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umitkumargupta/Desktop/1 Project  /02_Excel/"/>
    </mc:Choice>
  </mc:AlternateContent>
  <xr:revisionPtr revIDLastSave="0" documentId="8_{833DA520-B557-6B41-9F5D-FBFB5316B616}" xr6:coauthVersionLast="47" xr6:coauthVersionMax="47" xr10:uidLastSave="{00000000-0000-0000-0000-000000000000}"/>
  <bookViews>
    <workbookView xWindow="0" yWindow="660" windowWidth="29400" windowHeight="17260" xr2:uid="{A441447E-ADC2-D54B-8D7F-5D8A50408A34}"/>
  </bookViews>
  <sheets>
    <sheet name="Churn_Modelling" sheetId="1" r:id="rId1"/>
    <sheet name="ANALYSIS" sheetId="2" r:id="rId2"/>
    <sheet name="PIVOT_TABLES" sheetId="3" r:id="rId3"/>
    <sheet name="DASHBOARD" sheetId="4" r:id="rId4"/>
    <sheet name="AT_RISK_CUSTOMERS" sheetId="5" r:id="rId5"/>
  </sheets>
  <definedNames>
    <definedName name="_xlnm._FilterDatabase" localSheetId="0" hidden="1">Churn_Modelling!$V$1:$V$10001</definedName>
  </definedName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E25" i="2"/>
  <c r="E22" i="2"/>
  <c r="E21" i="2"/>
  <c r="F18" i="2"/>
  <c r="G18" i="2" s="1"/>
  <c r="F17" i="2"/>
  <c r="F16" i="2"/>
  <c r="F15" i="2"/>
  <c r="G15" i="2" s="1"/>
  <c r="E18" i="2"/>
  <c r="E17" i="2"/>
  <c r="E16" i="2"/>
  <c r="E15" i="2"/>
  <c r="F12" i="2"/>
  <c r="F11" i="2"/>
  <c r="E12" i="2"/>
  <c r="E11" i="2"/>
  <c r="F8" i="2"/>
  <c r="E8" i="2"/>
  <c r="F7" i="2"/>
  <c r="E7" i="2"/>
  <c r="F2" i="2"/>
  <c r="F4" i="2"/>
  <c r="F3" i="2"/>
  <c r="E4" i="2"/>
  <c r="E3" i="2"/>
  <c r="E2" i="2"/>
  <c r="B4" i="2"/>
  <c r="B3" i="2"/>
  <c r="B2" i="2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 s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 s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 s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 s="1"/>
  <c r="S1046" i="1" a="1"/>
  <c r="S1046" i="1" s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 s="1"/>
  <c r="S1053" i="1" a="1"/>
  <c r="S1053" i="1" s="1"/>
  <c r="S1054" i="1" a="1"/>
  <c r="S1054" i="1" s="1"/>
  <c r="S1055" i="1" a="1"/>
  <c r="S1055" i="1" s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 s="1"/>
  <c r="S1062" i="1" a="1"/>
  <c r="S1062" i="1" s="1"/>
  <c r="S1063" i="1" a="1"/>
  <c r="S1063" i="1" s="1"/>
  <c r="S1064" i="1" a="1"/>
  <c r="S1064" i="1" s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 s="1"/>
  <c r="S1072" i="1" a="1"/>
  <c r="S1072" i="1" s="1"/>
  <c r="S1073" i="1" a="1"/>
  <c r="S1073" i="1" s="1"/>
  <c r="S1074" i="1" a="1"/>
  <c r="S1074" i="1" s="1"/>
  <c r="S1075" i="1" a="1"/>
  <c r="S1075" i="1" s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 s="1"/>
  <c r="S1085" i="1" a="1"/>
  <c r="S1085" i="1" s="1"/>
  <c r="S1086" i="1" a="1"/>
  <c r="S1086" i="1" s="1"/>
  <c r="S1087" i="1" a="1"/>
  <c r="S1087" i="1" s="1"/>
  <c r="S1088" i="1" a="1"/>
  <c r="S1088" i="1" s="1"/>
  <c r="S1089" i="1" a="1"/>
  <c r="S1089" i="1" s="1"/>
  <c r="S1090" i="1" a="1"/>
  <c r="S1090" i="1" s="1"/>
  <c r="S1091" i="1" a="1"/>
  <c r="S1091" i="1" s="1"/>
  <c r="S1092" i="1" a="1"/>
  <c r="S1092" i="1" s="1"/>
  <c r="S1093" i="1" a="1"/>
  <c r="S1093" i="1" s="1"/>
  <c r="S1094" i="1" a="1"/>
  <c r="S1094" i="1" s="1"/>
  <c r="S1095" i="1" a="1"/>
  <c r="S1095" i="1" s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 s="1"/>
  <c r="S1106" i="1" a="1"/>
  <c r="S1106" i="1" s="1"/>
  <c r="S1107" i="1" a="1"/>
  <c r="S1107" i="1" s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 s="1"/>
  <c r="S1117" i="1" a="1"/>
  <c r="S1117" i="1" s="1"/>
  <c r="S1118" i="1" a="1"/>
  <c r="S1118" i="1" s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 s="1"/>
  <c r="S1125" i="1" a="1"/>
  <c r="S1125" i="1" s="1"/>
  <c r="S1126" i="1" a="1"/>
  <c r="S1126" i="1" s="1"/>
  <c r="S1127" i="1" a="1"/>
  <c r="S1127" i="1" s="1"/>
  <c r="S1128" i="1" a="1"/>
  <c r="S1128" i="1" s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 s="1"/>
  <c r="S1134" i="1" a="1"/>
  <c r="S1134" i="1" s="1"/>
  <c r="S1135" i="1" a="1"/>
  <c r="S1135" i="1" s="1"/>
  <c r="S1136" i="1" a="1"/>
  <c r="S1136" i="1" s="1"/>
  <c r="S1137" i="1" a="1"/>
  <c r="S1137" i="1" s="1"/>
  <c r="S1138" i="1" a="1"/>
  <c r="S1138" i="1" s="1"/>
  <c r="S1139" i="1" a="1"/>
  <c r="S1139" i="1" s="1"/>
  <c r="S1140" i="1" a="1"/>
  <c r="S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 s="1"/>
  <c r="S1149" i="1" a="1"/>
  <c r="S1149" i="1" s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 s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 s="1"/>
  <c r="S1169" i="1" a="1"/>
  <c r="S1169" i="1" s="1"/>
  <c r="S1170" i="1" a="1"/>
  <c r="S1170" i="1" s="1"/>
  <c r="S1171" i="1" a="1"/>
  <c r="S1171" i="1" s="1"/>
  <c r="S1172" i="1" a="1"/>
  <c r="S1172" i="1" s="1"/>
  <c r="S1173" i="1" a="1"/>
  <c r="S1173" i="1" s="1"/>
  <c r="S1174" i="1" a="1"/>
  <c r="S1174" i="1" s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 s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1202" i="1" a="1"/>
  <c r="S1202" i="1" s="1"/>
  <c r="S1203" i="1" a="1"/>
  <c r="S1203" i="1" s="1"/>
  <c r="S1204" i="1" a="1"/>
  <c r="S1204" i="1" s="1"/>
  <c r="S1205" i="1" a="1"/>
  <c r="S1205" i="1" s="1"/>
  <c r="S1206" i="1" a="1"/>
  <c r="S1206" i="1" s="1"/>
  <c r="S1207" i="1" a="1"/>
  <c r="S1207" i="1" s="1"/>
  <c r="S1208" i="1" a="1"/>
  <c r="S1208" i="1" s="1"/>
  <c r="S1209" i="1" a="1"/>
  <c r="S1209" i="1" s="1"/>
  <c r="S1210" i="1" a="1"/>
  <c r="S1210" i="1" s="1"/>
  <c r="S1211" i="1" a="1"/>
  <c r="S1211" i="1" s="1"/>
  <c r="S1212" i="1" a="1"/>
  <c r="S1212" i="1" s="1"/>
  <c r="S1213" i="1" a="1"/>
  <c r="S1213" i="1" s="1"/>
  <c r="S1214" i="1" a="1"/>
  <c r="S1214" i="1" s="1"/>
  <c r="S1215" i="1" a="1"/>
  <c r="S1215" i="1" s="1"/>
  <c r="S1216" i="1" a="1"/>
  <c r="S1216" i="1" s="1"/>
  <c r="S1217" i="1" a="1"/>
  <c r="S1217" i="1" s="1"/>
  <c r="S1218" i="1" a="1"/>
  <c r="S1218" i="1" s="1"/>
  <c r="S1219" i="1" a="1"/>
  <c r="S1219" i="1" s="1"/>
  <c r="S1220" i="1" a="1"/>
  <c r="S1220" i="1" s="1"/>
  <c r="S1221" i="1" a="1"/>
  <c r="S1221" i="1" s="1"/>
  <c r="S1222" i="1" a="1"/>
  <c r="S1222" i="1" s="1"/>
  <c r="S1223" i="1" a="1"/>
  <c r="S1223" i="1" s="1"/>
  <c r="S1224" i="1" a="1"/>
  <c r="S1224" i="1" s="1"/>
  <c r="S1225" i="1" a="1"/>
  <c r="S1225" i="1" s="1"/>
  <c r="S1226" i="1" a="1"/>
  <c r="S1226" i="1" s="1"/>
  <c r="S1227" i="1" a="1"/>
  <c r="S1227" i="1" s="1"/>
  <c r="S1228" i="1" a="1"/>
  <c r="S1228" i="1" s="1"/>
  <c r="S1229" i="1" a="1"/>
  <c r="S1229" i="1" s="1"/>
  <c r="S1230" i="1" a="1"/>
  <c r="S1230" i="1" s="1"/>
  <c r="S1231" i="1" a="1"/>
  <c r="S1231" i="1" s="1"/>
  <c r="S1232" i="1" a="1"/>
  <c r="S1232" i="1" s="1"/>
  <c r="S1233" i="1" a="1"/>
  <c r="S1233" i="1" s="1"/>
  <c r="S1234" i="1" a="1"/>
  <c r="S1234" i="1" s="1"/>
  <c r="S1235" i="1" a="1"/>
  <c r="S1235" i="1" s="1"/>
  <c r="S1236" i="1" a="1"/>
  <c r="S1236" i="1" s="1"/>
  <c r="S1237" i="1" a="1"/>
  <c r="S1237" i="1" s="1"/>
  <c r="S1238" i="1" a="1"/>
  <c r="S1238" i="1" s="1"/>
  <c r="S1239" i="1" a="1"/>
  <c r="S1239" i="1" s="1"/>
  <c r="S1240" i="1" a="1"/>
  <c r="S1240" i="1" s="1"/>
  <c r="S1241" i="1" a="1"/>
  <c r="S1241" i="1" s="1"/>
  <c r="S1242" i="1" a="1"/>
  <c r="S1242" i="1" s="1"/>
  <c r="S1243" i="1" a="1"/>
  <c r="S1243" i="1" s="1"/>
  <c r="S1244" i="1" a="1"/>
  <c r="S1244" i="1" s="1"/>
  <c r="S1245" i="1" a="1"/>
  <c r="S1245" i="1" s="1"/>
  <c r="S1246" i="1" a="1"/>
  <c r="S1246" i="1" s="1"/>
  <c r="S1247" i="1" a="1"/>
  <c r="S1247" i="1" s="1"/>
  <c r="S1248" i="1" a="1"/>
  <c r="S1248" i="1" s="1"/>
  <c r="S1249" i="1" a="1"/>
  <c r="S1249" i="1" s="1"/>
  <c r="S1250" i="1" a="1"/>
  <c r="S1250" i="1" s="1"/>
  <c r="S1251" i="1" a="1"/>
  <c r="S1251" i="1" s="1"/>
  <c r="S1252" i="1" a="1"/>
  <c r="S1252" i="1" s="1"/>
  <c r="S1253" i="1" a="1"/>
  <c r="S1253" i="1" s="1"/>
  <c r="S1254" i="1" a="1"/>
  <c r="S1254" i="1" s="1"/>
  <c r="S1255" i="1" a="1"/>
  <c r="S1255" i="1" s="1"/>
  <c r="S1256" i="1" a="1"/>
  <c r="S1256" i="1" s="1"/>
  <c r="S1257" i="1" a="1"/>
  <c r="S1257" i="1" s="1"/>
  <c r="S1258" i="1" a="1"/>
  <c r="S1258" i="1" s="1"/>
  <c r="S1259" i="1" a="1"/>
  <c r="S1259" i="1" s="1"/>
  <c r="S1260" i="1" a="1"/>
  <c r="S1260" i="1" s="1"/>
  <c r="S1261" i="1" a="1"/>
  <c r="S1261" i="1" s="1"/>
  <c r="S1262" i="1" a="1"/>
  <c r="S1262" i="1" s="1"/>
  <c r="S1263" i="1" a="1"/>
  <c r="S1263" i="1" s="1"/>
  <c r="S1264" i="1" a="1"/>
  <c r="S1264" i="1" s="1"/>
  <c r="S1265" i="1" a="1"/>
  <c r="S1265" i="1" s="1"/>
  <c r="S1266" i="1" a="1"/>
  <c r="S1266" i="1" s="1"/>
  <c r="S1267" i="1" a="1"/>
  <c r="S1267" i="1" s="1"/>
  <c r="S1268" i="1" a="1"/>
  <c r="S1268" i="1" s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 s="1"/>
  <c r="S1275" i="1" a="1"/>
  <c r="S1275" i="1" s="1"/>
  <c r="S1276" i="1" a="1"/>
  <c r="S1276" i="1" s="1"/>
  <c r="S1277" i="1" a="1"/>
  <c r="S1277" i="1" s="1"/>
  <c r="S1278" i="1" a="1"/>
  <c r="S1278" i="1" s="1"/>
  <c r="S1279" i="1" a="1"/>
  <c r="S1279" i="1" s="1"/>
  <c r="S1280" i="1" a="1"/>
  <c r="S1280" i="1" s="1"/>
  <c r="S1281" i="1" a="1"/>
  <c r="S1281" i="1" s="1"/>
  <c r="S1282" i="1" a="1"/>
  <c r="S1282" i="1" s="1"/>
  <c r="S1283" i="1" a="1"/>
  <c r="S1283" i="1" s="1"/>
  <c r="S1284" i="1" a="1"/>
  <c r="S1284" i="1" s="1"/>
  <c r="S1285" i="1" a="1"/>
  <c r="S1285" i="1" s="1"/>
  <c r="S1286" i="1" a="1"/>
  <c r="S1286" i="1" s="1"/>
  <c r="S1287" i="1" a="1"/>
  <c r="S1287" i="1" s="1"/>
  <c r="S1288" i="1" a="1"/>
  <c r="S1288" i="1" s="1"/>
  <c r="S1289" i="1" a="1"/>
  <c r="S1289" i="1" s="1"/>
  <c r="S1290" i="1" a="1"/>
  <c r="S1290" i="1" s="1"/>
  <c r="S1291" i="1" a="1"/>
  <c r="S1291" i="1" s="1"/>
  <c r="S1292" i="1" a="1"/>
  <c r="S1292" i="1" s="1"/>
  <c r="S1293" i="1" a="1"/>
  <c r="S1293" i="1" s="1"/>
  <c r="S1294" i="1" a="1"/>
  <c r="S1294" i="1" s="1"/>
  <c r="S1295" i="1" a="1"/>
  <c r="S1295" i="1" s="1"/>
  <c r="S1296" i="1" a="1"/>
  <c r="S1296" i="1" s="1"/>
  <c r="S1297" i="1" a="1"/>
  <c r="S1297" i="1" s="1"/>
  <c r="S1298" i="1" a="1"/>
  <c r="S1298" i="1" s="1"/>
  <c r="S1299" i="1" a="1"/>
  <c r="S1299" i="1" s="1"/>
  <c r="S1300" i="1" a="1"/>
  <c r="S1300" i="1" s="1"/>
  <c r="S1301" i="1" a="1"/>
  <c r="S1301" i="1" s="1"/>
  <c r="S1302" i="1" a="1"/>
  <c r="S1302" i="1" s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 s="1"/>
  <c r="S1309" i="1" a="1"/>
  <c r="S1309" i="1" s="1"/>
  <c r="S1310" i="1" a="1"/>
  <c r="S1310" i="1" s="1"/>
  <c r="S1311" i="1" a="1"/>
  <c r="S1311" i="1" s="1"/>
  <c r="S1312" i="1" a="1"/>
  <c r="S1312" i="1" s="1"/>
  <c r="S1313" i="1" a="1"/>
  <c r="S1313" i="1" s="1"/>
  <c r="S1314" i="1" a="1"/>
  <c r="S1314" i="1" s="1"/>
  <c r="S1315" i="1" a="1"/>
  <c r="S1315" i="1" s="1"/>
  <c r="S1316" i="1" a="1"/>
  <c r="S1316" i="1" s="1"/>
  <c r="S1317" i="1" a="1"/>
  <c r="S1317" i="1" s="1"/>
  <c r="S1318" i="1" a="1"/>
  <c r="S1318" i="1" s="1"/>
  <c r="S1319" i="1" a="1"/>
  <c r="S1319" i="1" s="1"/>
  <c r="S1320" i="1" a="1"/>
  <c r="S1320" i="1" s="1"/>
  <c r="S1321" i="1" a="1"/>
  <c r="S1321" i="1" s="1"/>
  <c r="S1322" i="1" a="1"/>
  <c r="S1322" i="1" s="1"/>
  <c r="S1323" i="1" a="1"/>
  <c r="S1323" i="1" s="1"/>
  <c r="S1324" i="1" a="1"/>
  <c r="S1324" i="1" s="1"/>
  <c r="S1325" i="1" a="1"/>
  <c r="S1325" i="1" s="1"/>
  <c r="S1326" i="1" a="1"/>
  <c r="S1326" i="1" s="1"/>
  <c r="S1327" i="1" a="1"/>
  <c r="S1327" i="1" s="1"/>
  <c r="S1328" i="1" a="1"/>
  <c r="S1328" i="1" s="1"/>
  <c r="S1329" i="1" a="1"/>
  <c r="S1329" i="1" s="1"/>
  <c r="S1330" i="1" a="1"/>
  <c r="S1330" i="1" s="1"/>
  <c r="S1331" i="1" a="1"/>
  <c r="S1331" i="1" s="1"/>
  <c r="S1332" i="1" a="1"/>
  <c r="S1332" i="1" s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 s="1"/>
  <c r="S1341" i="1" a="1"/>
  <c r="S1341" i="1" s="1"/>
  <c r="S1342" i="1" a="1"/>
  <c r="S1342" i="1" s="1"/>
  <c r="S1343" i="1" a="1"/>
  <c r="S1343" i="1" s="1"/>
  <c r="S1344" i="1" a="1"/>
  <c r="S1344" i="1" s="1"/>
  <c r="S1345" i="1" a="1"/>
  <c r="S1345" i="1" s="1"/>
  <c r="S1346" i="1" a="1"/>
  <c r="S1346" i="1" s="1"/>
  <c r="S1347" i="1" a="1"/>
  <c r="S1347" i="1" s="1"/>
  <c r="S1348" i="1" a="1"/>
  <c r="S1348" i="1" s="1"/>
  <c r="S1349" i="1" a="1"/>
  <c r="S1349" i="1" s="1"/>
  <c r="S1350" i="1" a="1"/>
  <c r="S1350" i="1" s="1"/>
  <c r="S1351" i="1" a="1"/>
  <c r="S1351" i="1" s="1"/>
  <c r="S1352" i="1" a="1"/>
  <c r="S1352" i="1" s="1"/>
  <c r="S1353" i="1" a="1"/>
  <c r="S1353" i="1" s="1"/>
  <c r="S1354" i="1" a="1"/>
  <c r="S1354" i="1" s="1"/>
  <c r="S1355" i="1" a="1"/>
  <c r="S1355" i="1" s="1"/>
  <c r="S1356" i="1" a="1"/>
  <c r="S1356" i="1" s="1"/>
  <c r="S1357" i="1" a="1"/>
  <c r="S1357" i="1" s="1"/>
  <c r="S1358" i="1" a="1"/>
  <c r="S1358" i="1" s="1"/>
  <c r="S1359" i="1" a="1"/>
  <c r="S1359" i="1" s="1"/>
  <c r="S1360" i="1" a="1"/>
  <c r="S1360" i="1" s="1"/>
  <c r="S1361" i="1" a="1"/>
  <c r="S1361" i="1" s="1"/>
  <c r="S1362" i="1" a="1"/>
  <c r="S1362" i="1" s="1"/>
  <c r="S1363" i="1" a="1"/>
  <c r="S1363" i="1" s="1"/>
  <c r="S1364" i="1" a="1"/>
  <c r="S1364" i="1" s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 s="1"/>
  <c r="S1371" i="1" a="1"/>
  <c r="S1371" i="1" s="1"/>
  <c r="S1372" i="1" a="1"/>
  <c r="S1372" i="1" s="1"/>
  <c r="S1373" i="1" a="1"/>
  <c r="S1373" i="1" s="1"/>
  <c r="S1374" i="1" a="1"/>
  <c r="S1374" i="1" s="1"/>
  <c r="S1375" i="1" a="1"/>
  <c r="S1375" i="1" s="1"/>
  <c r="S1376" i="1" a="1"/>
  <c r="S1376" i="1" s="1"/>
  <c r="S1377" i="1" a="1"/>
  <c r="S1377" i="1" s="1"/>
  <c r="S1378" i="1" a="1"/>
  <c r="S1378" i="1" s="1"/>
  <c r="S1379" i="1" a="1"/>
  <c r="S1379" i="1" s="1"/>
  <c r="S1380" i="1" a="1"/>
  <c r="S1380" i="1" s="1"/>
  <c r="S1381" i="1" a="1"/>
  <c r="S1381" i="1" s="1"/>
  <c r="S1382" i="1" a="1"/>
  <c r="S1382" i="1" s="1"/>
  <c r="S1383" i="1" a="1"/>
  <c r="S1383" i="1" s="1"/>
  <c r="S1384" i="1" a="1"/>
  <c r="S1384" i="1" s="1"/>
  <c r="S1385" i="1" a="1"/>
  <c r="S1385" i="1" s="1"/>
  <c r="S1386" i="1" a="1"/>
  <c r="S1386" i="1" s="1"/>
  <c r="S1387" i="1" a="1"/>
  <c r="S1387" i="1" s="1"/>
  <c r="S1388" i="1" a="1"/>
  <c r="S1388" i="1" s="1"/>
  <c r="S1389" i="1" a="1"/>
  <c r="S1389" i="1" s="1"/>
  <c r="S1390" i="1" a="1"/>
  <c r="S1390" i="1" s="1"/>
  <c r="S1391" i="1" a="1"/>
  <c r="S1391" i="1" s="1"/>
  <c r="S1392" i="1" a="1"/>
  <c r="S1392" i="1" s="1"/>
  <c r="S1393" i="1" a="1"/>
  <c r="S1393" i="1" s="1"/>
  <c r="S1394" i="1" a="1"/>
  <c r="S1394" i="1" s="1"/>
  <c r="S1395" i="1" a="1"/>
  <c r="S1395" i="1" s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 s="1"/>
  <c r="S1404" i="1" a="1"/>
  <c r="S1404" i="1" s="1"/>
  <c r="S1405" i="1" a="1"/>
  <c r="S1405" i="1" s="1"/>
  <c r="S1406" i="1" a="1"/>
  <c r="S1406" i="1" s="1"/>
  <c r="S1407" i="1" a="1"/>
  <c r="S1407" i="1" s="1"/>
  <c r="S1408" i="1" a="1"/>
  <c r="S1408" i="1" s="1"/>
  <c r="S1409" i="1" a="1"/>
  <c r="S1409" i="1" s="1"/>
  <c r="S1410" i="1" a="1"/>
  <c r="S1410" i="1" s="1"/>
  <c r="S1411" i="1" a="1"/>
  <c r="S1411" i="1" s="1"/>
  <c r="S1412" i="1" a="1"/>
  <c r="S1412" i="1" s="1"/>
  <c r="S1413" i="1" a="1"/>
  <c r="S1413" i="1" s="1"/>
  <c r="S1414" i="1" a="1"/>
  <c r="S1414" i="1" s="1"/>
  <c r="S1415" i="1" a="1"/>
  <c r="S1415" i="1" s="1"/>
  <c r="S1416" i="1" a="1"/>
  <c r="S1416" i="1" s="1"/>
  <c r="S1417" i="1" a="1"/>
  <c r="S1417" i="1" s="1"/>
  <c r="S1418" i="1" a="1"/>
  <c r="S1418" i="1" s="1"/>
  <c r="S1419" i="1" a="1"/>
  <c r="S1419" i="1" s="1"/>
  <c r="S1420" i="1" a="1"/>
  <c r="S1420" i="1" s="1"/>
  <c r="S1421" i="1" a="1"/>
  <c r="S1421" i="1" s="1"/>
  <c r="S1422" i="1" a="1"/>
  <c r="S1422" i="1" s="1"/>
  <c r="S1423" i="1" a="1"/>
  <c r="S1423" i="1" s="1"/>
  <c r="S1424" i="1" a="1"/>
  <c r="S1424" i="1" s="1"/>
  <c r="S1425" i="1" a="1"/>
  <c r="S1425" i="1" s="1"/>
  <c r="S1426" i="1" a="1"/>
  <c r="S1426" i="1" s="1"/>
  <c r="S1427" i="1" a="1"/>
  <c r="S1427" i="1" s="1"/>
  <c r="S1428" i="1" a="1"/>
  <c r="S1428" i="1" s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 s="1"/>
  <c r="S1436" i="1" a="1"/>
  <c r="S1436" i="1" s="1"/>
  <c r="S1437" i="1" a="1"/>
  <c r="S1437" i="1" s="1"/>
  <c r="S1438" i="1" a="1"/>
  <c r="S1438" i="1" s="1"/>
  <c r="S1439" i="1" a="1"/>
  <c r="S1439" i="1" s="1"/>
  <c r="S1440" i="1" a="1"/>
  <c r="S1440" i="1" s="1"/>
  <c r="S1441" i="1" a="1"/>
  <c r="S1441" i="1" s="1"/>
  <c r="S1442" i="1" a="1"/>
  <c r="S1442" i="1" s="1"/>
  <c r="S1443" i="1" a="1"/>
  <c r="S1443" i="1" s="1"/>
  <c r="S1444" i="1" a="1"/>
  <c r="S1444" i="1" s="1"/>
  <c r="S1445" i="1" a="1"/>
  <c r="S1445" i="1" s="1"/>
  <c r="S1446" i="1" a="1"/>
  <c r="S1446" i="1" s="1"/>
  <c r="S1447" i="1" a="1"/>
  <c r="S1447" i="1" s="1"/>
  <c r="S1448" i="1" a="1"/>
  <c r="S1448" i="1" s="1"/>
  <c r="S1449" i="1" a="1"/>
  <c r="S1449" i="1" s="1"/>
  <c r="S1450" i="1" a="1"/>
  <c r="S1450" i="1" s="1"/>
  <c r="S1451" i="1" a="1"/>
  <c r="S1451" i="1" s="1"/>
  <c r="S1452" i="1" a="1"/>
  <c r="S1452" i="1" s="1"/>
  <c r="S1453" i="1" a="1"/>
  <c r="S1453" i="1" s="1"/>
  <c r="S1454" i="1" a="1"/>
  <c r="S1454" i="1" s="1"/>
  <c r="S1455" i="1" a="1"/>
  <c r="S1455" i="1" s="1"/>
  <c r="S1456" i="1" a="1"/>
  <c r="S1456" i="1" s="1"/>
  <c r="S1457" i="1" a="1"/>
  <c r="S1457" i="1" s="1"/>
  <c r="S1458" i="1" a="1"/>
  <c r="S1458" i="1" s="1"/>
  <c r="S1459" i="1" a="1"/>
  <c r="S1459" i="1" s="1"/>
  <c r="S1460" i="1" a="1"/>
  <c r="S1460" i="1" s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 s="1"/>
  <c r="S1468" i="1" a="1"/>
  <c r="S1468" i="1" s="1"/>
  <c r="S1469" i="1" a="1"/>
  <c r="S1469" i="1" s="1"/>
  <c r="S1470" i="1" a="1"/>
  <c r="S1470" i="1" s="1"/>
  <c r="S1471" i="1" a="1"/>
  <c r="S1471" i="1" s="1"/>
  <c r="S1472" i="1" a="1"/>
  <c r="S1472" i="1" s="1"/>
  <c r="S1473" i="1" a="1"/>
  <c r="S1473" i="1" s="1"/>
  <c r="S1474" i="1" a="1"/>
  <c r="S1474" i="1" s="1"/>
  <c r="S1475" i="1" a="1"/>
  <c r="S1475" i="1" s="1"/>
  <c r="S1476" i="1" a="1"/>
  <c r="S1476" i="1" s="1"/>
  <c r="S1477" i="1" a="1"/>
  <c r="S1477" i="1" s="1"/>
  <c r="S1478" i="1" a="1"/>
  <c r="S1478" i="1" s="1"/>
  <c r="S1479" i="1" a="1"/>
  <c r="S1479" i="1" s="1"/>
  <c r="S1480" i="1" a="1"/>
  <c r="S1480" i="1" s="1"/>
  <c r="S1481" i="1" a="1"/>
  <c r="S1481" i="1" s="1"/>
  <c r="S1482" i="1" a="1"/>
  <c r="S1482" i="1" s="1"/>
  <c r="S1483" i="1" a="1"/>
  <c r="S1483" i="1" s="1"/>
  <c r="S1484" i="1" a="1"/>
  <c r="S1484" i="1" s="1"/>
  <c r="S1485" i="1" a="1"/>
  <c r="S1485" i="1" s="1"/>
  <c r="S1486" i="1" a="1"/>
  <c r="S1486" i="1" s="1"/>
  <c r="S1487" i="1" a="1"/>
  <c r="S1487" i="1" s="1"/>
  <c r="S1488" i="1" a="1"/>
  <c r="S1488" i="1" s="1"/>
  <c r="S1489" i="1" a="1"/>
  <c r="S1489" i="1" s="1"/>
  <c r="S1490" i="1" a="1"/>
  <c r="S1490" i="1" s="1"/>
  <c r="S1491" i="1" a="1"/>
  <c r="S1491" i="1" s="1"/>
  <c r="S1492" i="1" a="1"/>
  <c r="S1492" i="1" s="1"/>
  <c r="S1493" i="1" a="1"/>
  <c r="S1493" i="1" s="1"/>
  <c r="S1494" i="1" a="1"/>
  <c r="S1494" i="1" s="1"/>
  <c r="S1495" i="1" a="1"/>
  <c r="S1495" i="1" s="1"/>
  <c r="S1496" i="1" a="1"/>
  <c r="S1496" i="1" s="1"/>
  <c r="S1497" i="1" a="1"/>
  <c r="S1497" i="1" s="1"/>
  <c r="S1498" i="1" a="1"/>
  <c r="S1498" i="1" s="1"/>
  <c r="S1499" i="1" a="1"/>
  <c r="S1499" i="1" s="1"/>
  <c r="S1500" i="1" a="1"/>
  <c r="S1500" i="1" s="1"/>
  <c r="S1501" i="1" a="1"/>
  <c r="S1501" i="1" s="1"/>
  <c r="S1502" i="1" a="1"/>
  <c r="S1502" i="1" s="1"/>
  <c r="S1503" i="1" a="1"/>
  <c r="S1503" i="1" s="1"/>
  <c r="S1504" i="1" a="1"/>
  <c r="S1504" i="1" s="1"/>
  <c r="S1505" i="1" a="1"/>
  <c r="S1505" i="1" s="1"/>
  <c r="S1506" i="1" a="1"/>
  <c r="S1506" i="1" s="1"/>
  <c r="S1507" i="1" a="1"/>
  <c r="S1507" i="1" s="1"/>
  <c r="S1508" i="1" a="1"/>
  <c r="S1508" i="1" s="1"/>
  <c r="S1509" i="1" a="1"/>
  <c r="S1509" i="1" s="1"/>
  <c r="S1510" i="1" a="1"/>
  <c r="S1510" i="1" s="1"/>
  <c r="S1511" i="1" a="1"/>
  <c r="S1511" i="1" s="1"/>
  <c r="S1512" i="1" a="1"/>
  <c r="S1512" i="1" s="1"/>
  <c r="S1513" i="1" a="1"/>
  <c r="S1513" i="1" s="1"/>
  <c r="S1514" i="1" a="1"/>
  <c r="S1514" i="1" s="1"/>
  <c r="S1515" i="1" a="1"/>
  <c r="S1515" i="1" s="1"/>
  <c r="S1516" i="1" a="1"/>
  <c r="S1516" i="1" s="1"/>
  <c r="S1517" i="1" a="1"/>
  <c r="S1517" i="1" s="1"/>
  <c r="S1518" i="1" a="1"/>
  <c r="S1518" i="1" s="1"/>
  <c r="S1519" i="1" a="1"/>
  <c r="S1519" i="1" s="1"/>
  <c r="S1520" i="1" a="1"/>
  <c r="S1520" i="1" s="1"/>
  <c r="S1521" i="1" a="1"/>
  <c r="S1521" i="1" s="1"/>
  <c r="S1522" i="1" a="1"/>
  <c r="S1522" i="1" s="1"/>
  <c r="S1523" i="1" a="1"/>
  <c r="S1523" i="1" s="1"/>
  <c r="S1524" i="1" a="1"/>
  <c r="S1524" i="1" s="1"/>
  <c r="S1525" i="1" a="1"/>
  <c r="S1525" i="1" s="1"/>
  <c r="S1526" i="1" a="1"/>
  <c r="S1526" i="1" s="1"/>
  <c r="S1527" i="1" a="1"/>
  <c r="S1527" i="1" s="1"/>
  <c r="S1528" i="1" a="1"/>
  <c r="S1528" i="1" s="1"/>
  <c r="S1529" i="1" a="1"/>
  <c r="S1529" i="1" s="1"/>
  <c r="S1530" i="1" a="1"/>
  <c r="S1530" i="1" s="1"/>
  <c r="S1531" i="1" a="1"/>
  <c r="S1531" i="1" s="1"/>
  <c r="S1532" i="1" a="1"/>
  <c r="S1532" i="1" s="1"/>
  <c r="S1533" i="1" a="1"/>
  <c r="S1533" i="1" s="1"/>
  <c r="S1534" i="1" a="1"/>
  <c r="S1534" i="1" s="1"/>
  <c r="S1535" i="1" a="1"/>
  <c r="S1535" i="1" s="1"/>
  <c r="S1536" i="1" a="1"/>
  <c r="S1536" i="1" s="1"/>
  <c r="S1537" i="1" a="1"/>
  <c r="S1537" i="1" s="1"/>
  <c r="S1538" i="1" a="1"/>
  <c r="S1538" i="1" s="1"/>
  <c r="S1539" i="1" a="1"/>
  <c r="S1539" i="1" s="1"/>
  <c r="S1540" i="1" a="1"/>
  <c r="S1540" i="1" s="1"/>
  <c r="S1541" i="1" a="1"/>
  <c r="S1541" i="1" s="1"/>
  <c r="S1542" i="1" a="1"/>
  <c r="S1542" i="1" s="1"/>
  <c r="S1543" i="1" a="1"/>
  <c r="S1543" i="1" s="1"/>
  <c r="S1544" i="1" a="1"/>
  <c r="S1544" i="1" s="1"/>
  <c r="S1545" i="1" a="1"/>
  <c r="S1545" i="1" s="1"/>
  <c r="S1546" i="1" a="1"/>
  <c r="S1546" i="1" s="1"/>
  <c r="S1547" i="1" a="1"/>
  <c r="S1547" i="1" s="1"/>
  <c r="S1548" i="1" a="1"/>
  <c r="S1548" i="1" s="1"/>
  <c r="S1549" i="1" a="1"/>
  <c r="S1549" i="1" s="1"/>
  <c r="S1550" i="1" a="1"/>
  <c r="S1550" i="1" s="1"/>
  <c r="S1551" i="1" a="1"/>
  <c r="S1551" i="1" s="1"/>
  <c r="S1552" i="1" a="1"/>
  <c r="S1552" i="1" s="1"/>
  <c r="S1553" i="1" a="1"/>
  <c r="S1553" i="1" s="1"/>
  <c r="S1554" i="1" a="1"/>
  <c r="S1554" i="1" s="1"/>
  <c r="S1555" i="1" a="1"/>
  <c r="S1555" i="1" s="1"/>
  <c r="S1556" i="1" a="1"/>
  <c r="S1556" i="1" s="1"/>
  <c r="S1557" i="1" a="1"/>
  <c r="S1557" i="1" s="1"/>
  <c r="S1558" i="1" a="1"/>
  <c r="S1558" i="1" s="1"/>
  <c r="S1559" i="1" a="1"/>
  <c r="S1559" i="1" s="1"/>
  <c r="S1560" i="1" a="1"/>
  <c r="S1560" i="1" s="1"/>
  <c r="S1561" i="1" a="1"/>
  <c r="S1561" i="1" s="1"/>
  <c r="S1562" i="1" a="1"/>
  <c r="S1562" i="1" s="1"/>
  <c r="S1563" i="1" a="1"/>
  <c r="S1563" i="1" s="1"/>
  <c r="S1564" i="1" a="1"/>
  <c r="S1564" i="1" s="1"/>
  <c r="S1565" i="1" a="1"/>
  <c r="S1565" i="1" s="1"/>
  <c r="S1566" i="1" a="1"/>
  <c r="S1566" i="1" s="1"/>
  <c r="S1567" i="1" a="1"/>
  <c r="S1567" i="1" s="1"/>
  <c r="S1568" i="1" a="1"/>
  <c r="S1568" i="1" s="1"/>
  <c r="S1569" i="1" a="1"/>
  <c r="S1569" i="1" s="1"/>
  <c r="S1570" i="1" a="1"/>
  <c r="S1570" i="1" s="1"/>
  <c r="S1571" i="1" a="1"/>
  <c r="S1571" i="1" s="1"/>
  <c r="S1572" i="1" a="1"/>
  <c r="S1572" i="1" s="1"/>
  <c r="S1573" i="1" a="1"/>
  <c r="S1573" i="1" s="1"/>
  <c r="S1574" i="1" a="1"/>
  <c r="S1574" i="1" s="1"/>
  <c r="S1575" i="1" a="1"/>
  <c r="S1575" i="1" s="1"/>
  <c r="S1576" i="1" a="1"/>
  <c r="S1576" i="1" s="1"/>
  <c r="S1577" i="1" a="1"/>
  <c r="S1577" i="1" s="1"/>
  <c r="S1578" i="1" a="1"/>
  <c r="S1578" i="1" s="1"/>
  <c r="S1579" i="1" a="1"/>
  <c r="S1579" i="1" s="1"/>
  <c r="S1580" i="1" a="1"/>
  <c r="S1580" i="1" s="1"/>
  <c r="S1581" i="1" a="1"/>
  <c r="S1581" i="1" s="1"/>
  <c r="S1582" i="1" a="1"/>
  <c r="S1582" i="1" s="1"/>
  <c r="S1583" i="1" a="1"/>
  <c r="S1583" i="1" s="1"/>
  <c r="S1584" i="1" a="1"/>
  <c r="S1584" i="1" s="1"/>
  <c r="S1585" i="1" a="1"/>
  <c r="S1585" i="1" s="1"/>
  <c r="S1586" i="1" a="1"/>
  <c r="S1586" i="1" s="1"/>
  <c r="S1587" i="1" a="1"/>
  <c r="S1587" i="1" s="1"/>
  <c r="S1588" i="1" a="1"/>
  <c r="S1588" i="1" s="1"/>
  <c r="S1589" i="1" a="1"/>
  <c r="S1589" i="1" s="1"/>
  <c r="S1590" i="1" a="1"/>
  <c r="S1590" i="1" s="1"/>
  <c r="S1591" i="1" a="1"/>
  <c r="S1591" i="1" s="1"/>
  <c r="S1592" i="1" a="1"/>
  <c r="S1592" i="1" s="1"/>
  <c r="S1593" i="1" a="1"/>
  <c r="S1593" i="1" s="1"/>
  <c r="S1594" i="1" a="1"/>
  <c r="S1594" i="1" s="1"/>
  <c r="S1595" i="1" a="1"/>
  <c r="S1595" i="1" s="1"/>
  <c r="S1596" i="1" a="1"/>
  <c r="S1596" i="1" s="1"/>
  <c r="S1597" i="1" a="1"/>
  <c r="S1597" i="1" s="1"/>
  <c r="S1598" i="1" a="1"/>
  <c r="S1598" i="1" s="1"/>
  <c r="S1599" i="1" a="1"/>
  <c r="S1599" i="1" s="1"/>
  <c r="S1600" i="1" a="1"/>
  <c r="S1600" i="1" s="1"/>
  <c r="S1601" i="1" a="1"/>
  <c r="S1601" i="1" s="1"/>
  <c r="S1602" i="1" a="1"/>
  <c r="S1602" i="1" s="1"/>
  <c r="S1603" i="1" a="1"/>
  <c r="S1603" i="1" s="1"/>
  <c r="S1604" i="1" a="1"/>
  <c r="S1604" i="1" s="1"/>
  <c r="S1605" i="1" a="1"/>
  <c r="S1605" i="1" s="1"/>
  <c r="S1606" i="1" a="1"/>
  <c r="S1606" i="1" s="1"/>
  <c r="S1607" i="1" a="1"/>
  <c r="S1607" i="1" s="1"/>
  <c r="S1608" i="1" a="1"/>
  <c r="S1608" i="1" s="1"/>
  <c r="S1609" i="1" a="1"/>
  <c r="S1609" i="1" s="1"/>
  <c r="S1610" i="1" a="1"/>
  <c r="S1610" i="1" s="1"/>
  <c r="S1611" i="1" a="1"/>
  <c r="S1611" i="1" s="1"/>
  <c r="S1612" i="1" a="1"/>
  <c r="S1612" i="1" s="1"/>
  <c r="S1613" i="1" a="1"/>
  <c r="S1613" i="1" s="1"/>
  <c r="S1614" i="1" a="1"/>
  <c r="S1614" i="1" s="1"/>
  <c r="S1615" i="1" a="1"/>
  <c r="S1615" i="1" s="1"/>
  <c r="S1616" i="1" a="1"/>
  <c r="S1616" i="1" s="1"/>
  <c r="S1617" i="1" a="1"/>
  <c r="S1617" i="1" s="1"/>
  <c r="S1618" i="1" a="1"/>
  <c r="S1618" i="1" s="1"/>
  <c r="S1619" i="1" a="1"/>
  <c r="S1619" i="1" s="1"/>
  <c r="S1620" i="1" a="1"/>
  <c r="S1620" i="1" s="1"/>
  <c r="S1621" i="1" a="1"/>
  <c r="S1621" i="1" s="1"/>
  <c r="S1622" i="1" a="1"/>
  <c r="S1622" i="1" s="1"/>
  <c r="S1623" i="1" a="1"/>
  <c r="S1623" i="1" s="1"/>
  <c r="S1624" i="1" a="1"/>
  <c r="S1624" i="1" s="1"/>
  <c r="S1625" i="1" a="1"/>
  <c r="S1625" i="1" s="1"/>
  <c r="S1626" i="1" a="1"/>
  <c r="S1626" i="1" s="1"/>
  <c r="S1627" i="1" a="1"/>
  <c r="S1627" i="1" s="1"/>
  <c r="S1628" i="1" a="1"/>
  <c r="S1628" i="1" s="1"/>
  <c r="S1629" i="1" a="1"/>
  <c r="S1629" i="1" s="1"/>
  <c r="S1630" i="1" a="1"/>
  <c r="S1630" i="1" s="1"/>
  <c r="S1631" i="1" a="1"/>
  <c r="S1631" i="1" s="1"/>
  <c r="S1632" i="1" a="1"/>
  <c r="S1632" i="1" s="1"/>
  <c r="S1633" i="1" a="1"/>
  <c r="S1633" i="1" s="1"/>
  <c r="S1634" i="1" a="1"/>
  <c r="S1634" i="1" s="1"/>
  <c r="S1635" i="1" a="1"/>
  <c r="S1635" i="1" s="1"/>
  <c r="S1636" i="1" a="1"/>
  <c r="S1636" i="1" s="1"/>
  <c r="S1637" i="1" a="1"/>
  <c r="S1637" i="1" s="1"/>
  <c r="S1638" i="1" a="1"/>
  <c r="S1638" i="1" s="1"/>
  <c r="S1639" i="1" a="1"/>
  <c r="S1639" i="1" s="1"/>
  <c r="S1640" i="1" a="1"/>
  <c r="S1640" i="1" s="1"/>
  <c r="S1641" i="1" a="1"/>
  <c r="S1641" i="1" s="1"/>
  <c r="S1642" i="1" a="1"/>
  <c r="S1642" i="1" s="1"/>
  <c r="S1643" i="1" a="1"/>
  <c r="S1643" i="1" s="1"/>
  <c r="S1644" i="1" a="1"/>
  <c r="S1644" i="1" s="1"/>
  <c r="S1645" i="1" a="1"/>
  <c r="S1645" i="1" s="1"/>
  <c r="S1646" i="1" a="1"/>
  <c r="S1646" i="1" s="1"/>
  <c r="S1647" i="1" a="1"/>
  <c r="S1647" i="1" s="1"/>
  <c r="S1648" i="1" a="1"/>
  <c r="S1648" i="1" s="1"/>
  <c r="S1649" i="1" a="1"/>
  <c r="S1649" i="1" s="1"/>
  <c r="S1650" i="1" a="1"/>
  <c r="S1650" i="1" s="1"/>
  <c r="S1651" i="1" a="1"/>
  <c r="S1651" i="1" s="1"/>
  <c r="S1652" i="1" a="1"/>
  <c r="S1652" i="1" s="1"/>
  <c r="S1653" i="1" a="1"/>
  <c r="S1653" i="1" s="1"/>
  <c r="S1654" i="1" a="1"/>
  <c r="S1654" i="1" s="1"/>
  <c r="S1655" i="1" a="1"/>
  <c r="S1655" i="1" s="1"/>
  <c r="S1656" i="1" a="1"/>
  <c r="S1656" i="1" s="1"/>
  <c r="S1657" i="1" a="1"/>
  <c r="S1657" i="1" s="1"/>
  <c r="S1658" i="1" a="1"/>
  <c r="S1658" i="1" s="1"/>
  <c r="S1659" i="1" a="1"/>
  <c r="S1659" i="1" s="1"/>
  <c r="S1660" i="1" a="1"/>
  <c r="S1660" i="1" s="1"/>
  <c r="S1661" i="1" a="1"/>
  <c r="S1661" i="1" s="1"/>
  <c r="S1662" i="1" a="1"/>
  <c r="S1662" i="1" s="1"/>
  <c r="S1663" i="1" a="1"/>
  <c r="S1663" i="1" s="1"/>
  <c r="S1664" i="1" a="1"/>
  <c r="S1664" i="1" s="1"/>
  <c r="S1665" i="1" a="1"/>
  <c r="S1665" i="1" s="1"/>
  <c r="S1666" i="1" a="1"/>
  <c r="S1666" i="1" s="1"/>
  <c r="S1667" i="1" a="1"/>
  <c r="S1667" i="1" s="1"/>
  <c r="S1668" i="1" a="1"/>
  <c r="S1668" i="1" s="1"/>
  <c r="S1669" i="1" a="1"/>
  <c r="S1669" i="1" s="1"/>
  <c r="S1670" i="1" a="1"/>
  <c r="S1670" i="1" s="1"/>
  <c r="S1671" i="1" a="1"/>
  <c r="S1671" i="1" s="1"/>
  <c r="S1672" i="1" a="1"/>
  <c r="S1672" i="1" s="1"/>
  <c r="S1673" i="1" a="1"/>
  <c r="S1673" i="1" s="1"/>
  <c r="S1674" i="1" a="1"/>
  <c r="S1674" i="1" s="1"/>
  <c r="S1675" i="1" a="1"/>
  <c r="S1675" i="1" s="1"/>
  <c r="S1676" i="1" a="1"/>
  <c r="S1676" i="1" s="1"/>
  <c r="S1677" i="1" a="1"/>
  <c r="S1677" i="1" s="1"/>
  <c r="S1678" i="1" a="1"/>
  <c r="S1678" i="1" s="1"/>
  <c r="S1679" i="1" a="1"/>
  <c r="S1679" i="1" s="1"/>
  <c r="S1680" i="1" a="1"/>
  <c r="S1680" i="1" s="1"/>
  <c r="S1681" i="1" a="1"/>
  <c r="S1681" i="1" s="1"/>
  <c r="S1682" i="1" a="1"/>
  <c r="S1682" i="1" s="1"/>
  <c r="S1683" i="1" a="1"/>
  <c r="S1683" i="1" s="1"/>
  <c r="S1684" i="1" a="1"/>
  <c r="S1684" i="1" s="1"/>
  <c r="S1685" i="1" a="1"/>
  <c r="S1685" i="1" s="1"/>
  <c r="S1686" i="1" a="1"/>
  <c r="S1686" i="1" s="1"/>
  <c r="S1687" i="1" a="1"/>
  <c r="S1687" i="1" s="1"/>
  <c r="S1688" i="1" a="1"/>
  <c r="S1688" i="1" s="1"/>
  <c r="S1689" i="1" a="1"/>
  <c r="S1689" i="1" s="1"/>
  <c r="S1690" i="1" a="1"/>
  <c r="S1690" i="1" s="1"/>
  <c r="S1691" i="1" a="1"/>
  <c r="S1691" i="1" s="1"/>
  <c r="S1692" i="1" a="1"/>
  <c r="S1692" i="1" s="1"/>
  <c r="S1693" i="1" a="1"/>
  <c r="S1693" i="1" s="1"/>
  <c r="S1694" i="1" a="1"/>
  <c r="S1694" i="1" s="1"/>
  <c r="S1695" i="1" a="1"/>
  <c r="S1695" i="1" s="1"/>
  <c r="S1696" i="1" a="1"/>
  <c r="S1696" i="1" s="1"/>
  <c r="S1697" i="1" a="1"/>
  <c r="S1697" i="1" s="1"/>
  <c r="S1698" i="1" a="1"/>
  <c r="S1698" i="1" s="1"/>
  <c r="S1699" i="1" a="1"/>
  <c r="S1699" i="1" s="1"/>
  <c r="S1700" i="1" a="1"/>
  <c r="S1700" i="1" s="1"/>
  <c r="S1701" i="1" a="1"/>
  <c r="S1701" i="1" s="1"/>
  <c r="S1702" i="1" a="1"/>
  <c r="S1702" i="1" s="1"/>
  <c r="S1703" i="1" a="1"/>
  <c r="S1703" i="1" s="1"/>
  <c r="S1704" i="1" a="1"/>
  <c r="S1704" i="1" s="1"/>
  <c r="S1705" i="1" a="1"/>
  <c r="S1705" i="1" s="1"/>
  <c r="S1706" i="1" a="1"/>
  <c r="S1706" i="1" s="1"/>
  <c r="S1707" i="1" a="1"/>
  <c r="S1707" i="1" s="1"/>
  <c r="S1708" i="1" a="1"/>
  <c r="S1708" i="1" s="1"/>
  <c r="S1709" i="1" a="1"/>
  <c r="S1709" i="1" s="1"/>
  <c r="S1710" i="1" a="1"/>
  <c r="S1710" i="1" s="1"/>
  <c r="S1711" i="1" a="1"/>
  <c r="S1711" i="1" s="1"/>
  <c r="S1712" i="1" a="1"/>
  <c r="S1712" i="1" s="1"/>
  <c r="S1713" i="1" a="1"/>
  <c r="S1713" i="1" s="1"/>
  <c r="S1714" i="1" a="1"/>
  <c r="S1714" i="1" s="1"/>
  <c r="S1715" i="1" a="1"/>
  <c r="S1715" i="1" s="1"/>
  <c r="S1716" i="1" a="1"/>
  <c r="S1716" i="1" s="1"/>
  <c r="S1717" i="1" a="1"/>
  <c r="S1717" i="1" s="1"/>
  <c r="S1718" i="1" a="1"/>
  <c r="S1718" i="1" s="1"/>
  <c r="S1719" i="1" a="1"/>
  <c r="S1719" i="1" s="1"/>
  <c r="S1720" i="1" a="1"/>
  <c r="S1720" i="1" s="1"/>
  <c r="S1721" i="1" a="1"/>
  <c r="S1721" i="1" s="1"/>
  <c r="S1722" i="1" a="1"/>
  <c r="S1722" i="1" s="1"/>
  <c r="S1723" i="1" a="1"/>
  <c r="S1723" i="1" s="1"/>
  <c r="S1724" i="1" a="1"/>
  <c r="S1724" i="1" s="1"/>
  <c r="S1725" i="1" a="1"/>
  <c r="S1725" i="1" s="1"/>
  <c r="S1726" i="1" a="1"/>
  <c r="S1726" i="1" s="1"/>
  <c r="S1727" i="1" a="1"/>
  <c r="S1727" i="1" s="1"/>
  <c r="S1728" i="1" a="1"/>
  <c r="S1728" i="1" s="1"/>
  <c r="S1729" i="1" a="1"/>
  <c r="S1729" i="1" s="1"/>
  <c r="S1730" i="1" a="1"/>
  <c r="S1730" i="1" s="1"/>
  <c r="S1731" i="1" a="1"/>
  <c r="S1731" i="1" s="1"/>
  <c r="S1732" i="1" a="1"/>
  <c r="S1732" i="1" s="1"/>
  <c r="S1733" i="1" a="1"/>
  <c r="S1733" i="1" s="1"/>
  <c r="S1734" i="1" a="1"/>
  <c r="S1734" i="1" s="1"/>
  <c r="S1735" i="1" a="1"/>
  <c r="S1735" i="1" s="1"/>
  <c r="S1736" i="1" a="1"/>
  <c r="S1736" i="1" s="1"/>
  <c r="S1737" i="1" a="1"/>
  <c r="S1737" i="1" s="1"/>
  <c r="S1738" i="1" a="1"/>
  <c r="S1738" i="1" s="1"/>
  <c r="S1739" i="1" a="1"/>
  <c r="S1739" i="1" s="1"/>
  <c r="S1740" i="1" a="1"/>
  <c r="S1740" i="1" s="1"/>
  <c r="S1741" i="1" a="1"/>
  <c r="S1741" i="1" s="1"/>
  <c r="S1742" i="1" a="1"/>
  <c r="S1742" i="1" s="1"/>
  <c r="S1743" i="1" a="1"/>
  <c r="S1743" i="1" s="1"/>
  <c r="S1744" i="1" a="1"/>
  <c r="S1744" i="1" s="1"/>
  <c r="S1745" i="1" a="1"/>
  <c r="S1745" i="1" s="1"/>
  <c r="S1746" i="1" a="1"/>
  <c r="S1746" i="1" s="1"/>
  <c r="S1747" i="1" a="1"/>
  <c r="S1747" i="1" s="1"/>
  <c r="S1748" i="1" a="1"/>
  <c r="S1748" i="1" s="1"/>
  <c r="S1749" i="1" a="1"/>
  <c r="S1749" i="1" s="1"/>
  <c r="S1750" i="1" a="1"/>
  <c r="S1750" i="1" s="1"/>
  <c r="S1751" i="1" a="1"/>
  <c r="S1751" i="1" s="1"/>
  <c r="S1752" i="1" a="1"/>
  <c r="S1752" i="1" s="1"/>
  <c r="S1753" i="1" a="1"/>
  <c r="S1753" i="1" s="1"/>
  <c r="S1754" i="1" a="1"/>
  <c r="S1754" i="1" s="1"/>
  <c r="S1755" i="1" a="1"/>
  <c r="S1755" i="1" s="1"/>
  <c r="S1756" i="1" a="1"/>
  <c r="S1756" i="1" s="1"/>
  <c r="S1757" i="1" a="1"/>
  <c r="S1757" i="1" s="1"/>
  <c r="S1758" i="1" a="1"/>
  <c r="S1758" i="1" s="1"/>
  <c r="S1759" i="1" a="1"/>
  <c r="S1759" i="1" s="1"/>
  <c r="S1760" i="1" a="1"/>
  <c r="S1760" i="1" s="1"/>
  <c r="S1761" i="1" a="1"/>
  <c r="S1761" i="1" s="1"/>
  <c r="S1762" i="1" a="1"/>
  <c r="S1762" i="1" s="1"/>
  <c r="S1763" i="1" a="1"/>
  <c r="S1763" i="1" s="1"/>
  <c r="S1764" i="1" a="1"/>
  <c r="S1764" i="1" s="1"/>
  <c r="S1765" i="1" a="1"/>
  <c r="S1765" i="1" s="1"/>
  <c r="S1766" i="1" a="1"/>
  <c r="S1766" i="1" s="1"/>
  <c r="S1767" i="1" a="1"/>
  <c r="S1767" i="1" s="1"/>
  <c r="S1768" i="1" a="1"/>
  <c r="S1768" i="1" s="1"/>
  <c r="S1769" i="1" a="1"/>
  <c r="S1769" i="1" s="1"/>
  <c r="S1770" i="1" a="1"/>
  <c r="S1770" i="1" s="1"/>
  <c r="S1771" i="1" a="1"/>
  <c r="S1771" i="1" s="1"/>
  <c r="S1772" i="1" a="1"/>
  <c r="S1772" i="1" s="1"/>
  <c r="S1773" i="1" a="1"/>
  <c r="S1773" i="1" s="1"/>
  <c r="S1774" i="1" a="1"/>
  <c r="S1774" i="1" s="1"/>
  <c r="S1775" i="1" a="1"/>
  <c r="S1775" i="1" s="1"/>
  <c r="S1776" i="1" a="1"/>
  <c r="S1776" i="1" s="1"/>
  <c r="S1777" i="1" a="1"/>
  <c r="S1777" i="1" s="1"/>
  <c r="S1778" i="1" a="1"/>
  <c r="S1778" i="1" s="1"/>
  <c r="S1779" i="1" a="1"/>
  <c r="S1779" i="1" s="1"/>
  <c r="S1780" i="1" a="1"/>
  <c r="S1780" i="1" s="1"/>
  <c r="S1781" i="1" a="1"/>
  <c r="S1781" i="1" s="1"/>
  <c r="S1782" i="1" a="1"/>
  <c r="S1782" i="1" s="1"/>
  <c r="S1783" i="1" a="1"/>
  <c r="S1783" i="1" s="1"/>
  <c r="S1784" i="1" a="1"/>
  <c r="S1784" i="1" s="1"/>
  <c r="S1785" i="1" a="1"/>
  <c r="S1785" i="1" s="1"/>
  <c r="S1786" i="1" a="1"/>
  <c r="S1786" i="1" s="1"/>
  <c r="S1787" i="1" a="1"/>
  <c r="S1787" i="1" s="1"/>
  <c r="S1788" i="1" a="1"/>
  <c r="S1788" i="1" s="1"/>
  <c r="S1789" i="1" a="1"/>
  <c r="S1789" i="1" s="1"/>
  <c r="S1790" i="1" a="1"/>
  <c r="S1790" i="1" s="1"/>
  <c r="S1791" i="1" a="1"/>
  <c r="S1791" i="1" s="1"/>
  <c r="S1792" i="1" a="1"/>
  <c r="S1792" i="1" s="1"/>
  <c r="S1793" i="1" a="1"/>
  <c r="S1793" i="1" s="1"/>
  <c r="S1794" i="1" a="1"/>
  <c r="S1794" i="1" s="1"/>
  <c r="S1795" i="1" a="1"/>
  <c r="S1795" i="1" s="1"/>
  <c r="S1796" i="1" a="1"/>
  <c r="S1796" i="1" s="1"/>
  <c r="S1797" i="1" a="1"/>
  <c r="S1797" i="1" s="1"/>
  <c r="S1798" i="1" a="1"/>
  <c r="S1798" i="1" s="1"/>
  <c r="S1799" i="1" a="1"/>
  <c r="S1799" i="1" s="1"/>
  <c r="S1800" i="1" a="1"/>
  <c r="S1800" i="1" s="1"/>
  <c r="S1801" i="1" a="1"/>
  <c r="S1801" i="1" s="1"/>
  <c r="S1802" i="1" a="1"/>
  <c r="S1802" i="1" s="1"/>
  <c r="S1803" i="1" a="1"/>
  <c r="S1803" i="1" s="1"/>
  <c r="S1804" i="1" a="1"/>
  <c r="S1804" i="1" s="1"/>
  <c r="S1805" i="1" a="1"/>
  <c r="S1805" i="1" s="1"/>
  <c r="S1806" i="1" a="1"/>
  <c r="S1806" i="1" s="1"/>
  <c r="S1807" i="1" a="1"/>
  <c r="S1807" i="1" s="1"/>
  <c r="S1808" i="1" a="1"/>
  <c r="S1808" i="1" s="1"/>
  <c r="S1809" i="1" a="1"/>
  <c r="S1809" i="1" s="1"/>
  <c r="S1810" i="1" a="1"/>
  <c r="S1810" i="1" s="1"/>
  <c r="S1811" i="1" a="1"/>
  <c r="S1811" i="1" s="1"/>
  <c r="S1812" i="1" a="1"/>
  <c r="S1812" i="1" s="1"/>
  <c r="S1813" i="1" a="1"/>
  <c r="S1813" i="1" s="1"/>
  <c r="S1814" i="1" a="1"/>
  <c r="S1814" i="1" s="1"/>
  <c r="S1815" i="1" a="1"/>
  <c r="S1815" i="1" s="1"/>
  <c r="S1816" i="1" a="1"/>
  <c r="S1816" i="1" s="1"/>
  <c r="S1817" i="1" a="1"/>
  <c r="S1817" i="1" s="1"/>
  <c r="S1818" i="1" a="1"/>
  <c r="S1818" i="1" s="1"/>
  <c r="S1819" i="1" a="1"/>
  <c r="S1819" i="1" s="1"/>
  <c r="S1820" i="1" a="1"/>
  <c r="S1820" i="1" s="1"/>
  <c r="S1821" i="1" a="1"/>
  <c r="S1821" i="1" s="1"/>
  <c r="S1822" i="1" a="1"/>
  <c r="S1822" i="1" s="1"/>
  <c r="S1823" i="1" a="1"/>
  <c r="S1823" i="1" s="1"/>
  <c r="S1824" i="1" a="1"/>
  <c r="S1824" i="1" s="1"/>
  <c r="S1825" i="1" a="1"/>
  <c r="S1825" i="1" s="1"/>
  <c r="S1826" i="1" a="1"/>
  <c r="S1826" i="1" s="1"/>
  <c r="S1827" i="1" a="1"/>
  <c r="S1827" i="1" s="1"/>
  <c r="S1828" i="1" a="1"/>
  <c r="S1828" i="1" s="1"/>
  <c r="S1829" i="1" a="1"/>
  <c r="S1829" i="1" s="1"/>
  <c r="S1830" i="1" a="1"/>
  <c r="S1830" i="1" s="1"/>
  <c r="S1831" i="1" a="1"/>
  <c r="S1831" i="1" s="1"/>
  <c r="S1832" i="1" a="1"/>
  <c r="S1832" i="1" s="1"/>
  <c r="S1833" i="1" a="1"/>
  <c r="S1833" i="1" s="1"/>
  <c r="S1834" i="1" a="1"/>
  <c r="S1834" i="1" s="1"/>
  <c r="S1835" i="1" a="1"/>
  <c r="S1835" i="1" s="1"/>
  <c r="S1836" i="1" a="1"/>
  <c r="S1836" i="1" s="1"/>
  <c r="S1837" i="1" a="1"/>
  <c r="S1837" i="1" s="1"/>
  <c r="S1838" i="1" a="1"/>
  <c r="S1838" i="1" s="1"/>
  <c r="S1839" i="1" a="1"/>
  <c r="S1839" i="1" s="1"/>
  <c r="S1840" i="1" a="1"/>
  <c r="S1840" i="1" s="1"/>
  <c r="S1841" i="1" a="1"/>
  <c r="S1841" i="1" s="1"/>
  <c r="S1842" i="1" a="1"/>
  <c r="S1842" i="1" s="1"/>
  <c r="S1843" i="1" a="1"/>
  <c r="S1843" i="1" s="1"/>
  <c r="S1844" i="1" a="1"/>
  <c r="S1844" i="1" s="1"/>
  <c r="S1845" i="1" a="1"/>
  <c r="S1845" i="1" s="1"/>
  <c r="S1846" i="1" a="1"/>
  <c r="S1846" i="1" s="1"/>
  <c r="S1847" i="1" a="1"/>
  <c r="S1847" i="1" s="1"/>
  <c r="S1848" i="1" a="1"/>
  <c r="S1848" i="1" s="1"/>
  <c r="S1849" i="1" a="1"/>
  <c r="S1849" i="1" s="1"/>
  <c r="S1850" i="1" a="1"/>
  <c r="S1850" i="1" s="1"/>
  <c r="S1851" i="1" a="1"/>
  <c r="S1851" i="1" s="1"/>
  <c r="S1852" i="1" a="1"/>
  <c r="S1852" i="1" s="1"/>
  <c r="S1853" i="1" a="1"/>
  <c r="S1853" i="1" s="1"/>
  <c r="S1854" i="1" a="1"/>
  <c r="S1854" i="1" s="1"/>
  <c r="S1855" i="1" a="1"/>
  <c r="S1855" i="1" s="1"/>
  <c r="S1856" i="1" a="1"/>
  <c r="S1856" i="1" s="1"/>
  <c r="S1857" i="1" a="1"/>
  <c r="S1857" i="1" s="1"/>
  <c r="S1858" i="1" a="1"/>
  <c r="S1858" i="1" s="1"/>
  <c r="S1859" i="1" a="1"/>
  <c r="S1859" i="1" s="1"/>
  <c r="S1860" i="1" a="1"/>
  <c r="S1860" i="1" s="1"/>
  <c r="S1861" i="1" a="1"/>
  <c r="S1861" i="1" s="1"/>
  <c r="S1862" i="1" a="1"/>
  <c r="S1862" i="1" s="1"/>
  <c r="S1863" i="1" a="1"/>
  <c r="S1863" i="1" s="1"/>
  <c r="S1864" i="1" a="1"/>
  <c r="S1864" i="1" s="1"/>
  <c r="S1865" i="1" a="1"/>
  <c r="S1865" i="1" s="1"/>
  <c r="S1866" i="1" a="1"/>
  <c r="S1866" i="1" s="1"/>
  <c r="S1867" i="1" a="1"/>
  <c r="S1867" i="1" s="1"/>
  <c r="S1868" i="1" a="1"/>
  <c r="S1868" i="1" s="1"/>
  <c r="S1869" i="1" a="1"/>
  <c r="S1869" i="1" s="1"/>
  <c r="S1870" i="1" a="1"/>
  <c r="S1870" i="1" s="1"/>
  <c r="S1871" i="1" a="1"/>
  <c r="S1871" i="1" s="1"/>
  <c r="S1872" i="1" a="1"/>
  <c r="S1872" i="1" s="1"/>
  <c r="S1873" i="1" a="1"/>
  <c r="S1873" i="1" s="1"/>
  <c r="S1874" i="1" a="1"/>
  <c r="S1874" i="1" s="1"/>
  <c r="S1875" i="1" a="1"/>
  <c r="S1875" i="1" s="1"/>
  <c r="S1876" i="1" a="1"/>
  <c r="S1876" i="1" s="1"/>
  <c r="S1877" i="1" a="1"/>
  <c r="S1877" i="1" s="1"/>
  <c r="S1878" i="1" a="1"/>
  <c r="S1878" i="1" s="1"/>
  <c r="S1879" i="1" a="1"/>
  <c r="S1879" i="1" s="1"/>
  <c r="S1880" i="1" a="1"/>
  <c r="S1880" i="1" s="1"/>
  <c r="S1881" i="1" a="1"/>
  <c r="S1881" i="1" s="1"/>
  <c r="S1882" i="1" a="1"/>
  <c r="S1882" i="1" s="1"/>
  <c r="S1883" i="1" a="1"/>
  <c r="S1883" i="1" s="1"/>
  <c r="S1884" i="1" a="1"/>
  <c r="S1884" i="1" s="1"/>
  <c r="S1885" i="1" a="1"/>
  <c r="S1885" i="1" s="1"/>
  <c r="S1886" i="1" a="1"/>
  <c r="S1886" i="1" s="1"/>
  <c r="S1887" i="1" a="1"/>
  <c r="S1887" i="1" s="1"/>
  <c r="S1888" i="1" a="1"/>
  <c r="S1888" i="1" s="1"/>
  <c r="S1889" i="1" a="1"/>
  <c r="S1889" i="1" s="1"/>
  <c r="S1890" i="1" a="1"/>
  <c r="S1890" i="1" s="1"/>
  <c r="S1891" i="1" a="1"/>
  <c r="S1891" i="1" s="1"/>
  <c r="S1892" i="1" a="1"/>
  <c r="S1892" i="1" s="1"/>
  <c r="S1893" i="1" a="1"/>
  <c r="S1893" i="1" s="1"/>
  <c r="S1894" i="1" a="1"/>
  <c r="S1894" i="1" s="1"/>
  <c r="S1895" i="1" a="1"/>
  <c r="S1895" i="1" s="1"/>
  <c r="S1896" i="1" a="1"/>
  <c r="S1896" i="1" s="1"/>
  <c r="S1897" i="1" a="1"/>
  <c r="S1897" i="1" s="1"/>
  <c r="S1898" i="1" a="1"/>
  <c r="S1898" i="1" s="1"/>
  <c r="S1899" i="1" a="1"/>
  <c r="S1899" i="1" s="1"/>
  <c r="S1900" i="1" a="1"/>
  <c r="S1900" i="1" s="1"/>
  <c r="S1901" i="1" a="1"/>
  <c r="S1901" i="1" s="1"/>
  <c r="S1902" i="1" a="1"/>
  <c r="S1902" i="1" s="1"/>
  <c r="S1903" i="1" a="1"/>
  <c r="S1903" i="1" s="1"/>
  <c r="S1904" i="1" a="1"/>
  <c r="S1904" i="1" s="1"/>
  <c r="S1905" i="1" a="1"/>
  <c r="S1905" i="1" s="1"/>
  <c r="S1906" i="1" a="1"/>
  <c r="S1906" i="1" s="1"/>
  <c r="S1907" i="1" a="1"/>
  <c r="S1907" i="1" s="1"/>
  <c r="S1908" i="1" a="1"/>
  <c r="S1908" i="1" s="1"/>
  <c r="S1909" i="1" a="1"/>
  <c r="S1909" i="1" s="1"/>
  <c r="S1910" i="1" a="1"/>
  <c r="S1910" i="1" s="1"/>
  <c r="S1911" i="1" a="1"/>
  <c r="S1911" i="1" s="1"/>
  <c r="S1912" i="1" a="1"/>
  <c r="S1912" i="1" s="1"/>
  <c r="S1913" i="1" a="1"/>
  <c r="S1913" i="1" s="1"/>
  <c r="S1914" i="1" a="1"/>
  <c r="S1914" i="1" s="1"/>
  <c r="S1915" i="1" a="1"/>
  <c r="S1915" i="1" s="1"/>
  <c r="S1916" i="1" a="1"/>
  <c r="S1916" i="1" s="1"/>
  <c r="S1917" i="1" a="1"/>
  <c r="S1917" i="1" s="1"/>
  <c r="S1918" i="1" a="1"/>
  <c r="S1918" i="1" s="1"/>
  <c r="S1919" i="1" a="1"/>
  <c r="S1919" i="1" s="1"/>
  <c r="S1920" i="1" a="1"/>
  <c r="S1920" i="1" s="1"/>
  <c r="S1921" i="1" a="1"/>
  <c r="S1921" i="1" s="1"/>
  <c r="S1922" i="1" a="1"/>
  <c r="S1922" i="1" s="1"/>
  <c r="S1923" i="1" a="1"/>
  <c r="S1923" i="1" s="1"/>
  <c r="S1924" i="1" a="1"/>
  <c r="S1924" i="1" s="1"/>
  <c r="S1925" i="1" a="1"/>
  <c r="S1925" i="1" s="1"/>
  <c r="S1926" i="1" a="1"/>
  <c r="S1926" i="1" s="1"/>
  <c r="S1927" i="1" a="1"/>
  <c r="S1927" i="1" s="1"/>
  <c r="S1928" i="1" a="1"/>
  <c r="S1928" i="1" s="1"/>
  <c r="S1929" i="1" a="1"/>
  <c r="S1929" i="1" s="1"/>
  <c r="S1930" i="1" a="1"/>
  <c r="S1930" i="1" s="1"/>
  <c r="S1931" i="1" a="1"/>
  <c r="S1931" i="1" s="1"/>
  <c r="S1932" i="1" a="1"/>
  <c r="S1932" i="1" s="1"/>
  <c r="S1933" i="1" a="1"/>
  <c r="S1933" i="1" s="1"/>
  <c r="S1934" i="1" a="1"/>
  <c r="S1934" i="1" s="1"/>
  <c r="S1935" i="1" a="1"/>
  <c r="S1935" i="1" s="1"/>
  <c r="S1936" i="1" a="1"/>
  <c r="S1936" i="1" s="1"/>
  <c r="S1937" i="1" a="1"/>
  <c r="S1937" i="1" s="1"/>
  <c r="S1938" i="1" a="1"/>
  <c r="S1938" i="1" s="1"/>
  <c r="S1939" i="1" a="1"/>
  <c r="S1939" i="1" s="1"/>
  <c r="S1940" i="1" a="1"/>
  <c r="S1940" i="1" s="1"/>
  <c r="S1941" i="1" a="1"/>
  <c r="S1941" i="1" s="1"/>
  <c r="S1942" i="1" a="1"/>
  <c r="S1942" i="1" s="1"/>
  <c r="S1943" i="1" a="1"/>
  <c r="S1943" i="1" s="1"/>
  <c r="S1944" i="1" a="1"/>
  <c r="S1944" i="1" s="1"/>
  <c r="S1945" i="1" a="1"/>
  <c r="S1945" i="1" s="1"/>
  <c r="S1946" i="1" a="1"/>
  <c r="S1946" i="1" s="1"/>
  <c r="S1947" i="1" a="1"/>
  <c r="S1947" i="1" s="1"/>
  <c r="S1948" i="1" a="1"/>
  <c r="S1948" i="1" s="1"/>
  <c r="S1949" i="1" a="1"/>
  <c r="S1949" i="1" s="1"/>
  <c r="S1950" i="1" a="1"/>
  <c r="S1950" i="1" s="1"/>
  <c r="S1951" i="1" a="1"/>
  <c r="S1951" i="1" s="1"/>
  <c r="S1952" i="1" a="1"/>
  <c r="S1952" i="1" s="1"/>
  <c r="S1953" i="1" a="1"/>
  <c r="S1953" i="1" s="1"/>
  <c r="S1954" i="1" a="1"/>
  <c r="S1954" i="1" s="1"/>
  <c r="S1955" i="1" a="1"/>
  <c r="S1955" i="1" s="1"/>
  <c r="S1956" i="1" a="1"/>
  <c r="S1956" i="1" s="1"/>
  <c r="S1957" i="1" a="1"/>
  <c r="S1957" i="1" s="1"/>
  <c r="S1958" i="1" a="1"/>
  <c r="S1958" i="1" s="1"/>
  <c r="S1959" i="1" a="1"/>
  <c r="S1959" i="1" s="1"/>
  <c r="S1960" i="1" a="1"/>
  <c r="S1960" i="1" s="1"/>
  <c r="S1961" i="1" a="1"/>
  <c r="S1961" i="1" s="1"/>
  <c r="S1962" i="1" a="1"/>
  <c r="S1962" i="1" s="1"/>
  <c r="S1963" i="1" a="1"/>
  <c r="S1963" i="1" s="1"/>
  <c r="S1964" i="1" a="1"/>
  <c r="S1964" i="1" s="1"/>
  <c r="S1965" i="1" a="1"/>
  <c r="S1965" i="1" s="1"/>
  <c r="S1966" i="1" a="1"/>
  <c r="S1966" i="1" s="1"/>
  <c r="S1967" i="1" a="1"/>
  <c r="S1967" i="1" s="1"/>
  <c r="S1968" i="1" a="1"/>
  <c r="S1968" i="1" s="1"/>
  <c r="S1969" i="1" a="1"/>
  <c r="S1969" i="1" s="1"/>
  <c r="S1970" i="1" a="1"/>
  <c r="S1970" i="1" s="1"/>
  <c r="S1971" i="1" a="1"/>
  <c r="S1971" i="1" s="1"/>
  <c r="S1972" i="1" a="1"/>
  <c r="S1972" i="1" s="1"/>
  <c r="S1973" i="1" a="1"/>
  <c r="S1973" i="1" s="1"/>
  <c r="S1974" i="1" a="1"/>
  <c r="S1974" i="1" s="1"/>
  <c r="S1975" i="1" a="1"/>
  <c r="S1975" i="1" s="1"/>
  <c r="S1976" i="1" a="1"/>
  <c r="S1976" i="1" s="1"/>
  <c r="S1977" i="1" a="1"/>
  <c r="S1977" i="1" s="1"/>
  <c r="S1978" i="1" a="1"/>
  <c r="S1978" i="1" s="1"/>
  <c r="S1979" i="1" a="1"/>
  <c r="S1979" i="1" s="1"/>
  <c r="S1980" i="1" a="1"/>
  <c r="S1980" i="1" s="1"/>
  <c r="S1981" i="1" a="1"/>
  <c r="S1981" i="1" s="1"/>
  <c r="S1982" i="1" a="1"/>
  <c r="S1982" i="1" s="1"/>
  <c r="S1983" i="1" a="1"/>
  <c r="S1983" i="1" s="1"/>
  <c r="S1984" i="1" a="1"/>
  <c r="S1984" i="1" s="1"/>
  <c r="S1985" i="1" a="1"/>
  <c r="S1985" i="1" s="1"/>
  <c r="S1986" i="1" a="1"/>
  <c r="S1986" i="1" s="1"/>
  <c r="S1987" i="1" a="1"/>
  <c r="S1987" i="1" s="1"/>
  <c r="S1988" i="1" a="1"/>
  <c r="S1988" i="1" s="1"/>
  <c r="S1989" i="1" a="1"/>
  <c r="S1989" i="1" s="1"/>
  <c r="S1990" i="1" a="1"/>
  <c r="S1990" i="1" s="1"/>
  <c r="S1991" i="1" a="1"/>
  <c r="S1991" i="1" s="1"/>
  <c r="S1992" i="1" a="1"/>
  <c r="S1992" i="1" s="1"/>
  <c r="S1993" i="1" a="1"/>
  <c r="S1993" i="1" s="1"/>
  <c r="S1994" i="1" a="1"/>
  <c r="S1994" i="1" s="1"/>
  <c r="S1995" i="1" a="1"/>
  <c r="S1995" i="1" s="1"/>
  <c r="S1996" i="1" a="1"/>
  <c r="S1996" i="1" s="1"/>
  <c r="S1997" i="1" a="1"/>
  <c r="S1997" i="1" s="1"/>
  <c r="S1998" i="1" a="1"/>
  <c r="S1998" i="1" s="1"/>
  <c r="S1999" i="1" a="1"/>
  <c r="S1999" i="1" s="1"/>
  <c r="S2000" i="1" a="1"/>
  <c r="S2000" i="1" s="1"/>
  <c r="S2001" i="1" a="1"/>
  <c r="S2001" i="1" s="1"/>
  <c r="S2002" i="1" a="1"/>
  <c r="S2002" i="1" s="1"/>
  <c r="S2003" i="1" a="1"/>
  <c r="S2003" i="1" s="1"/>
  <c r="S2004" i="1" a="1"/>
  <c r="S2004" i="1" s="1"/>
  <c r="S2005" i="1" a="1"/>
  <c r="S2005" i="1" s="1"/>
  <c r="S2006" i="1" a="1"/>
  <c r="S2006" i="1" s="1"/>
  <c r="S2007" i="1" a="1"/>
  <c r="S2007" i="1" s="1"/>
  <c r="S2008" i="1" a="1"/>
  <c r="S2008" i="1" s="1"/>
  <c r="S2009" i="1" a="1"/>
  <c r="S2009" i="1" s="1"/>
  <c r="S2010" i="1" a="1"/>
  <c r="S2010" i="1" s="1"/>
  <c r="S2011" i="1" a="1"/>
  <c r="S2011" i="1" s="1"/>
  <c r="S2012" i="1" a="1"/>
  <c r="S2012" i="1" s="1"/>
  <c r="S2013" i="1" a="1"/>
  <c r="S2013" i="1" s="1"/>
  <c r="S2014" i="1" a="1"/>
  <c r="S2014" i="1" s="1"/>
  <c r="S2015" i="1" a="1"/>
  <c r="S2015" i="1" s="1"/>
  <c r="S2016" i="1" a="1"/>
  <c r="S2016" i="1" s="1"/>
  <c r="S2017" i="1" a="1"/>
  <c r="S2017" i="1" s="1"/>
  <c r="S2018" i="1" a="1"/>
  <c r="S2018" i="1" s="1"/>
  <c r="S2019" i="1" a="1"/>
  <c r="S2019" i="1" s="1"/>
  <c r="S2020" i="1" a="1"/>
  <c r="S2020" i="1" s="1"/>
  <c r="S2021" i="1" a="1"/>
  <c r="S2021" i="1" s="1"/>
  <c r="S2022" i="1" a="1"/>
  <c r="S2022" i="1" s="1"/>
  <c r="S2023" i="1" a="1"/>
  <c r="S2023" i="1" s="1"/>
  <c r="S2024" i="1" a="1"/>
  <c r="S2024" i="1" s="1"/>
  <c r="S2025" i="1" a="1"/>
  <c r="S2025" i="1" s="1"/>
  <c r="S2026" i="1" a="1"/>
  <c r="S2026" i="1" s="1"/>
  <c r="S2027" i="1" a="1"/>
  <c r="S2027" i="1" s="1"/>
  <c r="S2028" i="1" a="1"/>
  <c r="S2028" i="1" s="1"/>
  <c r="S2029" i="1" a="1"/>
  <c r="S2029" i="1" s="1"/>
  <c r="S2030" i="1" a="1"/>
  <c r="S2030" i="1" s="1"/>
  <c r="S2031" i="1" a="1"/>
  <c r="S2031" i="1" s="1"/>
  <c r="S2032" i="1" a="1"/>
  <c r="S2032" i="1" s="1"/>
  <c r="S2033" i="1" a="1"/>
  <c r="S2033" i="1" s="1"/>
  <c r="S2034" i="1" a="1"/>
  <c r="S2034" i="1" s="1"/>
  <c r="S2035" i="1" a="1"/>
  <c r="S2035" i="1" s="1"/>
  <c r="S2036" i="1" a="1"/>
  <c r="S2036" i="1" s="1"/>
  <c r="S2037" i="1" a="1"/>
  <c r="S2037" i="1" s="1"/>
  <c r="S2038" i="1" a="1"/>
  <c r="S2038" i="1" s="1"/>
  <c r="S2039" i="1" a="1"/>
  <c r="S2039" i="1" s="1"/>
  <c r="S2040" i="1" a="1"/>
  <c r="S2040" i="1" s="1"/>
  <c r="S2041" i="1" a="1"/>
  <c r="S2041" i="1" s="1"/>
  <c r="S2042" i="1" a="1"/>
  <c r="S2042" i="1" s="1"/>
  <c r="S2043" i="1" a="1"/>
  <c r="S2043" i="1" s="1"/>
  <c r="S2044" i="1" a="1"/>
  <c r="S2044" i="1" s="1"/>
  <c r="S2045" i="1" a="1"/>
  <c r="S2045" i="1" s="1"/>
  <c r="S2046" i="1" a="1"/>
  <c r="S2046" i="1" s="1"/>
  <c r="S2047" i="1" a="1"/>
  <c r="S2047" i="1" s="1"/>
  <c r="S2048" i="1" a="1"/>
  <c r="S2048" i="1" s="1"/>
  <c r="S2049" i="1" a="1"/>
  <c r="S2049" i="1" s="1"/>
  <c r="S2050" i="1" a="1"/>
  <c r="S2050" i="1" s="1"/>
  <c r="S2051" i="1" a="1"/>
  <c r="S2051" i="1" s="1"/>
  <c r="S2052" i="1" a="1"/>
  <c r="S2052" i="1" s="1"/>
  <c r="S2053" i="1" a="1"/>
  <c r="S2053" i="1" s="1"/>
  <c r="S2054" i="1" a="1"/>
  <c r="S2054" i="1" s="1"/>
  <c r="S2055" i="1" a="1"/>
  <c r="S2055" i="1" s="1"/>
  <c r="S2056" i="1" a="1"/>
  <c r="S2056" i="1" s="1"/>
  <c r="S2057" i="1" a="1"/>
  <c r="S2057" i="1" s="1"/>
  <c r="S2058" i="1" a="1"/>
  <c r="S2058" i="1" s="1"/>
  <c r="S2059" i="1" a="1"/>
  <c r="S2059" i="1" s="1"/>
  <c r="S2060" i="1" a="1"/>
  <c r="S2060" i="1" s="1"/>
  <c r="S2061" i="1" a="1"/>
  <c r="S2061" i="1" s="1"/>
  <c r="S2062" i="1" a="1"/>
  <c r="S2062" i="1" s="1"/>
  <c r="S2063" i="1" a="1"/>
  <c r="S2063" i="1" s="1"/>
  <c r="S2064" i="1" a="1"/>
  <c r="S2064" i="1" s="1"/>
  <c r="S2065" i="1" a="1"/>
  <c r="S2065" i="1" s="1"/>
  <c r="S2066" i="1" a="1"/>
  <c r="S2066" i="1" s="1"/>
  <c r="S2067" i="1" a="1"/>
  <c r="S2067" i="1" s="1"/>
  <c r="S2068" i="1" a="1"/>
  <c r="S2068" i="1" s="1"/>
  <c r="S2069" i="1" a="1"/>
  <c r="S2069" i="1" s="1"/>
  <c r="S2070" i="1" a="1"/>
  <c r="S2070" i="1" s="1"/>
  <c r="S2071" i="1" a="1"/>
  <c r="S2071" i="1" s="1"/>
  <c r="S2072" i="1" a="1"/>
  <c r="S2072" i="1" s="1"/>
  <c r="S2073" i="1" a="1"/>
  <c r="S2073" i="1" s="1"/>
  <c r="S2074" i="1" a="1"/>
  <c r="S2074" i="1" s="1"/>
  <c r="S2075" i="1" a="1"/>
  <c r="S2075" i="1" s="1"/>
  <c r="S2076" i="1" a="1"/>
  <c r="S2076" i="1" s="1"/>
  <c r="S2077" i="1" a="1"/>
  <c r="S2077" i="1" s="1"/>
  <c r="S2078" i="1" a="1"/>
  <c r="S2078" i="1" s="1"/>
  <c r="S2079" i="1" a="1"/>
  <c r="S2079" i="1" s="1"/>
  <c r="S2080" i="1" a="1"/>
  <c r="S2080" i="1" s="1"/>
  <c r="S2081" i="1" a="1"/>
  <c r="S2081" i="1" s="1"/>
  <c r="S2082" i="1" a="1"/>
  <c r="S2082" i="1" s="1"/>
  <c r="S2083" i="1" a="1"/>
  <c r="S2083" i="1" s="1"/>
  <c r="S2084" i="1" a="1"/>
  <c r="S2084" i="1" s="1"/>
  <c r="S2085" i="1" a="1"/>
  <c r="S2085" i="1" s="1"/>
  <c r="S2086" i="1" a="1"/>
  <c r="S2086" i="1" s="1"/>
  <c r="S2087" i="1" a="1"/>
  <c r="S2087" i="1" s="1"/>
  <c r="S2088" i="1" a="1"/>
  <c r="S2088" i="1" s="1"/>
  <c r="S2089" i="1" a="1"/>
  <c r="S2089" i="1" s="1"/>
  <c r="S2090" i="1" a="1"/>
  <c r="S2090" i="1" s="1"/>
  <c r="S2091" i="1" a="1"/>
  <c r="S2091" i="1" s="1"/>
  <c r="S2092" i="1" a="1"/>
  <c r="S2092" i="1" s="1"/>
  <c r="S2093" i="1" a="1"/>
  <c r="S2093" i="1" s="1"/>
  <c r="S2094" i="1" a="1"/>
  <c r="S2094" i="1" s="1"/>
  <c r="S2095" i="1" a="1"/>
  <c r="S2095" i="1" s="1"/>
  <c r="S2096" i="1" a="1"/>
  <c r="S2096" i="1" s="1"/>
  <c r="S2097" i="1" a="1"/>
  <c r="S2097" i="1" s="1"/>
  <c r="S2098" i="1" a="1"/>
  <c r="S2098" i="1" s="1"/>
  <c r="S2099" i="1" a="1"/>
  <c r="S2099" i="1" s="1"/>
  <c r="S2100" i="1" a="1"/>
  <c r="S2100" i="1" s="1"/>
  <c r="S2101" i="1" a="1"/>
  <c r="S2101" i="1" s="1"/>
  <c r="S2102" i="1" a="1"/>
  <c r="S2102" i="1" s="1"/>
  <c r="S2103" i="1" a="1"/>
  <c r="S2103" i="1" s="1"/>
  <c r="S2104" i="1" a="1"/>
  <c r="S2104" i="1" s="1"/>
  <c r="S2105" i="1" a="1"/>
  <c r="S2105" i="1" s="1"/>
  <c r="S2106" i="1" a="1"/>
  <c r="S2106" i="1" s="1"/>
  <c r="S2107" i="1" a="1"/>
  <c r="S2107" i="1" s="1"/>
  <c r="S2108" i="1" a="1"/>
  <c r="S2108" i="1" s="1"/>
  <c r="S2109" i="1" a="1"/>
  <c r="S2109" i="1" s="1"/>
  <c r="S2110" i="1" a="1"/>
  <c r="S2110" i="1" s="1"/>
  <c r="S2111" i="1" a="1"/>
  <c r="S2111" i="1" s="1"/>
  <c r="S2112" i="1" a="1"/>
  <c r="S2112" i="1" s="1"/>
  <c r="S2113" i="1" a="1"/>
  <c r="S2113" i="1" s="1"/>
  <c r="S2114" i="1" a="1"/>
  <c r="S2114" i="1" s="1"/>
  <c r="S2115" i="1" a="1"/>
  <c r="S2115" i="1" s="1"/>
  <c r="S2116" i="1" a="1"/>
  <c r="S2116" i="1" s="1"/>
  <c r="S2117" i="1" a="1"/>
  <c r="S2117" i="1" s="1"/>
  <c r="S2118" i="1" a="1"/>
  <c r="S2118" i="1" s="1"/>
  <c r="S2119" i="1" a="1"/>
  <c r="S2119" i="1" s="1"/>
  <c r="S2120" i="1" a="1"/>
  <c r="S2120" i="1" s="1"/>
  <c r="S2121" i="1" a="1"/>
  <c r="S2121" i="1" s="1"/>
  <c r="S2122" i="1" a="1"/>
  <c r="S2122" i="1" s="1"/>
  <c r="S2123" i="1" a="1"/>
  <c r="S2123" i="1" s="1"/>
  <c r="S2124" i="1" a="1"/>
  <c r="S2124" i="1" s="1"/>
  <c r="S2125" i="1" a="1"/>
  <c r="S2125" i="1" s="1"/>
  <c r="S2126" i="1" a="1"/>
  <c r="S2126" i="1" s="1"/>
  <c r="S2127" i="1" a="1"/>
  <c r="S2127" i="1" s="1"/>
  <c r="S2128" i="1" a="1"/>
  <c r="S2128" i="1" s="1"/>
  <c r="S2129" i="1" a="1"/>
  <c r="S2129" i="1" s="1"/>
  <c r="S2130" i="1" a="1"/>
  <c r="S2130" i="1" s="1"/>
  <c r="S2131" i="1" a="1"/>
  <c r="S2131" i="1" s="1"/>
  <c r="S2132" i="1" a="1"/>
  <c r="S2132" i="1" s="1"/>
  <c r="S2133" i="1" a="1"/>
  <c r="S2133" i="1" s="1"/>
  <c r="S2134" i="1" a="1"/>
  <c r="S2134" i="1" s="1"/>
  <c r="S2135" i="1" a="1"/>
  <c r="S2135" i="1" s="1"/>
  <c r="S2136" i="1" a="1"/>
  <c r="S2136" i="1" s="1"/>
  <c r="S2137" i="1" a="1"/>
  <c r="S2137" i="1" s="1"/>
  <c r="S2138" i="1" a="1"/>
  <c r="S2138" i="1" s="1"/>
  <c r="S2139" i="1" a="1"/>
  <c r="S2139" i="1" s="1"/>
  <c r="S2140" i="1" a="1"/>
  <c r="S2140" i="1" s="1"/>
  <c r="S2141" i="1" a="1"/>
  <c r="S2141" i="1" s="1"/>
  <c r="S2142" i="1" a="1"/>
  <c r="S2142" i="1" s="1"/>
  <c r="S2143" i="1" a="1"/>
  <c r="S2143" i="1" s="1"/>
  <c r="S2144" i="1" a="1"/>
  <c r="S2144" i="1" s="1"/>
  <c r="S2145" i="1" a="1"/>
  <c r="S2145" i="1" s="1"/>
  <c r="S2146" i="1" a="1"/>
  <c r="S2146" i="1" s="1"/>
  <c r="S2147" i="1" a="1"/>
  <c r="S2147" i="1" s="1"/>
  <c r="S2148" i="1" a="1"/>
  <c r="S2148" i="1" s="1"/>
  <c r="S2149" i="1" a="1"/>
  <c r="S2149" i="1" s="1"/>
  <c r="S2150" i="1" a="1"/>
  <c r="S2150" i="1" s="1"/>
  <c r="S2151" i="1" a="1"/>
  <c r="S2151" i="1" s="1"/>
  <c r="S2152" i="1" a="1"/>
  <c r="S2152" i="1" s="1"/>
  <c r="S2153" i="1" a="1"/>
  <c r="S2153" i="1" s="1"/>
  <c r="S2154" i="1" a="1"/>
  <c r="S2154" i="1" s="1"/>
  <c r="S2155" i="1" a="1"/>
  <c r="S2155" i="1" s="1"/>
  <c r="S2156" i="1" a="1"/>
  <c r="S2156" i="1" s="1"/>
  <c r="S2157" i="1" a="1"/>
  <c r="S2157" i="1" s="1"/>
  <c r="S2158" i="1" a="1"/>
  <c r="S2158" i="1" s="1"/>
  <c r="S2159" i="1" a="1"/>
  <c r="S2159" i="1" s="1"/>
  <c r="S2160" i="1" a="1"/>
  <c r="S2160" i="1" s="1"/>
  <c r="S2161" i="1" a="1"/>
  <c r="S2161" i="1" s="1"/>
  <c r="S2162" i="1" a="1"/>
  <c r="S2162" i="1" s="1"/>
  <c r="S2163" i="1" a="1"/>
  <c r="S2163" i="1" s="1"/>
  <c r="S2164" i="1" a="1"/>
  <c r="S2164" i="1" s="1"/>
  <c r="S2165" i="1" a="1"/>
  <c r="S2165" i="1" s="1"/>
  <c r="S2166" i="1" a="1"/>
  <c r="S2166" i="1" s="1"/>
  <c r="S2167" i="1" a="1"/>
  <c r="S2167" i="1" s="1"/>
  <c r="S2168" i="1" a="1"/>
  <c r="S2168" i="1" s="1"/>
  <c r="S2169" i="1" a="1"/>
  <c r="S2169" i="1" s="1"/>
  <c r="S2170" i="1" a="1"/>
  <c r="S2170" i="1" s="1"/>
  <c r="S2171" i="1" a="1"/>
  <c r="S2171" i="1" s="1"/>
  <c r="S2172" i="1" a="1"/>
  <c r="S2172" i="1" s="1"/>
  <c r="S2173" i="1" a="1"/>
  <c r="S2173" i="1" s="1"/>
  <c r="S2174" i="1" a="1"/>
  <c r="S2174" i="1" s="1"/>
  <c r="S2175" i="1" a="1"/>
  <c r="S2175" i="1" s="1"/>
  <c r="S2176" i="1" a="1"/>
  <c r="S2176" i="1" s="1"/>
  <c r="S2177" i="1" a="1"/>
  <c r="S2177" i="1" s="1"/>
  <c r="S2178" i="1" a="1"/>
  <c r="S2178" i="1" s="1"/>
  <c r="S2179" i="1" a="1"/>
  <c r="S2179" i="1" s="1"/>
  <c r="S2180" i="1" a="1"/>
  <c r="S2180" i="1" s="1"/>
  <c r="S2181" i="1" a="1"/>
  <c r="S2181" i="1" s="1"/>
  <c r="S2182" i="1" a="1"/>
  <c r="S2182" i="1" s="1"/>
  <c r="S2183" i="1" a="1"/>
  <c r="S2183" i="1" s="1"/>
  <c r="S2184" i="1" a="1"/>
  <c r="S2184" i="1" s="1"/>
  <c r="S2185" i="1" a="1"/>
  <c r="S2185" i="1" s="1"/>
  <c r="S2186" i="1" a="1"/>
  <c r="S2186" i="1" s="1"/>
  <c r="S2187" i="1" a="1"/>
  <c r="S2187" i="1" s="1"/>
  <c r="S2188" i="1" a="1"/>
  <c r="S2188" i="1" s="1"/>
  <c r="S2189" i="1" a="1"/>
  <c r="S2189" i="1" s="1"/>
  <c r="S2190" i="1" a="1"/>
  <c r="S2190" i="1" s="1"/>
  <c r="S2191" i="1" a="1"/>
  <c r="S2191" i="1" s="1"/>
  <c r="S2192" i="1" a="1"/>
  <c r="S2192" i="1" s="1"/>
  <c r="S2193" i="1" a="1"/>
  <c r="S2193" i="1" s="1"/>
  <c r="S2194" i="1" a="1"/>
  <c r="S2194" i="1" s="1"/>
  <c r="S2195" i="1" a="1"/>
  <c r="S2195" i="1" s="1"/>
  <c r="S2196" i="1" a="1"/>
  <c r="S2196" i="1" s="1"/>
  <c r="S2197" i="1" a="1"/>
  <c r="S2197" i="1" s="1"/>
  <c r="S2198" i="1" a="1"/>
  <c r="S2198" i="1" s="1"/>
  <c r="S2199" i="1" a="1"/>
  <c r="S2199" i="1" s="1"/>
  <c r="S2200" i="1" a="1"/>
  <c r="S2200" i="1" s="1"/>
  <c r="S2201" i="1" a="1"/>
  <c r="S2201" i="1" s="1"/>
  <c r="S2202" i="1" a="1"/>
  <c r="S2202" i="1" s="1"/>
  <c r="S2203" i="1" a="1"/>
  <c r="S2203" i="1" s="1"/>
  <c r="S2204" i="1" a="1"/>
  <c r="S2204" i="1" s="1"/>
  <c r="S2205" i="1" a="1"/>
  <c r="S2205" i="1" s="1"/>
  <c r="S2206" i="1" a="1"/>
  <c r="S2206" i="1" s="1"/>
  <c r="S2207" i="1" a="1"/>
  <c r="S2207" i="1" s="1"/>
  <c r="S2208" i="1" a="1"/>
  <c r="S2208" i="1" s="1"/>
  <c r="S2209" i="1" a="1"/>
  <c r="S2209" i="1" s="1"/>
  <c r="S2210" i="1" a="1"/>
  <c r="S2210" i="1" s="1"/>
  <c r="S2211" i="1" a="1"/>
  <c r="S2211" i="1" s="1"/>
  <c r="S2212" i="1" a="1"/>
  <c r="S2212" i="1" s="1"/>
  <c r="S2213" i="1" a="1"/>
  <c r="S2213" i="1" s="1"/>
  <c r="S2214" i="1" a="1"/>
  <c r="S2214" i="1" s="1"/>
  <c r="S2215" i="1" a="1"/>
  <c r="S2215" i="1" s="1"/>
  <c r="S2216" i="1" a="1"/>
  <c r="S2216" i="1" s="1"/>
  <c r="S2217" i="1" a="1"/>
  <c r="S2217" i="1" s="1"/>
  <c r="S2218" i="1" a="1"/>
  <c r="S2218" i="1" s="1"/>
  <c r="S2219" i="1" a="1"/>
  <c r="S2219" i="1" s="1"/>
  <c r="S2220" i="1" a="1"/>
  <c r="S2220" i="1" s="1"/>
  <c r="S2221" i="1" a="1"/>
  <c r="S2221" i="1" s="1"/>
  <c r="S2222" i="1" a="1"/>
  <c r="S2222" i="1" s="1"/>
  <c r="S2223" i="1" a="1"/>
  <c r="S2223" i="1" s="1"/>
  <c r="S2224" i="1" a="1"/>
  <c r="S2224" i="1" s="1"/>
  <c r="S2225" i="1" a="1"/>
  <c r="S2225" i="1" s="1"/>
  <c r="S2226" i="1" a="1"/>
  <c r="S2226" i="1" s="1"/>
  <c r="S2227" i="1" a="1"/>
  <c r="S2227" i="1" s="1"/>
  <c r="S2228" i="1" a="1"/>
  <c r="S2228" i="1" s="1"/>
  <c r="S2229" i="1" a="1"/>
  <c r="S2229" i="1" s="1"/>
  <c r="S2230" i="1" a="1"/>
  <c r="S2230" i="1" s="1"/>
  <c r="S2231" i="1" a="1"/>
  <c r="S2231" i="1" s="1"/>
  <c r="S2232" i="1" a="1"/>
  <c r="S2232" i="1" s="1"/>
  <c r="S2233" i="1" a="1"/>
  <c r="S2233" i="1" s="1"/>
  <c r="S2234" i="1" a="1"/>
  <c r="S2234" i="1" s="1"/>
  <c r="S2235" i="1" a="1"/>
  <c r="S2235" i="1" s="1"/>
  <c r="S2236" i="1" a="1"/>
  <c r="S2236" i="1" s="1"/>
  <c r="S2237" i="1" a="1"/>
  <c r="S2237" i="1" s="1"/>
  <c r="S2238" i="1" a="1"/>
  <c r="S2238" i="1" s="1"/>
  <c r="S2239" i="1" a="1"/>
  <c r="S2239" i="1" s="1"/>
  <c r="S2240" i="1" a="1"/>
  <c r="S2240" i="1" s="1"/>
  <c r="S2241" i="1" a="1"/>
  <c r="S2241" i="1" s="1"/>
  <c r="S2242" i="1" a="1"/>
  <c r="S2242" i="1" s="1"/>
  <c r="S2243" i="1" a="1"/>
  <c r="S2243" i="1" s="1"/>
  <c r="S2244" i="1" a="1"/>
  <c r="S2244" i="1" s="1"/>
  <c r="S2245" i="1" a="1"/>
  <c r="S2245" i="1" s="1"/>
  <c r="S2246" i="1" a="1"/>
  <c r="S2246" i="1" s="1"/>
  <c r="S2247" i="1" a="1"/>
  <c r="S2247" i="1" s="1"/>
  <c r="S2248" i="1" a="1"/>
  <c r="S2248" i="1" s="1"/>
  <c r="S2249" i="1" a="1"/>
  <c r="S2249" i="1" s="1"/>
  <c r="S2250" i="1" a="1"/>
  <c r="S2250" i="1" s="1"/>
  <c r="S2251" i="1" a="1"/>
  <c r="S2251" i="1" s="1"/>
  <c r="S2252" i="1" a="1"/>
  <c r="S2252" i="1" s="1"/>
  <c r="S2253" i="1" a="1"/>
  <c r="S2253" i="1" s="1"/>
  <c r="S2254" i="1" a="1"/>
  <c r="S2254" i="1" s="1"/>
  <c r="S2255" i="1" a="1"/>
  <c r="S2255" i="1" s="1"/>
  <c r="S2256" i="1" a="1"/>
  <c r="S2256" i="1" s="1"/>
  <c r="S2257" i="1" a="1"/>
  <c r="S2257" i="1" s="1"/>
  <c r="S2258" i="1" a="1"/>
  <c r="S2258" i="1" s="1"/>
  <c r="S2259" i="1" a="1"/>
  <c r="S2259" i="1" s="1"/>
  <c r="S2260" i="1" a="1"/>
  <c r="S2260" i="1" s="1"/>
  <c r="S2261" i="1" a="1"/>
  <c r="S2261" i="1" s="1"/>
  <c r="S2262" i="1" a="1"/>
  <c r="S2262" i="1" s="1"/>
  <c r="S2263" i="1" a="1"/>
  <c r="S2263" i="1" s="1"/>
  <c r="S2264" i="1" a="1"/>
  <c r="S2264" i="1" s="1"/>
  <c r="S2265" i="1" a="1"/>
  <c r="S2265" i="1" s="1"/>
  <c r="S2266" i="1" a="1"/>
  <c r="S2266" i="1" s="1"/>
  <c r="S2267" i="1" a="1"/>
  <c r="S2267" i="1" s="1"/>
  <c r="S2268" i="1" a="1"/>
  <c r="S2268" i="1" s="1"/>
  <c r="S2269" i="1" a="1"/>
  <c r="S2269" i="1" s="1"/>
  <c r="S2270" i="1" a="1"/>
  <c r="S2270" i="1" s="1"/>
  <c r="S2271" i="1" a="1"/>
  <c r="S2271" i="1" s="1"/>
  <c r="S2272" i="1" a="1"/>
  <c r="S2272" i="1" s="1"/>
  <c r="S2273" i="1" a="1"/>
  <c r="S2273" i="1" s="1"/>
  <c r="S2274" i="1" a="1"/>
  <c r="S2274" i="1" s="1"/>
  <c r="S2275" i="1" a="1"/>
  <c r="S2275" i="1" s="1"/>
  <c r="S2276" i="1" a="1"/>
  <c r="S2276" i="1" s="1"/>
  <c r="S2277" i="1" a="1"/>
  <c r="S2277" i="1" s="1"/>
  <c r="S2278" i="1" a="1"/>
  <c r="S2278" i="1" s="1"/>
  <c r="S2279" i="1" a="1"/>
  <c r="S2279" i="1" s="1"/>
  <c r="S2280" i="1" a="1"/>
  <c r="S2280" i="1" s="1"/>
  <c r="S2281" i="1" a="1"/>
  <c r="S2281" i="1" s="1"/>
  <c r="S2282" i="1" a="1"/>
  <c r="S2282" i="1" s="1"/>
  <c r="S2283" i="1" a="1"/>
  <c r="S2283" i="1" s="1"/>
  <c r="S2284" i="1" a="1"/>
  <c r="S2284" i="1" s="1"/>
  <c r="S2285" i="1" a="1"/>
  <c r="S2285" i="1" s="1"/>
  <c r="S2286" i="1" a="1"/>
  <c r="S2286" i="1" s="1"/>
  <c r="S2287" i="1" a="1"/>
  <c r="S2287" i="1" s="1"/>
  <c r="S2288" i="1" a="1"/>
  <c r="S2288" i="1" s="1"/>
  <c r="S2289" i="1" a="1"/>
  <c r="S2289" i="1" s="1"/>
  <c r="S2290" i="1" a="1"/>
  <c r="S2290" i="1" s="1"/>
  <c r="S2291" i="1" a="1"/>
  <c r="S2291" i="1" s="1"/>
  <c r="S2292" i="1" a="1"/>
  <c r="S2292" i="1" s="1"/>
  <c r="S2293" i="1" a="1"/>
  <c r="S2293" i="1" s="1"/>
  <c r="S2294" i="1" a="1"/>
  <c r="S2294" i="1" s="1"/>
  <c r="S2295" i="1" a="1"/>
  <c r="S2295" i="1" s="1"/>
  <c r="S2296" i="1" a="1"/>
  <c r="S2296" i="1" s="1"/>
  <c r="S2297" i="1" a="1"/>
  <c r="S2297" i="1" s="1"/>
  <c r="S2298" i="1" a="1"/>
  <c r="S2298" i="1" s="1"/>
  <c r="S2299" i="1" a="1"/>
  <c r="S2299" i="1" s="1"/>
  <c r="S2300" i="1" a="1"/>
  <c r="S2300" i="1" s="1"/>
  <c r="S2301" i="1" a="1"/>
  <c r="S2301" i="1" s="1"/>
  <c r="S2302" i="1" a="1"/>
  <c r="S2302" i="1" s="1"/>
  <c r="S2303" i="1" a="1"/>
  <c r="S2303" i="1" s="1"/>
  <c r="S2304" i="1" a="1"/>
  <c r="S2304" i="1" s="1"/>
  <c r="S2305" i="1" a="1"/>
  <c r="S2305" i="1" s="1"/>
  <c r="S2306" i="1" a="1"/>
  <c r="S2306" i="1" s="1"/>
  <c r="S2307" i="1" a="1"/>
  <c r="S2307" i="1" s="1"/>
  <c r="S2308" i="1" a="1"/>
  <c r="S2308" i="1" s="1"/>
  <c r="S2309" i="1" a="1"/>
  <c r="S2309" i="1" s="1"/>
  <c r="S2310" i="1" a="1"/>
  <c r="S2310" i="1" s="1"/>
  <c r="S2311" i="1" a="1"/>
  <c r="S2311" i="1" s="1"/>
  <c r="S2312" i="1" a="1"/>
  <c r="S2312" i="1" s="1"/>
  <c r="S2313" i="1" a="1"/>
  <c r="S2313" i="1" s="1"/>
  <c r="S2314" i="1" a="1"/>
  <c r="S2314" i="1" s="1"/>
  <c r="S2315" i="1" a="1"/>
  <c r="S2315" i="1" s="1"/>
  <c r="S2316" i="1" a="1"/>
  <c r="S2316" i="1" s="1"/>
  <c r="S2317" i="1" a="1"/>
  <c r="S2317" i="1" s="1"/>
  <c r="S2318" i="1" a="1"/>
  <c r="S2318" i="1" s="1"/>
  <c r="S2319" i="1" a="1"/>
  <c r="S2319" i="1" s="1"/>
  <c r="S2320" i="1" a="1"/>
  <c r="S2320" i="1" s="1"/>
  <c r="S2321" i="1" a="1"/>
  <c r="S2321" i="1" s="1"/>
  <c r="S2322" i="1" a="1"/>
  <c r="S2322" i="1" s="1"/>
  <c r="S2323" i="1" a="1"/>
  <c r="S2323" i="1" s="1"/>
  <c r="S2324" i="1" a="1"/>
  <c r="S2324" i="1" s="1"/>
  <c r="S2325" i="1" a="1"/>
  <c r="S2325" i="1" s="1"/>
  <c r="S2326" i="1" a="1"/>
  <c r="S2326" i="1" s="1"/>
  <c r="S2327" i="1" a="1"/>
  <c r="S2327" i="1" s="1"/>
  <c r="S2328" i="1" a="1"/>
  <c r="S2328" i="1" s="1"/>
  <c r="S2329" i="1" a="1"/>
  <c r="S2329" i="1" s="1"/>
  <c r="S2330" i="1" a="1"/>
  <c r="S2330" i="1" s="1"/>
  <c r="S2331" i="1" a="1"/>
  <c r="S2331" i="1" s="1"/>
  <c r="S2332" i="1" a="1"/>
  <c r="S2332" i="1" s="1"/>
  <c r="S2333" i="1" a="1"/>
  <c r="S2333" i="1" s="1"/>
  <c r="S2334" i="1" a="1"/>
  <c r="S2334" i="1" s="1"/>
  <c r="S2335" i="1" a="1"/>
  <c r="S2335" i="1" s="1"/>
  <c r="S2336" i="1" a="1"/>
  <c r="S2336" i="1" s="1"/>
  <c r="S2337" i="1" a="1"/>
  <c r="S2337" i="1" s="1"/>
  <c r="S2338" i="1" a="1"/>
  <c r="S2338" i="1" s="1"/>
  <c r="S2339" i="1" a="1"/>
  <c r="S2339" i="1" s="1"/>
  <c r="S2340" i="1" a="1"/>
  <c r="S2340" i="1" s="1"/>
  <c r="S2341" i="1" a="1"/>
  <c r="S2341" i="1" s="1"/>
  <c r="S2342" i="1" a="1"/>
  <c r="S2342" i="1" s="1"/>
  <c r="S2343" i="1" a="1"/>
  <c r="S2343" i="1" s="1"/>
  <c r="S2344" i="1" a="1"/>
  <c r="S2344" i="1" s="1"/>
  <c r="S2345" i="1" a="1"/>
  <c r="S2345" i="1" s="1"/>
  <c r="S2346" i="1" a="1"/>
  <c r="S2346" i="1" s="1"/>
  <c r="S2347" i="1" a="1"/>
  <c r="S2347" i="1" s="1"/>
  <c r="S2348" i="1" a="1"/>
  <c r="S2348" i="1" s="1"/>
  <c r="S2349" i="1" a="1"/>
  <c r="S2349" i="1" s="1"/>
  <c r="S2350" i="1" a="1"/>
  <c r="S2350" i="1" s="1"/>
  <c r="S2351" i="1" a="1"/>
  <c r="S2351" i="1" s="1"/>
  <c r="S2352" i="1" a="1"/>
  <c r="S2352" i="1" s="1"/>
  <c r="S2353" i="1" a="1"/>
  <c r="S2353" i="1" s="1"/>
  <c r="S2354" i="1" a="1"/>
  <c r="S2354" i="1" s="1"/>
  <c r="S2355" i="1" a="1"/>
  <c r="S2355" i="1" s="1"/>
  <c r="S2356" i="1" a="1"/>
  <c r="S2356" i="1" s="1"/>
  <c r="S2357" i="1" a="1"/>
  <c r="S2357" i="1" s="1"/>
  <c r="S2358" i="1" a="1"/>
  <c r="S2358" i="1" s="1"/>
  <c r="S2359" i="1" a="1"/>
  <c r="S2359" i="1" s="1"/>
  <c r="S2360" i="1" a="1"/>
  <c r="S2360" i="1" s="1"/>
  <c r="S2361" i="1" a="1"/>
  <c r="S2361" i="1" s="1"/>
  <c r="S2362" i="1" a="1"/>
  <c r="S2362" i="1" s="1"/>
  <c r="S2363" i="1" a="1"/>
  <c r="S2363" i="1" s="1"/>
  <c r="S2364" i="1" a="1"/>
  <c r="S2364" i="1" s="1"/>
  <c r="S2365" i="1" a="1"/>
  <c r="S2365" i="1" s="1"/>
  <c r="S2366" i="1" a="1"/>
  <c r="S2366" i="1" s="1"/>
  <c r="S2367" i="1" a="1"/>
  <c r="S2367" i="1" s="1"/>
  <c r="S2368" i="1" a="1"/>
  <c r="S2368" i="1" s="1"/>
  <c r="S2369" i="1" a="1"/>
  <c r="S2369" i="1" s="1"/>
  <c r="S2370" i="1" a="1"/>
  <c r="S2370" i="1" s="1"/>
  <c r="S2371" i="1" a="1"/>
  <c r="S2371" i="1" s="1"/>
  <c r="S2372" i="1" a="1"/>
  <c r="S2372" i="1" s="1"/>
  <c r="S2373" i="1" a="1"/>
  <c r="S2373" i="1" s="1"/>
  <c r="S2374" i="1" a="1"/>
  <c r="S2374" i="1" s="1"/>
  <c r="S2375" i="1" a="1"/>
  <c r="S2375" i="1" s="1"/>
  <c r="S2376" i="1" a="1"/>
  <c r="S2376" i="1" s="1"/>
  <c r="S2377" i="1" a="1"/>
  <c r="S2377" i="1" s="1"/>
  <c r="S2378" i="1" a="1"/>
  <c r="S2378" i="1" s="1"/>
  <c r="S2379" i="1" a="1"/>
  <c r="S2379" i="1" s="1"/>
  <c r="S2380" i="1" a="1"/>
  <c r="S2380" i="1" s="1"/>
  <c r="S2381" i="1" a="1"/>
  <c r="S2381" i="1" s="1"/>
  <c r="S2382" i="1" a="1"/>
  <c r="S2382" i="1" s="1"/>
  <c r="S2383" i="1" a="1"/>
  <c r="S2383" i="1" s="1"/>
  <c r="S2384" i="1" a="1"/>
  <c r="S2384" i="1" s="1"/>
  <c r="S2385" i="1" a="1"/>
  <c r="S2385" i="1" s="1"/>
  <c r="S2386" i="1" a="1"/>
  <c r="S2386" i="1" s="1"/>
  <c r="S2387" i="1" a="1"/>
  <c r="S2387" i="1" s="1"/>
  <c r="S2388" i="1" a="1"/>
  <c r="S2388" i="1" s="1"/>
  <c r="S2389" i="1" a="1"/>
  <c r="S2389" i="1" s="1"/>
  <c r="S2390" i="1" a="1"/>
  <c r="S2390" i="1" s="1"/>
  <c r="S2391" i="1" a="1"/>
  <c r="S2391" i="1" s="1"/>
  <c r="S2392" i="1" a="1"/>
  <c r="S2392" i="1" s="1"/>
  <c r="S2393" i="1" a="1"/>
  <c r="S2393" i="1" s="1"/>
  <c r="S2394" i="1" a="1"/>
  <c r="S2394" i="1" s="1"/>
  <c r="S2395" i="1" a="1"/>
  <c r="S2395" i="1" s="1"/>
  <c r="S2396" i="1" a="1"/>
  <c r="S2396" i="1" s="1"/>
  <c r="S2397" i="1" a="1"/>
  <c r="S2397" i="1" s="1"/>
  <c r="S2398" i="1" a="1"/>
  <c r="S2398" i="1" s="1"/>
  <c r="S2399" i="1" a="1"/>
  <c r="S2399" i="1" s="1"/>
  <c r="S2400" i="1" a="1"/>
  <c r="S2400" i="1" s="1"/>
  <c r="S2401" i="1" a="1"/>
  <c r="S2401" i="1" s="1"/>
  <c r="S2402" i="1" a="1"/>
  <c r="S2402" i="1" s="1"/>
  <c r="S2403" i="1" a="1"/>
  <c r="S2403" i="1" s="1"/>
  <c r="S2404" i="1" a="1"/>
  <c r="S2404" i="1" s="1"/>
  <c r="S2405" i="1" a="1"/>
  <c r="S2405" i="1" s="1"/>
  <c r="S2406" i="1" a="1"/>
  <c r="S2406" i="1" s="1"/>
  <c r="S2407" i="1" a="1"/>
  <c r="S2407" i="1" s="1"/>
  <c r="S2408" i="1" a="1"/>
  <c r="S2408" i="1" s="1"/>
  <c r="S2409" i="1" a="1"/>
  <c r="S2409" i="1" s="1"/>
  <c r="S2410" i="1" a="1"/>
  <c r="S2410" i="1" s="1"/>
  <c r="S2411" i="1" a="1"/>
  <c r="S2411" i="1" s="1"/>
  <c r="S2412" i="1" a="1"/>
  <c r="S2412" i="1" s="1"/>
  <c r="S2413" i="1" a="1"/>
  <c r="S2413" i="1" s="1"/>
  <c r="S2414" i="1" a="1"/>
  <c r="S2414" i="1" s="1"/>
  <c r="S2415" i="1" a="1"/>
  <c r="S2415" i="1" s="1"/>
  <c r="S2416" i="1" a="1"/>
  <c r="S2416" i="1" s="1"/>
  <c r="S2417" i="1" a="1"/>
  <c r="S2417" i="1" s="1"/>
  <c r="S2418" i="1" a="1"/>
  <c r="S2418" i="1" s="1"/>
  <c r="S2419" i="1" a="1"/>
  <c r="S2419" i="1" s="1"/>
  <c r="S2420" i="1" a="1"/>
  <c r="S2420" i="1" s="1"/>
  <c r="S2421" i="1" a="1"/>
  <c r="S2421" i="1" s="1"/>
  <c r="S2422" i="1" a="1"/>
  <c r="S2422" i="1" s="1"/>
  <c r="S2423" i="1" a="1"/>
  <c r="S2423" i="1" s="1"/>
  <c r="S2424" i="1" a="1"/>
  <c r="S2424" i="1" s="1"/>
  <c r="S2425" i="1" a="1"/>
  <c r="S2425" i="1" s="1"/>
  <c r="S2426" i="1" a="1"/>
  <c r="S2426" i="1" s="1"/>
  <c r="S2427" i="1" a="1"/>
  <c r="S2427" i="1" s="1"/>
  <c r="S2428" i="1" a="1"/>
  <c r="S2428" i="1" s="1"/>
  <c r="S2429" i="1" a="1"/>
  <c r="S2429" i="1" s="1"/>
  <c r="S2430" i="1" a="1"/>
  <c r="S2430" i="1" s="1"/>
  <c r="S2431" i="1" a="1"/>
  <c r="S2431" i="1" s="1"/>
  <c r="S2432" i="1" a="1"/>
  <c r="S2432" i="1" s="1"/>
  <c r="S2433" i="1" a="1"/>
  <c r="S2433" i="1" s="1"/>
  <c r="S2434" i="1" a="1"/>
  <c r="S2434" i="1" s="1"/>
  <c r="S2435" i="1" a="1"/>
  <c r="S2435" i="1" s="1"/>
  <c r="S2436" i="1" a="1"/>
  <c r="S2436" i="1" s="1"/>
  <c r="S2437" i="1" a="1"/>
  <c r="S2437" i="1" s="1"/>
  <c r="S2438" i="1" a="1"/>
  <c r="S2438" i="1" s="1"/>
  <c r="S2439" i="1" a="1"/>
  <c r="S2439" i="1" s="1"/>
  <c r="S2440" i="1" a="1"/>
  <c r="S2440" i="1" s="1"/>
  <c r="S2441" i="1" a="1"/>
  <c r="S2441" i="1" s="1"/>
  <c r="S2442" i="1" a="1"/>
  <c r="S2442" i="1" s="1"/>
  <c r="S2443" i="1" a="1"/>
  <c r="S2443" i="1" s="1"/>
  <c r="S2444" i="1" a="1"/>
  <c r="S2444" i="1" s="1"/>
  <c r="S2445" i="1" a="1"/>
  <c r="S2445" i="1" s="1"/>
  <c r="S2446" i="1" a="1"/>
  <c r="S2446" i="1" s="1"/>
  <c r="S2447" i="1" a="1"/>
  <c r="S2447" i="1" s="1"/>
  <c r="S2448" i="1" a="1"/>
  <c r="S2448" i="1" s="1"/>
  <c r="S2449" i="1" a="1"/>
  <c r="S2449" i="1" s="1"/>
  <c r="S2450" i="1" a="1"/>
  <c r="S2450" i="1" s="1"/>
  <c r="S2451" i="1" a="1"/>
  <c r="S2451" i="1" s="1"/>
  <c r="S2452" i="1" a="1"/>
  <c r="S2452" i="1" s="1"/>
  <c r="S2453" i="1" a="1"/>
  <c r="S2453" i="1" s="1"/>
  <c r="S2454" i="1" a="1"/>
  <c r="S2454" i="1" s="1"/>
  <c r="S2455" i="1" a="1"/>
  <c r="S2455" i="1" s="1"/>
  <c r="S2456" i="1" a="1"/>
  <c r="S2456" i="1" s="1"/>
  <c r="S2457" i="1" a="1"/>
  <c r="S2457" i="1" s="1"/>
  <c r="S2458" i="1" a="1"/>
  <c r="S2458" i="1" s="1"/>
  <c r="S2459" i="1" a="1"/>
  <c r="S2459" i="1" s="1"/>
  <c r="S2460" i="1" a="1"/>
  <c r="S2460" i="1" s="1"/>
  <c r="S2461" i="1" a="1"/>
  <c r="S2461" i="1" s="1"/>
  <c r="S2462" i="1" a="1"/>
  <c r="S2462" i="1" s="1"/>
  <c r="S2463" i="1" a="1"/>
  <c r="S2463" i="1" s="1"/>
  <c r="S2464" i="1" a="1"/>
  <c r="S2464" i="1" s="1"/>
  <c r="S2465" i="1" a="1"/>
  <c r="S2465" i="1" s="1"/>
  <c r="S2466" i="1" a="1"/>
  <c r="S2466" i="1" s="1"/>
  <c r="S2467" i="1" a="1"/>
  <c r="S2467" i="1" s="1"/>
  <c r="S2468" i="1" a="1"/>
  <c r="S2468" i="1" s="1"/>
  <c r="S2469" i="1" a="1"/>
  <c r="S2469" i="1" s="1"/>
  <c r="S2470" i="1" a="1"/>
  <c r="S2470" i="1" s="1"/>
  <c r="S2471" i="1" a="1"/>
  <c r="S2471" i="1" s="1"/>
  <c r="S2472" i="1" a="1"/>
  <c r="S2472" i="1" s="1"/>
  <c r="S2473" i="1" a="1"/>
  <c r="S2473" i="1" s="1"/>
  <c r="S2474" i="1" a="1"/>
  <c r="S2474" i="1" s="1"/>
  <c r="S2475" i="1" a="1"/>
  <c r="S2475" i="1" s="1"/>
  <c r="S2476" i="1" a="1"/>
  <c r="S2476" i="1" s="1"/>
  <c r="S2477" i="1" a="1"/>
  <c r="S2477" i="1" s="1"/>
  <c r="S2478" i="1" a="1"/>
  <c r="S2478" i="1" s="1"/>
  <c r="S2479" i="1" a="1"/>
  <c r="S2479" i="1" s="1"/>
  <c r="S2480" i="1" a="1"/>
  <c r="S2480" i="1" s="1"/>
  <c r="S2481" i="1" a="1"/>
  <c r="S2481" i="1" s="1"/>
  <c r="S2482" i="1" a="1"/>
  <c r="S2482" i="1" s="1"/>
  <c r="S2483" i="1" a="1"/>
  <c r="S2483" i="1" s="1"/>
  <c r="S2484" i="1" a="1"/>
  <c r="S2484" i="1" s="1"/>
  <c r="S2485" i="1" a="1"/>
  <c r="S2485" i="1" s="1"/>
  <c r="S2486" i="1" a="1"/>
  <c r="S2486" i="1" s="1"/>
  <c r="S2487" i="1" a="1"/>
  <c r="S2487" i="1" s="1"/>
  <c r="S2488" i="1" a="1"/>
  <c r="S2488" i="1" s="1"/>
  <c r="S2489" i="1" a="1"/>
  <c r="S2489" i="1" s="1"/>
  <c r="S2490" i="1" a="1"/>
  <c r="S2490" i="1" s="1"/>
  <c r="S2491" i="1" a="1"/>
  <c r="S2491" i="1" s="1"/>
  <c r="S2492" i="1" a="1"/>
  <c r="S2492" i="1" s="1"/>
  <c r="S2493" i="1" a="1"/>
  <c r="S2493" i="1" s="1"/>
  <c r="S2494" i="1" a="1"/>
  <c r="S2494" i="1" s="1"/>
  <c r="S2495" i="1" a="1"/>
  <c r="S2495" i="1" s="1"/>
  <c r="S2496" i="1" a="1"/>
  <c r="S2496" i="1" s="1"/>
  <c r="S2497" i="1" a="1"/>
  <c r="S2497" i="1" s="1"/>
  <c r="S2498" i="1" a="1"/>
  <c r="S2498" i="1" s="1"/>
  <c r="S2499" i="1" a="1"/>
  <c r="S2499" i="1" s="1"/>
  <c r="S2500" i="1" a="1"/>
  <c r="S2500" i="1" s="1"/>
  <c r="S2501" i="1" a="1"/>
  <c r="S2501" i="1" s="1"/>
  <c r="S2502" i="1" a="1"/>
  <c r="S2502" i="1" s="1"/>
  <c r="S2503" i="1" a="1"/>
  <c r="S2503" i="1" s="1"/>
  <c r="S2504" i="1" a="1"/>
  <c r="S2504" i="1" s="1"/>
  <c r="S2505" i="1" a="1"/>
  <c r="S2505" i="1" s="1"/>
  <c r="S2506" i="1" a="1"/>
  <c r="S2506" i="1" s="1"/>
  <c r="S2507" i="1" a="1"/>
  <c r="S2507" i="1" s="1"/>
  <c r="S2508" i="1" a="1"/>
  <c r="S2508" i="1" s="1"/>
  <c r="S2509" i="1" a="1"/>
  <c r="S2509" i="1" s="1"/>
  <c r="S2510" i="1" a="1"/>
  <c r="S2510" i="1" s="1"/>
  <c r="S2511" i="1" a="1"/>
  <c r="S2511" i="1" s="1"/>
  <c r="S2512" i="1" a="1"/>
  <c r="S2512" i="1" s="1"/>
  <c r="S2513" i="1" a="1"/>
  <c r="S2513" i="1" s="1"/>
  <c r="S2514" i="1" a="1"/>
  <c r="S2514" i="1" s="1"/>
  <c r="S2515" i="1" a="1"/>
  <c r="S2515" i="1" s="1"/>
  <c r="S2516" i="1" a="1"/>
  <c r="S2516" i="1" s="1"/>
  <c r="S2517" i="1" a="1"/>
  <c r="S2517" i="1" s="1"/>
  <c r="S2518" i="1" a="1"/>
  <c r="S2518" i="1" s="1"/>
  <c r="S2519" i="1" a="1"/>
  <c r="S2519" i="1" s="1"/>
  <c r="S2520" i="1" a="1"/>
  <c r="S2520" i="1" s="1"/>
  <c r="S2521" i="1" a="1"/>
  <c r="S2521" i="1" s="1"/>
  <c r="S2522" i="1" a="1"/>
  <c r="S2522" i="1" s="1"/>
  <c r="S2523" i="1" a="1"/>
  <c r="S2523" i="1" s="1"/>
  <c r="S2524" i="1" a="1"/>
  <c r="S2524" i="1" s="1"/>
  <c r="S2525" i="1" a="1"/>
  <c r="S2525" i="1" s="1"/>
  <c r="S2526" i="1" a="1"/>
  <c r="S2526" i="1" s="1"/>
  <c r="S2527" i="1" a="1"/>
  <c r="S2527" i="1" s="1"/>
  <c r="S2528" i="1" a="1"/>
  <c r="S2528" i="1" s="1"/>
  <c r="S2529" i="1" a="1"/>
  <c r="S2529" i="1" s="1"/>
  <c r="S2530" i="1" a="1"/>
  <c r="S2530" i="1" s="1"/>
  <c r="S2531" i="1" a="1"/>
  <c r="S2531" i="1" s="1"/>
  <c r="S2532" i="1" a="1"/>
  <c r="S2532" i="1" s="1"/>
  <c r="S2533" i="1" a="1"/>
  <c r="S2533" i="1" s="1"/>
  <c r="S2534" i="1" a="1"/>
  <c r="S2534" i="1" s="1"/>
  <c r="S2535" i="1" a="1"/>
  <c r="S2535" i="1" s="1"/>
  <c r="S2536" i="1" a="1"/>
  <c r="S2536" i="1" s="1"/>
  <c r="S2537" i="1" a="1"/>
  <c r="S2537" i="1" s="1"/>
  <c r="S2538" i="1" a="1"/>
  <c r="S2538" i="1" s="1"/>
  <c r="S2539" i="1" a="1"/>
  <c r="S2539" i="1" s="1"/>
  <c r="S2540" i="1" a="1"/>
  <c r="S2540" i="1" s="1"/>
  <c r="S2541" i="1" a="1"/>
  <c r="S2541" i="1" s="1"/>
  <c r="S2542" i="1" a="1"/>
  <c r="S2542" i="1" s="1"/>
  <c r="S2543" i="1" a="1"/>
  <c r="S2543" i="1" s="1"/>
  <c r="S2544" i="1" a="1"/>
  <c r="S2544" i="1" s="1"/>
  <c r="S2545" i="1" a="1"/>
  <c r="S2545" i="1" s="1"/>
  <c r="S2546" i="1" a="1"/>
  <c r="S2546" i="1" s="1"/>
  <c r="S2547" i="1" a="1"/>
  <c r="S2547" i="1" s="1"/>
  <c r="S2548" i="1" a="1"/>
  <c r="S2548" i="1" s="1"/>
  <c r="S2549" i="1" a="1"/>
  <c r="S2549" i="1" s="1"/>
  <c r="S2550" i="1" a="1"/>
  <c r="S2550" i="1" s="1"/>
  <c r="S2551" i="1" a="1"/>
  <c r="S2551" i="1" s="1"/>
  <c r="S2552" i="1" a="1"/>
  <c r="S2552" i="1" s="1"/>
  <c r="S2553" i="1" a="1"/>
  <c r="S2553" i="1" s="1"/>
  <c r="S2554" i="1" a="1"/>
  <c r="S2554" i="1" s="1"/>
  <c r="S2555" i="1" a="1"/>
  <c r="S2555" i="1" s="1"/>
  <c r="S2556" i="1" a="1"/>
  <c r="S2556" i="1" s="1"/>
  <c r="S2557" i="1" a="1"/>
  <c r="S2557" i="1" s="1"/>
  <c r="S2558" i="1" a="1"/>
  <c r="S2558" i="1" s="1"/>
  <c r="S2559" i="1" a="1"/>
  <c r="S2559" i="1" s="1"/>
  <c r="S2560" i="1" a="1"/>
  <c r="S2560" i="1" s="1"/>
  <c r="S2561" i="1" a="1"/>
  <c r="S2561" i="1" s="1"/>
  <c r="S2562" i="1" a="1"/>
  <c r="S2562" i="1" s="1"/>
  <c r="S2563" i="1" a="1"/>
  <c r="S2563" i="1" s="1"/>
  <c r="S2564" i="1" a="1"/>
  <c r="S2564" i="1" s="1"/>
  <c r="S2565" i="1" a="1"/>
  <c r="S2565" i="1" s="1"/>
  <c r="S2566" i="1" a="1"/>
  <c r="S2566" i="1" s="1"/>
  <c r="S2567" i="1" a="1"/>
  <c r="S2567" i="1" s="1"/>
  <c r="S2568" i="1" a="1"/>
  <c r="S2568" i="1" s="1"/>
  <c r="S2569" i="1" a="1"/>
  <c r="S2569" i="1" s="1"/>
  <c r="S2570" i="1" a="1"/>
  <c r="S2570" i="1" s="1"/>
  <c r="S2571" i="1" a="1"/>
  <c r="S2571" i="1" s="1"/>
  <c r="S2572" i="1" a="1"/>
  <c r="S2572" i="1" s="1"/>
  <c r="S2573" i="1" a="1"/>
  <c r="S2573" i="1" s="1"/>
  <c r="S2574" i="1" a="1"/>
  <c r="S2574" i="1" s="1"/>
  <c r="S2575" i="1" a="1"/>
  <c r="S2575" i="1" s="1"/>
  <c r="S2576" i="1" a="1"/>
  <c r="S2576" i="1" s="1"/>
  <c r="S2577" i="1" a="1"/>
  <c r="S2577" i="1" s="1"/>
  <c r="S2578" i="1" a="1"/>
  <c r="S2578" i="1" s="1"/>
  <c r="S2579" i="1" a="1"/>
  <c r="S2579" i="1" s="1"/>
  <c r="S2580" i="1" a="1"/>
  <c r="S2580" i="1" s="1"/>
  <c r="S2581" i="1" a="1"/>
  <c r="S2581" i="1" s="1"/>
  <c r="S2582" i="1" a="1"/>
  <c r="S2582" i="1" s="1"/>
  <c r="S2583" i="1" a="1"/>
  <c r="S2583" i="1" s="1"/>
  <c r="S2584" i="1" a="1"/>
  <c r="S2584" i="1" s="1"/>
  <c r="S2585" i="1" a="1"/>
  <c r="S2585" i="1" s="1"/>
  <c r="S2586" i="1" a="1"/>
  <c r="S2586" i="1" s="1"/>
  <c r="S2587" i="1" a="1"/>
  <c r="S2587" i="1" s="1"/>
  <c r="S2588" i="1" a="1"/>
  <c r="S2588" i="1" s="1"/>
  <c r="S2589" i="1" a="1"/>
  <c r="S2589" i="1" s="1"/>
  <c r="S2590" i="1" a="1"/>
  <c r="S2590" i="1" s="1"/>
  <c r="S2591" i="1" a="1"/>
  <c r="S2591" i="1" s="1"/>
  <c r="S2592" i="1" a="1"/>
  <c r="S2592" i="1" s="1"/>
  <c r="S2593" i="1" a="1"/>
  <c r="S2593" i="1" s="1"/>
  <c r="S2594" i="1" a="1"/>
  <c r="S2594" i="1" s="1"/>
  <c r="S2595" i="1" a="1"/>
  <c r="S2595" i="1" s="1"/>
  <c r="S2596" i="1" a="1"/>
  <c r="S2596" i="1" s="1"/>
  <c r="S2597" i="1" a="1"/>
  <c r="S2597" i="1" s="1"/>
  <c r="S2598" i="1" a="1"/>
  <c r="S2598" i="1" s="1"/>
  <c r="S2599" i="1" a="1"/>
  <c r="S2599" i="1" s="1"/>
  <c r="S2600" i="1" a="1"/>
  <c r="S2600" i="1" s="1"/>
  <c r="S2601" i="1" a="1"/>
  <c r="S2601" i="1" s="1"/>
  <c r="S2602" i="1" a="1"/>
  <c r="S2602" i="1" s="1"/>
  <c r="S2603" i="1" a="1"/>
  <c r="S2603" i="1" s="1"/>
  <c r="S2604" i="1" a="1"/>
  <c r="S2604" i="1" s="1"/>
  <c r="S2605" i="1" a="1"/>
  <c r="S2605" i="1" s="1"/>
  <c r="S2606" i="1" a="1"/>
  <c r="S2606" i="1" s="1"/>
  <c r="S2607" i="1" a="1"/>
  <c r="S2607" i="1" s="1"/>
  <c r="S2608" i="1" a="1"/>
  <c r="S2608" i="1" s="1"/>
  <c r="S2609" i="1" a="1"/>
  <c r="S2609" i="1" s="1"/>
  <c r="S2610" i="1" a="1"/>
  <c r="S2610" i="1" s="1"/>
  <c r="S2611" i="1" a="1"/>
  <c r="S2611" i="1" s="1"/>
  <c r="S2612" i="1" a="1"/>
  <c r="S2612" i="1" s="1"/>
  <c r="S2613" i="1" a="1"/>
  <c r="S2613" i="1" s="1"/>
  <c r="S2614" i="1" a="1"/>
  <c r="S2614" i="1" s="1"/>
  <c r="S2615" i="1" a="1"/>
  <c r="S2615" i="1" s="1"/>
  <c r="S2616" i="1" a="1"/>
  <c r="S2616" i="1" s="1"/>
  <c r="S2617" i="1" a="1"/>
  <c r="S2617" i="1" s="1"/>
  <c r="S2618" i="1" a="1"/>
  <c r="S2618" i="1" s="1"/>
  <c r="S2619" i="1" a="1"/>
  <c r="S2619" i="1" s="1"/>
  <c r="S2620" i="1" a="1"/>
  <c r="S2620" i="1" s="1"/>
  <c r="S2621" i="1" a="1"/>
  <c r="S2621" i="1" s="1"/>
  <c r="S2622" i="1" a="1"/>
  <c r="S2622" i="1" s="1"/>
  <c r="S2623" i="1" a="1"/>
  <c r="S2623" i="1" s="1"/>
  <c r="S2624" i="1" a="1"/>
  <c r="S2624" i="1" s="1"/>
  <c r="S2625" i="1" a="1"/>
  <c r="S2625" i="1" s="1"/>
  <c r="S2626" i="1" a="1"/>
  <c r="S2626" i="1" s="1"/>
  <c r="S2627" i="1" a="1"/>
  <c r="S2627" i="1" s="1"/>
  <c r="S2628" i="1" a="1"/>
  <c r="S2628" i="1" s="1"/>
  <c r="S2629" i="1" a="1"/>
  <c r="S2629" i="1" s="1"/>
  <c r="S2630" i="1" a="1"/>
  <c r="S2630" i="1" s="1"/>
  <c r="S2631" i="1" a="1"/>
  <c r="S2631" i="1" s="1"/>
  <c r="S2632" i="1" a="1"/>
  <c r="S2632" i="1" s="1"/>
  <c r="S2633" i="1" a="1"/>
  <c r="S2633" i="1" s="1"/>
  <c r="S2634" i="1" a="1"/>
  <c r="S2634" i="1" s="1"/>
  <c r="S2635" i="1" a="1"/>
  <c r="S2635" i="1" s="1"/>
  <c r="S2636" i="1" a="1"/>
  <c r="S2636" i="1" s="1"/>
  <c r="S2637" i="1" a="1"/>
  <c r="S2637" i="1" s="1"/>
  <c r="S2638" i="1" a="1"/>
  <c r="S2638" i="1" s="1"/>
  <c r="S2639" i="1" a="1"/>
  <c r="S2639" i="1" s="1"/>
  <c r="S2640" i="1" a="1"/>
  <c r="S2640" i="1" s="1"/>
  <c r="S2641" i="1" a="1"/>
  <c r="S2641" i="1" s="1"/>
  <c r="S2642" i="1" a="1"/>
  <c r="S2642" i="1" s="1"/>
  <c r="S2643" i="1" a="1"/>
  <c r="S2643" i="1" s="1"/>
  <c r="S2644" i="1" a="1"/>
  <c r="S2644" i="1" s="1"/>
  <c r="S2645" i="1" a="1"/>
  <c r="S2645" i="1" s="1"/>
  <c r="S2646" i="1" a="1"/>
  <c r="S2646" i="1" s="1"/>
  <c r="S2647" i="1" a="1"/>
  <c r="S2647" i="1" s="1"/>
  <c r="S2648" i="1" a="1"/>
  <c r="S2648" i="1" s="1"/>
  <c r="S2649" i="1" a="1"/>
  <c r="S2649" i="1" s="1"/>
  <c r="S2650" i="1" a="1"/>
  <c r="S2650" i="1" s="1"/>
  <c r="S2651" i="1" a="1"/>
  <c r="S2651" i="1" s="1"/>
  <c r="S2652" i="1" a="1"/>
  <c r="S2652" i="1" s="1"/>
  <c r="S2653" i="1" a="1"/>
  <c r="S2653" i="1" s="1"/>
  <c r="S2654" i="1" a="1"/>
  <c r="S2654" i="1" s="1"/>
  <c r="S2655" i="1" a="1"/>
  <c r="S2655" i="1" s="1"/>
  <c r="S2656" i="1" a="1"/>
  <c r="S2656" i="1" s="1"/>
  <c r="S2657" i="1" a="1"/>
  <c r="S2657" i="1" s="1"/>
  <c r="S2658" i="1" a="1"/>
  <c r="S2658" i="1" s="1"/>
  <c r="S2659" i="1" a="1"/>
  <c r="S2659" i="1" s="1"/>
  <c r="S2660" i="1" a="1"/>
  <c r="S2660" i="1" s="1"/>
  <c r="S2661" i="1" a="1"/>
  <c r="S2661" i="1" s="1"/>
  <c r="S2662" i="1" a="1"/>
  <c r="S2662" i="1" s="1"/>
  <c r="S2663" i="1" a="1"/>
  <c r="S2663" i="1" s="1"/>
  <c r="S2664" i="1" a="1"/>
  <c r="S2664" i="1" s="1"/>
  <c r="S2665" i="1" a="1"/>
  <c r="S2665" i="1" s="1"/>
  <c r="S2666" i="1" a="1"/>
  <c r="S2666" i="1" s="1"/>
  <c r="S2667" i="1" a="1"/>
  <c r="S2667" i="1" s="1"/>
  <c r="S2668" i="1" a="1"/>
  <c r="S2668" i="1" s="1"/>
  <c r="S2669" i="1" a="1"/>
  <c r="S2669" i="1" s="1"/>
  <c r="S2670" i="1" a="1"/>
  <c r="S2670" i="1" s="1"/>
  <c r="S2671" i="1" a="1"/>
  <c r="S2671" i="1" s="1"/>
  <c r="S2672" i="1" a="1"/>
  <c r="S2672" i="1" s="1"/>
  <c r="S2673" i="1" a="1"/>
  <c r="S2673" i="1" s="1"/>
  <c r="S2674" i="1" a="1"/>
  <c r="S2674" i="1" s="1"/>
  <c r="S2675" i="1" a="1"/>
  <c r="S2675" i="1" s="1"/>
  <c r="S2676" i="1" a="1"/>
  <c r="S2676" i="1" s="1"/>
  <c r="S2677" i="1" a="1"/>
  <c r="S2677" i="1" s="1"/>
  <c r="S2678" i="1" a="1"/>
  <c r="S2678" i="1" s="1"/>
  <c r="S2679" i="1" a="1"/>
  <c r="S2679" i="1" s="1"/>
  <c r="S2680" i="1" a="1"/>
  <c r="S2680" i="1" s="1"/>
  <c r="S2681" i="1" a="1"/>
  <c r="S2681" i="1" s="1"/>
  <c r="S2682" i="1" a="1"/>
  <c r="S2682" i="1" s="1"/>
  <c r="S2683" i="1" a="1"/>
  <c r="S2683" i="1" s="1"/>
  <c r="S2684" i="1" a="1"/>
  <c r="S2684" i="1" s="1"/>
  <c r="S2685" i="1" a="1"/>
  <c r="S2685" i="1" s="1"/>
  <c r="S2686" i="1" a="1"/>
  <c r="S2686" i="1" s="1"/>
  <c r="S2687" i="1" a="1"/>
  <c r="S2687" i="1" s="1"/>
  <c r="S2688" i="1" a="1"/>
  <c r="S2688" i="1" s="1"/>
  <c r="S2689" i="1" a="1"/>
  <c r="S2689" i="1" s="1"/>
  <c r="S2690" i="1" a="1"/>
  <c r="S2690" i="1" s="1"/>
  <c r="S2691" i="1" a="1"/>
  <c r="S2691" i="1" s="1"/>
  <c r="S2692" i="1" a="1"/>
  <c r="S2692" i="1" s="1"/>
  <c r="S2693" i="1" a="1"/>
  <c r="S2693" i="1" s="1"/>
  <c r="S2694" i="1" a="1"/>
  <c r="S2694" i="1" s="1"/>
  <c r="S2695" i="1" a="1"/>
  <c r="S2695" i="1" s="1"/>
  <c r="S2696" i="1" a="1"/>
  <c r="S2696" i="1" s="1"/>
  <c r="S2697" i="1" a="1"/>
  <c r="S2697" i="1" s="1"/>
  <c r="S2698" i="1" a="1"/>
  <c r="S2698" i="1" s="1"/>
  <c r="S2699" i="1" a="1"/>
  <c r="S2699" i="1" s="1"/>
  <c r="S2700" i="1" a="1"/>
  <c r="S2700" i="1" s="1"/>
  <c r="S2701" i="1" a="1"/>
  <c r="S2701" i="1" s="1"/>
  <c r="S2702" i="1" a="1"/>
  <c r="S2702" i="1" s="1"/>
  <c r="S2703" i="1" a="1"/>
  <c r="S2703" i="1" s="1"/>
  <c r="S2704" i="1" a="1"/>
  <c r="S2704" i="1" s="1"/>
  <c r="S2705" i="1" a="1"/>
  <c r="S2705" i="1" s="1"/>
  <c r="S2706" i="1" a="1"/>
  <c r="S2706" i="1" s="1"/>
  <c r="S2707" i="1" a="1"/>
  <c r="S2707" i="1" s="1"/>
  <c r="S2708" i="1" a="1"/>
  <c r="S2708" i="1" s="1"/>
  <c r="S2709" i="1" a="1"/>
  <c r="S2709" i="1" s="1"/>
  <c r="S2710" i="1" a="1"/>
  <c r="S2710" i="1" s="1"/>
  <c r="S2711" i="1" a="1"/>
  <c r="S2711" i="1" s="1"/>
  <c r="S2712" i="1" a="1"/>
  <c r="S2712" i="1" s="1"/>
  <c r="S2713" i="1" a="1"/>
  <c r="S2713" i="1" s="1"/>
  <c r="S2714" i="1" a="1"/>
  <c r="S2714" i="1" s="1"/>
  <c r="S2715" i="1" a="1"/>
  <c r="S2715" i="1" s="1"/>
  <c r="S2716" i="1" a="1"/>
  <c r="S2716" i="1" s="1"/>
  <c r="S2717" i="1" a="1"/>
  <c r="S2717" i="1" s="1"/>
  <c r="S2718" i="1" a="1"/>
  <c r="S2718" i="1" s="1"/>
  <c r="S2719" i="1" a="1"/>
  <c r="S2719" i="1" s="1"/>
  <c r="S2720" i="1" a="1"/>
  <c r="S2720" i="1" s="1"/>
  <c r="S2721" i="1" a="1"/>
  <c r="S2721" i="1" s="1"/>
  <c r="S2722" i="1" a="1"/>
  <c r="S2722" i="1" s="1"/>
  <c r="S2723" i="1" a="1"/>
  <c r="S2723" i="1" s="1"/>
  <c r="S2724" i="1" a="1"/>
  <c r="S2724" i="1" s="1"/>
  <c r="S2725" i="1" a="1"/>
  <c r="S2725" i="1" s="1"/>
  <c r="S2726" i="1" a="1"/>
  <c r="S2726" i="1" s="1"/>
  <c r="S2727" i="1" a="1"/>
  <c r="S2727" i="1" s="1"/>
  <c r="S2728" i="1" a="1"/>
  <c r="S2728" i="1" s="1"/>
  <c r="S2729" i="1" a="1"/>
  <c r="S2729" i="1" s="1"/>
  <c r="S2730" i="1" a="1"/>
  <c r="S2730" i="1" s="1"/>
  <c r="S2731" i="1" a="1"/>
  <c r="S2731" i="1" s="1"/>
  <c r="S2732" i="1" a="1"/>
  <c r="S2732" i="1" s="1"/>
  <c r="S2733" i="1" a="1"/>
  <c r="S2733" i="1" s="1"/>
  <c r="S2734" i="1" a="1"/>
  <c r="S2734" i="1" s="1"/>
  <c r="S2735" i="1" a="1"/>
  <c r="S2735" i="1" s="1"/>
  <c r="S2736" i="1" a="1"/>
  <c r="S2736" i="1" s="1"/>
  <c r="S2737" i="1" a="1"/>
  <c r="S2737" i="1" s="1"/>
  <c r="S2738" i="1" a="1"/>
  <c r="S2738" i="1" s="1"/>
  <c r="S2739" i="1" a="1"/>
  <c r="S2739" i="1" s="1"/>
  <c r="S2740" i="1" a="1"/>
  <c r="S2740" i="1" s="1"/>
  <c r="S2741" i="1" a="1"/>
  <c r="S2741" i="1" s="1"/>
  <c r="S2742" i="1" a="1"/>
  <c r="S2742" i="1" s="1"/>
  <c r="S2743" i="1" a="1"/>
  <c r="S2743" i="1" s="1"/>
  <c r="S2744" i="1" a="1"/>
  <c r="S2744" i="1" s="1"/>
  <c r="S2745" i="1" a="1"/>
  <c r="S2745" i="1" s="1"/>
  <c r="S2746" i="1" a="1"/>
  <c r="S2746" i="1" s="1"/>
  <c r="S2747" i="1" a="1"/>
  <c r="S2747" i="1" s="1"/>
  <c r="S2748" i="1" a="1"/>
  <c r="S2748" i="1" s="1"/>
  <c r="S2749" i="1" a="1"/>
  <c r="S2749" i="1" s="1"/>
  <c r="S2750" i="1" a="1"/>
  <c r="S2750" i="1" s="1"/>
  <c r="S2751" i="1" a="1"/>
  <c r="S2751" i="1" s="1"/>
  <c r="S2752" i="1" a="1"/>
  <c r="S2752" i="1" s="1"/>
  <c r="S2753" i="1" a="1"/>
  <c r="S2753" i="1" s="1"/>
  <c r="S2754" i="1" a="1"/>
  <c r="S2754" i="1" s="1"/>
  <c r="S2755" i="1" a="1"/>
  <c r="S2755" i="1" s="1"/>
  <c r="S2756" i="1" a="1"/>
  <c r="S2756" i="1" s="1"/>
  <c r="S2757" i="1" a="1"/>
  <c r="S2757" i="1" s="1"/>
  <c r="S2758" i="1" a="1"/>
  <c r="S2758" i="1" s="1"/>
  <c r="S2759" i="1" a="1"/>
  <c r="S2759" i="1" s="1"/>
  <c r="S2760" i="1" a="1"/>
  <c r="S2760" i="1" s="1"/>
  <c r="S2761" i="1" a="1"/>
  <c r="S2761" i="1" s="1"/>
  <c r="S2762" i="1" a="1"/>
  <c r="S2762" i="1" s="1"/>
  <c r="S2763" i="1" a="1"/>
  <c r="S2763" i="1" s="1"/>
  <c r="S2764" i="1" a="1"/>
  <c r="S2764" i="1" s="1"/>
  <c r="S2765" i="1" a="1"/>
  <c r="S2765" i="1" s="1"/>
  <c r="S2766" i="1" a="1"/>
  <c r="S2766" i="1" s="1"/>
  <c r="S2767" i="1" a="1"/>
  <c r="S2767" i="1" s="1"/>
  <c r="S2768" i="1" a="1"/>
  <c r="S2768" i="1" s="1"/>
  <c r="S2769" i="1" a="1"/>
  <c r="S2769" i="1" s="1"/>
  <c r="S2770" i="1" a="1"/>
  <c r="S2770" i="1" s="1"/>
  <c r="S2771" i="1" a="1"/>
  <c r="S2771" i="1" s="1"/>
  <c r="S2772" i="1" a="1"/>
  <c r="S2772" i="1" s="1"/>
  <c r="S2773" i="1" a="1"/>
  <c r="S2773" i="1" s="1"/>
  <c r="S2774" i="1" a="1"/>
  <c r="S2774" i="1" s="1"/>
  <c r="S2775" i="1" a="1"/>
  <c r="S2775" i="1" s="1"/>
  <c r="S2776" i="1" a="1"/>
  <c r="S2776" i="1" s="1"/>
  <c r="S2777" i="1" a="1"/>
  <c r="S2777" i="1" s="1"/>
  <c r="S2778" i="1" a="1"/>
  <c r="S2778" i="1" s="1"/>
  <c r="S2779" i="1" a="1"/>
  <c r="S2779" i="1" s="1"/>
  <c r="S2780" i="1" a="1"/>
  <c r="S2780" i="1" s="1"/>
  <c r="S2781" i="1" a="1"/>
  <c r="S2781" i="1" s="1"/>
  <c r="S2782" i="1" a="1"/>
  <c r="S2782" i="1" s="1"/>
  <c r="S2783" i="1" a="1"/>
  <c r="S2783" i="1" s="1"/>
  <c r="S2784" i="1" a="1"/>
  <c r="S2784" i="1" s="1"/>
  <c r="S2785" i="1" a="1"/>
  <c r="S2785" i="1" s="1"/>
  <c r="S2786" i="1" a="1"/>
  <c r="S2786" i="1" s="1"/>
  <c r="S2787" i="1" a="1"/>
  <c r="S2787" i="1" s="1"/>
  <c r="S2788" i="1" a="1"/>
  <c r="S2788" i="1" s="1"/>
  <c r="S2789" i="1" a="1"/>
  <c r="S2789" i="1" s="1"/>
  <c r="S2790" i="1" a="1"/>
  <c r="S2790" i="1" s="1"/>
  <c r="S2791" i="1" a="1"/>
  <c r="S2791" i="1" s="1"/>
  <c r="S2792" i="1" a="1"/>
  <c r="S2792" i="1" s="1"/>
  <c r="S2793" i="1" a="1"/>
  <c r="S2793" i="1" s="1"/>
  <c r="S2794" i="1" a="1"/>
  <c r="S2794" i="1" s="1"/>
  <c r="S2795" i="1" a="1"/>
  <c r="S2795" i="1" s="1"/>
  <c r="S2796" i="1" a="1"/>
  <c r="S2796" i="1" s="1"/>
  <c r="S2797" i="1" a="1"/>
  <c r="S2797" i="1" s="1"/>
  <c r="S2798" i="1" a="1"/>
  <c r="S2798" i="1" s="1"/>
  <c r="S2799" i="1" a="1"/>
  <c r="S2799" i="1" s="1"/>
  <c r="S2800" i="1" a="1"/>
  <c r="S2800" i="1" s="1"/>
  <c r="S2801" i="1" a="1"/>
  <c r="S2801" i="1" s="1"/>
  <c r="S2802" i="1" a="1"/>
  <c r="S2802" i="1" s="1"/>
  <c r="S2803" i="1" a="1"/>
  <c r="S2803" i="1" s="1"/>
  <c r="S2804" i="1" a="1"/>
  <c r="S2804" i="1" s="1"/>
  <c r="S2805" i="1" a="1"/>
  <c r="S2805" i="1" s="1"/>
  <c r="S2806" i="1" a="1"/>
  <c r="S2806" i="1" s="1"/>
  <c r="S2807" i="1" a="1"/>
  <c r="S2807" i="1" s="1"/>
  <c r="S2808" i="1" a="1"/>
  <c r="S2808" i="1" s="1"/>
  <c r="S2809" i="1" a="1"/>
  <c r="S2809" i="1" s="1"/>
  <c r="S2810" i="1" a="1"/>
  <c r="S2810" i="1" s="1"/>
  <c r="S2811" i="1" a="1"/>
  <c r="S2811" i="1" s="1"/>
  <c r="S2812" i="1" a="1"/>
  <c r="S2812" i="1" s="1"/>
  <c r="S2813" i="1" a="1"/>
  <c r="S2813" i="1" s="1"/>
  <c r="S2814" i="1" a="1"/>
  <c r="S2814" i="1" s="1"/>
  <c r="S2815" i="1" a="1"/>
  <c r="S2815" i="1" s="1"/>
  <c r="S2816" i="1" a="1"/>
  <c r="S2816" i="1" s="1"/>
  <c r="S2817" i="1" a="1"/>
  <c r="S2817" i="1" s="1"/>
  <c r="S2818" i="1" a="1"/>
  <c r="S2818" i="1" s="1"/>
  <c r="S2819" i="1" a="1"/>
  <c r="S2819" i="1" s="1"/>
  <c r="S2820" i="1" a="1"/>
  <c r="S2820" i="1" s="1"/>
  <c r="S2821" i="1" a="1"/>
  <c r="S2821" i="1" s="1"/>
  <c r="S2822" i="1" a="1"/>
  <c r="S2822" i="1" s="1"/>
  <c r="S2823" i="1" a="1"/>
  <c r="S2823" i="1" s="1"/>
  <c r="S2824" i="1" a="1"/>
  <c r="S2824" i="1" s="1"/>
  <c r="S2825" i="1" a="1"/>
  <c r="S2825" i="1" s="1"/>
  <c r="S2826" i="1" a="1"/>
  <c r="S2826" i="1" s="1"/>
  <c r="S2827" i="1" a="1"/>
  <c r="S2827" i="1" s="1"/>
  <c r="S2828" i="1" a="1"/>
  <c r="S2828" i="1" s="1"/>
  <c r="S2829" i="1" a="1"/>
  <c r="S2829" i="1" s="1"/>
  <c r="S2830" i="1" a="1"/>
  <c r="S2830" i="1" s="1"/>
  <c r="S2831" i="1" a="1"/>
  <c r="S2831" i="1" s="1"/>
  <c r="S2832" i="1" a="1"/>
  <c r="S2832" i="1" s="1"/>
  <c r="S2833" i="1" a="1"/>
  <c r="S2833" i="1" s="1"/>
  <c r="S2834" i="1" a="1"/>
  <c r="S2834" i="1" s="1"/>
  <c r="S2835" i="1" a="1"/>
  <c r="S2835" i="1" s="1"/>
  <c r="S2836" i="1" a="1"/>
  <c r="S2836" i="1" s="1"/>
  <c r="S2837" i="1" a="1"/>
  <c r="S2837" i="1" s="1"/>
  <c r="S2838" i="1" a="1"/>
  <c r="S2838" i="1" s="1"/>
  <c r="S2839" i="1" a="1"/>
  <c r="S2839" i="1" s="1"/>
  <c r="S2840" i="1" a="1"/>
  <c r="S2840" i="1" s="1"/>
  <c r="S2841" i="1" a="1"/>
  <c r="S2841" i="1" s="1"/>
  <c r="S2842" i="1" a="1"/>
  <c r="S2842" i="1" s="1"/>
  <c r="S2843" i="1" a="1"/>
  <c r="S2843" i="1" s="1"/>
  <c r="S2844" i="1" a="1"/>
  <c r="S2844" i="1" s="1"/>
  <c r="S2845" i="1" a="1"/>
  <c r="S2845" i="1" s="1"/>
  <c r="S2846" i="1" a="1"/>
  <c r="S2846" i="1" s="1"/>
  <c r="S2847" i="1" a="1"/>
  <c r="S2847" i="1" s="1"/>
  <c r="S2848" i="1" a="1"/>
  <c r="S2848" i="1" s="1"/>
  <c r="S2849" i="1" a="1"/>
  <c r="S2849" i="1" s="1"/>
  <c r="S2850" i="1" a="1"/>
  <c r="S2850" i="1" s="1"/>
  <c r="S2851" i="1" a="1"/>
  <c r="S2851" i="1" s="1"/>
  <c r="S2852" i="1" a="1"/>
  <c r="S2852" i="1" s="1"/>
  <c r="S2853" i="1" a="1"/>
  <c r="S2853" i="1" s="1"/>
  <c r="S2854" i="1" a="1"/>
  <c r="S2854" i="1" s="1"/>
  <c r="S2855" i="1" a="1"/>
  <c r="S2855" i="1" s="1"/>
  <c r="S2856" i="1" a="1"/>
  <c r="S2856" i="1" s="1"/>
  <c r="S2857" i="1" a="1"/>
  <c r="S2857" i="1" s="1"/>
  <c r="S2858" i="1" a="1"/>
  <c r="S2858" i="1" s="1"/>
  <c r="S2859" i="1" a="1"/>
  <c r="S2859" i="1" s="1"/>
  <c r="S2860" i="1" a="1"/>
  <c r="S2860" i="1" s="1"/>
  <c r="S2861" i="1" a="1"/>
  <c r="S2861" i="1" s="1"/>
  <c r="S2862" i="1" a="1"/>
  <c r="S2862" i="1" s="1"/>
  <c r="S2863" i="1" a="1"/>
  <c r="S2863" i="1" s="1"/>
  <c r="S2864" i="1" a="1"/>
  <c r="S2864" i="1" s="1"/>
  <c r="S2865" i="1" a="1"/>
  <c r="S2865" i="1" s="1"/>
  <c r="S2866" i="1" a="1"/>
  <c r="S2866" i="1" s="1"/>
  <c r="S2867" i="1" a="1"/>
  <c r="S2867" i="1" s="1"/>
  <c r="S2868" i="1" a="1"/>
  <c r="S2868" i="1" s="1"/>
  <c r="S2869" i="1" a="1"/>
  <c r="S2869" i="1" s="1"/>
  <c r="S2870" i="1" a="1"/>
  <c r="S2870" i="1" s="1"/>
  <c r="S2871" i="1" a="1"/>
  <c r="S2871" i="1" s="1"/>
  <c r="S2872" i="1" a="1"/>
  <c r="S2872" i="1" s="1"/>
  <c r="S2873" i="1" a="1"/>
  <c r="S2873" i="1" s="1"/>
  <c r="S2874" i="1" a="1"/>
  <c r="S2874" i="1" s="1"/>
  <c r="S2875" i="1" a="1"/>
  <c r="S2875" i="1" s="1"/>
  <c r="S2876" i="1" a="1"/>
  <c r="S2876" i="1" s="1"/>
  <c r="S2877" i="1" a="1"/>
  <c r="S2877" i="1" s="1"/>
  <c r="S2878" i="1" a="1"/>
  <c r="S2878" i="1" s="1"/>
  <c r="S2879" i="1" a="1"/>
  <c r="S2879" i="1" s="1"/>
  <c r="S2880" i="1" a="1"/>
  <c r="S2880" i="1" s="1"/>
  <c r="S2881" i="1" a="1"/>
  <c r="S2881" i="1" s="1"/>
  <c r="S2882" i="1" a="1"/>
  <c r="S2882" i="1" s="1"/>
  <c r="S2883" i="1" a="1"/>
  <c r="S2883" i="1" s="1"/>
  <c r="S2884" i="1" a="1"/>
  <c r="S2884" i="1" s="1"/>
  <c r="S2885" i="1" a="1"/>
  <c r="S2885" i="1" s="1"/>
  <c r="S2886" i="1" a="1"/>
  <c r="S2886" i="1" s="1"/>
  <c r="S2887" i="1" a="1"/>
  <c r="S2887" i="1" s="1"/>
  <c r="S2888" i="1" a="1"/>
  <c r="S2888" i="1" s="1"/>
  <c r="S2889" i="1" a="1"/>
  <c r="S2889" i="1" s="1"/>
  <c r="S2890" i="1" a="1"/>
  <c r="S2890" i="1" s="1"/>
  <c r="S2891" i="1" a="1"/>
  <c r="S2891" i="1" s="1"/>
  <c r="S2892" i="1" a="1"/>
  <c r="S2892" i="1" s="1"/>
  <c r="S2893" i="1" a="1"/>
  <c r="S2893" i="1" s="1"/>
  <c r="S2894" i="1" a="1"/>
  <c r="S2894" i="1" s="1"/>
  <c r="S2895" i="1" a="1"/>
  <c r="S2895" i="1" s="1"/>
  <c r="S2896" i="1" a="1"/>
  <c r="S2896" i="1" s="1"/>
  <c r="S2897" i="1" a="1"/>
  <c r="S2897" i="1" s="1"/>
  <c r="S2898" i="1" a="1"/>
  <c r="S2898" i="1" s="1"/>
  <c r="S2899" i="1" a="1"/>
  <c r="S2899" i="1" s="1"/>
  <c r="S2900" i="1" a="1"/>
  <c r="S2900" i="1" s="1"/>
  <c r="S2901" i="1" a="1"/>
  <c r="S2901" i="1" s="1"/>
  <c r="S2902" i="1" a="1"/>
  <c r="S2902" i="1" s="1"/>
  <c r="S2903" i="1" a="1"/>
  <c r="S2903" i="1" s="1"/>
  <c r="S2904" i="1" a="1"/>
  <c r="S2904" i="1" s="1"/>
  <c r="S2905" i="1" a="1"/>
  <c r="S2905" i="1" s="1"/>
  <c r="S2906" i="1" a="1"/>
  <c r="S2906" i="1" s="1"/>
  <c r="S2907" i="1" a="1"/>
  <c r="S2907" i="1" s="1"/>
  <c r="S2908" i="1" a="1"/>
  <c r="S2908" i="1" s="1"/>
  <c r="S2909" i="1" a="1"/>
  <c r="S2909" i="1" s="1"/>
  <c r="S2910" i="1" a="1"/>
  <c r="S2910" i="1" s="1"/>
  <c r="S2911" i="1" a="1"/>
  <c r="S2911" i="1" s="1"/>
  <c r="S2912" i="1" a="1"/>
  <c r="S2912" i="1" s="1"/>
  <c r="S2913" i="1" a="1"/>
  <c r="S2913" i="1" s="1"/>
  <c r="S2914" i="1" a="1"/>
  <c r="S2914" i="1" s="1"/>
  <c r="S2915" i="1" a="1"/>
  <c r="S2915" i="1" s="1"/>
  <c r="S2916" i="1" a="1"/>
  <c r="S2916" i="1" s="1"/>
  <c r="S2917" i="1" a="1"/>
  <c r="S2917" i="1" s="1"/>
  <c r="S2918" i="1" a="1"/>
  <c r="S2918" i="1" s="1"/>
  <c r="S2919" i="1" a="1"/>
  <c r="S2919" i="1" s="1"/>
  <c r="S2920" i="1" a="1"/>
  <c r="S2920" i="1" s="1"/>
  <c r="S2921" i="1" a="1"/>
  <c r="S2921" i="1" s="1"/>
  <c r="S2922" i="1" a="1"/>
  <c r="S2922" i="1" s="1"/>
  <c r="S2923" i="1" a="1"/>
  <c r="S2923" i="1" s="1"/>
  <c r="S2924" i="1" a="1"/>
  <c r="S2924" i="1" s="1"/>
  <c r="S2925" i="1" a="1"/>
  <c r="S2925" i="1" s="1"/>
  <c r="S2926" i="1" a="1"/>
  <c r="S2926" i="1" s="1"/>
  <c r="S2927" i="1" a="1"/>
  <c r="S2927" i="1" s="1"/>
  <c r="S2928" i="1" a="1"/>
  <c r="S2928" i="1" s="1"/>
  <c r="S2929" i="1" a="1"/>
  <c r="S2929" i="1" s="1"/>
  <c r="S2930" i="1" a="1"/>
  <c r="S2930" i="1" s="1"/>
  <c r="S2931" i="1" a="1"/>
  <c r="S2931" i="1" s="1"/>
  <c r="S2932" i="1" a="1"/>
  <c r="S2932" i="1" s="1"/>
  <c r="S2933" i="1" a="1"/>
  <c r="S2933" i="1" s="1"/>
  <c r="S2934" i="1" a="1"/>
  <c r="S2934" i="1" s="1"/>
  <c r="S2935" i="1" a="1"/>
  <c r="S2935" i="1" s="1"/>
  <c r="S2936" i="1" a="1"/>
  <c r="S2936" i="1" s="1"/>
  <c r="S2937" i="1" a="1"/>
  <c r="S2937" i="1" s="1"/>
  <c r="S2938" i="1" a="1"/>
  <c r="S2938" i="1" s="1"/>
  <c r="S2939" i="1" a="1"/>
  <c r="S2939" i="1" s="1"/>
  <c r="S2940" i="1" a="1"/>
  <c r="S2940" i="1" s="1"/>
  <c r="S2941" i="1" a="1"/>
  <c r="S2941" i="1" s="1"/>
  <c r="S2942" i="1" a="1"/>
  <c r="S2942" i="1" s="1"/>
  <c r="S2943" i="1" a="1"/>
  <c r="S2943" i="1" s="1"/>
  <c r="S2944" i="1" a="1"/>
  <c r="S2944" i="1" s="1"/>
  <c r="S2945" i="1" a="1"/>
  <c r="S2945" i="1" s="1"/>
  <c r="S2946" i="1" a="1"/>
  <c r="S2946" i="1" s="1"/>
  <c r="S2947" i="1" a="1"/>
  <c r="S2947" i="1" s="1"/>
  <c r="S2948" i="1" a="1"/>
  <c r="S2948" i="1" s="1"/>
  <c r="S2949" i="1" a="1"/>
  <c r="S2949" i="1" s="1"/>
  <c r="S2950" i="1" a="1"/>
  <c r="S2950" i="1" s="1"/>
  <c r="S2951" i="1" a="1"/>
  <c r="S2951" i="1" s="1"/>
  <c r="S2952" i="1" a="1"/>
  <c r="S2952" i="1" s="1"/>
  <c r="S2953" i="1" a="1"/>
  <c r="S2953" i="1" s="1"/>
  <c r="S2954" i="1" a="1"/>
  <c r="S2954" i="1" s="1"/>
  <c r="S2955" i="1" a="1"/>
  <c r="S2955" i="1" s="1"/>
  <c r="S2956" i="1" a="1"/>
  <c r="S2956" i="1" s="1"/>
  <c r="S2957" i="1" a="1"/>
  <c r="S2957" i="1" s="1"/>
  <c r="S2958" i="1" a="1"/>
  <c r="S2958" i="1" s="1"/>
  <c r="S2959" i="1" a="1"/>
  <c r="S2959" i="1" s="1"/>
  <c r="S2960" i="1" a="1"/>
  <c r="S2960" i="1" s="1"/>
  <c r="S2961" i="1" a="1"/>
  <c r="S2961" i="1" s="1"/>
  <c r="S2962" i="1" a="1"/>
  <c r="S2962" i="1" s="1"/>
  <c r="S2963" i="1" a="1"/>
  <c r="S2963" i="1" s="1"/>
  <c r="S2964" i="1" a="1"/>
  <c r="S2964" i="1" s="1"/>
  <c r="S2965" i="1" a="1"/>
  <c r="S2965" i="1" s="1"/>
  <c r="S2966" i="1" a="1"/>
  <c r="S2966" i="1" s="1"/>
  <c r="S2967" i="1" a="1"/>
  <c r="S2967" i="1" s="1"/>
  <c r="S2968" i="1" a="1"/>
  <c r="S2968" i="1" s="1"/>
  <c r="S2969" i="1" a="1"/>
  <c r="S2969" i="1" s="1"/>
  <c r="S2970" i="1" a="1"/>
  <c r="S2970" i="1" s="1"/>
  <c r="S2971" i="1" a="1"/>
  <c r="S2971" i="1" s="1"/>
  <c r="S2972" i="1" a="1"/>
  <c r="S2972" i="1" s="1"/>
  <c r="S2973" i="1" a="1"/>
  <c r="S2973" i="1" s="1"/>
  <c r="S2974" i="1" a="1"/>
  <c r="S2974" i="1" s="1"/>
  <c r="S2975" i="1" a="1"/>
  <c r="S2975" i="1" s="1"/>
  <c r="S2976" i="1" a="1"/>
  <c r="S2976" i="1" s="1"/>
  <c r="S2977" i="1" a="1"/>
  <c r="S2977" i="1" s="1"/>
  <c r="S2978" i="1" a="1"/>
  <c r="S2978" i="1" s="1"/>
  <c r="S2979" i="1" a="1"/>
  <c r="S2979" i="1" s="1"/>
  <c r="S2980" i="1" a="1"/>
  <c r="S2980" i="1" s="1"/>
  <c r="S2981" i="1" a="1"/>
  <c r="S2981" i="1" s="1"/>
  <c r="S2982" i="1" a="1"/>
  <c r="S2982" i="1" s="1"/>
  <c r="S2983" i="1" a="1"/>
  <c r="S2983" i="1" s="1"/>
  <c r="S2984" i="1" a="1"/>
  <c r="S2984" i="1" s="1"/>
  <c r="S2985" i="1" a="1"/>
  <c r="S2985" i="1" s="1"/>
  <c r="S2986" i="1" a="1"/>
  <c r="S2986" i="1" s="1"/>
  <c r="S2987" i="1" a="1"/>
  <c r="S2987" i="1" s="1"/>
  <c r="S2988" i="1" a="1"/>
  <c r="S2988" i="1" s="1"/>
  <c r="S2989" i="1" a="1"/>
  <c r="S2989" i="1" s="1"/>
  <c r="S2990" i="1" a="1"/>
  <c r="S2990" i="1" s="1"/>
  <c r="S2991" i="1" a="1"/>
  <c r="S2991" i="1" s="1"/>
  <c r="S2992" i="1" a="1"/>
  <c r="S2992" i="1" s="1"/>
  <c r="S2993" i="1" a="1"/>
  <c r="S2993" i="1" s="1"/>
  <c r="S2994" i="1" a="1"/>
  <c r="S2994" i="1" s="1"/>
  <c r="S2995" i="1" a="1"/>
  <c r="S2995" i="1" s="1"/>
  <c r="S2996" i="1" a="1"/>
  <c r="S2996" i="1" s="1"/>
  <c r="S2997" i="1" a="1"/>
  <c r="S2997" i="1" s="1"/>
  <c r="S2998" i="1" a="1"/>
  <c r="S2998" i="1" s="1"/>
  <c r="S2999" i="1" a="1"/>
  <c r="S2999" i="1" s="1"/>
  <c r="S3000" i="1" a="1"/>
  <c r="S3000" i="1" s="1"/>
  <c r="S3001" i="1" a="1"/>
  <c r="S3001" i="1" s="1"/>
  <c r="S3002" i="1" a="1"/>
  <c r="S3002" i="1" s="1"/>
  <c r="S3003" i="1" a="1"/>
  <c r="S3003" i="1" s="1"/>
  <c r="S3004" i="1" a="1"/>
  <c r="S3004" i="1" s="1"/>
  <c r="S3005" i="1" a="1"/>
  <c r="S3005" i="1" s="1"/>
  <c r="S3006" i="1" a="1"/>
  <c r="S3006" i="1" s="1"/>
  <c r="S3007" i="1" a="1"/>
  <c r="S3007" i="1" s="1"/>
  <c r="S3008" i="1" a="1"/>
  <c r="S3008" i="1" s="1"/>
  <c r="S3009" i="1" a="1"/>
  <c r="S3009" i="1" s="1"/>
  <c r="S3010" i="1" a="1"/>
  <c r="S3010" i="1" s="1"/>
  <c r="S3011" i="1" a="1"/>
  <c r="S3011" i="1" s="1"/>
  <c r="S3012" i="1" a="1"/>
  <c r="S3012" i="1" s="1"/>
  <c r="S3013" i="1" a="1"/>
  <c r="S3013" i="1" s="1"/>
  <c r="S3014" i="1" a="1"/>
  <c r="S3014" i="1" s="1"/>
  <c r="S3015" i="1" a="1"/>
  <c r="S3015" i="1" s="1"/>
  <c r="S3016" i="1" a="1"/>
  <c r="S3016" i="1" s="1"/>
  <c r="S3017" i="1" a="1"/>
  <c r="S3017" i="1" s="1"/>
  <c r="S3018" i="1" a="1"/>
  <c r="S3018" i="1" s="1"/>
  <c r="S3019" i="1" a="1"/>
  <c r="S3019" i="1" s="1"/>
  <c r="S3020" i="1" a="1"/>
  <c r="S3020" i="1" s="1"/>
  <c r="S3021" i="1" a="1"/>
  <c r="S3021" i="1" s="1"/>
  <c r="S3022" i="1" a="1"/>
  <c r="S3022" i="1" s="1"/>
  <c r="S3023" i="1" a="1"/>
  <c r="S3023" i="1" s="1"/>
  <c r="S3024" i="1" a="1"/>
  <c r="S3024" i="1" s="1"/>
  <c r="S3025" i="1" a="1"/>
  <c r="S3025" i="1" s="1"/>
  <c r="S3026" i="1" a="1"/>
  <c r="S3026" i="1" s="1"/>
  <c r="S3027" i="1" a="1"/>
  <c r="S3027" i="1" s="1"/>
  <c r="S3028" i="1" a="1"/>
  <c r="S3028" i="1" s="1"/>
  <c r="S3029" i="1" a="1"/>
  <c r="S3029" i="1" s="1"/>
  <c r="S3030" i="1" a="1"/>
  <c r="S3030" i="1" s="1"/>
  <c r="S3031" i="1" a="1"/>
  <c r="S3031" i="1" s="1"/>
  <c r="S3032" i="1" a="1"/>
  <c r="S3032" i="1" s="1"/>
  <c r="S3033" i="1" a="1"/>
  <c r="S3033" i="1" s="1"/>
  <c r="S3034" i="1" a="1"/>
  <c r="S3034" i="1" s="1"/>
  <c r="S3035" i="1" a="1"/>
  <c r="S3035" i="1" s="1"/>
  <c r="S3036" i="1" a="1"/>
  <c r="S3036" i="1" s="1"/>
  <c r="S3037" i="1" a="1"/>
  <c r="S3037" i="1" s="1"/>
  <c r="S3038" i="1" a="1"/>
  <c r="S3038" i="1" s="1"/>
  <c r="S3039" i="1" a="1"/>
  <c r="S3039" i="1" s="1"/>
  <c r="S3040" i="1" a="1"/>
  <c r="S3040" i="1" s="1"/>
  <c r="S3041" i="1" a="1"/>
  <c r="S3041" i="1" s="1"/>
  <c r="S3042" i="1" a="1"/>
  <c r="S3042" i="1" s="1"/>
  <c r="S3043" i="1" a="1"/>
  <c r="S3043" i="1" s="1"/>
  <c r="S3044" i="1" a="1"/>
  <c r="S3044" i="1" s="1"/>
  <c r="S3045" i="1" a="1"/>
  <c r="S3045" i="1" s="1"/>
  <c r="S3046" i="1" a="1"/>
  <c r="S3046" i="1" s="1"/>
  <c r="S3047" i="1" a="1"/>
  <c r="S3047" i="1" s="1"/>
  <c r="S3048" i="1" a="1"/>
  <c r="S3048" i="1" s="1"/>
  <c r="S3049" i="1" a="1"/>
  <c r="S3049" i="1" s="1"/>
  <c r="S3050" i="1" a="1"/>
  <c r="S3050" i="1" s="1"/>
  <c r="S3051" i="1" a="1"/>
  <c r="S3051" i="1" s="1"/>
  <c r="S3052" i="1" a="1"/>
  <c r="S3052" i="1" s="1"/>
  <c r="S3053" i="1" a="1"/>
  <c r="S3053" i="1" s="1"/>
  <c r="S3054" i="1" a="1"/>
  <c r="S3054" i="1" s="1"/>
  <c r="S3055" i="1" a="1"/>
  <c r="S3055" i="1" s="1"/>
  <c r="S3056" i="1" a="1"/>
  <c r="S3056" i="1" s="1"/>
  <c r="S3057" i="1" a="1"/>
  <c r="S3057" i="1" s="1"/>
  <c r="S3058" i="1" a="1"/>
  <c r="S3058" i="1" s="1"/>
  <c r="S3059" i="1" a="1"/>
  <c r="S3059" i="1" s="1"/>
  <c r="S3060" i="1" a="1"/>
  <c r="S3060" i="1" s="1"/>
  <c r="S3061" i="1" a="1"/>
  <c r="S3061" i="1" s="1"/>
  <c r="S3062" i="1" a="1"/>
  <c r="S3062" i="1" s="1"/>
  <c r="S3063" i="1" a="1"/>
  <c r="S3063" i="1" s="1"/>
  <c r="S3064" i="1" a="1"/>
  <c r="S3064" i="1" s="1"/>
  <c r="S3065" i="1" a="1"/>
  <c r="S3065" i="1" s="1"/>
  <c r="S3066" i="1" a="1"/>
  <c r="S3066" i="1" s="1"/>
  <c r="S3067" i="1" a="1"/>
  <c r="S3067" i="1" s="1"/>
  <c r="S3068" i="1" a="1"/>
  <c r="S3068" i="1" s="1"/>
  <c r="S3069" i="1" a="1"/>
  <c r="S3069" i="1" s="1"/>
  <c r="S3070" i="1" a="1"/>
  <c r="S3070" i="1" s="1"/>
  <c r="S3071" i="1" a="1"/>
  <c r="S3071" i="1" s="1"/>
  <c r="S3072" i="1" a="1"/>
  <c r="S3072" i="1" s="1"/>
  <c r="S3073" i="1" a="1"/>
  <c r="S3073" i="1" s="1"/>
  <c r="S3074" i="1" a="1"/>
  <c r="S3074" i="1" s="1"/>
  <c r="S3075" i="1" a="1"/>
  <c r="S3075" i="1" s="1"/>
  <c r="S3076" i="1" a="1"/>
  <c r="S3076" i="1" s="1"/>
  <c r="S3077" i="1" a="1"/>
  <c r="S3077" i="1" s="1"/>
  <c r="S3078" i="1" a="1"/>
  <c r="S3078" i="1" s="1"/>
  <c r="S3079" i="1" a="1"/>
  <c r="S3079" i="1" s="1"/>
  <c r="S3080" i="1" a="1"/>
  <c r="S3080" i="1" s="1"/>
  <c r="S3081" i="1" a="1"/>
  <c r="S3081" i="1" s="1"/>
  <c r="S3082" i="1" a="1"/>
  <c r="S3082" i="1" s="1"/>
  <c r="S3083" i="1" a="1"/>
  <c r="S3083" i="1" s="1"/>
  <c r="S3084" i="1" a="1"/>
  <c r="S3084" i="1" s="1"/>
  <c r="S3085" i="1" a="1"/>
  <c r="S3085" i="1" s="1"/>
  <c r="S3086" i="1" a="1"/>
  <c r="S3086" i="1" s="1"/>
  <c r="S3087" i="1" a="1"/>
  <c r="S3087" i="1" s="1"/>
  <c r="S3088" i="1" a="1"/>
  <c r="S3088" i="1" s="1"/>
  <c r="S3089" i="1" a="1"/>
  <c r="S3089" i="1" s="1"/>
  <c r="S3090" i="1" a="1"/>
  <c r="S3090" i="1" s="1"/>
  <c r="S3091" i="1" a="1"/>
  <c r="S3091" i="1" s="1"/>
  <c r="S3092" i="1" a="1"/>
  <c r="S3092" i="1" s="1"/>
  <c r="S3093" i="1" a="1"/>
  <c r="S3093" i="1" s="1"/>
  <c r="S3094" i="1" a="1"/>
  <c r="S3094" i="1" s="1"/>
  <c r="S3095" i="1" a="1"/>
  <c r="S3095" i="1" s="1"/>
  <c r="S3096" i="1" a="1"/>
  <c r="S3096" i="1" s="1"/>
  <c r="S3097" i="1" a="1"/>
  <c r="S3097" i="1" s="1"/>
  <c r="S3098" i="1" a="1"/>
  <c r="S3098" i="1" s="1"/>
  <c r="S3099" i="1" a="1"/>
  <c r="S3099" i="1" s="1"/>
  <c r="S3100" i="1" a="1"/>
  <c r="S3100" i="1" s="1"/>
  <c r="S3101" i="1" a="1"/>
  <c r="S3101" i="1" s="1"/>
  <c r="S3102" i="1" a="1"/>
  <c r="S3102" i="1" s="1"/>
  <c r="S3103" i="1" a="1"/>
  <c r="S3103" i="1" s="1"/>
  <c r="S3104" i="1" a="1"/>
  <c r="S3104" i="1" s="1"/>
  <c r="S3105" i="1" a="1"/>
  <c r="S3105" i="1" s="1"/>
  <c r="S3106" i="1" a="1"/>
  <c r="S3106" i="1" s="1"/>
  <c r="S3107" i="1" a="1"/>
  <c r="S3107" i="1" s="1"/>
  <c r="S3108" i="1" a="1"/>
  <c r="S3108" i="1" s="1"/>
  <c r="S3109" i="1" a="1"/>
  <c r="S3109" i="1" s="1"/>
  <c r="S3110" i="1" a="1"/>
  <c r="S3110" i="1" s="1"/>
  <c r="S3111" i="1" a="1"/>
  <c r="S3111" i="1" s="1"/>
  <c r="S3112" i="1" a="1"/>
  <c r="S3112" i="1" s="1"/>
  <c r="S3113" i="1" a="1"/>
  <c r="S3113" i="1" s="1"/>
  <c r="S3114" i="1" a="1"/>
  <c r="S3114" i="1" s="1"/>
  <c r="S3115" i="1" a="1"/>
  <c r="S3115" i="1" s="1"/>
  <c r="S3116" i="1" a="1"/>
  <c r="S3116" i="1" s="1"/>
  <c r="S3117" i="1" a="1"/>
  <c r="S3117" i="1" s="1"/>
  <c r="S3118" i="1" a="1"/>
  <c r="S3118" i="1" s="1"/>
  <c r="S3119" i="1" a="1"/>
  <c r="S3119" i="1" s="1"/>
  <c r="S3120" i="1" a="1"/>
  <c r="S3120" i="1" s="1"/>
  <c r="S3121" i="1" a="1"/>
  <c r="S3121" i="1" s="1"/>
  <c r="S3122" i="1" a="1"/>
  <c r="S3122" i="1" s="1"/>
  <c r="S3123" i="1" a="1"/>
  <c r="S3123" i="1" s="1"/>
  <c r="S3124" i="1" a="1"/>
  <c r="S3124" i="1" s="1"/>
  <c r="S3125" i="1" a="1"/>
  <c r="S3125" i="1" s="1"/>
  <c r="S3126" i="1" a="1"/>
  <c r="S3126" i="1" s="1"/>
  <c r="S3127" i="1" a="1"/>
  <c r="S3127" i="1" s="1"/>
  <c r="S3128" i="1" a="1"/>
  <c r="S3128" i="1" s="1"/>
  <c r="S3129" i="1" a="1"/>
  <c r="S3129" i="1" s="1"/>
  <c r="S3130" i="1" a="1"/>
  <c r="S3130" i="1" s="1"/>
  <c r="S3131" i="1" a="1"/>
  <c r="S3131" i="1" s="1"/>
  <c r="S3132" i="1" a="1"/>
  <c r="S3132" i="1" s="1"/>
  <c r="S3133" i="1" a="1"/>
  <c r="S3133" i="1" s="1"/>
  <c r="S3134" i="1" a="1"/>
  <c r="S3134" i="1" s="1"/>
  <c r="S3135" i="1" a="1"/>
  <c r="S3135" i="1" s="1"/>
  <c r="S3136" i="1" a="1"/>
  <c r="S3136" i="1" s="1"/>
  <c r="S3137" i="1" a="1"/>
  <c r="S3137" i="1" s="1"/>
  <c r="S3138" i="1" a="1"/>
  <c r="S3138" i="1" s="1"/>
  <c r="S3139" i="1" a="1"/>
  <c r="S3139" i="1" s="1"/>
  <c r="S3140" i="1" a="1"/>
  <c r="S3140" i="1" s="1"/>
  <c r="S3141" i="1" a="1"/>
  <c r="S3141" i="1" s="1"/>
  <c r="S3142" i="1" a="1"/>
  <c r="S3142" i="1" s="1"/>
  <c r="S3143" i="1" a="1"/>
  <c r="S3143" i="1" s="1"/>
  <c r="S3144" i="1" a="1"/>
  <c r="S3144" i="1" s="1"/>
  <c r="S3145" i="1" a="1"/>
  <c r="S3145" i="1" s="1"/>
  <c r="S3146" i="1" a="1"/>
  <c r="S3146" i="1" s="1"/>
  <c r="S3147" i="1" a="1"/>
  <c r="S3147" i="1" s="1"/>
  <c r="S3148" i="1" a="1"/>
  <c r="S3148" i="1" s="1"/>
  <c r="S3149" i="1" a="1"/>
  <c r="S3149" i="1" s="1"/>
  <c r="S3150" i="1" a="1"/>
  <c r="S3150" i="1" s="1"/>
  <c r="S3151" i="1" a="1"/>
  <c r="S3151" i="1" s="1"/>
  <c r="S3152" i="1" a="1"/>
  <c r="S3152" i="1" s="1"/>
  <c r="S3153" i="1" a="1"/>
  <c r="S3153" i="1" s="1"/>
  <c r="S3154" i="1" a="1"/>
  <c r="S3154" i="1" s="1"/>
  <c r="S3155" i="1" a="1"/>
  <c r="S3155" i="1" s="1"/>
  <c r="S3156" i="1" a="1"/>
  <c r="S3156" i="1" s="1"/>
  <c r="S3157" i="1" a="1"/>
  <c r="S3157" i="1" s="1"/>
  <c r="S3158" i="1" a="1"/>
  <c r="S3158" i="1" s="1"/>
  <c r="S3159" i="1" a="1"/>
  <c r="S3159" i="1" s="1"/>
  <c r="S3160" i="1" a="1"/>
  <c r="S3160" i="1" s="1"/>
  <c r="S3161" i="1" a="1"/>
  <c r="S3161" i="1" s="1"/>
  <c r="S3162" i="1" a="1"/>
  <c r="S3162" i="1" s="1"/>
  <c r="S3163" i="1" a="1"/>
  <c r="S3163" i="1" s="1"/>
  <c r="S3164" i="1" a="1"/>
  <c r="S3164" i="1" s="1"/>
  <c r="S3165" i="1" a="1"/>
  <c r="S3165" i="1" s="1"/>
  <c r="S3166" i="1" a="1"/>
  <c r="S3166" i="1" s="1"/>
  <c r="S3167" i="1" a="1"/>
  <c r="S3167" i="1" s="1"/>
  <c r="S3168" i="1" a="1"/>
  <c r="S3168" i="1" s="1"/>
  <c r="S3169" i="1" a="1"/>
  <c r="S3169" i="1" s="1"/>
  <c r="S3170" i="1" a="1"/>
  <c r="S3170" i="1" s="1"/>
  <c r="S3171" i="1" a="1"/>
  <c r="S3171" i="1" s="1"/>
  <c r="S3172" i="1" a="1"/>
  <c r="S3172" i="1" s="1"/>
  <c r="S3173" i="1" a="1"/>
  <c r="S3173" i="1" s="1"/>
  <c r="S3174" i="1" a="1"/>
  <c r="S3174" i="1" s="1"/>
  <c r="S3175" i="1" a="1"/>
  <c r="S3175" i="1" s="1"/>
  <c r="S3176" i="1" a="1"/>
  <c r="S3176" i="1" s="1"/>
  <c r="S3177" i="1" a="1"/>
  <c r="S3177" i="1" s="1"/>
  <c r="S3178" i="1" a="1"/>
  <c r="S3178" i="1" s="1"/>
  <c r="S3179" i="1" a="1"/>
  <c r="S3179" i="1" s="1"/>
  <c r="S3180" i="1" a="1"/>
  <c r="S3180" i="1" s="1"/>
  <c r="S3181" i="1" a="1"/>
  <c r="S3181" i="1" s="1"/>
  <c r="S3182" i="1" a="1"/>
  <c r="S3182" i="1" s="1"/>
  <c r="S3183" i="1" a="1"/>
  <c r="S3183" i="1" s="1"/>
  <c r="S3184" i="1" a="1"/>
  <c r="S3184" i="1" s="1"/>
  <c r="S3185" i="1" a="1"/>
  <c r="S3185" i="1" s="1"/>
  <c r="S3186" i="1" a="1"/>
  <c r="S3186" i="1" s="1"/>
  <c r="S3187" i="1" a="1"/>
  <c r="S3187" i="1" s="1"/>
  <c r="S3188" i="1" a="1"/>
  <c r="S3188" i="1" s="1"/>
  <c r="S3189" i="1" a="1"/>
  <c r="S3189" i="1" s="1"/>
  <c r="S3190" i="1" a="1"/>
  <c r="S3190" i="1" s="1"/>
  <c r="S3191" i="1" a="1"/>
  <c r="S3191" i="1" s="1"/>
  <c r="S3192" i="1" a="1"/>
  <c r="S3192" i="1" s="1"/>
  <c r="S3193" i="1" a="1"/>
  <c r="S3193" i="1" s="1"/>
  <c r="S3194" i="1" a="1"/>
  <c r="S3194" i="1" s="1"/>
  <c r="S3195" i="1" a="1"/>
  <c r="S3195" i="1" s="1"/>
  <c r="S3196" i="1" a="1"/>
  <c r="S3196" i="1" s="1"/>
  <c r="S3197" i="1" a="1"/>
  <c r="S3197" i="1" s="1"/>
  <c r="S3198" i="1" a="1"/>
  <c r="S3198" i="1" s="1"/>
  <c r="S3199" i="1" a="1"/>
  <c r="S3199" i="1" s="1"/>
  <c r="S3200" i="1" a="1"/>
  <c r="S3200" i="1" s="1"/>
  <c r="S3201" i="1" a="1"/>
  <c r="S3201" i="1" s="1"/>
  <c r="S3202" i="1" a="1"/>
  <c r="S3202" i="1" s="1"/>
  <c r="S3203" i="1" a="1"/>
  <c r="S3203" i="1" s="1"/>
  <c r="S3204" i="1" a="1"/>
  <c r="S3204" i="1" s="1"/>
  <c r="S3205" i="1" a="1"/>
  <c r="S3205" i="1" s="1"/>
  <c r="S3206" i="1" a="1"/>
  <c r="S3206" i="1" s="1"/>
  <c r="S3207" i="1" a="1"/>
  <c r="S3207" i="1" s="1"/>
  <c r="S3208" i="1" a="1"/>
  <c r="S3208" i="1" s="1"/>
  <c r="S3209" i="1" a="1"/>
  <c r="S3209" i="1" s="1"/>
  <c r="S3210" i="1" a="1"/>
  <c r="S3210" i="1" s="1"/>
  <c r="S3211" i="1" a="1"/>
  <c r="S3211" i="1" s="1"/>
  <c r="S3212" i="1" a="1"/>
  <c r="S3212" i="1" s="1"/>
  <c r="S3213" i="1" a="1"/>
  <c r="S3213" i="1" s="1"/>
  <c r="S3214" i="1" a="1"/>
  <c r="S3214" i="1" s="1"/>
  <c r="S3215" i="1" a="1"/>
  <c r="S3215" i="1" s="1"/>
  <c r="S3216" i="1" a="1"/>
  <c r="S3216" i="1" s="1"/>
  <c r="S3217" i="1" a="1"/>
  <c r="S3217" i="1" s="1"/>
  <c r="S3218" i="1" a="1"/>
  <c r="S3218" i="1" s="1"/>
  <c r="S3219" i="1" a="1"/>
  <c r="S3219" i="1" s="1"/>
  <c r="S3220" i="1" a="1"/>
  <c r="S3220" i="1" s="1"/>
  <c r="S3221" i="1" a="1"/>
  <c r="S3221" i="1" s="1"/>
  <c r="S3222" i="1" a="1"/>
  <c r="S3222" i="1" s="1"/>
  <c r="S3223" i="1" a="1"/>
  <c r="S3223" i="1" s="1"/>
  <c r="S3224" i="1" a="1"/>
  <c r="S3224" i="1" s="1"/>
  <c r="S3225" i="1" a="1"/>
  <c r="S3225" i="1" s="1"/>
  <c r="S3226" i="1" a="1"/>
  <c r="S3226" i="1" s="1"/>
  <c r="S3227" i="1" a="1"/>
  <c r="S3227" i="1" s="1"/>
  <c r="S3228" i="1" a="1"/>
  <c r="S3228" i="1" s="1"/>
  <c r="S3229" i="1" a="1"/>
  <c r="S3229" i="1" s="1"/>
  <c r="S3230" i="1" a="1"/>
  <c r="S3230" i="1" s="1"/>
  <c r="S3231" i="1" a="1"/>
  <c r="S3231" i="1" s="1"/>
  <c r="S3232" i="1" a="1"/>
  <c r="S3232" i="1" s="1"/>
  <c r="S3233" i="1" a="1"/>
  <c r="S3233" i="1" s="1"/>
  <c r="S3234" i="1" a="1"/>
  <c r="S3234" i="1" s="1"/>
  <c r="S3235" i="1" a="1"/>
  <c r="S3235" i="1" s="1"/>
  <c r="S3236" i="1" a="1"/>
  <c r="S3236" i="1" s="1"/>
  <c r="S3237" i="1" a="1"/>
  <c r="S3237" i="1" s="1"/>
  <c r="S3238" i="1" a="1"/>
  <c r="S3238" i="1" s="1"/>
  <c r="S3239" i="1" a="1"/>
  <c r="S3239" i="1" s="1"/>
  <c r="S3240" i="1" a="1"/>
  <c r="S3240" i="1" s="1"/>
  <c r="S3241" i="1" a="1"/>
  <c r="S3241" i="1" s="1"/>
  <c r="S3242" i="1" a="1"/>
  <c r="S3242" i="1" s="1"/>
  <c r="S3243" i="1" a="1"/>
  <c r="S3243" i="1" s="1"/>
  <c r="S3244" i="1" a="1"/>
  <c r="S3244" i="1" s="1"/>
  <c r="S3245" i="1" a="1"/>
  <c r="S3245" i="1" s="1"/>
  <c r="S3246" i="1" a="1"/>
  <c r="S3246" i="1" s="1"/>
  <c r="S3247" i="1" a="1"/>
  <c r="S3247" i="1" s="1"/>
  <c r="S3248" i="1" a="1"/>
  <c r="S3248" i="1" s="1"/>
  <c r="S3249" i="1" a="1"/>
  <c r="S3249" i="1" s="1"/>
  <c r="S3250" i="1" a="1"/>
  <c r="S3250" i="1" s="1"/>
  <c r="S3251" i="1" a="1"/>
  <c r="S3251" i="1" s="1"/>
  <c r="S3252" i="1" a="1"/>
  <c r="S3252" i="1" s="1"/>
  <c r="S3253" i="1" a="1"/>
  <c r="S3253" i="1" s="1"/>
  <c r="S3254" i="1" a="1"/>
  <c r="S3254" i="1" s="1"/>
  <c r="S3255" i="1" a="1"/>
  <c r="S3255" i="1" s="1"/>
  <c r="S3256" i="1" a="1"/>
  <c r="S3256" i="1" s="1"/>
  <c r="S3257" i="1" a="1"/>
  <c r="S3257" i="1" s="1"/>
  <c r="S3258" i="1" a="1"/>
  <c r="S3258" i="1" s="1"/>
  <c r="S3259" i="1" a="1"/>
  <c r="S3259" i="1" s="1"/>
  <c r="S3260" i="1" a="1"/>
  <c r="S3260" i="1" s="1"/>
  <c r="S3261" i="1" a="1"/>
  <c r="S3261" i="1" s="1"/>
  <c r="S3262" i="1" a="1"/>
  <c r="S3262" i="1" s="1"/>
  <c r="S3263" i="1" a="1"/>
  <c r="S3263" i="1" s="1"/>
  <c r="S3264" i="1" a="1"/>
  <c r="S3264" i="1" s="1"/>
  <c r="S3265" i="1" a="1"/>
  <c r="S3265" i="1" s="1"/>
  <c r="S3266" i="1" a="1"/>
  <c r="S3266" i="1" s="1"/>
  <c r="S3267" i="1" a="1"/>
  <c r="S3267" i="1" s="1"/>
  <c r="S3268" i="1" a="1"/>
  <c r="S3268" i="1" s="1"/>
  <c r="S3269" i="1" a="1"/>
  <c r="S3269" i="1" s="1"/>
  <c r="S3270" i="1" a="1"/>
  <c r="S3270" i="1" s="1"/>
  <c r="S3271" i="1" a="1"/>
  <c r="S3271" i="1" s="1"/>
  <c r="S3272" i="1" a="1"/>
  <c r="S3272" i="1" s="1"/>
  <c r="S3273" i="1" a="1"/>
  <c r="S3273" i="1" s="1"/>
  <c r="S3274" i="1" a="1"/>
  <c r="S3274" i="1" s="1"/>
  <c r="S3275" i="1" a="1"/>
  <c r="S3275" i="1" s="1"/>
  <c r="S3276" i="1" a="1"/>
  <c r="S3276" i="1" s="1"/>
  <c r="S3277" i="1" a="1"/>
  <c r="S3277" i="1" s="1"/>
  <c r="S3278" i="1" a="1"/>
  <c r="S3278" i="1" s="1"/>
  <c r="S3279" i="1" a="1"/>
  <c r="S3279" i="1" s="1"/>
  <c r="S3280" i="1" a="1"/>
  <c r="S3280" i="1" s="1"/>
  <c r="S3281" i="1" a="1"/>
  <c r="S3281" i="1" s="1"/>
  <c r="S3282" i="1" a="1"/>
  <c r="S3282" i="1" s="1"/>
  <c r="S3283" i="1" a="1"/>
  <c r="S3283" i="1" s="1"/>
  <c r="S3284" i="1" a="1"/>
  <c r="S3284" i="1" s="1"/>
  <c r="S3285" i="1" a="1"/>
  <c r="S3285" i="1" s="1"/>
  <c r="S3286" i="1" a="1"/>
  <c r="S3286" i="1" s="1"/>
  <c r="S3287" i="1" a="1"/>
  <c r="S3287" i="1" s="1"/>
  <c r="S3288" i="1" a="1"/>
  <c r="S3288" i="1" s="1"/>
  <c r="S3289" i="1" a="1"/>
  <c r="S3289" i="1" s="1"/>
  <c r="S3290" i="1" a="1"/>
  <c r="S3290" i="1" s="1"/>
  <c r="S3291" i="1" a="1"/>
  <c r="S3291" i="1" s="1"/>
  <c r="S3292" i="1" a="1"/>
  <c r="S3292" i="1" s="1"/>
  <c r="S3293" i="1" a="1"/>
  <c r="S3293" i="1" s="1"/>
  <c r="S3294" i="1" a="1"/>
  <c r="S3294" i="1" s="1"/>
  <c r="S3295" i="1" a="1"/>
  <c r="S3295" i="1" s="1"/>
  <c r="S3296" i="1" a="1"/>
  <c r="S3296" i="1" s="1"/>
  <c r="S3297" i="1" a="1"/>
  <c r="S3297" i="1" s="1"/>
  <c r="S3298" i="1" a="1"/>
  <c r="S3298" i="1" s="1"/>
  <c r="S3299" i="1" a="1"/>
  <c r="S3299" i="1" s="1"/>
  <c r="S3300" i="1" a="1"/>
  <c r="S3300" i="1" s="1"/>
  <c r="S3301" i="1" a="1"/>
  <c r="S3301" i="1" s="1"/>
  <c r="S3302" i="1" a="1"/>
  <c r="S3302" i="1" s="1"/>
  <c r="S3303" i="1" a="1"/>
  <c r="S3303" i="1" s="1"/>
  <c r="S3304" i="1" a="1"/>
  <c r="S3304" i="1" s="1"/>
  <c r="S3305" i="1" a="1"/>
  <c r="S3305" i="1" s="1"/>
  <c r="S3306" i="1" a="1"/>
  <c r="S3306" i="1" s="1"/>
  <c r="S3307" i="1" a="1"/>
  <c r="S3307" i="1" s="1"/>
  <c r="S3308" i="1" a="1"/>
  <c r="S3308" i="1" s="1"/>
  <c r="S3309" i="1" a="1"/>
  <c r="S3309" i="1" s="1"/>
  <c r="S3310" i="1" a="1"/>
  <c r="S3310" i="1" s="1"/>
  <c r="S3311" i="1" a="1"/>
  <c r="S3311" i="1" s="1"/>
  <c r="S3312" i="1" a="1"/>
  <c r="S3312" i="1" s="1"/>
  <c r="S3313" i="1" a="1"/>
  <c r="S3313" i="1" s="1"/>
  <c r="S3314" i="1" a="1"/>
  <c r="S3314" i="1" s="1"/>
  <c r="S3315" i="1" a="1"/>
  <c r="S3315" i="1" s="1"/>
  <c r="S3316" i="1" a="1"/>
  <c r="S3316" i="1" s="1"/>
  <c r="S3317" i="1" a="1"/>
  <c r="S3317" i="1" s="1"/>
  <c r="S3318" i="1" a="1"/>
  <c r="S3318" i="1" s="1"/>
  <c r="S3319" i="1" a="1"/>
  <c r="S3319" i="1" s="1"/>
  <c r="S3320" i="1" a="1"/>
  <c r="S3320" i="1" s="1"/>
  <c r="S3321" i="1" a="1"/>
  <c r="S3321" i="1" s="1"/>
  <c r="S3322" i="1" a="1"/>
  <c r="S3322" i="1" s="1"/>
  <c r="S3323" i="1" a="1"/>
  <c r="S3323" i="1" s="1"/>
  <c r="S3324" i="1" a="1"/>
  <c r="S3324" i="1" s="1"/>
  <c r="S3325" i="1" a="1"/>
  <c r="S3325" i="1" s="1"/>
  <c r="S3326" i="1" a="1"/>
  <c r="S3326" i="1" s="1"/>
  <c r="S3327" i="1" a="1"/>
  <c r="S3327" i="1" s="1"/>
  <c r="S3328" i="1" a="1"/>
  <c r="S3328" i="1" s="1"/>
  <c r="S3329" i="1" a="1"/>
  <c r="S3329" i="1" s="1"/>
  <c r="S3330" i="1" a="1"/>
  <c r="S3330" i="1" s="1"/>
  <c r="S3331" i="1" a="1"/>
  <c r="S3331" i="1" s="1"/>
  <c r="S3332" i="1" a="1"/>
  <c r="S3332" i="1" s="1"/>
  <c r="S3333" i="1" a="1"/>
  <c r="S3333" i="1" s="1"/>
  <c r="S3334" i="1" a="1"/>
  <c r="S3334" i="1" s="1"/>
  <c r="S3335" i="1" a="1"/>
  <c r="S3335" i="1" s="1"/>
  <c r="S3336" i="1" a="1"/>
  <c r="S3336" i="1" s="1"/>
  <c r="S3337" i="1" a="1"/>
  <c r="S3337" i="1" s="1"/>
  <c r="S3338" i="1" a="1"/>
  <c r="S3338" i="1" s="1"/>
  <c r="S3339" i="1" a="1"/>
  <c r="S3339" i="1" s="1"/>
  <c r="S3340" i="1" a="1"/>
  <c r="S3340" i="1" s="1"/>
  <c r="S3341" i="1" a="1"/>
  <c r="S3341" i="1" s="1"/>
  <c r="S3342" i="1" a="1"/>
  <c r="S3342" i="1" s="1"/>
  <c r="S3343" i="1" a="1"/>
  <c r="S3343" i="1" s="1"/>
  <c r="S3344" i="1" a="1"/>
  <c r="S3344" i="1" s="1"/>
  <c r="S3345" i="1" a="1"/>
  <c r="S3345" i="1" s="1"/>
  <c r="S3346" i="1" a="1"/>
  <c r="S3346" i="1" s="1"/>
  <c r="S3347" i="1" a="1"/>
  <c r="S3347" i="1" s="1"/>
  <c r="S3348" i="1" a="1"/>
  <c r="S3348" i="1" s="1"/>
  <c r="S3349" i="1" a="1"/>
  <c r="S3349" i="1" s="1"/>
  <c r="S3350" i="1" a="1"/>
  <c r="S3350" i="1" s="1"/>
  <c r="S3351" i="1" a="1"/>
  <c r="S3351" i="1" s="1"/>
  <c r="S3352" i="1" a="1"/>
  <c r="S3352" i="1" s="1"/>
  <c r="S3353" i="1" a="1"/>
  <c r="S3353" i="1" s="1"/>
  <c r="S3354" i="1" a="1"/>
  <c r="S3354" i="1" s="1"/>
  <c r="S3355" i="1" a="1"/>
  <c r="S3355" i="1" s="1"/>
  <c r="S3356" i="1" a="1"/>
  <c r="S3356" i="1" s="1"/>
  <c r="S3357" i="1" a="1"/>
  <c r="S3357" i="1" s="1"/>
  <c r="S3358" i="1" a="1"/>
  <c r="S3358" i="1" s="1"/>
  <c r="S3359" i="1" a="1"/>
  <c r="S3359" i="1" s="1"/>
  <c r="S3360" i="1" a="1"/>
  <c r="S3360" i="1" s="1"/>
  <c r="S3361" i="1" a="1"/>
  <c r="S3361" i="1" s="1"/>
  <c r="S3362" i="1" a="1"/>
  <c r="S3362" i="1" s="1"/>
  <c r="S3363" i="1" a="1"/>
  <c r="S3363" i="1" s="1"/>
  <c r="S3364" i="1" a="1"/>
  <c r="S3364" i="1" s="1"/>
  <c r="S3365" i="1" a="1"/>
  <c r="S3365" i="1" s="1"/>
  <c r="S3366" i="1" a="1"/>
  <c r="S3366" i="1" s="1"/>
  <c r="S3367" i="1" a="1"/>
  <c r="S3367" i="1" s="1"/>
  <c r="S3368" i="1" a="1"/>
  <c r="S3368" i="1" s="1"/>
  <c r="S3369" i="1" a="1"/>
  <c r="S3369" i="1" s="1"/>
  <c r="S3370" i="1" a="1"/>
  <c r="S3370" i="1" s="1"/>
  <c r="S3371" i="1" a="1"/>
  <c r="S3371" i="1" s="1"/>
  <c r="S3372" i="1" a="1"/>
  <c r="S3372" i="1" s="1"/>
  <c r="S3373" i="1" a="1"/>
  <c r="S3373" i="1" s="1"/>
  <c r="S3374" i="1" a="1"/>
  <c r="S3374" i="1" s="1"/>
  <c r="S3375" i="1" a="1"/>
  <c r="S3375" i="1" s="1"/>
  <c r="S3376" i="1" a="1"/>
  <c r="S3376" i="1" s="1"/>
  <c r="S3377" i="1" a="1"/>
  <c r="S3377" i="1" s="1"/>
  <c r="S3378" i="1" a="1"/>
  <c r="S3378" i="1" s="1"/>
  <c r="S3379" i="1" a="1"/>
  <c r="S3379" i="1" s="1"/>
  <c r="S3380" i="1" a="1"/>
  <c r="S3380" i="1" s="1"/>
  <c r="S3381" i="1" a="1"/>
  <c r="S3381" i="1" s="1"/>
  <c r="S3382" i="1" a="1"/>
  <c r="S3382" i="1" s="1"/>
  <c r="S3383" i="1" a="1"/>
  <c r="S3383" i="1" s="1"/>
  <c r="S3384" i="1" a="1"/>
  <c r="S3384" i="1" s="1"/>
  <c r="S3385" i="1" a="1"/>
  <c r="S3385" i="1" s="1"/>
  <c r="S3386" i="1" a="1"/>
  <c r="S3386" i="1" s="1"/>
  <c r="S3387" i="1" a="1"/>
  <c r="S3387" i="1" s="1"/>
  <c r="S3388" i="1" a="1"/>
  <c r="S3388" i="1" s="1"/>
  <c r="S3389" i="1" a="1"/>
  <c r="S3389" i="1" s="1"/>
  <c r="S3390" i="1" a="1"/>
  <c r="S3390" i="1" s="1"/>
  <c r="S3391" i="1" a="1"/>
  <c r="S3391" i="1" s="1"/>
  <c r="S3392" i="1" a="1"/>
  <c r="S3392" i="1" s="1"/>
  <c r="S3393" i="1" a="1"/>
  <c r="S3393" i="1" s="1"/>
  <c r="S3394" i="1" a="1"/>
  <c r="S3394" i="1" s="1"/>
  <c r="S3395" i="1" a="1"/>
  <c r="S3395" i="1" s="1"/>
  <c r="S3396" i="1" a="1"/>
  <c r="S3396" i="1" s="1"/>
  <c r="S3397" i="1" a="1"/>
  <c r="S3397" i="1" s="1"/>
  <c r="S3398" i="1" a="1"/>
  <c r="S3398" i="1" s="1"/>
  <c r="S3399" i="1" a="1"/>
  <c r="S3399" i="1" s="1"/>
  <c r="S3400" i="1" a="1"/>
  <c r="S3400" i="1" s="1"/>
  <c r="S3401" i="1" a="1"/>
  <c r="S3401" i="1" s="1"/>
  <c r="S3402" i="1" a="1"/>
  <c r="S3402" i="1" s="1"/>
  <c r="S3403" i="1" a="1"/>
  <c r="S3403" i="1" s="1"/>
  <c r="S3404" i="1" a="1"/>
  <c r="S3404" i="1" s="1"/>
  <c r="S3405" i="1" a="1"/>
  <c r="S3405" i="1" s="1"/>
  <c r="S3406" i="1" a="1"/>
  <c r="S3406" i="1" s="1"/>
  <c r="S3407" i="1" a="1"/>
  <c r="S3407" i="1" s="1"/>
  <c r="S3408" i="1" a="1"/>
  <c r="S3408" i="1" s="1"/>
  <c r="S3409" i="1" a="1"/>
  <c r="S3409" i="1" s="1"/>
  <c r="S3410" i="1" a="1"/>
  <c r="S3410" i="1" s="1"/>
  <c r="S3411" i="1" a="1"/>
  <c r="S3411" i="1" s="1"/>
  <c r="S3412" i="1" a="1"/>
  <c r="S3412" i="1" s="1"/>
  <c r="S3413" i="1" a="1"/>
  <c r="S3413" i="1" s="1"/>
  <c r="S3414" i="1" a="1"/>
  <c r="S3414" i="1" s="1"/>
  <c r="S3415" i="1" a="1"/>
  <c r="S3415" i="1" s="1"/>
  <c r="S3416" i="1" a="1"/>
  <c r="S3416" i="1" s="1"/>
  <c r="S3417" i="1" a="1"/>
  <c r="S3417" i="1" s="1"/>
  <c r="S3418" i="1" a="1"/>
  <c r="S3418" i="1" s="1"/>
  <c r="S3419" i="1" a="1"/>
  <c r="S3419" i="1" s="1"/>
  <c r="S3420" i="1" a="1"/>
  <c r="S3420" i="1" s="1"/>
  <c r="S3421" i="1" a="1"/>
  <c r="S3421" i="1" s="1"/>
  <c r="S3422" i="1" a="1"/>
  <c r="S3422" i="1" s="1"/>
  <c r="S3423" i="1" a="1"/>
  <c r="S3423" i="1" s="1"/>
  <c r="S3424" i="1" a="1"/>
  <c r="S3424" i="1" s="1"/>
  <c r="S3425" i="1" a="1"/>
  <c r="S3425" i="1" s="1"/>
  <c r="S3426" i="1" a="1"/>
  <c r="S3426" i="1" s="1"/>
  <c r="S3427" i="1" a="1"/>
  <c r="S3427" i="1" s="1"/>
  <c r="S3428" i="1" a="1"/>
  <c r="S3428" i="1" s="1"/>
  <c r="S3429" i="1" a="1"/>
  <c r="S3429" i="1" s="1"/>
  <c r="S3430" i="1" a="1"/>
  <c r="S3430" i="1" s="1"/>
  <c r="S3431" i="1" a="1"/>
  <c r="S3431" i="1" s="1"/>
  <c r="S3432" i="1" a="1"/>
  <c r="S3432" i="1" s="1"/>
  <c r="S3433" i="1" a="1"/>
  <c r="S3433" i="1" s="1"/>
  <c r="S3434" i="1" a="1"/>
  <c r="S3434" i="1" s="1"/>
  <c r="S3435" i="1" a="1"/>
  <c r="S3435" i="1" s="1"/>
  <c r="S3436" i="1" a="1"/>
  <c r="S3436" i="1" s="1"/>
  <c r="S3437" i="1" a="1"/>
  <c r="S3437" i="1" s="1"/>
  <c r="S3438" i="1" a="1"/>
  <c r="S3438" i="1" s="1"/>
  <c r="S3439" i="1" a="1"/>
  <c r="S3439" i="1" s="1"/>
  <c r="S3440" i="1" a="1"/>
  <c r="S3440" i="1" s="1"/>
  <c r="S3441" i="1" a="1"/>
  <c r="S3441" i="1" s="1"/>
  <c r="S3442" i="1" a="1"/>
  <c r="S3442" i="1" s="1"/>
  <c r="S3443" i="1" a="1"/>
  <c r="S3443" i="1" s="1"/>
  <c r="S3444" i="1" a="1"/>
  <c r="S3444" i="1" s="1"/>
  <c r="S3445" i="1" a="1"/>
  <c r="S3445" i="1" s="1"/>
  <c r="S3446" i="1" a="1"/>
  <c r="S3446" i="1" s="1"/>
  <c r="S3447" i="1" a="1"/>
  <c r="S3447" i="1" s="1"/>
  <c r="S3448" i="1" a="1"/>
  <c r="S3448" i="1" s="1"/>
  <c r="S3449" i="1" a="1"/>
  <c r="S3449" i="1" s="1"/>
  <c r="S3450" i="1" a="1"/>
  <c r="S3450" i="1" s="1"/>
  <c r="S3451" i="1" a="1"/>
  <c r="S3451" i="1" s="1"/>
  <c r="S3452" i="1" a="1"/>
  <c r="S3452" i="1" s="1"/>
  <c r="S3453" i="1" a="1"/>
  <c r="S3453" i="1" s="1"/>
  <c r="S3454" i="1" a="1"/>
  <c r="S3454" i="1" s="1"/>
  <c r="S3455" i="1" a="1"/>
  <c r="S3455" i="1" s="1"/>
  <c r="S3456" i="1" a="1"/>
  <c r="S3456" i="1" s="1"/>
  <c r="S3457" i="1" a="1"/>
  <c r="S3457" i="1" s="1"/>
  <c r="S3458" i="1" a="1"/>
  <c r="S3458" i="1" s="1"/>
  <c r="S3459" i="1" a="1"/>
  <c r="S3459" i="1" s="1"/>
  <c r="S3460" i="1" a="1"/>
  <c r="S3460" i="1" s="1"/>
  <c r="S3461" i="1" a="1"/>
  <c r="S3461" i="1" s="1"/>
  <c r="S3462" i="1" a="1"/>
  <c r="S3462" i="1" s="1"/>
  <c r="S3463" i="1" a="1"/>
  <c r="S3463" i="1" s="1"/>
  <c r="S3464" i="1" a="1"/>
  <c r="S3464" i="1" s="1"/>
  <c r="S3465" i="1" a="1"/>
  <c r="S3465" i="1" s="1"/>
  <c r="S3466" i="1" a="1"/>
  <c r="S3466" i="1" s="1"/>
  <c r="S3467" i="1" a="1"/>
  <c r="S3467" i="1" s="1"/>
  <c r="S3468" i="1" a="1"/>
  <c r="S3468" i="1" s="1"/>
  <c r="S3469" i="1" a="1"/>
  <c r="S3469" i="1" s="1"/>
  <c r="S3470" i="1" a="1"/>
  <c r="S3470" i="1" s="1"/>
  <c r="S3471" i="1" a="1"/>
  <c r="S3471" i="1" s="1"/>
  <c r="S3472" i="1" a="1"/>
  <c r="S3472" i="1" s="1"/>
  <c r="S3473" i="1" a="1"/>
  <c r="S3473" i="1" s="1"/>
  <c r="S3474" i="1" a="1"/>
  <c r="S3474" i="1" s="1"/>
  <c r="S3475" i="1" a="1"/>
  <c r="S3475" i="1" s="1"/>
  <c r="S3476" i="1" a="1"/>
  <c r="S3476" i="1" s="1"/>
  <c r="S3477" i="1" a="1"/>
  <c r="S3477" i="1" s="1"/>
  <c r="S3478" i="1" a="1"/>
  <c r="S3478" i="1" s="1"/>
  <c r="S3479" i="1" a="1"/>
  <c r="S3479" i="1" s="1"/>
  <c r="S3480" i="1" a="1"/>
  <c r="S3480" i="1" s="1"/>
  <c r="S3481" i="1" a="1"/>
  <c r="S3481" i="1" s="1"/>
  <c r="S3482" i="1" a="1"/>
  <c r="S3482" i="1" s="1"/>
  <c r="S3483" i="1" a="1"/>
  <c r="S3483" i="1" s="1"/>
  <c r="S3484" i="1" a="1"/>
  <c r="S3484" i="1" s="1"/>
  <c r="S3485" i="1" a="1"/>
  <c r="S3485" i="1" s="1"/>
  <c r="S3486" i="1" a="1"/>
  <c r="S3486" i="1" s="1"/>
  <c r="S3487" i="1" a="1"/>
  <c r="S3487" i="1" s="1"/>
  <c r="S3488" i="1" a="1"/>
  <c r="S3488" i="1" s="1"/>
  <c r="S3489" i="1" a="1"/>
  <c r="S3489" i="1" s="1"/>
  <c r="S3490" i="1" a="1"/>
  <c r="S3490" i="1" s="1"/>
  <c r="S3491" i="1" a="1"/>
  <c r="S3491" i="1" s="1"/>
  <c r="S3492" i="1" a="1"/>
  <c r="S3492" i="1" s="1"/>
  <c r="S3493" i="1" a="1"/>
  <c r="S3493" i="1" s="1"/>
  <c r="S3494" i="1" a="1"/>
  <c r="S3494" i="1" s="1"/>
  <c r="S3495" i="1" a="1"/>
  <c r="S3495" i="1" s="1"/>
  <c r="S3496" i="1" a="1"/>
  <c r="S3496" i="1" s="1"/>
  <c r="S3497" i="1" a="1"/>
  <c r="S3497" i="1" s="1"/>
  <c r="S3498" i="1" a="1"/>
  <c r="S3498" i="1" s="1"/>
  <c r="S3499" i="1" a="1"/>
  <c r="S3499" i="1" s="1"/>
  <c r="S3500" i="1" a="1"/>
  <c r="S3500" i="1" s="1"/>
  <c r="S3501" i="1" a="1"/>
  <c r="S3501" i="1" s="1"/>
  <c r="S3502" i="1" a="1"/>
  <c r="S3502" i="1" s="1"/>
  <c r="S3503" i="1" a="1"/>
  <c r="S3503" i="1" s="1"/>
  <c r="S3504" i="1" a="1"/>
  <c r="S3504" i="1" s="1"/>
  <c r="S3505" i="1" a="1"/>
  <c r="S3505" i="1" s="1"/>
  <c r="S3506" i="1" a="1"/>
  <c r="S3506" i="1" s="1"/>
  <c r="S3507" i="1" a="1"/>
  <c r="S3507" i="1" s="1"/>
  <c r="S3508" i="1" a="1"/>
  <c r="S3508" i="1" s="1"/>
  <c r="S3509" i="1" a="1"/>
  <c r="S3509" i="1" s="1"/>
  <c r="S3510" i="1" a="1"/>
  <c r="S3510" i="1" s="1"/>
  <c r="S3511" i="1" a="1"/>
  <c r="S3511" i="1" s="1"/>
  <c r="S3512" i="1" a="1"/>
  <c r="S3512" i="1" s="1"/>
  <c r="S3513" i="1" a="1"/>
  <c r="S3513" i="1" s="1"/>
  <c r="S3514" i="1" a="1"/>
  <c r="S3514" i="1" s="1"/>
  <c r="S3515" i="1" a="1"/>
  <c r="S3515" i="1" s="1"/>
  <c r="S3516" i="1" a="1"/>
  <c r="S3516" i="1" s="1"/>
  <c r="S3517" i="1" a="1"/>
  <c r="S3517" i="1" s="1"/>
  <c r="S3518" i="1" a="1"/>
  <c r="S3518" i="1" s="1"/>
  <c r="S3519" i="1" a="1"/>
  <c r="S3519" i="1" s="1"/>
  <c r="S3520" i="1" a="1"/>
  <c r="S3520" i="1" s="1"/>
  <c r="S3521" i="1" a="1"/>
  <c r="S3521" i="1" s="1"/>
  <c r="S3522" i="1" a="1"/>
  <c r="S3522" i="1" s="1"/>
  <c r="S3523" i="1" a="1"/>
  <c r="S3523" i="1" s="1"/>
  <c r="S3524" i="1" a="1"/>
  <c r="S3524" i="1" s="1"/>
  <c r="S3525" i="1" a="1"/>
  <c r="S3525" i="1" s="1"/>
  <c r="S3526" i="1" a="1"/>
  <c r="S3526" i="1" s="1"/>
  <c r="S3527" i="1" a="1"/>
  <c r="S3527" i="1" s="1"/>
  <c r="S3528" i="1" a="1"/>
  <c r="S3528" i="1" s="1"/>
  <c r="S3529" i="1" a="1"/>
  <c r="S3529" i="1" s="1"/>
  <c r="S3530" i="1" a="1"/>
  <c r="S3530" i="1" s="1"/>
  <c r="S3531" i="1" a="1"/>
  <c r="S3531" i="1" s="1"/>
  <c r="S3532" i="1" a="1"/>
  <c r="S3532" i="1" s="1"/>
  <c r="S3533" i="1" a="1"/>
  <c r="S3533" i="1" s="1"/>
  <c r="S3534" i="1" a="1"/>
  <c r="S3534" i="1" s="1"/>
  <c r="S3535" i="1" a="1"/>
  <c r="S3535" i="1" s="1"/>
  <c r="S3536" i="1" a="1"/>
  <c r="S3536" i="1" s="1"/>
  <c r="S3537" i="1" a="1"/>
  <c r="S3537" i="1" s="1"/>
  <c r="S3538" i="1" a="1"/>
  <c r="S3538" i="1" s="1"/>
  <c r="S3539" i="1" a="1"/>
  <c r="S3539" i="1" s="1"/>
  <c r="S3540" i="1" a="1"/>
  <c r="S3540" i="1" s="1"/>
  <c r="S3541" i="1" a="1"/>
  <c r="S3541" i="1" s="1"/>
  <c r="S3542" i="1" a="1"/>
  <c r="S3542" i="1" s="1"/>
  <c r="S3543" i="1" a="1"/>
  <c r="S3543" i="1" s="1"/>
  <c r="S3544" i="1" a="1"/>
  <c r="S3544" i="1" s="1"/>
  <c r="S3545" i="1" a="1"/>
  <c r="S3545" i="1" s="1"/>
  <c r="S3546" i="1" a="1"/>
  <c r="S3546" i="1" s="1"/>
  <c r="S3547" i="1" a="1"/>
  <c r="S3547" i="1" s="1"/>
  <c r="S3548" i="1" a="1"/>
  <c r="S3548" i="1" s="1"/>
  <c r="S3549" i="1" a="1"/>
  <c r="S3549" i="1" s="1"/>
  <c r="S3550" i="1" a="1"/>
  <c r="S3550" i="1" s="1"/>
  <c r="S3551" i="1" a="1"/>
  <c r="S3551" i="1" s="1"/>
  <c r="S3552" i="1" a="1"/>
  <c r="S3552" i="1" s="1"/>
  <c r="S3553" i="1" a="1"/>
  <c r="S3553" i="1" s="1"/>
  <c r="S3554" i="1" a="1"/>
  <c r="S3554" i="1" s="1"/>
  <c r="S3555" i="1" a="1"/>
  <c r="S3555" i="1" s="1"/>
  <c r="S3556" i="1" a="1"/>
  <c r="S3556" i="1" s="1"/>
  <c r="S3557" i="1" a="1"/>
  <c r="S3557" i="1" s="1"/>
  <c r="S3558" i="1" a="1"/>
  <c r="S3558" i="1" s="1"/>
  <c r="S3559" i="1" a="1"/>
  <c r="S3559" i="1" s="1"/>
  <c r="S3560" i="1" a="1"/>
  <c r="S3560" i="1" s="1"/>
  <c r="S3561" i="1" a="1"/>
  <c r="S3561" i="1" s="1"/>
  <c r="S3562" i="1" a="1"/>
  <c r="S3562" i="1" s="1"/>
  <c r="S3563" i="1" a="1"/>
  <c r="S3563" i="1" s="1"/>
  <c r="S3564" i="1" a="1"/>
  <c r="S3564" i="1" s="1"/>
  <c r="S3565" i="1" a="1"/>
  <c r="S3565" i="1" s="1"/>
  <c r="S3566" i="1" a="1"/>
  <c r="S3566" i="1" s="1"/>
  <c r="S3567" i="1" a="1"/>
  <c r="S3567" i="1" s="1"/>
  <c r="S3568" i="1" a="1"/>
  <c r="S3568" i="1" s="1"/>
  <c r="S3569" i="1" a="1"/>
  <c r="S3569" i="1" s="1"/>
  <c r="S3570" i="1" a="1"/>
  <c r="S3570" i="1" s="1"/>
  <c r="S3571" i="1" a="1"/>
  <c r="S3571" i="1" s="1"/>
  <c r="S3572" i="1" a="1"/>
  <c r="S3572" i="1" s="1"/>
  <c r="S3573" i="1" a="1"/>
  <c r="S3573" i="1" s="1"/>
  <c r="S3574" i="1" a="1"/>
  <c r="S3574" i="1" s="1"/>
  <c r="S3575" i="1" a="1"/>
  <c r="S3575" i="1" s="1"/>
  <c r="S3576" i="1" a="1"/>
  <c r="S3576" i="1" s="1"/>
  <c r="S3577" i="1" a="1"/>
  <c r="S3577" i="1" s="1"/>
  <c r="S3578" i="1" a="1"/>
  <c r="S3578" i="1" s="1"/>
  <c r="S3579" i="1" a="1"/>
  <c r="S3579" i="1" s="1"/>
  <c r="S3580" i="1" a="1"/>
  <c r="S3580" i="1" s="1"/>
  <c r="S3581" i="1" a="1"/>
  <c r="S3581" i="1" s="1"/>
  <c r="S3582" i="1" a="1"/>
  <c r="S3582" i="1" s="1"/>
  <c r="S3583" i="1" a="1"/>
  <c r="S3583" i="1" s="1"/>
  <c r="S3584" i="1" a="1"/>
  <c r="S3584" i="1" s="1"/>
  <c r="S3585" i="1" a="1"/>
  <c r="S3585" i="1" s="1"/>
  <c r="S3586" i="1" a="1"/>
  <c r="S3586" i="1" s="1"/>
  <c r="S3587" i="1" a="1"/>
  <c r="S3587" i="1" s="1"/>
  <c r="S3588" i="1" a="1"/>
  <c r="S3588" i="1" s="1"/>
  <c r="S3589" i="1" a="1"/>
  <c r="S3589" i="1" s="1"/>
  <c r="S3590" i="1" a="1"/>
  <c r="S3590" i="1" s="1"/>
  <c r="S3591" i="1" a="1"/>
  <c r="S3591" i="1" s="1"/>
  <c r="S3592" i="1" a="1"/>
  <c r="S3592" i="1" s="1"/>
  <c r="S3593" i="1" a="1"/>
  <c r="S3593" i="1" s="1"/>
  <c r="S3594" i="1" a="1"/>
  <c r="S3594" i="1" s="1"/>
  <c r="S3595" i="1" a="1"/>
  <c r="S3595" i="1" s="1"/>
  <c r="S3596" i="1" a="1"/>
  <c r="S3596" i="1" s="1"/>
  <c r="S3597" i="1" a="1"/>
  <c r="S3597" i="1" s="1"/>
  <c r="S3598" i="1" a="1"/>
  <c r="S3598" i="1" s="1"/>
  <c r="S3599" i="1" a="1"/>
  <c r="S3599" i="1" s="1"/>
  <c r="S3600" i="1" a="1"/>
  <c r="S3600" i="1" s="1"/>
  <c r="S3601" i="1" a="1"/>
  <c r="S3601" i="1" s="1"/>
  <c r="S3602" i="1" a="1"/>
  <c r="S3602" i="1" s="1"/>
  <c r="S3603" i="1" a="1"/>
  <c r="S3603" i="1" s="1"/>
  <c r="S3604" i="1" a="1"/>
  <c r="S3604" i="1" s="1"/>
  <c r="S3605" i="1" a="1"/>
  <c r="S3605" i="1" s="1"/>
  <c r="S3606" i="1" a="1"/>
  <c r="S3606" i="1" s="1"/>
  <c r="S3607" i="1" a="1"/>
  <c r="S3607" i="1" s="1"/>
  <c r="S3608" i="1" a="1"/>
  <c r="S3608" i="1" s="1"/>
  <c r="S3609" i="1" a="1"/>
  <c r="S3609" i="1" s="1"/>
  <c r="S3610" i="1" a="1"/>
  <c r="S3610" i="1" s="1"/>
  <c r="S3611" i="1" a="1"/>
  <c r="S3611" i="1" s="1"/>
  <c r="S3612" i="1" a="1"/>
  <c r="S3612" i="1" s="1"/>
  <c r="S3613" i="1" a="1"/>
  <c r="S3613" i="1" s="1"/>
  <c r="S3614" i="1" a="1"/>
  <c r="S3614" i="1" s="1"/>
  <c r="S3615" i="1" a="1"/>
  <c r="S3615" i="1" s="1"/>
  <c r="S3616" i="1" a="1"/>
  <c r="S3616" i="1" s="1"/>
  <c r="S3617" i="1" a="1"/>
  <c r="S3617" i="1" s="1"/>
  <c r="S3618" i="1" a="1"/>
  <c r="S3618" i="1" s="1"/>
  <c r="S3619" i="1" a="1"/>
  <c r="S3619" i="1" s="1"/>
  <c r="S3620" i="1" a="1"/>
  <c r="S3620" i="1" s="1"/>
  <c r="S3621" i="1" a="1"/>
  <c r="S3621" i="1" s="1"/>
  <c r="S3622" i="1" a="1"/>
  <c r="S3622" i="1" s="1"/>
  <c r="S3623" i="1" a="1"/>
  <c r="S3623" i="1" s="1"/>
  <c r="S3624" i="1" a="1"/>
  <c r="S3624" i="1" s="1"/>
  <c r="S3625" i="1" a="1"/>
  <c r="S3625" i="1" s="1"/>
  <c r="S3626" i="1" a="1"/>
  <c r="S3626" i="1" s="1"/>
  <c r="S3627" i="1" a="1"/>
  <c r="S3627" i="1" s="1"/>
  <c r="S3628" i="1" a="1"/>
  <c r="S3628" i="1" s="1"/>
  <c r="S3629" i="1" a="1"/>
  <c r="S3629" i="1" s="1"/>
  <c r="S3630" i="1" a="1"/>
  <c r="S3630" i="1" s="1"/>
  <c r="S3631" i="1" a="1"/>
  <c r="S3631" i="1" s="1"/>
  <c r="S3632" i="1" a="1"/>
  <c r="S3632" i="1" s="1"/>
  <c r="S3633" i="1" a="1"/>
  <c r="S3633" i="1" s="1"/>
  <c r="S3634" i="1" a="1"/>
  <c r="S3634" i="1" s="1"/>
  <c r="S3635" i="1" a="1"/>
  <c r="S3635" i="1" s="1"/>
  <c r="S3636" i="1" a="1"/>
  <c r="S3636" i="1" s="1"/>
  <c r="S3637" i="1" a="1"/>
  <c r="S3637" i="1" s="1"/>
  <c r="S3638" i="1" a="1"/>
  <c r="S3638" i="1" s="1"/>
  <c r="S3639" i="1" a="1"/>
  <c r="S3639" i="1" s="1"/>
  <c r="S3640" i="1" a="1"/>
  <c r="S3640" i="1" s="1"/>
  <c r="S3641" i="1" a="1"/>
  <c r="S3641" i="1" s="1"/>
  <c r="S3642" i="1" a="1"/>
  <c r="S3642" i="1" s="1"/>
  <c r="S3643" i="1" a="1"/>
  <c r="S3643" i="1" s="1"/>
  <c r="S3644" i="1" a="1"/>
  <c r="S3644" i="1" s="1"/>
  <c r="S3645" i="1" a="1"/>
  <c r="S3645" i="1" s="1"/>
  <c r="S3646" i="1" a="1"/>
  <c r="S3646" i="1" s="1"/>
  <c r="S3647" i="1" a="1"/>
  <c r="S3647" i="1" s="1"/>
  <c r="S3648" i="1" a="1"/>
  <c r="S3648" i="1" s="1"/>
  <c r="S3649" i="1" a="1"/>
  <c r="S3649" i="1" s="1"/>
  <c r="S3650" i="1" a="1"/>
  <c r="S3650" i="1" s="1"/>
  <c r="S3651" i="1" a="1"/>
  <c r="S3651" i="1" s="1"/>
  <c r="S3652" i="1" a="1"/>
  <c r="S3652" i="1" s="1"/>
  <c r="S3653" i="1" a="1"/>
  <c r="S3653" i="1" s="1"/>
  <c r="S3654" i="1" a="1"/>
  <c r="S3654" i="1" s="1"/>
  <c r="S3655" i="1" a="1"/>
  <c r="S3655" i="1" s="1"/>
  <c r="S3656" i="1" a="1"/>
  <c r="S3656" i="1" s="1"/>
  <c r="S3657" i="1" a="1"/>
  <c r="S3657" i="1" s="1"/>
  <c r="S3658" i="1" a="1"/>
  <c r="S3658" i="1" s="1"/>
  <c r="S3659" i="1" a="1"/>
  <c r="S3659" i="1" s="1"/>
  <c r="S3660" i="1" a="1"/>
  <c r="S3660" i="1" s="1"/>
  <c r="S3661" i="1" a="1"/>
  <c r="S3661" i="1" s="1"/>
  <c r="S3662" i="1" a="1"/>
  <c r="S3662" i="1" s="1"/>
  <c r="S3663" i="1" a="1"/>
  <c r="S3663" i="1" s="1"/>
  <c r="S3664" i="1" a="1"/>
  <c r="S3664" i="1" s="1"/>
  <c r="S3665" i="1" a="1"/>
  <c r="S3665" i="1" s="1"/>
  <c r="S3666" i="1" a="1"/>
  <c r="S3666" i="1" s="1"/>
  <c r="S3667" i="1" a="1"/>
  <c r="S3667" i="1" s="1"/>
  <c r="S3668" i="1" a="1"/>
  <c r="S3668" i="1" s="1"/>
  <c r="S3669" i="1" a="1"/>
  <c r="S3669" i="1" s="1"/>
  <c r="S3670" i="1" a="1"/>
  <c r="S3670" i="1" s="1"/>
  <c r="S3671" i="1" a="1"/>
  <c r="S3671" i="1" s="1"/>
  <c r="S3672" i="1" a="1"/>
  <c r="S3672" i="1" s="1"/>
  <c r="S3673" i="1" a="1"/>
  <c r="S3673" i="1" s="1"/>
  <c r="S3674" i="1" a="1"/>
  <c r="S3674" i="1" s="1"/>
  <c r="S3675" i="1" a="1"/>
  <c r="S3675" i="1" s="1"/>
  <c r="S3676" i="1" a="1"/>
  <c r="S3676" i="1" s="1"/>
  <c r="S3677" i="1" a="1"/>
  <c r="S3677" i="1" s="1"/>
  <c r="S3678" i="1" a="1"/>
  <c r="S3678" i="1" s="1"/>
  <c r="S3679" i="1" a="1"/>
  <c r="S3679" i="1" s="1"/>
  <c r="S3680" i="1" a="1"/>
  <c r="S3680" i="1" s="1"/>
  <c r="S3681" i="1" a="1"/>
  <c r="S3681" i="1" s="1"/>
  <c r="S3682" i="1" a="1"/>
  <c r="S3682" i="1" s="1"/>
  <c r="S3683" i="1" a="1"/>
  <c r="S3683" i="1" s="1"/>
  <c r="S3684" i="1" a="1"/>
  <c r="S3684" i="1" s="1"/>
  <c r="S3685" i="1" a="1"/>
  <c r="S3685" i="1" s="1"/>
  <c r="S3686" i="1" a="1"/>
  <c r="S3686" i="1" s="1"/>
  <c r="S3687" i="1" a="1"/>
  <c r="S3687" i="1" s="1"/>
  <c r="S3688" i="1" a="1"/>
  <c r="S3688" i="1" s="1"/>
  <c r="S3689" i="1" a="1"/>
  <c r="S3689" i="1" s="1"/>
  <c r="S3690" i="1" a="1"/>
  <c r="S3690" i="1" s="1"/>
  <c r="S3691" i="1" a="1"/>
  <c r="S3691" i="1" s="1"/>
  <c r="S3692" i="1" a="1"/>
  <c r="S3692" i="1" s="1"/>
  <c r="S3693" i="1" a="1"/>
  <c r="S3693" i="1" s="1"/>
  <c r="S3694" i="1" a="1"/>
  <c r="S3694" i="1" s="1"/>
  <c r="S3695" i="1" a="1"/>
  <c r="S3695" i="1" s="1"/>
  <c r="S3696" i="1" a="1"/>
  <c r="S3696" i="1" s="1"/>
  <c r="S3697" i="1" a="1"/>
  <c r="S3697" i="1" s="1"/>
  <c r="S3698" i="1" a="1"/>
  <c r="S3698" i="1" s="1"/>
  <c r="S3699" i="1" a="1"/>
  <c r="S3699" i="1" s="1"/>
  <c r="S3700" i="1" a="1"/>
  <c r="S3700" i="1" s="1"/>
  <c r="S3701" i="1" a="1"/>
  <c r="S3701" i="1" s="1"/>
  <c r="S3702" i="1" a="1"/>
  <c r="S3702" i="1" s="1"/>
  <c r="S3703" i="1" a="1"/>
  <c r="S3703" i="1" s="1"/>
  <c r="S3704" i="1" a="1"/>
  <c r="S3704" i="1" s="1"/>
  <c r="S3705" i="1" a="1"/>
  <c r="S3705" i="1" s="1"/>
  <c r="S3706" i="1" a="1"/>
  <c r="S3706" i="1" s="1"/>
  <c r="S3707" i="1" a="1"/>
  <c r="S3707" i="1" s="1"/>
  <c r="S3708" i="1" a="1"/>
  <c r="S3708" i="1" s="1"/>
  <c r="S3709" i="1" a="1"/>
  <c r="S3709" i="1" s="1"/>
  <c r="S3710" i="1" a="1"/>
  <c r="S3710" i="1" s="1"/>
  <c r="S3711" i="1" a="1"/>
  <c r="S3711" i="1" s="1"/>
  <c r="S3712" i="1" a="1"/>
  <c r="S3712" i="1" s="1"/>
  <c r="S3713" i="1" a="1"/>
  <c r="S3713" i="1" s="1"/>
  <c r="S3714" i="1" a="1"/>
  <c r="S3714" i="1" s="1"/>
  <c r="S3715" i="1" a="1"/>
  <c r="S3715" i="1" s="1"/>
  <c r="S3716" i="1" a="1"/>
  <c r="S3716" i="1" s="1"/>
  <c r="S3717" i="1" a="1"/>
  <c r="S3717" i="1" s="1"/>
  <c r="S3718" i="1" a="1"/>
  <c r="S3718" i="1" s="1"/>
  <c r="S3719" i="1" a="1"/>
  <c r="S3719" i="1" s="1"/>
  <c r="S3720" i="1" a="1"/>
  <c r="S3720" i="1" s="1"/>
  <c r="S3721" i="1" a="1"/>
  <c r="S3721" i="1" s="1"/>
  <c r="S3722" i="1" a="1"/>
  <c r="S3722" i="1" s="1"/>
  <c r="S3723" i="1" a="1"/>
  <c r="S3723" i="1" s="1"/>
  <c r="S3724" i="1" a="1"/>
  <c r="S3724" i="1" s="1"/>
  <c r="S3725" i="1" a="1"/>
  <c r="S3725" i="1" s="1"/>
  <c r="S3726" i="1" a="1"/>
  <c r="S3726" i="1" s="1"/>
  <c r="S3727" i="1" a="1"/>
  <c r="S3727" i="1" s="1"/>
  <c r="S3728" i="1" a="1"/>
  <c r="S3728" i="1" s="1"/>
  <c r="S3729" i="1" a="1"/>
  <c r="S3729" i="1" s="1"/>
  <c r="S3730" i="1" a="1"/>
  <c r="S3730" i="1" s="1"/>
  <c r="S3731" i="1" a="1"/>
  <c r="S3731" i="1" s="1"/>
  <c r="S3732" i="1" a="1"/>
  <c r="S3732" i="1" s="1"/>
  <c r="S3733" i="1" a="1"/>
  <c r="S3733" i="1" s="1"/>
  <c r="S3734" i="1" a="1"/>
  <c r="S3734" i="1" s="1"/>
  <c r="S3735" i="1" a="1"/>
  <c r="S3735" i="1" s="1"/>
  <c r="S3736" i="1" a="1"/>
  <c r="S3736" i="1" s="1"/>
  <c r="S3737" i="1" a="1"/>
  <c r="S3737" i="1" s="1"/>
  <c r="S3738" i="1" a="1"/>
  <c r="S3738" i="1" s="1"/>
  <c r="S3739" i="1" a="1"/>
  <c r="S3739" i="1" s="1"/>
  <c r="S3740" i="1" a="1"/>
  <c r="S3740" i="1" s="1"/>
  <c r="S3741" i="1" a="1"/>
  <c r="S3741" i="1" s="1"/>
  <c r="S3742" i="1" a="1"/>
  <c r="S3742" i="1" s="1"/>
  <c r="S3743" i="1" a="1"/>
  <c r="S3743" i="1" s="1"/>
  <c r="S3744" i="1" a="1"/>
  <c r="S3744" i="1" s="1"/>
  <c r="S3745" i="1" a="1"/>
  <c r="S3745" i="1" s="1"/>
  <c r="S3746" i="1" a="1"/>
  <c r="S3746" i="1" s="1"/>
  <c r="S3747" i="1" a="1"/>
  <c r="S3747" i="1" s="1"/>
  <c r="S3748" i="1" a="1"/>
  <c r="S3748" i="1" s="1"/>
  <c r="S3749" i="1" a="1"/>
  <c r="S3749" i="1" s="1"/>
  <c r="S3750" i="1" a="1"/>
  <c r="S3750" i="1" s="1"/>
  <c r="S3751" i="1" a="1"/>
  <c r="S3751" i="1" s="1"/>
  <c r="S3752" i="1" a="1"/>
  <c r="S3752" i="1" s="1"/>
  <c r="S3753" i="1" a="1"/>
  <c r="S3753" i="1" s="1"/>
  <c r="S3754" i="1" a="1"/>
  <c r="S3754" i="1" s="1"/>
  <c r="S3755" i="1" a="1"/>
  <c r="S3755" i="1" s="1"/>
  <c r="S3756" i="1" a="1"/>
  <c r="S3756" i="1" s="1"/>
  <c r="S3757" i="1" a="1"/>
  <c r="S3757" i="1" s="1"/>
  <c r="S3758" i="1" a="1"/>
  <c r="S3758" i="1" s="1"/>
  <c r="S3759" i="1" a="1"/>
  <c r="S3759" i="1" s="1"/>
  <c r="S3760" i="1" a="1"/>
  <c r="S3760" i="1" s="1"/>
  <c r="S3761" i="1" a="1"/>
  <c r="S3761" i="1" s="1"/>
  <c r="S3762" i="1" a="1"/>
  <c r="S3762" i="1" s="1"/>
  <c r="S3763" i="1" a="1"/>
  <c r="S3763" i="1" s="1"/>
  <c r="S3764" i="1" a="1"/>
  <c r="S3764" i="1" s="1"/>
  <c r="S3765" i="1" a="1"/>
  <c r="S3765" i="1" s="1"/>
  <c r="S3766" i="1" a="1"/>
  <c r="S3766" i="1" s="1"/>
  <c r="S3767" i="1" a="1"/>
  <c r="S3767" i="1" s="1"/>
  <c r="S3768" i="1" a="1"/>
  <c r="S3768" i="1" s="1"/>
  <c r="S3769" i="1" a="1"/>
  <c r="S3769" i="1" s="1"/>
  <c r="S3770" i="1" a="1"/>
  <c r="S3770" i="1" s="1"/>
  <c r="S3771" i="1" a="1"/>
  <c r="S3771" i="1" s="1"/>
  <c r="S3772" i="1" a="1"/>
  <c r="S3772" i="1" s="1"/>
  <c r="S3773" i="1" a="1"/>
  <c r="S3773" i="1" s="1"/>
  <c r="S3774" i="1" a="1"/>
  <c r="S3774" i="1" s="1"/>
  <c r="S3775" i="1" a="1"/>
  <c r="S3775" i="1" s="1"/>
  <c r="S3776" i="1" a="1"/>
  <c r="S3776" i="1" s="1"/>
  <c r="S3777" i="1" a="1"/>
  <c r="S3777" i="1" s="1"/>
  <c r="S3778" i="1" a="1"/>
  <c r="S3778" i="1" s="1"/>
  <c r="S3779" i="1" a="1"/>
  <c r="S3779" i="1" s="1"/>
  <c r="S3780" i="1" a="1"/>
  <c r="S3780" i="1" s="1"/>
  <c r="S3781" i="1" a="1"/>
  <c r="S3781" i="1" s="1"/>
  <c r="S3782" i="1" a="1"/>
  <c r="S3782" i="1" s="1"/>
  <c r="S3783" i="1" a="1"/>
  <c r="S3783" i="1" s="1"/>
  <c r="S3784" i="1" a="1"/>
  <c r="S3784" i="1" s="1"/>
  <c r="S3785" i="1" a="1"/>
  <c r="S3785" i="1" s="1"/>
  <c r="S3786" i="1" a="1"/>
  <c r="S3786" i="1" s="1"/>
  <c r="S3787" i="1" a="1"/>
  <c r="S3787" i="1" s="1"/>
  <c r="S3788" i="1" a="1"/>
  <c r="S3788" i="1" s="1"/>
  <c r="S3789" i="1" a="1"/>
  <c r="S3789" i="1" s="1"/>
  <c r="S3790" i="1" a="1"/>
  <c r="S3790" i="1" s="1"/>
  <c r="S3791" i="1" a="1"/>
  <c r="S3791" i="1" s="1"/>
  <c r="S3792" i="1" a="1"/>
  <c r="S3792" i="1" s="1"/>
  <c r="S3793" i="1" a="1"/>
  <c r="S3793" i="1" s="1"/>
  <c r="S3794" i="1" a="1"/>
  <c r="S3794" i="1" s="1"/>
  <c r="S3795" i="1" a="1"/>
  <c r="S3795" i="1" s="1"/>
  <c r="S3796" i="1" a="1"/>
  <c r="S3796" i="1" s="1"/>
  <c r="S3797" i="1" a="1"/>
  <c r="S3797" i="1" s="1"/>
  <c r="S3798" i="1" a="1"/>
  <c r="S3798" i="1" s="1"/>
  <c r="S3799" i="1" a="1"/>
  <c r="S3799" i="1" s="1"/>
  <c r="S3800" i="1" a="1"/>
  <c r="S3800" i="1" s="1"/>
  <c r="S3801" i="1" a="1"/>
  <c r="S3801" i="1" s="1"/>
  <c r="S3802" i="1" a="1"/>
  <c r="S3802" i="1" s="1"/>
  <c r="S3803" i="1" a="1"/>
  <c r="S3803" i="1" s="1"/>
  <c r="S3804" i="1" a="1"/>
  <c r="S3804" i="1" s="1"/>
  <c r="S3805" i="1" a="1"/>
  <c r="S3805" i="1" s="1"/>
  <c r="S3806" i="1" a="1"/>
  <c r="S3806" i="1" s="1"/>
  <c r="S3807" i="1" a="1"/>
  <c r="S3807" i="1" s="1"/>
  <c r="S3808" i="1" a="1"/>
  <c r="S3808" i="1" s="1"/>
  <c r="S3809" i="1" a="1"/>
  <c r="S3809" i="1" s="1"/>
  <c r="S3810" i="1" a="1"/>
  <c r="S3810" i="1" s="1"/>
  <c r="S3811" i="1" a="1"/>
  <c r="S3811" i="1" s="1"/>
  <c r="S3812" i="1" a="1"/>
  <c r="S3812" i="1" s="1"/>
  <c r="S3813" i="1" a="1"/>
  <c r="S3813" i="1" s="1"/>
  <c r="S3814" i="1" a="1"/>
  <c r="S3814" i="1" s="1"/>
  <c r="S3815" i="1" a="1"/>
  <c r="S3815" i="1" s="1"/>
  <c r="S3816" i="1" a="1"/>
  <c r="S3816" i="1" s="1"/>
  <c r="S3817" i="1" a="1"/>
  <c r="S3817" i="1" s="1"/>
  <c r="S3818" i="1" a="1"/>
  <c r="S3818" i="1" s="1"/>
  <c r="S3819" i="1" a="1"/>
  <c r="S3819" i="1" s="1"/>
  <c r="S3820" i="1" a="1"/>
  <c r="S3820" i="1" s="1"/>
  <c r="S3821" i="1" a="1"/>
  <c r="S3821" i="1" s="1"/>
  <c r="S3822" i="1" a="1"/>
  <c r="S3822" i="1" s="1"/>
  <c r="S3823" i="1" a="1"/>
  <c r="S3823" i="1" s="1"/>
  <c r="S3824" i="1" a="1"/>
  <c r="S3824" i="1" s="1"/>
  <c r="S3825" i="1" a="1"/>
  <c r="S3825" i="1" s="1"/>
  <c r="S3826" i="1" a="1"/>
  <c r="S3826" i="1" s="1"/>
  <c r="S3827" i="1" a="1"/>
  <c r="S3827" i="1" s="1"/>
  <c r="S3828" i="1" a="1"/>
  <c r="S3828" i="1" s="1"/>
  <c r="S3829" i="1" a="1"/>
  <c r="S3829" i="1" s="1"/>
  <c r="S3830" i="1" a="1"/>
  <c r="S3830" i="1" s="1"/>
  <c r="S3831" i="1" a="1"/>
  <c r="S3831" i="1" s="1"/>
  <c r="S3832" i="1" a="1"/>
  <c r="S3832" i="1" s="1"/>
  <c r="S3833" i="1" a="1"/>
  <c r="S3833" i="1" s="1"/>
  <c r="S3834" i="1" a="1"/>
  <c r="S3834" i="1" s="1"/>
  <c r="S3835" i="1" a="1"/>
  <c r="S3835" i="1" s="1"/>
  <c r="S3836" i="1" a="1"/>
  <c r="S3836" i="1" s="1"/>
  <c r="S3837" i="1" a="1"/>
  <c r="S3837" i="1" s="1"/>
  <c r="S3838" i="1" a="1"/>
  <c r="S3838" i="1" s="1"/>
  <c r="S3839" i="1" a="1"/>
  <c r="S3839" i="1" s="1"/>
  <c r="S3840" i="1" a="1"/>
  <c r="S3840" i="1" s="1"/>
  <c r="S3841" i="1" a="1"/>
  <c r="S3841" i="1" s="1"/>
  <c r="S3842" i="1" a="1"/>
  <c r="S3842" i="1" s="1"/>
  <c r="S3843" i="1" a="1"/>
  <c r="S3843" i="1" s="1"/>
  <c r="S3844" i="1" a="1"/>
  <c r="S3844" i="1" s="1"/>
  <c r="S3845" i="1" a="1"/>
  <c r="S3845" i="1" s="1"/>
  <c r="S3846" i="1" a="1"/>
  <c r="S3846" i="1" s="1"/>
  <c r="S3847" i="1" a="1"/>
  <c r="S3847" i="1" s="1"/>
  <c r="S3848" i="1" a="1"/>
  <c r="S3848" i="1" s="1"/>
  <c r="S3849" i="1" a="1"/>
  <c r="S3849" i="1" s="1"/>
  <c r="S3850" i="1" a="1"/>
  <c r="S3850" i="1" s="1"/>
  <c r="S3851" i="1" a="1"/>
  <c r="S3851" i="1" s="1"/>
  <c r="S3852" i="1" a="1"/>
  <c r="S3852" i="1" s="1"/>
  <c r="S3853" i="1" a="1"/>
  <c r="S3853" i="1" s="1"/>
  <c r="S3854" i="1" a="1"/>
  <c r="S3854" i="1" s="1"/>
  <c r="S3855" i="1" a="1"/>
  <c r="S3855" i="1" s="1"/>
  <c r="S3856" i="1" a="1"/>
  <c r="S3856" i="1" s="1"/>
  <c r="S3857" i="1" a="1"/>
  <c r="S3857" i="1" s="1"/>
  <c r="S3858" i="1" a="1"/>
  <c r="S3858" i="1" s="1"/>
  <c r="S3859" i="1" a="1"/>
  <c r="S3859" i="1" s="1"/>
  <c r="S3860" i="1" a="1"/>
  <c r="S3860" i="1" s="1"/>
  <c r="S3861" i="1" a="1"/>
  <c r="S3861" i="1" s="1"/>
  <c r="S3862" i="1" a="1"/>
  <c r="S3862" i="1" s="1"/>
  <c r="S3863" i="1" a="1"/>
  <c r="S3863" i="1" s="1"/>
  <c r="S3864" i="1" a="1"/>
  <c r="S3864" i="1" s="1"/>
  <c r="S3865" i="1" a="1"/>
  <c r="S3865" i="1" s="1"/>
  <c r="S3866" i="1" a="1"/>
  <c r="S3866" i="1" s="1"/>
  <c r="S3867" i="1" a="1"/>
  <c r="S3867" i="1" s="1"/>
  <c r="S3868" i="1" a="1"/>
  <c r="S3868" i="1" s="1"/>
  <c r="S3869" i="1" a="1"/>
  <c r="S3869" i="1" s="1"/>
  <c r="S3870" i="1" a="1"/>
  <c r="S3870" i="1" s="1"/>
  <c r="S3871" i="1" a="1"/>
  <c r="S3871" i="1" s="1"/>
  <c r="S3872" i="1" a="1"/>
  <c r="S3872" i="1" s="1"/>
  <c r="S3873" i="1" a="1"/>
  <c r="S3873" i="1" s="1"/>
  <c r="S3874" i="1" a="1"/>
  <c r="S3874" i="1" s="1"/>
  <c r="S3875" i="1" a="1"/>
  <c r="S3875" i="1" s="1"/>
  <c r="S3876" i="1" a="1"/>
  <c r="S3876" i="1" s="1"/>
  <c r="S3877" i="1" a="1"/>
  <c r="S3877" i="1" s="1"/>
  <c r="S3878" i="1" a="1"/>
  <c r="S3878" i="1" s="1"/>
  <c r="S3879" i="1" a="1"/>
  <c r="S3879" i="1" s="1"/>
  <c r="S3880" i="1" a="1"/>
  <c r="S3880" i="1" s="1"/>
  <c r="S3881" i="1" a="1"/>
  <c r="S3881" i="1" s="1"/>
  <c r="S3882" i="1" a="1"/>
  <c r="S3882" i="1" s="1"/>
  <c r="S3883" i="1" a="1"/>
  <c r="S3883" i="1" s="1"/>
  <c r="S3884" i="1" a="1"/>
  <c r="S3884" i="1" s="1"/>
  <c r="S3885" i="1" a="1"/>
  <c r="S3885" i="1" s="1"/>
  <c r="S3886" i="1" a="1"/>
  <c r="S3886" i="1" s="1"/>
  <c r="S3887" i="1" a="1"/>
  <c r="S3887" i="1" s="1"/>
  <c r="S3888" i="1" a="1"/>
  <c r="S3888" i="1" s="1"/>
  <c r="S3889" i="1" a="1"/>
  <c r="S3889" i="1" s="1"/>
  <c r="S3890" i="1" a="1"/>
  <c r="S3890" i="1" s="1"/>
  <c r="S3891" i="1" a="1"/>
  <c r="S3891" i="1" s="1"/>
  <c r="S3892" i="1" a="1"/>
  <c r="S3892" i="1" s="1"/>
  <c r="S3893" i="1" a="1"/>
  <c r="S3893" i="1" s="1"/>
  <c r="S3894" i="1" a="1"/>
  <c r="S3894" i="1" s="1"/>
  <c r="S3895" i="1" a="1"/>
  <c r="S3895" i="1" s="1"/>
  <c r="S3896" i="1" a="1"/>
  <c r="S3896" i="1" s="1"/>
  <c r="S3897" i="1" a="1"/>
  <c r="S3897" i="1" s="1"/>
  <c r="S3898" i="1" a="1"/>
  <c r="S3898" i="1" s="1"/>
  <c r="S3899" i="1" a="1"/>
  <c r="S3899" i="1" s="1"/>
  <c r="S3900" i="1" a="1"/>
  <c r="S3900" i="1" s="1"/>
  <c r="S3901" i="1" a="1"/>
  <c r="S3901" i="1" s="1"/>
  <c r="S3902" i="1" a="1"/>
  <c r="S3902" i="1" s="1"/>
  <c r="S3903" i="1" a="1"/>
  <c r="S3903" i="1" s="1"/>
  <c r="S3904" i="1" a="1"/>
  <c r="S3904" i="1" s="1"/>
  <c r="S3905" i="1" a="1"/>
  <c r="S3905" i="1" s="1"/>
  <c r="S3906" i="1" a="1"/>
  <c r="S3906" i="1" s="1"/>
  <c r="S3907" i="1" a="1"/>
  <c r="S3907" i="1" s="1"/>
  <c r="S3908" i="1" a="1"/>
  <c r="S3908" i="1" s="1"/>
  <c r="S3909" i="1" a="1"/>
  <c r="S3909" i="1" s="1"/>
  <c r="S3910" i="1" a="1"/>
  <c r="S3910" i="1" s="1"/>
  <c r="S3911" i="1" a="1"/>
  <c r="S3911" i="1" s="1"/>
  <c r="S3912" i="1" a="1"/>
  <c r="S3912" i="1" s="1"/>
  <c r="S3913" i="1" a="1"/>
  <c r="S3913" i="1" s="1"/>
  <c r="S3914" i="1" a="1"/>
  <c r="S3914" i="1" s="1"/>
  <c r="S3915" i="1" a="1"/>
  <c r="S3915" i="1" s="1"/>
  <c r="S3916" i="1" a="1"/>
  <c r="S3916" i="1" s="1"/>
  <c r="S3917" i="1" a="1"/>
  <c r="S3917" i="1" s="1"/>
  <c r="S3918" i="1" a="1"/>
  <c r="S3918" i="1" s="1"/>
  <c r="S3919" i="1" a="1"/>
  <c r="S3919" i="1" s="1"/>
  <c r="S3920" i="1" a="1"/>
  <c r="S3920" i="1" s="1"/>
  <c r="S3921" i="1" a="1"/>
  <c r="S3921" i="1" s="1"/>
  <c r="S3922" i="1" a="1"/>
  <c r="S3922" i="1" s="1"/>
  <c r="S3923" i="1" a="1"/>
  <c r="S3923" i="1" s="1"/>
  <c r="S3924" i="1" a="1"/>
  <c r="S3924" i="1" s="1"/>
  <c r="S3925" i="1" a="1"/>
  <c r="S3925" i="1" s="1"/>
  <c r="S3926" i="1" a="1"/>
  <c r="S3926" i="1" s="1"/>
  <c r="S3927" i="1" a="1"/>
  <c r="S3927" i="1" s="1"/>
  <c r="S3928" i="1" a="1"/>
  <c r="S3928" i="1" s="1"/>
  <c r="S3929" i="1" a="1"/>
  <c r="S3929" i="1" s="1"/>
  <c r="S3930" i="1" a="1"/>
  <c r="S3930" i="1" s="1"/>
  <c r="S3931" i="1" a="1"/>
  <c r="S3931" i="1" s="1"/>
  <c r="S3932" i="1" a="1"/>
  <c r="S3932" i="1" s="1"/>
  <c r="S3933" i="1" a="1"/>
  <c r="S3933" i="1" s="1"/>
  <c r="S3934" i="1" a="1"/>
  <c r="S3934" i="1" s="1"/>
  <c r="S3935" i="1" a="1"/>
  <c r="S3935" i="1" s="1"/>
  <c r="S3936" i="1" a="1"/>
  <c r="S3936" i="1" s="1"/>
  <c r="S3937" i="1" a="1"/>
  <c r="S3937" i="1" s="1"/>
  <c r="S3938" i="1" a="1"/>
  <c r="S3938" i="1" s="1"/>
  <c r="S3939" i="1" a="1"/>
  <c r="S3939" i="1" s="1"/>
  <c r="S3940" i="1" a="1"/>
  <c r="S3940" i="1" s="1"/>
  <c r="S3941" i="1" a="1"/>
  <c r="S3941" i="1" s="1"/>
  <c r="S3942" i="1" a="1"/>
  <c r="S3942" i="1" s="1"/>
  <c r="S3943" i="1" a="1"/>
  <c r="S3943" i="1" s="1"/>
  <c r="S3944" i="1" a="1"/>
  <c r="S3944" i="1" s="1"/>
  <c r="S3945" i="1" a="1"/>
  <c r="S3945" i="1" s="1"/>
  <c r="S3946" i="1" a="1"/>
  <c r="S3946" i="1" s="1"/>
  <c r="S3947" i="1" a="1"/>
  <c r="S3947" i="1" s="1"/>
  <c r="S3948" i="1" a="1"/>
  <c r="S3948" i="1" s="1"/>
  <c r="S3949" i="1" a="1"/>
  <c r="S3949" i="1" s="1"/>
  <c r="S3950" i="1" a="1"/>
  <c r="S3950" i="1" s="1"/>
  <c r="S3951" i="1" a="1"/>
  <c r="S3951" i="1" s="1"/>
  <c r="S3952" i="1" a="1"/>
  <c r="S3952" i="1" s="1"/>
  <c r="S3953" i="1" a="1"/>
  <c r="S3953" i="1" s="1"/>
  <c r="S3954" i="1" a="1"/>
  <c r="S3954" i="1" s="1"/>
  <c r="S3955" i="1" a="1"/>
  <c r="S3955" i="1" s="1"/>
  <c r="S3956" i="1" a="1"/>
  <c r="S3956" i="1" s="1"/>
  <c r="S3957" i="1" a="1"/>
  <c r="S3957" i="1" s="1"/>
  <c r="S3958" i="1" a="1"/>
  <c r="S3958" i="1" s="1"/>
  <c r="S3959" i="1" a="1"/>
  <c r="S3959" i="1" s="1"/>
  <c r="S3960" i="1" a="1"/>
  <c r="S3960" i="1" s="1"/>
  <c r="S3961" i="1" a="1"/>
  <c r="S3961" i="1" s="1"/>
  <c r="S3962" i="1" a="1"/>
  <c r="S3962" i="1" s="1"/>
  <c r="S3963" i="1" a="1"/>
  <c r="S3963" i="1" s="1"/>
  <c r="S3964" i="1" a="1"/>
  <c r="S3964" i="1" s="1"/>
  <c r="S3965" i="1" a="1"/>
  <c r="S3965" i="1" s="1"/>
  <c r="S3966" i="1" a="1"/>
  <c r="S3966" i="1" s="1"/>
  <c r="S3967" i="1" a="1"/>
  <c r="S3967" i="1" s="1"/>
  <c r="S3968" i="1" a="1"/>
  <c r="S3968" i="1" s="1"/>
  <c r="S3969" i="1" a="1"/>
  <c r="S3969" i="1" s="1"/>
  <c r="S3970" i="1" a="1"/>
  <c r="S3970" i="1" s="1"/>
  <c r="S3971" i="1" a="1"/>
  <c r="S3971" i="1" s="1"/>
  <c r="S3972" i="1" a="1"/>
  <c r="S3972" i="1" s="1"/>
  <c r="S3973" i="1" a="1"/>
  <c r="S3973" i="1" s="1"/>
  <c r="S3974" i="1" a="1"/>
  <c r="S3974" i="1" s="1"/>
  <c r="S3975" i="1" a="1"/>
  <c r="S3975" i="1" s="1"/>
  <c r="S3976" i="1" a="1"/>
  <c r="S3976" i="1" s="1"/>
  <c r="S3977" i="1" a="1"/>
  <c r="S3977" i="1" s="1"/>
  <c r="S3978" i="1" a="1"/>
  <c r="S3978" i="1" s="1"/>
  <c r="S3979" i="1" a="1"/>
  <c r="S3979" i="1" s="1"/>
  <c r="S3980" i="1" a="1"/>
  <c r="S3980" i="1" s="1"/>
  <c r="S3981" i="1" a="1"/>
  <c r="S3981" i="1" s="1"/>
  <c r="S3982" i="1" a="1"/>
  <c r="S3982" i="1" s="1"/>
  <c r="S3983" i="1" a="1"/>
  <c r="S3983" i="1" s="1"/>
  <c r="S3984" i="1" a="1"/>
  <c r="S3984" i="1" s="1"/>
  <c r="S3985" i="1" a="1"/>
  <c r="S3985" i="1" s="1"/>
  <c r="S3986" i="1" a="1"/>
  <c r="S3986" i="1" s="1"/>
  <c r="S3987" i="1" a="1"/>
  <c r="S3987" i="1" s="1"/>
  <c r="S3988" i="1" a="1"/>
  <c r="S3988" i="1" s="1"/>
  <c r="S3989" i="1" a="1"/>
  <c r="S3989" i="1" s="1"/>
  <c r="S3990" i="1" a="1"/>
  <c r="S3990" i="1" s="1"/>
  <c r="S3991" i="1" a="1"/>
  <c r="S3991" i="1" s="1"/>
  <c r="S3992" i="1" a="1"/>
  <c r="S3992" i="1" s="1"/>
  <c r="S3993" i="1" a="1"/>
  <c r="S3993" i="1" s="1"/>
  <c r="S3994" i="1" a="1"/>
  <c r="S3994" i="1" s="1"/>
  <c r="S3995" i="1" a="1"/>
  <c r="S3995" i="1" s="1"/>
  <c r="S3996" i="1" a="1"/>
  <c r="S3996" i="1" s="1"/>
  <c r="S3997" i="1" a="1"/>
  <c r="S3997" i="1" s="1"/>
  <c r="S3998" i="1" a="1"/>
  <c r="S3998" i="1" s="1"/>
  <c r="S3999" i="1" a="1"/>
  <c r="S3999" i="1" s="1"/>
  <c r="S4000" i="1" a="1"/>
  <c r="S4000" i="1" s="1"/>
  <c r="S4001" i="1" a="1"/>
  <c r="S4001" i="1" s="1"/>
  <c r="S4002" i="1" a="1"/>
  <c r="S4002" i="1" s="1"/>
  <c r="S4003" i="1" a="1"/>
  <c r="S4003" i="1" s="1"/>
  <c r="S4004" i="1" a="1"/>
  <c r="S4004" i="1" s="1"/>
  <c r="S4005" i="1" a="1"/>
  <c r="S4005" i="1" s="1"/>
  <c r="S4006" i="1" a="1"/>
  <c r="S4006" i="1" s="1"/>
  <c r="S4007" i="1" a="1"/>
  <c r="S4007" i="1" s="1"/>
  <c r="S4008" i="1" a="1"/>
  <c r="S4008" i="1" s="1"/>
  <c r="S4009" i="1" a="1"/>
  <c r="S4009" i="1" s="1"/>
  <c r="S4010" i="1" a="1"/>
  <c r="S4010" i="1" s="1"/>
  <c r="S4011" i="1" a="1"/>
  <c r="S4011" i="1" s="1"/>
  <c r="S4012" i="1" a="1"/>
  <c r="S4012" i="1" s="1"/>
  <c r="S4013" i="1" a="1"/>
  <c r="S4013" i="1" s="1"/>
  <c r="S4014" i="1" a="1"/>
  <c r="S4014" i="1" s="1"/>
  <c r="S4015" i="1" a="1"/>
  <c r="S4015" i="1" s="1"/>
  <c r="S4016" i="1" a="1"/>
  <c r="S4016" i="1" s="1"/>
  <c r="S4017" i="1" a="1"/>
  <c r="S4017" i="1" s="1"/>
  <c r="S4018" i="1" a="1"/>
  <c r="S4018" i="1" s="1"/>
  <c r="S4019" i="1" a="1"/>
  <c r="S4019" i="1" s="1"/>
  <c r="S4020" i="1" a="1"/>
  <c r="S4020" i="1" s="1"/>
  <c r="S4021" i="1" a="1"/>
  <c r="S4021" i="1" s="1"/>
  <c r="S4022" i="1" a="1"/>
  <c r="S4022" i="1" s="1"/>
  <c r="S4023" i="1" a="1"/>
  <c r="S4023" i="1" s="1"/>
  <c r="S4024" i="1" a="1"/>
  <c r="S4024" i="1" s="1"/>
  <c r="S4025" i="1" a="1"/>
  <c r="S4025" i="1" s="1"/>
  <c r="S4026" i="1" a="1"/>
  <c r="S4026" i="1" s="1"/>
  <c r="S4027" i="1" a="1"/>
  <c r="S4027" i="1" s="1"/>
  <c r="S4028" i="1" a="1"/>
  <c r="S4028" i="1" s="1"/>
  <c r="S4029" i="1" a="1"/>
  <c r="S4029" i="1" s="1"/>
  <c r="S4030" i="1" a="1"/>
  <c r="S4030" i="1" s="1"/>
  <c r="S4031" i="1" a="1"/>
  <c r="S4031" i="1" s="1"/>
  <c r="S4032" i="1" a="1"/>
  <c r="S4032" i="1" s="1"/>
  <c r="S4033" i="1" a="1"/>
  <c r="S4033" i="1" s="1"/>
  <c r="S4034" i="1" a="1"/>
  <c r="S4034" i="1" s="1"/>
  <c r="S4035" i="1" a="1"/>
  <c r="S4035" i="1" s="1"/>
  <c r="S4036" i="1" a="1"/>
  <c r="S4036" i="1" s="1"/>
  <c r="S4037" i="1" a="1"/>
  <c r="S4037" i="1" s="1"/>
  <c r="S4038" i="1" a="1"/>
  <c r="S4038" i="1" s="1"/>
  <c r="S4039" i="1" a="1"/>
  <c r="S4039" i="1" s="1"/>
  <c r="S4040" i="1" a="1"/>
  <c r="S4040" i="1" s="1"/>
  <c r="S4041" i="1" a="1"/>
  <c r="S4041" i="1" s="1"/>
  <c r="S4042" i="1" a="1"/>
  <c r="S4042" i="1" s="1"/>
  <c r="S4043" i="1" a="1"/>
  <c r="S4043" i="1" s="1"/>
  <c r="S4044" i="1" a="1"/>
  <c r="S4044" i="1" s="1"/>
  <c r="S4045" i="1" a="1"/>
  <c r="S4045" i="1" s="1"/>
  <c r="S4046" i="1" a="1"/>
  <c r="S4046" i="1" s="1"/>
  <c r="S4047" i="1" a="1"/>
  <c r="S4047" i="1" s="1"/>
  <c r="S4048" i="1" a="1"/>
  <c r="S4048" i="1" s="1"/>
  <c r="S4049" i="1" a="1"/>
  <c r="S4049" i="1" s="1"/>
  <c r="S4050" i="1" a="1"/>
  <c r="S4050" i="1" s="1"/>
  <c r="S4051" i="1" a="1"/>
  <c r="S4051" i="1" s="1"/>
  <c r="S4052" i="1" a="1"/>
  <c r="S4052" i="1" s="1"/>
  <c r="S4053" i="1" a="1"/>
  <c r="S4053" i="1" s="1"/>
  <c r="S4054" i="1" a="1"/>
  <c r="S4054" i="1" s="1"/>
  <c r="S4055" i="1" a="1"/>
  <c r="S4055" i="1" s="1"/>
  <c r="S4056" i="1" a="1"/>
  <c r="S4056" i="1" s="1"/>
  <c r="S4057" i="1" a="1"/>
  <c r="S4057" i="1" s="1"/>
  <c r="S4058" i="1" a="1"/>
  <c r="S4058" i="1" s="1"/>
  <c r="S4059" i="1" a="1"/>
  <c r="S4059" i="1" s="1"/>
  <c r="S4060" i="1" a="1"/>
  <c r="S4060" i="1" s="1"/>
  <c r="S4061" i="1" a="1"/>
  <c r="S4061" i="1" s="1"/>
  <c r="S4062" i="1" a="1"/>
  <c r="S4062" i="1" s="1"/>
  <c r="S4063" i="1" a="1"/>
  <c r="S4063" i="1" s="1"/>
  <c r="S4064" i="1" a="1"/>
  <c r="S4064" i="1" s="1"/>
  <c r="S4065" i="1" a="1"/>
  <c r="S4065" i="1" s="1"/>
  <c r="S4066" i="1" a="1"/>
  <c r="S4066" i="1" s="1"/>
  <c r="S4067" i="1" a="1"/>
  <c r="S4067" i="1" s="1"/>
  <c r="S4068" i="1" a="1"/>
  <c r="S4068" i="1" s="1"/>
  <c r="S4069" i="1" a="1"/>
  <c r="S4069" i="1" s="1"/>
  <c r="S4070" i="1" a="1"/>
  <c r="S4070" i="1" s="1"/>
  <c r="S4071" i="1" a="1"/>
  <c r="S4071" i="1" s="1"/>
  <c r="S4072" i="1" a="1"/>
  <c r="S4072" i="1" s="1"/>
  <c r="S4073" i="1" a="1"/>
  <c r="S4073" i="1" s="1"/>
  <c r="S4074" i="1" a="1"/>
  <c r="S4074" i="1" s="1"/>
  <c r="S4075" i="1" a="1"/>
  <c r="S4075" i="1" s="1"/>
  <c r="S4076" i="1" a="1"/>
  <c r="S4076" i="1" s="1"/>
  <c r="S4077" i="1" a="1"/>
  <c r="S4077" i="1" s="1"/>
  <c r="S4078" i="1" a="1"/>
  <c r="S4078" i="1" s="1"/>
  <c r="S4079" i="1" a="1"/>
  <c r="S4079" i="1" s="1"/>
  <c r="S4080" i="1" a="1"/>
  <c r="S4080" i="1" s="1"/>
  <c r="S4081" i="1" a="1"/>
  <c r="S4081" i="1" s="1"/>
  <c r="S4082" i="1" a="1"/>
  <c r="S4082" i="1" s="1"/>
  <c r="S4083" i="1" a="1"/>
  <c r="S4083" i="1" s="1"/>
  <c r="S4084" i="1" a="1"/>
  <c r="S4084" i="1" s="1"/>
  <c r="S4085" i="1" a="1"/>
  <c r="S4085" i="1" s="1"/>
  <c r="S4086" i="1" a="1"/>
  <c r="S4086" i="1" s="1"/>
  <c r="S4087" i="1" a="1"/>
  <c r="S4087" i="1" s="1"/>
  <c r="S4088" i="1" a="1"/>
  <c r="S4088" i="1" s="1"/>
  <c r="S4089" i="1" a="1"/>
  <c r="S4089" i="1" s="1"/>
  <c r="S4090" i="1" a="1"/>
  <c r="S4090" i="1" s="1"/>
  <c r="S4091" i="1" a="1"/>
  <c r="S4091" i="1" s="1"/>
  <c r="S4092" i="1" a="1"/>
  <c r="S4092" i="1" s="1"/>
  <c r="S4093" i="1" a="1"/>
  <c r="S4093" i="1" s="1"/>
  <c r="S4094" i="1" a="1"/>
  <c r="S4094" i="1" s="1"/>
  <c r="S4095" i="1" a="1"/>
  <c r="S4095" i="1" s="1"/>
  <c r="S4096" i="1" a="1"/>
  <c r="S4096" i="1" s="1"/>
  <c r="S4097" i="1" a="1"/>
  <c r="S4097" i="1" s="1"/>
  <c r="S4098" i="1" a="1"/>
  <c r="S4098" i="1" s="1"/>
  <c r="S4099" i="1" a="1"/>
  <c r="S4099" i="1" s="1"/>
  <c r="S4100" i="1" a="1"/>
  <c r="S4100" i="1" s="1"/>
  <c r="S4101" i="1" a="1"/>
  <c r="S4101" i="1" s="1"/>
  <c r="S4102" i="1" a="1"/>
  <c r="S4102" i="1" s="1"/>
  <c r="S4103" i="1" a="1"/>
  <c r="S4103" i="1" s="1"/>
  <c r="S4104" i="1" a="1"/>
  <c r="S4104" i="1" s="1"/>
  <c r="S4105" i="1" a="1"/>
  <c r="S4105" i="1" s="1"/>
  <c r="S4106" i="1" a="1"/>
  <c r="S4106" i="1" s="1"/>
  <c r="S4107" i="1" a="1"/>
  <c r="S4107" i="1" s="1"/>
  <c r="S4108" i="1" a="1"/>
  <c r="S4108" i="1" s="1"/>
  <c r="S4109" i="1" a="1"/>
  <c r="S4109" i="1" s="1"/>
  <c r="S4110" i="1" a="1"/>
  <c r="S4110" i="1" s="1"/>
  <c r="S4111" i="1" a="1"/>
  <c r="S4111" i="1" s="1"/>
  <c r="S4112" i="1" a="1"/>
  <c r="S4112" i="1" s="1"/>
  <c r="S4113" i="1" a="1"/>
  <c r="S4113" i="1" s="1"/>
  <c r="S4114" i="1" a="1"/>
  <c r="S4114" i="1" s="1"/>
  <c r="S4115" i="1" a="1"/>
  <c r="S4115" i="1" s="1"/>
  <c r="S4116" i="1" a="1"/>
  <c r="S4116" i="1" s="1"/>
  <c r="S4117" i="1" a="1"/>
  <c r="S4117" i="1" s="1"/>
  <c r="S4118" i="1" a="1"/>
  <c r="S4118" i="1" s="1"/>
  <c r="S4119" i="1" a="1"/>
  <c r="S4119" i="1" s="1"/>
  <c r="S4120" i="1" a="1"/>
  <c r="S4120" i="1" s="1"/>
  <c r="S4121" i="1" a="1"/>
  <c r="S4121" i="1" s="1"/>
  <c r="S4122" i="1" a="1"/>
  <c r="S4122" i="1" s="1"/>
  <c r="S4123" i="1" a="1"/>
  <c r="S4123" i="1" s="1"/>
  <c r="S4124" i="1" a="1"/>
  <c r="S4124" i="1" s="1"/>
  <c r="S4125" i="1" a="1"/>
  <c r="S4125" i="1" s="1"/>
  <c r="S4126" i="1" a="1"/>
  <c r="S4126" i="1" s="1"/>
  <c r="S4127" i="1" a="1"/>
  <c r="S4127" i="1" s="1"/>
  <c r="S4128" i="1" a="1"/>
  <c r="S4128" i="1" s="1"/>
  <c r="S4129" i="1" a="1"/>
  <c r="S4129" i="1" s="1"/>
  <c r="S4130" i="1" a="1"/>
  <c r="S4130" i="1" s="1"/>
  <c r="S4131" i="1" a="1"/>
  <c r="S4131" i="1" s="1"/>
  <c r="S4132" i="1" a="1"/>
  <c r="S4132" i="1" s="1"/>
  <c r="S4133" i="1" a="1"/>
  <c r="S4133" i="1" s="1"/>
  <c r="S4134" i="1" a="1"/>
  <c r="S4134" i="1" s="1"/>
  <c r="S4135" i="1" a="1"/>
  <c r="S4135" i="1" s="1"/>
  <c r="S4136" i="1" a="1"/>
  <c r="S4136" i="1" s="1"/>
  <c r="S4137" i="1" a="1"/>
  <c r="S4137" i="1" s="1"/>
  <c r="S4138" i="1" a="1"/>
  <c r="S4138" i="1" s="1"/>
  <c r="S4139" i="1" a="1"/>
  <c r="S4139" i="1" s="1"/>
  <c r="S4140" i="1" a="1"/>
  <c r="S4140" i="1" s="1"/>
  <c r="S4141" i="1" a="1"/>
  <c r="S4141" i="1" s="1"/>
  <c r="S4142" i="1" a="1"/>
  <c r="S4142" i="1" s="1"/>
  <c r="S4143" i="1" a="1"/>
  <c r="S4143" i="1" s="1"/>
  <c r="S4144" i="1" a="1"/>
  <c r="S4144" i="1" s="1"/>
  <c r="S4145" i="1" a="1"/>
  <c r="S4145" i="1" s="1"/>
  <c r="S4146" i="1" a="1"/>
  <c r="S4146" i="1" s="1"/>
  <c r="S4147" i="1" a="1"/>
  <c r="S4147" i="1" s="1"/>
  <c r="S4148" i="1" a="1"/>
  <c r="S4148" i="1" s="1"/>
  <c r="S4149" i="1" a="1"/>
  <c r="S4149" i="1" s="1"/>
  <c r="S4150" i="1" a="1"/>
  <c r="S4150" i="1" s="1"/>
  <c r="S4151" i="1" a="1"/>
  <c r="S4151" i="1" s="1"/>
  <c r="S4152" i="1" a="1"/>
  <c r="S4152" i="1" s="1"/>
  <c r="S4153" i="1" a="1"/>
  <c r="S4153" i="1" s="1"/>
  <c r="S4154" i="1" a="1"/>
  <c r="S4154" i="1" s="1"/>
  <c r="S4155" i="1" a="1"/>
  <c r="S4155" i="1" s="1"/>
  <c r="S4156" i="1" a="1"/>
  <c r="S4156" i="1" s="1"/>
  <c r="S4157" i="1" a="1"/>
  <c r="S4157" i="1" s="1"/>
  <c r="S4158" i="1" a="1"/>
  <c r="S4158" i="1" s="1"/>
  <c r="S4159" i="1" a="1"/>
  <c r="S4159" i="1" s="1"/>
  <c r="S4160" i="1" a="1"/>
  <c r="S4160" i="1" s="1"/>
  <c r="S4161" i="1" a="1"/>
  <c r="S4161" i="1" s="1"/>
  <c r="S4162" i="1" a="1"/>
  <c r="S4162" i="1" s="1"/>
  <c r="S4163" i="1" a="1"/>
  <c r="S4163" i="1" s="1"/>
  <c r="S4164" i="1" a="1"/>
  <c r="S4164" i="1" s="1"/>
  <c r="S4165" i="1" a="1"/>
  <c r="S4165" i="1" s="1"/>
  <c r="S4166" i="1" a="1"/>
  <c r="S4166" i="1" s="1"/>
  <c r="S4167" i="1" a="1"/>
  <c r="S4167" i="1" s="1"/>
  <c r="S4168" i="1" a="1"/>
  <c r="S4168" i="1" s="1"/>
  <c r="S4169" i="1" a="1"/>
  <c r="S4169" i="1" s="1"/>
  <c r="S4170" i="1" a="1"/>
  <c r="S4170" i="1" s="1"/>
  <c r="S4171" i="1" a="1"/>
  <c r="S4171" i="1" s="1"/>
  <c r="S4172" i="1" a="1"/>
  <c r="S4172" i="1" s="1"/>
  <c r="S4173" i="1" a="1"/>
  <c r="S4173" i="1" s="1"/>
  <c r="S4174" i="1" a="1"/>
  <c r="S4174" i="1" s="1"/>
  <c r="S4175" i="1" a="1"/>
  <c r="S4175" i="1" s="1"/>
  <c r="S4176" i="1" a="1"/>
  <c r="S4176" i="1" s="1"/>
  <c r="S4177" i="1" a="1"/>
  <c r="S4177" i="1" s="1"/>
  <c r="S4178" i="1" a="1"/>
  <c r="S4178" i="1" s="1"/>
  <c r="S4179" i="1" a="1"/>
  <c r="S4179" i="1" s="1"/>
  <c r="S4180" i="1" a="1"/>
  <c r="S4180" i="1" s="1"/>
  <c r="S4181" i="1" a="1"/>
  <c r="S4181" i="1" s="1"/>
  <c r="S4182" i="1" a="1"/>
  <c r="S4182" i="1" s="1"/>
  <c r="S4183" i="1" a="1"/>
  <c r="S4183" i="1" s="1"/>
  <c r="S4184" i="1" a="1"/>
  <c r="S4184" i="1" s="1"/>
  <c r="S4185" i="1" a="1"/>
  <c r="S4185" i="1" s="1"/>
  <c r="S4186" i="1" a="1"/>
  <c r="S4186" i="1" s="1"/>
  <c r="S4187" i="1" a="1"/>
  <c r="S4187" i="1" s="1"/>
  <c r="S4188" i="1" a="1"/>
  <c r="S4188" i="1" s="1"/>
  <c r="S4189" i="1" a="1"/>
  <c r="S4189" i="1" s="1"/>
  <c r="S4190" i="1" a="1"/>
  <c r="S4190" i="1" s="1"/>
  <c r="S4191" i="1" a="1"/>
  <c r="S4191" i="1" s="1"/>
  <c r="S4192" i="1" a="1"/>
  <c r="S4192" i="1" s="1"/>
  <c r="S4193" i="1" a="1"/>
  <c r="S4193" i="1" s="1"/>
  <c r="S4194" i="1" a="1"/>
  <c r="S4194" i="1" s="1"/>
  <c r="S4195" i="1" a="1"/>
  <c r="S4195" i="1" s="1"/>
  <c r="S4196" i="1" a="1"/>
  <c r="S4196" i="1" s="1"/>
  <c r="S4197" i="1" a="1"/>
  <c r="S4197" i="1" s="1"/>
  <c r="S4198" i="1" a="1"/>
  <c r="S4198" i="1" s="1"/>
  <c r="S4199" i="1" a="1"/>
  <c r="S4199" i="1" s="1"/>
  <c r="S4200" i="1" a="1"/>
  <c r="S4200" i="1" s="1"/>
  <c r="S4201" i="1" a="1"/>
  <c r="S4201" i="1" s="1"/>
  <c r="S4202" i="1" a="1"/>
  <c r="S4202" i="1" s="1"/>
  <c r="S4203" i="1" a="1"/>
  <c r="S4203" i="1" s="1"/>
  <c r="S4204" i="1" a="1"/>
  <c r="S4204" i="1" s="1"/>
  <c r="S4205" i="1" a="1"/>
  <c r="S4205" i="1" s="1"/>
  <c r="S4206" i="1" a="1"/>
  <c r="S4206" i="1" s="1"/>
  <c r="S4207" i="1" a="1"/>
  <c r="S4207" i="1" s="1"/>
  <c r="S4208" i="1" a="1"/>
  <c r="S4208" i="1" s="1"/>
  <c r="S4209" i="1" a="1"/>
  <c r="S4209" i="1" s="1"/>
  <c r="S4210" i="1" a="1"/>
  <c r="S4210" i="1" s="1"/>
  <c r="S4211" i="1" a="1"/>
  <c r="S4211" i="1" s="1"/>
  <c r="S4212" i="1" a="1"/>
  <c r="S4212" i="1" s="1"/>
  <c r="S4213" i="1" a="1"/>
  <c r="S4213" i="1" s="1"/>
  <c r="S4214" i="1" a="1"/>
  <c r="S4214" i="1" s="1"/>
  <c r="S4215" i="1" a="1"/>
  <c r="S4215" i="1" s="1"/>
  <c r="S4216" i="1" a="1"/>
  <c r="S4216" i="1" s="1"/>
  <c r="S4217" i="1" a="1"/>
  <c r="S4217" i="1" s="1"/>
  <c r="S4218" i="1" a="1"/>
  <c r="S4218" i="1" s="1"/>
  <c r="S4219" i="1" a="1"/>
  <c r="S4219" i="1" s="1"/>
  <c r="S4220" i="1" a="1"/>
  <c r="S4220" i="1" s="1"/>
  <c r="S4221" i="1" a="1"/>
  <c r="S4221" i="1" s="1"/>
  <c r="S4222" i="1" a="1"/>
  <c r="S4222" i="1" s="1"/>
  <c r="S4223" i="1" a="1"/>
  <c r="S4223" i="1" s="1"/>
  <c r="S4224" i="1" a="1"/>
  <c r="S4224" i="1" s="1"/>
  <c r="S4225" i="1" a="1"/>
  <c r="S4225" i="1" s="1"/>
  <c r="S4226" i="1" a="1"/>
  <c r="S4226" i="1" s="1"/>
  <c r="S4227" i="1" a="1"/>
  <c r="S4227" i="1" s="1"/>
  <c r="S4228" i="1" a="1"/>
  <c r="S4228" i="1" s="1"/>
  <c r="S4229" i="1" a="1"/>
  <c r="S4229" i="1" s="1"/>
  <c r="S4230" i="1" a="1"/>
  <c r="S4230" i="1" s="1"/>
  <c r="S4231" i="1" a="1"/>
  <c r="S4231" i="1" s="1"/>
  <c r="S4232" i="1" a="1"/>
  <c r="S4232" i="1" s="1"/>
  <c r="S4233" i="1" a="1"/>
  <c r="S4233" i="1" s="1"/>
  <c r="S4234" i="1" a="1"/>
  <c r="S4234" i="1" s="1"/>
  <c r="S4235" i="1" a="1"/>
  <c r="S4235" i="1" s="1"/>
  <c r="S4236" i="1" a="1"/>
  <c r="S4236" i="1" s="1"/>
  <c r="S4237" i="1" a="1"/>
  <c r="S4237" i="1" s="1"/>
  <c r="S4238" i="1" a="1"/>
  <c r="S4238" i="1" s="1"/>
  <c r="S4239" i="1" a="1"/>
  <c r="S4239" i="1" s="1"/>
  <c r="S4240" i="1" a="1"/>
  <c r="S4240" i="1" s="1"/>
  <c r="S4241" i="1" a="1"/>
  <c r="S4241" i="1" s="1"/>
  <c r="S4242" i="1" a="1"/>
  <c r="S4242" i="1" s="1"/>
  <c r="S4243" i="1" a="1"/>
  <c r="S4243" i="1" s="1"/>
  <c r="S4244" i="1" a="1"/>
  <c r="S4244" i="1" s="1"/>
  <c r="S4245" i="1" a="1"/>
  <c r="S4245" i="1" s="1"/>
  <c r="S4246" i="1" a="1"/>
  <c r="S4246" i="1" s="1"/>
  <c r="S4247" i="1" a="1"/>
  <c r="S4247" i="1" s="1"/>
  <c r="S4248" i="1" a="1"/>
  <c r="S4248" i="1" s="1"/>
  <c r="S4249" i="1" a="1"/>
  <c r="S4249" i="1" s="1"/>
  <c r="S4250" i="1" a="1"/>
  <c r="S4250" i="1" s="1"/>
  <c r="S4251" i="1" a="1"/>
  <c r="S4251" i="1" s="1"/>
  <c r="S4252" i="1" a="1"/>
  <c r="S4252" i="1" s="1"/>
  <c r="S4253" i="1" a="1"/>
  <c r="S4253" i="1" s="1"/>
  <c r="S4254" i="1" a="1"/>
  <c r="S4254" i="1" s="1"/>
  <c r="S4255" i="1" a="1"/>
  <c r="S4255" i="1" s="1"/>
  <c r="S4256" i="1" a="1"/>
  <c r="S4256" i="1" s="1"/>
  <c r="S4257" i="1" a="1"/>
  <c r="S4257" i="1" s="1"/>
  <c r="S4258" i="1" a="1"/>
  <c r="S4258" i="1" s="1"/>
  <c r="S4259" i="1" a="1"/>
  <c r="S4259" i="1" s="1"/>
  <c r="S4260" i="1" a="1"/>
  <c r="S4260" i="1" s="1"/>
  <c r="S4261" i="1" a="1"/>
  <c r="S4261" i="1" s="1"/>
  <c r="S4262" i="1" a="1"/>
  <c r="S4262" i="1" s="1"/>
  <c r="S4263" i="1" a="1"/>
  <c r="S4263" i="1" s="1"/>
  <c r="S4264" i="1" a="1"/>
  <c r="S4264" i="1" s="1"/>
  <c r="S4265" i="1" a="1"/>
  <c r="S4265" i="1" s="1"/>
  <c r="S4266" i="1" a="1"/>
  <c r="S4266" i="1" s="1"/>
  <c r="S4267" i="1" a="1"/>
  <c r="S4267" i="1" s="1"/>
  <c r="S4268" i="1" a="1"/>
  <c r="S4268" i="1" s="1"/>
  <c r="S4269" i="1" a="1"/>
  <c r="S4269" i="1" s="1"/>
  <c r="S4270" i="1" a="1"/>
  <c r="S4270" i="1" s="1"/>
  <c r="S4271" i="1" a="1"/>
  <c r="S4271" i="1" s="1"/>
  <c r="S4272" i="1" a="1"/>
  <c r="S4272" i="1" s="1"/>
  <c r="S4273" i="1" a="1"/>
  <c r="S4273" i="1" s="1"/>
  <c r="S4274" i="1" a="1"/>
  <c r="S4274" i="1" s="1"/>
  <c r="S4275" i="1" a="1"/>
  <c r="S4275" i="1" s="1"/>
  <c r="S4276" i="1" a="1"/>
  <c r="S4276" i="1" s="1"/>
  <c r="S4277" i="1" a="1"/>
  <c r="S4277" i="1" s="1"/>
  <c r="S4278" i="1" a="1"/>
  <c r="S4278" i="1" s="1"/>
  <c r="S4279" i="1" a="1"/>
  <c r="S4279" i="1" s="1"/>
  <c r="S4280" i="1" a="1"/>
  <c r="S4280" i="1" s="1"/>
  <c r="S4281" i="1" a="1"/>
  <c r="S4281" i="1" s="1"/>
  <c r="S4282" i="1" a="1"/>
  <c r="S4282" i="1" s="1"/>
  <c r="S4283" i="1" a="1"/>
  <c r="S4283" i="1" s="1"/>
  <c r="S4284" i="1" a="1"/>
  <c r="S4284" i="1" s="1"/>
  <c r="S4285" i="1" a="1"/>
  <c r="S4285" i="1" s="1"/>
  <c r="S4286" i="1" a="1"/>
  <c r="S4286" i="1" s="1"/>
  <c r="S4287" i="1" a="1"/>
  <c r="S4287" i="1" s="1"/>
  <c r="S4288" i="1" a="1"/>
  <c r="S4288" i="1" s="1"/>
  <c r="S4289" i="1" a="1"/>
  <c r="S4289" i="1" s="1"/>
  <c r="S4290" i="1" a="1"/>
  <c r="S4290" i="1" s="1"/>
  <c r="S4291" i="1" a="1"/>
  <c r="S4291" i="1" s="1"/>
  <c r="S4292" i="1" a="1"/>
  <c r="S4292" i="1" s="1"/>
  <c r="S4293" i="1" a="1"/>
  <c r="S4293" i="1" s="1"/>
  <c r="S4294" i="1" a="1"/>
  <c r="S4294" i="1" s="1"/>
  <c r="S4295" i="1" a="1"/>
  <c r="S4295" i="1" s="1"/>
  <c r="S4296" i="1" a="1"/>
  <c r="S4296" i="1" s="1"/>
  <c r="S4297" i="1" a="1"/>
  <c r="S4297" i="1" s="1"/>
  <c r="S4298" i="1" a="1"/>
  <c r="S4298" i="1" s="1"/>
  <c r="S4299" i="1" a="1"/>
  <c r="S4299" i="1" s="1"/>
  <c r="S4300" i="1" a="1"/>
  <c r="S4300" i="1" s="1"/>
  <c r="S4301" i="1" a="1"/>
  <c r="S4301" i="1" s="1"/>
  <c r="S4302" i="1" a="1"/>
  <c r="S4302" i="1" s="1"/>
  <c r="S4303" i="1" a="1"/>
  <c r="S4303" i="1" s="1"/>
  <c r="S4304" i="1" a="1"/>
  <c r="S4304" i="1" s="1"/>
  <c r="S4305" i="1" a="1"/>
  <c r="S4305" i="1" s="1"/>
  <c r="S4306" i="1" a="1"/>
  <c r="S4306" i="1" s="1"/>
  <c r="S4307" i="1" a="1"/>
  <c r="S4307" i="1" s="1"/>
  <c r="S4308" i="1" a="1"/>
  <c r="S4308" i="1" s="1"/>
  <c r="S4309" i="1" a="1"/>
  <c r="S4309" i="1" s="1"/>
  <c r="S4310" i="1" a="1"/>
  <c r="S4310" i="1" s="1"/>
  <c r="S4311" i="1" a="1"/>
  <c r="S4311" i="1" s="1"/>
  <c r="S4312" i="1" a="1"/>
  <c r="S4312" i="1" s="1"/>
  <c r="S4313" i="1" a="1"/>
  <c r="S4313" i="1" s="1"/>
  <c r="S4314" i="1" a="1"/>
  <c r="S4314" i="1" s="1"/>
  <c r="S4315" i="1" a="1"/>
  <c r="S4315" i="1" s="1"/>
  <c r="S4316" i="1" a="1"/>
  <c r="S4316" i="1" s="1"/>
  <c r="S4317" i="1" a="1"/>
  <c r="S4317" i="1" s="1"/>
  <c r="S4318" i="1" a="1"/>
  <c r="S4318" i="1" s="1"/>
  <c r="S4319" i="1" a="1"/>
  <c r="S4319" i="1" s="1"/>
  <c r="S4320" i="1" a="1"/>
  <c r="S4320" i="1" s="1"/>
  <c r="S4321" i="1" a="1"/>
  <c r="S4321" i="1" s="1"/>
  <c r="S4322" i="1" a="1"/>
  <c r="S4322" i="1" s="1"/>
  <c r="S4323" i="1" a="1"/>
  <c r="S4323" i="1" s="1"/>
  <c r="S4324" i="1" a="1"/>
  <c r="S4324" i="1" s="1"/>
  <c r="S4325" i="1" a="1"/>
  <c r="S4325" i="1" s="1"/>
  <c r="S4326" i="1" a="1"/>
  <c r="S4326" i="1" s="1"/>
  <c r="S4327" i="1" a="1"/>
  <c r="S4327" i="1" s="1"/>
  <c r="S4328" i="1" a="1"/>
  <c r="S4328" i="1" s="1"/>
  <c r="S4329" i="1" a="1"/>
  <c r="S4329" i="1" s="1"/>
  <c r="S4330" i="1" a="1"/>
  <c r="S4330" i="1" s="1"/>
  <c r="S4331" i="1" a="1"/>
  <c r="S4331" i="1" s="1"/>
  <c r="S4332" i="1" a="1"/>
  <c r="S4332" i="1" s="1"/>
  <c r="S4333" i="1" a="1"/>
  <c r="S4333" i="1" s="1"/>
  <c r="S4334" i="1" a="1"/>
  <c r="S4334" i="1" s="1"/>
  <c r="S4335" i="1" a="1"/>
  <c r="S4335" i="1" s="1"/>
  <c r="S4336" i="1" a="1"/>
  <c r="S4336" i="1" s="1"/>
  <c r="S4337" i="1" a="1"/>
  <c r="S4337" i="1" s="1"/>
  <c r="S4338" i="1" a="1"/>
  <c r="S4338" i="1" s="1"/>
  <c r="S4339" i="1" a="1"/>
  <c r="S4339" i="1" s="1"/>
  <c r="S4340" i="1" a="1"/>
  <c r="S4340" i="1" s="1"/>
  <c r="S4341" i="1" a="1"/>
  <c r="S4341" i="1" s="1"/>
  <c r="S4342" i="1" a="1"/>
  <c r="S4342" i="1" s="1"/>
  <c r="S4343" i="1" a="1"/>
  <c r="S4343" i="1" s="1"/>
  <c r="S4344" i="1" a="1"/>
  <c r="S4344" i="1" s="1"/>
  <c r="S4345" i="1" a="1"/>
  <c r="S4345" i="1" s="1"/>
  <c r="S4346" i="1" a="1"/>
  <c r="S4346" i="1" s="1"/>
  <c r="S4347" i="1" a="1"/>
  <c r="S4347" i="1" s="1"/>
  <c r="S4348" i="1" a="1"/>
  <c r="S4348" i="1" s="1"/>
  <c r="S4349" i="1" a="1"/>
  <c r="S4349" i="1" s="1"/>
  <c r="S4350" i="1" a="1"/>
  <c r="S4350" i="1" s="1"/>
  <c r="S4351" i="1" a="1"/>
  <c r="S4351" i="1" s="1"/>
  <c r="S4352" i="1" a="1"/>
  <c r="S4352" i="1" s="1"/>
  <c r="S4353" i="1" a="1"/>
  <c r="S4353" i="1" s="1"/>
  <c r="S4354" i="1" a="1"/>
  <c r="S4354" i="1" s="1"/>
  <c r="S4355" i="1" a="1"/>
  <c r="S4355" i="1" s="1"/>
  <c r="S4356" i="1" a="1"/>
  <c r="S4356" i="1" s="1"/>
  <c r="S4357" i="1" a="1"/>
  <c r="S4357" i="1" s="1"/>
  <c r="S4358" i="1" a="1"/>
  <c r="S4358" i="1" s="1"/>
  <c r="S4359" i="1" a="1"/>
  <c r="S4359" i="1" s="1"/>
  <c r="S4360" i="1" a="1"/>
  <c r="S4360" i="1" s="1"/>
  <c r="S4361" i="1" a="1"/>
  <c r="S4361" i="1" s="1"/>
  <c r="S4362" i="1" a="1"/>
  <c r="S4362" i="1" s="1"/>
  <c r="S4363" i="1" a="1"/>
  <c r="S4363" i="1" s="1"/>
  <c r="S4364" i="1" a="1"/>
  <c r="S4364" i="1" s="1"/>
  <c r="S4365" i="1" a="1"/>
  <c r="S4365" i="1" s="1"/>
  <c r="S4366" i="1" a="1"/>
  <c r="S4366" i="1" s="1"/>
  <c r="S4367" i="1" a="1"/>
  <c r="S4367" i="1" s="1"/>
  <c r="S4368" i="1" a="1"/>
  <c r="S4368" i="1" s="1"/>
  <c r="S4369" i="1" a="1"/>
  <c r="S4369" i="1" s="1"/>
  <c r="S4370" i="1" a="1"/>
  <c r="S4370" i="1" s="1"/>
  <c r="S4371" i="1" a="1"/>
  <c r="S4371" i="1" s="1"/>
  <c r="S4372" i="1" a="1"/>
  <c r="S4372" i="1" s="1"/>
  <c r="S4373" i="1" a="1"/>
  <c r="S4373" i="1" s="1"/>
  <c r="S4374" i="1" a="1"/>
  <c r="S4374" i="1" s="1"/>
  <c r="S4375" i="1" a="1"/>
  <c r="S4375" i="1" s="1"/>
  <c r="S4376" i="1" a="1"/>
  <c r="S4376" i="1" s="1"/>
  <c r="S4377" i="1" a="1"/>
  <c r="S4377" i="1" s="1"/>
  <c r="S4378" i="1" a="1"/>
  <c r="S4378" i="1" s="1"/>
  <c r="S4379" i="1" a="1"/>
  <c r="S4379" i="1" s="1"/>
  <c r="S4380" i="1" a="1"/>
  <c r="S4380" i="1" s="1"/>
  <c r="S4381" i="1" a="1"/>
  <c r="S4381" i="1" s="1"/>
  <c r="S4382" i="1" a="1"/>
  <c r="S4382" i="1" s="1"/>
  <c r="S4383" i="1" a="1"/>
  <c r="S4383" i="1" s="1"/>
  <c r="S4384" i="1" a="1"/>
  <c r="S4384" i="1" s="1"/>
  <c r="S4385" i="1" a="1"/>
  <c r="S4385" i="1" s="1"/>
  <c r="S4386" i="1" a="1"/>
  <c r="S4386" i="1" s="1"/>
  <c r="S4387" i="1" a="1"/>
  <c r="S4387" i="1" s="1"/>
  <c r="S4388" i="1" a="1"/>
  <c r="S4388" i="1" s="1"/>
  <c r="S4389" i="1" a="1"/>
  <c r="S4389" i="1" s="1"/>
  <c r="S4390" i="1" a="1"/>
  <c r="S4390" i="1" s="1"/>
  <c r="S4391" i="1" a="1"/>
  <c r="S4391" i="1" s="1"/>
  <c r="S4392" i="1" a="1"/>
  <c r="S4392" i="1" s="1"/>
  <c r="S4393" i="1" a="1"/>
  <c r="S4393" i="1" s="1"/>
  <c r="S4394" i="1" a="1"/>
  <c r="S4394" i="1" s="1"/>
  <c r="S4395" i="1" a="1"/>
  <c r="S4395" i="1" s="1"/>
  <c r="S4396" i="1" a="1"/>
  <c r="S4396" i="1" s="1"/>
  <c r="S4397" i="1" a="1"/>
  <c r="S4397" i="1" s="1"/>
  <c r="S4398" i="1" a="1"/>
  <c r="S4398" i="1" s="1"/>
  <c r="S4399" i="1" a="1"/>
  <c r="S4399" i="1" s="1"/>
  <c r="S4400" i="1" a="1"/>
  <c r="S4400" i="1" s="1"/>
  <c r="S4401" i="1" a="1"/>
  <c r="S4401" i="1" s="1"/>
  <c r="S4402" i="1" a="1"/>
  <c r="S4402" i="1" s="1"/>
  <c r="S4403" i="1" a="1"/>
  <c r="S4403" i="1" s="1"/>
  <c r="S4404" i="1" a="1"/>
  <c r="S4404" i="1" s="1"/>
  <c r="S4405" i="1" a="1"/>
  <c r="S4405" i="1" s="1"/>
  <c r="S4406" i="1" a="1"/>
  <c r="S4406" i="1" s="1"/>
  <c r="S4407" i="1" a="1"/>
  <c r="S4407" i="1" s="1"/>
  <c r="S4408" i="1" a="1"/>
  <c r="S4408" i="1" s="1"/>
  <c r="S4409" i="1" a="1"/>
  <c r="S4409" i="1" s="1"/>
  <c r="S4410" i="1" a="1"/>
  <c r="S4410" i="1" s="1"/>
  <c r="S4411" i="1" a="1"/>
  <c r="S4411" i="1" s="1"/>
  <c r="S4412" i="1" a="1"/>
  <c r="S4412" i="1" s="1"/>
  <c r="S4413" i="1" a="1"/>
  <c r="S4413" i="1" s="1"/>
  <c r="S4414" i="1" a="1"/>
  <c r="S4414" i="1" s="1"/>
  <c r="S4415" i="1" a="1"/>
  <c r="S4415" i="1" s="1"/>
  <c r="S4416" i="1" a="1"/>
  <c r="S4416" i="1" s="1"/>
  <c r="S4417" i="1" a="1"/>
  <c r="S4417" i="1" s="1"/>
  <c r="S4418" i="1" a="1"/>
  <c r="S4418" i="1" s="1"/>
  <c r="S4419" i="1" a="1"/>
  <c r="S4419" i="1" s="1"/>
  <c r="S4420" i="1" a="1"/>
  <c r="S4420" i="1" s="1"/>
  <c r="S4421" i="1" a="1"/>
  <c r="S4421" i="1" s="1"/>
  <c r="S4422" i="1" a="1"/>
  <c r="S4422" i="1" s="1"/>
  <c r="S4423" i="1" a="1"/>
  <c r="S4423" i="1" s="1"/>
  <c r="S4424" i="1" a="1"/>
  <c r="S4424" i="1" s="1"/>
  <c r="S4425" i="1" a="1"/>
  <c r="S4425" i="1" s="1"/>
  <c r="S4426" i="1" a="1"/>
  <c r="S4426" i="1" s="1"/>
  <c r="S4427" i="1" a="1"/>
  <c r="S4427" i="1" s="1"/>
  <c r="S4428" i="1" a="1"/>
  <c r="S4428" i="1" s="1"/>
  <c r="S4429" i="1" a="1"/>
  <c r="S4429" i="1" s="1"/>
  <c r="S4430" i="1" a="1"/>
  <c r="S4430" i="1" s="1"/>
  <c r="S4431" i="1" a="1"/>
  <c r="S4431" i="1" s="1"/>
  <c r="S4432" i="1" a="1"/>
  <c r="S4432" i="1" s="1"/>
  <c r="S4433" i="1" a="1"/>
  <c r="S4433" i="1" s="1"/>
  <c r="S4434" i="1" a="1"/>
  <c r="S4434" i="1" s="1"/>
  <c r="S4435" i="1" a="1"/>
  <c r="S4435" i="1" s="1"/>
  <c r="S4436" i="1" a="1"/>
  <c r="S4436" i="1" s="1"/>
  <c r="S4437" i="1" a="1"/>
  <c r="S4437" i="1" s="1"/>
  <c r="S4438" i="1" a="1"/>
  <c r="S4438" i="1" s="1"/>
  <c r="S4439" i="1" a="1"/>
  <c r="S4439" i="1" s="1"/>
  <c r="S4440" i="1" a="1"/>
  <c r="S4440" i="1" s="1"/>
  <c r="S4441" i="1" a="1"/>
  <c r="S4441" i="1" s="1"/>
  <c r="S4442" i="1" a="1"/>
  <c r="S4442" i="1" s="1"/>
  <c r="S4443" i="1" a="1"/>
  <c r="S4443" i="1" s="1"/>
  <c r="S4444" i="1" a="1"/>
  <c r="S4444" i="1" s="1"/>
  <c r="S4445" i="1" a="1"/>
  <c r="S4445" i="1" s="1"/>
  <c r="S4446" i="1" a="1"/>
  <c r="S4446" i="1" s="1"/>
  <c r="S4447" i="1" a="1"/>
  <c r="S4447" i="1" s="1"/>
  <c r="S4448" i="1" a="1"/>
  <c r="S4448" i="1" s="1"/>
  <c r="S4449" i="1" a="1"/>
  <c r="S4449" i="1" s="1"/>
  <c r="S4450" i="1" a="1"/>
  <c r="S4450" i="1" s="1"/>
  <c r="S4451" i="1" a="1"/>
  <c r="S4451" i="1" s="1"/>
  <c r="S4452" i="1" a="1"/>
  <c r="S4452" i="1" s="1"/>
  <c r="S4453" i="1" a="1"/>
  <c r="S4453" i="1" s="1"/>
  <c r="S4454" i="1" a="1"/>
  <c r="S4454" i="1" s="1"/>
  <c r="S4455" i="1" a="1"/>
  <c r="S4455" i="1" s="1"/>
  <c r="S4456" i="1" a="1"/>
  <c r="S4456" i="1" s="1"/>
  <c r="S4457" i="1" a="1"/>
  <c r="S4457" i="1" s="1"/>
  <c r="S4458" i="1" a="1"/>
  <c r="S4458" i="1" s="1"/>
  <c r="S4459" i="1" a="1"/>
  <c r="S4459" i="1" s="1"/>
  <c r="S4460" i="1" a="1"/>
  <c r="S4460" i="1" s="1"/>
  <c r="S4461" i="1" a="1"/>
  <c r="S4461" i="1" s="1"/>
  <c r="S4462" i="1" a="1"/>
  <c r="S4462" i="1" s="1"/>
  <c r="S4463" i="1" a="1"/>
  <c r="S4463" i="1" s="1"/>
  <c r="S4464" i="1" a="1"/>
  <c r="S4464" i="1" s="1"/>
  <c r="S4465" i="1" a="1"/>
  <c r="S4465" i="1" s="1"/>
  <c r="S4466" i="1" a="1"/>
  <c r="S4466" i="1" s="1"/>
  <c r="S4467" i="1" a="1"/>
  <c r="S4467" i="1" s="1"/>
  <c r="S4468" i="1" a="1"/>
  <c r="S4468" i="1" s="1"/>
  <c r="S4469" i="1" a="1"/>
  <c r="S4469" i="1" s="1"/>
  <c r="S4470" i="1" a="1"/>
  <c r="S4470" i="1" s="1"/>
  <c r="S4471" i="1" a="1"/>
  <c r="S4471" i="1" s="1"/>
  <c r="S4472" i="1" a="1"/>
  <c r="S4472" i="1" s="1"/>
  <c r="S4473" i="1" a="1"/>
  <c r="S4473" i="1" s="1"/>
  <c r="S4474" i="1" a="1"/>
  <c r="S4474" i="1" s="1"/>
  <c r="S4475" i="1" a="1"/>
  <c r="S4475" i="1" s="1"/>
  <c r="S4476" i="1" a="1"/>
  <c r="S4476" i="1" s="1"/>
  <c r="S4477" i="1" a="1"/>
  <c r="S4477" i="1" s="1"/>
  <c r="S4478" i="1" a="1"/>
  <c r="S4478" i="1" s="1"/>
  <c r="S4479" i="1" a="1"/>
  <c r="S4479" i="1" s="1"/>
  <c r="S4480" i="1" a="1"/>
  <c r="S4480" i="1" s="1"/>
  <c r="S4481" i="1" a="1"/>
  <c r="S4481" i="1" s="1"/>
  <c r="S4482" i="1" a="1"/>
  <c r="S4482" i="1" s="1"/>
  <c r="S4483" i="1" a="1"/>
  <c r="S4483" i="1" s="1"/>
  <c r="S4484" i="1" a="1"/>
  <c r="S4484" i="1" s="1"/>
  <c r="S4485" i="1" a="1"/>
  <c r="S4485" i="1" s="1"/>
  <c r="S4486" i="1" a="1"/>
  <c r="S4486" i="1" s="1"/>
  <c r="S4487" i="1" a="1"/>
  <c r="S4487" i="1" s="1"/>
  <c r="S4488" i="1" a="1"/>
  <c r="S4488" i="1" s="1"/>
  <c r="S4489" i="1" a="1"/>
  <c r="S4489" i="1" s="1"/>
  <c r="S4490" i="1" a="1"/>
  <c r="S4490" i="1" s="1"/>
  <c r="S4491" i="1" a="1"/>
  <c r="S4491" i="1" s="1"/>
  <c r="S4492" i="1" a="1"/>
  <c r="S4492" i="1" s="1"/>
  <c r="S4493" i="1" a="1"/>
  <c r="S4493" i="1" s="1"/>
  <c r="S4494" i="1" a="1"/>
  <c r="S4494" i="1" s="1"/>
  <c r="S4495" i="1" a="1"/>
  <c r="S4495" i="1" s="1"/>
  <c r="S4496" i="1" a="1"/>
  <c r="S4496" i="1" s="1"/>
  <c r="S4497" i="1" a="1"/>
  <c r="S4497" i="1" s="1"/>
  <c r="S4498" i="1" a="1"/>
  <c r="S4498" i="1" s="1"/>
  <c r="S4499" i="1" a="1"/>
  <c r="S4499" i="1" s="1"/>
  <c r="S4500" i="1" a="1"/>
  <c r="S4500" i="1" s="1"/>
  <c r="S4501" i="1" a="1"/>
  <c r="S4501" i="1" s="1"/>
  <c r="S4502" i="1" a="1"/>
  <c r="S4502" i="1" s="1"/>
  <c r="S4503" i="1" a="1"/>
  <c r="S4503" i="1" s="1"/>
  <c r="S4504" i="1" a="1"/>
  <c r="S4504" i="1" s="1"/>
  <c r="S4505" i="1" a="1"/>
  <c r="S4505" i="1" s="1"/>
  <c r="S4506" i="1" a="1"/>
  <c r="S4506" i="1" s="1"/>
  <c r="S4507" i="1" a="1"/>
  <c r="S4507" i="1" s="1"/>
  <c r="S4508" i="1" a="1"/>
  <c r="S4508" i="1" s="1"/>
  <c r="S4509" i="1" a="1"/>
  <c r="S4509" i="1" s="1"/>
  <c r="S4510" i="1" a="1"/>
  <c r="S4510" i="1" s="1"/>
  <c r="S4511" i="1" a="1"/>
  <c r="S4511" i="1" s="1"/>
  <c r="S4512" i="1" a="1"/>
  <c r="S4512" i="1" s="1"/>
  <c r="S4513" i="1" a="1"/>
  <c r="S4513" i="1" s="1"/>
  <c r="S4514" i="1" a="1"/>
  <c r="S4514" i="1" s="1"/>
  <c r="S4515" i="1" a="1"/>
  <c r="S4515" i="1" s="1"/>
  <c r="S4516" i="1" a="1"/>
  <c r="S4516" i="1" s="1"/>
  <c r="S4517" i="1" a="1"/>
  <c r="S4517" i="1" s="1"/>
  <c r="S4518" i="1" a="1"/>
  <c r="S4518" i="1" s="1"/>
  <c r="S4519" i="1" a="1"/>
  <c r="S4519" i="1" s="1"/>
  <c r="S4520" i="1" a="1"/>
  <c r="S4520" i="1" s="1"/>
  <c r="S4521" i="1" a="1"/>
  <c r="S4521" i="1" s="1"/>
  <c r="S4522" i="1" a="1"/>
  <c r="S4522" i="1" s="1"/>
  <c r="S4523" i="1" a="1"/>
  <c r="S4523" i="1" s="1"/>
  <c r="S4524" i="1" a="1"/>
  <c r="S4524" i="1" s="1"/>
  <c r="S4525" i="1" a="1"/>
  <c r="S4525" i="1" s="1"/>
  <c r="S4526" i="1" a="1"/>
  <c r="S4526" i="1" s="1"/>
  <c r="S4527" i="1" a="1"/>
  <c r="S4527" i="1" s="1"/>
  <c r="S4528" i="1" a="1"/>
  <c r="S4528" i="1" s="1"/>
  <c r="S4529" i="1" a="1"/>
  <c r="S4529" i="1" s="1"/>
  <c r="S4530" i="1" a="1"/>
  <c r="S4530" i="1" s="1"/>
  <c r="S4531" i="1" a="1"/>
  <c r="S4531" i="1" s="1"/>
  <c r="S4532" i="1" a="1"/>
  <c r="S4532" i="1" s="1"/>
  <c r="S4533" i="1" a="1"/>
  <c r="S4533" i="1" s="1"/>
  <c r="S4534" i="1" a="1"/>
  <c r="S4534" i="1" s="1"/>
  <c r="S4535" i="1" a="1"/>
  <c r="S4535" i="1" s="1"/>
  <c r="S4536" i="1" a="1"/>
  <c r="S4536" i="1" s="1"/>
  <c r="S4537" i="1" a="1"/>
  <c r="S4537" i="1" s="1"/>
  <c r="S4538" i="1" a="1"/>
  <c r="S4538" i="1" s="1"/>
  <c r="S4539" i="1" a="1"/>
  <c r="S4539" i="1" s="1"/>
  <c r="S4540" i="1" a="1"/>
  <c r="S4540" i="1" s="1"/>
  <c r="S4541" i="1" a="1"/>
  <c r="S4541" i="1" s="1"/>
  <c r="S4542" i="1" a="1"/>
  <c r="S4542" i="1" s="1"/>
  <c r="S4543" i="1" a="1"/>
  <c r="S4543" i="1" s="1"/>
  <c r="S4544" i="1" a="1"/>
  <c r="S4544" i="1" s="1"/>
  <c r="S4545" i="1" a="1"/>
  <c r="S4545" i="1" s="1"/>
  <c r="S4546" i="1" a="1"/>
  <c r="S4546" i="1" s="1"/>
  <c r="S4547" i="1" a="1"/>
  <c r="S4547" i="1" s="1"/>
  <c r="S4548" i="1" a="1"/>
  <c r="S4548" i="1" s="1"/>
  <c r="S4549" i="1" a="1"/>
  <c r="S4549" i="1" s="1"/>
  <c r="S4550" i="1" a="1"/>
  <c r="S4550" i="1" s="1"/>
  <c r="S4551" i="1" a="1"/>
  <c r="S4551" i="1" s="1"/>
  <c r="S4552" i="1" a="1"/>
  <c r="S4552" i="1" s="1"/>
  <c r="S4553" i="1" a="1"/>
  <c r="S4553" i="1" s="1"/>
  <c r="S4554" i="1" a="1"/>
  <c r="S4554" i="1" s="1"/>
  <c r="S4555" i="1" a="1"/>
  <c r="S4555" i="1" s="1"/>
  <c r="S4556" i="1" a="1"/>
  <c r="S4556" i="1" s="1"/>
  <c r="S4557" i="1" a="1"/>
  <c r="S4557" i="1" s="1"/>
  <c r="S4558" i="1" a="1"/>
  <c r="S4558" i="1" s="1"/>
  <c r="S4559" i="1" a="1"/>
  <c r="S4559" i="1" s="1"/>
  <c r="S4560" i="1" a="1"/>
  <c r="S4560" i="1" s="1"/>
  <c r="S4561" i="1" a="1"/>
  <c r="S4561" i="1" s="1"/>
  <c r="S4562" i="1" a="1"/>
  <c r="S4562" i="1" s="1"/>
  <c r="S4563" i="1" a="1"/>
  <c r="S4563" i="1" s="1"/>
  <c r="S4564" i="1" a="1"/>
  <c r="S4564" i="1" s="1"/>
  <c r="S4565" i="1" a="1"/>
  <c r="S4565" i="1" s="1"/>
  <c r="S4566" i="1" a="1"/>
  <c r="S4566" i="1" s="1"/>
  <c r="S4567" i="1" a="1"/>
  <c r="S4567" i="1" s="1"/>
  <c r="S4568" i="1" a="1"/>
  <c r="S4568" i="1" s="1"/>
  <c r="S4569" i="1" a="1"/>
  <c r="S4569" i="1" s="1"/>
  <c r="S4570" i="1" a="1"/>
  <c r="S4570" i="1" s="1"/>
  <c r="S4571" i="1" a="1"/>
  <c r="S4571" i="1" s="1"/>
  <c r="S4572" i="1" a="1"/>
  <c r="S4572" i="1" s="1"/>
  <c r="S4573" i="1" a="1"/>
  <c r="S4573" i="1" s="1"/>
  <c r="S4574" i="1" a="1"/>
  <c r="S4574" i="1" s="1"/>
  <c r="S4575" i="1" a="1"/>
  <c r="S4575" i="1" s="1"/>
  <c r="S4576" i="1" a="1"/>
  <c r="S4576" i="1" s="1"/>
  <c r="S4577" i="1" a="1"/>
  <c r="S4577" i="1" s="1"/>
  <c r="S4578" i="1" a="1"/>
  <c r="S4578" i="1" s="1"/>
  <c r="S4579" i="1" a="1"/>
  <c r="S4579" i="1" s="1"/>
  <c r="S4580" i="1" a="1"/>
  <c r="S4580" i="1" s="1"/>
  <c r="S4581" i="1" a="1"/>
  <c r="S4581" i="1" s="1"/>
  <c r="S4582" i="1" a="1"/>
  <c r="S4582" i="1" s="1"/>
  <c r="S4583" i="1" a="1"/>
  <c r="S4583" i="1" s="1"/>
  <c r="S4584" i="1" a="1"/>
  <c r="S4584" i="1" s="1"/>
  <c r="S4585" i="1" a="1"/>
  <c r="S4585" i="1" s="1"/>
  <c r="S4586" i="1" a="1"/>
  <c r="S4586" i="1" s="1"/>
  <c r="S4587" i="1" a="1"/>
  <c r="S4587" i="1" s="1"/>
  <c r="S4588" i="1" a="1"/>
  <c r="S4588" i="1" s="1"/>
  <c r="S4589" i="1" a="1"/>
  <c r="S4589" i="1" s="1"/>
  <c r="S4590" i="1" a="1"/>
  <c r="S4590" i="1" s="1"/>
  <c r="S4591" i="1" a="1"/>
  <c r="S4591" i="1" s="1"/>
  <c r="S4592" i="1" a="1"/>
  <c r="S4592" i="1" s="1"/>
  <c r="S4593" i="1" a="1"/>
  <c r="S4593" i="1" s="1"/>
  <c r="S4594" i="1" a="1"/>
  <c r="S4594" i="1" s="1"/>
  <c r="S4595" i="1" a="1"/>
  <c r="S4595" i="1" s="1"/>
  <c r="S4596" i="1" a="1"/>
  <c r="S4596" i="1" s="1"/>
  <c r="S4597" i="1" a="1"/>
  <c r="S4597" i="1" s="1"/>
  <c r="S4598" i="1" a="1"/>
  <c r="S4598" i="1" s="1"/>
  <c r="S4599" i="1" a="1"/>
  <c r="S4599" i="1" s="1"/>
  <c r="S4600" i="1" a="1"/>
  <c r="S4600" i="1" s="1"/>
  <c r="S4601" i="1" a="1"/>
  <c r="S4601" i="1" s="1"/>
  <c r="S4602" i="1" a="1"/>
  <c r="S4602" i="1" s="1"/>
  <c r="S4603" i="1" a="1"/>
  <c r="S4603" i="1" s="1"/>
  <c r="S4604" i="1" a="1"/>
  <c r="S4604" i="1" s="1"/>
  <c r="S4605" i="1" a="1"/>
  <c r="S4605" i="1" s="1"/>
  <c r="S4606" i="1" a="1"/>
  <c r="S4606" i="1" s="1"/>
  <c r="S4607" i="1" a="1"/>
  <c r="S4607" i="1" s="1"/>
  <c r="S4608" i="1" a="1"/>
  <c r="S4608" i="1" s="1"/>
  <c r="S4609" i="1" a="1"/>
  <c r="S4609" i="1" s="1"/>
  <c r="S4610" i="1" a="1"/>
  <c r="S4610" i="1" s="1"/>
  <c r="S4611" i="1" a="1"/>
  <c r="S4611" i="1" s="1"/>
  <c r="S4612" i="1" a="1"/>
  <c r="S4612" i="1" s="1"/>
  <c r="S4613" i="1" a="1"/>
  <c r="S4613" i="1" s="1"/>
  <c r="S4614" i="1" a="1"/>
  <c r="S4614" i="1" s="1"/>
  <c r="S4615" i="1" a="1"/>
  <c r="S4615" i="1" s="1"/>
  <c r="S4616" i="1" a="1"/>
  <c r="S4616" i="1" s="1"/>
  <c r="S4617" i="1" a="1"/>
  <c r="S4617" i="1" s="1"/>
  <c r="S4618" i="1" a="1"/>
  <c r="S4618" i="1" s="1"/>
  <c r="S4619" i="1" a="1"/>
  <c r="S4619" i="1" s="1"/>
  <c r="S4620" i="1" a="1"/>
  <c r="S4620" i="1" s="1"/>
  <c r="S4621" i="1" a="1"/>
  <c r="S4621" i="1" s="1"/>
  <c r="S4622" i="1" a="1"/>
  <c r="S4622" i="1" s="1"/>
  <c r="S4623" i="1" a="1"/>
  <c r="S4623" i="1" s="1"/>
  <c r="S4624" i="1" a="1"/>
  <c r="S4624" i="1" s="1"/>
  <c r="S4625" i="1" a="1"/>
  <c r="S4625" i="1" s="1"/>
  <c r="S4626" i="1" a="1"/>
  <c r="S4626" i="1" s="1"/>
  <c r="S4627" i="1" a="1"/>
  <c r="S4627" i="1" s="1"/>
  <c r="S4628" i="1" a="1"/>
  <c r="S4628" i="1" s="1"/>
  <c r="S4629" i="1" a="1"/>
  <c r="S4629" i="1" s="1"/>
  <c r="S4630" i="1" a="1"/>
  <c r="S4630" i="1" s="1"/>
  <c r="S4631" i="1" a="1"/>
  <c r="S4631" i="1" s="1"/>
  <c r="S4632" i="1" a="1"/>
  <c r="S4632" i="1" s="1"/>
  <c r="S4633" i="1" a="1"/>
  <c r="S4633" i="1" s="1"/>
  <c r="S4634" i="1" a="1"/>
  <c r="S4634" i="1" s="1"/>
  <c r="S4635" i="1" a="1"/>
  <c r="S4635" i="1" s="1"/>
  <c r="S4636" i="1" a="1"/>
  <c r="S4636" i="1" s="1"/>
  <c r="S4637" i="1" a="1"/>
  <c r="S4637" i="1" s="1"/>
  <c r="S4638" i="1" a="1"/>
  <c r="S4638" i="1" s="1"/>
  <c r="S4639" i="1" a="1"/>
  <c r="S4639" i="1" s="1"/>
  <c r="S4640" i="1" a="1"/>
  <c r="S4640" i="1" s="1"/>
  <c r="S4641" i="1" a="1"/>
  <c r="S4641" i="1" s="1"/>
  <c r="S4642" i="1" a="1"/>
  <c r="S4642" i="1" s="1"/>
  <c r="S4643" i="1" a="1"/>
  <c r="S4643" i="1" s="1"/>
  <c r="S4644" i="1" a="1"/>
  <c r="S4644" i="1" s="1"/>
  <c r="S4645" i="1" a="1"/>
  <c r="S4645" i="1" s="1"/>
  <c r="S4646" i="1" a="1"/>
  <c r="S4646" i="1" s="1"/>
  <c r="S4647" i="1" a="1"/>
  <c r="S4647" i="1" s="1"/>
  <c r="S4648" i="1" a="1"/>
  <c r="S4648" i="1" s="1"/>
  <c r="S4649" i="1" a="1"/>
  <c r="S4649" i="1" s="1"/>
  <c r="S4650" i="1" a="1"/>
  <c r="S4650" i="1" s="1"/>
  <c r="S4651" i="1" a="1"/>
  <c r="S4651" i="1" s="1"/>
  <c r="S4652" i="1" a="1"/>
  <c r="S4652" i="1" s="1"/>
  <c r="S4653" i="1" a="1"/>
  <c r="S4653" i="1" s="1"/>
  <c r="S4654" i="1" a="1"/>
  <c r="S4654" i="1" s="1"/>
  <c r="S4655" i="1" a="1"/>
  <c r="S4655" i="1" s="1"/>
  <c r="S4656" i="1" a="1"/>
  <c r="S4656" i="1" s="1"/>
  <c r="S4657" i="1" a="1"/>
  <c r="S4657" i="1" s="1"/>
  <c r="S4658" i="1" a="1"/>
  <c r="S4658" i="1" s="1"/>
  <c r="S4659" i="1" a="1"/>
  <c r="S4659" i="1" s="1"/>
  <c r="S4660" i="1" a="1"/>
  <c r="S4660" i="1" s="1"/>
  <c r="S4661" i="1" a="1"/>
  <c r="S4661" i="1" s="1"/>
  <c r="S4662" i="1" a="1"/>
  <c r="S4662" i="1" s="1"/>
  <c r="S4663" i="1" a="1"/>
  <c r="S4663" i="1" s="1"/>
  <c r="S4664" i="1" a="1"/>
  <c r="S4664" i="1" s="1"/>
  <c r="S4665" i="1" a="1"/>
  <c r="S4665" i="1" s="1"/>
  <c r="S4666" i="1" a="1"/>
  <c r="S4666" i="1" s="1"/>
  <c r="S4667" i="1" a="1"/>
  <c r="S4667" i="1" s="1"/>
  <c r="S4668" i="1" a="1"/>
  <c r="S4668" i="1" s="1"/>
  <c r="S4669" i="1" a="1"/>
  <c r="S4669" i="1" s="1"/>
  <c r="S4670" i="1" a="1"/>
  <c r="S4670" i="1" s="1"/>
  <c r="S4671" i="1" a="1"/>
  <c r="S4671" i="1" s="1"/>
  <c r="S4672" i="1" a="1"/>
  <c r="S4672" i="1" s="1"/>
  <c r="S4673" i="1" a="1"/>
  <c r="S4673" i="1" s="1"/>
  <c r="S4674" i="1" a="1"/>
  <c r="S4674" i="1" s="1"/>
  <c r="S4675" i="1" a="1"/>
  <c r="S4675" i="1" s="1"/>
  <c r="S4676" i="1" a="1"/>
  <c r="S4676" i="1" s="1"/>
  <c r="S4677" i="1" a="1"/>
  <c r="S4677" i="1" s="1"/>
  <c r="S4678" i="1" a="1"/>
  <c r="S4678" i="1" s="1"/>
  <c r="S4679" i="1" a="1"/>
  <c r="S4679" i="1" s="1"/>
  <c r="S4680" i="1" a="1"/>
  <c r="S4680" i="1" s="1"/>
  <c r="S4681" i="1" a="1"/>
  <c r="S4681" i="1" s="1"/>
  <c r="S4682" i="1" a="1"/>
  <c r="S4682" i="1" s="1"/>
  <c r="S4683" i="1" a="1"/>
  <c r="S4683" i="1" s="1"/>
  <c r="S4684" i="1" a="1"/>
  <c r="S4684" i="1" s="1"/>
  <c r="S4685" i="1" a="1"/>
  <c r="S4685" i="1" s="1"/>
  <c r="S4686" i="1" a="1"/>
  <c r="S4686" i="1" s="1"/>
  <c r="S4687" i="1" a="1"/>
  <c r="S4687" i="1" s="1"/>
  <c r="S4688" i="1" a="1"/>
  <c r="S4688" i="1" s="1"/>
  <c r="S4689" i="1" a="1"/>
  <c r="S4689" i="1" s="1"/>
  <c r="S4690" i="1" a="1"/>
  <c r="S4690" i="1" s="1"/>
  <c r="S4691" i="1" a="1"/>
  <c r="S4691" i="1" s="1"/>
  <c r="S4692" i="1" a="1"/>
  <c r="S4692" i="1" s="1"/>
  <c r="S4693" i="1" a="1"/>
  <c r="S4693" i="1" s="1"/>
  <c r="S4694" i="1" a="1"/>
  <c r="S4694" i="1" s="1"/>
  <c r="S4695" i="1" a="1"/>
  <c r="S4695" i="1" s="1"/>
  <c r="S4696" i="1" a="1"/>
  <c r="S4696" i="1" s="1"/>
  <c r="S4697" i="1" a="1"/>
  <c r="S4697" i="1" s="1"/>
  <c r="S4698" i="1" a="1"/>
  <c r="S4698" i="1" s="1"/>
  <c r="S4699" i="1" a="1"/>
  <c r="S4699" i="1" s="1"/>
  <c r="S4700" i="1" a="1"/>
  <c r="S4700" i="1" s="1"/>
  <c r="S4701" i="1" a="1"/>
  <c r="S4701" i="1" s="1"/>
  <c r="S4702" i="1" a="1"/>
  <c r="S4702" i="1" s="1"/>
  <c r="S4703" i="1" a="1"/>
  <c r="S4703" i="1" s="1"/>
  <c r="S4704" i="1" a="1"/>
  <c r="S4704" i="1" s="1"/>
  <c r="S4705" i="1" a="1"/>
  <c r="S4705" i="1" s="1"/>
  <c r="S4706" i="1" a="1"/>
  <c r="S4706" i="1" s="1"/>
  <c r="S4707" i="1" a="1"/>
  <c r="S4707" i="1" s="1"/>
  <c r="S4708" i="1" a="1"/>
  <c r="S4708" i="1" s="1"/>
  <c r="S4709" i="1" a="1"/>
  <c r="S4709" i="1" s="1"/>
  <c r="S4710" i="1" a="1"/>
  <c r="S4710" i="1" s="1"/>
  <c r="S4711" i="1" a="1"/>
  <c r="S4711" i="1" s="1"/>
  <c r="S4712" i="1" a="1"/>
  <c r="S4712" i="1" s="1"/>
  <c r="S4713" i="1" a="1"/>
  <c r="S4713" i="1" s="1"/>
  <c r="S4714" i="1" a="1"/>
  <c r="S4714" i="1" s="1"/>
  <c r="S4715" i="1" a="1"/>
  <c r="S4715" i="1" s="1"/>
  <c r="S4716" i="1" a="1"/>
  <c r="S4716" i="1" s="1"/>
  <c r="S4717" i="1" a="1"/>
  <c r="S4717" i="1" s="1"/>
  <c r="S4718" i="1" a="1"/>
  <c r="S4718" i="1" s="1"/>
  <c r="S4719" i="1" a="1"/>
  <c r="S4719" i="1" s="1"/>
  <c r="S4720" i="1" a="1"/>
  <c r="S4720" i="1" s="1"/>
  <c r="S4721" i="1" a="1"/>
  <c r="S4721" i="1" s="1"/>
  <c r="S4722" i="1" a="1"/>
  <c r="S4722" i="1" s="1"/>
  <c r="S4723" i="1" a="1"/>
  <c r="S4723" i="1" s="1"/>
  <c r="S4724" i="1" a="1"/>
  <c r="S4724" i="1" s="1"/>
  <c r="S4725" i="1" a="1"/>
  <c r="S4725" i="1" s="1"/>
  <c r="S4726" i="1" a="1"/>
  <c r="S4726" i="1" s="1"/>
  <c r="S4727" i="1" a="1"/>
  <c r="S4727" i="1" s="1"/>
  <c r="S4728" i="1" a="1"/>
  <c r="S4728" i="1" s="1"/>
  <c r="S4729" i="1" a="1"/>
  <c r="S4729" i="1" s="1"/>
  <c r="S4730" i="1" a="1"/>
  <c r="S4730" i="1" s="1"/>
  <c r="S4731" i="1" a="1"/>
  <c r="S4731" i="1" s="1"/>
  <c r="S4732" i="1" a="1"/>
  <c r="S4732" i="1" s="1"/>
  <c r="S4733" i="1" a="1"/>
  <c r="S4733" i="1" s="1"/>
  <c r="S4734" i="1" a="1"/>
  <c r="S4734" i="1" s="1"/>
  <c r="S4735" i="1" a="1"/>
  <c r="S4735" i="1" s="1"/>
  <c r="S4736" i="1" a="1"/>
  <c r="S4736" i="1" s="1"/>
  <c r="S4737" i="1" a="1"/>
  <c r="S4737" i="1" s="1"/>
  <c r="S4738" i="1" a="1"/>
  <c r="S4738" i="1" s="1"/>
  <c r="S4739" i="1" a="1"/>
  <c r="S4739" i="1" s="1"/>
  <c r="S4740" i="1" a="1"/>
  <c r="S4740" i="1" s="1"/>
  <c r="S4741" i="1" a="1"/>
  <c r="S4741" i="1" s="1"/>
  <c r="S4742" i="1" a="1"/>
  <c r="S4742" i="1" s="1"/>
  <c r="S4743" i="1" a="1"/>
  <c r="S4743" i="1" s="1"/>
  <c r="S4744" i="1" a="1"/>
  <c r="S4744" i="1" s="1"/>
  <c r="S4745" i="1" a="1"/>
  <c r="S4745" i="1" s="1"/>
  <c r="S4746" i="1" a="1"/>
  <c r="S4746" i="1" s="1"/>
  <c r="S4747" i="1" a="1"/>
  <c r="S4747" i="1" s="1"/>
  <c r="S4748" i="1" a="1"/>
  <c r="S4748" i="1" s="1"/>
  <c r="S4749" i="1" a="1"/>
  <c r="S4749" i="1" s="1"/>
  <c r="S4750" i="1" a="1"/>
  <c r="S4750" i="1" s="1"/>
  <c r="S4751" i="1" a="1"/>
  <c r="S4751" i="1" s="1"/>
  <c r="S4752" i="1" a="1"/>
  <c r="S4752" i="1" s="1"/>
  <c r="S4753" i="1" a="1"/>
  <c r="S4753" i="1" s="1"/>
  <c r="S4754" i="1" a="1"/>
  <c r="S4754" i="1" s="1"/>
  <c r="S4755" i="1" a="1"/>
  <c r="S4755" i="1" s="1"/>
  <c r="S4756" i="1" a="1"/>
  <c r="S4756" i="1" s="1"/>
  <c r="S4757" i="1" a="1"/>
  <c r="S4757" i="1" s="1"/>
  <c r="S4758" i="1" a="1"/>
  <c r="S4758" i="1" s="1"/>
  <c r="S4759" i="1" a="1"/>
  <c r="S4759" i="1" s="1"/>
  <c r="S4760" i="1" a="1"/>
  <c r="S4760" i="1" s="1"/>
  <c r="S4761" i="1" a="1"/>
  <c r="S4761" i="1" s="1"/>
  <c r="S4762" i="1" a="1"/>
  <c r="S4762" i="1" s="1"/>
  <c r="S4763" i="1" a="1"/>
  <c r="S4763" i="1" s="1"/>
  <c r="S4764" i="1" a="1"/>
  <c r="S4764" i="1" s="1"/>
  <c r="S4765" i="1" a="1"/>
  <c r="S4765" i="1" s="1"/>
  <c r="S4766" i="1" a="1"/>
  <c r="S4766" i="1" s="1"/>
  <c r="S4767" i="1" a="1"/>
  <c r="S4767" i="1" s="1"/>
  <c r="S4768" i="1" a="1"/>
  <c r="S4768" i="1" s="1"/>
  <c r="S4769" i="1" a="1"/>
  <c r="S4769" i="1" s="1"/>
  <c r="S4770" i="1" a="1"/>
  <c r="S4770" i="1" s="1"/>
  <c r="S4771" i="1" a="1"/>
  <c r="S4771" i="1" s="1"/>
  <c r="S4772" i="1" a="1"/>
  <c r="S4772" i="1" s="1"/>
  <c r="S4773" i="1" a="1"/>
  <c r="S4773" i="1" s="1"/>
  <c r="S4774" i="1" a="1"/>
  <c r="S4774" i="1" s="1"/>
  <c r="S4775" i="1" a="1"/>
  <c r="S4775" i="1" s="1"/>
  <c r="S4776" i="1" a="1"/>
  <c r="S4776" i="1" s="1"/>
  <c r="S4777" i="1" a="1"/>
  <c r="S4777" i="1" s="1"/>
  <c r="S4778" i="1" a="1"/>
  <c r="S4778" i="1" s="1"/>
  <c r="S4779" i="1" a="1"/>
  <c r="S4779" i="1" s="1"/>
  <c r="S4780" i="1" a="1"/>
  <c r="S4780" i="1" s="1"/>
  <c r="S4781" i="1" a="1"/>
  <c r="S4781" i="1" s="1"/>
  <c r="S4782" i="1" a="1"/>
  <c r="S4782" i="1" s="1"/>
  <c r="S4783" i="1" a="1"/>
  <c r="S4783" i="1" s="1"/>
  <c r="S4784" i="1" a="1"/>
  <c r="S4784" i="1" s="1"/>
  <c r="S4785" i="1" a="1"/>
  <c r="S4785" i="1" s="1"/>
  <c r="S4786" i="1" a="1"/>
  <c r="S4786" i="1" s="1"/>
  <c r="S4787" i="1" a="1"/>
  <c r="S4787" i="1" s="1"/>
  <c r="S4788" i="1" a="1"/>
  <c r="S4788" i="1" s="1"/>
  <c r="S4789" i="1" a="1"/>
  <c r="S4789" i="1" s="1"/>
  <c r="S4790" i="1" a="1"/>
  <c r="S4790" i="1" s="1"/>
  <c r="S4791" i="1" a="1"/>
  <c r="S4791" i="1" s="1"/>
  <c r="S4792" i="1" a="1"/>
  <c r="S4792" i="1" s="1"/>
  <c r="S4793" i="1" a="1"/>
  <c r="S4793" i="1" s="1"/>
  <c r="S4794" i="1" a="1"/>
  <c r="S4794" i="1" s="1"/>
  <c r="S4795" i="1" a="1"/>
  <c r="S4795" i="1" s="1"/>
  <c r="S4796" i="1" a="1"/>
  <c r="S4796" i="1" s="1"/>
  <c r="S4797" i="1" a="1"/>
  <c r="S4797" i="1" s="1"/>
  <c r="S4798" i="1" a="1"/>
  <c r="S4798" i="1" s="1"/>
  <c r="S4799" i="1" a="1"/>
  <c r="S4799" i="1" s="1"/>
  <c r="S4800" i="1" a="1"/>
  <c r="S4800" i="1" s="1"/>
  <c r="S4801" i="1" a="1"/>
  <c r="S4801" i="1" s="1"/>
  <c r="S4802" i="1" a="1"/>
  <c r="S4802" i="1" s="1"/>
  <c r="S4803" i="1" a="1"/>
  <c r="S4803" i="1" s="1"/>
  <c r="S4804" i="1" a="1"/>
  <c r="S4804" i="1" s="1"/>
  <c r="S4805" i="1" a="1"/>
  <c r="S4805" i="1" s="1"/>
  <c r="S4806" i="1" a="1"/>
  <c r="S4806" i="1" s="1"/>
  <c r="S4807" i="1" a="1"/>
  <c r="S4807" i="1" s="1"/>
  <c r="S4808" i="1" a="1"/>
  <c r="S4808" i="1" s="1"/>
  <c r="S4809" i="1" a="1"/>
  <c r="S4809" i="1" s="1"/>
  <c r="S4810" i="1" a="1"/>
  <c r="S4810" i="1" s="1"/>
  <c r="S4811" i="1" a="1"/>
  <c r="S4811" i="1" s="1"/>
  <c r="S4812" i="1" a="1"/>
  <c r="S4812" i="1" s="1"/>
  <c r="S4813" i="1" a="1"/>
  <c r="S4813" i="1" s="1"/>
  <c r="S4814" i="1" a="1"/>
  <c r="S4814" i="1" s="1"/>
  <c r="S4815" i="1" a="1"/>
  <c r="S4815" i="1" s="1"/>
  <c r="S4816" i="1" a="1"/>
  <c r="S4816" i="1" s="1"/>
  <c r="S4817" i="1" a="1"/>
  <c r="S4817" i="1" s="1"/>
  <c r="S4818" i="1" a="1"/>
  <c r="S4818" i="1" s="1"/>
  <c r="S4819" i="1" a="1"/>
  <c r="S4819" i="1" s="1"/>
  <c r="S4820" i="1" a="1"/>
  <c r="S4820" i="1" s="1"/>
  <c r="S4821" i="1" a="1"/>
  <c r="S4821" i="1" s="1"/>
  <c r="S4822" i="1" a="1"/>
  <c r="S4822" i="1" s="1"/>
  <c r="S4823" i="1" a="1"/>
  <c r="S4823" i="1" s="1"/>
  <c r="S4824" i="1" a="1"/>
  <c r="S4824" i="1" s="1"/>
  <c r="S4825" i="1" a="1"/>
  <c r="S4825" i="1" s="1"/>
  <c r="S4826" i="1" a="1"/>
  <c r="S4826" i="1" s="1"/>
  <c r="S4827" i="1" a="1"/>
  <c r="S4827" i="1" s="1"/>
  <c r="S4828" i="1" a="1"/>
  <c r="S4828" i="1" s="1"/>
  <c r="S4829" i="1" a="1"/>
  <c r="S4829" i="1" s="1"/>
  <c r="S4830" i="1" a="1"/>
  <c r="S4830" i="1" s="1"/>
  <c r="S4831" i="1" a="1"/>
  <c r="S4831" i="1" s="1"/>
  <c r="S4832" i="1" a="1"/>
  <c r="S4832" i="1" s="1"/>
  <c r="S4833" i="1" a="1"/>
  <c r="S4833" i="1" s="1"/>
  <c r="S4834" i="1" a="1"/>
  <c r="S4834" i="1" s="1"/>
  <c r="S4835" i="1" a="1"/>
  <c r="S4835" i="1" s="1"/>
  <c r="S4836" i="1" a="1"/>
  <c r="S4836" i="1" s="1"/>
  <c r="S4837" i="1" a="1"/>
  <c r="S4837" i="1" s="1"/>
  <c r="S4838" i="1" a="1"/>
  <c r="S4838" i="1" s="1"/>
  <c r="S4839" i="1" a="1"/>
  <c r="S4839" i="1" s="1"/>
  <c r="S4840" i="1" a="1"/>
  <c r="S4840" i="1" s="1"/>
  <c r="S4841" i="1" a="1"/>
  <c r="S4841" i="1" s="1"/>
  <c r="S4842" i="1" a="1"/>
  <c r="S4842" i="1" s="1"/>
  <c r="S4843" i="1" a="1"/>
  <c r="S4843" i="1" s="1"/>
  <c r="S4844" i="1" a="1"/>
  <c r="S4844" i="1" s="1"/>
  <c r="S4845" i="1" a="1"/>
  <c r="S4845" i="1" s="1"/>
  <c r="S4846" i="1" a="1"/>
  <c r="S4846" i="1" s="1"/>
  <c r="S4847" i="1" a="1"/>
  <c r="S4847" i="1" s="1"/>
  <c r="S4848" i="1" a="1"/>
  <c r="S4848" i="1" s="1"/>
  <c r="S4849" i="1" a="1"/>
  <c r="S4849" i="1" s="1"/>
  <c r="S4850" i="1" a="1"/>
  <c r="S4850" i="1" s="1"/>
  <c r="S4851" i="1" a="1"/>
  <c r="S4851" i="1" s="1"/>
  <c r="S4852" i="1" a="1"/>
  <c r="S4852" i="1" s="1"/>
  <c r="S4853" i="1" a="1"/>
  <c r="S4853" i="1" s="1"/>
  <c r="S4854" i="1" a="1"/>
  <c r="S4854" i="1" s="1"/>
  <c r="S4855" i="1" a="1"/>
  <c r="S4855" i="1" s="1"/>
  <c r="S4856" i="1" a="1"/>
  <c r="S4856" i="1" s="1"/>
  <c r="S4857" i="1" a="1"/>
  <c r="S4857" i="1" s="1"/>
  <c r="S4858" i="1" a="1"/>
  <c r="S4858" i="1" s="1"/>
  <c r="S4859" i="1" a="1"/>
  <c r="S4859" i="1" s="1"/>
  <c r="S4860" i="1" a="1"/>
  <c r="S4860" i="1" s="1"/>
  <c r="S4861" i="1" a="1"/>
  <c r="S4861" i="1" s="1"/>
  <c r="S4862" i="1" a="1"/>
  <c r="S4862" i="1" s="1"/>
  <c r="S4863" i="1" a="1"/>
  <c r="S4863" i="1" s="1"/>
  <c r="S4864" i="1" a="1"/>
  <c r="S4864" i="1" s="1"/>
  <c r="S4865" i="1" a="1"/>
  <c r="S4865" i="1" s="1"/>
  <c r="S4866" i="1" a="1"/>
  <c r="S4866" i="1" s="1"/>
  <c r="S4867" i="1" a="1"/>
  <c r="S4867" i="1" s="1"/>
  <c r="S4868" i="1" a="1"/>
  <c r="S4868" i="1" s="1"/>
  <c r="S4869" i="1" a="1"/>
  <c r="S4869" i="1" s="1"/>
  <c r="S4870" i="1" a="1"/>
  <c r="S4870" i="1" s="1"/>
  <c r="S4871" i="1" a="1"/>
  <c r="S4871" i="1" s="1"/>
  <c r="S4872" i="1" a="1"/>
  <c r="S4872" i="1" s="1"/>
  <c r="S4873" i="1" a="1"/>
  <c r="S4873" i="1" s="1"/>
  <c r="S4874" i="1" a="1"/>
  <c r="S4874" i="1" s="1"/>
  <c r="S4875" i="1" a="1"/>
  <c r="S4875" i="1" s="1"/>
  <c r="S4876" i="1" a="1"/>
  <c r="S4876" i="1" s="1"/>
  <c r="S4877" i="1" a="1"/>
  <c r="S4877" i="1" s="1"/>
  <c r="S4878" i="1" a="1"/>
  <c r="S4878" i="1" s="1"/>
  <c r="S4879" i="1" a="1"/>
  <c r="S4879" i="1" s="1"/>
  <c r="S4880" i="1" a="1"/>
  <c r="S4880" i="1" s="1"/>
  <c r="S4881" i="1" a="1"/>
  <c r="S4881" i="1" s="1"/>
  <c r="S4882" i="1" a="1"/>
  <c r="S4882" i="1" s="1"/>
  <c r="S4883" i="1" a="1"/>
  <c r="S4883" i="1" s="1"/>
  <c r="S4884" i="1" a="1"/>
  <c r="S4884" i="1" s="1"/>
  <c r="S4885" i="1" a="1"/>
  <c r="S4885" i="1" s="1"/>
  <c r="S4886" i="1" a="1"/>
  <c r="S4886" i="1" s="1"/>
  <c r="S4887" i="1" a="1"/>
  <c r="S4887" i="1" s="1"/>
  <c r="S4888" i="1" a="1"/>
  <c r="S4888" i="1" s="1"/>
  <c r="S4889" i="1" a="1"/>
  <c r="S4889" i="1" s="1"/>
  <c r="S4890" i="1" a="1"/>
  <c r="S4890" i="1" s="1"/>
  <c r="S4891" i="1" a="1"/>
  <c r="S4891" i="1" s="1"/>
  <c r="S4892" i="1" a="1"/>
  <c r="S4892" i="1" s="1"/>
  <c r="S4893" i="1" a="1"/>
  <c r="S4893" i="1" s="1"/>
  <c r="S4894" i="1" a="1"/>
  <c r="S4894" i="1" s="1"/>
  <c r="S4895" i="1" a="1"/>
  <c r="S4895" i="1" s="1"/>
  <c r="S4896" i="1" a="1"/>
  <c r="S4896" i="1" s="1"/>
  <c r="S4897" i="1" a="1"/>
  <c r="S4897" i="1" s="1"/>
  <c r="S4898" i="1" a="1"/>
  <c r="S4898" i="1" s="1"/>
  <c r="S4899" i="1" a="1"/>
  <c r="S4899" i="1" s="1"/>
  <c r="S4900" i="1" a="1"/>
  <c r="S4900" i="1" s="1"/>
  <c r="S4901" i="1" a="1"/>
  <c r="S4901" i="1" s="1"/>
  <c r="S4902" i="1" a="1"/>
  <c r="S4902" i="1" s="1"/>
  <c r="S4903" i="1" a="1"/>
  <c r="S4903" i="1" s="1"/>
  <c r="S4904" i="1" a="1"/>
  <c r="S4904" i="1" s="1"/>
  <c r="S4905" i="1" a="1"/>
  <c r="S4905" i="1" s="1"/>
  <c r="S4906" i="1" a="1"/>
  <c r="S4906" i="1" s="1"/>
  <c r="S4907" i="1" a="1"/>
  <c r="S4907" i="1" s="1"/>
  <c r="S4908" i="1" a="1"/>
  <c r="S4908" i="1" s="1"/>
  <c r="S4909" i="1" a="1"/>
  <c r="S4909" i="1" s="1"/>
  <c r="S4910" i="1" a="1"/>
  <c r="S4910" i="1" s="1"/>
  <c r="S4911" i="1" a="1"/>
  <c r="S4911" i="1" s="1"/>
  <c r="S4912" i="1" a="1"/>
  <c r="S4912" i="1" s="1"/>
  <c r="S4913" i="1" a="1"/>
  <c r="S4913" i="1" s="1"/>
  <c r="S4914" i="1" a="1"/>
  <c r="S4914" i="1" s="1"/>
  <c r="S4915" i="1" a="1"/>
  <c r="S4915" i="1" s="1"/>
  <c r="S4916" i="1" a="1"/>
  <c r="S4916" i="1" s="1"/>
  <c r="S4917" i="1" a="1"/>
  <c r="S4917" i="1" s="1"/>
  <c r="S4918" i="1" a="1"/>
  <c r="S4918" i="1" s="1"/>
  <c r="S4919" i="1" a="1"/>
  <c r="S4919" i="1" s="1"/>
  <c r="S4920" i="1" a="1"/>
  <c r="S4920" i="1" s="1"/>
  <c r="S4921" i="1" a="1"/>
  <c r="S4921" i="1" s="1"/>
  <c r="S4922" i="1" a="1"/>
  <c r="S4922" i="1" s="1"/>
  <c r="S4923" i="1" a="1"/>
  <c r="S4923" i="1" s="1"/>
  <c r="S4924" i="1" a="1"/>
  <c r="S4924" i="1" s="1"/>
  <c r="S4925" i="1" a="1"/>
  <c r="S4925" i="1" s="1"/>
  <c r="S4926" i="1" a="1"/>
  <c r="S4926" i="1" s="1"/>
  <c r="S4927" i="1" a="1"/>
  <c r="S4927" i="1" s="1"/>
  <c r="S4928" i="1" a="1"/>
  <c r="S4928" i="1" s="1"/>
  <c r="S4929" i="1" a="1"/>
  <c r="S4929" i="1" s="1"/>
  <c r="S4930" i="1" a="1"/>
  <c r="S4930" i="1" s="1"/>
  <c r="S4931" i="1" a="1"/>
  <c r="S4931" i="1" s="1"/>
  <c r="S4932" i="1" a="1"/>
  <c r="S4932" i="1" s="1"/>
  <c r="S4933" i="1" a="1"/>
  <c r="S4933" i="1" s="1"/>
  <c r="S4934" i="1" a="1"/>
  <c r="S4934" i="1" s="1"/>
  <c r="S4935" i="1" a="1"/>
  <c r="S4935" i="1" s="1"/>
  <c r="S4936" i="1" a="1"/>
  <c r="S4936" i="1" s="1"/>
  <c r="S4937" i="1" a="1"/>
  <c r="S4937" i="1" s="1"/>
  <c r="S4938" i="1" a="1"/>
  <c r="S4938" i="1" s="1"/>
  <c r="S4939" i="1" a="1"/>
  <c r="S4939" i="1" s="1"/>
  <c r="S4940" i="1" a="1"/>
  <c r="S4940" i="1" s="1"/>
  <c r="S4941" i="1" a="1"/>
  <c r="S4941" i="1" s="1"/>
  <c r="S4942" i="1" a="1"/>
  <c r="S4942" i="1" s="1"/>
  <c r="S4943" i="1" a="1"/>
  <c r="S4943" i="1" s="1"/>
  <c r="S4944" i="1" a="1"/>
  <c r="S4944" i="1" s="1"/>
  <c r="S4945" i="1" a="1"/>
  <c r="S4945" i="1" s="1"/>
  <c r="S4946" i="1" a="1"/>
  <c r="S4946" i="1" s="1"/>
  <c r="S4947" i="1" a="1"/>
  <c r="S4947" i="1" s="1"/>
  <c r="S4948" i="1" a="1"/>
  <c r="S4948" i="1" s="1"/>
  <c r="S4949" i="1" a="1"/>
  <c r="S4949" i="1" s="1"/>
  <c r="S4950" i="1" a="1"/>
  <c r="S4950" i="1" s="1"/>
  <c r="S4951" i="1" a="1"/>
  <c r="S4951" i="1" s="1"/>
  <c r="S4952" i="1" a="1"/>
  <c r="S4952" i="1" s="1"/>
  <c r="S4953" i="1" a="1"/>
  <c r="S4953" i="1" s="1"/>
  <c r="S4954" i="1" a="1"/>
  <c r="S4954" i="1" s="1"/>
  <c r="S4955" i="1" a="1"/>
  <c r="S4955" i="1" s="1"/>
  <c r="S4956" i="1" a="1"/>
  <c r="S4956" i="1" s="1"/>
  <c r="S4957" i="1" a="1"/>
  <c r="S4957" i="1" s="1"/>
  <c r="S4958" i="1" a="1"/>
  <c r="S4958" i="1" s="1"/>
  <c r="S4959" i="1" a="1"/>
  <c r="S4959" i="1" s="1"/>
  <c r="S4960" i="1" a="1"/>
  <c r="S4960" i="1" s="1"/>
  <c r="S4961" i="1" a="1"/>
  <c r="S4961" i="1" s="1"/>
  <c r="S4962" i="1" a="1"/>
  <c r="S4962" i="1" s="1"/>
  <c r="S4963" i="1" a="1"/>
  <c r="S4963" i="1" s="1"/>
  <c r="S4964" i="1" a="1"/>
  <c r="S4964" i="1" s="1"/>
  <c r="S4965" i="1" a="1"/>
  <c r="S4965" i="1" s="1"/>
  <c r="S4966" i="1" a="1"/>
  <c r="S4966" i="1" s="1"/>
  <c r="S4967" i="1" a="1"/>
  <c r="S4967" i="1" s="1"/>
  <c r="S4968" i="1" a="1"/>
  <c r="S4968" i="1" s="1"/>
  <c r="S4969" i="1" a="1"/>
  <c r="S4969" i="1" s="1"/>
  <c r="S4970" i="1" a="1"/>
  <c r="S4970" i="1" s="1"/>
  <c r="S4971" i="1" a="1"/>
  <c r="S4971" i="1" s="1"/>
  <c r="S4972" i="1" a="1"/>
  <c r="S4972" i="1" s="1"/>
  <c r="S4973" i="1" a="1"/>
  <c r="S4973" i="1" s="1"/>
  <c r="S4974" i="1" a="1"/>
  <c r="S4974" i="1" s="1"/>
  <c r="S4975" i="1" a="1"/>
  <c r="S4975" i="1" s="1"/>
  <c r="S4976" i="1" a="1"/>
  <c r="S4976" i="1" s="1"/>
  <c r="S4977" i="1" a="1"/>
  <c r="S4977" i="1" s="1"/>
  <c r="S4978" i="1" a="1"/>
  <c r="S4978" i="1" s="1"/>
  <c r="S4979" i="1" a="1"/>
  <c r="S4979" i="1" s="1"/>
  <c r="S4980" i="1" a="1"/>
  <c r="S4980" i="1" s="1"/>
  <c r="S4981" i="1" a="1"/>
  <c r="S4981" i="1" s="1"/>
  <c r="S4982" i="1" a="1"/>
  <c r="S4982" i="1" s="1"/>
  <c r="S4983" i="1" a="1"/>
  <c r="S4983" i="1" s="1"/>
  <c r="S4984" i="1" a="1"/>
  <c r="S4984" i="1" s="1"/>
  <c r="S4985" i="1" a="1"/>
  <c r="S4985" i="1" s="1"/>
  <c r="S4986" i="1" a="1"/>
  <c r="S4986" i="1" s="1"/>
  <c r="S4987" i="1" a="1"/>
  <c r="S4987" i="1" s="1"/>
  <c r="S4988" i="1" a="1"/>
  <c r="S4988" i="1" s="1"/>
  <c r="S4989" i="1" a="1"/>
  <c r="S4989" i="1" s="1"/>
  <c r="S4990" i="1" a="1"/>
  <c r="S4990" i="1" s="1"/>
  <c r="S4991" i="1" a="1"/>
  <c r="S4991" i="1" s="1"/>
  <c r="S4992" i="1" a="1"/>
  <c r="S4992" i="1" s="1"/>
  <c r="S4993" i="1" a="1"/>
  <c r="S4993" i="1" s="1"/>
  <c r="S4994" i="1" a="1"/>
  <c r="S4994" i="1" s="1"/>
  <c r="S4995" i="1" a="1"/>
  <c r="S4995" i="1" s="1"/>
  <c r="S4996" i="1" a="1"/>
  <c r="S4996" i="1" s="1"/>
  <c r="S4997" i="1" a="1"/>
  <c r="S4997" i="1" s="1"/>
  <c r="S4998" i="1" a="1"/>
  <c r="S4998" i="1" s="1"/>
  <c r="S4999" i="1" a="1"/>
  <c r="S4999" i="1" s="1"/>
  <c r="S5000" i="1" a="1"/>
  <c r="S5000" i="1" s="1"/>
  <c r="S5001" i="1" a="1"/>
  <c r="S5001" i="1" s="1"/>
  <c r="S5002" i="1" a="1"/>
  <c r="S5002" i="1" s="1"/>
  <c r="S5003" i="1" a="1"/>
  <c r="S5003" i="1" s="1"/>
  <c r="S5004" i="1" a="1"/>
  <c r="S5004" i="1" s="1"/>
  <c r="S5005" i="1" a="1"/>
  <c r="S5005" i="1" s="1"/>
  <c r="S5006" i="1" a="1"/>
  <c r="S5006" i="1" s="1"/>
  <c r="S5007" i="1" a="1"/>
  <c r="S5007" i="1" s="1"/>
  <c r="S5008" i="1" a="1"/>
  <c r="S5008" i="1" s="1"/>
  <c r="S5009" i="1" a="1"/>
  <c r="S5009" i="1" s="1"/>
  <c r="S5010" i="1" a="1"/>
  <c r="S5010" i="1" s="1"/>
  <c r="S5011" i="1" a="1"/>
  <c r="S5011" i="1" s="1"/>
  <c r="S5012" i="1" a="1"/>
  <c r="S5012" i="1" s="1"/>
  <c r="S5013" i="1" a="1"/>
  <c r="S5013" i="1" s="1"/>
  <c r="S5014" i="1" a="1"/>
  <c r="S5014" i="1" s="1"/>
  <c r="S5015" i="1" a="1"/>
  <c r="S5015" i="1" s="1"/>
  <c r="S5016" i="1" a="1"/>
  <c r="S5016" i="1" s="1"/>
  <c r="S5017" i="1" a="1"/>
  <c r="S5017" i="1" s="1"/>
  <c r="S5018" i="1" a="1"/>
  <c r="S5018" i="1" s="1"/>
  <c r="S5019" i="1" a="1"/>
  <c r="S5019" i="1" s="1"/>
  <c r="S5020" i="1" a="1"/>
  <c r="S5020" i="1" s="1"/>
  <c r="S5021" i="1" a="1"/>
  <c r="S5021" i="1" s="1"/>
  <c r="S5022" i="1" a="1"/>
  <c r="S5022" i="1" s="1"/>
  <c r="S5023" i="1" a="1"/>
  <c r="S5023" i="1" s="1"/>
  <c r="S5024" i="1" a="1"/>
  <c r="S5024" i="1" s="1"/>
  <c r="S5025" i="1" a="1"/>
  <c r="S5025" i="1" s="1"/>
  <c r="S5026" i="1" a="1"/>
  <c r="S5026" i="1" s="1"/>
  <c r="S5027" i="1" a="1"/>
  <c r="S5027" i="1" s="1"/>
  <c r="S5028" i="1" a="1"/>
  <c r="S5028" i="1" s="1"/>
  <c r="S5029" i="1" a="1"/>
  <c r="S5029" i="1" s="1"/>
  <c r="S5030" i="1" a="1"/>
  <c r="S5030" i="1" s="1"/>
  <c r="S5031" i="1" a="1"/>
  <c r="S5031" i="1" s="1"/>
  <c r="S5032" i="1" a="1"/>
  <c r="S5032" i="1" s="1"/>
  <c r="S5033" i="1" a="1"/>
  <c r="S5033" i="1" s="1"/>
  <c r="S5034" i="1" a="1"/>
  <c r="S5034" i="1" s="1"/>
  <c r="S5035" i="1" a="1"/>
  <c r="S5035" i="1" s="1"/>
  <c r="S5036" i="1" a="1"/>
  <c r="S5036" i="1" s="1"/>
  <c r="S5037" i="1" a="1"/>
  <c r="S5037" i="1" s="1"/>
  <c r="S5038" i="1" a="1"/>
  <c r="S5038" i="1" s="1"/>
  <c r="S5039" i="1" a="1"/>
  <c r="S5039" i="1" s="1"/>
  <c r="S5040" i="1" a="1"/>
  <c r="S5040" i="1" s="1"/>
  <c r="S5041" i="1" a="1"/>
  <c r="S5041" i="1" s="1"/>
  <c r="S5042" i="1" a="1"/>
  <c r="S5042" i="1" s="1"/>
  <c r="S5043" i="1" a="1"/>
  <c r="S5043" i="1" s="1"/>
  <c r="S5044" i="1" a="1"/>
  <c r="S5044" i="1" s="1"/>
  <c r="S5045" i="1" a="1"/>
  <c r="S5045" i="1" s="1"/>
  <c r="S5046" i="1" a="1"/>
  <c r="S5046" i="1" s="1"/>
  <c r="S5047" i="1" a="1"/>
  <c r="S5047" i="1" s="1"/>
  <c r="S5048" i="1" a="1"/>
  <c r="S5048" i="1" s="1"/>
  <c r="S5049" i="1" a="1"/>
  <c r="S5049" i="1" s="1"/>
  <c r="S5050" i="1" a="1"/>
  <c r="S5050" i="1" s="1"/>
  <c r="S5051" i="1" a="1"/>
  <c r="S5051" i="1" s="1"/>
  <c r="S5052" i="1" a="1"/>
  <c r="S5052" i="1" s="1"/>
  <c r="S5053" i="1" a="1"/>
  <c r="S5053" i="1" s="1"/>
  <c r="S5054" i="1" a="1"/>
  <c r="S5054" i="1" s="1"/>
  <c r="S5055" i="1" a="1"/>
  <c r="S5055" i="1" s="1"/>
  <c r="S5056" i="1" a="1"/>
  <c r="S5056" i="1" s="1"/>
  <c r="S5057" i="1" a="1"/>
  <c r="S5057" i="1" s="1"/>
  <c r="S5058" i="1" a="1"/>
  <c r="S5058" i="1" s="1"/>
  <c r="S5059" i="1" a="1"/>
  <c r="S5059" i="1" s="1"/>
  <c r="S5060" i="1" a="1"/>
  <c r="S5060" i="1" s="1"/>
  <c r="S5061" i="1" a="1"/>
  <c r="S5061" i="1" s="1"/>
  <c r="S5062" i="1" a="1"/>
  <c r="S5062" i="1" s="1"/>
  <c r="S5063" i="1" a="1"/>
  <c r="S5063" i="1" s="1"/>
  <c r="S5064" i="1" a="1"/>
  <c r="S5064" i="1" s="1"/>
  <c r="S5065" i="1" a="1"/>
  <c r="S5065" i="1" s="1"/>
  <c r="S5066" i="1" a="1"/>
  <c r="S5066" i="1" s="1"/>
  <c r="S5067" i="1" a="1"/>
  <c r="S5067" i="1" s="1"/>
  <c r="S5068" i="1" a="1"/>
  <c r="S5068" i="1" s="1"/>
  <c r="S5069" i="1" a="1"/>
  <c r="S5069" i="1" s="1"/>
  <c r="S5070" i="1" a="1"/>
  <c r="S5070" i="1" s="1"/>
  <c r="S5071" i="1" a="1"/>
  <c r="S5071" i="1" s="1"/>
  <c r="S5072" i="1" a="1"/>
  <c r="S5072" i="1" s="1"/>
  <c r="S5073" i="1" a="1"/>
  <c r="S5073" i="1" s="1"/>
  <c r="S5074" i="1" a="1"/>
  <c r="S5074" i="1" s="1"/>
  <c r="S5075" i="1" a="1"/>
  <c r="S5075" i="1" s="1"/>
  <c r="S5076" i="1" a="1"/>
  <c r="S5076" i="1" s="1"/>
  <c r="S5077" i="1" a="1"/>
  <c r="S5077" i="1" s="1"/>
  <c r="S5078" i="1" a="1"/>
  <c r="S5078" i="1" s="1"/>
  <c r="S5079" i="1" a="1"/>
  <c r="S5079" i="1" s="1"/>
  <c r="S5080" i="1" a="1"/>
  <c r="S5080" i="1" s="1"/>
  <c r="S5081" i="1" a="1"/>
  <c r="S5081" i="1" s="1"/>
  <c r="S5082" i="1" a="1"/>
  <c r="S5082" i="1" s="1"/>
  <c r="S5083" i="1" a="1"/>
  <c r="S5083" i="1" s="1"/>
  <c r="S5084" i="1" a="1"/>
  <c r="S5084" i="1" s="1"/>
  <c r="S5085" i="1" a="1"/>
  <c r="S5085" i="1" s="1"/>
  <c r="S5086" i="1" a="1"/>
  <c r="S5086" i="1" s="1"/>
  <c r="S5087" i="1" a="1"/>
  <c r="S5087" i="1" s="1"/>
  <c r="S5088" i="1" a="1"/>
  <c r="S5088" i="1" s="1"/>
  <c r="S5089" i="1" a="1"/>
  <c r="S5089" i="1" s="1"/>
  <c r="S5090" i="1" a="1"/>
  <c r="S5090" i="1" s="1"/>
  <c r="S5091" i="1" a="1"/>
  <c r="S5091" i="1" s="1"/>
  <c r="S5092" i="1" a="1"/>
  <c r="S5092" i="1" s="1"/>
  <c r="S5093" i="1" a="1"/>
  <c r="S5093" i="1" s="1"/>
  <c r="S5094" i="1" a="1"/>
  <c r="S5094" i="1" s="1"/>
  <c r="S5095" i="1" a="1"/>
  <c r="S5095" i="1" s="1"/>
  <c r="S5096" i="1" a="1"/>
  <c r="S5096" i="1" s="1"/>
  <c r="S5097" i="1" a="1"/>
  <c r="S5097" i="1" s="1"/>
  <c r="S5098" i="1" a="1"/>
  <c r="S5098" i="1" s="1"/>
  <c r="S5099" i="1" a="1"/>
  <c r="S5099" i="1" s="1"/>
  <c r="S5100" i="1" a="1"/>
  <c r="S5100" i="1" s="1"/>
  <c r="S5101" i="1" a="1"/>
  <c r="S5101" i="1" s="1"/>
  <c r="S5102" i="1" a="1"/>
  <c r="S5102" i="1" s="1"/>
  <c r="S5103" i="1" a="1"/>
  <c r="S5103" i="1" s="1"/>
  <c r="S5104" i="1" a="1"/>
  <c r="S5104" i="1" s="1"/>
  <c r="S5105" i="1" a="1"/>
  <c r="S5105" i="1" s="1"/>
  <c r="S5106" i="1" a="1"/>
  <c r="S5106" i="1" s="1"/>
  <c r="S5107" i="1" a="1"/>
  <c r="S5107" i="1" s="1"/>
  <c r="S5108" i="1" a="1"/>
  <c r="S5108" i="1" s="1"/>
  <c r="S5109" i="1" a="1"/>
  <c r="S5109" i="1" s="1"/>
  <c r="S5110" i="1" a="1"/>
  <c r="S5110" i="1" s="1"/>
  <c r="S5111" i="1" a="1"/>
  <c r="S5111" i="1" s="1"/>
  <c r="S5112" i="1" a="1"/>
  <c r="S5112" i="1" s="1"/>
  <c r="S5113" i="1" a="1"/>
  <c r="S5113" i="1" s="1"/>
  <c r="S5114" i="1" a="1"/>
  <c r="S5114" i="1" s="1"/>
  <c r="S5115" i="1" a="1"/>
  <c r="S5115" i="1" s="1"/>
  <c r="S5116" i="1" a="1"/>
  <c r="S5116" i="1" s="1"/>
  <c r="S5117" i="1" a="1"/>
  <c r="S5117" i="1" s="1"/>
  <c r="S5118" i="1" a="1"/>
  <c r="S5118" i="1" s="1"/>
  <c r="S5119" i="1" a="1"/>
  <c r="S5119" i="1" s="1"/>
  <c r="S5120" i="1" a="1"/>
  <c r="S5120" i="1" s="1"/>
  <c r="S5121" i="1" a="1"/>
  <c r="S5121" i="1" s="1"/>
  <c r="S5122" i="1" a="1"/>
  <c r="S5122" i="1" s="1"/>
  <c r="S5123" i="1" a="1"/>
  <c r="S5123" i="1" s="1"/>
  <c r="S5124" i="1" a="1"/>
  <c r="S5124" i="1" s="1"/>
  <c r="S5125" i="1" a="1"/>
  <c r="S5125" i="1" s="1"/>
  <c r="S5126" i="1" a="1"/>
  <c r="S5126" i="1" s="1"/>
  <c r="S5127" i="1" a="1"/>
  <c r="S5127" i="1" s="1"/>
  <c r="S5128" i="1" a="1"/>
  <c r="S5128" i="1" s="1"/>
  <c r="S5129" i="1" a="1"/>
  <c r="S5129" i="1" s="1"/>
  <c r="S5130" i="1" a="1"/>
  <c r="S5130" i="1" s="1"/>
  <c r="S5131" i="1" a="1"/>
  <c r="S5131" i="1" s="1"/>
  <c r="S5132" i="1" a="1"/>
  <c r="S5132" i="1" s="1"/>
  <c r="S5133" i="1" a="1"/>
  <c r="S5133" i="1" s="1"/>
  <c r="S5134" i="1" a="1"/>
  <c r="S5134" i="1" s="1"/>
  <c r="S5135" i="1" a="1"/>
  <c r="S5135" i="1" s="1"/>
  <c r="S5136" i="1" a="1"/>
  <c r="S5136" i="1" s="1"/>
  <c r="S5137" i="1" a="1"/>
  <c r="S5137" i="1" s="1"/>
  <c r="S5138" i="1" a="1"/>
  <c r="S5138" i="1" s="1"/>
  <c r="S5139" i="1" a="1"/>
  <c r="S5139" i="1" s="1"/>
  <c r="S5140" i="1" a="1"/>
  <c r="S5140" i="1" s="1"/>
  <c r="S5141" i="1" a="1"/>
  <c r="S5141" i="1" s="1"/>
  <c r="S5142" i="1" a="1"/>
  <c r="S5142" i="1" s="1"/>
  <c r="S5143" i="1" a="1"/>
  <c r="S5143" i="1" s="1"/>
  <c r="S5144" i="1" a="1"/>
  <c r="S5144" i="1" s="1"/>
  <c r="S5145" i="1" a="1"/>
  <c r="S5145" i="1" s="1"/>
  <c r="S5146" i="1" a="1"/>
  <c r="S5146" i="1" s="1"/>
  <c r="S5147" i="1" a="1"/>
  <c r="S5147" i="1" s="1"/>
  <c r="S5148" i="1" a="1"/>
  <c r="S5148" i="1" s="1"/>
  <c r="S5149" i="1" a="1"/>
  <c r="S5149" i="1" s="1"/>
  <c r="S5150" i="1" a="1"/>
  <c r="S5150" i="1" s="1"/>
  <c r="S5151" i="1" a="1"/>
  <c r="S5151" i="1" s="1"/>
  <c r="S5152" i="1" a="1"/>
  <c r="S5152" i="1" s="1"/>
  <c r="S5153" i="1" a="1"/>
  <c r="S5153" i="1" s="1"/>
  <c r="S5154" i="1" a="1"/>
  <c r="S5154" i="1" s="1"/>
  <c r="S5155" i="1" a="1"/>
  <c r="S5155" i="1" s="1"/>
  <c r="S5156" i="1" a="1"/>
  <c r="S5156" i="1" s="1"/>
  <c r="S5157" i="1" a="1"/>
  <c r="S5157" i="1" s="1"/>
  <c r="S5158" i="1" a="1"/>
  <c r="S5158" i="1" s="1"/>
  <c r="S5159" i="1" a="1"/>
  <c r="S5159" i="1" s="1"/>
  <c r="S5160" i="1" a="1"/>
  <c r="S5160" i="1" s="1"/>
  <c r="S5161" i="1" a="1"/>
  <c r="S5161" i="1" s="1"/>
  <c r="S5162" i="1" a="1"/>
  <c r="S5162" i="1" s="1"/>
  <c r="S5163" i="1" a="1"/>
  <c r="S5163" i="1" s="1"/>
  <c r="S5164" i="1" a="1"/>
  <c r="S5164" i="1" s="1"/>
  <c r="S5165" i="1" a="1"/>
  <c r="S5165" i="1" s="1"/>
  <c r="S5166" i="1" a="1"/>
  <c r="S5166" i="1" s="1"/>
  <c r="S5167" i="1" a="1"/>
  <c r="S5167" i="1" s="1"/>
  <c r="S5168" i="1" a="1"/>
  <c r="S5168" i="1" s="1"/>
  <c r="S5169" i="1" a="1"/>
  <c r="S5169" i="1" s="1"/>
  <c r="S5170" i="1" a="1"/>
  <c r="S5170" i="1" s="1"/>
  <c r="S5171" i="1" a="1"/>
  <c r="S5171" i="1" s="1"/>
  <c r="S5172" i="1" a="1"/>
  <c r="S5172" i="1" s="1"/>
  <c r="S5173" i="1" a="1"/>
  <c r="S5173" i="1" s="1"/>
  <c r="S5174" i="1" a="1"/>
  <c r="S5174" i="1" s="1"/>
  <c r="S5175" i="1" a="1"/>
  <c r="S5175" i="1" s="1"/>
  <c r="S5176" i="1" a="1"/>
  <c r="S5176" i="1" s="1"/>
  <c r="S5177" i="1" a="1"/>
  <c r="S5177" i="1" s="1"/>
  <c r="S5178" i="1" a="1"/>
  <c r="S5178" i="1" s="1"/>
  <c r="S5179" i="1" a="1"/>
  <c r="S5179" i="1" s="1"/>
  <c r="S5180" i="1" a="1"/>
  <c r="S5180" i="1" s="1"/>
  <c r="S5181" i="1" a="1"/>
  <c r="S5181" i="1" s="1"/>
  <c r="S5182" i="1" a="1"/>
  <c r="S5182" i="1" s="1"/>
  <c r="S5183" i="1" a="1"/>
  <c r="S5183" i="1" s="1"/>
  <c r="S5184" i="1" a="1"/>
  <c r="S5184" i="1" s="1"/>
  <c r="S5185" i="1" a="1"/>
  <c r="S5185" i="1" s="1"/>
  <c r="S5186" i="1" a="1"/>
  <c r="S5186" i="1" s="1"/>
  <c r="S5187" i="1" a="1"/>
  <c r="S5187" i="1" s="1"/>
  <c r="S5188" i="1" a="1"/>
  <c r="S5188" i="1" s="1"/>
  <c r="S5189" i="1" a="1"/>
  <c r="S5189" i="1" s="1"/>
  <c r="S5190" i="1" a="1"/>
  <c r="S5190" i="1" s="1"/>
  <c r="S5191" i="1" a="1"/>
  <c r="S5191" i="1" s="1"/>
  <c r="S5192" i="1" a="1"/>
  <c r="S5192" i="1" s="1"/>
  <c r="S5193" i="1" a="1"/>
  <c r="S5193" i="1" s="1"/>
  <c r="S5194" i="1" a="1"/>
  <c r="S5194" i="1" s="1"/>
  <c r="S5195" i="1" a="1"/>
  <c r="S5195" i="1" s="1"/>
  <c r="S5196" i="1" a="1"/>
  <c r="S5196" i="1" s="1"/>
  <c r="S5197" i="1" a="1"/>
  <c r="S5197" i="1" s="1"/>
  <c r="S5198" i="1" a="1"/>
  <c r="S5198" i="1" s="1"/>
  <c r="S5199" i="1" a="1"/>
  <c r="S5199" i="1" s="1"/>
  <c r="S5200" i="1" a="1"/>
  <c r="S5200" i="1" s="1"/>
  <c r="S5201" i="1" a="1"/>
  <c r="S5201" i="1" s="1"/>
  <c r="S5202" i="1" a="1"/>
  <c r="S5202" i="1" s="1"/>
  <c r="S5203" i="1" a="1"/>
  <c r="S5203" i="1" s="1"/>
  <c r="S5204" i="1" a="1"/>
  <c r="S5204" i="1" s="1"/>
  <c r="S5205" i="1" a="1"/>
  <c r="S5205" i="1" s="1"/>
  <c r="S5206" i="1" a="1"/>
  <c r="S5206" i="1" s="1"/>
  <c r="S5207" i="1" a="1"/>
  <c r="S5207" i="1" s="1"/>
  <c r="S5208" i="1" a="1"/>
  <c r="S5208" i="1" s="1"/>
  <c r="S5209" i="1" a="1"/>
  <c r="S5209" i="1" s="1"/>
  <c r="S5210" i="1" a="1"/>
  <c r="S5210" i="1" s="1"/>
  <c r="S5211" i="1" a="1"/>
  <c r="S5211" i="1" s="1"/>
  <c r="S5212" i="1" a="1"/>
  <c r="S5212" i="1" s="1"/>
  <c r="S5213" i="1" a="1"/>
  <c r="S5213" i="1" s="1"/>
  <c r="S5214" i="1" a="1"/>
  <c r="S5214" i="1" s="1"/>
  <c r="S5215" i="1" a="1"/>
  <c r="S5215" i="1" s="1"/>
  <c r="S5216" i="1" a="1"/>
  <c r="S5216" i="1" s="1"/>
  <c r="S5217" i="1" a="1"/>
  <c r="S5217" i="1" s="1"/>
  <c r="S5218" i="1" a="1"/>
  <c r="S5218" i="1" s="1"/>
  <c r="S5219" i="1" a="1"/>
  <c r="S5219" i="1" s="1"/>
  <c r="S5220" i="1" a="1"/>
  <c r="S5220" i="1" s="1"/>
  <c r="S5221" i="1" a="1"/>
  <c r="S5221" i="1" s="1"/>
  <c r="S5222" i="1" a="1"/>
  <c r="S5222" i="1" s="1"/>
  <c r="S5223" i="1" a="1"/>
  <c r="S5223" i="1" s="1"/>
  <c r="S5224" i="1" a="1"/>
  <c r="S5224" i="1" s="1"/>
  <c r="S5225" i="1" a="1"/>
  <c r="S5225" i="1" s="1"/>
  <c r="S5226" i="1" a="1"/>
  <c r="S5226" i="1" s="1"/>
  <c r="S5227" i="1" a="1"/>
  <c r="S5227" i="1" s="1"/>
  <c r="S5228" i="1" a="1"/>
  <c r="S5228" i="1" s="1"/>
  <c r="S5229" i="1" a="1"/>
  <c r="S5229" i="1" s="1"/>
  <c r="S5230" i="1" a="1"/>
  <c r="S5230" i="1" s="1"/>
  <c r="S5231" i="1" a="1"/>
  <c r="S5231" i="1" s="1"/>
  <c r="S5232" i="1" a="1"/>
  <c r="S5232" i="1" s="1"/>
  <c r="S5233" i="1" a="1"/>
  <c r="S5233" i="1" s="1"/>
  <c r="S5234" i="1" a="1"/>
  <c r="S5234" i="1" s="1"/>
  <c r="S5235" i="1" a="1"/>
  <c r="S5235" i="1" s="1"/>
  <c r="S5236" i="1" a="1"/>
  <c r="S5236" i="1" s="1"/>
  <c r="S5237" i="1" a="1"/>
  <c r="S5237" i="1" s="1"/>
  <c r="S5238" i="1" a="1"/>
  <c r="S5238" i="1" s="1"/>
  <c r="S5239" i="1" a="1"/>
  <c r="S5239" i="1" s="1"/>
  <c r="S5240" i="1" a="1"/>
  <c r="S5240" i="1" s="1"/>
  <c r="S5241" i="1" a="1"/>
  <c r="S5241" i="1" s="1"/>
  <c r="S5242" i="1" a="1"/>
  <c r="S5242" i="1" s="1"/>
  <c r="S5243" i="1" a="1"/>
  <c r="S5243" i="1" s="1"/>
  <c r="S5244" i="1" a="1"/>
  <c r="S5244" i="1" s="1"/>
  <c r="S5245" i="1" a="1"/>
  <c r="S5245" i="1" s="1"/>
  <c r="S5246" i="1" a="1"/>
  <c r="S5246" i="1" s="1"/>
  <c r="S5247" i="1" a="1"/>
  <c r="S5247" i="1" s="1"/>
  <c r="S5248" i="1" a="1"/>
  <c r="S5248" i="1" s="1"/>
  <c r="S5249" i="1" a="1"/>
  <c r="S5249" i="1" s="1"/>
  <c r="S5250" i="1" a="1"/>
  <c r="S5250" i="1" s="1"/>
  <c r="S5251" i="1" a="1"/>
  <c r="S5251" i="1" s="1"/>
  <c r="S5252" i="1" a="1"/>
  <c r="S5252" i="1" s="1"/>
  <c r="S5253" i="1" a="1"/>
  <c r="S5253" i="1" s="1"/>
  <c r="S5254" i="1" a="1"/>
  <c r="S5254" i="1" s="1"/>
  <c r="S5255" i="1" a="1"/>
  <c r="S5255" i="1" s="1"/>
  <c r="S5256" i="1" a="1"/>
  <c r="S5256" i="1" s="1"/>
  <c r="S5257" i="1" a="1"/>
  <c r="S5257" i="1" s="1"/>
  <c r="S5258" i="1" a="1"/>
  <c r="S5258" i="1" s="1"/>
  <c r="S5259" i="1" a="1"/>
  <c r="S5259" i="1" s="1"/>
  <c r="S5260" i="1" a="1"/>
  <c r="S5260" i="1" s="1"/>
  <c r="S5261" i="1" a="1"/>
  <c r="S5261" i="1" s="1"/>
  <c r="S5262" i="1" a="1"/>
  <c r="S5262" i="1" s="1"/>
  <c r="S5263" i="1" a="1"/>
  <c r="S5263" i="1" s="1"/>
  <c r="S5264" i="1" a="1"/>
  <c r="S5264" i="1" s="1"/>
  <c r="S5265" i="1" a="1"/>
  <c r="S5265" i="1" s="1"/>
  <c r="S5266" i="1" a="1"/>
  <c r="S5266" i="1" s="1"/>
  <c r="S5267" i="1" a="1"/>
  <c r="S5267" i="1" s="1"/>
  <c r="S5268" i="1" a="1"/>
  <c r="S5268" i="1" s="1"/>
  <c r="S5269" i="1" a="1"/>
  <c r="S5269" i="1" s="1"/>
  <c r="S5270" i="1" a="1"/>
  <c r="S5270" i="1" s="1"/>
  <c r="S5271" i="1" a="1"/>
  <c r="S5271" i="1" s="1"/>
  <c r="S5272" i="1" a="1"/>
  <c r="S5272" i="1" s="1"/>
  <c r="S5273" i="1" a="1"/>
  <c r="S5273" i="1" s="1"/>
  <c r="S5274" i="1" a="1"/>
  <c r="S5274" i="1" s="1"/>
  <c r="S5275" i="1" a="1"/>
  <c r="S5275" i="1" s="1"/>
  <c r="S5276" i="1" a="1"/>
  <c r="S5276" i="1" s="1"/>
  <c r="S5277" i="1" a="1"/>
  <c r="S5277" i="1" s="1"/>
  <c r="S5278" i="1" a="1"/>
  <c r="S5278" i="1" s="1"/>
  <c r="S5279" i="1" a="1"/>
  <c r="S5279" i="1" s="1"/>
  <c r="S5280" i="1" a="1"/>
  <c r="S5280" i="1" s="1"/>
  <c r="S5281" i="1" a="1"/>
  <c r="S5281" i="1" s="1"/>
  <c r="S5282" i="1" a="1"/>
  <c r="S5282" i="1" s="1"/>
  <c r="S5283" i="1" a="1"/>
  <c r="S5283" i="1" s="1"/>
  <c r="S5284" i="1" a="1"/>
  <c r="S5284" i="1" s="1"/>
  <c r="S5285" i="1" a="1"/>
  <c r="S5285" i="1" s="1"/>
  <c r="S5286" i="1" a="1"/>
  <c r="S5286" i="1" s="1"/>
  <c r="S5287" i="1" a="1"/>
  <c r="S5287" i="1" s="1"/>
  <c r="S5288" i="1" a="1"/>
  <c r="S5288" i="1" s="1"/>
  <c r="S5289" i="1" a="1"/>
  <c r="S5289" i="1" s="1"/>
  <c r="S5290" i="1" a="1"/>
  <c r="S5290" i="1" s="1"/>
  <c r="S5291" i="1" a="1"/>
  <c r="S5291" i="1" s="1"/>
  <c r="S5292" i="1" a="1"/>
  <c r="S5292" i="1" s="1"/>
  <c r="S5293" i="1" a="1"/>
  <c r="S5293" i="1" s="1"/>
  <c r="S5294" i="1" a="1"/>
  <c r="S5294" i="1" s="1"/>
  <c r="S5295" i="1" a="1"/>
  <c r="S5295" i="1" s="1"/>
  <c r="S5296" i="1" a="1"/>
  <c r="S5296" i="1" s="1"/>
  <c r="S5297" i="1" a="1"/>
  <c r="S5297" i="1" s="1"/>
  <c r="S5298" i="1" a="1"/>
  <c r="S5298" i="1" s="1"/>
  <c r="S5299" i="1" a="1"/>
  <c r="S5299" i="1" s="1"/>
  <c r="S5300" i="1" a="1"/>
  <c r="S5300" i="1" s="1"/>
  <c r="S5301" i="1" a="1"/>
  <c r="S5301" i="1" s="1"/>
  <c r="S5302" i="1" a="1"/>
  <c r="S5302" i="1" s="1"/>
  <c r="S5303" i="1" a="1"/>
  <c r="S5303" i="1" s="1"/>
  <c r="S5304" i="1" a="1"/>
  <c r="S5304" i="1" s="1"/>
  <c r="S5305" i="1" a="1"/>
  <c r="S5305" i="1" s="1"/>
  <c r="S5306" i="1" a="1"/>
  <c r="S5306" i="1" s="1"/>
  <c r="S5307" i="1" a="1"/>
  <c r="S5307" i="1" s="1"/>
  <c r="S5308" i="1" a="1"/>
  <c r="S5308" i="1" s="1"/>
  <c r="S5309" i="1" a="1"/>
  <c r="S5309" i="1" s="1"/>
  <c r="S5310" i="1" a="1"/>
  <c r="S5310" i="1" s="1"/>
  <c r="S5311" i="1" a="1"/>
  <c r="S5311" i="1" s="1"/>
  <c r="S5312" i="1" a="1"/>
  <c r="S5312" i="1" s="1"/>
  <c r="S5313" i="1" a="1"/>
  <c r="S5313" i="1" s="1"/>
  <c r="S5314" i="1" a="1"/>
  <c r="S5314" i="1" s="1"/>
  <c r="S5315" i="1" a="1"/>
  <c r="S5315" i="1" s="1"/>
  <c r="S5316" i="1" a="1"/>
  <c r="S5316" i="1" s="1"/>
  <c r="S5317" i="1" a="1"/>
  <c r="S5317" i="1" s="1"/>
  <c r="S5318" i="1" a="1"/>
  <c r="S5318" i="1" s="1"/>
  <c r="S5319" i="1" a="1"/>
  <c r="S5319" i="1" s="1"/>
  <c r="S5320" i="1" a="1"/>
  <c r="S5320" i="1" s="1"/>
  <c r="S5321" i="1" a="1"/>
  <c r="S5321" i="1" s="1"/>
  <c r="S5322" i="1" a="1"/>
  <c r="S5322" i="1" s="1"/>
  <c r="S5323" i="1" a="1"/>
  <c r="S5323" i="1" s="1"/>
  <c r="S5324" i="1" a="1"/>
  <c r="S5324" i="1" s="1"/>
  <c r="S5325" i="1" a="1"/>
  <c r="S5325" i="1" s="1"/>
  <c r="S5326" i="1" a="1"/>
  <c r="S5326" i="1" s="1"/>
  <c r="S5327" i="1" a="1"/>
  <c r="S5327" i="1" s="1"/>
  <c r="S5328" i="1" a="1"/>
  <c r="S5328" i="1" s="1"/>
  <c r="S5329" i="1" a="1"/>
  <c r="S5329" i="1" s="1"/>
  <c r="S5330" i="1" a="1"/>
  <c r="S5330" i="1" s="1"/>
  <c r="S5331" i="1" a="1"/>
  <c r="S5331" i="1" s="1"/>
  <c r="S5332" i="1" a="1"/>
  <c r="S5332" i="1" s="1"/>
  <c r="S5333" i="1" a="1"/>
  <c r="S5333" i="1" s="1"/>
  <c r="S5334" i="1" a="1"/>
  <c r="S5334" i="1" s="1"/>
  <c r="S5335" i="1" a="1"/>
  <c r="S5335" i="1" s="1"/>
  <c r="S5336" i="1" a="1"/>
  <c r="S5336" i="1" s="1"/>
  <c r="S5337" i="1" a="1"/>
  <c r="S5337" i="1" s="1"/>
  <c r="S5338" i="1" a="1"/>
  <c r="S5338" i="1" s="1"/>
  <c r="S5339" i="1" a="1"/>
  <c r="S5339" i="1" s="1"/>
  <c r="S5340" i="1" a="1"/>
  <c r="S5340" i="1" s="1"/>
  <c r="S5341" i="1" a="1"/>
  <c r="S5341" i="1" s="1"/>
  <c r="S5342" i="1" a="1"/>
  <c r="S5342" i="1" s="1"/>
  <c r="S5343" i="1" a="1"/>
  <c r="S5343" i="1" s="1"/>
  <c r="S5344" i="1" a="1"/>
  <c r="S5344" i="1" s="1"/>
  <c r="S5345" i="1" a="1"/>
  <c r="S5345" i="1" s="1"/>
  <c r="S5346" i="1" a="1"/>
  <c r="S5346" i="1" s="1"/>
  <c r="S5347" i="1" a="1"/>
  <c r="S5347" i="1" s="1"/>
  <c r="S5348" i="1" a="1"/>
  <c r="S5348" i="1" s="1"/>
  <c r="S5349" i="1" a="1"/>
  <c r="S5349" i="1" s="1"/>
  <c r="S5350" i="1" a="1"/>
  <c r="S5350" i="1" s="1"/>
  <c r="S5351" i="1" a="1"/>
  <c r="S5351" i="1" s="1"/>
  <c r="S5352" i="1" a="1"/>
  <c r="S5352" i="1" s="1"/>
  <c r="S5353" i="1" a="1"/>
  <c r="S5353" i="1" s="1"/>
  <c r="S5354" i="1" a="1"/>
  <c r="S5354" i="1" s="1"/>
  <c r="S5355" i="1" a="1"/>
  <c r="S5355" i="1" s="1"/>
  <c r="S5356" i="1" a="1"/>
  <c r="S5356" i="1" s="1"/>
  <c r="S5357" i="1" a="1"/>
  <c r="S5357" i="1" s="1"/>
  <c r="S5358" i="1" a="1"/>
  <c r="S5358" i="1" s="1"/>
  <c r="S5359" i="1" a="1"/>
  <c r="S5359" i="1" s="1"/>
  <c r="S5360" i="1" a="1"/>
  <c r="S5360" i="1" s="1"/>
  <c r="S5361" i="1" a="1"/>
  <c r="S5361" i="1" s="1"/>
  <c r="S5362" i="1" a="1"/>
  <c r="S5362" i="1" s="1"/>
  <c r="S5363" i="1" a="1"/>
  <c r="S5363" i="1" s="1"/>
  <c r="S5364" i="1" a="1"/>
  <c r="S5364" i="1" s="1"/>
  <c r="S5365" i="1" a="1"/>
  <c r="S5365" i="1" s="1"/>
  <c r="S5366" i="1" a="1"/>
  <c r="S5366" i="1" s="1"/>
  <c r="S5367" i="1" a="1"/>
  <c r="S5367" i="1" s="1"/>
  <c r="S5368" i="1" a="1"/>
  <c r="S5368" i="1" s="1"/>
  <c r="S5369" i="1" a="1"/>
  <c r="S5369" i="1" s="1"/>
  <c r="S5370" i="1" a="1"/>
  <c r="S5370" i="1" s="1"/>
  <c r="S5371" i="1" a="1"/>
  <c r="S5371" i="1" s="1"/>
  <c r="S5372" i="1" a="1"/>
  <c r="S5372" i="1" s="1"/>
  <c r="S5373" i="1" a="1"/>
  <c r="S5373" i="1" s="1"/>
  <c r="S5374" i="1" a="1"/>
  <c r="S5374" i="1" s="1"/>
  <c r="S5375" i="1" a="1"/>
  <c r="S5375" i="1" s="1"/>
  <c r="S5376" i="1" a="1"/>
  <c r="S5376" i="1" s="1"/>
  <c r="S5377" i="1" a="1"/>
  <c r="S5377" i="1" s="1"/>
  <c r="S5378" i="1" a="1"/>
  <c r="S5378" i="1" s="1"/>
  <c r="S5379" i="1" a="1"/>
  <c r="S5379" i="1" s="1"/>
  <c r="S5380" i="1" a="1"/>
  <c r="S5380" i="1" s="1"/>
  <c r="S5381" i="1" a="1"/>
  <c r="S5381" i="1" s="1"/>
  <c r="S5382" i="1" a="1"/>
  <c r="S5382" i="1" s="1"/>
  <c r="S5383" i="1" a="1"/>
  <c r="S5383" i="1" s="1"/>
  <c r="S5384" i="1" a="1"/>
  <c r="S5384" i="1" s="1"/>
  <c r="S5385" i="1" a="1"/>
  <c r="S5385" i="1" s="1"/>
  <c r="S5386" i="1" a="1"/>
  <c r="S5386" i="1" s="1"/>
  <c r="S5387" i="1" a="1"/>
  <c r="S5387" i="1" s="1"/>
  <c r="S5388" i="1" a="1"/>
  <c r="S5388" i="1" s="1"/>
  <c r="S5389" i="1" a="1"/>
  <c r="S5389" i="1" s="1"/>
  <c r="S5390" i="1" a="1"/>
  <c r="S5390" i="1" s="1"/>
  <c r="S5391" i="1" a="1"/>
  <c r="S5391" i="1" s="1"/>
  <c r="S5392" i="1" a="1"/>
  <c r="S5392" i="1" s="1"/>
  <c r="S5393" i="1" a="1"/>
  <c r="S5393" i="1" s="1"/>
  <c r="S5394" i="1" a="1"/>
  <c r="S5394" i="1" s="1"/>
  <c r="S5395" i="1" a="1"/>
  <c r="S5395" i="1" s="1"/>
  <c r="S5396" i="1" a="1"/>
  <c r="S5396" i="1" s="1"/>
  <c r="S5397" i="1" a="1"/>
  <c r="S5397" i="1" s="1"/>
  <c r="S5398" i="1" a="1"/>
  <c r="S5398" i="1" s="1"/>
  <c r="S5399" i="1" a="1"/>
  <c r="S5399" i="1" s="1"/>
  <c r="S5400" i="1" a="1"/>
  <c r="S5400" i="1" s="1"/>
  <c r="S5401" i="1" a="1"/>
  <c r="S5401" i="1" s="1"/>
  <c r="S5402" i="1" a="1"/>
  <c r="S5402" i="1" s="1"/>
  <c r="S5403" i="1" a="1"/>
  <c r="S5403" i="1" s="1"/>
  <c r="S5404" i="1" a="1"/>
  <c r="S5404" i="1" s="1"/>
  <c r="S5405" i="1" a="1"/>
  <c r="S5405" i="1" s="1"/>
  <c r="S5406" i="1" a="1"/>
  <c r="S5406" i="1" s="1"/>
  <c r="S5407" i="1" a="1"/>
  <c r="S5407" i="1" s="1"/>
  <c r="S5408" i="1" a="1"/>
  <c r="S5408" i="1" s="1"/>
  <c r="S5409" i="1" a="1"/>
  <c r="S5409" i="1" s="1"/>
  <c r="S5410" i="1" a="1"/>
  <c r="S5410" i="1" s="1"/>
  <c r="S5411" i="1" a="1"/>
  <c r="S5411" i="1" s="1"/>
  <c r="S5412" i="1" a="1"/>
  <c r="S5412" i="1" s="1"/>
  <c r="S5413" i="1" a="1"/>
  <c r="S5413" i="1" s="1"/>
  <c r="S5414" i="1" a="1"/>
  <c r="S5414" i="1" s="1"/>
  <c r="S5415" i="1" a="1"/>
  <c r="S5415" i="1" s="1"/>
  <c r="S5416" i="1" a="1"/>
  <c r="S5416" i="1" s="1"/>
  <c r="S5417" i="1" a="1"/>
  <c r="S5417" i="1" s="1"/>
  <c r="S5418" i="1" a="1"/>
  <c r="S5418" i="1" s="1"/>
  <c r="S5419" i="1" a="1"/>
  <c r="S5419" i="1" s="1"/>
  <c r="S5420" i="1" a="1"/>
  <c r="S5420" i="1" s="1"/>
  <c r="S5421" i="1" a="1"/>
  <c r="S5421" i="1" s="1"/>
  <c r="S5422" i="1" a="1"/>
  <c r="S5422" i="1" s="1"/>
  <c r="S5423" i="1" a="1"/>
  <c r="S5423" i="1" s="1"/>
  <c r="S5424" i="1" a="1"/>
  <c r="S5424" i="1" s="1"/>
  <c r="S5425" i="1" a="1"/>
  <c r="S5425" i="1" s="1"/>
  <c r="S5426" i="1" a="1"/>
  <c r="S5426" i="1" s="1"/>
  <c r="S5427" i="1" a="1"/>
  <c r="S5427" i="1" s="1"/>
  <c r="S5428" i="1" a="1"/>
  <c r="S5428" i="1" s="1"/>
  <c r="S5429" i="1" a="1"/>
  <c r="S5429" i="1" s="1"/>
  <c r="S5430" i="1" a="1"/>
  <c r="S5430" i="1" s="1"/>
  <c r="S5431" i="1" a="1"/>
  <c r="S5431" i="1" s="1"/>
  <c r="S5432" i="1" a="1"/>
  <c r="S5432" i="1" s="1"/>
  <c r="S5433" i="1" a="1"/>
  <c r="S5433" i="1" s="1"/>
  <c r="S5434" i="1" a="1"/>
  <c r="S5434" i="1" s="1"/>
  <c r="S5435" i="1" a="1"/>
  <c r="S5435" i="1" s="1"/>
  <c r="S5436" i="1" a="1"/>
  <c r="S5436" i="1" s="1"/>
  <c r="S5437" i="1" a="1"/>
  <c r="S5437" i="1" s="1"/>
  <c r="S5438" i="1" a="1"/>
  <c r="S5438" i="1" s="1"/>
  <c r="S5439" i="1" a="1"/>
  <c r="S5439" i="1" s="1"/>
  <c r="S5440" i="1" a="1"/>
  <c r="S5440" i="1" s="1"/>
  <c r="S5441" i="1" a="1"/>
  <c r="S5441" i="1" s="1"/>
  <c r="S5442" i="1" a="1"/>
  <c r="S5442" i="1" s="1"/>
  <c r="S5443" i="1" a="1"/>
  <c r="S5443" i="1" s="1"/>
  <c r="S5444" i="1" a="1"/>
  <c r="S5444" i="1" s="1"/>
  <c r="S5445" i="1" a="1"/>
  <c r="S5445" i="1" s="1"/>
  <c r="S5446" i="1" a="1"/>
  <c r="S5446" i="1" s="1"/>
  <c r="S5447" i="1" a="1"/>
  <c r="S5447" i="1" s="1"/>
  <c r="S5448" i="1" a="1"/>
  <c r="S5448" i="1" s="1"/>
  <c r="S5449" i="1" a="1"/>
  <c r="S5449" i="1" s="1"/>
  <c r="S5450" i="1" a="1"/>
  <c r="S5450" i="1" s="1"/>
  <c r="S5451" i="1" a="1"/>
  <c r="S5451" i="1" s="1"/>
  <c r="S5452" i="1" a="1"/>
  <c r="S5452" i="1" s="1"/>
  <c r="S5453" i="1" a="1"/>
  <c r="S5453" i="1" s="1"/>
  <c r="S5454" i="1" a="1"/>
  <c r="S5454" i="1" s="1"/>
  <c r="S5455" i="1" a="1"/>
  <c r="S5455" i="1" s="1"/>
  <c r="S5456" i="1" a="1"/>
  <c r="S5456" i="1" s="1"/>
  <c r="S5457" i="1" a="1"/>
  <c r="S5457" i="1" s="1"/>
  <c r="S5458" i="1" a="1"/>
  <c r="S5458" i="1" s="1"/>
  <c r="S5459" i="1" a="1"/>
  <c r="S5459" i="1" s="1"/>
  <c r="S5460" i="1" a="1"/>
  <c r="S5460" i="1" s="1"/>
  <c r="S5461" i="1" a="1"/>
  <c r="S5461" i="1" s="1"/>
  <c r="S5462" i="1" a="1"/>
  <c r="S5462" i="1" s="1"/>
  <c r="S5463" i="1" a="1"/>
  <c r="S5463" i="1" s="1"/>
  <c r="S5464" i="1" a="1"/>
  <c r="S5464" i="1" s="1"/>
  <c r="S5465" i="1" a="1"/>
  <c r="S5465" i="1" s="1"/>
  <c r="S5466" i="1" a="1"/>
  <c r="S5466" i="1" s="1"/>
  <c r="S5467" i="1" a="1"/>
  <c r="S5467" i="1" s="1"/>
  <c r="S5468" i="1" a="1"/>
  <c r="S5468" i="1" s="1"/>
  <c r="S5469" i="1" a="1"/>
  <c r="S5469" i="1" s="1"/>
  <c r="S5470" i="1" a="1"/>
  <c r="S5470" i="1" s="1"/>
  <c r="S5471" i="1" a="1"/>
  <c r="S5471" i="1" s="1"/>
  <c r="S5472" i="1" a="1"/>
  <c r="S5472" i="1" s="1"/>
  <c r="S5473" i="1" a="1"/>
  <c r="S5473" i="1" s="1"/>
  <c r="S5474" i="1" a="1"/>
  <c r="S5474" i="1" s="1"/>
  <c r="S5475" i="1" a="1"/>
  <c r="S5475" i="1" s="1"/>
  <c r="S5476" i="1" a="1"/>
  <c r="S5476" i="1" s="1"/>
  <c r="S5477" i="1" a="1"/>
  <c r="S5477" i="1" s="1"/>
  <c r="S5478" i="1" a="1"/>
  <c r="S5478" i="1" s="1"/>
  <c r="S5479" i="1" a="1"/>
  <c r="S5479" i="1" s="1"/>
  <c r="S5480" i="1" a="1"/>
  <c r="S5480" i="1" s="1"/>
  <c r="S5481" i="1" a="1"/>
  <c r="S5481" i="1" s="1"/>
  <c r="S5482" i="1" a="1"/>
  <c r="S5482" i="1" s="1"/>
  <c r="S5483" i="1" a="1"/>
  <c r="S5483" i="1" s="1"/>
  <c r="S5484" i="1" a="1"/>
  <c r="S5484" i="1" s="1"/>
  <c r="S5485" i="1" a="1"/>
  <c r="S5485" i="1" s="1"/>
  <c r="S5486" i="1" a="1"/>
  <c r="S5486" i="1" s="1"/>
  <c r="S5487" i="1" a="1"/>
  <c r="S5487" i="1" s="1"/>
  <c r="S5488" i="1" a="1"/>
  <c r="S5488" i="1" s="1"/>
  <c r="S5489" i="1" a="1"/>
  <c r="S5489" i="1" s="1"/>
  <c r="S5490" i="1" a="1"/>
  <c r="S5490" i="1" s="1"/>
  <c r="S5491" i="1" a="1"/>
  <c r="S5491" i="1" s="1"/>
  <c r="S5492" i="1" a="1"/>
  <c r="S5492" i="1" s="1"/>
  <c r="S5493" i="1" a="1"/>
  <c r="S5493" i="1" s="1"/>
  <c r="S5494" i="1" a="1"/>
  <c r="S5494" i="1" s="1"/>
  <c r="S5495" i="1" a="1"/>
  <c r="S5495" i="1" s="1"/>
  <c r="S5496" i="1" a="1"/>
  <c r="S5496" i="1" s="1"/>
  <c r="S5497" i="1" a="1"/>
  <c r="S5497" i="1" s="1"/>
  <c r="S5498" i="1" a="1"/>
  <c r="S5498" i="1" s="1"/>
  <c r="S5499" i="1" a="1"/>
  <c r="S5499" i="1" s="1"/>
  <c r="S5500" i="1" a="1"/>
  <c r="S5500" i="1" s="1"/>
  <c r="S5501" i="1" a="1"/>
  <c r="S5501" i="1" s="1"/>
  <c r="S5502" i="1" a="1"/>
  <c r="S5502" i="1" s="1"/>
  <c r="S5503" i="1" a="1"/>
  <c r="S5503" i="1" s="1"/>
  <c r="S5504" i="1" a="1"/>
  <c r="S5504" i="1" s="1"/>
  <c r="S5505" i="1" a="1"/>
  <c r="S5505" i="1" s="1"/>
  <c r="S5506" i="1" a="1"/>
  <c r="S5506" i="1" s="1"/>
  <c r="S5507" i="1" a="1"/>
  <c r="S5507" i="1" s="1"/>
  <c r="S5508" i="1" a="1"/>
  <c r="S5508" i="1" s="1"/>
  <c r="S5509" i="1" a="1"/>
  <c r="S5509" i="1" s="1"/>
  <c r="S5510" i="1" a="1"/>
  <c r="S5510" i="1" s="1"/>
  <c r="S5511" i="1" a="1"/>
  <c r="S5511" i="1" s="1"/>
  <c r="S5512" i="1" a="1"/>
  <c r="S5512" i="1" s="1"/>
  <c r="S5513" i="1" a="1"/>
  <c r="S5513" i="1" s="1"/>
  <c r="S5514" i="1" a="1"/>
  <c r="S5514" i="1" s="1"/>
  <c r="S5515" i="1" a="1"/>
  <c r="S5515" i="1" s="1"/>
  <c r="S5516" i="1" a="1"/>
  <c r="S5516" i="1" s="1"/>
  <c r="S5517" i="1" a="1"/>
  <c r="S5517" i="1" s="1"/>
  <c r="S5518" i="1" a="1"/>
  <c r="S5518" i="1" s="1"/>
  <c r="S5519" i="1" a="1"/>
  <c r="S5519" i="1" s="1"/>
  <c r="S5520" i="1" a="1"/>
  <c r="S5520" i="1" s="1"/>
  <c r="S5521" i="1" a="1"/>
  <c r="S5521" i="1" s="1"/>
  <c r="S5522" i="1" a="1"/>
  <c r="S5522" i="1" s="1"/>
  <c r="S5523" i="1" a="1"/>
  <c r="S5523" i="1" s="1"/>
  <c r="S5524" i="1" a="1"/>
  <c r="S5524" i="1" s="1"/>
  <c r="S5525" i="1" a="1"/>
  <c r="S5525" i="1" s="1"/>
  <c r="S5526" i="1" a="1"/>
  <c r="S5526" i="1" s="1"/>
  <c r="S5527" i="1" a="1"/>
  <c r="S5527" i="1" s="1"/>
  <c r="S5528" i="1" a="1"/>
  <c r="S5528" i="1" s="1"/>
  <c r="S5529" i="1" a="1"/>
  <c r="S5529" i="1" s="1"/>
  <c r="S5530" i="1" a="1"/>
  <c r="S5530" i="1" s="1"/>
  <c r="S5531" i="1" a="1"/>
  <c r="S5531" i="1" s="1"/>
  <c r="S5532" i="1" a="1"/>
  <c r="S5532" i="1" s="1"/>
  <c r="S5533" i="1" a="1"/>
  <c r="S5533" i="1" s="1"/>
  <c r="S5534" i="1" a="1"/>
  <c r="S5534" i="1" s="1"/>
  <c r="S5535" i="1" a="1"/>
  <c r="S5535" i="1" s="1"/>
  <c r="S5536" i="1" a="1"/>
  <c r="S5536" i="1" s="1"/>
  <c r="S5537" i="1" a="1"/>
  <c r="S5537" i="1" s="1"/>
  <c r="S5538" i="1" a="1"/>
  <c r="S5538" i="1" s="1"/>
  <c r="S5539" i="1" a="1"/>
  <c r="S5539" i="1" s="1"/>
  <c r="S5540" i="1" a="1"/>
  <c r="S5540" i="1" s="1"/>
  <c r="S5541" i="1" a="1"/>
  <c r="S5541" i="1" s="1"/>
  <c r="S5542" i="1" a="1"/>
  <c r="S5542" i="1" s="1"/>
  <c r="S5543" i="1" a="1"/>
  <c r="S5543" i="1" s="1"/>
  <c r="S5544" i="1" a="1"/>
  <c r="S5544" i="1" s="1"/>
  <c r="S5545" i="1" a="1"/>
  <c r="S5545" i="1" s="1"/>
  <c r="S5546" i="1" a="1"/>
  <c r="S5546" i="1" s="1"/>
  <c r="S5547" i="1" a="1"/>
  <c r="S5547" i="1" s="1"/>
  <c r="S5548" i="1" a="1"/>
  <c r="S5548" i="1" s="1"/>
  <c r="S5549" i="1" a="1"/>
  <c r="S5549" i="1" s="1"/>
  <c r="S5550" i="1" a="1"/>
  <c r="S5550" i="1" s="1"/>
  <c r="S5551" i="1" a="1"/>
  <c r="S5551" i="1" s="1"/>
  <c r="S5552" i="1" a="1"/>
  <c r="S5552" i="1" s="1"/>
  <c r="S5553" i="1" a="1"/>
  <c r="S5553" i="1" s="1"/>
  <c r="S5554" i="1" a="1"/>
  <c r="S5554" i="1" s="1"/>
  <c r="S5555" i="1" a="1"/>
  <c r="S5555" i="1" s="1"/>
  <c r="S5556" i="1" a="1"/>
  <c r="S5556" i="1" s="1"/>
  <c r="S5557" i="1" a="1"/>
  <c r="S5557" i="1" s="1"/>
  <c r="S5558" i="1" a="1"/>
  <c r="S5558" i="1" s="1"/>
  <c r="S5559" i="1" a="1"/>
  <c r="S5559" i="1" s="1"/>
  <c r="S5560" i="1" a="1"/>
  <c r="S5560" i="1" s="1"/>
  <c r="S5561" i="1" a="1"/>
  <c r="S5561" i="1" s="1"/>
  <c r="S5562" i="1" a="1"/>
  <c r="S5562" i="1" s="1"/>
  <c r="S5563" i="1" a="1"/>
  <c r="S5563" i="1" s="1"/>
  <c r="S5564" i="1" a="1"/>
  <c r="S5564" i="1" s="1"/>
  <c r="S5565" i="1" a="1"/>
  <c r="S5565" i="1" s="1"/>
  <c r="S5566" i="1" a="1"/>
  <c r="S5566" i="1" s="1"/>
  <c r="S5567" i="1" a="1"/>
  <c r="S5567" i="1" s="1"/>
  <c r="S5568" i="1" a="1"/>
  <c r="S5568" i="1" s="1"/>
  <c r="S5569" i="1" a="1"/>
  <c r="S5569" i="1" s="1"/>
  <c r="S5570" i="1" a="1"/>
  <c r="S5570" i="1" s="1"/>
  <c r="S5571" i="1" a="1"/>
  <c r="S5571" i="1" s="1"/>
  <c r="S5572" i="1" a="1"/>
  <c r="S5572" i="1" s="1"/>
  <c r="S5573" i="1" a="1"/>
  <c r="S5573" i="1" s="1"/>
  <c r="S5574" i="1" a="1"/>
  <c r="S5574" i="1" s="1"/>
  <c r="S5575" i="1" a="1"/>
  <c r="S5575" i="1" s="1"/>
  <c r="S5576" i="1" a="1"/>
  <c r="S5576" i="1" s="1"/>
  <c r="S5577" i="1" a="1"/>
  <c r="S5577" i="1" s="1"/>
  <c r="S5578" i="1" a="1"/>
  <c r="S5578" i="1" s="1"/>
  <c r="S5579" i="1" a="1"/>
  <c r="S5579" i="1" s="1"/>
  <c r="S5580" i="1" a="1"/>
  <c r="S5580" i="1" s="1"/>
  <c r="S5581" i="1" a="1"/>
  <c r="S5581" i="1" s="1"/>
  <c r="S5582" i="1" a="1"/>
  <c r="S5582" i="1" s="1"/>
  <c r="S5583" i="1" a="1"/>
  <c r="S5583" i="1" s="1"/>
  <c r="S5584" i="1" a="1"/>
  <c r="S5584" i="1" s="1"/>
  <c r="S5585" i="1" a="1"/>
  <c r="S5585" i="1" s="1"/>
  <c r="S5586" i="1" a="1"/>
  <c r="S5586" i="1" s="1"/>
  <c r="S5587" i="1" a="1"/>
  <c r="S5587" i="1" s="1"/>
  <c r="S5588" i="1" a="1"/>
  <c r="S5588" i="1" s="1"/>
  <c r="S5589" i="1" a="1"/>
  <c r="S5589" i="1" s="1"/>
  <c r="S5590" i="1" a="1"/>
  <c r="S5590" i="1" s="1"/>
  <c r="S5591" i="1" a="1"/>
  <c r="S5591" i="1" s="1"/>
  <c r="S5592" i="1" a="1"/>
  <c r="S5592" i="1" s="1"/>
  <c r="S5593" i="1" a="1"/>
  <c r="S5593" i="1" s="1"/>
  <c r="S5594" i="1" a="1"/>
  <c r="S5594" i="1" s="1"/>
  <c r="S5595" i="1" a="1"/>
  <c r="S5595" i="1" s="1"/>
  <c r="S5596" i="1" a="1"/>
  <c r="S5596" i="1" s="1"/>
  <c r="S5597" i="1" a="1"/>
  <c r="S5597" i="1" s="1"/>
  <c r="S5598" i="1" a="1"/>
  <c r="S5598" i="1" s="1"/>
  <c r="S5599" i="1" a="1"/>
  <c r="S5599" i="1" s="1"/>
  <c r="S5600" i="1" a="1"/>
  <c r="S5600" i="1" s="1"/>
  <c r="S5601" i="1" a="1"/>
  <c r="S5601" i="1" s="1"/>
  <c r="S5602" i="1" a="1"/>
  <c r="S5602" i="1" s="1"/>
  <c r="S5603" i="1" a="1"/>
  <c r="S5603" i="1" s="1"/>
  <c r="S5604" i="1" a="1"/>
  <c r="S5604" i="1" s="1"/>
  <c r="S5605" i="1" a="1"/>
  <c r="S5605" i="1" s="1"/>
  <c r="S5606" i="1" a="1"/>
  <c r="S5606" i="1" s="1"/>
  <c r="S5607" i="1" a="1"/>
  <c r="S5607" i="1" s="1"/>
  <c r="S5608" i="1" a="1"/>
  <c r="S5608" i="1" s="1"/>
  <c r="S5609" i="1" a="1"/>
  <c r="S5609" i="1" s="1"/>
  <c r="S5610" i="1" a="1"/>
  <c r="S5610" i="1" s="1"/>
  <c r="S5611" i="1" a="1"/>
  <c r="S5611" i="1" s="1"/>
  <c r="S5612" i="1" a="1"/>
  <c r="S5612" i="1" s="1"/>
  <c r="S5613" i="1" a="1"/>
  <c r="S5613" i="1" s="1"/>
  <c r="S5614" i="1" a="1"/>
  <c r="S5614" i="1" s="1"/>
  <c r="S5615" i="1" a="1"/>
  <c r="S5615" i="1" s="1"/>
  <c r="S5616" i="1" a="1"/>
  <c r="S5616" i="1" s="1"/>
  <c r="S5617" i="1" a="1"/>
  <c r="S5617" i="1" s="1"/>
  <c r="S5618" i="1" a="1"/>
  <c r="S5618" i="1" s="1"/>
  <c r="S5619" i="1" a="1"/>
  <c r="S5619" i="1" s="1"/>
  <c r="S5620" i="1" a="1"/>
  <c r="S5620" i="1" s="1"/>
  <c r="S5621" i="1" a="1"/>
  <c r="S5621" i="1" s="1"/>
  <c r="S5622" i="1" a="1"/>
  <c r="S5622" i="1" s="1"/>
  <c r="S5623" i="1" a="1"/>
  <c r="S5623" i="1" s="1"/>
  <c r="S5624" i="1" a="1"/>
  <c r="S5624" i="1" s="1"/>
  <c r="S5625" i="1" a="1"/>
  <c r="S5625" i="1" s="1"/>
  <c r="S5626" i="1" a="1"/>
  <c r="S5626" i="1" s="1"/>
  <c r="S5627" i="1" a="1"/>
  <c r="S5627" i="1" s="1"/>
  <c r="S5628" i="1" a="1"/>
  <c r="S5628" i="1" s="1"/>
  <c r="S5629" i="1" a="1"/>
  <c r="S5629" i="1" s="1"/>
  <c r="S5630" i="1" a="1"/>
  <c r="S5630" i="1" s="1"/>
  <c r="S5631" i="1" a="1"/>
  <c r="S5631" i="1" s="1"/>
  <c r="S5632" i="1" a="1"/>
  <c r="S5632" i="1" s="1"/>
  <c r="S5633" i="1" a="1"/>
  <c r="S5633" i="1" s="1"/>
  <c r="S5634" i="1" a="1"/>
  <c r="S5634" i="1" s="1"/>
  <c r="S5635" i="1" a="1"/>
  <c r="S5635" i="1" s="1"/>
  <c r="S5636" i="1" a="1"/>
  <c r="S5636" i="1" s="1"/>
  <c r="S5637" i="1" a="1"/>
  <c r="S5637" i="1" s="1"/>
  <c r="S5638" i="1" a="1"/>
  <c r="S5638" i="1" s="1"/>
  <c r="S5639" i="1" a="1"/>
  <c r="S5639" i="1" s="1"/>
  <c r="S5640" i="1" a="1"/>
  <c r="S5640" i="1" s="1"/>
  <c r="S5641" i="1" a="1"/>
  <c r="S5641" i="1" s="1"/>
  <c r="S5642" i="1" a="1"/>
  <c r="S5642" i="1" s="1"/>
  <c r="S5643" i="1" a="1"/>
  <c r="S5643" i="1" s="1"/>
  <c r="S5644" i="1" a="1"/>
  <c r="S5644" i="1" s="1"/>
  <c r="S5645" i="1" a="1"/>
  <c r="S5645" i="1" s="1"/>
  <c r="S5646" i="1" a="1"/>
  <c r="S5646" i="1" s="1"/>
  <c r="S5647" i="1" a="1"/>
  <c r="S5647" i="1" s="1"/>
  <c r="S5648" i="1" a="1"/>
  <c r="S5648" i="1" s="1"/>
  <c r="S5649" i="1" a="1"/>
  <c r="S5649" i="1" s="1"/>
  <c r="S5650" i="1" a="1"/>
  <c r="S5650" i="1" s="1"/>
  <c r="S5651" i="1" a="1"/>
  <c r="S5651" i="1" s="1"/>
  <c r="S5652" i="1" a="1"/>
  <c r="S5652" i="1" s="1"/>
  <c r="S5653" i="1" a="1"/>
  <c r="S5653" i="1" s="1"/>
  <c r="S5654" i="1" a="1"/>
  <c r="S5654" i="1" s="1"/>
  <c r="S5655" i="1" a="1"/>
  <c r="S5655" i="1" s="1"/>
  <c r="S5656" i="1" a="1"/>
  <c r="S5656" i="1" s="1"/>
  <c r="S5657" i="1" a="1"/>
  <c r="S5657" i="1" s="1"/>
  <c r="S5658" i="1" a="1"/>
  <c r="S5658" i="1" s="1"/>
  <c r="S5659" i="1" a="1"/>
  <c r="S5659" i="1" s="1"/>
  <c r="S5660" i="1" a="1"/>
  <c r="S5660" i="1" s="1"/>
  <c r="S5661" i="1" a="1"/>
  <c r="S5661" i="1" s="1"/>
  <c r="S5662" i="1" a="1"/>
  <c r="S5662" i="1" s="1"/>
  <c r="S5663" i="1" a="1"/>
  <c r="S5663" i="1" s="1"/>
  <c r="S5664" i="1" a="1"/>
  <c r="S5664" i="1" s="1"/>
  <c r="S5665" i="1" a="1"/>
  <c r="S5665" i="1" s="1"/>
  <c r="S5666" i="1" a="1"/>
  <c r="S5666" i="1" s="1"/>
  <c r="S5667" i="1" a="1"/>
  <c r="S5667" i="1" s="1"/>
  <c r="S5668" i="1" a="1"/>
  <c r="S5668" i="1" s="1"/>
  <c r="S5669" i="1" a="1"/>
  <c r="S5669" i="1" s="1"/>
  <c r="S5670" i="1" a="1"/>
  <c r="S5670" i="1" s="1"/>
  <c r="S5671" i="1" a="1"/>
  <c r="S5671" i="1" s="1"/>
  <c r="S5672" i="1" a="1"/>
  <c r="S5672" i="1" s="1"/>
  <c r="S5673" i="1" a="1"/>
  <c r="S5673" i="1" s="1"/>
  <c r="S5674" i="1" a="1"/>
  <c r="S5674" i="1" s="1"/>
  <c r="S5675" i="1" a="1"/>
  <c r="S5675" i="1" s="1"/>
  <c r="S5676" i="1" a="1"/>
  <c r="S5676" i="1" s="1"/>
  <c r="S5677" i="1" a="1"/>
  <c r="S5677" i="1" s="1"/>
  <c r="S5678" i="1" a="1"/>
  <c r="S5678" i="1" s="1"/>
  <c r="S5679" i="1" a="1"/>
  <c r="S5679" i="1" s="1"/>
  <c r="S5680" i="1" a="1"/>
  <c r="S5680" i="1" s="1"/>
  <c r="S5681" i="1" a="1"/>
  <c r="S5681" i="1" s="1"/>
  <c r="S5682" i="1" a="1"/>
  <c r="S5682" i="1" s="1"/>
  <c r="S5683" i="1" a="1"/>
  <c r="S5683" i="1" s="1"/>
  <c r="S5684" i="1" a="1"/>
  <c r="S5684" i="1" s="1"/>
  <c r="S5685" i="1" a="1"/>
  <c r="S5685" i="1" s="1"/>
  <c r="S5686" i="1" a="1"/>
  <c r="S5686" i="1" s="1"/>
  <c r="S5687" i="1" a="1"/>
  <c r="S5687" i="1" s="1"/>
  <c r="S5688" i="1" a="1"/>
  <c r="S5688" i="1" s="1"/>
  <c r="S5689" i="1" a="1"/>
  <c r="S5689" i="1" s="1"/>
  <c r="S5690" i="1" a="1"/>
  <c r="S5690" i="1" s="1"/>
  <c r="S5691" i="1" a="1"/>
  <c r="S5691" i="1" s="1"/>
  <c r="S5692" i="1" a="1"/>
  <c r="S5692" i="1" s="1"/>
  <c r="S5693" i="1" a="1"/>
  <c r="S5693" i="1" s="1"/>
  <c r="S5694" i="1" a="1"/>
  <c r="S5694" i="1" s="1"/>
  <c r="S5695" i="1" a="1"/>
  <c r="S5695" i="1" s="1"/>
  <c r="S5696" i="1" a="1"/>
  <c r="S5696" i="1" s="1"/>
  <c r="S5697" i="1" a="1"/>
  <c r="S5697" i="1" s="1"/>
  <c r="S5698" i="1" a="1"/>
  <c r="S5698" i="1" s="1"/>
  <c r="S5699" i="1" a="1"/>
  <c r="S5699" i="1" s="1"/>
  <c r="S5700" i="1" a="1"/>
  <c r="S5700" i="1" s="1"/>
  <c r="S5701" i="1" a="1"/>
  <c r="S5701" i="1" s="1"/>
  <c r="S5702" i="1" a="1"/>
  <c r="S5702" i="1" s="1"/>
  <c r="S5703" i="1" a="1"/>
  <c r="S5703" i="1" s="1"/>
  <c r="S5704" i="1" a="1"/>
  <c r="S5704" i="1" s="1"/>
  <c r="S5705" i="1" a="1"/>
  <c r="S5705" i="1" s="1"/>
  <c r="S5706" i="1" a="1"/>
  <c r="S5706" i="1" s="1"/>
  <c r="S5707" i="1" a="1"/>
  <c r="S5707" i="1" s="1"/>
  <c r="S5708" i="1" a="1"/>
  <c r="S5708" i="1" s="1"/>
  <c r="S5709" i="1" a="1"/>
  <c r="S5709" i="1" s="1"/>
  <c r="S5710" i="1" a="1"/>
  <c r="S5710" i="1" s="1"/>
  <c r="S5711" i="1" a="1"/>
  <c r="S5711" i="1" s="1"/>
  <c r="S5712" i="1" a="1"/>
  <c r="S5712" i="1" s="1"/>
  <c r="S5713" i="1" a="1"/>
  <c r="S5713" i="1" s="1"/>
  <c r="S5714" i="1" a="1"/>
  <c r="S5714" i="1" s="1"/>
  <c r="S5715" i="1" a="1"/>
  <c r="S5715" i="1" s="1"/>
  <c r="S5716" i="1" a="1"/>
  <c r="S5716" i="1" s="1"/>
  <c r="S5717" i="1" a="1"/>
  <c r="S5717" i="1" s="1"/>
  <c r="S5718" i="1" a="1"/>
  <c r="S5718" i="1" s="1"/>
  <c r="S5719" i="1" a="1"/>
  <c r="S5719" i="1" s="1"/>
  <c r="S5720" i="1" a="1"/>
  <c r="S5720" i="1" s="1"/>
  <c r="S5721" i="1" a="1"/>
  <c r="S5721" i="1" s="1"/>
  <c r="S5722" i="1" a="1"/>
  <c r="S5722" i="1" s="1"/>
  <c r="S5723" i="1" a="1"/>
  <c r="S5723" i="1" s="1"/>
  <c r="S5724" i="1" a="1"/>
  <c r="S5724" i="1" s="1"/>
  <c r="S5725" i="1" a="1"/>
  <c r="S5725" i="1" s="1"/>
  <c r="S5726" i="1" a="1"/>
  <c r="S5726" i="1" s="1"/>
  <c r="S5727" i="1" a="1"/>
  <c r="S5727" i="1" s="1"/>
  <c r="S5728" i="1" a="1"/>
  <c r="S5728" i="1" s="1"/>
  <c r="S5729" i="1" a="1"/>
  <c r="S5729" i="1" s="1"/>
  <c r="S5730" i="1" a="1"/>
  <c r="S5730" i="1" s="1"/>
  <c r="S5731" i="1" a="1"/>
  <c r="S5731" i="1" s="1"/>
  <c r="S5732" i="1" a="1"/>
  <c r="S5732" i="1" s="1"/>
  <c r="S5733" i="1" a="1"/>
  <c r="S5733" i="1" s="1"/>
  <c r="S5734" i="1" a="1"/>
  <c r="S5734" i="1" s="1"/>
  <c r="S5735" i="1" a="1"/>
  <c r="S5735" i="1" s="1"/>
  <c r="S5736" i="1" a="1"/>
  <c r="S5736" i="1" s="1"/>
  <c r="S5737" i="1" a="1"/>
  <c r="S5737" i="1" s="1"/>
  <c r="S5738" i="1" a="1"/>
  <c r="S5738" i="1" s="1"/>
  <c r="S5739" i="1" a="1"/>
  <c r="S5739" i="1" s="1"/>
  <c r="S5740" i="1" a="1"/>
  <c r="S5740" i="1" s="1"/>
  <c r="S5741" i="1" a="1"/>
  <c r="S5741" i="1" s="1"/>
  <c r="S5742" i="1" a="1"/>
  <c r="S5742" i="1" s="1"/>
  <c r="S5743" i="1" a="1"/>
  <c r="S5743" i="1" s="1"/>
  <c r="S5744" i="1" a="1"/>
  <c r="S5744" i="1" s="1"/>
  <c r="S5745" i="1" a="1"/>
  <c r="S5745" i="1" s="1"/>
  <c r="S5746" i="1" a="1"/>
  <c r="S5746" i="1" s="1"/>
  <c r="S5747" i="1" a="1"/>
  <c r="S5747" i="1" s="1"/>
  <c r="S5748" i="1" a="1"/>
  <c r="S5748" i="1" s="1"/>
  <c r="S5749" i="1" a="1"/>
  <c r="S5749" i="1" s="1"/>
  <c r="S5750" i="1" a="1"/>
  <c r="S5750" i="1" s="1"/>
  <c r="S5751" i="1" a="1"/>
  <c r="S5751" i="1" s="1"/>
  <c r="S5752" i="1" a="1"/>
  <c r="S5752" i="1" s="1"/>
  <c r="S5753" i="1" a="1"/>
  <c r="S5753" i="1" s="1"/>
  <c r="S5754" i="1" a="1"/>
  <c r="S5754" i="1" s="1"/>
  <c r="S5755" i="1" a="1"/>
  <c r="S5755" i="1" s="1"/>
  <c r="S5756" i="1" a="1"/>
  <c r="S5756" i="1" s="1"/>
  <c r="S5757" i="1" a="1"/>
  <c r="S5757" i="1" s="1"/>
  <c r="S5758" i="1" a="1"/>
  <c r="S5758" i="1" s="1"/>
  <c r="S5759" i="1" a="1"/>
  <c r="S5759" i="1" s="1"/>
  <c r="S5760" i="1" a="1"/>
  <c r="S5760" i="1" s="1"/>
  <c r="S5761" i="1" a="1"/>
  <c r="S5761" i="1" s="1"/>
  <c r="S5762" i="1" a="1"/>
  <c r="S5762" i="1" s="1"/>
  <c r="S5763" i="1" a="1"/>
  <c r="S5763" i="1" s="1"/>
  <c r="S5764" i="1" a="1"/>
  <c r="S5764" i="1" s="1"/>
  <c r="S5765" i="1" a="1"/>
  <c r="S5765" i="1" s="1"/>
  <c r="S5766" i="1" a="1"/>
  <c r="S5766" i="1" s="1"/>
  <c r="S5767" i="1" a="1"/>
  <c r="S5767" i="1" s="1"/>
  <c r="S5768" i="1" a="1"/>
  <c r="S5768" i="1" s="1"/>
  <c r="S5769" i="1" a="1"/>
  <c r="S5769" i="1" s="1"/>
  <c r="S5770" i="1" a="1"/>
  <c r="S5770" i="1" s="1"/>
  <c r="S5771" i="1" a="1"/>
  <c r="S5771" i="1" s="1"/>
  <c r="S5772" i="1" a="1"/>
  <c r="S5772" i="1" s="1"/>
  <c r="S5773" i="1" a="1"/>
  <c r="S5773" i="1" s="1"/>
  <c r="S5774" i="1" a="1"/>
  <c r="S5774" i="1" s="1"/>
  <c r="S5775" i="1" a="1"/>
  <c r="S5775" i="1" s="1"/>
  <c r="S5776" i="1" a="1"/>
  <c r="S5776" i="1" s="1"/>
  <c r="S5777" i="1" a="1"/>
  <c r="S5777" i="1" s="1"/>
  <c r="S5778" i="1" a="1"/>
  <c r="S5778" i="1" s="1"/>
  <c r="S5779" i="1" a="1"/>
  <c r="S5779" i="1" s="1"/>
  <c r="S5780" i="1" a="1"/>
  <c r="S5780" i="1" s="1"/>
  <c r="S5781" i="1" a="1"/>
  <c r="S5781" i="1" s="1"/>
  <c r="S5782" i="1" a="1"/>
  <c r="S5782" i="1" s="1"/>
  <c r="S5783" i="1" a="1"/>
  <c r="S5783" i="1" s="1"/>
  <c r="S5784" i="1" a="1"/>
  <c r="S5784" i="1" s="1"/>
  <c r="S5785" i="1" a="1"/>
  <c r="S5785" i="1" s="1"/>
  <c r="S5786" i="1" a="1"/>
  <c r="S5786" i="1" s="1"/>
  <c r="S5787" i="1" a="1"/>
  <c r="S5787" i="1" s="1"/>
  <c r="S5788" i="1" a="1"/>
  <c r="S5788" i="1" s="1"/>
  <c r="S5789" i="1" a="1"/>
  <c r="S5789" i="1" s="1"/>
  <c r="S5790" i="1" a="1"/>
  <c r="S5790" i="1" s="1"/>
  <c r="S5791" i="1" a="1"/>
  <c r="S5791" i="1" s="1"/>
  <c r="S5792" i="1" a="1"/>
  <c r="S5792" i="1" s="1"/>
  <c r="S5793" i="1" a="1"/>
  <c r="S5793" i="1" s="1"/>
  <c r="S5794" i="1" a="1"/>
  <c r="S5794" i="1" s="1"/>
  <c r="S5795" i="1" a="1"/>
  <c r="S5795" i="1" s="1"/>
  <c r="S5796" i="1" a="1"/>
  <c r="S5796" i="1" s="1"/>
  <c r="S5797" i="1" a="1"/>
  <c r="S5797" i="1" s="1"/>
  <c r="S5798" i="1" a="1"/>
  <c r="S5798" i="1" s="1"/>
  <c r="S5799" i="1" a="1"/>
  <c r="S5799" i="1" s="1"/>
  <c r="S5800" i="1" a="1"/>
  <c r="S5800" i="1" s="1"/>
  <c r="S5801" i="1" a="1"/>
  <c r="S5801" i="1" s="1"/>
  <c r="S5802" i="1" a="1"/>
  <c r="S5802" i="1" s="1"/>
  <c r="S5803" i="1" a="1"/>
  <c r="S5803" i="1" s="1"/>
  <c r="S5804" i="1" a="1"/>
  <c r="S5804" i="1" s="1"/>
  <c r="S5805" i="1" a="1"/>
  <c r="S5805" i="1" s="1"/>
  <c r="S5806" i="1" a="1"/>
  <c r="S5806" i="1" s="1"/>
  <c r="S5807" i="1" a="1"/>
  <c r="S5807" i="1" s="1"/>
  <c r="S5808" i="1" a="1"/>
  <c r="S5808" i="1" s="1"/>
  <c r="S5809" i="1" a="1"/>
  <c r="S5809" i="1" s="1"/>
  <c r="S5810" i="1" a="1"/>
  <c r="S5810" i="1" s="1"/>
  <c r="S5811" i="1" a="1"/>
  <c r="S5811" i="1" s="1"/>
  <c r="S5812" i="1" a="1"/>
  <c r="S5812" i="1" s="1"/>
  <c r="S5813" i="1" a="1"/>
  <c r="S5813" i="1" s="1"/>
  <c r="S5814" i="1" a="1"/>
  <c r="S5814" i="1" s="1"/>
  <c r="S5815" i="1" a="1"/>
  <c r="S5815" i="1" s="1"/>
  <c r="S5816" i="1" a="1"/>
  <c r="S5816" i="1" s="1"/>
  <c r="S5817" i="1" a="1"/>
  <c r="S5817" i="1" s="1"/>
  <c r="S5818" i="1" a="1"/>
  <c r="S5818" i="1" s="1"/>
  <c r="S5819" i="1" a="1"/>
  <c r="S5819" i="1" s="1"/>
  <c r="S5820" i="1" a="1"/>
  <c r="S5820" i="1" s="1"/>
  <c r="S5821" i="1" a="1"/>
  <c r="S5821" i="1" s="1"/>
  <c r="S5822" i="1" a="1"/>
  <c r="S5822" i="1" s="1"/>
  <c r="S5823" i="1" a="1"/>
  <c r="S5823" i="1" s="1"/>
  <c r="S5824" i="1" a="1"/>
  <c r="S5824" i="1" s="1"/>
  <c r="S5825" i="1" a="1"/>
  <c r="S5825" i="1" s="1"/>
  <c r="S5826" i="1" a="1"/>
  <c r="S5826" i="1" s="1"/>
  <c r="S5827" i="1" a="1"/>
  <c r="S5827" i="1" s="1"/>
  <c r="S5828" i="1" a="1"/>
  <c r="S5828" i="1" s="1"/>
  <c r="S5829" i="1" a="1"/>
  <c r="S5829" i="1" s="1"/>
  <c r="S5830" i="1" a="1"/>
  <c r="S5830" i="1" s="1"/>
  <c r="S5831" i="1" a="1"/>
  <c r="S5831" i="1" s="1"/>
  <c r="S5832" i="1" a="1"/>
  <c r="S5832" i="1" s="1"/>
  <c r="S5833" i="1" a="1"/>
  <c r="S5833" i="1" s="1"/>
  <c r="S5834" i="1" a="1"/>
  <c r="S5834" i="1" s="1"/>
  <c r="S5835" i="1" a="1"/>
  <c r="S5835" i="1" s="1"/>
  <c r="S5836" i="1" a="1"/>
  <c r="S5836" i="1" s="1"/>
  <c r="S5837" i="1" a="1"/>
  <c r="S5837" i="1" s="1"/>
  <c r="S5838" i="1" a="1"/>
  <c r="S5838" i="1" s="1"/>
  <c r="S5839" i="1" a="1"/>
  <c r="S5839" i="1" s="1"/>
  <c r="S5840" i="1" a="1"/>
  <c r="S5840" i="1" s="1"/>
  <c r="S5841" i="1" a="1"/>
  <c r="S5841" i="1" s="1"/>
  <c r="S5842" i="1" a="1"/>
  <c r="S5842" i="1" s="1"/>
  <c r="S5843" i="1" a="1"/>
  <c r="S5843" i="1" s="1"/>
  <c r="S5844" i="1" a="1"/>
  <c r="S5844" i="1" s="1"/>
  <c r="S5845" i="1" a="1"/>
  <c r="S5845" i="1" s="1"/>
  <c r="S5846" i="1" a="1"/>
  <c r="S5846" i="1" s="1"/>
  <c r="S5847" i="1" a="1"/>
  <c r="S5847" i="1" s="1"/>
  <c r="S5848" i="1" a="1"/>
  <c r="S5848" i="1" s="1"/>
  <c r="S5849" i="1" a="1"/>
  <c r="S5849" i="1" s="1"/>
  <c r="S5850" i="1" a="1"/>
  <c r="S5850" i="1" s="1"/>
  <c r="S5851" i="1" a="1"/>
  <c r="S5851" i="1" s="1"/>
  <c r="S5852" i="1" a="1"/>
  <c r="S5852" i="1" s="1"/>
  <c r="S5853" i="1" a="1"/>
  <c r="S5853" i="1" s="1"/>
  <c r="S5854" i="1" a="1"/>
  <c r="S5854" i="1" s="1"/>
  <c r="S5855" i="1" a="1"/>
  <c r="S5855" i="1" s="1"/>
  <c r="S5856" i="1" a="1"/>
  <c r="S5856" i="1" s="1"/>
  <c r="S5857" i="1" a="1"/>
  <c r="S5857" i="1" s="1"/>
  <c r="S5858" i="1" a="1"/>
  <c r="S5858" i="1" s="1"/>
  <c r="S5859" i="1" a="1"/>
  <c r="S5859" i="1" s="1"/>
  <c r="S5860" i="1" a="1"/>
  <c r="S5860" i="1" s="1"/>
  <c r="S5861" i="1" a="1"/>
  <c r="S5861" i="1" s="1"/>
  <c r="S5862" i="1" a="1"/>
  <c r="S5862" i="1" s="1"/>
  <c r="S5863" i="1" a="1"/>
  <c r="S5863" i="1" s="1"/>
  <c r="S5864" i="1" a="1"/>
  <c r="S5864" i="1" s="1"/>
  <c r="S5865" i="1" a="1"/>
  <c r="S5865" i="1" s="1"/>
  <c r="S5866" i="1" a="1"/>
  <c r="S5866" i="1" s="1"/>
  <c r="S5867" i="1" a="1"/>
  <c r="S5867" i="1" s="1"/>
  <c r="S5868" i="1" a="1"/>
  <c r="S5868" i="1" s="1"/>
  <c r="S5869" i="1" a="1"/>
  <c r="S5869" i="1" s="1"/>
  <c r="S5870" i="1" a="1"/>
  <c r="S5870" i="1" s="1"/>
  <c r="S5871" i="1" a="1"/>
  <c r="S5871" i="1" s="1"/>
  <c r="S5872" i="1" a="1"/>
  <c r="S5872" i="1" s="1"/>
  <c r="S5873" i="1" a="1"/>
  <c r="S5873" i="1" s="1"/>
  <c r="S5874" i="1" a="1"/>
  <c r="S5874" i="1" s="1"/>
  <c r="S5875" i="1" a="1"/>
  <c r="S5875" i="1" s="1"/>
  <c r="S5876" i="1" a="1"/>
  <c r="S5876" i="1" s="1"/>
  <c r="S5877" i="1" a="1"/>
  <c r="S5877" i="1" s="1"/>
  <c r="S5878" i="1" a="1"/>
  <c r="S5878" i="1" s="1"/>
  <c r="S5879" i="1" a="1"/>
  <c r="S5879" i="1" s="1"/>
  <c r="S5880" i="1" a="1"/>
  <c r="S5880" i="1" s="1"/>
  <c r="S5881" i="1" a="1"/>
  <c r="S5881" i="1" s="1"/>
  <c r="S5882" i="1" a="1"/>
  <c r="S5882" i="1" s="1"/>
  <c r="S5883" i="1" a="1"/>
  <c r="S5883" i="1" s="1"/>
  <c r="S5884" i="1" a="1"/>
  <c r="S5884" i="1" s="1"/>
  <c r="S5885" i="1" a="1"/>
  <c r="S5885" i="1" s="1"/>
  <c r="S5886" i="1" a="1"/>
  <c r="S5886" i="1" s="1"/>
  <c r="S5887" i="1" a="1"/>
  <c r="S5887" i="1" s="1"/>
  <c r="S5888" i="1" a="1"/>
  <c r="S5888" i="1" s="1"/>
  <c r="S5889" i="1" a="1"/>
  <c r="S5889" i="1" s="1"/>
  <c r="S5890" i="1" a="1"/>
  <c r="S5890" i="1" s="1"/>
  <c r="S5891" i="1" a="1"/>
  <c r="S5891" i="1" s="1"/>
  <c r="S5892" i="1" a="1"/>
  <c r="S5892" i="1" s="1"/>
  <c r="S5893" i="1" a="1"/>
  <c r="S5893" i="1" s="1"/>
  <c r="S5894" i="1" a="1"/>
  <c r="S5894" i="1" s="1"/>
  <c r="S5895" i="1" a="1"/>
  <c r="S5895" i="1" s="1"/>
  <c r="S5896" i="1" a="1"/>
  <c r="S5896" i="1" s="1"/>
  <c r="S5897" i="1" a="1"/>
  <c r="S5897" i="1" s="1"/>
  <c r="S5898" i="1" a="1"/>
  <c r="S5898" i="1" s="1"/>
  <c r="S5899" i="1" a="1"/>
  <c r="S5899" i="1" s="1"/>
  <c r="S5900" i="1" a="1"/>
  <c r="S5900" i="1" s="1"/>
  <c r="S5901" i="1" a="1"/>
  <c r="S5901" i="1" s="1"/>
  <c r="S5902" i="1" a="1"/>
  <c r="S5902" i="1" s="1"/>
  <c r="S5903" i="1" a="1"/>
  <c r="S5903" i="1" s="1"/>
  <c r="S5904" i="1" a="1"/>
  <c r="S5904" i="1" s="1"/>
  <c r="S5905" i="1" a="1"/>
  <c r="S5905" i="1" s="1"/>
  <c r="S5906" i="1" a="1"/>
  <c r="S5906" i="1" s="1"/>
  <c r="S5907" i="1" a="1"/>
  <c r="S5907" i="1" s="1"/>
  <c r="S5908" i="1" a="1"/>
  <c r="S5908" i="1" s="1"/>
  <c r="S5909" i="1" a="1"/>
  <c r="S5909" i="1" s="1"/>
  <c r="S5910" i="1" a="1"/>
  <c r="S5910" i="1" s="1"/>
  <c r="S5911" i="1" a="1"/>
  <c r="S5911" i="1" s="1"/>
  <c r="S5912" i="1" a="1"/>
  <c r="S5912" i="1" s="1"/>
  <c r="S5913" i="1" a="1"/>
  <c r="S5913" i="1" s="1"/>
  <c r="S5914" i="1" a="1"/>
  <c r="S5914" i="1" s="1"/>
  <c r="S5915" i="1" a="1"/>
  <c r="S5915" i="1" s="1"/>
  <c r="S5916" i="1" a="1"/>
  <c r="S5916" i="1" s="1"/>
  <c r="S5917" i="1" a="1"/>
  <c r="S5917" i="1" s="1"/>
  <c r="S5918" i="1" a="1"/>
  <c r="S5918" i="1" s="1"/>
  <c r="S5919" i="1" a="1"/>
  <c r="S5919" i="1" s="1"/>
  <c r="S5920" i="1" a="1"/>
  <c r="S5920" i="1" s="1"/>
  <c r="S5921" i="1" a="1"/>
  <c r="S5921" i="1" s="1"/>
  <c r="S5922" i="1" a="1"/>
  <c r="S5922" i="1" s="1"/>
  <c r="S5923" i="1" a="1"/>
  <c r="S5923" i="1" s="1"/>
  <c r="S5924" i="1" a="1"/>
  <c r="S5924" i="1" s="1"/>
  <c r="S5925" i="1" a="1"/>
  <c r="S5925" i="1" s="1"/>
  <c r="S5926" i="1" a="1"/>
  <c r="S5926" i="1" s="1"/>
  <c r="S5927" i="1" a="1"/>
  <c r="S5927" i="1" s="1"/>
  <c r="S5928" i="1" a="1"/>
  <c r="S5928" i="1" s="1"/>
  <c r="S5929" i="1" a="1"/>
  <c r="S5929" i="1" s="1"/>
  <c r="S5930" i="1" a="1"/>
  <c r="S5930" i="1" s="1"/>
  <c r="S5931" i="1" a="1"/>
  <c r="S5931" i="1" s="1"/>
  <c r="S5932" i="1" a="1"/>
  <c r="S5932" i="1" s="1"/>
  <c r="S5933" i="1" a="1"/>
  <c r="S5933" i="1" s="1"/>
  <c r="S5934" i="1" a="1"/>
  <c r="S5934" i="1" s="1"/>
  <c r="S5935" i="1" a="1"/>
  <c r="S5935" i="1" s="1"/>
  <c r="S5936" i="1" a="1"/>
  <c r="S5936" i="1" s="1"/>
  <c r="S5937" i="1" a="1"/>
  <c r="S5937" i="1" s="1"/>
  <c r="S5938" i="1" a="1"/>
  <c r="S5938" i="1" s="1"/>
  <c r="S5939" i="1" a="1"/>
  <c r="S5939" i="1" s="1"/>
  <c r="S5940" i="1" a="1"/>
  <c r="S5940" i="1" s="1"/>
  <c r="S5941" i="1" a="1"/>
  <c r="S5941" i="1" s="1"/>
  <c r="S5942" i="1" a="1"/>
  <c r="S5942" i="1" s="1"/>
  <c r="S5943" i="1" a="1"/>
  <c r="S5943" i="1" s="1"/>
  <c r="S5944" i="1" a="1"/>
  <c r="S5944" i="1" s="1"/>
  <c r="S5945" i="1" a="1"/>
  <c r="S5945" i="1" s="1"/>
  <c r="S5946" i="1" a="1"/>
  <c r="S5946" i="1" s="1"/>
  <c r="S5947" i="1" a="1"/>
  <c r="S5947" i="1" s="1"/>
  <c r="S5948" i="1" a="1"/>
  <c r="S5948" i="1" s="1"/>
  <c r="S5949" i="1" a="1"/>
  <c r="S5949" i="1" s="1"/>
  <c r="S5950" i="1" a="1"/>
  <c r="S5950" i="1" s="1"/>
  <c r="S5951" i="1" a="1"/>
  <c r="S5951" i="1" s="1"/>
  <c r="S5952" i="1" a="1"/>
  <c r="S5952" i="1" s="1"/>
  <c r="S5953" i="1" a="1"/>
  <c r="S5953" i="1" s="1"/>
  <c r="S5954" i="1" a="1"/>
  <c r="S5954" i="1" s="1"/>
  <c r="S5955" i="1" a="1"/>
  <c r="S5955" i="1" s="1"/>
  <c r="S5956" i="1" a="1"/>
  <c r="S5956" i="1" s="1"/>
  <c r="S5957" i="1" a="1"/>
  <c r="S5957" i="1" s="1"/>
  <c r="S5958" i="1" a="1"/>
  <c r="S5958" i="1" s="1"/>
  <c r="S5959" i="1" a="1"/>
  <c r="S5959" i="1" s="1"/>
  <c r="S5960" i="1" a="1"/>
  <c r="S5960" i="1" s="1"/>
  <c r="S5961" i="1" a="1"/>
  <c r="S5961" i="1" s="1"/>
  <c r="S5962" i="1" a="1"/>
  <c r="S5962" i="1" s="1"/>
  <c r="S5963" i="1" a="1"/>
  <c r="S5963" i="1" s="1"/>
  <c r="S5964" i="1" a="1"/>
  <c r="S5964" i="1" s="1"/>
  <c r="S5965" i="1" a="1"/>
  <c r="S5965" i="1" s="1"/>
  <c r="S5966" i="1" a="1"/>
  <c r="S5966" i="1" s="1"/>
  <c r="S5967" i="1" a="1"/>
  <c r="S5967" i="1" s="1"/>
  <c r="S5968" i="1" a="1"/>
  <c r="S5968" i="1" s="1"/>
  <c r="S5969" i="1" a="1"/>
  <c r="S5969" i="1" s="1"/>
  <c r="S5970" i="1" a="1"/>
  <c r="S5970" i="1" s="1"/>
  <c r="S5971" i="1" a="1"/>
  <c r="S5971" i="1" s="1"/>
  <c r="S5972" i="1" a="1"/>
  <c r="S5972" i="1" s="1"/>
  <c r="S5973" i="1" a="1"/>
  <c r="S5973" i="1" s="1"/>
  <c r="S5974" i="1" a="1"/>
  <c r="S5974" i="1" s="1"/>
  <c r="S5975" i="1" a="1"/>
  <c r="S5975" i="1" s="1"/>
  <c r="S5976" i="1" a="1"/>
  <c r="S5976" i="1" s="1"/>
  <c r="S5977" i="1" a="1"/>
  <c r="S5977" i="1" s="1"/>
  <c r="S5978" i="1" a="1"/>
  <c r="S5978" i="1" s="1"/>
  <c r="S5979" i="1" a="1"/>
  <c r="S5979" i="1" s="1"/>
  <c r="S5980" i="1" a="1"/>
  <c r="S5980" i="1" s="1"/>
  <c r="S5981" i="1" a="1"/>
  <c r="S5981" i="1" s="1"/>
  <c r="S5982" i="1" a="1"/>
  <c r="S5982" i="1" s="1"/>
  <c r="S5983" i="1" a="1"/>
  <c r="S5983" i="1" s="1"/>
  <c r="S5984" i="1" a="1"/>
  <c r="S5984" i="1" s="1"/>
  <c r="S5985" i="1" a="1"/>
  <c r="S5985" i="1" s="1"/>
  <c r="S5986" i="1" a="1"/>
  <c r="S5986" i="1" s="1"/>
  <c r="S5987" i="1" a="1"/>
  <c r="S5987" i="1" s="1"/>
  <c r="S5988" i="1" a="1"/>
  <c r="S5988" i="1" s="1"/>
  <c r="S5989" i="1" a="1"/>
  <c r="S5989" i="1" s="1"/>
  <c r="S5990" i="1" a="1"/>
  <c r="S5990" i="1" s="1"/>
  <c r="S5991" i="1" a="1"/>
  <c r="S5991" i="1" s="1"/>
  <c r="S5992" i="1" a="1"/>
  <c r="S5992" i="1" s="1"/>
  <c r="S5993" i="1" a="1"/>
  <c r="S5993" i="1" s="1"/>
  <c r="S5994" i="1" a="1"/>
  <c r="S5994" i="1" s="1"/>
  <c r="S5995" i="1" a="1"/>
  <c r="S5995" i="1" s="1"/>
  <c r="S5996" i="1" a="1"/>
  <c r="S5996" i="1" s="1"/>
  <c r="S5997" i="1" a="1"/>
  <c r="S5997" i="1" s="1"/>
  <c r="S5998" i="1" a="1"/>
  <c r="S5998" i="1" s="1"/>
  <c r="S5999" i="1" a="1"/>
  <c r="S5999" i="1" s="1"/>
  <c r="S6000" i="1" a="1"/>
  <c r="S6000" i="1" s="1"/>
  <c r="S6001" i="1" a="1"/>
  <c r="S6001" i="1" s="1"/>
  <c r="S6002" i="1" a="1"/>
  <c r="S6002" i="1" s="1"/>
  <c r="S6003" i="1" a="1"/>
  <c r="S6003" i="1" s="1"/>
  <c r="S6004" i="1" a="1"/>
  <c r="S6004" i="1" s="1"/>
  <c r="S6005" i="1" a="1"/>
  <c r="S6005" i="1" s="1"/>
  <c r="S6006" i="1" a="1"/>
  <c r="S6006" i="1" s="1"/>
  <c r="S6007" i="1" a="1"/>
  <c r="S6007" i="1" s="1"/>
  <c r="S6008" i="1" a="1"/>
  <c r="S6008" i="1" s="1"/>
  <c r="S6009" i="1" a="1"/>
  <c r="S6009" i="1" s="1"/>
  <c r="S6010" i="1" a="1"/>
  <c r="S6010" i="1" s="1"/>
  <c r="S6011" i="1" a="1"/>
  <c r="S6011" i="1" s="1"/>
  <c r="S6012" i="1" a="1"/>
  <c r="S6012" i="1" s="1"/>
  <c r="S6013" i="1" a="1"/>
  <c r="S6013" i="1" s="1"/>
  <c r="S6014" i="1" a="1"/>
  <c r="S6014" i="1" s="1"/>
  <c r="S6015" i="1" a="1"/>
  <c r="S6015" i="1" s="1"/>
  <c r="S6016" i="1" a="1"/>
  <c r="S6016" i="1" s="1"/>
  <c r="S6017" i="1" a="1"/>
  <c r="S6017" i="1" s="1"/>
  <c r="S6018" i="1" a="1"/>
  <c r="S6018" i="1" s="1"/>
  <c r="S6019" i="1" a="1"/>
  <c r="S6019" i="1" s="1"/>
  <c r="S6020" i="1" a="1"/>
  <c r="S6020" i="1" s="1"/>
  <c r="S6021" i="1" a="1"/>
  <c r="S6021" i="1" s="1"/>
  <c r="S6022" i="1" a="1"/>
  <c r="S6022" i="1" s="1"/>
  <c r="S6023" i="1" a="1"/>
  <c r="S6023" i="1" s="1"/>
  <c r="S6024" i="1" a="1"/>
  <c r="S6024" i="1" s="1"/>
  <c r="S6025" i="1" a="1"/>
  <c r="S6025" i="1" s="1"/>
  <c r="S6026" i="1" a="1"/>
  <c r="S6026" i="1" s="1"/>
  <c r="S6027" i="1" a="1"/>
  <c r="S6027" i="1" s="1"/>
  <c r="S6028" i="1" a="1"/>
  <c r="S6028" i="1" s="1"/>
  <c r="S6029" i="1" a="1"/>
  <c r="S6029" i="1" s="1"/>
  <c r="S6030" i="1" a="1"/>
  <c r="S6030" i="1" s="1"/>
  <c r="S6031" i="1" a="1"/>
  <c r="S6031" i="1" s="1"/>
  <c r="S6032" i="1" a="1"/>
  <c r="S6032" i="1" s="1"/>
  <c r="S6033" i="1" a="1"/>
  <c r="S6033" i="1" s="1"/>
  <c r="S6034" i="1" a="1"/>
  <c r="S6034" i="1" s="1"/>
  <c r="S6035" i="1" a="1"/>
  <c r="S6035" i="1" s="1"/>
  <c r="S6036" i="1" a="1"/>
  <c r="S6036" i="1" s="1"/>
  <c r="S6037" i="1" a="1"/>
  <c r="S6037" i="1" s="1"/>
  <c r="S6038" i="1" a="1"/>
  <c r="S6038" i="1" s="1"/>
  <c r="S6039" i="1" a="1"/>
  <c r="S6039" i="1" s="1"/>
  <c r="S6040" i="1" a="1"/>
  <c r="S6040" i="1" s="1"/>
  <c r="S6041" i="1" a="1"/>
  <c r="S6041" i="1" s="1"/>
  <c r="S6042" i="1" a="1"/>
  <c r="S6042" i="1" s="1"/>
  <c r="S6043" i="1" a="1"/>
  <c r="S6043" i="1" s="1"/>
  <c r="S6044" i="1" a="1"/>
  <c r="S6044" i="1" s="1"/>
  <c r="S6045" i="1" a="1"/>
  <c r="S6045" i="1" s="1"/>
  <c r="S6046" i="1" a="1"/>
  <c r="S6046" i="1" s="1"/>
  <c r="S6047" i="1" a="1"/>
  <c r="S6047" i="1" s="1"/>
  <c r="S6048" i="1" a="1"/>
  <c r="S6048" i="1" s="1"/>
  <c r="S6049" i="1" a="1"/>
  <c r="S6049" i="1" s="1"/>
  <c r="S6050" i="1" a="1"/>
  <c r="S6050" i="1" s="1"/>
  <c r="S6051" i="1" a="1"/>
  <c r="S6051" i="1" s="1"/>
  <c r="S6052" i="1" a="1"/>
  <c r="S6052" i="1" s="1"/>
  <c r="S6053" i="1" a="1"/>
  <c r="S6053" i="1" s="1"/>
  <c r="S6054" i="1" a="1"/>
  <c r="S6054" i="1" s="1"/>
  <c r="S6055" i="1" a="1"/>
  <c r="S6055" i="1" s="1"/>
  <c r="S6056" i="1" a="1"/>
  <c r="S6056" i="1" s="1"/>
  <c r="S6057" i="1" a="1"/>
  <c r="S6057" i="1" s="1"/>
  <c r="S6058" i="1" a="1"/>
  <c r="S6058" i="1" s="1"/>
  <c r="S6059" i="1" a="1"/>
  <c r="S6059" i="1" s="1"/>
  <c r="S6060" i="1" a="1"/>
  <c r="S6060" i="1" s="1"/>
  <c r="S6061" i="1" a="1"/>
  <c r="S6061" i="1" s="1"/>
  <c r="S6062" i="1" a="1"/>
  <c r="S6062" i="1" s="1"/>
  <c r="S6063" i="1" a="1"/>
  <c r="S6063" i="1" s="1"/>
  <c r="S6064" i="1" a="1"/>
  <c r="S6064" i="1" s="1"/>
  <c r="S6065" i="1" a="1"/>
  <c r="S6065" i="1" s="1"/>
  <c r="S6066" i="1" a="1"/>
  <c r="S6066" i="1" s="1"/>
  <c r="S6067" i="1" a="1"/>
  <c r="S6067" i="1" s="1"/>
  <c r="S6068" i="1" a="1"/>
  <c r="S6068" i="1" s="1"/>
  <c r="S6069" i="1" a="1"/>
  <c r="S6069" i="1" s="1"/>
  <c r="S6070" i="1" a="1"/>
  <c r="S6070" i="1" s="1"/>
  <c r="S6071" i="1" a="1"/>
  <c r="S6071" i="1" s="1"/>
  <c r="S6072" i="1" a="1"/>
  <c r="S6072" i="1" s="1"/>
  <c r="S6073" i="1" a="1"/>
  <c r="S6073" i="1" s="1"/>
  <c r="S6074" i="1" a="1"/>
  <c r="S6074" i="1" s="1"/>
  <c r="S6075" i="1" a="1"/>
  <c r="S6075" i="1" s="1"/>
  <c r="S6076" i="1" a="1"/>
  <c r="S6076" i="1" s="1"/>
  <c r="S6077" i="1" a="1"/>
  <c r="S6077" i="1" s="1"/>
  <c r="S6078" i="1" a="1"/>
  <c r="S6078" i="1" s="1"/>
  <c r="S6079" i="1" a="1"/>
  <c r="S6079" i="1" s="1"/>
  <c r="S6080" i="1" a="1"/>
  <c r="S6080" i="1" s="1"/>
  <c r="S6081" i="1" a="1"/>
  <c r="S6081" i="1" s="1"/>
  <c r="S6082" i="1" a="1"/>
  <c r="S6082" i="1" s="1"/>
  <c r="S6083" i="1" a="1"/>
  <c r="S6083" i="1" s="1"/>
  <c r="S6084" i="1" a="1"/>
  <c r="S6084" i="1" s="1"/>
  <c r="S6085" i="1" a="1"/>
  <c r="S6085" i="1" s="1"/>
  <c r="S6086" i="1" a="1"/>
  <c r="S6086" i="1" s="1"/>
  <c r="S6087" i="1" a="1"/>
  <c r="S6087" i="1" s="1"/>
  <c r="S6088" i="1" a="1"/>
  <c r="S6088" i="1" s="1"/>
  <c r="S6089" i="1" a="1"/>
  <c r="S6089" i="1" s="1"/>
  <c r="S6090" i="1" a="1"/>
  <c r="S6090" i="1" s="1"/>
  <c r="S6091" i="1" a="1"/>
  <c r="S6091" i="1" s="1"/>
  <c r="S6092" i="1" a="1"/>
  <c r="S6092" i="1" s="1"/>
  <c r="S6093" i="1" a="1"/>
  <c r="S6093" i="1" s="1"/>
  <c r="S6094" i="1" a="1"/>
  <c r="S6094" i="1" s="1"/>
  <c r="S6095" i="1" a="1"/>
  <c r="S6095" i="1" s="1"/>
  <c r="S6096" i="1" a="1"/>
  <c r="S6096" i="1" s="1"/>
  <c r="S6097" i="1" a="1"/>
  <c r="S6097" i="1" s="1"/>
  <c r="S6098" i="1" a="1"/>
  <c r="S6098" i="1" s="1"/>
  <c r="S6099" i="1" a="1"/>
  <c r="S6099" i="1" s="1"/>
  <c r="S6100" i="1" a="1"/>
  <c r="S6100" i="1" s="1"/>
  <c r="S6101" i="1" a="1"/>
  <c r="S6101" i="1" s="1"/>
  <c r="S6102" i="1" a="1"/>
  <c r="S6102" i="1" s="1"/>
  <c r="S6103" i="1" a="1"/>
  <c r="S6103" i="1" s="1"/>
  <c r="S6104" i="1" a="1"/>
  <c r="S6104" i="1" s="1"/>
  <c r="S6105" i="1" a="1"/>
  <c r="S6105" i="1" s="1"/>
  <c r="S6106" i="1" a="1"/>
  <c r="S6106" i="1" s="1"/>
  <c r="S6107" i="1" a="1"/>
  <c r="S6107" i="1" s="1"/>
  <c r="S6108" i="1" a="1"/>
  <c r="S6108" i="1" s="1"/>
  <c r="S6109" i="1" a="1"/>
  <c r="S6109" i="1" s="1"/>
  <c r="S6110" i="1" a="1"/>
  <c r="S6110" i="1" s="1"/>
  <c r="S6111" i="1" a="1"/>
  <c r="S6111" i="1" s="1"/>
  <c r="S6112" i="1" a="1"/>
  <c r="S6112" i="1" s="1"/>
  <c r="S6113" i="1" a="1"/>
  <c r="S6113" i="1" s="1"/>
  <c r="S6114" i="1" a="1"/>
  <c r="S6114" i="1" s="1"/>
  <c r="S6115" i="1" a="1"/>
  <c r="S6115" i="1" s="1"/>
  <c r="S6116" i="1" a="1"/>
  <c r="S6116" i="1" s="1"/>
  <c r="S6117" i="1" a="1"/>
  <c r="S6117" i="1" s="1"/>
  <c r="S6118" i="1" a="1"/>
  <c r="S6118" i="1" s="1"/>
  <c r="S6119" i="1" a="1"/>
  <c r="S6119" i="1" s="1"/>
  <c r="S6120" i="1" a="1"/>
  <c r="S6120" i="1" s="1"/>
  <c r="S6121" i="1" a="1"/>
  <c r="S6121" i="1" s="1"/>
  <c r="S6122" i="1" a="1"/>
  <c r="S6122" i="1" s="1"/>
  <c r="S6123" i="1" a="1"/>
  <c r="S6123" i="1" s="1"/>
  <c r="S6124" i="1" a="1"/>
  <c r="S6124" i="1" s="1"/>
  <c r="S6125" i="1" a="1"/>
  <c r="S6125" i="1" s="1"/>
  <c r="S6126" i="1" a="1"/>
  <c r="S6126" i="1" s="1"/>
  <c r="S6127" i="1" a="1"/>
  <c r="S6127" i="1" s="1"/>
  <c r="S6128" i="1" a="1"/>
  <c r="S6128" i="1" s="1"/>
  <c r="S6129" i="1" a="1"/>
  <c r="S6129" i="1" s="1"/>
  <c r="S6130" i="1" a="1"/>
  <c r="S6130" i="1" s="1"/>
  <c r="S6131" i="1" a="1"/>
  <c r="S6131" i="1" s="1"/>
  <c r="S6132" i="1" a="1"/>
  <c r="S6132" i="1" s="1"/>
  <c r="S6133" i="1" a="1"/>
  <c r="S6133" i="1" s="1"/>
  <c r="S6134" i="1" a="1"/>
  <c r="S6134" i="1" s="1"/>
  <c r="S6135" i="1" a="1"/>
  <c r="S6135" i="1" s="1"/>
  <c r="S6136" i="1" a="1"/>
  <c r="S6136" i="1" s="1"/>
  <c r="S6137" i="1" a="1"/>
  <c r="S6137" i="1" s="1"/>
  <c r="S6138" i="1" a="1"/>
  <c r="S6138" i="1" s="1"/>
  <c r="S6139" i="1" a="1"/>
  <c r="S6139" i="1" s="1"/>
  <c r="S6140" i="1" a="1"/>
  <c r="S6140" i="1" s="1"/>
  <c r="S6141" i="1" a="1"/>
  <c r="S6141" i="1" s="1"/>
  <c r="S6142" i="1" a="1"/>
  <c r="S6142" i="1" s="1"/>
  <c r="S6143" i="1" a="1"/>
  <c r="S6143" i="1" s="1"/>
  <c r="S6144" i="1" a="1"/>
  <c r="S6144" i="1" s="1"/>
  <c r="S6145" i="1" a="1"/>
  <c r="S6145" i="1" s="1"/>
  <c r="S6146" i="1" a="1"/>
  <c r="S6146" i="1" s="1"/>
  <c r="S6147" i="1" a="1"/>
  <c r="S6147" i="1" s="1"/>
  <c r="S6148" i="1" a="1"/>
  <c r="S6148" i="1" s="1"/>
  <c r="S6149" i="1" a="1"/>
  <c r="S6149" i="1" s="1"/>
  <c r="S6150" i="1" a="1"/>
  <c r="S6150" i="1" s="1"/>
  <c r="S6151" i="1" a="1"/>
  <c r="S6151" i="1" s="1"/>
  <c r="S6152" i="1" a="1"/>
  <c r="S6152" i="1" s="1"/>
  <c r="S6153" i="1" a="1"/>
  <c r="S6153" i="1" s="1"/>
  <c r="S6154" i="1" a="1"/>
  <c r="S6154" i="1" s="1"/>
  <c r="S6155" i="1" a="1"/>
  <c r="S6155" i="1" s="1"/>
  <c r="S6156" i="1" a="1"/>
  <c r="S6156" i="1" s="1"/>
  <c r="S6157" i="1" a="1"/>
  <c r="S6157" i="1" s="1"/>
  <c r="S6158" i="1" a="1"/>
  <c r="S6158" i="1" s="1"/>
  <c r="S6159" i="1" a="1"/>
  <c r="S6159" i="1" s="1"/>
  <c r="S6160" i="1" a="1"/>
  <c r="S6160" i="1" s="1"/>
  <c r="S6161" i="1" a="1"/>
  <c r="S6161" i="1" s="1"/>
  <c r="S6162" i="1" a="1"/>
  <c r="S6162" i="1" s="1"/>
  <c r="S6163" i="1" a="1"/>
  <c r="S6163" i="1" s="1"/>
  <c r="S6164" i="1" a="1"/>
  <c r="S6164" i="1" s="1"/>
  <c r="S6165" i="1" a="1"/>
  <c r="S6165" i="1" s="1"/>
  <c r="S6166" i="1" a="1"/>
  <c r="S6166" i="1" s="1"/>
  <c r="S6167" i="1" a="1"/>
  <c r="S6167" i="1" s="1"/>
  <c r="S6168" i="1" a="1"/>
  <c r="S6168" i="1" s="1"/>
  <c r="S6169" i="1" a="1"/>
  <c r="S6169" i="1" s="1"/>
  <c r="S6170" i="1" a="1"/>
  <c r="S6170" i="1" s="1"/>
  <c r="S6171" i="1" a="1"/>
  <c r="S6171" i="1" s="1"/>
  <c r="S6172" i="1" a="1"/>
  <c r="S6172" i="1" s="1"/>
  <c r="S6173" i="1" a="1"/>
  <c r="S6173" i="1" s="1"/>
  <c r="S6174" i="1" a="1"/>
  <c r="S6174" i="1" s="1"/>
  <c r="S6175" i="1" a="1"/>
  <c r="S6175" i="1" s="1"/>
  <c r="S6176" i="1" a="1"/>
  <c r="S6176" i="1" s="1"/>
  <c r="S6177" i="1" a="1"/>
  <c r="S6177" i="1" s="1"/>
  <c r="S6178" i="1" a="1"/>
  <c r="S6178" i="1" s="1"/>
  <c r="S6179" i="1" a="1"/>
  <c r="S6179" i="1" s="1"/>
  <c r="S6180" i="1" a="1"/>
  <c r="S6180" i="1" s="1"/>
  <c r="S6181" i="1" a="1"/>
  <c r="S6181" i="1" s="1"/>
  <c r="S6182" i="1" a="1"/>
  <c r="S6182" i="1" s="1"/>
  <c r="S6183" i="1" a="1"/>
  <c r="S6183" i="1" s="1"/>
  <c r="S6184" i="1" a="1"/>
  <c r="S6184" i="1" s="1"/>
  <c r="S6185" i="1" a="1"/>
  <c r="S6185" i="1" s="1"/>
  <c r="S6186" i="1" a="1"/>
  <c r="S6186" i="1" s="1"/>
  <c r="S6187" i="1" a="1"/>
  <c r="S6187" i="1" s="1"/>
  <c r="S6188" i="1" a="1"/>
  <c r="S6188" i="1" s="1"/>
  <c r="S6189" i="1" a="1"/>
  <c r="S6189" i="1" s="1"/>
  <c r="S6190" i="1" a="1"/>
  <c r="S6190" i="1" s="1"/>
  <c r="S6191" i="1" a="1"/>
  <c r="S6191" i="1" s="1"/>
  <c r="S6192" i="1" a="1"/>
  <c r="S6192" i="1" s="1"/>
  <c r="S6193" i="1" a="1"/>
  <c r="S6193" i="1" s="1"/>
  <c r="S6194" i="1" a="1"/>
  <c r="S6194" i="1" s="1"/>
  <c r="S6195" i="1" a="1"/>
  <c r="S6195" i="1" s="1"/>
  <c r="S6196" i="1" a="1"/>
  <c r="S6196" i="1" s="1"/>
  <c r="S6197" i="1" a="1"/>
  <c r="S6197" i="1" s="1"/>
  <c r="S6198" i="1" a="1"/>
  <c r="S6198" i="1" s="1"/>
  <c r="S6199" i="1" a="1"/>
  <c r="S6199" i="1" s="1"/>
  <c r="S6200" i="1" a="1"/>
  <c r="S6200" i="1" s="1"/>
  <c r="S6201" i="1" a="1"/>
  <c r="S6201" i="1" s="1"/>
  <c r="S6202" i="1" a="1"/>
  <c r="S6202" i="1" s="1"/>
  <c r="S6203" i="1" a="1"/>
  <c r="S6203" i="1" s="1"/>
  <c r="S6204" i="1" a="1"/>
  <c r="S6204" i="1" s="1"/>
  <c r="S6205" i="1" a="1"/>
  <c r="S6205" i="1" s="1"/>
  <c r="S6206" i="1" a="1"/>
  <c r="S6206" i="1" s="1"/>
  <c r="S6207" i="1" a="1"/>
  <c r="S6207" i="1" s="1"/>
  <c r="S6208" i="1" a="1"/>
  <c r="S6208" i="1" s="1"/>
  <c r="S6209" i="1" a="1"/>
  <c r="S6209" i="1" s="1"/>
  <c r="S6210" i="1" a="1"/>
  <c r="S6210" i="1" s="1"/>
  <c r="S6211" i="1" a="1"/>
  <c r="S6211" i="1" s="1"/>
  <c r="S6212" i="1" a="1"/>
  <c r="S6212" i="1" s="1"/>
  <c r="S6213" i="1" a="1"/>
  <c r="S6213" i="1" s="1"/>
  <c r="S6214" i="1" a="1"/>
  <c r="S6214" i="1" s="1"/>
  <c r="S6215" i="1" a="1"/>
  <c r="S6215" i="1" s="1"/>
  <c r="S6216" i="1" a="1"/>
  <c r="S6216" i="1" s="1"/>
  <c r="S6217" i="1" a="1"/>
  <c r="S6217" i="1" s="1"/>
  <c r="S6218" i="1" a="1"/>
  <c r="S6218" i="1" s="1"/>
  <c r="S6219" i="1" a="1"/>
  <c r="S6219" i="1" s="1"/>
  <c r="S6220" i="1" a="1"/>
  <c r="S6220" i="1" s="1"/>
  <c r="S6221" i="1" a="1"/>
  <c r="S6221" i="1" s="1"/>
  <c r="S6222" i="1" a="1"/>
  <c r="S6222" i="1" s="1"/>
  <c r="S6223" i="1" a="1"/>
  <c r="S6223" i="1" s="1"/>
  <c r="S6224" i="1" a="1"/>
  <c r="S6224" i="1" s="1"/>
  <c r="S6225" i="1" a="1"/>
  <c r="S6225" i="1" s="1"/>
  <c r="S6226" i="1" a="1"/>
  <c r="S6226" i="1" s="1"/>
  <c r="S6227" i="1" a="1"/>
  <c r="S6227" i="1" s="1"/>
  <c r="S6228" i="1" a="1"/>
  <c r="S6228" i="1" s="1"/>
  <c r="S6229" i="1" a="1"/>
  <c r="S6229" i="1" s="1"/>
  <c r="S6230" i="1" a="1"/>
  <c r="S6230" i="1" s="1"/>
  <c r="S6231" i="1" a="1"/>
  <c r="S6231" i="1" s="1"/>
  <c r="S6232" i="1" a="1"/>
  <c r="S6232" i="1" s="1"/>
  <c r="S6233" i="1" a="1"/>
  <c r="S6233" i="1" s="1"/>
  <c r="S6234" i="1" a="1"/>
  <c r="S6234" i="1" s="1"/>
  <c r="S6235" i="1" a="1"/>
  <c r="S6235" i="1" s="1"/>
  <c r="S6236" i="1" a="1"/>
  <c r="S6236" i="1" s="1"/>
  <c r="S6237" i="1" a="1"/>
  <c r="S6237" i="1" s="1"/>
  <c r="S6238" i="1" a="1"/>
  <c r="S6238" i="1" s="1"/>
  <c r="S6239" i="1" a="1"/>
  <c r="S6239" i="1" s="1"/>
  <c r="S6240" i="1" a="1"/>
  <c r="S6240" i="1" s="1"/>
  <c r="S6241" i="1" a="1"/>
  <c r="S6241" i="1" s="1"/>
  <c r="S6242" i="1" a="1"/>
  <c r="S6242" i="1" s="1"/>
  <c r="S6243" i="1" a="1"/>
  <c r="S6243" i="1" s="1"/>
  <c r="S6244" i="1" a="1"/>
  <c r="S6244" i="1" s="1"/>
  <c r="S6245" i="1" a="1"/>
  <c r="S6245" i="1" s="1"/>
  <c r="S6246" i="1" a="1"/>
  <c r="S6246" i="1" s="1"/>
  <c r="S6247" i="1" a="1"/>
  <c r="S6247" i="1" s="1"/>
  <c r="S6248" i="1" a="1"/>
  <c r="S6248" i="1" s="1"/>
  <c r="S6249" i="1" a="1"/>
  <c r="S6249" i="1" s="1"/>
  <c r="S6250" i="1" a="1"/>
  <c r="S6250" i="1" s="1"/>
  <c r="S6251" i="1" a="1"/>
  <c r="S6251" i="1" s="1"/>
  <c r="S6252" i="1" a="1"/>
  <c r="S6252" i="1" s="1"/>
  <c r="S6253" i="1" a="1"/>
  <c r="S6253" i="1" s="1"/>
  <c r="S6254" i="1" a="1"/>
  <c r="S6254" i="1" s="1"/>
  <c r="S6255" i="1" a="1"/>
  <c r="S6255" i="1" s="1"/>
  <c r="S6256" i="1" a="1"/>
  <c r="S6256" i="1" s="1"/>
  <c r="S6257" i="1" a="1"/>
  <c r="S6257" i="1" s="1"/>
  <c r="S6258" i="1" a="1"/>
  <c r="S6258" i="1" s="1"/>
  <c r="S6259" i="1" a="1"/>
  <c r="S6259" i="1" s="1"/>
  <c r="S6260" i="1" a="1"/>
  <c r="S6260" i="1" s="1"/>
  <c r="S6261" i="1" a="1"/>
  <c r="S6261" i="1" s="1"/>
  <c r="S6262" i="1" a="1"/>
  <c r="S6262" i="1" s="1"/>
  <c r="S6263" i="1" a="1"/>
  <c r="S6263" i="1" s="1"/>
  <c r="S6264" i="1" a="1"/>
  <c r="S6264" i="1" s="1"/>
  <c r="S6265" i="1" a="1"/>
  <c r="S6265" i="1" s="1"/>
  <c r="S6266" i="1" a="1"/>
  <c r="S6266" i="1" s="1"/>
  <c r="S6267" i="1" a="1"/>
  <c r="S6267" i="1" s="1"/>
  <c r="S6268" i="1" a="1"/>
  <c r="S6268" i="1" s="1"/>
  <c r="S6269" i="1" a="1"/>
  <c r="S6269" i="1" s="1"/>
  <c r="S6270" i="1" a="1"/>
  <c r="S6270" i="1" s="1"/>
  <c r="S6271" i="1" a="1"/>
  <c r="S6271" i="1" s="1"/>
  <c r="S6272" i="1" a="1"/>
  <c r="S6272" i="1" s="1"/>
  <c r="S6273" i="1" a="1"/>
  <c r="S6273" i="1" s="1"/>
  <c r="S6274" i="1" a="1"/>
  <c r="S6274" i="1" s="1"/>
  <c r="S6275" i="1" a="1"/>
  <c r="S6275" i="1" s="1"/>
  <c r="S6276" i="1" a="1"/>
  <c r="S6276" i="1" s="1"/>
  <c r="S6277" i="1" a="1"/>
  <c r="S6277" i="1" s="1"/>
  <c r="S6278" i="1" a="1"/>
  <c r="S6278" i="1" s="1"/>
  <c r="S6279" i="1" a="1"/>
  <c r="S6279" i="1" s="1"/>
  <c r="S6280" i="1" a="1"/>
  <c r="S6280" i="1" s="1"/>
  <c r="S6281" i="1" a="1"/>
  <c r="S6281" i="1" s="1"/>
  <c r="S6282" i="1" a="1"/>
  <c r="S6282" i="1" s="1"/>
  <c r="S6283" i="1" a="1"/>
  <c r="S6283" i="1" s="1"/>
  <c r="S6284" i="1" a="1"/>
  <c r="S6284" i="1" s="1"/>
  <c r="S6285" i="1" a="1"/>
  <c r="S6285" i="1" s="1"/>
  <c r="S6286" i="1" a="1"/>
  <c r="S6286" i="1" s="1"/>
  <c r="S6287" i="1" a="1"/>
  <c r="S6287" i="1" s="1"/>
  <c r="S6288" i="1" a="1"/>
  <c r="S6288" i="1" s="1"/>
  <c r="S6289" i="1" a="1"/>
  <c r="S6289" i="1" s="1"/>
  <c r="S6290" i="1" a="1"/>
  <c r="S6290" i="1" s="1"/>
  <c r="S6291" i="1" a="1"/>
  <c r="S6291" i="1" s="1"/>
  <c r="S6292" i="1" a="1"/>
  <c r="S6292" i="1" s="1"/>
  <c r="S6293" i="1" a="1"/>
  <c r="S6293" i="1" s="1"/>
  <c r="S6294" i="1" a="1"/>
  <c r="S6294" i="1" s="1"/>
  <c r="S6295" i="1" a="1"/>
  <c r="S6295" i="1" s="1"/>
  <c r="S6296" i="1" a="1"/>
  <c r="S6296" i="1" s="1"/>
  <c r="S6297" i="1" a="1"/>
  <c r="S6297" i="1" s="1"/>
  <c r="S6298" i="1" a="1"/>
  <c r="S6298" i="1" s="1"/>
  <c r="S6299" i="1" a="1"/>
  <c r="S6299" i="1" s="1"/>
  <c r="S6300" i="1" a="1"/>
  <c r="S6300" i="1" s="1"/>
  <c r="S6301" i="1" a="1"/>
  <c r="S6301" i="1" s="1"/>
  <c r="S6302" i="1" a="1"/>
  <c r="S6302" i="1" s="1"/>
  <c r="S6303" i="1" a="1"/>
  <c r="S6303" i="1" s="1"/>
  <c r="S6304" i="1" a="1"/>
  <c r="S6304" i="1" s="1"/>
  <c r="S6305" i="1" a="1"/>
  <c r="S6305" i="1" s="1"/>
  <c r="S6306" i="1" a="1"/>
  <c r="S6306" i="1" s="1"/>
  <c r="S6307" i="1" a="1"/>
  <c r="S6307" i="1" s="1"/>
  <c r="S6308" i="1" a="1"/>
  <c r="S6308" i="1" s="1"/>
  <c r="S6309" i="1" a="1"/>
  <c r="S6309" i="1" s="1"/>
  <c r="S6310" i="1" a="1"/>
  <c r="S6310" i="1" s="1"/>
  <c r="S6311" i="1" a="1"/>
  <c r="S6311" i="1" s="1"/>
  <c r="S6312" i="1" a="1"/>
  <c r="S6312" i="1" s="1"/>
  <c r="S6313" i="1" a="1"/>
  <c r="S6313" i="1" s="1"/>
  <c r="S6314" i="1" a="1"/>
  <c r="S6314" i="1" s="1"/>
  <c r="S6315" i="1" a="1"/>
  <c r="S6315" i="1" s="1"/>
  <c r="S6316" i="1" a="1"/>
  <c r="S6316" i="1" s="1"/>
  <c r="S6317" i="1" a="1"/>
  <c r="S6317" i="1" s="1"/>
  <c r="S6318" i="1" a="1"/>
  <c r="S6318" i="1" s="1"/>
  <c r="S6319" i="1" a="1"/>
  <c r="S6319" i="1" s="1"/>
  <c r="S6320" i="1" a="1"/>
  <c r="S6320" i="1" s="1"/>
  <c r="S6321" i="1" a="1"/>
  <c r="S6321" i="1" s="1"/>
  <c r="S6322" i="1" a="1"/>
  <c r="S6322" i="1" s="1"/>
  <c r="S6323" i="1" a="1"/>
  <c r="S6323" i="1" s="1"/>
  <c r="S6324" i="1" a="1"/>
  <c r="S6324" i="1" s="1"/>
  <c r="S6325" i="1" a="1"/>
  <c r="S6325" i="1" s="1"/>
  <c r="S6326" i="1" a="1"/>
  <c r="S6326" i="1" s="1"/>
  <c r="S6327" i="1" a="1"/>
  <c r="S6327" i="1" s="1"/>
  <c r="S6328" i="1" a="1"/>
  <c r="S6328" i="1" s="1"/>
  <c r="S6329" i="1" a="1"/>
  <c r="S6329" i="1" s="1"/>
  <c r="S6330" i="1" a="1"/>
  <c r="S6330" i="1" s="1"/>
  <c r="S6331" i="1" a="1"/>
  <c r="S6331" i="1" s="1"/>
  <c r="S6332" i="1" a="1"/>
  <c r="S6332" i="1" s="1"/>
  <c r="S6333" i="1" a="1"/>
  <c r="S6333" i="1" s="1"/>
  <c r="S6334" i="1" a="1"/>
  <c r="S6334" i="1" s="1"/>
  <c r="S6335" i="1" a="1"/>
  <c r="S6335" i="1" s="1"/>
  <c r="S6336" i="1" a="1"/>
  <c r="S6336" i="1" s="1"/>
  <c r="S6337" i="1" a="1"/>
  <c r="S6337" i="1" s="1"/>
  <c r="S6338" i="1" a="1"/>
  <c r="S6338" i="1" s="1"/>
  <c r="S6339" i="1" a="1"/>
  <c r="S6339" i="1" s="1"/>
  <c r="S6340" i="1" a="1"/>
  <c r="S6340" i="1" s="1"/>
  <c r="S6341" i="1" a="1"/>
  <c r="S6341" i="1" s="1"/>
  <c r="S6342" i="1" a="1"/>
  <c r="S6342" i="1" s="1"/>
  <c r="S6343" i="1" a="1"/>
  <c r="S6343" i="1" s="1"/>
  <c r="S6344" i="1" a="1"/>
  <c r="S6344" i="1" s="1"/>
  <c r="S6345" i="1" a="1"/>
  <c r="S6345" i="1" s="1"/>
  <c r="S6346" i="1" a="1"/>
  <c r="S6346" i="1" s="1"/>
  <c r="S6347" i="1" a="1"/>
  <c r="S6347" i="1" s="1"/>
  <c r="S6348" i="1" a="1"/>
  <c r="S6348" i="1" s="1"/>
  <c r="S6349" i="1" a="1"/>
  <c r="S6349" i="1" s="1"/>
  <c r="S6350" i="1" a="1"/>
  <c r="S6350" i="1" s="1"/>
  <c r="S6351" i="1" a="1"/>
  <c r="S6351" i="1" s="1"/>
  <c r="S6352" i="1" a="1"/>
  <c r="S6352" i="1" s="1"/>
  <c r="S6353" i="1" a="1"/>
  <c r="S6353" i="1" s="1"/>
  <c r="S6354" i="1" a="1"/>
  <c r="S6354" i="1" s="1"/>
  <c r="S6355" i="1" a="1"/>
  <c r="S6355" i="1" s="1"/>
  <c r="S6356" i="1" a="1"/>
  <c r="S6356" i="1" s="1"/>
  <c r="S6357" i="1" a="1"/>
  <c r="S6357" i="1" s="1"/>
  <c r="S6358" i="1" a="1"/>
  <c r="S6358" i="1" s="1"/>
  <c r="S6359" i="1" a="1"/>
  <c r="S6359" i="1" s="1"/>
  <c r="S6360" i="1" a="1"/>
  <c r="S6360" i="1" s="1"/>
  <c r="S6361" i="1" a="1"/>
  <c r="S6361" i="1" s="1"/>
  <c r="S6362" i="1" a="1"/>
  <c r="S6362" i="1" s="1"/>
  <c r="S6363" i="1" a="1"/>
  <c r="S6363" i="1" s="1"/>
  <c r="S6364" i="1" a="1"/>
  <c r="S6364" i="1" s="1"/>
  <c r="S6365" i="1" a="1"/>
  <c r="S6365" i="1" s="1"/>
  <c r="S6366" i="1" a="1"/>
  <c r="S6366" i="1" s="1"/>
  <c r="S6367" i="1" a="1"/>
  <c r="S6367" i="1" s="1"/>
  <c r="S6368" i="1" a="1"/>
  <c r="S6368" i="1" s="1"/>
  <c r="S6369" i="1" a="1"/>
  <c r="S6369" i="1" s="1"/>
  <c r="S6370" i="1" a="1"/>
  <c r="S6370" i="1" s="1"/>
  <c r="S6371" i="1" a="1"/>
  <c r="S6371" i="1" s="1"/>
  <c r="S6372" i="1" a="1"/>
  <c r="S6372" i="1" s="1"/>
  <c r="S6373" i="1" a="1"/>
  <c r="S6373" i="1" s="1"/>
  <c r="S6374" i="1" a="1"/>
  <c r="S6374" i="1" s="1"/>
  <c r="S6375" i="1" a="1"/>
  <c r="S6375" i="1" s="1"/>
  <c r="S6376" i="1" a="1"/>
  <c r="S6376" i="1" s="1"/>
  <c r="S6377" i="1" a="1"/>
  <c r="S6377" i="1" s="1"/>
  <c r="S6378" i="1" a="1"/>
  <c r="S6378" i="1" s="1"/>
  <c r="S6379" i="1" a="1"/>
  <c r="S6379" i="1" s="1"/>
  <c r="S6380" i="1" a="1"/>
  <c r="S6380" i="1" s="1"/>
  <c r="S6381" i="1" a="1"/>
  <c r="S6381" i="1" s="1"/>
  <c r="S6382" i="1" a="1"/>
  <c r="S6382" i="1" s="1"/>
  <c r="S6383" i="1" a="1"/>
  <c r="S6383" i="1" s="1"/>
  <c r="S6384" i="1" a="1"/>
  <c r="S6384" i="1" s="1"/>
  <c r="S6385" i="1" a="1"/>
  <c r="S6385" i="1" s="1"/>
  <c r="S6386" i="1" a="1"/>
  <c r="S6386" i="1" s="1"/>
  <c r="S6387" i="1" a="1"/>
  <c r="S6387" i="1" s="1"/>
  <c r="S6388" i="1" a="1"/>
  <c r="S6388" i="1" s="1"/>
  <c r="S6389" i="1" a="1"/>
  <c r="S6389" i="1" s="1"/>
  <c r="S6390" i="1" a="1"/>
  <c r="S6390" i="1" s="1"/>
  <c r="S6391" i="1" a="1"/>
  <c r="S6391" i="1" s="1"/>
  <c r="S6392" i="1" a="1"/>
  <c r="S6392" i="1" s="1"/>
  <c r="S6393" i="1" a="1"/>
  <c r="S6393" i="1" s="1"/>
  <c r="S6394" i="1" a="1"/>
  <c r="S6394" i="1" s="1"/>
  <c r="S6395" i="1" a="1"/>
  <c r="S6395" i="1" s="1"/>
  <c r="S6396" i="1" a="1"/>
  <c r="S6396" i="1" s="1"/>
  <c r="S6397" i="1" a="1"/>
  <c r="S6397" i="1" s="1"/>
  <c r="S6398" i="1" a="1"/>
  <c r="S6398" i="1" s="1"/>
  <c r="S6399" i="1" a="1"/>
  <c r="S6399" i="1" s="1"/>
  <c r="S6400" i="1" a="1"/>
  <c r="S6400" i="1" s="1"/>
  <c r="S6401" i="1" a="1"/>
  <c r="S6401" i="1" s="1"/>
  <c r="S6402" i="1" a="1"/>
  <c r="S6402" i="1" s="1"/>
  <c r="S6403" i="1" a="1"/>
  <c r="S6403" i="1" s="1"/>
  <c r="S6404" i="1" a="1"/>
  <c r="S6404" i="1" s="1"/>
  <c r="S6405" i="1" a="1"/>
  <c r="S6405" i="1" s="1"/>
  <c r="S6406" i="1" a="1"/>
  <c r="S6406" i="1" s="1"/>
  <c r="S6407" i="1" a="1"/>
  <c r="S6407" i="1" s="1"/>
  <c r="S6408" i="1" a="1"/>
  <c r="S6408" i="1" s="1"/>
  <c r="S6409" i="1" a="1"/>
  <c r="S6409" i="1" s="1"/>
  <c r="S6410" i="1" a="1"/>
  <c r="S6410" i="1" s="1"/>
  <c r="S6411" i="1" a="1"/>
  <c r="S6411" i="1" s="1"/>
  <c r="S6412" i="1" a="1"/>
  <c r="S6412" i="1" s="1"/>
  <c r="S6413" i="1" a="1"/>
  <c r="S6413" i="1" s="1"/>
  <c r="S6414" i="1" a="1"/>
  <c r="S6414" i="1" s="1"/>
  <c r="S6415" i="1" a="1"/>
  <c r="S6415" i="1" s="1"/>
  <c r="S6416" i="1" a="1"/>
  <c r="S6416" i="1" s="1"/>
  <c r="S6417" i="1" a="1"/>
  <c r="S6417" i="1" s="1"/>
  <c r="S6418" i="1" a="1"/>
  <c r="S6418" i="1" s="1"/>
  <c r="S6419" i="1" a="1"/>
  <c r="S6419" i="1" s="1"/>
  <c r="S6420" i="1" a="1"/>
  <c r="S6420" i="1" s="1"/>
  <c r="S6421" i="1" a="1"/>
  <c r="S6421" i="1" s="1"/>
  <c r="S6422" i="1" a="1"/>
  <c r="S6422" i="1" s="1"/>
  <c r="S6423" i="1" a="1"/>
  <c r="S6423" i="1" s="1"/>
  <c r="S6424" i="1" a="1"/>
  <c r="S6424" i="1" s="1"/>
  <c r="S6425" i="1" a="1"/>
  <c r="S6425" i="1" s="1"/>
  <c r="S6426" i="1" a="1"/>
  <c r="S6426" i="1" s="1"/>
  <c r="S6427" i="1" a="1"/>
  <c r="S6427" i="1" s="1"/>
  <c r="S6428" i="1" a="1"/>
  <c r="S6428" i="1" s="1"/>
  <c r="S6429" i="1" a="1"/>
  <c r="S6429" i="1" s="1"/>
  <c r="S6430" i="1" a="1"/>
  <c r="S6430" i="1" s="1"/>
  <c r="S6431" i="1" a="1"/>
  <c r="S6431" i="1" s="1"/>
  <c r="S6432" i="1" a="1"/>
  <c r="S6432" i="1" s="1"/>
  <c r="S6433" i="1" a="1"/>
  <c r="S6433" i="1" s="1"/>
  <c r="S6434" i="1" a="1"/>
  <c r="S6434" i="1" s="1"/>
  <c r="S6435" i="1" a="1"/>
  <c r="S6435" i="1" s="1"/>
  <c r="S6436" i="1" a="1"/>
  <c r="S6436" i="1" s="1"/>
  <c r="S6437" i="1" a="1"/>
  <c r="S6437" i="1" s="1"/>
  <c r="S6438" i="1" a="1"/>
  <c r="S6438" i="1" s="1"/>
  <c r="S6439" i="1" a="1"/>
  <c r="S6439" i="1" s="1"/>
  <c r="S6440" i="1" a="1"/>
  <c r="S6440" i="1" s="1"/>
  <c r="S6441" i="1" a="1"/>
  <c r="S6441" i="1" s="1"/>
  <c r="S6442" i="1" a="1"/>
  <c r="S6442" i="1" s="1"/>
  <c r="S6443" i="1" a="1"/>
  <c r="S6443" i="1" s="1"/>
  <c r="S6444" i="1" a="1"/>
  <c r="S6444" i="1" s="1"/>
  <c r="S6445" i="1" a="1"/>
  <c r="S6445" i="1" s="1"/>
  <c r="S6446" i="1" a="1"/>
  <c r="S6446" i="1" s="1"/>
  <c r="S6447" i="1" a="1"/>
  <c r="S6447" i="1" s="1"/>
  <c r="S6448" i="1" a="1"/>
  <c r="S6448" i="1" s="1"/>
  <c r="S6449" i="1" a="1"/>
  <c r="S6449" i="1" s="1"/>
  <c r="S6450" i="1" a="1"/>
  <c r="S6450" i="1" s="1"/>
  <c r="S6451" i="1" a="1"/>
  <c r="S6451" i="1" s="1"/>
  <c r="S6452" i="1" a="1"/>
  <c r="S6452" i="1" s="1"/>
  <c r="S6453" i="1" a="1"/>
  <c r="S6453" i="1" s="1"/>
  <c r="S6454" i="1" a="1"/>
  <c r="S6454" i="1" s="1"/>
  <c r="S6455" i="1" a="1"/>
  <c r="S6455" i="1" s="1"/>
  <c r="S6456" i="1" a="1"/>
  <c r="S6456" i="1" s="1"/>
  <c r="S6457" i="1" a="1"/>
  <c r="S6457" i="1" s="1"/>
  <c r="S6458" i="1" a="1"/>
  <c r="S6458" i="1" s="1"/>
  <c r="S6459" i="1" a="1"/>
  <c r="S6459" i="1" s="1"/>
  <c r="S6460" i="1" a="1"/>
  <c r="S6460" i="1" s="1"/>
  <c r="S6461" i="1" a="1"/>
  <c r="S6461" i="1" s="1"/>
  <c r="S6462" i="1" a="1"/>
  <c r="S6462" i="1" s="1"/>
  <c r="S6463" i="1" a="1"/>
  <c r="S6463" i="1" s="1"/>
  <c r="S6464" i="1" a="1"/>
  <c r="S6464" i="1" s="1"/>
  <c r="S6465" i="1" a="1"/>
  <c r="S6465" i="1" s="1"/>
  <c r="S6466" i="1" a="1"/>
  <c r="S6466" i="1" s="1"/>
  <c r="S6467" i="1" a="1"/>
  <c r="S6467" i="1" s="1"/>
  <c r="S6468" i="1" a="1"/>
  <c r="S6468" i="1" s="1"/>
  <c r="S6469" i="1" a="1"/>
  <c r="S6469" i="1" s="1"/>
  <c r="S6470" i="1" a="1"/>
  <c r="S6470" i="1" s="1"/>
  <c r="S6471" i="1" a="1"/>
  <c r="S6471" i="1" s="1"/>
  <c r="S6472" i="1" a="1"/>
  <c r="S6472" i="1" s="1"/>
  <c r="S6473" i="1" a="1"/>
  <c r="S6473" i="1" s="1"/>
  <c r="S6474" i="1" a="1"/>
  <c r="S6474" i="1" s="1"/>
  <c r="S6475" i="1" a="1"/>
  <c r="S6475" i="1" s="1"/>
  <c r="S6476" i="1" a="1"/>
  <c r="S6476" i="1" s="1"/>
  <c r="S6477" i="1" a="1"/>
  <c r="S6477" i="1" s="1"/>
  <c r="S6478" i="1" a="1"/>
  <c r="S6478" i="1" s="1"/>
  <c r="S6479" i="1" a="1"/>
  <c r="S6479" i="1" s="1"/>
  <c r="S6480" i="1" a="1"/>
  <c r="S6480" i="1" s="1"/>
  <c r="S6481" i="1" a="1"/>
  <c r="S6481" i="1" s="1"/>
  <c r="S6482" i="1" a="1"/>
  <c r="S6482" i="1" s="1"/>
  <c r="S6483" i="1" a="1"/>
  <c r="S6483" i="1" s="1"/>
  <c r="S6484" i="1" a="1"/>
  <c r="S6484" i="1" s="1"/>
  <c r="S6485" i="1" a="1"/>
  <c r="S6485" i="1" s="1"/>
  <c r="S6486" i="1" a="1"/>
  <c r="S6486" i="1" s="1"/>
  <c r="S6487" i="1" a="1"/>
  <c r="S6487" i="1" s="1"/>
  <c r="S6488" i="1" a="1"/>
  <c r="S6488" i="1" s="1"/>
  <c r="S6489" i="1" a="1"/>
  <c r="S6489" i="1" s="1"/>
  <c r="S6490" i="1" a="1"/>
  <c r="S6490" i="1" s="1"/>
  <c r="S6491" i="1" a="1"/>
  <c r="S6491" i="1" s="1"/>
  <c r="S6492" i="1" a="1"/>
  <c r="S6492" i="1" s="1"/>
  <c r="S6493" i="1" a="1"/>
  <c r="S6493" i="1" s="1"/>
  <c r="S6494" i="1" a="1"/>
  <c r="S6494" i="1" s="1"/>
  <c r="S6495" i="1" a="1"/>
  <c r="S6495" i="1" s="1"/>
  <c r="S6496" i="1" a="1"/>
  <c r="S6496" i="1" s="1"/>
  <c r="S6497" i="1" a="1"/>
  <c r="S6497" i="1" s="1"/>
  <c r="S6498" i="1" a="1"/>
  <c r="S6498" i="1" s="1"/>
  <c r="S6499" i="1" a="1"/>
  <c r="S6499" i="1" s="1"/>
  <c r="S6500" i="1" a="1"/>
  <c r="S6500" i="1" s="1"/>
  <c r="S6501" i="1" a="1"/>
  <c r="S6501" i="1" s="1"/>
  <c r="S6502" i="1" a="1"/>
  <c r="S6502" i="1" s="1"/>
  <c r="S6503" i="1" a="1"/>
  <c r="S6503" i="1" s="1"/>
  <c r="S6504" i="1" a="1"/>
  <c r="S6504" i="1" s="1"/>
  <c r="S6505" i="1" a="1"/>
  <c r="S6505" i="1" s="1"/>
  <c r="S6506" i="1" a="1"/>
  <c r="S6506" i="1" s="1"/>
  <c r="S6507" i="1" a="1"/>
  <c r="S6507" i="1" s="1"/>
  <c r="S6508" i="1" a="1"/>
  <c r="S6508" i="1" s="1"/>
  <c r="S6509" i="1" a="1"/>
  <c r="S6509" i="1" s="1"/>
  <c r="S6510" i="1" a="1"/>
  <c r="S6510" i="1" s="1"/>
  <c r="S6511" i="1" a="1"/>
  <c r="S6511" i="1" s="1"/>
  <c r="S6512" i="1" a="1"/>
  <c r="S6512" i="1" s="1"/>
  <c r="S6513" i="1" a="1"/>
  <c r="S6513" i="1" s="1"/>
  <c r="S6514" i="1" a="1"/>
  <c r="S6514" i="1" s="1"/>
  <c r="S6515" i="1" a="1"/>
  <c r="S6515" i="1" s="1"/>
  <c r="S6516" i="1" a="1"/>
  <c r="S6516" i="1" s="1"/>
  <c r="S6517" i="1" a="1"/>
  <c r="S6517" i="1" s="1"/>
  <c r="S6518" i="1" a="1"/>
  <c r="S6518" i="1" s="1"/>
  <c r="S6519" i="1" a="1"/>
  <c r="S6519" i="1" s="1"/>
  <c r="S6520" i="1" a="1"/>
  <c r="S6520" i="1" s="1"/>
  <c r="S6521" i="1" a="1"/>
  <c r="S6521" i="1" s="1"/>
  <c r="S6522" i="1" a="1"/>
  <c r="S6522" i="1" s="1"/>
  <c r="S6523" i="1" a="1"/>
  <c r="S6523" i="1" s="1"/>
  <c r="S6524" i="1" a="1"/>
  <c r="S6524" i="1" s="1"/>
  <c r="S6525" i="1" a="1"/>
  <c r="S6525" i="1" s="1"/>
  <c r="S6526" i="1" a="1"/>
  <c r="S6526" i="1" s="1"/>
  <c r="S6527" i="1" a="1"/>
  <c r="S6527" i="1" s="1"/>
  <c r="S6528" i="1" a="1"/>
  <c r="S6528" i="1" s="1"/>
  <c r="S6529" i="1" a="1"/>
  <c r="S6529" i="1" s="1"/>
  <c r="S6530" i="1" a="1"/>
  <c r="S6530" i="1" s="1"/>
  <c r="S6531" i="1" a="1"/>
  <c r="S6531" i="1" s="1"/>
  <c r="S6532" i="1" a="1"/>
  <c r="S6532" i="1" s="1"/>
  <c r="S6533" i="1" a="1"/>
  <c r="S6533" i="1" s="1"/>
  <c r="S6534" i="1" a="1"/>
  <c r="S6534" i="1" s="1"/>
  <c r="S6535" i="1" a="1"/>
  <c r="S6535" i="1" s="1"/>
  <c r="S6536" i="1" a="1"/>
  <c r="S6536" i="1" s="1"/>
  <c r="S6537" i="1" a="1"/>
  <c r="S6537" i="1" s="1"/>
  <c r="S6538" i="1" a="1"/>
  <c r="S6538" i="1" s="1"/>
  <c r="S6539" i="1" a="1"/>
  <c r="S6539" i="1" s="1"/>
  <c r="S6540" i="1" a="1"/>
  <c r="S6540" i="1" s="1"/>
  <c r="S6541" i="1" a="1"/>
  <c r="S6541" i="1" s="1"/>
  <c r="S6542" i="1" a="1"/>
  <c r="S6542" i="1" s="1"/>
  <c r="S6543" i="1" a="1"/>
  <c r="S6543" i="1" s="1"/>
  <c r="S6544" i="1" a="1"/>
  <c r="S6544" i="1" s="1"/>
  <c r="S6545" i="1" a="1"/>
  <c r="S6545" i="1" s="1"/>
  <c r="S6546" i="1" a="1"/>
  <c r="S6546" i="1" s="1"/>
  <c r="S6547" i="1" a="1"/>
  <c r="S6547" i="1" s="1"/>
  <c r="S6548" i="1" a="1"/>
  <c r="S6548" i="1" s="1"/>
  <c r="S6549" i="1" a="1"/>
  <c r="S6549" i="1" s="1"/>
  <c r="S6550" i="1" a="1"/>
  <c r="S6550" i="1" s="1"/>
  <c r="S6551" i="1" a="1"/>
  <c r="S6551" i="1" s="1"/>
  <c r="S6552" i="1" a="1"/>
  <c r="S6552" i="1" s="1"/>
  <c r="S6553" i="1" a="1"/>
  <c r="S6553" i="1" s="1"/>
  <c r="S6554" i="1" a="1"/>
  <c r="S6554" i="1" s="1"/>
  <c r="S6555" i="1" a="1"/>
  <c r="S6555" i="1" s="1"/>
  <c r="S6556" i="1" a="1"/>
  <c r="S6556" i="1" s="1"/>
  <c r="S6557" i="1" a="1"/>
  <c r="S6557" i="1" s="1"/>
  <c r="S6558" i="1" a="1"/>
  <c r="S6558" i="1" s="1"/>
  <c r="S6559" i="1" a="1"/>
  <c r="S6559" i="1" s="1"/>
  <c r="S6560" i="1" a="1"/>
  <c r="S6560" i="1" s="1"/>
  <c r="S6561" i="1" a="1"/>
  <c r="S6561" i="1" s="1"/>
  <c r="S6562" i="1" a="1"/>
  <c r="S6562" i="1" s="1"/>
  <c r="S6563" i="1" a="1"/>
  <c r="S6563" i="1" s="1"/>
  <c r="S6564" i="1" a="1"/>
  <c r="S6564" i="1" s="1"/>
  <c r="S6565" i="1" a="1"/>
  <c r="S6565" i="1" s="1"/>
  <c r="S6566" i="1" a="1"/>
  <c r="S6566" i="1" s="1"/>
  <c r="S6567" i="1" a="1"/>
  <c r="S6567" i="1" s="1"/>
  <c r="S6568" i="1" a="1"/>
  <c r="S6568" i="1" s="1"/>
  <c r="S6569" i="1" a="1"/>
  <c r="S6569" i="1" s="1"/>
  <c r="S6570" i="1" a="1"/>
  <c r="S6570" i="1" s="1"/>
  <c r="S6571" i="1" a="1"/>
  <c r="S6571" i="1" s="1"/>
  <c r="S6572" i="1" a="1"/>
  <c r="S6572" i="1" s="1"/>
  <c r="S6573" i="1" a="1"/>
  <c r="S6573" i="1" s="1"/>
  <c r="S6574" i="1" a="1"/>
  <c r="S6574" i="1" s="1"/>
  <c r="S6575" i="1" a="1"/>
  <c r="S6575" i="1" s="1"/>
  <c r="S6576" i="1" a="1"/>
  <c r="S6576" i="1" s="1"/>
  <c r="S6577" i="1" a="1"/>
  <c r="S6577" i="1" s="1"/>
  <c r="S6578" i="1" a="1"/>
  <c r="S6578" i="1" s="1"/>
  <c r="S6579" i="1" a="1"/>
  <c r="S6579" i="1" s="1"/>
  <c r="S6580" i="1" a="1"/>
  <c r="S6580" i="1" s="1"/>
  <c r="S6581" i="1" a="1"/>
  <c r="S6581" i="1" s="1"/>
  <c r="S6582" i="1" a="1"/>
  <c r="S6582" i="1" s="1"/>
  <c r="S6583" i="1" a="1"/>
  <c r="S6583" i="1" s="1"/>
  <c r="S6584" i="1" a="1"/>
  <c r="S6584" i="1" s="1"/>
  <c r="S6585" i="1" a="1"/>
  <c r="S6585" i="1" s="1"/>
  <c r="S6586" i="1" a="1"/>
  <c r="S6586" i="1" s="1"/>
  <c r="S6587" i="1" a="1"/>
  <c r="S6587" i="1" s="1"/>
  <c r="S6588" i="1" a="1"/>
  <c r="S6588" i="1" s="1"/>
  <c r="S6589" i="1" a="1"/>
  <c r="S6589" i="1" s="1"/>
  <c r="S6590" i="1" a="1"/>
  <c r="S6590" i="1" s="1"/>
  <c r="S6591" i="1" a="1"/>
  <c r="S6591" i="1" s="1"/>
  <c r="S6592" i="1" a="1"/>
  <c r="S6592" i="1" s="1"/>
  <c r="S6593" i="1" a="1"/>
  <c r="S6593" i="1" s="1"/>
  <c r="S6594" i="1" a="1"/>
  <c r="S6594" i="1" s="1"/>
  <c r="S6595" i="1" a="1"/>
  <c r="S6595" i="1" s="1"/>
  <c r="S6596" i="1" a="1"/>
  <c r="S6596" i="1" s="1"/>
  <c r="S6597" i="1" a="1"/>
  <c r="S6597" i="1" s="1"/>
  <c r="S6598" i="1" a="1"/>
  <c r="S6598" i="1" s="1"/>
  <c r="S6599" i="1" a="1"/>
  <c r="S6599" i="1" s="1"/>
  <c r="S6600" i="1" a="1"/>
  <c r="S6600" i="1" s="1"/>
  <c r="S6601" i="1" a="1"/>
  <c r="S6601" i="1" s="1"/>
  <c r="S6602" i="1" a="1"/>
  <c r="S6602" i="1" s="1"/>
  <c r="S6603" i="1" a="1"/>
  <c r="S6603" i="1" s="1"/>
  <c r="S6604" i="1" a="1"/>
  <c r="S6604" i="1" s="1"/>
  <c r="S6605" i="1" a="1"/>
  <c r="S6605" i="1" s="1"/>
  <c r="S6606" i="1" a="1"/>
  <c r="S6606" i="1" s="1"/>
  <c r="S6607" i="1" a="1"/>
  <c r="S6607" i="1" s="1"/>
  <c r="S6608" i="1" a="1"/>
  <c r="S6608" i="1" s="1"/>
  <c r="S6609" i="1" a="1"/>
  <c r="S6609" i="1" s="1"/>
  <c r="S6610" i="1" a="1"/>
  <c r="S6610" i="1" s="1"/>
  <c r="S6611" i="1" a="1"/>
  <c r="S6611" i="1" s="1"/>
  <c r="S6612" i="1" a="1"/>
  <c r="S6612" i="1" s="1"/>
  <c r="S6613" i="1" a="1"/>
  <c r="S6613" i="1" s="1"/>
  <c r="S6614" i="1" a="1"/>
  <c r="S6614" i="1" s="1"/>
  <c r="S6615" i="1" a="1"/>
  <c r="S6615" i="1" s="1"/>
  <c r="S6616" i="1" a="1"/>
  <c r="S6616" i="1" s="1"/>
  <c r="S6617" i="1" a="1"/>
  <c r="S6617" i="1" s="1"/>
  <c r="S6618" i="1" a="1"/>
  <c r="S6618" i="1" s="1"/>
  <c r="S6619" i="1" a="1"/>
  <c r="S6619" i="1" s="1"/>
  <c r="S6620" i="1" a="1"/>
  <c r="S6620" i="1" s="1"/>
  <c r="S6621" i="1" a="1"/>
  <c r="S6621" i="1" s="1"/>
  <c r="S6622" i="1" a="1"/>
  <c r="S6622" i="1" s="1"/>
  <c r="S6623" i="1" a="1"/>
  <c r="S6623" i="1" s="1"/>
  <c r="S6624" i="1" a="1"/>
  <c r="S6624" i="1" s="1"/>
  <c r="S6625" i="1" a="1"/>
  <c r="S6625" i="1" s="1"/>
  <c r="S6626" i="1" a="1"/>
  <c r="S6626" i="1" s="1"/>
  <c r="S6627" i="1" a="1"/>
  <c r="S6627" i="1" s="1"/>
  <c r="S6628" i="1" a="1"/>
  <c r="S6628" i="1" s="1"/>
  <c r="S6629" i="1" a="1"/>
  <c r="S6629" i="1" s="1"/>
  <c r="S6630" i="1" a="1"/>
  <c r="S6630" i="1" s="1"/>
  <c r="S6631" i="1" a="1"/>
  <c r="S6631" i="1" s="1"/>
  <c r="S6632" i="1" a="1"/>
  <c r="S6632" i="1" s="1"/>
  <c r="S6633" i="1" a="1"/>
  <c r="S6633" i="1" s="1"/>
  <c r="S6634" i="1" a="1"/>
  <c r="S6634" i="1" s="1"/>
  <c r="S6635" i="1" a="1"/>
  <c r="S6635" i="1" s="1"/>
  <c r="S6636" i="1" a="1"/>
  <c r="S6636" i="1" s="1"/>
  <c r="S6637" i="1" a="1"/>
  <c r="S6637" i="1" s="1"/>
  <c r="S6638" i="1" a="1"/>
  <c r="S6638" i="1" s="1"/>
  <c r="S6639" i="1" a="1"/>
  <c r="S6639" i="1" s="1"/>
  <c r="S6640" i="1" a="1"/>
  <c r="S6640" i="1" s="1"/>
  <c r="S6641" i="1" a="1"/>
  <c r="S6641" i="1" s="1"/>
  <c r="S6642" i="1" a="1"/>
  <c r="S6642" i="1" s="1"/>
  <c r="S6643" i="1" a="1"/>
  <c r="S6643" i="1" s="1"/>
  <c r="S6644" i="1" a="1"/>
  <c r="S6644" i="1" s="1"/>
  <c r="S6645" i="1" a="1"/>
  <c r="S6645" i="1" s="1"/>
  <c r="S6646" i="1" a="1"/>
  <c r="S6646" i="1" s="1"/>
  <c r="S6647" i="1" a="1"/>
  <c r="S6647" i="1" s="1"/>
  <c r="S6648" i="1" a="1"/>
  <c r="S6648" i="1" s="1"/>
  <c r="S6649" i="1" a="1"/>
  <c r="S6649" i="1" s="1"/>
  <c r="S6650" i="1" a="1"/>
  <c r="S6650" i="1" s="1"/>
  <c r="S6651" i="1" a="1"/>
  <c r="S6651" i="1" s="1"/>
  <c r="S6652" i="1" a="1"/>
  <c r="S6652" i="1" s="1"/>
  <c r="S6653" i="1" a="1"/>
  <c r="S6653" i="1" s="1"/>
  <c r="S6654" i="1" a="1"/>
  <c r="S6654" i="1" s="1"/>
  <c r="S6655" i="1" a="1"/>
  <c r="S6655" i="1" s="1"/>
  <c r="S6656" i="1" a="1"/>
  <c r="S6656" i="1" s="1"/>
  <c r="S6657" i="1" a="1"/>
  <c r="S6657" i="1" s="1"/>
  <c r="S6658" i="1" a="1"/>
  <c r="S6658" i="1" s="1"/>
  <c r="S6659" i="1" a="1"/>
  <c r="S6659" i="1" s="1"/>
  <c r="S6660" i="1" a="1"/>
  <c r="S6660" i="1" s="1"/>
  <c r="S6661" i="1" a="1"/>
  <c r="S6661" i="1" s="1"/>
  <c r="S6662" i="1" a="1"/>
  <c r="S6662" i="1" s="1"/>
  <c r="S6663" i="1" a="1"/>
  <c r="S6663" i="1" s="1"/>
  <c r="S6664" i="1" a="1"/>
  <c r="S6664" i="1" s="1"/>
  <c r="S6665" i="1" a="1"/>
  <c r="S6665" i="1" s="1"/>
  <c r="S6666" i="1" a="1"/>
  <c r="S6666" i="1" s="1"/>
  <c r="S6667" i="1" a="1"/>
  <c r="S6667" i="1" s="1"/>
  <c r="S6668" i="1" a="1"/>
  <c r="S6668" i="1" s="1"/>
  <c r="S6669" i="1" a="1"/>
  <c r="S6669" i="1" s="1"/>
  <c r="S6670" i="1" a="1"/>
  <c r="S6670" i="1" s="1"/>
  <c r="S6671" i="1" a="1"/>
  <c r="S6671" i="1" s="1"/>
  <c r="S6672" i="1" a="1"/>
  <c r="S6672" i="1" s="1"/>
  <c r="S6673" i="1" a="1"/>
  <c r="S6673" i="1" s="1"/>
  <c r="S6674" i="1" a="1"/>
  <c r="S6674" i="1" s="1"/>
  <c r="S6675" i="1" a="1"/>
  <c r="S6675" i="1" s="1"/>
  <c r="S6676" i="1" a="1"/>
  <c r="S6676" i="1" s="1"/>
  <c r="S6677" i="1" a="1"/>
  <c r="S6677" i="1" s="1"/>
  <c r="S6678" i="1" a="1"/>
  <c r="S6678" i="1" s="1"/>
  <c r="S6679" i="1" a="1"/>
  <c r="S6679" i="1" s="1"/>
  <c r="S6680" i="1" a="1"/>
  <c r="S6680" i="1" s="1"/>
  <c r="S6681" i="1" a="1"/>
  <c r="S6681" i="1" s="1"/>
  <c r="S6682" i="1" a="1"/>
  <c r="S6682" i="1" s="1"/>
  <c r="S6683" i="1" a="1"/>
  <c r="S6683" i="1" s="1"/>
  <c r="S6684" i="1" a="1"/>
  <c r="S6684" i="1" s="1"/>
  <c r="S6685" i="1" a="1"/>
  <c r="S6685" i="1" s="1"/>
  <c r="S6686" i="1" a="1"/>
  <c r="S6686" i="1" s="1"/>
  <c r="S6687" i="1" a="1"/>
  <c r="S6687" i="1" s="1"/>
  <c r="S6688" i="1" a="1"/>
  <c r="S6688" i="1" s="1"/>
  <c r="S6689" i="1" a="1"/>
  <c r="S6689" i="1" s="1"/>
  <c r="S6690" i="1" a="1"/>
  <c r="S6690" i="1" s="1"/>
  <c r="S6691" i="1" a="1"/>
  <c r="S6691" i="1" s="1"/>
  <c r="S6692" i="1" a="1"/>
  <c r="S6692" i="1" s="1"/>
  <c r="S6693" i="1" a="1"/>
  <c r="S6693" i="1" s="1"/>
  <c r="S6694" i="1" a="1"/>
  <c r="S6694" i="1" s="1"/>
  <c r="S6695" i="1" a="1"/>
  <c r="S6695" i="1" s="1"/>
  <c r="S6696" i="1" a="1"/>
  <c r="S6696" i="1" s="1"/>
  <c r="S6697" i="1" a="1"/>
  <c r="S6697" i="1" s="1"/>
  <c r="S6698" i="1" a="1"/>
  <c r="S6698" i="1" s="1"/>
  <c r="S6699" i="1" a="1"/>
  <c r="S6699" i="1" s="1"/>
  <c r="S6700" i="1" a="1"/>
  <c r="S6700" i="1" s="1"/>
  <c r="S6701" i="1" a="1"/>
  <c r="S6701" i="1" s="1"/>
  <c r="S6702" i="1" a="1"/>
  <c r="S6702" i="1" s="1"/>
  <c r="S6703" i="1" a="1"/>
  <c r="S6703" i="1" s="1"/>
  <c r="S6704" i="1" a="1"/>
  <c r="S6704" i="1" s="1"/>
  <c r="S6705" i="1" a="1"/>
  <c r="S6705" i="1" s="1"/>
  <c r="S6706" i="1" a="1"/>
  <c r="S6706" i="1" s="1"/>
  <c r="S6707" i="1" a="1"/>
  <c r="S6707" i="1" s="1"/>
  <c r="S6708" i="1" a="1"/>
  <c r="S6708" i="1" s="1"/>
  <c r="S6709" i="1" a="1"/>
  <c r="S6709" i="1" s="1"/>
  <c r="S6710" i="1" a="1"/>
  <c r="S6710" i="1" s="1"/>
  <c r="S6711" i="1" a="1"/>
  <c r="S6711" i="1" s="1"/>
  <c r="S6712" i="1" a="1"/>
  <c r="S6712" i="1" s="1"/>
  <c r="S6713" i="1" a="1"/>
  <c r="S6713" i="1" s="1"/>
  <c r="S6714" i="1" a="1"/>
  <c r="S6714" i="1" s="1"/>
  <c r="S6715" i="1" a="1"/>
  <c r="S6715" i="1" s="1"/>
  <c r="S6716" i="1" a="1"/>
  <c r="S6716" i="1" s="1"/>
  <c r="S6717" i="1" a="1"/>
  <c r="S6717" i="1" s="1"/>
  <c r="S6718" i="1" a="1"/>
  <c r="S6718" i="1" s="1"/>
  <c r="S6719" i="1" a="1"/>
  <c r="S6719" i="1" s="1"/>
  <c r="S6720" i="1" a="1"/>
  <c r="S6720" i="1" s="1"/>
  <c r="S6721" i="1" a="1"/>
  <c r="S6721" i="1" s="1"/>
  <c r="S6722" i="1" a="1"/>
  <c r="S6722" i="1" s="1"/>
  <c r="S6723" i="1" a="1"/>
  <c r="S6723" i="1" s="1"/>
  <c r="S6724" i="1" a="1"/>
  <c r="S6724" i="1" s="1"/>
  <c r="S6725" i="1" a="1"/>
  <c r="S6725" i="1" s="1"/>
  <c r="S6726" i="1" a="1"/>
  <c r="S6726" i="1" s="1"/>
  <c r="S6727" i="1" a="1"/>
  <c r="S6727" i="1" s="1"/>
  <c r="S6728" i="1" a="1"/>
  <c r="S6728" i="1" s="1"/>
  <c r="S6729" i="1" a="1"/>
  <c r="S6729" i="1" s="1"/>
  <c r="S6730" i="1" a="1"/>
  <c r="S6730" i="1" s="1"/>
  <c r="S6731" i="1" a="1"/>
  <c r="S6731" i="1" s="1"/>
  <c r="S6732" i="1" a="1"/>
  <c r="S6732" i="1" s="1"/>
  <c r="S6733" i="1" a="1"/>
  <c r="S6733" i="1" s="1"/>
  <c r="S6734" i="1" a="1"/>
  <c r="S6734" i="1" s="1"/>
  <c r="S6735" i="1" a="1"/>
  <c r="S6735" i="1" s="1"/>
  <c r="S6736" i="1" a="1"/>
  <c r="S6736" i="1" s="1"/>
  <c r="S6737" i="1" a="1"/>
  <c r="S6737" i="1" s="1"/>
  <c r="S6738" i="1" a="1"/>
  <c r="S6738" i="1" s="1"/>
  <c r="S6739" i="1" a="1"/>
  <c r="S6739" i="1" s="1"/>
  <c r="S6740" i="1" a="1"/>
  <c r="S6740" i="1" s="1"/>
  <c r="S6741" i="1" a="1"/>
  <c r="S6741" i="1" s="1"/>
  <c r="S6742" i="1" a="1"/>
  <c r="S6742" i="1" s="1"/>
  <c r="S6743" i="1" a="1"/>
  <c r="S6743" i="1" s="1"/>
  <c r="S6744" i="1" a="1"/>
  <c r="S6744" i="1" s="1"/>
  <c r="S6745" i="1" a="1"/>
  <c r="S6745" i="1" s="1"/>
  <c r="S6746" i="1" a="1"/>
  <c r="S6746" i="1" s="1"/>
  <c r="S6747" i="1" a="1"/>
  <c r="S6747" i="1" s="1"/>
  <c r="S6748" i="1" a="1"/>
  <c r="S6748" i="1" s="1"/>
  <c r="S6749" i="1" a="1"/>
  <c r="S6749" i="1" s="1"/>
  <c r="S6750" i="1" a="1"/>
  <c r="S6750" i="1" s="1"/>
  <c r="S6751" i="1" a="1"/>
  <c r="S6751" i="1" s="1"/>
  <c r="S6752" i="1" a="1"/>
  <c r="S6752" i="1" s="1"/>
  <c r="S6753" i="1" a="1"/>
  <c r="S6753" i="1" s="1"/>
  <c r="S6754" i="1" a="1"/>
  <c r="S6754" i="1" s="1"/>
  <c r="S6755" i="1" a="1"/>
  <c r="S6755" i="1" s="1"/>
  <c r="S6756" i="1" a="1"/>
  <c r="S6756" i="1" s="1"/>
  <c r="S6757" i="1" a="1"/>
  <c r="S6757" i="1" s="1"/>
  <c r="S6758" i="1" a="1"/>
  <c r="S6758" i="1" s="1"/>
  <c r="S6759" i="1" a="1"/>
  <c r="S6759" i="1" s="1"/>
  <c r="S6760" i="1" a="1"/>
  <c r="S6760" i="1" s="1"/>
  <c r="S6761" i="1" a="1"/>
  <c r="S6761" i="1" s="1"/>
  <c r="S6762" i="1" a="1"/>
  <c r="S6762" i="1" s="1"/>
  <c r="S6763" i="1" a="1"/>
  <c r="S6763" i="1" s="1"/>
  <c r="S6764" i="1" a="1"/>
  <c r="S6764" i="1" s="1"/>
  <c r="S6765" i="1" a="1"/>
  <c r="S6765" i="1" s="1"/>
  <c r="S6766" i="1" a="1"/>
  <c r="S6766" i="1" s="1"/>
  <c r="S6767" i="1" a="1"/>
  <c r="S6767" i="1" s="1"/>
  <c r="S6768" i="1" a="1"/>
  <c r="S6768" i="1" s="1"/>
  <c r="S6769" i="1" a="1"/>
  <c r="S6769" i="1" s="1"/>
  <c r="S6770" i="1" a="1"/>
  <c r="S6770" i="1" s="1"/>
  <c r="S6771" i="1" a="1"/>
  <c r="S6771" i="1" s="1"/>
  <c r="S6772" i="1" a="1"/>
  <c r="S6772" i="1" s="1"/>
  <c r="S6773" i="1" a="1"/>
  <c r="S6773" i="1" s="1"/>
  <c r="S6774" i="1" a="1"/>
  <c r="S6774" i="1" s="1"/>
  <c r="S6775" i="1" a="1"/>
  <c r="S6775" i="1" s="1"/>
  <c r="S6776" i="1" a="1"/>
  <c r="S6776" i="1" s="1"/>
  <c r="S6777" i="1" a="1"/>
  <c r="S6777" i="1" s="1"/>
  <c r="S6778" i="1" a="1"/>
  <c r="S6778" i="1" s="1"/>
  <c r="S6779" i="1" a="1"/>
  <c r="S6779" i="1" s="1"/>
  <c r="S6780" i="1" a="1"/>
  <c r="S6780" i="1" s="1"/>
  <c r="S6781" i="1" a="1"/>
  <c r="S6781" i="1" s="1"/>
  <c r="S6782" i="1" a="1"/>
  <c r="S6782" i="1" s="1"/>
  <c r="S6783" i="1" a="1"/>
  <c r="S6783" i="1" s="1"/>
  <c r="S6784" i="1" a="1"/>
  <c r="S6784" i="1" s="1"/>
  <c r="S6785" i="1" a="1"/>
  <c r="S6785" i="1" s="1"/>
  <c r="S6786" i="1" a="1"/>
  <c r="S6786" i="1" s="1"/>
  <c r="S6787" i="1" a="1"/>
  <c r="S6787" i="1" s="1"/>
  <c r="S6788" i="1" a="1"/>
  <c r="S6788" i="1" s="1"/>
  <c r="S6789" i="1" a="1"/>
  <c r="S6789" i="1" s="1"/>
  <c r="S6790" i="1" a="1"/>
  <c r="S6790" i="1" s="1"/>
  <c r="S6791" i="1" a="1"/>
  <c r="S6791" i="1" s="1"/>
  <c r="S6792" i="1" a="1"/>
  <c r="S6792" i="1" s="1"/>
  <c r="S6793" i="1" a="1"/>
  <c r="S6793" i="1" s="1"/>
  <c r="S6794" i="1" a="1"/>
  <c r="S6794" i="1" s="1"/>
  <c r="S6795" i="1" a="1"/>
  <c r="S6795" i="1" s="1"/>
  <c r="S6796" i="1" a="1"/>
  <c r="S6796" i="1" s="1"/>
  <c r="S6797" i="1" a="1"/>
  <c r="S6797" i="1" s="1"/>
  <c r="S6798" i="1" a="1"/>
  <c r="S6798" i="1" s="1"/>
  <c r="S6799" i="1" a="1"/>
  <c r="S6799" i="1" s="1"/>
  <c r="S6800" i="1" a="1"/>
  <c r="S6800" i="1" s="1"/>
  <c r="S6801" i="1" a="1"/>
  <c r="S6801" i="1" s="1"/>
  <c r="S6802" i="1" a="1"/>
  <c r="S6802" i="1" s="1"/>
  <c r="S6803" i="1" a="1"/>
  <c r="S6803" i="1" s="1"/>
  <c r="S6804" i="1" a="1"/>
  <c r="S6804" i="1" s="1"/>
  <c r="S6805" i="1" a="1"/>
  <c r="S6805" i="1" s="1"/>
  <c r="S6806" i="1" a="1"/>
  <c r="S6806" i="1" s="1"/>
  <c r="S6807" i="1" a="1"/>
  <c r="S6807" i="1" s="1"/>
  <c r="S6808" i="1" a="1"/>
  <c r="S6808" i="1" s="1"/>
  <c r="S6809" i="1" a="1"/>
  <c r="S6809" i="1" s="1"/>
  <c r="S6810" i="1" a="1"/>
  <c r="S6810" i="1" s="1"/>
  <c r="S6811" i="1" a="1"/>
  <c r="S6811" i="1" s="1"/>
  <c r="S6812" i="1" a="1"/>
  <c r="S6812" i="1" s="1"/>
  <c r="S6813" i="1" a="1"/>
  <c r="S6813" i="1" s="1"/>
  <c r="S6814" i="1" a="1"/>
  <c r="S6814" i="1" s="1"/>
  <c r="S6815" i="1" a="1"/>
  <c r="S6815" i="1" s="1"/>
  <c r="S6816" i="1" a="1"/>
  <c r="S6816" i="1" s="1"/>
  <c r="S6817" i="1" a="1"/>
  <c r="S6817" i="1" s="1"/>
  <c r="S6818" i="1" a="1"/>
  <c r="S6818" i="1" s="1"/>
  <c r="S6819" i="1" a="1"/>
  <c r="S6819" i="1" s="1"/>
  <c r="S6820" i="1" a="1"/>
  <c r="S6820" i="1" s="1"/>
  <c r="S6821" i="1" a="1"/>
  <c r="S6821" i="1" s="1"/>
  <c r="S6822" i="1" a="1"/>
  <c r="S6822" i="1" s="1"/>
  <c r="S6823" i="1" a="1"/>
  <c r="S6823" i="1" s="1"/>
  <c r="S6824" i="1" a="1"/>
  <c r="S6824" i="1" s="1"/>
  <c r="S6825" i="1" a="1"/>
  <c r="S6825" i="1" s="1"/>
  <c r="S6826" i="1" a="1"/>
  <c r="S6826" i="1" s="1"/>
  <c r="S6827" i="1" a="1"/>
  <c r="S6827" i="1" s="1"/>
  <c r="S6828" i="1" a="1"/>
  <c r="S6828" i="1" s="1"/>
  <c r="S6829" i="1" a="1"/>
  <c r="S6829" i="1" s="1"/>
  <c r="S6830" i="1" a="1"/>
  <c r="S6830" i="1" s="1"/>
  <c r="S6831" i="1" a="1"/>
  <c r="S6831" i="1" s="1"/>
  <c r="S6832" i="1" a="1"/>
  <c r="S6832" i="1" s="1"/>
  <c r="S6833" i="1" a="1"/>
  <c r="S6833" i="1" s="1"/>
  <c r="S6834" i="1" a="1"/>
  <c r="S6834" i="1" s="1"/>
  <c r="S6835" i="1" a="1"/>
  <c r="S6835" i="1" s="1"/>
  <c r="S6836" i="1" a="1"/>
  <c r="S6836" i="1" s="1"/>
  <c r="S6837" i="1" a="1"/>
  <c r="S6837" i="1" s="1"/>
  <c r="S6838" i="1" a="1"/>
  <c r="S6838" i="1" s="1"/>
  <c r="S6839" i="1" a="1"/>
  <c r="S6839" i="1" s="1"/>
  <c r="S6840" i="1" a="1"/>
  <c r="S6840" i="1" s="1"/>
  <c r="S6841" i="1" a="1"/>
  <c r="S6841" i="1" s="1"/>
  <c r="S6842" i="1" a="1"/>
  <c r="S6842" i="1" s="1"/>
  <c r="S6843" i="1" a="1"/>
  <c r="S6843" i="1" s="1"/>
  <c r="S6844" i="1" a="1"/>
  <c r="S6844" i="1" s="1"/>
  <c r="S6845" i="1" a="1"/>
  <c r="S6845" i="1" s="1"/>
  <c r="S6846" i="1" a="1"/>
  <c r="S6846" i="1" s="1"/>
  <c r="S6847" i="1" a="1"/>
  <c r="S6847" i="1" s="1"/>
  <c r="S6848" i="1" a="1"/>
  <c r="S6848" i="1" s="1"/>
  <c r="S6849" i="1" a="1"/>
  <c r="S6849" i="1" s="1"/>
  <c r="S6850" i="1" a="1"/>
  <c r="S6850" i="1" s="1"/>
  <c r="S6851" i="1" a="1"/>
  <c r="S6851" i="1" s="1"/>
  <c r="S6852" i="1" a="1"/>
  <c r="S6852" i="1" s="1"/>
  <c r="S6853" i="1" a="1"/>
  <c r="S6853" i="1" s="1"/>
  <c r="S6854" i="1" a="1"/>
  <c r="S6854" i="1" s="1"/>
  <c r="S6855" i="1" a="1"/>
  <c r="S6855" i="1" s="1"/>
  <c r="S6856" i="1" a="1"/>
  <c r="S6856" i="1" s="1"/>
  <c r="S6857" i="1" a="1"/>
  <c r="S6857" i="1" s="1"/>
  <c r="S6858" i="1" a="1"/>
  <c r="S6858" i="1" s="1"/>
  <c r="S6859" i="1" a="1"/>
  <c r="S6859" i="1" s="1"/>
  <c r="S6860" i="1" a="1"/>
  <c r="S6860" i="1" s="1"/>
  <c r="S6861" i="1" a="1"/>
  <c r="S6861" i="1" s="1"/>
  <c r="S6862" i="1" a="1"/>
  <c r="S6862" i="1" s="1"/>
  <c r="S6863" i="1" a="1"/>
  <c r="S6863" i="1" s="1"/>
  <c r="S6864" i="1" a="1"/>
  <c r="S6864" i="1" s="1"/>
  <c r="S6865" i="1" a="1"/>
  <c r="S6865" i="1" s="1"/>
  <c r="S6866" i="1" a="1"/>
  <c r="S6866" i="1" s="1"/>
  <c r="S6867" i="1" a="1"/>
  <c r="S6867" i="1" s="1"/>
  <c r="S6868" i="1" a="1"/>
  <c r="S6868" i="1" s="1"/>
  <c r="S6869" i="1" a="1"/>
  <c r="S6869" i="1" s="1"/>
  <c r="S6870" i="1" a="1"/>
  <c r="S6870" i="1" s="1"/>
  <c r="S6871" i="1" a="1"/>
  <c r="S6871" i="1" s="1"/>
  <c r="S6872" i="1" a="1"/>
  <c r="S6872" i="1" s="1"/>
  <c r="S6873" i="1" a="1"/>
  <c r="S6873" i="1" s="1"/>
  <c r="S6874" i="1" a="1"/>
  <c r="S6874" i="1" s="1"/>
  <c r="S6875" i="1" a="1"/>
  <c r="S6875" i="1" s="1"/>
  <c r="S6876" i="1" a="1"/>
  <c r="S6876" i="1" s="1"/>
  <c r="S6877" i="1" a="1"/>
  <c r="S6877" i="1" s="1"/>
  <c r="S6878" i="1" a="1"/>
  <c r="S6878" i="1" s="1"/>
  <c r="S6879" i="1" a="1"/>
  <c r="S6879" i="1" s="1"/>
  <c r="S6880" i="1" a="1"/>
  <c r="S6880" i="1" s="1"/>
  <c r="S6881" i="1" a="1"/>
  <c r="S6881" i="1" s="1"/>
  <c r="S6882" i="1" a="1"/>
  <c r="S6882" i="1" s="1"/>
  <c r="S6883" i="1" a="1"/>
  <c r="S6883" i="1" s="1"/>
  <c r="S6884" i="1" a="1"/>
  <c r="S6884" i="1" s="1"/>
  <c r="S6885" i="1" a="1"/>
  <c r="S6885" i="1" s="1"/>
  <c r="S6886" i="1" a="1"/>
  <c r="S6886" i="1" s="1"/>
  <c r="S6887" i="1" a="1"/>
  <c r="S6887" i="1" s="1"/>
  <c r="S6888" i="1" a="1"/>
  <c r="S6888" i="1" s="1"/>
  <c r="S6889" i="1" a="1"/>
  <c r="S6889" i="1" s="1"/>
  <c r="S6890" i="1" a="1"/>
  <c r="S6890" i="1" s="1"/>
  <c r="S6891" i="1" a="1"/>
  <c r="S6891" i="1" s="1"/>
  <c r="S6892" i="1" a="1"/>
  <c r="S6892" i="1" s="1"/>
  <c r="S6893" i="1" a="1"/>
  <c r="S6893" i="1" s="1"/>
  <c r="S6894" i="1" a="1"/>
  <c r="S6894" i="1" s="1"/>
  <c r="S6895" i="1" a="1"/>
  <c r="S6895" i="1" s="1"/>
  <c r="S6896" i="1" a="1"/>
  <c r="S6896" i="1" s="1"/>
  <c r="S6897" i="1" a="1"/>
  <c r="S6897" i="1" s="1"/>
  <c r="S6898" i="1" a="1"/>
  <c r="S6898" i="1" s="1"/>
  <c r="S6899" i="1" a="1"/>
  <c r="S6899" i="1" s="1"/>
  <c r="S6900" i="1" a="1"/>
  <c r="S6900" i="1" s="1"/>
  <c r="S6901" i="1" a="1"/>
  <c r="S6901" i="1" s="1"/>
  <c r="S6902" i="1" a="1"/>
  <c r="S6902" i="1" s="1"/>
  <c r="S6903" i="1" a="1"/>
  <c r="S6903" i="1" s="1"/>
  <c r="S6904" i="1" a="1"/>
  <c r="S6904" i="1" s="1"/>
  <c r="S6905" i="1" a="1"/>
  <c r="S6905" i="1" s="1"/>
  <c r="S6906" i="1" a="1"/>
  <c r="S6906" i="1" s="1"/>
  <c r="S6907" i="1" a="1"/>
  <c r="S6907" i="1" s="1"/>
  <c r="S6908" i="1" a="1"/>
  <c r="S6908" i="1" s="1"/>
  <c r="S6909" i="1" a="1"/>
  <c r="S6909" i="1" s="1"/>
  <c r="S6910" i="1" a="1"/>
  <c r="S6910" i="1" s="1"/>
  <c r="S6911" i="1" a="1"/>
  <c r="S6911" i="1" s="1"/>
  <c r="S6912" i="1" a="1"/>
  <c r="S6912" i="1" s="1"/>
  <c r="S6913" i="1" a="1"/>
  <c r="S6913" i="1" s="1"/>
  <c r="S6914" i="1" a="1"/>
  <c r="S6914" i="1" s="1"/>
  <c r="S6915" i="1" a="1"/>
  <c r="S6915" i="1" s="1"/>
  <c r="S6916" i="1" a="1"/>
  <c r="S6916" i="1" s="1"/>
  <c r="S6917" i="1" a="1"/>
  <c r="S6917" i="1" s="1"/>
  <c r="S6918" i="1" a="1"/>
  <c r="S6918" i="1" s="1"/>
  <c r="S6919" i="1" a="1"/>
  <c r="S6919" i="1" s="1"/>
  <c r="S6920" i="1" a="1"/>
  <c r="S6920" i="1" s="1"/>
  <c r="S6921" i="1" a="1"/>
  <c r="S6921" i="1" s="1"/>
  <c r="S6922" i="1" a="1"/>
  <c r="S6922" i="1" s="1"/>
  <c r="S6923" i="1" a="1"/>
  <c r="S6923" i="1" s="1"/>
  <c r="S6924" i="1" a="1"/>
  <c r="S6924" i="1" s="1"/>
  <c r="S6925" i="1" a="1"/>
  <c r="S6925" i="1" s="1"/>
  <c r="S6926" i="1" a="1"/>
  <c r="S6926" i="1" s="1"/>
  <c r="S6927" i="1" a="1"/>
  <c r="S6927" i="1" s="1"/>
  <c r="S6928" i="1" a="1"/>
  <c r="S6928" i="1" s="1"/>
  <c r="S6929" i="1" a="1"/>
  <c r="S6929" i="1" s="1"/>
  <c r="S6930" i="1" a="1"/>
  <c r="S6930" i="1" s="1"/>
  <c r="S6931" i="1" a="1"/>
  <c r="S6931" i="1" s="1"/>
  <c r="S6932" i="1" a="1"/>
  <c r="S6932" i="1" s="1"/>
  <c r="S6933" i="1" a="1"/>
  <c r="S6933" i="1" s="1"/>
  <c r="S6934" i="1" a="1"/>
  <c r="S6934" i="1" s="1"/>
  <c r="S6935" i="1" a="1"/>
  <c r="S6935" i="1" s="1"/>
  <c r="S6936" i="1" a="1"/>
  <c r="S6936" i="1" s="1"/>
  <c r="S6937" i="1" a="1"/>
  <c r="S6937" i="1" s="1"/>
  <c r="S6938" i="1" a="1"/>
  <c r="S6938" i="1" s="1"/>
  <c r="S6939" i="1" a="1"/>
  <c r="S6939" i="1" s="1"/>
  <c r="S6940" i="1" a="1"/>
  <c r="S6940" i="1" s="1"/>
  <c r="S6941" i="1" a="1"/>
  <c r="S6941" i="1" s="1"/>
  <c r="S6942" i="1" a="1"/>
  <c r="S6942" i="1" s="1"/>
  <c r="S6943" i="1" a="1"/>
  <c r="S6943" i="1" s="1"/>
  <c r="S6944" i="1" a="1"/>
  <c r="S6944" i="1" s="1"/>
  <c r="S6945" i="1" a="1"/>
  <c r="S6945" i="1" s="1"/>
  <c r="S6946" i="1" a="1"/>
  <c r="S6946" i="1" s="1"/>
  <c r="S6947" i="1" a="1"/>
  <c r="S6947" i="1" s="1"/>
  <c r="S6948" i="1" a="1"/>
  <c r="S6948" i="1" s="1"/>
  <c r="S6949" i="1" a="1"/>
  <c r="S6949" i="1" s="1"/>
  <c r="S6950" i="1" a="1"/>
  <c r="S6950" i="1" s="1"/>
  <c r="S6951" i="1" a="1"/>
  <c r="S6951" i="1" s="1"/>
  <c r="S6952" i="1" a="1"/>
  <c r="S6952" i="1" s="1"/>
  <c r="S6953" i="1" a="1"/>
  <c r="S6953" i="1" s="1"/>
  <c r="S6954" i="1" a="1"/>
  <c r="S6954" i="1" s="1"/>
  <c r="S6955" i="1" a="1"/>
  <c r="S6955" i="1" s="1"/>
  <c r="S6956" i="1" a="1"/>
  <c r="S6956" i="1" s="1"/>
  <c r="S6957" i="1" a="1"/>
  <c r="S6957" i="1" s="1"/>
  <c r="S6958" i="1" a="1"/>
  <c r="S6958" i="1" s="1"/>
  <c r="S6959" i="1" a="1"/>
  <c r="S6959" i="1" s="1"/>
  <c r="S6960" i="1" a="1"/>
  <c r="S6960" i="1" s="1"/>
  <c r="S6961" i="1" a="1"/>
  <c r="S6961" i="1" s="1"/>
  <c r="S6962" i="1" a="1"/>
  <c r="S6962" i="1" s="1"/>
  <c r="S6963" i="1" a="1"/>
  <c r="S6963" i="1" s="1"/>
  <c r="S6964" i="1" a="1"/>
  <c r="S6964" i="1" s="1"/>
  <c r="S6965" i="1" a="1"/>
  <c r="S6965" i="1" s="1"/>
  <c r="S6966" i="1" a="1"/>
  <c r="S6966" i="1" s="1"/>
  <c r="S6967" i="1" a="1"/>
  <c r="S6967" i="1" s="1"/>
  <c r="S6968" i="1" a="1"/>
  <c r="S6968" i="1" s="1"/>
  <c r="S6969" i="1" a="1"/>
  <c r="S6969" i="1" s="1"/>
  <c r="S6970" i="1" a="1"/>
  <c r="S6970" i="1" s="1"/>
  <c r="S6971" i="1" a="1"/>
  <c r="S6971" i="1" s="1"/>
  <c r="S6972" i="1" a="1"/>
  <c r="S6972" i="1" s="1"/>
  <c r="S6973" i="1" a="1"/>
  <c r="S6973" i="1" s="1"/>
  <c r="S6974" i="1" a="1"/>
  <c r="S6974" i="1" s="1"/>
  <c r="S6975" i="1" a="1"/>
  <c r="S6975" i="1" s="1"/>
  <c r="S6976" i="1" a="1"/>
  <c r="S6976" i="1" s="1"/>
  <c r="S6977" i="1" a="1"/>
  <c r="S6977" i="1" s="1"/>
  <c r="S6978" i="1" a="1"/>
  <c r="S6978" i="1" s="1"/>
  <c r="S6979" i="1" a="1"/>
  <c r="S6979" i="1" s="1"/>
  <c r="S6980" i="1" a="1"/>
  <c r="S6980" i="1" s="1"/>
  <c r="S6981" i="1" a="1"/>
  <c r="S6981" i="1" s="1"/>
  <c r="S6982" i="1" a="1"/>
  <c r="S6982" i="1" s="1"/>
  <c r="S6983" i="1" a="1"/>
  <c r="S6983" i="1" s="1"/>
  <c r="S6984" i="1" a="1"/>
  <c r="S6984" i="1" s="1"/>
  <c r="S6985" i="1" a="1"/>
  <c r="S6985" i="1" s="1"/>
  <c r="S6986" i="1" a="1"/>
  <c r="S6986" i="1" s="1"/>
  <c r="S6987" i="1" a="1"/>
  <c r="S6987" i="1" s="1"/>
  <c r="S6988" i="1" a="1"/>
  <c r="S6988" i="1" s="1"/>
  <c r="S6989" i="1" a="1"/>
  <c r="S6989" i="1" s="1"/>
  <c r="S6990" i="1" a="1"/>
  <c r="S6990" i="1" s="1"/>
  <c r="S6991" i="1" a="1"/>
  <c r="S6991" i="1" s="1"/>
  <c r="S6992" i="1" a="1"/>
  <c r="S6992" i="1" s="1"/>
  <c r="S6993" i="1" a="1"/>
  <c r="S6993" i="1" s="1"/>
  <c r="S6994" i="1" a="1"/>
  <c r="S6994" i="1" s="1"/>
  <c r="S6995" i="1" a="1"/>
  <c r="S6995" i="1" s="1"/>
  <c r="S6996" i="1" a="1"/>
  <c r="S6996" i="1" s="1"/>
  <c r="S6997" i="1" a="1"/>
  <c r="S6997" i="1" s="1"/>
  <c r="S6998" i="1" a="1"/>
  <c r="S6998" i="1" s="1"/>
  <c r="S6999" i="1" a="1"/>
  <c r="S6999" i="1" s="1"/>
  <c r="S7000" i="1" a="1"/>
  <c r="S7000" i="1" s="1"/>
  <c r="S7001" i="1" a="1"/>
  <c r="S7001" i="1" s="1"/>
  <c r="S7002" i="1" a="1"/>
  <c r="S7002" i="1" s="1"/>
  <c r="S7003" i="1" a="1"/>
  <c r="S7003" i="1" s="1"/>
  <c r="S7004" i="1" a="1"/>
  <c r="S7004" i="1" s="1"/>
  <c r="S7005" i="1" a="1"/>
  <c r="S7005" i="1" s="1"/>
  <c r="S7006" i="1" a="1"/>
  <c r="S7006" i="1" s="1"/>
  <c r="S7007" i="1" a="1"/>
  <c r="S7007" i="1" s="1"/>
  <c r="S7008" i="1" a="1"/>
  <c r="S7008" i="1" s="1"/>
  <c r="S7009" i="1" a="1"/>
  <c r="S7009" i="1" s="1"/>
  <c r="S7010" i="1" a="1"/>
  <c r="S7010" i="1" s="1"/>
  <c r="S7011" i="1" a="1"/>
  <c r="S7011" i="1" s="1"/>
  <c r="S7012" i="1" a="1"/>
  <c r="S7012" i="1" s="1"/>
  <c r="S7013" i="1" a="1"/>
  <c r="S7013" i="1" s="1"/>
  <c r="S7014" i="1" a="1"/>
  <c r="S7014" i="1" s="1"/>
  <c r="S7015" i="1" a="1"/>
  <c r="S7015" i="1" s="1"/>
  <c r="S7016" i="1" a="1"/>
  <c r="S7016" i="1" s="1"/>
  <c r="S7017" i="1" a="1"/>
  <c r="S7017" i="1" s="1"/>
  <c r="S7018" i="1" a="1"/>
  <c r="S7018" i="1" s="1"/>
  <c r="S7019" i="1" a="1"/>
  <c r="S7019" i="1" s="1"/>
  <c r="S7020" i="1" a="1"/>
  <c r="S7020" i="1" s="1"/>
  <c r="S7021" i="1" a="1"/>
  <c r="S7021" i="1" s="1"/>
  <c r="S7022" i="1" a="1"/>
  <c r="S7022" i="1" s="1"/>
  <c r="S7023" i="1" a="1"/>
  <c r="S7023" i="1" s="1"/>
  <c r="S7024" i="1" a="1"/>
  <c r="S7024" i="1" s="1"/>
  <c r="S7025" i="1" a="1"/>
  <c r="S7025" i="1" s="1"/>
  <c r="S7026" i="1" a="1"/>
  <c r="S7026" i="1" s="1"/>
  <c r="S7027" i="1" a="1"/>
  <c r="S7027" i="1" s="1"/>
  <c r="S7028" i="1" a="1"/>
  <c r="S7028" i="1" s="1"/>
  <c r="S7029" i="1" a="1"/>
  <c r="S7029" i="1" s="1"/>
  <c r="S7030" i="1" a="1"/>
  <c r="S7030" i="1" s="1"/>
  <c r="S7031" i="1" a="1"/>
  <c r="S7031" i="1" s="1"/>
  <c r="S7032" i="1" a="1"/>
  <c r="S7032" i="1" s="1"/>
  <c r="S7033" i="1" a="1"/>
  <c r="S7033" i="1" s="1"/>
  <c r="S7034" i="1" a="1"/>
  <c r="S7034" i="1" s="1"/>
  <c r="S7035" i="1" a="1"/>
  <c r="S7035" i="1" s="1"/>
  <c r="S7036" i="1" a="1"/>
  <c r="S7036" i="1" s="1"/>
  <c r="S7037" i="1" a="1"/>
  <c r="S7037" i="1" s="1"/>
  <c r="S7038" i="1" a="1"/>
  <c r="S7038" i="1" s="1"/>
  <c r="S7039" i="1" a="1"/>
  <c r="S7039" i="1" s="1"/>
  <c r="S7040" i="1" a="1"/>
  <c r="S7040" i="1" s="1"/>
  <c r="S7041" i="1" a="1"/>
  <c r="S7041" i="1" s="1"/>
  <c r="S7042" i="1" a="1"/>
  <c r="S7042" i="1" s="1"/>
  <c r="S7043" i="1" a="1"/>
  <c r="S7043" i="1" s="1"/>
  <c r="S7044" i="1" a="1"/>
  <c r="S7044" i="1" s="1"/>
  <c r="S7045" i="1" a="1"/>
  <c r="S7045" i="1" s="1"/>
  <c r="S7046" i="1" a="1"/>
  <c r="S7046" i="1" s="1"/>
  <c r="S7047" i="1" a="1"/>
  <c r="S7047" i="1" s="1"/>
  <c r="S7048" i="1" a="1"/>
  <c r="S7048" i="1" s="1"/>
  <c r="S7049" i="1" a="1"/>
  <c r="S7049" i="1" s="1"/>
  <c r="S7050" i="1" a="1"/>
  <c r="S7050" i="1" s="1"/>
  <c r="S7051" i="1" a="1"/>
  <c r="S7051" i="1" s="1"/>
  <c r="S7052" i="1" a="1"/>
  <c r="S7052" i="1" s="1"/>
  <c r="S7053" i="1" a="1"/>
  <c r="S7053" i="1" s="1"/>
  <c r="S7054" i="1" a="1"/>
  <c r="S7054" i="1" s="1"/>
  <c r="S7055" i="1" a="1"/>
  <c r="S7055" i="1" s="1"/>
  <c r="S7056" i="1" a="1"/>
  <c r="S7056" i="1" s="1"/>
  <c r="S7057" i="1" a="1"/>
  <c r="S7057" i="1" s="1"/>
  <c r="S7058" i="1" a="1"/>
  <c r="S7058" i="1" s="1"/>
  <c r="S7059" i="1" a="1"/>
  <c r="S7059" i="1" s="1"/>
  <c r="S7060" i="1" a="1"/>
  <c r="S7060" i="1" s="1"/>
  <c r="S7061" i="1" a="1"/>
  <c r="S7061" i="1" s="1"/>
  <c r="S7062" i="1" a="1"/>
  <c r="S7062" i="1" s="1"/>
  <c r="S7063" i="1" a="1"/>
  <c r="S7063" i="1" s="1"/>
  <c r="S7064" i="1" a="1"/>
  <c r="S7064" i="1" s="1"/>
  <c r="S7065" i="1" a="1"/>
  <c r="S7065" i="1" s="1"/>
  <c r="S7066" i="1" a="1"/>
  <c r="S7066" i="1" s="1"/>
  <c r="S7067" i="1" a="1"/>
  <c r="S7067" i="1" s="1"/>
  <c r="S7068" i="1" a="1"/>
  <c r="S7068" i="1" s="1"/>
  <c r="S7069" i="1" a="1"/>
  <c r="S7069" i="1" s="1"/>
  <c r="S7070" i="1" a="1"/>
  <c r="S7070" i="1" s="1"/>
  <c r="S7071" i="1" a="1"/>
  <c r="S7071" i="1" s="1"/>
  <c r="S7072" i="1" a="1"/>
  <c r="S7072" i="1" s="1"/>
  <c r="S7073" i="1" a="1"/>
  <c r="S7073" i="1" s="1"/>
  <c r="S7074" i="1" a="1"/>
  <c r="S7074" i="1" s="1"/>
  <c r="S7075" i="1" a="1"/>
  <c r="S7075" i="1" s="1"/>
  <c r="S7076" i="1" a="1"/>
  <c r="S7076" i="1" s="1"/>
  <c r="S7077" i="1" a="1"/>
  <c r="S7077" i="1" s="1"/>
  <c r="S7078" i="1" a="1"/>
  <c r="S7078" i="1" s="1"/>
  <c r="S7079" i="1" a="1"/>
  <c r="S7079" i="1" s="1"/>
  <c r="S7080" i="1" a="1"/>
  <c r="S7080" i="1" s="1"/>
  <c r="S7081" i="1" a="1"/>
  <c r="S7081" i="1" s="1"/>
  <c r="S7082" i="1" a="1"/>
  <c r="S7082" i="1" s="1"/>
  <c r="S7083" i="1" a="1"/>
  <c r="S7083" i="1" s="1"/>
  <c r="S7084" i="1" a="1"/>
  <c r="S7084" i="1" s="1"/>
  <c r="S7085" i="1" a="1"/>
  <c r="S7085" i="1" s="1"/>
  <c r="S7086" i="1" a="1"/>
  <c r="S7086" i="1" s="1"/>
  <c r="S7087" i="1" a="1"/>
  <c r="S7087" i="1" s="1"/>
  <c r="S7088" i="1" a="1"/>
  <c r="S7088" i="1" s="1"/>
  <c r="S7089" i="1" a="1"/>
  <c r="S7089" i="1" s="1"/>
  <c r="S7090" i="1" a="1"/>
  <c r="S7090" i="1" s="1"/>
  <c r="S7091" i="1" a="1"/>
  <c r="S7091" i="1" s="1"/>
  <c r="S7092" i="1" a="1"/>
  <c r="S7092" i="1" s="1"/>
  <c r="S7093" i="1" a="1"/>
  <c r="S7093" i="1" s="1"/>
  <c r="S7094" i="1" a="1"/>
  <c r="S7094" i="1" s="1"/>
  <c r="S7095" i="1" a="1"/>
  <c r="S7095" i="1" s="1"/>
  <c r="S7096" i="1" a="1"/>
  <c r="S7096" i="1" s="1"/>
  <c r="S7097" i="1" a="1"/>
  <c r="S7097" i="1" s="1"/>
  <c r="S7098" i="1" a="1"/>
  <c r="S7098" i="1" s="1"/>
  <c r="S7099" i="1" a="1"/>
  <c r="S7099" i="1" s="1"/>
  <c r="S7100" i="1" a="1"/>
  <c r="S7100" i="1" s="1"/>
  <c r="S7101" i="1" a="1"/>
  <c r="S7101" i="1" s="1"/>
  <c r="S7102" i="1" a="1"/>
  <c r="S7102" i="1" s="1"/>
  <c r="S7103" i="1" a="1"/>
  <c r="S7103" i="1" s="1"/>
  <c r="S7104" i="1" a="1"/>
  <c r="S7104" i="1" s="1"/>
  <c r="S7105" i="1" a="1"/>
  <c r="S7105" i="1" s="1"/>
  <c r="S7106" i="1" a="1"/>
  <c r="S7106" i="1" s="1"/>
  <c r="S7107" i="1" a="1"/>
  <c r="S7107" i="1" s="1"/>
  <c r="S7108" i="1" a="1"/>
  <c r="S7108" i="1" s="1"/>
  <c r="S7109" i="1" a="1"/>
  <c r="S7109" i="1" s="1"/>
  <c r="S7110" i="1" a="1"/>
  <c r="S7110" i="1" s="1"/>
  <c r="S7111" i="1" a="1"/>
  <c r="S7111" i="1" s="1"/>
  <c r="S7112" i="1" a="1"/>
  <c r="S7112" i="1" s="1"/>
  <c r="S7113" i="1" a="1"/>
  <c r="S7113" i="1" s="1"/>
  <c r="S7114" i="1" a="1"/>
  <c r="S7114" i="1" s="1"/>
  <c r="S7115" i="1" a="1"/>
  <c r="S7115" i="1" s="1"/>
  <c r="S7116" i="1" a="1"/>
  <c r="S7116" i="1" s="1"/>
  <c r="S7117" i="1" a="1"/>
  <c r="S7117" i="1" s="1"/>
  <c r="S7118" i="1" a="1"/>
  <c r="S7118" i="1" s="1"/>
  <c r="S7119" i="1" a="1"/>
  <c r="S7119" i="1" s="1"/>
  <c r="S7120" i="1" a="1"/>
  <c r="S7120" i="1" s="1"/>
  <c r="S7121" i="1" a="1"/>
  <c r="S7121" i="1" s="1"/>
  <c r="S7122" i="1" a="1"/>
  <c r="S7122" i="1" s="1"/>
  <c r="S7123" i="1" a="1"/>
  <c r="S7123" i="1" s="1"/>
  <c r="S7124" i="1" a="1"/>
  <c r="S7124" i="1" s="1"/>
  <c r="S7125" i="1" a="1"/>
  <c r="S7125" i="1" s="1"/>
  <c r="S7126" i="1" a="1"/>
  <c r="S7126" i="1" s="1"/>
  <c r="S7127" i="1" a="1"/>
  <c r="S7127" i="1" s="1"/>
  <c r="S7128" i="1" a="1"/>
  <c r="S7128" i="1" s="1"/>
  <c r="S7129" i="1" a="1"/>
  <c r="S7129" i="1" s="1"/>
  <c r="S7130" i="1" a="1"/>
  <c r="S7130" i="1" s="1"/>
  <c r="S7131" i="1" a="1"/>
  <c r="S7131" i="1" s="1"/>
  <c r="S7132" i="1" a="1"/>
  <c r="S7132" i="1" s="1"/>
  <c r="S7133" i="1" a="1"/>
  <c r="S7133" i="1" s="1"/>
  <c r="S7134" i="1" a="1"/>
  <c r="S7134" i="1" s="1"/>
  <c r="S7135" i="1" a="1"/>
  <c r="S7135" i="1" s="1"/>
  <c r="S7136" i="1" a="1"/>
  <c r="S7136" i="1" s="1"/>
  <c r="S7137" i="1" a="1"/>
  <c r="S7137" i="1" s="1"/>
  <c r="S7138" i="1" a="1"/>
  <c r="S7138" i="1" s="1"/>
  <c r="S7139" i="1" a="1"/>
  <c r="S7139" i="1" s="1"/>
  <c r="S7140" i="1" a="1"/>
  <c r="S7140" i="1" s="1"/>
  <c r="S7141" i="1" a="1"/>
  <c r="S7141" i="1" s="1"/>
  <c r="S7142" i="1" a="1"/>
  <c r="S7142" i="1" s="1"/>
  <c r="S7143" i="1" a="1"/>
  <c r="S7143" i="1" s="1"/>
  <c r="S7144" i="1" a="1"/>
  <c r="S7144" i="1" s="1"/>
  <c r="S7145" i="1" a="1"/>
  <c r="S7145" i="1" s="1"/>
  <c r="S7146" i="1" a="1"/>
  <c r="S7146" i="1" s="1"/>
  <c r="S7147" i="1" a="1"/>
  <c r="S7147" i="1" s="1"/>
  <c r="S7148" i="1" a="1"/>
  <c r="S7148" i="1" s="1"/>
  <c r="S7149" i="1" a="1"/>
  <c r="S7149" i="1" s="1"/>
  <c r="S7150" i="1" a="1"/>
  <c r="S7150" i="1" s="1"/>
  <c r="S7151" i="1" a="1"/>
  <c r="S7151" i="1" s="1"/>
  <c r="S7152" i="1" a="1"/>
  <c r="S7152" i="1" s="1"/>
  <c r="S7153" i="1" a="1"/>
  <c r="S7153" i="1" s="1"/>
  <c r="S7154" i="1" a="1"/>
  <c r="S7154" i="1" s="1"/>
  <c r="S7155" i="1" a="1"/>
  <c r="S7155" i="1" s="1"/>
  <c r="S7156" i="1" a="1"/>
  <c r="S7156" i="1" s="1"/>
  <c r="S7157" i="1" a="1"/>
  <c r="S7157" i="1" s="1"/>
  <c r="S7158" i="1" a="1"/>
  <c r="S7158" i="1" s="1"/>
  <c r="S7159" i="1" a="1"/>
  <c r="S7159" i="1" s="1"/>
  <c r="S7160" i="1" a="1"/>
  <c r="S7160" i="1" s="1"/>
  <c r="S7161" i="1" a="1"/>
  <c r="S7161" i="1" s="1"/>
  <c r="S7162" i="1" a="1"/>
  <c r="S7162" i="1" s="1"/>
  <c r="S7163" i="1" a="1"/>
  <c r="S7163" i="1" s="1"/>
  <c r="S7164" i="1" a="1"/>
  <c r="S7164" i="1" s="1"/>
  <c r="S7165" i="1" a="1"/>
  <c r="S7165" i="1" s="1"/>
  <c r="S7166" i="1" a="1"/>
  <c r="S7166" i="1" s="1"/>
  <c r="S7167" i="1" a="1"/>
  <c r="S7167" i="1" s="1"/>
  <c r="S7168" i="1" a="1"/>
  <c r="S7168" i="1" s="1"/>
  <c r="S7169" i="1" a="1"/>
  <c r="S7169" i="1" s="1"/>
  <c r="S7170" i="1" a="1"/>
  <c r="S7170" i="1" s="1"/>
  <c r="S7171" i="1" a="1"/>
  <c r="S7171" i="1" s="1"/>
  <c r="S7172" i="1" a="1"/>
  <c r="S7172" i="1" s="1"/>
  <c r="S7173" i="1" a="1"/>
  <c r="S7173" i="1" s="1"/>
  <c r="S7174" i="1" a="1"/>
  <c r="S7174" i="1" s="1"/>
  <c r="S7175" i="1" a="1"/>
  <c r="S7175" i="1" s="1"/>
  <c r="S7176" i="1" a="1"/>
  <c r="S7176" i="1" s="1"/>
  <c r="S7177" i="1" a="1"/>
  <c r="S7177" i="1" s="1"/>
  <c r="S7178" i="1" a="1"/>
  <c r="S7178" i="1" s="1"/>
  <c r="S7179" i="1" a="1"/>
  <c r="S7179" i="1" s="1"/>
  <c r="S7180" i="1" a="1"/>
  <c r="S7180" i="1" s="1"/>
  <c r="S7181" i="1" a="1"/>
  <c r="S7181" i="1" s="1"/>
  <c r="S7182" i="1" a="1"/>
  <c r="S7182" i="1" s="1"/>
  <c r="S7183" i="1" a="1"/>
  <c r="S7183" i="1" s="1"/>
  <c r="S7184" i="1" a="1"/>
  <c r="S7184" i="1" s="1"/>
  <c r="S7185" i="1" a="1"/>
  <c r="S7185" i="1" s="1"/>
  <c r="S7186" i="1" a="1"/>
  <c r="S7186" i="1" s="1"/>
  <c r="S7187" i="1" a="1"/>
  <c r="S7187" i="1" s="1"/>
  <c r="S7188" i="1" a="1"/>
  <c r="S7188" i="1" s="1"/>
  <c r="S7189" i="1" a="1"/>
  <c r="S7189" i="1" s="1"/>
  <c r="S7190" i="1" a="1"/>
  <c r="S7190" i="1" s="1"/>
  <c r="S7191" i="1" a="1"/>
  <c r="S7191" i="1" s="1"/>
  <c r="S7192" i="1" a="1"/>
  <c r="S7192" i="1" s="1"/>
  <c r="S7193" i="1" a="1"/>
  <c r="S7193" i="1" s="1"/>
  <c r="S7194" i="1" a="1"/>
  <c r="S7194" i="1" s="1"/>
  <c r="S7195" i="1" a="1"/>
  <c r="S7195" i="1" s="1"/>
  <c r="S7196" i="1" a="1"/>
  <c r="S7196" i="1" s="1"/>
  <c r="S7197" i="1" a="1"/>
  <c r="S7197" i="1" s="1"/>
  <c r="S7198" i="1" a="1"/>
  <c r="S7198" i="1" s="1"/>
  <c r="S7199" i="1" a="1"/>
  <c r="S7199" i="1" s="1"/>
  <c r="S7200" i="1" a="1"/>
  <c r="S7200" i="1" s="1"/>
  <c r="S7201" i="1" a="1"/>
  <c r="S7201" i="1" s="1"/>
  <c r="S7202" i="1" a="1"/>
  <c r="S7202" i="1" s="1"/>
  <c r="S7203" i="1" a="1"/>
  <c r="S7203" i="1" s="1"/>
  <c r="S7204" i="1" a="1"/>
  <c r="S7204" i="1" s="1"/>
  <c r="S7205" i="1" a="1"/>
  <c r="S7205" i="1" s="1"/>
  <c r="S7206" i="1" a="1"/>
  <c r="S7206" i="1" s="1"/>
  <c r="S7207" i="1" a="1"/>
  <c r="S7207" i="1" s="1"/>
  <c r="S7208" i="1" a="1"/>
  <c r="S7208" i="1" s="1"/>
  <c r="S7209" i="1" a="1"/>
  <c r="S7209" i="1" s="1"/>
  <c r="S7210" i="1" a="1"/>
  <c r="S7210" i="1" s="1"/>
  <c r="S7211" i="1" a="1"/>
  <c r="S7211" i="1" s="1"/>
  <c r="S7212" i="1" a="1"/>
  <c r="S7212" i="1" s="1"/>
  <c r="S7213" i="1" a="1"/>
  <c r="S7213" i="1" s="1"/>
  <c r="S7214" i="1" a="1"/>
  <c r="S7214" i="1" s="1"/>
  <c r="S7215" i="1" a="1"/>
  <c r="S7215" i="1" s="1"/>
  <c r="S7216" i="1" a="1"/>
  <c r="S7216" i="1" s="1"/>
  <c r="S7217" i="1" a="1"/>
  <c r="S7217" i="1" s="1"/>
  <c r="S7218" i="1" a="1"/>
  <c r="S7218" i="1" s="1"/>
  <c r="S7219" i="1" a="1"/>
  <c r="S7219" i="1" s="1"/>
  <c r="S7220" i="1" a="1"/>
  <c r="S7220" i="1" s="1"/>
  <c r="S7221" i="1" a="1"/>
  <c r="S7221" i="1" s="1"/>
  <c r="S7222" i="1" a="1"/>
  <c r="S7222" i="1" s="1"/>
  <c r="S7223" i="1" a="1"/>
  <c r="S7223" i="1" s="1"/>
  <c r="S7224" i="1" a="1"/>
  <c r="S7224" i="1" s="1"/>
  <c r="S7225" i="1" a="1"/>
  <c r="S7225" i="1" s="1"/>
  <c r="S7226" i="1" a="1"/>
  <c r="S7226" i="1" s="1"/>
  <c r="S7227" i="1" a="1"/>
  <c r="S7227" i="1" s="1"/>
  <c r="S7228" i="1" a="1"/>
  <c r="S7228" i="1" s="1"/>
  <c r="S7229" i="1" a="1"/>
  <c r="S7229" i="1" s="1"/>
  <c r="S7230" i="1" a="1"/>
  <c r="S7230" i="1" s="1"/>
  <c r="S7231" i="1" a="1"/>
  <c r="S7231" i="1" s="1"/>
  <c r="S7232" i="1" a="1"/>
  <c r="S7232" i="1" s="1"/>
  <c r="S7233" i="1" a="1"/>
  <c r="S7233" i="1" s="1"/>
  <c r="S7234" i="1" a="1"/>
  <c r="S7234" i="1" s="1"/>
  <c r="S7235" i="1" a="1"/>
  <c r="S7235" i="1" s="1"/>
  <c r="S7236" i="1" a="1"/>
  <c r="S7236" i="1" s="1"/>
  <c r="S7237" i="1" a="1"/>
  <c r="S7237" i="1" s="1"/>
  <c r="S7238" i="1" a="1"/>
  <c r="S7238" i="1" s="1"/>
  <c r="S7239" i="1" a="1"/>
  <c r="S7239" i="1" s="1"/>
  <c r="S7240" i="1" a="1"/>
  <c r="S7240" i="1" s="1"/>
  <c r="S7241" i="1" a="1"/>
  <c r="S7241" i="1" s="1"/>
  <c r="S7242" i="1" a="1"/>
  <c r="S7242" i="1" s="1"/>
  <c r="S7243" i="1" a="1"/>
  <c r="S7243" i="1" s="1"/>
  <c r="S7244" i="1" a="1"/>
  <c r="S7244" i="1" s="1"/>
  <c r="S7245" i="1" a="1"/>
  <c r="S7245" i="1" s="1"/>
  <c r="S7246" i="1" a="1"/>
  <c r="S7246" i="1" s="1"/>
  <c r="S7247" i="1" a="1"/>
  <c r="S7247" i="1" s="1"/>
  <c r="S7248" i="1" a="1"/>
  <c r="S7248" i="1" s="1"/>
  <c r="S7249" i="1" a="1"/>
  <c r="S7249" i="1" s="1"/>
  <c r="S7250" i="1" a="1"/>
  <c r="S7250" i="1" s="1"/>
  <c r="S7251" i="1" a="1"/>
  <c r="S7251" i="1" s="1"/>
  <c r="S7252" i="1" a="1"/>
  <c r="S7252" i="1" s="1"/>
  <c r="S7253" i="1" a="1"/>
  <c r="S7253" i="1" s="1"/>
  <c r="S7254" i="1" a="1"/>
  <c r="S7254" i="1" s="1"/>
  <c r="S7255" i="1" a="1"/>
  <c r="S7255" i="1" s="1"/>
  <c r="S7256" i="1" a="1"/>
  <c r="S7256" i="1" s="1"/>
  <c r="S7257" i="1" a="1"/>
  <c r="S7257" i="1" s="1"/>
  <c r="S7258" i="1" a="1"/>
  <c r="S7258" i="1" s="1"/>
  <c r="S7259" i="1" a="1"/>
  <c r="S7259" i="1" s="1"/>
  <c r="S7260" i="1" a="1"/>
  <c r="S7260" i="1" s="1"/>
  <c r="S7261" i="1" a="1"/>
  <c r="S7261" i="1" s="1"/>
  <c r="S7262" i="1" a="1"/>
  <c r="S7262" i="1" s="1"/>
  <c r="S7263" i="1" a="1"/>
  <c r="S7263" i="1" s="1"/>
  <c r="S7264" i="1" a="1"/>
  <c r="S7264" i="1" s="1"/>
  <c r="S7265" i="1" a="1"/>
  <c r="S7265" i="1" s="1"/>
  <c r="S7266" i="1" a="1"/>
  <c r="S7266" i="1" s="1"/>
  <c r="S7267" i="1" a="1"/>
  <c r="S7267" i="1" s="1"/>
  <c r="S7268" i="1" a="1"/>
  <c r="S7268" i="1" s="1"/>
  <c r="S7269" i="1" a="1"/>
  <c r="S7269" i="1" s="1"/>
  <c r="S7270" i="1" a="1"/>
  <c r="S7270" i="1" s="1"/>
  <c r="S7271" i="1" a="1"/>
  <c r="S7271" i="1" s="1"/>
  <c r="S7272" i="1" a="1"/>
  <c r="S7272" i="1" s="1"/>
  <c r="S7273" i="1" a="1"/>
  <c r="S7273" i="1" s="1"/>
  <c r="S7274" i="1" a="1"/>
  <c r="S7274" i="1" s="1"/>
  <c r="S7275" i="1" a="1"/>
  <c r="S7275" i="1" s="1"/>
  <c r="S7276" i="1" a="1"/>
  <c r="S7276" i="1" s="1"/>
  <c r="S7277" i="1" a="1"/>
  <c r="S7277" i="1" s="1"/>
  <c r="S7278" i="1" a="1"/>
  <c r="S7278" i="1" s="1"/>
  <c r="S7279" i="1" a="1"/>
  <c r="S7279" i="1" s="1"/>
  <c r="S7280" i="1" a="1"/>
  <c r="S7280" i="1" s="1"/>
  <c r="S7281" i="1" a="1"/>
  <c r="S7281" i="1" s="1"/>
  <c r="S7282" i="1" a="1"/>
  <c r="S7282" i="1" s="1"/>
  <c r="S7283" i="1" a="1"/>
  <c r="S7283" i="1" s="1"/>
  <c r="S7284" i="1" a="1"/>
  <c r="S7284" i="1" s="1"/>
  <c r="S7285" i="1" a="1"/>
  <c r="S7285" i="1" s="1"/>
  <c r="S7286" i="1" a="1"/>
  <c r="S7286" i="1" s="1"/>
  <c r="S7287" i="1" a="1"/>
  <c r="S7287" i="1" s="1"/>
  <c r="S7288" i="1" a="1"/>
  <c r="S7288" i="1" s="1"/>
  <c r="S7289" i="1" a="1"/>
  <c r="S7289" i="1" s="1"/>
  <c r="S7290" i="1" a="1"/>
  <c r="S7290" i="1" s="1"/>
  <c r="S7291" i="1" a="1"/>
  <c r="S7291" i="1" s="1"/>
  <c r="S7292" i="1" a="1"/>
  <c r="S7292" i="1" s="1"/>
  <c r="S7293" i="1" a="1"/>
  <c r="S7293" i="1" s="1"/>
  <c r="S7294" i="1" a="1"/>
  <c r="S7294" i="1" s="1"/>
  <c r="S7295" i="1" a="1"/>
  <c r="S7295" i="1" s="1"/>
  <c r="S7296" i="1" a="1"/>
  <c r="S7296" i="1" s="1"/>
  <c r="S7297" i="1" a="1"/>
  <c r="S7297" i="1" s="1"/>
  <c r="S7298" i="1" a="1"/>
  <c r="S7298" i="1" s="1"/>
  <c r="S7299" i="1" a="1"/>
  <c r="S7299" i="1" s="1"/>
  <c r="S7300" i="1" a="1"/>
  <c r="S7300" i="1" s="1"/>
  <c r="S7301" i="1" a="1"/>
  <c r="S7301" i="1" s="1"/>
  <c r="S7302" i="1" a="1"/>
  <c r="S7302" i="1" s="1"/>
  <c r="S7303" i="1" a="1"/>
  <c r="S7303" i="1" s="1"/>
  <c r="S7304" i="1" a="1"/>
  <c r="S7304" i="1" s="1"/>
  <c r="S7305" i="1" a="1"/>
  <c r="S7305" i="1" s="1"/>
  <c r="S7306" i="1" a="1"/>
  <c r="S7306" i="1" s="1"/>
  <c r="S7307" i="1" a="1"/>
  <c r="S7307" i="1" s="1"/>
  <c r="S7308" i="1" a="1"/>
  <c r="S7308" i="1" s="1"/>
  <c r="S7309" i="1" a="1"/>
  <c r="S7309" i="1" s="1"/>
  <c r="S7310" i="1" a="1"/>
  <c r="S7310" i="1" s="1"/>
  <c r="S7311" i="1" a="1"/>
  <c r="S7311" i="1" s="1"/>
  <c r="S7312" i="1" a="1"/>
  <c r="S7312" i="1" s="1"/>
  <c r="S7313" i="1" a="1"/>
  <c r="S7313" i="1" s="1"/>
  <c r="S7314" i="1" a="1"/>
  <c r="S7314" i="1" s="1"/>
  <c r="S7315" i="1" a="1"/>
  <c r="S7315" i="1" s="1"/>
  <c r="S7316" i="1" a="1"/>
  <c r="S7316" i="1" s="1"/>
  <c r="S7317" i="1" a="1"/>
  <c r="S7317" i="1" s="1"/>
  <c r="S7318" i="1" a="1"/>
  <c r="S7318" i="1" s="1"/>
  <c r="S7319" i="1" a="1"/>
  <c r="S7319" i="1" s="1"/>
  <c r="S7320" i="1" a="1"/>
  <c r="S7320" i="1" s="1"/>
  <c r="S7321" i="1" a="1"/>
  <c r="S7321" i="1" s="1"/>
  <c r="S7322" i="1" a="1"/>
  <c r="S7322" i="1" s="1"/>
  <c r="S7323" i="1" a="1"/>
  <c r="S7323" i="1" s="1"/>
  <c r="S7324" i="1" a="1"/>
  <c r="S7324" i="1" s="1"/>
  <c r="S7325" i="1" a="1"/>
  <c r="S7325" i="1" s="1"/>
  <c r="S7326" i="1" a="1"/>
  <c r="S7326" i="1" s="1"/>
  <c r="S7327" i="1" a="1"/>
  <c r="S7327" i="1" s="1"/>
  <c r="S7328" i="1" a="1"/>
  <c r="S7328" i="1" s="1"/>
  <c r="S7329" i="1" a="1"/>
  <c r="S7329" i="1" s="1"/>
  <c r="S7330" i="1" a="1"/>
  <c r="S7330" i="1" s="1"/>
  <c r="S7331" i="1" a="1"/>
  <c r="S7331" i="1" s="1"/>
  <c r="S7332" i="1" a="1"/>
  <c r="S7332" i="1" s="1"/>
  <c r="S7333" i="1" a="1"/>
  <c r="S7333" i="1" s="1"/>
  <c r="S7334" i="1" a="1"/>
  <c r="S7334" i="1" s="1"/>
  <c r="S7335" i="1" a="1"/>
  <c r="S7335" i="1" s="1"/>
  <c r="S7336" i="1" a="1"/>
  <c r="S7336" i="1" s="1"/>
  <c r="S7337" i="1" a="1"/>
  <c r="S7337" i="1" s="1"/>
  <c r="S7338" i="1" a="1"/>
  <c r="S7338" i="1" s="1"/>
  <c r="S7339" i="1" a="1"/>
  <c r="S7339" i="1" s="1"/>
  <c r="S7340" i="1" a="1"/>
  <c r="S7340" i="1" s="1"/>
  <c r="S7341" i="1" a="1"/>
  <c r="S7341" i="1" s="1"/>
  <c r="S7342" i="1" a="1"/>
  <c r="S7342" i="1" s="1"/>
  <c r="S7343" i="1" a="1"/>
  <c r="S7343" i="1" s="1"/>
  <c r="S7344" i="1" a="1"/>
  <c r="S7344" i="1" s="1"/>
  <c r="S7345" i="1" a="1"/>
  <c r="S7345" i="1" s="1"/>
  <c r="S7346" i="1" a="1"/>
  <c r="S7346" i="1" s="1"/>
  <c r="S7347" i="1" a="1"/>
  <c r="S7347" i="1" s="1"/>
  <c r="S7348" i="1" a="1"/>
  <c r="S7348" i="1" s="1"/>
  <c r="S7349" i="1" a="1"/>
  <c r="S7349" i="1" s="1"/>
  <c r="S7350" i="1" a="1"/>
  <c r="S7350" i="1" s="1"/>
  <c r="S7351" i="1" a="1"/>
  <c r="S7351" i="1" s="1"/>
  <c r="S7352" i="1" a="1"/>
  <c r="S7352" i="1" s="1"/>
  <c r="S7353" i="1" a="1"/>
  <c r="S7353" i="1" s="1"/>
  <c r="S7354" i="1" a="1"/>
  <c r="S7354" i="1" s="1"/>
  <c r="S7355" i="1" a="1"/>
  <c r="S7355" i="1" s="1"/>
  <c r="S7356" i="1" a="1"/>
  <c r="S7356" i="1" s="1"/>
  <c r="S7357" i="1" a="1"/>
  <c r="S7357" i="1" s="1"/>
  <c r="S7358" i="1" a="1"/>
  <c r="S7358" i="1" s="1"/>
  <c r="S7359" i="1" a="1"/>
  <c r="S7359" i="1" s="1"/>
  <c r="S7360" i="1" a="1"/>
  <c r="S7360" i="1" s="1"/>
  <c r="S7361" i="1" a="1"/>
  <c r="S7361" i="1" s="1"/>
  <c r="S7362" i="1" a="1"/>
  <c r="S7362" i="1" s="1"/>
  <c r="S7363" i="1" a="1"/>
  <c r="S7363" i="1" s="1"/>
  <c r="S7364" i="1" a="1"/>
  <c r="S7364" i="1" s="1"/>
  <c r="S7365" i="1" a="1"/>
  <c r="S7365" i="1" s="1"/>
  <c r="S7366" i="1" a="1"/>
  <c r="S7366" i="1" s="1"/>
  <c r="S7367" i="1" a="1"/>
  <c r="S7367" i="1" s="1"/>
  <c r="S7368" i="1" a="1"/>
  <c r="S7368" i="1" s="1"/>
  <c r="S7369" i="1" a="1"/>
  <c r="S7369" i="1" s="1"/>
  <c r="S7370" i="1" a="1"/>
  <c r="S7370" i="1" s="1"/>
  <c r="S7371" i="1" a="1"/>
  <c r="S7371" i="1" s="1"/>
  <c r="S7372" i="1" a="1"/>
  <c r="S7372" i="1" s="1"/>
  <c r="S7373" i="1" a="1"/>
  <c r="S7373" i="1" s="1"/>
  <c r="S7374" i="1" a="1"/>
  <c r="S7374" i="1" s="1"/>
  <c r="S7375" i="1" a="1"/>
  <c r="S7375" i="1" s="1"/>
  <c r="S7376" i="1" a="1"/>
  <c r="S7376" i="1" s="1"/>
  <c r="S7377" i="1" a="1"/>
  <c r="S7377" i="1" s="1"/>
  <c r="S7378" i="1" a="1"/>
  <c r="S7378" i="1" s="1"/>
  <c r="S7379" i="1" a="1"/>
  <c r="S7379" i="1" s="1"/>
  <c r="S7380" i="1" a="1"/>
  <c r="S7380" i="1" s="1"/>
  <c r="S7381" i="1" a="1"/>
  <c r="S7381" i="1" s="1"/>
  <c r="S7382" i="1" a="1"/>
  <c r="S7382" i="1" s="1"/>
  <c r="S7383" i="1" a="1"/>
  <c r="S7383" i="1" s="1"/>
  <c r="S7384" i="1" a="1"/>
  <c r="S7384" i="1" s="1"/>
  <c r="S7385" i="1" a="1"/>
  <c r="S7385" i="1" s="1"/>
  <c r="S7386" i="1" a="1"/>
  <c r="S7386" i="1" s="1"/>
  <c r="S7387" i="1" a="1"/>
  <c r="S7387" i="1" s="1"/>
  <c r="S7388" i="1" a="1"/>
  <c r="S7388" i="1" s="1"/>
  <c r="S7389" i="1" a="1"/>
  <c r="S7389" i="1" s="1"/>
  <c r="S7390" i="1" a="1"/>
  <c r="S7390" i="1" s="1"/>
  <c r="S7391" i="1" a="1"/>
  <c r="S7391" i="1" s="1"/>
  <c r="S7392" i="1" a="1"/>
  <c r="S7392" i="1" s="1"/>
  <c r="S7393" i="1" a="1"/>
  <c r="S7393" i="1" s="1"/>
  <c r="S7394" i="1" a="1"/>
  <c r="S7394" i="1" s="1"/>
  <c r="S7395" i="1" a="1"/>
  <c r="S7395" i="1" s="1"/>
  <c r="S7396" i="1" a="1"/>
  <c r="S7396" i="1" s="1"/>
  <c r="S7397" i="1" a="1"/>
  <c r="S7397" i="1" s="1"/>
  <c r="S7398" i="1" a="1"/>
  <c r="S7398" i="1" s="1"/>
  <c r="S7399" i="1" a="1"/>
  <c r="S7399" i="1" s="1"/>
  <c r="S7400" i="1" a="1"/>
  <c r="S7400" i="1" s="1"/>
  <c r="S7401" i="1" a="1"/>
  <c r="S7401" i="1" s="1"/>
  <c r="S7402" i="1" a="1"/>
  <c r="S7402" i="1" s="1"/>
  <c r="S7403" i="1" a="1"/>
  <c r="S7403" i="1" s="1"/>
  <c r="S7404" i="1" a="1"/>
  <c r="S7404" i="1" s="1"/>
  <c r="S7405" i="1" a="1"/>
  <c r="S7405" i="1" s="1"/>
  <c r="S7406" i="1" a="1"/>
  <c r="S7406" i="1" s="1"/>
  <c r="S7407" i="1" a="1"/>
  <c r="S7407" i="1" s="1"/>
  <c r="S7408" i="1" a="1"/>
  <c r="S7408" i="1" s="1"/>
  <c r="S7409" i="1" a="1"/>
  <c r="S7409" i="1" s="1"/>
  <c r="S7410" i="1" a="1"/>
  <c r="S7410" i="1" s="1"/>
  <c r="S7411" i="1" a="1"/>
  <c r="S7411" i="1" s="1"/>
  <c r="S7412" i="1" a="1"/>
  <c r="S7412" i="1" s="1"/>
  <c r="S7413" i="1" a="1"/>
  <c r="S7413" i="1" s="1"/>
  <c r="S7414" i="1" a="1"/>
  <c r="S7414" i="1" s="1"/>
  <c r="S7415" i="1" a="1"/>
  <c r="S7415" i="1" s="1"/>
  <c r="S7416" i="1" a="1"/>
  <c r="S7416" i="1" s="1"/>
  <c r="S7417" i="1" a="1"/>
  <c r="S7417" i="1" s="1"/>
  <c r="S7418" i="1" a="1"/>
  <c r="S7418" i="1" s="1"/>
  <c r="S7419" i="1" a="1"/>
  <c r="S7419" i="1" s="1"/>
  <c r="S7420" i="1" a="1"/>
  <c r="S7420" i="1" s="1"/>
  <c r="S7421" i="1" a="1"/>
  <c r="S7421" i="1" s="1"/>
  <c r="S7422" i="1" a="1"/>
  <c r="S7422" i="1" s="1"/>
  <c r="S7423" i="1" a="1"/>
  <c r="S7423" i="1" s="1"/>
  <c r="S7424" i="1" a="1"/>
  <c r="S7424" i="1" s="1"/>
  <c r="S7425" i="1" a="1"/>
  <c r="S7425" i="1" s="1"/>
  <c r="S7426" i="1" a="1"/>
  <c r="S7426" i="1" s="1"/>
  <c r="S7427" i="1" a="1"/>
  <c r="S7427" i="1" s="1"/>
  <c r="S7428" i="1" a="1"/>
  <c r="S7428" i="1" s="1"/>
  <c r="S7429" i="1" a="1"/>
  <c r="S7429" i="1" s="1"/>
  <c r="S7430" i="1" a="1"/>
  <c r="S7430" i="1" s="1"/>
  <c r="S7431" i="1" a="1"/>
  <c r="S7431" i="1" s="1"/>
  <c r="S7432" i="1" a="1"/>
  <c r="S7432" i="1" s="1"/>
  <c r="S7433" i="1" a="1"/>
  <c r="S7433" i="1" s="1"/>
  <c r="S7434" i="1" a="1"/>
  <c r="S7434" i="1" s="1"/>
  <c r="S7435" i="1" a="1"/>
  <c r="S7435" i="1" s="1"/>
  <c r="S7436" i="1" a="1"/>
  <c r="S7436" i="1" s="1"/>
  <c r="S7437" i="1" a="1"/>
  <c r="S7437" i="1" s="1"/>
  <c r="S7438" i="1" a="1"/>
  <c r="S7438" i="1" s="1"/>
  <c r="S7439" i="1" a="1"/>
  <c r="S7439" i="1" s="1"/>
  <c r="S7440" i="1" a="1"/>
  <c r="S7440" i="1" s="1"/>
  <c r="S7441" i="1" a="1"/>
  <c r="S7441" i="1" s="1"/>
  <c r="S7442" i="1" a="1"/>
  <c r="S7442" i="1" s="1"/>
  <c r="S7443" i="1" a="1"/>
  <c r="S7443" i="1" s="1"/>
  <c r="S7444" i="1" a="1"/>
  <c r="S7444" i="1" s="1"/>
  <c r="S7445" i="1" a="1"/>
  <c r="S7445" i="1" s="1"/>
  <c r="S7446" i="1" a="1"/>
  <c r="S7446" i="1" s="1"/>
  <c r="S7447" i="1" a="1"/>
  <c r="S7447" i="1" s="1"/>
  <c r="S7448" i="1" a="1"/>
  <c r="S7448" i="1" s="1"/>
  <c r="S7449" i="1" a="1"/>
  <c r="S7449" i="1" s="1"/>
  <c r="S7450" i="1" a="1"/>
  <c r="S7450" i="1" s="1"/>
  <c r="S7451" i="1" a="1"/>
  <c r="S7451" i="1" s="1"/>
  <c r="S7452" i="1" a="1"/>
  <c r="S7452" i="1" s="1"/>
  <c r="S7453" i="1" a="1"/>
  <c r="S7453" i="1" s="1"/>
  <c r="S7454" i="1" a="1"/>
  <c r="S7454" i="1" s="1"/>
  <c r="S7455" i="1" a="1"/>
  <c r="S7455" i="1" s="1"/>
  <c r="S7456" i="1" a="1"/>
  <c r="S7456" i="1" s="1"/>
  <c r="S7457" i="1" a="1"/>
  <c r="S7457" i="1" s="1"/>
  <c r="S7458" i="1" a="1"/>
  <c r="S7458" i="1" s="1"/>
  <c r="S7459" i="1" a="1"/>
  <c r="S7459" i="1" s="1"/>
  <c r="S7460" i="1" a="1"/>
  <c r="S7460" i="1" s="1"/>
  <c r="S7461" i="1" a="1"/>
  <c r="S7461" i="1" s="1"/>
  <c r="S7462" i="1" a="1"/>
  <c r="S7462" i="1" s="1"/>
  <c r="S7463" i="1" a="1"/>
  <c r="S7463" i="1" s="1"/>
  <c r="S7464" i="1" a="1"/>
  <c r="S7464" i="1" s="1"/>
  <c r="S7465" i="1" a="1"/>
  <c r="S7465" i="1" s="1"/>
  <c r="S7466" i="1" a="1"/>
  <c r="S7466" i="1" s="1"/>
  <c r="S7467" i="1" a="1"/>
  <c r="S7467" i="1" s="1"/>
  <c r="S7468" i="1" a="1"/>
  <c r="S7468" i="1" s="1"/>
  <c r="S7469" i="1" a="1"/>
  <c r="S7469" i="1" s="1"/>
  <c r="S7470" i="1" a="1"/>
  <c r="S7470" i="1" s="1"/>
  <c r="S7471" i="1" a="1"/>
  <c r="S7471" i="1" s="1"/>
  <c r="S7472" i="1" a="1"/>
  <c r="S7472" i="1" s="1"/>
  <c r="S7473" i="1" a="1"/>
  <c r="S7473" i="1" s="1"/>
  <c r="S7474" i="1" a="1"/>
  <c r="S7474" i="1" s="1"/>
  <c r="S7475" i="1" a="1"/>
  <c r="S7475" i="1" s="1"/>
  <c r="S7476" i="1" a="1"/>
  <c r="S7476" i="1" s="1"/>
  <c r="S7477" i="1" a="1"/>
  <c r="S7477" i="1" s="1"/>
  <c r="S7478" i="1" a="1"/>
  <c r="S7478" i="1" s="1"/>
  <c r="S7479" i="1" a="1"/>
  <c r="S7479" i="1" s="1"/>
  <c r="S7480" i="1" a="1"/>
  <c r="S7480" i="1" s="1"/>
  <c r="S7481" i="1" a="1"/>
  <c r="S7481" i="1" s="1"/>
  <c r="S7482" i="1" a="1"/>
  <c r="S7482" i="1" s="1"/>
  <c r="S7483" i="1" a="1"/>
  <c r="S7483" i="1" s="1"/>
  <c r="S7484" i="1" a="1"/>
  <c r="S7484" i="1" s="1"/>
  <c r="S7485" i="1" a="1"/>
  <c r="S7485" i="1" s="1"/>
  <c r="S7486" i="1" a="1"/>
  <c r="S7486" i="1" s="1"/>
  <c r="S7487" i="1" a="1"/>
  <c r="S7487" i="1" s="1"/>
  <c r="S7488" i="1" a="1"/>
  <c r="S7488" i="1" s="1"/>
  <c r="S7489" i="1" a="1"/>
  <c r="S7489" i="1" s="1"/>
  <c r="S7490" i="1" a="1"/>
  <c r="S7490" i="1" s="1"/>
  <c r="S7491" i="1" a="1"/>
  <c r="S7491" i="1" s="1"/>
  <c r="S7492" i="1" a="1"/>
  <c r="S7492" i="1" s="1"/>
  <c r="S7493" i="1" a="1"/>
  <c r="S7493" i="1" s="1"/>
  <c r="S7494" i="1" a="1"/>
  <c r="S7494" i="1" s="1"/>
  <c r="S7495" i="1" a="1"/>
  <c r="S7495" i="1" s="1"/>
  <c r="S7496" i="1" a="1"/>
  <c r="S7496" i="1" s="1"/>
  <c r="S7497" i="1" a="1"/>
  <c r="S7497" i="1" s="1"/>
  <c r="S7498" i="1" a="1"/>
  <c r="S7498" i="1" s="1"/>
  <c r="S7499" i="1" a="1"/>
  <c r="S7499" i="1" s="1"/>
  <c r="S7500" i="1" a="1"/>
  <c r="S7500" i="1" s="1"/>
  <c r="S7501" i="1" a="1"/>
  <c r="S7501" i="1" s="1"/>
  <c r="S7502" i="1" a="1"/>
  <c r="S7502" i="1" s="1"/>
  <c r="S7503" i="1" a="1"/>
  <c r="S7503" i="1" s="1"/>
  <c r="S7504" i="1" a="1"/>
  <c r="S7504" i="1" s="1"/>
  <c r="S7505" i="1" a="1"/>
  <c r="S7505" i="1" s="1"/>
  <c r="S7506" i="1" a="1"/>
  <c r="S7506" i="1" s="1"/>
  <c r="S7507" i="1" a="1"/>
  <c r="S7507" i="1" s="1"/>
  <c r="S7508" i="1" a="1"/>
  <c r="S7508" i="1" s="1"/>
  <c r="S7509" i="1" a="1"/>
  <c r="S7509" i="1" s="1"/>
  <c r="S7510" i="1" a="1"/>
  <c r="S7510" i="1" s="1"/>
  <c r="S7511" i="1" a="1"/>
  <c r="S7511" i="1" s="1"/>
  <c r="S7512" i="1" a="1"/>
  <c r="S7512" i="1" s="1"/>
  <c r="S7513" i="1" a="1"/>
  <c r="S7513" i="1" s="1"/>
  <c r="S7514" i="1" a="1"/>
  <c r="S7514" i="1" s="1"/>
  <c r="S7515" i="1" a="1"/>
  <c r="S7515" i="1" s="1"/>
  <c r="S7516" i="1" a="1"/>
  <c r="S7516" i="1" s="1"/>
  <c r="S7517" i="1" a="1"/>
  <c r="S7517" i="1" s="1"/>
  <c r="S7518" i="1" a="1"/>
  <c r="S7518" i="1" s="1"/>
  <c r="S7519" i="1" a="1"/>
  <c r="S7519" i="1" s="1"/>
  <c r="S7520" i="1" a="1"/>
  <c r="S7520" i="1" s="1"/>
  <c r="S7521" i="1" a="1"/>
  <c r="S7521" i="1" s="1"/>
  <c r="S7522" i="1" a="1"/>
  <c r="S7522" i="1" s="1"/>
  <c r="S7523" i="1" a="1"/>
  <c r="S7523" i="1" s="1"/>
  <c r="S7524" i="1" a="1"/>
  <c r="S7524" i="1" s="1"/>
  <c r="S7525" i="1" a="1"/>
  <c r="S7525" i="1" s="1"/>
  <c r="S7526" i="1" a="1"/>
  <c r="S7526" i="1" s="1"/>
  <c r="S7527" i="1" a="1"/>
  <c r="S7527" i="1" s="1"/>
  <c r="S7528" i="1" a="1"/>
  <c r="S7528" i="1" s="1"/>
  <c r="S7529" i="1" a="1"/>
  <c r="S7529" i="1" s="1"/>
  <c r="S7530" i="1" a="1"/>
  <c r="S7530" i="1" s="1"/>
  <c r="S7531" i="1" a="1"/>
  <c r="S7531" i="1" s="1"/>
  <c r="S7532" i="1" a="1"/>
  <c r="S7532" i="1" s="1"/>
  <c r="S7533" i="1" a="1"/>
  <c r="S7533" i="1" s="1"/>
  <c r="S7534" i="1" a="1"/>
  <c r="S7534" i="1" s="1"/>
  <c r="S7535" i="1" a="1"/>
  <c r="S7535" i="1" s="1"/>
  <c r="S7536" i="1" a="1"/>
  <c r="S7536" i="1" s="1"/>
  <c r="S7537" i="1" a="1"/>
  <c r="S7537" i="1" s="1"/>
  <c r="S7538" i="1" a="1"/>
  <c r="S7538" i="1" s="1"/>
  <c r="S7539" i="1" a="1"/>
  <c r="S7539" i="1" s="1"/>
  <c r="S7540" i="1" a="1"/>
  <c r="S7540" i="1" s="1"/>
  <c r="S7541" i="1" a="1"/>
  <c r="S7541" i="1" s="1"/>
  <c r="S7542" i="1" a="1"/>
  <c r="S7542" i="1" s="1"/>
  <c r="S7543" i="1" a="1"/>
  <c r="S7543" i="1" s="1"/>
  <c r="S7544" i="1" a="1"/>
  <c r="S7544" i="1" s="1"/>
  <c r="S7545" i="1" a="1"/>
  <c r="S7545" i="1" s="1"/>
  <c r="S7546" i="1" a="1"/>
  <c r="S7546" i="1" s="1"/>
  <c r="S7547" i="1" a="1"/>
  <c r="S7547" i="1" s="1"/>
  <c r="S7548" i="1" a="1"/>
  <c r="S7548" i="1" s="1"/>
  <c r="S7549" i="1" a="1"/>
  <c r="S7549" i="1" s="1"/>
  <c r="S7550" i="1" a="1"/>
  <c r="S7550" i="1" s="1"/>
  <c r="S7551" i="1" a="1"/>
  <c r="S7551" i="1" s="1"/>
  <c r="S7552" i="1" a="1"/>
  <c r="S7552" i="1" s="1"/>
  <c r="S7553" i="1" a="1"/>
  <c r="S7553" i="1" s="1"/>
  <c r="S7554" i="1" a="1"/>
  <c r="S7554" i="1" s="1"/>
  <c r="S7555" i="1" a="1"/>
  <c r="S7555" i="1" s="1"/>
  <c r="S7556" i="1" a="1"/>
  <c r="S7556" i="1" s="1"/>
  <c r="S7557" i="1" a="1"/>
  <c r="S7557" i="1" s="1"/>
  <c r="S7558" i="1" a="1"/>
  <c r="S7558" i="1" s="1"/>
  <c r="S7559" i="1" a="1"/>
  <c r="S7559" i="1" s="1"/>
  <c r="S7560" i="1" a="1"/>
  <c r="S7560" i="1" s="1"/>
  <c r="S7561" i="1" a="1"/>
  <c r="S7561" i="1" s="1"/>
  <c r="S7562" i="1" a="1"/>
  <c r="S7562" i="1" s="1"/>
  <c r="S7563" i="1" a="1"/>
  <c r="S7563" i="1" s="1"/>
  <c r="S7564" i="1" a="1"/>
  <c r="S7564" i="1" s="1"/>
  <c r="S7565" i="1" a="1"/>
  <c r="S7565" i="1" s="1"/>
  <c r="S7566" i="1" a="1"/>
  <c r="S7566" i="1" s="1"/>
  <c r="S7567" i="1" a="1"/>
  <c r="S7567" i="1" s="1"/>
  <c r="S7568" i="1" a="1"/>
  <c r="S7568" i="1" s="1"/>
  <c r="S7569" i="1" a="1"/>
  <c r="S7569" i="1" s="1"/>
  <c r="S7570" i="1" a="1"/>
  <c r="S7570" i="1" s="1"/>
  <c r="S7571" i="1" a="1"/>
  <c r="S7571" i="1" s="1"/>
  <c r="S7572" i="1" a="1"/>
  <c r="S7572" i="1" s="1"/>
  <c r="S7573" i="1" a="1"/>
  <c r="S7573" i="1" s="1"/>
  <c r="S7574" i="1" a="1"/>
  <c r="S7574" i="1" s="1"/>
  <c r="S7575" i="1" a="1"/>
  <c r="S7575" i="1" s="1"/>
  <c r="S7576" i="1" a="1"/>
  <c r="S7576" i="1" s="1"/>
  <c r="S7577" i="1" a="1"/>
  <c r="S7577" i="1" s="1"/>
  <c r="S7578" i="1" a="1"/>
  <c r="S7578" i="1" s="1"/>
  <c r="S7579" i="1" a="1"/>
  <c r="S7579" i="1" s="1"/>
  <c r="S7580" i="1" a="1"/>
  <c r="S7580" i="1" s="1"/>
  <c r="S7581" i="1" a="1"/>
  <c r="S7581" i="1" s="1"/>
  <c r="S7582" i="1" a="1"/>
  <c r="S7582" i="1" s="1"/>
  <c r="S7583" i="1" a="1"/>
  <c r="S7583" i="1" s="1"/>
  <c r="S7584" i="1" a="1"/>
  <c r="S7584" i="1" s="1"/>
  <c r="S7585" i="1" a="1"/>
  <c r="S7585" i="1" s="1"/>
  <c r="S7586" i="1" a="1"/>
  <c r="S7586" i="1" s="1"/>
  <c r="S7587" i="1" a="1"/>
  <c r="S7587" i="1" s="1"/>
  <c r="S7588" i="1" a="1"/>
  <c r="S7588" i="1" s="1"/>
  <c r="S7589" i="1" a="1"/>
  <c r="S7589" i="1" s="1"/>
  <c r="S7590" i="1" a="1"/>
  <c r="S7590" i="1" s="1"/>
  <c r="S7591" i="1" a="1"/>
  <c r="S7591" i="1" s="1"/>
  <c r="S7592" i="1" a="1"/>
  <c r="S7592" i="1" s="1"/>
  <c r="S7593" i="1" a="1"/>
  <c r="S7593" i="1" s="1"/>
  <c r="S7594" i="1" a="1"/>
  <c r="S7594" i="1" s="1"/>
  <c r="S7595" i="1" a="1"/>
  <c r="S7595" i="1" s="1"/>
  <c r="S7596" i="1" a="1"/>
  <c r="S7596" i="1" s="1"/>
  <c r="S7597" i="1" a="1"/>
  <c r="S7597" i="1" s="1"/>
  <c r="S7598" i="1" a="1"/>
  <c r="S7598" i="1" s="1"/>
  <c r="S7599" i="1" a="1"/>
  <c r="S7599" i="1" s="1"/>
  <c r="S7600" i="1" a="1"/>
  <c r="S7600" i="1" s="1"/>
  <c r="S7601" i="1" a="1"/>
  <c r="S7601" i="1" s="1"/>
  <c r="S7602" i="1" a="1"/>
  <c r="S7602" i="1" s="1"/>
  <c r="S7603" i="1" a="1"/>
  <c r="S7603" i="1" s="1"/>
  <c r="S7604" i="1" a="1"/>
  <c r="S7604" i="1" s="1"/>
  <c r="S7605" i="1" a="1"/>
  <c r="S7605" i="1" s="1"/>
  <c r="S7606" i="1" a="1"/>
  <c r="S7606" i="1" s="1"/>
  <c r="S7607" i="1" a="1"/>
  <c r="S7607" i="1" s="1"/>
  <c r="S7608" i="1" a="1"/>
  <c r="S7608" i="1" s="1"/>
  <c r="S7609" i="1" a="1"/>
  <c r="S7609" i="1" s="1"/>
  <c r="S7610" i="1" a="1"/>
  <c r="S7610" i="1" s="1"/>
  <c r="S7611" i="1" a="1"/>
  <c r="S7611" i="1" s="1"/>
  <c r="S7612" i="1" a="1"/>
  <c r="S7612" i="1" s="1"/>
  <c r="S7613" i="1" a="1"/>
  <c r="S7613" i="1" s="1"/>
  <c r="S7614" i="1" a="1"/>
  <c r="S7614" i="1" s="1"/>
  <c r="S7615" i="1" a="1"/>
  <c r="S7615" i="1" s="1"/>
  <c r="S7616" i="1" a="1"/>
  <c r="S7616" i="1" s="1"/>
  <c r="S7617" i="1" a="1"/>
  <c r="S7617" i="1" s="1"/>
  <c r="S7618" i="1" a="1"/>
  <c r="S7618" i="1" s="1"/>
  <c r="S7619" i="1" a="1"/>
  <c r="S7619" i="1" s="1"/>
  <c r="S7620" i="1" a="1"/>
  <c r="S7620" i="1" s="1"/>
  <c r="S7621" i="1" a="1"/>
  <c r="S7621" i="1" s="1"/>
  <c r="S7622" i="1" a="1"/>
  <c r="S7622" i="1" s="1"/>
  <c r="S7623" i="1" a="1"/>
  <c r="S7623" i="1" s="1"/>
  <c r="S7624" i="1" a="1"/>
  <c r="S7624" i="1" s="1"/>
  <c r="S7625" i="1" a="1"/>
  <c r="S7625" i="1" s="1"/>
  <c r="S7626" i="1" a="1"/>
  <c r="S7626" i="1" s="1"/>
  <c r="S7627" i="1" a="1"/>
  <c r="S7627" i="1" s="1"/>
  <c r="S7628" i="1" a="1"/>
  <c r="S7628" i="1" s="1"/>
  <c r="S7629" i="1" a="1"/>
  <c r="S7629" i="1" s="1"/>
  <c r="S7630" i="1" a="1"/>
  <c r="S7630" i="1" s="1"/>
  <c r="S7631" i="1" a="1"/>
  <c r="S7631" i="1" s="1"/>
  <c r="S7632" i="1" a="1"/>
  <c r="S7632" i="1" s="1"/>
  <c r="S7633" i="1" a="1"/>
  <c r="S7633" i="1" s="1"/>
  <c r="S7634" i="1" a="1"/>
  <c r="S7634" i="1" s="1"/>
  <c r="S7635" i="1" a="1"/>
  <c r="S7635" i="1" s="1"/>
  <c r="S7636" i="1" a="1"/>
  <c r="S7636" i="1" s="1"/>
  <c r="S7637" i="1" a="1"/>
  <c r="S7637" i="1" s="1"/>
  <c r="S7638" i="1" a="1"/>
  <c r="S7638" i="1" s="1"/>
  <c r="S7639" i="1" a="1"/>
  <c r="S7639" i="1" s="1"/>
  <c r="S7640" i="1" a="1"/>
  <c r="S7640" i="1" s="1"/>
  <c r="S7641" i="1" a="1"/>
  <c r="S7641" i="1" s="1"/>
  <c r="S7642" i="1" a="1"/>
  <c r="S7642" i="1" s="1"/>
  <c r="S7643" i="1" a="1"/>
  <c r="S7643" i="1" s="1"/>
  <c r="S7644" i="1" a="1"/>
  <c r="S7644" i="1" s="1"/>
  <c r="S7645" i="1" a="1"/>
  <c r="S7645" i="1" s="1"/>
  <c r="S7646" i="1" a="1"/>
  <c r="S7646" i="1" s="1"/>
  <c r="S7647" i="1" a="1"/>
  <c r="S7647" i="1" s="1"/>
  <c r="S7648" i="1" a="1"/>
  <c r="S7648" i="1" s="1"/>
  <c r="S7649" i="1" a="1"/>
  <c r="S7649" i="1" s="1"/>
  <c r="S7650" i="1" a="1"/>
  <c r="S7650" i="1" s="1"/>
  <c r="S7651" i="1" a="1"/>
  <c r="S7651" i="1" s="1"/>
  <c r="S7652" i="1" a="1"/>
  <c r="S7652" i="1" s="1"/>
  <c r="S7653" i="1" a="1"/>
  <c r="S7653" i="1" s="1"/>
  <c r="S7654" i="1" a="1"/>
  <c r="S7654" i="1" s="1"/>
  <c r="S7655" i="1" a="1"/>
  <c r="S7655" i="1" s="1"/>
  <c r="S7656" i="1" a="1"/>
  <c r="S7656" i="1" s="1"/>
  <c r="S7657" i="1" a="1"/>
  <c r="S7657" i="1" s="1"/>
  <c r="S7658" i="1" a="1"/>
  <c r="S7658" i="1" s="1"/>
  <c r="S7659" i="1" a="1"/>
  <c r="S7659" i="1" s="1"/>
  <c r="S7660" i="1" a="1"/>
  <c r="S7660" i="1" s="1"/>
  <c r="S7661" i="1" a="1"/>
  <c r="S7661" i="1" s="1"/>
  <c r="S7662" i="1" a="1"/>
  <c r="S7662" i="1" s="1"/>
  <c r="S7663" i="1" a="1"/>
  <c r="S7663" i="1" s="1"/>
  <c r="S7664" i="1" a="1"/>
  <c r="S7664" i="1" s="1"/>
  <c r="S7665" i="1" a="1"/>
  <c r="S7665" i="1" s="1"/>
  <c r="S7666" i="1" a="1"/>
  <c r="S7666" i="1" s="1"/>
  <c r="S7667" i="1" a="1"/>
  <c r="S7667" i="1" s="1"/>
  <c r="S7668" i="1" a="1"/>
  <c r="S7668" i="1" s="1"/>
  <c r="S7669" i="1" a="1"/>
  <c r="S7669" i="1" s="1"/>
  <c r="S7670" i="1" a="1"/>
  <c r="S7670" i="1" s="1"/>
  <c r="S7671" i="1" a="1"/>
  <c r="S7671" i="1" s="1"/>
  <c r="S7672" i="1" a="1"/>
  <c r="S7672" i="1" s="1"/>
  <c r="S7673" i="1" a="1"/>
  <c r="S7673" i="1" s="1"/>
  <c r="S7674" i="1" a="1"/>
  <c r="S7674" i="1" s="1"/>
  <c r="S7675" i="1" a="1"/>
  <c r="S7675" i="1" s="1"/>
  <c r="S7676" i="1" a="1"/>
  <c r="S7676" i="1" s="1"/>
  <c r="S7677" i="1" a="1"/>
  <c r="S7677" i="1" s="1"/>
  <c r="S7678" i="1" a="1"/>
  <c r="S7678" i="1" s="1"/>
  <c r="S7679" i="1" a="1"/>
  <c r="S7679" i="1" s="1"/>
  <c r="S7680" i="1" a="1"/>
  <c r="S7680" i="1" s="1"/>
  <c r="S7681" i="1" a="1"/>
  <c r="S7681" i="1" s="1"/>
  <c r="S7682" i="1" a="1"/>
  <c r="S7682" i="1" s="1"/>
  <c r="S7683" i="1" a="1"/>
  <c r="S7683" i="1" s="1"/>
  <c r="S7684" i="1" a="1"/>
  <c r="S7684" i="1" s="1"/>
  <c r="S7685" i="1" a="1"/>
  <c r="S7685" i="1" s="1"/>
  <c r="S7686" i="1" a="1"/>
  <c r="S7686" i="1" s="1"/>
  <c r="S7687" i="1" a="1"/>
  <c r="S7687" i="1" s="1"/>
  <c r="S7688" i="1" a="1"/>
  <c r="S7688" i="1" s="1"/>
  <c r="S7689" i="1" a="1"/>
  <c r="S7689" i="1" s="1"/>
  <c r="S7690" i="1" a="1"/>
  <c r="S7690" i="1" s="1"/>
  <c r="S7691" i="1" a="1"/>
  <c r="S7691" i="1" s="1"/>
  <c r="S7692" i="1" a="1"/>
  <c r="S7692" i="1" s="1"/>
  <c r="S7693" i="1" a="1"/>
  <c r="S7693" i="1" s="1"/>
  <c r="S7694" i="1" a="1"/>
  <c r="S7694" i="1" s="1"/>
  <c r="S7695" i="1" a="1"/>
  <c r="S7695" i="1" s="1"/>
  <c r="S7696" i="1" a="1"/>
  <c r="S7696" i="1" s="1"/>
  <c r="S7697" i="1" a="1"/>
  <c r="S7697" i="1" s="1"/>
  <c r="S7698" i="1" a="1"/>
  <c r="S7698" i="1" s="1"/>
  <c r="S7699" i="1" a="1"/>
  <c r="S7699" i="1" s="1"/>
  <c r="S7700" i="1" a="1"/>
  <c r="S7700" i="1" s="1"/>
  <c r="S7701" i="1" a="1"/>
  <c r="S7701" i="1" s="1"/>
  <c r="S7702" i="1" a="1"/>
  <c r="S7702" i="1" s="1"/>
  <c r="S7703" i="1" a="1"/>
  <c r="S7703" i="1" s="1"/>
  <c r="S7704" i="1" a="1"/>
  <c r="S7704" i="1" s="1"/>
  <c r="S7705" i="1" a="1"/>
  <c r="S7705" i="1" s="1"/>
  <c r="S7706" i="1" a="1"/>
  <c r="S7706" i="1" s="1"/>
  <c r="S7707" i="1" a="1"/>
  <c r="S7707" i="1" s="1"/>
  <c r="S7708" i="1" a="1"/>
  <c r="S7708" i="1" s="1"/>
  <c r="S7709" i="1" a="1"/>
  <c r="S7709" i="1" s="1"/>
  <c r="S7710" i="1" a="1"/>
  <c r="S7710" i="1" s="1"/>
  <c r="S7711" i="1" a="1"/>
  <c r="S7711" i="1" s="1"/>
  <c r="S7712" i="1" a="1"/>
  <c r="S7712" i="1" s="1"/>
  <c r="S7713" i="1" a="1"/>
  <c r="S7713" i="1" s="1"/>
  <c r="S7714" i="1" a="1"/>
  <c r="S7714" i="1" s="1"/>
  <c r="S7715" i="1" a="1"/>
  <c r="S7715" i="1" s="1"/>
  <c r="S7716" i="1" a="1"/>
  <c r="S7716" i="1" s="1"/>
  <c r="S7717" i="1" a="1"/>
  <c r="S7717" i="1" s="1"/>
  <c r="S7718" i="1" a="1"/>
  <c r="S7718" i="1" s="1"/>
  <c r="S7719" i="1" a="1"/>
  <c r="S7719" i="1" s="1"/>
  <c r="S7720" i="1" a="1"/>
  <c r="S7720" i="1" s="1"/>
  <c r="S7721" i="1" a="1"/>
  <c r="S7721" i="1" s="1"/>
  <c r="S7722" i="1" a="1"/>
  <c r="S7722" i="1" s="1"/>
  <c r="S7723" i="1" a="1"/>
  <c r="S7723" i="1" s="1"/>
  <c r="S7724" i="1" a="1"/>
  <c r="S7724" i="1" s="1"/>
  <c r="S7725" i="1" a="1"/>
  <c r="S7725" i="1" s="1"/>
  <c r="S7726" i="1" a="1"/>
  <c r="S7726" i="1" s="1"/>
  <c r="S7727" i="1" a="1"/>
  <c r="S7727" i="1" s="1"/>
  <c r="S7728" i="1" a="1"/>
  <c r="S7728" i="1" s="1"/>
  <c r="S7729" i="1" a="1"/>
  <c r="S7729" i="1" s="1"/>
  <c r="S7730" i="1" a="1"/>
  <c r="S7730" i="1" s="1"/>
  <c r="S7731" i="1" a="1"/>
  <c r="S7731" i="1" s="1"/>
  <c r="S7732" i="1" a="1"/>
  <c r="S7732" i="1" s="1"/>
  <c r="S7733" i="1" a="1"/>
  <c r="S7733" i="1" s="1"/>
  <c r="S7734" i="1" a="1"/>
  <c r="S7734" i="1" s="1"/>
  <c r="S7735" i="1" a="1"/>
  <c r="S7735" i="1" s="1"/>
  <c r="S7736" i="1" a="1"/>
  <c r="S7736" i="1" s="1"/>
  <c r="S7737" i="1" a="1"/>
  <c r="S7737" i="1" s="1"/>
  <c r="S7738" i="1" a="1"/>
  <c r="S7738" i="1" s="1"/>
  <c r="S7739" i="1" a="1"/>
  <c r="S7739" i="1" s="1"/>
  <c r="S7740" i="1" a="1"/>
  <c r="S7740" i="1" s="1"/>
  <c r="S7741" i="1" a="1"/>
  <c r="S7741" i="1" s="1"/>
  <c r="S7742" i="1" a="1"/>
  <c r="S7742" i="1" s="1"/>
  <c r="S7743" i="1" a="1"/>
  <c r="S7743" i="1" s="1"/>
  <c r="S7744" i="1" a="1"/>
  <c r="S7744" i="1" s="1"/>
  <c r="S7745" i="1" a="1"/>
  <c r="S7745" i="1" s="1"/>
  <c r="S7746" i="1" a="1"/>
  <c r="S7746" i="1" s="1"/>
  <c r="S7747" i="1" a="1"/>
  <c r="S7747" i="1" s="1"/>
  <c r="S7748" i="1" a="1"/>
  <c r="S7748" i="1" s="1"/>
  <c r="S7749" i="1" a="1"/>
  <c r="S7749" i="1" s="1"/>
  <c r="S7750" i="1" a="1"/>
  <c r="S7750" i="1" s="1"/>
  <c r="S7751" i="1" a="1"/>
  <c r="S7751" i="1" s="1"/>
  <c r="S7752" i="1" a="1"/>
  <c r="S7752" i="1" s="1"/>
  <c r="S7753" i="1" a="1"/>
  <c r="S7753" i="1" s="1"/>
  <c r="S7754" i="1" a="1"/>
  <c r="S7754" i="1" s="1"/>
  <c r="S7755" i="1" a="1"/>
  <c r="S7755" i="1" s="1"/>
  <c r="S7756" i="1" a="1"/>
  <c r="S7756" i="1" s="1"/>
  <c r="S7757" i="1" a="1"/>
  <c r="S7757" i="1" s="1"/>
  <c r="S7758" i="1" a="1"/>
  <c r="S7758" i="1" s="1"/>
  <c r="S7759" i="1" a="1"/>
  <c r="S7759" i="1" s="1"/>
  <c r="S7760" i="1" a="1"/>
  <c r="S7760" i="1" s="1"/>
  <c r="S7761" i="1" a="1"/>
  <c r="S7761" i="1" s="1"/>
  <c r="S7762" i="1" a="1"/>
  <c r="S7762" i="1" s="1"/>
  <c r="S7763" i="1" a="1"/>
  <c r="S7763" i="1" s="1"/>
  <c r="S7764" i="1" a="1"/>
  <c r="S7764" i="1" s="1"/>
  <c r="S7765" i="1" a="1"/>
  <c r="S7765" i="1" s="1"/>
  <c r="S7766" i="1" a="1"/>
  <c r="S7766" i="1" s="1"/>
  <c r="S7767" i="1" a="1"/>
  <c r="S7767" i="1" s="1"/>
  <c r="S7768" i="1" a="1"/>
  <c r="S7768" i="1" s="1"/>
  <c r="S7769" i="1" a="1"/>
  <c r="S7769" i="1" s="1"/>
  <c r="S7770" i="1" a="1"/>
  <c r="S7770" i="1" s="1"/>
  <c r="S7771" i="1" a="1"/>
  <c r="S7771" i="1" s="1"/>
  <c r="S7772" i="1" a="1"/>
  <c r="S7772" i="1" s="1"/>
  <c r="S7773" i="1" a="1"/>
  <c r="S7773" i="1" s="1"/>
  <c r="S7774" i="1" a="1"/>
  <c r="S7774" i="1" s="1"/>
  <c r="S7775" i="1" a="1"/>
  <c r="S7775" i="1" s="1"/>
  <c r="S7776" i="1" a="1"/>
  <c r="S7776" i="1" s="1"/>
  <c r="S7777" i="1" a="1"/>
  <c r="S7777" i="1" s="1"/>
  <c r="S7778" i="1" a="1"/>
  <c r="S7778" i="1" s="1"/>
  <c r="S7779" i="1" a="1"/>
  <c r="S7779" i="1" s="1"/>
  <c r="S7780" i="1" a="1"/>
  <c r="S7780" i="1" s="1"/>
  <c r="S7781" i="1" a="1"/>
  <c r="S7781" i="1" s="1"/>
  <c r="S7782" i="1" a="1"/>
  <c r="S7782" i="1" s="1"/>
  <c r="S7783" i="1" a="1"/>
  <c r="S7783" i="1" s="1"/>
  <c r="S7784" i="1" a="1"/>
  <c r="S7784" i="1" s="1"/>
  <c r="S7785" i="1" a="1"/>
  <c r="S7785" i="1" s="1"/>
  <c r="S7786" i="1" a="1"/>
  <c r="S7786" i="1" s="1"/>
  <c r="S7787" i="1" a="1"/>
  <c r="S7787" i="1" s="1"/>
  <c r="S7788" i="1" a="1"/>
  <c r="S7788" i="1" s="1"/>
  <c r="S7789" i="1" a="1"/>
  <c r="S7789" i="1" s="1"/>
  <c r="S7790" i="1" a="1"/>
  <c r="S7790" i="1" s="1"/>
  <c r="S7791" i="1" a="1"/>
  <c r="S7791" i="1" s="1"/>
  <c r="S7792" i="1" a="1"/>
  <c r="S7792" i="1" s="1"/>
  <c r="S7793" i="1" a="1"/>
  <c r="S7793" i="1" s="1"/>
  <c r="S7794" i="1" a="1"/>
  <c r="S7794" i="1" s="1"/>
  <c r="S7795" i="1" a="1"/>
  <c r="S7795" i="1" s="1"/>
  <c r="S7796" i="1" a="1"/>
  <c r="S7796" i="1" s="1"/>
  <c r="S7797" i="1" a="1"/>
  <c r="S7797" i="1" s="1"/>
  <c r="S7798" i="1" a="1"/>
  <c r="S7798" i="1" s="1"/>
  <c r="S7799" i="1" a="1"/>
  <c r="S7799" i="1" s="1"/>
  <c r="S7800" i="1" a="1"/>
  <c r="S7800" i="1" s="1"/>
  <c r="S7801" i="1" a="1"/>
  <c r="S7801" i="1" s="1"/>
  <c r="S7802" i="1" a="1"/>
  <c r="S7802" i="1" s="1"/>
  <c r="S7803" i="1" a="1"/>
  <c r="S7803" i="1" s="1"/>
  <c r="S7804" i="1" a="1"/>
  <c r="S7804" i="1" s="1"/>
  <c r="S7805" i="1" a="1"/>
  <c r="S7805" i="1" s="1"/>
  <c r="S7806" i="1" a="1"/>
  <c r="S7806" i="1" s="1"/>
  <c r="S7807" i="1" a="1"/>
  <c r="S7807" i="1" s="1"/>
  <c r="S7808" i="1" a="1"/>
  <c r="S7808" i="1" s="1"/>
  <c r="S7809" i="1" a="1"/>
  <c r="S7809" i="1" s="1"/>
  <c r="S7810" i="1" a="1"/>
  <c r="S7810" i="1" s="1"/>
  <c r="S7811" i="1" a="1"/>
  <c r="S7811" i="1" s="1"/>
  <c r="S7812" i="1" a="1"/>
  <c r="S7812" i="1" s="1"/>
  <c r="S7813" i="1" a="1"/>
  <c r="S7813" i="1" s="1"/>
  <c r="S7814" i="1" a="1"/>
  <c r="S7814" i="1" s="1"/>
  <c r="S7815" i="1" a="1"/>
  <c r="S7815" i="1" s="1"/>
  <c r="S7816" i="1" a="1"/>
  <c r="S7816" i="1" s="1"/>
  <c r="S7817" i="1" a="1"/>
  <c r="S7817" i="1" s="1"/>
  <c r="S7818" i="1" a="1"/>
  <c r="S7818" i="1" s="1"/>
  <c r="S7819" i="1" a="1"/>
  <c r="S7819" i="1" s="1"/>
  <c r="S7820" i="1" a="1"/>
  <c r="S7820" i="1" s="1"/>
  <c r="S7821" i="1" a="1"/>
  <c r="S7821" i="1" s="1"/>
  <c r="S7822" i="1" a="1"/>
  <c r="S7822" i="1" s="1"/>
  <c r="S7823" i="1" a="1"/>
  <c r="S7823" i="1" s="1"/>
  <c r="S7824" i="1" a="1"/>
  <c r="S7824" i="1" s="1"/>
  <c r="S7825" i="1" a="1"/>
  <c r="S7825" i="1" s="1"/>
  <c r="S7826" i="1" a="1"/>
  <c r="S7826" i="1" s="1"/>
  <c r="S7827" i="1" a="1"/>
  <c r="S7827" i="1" s="1"/>
  <c r="S7828" i="1" a="1"/>
  <c r="S7828" i="1" s="1"/>
  <c r="S7829" i="1" a="1"/>
  <c r="S7829" i="1" s="1"/>
  <c r="S7830" i="1" a="1"/>
  <c r="S7830" i="1" s="1"/>
  <c r="S7831" i="1" a="1"/>
  <c r="S7831" i="1" s="1"/>
  <c r="S7832" i="1" a="1"/>
  <c r="S7832" i="1" s="1"/>
  <c r="S7833" i="1" a="1"/>
  <c r="S7833" i="1" s="1"/>
  <c r="S7834" i="1" a="1"/>
  <c r="S7834" i="1" s="1"/>
  <c r="S7835" i="1" a="1"/>
  <c r="S7835" i="1" s="1"/>
  <c r="S7836" i="1" a="1"/>
  <c r="S7836" i="1" s="1"/>
  <c r="S7837" i="1" a="1"/>
  <c r="S7837" i="1" s="1"/>
  <c r="S7838" i="1" a="1"/>
  <c r="S7838" i="1" s="1"/>
  <c r="S7839" i="1" a="1"/>
  <c r="S7839" i="1" s="1"/>
  <c r="S7840" i="1" a="1"/>
  <c r="S7840" i="1" s="1"/>
  <c r="S7841" i="1" a="1"/>
  <c r="S7841" i="1" s="1"/>
  <c r="S7842" i="1" a="1"/>
  <c r="S7842" i="1" s="1"/>
  <c r="S7843" i="1" a="1"/>
  <c r="S7843" i="1" s="1"/>
  <c r="S7844" i="1" a="1"/>
  <c r="S7844" i="1" s="1"/>
  <c r="S7845" i="1" a="1"/>
  <c r="S7845" i="1" s="1"/>
  <c r="S7846" i="1" a="1"/>
  <c r="S7846" i="1" s="1"/>
  <c r="S7847" i="1" a="1"/>
  <c r="S7847" i="1" s="1"/>
  <c r="S7848" i="1" a="1"/>
  <c r="S7848" i="1" s="1"/>
  <c r="S7849" i="1" a="1"/>
  <c r="S7849" i="1" s="1"/>
  <c r="S7850" i="1" a="1"/>
  <c r="S7850" i="1" s="1"/>
  <c r="S7851" i="1" a="1"/>
  <c r="S7851" i="1" s="1"/>
  <c r="S7852" i="1" a="1"/>
  <c r="S7852" i="1" s="1"/>
  <c r="S7853" i="1" a="1"/>
  <c r="S7853" i="1" s="1"/>
  <c r="S7854" i="1" a="1"/>
  <c r="S7854" i="1" s="1"/>
  <c r="S7855" i="1" a="1"/>
  <c r="S7855" i="1" s="1"/>
  <c r="S7856" i="1" a="1"/>
  <c r="S7856" i="1" s="1"/>
  <c r="S7857" i="1" a="1"/>
  <c r="S7857" i="1" s="1"/>
  <c r="S7858" i="1" a="1"/>
  <c r="S7858" i="1" s="1"/>
  <c r="S7859" i="1" a="1"/>
  <c r="S7859" i="1" s="1"/>
  <c r="S7860" i="1" a="1"/>
  <c r="S7860" i="1" s="1"/>
  <c r="S7861" i="1" a="1"/>
  <c r="S7861" i="1" s="1"/>
  <c r="S7862" i="1" a="1"/>
  <c r="S7862" i="1" s="1"/>
  <c r="S7863" i="1" a="1"/>
  <c r="S7863" i="1" s="1"/>
  <c r="S7864" i="1" a="1"/>
  <c r="S7864" i="1" s="1"/>
  <c r="S7865" i="1" a="1"/>
  <c r="S7865" i="1" s="1"/>
  <c r="S7866" i="1" a="1"/>
  <c r="S7866" i="1" s="1"/>
  <c r="S7867" i="1" a="1"/>
  <c r="S7867" i="1" s="1"/>
  <c r="S7868" i="1" a="1"/>
  <c r="S7868" i="1" s="1"/>
  <c r="S7869" i="1" a="1"/>
  <c r="S7869" i="1" s="1"/>
  <c r="S7870" i="1" a="1"/>
  <c r="S7870" i="1" s="1"/>
  <c r="S7871" i="1" a="1"/>
  <c r="S7871" i="1" s="1"/>
  <c r="S7872" i="1" a="1"/>
  <c r="S7872" i="1" s="1"/>
  <c r="S7873" i="1" a="1"/>
  <c r="S7873" i="1" s="1"/>
  <c r="S7874" i="1" a="1"/>
  <c r="S7874" i="1" s="1"/>
  <c r="S7875" i="1" a="1"/>
  <c r="S7875" i="1" s="1"/>
  <c r="S7876" i="1" a="1"/>
  <c r="S7876" i="1" s="1"/>
  <c r="S7877" i="1" a="1"/>
  <c r="S7877" i="1" s="1"/>
  <c r="S7878" i="1" a="1"/>
  <c r="S7878" i="1" s="1"/>
  <c r="S7879" i="1" a="1"/>
  <c r="S7879" i="1" s="1"/>
  <c r="S7880" i="1" a="1"/>
  <c r="S7880" i="1" s="1"/>
  <c r="S7881" i="1" a="1"/>
  <c r="S7881" i="1" s="1"/>
  <c r="S7882" i="1" a="1"/>
  <c r="S7882" i="1" s="1"/>
  <c r="S7883" i="1" a="1"/>
  <c r="S7883" i="1" s="1"/>
  <c r="S7884" i="1" a="1"/>
  <c r="S7884" i="1" s="1"/>
  <c r="S7885" i="1" a="1"/>
  <c r="S7885" i="1" s="1"/>
  <c r="S7886" i="1" a="1"/>
  <c r="S7886" i="1" s="1"/>
  <c r="S7887" i="1" a="1"/>
  <c r="S7887" i="1" s="1"/>
  <c r="S7888" i="1" a="1"/>
  <c r="S7888" i="1" s="1"/>
  <c r="S7889" i="1" a="1"/>
  <c r="S7889" i="1" s="1"/>
  <c r="S7890" i="1" a="1"/>
  <c r="S7890" i="1" s="1"/>
  <c r="S7891" i="1" a="1"/>
  <c r="S7891" i="1" s="1"/>
  <c r="S7892" i="1" a="1"/>
  <c r="S7892" i="1" s="1"/>
  <c r="S7893" i="1" a="1"/>
  <c r="S7893" i="1" s="1"/>
  <c r="S7894" i="1" a="1"/>
  <c r="S7894" i="1" s="1"/>
  <c r="S7895" i="1" a="1"/>
  <c r="S7895" i="1" s="1"/>
  <c r="S7896" i="1" a="1"/>
  <c r="S7896" i="1" s="1"/>
  <c r="S7897" i="1" a="1"/>
  <c r="S7897" i="1" s="1"/>
  <c r="S7898" i="1" a="1"/>
  <c r="S7898" i="1" s="1"/>
  <c r="S7899" i="1" a="1"/>
  <c r="S7899" i="1" s="1"/>
  <c r="S7900" i="1" a="1"/>
  <c r="S7900" i="1" s="1"/>
  <c r="S7901" i="1" a="1"/>
  <c r="S7901" i="1" s="1"/>
  <c r="S7902" i="1" a="1"/>
  <c r="S7902" i="1" s="1"/>
  <c r="S7903" i="1" a="1"/>
  <c r="S7903" i="1" s="1"/>
  <c r="S7904" i="1" a="1"/>
  <c r="S7904" i="1" s="1"/>
  <c r="S7905" i="1" a="1"/>
  <c r="S7905" i="1" s="1"/>
  <c r="S7906" i="1" a="1"/>
  <c r="S7906" i="1" s="1"/>
  <c r="S7907" i="1" a="1"/>
  <c r="S7907" i="1" s="1"/>
  <c r="S7908" i="1" a="1"/>
  <c r="S7908" i="1" s="1"/>
  <c r="S7909" i="1" a="1"/>
  <c r="S7909" i="1" s="1"/>
  <c r="S7910" i="1" a="1"/>
  <c r="S7910" i="1" s="1"/>
  <c r="S7911" i="1" a="1"/>
  <c r="S7911" i="1" s="1"/>
  <c r="S7912" i="1" a="1"/>
  <c r="S7912" i="1" s="1"/>
  <c r="S7913" i="1" a="1"/>
  <c r="S7913" i="1" s="1"/>
  <c r="S7914" i="1" a="1"/>
  <c r="S7914" i="1" s="1"/>
  <c r="S7915" i="1" a="1"/>
  <c r="S7915" i="1" s="1"/>
  <c r="S7916" i="1" a="1"/>
  <c r="S7916" i="1" s="1"/>
  <c r="S7917" i="1" a="1"/>
  <c r="S7917" i="1" s="1"/>
  <c r="S7918" i="1" a="1"/>
  <c r="S7918" i="1" s="1"/>
  <c r="S7919" i="1" a="1"/>
  <c r="S7919" i="1" s="1"/>
  <c r="S7920" i="1" a="1"/>
  <c r="S7920" i="1" s="1"/>
  <c r="S7921" i="1" a="1"/>
  <c r="S7921" i="1" s="1"/>
  <c r="S7922" i="1" a="1"/>
  <c r="S7922" i="1" s="1"/>
  <c r="S7923" i="1" a="1"/>
  <c r="S7923" i="1" s="1"/>
  <c r="S7924" i="1" a="1"/>
  <c r="S7924" i="1" s="1"/>
  <c r="S7925" i="1" a="1"/>
  <c r="S7925" i="1" s="1"/>
  <c r="S7926" i="1" a="1"/>
  <c r="S7926" i="1" s="1"/>
  <c r="S7927" i="1" a="1"/>
  <c r="S7927" i="1" s="1"/>
  <c r="S7928" i="1" a="1"/>
  <c r="S7928" i="1" s="1"/>
  <c r="S7929" i="1" a="1"/>
  <c r="S7929" i="1" s="1"/>
  <c r="S7930" i="1" a="1"/>
  <c r="S7930" i="1" s="1"/>
  <c r="S7931" i="1" a="1"/>
  <c r="S7931" i="1" s="1"/>
  <c r="S7932" i="1" a="1"/>
  <c r="S7932" i="1" s="1"/>
  <c r="S7933" i="1" a="1"/>
  <c r="S7933" i="1" s="1"/>
  <c r="S7934" i="1" a="1"/>
  <c r="S7934" i="1" s="1"/>
  <c r="S7935" i="1" a="1"/>
  <c r="S7935" i="1" s="1"/>
  <c r="S7936" i="1" a="1"/>
  <c r="S7936" i="1" s="1"/>
  <c r="S7937" i="1" a="1"/>
  <c r="S7937" i="1" s="1"/>
  <c r="S7938" i="1" a="1"/>
  <c r="S7938" i="1" s="1"/>
  <c r="S7939" i="1" a="1"/>
  <c r="S7939" i="1" s="1"/>
  <c r="S7940" i="1" a="1"/>
  <c r="S7940" i="1" s="1"/>
  <c r="S7941" i="1" a="1"/>
  <c r="S7941" i="1" s="1"/>
  <c r="S7942" i="1" a="1"/>
  <c r="S7942" i="1" s="1"/>
  <c r="S7943" i="1" a="1"/>
  <c r="S7943" i="1" s="1"/>
  <c r="S7944" i="1" a="1"/>
  <c r="S7944" i="1" s="1"/>
  <c r="S7945" i="1" a="1"/>
  <c r="S7945" i="1" s="1"/>
  <c r="S7946" i="1" a="1"/>
  <c r="S7946" i="1" s="1"/>
  <c r="S7947" i="1" a="1"/>
  <c r="S7947" i="1" s="1"/>
  <c r="S7948" i="1" a="1"/>
  <c r="S7948" i="1" s="1"/>
  <c r="S7949" i="1" a="1"/>
  <c r="S7949" i="1" s="1"/>
  <c r="S7950" i="1" a="1"/>
  <c r="S7950" i="1" s="1"/>
  <c r="S7951" i="1" a="1"/>
  <c r="S7951" i="1" s="1"/>
  <c r="S7952" i="1" a="1"/>
  <c r="S7952" i="1" s="1"/>
  <c r="S7953" i="1" a="1"/>
  <c r="S7953" i="1" s="1"/>
  <c r="S7954" i="1" a="1"/>
  <c r="S7954" i="1" s="1"/>
  <c r="S7955" i="1" a="1"/>
  <c r="S7955" i="1" s="1"/>
  <c r="S7956" i="1" a="1"/>
  <c r="S7956" i="1" s="1"/>
  <c r="S7957" i="1" a="1"/>
  <c r="S7957" i="1" s="1"/>
  <c r="S7958" i="1" a="1"/>
  <c r="S7958" i="1" s="1"/>
  <c r="S7959" i="1" a="1"/>
  <c r="S7959" i="1" s="1"/>
  <c r="S7960" i="1" a="1"/>
  <c r="S7960" i="1" s="1"/>
  <c r="S7961" i="1" a="1"/>
  <c r="S7961" i="1" s="1"/>
  <c r="S7962" i="1" a="1"/>
  <c r="S7962" i="1" s="1"/>
  <c r="S7963" i="1" a="1"/>
  <c r="S7963" i="1" s="1"/>
  <c r="S7964" i="1" a="1"/>
  <c r="S7964" i="1" s="1"/>
  <c r="S7965" i="1" a="1"/>
  <c r="S7965" i="1" s="1"/>
  <c r="S7966" i="1" a="1"/>
  <c r="S7966" i="1" s="1"/>
  <c r="S7967" i="1" a="1"/>
  <c r="S7967" i="1" s="1"/>
  <c r="S7968" i="1" a="1"/>
  <c r="S7968" i="1" s="1"/>
  <c r="S7969" i="1" a="1"/>
  <c r="S7969" i="1" s="1"/>
  <c r="S7970" i="1" a="1"/>
  <c r="S7970" i="1" s="1"/>
  <c r="S7971" i="1" a="1"/>
  <c r="S7971" i="1" s="1"/>
  <c r="S7972" i="1" a="1"/>
  <c r="S7972" i="1" s="1"/>
  <c r="S7973" i="1" a="1"/>
  <c r="S7973" i="1" s="1"/>
  <c r="S7974" i="1" a="1"/>
  <c r="S7974" i="1" s="1"/>
  <c r="S7975" i="1" a="1"/>
  <c r="S7975" i="1" s="1"/>
  <c r="S7976" i="1" a="1"/>
  <c r="S7976" i="1" s="1"/>
  <c r="S7977" i="1" a="1"/>
  <c r="S7977" i="1" s="1"/>
  <c r="S7978" i="1" a="1"/>
  <c r="S7978" i="1" s="1"/>
  <c r="S7979" i="1" a="1"/>
  <c r="S7979" i="1" s="1"/>
  <c r="S7980" i="1" a="1"/>
  <c r="S7980" i="1" s="1"/>
  <c r="S7981" i="1" a="1"/>
  <c r="S7981" i="1" s="1"/>
  <c r="S7982" i="1" a="1"/>
  <c r="S7982" i="1" s="1"/>
  <c r="S7983" i="1" a="1"/>
  <c r="S7983" i="1" s="1"/>
  <c r="S7984" i="1" a="1"/>
  <c r="S7984" i="1" s="1"/>
  <c r="S7985" i="1" a="1"/>
  <c r="S7985" i="1" s="1"/>
  <c r="S7986" i="1" a="1"/>
  <c r="S7986" i="1" s="1"/>
  <c r="S7987" i="1" a="1"/>
  <c r="S7987" i="1" s="1"/>
  <c r="S7988" i="1" a="1"/>
  <c r="S7988" i="1" s="1"/>
  <c r="S7989" i="1" a="1"/>
  <c r="S7989" i="1" s="1"/>
  <c r="S7990" i="1" a="1"/>
  <c r="S7990" i="1" s="1"/>
  <c r="S7991" i="1" a="1"/>
  <c r="S7991" i="1" s="1"/>
  <c r="S7992" i="1" a="1"/>
  <c r="S7992" i="1" s="1"/>
  <c r="S7993" i="1" a="1"/>
  <c r="S7993" i="1" s="1"/>
  <c r="S7994" i="1" a="1"/>
  <c r="S7994" i="1" s="1"/>
  <c r="S7995" i="1" a="1"/>
  <c r="S7995" i="1" s="1"/>
  <c r="S7996" i="1" a="1"/>
  <c r="S7996" i="1" s="1"/>
  <c r="S7997" i="1" a="1"/>
  <c r="S7997" i="1" s="1"/>
  <c r="S7998" i="1" a="1"/>
  <c r="S7998" i="1" s="1"/>
  <c r="S7999" i="1" a="1"/>
  <c r="S7999" i="1" s="1"/>
  <c r="S8000" i="1" a="1"/>
  <c r="S8000" i="1" s="1"/>
  <c r="S8001" i="1" a="1"/>
  <c r="S8001" i="1" s="1"/>
  <c r="S8002" i="1" a="1"/>
  <c r="S8002" i="1" s="1"/>
  <c r="S8003" i="1" a="1"/>
  <c r="S8003" i="1" s="1"/>
  <c r="S8004" i="1" a="1"/>
  <c r="S8004" i="1" s="1"/>
  <c r="S8005" i="1" a="1"/>
  <c r="S8005" i="1" s="1"/>
  <c r="S8006" i="1" a="1"/>
  <c r="S8006" i="1" s="1"/>
  <c r="S8007" i="1" a="1"/>
  <c r="S8007" i="1" s="1"/>
  <c r="S8008" i="1" a="1"/>
  <c r="S8008" i="1" s="1"/>
  <c r="S8009" i="1" a="1"/>
  <c r="S8009" i="1" s="1"/>
  <c r="S8010" i="1" a="1"/>
  <c r="S8010" i="1" s="1"/>
  <c r="S8011" i="1" a="1"/>
  <c r="S8011" i="1" s="1"/>
  <c r="S8012" i="1" a="1"/>
  <c r="S8012" i="1" s="1"/>
  <c r="S8013" i="1" a="1"/>
  <c r="S8013" i="1" s="1"/>
  <c r="S8014" i="1" a="1"/>
  <c r="S8014" i="1" s="1"/>
  <c r="S8015" i="1" a="1"/>
  <c r="S8015" i="1" s="1"/>
  <c r="S8016" i="1" a="1"/>
  <c r="S8016" i="1" s="1"/>
  <c r="S8017" i="1" a="1"/>
  <c r="S8017" i="1" s="1"/>
  <c r="S8018" i="1" a="1"/>
  <c r="S8018" i="1" s="1"/>
  <c r="S8019" i="1" a="1"/>
  <c r="S8019" i="1" s="1"/>
  <c r="S8020" i="1" a="1"/>
  <c r="S8020" i="1" s="1"/>
  <c r="S8021" i="1" a="1"/>
  <c r="S8021" i="1" s="1"/>
  <c r="S8022" i="1" a="1"/>
  <c r="S8022" i="1" s="1"/>
  <c r="S8023" i="1" a="1"/>
  <c r="S8023" i="1" s="1"/>
  <c r="S8024" i="1" a="1"/>
  <c r="S8024" i="1" s="1"/>
  <c r="S8025" i="1" a="1"/>
  <c r="S8025" i="1" s="1"/>
  <c r="S8026" i="1" a="1"/>
  <c r="S8026" i="1" s="1"/>
  <c r="S8027" i="1" a="1"/>
  <c r="S8027" i="1" s="1"/>
  <c r="S8028" i="1" a="1"/>
  <c r="S8028" i="1" s="1"/>
  <c r="S8029" i="1" a="1"/>
  <c r="S8029" i="1" s="1"/>
  <c r="S8030" i="1" a="1"/>
  <c r="S8030" i="1" s="1"/>
  <c r="S8031" i="1" a="1"/>
  <c r="S8031" i="1" s="1"/>
  <c r="S8032" i="1" a="1"/>
  <c r="S8032" i="1" s="1"/>
  <c r="S8033" i="1" a="1"/>
  <c r="S8033" i="1" s="1"/>
  <c r="S8034" i="1" a="1"/>
  <c r="S8034" i="1" s="1"/>
  <c r="S8035" i="1" a="1"/>
  <c r="S8035" i="1" s="1"/>
  <c r="S8036" i="1" a="1"/>
  <c r="S8036" i="1" s="1"/>
  <c r="S8037" i="1" a="1"/>
  <c r="S8037" i="1" s="1"/>
  <c r="S8038" i="1" a="1"/>
  <c r="S8038" i="1" s="1"/>
  <c r="S8039" i="1" a="1"/>
  <c r="S8039" i="1" s="1"/>
  <c r="S8040" i="1" a="1"/>
  <c r="S8040" i="1" s="1"/>
  <c r="S8041" i="1" a="1"/>
  <c r="S8041" i="1" s="1"/>
  <c r="S8042" i="1" a="1"/>
  <c r="S8042" i="1" s="1"/>
  <c r="S8043" i="1" a="1"/>
  <c r="S8043" i="1" s="1"/>
  <c r="S8044" i="1" a="1"/>
  <c r="S8044" i="1" s="1"/>
  <c r="S8045" i="1" a="1"/>
  <c r="S8045" i="1" s="1"/>
  <c r="S8046" i="1" a="1"/>
  <c r="S8046" i="1" s="1"/>
  <c r="S8047" i="1" a="1"/>
  <c r="S8047" i="1" s="1"/>
  <c r="S8048" i="1" a="1"/>
  <c r="S8048" i="1" s="1"/>
  <c r="S8049" i="1" a="1"/>
  <c r="S8049" i="1" s="1"/>
  <c r="S8050" i="1" a="1"/>
  <c r="S8050" i="1" s="1"/>
  <c r="S8051" i="1" a="1"/>
  <c r="S8051" i="1" s="1"/>
  <c r="S8052" i="1" a="1"/>
  <c r="S8052" i="1" s="1"/>
  <c r="S8053" i="1" a="1"/>
  <c r="S8053" i="1" s="1"/>
  <c r="S8054" i="1" a="1"/>
  <c r="S8054" i="1" s="1"/>
  <c r="S8055" i="1" a="1"/>
  <c r="S8055" i="1" s="1"/>
  <c r="S8056" i="1" a="1"/>
  <c r="S8056" i="1" s="1"/>
  <c r="S8057" i="1" a="1"/>
  <c r="S8057" i="1" s="1"/>
  <c r="S8058" i="1" a="1"/>
  <c r="S8058" i="1" s="1"/>
  <c r="S8059" i="1" a="1"/>
  <c r="S8059" i="1" s="1"/>
  <c r="S8060" i="1" a="1"/>
  <c r="S8060" i="1" s="1"/>
  <c r="S8061" i="1" a="1"/>
  <c r="S8061" i="1" s="1"/>
  <c r="S8062" i="1" a="1"/>
  <c r="S8062" i="1" s="1"/>
  <c r="S8063" i="1" a="1"/>
  <c r="S8063" i="1" s="1"/>
  <c r="S8064" i="1" a="1"/>
  <c r="S8064" i="1" s="1"/>
  <c r="S8065" i="1" a="1"/>
  <c r="S8065" i="1" s="1"/>
  <c r="S8066" i="1" a="1"/>
  <c r="S8066" i="1" s="1"/>
  <c r="S8067" i="1" a="1"/>
  <c r="S8067" i="1" s="1"/>
  <c r="S8068" i="1" a="1"/>
  <c r="S8068" i="1" s="1"/>
  <c r="S8069" i="1" a="1"/>
  <c r="S8069" i="1" s="1"/>
  <c r="S8070" i="1" a="1"/>
  <c r="S8070" i="1" s="1"/>
  <c r="S8071" i="1" a="1"/>
  <c r="S8071" i="1" s="1"/>
  <c r="S8072" i="1" a="1"/>
  <c r="S8072" i="1" s="1"/>
  <c r="S8073" i="1" a="1"/>
  <c r="S8073" i="1" s="1"/>
  <c r="S8074" i="1" a="1"/>
  <c r="S8074" i="1" s="1"/>
  <c r="S8075" i="1" a="1"/>
  <c r="S8075" i="1" s="1"/>
  <c r="S8076" i="1" a="1"/>
  <c r="S8076" i="1" s="1"/>
  <c r="S8077" i="1" a="1"/>
  <c r="S8077" i="1" s="1"/>
  <c r="S8078" i="1" a="1"/>
  <c r="S8078" i="1" s="1"/>
  <c r="S8079" i="1" a="1"/>
  <c r="S8079" i="1" s="1"/>
  <c r="S8080" i="1" a="1"/>
  <c r="S8080" i="1" s="1"/>
  <c r="S8081" i="1" a="1"/>
  <c r="S8081" i="1" s="1"/>
  <c r="S8082" i="1" a="1"/>
  <c r="S8082" i="1" s="1"/>
  <c r="S8083" i="1" a="1"/>
  <c r="S8083" i="1" s="1"/>
  <c r="S8084" i="1" a="1"/>
  <c r="S8084" i="1" s="1"/>
  <c r="S8085" i="1" a="1"/>
  <c r="S8085" i="1" s="1"/>
  <c r="S8086" i="1" a="1"/>
  <c r="S8086" i="1" s="1"/>
  <c r="S8087" i="1" a="1"/>
  <c r="S8087" i="1" s="1"/>
  <c r="S8088" i="1" a="1"/>
  <c r="S8088" i="1" s="1"/>
  <c r="S8089" i="1" a="1"/>
  <c r="S8089" i="1" s="1"/>
  <c r="S8090" i="1" a="1"/>
  <c r="S8090" i="1" s="1"/>
  <c r="S8091" i="1" a="1"/>
  <c r="S8091" i="1" s="1"/>
  <c r="S8092" i="1" a="1"/>
  <c r="S8092" i="1" s="1"/>
  <c r="S8093" i="1" a="1"/>
  <c r="S8093" i="1" s="1"/>
  <c r="S8094" i="1" a="1"/>
  <c r="S8094" i="1" s="1"/>
  <c r="S8095" i="1" a="1"/>
  <c r="S8095" i="1" s="1"/>
  <c r="S8096" i="1" a="1"/>
  <c r="S8096" i="1" s="1"/>
  <c r="S8097" i="1" a="1"/>
  <c r="S8097" i="1" s="1"/>
  <c r="S8098" i="1" a="1"/>
  <c r="S8098" i="1" s="1"/>
  <c r="S8099" i="1" a="1"/>
  <c r="S8099" i="1" s="1"/>
  <c r="S8100" i="1" a="1"/>
  <c r="S8100" i="1" s="1"/>
  <c r="S8101" i="1" a="1"/>
  <c r="S8101" i="1" s="1"/>
  <c r="S8102" i="1" a="1"/>
  <c r="S8102" i="1" s="1"/>
  <c r="S8103" i="1" a="1"/>
  <c r="S8103" i="1" s="1"/>
  <c r="S8104" i="1" a="1"/>
  <c r="S8104" i="1" s="1"/>
  <c r="S8105" i="1" a="1"/>
  <c r="S8105" i="1" s="1"/>
  <c r="S8106" i="1" a="1"/>
  <c r="S8106" i="1" s="1"/>
  <c r="S8107" i="1" a="1"/>
  <c r="S8107" i="1" s="1"/>
  <c r="S8108" i="1" a="1"/>
  <c r="S8108" i="1" s="1"/>
  <c r="S8109" i="1" a="1"/>
  <c r="S8109" i="1" s="1"/>
  <c r="S8110" i="1" a="1"/>
  <c r="S8110" i="1" s="1"/>
  <c r="S8111" i="1" a="1"/>
  <c r="S8111" i="1" s="1"/>
  <c r="S8112" i="1" a="1"/>
  <c r="S8112" i="1" s="1"/>
  <c r="S8113" i="1" a="1"/>
  <c r="S8113" i="1" s="1"/>
  <c r="S8114" i="1" a="1"/>
  <c r="S8114" i="1" s="1"/>
  <c r="S8115" i="1" a="1"/>
  <c r="S8115" i="1" s="1"/>
  <c r="S8116" i="1" a="1"/>
  <c r="S8116" i="1" s="1"/>
  <c r="S8117" i="1" a="1"/>
  <c r="S8117" i="1" s="1"/>
  <c r="S8118" i="1" a="1"/>
  <c r="S8118" i="1" s="1"/>
  <c r="S8119" i="1" a="1"/>
  <c r="S8119" i="1" s="1"/>
  <c r="S8120" i="1" a="1"/>
  <c r="S8120" i="1" s="1"/>
  <c r="S8121" i="1" a="1"/>
  <c r="S8121" i="1" s="1"/>
  <c r="S8122" i="1" a="1"/>
  <c r="S8122" i="1" s="1"/>
  <c r="S8123" i="1" a="1"/>
  <c r="S8123" i="1" s="1"/>
  <c r="S8124" i="1" a="1"/>
  <c r="S8124" i="1" s="1"/>
  <c r="S8125" i="1" a="1"/>
  <c r="S8125" i="1" s="1"/>
  <c r="S8126" i="1" a="1"/>
  <c r="S8126" i="1" s="1"/>
  <c r="S8127" i="1" a="1"/>
  <c r="S8127" i="1" s="1"/>
  <c r="S8128" i="1" a="1"/>
  <c r="S8128" i="1" s="1"/>
  <c r="S8129" i="1" a="1"/>
  <c r="S8129" i="1" s="1"/>
  <c r="S8130" i="1" a="1"/>
  <c r="S8130" i="1" s="1"/>
  <c r="S8131" i="1" a="1"/>
  <c r="S8131" i="1" s="1"/>
  <c r="S8132" i="1" a="1"/>
  <c r="S8132" i="1" s="1"/>
  <c r="S8133" i="1" a="1"/>
  <c r="S8133" i="1" s="1"/>
  <c r="S8134" i="1" a="1"/>
  <c r="S8134" i="1" s="1"/>
  <c r="S8135" i="1" a="1"/>
  <c r="S8135" i="1" s="1"/>
  <c r="S8136" i="1" a="1"/>
  <c r="S8136" i="1" s="1"/>
  <c r="S8137" i="1" a="1"/>
  <c r="S8137" i="1" s="1"/>
  <c r="S8138" i="1" a="1"/>
  <c r="S8138" i="1" s="1"/>
  <c r="S8139" i="1" a="1"/>
  <c r="S8139" i="1" s="1"/>
  <c r="S8140" i="1" a="1"/>
  <c r="S8140" i="1" s="1"/>
  <c r="S8141" i="1" a="1"/>
  <c r="S8141" i="1" s="1"/>
  <c r="S8142" i="1" a="1"/>
  <c r="S8142" i="1" s="1"/>
  <c r="S8143" i="1" a="1"/>
  <c r="S8143" i="1" s="1"/>
  <c r="S8144" i="1" a="1"/>
  <c r="S8144" i="1" s="1"/>
  <c r="S8145" i="1" a="1"/>
  <c r="S8145" i="1" s="1"/>
  <c r="S8146" i="1" a="1"/>
  <c r="S8146" i="1" s="1"/>
  <c r="S8147" i="1" a="1"/>
  <c r="S8147" i="1" s="1"/>
  <c r="S8148" i="1" a="1"/>
  <c r="S8148" i="1" s="1"/>
  <c r="S8149" i="1" a="1"/>
  <c r="S8149" i="1" s="1"/>
  <c r="S8150" i="1" a="1"/>
  <c r="S8150" i="1" s="1"/>
  <c r="S8151" i="1" a="1"/>
  <c r="S8151" i="1" s="1"/>
  <c r="S8152" i="1" a="1"/>
  <c r="S8152" i="1" s="1"/>
  <c r="S8153" i="1" a="1"/>
  <c r="S8153" i="1" s="1"/>
  <c r="S8154" i="1" a="1"/>
  <c r="S8154" i="1" s="1"/>
  <c r="S8155" i="1" a="1"/>
  <c r="S8155" i="1" s="1"/>
  <c r="S8156" i="1" a="1"/>
  <c r="S8156" i="1" s="1"/>
  <c r="S8157" i="1" a="1"/>
  <c r="S8157" i="1" s="1"/>
  <c r="S8158" i="1" a="1"/>
  <c r="S8158" i="1" s="1"/>
  <c r="S8159" i="1" a="1"/>
  <c r="S8159" i="1" s="1"/>
  <c r="S8160" i="1" a="1"/>
  <c r="S8160" i="1" s="1"/>
  <c r="S8161" i="1" a="1"/>
  <c r="S8161" i="1" s="1"/>
  <c r="S8162" i="1" a="1"/>
  <c r="S8162" i="1" s="1"/>
  <c r="S8163" i="1" a="1"/>
  <c r="S8163" i="1" s="1"/>
  <c r="S8164" i="1" a="1"/>
  <c r="S8164" i="1" s="1"/>
  <c r="S8165" i="1" a="1"/>
  <c r="S8165" i="1" s="1"/>
  <c r="S8166" i="1" a="1"/>
  <c r="S8166" i="1" s="1"/>
  <c r="S8167" i="1" a="1"/>
  <c r="S8167" i="1" s="1"/>
  <c r="S8168" i="1" a="1"/>
  <c r="S8168" i="1" s="1"/>
  <c r="S8169" i="1" a="1"/>
  <c r="S8169" i="1" s="1"/>
  <c r="S8170" i="1" a="1"/>
  <c r="S8170" i="1" s="1"/>
  <c r="S8171" i="1" a="1"/>
  <c r="S8171" i="1" s="1"/>
  <c r="S8172" i="1" a="1"/>
  <c r="S8172" i="1" s="1"/>
  <c r="S8173" i="1" a="1"/>
  <c r="S8173" i="1" s="1"/>
  <c r="S8174" i="1" a="1"/>
  <c r="S8174" i="1" s="1"/>
  <c r="S8175" i="1" a="1"/>
  <c r="S8175" i="1" s="1"/>
  <c r="S8176" i="1" a="1"/>
  <c r="S8176" i="1" s="1"/>
  <c r="S8177" i="1" a="1"/>
  <c r="S8177" i="1" s="1"/>
  <c r="S8178" i="1" a="1"/>
  <c r="S8178" i="1" s="1"/>
  <c r="S8179" i="1" a="1"/>
  <c r="S8179" i="1" s="1"/>
  <c r="S8180" i="1" a="1"/>
  <c r="S8180" i="1" s="1"/>
  <c r="S8181" i="1" a="1"/>
  <c r="S8181" i="1" s="1"/>
  <c r="S8182" i="1" a="1"/>
  <c r="S8182" i="1" s="1"/>
  <c r="S8183" i="1" a="1"/>
  <c r="S8183" i="1" s="1"/>
  <c r="S8184" i="1" a="1"/>
  <c r="S8184" i="1" s="1"/>
  <c r="S8185" i="1" a="1"/>
  <c r="S8185" i="1" s="1"/>
  <c r="S8186" i="1" a="1"/>
  <c r="S8186" i="1" s="1"/>
  <c r="S8187" i="1" a="1"/>
  <c r="S8187" i="1" s="1"/>
  <c r="S8188" i="1" a="1"/>
  <c r="S8188" i="1" s="1"/>
  <c r="S8189" i="1" a="1"/>
  <c r="S8189" i="1" s="1"/>
  <c r="S8190" i="1" a="1"/>
  <c r="S8190" i="1" s="1"/>
  <c r="S8191" i="1" a="1"/>
  <c r="S8191" i="1" s="1"/>
  <c r="S8192" i="1" a="1"/>
  <c r="S8192" i="1" s="1"/>
  <c r="S8193" i="1" a="1"/>
  <c r="S8193" i="1" s="1"/>
  <c r="S8194" i="1" a="1"/>
  <c r="S8194" i="1" s="1"/>
  <c r="S8195" i="1" a="1"/>
  <c r="S8195" i="1" s="1"/>
  <c r="S8196" i="1" a="1"/>
  <c r="S8196" i="1" s="1"/>
  <c r="S8197" i="1" a="1"/>
  <c r="S8197" i="1" s="1"/>
  <c r="S8198" i="1" a="1"/>
  <c r="S8198" i="1" s="1"/>
  <c r="S8199" i="1" a="1"/>
  <c r="S8199" i="1" s="1"/>
  <c r="S8200" i="1" a="1"/>
  <c r="S8200" i="1" s="1"/>
  <c r="S8201" i="1" a="1"/>
  <c r="S8201" i="1" s="1"/>
  <c r="S8202" i="1" a="1"/>
  <c r="S8202" i="1" s="1"/>
  <c r="S8203" i="1" a="1"/>
  <c r="S8203" i="1" s="1"/>
  <c r="S8204" i="1" a="1"/>
  <c r="S8204" i="1" s="1"/>
  <c r="S8205" i="1" a="1"/>
  <c r="S8205" i="1" s="1"/>
  <c r="S8206" i="1" a="1"/>
  <c r="S8206" i="1" s="1"/>
  <c r="S8207" i="1" a="1"/>
  <c r="S8207" i="1" s="1"/>
  <c r="S8208" i="1" a="1"/>
  <c r="S8208" i="1" s="1"/>
  <c r="S8209" i="1" a="1"/>
  <c r="S8209" i="1" s="1"/>
  <c r="S8210" i="1" a="1"/>
  <c r="S8210" i="1" s="1"/>
  <c r="S8211" i="1" a="1"/>
  <c r="S8211" i="1" s="1"/>
  <c r="S8212" i="1" a="1"/>
  <c r="S8212" i="1" s="1"/>
  <c r="S8213" i="1" a="1"/>
  <c r="S8213" i="1" s="1"/>
  <c r="S8214" i="1" a="1"/>
  <c r="S8214" i="1" s="1"/>
  <c r="S8215" i="1" a="1"/>
  <c r="S8215" i="1" s="1"/>
  <c r="S8216" i="1" a="1"/>
  <c r="S8216" i="1" s="1"/>
  <c r="S8217" i="1" a="1"/>
  <c r="S8217" i="1" s="1"/>
  <c r="S8218" i="1" a="1"/>
  <c r="S8218" i="1" s="1"/>
  <c r="S8219" i="1" a="1"/>
  <c r="S8219" i="1" s="1"/>
  <c r="S8220" i="1" a="1"/>
  <c r="S8220" i="1" s="1"/>
  <c r="S8221" i="1" a="1"/>
  <c r="S8221" i="1" s="1"/>
  <c r="S8222" i="1" a="1"/>
  <c r="S8222" i="1" s="1"/>
  <c r="S8223" i="1" a="1"/>
  <c r="S8223" i="1" s="1"/>
  <c r="S8224" i="1" a="1"/>
  <c r="S8224" i="1" s="1"/>
  <c r="S8225" i="1" a="1"/>
  <c r="S8225" i="1" s="1"/>
  <c r="S8226" i="1" a="1"/>
  <c r="S8226" i="1" s="1"/>
  <c r="S8227" i="1" a="1"/>
  <c r="S8227" i="1" s="1"/>
  <c r="S8228" i="1" a="1"/>
  <c r="S8228" i="1" s="1"/>
  <c r="S8229" i="1" a="1"/>
  <c r="S8229" i="1" s="1"/>
  <c r="S8230" i="1" a="1"/>
  <c r="S8230" i="1" s="1"/>
  <c r="S8231" i="1" a="1"/>
  <c r="S8231" i="1" s="1"/>
  <c r="S8232" i="1" a="1"/>
  <c r="S8232" i="1" s="1"/>
  <c r="S8233" i="1" a="1"/>
  <c r="S8233" i="1" s="1"/>
  <c r="S8234" i="1" a="1"/>
  <c r="S8234" i="1" s="1"/>
  <c r="S8235" i="1" a="1"/>
  <c r="S8235" i="1" s="1"/>
  <c r="S8236" i="1" a="1"/>
  <c r="S8236" i="1" s="1"/>
  <c r="S8237" i="1" a="1"/>
  <c r="S8237" i="1" s="1"/>
  <c r="S8238" i="1" a="1"/>
  <c r="S8238" i="1" s="1"/>
  <c r="S8239" i="1" a="1"/>
  <c r="S8239" i="1" s="1"/>
  <c r="S8240" i="1" a="1"/>
  <c r="S8240" i="1" s="1"/>
  <c r="S8241" i="1" a="1"/>
  <c r="S8241" i="1" s="1"/>
  <c r="S8242" i="1" a="1"/>
  <c r="S8242" i="1" s="1"/>
  <c r="S8243" i="1" a="1"/>
  <c r="S8243" i="1" s="1"/>
  <c r="S8244" i="1" a="1"/>
  <c r="S8244" i="1" s="1"/>
  <c r="S8245" i="1" a="1"/>
  <c r="S8245" i="1" s="1"/>
  <c r="S8246" i="1" a="1"/>
  <c r="S8246" i="1" s="1"/>
  <c r="S8247" i="1" a="1"/>
  <c r="S8247" i="1" s="1"/>
  <c r="S8248" i="1" a="1"/>
  <c r="S8248" i="1" s="1"/>
  <c r="S8249" i="1" a="1"/>
  <c r="S8249" i="1" s="1"/>
  <c r="S8250" i="1" a="1"/>
  <c r="S8250" i="1" s="1"/>
  <c r="S8251" i="1" a="1"/>
  <c r="S8251" i="1" s="1"/>
  <c r="S8252" i="1" a="1"/>
  <c r="S8252" i="1" s="1"/>
  <c r="S8253" i="1" a="1"/>
  <c r="S8253" i="1" s="1"/>
  <c r="S8254" i="1" a="1"/>
  <c r="S8254" i="1" s="1"/>
  <c r="S8255" i="1" a="1"/>
  <c r="S8255" i="1" s="1"/>
  <c r="S8256" i="1" a="1"/>
  <c r="S8256" i="1" s="1"/>
  <c r="S8257" i="1" a="1"/>
  <c r="S8257" i="1" s="1"/>
  <c r="S8258" i="1" a="1"/>
  <c r="S8258" i="1" s="1"/>
  <c r="S8259" i="1" a="1"/>
  <c r="S8259" i="1" s="1"/>
  <c r="S8260" i="1" a="1"/>
  <c r="S8260" i="1" s="1"/>
  <c r="S8261" i="1" a="1"/>
  <c r="S8261" i="1" s="1"/>
  <c r="S8262" i="1" a="1"/>
  <c r="S8262" i="1" s="1"/>
  <c r="S8263" i="1" a="1"/>
  <c r="S8263" i="1" s="1"/>
  <c r="S8264" i="1" a="1"/>
  <c r="S8264" i="1" s="1"/>
  <c r="S8265" i="1" a="1"/>
  <c r="S8265" i="1" s="1"/>
  <c r="S8266" i="1" a="1"/>
  <c r="S8266" i="1" s="1"/>
  <c r="S8267" i="1" a="1"/>
  <c r="S8267" i="1" s="1"/>
  <c r="S8268" i="1" a="1"/>
  <c r="S8268" i="1" s="1"/>
  <c r="S8269" i="1" a="1"/>
  <c r="S8269" i="1" s="1"/>
  <c r="S8270" i="1" a="1"/>
  <c r="S8270" i="1" s="1"/>
  <c r="S8271" i="1" a="1"/>
  <c r="S8271" i="1" s="1"/>
  <c r="S8272" i="1" a="1"/>
  <c r="S8272" i="1" s="1"/>
  <c r="S8273" i="1" a="1"/>
  <c r="S8273" i="1" s="1"/>
  <c r="S8274" i="1" a="1"/>
  <c r="S8274" i="1" s="1"/>
  <c r="S8275" i="1" a="1"/>
  <c r="S8275" i="1" s="1"/>
  <c r="S8276" i="1" a="1"/>
  <c r="S8276" i="1" s="1"/>
  <c r="S8277" i="1" a="1"/>
  <c r="S8277" i="1" s="1"/>
  <c r="S8278" i="1" a="1"/>
  <c r="S8278" i="1" s="1"/>
  <c r="S8279" i="1" a="1"/>
  <c r="S8279" i="1" s="1"/>
  <c r="S8280" i="1" a="1"/>
  <c r="S8280" i="1" s="1"/>
  <c r="S8281" i="1" a="1"/>
  <c r="S8281" i="1" s="1"/>
  <c r="S8282" i="1" a="1"/>
  <c r="S8282" i="1" s="1"/>
  <c r="S8283" i="1" a="1"/>
  <c r="S8283" i="1" s="1"/>
  <c r="S8284" i="1" a="1"/>
  <c r="S8284" i="1" s="1"/>
  <c r="S8285" i="1" a="1"/>
  <c r="S8285" i="1" s="1"/>
  <c r="S8286" i="1" a="1"/>
  <c r="S8286" i="1" s="1"/>
  <c r="S8287" i="1" a="1"/>
  <c r="S8287" i="1" s="1"/>
  <c r="S8288" i="1" a="1"/>
  <c r="S8288" i="1" s="1"/>
  <c r="S8289" i="1" a="1"/>
  <c r="S8289" i="1" s="1"/>
  <c r="S8290" i="1" a="1"/>
  <c r="S8290" i="1" s="1"/>
  <c r="S8291" i="1" a="1"/>
  <c r="S8291" i="1" s="1"/>
  <c r="S8292" i="1" a="1"/>
  <c r="S8292" i="1" s="1"/>
  <c r="S8293" i="1" a="1"/>
  <c r="S8293" i="1" s="1"/>
  <c r="S8294" i="1" a="1"/>
  <c r="S8294" i="1" s="1"/>
  <c r="S8295" i="1" a="1"/>
  <c r="S8295" i="1" s="1"/>
  <c r="S8296" i="1" a="1"/>
  <c r="S8296" i="1" s="1"/>
  <c r="S8297" i="1" a="1"/>
  <c r="S8297" i="1" s="1"/>
  <c r="S8298" i="1" a="1"/>
  <c r="S8298" i="1" s="1"/>
  <c r="S8299" i="1" a="1"/>
  <c r="S8299" i="1" s="1"/>
  <c r="S8300" i="1" a="1"/>
  <c r="S8300" i="1" s="1"/>
  <c r="S8301" i="1" a="1"/>
  <c r="S8301" i="1" s="1"/>
  <c r="S8302" i="1" a="1"/>
  <c r="S8302" i="1" s="1"/>
  <c r="S8303" i="1" a="1"/>
  <c r="S8303" i="1" s="1"/>
  <c r="S8304" i="1" a="1"/>
  <c r="S8304" i="1" s="1"/>
  <c r="S8305" i="1" a="1"/>
  <c r="S8305" i="1" s="1"/>
  <c r="S8306" i="1" a="1"/>
  <c r="S8306" i="1" s="1"/>
  <c r="S8307" i="1" a="1"/>
  <c r="S8307" i="1" s="1"/>
  <c r="S8308" i="1" a="1"/>
  <c r="S8308" i="1" s="1"/>
  <c r="S8309" i="1" a="1"/>
  <c r="S8309" i="1" s="1"/>
  <c r="S8310" i="1" a="1"/>
  <c r="S8310" i="1" s="1"/>
  <c r="S8311" i="1" a="1"/>
  <c r="S8311" i="1" s="1"/>
  <c r="S8312" i="1" a="1"/>
  <c r="S8312" i="1" s="1"/>
  <c r="S8313" i="1" a="1"/>
  <c r="S8313" i="1" s="1"/>
  <c r="S8314" i="1" a="1"/>
  <c r="S8314" i="1" s="1"/>
  <c r="S8315" i="1" a="1"/>
  <c r="S8315" i="1" s="1"/>
  <c r="S8316" i="1" a="1"/>
  <c r="S8316" i="1" s="1"/>
  <c r="S8317" i="1" a="1"/>
  <c r="S8317" i="1" s="1"/>
  <c r="S8318" i="1" a="1"/>
  <c r="S8318" i="1" s="1"/>
  <c r="S8319" i="1" a="1"/>
  <c r="S8319" i="1" s="1"/>
  <c r="S8320" i="1" a="1"/>
  <c r="S8320" i="1" s="1"/>
  <c r="S8321" i="1" a="1"/>
  <c r="S8321" i="1" s="1"/>
  <c r="S8322" i="1" a="1"/>
  <c r="S8322" i="1" s="1"/>
  <c r="S8323" i="1" a="1"/>
  <c r="S8323" i="1" s="1"/>
  <c r="S8324" i="1" a="1"/>
  <c r="S8324" i="1" s="1"/>
  <c r="S8325" i="1" a="1"/>
  <c r="S8325" i="1" s="1"/>
  <c r="S8326" i="1" a="1"/>
  <c r="S8326" i="1" s="1"/>
  <c r="S8327" i="1" a="1"/>
  <c r="S8327" i="1" s="1"/>
  <c r="S8328" i="1" a="1"/>
  <c r="S8328" i="1" s="1"/>
  <c r="S8329" i="1" a="1"/>
  <c r="S8329" i="1" s="1"/>
  <c r="S8330" i="1" a="1"/>
  <c r="S8330" i="1" s="1"/>
  <c r="S8331" i="1" a="1"/>
  <c r="S8331" i="1" s="1"/>
  <c r="S8332" i="1" a="1"/>
  <c r="S8332" i="1" s="1"/>
  <c r="S8333" i="1" a="1"/>
  <c r="S8333" i="1" s="1"/>
  <c r="S8334" i="1" a="1"/>
  <c r="S8334" i="1" s="1"/>
  <c r="S8335" i="1" a="1"/>
  <c r="S8335" i="1" s="1"/>
  <c r="S8336" i="1" a="1"/>
  <c r="S8336" i="1" s="1"/>
  <c r="S8337" i="1" a="1"/>
  <c r="S8337" i="1" s="1"/>
  <c r="S8338" i="1" a="1"/>
  <c r="S8338" i="1" s="1"/>
  <c r="S8339" i="1" a="1"/>
  <c r="S8339" i="1" s="1"/>
  <c r="S8340" i="1" a="1"/>
  <c r="S8340" i="1" s="1"/>
  <c r="S8341" i="1" a="1"/>
  <c r="S8341" i="1" s="1"/>
  <c r="S8342" i="1" a="1"/>
  <c r="S8342" i="1" s="1"/>
  <c r="S8343" i="1" a="1"/>
  <c r="S8343" i="1" s="1"/>
  <c r="S8344" i="1" a="1"/>
  <c r="S8344" i="1" s="1"/>
  <c r="S8345" i="1" a="1"/>
  <c r="S8345" i="1" s="1"/>
  <c r="S8346" i="1" a="1"/>
  <c r="S8346" i="1" s="1"/>
  <c r="S8347" i="1" a="1"/>
  <c r="S8347" i="1" s="1"/>
  <c r="S8348" i="1" a="1"/>
  <c r="S8348" i="1" s="1"/>
  <c r="S8349" i="1" a="1"/>
  <c r="S8349" i="1" s="1"/>
  <c r="S8350" i="1" a="1"/>
  <c r="S8350" i="1" s="1"/>
  <c r="S8351" i="1" a="1"/>
  <c r="S8351" i="1" s="1"/>
  <c r="S8352" i="1" a="1"/>
  <c r="S8352" i="1" s="1"/>
  <c r="S8353" i="1" a="1"/>
  <c r="S8353" i="1" s="1"/>
  <c r="S8354" i="1" a="1"/>
  <c r="S8354" i="1" s="1"/>
  <c r="S8355" i="1" a="1"/>
  <c r="S8355" i="1" s="1"/>
  <c r="S8356" i="1" a="1"/>
  <c r="S8356" i="1" s="1"/>
  <c r="S8357" i="1" a="1"/>
  <c r="S8357" i="1" s="1"/>
  <c r="S8358" i="1" a="1"/>
  <c r="S8358" i="1" s="1"/>
  <c r="S8359" i="1" a="1"/>
  <c r="S8359" i="1" s="1"/>
  <c r="S8360" i="1" a="1"/>
  <c r="S8360" i="1" s="1"/>
  <c r="S8361" i="1" a="1"/>
  <c r="S8361" i="1" s="1"/>
  <c r="S8362" i="1" a="1"/>
  <c r="S8362" i="1" s="1"/>
  <c r="S8363" i="1" a="1"/>
  <c r="S8363" i="1" s="1"/>
  <c r="S8364" i="1" a="1"/>
  <c r="S8364" i="1" s="1"/>
  <c r="S8365" i="1" a="1"/>
  <c r="S8365" i="1" s="1"/>
  <c r="S8366" i="1" a="1"/>
  <c r="S8366" i="1" s="1"/>
  <c r="S8367" i="1" a="1"/>
  <c r="S8367" i="1" s="1"/>
  <c r="S8368" i="1" a="1"/>
  <c r="S8368" i="1" s="1"/>
  <c r="S8369" i="1" a="1"/>
  <c r="S8369" i="1" s="1"/>
  <c r="S8370" i="1" a="1"/>
  <c r="S8370" i="1" s="1"/>
  <c r="S8371" i="1" a="1"/>
  <c r="S8371" i="1" s="1"/>
  <c r="S8372" i="1" a="1"/>
  <c r="S8372" i="1" s="1"/>
  <c r="S8373" i="1" a="1"/>
  <c r="S8373" i="1" s="1"/>
  <c r="S8374" i="1" a="1"/>
  <c r="S8374" i="1" s="1"/>
  <c r="S8375" i="1" a="1"/>
  <c r="S8375" i="1" s="1"/>
  <c r="S8376" i="1" a="1"/>
  <c r="S8376" i="1" s="1"/>
  <c r="S8377" i="1" a="1"/>
  <c r="S8377" i="1" s="1"/>
  <c r="S8378" i="1" a="1"/>
  <c r="S8378" i="1" s="1"/>
  <c r="S8379" i="1" a="1"/>
  <c r="S8379" i="1" s="1"/>
  <c r="S8380" i="1" a="1"/>
  <c r="S8380" i="1" s="1"/>
  <c r="S8381" i="1" a="1"/>
  <c r="S8381" i="1" s="1"/>
  <c r="S8382" i="1" a="1"/>
  <c r="S8382" i="1" s="1"/>
  <c r="S8383" i="1" a="1"/>
  <c r="S8383" i="1" s="1"/>
  <c r="S8384" i="1" a="1"/>
  <c r="S8384" i="1" s="1"/>
  <c r="S8385" i="1" a="1"/>
  <c r="S8385" i="1" s="1"/>
  <c r="S8386" i="1" a="1"/>
  <c r="S8386" i="1" s="1"/>
  <c r="S8387" i="1" a="1"/>
  <c r="S8387" i="1" s="1"/>
  <c r="S8388" i="1" a="1"/>
  <c r="S8388" i="1" s="1"/>
  <c r="S8389" i="1" a="1"/>
  <c r="S8389" i="1" s="1"/>
  <c r="S8390" i="1" a="1"/>
  <c r="S8390" i="1" s="1"/>
  <c r="S8391" i="1" a="1"/>
  <c r="S8391" i="1" s="1"/>
  <c r="S8392" i="1" a="1"/>
  <c r="S8392" i="1" s="1"/>
  <c r="S8393" i="1" a="1"/>
  <c r="S8393" i="1" s="1"/>
  <c r="S8394" i="1" a="1"/>
  <c r="S8394" i="1" s="1"/>
  <c r="S8395" i="1" a="1"/>
  <c r="S8395" i="1" s="1"/>
  <c r="S8396" i="1" a="1"/>
  <c r="S8396" i="1" s="1"/>
  <c r="S8397" i="1" a="1"/>
  <c r="S8397" i="1" s="1"/>
  <c r="S8398" i="1" a="1"/>
  <c r="S8398" i="1" s="1"/>
  <c r="S8399" i="1" a="1"/>
  <c r="S8399" i="1" s="1"/>
  <c r="S8400" i="1" a="1"/>
  <c r="S8400" i="1" s="1"/>
  <c r="S8401" i="1" a="1"/>
  <c r="S8401" i="1" s="1"/>
  <c r="S8402" i="1" a="1"/>
  <c r="S8402" i="1" s="1"/>
  <c r="S8403" i="1" a="1"/>
  <c r="S8403" i="1" s="1"/>
  <c r="S8404" i="1" a="1"/>
  <c r="S8404" i="1" s="1"/>
  <c r="S8405" i="1" a="1"/>
  <c r="S8405" i="1" s="1"/>
  <c r="S8406" i="1" a="1"/>
  <c r="S8406" i="1" s="1"/>
  <c r="S8407" i="1" a="1"/>
  <c r="S8407" i="1" s="1"/>
  <c r="S8408" i="1" a="1"/>
  <c r="S8408" i="1" s="1"/>
  <c r="S8409" i="1" a="1"/>
  <c r="S8409" i="1" s="1"/>
  <c r="S8410" i="1" a="1"/>
  <c r="S8410" i="1" s="1"/>
  <c r="S8411" i="1" a="1"/>
  <c r="S8411" i="1" s="1"/>
  <c r="S8412" i="1" a="1"/>
  <c r="S8412" i="1" s="1"/>
  <c r="S8413" i="1" a="1"/>
  <c r="S8413" i="1" s="1"/>
  <c r="S8414" i="1" a="1"/>
  <c r="S8414" i="1" s="1"/>
  <c r="S8415" i="1" a="1"/>
  <c r="S8415" i="1" s="1"/>
  <c r="S8416" i="1" a="1"/>
  <c r="S8416" i="1" s="1"/>
  <c r="S8417" i="1" a="1"/>
  <c r="S8417" i="1" s="1"/>
  <c r="S8418" i="1" a="1"/>
  <c r="S8418" i="1" s="1"/>
  <c r="S8419" i="1" a="1"/>
  <c r="S8419" i="1" s="1"/>
  <c r="S8420" i="1" a="1"/>
  <c r="S8420" i="1" s="1"/>
  <c r="S8421" i="1" a="1"/>
  <c r="S8421" i="1" s="1"/>
  <c r="S8422" i="1" a="1"/>
  <c r="S8422" i="1" s="1"/>
  <c r="S8423" i="1" a="1"/>
  <c r="S8423" i="1" s="1"/>
  <c r="S8424" i="1" a="1"/>
  <c r="S8424" i="1" s="1"/>
  <c r="S8425" i="1" a="1"/>
  <c r="S8425" i="1" s="1"/>
  <c r="S8426" i="1" a="1"/>
  <c r="S8426" i="1" s="1"/>
  <c r="S8427" i="1" a="1"/>
  <c r="S8427" i="1" s="1"/>
  <c r="S8428" i="1" a="1"/>
  <c r="S8428" i="1" s="1"/>
  <c r="S8429" i="1" a="1"/>
  <c r="S8429" i="1" s="1"/>
  <c r="S8430" i="1" a="1"/>
  <c r="S8430" i="1" s="1"/>
  <c r="S8431" i="1" a="1"/>
  <c r="S8431" i="1" s="1"/>
  <c r="S8432" i="1" a="1"/>
  <c r="S8432" i="1" s="1"/>
  <c r="S8433" i="1" a="1"/>
  <c r="S8433" i="1" s="1"/>
  <c r="S8434" i="1" a="1"/>
  <c r="S8434" i="1" s="1"/>
  <c r="S8435" i="1" a="1"/>
  <c r="S8435" i="1" s="1"/>
  <c r="S8436" i="1" a="1"/>
  <c r="S8436" i="1" s="1"/>
  <c r="S8437" i="1" a="1"/>
  <c r="S8437" i="1" s="1"/>
  <c r="S8438" i="1" a="1"/>
  <c r="S8438" i="1" s="1"/>
  <c r="S8439" i="1" a="1"/>
  <c r="S8439" i="1" s="1"/>
  <c r="S8440" i="1" a="1"/>
  <c r="S8440" i="1" s="1"/>
  <c r="S8441" i="1" a="1"/>
  <c r="S8441" i="1" s="1"/>
  <c r="S8442" i="1" a="1"/>
  <c r="S8442" i="1" s="1"/>
  <c r="S8443" i="1" a="1"/>
  <c r="S8443" i="1" s="1"/>
  <c r="S8444" i="1" a="1"/>
  <c r="S8444" i="1" s="1"/>
  <c r="S8445" i="1" a="1"/>
  <c r="S8445" i="1" s="1"/>
  <c r="S8446" i="1" a="1"/>
  <c r="S8446" i="1" s="1"/>
  <c r="S8447" i="1" a="1"/>
  <c r="S8447" i="1" s="1"/>
  <c r="S8448" i="1" a="1"/>
  <c r="S8448" i="1" s="1"/>
  <c r="S8449" i="1" a="1"/>
  <c r="S8449" i="1" s="1"/>
  <c r="S8450" i="1" a="1"/>
  <c r="S8450" i="1" s="1"/>
  <c r="S8451" i="1" a="1"/>
  <c r="S8451" i="1" s="1"/>
  <c r="S8452" i="1" a="1"/>
  <c r="S8452" i="1" s="1"/>
  <c r="S8453" i="1" a="1"/>
  <c r="S8453" i="1" s="1"/>
  <c r="S8454" i="1" a="1"/>
  <c r="S8454" i="1" s="1"/>
  <c r="S8455" i="1" a="1"/>
  <c r="S8455" i="1" s="1"/>
  <c r="S8456" i="1" a="1"/>
  <c r="S8456" i="1" s="1"/>
  <c r="S8457" i="1" a="1"/>
  <c r="S8457" i="1" s="1"/>
  <c r="S8458" i="1" a="1"/>
  <c r="S8458" i="1" s="1"/>
  <c r="S8459" i="1" a="1"/>
  <c r="S8459" i="1" s="1"/>
  <c r="S8460" i="1" a="1"/>
  <c r="S8460" i="1" s="1"/>
  <c r="S8461" i="1" a="1"/>
  <c r="S8461" i="1" s="1"/>
  <c r="S8462" i="1" a="1"/>
  <c r="S8462" i="1" s="1"/>
  <c r="S8463" i="1" a="1"/>
  <c r="S8463" i="1" s="1"/>
  <c r="S8464" i="1" a="1"/>
  <c r="S8464" i="1" s="1"/>
  <c r="S8465" i="1" a="1"/>
  <c r="S8465" i="1" s="1"/>
  <c r="S8466" i="1" a="1"/>
  <c r="S8466" i="1" s="1"/>
  <c r="S8467" i="1" a="1"/>
  <c r="S8467" i="1" s="1"/>
  <c r="S8468" i="1" a="1"/>
  <c r="S8468" i="1" s="1"/>
  <c r="S8469" i="1" a="1"/>
  <c r="S8469" i="1" s="1"/>
  <c r="S8470" i="1" a="1"/>
  <c r="S8470" i="1" s="1"/>
  <c r="S8471" i="1" a="1"/>
  <c r="S8471" i="1" s="1"/>
  <c r="S8472" i="1" a="1"/>
  <c r="S8472" i="1" s="1"/>
  <c r="S8473" i="1" a="1"/>
  <c r="S8473" i="1" s="1"/>
  <c r="S8474" i="1" a="1"/>
  <c r="S8474" i="1" s="1"/>
  <c r="S8475" i="1" a="1"/>
  <c r="S8475" i="1" s="1"/>
  <c r="S8476" i="1" a="1"/>
  <c r="S8476" i="1" s="1"/>
  <c r="S8477" i="1" a="1"/>
  <c r="S8477" i="1" s="1"/>
  <c r="S8478" i="1" a="1"/>
  <c r="S8478" i="1" s="1"/>
  <c r="S8479" i="1" a="1"/>
  <c r="S8479" i="1" s="1"/>
  <c r="S8480" i="1" a="1"/>
  <c r="S8480" i="1" s="1"/>
  <c r="S8481" i="1" a="1"/>
  <c r="S8481" i="1" s="1"/>
  <c r="S8482" i="1" a="1"/>
  <c r="S8482" i="1" s="1"/>
  <c r="S8483" i="1" a="1"/>
  <c r="S8483" i="1" s="1"/>
  <c r="S8484" i="1" a="1"/>
  <c r="S8484" i="1" s="1"/>
  <c r="S8485" i="1" a="1"/>
  <c r="S8485" i="1" s="1"/>
  <c r="S8486" i="1" a="1"/>
  <c r="S8486" i="1" s="1"/>
  <c r="S8487" i="1" a="1"/>
  <c r="S8487" i="1" s="1"/>
  <c r="S8488" i="1" a="1"/>
  <c r="S8488" i="1" s="1"/>
  <c r="S8489" i="1" a="1"/>
  <c r="S8489" i="1" s="1"/>
  <c r="S8490" i="1" a="1"/>
  <c r="S8490" i="1" s="1"/>
  <c r="S8491" i="1" a="1"/>
  <c r="S8491" i="1" s="1"/>
  <c r="S8492" i="1" a="1"/>
  <c r="S8492" i="1" s="1"/>
  <c r="S8493" i="1" a="1"/>
  <c r="S8493" i="1" s="1"/>
  <c r="S8494" i="1" a="1"/>
  <c r="S8494" i="1" s="1"/>
  <c r="S8495" i="1" a="1"/>
  <c r="S8495" i="1" s="1"/>
  <c r="S8496" i="1" a="1"/>
  <c r="S8496" i="1" s="1"/>
  <c r="S8497" i="1" a="1"/>
  <c r="S8497" i="1" s="1"/>
  <c r="S8498" i="1" a="1"/>
  <c r="S8498" i="1" s="1"/>
  <c r="S8499" i="1" a="1"/>
  <c r="S8499" i="1" s="1"/>
  <c r="S8500" i="1" a="1"/>
  <c r="S8500" i="1" s="1"/>
  <c r="S8501" i="1" a="1"/>
  <c r="S8501" i="1" s="1"/>
  <c r="S8502" i="1" a="1"/>
  <c r="S8502" i="1" s="1"/>
  <c r="S8503" i="1" a="1"/>
  <c r="S8503" i="1" s="1"/>
  <c r="S8504" i="1" a="1"/>
  <c r="S8504" i="1" s="1"/>
  <c r="S8505" i="1" a="1"/>
  <c r="S8505" i="1" s="1"/>
  <c r="S8506" i="1" a="1"/>
  <c r="S8506" i="1" s="1"/>
  <c r="S8507" i="1" a="1"/>
  <c r="S8507" i="1" s="1"/>
  <c r="S8508" i="1" a="1"/>
  <c r="S8508" i="1" s="1"/>
  <c r="S8509" i="1" a="1"/>
  <c r="S8509" i="1" s="1"/>
  <c r="S8510" i="1" a="1"/>
  <c r="S8510" i="1" s="1"/>
  <c r="S8511" i="1" a="1"/>
  <c r="S8511" i="1" s="1"/>
  <c r="S8512" i="1" a="1"/>
  <c r="S8512" i="1" s="1"/>
  <c r="S8513" i="1" a="1"/>
  <c r="S8513" i="1" s="1"/>
  <c r="S8514" i="1" a="1"/>
  <c r="S8514" i="1" s="1"/>
  <c r="S8515" i="1" a="1"/>
  <c r="S8515" i="1" s="1"/>
  <c r="S8516" i="1" a="1"/>
  <c r="S8516" i="1" s="1"/>
  <c r="S8517" i="1" a="1"/>
  <c r="S8517" i="1" s="1"/>
  <c r="S8518" i="1" a="1"/>
  <c r="S8518" i="1" s="1"/>
  <c r="S8519" i="1" a="1"/>
  <c r="S8519" i="1" s="1"/>
  <c r="S8520" i="1" a="1"/>
  <c r="S8520" i="1" s="1"/>
  <c r="S8521" i="1" a="1"/>
  <c r="S8521" i="1" s="1"/>
  <c r="S8522" i="1" a="1"/>
  <c r="S8522" i="1" s="1"/>
  <c r="S8523" i="1" a="1"/>
  <c r="S8523" i="1" s="1"/>
  <c r="S8524" i="1" a="1"/>
  <c r="S8524" i="1" s="1"/>
  <c r="S8525" i="1" a="1"/>
  <c r="S8525" i="1" s="1"/>
  <c r="S8526" i="1" a="1"/>
  <c r="S8526" i="1" s="1"/>
  <c r="S8527" i="1" a="1"/>
  <c r="S8527" i="1" s="1"/>
  <c r="S8528" i="1" a="1"/>
  <c r="S8528" i="1" s="1"/>
  <c r="S8529" i="1" a="1"/>
  <c r="S8529" i="1" s="1"/>
  <c r="S8530" i="1" a="1"/>
  <c r="S8530" i="1" s="1"/>
  <c r="S8531" i="1" a="1"/>
  <c r="S8531" i="1" s="1"/>
  <c r="S8532" i="1" a="1"/>
  <c r="S8532" i="1" s="1"/>
  <c r="S8533" i="1" a="1"/>
  <c r="S8533" i="1" s="1"/>
  <c r="S8534" i="1" a="1"/>
  <c r="S8534" i="1" s="1"/>
  <c r="S8535" i="1" a="1"/>
  <c r="S8535" i="1" s="1"/>
  <c r="S8536" i="1" a="1"/>
  <c r="S8536" i="1" s="1"/>
  <c r="S8537" i="1" a="1"/>
  <c r="S8537" i="1" s="1"/>
  <c r="S8538" i="1" a="1"/>
  <c r="S8538" i="1" s="1"/>
  <c r="S8539" i="1" a="1"/>
  <c r="S8539" i="1" s="1"/>
  <c r="S8540" i="1" a="1"/>
  <c r="S8540" i="1" s="1"/>
  <c r="S8541" i="1" a="1"/>
  <c r="S8541" i="1" s="1"/>
  <c r="S8542" i="1" a="1"/>
  <c r="S8542" i="1" s="1"/>
  <c r="S8543" i="1" a="1"/>
  <c r="S8543" i="1" s="1"/>
  <c r="S8544" i="1" a="1"/>
  <c r="S8544" i="1" s="1"/>
  <c r="S8545" i="1" a="1"/>
  <c r="S8545" i="1" s="1"/>
  <c r="S8546" i="1" a="1"/>
  <c r="S8546" i="1" s="1"/>
  <c r="S8547" i="1" a="1"/>
  <c r="S8547" i="1" s="1"/>
  <c r="S8548" i="1" a="1"/>
  <c r="S8548" i="1" s="1"/>
  <c r="S8549" i="1" a="1"/>
  <c r="S8549" i="1" s="1"/>
  <c r="S8550" i="1" a="1"/>
  <c r="S8550" i="1" s="1"/>
  <c r="S8551" i="1" a="1"/>
  <c r="S8551" i="1" s="1"/>
  <c r="S8552" i="1" a="1"/>
  <c r="S8552" i="1" s="1"/>
  <c r="S8553" i="1" a="1"/>
  <c r="S8553" i="1" s="1"/>
  <c r="S8554" i="1" a="1"/>
  <c r="S8554" i="1" s="1"/>
  <c r="S8555" i="1" a="1"/>
  <c r="S8555" i="1" s="1"/>
  <c r="S8556" i="1" a="1"/>
  <c r="S8556" i="1" s="1"/>
  <c r="S8557" i="1" a="1"/>
  <c r="S8557" i="1" s="1"/>
  <c r="S8558" i="1" a="1"/>
  <c r="S8558" i="1" s="1"/>
  <c r="S8559" i="1" a="1"/>
  <c r="S8559" i="1" s="1"/>
  <c r="S8560" i="1" a="1"/>
  <c r="S8560" i="1" s="1"/>
  <c r="S8561" i="1" a="1"/>
  <c r="S8561" i="1" s="1"/>
  <c r="S8562" i="1" a="1"/>
  <c r="S8562" i="1" s="1"/>
  <c r="S8563" i="1" a="1"/>
  <c r="S8563" i="1" s="1"/>
  <c r="S8564" i="1" a="1"/>
  <c r="S8564" i="1" s="1"/>
  <c r="S8565" i="1" a="1"/>
  <c r="S8565" i="1" s="1"/>
  <c r="S8566" i="1" a="1"/>
  <c r="S8566" i="1" s="1"/>
  <c r="S8567" i="1" a="1"/>
  <c r="S8567" i="1" s="1"/>
  <c r="S8568" i="1" a="1"/>
  <c r="S8568" i="1" s="1"/>
  <c r="S8569" i="1" a="1"/>
  <c r="S8569" i="1" s="1"/>
  <c r="S8570" i="1" a="1"/>
  <c r="S8570" i="1" s="1"/>
  <c r="S8571" i="1" a="1"/>
  <c r="S8571" i="1" s="1"/>
  <c r="S8572" i="1" a="1"/>
  <c r="S8572" i="1" s="1"/>
  <c r="S8573" i="1" a="1"/>
  <c r="S8573" i="1" s="1"/>
  <c r="S8574" i="1" a="1"/>
  <c r="S8574" i="1" s="1"/>
  <c r="S8575" i="1" a="1"/>
  <c r="S8575" i="1" s="1"/>
  <c r="S8576" i="1" a="1"/>
  <c r="S8576" i="1" s="1"/>
  <c r="S8577" i="1" a="1"/>
  <c r="S8577" i="1" s="1"/>
  <c r="S8578" i="1" a="1"/>
  <c r="S8578" i="1" s="1"/>
  <c r="S8579" i="1" a="1"/>
  <c r="S8579" i="1" s="1"/>
  <c r="S8580" i="1" a="1"/>
  <c r="S8580" i="1" s="1"/>
  <c r="S8581" i="1" a="1"/>
  <c r="S8581" i="1" s="1"/>
  <c r="S8582" i="1" a="1"/>
  <c r="S8582" i="1" s="1"/>
  <c r="S8583" i="1" a="1"/>
  <c r="S8583" i="1" s="1"/>
  <c r="S8584" i="1" a="1"/>
  <c r="S8584" i="1" s="1"/>
  <c r="S8585" i="1" a="1"/>
  <c r="S8585" i="1" s="1"/>
  <c r="S8586" i="1" a="1"/>
  <c r="S8586" i="1" s="1"/>
  <c r="S8587" i="1" a="1"/>
  <c r="S8587" i="1" s="1"/>
  <c r="S8588" i="1" a="1"/>
  <c r="S8588" i="1" s="1"/>
  <c r="S8589" i="1" a="1"/>
  <c r="S8589" i="1" s="1"/>
  <c r="S8590" i="1" a="1"/>
  <c r="S8590" i="1" s="1"/>
  <c r="S8591" i="1" a="1"/>
  <c r="S8591" i="1" s="1"/>
  <c r="S8592" i="1" a="1"/>
  <c r="S8592" i="1" s="1"/>
  <c r="S8593" i="1" a="1"/>
  <c r="S8593" i="1" s="1"/>
  <c r="S8594" i="1" a="1"/>
  <c r="S8594" i="1" s="1"/>
  <c r="S8595" i="1" a="1"/>
  <c r="S8595" i="1" s="1"/>
  <c r="S8596" i="1" a="1"/>
  <c r="S8596" i="1" s="1"/>
  <c r="S8597" i="1" a="1"/>
  <c r="S8597" i="1" s="1"/>
  <c r="S8598" i="1" a="1"/>
  <c r="S8598" i="1" s="1"/>
  <c r="S8599" i="1" a="1"/>
  <c r="S8599" i="1" s="1"/>
  <c r="S8600" i="1" a="1"/>
  <c r="S8600" i="1" s="1"/>
  <c r="S8601" i="1" a="1"/>
  <c r="S8601" i="1" s="1"/>
  <c r="S8602" i="1" a="1"/>
  <c r="S8602" i="1" s="1"/>
  <c r="S8603" i="1" a="1"/>
  <c r="S8603" i="1" s="1"/>
  <c r="S8604" i="1" a="1"/>
  <c r="S8604" i="1" s="1"/>
  <c r="S8605" i="1" a="1"/>
  <c r="S8605" i="1" s="1"/>
  <c r="S8606" i="1" a="1"/>
  <c r="S8606" i="1" s="1"/>
  <c r="S8607" i="1" a="1"/>
  <c r="S8607" i="1" s="1"/>
  <c r="S8608" i="1" a="1"/>
  <c r="S8608" i="1" s="1"/>
  <c r="S8609" i="1" a="1"/>
  <c r="S8609" i="1" s="1"/>
  <c r="S8610" i="1" a="1"/>
  <c r="S8610" i="1" s="1"/>
  <c r="S8611" i="1" a="1"/>
  <c r="S8611" i="1" s="1"/>
  <c r="S8612" i="1" a="1"/>
  <c r="S8612" i="1" s="1"/>
  <c r="S8613" i="1" a="1"/>
  <c r="S8613" i="1" s="1"/>
  <c r="S8614" i="1" a="1"/>
  <c r="S8614" i="1" s="1"/>
  <c r="S8615" i="1" a="1"/>
  <c r="S8615" i="1" s="1"/>
  <c r="S8616" i="1" a="1"/>
  <c r="S8616" i="1" s="1"/>
  <c r="S8617" i="1" a="1"/>
  <c r="S8617" i="1" s="1"/>
  <c r="S8618" i="1" a="1"/>
  <c r="S8618" i="1" s="1"/>
  <c r="S8619" i="1" a="1"/>
  <c r="S8619" i="1" s="1"/>
  <c r="S8620" i="1" a="1"/>
  <c r="S8620" i="1" s="1"/>
  <c r="S8621" i="1" a="1"/>
  <c r="S8621" i="1" s="1"/>
  <c r="S8622" i="1" a="1"/>
  <c r="S8622" i="1" s="1"/>
  <c r="S8623" i="1" a="1"/>
  <c r="S8623" i="1" s="1"/>
  <c r="S8624" i="1" a="1"/>
  <c r="S8624" i="1" s="1"/>
  <c r="S8625" i="1" a="1"/>
  <c r="S8625" i="1" s="1"/>
  <c r="S8626" i="1" a="1"/>
  <c r="S8626" i="1" s="1"/>
  <c r="S8627" i="1" a="1"/>
  <c r="S8627" i="1" s="1"/>
  <c r="S8628" i="1" a="1"/>
  <c r="S8628" i="1" s="1"/>
  <c r="S8629" i="1" a="1"/>
  <c r="S8629" i="1" s="1"/>
  <c r="S8630" i="1" a="1"/>
  <c r="S8630" i="1" s="1"/>
  <c r="S8631" i="1" a="1"/>
  <c r="S8631" i="1" s="1"/>
  <c r="S8632" i="1" a="1"/>
  <c r="S8632" i="1" s="1"/>
  <c r="S8633" i="1" a="1"/>
  <c r="S8633" i="1" s="1"/>
  <c r="S8634" i="1" a="1"/>
  <c r="S8634" i="1" s="1"/>
  <c r="S8635" i="1" a="1"/>
  <c r="S8635" i="1" s="1"/>
  <c r="S8636" i="1" a="1"/>
  <c r="S8636" i="1" s="1"/>
  <c r="S8637" i="1" a="1"/>
  <c r="S8637" i="1" s="1"/>
  <c r="S8638" i="1" a="1"/>
  <c r="S8638" i="1" s="1"/>
  <c r="S8639" i="1" a="1"/>
  <c r="S8639" i="1" s="1"/>
  <c r="S8640" i="1" a="1"/>
  <c r="S8640" i="1" s="1"/>
  <c r="S8641" i="1" a="1"/>
  <c r="S8641" i="1" s="1"/>
  <c r="S8642" i="1" a="1"/>
  <c r="S8642" i="1" s="1"/>
  <c r="S8643" i="1" a="1"/>
  <c r="S8643" i="1" s="1"/>
  <c r="S8644" i="1" a="1"/>
  <c r="S8644" i="1" s="1"/>
  <c r="S8645" i="1" a="1"/>
  <c r="S8645" i="1" s="1"/>
  <c r="S8646" i="1" a="1"/>
  <c r="S8646" i="1" s="1"/>
  <c r="S8647" i="1" a="1"/>
  <c r="S8647" i="1" s="1"/>
  <c r="S8648" i="1" a="1"/>
  <c r="S8648" i="1" s="1"/>
  <c r="S8649" i="1" a="1"/>
  <c r="S8649" i="1" s="1"/>
  <c r="S8650" i="1" a="1"/>
  <c r="S8650" i="1" s="1"/>
  <c r="S8651" i="1" a="1"/>
  <c r="S8651" i="1" s="1"/>
  <c r="S8652" i="1" a="1"/>
  <c r="S8652" i="1" s="1"/>
  <c r="S8653" i="1" a="1"/>
  <c r="S8653" i="1" s="1"/>
  <c r="S8654" i="1" a="1"/>
  <c r="S8654" i="1" s="1"/>
  <c r="S8655" i="1" a="1"/>
  <c r="S8655" i="1" s="1"/>
  <c r="S8656" i="1" a="1"/>
  <c r="S8656" i="1" s="1"/>
  <c r="S8657" i="1" a="1"/>
  <c r="S8657" i="1" s="1"/>
  <c r="S8658" i="1" a="1"/>
  <c r="S8658" i="1" s="1"/>
  <c r="S8659" i="1" a="1"/>
  <c r="S8659" i="1" s="1"/>
  <c r="S8660" i="1" a="1"/>
  <c r="S8660" i="1" s="1"/>
  <c r="S8661" i="1" a="1"/>
  <c r="S8661" i="1" s="1"/>
  <c r="S8662" i="1" a="1"/>
  <c r="S8662" i="1" s="1"/>
  <c r="S8663" i="1" a="1"/>
  <c r="S8663" i="1" s="1"/>
  <c r="S8664" i="1" a="1"/>
  <c r="S8664" i="1" s="1"/>
  <c r="S8665" i="1" a="1"/>
  <c r="S8665" i="1" s="1"/>
  <c r="S8666" i="1" a="1"/>
  <c r="S8666" i="1" s="1"/>
  <c r="S8667" i="1" a="1"/>
  <c r="S8667" i="1" s="1"/>
  <c r="S8668" i="1" a="1"/>
  <c r="S8668" i="1" s="1"/>
  <c r="S8669" i="1" a="1"/>
  <c r="S8669" i="1" s="1"/>
  <c r="S8670" i="1" a="1"/>
  <c r="S8670" i="1" s="1"/>
  <c r="S8671" i="1" a="1"/>
  <c r="S8671" i="1" s="1"/>
  <c r="S8672" i="1" a="1"/>
  <c r="S8672" i="1" s="1"/>
  <c r="S8673" i="1" a="1"/>
  <c r="S8673" i="1" s="1"/>
  <c r="S8674" i="1" a="1"/>
  <c r="S8674" i="1" s="1"/>
  <c r="S8675" i="1" a="1"/>
  <c r="S8675" i="1" s="1"/>
  <c r="S8676" i="1" a="1"/>
  <c r="S8676" i="1" s="1"/>
  <c r="S8677" i="1" a="1"/>
  <c r="S8677" i="1" s="1"/>
  <c r="S8678" i="1" a="1"/>
  <c r="S8678" i="1" s="1"/>
  <c r="S8679" i="1" a="1"/>
  <c r="S8679" i="1" s="1"/>
  <c r="S8680" i="1" a="1"/>
  <c r="S8680" i="1" s="1"/>
  <c r="S8681" i="1" a="1"/>
  <c r="S8681" i="1" s="1"/>
  <c r="S8682" i="1" a="1"/>
  <c r="S8682" i="1" s="1"/>
  <c r="S8683" i="1" a="1"/>
  <c r="S8683" i="1" s="1"/>
  <c r="S8684" i="1" a="1"/>
  <c r="S8684" i="1" s="1"/>
  <c r="S8685" i="1" a="1"/>
  <c r="S8685" i="1" s="1"/>
  <c r="S8686" i="1" a="1"/>
  <c r="S8686" i="1" s="1"/>
  <c r="S8687" i="1" a="1"/>
  <c r="S8687" i="1" s="1"/>
  <c r="S8688" i="1" a="1"/>
  <c r="S8688" i="1" s="1"/>
  <c r="S8689" i="1" a="1"/>
  <c r="S8689" i="1" s="1"/>
  <c r="S8690" i="1" a="1"/>
  <c r="S8690" i="1" s="1"/>
  <c r="S8691" i="1" a="1"/>
  <c r="S8691" i="1" s="1"/>
  <c r="S8692" i="1" a="1"/>
  <c r="S8692" i="1" s="1"/>
  <c r="S8693" i="1" a="1"/>
  <c r="S8693" i="1" s="1"/>
  <c r="S8694" i="1" a="1"/>
  <c r="S8694" i="1" s="1"/>
  <c r="S8695" i="1" a="1"/>
  <c r="S8695" i="1" s="1"/>
  <c r="S8696" i="1" a="1"/>
  <c r="S8696" i="1" s="1"/>
  <c r="S8697" i="1" a="1"/>
  <c r="S8697" i="1" s="1"/>
  <c r="S8698" i="1" a="1"/>
  <c r="S8698" i="1" s="1"/>
  <c r="S8699" i="1" a="1"/>
  <c r="S8699" i="1" s="1"/>
  <c r="S8700" i="1" a="1"/>
  <c r="S8700" i="1" s="1"/>
  <c r="S8701" i="1" a="1"/>
  <c r="S8701" i="1" s="1"/>
  <c r="S8702" i="1" a="1"/>
  <c r="S8702" i="1" s="1"/>
  <c r="S8703" i="1" a="1"/>
  <c r="S8703" i="1" s="1"/>
  <c r="S8704" i="1" a="1"/>
  <c r="S8704" i="1" s="1"/>
  <c r="S8705" i="1" a="1"/>
  <c r="S8705" i="1" s="1"/>
  <c r="S8706" i="1" a="1"/>
  <c r="S8706" i="1" s="1"/>
  <c r="S8707" i="1" a="1"/>
  <c r="S8707" i="1" s="1"/>
  <c r="S8708" i="1" a="1"/>
  <c r="S8708" i="1" s="1"/>
  <c r="S8709" i="1" a="1"/>
  <c r="S8709" i="1" s="1"/>
  <c r="S8710" i="1" a="1"/>
  <c r="S8710" i="1" s="1"/>
  <c r="S8711" i="1" a="1"/>
  <c r="S8711" i="1" s="1"/>
  <c r="S8712" i="1" a="1"/>
  <c r="S8712" i="1" s="1"/>
  <c r="S8713" i="1" a="1"/>
  <c r="S8713" i="1" s="1"/>
  <c r="S8714" i="1" a="1"/>
  <c r="S8714" i="1" s="1"/>
  <c r="S8715" i="1" a="1"/>
  <c r="S8715" i="1" s="1"/>
  <c r="S8716" i="1" a="1"/>
  <c r="S8716" i="1" s="1"/>
  <c r="S8717" i="1" a="1"/>
  <c r="S8717" i="1" s="1"/>
  <c r="S8718" i="1" a="1"/>
  <c r="S8718" i="1" s="1"/>
  <c r="S8719" i="1" a="1"/>
  <c r="S8719" i="1" s="1"/>
  <c r="S8720" i="1" a="1"/>
  <c r="S8720" i="1" s="1"/>
  <c r="S8721" i="1" a="1"/>
  <c r="S8721" i="1" s="1"/>
  <c r="S8722" i="1" a="1"/>
  <c r="S8722" i="1" s="1"/>
  <c r="S8723" i="1" a="1"/>
  <c r="S8723" i="1" s="1"/>
  <c r="S8724" i="1" a="1"/>
  <c r="S8724" i="1" s="1"/>
  <c r="S8725" i="1" a="1"/>
  <c r="S8725" i="1" s="1"/>
  <c r="S8726" i="1" a="1"/>
  <c r="S8726" i="1" s="1"/>
  <c r="S8727" i="1" a="1"/>
  <c r="S8727" i="1" s="1"/>
  <c r="S8728" i="1" a="1"/>
  <c r="S8728" i="1" s="1"/>
  <c r="S8729" i="1" a="1"/>
  <c r="S8729" i="1" s="1"/>
  <c r="S8730" i="1" a="1"/>
  <c r="S8730" i="1" s="1"/>
  <c r="S8731" i="1" a="1"/>
  <c r="S8731" i="1" s="1"/>
  <c r="S8732" i="1" a="1"/>
  <c r="S8732" i="1" s="1"/>
  <c r="S8733" i="1" a="1"/>
  <c r="S8733" i="1" s="1"/>
  <c r="S8734" i="1" a="1"/>
  <c r="S8734" i="1" s="1"/>
  <c r="S8735" i="1" a="1"/>
  <c r="S8735" i="1" s="1"/>
  <c r="S8736" i="1" a="1"/>
  <c r="S8736" i="1" s="1"/>
  <c r="S8737" i="1" a="1"/>
  <c r="S8737" i="1" s="1"/>
  <c r="S8738" i="1" a="1"/>
  <c r="S8738" i="1" s="1"/>
  <c r="S8739" i="1" a="1"/>
  <c r="S8739" i="1" s="1"/>
  <c r="S8740" i="1" a="1"/>
  <c r="S8740" i="1" s="1"/>
  <c r="S8741" i="1" a="1"/>
  <c r="S8741" i="1" s="1"/>
  <c r="S8742" i="1" a="1"/>
  <c r="S8742" i="1" s="1"/>
  <c r="S8743" i="1" a="1"/>
  <c r="S8743" i="1" s="1"/>
  <c r="S8744" i="1" a="1"/>
  <c r="S8744" i="1" s="1"/>
  <c r="S8745" i="1" a="1"/>
  <c r="S8745" i="1" s="1"/>
  <c r="S8746" i="1" a="1"/>
  <c r="S8746" i="1" s="1"/>
  <c r="S8747" i="1" a="1"/>
  <c r="S8747" i="1" s="1"/>
  <c r="S8748" i="1" a="1"/>
  <c r="S8748" i="1" s="1"/>
  <c r="S8749" i="1" a="1"/>
  <c r="S8749" i="1" s="1"/>
  <c r="S8750" i="1" a="1"/>
  <c r="S8750" i="1" s="1"/>
  <c r="S8751" i="1" a="1"/>
  <c r="S8751" i="1" s="1"/>
  <c r="S8752" i="1" a="1"/>
  <c r="S8752" i="1" s="1"/>
  <c r="S8753" i="1" a="1"/>
  <c r="S8753" i="1" s="1"/>
  <c r="S8754" i="1" a="1"/>
  <c r="S8754" i="1" s="1"/>
  <c r="S8755" i="1" a="1"/>
  <c r="S8755" i="1" s="1"/>
  <c r="S8756" i="1" a="1"/>
  <c r="S8756" i="1" s="1"/>
  <c r="S8757" i="1" a="1"/>
  <c r="S8757" i="1" s="1"/>
  <c r="S8758" i="1" a="1"/>
  <c r="S8758" i="1" s="1"/>
  <c r="S8759" i="1" a="1"/>
  <c r="S8759" i="1" s="1"/>
  <c r="S8760" i="1" a="1"/>
  <c r="S8760" i="1" s="1"/>
  <c r="S8761" i="1" a="1"/>
  <c r="S8761" i="1" s="1"/>
  <c r="S8762" i="1" a="1"/>
  <c r="S8762" i="1" s="1"/>
  <c r="S8763" i="1" a="1"/>
  <c r="S8763" i="1" s="1"/>
  <c r="S8764" i="1" a="1"/>
  <c r="S8764" i="1" s="1"/>
  <c r="S8765" i="1" a="1"/>
  <c r="S8765" i="1" s="1"/>
  <c r="S8766" i="1" a="1"/>
  <c r="S8766" i="1" s="1"/>
  <c r="S8767" i="1" a="1"/>
  <c r="S8767" i="1" s="1"/>
  <c r="S8768" i="1" a="1"/>
  <c r="S8768" i="1" s="1"/>
  <c r="S8769" i="1" a="1"/>
  <c r="S8769" i="1" s="1"/>
  <c r="S8770" i="1" a="1"/>
  <c r="S8770" i="1" s="1"/>
  <c r="S8771" i="1" a="1"/>
  <c r="S8771" i="1" s="1"/>
  <c r="S8772" i="1" a="1"/>
  <c r="S8772" i="1" s="1"/>
  <c r="S8773" i="1" a="1"/>
  <c r="S8773" i="1" s="1"/>
  <c r="S8774" i="1" a="1"/>
  <c r="S8774" i="1" s="1"/>
  <c r="S8775" i="1" a="1"/>
  <c r="S8775" i="1" s="1"/>
  <c r="S8776" i="1" a="1"/>
  <c r="S8776" i="1" s="1"/>
  <c r="S8777" i="1" a="1"/>
  <c r="S8777" i="1" s="1"/>
  <c r="S8778" i="1" a="1"/>
  <c r="S8778" i="1" s="1"/>
  <c r="S8779" i="1" a="1"/>
  <c r="S8779" i="1" s="1"/>
  <c r="S8780" i="1" a="1"/>
  <c r="S8780" i="1" s="1"/>
  <c r="S8781" i="1" a="1"/>
  <c r="S8781" i="1" s="1"/>
  <c r="S8782" i="1" a="1"/>
  <c r="S8782" i="1" s="1"/>
  <c r="S8783" i="1" a="1"/>
  <c r="S8783" i="1" s="1"/>
  <c r="S8784" i="1" a="1"/>
  <c r="S8784" i="1" s="1"/>
  <c r="S8785" i="1" a="1"/>
  <c r="S8785" i="1" s="1"/>
  <c r="S8786" i="1" a="1"/>
  <c r="S8786" i="1" s="1"/>
  <c r="S8787" i="1" a="1"/>
  <c r="S8787" i="1" s="1"/>
  <c r="S8788" i="1" a="1"/>
  <c r="S8788" i="1" s="1"/>
  <c r="S8789" i="1" a="1"/>
  <c r="S8789" i="1" s="1"/>
  <c r="S8790" i="1" a="1"/>
  <c r="S8790" i="1" s="1"/>
  <c r="S8791" i="1" a="1"/>
  <c r="S8791" i="1" s="1"/>
  <c r="S8792" i="1" a="1"/>
  <c r="S8792" i="1" s="1"/>
  <c r="S8793" i="1" a="1"/>
  <c r="S8793" i="1" s="1"/>
  <c r="S8794" i="1" a="1"/>
  <c r="S8794" i="1" s="1"/>
  <c r="S8795" i="1" a="1"/>
  <c r="S8795" i="1" s="1"/>
  <c r="S8796" i="1" a="1"/>
  <c r="S8796" i="1" s="1"/>
  <c r="S8797" i="1" a="1"/>
  <c r="S8797" i="1" s="1"/>
  <c r="S8798" i="1" a="1"/>
  <c r="S8798" i="1" s="1"/>
  <c r="S8799" i="1" a="1"/>
  <c r="S8799" i="1" s="1"/>
  <c r="S8800" i="1" a="1"/>
  <c r="S8800" i="1" s="1"/>
  <c r="S8801" i="1" a="1"/>
  <c r="S8801" i="1" s="1"/>
  <c r="S8802" i="1" a="1"/>
  <c r="S8802" i="1" s="1"/>
  <c r="S8803" i="1" a="1"/>
  <c r="S8803" i="1" s="1"/>
  <c r="S8804" i="1" a="1"/>
  <c r="S8804" i="1" s="1"/>
  <c r="S8805" i="1" a="1"/>
  <c r="S8805" i="1" s="1"/>
  <c r="S8806" i="1" a="1"/>
  <c r="S8806" i="1" s="1"/>
  <c r="S8807" i="1" a="1"/>
  <c r="S8807" i="1" s="1"/>
  <c r="S8808" i="1" a="1"/>
  <c r="S8808" i="1" s="1"/>
  <c r="S8809" i="1" a="1"/>
  <c r="S8809" i="1" s="1"/>
  <c r="S8810" i="1" a="1"/>
  <c r="S8810" i="1" s="1"/>
  <c r="S8811" i="1" a="1"/>
  <c r="S8811" i="1" s="1"/>
  <c r="S8812" i="1" a="1"/>
  <c r="S8812" i="1" s="1"/>
  <c r="S8813" i="1" a="1"/>
  <c r="S8813" i="1" s="1"/>
  <c r="S8814" i="1" a="1"/>
  <c r="S8814" i="1" s="1"/>
  <c r="S8815" i="1" a="1"/>
  <c r="S8815" i="1" s="1"/>
  <c r="S8816" i="1" a="1"/>
  <c r="S8816" i="1" s="1"/>
  <c r="S8817" i="1" a="1"/>
  <c r="S8817" i="1" s="1"/>
  <c r="S8818" i="1" a="1"/>
  <c r="S8818" i="1" s="1"/>
  <c r="S8819" i="1" a="1"/>
  <c r="S8819" i="1" s="1"/>
  <c r="S8820" i="1" a="1"/>
  <c r="S8820" i="1" s="1"/>
  <c r="S8821" i="1" a="1"/>
  <c r="S8821" i="1" s="1"/>
  <c r="S8822" i="1" a="1"/>
  <c r="S8822" i="1" s="1"/>
  <c r="S8823" i="1" a="1"/>
  <c r="S8823" i="1" s="1"/>
  <c r="S8824" i="1" a="1"/>
  <c r="S8824" i="1" s="1"/>
  <c r="S8825" i="1" a="1"/>
  <c r="S8825" i="1" s="1"/>
  <c r="S8826" i="1" a="1"/>
  <c r="S8826" i="1" s="1"/>
  <c r="S8827" i="1" a="1"/>
  <c r="S8827" i="1" s="1"/>
  <c r="S8828" i="1" a="1"/>
  <c r="S8828" i="1" s="1"/>
  <c r="S8829" i="1" a="1"/>
  <c r="S8829" i="1" s="1"/>
  <c r="S8830" i="1" a="1"/>
  <c r="S8830" i="1" s="1"/>
  <c r="S8831" i="1" a="1"/>
  <c r="S8831" i="1" s="1"/>
  <c r="S8832" i="1" a="1"/>
  <c r="S8832" i="1" s="1"/>
  <c r="S8833" i="1" a="1"/>
  <c r="S8833" i="1" s="1"/>
  <c r="S8834" i="1" a="1"/>
  <c r="S8834" i="1" s="1"/>
  <c r="S8835" i="1" a="1"/>
  <c r="S8835" i="1" s="1"/>
  <c r="S8836" i="1" a="1"/>
  <c r="S8836" i="1" s="1"/>
  <c r="S8837" i="1" a="1"/>
  <c r="S8837" i="1" s="1"/>
  <c r="S8838" i="1" a="1"/>
  <c r="S8838" i="1" s="1"/>
  <c r="S8839" i="1" a="1"/>
  <c r="S8839" i="1" s="1"/>
  <c r="S8840" i="1" a="1"/>
  <c r="S8840" i="1" s="1"/>
  <c r="S8841" i="1" a="1"/>
  <c r="S8841" i="1" s="1"/>
  <c r="S8842" i="1" a="1"/>
  <c r="S8842" i="1" s="1"/>
  <c r="S8843" i="1" a="1"/>
  <c r="S8843" i="1" s="1"/>
  <c r="S8844" i="1" a="1"/>
  <c r="S8844" i="1" s="1"/>
  <c r="S8845" i="1" a="1"/>
  <c r="S8845" i="1" s="1"/>
  <c r="S8846" i="1" a="1"/>
  <c r="S8846" i="1" s="1"/>
  <c r="S8847" i="1" a="1"/>
  <c r="S8847" i="1" s="1"/>
  <c r="S8848" i="1" a="1"/>
  <c r="S8848" i="1" s="1"/>
  <c r="S8849" i="1" a="1"/>
  <c r="S8849" i="1" s="1"/>
  <c r="S8850" i="1" a="1"/>
  <c r="S8850" i="1" s="1"/>
  <c r="S8851" i="1" a="1"/>
  <c r="S8851" i="1" s="1"/>
  <c r="S8852" i="1" a="1"/>
  <c r="S8852" i="1" s="1"/>
  <c r="S8853" i="1" a="1"/>
  <c r="S8853" i="1" s="1"/>
  <c r="S8854" i="1" a="1"/>
  <c r="S8854" i="1" s="1"/>
  <c r="S8855" i="1" a="1"/>
  <c r="S8855" i="1" s="1"/>
  <c r="S8856" i="1" a="1"/>
  <c r="S8856" i="1" s="1"/>
  <c r="S8857" i="1" a="1"/>
  <c r="S8857" i="1" s="1"/>
  <c r="S8858" i="1" a="1"/>
  <c r="S8858" i="1" s="1"/>
  <c r="S8859" i="1" a="1"/>
  <c r="S8859" i="1" s="1"/>
  <c r="S8860" i="1" a="1"/>
  <c r="S8860" i="1" s="1"/>
  <c r="S8861" i="1" a="1"/>
  <c r="S8861" i="1" s="1"/>
  <c r="S8862" i="1" a="1"/>
  <c r="S8862" i="1" s="1"/>
  <c r="S8863" i="1" a="1"/>
  <c r="S8863" i="1" s="1"/>
  <c r="S8864" i="1" a="1"/>
  <c r="S8864" i="1" s="1"/>
  <c r="S8865" i="1" a="1"/>
  <c r="S8865" i="1" s="1"/>
  <c r="S8866" i="1" a="1"/>
  <c r="S8866" i="1" s="1"/>
  <c r="S8867" i="1" a="1"/>
  <c r="S8867" i="1" s="1"/>
  <c r="S8868" i="1" a="1"/>
  <c r="S8868" i="1" s="1"/>
  <c r="S8869" i="1" a="1"/>
  <c r="S8869" i="1" s="1"/>
  <c r="S8870" i="1" a="1"/>
  <c r="S8870" i="1" s="1"/>
  <c r="S8871" i="1" a="1"/>
  <c r="S8871" i="1" s="1"/>
  <c r="S8872" i="1" a="1"/>
  <c r="S8872" i="1" s="1"/>
  <c r="S8873" i="1" a="1"/>
  <c r="S8873" i="1" s="1"/>
  <c r="S8874" i="1" a="1"/>
  <c r="S8874" i="1" s="1"/>
  <c r="S8875" i="1" a="1"/>
  <c r="S8875" i="1" s="1"/>
  <c r="S8876" i="1" a="1"/>
  <c r="S8876" i="1" s="1"/>
  <c r="S8877" i="1" a="1"/>
  <c r="S8877" i="1" s="1"/>
  <c r="S8878" i="1" a="1"/>
  <c r="S8878" i="1" s="1"/>
  <c r="S8879" i="1" a="1"/>
  <c r="S8879" i="1" s="1"/>
  <c r="S8880" i="1" a="1"/>
  <c r="S8880" i="1" s="1"/>
  <c r="S8881" i="1" a="1"/>
  <c r="S8881" i="1" s="1"/>
  <c r="S8882" i="1" a="1"/>
  <c r="S8882" i="1" s="1"/>
  <c r="S8883" i="1" a="1"/>
  <c r="S8883" i="1" s="1"/>
  <c r="S8884" i="1" a="1"/>
  <c r="S8884" i="1" s="1"/>
  <c r="S8885" i="1" a="1"/>
  <c r="S8885" i="1" s="1"/>
  <c r="S8886" i="1" a="1"/>
  <c r="S8886" i="1" s="1"/>
  <c r="S8887" i="1" a="1"/>
  <c r="S8887" i="1" s="1"/>
  <c r="S8888" i="1" a="1"/>
  <c r="S8888" i="1" s="1"/>
  <c r="S8889" i="1" a="1"/>
  <c r="S8889" i="1" s="1"/>
  <c r="S8890" i="1" a="1"/>
  <c r="S8890" i="1" s="1"/>
  <c r="S8891" i="1" a="1"/>
  <c r="S8891" i="1" s="1"/>
  <c r="S8892" i="1" a="1"/>
  <c r="S8892" i="1" s="1"/>
  <c r="S8893" i="1" a="1"/>
  <c r="S8893" i="1" s="1"/>
  <c r="S8894" i="1" a="1"/>
  <c r="S8894" i="1" s="1"/>
  <c r="S8895" i="1" a="1"/>
  <c r="S8895" i="1" s="1"/>
  <c r="S8896" i="1" a="1"/>
  <c r="S8896" i="1" s="1"/>
  <c r="S8897" i="1" a="1"/>
  <c r="S8897" i="1" s="1"/>
  <c r="S8898" i="1" a="1"/>
  <c r="S8898" i="1" s="1"/>
  <c r="S8899" i="1" a="1"/>
  <c r="S8899" i="1" s="1"/>
  <c r="S8900" i="1" a="1"/>
  <c r="S8900" i="1" s="1"/>
  <c r="S8901" i="1" a="1"/>
  <c r="S8901" i="1" s="1"/>
  <c r="S8902" i="1" a="1"/>
  <c r="S8902" i="1" s="1"/>
  <c r="S8903" i="1" a="1"/>
  <c r="S8903" i="1" s="1"/>
  <c r="S8904" i="1" a="1"/>
  <c r="S8904" i="1" s="1"/>
  <c r="S8905" i="1" a="1"/>
  <c r="S8905" i="1" s="1"/>
  <c r="S8906" i="1" a="1"/>
  <c r="S8906" i="1" s="1"/>
  <c r="S8907" i="1" a="1"/>
  <c r="S8907" i="1" s="1"/>
  <c r="S8908" i="1" a="1"/>
  <c r="S8908" i="1" s="1"/>
  <c r="S8909" i="1" a="1"/>
  <c r="S8909" i="1" s="1"/>
  <c r="S8910" i="1" a="1"/>
  <c r="S8910" i="1" s="1"/>
  <c r="S8911" i="1" a="1"/>
  <c r="S8911" i="1" s="1"/>
  <c r="S8912" i="1" a="1"/>
  <c r="S8912" i="1" s="1"/>
  <c r="S8913" i="1" a="1"/>
  <c r="S8913" i="1" s="1"/>
  <c r="S8914" i="1" a="1"/>
  <c r="S8914" i="1" s="1"/>
  <c r="S8915" i="1" a="1"/>
  <c r="S8915" i="1" s="1"/>
  <c r="S8916" i="1" a="1"/>
  <c r="S8916" i="1" s="1"/>
  <c r="S8917" i="1" a="1"/>
  <c r="S8917" i="1" s="1"/>
  <c r="S8918" i="1" a="1"/>
  <c r="S8918" i="1" s="1"/>
  <c r="S8919" i="1" a="1"/>
  <c r="S8919" i="1" s="1"/>
  <c r="S8920" i="1" a="1"/>
  <c r="S8920" i="1" s="1"/>
  <c r="S8921" i="1" a="1"/>
  <c r="S8921" i="1" s="1"/>
  <c r="S8922" i="1" a="1"/>
  <c r="S8922" i="1" s="1"/>
  <c r="S8923" i="1" a="1"/>
  <c r="S8923" i="1" s="1"/>
  <c r="S8924" i="1" a="1"/>
  <c r="S8924" i="1" s="1"/>
  <c r="S8925" i="1" a="1"/>
  <c r="S8925" i="1" s="1"/>
  <c r="S8926" i="1" a="1"/>
  <c r="S8926" i="1" s="1"/>
  <c r="S8927" i="1" a="1"/>
  <c r="S8927" i="1" s="1"/>
  <c r="S8928" i="1" a="1"/>
  <c r="S8928" i="1" s="1"/>
  <c r="S8929" i="1" a="1"/>
  <c r="S8929" i="1" s="1"/>
  <c r="S8930" i="1" a="1"/>
  <c r="S8930" i="1" s="1"/>
  <c r="S8931" i="1" a="1"/>
  <c r="S8931" i="1" s="1"/>
  <c r="S8932" i="1" a="1"/>
  <c r="S8932" i="1" s="1"/>
  <c r="S8933" i="1" a="1"/>
  <c r="S8933" i="1" s="1"/>
  <c r="S8934" i="1" a="1"/>
  <c r="S8934" i="1" s="1"/>
  <c r="S8935" i="1" a="1"/>
  <c r="S8935" i="1" s="1"/>
  <c r="S8936" i="1" a="1"/>
  <c r="S8936" i="1" s="1"/>
  <c r="S8937" i="1" a="1"/>
  <c r="S8937" i="1" s="1"/>
  <c r="S8938" i="1" a="1"/>
  <c r="S8938" i="1" s="1"/>
  <c r="S8939" i="1" a="1"/>
  <c r="S8939" i="1" s="1"/>
  <c r="S8940" i="1" a="1"/>
  <c r="S8940" i="1" s="1"/>
  <c r="S8941" i="1" a="1"/>
  <c r="S8941" i="1" s="1"/>
  <c r="S8942" i="1" a="1"/>
  <c r="S8942" i="1" s="1"/>
  <c r="S8943" i="1" a="1"/>
  <c r="S8943" i="1" s="1"/>
  <c r="S8944" i="1" a="1"/>
  <c r="S8944" i="1" s="1"/>
  <c r="S8945" i="1" a="1"/>
  <c r="S8945" i="1" s="1"/>
  <c r="S8946" i="1" a="1"/>
  <c r="S8946" i="1" s="1"/>
  <c r="S8947" i="1" a="1"/>
  <c r="S8947" i="1" s="1"/>
  <c r="S8948" i="1" a="1"/>
  <c r="S8948" i="1" s="1"/>
  <c r="S8949" i="1" a="1"/>
  <c r="S8949" i="1" s="1"/>
  <c r="S8950" i="1" a="1"/>
  <c r="S8950" i="1" s="1"/>
  <c r="S8951" i="1" a="1"/>
  <c r="S8951" i="1" s="1"/>
  <c r="S8952" i="1" a="1"/>
  <c r="S8952" i="1" s="1"/>
  <c r="S8953" i="1" a="1"/>
  <c r="S8953" i="1" s="1"/>
  <c r="S8954" i="1" a="1"/>
  <c r="S8954" i="1" s="1"/>
  <c r="S8955" i="1" a="1"/>
  <c r="S8955" i="1" s="1"/>
  <c r="S8956" i="1" a="1"/>
  <c r="S8956" i="1" s="1"/>
  <c r="S8957" i="1" a="1"/>
  <c r="S8957" i="1" s="1"/>
  <c r="S8958" i="1" a="1"/>
  <c r="S8958" i="1" s="1"/>
  <c r="S8959" i="1" a="1"/>
  <c r="S8959" i="1" s="1"/>
  <c r="S8960" i="1" a="1"/>
  <c r="S8960" i="1" s="1"/>
  <c r="S8961" i="1" a="1"/>
  <c r="S8961" i="1" s="1"/>
  <c r="S8962" i="1" a="1"/>
  <c r="S8962" i="1" s="1"/>
  <c r="S8963" i="1" a="1"/>
  <c r="S8963" i="1" s="1"/>
  <c r="S8964" i="1" a="1"/>
  <c r="S8964" i="1" s="1"/>
  <c r="S8965" i="1" a="1"/>
  <c r="S8965" i="1" s="1"/>
  <c r="S8966" i="1" a="1"/>
  <c r="S8966" i="1" s="1"/>
  <c r="S8967" i="1" a="1"/>
  <c r="S8967" i="1" s="1"/>
  <c r="S8968" i="1" a="1"/>
  <c r="S8968" i="1" s="1"/>
  <c r="S8969" i="1" a="1"/>
  <c r="S8969" i="1" s="1"/>
  <c r="S8970" i="1" a="1"/>
  <c r="S8970" i="1" s="1"/>
  <c r="S8971" i="1" a="1"/>
  <c r="S8971" i="1" s="1"/>
  <c r="S8972" i="1" a="1"/>
  <c r="S8972" i="1" s="1"/>
  <c r="S8973" i="1" a="1"/>
  <c r="S8973" i="1" s="1"/>
  <c r="S8974" i="1" a="1"/>
  <c r="S8974" i="1" s="1"/>
  <c r="S8975" i="1" a="1"/>
  <c r="S8975" i="1" s="1"/>
  <c r="S8976" i="1" a="1"/>
  <c r="S8976" i="1" s="1"/>
  <c r="S8977" i="1" a="1"/>
  <c r="S8977" i="1" s="1"/>
  <c r="S8978" i="1" a="1"/>
  <c r="S8978" i="1" s="1"/>
  <c r="S8979" i="1" a="1"/>
  <c r="S8979" i="1" s="1"/>
  <c r="S8980" i="1" a="1"/>
  <c r="S8980" i="1" s="1"/>
  <c r="S8981" i="1" a="1"/>
  <c r="S8981" i="1" s="1"/>
  <c r="S8982" i="1" a="1"/>
  <c r="S8982" i="1" s="1"/>
  <c r="S8983" i="1" a="1"/>
  <c r="S8983" i="1" s="1"/>
  <c r="S8984" i="1" a="1"/>
  <c r="S8984" i="1" s="1"/>
  <c r="S8985" i="1" a="1"/>
  <c r="S8985" i="1" s="1"/>
  <c r="S8986" i="1" a="1"/>
  <c r="S8986" i="1" s="1"/>
  <c r="S8987" i="1" a="1"/>
  <c r="S8987" i="1" s="1"/>
  <c r="S8988" i="1" a="1"/>
  <c r="S8988" i="1" s="1"/>
  <c r="S8989" i="1" a="1"/>
  <c r="S8989" i="1" s="1"/>
  <c r="S8990" i="1" a="1"/>
  <c r="S8990" i="1" s="1"/>
  <c r="S8991" i="1" a="1"/>
  <c r="S8991" i="1" s="1"/>
  <c r="S8992" i="1" a="1"/>
  <c r="S8992" i="1" s="1"/>
  <c r="S8993" i="1" a="1"/>
  <c r="S8993" i="1" s="1"/>
  <c r="S8994" i="1" a="1"/>
  <c r="S8994" i="1" s="1"/>
  <c r="S8995" i="1" a="1"/>
  <c r="S8995" i="1" s="1"/>
  <c r="S8996" i="1" a="1"/>
  <c r="S8996" i="1" s="1"/>
  <c r="S8997" i="1" a="1"/>
  <c r="S8997" i="1" s="1"/>
  <c r="S8998" i="1" a="1"/>
  <c r="S8998" i="1" s="1"/>
  <c r="S8999" i="1" a="1"/>
  <c r="S8999" i="1" s="1"/>
  <c r="S9000" i="1" a="1"/>
  <c r="S9000" i="1" s="1"/>
  <c r="S9001" i="1" a="1"/>
  <c r="S9001" i="1" s="1"/>
  <c r="S9002" i="1" a="1"/>
  <c r="S9002" i="1" s="1"/>
  <c r="S9003" i="1" a="1"/>
  <c r="S9003" i="1" s="1"/>
  <c r="S9004" i="1" a="1"/>
  <c r="S9004" i="1" s="1"/>
  <c r="S9005" i="1" a="1"/>
  <c r="S9005" i="1" s="1"/>
  <c r="S9006" i="1" a="1"/>
  <c r="S9006" i="1" s="1"/>
  <c r="S9007" i="1" a="1"/>
  <c r="S9007" i="1" s="1"/>
  <c r="S9008" i="1" a="1"/>
  <c r="S9008" i="1" s="1"/>
  <c r="S9009" i="1" a="1"/>
  <c r="S9009" i="1" s="1"/>
  <c r="S9010" i="1" a="1"/>
  <c r="S9010" i="1" s="1"/>
  <c r="S9011" i="1" a="1"/>
  <c r="S9011" i="1" s="1"/>
  <c r="S9012" i="1" a="1"/>
  <c r="S9012" i="1" s="1"/>
  <c r="S9013" i="1" a="1"/>
  <c r="S9013" i="1" s="1"/>
  <c r="S9014" i="1" a="1"/>
  <c r="S9014" i="1" s="1"/>
  <c r="S9015" i="1" a="1"/>
  <c r="S9015" i="1" s="1"/>
  <c r="S9016" i="1" a="1"/>
  <c r="S9016" i="1" s="1"/>
  <c r="S9017" i="1" a="1"/>
  <c r="S9017" i="1" s="1"/>
  <c r="S9018" i="1" a="1"/>
  <c r="S9018" i="1" s="1"/>
  <c r="S9019" i="1" a="1"/>
  <c r="S9019" i="1" s="1"/>
  <c r="S9020" i="1" a="1"/>
  <c r="S9020" i="1" s="1"/>
  <c r="S9021" i="1" a="1"/>
  <c r="S9021" i="1" s="1"/>
  <c r="S9022" i="1" a="1"/>
  <c r="S9022" i="1" s="1"/>
  <c r="S9023" i="1" a="1"/>
  <c r="S9023" i="1" s="1"/>
  <c r="S9024" i="1" a="1"/>
  <c r="S9024" i="1" s="1"/>
  <c r="S9025" i="1" a="1"/>
  <c r="S9025" i="1" s="1"/>
  <c r="S9026" i="1" a="1"/>
  <c r="S9026" i="1" s="1"/>
  <c r="S9027" i="1" a="1"/>
  <c r="S9027" i="1" s="1"/>
  <c r="S9028" i="1" a="1"/>
  <c r="S9028" i="1" s="1"/>
  <c r="S9029" i="1" a="1"/>
  <c r="S9029" i="1" s="1"/>
  <c r="S9030" i="1" a="1"/>
  <c r="S9030" i="1" s="1"/>
  <c r="S9031" i="1" a="1"/>
  <c r="S9031" i="1" s="1"/>
  <c r="S9032" i="1" a="1"/>
  <c r="S9032" i="1" s="1"/>
  <c r="S9033" i="1" a="1"/>
  <c r="S9033" i="1" s="1"/>
  <c r="S9034" i="1" a="1"/>
  <c r="S9034" i="1" s="1"/>
  <c r="S9035" i="1" a="1"/>
  <c r="S9035" i="1" s="1"/>
  <c r="S9036" i="1" a="1"/>
  <c r="S9036" i="1" s="1"/>
  <c r="S9037" i="1" a="1"/>
  <c r="S9037" i="1" s="1"/>
  <c r="S9038" i="1" a="1"/>
  <c r="S9038" i="1" s="1"/>
  <c r="S9039" i="1" a="1"/>
  <c r="S9039" i="1" s="1"/>
  <c r="S9040" i="1" a="1"/>
  <c r="S9040" i="1" s="1"/>
  <c r="S9041" i="1" a="1"/>
  <c r="S9041" i="1" s="1"/>
  <c r="S9042" i="1" a="1"/>
  <c r="S9042" i="1" s="1"/>
  <c r="S9043" i="1" a="1"/>
  <c r="S9043" i="1" s="1"/>
  <c r="S9044" i="1" a="1"/>
  <c r="S9044" i="1" s="1"/>
  <c r="S9045" i="1" a="1"/>
  <c r="S9045" i="1" s="1"/>
  <c r="S9046" i="1" a="1"/>
  <c r="S9046" i="1" s="1"/>
  <c r="S9047" i="1" a="1"/>
  <c r="S9047" i="1" s="1"/>
  <c r="S9048" i="1" a="1"/>
  <c r="S9048" i="1" s="1"/>
  <c r="S9049" i="1" a="1"/>
  <c r="S9049" i="1" s="1"/>
  <c r="S9050" i="1" a="1"/>
  <c r="S9050" i="1" s="1"/>
  <c r="S9051" i="1" a="1"/>
  <c r="S9051" i="1" s="1"/>
  <c r="S9052" i="1" a="1"/>
  <c r="S9052" i="1" s="1"/>
  <c r="S9053" i="1" a="1"/>
  <c r="S9053" i="1" s="1"/>
  <c r="S9054" i="1" a="1"/>
  <c r="S9054" i="1" s="1"/>
  <c r="S9055" i="1" a="1"/>
  <c r="S9055" i="1" s="1"/>
  <c r="S9056" i="1" a="1"/>
  <c r="S9056" i="1" s="1"/>
  <c r="S9057" i="1" a="1"/>
  <c r="S9057" i="1" s="1"/>
  <c r="S9058" i="1" a="1"/>
  <c r="S9058" i="1" s="1"/>
  <c r="S9059" i="1" a="1"/>
  <c r="S9059" i="1" s="1"/>
  <c r="S9060" i="1" a="1"/>
  <c r="S9060" i="1" s="1"/>
  <c r="S9061" i="1" a="1"/>
  <c r="S9061" i="1" s="1"/>
  <c r="S9062" i="1" a="1"/>
  <c r="S9062" i="1" s="1"/>
  <c r="S9063" i="1" a="1"/>
  <c r="S9063" i="1" s="1"/>
  <c r="S9064" i="1" a="1"/>
  <c r="S9064" i="1" s="1"/>
  <c r="S9065" i="1" a="1"/>
  <c r="S9065" i="1" s="1"/>
  <c r="S9066" i="1" a="1"/>
  <c r="S9066" i="1" s="1"/>
  <c r="S9067" i="1" a="1"/>
  <c r="S9067" i="1" s="1"/>
  <c r="S9068" i="1" a="1"/>
  <c r="S9068" i="1" s="1"/>
  <c r="S9069" i="1" a="1"/>
  <c r="S9069" i="1" s="1"/>
  <c r="S9070" i="1" a="1"/>
  <c r="S9070" i="1" s="1"/>
  <c r="S9071" i="1" a="1"/>
  <c r="S9071" i="1" s="1"/>
  <c r="S9072" i="1" a="1"/>
  <c r="S9072" i="1" s="1"/>
  <c r="S9073" i="1" a="1"/>
  <c r="S9073" i="1" s="1"/>
  <c r="S9074" i="1" a="1"/>
  <c r="S9074" i="1" s="1"/>
  <c r="S9075" i="1" a="1"/>
  <c r="S9075" i="1" s="1"/>
  <c r="S9076" i="1" a="1"/>
  <c r="S9076" i="1" s="1"/>
  <c r="S9077" i="1" a="1"/>
  <c r="S9077" i="1" s="1"/>
  <c r="S9078" i="1" a="1"/>
  <c r="S9078" i="1" s="1"/>
  <c r="S9079" i="1" a="1"/>
  <c r="S9079" i="1" s="1"/>
  <c r="S9080" i="1" a="1"/>
  <c r="S9080" i="1" s="1"/>
  <c r="S9081" i="1" a="1"/>
  <c r="S9081" i="1" s="1"/>
  <c r="S9082" i="1" a="1"/>
  <c r="S9082" i="1" s="1"/>
  <c r="S9083" i="1" a="1"/>
  <c r="S9083" i="1" s="1"/>
  <c r="S9084" i="1" a="1"/>
  <c r="S9084" i="1" s="1"/>
  <c r="S9085" i="1" a="1"/>
  <c r="S9085" i="1" s="1"/>
  <c r="S9086" i="1" a="1"/>
  <c r="S9086" i="1" s="1"/>
  <c r="S9087" i="1" a="1"/>
  <c r="S9087" i="1" s="1"/>
  <c r="S9088" i="1" a="1"/>
  <c r="S9088" i="1" s="1"/>
  <c r="S9089" i="1" a="1"/>
  <c r="S9089" i="1" s="1"/>
  <c r="S9090" i="1" a="1"/>
  <c r="S9090" i="1" s="1"/>
  <c r="S9091" i="1" a="1"/>
  <c r="S9091" i="1" s="1"/>
  <c r="S9092" i="1" a="1"/>
  <c r="S9092" i="1" s="1"/>
  <c r="S9093" i="1" a="1"/>
  <c r="S9093" i="1" s="1"/>
  <c r="S9094" i="1" a="1"/>
  <c r="S9094" i="1" s="1"/>
  <c r="S9095" i="1" a="1"/>
  <c r="S9095" i="1" s="1"/>
  <c r="S9096" i="1" a="1"/>
  <c r="S9096" i="1" s="1"/>
  <c r="S9097" i="1" a="1"/>
  <c r="S9097" i="1" s="1"/>
  <c r="S9098" i="1" a="1"/>
  <c r="S9098" i="1" s="1"/>
  <c r="S9099" i="1" a="1"/>
  <c r="S9099" i="1" s="1"/>
  <c r="S9100" i="1" a="1"/>
  <c r="S9100" i="1" s="1"/>
  <c r="S9101" i="1" a="1"/>
  <c r="S9101" i="1" s="1"/>
  <c r="S9102" i="1" a="1"/>
  <c r="S9102" i="1" s="1"/>
  <c r="S9103" i="1" a="1"/>
  <c r="S9103" i="1" s="1"/>
  <c r="S9104" i="1" a="1"/>
  <c r="S9104" i="1" s="1"/>
  <c r="S9105" i="1" a="1"/>
  <c r="S9105" i="1" s="1"/>
  <c r="S9106" i="1" a="1"/>
  <c r="S9106" i="1" s="1"/>
  <c r="S9107" i="1" a="1"/>
  <c r="S9107" i="1" s="1"/>
  <c r="S9108" i="1" a="1"/>
  <c r="S9108" i="1" s="1"/>
  <c r="S9109" i="1" a="1"/>
  <c r="S9109" i="1" s="1"/>
  <c r="S9110" i="1" a="1"/>
  <c r="S9110" i="1" s="1"/>
  <c r="S9111" i="1" a="1"/>
  <c r="S9111" i="1" s="1"/>
  <c r="S9112" i="1" a="1"/>
  <c r="S9112" i="1" s="1"/>
  <c r="S9113" i="1" a="1"/>
  <c r="S9113" i="1" s="1"/>
  <c r="S9114" i="1" a="1"/>
  <c r="S9114" i="1" s="1"/>
  <c r="S9115" i="1" a="1"/>
  <c r="S9115" i="1" s="1"/>
  <c r="S9116" i="1" a="1"/>
  <c r="S9116" i="1" s="1"/>
  <c r="S9117" i="1" a="1"/>
  <c r="S9117" i="1" s="1"/>
  <c r="S9118" i="1" a="1"/>
  <c r="S9118" i="1" s="1"/>
  <c r="S9119" i="1" a="1"/>
  <c r="S9119" i="1" s="1"/>
  <c r="S9120" i="1" a="1"/>
  <c r="S9120" i="1" s="1"/>
  <c r="S9121" i="1" a="1"/>
  <c r="S9121" i="1" s="1"/>
  <c r="S9122" i="1" a="1"/>
  <c r="S9122" i="1" s="1"/>
  <c r="S9123" i="1" a="1"/>
  <c r="S9123" i="1" s="1"/>
  <c r="S9124" i="1" a="1"/>
  <c r="S9124" i="1" s="1"/>
  <c r="S9125" i="1" a="1"/>
  <c r="S9125" i="1" s="1"/>
  <c r="S9126" i="1" a="1"/>
  <c r="S9126" i="1" s="1"/>
  <c r="S9127" i="1" a="1"/>
  <c r="S9127" i="1" s="1"/>
  <c r="S9128" i="1" a="1"/>
  <c r="S9128" i="1" s="1"/>
  <c r="S9129" i="1" a="1"/>
  <c r="S9129" i="1" s="1"/>
  <c r="S9130" i="1" a="1"/>
  <c r="S9130" i="1" s="1"/>
  <c r="S9131" i="1" a="1"/>
  <c r="S9131" i="1" s="1"/>
  <c r="S9132" i="1" a="1"/>
  <c r="S9132" i="1" s="1"/>
  <c r="S9133" i="1" a="1"/>
  <c r="S9133" i="1" s="1"/>
  <c r="S9134" i="1" a="1"/>
  <c r="S9134" i="1" s="1"/>
  <c r="S9135" i="1" a="1"/>
  <c r="S9135" i="1" s="1"/>
  <c r="S9136" i="1" a="1"/>
  <c r="S9136" i="1" s="1"/>
  <c r="S9137" i="1" a="1"/>
  <c r="S9137" i="1" s="1"/>
  <c r="S9138" i="1" a="1"/>
  <c r="S9138" i="1" s="1"/>
  <c r="S9139" i="1" a="1"/>
  <c r="S9139" i="1" s="1"/>
  <c r="S9140" i="1" a="1"/>
  <c r="S9140" i="1" s="1"/>
  <c r="S9141" i="1" a="1"/>
  <c r="S9141" i="1" s="1"/>
  <c r="S9142" i="1" a="1"/>
  <c r="S9142" i="1" s="1"/>
  <c r="S9143" i="1" a="1"/>
  <c r="S9143" i="1" s="1"/>
  <c r="S9144" i="1" a="1"/>
  <c r="S9144" i="1" s="1"/>
  <c r="S9145" i="1" a="1"/>
  <c r="S9145" i="1" s="1"/>
  <c r="S9146" i="1" a="1"/>
  <c r="S9146" i="1" s="1"/>
  <c r="S9147" i="1" a="1"/>
  <c r="S9147" i="1" s="1"/>
  <c r="S9148" i="1" a="1"/>
  <c r="S9148" i="1" s="1"/>
  <c r="S9149" i="1" a="1"/>
  <c r="S9149" i="1" s="1"/>
  <c r="S9150" i="1" a="1"/>
  <c r="S9150" i="1" s="1"/>
  <c r="S9151" i="1" a="1"/>
  <c r="S9151" i="1" s="1"/>
  <c r="S9152" i="1" a="1"/>
  <c r="S9152" i="1" s="1"/>
  <c r="S9153" i="1" a="1"/>
  <c r="S9153" i="1" s="1"/>
  <c r="S9154" i="1" a="1"/>
  <c r="S9154" i="1" s="1"/>
  <c r="S9155" i="1" a="1"/>
  <c r="S9155" i="1" s="1"/>
  <c r="S9156" i="1" a="1"/>
  <c r="S9156" i="1" s="1"/>
  <c r="S9157" i="1" a="1"/>
  <c r="S9157" i="1" s="1"/>
  <c r="S9158" i="1" a="1"/>
  <c r="S9158" i="1" s="1"/>
  <c r="S9159" i="1" a="1"/>
  <c r="S9159" i="1" s="1"/>
  <c r="S9160" i="1" a="1"/>
  <c r="S9160" i="1" s="1"/>
  <c r="S9161" i="1" a="1"/>
  <c r="S9161" i="1" s="1"/>
  <c r="S9162" i="1" a="1"/>
  <c r="S9162" i="1" s="1"/>
  <c r="S9163" i="1" a="1"/>
  <c r="S9163" i="1" s="1"/>
  <c r="S9164" i="1" a="1"/>
  <c r="S9164" i="1" s="1"/>
  <c r="S9165" i="1" a="1"/>
  <c r="S9165" i="1" s="1"/>
  <c r="S9166" i="1" a="1"/>
  <c r="S9166" i="1" s="1"/>
  <c r="S9167" i="1" a="1"/>
  <c r="S9167" i="1" s="1"/>
  <c r="S9168" i="1" a="1"/>
  <c r="S9168" i="1" s="1"/>
  <c r="S9169" i="1" a="1"/>
  <c r="S9169" i="1" s="1"/>
  <c r="S9170" i="1" a="1"/>
  <c r="S9170" i="1" s="1"/>
  <c r="S9171" i="1" a="1"/>
  <c r="S9171" i="1" s="1"/>
  <c r="S9172" i="1" a="1"/>
  <c r="S9172" i="1" s="1"/>
  <c r="S9173" i="1" a="1"/>
  <c r="S9173" i="1" s="1"/>
  <c r="S9174" i="1" a="1"/>
  <c r="S9174" i="1" s="1"/>
  <c r="S9175" i="1" a="1"/>
  <c r="S9175" i="1" s="1"/>
  <c r="S9176" i="1" a="1"/>
  <c r="S9176" i="1" s="1"/>
  <c r="S9177" i="1" a="1"/>
  <c r="S9177" i="1" s="1"/>
  <c r="S9178" i="1" a="1"/>
  <c r="S9178" i="1" s="1"/>
  <c r="S9179" i="1" a="1"/>
  <c r="S9179" i="1" s="1"/>
  <c r="S9180" i="1" a="1"/>
  <c r="S9180" i="1" s="1"/>
  <c r="S9181" i="1" a="1"/>
  <c r="S9181" i="1" s="1"/>
  <c r="S9182" i="1" a="1"/>
  <c r="S9182" i="1" s="1"/>
  <c r="S9183" i="1" a="1"/>
  <c r="S9183" i="1" s="1"/>
  <c r="S9184" i="1" a="1"/>
  <c r="S9184" i="1" s="1"/>
  <c r="S9185" i="1" a="1"/>
  <c r="S9185" i="1" s="1"/>
  <c r="S9186" i="1" a="1"/>
  <c r="S9186" i="1" s="1"/>
  <c r="S9187" i="1" a="1"/>
  <c r="S9187" i="1" s="1"/>
  <c r="S9188" i="1" a="1"/>
  <c r="S9188" i="1" s="1"/>
  <c r="S9189" i="1" a="1"/>
  <c r="S9189" i="1" s="1"/>
  <c r="S9190" i="1" a="1"/>
  <c r="S9190" i="1" s="1"/>
  <c r="S9191" i="1" a="1"/>
  <c r="S9191" i="1" s="1"/>
  <c r="S9192" i="1" a="1"/>
  <c r="S9192" i="1" s="1"/>
  <c r="S9193" i="1" a="1"/>
  <c r="S9193" i="1" s="1"/>
  <c r="S9194" i="1" a="1"/>
  <c r="S9194" i="1" s="1"/>
  <c r="S9195" i="1" a="1"/>
  <c r="S9195" i="1" s="1"/>
  <c r="S9196" i="1" a="1"/>
  <c r="S9196" i="1" s="1"/>
  <c r="S9197" i="1" a="1"/>
  <c r="S9197" i="1" s="1"/>
  <c r="S9198" i="1" a="1"/>
  <c r="S9198" i="1" s="1"/>
  <c r="S9199" i="1" a="1"/>
  <c r="S9199" i="1" s="1"/>
  <c r="S9200" i="1" a="1"/>
  <c r="S9200" i="1" s="1"/>
  <c r="S9201" i="1" a="1"/>
  <c r="S9201" i="1" s="1"/>
  <c r="S9202" i="1" a="1"/>
  <c r="S9202" i="1" s="1"/>
  <c r="S9203" i="1" a="1"/>
  <c r="S9203" i="1" s="1"/>
  <c r="S9204" i="1" a="1"/>
  <c r="S9204" i="1" s="1"/>
  <c r="S9205" i="1" a="1"/>
  <c r="S9205" i="1" s="1"/>
  <c r="S9206" i="1" a="1"/>
  <c r="S9206" i="1" s="1"/>
  <c r="S9207" i="1" a="1"/>
  <c r="S9207" i="1" s="1"/>
  <c r="S9208" i="1" a="1"/>
  <c r="S9208" i="1" s="1"/>
  <c r="S9209" i="1" a="1"/>
  <c r="S9209" i="1" s="1"/>
  <c r="S9210" i="1" a="1"/>
  <c r="S9210" i="1" s="1"/>
  <c r="S9211" i="1" a="1"/>
  <c r="S9211" i="1" s="1"/>
  <c r="S9212" i="1" a="1"/>
  <c r="S9212" i="1" s="1"/>
  <c r="S9213" i="1" a="1"/>
  <c r="S9213" i="1" s="1"/>
  <c r="S9214" i="1" a="1"/>
  <c r="S9214" i="1" s="1"/>
  <c r="S9215" i="1" a="1"/>
  <c r="S9215" i="1" s="1"/>
  <c r="S9216" i="1" a="1"/>
  <c r="S9216" i="1" s="1"/>
  <c r="S9217" i="1" a="1"/>
  <c r="S9217" i="1" s="1"/>
  <c r="S9218" i="1" a="1"/>
  <c r="S9218" i="1" s="1"/>
  <c r="S9219" i="1" a="1"/>
  <c r="S9219" i="1" s="1"/>
  <c r="S9220" i="1" a="1"/>
  <c r="S9220" i="1" s="1"/>
  <c r="S9221" i="1" a="1"/>
  <c r="S9221" i="1" s="1"/>
  <c r="S9222" i="1" a="1"/>
  <c r="S9222" i="1" s="1"/>
  <c r="S9223" i="1" a="1"/>
  <c r="S9223" i="1" s="1"/>
  <c r="S9224" i="1" a="1"/>
  <c r="S9224" i="1" s="1"/>
  <c r="S9225" i="1" a="1"/>
  <c r="S9225" i="1" s="1"/>
  <c r="S9226" i="1" a="1"/>
  <c r="S9226" i="1" s="1"/>
  <c r="S9227" i="1" a="1"/>
  <c r="S9227" i="1" s="1"/>
  <c r="S9228" i="1" a="1"/>
  <c r="S9228" i="1" s="1"/>
  <c r="S9229" i="1" a="1"/>
  <c r="S9229" i="1" s="1"/>
  <c r="S9230" i="1" a="1"/>
  <c r="S9230" i="1" s="1"/>
  <c r="S9231" i="1" a="1"/>
  <c r="S9231" i="1" s="1"/>
  <c r="S9232" i="1" a="1"/>
  <c r="S9232" i="1" s="1"/>
  <c r="S9233" i="1" a="1"/>
  <c r="S9233" i="1" s="1"/>
  <c r="S9234" i="1" a="1"/>
  <c r="S9234" i="1" s="1"/>
  <c r="S9235" i="1" a="1"/>
  <c r="S9235" i="1" s="1"/>
  <c r="S9236" i="1" a="1"/>
  <c r="S9236" i="1" s="1"/>
  <c r="S9237" i="1" a="1"/>
  <c r="S9237" i="1" s="1"/>
  <c r="S9238" i="1" a="1"/>
  <c r="S9238" i="1" s="1"/>
  <c r="S9239" i="1" a="1"/>
  <c r="S9239" i="1" s="1"/>
  <c r="S9240" i="1" a="1"/>
  <c r="S9240" i="1" s="1"/>
  <c r="S9241" i="1" a="1"/>
  <c r="S9241" i="1" s="1"/>
  <c r="S9242" i="1" a="1"/>
  <c r="S9242" i="1" s="1"/>
  <c r="S9243" i="1" a="1"/>
  <c r="S9243" i="1" s="1"/>
  <c r="S9244" i="1" a="1"/>
  <c r="S9244" i="1" s="1"/>
  <c r="S9245" i="1" a="1"/>
  <c r="S9245" i="1" s="1"/>
  <c r="S9246" i="1" a="1"/>
  <c r="S9246" i="1" s="1"/>
  <c r="S9247" i="1" a="1"/>
  <c r="S9247" i="1" s="1"/>
  <c r="S9248" i="1" a="1"/>
  <c r="S9248" i="1" s="1"/>
  <c r="S9249" i="1" a="1"/>
  <c r="S9249" i="1" s="1"/>
  <c r="S9250" i="1" a="1"/>
  <c r="S9250" i="1" s="1"/>
  <c r="S9251" i="1" a="1"/>
  <c r="S9251" i="1" s="1"/>
  <c r="S9252" i="1" a="1"/>
  <c r="S9252" i="1" s="1"/>
  <c r="S9253" i="1" a="1"/>
  <c r="S9253" i="1" s="1"/>
  <c r="S9254" i="1" a="1"/>
  <c r="S9254" i="1" s="1"/>
  <c r="S9255" i="1" a="1"/>
  <c r="S9255" i="1" s="1"/>
  <c r="S9256" i="1" a="1"/>
  <c r="S9256" i="1" s="1"/>
  <c r="S9257" i="1" a="1"/>
  <c r="S9257" i="1" s="1"/>
  <c r="S9258" i="1" a="1"/>
  <c r="S9258" i="1" s="1"/>
  <c r="S9259" i="1" a="1"/>
  <c r="S9259" i="1" s="1"/>
  <c r="S9260" i="1" a="1"/>
  <c r="S9260" i="1" s="1"/>
  <c r="S9261" i="1" a="1"/>
  <c r="S9261" i="1" s="1"/>
  <c r="S9262" i="1" a="1"/>
  <c r="S9262" i="1" s="1"/>
  <c r="S9263" i="1" a="1"/>
  <c r="S9263" i="1" s="1"/>
  <c r="S9264" i="1" a="1"/>
  <c r="S9264" i="1" s="1"/>
  <c r="S9265" i="1" a="1"/>
  <c r="S9265" i="1" s="1"/>
  <c r="S9266" i="1" a="1"/>
  <c r="S9266" i="1" s="1"/>
  <c r="S9267" i="1" a="1"/>
  <c r="S9267" i="1" s="1"/>
  <c r="S9268" i="1" a="1"/>
  <c r="S9268" i="1" s="1"/>
  <c r="S9269" i="1" a="1"/>
  <c r="S9269" i="1" s="1"/>
  <c r="S9270" i="1" a="1"/>
  <c r="S9270" i="1" s="1"/>
  <c r="S9271" i="1" a="1"/>
  <c r="S9271" i="1" s="1"/>
  <c r="S9272" i="1" a="1"/>
  <c r="S9272" i="1" s="1"/>
  <c r="S9273" i="1" a="1"/>
  <c r="S9273" i="1" s="1"/>
  <c r="S9274" i="1" a="1"/>
  <c r="S9274" i="1" s="1"/>
  <c r="S9275" i="1" a="1"/>
  <c r="S9275" i="1" s="1"/>
  <c r="S9276" i="1" a="1"/>
  <c r="S9276" i="1" s="1"/>
  <c r="S9277" i="1" a="1"/>
  <c r="S9277" i="1" s="1"/>
  <c r="S9278" i="1" a="1"/>
  <c r="S9278" i="1" s="1"/>
  <c r="S9279" i="1" a="1"/>
  <c r="S9279" i="1" s="1"/>
  <c r="S9280" i="1" a="1"/>
  <c r="S9280" i="1" s="1"/>
  <c r="S9281" i="1" a="1"/>
  <c r="S9281" i="1" s="1"/>
  <c r="S9282" i="1" a="1"/>
  <c r="S9282" i="1" s="1"/>
  <c r="S9283" i="1" a="1"/>
  <c r="S9283" i="1" s="1"/>
  <c r="S9284" i="1" a="1"/>
  <c r="S9284" i="1" s="1"/>
  <c r="S9285" i="1" a="1"/>
  <c r="S9285" i="1" s="1"/>
  <c r="S9286" i="1" a="1"/>
  <c r="S9286" i="1" s="1"/>
  <c r="S9287" i="1" a="1"/>
  <c r="S9287" i="1" s="1"/>
  <c r="S9288" i="1" a="1"/>
  <c r="S9288" i="1" s="1"/>
  <c r="S9289" i="1" a="1"/>
  <c r="S9289" i="1" s="1"/>
  <c r="S9290" i="1" a="1"/>
  <c r="S9290" i="1" s="1"/>
  <c r="S9291" i="1" a="1"/>
  <c r="S9291" i="1" s="1"/>
  <c r="S9292" i="1" a="1"/>
  <c r="S9292" i="1" s="1"/>
  <c r="S9293" i="1" a="1"/>
  <c r="S9293" i="1" s="1"/>
  <c r="S9294" i="1" a="1"/>
  <c r="S9294" i="1" s="1"/>
  <c r="S9295" i="1" a="1"/>
  <c r="S9295" i="1" s="1"/>
  <c r="S9296" i="1" a="1"/>
  <c r="S9296" i="1" s="1"/>
  <c r="S9297" i="1" a="1"/>
  <c r="S9297" i="1" s="1"/>
  <c r="S9298" i="1" a="1"/>
  <c r="S9298" i="1" s="1"/>
  <c r="S9299" i="1" a="1"/>
  <c r="S9299" i="1" s="1"/>
  <c r="S9300" i="1" a="1"/>
  <c r="S9300" i="1" s="1"/>
  <c r="S9301" i="1" a="1"/>
  <c r="S9301" i="1" s="1"/>
  <c r="S9302" i="1" a="1"/>
  <c r="S9302" i="1" s="1"/>
  <c r="S9303" i="1" a="1"/>
  <c r="S9303" i="1" s="1"/>
  <c r="S9304" i="1" a="1"/>
  <c r="S9304" i="1" s="1"/>
  <c r="S9305" i="1" a="1"/>
  <c r="S9305" i="1" s="1"/>
  <c r="S9306" i="1" a="1"/>
  <c r="S9306" i="1" s="1"/>
  <c r="S9307" i="1" a="1"/>
  <c r="S9307" i="1" s="1"/>
  <c r="S9308" i="1" a="1"/>
  <c r="S9308" i="1" s="1"/>
  <c r="S9309" i="1" a="1"/>
  <c r="S9309" i="1" s="1"/>
  <c r="S9310" i="1" a="1"/>
  <c r="S9310" i="1" s="1"/>
  <c r="S9311" i="1" a="1"/>
  <c r="S9311" i="1" s="1"/>
  <c r="S9312" i="1" a="1"/>
  <c r="S9312" i="1" s="1"/>
  <c r="S9313" i="1" a="1"/>
  <c r="S9313" i="1" s="1"/>
  <c r="S9314" i="1" a="1"/>
  <c r="S9314" i="1" s="1"/>
  <c r="S9315" i="1" a="1"/>
  <c r="S9315" i="1" s="1"/>
  <c r="S9316" i="1" a="1"/>
  <c r="S9316" i="1" s="1"/>
  <c r="S9317" i="1" a="1"/>
  <c r="S9317" i="1" s="1"/>
  <c r="S9318" i="1" a="1"/>
  <c r="S9318" i="1" s="1"/>
  <c r="S9319" i="1" a="1"/>
  <c r="S9319" i="1" s="1"/>
  <c r="S9320" i="1" a="1"/>
  <c r="S9320" i="1" s="1"/>
  <c r="S9321" i="1" a="1"/>
  <c r="S9321" i="1" s="1"/>
  <c r="S9322" i="1" a="1"/>
  <c r="S9322" i="1" s="1"/>
  <c r="S9323" i="1" a="1"/>
  <c r="S9323" i="1" s="1"/>
  <c r="S9324" i="1" a="1"/>
  <c r="S9324" i="1" s="1"/>
  <c r="S9325" i="1" a="1"/>
  <c r="S9325" i="1" s="1"/>
  <c r="S9326" i="1" a="1"/>
  <c r="S9326" i="1" s="1"/>
  <c r="S9327" i="1" a="1"/>
  <c r="S9327" i="1" s="1"/>
  <c r="S9328" i="1" a="1"/>
  <c r="S9328" i="1" s="1"/>
  <c r="S9329" i="1" a="1"/>
  <c r="S9329" i="1" s="1"/>
  <c r="S9330" i="1" a="1"/>
  <c r="S9330" i="1" s="1"/>
  <c r="S9331" i="1" a="1"/>
  <c r="S9331" i="1" s="1"/>
  <c r="S9332" i="1" a="1"/>
  <c r="S9332" i="1" s="1"/>
  <c r="S9333" i="1" a="1"/>
  <c r="S9333" i="1" s="1"/>
  <c r="S9334" i="1" a="1"/>
  <c r="S9334" i="1" s="1"/>
  <c r="S9335" i="1" a="1"/>
  <c r="S9335" i="1" s="1"/>
  <c r="S9336" i="1" a="1"/>
  <c r="S9336" i="1" s="1"/>
  <c r="S9337" i="1" a="1"/>
  <c r="S9337" i="1" s="1"/>
  <c r="S9338" i="1" a="1"/>
  <c r="S9338" i="1" s="1"/>
  <c r="S9339" i="1" a="1"/>
  <c r="S9339" i="1" s="1"/>
  <c r="S9340" i="1" a="1"/>
  <c r="S9340" i="1" s="1"/>
  <c r="S9341" i="1" a="1"/>
  <c r="S9341" i="1" s="1"/>
  <c r="S9342" i="1" a="1"/>
  <c r="S9342" i="1" s="1"/>
  <c r="S9343" i="1" a="1"/>
  <c r="S9343" i="1" s="1"/>
  <c r="S9344" i="1" a="1"/>
  <c r="S9344" i="1" s="1"/>
  <c r="S9345" i="1" a="1"/>
  <c r="S9345" i="1" s="1"/>
  <c r="S9346" i="1" a="1"/>
  <c r="S9346" i="1" s="1"/>
  <c r="S9347" i="1" a="1"/>
  <c r="S9347" i="1" s="1"/>
  <c r="S9348" i="1" a="1"/>
  <c r="S9348" i="1" s="1"/>
  <c r="S9349" i="1" a="1"/>
  <c r="S9349" i="1" s="1"/>
  <c r="S9350" i="1" a="1"/>
  <c r="S9350" i="1" s="1"/>
  <c r="S9351" i="1" a="1"/>
  <c r="S9351" i="1" s="1"/>
  <c r="S9352" i="1" a="1"/>
  <c r="S9352" i="1" s="1"/>
  <c r="S9353" i="1" a="1"/>
  <c r="S9353" i="1" s="1"/>
  <c r="S9354" i="1" a="1"/>
  <c r="S9354" i="1" s="1"/>
  <c r="S9355" i="1" a="1"/>
  <c r="S9355" i="1" s="1"/>
  <c r="S9356" i="1" a="1"/>
  <c r="S9356" i="1" s="1"/>
  <c r="S9357" i="1" a="1"/>
  <c r="S9357" i="1" s="1"/>
  <c r="S9358" i="1" a="1"/>
  <c r="S9358" i="1" s="1"/>
  <c r="S9359" i="1" a="1"/>
  <c r="S9359" i="1" s="1"/>
  <c r="S9360" i="1" a="1"/>
  <c r="S9360" i="1" s="1"/>
  <c r="S9361" i="1" a="1"/>
  <c r="S9361" i="1" s="1"/>
  <c r="S9362" i="1" a="1"/>
  <c r="S9362" i="1" s="1"/>
  <c r="S9363" i="1" a="1"/>
  <c r="S9363" i="1" s="1"/>
  <c r="S9364" i="1" a="1"/>
  <c r="S9364" i="1" s="1"/>
  <c r="S9365" i="1" a="1"/>
  <c r="S9365" i="1" s="1"/>
  <c r="S9366" i="1" a="1"/>
  <c r="S9366" i="1" s="1"/>
  <c r="S9367" i="1" a="1"/>
  <c r="S9367" i="1" s="1"/>
  <c r="S9368" i="1" a="1"/>
  <c r="S9368" i="1" s="1"/>
  <c r="S9369" i="1" a="1"/>
  <c r="S9369" i="1" s="1"/>
  <c r="S9370" i="1" a="1"/>
  <c r="S9370" i="1" s="1"/>
  <c r="S9371" i="1" a="1"/>
  <c r="S9371" i="1" s="1"/>
  <c r="S9372" i="1" a="1"/>
  <c r="S9372" i="1" s="1"/>
  <c r="S9373" i="1" a="1"/>
  <c r="S9373" i="1" s="1"/>
  <c r="S9374" i="1" a="1"/>
  <c r="S9374" i="1" s="1"/>
  <c r="S9375" i="1" a="1"/>
  <c r="S9375" i="1" s="1"/>
  <c r="S9376" i="1" a="1"/>
  <c r="S9376" i="1" s="1"/>
  <c r="S9377" i="1" a="1"/>
  <c r="S9377" i="1" s="1"/>
  <c r="S9378" i="1" a="1"/>
  <c r="S9378" i="1" s="1"/>
  <c r="S9379" i="1" a="1"/>
  <c r="S9379" i="1" s="1"/>
  <c r="S9380" i="1" a="1"/>
  <c r="S9380" i="1" s="1"/>
  <c r="S9381" i="1" a="1"/>
  <c r="S9381" i="1" s="1"/>
  <c r="S9382" i="1" a="1"/>
  <c r="S9382" i="1" s="1"/>
  <c r="S9383" i="1" a="1"/>
  <c r="S9383" i="1" s="1"/>
  <c r="S9384" i="1" a="1"/>
  <c r="S9384" i="1" s="1"/>
  <c r="S9385" i="1" a="1"/>
  <c r="S9385" i="1" s="1"/>
  <c r="S9386" i="1" a="1"/>
  <c r="S9386" i="1" s="1"/>
  <c r="S9387" i="1" a="1"/>
  <c r="S9387" i="1" s="1"/>
  <c r="S9388" i="1" a="1"/>
  <c r="S9388" i="1" s="1"/>
  <c r="S9389" i="1" a="1"/>
  <c r="S9389" i="1" s="1"/>
  <c r="S9390" i="1" a="1"/>
  <c r="S9390" i="1" s="1"/>
  <c r="S9391" i="1" a="1"/>
  <c r="S9391" i="1" s="1"/>
  <c r="S9392" i="1" a="1"/>
  <c r="S9392" i="1" s="1"/>
  <c r="S9393" i="1" a="1"/>
  <c r="S9393" i="1" s="1"/>
  <c r="S9394" i="1" a="1"/>
  <c r="S9394" i="1" s="1"/>
  <c r="S9395" i="1" a="1"/>
  <c r="S9395" i="1" s="1"/>
  <c r="S9396" i="1" a="1"/>
  <c r="S9396" i="1" s="1"/>
  <c r="S9397" i="1" a="1"/>
  <c r="S9397" i="1" s="1"/>
  <c r="S9398" i="1" a="1"/>
  <c r="S9398" i="1" s="1"/>
  <c r="S9399" i="1" a="1"/>
  <c r="S9399" i="1" s="1"/>
  <c r="S9400" i="1" a="1"/>
  <c r="S9400" i="1" s="1"/>
  <c r="S9401" i="1" a="1"/>
  <c r="S9401" i="1" s="1"/>
  <c r="S9402" i="1" a="1"/>
  <c r="S9402" i="1" s="1"/>
  <c r="S9403" i="1" a="1"/>
  <c r="S9403" i="1" s="1"/>
  <c r="S9404" i="1" a="1"/>
  <c r="S9404" i="1" s="1"/>
  <c r="S9405" i="1" a="1"/>
  <c r="S9405" i="1" s="1"/>
  <c r="S9406" i="1" a="1"/>
  <c r="S9406" i="1" s="1"/>
  <c r="S9407" i="1" a="1"/>
  <c r="S9407" i="1" s="1"/>
  <c r="S9408" i="1" a="1"/>
  <c r="S9408" i="1" s="1"/>
  <c r="S9409" i="1" a="1"/>
  <c r="S9409" i="1" s="1"/>
  <c r="S9410" i="1" a="1"/>
  <c r="S9410" i="1" s="1"/>
  <c r="S9411" i="1" a="1"/>
  <c r="S9411" i="1" s="1"/>
  <c r="S9412" i="1" a="1"/>
  <c r="S9412" i="1" s="1"/>
  <c r="S9413" i="1" a="1"/>
  <c r="S9413" i="1" s="1"/>
  <c r="S9414" i="1" a="1"/>
  <c r="S9414" i="1" s="1"/>
  <c r="S9415" i="1" a="1"/>
  <c r="S9415" i="1" s="1"/>
  <c r="S9416" i="1" a="1"/>
  <c r="S9416" i="1" s="1"/>
  <c r="S9417" i="1" a="1"/>
  <c r="S9417" i="1" s="1"/>
  <c r="S9418" i="1" a="1"/>
  <c r="S9418" i="1" s="1"/>
  <c r="S9419" i="1" a="1"/>
  <c r="S9419" i="1" s="1"/>
  <c r="S9420" i="1" a="1"/>
  <c r="S9420" i="1" s="1"/>
  <c r="S9421" i="1" a="1"/>
  <c r="S9421" i="1" s="1"/>
  <c r="S9422" i="1" a="1"/>
  <c r="S9422" i="1" s="1"/>
  <c r="S9423" i="1" a="1"/>
  <c r="S9423" i="1" s="1"/>
  <c r="S9424" i="1" a="1"/>
  <c r="S9424" i="1" s="1"/>
  <c r="S9425" i="1" a="1"/>
  <c r="S9425" i="1" s="1"/>
  <c r="S9426" i="1" a="1"/>
  <c r="S9426" i="1" s="1"/>
  <c r="S9427" i="1" a="1"/>
  <c r="S9427" i="1" s="1"/>
  <c r="S9428" i="1" a="1"/>
  <c r="S9428" i="1" s="1"/>
  <c r="S9429" i="1" a="1"/>
  <c r="S9429" i="1" s="1"/>
  <c r="S9430" i="1" a="1"/>
  <c r="S9430" i="1" s="1"/>
  <c r="S9431" i="1" a="1"/>
  <c r="S9431" i="1" s="1"/>
  <c r="S9432" i="1" a="1"/>
  <c r="S9432" i="1" s="1"/>
  <c r="S9433" i="1" a="1"/>
  <c r="S9433" i="1" s="1"/>
  <c r="S9434" i="1" a="1"/>
  <c r="S9434" i="1" s="1"/>
  <c r="S9435" i="1" a="1"/>
  <c r="S9435" i="1" s="1"/>
  <c r="S9436" i="1" a="1"/>
  <c r="S9436" i="1" s="1"/>
  <c r="S9437" i="1" a="1"/>
  <c r="S9437" i="1" s="1"/>
  <c r="S9438" i="1" a="1"/>
  <c r="S9438" i="1" s="1"/>
  <c r="S9439" i="1" a="1"/>
  <c r="S9439" i="1" s="1"/>
  <c r="S9440" i="1" a="1"/>
  <c r="S9440" i="1" s="1"/>
  <c r="S9441" i="1" a="1"/>
  <c r="S9441" i="1" s="1"/>
  <c r="S9442" i="1" a="1"/>
  <c r="S9442" i="1" s="1"/>
  <c r="S9443" i="1" a="1"/>
  <c r="S9443" i="1" s="1"/>
  <c r="S9444" i="1" a="1"/>
  <c r="S9444" i="1" s="1"/>
  <c r="S9445" i="1" a="1"/>
  <c r="S9445" i="1" s="1"/>
  <c r="S9446" i="1" a="1"/>
  <c r="S9446" i="1" s="1"/>
  <c r="S9447" i="1" a="1"/>
  <c r="S9447" i="1" s="1"/>
  <c r="S9448" i="1" a="1"/>
  <c r="S9448" i="1" s="1"/>
  <c r="S9449" i="1" a="1"/>
  <c r="S9449" i="1" s="1"/>
  <c r="S9450" i="1" a="1"/>
  <c r="S9450" i="1" s="1"/>
  <c r="S9451" i="1" a="1"/>
  <c r="S9451" i="1" s="1"/>
  <c r="S9452" i="1" a="1"/>
  <c r="S9452" i="1" s="1"/>
  <c r="S9453" i="1" a="1"/>
  <c r="S9453" i="1" s="1"/>
  <c r="S9454" i="1" a="1"/>
  <c r="S9454" i="1" s="1"/>
  <c r="S9455" i="1" a="1"/>
  <c r="S9455" i="1" s="1"/>
  <c r="S9456" i="1" a="1"/>
  <c r="S9456" i="1" s="1"/>
  <c r="S9457" i="1" a="1"/>
  <c r="S9457" i="1" s="1"/>
  <c r="S9458" i="1" a="1"/>
  <c r="S9458" i="1" s="1"/>
  <c r="S9459" i="1" a="1"/>
  <c r="S9459" i="1" s="1"/>
  <c r="S9460" i="1" a="1"/>
  <c r="S9460" i="1" s="1"/>
  <c r="S9461" i="1" a="1"/>
  <c r="S9461" i="1" s="1"/>
  <c r="S9462" i="1" a="1"/>
  <c r="S9462" i="1" s="1"/>
  <c r="S9463" i="1" a="1"/>
  <c r="S9463" i="1" s="1"/>
  <c r="S9464" i="1" a="1"/>
  <c r="S9464" i="1" s="1"/>
  <c r="S9465" i="1" a="1"/>
  <c r="S9465" i="1" s="1"/>
  <c r="S9466" i="1" a="1"/>
  <c r="S9466" i="1" s="1"/>
  <c r="S9467" i="1" a="1"/>
  <c r="S9467" i="1" s="1"/>
  <c r="S9468" i="1" a="1"/>
  <c r="S9468" i="1" s="1"/>
  <c r="S9469" i="1" a="1"/>
  <c r="S9469" i="1" s="1"/>
  <c r="S9470" i="1" a="1"/>
  <c r="S9470" i="1" s="1"/>
  <c r="S9471" i="1" a="1"/>
  <c r="S9471" i="1" s="1"/>
  <c r="S9472" i="1" a="1"/>
  <c r="S9472" i="1" s="1"/>
  <c r="S9473" i="1" a="1"/>
  <c r="S9473" i="1" s="1"/>
  <c r="S9474" i="1" a="1"/>
  <c r="S9474" i="1" s="1"/>
  <c r="S9475" i="1" a="1"/>
  <c r="S9475" i="1" s="1"/>
  <c r="S9476" i="1" a="1"/>
  <c r="S9476" i="1" s="1"/>
  <c r="S9477" i="1" a="1"/>
  <c r="S9477" i="1" s="1"/>
  <c r="S9478" i="1" a="1"/>
  <c r="S9478" i="1" s="1"/>
  <c r="S9479" i="1" a="1"/>
  <c r="S9479" i="1" s="1"/>
  <c r="S9480" i="1" a="1"/>
  <c r="S9480" i="1" s="1"/>
  <c r="S9481" i="1" a="1"/>
  <c r="S9481" i="1" s="1"/>
  <c r="S9482" i="1" a="1"/>
  <c r="S9482" i="1" s="1"/>
  <c r="S9483" i="1" a="1"/>
  <c r="S9483" i="1" s="1"/>
  <c r="S9484" i="1" a="1"/>
  <c r="S9484" i="1" s="1"/>
  <c r="S9485" i="1" a="1"/>
  <c r="S9485" i="1" s="1"/>
  <c r="S9486" i="1" a="1"/>
  <c r="S9486" i="1" s="1"/>
  <c r="S9487" i="1" a="1"/>
  <c r="S9487" i="1" s="1"/>
  <c r="S9488" i="1" a="1"/>
  <c r="S9488" i="1" s="1"/>
  <c r="S9489" i="1" a="1"/>
  <c r="S9489" i="1" s="1"/>
  <c r="S9490" i="1" a="1"/>
  <c r="S9490" i="1" s="1"/>
  <c r="S9491" i="1" a="1"/>
  <c r="S9491" i="1" s="1"/>
  <c r="S9492" i="1" a="1"/>
  <c r="S9492" i="1" s="1"/>
  <c r="S9493" i="1" a="1"/>
  <c r="S9493" i="1" s="1"/>
  <c r="S9494" i="1" a="1"/>
  <c r="S9494" i="1" s="1"/>
  <c r="S9495" i="1" a="1"/>
  <c r="S9495" i="1" s="1"/>
  <c r="S9496" i="1" a="1"/>
  <c r="S9496" i="1" s="1"/>
  <c r="S9497" i="1" a="1"/>
  <c r="S9497" i="1" s="1"/>
  <c r="S9498" i="1" a="1"/>
  <c r="S9498" i="1" s="1"/>
  <c r="S9499" i="1" a="1"/>
  <c r="S9499" i="1" s="1"/>
  <c r="S9500" i="1" a="1"/>
  <c r="S9500" i="1" s="1"/>
  <c r="S9501" i="1" a="1"/>
  <c r="S9501" i="1" s="1"/>
  <c r="S9502" i="1" a="1"/>
  <c r="S9502" i="1" s="1"/>
  <c r="S9503" i="1" a="1"/>
  <c r="S9503" i="1" s="1"/>
  <c r="S9504" i="1" a="1"/>
  <c r="S9504" i="1" s="1"/>
  <c r="S9505" i="1" a="1"/>
  <c r="S9505" i="1" s="1"/>
  <c r="S9506" i="1" a="1"/>
  <c r="S9506" i="1" s="1"/>
  <c r="S9507" i="1" a="1"/>
  <c r="S9507" i="1" s="1"/>
  <c r="S9508" i="1" a="1"/>
  <c r="S9508" i="1" s="1"/>
  <c r="S9509" i="1" a="1"/>
  <c r="S9509" i="1" s="1"/>
  <c r="S9510" i="1" a="1"/>
  <c r="S9510" i="1" s="1"/>
  <c r="S9511" i="1" a="1"/>
  <c r="S9511" i="1" s="1"/>
  <c r="S9512" i="1" a="1"/>
  <c r="S9512" i="1" s="1"/>
  <c r="S9513" i="1" a="1"/>
  <c r="S9513" i="1" s="1"/>
  <c r="S9514" i="1" a="1"/>
  <c r="S9514" i="1" s="1"/>
  <c r="S9515" i="1" a="1"/>
  <c r="S9515" i="1" s="1"/>
  <c r="S9516" i="1" a="1"/>
  <c r="S9516" i="1" s="1"/>
  <c r="S9517" i="1" a="1"/>
  <c r="S9517" i="1" s="1"/>
  <c r="S9518" i="1" a="1"/>
  <c r="S9518" i="1" s="1"/>
  <c r="S9519" i="1" a="1"/>
  <c r="S9519" i="1" s="1"/>
  <c r="S9520" i="1" a="1"/>
  <c r="S9520" i="1" s="1"/>
  <c r="S9521" i="1" a="1"/>
  <c r="S9521" i="1" s="1"/>
  <c r="S9522" i="1" a="1"/>
  <c r="S9522" i="1" s="1"/>
  <c r="S9523" i="1" a="1"/>
  <c r="S9523" i="1" s="1"/>
  <c r="S9524" i="1" a="1"/>
  <c r="S9524" i="1" s="1"/>
  <c r="S9525" i="1" a="1"/>
  <c r="S9525" i="1" s="1"/>
  <c r="S9526" i="1" a="1"/>
  <c r="S9526" i="1" s="1"/>
  <c r="S9527" i="1" a="1"/>
  <c r="S9527" i="1" s="1"/>
  <c r="S9528" i="1" a="1"/>
  <c r="S9528" i="1" s="1"/>
  <c r="S9529" i="1" a="1"/>
  <c r="S9529" i="1" s="1"/>
  <c r="S9530" i="1" a="1"/>
  <c r="S9530" i="1" s="1"/>
  <c r="S9531" i="1" a="1"/>
  <c r="S9531" i="1" s="1"/>
  <c r="S9532" i="1" a="1"/>
  <c r="S9532" i="1" s="1"/>
  <c r="S9533" i="1" a="1"/>
  <c r="S9533" i="1" s="1"/>
  <c r="S9534" i="1" a="1"/>
  <c r="S9534" i="1" s="1"/>
  <c r="S9535" i="1" a="1"/>
  <c r="S9535" i="1" s="1"/>
  <c r="S9536" i="1" a="1"/>
  <c r="S9536" i="1" s="1"/>
  <c r="S9537" i="1" a="1"/>
  <c r="S9537" i="1" s="1"/>
  <c r="S9538" i="1" a="1"/>
  <c r="S9538" i="1" s="1"/>
  <c r="S9539" i="1" a="1"/>
  <c r="S9539" i="1" s="1"/>
  <c r="S9540" i="1" a="1"/>
  <c r="S9540" i="1" s="1"/>
  <c r="S9541" i="1" a="1"/>
  <c r="S9541" i="1" s="1"/>
  <c r="S9542" i="1" a="1"/>
  <c r="S9542" i="1" s="1"/>
  <c r="S9543" i="1" a="1"/>
  <c r="S9543" i="1" s="1"/>
  <c r="S9544" i="1" a="1"/>
  <c r="S9544" i="1" s="1"/>
  <c r="S9545" i="1" a="1"/>
  <c r="S9545" i="1" s="1"/>
  <c r="S9546" i="1" a="1"/>
  <c r="S9546" i="1" s="1"/>
  <c r="S9547" i="1" a="1"/>
  <c r="S9547" i="1" s="1"/>
  <c r="S9548" i="1" a="1"/>
  <c r="S9548" i="1" s="1"/>
  <c r="S9549" i="1" a="1"/>
  <c r="S9549" i="1" s="1"/>
  <c r="S9550" i="1" a="1"/>
  <c r="S9550" i="1" s="1"/>
  <c r="S9551" i="1" a="1"/>
  <c r="S9551" i="1" s="1"/>
  <c r="S9552" i="1" a="1"/>
  <c r="S9552" i="1" s="1"/>
  <c r="S9553" i="1" a="1"/>
  <c r="S9553" i="1" s="1"/>
  <c r="S9554" i="1" a="1"/>
  <c r="S9554" i="1" s="1"/>
  <c r="S9555" i="1" a="1"/>
  <c r="S9555" i="1" s="1"/>
  <c r="S9556" i="1" a="1"/>
  <c r="S9556" i="1" s="1"/>
  <c r="S9557" i="1" a="1"/>
  <c r="S9557" i="1" s="1"/>
  <c r="S9558" i="1" a="1"/>
  <c r="S9558" i="1" s="1"/>
  <c r="S9559" i="1" a="1"/>
  <c r="S9559" i="1" s="1"/>
  <c r="S9560" i="1" a="1"/>
  <c r="S9560" i="1" s="1"/>
  <c r="S9561" i="1" a="1"/>
  <c r="S9561" i="1" s="1"/>
  <c r="S9562" i="1" a="1"/>
  <c r="S9562" i="1" s="1"/>
  <c r="S9563" i="1" a="1"/>
  <c r="S9563" i="1" s="1"/>
  <c r="S9564" i="1" a="1"/>
  <c r="S9564" i="1" s="1"/>
  <c r="S9565" i="1" a="1"/>
  <c r="S9565" i="1" s="1"/>
  <c r="S9566" i="1" a="1"/>
  <c r="S9566" i="1" s="1"/>
  <c r="S9567" i="1" a="1"/>
  <c r="S9567" i="1" s="1"/>
  <c r="S9568" i="1" a="1"/>
  <c r="S9568" i="1" s="1"/>
  <c r="S9569" i="1" a="1"/>
  <c r="S9569" i="1" s="1"/>
  <c r="S9570" i="1" a="1"/>
  <c r="S9570" i="1" s="1"/>
  <c r="S9571" i="1" a="1"/>
  <c r="S9571" i="1" s="1"/>
  <c r="S9572" i="1" a="1"/>
  <c r="S9572" i="1" s="1"/>
  <c r="S9573" i="1" a="1"/>
  <c r="S9573" i="1" s="1"/>
  <c r="S9574" i="1" a="1"/>
  <c r="S9574" i="1" s="1"/>
  <c r="S9575" i="1" a="1"/>
  <c r="S9575" i="1" s="1"/>
  <c r="S9576" i="1" a="1"/>
  <c r="S9576" i="1" s="1"/>
  <c r="S9577" i="1" a="1"/>
  <c r="S9577" i="1" s="1"/>
  <c r="S9578" i="1" a="1"/>
  <c r="S9578" i="1" s="1"/>
  <c r="S9579" i="1" a="1"/>
  <c r="S9579" i="1" s="1"/>
  <c r="S9580" i="1" a="1"/>
  <c r="S9580" i="1" s="1"/>
  <c r="S9581" i="1" a="1"/>
  <c r="S9581" i="1" s="1"/>
  <c r="S9582" i="1" a="1"/>
  <c r="S9582" i="1" s="1"/>
  <c r="S9583" i="1" a="1"/>
  <c r="S9583" i="1" s="1"/>
  <c r="S9584" i="1" a="1"/>
  <c r="S9584" i="1" s="1"/>
  <c r="S9585" i="1" a="1"/>
  <c r="S9585" i="1" s="1"/>
  <c r="S9586" i="1" a="1"/>
  <c r="S9586" i="1" s="1"/>
  <c r="S9587" i="1" a="1"/>
  <c r="S9587" i="1" s="1"/>
  <c r="S9588" i="1" a="1"/>
  <c r="S9588" i="1" s="1"/>
  <c r="S9589" i="1" a="1"/>
  <c r="S9589" i="1" s="1"/>
  <c r="S9590" i="1" a="1"/>
  <c r="S9590" i="1" s="1"/>
  <c r="S9591" i="1" a="1"/>
  <c r="S9591" i="1" s="1"/>
  <c r="S9592" i="1" a="1"/>
  <c r="S9592" i="1" s="1"/>
  <c r="S9593" i="1" a="1"/>
  <c r="S9593" i="1" s="1"/>
  <c r="S9594" i="1" a="1"/>
  <c r="S9594" i="1" s="1"/>
  <c r="S9595" i="1" a="1"/>
  <c r="S9595" i="1" s="1"/>
  <c r="S9596" i="1" a="1"/>
  <c r="S9596" i="1" s="1"/>
  <c r="S9597" i="1" a="1"/>
  <c r="S9597" i="1" s="1"/>
  <c r="S9598" i="1" a="1"/>
  <c r="S9598" i="1" s="1"/>
  <c r="S9599" i="1" a="1"/>
  <c r="S9599" i="1" s="1"/>
  <c r="S9600" i="1" a="1"/>
  <c r="S9600" i="1" s="1"/>
  <c r="S9601" i="1" a="1"/>
  <c r="S9601" i="1" s="1"/>
  <c r="S9602" i="1" a="1"/>
  <c r="S9602" i="1" s="1"/>
  <c r="S9603" i="1" a="1"/>
  <c r="S9603" i="1" s="1"/>
  <c r="S9604" i="1" a="1"/>
  <c r="S9604" i="1" s="1"/>
  <c r="S9605" i="1" a="1"/>
  <c r="S9605" i="1" s="1"/>
  <c r="S9606" i="1" a="1"/>
  <c r="S9606" i="1" s="1"/>
  <c r="S9607" i="1" a="1"/>
  <c r="S9607" i="1" s="1"/>
  <c r="S9608" i="1" a="1"/>
  <c r="S9608" i="1" s="1"/>
  <c r="S9609" i="1" a="1"/>
  <c r="S9609" i="1" s="1"/>
  <c r="S9610" i="1" a="1"/>
  <c r="S9610" i="1" s="1"/>
  <c r="S9611" i="1" a="1"/>
  <c r="S9611" i="1" s="1"/>
  <c r="S9612" i="1" a="1"/>
  <c r="S9612" i="1" s="1"/>
  <c r="S9613" i="1" a="1"/>
  <c r="S9613" i="1" s="1"/>
  <c r="S9614" i="1" a="1"/>
  <c r="S9614" i="1" s="1"/>
  <c r="S9615" i="1" a="1"/>
  <c r="S9615" i="1" s="1"/>
  <c r="S9616" i="1" a="1"/>
  <c r="S9616" i="1" s="1"/>
  <c r="S9617" i="1" a="1"/>
  <c r="S9617" i="1" s="1"/>
  <c r="S9618" i="1" a="1"/>
  <c r="S9618" i="1" s="1"/>
  <c r="S9619" i="1" a="1"/>
  <c r="S9619" i="1" s="1"/>
  <c r="S9620" i="1" a="1"/>
  <c r="S9620" i="1" s="1"/>
  <c r="S9621" i="1" a="1"/>
  <c r="S9621" i="1" s="1"/>
  <c r="S9622" i="1" a="1"/>
  <c r="S9622" i="1" s="1"/>
  <c r="S9623" i="1" a="1"/>
  <c r="S9623" i="1" s="1"/>
  <c r="S9624" i="1" a="1"/>
  <c r="S9624" i="1" s="1"/>
  <c r="S9625" i="1" a="1"/>
  <c r="S9625" i="1" s="1"/>
  <c r="S9626" i="1" a="1"/>
  <c r="S9626" i="1" s="1"/>
  <c r="S9627" i="1" a="1"/>
  <c r="S9627" i="1" s="1"/>
  <c r="S9628" i="1" a="1"/>
  <c r="S9628" i="1" s="1"/>
  <c r="S9629" i="1" a="1"/>
  <c r="S9629" i="1" s="1"/>
  <c r="S9630" i="1" a="1"/>
  <c r="S9630" i="1" s="1"/>
  <c r="S9631" i="1" a="1"/>
  <c r="S9631" i="1" s="1"/>
  <c r="S9632" i="1" a="1"/>
  <c r="S9632" i="1" s="1"/>
  <c r="S9633" i="1" a="1"/>
  <c r="S9633" i="1" s="1"/>
  <c r="S9634" i="1" a="1"/>
  <c r="S9634" i="1" s="1"/>
  <c r="S9635" i="1" a="1"/>
  <c r="S9635" i="1" s="1"/>
  <c r="S9636" i="1" a="1"/>
  <c r="S9636" i="1" s="1"/>
  <c r="S9637" i="1" a="1"/>
  <c r="S9637" i="1" s="1"/>
  <c r="S9638" i="1" a="1"/>
  <c r="S9638" i="1" s="1"/>
  <c r="S9639" i="1" a="1"/>
  <c r="S9639" i="1" s="1"/>
  <c r="S9640" i="1" a="1"/>
  <c r="S9640" i="1" s="1"/>
  <c r="S9641" i="1" a="1"/>
  <c r="S9641" i="1" s="1"/>
  <c r="S9642" i="1" a="1"/>
  <c r="S9642" i="1" s="1"/>
  <c r="S9643" i="1" a="1"/>
  <c r="S9643" i="1" s="1"/>
  <c r="S9644" i="1" a="1"/>
  <c r="S9644" i="1" s="1"/>
  <c r="S9645" i="1" a="1"/>
  <c r="S9645" i="1" s="1"/>
  <c r="S9646" i="1" a="1"/>
  <c r="S9646" i="1" s="1"/>
  <c r="S9647" i="1" a="1"/>
  <c r="S9647" i="1" s="1"/>
  <c r="S9648" i="1" a="1"/>
  <c r="S9648" i="1" s="1"/>
  <c r="S9649" i="1" a="1"/>
  <c r="S9649" i="1" s="1"/>
  <c r="S9650" i="1" a="1"/>
  <c r="S9650" i="1" s="1"/>
  <c r="S9651" i="1" a="1"/>
  <c r="S9651" i="1" s="1"/>
  <c r="S9652" i="1" a="1"/>
  <c r="S9652" i="1" s="1"/>
  <c r="S9653" i="1" a="1"/>
  <c r="S9653" i="1" s="1"/>
  <c r="S9654" i="1" a="1"/>
  <c r="S9654" i="1" s="1"/>
  <c r="S9655" i="1" a="1"/>
  <c r="S9655" i="1" s="1"/>
  <c r="S9656" i="1" a="1"/>
  <c r="S9656" i="1" s="1"/>
  <c r="S9657" i="1" a="1"/>
  <c r="S9657" i="1" s="1"/>
  <c r="S9658" i="1" a="1"/>
  <c r="S9658" i="1" s="1"/>
  <c r="S9659" i="1" a="1"/>
  <c r="S9659" i="1" s="1"/>
  <c r="S9660" i="1" a="1"/>
  <c r="S9660" i="1" s="1"/>
  <c r="S9661" i="1" a="1"/>
  <c r="S9661" i="1" s="1"/>
  <c r="S9662" i="1" a="1"/>
  <c r="S9662" i="1" s="1"/>
  <c r="S9663" i="1" a="1"/>
  <c r="S9663" i="1" s="1"/>
  <c r="S9664" i="1" a="1"/>
  <c r="S9664" i="1" s="1"/>
  <c r="S9665" i="1" a="1"/>
  <c r="S9665" i="1" s="1"/>
  <c r="S9666" i="1" a="1"/>
  <c r="S9666" i="1" s="1"/>
  <c r="S9667" i="1" a="1"/>
  <c r="S9667" i="1" s="1"/>
  <c r="S9668" i="1" a="1"/>
  <c r="S9668" i="1" s="1"/>
  <c r="S9669" i="1" a="1"/>
  <c r="S9669" i="1" s="1"/>
  <c r="S9670" i="1" a="1"/>
  <c r="S9670" i="1" s="1"/>
  <c r="S9671" i="1" a="1"/>
  <c r="S9671" i="1" s="1"/>
  <c r="S9672" i="1" a="1"/>
  <c r="S9672" i="1" s="1"/>
  <c r="S9673" i="1" a="1"/>
  <c r="S9673" i="1" s="1"/>
  <c r="S9674" i="1" a="1"/>
  <c r="S9674" i="1" s="1"/>
  <c r="S9675" i="1" a="1"/>
  <c r="S9675" i="1" s="1"/>
  <c r="S9676" i="1" a="1"/>
  <c r="S9676" i="1" s="1"/>
  <c r="S9677" i="1" a="1"/>
  <c r="S9677" i="1" s="1"/>
  <c r="S9678" i="1" a="1"/>
  <c r="S9678" i="1" s="1"/>
  <c r="S9679" i="1" a="1"/>
  <c r="S9679" i="1" s="1"/>
  <c r="S9680" i="1" a="1"/>
  <c r="S9680" i="1" s="1"/>
  <c r="S9681" i="1" a="1"/>
  <c r="S9681" i="1" s="1"/>
  <c r="S9682" i="1" a="1"/>
  <c r="S9682" i="1" s="1"/>
  <c r="S9683" i="1" a="1"/>
  <c r="S9683" i="1" s="1"/>
  <c r="S9684" i="1" a="1"/>
  <c r="S9684" i="1" s="1"/>
  <c r="S9685" i="1" a="1"/>
  <c r="S9685" i="1" s="1"/>
  <c r="S9686" i="1" a="1"/>
  <c r="S9686" i="1" s="1"/>
  <c r="S9687" i="1" a="1"/>
  <c r="S9687" i="1" s="1"/>
  <c r="S9688" i="1" a="1"/>
  <c r="S9688" i="1" s="1"/>
  <c r="S9689" i="1" a="1"/>
  <c r="S9689" i="1" s="1"/>
  <c r="S9690" i="1" a="1"/>
  <c r="S9690" i="1" s="1"/>
  <c r="S9691" i="1" a="1"/>
  <c r="S9691" i="1" s="1"/>
  <c r="S9692" i="1" a="1"/>
  <c r="S9692" i="1" s="1"/>
  <c r="S9693" i="1" a="1"/>
  <c r="S9693" i="1" s="1"/>
  <c r="S9694" i="1" a="1"/>
  <c r="S9694" i="1" s="1"/>
  <c r="S9695" i="1" a="1"/>
  <c r="S9695" i="1" s="1"/>
  <c r="S9696" i="1" a="1"/>
  <c r="S9696" i="1" s="1"/>
  <c r="S9697" i="1" a="1"/>
  <c r="S9697" i="1" s="1"/>
  <c r="S9698" i="1" a="1"/>
  <c r="S9698" i="1" s="1"/>
  <c r="S9699" i="1" a="1"/>
  <c r="S9699" i="1" s="1"/>
  <c r="S9700" i="1" a="1"/>
  <c r="S9700" i="1" s="1"/>
  <c r="S9701" i="1" a="1"/>
  <c r="S9701" i="1" s="1"/>
  <c r="S9702" i="1" a="1"/>
  <c r="S9702" i="1" s="1"/>
  <c r="S9703" i="1" a="1"/>
  <c r="S9703" i="1" s="1"/>
  <c r="S9704" i="1" a="1"/>
  <c r="S9704" i="1" s="1"/>
  <c r="S9705" i="1" a="1"/>
  <c r="S9705" i="1" s="1"/>
  <c r="S9706" i="1" a="1"/>
  <c r="S9706" i="1" s="1"/>
  <c r="S9707" i="1" a="1"/>
  <c r="S9707" i="1" s="1"/>
  <c r="S9708" i="1" a="1"/>
  <c r="S9708" i="1" s="1"/>
  <c r="S9709" i="1" a="1"/>
  <c r="S9709" i="1" s="1"/>
  <c r="S9710" i="1" a="1"/>
  <c r="S9710" i="1" s="1"/>
  <c r="S9711" i="1" a="1"/>
  <c r="S9711" i="1" s="1"/>
  <c r="S9712" i="1" a="1"/>
  <c r="S9712" i="1" s="1"/>
  <c r="S9713" i="1" a="1"/>
  <c r="S9713" i="1" s="1"/>
  <c r="S9714" i="1" a="1"/>
  <c r="S9714" i="1" s="1"/>
  <c r="S9715" i="1" a="1"/>
  <c r="S9715" i="1" s="1"/>
  <c r="S9716" i="1" a="1"/>
  <c r="S9716" i="1" s="1"/>
  <c r="S9717" i="1" a="1"/>
  <c r="S9717" i="1" s="1"/>
  <c r="S9718" i="1" a="1"/>
  <c r="S9718" i="1" s="1"/>
  <c r="S9719" i="1" a="1"/>
  <c r="S9719" i="1" s="1"/>
  <c r="S9720" i="1" a="1"/>
  <c r="S9720" i="1" s="1"/>
  <c r="S9721" i="1" a="1"/>
  <c r="S9721" i="1" s="1"/>
  <c r="S9722" i="1" a="1"/>
  <c r="S9722" i="1" s="1"/>
  <c r="S9723" i="1" a="1"/>
  <c r="S9723" i="1" s="1"/>
  <c r="S9724" i="1" a="1"/>
  <c r="S9724" i="1" s="1"/>
  <c r="S9725" i="1" a="1"/>
  <c r="S9725" i="1" s="1"/>
  <c r="S9726" i="1" a="1"/>
  <c r="S9726" i="1" s="1"/>
  <c r="S9727" i="1" a="1"/>
  <c r="S9727" i="1" s="1"/>
  <c r="S9728" i="1" a="1"/>
  <c r="S9728" i="1" s="1"/>
  <c r="S9729" i="1" a="1"/>
  <c r="S9729" i="1" s="1"/>
  <c r="S9730" i="1" a="1"/>
  <c r="S9730" i="1" s="1"/>
  <c r="S9731" i="1" a="1"/>
  <c r="S9731" i="1" s="1"/>
  <c r="S9732" i="1" a="1"/>
  <c r="S9732" i="1" s="1"/>
  <c r="S9733" i="1" a="1"/>
  <c r="S9733" i="1" s="1"/>
  <c r="S9734" i="1" a="1"/>
  <c r="S9734" i="1" s="1"/>
  <c r="S9735" i="1" a="1"/>
  <c r="S9735" i="1" s="1"/>
  <c r="S9736" i="1" a="1"/>
  <c r="S9736" i="1" s="1"/>
  <c r="S9737" i="1" a="1"/>
  <c r="S9737" i="1" s="1"/>
  <c r="S9738" i="1" a="1"/>
  <c r="S9738" i="1" s="1"/>
  <c r="S9739" i="1" a="1"/>
  <c r="S9739" i="1" s="1"/>
  <c r="S9740" i="1" a="1"/>
  <c r="S9740" i="1" s="1"/>
  <c r="S9741" i="1" a="1"/>
  <c r="S9741" i="1" s="1"/>
  <c r="S9742" i="1" a="1"/>
  <c r="S9742" i="1" s="1"/>
  <c r="S9743" i="1" a="1"/>
  <c r="S9743" i="1" s="1"/>
  <c r="S9744" i="1" a="1"/>
  <c r="S9744" i="1" s="1"/>
  <c r="S9745" i="1" a="1"/>
  <c r="S9745" i="1" s="1"/>
  <c r="S9746" i="1" a="1"/>
  <c r="S9746" i="1" s="1"/>
  <c r="S9747" i="1" a="1"/>
  <c r="S9747" i="1" s="1"/>
  <c r="S9748" i="1" a="1"/>
  <c r="S9748" i="1" s="1"/>
  <c r="S9749" i="1" a="1"/>
  <c r="S9749" i="1" s="1"/>
  <c r="S9750" i="1" a="1"/>
  <c r="S9750" i="1" s="1"/>
  <c r="S9751" i="1" a="1"/>
  <c r="S9751" i="1" s="1"/>
  <c r="S9752" i="1" a="1"/>
  <c r="S9752" i="1" s="1"/>
  <c r="S9753" i="1" a="1"/>
  <c r="S9753" i="1" s="1"/>
  <c r="S9754" i="1" a="1"/>
  <c r="S9754" i="1" s="1"/>
  <c r="S9755" i="1" a="1"/>
  <c r="S9755" i="1" s="1"/>
  <c r="S9756" i="1" a="1"/>
  <c r="S9756" i="1" s="1"/>
  <c r="S9757" i="1" a="1"/>
  <c r="S9757" i="1" s="1"/>
  <c r="S9758" i="1" a="1"/>
  <c r="S9758" i="1" s="1"/>
  <c r="S9759" i="1" a="1"/>
  <c r="S9759" i="1" s="1"/>
  <c r="S9760" i="1" a="1"/>
  <c r="S9760" i="1" s="1"/>
  <c r="S9761" i="1" a="1"/>
  <c r="S9761" i="1" s="1"/>
  <c r="S9762" i="1" a="1"/>
  <c r="S9762" i="1" s="1"/>
  <c r="S9763" i="1" a="1"/>
  <c r="S9763" i="1" s="1"/>
  <c r="S9764" i="1" a="1"/>
  <c r="S9764" i="1" s="1"/>
  <c r="S9765" i="1" a="1"/>
  <c r="S9765" i="1" s="1"/>
  <c r="S9766" i="1" a="1"/>
  <c r="S9766" i="1" s="1"/>
  <c r="S9767" i="1" a="1"/>
  <c r="S9767" i="1" s="1"/>
  <c r="S9768" i="1" a="1"/>
  <c r="S9768" i="1" s="1"/>
  <c r="S9769" i="1" a="1"/>
  <c r="S9769" i="1" s="1"/>
  <c r="S9770" i="1" a="1"/>
  <c r="S9770" i="1" s="1"/>
  <c r="S9771" i="1" a="1"/>
  <c r="S9771" i="1" s="1"/>
  <c r="S9772" i="1" a="1"/>
  <c r="S9772" i="1" s="1"/>
  <c r="S9773" i="1" a="1"/>
  <c r="S9773" i="1" s="1"/>
  <c r="S9774" i="1" a="1"/>
  <c r="S9774" i="1" s="1"/>
  <c r="S9775" i="1" a="1"/>
  <c r="S9775" i="1" s="1"/>
  <c r="S9776" i="1" a="1"/>
  <c r="S9776" i="1" s="1"/>
  <c r="S9777" i="1" a="1"/>
  <c r="S9777" i="1" s="1"/>
  <c r="S9778" i="1" a="1"/>
  <c r="S9778" i="1" s="1"/>
  <c r="S9779" i="1" a="1"/>
  <c r="S9779" i="1" s="1"/>
  <c r="S9780" i="1" a="1"/>
  <c r="S9780" i="1" s="1"/>
  <c r="S9781" i="1" a="1"/>
  <c r="S9781" i="1" s="1"/>
  <c r="S9782" i="1" a="1"/>
  <c r="S9782" i="1" s="1"/>
  <c r="S9783" i="1" a="1"/>
  <c r="S9783" i="1" s="1"/>
  <c r="S9784" i="1" a="1"/>
  <c r="S9784" i="1" s="1"/>
  <c r="S9785" i="1" a="1"/>
  <c r="S9785" i="1" s="1"/>
  <c r="S9786" i="1" a="1"/>
  <c r="S9786" i="1" s="1"/>
  <c r="S9787" i="1" a="1"/>
  <c r="S9787" i="1" s="1"/>
  <c r="S9788" i="1" a="1"/>
  <c r="S9788" i="1" s="1"/>
  <c r="S9789" i="1" a="1"/>
  <c r="S9789" i="1" s="1"/>
  <c r="S9790" i="1" a="1"/>
  <c r="S9790" i="1" s="1"/>
  <c r="S9791" i="1" a="1"/>
  <c r="S9791" i="1" s="1"/>
  <c r="S9792" i="1" a="1"/>
  <c r="S9792" i="1" s="1"/>
  <c r="S9793" i="1" a="1"/>
  <c r="S9793" i="1" s="1"/>
  <c r="S9794" i="1" a="1"/>
  <c r="S9794" i="1" s="1"/>
  <c r="S9795" i="1" a="1"/>
  <c r="S9795" i="1" s="1"/>
  <c r="S9796" i="1" a="1"/>
  <c r="S9796" i="1" s="1"/>
  <c r="S9797" i="1" a="1"/>
  <c r="S9797" i="1" s="1"/>
  <c r="S9798" i="1" a="1"/>
  <c r="S9798" i="1" s="1"/>
  <c r="S9799" i="1" a="1"/>
  <c r="S9799" i="1" s="1"/>
  <c r="S9800" i="1" a="1"/>
  <c r="S9800" i="1" s="1"/>
  <c r="S9801" i="1" a="1"/>
  <c r="S9801" i="1" s="1"/>
  <c r="S9802" i="1" a="1"/>
  <c r="S9802" i="1" s="1"/>
  <c r="S9803" i="1" a="1"/>
  <c r="S9803" i="1" s="1"/>
  <c r="S9804" i="1" a="1"/>
  <c r="S9804" i="1" s="1"/>
  <c r="S9805" i="1" a="1"/>
  <c r="S9805" i="1" s="1"/>
  <c r="S9806" i="1" a="1"/>
  <c r="S9806" i="1" s="1"/>
  <c r="S9807" i="1" a="1"/>
  <c r="S9807" i="1" s="1"/>
  <c r="S9808" i="1" a="1"/>
  <c r="S9808" i="1" s="1"/>
  <c r="S9809" i="1" a="1"/>
  <c r="S9809" i="1" s="1"/>
  <c r="S9810" i="1" a="1"/>
  <c r="S9810" i="1" s="1"/>
  <c r="S9811" i="1" a="1"/>
  <c r="S9811" i="1" s="1"/>
  <c r="S9812" i="1" a="1"/>
  <c r="S9812" i="1" s="1"/>
  <c r="S9813" i="1" a="1"/>
  <c r="S9813" i="1" s="1"/>
  <c r="S9814" i="1" a="1"/>
  <c r="S9814" i="1" s="1"/>
  <c r="S9815" i="1" a="1"/>
  <c r="S9815" i="1" s="1"/>
  <c r="S9816" i="1" a="1"/>
  <c r="S9816" i="1" s="1"/>
  <c r="S9817" i="1" a="1"/>
  <c r="S9817" i="1" s="1"/>
  <c r="S9818" i="1" a="1"/>
  <c r="S9818" i="1" s="1"/>
  <c r="S9819" i="1" a="1"/>
  <c r="S9819" i="1" s="1"/>
  <c r="S9820" i="1" a="1"/>
  <c r="S9820" i="1" s="1"/>
  <c r="S9821" i="1" a="1"/>
  <c r="S9821" i="1" s="1"/>
  <c r="S9822" i="1" a="1"/>
  <c r="S9822" i="1" s="1"/>
  <c r="S9823" i="1" a="1"/>
  <c r="S9823" i="1" s="1"/>
  <c r="S9824" i="1" a="1"/>
  <c r="S9824" i="1" s="1"/>
  <c r="S9825" i="1" a="1"/>
  <c r="S9825" i="1" s="1"/>
  <c r="S9826" i="1" a="1"/>
  <c r="S9826" i="1" s="1"/>
  <c r="S9827" i="1" a="1"/>
  <c r="S9827" i="1" s="1"/>
  <c r="S9828" i="1" a="1"/>
  <c r="S9828" i="1" s="1"/>
  <c r="S9829" i="1" a="1"/>
  <c r="S9829" i="1" s="1"/>
  <c r="S9830" i="1" a="1"/>
  <c r="S9830" i="1" s="1"/>
  <c r="S9831" i="1" a="1"/>
  <c r="S9831" i="1" s="1"/>
  <c r="S9832" i="1" a="1"/>
  <c r="S9832" i="1" s="1"/>
  <c r="S9833" i="1" a="1"/>
  <c r="S9833" i="1" s="1"/>
  <c r="S9834" i="1" a="1"/>
  <c r="S9834" i="1" s="1"/>
  <c r="S9835" i="1" a="1"/>
  <c r="S9835" i="1" s="1"/>
  <c r="S9836" i="1" a="1"/>
  <c r="S9836" i="1" s="1"/>
  <c r="S9837" i="1" a="1"/>
  <c r="S9837" i="1" s="1"/>
  <c r="S9838" i="1" a="1"/>
  <c r="S9838" i="1" s="1"/>
  <c r="S9839" i="1" a="1"/>
  <c r="S9839" i="1" s="1"/>
  <c r="S9840" i="1" a="1"/>
  <c r="S9840" i="1" s="1"/>
  <c r="S9841" i="1" a="1"/>
  <c r="S9841" i="1" s="1"/>
  <c r="S9842" i="1" a="1"/>
  <c r="S9842" i="1" s="1"/>
  <c r="S9843" i="1" a="1"/>
  <c r="S9843" i="1" s="1"/>
  <c r="S9844" i="1" a="1"/>
  <c r="S9844" i="1" s="1"/>
  <c r="S9845" i="1" a="1"/>
  <c r="S9845" i="1" s="1"/>
  <c r="S9846" i="1" a="1"/>
  <c r="S9846" i="1" s="1"/>
  <c r="S9847" i="1" a="1"/>
  <c r="S9847" i="1" s="1"/>
  <c r="S9848" i="1" a="1"/>
  <c r="S9848" i="1" s="1"/>
  <c r="S9849" i="1" a="1"/>
  <c r="S9849" i="1" s="1"/>
  <c r="S9850" i="1" a="1"/>
  <c r="S9850" i="1" s="1"/>
  <c r="S9851" i="1" a="1"/>
  <c r="S9851" i="1" s="1"/>
  <c r="S9852" i="1" a="1"/>
  <c r="S9852" i="1" s="1"/>
  <c r="S9853" i="1" a="1"/>
  <c r="S9853" i="1" s="1"/>
  <c r="S9854" i="1" a="1"/>
  <c r="S9854" i="1" s="1"/>
  <c r="S9855" i="1" a="1"/>
  <c r="S9855" i="1" s="1"/>
  <c r="S9856" i="1" a="1"/>
  <c r="S9856" i="1" s="1"/>
  <c r="S9857" i="1" a="1"/>
  <c r="S9857" i="1" s="1"/>
  <c r="S9858" i="1" a="1"/>
  <c r="S9858" i="1" s="1"/>
  <c r="S9859" i="1" a="1"/>
  <c r="S9859" i="1" s="1"/>
  <c r="S9860" i="1" a="1"/>
  <c r="S9860" i="1" s="1"/>
  <c r="S9861" i="1" a="1"/>
  <c r="S9861" i="1" s="1"/>
  <c r="S9862" i="1" a="1"/>
  <c r="S9862" i="1" s="1"/>
  <c r="S9863" i="1" a="1"/>
  <c r="S9863" i="1" s="1"/>
  <c r="S9864" i="1" a="1"/>
  <c r="S9864" i="1" s="1"/>
  <c r="S9865" i="1" a="1"/>
  <c r="S9865" i="1" s="1"/>
  <c r="S9866" i="1" a="1"/>
  <c r="S9866" i="1" s="1"/>
  <c r="S9867" i="1" a="1"/>
  <c r="S9867" i="1" s="1"/>
  <c r="S9868" i="1" a="1"/>
  <c r="S9868" i="1" s="1"/>
  <c r="S9869" i="1" a="1"/>
  <c r="S9869" i="1" s="1"/>
  <c r="S9870" i="1" a="1"/>
  <c r="S9870" i="1" s="1"/>
  <c r="S9871" i="1" a="1"/>
  <c r="S9871" i="1" s="1"/>
  <c r="S9872" i="1" a="1"/>
  <c r="S9872" i="1" s="1"/>
  <c r="S9873" i="1" a="1"/>
  <c r="S9873" i="1" s="1"/>
  <c r="S9874" i="1" a="1"/>
  <c r="S9874" i="1" s="1"/>
  <c r="S9875" i="1" a="1"/>
  <c r="S9875" i="1" s="1"/>
  <c r="S9876" i="1" a="1"/>
  <c r="S9876" i="1" s="1"/>
  <c r="S9877" i="1" a="1"/>
  <c r="S9877" i="1" s="1"/>
  <c r="S9878" i="1" a="1"/>
  <c r="S9878" i="1" s="1"/>
  <c r="S9879" i="1" a="1"/>
  <c r="S9879" i="1" s="1"/>
  <c r="S9880" i="1" a="1"/>
  <c r="S9880" i="1" s="1"/>
  <c r="S9881" i="1" a="1"/>
  <c r="S9881" i="1" s="1"/>
  <c r="S9882" i="1" a="1"/>
  <c r="S9882" i="1" s="1"/>
  <c r="S9883" i="1" a="1"/>
  <c r="S9883" i="1" s="1"/>
  <c r="S9884" i="1" a="1"/>
  <c r="S9884" i="1" s="1"/>
  <c r="S9885" i="1" a="1"/>
  <c r="S9885" i="1" s="1"/>
  <c r="S9886" i="1" a="1"/>
  <c r="S9886" i="1" s="1"/>
  <c r="S9887" i="1" a="1"/>
  <c r="S9887" i="1" s="1"/>
  <c r="S9888" i="1" a="1"/>
  <c r="S9888" i="1" s="1"/>
  <c r="S9889" i="1" a="1"/>
  <c r="S9889" i="1" s="1"/>
  <c r="S9890" i="1" a="1"/>
  <c r="S9890" i="1" s="1"/>
  <c r="S9891" i="1" a="1"/>
  <c r="S9891" i="1" s="1"/>
  <c r="S9892" i="1" a="1"/>
  <c r="S9892" i="1" s="1"/>
  <c r="S9893" i="1" a="1"/>
  <c r="S9893" i="1" s="1"/>
  <c r="S9894" i="1" a="1"/>
  <c r="S9894" i="1" s="1"/>
  <c r="S9895" i="1" a="1"/>
  <c r="S9895" i="1" s="1"/>
  <c r="S9896" i="1" a="1"/>
  <c r="S9896" i="1" s="1"/>
  <c r="S9897" i="1" a="1"/>
  <c r="S9897" i="1" s="1"/>
  <c r="S9898" i="1" a="1"/>
  <c r="S9898" i="1" s="1"/>
  <c r="S9899" i="1" a="1"/>
  <c r="S9899" i="1" s="1"/>
  <c r="S9900" i="1" a="1"/>
  <c r="S9900" i="1" s="1"/>
  <c r="S9901" i="1" a="1"/>
  <c r="S9901" i="1" s="1"/>
  <c r="S9902" i="1" a="1"/>
  <c r="S9902" i="1" s="1"/>
  <c r="S9903" i="1" a="1"/>
  <c r="S9903" i="1" s="1"/>
  <c r="S9904" i="1" a="1"/>
  <c r="S9904" i="1" s="1"/>
  <c r="S9905" i="1" a="1"/>
  <c r="S9905" i="1" s="1"/>
  <c r="S9906" i="1" a="1"/>
  <c r="S9906" i="1" s="1"/>
  <c r="S9907" i="1" a="1"/>
  <c r="S9907" i="1" s="1"/>
  <c r="S9908" i="1" a="1"/>
  <c r="S9908" i="1" s="1"/>
  <c r="S9909" i="1" a="1"/>
  <c r="S9909" i="1" s="1"/>
  <c r="S9910" i="1" a="1"/>
  <c r="S9910" i="1" s="1"/>
  <c r="S9911" i="1" a="1"/>
  <c r="S9911" i="1" s="1"/>
  <c r="S9912" i="1" a="1"/>
  <c r="S9912" i="1" s="1"/>
  <c r="S9913" i="1" a="1"/>
  <c r="S9913" i="1" s="1"/>
  <c r="S9914" i="1" a="1"/>
  <c r="S9914" i="1" s="1"/>
  <c r="S9915" i="1" a="1"/>
  <c r="S9915" i="1" s="1"/>
  <c r="S9916" i="1" a="1"/>
  <c r="S9916" i="1" s="1"/>
  <c r="S9917" i="1" a="1"/>
  <c r="S9917" i="1" s="1"/>
  <c r="S9918" i="1" a="1"/>
  <c r="S9918" i="1" s="1"/>
  <c r="S9919" i="1" a="1"/>
  <c r="S9919" i="1" s="1"/>
  <c r="S9920" i="1" a="1"/>
  <c r="S9920" i="1" s="1"/>
  <c r="S9921" i="1" a="1"/>
  <c r="S9921" i="1" s="1"/>
  <c r="S9922" i="1" a="1"/>
  <c r="S9922" i="1" s="1"/>
  <c r="S9923" i="1" a="1"/>
  <c r="S9923" i="1" s="1"/>
  <c r="S9924" i="1" a="1"/>
  <c r="S9924" i="1" s="1"/>
  <c r="S9925" i="1" a="1"/>
  <c r="S9925" i="1" s="1"/>
  <c r="S9926" i="1" a="1"/>
  <c r="S9926" i="1" s="1"/>
  <c r="S9927" i="1" a="1"/>
  <c r="S9927" i="1" s="1"/>
  <c r="S9928" i="1" a="1"/>
  <c r="S9928" i="1" s="1"/>
  <c r="S9929" i="1" a="1"/>
  <c r="S9929" i="1" s="1"/>
  <c r="S9930" i="1" a="1"/>
  <c r="S9930" i="1" s="1"/>
  <c r="S9931" i="1" a="1"/>
  <c r="S9931" i="1" s="1"/>
  <c r="S9932" i="1" a="1"/>
  <c r="S9932" i="1" s="1"/>
  <c r="S9933" i="1" a="1"/>
  <c r="S9933" i="1" s="1"/>
  <c r="S9934" i="1" a="1"/>
  <c r="S9934" i="1" s="1"/>
  <c r="S9935" i="1" a="1"/>
  <c r="S9935" i="1" s="1"/>
  <c r="S9936" i="1" a="1"/>
  <c r="S9936" i="1" s="1"/>
  <c r="S9937" i="1" a="1"/>
  <c r="S9937" i="1" s="1"/>
  <c r="S9938" i="1" a="1"/>
  <c r="S9938" i="1" s="1"/>
  <c r="S9939" i="1" a="1"/>
  <c r="S9939" i="1" s="1"/>
  <c r="S9940" i="1" a="1"/>
  <c r="S9940" i="1" s="1"/>
  <c r="S9941" i="1" a="1"/>
  <c r="S9941" i="1" s="1"/>
  <c r="S9942" i="1" a="1"/>
  <c r="S9942" i="1" s="1"/>
  <c r="S9943" i="1" a="1"/>
  <c r="S9943" i="1" s="1"/>
  <c r="S9944" i="1" a="1"/>
  <c r="S9944" i="1" s="1"/>
  <c r="S9945" i="1" a="1"/>
  <c r="S9945" i="1" s="1"/>
  <c r="S9946" i="1" a="1"/>
  <c r="S9946" i="1" s="1"/>
  <c r="S9947" i="1" a="1"/>
  <c r="S9947" i="1" s="1"/>
  <c r="S9948" i="1" a="1"/>
  <c r="S9948" i="1" s="1"/>
  <c r="S9949" i="1" a="1"/>
  <c r="S9949" i="1" s="1"/>
  <c r="S9950" i="1" a="1"/>
  <c r="S9950" i="1" s="1"/>
  <c r="S9951" i="1" a="1"/>
  <c r="S9951" i="1" s="1"/>
  <c r="S9952" i="1" a="1"/>
  <c r="S9952" i="1" s="1"/>
  <c r="S9953" i="1" a="1"/>
  <c r="S9953" i="1" s="1"/>
  <c r="S9954" i="1" a="1"/>
  <c r="S9954" i="1" s="1"/>
  <c r="S9955" i="1" a="1"/>
  <c r="S9955" i="1" s="1"/>
  <c r="S9956" i="1" a="1"/>
  <c r="S9956" i="1" s="1"/>
  <c r="S9957" i="1" a="1"/>
  <c r="S9957" i="1" s="1"/>
  <c r="S9958" i="1" a="1"/>
  <c r="S9958" i="1" s="1"/>
  <c r="S9959" i="1" a="1"/>
  <c r="S9959" i="1" s="1"/>
  <c r="S9960" i="1" a="1"/>
  <c r="S9960" i="1" s="1"/>
  <c r="S9961" i="1" a="1"/>
  <c r="S9961" i="1" s="1"/>
  <c r="S9962" i="1" a="1"/>
  <c r="S9962" i="1" s="1"/>
  <c r="S9963" i="1" a="1"/>
  <c r="S9963" i="1" s="1"/>
  <c r="S9964" i="1" a="1"/>
  <c r="S9964" i="1" s="1"/>
  <c r="S9965" i="1" a="1"/>
  <c r="S9965" i="1" s="1"/>
  <c r="S9966" i="1" a="1"/>
  <c r="S9966" i="1" s="1"/>
  <c r="S9967" i="1" a="1"/>
  <c r="S9967" i="1" s="1"/>
  <c r="S9968" i="1" a="1"/>
  <c r="S9968" i="1" s="1"/>
  <c r="S9969" i="1" a="1"/>
  <c r="S9969" i="1" s="1"/>
  <c r="S9970" i="1" a="1"/>
  <c r="S9970" i="1" s="1"/>
  <c r="S9971" i="1" a="1"/>
  <c r="S9971" i="1" s="1"/>
  <c r="S9972" i="1" a="1"/>
  <c r="S9972" i="1" s="1"/>
  <c r="S9973" i="1" a="1"/>
  <c r="S9973" i="1" s="1"/>
  <c r="S9974" i="1" a="1"/>
  <c r="S9974" i="1" s="1"/>
  <c r="S9975" i="1" a="1"/>
  <c r="S9975" i="1" s="1"/>
  <c r="S9976" i="1" a="1"/>
  <c r="S9976" i="1" s="1"/>
  <c r="S9977" i="1" a="1"/>
  <c r="S9977" i="1" s="1"/>
  <c r="S9978" i="1" a="1"/>
  <c r="S9978" i="1" s="1"/>
  <c r="S9979" i="1" a="1"/>
  <c r="S9979" i="1" s="1"/>
  <c r="S9980" i="1" a="1"/>
  <c r="S9980" i="1" s="1"/>
  <c r="S9981" i="1" a="1"/>
  <c r="S9981" i="1" s="1"/>
  <c r="S9982" i="1" a="1"/>
  <c r="S9982" i="1" s="1"/>
  <c r="S9983" i="1" a="1"/>
  <c r="S9983" i="1" s="1"/>
  <c r="S9984" i="1" a="1"/>
  <c r="S9984" i="1" s="1"/>
  <c r="S9985" i="1" a="1"/>
  <c r="S9985" i="1" s="1"/>
  <c r="S9986" i="1" a="1"/>
  <c r="S9986" i="1" s="1"/>
  <c r="S9987" i="1" a="1"/>
  <c r="S9987" i="1" s="1"/>
  <c r="S9988" i="1" a="1"/>
  <c r="S9988" i="1" s="1"/>
  <c r="S9989" i="1" a="1"/>
  <c r="S9989" i="1" s="1"/>
  <c r="S9990" i="1" a="1"/>
  <c r="S9990" i="1" s="1"/>
  <c r="S9991" i="1" a="1"/>
  <c r="S9991" i="1" s="1"/>
  <c r="S9992" i="1" a="1"/>
  <c r="S9992" i="1" s="1"/>
  <c r="S9993" i="1" a="1"/>
  <c r="S9993" i="1" s="1"/>
  <c r="S9994" i="1" a="1"/>
  <c r="S9994" i="1" s="1"/>
  <c r="S9995" i="1" a="1"/>
  <c r="S9995" i="1" s="1"/>
  <c r="S9996" i="1" a="1"/>
  <c r="S9996" i="1" s="1"/>
  <c r="S9997" i="1" a="1"/>
  <c r="S9997" i="1" s="1"/>
  <c r="S9998" i="1" a="1"/>
  <c r="S9998" i="1" s="1"/>
  <c r="S9999" i="1" a="1"/>
  <c r="S9999" i="1" s="1"/>
  <c r="S10000" i="1" a="1"/>
  <c r="S10000" i="1" s="1"/>
  <c r="S10001" i="1" a="1"/>
  <c r="S10001" i="1" s="1"/>
  <c r="S2" i="1" a="1"/>
  <c r="S2" i="1" s="1"/>
  <c r="U13" i="1" a="1"/>
  <c r="U13" i="1" s="1"/>
  <c r="T10001" i="1" a="1"/>
  <c r="T10001" i="1" s="1"/>
  <c r="T10000" i="1" a="1"/>
  <c r="T10000" i="1" s="1"/>
  <c r="T9999" i="1" a="1"/>
  <c r="T9999" i="1" s="1"/>
  <c r="T9998" i="1" a="1"/>
  <c r="T9998" i="1" s="1"/>
  <c r="T9997" i="1" a="1"/>
  <c r="T9997" i="1" s="1"/>
  <c r="T9996" i="1" a="1"/>
  <c r="T9996" i="1" s="1"/>
  <c r="T9995" i="1" a="1"/>
  <c r="T9995" i="1" s="1"/>
  <c r="T9994" i="1" a="1"/>
  <c r="T9994" i="1" s="1"/>
  <c r="T9993" i="1" a="1"/>
  <c r="T9993" i="1" s="1"/>
  <c r="T9992" i="1" a="1"/>
  <c r="T9992" i="1" s="1"/>
  <c r="T9991" i="1" a="1"/>
  <c r="T9991" i="1" s="1"/>
  <c r="T9990" i="1" a="1"/>
  <c r="T9990" i="1" s="1"/>
  <c r="T9989" i="1" a="1"/>
  <c r="T9989" i="1" s="1"/>
  <c r="T9988" i="1" a="1"/>
  <c r="T9988" i="1" s="1"/>
  <c r="T9987" i="1" a="1"/>
  <c r="T9987" i="1" s="1"/>
  <c r="T9986" i="1" a="1"/>
  <c r="T9986" i="1" s="1"/>
  <c r="T9985" i="1" a="1"/>
  <c r="T9985" i="1" s="1"/>
  <c r="T9984" i="1" a="1"/>
  <c r="T9984" i="1" s="1"/>
  <c r="T9983" i="1" a="1"/>
  <c r="T9983" i="1" s="1"/>
  <c r="T9982" i="1" a="1"/>
  <c r="T9982" i="1" s="1"/>
  <c r="T9981" i="1" a="1"/>
  <c r="T9981" i="1" s="1"/>
  <c r="T9980" i="1" a="1"/>
  <c r="T9980" i="1" s="1"/>
  <c r="T9979" i="1" a="1"/>
  <c r="T9979" i="1" s="1"/>
  <c r="T9978" i="1" a="1"/>
  <c r="T9978" i="1" s="1"/>
  <c r="T9977" i="1" a="1"/>
  <c r="T9977" i="1" s="1"/>
  <c r="T9976" i="1" a="1"/>
  <c r="T9976" i="1" s="1"/>
  <c r="T9975" i="1" a="1"/>
  <c r="T9975" i="1" s="1"/>
  <c r="T9974" i="1" a="1"/>
  <c r="T9974" i="1" s="1"/>
  <c r="T9973" i="1" a="1"/>
  <c r="T9973" i="1" s="1"/>
  <c r="T9972" i="1" a="1"/>
  <c r="T9972" i="1" s="1"/>
  <c r="T9971" i="1" a="1"/>
  <c r="T9971" i="1" s="1"/>
  <c r="T9970" i="1" a="1"/>
  <c r="T9970" i="1" s="1"/>
  <c r="T9969" i="1" a="1"/>
  <c r="T9969" i="1" s="1"/>
  <c r="T9968" i="1" a="1"/>
  <c r="T9968" i="1" s="1"/>
  <c r="T9967" i="1" a="1"/>
  <c r="T9967" i="1" s="1"/>
  <c r="T9966" i="1" a="1"/>
  <c r="T9966" i="1" s="1"/>
  <c r="T9965" i="1" a="1"/>
  <c r="T9965" i="1" s="1"/>
  <c r="T9964" i="1" a="1"/>
  <c r="T9964" i="1" s="1"/>
  <c r="T9963" i="1" a="1"/>
  <c r="T9963" i="1" s="1"/>
  <c r="T9962" i="1" a="1"/>
  <c r="T9962" i="1" s="1"/>
  <c r="T9961" i="1" a="1"/>
  <c r="T9961" i="1" s="1"/>
  <c r="T9960" i="1" a="1"/>
  <c r="T9960" i="1" s="1"/>
  <c r="T9959" i="1" a="1"/>
  <c r="T9959" i="1" s="1"/>
  <c r="T9958" i="1" a="1"/>
  <c r="T9958" i="1" s="1"/>
  <c r="T9957" i="1" a="1"/>
  <c r="T9957" i="1" s="1"/>
  <c r="T9956" i="1" a="1"/>
  <c r="T9956" i="1" s="1"/>
  <c r="T9955" i="1" a="1"/>
  <c r="T9955" i="1" s="1"/>
  <c r="T9954" i="1" a="1"/>
  <c r="T9954" i="1" s="1"/>
  <c r="T9953" i="1" a="1"/>
  <c r="T9953" i="1" s="1"/>
  <c r="T9952" i="1" a="1"/>
  <c r="T9952" i="1" s="1"/>
  <c r="T9951" i="1" a="1"/>
  <c r="T9951" i="1" s="1"/>
  <c r="T9950" i="1" a="1"/>
  <c r="T9950" i="1" s="1"/>
  <c r="T9949" i="1" a="1"/>
  <c r="T9949" i="1" s="1"/>
  <c r="T9948" i="1" a="1"/>
  <c r="T9948" i="1" s="1"/>
  <c r="T9947" i="1" a="1"/>
  <c r="T9947" i="1" s="1"/>
  <c r="T9946" i="1" a="1"/>
  <c r="T9946" i="1" s="1"/>
  <c r="T9945" i="1" a="1"/>
  <c r="T9945" i="1" s="1"/>
  <c r="T9944" i="1" a="1"/>
  <c r="T9944" i="1" s="1"/>
  <c r="T9943" i="1" a="1"/>
  <c r="T9943" i="1" s="1"/>
  <c r="T9942" i="1" a="1"/>
  <c r="T9942" i="1" s="1"/>
  <c r="T9941" i="1" a="1"/>
  <c r="T9941" i="1" s="1"/>
  <c r="T9940" i="1" a="1"/>
  <c r="T9940" i="1" s="1"/>
  <c r="T9939" i="1" a="1"/>
  <c r="T9939" i="1" s="1"/>
  <c r="T9938" i="1" a="1"/>
  <c r="T9938" i="1" s="1"/>
  <c r="T9937" i="1" a="1"/>
  <c r="T9937" i="1" s="1"/>
  <c r="T9936" i="1" a="1"/>
  <c r="T9936" i="1" s="1"/>
  <c r="T9935" i="1" a="1"/>
  <c r="T9935" i="1" s="1"/>
  <c r="T9934" i="1" a="1"/>
  <c r="T9934" i="1" s="1"/>
  <c r="T9933" i="1" a="1"/>
  <c r="T9933" i="1" s="1"/>
  <c r="T9932" i="1" a="1"/>
  <c r="T9932" i="1" s="1"/>
  <c r="T9931" i="1" a="1"/>
  <c r="T9931" i="1" s="1"/>
  <c r="T9930" i="1" a="1"/>
  <c r="T9930" i="1" s="1"/>
  <c r="T9929" i="1" a="1"/>
  <c r="T9929" i="1" s="1"/>
  <c r="T9928" i="1" a="1"/>
  <c r="T9928" i="1" s="1"/>
  <c r="T9927" i="1" a="1"/>
  <c r="T9927" i="1" s="1"/>
  <c r="T9926" i="1" a="1"/>
  <c r="T9926" i="1" s="1"/>
  <c r="T9925" i="1" a="1"/>
  <c r="T9925" i="1" s="1"/>
  <c r="T9924" i="1" a="1"/>
  <c r="T9924" i="1" s="1"/>
  <c r="T9923" i="1" a="1"/>
  <c r="T9923" i="1" s="1"/>
  <c r="T9922" i="1" a="1"/>
  <c r="T9922" i="1" s="1"/>
  <c r="T9921" i="1" a="1"/>
  <c r="T9921" i="1" s="1"/>
  <c r="T9920" i="1" a="1"/>
  <c r="T9920" i="1" s="1"/>
  <c r="T9919" i="1" a="1"/>
  <c r="T9919" i="1" s="1"/>
  <c r="T9918" i="1" a="1"/>
  <c r="T9918" i="1" s="1"/>
  <c r="T9917" i="1" a="1"/>
  <c r="T9917" i="1" s="1"/>
  <c r="T9916" i="1" a="1"/>
  <c r="T9916" i="1" s="1"/>
  <c r="T9915" i="1" a="1"/>
  <c r="T9915" i="1" s="1"/>
  <c r="T9914" i="1" a="1"/>
  <c r="T9914" i="1" s="1"/>
  <c r="T9913" i="1" a="1"/>
  <c r="T9913" i="1" s="1"/>
  <c r="T9912" i="1" a="1"/>
  <c r="T9912" i="1" s="1"/>
  <c r="T9911" i="1" a="1"/>
  <c r="T9911" i="1" s="1"/>
  <c r="T9910" i="1" a="1"/>
  <c r="T9910" i="1" s="1"/>
  <c r="T9909" i="1" a="1"/>
  <c r="T9909" i="1" s="1"/>
  <c r="T9908" i="1" a="1"/>
  <c r="T9908" i="1" s="1"/>
  <c r="T9907" i="1" a="1"/>
  <c r="T9907" i="1" s="1"/>
  <c r="T9906" i="1" a="1"/>
  <c r="T9906" i="1" s="1"/>
  <c r="T9905" i="1" a="1"/>
  <c r="T9905" i="1" s="1"/>
  <c r="T9904" i="1" a="1"/>
  <c r="T9904" i="1" s="1"/>
  <c r="T9903" i="1" a="1"/>
  <c r="T9903" i="1" s="1"/>
  <c r="T9902" i="1" a="1"/>
  <c r="T9902" i="1" s="1"/>
  <c r="T9901" i="1" a="1"/>
  <c r="T9901" i="1" s="1"/>
  <c r="T9900" i="1" a="1"/>
  <c r="T9900" i="1" s="1"/>
  <c r="T9899" i="1" a="1"/>
  <c r="T9899" i="1" s="1"/>
  <c r="T9898" i="1" a="1"/>
  <c r="T9898" i="1" s="1"/>
  <c r="T9897" i="1" a="1"/>
  <c r="T9897" i="1" s="1"/>
  <c r="T9896" i="1" a="1"/>
  <c r="T9896" i="1" s="1"/>
  <c r="T9895" i="1" a="1"/>
  <c r="T9895" i="1" s="1"/>
  <c r="T9894" i="1" a="1"/>
  <c r="T9894" i="1" s="1"/>
  <c r="T9893" i="1" a="1"/>
  <c r="T9893" i="1" s="1"/>
  <c r="T9892" i="1" a="1"/>
  <c r="T9892" i="1" s="1"/>
  <c r="T9891" i="1" a="1"/>
  <c r="T9891" i="1" s="1"/>
  <c r="T9890" i="1" a="1"/>
  <c r="T9890" i="1" s="1"/>
  <c r="T9889" i="1" a="1"/>
  <c r="T9889" i="1" s="1"/>
  <c r="T9888" i="1" a="1"/>
  <c r="T9888" i="1" s="1"/>
  <c r="T9887" i="1" a="1"/>
  <c r="T9887" i="1" s="1"/>
  <c r="T9886" i="1" a="1"/>
  <c r="T9886" i="1" s="1"/>
  <c r="T9885" i="1" a="1"/>
  <c r="T9885" i="1" s="1"/>
  <c r="T9884" i="1" a="1"/>
  <c r="T9884" i="1" s="1"/>
  <c r="T9883" i="1" a="1"/>
  <c r="T9883" i="1" s="1"/>
  <c r="T9882" i="1" a="1"/>
  <c r="T9882" i="1" s="1"/>
  <c r="T9881" i="1" a="1"/>
  <c r="T9881" i="1" s="1"/>
  <c r="T9880" i="1" a="1"/>
  <c r="T9880" i="1" s="1"/>
  <c r="T9879" i="1" a="1"/>
  <c r="T9879" i="1" s="1"/>
  <c r="T9878" i="1" a="1"/>
  <c r="T9878" i="1" s="1"/>
  <c r="T9877" i="1" a="1"/>
  <c r="T9877" i="1" s="1"/>
  <c r="T9876" i="1" a="1"/>
  <c r="T9876" i="1" s="1"/>
  <c r="T9875" i="1" a="1"/>
  <c r="T9875" i="1" s="1"/>
  <c r="T9874" i="1" a="1"/>
  <c r="T9874" i="1" s="1"/>
  <c r="T9873" i="1" a="1"/>
  <c r="T9873" i="1" s="1"/>
  <c r="T9872" i="1" a="1"/>
  <c r="T9872" i="1" s="1"/>
  <c r="T9871" i="1" a="1"/>
  <c r="T9871" i="1" s="1"/>
  <c r="T9870" i="1" a="1"/>
  <c r="T9870" i="1" s="1"/>
  <c r="T9869" i="1" a="1"/>
  <c r="T9869" i="1" s="1"/>
  <c r="T9868" i="1" a="1"/>
  <c r="T9868" i="1" s="1"/>
  <c r="T9867" i="1" a="1"/>
  <c r="T9867" i="1" s="1"/>
  <c r="T9866" i="1" a="1"/>
  <c r="T9866" i="1" s="1"/>
  <c r="T9865" i="1" a="1"/>
  <c r="T9865" i="1" s="1"/>
  <c r="T9864" i="1" a="1"/>
  <c r="T9864" i="1" s="1"/>
  <c r="T9863" i="1" a="1"/>
  <c r="T9863" i="1" s="1"/>
  <c r="T9862" i="1" a="1"/>
  <c r="T9862" i="1" s="1"/>
  <c r="T9861" i="1" a="1"/>
  <c r="T9861" i="1" s="1"/>
  <c r="T9860" i="1" a="1"/>
  <c r="T9860" i="1" s="1"/>
  <c r="T9859" i="1" a="1"/>
  <c r="T9859" i="1" s="1"/>
  <c r="T9858" i="1" a="1"/>
  <c r="T9858" i="1" s="1"/>
  <c r="T9857" i="1" a="1"/>
  <c r="T9857" i="1" s="1"/>
  <c r="T9856" i="1" a="1"/>
  <c r="T9856" i="1" s="1"/>
  <c r="T9855" i="1" a="1"/>
  <c r="T9855" i="1" s="1"/>
  <c r="T9854" i="1" a="1"/>
  <c r="T9854" i="1" s="1"/>
  <c r="T9853" i="1" a="1"/>
  <c r="T9853" i="1" s="1"/>
  <c r="T9852" i="1" a="1"/>
  <c r="T9852" i="1" s="1"/>
  <c r="T9851" i="1" a="1"/>
  <c r="T9851" i="1" s="1"/>
  <c r="T9850" i="1" a="1"/>
  <c r="T9850" i="1" s="1"/>
  <c r="T9849" i="1" a="1"/>
  <c r="T9849" i="1" s="1"/>
  <c r="T9848" i="1" a="1"/>
  <c r="T9848" i="1" s="1"/>
  <c r="T9847" i="1" a="1"/>
  <c r="T9847" i="1" s="1"/>
  <c r="T9846" i="1" a="1"/>
  <c r="T9846" i="1" s="1"/>
  <c r="T9845" i="1" a="1"/>
  <c r="T9845" i="1" s="1"/>
  <c r="T9844" i="1" a="1"/>
  <c r="T9844" i="1" s="1"/>
  <c r="T9843" i="1" a="1"/>
  <c r="T9843" i="1" s="1"/>
  <c r="T9842" i="1" a="1"/>
  <c r="T9842" i="1" s="1"/>
  <c r="T9841" i="1" a="1"/>
  <c r="T9841" i="1" s="1"/>
  <c r="T9840" i="1" a="1"/>
  <c r="T9840" i="1" s="1"/>
  <c r="T9839" i="1" a="1"/>
  <c r="T9839" i="1" s="1"/>
  <c r="T9838" i="1" a="1"/>
  <c r="T9838" i="1" s="1"/>
  <c r="T9837" i="1" a="1"/>
  <c r="T9837" i="1" s="1"/>
  <c r="T9836" i="1" a="1"/>
  <c r="T9836" i="1" s="1"/>
  <c r="T9835" i="1" a="1"/>
  <c r="T9835" i="1" s="1"/>
  <c r="T9834" i="1" a="1"/>
  <c r="T9834" i="1" s="1"/>
  <c r="T9833" i="1" a="1"/>
  <c r="T9833" i="1" s="1"/>
  <c r="T9832" i="1" a="1"/>
  <c r="T9832" i="1" s="1"/>
  <c r="T9831" i="1" a="1"/>
  <c r="T9831" i="1" s="1"/>
  <c r="T9830" i="1" a="1"/>
  <c r="T9830" i="1" s="1"/>
  <c r="T9829" i="1" a="1"/>
  <c r="T9829" i="1" s="1"/>
  <c r="T9828" i="1" a="1"/>
  <c r="T9828" i="1" s="1"/>
  <c r="T9827" i="1" a="1"/>
  <c r="T9827" i="1" s="1"/>
  <c r="T9826" i="1" a="1"/>
  <c r="T9826" i="1" s="1"/>
  <c r="T9825" i="1" a="1"/>
  <c r="T9825" i="1" s="1"/>
  <c r="T9824" i="1" a="1"/>
  <c r="T9824" i="1" s="1"/>
  <c r="T9823" i="1" a="1"/>
  <c r="T9823" i="1" s="1"/>
  <c r="T9822" i="1" a="1"/>
  <c r="T9822" i="1" s="1"/>
  <c r="T9821" i="1" a="1"/>
  <c r="T9821" i="1" s="1"/>
  <c r="T9820" i="1" a="1"/>
  <c r="T9820" i="1" s="1"/>
  <c r="T9819" i="1" a="1"/>
  <c r="T9819" i="1" s="1"/>
  <c r="T9818" i="1" a="1"/>
  <c r="T9818" i="1" s="1"/>
  <c r="T9817" i="1" a="1"/>
  <c r="T9817" i="1" s="1"/>
  <c r="T9816" i="1" a="1"/>
  <c r="T9816" i="1" s="1"/>
  <c r="T9815" i="1" a="1"/>
  <c r="T9815" i="1" s="1"/>
  <c r="T9814" i="1" a="1"/>
  <c r="T9814" i="1" s="1"/>
  <c r="T9813" i="1" a="1"/>
  <c r="T9813" i="1" s="1"/>
  <c r="T9812" i="1" a="1"/>
  <c r="T9812" i="1" s="1"/>
  <c r="T9811" i="1" a="1"/>
  <c r="T9811" i="1" s="1"/>
  <c r="T9810" i="1" a="1"/>
  <c r="T9810" i="1" s="1"/>
  <c r="T9809" i="1" a="1"/>
  <c r="T9809" i="1" s="1"/>
  <c r="T9808" i="1" a="1"/>
  <c r="T9808" i="1" s="1"/>
  <c r="T9807" i="1" a="1"/>
  <c r="T9807" i="1" s="1"/>
  <c r="T9806" i="1" a="1"/>
  <c r="T9806" i="1" s="1"/>
  <c r="T9805" i="1" a="1"/>
  <c r="T9805" i="1" s="1"/>
  <c r="T9804" i="1" a="1"/>
  <c r="T9804" i="1" s="1"/>
  <c r="T9803" i="1" a="1"/>
  <c r="T9803" i="1" s="1"/>
  <c r="T9802" i="1" a="1"/>
  <c r="T9802" i="1" s="1"/>
  <c r="T9801" i="1" a="1"/>
  <c r="T9801" i="1" s="1"/>
  <c r="T9800" i="1" a="1"/>
  <c r="T9800" i="1" s="1"/>
  <c r="T9799" i="1" a="1"/>
  <c r="T9799" i="1" s="1"/>
  <c r="T9798" i="1" a="1"/>
  <c r="T9798" i="1" s="1"/>
  <c r="T9797" i="1" a="1"/>
  <c r="T9797" i="1" s="1"/>
  <c r="T9796" i="1" a="1"/>
  <c r="T9796" i="1" s="1"/>
  <c r="T9795" i="1" a="1"/>
  <c r="T9795" i="1" s="1"/>
  <c r="T9794" i="1" a="1"/>
  <c r="T9794" i="1" s="1"/>
  <c r="T9793" i="1" a="1"/>
  <c r="T9793" i="1" s="1"/>
  <c r="T9792" i="1" a="1"/>
  <c r="T9792" i="1" s="1"/>
  <c r="T9791" i="1" a="1"/>
  <c r="T9791" i="1" s="1"/>
  <c r="T9790" i="1" a="1"/>
  <c r="T9790" i="1" s="1"/>
  <c r="T9789" i="1" a="1"/>
  <c r="T9789" i="1" s="1"/>
  <c r="T9788" i="1" a="1"/>
  <c r="T9788" i="1" s="1"/>
  <c r="T9787" i="1" a="1"/>
  <c r="T9787" i="1" s="1"/>
  <c r="T9786" i="1" a="1"/>
  <c r="T9786" i="1" s="1"/>
  <c r="T9785" i="1" a="1"/>
  <c r="T9785" i="1" s="1"/>
  <c r="T9784" i="1" a="1"/>
  <c r="T9784" i="1" s="1"/>
  <c r="T9783" i="1" a="1"/>
  <c r="T9783" i="1" s="1"/>
  <c r="T9782" i="1" a="1"/>
  <c r="T9782" i="1" s="1"/>
  <c r="T9781" i="1" a="1"/>
  <c r="T9781" i="1" s="1"/>
  <c r="T9780" i="1" a="1"/>
  <c r="T9780" i="1" s="1"/>
  <c r="T9779" i="1" a="1"/>
  <c r="T9779" i="1" s="1"/>
  <c r="T9778" i="1" a="1"/>
  <c r="T9778" i="1" s="1"/>
  <c r="T9777" i="1" a="1"/>
  <c r="T9777" i="1" s="1"/>
  <c r="T9776" i="1" a="1"/>
  <c r="T9776" i="1" s="1"/>
  <c r="T9775" i="1" a="1"/>
  <c r="T9775" i="1" s="1"/>
  <c r="T9774" i="1" a="1"/>
  <c r="T9774" i="1" s="1"/>
  <c r="T9773" i="1" a="1"/>
  <c r="T9773" i="1" s="1"/>
  <c r="T9772" i="1" a="1"/>
  <c r="T9772" i="1" s="1"/>
  <c r="T9771" i="1" a="1"/>
  <c r="T9771" i="1" s="1"/>
  <c r="T9770" i="1" a="1"/>
  <c r="T9770" i="1" s="1"/>
  <c r="T9769" i="1" a="1"/>
  <c r="T9769" i="1" s="1"/>
  <c r="T9768" i="1" a="1"/>
  <c r="T9768" i="1" s="1"/>
  <c r="T9767" i="1" a="1"/>
  <c r="T9767" i="1" s="1"/>
  <c r="T9766" i="1" a="1"/>
  <c r="T9766" i="1" s="1"/>
  <c r="T9765" i="1" a="1"/>
  <c r="T9765" i="1" s="1"/>
  <c r="T9764" i="1" a="1"/>
  <c r="T9764" i="1" s="1"/>
  <c r="T9763" i="1" a="1"/>
  <c r="T9763" i="1" s="1"/>
  <c r="T9762" i="1" a="1"/>
  <c r="T9762" i="1" s="1"/>
  <c r="T9761" i="1" a="1"/>
  <c r="T9761" i="1" s="1"/>
  <c r="T9760" i="1" a="1"/>
  <c r="T9760" i="1" s="1"/>
  <c r="T9759" i="1" a="1"/>
  <c r="T9759" i="1" s="1"/>
  <c r="T9758" i="1" a="1"/>
  <c r="T9758" i="1" s="1"/>
  <c r="T9757" i="1" a="1"/>
  <c r="T9757" i="1" s="1"/>
  <c r="T9756" i="1" a="1"/>
  <c r="T9756" i="1" s="1"/>
  <c r="T9755" i="1" a="1"/>
  <c r="T9755" i="1" s="1"/>
  <c r="T9754" i="1" a="1"/>
  <c r="T9754" i="1" s="1"/>
  <c r="T9753" i="1" a="1"/>
  <c r="T9753" i="1" s="1"/>
  <c r="T9752" i="1" a="1"/>
  <c r="T9752" i="1" s="1"/>
  <c r="T9751" i="1" a="1"/>
  <c r="T9751" i="1" s="1"/>
  <c r="T9750" i="1" a="1"/>
  <c r="T9750" i="1" s="1"/>
  <c r="T9749" i="1" a="1"/>
  <c r="T9749" i="1" s="1"/>
  <c r="T9748" i="1" a="1"/>
  <c r="T9748" i="1" s="1"/>
  <c r="T9747" i="1" a="1"/>
  <c r="T9747" i="1" s="1"/>
  <c r="T9746" i="1" a="1"/>
  <c r="T9746" i="1" s="1"/>
  <c r="T9745" i="1" a="1"/>
  <c r="T9745" i="1" s="1"/>
  <c r="T9744" i="1" a="1"/>
  <c r="T9744" i="1" s="1"/>
  <c r="T9743" i="1" a="1"/>
  <c r="T9743" i="1" s="1"/>
  <c r="T9742" i="1" a="1"/>
  <c r="T9742" i="1" s="1"/>
  <c r="T9741" i="1" a="1"/>
  <c r="T9741" i="1" s="1"/>
  <c r="T9740" i="1" a="1"/>
  <c r="T9740" i="1" s="1"/>
  <c r="T9739" i="1" a="1"/>
  <c r="T9739" i="1" s="1"/>
  <c r="T9738" i="1" a="1"/>
  <c r="T9738" i="1" s="1"/>
  <c r="T9737" i="1" a="1"/>
  <c r="T9737" i="1" s="1"/>
  <c r="T9736" i="1" a="1"/>
  <c r="T9736" i="1" s="1"/>
  <c r="T9735" i="1" a="1"/>
  <c r="T9735" i="1" s="1"/>
  <c r="T9734" i="1" a="1"/>
  <c r="T9734" i="1" s="1"/>
  <c r="T9733" i="1" a="1"/>
  <c r="T9733" i="1" s="1"/>
  <c r="T9732" i="1" a="1"/>
  <c r="T9732" i="1" s="1"/>
  <c r="T9731" i="1" a="1"/>
  <c r="T9731" i="1" s="1"/>
  <c r="T9730" i="1" a="1"/>
  <c r="T9730" i="1" s="1"/>
  <c r="T9729" i="1" a="1"/>
  <c r="T9729" i="1" s="1"/>
  <c r="T9728" i="1" a="1"/>
  <c r="T9728" i="1" s="1"/>
  <c r="T9727" i="1" a="1"/>
  <c r="T9727" i="1" s="1"/>
  <c r="T9726" i="1" a="1"/>
  <c r="T9726" i="1" s="1"/>
  <c r="T9725" i="1" a="1"/>
  <c r="T9725" i="1" s="1"/>
  <c r="T9724" i="1" a="1"/>
  <c r="T9724" i="1" s="1"/>
  <c r="T9723" i="1" a="1"/>
  <c r="T9723" i="1" s="1"/>
  <c r="T9722" i="1" a="1"/>
  <c r="T9722" i="1" s="1"/>
  <c r="T9721" i="1" a="1"/>
  <c r="T9721" i="1" s="1"/>
  <c r="T9720" i="1" a="1"/>
  <c r="T9720" i="1" s="1"/>
  <c r="T9719" i="1" a="1"/>
  <c r="T9719" i="1" s="1"/>
  <c r="T9718" i="1" a="1"/>
  <c r="T9718" i="1" s="1"/>
  <c r="T9717" i="1" a="1"/>
  <c r="T9717" i="1" s="1"/>
  <c r="T9716" i="1" a="1"/>
  <c r="T9716" i="1" s="1"/>
  <c r="T9715" i="1" a="1"/>
  <c r="T9715" i="1" s="1"/>
  <c r="T9714" i="1" a="1"/>
  <c r="T9714" i="1" s="1"/>
  <c r="T9713" i="1" a="1"/>
  <c r="T9713" i="1" s="1"/>
  <c r="T9712" i="1" a="1"/>
  <c r="T9712" i="1" s="1"/>
  <c r="T9711" i="1" a="1"/>
  <c r="T9711" i="1" s="1"/>
  <c r="T9710" i="1" a="1"/>
  <c r="T9710" i="1" s="1"/>
  <c r="T9709" i="1" a="1"/>
  <c r="T9709" i="1" s="1"/>
  <c r="T9708" i="1" a="1"/>
  <c r="T9708" i="1" s="1"/>
  <c r="T9707" i="1" a="1"/>
  <c r="T9707" i="1" s="1"/>
  <c r="T9706" i="1" a="1"/>
  <c r="T9706" i="1" s="1"/>
  <c r="T9705" i="1" a="1"/>
  <c r="T9705" i="1" s="1"/>
  <c r="T9704" i="1" a="1"/>
  <c r="T9704" i="1" s="1"/>
  <c r="T9703" i="1" a="1"/>
  <c r="T9703" i="1" s="1"/>
  <c r="T9702" i="1" a="1"/>
  <c r="T9702" i="1" s="1"/>
  <c r="T9701" i="1" a="1"/>
  <c r="T9701" i="1" s="1"/>
  <c r="T9700" i="1" a="1"/>
  <c r="T9700" i="1" s="1"/>
  <c r="T9699" i="1" a="1"/>
  <c r="T9699" i="1" s="1"/>
  <c r="T9698" i="1" a="1"/>
  <c r="T9698" i="1" s="1"/>
  <c r="T9697" i="1" a="1"/>
  <c r="T9697" i="1" s="1"/>
  <c r="T9696" i="1" a="1"/>
  <c r="T9696" i="1" s="1"/>
  <c r="T9695" i="1" a="1"/>
  <c r="T9695" i="1" s="1"/>
  <c r="T9694" i="1" a="1"/>
  <c r="T9694" i="1" s="1"/>
  <c r="T9693" i="1" a="1"/>
  <c r="T9693" i="1" s="1"/>
  <c r="T9692" i="1" a="1"/>
  <c r="T9692" i="1" s="1"/>
  <c r="T9691" i="1" a="1"/>
  <c r="T9691" i="1" s="1"/>
  <c r="T9690" i="1" a="1"/>
  <c r="T9690" i="1" s="1"/>
  <c r="T9689" i="1" a="1"/>
  <c r="T9689" i="1" s="1"/>
  <c r="T9688" i="1" a="1"/>
  <c r="T9688" i="1" s="1"/>
  <c r="T9687" i="1" a="1"/>
  <c r="T9687" i="1" s="1"/>
  <c r="T9686" i="1" a="1"/>
  <c r="T9686" i="1" s="1"/>
  <c r="T9685" i="1" a="1"/>
  <c r="T9685" i="1" s="1"/>
  <c r="T9684" i="1" a="1"/>
  <c r="T9684" i="1" s="1"/>
  <c r="T9683" i="1" a="1"/>
  <c r="T9683" i="1" s="1"/>
  <c r="T9682" i="1" a="1"/>
  <c r="T9682" i="1" s="1"/>
  <c r="T9681" i="1" a="1"/>
  <c r="T9681" i="1" s="1"/>
  <c r="T9680" i="1" a="1"/>
  <c r="T9680" i="1" s="1"/>
  <c r="T9679" i="1" a="1"/>
  <c r="T9679" i="1" s="1"/>
  <c r="T9678" i="1" a="1"/>
  <c r="T9678" i="1" s="1"/>
  <c r="T9677" i="1" a="1"/>
  <c r="T9677" i="1" s="1"/>
  <c r="T9676" i="1" a="1"/>
  <c r="T9676" i="1" s="1"/>
  <c r="T9675" i="1" a="1"/>
  <c r="T9675" i="1" s="1"/>
  <c r="T9674" i="1" a="1"/>
  <c r="T9674" i="1" s="1"/>
  <c r="T9673" i="1" a="1"/>
  <c r="T9673" i="1" s="1"/>
  <c r="T9672" i="1" a="1"/>
  <c r="T9672" i="1" s="1"/>
  <c r="T9671" i="1" a="1"/>
  <c r="T9671" i="1" s="1"/>
  <c r="T9670" i="1" a="1"/>
  <c r="T9670" i="1" s="1"/>
  <c r="T9669" i="1" a="1"/>
  <c r="T9669" i="1" s="1"/>
  <c r="T9668" i="1" a="1"/>
  <c r="T9668" i="1" s="1"/>
  <c r="T9667" i="1" a="1"/>
  <c r="T9667" i="1" s="1"/>
  <c r="T9666" i="1" a="1"/>
  <c r="T9666" i="1" s="1"/>
  <c r="T9665" i="1" a="1"/>
  <c r="T9665" i="1" s="1"/>
  <c r="T9664" i="1" a="1"/>
  <c r="T9664" i="1" s="1"/>
  <c r="T9663" i="1" a="1"/>
  <c r="T9663" i="1" s="1"/>
  <c r="T9662" i="1" a="1"/>
  <c r="T9662" i="1" s="1"/>
  <c r="T9661" i="1" a="1"/>
  <c r="T9661" i="1" s="1"/>
  <c r="T9660" i="1" a="1"/>
  <c r="T9660" i="1" s="1"/>
  <c r="T9659" i="1" a="1"/>
  <c r="T9659" i="1" s="1"/>
  <c r="T9658" i="1" a="1"/>
  <c r="T9658" i="1" s="1"/>
  <c r="T9657" i="1" a="1"/>
  <c r="T9657" i="1" s="1"/>
  <c r="T9656" i="1" a="1"/>
  <c r="T9656" i="1" s="1"/>
  <c r="T9655" i="1" a="1"/>
  <c r="T9655" i="1" s="1"/>
  <c r="T9654" i="1" a="1"/>
  <c r="T9654" i="1" s="1"/>
  <c r="T9653" i="1" a="1"/>
  <c r="T9653" i="1" s="1"/>
  <c r="T9652" i="1" a="1"/>
  <c r="T9652" i="1" s="1"/>
  <c r="T9651" i="1" a="1"/>
  <c r="T9651" i="1" s="1"/>
  <c r="T9650" i="1" a="1"/>
  <c r="T9650" i="1" s="1"/>
  <c r="T9649" i="1" a="1"/>
  <c r="T9649" i="1" s="1"/>
  <c r="T9648" i="1" a="1"/>
  <c r="T9648" i="1" s="1"/>
  <c r="T9647" i="1" a="1"/>
  <c r="T9647" i="1" s="1"/>
  <c r="T9646" i="1" a="1"/>
  <c r="T9646" i="1" s="1"/>
  <c r="T9645" i="1" a="1"/>
  <c r="T9645" i="1" s="1"/>
  <c r="T9644" i="1" a="1"/>
  <c r="T9644" i="1" s="1"/>
  <c r="T9643" i="1" a="1"/>
  <c r="T9643" i="1" s="1"/>
  <c r="T9642" i="1" a="1"/>
  <c r="T9642" i="1" s="1"/>
  <c r="T9641" i="1" a="1"/>
  <c r="T9641" i="1" s="1"/>
  <c r="T9640" i="1" a="1"/>
  <c r="T9640" i="1" s="1"/>
  <c r="T9639" i="1" a="1"/>
  <c r="T9639" i="1" s="1"/>
  <c r="T9638" i="1" a="1"/>
  <c r="T9638" i="1" s="1"/>
  <c r="T9637" i="1" a="1"/>
  <c r="T9637" i="1" s="1"/>
  <c r="T9636" i="1" a="1"/>
  <c r="T9636" i="1" s="1"/>
  <c r="T9635" i="1" a="1"/>
  <c r="T9635" i="1" s="1"/>
  <c r="T9634" i="1" a="1"/>
  <c r="T9634" i="1" s="1"/>
  <c r="T9633" i="1" a="1"/>
  <c r="T9633" i="1" s="1"/>
  <c r="T9632" i="1" a="1"/>
  <c r="T9632" i="1" s="1"/>
  <c r="T9631" i="1" a="1"/>
  <c r="T9631" i="1" s="1"/>
  <c r="T9630" i="1" a="1"/>
  <c r="T9630" i="1" s="1"/>
  <c r="T9629" i="1" a="1"/>
  <c r="T9629" i="1" s="1"/>
  <c r="T9628" i="1" a="1"/>
  <c r="T9628" i="1" s="1"/>
  <c r="T9627" i="1" a="1"/>
  <c r="T9627" i="1" s="1"/>
  <c r="T9626" i="1" a="1"/>
  <c r="T9626" i="1" s="1"/>
  <c r="T9625" i="1" a="1"/>
  <c r="T9625" i="1" s="1"/>
  <c r="T9624" i="1" a="1"/>
  <c r="T9624" i="1" s="1"/>
  <c r="T9623" i="1" a="1"/>
  <c r="T9623" i="1" s="1"/>
  <c r="T9622" i="1" a="1"/>
  <c r="T9622" i="1" s="1"/>
  <c r="T9621" i="1" a="1"/>
  <c r="T9621" i="1" s="1"/>
  <c r="T9620" i="1" a="1"/>
  <c r="T9620" i="1" s="1"/>
  <c r="T9619" i="1" a="1"/>
  <c r="T9619" i="1" s="1"/>
  <c r="T9618" i="1" a="1"/>
  <c r="T9618" i="1" s="1"/>
  <c r="T9617" i="1" a="1"/>
  <c r="T9617" i="1" s="1"/>
  <c r="T9616" i="1" a="1"/>
  <c r="T9616" i="1" s="1"/>
  <c r="T9615" i="1" a="1"/>
  <c r="T9615" i="1" s="1"/>
  <c r="T9614" i="1" a="1"/>
  <c r="T9614" i="1" s="1"/>
  <c r="T9613" i="1" a="1"/>
  <c r="T9613" i="1" s="1"/>
  <c r="T9612" i="1" a="1"/>
  <c r="T9612" i="1" s="1"/>
  <c r="T9611" i="1" a="1"/>
  <c r="T9611" i="1" s="1"/>
  <c r="T9610" i="1" a="1"/>
  <c r="T9610" i="1" s="1"/>
  <c r="T9609" i="1" a="1"/>
  <c r="T9609" i="1" s="1"/>
  <c r="T9608" i="1" a="1"/>
  <c r="T9608" i="1" s="1"/>
  <c r="T9607" i="1" a="1"/>
  <c r="T9607" i="1" s="1"/>
  <c r="T9606" i="1" a="1"/>
  <c r="T9606" i="1" s="1"/>
  <c r="T9605" i="1" a="1"/>
  <c r="T9605" i="1" s="1"/>
  <c r="T9604" i="1" a="1"/>
  <c r="T9604" i="1" s="1"/>
  <c r="T9603" i="1" a="1"/>
  <c r="T9603" i="1" s="1"/>
  <c r="T9602" i="1" a="1"/>
  <c r="T9602" i="1" s="1"/>
  <c r="T9601" i="1" a="1"/>
  <c r="T9601" i="1" s="1"/>
  <c r="T9600" i="1" a="1"/>
  <c r="T9600" i="1" s="1"/>
  <c r="T9599" i="1" a="1"/>
  <c r="T9599" i="1" s="1"/>
  <c r="T9598" i="1" a="1"/>
  <c r="T9598" i="1" s="1"/>
  <c r="T9597" i="1" a="1"/>
  <c r="T9597" i="1" s="1"/>
  <c r="T9596" i="1" a="1"/>
  <c r="T9596" i="1" s="1"/>
  <c r="T9595" i="1" a="1"/>
  <c r="T9595" i="1" s="1"/>
  <c r="T9594" i="1" a="1"/>
  <c r="T9594" i="1" s="1"/>
  <c r="T9593" i="1" a="1"/>
  <c r="T9593" i="1" s="1"/>
  <c r="T9592" i="1" a="1"/>
  <c r="T9592" i="1" s="1"/>
  <c r="T9591" i="1" a="1"/>
  <c r="T9591" i="1" s="1"/>
  <c r="T9590" i="1" a="1"/>
  <c r="T9590" i="1" s="1"/>
  <c r="T9589" i="1" a="1"/>
  <c r="T9589" i="1" s="1"/>
  <c r="T9588" i="1" a="1"/>
  <c r="T9588" i="1" s="1"/>
  <c r="T9587" i="1" a="1"/>
  <c r="T9587" i="1" s="1"/>
  <c r="T9586" i="1" a="1"/>
  <c r="T9586" i="1" s="1"/>
  <c r="T9585" i="1" a="1"/>
  <c r="T9585" i="1" s="1"/>
  <c r="T9584" i="1" a="1"/>
  <c r="T9584" i="1" s="1"/>
  <c r="T9583" i="1" a="1"/>
  <c r="T9583" i="1" s="1"/>
  <c r="T9582" i="1" a="1"/>
  <c r="T9582" i="1" s="1"/>
  <c r="T9581" i="1" a="1"/>
  <c r="T9581" i="1" s="1"/>
  <c r="T9580" i="1" a="1"/>
  <c r="T9580" i="1" s="1"/>
  <c r="T9579" i="1" a="1"/>
  <c r="T9579" i="1" s="1"/>
  <c r="T9578" i="1" a="1"/>
  <c r="T9578" i="1" s="1"/>
  <c r="T9577" i="1" a="1"/>
  <c r="T9577" i="1" s="1"/>
  <c r="T9576" i="1" a="1"/>
  <c r="T9576" i="1" s="1"/>
  <c r="T9575" i="1" a="1"/>
  <c r="T9575" i="1" s="1"/>
  <c r="T9574" i="1" a="1"/>
  <c r="T9574" i="1" s="1"/>
  <c r="T9573" i="1" a="1"/>
  <c r="T9573" i="1" s="1"/>
  <c r="T9572" i="1" a="1"/>
  <c r="T9572" i="1" s="1"/>
  <c r="T9571" i="1" a="1"/>
  <c r="T9571" i="1" s="1"/>
  <c r="T9570" i="1" a="1"/>
  <c r="T9570" i="1" s="1"/>
  <c r="T9569" i="1" a="1"/>
  <c r="T9569" i="1" s="1"/>
  <c r="T9568" i="1" a="1"/>
  <c r="T9568" i="1" s="1"/>
  <c r="T9567" i="1" a="1"/>
  <c r="T9567" i="1" s="1"/>
  <c r="T9566" i="1" a="1"/>
  <c r="T9566" i="1" s="1"/>
  <c r="T9565" i="1" a="1"/>
  <c r="T9565" i="1" s="1"/>
  <c r="T9564" i="1" a="1"/>
  <c r="T9564" i="1" s="1"/>
  <c r="T9563" i="1" a="1"/>
  <c r="T9563" i="1" s="1"/>
  <c r="T9562" i="1" a="1"/>
  <c r="T9562" i="1" s="1"/>
  <c r="T9561" i="1" a="1"/>
  <c r="T9561" i="1" s="1"/>
  <c r="T9560" i="1" a="1"/>
  <c r="T9560" i="1" s="1"/>
  <c r="T9559" i="1" a="1"/>
  <c r="T9559" i="1" s="1"/>
  <c r="T9558" i="1" a="1"/>
  <c r="T9558" i="1" s="1"/>
  <c r="T9557" i="1" a="1"/>
  <c r="T9557" i="1" s="1"/>
  <c r="T9556" i="1" a="1"/>
  <c r="T9556" i="1" s="1"/>
  <c r="T9555" i="1" a="1"/>
  <c r="T9555" i="1" s="1"/>
  <c r="T9554" i="1" a="1"/>
  <c r="T9554" i="1" s="1"/>
  <c r="T9553" i="1" a="1"/>
  <c r="T9553" i="1" s="1"/>
  <c r="T9552" i="1" a="1"/>
  <c r="T9552" i="1" s="1"/>
  <c r="T9551" i="1" a="1"/>
  <c r="T9551" i="1" s="1"/>
  <c r="T9550" i="1" a="1"/>
  <c r="T9550" i="1" s="1"/>
  <c r="T9549" i="1" a="1"/>
  <c r="T9549" i="1" s="1"/>
  <c r="T9548" i="1" a="1"/>
  <c r="T9548" i="1" s="1"/>
  <c r="T9547" i="1" a="1"/>
  <c r="T9547" i="1" s="1"/>
  <c r="T9546" i="1" a="1"/>
  <c r="T9546" i="1" s="1"/>
  <c r="T9545" i="1" a="1"/>
  <c r="T9545" i="1" s="1"/>
  <c r="T9544" i="1" a="1"/>
  <c r="T9544" i="1" s="1"/>
  <c r="T9543" i="1" a="1"/>
  <c r="T9543" i="1" s="1"/>
  <c r="T9542" i="1" a="1"/>
  <c r="T9542" i="1" s="1"/>
  <c r="T9541" i="1" a="1"/>
  <c r="T9541" i="1" s="1"/>
  <c r="T9540" i="1" a="1"/>
  <c r="T9540" i="1" s="1"/>
  <c r="T9539" i="1" a="1"/>
  <c r="T9539" i="1" s="1"/>
  <c r="T9538" i="1" a="1"/>
  <c r="T9538" i="1" s="1"/>
  <c r="T9537" i="1" a="1"/>
  <c r="T9537" i="1" s="1"/>
  <c r="T9536" i="1" a="1"/>
  <c r="T9536" i="1" s="1"/>
  <c r="T9535" i="1" a="1"/>
  <c r="T9535" i="1" s="1"/>
  <c r="T9534" i="1" a="1"/>
  <c r="T9534" i="1" s="1"/>
  <c r="T9533" i="1" a="1"/>
  <c r="T9533" i="1" s="1"/>
  <c r="T9532" i="1" a="1"/>
  <c r="T9532" i="1" s="1"/>
  <c r="T9531" i="1" a="1"/>
  <c r="T9531" i="1" s="1"/>
  <c r="T9530" i="1" a="1"/>
  <c r="T9530" i="1" s="1"/>
  <c r="T9529" i="1" a="1"/>
  <c r="T9529" i="1" s="1"/>
  <c r="T9528" i="1" a="1"/>
  <c r="T9528" i="1" s="1"/>
  <c r="T9527" i="1" a="1"/>
  <c r="T9527" i="1" s="1"/>
  <c r="T9526" i="1" a="1"/>
  <c r="T9526" i="1" s="1"/>
  <c r="T9525" i="1" a="1"/>
  <c r="T9525" i="1" s="1"/>
  <c r="T9524" i="1" a="1"/>
  <c r="T9524" i="1" s="1"/>
  <c r="T9523" i="1" a="1"/>
  <c r="T9523" i="1" s="1"/>
  <c r="T9522" i="1" a="1"/>
  <c r="T9522" i="1" s="1"/>
  <c r="T9521" i="1" a="1"/>
  <c r="T9521" i="1" s="1"/>
  <c r="T9520" i="1" a="1"/>
  <c r="T9520" i="1" s="1"/>
  <c r="T9519" i="1" a="1"/>
  <c r="T9519" i="1" s="1"/>
  <c r="T9518" i="1" a="1"/>
  <c r="T9518" i="1" s="1"/>
  <c r="T9517" i="1" a="1"/>
  <c r="T9517" i="1" s="1"/>
  <c r="T9516" i="1" a="1"/>
  <c r="T9516" i="1" s="1"/>
  <c r="T9515" i="1" a="1"/>
  <c r="T9515" i="1" s="1"/>
  <c r="T9514" i="1" a="1"/>
  <c r="T9514" i="1" s="1"/>
  <c r="T9513" i="1" a="1"/>
  <c r="T9513" i="1" s="1"/>
  <c r="T9512" i="1" a="1"/>
  <c r="T9512" i="1" s="1"/>
  <c r="T9511" i="1" a="1"/>
  <c r="T9511" i="1" s="1"/>
  <c r="T9510" i="1" a="1"/>
  <c r="T9510" i="1" s="1"/>
  <c r="T9509" i="1" a="1"/>
  <c r="T9509" i="1" s="1"/>
  <c r="T9508" i="1" a="1"/>
  <c r="T9508" i="1" s="1"/>
  <c r="T9507" i="1" a="1"/>
  <c r="T9507" i="1" s="1"/>
  <c r="T9506" i="1" a="1"/>
  <c r="T9506" i="1" s="1"/>
  <c r="T9505" i="1" a="1"/>
  <c r="T9505" i="1" s="1"/>
  <c r="T9504" i="1" a="1"/>
  <c r="T9504" i="1" s="1"/>
  <c r="T9503" i="1" a="1"/>
  <c r="T9503" i="1" s="1"/>
  <c r="T9502" i="1" a="1"/>
  <c r="T9502" i="1" s="1"/>
  <c r="T9501" i="1" a="1"/>
  <c r="T9501" i="1" s="1"/>
  <c r="T9500" i="1" a="1"/>
  <c r="T9500" i="1" s="1"/>
  <c r="T9499" i="1" a="1"/>
  <c r="T9499" i="1" s="1"/>
  <c r="T9498" i="1" a="1"/>
  <c r="T9498" i="1" s="1"/>
  <c r="T9497" i="1" a="1"/>
  <c r="T9497" i="1" s="1"/>
  <c r="T9496" i="1" a="1"/>
  <c r="T9496" i="1" s="1"/>
  <c r="T9495" i="1" a="1"/>
  <c r="T9495" i="1" s="1"/>
  <c r="T9494" i="1" a="1"/>
  <c r="T9494" i="1" s="1"/>
  <c r="T9493" i="1" a="1"/>
  <c r="T9493" i="1" s="1"/>
  <c r="T9492" i="1" a="1"/>
  <c r="T9492" i="1" s="1"/>
  <c r="T9491" i="1" a="1"/>
  <c r="T9491" i="1" s="1"/>
  <c r="T9490" i="1" a="1"/>
  <c r="T9490" i="1" s="1"/>
  <c r="T9489" i="1" a="1"/>
  <c r="T9489" i="1" s="1"/>
  <c r="T9488" i="1" a="1"/>
  <c r="T9488" i="1" s="1"/>
  <c r="T9487" i="1" a="1"/>
  <c r="T9487" i="1" s="1"/>
  <c r="T9486" i="1" a="1"/>
  <c r="T9486" i="1" s="1"/>
  <c r="T9485" i="1" a="1"/>
  <c r="T9485" i="1" s="1"/>
  <c r="T9484" i="1" a="1"/>
  <c r="T9484" i="1" s="1"/>
  <c r="T9483" i="1" a="1"/>
  <c r="T9483" i="1" s="1"/>
  <c r="T9482" i="1" a="1"/>
  <c r="T9482" i="1" s="1"/>
  <c r="T9481" i="1" a="1"/>
  <c r="T9481" i="1" s="1"/>
  <c r="T9480" i="1" a="1"/>
  <c r="T9480" i="1" s="1"/>
  <c r="T9479" i="1" a="1"/>
  <c r="T9479" i="1" s="1"/>
  <c r="T9478" i="1" a="1"/>
  <c r="T9478" i="1" s="1"/>
  <c r="T9477" i="1" a="1"/>
  <c r="T9477" i="1" s="1"/>
  <c r="T9476" i="1" a="1"/>
  <c r="T9476" i="1" s="1"/>
  <c r="T9475" i="1" a="1"/>
  <c r="T9475" i="1" s="1"/>
  <c r="T9474" i="1" a="1"/>
  <c r="T9474" i="1" s="1"/>
  <c r="T9473" i="1" a="1"/>
  <c r="T9473" i="1" s="1"/>
  <c r="T9472" i="1" a="1"/>
  <c r="T9472" i="1" s="1"/>
  <c r="T9471" i="1" a="1"/>
  <c r="T9471" i="1" s="1"/>
  <c r="T9470" i="1" a="1"/>
  <c r="T9470" i="1" s="1"/>
  <c r="T9469" i="1" a="1"/>
  <c r="T9469" i="1" s="1"/>
  <c r="T9468" i="1" a="1"/>
  <c r="T9468" i="1" s="1"/>
  <c r="T9467" i="1" a="1"/>
  <c r="T9467" i="1" s="1"/>
  <c r="T9466" i="1" a="1"/>
  <c r="T9466" i="1" s="1"/>
  <c r="T9465" i="1" a="1"/>
  <c r="T9465" i="1" s="1"/>
  <c r="T9464" i="1" a="1"/>
  <c r="T9464" i="1" s="1"/>
  <c r="T9463" i="1" a="1"/>
  <c r="T9463" i="1" s="1"/>
  <c r="T9462" i="1" a="1"/>
  <c r="T9462" i="1" s="1"/>
  <c r="T9461" i="1" a="1"/>
  <c r="T9461" i="1" s="1"/>
  <c r="T9460" i="1" a="1"/>
  <c r="T9460" i="1" s="1"/>
  <c r="T9459" i="1" a="1"/>
  <c r="T9459" i="1" s="1"/>
  <c r="T9458" i="1" a="1"/>
  <c r="T9458" i="1" s="1"/>
  <c r="T9457" i="1" a="1"/>
  <c r="T9457" i="1" s="1"/>
  <c r="T9456" i="1" a="1"/>
  <c r="T9456" i="1" s="1"/>
  <c r="T9455" i="1" a="1"/>
  <c r="T9455" i="1" s="1"/>
  <c r="T9454" i="1" a="1"/>
  <c r="T9454" i="1" s="1"/>
  <c r="T9453" i="1" a="1"/>
  <c r="T9453" i="1" s="1"/>
  <c r="T9452" i="1" a="1"/>
  <c r="T9452" i="1" s="1"/>
  <c r="T9451" i="1" a="1"/>
  <c r="T9451" i="1" s="1"/>
  <c r="T9450" i="1" a="1"/>
  <c r="T9450" i="1" s="1"/>
  <c r="T9449" i="1" a="1"/>
  <c r="T9449" i="1" s="1"/>
  <c r="T9448" i="1" a="1"/>
  <c r="T9448" i="1" s="1"/>
  <c r="T9447" i="1" a="1"/>
  <c r="T9447" i="1" s="1"/>
  <c r="T9446" i="1" a="1"/>
  <c r="T9446" i="1" s="1"/>
  <c r="T9445" i="1" a="1"/>
  <c r="T9445" i="1" s="1"/>
  <c r="T9444" i="1" a="1"/>
  <c r="T9444" i="1" s="1"/>
  <c r="T9443" i="1" a="1"/>
  <c r="T9443" i="1" s="1"/>
  <c r="T9442" i="1" a="1"/>
  <c r="T9442" i="1" s="1"/>
  <c r="T9441" i="1" a="1"/>
  <c r="T9441" i="1" s="1"/>
  <c r="T9440" i="1" a="1"/>
  <c r="T9440" i="1" s="1"/>
  <c r="T9439" i="1" a="1"/>
  <c r="T9439" i="1" s="1"/>
  <c r="T9438" i="1" a="1"/>
  <c r="T9438" i="1" s="1"/>
  <c r="T9437" i="1" a="1"/>
  <c r="T9437" i="1" s="1"/>
  <c r="T9436" i="1" a="1"/>
  <c r="T9436" i="1" s="1"/>
  <c r="T9435" i="1" a="1"/>
  <c r="T9435" i="1" s="1"/>
  <c r="T9434" i="1" a="1"/>
  <c r="T9434" i="1" s="1"/>
  <c r="T9433" i="1" a="1"/>
  <c r="T9433" i="1" s="1"/>
  <c r="T9432" i="1" a="1"/>
  <c r="T9432" i="1" s="1"/>
  <c r="T9431" i="1" a="1"/>
  <c r="T9431" i="1" s="1"/>
  <c r="T9430" i="1" a="1"/>
  <c r="T9430" i="1" s="1"/>
  <c r="T9429" i="1" a="1"/>
  <c r="T9429" i="1" s="1"/>
  <c r="T9428" i="1" a="1"/>
  <c r="T9428" i="1" s="1"/>
  <c r="T9427" i="1" a="1"/>
  <c r="T9427" i="1" s="1"/>
  <c r="T9426" i="1" a="1"/>
  <c r="T9426" i="1" s="1"/>
  <c r="T9425" i="1" a="1"/>
  <c r="T9425" i="1" s="1"/>
  <c r="T9424" i="1" a="1"/>
  <c r="T9424" i="1" s="1"/>
  <c r="T9423" i="1" a="1"/>
  <c r="T9423" i="1" s="1"/>
  <c r="T9422" i="1" a="1"/>
  <c r="T9422" i="1" s="1"/>
  <c r="T9421" i="1" a="1"/>
  <c r="T9421" i="1" s="1"/>
  <c r="T9420" i="1" a="1"/>
  <c r="T9420" i="1" s="1"/>
  <c r="T9419" i="1" a="1"/>
  <c r="T9419" i="1" s="1"/>
  <c r="T9418" i="1" a="1"/>
  <c r="T9418" i="1" s="1"/>
  <c r="T9417" i="1" a="1"/>
  <c r="T9417" i="1" s="1"/>
  <c r="T9416" i="1" a="1"/>
  <c r="T9416" i="1" s="1"/>
  <c r="T9415" i="1" a="1"/>
  <c r="T9415" i="1" s="1"/>
  <c r="T9414" i="1" a="1"/>
  <c r="T9414" i="1" s="1"/>
  <c r="T9413" i="1" a="1"/>
  <c r="T9413" i="1" s="1"/>
  <c r="T9412" i="1" a="1"/>
  <c r="T9412" i="1" s="1"/>
  <c r="T9411" i="1" a="1"/>
  <c r="T9411" i="1" s="1"/>
  <c r="T9410" i="1" a="1"/>
  <c r="T9410" i="1" s="1"/>
  <c r="T9409" i="1" a="1"/>
  <c r="T9409" i="1" s="1"/>
  <c r="T9408" i="1" a="1"/>
  <c r="T9408" i="1" s="1"/>
  <c r="T9407" i="1" a="1"/>
  <c r="T9407" i="1" s="1"/>
  <c r="T9406" i="1" a="1"/>
  <c r="T9406" i="1" s="1"/>
  <c r="T9405" i="1" a="1"/>
  <c r="T9405" i="1" s="1"/>
  <c r="T9404" i="1" a="1"/>
  <c r="T9404" i="1" s="1"/>
  <c r="T9403" i="1" a="1"/>
  <c r="T9403" i="1" s="1"/>
  <c r="T9402" i="1" a="1"/>
  <c r="T9402" i="1" s="1"/>
  <c r="T9401" i="1" a="1"/>
  <c r="T9401" i="1" s="1"/>
  <c r="T9400" i="1" a="1"/>
  <c r="T9400" i="1" s="1"/>
  <c r="T9399" i="1" a="1"/>
  <c r="T9399" i="1" s="1"/>
  <c r="T9398" i="1" a="1"/>
  <c r="T9398" i="1" s="1"/>
  <c r="T9397" i="1" a="1"/>
  <c r="T9397" i="1" s="1"/>
  <c r="T9396" i="1" a="1"/>
  <c r="T9396" i="1" s="1"/>
  <c r="T9395" i="1" a="1"/>
  <c r="T9395" i="1" s="1"/>
  <c r="T9394" i="1" a="1"/>
  <c r="T9394" i="1" s="1"/>
  <c r="T9393" i="1" a="1"/>
  <c r="T9393" i="1" s="1"/>
  <c r="T9392" i="1" a="1"/>
  <c r="T9392" i="1" s="1"/>
  <c r="T9391" i="1" a="1"/>
  <c r="T9391" i="1" s="1"/>
  <c r="T9390" i="1" a="1"/>
  <c r="T9390" i="1" s="1"/>
  <c r="T9389" i="1" a="1"/>
  <c r="T9389" i="1" s="1"/>
  <c r="T9388" i="1" a="1"/>
  <c r="T9388" i="1" s="1"/>
  <c r="T9387" i="1" a="1"/>
  <c r="T9387" i="1" s="1"/>
  <c r="T9386" i="1" a="1"/>
  <c r="T9386" i="1" s="1"/>
  <c r="T9385" i="1" a="1"/>
  <c r="T9385" i="1" s="1"/>
  <c r="T9384" i="1" a="1"/>
  <c r="T9384" i="1" s="1"/>
  <c r="T9383" i="1" a="1"/>
  <c r="T9383" i="1" s="1"/>
  <c r="T9382" i="1" a="1"/>
  <c r="T9382" i="1" s="1"/>
  <c r="T9381" i="1" a="1"/>
  <c r="T9381" i="1" s="1"/>
  <c r="T9380" i="1" a="1"/>
  <c r="T9380" i="1" s="1"/>
  <c r="T9379" i="1" a="1"/>
  <c r="T9379" i="1" s="1"/>
  <c r="T9378" i="1" a="1"/>
  <c r="T9378" i="1" s="1"/>
  <c r="T9377" i="1" a="1"/>
  <c r="T9377" i="1" s="1"/>
  <c r="T9376" i="1" a="1"/>
  <c r="T9376" i="1" s="1"/>
  <c r="T9375" i="1" a="1"/>
  <c r="T9375" i="1" s="1"/>
  <c r="T9374" i="1" a="1"/>
  <c r="T9374" i="1" s="1"/>
  <c r="T9373" i="1" a="1"/>
  <c r="T9373" i="1" s="1"/>
  <c r="T9372" i="1" a="1"/>
  <c r="T9372" i="1" s="1"/>
  <c r="T9371" i="1" a="1"/>
  <c r="T9371" i="1" s="1"/>
  <c r="T9370" i="1" a="1"/>
  <c r="T9370" i="1" s="1"/>
  <c r="T9369" i="1" a="1"/>
  <c r="T9369" i="1" s="1"/>
  <c r="T9368" i="1" a="1"/>
  <c r="T9368" i="1" s="1"/>
  <c r="T9367" i="1" a="1"/>
  <c r="T9367" i="1" s="1"/>
  <c r="T9366" i="1" a="1"/>
  <c r="T9366" i="1" s="1"/>
  <c r="T9365" i="1" a="1"/>
  <c r="T9365" i="1" s="1"/>
  <c r="T9364" i="1" a="1"/>
  <c r="T9364" i="1" s="1"/>
  <c r="T9363" i="1" a="1"/>
  <c r="T9363" i="1" s="1"/>
  <c r="T9362" i="1" a="1"/>
  <c r="T9362" i="1" s="1"/>
  <c r="T9361" i="1" a="1"/>
  <c r="T9361" i="1" s="1"/>
  <c r="T9360" i="1" a="1"/>
  <c r="T9360" i="1" s="1"/>
  <c r="T9359" i="1" a="1"/>
  <c r="T9359" i="1" s="1"/>
  <c r="T9358" i="1" a="1"/>
  <c r="T9358" i="1" s="1"/>
  <c r="T9357" i="1" a="1"/>
  <c r="T9357" i="1" s="1"/>
  <c r="T9356" i="1" a="1"/>
  <c r="T9356" i="1" s="1"/>
  <c r="T9355" i="1" a="1"/>
  <c r="T9355" i="1" s="1"/>
  <c r="T9354" i="1" a="1"/>
  <c r="T9354" i="1" s="1"/>
  <c r="T9353" i="1" a="1"/>
  <c r="T9353" i="1" s="1"/>
  <c r="T9352" i="1" a="1"/>
  <c r="T9352" i="1" s="1"/>
  <c r="T9351" i="1" a="1"/>
  <c r="T9351" i="1" s="1"/>
  <c r="T9350" i="1" a="1"/>
  <c r="T9350" i="1" s="1"/>
  <c r="T9349" i="1" a="1"/>
  <c r="T9349" i="1" s="1"/>
  <c r="T9348" i="1" a="1"/>
  <c r="T9348" i="1" s="1"/>
  <c r="T9347" i="1" a="1"/>
  <c r="T9347" i="1" s="1"/>
  <c r="T9346" i="1" a="1"/>
  <c r="T9346" i="1" s="1"/>
  <c r="T9345" i="1" a="1"/>
  <c r="T9345" i="1" s="1"/>
  <c r="T9344" i="1" a="1"/>
  <c r="T9344" i="1" s="1"/>
  <c r="T9343" i="1" a="1"/>
  <c r="T9343" i="1" s="1"/>
  <c r="T9342" i="1" a="1"/>
  <c r="T9342" i="1" s="1"/>
  <c r="T9341" i="1" a="1"/>
  <c r="T9341" i="1" s="1"/>
  <c r="T9340" i="1" a="1"/>
  <c r="T9340" i="1" s="1"/>
  <c r="T9339" i="1" a="1"/>
  <c r="T9339" i="1" s="1"/>
  <c r="T9338" i="1" a="1"/>
  <c r="T9338" i="1" s="1"/>
  <c r="T9337" i="1" a="1"/>
  <c r="T9337" i="1" s="1"/>
  <c r="T9336" i="1" a="1"/>
  <c r="T9336" i="1" s="1"/>
  <c r="T9335" i="1" a="1"/>
  <c r="T9335" i="1" s="1"/>
  <c r="T9334" i="1" a="1"/>
  <c r="T9334" i="1" s="1"/>
  <c r="T9333" i="1" a="1"/>
  <c r="T9333" i="1" s="1"/>
  <c r="T9332" i="1" a="1"/>
  <c r="T9332" i="1" s="1"/>
  <c r="T9331" i="1" a="1"/>
  <c r="T9331" i="1" s="1"/>
  <c r="T9330" i="1" a="1"/>
  <c r="T9330" i="1" s="1"/>
  <c r="T9329" i="1" a="1"/>
  <c r="T9329" i="1" s="1"/>
  <c r="T9328" i="1" a="1"/>
  <c r="T9328" i="1" s="1"/>
  <c r="T9327" i="1" a="1"/>
  <c r="T9327" i="1" s="1"/>
  <c r="T9326" i="1" a="1"/>
  <c r="T9326" i="1" s="1"/>
  <c r="T9325" i="1" a="1"/>
  <c r="T9325" i="1" s="1"/>
  <c r="T9324" i="1" a="1"/>
  <c r="T9324" i="1" s="1"/>
  <c r="T9323" i="1" a="1"/>
  <c r="T9323" i="1" s="1"/>
  <c r="T9322" i="1" a="1"/>
  <c r="T9322" i="1" s="1"/>
  <c r="T9321" i="1" a="1"/>
  <c r="T9321" i="1" s="1"/>
  <c r="T9320" i="1" a="1"/>
  <c r="T9320" i="1" s="1"/>
  <c r="T9319" i="1" a="1"/>
  <c r="T9319" i="1" s="1"/>
  <c r="T9318" i="1" a="1"/>
  <c r="T9318" i="1" s="1"/>
  <c r="T9317" i="1" a="1"/>
  <c r="T9317" i="1" s="1"/>
  <c r="T9316" i="1" a="1"/>
  <c r="T9316" i="1" s="1"/>
  <c r="T9315" i="1" a="1"/>
  <c r="T9315" i="1" s="1"/>
  <c r="T9314" i="1" a="1"/>
  <c r="T9314" i="1" s="1"/>
  <c r="T9313" i="1" a="1"/>
  <c r="T9313" i="1" s="1"/>
  <c r="T9312" i="1" a="1"/>
  <c r="T9312" i="1" s="1"/>
  <c r="T9311" i="1" a="1"/>
  <c r="T9311" i="1" s="1"/>
  <c r="T9310" i="1" a="1"/>
  <c r="T9310" i="1" s="1"/>
  <c r="T9309" i="1" a="1"/>
  <c r="T9309" i="1" s="1"/>
  <c r="T9308" i="1" a="1"/>
  <c r="T9308" i="1" s="1"/>
  <c r="T9307" i="1" a="1"/>
  <c r="T9307" i="1" s="1"/>
  <c r="T9306" i="1" a="1"/>
  <c r="T9306" i="1" s="1"/>
  <c r="T9305" i="1" a="1"/>
  <c r="T9305" i="1" s="1"/>
  <c r="T9304" i="1" a="1"/>
  <c r="T9304" i="1" s="1"/>
  <c r="T9303" i="1" a="1"/>
  <c r="T9303" i="1" s="1"/>
  <c r="T9302" i="1" a="1"/>
  <c r="T9302" i="1" s="1"/>
  <c r="T9301" i="1" a="1"/>
  <c r="T9301" i="1" s="1"/>
  <c r="T9300" i="1" a="1"/>
  <c r="T9300" i="1" s="1"/>
  <c r="T9299" i="1" a="1"/>
  <c r="T9299" i="1" s="1"/>
  <c r="T9298" i="1" a="1"/>
  <c r="T9298" i="1" s="1"/>
  <c r="T9297" i="1" a="1"/>
  <c r="T9297" i="1" s="1"/>
  <c r="T9296" i="1" a="1"/>
  <c r="T9296" i="1" s="1"/>
  <c r="T9295" i="1" a="1"/>
  <c r="T9295" i="1" s="1"/>
  <c r="T9294" i="1" a="1"/>
  <c r="T9294" i="1" s="1"/>
  <c r="T9293" i="1" a="1"/>
  <c r="T9293" i="1" s="1"/>
  <c r="T9292" i="1" a="1"/>
  <c r="T9292" i="1" s="1"/>
  <c r="T9291" i="1" a="1"/>
  <c r="T9291" i="1" s="1"/>
  <c r="T9290" i="1" a="1"/>
  <c r="T9290" i="1" s="1"/>
  <c r="T9289" i="1" a="1"/>
  <c r="T9289" i="1" s="1"/>
  <c r="T9288" i="1" a="1"/>
  <c r="T9288" i="1" s="1"/>
  <c r="T9287" i="1" a="1"/>
  <c r="T9287" i="1" s="1"/>
  <c r="T9286" i="1" a="1"/>
  <c r="T9286" i="1" s="1"/>
  <c r="T9285" i="1" a="1"/>
  <c r="T9285" i="1" s="1"/>
  <c r="T9284" i="1" a="1"/>
  <c r="T9284" i="1" s="1"/>
  <c r="T9283" i="1" a="1"/>
  <c r="T9283" i="1" s="1"/>
  <c r="T9282" i="1" a="1"/>
  <c r="T9282" i="1" s="1"/>
  <c r="T9281" i="1" a="1"/>
  <c r="T9281" i="1" s="1"/>
  <c r="T9280" i="1" a="1"/>
  <c r="T9280" i="1" s="1"/>
  <c r="T9279" i="1" a="1"/>
  <c r="T9279" i="1" s="1"/>
  <c r="T9278" i="1" a="1"/>
  <c r="T9278" i="1" s="1"/>
  <c r="T9277" i="1" a="1"/>
  <c r="T9277" i="1" s="1"/>
  <c r="T9276" i="1" a="1"/>
  <c r="T9276" i="1" s="1"/>
  <c r="T9275" i="1" a="1"/>
  <c r="T9275" i="1" s="1"/>
  <c r="T9274" i="1" a="1"/>
  <c r="T9274" i="1" s="1"/>
  <c r="T9273" i="1" a="1"/>
  <c r="T9273" i="1" s="1"/>
  <c r="T9272" i="1" a="1"/>
  <c r="T9272" i="1" s="1"/>
  <c r="T9271" i="1" a="1"/>
  <c r="T9271" i="1" s="1"/>
  <c r="T9270" i="1" a="1"/>
  <c r="T9270" i="1" s="1"/>
  <c r="T9269" i="1" a="1"/>
  <c r="T9269" i="1" s="1"/>
  <c r="T9268" i="1" a="1"/>
  <c r="T9268" i="1" s="1"/>
  <c r="T9267" i="1" a="1"/>
  <c r="T9267" i="1" s="1"/>
  <c r="T9266" i="1" a="1"/>
  <c r="T9266" i="1" s="1"/>
  <c r="T9265" i="1" a="1"/>
  <c r="T9265" i="1" s="1"/>
  <c r="T9264" i="1" a="1"/>
  <c r="T9264" i="1" s="1"/>
  <c r="T9263" i="1" a="1"/>
  <c r="T9263" i="1" s="1"/>
  <c r="T9262" i="1" a="1"/>
  <c r="T9262" i="1" s="1"/>
  <c r="T9261" i="1" a="1"/>
  <c r="T9261" i="1" s="1"/>
  <c r="T9260" i="1" a="1"/>
  <c r="T9260" i="1" s="1"/>
  <c r="T9259" i="1" a="1"/>
  <c r="T9259" i="1" s="1"/>
  <c r="T9258" i="1" a="1"/>
  <c r="T9258" i="1" s="1"/>
  <c r="T9257" i="1" a="1"/>
  <c r="T9257" i="1" s="1"/>
  <c r="T9256" i="1" a="1"/>
  <c r="T9256" i="1" s="1"/>
  <c r="T9255" i="1" a="1"/>
  <c r="T9255" i="1" s="1"/>
  <c r="T9254" i="1" a="1"/>
  <c r="T9254" i="1" s="1"/>
  <c r="T9253" i="1" a="1"/>
  <c r="T9253" i="1" s="1"/>
  <c r="T9252" i="1" a="1"/>
  <c r="T9252" i="1" s="1"/>
  <c r="T9251" i="1" a="1"/>
  <c r="T9251" i="1" s="1"/>
  <c r="T9250" i="1" a="1"/>
  <c r="T9250" i="1" s="1"/>
  <c r="T9249" i="1" a="1"/>
  <c r="T9249" i="1" s="1"/>
  <c r="T9248" i="1" a="1"/>
  <c r="T9248" i="1" s="1"/>
  <c r="T9247" i="1" a="1"/>
  <c r="T9247" i="1" s="1"/>
  <c r="T9246" i="1" a="1"/>
  <c r="T9246" i="1" s="1"/>
  <c r="T9245" i="1" a="1"/>
  <c r="T9245" i="1" s="1"/>
  <c r="T9244" i="1" a="1"/>
  <c r="T9244" i="1" s="1"/>
  <c r="T9243" i="1" a="1"/>
  <c r="T9243" i="1" s="1"/>
  <c r="T9242" i="1" a="1"/>
  <c r="T9242" i="1" s="1"/>
  <c r="T9241" i="1" a="1"/>
  <c r="T9241" i="1" s="1"/>
  <c r="T9240" i="1" a="1"/>
  <c r="T9240" i="1" s="1"/>
  <c r="T9239" i="1" a="1"/>
  <c r="T9239" i="1" s="1"/>
  <c r="T9238" i="1" a="1"/>
  <c r="T9238" i="1" s="1"/>
  <c r="T9237" i="1" a="1"/>
  <c r="T9237" i="1" s="1"/>
  <c r="T9236" i="1" a="1"/>
  <c r="T9236" i="1" s="1"/>
  <c r="T9235" i="1" a="1"/>
  <c r="T9235" i="1" s="1"/>
  <c r="T9234" i="1" a="1"/>
  <c r="T9234" i="1" s="1"/>
  <c r="T9233" i="1" a="1"/>
  <c r="T9233" i="1" s="1"/>
  <c r="T9232" i="1" a="1"/>
  <c r="T9232" i="1" s="1"/>
  <c r="T9231" i="1" a="1"/>
  <c r="T9231" i="1" s="1"/>
  <c r="T9230" i="1" a="1"/>
  <c r="T9230" i="1" s="1"/>
  <c r="T9229" i="1" a="1"/>
  <c r="T9229" i="1" s="1"/>
  <c r="T9228" i="1" a="1"/>
  <c r="T9228" i="1" s="1"/>
  <c r="T9227" i="1" a="1"/>
  <c r="T9227" i="1" s="1"/>
  <c r="T9226" i="1" a="1"/>
  <c r="T9226" i="1" s="1"/>
  <c r="T9225" i="1" a="1"/>
  <c r="T9225" i="1" s="1"/>
  <c r="T9224" i="1" a="1"/>
  <c r="T9224" i="1" s="1"/>
  <c r="T9223" i="1" a="1"/>
  <c r="T9223" i="1" s="1"/>
  <c r="T9222" i="1" a="1"/>
  <c r="T9222" i="1" s="1"/>
  <c r="T9221" i="1" a="1"/>
  <c r="T9221" i="1" s="1"/>
  <c r="T9220" i="1" a="1"/>
  <c r="T9220" i="1" s="1"/>
  <c r="T9219" i="1" a="1"/>
  <c r="T9219" i="1" s="1"/>
  <c r="T9218" i="1" a="1"/>
  <c r="T9218" i="1" s="1"/>
  <c r="T9217" i="1" a="1"/>
  <c r="T9217" i="1" s="1"/>
  <c r="T9216" i="1" a="1"/>
  <c r="T9216" i="1" s="1"/>
  <c r="T9215" i="1" a="1"/>
  <c r="T9215" i="1" s="1"/>
  <c r="T9214" i="1" a="1"/>
  <c r="T9214" i="1" s="1"/>
  <c r="T9213" i="1" a="1"/>
  <c r="T9213" i="1" s="1"/>
  <c r="T9212" i="1" a="1"/>
  <c r="T9212" i="1" s="1"/>
  <c r="T9211" i="1" a="1"/>
  <c r="T9211" i="1" s="1"/>
  <c r="T9210" i="1" a="1"/>
  <c r="T9210" i="1" s="1"/>
  <c r="T9209" i="1" a="1"/>
  <c r="T9209" i="1" s="1"/>
  <c r="T9208" i="1" a="1"/>
  <c r="T9208" i="1" s="1"/>
  <c r="T9207" i="1" a="1"/>
  <c r="T9207" i="1" s="1"/>
  <c r="T9206" i="1" a="1"/>
  <c r="T9206" i="1" s="1"/>
  <c r="T9205" i="1" a="1"/>
  <c r="T9205" i="1" s="1"/>
  <c r="T9204" i="1" a="1"/>
  <c r="T9204" i="1" s="1"/>
  <c r="T9203" i="1" a="1"/>
  <c r="T9203" i="1" s="1"/>
  <c r="T9202" i="1" a="1"/>
  <c r="T9202" i="1" s="1"/>
  <c r="T9201" i="1" a="1"/>
  <c r="T9201" i="1" s="1"/>
  <c r="T9200" i="1" a="1"/>
  <c r="T9200" i="1" s="1"/>
  <c r="T9199" i="1" a="1"/>
  <c r="T9199" i="1" s="1"/>
  <c r="T9198" i="1" a="1"/>
  <c r="T9198" i="1" s="1"/>
  <c r="T9197" i="1" a="1"/>
  <c r="T9197" i="1" s="1"/>
  <c r="T9196" i="1" a="1"/>
  <c r="T9196" i="1" s="1"/>
  <c r="T9195" i="1" a="1"/>
  <c r="T9195" i="1" s="1"/>
  <c r="T9194" i="1" a="1"/>
  <c r="T9194" i="1" s="1"/>
  <c r="T9193" i="1" a="1"/>
  <c r="T9193" i="1" s="1"/>
  <c r="T9192" i="1" a="1"/>
  <c r="T9192" i="1" s="1"/>
  <c r="T9191" i="1" a="1"/>
  <c r="T9191" i="1" s="1"/>
  <c r="T9190" i="1" a="1"/>
  <c r="T9190" i="1" s="1"/>
  <c r="T9189" i="1" a="1"/>
  <c r="T9189" i="1" s="1"/>
  <c r="T9188" i="1" a="1"/>
  <c r="T9188" i="1" s="1"/>
  <c r="T9187" i="1" a="1"/>
  <c r="T9187" i="1" s="1"/>
  <c r="T9186" i="1" a="1"/>
  <c r="T9186" i="1" s="1"/>
  <c r="T9185" i="1" a="1"/>
  <c r="T9185" i="1" s="1"/>
  <c r="T9184" i="1" a="1"/>
  <c r="T9184" i="1" s="1"/>
  <c r="T9183" i="1" a="1"/>
  <c r="T9183" i="1" s="1"/>
  <c r="T9182" i="1" a="1"/>
  <c r="T9182" i="1" s="1"/>
  <c r="T9181" i="1" a="1"/>
  <c r="T9181" i="1" s="1"/>
  <c r="T9180" i="1" a="1"/>
  <c r="T9180" i="1" s="1"/>
  <c r="T9179" i="1" a="1"/>
  <c r="T9179" i="1" s="1"/>
  <c r="T9178" i="1" a="1"/>
  <c r="T9178" i="1" s="1"/>
  <c r="T9177" i="1" a="1"/>
  <c r="T9177" i="1" s="1"/>
  <c r="T9176" i="1" a="1"/>
  <c r="T9176" i="1" s="1"/>
  <c r="T9175" i="1" a="1"/>
  <c r="T9175" i="1" s="1"/>
  <c r="T9174" i="1" a="1"/>
  <c r="T9174" i="1" s="1"/>
  <c r="T9173" i="1" a="1"/>
  <c r="T9173" i="1" s="1"/>
  <c r="T9172" i="1" a="1"/>
  <c r="T9172" i="1" s="1"/>
  <c r="T9171" i="1" a="1"/>
  <c r="T9171" i="1" s="1"/>
  <c r="T9170" i="1" a="1"/>
  <c r="T9170" i="1" s="1"/>
  <c r="T9169" i="1" a="1"/>
  <c r="T9169" i="1" s="1"/>
  <c r="T9168" i="1" a="1"/>
  <c r="T9168" i="1" s="1"/>
  <c r="T9167" i="1" a="1"/>
  <c r="T9167" i="1" s="1"/>
  <c r="T9166" i="1" a="1"/>
  <c r="T9166" i="1" s="1"/>
  <c r="T9165" i="1" a="1"/>
  <c r="T9165" i="1" s="1"/>
  <c r="T9164" i="1" a="1"/>
  <c r="T9164" i="1" s="1"/>
  <c r="T9163" i="1" a="1"/>
  <c r="T9163" i="1" s="1"/>
  <c r="T9162" i="1" a="1"/>
  <c r="T9162" i="1" s="1"/>
  <c r="T9161" i="1" a="1"/>
  <c r="T9161" i="1" s="1"/>
  <c r="T9160" i="1" a="1"/>
  <c r="T9160" i="1" s="1"/>
  <c r="T9159" i="1" a="1"/>
  <c r="T9159" i="1" s="1"/>
  <c r="T9158" i="1" a="1"/>
  <c r="T9158" i="1" s="1"/>
  <c r="T9157" i="1" a="1"/>
  <c r="T9157" i="1" s="1"/>
  <c r="T9156" i="1" a="1"/>
  <c r="T9156" i="1" s="1"/>
  <c r="T9155" i="1" a="1"/>
  <c r="T9155" i="1" s="1"/>
  <c r="T9154" i="1" a="1"/>
  <c r="T9154" i="1" s="1"/>
  <c r="T9153" i="1" a="1"/>
  <c r="T9153" i="1" s="1"/>
  <c r="T9152" i="1" a="1"/>
  <c r="T9152" i="1" s="1"/>
  <c r="T9151" i="1" a="1"/>
  <c r="T9151" i="1" s="1"/>
  <c r="T9150" i="1" a="1"/>
  <c r="T9150" i="1" s="1"/>
  <c r="T9149" i="1" a="1"/>
  <c r="T9149" i="1" s="1"/>
  <c r="T9148" i="1" a="1"/>
  <c r="T9148" i="1" s="1"/>
  <c r="T9147" i="1" a="1"/>
  <c r="T9147" i="1" s="1"/>
  <c r="T9146" i="1" a="1"/>
  <c r="T9146" i="1" s="1"/>
  <c r="T9145" i="1" a="1"/>
  <c r="T9145" i="1" s="1"/>
  <c r="T9144" i="1" a="1"/>
  <c r="T9144" i="1" s="1"/>
  <c r="T9143" i="1" a="1"/>
  <c r="T9143" i="1" s="1"/>
  <c r="T9142" i="1" a="1"/>
  <c r="T9142" i="1" s="1"/>
  <c r="T9141" i="1" a="1"/>
  <c r="T9141" i="1" s="1"/>
  <c r="T9140" i="1" a="1"/>
  <c r="T9140" i="1" s="1"/>
  <c r="T9139" i="1" a="1"/>
  <c r="T9139" i="1" s="1"/>
  <c r="T9138" i="1" a="1"/>
  <c r="T9138" i="1" s="1"/>
  <c r="T9137" i="1" a="1"/>
  <c r="T9137" i="1" s="1"/>
  <c r="T9136" i="1" a="1"/>
  <c r="T9136" i="1" s="1"/>
  <c r="T9135" i="1" a="1"/>
  <c r="T9135" i="1" s="1"/>
  <c r="T9134" i="1" a="1"/>
  <c r="T9134" i="1" s="1"/>
  <c r="T9133" i="1" a="1"/>
  <c r="T9133" i="1" s="1"/>
  <c r="T9132" i="1" a="1"/>
  <c r="T9132" i="1" s="1"/>
  <c r="T9131" i="1" a="1"/>
  <c r="T9131" i="1" s="1"/>
  <c r="T9130" i="1" a="1"/>
  <c r="T9130" i="1" s="1"/>
  <c r="T9129" i="1" a="1"/>
  <c r="T9129" i="1" s="1"/>
  <c r="T9128" i="1" a="1"/>
  <c r="T9128" i="1" s="1"/>
  <c r="T9127" i="1" a="1"/>
  <c r="T9127" i="1" s="1"/>
  <c r="T9126" i="1" a="1"/>
  <c r="T9126" i="1" s="1"/>
  <c r="T9125" i="1" a="1"/>
  <c r="T9125" i="1" s="1"/>
  <c r="T9124" i="1" a="1"/>
  <c r="T9124" i="1" s="1"/>
  <c r="T9123" i="1" a="1"/>
  <c r="T9123" i="1" s="1"/>
  <c r="T9122" i="1" a="1"/>
  <c r="T9122" i="1" s="1"/>
  <c r="T9121" i="1" a="1"/>
  <c r="T9121" i="1" s="1"/>
  <c r="T9120" i="1" a="1"/>
  <c r="T9120" i="1" s="1"/>
  <c r="T9119" i="1" a="1"/>
  <c r="T9119" i="1" s="1"/>
  <c r="T9118" i="1" a="1"/>
  <c r="T9118" i="1" s="1"/>
  <c r="T9117" i="1" a="1"/>
  <c r="T9117" i="1" s="1"/>
  <c r="T9116" i="1" a="1"/>
  <c r="T9116" i="1" s="1"/>
  <c r="T9115" i="1" a="1"/>
  <c r="T9115" i="1" s="1"/>
  <c r="T9114" i="1" a="1"/>
  <c r="T9114" i="1" s="1"/>
  <c r="T9113" i="1" a="1"/>
  <c r="T9113" i="1" s="1"/>
  <c r="T9112" i="1" a="1"/>
  <c r="T9112" i="1" s="1"/>
  <c r="T9111" i="1" a="1"/>
  <c r="T9111" i="1" s="1"/>
  <c r="T9110" i="1" a="1"/>
  <c r="T9110" i="1" s="1"/>
  <c r="T9109" i="1" a="1"/>
  <c r="T9109" i="1" s="1"/>
  <c r="T9108" i="1" a="1"/>
  <c r="T9108" i="1" s="1"/>
  <c r="T9107" i="1" a="1"/>
  <c r="T9107" i="1" s="1"/>
  <c r="T9106" i="1" a="1"/>
  <c r="T9106" i="1" s="1"/>
  <c r="T9105" i="1" a="1"/>
  <c r="T9105" i="1" s="1"/>
  <c r="T9104" i="1" a="1"/>
  <c r="T9104" i="1" s="1"/>
  <c r="T9103" i="1" a="1"/>
  <c r="T9103" i="1" s="1"/>
  <c r="T9102" i="1" a="1"/>
  <c r="T9102" i="1" s="1"/>
  <c r="T9101" i="1" a="1"/>
  <c r="T9101" i="1" s="1"/>
  <c r="T9100" i="1" a="1"/>
  <c r="T9100" i="1" s="1"/>
  <c r="T9099" i="1" a="1"/>
  <c r="T9099" i="1" s="1"/>
  <c r="T9098" i="1" a="1"/>
  <c r="T9098" i="1" s="1"/>
  <c r="T9097" i="1" a="1"/>
  <c r="T9097" i="1" s="1"/>
  <c r="T9096" i="1" a="1"/>
  <c r="T9096" i="1" s="1"/>
  <c r="T9095" i="1" a="1"/>
  <c r="T9095" i="1" s="1"/>
  <c r="T9094" i="1" a="1"/>
  <c r="T9094" i="1" s="1"/>
  <c r="T9093" i="1" a="1"/>
  <c r="T9093" i="1" s="1"/>
  <c r="T9092" i="1" a="1"/>
  <c r="T9092" i="1" s="1"/>
  <c r="T9091" i="1" a="1"/>
  <c r="T9091" i="1" s="1"/>
  <c r="T9090" i="1" a="1"/>
  <c r="T9090" i="1" s="1"/>
  <c r="T9089" i="1" a="1"/>
  <c r="T9089" i="1" s="1"/>
  <c r="T9088" i="1" a="1"/>
  <c r="T9088" i="1" s="1"/>
  <c r="T9087" i="1" a="1"/>
  <c r="T9087" i="1" s="1"/>
  <c r="T9086" i="1" a="1"/>
  <c r="T9086" i="1" s="1"/>
  <c r="T9085" i="1" a="1"/>
  <c r="T9085" i="1" s="1"/>
  <c r="T9084" i="1" a="1"/>
  <c r="T9084" i="1" s="1"/>
  <c r="T9083" i="1" a="1"/>
  <c r="T9083" i="1" s="1"/>
  <c r="T9082" i="1" a="1"/>
  <c r="T9082" i="1" s="1"/>
  <c r="T9081" i="1" a="1"/>
  <c r="T9081" i="1" s="1"/>
  <c r="T9080" i="1" a="1"/>
  <c r="T9080" i="1" s="1"/>
  <c r="T9079" i="1" a="1"/>
  <c r="T9079" i="1" s="1"/>
  <c r="T9078" i="1" a="1"/>
  <c r="T9078" i="1" s="1"/>
  <c r="T9077" i="1" a="1"/>
  <c r="T9077" i="1" s="1"/>
  <c r="T9076" i="1" a="1"/>
  <c r="T9076" i="1" s="1"/>
  <c r="T9075" i="1" a="1"/>
  <c r="T9075" i="1" s="1"/>
  <c r="T9074" i="1" a="1"/>
  <c r="T9074" i="1" s="1"/>
  <c r="T9073" i="1" a="1"/>
  <c r="T9073" i="1" s="1"/>
  <c r="T9072" i="1" a="1"/>
  <c r="T9072" i="1" s="1"/>
  <c r="T9071" i="1" a="1"/>
  <c r="T9071" i="1" s="1"/>
  <c r="T9070" i="1" a="1"/>
  <c r="T9070" i="1" s="1"/>
  <c r="T9069" i="1" a="1"/>
  <c r="T9069" i="1" s="1"/>
  <c r="T9068" i="1" a="1"/>
  <c r="T9068" i="1" s="1"/>
  <c r="T9067" i="1" a="1"/>
  <c r="T9067" i="1" s="1"/>
  <c r="T9066" i="1" a="1"/>
  <c r="T9066" i="1" s="1"/>
  <c r="T9065" i="1" a="1"/>
  <c r="T9065" i="1" s="1"/>
  <c r="T9064" i="1" a="1"/>
  <c r="T9064" i="1" s="1"/>
  <c r="T9063" i="1" a="1"/>
  <c r="T9063" i="1" s="1"/>
  <c r="T9062" i="1" a="1"/>
  <c r="T9062" i="1" s="1"/>
  <c r="T9061" i="1" a="1"/>
  <c r="T9061" i="1" s="1"/>
  <c r="T9060" i="1" a="1"/>
  <c r="T9060" i="1" s="1"/>
  <c r="T9059" i="1" a="1"/>
  <c r="T9059" i="1" s="1"/>
  <c r="T9058" i="1" a="1"/>
  <c r="T9058" i="1" s="1"/>
  <c r="T9057" i="1" a="1"/>
  <c r="T9057" i="1" s="1"/>
  <c r="T9056" i="1" a="1"/>
  <c r="T9056" i="1" s="1"/>
  <c r="T9055" i="1" a="1"/>
  <c r="T9055" i="1" s="1"/>
  <c r="T9054" i="1" a="1"/>
  <c r="T9054" i="1" s="1"/>
  <c r="T9053" i="1" a="1"/>
  <c r="T9053" i="1" s="1"/>
  <c r="T9052" i="1" a="1"/>
  <c r="T9052" i="1" s="1"/>
  <c r="T9051" i="1" a="1"/>
  <c r="T9051" i="1" s="1"/>
  <c r="T9050" i="1" a="1"/>
  <c r="T9050" i="1" s="1"/>
  <c r="T9049" i="1" a="1"/>
  <c r="T9049" i="1" s="1"/>
  <c r="T9048" i="1" a="1"/>
  <c r="T9048" i="1" s="1"/>
  <c r="T9047" i="1" a="1"/>
  <c r="T9047" i="1" s="1"/>
  <c r="T9046" i="1" a="1"/>
  <c r="T9046" i="1" s="1"/>
  <c r="T9045" i="1" a="1"/>
  <c r="T9045" i="1" s="1"/>
  <c r="T9044" i="1" a="1"/>
  <c r="T9044" i="1" s="1"/>
  <c r="T9043" i="1" a="1"/>
  <c r="T9043" i="1" s="1"/>
  <c r="T9042" i="1" a="1"/>
  <c r="T9042" i="1" s="1"/>
  <c r="T9041" i="1" a="1"/>
  <c r="T9041" i="1" s="1"/>
  <c r="T9040" i="1" a="1"/>
  <c r="T9040" i="1" s="1"/>
  <c r="T9039" i="1" a="1"/>
  <c r="T9039" i="1" s="1"/>
  <c r="T9038" i="1" a="1"/>
  <c r="T9038" i="1" s="1"/>
  <c r="T9037" i="1" a="1"/>
  <c r="T9037" i="1" s="1"/>
  <c r="T9036" i="1" a="1"/>
  <c r="T9036" i="1" s="1"/>
  <c r="T9035" i="1" a="1"/>
  <c r="T9035" i="1" s="1"/>
  <c r="T9034" i="1" a="1"/>
  <c r="T9034" i="1" s="1"/>
  <c r="T9033" i="1" a="1"/>
  <c r="T9033" i="1" s="1"/>
  <c r="T9032" i="1" a="1"/>
  <c r="T9032" i="1" s="1"/>
  <c r="T9031" i="1" a="1"/>
  <c r="T9031" i="1" s="1"/>
  <c r="T9030" i="1" a="1"/>
  <c r="T9030" i="1" s="1"/>
  <c r="T9029" i="1" a="1"/>
  <c r="T9029" i="1" s="1"/>
  <c r="T9028" i="1" a="1"/>
  <c r="T9028" i="1" s="1"/>
  <c r="T9027" i="1" a="1"/>
  <c r="T9027" i="1" s="1"/>
  <c r="T9026" i="1" a="1"/>
  <c r="T9026" i="1" s="1"/>
  <c r="T9025" i="1" a="1"/>
  <c r="T9025" i="1" s="1"/>
  <c r="T9024" i="1" a="1"/>
  <c r="T9024" i="1" s="1"/>
  <c r="T9023" i="1" a="1"/>
  <c r="T9023" i="1" s="1"/>
  <c r="T9022" i="1" a="1"/>
  <c r="T9022" i="1" s="1"/>
  <c r="T9021" i="1" a="1"/>
  <c r="T9021" i="1" s="1"/>
  <c r="T9020" i="1" a="1"/>
  <c r="T9020" i="1" s="1"/>
  <c r="T9019" i="1" a="1"/>
  <c r="T9019" i="1" s="1"/>
  <c r="T9018" i="1" a="1"/>
  <c r="T9018" i="1" s="1"/>
  <c r="T9017" i="1" a="1"/>
  <c r="T9017" i="1" s="1"/>
  <c r="T9016" i="1" a="1"/>
  <c r="T9016" i="1" s="1"/>
  <c r="T9015" i="1" a="1"/>
  <c r="T9015" i="1" s="1"/>
  <c r="T9014" i="1" a="1"/>
  <c r="T9014" i="1" s="1"/>
  <c r="T9013" i="1" a="1"/>
  <c r="T9013" i="1" s="1"/>
  <c r="T9012" i="1" a="1"/>
  <c r="T9012" i="1" s="1"/>
  <c r="T9011" i="1" a="1"/>
  <c r="T9011" i="1" s="1"/>
  <c r="T9010" i="1" a="1"/>
  <c r="T9010" i="1" s="1"/>
  <c r="T9009" i="1" a="1"/>
  <c r="T9009" i="1" s="1"/>
  <c r="T9008" i="1" a="1"/>
  <c r="T9008" i="1" s="1"/>
  <c r="T9007" i="1" a="1"/>
  <c r="T9007" i="1" s="1"/>
  <c r="T9006" i="1" a="1"/>
  <c r="T9006" i="1" s="1"/>
  <c r="T9005" i="1" a="1"/>
  <c r="T9005" i="1" s="1"/>
  <c r="T9004" i="1" a="1"/>
  <c r="T9004" i="1" s="1"/>
  <c r="T9003" i="1" a="1"/>
  <c r="T9003" i="1" s="1"/>
  <c r="T9002" i="1" a="1"/>
  <c r="T9002" i="1" s="1"/>
  <c r="T9001" i="1" a="1"/>
  <c r="T9001" i="1" s="1"/>
  <c r="T9000" i="1" a="1"/>
  <c r="T9000" i="1" s="1"/>
  <c r="T8999" i="1" a="1"/>
  <c r="T8999" i="1" s="1"/>
  <c r="T8998" i="1" a="1"/>
  <c r="T8998" i="1" s="1"/>
  <c r="T8997" i="1" a="1"/>
  <c r="T8997" i="1" s="1"/>
  <c r="T8996" i="1" a="1"/>
  <c r="T8996" i="1" s="1"/>
  <c r="T8995" i="1" a="1"/>
  <c r="T8995" i="1" s="1"/>
  <c r="T8994" i="1" a="1"/>
  <c r="T8994" i="1" s="1"/>
  <c r="T8993" i="1" a="1"/>
  <c r="T8993" i="1" s="1"/>
  <c r="T8992" i="1" a="1"/>
  <c r="T8992" i="1" s="1"/>
  <c r="T8991" i="1" a="1"/>
  <c r="T8991" i="1" s="1"/>
  <c r="T8990" i="1" a="1"/>
  <c r="T8990" i="1" s="1"/>
  <c r="T8989" i="1" a="1"/>
  <c r="T8989" i="1" s="1"/>
  <c r="T8988" i="1" a="1"/>
  <c r="T8988" i="1" s="1"/>
  <c r="T8987" i="1" a="1"/>
  <c r="T8987" i="1" s="1"/>
  <c r="T8986" i="1" a="1"/>
  <c r="T8986" i="1" s="1"/>
  <c r="T8985" i="1" a="1"/>
  <c r="T8985" i="1" s="1"/>
  <c r="T8984" i="1" a="1"/>
  <c r="T8984" i="1" s="1"/>
  <c r="T8983" i="1" a="1"/>
  <c r="T8983" i="1" s="1"/>
  <c r="T8982" i="1" a="1"/>
  <c r="T8982" i="1" s="1"/>
  <c r="T8981" i="1" a="1"/>
  <c r="T8981" i="1" s="1"/>
  <c r="T8980" i="1" a="1"/>
  <c r="T8980" i="1" s="1"/>
  <c r="T8979" i="1" a="1"/>
  <c r="T8979" i="1" s="1"/>
  <c r="T8978" i="1" a="1"/>
  <c r="T8978" i="1" s="1"/>
  <c r="T8977" i="1" a="1"/>
  <c r="T8977" i="1" s="1"/>
  <c r="T8976" i="1" a="1"/>
  <c r="T8976" i="1" s="1"/>
  <c r="T8975" i="1" a="1"/>
  <c r="T8975" i="1" s="1"/>
  <c r="T8974" i="1" a="1"/>
  <c r="T8974" i="1" s="1"/>
  <c r="T8973" i="1" a="1"/>
  <c r="T8973" i="1" s="1"/>
  <c r="T8972" i="1" a="1"/>
  <c r="T8972" i="1" s="1"/>
  <c r="T8971" i="1" a="1"/>
  <c r="T8971" i="1" s="1"/>
  <c r="T8970" i="1" a="1"/>
  <c r="T8970" i="1" s="1"/>
  <c r="T8969" i="1" a="1"/>
  <c r="T8969" i="1" s="1"/>
  <c r="T8968" i="1" a="1"/>
  <c r="T8968" i="1" s="1"/>
  <c r="T8967" i="1" a="1"/>
  <c r="T8967" i="1" s="1"/>
  <c r="T8966" i="1" a="1"/>
  <c r="T8966" i="1" s="1"/>
  <c r="T8965" i="1" a="1"/>
  <c r="T8965" i="1" s="1"/>
  <c r="T8964" i="1" a="1"/>
  <c r="T8964" i="1" s="1"/>
  <c r="T8963" i="1" a="1"/>
  <c r="T8963" i="1" s="1"/>
  <c r="T8962" i="1" a="1"/>
  <c r="T8962" i="1" s="1"/>
  <c r="T8961" i="1" a="1"/>
  <c r="T8961" i="1" s="1"/>
  <c r="T8960" i="1" a="1"/>
  <c r="T8960" i="1" s="1"/>
  <c r="T8959" i="1" a="1"/>
  <c r="T8959" i="1" s="1"/>
  <c r="T8958" i="1" a="1"/>
  <c r="T8958" i="1" s="1"/>
  <c r="T8957" i="1" a="1"/>
  <c r="T8957" i="1" s="1"/>
  <c r="T8956" i="1" a="1"/>
  <c r="T8956" i="1" s="1"/>
  <c r="T8955" i="1" a="1"/>
  <c r="T8955" i="1" s="1"/>
  <c r="T8954" i="1" a="1"/>
  <c r="T8954" i="1" s="1"/>
  <c r="T8953" i="1" a="1"/>
  <c r="T8953" i="1" s="1"/>
  <c r="T8952" i="1" a="1"/>
  <c r="T8952" i="1" s="1"/>
  <c r="T8951" i="1" a="1"/>
  <c r="T8951" i="1" s="1"/>
  <c r="T8950" i="1" a="1"/>
  <c r="T8950" i="1" s="1"/>
  <c r="T8949" i="1" a="1"/>
  <c r="T8949" i="1" s="1"/>
  <c r="T8948" i="1" a="1"/>
  <c r="T8948" i="1" s="1"/>
  <c r="T8947" i="1" a="1"/>
  <c r="T8947" i="1" s="1"/>
  <c r="T8946" i="1" a="1"/>
  <c r="T8946" i="1" s="1"/>
  <c r="T8945" i="1" a="1"/>
  <c r="T8945" i="1" s="1"/>
  <c r="T8944" i="1" a="1"/>
  <c r="T8944" i="1" s="1"/>
  <c r="T8943" i="1" a="1"/>
  <c r="T8943" i="1" s="1"/>
  <c r="T8942" i="1" a="1"/>
  <c r="T8942" i="1" s="1"/>
  <c r="T8941" i="1" a="1"/>
  <c r="T8941" i="1" s="1"/>
  <c r="T8940" i="1" a="1"/>
  <c r="T8940" i="1" s="1"/>
  <c r="T8939" i="1" a="1"/>
  <c r="T8939" i="1" s="1"/>
  <c r="T8938" i="1" a="1"/>
  <c r="T8938" i="1" s="1"/>
  <c r="T8937" i="1" a="1"/>
  <c r="T8937" i="1" s="1"/>
  <c r="T8936" i="1" a="1"/>
  <c r="T8936" i="1" s="1"/>
  <c r="T8935" i="1" a="1"/>
  <c r="T8935" i="1" s="1"/>
  <c r="T8934" i="1" a="1"/>
  <c r="T8934" i="1" s="1"/>
  <c r="T8933" i="1" a="1"/>
  <c r="T8933" i="1" s="1"/>
  <c r="T8932" i="1" a="1"/>
  <c r="T8932" i="1" s="1"/>
  <c r="T8931" i="1" a="1"/>
  <c r="T8931" i="1" s="1"/>
  <c r="T8930" i="1" a="1"/>
  <c r="T8930" i="1" s="1"/>
  <c r="T8929" i="1" a="1"/>
  <c r="T8929" i="1" s="1"/>
  <c r="T8928" i="1" a="1"/>
  <c r="T8928" i="1" s="1"/>
  <c r="T8927" i="1" a="1"/>
  <c r="T8927" i="1" s="1"/>
  <c r="T8926" i="1" a="1"/>
  <c r="T8926" i="1" s="1"/>
  <c r="T8925" i="1" a="1"/>
  <c r="T8925" i="1" s="1"/>
  <c r="T8924" i="1" a="1"/>
  <c r="T8924" i="1" s="1"/>
  <c r="T8923" i="1" a="1"/>
  <c r="T8923" i="1" s="1"/>
  <c r="T8922" i="1" a="1"/>
  <c r="T8922" i="1" s="1"/>
  <c r="T8921" i="1" a="1"/>
  <c r="T8921" i="1" s="1"/>
  <c r="T8920" i="1" a="1"/>
  <c r="T8920" i="1" s="1"/>
  <c r="T8919" i="1" a="1"/>
  <c r="T8919" i="1" s="1"/>
  <c r="T8918" i="1" a="1"/>
  <c r="T8918" i="1" s="1"/>
  <c r="T8917" i="1" a="1"/>
  <c r="T8917" i="1" s="1"/>
  <c r="T8916" i="1" a="1"/>
  <c r="T8916" i="1" s="1"/>
  <c r="T8915" i="1" a="1"/>
  <c r="T8915" i="1" s="1"/>
  <c r="T8914" i="1" a="1"/>
  <c r="T8914" i="1" s="1"/>
  <c r="T8913" i="1" a="1"/>
  <c r="T8913" i="1" s="1"/>
  <c r="T8912" i="1" a="1"/>
  <c r="T8912" i="1" s="1"/>
  <c r="T8911" i="1" a="1"/>
  <c r="T8911" i="1" s="1"/>
  <c r="T8910" i="1" a="1"/>
  <c r="T8910" i="1" s="1"/>
  <c r="T8909" i="1" a="1"/>
  <c r="T8909" i="1" s="1"/>
  <c r="T8908" i="1" a="1"/>
  <c r="T8908" i="1" s="1"/>
  <c r="T8907" i="1" a="1"/>
  <c r="T8907" i="1" s="1"/>
  <c r="T8906" i="1" a="1"/>
  <c r="T8906" i="1" s="1"/>
  <c r="T8905" i="1" a="1"/>
  <c r="T8905" i="1" s="1"/>
  <c r="T8904" i="1" a="1"/>
  <c r="T8904" i="1" s="1"/>
  <c r="T8903" i="1" a="1"/>
  <c r="T8903" i="1" s="1"/>
  <c r="T8902" i="1" a="1"/>
  <c r="T8902" i="1" s="1"/>
  <c r="T8901" i="1" a="1"/>
  <c r="T8901" i="1" s="1"/>
  <c r="T8900" i="1" a="1"/>
  <c r="T8900" i="1" s="1"/>
  <c r="T8899" i="1" a="1"/>
  <c r="T8899" i="1" s="1"/>
  <c r="T8898" i="1" a="1"/>
  <c r="T8898" i="1" s="1"/>
  <c r="T8897" i="1" a="1"/>
  <c r="T8897" i="1" s="1"/>
  <c r="T8896" i="1" a="1"/>
  <c r="T8896" i="1" s="1"/>
  <c r="T8895" i="1" a="1"/>
  <c r="T8895" i="1" s="1"/>
  <c r="T8894" i="1" a="1"/>
  <c r="T8894" i="1" s="1"/>
  <c r="T8893" i="1" a="1"/>
  <c r="T8893" i="1" s="1"/>
  <c r="T8892" i="1" a="1"/>
  <c r="T8892" i="1" s="1"/>
  <c r="T8891" i="1" a="1"/>
  <c r="T8891" i="1" s="1"/>
  <c r="T8890" i="1" a="1"/>
  <c r="T8890" i="1" s="1"/>
  <c r="T8889" i="1" a="1"/>
  <c r="T8889" i="1" s="1"/>
  <c r="T8888" i="1" a="1"/>
  <c r="T8888" i="1" s="1"/>
  <c r="T8887" i="1" a="1"/>
  <c r="T8887" i="1" s="1"/>
  <c r="T8886" i="1" a="1"/>
  <c r="T8886" i="1" s="1"/>
  <c r="T8885" i="1" a="1"/>
  <c r="T8885" i="1" s="1"/>
  <c r="T8884" i="1" a="1"/>
  <c r="T8884" i="1" s="1"/>
  <c r="T8883" i="1" a="1"/>
  <c r="T8883" i="1" s="1"/>
  <c r="T8882" i="1" a="1"/>
  <c r="T8882" i="1" s="1"/>
  <c r="T8881" i="1" a="1"/>
  <c r="T8881" i="1" s="1"/>
  <c r="T8880" i="1" a="1"/>
  <c r="T8880" i="1" s="1"/>
  <c r="T8879" i="1" a="1"/>
  <c r="T8879" i="1" s="1"/>
  <c r="T8878" i="1" a="1"/>
  <c r="T8878" i="1" s="1"/>
  <c r="T8877" i="1" a="1"/>
  <c r="T8877" i="1" s="1"/>
  <c r="T8876" i="1" a="1"/>
  <c r="T8876" i="1" s="1"/>
  <c r="T8875" i="1" a="1"/>
  <c r="T8875" i="1" s="1"/>
  <c r="T8874" i="1" a="1"/>
  <c r="T8874" i="1" s="1"/>
  <c r="T8873" i="1" a="1"/>
  <c r="T8873" i="1" s="1"/>
  <c r="T8872" i="1" a="1"/>
  <c r="T8872" i="1" s="1"/>
  <c r="T8871" i="1" a="1"/>
  <c r="T8871" i="1" s="1"/>
  <c r="T8870" i="1" a="1"/>
  <c r="T8870" i="1" s="1"/>
  <c r="T8869" i="1" a="1"/>
  <c r="T8869" i="1" s="1"/>
  <c r="T8868" i="1" a="1"/>
  <c r="T8868" i="1" s="1"/>
  <c r="T8867" i="1" a="1"/>
  <c r="T8867" i="1" s="1"/>
  <c r="T8866" i="1" a="1"/>
  <c r="T8866" i="1" s="1"/>
  <c r="T8865" i="1" a="1"/>
  <c r="T8865" i="1" s="1"/>
  <c r="T8864" i="1" a="1"/>
  <c r="T8864" i="1" s="1"/>
  <c r="T8863" i="1" a="1"/>
  <c r="T8863" i="1" s="1"/>
  <c r="T8862" i="1" a="1"/>
  <c r="T8862" i="1" s="1"/>
  <c r="T8861" i="1" a="1"/>
  <c r="T8861" i="1" s="1"/>
  <c r="T8860" i="1" a="1"/>
  <c r="T8860" i="1" s="1"/>
  <c r="T8859" i="1" a="1"/>
  <c r="T8859" i="1" s="1"/>
  <c r="T8858" i="1" a="1"/>
  <c r="T8858" i="1" s="1"/>
  <c r="T8857" i="1" a="1"/>
  <c r="T8857" i="1" s="1"/>
  <c r="T8856" i="1" a="1"/>
  <c r="T8856" i="1" s="1"/>
  <c r="T8855" i="1" a="1"/>
  <c r="T8855" i="1" s="1"/>
  <c r="T8854" i="1" a="1"/>
  <c r="T8854" i="1" s="1"/>
  <c r="T8853" i="1" a="1"/>
  <c r="T8853" i="1" s="1"/>
  <c r="T8852" i="1" a="1"/>
  <c r="T8852" i="1" s="1"/>
  <c r="T8851" i="1" a="1"/>
  <c r="T8851" i="1" s="1"/>
  <c r="T8850" i="1" a="1"/>
  <c r="T8850" i="1" s="1"/>
  <c r="T8849" i="1" a="1"/>
  <c r="T8849" i="1" s="1"/>
  <c r="T8848" i="1" a="1"/>
  <c r="T8848" i="1" s="1"/>
  <c r="T8847" i="1" a="1"/>
  <c r="T8847" i="1" s="1"/>
  <c r="T8846" i="1" a="1"/>
  <c r="T8846" i="1" s="1"/>
  <c r="T8845" i="1" a="1"/>
  <c r="T8845" i="1" s="1"/>
  <c r="T8844" i="1" a="1"/>
  <c r="T8844" i="1" s="1"/>
  <c r="T8843" i="1" a="1"/>
  <c r="T8843" i="1" s="1"/>
  <c r="T8842" i="1" a="1"/>
  <c r="T8842" i="1" s="1"/>
  <c r="T8841" i="1" a="1"/>
  <c r="T8841" i="1" s="1"/>
  <c r="T8840" i="1" a="1"/>
  <c r="T8840" i="1" s="1"/>
  <c r="T8839" i="1" a="1"/>
  <c r="T8839" i="1" s="1"/>
  <c r="T8838" i="1" a="1"/>
  <c r="T8838" i="1" s="1"/>
  <c r="T8837" i="1" a="1"/>
  <c r="T8837" i="1" s="1"/>
  <c r="T8836" i="1" a="1"/>
  <c r="T8836" i="1" s="1"/>
  <c r="T8835" i="1" a="1"/>
  <c r="T8835" i="1" s="1"/>
  <c r="T8834" i="1" a="1"/>
  <c r="T8834" i="1" s="1"/>
  <c r="T8833" i="1" a="1"/>
  <c r="T8833" i="1" s="1"/>
  <c r="T8832" i="1" a="1"/>
  <c r="T8832" i="1" s="1"/>
  <c r="T8831" i="1" a="1"/>
  <c r="T8831" i="1" s="1"/>
  <c r="T8830" i="1" a="1"/>
  <c r="T8830" i="1" s="1"/>
  <c r="T8829" i="1" a="1"/>
  <c r="T8829" i="1" s="1"/>
  <c r="T8828" i="1" a="1"/>
  <c r="T8828" i="1" s="1"/>
  <c r="T8827" i="1" a="1"/>
  <c r="T8827" i="1" s="1"/>
  <c r="T8826" i="1" a="1"/>
  <c r="T8826" i="1" s="1"/>
  <c r="T8825" i="1" a="1"/>
  <c r="T8825" i="1" s="1"/>
  <c r="T8824" i="1" a="1"/>
  <c r="T8824" i="1" s="1"/>
  <c r="T8823" i="1" a="1"/>
  <c r="T8823" i="1" s="1"/>
  <c r="T8822" i="1" a="1"/>
  <c r="T8822" i="1" s="1"/>
  <c r="T8821" i="1" a="1"/>
  <c r="T8821" i="1" s="1"/>
  <c r="T8820" i="1" a="1"/>
  <c r="T8820" i="1" s="1"/>
  <c r="T8819" i="1" a="1"/>
  <c r="T8819" i="1" s="1"/>
  <c r="T8818" i="1" a="1"/>
  <c r="T8818" i="1" s="1"/>
  <c r="T8817" i="1" a="1"/>
  <c r="T8817" i="1" s="1"/>
  <c r="T8816" i="1" a="1"/>
  <c r="T8816" i="1" s="1"/>
  <c r="T8815" i="1" a="1"/>
  <c r="T8815" i="1" s="1"/>
  <c r="T8814" i="1" a="1"/>
  <c r="T8814" i="1" s="1"/>
  <c r="T8813" i="1" a="1"/>
  <c r="T8813" i="1" s="1"/>
  <c r="T8812" i="1" a="1"/>
  <c r="T8812" i="1" s="1"/>
  <c r="T8811" i="1" a="1"/>
  <c r="T8811" i="1" s="1"/>
  <c r="T8810" i="1" a="1"/>
  <c r="T8810" i="1" s="1"/>
  <c r="T8809" i="1" a="1"/>
  <c r="T8809" i="1" s="1"/>
  <c r="T8808" i="1" a="1"/>
  <c r="T8808" i="1" s="1"/>
  <c r="T8807" i="1" a="1"/>
  <c r="T8807" i="1" s="1"/>
  <c r="T8806" i="1" a="1"/>
  <c r="T8806" i="1" s="1"/>
  <c r="T8805" i="1" a="1"/>
  <c r="T8805" i="1" s="1"/>
  <c r="T8804" i="1" a="1"/>
  <c r="T8804" i="1" s="1"/>
  <c r="T8803" i="1" a="1"/>
  <c r="T8803" i="1" s="1"/>
  <c r="T8802" i="1" a="1"/>
  <c r="T8802" i="1" s="1"/>
  <c r="T8801" i="1" a="1"/>
  <c r="T8801" i="1" s="1"/>
  <c r="T8800" i="1" a="1"/>
  <c r="T8800" i="1" s="1"/>
  <c r="T8799" i="1" a="1"/>
  <c r="T8799" i="1" s="1"/>
  <c r="T8798" i="1" a="1"/>
  <c r="T8798" i="1" s="1"/>
  <c r="T8797" i="1" a="1"/>
  <c r="T8797" i="1" s="1"/>
  <c r="T8796" i="1" a="1"/>
  <c r="T8796" i="1" s="1"/>
  <c r="T8795" i="1" a="1"/>
  <c r="T8795" i="1" s="1"/>
  <c r="T8794" i="1" a="1"/>
  <c r="T8794" i="1" s="1"/>
  <c r="T8793" i="1" a="1"/>
  <c r="T8793" i="1" s="1"/>
  <c r="T8792" i="1" a="1"/>
  <c r="T8792" i="1" s="1"/>
  <c r="T8791" i="1" a="1"/>
  <c r="T8791" i="1" s="1"/>
  <c r="T8790" i="1" a="1"/>
  <c r="T8790" i="1" s="1"/>
  <c r="T8789" i="1" a="1"/>
  <c r="T8789" i="1" s="1"/>
  <c r="T8788" i="1" a="1"/>
  <c r="T8788" i="1" s="1"/>
  <c r="T8787" i="1" a="1"/>
  <c r="T8787" i="1" s="1"/>
  <c r="T8786" i="1" a="1"/>
  <c r="T8786" i="1" s="1"/>
  <c r="T8785" i="1" a="1"/>
  <c r="T8785" i="1" s="1"/>
  <c r="T8784" i="1" a="1"/>
  <c r="T8784" i="1" s="1"/>
  <c r="T8783" i="1" a="1"/>
  <c r="T8783" i="1" s="1"/>
  <c r="T8782" i="1" a="1"/>
  <c r="T8782" i="1" s="1"/>
  <c r="T8781" i="1" a="1"/>
  <c r="T8781" i="1" s="1"/>
  <c r="T8780" i="1" a="1"/>
  <c r="T8780" i="1" s="1"/>
  <c r="T8779" i="1" a="1"/>
  <c r="T8779" i="1" s="1"/>
  <c r="T8778" i="1" a="1"/>
  <c r="T8778" i="1" s="1"/>
  <c r="T8777" i="1" a="1"/>
  <c r="T8777" i="1" s="1"/>
  <c r="T8776" i="1" a="1"/>
  <c r="T8776" i="1" s="1"/>
  <c r="T8775" i="1" a="1"/>
  <c r="T8775" i="1" s="1"/>
  <c r="T8774" i="1" a="1"/>
  <c r="T8774" i="1" s="1"/>
  <c r="T8773" i="1" a="1"/>
  <c r="T8773" i="1" s="1"/>
  <c r="T8772" i="1" a="1"/>
  <c r="T8772" i="1" s="1"/>
  <c r="T8771" i="1" a="1"/>
  <c r="T8771" i="1" s="1"/>
  <c r="T8770" i="1" a="1"/>
  <c r="T8770" i="1" s="1"/>
  <c r="T8769" i="1" a="1"/>
  <c r="T8769" i="1" s="1"/>
  <c r="T8768" i="1" a="1"/>
  <c r="T8768" i="1" s="1"/>
  <c r="T8767" i="1" a="1"/>
  <c r="T8767" i="1" s="1"/>
  <c r="T8766" i="1" a="1"/>
  <c r="T8766" i="1" s="1"/>
  <c r="T8765" i="1" a="1"/>
  <c r="T8765" i="1" s="1"/>
  <c r="T8764" i="1" a="1"/>
  <c r="T8764" i="1" s="1"/>
  <c r="T8763" i="1" a="1"/>
  <c r="T8763" i="1" s="1"/>
  <c r="T8762" i="1" a="1"/>
  <c r="T8762" i="1" s="1"/>
  <c r="T8761" i="1" a="1"/>
  <c r="T8761" i="1" s="1"/>
  <c r="T8760" i="1" a="1"/>
  <c r="T8760" i="1" s="1"/>
  <c r="T8759" i="1" a="1"/>
  <c r="T8759" i="1" s="1"/>
  <c r="T8758" i="1" a="1"/>
  <c r="T8758" i="1" s="1"/>
  <c r="T8757" i="1" a="1"/>
  <c r="T8757" i="1" s="1"/>
  <c r="T8756" i="1" a="1"/>
  <c r="T8756" i="1" s="1"/>
  <c r="T8755" i="1" a="1"/>
  <c r="T8755" i="1" s="1"/>
  <c r="T8754" i="1" a="1"/>
  <c r="T8754" i="1" s="1"/>
  <c r="T8753" i="1" a="1"/>
  <c r="T8753" i="1" s="1"/>
  <c r="T8752" i="1" a="1"/>
  <c r="T8752" i="1" s="1"/>
  <c r="T8751" i="1" a="1"/>
  <c r="T8751" i="1" s="1"/>
  <c r="T8750" i="1" a="1"/>
  <c r="T8750" i="1" s="1"/>
  <c r="T8749" i="1" a="1"/>
  <c r="T8749" i="1" s="1"/>
  <c r="T8748" i="1" a="1"/>
  <c r="T8748" i="1" s="1"/>
  <c r="T8747" i="1" a="1"/>
  <c r="T8747" i="1" s="1"/>
  <c r="T8746" i="1" a="1"/>
  <c r="T8746" i="1" s="1"/>
  <c r="T8745" i="1" a="1"/>
  <c r="T8745" i="1" s="1"/>
  <c r="T8744" i="1" a="1"/>
  <c r="T8744" i="1" s="1"/>
  <c r="T8743" i="1" a="1"/>
  <c r="T8743" i="1" s="1"/>
  <c r="T8742" i="1" a="1"/>
  <c r="T8742" i="1" s="1"/>
  <c r="T8741" i="1" a="1"/>
  <c r="T8741" i="1" s="1"/>
  <c r="T8740" i="1" a="1"/>
  <c r="T8740" i="1" s="1"/>
  <c r="T8739" i="1" a="1"/>
  <c r="T8739" i="1" s="1"/>
  <c r="T8738" i="1" a="1"/>
  <c r="T8738" i="1" s="1"/>
  <c r="T8737" i="1" a="1"/>
  <c r="T8737" i="1" s="1"/>
  <c r="T8736" i="1" a="1"/>
  <c r="T8736" i="1" s="1"/>
  <c r="T8735" i="1" a="1"/>
  <c r="T8735" i="1" s="1"/>
  <c r="T8734" i="1" a="1"/>
  <c r="T8734" i="1" s="1"/>
  <c r="T8733" i="1" a="1"/>
  <c r="T8733" i="1" s="1"/>
  <c r="T8732" i="1" a="1"/>
  <c r="T8732" i="1" s="1"/>
  <c r="T8731" i="1" a="1"/>
  <c r="T8731" i="1" s="1"/>
  <c r="T8730" i="1" a="1"/>
  <c r="T8730" i="1" s="1"/>
  <c r="T8729" i="1" a="1"/>
  <c r="T8729" i="1" s="1"/>
  <c r="T8728" i="1" a="1"/>
  <c r="T8728" i="1" s="1"/>
  <c r="T8727" i="1" a="1"/>
  <c r="T8727" i="1" s="1"/>
  <c r="T8726" i="1" a="1"/>
  <c r="T8726" i="1" s="1"/>
  <c r="T8725" i="1" a="1"/>
  <c r="T8725" i="1" s="1"/>
  <c r="T8724" i="1" a="1"/>
  <c r="T8724" i="1" s="1"/>
  <c r="T8723" i="1" a="1"/>
  <c r="T8723" i="1" s="1"/>
  <c r="T8722" i="1" a="1"/>
  <c r="T8722" i="1" s="1"/>
  <c r="T8721" i="1" a="1"/>
  <c r="T8721" i="1" s="1"/>
  <c r="T8720" i="1" a="1"/>
  <c r="T8720" i="1" s="1"/>
  <c r="T8719" i="1" a="1"/>
  <c r="T8719" i="1" s="1"/>
  <c r="T8718" i="1" a="1"/>
  <c r="T8718" i="1" s="1"/>
  <c r="T8717" i="1" a="1"/>
  <c r="T8717" i="1" s="1"/>
  <c r="T8716" i="1" a="1"/>
  <c r="T8716" i="1" s="1"/>
  <c r="T8715" i="1" a="1"/>
  <c r="T8715" i="1" s="1"/>
  <c r="T8714" i="1" a="1"/>
  <c r="T8714" i="1" s="1"/>
  <c r="T8713" i="1" a="1"/>
  <c r="T8713" i="1" s="1"/>
  <c r="T8712" i="1" a="1"/>
  <c r="T8712" i="1" s="1"/>
  <c r="T8711" i="1" a="1"/>
  <c r="T8711" i="1" s="1"/>
  <c r="T8710" i="1" a="1"/>
  <c r="T8710" i="1" s="1"/>
  <c r="T8709" i="1" a="1"/>
  <c r="T8709" i="1" s="1"/>
  <c r="T8708" i="1" a="1"/>
  <c r="T8708" i="1" s="1"/>
  <c r="T8707" i="1" a="1"/>
  <c r="T8707" i="1" s="1"/>
  <c r="T8706" i="1" a="1"/>
  <c r="T8706" i="1" s="1"/>
  <c r="T8705" i="1" a="1"/>
  <c r="T8705" i="1" s="1"/>
  <c r="T8704" i="1" a="1"/>
  <c r="T8704" i="1" s="1"/>
  <c r="T8703" i="1" a="1"/>
  <c r="T8703" i="1" s="1"/>
  <c r="T8702" i="1" a="1"/>
  <c r="T8702" i="1" s="1"/>
  <c r="T8701" i="1" a="1"/>
  <c r="T8701" i="1" s="1"/>
  <c r="T8700" i="1" a="1"/>
  <c r="T8700" i="1" s="1"/>
  <c r="T8699" i="1" a="1"/>
  <c r="T8699" i="1" s="1"/>
  <c r="T8698" i="1" a="1"/>
  <c r="T8698" i="1" s="1"/>
  <c r="T8697" i="1" a="1"/>
  <c r="T8697" i="1" s="1"/>
  <c r="T8696" i="1" a="1"/>
  <c r="T8696" i="1" s="1"/>
  <c r="T8695" i="1" a="1"/>
  <c r="T8695" i="1" s="1"/>
  <c r="T8694" i="1" a="1"/>
  <c r="T8694" i="1" s="1"/>
  <c r="T8693" i="1" a="1"/>
  <c r="T8693" i="1" s="1"/>
  <c r="T8692" i="1" a="1"/>
  <c r="T8692" i="1" s="1"/>
  <c r="T8691" i="1" a="1"/>
  <c r="T8691" i="1" s="1"/>
  <c r="T8690" i="1" a="1"/>
  <c r="T8690" i="1" s="1"/>
  <c r="T8689" i="1" a="1"/>
  <c r="T8689" i="1" s="1"/>
  <c r="T8688" i="1" a="1"/>
  <c r="T8688" i="1" s="1"/>
  <c r="T8687" i="1" a="1"/>
  <c r="T8687" i="1" s="1"/>
  <c r="T8686" i="1" a="1"/>
  <c r="T8686" i="1" s="1"/>
  <c r="T8685" i="1" a="1"/>
  <c r="T8685" i="1" s="1"/>
  <c r="T8684" i="1" a="1"/>
  <c r="T8684" i="1" s="1"/>
  <c r="T8683" i="1" a="1"/>
  <c r="T8683" i="1" s="1"/>
  <c r="T8682" i="1" a="1"/>
  <c r="T8682" i="1" s="1"/>
  <c r="T8681" i="1" a="1"/>
  <c r="T8681" i="1" s="1"/>
  <c r="T8680" i="1" a="1"/>
  <c r="T8680" i="1" s="1"/>
  <c r="T8679" i="1" a="1"/>
  <c r="T8679" i="1" s="1"/>
  <c r="T8678" i="1" a="1"/>
  <c r="T8678" i="1" s="1"/>
  <c r="T8677" i="1" a="1"/>
  <c r="T8677" i="1" s="1"/>
  <c r="T8676" i="1" a="1"/>
  <c r="T8676" i="1" s="1"/>
  <c r="T8675" i="1" a="1"/>
  <c r="T8675" i="1" s="1"/>
  <c r="T8674" i="1" a="1"/>
  <c r="T8674" i="1" s="1"/>
  <c r="T8673" i="1" a="1"/>
  <c r="T8673" i="1" s="1"/>
  <c r="T8672" i="1" a="1"/>
  <c r="T8672" i="1" s="1"/>
  <c r="T8671" i="1" a="1"/>
  <c r="T8671" i="1" s="1"/>
  <c r="T8670" i="1" a="1"/>
  <c r="T8670" i="1" s="1"/>
  <c r="T8669" i="1" a="1"/>
  <c r="T8669" i="1" s="1"/>
  <c r="T8668" i="1" a="1"/>
  <c r="T8668" i="1" s="1"/>
  <c r="T8667" i="1" a="1"/>
  <c r="T8667" i="1" s="1"/>
  <c r="T8666" i="1" a="1"/>
  <c r="T8666" i="1" s="1"/>
  <c r="T8665" i="1" a="1"/>
  <c r="T8665" i="1" s="1"/>
  <c r="T8664" i="1" a="1"/>
  <c r="T8664" i="1" s="1"/>
  <c r="T8663" i="1" a="1"/>
  <c r="T8663" i="1" s="1"/>
  <c r="T8662" i="1" a="1"/>
  <c r="T8662" i="1" s="1"/>
  <c r="T8661" i="1" a="1"/>
  <c r="T8661" i="1" s="1"/>
  <c r="T8660" i="1" a="1"/>
  <c r="T8660" i="1" s="1"/>
  <c r="T8659" i="1" a="1"/>
  <c r="T8659" i="1" s="1"/>
  <c r="T8658" i="1" a="1"/>
  <c r="T8658" i="1" s="1"/>
  <c r="T8657" i="1" a="1"/>
  <c r="T8657" i="1" s="1"/>
  <c r="T8656" i="1" a="1"/>
  <c r="T8656" i="1" s="1"/>
  <c r="T8655" i="1" a="1"/>
  <c r="T8655" i="1" s="1"/>
  <c r="T8654" i="1" a="1"/>
  <c r="T8654" i="1" s="1"/>
  <c r="T8653" i="1" a="1"/>
  <c r="T8653" i="1" s="1"/>
  <c r="T8652" i="1" a="1"/>
  <c r="T8652" i="1" s="1"/>
  <c r="T8651" i="1" a="1"/>
  <c r="T8651" i="1" s="1"/>
  <c r="T8650" i="1" a="1"/>
  <c r="T8650" i="1" s="1"/>
  <c r="T8649" i="1" a="1"/>
  <c r="T8649" i="1" s="1"/>
  <c r="T8648" i="1" a="1"/>
  <c r="T8648" i="1" s="1"/>
  <c r="T8647" i="1" a="1"/>
  <c r="T8647" i="1" s="1"/>
  <c r="T8646" i="1" a="1"/>
  <c r="T8646" i="1" s="1"/>
  <c r="T8645" i="1" a="1"/>
  <c r="T8645" i="1" s="1"/>
  <c r="T8644" i="1" a="1"/>
  <c r="T8644" i="1" s="1"/>
  <c r="T8643" i="1" a="1"/>
  <c r="T8643" i="1" s="1"/>
  <c r="T8642" i="1" a="1"/>
  <c r="T8642" i="1" s="1"/>
  <c r="T8641" i="1" a="1"/>
  <c r="T8641" i="1" s="1"/>
  <c r="T8640" i="1" a="1"/>
  <c r="T8640" i="1" s="1"/>
  <c r="T8639" i="1" a="1"/>
  <c r="T8639" i="1" s="1"/>
  <c r="T8638" i="1" a="1"/>
  <c r="T8638" i="1" s="1"/>
  <c r="T8637" i="1" a="1"/>
  <c r="T8637" i="1" s="1"/>
  <c r="T8636" i="1" a="1"/>
  <c r="T8636" i="1" s="1"/>
  <c r="T8635" i="1" a="1"/>
  <c r="T8635" i="1" s="1"/>
  <c r="T8634" i="1" a="1"/>
  <c r="T8634" i="1" s="1"/>
  <c r="T8633" i="1" a="1"/>
  <c r="T8633" i="1" s="1"/>
  <c r="T8632" i="1" a="1"/>
  <c r="T8632" i="1" s="1"/>
  <c r="T8631" i="1" a="1"/>
  <c r="T8631" i="1" s="1"/>
  <c r="T8630" i="1" a="1"/>
  <c r="T8630" i="1" s="1"/>
  <c r="T8629" i="1" a="1"/>
  <c r="T8629" i="1" s="1"/>
  <c r="T8628" i="1" a="1"/>
  <c r="T8628" i="1" s="1"/>
  <c r="T8627" i="1" a="1"/>
  <c r="T8627" i="1" s="1"/>
  <c r="T8626" i="1" a="1"/>
  <c r="T8626" i="1" s="1"/>
  <c r="T8625" i="1" a="1"/>
  <c r="T8625" i="1" s="1"/>
  <c r="T8624" i="1" a="1"/>
  <c r="T8624" i="1" s="1"/>
  <c r="T8623" i="1" a="1"/>
  <c r="T8623" i="1" s="1"/>
  <c r="T8622" i="1" a="1"/>
  <c r="T8622" i="1" s="1"/>
  <c r="T8621" i="1" a="1"/>
  <c r="T8621" i="1" s="1"/>
  <c r="T8620" i="1" a="1"/>
  <c r="T8620" i="1" s="1"/>
  <c r="T8619" i="1" a="1"/>
  <c r="T8619" i="1" s="1"/>
  <c r="T8618" i="1" a="1"/>
  <c r="T8618" i="1" s="1"/>
  <c r="T8617" i="1" a="1"/>
  <c r="T8617" i="1" s="1"/>
  <c r="T8616" i="1" a="1"/>
  <c r="T8616" i="1" s="1"/>
  <c r="T8615" i="1" a="1"/>
  <c r="T8615" i="1" s="1"/>
  <c r="T8614" i="1" a="1"/>
  <c r="T8614" i="1" s="1"/>
  <c r="T8613" i="1" a="1"/>
  <c r="T8613" i="1" s="1"/>
  <c r="T8612" i="1" a="1"/>
  <c r="T8612" i="1" s="1"/>
  <c r="T8611" i="1" a="1"/>
  <c r="T8611" i="1" s="1"/>
  <c r="T8610" i="1" a="1"/>
  <c r="T8610" i="1" s="1"/>
  <c r="T8609" i="1" a="1"/>
  <c r="T8609" i="1" s="1"/>
  <c r="T8608" i="1" a="1"/>
  <c r="T8608" i="1" s="1"/>
  <c r="T8607" i="1" a="1"/>
  <c r="T8607" i="1" s="1"/>
  <c r="T8606" i="1" a="1"/>
  <c r="T8606" i="1" s="1"/>
  <c r="T8605" i="1" a="1"/>
  <c r="T8605" i="1" s="1"/>
  <c r="T8604" i="1" a="1"/>
  <c r="T8604" i="1" s="1"/>
  <c r="T8603" i="1" a="1"/>
  <c r="T8603" i="1" s="1"/>
  <c r="T8602" i="1" a="1"/>
  <c r="T8602" i="1" s="1"/>
  <c r="T8601" i="1" a="1"/>
  <c r="T8601" i="1" s="1"/>
  <c r="T8600" i="1" a="1"/>
  <c r="T8600" i="1" s="1"/>
  <c r="T8599" i="1" a="1"/>
  <c r="T8599" i="1" s="1"/>
  <c r="T8598" i="1" a="1"/>
  <c r="T8598" i="1" s="1"/>
  <c r="T8597" i="1" a="1"/>
  <c r="T8597" i="1" s="1"/>
  <c r="T8596" i="1" a="1"/>
  <c r="T8596" i="1" s="1"/>
  <c r="T8595" i="1" a="1"/>
  <c r="T8595" i="1" s="1"/>
  <c r="T8594" i="1" a="1"/>
  <c r="T8594" i="1" s="1"/>
  <c r="T8593" i="1" a="1"/>
  <c r="T8593" i="1" s="1"/>
  <c r="T8592" i="1" a="1"/>
  <c r="T8592" i="1" s="1"/>
  <c r="T8591" i="1" a="1"/>
  <c r="T8591" i="1" s="1"/>
  <c r="T8590" i="1" a="1"/>
  <c r="T8590" i="1" s="1"/>
  <c r="T8589" i="1" a="1"/>
  <c r="T8589" i="1" s="1"/>
  <c r="T8588" i="1" a="1"/>
  <c r="T8588" i="1" s="1"/>
  <c r="T8587" i="1" a="1"/>
  <c r="T8587" i="1" s="1"/>
  <c r="T8586" i="1" a="1"/>
  <c r="T8586" i="1" s="1"/>
  <c r="T8585" i="1" a="1"/>
  <c r="T8585" i="1" s="1"/>
  <c r="T8584" i="1" a="1"/>
  <c r="T8584" i="1" s="1"/>
  <c r="T8583" i="1" a="1"/>
  <c r="T8583" i="1" s="1"/>
  <c r="T8582" i="1" a="1"/>
  <c r="T8582" i="1" s="1"/>
  <c r="T8581" i="1" a="1"/>
  <c r="T8581" i="1" s="1"/>
  <c r="T8580" i="1" a="1"/>
  <c r="T8580" i="1" s="1"/>
  <c r="T8579" i="1" a="1"/>
  <c r="T8579" i="1" s="1"/>
  <c r="T8578" i="1" a="1"/>
  <c r="T8578" i="1" s="1"/>
  <c r="T8577" i="1" a="1"/>
  <c r="T8577" i="1" s="1"/>
  <c r="T8576" i="1" a="1"/>
  <c r="T8576" i="1" s="1"/>
  <c r="T8575" i="1" a="1"/>
  <c r="T8575" i="1" s="1"/>
  <c r="T8574" i="1" a="1"/>
  <c r="T8574" i="1" s="1"/>
  <c r="T8573" i="1" a="1"/>
  <c r="T8573" i="1" s="1"/>
  <c r="T8572" i="1" a="1"/>
  <c r="T8572" i="1" s="1"/>
  <c r="T8571" i="1" a="1"/>
  <c r="T8571" i="1" s="1"/>
  <c r="T8570" i="1" a="1"/>
  <c r="T8570" i="1" s="1"/>
  <c r="T8569" i="1" a="1"/>
  <c r="T8569" i="1" s="1"/>
  <c r="T8568" i="1" a="1"/>
  <c r="T8568" i="1" s="1"/>
  <c r="T8567" i="1" a="1"/>
  <c r="T8567" i="1" s="1"/>
  <c r="T8566" i="1" a="1"/>
  <c r="T8566" i="1" s="1"/>
  <c r="T8565" i="1" a="1"/>
  <c r="T8565" i="1" s="1"/>
  <c r="T8564" i="1" a="1"/>
  <c r="T8564" i="1" s="1"/>
  <c r="T8563" i="1" a="1"/>
  <c r="T8563" i="1" s="1"/>
  <c r="T8562" i="1" a="1"/>
  <c r="T8562" i="1" s="1"/>
  <c r="T8561" i="1" a="1"/>
  <c r="T8561" i="1" s="1"/>
  <c r="T8560" i="1" a="1"/>
  <c r="T8560" i="1" s="1"/>
  <c r="T8559" i="1" a="1"/>
  <c r="T8559" i="1" s="1"/>
  <c r="T8558" i="1" a="1"/>
  <c r="T8558" i="1" s="1"/>
  <c r="T8557" i="1" a="1"/>
  <c r="T8557" i="1" s="1"/>
  <c r="T8556" i="1" a="1"/>
  <c r="T8556" i="1" s="1"/>
  <c r="T8555" i="1" a="1"/>
  <c r="T8555" i="1" s="1"/>
  <c r="T8554" i="1" a="1"/>
  <c r="T8554" i="1" s="1"/>
  <c r="T8553" i="1" a="1"/>
  <c r="T8553" i="1" s="1"/>
  <c r="T8552" i="1" a="1"/>
  <c r="T8552" i="1" s="1"/>
  <c r="T8551" i="1" a="1"/>
  <c r="T8551" i="1" s="1"/>
  <c r="T8550" i="1" a="1"/>
  <c r="T8550" i="1" s="1"/>
  <c r="T8549" i="1" a="1"/>
  <c r="T8549" i="1" s="1"/>
  <c r="T8548" i="1" a="1"/>
  <c r="T8548" i="1" s="1"/>
  <c r="T8547" i="1" a="1"/>
  <c r="T8547" i="1" s="1"/>
  <c r="T8546" i="1" a="1"/>
  <c r="T8546" i="1" s="1"/>
  <c r="T8545" i="1" a="1"/>
  <c r="T8545" i="1" s="1"/>
  <c r="T8544" i="1" a="1"/>
  <c r="T8544" i="1" s="1"/>
  <c r="T8543" i="1" a="1"/>
  <c r="T8543" i="1" s="1"/>
  <c r="T8542" i="1" a="1"/>
  <c r="T8542" i="1" s="1"/>
  <c r="T8541" i="1" a="1"/>
  <c r="T8541" i="1" s="1"/>
  <c r="T8540" i="1" a="1"/>
  <c r="T8540" i="1" s="1"/>
  <c r="T8539" i="1" a="1"/>
  <c r="T8539" i="1" s="1"/>
  <c r="T8538" i="1" a="1"/>
  <c r="T8538" i="1" s="1"/>
  <c r="T8537" i="1" a="1"/>
  <c r="T8537" i="1" s="1"/>
  <c r="T8536" i="1" a="1"/>
  <c r="T8536" i="1" s="1"/>
  <c r="T8535" i="1" a="1"/>
  <c r="T8535" i="1" s="1"/>
  <c r="T8534" i="1" a="1"/>
  <c r="T8534" i="1" s="1"/>
  <c r="T8533" i="1" a="1"/>
  <c r="T8533" i="1" s="1"/>
  <c r="T8532" i="1" a="1"/>
  <c r="T8532" i="1" s="1"/>
  <c r="T8531" i="1" a="1"/>
  <c r="T8531" i="1" s="1"/>
  <c r="T8530" i="1" a="1"/>
  <c r="T8530" i="1" s="1"/>
  <c r="T8529" i="1" a="1"/>
  <c r="T8529" i="1" s="1"/>
  <c r="T8528" i="1" a="1"/>
  <c r="T8528" i="1" s="1"/>
  <c r="T8527" i="1" a="1"/>
  <c r="T8527" i="1" s="1"/>
  <c r="T8526" i="1" a="1"/>
  <c r="T8526" i="1" s="1"/>
  <c r="T8525" i="1" a="1"/>
  <c r="T8525" i="1" s="1"/>
  <c r="T8524" i="1" a="1"/>
  <c r="T8524" i="1" s="1"/>
  <c r="T8523" i="1" a="1"/>
  <c r="T8523" i="1" s="1"/>
  <c r="T8522" i="1" a="1"/>
  <c r="T8522" i="1" s="1"/>
  <c r="T8521" i="1" a="1"/>
  <c r="T8521" i="1" s="1"/>
  <c r="T8520" i="1" a="1"/>
  <c r="T8520" i="1" s="1"/>
  <c r="T8519" i="1" a="1"/>
  <c r="T8519" i="1" s="1"/>
  <c r="T8518" i="1" a="1"/>
  <c r="T8518" i="1" s="1"/>
  <c r="T8517" i="1" a="1"/>
  <c r="T8517" i="1" s="1"/>
  <c r="T8516" i="1" a="1"/>
  <c r="T8516" i="1" s="1"/>
  <c r="T8515" i="1" a="1"/>
  <c r="T8515" i="1" s="1"/>
  <c r="T8514" i="1" a="1"/>
  <c r="T8514" i="1" s="1"/>
  <c r="T8513" i="1" a="1"/>
  <c r="T8513" i="1" s="1"/>
  <c r="T8512" i="1" a="1"/>
  <c r="T8512" i="1" s="1"/>
  <c r="T8511" i="1" a="1"/>
  <c r="T8511" i="1" s="1"/>
  <c r="T8510" i="1" a="1"/>
  <c r="T8510" i="1" s="1"/>
  <c r="T8509" i="1" a="1"/>
  <c r="T8509" i="1" s="1"/>
  <c r="T8508" i="1" a="1"/>
  <c r="T8508" i="1" s="1"/>
  <c r="T8507" i="1" a="1"/>
  <c r="T8507" i="1" s="1"/>
  <c r="T8506" i="1" a="1"/>
  <c r="T8506" i="1" s="1"/>
  <c r="T8505" i="1" a="1"/>
  <c r="T8505" i="1" s="1"/>
  <c r="T8504" i="1" a="1"/>
  <c r="T8504" i="1" s="1"/>
  <c r="T8503" i="1" a="1"/>
  <c r="T8503" i="1" s="1"/>
  <c r="T8502" i="1" a="1"/>
  <c r="T8502" i="1" s="1"/>
  <c r="T8501" i="1" a="1"/>
  <c r="T8501" i="1" s="1"/>
  <c r="T8500" i="1" a="1"/>
  <c r="T8500" i="1" s="1"/>
  <c r="T8499" i="1" a="1"/>
  <c r="T8499" i="1" s="1"/>
  <c r="T8498" i="1" a="1"/>
  <c r="T8498" i="1" s="1"/>
  <c r="T8497" i="1" a="1"/>
  <c r="T8497" i="1" s="1"/>
  <c r="T8496" i="1" a="1"/>
  <c r="T8496" i="1" s="1"/>
  <c r="T8495" i="1" a="1"/>
  <c r="T8495" i="1" s="1"/>
  <c r="T8494" i="1" a="1"/>
  <c r="T8494" i="1" s="1"/>
  <c r="T8493" i="1" a="1"/>
  <c r="T8493" i="1" s="1"/>
  <c r="T8492" i="1" a="1"/>
  <c r="T8492" i="1" s="1"/>
  <c r="T8491" i="1" a="1"/>
  <c r="T8491" i="1" s="1"/>
  <c r="T8490" i="1" a="1"/>
  <c r="T8490" i="1" s="1"/>
  <c r="T8489" i="1" a="1"/>
  <c r="T8489" i="1" s="1"/>
  <c r="T8488" i="1" a="1"/>
  <c r="T8488" i="1" s="1"/>
  <c r="T8487" i="1" a="1"/>
  <c r="T8487" i="1" s="1"/>
  <c r="T8486" i="1" a="1"/>
  <c r="T8486" i="1" s="1"/>
  <c r="T8485" i="1" a="1"/>
  <c r="T8485" i="1" s="1"/>
  <c r="T8484" i="1" a="1"/>
  <c r="T8484" i="1" s="1"/>
  <c r="T8483" i="1" a="1"/>
  <c r="T8483" i="1" s="1"/>
  <c r="T8482" i="1" a="1"/>
  <c r="T8482" i="1" s="1"/>
  <c r="T8481" i="1" a="1"/>
  <c r="T8481" i="1" s="1"/>
  <c r="T8480" i="1" a="1"/>
  <c r="T8480" i="1" s="1"/>
  <c r="T8479" i="1" a="1"/>
  <c r="T8479" i="1" s="1"/>
  <c r="T8478" i="1" a="1"/>
  <c r="T8478" i="1" s="1"/>
  <c r="T8477" i="1" a="1"/>
  <c r="T8477" i="1" s="1"/>
  <c r="T8476" i="1" a="1"/>
  <c r="T8476" i="1" s="1"/>
  <c r="T8475" i="1" a="1"/>
  <c r="T8475" i="1" s="1"/>
  <c r="T8474" i="1" a="1"/>
  <c r="T8474" i="1" s="1"/>
  <c r="T8473" i="1" a="1"/>
  <c r="T8473" i="1" s="1"/>
  <c r="T8472" i="1" a="1"/>
  <c r="T8472" i="1" s="1"/>
  <c r="T8471" i="1" a="1"/>
  <c r="T8471" i="1" s="1"/>
  <c r="T8470" i="1" a="1"/>
  <c r="T8470" i="1" s="1"/>
  <c r="T8469" i="1" a="1"/>
  <c r="T8469" i="1" s="1"/>
  <c r="T8468" i="1" a="1"/>
  <c r="T8468" i="1" s="1"/>
  <c r="T8467" i="1" a="1"/>
  <c r="T8467" i="1" s="1"/>
  <c r="T8466" i="1" a="1"/>
  <c r="T8466" i="1" s="1"/>
  <c r="T8465" i="1" a="1"/>
  <c r="T8465" i="1" s="1"/>
  <c r="T8464" i="1" a="1"/>
  <c r="T8464" i="1" s="1"/>
  <c r="T8463" i="1" a="1"/>
  <c r="T8463" i="1" s="1"/>
  <c r="T8462" i="1" a="1"/>
  <c r="T8462" i="1" s="1"/>
  <c r="T8461" i="1" a="1"/>
  <c r="T8461" i="1" s="1"/>
  <c r="T8460" i="1" a="1"/>
  <c r="T8460" i="1" s="1"/>
  <c r="T8459" i="1" a="1"/>
  <c r="T8459" i="1" s="1"/>
  <c r="T8458" i="1" a="1"/>
  <c r="T8458" i="1" s="1"/>
  <c r="T8457" i="1" a="1"/>
  <c r="T8457" i="1" s="1"/>
  <c r="T8456" i="1" a="1"/>
  <c r="T8456" i="1" s="1"/>
  <c r="T8455" i="1" a="1"/>
  <c r="T8455" i="1" s="1"/>
  <c r="T8454" i="1" a="1"/>
  <c r="T8454" i="1" s="1"/>
  <c r="T8453" i="1" a="1"/>
  <c r="T8453" i="1" s="1"/>
  <c r="T8452" i="1" a="1"/>
  <c r="T8452" i="1" s="1"/>
  <c r="T8451" i="1" a="1"/>
  <c r="T8451" i="1" s="1"/>
  <c r="T8450" i="1" a="1"/>
  <c r="T8450" i="1" s="1"/>
  <c r="T8449" i="1" a="1"/>
  <c r="T8449" i="1" s="1"/>
  <c r="T8448" i="1" a="1"/>
  <c r="T8448" i="1" s="1"/>
  <c r="T8447" i="1" a="1"/>
  <c r="T8447" i="1" s="1"/>
  <c r="T8446" i="1" a="1"/>
  <c r="T8446" i="1" s="1"/>
  <c r="T8445" i="1" a="1"/>
  <c r="T8445" i="1" s="1"/>
  <c r="T8444" i="1" a="1"/>
  <c r="T8444" i="1" s="1"/>
  <c r="T8443" i="1" a="1"/>
  <c r="T8443" i="1" s="1"/>
  <c r="T8442" i="1" a="1"/>
  <c r="T8442" i="1" s="1"/>
  <c r="T8441" i="1" a="1"/>
  <c r="T8441" i="1" s="1"/>
  <c r="T8440" i="1" a="1"/>
  <c r="T8440" i="1" s="1"/>
  <c r="T8439" i="1" a="1"/>
  <c r="T8439" i="1" s="1"/>
  <c r="T8438" i="1" a="1"/>
  <c r="T8438" i="1" s="1"/>
  <c r="T8437" i="1" a="1"/>
  <c r="T8437" i="1" s="1"/>
  <c r="T8436" i="1" a="1"/>
  <c r="T8436" i="1" s="1"/>
  <c r="T8435" i="1" a="1"/>
  <c r="T8435" i="1" s="1"/>
  <c r="T8434" i="1" a="1"/>
  <c r="T8434" i="1" s="1"/>
  <c r="T8433" i="1" a="1"/>
  <c r="T8433" i="1" s="1"/>
  <c r="T8432" i="1" a="1"/>
  <c r="T8432" i="1" s="1"/>
  <c r="T8431" i="1" a="1"/>
  <c r="T8431" i="1" s="1"/>
  <c r="T8430" i="1" a="1"/>
  <c r="T8430" i="1" s="1"/>
  <c r="T8429" i="1" a="1"/>
  <c r="T8429" i="1" s="1"/>
  <c r="T8428" i="1" a="1"/>
  <c r="T8428" i="1" s="1"/>
  <c r="T8427" i="1" a="1"/>
  <c r="T8427" i="1" s="1"/>
  <c r="T8426" i="1" a="1"/>
  <c r="T8426" i="1" s="1"/>
  <c r="T8425" i="1" a="1"/>
  <c r="T8425" i="1" s="1"/>
  <c r="T8424" i="1" a="1"/>
  <c r="T8424" i="1" s="1"/>
  <c r="T8423" i="1" a="1"/>
  <c r="T8423" i="1" s="1"/>
  <c r="T8422" i="1" a="1"/>
  <c r="T8422" i="1" s="1"/>
  <c r="T8421" i="1" a="1"/>
  <c r="T8421" i="1" s="1"/>
  <c r="T8420" i="1" a="1"/>
  <c r="T8420" i="1" s="1"/>
  <c r="T8419" i="1" a="1"/>
  <c r="T8419" i="1" s="1"/>
  <c r="T8418" i="1" a="1"/>
  <c r="T8418" i="1" s="1"/>
  <c r="T8417" i="1" a="1"/>
  <c r="T8417" i="1" s="1"/>
  <c r="T8416" i="1" a="1"/>
  <c r="T8416" i="1" s="1"/>
  <c r="T8415" i="1" a="1"/>
  <c r="T8415" i="1" s="1"/>
  <c r="T8414" i="1" a="1"/>
  <c r="T8414" i="1" s="1"/>
  <c r="T8413" i="1" a="1"/>
  <c r="T8413" i="1" s="1"/>
  <c r="T8412" i="1" a="1"/>
  <c r="T8412" i="1" s="1"/>
  <c r="T8411" i="1" a="1"/>
  <c r="T8411" i="1" s="1"/>
  <c r="T8410" i="1" a="1"/>
  <c r="T8410" i="1" s="1"/>
  <c r="T8409" i="1" a="1"/>
  <c r="T8409" i="1" s="1"/>
  <c r="T8408" i="1" a="1"/>
  <c r="T8408" i="1" s="1"/>
  <c r="T8407" i="1" a="1"/>
  <c r="T8407" i="1" s="1"/>
  <c r="T8406" i="1" a="1"/>
  <c r="T8406" i="1" s="1"/>
  <c r="T8405" i="1" a="1"/>
  <c r="T8405" i="1" s="1"/>
  <c r="T8404" i="1" a="1"/>
  <c r="T8404" i="1" s="1"/>
  <c r="T8403" i="1" a="1"/>
  <c r="T8403" i="1" s="1"/>
  <c r="T8402" i="1" a="1"/>
  <c r="T8402" i="1" s="1"/>
  <c r="T8401" i="1" a="1"/>
  <c r="T8401" i="1" s="1"/>
  <c r="T8400" i="1" a="1"/>
  <c r="T8400" i="1" s="1"/>
  <c r="T8399" i="1" a="1"/>
  <c r="T8399" i="1" s="1"/>
  <c r="T8398" i="1" a="1"/>
  <c r="T8398" i="1" s="1"/>
  <c r="T8397" i="1" a="1"/>
  <c r="T8397" i="1" s="1"/>
  <c r="T8396" i="1" a="1"/>
  <c r="T8396" i="1" s="1"/>
  <c r="T8395" i="1" a="1"/>
  <c r="T8395" i="1" s="1"/>
  <c r="T8394" i="1" a="1"/>
  <c r="T8394" i="1" s="1"/>
  <c r="T8393" i="1" a="1"/>
  <c r="T8393" i="1" s="1"/>
  <c r="T8392" i="1" a="1"/>
  <c r="T8392" i="1" s="1"/>
  <c r="T8391" i="1" a="1"/>
  <c r="T8391" i="1" s="1"/>
  <c r="T8390" i="1" a="1"/>
  <c r="T8390" i="1" s="1"/>
  <c r="T8389" i="1" a="1"/>
  <c r="T8389" i="1" s="1"/>
  <c r="T8388" i="1" a="1"/>
  <c r="T8388" i="1" s="1"/>
  <c r="T8387" i="1" a="1"/>
  <c r="T8387" i="1" s="1"/>
  <c r="T8386" i="1" a="1"/>
  <c r="T8386" i="1" s="1"/>
  <c r="T8385" i="1" a="1"/>
  <c r="T8385" i="1" s="1"/>
  <c r="T8384" i="1" a="1"/>
  <c r="T8384" i="1" s="1"/>
  <c r="T8383" i="1" a="1"/>
  <c r="T8383" i="1" s="1"/>
  <c r="T8382" i="1" a="1"/>
  <c r="T8382" i="1" s="1"/>
  <c r="T8381" i="1" a="1"/>
  <c r="T8381" i="1" s="1"/>
  <c r="T8380" i="1" a="1"/>
  <c r="T8380" i="1" s="1"/>
  <c r="T8379" i="1" a="1"/>
  <c r="T8379" i="1" s="1"/>
  <c r="T8378" i="1" a="1"/>
  <c r="T8378" i="1" s="1"/>
  <c r="T8377" i="1" a="1"/>
  <c r="T8377" i="1" s="1"/>
  <c r="T8376" i="1" a="1"/>
  <c r="T8376" i="1" s="1"/>
  <c r="T8375" i="1" a="1"/>
  <c r="T8375" i="1" s="1"/>
  <c r="T8374" i="1" a="1"/>
  <c r="T8374" i="1" s="1"/>
  <c r="T8373" i="1" a="1"/>
  <c r="T8373" i="1" s="1"/>
  <c r="T8372" i="1" a="1"/>
  <c r="T8372" i="1" s="1"/>
  <c r="T8371" i="1" a="1"/>
  <c r="T8371" i="1" s="1"/>
  <c r="T8370" i="1" a="1"/>
  <c r="T8370" i="1" s="1"/>
  <c r="T8369" i="1" a="1"/>
  <c r="T8369" i="1" s="1"/>
  <c r="T8368" i="1" a="1"/>
  <c r="T8368" i="1" s="1"/>
  <c r="T8367" i="1" a="1"/>
  <c r="T8367" i="1" s="1"/>
  <c r="T8366" i="1" a="1"/>
  <c r="T8366" i="1" s="1"/>
  <c r="T8365" i="1" a="1"/>
  <c r="T8365" i="1" s="1"/>
  <c r="T8364" i="1" a="1"/>
  <c r="T8364" i="1" s="1"/>
  <c r="T8363" i="1" a="1"/>
  <c r="T8363" i="1" s="1"/>
  <c r="T8362" i="1" a="1"/>
  <c r="T8362" i="1" s="1"/>
  <c r="T8361" i="1" a="1"/>
  <c r="T8361" i="1" s="1"/>
  <c r="T8360" i="1" a="1"/>
  <c r="T8360" i="1" s="1"/>
  <c r="T8359" i="1" a="1"/>
  <c r="T8359" i="1" s="1"/>
  <c r="T8358" i="1" a="1"/>
  <c r="T8358" i="1" s="1"/>
  <c r="T8357" i="1" a="1"/>
  <c r="T8357" i="1" s="1"/>
  <c r="T8356" i="1" a="1"/>
  <c r="T8356" i="1" s="1"/>
  <c r="T8355" i="1" a="1"/>
  <c r="T8355" i="1" s="1"/>
  <c r="T8354" i="1" a="1"/>
  <c r="T8354" i="1" s="1"/>
  <c r="T8353" i="1" a="1"/>
  <c r="T8353" i="1" s="1"/>
  <c r="T8352" i="1" a="1"/>
  <c r="T8352" i="1" s="1"/>
  <c r="T8351" i="1" a="1"/>
  <c r="T8351" i="1" s="1"/>
  <c r="T8350" i="1" a="1"/>
  <c r="T8350" i="1" s="1"/>
  <c r="T8349" i="1" a="1"/>
  <c r="T8349" i="1" s="1"/>
  <c r="T8348" i="1" a="1"/>
  <c r="T8348" i="1" s="1"/>
  <c r="T8347" i="1" a="1"/>
  <c r="T8347" i="1" s="1"/>
  <c r="T8346" i="1" a="1"/>
  <c r="T8346" i="1" s="1"/>
  <c r="T8345" i="1" a="1"/>
  <c r="T8345" i="1" s="1"/>
  <c r="T8344" i="1" a="1"/>
  <c r="T8344" i="1" s="1"/>
  <c r="T8343" i="1" a="1"/>
  <c r="T8343" i="1" s="1"/>
  <c r="T8342" i="1" a="1"/>
  <c r="T8342" i="1" s="1"/>
  <c r="T8341" i="1" a="1"/>
  <c r="T8341" i="1" s="1"/>
  <c r="T8340" i="1" a="1"/>
  <c r="T8340" i="1" s="1"/>
  <c r="T8339" i="1" a="1"/>
  <c r="T8339" i="1" s="1"/>
  <c r="T8338" i="1" a="1"/>
  <c r="T8338" i="1" s="1"/>
  <c r="T8337" i="1" a="1"/>
  <c r="T8337" i="1" s="1"/>
  <c r="T8336" i="1" a="1"/>
  <c r="T8336" i="1" s="1"/>
  <c r="T8335" i="1" a="1"/>
  <c r="T8335" i="1" s="1"/>
  <c r="T8334" i="1" a="1"/>
  <c r="T8334" i="1" s="1"/>
  <c r="T8333" i="1" a="1"/>
  <c r="T8333" i="1" s="1"/>
  <c r="T8332" i="1" a="1"/>
  <c r="T8332" i="1" s="1"/>
  <c r="T8331" i="1" a="1"/>
  <c r="T8331" i="1" s="1"/>
  <c r="T8330" i="1" a="1"/>
  <c r="T8330" i="1" s="1"/>
  <c r="T8329" i="1" a="1"/>
  <c r="T8329" i="1" s="1"/>
  <c r="T8328" i="1" a="1"/>
  <c r="T8328" i="1" s="1"/>
  <c r="T8327" i="1" a="1"/>
  <c r="T8327" i="1" s="1"/>
  <c r="T8326" i="1" a="1"/>
  <c r="T8326" i="1" s="1"/>
  <c r="T8325" i="1" a="1"/>
  <c r="T8325" i="1" s="1"/>
  <c r="T8324" i="1" a="1"/>
  <c r="T8324" i="1" s="1"/>
  <c r="T8323" i="1" a="1"/>
  <c r="T8323" i="1" s="1"/>
  <c r="T8322" i="1" a="1"/>
  <c r="T8322" i="1" s="1"/>
  <c r="T8321" i="1" a="1"/>
  <c r="T8321" i="1" s="1"/>
  <c r="T8320" i="1" a="1"/>
  <c r="T8320" i="1" s="1"/>
  <c r="T8319" i="1" a="1"/>
  <c r="T8319" i="1" s="1"/>
  <c r="T8318" i="1" a="1"/>
  <c r="T8318" i="1" s="1"/>
  <c r="T8317" i="1" a="1"/>
  <c r="T8317" i="1" s="1"/>
  <c r="T8316" i="1" a="1"/>
  <c r="T8316" i="1" s="1"/>
  <c r="T8315" i="1" a="1"/>
  <c r="T8315" i="1" s="1"/>
  <c r="T8314" i="1" a="1"/>
  <c r="T8314" i="1" s="1"/>
  <c r="T8313" i="1" a="1"/>
  <c r="T8313" i="1" s="1"/>
  <c r="T8312" i="1" a="1"/>
  <c r="T8312" i="1" s="1"/>
  <c r="T8311" i="1" a="1"/>
  <c r="T8311" i="1" s="1"/>
  <c r="T8310" i="1" a="1"/>
  <c r="T8310" i="1" s="1"/>
  <c r="T8309" i="1" a="1"/>
  <c r="T8309" i="1" s="1"/>
  <c r="T8308" i="1" a="1"/>
  <c r="T8308" i="1" s="1"/>
  <c r="T8307" i="1" a="1"/>
  <c r="T8307" i="1" s="1"/>
  <c r="T8306" i="1" a="1"/>
  <c r="T8306" i="1" s="1"/>
  <c r="T8305" i="1" a="1"/>
  <c r="T8305" i="1" s="1"/>
  <c r="T8304" i="1" a="1"/>
  <c r="T8304" i="1" s="1"/>
  <c r="T8303" i="1" a="1"/>
  <c r="T8303" i="1" s="1"/>
  <c r="T8302" i="1" a="1"/>
  <c r="T8302" i="1" s="1"/>
  <c r="T8301" i="1" a="1"/>
  <c r="T8301" i="1" s="1"/>
  <c r="T8300" i="1" a="1"/>
  <c r="T8300" i="1" s="1"/>
  <c r="T8299" i="1" a="1"/>
  <c r="T8299" i="1" s="1"/>
  <c r="T8298" i="1" a="1"/>
  <c r="T8298" i="1" s="1"/>
  <c r="T8297" i="1" a="1"/>
  <c r="T8297" i="1" s="1"/>
  <c r="T8296" i="1" a="1"/>
  <c r="T8296" i="1" s="1"/>
  <c r="T8295" i="1" a="1"/>
  <c r="T8295" i="1" s="1"/>
  <c r="T8294" i="1" a="1"/>
  <c r="T8294" i="1" s="1"/>
  <c r="T8293" i="1" a="1"/>
  <c r="T8293" i="1" s="1"/>
  <c r="T8292" i="1" a="1"/>
  <c r="T8292" i="1" s="1"/>
  <c r="T8291" i="1" a="1"/>
  <c r="T8291" i="1" s="1"/>
  <c r="T8290" i="1" a="1"/>
  <c r="T8290" i="1" s="1"/>
  <c r="T8289" i="1" a="1"/>
  <c r="T8289" i="1" s="1"/>
  <c r="T8288" i="1" a="1"/>
  <c r="T8288" i="1" s="1"/>
  <c r="T8287" i="1" a="1"/>
  <c r="T8287" i="1" s="1"/>
  <c r="T8286" i="1" a="1"/>
  <c r="T8286" i="1" s="1"/>
  <c r="T8285" i="1" a="1"/>
  <c r="T8285" i="1" s="1"/>
  <c r="T8284" i="1" a="1"/>
  <c r="T8284" i="1" s="1"/>
  <c r="T8283" i="1" a="1"/>
  <c r="T8283" i="1" s="1"/>
  <c r="T8282" i="1" a="1"/>
  <c r="T8282" i="1" s="1"/>
  <c r="T8281" i="1" a="1"/>
  <c r="T8281" i="1" s="1"/>
  <c r="T8280" i="1" a="1"/>
  <c r="T8280" i="1" s="1"/>
  <c r="T8279" i="1" a="1"/>
  <c r="T8279" i="1" s="1"/>
  <c r="T8278" i="1" a="1"/>
  <c r="T8278" i="1" s="1"/>
  <c r="T8277" i="1" a="1"/>
  <c r="T8277" i="1" s="1"/>
  <c r="T8276" i="1" a="1"/>
  <c r="T8276" i="1" s="1"/>
  <c r="T8275" i="1" a="1"/>
  <c r="T8275" i="1" s="1"/>
  <c r="T8274" i="1" a="1"/>
  <c r="T8274" i="1" s="1"/>
  <c r="T8273" i="1" a="1"/>
  <c r="T8273" i="1" s="1"/>
  <c r="T8272" i="1" a="1"/>
  <c r="T8272" i="1" s="1"/>
  <c r="T8271" i="1" a="1"/>
  <c r="T8271" i="1" s="1"/>
  <c r="T8270" i="1" a="1"/>
  <c r="T8270" i="1" s="1"/>
  <c r="T8269" i="1" a="1"/>
  <c r="T8269" i="1" s="1"/>
  <c r="T8268" i="1" a="1"/>
  <c r="T8268" i="1" s="1"/>
  <c r="T8267" i="1" a="1"/>
  <c r="T8267" i="1" s="1"/>
  <c r="T8266" i="1" a="1"/>
  <c r="T8266" i="1" s="1"/>
  <c r="T8265" i="1" a="1"/>
  <c r="T8265" i="1" s="1"/>
  <c r="T8264" i="1" a="1"/>
  <c r="T8264" i="1" s="1"/>
  <c r="T8263" i="1" a="1"/>
  <c r="T8263" i="1" s="1"/>
  <c r="T8262" i="1" a="1"/>
  <c r="T8262" i="1" s="1"/>
  <c r="T8261" i="1" a="1"/>
  <c r="T8261" i="1" s="1"/>
  <c r="T8260" i="1" a="1"/>
  <c r="T8260" i="1" s="1"/>
  <c r="T8259" i="1" a="1"/>
  <c r="T8259" i="1" s="1"/>
  <c r="T8258" i="1" a="1"/>
  <c r="T8258" i="1" s="1"/>
  <c r="T8257" i="1" a="1"/>
  <c r="T8257" i="1" s="1"/>
  <c r="T8256" i="1" a="1"/>
  <c r="T8256" i="1" s="1"/>
  <c r="T8255" i="1" a="1"/>
  <c r="T8255" i="1" s="1"/>
  <c r="T8254" i="1" a="1"/>
  <c r="T8254" i="1" s="1"/>
  <c r="T8253" i="1" a="1"/>
  <c r="T8253" i="1" s="1"/>
  <c r="T8252" i="1" a="1"/>
  <c r="T8252" i="1" s="1"/>
  <c r="T8251" i="1" a="1"/>
  <c r="T8251" i="1" s="1"/>
  <c r="T8250" i="1" a="1"/>
  <c r="T8250" i="1" s="1"/>
  <c r="T8249" i="1" a="1"/>
  <c r="T8249" i="1" s="1"/>
  <c r="T8248" i="1" a="1"/>
  <c r="T8248" i="1" s="1"/>
  <c r="T8247" i="1" a="1"/>
  <c r="T8247" i="1" s="1"/>
  <c r="T8246" i="1" a="1"/>
  <c r="T8246" i="1" s="1"/>
  <c r="T8245" i="1" a="1"/>
  <c r="T8245" i="1" s="1"/>
  <c r="T8244" i="1" a="1"/>
  <c r="T8244" i="1" s="1"/>
  <c r="T8243" i="1" a="1"/>
  <c r="T8243" i="1" s="1"/>
  <c r="T8242" i="1" a="1"/>
  <c r="T8242" i="1" s="1"/>
  <c r="T8241" i="1" a="1"/>
  <c r="T8241" i="1" s="1"/>
  <c r="T8240" i="1" a="1"/>
  <c r="T8240" i="1" s="1"/>
  <c r="T8239" i="1" a="1"/>
  <c r="T8239" i="1" s="1"/>
  <c r="T8238" i="1" a="1"/>
  <c r="T8238" i="1" s="1"/>
  <c r="T8237" i="1" a="1"/>
  <c r="T8237" i="1" s="1"/>
  <c r="T8236" i="1" a="1"/>
  <c r="T8236" i="1" s="1"/>
  <c r="T8235" i="1" a="1"/>
  <c r="T8235" i="1" s="1"/>
  <c r="T8234" i="1" a="1"/>
  <c r="T8234" i="1" s="1"/>
  <c r="T8233" i="1" a="1"/>
  <c r="T8233" i="1" s="1"/>
  <c r="T8232" i="1" a="1"/>
  <c r="T8232" i="1" s="1"/>
  <c r="T8231" i="1" a="1"/>
  <c r="T8231" i="1" s="1"/>
  <c r="T8230" i="1" a="1"/>
  <c r="T8230" i="1" s="1"/>
  <c r="T8229" i="1" a="1"/>
  <c r="T8229" i="1" s="1"/>
  <c r="T8228" i="1" a="1"/>
  <c r="T8228" i="1" s="1"/>
  <c r="T8227" i="1" a="1"/>
  <c r="T8227" i="1" s="1"/>
  <c r="T8226" i="1" a="1"/>
  <c r="T8226" i="1" s="1"/>
  <c r="T8225" i="1" a="1"/>
  <c r="T8225" i="1" s="1"/>
  <c r="T8224" i="1" a="1"/>
  <c r="T8224" i="1" s="1"/>
  <c r="T8223" i="1" a="1"/>
  <c r="T8223" i="1" s="1"/>
  <c r="T8222" i="1" a="1"/>
  <c r="T8222" i="1" s="1"/>
  <c r="T8221" i="1" a="1"/>
  <c r="T8221" i="1" s="1"/>
  <c r="T8220" i="1" a="1"/>
  <c r="T8220" i="1" s="1"/>
  <c r="T8219" i="1" a="1"/>
  <c r="T8219" i="1" s="1"/>
  <c r="T8218" i="1" a="1"/>
  <c r="T8218" i="1" s="1"/>
  <c r="T8217" i="1" a="1"/>
  <c r="T8217" i="1" s="1"/>
  <c r="T8216" i="1" a="1"/>
  <c r="T8216" i="1" s="1"/>
  <c r="T8215" i="1" a="1"/>
  <c r="T8215" i="1" s="1"/>
  <c r="T8214" i="1" a="1"/>
  <c r="T8214" i="1" s="1"/>
  <c r="T8213" i="1" a="1"/>
  <c r="T8213" i="1" s="1"/>
  <c r="T8212" i="1" a="1"/>
  <c r="T8212" i="1" s="1"/>
  <c r="T8211" i="1" a="1"/>
  <c r="T8211" i="1" s="1"/>
  <c r="T8210" i="1" a="1"/>
  <c r="T8210" i="1" s="1"/>
  <c r="T8209" i="1" a="1"/>
  <c r="T8209" i="1" s="1"/>
  <c r="T8208" i="1" a="1"/>
  <c r="T8208" i="1" s="1"/>
  <c r="T8207" i="1" a="1"/>
  <c r="T8207" i="1" s="1"/>
  <c r="T8206" i="1" a="1"/>
  <c r="T8206" i="1" s="1"/>
  <c r="T8205" i="1" a="1"/>
  <c r="T8205" i="1" s="1"/>
  <c r="T8204" i="1" a="1"/>
  <c r="T8204" i="1" s="1"/>
  <c r="T8203" i="1" a="1"/>
  <c r="T8203" i="1" s="1"/>
  <c r="T8202" i="1" a="1"/>
  <c r="T8202" i="1" s="1"/>
  <c r="T8201" i="1" a="1"/>
  <c r="T8201" i="1" s="1"/>
  <c r="T8200" i="1" a="1"/>
  <c r="T8200" i="1" s="1"/>
  <c r="T8199" i="1" a="1"/>
  <c r="T8199" i="1" s="1"/>
  <c r="T8198" i="1" a="1"/>
  <c r="T8198" i="1" s="1"/>
  <c r="T8197" i="1" a="1"/>
  <c r="T8197" i="1" s="1"/>
  <c r="T8196" i="1" a="1"/>
  <c r="T8196" i="1" s="1"/>
  <c r="T8195" i="1" a="1"/>
  <c r="T8195" i="1" s="1"/>
  <c r="T8194" i="1" a="1"/>
  <c r="T8194" i="1" s="1"/>
  <c r="T8193" i="1" a="1"/>
  <c r="T8193" i="1" s="1"/>
  <c r="T8192" i="1" a="1"/>
  <c r="T8192" i="1" s="1"/>
  <c r="T8191" i="1" a="1"/>
  <c r="T8191" i="1" s="1"/>
  <c r="T8190" i="1" a="1"/>
  <c r="T8190" i="1" s="1"/>
  <c r="T8189" i="1" a="1"/>
  <c r="T8189" i="1" s="1"/>
  <c r="T8188" i="1" a="1"/>
  <c r="T8188" i="1" s="1"/>
  <c r="T8187" i="1" a="1"/>
  <c r="T8187" i="1" s="1"/>
  <c r="T8186" i="1" a="1"/>
  <c r="T8186" i="1" s="1"/>
  <c r="T8185" i="1" a="1"/>
  <c r="T8185" i="1" s="1"/>
  <c r="T8184" i="1" a="1"/>
  <c r="T8184" i="1" s="1"/>
  <c r="T8183" i="1" a="1"/>
  <c r="T8183" i="1" s="1"/>
  <c r="T8182" i="1" a="1"/>
  <c r="T8182" i="1" s="1"/>
  <c r="T8181" i="1" a="1"/>
  <c r="T8181" i="1" s="1"/>
  <c r="T8180" i="1" a="1"/>
  <c r="T8180" i="1" s="1"/>
  <c r="T8179" i="1" a="1"/>
  <c r="T8179" i="1" s="1"/>
  <c r="T8178" i="1" a="1"/>
  <c r="T8178" i="1" s="1"/>
  <c r="T8177" i="1" a="1"/>
  <c r="T8177" i="1" s="1"/>
  <c r="T8176" i="1" a="1"/>
  <c r="T8176" i="1" s="1"/>
  <c r="T8175" i="1" a="1"/>
  <c r="T8175" i="1" s="1"/>
  <c r="T8174" i="1" a="1"/>
  <c r="T8174" i="1" s="1"/>
  <c r="T8173" i="1" a="1"/>
  <c r="T8173" i="1" s="1"/>
  <c r="T8172" i="1" a="1"/>
  <c r="T8172" i="1" s="1"/>
  <c r="T8171" i="1" a="1"/>
  <c r="T8171" i="1" s="1"/>
  <c r="T8170" i="1" a="1"/>
  <c r="T8170" i="1" s="1"/>
  <c r="T8169" i="1" a="1"/>
  <c r="T8169" i="1" s="1"/>
  <c r="T8168" i="1" a="1"/>
  <c r="T8168" i="1" s="1"/>
  <c r="T8167" i="1" a="1"/>
  <c r="T8167" i="1" s="1"/>
  <c r="T8166" i="1" a="1"/>
  <c r="T8166" i="1" s="1"/>
  <c r="T8165" i="1" a="1"/>
  <c r="T8165" i="1" s="1"/>
  <c r="T8164" i="1" a="1"/>
  <c r="T8164" i="1" s="1"/>
  <c r="T8163" i="1" a="1"/>
  <c r="T8163" i="1" s="1"/>
  <c r="T8162" i="1" a="1"/>
  <c r="T8162" i="1" s="1"/>
  <c r="T8161" i="1" a="1"/>
  <c r="T8161" i="1" s="1"/>
  <c r="T8160" i="1" a="1"/>
  <c r="T8160" i="1" s="1"/>
  <c r="T8159" i="1" a="1"/>
  <c r="T8159" i="1" s="1"/>
  <c r="T8158" i="1" a="1"/>
  <c r="T8158" i="1" s="1"/>
  <c r="T8157" i="1" a="1"/>
  <c r="T8157" i="1" s="1"/>
  <c r="T8156" i="1" a="1"/>
  <c r="T8156" i="1" s="1"/>
  <c r="T8155" i="1" a="1"/>
  <c r="T8155" i="1" s="1"/>
  <c r="T8154" i="1" a="1"/>
  <c r="T8154" i="1" s="1"/>
  <c r="T8153" i="1" a="1"/>
  <c r="T8153" i="1" s="1"/>
  <c r="T8152" i="1" a="1"/>
  <c r="T8152" i="1" s="1"/>
  <c r="T8151" i="1" a="1"/>
  <c r="T8151" i="1" s="1"/>
  <c r="T8150" i="1" a="1"/>
  <c r="T8150" i="1" s="1"/>
  <c r="T8149" i="1" a="1"/>
  <c r="T8149" i="1" s="1"/>
  <c r="T8148" i="1" a="1"/>
  <c r="T8148" i="1" s="1"/>
  <c r="T8147" i="1" a="1"/>
  <c r="T8147" i="1" s="1"/>
  <c r="T8146" i="1" a="1"/>
  <c r="T8146" i="1" s="1"/>
  <c r="T8145" i="1" a="1"/>
  <c r="T8145" i="1" s="1"/>
  <c r="T8144" i="1" a="1"/>
  <c r="T8144" i="1" s="1"/>
  <c r="T8143" i="1" a="1"/>
  <c r="T8143" i="1" s="1"/>
  <c r="T8142" i="1" a="1"/>
  <c r="T8142" i="1" s="1"/>
  <c r="T8141" i="1" a="1"/>
  <c r="T8141" i="1" s="1"/>
  <c r="T8140" i="1" a="1"/>
  <c r="T8140" i="1" s="1"/>
  <c r="T8139" i="1" a="1"/>
  <c r="T8139" i="1" s="1"/>
  <c r="T8138" i="1" a="1"/>
  <c r="T8138" i="1" s="1"/>
  <c r="T8137" i="1" a="1"/>
  <c r="T8137" i="1" s="1"/>
  <c r="T8136" i="1" a="1"/>
  <c r="T8136" i="1" s="1"/>
  <c r="T8135" i="1" a="1"/>
  <c r="T8135" i="1" s="1"/>
  <c r="T8134" i="1" a="1"/>
  <c r="T8134" i="1" s="1"/>
  <c r="T8133" i="1" a="1"/>
  <c r="T8133" i="1" s="1"/>
  <c r="T8132" i="1" a="1"/>
  <c r="T8132" i="1" s="1"/>
  <c r="T8131" i="1" a="1"/>
  <c r="T8131" i="1" s="1"/>
  <c r="T8130" i="1" a="1"/>
  <c r="T8130" i="1" s="1"/>
  <c r="T8129" i="1" a="1"/>
  <c r="T8129" i="1" s="1"/>
  <c r="T8128" i="1" a="1"/>
  <c r="T8128" i="1" s="1"/>
  <c r="T8127" i="1" a="1"/>
  <c r="T8127" i="1" s="1"/>
  <c r="T8126" i="1" a="1"/>
  <c r="T8126" i="1" s="1"/>
  <c r="T8125" i="1" a="1"/>
  <c r="T8125" i="1" s="1"/>
  <c r="T8124" i="1" a="1"/>
  <c r="T8124" i="1" s="1"/>
  <c r="T8123" i="1" a="1"/>
  <c r="T8123" i="1" s="1"/>
  <c r="T8122" i="1" a="1"/>
  <c r="T8122" i="1" s="1"/>
  <c r="T8121" i="1" a="1"/>
  <c r="T8121" i="1" s="1"/>
  <c r="T8120" i="1" a="1"/>
  <c r="T8120" i="1" s="1"/>
  <c r="T8119" i="1" a="1"/>
  <c r="T8119" i="1" s="1"/>
  <c r="T8118" i="1" a="1"/>
  <c r="T8118" i="1" s="1"/>
  <c r="T8117" i="1" a="1"/>
  <c r="T8117" i="1" s="1"/>
  <c r="T8116" i="1" a="1"/>
  <c r="T8116" i="1" s="1"/>
  <c r="T8115" i="1" a="1"/>
  <c r="T8115" i="1" s="1"/>
  <c r="T8114" i="1" a="1"/>
  <c r="T8114" i="1" s="1"/>
  <c r="T8113" i="1" a="1"/>
  <c r="T8113" i="1" s="1"/>
  <c r="T8112" i="1" a="1"/>
  <c r="T8112" i="1" s="1"/>
  <c r="T8111" i="1" a="1"/>
  <c r="T8111" i="1" s="1"/>
  <c r="T8110" i="1" a="1"/>
  <c r="T8110" i="1" s="1"/>
  <c r="T8109" i="1" a="1"/>
  <c r="T8109" i="1" s="1"/>
  <c r="T8108" i="1" a="1"/>
  <c r="T8108" i="1" s="1"/>
  <c r="T8107" i="1" a="1"/>
  <c r="T8107" i="1" s="1"/>
  <c r="T8106" i="1" a="1"/>
  <c r="T8106" i="1" s="1"/>
  <c r="T8105" i="1" a="1"/>
  <c r="T8105" i="1" s="1"/>
  <c r="T8104" i="1" a="1"/>
  <c r="T8104" i="1" s="1"/>
  <c r="T8103" i="1" a="1"/>
  <c r="T8103" i="1" s="1"/>
  <c r="T8102" i="1" a="1"/>
  <c r="T8102" i="1" s="1"/>
  <c r="T8101" i="1" a="1"/>
  <c r="T8101" i="1" s="1"/>
  <c r="T8100" i="1" a="1"/>
  <c r="T8100" i="1" s="1"/>
  <c r="T8099" i="1" a="1"/>
  <c r="T8099" i="1" s="1"/>
  <c r="T8098" i="1" a="1"/>
  <c r="T8098" i="1" s="1"/>
  <c r="T8097" i="1" a="1"/>
  <c r="T8097" i="1" s="1"/>
  <c r="T8096" i="1" a="1"/>
  <c r="T8096" i="1" s="1"/>
  <c r="T8095" i="1" a="1"/>
  <c r="T8095" i="1" s="1"/>
  <c r="T8094" i="1" a="1"/>
  <c r="T8094" i="1" s="1"/>
  <c r="T8093" i="1" a="1"/>
  <c r="T8093" i="1" s="1"/>
  <c r="T8092" i="1" a="1"/>
  <c r="T8092" i="1" s="1"/>
  <c r="T8091" i="1" a="1"/>
  <c r="T8091" i="1" s="1"/>
  <c r="T8090" i="1" a="1"/>
  <c r="T8090" i="1" s="1"/>
  <c r="T8089" i="1" a="1"/>
  <c r="T8089" i="1" s="1"/>
  <c r="T8088" i="1" a="1"/>
  <c r="T8088" i="1" s="1"/>
  <c r="T8087" i="1" a="1"/>
  <c r="T8087" i="1" s="1"/>
  <c r="T8086" i="1" a="1"/>
  <c r="T8086" i="1" s="1"/>
  <c r="T8085" i="1" a="1"/>
  <c r="T8085" i="1" s="1"/>
  <c r="T8084" i="1" a="1"/>
  <c r="T8084" i="1" s="1"/>
  <c r="T8083" i="1" a="1"/>
  <c r="T8083" i="1" s="1"/>
  <c r="T8082" i="1" a="1"/>
  <c r="T8082" i="1" s="1"/>
  <c r="T8081" i="1" a="1"/>
  <c r="T8081" i="1" s="1"/>
  <c r="T8080" i="1" a="1"/>
  <c r="T8080" i="1" s="1"/>
  <c r="T8079" i="1" a="1"/>
  <c r="T8079" i="1" s="1"/>
  <c r="T8078" i="1" a="1"/>
  <c r="T8078" i="1" s="1"/>
  <c r="T8077" i="1" a="1"/>
  <c r="T8077" i="1" s="1"/>
  <c r="T8076" i="1" a="1"/>
  <c r="T8076" i="1" s="1"/>
  <c r="T8075" i="1" a="1"/>
  <c r="T8075" i="1" s="1"/>
  <c r="T8074" i="1" a="1"/>
  <c r="T8074" i="1" s="1"/>
  <c r="T8073" i="1" a="1"/>
  <c r="T8073" i="1" s="1"/>
  <c r="T8072" i="1" a="1"/>
  <c r="T8072" i="1" s="1"/>
  <c r="T8071" i="1" a="1"/>
  <c r="T8071" i="1" s="1"/>
  <c r="T8070" i="1" a="1"/>
  <c r="T8070" i="1" s="1"/>
  <c r="T8069" i="1" a="1"/>
  <c r="T8069" i="1" s="1"/>
  <c r="T8068" i="1" a="1"/>
  <c r="T8068" i="1" s="1"/>
  <c r="T8067" i="1" a="1"/>
  <c r="T8067" i="1" s="1"/>
  <c r="T8066" i="1" a="1"/>
  <c r="T8066" i="1" s="1"/>
  <c r="T8065" i="1" a="1"/>
  <c r="T8065" i="1" s="1"/>
  <c r="T8064" i="1" a="1"/>
  <c r="T8064" i="1" s="1"/>
  <c r="T8063" i="1" a="1"/>
  <c r="T8063" i="1" s="1"/>
  <c r="T8062" i="1" a="1"/>
  <c r="T8062" i="1" s="1"/>
  <c r="T8061" i="1" a="1"/>
  <c r="T8061" i="1" s="1"/>
  <c r="T8060" i="1" a="1"/>
  <c r="T8060" i="1" s="1"/>
  <c r="T8059" i="1" a="1"/>
  <c r="T8059" i="1" s="1"/>
  <c r="T8058" i="1" a="1"/>
  <c r="T8058" i="1" s="1"/>
  <c r="T8057" i="1" a="1"/>
  <c r="T8057" i="1" s="1"/>
  <c r="T8056" i="1" a="1"/>
  <c r="T8056" i="1" s="1"/>
  <c r="T8055" i="1" a="1"/>
  <c r="T8055" i="1" s="1"/>
  <c r="T8054" i="1" a="1"/>
  <c r="T8054" i="1" s="1"/>
  <c r="T8053" i="1" a="1"/>
  <c r="T8053" i="1" s="1"/>
  <c r="T8052" i="1" a="1"/>
  <c r="T8052" i="1" s="1"/>
  <c r="T8051" i="1" a="1"/>
  <c r="T8051" i="1" s="1"/>
  <c r="T8050" i="1" a="1"/>
  <c r="T8050" i="1" s="1"/>
  <c r="T8049" i="1" a="1"/>
  <c r="T8049" i="1" s="1"/>
  <c r="T8048" i="1" a="1"/>
  <c r="T8048" i="1" s="1"/>
  <c r="T8047" i="1" a="1"/>
  <c r="T8047" i="1" s="1"/>
  <c r="T8046" i="1" a="1"/>
  <c r="T8046" i="1" s="1"/>
  <c r="T8045" i="1" a="1"/>
  <c r="T8045" i="1" s="1"/>
  <c r="T8044" i="1" a="1"/>
  <c r="T8044" i="1" s="1"/>
  <c r="T8043" i="1" a="1"/>
  <c r="T8043" i="1" s="1"/>
  <c r="T8042" i="1" a="1"/>
  <c r="T8042" i="1" s="1"/>
  <c r="T8041" i="1" a="1"/>
  <c r="T8041" i="1" s="1"/>
  <c r="T8040" i="1" a="1"/>
  <c r="T8040" i="1" s="1"/>
  <c r="T8039" i="1" a="1"/>
  <c r="T8039" i="1" s="1"/>
  <c r="T8038" i="1" a="1"/>
  <c r="T8038" i="1" s="1"/>
  <c r="T8037" i="1" a="1"/>
  <c r="T8037" i="1" s="1"/>
  <c r="T8036" i="1" a="1"/>
  <c r="T8036" i="1" s="1"/>
  <c r="T8035" i="1" a="1"/>
  <c r="T8035" i="1" s="1"/>
  <c r="T8034" i="1" a="1"/>
  <c r="T8034" i="1" s="1"/>
  <c r="T8033" i="1" a="1"/>
  <c r="T8033" i="1" s="1"/>
  <c r="T8032" i="1" a="1"/>
  <c r="T8032" i="1" s="1"/>
  <c r="T8031" i="1" a="1"/>
  <c r="T8031" i="1" s="1"/>
  <c r="T8030" i="1" a="1"/>
  <c r="T8030" i="1" s="1"/>
  <c r="T8029" i="1" a="1"/>
  <c r="T8029" i="1" s="1"/>
  <c r="T8028" i="1" a="1"/>
  <c r="T8028" i="1" s="1"/>
  <c r="T8027" i="1" a="1"/>
  <c r="T8027" i="1" s="1"/>
  <c r="T8026" i="1" a="1"/>
  <c r="T8026" i="1" s="1"/>
  <c r="T8025" i="1" a="1"/>
  <c r="T8025" i="1" s="1"/>
  <c r="T8024" i="1" a="1"/>
  <c r="T8024" i="1" s="1"/>
  <c r="T8023" i="1" a="1"/>
  <c r="T8023" i="1" s="1"/>
  <c r="T8022" i="1" a="1"/>
  <c r="T8022" i="1" s="1"/>
  <c r="T8021" i="1" a="1"/>
  <c r="T8021" i="1" s="1"/>
  <c r="T8020" i="1" a="1"/>
  <c r="T8020" i="1" s="1"/>
  <c r="T8019" i="1" a="1"/>
  <c r="T8019" i="1" s="1"/>
  <c r="T8018" i="1" a="1"/>
  <c r="T8018" i="1" s="1"/>
  <c r="T8017" i="1" a="1"/>
  <c r="T8017" i="1" s="1"/>
  <c r="T8016" i="1" a="1"/>
  <c r="T8016" i="1" s="1"/>
  <c r="T8015" i="1" a="1"/>
  <c r="T8015" i="1" s="1"/>
  <c r="T8014" i="1" a="1"/>
  <c r="T8014" i="1" s="1"/>
  <c r="T8013" i="1" a="1"/>
  <c r="T8013" i="1" s="1"/>
  <c r="T8012" i="1" a="1"/>
  <c r="T8012" i="1" s="1"/>
  <c r="T8011" i="1" a="1"/>
  <c r="T8011" i="1" s="1"/>
  <c r="T8010" i="1" a="1"/>
  <c r="T8010" i="1" s="1"/>
  <c r="T8009" i="1" a="1"/>
  <c r="T8009" i="1" s="1"/>
  <c r="T8008" i="1" a="1"/>
  <c r="T8008" i="1" s="1"/>
  <c r="T8007" i="1" a="1"/>
  <c r="T8007" i="1" s="1"/>
  <c r="T8006" i="1" a="1"/>
  <c r="T8006" i="1" s="1"/>
  <c r="T8005" i="1" a="1"/>
  <c r="T8005" i="1" s="1"/>
  <c r="T8004" i="1" a="1"/>
  <c r="T8004" i="1" s="1"/>
  <c r="T8003" i="1" a="1"/>
  <c r="T8003" i="1" s="1"/>
  <c r="T8002" i="1" a="1"/>
  <c r="T8002" i="1" s="1"/>
  <c r="T8001" i="1" a="1"/>
  <c r="T8001" i="1" s="1"/>
  <c r="T8000" i="1" a="1"/>
  <c r="T8000" i="1" s="1"/>
  <c r="T7999" i="1" a="1"/>
  <c r="T7999" i="1" s="1"/>
  <c r="T7998" i="1" a="1"/>
  <c r="T7998" i="1" s="1"/>
  <c r="T7997" i="1" a="1"/>
  <c r="T7997" i="1" s="1"/>
  <c r="T7996" i="1" a="1"/>
  <c r="T7996" i="1" s="1"/>
  <c r="T7995" i="1" a="1"/>
  <c r="T7995" i="1" s="1"/>
  <c r="T7994" i="1" a="1"/>
  <c r="T7994" i="1" s="1"/>
  <c r="T7993" i="1" a="1"/>
  <c r="T7993" i="1" s="1"/>
  <c r="T7992" i="1" a="1"/>
  <c r="T7992" i="1" s="1"/>
  <c r="T7991" i="1" a="1"/>
  <c r="T7991" i="1" s="1"/>
  <c r="T7990" i="1" a="1"/>
  <c r="T7990" i="1" s="1"/>
  <c r="T7989" i="1" a="1"/>
  <c r="T7989" i="1" s="1"/>
  <c r="T7988" i="1" a="1"/>
  <c r="T7988" i="1" s="1"/>
  <c r="T7987" i="1" a="1"/>
  <c r="T7987" i="1" s="1"/>
  <c r="T7986" i="1" a="1"/>
  <c r="T7986" i="1" s="1"/>
  <c r="T7985" i="1" a="1"/>
  <c r="T7985" i="1" s="1"/>
  <c r="T7984" i="1" a="1"/>
  <c r="T7984" i="1" s="1"/>
  <c r="T7983" i="1" a="1"/>
  <c r="T7983" i="1" s="1"/>
  <c r="T7982" i="1" a="1"/>
  <c r="T7982" i="1" s="1"/>
  <c r="T7981" i="1" a="1"/>
  <c r="T7981" i="1" s="1"/>
  <c r="T7980" i="1" a="1"/>
  <c r="T7980" i="1" s="1"/>
  <c r="T7979" i="1" a="1"/>
  <c r="T7979" i="1" s="1"/>
  <c r="T7978" i="1" a="1"/>
  <c r="T7978" i="1" s="1"/>
  <c r="T7977" i="1" a="1"/>
  <c r="T7977" i="1" s="1"/>
  <c r="T7976" i="1" a="1"/>
  <c r="T7976" i="1" s="1"/>
  <c r="T7975" i="1" a="1"/>
  <c r="T7975" i="1" s="1"/>
  <c r="T7974" i="1" a="1"/>
  <c r="T7974" i="1" s="1"/>
  <c r="T7973" i="1" a="1"/>
  <c r="T7973" i="1" s="1"/>
  <c r="T7972" i="1" a="1"/>
  <c r="T7972" i="1" s="1"/>
  <c r="T7971" i="1" a="1"/>
  <c r="T7971" i="1" s="1"/>
  <c r="T7970" i="1" a="1"/>
  <c r="T7970" i="1" s="1"/>
  <c r="T7969" i="1" a="1"/>
  <c r="T7969" i="1" s="1"/>
  <c r="T7968" i="1" a="1"/>
  <c r="T7968" i="1" s="1"/>
  <c r="T7967" i="1" a="1"/>
  <c r="T7967" i="1" s="1"/>
  <c r="T7966" i="1" a="1"/>
  <c r="T7966" i="1" s="1"/>
  <c r="T7965" i="1" a="1"/>
  <c r="T7965" i="1" s="1"/>
  <c r="T7964" i="1" a="1"/>
  <c r="T7964" i="1" s="1"/>
  <c r="T7963" i="1" a="1"/>
  <c r="T7963" i="1" s="1"/>
  <c r="T7962" i="1" a="1"/>
  <c r="T7962" i="1" s="1"/>
  <c r="T7961" i="1" a="1"/>
  <c r="T7961" i="1" s="1"/>
  <c r="T7960" i="1" a="1"/>
  <c r="T7960" i="1" s="1"/>
  <c r="T7959" i="1" a="1"/>
  <c r="T7959" i="1" s="1"/>
  <c r="T7958" i="1" a="1"/>
  <c r="T7958" i="1" s="1"/>
  <c r="T7957" i="1" a="1"/>
  <c r="T7957" i="1" s="1"/>
  <c r="T7956" i="1" a="1"/>
  <c r="T7956" i="1" s="1"/>
  <c r="T7955" i="1" a="1"/>
  <c r="T7955" i="1" s="1"/>
  <c r="T7954" i="1" a="1"/>
  <c r="T7954" i="1" s="1"/>
  <c r="T7953" i="1" a="1"/>
  <c r="T7953" i="1" s="1"/>
  <c r="T7952" i="1" a="1"/>
  <c r="T7952" i="1" s="1"/>
  <c r="T7951" i="1" a="1"/>
  <c r="T7951" i="1" s="1"/>
  <c r="T7950" i="1" a="1"/>
  <c r="T7950" i="1" s="1"/>
  <c r="T7949" i="1" a="1"/>
  <c r="T7949" i="1" s="1"/>
  <c r="T7948" i="1" a="1"/>
  <c r="T7948" i="1" s="1"/>
  <c r="T7947" i="1" a="1"/>
  <c r="T7947" i="1" s="1"/>
  <c r="T7946" i="1" a="1"/>
  <c r="T7946" i="1" s="1"/>
  <c r="T7945" i="1" a="1"/>
  <c r="T7945" i="1" s="1"/>
  <c r="T7944" i="1" a="1"/>
  <c r="T7944" i="1" s="1"/>
  <c r="T7943" i="1" a="1"/>
  <c r="T7943" i="1" s="1"/>
  <c r="T7942" i="1" a="1"/>
  <c r="T7942" i="1" s="1"/>
  <c r="T7941" i="1" a="1"/>
  <c r="T7941" i="1" s="1"/>
  <c r="T7940" i="1" a="1"/>
  <c r="T7940" i="1" s="1"/>
  <c r="T7939" i="1" a="1"/>
  <c r="T7939" i="1" s="1"/>
  <c r="T7938" i="1" a="1"/>
  <c r="T7938" i="1" s="1"/>
  <c r="T7937" i="1" a="1"/>
  <c r="T7937" i="1" s="1"/>
  <c r="T7936" i="1" a="1"/>
  <c r="T7936" i="1" s="1"/>
  <c r="T7935" i="1" a="1"/>
  <c r="T7935" i="1" s="1"/>
  <c r="T7934" i="1" a="1"/>
  <c r="T7934" i="1" s="1"/>
  <c r="T7933" i="1" a="1"/>
  <c r="T7933" i="1" s="1"/>
  <c r="T7932" i="1" a="1"/>
  <c r="T7932" i="1" s="1"/>
  <c r="T7931" i="1" a="1"/>
  <c r="T7931" i="1" s="1"/>
  <c r="T7930" i="1" a="1"/>
  <c r="T7930" i="1" s="1"/>
  <c r="T7929" i="1" a="1"/>
  <c r="T7929" i="1" s="1"/>
  <c r="T7928" i="1" a="1"/>
  <c r="T7928" i="1" s="1"/>
  <c r="T7927" i="1" a="1"/>
  <c r="T7927" i="1" s="1"/>
  <c r="T7926" i="1" a="1"/>
  <c r="T7926" i="1" s="1"/>
  <c r="T7925" i="1" a="1"/>
  <c r="T7925" i="1" s="1"/>
  <c r="T7924" i="1" a="1"/>
  <c r="T7924" i="1" s="1"/>
  <c r="T7923" i="1" a="1"/>
  <c r="T7923" i="1" s="1"/>
  <c r="T7922" i="1" a="1"/>
  <c r="T7922" i="1" s="1"/>
  <c r="T7921" i="1" a="1"/>
  <c r="T7921" i="1" s="1"/>
  <c r="T7920" i="1" a="1"/>
  <c r="T7920" i="1" s="1"/>
  <c r="T7919" i="1" a="1"/>
  <c r="T7919" i="1" s="1"/>
  <c r="T7918" i="1" a="1"/>
  <c r="T7918" i="1" s="1"/>
  <c r="T7917" i="1" a="1"/>
  <c r="T7917" i="1" s="1"/>
  <c r="T7916" i="1" a="1"/>
  <c r="T7916" i="1" s="1"/>
  <c r="T7915" i="1" a="1"/>
  <c r="T7915" i="1" s="1"/>
  <c r="T7914" i="1" a="1"/>
  <c r="T7914" i="1" s="1"/>
  <c r="T7913" i="1" a="1"/>
  <c r="T7913" i="1" s="1"/>
  <c r="T7912" i="1" a="1"/>
  <c r="T7912" i="1" s="1"/>
  <c r="T7911" i="1" a="1"/>
  <c r="T7911" i="1" s="1"/>
  <c r="T7910" i="1" a="1"/>
  <c r="T7910" i="1" s="1"/>
  <c r="T7909" i="1" a="1"/>
  <c r="T7909" i="1" s="1"/>
  <c r="T7908" i="1" a="1"/>
  <c r="T7908" i="1" s="1"/>
  <c r="T7907" i="1" a="1"/>
  <c r="T7907" i="1" s="1"/>
  <c r="T7906" i="1" a="1"/>
  <c r="T7906" i="1" s="1"/>
  <c r="T7905" i="1" a="1"/>
  <c r="T7905" i="1" s="1"/>
  <c r="T7904" i="1" a="1"/>
  <c r="T7904" i="1" s="1"/>
  <c r="T7903" i="1" a="1"/>
  <c r="T7903" i="1" s="1"/>
  <c r="T7902" i="1" a="1"/>
  <c r="T7902" i="1" s="1"/>
  <c r="T7901" i="1" a="1"/>
  <c r="T7901" i="1" s="1"/>
  <c r="T7900" i="1" a="1"/>
  <c r="T7900" i="1" s="1"/>
  <c r="T7899" i="1" a="1"/>
  <c r="T7899" i="1" s="1"/>
  <c r="T7898" i="1" a="1"/>
  <c r="T7898" i="1" s="1"/>
  <c r="T7897" i="1" a="1"/>
  <c r="T7897" i="1" s="1"/>
  <c r="T7896" i="1" a="1"/>
  <c r="T7896" i="1" s="1"/>
  <c r="T7895" i="1" a="1"/>
  <c r="T7895" i="1" s="1"/>
  <c r="T7894" i="1" a="1"/>
  <c r="T7894" i="1" s="1"/>
  <c r="T7893" i="1" a="1"/>
  <c r="T7893" i="1" s="1"/>
  <c r="T7892" i="1" a="1"/>
  <c r="T7892" i="1" s="1"/>
  <c r="T7891" i="1" a="1"/>
  <c r="T7891" i="1" s="1"/>
  <c r="T7890" i="1" a="1"/>
  <c r="T7890" i="1" s="1"/>
  <c r="T7889" i="1" a="1"/>
  <c r="T7889" i="1" s="1"/>
  <c r="T7888" i="1" a="1"/>
  <c r="T7888" i="1" s="1"/>
  <c r="T7887" i="1" a="1"/>
  <c r="T7887" i="1" s="1"/>
  <c r="T7886" i="1" a="1"/>
  <c r="T7886" i="1" s="1"/>
  <c r="T7885" i="1" a="1"/>
  <c r="T7885" i="1" s="1"/>
  <c r="T7884" i="1" a="1"/>
  <c r="T7884" i="1" s="1"/>
  <c r="T7883" i="1" a="1"/>
  <c r="T7883" i="1" s="1"/>
  <c r="T7882" i="1" a="1"/>
  <c r="T7882" i="1" s="1"/>
  <c r="T7881" i="1" a="1"/>
  <c r="T7881" i="1" s="1"/>
  <c r="T7880" i="1" a="1"/>
  <c r="T7880" i="1" s="1"/>
  <c r="T7879" i="1" a="1"/>
  <c r="T7879" i="1" s="1"/>
  <c r="T7878" i="1" a="1"/>
  <c r="T7878" i="1" s="1"/>
  <c r="T7877" i="1" a="1"/>
  <c r="T7877" i="1" s="1"/>
  <c r="T7876" i="1" a="1"/>
  <c r="T7876" i="1" s="1"/>
  <c r="T7875" i="1" a="1"/>
  <c r="T7875" i="1" s="1"/>
  <c r="T7874" i="1" a="1"/>
  <c r="T7874" i="1" s="1"/>
  <c r="T7873" i="1" a="1"/>
  <c r="T7873" i="1" s="1"/>
  <c r="T7872" i="1" a="1"/>
  <c r="T7872" i="1" s="1"/>
  <c r="T7871" i="1" a="1"/>
  <c r="T7871" i="1" s="1"/>
  <c r="T7870" i="1" a="1"/>
  <c r="T7870" i="1" s="1"/>
  <c r="T7869" i="1" a="1"/>
  <c r="T7869" i="1" s="1"/>
  <c r="T7868" i="1" a="1"/>
  <c r="T7868" i="1" s="1"/>
  <c r="T7867" i="1" a="1"/>
  <c r="T7867" i="1" s="1"/>
  <c r="T7866" i="1" a="1"/>
  <c r="T7866" i="1" s="1"/>
  <c r="T7865" i="1" a="1"/>
  <c r="T7865" i="1" s="1"/>
  <c r="T7864" i="1" a="1"/>
  <c r="T7864" i="1" s="1"/>
  <c r="T7863" i="1" a="1"/>
  <c r="T7863" i="1" s="1"/>
  <c r="T7862" i="1" a="1"/>
  <c r="T7862" i="1" s="1"/>
  <c r="T7861" i="1" a="1"/>
  <c r="T7861" i="1" s="1"/>
  <c r="T7860" i="1" a="1"/>
  <c r="T7860" i="1" s="1"/>
  <c r="T7859" i="1" a="1"/>
  <c r="T7859" i="1" s="1"/>
  <c r="T7858" i="1" a="1"/>
  <c r="T7858" i="1" s="1"/>
  <c r="T7857" i="1" a="1"/>
  <c r="T7857" i="1" s="1"/>
  <c r="T7856" i="1" a="1"/>
  <c r="T7856" i="1" s="1"/>
  <c r="T7855" i="1" a="1"/>
  <c r="T7855" i="1" s="1"/>
  <c r="T7854" i="1" a="1"/>
  <c r="T7854" i="1" s="1"/>
  <c r="T7853" i="1" a="1"/>
  <c r="T7853" i="1" s="1"/>
  <c r="T7852" i="1" a="1"/>
  <c r="T7852" i="1" s="1"/>
  <c r="T7851" i="1" a="1"/>
  <c r="T7851" i="1" s="1"/>
  <c r="T7850" i="1" a="1"/>
  <c r="T7850" i="1" s="1"/>
  <c r="T7849" i="1" a="1"/>
  <c r="T7849" i="1" s="1"/>
  <c r="T7848" i="1" a="1"/>
  <c r="T7848" i="1" s="1"/>
  <c r="T7847" i="1" a="1"/>
  <c r="T7847" i="1" s="1"/>
  <c r="T7846" i="1" a="1"/>
  <c r="T7846" i="1" s="1"/>
  <c r="T7845" i="1" a="1"/>
  <c r="T7845" i="1" s="1"/>
  <c r="T7844" i="1" a="1"/>
  <c r="T7844" i="1" s="1"/>
  <c r="T7843" i="1" a="1"/>
  <c r="T7843" i="1" s="1"/>
  <c r="T7842" i="1" a="1"/>
  <c r="T7842" i="1" s="1"/>
  <c r="T7841" i="1" a="1"/>
  <c r="T7841" i="1" s="1"/>
  <c r="T7840" i="1" a="1"/>
  <c r="T7840" i="1" s="1"/>
  <c r="T7839" i="1" a="1"/>
  <c r="T7839" i="1" s="1"/>
  <c r="T7838" i="1" a="1"/>
  <c r="T7838" i="1" s="1"/>
  <c r="T7837" i="1" a="1"/>
  <c r="T7837" i="1" s="1"/>
  <c r="T7836" i="1" a="1"/>
  <c r="T7836" i="1" s="1"/>
  <c r="T7835" i="1" a="1"/>
  <c r="T7835" i="1" s="1"/>
  <c r="T7834" i="1" a="1"/>
  <c r="T7834" i="1" s="1"/>
  <c r="T7833" i="1" a="1"/>
  <c r="T7833" i="1" s="1"/>
  <c r="T7832" i="1" a="1"/>
  <c r="T7832" i="1" s="1"/>
  <c r="T7831" i="1" a="1"/>
  <c r="T7831" i="1" s="1"/>
  <c r="T7830" i="1" a="1"/>
  <c r="T7830" i="1" s="1"/>
  <c r="T7829" i="1" a="1"/>
  <c r="T7829" i="1" s="1"/>
  <c r="T7828" i="1" a="1"/>
  <c r="T7828" i="1" s="1"/>
  <c r="T7827" i="1" a="1"/>
  <c r="T7827" i="1" s="1"/>
  <c r="T7826" i="1" a="1"/>
  <c r="T7826" i="1" s="1"/>
  <c r="T7825" i="1" a="1"/>
  <c r="T7825" i="1" s="1"/>
  <c r="T7824" i="1" a="1"/>
  <c r="T7824" i="1" s="1"/>
  <c r="T7823" i="1" a="1"/>
  <c r="T7823" i="1" s="1"/>
  <c r="T7822" i="1" a="1"/>
  <c r="T7822" i="1" s="1"/>
  <c r="T7821" i="1" a="1"/>
  <c r="T7821" i="1" s="1"/>
  <c r="T7820" i="1" a="1"/>
  <c r="T7820" i="1" s="1"/>
  <c r="T7819" i="1" a="1"/>
  <c r="T7819" i="1" s="1"/>
  <c r="T7818" i="1" a="1"/>
  <c r="T7818" i="1" s="1"/>
  <c r="T7817" i="1" a="1"/>
  <c r="T7817" i="1" s="1"/>
  <c r="T7816" i="1" a="1"/>
  <c r="T7816" i="1" s="1"/>
  <c r="T7815" i="1" a="1"/>
  <c r="T7815" i="1" s="1"/>
  <c r="T7814" i="1" a="1"/>
  <c r="T7814" i="1" s="1"/>
  <c r="T7813" i="1" a="1"/>
  <c r="T7813" i="1" s="1"/>
  <c r="T7812" i="1" a="1"/>
  <c r="T7812" i="1" s="1"/>
  <c r="T7811" i="1" a="1"/>
  <c r="T7811" i="1" s="1"/>
  <c r="T7810" i="1" a="1"/>
  <c r="T7810" i="1" s="1"/>
  <c r="T7809" i="1" a="1"/>
  <c r="T7809" i="1" s="1"/>
  <c r="T7808" i="1" a="1"/>
  <c r="T7808" i="1" s="1"/>
  <c r="T7807" i="1" a="1"/>
  <c r="T7807" i="1" s="1"/>
  <c r="T7806" i="1" a="1"/>
  <c r="T7806" i="1" s="1"/>
  <c r="T7805" i="1" a="1"/>
  <c r="T7805" i="1" s="1"/>
  <c r="T7804" i="1" a="1"/>
  <c r="T7804" i="1" s="1"/>
  <c r="T7803" i="1" a="1"/>
  <c r="T7803" i="1" s="1"/>
  <c r="T7802" i="1" a="1"/>
  <c r="T7802" i="1" s="1"/>
  <c r="T7801" i="1" a="1"/>
  <c r="T7801" i="1" s="1"/>
  <c r="T7800" i="1" a="1"/>
  <c r="T7800" i="1" s="1"/>
  <c r="T7799" i="1" a="1"/>
  <c r="T7799" i="1" s="1"/>
  <c r="T7798" i="1" a="1"/>
  <c r="T7798" i="1" s="1"/>
  <c r="T7797" i="1" a="1"/>
  <c r="T7797" i="1" s="1"/>
  <c r="T7796" i="1" a="1"/>
  <c r="T7796" i="1" s="1"/>
  <c r="T7795" i="1" a="1"/>
  <c r="T7795" i="1" s="1"/>
  <c r="T7794" i="1" a="1"/>
  <c r="T7794" i="1" s="1"/>
  <c r="T7793" i="1" a="1"/>
  <c r="T7793" i="1" s="1"/>
  <c r="T7792" i="1" a="1"/>
  <c r="T7792" i="1" s="1"/>
  <c r="T7791" i="1" a="1"/>
  <c r="T7791" i="1" s="1"/>
  <c r="T7790" i="1" a="1"/>
  <c r="T7790" i="1" s="1"/>
  <c r="T7789" i="1" a="1"/>
  <c r="T7789" i="1" s="1"/>
  <c r="T7788" i="1" a="1"/>
  <c r="T7788" i="1" s="1"/>
  <c r="T7787" i="1" a="1"/>
  <c r="T7787" i="1" s="1"/>
  <c r="T7786" i="1" a="1"/>
  <c r="T7786" i="1" s="1"/>
  <c r="T7785" i="1" a="1"/>
  <c r="T7785" i="1" s="1"/>
  <c r="T7784" i="1" a="1"/>
  <c r="T7784" i="1" s="1"/>
  <c r="T7783" i="1" a="1"/>
  <c r="T7783" i="1" s="1"/>
  <c r="T7782" i="1" a="1"/>
  <c r="T7782" i="1" s="1"/>
  <c r="T7781" i="1" a="1"/>
  <c r="T7781" i="1" s="1"/>
  <c r="T7780" i="1" a="1"/>
  <c r="T7780" i="1" s="1"/>
  <c r="T7779" i="1" a="1"/>
  <c r="T7779" i="1" s="1"/>
  <c r="T7778" i="1" a="1"/>
  <c r="T7778" i="1" s="1"/>
  <c r="T7777" i="1" a="1"/>
  <c r="T7777" i="1" s="1"/>
  <c r="T7776" i="1" a="1"/>
  <c r="T7776" i="1" s="1"/>
  <c r="T7775" i="1" a="1"/>
  <c r="T7775" i="1" s="1"/>
  <c r="T7774" i="1" a="1"/>
  <c r="T7774" i="1" s="1"/>
  <c r="T7773" i="1" a="1"/>
  <c r="T7773" i="1" s="1"/>
  <c r="T7772" i="1" a="1"/>
  <c r="T7772" i="1" s="1"/>
  <c r="T7771" i="1" a="1"/>
  <c r="T7771" i="1" s="1"/>
  <c r="T7770" i="1" a="1"/>
  <c r="T7770" i="1" s="1"/>
  <c r="T7769" i="1" a="1"/>
  <c r="T7769" i="1" s="1"/>
  <c r="T7768" i="1" a="1"/>
  <c r="T7768" i="1" s="1"/>
  <c r="T7767" i="1" a="1"/>
  <c r="T7767" i="1" s="1"/>
  <c r="T7766" i="1" a="1"/>
  <c r="T7766" i="1" s="1"/>
  <c r="T7765" i="1" a="1"/>
  <c r="T7765" i="1" s="1"/>
  <c r="T7764" i="1" a="1"/>
  <c r="T7764" i="1" s="1"/>
  <c r="T7763" i="1" a="1"/>
  <c r="T7763" i="1" s="1"/>
  <c r="T7762" i="1" a="1"/>
  <c r="T7762" i="1" s="1"/>
  <c r="T7761" i="1" a="1"/>
  <c r="T7761" i="1" s="1"/>
  <c r="T7760" i="1" a="1"/>
  <c r="T7760" i="1" s="1"/>
  <c r="T7759" i="1" a="1"/>
  <c r="T7759" i="1" s="1"/>
  <c r="T7758" i="1" a="1"/>
  <c r="T7758" i="1" s="1"/>
  <c r="T7757" i="1" a="1"/>
  <c r="T7757" i="1" s="1"/>
  <c r="T7756" i="1" a="1"/>
  <c r="T7756" i="1" s="1"/>
  <c r="T7755" i="1" a="1"/>
  <c r="T7755" i="1" s="1"/>
  <c r="T7754" i="1" a="1"/>
  <c r="T7754" i="1" s="1"/>
  <c r="T7753" i="1" a="1"/>
  <c r="T7753" i="1" s="1"/>
  <c r="T7752" i="1" a="1"/>
  <c r="T7752" i="1" s="1"/>
  <c r="T7751" i="1" a="1"/>
  <c r="T7751" i="1" s="1"/>
  <c r="T7750" i="1" a="1"/>
  <c r="T7750" i="1" s="1"/>
  <c r="T7749" i="1" a="1"/>
  <c r="T7749" i="1" s="1"/>
  <c r="T7748" i="1" a="1"/>
  <c r="T7748" i="1" s="1"/>
  <c r="T7747" i="1" a="1"/>
  <c r="T7747" i="1" s="1"/>
  <c r="T7746" i="1" a="1"/>
  <c r="T7746" i="1" s="1"/>
  <c r="T7745" i="1" a="1"/>
  <c r="T7745" i="1" s="1"/>
  <c r="T7744" i="1" a="1"/>
  <c r="T7744" i="1" s="1"/>
  <c r="T7743" i="1" a="1"/>
  <c r="T7743" i="1" s="1"/>
  <c r="T7742" i="1" a="1"/>
  <c r="T7742" i="1" s="1"/>
  <c r="T7741" i="1" a="1"/>
  <c r="T7741" i="1" s="1"/>
  <c r="T7740" i="1" a="1"/>
  <c r="T7740" i="1" s="1"/>
  <c r="T7739" i="1" a="1"/>
  <c r="T7739" i="1" s="1"/>
  <c r="T7738" i="1" a="1"/>
  <c r="T7738" i="1" s="1"/>
  <c r="T7737" i="1" a="1"/>
  <c r="T7737" i="1" s="1"/>
  <c r="T7736" i="1" a="1"/>
  <c r="T7736" i="1" s="1"/>
  <c r="T7735" i="1" a="1"/>
  <c r="T7735" i="1" s="1"/>
  <c r="T7734" i="1" a="1"/>
  <c r="T7734" i="1" s="1"/>
  <c r="T7733" i="1" a="1"/>
  <c r="T7733" i="1" s="1"/>
  <c r="T7732" i="1" a="1"/>
  <c r="T7732" i="1" s="1"/>
  <c r="T7731" i="1" a="1"/>
  <c r="T7731" i="1" s="1"/>
  <c r="T7730" i="1" a="1"/>
  <c r="T7730" i="1" s="1"/>
  <c r="T7729" i="1" a="1"/>
  <c r="T7729" i="1" s="1"/>
  <c r="T7728" i="1" a="1"/>
  <c r="T7728" i="1" s="1"/>
  <c r="T7727" i="1" a="1"/>
  <c r="T7727" i="1" s="1"/>
  <c r="T7726" i="1" a="1"/>
  <c r="T7726" i="1" s="1"/>
  <c r="T7725" i="1" a="1"/>
  <c r="T7725" i="1" s="1"/>
  <c r="T7724" i="1" a="1"/>
  <c r="T7724" i="1" s="1"/>
  <c r="T7723" i="1" a="1"/>
  <c r="T7723" i="1" s="1"/>
  <c r="T7722" i="1" a="1"/>
  <c r="T7722" i="1" s="1"/>
  <c r="T7721" i="1" a="1"/>
  <c r="T7721" i="1" s="1"/>
  <c r="T7720" i="1" a="1"/>
  <c r="T7720" i="1" s="1"/>
  <c r="T7719" i="1" a="1"/>
  <c r="T7719" i="1" s="1"/>
  <c r="T7718" i="1" a="1"/>
  <c r="T7718" i="1" s="1"/>
  <c r="T7717" i="1" a="1"/>
  <c r="T7717" i="1" s="1"/>
  <c r="T7716" i="1" a="1"/>
  <c r="T7716" i="1" s="1"/>
  <c r="T7715" i="1" a="1"/>
  <c r="T7715" i="1" s="1"/>
  <c r="T7714" i="1" a="1"/>
  <c r="T7714" i="1" s="1"/>
  <c r="T7713" i="1" a="1"/>
  <c r="T7713" i="1" s="1"/>
  <c r="T7712" i="1" a="1"/>
  <c r="T7712" i="1" s="1"/>
  <c r="T7711" i="1" a="1"/>
  <c r="T7711" i="1" s="1"/>
  <c r="T7710" i="1" a="1"/>
  <c r="T7710" i="1" s="1"/>
  <c r="T7709" i="1" a="1"/>
  <c r="T7709" i="1" s="1"/>
  <c r="T7708" i="1" a="1"/>
  <c r="T7708" i="1" s="1"/>
  <c r="T7707" i="1" a="1"/>
  <c r="T7707" i="1" s="1"/>
  <c r="T7706" i="1" a="1"/>
  <c r="T7706" i="1" s="1"/>
  <c r="T7705" i="1" a="1"/>
  <c r="T7705" i="1" s="1"/>
  <c r="T7704" i="1" a="1"/>
  <c r="T7704" i="1" s="1"/>
  <c r="T7703" i="1" a="1"/>
  <c r="T7703" i="1" s="1"/>
  <c r="T7702" i="1" a="1"/>
  <c r="T7702" i="1" s="1"/>
  <c r="T7701" i="1" a="1"/>
  <c r="T7701" i="1" s="1"/>
  <c r="T7700" i="1" a="1"/>
  <c r="T7700" i="1" s="1"/>
  <c r="T7699" i="1" a="1"/>
  <c r="T7699" i="1" s="1"/>
  <c r="T7698" i="1" a="1"/>
  <c r="T7698" i="1" s="1"/>
  <c r="T7697" i="1" a="1"/>
  <c r="T7697" i="1" s="1"/>
  <c r="T7696" i="1" a="1"/>
  <c r="T7696" i="1" s="1"/>
  <c r="T7695" i="1" a="1"/>
  <c r="T7695" i="1" s="1"/>
  <c r="T7694" i="1" a="1"/>
  <c r="T7694" i="1" s="1"/>
  <c r="T7693" i="1" a="1"/>
  <c r="T7693" i="1" s="1"/>
  <c r="T7692" i="1" a="1"/>
  <c r="T7692" i="1" s="1"/>
  <c r="T7691" i="1" a="1"/>
  <c r="T7691" i="1" s="1"/>
  <c r="T7690" i="1" a="1"/>
  <c r="T7690" i="1" s="1"/>
  <c r="T7689" i="1" a="1"/>
  <c r="T7689" i="1" s="1"/>
  <c r="T7688" i="1" a="1"/>
  <c r="T7688" i="1" s="1"/>
  <c r="T7687" i="1" a="1"/>
  <c r="T7687" i="1" s="1"/>
  <c r="T7686" i="1" a="1"/>
  <c r="T7686" i="1" s="1"/>
  <c r="T7685" i="1" a="1"/>
  <c r="T7685" i="1" s="1"/>
  <c r="T7684" i="1" a="1"/>
  <c r="T7684" i="1" s="1"/>
  <c r="T7683" i="1" a="1"/>
  <c r="T7683" i="1" s="1"/>
  <c r="T7682" i="1" a="1"/>
  <c r="T7682" i="1" s="1"/>
  <c r="T7681" i="1" a="1"/>
  <c r="T7681" i="1" s="1"/>
  <c r="T7680" i="1" a="1"/>
  <c r="T7680" i="1" s="1"/>
  <c r="T7679" i="1" a="1"/>
  <c r="T7679" i="1" s="1"/>
  <c r="T7678" i="1" a="1"/>
  <c r="T7678" i="1" s="1"/>
  <c r="T7677" i="1" a="1"/>
  <c r="T7677" i="1" s="1"/>
  <c r="T7676" i="1" a="1"/>
  <c r="T7676" i="1" s="1"/>
  <c r="T7675" i="1" a="1"/>
  <c r="T7675" i="1" s="1"/>
  <c r="T7674" i="1" a="1"/>
  <c r="T7674" i="1" s="1"/>
  <c r="T7673" i="1" a="1"/>
  <c r="T7673" i="1" s="1"/>
  <c r="T7672" i="1" a="1"/>
  <c r="T7672" i="1" s="1"/>
  <c r="T7671" i="1" a="1"/>
  <c r="T7671" i="1" s="1"/>
  <c r="T7670" i="1" a="1"/>
  <c r="T7670" i="1" s="1"/>
  <c r="T7669" i="1" a="1"/>
  <c r="T7669" i="1" s="1"/>
  <c r="T7668" i="1" a="1"/>
  <c r="T7668" i="1" s="1"/>
  <c r="T7667" i="1" a="1"/>
  <c r="T7667" i="1" s="1"/>
  <c r="T7666" i="1" a="1"/>
  <c r="T7666" i="1" s="1"/>
  <c r="T7665" i="1" a="1"/>
  <c r="T7665" i="1" s="1"/>
  <c r="T7664" i="1" a="1"/>
  <c r="T7664" i="1" s="1"/>
  <c r="T7663" i="1" a="1"/>
  <c r="T7663" i="1" s="1"/>
  <c r="T7662" i="1" a="1"/>
  <c r="T7662" i="1" s="1"/>
  <c r="T7661" i="1" a="1"/>
  <c r="T7661" i="1" s="1"/>
  <c r="T7660" i="1" a="1"/>
  <c r="T7660" i="1" s="1"/>
  <c r="T7659" i="1" a="1"/>
  <c r="T7659" i="1" s="1"/>
  <c r="T7658" i="1" a="1"/>
  <c r="T7658" i="1" s="1"/>
  <c r="T7657" i="1" a="1"/>
  <c r="T7657" i="1" s="1"/>
  <c r="T7656" i="1" a="1"/>
  <c r="T7656" i="1" s="1"/>
  <c r="T7655" i="1" a="1"/>
  <c r="T7655" i="1" s="1"/>
  <c r="T7654" i="1" a="1"/>
  <c r="T7654" i="1" s="1"/>
  <c r="T7653" i="1" a="1"/>
  <c r="T7653" i="1" s="1"/>
  <c r="T7652" i="1" a="1"/>
  <c r="T7652" i="1" s="1"/>
  <c r="T7651" i="1" a="1"/>
  <c r="T7651" i="1" s="1"/>
  <c r="T7650" i="1" a="1"/>
  <c r="T7650" i="1" s="1"/>
  <c r="T7649" i="1" a="1"/>
  <c r="T7649" i="1" s="1"/>
  <c r="T7648" i="1" a="1"/>
  <c r="T7648" i="1" s="1"/>
  <c r="T7647" i="1" a="1"/>
  <c r="T7647" i="1" s="1"/>
  <c r="T7646" i="1" a="1"/>
  <c r="T7646" i="1" s="1"/>
  <c r="T7645" i="1" a="1"/>
  <c r="T7645" i="1" s="1"/>
  <c r="T7644" i="1" a="1"/>
  <c r="T7644" i="1" s="1"/>
  <c r="T7643" i="1" a="1"/>
  <c r="T7643" i="1" s="1"/>
  <c r="T7642" i="1" a="1"/>
  <c r="T7642" i="1" s="1"/>
  <c r="T7641" i="1" a="1"/>
  <c r="T7641" i="1" s="1"/>
  <c r="T7640" i="1" a="1"/>
  <c r="T7640" i="1" s="1"/>
  <c r="T7639" i="1" a="1"/>
  <c r="T7639" i="1" s="1"/>
  <c r="T7638" i="1" a="1"/>
  <c r="T7638" i="1" s="1"/>
  <c r="T7637" i="1" a="1"/>
  <c r="T7637" i="1" s="1"/>
  <c r="T7636" i="1" a="1"/>
  <c r="T7636" i="1" s="1"/>
  <c r="T7635" i="1" a="1"/>
  <c r="T7635" i="1" s="1"/>
  <c r="T7634" i="1" a="1"/>
  <c r="T7634" i="1" s="1"/>
  <c r="T7633" i="1" a="1"/>
  <c r="T7633" i="1" s="1"/>
  <c r="T7632" i="1" a="1"/>
  <c r="T7632" i="1" s="1"/>
  <c r="T7631" i="1" a="1"/>
  <c r="T7631" i="1" s="1"/>
  <c r="T7630" i="1" a="1"/>
  <c r="T7630" i="1" s="1"/>
  <c r="T7629" i="1" a="1"/>
  <c r="T7629" i="1" s="1"/>
  <c r="T7628" i="1" a="1"/>
  <c r="T7628" i="1" s="1"/>
  <c r="T7627" i="1" a="1"/>
  <c r="T7627" i="1" s="1"/>
  <c r="T7626" i="1" a="1"/>
  <c r="T7626" i="1" s="1"/>
  <c r="T7625" i="1" a="1"/>
  <c r="T7625" i="1" s="1"/>
  <c r="T7624" i="1" a="1"/>
  <c r="T7624" i="1" s="1"/>
  <c r="T7623" i="1" a="1"/>
  <c r="T7623" i="1" s="1"/>
  <c r="T7622" i="1" a="1"/>
  <c r="T7622" i="1" s="1"/>
  <c r="T7621" i="1" a="1"/>
  <c r="T7621" i="1" s="1"/>
  <c r="T7620" i="1" a="1"/>
  <c r="T7620" i="1" s="1"/>
  <c r="T7619" i="1" a="1"/>
  <c r="T7619" i="1" s="1"/>
  <c r="T7618" i="1" a="1"/>
  <c r="T7618" i="1" s="1"/>
  <c r="T7617" i="1" a="1"/>
  <c r="T7617" i="1" s="1"/>
  <c r="T7616" i="1" a="1"/>
  <c r="T7616" i="1" s="1"/>
  <c r="T7615" i="1" a="1"/>
  <c r="T7615" i="1" s="1"/>
  <c r="T7614" i="1" a="1"/>
  <c r="T7614" i="1" s="1"/>
  <c r="T7613" i="1" a="1"/>
  <c r="T7613" i="1" s="1"/>
  <c r="T7612" i="1" a="1"/>
  <c r="T7612" i="1" s="1"/>
  <c r="T7611" i="1" a="1"/>
  <c r="T7611" i="1" s="1"/>
  <c r="T7610" i="1" a="1"/>
  <c r="T7610" i="1" s="1"/>
  <c r="T7609" i="1" a="1"/>
  <c r="T7609" i="1" s="1"/>
  <c r="T7608" i="1" a="1"/>
  <c r="T7608" i="1" s="1"/>
  <c r="T7607" i="1" a="1"/>
  <c r="T7607" i="1" s="1"/>
  <c r="T7606" i="1" a="1"/>
  <c r="T7606" i="1" s="1"/>
  <c r="T7605" i="1" a="1"/>
  <c r="T7605" i="1" s="1"/>
  <c r="T7604" i="1" a="1"/>
  <c r="T7604" i="1" s="1"/>
  <c r="T7603" i="1" a="1"/>
  <c r="T7603" i="1" s="1"/>
  <c r="T7602" i="1" a="1"/>
  <c r="T7602" i="1" s="1"/>
  <c r="T7601" i="1" a="1"/>
  <c r="T7601" i="1" s="1"/>
  <c r="T7600" i="1" a="1"/>
  <c r="T7600" i="1" s="1"/>
  <c r="T7599" i="1" a="1"/>
  <c r="T7599" i="1" s="1"/>
  <c r="T7598" i="1" a="1"/>
  <c r="T7598" i="1" s="1"/>
  <c r="T7597" i="1" a="1"/>
  <c r="T7597" i="1" s="1"/>
  <c r="T7596" i="1" a="1"/>
  <c r="T7596" i="1" s="1"/>
  <c r="T7595" i="1" a="1"/>
  <c r="T7595" i="1" s="1"/>
  <c r="T7594" i="1" a="1"/>
  <c r="T7594" i="1" s="1"/>
  <c r="T7593" i="1" a="1"/>
  <c r="T7593" i="1" s="1"/>
  <c r="T7592" i="1" a="1"/>
  <c r="T7592" i="1" s="1"/>
  <c r="T7591" i="1" a="1"/>
  <c r="T7591" i="1" s="1"/>
  <c r="T7590" i="1" a="1"/>
  <c r="T7590" i="1" s="1"/>
  <c r="T7589" i="1" a="1"/>
  <c r="T7589" i="1" s="1"/>
  <c r="T7588" i="1" a="1"/>
  <c r="T7588" i="1" s="1"/>
  <c r="T7587" i="1" a="1"/>
  <c r="T7587" i="1" s="1"/>
  <c r="T7586" i="1" a="1"/>
  <c r="T7586" i="1" s="1"/>
  <c r="T7585" i="1" a="1"/>
  <c r="T7585" i="1" s="1"/>
  <c r="T7584" i="1" a="1"/>
  <c r="T7584" i="1" s="1"/>
  <c r="T7583" i="1" a="1"/>
  <c r="T7583" i="1" s="1"/>
  <c r="T7582" i="1" a="1"/>
  <c r="T7582" i="1" s="1"/>
  <c r="T7581" i="1" a="1"/>
  <c r="T7581" i="1" s="1"/>
  <c r="T7580" i="1" a="1"/>
  <c r="T7580" i="1" s="1"/>
  <c r="T7579" i="1" a="1"/>
  <c r="T7579" i="1" s="1"/>
  <c r="T7578" i="1" a="1"/>
  <c r="T7578" i="1" s="1"/>
  <c r="T7577" i="1" a="1"/>
  <c r="T7577" i="1" s="1"/>
  <c r="T7576" i="1" a="1"/>
  <c r="T7576" i="1" s="1"/>
  <c r="T7575" i="1" a="1"/>
  <c r="T7575" i="1" s="1"/>
  <c r="T7574" i="1" a="1"/>
  <c r="T7574" i="1" s="1"/>
  <c r="T7573" i="1" a="1"/>
  <c r="T7573" i="1" s="1"/>
  <c r="T7572" i="1" a="1"/>
  <c r="T7572" i="1" s="1"/>
  <c r="T7571" i="1" a="1"/>
  <c r="T7571" i="1" s="1"/>
  <c r="T7570" i="1" a="1"/>
  <c r="T7570" i="1" s="1"/>
  <c r="T7569" i="1" a="1"/>
  <c r="T7569" i="1" s="1"/>
  <c r="T7568" i="1" a="1"/>
  <c r="T7568" i="1" s="1"/>
  <c r="T7567" i="1" a="1"/>
  <c r="T7567" i="1" s="1"/>
  <c r="T7566" i="1" a="1"/>
  <c r="T7566" i="1" s="1"/>
  <c r="T7565" i="1" a="1"/>
  <c r="T7565" i="1" s="1"/>
  <c r="T7564" i="1" a="1"/>
  <c r="T7564" i="1" s="1"/>
  <c r="T7563" i="1" a="1"/>
  <c r="T7563" i="1" s="1"/>
  <c r="T7562" i="1" a="1"/>
  <c r="T7562" i="1" s="1"/>
  <c r="T7561" i="1" a="1"/>
  <c r="T7561" i="1" s="1"/>
  <c r="T7560" i="1" a="1"/>
  <c r="T7560" i="1" s="1"/>
  <c r="T7559" i="1" a="1"/>
  <c r="T7559" i="1" s="1"/>
  <c r="T7558" i="1" a="1"/>
  <c r="T7558" i="1" s="1"/>
  <c r="T7557" i="1" a="1"/>
  <c r="T7557" i="1" s="1"/>
  <c r="T7556" i="1" a="1"/>
  <c r="T7556" i="1" s="1"/>
  <c r="T7555" i="1" a="1"/>
  <c r="T7555" i="1" s="1"/>
  <c r="T7554" i="1" a="1"/>
  <c r="T7554" i="1" s="1"/>
  <c r="T7553" i="1" a="1"/>
  <c r="T7553" i="1" s="1"/>
  <c r="T7552" i="1" a="1"/>
  <c r="T7552" i="1" s="1"/>
  <c r="T7551" i="1" a="1"/>
  <c r="T7551" i="1" s="1"/>
  <c r="T7550" i="1" a="1"/>
  <c r="T7550" i="1" s="1"/>
  <c r="T7549" i="1" a="1"/>
  <c r="T7549" i="1" s="1"/>
  <c r="T7548" i="1" a="1"/>
  <c r="T7548" i="1" s="1"/>
  <c r="T7547" i="1" a="1"/>
  <c r="T7547" i="1" s="1"/>
  <c r="T7546" i="1" a="1"/>
  <c r="T7546" i="1" s="1"/>
  <c r="T7545" i="1" a="1"/>
  <c r="T7545" i="1" s="1"/>
  <c r="T7544" i="1" a="1"/>
  <c r="T7544" i="1" s="1"/>
  <c r="T7543" i="1" a="1"/>
  <c r="T7543" i="1" s="1"/>
  <c r="T7542" i="1" a="1"/>
  <c r="T7542" i="1" s="1"/>
  <c r="T7541" i="1" a="1"/>
  <c r="T7541" i="1" s="1"/>
  <c r="T7540" i="1" a="1"/>
  <c r="T7540" i="1" s="1"/>
  <c r="T7539" i="1" a="1"/>
  <c r="T7539" i="1" s="1"/>
  <c r="T7538" i="1" a="1"/>
  <c r="T7538" i="1" s="1"/>
  <c r="T7537" i="1" a="1"/>
  <c r="T7537" i="1" s="1"/>
  <c r="T7536" i="1" a="1"/>
  <c r="T7536" i="1" s="1"/>
  <c r="T7535" i="1" a="1"/>
  <c r="T7535" i="1" s="1"/>
  <c r="T7534" i="1" a="1"/>
  <c r="T7534" i="1" s="1"/>
  <c r="T7533" i="1" a="1"/>
  <c r="T7533" i="1" s="1"/>
  <c r="T7532" i="1" a="1"/>
  <c r="T7532" i="1" s="1"/>
  <c r="T7531" i="1" a="1"/>
  <c r="T7531" i="1" s="1"/>
  <c r="T7530" i="1" a="1"/>
  <c r="T7530" i="1" s="1"/>
  <c r="T7529" i="1" a="1"/>
  <c r="T7529" i="1" s="1"/>
  <c r="T7528" i="1" a="1"/>
  <c r="T7528" i="1" s="1"/>
  <c r="T7527" i="1" a="1"/>
  <c r="T7527" i="1" s="1"/>
  <c r="T7526" i="1" a="1"/>
  <c r="T7526" i="1" s="1"/>
  <c r="T7525" i="1" a="1"/>
  <c r="T7525" i="1" s="1"/>
  <c r="T7524" i="1" a="1"/>
  <c r="T7524" i="1" s="1"/>
  <c r="T7523" i="1" a="1"/>
  <c r="T7523" i="1" s="1"/>
  <c r="T7522" i="1" a="1"/>
  <c r="T7522" i="1" s="1"/>
  <c r="T7521" i="1" a="1"/>
  <c r="T7521" i="1" s="1"/>
  <c r="T7520" i="1" a="1"/>
  <c r="T7520" i="1" s="1"/>
  <c r="T7519" i="1" a="1"/>
  <c r="T7519" i="1" s="1"/>
  <c r="T7518" i="1" a="1"/>
  <c r="T7518" i="1" s="1"/>
  <c r="T7517" i="1" a="1"/>
  <c r="T7517" i="1" s="1"/>
  <c r="T7516" i="1" a="1"/>
  <c r="T7516" i="1" s="1"/>
  <c r="T7515" i="1" a="1"/>
  <c r="T7515" i="1" s="1"/>
  <c r="T7514" i="1" a="1"/>
  <c r="T7514" i="1" s="1"/>
  <c r="T7513" i="1" a="1"/>
  <c r="T7513" i="1" s="1"/>
  <c r="T7512" i="1" a="1"/>
  <c r="T7512" i="1" s="1"/>
  <c r="T7511" i="1" a="1"/>
  <c r="T7511" i="1" s="1"/>
  <c r="T7510" i="1" a="1"/>
  <c r="T7510" i="1" s="1"/>
  <c r="T7509" i="1" a="1"/>
  <c r="T7509" i="1" s="1"/>
  <c r="T7508" i="1" a="1"/>
  <c r="T7508" i="1" s="1"/>
  <c r="T7507" i="1" a="1"/>
  <c r="T7507" i="1" s="1"/>
  <c r="T7506" i="1" a="1"/>
  <c r="T7506" i="1" s="1"/>
  <c r="T7505" i="1" a="1"/>
  <c r="T7505" i="1" s="1"/>
  <c r="T7504" i="1" a="1"/>
  <c r="T7504" i="1" s="1"/>
  <c r="T7503" i="1" a="1"/>
  <c r="T7503" i="1" s="1"/>
  <c r="T7502" i="1" a="1"/>
  <c r="T7502" i="1" s="1"/>
  <c r="T7501" i="1" a="1"/>
  <c r="T7501" i="1" s="1"/>
  <c r="T7500" i="1" a="1"/>
  <c r="T7500" i="1" s="1"/>
  <c r="T7499" i="1" a="1"/>
  <c r="T7499" i="1" s="1"/>
  <c r="T7498" i="1" a="1"/>
  <c r="T7498" i="1" s="1"/>
  <c r="T7497" i="1" a="1"/>
  <c r="T7497" i="1" s="1"/>
  <c r="T7496" i="1" a="1"/>
  <c r="T7496" i="1" s="1"/>
  <c r="T7495" i="1" a="1"/>
  <c r="T7495" i="1" s="1"/>
  <c r="T7494" i="1" a="1"/>
  <c r="T7494" i="1" s="1"/>
  <c r="T7493" i="1" a="1"/>
  <c r="T7493" i="1" s="1"/>
  <c r="T7492" i="1" a="1"/>
  <c r="T7492" i="1" s="1"/>
  <c r="T7491" i="1" a="1"/>
  <c r="T7491" i="1" s="1"/>
  <c r="T7490" i="1" a="1"/>
  <c r="T7490" i="1" s="1"/>
  <c r="T7489" i="1" a="1"/>
  <c r="T7489" i="1" s="1"/>
  <c r="T7488" i="1" a="1"/>
  <c r="T7488" i="1" s="1"/>
  <c r="T7487" i="1" a="1"/>
  <c r="T7487" i="1" s="1"/>
  <c r="T7486" i="1" a="1"/>
  <c r="T7486" i="1" s="1"/>
  <c r="T7485" i="1" a="1"/>
  <c r="T7485" i="1" s="1"/>
  <c r="T7484" i="1" a="1"/>
  <c r="T7484" i="1" s="1"/>
  <c r="T7483" i="1" a="1"/>
  <c r="T7483" i="1" s="1"/>
  <c r="T7482" i="1" a="1"/>
  <c r="T7482" i="1" s="1"/>
  <c r="T7481" i="1" a="1"/>
  <c r="T7481" i="1" s="1"/>
  <c r="T7480" i="1" a="1"/>
  <c r="T7480" i="1" s="1"/>
  <c r="T7479" i="1" a="1"/>
  <c r="T7479" i="1" s="1"/>
  <c r="T7478" i="1" a="1"/>
  <c r="T7478" i="1" s="1"/>
  <c r="T7477" i="1" a="1"/>
  <c r="T7477" i="1" s="1"/>
  <c r="T7476" i="1" a="1"/>
  <c r="T7476" i="1" s="1"/>
  <c r="T7475" i="1" a="1"/>
  <c r="T7475" i="1" s="1"/>
  <c r="T7474" i="1" a="1"/>
  <c r="T7474" i="1" s="1"/>
  <c r="T7473" i="1" a="1"/>
  <c r="T7473" i="1" s="1"/>
  <c r="T7472" i="1" a="1"/>
  <c r="T7472" i="1" s="1"/>
  <c r="T7471" i="1" a="1"/>
  <c r="T7471" i="1" s="1"/>
  <c r="T7470" i="1" a="1"/>
  <c r="T7470" i="1" s="1"/>
  <c r="T7469" i="1" a="1"/>
  <c r="T7469" i="1" s="1"/>
  <c r="T7468" i="1" a="1"/>
  <c r="T7468" i="1" s="1"/>
  <c r="T7467" i="1" a="1"/>
  <c r="T7467" i="1" s="1"/>
  <c r="T7466" i="1" a="1"/>
  <c r="T7466" i="1" s="1"/>
  <c r="T7465" i="1" a="1"/>
  <c r="T7465" i="1" s="1"/>
  <c r="T7464" i="1" a="1"/>
  <c r="T7464" i="1" s="1"/>
  <c r="T7463" i="1" a="1"/>
  <c r="T7463" i="1" s="1"/>
  <c r="T7462" i="1" a="1"/>
  <c r="T7462" i="1" s="1"/>
  <c r="T7461" i="1" a="1"/>
  <c r="T7461" i="1" s="1"/>
  <c r="T7460" i="1" a="1"/>
  <c r="T7460" i="1" s="1"/>
  <c r="T7459" i="1" a="1"/>
  <c r="T7459" i="1" s="1"/>
  <c r="T7458" i="1" a="1"/>
  <c r="T7458" i="1" s="1"/>
  <c r="T7457" i="1" a="1"/>
  <c r="T7457" i="1" s="1"/>
  <c r="T7456" i="1" a="1"/>
  <c r="T7456" i="1" s="1"/>
  <c r="T7455" i="1" a="1"/>
  <c r="T7455" i="1" s="1"/>
  <c r="T7454" i="1" a="1"/>
  <c r="T7454" i="1" s="1"/>
  <c r="T7453" i="1" a="1"/>
  <c r="T7453" i="1" s="1"/>
  <c r="T7452" i="1" a="1"/>
  <c r="T7452" i="1" s="1"/>
  <c r="T7451" i="1" a="1"/>
  <c r="T7451" i="1" s="1"/>
  <c r="T7450" i="1" a="1"/>
  <c r="T7450" i="1" s="1"/>
  <c r="T7449" i="1" a="1"/>
  <c r="T7449" i="1" s="1"/>
  <c r="T7448" i="1" a="1"/>
  <c r="T7448" i="1" s="1"/>
  <c r="T7447" i="1" a="1"/>
  <c r="T7447" i="1" s="1"/>
  <c r="T7446" i="1" a="1"/>
  <c r="T7446" i="1" s="1"/>
  <c r="T7445" i="1" a="1"/>
  <c r="T7445" i="1" s="1"/>
  <c r="T7444" i="1" a="1"/>
  <c r="T7444" i="1" s="1"/>
  <c r="T7443" i="1" a="1"/>
  <c r="T7443" i="1" s="1"/>
  <c r="T7442" i="1" a="1"/>
  <c r="T7442" i="1" s="1"/>
  <c r="T7441" i="1" a="1"/>
  <c r="T7441" i="1" s="1"/>
  <c r="T7440" i="1" a="1"/>
  <c r="T7440" i="1" s="1"/>
  <c r="T7439" i="1" a="1"/>
  <c r="T7439" i="1" s="1"/>
  <c r="T7438" i="1" a="1"/>
  <c r="T7438" i="1" s="1"/>
  <c r="T7437" i="1" a="1"/>
  <c r="T7437" i="1" s="1"/>
  <c r="T7436" i="1" a="1"/>
  <c r="T7436" i="1" s="1"/>
  <c r="T7435" i="1" a="1"/>
  <c r="T7435" i="1" s="1"/>
  <c r="T7434" i="1" a="1"/>
  <c r="T7434" i="1" s="1"/>
  <c r="T7433" i="1" a="1"/>
  <c r="T7433" i="1" s="1"/>
  <c r="T7432" i="1" a="1"/>
  <c r="T7432" i="1" s="1"/>
  <c r="T7431" i="1" a="1"/>
  <c r="T7431" i="1" s="1"/>
  <c r="T7430" i="1" a="1"/>
  <c r="T7430" i="1" s="1"/>
  <c r="T7429" i="1" a="1"/>
  <c r="T7429" i="1" s="1"/>
  <c r="T7428" i="1" a="1"/>
  <c r="T7428" i="1" s="1"/>
  <c r="T7427" i="1" a="1"/>
  <c r="T7427" i="1" s="1"/>
  <c r="T7426" i="1" a="1"/>
  <c r="T7426" i="1" s="1"/>
  <c r="T7425" i="1" a="1"/>
  <c r="T7425" i="1" s="1"/>
  <c r="T7424" i="1" a="1"/>
  <c r="T7424" i="1" s="1"/>
  <c r="T7423" i="1" a="1"/>
  <c r="T7423" i="1" s="1"/>
  <c r="T7422" i="1" a="1"/>
  <c r="T7422" i="1" s="1"/>
  <c r="T7421" i="1" a="1"/>
  <c r="T7421" i="1" s="1"/>
  <c r="T7420" i="1" a="1"/>
  <c r="T7420" i="1" s="1"/>
  <c r="T7419" i="1" a="1"/>
  <c r="T7419" i="1" s="1"/>
  <c r="T7418" i="1" a="1"/>
  <c r="T7418" i="1" s="1"/>
  <c r="T7417" i="1" a="1"/>
  <c r="T7417" i="1" s="1"/>
  <c r="T7416" i="1" a="1"/>
  <c r="T7416" i="1" s="1"/>
  <c r="T7415" i="1" a="1"/>
  <c r="T7415" i="1" s="1"/>
  <c r="T7414" i="1" a="1"/>
  <c r="T7414" i="1" s="1"/>
  <c r="T7413" i="1" a="1"/>
  <c r="T7413" i="1" s="1"/>
  <c r="T7412" i="1" a="1"/>
  <c r="T7412" i="1" s="1"/>
  <c r="T7411" i="1" a="1"/>
  <c r="T7411" i="1" s="1"/>
  <c r="T7410" i="1" a="1"/>
  <c r="T7410" i="1" s="1"/>
  <c r="T7409" i="1" a="1"/>
  <c r="T7409" i="1" s="1"/>
  <c r="T7408" i="1" a="1"/>
  <c r="T7408" i="1" s="1"/>
  <c r="T7407" i="1" a="1"/>
  <c r="T7407" i="1" s="1"/>
  <c r="T7406" i="1" a="1"/>
  <c r="T7406" i="1" s="1"/>
  <c r="T7405" i="1" a="1"/>
  <c r="T7405" i="1" s="1"/>
  <c r="T7404" i="1" a="1"/>
  <c r="T7404" i="1" s="1"/>
  <c r="T7403" i="1" a="1"/>
  <c r="T7403" i="1" s="1"/>
  <c r="T7402" i="1" a="1"/>
  <c r="T7402" i="1" s="1"/>
  <c r="T7401" i="1" a="1"/>
  <c r="T7401" i="1" s="1"/>
  <c r="T7400" i="1" a="1"/>
  <c r="T7400" i="1" s="1"/>
  <c r="T7399" i="1" a="1"/>
  <c r="T7399" i="1" s="1"/>
  <c r="T7398" i="1" a="1"/>
  <c r="T7398" i="1" s="1"/>
  <c r="T7397" i="1" a="1"/>
  <c r="T7397" i="1" s="1"/>
  <c r="T7396" i="1" a="1"/>
  <c r="T7396" i="1" s="1"/>
  <c r="T7395" i="1" a="1"/>
  <c r="T7395" i="1" s="1"/>
  <c r="T7394" i="1" a="1"/>
  <c r="T7394" i="1" s="1"/>
  <c r="T7393" i="1" a="1"/>
  <c r="T7393" i="1" s="1"/>
  <c r="T7392" i="1" a="1"/>
  <c r="T7392" i="1" s="1"/>
  <c r="T7391" i="1" a="1"/>
  <c r="T7391" i="1" s="1"/>
  <c r="T7390" i="1" a="1"/>
  <c r="T7390" i="1" s="1"/>
  <c r="T7389" i="1" a="1"/>
  <c r="T7389" i="1" s="1"/>
  <c r="T7388" i="1" a="1"/>
  <c r="T7388" i="1" s="1"/>
  <c r="T7387" i="1" a="1"/>
  <c r="T7387" i="1" s="1"/>
  <c r="T7386" i="1" a="1"/>
  <c r="T7386" i="1" s="1"/>
  <c r="T7385" i="1" a="1"/>
  <c r="T7385" i="1" s="1"/>
  <c r="T7384" i="1" a="1"/>
  <c r="T7384" i="1" s="1"/>
  <c r="T7383" i="1" a="1"/>
  <c r="T7383" i="1" s="1"/>
  <c r="T7382" i="1" a="1"/>
  <c r="T7382" i="1" s="1"/>
  <c r="T7381" i="1" a="1"/>
  <c r="T7381" i="1" s="1"/>
  <c r="T7380" i="1" a="1"/>
  <c r="T7380" i="1" s="1"/>
  <c r="T7379" i="1" a="1"/>
  <c r="T7379" i="1" s="1"/>
  <c r="T7378" i="1" a="1"/>
  <c r="T7378" i="1" s="1"/>
  <c r="T7377" i="1" a="1"/>
  <c r="T7377" i="1" s="1"/>
  <c r="T7376" i="1" a="1"/>
  <c r="T7376" i="1" s="1"/>
  <c r="T7375" i="1" a="1"/>
  <c r="T7375" i="1" s="1"/>
  <c r="T7374" i="1" a="1"/>
  <c r="T7374" i="1" s="1"/>
  <c r="T7373" i="1" a="1"/>
  <c r="T7373" i="1" s="1"/>
  <c r="T7372" i="1" a="1"/>
  <c r="T7372" i="1" s="1"/>
  <c r="T7371" i="1" a="1"/>
  <c r="T7371" i="1" s="1"/>
  <c r="T7370" i="1" a="1"/>
  <c r="T7370" i="1" s="1"/>
  <c r="T7369" i="1" a="1"/>
  <c r="T7369" i="1" s="1"/>
  <c r="T7368" i="1" a="1"/>
  <c r="T7368" i="1" s="1"/>
  <c r="T7367" i="1" a="1"/>
  <c r="T7367" i="1" s="1"/>
  <c r="T7366" i="1" a="1"/>
  <c r="T7366" i="1" s="1"/>
  <c r="T7365" i="1" a="1"/>
  <c r="T7365" i="1" s="1"/>
  <c r="T7364" i="1" a="1"/>
  <c r="T7364" i="1" s="1"/>
  <c r="T7363" i="1" a="1"/>
  <c r="T7363" i="1" s="1"/>
  <c r="T7362" i="1" a="1"/>
  <c r="T7362" i="1" s="1"/>
  <c r="T7361" i="1" a="1"/>
  <c r="T7361" i="1" s="1"/>
  <c r="T7360" i="1" a="1"/>
  <c r="T7360" i="1" s="1"/>
  <c r="T7359" i="1" a="1"/>
  <c r="T7359" i="1" s="1"/>
  <c r="T7358" i="1" a="1"/>
  <c r="T7358" i="1" s="1"/>
  <c r="T7357" i="1" a="1"/>
  <c r="T7357" i="1" s="1"/>
  <c r="T7356" i="1" a="1"/>
  <c r="T7356" i="1" s="1"/>
  <c r="T7355" i="1" a="1"/>
  <c r="T7355" i="1" s="1"/>
  <c r="T7354" i="1" a="1"/>
  <c r="T7354" i="1" s="1"/>
  <c r="T7353" i="1" a="1"/>
  <c r="T7353" i="1" s="1"/>
  <c r="T7352" i="1" a="1"/>
  <c r="T7352" i="1" s="1"/>
  <c r="T7351" i="1" a="1"/>
  <c r="T7351" i="1" s="1"/>
  <c r="T7350" i="1" a="1"/>
  <c r="T7350" i="1" s="1"/>
  <c r="T7349" i="1" a="1"/>
  <c r="T7349" i="1" s="1"/>
  <c r="T7348" i="1" a="1"/>
  <c r="T7348" i="1" s="1"/>
  <c r="T7347" i="1" a="1"/>
  <c r="T7347" i="1" s="1"/>
  <c r="T7346" i="1" a="1"/>
  <c r="T7346" i="1" s="1"/>
  <c r="T7345" i="1" a="1"/>
  <c r="T7345" i="1" s="1"/>
  <c r="T7344" i="1" a="1"/>
  <c r="T7344" i="1" s="1"/>
  <c r="T7343" i="1" a="1"/>
  <c r="T7343" i="1" s="1"/>
  <c r="T7342" i="1" a="1"/>
  <c r="T7342" i="1" s="1"/>
  <c r="T7341" i="1" a="1"/>
  <c r="T7341" i="1" s="1"/>
  <c r="T7340" i="1" a="1"/>
  <c r="T7340" i="1" s="1"/>
  <c r="T7339" i="1" a="1"/>
  <c r="T7339" i="1" s="1"/>
  <c r="T7338" i="1" a="1"/>
  <c r="T7338" i="1" s="1"/>
  <c r="T7337" i="1" a="1"/>
  <c r="T7337" i="1" s="1"/>
  <c r="T7336" i="1" a="1"/>
  <c r="T7336" i="1" s="1"/>
  <c r="T7335" i="1" a="1"/>
  <c r="T7335" i="1" s="1"/>
  <c r="T7334" i="1" a="1"/>
  <c r="T7334" i="1" s="1"/>
  <c r="T7333" i="1" a="1"/>
  <c r="T7333" i="1" s="1"/>
  <c r="T7332" i="1" a="1"/>
  <c r="T7332" i="1" s="1"/>
  <c r="T7331" i="1" a="1"/>
  <c r="T7331" i="1" s="1"/>
  <c r="T7330" i="1" a="1"/>
  <c r="T7330" i="1" s="1"/>
  <c r="T7329" i="1" a="1"/>
  <c r="T7329" i="1" s="1"/>
  <c r="T7328" i="1" a="1"/>
  <c r="T7328" i="1" s="1"/>
  <c r="T7327" i="1" a="1"/>
  <c r="T7327" i="1" s="1"/>
  <c r="T7326" i="1" a="1"/>
  <c r="T7326" i="1" s="1"/>
  <c r="T7325" i="1" a="1"/>
  <c r="T7325" i="1" s="1"/>
  <c r="T7324" i="1" a="1"/>
  <c r="T7324" i="1" s="1"/>
  <c r="T7323" i="1" a="1"/>
  <c r="T7323" i="1" s="1"/>
  <c r="T7322" i="1" a="1"/>
  <c r="T7322" i="1" s="1"/>
  <c r="T7321" i="1" a="1"/>
  <c r="T7321" i="1" s="1"/>
  <c r="T7320" i="1" a="1"/>
  <c r="T7320" i="1" s="1"/>
  <c r="T7319" i="1" a="1"/>
  <c r="T7319" i="1" s="1"/>
  <c r="T7318" i="1" a="1"/>
  <c r="T7318" i="1" s="1"/>
  <c r="T7317" i="1" a="1"/>
  <c r="T7317" i="1" s="1"/>
  <c r="T7316" i="1" a="1"/>
  <c r="T7316" i="1" s="1"/>
  <c r="T7315" i="1" a="1"/>
  <c r="T7315" i="1" s="1"/>
  <c r="T7314" i="1" a="1"/>
  <c r="T7314" i="1" s="1"/>
  <c r="T7313" i="1" a="1"/>
  <c r="T7313" i="1" s="1"/>
  <c r="T7312" i="1" a="1"/>
  <c r="T7312" i="1" s="1"/>
  <c r="T7311" i="1" a="1"/>
  <c r="T7311" i="1" s="1"/>
  <c r="T7310" i="1" a="1"/>
  <c r="T7310" i="1" s="1"/>
  <c r="T7309" i="1" a="1"/>
  <c r="T7309" i="1" s="1"/>
  <c r="T7308" i="1" a="1"/>
  <c r="T7308" i="1" s="1"/>
  <c r="T7307" i="1" a="1"/>
  <c r="T7307" i="1" s="1"/>
  <c r="T7306" i="1" a="1"/>
  <c r="T7306" i="1" s="1"/>
  <c r="T7305" i="1" a="1"/>
  <c r="T7305" i="1" s="1"/>
  <c r="T7304" i="1" a="1"/>
  <c r="T7304" i="1" s="1"/>
  <c r="T7303" i="1" a="1"/>
  <c r="T7303" i="1" s="1"/>
  <c r="T7302" i="1" a="1"/>
  <c r="T7302" i="1" s="1"/>
  <c r="T7301" i="1" a="1"/>
  <c r="T7301" i="1" s="1"/>
  <c r="T7300" i="1" a="1"/>
  <c r="T7300" i="1" s="1"/>
  <c r="T7299" i="1" a="1"/>
  <c r="T7299" i="1" s="1"/>
  <c r="T7298" i="1" a="1"/>
  <c r="T7298" i="1" s="1"/>
  <c r="T7297" i="1" a="1"/>
  <c r="T7297" i="1" s="1"/>
  <c r="T7296" i="1" a="1"/>
  <c r="T7296" i="1" s="1"/>
  <c r="T7295" i="1" a="1"/>
  <c r="T7295" i="1" s="1"/>
  <c r="T7294" i="1" a="1"/>
  <c r="T7294" i="1" s="1"/>
  <c r="T7293" i="1" a="1"/>
  <c r="T7293" i="1" s="1"/>
  <c r="T7292" i="1" a="1"/>
  <c r="T7292" i="1" s="1"/>
  <c r="T7291" i="1" a="1"/>
  <c r="T7291" i="1" s="1"/>
  <c r="T7290" i="1" a="1"/>
  <c r="T7290" i="1" s="1"/>
  <c r="T7289" i="1" a="1"/>
  <c r="T7289" i="1" s="1"/>
  <c r="T7288" i="1" a="1"/>
  <c r="T7288" i="1" s="1"/>
  <c r="T7287" i="1" a="1"/>
  <c r="T7287" i="1" s="1"/>
  <c r="T7286" i="1" a="1"/>
  <c r="T7286" i="1" s="1"/>
  <c r="T7285" i="1" a="1"/>
  <c r="T7285" i="1" s="1"/>
  <c r="T7284" i="1" a="1"/>
  <c r="T7284" i="1" s="1"/>
  <c r="T7283" i="1" a="1"/>
  <c r="T7283" i="1" s="1"/>
  <c r="T7282" i="1" a="1"/>
  <c r="T7282" i="1" s="1"/>
  <c r="T7281" i="1" a="1"/>
  <c r="T7281" i="1" s="1"/>
  <c r="T7280" i="1" a="1"/>
  <c r="T7280" i="1" s="1"/>
  <c r="T7279" i="1" a="1"/>
  <c r="T7279" i="1" s="1"/>
  <c r="T7278" i="1" a="1"/>
  <c r="T7278" i="1" s="1"/>
  <c r="T7277" i="1" a="1"/>
  <c r="T7277" i="1" s="1"/>
  <c r="T7276" i="1" a="1"/>
  <c r="T7276" i="1" s="1"/>
  <c r="T7275" i="1" a="1"/>
  <c r="T7275" i="1" s="1"/>
  <c r="T7274" i="1" a="1"/>
  <c r="T7274" i="1" s="1"/>
  <c r="T7273" i="1" a="1"/>
  <c r="T7273" i="1" s="1"/>
  <c r="T7272" i="1" a="1"/>
  <c r="T7272" i="1" s="1"/>
  <c r="T7271" i="1" a="1"/>
  <c r="T7271" i="1" s="1"/>
  <c r="T7270" i="1" a="1"/>
  <c r="T7270" i="1" s="1"/>
  <c r="T7269" i="1" a="1"/>
  <c r="T7269" i="1" s="1"/>
  <c r="T7268" i="1" a="1"/>
  <c r="T7268" i="1" s="1"/>
  <c r="T7267" i="1" a="1"/>
  <c r="T7267" i="1" s="1"/>
  <c r="T7266" i="1" a="1"/>
  <c r="T7266" i="1" s="1"/>
  <c r="T7265" i="1" a="1"/>
  <c r="T7265" i="1" s="1"/>
  <c r="T7264" i="1" a="1"/>
  <c r="T7264" i="1" s="1"/>
  <c r="T7263" i="1" a="1"/>
  <c r="T7263" i="1" s="1"/>
  <c r="T7262" i="1" a="1"/>
  <c r="T7262" i="1" s="1"/>
  <c r="T7261" i="1" a="1"/>
  <c r="T7261" i="1" s="1"/>
  <c r="T7260" i="1" a="1"/>
  <c r="T7260" i="1" s="1"/>
  <c r="T7259" i="1" a="1"/>
  <c r="T7259" i="1" s="1"/>
  <c r="T7258" i="1" a="1"/>
  <c r="T7258" i="1" s="1"/>
  <c r="T7257" i="1" a="1"/>
  <c r="T7257" i="1" s="1"/>
  <c r="T7256" i="1" a="1"/>
  <c r="T7256" i="1" s="1"/>
  <c r="T7255" i="1" a="1"/>
  <c r="T7255" i="1" s="1"/>
  <c r="T7254" i="1" a="1"/>
  <c r="T7254" i="1" s="1"/>
  <c r="T7253" i="1" a="1"/>
  <c r="T7253" i="1" s="1"/>
  <c r="T7252" i="1" a="1"/>
  <c r="T7252" i="1" s="1"/>
  <c r="T7251" i="1" a="1"/>
  <c r="T7251" i="1" s="1"/>
  <c r="T7250" i="1" a="1"/>
  <c r="T7250" i="1" s="1"/>
  <c r="T7249" i="1" a="1"/>
  <c r="T7249" i="1" s="1"/>
  <c r="T7248" i="1" a="1"/>
  <c r="T7248" i="1" s="1"/>
  <c r="T7247" i="1" a="1"/>
  <c r="T7247" i="1" s="1"/>
  <c r="T7246" i="1" a="1"/>
  <c r="T7246" i="1" s="1"/>
  <c r="T7245" i="1" a="1"/>
  <c r="T7245" i="1" s="1"/>
  <c r="T7244" i="1" a="1"/>
  <c r="T7244" i="1" s="1"/>
  <c r="T7243" i="1" a="1"/>
  <c r="T7243" i="1" s="1"/>
  <c r="T7242" i="1" a="1"/>
  <c r="T7242" i="1" s="1"/>
  <c r="T7241" i="1" a="1"/>
  <c r="T7241" i="1" s="1"/>
  <c r="T7240" i="1" a="1"/>
  <c r="T7240" i="1" s="1"/>
  <c r="T7239" i="1" a="1"/>
  <c r="T7239" i="1" s="1"/>
  <c r="T7238" i="1" a="1"/>
  <c r="T7238" i="1" s="1"/>
  <c r="T7237" i="1" a="1"/>
  <c r="T7237" i="1" s="1"/>
  <c r="T7236" i="1" a="1"/>
  <c r="T7236" i="1" s="1"/>
  <c r="T7235" i="1" a="1"/>
  <c r="T7235" i="1" s="1"/>
  <c r="T7234" i="1" a="1"/>
  <c r="T7234" i="1" s="1"/>
  <c r="T7233" i="1" a="1"/>
  <c r="T7233" i="1" s="1"/>
  <c r="T7232" i="1" a="1"/>
  <c r="T7232" i="1" s="1"/>
  <c r="T7231" i="1" a="1"/>
  <c r="T7231" i="1" s="1"/>
  <c r="T7230" i="1" a="1"/>
  <c r="T7230" i="1" s="1"/>
  <c r="T7229" i="1" a="1"/>
  <c r="T7229" i="1" s="1"/>
  <c r="T7228" i="1" a="1"/>
  <c r="T7228" i="1" s="1"/>
  <c r="T7227" i="1" a="1"/>
  <c r="T7227" i="1" s="1"/>
  <c r="T7226" i="1" a="1"/>
  <c r="T7226" i="1" s="1"/>
  <c r="T7225" i="1" a="1"/>
  <c r="T7225" i="1" s="1"/>
  <c r="T7224" i="1" a="1"/>
  <c r="T7224" i="1" s="1"/>
  <c r="T7223" i="1" a="1"/>
  <c r="T7223" i="1" s="1"/>
  <c r="T7222" i="1" a="1"/>
  <c r="T7222" i="1" s="1"/>
  <c r="T7221" i="1" a="1"/>
  <c r="T7221" i="1" s="1"/>
  <c r="T7220" i="1" a="1"/>
  <c r="T7220" i="1" s="1"/>
  <c r="T7219" i="1" a="1"/>
  <c r="T7219" i="1" s="1"/>
  <c r="T7218" i="1" a="1"/>
  <c r="T7218" i="1" s="1"/>
  <c r="T7217" i="1" a="1"/>
  <c r="T7217" i="1" s="1"/>
  <c r="T7216" i="1" a="1"/>
  <c r="T7216" i="1" s="1"/>
  <c r="T7215" i="1" a="1"/>
  <c r="T7215" i="1" s="1"/>
  <c r="T7214" i="1" a="1"/>
  <c r="T7214" i="1" s="1"/>
  <c r="T7213" i="1" a="1"/>
  <c r="T7213" i="1" s="1"/>
  <c r="T7212" i="1" a="1"/>
  <c r="T7212" i="1" s="1"/>
  <c r="T7211" i="1" a="1"/>
  <c r="T7211" i="1" s="1"/>
  <c r="T7210" i="1" a="1"/>
  <c r="T7210" i="1" s="1"/>
  <c r="T7209" i="1" a="1"/>
  <c r="T7209" i="1" s="1"/>
  <c r="T7208" i="1" a="1"/>
  <c r="T7208" i="1" s="1"/>
  <c r="T7207" i="1" a="1"/>
  <c r="T7207" i="1" s="1"/>
  <c r="T7206" i="1" a="1"/>
  <c r="T7206" i="1" s="1"/>
  <c r="T7205" i="1" a="1"/>
  <c r="T7205" i="1" s="1"/>
  <c r="T7204" i="1" a="1"/>
  <c r="T7204" i="1" s="1"/>
  <c r="T7203" i="1" a="1"/>
  <c r="T7203" i="1" s="1"/>
  <c r="T7202" i="1" a="1"/>
  <c r="T7202" i="1" s="1"/>
  <c r="T7201" i="1" a="1"/>
  <c r="T7201" i="1" s="1"/>
  <c r="T7200" i="1" a="1"/>
  <c r="T7200" i="1" s="1"/>
  <c r="T7199" i="1" a="1"/>
  <c r="T7199" i="1" s="1"/>
  <c r="T7198" i="1" a="1"/>
  <c r="T7198" i="1" s="1"/>
  <c r="T7197" i="1" a="1"/>
  <c r="T7197" i="1" s="1"/>
  <c r="T7196" i="1" a="1"/>
  <c r="T7196" i="1" s="1"/>
  <c r="T7195" i="1" a="1"/>
  <c r="T7195" i="1" s="1"/>
  <c r="T7194" i="1" a="1"/>
  <c r="T7194" i="1" s="1"/>
  <c r="T7193" i="1" a="1"/>
  <c r="T7193" i="1" s="1"/>
  <c r="T7192" i="1" a="1"/>
  <c r="T7192" i="1" s="1"/>
  <c r="T7191" i="1" a="1"/>
  <c r="T7191" i="1" s="1"/>
  <c r="T7190" i="1" a="1"/>
  <c r="T7190" i="1" s="1"/>
  <c r="T7189" i="1" a="1"/>
  <c r="T7189" i="1" s="1"/>
  <c r="T7188" i="1" a="1"/>
  <c r="T7188" i="1" s="1"/>
  <c r="T7187" i="1" a="1"/>
  <c r="T7187" i="1" s="1"/>
  <c r="T7186" i="1" a="1"/>
  <c r="T7186" i="1" s="1"/>
  <c r="T7185" i="1" a="1"/>
  <c r="T7185" i="1" s="1"/>
  <c r="T7184" i="1" a="1"/>
  <c r="T7184" i="1" s="1"/>
  <c r="T7183" i="1" a="1"/>
  <c r="T7183" i="1" s="1"/>
  <c r="T7182" i="1" a="1"/>
  <c r="T7182" i="1" s="1"/>
  <c r="T7181" i="1" a="1"/>
  <c r="T7181" i="1" s="1"/>
  <c r="T7180" i="1" a="1"/>
  <c r="T7180" i="1" s="1"/>
  <c r="T7179" i="1" a="1"/>
  <c r="T7179" i="1" s="1"/>
  <c r="T7178" i="1" a="1"/>
  <c r="T7178" i="1" s="1"/>
  <c r="T7177" i="1" a="1"/>
  <c r="T7177" i="1" s="1"/>
  <c r="T7176" i="1" a="1"/>
  <c r="T7176" i="1" s="1"/>
  <c r="T7175" i="1" a="1"/>
  <c r="T7175" i="1" s="1"/>
  <c r="T7174" i="1" a="1"/>
  <c r="T7174" i="1" s="1"/>
  <c r="T7173" i="1" a="1"/>
  <c r="T7173" i="1" s="1"/>
  <c r="T7172" i="1" a="1"/>
  <c r="T7172" i="1" s="1"/>
  <c r="T7171" i="1" a="1"/>
  <c r="T7171" i="1" s="1"/>
  <c r="T7170" i="1" a="1"/>
  <c r="T7170" i="1" s="1"/>
  <c r="T7169" i="1" a="1"/>
  <c r="T7169" i="1" s="1"/>
  <c r="T7168" i="1" a="1"/>
  <c r="T7168" i="1" s="1"/>
  <c r="T7167" i="1" a="1"/>
  <c r="T7167" i="1" s="1"/>
  <c r="T7166" i="1" a="1"/>
  <c r="T7166" i="1" s="1"/>
  <c r="T7165" i="1" a="1"/>
  <c r="T7165" i="1" s="1"/>
  <c r="T7164" i="1" a="1"/>
  <c r="T7164" i="1" s="1"/>
  <c r="T7163" i="1" a="1"/>
  <c r="T7163" i="1" s="1"/>
  <c r="T7162" i="1" a="1"/>
  <c r="T7162" i="1" s="1"/>
  <c r="T7161" i="1" a="1"/>
  <c r="T7161" i="1" s="1"/>
  <c r="T7160" i="1" a="1"/>
  <c r="T7160" i="1" s="1"/>
  <c r="T7159" i="1" a="1"/>
  <c r="T7159" i="1" s="1"/>
  <c r="T7158" i="1" a="1"/>
  <c r="T7158" i="1" s="1"/>
  <c r="T7157" i="1" a="1"/>
  <c r="T7157" i="1" s="1"/>
  <c r="T7156" i="1" a="1"/>
  <c r="T7156" i="1" s="1"/>
  <c r="T7155" i="1" a="1"/>
  <c r="T7155" i="1" s="1"/>
  <c r="T7154" i="1" a="1"/>
  <c r="T7154" i="1" s="1"/>
  <c r="T7153" i="1" a="1"/>
  <c r="T7153" i="1" s="1"/>
  <c r="T7152" i="1" a="1"/>
  <c r="T7152" i="1" s="1"/>
  <c r="T7151" i="1" a="1"/>
  <c r="T7151" i="1" s="1"/>
  <c r="T7150" i="1" a="1"/>
  <c r="T7150" i="1" s="1"/>
  <c r="T7149" i="1" a="1"/>
  <c r="T7149" i="1" s="1"/>
  <c r="T7148" i="1" a="1"/>
  <c r="T7148" i="1" s="1"/>
  <c r="T7147" i="1" a="1"/>
  <c r="T7147" i="1" s="1"/>
  <c r="T7146" i="1" a="1"/>
  <c r="T7146" i="1" s="1"/>
  <c r="T7145" i="1" a="1"/>
  <c r="T7145" i="1" s="1"/>
  <c r="T7144" i="1" a="1"/>
  <c r="T7144" i="1" s="1"/>
  <c r="T7143" i="1" a="1"/>
  <c r="T7143" i="1" s="1"/>
  <c r="T7142" i="1" a="1"/>
  <c r="T7142" i="1" s="1"/>
  <c r="T7141" i="1" a="1"/>
  <c r="T7141" i="1" s="1"/>
  <c r="T7140" i="1" a="1"/>
  <c r="T7140" i="1" s="1"/>
  <c r="T7139" i="1" a="1"/>
  <c r="T7139" i="1" s="1"/>
  <c r="T7138" i="1" a="1"/>
  <c r="T7138" i="1" s="1"/>
  <c r="T7137" i="1" a="1"/>
  <c r="T7137" i="1" s="1"/>
  <c r="T7136" i="1" a="1"/>
  <c r="T7136" i="1" s="1"/>
  <c r="T7135" i="1" a="1"/>
  <c r="T7135" i="1" s="1"/>
  <c r="T7134" i="1" a="1"/>
  <c r="T7134" i="1" s="1"/>
  <c r="T7133" i="1" a="1"/>
  <c r="T7133" i="1" s="1"/>
  <c r="T7132" i="1" a="1"/>
  <c r="T7132" i="1" s="1"/>
  <c r="T7131" i="1" a="1"/>
  <c r="T7131" i="1" s="1"/>
  <c r="T7130" i="1" a="1"/>
  <c r="T7130" i="1" s="1"/>
  <c r="T7129" i="1" a="1"/>
  <c r="T7129" i="1" s="1"/>
  <c r="T7128" i="1" a="1"/>
  <c r="T7128" i="1" s="1"/>
  <c r="T7127" i="1" a="1"/>
  <c r="T7127" i="1" s="1"/>
  <c r="T7126" i="1" a="1"/>
  <c r="T7126" i="1" s="1"/>
  <c r="T7125" i="1" a="1"/>
  <c r="T7125" i="1" s="1"/>
  <c r="T7124" i="1" a="1"/>
  <c r="T7124" i="1" s="1"/>
  <c r="T7123" i="1" a="1"/>
  <c r="T7123" i="1" s="1"/>
  <c r="T7122" i="1" a="1"/>
  <c r="T7122" i="1" s="1"/>
  <c r="T7121" i="1" a="1"/>
  <c r="T7121" i="1" s="1"/>
  <c r="T7120" i="1" a="1"/>
  <c r="T7120" i="1" s="1"/>
  <c r="T7119" i="1" a="1"/>
  <c r="T7119" i="1" s="1"/>
  <c r="T7118" i="1" a="1"/>
  <c r="T7118" i="1" s="1"/>
  <c r="T7117" i="1" a="1"/>
  <c r="T7117" i="1" s="1"/>
  <c r="T7116" i="1" a="1"/>
  <c r="T7116" i="1" s="1"/>
  <c r="T7115" i="1" a="1"/>
  <c r="T7115" i="1" s="1"/>
  <c r="T7114" i="1" a="1"/>
  <c r="T7114" i="1" s="1"/>
  <c r="T7113" i="1" a="1"/>
  <c r="T7113" i="1" s="1"/>
  <c r="T7112" i="1" a="1"/>
  <c r="T7112" i="1" s="1"/>
  <c r="T7111" i="1" a="1"/>
  <c r="T7111" i="1" s="1"/>
  <c r="T7110" i="1" a="1"/>
  <c r="T7110" i="1" s="1"/>
  <c r="T7109" i="1" a="1"/>
  <c r="T7109" i="1" s="1"/>
  <c r="T7108" i="1" a="1"/>
  <c r="T7108" i="1" s="1"/>
  <c r="T7107" i="1" a="1"/>
  <c r="T7107" i="1" s="1"/>
  <c r="T7106" i="1" a="1"/>
  <c r="T7106" i="1" s="1"/>
  <c r="T7105" i="1" a="1"/>
  <c r="T7105" i="1" s="1"/>
  <c r="T7104" i="1" a="1"/>
  <c r="T7104" i="1" s="1"/>
  <c r="T7103" i="1" a="1"/>
  <c r="T7103" i="1" s="1"/>
  <c r="T7102" i="1" a="1"/>
  <c r="T7102" i="1" s="1"/>
  <c r="T7101" i="1" a="1"/>
  <c r="T7101" i="1" s="1"/>
  <c r="T7100" i="1" a="1"/>
  <c r="T7100" i="1" s="1"/>
  <c r="T7099" i="1" a="1"/>
  <c r="T7099" i="1" s="1"/>
  <c r="T7098" i="1" a="1"/>
  <c r="T7098" i="1" s="1"/>
  <c r="T7097" i="1" a="1"/>
  <c r="T7097" i="1" s="1"/>
  <c r="T7096" i="1" a="1"/>
  <c r="T7096" i="1" s="1"/>
  <c r="T7095" i="1" a="1"/>
  <c r="T7095" i="1" s="1"/>
  <c r="T7094" i="1" a="1"/>
  <c r="T7094" i="1" s="1"/>
  <c r="T7093" i="1" a="1"/>
  <c r="T7093" i="1" s="1"/>
  <c r="T7092" i="1" a="1"/>
  <c r="T7092" i="1" s="1"/>
  <c r="T7091" i="1" a="1"/>
  <c r="T7091" i="1" s="1"/>
  <c r="T7090" i="1" a="1"/>
  <c r="T7090" i="1" s="1"/>
  <c r="T7089" i="1" a="1"/>
  <c r="T7089" i="1" s="1"/>
  <c r="T7088" i="1" a="1"/>
  <c r="T7088" i="1" s="1"/>
  <c r="T7087" i="1" a="1"/>
  <c r="T7087" i="1" s="1"/>
  <c r="T7086" i="1" a="1"/>
  <c r="T7086" i="1" s="1"/>
  <c r="T7085" i="1" a="1"/>
  <c r="T7085" i="1" s="1"/>
  <c r="T7084" i="1" a="1"/>
  <c r="T7084" i="1" s="1"/>
  <c r="T7083" i="1" a="1"/>
  <c r="T7083" i="1" s="1"/>
  <c r="T7082" i="1" a="1"/>
  <c r="T7082" i="1" s="1"/>
  <c r="T7081" i="1" a="1"/>
  <c r="T7081" i="1" s="1"/>
  <c r="T7080" i="1" a="1"/>
  <c r="T7080" i="1" s="1"/>
  <c r="T7079" i="1" a="1"/>
  <c r="T7079" i="1" s="1"/>
  <c r="T7078" i="1" a="1"/>
  <c r="T7078" i="1" s="1"/>
  <c r="T7077" i="1" a="1"/>
  <c r="T7077" i="1" s="1"/>
  <c r="T7076" i="1" a="1"/>
  <c r="T7076" i="1" s="1"/>
  <c r="T7075" i="1" a="1"/>
  <c r="T7075" i="1" s="1"/>
  <c r="T7074" i="1" a="1"/>
  <c r="T7074" i="1" s="1"/>
  <c r="T7073" i="1" a="1"/>
  <c r="T7073" i="1" s="1"/>
  <c r="T7072" i="1" a="1"/>
  <c r="T7072" i="1" s="1"/>
  <c r="T7071" i="1" a="1"/>
  <c r="T7071" i="1" s="1"/>
  <c r="T7070" i="1" a="1"/>
  <c r="T7070" i="1" s="1"/>
  <c r="T7069" i="1" a="1"/>
  <c r="T7069" i="1" s="1"/>
  <c r="T7068" i="1" a="1"/>
  <c r="T7068" i="1" s="1"/>
  <c r="T7067" i="1" a="1"/>
  <c r="T7067" i="1" s="1"/>
  <c r="T7066" i="1" a="1"/>
  <c r="T7066" i="1" s="1"/>
  <c r="T7065" i="1" a="1"/>
  <c r="T7065" i="1" s="1"/>
  <c r="T7064" i="1" a="1"/>
  <c r="T7064" i="1" s="1"/>
  <c r="T7063" i="1" a="1"/>
  <c r="T7063" i="1" s="1"/>
  <c r="T7062" i="1" a="1"/>
  <c r="T7062" i="1" s="1"/>
  <c r="T7061" i="1" a="1"/>
  <c r="T7061" i="1" s="1"/>
  <c r="T7060" i="1" a="1"/>
  <c r="T7060" i="1" s="1"/>
  <c r="T7059" i="1" a="1"/>
  <c r="T7059" i="1" s="1"/>
  <c r="T7058" i="1" a="1"/>
  <c r="T7058" i="1" s="1"/>
  <c r="T7057" i="1" a="1"/>
  <c r="T7057" i="1" s="1"/>
  <c r="T7056" i="1" a="1"/>
  <c r="T7056" i="1" s="1"/>
  <c r="T7055" i="1" a="1"/>
  <c r="T7055" i="1" s="1"/>
  <c r="T7054" i="1" a="1"/>
  <c r="T7054" i="1" s="1"/>
  <c r="T7053" i="1" a="1"/>
  <c r="T7053" i="1" s="1"/>
  <c r="T7052" i="1" a="1"/>
  <c r="T7052" i="1" s="1"/>
  <c r="T7051" i="1" a="1"/>
  <c r="T7051" i="1" s="1"/>
  <c r="T7050" i="1" a="1"/>
  <c r="T7050" i="1" s="1"/>
  <c r="T7049" i="1" a="1"/>
  <c r="T7049" i="1" s="1"/>
  <c r="T7048" i="1" a="1"/>
  <c r="T7048" i="1" s="1"/>
  <c r="T7047" i="1" a="1"/>
  <c r="T7047" i="1" s="1"/>
  <c r="T7046" i="1" a="1"/>
  <c r="T7046" i="1" s="1"/>
  <c r="T7045" i="1" a="1"/>
  <c r="T7045" i="1" s="1"/>
  <c r="T7044" i="1" a="1"/>
  <c r="T7044" i="1" s="1"/>
  <c r="T7043" i="1" a="1"/>
  <c r="T7043" i="1" s="1"/>
  <c r="T7042" i="1" a="1"/>
  <c r="T7042" i="1" s="1"/>
  <c r="T7041" i="1" a="1"/>
  <c r="T7041" i="1" s="1"/>
  <c r="T7040" i="1" a="1"/>
  <c r="T7040" i="1" s="1"/>
  <c r="T7039" i="1" a="1"/>
  <c r="T7039" i="1" s="1"/>
  <c r="T7038" i="1" a="1"/>
  <c r="T7038" i="1" s="1"/>
  <c r="T7037" i="1" a="1"/>
  <c r="T7037" i="1" s="1"/>
  <c r="T7036" i="1" a="1"/>
  <c r="T7036" i="1" s="1"/>
  <c r="T7035" i="1" a="1"/>
  <c r="T7035" i="1" s="1"/>
  <c r="T7034" i="1" a="1"/>
  <c r="T7034" i="1" s="1"/>
  <c r="T7033" i="1" a="1"/>
  <c r="T7033" i="1" s="1"/>
  <c r="T7032" i="1" a="1"/>
  <c r="T7032" i="1" s="1"/>
  <c r="T7031" i="1" a="1"/>
  <c r="T7031" i="1" s="1"/>
  <c r="T7030" i="1" a="1"/>
  <c r="T7030" i="1" s="1"/>
  <c r="T7029" i="1" a="1"/>
  <c r="T7029" i="1" s="1"/>
  <c r="T7028" i="1" a="1"/>
  <c r="T7028" i="1" s="1"/>
  <c r="T7027" i="1" a="1"/>
  <c r="T7027" i="1" s="1"/>
  <c r="T7026" i="1" a="1"/>
  <c r="T7026" i="1" s="1"/>
  <c r="T7025" i="1" a="1"/>
  <c r="T7025" i="1" s="1"/>
  <c r="T7024" i="1" a="1"/>
  <c r="T7024" i="1" s="1"/>
  <c r="T7023" i="1" a="1"/>
  <c r="T7023" i="1" s="1"/>
  <c r="T7022" i="1" a="1"/>
  <c r="T7022" i="1" s="1"/>
  <c r="T7021" i="1" a="1"/>
  <c r="T7021" i="1" s="1"/>
  <c r="T7020" i="1" a="1"/>
  <c r="T7020" i="1" s="1"/>
  <c r="T7019" i="1" a="1"/>
  <c r="T7019" i="1" s="1"/>
  <c r="T7018" i="1" a="1"/>
  <c r="T7018" i="1" s="1"/>
  <c r="T7017" i="1" a="1"/>
  <c r="T7017" i="1" s="1"/>
  <c r="T7016" i="1" a="1"/>
  <c r="T7016" i="1" s="1"/>
  <c r="T7015" i="1" a="1"/>
  <c r="T7015" i="1" s="1"/>
  <c r="T7014" i="1" a="1"/>
  <c r="T7014" i="1" s="1"/>
  <c r="T7013" i="1" a="1"/>
  <c r="T7013" i="1" s="1"/>
  <c r="T7012" i="1" a="1"/>
  <c r="T7012" i="1" s="1"/>
  <c r="T7011" i="1" a="1"/>
  <c r="T7011" i="1" s="1"/>
  <c r="T7010" i="1" a="1"/>
  <c r="T7010" i="1" s="1"/>
  <c r="T7009" i="1" a="1"/>
  <c r="T7009" i="1" s="1"/>
  <c r="T7008" i="1" a="1"/>
  <c r="T7008" i="1" s="1"/>
  <c r="T7007" i="1" a="1"/>
  <c r="T7007" i="1" s="1"/>
  <c r="T7006" i="1" a="1"/>
  <c r="T7006" i="1" s="1"/>
  <c r="T7005" i="1" a="1"/>
  <c r="T7005" i="1" s="1"/>
  <c r="T7004" i="1" a="1"/>
  <c r="T7004" i="1" s="1"/>
  <c r="T7003" i="1" a="1"/>
  <c r="T7003" i="1" s="1"/>
  <c r="T7002" i="1" a="1"/>
  <c r="T7002" i="1" s="1"/>
  <c r="T7001" i="1" a="1"/>
  <c r="T7001" i="1" s="1"/>
  <c r="T7000" i="1" a="1"/>
  <c r="T7000" i="1" s="1"/>
  <c r="T6999" i="1" a="1"/>
  <c r="T6999" i="1" s="1"/>
  <c r="T6998" i="1" a="1"/>
  <c r="T6998" i="1" s="1"/>
  <c r="T6997" i="1" a="1"/>
  <c r="T6997" i="1" s="1"/>
  <c r="T6996" i="1" a="1"/>
  <c r="T6996" i="1" s="1"/>
  <c r="T6995" i="1" a="1"/>
  <c r="T6995" i="1" s="1"/>
  <c r="T6994" i="1" a="1"/>
  <c r="T6994" i="1" s="1"/>
  <c r="T6993" i="1" a="1"/>
  <c r="T6993" i="1" s="1"/>
  <c r="T6992" i="1" a="1"/>
  <c r="T6992" i="1" s="1"/>
  <c r="T6991" i="1" a="1"/>
  <c r="T6991" i="1" s="1"/>
  <c r="T6990" i="1" a="1"/>
  <c r="T6990" i="1" s="1"/>
  <c r="T6989" i="1" a="1"/>
  <c r="T6989" i="1" s="1"/>
  <c r="T6988" i="1" a="1"/>
  <c r="T6988" i="1" s="1"/>
  <c r="T6987" i="1" a="1"/>
  <c r="T6987" i="1" s="1"/>
  <c r="T6986" i="1" a="1"/>
  <c r="T6986" i="1" s="1"/>
  <c r="T6985" i="1" a="1"/>
  <c r="T6985" i="1" s="1"/>
  <c r="T6984" i="1" a="1"/>
  <c r="T6984" i="1" s="1"/>
  <c r="T6983" i="1" a="1"/>
  <c r="T6983" i="1" s="1"/>
  <c r="T6982" i="1" a="1"/>
  <c r="T6982" i="1" s="1"/>
  <c r="T6981" i="1" a="1"/>
  <c r="T6981" i="1" s="1"/>
  <c r="T6980" i="1" a="1"/>
  <c r="T6980" i="1" s="1"/>
  <c r="T6979" i="1" a="1"/>
  <c r="T6979" i="1" s="1"/>
  <c r="T6978" i="1" a="1"/>
  <c r="T6978" i="1" s="1"/>
  <c r="T6977" i="1" a="1"/>
  <c r="T6977" i="1" s="1"/>
  <c r="T6976" i="1" a="1"/>
  <c r="T6976" i="1" s="1"/>
  <c r="T6975" i="1" a="1"/>
  <c r="T6975" i="1" s="1"/>
  <c r="T6974" i="1" a="1"/>
  <c r="T6974" i="1" s="1"/>
  <c r="T6973" i="1" a="1"/>
  <c r="T6973" i="1" s="1"/>
  <c r="T6972" i="1" a="1"/>
  <c r="T6972" i="1" s="1"/>
  <c r="T6971" i="1" a="1"/>
  <c r="T6971" i="1" s="1"/>
  <c r="T6970" i="1" a="1"/>
  <c r="T6970" i="1" s="1"/>
  <c r="T6969" i="1" a="1"/>
  <c r="T6969" i="1" s="1"/>
  <c r="T6968" i="1" a="1"/>
  <c r="T6968" i="1" s="1"/>
  <c r="T6967" i="1" a="1"/>
  <c r="T6967" i="1" s="1"/>
  <c r="T6966" i="1" a="1"/>
  <c r="T6966" i="1" s="1"/>
  <c r="T6965" i="1" a="1"/>
  <c r="T6965" i="1" s="1"/>
  <c r="T6964" i="1" a="1"/>
  <c r="T6964" i="1" s="1"/>
  <c r="T6963" i="1" a="1"/>
  <c r="T6963" i="1" s="1"/>
  <c r="T6962" i="1" a="1"/>
  <c r="T6962" i="1" s="1"/>
  <c r="T6961" i="1" a="1"/>
  <c r="T6961" i="1" s="1"/>
  <c r="T6960" i="1" a="1"/>
  <c r="T6960" i="1" s="1"/>
  <c r="T6959" i="1" a="1"/>
  <c r="T6959" i="1" s="1"/>
  <c r="T6958" i="1" a="1"/>
  <c r="T6958" i="1" s="1"/>
  <c r="T6957" i="1" a="1"/>
  <c r="T6957" i="1" s="1"/>
  <c r="T6956" i="1" a="1"/>
  <c r="T6956" i="1" s="1"/>
  <c r="T6955" i="1" a="1"/>
  <c r="T6955" i="1" s="1"/>
  <c r="T6954" i="1" a="1"/>
  <c r="T6954" i="1" s="1"/>
  <c r="T6953" i="1" a="1"/>
  <c r="T6953" i="1" s="1"/>
  <c r="T6952" i="1" a="1"/>
  <c r="T6952" i="1" s="1"/>
  <c r="T6951" i="1" a="1"/>
  <c r="T6951" i="1" s="1"/>
  <c r="T6950" i="1" a="1"/>
  <c r="T6950" i="1" s="1"/>
  <c r="T6949" i="1" a="1"/>
  <c r="T6949" i="1" s="1"/>
  <c r="T6948" i="1" a="1"/>
  <c r="T6948" i="1" s="1"/>
  <c r="T6947" i="1" a="1"/>
  <c r="T6947" i="1" s="1"/>
  <c r="T6946" i="1" a="1"/>
  <c r="T6946" i="1" s="1"/>
  <c r="T6945" i="1" a="1"/>
  <c r="T6945" i="1" s="1"/>
  <c r="T6944" i="1" a="1"/>
  <c r="T6944" i="1" s="1"/>
  <c r="T6943" i="1" a="1"/>
  <c r="T6943" i="1" s="1"/>
  <c r="T6942" i="1" a="1"/>
  <c r="T6942" i="1" s="1"/>
  <c r="T6941" i="1" a="1"/>
  <c r="T6941" i="1" s="1"/>
  <c r="T6940" i="1" a="1"/>
  <c r="T6940" i="1" s="1"/>
  <c r="T6939" i="1" a="1"/>
  <c r="T6939" i="1" s="1"/>
  <c r="T6938" i="1" a="1"/>
  <c r="T6938" i="1" s="1"/>
  <c r="T6937" i="1" a="1"/>
  <c r="T6937" i="1" s="1"/>
  <c r="T6936" i="1" a="1"/>
  <c r="T6936" i="1" s="1"/>
  <c r="T6935" i="1" a="1"/>
  <c r="T6935" i="1" s="1"/>
  <c r="T6934" i="1" a="1"/>
  <c r="T6934" i="1" s="1"/>
  <c r="T6933" i="1" a="1"/>
  <c r="T6933" i="1" s="1"/>
  <c r="T6932" i="1" a="1"/>
  <c r="T6932" i="1" s="1"/>
  <c r="T6931" i="1" a="1"/>
  <c r="T6931" i="1" s="1"/>
  <c r="T6930" i="1" a="1"/>
  <c r="T6930" i="1" s="1"/>
  <c r="T6929" i="1" a="1"/>
  <c r="T6929" i="1" s="1"/>
  <c r="T6928" i="1" a="1"/>
  <c r="T6928" i="1" s="1"/>
  <c r="T6927" i="1" a="1"/>
  <c r="T6927" i="1" s="1"/>
  <c r="T6926" i="1" a="1"/>
  <c r="T6926" i="1" s="1"/>
  <c r="T6925" i="1" a="1"/>
  <c r="T6925" i="1" s="1"/>
  <c r="T6924" i="1" a="1"/>
  <c r="T6924" i="1" s="1"/>
  <c r="T6923" i="1" a="1"/>
  <c r="T6923" i="1" s="1"/>
  <c r="T6922" i="1" a="1"/>
  <c r="T6922" i="1" s="1"/>
  <c r="T6921" i="1" a="1"/>
  <c r="T6921" i="1" s="1"/>
  <c r="T6920" i="1" a="1"/>
  <c r="T6920" i="1" s="1"/>
  <c r="T6919" i="1" a="1"/>
  <c r="T6919" i="1" s="1"/>
  <c r="T6918" i="1" a="1"/>
  <c r="T6918" i="1" s="1"/>
  <c r="T6917" i="1" a="1"/>
  <c r="T6917" i="1" s="1"/>
  <c r="T6916" i="1" a="1"/>
  <c r="T6916" i="1" s="1"/>
  <c r="T6915" i="1" a="1"/>
  <c r="T6915" i="1" s="1"/>
  <c r="T6914" i="1" a="1"/>
  <c r="T6914" i="1" s="1"/>
  <c r="T6913" i="1" a="1"/>
  <c r="T6913" i="1" s="1"/>
  <c r="T6912" i="1" a="1"/>
  <c r="T6912" i="1" s="1"/>
  <c r="T6911" i="1" a="1"/>
  <c r="T6911" i="1" s="1"/>
  <c r="T6910" i="1" a="1"/>
  <c r="T6910" i="1" s="1"/>
  <c r="T6909" i="1" a="1"/>
  <c r="T6909" i="1" s="1"/>
  <c r="T6908" i="1" a="1"/>
  <c r="T6908" i="1" s="1"/>
  <c r="T6907" i="1" a="1"/>
  <c r="T6907" i="1" s="1"/>
  <c r="T6906" i="1" a="1"/>
  <c r="T6906" i="1" s="1"/>
  <c r="T6905" i="1" a="1"/>
  <c r="T6905" i="1" s="1"/>
  <c r="T6904" i="1" a="1"/>
  <c r="T6904" i="1" s="1"/>
  <c r="T6903" i="1" a="1"/>
  <c r="T6903" i="1" s="1"/>
  <c r="T6902" i="1" a="1"/>
  <c r="T6902" i="1" s="1"/>
  <c r="T6901" i="1" a="1"/>
  <c r="T6901" i="1" s="1"/>
  <c r="T6900" i="1" a="1"/>
  <c r="T6900" i="1" s="1"/>
  <c r="T6899" i="1" a="1"/>
  <c r="T6899" i="1" s="1"/>
  <c r="T6898" i="1" a="1"/>
  <c r="T6898" i="1" s="1"/>
  <c r="T6897" i="1" a="1"/>
  <c r="T6897" i="1" s="1"/>
  <c r="T6896" i="1" a="1"/>
  <c r="T6896" i="1" s="1"/>
  <c r="T6895" i="1" a="1"/>
  <c r="T6895" i="1" s="1"/>
  <c r="T6894" i="1" a="1"/>
  <c r="T6894" i="1" s="1"/>
  <c r="T6893" i="1" a="1"/>
  <c r="T6893" i="1" s="1"/>
  <c r="T6892" i="1" a="1"/>
  <c r="T6892" i="1" s="1"/>
  <c r="T6891" i="1" a="1"/>
  <c r="T6891" i="1" s="1"/>
  <c r="T6890" i="1" a="1"/>
  <c r="T6890" i="1" s="1"/>
  <c r="T6889" i="1" a="1"/>
  <c r="T6889" i="1" s="1"/>
  <c r="T6888" i="1" a="1"/>
  <c r="T6888" i="1" s="1"/>
  <c r="T6887" i="1" a="1"/>
  <c r="T6887" i="1" s="1"/>
  <c r="T6886" i="1" a="1"/>
  <c r="T6886" i="1" s="1"/>
  <c r="T6885" i="1" a="1"/>
  <c r="T6885" i="1" s="1"/>
  <c r="T6884" i="1" a="1"/>
  <c r="T6884" i="1" s="1"/>
  <c r="T6883" i="1" a="1"/>
  <c r="T6883" i="1" s="1"/>
  <c r="T6882" i="1" a="1"/>
  <c r="T6882" i="1" s="1"/>
  <c r="T6881" i="1" a="1"/>
  <c r="T6881" i="1" s="1"/>
  <c r="T6880" i="1" a="1"/>
  <c r="T6880" i="1" s="1"/>
  <c r="T6879" i="1" a="1"/>
  <c r="T6879" i="1" s="1"/>
  <c r="T6878" i="1" a="1"/>
  <c r="T6878" i="1" s="1"/>
  <c r="T6877" i="1" a="1"/>
  <c r="T6877" i="1" s="1"/>
  <c r="T6876" i="1" a="1"/>
  <c r="T6876" i="1" s="1"/>
  <c r="T6875" i="1" a="1"/>
  <c r="T6875" i="1" s="1"/>
  <c r="T6874" i="1" a="1"/>
  <c r="T6874" i="1" s="1"/>
  <c r="T6873" i="1" a="1"/>
  <c r="T6873" i="1" s="1"/>
  <c r="T6872" i="1" a="1"/>
  <c r="T6872" i="1" s="1"/>
  <c r="T6871" i="1" a="1"/>
  <c r="T6871" i="1" s="1"/>
  <c r="T6870" i="1" a="1"/>
  <c r="T6870" i="1" s="1"/>
  <c r="T6869" i="1" a="1"/>
  <c r="T6869" i="1" s="1"/>
  <c r="T6868" i="1" a="1"/>
  <c r="T6868" i="1" s="1"/>
  <c r="T6867" i="1" a="1"/>
  <c r="T6867" i="1" s="1"/>
  <c r="T6866" i="1" a="1"/>
  <c r="T6866" i="1" s="1"/>
  <c r="T6865" i="1" a="1"/>
  <c r="T6865" i="1" s="1"/>
  <c r="T6864" i="1" a="1"/>
  <c r="T6864" i="1" s="1"/>
  <c r="T6863" i="1" a="1"/>
  <c r="T6863" i="1" s="1"/>
  <c r="T6862" i="1" a="1"/>
  <c r="T6862" i="1" s="1"/>
  <c r="T6861" i="1" a="1"/>
  <c r="T6861" i="1" s="1"/>
  <c r="T6860" i="1" a="1"/>
  <c r="T6860" i="1" s="1"/>
  <c r="T6859" i="1" a="1"/>
  <c r="T6859" i="1" s="1"/>
  <c r="T6858" i="1" a="1"/>
  <c r="T6858" i="1" s="1"/>
  <c r="T6857" i="1" a="1"/>
  <c r="T6857" i="1" s="1"/>
  <c r="T6856" i="1" a="1"/>
  <c r="T6856" i="1" s="1"/>
  <c r="T6855" i="1" a="1"/>
  <c r="T6855" i="1" s="1"/>
  <c r="T6854" i="1" a="1"/>
  <c r="T6854" i="1" s="1"/>
  <c r="T6853" i="1" a="1"/>
  <c r="T6853" i="1" s="1"/>
  <c r="T6852" i="1" a="1"/>
  <c r="T6852" i="1" s="1"/>
  <c r="T6851" i="1" a="1"/>
  <c r="T6851" i="1" s="1"/>
  <c r="T6850" i="1" a="1"/>
  <c r="T6850" i="1" s="1"/>
  <c r="T6849" i="1" a="1"/>
  <c r="T6849" i="1" s="1"/>
  <c r="T6848" i="1" a="1"/>
  <c r="T6848" i="1" s="1"/>
  <c r="T6847" i="1" a="1"/>
  <c r="T6847" i="1" s="1"/>
  <c r="T6846" i="1" a="1"/>
  <c r="T6846" i="1" s="1"/>
  <c r="T6845" i="1" a="1"/>
  <c r="T6845" i="1" s="1"/>
  <c r="T6844" i="1" a="1"/>
  <c r="T6844" i="1" s="1"/>
  <c r="T6843" i="1" a="1"/>
  <c r="T6843" i="1" s="1"/>
  <c r="T6842" i="1" a="1"/>
  <c r="T6842" i="1" s="1"/>
  <c r="T6841" i="1" a="1"/>
  <c r="T6841" i="1" s="1"/>
  <c r="T6840" i="1" a="1"/>
  <c r="T6840" i="1" s="1"/>
  <c r="T6839" i="1" a="1"/>
  <c r="T6839" i="1" s="1"/>
  <c r="T6838" i="1" a="1"/>
  <c r="T6838" i="1" s="1"/>
  <c r="T6837" i="1" a="1"/>
  <c r="T6837" i="1" s="1"/>
  <c r="T6836" i="1" a="1"/>
  <c r="T6836" i="1" s="1"/>
  <c r="T6835" i="1" a="1"/>
  <c r="T6835" i="1" s="1"/>
  <c r="T6834" i="1" a="1"/>
  <c r="T6834" i="1" s="1"/>
  <c r="T6833" i="1" a="1"/>
  <c r="T6833" i="1" s="1"/>
  <c r="T6832" i="1" a="1"/>
  <c r="T6832" i="1" s="1"/>
  <c r="T6831" i="1" a="1"/>
  <c r="T6831" i="1" s="1"/>
  <c r="T6830" i="1" a="1"/>
  <c r="T6830" i="1" s="1"/>
  <c r="T6829" i="1" a="1"/>
  <c r="T6829" i="1" s="1"/>
  <c r="T6828" i="1" a="1"/>
  <c r="T6828" i="1" s="1"/>
  <c r="T6827" i="1" a="1"/>
  <c r="T6827" i="1" s="1"/>
  <c r="T6826" i="1" a="1"/>
  <c r="T6826" i="1" s="1"/>
  <c r="T6825" i="1" a="1"/>
  <c r="T6825" i="1" s="1"/>
  <c r="T6824" i="1" a="1"/>
  <c r="T6824" i="1" s="1"/>
  <c r="T6823" i="1" a="1"/>
  <c r="T6823" i="1" s="1"/>
  <c r="T6822" i="1" a="1"/>
  <c r="T6822" i="1" s="1"/>
  <c r="T6821" i="1" a="1"/>
  <c r="T6821" i="1" s="1"/>
  <c r="T6820" i="1" a="1"/>
  <c r="T6820" i="1" s="1"/>
  <c r="T6819" i="1" a="1"/>
  <c r="T6819" i="1" s="1"/>
  <c r="T6818" i="1" a="1"/>
  <c r="T6818" i="1" s="1"/>
  <c r="T6817" i="1" a="1"/>
  <c r="T6817" i="1" s="1"/>
  <c r="T6816" i="1" a="1"/>
  <c r="T6816" i="1" s="1"/>
  <c r="T6815" i="1" a="1"/>
  <c r="T6815" i="1" s="1"/>
  <c r="T6814" i="1" a="1"/>
  <c r="T6814" i="1" s="1"/>
  <c r="T6813" i="1" a="1"/>
  <c r="T6813" i="1" s="1"/>
  <c r="T6812" i="1" a="1"/>
  <c r="T6812" i="1" s="1"/>
  <c r="T6811" i="1" a="1"/>
  <c r="T6811" i="1" s="1"/>
  <c r="T6810" i="1" a="1"/>
  <c r="T6810" i="1" s="1"/>
  <c r="T6809" i="1" a="1"/>
  <c r="T6809" i="1" s="1"/>
  <c r="T6808" i="1" a="1"/>
  <c r="T6808" i="1" s="1"/>
  <c r="T6807" i="1" a="1"/>
  <c r="T6807" i="1" s="1"/>
  <c r="T6806" i="1" a="1"/>
  <c r="T6806" i="1" s="1"/>
  <c r="T6805" i="1" a="1"/>
  <c r="T6805" i="1" s="1"/>
  <c r="T6804" i="1" a="1"/>
  <c r="T6804" i="1" s="1"/>
  <c r="T6803" i="1" a="1"/>
  <c r="T6803" i="1" s="1"/>
  <c r="T6802" i="1" a="1"/>
  <c r="T6802" i="1" s="1"/>
  <c r="T6801" i="1" a="1"/>
  <c r="T6801" i="1" s="1"/>
  <c r="T6800" i="1" a="1"/>
  <c r="T6800" i="1" s="1"/>
  <c r="T6799" i="1" a="1"/>
  <c r="T6799" i="1" s="1"/>
  <c r="T6798" i="1" a="1"/>
  <c r="T6798" i="1" s="1"/>
  <c r="T6797" i="1" a="1"/>
  <c r="T6797" i="1" s="1"/>
  <c r="T6796" i="1" a="1"/>
  <c r="T6796" i="1" s="1"/>
  <c r="T6795" i="1" a="1"/>
  <c r="T6795" i="1" s="1"/>
  <c r="T6794" i="1" a="1"/>
  <c r="T6794" i="1" s="1"/>
  <c r="T6793" i="1" a="1"/>
  <c r="T6793" i="1" s="1"/>
  <c r="T6792" i="1" a="1"/>
  <c r="T6792" i="1" s="1"/>
  <c r="T6791" i="1" a="1"/>
  <c r="T6791" i="1" s="1"/>
  <c r="T6790" i="1" a="1"/>
  <c r="T6790" i="1" s="1"/>
  <c r="T6789" i="1" a="1"/>
  <c r="T6789" i="1" s="1"/>
  <c r="T6788" i="1" a="1"/>
  <c r="T6788" i="1" s="1"/>
  <c r="T6787" i="1" a="1"/>
  <c r="T6787" i="1" s="1"/>
  <c r="T6786" i="1" a="1"/>
  <c r="T6786" i="1" s="1"/>
  <c r="T6785" i="1" a="1"/>
  <c r="T6785" i="1" s="1"/>
  <c r="T6784" i="1" a="1"/>
  <c r="T6784" i="1" s="1"/>
  <c r="T6783" i="1" a="1"/>
  <c r="T6783" i="1" s="1"/>
  <c r="T6782" i="1" a="1"/>
  <c r="T6782" i="1" s="1"/>
  <c r="T6781" i="1" a="1"/>
  <c r="T6781" i="1" s="1"/>
  <c r="T6780" i="1" a="1"/>
  <c r="T6780" i="1" s="1"/>
  <c r="T6779" i="1" a="1"/>
  <c r="T6779" i="1" s="1"/>
  <c r="T6778" i="1" a="1"/>
  <c r="T6778" i="1" s="1"/>
  <c r="T6777" i="1" a="1"/>
  <c r="T6777" i="1" s="1"/>
  <c r="T6776" i="1" a="1"/>
  <c r="T6776" i="1" s="1"/>
  <c r="T6775" i="1" a="1"/>
  <c r="T6775" i="1" s="1"/>
  <c r="T6774" i="1" a="1"/>
  <c r="T6774" i="1" s="1"/>
  <c r="T6773" i="1" a="1"/>
  <c r="T6773" i="1" s="1"/>
  <c r="T6772" i="1" a="1"/>
  <c r="T6772" i="1" s="1"/>
  <c r="T6771" i="1" a="1"/>
  <c r="T6771" i="1" s="1"/>
  <c r="T6770" i="1" a="1"/>
  <c r="T6770" i="1" s="1"/>
  <c r="T6769" i="1" a="1"/>
  <c r="T6769" i="1" s="1"/>
  <c r="T6768" i="1" a="1"/>
  <c r="T6768" i="1" s="1"/>
  <c r="T6767" i="1" a="1"/>
  <c r="T6767" i="1" s="1"/>
  <c r="T6766" i="1" a="1"/>
  <c r="T6766" i="1" s="1"/>
  <c r="T6765" i="1" a="1"/>
  <c r="T6765" i="1" s="1"/>
  <c r="T6764" i="1" a="1"/>
  <c r="T6764" i="1" s="1"/>
  <c r="T6763" i="1" a="1"/>
  <c r="T6763" i="1" s="1"/>
  <c r="T6762" i="1" a="1"/>
  <c r="T6762" i="1" s="1"/>
  <c r="T6761" i="1" a="1"/>
  <c r="T6761" i="1" s="1"/>
  <c r="T6760" i="1" a="1"/>
  <c r="T6760" i="1" s="1"/>
  <c r="T6759" i="1" a="1"/>
  <c r="T6759" i="1" s="1"/>
  <c r="T6758" i="1" a="1"/>
  <c r="T6758" i="1" s="1"/>
  <c r="T6757" i="1" a="1"/>
  <c r="T6757" i="1" s="1"/>
  <c r="T6756" i="1" a="1"/>
  <c r="T6756" i="1" s="1"/>
  <c r="T6755" i="1" a="1"/>
  <c r="T6755" i="1" s="1"/>
  <c r="T6754" i="1" a="1"/>
  <c r="T6754" i="1" s="1"/>
  <c r="T6753" i="1" a="1"/>
  <c r="T6753" i="1" s="1"/>
  <c r="T6752" i="1" a="1"/>
  <c r="T6752" i="1" s="1"/>
  <c r="T6751" i="1" a="1"/>
  <c r="T6751" i="1" s="1"/>
  <c r="T6750" i="1" a="1"/>
  <c r="T6750" i="1" s="1"/>
  <c r="T6749" i="1" a="1"/>
  <c r="T6749" i="1" s="1"/>
  <c r="T6748" i="1" a="1"/>
  <c r="T6748" i="1" s="1"/>
  <c r="T6747" i="1" a="1"/>
  <c r="T6747" i="1" s="1"/>
  <c r="T6746" i="1" a="1"/>
  <c r="T6746" i="1" s="1"/>
  <c r="T6745" i="1" a="1"/>
  <c r="T6745" i="1" s="1"/>
  <c r="T6744" i="1" a="1"/>
  <c r="T6744" i="1" s="1"/>
  <c r="T6743" i="1" a="1"/>
  <c r="T6743" i="1" s="1"/>
  <c r="T6742" i="1" a="1"/>
  <c r="T6742" i="1" s="1"/>
  <c r="T6741" i="1" a="1"/>
  <c r="T6741" i="1" s="1"/>
  <c r="T6740" i="1" a="1"/>
  <c r="T6740" i="1" s="1"/>
  <c r="T6739" i="1" a="1"/>
  <c r="T6739" i="1" s="1"/>
  <c r="T6738" i="1" a="1"/>
  <c r="T6738" i="1" s="1"/>
  <c r="T6737" i="1" a="1"/>
  <c r="T6737" i="1" s="1"/>
  <c r="T6736" i="1" a="1"/>
  <c r="T6736" i="1" s="1"/>
  <c r="T6735" i="1" a="1"/>
  <c r="T6735" i="1" s="1"/>
  <c r="T6734" i="1" a="1"/>
  <c r="T6734" i="1" s="1"/>
  <c r="T6733" i="1" a="1"/>
  <c r="T6733" i="1" s="1"/>
  <c r="T6732" i="1" a="1"/>
  <c r="T6732" i="1" s="1"/>
  <c r="T6731" i="1" a="1"/>
  <c r="T6731" i="1" s="1"/>
  <c r="T6730" i="1" a="1"/>
  <c r="T6730" i="1" s="1"/>
  <c r="T6729" i="1" a="1"/>
  <c r="T6729" i="1" s="1"/>
  <c r="T6728" i="1" a="1"/>
  <c r="T6728" i="1" s="1"/>
  <c r="T6727" i="1" a="1"/>
  <c r="T6727" i="1" s="1"/>
  <c r="T6726" i="1" a="1"/>
  <c r="T6726" i="1" s="1"/>
  <c r="T6725" i="1" a="1"/>
  <c r="T6725" i="1" s="1"/>
  <c r="T6724" i="1" a="1"/>
  <c r="T6724" i="1" s="1"/>
  <c r="T6723" i="1" a="1"/>
  <c r="T6723" i="1" s="1"/>
  <c r="T6722" i="1" a="1"/>
  <c r="T6722" i="1" s="1"/>
  <c r="T6721" i="1" a="1"/>
  <c r="T6721" i="1" s="1"/>
  <c r="T6720" i="1" a="1"/>
  <c r="T6720" i="1" s="1"/>
  <c r="T6719" i="1" a="1"/>
  <c r="T6719" i="1" s="1"/>
  <c r="T6718" i="1" a="1"/>
  <c r="T6718" i="1" s="1"/>
  <c r="T6717" i="1" a="1"/>
  <c r="T6717" i="1" s="1"/>
  <c r="T6716" i="1" a="1"/>
  <c r="T6716" i="1" s="1"/>
  <c r="T6715" i="1" a="1"/>
  <c r="T6715" i="1" s="1"/>
  <c r="T6714" i="1" a="1"/>
  <c r="T6714" i="1" s="1"/>
  <c r="T6713" i="1" a="1"/>
  <c r="T6713" i="1" s="1"/>
  <c r="T6712" i="1" a="1"/>
  <c r="T6712" i="1" s="1"/>
  <c r="T6711" i="1" a="1"/>
  <c r="T6711" i="1" s="1"/>
  <c r="T6710" i="1" a="1"/>
  <c r="T6710" i="1" s="1"/>
  <c r="T6709" i="1" a="1"/>
  <c r="T6709" i="1" s="1"/>
  <c r="T6708" i="1" a="1"/>
  <c r="T6708" i="1" s="1"/>
  <c r="T6707" i="1" a="1"/>
  <c r="T6707" i="1" s="1"/>
  <c r="T6706" i="1" a="1"/>
  <c r="T6706" i="1" s="1"/>
  <c r="T6705" i="1" a="1"/>
  <c r="T6705" i="1" s="1"/>
  <c r="T6704" i="1" a="1"/>
  <c r="T6704" i="1" s="1"/>
  <c r="T6703" i="1" a="1"/>
  <c r="T6703" i="1" s="1"/>
  <c r="T6702" i="1" a="1"/>
  <c r="T6702" i="1" s="1"/>
  <c r="T6701" i="1" a="1"/>
  <c r="T6701" i="1" s="1"/>
  <c r="T6700" i="1" a="1"/>
  <c r="T6700" i="1" s="1"/>
  <c r="T6699" i="1" a="1"/>
  <c r="T6699" i="1" s="1"/>
  <c r="T6698" i="1" a="1"/>
  <c r="T6698" i="1" s="1"/>
  <c r="T6697" i="1" a="1"/>
  <c r="T6697" i="1" s="1"/>
  <c r="T6696" i="1" a="1"/>
  <c r="T6696" i="1" s="1"/>
  <c r="T6695" i="1" a="1"/>
  <c r="T6695" i="1" s="1"/>
  <c r="T6694" i="1" a="1"/>
  <c r="T6694" i="1" s="1"/>
  <c r="T6693" i="1" a="1"/>
  <c r="T6693" i="1" s="1"/>
  <c r="T6692" i="1" a="1"/>
  <c r="T6692" i="1" s="1"/>
  <c r="T6691" i="1" a="1"/>
  <c r="T6691" i="1" s="1"/>
  <c r="T6690" i="1" a="1"/>
  <c r="T6690" i="1" s="1"/>
  <c r="T6689" i="1" a="1"/>
  <c r="T6689" i="1" s="1"/>
  <c r="T6688" i="1" a="1"/>
  <c r="T6688" i="1" s="1"/>
  <c r="T6687" i="1" a="1"/>
  <c r="T6687" i="1" s="1"/>
  <c r="T6686" i="1" a="1"/>
  <c r="T6686" i="1" s="1"/>
  <c r="T6685" i="1" a="1"/>
  <c r="T6685" i="1" s="1"/>
  <c r="T6684" i="1" a="1"/>
  <c r="T6684" i="1" s="1"/>
  <c r="T6683" i="1" a="1"/>
  <c r="T6683" i="1" s="1"/>
  <c r="T6682" i="1" a="1"/>
  <c r="T6682" i="1" s="1"/>
  <c r="T6681" i="1" a="1"/>
  <c r="T6681" i="1" s="1"/>
  <c r="T6680" i="1" a="1"/>
  <c r="T6680" i="1" s="1"/>
  <c r="T6679" i="1" a="1"/>
  <c r="T6679" i="1" s="1"/>
  <c r="T6678" i="1" a="1"/>
  <c r="T6678" i="1" s="1"/>
  <c r="T6677" i="1" a="1"/>
  <c r="T6677" i="1" s="1"/>
  <c r="T6676" i="1" a="1"/>
  <c r="T6676" i="1" s="1"/>
  <c r="T6675" i="1" a="1"/>
  <c r="T6675" i="1" s="1"/>
  <c r="T6674" i="1" a="1"/>
  <c r="T6674" i="1" s="1"/>
  <c r="T6673" i="1" a="1"/>
  <c r="T6673" i="1" s="1"/>
  <c r="T6672" i="1" a="1"/>
  <c r="T6672" i="1" s="1"/>
  <c r="T6671" i="1" a="1"/>
  <c r="T6671" i="1" s="1"/>
  <c r="T6670" i="1" a="1"/>
  <c r="T6670" i="1" s="1"/>
  <c r="T6669" i="1" a="1"/>
  <c r="T6669" i="1" s="1"/>
  <c r="T6668" i="1" a="1"/>
  <c r="T6668" i="1" s="1"/>
  <c r="T6667" i="1" a="1"/>
  <c r="T6667" i="1" s="1"/>
  <c r="T6666" i="1" a="1"/>
  <c r="T6666" i="1" s="1"/>
  <c r="T6665" i="1" a="1"/>
  <c r="T6665" i="1" s="1"/>
  <c r="T6664" i="1" a="1"/>
  <c r="T6664" i="1" s="1"/>
  <c r="T6663" i="1" a="1"/>
  <c r="T6663" i="1" s="1"/>
  <c r="T6662" i="1" a="1"/>
  <c r="T6662" i="1" s="1"/>
  <c r="T6661" i="1" a="1"/>
  <c r="T6661" i="1" s="1"/>
  <c r="T6660" i="1" a="1"/>
  <c r="T6660" i="1" s="1"/>
  <c r="T6659" i="1" a="1"/>
  <c r="T6659" i="1" s="1"/>
  <c r="T6658" i="1" a="1"/>
  <c r="T6658" i="1" s="1"/>
  <c r="T6657" i="1" a="1"/>
  <c r="T6657" i="1" s="1"/>
  <c r="T6656" i="1" a="1"/>
  <c r="T6656" i="1" s="1"/>
  <c r="T6655" i="1" a="1"/>
  <c r="T6655" i="1" s="1"/>
  <c r="T6654" i="1" a="1"/>
  <c r="T6654" i="1" s="1"/>
  <c r="T6653" i="1" a="1"/>
  <c r="T6653" i="1" s="1"/>
  <c r="T6652" i="1" a="1"/>
  <c r="T6652" i="1" s="1"/>
  <c r="T6651" i="1" a="1"/>
  <c r="T6651" i="1" s="1"/>
  <c r="T6650" i="1" a="1"/>
  <c r="T6650" i="1" s="1"/>
  <c r="T6649" i="1" a="1"/>
  <c r="T6649" i="1" s="1"/>
  <c r="T6648" i="1" a="1"/>
  <c r="T6648" i="1" s="1"/>
  <c r="T6647" i="1" a="1"/>
  <c r="T6647" i="1" s="1"/>
  <c r="T6646" i="1" a="1"/>
  <c r="T6646" i="1" s="1"/>
  <c r="T6645" i="1" a="1"/>
  <c r="T6645" i="1" s="1"/>
  <c r="T6644" i="1" a="1"/>
  <c r="T6644" i="1" s="1"/>
  <c r="T6643" i="1" a="1"/>
  <c r="T6643" i="1" s="1"/>
  <c r="T6642" i="1" a="1"/>
  <c r="T6642" i="1" s="1"/>
  <c r="T6641" i="1" a="1"/>
  <c r="T6641" i="1" s="1"/>
  <c r="T6640" i="1" a="1"/>
  <c r="T6640" i="1" s="1"/>
  <c r="T6639" i="1" a="1"/>
  <c r="T6639" i="1" s="1"/>
  <c r="T6638" i="1" a="1"/>
  <c r="T6638" i="1" s="1"/>
  <c r="T6637" i="1" a="1"/>
  <c r="T6637" i="1" s="1"/>
  <c r="T6636" i="1" a="1"/>
  <c r="T6636" i="1" s="1"/>
  <c r="T6635" i="1" a="1"/>
  <c r="T6635" i="1" s="1"/>
  <c r="T6634" i="1" a="1"/>
  <c r="T6634" i="1" s="1"/>
  <c r="T6633" i="1" a="1"/>
  <c r="T6633" i="1" s="1"/>
  <c r="T6632" i="1" a="1"/>
  <c r="T6632" i="1" s="1"/>
  <c r="T6631" i="1" a="1"/>
  <c r="T6631" i="1" s="1"/>
  <c r="T6630" i="1" a="1"/>
  <c r="T6630" i="1" s="1"/>
  <c r="T6629" i="1" a="1"/>
  <c r="T6629" i="1" s="1"/>
  <c r="T6628" i="1" a="1"/>
  <c r="T6628" i="1" s="1"/>
  <c r="T6627" i="1" a="1"/>
  <c r="T6627" i="1" s="1"/>
  <c r="T6626" i="1" a="1"/>
  <c r="T6626" i="1" s="1"/>
  <c r="T6625" i="1" a="1"/>
  <c r="T6625" i="1" s="1"/>
  <c r="T6624" i="1" a="1"/>
  <c r="T6624" i="1" s="1"/>
  <c r="T6623" i="1" a="1"/>
  <c r="T6623" i="1" s="1"/>
  <c r="T6622" i="1" a="1"/>
  <c r="T6622" i="1" s="1"/>
  <c r="T6621" i="1" a="1"/>
  <c r="T6621" i="1" s="1"/>
  <c r="T6620" i="1" a="1"/>
  <c r="T6620" i="1" s="1"/>
  <c r="T6619" i="1" a="1"/>
  <c r="T6619" i="1" s="1"/>
  <c r="T6618" i="1" a="1"/>
  <c r="T6618" i="1" s="1"/>
  <c r="T6617" i="1" a="1"/>
  <c r="T6617" i="1" s="1"/>
  <c r="T6616" i="1" a="1"/>
  <c r="T6616" i="1" s="1"/>
  <c r="T6615" i="1" a="1"/>
  <c r="T6615" i="1" s="1"/>
  <c r="T6614" i="1" a="1"/>
  <c r="T6614" i="1" s="1"/>
  <c r="T6613" i="1" a="1"/>
  <c r="T6613" i="1" s="1"/>
  <c r="T6612" i="1" a="1"/>
  <c r="T6612" i="1" s="1"/>
  <c r="T6611" i="1" a="1"/>
  <c r="T6611" i="1" s="1"/>
  <c r="T6610" i="1" a="1"/>
  <c r="T6610" i="1" s="1"/>
  <c r="T6609" i="1" a="1"/>
  <c r="T6609" i="1" s="1"/>
  <c r="T6608" i="1" a="1"/>
  <c r="T6608" i="1" s="1"/>
  <c r="T6607" i="1" a="1"/>
  <c r="T6607" i="1" s="1"/>
  <c r="T6606" i="1" a="1"/>
  <c r="T6606" i="1" s="1"/>
  <c r="T6605" i="1" a="1"/>
  <c r="T6605" i="1" s="1"/>
  <c r="T6604" i="1" a="1"/>
  <c r="T6604" i="1" s="1"/>
  <c r="T6603" i="1" a="1"/>
  <c r="T6603" i="1" s="1"/>
  <c r="T6602" i="1" a="1"/>
  <c r="T6602" i="1" s="1"/>
  <c r="T6601" i="1" a="1"/>
  <c r="T6601" i="1" s="1"/>
  <c r="T6600" i="1" a="1"/>
  <c r="T6600" i="1" s="1"/>
  <c r="T6599" i="1" a="1"/>
  <c r="T6599" i="1" s="1"/>
  <c r="T6598" i="1" a="1"/>
  <c r="T6598" i="1" s="1"/>
  <c r="T6597" i="1" a="1"/>
  <c r="T6597" i="1" s="1"/>
  <c r="T6596" i="1" a="1"/>
  <c r="T6596" i="1" s="1"/>
  <c r="T6595" i="1" a="1"/>
  <c r="T6595" i="1" s="1"/>
  <c r="T6594" i="1" a="1"/>
  <c r="T6594" i="1" s="1"/>
  <c r="T6593" i="1" a="1"/>
  <c r="T6593" i="1" s="1"/>
  <c r="T6592" i="1" a="1"/>
  <c r="T6592" i="1" s="1"/>
  <c r="T6591" i="1" a="1"/>
  <c r="T6591" i="1" s="1"/>
  <c r="T6590" i="1" a="1"/>
  <c r="T6590" i="1" s="1"/>
  <c r="T6589" i="1" a="1"/>
  <c r="T6589" i="1" s="1"/>
  <c r="T6588" i="1" a="1"/>
  <c r="T6588" i="1" s="1"/>
  <c r="T6587" i="1" a="1"/>
  <c r="T6587" i="1" s="1"/>
  <c r="T6586" i="1" a="1"/>
  <c r="T6586" i="1" s="1"/>
  <c r="T6585" i="1" a="1"/>
  <c r="T6585" i="1" s="1"/>
  <c r="T6584" i="1" a="1"/>
  <c r="T6584" i="1" s="1"/>
  <c r="T6583" i="1" a="1"/>
  <c r="T6583" i="1" s="1"/>
  <c r="T6582" i="1" a="1"/>
  <c r="T6582" i="1" s="1"/>
  <c r="T6581" i="1" a="1"/>
  <c r="T6581" i="1" s="1"/>
  <c r="T6580" i="1" a="1"/>
  <c r="T6580" i="1" s="1"/>
  <c r="T6579" i="1" a="1"/>
  <c r="T6579" i="1" s="1"/>
  <c r="T6578" i="1" a="1"/>
  <c r="T6578" i="1" s="1"/>
  <c r="T6577" i="1" a="1"/>
  <c r="T6577" i="1" s="1"/>
  <c r="T6576" i="1" a="1"/>
  <c r="T6576" i="1" s="1"/>
  <c r="T6575" i="1" a="1"/>
  <c r="T6575" i="1" s="1"/>
  <c r="T6574" i="1" a="1"/>
  <c r="T6574" i="1" s="1"/>
  <c r="T6573" i="1" a="1"/>
  <c r="T6573" i="1" s="1"/>
  <c r="T6572" i="1" a="1"/>
  <c r="T6572" i="1" s="1"/>
  <c r="T6571" i="1" a="1"/>
  <c r="T6571" i="1" s="1"/>
  <c r="T6570" i="1" a="1"/>
  <c r="T6570" i="1" s="1"/>
  <c r="T6569" i="1" a="1"/>
  <c r="T6569" i="1" s="1"/>
  <c r="T6568" i="1" a="1"/>
  <c r="T6568" i="1" s="1"/>
  <c r="T6567" i="1" a="1"/>
  <c r="T6567" i="1" s="1"/>
  <c r="T6566" i="1" a="1"/>
  <c r="T6566" i="1" s="1"/>
  <c r="T6565" i="1" a="1"/>
  <c r="T6565" i="1" s="1"/>
  <c r="T6564" i="1" a="1"/>
  <c r="T6564" i="1" s="1"/>
  <c r="T6563" i="1" a="1"/>
  <c r="T6563" i="1" s="1"/>
  <c r="T6562" i="1" a="1"/>
  <c r="T6562" i="1" s="1"/>
  <c r="T6561" i="1" a="1"/>
  <c r="T6561" i="1" s="1"/>
  <c r="T6560" i="1" a="1"/>
  <c r="T6560" i="1" s="1"/>
  <c r="T6559" i="1" a="1"/>
  <c r="T6559" i="1" s="1"/>
  <c r="T6558" i="1" a="1"/>
  <c r="T6558" i="1" s="1"/>
  <c r="T6557" i="1" a="1"/>
  <c r="T6557" i="1" s="1"/>
  <c r="T6556" i="1" a="1"/>
  <c r="T6556" i="1" s="1"/>
  <c r="T6555" i="1" a="1"/>
  <c r="T6555" i="1" s="1"/>
  <c r="T6554" i="1" a="1"/>
  <c r="T6554" i="1" s="1"/>
  <c r="T6553" i="1" a="1"/>
  <c r="T6553" i="1" s="1"/>
  <c r="T6552" i="1" a="1"/>
  <c r="T6552" i="1" s="1"/>
  <c r="T6551" i="1" a="1"/>
  <c r="T6551" i="1" s="1"/>
  <c r="T6550" i="1" a="1"/>
  <c r="T6550" i="1" s="1"/>
  <c r="T6549" i="1" a="1"/>
  <c r="T6549" i="1" s="1"/>
  <c r="T6548" i="1" a="1"/>
  <c r="T6548" i="1" s="1"/>
  <c r="T6547" i="1" a="1"/>
  <c r="T6547" i="1" s="1"/>
  <c r="T6546" i="1" a="1"/>
  <c r="T6546" i="1" s="1"/>
  <c r="T6545" i="1" a="1"/>
  <c r="T6545" i="1" s="1"/>
  <c r="T6544" i="1" a="1"/>
  <c r="T6544" i="1" s="1"/>
  <c r="T6543" i="1" a="1"/>
  <c r="T6543" i="1" s="1"/>
  <c r="T6542" i="1" a="1"/>
  <c r="T6542" i="1" s="1"/>
  <c r="T6541" i="1" a="1"/>
  <c r="T6541" i="1" s="1"/>
  <c r="T6540" i="1" a="1"/>
  <c r="T6540" i="1" s="1"/>
  <c r="T6539" i="1" a="1"/>
  <c r="T6539" i="1" s="1"/>
  <c r="T6538" i="1" a="1"/>
  <c r="T6538" i="1" s="1"/>
  <c r="T6537" i="1" a="1"/>
  <c r="T6537" i="1" s="1"/>
  <c r="T6536" i="1" a="1"/>
  <c r="T6536" i="1" s="1"/>
  <c r="T6535" i="1" a="1"/>
  <c r="T6535" i="1" s="1"/>
  <c r="T6534" i="1" a="1"/>
  <c r="T6534" i="1" s="1"/>
  <c r="T6533" i="1" a="1"/>
  <c r="T6533" i="1" s="1"/>
  <c r="T6532" i="1" a="1"/>
  <c r="T6532" i="1" s="1"/>
  <c r="T6531" i="1" a="1"/>
  <c r="T6531" i="1" s="1"/>
  <c r="T6530" i="1" a="1"/>
  <c r="T6530" i="1" s="1"/>
  <c r="T6529" i="1" a="1"/>
  <c r="T6529" i="1" s="1"/>
  <c r="T6528" i="1" a="1"/>
  <c r="T6528" i="1" s="1"/>
  <c r="T6527" i="1" a="1"/>
  <c r="T6527" i="1" s="1"/>
  <c r="T6526" i="1" a="1"/>
  <c r="T6526" i="1" s="1"/>
  <c r="T6525" i="1" a="1"/>
  <c r="T6525" i="1" s="1"/>
  <c r="T6524" i="1" a="1"/>
  <c r="T6524" i="1" s="1"/>
  <c r="T6523" i="1" a="1"/>
  <c r="T6523" i="1" s="1"/>
  <c r="T6522" i="1" a="1"/>
  <c r="T6522" i="1" s="1"/>
  <c r="T6521" i="1" a="1"/>
  <c r="T6521" i="1" s="1"/>
  <c r="T6520" i="1" a="1"/>
  <c r="T6520" i="1" s="1"/>
  <c r="T6519" i="1" a="1"/>
  <c r="T6519" i="1" s="1"/>
  <c r="T6518" i="1" a="1"/>
  <c r="T6518" i="1" s="1"/>
  <c r="T6517" i="1" a="1"/>
  <c r="T6517" i="1" s="1"/>
  <c r="T6516" i="1" a="1"/>
  <c r="T6516" i="1" s="1"/>
  <c r="T6515" i="1" a="1"/>
  <c r="T6515" i="1" s="1"/>
  <c r="T6514" i="1" a="1"/>
  <c r="T6514" i="1" s="1"/>
  <c r="T6513" i="1" a="1"/>
  <c r="T6513" i="1" s="1"/>
  <c r="T6512" i="1" a="1"/>
  <c r="T6512" i="1" s="1"/>
  <c r="T6511" i="1" a="1"/>
  <c r="T6511" i="1" s="1"/>
  <c r="T6510" i="1" a="1"/>
  <c r="T6510" i="1" s="1"/>
  <c r="T6509" i="1" a="1"/>
  <c r="T6509" i="1" s="1"/>
  <c r="T6508" i="1" a="1"/>
  <c r="T6508" i="1" s="1"/>
  <c r="T6507" i="1" a="1"/>
  <c r="T6507" i="1" s="1"/>
  <c r="T6506" i="1" a="1"/>
  <c r="T6506" i="1" s="1"/>
  <c r="T6505" i="1" a="1"/>
  <c r="T6505" i="1" s="1"/>
  <c r="T6504" i="1" a="1"/>
  <c r="T6504" i="1" s="1"/>
  <c r="T6503" i="1" a="1"/>
  <c r="T6503" i="1" s="1"/>
  <c r="T6502" i="1" a="1"/>
  <c r="T6502" i="1" s="1"/>
  <c r="T6501" i="1" a="1"/>
  <c r="T6501" i="1" s="1"/>
  <c r="T6500" i="1" a="1"/>
  <c r="T6500" i="1" s="1"/>
  <c r="T6499" i="1" a="1"/>
  <c r="T6499" i="1" s="1"/>
  <c r="T6498" i="1" a="1"/>
  <c r="T6498" i="1" s="1"/>
  <c r="T6497" i="1" a="1"/>
  <c r="T6497" i="1" s="1"/>
  <c r="T6496" i="1" a="1"/>
  <c r="T6496" i="1" s="1"/>
  <c r="T6495" i="1" a="1"/>
  <c r="T6495" i="1" s="1"/>
  <c r="T6494" i="1" a="1"/>
  <c r="T6494" i="1" s="1"/>
  <c r="T6493" i="1" a="1"/>
  <c r="T6493" i="1" s="1"/>
  <c r="T6492" i="1" a="1"/>
  <c r="T6492" i="1" s="1"/>
  <c r="T6491" i="1" a="1"/>
  <c r="T6491" i="1" s="1"/>
  <c r="T6490" i="1" a="1"/>
  <c r="T6490" i="1" s="1"/>
  <c r="T6489" i="1" a="1"/>
  <c r="T6489" i="1" s="1"/>
  <c r="T6488" i="1" a="1"/>
  <c r="T6488" i="1" s="1"/>
  <c r="T6487" i="1" a="1"/>
  <c r="T6487" i="1" s="1"/>
  <c r="T6486" i="1" a="1"/>
  <c r="T6486" i="1" s="1"/>
  <c r="T6485" i="1" a="1"/>
  <c r="T6485" i="1" s="1"/>
  <c r="T6484" i="1" a="1"/>
  <c r="T6484" i="1" s="1"/>
  <c r="T6483" i="1" a="1"/>
  <c r="T6483" i="1" s="1"/>
  <c r="T6482" i="1" a="1"/>
  <c r="T6482" i="1" s="1"/>
  <c r="T6481" i="1" a="1"/>
  <c r="T6481" i="1" s="1"/>
  <c r="T6480" i="1" a="1"/>
  <c r="T6480" i="1" s="1"/>
  <c r="T6479" i="1" a="1"/>
  <c r="T6479" i="1" s="1"/>
  <c r="T6478" i="1" a="1"/>
  <c r="T6478" i="1" s="1"/>
  <c r="T6477" i="1" a="1"/>
  <c r="T6477" i="1" s="1"/>
  <c r="T6476" i="1" a="1"/>
  <c r="T6476" i="1" s="1"/>
  <c r="T6475" i="1" a="1"/>
  <c r="T6475" i="1" s="1"/>
  <c r="T6474" i="1" a="1"/>
  <c r="T6474" i="1" s="1"/>
  <c r="T6473" i="1" a="1"/>
  <c r="T6473" i="1" s="1"/>
  <c r="T6472" i="1" a="1"/>
  <c r="T6472" i="1" s="1"/>
  <c r="T6471" i="1" a="1"/>
  <c r="T6471" i="1" s="1"/>
  <c r="T6470" i="1" a="1"/>
  <c r="T6470" i="1" s="1"/>
  <c r="T6469" i="1" a="1"/>
  <c r="T6469" i="1" s="1"/>
  <c r="T6468" i="1" a="1"/>
  <c r="T6468" i="1" s="1"/>
  <c r="T6467" i="1" a="1"/>
  <c r="T6467" i="1" s="1"/>
  <c r="T6466" i="1" a="1"/>
  <c r="T6466" i="1" s="1"/>
  <c r="T6465" i="1" a="1"/>
  <c r="T6465" i="1" s="1"/>
  <c r="T6464" i="1" a="1"/>
  <c r="T6464" i="1" s="1"/>
  <c r="T6463" i="1" a="1"/>
  <c r="T6463" i="1" s="1"/>
  <c r="T6462" i="1" a="1"/>
  <c r="T6462" i="1" s="1"/>
  <c r="T6461" i="1" a="1"/>
  <c r="T6461" i="1" s="1"/>
  <c r="T6460" i="1" a="1"/>
  <c r="T6460" i="1" s="1"/>
  <c r="T6459" i="1" a="1"/>
  <c r="T6459" i="1" s="1"/>
  <c r="T6458" i="1" a="1"/>
  <c r="T6458" i="1" s="1"/>
  <c r="T6457" i="1" a="1"/>
  <c r="T6457" i="1" s="1"/>
  <c r="T6456" i="1" a="1"/>
  <c r="T6456" i="1" s="1"/>
  <c r="T6455" i="1" a="1"/>
  <c r="T6455" i="1" s="1"/>
  <c r="T6454" i="1" a="1"/>
  <c r="T6454" i="1" s="1"/>
  <c r="T6453" i="1" a="1"/>
  <c r="T6453" i="1" s="1"/>
  <c r="T6452" i="1" a="1"/>
  <c r="T6452" i="1" s="1"/>
  <c r="T6451" i="1" a="1"/>
  <c r="T6451" i="1" s="1"/>
  <c r="T6450" i="1" a="1"/>
  <c r="T6450" i="1" s="1"/>
  <c r="T6449" i="1" a="1"/>
  <c r="T6449" i="1" s="1"/>
  <c r="T6448" i="1" a="1"/>
  <c r="T6448" i="1" s="1"/>
  <c r="T6447" i="1" a="1"/>
  <c r="T6447" i="1" s="1"/>
  <c r="T6446" i="1" a="1"/>
  <c r="T6446" i="1" s="1"/>
  <c r="T6445" i="1" a="1"/>
  <c r="T6445" i="1" s="1"/>
  <c r="T6444" i="1" a="1"/>
  <c r="T6444" i="1" s="1"/>
  <c r="T6443" i="1" a="1"/>
  <c r="T6443" i="1" s="1"/>
  <c r="T6442" i="1" a="1"/>
  <c r="T6442" i="1" s="1"/>
  <c r="T6441" i="1" a="1"/>
  <c r="T6441" i="1" s="1"/>
  <c r="T6440" i="1" a="1"/>
  <c r="T6440" i="1" s="1"/>
  <c r="T6439" i="1" a="1"/>
  <c r="T6439" i="1" s="1"/>
  <c r="T6438" i="1" a="1"/>
  <c r="T6438" i="1" s="1"/>
  <c r="T6437" i="1" a="1"/>
  <c r="T6437" i="1" s="1"/>
  <c r="T6436" i="1" a="1"/>
  <c r="T6436" i="1" s="1"/>
  <c r="T6435" i="1" a="1"/>
  <c r="T6435" i="1" s="1"/>
  <c r="T6434" i="1" a="1"/>
  <c r="T6434" i="1" s="1"/>
  <c r="T6433" i="1" a="1"/>
  <c r="T6433" i="1" s="1"/>
  <c r="T6432" i="1" a="1"/>
  <c r="T6432" i="1" s="1"/>
  <c r="T6431" i="1" a="1"/>
  <c r="T6431" i="1" s="1"/>
  <c r="T6430" i="1" a="1"/>
  <c r="T6430" i="1" s="1"/>
  <c r="T6429" i="1" a="1"/>
  <c r="T6429" i="1" s="1"/>
  <c r="T6428" i="1" a="1"/>
  <c r="T6428" i="1" s="1"/>
  <c r="T6427" i="1" a="1"/>
  <c r="T6427" i="1" s="1"/>
  <c r="T6426" i="1" a="1"/>
  <c r="T6426" i="1" s="1"/>
  <c r="T6425" i="1" a="1"/>
  <c r="T6425" i="1" s="1"/>
  <c r="T6424" i="1" a="1"/>
  <c r="T6424" i="1" s="1"/>
  <c r="T6423" i="1" a="1"/>
  <c r="T6423" i="1" s="1"/>
  <c r="T6422" i="1" a="1"/>
  <c r="T6422" i="1" s="1"/>
  <c r="T6421" i="1" a="1"/>
  <c r="T6421" i="1" s="1"/>
  <c r="T6420" i="1" a="1"/>
  <c r="T6420" i="1" s="1"/>
  <c r="T6419" i="1" a="1"/>
  <c r="T6419" i="1" s="1"/>
  <c r="T6418" i="1" a="1"/>
  <c r="T6418" i="1" s="1"/>
  <c r="T6417" i="1" a="1"/>
  <c r="T6417" i="1" s="1"/>
  <c r="T6416" i="1" a="1"/>
  <c r="T6416" i="1" s="1"/>
  <c r="T6415" i="1" a="1"/>
  <c r="T6415" i="1" s="1"/>
  <c r="T6414" i="1" a="1"/>
  <c r="T6414" i="1" s="1"/>
  <c r="T6413" i="1" a="1"/>
  <c r="T6413" i="1" s="1"/>
  <c r="T6412" i="1" a="1"/>
  <c r="T6412" i="1" s="1"/>
  <c r="T6411" i="1" a="1"/>
  <c r="T6411" i="1" s="1"/>
  <c r="T6410" i="1" a="1"/>
  <c r="T6410" i="1" s="1"/>
  <c r="T6409" i="1" a="1"/>
  <c r="T6409" i="1" s="1"/>
  <c r="T6408" i="1" a="1"/>
  <c r="T6408" i="1" s="1"/>
  <c r="T6407" i="1" a="1"/>
  <c r="T6407" i="1" s="1"/>
  <c r="T6406" i="1" a="1"/>
  <c r="T6406" i="1" s="1"/>
  <c r="T6405" i="1" a="1"/>
  <c r="T6405" i="1" s="1"/>
  <c r="T6404" i="1" a="1"/>
  <c r="T6404" i="1" s="1"/>
  <c r="T6403" i="1" a="1"/>
  <c r="T6403" i="1" s="1"/>
  <c r="T6402" i="1" a="1"/>
  <c r="T6402" i="1" s="1"/>
  <c r="T6401" i="1" a="1"/>
  <c r="T6401" i="1" s="1"/>
  <c r="T6400" i="1" a="1"/>
  <c r="T6400" i="1" s="1"/>
  <c r="T6399" i="1" a="1"/>
  <c r="T6399" i="1" s="1"/>
  <c r="T6398" i="1" a="1"/>
  <c r="T6398" i="1" s="1"/>
  <c r="T6397" i="1" a="1"/>
  <c r="T6397" i="1" s="1"/>
  <c r="T6396" i="1" a="1"/>
  <c r="T6396" i="1" s="1"/>
  <c r="T6395" i="1" a="1"/>
  <c r="T6395" i="1" s="1"/>
  <c r="T6394" i="1" a="1"/>
  <c r="T6394" i="1" s="1"/>
  <c r="T6393" i="1" a="1"/>
  <c r="T6393" i="1" s="1"/>
  <c r="T6392" i="1" a="1"/>
  <c r="T6392" i="1" s="1"/>
  <c r="T6391" i="1" a="1"/>
  <c r="T6391" i="1" s="1"/>
  <c r="T6390" i="1" a="1"/>
  <c r="T6390" i="1" s="1"/>
  <c r="T6389" i="1" a="1"/>
  <c r="T6389" i="1" s="1"/>
  <c r="T6388" i="1" a="1"/>
  <c r="T6388" i="1" s="1"/>
  <c r="T6387" i="1" a="1"/>
  <c r="T6387" i="1" s="1"/>
  <c r="T6386" i="1" a="1"/>
  <c r="T6386" i="1" s="1"/>
  <c r="T6385" i="1" a="1"/>
  <c r="T6385" i="1" s="1"/>
  <c r="T6384" i="1" a="1"/>
  <c r="T6384" i="1" s="1"/>
  <c r="T6383" i="1" a="1"/>
  <c r="T6383" i="1" s="1"/>
  <c r="T6382" i="1" a="1"/>
  <c r="T6382" i="1" s="1"/>
  <c r="T6381" i="1" a="1"/>
  <c r="T6381" i="1" s="1"/>
  <c r="T6380" i="1" a="1"/>
  <c r="T6380" i="1" s="1"/>
  <c r="T6379" i="1" a="1"/>
  <c r="T6379" i="1" s="1"/>
  <c r="T6378" i="1" a="1"/>
  <c r="T6378" i="1" s="1"/>
  <c r="T6377" i="1" a="1"/>
  <c r="T6377" i="1" s="1"/>
  <c r="T6376" i="1" a="1"/>
  <c r="T6376" i="1" s="1"/>
  <c r="T6375" i="1" a="1"/>
  <c r="T6375" i="1" s="1"/>
  <c r="T6374" i="1" a="1"/>
  <c r="T6374" i="1" s="1"/>
  <c r="T6373" i="1" a="1"/>
  <c r="T6373" i="1" s="1"/>
  <c r="T6372" i="1" a="1"/>
  <c r="T6372" i="1" s="1"/>
  <c r="T6371" i="1" a="1"/>
  <c r="T6371" i="1" s="1"/>
  <c r="T6370" i="1" a="1"/>
  <c r="T6370" i="1" s="1"/>
  <c r="T6369" i="1" a="1"/>
  <c r="T6369" i="1" s="1"/>
  <c r="T6368" i="1" a="1"/>
  <c r="T6368" i="1" s="1"/>
  <c r="T6367" i="1" a="1"/>
  <c r="T6367" i="1" s="1"/>
  <c r="T6366" i="1" a="1"/>
  <c r="T6366" i="1" s="1"/>
  <c r="T6365" i="1" a="1"/>
  <c r="T6365" i="1" s="1"/>
  <c r="T6364" i="1" a="1"/>
  <c r="T6364" i="1" s="1"/>
  <c r="T6363" i="1" a="1"/>
  <c r="T6363" i="1" s="1"/>
  <c r="T6362" i="1" a="1"/>
  <c r="T6362" i="1" s="1"/>
  <c r="T6361" i="1" a="1"/>
  <c r="T6361" i="1" s="1"/>
  <c r="T6360" i="1" a="1"/>
  <c r="T6360" i="1" s="1"/>
  <c r="T6359" i="1" a="1"/>
  <c r="T6359" i="1" s="1"/>
  <c r="T6358" i="1" a="1"/>
  <c r="T6358" i="1" s="1"/>
  <c r="T6357" i="1" a="1"/>
  <c r="T6357" i="1" s="1"/>
  <c r="T6356" i="1" a="1"/>
  <c r="T6356" i="1" s="1"/>
  <c r="T6355" i="1" a="1"/>
  <c r="T6355" i="1" s="1"/>
  <c r="T6354" i="1" a="1"/>
  <c r="T6354" i="1" s="1"/>
  <c r="T6353" i="1" a="1"/>
  <c r="T6353" i="1" s="1"/>
  <c r="T6352" i="1" a="1"/>
  <c r="T6352" i="1" s="1"/>
  <c r="T6351" i="1" a="1"/>
  <c r="T6351" i="1" s="1"/>
  <c r="T6350" i="1" a="1"/>
  <c r="T6350" i="1" s="1"/>
  <c r="T6349" i="1" a="1"/>
  <c r="T6349" i="1" s="1"/>
  <c r="T6348" i="1" a="1"/>
  <c r="T6348" i="1" s="1"/>
  <c r="T6347" i="1" a="1"/>
  <c r="T6347" i="1" s="1"/>
  <c r="T6346" i="1" a="1"/>
  <c r="T6346" i="1" s="1"/>
  <c r="T6345" i="1" a="1"/>
  <c r="T6345" i="1" s="1"/>
  <c r="T6344" i="1" a="1"/>
  <c r="T6344" i="1" s="1"/>
  <c r="T6343" i="1" a="1"/>
  <c r="T6343" i="1" s="1"/>
  <c r="T6342" i="1" a="1"/>
  <c r="T6342" i="1" s="1"/>
  <c r="T6341" i="1" a="1"/>
  <c r="T6341" i="1" s="1"/>
  <c r="T6340" i="1" a="1"/>
  <c r="T6340" i="1" s="1"/>
  <c r="T6339" i="1" a="1"/>
  <c r="T6339" i="1" s="1"/>
  <c r="T6338" i="1" a="1"/>
  <c r="T6338" i="1" s="1"/>
  <c r="T6337" i="1" a="1"/>
  <c r="T6337" i="1" s="1"/>
  <c r="T6336" i="1" a="1"/>
  <c r="T6336" i="1" s="1"/>
  <c r="T6335" i="1" a="1"/>
  <c r="T6335" i="1" s="1"/>
  <c r="T6334" i="1" a="1"/>
  <c r="T6334" i="1" s="1"/>
  <c r="T6333" i="1" a="1"/>
  <c r="T6333" i="1" s="1"/>
  <c r="T6332" i="1" a="1"/>
  <c r="T6332" i="1" s="1"/>
  <c r="T6331" i="1" a="1"/>
  <c r="T6331" i="1" s="1"/>
  <c r="T6330" i="1" a="1"/>
  <c r="T6330" i="1" s="1"/>
  <c r="T6329" i="1" a="1"/>
  <c r="T6329" i="1" s="1"/>
  <c r="T6328" i="1" a="1"/>
  <c r="T6328" i="1" s="1"/>
  <c r="T6327" i="1" a="1"/>
  <c r="T6327" i="1" s="1"/>
  <c r="T6326" i="1" a="1"/>
  <c r="T6326" i="1" s="1"/>
  <c r="T6325" i="1" a="1"/>
  <c r="T6325" i="1" s="1"/>
  <c r="T6324" i="1" a="1"/>
  <c r="T6324" i="1" s="1"/>
  <c r="T6323" i="1" a="1"/>
  <c r="T6323" i="1" s="1"/>
  <c r="T6322" i="1" a="1"/>
  <c r="T6322" i="1" s="1"/>
  <c r="T6321" i="1" a="1"/>
  <c r="T6321" i="1" s="1"/>
  <c r="T6320" i="1" a="1"/>
  <c r="T6320" i="1" s="1"/>
  <c r="T6319" i="1" a="1"/>
  <c r="T6319" i="1" s="1"/>
  <c r="T6318" i="1" a="1"/>
  <c r="T6318" i="1" s="1"/>
  <c r="T6317" i="1" a="1"/>
  <c r="T6317" i="1" s="1"/>
  <c r="T6316" i="1" a="1"/>
  <c r="T6316" i="1" s="1"/>
  <c r="T6315" i="1" a="1"/>
  <c r="T6315" i="1" s="1"/>
  <c r="T6314" i="1" a="1"/>
  <c r="T6314" i="1" s="1"/>
  <c r="T6313" i="1" a="1"/>
  <c r="T6313" i="1" s="1"/>
  <c r="T6312" i="1" a="1"/>
  <c r="T6312" i="1" s="1"/>
  <c r="T6311" i="1" a="1"/>
  <c r="T6311" i="1" s="1"/>
  <c r="T6310" i="1" a="1"/>
  <c r="T6310" i="1" s="1"/>
  <c r="T6309" i="1" a="1"/>
  <c r="T6309" i="1" s="1"/>
  <c r="T6308" i="1" a="1"/>
  <c r="T6308" i="1" s="1"/>
  <c r="T6307" i="1" a="1"/>
  <c r="T6307" i="1" s="1"/>
  <c r="T6306" i="1" a="1"/>
  <c r="T6306" i="1" s="1"/>
  <c r="T6305" i="1" a="1"/>
  <c r="T6305" i="1" s="1"/>
  <c r="T6304" i="1" a="1"/>
  <c r="T6304" i="1" s="1"/>
  <c r="T6303" i="1" a="1"/>
  <c r="T6303" i="1" s="1"/>
  <c r="T6302" i="1" a="1"/>
  <c r="T6302" i="1" s="1"/>
  <c r="T6301" i="1" a="1"/>
  <c r="T6301" i="1" s="1"/>
  <c r="T6300" i="1" a="1"/>
  <c r="T6300" i="1" s="1"/>
  <c r="T6299" i="1" a="1"/>
  <c r="T6299" i="1" s="1"/>
  <c r="T6298" i="1" a="1"/>
  <c r="T6298" i="1" s="1"/>
  <c r="T6297" i="1" a="1"/>
  <c r="T6297" i="1" s="1"/>
  <c r="T6296" i="1" a="1"/>
  <c r="T6296" i="1" s="1"/>
  <c r="T6295" i="1" a="1"/>
  <c r="T6295" i="1" s="1"/>
  <c r="T6294" i="1" a="1"/>
  <c r="T6294" i="1" s="1"/>
  <c r="T6293" i="1" a="1"/>
  <c r="T6293" i="1" s="1"/>
  <c r="T6292" i="1" a="1"/>
  <c r="T6292" i="1" s="1"/>
  <c r="T6291" i="1" a="1"/>
  <c r="T6291" i="1" s="1"/>
  <c r="T6290" i="1" a="1"/>
  <c r="T6290" i="1" s="1"/>
  <c r="T6289" i="1" a="1"/>
  <c r="T6289" i="1" s="1"/>
  <c r="T6288" i="1" a="1"/>
  <c r="T6288" i="1" s="1"/>
  <c r="T6287" i="1" a="1"/>
  <c r="T6287" i="1" s="1"/>
  <c r="T6286" i="1" a="1"/>
  <c r="T6286" i="1" s="1"/>
  <c r="T6285" i="1" a="1"/>
  <c r="T6285" i="1" s="1"/>
  <c r="T6284" i="1" a="1"/>
  <c r="T6284" i="1" s="1"/>
  <c r="T6283" i="1" a="1"/>
  <c r="T6283" i="1" s="1"/>
  <c r="T6282" i="1" a="1"/>
  <c r="T6282" i="1" s="1"/>
  <c r="T6281" i="1" a="1"/>
  <c r="T6281" i="1" s="1"/>
  <c r="T6280" i="1" a="1"/>
  <c r="T6280" i="1" s="1"/>
  <c r="T6279" i="1" a="1"/>
  <c r="T6279" i="1" s="1"/>
  <c r="T6278" i="1" a="1"/>
  <c r="T6278" i="1" s="1"/>
  <c r="T6277" i="1" a="1"/>
  <c r="T6277" i="1" s="1"/>
  <c r="T6276" i="1" a="1"/>
  <c r="T6276" i="1" s="1"/>
  <c r="T6275" i="1" a="1"/>
  <c r="T6275" i="1" s="1"/>
  <c r="T6274" i="1" a="1"/>
  <c r="T6274" i="1" s="1"/>
  <c r="T6273" i="1" a="1"/>
  <c r="T6273" i="1" s="1"/>
  <c r="T6272" i="1" a="1"/>
  <c r="T6272" i="1" s="1"/>
  <c r="T6271" i="1" a="1"/>
  <c r="T6271" i="1" s="1"/>
  <c r="T6270" i="1" a="1"/>
  <c r="T6270" i="1" s="1"/>
  <c r="T6269" i="1" a="1"/>
  <c r="T6269" i="1" s="1"/>
  <c r="T6268" i="1" a="1"/>
  <c r="T6268" i="1" s="1"/>
  <c r="T6267" i="1" a="1"/>
  <c r="T6267" i="1" s="1"/>
  <c r="T6266" i="1" a="1"/>
  <c r="T6266" i="1" s="1"/>
  <c r="T6265" i="1" a="1"/>
  <c r="T6265" i="1" s="1"/>
  <c r="T6264" i="1" a="1"/>
  <c r="T6264" i="1" s="1"/>
  <c r="T6263" i="1" a="1"/>
  <c r="T6263" i="1" s="1"/>
  <c r="T6262" i="1" a="1"/>
  <c r="T6262" i="1" s="1"/>
  <c r="T6261" i="1" a="1"/>
  <c r="T6261" i="1" s="1"/>
  <c r="T6260" i="1" a="1"/>
  <c r="T6260" i="1" s="1"/>
  <c r="T6259" i="1" a="1"/>
  <c r="T6259" i="1" s="1"/>
  <c r="T6258" i="1" a="1"/>
  <c r="T6258" i="1" s="1"/>
  <c r="T6257" i="1" a="1"/>
  <c r="T6257" i="1" s="1"/>
  <c r="T6256" i="1" a="1"/>
  <c r="T6256" i="1" s="1"/>
  <c r="T6255" i="1" a="1"/>
  <c r="T6255" i="1" s="1"/>
  <c r="T6254" i="1" a="1"/>
  <c r="T6254" i="1" s="1"/>
  <c r="T6253" i="1" a="1"/>
  <c r="T6253" i="1" s="1"/>
  <c r="T6252" i="1" a="1"/>
  <c r="T6252" i="1" s="1"/>
  <c r="T6251" i="1" a="1"/>
  <c r="T6251" i="1" s="1"/>
  <c r="T6250" i="1" a="1"/>
  <c r="T6250" i="1" s="1"/>
  <c r="T6249" i="1" a="1"/>
  <c r="T6249" i="1" s="1"/>
  <c r="T6248" i="1" a="1"/>
  <c r="T6248" i="1" s="1"/>
  <c r="T6247" i="1" a="1"/>
  <c r="T6247" i="1" s="1"/>
  <c r="T6246" i="1" a="1"/>
  <c r="T6246" i="1" s="1"/>
  <c r="T6245" i="1" a="1"/>
  <c r="T6245" i="1" s="1"/>
  <c r="T6244" i="1" a="1"/>
  <c r="T6244" i="1" s="1"/>
  <c r="T6243" i="1" a="1"/>
  <c r="T6243" i="1" s="1"/>
  <c r="T6242" i="1" a="1"/>
  <c r="T6242" i="1" s="1"/>
  <c r="T6241" i="1" a="1"/>
  <c r="T6241" i="1" s="1"/>
  <c r="T6240" i="1" a="1"/>
  <c r="T6240" i="1" s="1"/>
  <c r="T6239" i="1" a="1"/>
  <c r="T6239" i="1" s="1"/>
  <c r="T6238" i="1" a="1"/>
  <c r="T6238" i="1" s="1"/>
  <c r="T6237" i="1" a="1"/>
  <c r="T6237" i="1" s="1"/>
  <c r="T6236" i="1" a="1"/>
  <c r="T6236" i="1" s="1"/>
  <c r="T6235" i="1" a="1"/>
  <c r="T6235" i="1" s="1"/>
  <c r="T6234" i="1" a="1"/>
  <c r="T6234" i="1" s="1"/>
  <c r="T6233" i="1" a="1"/>
  <c r="T6233" i="1" s="1"/>
  <c r="T6232" i="1" a="1"/>
  <c r="T6232" i="1" s="1"/>
  <c r="T6231" i="1" a="1"/>
  <c r="T6231" i="1" s="1"/>
  <c r="T6230" i="1" a="1"/>
  <c r="T6230" i="1" s="1"/>
  <c r="T6229" i="1" a="1"/>
  <c r="T6229" i="1" s="1"/>
  <c r="T6228" i="1" a="1"/>
  <c r="T6228" i="1" s="1"/>
  <c r="T6227" i="1" a="1"/>
  <c r="T6227" i="1" s="1"/>
  <c r="T6226" i="1" a="1"/>
  <c r="T6226" i="1" s="1"/>
  <c r="T6225" i="1" a="1"/>
  <c r="T6225" i="1" s="1"/>
  <c r="T6224" i="1" a="1"/>
  <c r="T6224" i="1" s="1"/>
  <c r="T6223" i="1" a="1"/>
  <c r="T6223" i="1" s="1"/>
  <c r="T6222" i="1" a="1"/>
  <c r="T6222" i="1" s="1"/>
  <c r="T6221" i="1" a="1"/>
  <c r="T6221" i="1" s="1"/>
  <c r="T6220" i="1" a="1"/>
  <c r="T6220" i="1" s="1"/>
  <c r="T6219" i="1" a="1"/>
  <c r="T6219" i="1" s="1"/>
  <c r="T6218" i="1" a="1"/>
  <c r="T6218" i="1" s="1"/>
  <c r="T6217" i="1" a="1"/>
  <c r="T6217" i="1" s="1"/>
  <c r="T6216" i="1" a="1"/>
  <c r="T6216" i="1" s="1"/>
  <c r="T6215" i="1" a="1"/>
  <c r="T6215" i="1" s="1"/>
  <c r="T6214" i="1" a="1"/>
  <c r="T6214" i="1" s="1"/>
  <c r="T6213" i="1" a="1"/>
  <c r="T6213" i="1" s="1"/>
  <c r="T6212" i="1" a="1"/>
  <c r="T6212" i="1" s="1"/>
  <c r="T6211" i="1" a="1"/>
  <c r="T6211" i="1" s="1"/>
  <c r="T6210" i="1" a="1"/>
  <c r="T6210" i="1" s="1"/>
  <c r="T6209" i="1" a="1"/>
  <c r="T6209" i="1" s="1"/>
  <c r="T6208" i="1" a="1"/>
  <c r="T6208" i="1" s="1"/>
  <c r="T6207" i="1" a="1"/>
  <c r="T6207" i="1" s="1"/>
  <c r="T6206" i="1" a="1"/>
  <c r="T6206" i="1" s="1"/>
  <c r="T6205" i="1" a="1"/>
  <c r="T6205" i="1" s="1"/>
  <c r="T6204" i="1" a="1"/>
  <c r="T6204" i="1" s="1"/>
  <c r="T6203" i="1" a="1"/>
  <c r="T6203" i="1" s="1"/>
  <c r="T6202" i="1" a="1"/>
  <c r="T6202" i="1" s="1"/>
  <c r="T6201" i="1" a="1"/>
  <c r="T6201" i="1" s="1"/>
  <c r="T6200" i="1" a="1"/>
  <c r="T6200" i="1" s="1"/>
  <c r="T6199" i="1" a="1"/>
  <c r="T6199" i="1" s="1"/>
  <c r="T6198" i="1" a="1"/>
  <c r="T6198" i="1" s="1"/>
  <c r="T6197" i="1" a="1"/>
  <c r="T6197" i="1" s="1"/>
  <c r="T6196" i="1" a="1"/>
  <c r="T6196" i="1" s="1"/>
  <c r="T6195" i="1" a="1"/>
  <c r="T6195" i="1" s="1"/>
  <c r="T6194" i="1" a="1"/>
  <c r="T6194" i="1" s="1"/>
  <c r="T6193" i="1" a="1"/>
  <c r="T6193" i="1" s="1"/>
  <c r="T6192" i="1" a="1"/>
  <c r="T6192" i="1" s="1"/>
  <c r="T6191" i="1" a="1"/>
  <c r="T6191" i="1" s="1"/>
  <c r="T6190" i="1" a="1"/>
  <c r="T6190" i="1" s="1"/>
  <c r="T6189" i="1" a="1"/>
  <c r="T6189" i="1" s="1"/>
  <c r="T6188" i="1" a="1"/>
  <c r="T6188" i="1" s="1"/>
  <c r="T6187" i="1" a="1"/>
  <c r="T6187" i="1" s="1"/>
  <c r="T6186" i="1" a="1"/>
  <c r="T6186" i="1" s="1"/>
  <c r="T6185" i="1" a="1"/>
  <c r="T6185" i="1" s="1"/>
  <c r="T6184" i="1" a="1"/>
  <c r="T6184" i="1" s="1"/>
  <c r="T6183" i="1" a="1"/>
  <c r="T6183" i="1" s="1"/>
  <c r="T6182" i="1" a="1"/>
  <c r="T6182" i="1" s="1"/>
  <c r="T6181" i="1" a="1"/>
  <c r="T6181" i="1" s="1"/>
  <c r="T6180" i="1" a="1"/>
  <c r="T6180" i="1" s="1"/>
  <c r="T6179" i="1" a="1"/>
  <c r="T6179" i="1" s="1"/>
  <c r="T6178" i="1" a="1"/>
  <c r="T6178" i="1" s="1"/>
  <c r="T6177" i="1" a="1"/>
  <c r="T6177" i="1" s="1"/>
  <c r="T6176" i="1" a="1"/>
  <c r="T6176" i="1" s="1"/>
  <c r="T6175" i="1" a="1"/>
  <c r="T6175" i="1" s="1"/>
  <c r="T6174" i="1" a="1"/>
  <c r="T6174" i="1" s="1"/>
  <c r="T6173" i="1" a="1"/>
  <c r="T6173" i="1" s="1"/>
  <c r="T6172" i="1" a="1"/>
  <c r="T6172" i="1" s="1"/>
  <c r="T6171" i="1" a="1"/>
  <c r="T6171" i="1" s="1"/>
  <c r="T6170" i="1" a="1"/>
  <c r="T6170" i="1" s="1"/>
  <c r="T6169" i="1" a="1"/>
  <c r="T6169" i="1" s="1"/>
  <c r="T6168" i="1" a="1"/>
  <c r="T6168" i="1" s="1"/>
  <c r="T6167" i="1" a="1"/>
  <c r="T6167" i="1" s="1"/>
  <c r="T6166" i="1" a="1"/>
  <c r="T6166" i="1" s="1"/>
  <c r="T6165" i="1" a="1"/>
  <c r="T6165" i="1" s="1"/>
  <c r="T6164" i="1" a="1"/>
  <c r="T6164" i="1" s="1"/>
  <c r="T6163" i="1" a="1"/>
  <c r="T6163" i="1" s="1"/>
  <c r="T6162" i="1" a="1"/>
  <c r="T6162" i="1" s="1"/>
  <c r="T6161" i="1" a="1"/>
  <c r="T6161" i="1" s="1"/>
  <c r="T6160" i="1" a="1"/>
  <c r="T6160" i="1" s="1"/>
  <c r="T6159" i="1" a="1"/>
  <c r="T6159" i="1" s="1"/>
  <c r="T6158" i="1" a="1"/>
  <c r="T6158" i="1" s="1"/>
  <c r="T6157" i="1" a="1"/>
  <c r="T6157" i="1" s="1"/>
  <c r="T6156" i="1" a="1"/>
  <c r="T6156" i="1" s="1"/>
  <c r="T6155" i="1" a="1"/>
  <c r="T6155" i="1" s="1"/>
  <c r="T6154" i="1" a="1"/>
  <c r="T6154" i="1" s="1"/>
  <c r="T6153" i="1" a="1"/>
  <c r="T6153" i="1" s="1"/>
  <c r="T6152" i="1" a="1"/>
  <c r="T6152" i="1" s="1"/>
  <c r="T6151" i="1" a="1"/>
  <c r="T6151" i="1" s="1"/>
  <c r="T6150" i="1" a="1"/>
  <c r="T6150" i="1" s="1"/>
  <c r="T6149" i="1" a="1"/>
  <c r="T6149" i="1" s="1"/>
  <c r="T6148" i="1" a="1"/>
  <c r="T6148" i="1" s="1"/>
  <c r="T6147" i="1" a="1"/>
  <c r="T6147" i="1" s="1"/>
  <c r="T6146" i="1" a="1"/>
  <c r="T6146" i="1" s="1"/>
  <c r="T6145" i="1" a="1"/>
  <c r="T6145" i="1" s="1"/>
  <c r="T6144" i="1" a="1"/>
  <c r="T6144" i="1" s="1"/>
  <c r="T6143" i="1" a="1"/>
  <c r="T6143" i="1" s="1"/>
  <c r="T6142" i="1" a="1"/>
  <c r="T6142" i="1" s="1"/>
  <c r="T6141" i="1" a="1"/>
  <c r="T6141" i="1" s="1"/>
  <c r="T6140" i="1" a="1"/>
  <c r="T6140" i="1" s="1"/>
  <c r="T6139" i="1" a="1"/>
  <c r="T6139" i="1" s="1"/>
  <c r="T6138" i="1" a="1"/>
  <c r="T6138" i="1" s="1"/>
  <c r="T6137" i="1" a="1"/>
  <c r="T6137" i="1" s="1"/>
  <c r="T6136" i="1" a="1"/>
  <c r="T6136" i="1" s="1"/>
  <c r="T6135" i="1" a="1"/>
  <c r="T6135" i="1" s="1"/>
  <c r="T6134" i="1" a="1"/>
  <c r="T6134" i="1" s="1"/>
  <c r="T6133" i="1" a="1"/>
  <c r="T6133" i="1" s="1"/>
  <c r="T6132" i="1" a="1"/>
  <c r="T6132" i="1" s="1"/>
  <c r="T6131" i="1" a="1"/>
  <c r="T6131" i="1" s="1"/>
  <c r="T6130" i="1" a="1"/>
  <c r="T6130" i="1" s="1"/>
  <c r="T6129" i="1" a="1"/>
  <c r="T6129" i="1" s="1"/>
  <c r="T6128" i="1" a="1"/>
  <c r="T6128" i="1" s="1"/>
  <c r="T6127" i="1" a="1"/>
  <c r="T6127" i="1" s="1"/>
  <c r="T6126" i="1" a="1"/>
  <c r="T6126" i="1" s="1"/>
  <c r="T6125" i="1" a="1"/>
  <c r="T6125" i="1" s="1"/>
  <c r="T6124" i="1" a="1"/>
  <c r="T6124" i="1" s="1"/>
  <c r="T6123" i="1" a="1"/>
  <c r="T6123" i="1" s="1"/>
  <c r="T6122" i="1" a="1"/>
  <c r="T6122" i="1" s="1"/>
  <c r="T6121" i="1" a="1"/>
  <c r="T6121" i="1" s="1"/>
  <c r="T6120" i="1" a="1"/>
  <c r="T6120" i="1" s="1"/>
  <c r="T6119" i="1" a="1"/>
  <c r="T6119" i="1" s="1"/>
  <c r="T6118" i="1" a="1"/>
  <c r="T6118" i="1" s="1"/>
  <c r="T6117" i="1" a="1"/>
  <c r="T6117" i="1" s="1"/>
  <c r="T6116" i="1" a="1"/>
  <c r="T6116" i="1" s="1"/>
  <c r="T6115" i="1" a="1"/>
  <c r="T6115" i="1" s="1"/>
  <c r="T6114" i="1" a="1"/>
  <c r="T6114" i="1" s="1"/>
  <c r="T6113" i="1" a="1"/>
  <c r="T6113" i="1" s="1"/>
  <c r="T6112" i="1" a="1"/>
  <c r="T6112" i="1" s="1"/>
  <c r="T6111" i="1" a="1"/>
  <c r="T6111" i="1" s="1"/>
  <c r="T6110" i="1" a="1"/>
  <c r="T6110" i="1" s="1"/>
  <c r="T6109" i="1" a="1"/>
  <c r="T6109" i="1" s="1"/>
  <c r="T6108" i="1" a="1"/>
  <c r="T6108" i="1" s="1"/>
  <c r="T6107" i="1" a="1"/>
  <c r="T6107" i="1" s="1"/>
  <c r="T6106" i="1" a="1"/>
  <c r="T6106" i="1" s="1"/>
  <c r="T6105" i="1" a="1"/>
  <c r="T6105" i="1" s="1"/>
  <c r="T6104" i="1" a="1"/>
  <c r="T6104" i="1" s="1"/>
  <c r="T6103" i="1" a="1"/>
  <c r="T6103" i="1" s="1"/>
  <c r="T6102" i="1" a="1"/>
  <c r="T6102" i="1" s="1"/>
  <c r="T6101" i="1" a="1"/>
  <c r="T6101" i="1" s="1"/>
  <c r="T6100" i="1" a="1"/>
  <c r="T6100" i="1" s="1"/>
  <c r="T6099" i="1" a="1"/>
  <c r="T6099" i="1" s="1"/>
  <c r="T6098" i="1" a="1"/>
  <c r="T6098" i="1" s="1"/>
  <c r="T6097" i="1" a="1"/>
  <c r="T6097" i="1" s="1"/>
  <c r="T6096" i="1" a="1"/>
  <c r="T6096" i="1" s="1"/>
  <c r="T6095" i="1" a="1"/>
  <c r="T6095" i="1" s="1"/>
  <c r="T6094" i="1" a="1"/>
  <c r="T6094" i="1" s="1"/>
  <c r="T6093" i="1" a="1"/>
  <c r="T6093" i="1" s="1"/>
  <c r="T6092" i="1" a="1"/>
  <c r="T6092" i="1" s="1"/>
  <c r="T6091" i="1" a="1"/>
  <c r="T6091" i="1" s="1"/>
  <c r="T6090" i="1" a="1"/>
  <c r="T6090" i="1" s="1"/>
  <c r="T6089" i="1" a="1"/>
  <c r="T6089" i="1" s="1"/>
  <c r="T6088" i="1" a="1"/>
  <c r="T6088" i="1" s="1"/>
  <c r="T6087" i="1" a="1"/>
  <c r="T6087" i="1" s="1"/>
  <c r="T6086" i="1" a="1"/>
  <c r="T6086" i="1" s="1"/>
  <c r="T6085" i="1" a="1"/>
  <c r="T6085" i="1" s="1"/>
  <c r="T6084" i="1" a="1"/>
  <c r="T6084" i="1" s="1"/>
  <c r="T6083" i="1" a="1"/>
  <c r="T6083" i="1" s="1"/>
  <c r="T6082" i="1" a="1"/>
  <c r="T6082" i="1" s="1"/>
  <c r="T6081" i="1" a="1"/>
  <c r="T6081" i="1" s="1"/>
  <c r="T6080" i="1" a="1"/>
  <c r="T6080" i="1" s="1"/>
  <c r="T6079" i="1" a="1"/>
  <c r="T6079" i="1" s="1"/>
  <c r="T6078" i="1" a="1"/>
  <c r="T6078" i="1" s="1"/>
  <c r="T6077" i="1" a="1"/>
  <c r="T6077" i="1" s="1"/>
  <c r="T6076" i="1" a="1"/>
  <c r="T6076" i="1" s="1"/>
  <c r="T6075" i="1" a="1"/>
  <c r="T6075" i="1" s="1"/>
  <c r="T6074" i="1" a="1"/>
  <c r="T6074" i="1" s="1"/>
  <c r="T6073" i="1" a="1"/>
  <c r="T6073" i="1" s="1"/>
  <c r="T6072" i="1" a="1"/>
  <c r="T6072" i="1" s="1"/>
  <c r="T6071" i="1" a="1"/>
  <c r="T6071" i="1" s="1"/>
  <c r="T6070" i="1" a="1"/>
  <c r="T6070" i="1" s="1"/>
  <c r="T6069" i="1" a="1"/>
  <c r="T6069" i="1" s="1"/>
  <c r="T6068" i="1" a="1"/>
  <c r="T6068" i="1" s="1"/>
  <c r="T6067" i="1" a="1"/>
  <c r="T6067" i="1" s="1"/>
  <c r="T6066" i="1" a="1"/>
  <c r="T6066" i="1" s="1"/>
  <c r="T6065" i="1" a="1"/>
  <c r="T6065" i="1" s="1"/>
  <c r="T6064" i="1" a="1"/>
  <c r="T6064" i="1" s="1"/>
  <c r="T6063" i="1" a="1"/>
  <c r="T6063" i="1" s="1"/>
  <c r="T6062" i="1" a="1"/>
  <c r="T6062" i="1" s="1"/>
  <c r="T6061" i="1" a="1"/>
  <c r="T6061" i="1" s="1"/>
  <c r="T6060" i="1" a="1"/>
  <c r="T6060" i="1" s="1"/>
  <c r="T6059" i="1" a="1"/>
  <c r="T6059" i="1" s="1"/>
  <c r="T6058" i="1" a="1"/>
  <c r="T6058" i="1" s="1"/>
  <c r="T6057" i="1" a="1"/>
  <c r="T6057" i="1" s="1"/>
  <c r="T6056" i="1" a="1"/>
  <c r="T6056" i="1" s="1"/>
  <c r="T6055" i="1" a="1"/>
  <c r="T6055" i="1" s="1"/>
  <c r="T6054" i="1" a="1"/>
  <c r="T6054" i="1" s="1"/>
  <c r="T6053" i="1" a="1"/>
  <c r="T6053" i="1" s="1"/>
  <c r="T6052" i="1" a="1"/>
  <c r="T6052" i="1" s="1"/>
  <c r="T6051" i="1" a="1"/>
  <c r="T6051" i="1" s="1"/>
  <c r="T6050" i="1" a="1"/>
  <c r="T6050" i="1" s="1"/>
  <c r="T6049" i="1" a="1"/>
  <c r="T6049" i="1" s="1"/>
  <c r="T6048" i="1" a="1"/>
  <c r="T6048" i="1" s="1"/>
  <c r="T6047" i="1" a="1"/>
  <c r="T6047" i="1" s="1"/>
  <c r="T6046" i="1" a="1"/>
  <c r="T6046" i="1" s="1"/>
  <c r="T6045" i="1" a="1"/>
  <c r="T6045" i="1" s="1"/>
  <c r="T6044" i="1" a="1"/>
  <c r="T6044" i="1" s="1"/>
  <c r="T6043" i="1" a="1"/>
  <c r="T6043" i="1" s="1"/>
  <c r="T6042" i="1" a="1"/>
  <c r="T6042" i="1" s="1"/>
  <c r="T6041" i="1" a="1"/>
  <c r="T6041" i="1" s="1"/>
  <c r="T6040" i="1" a="1"/>
  <c r="T6040" i="1" s="1"/>
  <c r="T6039" i="1" a="1"/>
  <c r="T6039" i="1" s="1"/>
  <c r="T6038" i="1" a="1"/>
  <c r="T6038" i="1" s="1"/>
  <c r="T6037" i="1" a="1"/>
  <c r="T6037" i="1" s="1"/>
  <c r="T6036" i="1" a="1"/>
  <c r="T6036" i="1" s="1"/>
  <c r="T6035" i="1" a="1"/>
  <c r="T6035" i="1" s="1"/>
  <c r="T6034" i="1" a="1"/>
  <c r="T6034" i="1" s="1"/>
  <c r="T6033" i="1" a="1"/>
  <c r="T6033" i="1" s="1"/>
  <c r="T6032" i="1" a="1"/>
  <c r="T6032" i="1" s="1"/>
  <c r="T6031" i="1" a="1"/>
  <c r="T6031" i="1" s="1"/>
  <c r="T6030" i="1" a="1"/>
  <c r="T6030" i="1" s="1"/>
  <c r="T6029" i="1" a="1"/>
  <c r="T6029" i="1" s="1"/>
  <c r="T6028" i="1" a="1"/>
  <c r="T6028" i="1" s="1"/>
  <c r="T6027" i="1" a="1"/>
  <c r="T6027" i="1" s="1"/>
  <c r="T6026" i="1" a="1"/>
  <c r="T6026" i="1" s="1"/>
  <c r="T6025" i="1" a="1"/>
  <c r="T6025" i="1" s="1"/>
  <c r="T6024" i="1" a="1"/>
  <c r="T6024" i="1" s="1"/>
  <c r="T6023" i="1" a="1"/>
  <c r="T6023" i="1" s="1"/>
  <c r="T6022" i="1" a="1"/>
  <c r="T6022" i="1" s="1"/>
  <c r="T6021" i="1" a="1"/>
  <c r="T6021" i="1" s="1"/>
  <c r="T6020" i="1" a="1"/>
  <c r="T6020" i="1" s="1"/>
  <c r="T6019" i="1" a="1"/>
  <c r="T6019" i="1" s="1"/>
  <c r="T6018" i="1" a="1"/>
  <c r="T6018" i="1" s="1"/>
  <c r="T6017" i="1" a="1"/>
  <c r="T6017" i="1" s="1"/>
  <c r="T6016" i="1" a="1"/>
  <c r="T6016" i="1" s="1"/>
  <c r="T6015" i="1" a="1"/>
  <c r="T6015" i="1" s="1"/>
  <c r="T6014" i="1" a="1"/>
  <c r="T6014" i="1" s="1"/>
  <c r="T6013" i="1" a="1"/>
  <c r="T6013" i="1" s="1"/>
  <c r="T6012" i="1" a="1"/>
  <c r="T6012" i="1" s="1"/>
  <c r="T6011" i="1" a="1"/>
  <c r="T6011" i="1" s="1"/>
  <c r="T6010" i="1" a="1"/>
  <c r="T6010" i="1" s="1"/>
  <c r="T6009" i="1" a="1"/>
  <c r="T6009" i="1" s="1"/>
  <c r="T6008" i="1" a="1"/>
  <c r="T6008" i="1" s="1"/>
  <c r="T6007" i="1" a="1"/>
  <c r="T6007" i="1" s="1"/>
  <c r="T6006" i="1" a="1"/>
  <c r="T6006" i="1" s="1"/>
  <c r="T6005" i="1" a="1"/>
  <c r="T6005" i="1" s="1"/>
  <c r="T6004" i="1" a="1"/>
  <c r="T6004" i="1" s="1"/>
  <c r="T6003" i="1" a="1"/>
  <c r="T6003" i="1" s="1"/>
  <c r="T6002" i="1" a="1"/>
  <c r="T6002" i="1" s="1"/>
  <c r="T6001" i="1" a="1"/>
  <c r="T6001" i="1" s="1"/>
  <c r="T6000" i="1" a="1"/>
  <c r="T6000" i="1" s="1"/>
  <c r="T5999" i="1" a="1"/>
  <c r="T5999" i="1" s="1"/>
  <c r="T5998" i="1" a="1"/>
  <c r="T5998" i="1" s="1"/>
  <c r="T5997" i="1" a="1"/>
  <c r="T5997" i="1" s="1"/>
  <c r="T5996" i="1" a="1"/>
  <c r="T5996" i="1" s="1"/>
  <c r="T5995" i="1" a="1"/>
  <c r="T5995" i="1" s="1"/>
  <c r="T5994" i="1" a="1"/>
  <c r="T5994" i="1" s="1"/>
  <c r="T5993" i="1" a="1"/>
  <c r="T5993" i="1" s="1"/>
  <c r="T5992" i="1" a="1"/>
  <c r="T5992" i="1" s="1"/>
  <c r="T5991" i="1" a="1"/>
  <c r="T5991" i="1" s="1"/>
  <c r="T5990" i="1" a="1"/>
  <c r="T5990" i="1" s="1"/>
  <c r="T5989" i="1" a="1"/>
  <c r="T5989" i="1" s="1"/>
  <c r="T5988" i="1" a="1"/>
  <c r="T5988" i="1" s="1"/>
  <c r="T5987" i="1" a="1"/>
  <c r="T5987" i="1" s="1"/>
  <c r="T5986" i="1" a="1"/>
  <c r="T5986" i="1" s="1"/>
  <c r="T5985" i="1" a="1"/>
  <c r="T5985" i="1" s="1"/>
  <c r="T5984" i="1" a="1"/>
  <c r="T5984" i="1" s="1"/>
  <c r="T5983" i="1" a="1"/>
  <c r="T5983" i="1" s="1"/>
  <c r="T5982" i="1" a="1"/>
  <c r="T5982" i="1" s="1"/>
  <c r="T5981" i="1" a="1"/>
  <c r="T5981" i="1" s="1"/>
  <c r="T5980" i="1" a="1"/>
  <c r="T5980" i="1" s="1"/>
  <c r="T5979" i="1" a="1"/>
  <c r="T5979" i="1" s="1"/>
  <c r="T5978" i="1" a="1"/>
  <c r="T5978" i="1" s="1"/>
  <c r="T5977" i="1" a="1"/>
  <c r="T5977" i="1" s="1"/>
  <c r="T5976" i="1" a="1"/>
  <c r="T5976" i="1" s="1"/>
  <c r="T5975" i="1" a="1"/>
  <c r="T5975" i="1" s="1"/>
  <c r="T5974" i="1" a="1"/>
  <c r="T5974" i="1" s="1"/>
  <c r="T5973" i="1" a="1"/>
  <c r="T5973" i="1" s="1"/>
  <c r="T5972" i="1" a="1"/>
  <c r="T5972" i="1" s="1"/>
  <c r="T5971" i="1" a="1"/>
  <c r="T5971" i="1" s="1"/>
  <c r="T5970" i="1" a="1"/>
  <c r="T5970" i="1" s="1"/>
  <c r="T5969" i="1" a="1"/>
  <c r="T5969" i="1" s="1"/>
  <c r="T5968" i="1" a="1"/>
  <c r="T5968" i="1" s="1"/>
  <c r="T5967" i="1" a="1"/>
  <c r="T5967" i="1" s="1"/>
  <c r="T5966" i="1" a="1"/>
  <c r="T5966" i="1" s="1"/>
  <c r="T5965" i="1" a="1"/>
  <c r="T5965" i="1" s="1"/>
  <c r="T5964" i="1" a="1"/>
  <c r="T5964" i="1" s="1"/>
  <c r="T5963" i="1" a="1"/>
  <c r="T5963" i="1" s="1"/>
  <c r="T5962" i="1" a="1"/>
  <c r="T5962" i="1" s="1"/>
  <c r="T5961" i="1" a="1"/>
  <c r="T5961" i="1" s="1"/>
  <c r="T5960" i="1" a="1"/>
  <c r="T5960" i="1" s="1"/>
  <c r="T5959" i="1" a="1"/>
  <c r="T5959" i="1" s="1"/>
  <c r="T5958" i="1" a="1"/>
  <c r="T5958" i="1" s="1"/>
  <c r="T5957" i="1" a="1"/>
  <c r="T5957" i="1" s="1"/>
  <c r="T5956" i="1" a="1"/>
  <c r="T5956" i="1" s="1"/>
  <c r="T5955" i="1" a="1"/>
  <c r="T5955" i="1" s="1"/>
  <c r="T5954" i="1" a="1"/>
  <c r="T5954" i="1" s="1"/>
  <c r="T5953" i="1" a="1"/>
  <c r="T5953" i="1" s="1"/>
  <c r="T5952" i="1" a="1"/>
  <c r="T5952" i="1" s="1"/>
  <c r="T5951" i="1" a="1"/>
  <c r="T5951" i="1" s="1"/>
  <c r="T5950" i="1" a="1"/>
  <c r="T5950" i="1" s="1"/>
  <c r="T5949" i="1" a="1"/>
  <c r="T5949" i="1" s="1"/>
  <c r="T5948" i="1" a="1"/>
  <c r="T5948" i="1" s="1"/>
  <c r="T5947" i="1" a="1"/>
  <c r="T5947" i="1" s="1"/>
  <c r="T5946" i="1" a="1"/>
  <c r="T5946" i="1" s="1"/>
  <c r="T5945" i="1" a="1"/>
  <c r="T5945" i="1" s="1"/>
  <c r="T5944" i="1" a="1"/>
  <c r="T5944" i="1" s="1"/>
  <c r="T5943" i="1" a="1"/>
  <c r="T5943" i="1" s="1"/>
  <c r="T5942" i="1" a="1"/>
  <c r="T5942" i="1" s="1"/>
  <c r="T5941" i="1" a="1"/>
  <c r="T5941" i="1" s="1"/>
  <c r="T5940" i="1" a="1"/>
  <c r="T5940" i="1" s="1"/>
  <c r="T5939" i="1" a="1"/>
  <c r="T5939" i="1" s="1"/>
  <c r="T5938" i="1" a="1"/>
  <c r="T5938" i="1" s="1"/>
  <c r="T5937" i="1" a="1"/>
  <c r="T5937" i="1" s="1"/>
  <c r="T5936" i="1" a="1"/>
  <c r="T5936" i="1" s="1"/>
  <c r="T5935" i="1" a="1"/>
  <c r="T5935" i="1" s="1"/>
  <c r="T5934" i="1" a="1"/>
  <c r="T5934" i="1" s="1"/>
  <c r="T5933" i="1" a="1"/>
  <c r="T5933" i="1" s="1"/>
  <c r="T5932" i="1" a="1"/>
  <c r="T5932" i="1" s="1"/>
  <c r="T5931" i="1" a="1"/>
  <c r="T5931" i="1" s="1"/>
  <c r="T5930" i="1" a="1"/>
  <c r="T5930" i="1" s="1"/>
  <c r="T5929" i="1" a="1"/>
  <c r="T5929" i="1" s="1"/>
  <c r="T5928" i="1" a="1"/>
  <c r="T5928" i="1" s="1"/>
  <c r="T5927" i="1" a="1"/>
  <c r="T5927" i="1" s="1"/>
  <c r="T5926" i="1" a="1"/>
  <c r="T5926" i="1" s="1"/>
  <c r="T5925" i="1" a="1"/>
  <c r="T5925" i="1" s="1"/>
  <c r="T5924" i="1" a="1"/>
  <c r="T5924" i="1" s="1"/>
  <c r="T5923" i="1" a="1"/>
  <c r="T5923" i="1" s="1"/>
  <c r="T5922" i="1" a="1"/>
  <c r="T5922" i="1" s="1"/>
  <c r="T5921" i="1" a="1"/>
  <c r="T5921" i="1" s="1"/>
  <c r="T5920" i="1" a="1"/>
  <c r="T5920" i="1" s="1"/>
  <c r="T5919" i="1" a="1"/>
  <c r="T5919" i="1" s="1"/>
  <c r="T5918" i="1" a="1"/>
  <c r="T5918" i="1" s="1"/>
  <c r="T5917" i="1" a="1"/>
  <c r="T5917" i="1" s="1"/>
  <c r="T5916" i="1" a="1"/>
  <c r="T5916" i="1" s="1"/>
  <c r="T5915" i="1" a="1"/>
  <c r="T5915" i="1" s="1"/>
  <c r="T5914" i="1" a="1"/>
  <c r="T5914" i="1" s="1"/>
  <c r="T5913" i="1" a="1"/>
  <c r="T5913" i="1" s="1"/>
  <c r="T5912" i="1" a="1"/>
  <c r="T5912" i="1" s="1"/>
  <c r="T5911" i="1" a="1"/>
  <c r="T5911" i="1" s="1"/>
  <c r="T5910" i="1" a="1"/>
  <c r="T5910" i="1" s="1"/>
  <c r="T5909" i="1" a="1"/>
  <c r="T5909" i="1" s="1"/>
  <c r="T5908" i="1" a="1"/>
  <c r="T5908" i="1" s="1"/>
  <c r="T5907" i="1" a="1"/>
  <c r="T5907" i="1" s="1"/>
  <c r="T5906" i="1" a="1"/>
  <c r="T5906" i="1" s="1"/>
  <c r="T5905" i="1" a="1"/>
  <c r="T5905" i="1" s="1"/>
  <c r="T5904" i="1" a="1"/>
  <c r="T5904" i="1" s="1"/>
  <c r="T5903" i="1" a="1"/>
  <c r="T5903" i="1" s="1"/>
  <c r="T5902" i="1" a="1"/>
  <c r="T5902" i="1" s="1"/>
  <c r="T5901" i="1" a="1"/>
  <c r="T5901" i="1" s="1"/>
  <c r="T5900" i="1" a="1"/>
  <c r="T5900" i="1" s="1"/>
  <c r="T5899" i="1" a="1"/>
  <c r="T5899" i="1" s="1"/>
  <c r="T5898" i="1" a="1"/>
  <c r="T5898" i="1" s="1"/>
  <c r="T5897" i="1" a="1"/>
  <c r="T5897" i="1" s="1"/>
  <c r="T5896" i="1" a="1"/>
  <c r="T5896" i="1" s="1"/>
  <c r="T5895" i="1" a="1"/>
  <c r="T5895" i="1" s="1"/>
  <c r="T5894" i="1" a="1"/>
  <c r="T5894" i="1" s="1"/>
  <c r="T5893" i="1" a="1"/>
  <c r="T5893" i="1" s="1"/>
  <c r="T5892" i="1" a="1"/>
  <c r="T5892" i="1" s="1"/>
  <c r="T5891" i="1" a="1"/>
  <c r="T5891" i="1" s="1"/>
  <c r="T5890" i="1" a="1"/>
  <c r="T5890" i="1" s="1"/>
  <c r="T5889" i="1" a="1"/>
  <c r="T5889" i="1" s="1"/>
  <c r="T5888" i="1" a="1"/>
  <c r="T5888" i="1" s="1"/>
  <c r="T5887" i="1" a="1"/>
  <c r="T5887" i="1" s="1"/>
  <c r="T5886" i="1" a="1"/>
  <c r="T5886" i="1" s="1"/>
  <c r="T5885" i="1" a="1"/>
  <c r="T5885" i="1" s="1"/>
  <c r="T5884" i="1" a="1"/>
  <c r="T5884" i="1" s="1"/>
  <c r="T5883" i="1" a="1"/>
  <c r="T5883" i="1" s="1"/>
  <c r="T5882" i="1" a="1"/>
  <c r="T5882" i="1" s="1"/>
  <c r="T5881" i="1" a="1"/>
  <c r="T5881" i="1" s="1"/>
  <c r="T5880" i="1" a="1"/>
  <c r="T5880" i="1" s="1"/>
  <c r="T5879" i="1" a="1"/>
  <c r="T5879" i="1" s="1"/>
  <c r="T5878" i="1" a="1"/>
  <c r="T5878" i="1" s="1"/>
  <c r="T5877" i="1" a="1"/>
  <c r="T5877" i="1" s="1"/>
  <c r="T5876" i="1" a="1"/>
  <c r="T5876" i="1" s="1"/>
  <c r="T5875" i="1" a="1"/>
  <c r="T5875" i="1" s="1"/>
  <c r="T5874" i="1" a="1"/>
  <c r="T5874" i="1" s="1"/>
  <c r="T5873" i="1" a="1"/>
  <c r="T5873" i="1" s="1"/>
  <c r="T5872" i="1" a="1"/>
  <c r="T5872" i="1" s="1"/>
  <c r="T5871" i="1" a="1"/>
  <c r="T5871" i="1" s="1"/>
  <c r="T5870" i="1" a="1"/>
  <c r="T5870" i="1" s="1"/>
  <c r="T5869" i="1" a="1"/>
  <c r="T5869" i="1" s="1"/>
  <c r="T5868" i="1" a="1"/>
  <c r="T5868" i="1" s="1"/>
  <c r="T5867" i="1" a="1"/>
  <c r="T5867" i="1" s="1"/>
  <c r="T5866" i="1" a="1"/>
  <c r="T5866" i="1" s="1"/>
  <c r="T5865" i="1" a="1"/>
  <c r="T5865" i="1" s="1"/>
  <c r="T5864" i="1" a="1"/>
  <c r="T5864" i="1" s="1"/>
  <c r="T5863" i="1" a="1"/>
  <c r="T5863" i="1" s="1"/>
  <c r="T5862" i="1" a="1"/>
  <c r="T5862" i="1" s="1"/>
  <c r="T5861" i="1" a="1"/>
  <c r="T5861" i="1" s="1"/>
  <c r="T5860" i="1" a="1"/>
  <c r="T5860" i="1" s="1"/>
  <c r="T5859" i="1" a="1"/>
  <c r="T5859" i="1" s="1"/>
  <c r="T5858" i="1" a="1"/>
  <c r="T5858" i="1" s="1"/>
  <c r="T5857" i="1" a="1"/>
  <c r="T5857" i="1" s="1"/>
  <c r="T5856" i="1" a="1"/>
  <c r="T5856" i="1" s="1"/>
  <c r="T5855" i="1" a="1"/>
  <c r="T5855" i="1" s="1"/>
  <c r="T5854" i="1" a="1"/>
  <c r="T5854" i="1" s="1"/>
  <c r="T5853" i="1" a="1"/>
  <c r="T5853" i="1" s="1"/>
  <c r="T5852" i="1" a="1"/>
  <c r="T5852" i="1" s="1"/>
  <c r="T5851" i="1" a="1"/>
  <c r="T5851" i="1" s="1"/>
  <c r="T5850" i="1" a="1"/>
  <c r="T5850" i="1" s="1"/>
  <c r="T5849" i="1" a="1"/>
  <c r="T5849" i="1" s="1"/>
  <c r="T5848" i="1" a="1"/>
  <c r="T5848" i="1" s="1"/>
  <c r="T5847" i="1" a="1"/>
  <c r="T5847" i="1" s="1"/>
  <c r="T5846" i="1" a="1"/>
  <c r="T5846" i="1" s="1"/>
  <c r="T5845" i="1" a="1"/>
  <c r="T5845" i="1" s="1"/>
  <c r="T5844" i="1" a="1"/>
  <c r="T5844" i="1" s="1"/>
  <c r="T5843" i="1" a="1"/>
  <c r="T5843" i="1" s="1"/>
  <c r="T5842" i="1" a="1"/>
  <c r="T5842" i="1" s="1"/>
  <c r="T5841" i="1" a="1"/>
  <c r="T5841" i="1" s="1"/>
  <c r="T5840" i="1" a="1"/>
  <c r="T5840" i="1" s="1"/>
  <c r="T5839" i="1" a="1"/>
  <c r="T5839" i="1" s="1"/>
  <c r="T5838" i="1" a="1"/>
  <c r="T5838" i="1" s="1"/>
  <c r="T5837" i="1" a="1"/>
  <c r="T5837" i="1" s="1"/>
  <c r="T5836" i="1" a="1"/>
  <c r="T5836" i="1" s="1"/>
  <c r="T5835" i="1" a="1"/>
  <c r="T5835" i="1" s="1"/>
  <c r="T5834" i="1" a="1"/>
  <c r="T5834" i="1" s="1"/>
  <c r="T5833" i="1" a="1"/>
  <c r="T5833" i="1" s="1"/>
  <c r="T5832" i="1" a="1"/>
  <c r="T5832" i="1" s="1"/>
  <c r="T5831" i="1" a="1"/>
  <c r="T5831" i="1" s="1"/>
  <c r="T5830" i="1" a="1"/>
  <c r="T5830" i="1" s="1"/>
  <c r="T5829" i="1" a="1"/>
  <c r="T5829" i="1" s="1"/>
  <c r="T5828" i="1" a="1"/>
  <c r="T5828" i="1" s="1"/>
  <c r="T5827" i="1" a="1"/>
  <c r="T5827" i="1" s="1"/>
  <c r="T5826" i="1" a="1"/>
  <c r="T5826" i="1" s="1"/>
  <c r="T5825" i="1" a="1"/>
  <c r="T5825" i="1" s="1"/>
  <c r="T5824" i="1" a="1"/>
  <c r="T5824" i="1" s="1"/>
  <c r="T5823" i="1" a="1"/>
  <c r="T5823" i="1" s="1"/>
  <c r="T5822" i="1" a="1"/>
  <c r="T5822" i="1" s="1"/>
  <c r="T5821" i="1" a="1"/>
  <c r="T5821" i="1" s="1"/>
  <c r="T5820" i="1" a="1"/>
  <c r="T5820" i="1" s="1"/>
  <c r="T5819" i="1" a="1"/>
  <c r="T5819" i="1" s="1"/>
  <c r="T5818" i="1" a="1"/>
  <c r="T5818" i="1" s="1"/>
  <c r="T5817" i="1" a="1"/>
  <c r="T5817" i="1" s="1"/>
  <c r="T5816" i="1" a="1"/>
  <c r="T5816" i="1" s="1"/>
  <c r="T5815" i="1" a="1"/>
  <c r="T5815" i="1" s="1"/>
  <c r="T5814" i="1" a="1"/>
  <c r="T5814" i="1" s="1"/>
  <c r="T5813" i="1" a="1"/>
  <c r="T5813" i="1" s="1"/>
  <c r="T5812" i="1" a="1"/>
  <c r="T5812" i="1" s="1"/>
  <c r="T5811" i="1" a="1"/>
  <c r="T5811" i="1" s="1"/>
  <c r="T5810" i="1" a="1"/>
  <c r="T5810" i="1" s="1"/>
  <c r="T5809" i="1" a="1"/>
  <c r="T5809" i="1" s="1"/>
  <c r="T5808" i="1" a="1"/>
  <c r="T5808" i="1" s="1"/>
  <c r="T5807" i="1" a="1"/>
  <c r="T5807" i="1" s="1"/>
  <c r="T5806" i="1" a="1"/>
  <c r="T5806" i="1" s="1"/>
  <c r="T5805" i="1" a="1"/>
  <c r="T5805" i="1" s="1"/>
  <c r="T5804" i="1" a="1"/>
  <c r="T5804" i="1" s="1"/>
  <c r="T5803" i="1" a="1"/>
  <c r="T5803" i="1" s="1"/>
  <c r="T5802" i="1" a="1"/>
  <c r="T5802" i="1" s="1"/>
  <c r="T5801" i="1" a="1"/>
  <c r="T5801" i="1" s="1"/>
  <c r="T5800" i="1" a="1"/>
  <c r="T5800" i="1" s="1"/>
  <c r="T5799" i="1" a="1"/>
  <c r="T5799" i="1" s="1"/>
  <c r="T5798" i="1" a="1"/>
  <c r="T5798" i="1" s="1"/>
  <c r="T5797" i="1" a="1"/>
  <c r="T5797" i="1" s="1"/>
  <c r="T5796" i="1" a="1"/>
  <c r="T5796" i="1" s="1"/>
  <c r="T5795" i="1" a="1"/>
  <c r="T5795" i="1" s="1"/>
  <c r="T5794" i="1" a="1"/>
  <c r="T5794" i="1" s="1"/>
  <c r="T5793" i="1" a="1"/>
  <c r="T5793" i="1" s="1"/>
  <c r="T5792" i="1" a="1"/>
  <c r="T5792" i="1" s="1"/>
  <c r="T5791" i="1" a="1"/>
  <c r="T5791" i="1" s="1"/>
  <c r="T5790" i="1" a="1"/>
  <c r="T5790" i="1" s="1"/>
  <c r="T5789" i="1" a="1"/>
  <c r="T5789" i="1" s="1"/>
  <c r="T5788" i="1" a="1"/>
  <c r="T5788" i="1" s="1"/>
  <c r="T5787" i="1" a="1"/>
  <c r="T5787" i="1" s="1"/>
  <c r="T5786" i="1" a="1"/>
  <c r="T5786" i="1" s="1"/>
  <c r="T5785" i="1" a="1"/>
  <c r="T5785" i="1" s="1"/>
  <c r="T5784" i="1" a="1"/>
  <c r="T5784" i="1" s="1"/>
  <c r="T5783" i="1" a="1"/>
  <c r="T5783" i="1" s="1"/>
  <c r="T5782" i="1" a="1"/>
  <c r="T5782" i="1" s="1"/>
  <c r="T5781" i="1" a="1"/>
  <c r="T5781" i="1" s="1"/>
  <c r="T5780" i="1" a="1"/>
  <c r="T5780" i="1" s="1"/>
  <c r="T5779" i="1" a="1"/>
  <c r="T5779" i="1" s="1"/>
  <c r="T5778" i="1" a="1"/>
  <c r="T5778" i="1" s="1"/>
  <c r="T5777" i="1" a="1"/>
  <c r="T5777" i="1" s="1"/>
  <c r="T5776" i="1" a="1"/>
  <c r="T5776" i="1" s="1"/>
  <c r="T5775" i="1" a="1"/>
  <c r="T5775" i="1" s="1"/>
  <c r="T5774" i="1" a="1"/>
  <c r="T5774" i="1" s="1"/>
  <c r="T5773" i="1" a="1"/>
  <c r="T5773" i="1" s="1"/>
  <c r="T5772" i="1" a="1"/>
  <c r="T5772" i="1" s="1"/>
  <c r="T5771" i="1" a="1"/>
  <c r="T5771" i="1" s="1"/>
  <c r="T5770" i="1" a="1"/>
  <c r="T5770" i="1" s="1"/>
  <c r="T5769" i="1" a="1"/>
  <c r="T5769" i="1" s="1"/>
  <c r="T5768" i="1" a="1"/>
  <c r="T5768" i="1" s="1"/>
  <c r="T5767" i="1" a="1"/>
  <c r="T5767" i="1" s="1"/>
  <c r="T5766" i="1" a="1"/>
  <c r="T5766" i="1" s="1"/>
  <c r="T5765" i="1" a="1"/>
  <c r="T5765" i="1" s="1"/>
  <c r="T5764" i="1" a="1"/>
  <c r="T5764" i="1" s="1"/>
  <c r="T5763" i="1" a="1"/>
  <c r="T5763" i="1" s="1"/>
  <c r="T5762" i="1" a="1"/>
  <c r="T5762" i="1" s="1"/>
  <c r="T5761" i="1" a="1"/>
  <c r="T5761" i="1" s="1"/>
  <c r="T5760" i="1" a="1"/>
  <c r="T5760" i="1" s="1"/>
  <c r="T5759" i="1" a="1"/>
  <c r="T5759" i="1" s="1"/>
  <c r="T5758" i="1" a="1"/>
  <c r="T5758" i="1" s="1"/>
  <c r="T5757" i="1" a="1"/>
  <c r="T5757" i="1" s="1"/>
  <c r="T5756" i="1" a="1"/>
  <c r="T5756" i="1" s="1"/>
  <c r="T5755" i="1" a="1"/>
  <c r="T5755" i="1" s="1"/>
  <c r="T5754" i="1" a="1"/>
  <c r="T5754" i="1" s="1"/>
  <c r="T5753" i="1" a="1"/>
  <c r="T5753" i="1" s="1"/>
  <c r="T5752" i="1" a="1"/>
  <c r="T5752" i="1" s="1"/>
  <c r="T5751" i="1" a="1"/>
  <c r="T5751" i="1" s="1"/>
  <c r="T5750" i="1" a="1"/>
  <c r="T5750" i="1" s="1"/>
  <c r="T5749" i="1" a="1"/>
  <c r="T5749" i="1" s="1"/>
  <c r="T5748" i="1" a="1"/>
  <c r="T5748" i="1" s="1"/>
  <c r="T5747" i="1" a="1"/>
  <c r="T5747" i="1" s="1"/>
  <c r="T5746" i="1" a="1"/>
  <c r="T5746" i="1" s="1"/>
  <c r="T5745" i="1" a="1"/>
  <c r="T5745" i="1" s="1"/>
  <c r="T5744" i="1" a="1"/>
  <c r="T5744" i="1" s="1"/>
  <c r="T5743" i="1" a="1"/>
  <c r="T5743" i="1" s="1"/>
  <c r="T5742" i="1" a="1"/>
  <c r="T5742" i="1" s="1"/>
  <c r="T5741" i="1" a="1"/>
  <c r="T5741" i="1" s="1"/>
  <c r="T5740" i="1" a="1"/>
  <c r="T5740" i="1" s="1"/>
  <c r="T5739" i="1" a="1"/>
  <c r="T5739" i="1" s="1"/>
  <c r="T5738" i="1" a="1"/>
  <c r="T5738" i="1" s="1"/>
  <c r="T5737" i="1" a="1"/>
  <c r="T5737" i="1" s="1"/>
  <c r="T5736" i="1" a="1"/>
  <c r="T5736" i="1" s="1"/>
  <c r="T5735" i="1" a="1"/>
  <c r="T5735" i="1" s="1"/>
  <c r="T5734" i="1" a="1"/>
  <c r="T5734" i="1" s="1"/>
  <c r="T5733" i="1" a="1"/>
  <c r="T5733" i="1" s="1"/>
  <c r="T5732" i="1" a="1"/>
  <c r="T5732" i="1" s="1"/>
  <c r="T5731" i="1" a="1"/>
  <c r="T5731" i="1" s="1"/>
  <c r="T5730" i="1" a="1"/>
  <c r="T5730" i="1" s="1"/>
  <c r="T5729" i="1" a="1"/>
  <c r="T5729" i="1" s="1"/>
  <c r="T5728" i="1" a="1"/>
  <c r="T5728" i="1" s="1"/>
  <c r="T5727" i="1" a="1"/>
  <c r="T5727" i="1" s="1"/>
  <c r="T5726" i="1" a="1"/>
  <c r="T5726" i="1" s="1"/>
  <c r="T5725" i="1" a="1"/>
  <c r="T5725" i="1" s="1"/>
  <c r="T5724" i="1" a="1"/>
  <c r="T5724" i="1" s="1"/>
  <c r="T5723" i="1" a="1"/>
  <c r="T5723" i="1" s="1"/>
  <c r="T5722" i="1" a="1"/>
  <c r="T5722" i="1" s="1"/>
  <c r="T5721" i="1" a="1"/>
  <c r="T5721" i="1" s="1"/>
  <c r="T5720" i="1" a="1"/>
  <c r="T5720" i="1" s="1"/>
  <c r="T5719" i="1" a="1"/>
  <c r="T5719" i="1" s="1"/>
  <c r="T5718" i="1" a="1"/>
  <c r="T5718" i="1" s="1"/>
  <c r="T5717" i="1" a="1"/>
  <c r="T5717" i="1" s="1"/>
  <c r="T5716" i="1" a="1"/>
  <c r="T5716" i="1" s="1"/>
  <c r="T5715" i="1" a="1"/>
  <c r="T5715" i="1" s="1"/>
  <c r="T5714" i="1" a="1"/>
  <c r="T5714" i="1" s="1"/>
  <c r="T5713" i="1" a="1"/>
  <c r="T5713" i="1" s="1"/>
  <c r="T5712" i="1" a="1"/>
  <c r="T5712" i="1" s="1"/>
  <c r="T5711" i="1" a="1"/>
  <c r="T5711" i="1" s="1"/>
  <c r="T5710" i="1" a="1"/>
  <c r="T5710" i="1" s="1"/>
  <c r="T5709" i="1" a="1"/>
  <c r="T5709" i="1" s="1"/>
  <c r="T5708" i="1" a="1"/>
  <c r="T5708" i="1" s="1"/>
  <c r="T5707" i="1" a="1"/>
  <c r="T5707" i="1" s="1"/>
  <c r="T5706" i="1" a="1"/>
  <c r="T5706" i="1" s="1"/>
  <c r="T5705" i="1" a="1"/>
  <c r="T5705" i="1" s="1"/>
  <c r="T5704" i="1" a="1"/>
  <c r="T5704" i="1" s="1"/>
  <c r="T5703" i="1" a="1"/>
  <c r="T5703" i="1" s="1"/>
  <c r="T5702" i="1" a="1"/>
  <c r="T5702" i="1" s="1"/>
  <c r="T5701" i="1" a="1"/>
  <c r="T5701" i="1" s="1"/>
  <c r="T5700" i="1" a="1"/>
  <c r="T5700" i="1" s="1"/>
  <c r="T5699" i="1" a="1"/>
  <c r="T5699" i="1" s="1"/>
  <c r="T5698" i="1" a="1"/>
  <c r="T5698" i="1" s="1"/>
  <c r="T5697" i="1" a="1"/>
  <c r="T5697" i="1" s="1"/>
  <c r="T5696" i="1" a="1"/>
  <c r="T5696" i="1" s="1"/>
  <c r="T5695" i="1" a="1"/>
  <c r="T5695" i="1" s="1"/>
  <c r="T5694" i="1" a="1"/>
  <c r="T5694" i="1" s="1"/>
  <c r="T5693" i="1" a="1"/>
  <c r="T5693" i="1" s="1"/>
  <c r="T5692" i="1" a="1"/>
  <c r="T5692" i="1" s="1"/>
  <c r="T5691" i="1" a="1"/>
  <c r="T5691" i="1" s="1"/>
  <c r="T5690" i="1" a="1"/>
  <c r="T5690" i="1" s="1"/>
  <c r="T5689" i="1" a="1"/>
  <c r="T5689" i="1" s="1"/>
  <c r="T5688" i="1" a="1"/>
  <c r="T5688" i="1" s="1"/>
  <c r="T5687" i="1" a="1"/>
  <c r="T5687" i="1" s="1"/>
  <c r="T5686" i="1" a="1"/>
  <c r="T5686" i="1" s="1"/>
  <c r="T5685" i="1" a="1"/>
  <c r="T5685" i="1" s="1"/>
  <c r="T5684" i="1" a="1"/>
  <c r="T5684" i="1" s="1"/>
  <c r="T5683" i="1" a="1"/>
  <c r="T5683" i="1" s="1"/>
  <c r="T5682" i="1" a="1"/>
  <c r="T5682" i="1" s="1"/>
  <c r="T5681" i="1" a="1"/>
  <c r="T5681" i="1" s="1"/>
  <c r="T5680" i="1" a="1"/>
  <c r="T5680" i="1" s="1"/>
  <c r="T5679" i="1" a="1"/>
  <c r="T5679" i="1" s="1"/>
  <c r="T5678" i="1" a="1"/>
  <c r="T5678" i="1" s="1"/>
  <c r="T5677" i="1" a="1"/>
  <c r="T5677" i="1" s="1"/>
  <c r="T5676" i="1" a="1"/>
  <c r="T5676" i="1" s="1"/>
  <c r="T5675" i="1" a="1"/>
  <c r="T5675" i="1" s="1"/>
  <c r="T5674" i="1" a="1"/>
  <c r="T5674" i="1" s="1"/>
  <c r="T5673" i="1" a="1"/>
  <c r="T5673" i="1" s="1"/>
  <c r="T5672" i="1" a="1"/>
  <c r="T5672" i="1" s="1"/>
  <c r="T5671" i="1" a="1"/>
  <c r="T5671" i="1" s="1"/>
  <c r="T5670" i="1" a="1"/>
  <c r="T5670" i="1" s="1"/>
  <c r="T5669" i="1" a="1"/>
  <c r="T5669" i="1" s="1"/>
  <c r="T5668" i="1" a="1"/>
  <c r="T5668" i="1" s="1"/>
  <c r="T5667" i="1" a="1"/>
  <c r="T5667" i="1" s="1"/>
  <c r="T5666" i="1" a="1"/>
  <c r="T5666" i="1" s="1"/>
  <c r="T5665" i="1" a="1"/>
  <c r="T5665" i="1" s="1"/>
  <c r="T5664" i="1" a="1"/>
  <c r="T5664" i="1" s="1"/>
  <c r="T5663" i="1" a="1"/>
  <c r="T5663" i="1" s="1"/>
  <c r="T5662" i="1" a="1"/>
  <c r="T5662" i="1" s="1"/>
  <c r="T5661" i="1" a="1"/>
  <c r="T5661" i="1" s="1"/>
  <c r="T5660" i="1" a="1"/>
  <c r="T5660" i="1" s="1"/>
  <c r="T5659" i="1" a="1"/>
  <c r="T5659" i="1" s="1"/>
  <c r="T5658" i="1" a="1"/>
  <c r="T5658" i="1" s="1"/>
  <c r="T5657" i="1" a="1"/>
  <c r="T5657" i="1" s="1"/>
  <c r="T5656" i="1" a="1"/>
  <c r="T5656" i="1" s="1"/>
  <c r="T5655" i="1" a="1"/>
  <c r="T5655" i="1" s="1"/>
  <c r="T5654" i="1" a="1"/>
  <c r="T5654" i="1" s="1"/>
  <c r="T5653" i="1" a="1"/>
  <c r="T5653" i="1" s="1"/>
  <c r="T5652" i="1" a="1"/>
  <c r="T5652" i="1" s="1"/>
  <c r="T5651" i="1" a="1"/>
  <c r="T5651" i="1" s="1"/>
  <c r="T5650" i="1" a="1"/>
  <c r="T5650" i="1" s="1"/>
  <c r="T5649" i="1" a="1"/>
  <c r="T5649" i="1" s="1"/>
  <c r="T5648" i="1" a="1"/>
  <c r="T5648" i="1" s="1"/>
  <c r="T5647" i="1" a="1"/>
  <c r="T5647" i="1" s="1"/>
  <c r="T5646" i="1" a="1"/>
  <c r="T5646" i="1" s="1"/>
  <c r="T5645" i="1" a="1"/>
  <c r="T5645" i="1" s="1"/>
  <c r="T5644" i="1" a="1"/>
  <c r="T5644" i="1" s="1"/>
  <c r="T5643" i="1" a="1"/>
  <c r="T5643" i="1" s="1"/>
  <c r="T5642" i="1" a="1"/>
  <c r="T5642" i="1" s="1"/>
  <c r="T5641" i="1" a="1"/>
  <c r="T5641" i="1" s="1"/>
  <c r="T5640" i="1" a="1"/>
  <c r="T5640" i="1" s="1"/>
  <c r="T5639" i="1" a="1"/>
  <c r="T5639" i="1" s="1"/>
  <c r="T5638" i="1" a="1"/>
  <c r="T5638" i="1" s="1"/>
  <c r="T5637" i="1" a="1"/>
  <c r="T5637" i="1" s="1"/>
  <c r="T5636" i="1" a="1"/>
  <c r="T5636" i="1" s="1"/>
  <c r="T5635" i="1" a="1"/>
  <c r="T5635" i="1" s="1"/>
  <c r="T5634" i="1" a="1"/>
  <c r="T5634" i="1" s="1"/>
  <c r="T5633" i="1" a="1"/>
  <c r="T5633" i="1" s="1"/>
  <c r="T5632" i="1" a="1"/>
  <c r="T5632" i="1" s="1"/>
  <c r="T5631" i="1" a="1"/>
  <c r="T5631" i="1" s="1"/>
  <c r="T5630" i="1" a="1"/>
  <c r="T5630" i="1" s="1"/>
  <c r="T5629" i="1" a="1"/>
  <c r="T5629" i="1" s="1"/>
  <c r="T5628" i="1" a="1"/>
  <c r="T5628" i="1" s="1"/>
  <c r="T5627" i="1" a="1"/>
  <c r="T5627" i="1" s="1"/>
  <c r="T5626" i="1" a="1"/>
  <c r="T5626" i="1" s="1"/>
  <c r="T5625" i="1" a="1"/>
  <c r="T5625" i="1" s="1"/>
  <c r="T5624" i="1" a="1"/>
  <c r="T5624" i="1" s="1"/>
  <c r="T5623" i="1" a="1"/>
  <c r="T5623" i="1" s="1"/>
  <c r="T5622" i="1" a="1"/>
  <c r="T5622" i="1" s="1"/>
  <c r="T5621" i="1" a="1"/>
  <c r="T5621" i="1" s="1"/>
  <c r="T5620" i="1" a="1"/>
  <c r="T5620" i="1" s="1"/>
  <c r="T5619" i="1" a="1"/>
  <c r="T5619" i="1" s="1"/>
  <c r="T5618" i="1" a="1"/>
  <c r="T5618" i="1" s="1"/>
  <c r="T5617" i="1" a="1"/>
  <c r="T5617" i="1" s="1"/>
  <c r="T5616" i="1" a="1"/>
  <c r="T5616" i="1" s="1"/>
  <c r="T5615" i="1" a="1"/>
  <c r="T5615" i="1" s="1"/>
  <c r="T5614" i="1" a="1"/>
  <c r="T5614" i="1" s="1"/>
  <c r="T5613" i="1" a="1"/>
  <c r="T5613" i="1" s="1"/>
  <c r="T5612" i="1" a="1"/>
  <c r="T5612" i="1" s="1"/>
  <c r="T5611" i="1" a="1"/>
  <c r="T5611" i="1" s="1"/>
  <c r="T5610" i="1" a="1"/>
  <c r="T5610" i="1" s="1"/>
  <c r="T5609" i="1" a="1"/>
  <c r="T5609" i="1" s="1"/>
  <c r="T5608" i="1" a="1"/>
  <c r="T5608" i="1" s="1"/>
  <c r="T5607" i="1" a="1"/>
  <c r="T5607" i="1" s="1"/>
  <c r="T5606" i="1" a="1"/>
  <c r="T5606" i="1" s="1"/>
  <c r="T5605" i="1" a="1"/>
  <c r="T5605" i="1" s="1"/>
  <c r="T5604" i="1" a="1"/>
  <c r="T5604" i="1" s="1"/>
  <c r="T5603" i="1" a="1"/>
  <c r="T5603" i="1" s="1"/>
  <c r="T5602" i="1" a="1"/>
  <c r="T5602" i="1" s="1"/>
  <c r="T5601" i="1" a="1"/>
  <c r="T5601" i="1" s="1"/>
  <c r="T5600" i="1" a="1"/>
  <c r="T5600" i="1" s="1"/>
  <c r="T5599" i="1" a="1"/>
  <c r="T5599" i="1" s="1"/>
  <c r="T5598" i="1" a="1"/>
  <c r="T5598" i="1" s="1"/>
  <c r="T5597" i="1" a="1"/>
  <c r="T5597" i="1" s="1"/>
  <c r="T5596" i="1" a="1"/>
  <c r="T5596" i="1" s="1"/>
  <c r="T5595" i="1" a="1"/>
  <c r="T5595" i="1" s="1"/>
  <c r="T5594" i="1" a="1"/>
  <c r="T5594" i="1" s="1"/>
  <c r="T5593" i="1" a="1"/>
  <c r="T5593" i="1" s="1"/>
  <c r="T5592" i="1" a="1"/>
  <c r="T5592" i="1" s="1"/>
  <c r="T5591" i="1" a="1"/>
  <c r="T5591" i="1" s="1"/>
  <c r="T5590" i="1" a="1"/>
  <c r="T5590" i="1" s="1"/>
  <c r="T5589" i="1" a="1"/>
  <c r="T5589" i="1" s="1"/>
  <c r="T5588" i="1" a="1"/>
  <c r="T5588" i="1" s="1"/>
  <c r="T5587" i="1" a="1"/>
  <c r="T5587" i="1" s="1"/>
  <c r="T5586" i="1" a="1"/>
  <c r="T5586" i="1" s="1"/>
  <c r="T5585" i="1" a="1"/>
  <c r="T5585" i="1" s="1"/>
  <c r="T5584" i="1" a="1"/>
  <c r="T5584" i="1" s="1"/>
  <c r="T5583" i="1" a="1"/>
  <c r="T5583" i="1" s="1"/>
  <c r="T5582" i="1" a="1"/>
  <c r="T5582" i="1" s="1"/>
  <c r="T5581" i="1" a="1"/>
  <c r="T5581" i="1" s="1"/>
  <c r="T5580" i="1" a="1"/>
  <c r="T5580" i="1" s="1"/>
  <c r="T5579" i="1" a="1"/>
  <c r="T5579" i="1" s="1"/>
  <c r="T5578" i="1" a="1"/>
  <c r="T5578" i="1" s="1"/>
  <c r="T5577" i="1" a="1"/>
  <c r="T5577" i="1" s="1"/>
  <c r="T5576" i="1" a="1"/>
  <c r="T5576" i="1" s="1"/>
  <c r="T5575" i="1" a="1"/>
  <c r="T5575" i="1" s="1"/>
  <c r="T5574" i="1" a="1"/>
  <c r="T5574" i="1" s="1"/>
  <c r="T5573" i="1" a="1"/>
  <c r="T5573" i="1" s="1"/>
  <c r="T5572" i="1" a="1"/>
  <c r="T5572" i="1" s="1"/>
  <c r="T5571" i="1" a="1"/>
  <c r="T5571" i="1" s="1"/>
  <c r="T5570" i="1" a="1"/>
  <c r="T5570" i="1" s="1"/>
  <c r="T5569" i="1" a="1"/>
  <c r="T5569" i="1" s="1"/>
  <c r="T5568" i="1" a="1"/>
  <c r="T5568" i="1" s="1"/>
  <c r="T5567" i="1" a="1"/>
  <c r="T5567" i="1" s="1"/>
  <c r="T5566" i="1" a="1"/>
  <c r="T5566" i="1" s="1"/>
  <c r="T5565" i="1" a="1"/>
  <c r="T5565" i="1" s="1"/>
  <c r="T5564" i="1" a="1"/>
  <c r="T5564" i="1" s="1"/>
  <c r="T5563" i="1" a="1"/>
  <c r="T5563" i="1" s="1"/>
  <c r="T5562" i="1" a="1"/>
  <c r="T5562" i="1" s="1"/>
  <c r="T5561" i="1" a="1"/>
  <c r="T5561" i="1" s="1"/>
  <c r="T5560" i="1" a="1"/>
  <c r="T5560" i="1" s="1"/>
  <c r="T5559" i="1" a="1"/>
  <c r="T5559" i="1" s="1"/>
  <c r="T5558" i="1" a="1"/>
  <c r="T5558" i="1" s="1"/>
  <c r="T5557" i="1" a="1"/>
  <c r="T5557" i="1" s="1"/>
  <c r="T5556" i="1" a="1"/>
  <c r="T5556" i="1" s="1"/>
  <c r="T5555" i="1" a="1"/>
  <c r="T5555" i="1" s="1"/>
  <c r="T5554" i="1" a="1"/>
  <c r="T5554" i="1" s="1"/>
  <c r="T5553" i="1" a="1"/>
  <c r="T5553" i="1" s="1"/>
  <c r="T5552" i="1" a="1"/>
  <c r="T5552" i="1" s="1"/>
  <c r="T5551" i="1" a="1"/>
  <c r="T5551" i="1" s="1"/>
  <c r="T5550" i="1" a="1"/>
  <c r="T5550" i="1" s="1"/>
  <c r="T5549" i="1" a="1"/>
  <c r="T5549" i="1" s="1"/>
  <c r="T5548" i="1" a="1"/>
  <c r="T5548" i="1" s="1"/>
  <c r="T5547" i="1" a="1"/>
  <c r="T5547" i="1" s="1"/>
  <c r="T5546" i="1" a="1"/>
  <c r="T5546" i="1" s="1"/>
  <c r="T5545" i="1" a="1"/>
  <c r="T5545" i="1" s="1"/>
  <c r="T5544" i="1" a="1"/>
  <c r="T5544" i="1" s="1"/>
  <c r="T5543" i="1" a="1"/>
  <c r="T5543" i="1" s="1"/>
  <c r="T5542" i="1" a="1"/>
  <c r="T5542" i="1" s="1"/>
  <c r="T5541" i="1" a="1"/>
  <c r="T5541" i="1" s="1"/>
  <c r="T5540" i="1" a="1"/>
  <c r="T5540" i="1" s="1"/>
  <c r="T5539" i="1" a="1"/>
  <c r="T5539" i="1" s="1"/>
  <c r="T5538" i="1" a="1"/>
  <c r="T5538" i="1" s="1"/>
  <c r="T5537" i="1" a="1"/>
  <c r="T5537" i="1" s="1"/>
  <c r="T5536" i="1" a="1"/>
  <c r="T5536" i="1" s="1"/>
  <c r="T5535" i="1" a="1"/>
  <c r="T5535" i="1" s="1"/>
  <c r="T5534" i="1" a="1"/>
  <c r="T5534" i="1" s="1"/>
  <c r="T5533" i="1" a="1"/>
  <c r="T5533" i="1" s="1"/>
  <c r="T5532" i="1" a="1"/>
  <c r="T5532" i="1" s="1"/>
  <c r="T5531" i="1" a="1"/>
  <c r="T5531" i="1" s="1"/>
  <c r="T5530" i="1" a="1"/>
  <c r="T5530" i="1" s="1"/>
  <c r="T5529" i="1" a="1"/>
  <c r="T5529" i="1" s="1"/>
  <c r="T5528" i="1" a="1"/>
  <c r="T5528" i="1" s="1"/>
  <c r="T5527" i="1" a="1"/>
  <c r="T5527" i="1" s="1"/>
  <c r="T5526" i="1" a="1"/>
  <c r="T5526" i="1" s="1"/>
  <c r="T5525" i="1" a="1"/>
  <c r="T5525" i="1" s="1"/>
  <c r="T5524" i="1" a="1"/>
  <c r="T5524" i="1" s="1"/>
  <c r="T5523" i="1" a="1"/>
  <c r="T5523" i="1" s="1"/>
  <c r="T5522" i="1" a="1"/>
  <c r="T5522" i="1" s="1"/>
  <c r="T5521" i="1" a="1"/>
  <c r="T5521" i="1" s="1"/>
  <c r="T5520" i="1" a="1"/>
  <c r="T5520" i="1" s="1"/>
  <c r="T5519" i="1" a="1"/>
  <c r="T5519" i="1" s="1"/>
  <c r="T5518" i="1" a="1"/>
  <c r="T5518" i="1" s="1"/>
  <c r="T5517" i="1" a="1"/>
  <c r="T5517" i="1" s="1"/>
  <c r="T5516" i="1" a="1"/>
  <c r="T5516" i="1" s="1"/>
  <c r="T5515" i="1" a="1"/>
  <c r="T5515" i="1" s="1"/>
  <c r="T5514" i="1" a="1"/>
  <c r="T5514" i="1" s="1"/>
  <c r="T5513" i="1" a="1"/>
  <c r="T5513" i="1" s="1"/>
  <c r="T5512" i="1" a="1"/>
  <c r="T5512" i="1" s="1"/>
  <c r="T5511" i="1" a="1"/>
  <c r="T5511" i="1" s="1"/>
  <c r="T5510" i="1" a="1"/>
  <c r="T5510" i="1" s="1"/>
  <c r="T5509" i="1" a="1"/>
  <c r="T5509" i="1" s="1"/>
  <c r="T5508" i="1" a="1"/>
  <c r="T5508" i="1" s="1"/>
  <c r="T5507" i="1" a="1"/>
  <c r="T5507" i="1" s="1"/>
  <c r="T5506" i="1" a="1"/>
  <c r="T5506" i="1" s="1"/>
  <c r="T5505" i="1" a="1"/>
  <c r="T5505" i="1" s="1"/>
  <c r="T5504" i="1" a="1"/>
  <c r="T5504" i="1" s="1"/>
  <c r="T5503" i="1" a="1"/>
  <c r="T5503" i="1" s="1"/>
  <c r="T5502" i="1" a="1"/>
  <c r="T5502" i="1" s="1"/>
  <c r="T5501" i="1" a="1"/>
  <c r="T5501" i="1" s="1"/>
  <c r="T5500" i="1" a="1"/>
  <c r="T5500" i="1" s="1"/>
  <c r="T5499" i="1" a="1"/>
  <c r="T5499" i="1" s="1"/>
  <c r="T5498" i="1" a="1"/>
  <c r="T5498" i="1" s="1"/>
  <c r="T5497" i="1" a="1"/>
  <c r="T5497" i="1" s="1"/>
  <c r="T5496" i="1" a="1"/>
  <c r="T5496" i="1" s="1"/>
  <c r="T5495" i="1" a="1"/>
  <c r="T5495" i="1" s="1"/>
  <c r="T5494" i="1" a="1"/>
  <c r="T5494" i="1" s="1"/>
  <c r="T5493" i="1" a="1"/>
  <c r="T5493" i="1" s="1"/>
  <c r="T5492" i="1" a="1"/>
  <c r="T5492" i="1" s="1"/>
  <c r="T5491" i="1" a="1"/>
  <c r="T5491" i="1" s="1"/>
  <c r="T5490" i="1" a="1"/>
  <c r="T5490" i="1" s="1"/>
  <c r="T5489" i="1" a="1"/>
  <c r="T5489" i="1" s="1"/>
  <c r="T5488" i="1" a="1"/>
  <c r="T5488" i="1" s="1"/>
  <c r="T5487" i="1" a="1"/>
  <c r="T5487" i="1" s="1"/>
  <c r="T5486" i="1" a="1"/>
  <c r="T5486" i="1" s="1"/>
  <c r="T5485" i="1" a="1"/>
  <c r="T5485" i="1" s="1"/>
  <c r="T5484" i="1" a="1"/>
  <c r="T5484" i="1" s="1"/>
  <c r="T5483" i="1" a="1"/>
  <c r="T5483" i="1" s="1"/>
  <c r="T5482" i="1" a="1"/>
  <c r="T5482" i="1" s="1"/>
  <c r="T5481" i="1" a="1"/>
  <c r="T5481" i="1" s="1"/>
  <c r="T5480" i="1" a="1"/>
  <c r="T5480" i="1" s="1"/>
  <c r="T5479" i="1" a="1"/>
  <c r="T5479" i="1" s="1"/>
  <c r="T5478" i="1" a="1"/>
  <c r="T5478" i="1" s="1"/>
  <c r="T5477" i="1" a="1"/>
  <c r="T5477" i="1" s="1"/>
  <c r="T5476" i="1" a="1"/>
  <c r="T5476" i="1" s="1"/>
  <c r="T5475" i="1" a="1"/>
  <c r="T5475" i="1" s="1"/>
  <c r="T5474" i="1" a="1"/>
  <c r="T5474" i="1" s="1"/>
  <c r="T5473" i="1" a="1"/>
  <c r="T5473" i="1" s="1"/>
  <c r="T5472" i="1" a="1"/>
  <c r="T5472" i="1" s="1"/>
  <c r="T5471" i="1" a="1"/>
  <c r="T5471" i="1" s="1"/>
  <c r="T5470" i="1" a="1"/>
  <c r="T5470" i="1" s="1"/>
  <c r="T5469" i="1" a="1"/>
  <c r="T5469" i="1" s="1"/>
  <c r="T5468" i="1" a="1"/>
  <c r="T5468" i="1" s="1"/>
  <c r="T5467" i="1" a="1"/>
  <c r="T5467" i="1" s="1"/>
  <c r="T5466" i="1" a="1"/>
  <c r="T5466" i="1" s="1"/>
  <c r="T5465" i="1" a="1"/>
  <c r="T5465" i="1" s="1"/>
  <c r="T5464" i="1" a="1"/>
  <c r="T5464" i="1" s="1"/>
  <c r="T5463" i="1" a="1"/>
  <c r="T5463" i="1" s="1"/>
  <c r="T5462" i="1" a="1"/>
  <c r="T5462" i="1" s="1"/>
  <c r="T5461" i="1" a="1"/>
  <c r="T5461" i="1" s="1"/>
  <c r="T5460" i="1" a="1"/>
  <c r="T5460" i="1" s="1"/>
  <c r="T5459" i="1" a="1"/>
  <c r="T5459" i="1" s="1"/>
  <c r="T5458" i="1" a="1"/>
  <c r="T5458" i="1" s="1"/>
  <c r="T5457" i="1" a="1"/>
  <c r="T5457" i="1" s="1"/>
  <c r="T5456" i="1" a="1"/>
  <c r="T5456" i="1" s="1"/>
  <c r="T5455" i="1" a="1"/>
  <c r="T5455" i="1" s="1"/>
  <c r="T5454" i="1" a="1"/>
  <c r="T5454" i="1" s="1"/>
  <c r="T5453" i="1" a="1"/>
  <c r="T5453" i="1" s="1"/>
  <c r="T5452" i="1" a="1"/>
  <c r="T5452" i="1" s="1"/>
  <c r="T5451" i="1" a="1"/>
  <c r="T5451" i="1" s="1"/>
  <c r="T5450" i="1" a="1"/>
  <c r="T5450" i="1" s="1"/>
  <c r="T5449" i="1" a="1"/>
  <c r="T5449" i="1" s="1"/>
  <c r="T5448" i="1" a="1"/>
  <c r="T5448" i="1" s="1"/>
  <c r="T5447" i="1" a="1"/>
  <c r="T5447" i="1" s="1"/>
  <c r="T5446" i="1" a="1"/>
  <c r="T5446" i="1" s="1"/>
  <c r="T5445" i="1" a="1"/>
  <c r="T5445" i="1" s="1"/>
  <c r="T5444" i="1" a="1"/>
  <c r="T5444" i="1" s="1"/>
  <c r="T5443" i="1" a="1"/>
  <c r="T5443" i="1" s="1"/>
  <c r="T5442" i="1" a="1"/>
  <c r="T5442" i="1" s="1"/>
  <c r="T5441" i="1" a="1"/>
  <c r="T5441" i="1" s="1"/>
  <c r="T5440" i="1" a="1"/>
  <c r="T5440" i="1" s="1"/>
  <c r="T5439" i="1" a="1"/>
  <c r="T5439" i="1" s="1"/>
  <c r="T5438" i="1" a="1"/>
  <c r="T5438" i="1" s="1"/>
  <c r="T5437" i="1" a="1"/>
  <c r="T5437" i="1" s="1"/>
  <c r="T5436" i="1" a="1"/>
  <c r="T5436" i="1" s="1"/>
  <c r="T5435" i="1" a="1"/>
  <c r="T5435" i="1" s="1"/>
  <c r="T5434" i="1" a="1"/>
  <c r="T5434" i="1" s="1"/>
  <c r="T5433" i="1" a="1"/>
  <c r="T5433" i="1" s="1"/>
  <c r="T5432" i="1" a="1"/>
  <c r="T5432" i="1" s="1"/>
  <c r="T5431" i="1" a="1"/>
  <c r="T5431" i="1" s="1"/>
  <c r="T5430" i="1" a="1"/>
  <c r="T5430" i="1" s="1"/>
  <c r="T5429" i="1" a="1"/>
  <c r="T5429" i="1" s="1"/>
  <c r="T5428" i="1" a="1"/>
  <c r="T5428" i="1" s="1"/>
  <c r="T5427" i="1" a="1"/>
  <c r="T5427" i="1" s="1"/>
  <c r="T5426" i="1" a="1"/>
  <c r="T5426" i="1" s="1"/>
  <c r="T5425" i="1" a="1"/>
  <c r="T5425" i="1" s="1"/>
  <c r="T5424" i="1" a="1"/>
  <c r="T5424" i="1" s="1"/>
  <c r="T5423" i="1" a="1"/>
  <c r="T5423" i="1" s="1"/>
  <c r="T5422" i="1" a="1"/>
  <c r="T5422" i="1" s="1"/>
  <c r="T5421" i="1" a="1"/>
  <c r="T5421" i="1" s="1"/>
  <c r="T5420" i="1" a="1"/>
  <c r="T5420" i="1" s="1"/>
  <c r="T5419" i="1" a="1"/>
  <c r="T5419" i="1" s="1"/>
  <c r="T5418" i="1" a="1"/>
  <c r="T5418" i="1" s="1"/>
  <c r="T5417" i="1" a="1"/>
  <c r="T5417" i="1" s="1"/>
  <c r="T5416" i="1" a="1"/>
  <c r="T5416" i="1" s="1"/>
  <c r="T5415" i="1" a="1"/>
  <c r="T5415" i="1" s="1"/>
  <c r="T5414" i="1" a="1"/>
  <c r="T5414" i="1" s="1"/>
  <c r="T5413" i="1" a="1"/>
  <c r="T5413" i="1" s="1"/>
  <c r="T5412" i="1" a="1"/>
  <c r="T5412" i="1" s="1"/>
  <c r="T5411" i="1" a="1"/>
  <c r="T5411" i="1" s="1"/>
  <c r="T5410" i="1" a="1"/>
  <c r="T5410" i="1" s="1"/>
  <c r="T5409" i="1" a="1"/>
  <c r="T5409" i="1" s="1"/>
  <c r="T5408" i="1" a="1"/>
  <c r="T5408" i="1" s="1"/>
  <c r="T5407" i="1" a="1"/>
  <c r="T5407" i="1" s="1"/>
  <c r="T5406" i="1" a="1"/>
  <c r="T5406" i="1" s="1"/>
  <c r="T5405" i="1" a="1"/>
  <c r="T5405" i="1" s="1"/>
  <c r="T5404" i="1" a="1"/>
  <c r="T5404" i="1" s="1"/>
  <c r="T5403" i="1" a="1"/>
  <c r="T5403" i="1" s="1"/>
  <c r="T5402" i="1" a="1"/>
  <c r="T5402" i="1" s="1"/>
  <c r="T5401" i="1" a="1"/>
  <c r="T5401" i="1" s="1"/>
  <c r="T5400" i="1" a="1"/>
  <c r="T5400" i="1" s="1"/>
  <c r="T5399" i="1" a="1"/>
  <c r="T5399" i="1" s="1"/>
  <c r="T5398" i="1" a="1"/>
  <c r="T5398" i="1" s="1"/>
  <c r="T5397" i="1" a="1"/>
  <c r="T5397" i="1" s="1"/>
  <c r="T5396" i="1" a="1"/>
  <c r="T5396" i="1" s="1"/>
  <c r="T5395" i="1" a="1"/>
  <c r="T5395" i="1" s="1"/>
  <c r="T5394" i="1" a="1"/>
  <c r="T5394" i="1" s="1"/>
  <c r="T5393" i="1" a="1"/>
  <c r="T5393" i="1" s="1"/>
  <c r="T5392" i="1" a="1"/>
  <c r="T5392" i="1" s="1"/>
  <c r="T5391" i="1" a="1"/>
  <c r="T5391" i="1" s="1"/>
  <c r="T5390" i="1" a="1"/>
  <c r="T5390" i="1" s="1"/>
  <c r="T5389" i="1" a="1"/>
  <c r="T5389" i="1" s="1"/>
  <c r="T5388" i="1" a="1"/>
  <c r="T5388" i="1" s="1"/>
  <c r="T5387" i="1" a="1"/>
  <c r="T5387" i="1" s="1"/>
  <c r="T5386" i="1" a="1"/>
  <c r="T5386" i="1" s="1"/>
  <c r="T5385" i="1" a="1"/>
  <c r="T5385" i="1" s="1"/>
  <c r="T5384" i="1" a="1"/>
  <c r="T5384" i="1" s="1"/>
  <c r="T5383" i="1" a="1"/>
  <c r="T5383" i="1" s="1"/>
  <c r="T5382" i="1" a="1"/>
  <c r="T5382" i="1" s="1"/>
  <c r="T5381" i="1" a="1"/>
  <c r="T5381" i="1" s="1"/>
  <c r="T5380" i="1" a="1"/>
  <c r="T5380" i="1" s="1"/>
  <c r="T5379" i="1" a="1"/>
  <c r="T5379" i="1" s="1"/>
  <c r="T5378" i="1" a="1"/>
  <c r="T5378" i="1" s="1"/>
  <c r="T5377" i="1" a="1"/>
  <c r="T5377" i="1" s="1"/>
  <c r="T5376" i="1" a="1"/>
  <c r="T5376" i="1" s="1"/>
  <c r="T5375" i="1" a="1"/>
  <c r="T5375" i="1" s="1"/>
  <c r="T5374" i="1" a="1"/>
  <c r="T5374" i="1" s="1"/>
  <c r="T5373" i="1" a="1"/>
  <c r="T5373" i="1" s="1"/>
  <c r="T5372" i="1" a="1"/>
  <c r="T5372" i="1" s="1"/>
  <c r="T5371" i="1" a="1"/>
  <c r="T5371" i="1" s="1"/>
  <c r="T5370" i="1" a="1"/>
  <c r="T5370" i="1" s="1"/>
  <c r="T5369" i="1" a="1"/>
  <c r="T5369" i="1" s="1"/>
  <c r="T5368" i="1" a="1"/>
  <c r="T5368" i="1" s="1"/>
  <c r="T5367" i="1" a="1"/>
  <c r="T5367" i="1" s="1"/>
  <c r="T5366" i="1" a="1"/>
  <c r="T5366" i="1" s="1"/>
  <c r="T5365" i="1" a="1"/>
  <c r="T5365" i="1" s="1"/>
  <c r="T5364" i="1" a="1"/>
  <c r="T5364" i="1" s="1"/>
  <c r="T5363" i="1" a="1"/>
  <c r="T5363" i="1" s="1"/>
  <c r="T5362" i="1" a="1"/>
  <c r="T5362" i="1" s="1"/>
  <c r="T5361" i="1" a="1"/>
  <c r="T5361" i="1" s="1"/>
  <c r="T5360" i="1" a="1"/>
  <c r="T5360" i="1" s="1"/>
  <c r="T5359" i="1" a="1"/>
  <c r="T5359" i="1" s="1"/>
  <c r="T5358" i="1" a="1"/>
  <c r="T5358" i="1" s="1"/>
  <c r="T5357" i="1" a="1"/>
  <c r="T5357" i="1" s="1"/>
  <c r="T5356" i="1" a="1"/>
  <c r="T5356" i="1" s="1"/>
  <c r="T5355" i="1" a="1"/>
  <c r="T5355" i="1" s="1"/>
  <c r="T5354" i="1" a="1"/>
  <c r="T5354" i="1" s="1"/>
  <c r="T5353" i="1" a="1"/>
  <c r="T5353" i="1" s="1"/>
  <c r="T5352" i="1" a="1"/>
  <c r="T5352" i="1" s="1"/>
  <c r="T5351" i="1" a="1"/>
  <c r="T5351" i="1" s="1"/>
  <c r="T5350" i="1" a="1"/>
  <c r="T5350" i="1" s="1"/>
  <c r="T5349" i="1" a="1"/>
  <c r="T5349" i="1" s="1"/>
  <c r="T5348" i="1" a="1"/>
  <c r="T5348" i="1" s="1"/>
  <c r="T5347" i="1" a="1"/>
  <c r="T5347" i="1" s="1"/>
  <c r="T5346" i="1" a="1"/>
  <c r="T5346" i="1" s="1"/>
  <c r="T5345" i="1" a="1"/>
  <c r="T5345" i="1" s="1"/>
  <c r="T5344" i="1" a="1"/>
  <c r="T5344" i="1" s="1"/>
  <c r="T5343" i="1" a="1"/>
  <c r="T5343" i="1" s="1"/>
  <c r="T5342" i="1" a="1"/>
  <c r="T5342" i="1" s="1"/>
  <c r="T5341" i="1" a="1"/>
  <c r="T5341" i="1" s="1"/>
  <c r="T5340" i="1" a="1"/>
  <c r="T5340" i="1" s="1"/>
  <c r="T5339" i="1" a="1"/>
  <c r="T5339" i="1" s="1"/>
  <c r="T5338" i="1" a="1"/>
  <c r="T5338" i="1" s="1"/>
  <c r="T5337" i="1" a="1"/>
  <c r="T5337" i="1" s="1"/>
  <c r="T5336" i="1" a="1"/>
  <c r="T5336" i="1" s="1"/>
  <c r="T5335" i="1" a="1"/>
  <c r="T5335" i="1" s="1"/>
  <c r="T5334" i="1" a="1"/>
  <c r="T5334" i="1" s="1"/>
  <c r="T5333" i="1" a="1"/>
  <c r="T5333" i="1" s="1"/>
  <c r="T5332" i="1" a="1"/>
  <c r="T5332" i="1" s="1"/>
  <c r="T5331" i="1" a="1"/>
  <c r="T5331" i="1" s="1"/>
  <c r="T5330" i="1" a="1"/>
  <c r="T5330" i="1" s="1"/>
  <c r="T5329" i="1" a="1"/>
  <c r="T5329" i="1" s="1"/>
  <c r="T5328" i="1" a="1"/>
  <c r="T5328" i="1" s="1"/>
  <c r="T5327" i="1" a="1"/>
  <c r="T5327" i="1" s="1"/>
  <c r="T5326" i="1" a="1"/>
  <c r="T5326" i="1" s="1"/>
  <c r="T5325" i="1" a="1"/>
  <c r="T5325" i="1" s="1"/>
  <c r="T5324" i="1" a="1"/>
  <c r="T5324" i="1" s="1"/>
  <c r="T5323" i="1" a="1"/>
  <c r="T5323" i="1" s="1"/>
  <c r="T5322" i="1" a="1"/>
  <c r="T5322" i="1" s="1"/>
  <c r="T5321" i="1" a="1"/>
  <c r="T5321" i="1" s="1"/>
  <c r="T5320" i="1" a="1"/>
  <c r="T5320" i="1" s="1"/>
  <c r="T5319" i="1" a="1"/>
  <c r="T5319" i="1" s="1"/>
  <c r="T5318" i="1" a="1"/>
  <c r="T5318" i="1" s="1"/>
  <c r="T5317" i="1" a="1"/>
  <c r="T5317" i="1" s="1"/>
  <c r="T5316" i="1" a="1"/>
  <c r="T5316" i="1" s="1"/>
  <c r="T5315" i="1" a="1"/>
  <c r="T5315" i="1" s="1"/>
  <c r="T5314" i="1" a="1"/>
  <c r="T5314" i="1" s="1"/>
  <c r="T5313" i="1" a="1"/>
  <c r="T5313" i="1" s="1"/>
  <c r="T5312" i="1" a="1"/>
  <c r="T5312" i="1" s="1"/>
  <c r="T5311" i="1" a="1"/>
  <c r="T5311" i="1" s="1"/>
  <c r="T5310" i="1" a="1"/>
  <c r="T5310" i="1" s="1"/>
  <c r="T5309" i="1" a="1"/>
  <c r="T5309" i="1" s="1"/>
  <c r="T5308" i="1" a="1"/>
  <c r="T5308" i="1" s="1"/>
  <c r="T5307" i="1" a="1"/>
  <c r="T5307" i="1" s="1"/>
  <c r="T5306" i="1" a="1"/>
  <c r="T5306" i="1" s="1"/>
  <c r="T5305" i="1" a="1"/>
  <c r="T5305" i="1" s="1"/>
  <c r="T5304" i="1" a="1"/>
  <c r="T5304" i="1" s="1"/>
  <c r="T5303" i="1" a="1"/>
  <c r="T5303" i="1" s="1"/>
  <c r="T5302" i="1" a="1"/>
  <c r="T5302" i="1" s="1"/>
  <c r="T5301" i="1" a="1"/>
  <c r="T5301" i="1" s="1"/>
  <c r="T5300" i="1" a="1"/>
  <c r="T5300" i="1" s="1"/>
  <c r="T5299" i="1" a="1"/>
  <c r="T5299" i="1" s="1"/>
  <c r="T5298" i="1" a="1"/>
  <c r="T5298" i="1" s="1"/>
  <c r="T5297" i="1" a="1"/>
  <c r="T5297" i="1" s="1"/>
  <c r="T5296" i="1" a="1"/>
  <c r="T5296" i="1" s="1"/>
  <c r="T5295" i="1" a="1"/>
  <c r="T5295" i="1" s="1"/>
  <c r="T5294" i="1" a="1"/>
  <c r="T5294" i="1" s="1"/>
  <c r="T5293" i="1" a="1"/>
  <c r="T5293" i="1" s="1"/>
  <c r="T5292" i="1" a="1"/>
  <c r="T5292" i="1" s="1"/>
  <c r="T5291" i="1" a="1"/>
  <c r="T5291" i="1" s="1"/>
  <c r="T5290" i="1" a="1"/>
  <c r="T5290" i="1" s="1"/>
  <c r="T5289" i="1" a="1"/>
  <c r="T5289" i="1" s="1"/>
  <c r="T5288" i="1" a="1"/>
  <c r="T5288" i="1" s="1"/>
  <c r="T5287" i="1" a="1"/>
  <c r="T5287" i="1" s="1"/>
  <c r="T5286" i="1" a="1"/>
  <c r="T5286" i="1" s="1"/>
  <c r="T5285" i="1" a="1"/>
  <c r="T5285" i="1" s="1"/>
  <c r="T5284" i="1" a="1"/>
  <c r="T5284" i="1" s="1"/>
  <c r="T5283" i="1" a="1"/>
  <c r="T5283" i="1" s="1"/>
  <c r="T5282" i="1" a="1"/>
  <c r="T5282" i="1" s="1"/>
  <c r="T5281" i="1" a="1"/>
  <c r="T5281" i="1" s="1"/>
  <c r="T5280" i="1" a="1"/>
  <c r="T5280" i="1" s="1"/>
  <c r="T5279" i="1" a="1"/>
  <c r="T5279" i="1" s="1"/>
  <c r="T5278" i="1" a="1"/>
  <c r="T5278" i="1" s="1"/>
  <c r="T5277" i="1" a="1"/>
  <c r="T5277" i="1" s="1"/>
  <c r="T5276" i="1" a="1"/>
  <c r="T5276" i="1" s="1"/>
  <c r="T5275" i="1" a="1"/>
  <c r="T5275" i="1" s="1"/>
  <c r="T5274" i="1" a="1"/>
  <c r="T5274" i="1" s="1"/>
  <c r="T5273" i="1" a="1"/>
  <c r="T5273" i="1" s="1"/>
  <c r="T5272" i="1" a="1"/>
  <c r="T5272" i="1" s="1"/>
  <c r="T5271" i="1" a="1"/>
  <c r="T5271" i="1" s="1"/>
  <c r="T5270" i="1" a="1"/>
  <c r="T5270" i="1" s="1"/>
  <c r="T5269" i="1" a="1"/>
  <c r="T5269" i="1" s="1"/>
  <c r="T5268" i="1" a="1"/>
  <c r="T5268" i="1" s="1"/>
  <c r="T5267" i="1" a="1"/>
  <c r="T5267" i="1" s="1"/>
  <c r="T5266" i="1" a="1"/>
  <c r="T5266" i="1" s="1"/>
  <c r="T5265" i="1" a="1"/>
  <c r="T5265" i="1" s="1"/>
  <c r="T5264" i="1" a="1"/>
  <c r="T5264" i="1" s="1"/>
  <c r="T5263" i="1" a="1"/>
  <c r="T5263" i="1" s="1"/>
  <c r="T5262" i="1" a="1"/>
  <c r="T5262" i="1" s="1"/>
  <c r="T5261" i="1" a="1"/>
  <c r="T5261" i="1" s="1"/>
  <c r="T5260" i="1" a="1"/>
  <c r="T5260" i="1" s="1"/>
  <c r="T5259" i="1" a="1"/>
  <c r="T5259" i="1" s="1"/>
  <c r="T5258" i="1" a="1"/>
  <c r="T5258" i="1" s="1"/>
  <c r="T5257" i="1" a="1"/>
  <c r="T5257" i="1" s="1"/>
  <c r="T5256" i="1" a="1"/>
  <c r="T5256" i="1" s="1"/>
  <c r="T5255" i="1" a="1"/>
  <c r="T5255" i="1" s="1"/>
  <c r="T5254" i="1" a="1"/>
  <c r="T5254" i="1" s="1"/>
  <c r="T5253" i="1" a="1"/>
  <c r="T5253" i="1" s="1"/>
  <c r="T5252" i="1" a="1"/>
  <c r="T5252" i="1" s="1"/>
  <c r="T5251" i="1" a="1"/>
  <c r="T5251" i="1" s="1"/>
  <c r="T5250" i="1" a="1"/>
  <c r="T5250" i="1" s="1"/>
  <c r="T5249" i="1" a="1"/>
  <c r="T5249" i="1" s="1"/>
  <c r="T5248" i="1" a="1"/>
  <c r="T5248" i="1" s="1"/>
  <c r="T5247" i="1" a="1"/>
  <c r="T5247" i="1" s="1"/>
  <c r="T5246" i="1" a="1"/>
  <c r="T5246" i="1" s="1"/>
  <c r="T5245" i="1" a="1"/>
  <c r="T5245" i="1" s="1"/>
  <c r="T5244" i="1" a="1"/>
  <c r="T5244" i="1" s="1"/>
  <c r="T5243" i="1" a="1"/>
  <c r="T5243" i="1" s="1"/>
  <c r="T5242" i="1" a="1"/>
  <c r="T5242" i="1" s="1"/>
  <c r="T5241" i="1" a="1"/>
  <c r="T5241" i="1" s="1"/>
  <c r="T5240" i="1" a="1"/>
  <c r="T5240" i="1" s="1"/>
  <c r="T5239" i="1" a="1"/>
  <c r="T5239" i="1" s="1"/>
  <c r="T5238" i="1" a="1"/>
  <c r="T5238" i="1" s="1"/>
  <c r="T5237" i="1" a="1"/>
  <c r="T5237" i="1" s="1"/>
  <c r="T5236" i="1" a="1"/>
  <c r="T5236" i="1" s="1"/>
  <c r="T5235" i="1" a="1"/>
  <c r="T5235" i="1" s="1"/>
  <c r="T5234" i="1" a="1"/>
  <c r="T5234" i="1" s="1"/>
  <c r="T5233" i="1" a="1"/>
  <c r="T5233" i="1" s="1"/>
  <c r="T5232" i="1" a="1"/>
  <c r="T5232" i="1" s="1"/>
  <c r="T5231" i="1" a="1"/>
  <c r="T5231" i="1" s="1"/>
  <c r="T5230" i="1" a="1"/>
  <c r="T5230" i="1" s="1"/>
  <c r="T5229" i="1" a="1"/>
  <c r="T5229" i="1" s="1"/>
  <c r="T5228" i="1" a="1"/>
  <c r="T5228" i="1" s="1"/>
  <c r="T5227" i="1" a="1"/>
  <c r="T5227" i="1" s="1"/>
  <c r="T5226" i="1" a="1"/>
  <c r="T5226" i="1" s="1"/>
  <c r="T5225" i="1" a="1"/>
  <c r="T5225" i="1" s="1"/>
  <c r="T5224" i="1" a="1"/>
  <c r="T5224" i="1" s="1"/>
  <c r="T5223" i="1" a="1"/>
  <c r="T5223" i="1" s="1"/>
  <c r="T5222" i="1" a="1"/>
  <c r="T5222" i="1" s="1"/>
  <c r="T5221" i="1" a="1"/>
  <c r="T5221" i="1" s="1"/>
  <c r="T5220" i="1" a="1"/>
  <c r="T5220" i="1" s="1"/>
  <c r="T5219" i="1" a="1"/>
  <c r="T5219" i="1" s="1"/>
  <c r="T5218" i="1" a="1"/>
  <c r="T5218" i="1" s="1"/>
  <c r="T5217" i="1" a="1"/>
  <c r="T5217" i="1" s="1"/>
  <c r="T5216" i="1" a="1"/>
  <c r="T5216" i="1" s="1"/>
  <c r="T5215" i="1" a="1"/>
  <c r="T5215" i="1" s="1"/>
  <c r="T5214" i="1" a="1"/>
  <c r="T5214" i="1" s="1"/>
  <c r="T5213" i="1" a="1"/>
  <c r="T5213" i="1" s="1"/>
  <c r="T5212" i="1" a="1"/>
  <c r="T5212" i="1" s="1"/>
  <c r="T5211" i="1" a="1"/>
  <c r="T5211" i="1" s="1"/>
  <c r="T5210" i="1" a="1"/>
  <c r="T5210" i="1" s="1"/>
  <c r="T5209" i="1" a="1"/>
  <c r="T5209" i="1" s="1"/>
  <c r="T5208" i="1" a="1"/>
  <c r="T5208" i="1" s="1"/>
  <c r="T5207" i="1" a="1"/>
  <c r="T5207" i="1" s="1"/>
  <c r="T5206" i="1" a="1"/>
  <c r="T5206" i="1" s="1"/>
  <c r="T5205" i="1" a="1"/>
  <c r="T5205" i="1" s="1"/>
  <c r="T5204" i="1" a="1"/>
  <c r="T5204" i="1" s="1"/>
  <c r="T5203" i="1" a="1"/>
  <c r="T5203" i="1" s="1"/>
  <c r="T5202" i="1" a="1"/>
  <c r="T5202" i="1" s="1"/>
  <c r="T5201" i="1" a="1"/>
  <c r="T5201" i="1" s="1"/>
  <c r="T5200" i="1" a="1"/>
  <c r="T5200" i="1" s="1"/>
  <c r="T5199" i="1" a="1"/>
  <c r="T5199" i="1" s="1"/>
  <c r="T5198" i="1" a="1"/>
  <c r="T5198" i="1" s="1"/>
  <c r="T5197" i="1" a="1"/>
  <c r="T5197" i="1" s="1"/>
  <c r="T5196" i="1" a="1"/>
  <c r="T5196" i="1" s="1"/>
  <c r="T5195" i="1" a="1"/>
  <c r="T5195" i="1" s="1"/>
  <c r="T5194" i="1" a="1"/>
  <c r="T5194" i="1" s="1"/>
  <c r="T5193" i="1" a="1"/>
  <c r="T5193" i="1" s="1"/>
  <c r="T5192" i="1" a="1"/>
  <c r="T5192" i="1" s="1"/>
  <c r="T5191" i="1" a="1"/>
  <c r="T5191" i="1" s="1"/>
  <c r="T5190" i="1" a="1"/>
  <c r="T5190" i="1" s="1"/>
  <c r="T5189" i="1" a="1"/>
  <c r="T5189" i="1" s="1"/>
  <c r="T5188" i="1" a="1"/>
  <c r="T5188" i="1" s="1"/>
  <c r="T5187" i="1" a="1"/>
  <c r="T5187" i="1" s="1"/>
  <c r="T5186" i="1" a="1"/>
  <c r="T5186" i="1" s="1"/>
  <c r="T5185" i="1" a="1"/>
  <c r="T5185" i="1" s="1"/>
  <c r="T5184" i="1" a="1"/>
  <c r="T5184" i="1" s="1"/>
  <c r="T5183" i="1" a="1"/>
  <c r="T5183" i="1" s="1"/>
  <c r="T5182" i="1" a="1"/>
  <c r="T5182" i="1" s="1"/>
  <c r="T5181" i="1" a="1"/>
  <c r="T5181" i="1" s="1"/>
  <c r="T5180" i="1" a="1"/>
  <c r="T5180" i="1" s="1"/>
  <c r="T5179" i="1" a="1"/>
  <c r="T5179" i="1" s="1"/>
  <c r="T5178" i="1" a="1"/>
  <c r="T5178" i="1" s="1"/>
  <c r="T5177" i="1" a="1"/>
  <c r="T5177" i="1" s="1"/>
  <c r="T5176" i="1" a="1"/>
  <c r="T5176" i="1" s="1"/>
  <c r="T5175" i="1" a="1"/>
  <c r="T5175" i="1" s="1"/>
  <c r="T5174" i="1" a="1"/>
  <c r="T5174" i="1" s="1"/>
  <c r="T5173" i="1" a="1"/>
  <c r="T5173" i="1" s="1"/>
  <c r="T5172" i="1" a="1"/>
  <c r="T5172" i="1" s="1"/>
  <c r="T5171" i="1" a="1"/>
  <c r="T5171" i="1" s="1"/>
  <c r="T5170" i="1" a="1"/>
  <c r="T5170" i="1" s="1"/>
  <c r="T5169" i="1" a="1"/>
  <c r="T5169" i="1" s="1"/>
  <c r="T5168" i="1" a="1"/>
  <c r="T5168" i="1" s="1"/>
  <c r="T5167" i="1" a="1"/>
  <c r="T5167" i="1" s="1"/>
  <c r="T5166" i="1" a="1"/>
  <c r="T5166" i="1" s="1"/>
  <c r="T5165" i="1" a="1"/>
  <c r="T5165" i="1" s="1"/>
  <c r="T5164" i="1" a="1"/>
  <c r="T5164" i="1" s="1"/>
  <c r="T5163" i="1" a="1"/>
  <c r="T5163" i="1" s="1"/>
  <c r="T5162" i="1" a="1"/>
  <c r="T5162" i="1" s="1"/>
  <c r="T5161" i="1" a="1"/>
  <c r="T5161" i="1" s="1"/>
  <c r="T5160" i="1" a="1"/>
  <c r="T5160" i="1" s="1"/>
  <c r="T5159" i="1" a="1"/>
  <c r="T5159" i="1" s="1"/>
  <c r="T5158" i="1" a="1"/>
  <c r="T5158" i="1" s="1"/>
  <c r="T5157" i="1" a="1"/>
  <c r="T5157" i="1" s="1"/>
  <c r="T5156" i="1" a="1"/>
  <c r="T5156" i="1" s="1"/>
  <c r="T5155" i="1" a="1"/>
  <c r="T5155" i="1" s="1"/>
  <c r="T5154" i="1" a="1"/>
  <c r="T5154" i="1" s="1"/>
  <c r="T5153" i="1" a="1"/>
  <c r="T5153" i="1" s="1"/>
  <c r="T5152" i="1" a="1"/>
  <c r="T5152" i="1" s="1"/>
  <c r="T5151" i="1" a="1"/>
  <c r="T5151" i="1" s="1"/>
  <c r="T5150" i="1" a="1"/>
  <c r="T5150" i="1" s="1"/>
  <c r="T5149" i="1" a="1"/>
  <c r="T5149" i="1" s="1"/>
  <c r="T5148" i="1" a="1"/>
  <c r="T5148" i="1" s="1"/>
  <c r="T5147" i="1" a="1"/>
  <c r="T5147" i="1" s="1"/>
  <c r="T5146" i="1" a="1"/>
  <c r="T5146" i="1" s="1"/>
  <c r="T5145" i="1" a="1"/>
  <c r="T5145" i="1" s="1"/>
  <c r="T5144" i="1" a="1"/>
  <c r="T5144" i="1" s="1"/>
  <c r="T5143" i="1" a="1"/>
  <c r="T5143" i="1" s="1"/>
  <c r="T5142" i="1" a="1"/>
  <c r="T5142" i="1" s="1"/>
  <c r="T5141" i="1" a="1"/>
  <c r="T5141" i="1" s="1"/>
  <c r="T5140" i="1" a="1"/>
  <c r="T5140" i="1" s="1"/>
  <c r="T5139" i="1" a="1"/>
  <c r="T5139" i="1" s="1"/>
  <c r="T5138" i="1" a="1"/>
  <c r="T5138" i="1" s="1"/>
  <c r="T5137" i="1" a="1"/>
  <c r="T5137" i="1" s="1"/>
  <c r="T5136" i="1" a="1"/>
  <c r="T5136" i="1" s="1"/>
  <c r="T5135" i="1" a="1"/>
  <c r="T5135" i="1" s="1"/>
  <c r="T5134" i="1" a="1"/>
  <c r="T5134" i="1" s="1"/>
  <c r="T5133" i="1" a="1"/>
  <c r="T5133" i="1" s="1"/>
  <c r="T5132" i="1" a="1"/>
  <c r="T5132" i="1" s="1"/>
  <c r="T5131" i="1" a="1"/>
  <c r="T5131" i="1" s="1"/>
  <c r="T5130" i="1" a="1"/>
  <c r="T5130" i="1" s="1"/>
  <c r="T5129" i="1" a="1"/>
  <c r="T5129" i="1" s="1"/>
  <c r="T5128" i="1" a="1"/>
  <c r="T5128" i="1" s="1"/>
  <c r="T5127" i="1" a="1"/>
  <c r="T5127" i="1" s="1"/>
  <c r="T5126" i="1" a="1"/>
  <c r="T5126" i="1" s="1"/>
  <c r="T5125" i="1" a="1"/>
  <c r="T5125" i="1" s="1"/>
  <c r="T5124" i="1" a="1"/>
  <c r="T5124" i="1" s="1"/>
  <c r="T5123" i="1" a="1"/>
  <c r="T5123" i="1" s="1"/>
  <c r="T5122" i="1" a="1"/>
  <c r="T5122" i="1" s="1"/>
  <c r="T5121" i="1" a="1"/>
  <c r="T5121" i="1" s="1"/>
  <c r="T5120" i="1" a="1"/>
  <c r="T5120" i="1" s="1"/>
  <c r="T5119" i="1" a="1"/>
  <c r="T5119" i="1" s="1"/>
  <c r="T5118" i="1" a="1"/>
  <c r="T5118" i="1" s="1"/>
  <c r="T5117" i="1" a="1"/>
  <c r="T5117" i="1" s="1"/>
  <c r="T5116" i="1" a="1"/>
  <c r="T5116" i="1" s="1"/>
  <c r="T5115" i="1" a="1"/>
  <c r="T5115" i="1" s="1"/>
  <c r="T5114" i="1" a="1"/>
  <c r="T5114" i="1" s="1"/>
  <c r="T5113" i="1" a="1"/>
  <c r="T5113" i="1" s="1"/>
  <c r="T5112" i="1" a="1"/>
  <c r="T5112" i="1" s="1"/>
  <c r="T5111" i="1" a="1"/>
  <c r="T5111" i="1" s="1"/>
  <c r="T5110" i="1" a="1"/>
  <c r="T5110" i="1" s="1"/>
  <c r="T5109" i="1" a="1"/>
  <c r="T5109" i="1" s="1"/>
  <c r="T5108" i="1" a="1"/>
  <c r="T5108" i="1" s="1"/>
  <c r="T5107" i="1" a="1"/>
  <c r="T5107" i="1" s="1"/>
  <c r="T5106" i="1" a="1"/>
  <c r="T5106" i="1" s="1"/>
  <c r="T5105" i="1" a="1"/>
  <c r="T5105" i="1" s="1"/>
  <c r="T5104" i="1" a="1"/>
  <c r="T5104" i="1" s="1"/>
  <c r="T5103" i="1" a="1"/>
  <c r="T5103" i="1" s="1"/>
  <c r="T5102" i="1" a="1"/>
  <c r="T5102" i="1" s="1"/>
  <c r="T5101" i="1" a="1"/>
  <c r="T5101" i="1" s="1"/>
  <c r="T5100" i="1" a="1"/>
  <c r="T5100" i="1" s="1"/>
  <c r="T5099" i="1" a="1"/>
  <c r="T5099" i="1" s="1"/>
  <c r="T5098" i="1" a="1"/>
  <c r="T5098" i="1" s="1"/>
  <c r="T5097" i="1" a="1"/>
  <c r="T5097" i="1" s="1"/>
  <c r="T5096" i="1" a="1"/>
  <c r="T5096" i="1" s="1"/>
  <c r="T5095" i="1" a="1"/>
  <c r="T5095" i="1" s="1"/>
  <c r="T5094" i="1" a="1"/>
  <c r="T5094" i="1" s="1"/>
  <c r="T5093" i="1" a="1"/>
  <c r="T5093" i="1" s="1"/>
  <c r="T5092" i="1" a="1"/>
  <c r="T5092" i="1" s="1"/>
  <c r="T5091" i="1" a="1"/>
  <c r="T5091" i="1" s="1"/>
  <c r="T5090" i="1" a="1"/>
  <c r="T5090" i="1" s="1"/>
  <c r="T5089" i="1" a="1"/>
  <c r="T5089" i="1" s="1"/>
  <c r="T5088" i="1" a="1"/>
  <c r="T5088" i="1" s="1"/>
  <c r="T5087" i="1" a="1"/>
  <c r="T5087" i="1" s="1"/>
  <c r="T5086" i="1" a="1"/>
  <c r="T5086" i="1" s="1"/>
  <c r="T5085" i="1" a="1"/>
  <c r="T5085" i="1" s="1"/>
  <c r="T5084" i="1" a="1"/>
  <c r="T5084" i="1" s="1"/>
  <c r="T5083" i="1" a="1"/>
  <c r="T5083" i="1" s="1"/>
  <c r="T5082" i="1" a="1"/>
  <c r="T5082" i="1" s="1"/>
  <c r="T5081" i="1" a="1"/>
  <c r="T5081" i="1" s="1"/>
  <c r="T5080" i="1" a="1"/>
  <c r="T5080" i="1" s="1"/>
  <c r="T5079" i="1" a="1"/>
  <c r="T5079" i="1" s="1"/>
  <c r="T5078" i="1" a="1"/>
  <c r="T5078" i="1" s="1"/>
  <c r="T5077" i="1" a="1"/>
  <c r="T5077" i="1" s="1"/>
  <c r="T5076" i="1" a="1"/>
  <c r="T5076" i="1" s="1"/>
  <c r="T5075" i="1" a="1"/>
  <c r="T5075" i="1" s="1"/>
  <c r="T5074" i="1" a="1"/>
  <c r="T5074" i="1" s="1"/>
  <c r="T5073" i="1" a="1"/>
  <c r="T5073" i="1" s="1"/>
  <c r="T5072" i="1" a="1"/>
  <c r="T5072" i="1" s="1"/>
  <c r="T5071" i="1" a="1"/>
  <c r="T5071" i="1" s="1"/>
  <c r="T5070" i="1" a="1"/>
  <c r="T5070" i="1" s="1"/>
  <c r="T5069" i="1" a="1"/>
  <c r="T5069" i="1" s="1"/>
  <c r="T5068" i="1" a="1"/>
  <c r="T5068" i="1" s="1"/>
  <c r="T5067" i="1" a="1"/>
  <c r="T5067" i="1" s="1"/>
  <c r="T5066" i="1" a="1"/>
  <c r="T5066" i="1" s="1"/>
  <c r="T5065" i="1" a="1"/>
  <c r="T5065" i="1" s="1"/>
  <c r="T5064" i="1" a="1"/>
  <c r="T5064" i="1" s="1"/>
  <c r="T5063" i="1" a="1"/>
  <c r="T5063" i="1" s="1"/>
  <c r="T5062" i="1" a="1"/>
  <c r="T5062" i="1" s="1"/>
  <c r="T5061" i="1" a="1"/>
  <c r="T5061" i="1" s="1"/>
  <c r="T5060" i="1" a="1"/>
  <c r="T5060" i="1" s="1"/>
  <c r="T5059" i="1" a="1"/>
  <c r="T5059" i="1" s="1"/>
  <c r="T5058" i="1" a="1"/>
  <c r="T5058" i="1" s="1"/>
  <c r="T5057" i="1" a="1"/>
  <c r="T5057" i="1" s="1"/>
  <c r="T5056" i="1" a="1"/>
  <c r="T5056" i="1" s="1"/>
  <c r="T5055" i="1" a="1"/>
  <c r="T5055" i="1" s="1"/>
  <c r="T5054" i="1" a="1"/>
  <c r="T5054" i="1" s="1"/>
  <c r="T5053" i="1" a="1"/>
  <c r="T5053" i="1" s="1"/>
  <c r="T5052" i="1" a="1"/>
  <c r="T5052" i="1" s="1"/>
  <c r="T5051" i="1" a="1"/>
  <c r="T5051" i="1" s="1"/>
  <c r="T5050" i="1" a="1"/>
  <c r="T5050" i="1" s="1"/>
  <c r="T5049" i="1" a="1"/>
  <c r="T5049" i="1" s="1"/>
  <c r="T5048" i="1" a="1"/>
  <c r="T5048" i="1" s="1"/>
  <c r="T5047" i="1" a="1"/>
  <c r="T5047" i="1" s="1"/>
  <c r="T5046" i="1" a="1"/>
  <c r="T5046" i="1" s="1"/>
  <c r="T5045" i="1" a="1"/>
  <c r="T5045" i="1" s="1"/>
  <c r="T5044" i="1" a="1"/>
  <c r="T5044" i="1" s="1"/>
  <c r="T5043" i="1" a="1"/>
  <c r="T5043" i="1" s="1"/>
  <c r="T5042" i="1" a="1"/>
  <c r="T5042" i="1" s="1"/>
  <c r="T5041" i="1" a="1"/>
  <c r="T5041" i="1" s="1"/>
  <c r="T5040" i="1" a="1"/>
  <c r="T5040" i="1" s="1"/>
  <c r="T5039" i="1" a="1"/>
  <c r="T5039" i="1" s="1"/>
  <c r="T5038" i="1" a="1"/>
  <c r="T5038" i="1" s="1"/>
  <c r="T5037" i="1" a="1"/>
  <c r="T5037" i="1" s="1"/>
  <c r="T5036" i="1" a="1"/>
  <c r="T5036" i="1" s="1"/>
  <c r="T5035" i="1" a="1"/>
  <c r="T5035" i="1" s="1"/>
  <c r="T5034" i="1" a="1"/>
  <c r="T5034" i="1" s="1"/>
  <c r="T5033" i="1" a="1"/>
  <c r="T5033" i="1" s="1"/>
  <c r="T5032" i="1" a="1"/>
  <c r="T5032" i="1" s="1"/>
  <c r="T5031" i="1" a="1"/>
  <c r="T5031" i="1" s="1"/>
  <c r="T5030" i="1" a="1"/>
  <c r="T5030" i="1" s="1"/>
  <c r="T5029" i="1" a="1"/>
  <c r="T5029" i="1" s="1"/>
  <c r="T5028" i="1" a="1"/>
  <c r="T5028" i="1" s="1"/>
  <c r="T5027" i="1" a="1"/>
  <c r="T5027" i="1" s="1"/>
  <c r="T5026" i="1" a="1"/>
  <c r="T5026" i="1" s="1"/>
  <c r="T5025" i="1" a="1"/>
  <c r="T5025" i="1" s="1"/>
  <c r="T5024" i="1" a="1"/>
  <c r="T5024" i="1" s="1"/>
  <c r="T5023" i="1" a="1"/>
  <c r="T5023" i="1" s="1"/>
  <c r="T5022" i="1" a="1"/>
  <c r="T5022" i="1" s="1"/>
  <c r="T5021" i="1" a="1"/>
  <c r="T5021" i="1" s="1"/>
  <c r="T5020" i="1" a="1"/>
  <c r="T5020" i="1" s="1"/>
  <c r="T5019" i="1" a="1"/>
  <c r="T5019" i="1" s="1"/>
  <c r="T5018" i="1" a="1"/>
  <c r="T5018" i="1" s="1"/>
  <c r="T5017" i="1" a="1"/>
  <c r="T5017" i="1" s="1"/>
  <c r="T5016" i="1" a="1"/>
  <c r="T5016" i="1" s="1"/>
  <c r="T5015" i="1" a="1"/>
  <c r="T5015" i="1" s="1"/>
  <c r="T5014" i="1" a="1"/>
  <c r="T5014" i="1" s="1"/>
  <c r="T5013" i="1" a="1"/>
  <c r="T5013" i="1" s="1"/>
  <c r="T5012" i="1" a="1"/>
  <c r="T5012" i="1" s="1"/>
  <c r="T5011" i="1" a="1"/>
  <c r="T5011" i="1" s="1"/>
  <c r="T5010" i="1" a="1"/>
  <c r="T5010" i="1" s="1"/>
  <c r="T5009" i="1" a="1"/>
  <c r="T5009" i="1" s="1"/>
  <c r="T5008" i="1" a="1"/>
  <c r="T5008" i="1" s="1"/>
  <c r="T5007" i="1" a="1"/>
  <c r="T5007" i="1" s="1"/>
  <c r="T5006" i="1" a="1"/>
  <c r="T5006" i="1" s="1"/>
  <c r="T5005" i="1" a="1"/>
  <c r="T5005" i="1" s="1"/>
  <c r="T5004" i="1" a="1"/>
  <c r="T5004" i="1" s="1"/>
  <c r="T5003" i="1" a="1"/>
  <c r="T5003" i="1" s="1"/>
  <c r="T5002" i="1" a="1"/>
  <c r="T5002" i="1" s="1"/>
  <c r="T5001" i="1" a="1"/>
  <c r="T5001" i="1" s="1"/>
  <c r="T5000" i="1" a="1"/>
  <c r="T5000" i="1" s="1"/>
  <c r="T4999" i="1" a="1"/>
  <c r="T4999" i="1" s="1"/>
  <c r="T4998" i="1" a="1"/>
  <c r="T4998" i="1" s="1"/>
  <c r="T4997" i="1" a="1"/>
  <c r="T4997" i="1" s="1"/>
  <c r="T4996" i="1" a="1"/>
  <c r="T4996" i="1" s="1"/>
  <c r="T4995" i="1" a="1"/>
  <c r="T4995" i="1" s="1"/>
  <c r="T4994" i="1" a="1"/>
  <c r="T4994" i="1" s="1"/>
  <c r="T4993" i="1" a="1"/>
  <c r="T4993" i="1" s="1"/>
  <c r="T4992" i="1" a="1"/>
  <c r="T4992" i="1" s="1"/>
  <c r="T4991" i="1" a="1"/>
  <c r="T4991" i="1" s="1"/>
  <c r="T4990" i="1" a="1"/>
  <c r="T4990" i="1" s="1"/>
  <c r="T4989" i="1" a="1"/>
  <c r="T4989" i="1" s="1"/>
  <c r="T4988" i="1" a="1"/>
  <c r="T4988" i="1" s="1"/>
  <c r="T4987" i="1" a="1"/>
  <c r="T4987" i="1" s="1"/>
  <c r="T4986" i="1" a="1"/>
  <c r="T4986" i="1" s="1"/>
  <c r="T4985" i="1" a="1"/>
  <c r="T4985" i="1" s="1"/>
  <c r="T4984" i="1" a="1"/>
  <c r="T4984" i="1" s="1"/>
  <c r="T4983" i="1" a="1"/>
  <c r="T4983" i="1" s="1"/>
  <c r="T4982" i="1" a="1"/>
  <c r="T4982" i="1" s="1"/>
  <c r="T4981" i="1" a="1"/>
  <c r="T4981" i="1" s="1"/>
  <c r="T4980" i="1" a="1"/>
  <c r="T4980" i="1" s="1"/>
  <c r="T4979" i="1" a="1"/>
  <c r="T4979" i="1" s="1"/>
  <c r="T4978" i="1" a="1"/>
  <c r="T4978" i="1" s="1"/>
  <c r="T4977" i="1" a="1"/>
  <c r="T4977" i="1" s="1"/>
  <c r="T4976" i="1" a="1"/>
  <c r="T4976" i="1" s="1"/>
  <c r="T4975" i="1" a="1"/>
  <c r="T4975" i="1" s="1"/>
  <c r="T4974" i="1" a="1"/>
  <c r="T4974" i="1" s="1"/>
  <c r="T4973" i="1" a="1"/>
  <c r="T4973" i="1" s="1"/>
  <c r="T4972" i="1" a="1"/>
  <c r="T4972" i="1" s="1"/>
  <c r="T4971" i="1" a="1"/>
  <c r="T4971" i="1" s="1"/>
  <c r="T4970" i="1" a="1"/>
  <c r="T4970" i="1" s="1"/>
  <c r="T4969" i="1" a="1"/>
  <c r="T4969" i="1" s="1"/>
  <c r="T4968" i="1" a="1"/>
  <c r="T4968" i="1" s="1"/>
  <c r="T4967" i="1" a="1"/>
  <c r="T4967" i="1" s="1"/>
  <c r="T4966" i="1" a="1"/>
  <c r="T4966" i="1" s="1"/>
  <c r="T4965" i="1" a="1"/>
  <c r="T4965" i="1" s="1"/>
  <c r="T4964" i="1" a="1"/>
  <c r="T4964" i="1" s="1"/>
  <c r="T4963" i="1" a="1"/>
  <c r="T4963" i="1" s="1"/>
  <c r="T4962" i="1" a="1"/>
  <c r="T4962" i="1" s="1"/>
  <c r="T4961" i="1" a="1"/>
  <c r="T4961" i="1" s="1"/>
  <c r="T4960" i="1" a="1"/>
  <c r="T4960" i="1" s="1"/>
  <c r="T4959" i="1" a="1"/>
  <c r="T4959" i="1" s="1"/>
  <c r="T4958" i="1" a="1"/>
  <c r="T4958" i="1" s="1"/>
  <c r="T4957" i="1" a="1"/>
  <c r="T4957" i="1" s="1"/>
  <c r="T4956" i="1" a="1"/>
  <c r="T4956" i="1" s="1"/>
  <c r="T4955" i="1" a="1"/>
  <c r="T4955" i="1" s="1"/>
  <c r="T4954" i="1" a="1"/>
  <c r="T4954" i="1" s="1"/>
  <c r="T4953" i="1" a="1"/>
  <c r="T4953" i="1" s="1"/>
  <c r="T4952" i="1" a="1"/>
  <c r="T4952" i="1" s="1"/>
  <c r="T4951" i="1" a="1"/>
  <c r="T4951" i="1" s="1"/>
  <c r="T4950" i="1" a="1"/>
  <c r="T4950" i="1" s="1"/>
  <c r="T4949" i="1" a="1"/>
  <c r="T4949" i="1" s="1"/>
  <c r="T4948" i="1" a="1"/>
  <c r="T4948" i="1" s="1"/>
  <c r="T4947" i="1" a="1"/>
  <c r="T4947" i="1" s="1"/>
  <c r="T4946" i="1" a="1"/>
  <c r="T4946" i="1" s="1"/>
  <c r="T4945" i="1" a="1"/>
  <c r="T4945" i="1" s="1"/>
  <c r="T4944" i="1" a="1"/>
  <c r="T4944" i="1" s="1"/>
  <c r="T4943" i="1" a="1"/>
  <c r="T4943" i="1" s="1"/>
  <c r="T4942" i="1" a="1"/>
  <c r="T4942" i="1" s="1"/>
  <c r="T4941" i="1" a="1"/>
  <c r="T4941" i="1" s="1"/>
  <c r="T4940" i="1" a="1"/>
  <c r="T4940" i="1" s="1"/>
  <c r="T4939" i="1" a="1"/>
  <c r="T4939" i="1" s="1"/>
  <c r="T4938" i="1" a="1"/>
  <c r="T4938" i="1" s="1"/>
  <c r="T4937" i="1" a="1"/>
  <c r="T4937" i="1" s="1"/>
  <c r="T4936" i="1" a="1"/>
  <c r="T4936" i="1" s="1"/>
  <c r="T4935" i="1" a="1"/>
  <c r="T4935" i="1" s="1"/>
  <c r="T4934" i="1" a="1"/>
  <c r="T4934" i="1" s="1"/>
  <c r="T4933" i="1" a="1"/>
  <c r="T4933" i="1" s="1"/>
  <c r="T4932" i="1" a="1"/>
  <c r="T4932" i="1" s="1"/>
  <c r="T4931" i="1" a="1"/>
  <c r="T4931" i="1" s="1"/>
  <c r="T4930" i="1" a="1"/>
  <c r="T4930" i="1" s="1"/>
  <c r="T4929" i="1" a="1"/>
  <c r="T4929" i="1" s="1"/>
  <c r="T4928" i="1" a="1"/>
  <c r="T4928" i="1" s="1"/>
  <c r="T4927" i="1" a="1"/>
  <c r="T4927" i="1" s="1"/>
  <c r="T4926" i="1" a="1"/>
  <c r="T4926" i="1" s="1"/>
  <c r="T4925" i="1" a="1"/>
  <c r="T4925" i="1" s="1"/>
  <c r="T4924" i="1" a="1"/>
  <c r="T4924" i="1" s="1"/>
  <c r="T4923" i="1" a="1"/>
  <c r="T4923" i="1" s="1"/>
  <c r="T4922" i="1" a="1"/>
  <c r="T4922" i="1" s="1"/>
  <c r="T4921" i="1" a="1"/>
  <c r="T4921" i="1" s="1"/>
  <c r="T4920" i="1" a="1"/>
  <c r="T4920" i="1" s="1"/>
  <c r="T4919" i="1" a="1"/>
  <c r="T4919" i="1" s="1"/>
  <c r="T4918" i="1" a="1"/>
  <c r="T4918" i="1" s="1"/>
  <c r="T4917" i="1" a="1"/>
  <c r="T4917" i="1" s="1"/>
  <c r="T4916" i="1" a="1"/>
  <c r="T4916" i="1" s="1"/>
  <c r="T4915" i="1" a="1"/>
  <c r="T4915" i="1" s="1"/>
  <c r="T4914" i="1" a="1"/>
  <c r="T4914" i="1" s="1"/>
  <c r="T4913" i="1" a="1"/>
  <c r="T4913" i="1" s="1"/>
  <c r="T4912" i="1" a="1"/>
  <c r="T4912" i="1" s="1"/>
  <c r="T4911" i="1" a="1"/>
  <c r="T4911" i="1" s="1"/>
  <c r="T4910" i="1" a="1"/>
  <c r="T4910" i="1" s="1"/>
  <c r="T4909" i="1" a="1"/>
  <c r="T4909" i="1" s="1"/>
  <c r="T4908" i="1" a="1"/>
  <c r="T4908" i="1" s="1"/>
  <c r="T4907" i="1" a="1"/>
  <c r="T4907" i="1" s="1"/>
  <c r="T4906" i="1" a="1"/>
  <c r="T4906" i="1" s="1"/>
  <c r="T4905" i="1" a="1"/>
  <c r="T4905" i="1" s="1"/>
  <c r="T4904" i="1" a="1"/>
  <c r="T4904" i="1" s="1"/>
  <c r="T4903" i="1" a="1"/>
  <c r="T4903" i="1" s="1"/>
  <c r="T4902" i="1" a="1"/>
  <c r="T4902" i="1" s="1"/>
  <c r="T4901" i="1" a="1"/>
  <c r="T4901" i="1" s="1"/>
  <c r="T4900" i="1" a="1"/>
  <c r="T4900" i="1" s="1"/>
  <c r="T4899" i="1" a="1"/>
  <c r="T4899" i="1" s="1"/>
  <c r="T4898" i="1" a="1"/>
  <c r="T4898" i="1" s="1"/>
  <c r="T4897" i="1" a="1"/>
  <c r="T4897" i="1" s="1"/>
  <c r="T4896" i="1" a="1"/>
  <c r="T4896" i="1" s="1"/>
  <c r="T4895" i="1" a="1"/>
  <c r="T4895" i="1" s="1"/>
  <c r="T4894" i="1" a="1"/>
  <c r="T4894" i="1" s="1"/>
  <c r="T4893" i="1" a="1"/>
  <c r="T4893" i="1" s="1"/>
  <c r="T4892" i="1" a="1"/>
  <c r="T4892" i="1" s="1"/>
  <c r="T4891" i="1" a="1"/>
  <c r="T4891" i="1" s="1"/>
  <c r="T4890" i="1" a="1"/>
  <c r="T4890" i="1" s="1"/>
  <c r="T4889" i="1" a="1"/>
  <c r="T4889" i="1" s="1"/>
  <c r="T4888" i="1" a="1"/>
  <c r="T4888" i="1" s="1"/>
  <c r="T4887" i="1" a="1"/>
  <c r="T4887" i="1" s="1"/>
  <c r="T4886" i="1" a="1"/>
  <c r="T4886" i="1" s="1"/>
  <c r="T4885" i="1" a="1"/>
  <c r="T4885" i="1" s="1"/>
  <c r="T4884" i="1" a="1"/>
  <c r="T4884" i="1" s="1"/>
  <c r="T4883" i="1" a="1"/>
  <c r="T4883" i="1" s="1"/>
  <c r="T4882" i="1" a="1"/>
  <c r="T4882" i="1" s="1"/>
  <c r="T4881" i="1" a="1"/>
  <c r="T4881" i="1" s="1"/>
  <c r="T4880" i="1" a="1"/>
  <c r="T4880" i="1" s="1"/>
  <c r="T4879" i="1" a="1"/>
  <c r="T4879" i="1" s="1"/>
  <c r="T4878" i="1" a="1"/>
  <c r="T4878" i="1" s="1"/>
  <c r="T4877" i="1" a="1"/>
  <c r="T4877" i="1" s="1"/>
  <c r="T4876" i="1" a="1"/>
  <c r="T4876" i="1" s="1"/>
  <c r="T4875" i="1" a="1"/>
  <c r="T4875" i="1" s="1"/>
  <c r="T4874" i="1" a="1"/>
  <c r="T4874" i="1" s="1"/>
  <c r="T4873" i="1" a="1"/>
  <c r="T4873" i="1" s="1"/>
  <c r="T4872" i="1" a="1"/>
  <c r="T4872" i="1" s="1"/>
  <c r="T4871" i="1" a="1"/>
  <c r="T4871" i="1" s="1"/>
  <c r="T4870" i="1" a="1"/>
  <c r="T4870" i="1" s="1"/>
  <c r="T4869" i="1" a="1"/>
  <c r="T4869" i="1" s="1"/>
  <c r="T4868" i="1" a="1"/>
  <c r="T4868" i="1" s="1"/>
  <c r="T4867" i="1" a="1"/>
  <c r="T4867" i="1" s="1"/>
  <c r="T4866" i="1" a="1"/>
  <c r="T4866" i="1" s="1"/>
  <c r="T4865" i="1" a="1"/>
  <c r="T4865" i="1" s="1"/>
  <c r="T4864" i="1" a="1"/>
  <c r="T4864" i="1" s="1"/>
  <c r="T4863" i="1" a="1"/>
  <c r="T4863" i="1" s="1"/>
  <c r="T4862" i="1" a="1"/>
  <c r="T4862" i="1" s="1"/>
  <c r="T4861" i="1" a="1"/>
  <c r="T4861" i="1" s="1"/>
  <c r="T4860" i="1" a="1"/>
  <c r="T4860" i="1" s="1"/>
  <c r="T4859" i="1" a="1"/>
  <c r="T4859" i="1" s="1"/>
  <c r="T4858" i="1" a="1"/>
  <c r="T4858" i="1" s="1"/>
  <c r="T4857" i="1" a="1"/>
  <c r="T4857" i="1" s="1"/>
  <c r="T4856" i="1" a="1"/>
  <c r="T4856" i="1" s="1"/>
  <c r="T4855" i="1" a="1"/>
  <c r="T4855" i="1" s="1"/>
  <c r="T4854" i="1" a="1"/>
  <c r="T4854" i="1" s="1"/>
  <c r="T4853" i="1" a="1"/>
  <c r="T4853" i="1" s="1"/>
  <c r="T4852" i="1" a="1"/>
  <c r="T4852" i="1" s="1"/>
  <c r="T4851" i="1" a="1"/>
  <c r="T4851" i="1" s="1"/>
  <c r="T4850" i="1" a="1"/>
  <c r="T4850" i="1" s="1"/>
  <c r="T4849" i="1" a="1"/>
  <c r="T4849" i="1" s="1"/>
  <c r="T4848" i="1" a="1"/>
  <c r="T4848" i="1" s="1"/>
  <c r="T4847" i="1" a="1"/>
  <c r="T4847" i="1" s="1"/>
  <c r="T4846" i="1" a="1"/>
  <c r="T4846" i="1" s="1"/>
  <c r="T4845" i="1" a="1"/>
  <c r="T4845" i="1" s="1"/>
  <c r="T4844" i="1" a="1"/>
  <c r="T4844" i="1" s="1"/>
  <c r="T4843" i="1" a="1"/>
  <c r="T4843" i="1" s="1"/>
  <c r="T4842" i="1" a="1"/>
  <c r="T4842" i="1" s="1"/>
  <c r="T4841" i="1" a="1"/>
  <c r="T4841" i="1" s="1"/>
  <c r="T4840" i="1" a="1"/>
  <c r="T4840" i="1" s="1"/>
  <c r="T4839" i="1" a="1"/>
  <c r="T4839" i="1" s="1"/>
  <c r="T4838" i="1" a="1"/>
  <c r="T4838" i="1" s="1"/>
  <c r="T4837" i="1" a="1"/>
  <c r="T4837" i="1" s="1"/>
  <c r="T4836" i="1" a="1"/>
  <c r="T4836" i="1" s="1"/>
  <c r="T4835" i="1" a="1"/>
  <c r="T4835" i="1" s="1"/>
  <c r="T4834" i="1" a="1"/>
  <c r="T4834" i="1" s="1"/>
  <c r="T4833" i="1" a="1"/>
  <c r="T4833" i="1" s="1"/>
  <c r="T4832" i="1" a="1"/>
  <c r="T4832" i="1" s="1"/>
  <c r="T4831" i="1" a="1"/>
  <c r="T4831" i="1" s="1"/>
  <c r="T4830" i="1" a="1"/>
  <c r="T4830" i="1" s="1"/>
  <c r="T4829" i="1" a="1"/>
  <c r="T4829" i="1" s="1"/>
  <c r="T4828" i="1" a="1"/>
  <c r="T4828" i="1" s="1"/>
  <c r="T4827" i="1" a="1"/>
  <c r="T4827" i="1" s="1"/>
  <c r="T4826" i="1" a="1"/>
  <c r="T4826" i="1" s="1"/>
  <c r="T4825" i="1" a="1"/>
  <c r="T4825" i="1" s="1"/>
  <c r="T4824" i="1" a="1"/>
  <c r="T4824" i="1" s="1"/>
  <c r="T4823" i="1" a="1"/>
  <c r="T4823" i="1" s="1"/>
  <c r="T4822" i="1" a="1"/>
  <c r="T4822" i="1" s="1"/>
  <c r="T4821" i="1" a="1"/>
  <c r="T4821" i="1" s="1"/>
  <c r="T4820" i="1" a="1"/>
  <c r="T4820" i="1" s="1"/>
  <c r="T4819" i="1" a="1"/>
  <c r="T4819" i="1" s="1"/>
  <c r="T4818" i="1" a="1"/>
  <c r="T4818" i="1" s="1"/>
  <c r="T4817" i="1" a="1"/>
  <c r="T4817" i="1" s="1"/>
  <c r="T4816" i="1" a="1"/>
  <c r="T4816" i="1" s="1"/>
  <c r="T4815" i="1" a="1"/>
  <c r="T4815" i="1" s="1"/>
  <c r="T4814" i="1" a="1"/>
  <c r="T4814" i="1" s="1"/>
  <c r="T4813" i="1" a="1"/>
  <c r="T4813" i="1" s="1"/>
  <c r="T4812" i="1" a="1"/>
  <c r="T4812" i="1" s="1"/>
  <c r="T4811" i="1" a="1"/>
  <c r="T4811" i="1" s="1"/>
  <c r="T4810" i="1" a="1"/>
  <c r="T4810" i="1" s="1"/>
  <c r="T4809" i="1" a="1"/>
  <c r="T4809" i="1" s="1"/>
  <c r="T4808" i="1" a="1"/>
  <c r="T4808" i="1" s="1"/>
  <c r="T4807" i="1" a="1"/>
  <c r="T4807" i="1" s="1"/>
  <c r="T4806" i="1" a="1"/>
  <c r="T4806" i="1" s="1"/>
  <c r="T4805" i="1" a="1"/>
  <c r="T4805" i="1" s="1"/>
  <c r="T4804" i="1" a="1"/>
  <c r="T4804" i="1" s="1"/>
  <c r="T4803" i="1" a="1"/>
  <c r="T4803" i="1" s="1"/>
  <c r="T4802" i="1" a="1"/>
  <c r="T4802" i="1" s="1"/>
  <c r="T4801" i="1" a="1"/>
  <c r="T4801" i="1" s="1"/>
  <c r="T4800" i="1" a="1"/>
  <c r="T4800" i="1" s="1"/>
  <c r="T4799" i="1" a="1"/>
  <c r="T4799" i="1" s="1"/>
  <c r="T4798" i="1" a="1"/>
  <c r="T4798" i="1" s="1"/>
  <c r="T4797" i="1" a="1"/>
  <c r="T4797" i="1" s="1"/>
  <c r="T4796" i="1" a="1"/>
  <c r="T4796" i="1" s="1"/>
  <c r="T4795" i="1" a="1"/>
  <c r="T4795" i="1" s="1"/>
  <c r="T4794" i="1" a="1"/>
  <c r="T4794" i="1" s="1"/>
  <c r="T4793" i="1" a="1"/>
  <c r="T4793" i="1" s="1"/>
  <c r="T4792" i="1" a="1"/>
  <c r="T4792" i="1" s="1"/>
  <c r="T4791" i="1" a="1"/>
  <c r="T4791" i="1" s="1"/>
  <c r="T4790" i="1" a="1"/>
  <c r="T4790" i="1" s="1"/>
  <c r="T4789" i="1" a="1"/>
  <c r="T4789" i="1" s="1"/>
  <c r="T4788" i="1" a="1"/>
  <c r="T4788" i="1" s="1"/>
  <c r="T4787" i="1" a="1"/>
  <c r="T4787" i="1" s="1"/>
  <c r="T4786" i="1" a="1"/>
  <c r="T4786" i="1" s="1"/>
  <c r="T4785" i="1" a="1"/>
  <c r="T4785" i="1" s="1"/>
  <c r="T4784" i="1" a="1"/>
  <c r="T4784" i="1" s="1"/>
  <c r="T4783" i="1" a="1"/>
  <c r="T4783" i="1" s="1"/>
  <c r="T4782" i="1" a="1"/>
  <c r="T4782" i="1" s="1"/>
  <c r="T4781" i="1" a="1"/>
  <c r="T4781" i="1" s="1"/>
  <c r="T4780" i="1" a="1"/>
  <c r="T4780" i="1" s="1"/>
  <c r="T4779" i="1" a="1"/>
  <c r="T4779" i="1" s="1"/>
  <c r="T4778" i="1" a="1"/>
  <c r="T4778" i="1" s="1"/>
  <c r="T4777" i="1" a="1"/>
  <c r="T4777" i="1" s="1"/>
  <c r="T4776" i="1" a="1"/>
  <c r="T4776" i="1" s="1"/>
  <c r="T4775" i="1" a="1"/>
  <c r="T4775" i="1" s="1"/>
  <c r="T4774" i="1" a="1"/>
  <c r="T4774" i="1" s="1"/>
  <c r="T4773" i="1" a="1"/>
  <c r="T4773" i="1" s="1"/>
  <c r="T4772" i="1" a="1"/>
  <c r="T4772" i="1" s="1"/>
  <c r="T4771" i="1" a="1"/>
  <c r="T4771" i="1" s="1"/>
  <c r="T4770" i="1" a="1"/>
  <c r="T4770" i="1" s="1"/>
  <c r="T4769" i="1" a="1"/>
  <c r="T4769" i="1" s="1"/>
  <c r="T4768" i="1" a="1"/>
  <c r="T4768" i="1" s="1"/>
  <c r="T4767" i="1" a="1"/>
  <c r="T4767" i="1" s="1"/>
  <c r="T4766" i="1" a="1"/>
  <c r="T4766" i="1" s="1"/>
  <c r="T4765" i="1" a="1"/>
  <c r="T4765" i="1" s="1"/>
  <c r="T4764" i="1" a="1"/>
  <c r="T4764" i="1" s="1"/>
  <c r="T4763" i="1" a="1"/>
  <c r="T4763" i="1" s="1"/>
  <c r="T4762" i="1" a="1"/>
  <c r="T4762" i="1" s="1"/>
  <c r="T4761" i="1" a="1"/>
  <c r="T4761" i="1" s="1"/>
  <c r="T4760" i="1" a="1"/>
  <c r="T4760" i="1" s="1"/>
  <c r="T4759" i="1" a="1"/>
  <c r="T4759" i="1" s="1"/>
  <c r="T4758" i="1" a="1"/>
  <c r="T4758" i="1" s="1"/>
  <c r="T4757" i="1" a="1"/>
  <c r="T4757" i="1" s="1"/>
  <c r="T4756" i="1" a="1"/>
  <c r="T4756" i="1" s="1"/>
  <c r="T4755" i="1" a="1"/>
  <c r="T4755" i="1" s="1"/>
  <c r="T4754" i="1" a="1"/>
  <c r="T4754" i="1" s="1"/>
  <c r="T4753" i="1" a="1"/>
  <c r="T4753" i="1" s="1"/>
  <c r="T4752" i="1" a="1"/>
  <c r="T4752" i="1" s="1"/>
  <c r="T4751" i="1" a="1"/>
  <c r="T4751" i="1" s="1"/>
  <c r="T4750" i="1" a="1"/>
  <c r="T4750" i="1" s="1"/>
  <c r="T4749" i="1" a="1"/>
  <c r="T4749" i="1" s="1"/>
  <c r="T4748" i="1" a="1"/>
  <c r="T4748" i="1" s="1"/>
  <c r="T4747" i="1" a="1"/>
  <c r="T4747" i="1" s="1"/>
  <c r="T4746" i="1" a="1"/>
  <c r="T4746" i="1" s="1"/>
  <c r="T4745" i="1" a="1"/>
  <c r="T4745" i="1" s="1"/>
  <c r="T4744" i="1" a="1"/>
  <c r="T4744" i="1" s="1"/>
  <c r="T4743" i="1" a="1"/>
  <c r="T4743" i="1" s="1"/>
  <c r="T4742" i="1" a="1"/>
  <c r="T4742" i="1" s="1"/>
  <c r="T4741" i="1" a="1"/>
  <c r="T4741" i="1" s="1"/>
  <c r="T4740" i="1" a="1"/>
  <c r="T4740" i="1" s="1"/>
  <c r="T4739" i="1" a="1"/>
  <c r="T4739" i="1" s="1"/>
  <c r="T4738" i="1" a="1"/>
  <c r="T4738" i="1" s="1"/>
  <c r="T4737" i="1" a="1"/>
  <c r="T4737" i="1" s="1"/>
  <c r="T4736" i="1" a="1"/>
  <c r="T4736" i="1" s="1"/>
  <c r="T4735" i="1" a="1"/>
  <c r="T4735" i="1" s="1"/>
  <c r="T4734" i="1" a="1"/>
  <c r="T4734" i="1" s="1"/>
  <c r="T4733" i="1" a="1"/>
  <c r="T4733" i="1" s="1"/>
  <c r="T4732" i="1" a="1"/>
  <c r="T4732" i="1" s="1"/>
  <c r="T4731" i="1" a="1"/>
  <c r="T4731" i="1" s="1"/>
  <c r="T4730" i="1" a="1"/>
  <c r="T4730" i="1" s="1"/>
  <c r="T4729" i="1" a="1"/>
  <c r="T4729" i="1" s="1"/>
  <c r="T4728" i="1" a="1"/>
  <c r="T4728" i="1" s="1"/>
  <c r="T4727" i="1" a="1"/>
  <c r="T4727" i="1" s="1"/>
  <c r="T4726" i="1" a="1"/>
  <c r="T4726" i="1" s="1"/>
  <c r="T4725" i="1" a="1"/>
  <c r="T4725" i="1" s="1"/>
  <c r="T4724" i="1" a="1"/>
  <c r="T4724" i="1" s="1"/>
  <c r="T4723" i="1" a="1"/>
  <c r="T4723" i="1" s="1"/>
  <c r="T4722" i="1" a="1"/>
  <c r="T4722" i="1" s="1"/>
  <c r="T4721" i="1" a="1"/>
  <c r="T4721" i="1" s="1"/>
  <c r="T4720" i="1" a="1"/>
  <c r="T4720" i="1" s="1"/>
  <c r="T4719" i="1" a="1"/>
  <c r="T4719" i="1" s="1"/>
  <c r="T4718" i="1" a="1"/>
  <c r="T4718" i="1" s="1"/>
  <c r="T4717" i="1" a="1"/>
  <c r="T4717" i="1" s="1"/>
  <c r="T4716" i="1" a="1"/>
  <c r="T4716" i="1" s="1"/>
  <c r="T4715" i="1" a="1"/>
  <c r="T4715" i="1" s="1"/>
  <c r="T4714" i="1" a="1"/>
  <c r="T4714" i="1" s="1"/>
  <c r="T4713" i="1" a="1"/>
  <c r="T4713" i="1" s="1"/>
  <c r="T4712" i="1" a="1"/>
  <c r="T4712" i="1" s="1"/>
  <c r="T4711" i="1" a="1"/>
  <c r="T4711" i="1" s="1"/>
  <c r="T4710" i="1" a="1"/>
  <c r="T4710" i="1" s="1"/>
  <c r="T4709" i="1" a="1"/>
  <c r="T4709" i="1" s="1"/>
  <c r="T4708" i="1" a="1"/>
  <c r="T4708" i="1" s="1"/>
  <c r="T4707" i="1" a="1"/>
  <c r="T4707" i="1" s="1"/>
  <c r="T4706" i="1" a="1"/>
  <c r="T4706" i="1" s="1"/>
  <c r="T4705" i="1" a="1"/>
  <c r="T4705" i="1" s="1"/>
  <c r="T4704" i="1" a="1"/>
  <c r="T4704" i="1" s="1"/>
  <c r="T4703" i="1" a="1"/>
  <c r="T4703" i="1" s="1"/>
  <c r="T4702" i="1" a="1"/>
  <c r="T4702" i="1" s="1"/>
  <c r="T4701" i="1" a="1"/>
  <c r="T4701" i="1" s="1"/>
  <c r="T4700" i="1" a="1"/>
  <c r="T4700" i="1" s="1"/>
  <c r="T4699" i="1" a="1"/>
  <c r="T4699" i="1" s="1"/>
  <c r="T4698" i="1" a="1"/>
  <c r="T4698" i="1" s="1"/>
  <c r="T4697" i="1" a="1"/>
  <c r="T4697" i="1" s="1"/>
  <c r="T4696" i="1" a="1"/>
  <c r="T4696" i="1" s="1"/>
  <c r="T4695" i="1" a="1"/>
  <c r="T4695" i="1" s="1"/>
  <c r="T4694" i="1" a="1"/>
  <c r="T4694" i="1" s="1"/>
  <c r="T4693" i="1" a="1"/>
  <c r="T4693" i="1" s="1"/>
  <c r="T4692" i="1" a="1"/>
  <c r="T4692" i="1" s="1"/>
  <c r="T4691" i="1" a="1"/>
  <c r="T4691" i="1" s="1"/>
  <c r="T4690" i="1" a="1"/>
  <c r="T4690" i="1" s="1"/>
  <c r="T4689" i="1" a="1"/>
  <c r="T4689" i="1" s="1"/>
  <c r="T4688" i="1" a="1"/>
  <c r="T4688" i="1" s="1"/>
  <c r="T4687" i="1" a="1"/>
  <c r="T4687" i="1" s="1"/>
  <c r="T4686" i="1" a="1"/>
  <c r="T4686" i="1" s="1"/>
  <c r="T4685" i="1" a="1"/>
  <c r="T4685" i="1" s="1"/>
  <c r="T4684" i="1" a="1"/>
  <c r="T4684" i="1" s="1"/>
  <c r="T4683" i="1" a="1"/>
  <c r="T4683" i="1" s="1"/>
  <c r="T4682" i="1" a="1"/>
  <c r="T4682" i="1" s="1"/>
  <c r="T4681" i="1" a="1"/>
  <c r="T4681" i="1" s="1"/>
  <c r="T4680" i="1" a="1"/>
  <c r="T4680" i="1" s="1"/>
  <c r="T4679" i="1" a="1"/>
  <c r="T4679" i="1" s="1"/>
  <c r="T4678" i="1" a="1"/>
  <c r="T4678" i="1" s="1"/>
  <c r="T4677" i="1" a="1"/>
  <c r="T4677" i="1" s="1"/>
  <c r="T4676" i="1" a="1"/>
  <c r="T4676" i="1" s="1"/>
  <c r="T4675" i="1" a="1"/>
  <c r="T4675" i="1" s="1"/>
  <c r="T4674" i="1" a="1"/>
  <c r="T4674" i="1" s="1"/>
  <c r="T4673" i="1" a="1"/>
  <c r="T4673" i="1" s="1"/>
  <c r="T4672" i="1" a="1"/>
  <c r="T4672" i="1" s="1"/>
  <c r="T4671" i="1" a="1"/>
  <c r="T4671" i="1" s="1"/>
  <c r="T4670" i="1" a="1"/>
  <c r="T4670" i="1" s="1"/>
  <c r="T4669" i="1" a="1"/>
  <c r="T4669" i="1" s="1"/>
  <c r="T4668" i="1" a="1"/>
  <c r="T4668" i="1" s="1"/>
  <c r="T4667" i="1" a="1"/>
  <c r="T4667" i="1" s="1"/>
  <c r="T4666" i="1" a="1"/>
  <c r="T4666" i="1" s="1"/>
  <c r="T4665" i="1" a="1"/>
  <c r="T4665" i="1" s="1"/>
  <c r="T4664" i="1" a="1"/>
  <c r="T4664" i="1" s="1"/>
  <c r="T4663" i="1" a="1"/>
  <c r="T4663" i="1" s="1"/>
  <c r="T4662" i="1" a="1"/>
  <c r="T4662" i="1" s="1"/>
  <c r="T4661" i="1" a="1"/>
  <c r="T4661" i="1" s="1"/>
  <c r="T4660" i="1" a="1"/>
  <c r="T4660" i="1" s="1"/>
  <c r="T4659" i="1" a="1"/>
  <c r="T4659" i="1" s="1"/>
  <c r="T4658" i="1" a="1"/>
  <c r="T4658" i="1" s="1"/>
  <c r="T4657" i="1" a="1"/>
  <c r="T4657" i="1" s="1"/>
  <c r="T4656" i="1" a="1"/>
  <c r="T4656" i="1" s="1"/>
  <c r="T4655" i="1" a="1"/>
  <c r="T4655" i="1" s="1"/>
  <c r="T4654" i="1" a="1"/>
  <c r="T4654" i="1" s="1"/>
  <c r="T4653" i="1" a="1"/>
  <c r="T4653" i="1" s="1"/>
  <c r="T4652" i="1" a="1"/>
  <c r="T4652" i="1" s="1"/>
  <c r="T4651" i="1" a="1"/>
  <c r="T4651" i="1" s="1"/>
  <c r="T4650" i="1" a="1"/>
  <c r="T4650" i="1" s="1"/>
  <c r="T4649" i="1" a="1"/>
  <c r="T4649" i="1" s="1"/>
  <c r="T4648" i="1" a="1"/>
  <c r="T4648" i="1" s="1"/>
  <c r="T4647" i="1" a="1"/>
  <c r="T4647" i="1" s="1"/>
  <c r="T4646" i="1" a="1"/>
  <c r="T4646" i="1" s="1"/>
  <c r="T4645" i="1" a="1"/>
  <c r="T4645" i="1" s="1"/>
  <c r="T4644" i="1" a="1"/>
  <c r="T4644" i="1" s="1"/>
  <c r="T4643" i="1" a="1"/>
  <c r="T4643" i="1" s="1"/>
  <c r="T4642" i="1" a="1"/>
  <c r="T4642" i="1" s="1"/>
  <c r="T4641" i="1" a="1"/>
  <c r="T4641" i="1" s="1"/>
  <c r="T4640" i="1" a="1"/>
  <c r="T4640" i="1" s="1"/>
  <c r="T4639" i="1" a="1"/>
  <c r="T4639" i="1" s="1"/>
  <c r="T4638" i="1" a="1"/>
  <c r="T4638" i="1" s="1"/>
  <c r="T4637" i="1" a="1"/>
  <c r="T4637" i="1" s="1"/>
  <c r="T4636" i="1" a="1"/>
  <c r="T4636" i="1" s="1"/>
  <c r="T4635" i="1" a="1"/>
  <c r="T4635" i="1" s="1"/>
  <c r="T4634" i="1" a="1"/>
  <c r="T4634" i="1" s="1"/>
  <c r="T4633" i="1" a="1"/>
  <c r="T4633" i="1" s="1"/>
  <c r="T4632" i="1" a="1"/>
  <c r="T4632" i="1" s="1"/>
  <c r="T4631" i="1" a="1"/>
  <c r="T4631" i="1" s="1"/>
  <c r="T4630" i="1" a="1"/>
  <c r="T4630" i="1" s="1"/>
  <c r="T4629" i="1" a="1"/>
  <c r="T4629" i="1" s="1"/>
  <c r="T4628" i="1" a="1"/>
  <c r="T4628" i="1" s="1"/>
  <c r="T4627" i="1" a="1"/>
  <c r="T4627" i="1" s="1"/>
  <c r="T4626" i="1" a="1"/>
  <c r="T4626" i="1" s="1"/>
  <c r="T4625" i="1" a="1"/>
  <c r="T4625" i="1" s="1"/>
  <c r="T4624" i="1" a="1"/>
  <c r="T4624" i="1" s="1"/>
  <c r="T4623" i="1" a="1"/>
  <c r="T4623" i="1" s="1"/>
  <c r="T4622" i="1" a="1"/>
  <c r="T4622" i="1" s="1"/>
  <c r="T4621" i="1" a="1"/>
  <c r="T4621" i="1" s="1"/>
  <c r="T4620" i="1" a="1"/>
  <c r="T4620" i="1" s="1"/>
  <c r="T4619" i="1" a="1"/>
  <c r="T4619" i="1" s="1"/>
  <c r="T4618" i="1" a="1"/>
  <c r="T4618" i="1" s="1"/>
  <c r="T4617" i="1" a="1"/>
  <c r="T4617" i="1" s="1"/>
  <c r="T4616" i="1" a="1"/>
  <c r="T4616" i="1" s="1"/>
  <c r="T4615" i="1" a="1"/>
  <c r="T4615" i="1" s="1"/>
  <c r="T4614" i="1" a="1"/>
  <c r="T4614" i="1" s="1"/>
  <c r="T4613" i="1" a="1"/>
  <c r="T4613" i="1" s="1"/>
  <c r="T4612" i="1" a="1"/>
  <c r="T4612" i="1" s="1"/>
  <c r="T4611" i="1" a="1"/>
  <c r="T4611" i="1" s="1"/>
  <c r="T4610" i="1" a="1"/>
  <c r="T4610" i="1" s="1"/>
  <c r="T4609" i="1" a="1"/>
  <c r="T4609" i="1" s="1"/>
  <c r="T4608" i="1" a="1"/>
  <c r="T4608" i="1" s="1"/>
  <c r="T4607" i="1" a="1"/>
  <c r="T4607" i="1" s="1"/>
  <c r="T4606" i="1" a="1"/>
  <c r="T4606" i="1" s="1"/>
  <c r="T4605" i="1" a="1"/>
  <c r="T4605" i="1" s="1"/>
  <c r="T4604" i="1" a="1"/>
  <c r="T4604" i="1" s="1"/>
  <c r="T4603" i="1" a="1"/>
  <c r="T4603" i="1" s="1"/>
  <c r="T4602" i="1" a="1"/>
  <c r="T4602" i="1" s="1"/>
  <c r="T4601" i="1" a="1"/>
  <c r="T4601" i="1" s="1"/>
  <c r="T4600" i="1" a="1"/>
  <c r="T4600" i="1" s="1"/>
  <c r="T4599" i="1" a="1"/>
  <c r="T4599" i="1" s="1"/>
  <c r="T4598" i="1" a="1"/>
  <c r="T4598" i="1" s="1"/>
  <c r="T4597" i="1" a="1"/>
  <c r="T4597" i="1" s="1"/>
  <c r="T4596" i="1" a="1"/>
  <c r="T4596" i="1" s="1"/>
  <c r="T4595" i="1" a="1"/>
  <c r="T4595" i="1" s="1"/>
  <c r="T4594" i="1" a="1"/>
  <c r="T4594" i="1" s="1"/>
  <c r="T4593" i="1" a="1"/>
  <c r="T4593" i="1" s="1"/>
  <c r="T4592" i="1" a="1"/>
  <c r="T4592" i="1" s="1"/>
  <c r="T4591" i="1" a="1"/>
  <c r="T4591" i="1" s="1"/>
  <c r="T4590" i="1" a="1"/>
  <c r="T4590" i="1" s="1"/>
  <c r="T4589" i="1" a="1"/>
  <c r="T4589" i="1" s="1"/>
  <c r="T4588" i="1" a="1"/>
  <c r="T4588" i="1" s="1"/>
  <c r="T4587" i="1" a="1"/>
  <c r="T4587" i="1" s="1"/>
  <c r="T4586" i="1" a="1"/>
  <c r="T4586" i="1" s="1"/>
  <c r="T4585" i="1" a="1"/>
  <c r="T4585" i="1" s="1"/>
  <c r="T4584" i="1" a="1"/>
  <c r="T4584" i="1" s="1"/>
  <c r="T4583" i="1" a="1"/>
  <c r="T4583" i="1" s="1"/>
  <c r="T4582" i="1" a="1"/>
  <c r="T4582" i="1" s="1"/>
  <c r="T4581" i="1" a="1"/>
  <c r="T4581" i="1" s="1"/>
  <c r="T4580" i="1" a="1"/>
  <c r="T4580" i="1" s="1"/>
  <c r="T4579" i="1" a="1"/>
  <c r="T4579" i="1" s="1"/>
  <c r="T4578" i="1" a="1"/>
  <c r="T4578" i="1" s="1"/>
  <c r="T4577" i="1" a="1"/>
  <c r="T4577" i="1" s="1"/>
  <c r="T4576" i="1" a="1"/>
  <c r="T4576" i="1" s="1"/>
  <c r="T4575" i="1" a="1"/>
  <c r="T4575" i="1" s="1"/>
  <c r="T4574" i="1" a="1"/>
  <c r="T4574" i="1" s="1"/>
  <c r="T4573" i="1" a="1"/>
  <c r="T4573" i="1" s="1"/>
  <c r="T4572" i="1" a="1"/>
  <c r="T4572" i="1" s="1"/>
  <c r="T4571" i="1" a="1"/>
  <c r="T4571" i="1" s="1"/>
  <c r="T4570" i="1" a="1"/>
  <c r="T4570" i="1" s="1"/>
  <c r="T4569" i="1" a="1"/>
  <c r="T4569" i="1" s="1"/>
  <c r="T4568" i="1" a="1"/>
  <c r="T4568" i="1" s="1"/>
  <c r="T4567" i="1" a="1"/>
  <c r="T4567" i="1" s="1"/>
  <c r="T4566" i="1" a="1"/>
  <c r="T4566" i="1" s="1"/>
  <c r="T4565" i="1" a="1"/>
  <c r="T4565" i="1" s="1"/>
  <c r="T4564" i="1" a="1"/>
  <c r="T4564" i="1" s="1"/>
  <c r="T4563" i="1" a="1"/>
  <c r="T4563" i="1" s="1"/>
  <c r="T4562" i="1" a="1"/>
  <c r="T4562" i="1" s="1"/>
  <c r="T4561" i="1" a="1"/>
  <c r="T4561" i="1" s="1"/>
  <c r="T4560" i="1" a="1"/>
  <c r="T4560" i="1" s="1"/>
  <c r="T4559" i="1" a="1"/>
  <c r="T4559" i="1" s="1"/>
  <c r="T4558" i="1" a="1"/>
  <c r="T4558" i="1" s="1"/>
  <c r="T4557" i="1" a="1"/>
  <c r="T4557" i="1" s="1"/>
  <c r="T4556" i="1" a="1"/>
  <c r="T4556" i="1" s="1"/>
  <c r="T4555" i="1" a="1"/>
  <c r="T4555" i="1" s="1"/>
  <c r="T4554" i="1" a="1"/>
  <c r="T4554" i="1" s="1"/>
  <c r="T4553" i="1" a="1"/>
  <c r="T4553" i="1" s="1"/>
  <c r="T4552" i="1" a="1"/>
  <c r="T4552" i="1" s="1"/>
  <c r="T4551" i="1" a="1"/>
  <c r="T4551" i="1" s="1"/>
  <c r="T4550" i="1" a="1"/>
  <c r="T4550" i="1" s="1"/>
  <c r="T4549" i="1" a="1"/>
  <c r="T4549" i="1" s="1"/>
  <c r="T4548" i="1" a="1"/>
  <c r="T4548" i="1" s="1"/>
  <c r="T4547" i="1" a="1"/>
  <c r="T4547" i="1" s="1"/>
  <c r="T4546" i="1" a="1"/>
  <c r="T4546" i="1" s="1"/>
  <c r="T4545" i="1" a="1"/>
  <c r="T4545" i="1" s="1"/>
  <c r="T4544" i="1" a="1"/>
  <c r="T4544" i="1" s="1"/>
  <c r="T4543" i="1" a="1"/>
  <c r="T4543" i="1" s="1"/>
  <c r="T4542" i="1" a="1"/>
  <c r="T4542" i="1" s="1"/>
  <c r="T4541" i="1" a="1"/>
  <c r="T4541" i="1" s="1"/>
  <c r="T4540" i="1" a="1"/>
  <c r="T4540" i="1" s="1"/>
  <c r="T4539" i="1" a="1"/>
  <c r="T4539" i="1" s="1"/>
  <c r="T4538" i="1" a="1"/>
  <c r="T4538" i="1" s="1"/>
  <c r="T4537" i="1" a="1"/>
  <c r="T4537" i="1" s="1"/>
  <c r="T4536" i="1" a="1"/>
  <c r="T4536" i="1" s="1"/>
  <c r="T4535" i="1" a="1"/>
  <c r="T4535" i="1" s="1"/>
  <c r="T4534" i="1" a="1"/>
  <c r="T4534" i="1" s="1"/>
  <c r="T4533" i="1" a="1"/>
  <c r="T4533" i="1" s="1"/>
  <c r="T4532" i="1" a="1"/>
  <c r="T4532" i="1" s="1"/>
  <c r="T4531" i="1" a="1"/>
  <c r="T4531" i="1" s="1"/>
  <c r="T4530" i="1" a="1"/>
  <c r="T4530" i="1" s="1"/>
  <c r="T4529" i="1" a="1"/>
  <c r="T4529" i="1" s="1"/>
  <c r="T4528" i="1" a="1"/>
  <c r="T4528" i="1" s="1"/>
  <c r="T4527" i="1" a="1"/>
  <c r="T4527" i="1" s="1"/>
  <c r="T4526" i="1" a="1"/>
  <c r="T4526" i="1" s="1"/>
  <c r="T4525" i="1" a="1"/>
  <c r="T4525" i="1" s="1"/>
  <c r="T4524" i="1" a="1"/>
  <c r="T4524" i="1" s="1"/>
  <c r="T4523" i="1" a="1"/>
  <c r="T4523" i="1" s="1"/>
  <c r="T4522" i="1" a="1"/>
  <c r="T4522" i="1" s="1"/>
  <c r="T4521" i="1" a="1"/>
  <c r="T4521" i="1" s="1"/>
  <c r="T4520" i="1" a="1"/>
  <c r="T4520" i="1" s="1"/>
  <c r="T4519" i="1" a="1"/>
  <c r="T4519" i="1" s="1"/>
  <c r="T4518" i="1" a="1"/>
  <c r="T4518" i="1" s="1"/>
  <c r="T4517" i="1" a="1"/>
  <c r="T4517" i="1" s="1"/>
  <c r="T4516" i="1" a="1"/>
  <c r="T4516" i="1" s="1"/>
  <c r="T4515" i="1" a="1"/>
  <c r="T4515" i="1" s="1"/>
  <c r="T4514" i="1" a="1"/>
  <c r="T4514" i="1" s="1"/>
  <c r="T4513" i="1" a="1"/>
  <c r="T4513" i="1" s="1"/>
  <c r="T4512" i="1" a="1"/>
  <c r="T4512" i="1" s="1"/>
  <c r="T4511" i="1" a="1"/>
  <c r="T4511" i="1" s="1"/>
  <c r="T4510" i="1" a="1"/>
  <c r="T4510" i="1" s="1"/>
  <c r="T4509" i="1" a="1"/>
  <c r="T4509" i="1" s="1"/>
  <c r="T4508" i="1" a="1"/>
  <c r="T4508" i="1" s="1"/>
  <c r="T4507" i="1" a="1"/>
  <c r="T4507" i="1" s="1"/>
  <c r="T4506" i="1" a="1"/>
  <c r="T4506" i="1" s="1"/>
  <c r="T4505" i="1" a="1"/>
  <c r="T4505" i="1" s="1"/>
  <c r="T4504" i="1" a="1"/>
  <c r="T4504" i="1" s="1"/>
  <c r="T4503" i="1" a="1"/>
  <c r="T4503" i="1" s="1"/>
  <c r="T4502" i="1" a="1"/>
  <c r="T4502" i="1" s="1"/>
  <c r="T4501" i="1" a="1"/>
  <c r="T4501" i="1" s="1"/>
  <c r="T4500" i="1" a="1"/>
  <c r="T4500" i="1" s="1"/>
  <c r="T4499" i="1" a="1"/>
  <c r="T4499" i="1" s="1"/>
  <c r="T4498" i="1" a="1"/>
  <c r="T4498" i="1" s="1"/>
  <c r="T4497" i="1" a="1"/>
  <c r="T4497" i="1" s="1"/>
  <c r="T4496" i="1" a="1"/>
  <c r="T4496" i="1" s="1"/>
  <c r="T4495" i="1" a="1"/>
  <c r="T4495" i="1" s="1"/>
  <c r="T4494" i="1" a="1"/>
  <c r="T4494" i="1" s="1"/>
  <c r="T4493" i="1" a="1"/>
  <c r="T4493" i="1" s="1"/>
  <c r="T4492" i="1" a="1"/>
  <c r="T4492" i="1" s="1"/>
  <c r="T4491" i="1" a="1"/>
  <c r="T4491" i="1" s="1"/>
  <c r="T4490" i="1" a="1"/>
  <c r="T4490" i="1" s="1"/>
  <c r="T4489" i="1" a="1"/>
  <c r="T4489" i="1" s="1"/>
  <c r="T4488" i="1" a="1"/>
  <c r="T4488" i="1" s="1"/>
  <c r="T4487" i="1" a="1"/>
  <c r="T4487" i="1" s="1"/>
  <c r="T4486" i="1" a="1"/>
  <c r="T4486" i="1" s="1"/>
  <c r="T4485" i="1" a="1"/>
  <c r="T4485" i="1" s="1"/>
  <c r="T4484" i="1" a="1"/>
  <c r="T4484" i="1" s="1"/>
  <c r="T4483" i="1" a="1"/>
  <c r="T4483" i="1" s="1"/>
  <c r="T4482" i="1" a="1"/>
  <c r="T4482" i="1" s="1"/>
  <c r="T4481" i="1" a="1"/>
  <c r="T4481" i="1" s="1"/>
  <c r="T4480" i="1" a="1"/>
  <c r="T4480" i="1" s="1"/>
  <c r="T4479" i="1" a="1"/>
  <c r="T4479" i="1" s="1"/>
  <c r="T4478" i="1" a="1"/>
  <c r="T4478" i="1" s="1"/>
  <c r="T4477" i="1" a="1"/>
  <c r="T4477" i="1" s="1"/>
  <c r="T4476" i="1" a="1"/>
  <c r="T4476" i="1" s="1"/>
  <c r="T4475" i="1" a="1"/>
  <c r="T4475" i="1" s="1"/>
  <c r="T4474" i="1" a="1"/>
  <c r="T4474" i="1" s="1"/>
  <c r="T4473" i="1" a="1"/>
  <c r="T4473" i="1" s="1"/>
  <c r="T4472" i="1" a="1"/>
  <c r="T4472" i="1" s="1"/>
  <c r="T4471" i="1" a="1"/>
  <c r="T4471" i="1" s="1"/>
  <c r="T4470" i="1" a="1"/>
  <c r="T4470" i="1" s="1"/>
  <c r="T4469" i="1" a="1"/>
  <c r="T4469" i="1" s="1"/>
  <c r="T4468" i="1" a="1"/>
  <c r="T4468" i="1" s="1"/>
  <c r="T4467" i="1" a="1"/>
  <c r="T4467" i="1" s="1"/>
  <c r="T4466" i="1" a="1"/>
  <c r="T4466" i="1" s="1"/>
  <c r="T4465" i="1" a="1"/>
  <c r="T4465" i="1" s="1"/>
  <c r="T4464" i="1" a="1"/>
  <c r="T4464" i="1" s="1"/>
  <c r="T4463" i="1" a="1"/>
  <c r="T4463" i="1" s="1"/>
  <c r="T4462" i="1" a="1"/>
  <c r="T4462" i="1" s="1"/>
  <c r="T4461" i="1" a="1"/>
  <c r="T4461" i="1" s="1"/>
  <c r="T4460" i="1" a="1"/>
  <c r="T4460" i="1" s="1"/>
  <c r="T4459" i="1" a="1"/>
  <c r="T4459" i="1" s="1"/>
  <c r="T4458" i="1" a="1"/>
  <c r="T4458" i="1" s="1"/>
  <c r="T4457" i="1" a="1"/>
  <c r="T4457" i="1" s="1"/>
  <c r="T4456" i="1" a="1"/>
  <c r="T4456" i="1" s="1"/>
  <c r="T4455" i="1" a="1"/>
  <c r="T4455" i="1" s="1"/>
  <c r="T4454" i="1" a="1"/>
  <c r="T4454" i="1" s="1"/>
  <c r="T4453" i="1" a="1"/>
  <c r="T4453" i="1" s="1"/>
  <c r="T4452" i="1" a="1"/>
  <c r="T4452" i="1" s="1"/>
  <c r="T4451" i="1" a="1"/>
  <c r="T4451" i="1" s="1"/>
  <c r="T4450" i="1" a="1"/>
  <c r="T4450" i="1" s="1"/>
  <c r="T4449" i="1" a="1"/>
  <c r="T4449" i="1" s="1"/>
  <c r="T4448" i="1" a="1"/>
  <c r="T4448" i="1" s="1"/>
  <c r="T4447" i="1" a="1"/>
  <c r="T4447" i="1" s="1"/>
  <c r="T4446" i="1" a="1"/>
  <c r="T4446" i="1" s="1"/>
  <c r="T4445" i="1" a="1"/>
  <c r="T4445" i="1" s="1"/>
  <c r="T4444" i="1" a="1"/>
  <c r="T4444" i="1" s="1"/>
  <c r="T4443" i="1" a="1"/>
  <c r="T4443" i="1" s="1"/>
  <c r="T4442" i="1" a="1"/>
  <c r="T4442" i="1" s="1"/>
  <c r="T4441" i="1" a="1"/>
  <c r="T4441" i="1" s="1"/>
  <c r="T4440" i="1" a="1"/>
  <c r="T4440" i="1" s="1"/>
  <c r="T4439" i="1" a="1"/>
  <c r="T4439" i="1" s="1"/>
  <c r="T4438" i="1" a="1"/>
  <c r="T4438" i="1" s="1"/>
  <c r="T4437" i="1" a="1"/>
  <c r="T4437" i="1" s="1"/>
  <c r="T4436" i="1" a="1"/>
  <c r="T4436" i="1" s="1"/>
  <c r="T4435" i="1" a="1"/>
  <c r="T4435" i="1" s="1"/>
  <c r="T4434" i="1" a="1"/>
  <c r="T4434" i="1" s="1"/>
  <c r="T4433" i="1" a="1"/>
  <c r="T4433" i="1" s="1"/>
  <c r="T4432" i="1" a="1"/>
  <c r="T4432" i="1" s="1"/>
  <c r="T4431" i="1" a="1"/>
  <c r="T4431" i="1" s="1"/>
  <c r="T4430" i="1" a="1"/>
  <c r="T4430" i="1" s="1"/>
  <c r="T4429" i="1" a="1"/>
  <c r="T4429" i="1" s="1"/>
  <c r="T4428" i="1" a="1"/>
  <c r="T4428" i="1" s="1"/>
  <c r="T4427" i="1" a="1"/>
  <c r="T4427" i="1" s="1"/>
  <c r="T4426" i="1" a="1"/>
  <c r="T4426" i="1" s="1"/>
  <c r="T4425" i="1" a="1"/>
  <c r="T4425" i="1" s="1"/>
  <c r="T4424" i="1" a="1"/>
  <c r="T4424" i="1" s="1"/>
  <c r="T4423" i="1" a="1"/>
  <c r="T4423" i="1" s="1"/>
  <c r="T4422" i="1" a="1"/>
  <c r="T4422" i="1" s="1"/>
  <c r="T4421" i="1" a="1"/>
  <c r="T4421" i="1" s="1"/>
  <c r="T4420" i="1" a="1"/>
  <c r="T4420" i="1" s="1"/>
  <c r="T4419" i="1" a="1"/>
  <c r="T4419" i="1" s="1"/>
  <c r="T4418" i="1" a="1"/>
  <c r="T4418" i="1" s="1"/>
  <c r="T4417" i="1" a="1"/>
  <c r="T4417" i="1" s="1"/>
  <c r="T4416" i="1" a="1"/>
  <c r="T4416" i="1" s="1"/>
  <c r="T4415" i="1" a="1"/>
  <c r="T4415" i="1" s="1"/>
  <c r="T4414" i="1" a="1"/>
  <c r="T4414" i="1" s="1"/>
  <c r="T4413" i="1" a="1"/>
  <c r="T4413" i="1" s="1"/>
  <c r="T4412" i="1" a="1"/>
  <c r="T4412" i="1" s="1"/>
  <c r="T4411" i="1" a="1"/>
  <c r="T4411" i="1" s="1"/>
  <c r="T4410" i="1" a="1"/>
  <c r="T4410" i="1" s="1"/>
  <c r="T4409" i="1" a="1"/>
  <c r="T4409" i="1" s="1"/>
  <c r="T4408" i="1" a="1"/>
  <c r="T4408" i="1" s="1"/>
  <c r="T4407" i="1" a="1"/>
  <c r="T4407" i="1" s="1"/>
  <c r="T4406" i="1" a="1"/>
  <c r="T4406" i="1" s="1"/>
  <c r="T4405" i="1" a="1"/>
  <c r="T4405" i="1" s="1"/>
  <c r="T4404" i="1" a="1"/>
  <c r="T4404" i="1" s="1"/>
  <c r="T4403" i="1" a="1"/>
  <c r="T4403" i="1" s="1"/>
  <c r="T4402" i="1" a="1"/>
  <c r="T4402" i="1" s="1"/>
  <c r="T4401" i="1" a="1"/>
  <c r="T4401" i="1" s="1"/>
  <c r="T4400" i="1" a="1"/>
  <c r="T4400" i="1" s="1"/>
  <c r="T4399" i="1" a="1"/>
  <c r="T4399" i="1" s="1"/>
  <c r="T4398" i="1" a="1"/>
  <c r="T4398" i="1" s="1"/>
  <c r="T4397" i="1" a="1"/>
  <c r="T4397" i="1" s="1"/>
  <c r="T4396" i="1" a="1"/>
  <c r="T4396" i="1" s="1"/>
  <c r="T4395" i="1" a="1"/>
  <c r="T4395" i="1" s="1"/>
  <c r="T4394" i="1" a="1"/>
  <c r="T4394" i="1" s="1"/>
  <c r="T4393" i="1" a="1"/>
  <c r="T4393" i="1" s="1"/>
  <c r="T4392" i="1" a="1"/>
  <c r="T4392" i="1" s="1"/>
  <c r="T4391" i="1" a="1"/>
  <c r="T4391" i="1" s="1"/>
  <c r="T4390" i="1" a="1"/>
  <c r="T4390" i="1" s="1"/>
  <c r="T4389" i="1" a="1"/>
  <c r="T4389" i="1" s="1"/>
  <c r="T4388" i="1" a="1"/>
  <c r="T4388" i="1" s="1"/>
  <c r="T4387" i="1" a="1"/>
  <c r="T4387" i="1" s="1"/>
  <c r="T4386" i="1" a="1"/>
  <c r="T4386" i="1" s="1"/>
  <c r="T4385" i="1" a="1"/>
  <c r="T4385" i="1" s="1"/>
  <c r="T4384" i="1" a="1"/>
  <c r="T4384" i="1" s="1"/>
  <c r="T4383" i="1" a="1"/>
  <c r="T4383" i="1" s="1"/>
  <c r="T4382" i="1" a="1"/>
  <c r="T4382" i="1" s="1"/>
  <c r="T4381" i="1" a="1"/>
  <c r="T4381" i="1" s="1"/>
  <c r="T4380" i="1" a="1"/>
  <c r="T4380" i="1" s="1"/>
  <c r="T4379" i="1" a="1"/>
  <c r="T4379" i="1" s="1"/>
  <c r="T4378" i="1" a="1"/>
  <c r="T4378" i="1" s="1"/>
  <c r="T4377" i="1" a="1"/>
  <c r="T4377" i="1" s="1"/>
  <c r="T4376" i="1" a="1"/>
  <c r="T4376" i="1" s="1"/>
  <c r="T4375" i="1" a="1"/>
  <c r="T4375" i="1" s="1"/>
  <c r="T4374" i="1" a="1"/>
  <c r="T4374" i="1" s="1"/>
  <c r="T4373" i="1" a="1"/>
  <c r="T4373" i="1" s="1"/>
  <c r="T4372" i="1" a="1"/>
  <c r="T4372" i="1" s="1"/>
  <c r="T4371" i="1" a="1"/>
  <c r="T4371" i="1" s="1"/>
  <c r="T4370" i="1" a="1"/>
  <c r="T4370" i="1" s="1"/>
  <c r="T4369" i="1" a="1"/>
  <c r="T4369" i="1" s="1"/>
  <c r="T4368" i="1" a="1"/>
  <c r="T4368" i="1" s="1"/>
  <c r="T4367" i="1" a="1"/>
  <c r="T4367" i="1" s="1"/>
  <c r="T4366" i="1" a="1"/>
  <c r="T4366" i="1" s="1"/>
  <c r="T4365" i="1" a="1"/>
  <c r="T4365" i="1" s="1"/>
  <c r="T4364" i="1" a="1"/>
  <c r="T4364" i="1" s="1"/>
  <c r="T4363" i="1" a="1"/>
  <c r="T4363" i="1" s="1"/>
  <c r="T4362" i="1" a="1"/>
  <c r="T4362" i="1" s="1"/>
  <c r="T4361" i="1" a="1"/>
  <c r="T4361" i="1" s="1"/>
  <c r="T4360" i="1" a="1"/>
  <c r="T4360" i="1" s="1"/>
  <c r="T4359" i="1" a="1"/>
  <c r="T4359" i="1" s="1"/>
  <c r="T4358" i="1" a="1"/>
  <c r="T4358" i="1" s="1"/>
  <c r="T4357" i="1" a="1"/>
  <c r="T4357" i="1" s="1"/>
  <c r="T4356" i="1" a="1"/>
  <c r="T4356" i="1" s="1"/>
  <c r="T4355" i="1" a="1"/>
  <c r="T4355" i="1" s="1"/>
  <c r="T4354" i="1" a="1"/>
  <c r="T4354" i="1" s="1"/>
  <c r="T4353" i="1" a="1"/>
  <c r="T4353" i="1" s="1"/>
  <c r="T4352" i="1" a="1"/>
  <c r="T4352" i="1" s="1"/>
  <c r="T4351" i="1" a="1"/>
  <c r="T4351" i="1" s="1"/>
  <c r="T4350" i="1" a="1"/>
  <c r="T4350" i="1" s="1"/>
  <c r="T4349" i="1" a="1"/>
  <c r="T4349" i="1" s="1"/>
  <c r="T4348" i="1" a="1"/>
  <c r="T4348" i="1" s="1"/>
  <c r="T4347" i="1" a="1"/>
  <c r="T4347" i="1" s="1"/>
  <c r="T4346" i="1" a="1"/>
  <c r="T4346" i="1" s="1"/>
  <c r="T4345" i="1" a="1"/>
  <c r="T4345" i="1" s="1"/>
  <c r="T4344" i="1" a="1"/>
  <c r="T4344" i="1" s="1"/>
  <c r="T4343" i="1" a="1"/>
  <c r="T4343" i="1" s="1"/>
  <c r="T4342" i="1" a="1"/>
  <c r="T4342" i="1" s="1"/>
  <c r="T4341" i="1" a="1"/>
  <c r="T4341" i="1" s="1"/>
  <c r="T4340" i="1" a="1"/>
  <c r="T4340" i="1" s="1"/>
  <c r="T4339" i="1" a="1"/>
  <c r="T4339" i="1" s="1"/>
  <c r="T4338" i="1" a="1"/>
  <c r="T4338" i="1" s="1"/>
  <c r="T4337" i="1" a="1"/>
  <c r="T4337" i="1" s="1"/>
  <c r="T4336" i="1" a="1"/>
  <c r="T4336" i="1" s="1"/>
  <c r="T4335" i="1" a="1"/>
  <c r="T4335" i="1" s="1"/>
  <c r="T4334" i="1" a="1"/>
  <c r="T4334" i="1" s="1"/>
  <c r="T4333" i="1" a="1"/>
  <c r="T4333" i="1" s="1"/>
  <c r="T4332" i="1" a="1"/>
  <c r="T4332" i="1" s="1"/>
  <c r="T4331" i="1" a="1"/>
  <c r="T4331" i="1" s="1"/>
  <c r="T4330" i="1" a="1"/>
  <c r="T4330" i="1" s="1"/>
  <c r="T4329" i="1" a="1"/>
  <c r="T4329" i="1" s="1"/>
  <c r="T4328" i="1" a="1"/>
  <c r="T4328" i="1" s="1"/>
  <c r="T4327" i="1" a="1"/>
  <c r="T4327" i="1" s="1"/>
  <c r="T4326" i="1" a="1"/>
  <c r="T4326" i="1" s="1"/>
  <c r="T4325" i="1" a="1"/>
  <c r="T4325" i="1" s="1"/>
  <c r="T4324" i="1" a="1"/>
  <c r="T4324" i="1" s="1"/>
  <c r="T4323" i="1" a="1"/>
  <c r="T4323" i="1" s="1"/>
  <c r="T4322" i="1" a="1"/>
  <c r="T4322" i="1" s="1"/>
  <c r="T4321" i="1" a="1"/>
  <c r="T4321" i="1" s="1"/>
  <c r="T4320" i="1" a="1"/>
  <c r="T4320" i="1" s="1"/>
  <c r="T4319" i="1" a="1"/>
  <c r="T4319" i="1" s="1"/>
  <c r="T4318" i="1" a="1"/>
  <c r="T4318" i="1" s="1"/>
  <c r="T4317" i="1" a="1"/>
  <c r="T4317" i="1" s="1"/>
  <c r="T4316" i="1" a="1"/>
  <c r="T4316" i="1" s="1"/>
  <c r="T4315" i="1" a="1"/>
  <c r="T4315" i="1" s="1"/>
  <c r="T4314" i="1" a="1"/>
  <c r="T4314" i="1" s="1"/>
  <c r="T4313" i="1" a="1"/>
  <c r="T4313" i="1" s="1"/>
  <c r="T4312" i="1" a="1"/>
  <c r="T4312" i="1" s="1"/>
  <c r="T4311" i="1" a="1"/>
  <c r="T4311" i="1" s="1"/>
  <c r="T4310" i="1" a="1"/>
  <c r="T4310" i="1" s="1"/>
  <c r="T4309" i="1" a="1"/>
  <c r="T4309" i="1" s="1"/>
  <c r="T4308" i="1" a="1"/>
  <c r="T4308" i="1" s="1"/>
  <c r="T4307" i="1" a="1"/>
  <c r="T4307" i="1" s="1"/>
  <c r="T4306" i="1" a="1"/>
  <c r="T4306" i="1" s="1"/>
  <c r="T4305" i="1" a="1"/>
  <c r="T4305" i="1" s="1"/>
  <c r="T4304" i="1" a="1"/>
  <c r="T4304" i="1" s="1"/>
  <c r="T4303" i="1" a="1"/>
  <c r="T4303" i="1" s="1"/>
  <c r="T4302" i="1" a="1"/>
  <c r="T4302" i="1" s="1"/>
  <c r="T4301" i="1" a="1"/>
  <c r="T4301" i="1" s="1"/>
  <c r="T4300" i="1" a="1"/>
  <c r="T4300" i="1" s="1"/>
  <c r="T4299" i="1" a="1"/>
  <c r="T4299" i="1" s="1"/>
  <c r="T4298" i="1" a="1"/>
  <c r="T4298" i="1" s="1"/>
  <c r="T4297" i="1" a="1"/>
  <c r="T4297" i="1" s="1"/>
  <c r="T4296" i="1" a="1"/>
  <c r="T4296" i="1" s="1"/>
  <c r="T4295" i="1" a="1"/>
  <c r="T4295" i="1" s="1"/>
  <c r="T4294" i="1" a="1"/>
  <c r="T4294" i="1" s="1"/>
  <c r="T4293" i="1" a="1"/>
  <c r="T4293" i="1" s="1"/>
  <c r="T4292" i="1" a="1"/>
  <c r="T4292" i="1" s="1"/>
  <c r="T4291" i="1" a="1"/>
  <c r="T4291" i="1" s="1"/>
  <c r="T4290" i="1" a="1"/>
  <c r="T4290" i="1" s="1"/>
  <c r="T4289" i="1" a="1"/>
  <c r="T4289" i="1" s="1"/>
  <c r="T4288" i="1" a="1"/>
  <c r="T4288" i="1" s="1"/>
  <c r="T4287" i="1" a="1"/>
  <c r="T4287" i="1" s="1"/>
  <c r="T4286" i="1" a="1"/>
  <c r="T4286" i="1" s="1"/>
  <c r="T4285" i="1" a="1"/>
  <c r="T4285" i="1" s="1"/>
  <c r="T4284" i="1" a="1"/>
  <c r="T4284" i="1" s="1"/>
  <c r="T4283" i="1" a="1"/>
  <c r="T4283" i="1" s="1"/>
  <c r="T4282" i="1" a="1"/>
  <c r="T4282" i="1" s="1"/>
  <c r="T4281" i="1" a="1"/>
  <c r="T4281" i="1" s="1"/>
  <c r="T4280" i="1" a="1"/>
  <c r="T4280" i="1" s="1"/>
  <c r="T4279" i="1" a="1"/>
  <c r="T4279" i="1" s="1"/>
  <c r="T4278" i="1" a="1"/>
  <c r="T4278" i="1" s="1"/>
  <c r="T4277" i="1" a="1"/>
  <c r="T4277" i="1" s="1"/>
  <c r="T4276" i="1" a="1"/>
  <c r="T4276" i="1" s="1"/>
  <c r="T4275" i="1" a="1"/>
  <c r="T4275" i="1" s="1"/>
  <c r="T4274" i="1" a="1"/>
  <c r="T4274" i="1" s="1"/>
  <c r="T4273" i="1" a="1"/>
  <c r="T4273" i="1" s="1"/>
  <c r="T4272" i="1" a="1"/>
  <c r="T4272" i="1" s="1"/>
  <c r="T4271" i="1" a="1"/>
  <c r="T4271" i="1" s="1"/>
  <c r="T4270" i="1" a="1"/>
  <c r="T4270" i="1" s="1"/>
  <c r="T4269" i="1" a="1"/>
  <c r="T4269" i="1" s="1"/>
  <c r="T4268" i="1" a="1"/>
  <c r="T4268" i="1" s="1"/>
  <c r="T4267" i="1" a="1"/>
  <c r="T4267" i="1" s="1"/>
  <c r="T4266" i="1" a="1"/>
  <c r="T4266" i="1" s="1"/>
  <c r="T4265" i="1" a="1"/>
  <c r="T4265" i="1" s="1"/>
  <c r="T4264" i="1" a="1"/>
  <c r="T4264" i="1" s="1"/>
  <c r="T4263" i="1" a="1"/>
  <c r="T4263" i="1" s="1"/>
  <c r="T4262" i="1" a="1"/>
  <c r="T4262" i="1" s="1"/>
  <c r="T4261" i="1" a="1"/>
  <c r="T4261" i="1" s="1"/>
  <c r="T4260" i="1" a="1"/>
  <c r="T4260" i="1" s="1"/>
  <c r="T4259" i="1" a="1"/>
  <c r="T4259" i="1" s="1"/>
  <c r="T4258" i="1" a="1"/>
  <c r="T4258" i="1" s="1"/>
  <c r="T4257" i="1" a="1"/>
  <c r="T4257" i="1" s="1"/>
  <c r="T4256" i="1" a="1"/>
  <c r="T4256" i="1" s="1"/>
  <c r="T4255" i="1" a="1"/>
  <c r="T4255" i="1" s="1"/>
  <c r="T4254" i="1" a="1"/>
  <c r="T4254" i="1" s="1"/>
  <c r="T4253" i="1" a="1"/>
  <c r="T4253" i="1" s="1"/>
  <c r="T4252" i="1" a="1"/>
  <c r="T4252" i="1" s="1"/>
  <c r="T4251" i="1" a="1"/>
  <c r="T4251" i="1" s="1"/>
  <c r="T4250" i="1" a="1"/>
  <c r="T4250" i="1" s="1"/>
  <c r="T4249" i="1" a="1"/>
  <c r="T4249" i="1" s="1"/>
  <c r="T4248" i="1" a="1"/>
  <c r="T4248" i="1" s="1"/>
  <c r="T4247" i="1" a="1"/>
  <c r="T4247" i="1" s="1"/>
  <c r="T4246" i="1" a="1"/>
  <c r="T4246" i="1" s="1"/>
  <c r="T4245" i="1" a="1"/>
  <c r="T4245" i="1" s="1"/>
  <c r="T4244" i="1" a="1"/>
  <c r="T4244" i="1" s="1"/>
  <c r="T4243" i="1" a="1"/>
  <c r="T4243" i="1" s="1"/>
  <c r="T4242" i="1" a="1"/>
  <c r="T4242" i="1" s="1"/>
  <c r="T4241" i="1" a="1"/>
  <c r="T4241" i="1" s="1"/>
  <c r="T4240" i="1" a="1"/>
  <c r="T4240" i="1" s="1"/>
  <c r="T4239" i="1" a="1"/>
  <c r="T4239" i="1" s="1"/>
  <c r="T4238" i="1" a="1"/>
  <c r="T4238" i="1" s="1"/>
  <c r="T4237" i="1" a="1"/>
  <c r="T4237" i="1" s="1"/>
  <c r="T4236" i="1" a="1"/>
  <c r="T4236" i="1" s="1"/>
  <c r="T4235" i="1" a="1"/>
  <c r="T4235" i="1" s="1"/>
  <c r="T4234" i="1" a="1"/>
  <c r="T4234" i="1" s="1"/>
  <c r="T4233" i="1" a="1"/>
  <c r="T4233" i="1" s="1"/>
  <c r="T4232" i="1" a="1"/>
  <c r="T4232" i="1" s="1"/>
  <c r="T4231" i="1" a="1"/>
  <c r="T4231" i="1" s="1"/>
  <c r="T4230" i="1" a="1"/>
  <c r="T4230" i="1" s="1"/>
  <c r="T4229" i="1" a="1"/>
  <c r="T4229" i="1" s="1"/>
  <c r="T4228" i="1" a="1"/>
  <c r="T4228" i="1" s="1"/>
  <c r="T4227" i="1" a="1"/>
  <c r="T4227" i="1" s="1"/>
  <c r="T4226" i="1" a="1"/>
  <c r="T4226" i="1" s="1"/>
  <c r="T4225" i="1" a="1"/>
  <c r="T4225" i="1" s="1"/>
  <c r="T4224" i="1" a="1"/>
  <c r="T4224" i="1" s="1"/>
  <c r="T4223" i="1" a="1"/>
  <c r="T4223" i="1" s="1"/>
  <c r="T4222" i="1" a="1"/>
  <c r="T4222" i="1" s="1"/>
  <c r="T4221" i="1" a="1"/>
  <c r="T4221" i="1" s="1"/>
  <c r="T4220" i="1" a="1"/>
  <c r="T4220" i="1" s="1"/>
  <c r="T4219" i="1" a="1"/>
  <c r="T4219" i="1" s="1"/>
  <c r="T4218" i="1" a="1"/>
  <c r="T4218" i="1" s="1"/>
  <c r="T4217" i="1" a="1"/>
  <c r="T4217" i="1" s="1"/>
  <c r="T4216" i="1" a="1"/>
  <c r="T4216" i="1" s="1"/>
  <c r="T4215" i="1" a="1"/>
  <c r="T4215" i="1" s="1"/>
  <c r="T4214" i="1" a="1"/>
  <c r="T4214" i="1" s="1"/>
  <c r="T4213" i="1" a="1"/>
  <c r="T4213" i="1" s="1"/>
  <c r="T4212" i="1" a="1"/>
  <c r="T4212" i="1" s="1"/>
  <c r="T4211" i="1" a="1"/>
  <c r="T4211" i="1" s="1"/>
  <c r="T4210" i="1" a="1"/>
  <c r="T4210" i="1" s="1"/>
  <c r="T4209" i="1" a="1"/>
  <c r="T4209" i="1" s="1"/>
  <c r="T4208" i="1" a="1"/>
  <c r="T4208" i="1" s="1"/>
  <c r="T4207" i="1" a="1"/>
  <c r="T4207" i="1" s="1"/>
  <c r="T4206" i="1" a="1"/>
  <c r="T4206" i="1" s="1"/>
  <c r="T4205" i="1" a="1"/>
  <c r="T4205" i="1" s="1"/>
  <c r="T4204" i="1" a="1"/>
  <c r="T4204" i="1" s="1"/>
  <c r="T4203" i="1" a="1"/>
  <c r="T4203" i="1" s="1"/>
  <c r="T4202" i="1" a="1"/>
  <c r="T4202" i="1" s="1"/>
  <c r="T4201" i="1" a="1"/>
  <c r="T4201" i="1" s="1"/>
  <c r="T4200" i="1" a="1"/>
  <c r="T4200" i="1" s="1"/>
  <c r="T4199" i="1" a="1"/>
  <c r="T4199" i="1" s="1"/>
  <c r="T4198" i="1" a="1"/>
  <c r="T4198" i="1" s="1"/>
  <c r="T4197" i="1" a="1"/>
  <c r="T4197" i="1" s="1"/>
  <c r="T4196" i="1" a="1"/>
  <c r="T4196" i="1" s="1"/>
  <c r="T4195" i="1" a="1"/>
  <c r="T4195" i="1" s="1"/>
  <c r="T4194" i="1" a="1"/>
  <c r="T4194" i="1" s="1"/>
  <c r="T4193" i="1" a="1"/>
  <c r="T4193" i="1" s="1"/>
  <c r="T4192" i="1" a="1"/>
  <c r="T4192" i="1" s="1"/>
  <c r="T4191" i="1" a="1"/>
  <c r="T4191" i="1" s="1"/>
  <c r="T4190" i="1" a="1"/>
  <c r="T4190" i="1" s="1"/>
  <c r="T4189" i="1" a="1"/>
  <c r="T4189" i="1" s="1"/>
  <c r="T4188" i="1" a="1"/>
  <c r="T4188" i="1" s="1"/>
  <c r="T4187" i="1" a="1"/>
  <c r="T4187" i="1" s="1"/>
  <c r="T4186" i="1" a="1"/>
  <c r="T4186" i="1" s="1"/>
  <c r="T4185" i="1" a="1"/>
  <c r="T4185" i="1" s="1"/>
  <c r="T4184" i="1" a="1"/>
  <c r="T4184" i="1" s="1"/>
  <c r="T4183" i="1" a="1"/>
  <c r="T4183" i="1" s="1"/>
  <c r="T4182" i="1" a="1"/>
  <c r="T4182" i="1" s="1"/>
  <c r="T4181" i="1" a="1"/>
  <c r="T4181" i="1" s="1"/>
  <c r="T4180" i="1" a="1"/>
  <c r="T4180" i="1" s="1"/>
  <c r="T4179" i="1" a="1"/>
  <c r="T4179" i="1" s="1"/>
  <c r="T4178" i="1" a="1"/>
  <c r="T4178" i="1" s="1"/>
  <c r="T4177" i="1" a="1"/>
  <c r="T4177" i="1" s="1"/>
  <c r="T4176" i="1" a="1"/>
  <c r="T4176" i="1" s="1"/>
  <c r="T4175" i="1" a="1"/>
  <c r="T4175" i="1" s="1"/>
  <c r="T4174" i="1" a="1"/>
  <c r="T4174" i="1" s="1"/>
  <c r="T4173" i="1" a="1"/>
  <c r="T4173" i="1" s="1"/>
  <c r="T4172" i="1" a="1"/>
  <c r="T4172" i="1" s="1"/>
  <c r="T4171" i="1" a="1"/>
  <c r="T4171" i="1" s="1"/>
  <c r="T4170" i="1" a="1"/>
  <c r="T4170" i="1" s="1"/>
  <c r="T4169" i="1" a="1"/>
  <c r="T4169" i="1" s="1"/>
  <c r="T4168" i="1" a="1"/>
  <c r="T4168" i="1" s="1"/>
  <c r="T4167" i="1" a="1"/>
  <c r="T4167" i="1" s="1"/>
  <c r="T4166" i="1" a="1"/>
  <c r="T4166" i="1" s="1"/>
  <c r="T4165" i="1" a="1"/>
  <c r="T4165" i="1" s="1"/>
  <c r="T4164" i="1" a="1"/>
  <c r="T4164" i="1" s="1"/>
  <c r="T4163" i="1" a="1"/>
  <c r="T4163" i="1" s="1"/>
  <c r="T4162" i="1" a="1"/>
  <c r="T4162" i="1" s="1"/>
  <c r="T4161" i="1" a="1"/>
  <c r="T4161" i="1" s="1"/>
  <c r="T4160" i="1" a="1"/>
  <c r="T4160" i="1" s="1"/>
  <c r="T4159" i="1" a="1"/>
  <c r="T4159" i="1" s="1"/>
  <c r="T4158" i="1" a="1"/>
  <c r="T4158" i="1" s="1"/>
  <c r="T4157" i="1" a="1"/>
  <c r="T4157" i="1" s="1"/>
  <c r="T4156" i="1" a="1"/>
  <c r="T4156" i="1" s="1"/>
  <c r="T4155" i="1" a="1"/>
  <c r="T4155" i="1" s="1"/>
  <c r="T4154" i="1" a="1"/>
  <c r="T4154" i="1" s="1"/>
  <c r="T4153" i="1" a="1"/>
  <c r="T4153" i="1" s="1"/>
  <c r="T4152" i="1" a="1"/>
  <c r="T4152" i="1" s="1"/>
  <c r="T4151" i="1" a="1"/>
  <c r="T4151" i="1" s="1"/>
  <c r="T4150" i="1" a="1"/>
  <c r="T4150" i="1" s="1"/>
  <c r="T4149" i="1" a="1"/>
  <c r="T4149" i="1" s="1"/>
  <c r="T4148" i="1" a="1"/>
  <c r="T4148" i="1" s="1"/>
  <c r="T4147" i="1" a="1"/>
  <c r="T4147" i="1" s="1"/>
  <c r="T4146" i="1" a="1"/>
  <c r="T4146" i="1" s="1"/>
  <c r="T4145" i="1" a="1"/>
  <c r="T4145" i="1" s="1"/>
  <c r="T4144" i="1" a="1"/>
  <c r="T4144" i="1" s="1"/>
  <c r="T4143" i="1" a="1"/>
  <c r="T4143" i="1" s="1"/>
  <c r="T4142" i="1" a="1"/>
  <c r="T4142" i="1" s="1"/>
  <c r="T4141" i="1" a="1"/>
  <c r="T4141" i="1" s="1"/>
  <c r="T4140" i="1" a="1"/>
  <c r="T4140" i="1" s="1"/>
  <c r="T4139" i="1" a="1"/>
  <c r="T4139" i="1" s="1"/>
  <c r="T4138" i="1" a="1"/>
  <c r="T4138" i="1" s="1"/>
  <c r="T4137" i="1" a="1"/>
  <c r="T4137" i="1" s="1"/>
  <c r="T4136" i="1" a="1"/>
  <c r="T4136" i="1" s="1"/>
  <c r="T4135" i="1" a="1"/>
  <c r="T4135" i="1" s="1"/>
  <c r="T4134" i="1" a="1"/>
  <c r="T4134" i="1" s="1"/>
  <c r="T4133" i="1" a="1"/>
  <c r="T4133" i="1" s="1"/>
  <c r="T4132" i="1" a="1"/>
  <c r="T4132" i="1" s="1"/>
  <c r="T4131" i="1" a="1"/>
  <c r="T4131" i="1" s="1"/>
  <c r="T4130" i="1" a="1"/>
  <c r="T4130" i="1" s="1"/>
  <c r="T4129" i="1" a="1"/>
  <c r="T4129" i="1" s="1"/>
  <c r="T4128" i="1" a="1"/>
  <c r="T4128" i="1" s="1"/>
  <c r="T4127" i="1" a="1"/>
  <c r="T4127" i="1" s="1"/>
  <c r="T4126" i="1" a="1"/>
  <c r="T4126" i="1" s="1"/>
  <c r="T4125" i="1" a="1"/>
  <c r="T4125" i="1" s="1"/>
  <c r="T4124" i="1" a="1"/>
  <c r="T4124" i="1" s="1"/>
  <c r="T4123" i="1" a="1"/>
  <c r="T4123" i="1" s="1"/>
  <c r="T4122" i="1" a="1"/>
  <c r="T4122" i="1" s="1"/>
  <c r="T4121" i="1" a="1"/>
  <c r="T4121" i="1" s="1"/>
  <c r="T4120" i="1" a="1"/>
  <c r="T4120" i="1" s="1"/>
  <c r="T4119" i="1" a="1"/>
  <c r="T4119" i="1" s="1"/>
  <c r="T4118" i="1" a="1"/>
  <c r="T4118" i="1" s="1"/>
  <c r="T4117" i="1" a="1"/>
  <c r="T4117" i="1" s="1"/>
  <c r="T4116" i="1" a="1"/>
  <c r="T4116" i="1" s="1"/>
  <c r="T4115" i="1" a="1"/>
  <c r="T4115" i="1" s="1"/>
  <c r="T4114" i="1" a="1"/>
  <c r="T4114" i="1" s="1"/>
  <c r="T4113" i="1" a="1"/>
  <c r="T4113" i="1" s="1"/>
  <c r="T4112" i="1" a="1"/>
  <c r="T4112" i="1" s="1"/>
  <c r="T4111" i="1" a="1"/>
  <c r="T4111" i="1" s="1"/>
  <c r="T4110" i="1" a="1"/>
  <c r="T4110" i="1" s="1"/>
  <c r="T4109" i="1" a="1"/>
  <c r="T4109" i="1" s="1"/>
  <c r="T4108" i="1" a="1"/>
  <c r="T4108" i="1" s="1"/>
  <c r="T4107" i="1" a="1"/>
  <c r="T4107" i="1" s="1"/>
  <c r="T4106" i="1" a="1"/>
  <c r="T4106" i="1" s="1"/>
  <c r="T4105" i="1" a="1"/>
  <c r="T4105" i="1" s="1"/>
  <c r="T4104" i="1" a="1"/>
  <c r="T4104" i="1" s="1"/>
  <c r="T4103" i="1" a="1"/>
  <c r="T4103" i="1" s="1"/>
  <c r="T4102" i="1" a="1"/>
  <c r="T4102" i="1" s="1"/>
  <c r="T4101" i="1" a="1"/>
  <c r="T4101" i="1" s="1"/>
  <c r="T4100" i="1" a="1"/>
  <c r="T4100" i="1" s="1"/>
  <c r="T4099" i="1" a="1"/>
  <c r="T4099" i="1" s="1"/>
  <c r="T4098" i="1" a="1"/>
  <c r="T4098" i="1" s="1"/>
  <c r="T4097" i="1" a="1"/>
  <c r="T4097" i="1" s="1"/>
  <c r="T4096" i="1" a="1"/>
  <c r="T4096" i="1" s="1"/>
  <c r="T4095" i="1" a="1"/>
  <c r="T4095" i="1" s="1"/>
  <c r="T4094" i="1" a="1"/>
  <c r="T4094" i="1" s="1"/>
  <c r="T4093" i="1" a="1"/>
  <c r="T4093" i="1" s="1"/>
  <c r="T4092" i="1" a="1"/>
  <c r="T4092" i="1" s="1"/>
  <c r="T4091" i="1" a="1"/>
  <c r="T4091" i="1" s="1"/>
  <c r="T4090" i="1" a="1"/>
  <c r="T4090" i="1" s="1"/>
  <c r="T4089" i="1" a="1"/>
  <c r="T4089" i="1" s="1"/>
  <c r="T4088" i="1" a="1"/>
  <c r="T4088" i="1" s="1"/>
  <c r="T4087" i="1" a="1"/>
  <c r="T4087" i="1" s="1"/>
  <c r="T4086" i="1" a="1"/>
  <c r="T4086" i="1" s="1"/>
  <c r="T4085" i="1" a="1"/>
  <c r="T4085" i="1" s="1"/>
  <c r="T4084" i="1" a="1"/>
  <c r="T4084" i="1" s="1"/>
  <c r="T4083" i="1" a="1"/>
  <c r="T4083" i="1" s="1"/>
  <c r="T4082" i="1" a="1"/>
  <c r="T4082" i="1" s="1"/>
  <c r="T4081" i="1" a="1"/>
  <c r="T4081" i="1" s="1"/>
  <c r="T4080" i="1" a="1"/>
  <c r="T4080" i="1" s="1"/>
  <c r="T4079" i="1" a="1"/>
  <c r="T4079" i="1" s="1"/>
  <c r="T4078" i="1" a="1"/>
  <c r="T4078" i="1" s="1"/>
  <c r="T4077" i="1" a="1"/>
  <c r="T4077" i="1" s="1"/>
  <c r="T4076" i="1" a="1"/>
  <c r="T4076" i="1" s="1"/>
  <c r="T4075" i="1" a="1"/>
  <c r="T4075" i="1" s="1"/>
  <c r="T4074" i="1" a="1"/>
  <c r="T4074" i="1" s="1"/>
  <c r="T4073" i="1" a="1"/>
  <c r="T4073" i="1" s="1"/>
  <c r="T4072" i="1" a="1"/>
  <c r="T4072" i="1" s="1"/>
  <c r="T4071" i="1" a="1"/>
  <c r="T4071" i="1" s="1"/>
  <c r="T4070" i="1" a="1"/>
  <c r="T4070" i="1" s="1"/>
  <c r="T4069" i="1" a="1"/>
  <c r="T4069" i="1" s="1"/>
  <c r="T4068" i="1" a="1"/>
  <c r="T4068" i="1" s="1"/>
  <c r="T4067" i="1" a="1"/>
  <c r="T4067" i="1" s="1"/>
  <c r="T4066" i="1" a="1"/>
  <c r="T4066" i="1" s="1"/>
  <c r="T4065" i="1" a="1"/>
  <c r="T4065" i="1" s="1"/>
  <c r="T4064" i="1" a="1"/>
  <c r="T4064" i="1" s="1"/>
  <c r="T4063" i="1" a="1"/>
  <c r="T4063" i="1" s="1"/>
  <c r="T4062" i="1" a="1"/>
  <c r="T4062" i="1" s="1"/>
  <c r="T4061" i="1" a="1"/>
  <c r="T4061" i="1" s="1"/>
  <c r="T4060" i="1" a="1"/>
  <c r="T4060" i="1" s="1"/>
  <c r="T4059" i="1" a="1"/>
  <c r="T4059" i="1" s="1"/>
  <c r="T4058" i="1" a="1"/>
  <c r="T4058" i="1" s="1"/>
  <c r="T4057" i="1" a="1"/>
  <c r="T4057" i="1" s="1"/>
  <c r="T4056" i="1" a="1"/>
  <c r="T4056" i="1" s="1"/>
  <c r="T4055" i="1" a="1"/>
  <c r="T4055" i="1" s="1"/>
  <c r="T4054" i="1" a="1"/>
  <c r="T4054" i="1" s="1"/>
  <c r="T4053" i="1" a="1"/>
  <c r="T4053" i="1" s="1"/>
  <c r="T4052" i="1" a="1"/>
  <c r="T4052" i="1" s="1"/>
  <c r="T4051" i="1" a="1"/>
  <c r="T4051" i="1" s="1"/>
  <c r="T4050" i="1" a="1"/>
  <c r="T4050" i="1" s="1"/>
  <c r="T4049" i="1" a="1"/>
  <c r="T4049" i="1" s="1"/>
  <c r="T4048" i="1" a="1"/>
  <c r="T4048" i="1" s="1"/>
  <c r="T4047" i="1" a="1"/>
  <c r="T4047" i="1" s="1"/>
  <c r="T4046" i="1" a="1"/>
  <c r="T4046" i="1" s="1"/>
  <c r="T4045" i="1" a="1"/>
  <c r="T4045" i="1" s="1"/>
  <c r="T4044" i="1" a="1"/>
  <c r="T4044" i="1" s="1"/>
  <c r="T4043" i="1" a="1"/>
  <c r="T4043" i="1" s="1"/>
  <c r="T4042" i="1" a="1"/>
  <c r="T4042" i="1" s="1"/>
  <c r="T4041" i="1" a="1"/>
  <c r="T4041" i="1" s="1"/>
  <c r="T4040" i="1" a="1"/>
  <c r="T4040" i="1" s="1"/>
  <c r="T4039" i="1" a="1"/>
  <c r="T4039" i="1" s="1"/>
  <c r="T4038" i="1" a="1"/>
  <c r="T4038" i="1" s="1"/>
  <c r="T4037" i="1" a="1"/>
  <c r="T4037" i="1" s="1"/>
  <c r="T4036" i="1" a="1"/>
  <c r="T4036" i="1" s="1"/>
  <c r="T4035" i="1" a="1"/>
  <c r="T4035" i="1" s="1"/>
  <c r="T4034" i="1" a="1"/>
  <c r="T4034" i="1" s="1"/>
  <c r="T4033" i="1" a="1"/>
  <c r="T4033" i="1" s="1"/>
  <c r="T4032" i="1" a="1"/>
  <c r="T4032" i="1" s="1"/>
  <c r="T4031" i="1" a="1"/>
  <c r="T4031" i="1" s="1"/>
  <c r="T4030" i="1" a="1"/>
  <c r="T4030" i="1" s="1"/>
  <c r="T4029" i="1" a="1"/>
  <c r="T4029" i="1" s="1"/>
  <c r="T4028" i="1" a="1"/>
  <c r="T4028" i="1" s="1"/>
  <c r="T4027" i="1" a="1"/>
  <c r="T4027" i="1" s="1"/>
  <c r="T4026" i="1" a="1"/>
  <c r="T4026" i="1" s="1"/>
  <c r="T4025" i="1" a="1"/>
  <c r="T4025" i="1" s="1"/>
  <c r="T4024" i="1" a="1"/>
  <c r="T4024" i="1" s="1"/>
  <c r="T4023" i="1" a="1"/>
  <c r="T4023" i="1" s="1"/>
  <c r="T4022" i="1" a="1"/>
  <c r="T4022" i="1" s="1"/>
  <c r="T4021" i="1" a="1"/>
  <c r="T4021" i="1" s="1"/>
  <c r="T4020" i="1" a="1"/>
  <c r="T4020" i="1" s="1"/>
  <c r="T4019" i="1" a="1"/>
  <c r="T4019" i="1" s="1"/>
  <c r="T4018" i="1" a="1"/>
  <c r="T4018" i="1" s="1"/>
  <c r="T4017" i="1" a="1"/>
  <c r="T4017" i="1" s="1"/>
  <c r="T4016" i="1" a="1"/>
  <c r="T4016" i="1" s="1"/>
  <c r="T4015" i="1" a="1"/>
  <c r="T4015" i="1" s="1"/>
  <c r="T4014" i="1" a="1"/>
  <c r="T4014" i="1" s="1"/>
  <c r="T4013" i="1" a="1"/>
  <c r="T4013" i="1" s="1"/>
  <c r="T4012" i="1" a="1"/>
  <c r="T4012" i="1" s="1"/>
  <c r="T4011" i="1" a="1"/>
  <c r="T4011" i="1" s="1"/>
  <c r="T4010" i="1" a="1"/>
  <c r="T4010" i="1" s="1"/>
  <c r="T4009" i="1" a="1"/>
  <c r="T4009" i="1" s="1"/>
  <c r="T4008" i="1" a="1"/>
  <c r="T4008" i="1" s="1"/>
  <c r="T4007" i="1" a="1"/>
  <c r="T4007" i="1" s="1"/>
  <c r="T4006" i="1" a="1"/>
  <c r="T4006" i="1" s="1"/>
  <c r="T4005" i="1" a="1"/>
  <c r="T4005" i="1" s="1"/>
  <c r="T4004" i="1" a="1"/>
  <c r="T4004" i="1" s="1"/>
  <c r="T4003" i="1" a="1"/>
  <c r="T4003" i="1" s="1"/>
  <c r="T4002" i="1" a="1"/>
  <c r="T4002" i="1" s="1"/>
  <c r="T4001" i="1" a="1"/>
  <c r="T4001" i="1" s="1"/>
  <c r="T4000" i="1" a="1"/>
  <c r="T4000" i="1" s="1"/>
  <c r="T3999" i="1" a="1"/>
  <c r="T3999" i="1" s="1"/>
  <c r="T3998" i="1" a="1"/>
  <c r="T3998" i="1" s="1"/>
  <c r="T3997" i="1" a="1"/>
  <c r="T3997" i="1" s="1"/>
  <c r="T3996" i="1" a="1"/>
  <c r="T3996" i="1" s="1"/>
  <c r="T3995" i="1" a="1"/>
  <c r="T3995" i="1" s="1"/>
  <c r="T3994" i="1" a="1"/>
  <c r="T3994" i="1" s="1"/>
  <c r="T3993" i="1" a="1"/>
  <c r="T3993" i="1" s="1"/>
  <c r="T3992" i="1" a="1"/>
  <c r="T3992" i="1" s="1"/>
  <c r="T3991" i="1" a="1"/>
  <c r="T3991" i="1" s="1"/>
  <c r="T3990" i="1" a="1"/>
  <c r="T3990" i="1" s="1"/>
  <c r="T3989" i="1" a="1"/>
  <c r="T3989" i="1" s="1"/>
  <c r="T3988" i="1" a="1"/>
  <c r="T3988" i="1" s="1"/>
  <c r="T3987" i="1" a="1"/>
  <c r="T3987" i="1" s="1"/>
  <c r="T3986" i="1" a="1"/>
  <c r="T3986" i="1" s="1"/>
  <c r="T3985" i="1" a="1"/>
  <c r="T3985" i="1" s="1"/>
  <c r="T3984" i="1" a="1"/>
  <c r="T3984" i="1" s="1"/>
  <c r="T3983" i="1" a="1"/>
  <c r="T3983" i="1" s="1"/>
  <c r="T3982" i="1" a="1"/>
  <c r="T3982" i="1" s="1"/>
  <c r="T3981" i="1" a="1"/>
  <c r="T3981" i="1" s="1"/>
  <c r="T3980" i="1" a="1"/>
  <c r="T3980" i="1" s="1"/>
  <c r="T3979" i="1" a="1"/>
  <c r="T3979" i="1" s="1"/>
  <c r="T3978" i="1" a="1"/>
  <c r="T3978" i="1" s="1"/>
  <c r="T3977" i="1" a="1"/>
  <c r="T3977" i="1" s="1"/>
  <c r="T3976" i="1" a="1"/>
  <c r="T3976" i="1" s="1"/>
  <c r="T3975" i="1" a="1"/>
  <c r="T3975" i="1" s="1"/>
  <c r="T3974" i="1" a="1"/>
  <c r="T3974" i="1" s="1"/>
  <c r="T3973" i="1" a="1"/>
  <c r="T3973" i="1" s="1"/>
  <c r="T3972" i="1" a="1"/>
  <c r="T3972" i="1" s="1"/>
  <c r="T3971" i="1" a="1"/>
  <c r="T3971" i="1" s="1"/>
  <c r="T3970" i="1" a="1"/>
  <c r="T3970" i="1" s="1"/>
  <c r="T3969" i="1" a="1"/>
  <c r="T3969" i="1" s="1"/>
  <c r="T3968" i="1" a="1"/>
  <c r="T3968" i="1" s="1"/>
  <c r="T3967" i="1" a="1"/>
  <c r="T3967" i="1" s="1"/>
  <c r="T3966" i="1" a="1"/>
  <c r="T3966" i="1" s="1"/>
  <c r="T3965" i="1" a="1"/>
  <c r="T3965" i="1" s="1"/>
  <c r="T3964" i="1" a="1"/>
  <c r="T3964" i="1" s="1"/>
  <c r="T3963" i="1" a="1"/>
  <c r="T3963" i="1" s="1"/>
  <c r="T3962" i="1" a="1"/>
  <c r="T3962" i="1" s="1"/>
  <c r="T3961" i="1" a="1"/>
  <c r="T3961" i="1" s="1"/>
  <c r="T3960" i="1" a="1"/>
  <c r="T3960" i="1" s="1"/>
  <c r="T3959" i="1" a="1"/>
  <c r="T3959" i="1" s="1"/>
  <c r="T3958" i="1" a="1"/>
  <c r="T3958" i="1" s="1"/>
  <c r="T3957" i="1" a="1"/>
  <c r="T3957" i="1" s="1"/>
  <c r="T3956" i="1" a="1"/>
  <c r="T3956" i="1" s="1"/>
  <c r="T3955" i="1" a="1"/>
  <c r="T3955" i="1" s="1"/>
  <c r="T3954" i="1" a="1"/>
  <c r="T3954" i="1" s="1"/>
  <c r="T3953" i="1" a="1"/>
  <c r="T3953" i="1" s="1"/>
  <c r="T3952" i="1" a="1"/>
  <c r="T3952" i="1" s="1"/>
  <c r="T3951" i="1" a="1"/>
  <c r="T3951" i="1" s="1"/>
  <c r="T3950" i="1" a="1"/>
  <c r="T3950" i="1" s="1"/>
  <c r="T3949" i="1" a="1"/>
  <c r="T3949" i="1" s="1"/>
  <c r="T3948" i="1" a="1"/>
  <c r="T3948" i="1" s="1"/>
  <c r="T3947" i="1" a="1"/>
  <c r="T3947" i="1" s="1"/>
  <c r="T3946" i="1" a="1"/>
  <c r="T3946" i="1" s="1"/>
  <c r="T3945" i="1" a="1"/>
  <c r="T3945" i="1" s="1"/>
  <c r="T3944" i="1" a="1"/>
  <c r="T3944" i="1" s="1"/>
  <c r="T3943" i="1" a="1"/>
  <c r="T3943" i="1" s="1"/>
  <c r="T3942" i="1" a="1"/>
  <c r="T3942" i="1" s="1"/>
  <c r="T3941" i="1" a="1"/>
  <c r="T3941" i="1" s="1"/>
  <c r="T3940" i="1" a="1"/>
  <c r="T3940" i="1" s="1"/>
  <c r="T3939" i="1" a="1"/>
  <c r="T3939" i="1" s="1"/>
  <c r="T3938" i="1" a="1"/>
  <c r="T3938" i="1" s="1"/>
  <c r="T3937" i="1" a="1"/>
  <c r="T3937" i="1" s="1"/>
  <c r="T3936" i="1" a="1"/>
  <c r="T3936" i="1" s="1"/>
  <c r="T3935" i="1" a="1"/>
  <c r="T3935" i="1" s="1"/>
  <c r="T3934" i="1" a="1"/>
  <c r="T3934" i="1" s="1"/>
  <c r="T3933" i="1" a="1"/>
  <c r="T3933" i="1" s="1"/>
  <c r="T3932" i="1" a="1"/>
  <c r="T3932" i="1" s="1"/>
  <c r="T3931" i="1" a="1"/>
  <c r="T3931" i="1" s="1"/>
  <c r="T3930" i="1" a="1"/>
  <c r="T3930" i="1" s="1"/>
  <c r="T3929" i="1" a="1"/>
  <c r="T3929" i="1" s="1"/>
  <c r="T3928" i="1" a="1"/>
  <c r="T3928" i="1" s="1"/>
  <c r="T3927" i="1" a="1"/>
  <c r="T3927" i="1" s="1"/>
  <c r="T3926" i="1" a="1"/>
  <c r="T3926" i="1" s="1"/>
  <c r="T3925" i="1" a="1"/>
  <c r="T3925" i="1" s="1"/>
  <c r="T3924" i="1" a="1"/>
  <c r="T3924" i="1" s="1"/>
  <c r="T3923" i="1" a="1"/>
  <c r="T3923" i="1" s="1"/>
  <c r="T3922" i="1" a="1"/>
  <c r="T3922" i="1" s="1"/>
  <c r="T3921" i="1" a="1"/>
  <c r="T3921" i="1" s="1"/>
  <c r="T3920" i="1" a="1"/>
  <c r="T3920" i="1" s="1"/>
  <c r="T3919" i="1" a="1"/>
  <c r="T3919" i="1" s="1"/>
  <c r="T3918" i="1" a="1"/>
  <c r="T3918" i="1" s="1"/>
  <c r="T3917" i="1" a="1"/>
  <c r="T3917" i="1" s="1"/>
  <c r="T3916" i="1" a="1"/>
  <c r="T3916" i="1" s="1"/>
  <c r="T3915" i="1" a="1"/>
  <c r="T3915" i="1" s="1"/>
  <c r="T3914" i="1" a="1"/>
  <c r="T3914" i="1" s="1"/>
  <c r="T3913" i="1" a="1"/>
  <c r="T3913" i="1" s="1"/>
  <c r="T3912" i="1" a="1"/>
  <c r="T3912" i="1" s="1"/>
  <c r="T3911" i="1" a="1"/>
  <c r="T3911" i="1" s="1"/>
  <c r="T3910" i="1" a="1"/>
  <c r="T3910" i="1" s="1"/>
  <c r="T3909" i="1" a="1"/>
  <c r="T3909" i="1" s="1"/>
  <c r="T3908" i="1" a="1"/>
  <c r="T3908" i="1" s="1"/>
  <c r="T3907" i="1" a="1"/>
  <c r="T3907" i="1" s="1"/>
  <c r="T3906" i="1" a="1"/>
  <c r="T3906" i="1" s="1"/>
  <c r="T3905" i="1" a="1"/>
  <c r="T3905" i="1" s="1"/>
  <c r="T3904" i="1" a="1"/>
  <c r="T3904" i="1" s="1"/>
  <c r="T3903" i="1" a="1"/>
  <c r="T3903" i="1" s="1"/>
  <c r="T3902" i="1" a="1"/>
  <c r="T3902" i="1" s="1"/>
  <c r="T3901" i="1" a="1"/>
  <c r="T3901" i="1" s="1"/>
  <c r="T3900" i="1" a="1"/>
  <c r="T3900" i="1" s="1"/>
  <c r="T3899" i="1" a="1"/>
  <c r="T3899" i="1" s="1"/>
  <c r="T3898" i="1" a="1"/>
  <c r="T3898" i="1" s="1"/>
  <c r="T3897" i="1" a="1"/>
  <c r="T3897" i="1" s="1"/>
  <c r="T3896" i="1" a="1"/>
  <c r="T3896" i="1" s="1"/>
  <c r="T3895" i="1" a="1"/>
  <c r="T3895" i="1" s="1"/>
  <c r="T3894" i="1" a="1"/>
  <c r="T3894" i="1" s="1"/>
  <c r="T3893" i="1" a="1"/>
  <c r="T3893" i="1" s="1"/>
  <c r="T3892" i="1" a="1"/>
  <c r="T3892" i="1" s="1"/>
  <c r="T3891" i="1" a="1"/>
  <c r="T3891" i="1" s="1"/>
  <c r="T3890" i="1" a="1"/>
  <c r="T3890" i="1" s="1"/>
  <c r="T3889" i="1" a="1"/>
  <c r="T3889" i="1" s="1"/>
  <c r="T3888" i="1" a="1"/>
  <c r="T3888" i="1" s="1"/>
  <c r="T3887" i="1" a="1"/>
  <c r="T3887" i="1" s="1"/>
  <c r="T3886" i="1" a="1"/>
  <c r="T3886" i="1" s="1"/>
  <c r="T3885" i="1" a="1"/>
  <c r="T3885" i="1" s="1"/>
  <c r="T3884" i="1" a="1"/>
  <c r="T3884" i="1" s="1"/>
  <c r="T3883" i="1" a="1"/>
  <c r="T3883" i="1" s="1"/>
  <c r="T3882" i="1" a="1"/>
  <c r="T3882" i="1" s="1"/>
  <c r="T3881" i="1" a="1"/>
  <c r="T3881" i="1" s="1"/>
  <c r="T3880" i="1" a="1"/>
  <c r="T3880" i="1" s="1"/>
  <c r="T3879" i="1" a="1"/>
  <c r="T3879" i="1" s="1"/>
  <c r="T3878" i="1" a="1"/>
  <c r="T3878" i="1" s="1"/>
  <c r="T3877" i="1" a="1"/>
  <c r="T3877" i="1" s="1"/>
  <c r="T3876" i="1" a="1"/>
  <c r="T3876" i="1" s="1"/>
  <c r="T3875" i="1" a="1"/>
  <c r="T3875" i="1" s="1"/>
  <c r="T3874" i="1" a="1"/>
  <c r="T3874" i="1" s="1"/>
  <c r="T3873" i="1" a="1"/>
  <c r="T3873" i="1" s="1"/>
  <c r="T3872" i="1" a="1"/>
  <c r="T3872" i="1" s="1"/>
  <c r="T3871" i="1" a="1"/>
  <c r="T3871" i="1" s="1"/>
  <c r="T3870" i="1" a="1"/>
  <c r="T3870" i="1" s="1"/>
  <c r="T3869" i="1" a="1"/>
  <c r="T3869" i="1" s="1"/>
  <c r="T3868" i="1" a="1"/>
  <c r="T3868" i="1" s="1"/>
  <c r="T3867" i="1" a="1"/>
  <c r="T3867" i="1" s="1"/>
  <c r="T3866" i="1" a="1"/>
  <c r="T3866" i="1" s="1"/>
  <c r="T3865" i="1" a="1"/>
  <c r="T3865" i="1" s="1"/>
  <c r="T3864" i="1" a="1"/>
  <c r="T3864" i="1" s="1"/>
  <c r="T3863" i="1" a="1"/>
  <c r="T3863" i="1" s="1"/>
  <c r="T3862" i="1" a="1"/>
  <c r="T3862" i="1" s="1"/>
  <c r="T3861" i="1" a="1"/>
  <c r="T3861" i="1" s="1"/>
  <c r="T3860" i="1" a="1"/>
  <c r="T3860" i="1" s="1"/>
  <c r="T3859" i="1" a="1"/>
  <c r="T3859" i="1" s="1"/>
  <c r="T3858" i="1" a="1"/>
  <c r="T3858" i="1" s="1"/>
  <c r="T3857" i="1" a="1"/>
  <c r="T3857" i="1" s="1"/>
  <c r="T3856" i="1" a="1"/>
  <c r="T3856" i="1" s="1"/>
  <c r="T3855" i="1" a="1"/>
  <c r="T3855" i="1" s="1"/>
  <c r="T3854" i="1" a="1"/>
  <c r="T3854" i="1" s="1"/>
  <c r="T3853" i="1" a="1"/>
  <c r="T3853" i="1" s="1"/>
  <c r="T3852" i="1" a="1"/>
  <c r="T3852" i="1" s="1"/>
  <c r="T3851" i="1" a="1"/>
  <c r="T3851" i="1" s="1"/>
  <c r="T3850" i="1" a="1"/>
  <c r="T3850" i="1" s="1"/>
  <c r="T3849" i="1" a="1"/>
  <c r="T3849" i="1" s="1"/>
  <c r="T3848" i="1" a="1"/>
  <c r="T3848" i="1" s="1"/>
  <c r="T3847" i="1" a="1"/>
  <c r="T3847" i="1" s="1"/>
  <c r="T3846" i="1" a="1"/>
  <c r="T3846" i="1" s="1"/>
  <c r="T3845" i="1" a="1"/>
  <c r="T3845" i="1" s="1"/>
  <c r="T3844" i="1" a="1"/>
  <c r="T3844" i="1" s="1"/>
  <c r="T3843" i="1" a="1"/>
  <c r="T3843" i="1" s="1"/>
  <c r="T3842" i="1" a="1"/>
  <c r="T3842" i="1" s="1"/>
  <c r="T3841" i="1" a="1"/>
  <c r="T3841" i="1" s="1"/>
  <c r="T3840" i="1" a="1"/>
  <c r="T3840" i="1" s="1"/>
  <c r="T3839" i="1" a="1"/>
  <c r="T3839" i="1" s="1"/>
  <c r="T3838" i="1" a="1"/>
  <c r="T3838" i="1" s="1"/>
  <c r="T3837" i="1" a="1"/>
  <c r="T3837" i="1" s="1"/>
  <c r="T3836" i="1" a="1"/>
  <c r="T3836" i="1" s="1"/>
  <c r="T3835" i="1" a="1"/>
  <c r="T3835" i="1" s="1"/>
  <c r="T3834" i="1" a="1"/>
  <c r="T3834" i="1" s="1"/>
  <c r="T3833" i="1" a="1"/>
  <c r="T3833" i="1" s="1"/>
  <c r="T3832" i="1" a="1"/>
  <c r="T3832" i="1" s="1"/>
  <c r="T3831" i="1" a="1"/>
  <c r="T3831" i="1" s="1"/>
  <c r="T3830" i="1" a="1"/>
  <c r="T3830" i="1" s="1"/>
  <c r="T3829" i="1" a="1"/>
  <c r="T3829" i="1" s="1"/>
  <c r="T3828" i="1" a="1"/>
  <c r="T3828" i="1" s="1"/>
  <c r="T3827" i="1" a="1"/>
  <c r="T3827" i="1" s="1"/>
  <c r="T3826" i="1" a="1"/>
  <c r="T3826" i="1" s="1"/>
  <c r="T3825" i="1" a="1"/>
  <c r="T3825" i="1" s="1"/>
  <c r="T3824" i="1" a="1"/>
  <c r="T3824" i="1" s="1"/>
  <c r="T3823" i="1" a="1"/>
  <c r="T3823" i="1" s="1"/>
  <c r="T3822" i="1" a="1"/>
  <c r="T3822" i="1" s="1"/>
  <c r="T3821" i="1" a="1"/>
  <c r="T3821" i="1" s="1"/>
  <c r="T3820" i="1" a="1"/>
  <c r="T3820" i="1" s="1"/>
  <c r="T3819" i="1" a="1"/>
  <c r="T3819" i="1" s="1"/>
  <c r="T3818" i="1" a="1"/>
  <c r="T3818" i="1" s="1"/>
  <c r="T3817" i="1" a="1"/>
  <c r="T3817" i="1" s="1"/>
  <c r="T3816" i="1" a="1"/>
  <c r="T3816" i="1" s="1"/>
  <c r="T3815" i="1" a="1"/>
  <c r="T3815" i="1" s="1"/>
  <c r="T3814" i="1" a="1"/>
  <c r="T3814" i="1" s="1"/>
  <c r="T3813" i="1" a="1"/>
  <c r="T3813" i="1" s="1"/>
  <c r="T3812" i="1" a="1"/>
  <c r="T3812" i="1" s="1"/>
  <c r="T3811" i="1" a="1"/>
  <c r="T3811" i="1" s="1"/>
  <c r="T3810" i="1" a="1"/>
  <c r="T3810" i="1" s="1"/>
  <c r="T3809" i="1" a="1"/>
  <c r="T3809" i="1" s="1"/>
  <c r="T3808" i="1" a="1"/>
  <c r="T3808" i="1" s="1"/>
  <c r="T3807" i="1" a="1"/>
  <c r="T3807" i="1" s="1"/>
  <c r="T3806" i="1" a="1"/>
  <c r="T3806" i="1" s="1"/>
  <c r="T3805" i="1" a="1"/>
  <c r="T3805" i="1" s="1"/>
  <c r="T3804" i="1" a="1"/>
  <c r="T3804" i="1" s="1"/>
  <c r="T3803" i="1" a="1"/>
  <c r="T3803" i="1" s="1"/>
  <c r="T3802" i="1" a="1"/>
  <c r="T3802" i="1" s="1"/>
  <c r="T3801" i="1" a="1"/>
  <c r="T3801" i="1" s="1"/>
  <c r="T3800" i="1" a="1"/>
  <c r="T3800" i="1" s="1"/>
  <c r="T3799" i="1" a="1"/>
  <c r="T3799" i="1" s="1"/>
  <c r="T3798" i="1" a="1"/>
  <c r="T3798" i="1" s="1"/>
  <c r="T3797" i="1" a="1"/>
  <c r="T3797" i="1" s="1"/>
  <c r="T3796" i="1" a="1"/>
  <c r="T3796" i="1" s="1"/>
  <c r="T3795" i="1" a="1"/>
  <c r="T3795" i="1" s="1"/>
  <c r="T3794" i="1" a="1"/>
  <c r="T3794" i="1" s="1"/>
  <c r="T3793" i="1" a="1"/>
  <c r="T3793" i="1" s="1"/>
  <c r="T3792" i="1" a="1"/>
  <c r="T3792" i="1" s="1"/>
  <c r="T3791" i="1" a="1"/>
  <c r="T3791" i="1" s="1"/>
  <c r="T3790" i="1" a="1"/>
  <c r="T3790" i="1" s="1"/>
  <c r="T3789" i="1" a="1"/>
  <c r="T3789" i="1" s="1"/>
  <c r="T3788" i="1" a="1"/>
  <c r="T3788" i="1" s="1"/>
  <c r="T3787" i="1" a="1"/>
  <c r="T3787" i="1" s="1"/>
  <c r="T3786" i="1" a="1"/>
  <c r="T3786" i="1" s="1"/>
  <c r="T3785" i="1" a="1"/>
  <c r="T3785" i="1" s="1"/>
  <c r="T3784" i="1" a="1"/>
  <c r="T3784" i="1" s="1"/>
  <c r="T3783" i="1" a="1"/>
  <c r="T3783" i="1" s="1"/>
  <c r="T3782" i="1" a="1"/>
  <c r="T3782" i="1" s="1"/>
  <c r="T3781" i="1" a="1"/>
  <c r="T3781" i="1" s="1"/>
  <c r="T3780" i="1" a="1"/>
  <c r="T3780" i="1" s="1"/>
  <c r="T3779" i="1" a="1"/>
  <c r="T3779" i="1" s="1"/>
  <c r="T3778" i="1" a="1"/>
  <c r="T3778" i="1" s="1"/>
  <c r="T3777" i="1" a="1"/>
  <c r="T3777" i="1" s="1"/>
  <c r="T3776" i="1" a="1"/>
  <c r="T3776" i="1" s="1"/>
  <c r="T3775" i="1" a="1"/>
  <c r="T3775" i="1" s="1"/>
  <c r="T3774" i="1" a="1"/>
  <c r="T3774" i="1" s="1"/>
  <c r="T3773" i="1" a="1"/>
  <c r="T3773" i="1" s="1"/>
  <c r="T3772" i="1" a="1"/>
  <c r="T3772" i="1" s="1"/>
  <c r="T3771" i="1" a="1"/>
  <c r="T3771" i="1" s="1"/>
  <c r="T3770" i="1" a="1"/>
  <c r="T3770" i="1" s="1"/>
  <c r="T3769" i="1" a="1"/>
  <c r="T3769" i="1" s="1"/>
  <c r="T3768" i="1" a="1"/>
  <c r="T3768" i="1" s="1"/>
  <c r="T3767" i="1" a="1"/>
  <c r="T3767" i="1" s="1"/>
  <c r="T3766" i="1" a="1"/>
  <c r="T3766" i="1" s="1"/>
  <c r="T3765" i="1" a="1"/>
  <c r="T3765" i="1" s="1"/>
  <c r="T3764" i="1" a="1"/>
  <c r="T3764" i="1" s="1"/>
  <c r="T3763" i="1" a="1"/>
  <c r="T3763" i="1" s="1"/>
  <c r="T3762" i="1" a="1"/>
  <c r="T3762" i="1" s="1"/>
  <c r="T3761" i="1" a="1"/>
  <c r="T3761" i="1" s="1"/>
  <c r="T3760" i="1" a="1"/>
  <c r="T3760" i="1" s="1"/>
  <c r="T3759" i="1" a="1"/>
  <c r="T3759" i="1" s="1"/>
  <c r="T3758" i="1" a="1"/>
  <c r="T3758" i="1" s="1"/>
  <c r="T3757" i="1" a="1"/>
  <c r="T3757" i="1" s="1"/>
  <c r="T3756" i="1" a="1"/>
  <c r="T3756" i="1" s="1"/>
  <c r="T3755" i="1" a="1"/>
  <c r="T3755" i="1" s="1"/>
  <c r="T3754" i="1" a="1"/>
  <c r="T3754" i="1" s="1"/>
  <c r="T3753" i="1" a="1"/>
  <c r="T3753" i="1" s="1"/>
  <c r="T3752" i="1" a="1"/>
  <c r="T3752" i="1" s="1"/>
  <c r="T3751" i="1" a="1"/>
  <c r="T3751" i="1" s="1"/>
  <c r="T3750" i="1" a="1"/>
  <c r="T3750" i="1" s="1"/>
  <c r="T3749" i="1" a="1"/>
  <c r="T3749" i="1" s="1"/>
  <c r="T3748" i="1" a="1"/>
  <c r="T3748" i="1" s="1"/>
  <c r="T3747" i="1" a="1"/>
  <c r="T3747" i="1" s="1"/>
  <c r="T3746" i="1" a="1"/>
  <c r="T3746" i="1" s="1"/>
  <c r="T3745" i="1" a="1"/>
  <c r="T3745" i="1" s="1"/>
  <c r="T3744" i="1" a="1"/>
  <c r="T3744" i="1" s="1"/>
  <c r="T3743" i="1" a="1"/>
  <c r="T3743" i="1" s="1"/>
  <c r="T3742" i="1" a="1"/>
  <c r="T3742" i="1" s="1"/>
  <c r="T3741" i="1" a="1"/>
  <c r="T3741" i="1" s="1"/>
  <c r="T3740" i="1" a="1"/>
  <c r="T3740" i="1" s="1"/>
  <c r="T3739" i="1" a="1"/>
  <c r="T3739" i="1" s="1"/>
  <c r="T3738" i="1" a="1"/>
  <c r="T3738" i="1" s="1"/>
  <c r="T3737" i="1" a="1"/>
  <c r="T3737" i="1" s="1"/>
  <c r="T3736" i="1" a="1"/>
  <c r="T3736" i="1" s="1"/>
  <c r="T3735" i="1" a="1"/>
  <c r="T3735" i="1" s="1"/>
  <c r="T3734" i="1" a="1"/>
  <c r="T3734" i="1" s="1"/>
  <c r="T3733" i="1" a="1"/>
  <c r="T3733" i="1" s="1"/>
  <c r="T3732" i="1" a="1"/>
  <c r="T3732" i="1" s="1"/>
  <c r="T3731" i="1" a="1"/>
  <c r="T3731" i="1" s="1"/>
  <c r="T3730" i="1" a="1"/>
  <c r="T3730" i="1" s="1"/>
  <c r="T3729" i="1" a="1"/>
  <c r="T3729" i="1" s="1"/>
  <c r="T3728" i="1" a="1"/>
  <c r="T3728" i="1" s="1"/>
  <c r="T3727" i="1" a="1"/>
  <c r="T3727" i="1" s="1"/>
  <c r="T3726" i="1" a="1"/>
  <c r="T3726" i="1" s="1"/>
  <c r="T3725" i="1" a="1"/>
  <c r="T3725" i="1" s="1"/>
  <c r="T3724" i="1" a="1"/>
  <c r="T3724" i="1" s="1"/>
  <c r="T3723" i="1" a="1"/>
  <c r="T3723" i="1" s="1"/>
  <c r="T3722" i="1" a="1"/>
  <c r="T3722" i="1" s="1"/>
  <c r="T3721" i="1" a="1"/>
  <c r="T3721" i="1" s="1"/>
  <c r="T3720" i="1" a="1"/>
  <c r="T3720" i="1" s="1"/>
  <c r="T3719" i="1" a="1"/>
  <c r="T3719" i="1" s="1"/>
  <c r="T3718" i="1" a="1"/>
  <c r="T3718" i="1" s="1"/>
  <c r="T3717" i="1" a="1"/>
  <c r="T3717" i="1" s="1"/>
  <c r="T3716" i="1" a="1"/>
  <c r="T3716" i="1" s="1"/>
  <c r="T3715" i="1" a="1"/>
  <c r="T3715" i="1" s="1"/>
  <c r="T3714" i="1" a="1"/>
  <c r="T3714" i="1" s="1"/>
  <c r="T3713" i="1" a="1"/>
  <c r="T3713" i="1" s="1"/>
  <c r="T3712" i="1" a="1"/>
  <c r="T3712" i="1" s="1"/>
  <c r="T3711" i="1" a="1"/>
  <c r="T3711" i="1" s="1"/>
  <c r="T3710" i="1" a="1"/>
  <c r="T3710" i="1" s="1"/>
  <c r="T3709" i="1" a="1"/>
  <c r="T3709" i="1" s="1"/>
  <c r="T3708" i="1" a="1"/>
  <c r="T3708" i="1" s="1"/>
  <c r="T3707" i="1" a="1"/>
  <c r="T3707" i="1" s="1"/>
  <c r="T3706" i="1" a="1"/>
  <c r="T3706" i="1" s="1"/>
  <c r="T3705" i="1" a="1"/>
  <c r="T3705" i="1" s="1"/>
  <c r="T3704" i="1" a="1"/>
  <c r="T3704" i="1" s="1"/>
  <c r="T3703" i="1" a="1"/>
  <c r="T3703" i="1" s="1"/>
  <c r="T3702" i="1" a="1"/>
  <c r="T3702" i="1" s="1"/>
  <c r="T3701" i="1" a="1"/>
  <c r="T3701" i="1" s="1"/>
  <c r="T3700" i="1" a="1"/>
  <c r="T3700" i="1" s="1"/>
  <c r="T3699" i="1" a="1"/>
  <c r="T3699" i="1" s="1"/>
  <c r="T3698" i="1" a="1"/>
  <c r="T3698" i="1" s="1"/>
  <c r="T3697" i="1" a="1"/>
  <c r="T3697" i="1" s="1"/>
  <c r="T3696" i="1" a="1"/>
  <c r="T3696" i="1" s="1"/>
  <c r="T3695" i="1" a="1"/>
  <c r="T3695" i="1" s="1"/>
  <c r="T3694" i="1" a="1"/>
  <c r="T3694" i="1" s="1"/>
  <c r="T3693" i="1" a="1"/>
  <c r="T3693" i="1" s="1"/>
  <c r="T3692" i="1" a="1"/>
  <c r="T3692" i="1" s="1"/>
  <c r="T3691" i="1" a="1"/>
  <c r="T3691" i="1" s="1"/>
  <c r="T3690" i="1" a="1"/>
  <c r="T3690" i="1" s="1"/>
  <c r="T3689" i="1" a="1"/>
  <c r="T3689" i="1" s="1"/>
  <c r="T3688" i="1" a="1"/>
  <c r="T3688" i="1" s="1"/>
  <c r="T3687" i="1" a="1"/>
  <c r="T3687" i="1" s="1"/>
  <c r="T3686" i="1" a="1"/>
  <c r="T3686" i="1" s="1"/>
  <c r="T3685" i="1" a="1"/>
  <c r="T3685" i="1" s="1"/>
  <c r="T3684" i="1" a="1"/>
  <c r="T3684" i="1" s="1"/>
  <c r="T3683" i="1" a="1"/>
  <c r="T3683" i="1" s="1"/>
  <c r="T3682" i="1" a="1"/>
  <c r="T3682" i="1" s="1"/>
  <c r="T3681" i="1" a="1"/>
  <c r="T3681" i="1" s="1"/>
  <c r="T3680" i="1" a="1"/>
  <c r="T3680" i="1" s="1"/>
  <c r="T3679" i="1" a="1"/>
  <c r="T3679" i="1" s="1"/>
  <c r="T3678" i="1" a="1"/>
  <c r="T3678" i="1" s="1"/>
  <c r="T3677" i="1" a="1"/>
  <c r="T3677" i="1" s="1"/>
  <c r="T3676" i="1" a="1"/>
  <c r="T3676" i="1" s="1"/>
  <c r="T3675" i="1" a="1"/>
  <c r="T3675" i="1" s="1"/>
  <c r="T3674" i="1" a="1"/>
  <c r="T3674" i="1" s="1"/>
  <c r="T3673" i="1" a="1"/>
  <c r="T3673" i="1" s="1"/>
  <c r="T3672" i="1" a="1"/>
  <c r="T3672" i="1" s="1"/>
  <c r="T3671" i="1" a="1"/>
  <c r="T3671" i="1" s="1"/>
  <c r="T3670" i="1" a="1"/>
  <c r="T3670" i="1" s="1"/>
  <c r="T3669" i="1" a="1"/>
  <c r="T3669" i="1" s="1"/>
  <c r="T3668" i="1" a="1"/>
  <c r="T3668" i="1" s="1"/>
  <c r="T3667" i="1" a="1"/>
  <c r="T3667" i="1" s="1"/>
  <c r="T3666" i="1" a="1"/>
  <c r="T3666" i="1" s="1"/>
  <c r="T3665" i="1" a="1"/>
  <c r="T3665" i="1" s="1"/>
  <c r="T3664" i="1" a="1"/>
  <c r="T3664" i="1" s="1"/>
  <c r="T3663" i="1" a="1"/>
  <c r="T3663" i="1" s="1"/>
  <c r="T3662" i="1" a="1"/>
  <c r="T3662" i="1" s="1"/>
  <c r="T3661" i="1" a="1"/>
  <c r="T3661" i="1" s="1"/>
  <c r="T3660" i="1" a="1"/>
  <c r="T3660" i="1" s="1"/>
  <c r="T3659" i="1" a="1"/>
  <c r="T3659" i="1" s="1"/>
  <c r="T3658" i="1" a="1"/>
  <c r="T3658" i="1" s="1"/>
  <c r="T3657" i="1" a="1"/>
  <c r="T3657" i="1" s="1"/>
  <c r="T3656" i="1" a="1"/>
  <c r="T3656" i="1" s="1"/>
  <c r="T3655" i="1" a="1"/>
  <c r="T3655" i="1" s="1"/>
  <c r="T3654" i="1" a="1"/>
  <c r="T3654" i="1" s="1"/>
  <c r="T3653" i="1" a="1"/>
  <c r="T3653" i="1" s="1"/>
  <c r="T3652" i="1" a="1"/>
  <c r="T3652" i="1" s="1"/>
  <c r="T3651" i="1" a="1"/>
  <c r="T3651" i="1" s="1"/>
  <c r="T3650" i="1" a="1"/>
  <c r="T3650" i="1" s="1"/>
  <c r="T3649" i="1" a="1"/>
  <c r="T3649" i="1" s="1"/>
  <c r="T3648" i="1" a="1"/>
  <c r="T3648" i="1" s="1"/>
  <c r="T3647" i="1" a="1"/>
  <c r="T3647" i="1" s="1"/>
  <c r="T3646" i="1" a="1"/>
  <c r="T3646" i="1" s="1"/>
  <c r="T3645" i="1" a="1"/>
  <c r="T3645" i="1" s="1"/>
  <c r="T3644" i="1" a="1"/>
  <c r="T3644" i="1" s="1"/>
  <c r="T3643" i="1" a="1"/>
  <c r="T3643" i="1" s="1"/>
  <c r="T3642" i="1" a="1"/>
  <c r="T3642" i="1" s="1"/>
  <c r="T3641" i="1" a="1"/>
  <c r="T3641" i="1" s="1"/>
  <c r="T3640" i="1" a="1"/>
  <c r="T3640" i="1" s="1"/>
  <c r="T3639" i="1" a="1"/>
  <c r="T3639" i="1" s="1"/>
  <c r="T3638" i="1" a="1"/>
  <c r="T3638" i="1" s="1"/>
  <c r="T3637" i="1" a="1"/>
  <c r="T3637" i="1" s="1"/>
  <c r="T3636" i="1" a="1"/>
  <c r="T3636" i="1" s="1"/>
  <c r="T3635" i="1" a="1"/>
  <c r="T3635" i="1" s="1"/>
  <c r="T3634" i="1" a="1"/>
  <c r="T3634" i="1" s="1"/>
  <c r="T3633" i="1" a="1"/>
  <c r="T3633" i="1" s="1"/>
  <c r="T3632" i="1" a="1"/>
  <c r="T3632" i="1" s="1"/>
  <c r="T3631" i="1" a="1"/>
  <c r="T3631" i="1" s="1"/>
  <c r="T3630" i="1" a="1"/>
  <c r="T3630" i="1" s="1"/>
  <c r="T3629" i="1" a="1"/>
  <c r="T3629" i="1" s="1"/>
  <c r="T3628" i="1" a="1"/>
  <c r="T3628" i="1" s="1"/>
  <c r="T3627" i="1" a="1"/>
  <c r="T3627" i="1" s="1"/>
  <c r="T3626" i="1" a="1"/>
  <c r="T3626" i="1" s="1"/>
  <c r="T3625" i="1" a="1"/>
  <c r="T3625" i="1" s="1"/>
  <c r="T3624" i="1" a="1"/>
  <c r="T3624" i="1" s="1"/>
  <c r="T3623" i="1" a="1"/>
  <c r="T3623" i="1" s="1"/>
  <c r="T3622" i="1" a="1"/>
  <c r="T3622" i="1" s="1"/>
  <c r="T3621" i="1" a="1"/>
  <c r="T3621" i="1" s="1"/>
  <c r="T3620" i="1" a="1"/>
  <c r="T3620" i="1" s="1"/>
  <c r="T3619" i="1" a="1"/>
  <c r="T3619" i="1" s="1"/>
  <c r="T3618" i="1" a="1"/>
  <c r="T3618" i="1" s="1"/>
  <c r="T3617" i="1" a="1"/>
  <c r="T3617" i="1" s="1"/>
  <c r="T3616" i="1" a="1"/>
  <c r="T3616" i="1" s="1"/>
  <c r="T3615" i="1" a="1"/>
  <c r="T3615" i="1" s="1"/>
  <c r="T3614" i="1" a="1"/>
  <c r="T3614" i="1" s="1"/>
  <c r="T3613" i="1" a="1"/>
  <c r="T3613" i="1" s="1"/>
  <c r="T3612" i="1" a="1"/>
  <c r="T3612" i="1" s="1"/>
  <c r="T3611" i="1" a="1"/>
  <c r="T3611" i="1" s="1"/>
  <c r="T3610" i="1" a="1"/>
  <c r="T3610" i="1" s="1"/>
  <c r="T3609" i="1" a="1"/>
  <c r="T3609" i="1" s="1"/>
  <c r="T3608" i="1" a="1"/>
  <c r="T3608" i="1" s="1"/>
  <c r="T3607" i="1" a="1"/>
  <c r="T3607" i="1" s="1"/>
  <c r="T3606" i="1" a="1"/>
  <c r="T3606" i="1" s="1"/>
  <c r="T3605" i="1" a="1"/>
  <c r="T3605" i="1" s="1"/>
  <c r="T3604" i="1" a="1"/>
  <c r="T3604" i="1" s="1"/>
  <c r="T3603" i="1" a="1"/>
  <c r="T3603" i="1" s="1"/>
  <c r="T3602" i="1" a="1"/>
  <c r="T3602" i="1" s="1"/>
  <c r="T3601" i="1" a="1"/>
  <c r="T3601" i="1" s="1"/>
  <c r="T3600" i="1" a="1"/>
  <c r="T3600" i="1" s="1"/>
  <c r="T3599" i="1" a="1"/>
  <c r="T3599" i="1" s="1"/>
  <c r="T3598" i="1" a="1"/>
  <c r="T3598" i="1" s="1"/>
  <c r="T3597" i="1" a="1"/>
  <c r="T3597" i="1" s="1"/>
  <c r="T3596" i="1" a="1"/>
  <c r="T3596" i="1" s="1"/>
  <c r="T3595" i="1" a="1"/>
  <c r="T3595" i="1" s="1"/>
  <c r="T3594" i="1" a="1"/>
  <c r="T3594" i="1" s="1"/>
  <c r="T3593" i="1" a="1"/>
  <c r="T3593" i="1" s="1"/>
  <c r="T3592" i="1" a="1"/>
  <c r="T3592" i="1" s="1"/>
  <c r="T3591" i="1" a="1"/>
  <c r="T3591" i="1" s="1"/>
  <c r="T3590" i="1" a="1"/>
  <c r="T3590" i="1" s="1"/>
  <c r="T3589" i="1" a="1"/>
  <c r="T3589" i="1" s="1"/>
  <c r="T3588" i="1" a="1"/>
  <c r="T3588" i="1" s="1"/>
  <c r="T3587" i="1" a="1"/>
  <c r="T3587" i="1" s="1"/>
  <c r="T3586" i="1" a="1"/>
  <c r="T3586" i="1" s="1"/>
  <c r="T3585" i="1" a="1"/>
  <c r="T3585" i="1" s="1"/>
  <c r="T3584" i="1" a="1"/>
  <c r="T3584" i="1" s="1"/>
  <c r="T3583" i="1" a="1"/>
  <c r="T3583" i="1" s="1"/>
  <c r="T3582" i="1" a="1"/>
  <c r="T3582" i="1" s="1"/>
  <c r="T3581" i="1" a="1"/>
  <c r="T3581" i="1" s="1"/>
  <c r="T3580" i="1" a="1"/>
  <c r="T3580" i="1" s="1"/>
  <c r="T3579" i="1" a="1"/>
  <c r="T3579" i="1" s="1"/>
  <c r="T3578" i="1" a="1"/>
  <c r="T3578" i="1" s="1"/>
  <c r="T3577" i="1" a="1"/>
  <c r="T3577" i="1" s="1"/>
  <c r="T3576" i="1" a="1"/>
  <c r="T3576" i="1" s="1"/>
  <c r="T3575" i="1" a="1"/>
  <c r="T3575" i="1" s="1"/>
  <c r="T3574" i="1" a="1"/>
  <c r="T3574" i="1" s="1"/>
  <c r="T3573" i="1" a="1"/>
  <c r="T3573" i="1" s="1"/>
  <c r="T3572" i="1" a="1"/>
  <c r="T3572" i="1" s="1"/>
  <c r="T3571" i="1" a="1"/>
  <c r="T3571" i="1" s="1"/>
  <c r="T3570" i="1" a="1"/>
  <c r="T3570" i="1" s="1"/>
  <c r="T3569" i="1" a="1"/>
  <c r="T3569" i="1" s="1"/>
  <c r="T3568" i="1" a="1"/>
  <c r="T3568" i="1" s="1"/>
  <c r="T3567" i="1" a="1"/>
  <c r="T3567" i="1" s="1"/>
  <c r="T3566" i="1" a="1"/>
  <c r="T3566" i="1" s="1"/>
  <c r="T3565" i="1" a="1"/>
  <c r="T3565" i="1" s="1"/>
  <c r="T3564" i="1" a="1"/>
  <c r="T3564" i="1" s="1"/>
  <c r="T3563" i="1" a="1"/>
  <c r="T3563" i="1" s="1"/>
  <c r="T3562" i="1" a="1"/>
  <c r="T3562" i="1" s="1"/>
  <c r="T3561" i="1" a="1"/>
  <c r="T3561" i="1" s="1"/>
  <c r="T3560" i="1" a="1"/>
  <c r="T3560" i="1" s="1"/>
  <c r="T3559" i="1" a="1"/>
  <c r="T3559" i="1" s="1"/>
  <c r="T3558" i="1" a="1"/>
  <c r="T3558" i="1" s="1"/>
  <c r="T3557" i="1" a="1"/>
  <c r="T3557" i="1" s="1"/>
  <c r="T3556" i="1" a="1"/>
  <c r="T3556" i="1" s="1"/>
  <c r="T3555" i="1" a="1"/>
  <c r="T3555" i="1" s="1"/>
  <c r="T3554" i="1" a="1"/>
  <c r="T3554" i="1" s="1"/>
  <c r="T3553" i="1" a="1"/>
  <c r="T3553" i="1" s="1"/>
  <c r="T3552" i="1" a="1"/>
  <c r="T3552" i="1" s="1"/>
  <c r="T3551" i="1" a="1"/>
  <c r="T3551" i="1" s="1"/>
  <c r="T3550" i="1" a="1"/>
  <c r="T3550" i="1" s="1"/>
  <c r="T3549" i="1" a="1"/>
  <c r="T3549" i="1" s="1"/>
  <c r="T3548" i="1" a="1"/>
  <c r="T3548" i="1" s="1"/>
  <c r="T3547" i="1" a="1"/>
  <c r="T3547" i="1" s="1"/>
  <c r="T3546" i="1" a="1"/>
  <c r="T3546" i="1" s="1"/>
  <c r="T3545" i="1" a="1"/>
  <c r="T3545" i="1" s="1"/>
  <c r="T3544" i="1" a="1"/>
  <c r="T3544" i="1" s="1"/>
  <c r="T3543" i="1" a="1"/>
  <c r="T3543" i="1" s="1"/>
  <c r="T3542" i="1" a="1"/>
  <c r="T3542" i="1" s="1"/>
  <c r="T3541" i="1" a="1"/>
  <c r="T3541" i="1" s="1"/>
  <c r="T3540" i="1" a="1"/>
  <c r="T3540" i="1" s="1"/>
  <c r="T3539" i="1" a="1"/>
  <c r="T3539" i="1" s="1"/>
  <c r="T3538" i="1" a="1"/>
  <c r="T3538" i="1" s="1"/>
  <c r="T3537" i="1" a="1"/>
  <c r="T3537" i="1" s="1"/>
  <c r="T3536" i="1" a="1"/>
  <c r="T3536" i="1" s="1"/>
  <c r="T3535" i="1" a="1"/>
  <c r="T3535" i="1" s="1"/>
  <c r="T3534" i="1" a="1"/>
  <c r="T3534" i="1" s="1"/>
  <c r="T3533" i="1" a="1"/>
  <c r="T3533" i="1" s="1"/>
  <c r="T3532" i="1" a="1"/>
  <c r="T3532" i="1" s="1"/>
  <c r="T3531" i="1" a="1"/>
  <c r="T3531" i="1" s="1"/>
  <c r="T3530" i="1" a="1"/>
  <c r="T3530" i="1" s="1"/>
  <c r="T3529" i="1" a="1"/>
  <c r="T3529" i="1" s="1"/>
  <c r="T3528" i="1" a="1"/>
  <c r="T3528" i="1" s="1"/>
  <c r="T3527" i="1" a="1"/>
  <c r="T3527" i="1" s="1"/>
  <c r="T3526" i="1" a="1"/>
  <c r="T3526" i="1" s="1"/>
  <c r="T3525" i="1" a="1"/>
  <c r="T3525" i="1" s="1"/>
  <c r="T3524" i="1" a="1"/>
  <c r="T3524" i="1" s="1"/>
  <c r="T3523" i="1" a="1"/>
  <c r="T3523" i="1" s="1"/>
  <c r="T3522" i="1" a="1"/>
  <c r="T3522" i="1" s="1"/>
  <c r="T3521" i="1" a="1"/>
  <c r="T3521" i="1" s="1"/>
  <c r="T3520" i="1" a="1"/>
  <c r="T3520" i="1" s="1"/>
  <c r="T3519" i="1" a="1"/>
  <c r="T3519" i="1" s="1"/>
  <c r="T3518" i="1" a="1"/>
  <c r="T3518" i="1" s="1"/>
  <c r="T3517" i="1" a="1"/>
  <c r="T3517" i="1" s="1"/>
  <c r="T3516" i="1" a="1"/>
  <c r="T3516" i="1" s="1"/>
  <c r="T3515" i="1" a="1"/>
  <c r="T3515" i="1" s="1"/>
  <c r="T3514" i="1" a="1"/>
  <c r="T3514" i="1" s="1"/>
  <c r="T3513" i="1" a="1"/>
  <c r="T3513" i="1" s="1"/>
  <c r="T3512" i="1" a="1"/>
  <c r="T3512" i="1" s="1"/>
  <c r="T3511" i="1" a="1"/>
  <c r="T3511" i="1" s="1"/>
  <c r="T3510" i="1" a="1"/>
  <c r="T3510" i="1" s="1"/>
  <c r="T3509" i="1" a="1"/>
  <c r="T3509" i="1" s="1"/>
  <c r="T3508" i="1" a="1"/>
  <c r="T3508" i="1" s="1"/>
  <c r="T3507" i="1" a="1"/>
  <c r="T3507" i="1" s="1"/>
  <c r="T3506" i="1" a="1"/>
  <c r="T3506" i="1" s="1"/>
  <c r="T3505" i="1" a="1"/>
  <c r="T3505" i="1" s="1"/>
  <c r="T3504" i="1" a="1"/>
  <c r="T3504" i="1" s="1"/>
  <c r="T3503" i="1" a="1"/>
  <c r="T3503" i="1" s="1"/>
  <c r="T3502" i="1" a="1"/>
  <c r="T3502" i="1" s="1"/>
  <c r="T3501" i="1" a="1"/>
  <c r="T3501" i="1" s="1"/>
  <c r="T3500" i="1" a="1"/>
  <c r="T3500" i="1" s="1"/>
  <c r="T3499" i="1" a="1"/>
  <c r="T3499" i="1" s="1"/>
  <c r="T3498" i="1" a="1"/>
  <c r="T3498" i="1" s="1"/>
  <c r="T3497" i="1" a="1"/>
  <c r="T3497" i="1" s="1"/>
  <c r="T3496" i="1" a="1"/>
  <c r="T3496" i="1" s="1"/>
  <c r="T3495" i="1" a="1"/>
  <c r="T3495" i="1" s="1"/>
  <c r="T3494" i="1" a="1"/>
  <c r="T3494" i="1" s="1"/>
  <c r="T3493" i="1" a="1"/>
  <c r="T3493" i="1" s="1"/>
  <c r="T3492" i="1" a="1"/>
  <c r="T3492" i="1" s="1"/>
  <c r="T3491" i="1" a="1"/>
  <c r="T3491" i="1" s="1"/>
  <c r="T3490" i="1" a="1"/>
  <c r="T3490" i="1" s="1"/>
  <c r="T3489" i="1" a="1"/>
  <c r="T3489" i="1" s="1"/>
  <c r="T3488" i="1" a="1"/>
  <c r="T3488" i="1" s="1"/>
  <c r="T3487" i="1" a="1"/>
  <c r="T3487" i="1" s="1"/>
  <c r="T3486" i="1" a="1"/>
  <c r="T3486" i="1" s="1"/>
  <c r="T3485" i="1" a="1"/>
  <c r="T3485" i="1" s="1"/>
  <c r="T3484" i="1" a="1"/>
  <c r="T3484" i="1" s="1"/>
  <c r="T3483" i="1" a="1"/>
  <c r="T3483" i="1" s="1"/>
  <c r="T3482" i="1" a="1"/>
  <c r="T3482" i="1" s="1"/>
  <c r="T3481" i="1" a="1"/>
  <c r="T3481" i="1" s="1"/>
  <c r="T3480" i="1" a="1"/>
  <c r="T3480" i="1" s="1"/>
  <c r="T3479" i="1" a="1"/>
  <c r="T3479" i="1" s="1"/>
  <c r="T3478" i="1" a="1"/>
  <c r="T3478" i="1" s="1"/>
  <c r="T3477" i="1" a="1"/>
  <c r="T3477" i="1" s="1"/>
  <c r="T3476" i="1" a="1"/>
  <c r="T3476" i="1" s="1"/>
  <c r="T3475" i="1" a="1"/>
  <c r="T3475" i="1" s="1"/>
  <c r="T3474" i="1" a="1"/>
  <c r="T3474" i="1" s="1"/>
  <c r="T3473" i="1" a="1"/>
  <c r="T3473" i="1" s="1"/>
  <c r="T3472" i="1" a="1"/>
  <c r="T3472" i="1" s="1"/>
  <c r="T3471" i="1" a="1"/>
  <c r="T3471" i="1" s="1"/>
  <c r="T3470" i="1" a="1"/>
  <c r="T3470" i="1" s="1"/>
  <c r="T3469" i="1" a="1"/>
  <c r="T3469" i="1" s="1"/>
  <c r="T3468" i="1" a="1"/>
  <c r="T3468" i="1" s="1"/>
  <c r="T3467" i="1" a="1"/>
  <c r="T3467" i="1" s="1"/>
  <c r="T3466" i="1" a="1"/>
  <c r="T3466" i="1" s="1"/>
  <c r="T3465" i="1" a="1"/>
  <c r="T3465" i="1" s="1"/>
  <c r="T3464" i="1" a="1"/>
  <c r="T3464" i="1" s="1"/>
  <c r="T3463" i="1" a="1"/>
  <c r="T3463" i="1" s="1"/>
  <c r="T3462" i="1" a="1"/>
  <c r="T3462" i="1" s="1"/>
  <c r="T3461" i="1" a="1"/>
  <c r="T3461" i="1" s="1"/>
  <c r="T3460" i="1" a="1"/>
  <c r="T3460" i="1" s="1"/>
  <c r="T3459" i="1" a="1"/>
  <c r="T3459" i="1" s="1"/>
  <c r="T3458" i="1" a="1"/>
  <c r="T3458" i="1" s="1"/>
  <c r="T3457" i="1" a="1"/>
  <c r="T3457" i="1" s="1"/>
  <c r="T3456" i="1" a="1"/>
  <c r="T3456" i="1" s="1"/>
  <c r="T3455" i="1" a="1"/>
  <c r="T3455" i="1" s="1"/>
  <c r="T3454" i="1" a="1"/>
  <c r="T3454" i="1" s="1"/>
  <c r="T3453" i="1" a="1"/>
  <c r="T3453" i="1" s="1"/>
  <c r="T3452" i="1" a="1"/>
  <c r="T3452" i="1" s="1"/>
  <c r="T3451" i="1" a="1"/>
  <c r="T3451" i="1" s="1"/>
  <c r="T3450" i="1" a="1"/>
  <c r="T3450" i="1" s="1"/>
  <c r="T3449" i="1" a="1"/>
  <c r="T3449" i="1" s="1"/>
  <c r="T3448" i="1" a="1"/>
  <c r="T3448" i="1" s="1"/>
  <c r="T3447" i="1" a="1"/>
  <c r="T3447" i="1" s="1"/>
  <c r="T3446" i="1" a="1"/>
  <c r="T3446" i="1" s="1"/>
  <c r="T3445" i="1" a="1"/>
  <c r="T3445" i="1" s="1"/>
  <c r="T3444" i="1" a="1"/>
  <c r="T3444" i="1" s="1"/>
  <c r="T3443" i="1" a="1"/>
  <c r="T3443" i="1" s="1"/>
  <c r="T3442" i="1" a="1"/>
  <c r="T3442" i="1" s="1"/>
  <c r="T3441" i="1" a="1"/>
  <c r="T3441" i="1" s="1"/>
  <c r="T3440" i="1" a="1"/>
  <c r="T3440" i="1" s="1"/>
  <c r="T3439" i="1" a="1"/>
  <c r="T3439" i="1" s="1"/>
  <c r="T3438" i="1" a="1"/>
  <c r="T3438" i="1" s="1"/>
  <c r="T3437" i="1" a="1"/>
  <c r="T3437" i="1" s="1"/>
  <c r="T3436" i="1" a="1"/>
  <c r="T3436" i="1" s="1"/>
  <c r="T3435" i="1" a="1"/>
  <c r="T3435" i="1" s="1"/>
  <c r="T3434" i="1" a="1"/>
  <c r="T3434" i="1" s="1"/>
  <c r="T3433" i="1" a="1"/>
  <c r="T3433" i="1" s="1"/>
  <c r="T3432" i="1" a="1"/>
  <c r="T3432" i="1" s="1"/>
  <c r="T3431" i="1" a="1"/>
  <c r="T3431" i="1" s="1"/>
  <c r="T3430" i="1" a="1"/>
  <c r="T3430" i="1" s="1"/>
  <c r="T3429" i="1" a="1"/>
  <c r="T3429" i="1" s="1"/>
  <c r="T3428" i="1" a="1"/>
  <c r="T3428" i="1" s="1"/>
  <c r="T3427" i="1" a="1"/>
  <c r="T3427" i="1" s="1"/>
  <c r="T3426" i="1" a="1"/>
  <c r="T3426" i="1" s="1"/>
  <c r="T3425" i="1" a="1"/>
  <c r="T3425" i="1" s="1"/>
  <c r="T3424" i="1" a="1"/>
  <c r="T3424" i="1" s="1"/>
  <c r="T3423" i="1" a="1"/>
  <c r="T3423" i="1" s="1"/>
  <c r="T3422" i="1" a="1"/>
  <c r="T3422" i="1" s="1"/>
  <c r="T3421" i="1" a="1"/>
  <c r="T3421" i="1" s="1"/>
  <c r="T3420" i="1" a="1"/>
  <c r="T3420" i="1" s="1"/>
  <c r="T3419" i="1" a="1"/>
  <c r="T3419" i="1" s="1"/>
  <c r="T3418" i="1" a="1"/>
  <c r="T3418" i="1" s="1"/>
  <c r="T3417" i="1" a="1"/>
  <c r="T3417" i="1" s="1"/>
  <c r="T3416" i="1" a="1"/>
  <c r="T3416" i="1" s="1"/>
  <c r="T3415" i="1" a="1"/>
  <c r="T3415" i="1" s="1"/>
  <c r="T3414" i="1" a="1"/>
  <c r="T3414" i="1" s="1"/>
  <c r="T3413" i="1" a="1"/>
  <c r="T3413" i="1" s="1"/>
  <c r="T3412" i="1" a="1"/>
  <c r="T3412" i="1" s="1"/>
  <c r="T3411" i="1" a="1"/>
  <c r="T3411" i="1" s="1"/>
  <c r="T3410" i="1" a="1"/>
  <c r="T3410" i="1" s="1"/>
  <c r="T3409" i="1" a="1"/>
  <c r="T3409" i="1" s="1"/>
  <c r="T3408" i="1" a="1"/>
  <c r="T3408" i="1" s="1"/>
  <c r="T3407" i="1" a="1"/>
  <c r="T3407" i="1" s="1"/>
  <c r="T3406" i="1" a="1"/>
  <c r="T3406" i="1" s="1"/>
  <c r="T3405" i="1" a="1"/>
  <c r="T3405" i="1" s="1"/>
  <c r="T3404" i="1" a="1"/>
  <c r="T3404" i="1" s="1"/>
  <c r="T3403" i="1" a="1"/>
  <c r="T3403" i="1" s="1"/>
  <c r="T3402" i="1" a="1"/>
  <c r="T3402" i="1" s="1"/>
  <c r="T3401" i="1" a="1"/>
  <c r="T3401" i="1" s="1"/>
  <c r="T3400" i="1" a="1"/>
  <c r="T3400" i="1" s="1"/>
  <c r="T3399" i="1" a="1"/>
  <c r="T3399" i="1" s="1"/>
  <c r="T3398" i="1" a="1"/>
  <c r="T3398" i="1" s="1"/>
  <c r="T3397" i="1" a="1"/>
  <c r="T3397" i="1" s="1"/>
  <c r="T3396" i="1" a="1"/>
  <c r="T3396" i="1" s="1"/>
  <c r="T3395" i="1" a="1"/>
  <c r="T3395" i="1" s="1"/>
  <c r="T3394" i="1" a="1"/>
  <c r="T3394" i="1" s="1"/>
  <c r="T3393" i="1" a="1"/>
  <c r="T3393" i="1" s="1"/>
  <c r="T3392" i="1" a="1"/>
  <c r="T3392" i="1" s="1"/>
  <c r="T3391" i="1" a="1"/>
  <c r="T3391" i="1" s="1"/>
  <c r="T3390" i="1" a="1"/>
  <c r="T3390" i="1" s="1"/>
  <c r="T3389" i="1" a="1"/>
  <c r="T3389" i="1" s="1"/>
  <c r="T3388" i="1" a="1"/>
  <c r="T3388" i="1" s="1"/>
  <c r="T3387" i="1" a="1"/>
  <c r="T3387" i="1" s="1"/>
  <c r="T3386" i="1" a="1"/>
  <c r="T3386" i="1" s="1"/>
  <c r="T3385" i="1" a="1"/>
  <c r="T3385" i="1" s="1"/>
  <c r="T3384" i="1" a="1"/>
  <c r="T3384" i="1" s="1"/>
  <c r="T3383" i="1" a="1"/>
  <c r="T3383" i="1" s="1"/>
  <c r="T3382" i="1" a="1"/>
  <c r="T3382" i="1" s="1"/>
  <c r="T3381" i="1" a="1"/>
  <c r="T3381" i="1" s="1"/>
  <c r="T3380" i="1" a="1"/>
  <c r="T3380" i="1" s="1"/>
  <c r="T3379" i="1" a="1"/>
  <c r="T3379" i="1" s="1"/>
  <c r="T3378" i="1" a="1"/>
  <c r="T3378" i="1" s="1"/>
  <c r="T3377" i="1" a="1"/>
  <c r="T3377" i="1" s="1"/>
  <c r="T3376" i="1" a="1"/>
  <c r="T3376" i="1" s="1"/>
  <c r="T3375" i="1" a="1"/>
  <c r="T3375" i="1" s="1"/>
  <c r="T3374" i="1" a="1"/>
  <c r="T3374" i="1" s="1"/>
  <c r="T3373" i="1" a="1"/>
  <c r="T3373" i="1" s="1"/>
  <c r="T3372" i="1" a="1"/>
  <c r="T3372" i="1" s="1"/>
  <c r="T3371" i="1" a="1"/>
  <c r="T3371" i="1" s="1"/>
  <c r="T3370" i="1" a="1"/>
  <c r="T3370" i="1" s="1"/>
  <c r="T3369" i="1" a="1"/>
  <c r="T3369" i="1" s="1"/>
  <c r="T3368" i="1" a="1"/>
  <c r="T3368" i="1" s="1"/>
  <c r="T3367" i="1" a="1"/>
  <c r="T3367" i="1" s="1"/>
  <c r="T3366" i="1" a="1"/>
  <c r="T3366" i="1" s="1"/>
  <c r="T3365" i="1" a="1"/>
  <c r="T3365" i="1" s="1"/>
  <c r="T3364" i="1" a="1"/>
  <c r="T3364" i="1" s="1"/>
  <c r="T3363" i="1" a="1"/>
  <c r="T3363" i="1" s="1"/>
  <c r="T3362" i="1" a="1"/>
  <c r="T3362" i="1" s="1"/>
  <c r="T3361" i="1" a="1"/>
  <c r="T3361" i="1" s="1"/>
  <c r="T3360" i="1" a="1"/>
  <c r="T3360" i="1" s="1"/>
  <c r="T3359" i="1" a="1"/>
  <c r="T3359" i="1" s="1"/>
  <c r="T3358" i="1" a="1"/>
  <c r="T3358" i="1" s="1"/>
  <c r="T3357" i="1" a="1"/>
  <c r="T3357" i="1" s="1"/>
  <c r="T3356" i="1" a="1"/>
  <c r="T3356" i="1" s="1"/>
  <c r="T3355" i="1" a="1"/>
  <c r="T3355" i="1" s="1"/>
  <c r="T3354" i="1" a="1"/>
  <c r="T3354" i="1" s="1"/>
  <c r="T3353" i="1" a="1"/>
  <c r="T3353" i="1" s="1"/>
  <c r="T3352" i="1" a="1"/>
  <c r="T3352" i="1" s="1"/>
  <c r="T3351" i="1" a="1"/>
  <c r="T3351" i="1" s="1"/>
  <c r="T3350" i="1" a="1"/>
  <c r="T3350" i="1" s="1"/>
  <c r="T3349" i="1" a="1"/>
  <c r="T3349" i="1" s="1"/>
  <c r="T3348" i="1" a="1"/>
  <c r="T3348" i="1" s="1"/>
  <c r="T3347" i="1" a="1"/>
  <c r="T3347" i="1" s="1"/>
  <c r="T3346" i="1" a="1"/>
  <c r="T3346" i="1" s="1"/>
  <c r="T3345" i="1" a="1"/>
  <c r="T3345" i="1" s="1"/>
  <c r="T3344" i="1" a="1"/>
  <c r="T3344" i="1" s="1"/>
  <c r="T3343" i="1" a="1"/>
  <c r="T3343" i="1" s="1"/>
  <c r="T3342" i="1" a="1"/>
  <c r="T3342" i="1" s="1"/>
  <c r="T3341" i="1" a="1"/>
  <c r="T3341" i="1" s="1"/>
  <c r="T3340" i="1" a="1"/>
  <c r="T3340" i="1" s="1"/>
  <c r="T3339" i="1" a="1"/>
  <c r="T3339" i="1" s="1"/>
  <c r="T3338" i="1" a="1"/>
  <c r="T3338" i="1" s="1"/>
  <c r="T3337" i="1" a="1"/>
  <c r="T3337" i="1" s="1"/>
  <c r="T3336" i="1" a="1"/>
  <c r="T3336" i="1" s="1"/>
  <c r="T3335" i="1" a="1"/>
  <c r="T3335" i="1" s="1"/>
  <c r="T3334" i="1" a="1"/>
  <c r="T3334" i="1" s="1"/>
  <c r="T3333" i="1" a="1"/>
  <c r="T3333" i="1" s="1"/>
  <c r="T3332" i="1" a="1"/>
  <c r="T3332" i="1" s="1"/>
  <c r="T3331" i="1" a="1"/>
  <c r="T3331" i="1" s="1"/>
  <c r="T3330" i="1" a="1"/>
  <c r="T3330" i="1" s="1"/>
  <c r="T3329" i="1" a="1"/>
  <c r="T3329" i="1" s="1"/>
  <c r="T3328" i="1" a="1"/>
  <c r="T3328" i="1" s="1"/>
  <c r="T3327" i="1" a="1"/>
  <c r="T3327" i="1" s="1"/>
  <c r="T3326" i="1" a="1"/>
  <c r="T3326" i="1" s="1"/>
  <c r="T3325" i="1" a="1"/>
  <c r="T3325" i="1" s="1"/>
  <c r="T3324" i="1" a="1"/>
  <c r="T3324" i="1" s="1"/>
  <c r="T3323" i="1" a="1"/>
  <c r="T3323" i="1" s="1"/>
  <c r="T3322" i="1" a="1"/>
  <c r="T3322" i="1" s="1"/>
  <c r="T3321" i="1" a="1"/>
  <c r="T3321" i="1" s="1"/>
  <c r="T3320" i="1" a="1"/>
  <c r="T3320" i="1" s="1"/>
  <c r="T3319" i="1" a="1"/>
  <c r="T3319" i="1" s="1"/>
  <c r="T3318" i="1" a="1"/>
  <c r="T3318" i="1" s="1"/>
  <c r="T3317" i="1" a="1"/>
  <c r="T3317" i="1" s="1"/>
  <c r="T3316" i="1" a="1"/>
  <c r="T3316" i="1" s="1"/>
  <c r="T3315" i="1" a="1"/>
  <c r="T3315" i="1" s="1"/>
  <c r="T3314" i="1" a="1"/>
  <c r="T3314" i="1" s="1"/>
  <c r="T3313" i="1" a="1"/>
  <c r="T3313" i="1" s="1"/>
  <c r="T3312" i="1" a="1"/>
  <c r="T3312" i="1" s="1"/>
  <c r="T3311" i="1" a="1"/>
  <c r="T3311" i="1" s="1"/>
  <c r="T3310" i="1" a="1"/>
  <c r="T3310" i="1" s="1"/>
  <c r="T3309" i="1" a="1"/>
  <c r="T3309" i="1" s="1"/>
  <c r="T3308" i="1" a="1"/>
  <c r="T3308" i="1" s="1"/>
  <c r="T3307" i="1" a="1"/>
  <c r="T3307" i="1" s="1"/>
  <c r="T3306" i="1" a="1"/>
  <c r="T3306" i="1" s="1"/>
  <c r="T3305" i="1" a="1"/>
  <c r="T3305" i="1" s="1"/>
  <c r="T3304" i="1" a="1"/>
  <c r="T3304" i="1" s="1"/>
  <c r="T3303" i="1" a="1"/>
  <c r="T3303" i="1" s="1"/>
  <c r="T3302" i="1" a="1"/>
  <c r="T3302" i="1" s="1"/>
  <c r="T3301" i="1" a="1"/>
  <c r="T3301" i="1" s="1"/>
  <c r="T3300" i="1" a="1"/>
  <c r="T3300" i="1" s="1"/>
  <c r="T3299" i="1" a="1"/>
  <c r="T3299" i="1" s="1"/>
  <c r="T3298" i="1" a="1"/>
  <c r="T3298" i="1" s="1"/>
  <c r="T3297" i="1" a="1"/>
  <c r="T3297" i="1" s="1"/>
  <c r="T3296" i="1" a="1"/>
  <c r="T3296" i="1" s="1"/>
  <c r="T3295" i="1" a="1"/>
  <c r="T3295" i="1" s="1"/>
  <c r="T3294" i="1" a="1"/>
  <c r="T3294" i="1" s="1"/>
  <c r="T3293" i="1" a="1"/>
  <c r="T3293" i="1" s="1"/>
  <c r="T3292" i="1" a="1"/>
  <c r="T3292" i="1" s="1"/>
  <c r="T3291" i="1" a="1"/>
  <c r="T3291" i="1" s="1"/>
  <c r="T3290" i="1" a="1"/>
  <c r="T3290" i="1" s="1"/>
  <c r="T3289" i="1" a="1"/>
  <c r="T3289" i="1" s="1"/>
  <c r="T3288" i="1" a="1"/>
  <c r="T3288" i="1" s="1"/>
  <c r="T3287" i="1" a="1"/>
  <c r="T3287" i="1" s="1"/>
  <c r="T3286" i="1" a="1"/>
  <c r="T3286" i="1" s="1"/>
  <c r="T3285" i="1" a="1"/>
  <c r="T3285" i="1" s="1"/>
  <c r="T3284" i="1" a="1"/>
  <c r="T3284" i="1" s="1"/>
  <c r="T3283" i="1" a="1"/>
  <c r="T3283" i="1" s="1"/>
  <c r="T3282" i="1" a="1"/>
  <c r="T3282" i="1" s="1"/>
  <c r="T3281" i="1" a="1"/>
  <c r="T3281" i="1" s="1"/>
  <c r="T3280" i="1" a="1"/>
  <c r="T3280" i="1" s="1"/>
  <c r="T3279" i="1" a="1"/>
  <c r="T3279" i="1" s="1"/>
  <c r="T3278" i="1" a="1"/>
  <c r="T3278" i="1" s="1"/>
  <c r="T3277" i="1" a="1"/>
  <c r="T3277" i="1" s="1"/>
  <c r="T3276" i="1" a="1"/>
  <c r="T3276" i="1" s="1"/>
  <c r="T3275" i="1" a="1"/>
  <c r="T3275" i="1" s="1"/>
  <c r="T3274" i="1" a="1"/>
  <c r="T3274" i="1" s="1"/>
  <c r="T3273" i="1" a="1"/>
  <c r="T3273" i="1" s="1"/>
  <c r="T3272" i="1" a="1"/>
  <c r="T3272" i="1" s="1"/>
  <c r="T3271" i="1" a="1"/>
  <c r="T3271" i="1" s="1"/>
  <c r="T3270" i="1" a="1"/>
  <c r="T3270" i="1" s="1"/>
  <c r="T3269" i="1" a="1"/>
  <c r="T3269" i="1" s="1"/>
  <c r="T3268" i="1" a="1"/>
  <c r="T3268" i="1" s="1"/>
  <c r="T3267" i="1" a="1"/>
  <c r="T3267" i="1" s="1"/>
  <c r="T3266" i="1" a="1"/>
  <c r="T3266" i="1" s="1"/>
  <c r="T3265" i="1" a="1"/>
  <c r="T3265" i="1" s="1"/>
  <c r="T3264" i="1" a="1"/>
  <c r="T3264" i="1" s="1"/>
  <c r="T3263" i="1" a="1"/>
  <c r="T3263" i="1" s="1"/>
  <c r="T3262" i="1" a="1"/>
  <c r="T3262" i="1" s="1"/>
  <c r="T3261" i="1" a="1"/>
  <c r="T3261" i="1" s="1"/>
  <c r="T3260" i="1" a="1"/>
  <c r="T3260" i="1" s="1"/>
  <c r="T3259" i="1" a="1"/>
  <c r="T3259" i="1" s="1"/>
  <c r="T3258" i="1" a="1"/>
  <c r="T3258" i="1" s="1"/>
  <c r="T3257" i="1" a="1"/>
  <c r="T3257" i="1" s="1"/>
  <c r="T3256" i="1" a="1"/>
  <c r="T3256" i="1" s="1"/>
  <c r="T3255" i="1" a="1"/>
  <c r="T3255" i="1" s="1"/>
  <c r="T3254" i="1" a="1"/>
  <c r="T3254" i="1" s="1"/>
  <c r="T3253" i="1" a="1"/>
  <c r="T3253" i="1" s="1"/>
  <c r="T3252" i="1" a="1"/>
  <c r="T3252" i="1" s="1"/>
  <c r="T3251" i="1" a="1"/>
  <c r="T3251" i="1" s="1"/>
  <c r="T3250" i="1" a="1"/>
  <c r="T3250" i="1" s="1"/>
  <c r="T3249" i="1" a="1"/>
  <c r="T3249" i="1" s="1"/>
  <c r="T3248" i="1" a="1"/>
  <c r="T3248" i="1" s="1"/>
  <c r="T3247" i="1" a="1"/>
  <c r="T3247" i="1" s="1"/>
  <c r="T3246" i="1" a="1"/>
  <c r="T3246" i="1" s="1"/>
  <c r="T3245" i="1" a="1"/>
  <c r="T3245" i="1" s="1"/>
  <c r="T3244" i="1" a="1"/>
  <c r="T3244" i="1" s="1"/>
  <c r="T3243" i="1" a="1"/>
  <c r="T3243" i="1" s="1"/>
  <c r="T3242" i="1" a="1"/>
  <c r="T3242" i="1" s="1"/>
  <c r="T3241" i="1" a="1"/>
  <c r="T3241" i="1" s="1"/>
  <c r="T3240" i="1" a="1"/>
  <c r="T3240" i="1" s="1"/>
  <c r="T3239" i="1" a="1"/>
  <c r="T3239" i="1" s="1"/>
  <c r="T3238" i="1" a="1"/>
  <c r="T3238" i="1" s="1"/>
  <c r="T3237" i="1" a="1"/>
  <c r="T3237" i="1" s="1"/>
  <c r="T3236" i="1" a="1"/>
  <c r="T3236" i="1" s="1"/>
  <c r="T3235" i="1" a="1"/>
  <c r="T3235" i="1" s="1"/>
  <c r="T3234" i="1" a="1"/>
  <c r="T3234" i="1" s="1"/>
  <c r="T3233" i="1" a="1"/>
  <c r="T3233" i="1" s="1"/>
  <c r="T3232" i="1" a="1"/>
  <c r="T3232" i="1" s="1"/>
  <c r="T3231" i="1" a="1"/>
  <c r="T3231" i="1" s="1"/>
  <c r="T3230" i="1" a="1"/>
  <c r="T3230" i="1" s="1"/>
  <c r="T3229" i="1" a="1"/>
  <c r="T3229" i="1" s="1"/>
  <c r="T3228" i="1" a="1"/>
  <c r="T3228" i="1" s="1"/>
  <c r="T3227" i="1" a="1"/>
  <c r="T3227" i="1" s="1"/>
  <c r="T3226" i="1" a="1"/>
  <c r="T3226" i="1" s="1"/>
  <c r="T3225" i="1" a="1"/>
  <c r="T3225" i="1" s="1"/>
  <c r="T3224" i="1" a="1"/>
  <c r="T3224" i="1" s="1"/>
  <c r="T3223" i="1" a="1"/>
  <c r="T3223" i="1" s="1"/>
  <c r="T3222" i="1" a="1"/>
  <c r="T3222" i="1" s="1"/>
  <c r="T3221" i="1" a="1"/>
  <c r="T3221" i="1" s="1"/>
  <c r="T3220" i="1" a="1"/>
  <c r="T3220" i="1" s="1"/>
  <c r="T3219" i="1" a="1"/>
  <c r="T3219" i="1" s="1"/>
  <c r="T3218" i="1" a="1"/>
  <c r="T3218" i="1" s="1"/>
  <c r="T3217" i="1" a="1"/>
  <c r="T3217" i="1" s="1"/>
  <c r="T3216" i="1" a="1"/>
  <c r="T3216" i="1" s="1"/>
  <c r="T3215" i="1" a="1"/>
  <c r="T3215" i="1" s="1"/>
  <c r="T3214" i="1" a="1"/>
  <c r="T3214" i="1" s="1"/>
  <c r="T3213" i="1" a="1"/>
  <c r="T3213" i="1" s="1"/>
  <c r="T3212" i="1" a="1"/>
  <c r="T3212" i="1" s="1"/>
  <c r="T3211" i="1" a="1"/>
  <c r="T3211" i="1" s="1"/>
  <c r="T3210" i="1" a="1"/>
  <c r="T3210" i="1" s="1"/>
  <c r="T3209" i="1" a="1"/>
  <c r="T3209" i="1" s="1"/>
  <c r="T3208" i="1" a="1"/>
  <c r="T3208" i="1" s="1"/>
  <c r="T3207" i="1" a="1"/>
  <c r="T3207" i="1" s="1"/>
  <c r="T3206" i="1" a="1"/>
  <c r="T3206" i="1" s="1"/>
  <c r="T3205" i="1" a="1"/>
  <c r="T3205" i="1" s="1"/>
  <c r="T3204" i="1" a="1"/>
  <c r="T3204" i="1" s="1"/>
  <c r="T3203" i="1" a="1"/>
  <c r="T3203" i="1" s="1"/>
  <c r="T3202" i="1" a="1"/>
  <c r="T3202" i="1" s="1"/>
  <c r="T3201" i="1" a="1"/>
  <c r="T3201" i="1" s="1"/>
  <c r="T3200" i="1" a="1"/>
  <c r="T3200" i="1" s="1"/>
  <c r="T3199" i="1" a="1"/>
  <c r="T3199" i="1" s="1"/>
  <c r="T3198" i="1" a="1"/>
  <c r="T3198" i="1" s="1"/>
  <c r="T3197" i="1" a="1"/>
  <c r="T3197" i="1" s="1"/>
  <c r="T3196" i="1" a="1"/>
  <c r="T3196" i="1" s="1"/>
  <c r="T3195" i="1" a="1"/>
  <c r="T3195" i="1" s="1"/>
  <c r="T3194" i="1" a="1"/>
  <c r="T3194" i="1" s="1"/>
  <c r="T3193" i="1" a="1"/>
  <c r="T3193" i="1" s="1"/>
  <c r="T3192" i="1" a="1"/>
  <c r="T3192" i="1" s="1"/>
  <c r="T3191" i="1" a="1"/>
  <c r="T3191" i="1" s="1"/>
  <c r="T3190" i="1" a="1"/>
  <c r="T3190" i="1" s="1"/>
  <c r="T3189" i="1" a="1"/>
  <c r="T3189" i="1" s="1"/>
  <c r="T3188" i="1" a="1"/>
  <c r="T3188" i="1" s="1"/>
  <c r="T3187" i="1" a="1"/>
  <c r="T3187" i="1" s="1"/>
  <c r="T3186" i="1" a="1"/>
  <c r="T3186" i="1" s="1"/>
  <c r="T3185" i="1" a="1"/>
  <c r="T3185" i="1" s="1"/>
  <c r="T3184" i="1" a="1"/>
  <c r="T3184" i="1" s="1"/>
  <c r="T3183" i="1" a="1"/>
  <c r="T3183" i="1" s="1"/>
  <c r="T3182" i="1" a="1"/>
  <c r="T3182" i="1" s="1"/>
  <c r="T3181" i="1" a="1"/>
  <c r="T3181" i="1" s="1"/>
  <c r="T3180" i="1" a="1"/>
  <c r="T3180" i="1" s="1"/>
  <c r="T3179" i="1" a="1"/>
  <c r="T3179" i="1" s="1"/>
  <c r="T3178" i="1" a="1"/>
  <c r="T3178" i="1" s="1"/>
  <c r="T3177" i="1" a="1"/>
  <c r="T3177" i="1" s="1"/>
  <c r="T3176" i="1" a="1"/>
  <c r="T3176" i="1" s="1"/>
  <c r="T3175" i="1" a="1"/>
  <c r="T3175" i="1" s="1"/>
  <c r="T3174" i="1" a="1"/>
  <c r="T3174" i="1" s="1"/>
  <c r="T3173" i="1" a="1"/>
  <c r="T3173" i="1" s="1"/>
  <c r="T3172" i="1" a="1"/>
  <c r="T3172" i="1" s="1"/>
  <c r="T3171" i="1" a="1"/>
  <c r="T3171" i="1" s="1"/>
  <c r="T3170" i="1" a="1"/>
  <c r="T3170" i="1" s="1"/>
  <c r="T3169" i="1" a="1"/>
  <c r="T3169" i="1" s="1"/>
  <c r="T3168" i="1" a="1"/>
  <c r="T3168" i="1" s="1"/>
  <c r="T3167" i="1" a="1"/>
  <c r="T3167" i="1" s="1"/>
  <c r="T3166" i="1" a="1"/>
  <c r="T3166" i="1" s="1"/>
  <c r="T3165" i="1" a="1"/>
  <c r="T3165" i="1" s="1"/>
  <c r="T3164" i="1" a="1"/>
  <c r="T3164" i="1" s="1"/>
  <c r="T3163" i="1" a="1"/>
  <c r="T3163" i="1" s="1"/>
  <c r="T3162" i="1" a="1"/>
  <c r="T3162" i="1" s="1"/>
  <c r="T3161" i="1" a="1"/>
  <c r="T3161" i="1" s="1"/>
  <c r="T3160" i="1" a="1"/>
  <c r="T3160" i="1" s="1"/>
  <c r="T3159" i="1" a="1"/>
  <c r="T3159" i="1" s="1"/>
  <c r="T3158" i="1" a="1"/>
  <c r="T3158" i="1" s="1"/>
  <c r="T3157" i="1" a="1"/>
  <c r="T3157" i="1" s="1"/>
  <c r="T3156" i="1" a="1"/>
  <c r="T3156" i="1" s="1"/>
  <c r="T3155" i="1" a="1"/>
  <c r="T3155" i="1" s="1"/>
  <c r="T3154" i="1" a="1"/>
  <c r="T3154" i="1" s="1"/>
  <c r="T3153" i="1" a="1"/>
  <c r="T3153" i="1" s="1"/>
  <c r="T3152" i="1" a="1"/>
  <c r="T3152" i="1" s="1"/>
  <c r="T3151" i="1" a="1"/>
  <c r="T3151" i="1" s="1"/>
  <c r="T3150" i="1" a="1"/>
  <c r="T3150" i="1" s="1"/>
  <c r="T3149" i="1" a="1"/>
  <c r="T3149" i="1" s="1"/>
  <c r="T3148" i="1" a="1"/>
  <c r="T3148" i="1" s="1"/>
  <c r="T3147" i="1" a="1"/>
  <c r="T3147" i="1" s="1"/>
  <c r="T3146" i="1" a="1"/>
  <c r="T3146" i="1" s="1"/>
  <c r="T3145" i="1" a="1"/>
  <c r="T3145" i="1" s="1"/>
  <c r="T3144" i="1" a="1"/>
  <c r="T3144" i="1" s="1"/>
  <c r="T3143" i="1" a="1"/>
  <c r="T3143" i="1" s="1"/>
  <c r="T3142" i="1" a="1"/>
  <c r="T3142" i="1" s="1"/>
  <c r="T3141" i="1" a="1"/>
  <c r="T3141" i="1" s="1"/>
  <c r="T3140" i="1" a="1"/>
  <c r="T3140" i="1" s="1"/>
  <c r="T3139" i="1" a="1"/>
  <c r="T3139" i="1" s="1"/>
  <c r="T3138" i="1" a="1"/>
  <c r="T3138" i="1" s="1"/>
  <c r="T3137" i="1" a="1"/>
  <c r="T3137" i="1" s="1"/>
  <c r="T3136" i="1" a="1"/>
  <c r="T3136" i="1" s="1"/>
  <c r="T3135" i="1" a="1"/>
  <c r="T3135" i="1" s="1"/>
  <c r="T3134" i="1" a="1"/>
  <c r="T3134" i="1" s="1"/>
  <c r="T3133" i="1" a="1"/>
  <c r="T3133" i="1" s="1"/>
  <c r="T3132" i="1" a="1"/>
  <c r="T3132" i="1" s="1"/>
  <c r="T3131" i="1" a="1"/>
  <c r="T3131" i="1" s="1"/>
  <c r="T3130" i="1" a="1"/>
  <c r="T3130" i="1" s="1"/>
  <c r="T3129" i="1" a="1"/>
  <c r="T3129" i="1" s="1"/>
  <c r="T3128" i="1" a="1"/>
  <c r="T3128" i="1" s="1"/>
  <c r="T3127" i="1" a="1"/>
  <c r="T3127" i="1" s="1"/>
  <c r="T3126" i="1" a="1"/>
  <c r="T3126" i="1" s="1"/>
  <c r="T3125" i="1" a="1"/>
  <c r="T3125" i="1" s="1"/>
  <c r="T3124" i="1" a="1"/>
  <c r="T3124" i="1" s="1"/>
  <c r="T3123" i="1" a="1"/>
  <c r="T3123" i="1" s="1"/>
  <c r="T3122" i="1" a="1"/>
  <c r="T3122" i="1" s="1"/>
  <c r="T3121" i="1" a="1"/>
  <c r="T3121" i="1" s="1"/>
  <c r="T3120" i="1" a="1"/>
  <c r="T3120" i="1" s="1"/>
  <c r="T3119" i="1" a="1"/>
  <c r="T3119" i="1" s="1"/>
  <c r="T3118" i="1" a="1"/>
  <c r="T3118" i="1" s="1"/>
  <c r="T3117" i="1" a="1"/>
  <c r="T3117" i="1" s="1"/>
  <c r="T3116" i="1" a="1"/>
  <c r="T3116" i="1" s="1"/>
  <c r="T3115" i="1" a="1"/>
  <c r="T3115" i="1" s="1"/>
  <c r="T3114" i="1" a="1"/>
  <c r="T3114" i="1" s="1"/>
  <c r="T3113" i="1" a="1"/>
  <c r="T3113" i="1" s="1"/>
  <c r="T3112" i="1" a="1"/>
  <c r="T3112" i="1" s="1"/>
  <c r="T3111" i="1" a="1"/>
  <c r="T3111" i="1" s="1"/>
  <c r="T3110" i="1" a="1"/>
  <c r="T3110" i="1" s="1"/>
  <c r="T3109" i="1" a="1"/>
  <c r="T3109" i="1" s="1"/>
  <c r="T3108" i="1" a="1"/>
  <c r="T3108" i="1" s="1"/>
  <c r="T3107" i="1" a="1"/>
  <c r="T3107" i="1" s="1"/>
  <c r="T3106" i="1" a="1"/>
  <c r="T3106" i="1" s="1"/>
  <c r="T3105" i="1" a="1"/>
  <c r="T3105" i="1" s="1"/>
  <c r="T3104" i="1" a="1"/>
  <c r="T3104" i="1" s="1"/>
  <c r="T3103" i="1" a="1"/>
  <c r="T3103" i="1" s="1"/>
  <c r="T3102" i="1" a="1"/>
  <c r="T3102" i="1" s="1"/>
  <c r="T3101" i="1" a="1"/>
  <c r="T3101" i="1" s="1"/>
  <c r="T3100" i="1" a="1"/>
  <c r="T3100" i="1" s="1"/>
  <c r="T3099" i="1" a="1"/>
  <c r="T3099" i="1" s="1"/>
  <c r="T3098" i="1" a="1"/>
  <c r="T3098" i="1" s="1"/>
  <c r="T3097" i="1" a="1"/>
  <c r="T3097" i="1" s="1"/>
  <c r="T3096" i="1" a="1"/>
  <c r="T3096" i="1" s="1"/>
  <c r="T3095" i="1" a="1"/>
  <c r="T3095" i="1" s="1"/>
  <c r="T3094" i="1" a="1"/>
  <c r="T3094" i="1" s="1"/>
  <c r="T3093" i="1" a="1"/>
  <c r="T3093" i="1" s="1"/>
  <c r="T3092" i="1" a="1"/>
  <c r="T3092" i="1" s="1"/>
  <c r="T3091" i="1" a="1"/>
  <c r="T3091" i="1" s="1"/>
  <c r="T3090" i="1" a="1"/>
  <c r="T3090" i="1" s="1"/>
  <c r="T3089" i="1" a="1"/>
  <c r="T3089" i="1" s="1"/>
  <c r="T3088" i="1" a="1"/>
  <c r="T3088" i="1" s="1"/>
  <c r="T3087" i="1" a="1"/>
  <c r="T3087" i="1" s="1"/>
  <c r="T3086" i="1" a="1"/>
  <c r="T3086" i="1" s="1"/>
  <c r="T3085" i="1" a="1"/>
  <c r="T3085" i="1" s="1"/>
  <c r="T3084" i="1" a="1"/>
  <c r="T3084" i="1" s="1"/>
  <c r="T3083" i="1" a="1"/>
  <c r="T3083" i="1" s="1"/>
  <c r="T3082" i="1" a="1"/>
  <c r="T3082" i="1" s="1"/>
  <c r="T3081" i="1" a="1"/>
  <c r="T3081" i="1" s="1"/>
  <c r="T3080" i="1" a="1"/>
  <c r="T3080" i="1" s="1"/>
  <c r="T3079" i="1" a="1"/>
  <c r="T3079" i="1" s="1"/>
  <c r="T3078" i="1" a="1"/>
  <c r="T3078" i="1" s="1"/>
  <c r="T3077" i="1" a="1"/>
  <c r="T3077" i="1" s="1"/>
  <c r="T3076" i="1" a="1"/>
  <c r="T3076" i="1" s="1"/>
  <c r="T3075" i="1" a="1"/>
  <c r="T3075" i="1" s="1"/>
  <c r="T3074" i="1" a="1"/>
  <c r="T3074" i="1" s="1"/>
  <c r="T3073" i="1" a="1"/>
  <c r="T3073" i="1" s="1"/>
  <c r="T3072" i="1" a="1"/>
  <c r="T3072" i="1" s="1"/>
  <c r="T3071" i="1" a="1"/>
  <c r="T3071" i="1" s="1"/>
  <c r="T3070" i="1" a="1"/>
  <c r="T3070" i="1" s="1"/>
  <c r="T3069" i="1" a="1"/>
  <c r="T3069" i="1" s="1"/>
  <c r="T3068" i="1" a="1"/>
  <c r="T3068" i="1" s="1"/>
  <c r="T3067" i="1" a="1"/>
  <c r="T3067" i="1" s="1"/>
  <c r="T3066" i="1" a="1"/>
  <c r="T3066" i="1" s="1"/>
  <c r="T3065" i="1" a="1"/>
  <c r="T3065" i="1" s="1"/>
  <c r="T3064" i="1" a="1"/>
  <c r="T3064" i="1" s="1"/>
  <c r="T3063" i="1" a="1"/>
  <c r="T3063" i="1" s="1"/>
  <c r="T3062" i="1" a="1"/>
  <c r="T3062" i="1" s="1"/>
  <c r="T3061" i="1" a="1"/>
  <c r="T3061" i="1" s="1"/>
  <c r="T3060" i="1" a="1"/>
  <c r="T3060" i="1" s="1"/>
  <c r="T3059" i="1" a="1"/>
  <c r="T3059" i="1" s="1"/>
  <c r="T3058" i="1" a="1"/>
  <c r="T3058" i="1" s="1"/>
  <c r="T3057" i="1" a="1"/>
  <c r="T3057" i="1" s="1"/>
  <c r="T3056" i="1" a="1"/>
  <c r="T3056" i="1" s="1"/>
  <c r="T3055" i="1" a="1"/>
  <c r="T3055" i="1" s="1"/>
  <c r="T3054" i="1" a="1"/>
  <c r="T3054" i="1" s="1"/>
  <c r="T3053" i="1" a="1"/>
  <c r="T3053" i="1" s="1"/>
  <c r="T3052" i="1" a="1"/>
  <c r="T3052" i="1" s="1"/>
  <c r="T3051" i="1" a="1"/>
  <c r="T3051" i="1" s="1"/>
  <c r="T3050" i="1" a="1"/>
  <c r="T3050" i="1" s="1"/>
  <c r="T3049" i="1" a="1"/>
  <c r="T3049" i="1" s="1"/>
  <c r="T3048" i="1" a="1"/>
  <c r="T3048" i="1" s="1"/>
  <c r="T3047" i="1" a="1"/>
  <c r="T3047" i="1" s="1"/>
  <c r="T3046" i="1" a="1"/>
  <c r="T3046" i="1" s="1"/>
  <c r="T3045" i="1" a="1"/>
  <c r="T3045" i="1" s="1"/>
  <c r="T3044" i="1" a="1"/>
  <c r="T3044" i="1" s="1"/>
  <c r="T3043" i="1" a="1"/>
  <c r="T3043" i="1" s="1"/>
  <c r="T3042" i="1" a="1"/>
  <c r="T3042" i="1" s="1"/>
  <c r="T3041" i="1" a="1"/>
  <c r="T3041" i="1" s="1"/>
  <c r="T3040" i="1" a="1"/>
  <c r="T3040" i="1" s="1"/>
  <c r="T3039" i="1" a="1"/>
  <c r="T3039" i="1" s="1"/>
  <c r="T3038" i="1" a="1"/>
  <c r="T3038" i="1" s="1"/>
  <c r="T3037" i="1" a="1"/>
  <c r="T3037" i="1" s="1"/>
  <c r="T3036" i="1" a="1"/>
  <c r="T3036" i="1" s="1"/>
  <c r="T3035" i="1" a="1"/>
  <c r="T3035" i="1" s="1"/>
  <c r="T3034" i="1" a="1"/>
  <c r="T3034" i="1" s="1"/>
  <c r="T3033" i="1" a="1"/>
  <c r="T3033" i="1" s="1"/>
  <c r="T3032" i="1" a="1"/>
  <c r="T3032" i="1" s="1"/>
  <c r="T3031" i="1" a="1"/>
  <c r="T3031" i="1" s="1"/>
  <c r="T3030" i="1" a="1"/>
  <c r="T3030" i="1" s="1"/>
  <c r="T3029" i="1" a="1"/>
  <c r="T3029" i="1" s="1"/>
  <c r="T3028" i="1" a="1"/>
  <c r="T3028" i="1" s="1"/>
  <c r="T3027" i="1" a="1"/>
  <c r="T3027" i="1" s="1"/>
  <c r="T3026" i="1" a="1"/>
  <c r="T3026" i="1" s="1"/>
  <c r="T3025" i="1" a="1"/>
  <c r="T3025" i="1" s="1"/>
  <c r="T3024" i="1" a="1"/>
  <c r="T3024" i="1" s="1"/>
  <c r="T3023" i="1" a="1"/>
  <c r="T3023" i="1" s="1"/>
  <c r="T3022" i="1" a="1"/>
  <c r="T3022" i="1" s="1"/>
  <c r="T3021" i="1" a="1"/>
  <c r="T3021" i="1" s="1"/>
  <c r="T3020" i="1" a="1"/>
  <c r="T3020" i="1" s="1"/>
  <c r="T3019" i="1" a="1"/>
  <c r="T3019" i="1" s="1"/>
  <c r="T3018" i="1" a="1"/>
  <c r="T3018" i="1" s="1"/>
  <c r="T3017" i="1" a="1"/>
  <c r="T3017" i="1" s="1"/>
  <c r="T3016" i="1" a="1"/>
  <c r="T3016" i="1" s="1"/>
  <c r="T3015" i="1" a="1"/>
  <c r="T3015" i="1" s="1"/>
  <c r="T3014" i="1" a="1"/>
  <c r="T3014" i="1" s="1"/>
  <c r="T3013" i="1" a="1"/>
  <c r="T3013" i="1" s="1"/>
  <c r="T3012" i="1" a="1"/>
  <c r="T3012" i="1" s="1"/>
  <c r="T3011" i="1" a="1"/>
  <c r="T3011" i="1" s="1"/>
  <c r="T3010" i="1" a="1"/>
  <c r="T3010" i="1" s="1"/>
  <c r="T3009" i="1" a="1"/>
  <c r="T3009" i="1" s="1"/>
  <c r="T3008" i="1" a="1"/>
  <c r="T3008" i="1" s="1"/>
  <c r="T3007" i="1" a="1"/>
  <c r="T3007" i="1" s="1"/>
  <c r="T3006" i="1" a="1"/>
  <c r="T3006" i="1" s="1"/>
  <c r="T3005" i="1" a="1"/>
  <c r="T3005" i="1" s="1"/>
  <c r="T3004" i="1" a="1"/>
  <c r="T3004" i="1" s="1"/>
  <c r="T3003" i="1" a="1"/>
  <c r="T3003" i="1" s="1"/>
  <c r="T3002" i="1" a="1"/>
  <c r="T3002" i="1" s="1"/>
  <c r="T3001" i="1" a="1"/>
  <c r="T3001" i="1" s="1"/>
  <c r="T3000" i="1" a="1"/>
  <c r="T3000" i="1" s="1"/>
  <c r="T2999" i="1" a="1"/>
  <c r="T2999" i="1" s="1"/>
  <c r="T2998" i="1" a="1"/>
  <c r="T2998" i="1" s="1"/>
  <c r="T2997" i="1" a="1"/>
  <c r="T2997" i="1" s="1"/>
  <c r="T2996" i="1" a="1"/>
  <c r="T2996" i="1" s="1"/>
  <c r="T2995" i="1" a="1"/>
  <c r="T2995" i="1" s="1"/>
  <c r="T2994" i="1" a="1"/>
  <c r="T2994" i="1" s="1"/>
  <c r="T2993" i="1" a="1"/>
  <c r="T2993" i="1" s="1"/>
  <c r="T2992" i="1" a="1"/>
  <c r="T2992" i="1" s="1"/>
  <c r="T2991" i="1" a="1"/>
  <c r="T2991" i="1" s="1"/>
  <c r="T2990" i="1" a="1"/>
  <c r="T2990" i="1" s="1"/>
  <c r="T2989" i="1" a="1"/>
  <c r="T2989" i="1" s="1"/>
  <c r="T2988" i="1" a="1"/>
  <c r="T2988" i="1" s="1"/>
  <c r="T2987" i="1" a="1"/>
  <c r="T2987" i="1" s="1"/>
  <c r="T2986" i="1" a="1"/>
  <c r="T2986" i="1" s="1"/>
  <c r="T2985" i="1" a="1"/>
  <c r="T2985" i="1" s="1"/>
  <c r="T2984" i="1" a="1"/>
  <c r="T2984" i="1" s="1"/>
  <c r="T2983" i="1" a="1"/>
  <c r="T2983" i="1" s="1"/>
  <c r="T2982" i="1" a="1"/>
  <c r="T2982" i="1" s="1"/>
  <c r="T2981" i="1" a="1"/>
  <c r="T2981" i="1" s="1"/>
  <c r="T2980" i="1" a="1"/>
  <c r="T2980" i="1" s="1"/>
  <c r="T2979" i="1" a="1"/>
  <c r="T2979" i="1" s="1"/>
  <c r="T2978" i="1" a="1"/>
  <c r="T2978" i="1" s="1"/>
  <c r="T2977" i="1" a="1"/>
  <c r="T2977" i="1" s="1"/>
  <c r="T2976" i="1" a="1"/>
  <c r="T2976" i="1" s="1"/>
  <c r="T2975" i="1" a="1"/>
  <c r="T2975" i="1" s="1"/>
  <c r="T2974" i="1" a="1"/>
  <c r="T2974" i="1" s="1"/>
  <c r="T2973" i="1" a="1"/>
  <c r="T2973" i="1" s="1"/>
  <c r="T2972" i="1" a="1"/>
  <c r="T2972" i="1" s="1"/>
  <c r="T2971" i="1" a="1"/>
  <c r="T2971" i="1" s="1"/>
  <c r="T2970" i="1" a="1"/>
  <c r="T2970" i="1" s="1"/>
  <c r="T2969" i="1" a="1"/>
  <c r="T2969" i="1" s="1"/>
  <c r="T2968" i="1" a="1"/>
  <c r="T2968" i="1" s="1"/>
  <c r="T2967" i="1" a="1"/>
  <c r="T2967" i="1" s="1"/>
  <c r="T2966" i="1" a="1"/>
  <c r="T2966" i="1" s="1"/>
  <c r="T2965" i="1" a="1"/>
  <c r="T2965" i="1" s="1"/>
  <c r="T2964" i="1" a="1"/>
  <c r="T2964" i="1" s="1"/>
  <c r="T2963" i="1" a="1"/>
  <c r="T2963" i="1" s="1"/>
  <c r="T2962" i="1" a="1"/>
  <c r="T2962" i="1" s="1"/>
  <c r="T2961" i="1" a="1"/>
  <c r="T2961" i="1" s="1"/>
  <c r="T2960" i="1" a="1"/>
  <c r="T2960" i="1" s="1"/>
  <c r="T2959" i="1" a="1"/>
  <c r="T2959" i="1" s="1"/>
  <c r="T2958" i="1" a="1"/>
  <c r="T2958" i="1" s="1"/>
  <c r="T2957" i="1" a="1"/>
  <c r="T2957" i="1" s="1"/>
  <c r="T2956" i="1" a="1"/>
  <c r="T2956" i="1" s="1"/>
  <c r="T2955" i="1" a="1"/>
  <c r="T2955" i="1" s="1"/>
  <c r="T2954" i="1" a="1"/>
  <c r="T2954" i="1" s="1"/>
  <c r="T2953" i="1" a="1"/>
  <c r="T2953" i="1" s="1"/>
  <c r="T2952" i="1" a="1"/>
  <c r="T2952" i="1" s="1"/>
  <c r="T2951" i="1" a="1"/>
  <c r="T2951" i="1" s="1"/>
  <c r="T2950" i="1" a="1"/>
  <c r="T2950" i="1" s="1"/>
  <c r="T2949" i="1" a="1"/>
  <c r="T2949" i="1" s="1"/>
  <c r="T2948" i="1" a="1"/>
  <c r="T2948" i="1" s="1"/>
  <c r="T2947" i="1" a="1"/>
  <c r="T2947" i="1" s="1"/>
  <c r="T2946" i="1" a="1"/>
  <c r="T2946" i="1" s="1"/>
  <c r="T2945" i="1" a="1"/>
  <c r="T2945" i="1" s="1"/>
  <c r="T2944" i="1" a="1"/>
  <c r="T2944" i="1" s="1"/>
  <c r="T2943" i="1" a="1"/>
  <c r="T2943" i="1" s="1"/>
  <c r="T2942" i="1" a="1"/>
  <c r="T2942" i="1" s="1"/>
  <c r="T2941" i="1" a="1"/>
  <c r="T2941" i="1" s="1"/>
  <c r="T2940" i="1" a="1"/>
  <c r="T2940" i="1" s="1"/>
  <c r="T2939" i="1" a="1"/>
  <c r="T2939" i="1" s="1"/>
  <c r="T2938" i="1" a="1"/>
  <c r="T2938" i="1" s="1"/>
  <c r="T2937" i="1" a="1"/>
  <c r="T2937" i="1" s="1"/>
  <c r="T2936" i="1" a="1"/>
  <c r="T2936" i="1" s="1"/>
  <c r="T2935" i="1" a="1"/>
  <c r="T2935" i="1" s="1"/>
  <c r="T2934" i="1" a="1"/>
  <c r="T2934" i="1" s="1"/>
  <c r="T2933" i="1" a="1"/>
  <c r="T2933" i="1" s="1"/>
  <c r="T2932" i="1" a="1"/>
  <c r="T2932" i="1" s="1"/>
  <c r="T2931" i="1" a="1"/>
  <c r="T2931" i="1" s="1"/>
  <c r="T2930" i="1" a="1"/>
  <c r="T2930" i="1" s="1"/>
  <c r="T2929" i="1" a="1"/>
  <c r="T2929" i="1" s="1"/>
  <c r="T2928" i="1" a="1"/>
  <c r="T2928" i="1" s="1"/>
  <c r="T2927" i="1" a="1"/>
  <c r="T2927" i="1" s="1"/>
  <c r="T2926" i="1" a="1"/>
  <c r="T2926" i="1" s="1"/>
  <c r="T2925" i="1" a="1"/>
  <c r="T2925" i="1" s="1"/>
  <c r="T2924" i="1" a="1"/>
  <c r="T2924" i="1" s="1"/>
  <c r="T2923" i="1" a="1"/>
  <c r="T2923" i="1" s="1"/>
  <c r="T2922" i="1" a="1"/>
  <c r="T2922" i="1" s="1"/>
  <c r="T2921" i="1" a="1"/>
  <c r="T2921" i="1" s="1"/>
  <c r="T2920" i="1" a="1"/>
  <c r="T2920" i="1" s="1"/>
  <c r="T2919" i="1" a="1"/>
  <c r="T2919" i="1" s="1"/>
  <c r="T2918" i="1" a="1"/>
  <c r="T2918" i="1" s="1"/>
  <c r="T2917" i="1" a="1"/>
  <c r="T2917" i="1" s="1"/>
  <c r="T2916" i="1" a="1"/>
  <c r="T2916" i="1" s="1"/>
  <c r="T2915" i="1" a="1"/>
  <c r="T2915" i="1" s="1"/>
  <c r="T2914" i="1" a="1"/>
  <c r="T2914" i="1" s="1"/>
  <c r="T2913" i="1" a="1"/>
  <c r="T2913" i="1" s="1"/>
  <c r="T2912" i="1" a="1"/>
  <c r="T2912" i="1" s="1"/>
  <c r="T2911" i="1" a="1"/>
  <c r="T2911" i="1" s="1"/>
  <c r="T2910" i="1" a="1"/>
  <c r="T2910" i="1" s="1"/>
  <c r="T2909" i="1" a="1"/>
  <c r="T2909" i="1" s="1"/>
  <c r="T2908" i="1" a="1"/>
  <c r="T2908" i="1" s="1"/>
  <c r="T2907" i="1" a="1"/>
  <c r="T2907" i="1" s="1"/>
  <c r="T2906" i="1" a="1"/>
  <c r="T2906" i="1" s="1"/>
  <c r="T2905" i="1" a="1"/>
  <c r="T2905" i="1" s="1"/>
  <c r="T2904" i="1" a="1"/>
  <c r="T2904" i="1" s="1"/>
  <c r="T2903" i="1" a="1"/>
  <c r="T2903" i="1" s="1"/>
  <c r="T2902" i="1" a="1"/>
  <c r="T2902" i="1" s="1"/>
  <c r="T2901" i="1" a="1"/>
  <c r="T2901" i="1" s="1"/>
  <c r="T2900" i="1" a="1"/>
  <c r="T2900" i="1" s="1"/>
  <c r="T2899" i="1" a="1"/>
  <c r="T2899" i="1" s="1"/>
  <c r="T2898" i="1" a="1"/>
  <c r="T2898" i="1" s="1"/>
  <c r="T2897" i="1" a="1"/>
  <c r="T2897" i="1" s="1"/>
  <c r="T2896" i="1" a="1"/>
  <c r="T2896" i="1" s="1"/>
  <c r="T2895" i="1" a="1"/>
  <c r="T2895" i="1" s="1"/>
  <c r="T2894" i="1" a="1"/>
  <c r="T2894" i="1" s="1"/>
  <c r="T2893" i="1" a="1"/>
  <c r="T2893" i="1" s="1"/>
  <c r="T2892" i="1" a="1"/>
  <c r="T2892" i="1" s="1"/>
  <c r="T2891" i="1" a="1"/>
  <c r="T2891" i="1" s="1"/>
  <c r="T2890" i="1" a="1"/>
  <c r="T2890" i="1" s="1"/>
  <c r="T2889" i="1" a="1"/>
  <c r="T2889" i="1" s="1"/>
  <c r="T2888" i="1" a="1"/>
  <c r="T2888" i="1" s="1"/>
  <c r="T2887" i="1" a="1"/>
  <c r="T2887" i="1" s="1"/>
  <c r="T2886" i="1" a="1"/>
  <c r="T2886" i="1" s="1"/>
  <c r="T2885" i="1" a="1"/>
  <c r="T2885" i="1" s="1"/>
  <c r="T2884" i="1" a="1"/>
  <c r="T2884" i="1" s="1"/>
  <c r="T2883" i="1" a="1"/>
  <c r="T2883" i="1" s="1"/>
  <c r="T2882" i="1" a="1"/>
  <c r="T2882" i="1" s="1"/>
  <c r="T2881" i="1" a="1"/>
  <c r="T2881" i="1" s="1"/>
  <c r="T2880" i="1" a="1"/>
  <c r="T2880" i="1" s="1"/>
  <c r="T2879" i="1" a="1"/>
  <c r="T2879" i="1" s="1"/>
  <c r="T2878" i="1" a="1"/>
  <c r="T2878" i="1" s="1"/>
  <c r="T2877" i="1" a="1"/>
  <c r="T2877" i="1" s="1"/>
  <c r="T2876" i="1" a="1"/>
  <c r="T2876" i="1" s="1"/>
  <c r="T2875" i="1" a="1"/>
  <c r="T2875" i="1" s="1"/>
  <c r="T2874" i="1" a="1"/>
  <c r="T2874" i="1" s="1"/>
  <c r="T2873" i="1" a="1"/>
  <c r="T2873" i="1" s="1"/>
  <c r="T2872" i="1" a="1"/>
  <c r="T2872" i="1" s="1"/>
  <c r="T2871" i="1" a="1"/>
  <c r="T2871" i="1" s="1"/>
  <c r="T2870" i="1" a="1"/>
  <c r="T2870" i="1" s="1"/>
  <c r="T2869" i="1" a="1"/>
  <c r="T2869" i="1" s="1"/>
  <c r="T2868" i="1" a="1"/>
  <c r="T2868" i="1" s="1"/>
  <c r="T2867" i="1" a="1"/>
  <c r="T2867" i="1" s="1"/>
  <c r="T2866" i="1" a="1"/>
  <c r="T2866" i="1" s="1"/>
  <c r="T2865" i="1" a="1"/>
  <c r="T2865" i="1" s="1"/>
  <c r="T2864" i="1" a="1"/>
  <c r="T2864" i="1" s="1"/>
  <c r="T2863" i="1" a="1"/>
  <c r="T2863" i="1" s="1"/>
  <c r="T2862" i="1" a="1"/>
  <c r="T2862" i="1" s="1"/>
  <c r="T2861" i="1" a="1"/>
  <c r="T2861" i="1" s="1"/>
  <c r="T2860" i="1" a="1"/>
  <c r="T2860" i="1" s="1"/>
  <c r="T2859" i="1" a="1"/>
  <c r="T2859" i="1" s="1"/>
  <c r="T2858" i="1" a="1"/>
  <c r="T2858" i="1" s="1"/>
  <c r="T2857" i="1" a="1"/>
  <c r="T2857" i="1" s="1"/>
  <c r="T2856" i="1" a="1"/>
  <c r="T2856" i="1" s="1"/>
  <c r="T2855" i="1" a="1"/>
  <c r="T2855" i="1" s="1"/>
  <c r="T2854" i="1" a="1"/>
  <c r="T2854" i="1" s="1"/>
  <c r="T2853" i="1" a="1"/>
  <c r="T2853" i="1" s="1"/>
  <c r="T2852" i="1" a="1"/>
  <c r="T2852" i="1" s="1"/>
  <c r="T2851" i="1" a="1"/>
  <c r="T2851" i="1" s="1"/>
  <c r="T2850" i="1" a="1"/>
  <c r="T2850" i="1" s="1"/>
  <c r="T2849" i="1" a="1"/>
  <c r="T2849" i="1" s="1"/>
  <c r="T2848" i="1" a="1"/>
  <c r="T2848" i="1" s="1"/>
  <c r="T2847" i="1" a="1"/>
  <c r="T2847" i="1" s="1"/>
  <c r="T2846" i="1" a="1"/>
  <c r="T2846" i="1" s="1"/>
  <c r="T2845" i="1" a="1"/>
  <c r="T2845" i="1" s="1"/>
  <c r="T2844" i="1" a="1"/>
  <c r="T2844" i="1" s="1"/>
  <c r="T2843" i="1" a="1"/>
  <c r="T2843" i="1" s="1"/>
  <c r="T2842" i="1" a="1"/>
  <c r="T2842" i="1" s="1"/>
  <c r="T2841" i="1" a="1"/>
  <c r="T2841" i="1" s="1"/>
  <c r="T2840" i="1" a="1"/>
  <c r="T2840" i="1" s="1"/>
  <c r="T2839" i="1" a="1"/>
  <c r="T2839" i="1" s="1"/>
  <c r="T2838" i="1" a="1"/>
  <c r="T2838" i="1" s="1"/>
  <c r="T2837" i="1" a="1"/>
  <c r="T2837" i="1" s="1"/>
  <c r="T2836" i="1" a="1"/>
  <c r="T2836" i="1" s="1"/>
  <c r="T2835" i="1" a="1"/>
  <c r="T2835" i="1" s="1"/>
  <c r="T2834" i="1" a="1"/>
  <c r="T2834" i="1" s="1"/>
  <c r="T2833" i="1" a="1"/>
  <c r="T2833" i="1" s="1"/>
  <c r="T2832" i="1" a="1"/>
  <c r="T2832" i="1" s="1"/>
  <c r="T2831" i="1" a="1"/>
  <c r="T2831" i="1" s="1"/>
  <c r="T2830" i="1" a="1"/>
  <c r="T2830" i="1" s="1"/>
  <c r="T2829" i="1" a="1"/>
  <c r="T2829" i="1" s="1"/>
  <c r="T2828" i="1" a="1"/>
  <c r="T2828" i="1" s="1"/>
  <c r="T2827" i="1" a="1"/>
  <c r="T2827" i="1" s="1"/>
  <c r="T2826" i="1" a="1"/>
  <c r="T2826" i="1" s="1"/>
  <c r="T2825" i="1" a="1"/>
  <c r="T2825" i="1" s="1"/>
  <c r="T2824" i="1" a="1"/>
  <c r="T2824" i="1" s="1"/>
  <c r="T2823" i="1" a="1"/>
  <c r="T2823" i="1" s="1"/>
  <c r="T2822" i="1" a="1"/>
  <c r="T2822" i="1" s="1"/>
  <c r="T2821" i="1" a="1"/>
  <c r="T2821" i="1" s="1"/>
  <c r="T2820" i="1" a="1"/>
  <c r="T2820" i="1" s="1"/>
  <c r="T2819" i="1" a="1"/>
  <c r="T2819" i="1" s="1"/>
  <c r="T2818" i="1" a="1"/>
  <c r="T2818" i="1" s="1"/>
  <c r="T2817" i="1" a="1"/>
  <c r="T2817" i="1" s="1"/>
  <c r="T2816" i="1" a="1"/>
  <c r="T2816" i="1" s="1"/>
  <c r="T2815" i="1" a="1"/>
  <c r="T2815" i="1" s="1"/>
  <c r="T2814" i="1" a="1"/>
  <c r="T2814" i="1" s="1"/>
  <c r="T2813" i="1" a="1"/>
  <c r="T2813" i="1" s="1"/>
  <c r="T2812" i="1" a="1"/>
  <c r="T2812" i="1" s="1"/>
  <c r="T2811" i="1" a="1"/>
  <c r="T2811" i="1" s="1"/>
  <c r="T2810" i="1" a="1"/>
  <c r="T2810" i="1" s="1"/>
  <c r="T2809" i="1" a="1"/>
  <c r="T2809" i="1" s="1"/>
  <c r="T2808" i="1" a="1"/>
  <c r="T2808" i="1" s="1"/>
  <c r="T2807" i="1" a="1"/>
  <c r="T2807" i="1" s="1"/>
  <c r="T2806" i="1" a="1"/>
  <c r="T2806" i="1" s="1"/>
  <c r="T2805" i="1" a="1"/>
  <c r="T2805" i="1" s="1"/>
  <c r="T2804" i="1" a="1"/>
  <c r="T2804" i="1" s="1"/>
  <c r="T2803" i="1" a="1"/>
  <c r="T2803" i="1" s="1"/>
  <c r="T2802" i="1" a="1"/>
  <c r="T2802" i="1" s="1"/>
  <c r="T2801" i="1" a="1"/>
  <c r="T2801" i="1" s="1"/>
  <c r="T2800" i="1" a="1"/>
  <c r="T2800" i="1" s="1"/>
  <c r="T2799" i="1" a="1"/>
  <c r="T2799" i="1" s="1"/>
  <c r="T2798" i="1" a="1"/>
  <c r="T2798" i="1" s="1"/>
  <c r="T2797" i="1" a="1"/>
  <c r="T2797" i="1" s="1"/>
  <c r="T2796" i="1" a="1"/>
  <c r="T2796" i="1" s="1"/>
  <c r="T2795" i="1" a="1"/>
  <c r="T2795" i="1" s="1"/>
  <c r="T2794" i="1" a="1"/>
  <c r="T2794" i="1" s="1"/>
  <c r="T2793" i="1" a="1"/>
  <c r="T2793" i="1" s="1"/>
  <c r="T2792" i="1" a="1"/>
  <c r="T2792" i="1" s="1"/>
  <c r="T2791" i="1" a="1"/>
  <c r="T2791" i="1" s="1"/>
  <c r="T2790" i="1" a="1"/>
  <c r="T2790" i="1" s="1"/>
  <c r="T2789" i="1" a="1"/>
  <c r="T2789" i="1" s="1"/>
  <c r="T2788" i="1" a="1"/>
  <c r="T2788" i="1" s="1"/>
  <c r="T2787" i="1" a="1"/>
  <c r="T2787" i="1" s="1"/>
  <c r="T2786" i="1" a="1"/>
  <c r="T2786" i="1" s="1"/>
  <c r="T2785" i="1" a="1"/>
  <c r="T2785" i="1" s="1"/>
  <c r="T2784" i="1" a="1"/>
  <c r="T2784" i="1" s="1"/>
  <c r="T2783" i="1" a="1"/>
  <c r="T2783" i="1" s="1"/>
  <c r="T2782" i="1" a="1"/>
  <c r="T2782" i="1" s="1"/>
  <c r="T2781" i="1" a="1"/>
  <c r="T2781" i="1" s="1"/>
  <c r="T2780" i="1" a="1"/>
  <c r="T2780" i="1" s="1"/>
  <c r="T2779" i="1" a="1"/>
  <c r="T2779" i="1" s="1"/>
  <c r="T2778" i="1" a="1"/>
  <c r="T2778" i="1" s="1"/>
  <c r="T2777" i="1" a="1"/>
  <c r="T2777" i="1" s="1"/>
  <c r="T2776" i="1" a="1"/>
  <c r="T2776" i="1" s="1"/>
  <c r="T2775" i="1" a="1"/>
  <c r="T2775" i="1" s="1"/>
  <c r="T2774" i="1" a="1"/>
  <c r="T2774" i="1" s="1"/>
  <c r="T2773" i="1" a="1"/>
  <c r="T2773" i="1" s="1"/>
  <c r="T2772" i="1" a="1"/>
  <c r="T2772" i="1" s="1"/>
  <c r="T2771" i="1" a="1"/>
  <c r="T2771" i="1" s="1"/>
  <c r="T2770" i="1" a="1"/>
  <c r="T2770" i="1" s="1"/>
  <c r="T2769" i="1" a="1"/>
  <c r="T2769" i="1" s="1"/>
  <c r="T2768" i="1" a="1"/>
  <c r="T2768" i="1" s="1"/>
  <c r="T2767" i="1" a="1"/>
  <c r="T2767" i="1" s="1"/>
  <c r="T2766" i="1" a="1"/>
  <c r="T2766" i="1" s="1"/>
  <c r="T2765" i="1" a="1"/>
  <c r="T2765" i="1" s="1"/>
  <c r="T2764" i="1" a="1"/>
  <c r="T2764" i="1" s="1"/>
  <c r="T2763" i="1" a="1"/>
  <c r="T2763" i="1" s="1"/>
  <c r="T2762" i="1" a="1"/>
  <c r="T2762" i="1" s="1"/>
  <c r="T2761" i="1" a="1"/>
  <c r="T2761" i="1" s="1"/>
  <c r="T2760" i="1" a="1"/>
  <c r="T2760" i="1" s="1"/>
  <c r="T2759" i="1" a="1"/>
  <c r="T2759" i="1" s="1"/>
  <c r="T2758" i="1" a="1"/>
  <c r="T2758" i="1" s="1"/>
  <c r="T2757" i="1" a="1"/>
  <c r="T2757" i="1" s="1"/>
  <c r="T2756" i="1" a="1"/>
  <c r="T2756" i="1" s="1"/>
  <c r="T2755" i="1" a="1"/>
  <c r="T2755" i="1" s="1"/>
  <c r="T2754" i="1" a="1"/>
  <c r="T2754" i="1" s="1"/>
  <c r="T2753" i="1" a="1"/>
  <c r="T2753" i="1" s="1"/>
  <c r="T2752" i="1" a="1"/>
  <c r="T2752" i="1" s="1"/>
  <c r="T2751" i="1" a="1"/>
  <c r="T2751" i="1" s="1"/>
  <c r="T2750" i="1" a="1"/>
  <c r="T2750" i="1" s="1"/>
  <c r="T2749" i="1" a="1"/>
  <c r="T2749" i="1" s="1"/>
  <c r="T2748" i="1" a="1"/>
  <c r="T2748" i="1" s="1"/>
  <c r="T2747" i="1" a="1"/>
  <c r="T2747" i="1" s="1"/>
  <c r="T2746" i="1" a="1"/>
  <c r="T2746" i="1" s="1"/>
  <c r="T2745" i="1" a="1"/>
  <c r="T2745" i="1" s="1"/>
  <c r="T2744" i="1" a="1"/>
  <c r="T2744" i="1" s="1"/>
  <c r="T2743" i="1" a="1"/>
  <c r="T2743" i="1" s="1"/>
  <c r="T2742" i="1" a="1"/>
  <c r="T2742" i="1" s="1"/>
  <c r="T2741" i="1" a="1"/>
  <c r="T2741" i="1" s="1"/>
  <c r="T2740" i="1" a="1"/>
  <c r="T2740" i="1" s="1"/>
  <c r="T2739" i="1" a="1"/>
  <c r="T2739" i="1" s="1"/>
  <c r="T2738" i="1" a="1"/>
  <c r="T2738" i="1" s="1"/>
  <c r="T2737" i="1" a="1"/>
  <c r="T2737" i="1" s="1"/>
  <c r="T2736" i="1" a="1"/>
  <c r="T2736" i="1" s="1"/>
  <c r="T2735" i="1" a="1"/>
  <c r="T2735" i="1" s="1"/>
  <c r="T2734" i="1" a="1"/>
  <c r="T2734" i="1" s="1"/>
  <c r="T2733" i="1" a="1"/>
  <c r="T2733" i="1" s="1"/>
  <c r="T2732" i="1" a="1"/>
  <c r="T2732" i="1" s="1"/>
  <c r="T2731" i="1" a="1"/>
  <c r="T2731" i="1" s="1"/>
  <c r="T2730" i="1" a="1"/>
  <c r="T2730" i="1" s="1"/>
  <c r="T2729" i="1" a="1"/>
  <c r="T2729" i="1" s="1"/>
  <c r="T2728" i="1" a="1"/>
  <c r="T2728" i="1" s="1"/>
  <c r="T2727" i="1" a="1"/>
  <c r="T2727" i="1" s="1"/>
  <c r="T2726" i="1" a="1"/>
  <c r="T2726" i="1" s="1"/>
  <c r="T2725" i="1" a="1"/>
  <c r="T2725" i="1" s="1"/>
  <c r="T2724" i="1" a="1"/>
  <c r="T2724" i="1" s="1"/>
  <c r="T2723" i="1" a="1"/>
  <c r="T2723" i="1" s="1"/>
  <c r="T2722" i="1" a="1"/>
  <c r="T2722" i="1" s="1"/>
  <c r="T2721" i="1" a="1"/>
  <c r="T2721" i="1" s="1"/>
  <c r="T2720" i="1" a="1"/>
  <c r="T2720" i="1" s="1"/>
  <c r="T2719" i="1" a="1"/>
  <c r="T2719" i="1" s="1"/>
  <c r="T2718" i="1" a="1"/>
  <c r="T2718" i="1" s="1"/>
  <c r="T2717" i="1" a="1"/>
  <c r="T2717" i="1" s="1"/>
  <c r="T2716" i="1" a="1"/>
  <c r="T2716" i="1" s="1"/>
  <c r="T2715" i="1" a="1"/>
  <c r="T2715" i="1" s="1"/>
  <c r="T2714" i="1" a="1"/>
  <c r="T2714" i="1" s="1"/>
  <c r="T2713" i="1" a="1"/>
  <c r="T2713" i="1" s="1"/>
  <c r="T2712" i="1" a="1"/>
  <c r="T2712" i="1" s="1"/>
  <c r="T2711" i="1" a="1"/>
  <c r="T2711" i="1" s="1"/>
  <c r="T2710" i="1" a="1"/>
  <c r="T2710" i="1" s="1"/>
  <c r="T2709" i="1" a="1"/>
  <c r="T2709" i="1" s="1"/>
  <c r="T2708" i="1" a="1"/>
  <c r="T2708" i="1" s="1"/>
  <c r="T2707" i="1" a="1"/>
  <c r="T2707" i="1" s="1"/>
  <c r="T2706" i="1" a="1"/>
  <c r="T2706" i="1" s="1"/>
  <c r="T2705" i="1" a="1"/>
  <c r="T2705" i="1" s="1"/>
  <c r="T2704" i="1" a="1"/>
  <c r="T2704" i="1" s="1"/>
  <c r="T2703" i="1" a="1"/>
  <c r="T2703" i="1" s="1"/>
  <c r="T2702" i="1" a="1"/>
  <c r="T2702" i="1" s="1"/>
  <c r="T2701" i="1" a="1"/>
  <c r="T2701" i="1" s="1"/>
  <c r="T2700" i="1" a="1"/>
  <c r="T2700" i="1" s="1"/>
  <c r="T2699" i="1" a="1"/>
  <c r="T2699" i="1" s="1"/>
  <c r="T2698" i="1" a="1"/>
  <c r="T2698" i="1" s="1"/>
  <c r="T2697" i="1" a="1"/>
  <c r="T2697" i="1" s="1"/>
  <c r="T2696" i="1" a="1"/>
  <c r="T2696" i="1" s="1"/>
  <c r="T2695" i="1" a="1"/>
  <c r="T2695" i="1" s="1"/>
  <c r="T2694" i="1" a="1"/>
  <c r="T2694" i="1" s="1"/>
  <c r="T2693" i="1" a="1"/>
  <c r="T2693" i="1" s="1"/>
  <c r="T2692" i="1" a="1"/>
  <c r="T2692" i="1" s="1"/>
  <c r="T2691" i="1" a="1"/>
  <c r="T2691" i="1" s="1"/>
  <c r="T2690" i="1" a="1"/>
  <c r="T2690" i="1" s="1"/>
  <c r="T2689" i="1" a="1"/>
  <c r="T2689" i="1" s="1"/>
  <c r="T2688" i="1" a="1"/>
  <c r="T2688" i="1" s="1"/>
  <c r="T2687" i="1" a="1"/>
  <c r="T2687" i="1" s="1"/>
  <c r="T2686" i="1" a="1"/>
  <c r="T2686" i="1" s="1"/>
  <c r="T2685" i="1" a="1"/>
  <c r="T2685" i="1" s="1"/>
  <c r="T2684" i="1" a="1"/>
  <c r="T2684" i="1" s="1"/>
  <c r="T2683" i="1" a="1"/>
  <c r="T2683" i="1" s="1"/>
  <c r="T2682" i="1" a="1"/>
  <c r="T2682" i="1" s="1"/>
  <c r="T2681" i="1" a="1"/>
  <c r="T2681" i="1" s="1"/>
  <c r="T2680" i="1" a="1"/>
  <c r="T2680" i="1" s="1"/>
  <c r="T2679" i="1" a="1"/>
  <c r="T2679" i="1" s="1"/>
  <c r="T2678" i="1" a="1"/>
  <c r="T2678" i="1" s="1"/>
  <c r="T2677" i="1" a="1"/>
  <c r="T2677" i="1" s="1"/>
  <c r="T2676" i="1" a="1"/>
  <c r="T2676" i="1" s="1"/>
  <c r="T2675" i="1" a="1"/>
  <c r="T2675" i="1" s="1"/>
  <c r="T2674" i="1" a="1"/>
  <c r="T2674" i="1" s="1"/>
  <c r="T2673" i="1" a="1"/>
  <c r="T2673" i="1" s="1"/>
  <c r="T2672" i="1" a="1"/>
  <c r="T2672" i="1" s="1"/>
  <c r="T2671" i="1" a="1"/>
  <c r="T2671" i="1" s="1"/>
  <c r="T2670" i="1" a="1"/>
  <c r="T2670" i="1" s="1"/>
  <c r="T2669" i="1" a="1"/>
  <c r="T2669" i="1" s="1"/>
  <c r="T2668" i="1" a="1"/>
  <c r="T2668" i="1" s="1"/>
  <c r="T2667" i="1" a="1"/>
  <c r="T2667" i="1" s="1"/>
  <c r="T2666" i="1" a="1"/>
  <c r="T2666" i="1" s="1"/>
  <c r="T2665" i="1" a="1"/>
  <c r="T2665" i="1" s="1"/>
  <c r="T2664" i="1" a="1"/>
  <c r="T2664" i="1" s="1"/>
  <c r="T2663" i="1" a="1"/>
  <c r="T2663" i="1" s="1"/>
  <c r="T2662" i="1" a="1"/>
  <c r="T2662" i="1" s="1"/>
  <c r="T2661" i="1" a="1"/>
  <c r="T2661" i="1" s="1"/>
  <c r="T2660" i="1" a="1"/>
  <c r="T2660" i="1" s="1"/>
  <c r="T2659" i="1" a="1"/>
  <c r="T2659" i="1" s="1"/>
  <c r="T2658" i="1" a="1"/>
  <c r="T2658" i="1" s="1"/>
  <c r="T2657" i="1" a="1"/>
  <c r="T2657" i="1" s="1"/>
  <c r="T2656" i="1" a="1"/>
  <c r="T2656" i="1" s="1"/>
  <c r="T2655" i="1" a="1"/>
  <c r="T2655" i="1" s="1"/>
  <c r="T2654" i="1" a="1"/>
  <c r="T2654" i="1" s="1"/>
  <c r="T2653" i="1" a="1"/>
  <c r="T2653" i="1" s="1"/>
  <c r="T2652" i="1" a="1"/>
  <c r="T2652" i="1" s="1"/>
  <c r="T2651" i="1" a="1"/>
  <c r="T2651" i="1" s="1"/>
  <c r="T2650" i="1" a="1"/>
  <c r="T2650" i="1" s="1"/>
  <c r="T2649" i="1" a="1"/>
  <c r="T2649" i="1" s="1"/>
  <c r="T2648" i="1" a="1"/>
  <c r="T2648" i="1" s="1"/>
  <c r="T2647" i="1" a="1"/>
  <c r="T2647" i="1" s="1"/>
  <c r="T2646" i="1" a="1"/>
  <c r="T2646" i="1" s="1"/>
  <c r="T2645" i="1" a="1"/>
  <c r="T2645" i="1" s="1"/>
  <c r="T2644" i="1" a="1"/>
  <c r="T2644" i="1" s="1"/>
  <c r="T2643" i="1" a="1"/>
  <c r="T2643" i="1" s="1"/>
  <c r="T2642" i="1" a="1"/>
  <c r="T2642" i="1" s="1"/>
  <c r="T2641" i="1" a="1"/>
  <c r="T2641" i="1" s="1"/>
  <c r="T2640" i="1" a="1"/>
  <c r="T2640" i="1" s="1"/>
  <c r="T2639" i="1" a="1"/>
  <c r="T2639" i="1" s="1"/>
  <c r="T2638" i="1" a="1"/>
  <c r="T2638" i="1" s="1"/>
  <c r="T2637" i="1" a="1"/>
  <c r="T2637" i="1" s="1"/>
  <c r="T2636" i="1" a="1"/>
  <c r="T2636" i="1" s="1"/>
  <c r="T2635" i="1" a="1"/>
  <c r="T2635" i="1" s="1"/>
  <c r="T2634" i="1" a="1"/>
  <c r="T2634" i="1" s="1"/>
  <c r="T2633" i="1" a="1"/>
  <c r="T2633" i="1" s="1"/>
  <c r="T2632" i="1" a="1"/>
  <c r="T2632" i="1" s="1"/>
  <c r="T2631" i="1" a="1"/>
  <c r="T2631" i="1" s="1"/>
  <c r="T2630" i="1" a="1"/>
  <c r="T2630" i="1" s="1"/>
  <c r="T2629" i="1" a="1"/>
  <c r="T2629" i="1" s="1"/>
  <c r="T2628" i="1" a="1"/>
  <c r="T2628" i="1" s="1"/>
  <c r="T2627" i="1" a="1"/>
  <c r="T2627" i="1" s="1"/>
  <c r="T2626" i="1" a="1"/>
  <c r="T2626" i="1" s="1"/>
  <c r="T2625" i="1" a="1"/>
  <c r="T2625" i="1" s="1"/>
  <c r="T2624" i="1" a="1"/>
  <c r="T2624" i="1" s="1"/>
  <c r="T2623" i="1" a="1"/>
  <c r="T2623" i="1" s="1"/>
  <c r="T2622" i="1" a="1"/>
  <c r="T2622" i="1" s="1"/>
  <c r="T2621" i="1" a="1"/>
  <c r="T2621" i="1" s="1"/>
  <c r="T2620" i="1" a="1"/>
  <c r="T2620" i="1" s="1"/>
  <c r="T2619" i="1" a="1"/>
  <c r="T2619" i="1" s="1"/>
  <c r="T2618" i="1" a="1"/>
  <c r="T2618" i="1" s="1"/>
  <c r="T2617" i="1" a="1"/>
  <c r="T2617" i="1" s="1"/>
  <c r="T2616" i="1" a="1"/>
  <c r="T2616" i="1" s="1"/>
  <c r="T2615" i="1" a="1"/>
  <c r="T2615" i="1" s="1"/>
  <c r="T2614" i="1" a="1"/>
  <c r="T2614" i="1" s="1"/>
  <c r="T2613" i="1" a="1"/>
  <c r="T2613" i="1" s="1"/>
  <c r="T2612" i="1" a="1"/>
  <c r="T2612" i="1" s="1"/>
  <c r="T2611" i="1" a="1"/>
  <c r="T2611" i="1" s="1"/>
  <c r="T2610" i="1" a="1"/>
  <c r="T2610" i="1" s="1"/>
  <c r="T2609" i="1" a="1"/>
  <c r="T2609" i="1" s="1"/>
  <c r="T2608" i="1" a="1"/>
  <c r="T2608" i="1" s="1"/>
  <c r="T2607" i="1" a="1"/>
  <c r="T2607" i="1" s="1"/>
  <c r="T2606" i="1" a="1"/>
  <c r="T2606" i="1" s="1"/>
  <c r="T2605" i="1" a="1"/>
  <c r="T2605" i="1" s="1"/>
  <c r="T2604" i="1" a="1"/>
  <c r="T2604" i="1" s="1"/>
  <c r="T2603" i="1" a="1"/>
  <c r="T2603" i="1" s="1"/>
  <c r="T2602" i="1" a="1"/>
  <c r="T2602" i="1" s="1"/>
  <c r="T2601" i="1" a="1"/>
  <c r="T2601" i="1" s="1"/>
  <c r="T2600" i="1" a="1"/>
  <c r="T2600" i="1" s="1"/>
  <c r="T2599" i="1" a="1"/>
  <c r="T2599" i="1" s="1"/>
  <c r="T2598" i="1" a="1"/>
  <c r="T2598" i="1" s="1"/>
  <c r="T2597" i="1" a="1"/>
  <c r="T2597" i="1" s="1"/>
  <c r="T2596" i="1" a="1"/>
  <c r="T2596" i="1" s="1"/>
  <c r="T2595" i="1" a="1"/>
  <c r="T2595" i="1" s="1"/>
  <c r="T2594" i="1" a="1"/>
  <c r="T2594" i="1" s="1"/>
  <c r="T2593" i="1" a="1"/>
  <c r="T2593" i="1" s="1"/>
  <c r="T2592" i="1" a="1"/>
  <c r="T2592" i="1" s="1"/>
  <c r="T2591" i="1" a="1"/>
  <c r="T2591" i="1" s="1"/>
  <c r="T2590" i="1" a="1"/>
  <c r="T2590" i="1" s="1"/>
  <c r="T2589" i="1" a="1"/>
  <c r="T2589" i="1" s="1"/>
  <c r="T2588" i="1" a="1"/>
  <c r="T2588" i="1" s="1"/>
  <c r="T2587" i="1" a="1"/>
  <c r="T2587" i="1" s="1"/>
  <c r="T2586" i="1" a="1"/>
  <c r="T2586" i="1" s="1"/>
  <c r="T2585" i="1" a="1"/>
  <c r="T2585" i="1" s="1"/>
  <c r="T2584" i="1" a="1"/>
  <c r="T2584" i="1" s="1"/>
  <c r="T2583" i="1" a="1"/>
  <c r="T2583" i="1" s="1"/>
  <c r="T2582" i="1" a="1"/>
  <c r="T2582" i="1" s="1"/>
  <c r="T2581" i="1" a="1"/>
  <c r="T2581" i="1" s="1"/>
  <c r="T2580" i="1" a="1"/>
  <c r="T2580" i="1" s="1"/>
  <c r="T2579" i="1" a="1"/>
  <c r="T2579" i="1" s="1"/>
  <c r="T2578" i="1" a="1"/>
  <c r="T2578" i="1" s="1"/>
  <c r="T2577" i="1" a="1"/>
  <c r="T2577" i="1" s="1"/>
  <c r="T2576" i="1" a="1"/>
  <c r="T2576" i="1" s="1"/>
  <c r="T2575" i="1" a="1"/>
  <c r="T2575" i="1" s="1"/>
  <c r="T2574" i="1" a="1"/>
  <c r="T2574" i="1" s="1"/>
  <c r="T2573" i="1" a="1"/>
  <c r="T2573" i="1" s="1"/>
  <c r="T2572" i="1" a="1"/>
  <c r="T2572" i="1" s="1"/>
  <c r="T2571" i="1" a="1"/>
  <c r="T2571" i="1" s="1"/>
  <c r="T2570" i="1" a="1"/>
  <c r="T2570" i="1" s="1"/>
  <c r="T2569" i="1" a="1"/>
  <c r="T2569" i="1" s="1"/>
  <c r="T2568" i="1" a="1"/>
  <c r="T2568" i="1" s="1"/>
  <c r="T2567" i="1" a="1"/>
  <c r="T2567" i="1" s="1"/>
  <c r="T2566" i="1" a="1"/>
  <c r="T2566" i="1" s="1"/>
  <c r="T2565" i="1" a="1"/>
  <c r="T2565" i="1" s="1"/>
  <c r="T2564" i="1" a="1"/>
  <c r="T2564" i="1" s="1"/>
  <c r="T2563" i="1" a="1"/>
  <c r="T2563" i="1" s="1"/>
  <c r="T2562" i="1" a="1"/>
  <c r="T2562" i="1" s="1"/>
  <c r="T2561" i="1" a="1"/>
  <c r="T2561" i="1" s="1"/>
  <c r="T2560" i="1" a="1"/>
  <c r="T2560" i="1" s="1"/>
  <c r="T2559" i="1" a="1"/>
  <c r="T2559" i="1" s="1"/>
  <c r="T2558" i="1" a="1"/>
  <c r="T2558" i="1" s="1"/>
  <c r="T2557" i="1" a="1"/>
  <c r="T2557" i="1" s="1"/>
  <c r="T2556" i="1" a="1"/>
  <c r="T2556" i="1" s="1"/>
  <c r="T2555" i="1" a="1"/>
  <c r="T2555" i="1" s="1"/>
  <c r="T2554" i="1" a="1"/>
  <c r="T2554" i="1" s="1"/>
  <c r="T2553" i="1" a="1"/>
  <c r="T2553" i="1" s="1"/>
  <c r="T2552" i="1" a="1"/>
  <c r="T2552" i="1" s="1"/>
  <c r="T2551" i="1" a="1"/>
  <c r="T2551" i="1" s="1"/>
  <c r="T2550" i="1" a="1"/>
  <c r="T2550" i="1" s="1"/>
  <c r="T2549" i="1" a="1"/>
  <c r="T2549" i="1" s="1"/>
  <c r="T2548" i="1" a="1"/>
  <c r="T2548" i="1" s="1"/>
  <c r="T2547" i="1" a="1"/>
  <c r="T2547" i="1" s="1"/>
  <c r="T2546" i="1" a="1"/>
  <c r="T2546" i="1" s="1"/>
  <c r="T2545" i="1" a="1"/>
  <c r="T2545" i="1" s="1"/>
  <c r="T2544" i="1" a="1"/>
  <c r="T2544" i="1" s="1"/>
  <c r="T2543" i="1" a="1"/>
  <c r="T2543" i="1" s="1"/>
  <c r="T2542" i="1" a="1"/>
  <c r="T2542" i="1" s="1"/>
  <c r="T2541" i="1" a="1"/>
  <c r="T2541" i="1" s="1"/>
  <c r="T2540" i="1" a="1"/>
  <c r="T2540" i="1" s="1"/>
  <c r="T2539" i="1" a="1"/>
  <c r="T2539" i="1" s="1"/>
  <c r="T2538" i="1" a="1"/>
  <c r="T2538" i="1" s="1"/>
  <c r="T2537" i="1" a="1"/>
  <c r="T2537" i="1" s="1"/>
  <c r="T2536" i="1" a="1"/>
  <c r="T2536" i="1" s="1"/>
  <c r="T2535" i="1" a="1"/>
  <c r="T2535" i="1" s="1"/>
  <c r="T2534" i="1" a="1"/>
  <c r="T2534" i="1" s="1"/>
  <c r="T2533" i="1" a="1"/>
  <c r="T2533" i="1" s="1"/>
  <c r="T2532" i="1" a="1"/>
  <c r="T2532" i="1" s="1"/>
  <c r="T2531" i="1" a="1"/>
  <c r="T2531" i="1" s="1"/>
  <c r="T2530" i="1" a="1"/>
  <c r="T2530" i="1" s="1"/>
  <c r="T2529" i="1" a="1"/>
  <c r="T2529" i="1" s="1"/>
  <c r="T2528" i="1" a="1"/>
  <c r="T2528" i="1" s="1"/>
  <c r="T2527" i="1" a="1"/>
  <c r="T2527" i="1" s="1"/>
  <c r="T2526" i="1" a="1"/>
  <c r="T2526" i="1" s="1"/>
  <c r="T2525" i="1" a="1"/>
  <c r="T2525" i="1" s="1"/>
  <c r="T2524" i="1" a="1"/>
  <c r="T2524" i="1" s="1"/>
  <c r="T2523" i="1" a="1"/>
  <c r="T2523" i="1" s="1"/>
  <c r="T2522" i="1" a="1"/>
  <c r="T2522" i="1" s="1"/>
  <c r="T2521" i="1" a="1"/>
  <c r="T2521" i="1" s="1"/>
  <c r="T2520" i="1" a="1"/>
  <c r="T2520" i="1" s="1"/>
  <c r="T2519" i="1" a="1"/>
  <c r="T2519" i="1" s="1"/>
  <c r="T2518" i="1" a="1"/>
  <c r="T2518" i="1" s="1"/>
  <c r="T2517" i="1" a="1"/>
  <c r="T2517" i="1" s="1"/>
  <c r="T2516" i="1" a="1"/>
  <c r="T2516" i="1" s="1"/>
  <c r="T2515" i="1" a="1"/>
  <c r="T2515" i="1" s="1"/>
  <c r="T2514" i="1" a="1"/>
  <c r="T2514" i="1" s="1"/>
  <c r="T2513" i="1" a="1"/>
  <c r="T2513" i="1" s="1"/>
  <c r="T2512" i="1" a="1"/>
  <c r="T2512" i="1" s="1"/>
  <c r="T2511" i="1" a="1"/>
  <c r="T2511" i="1" s="1"/>
  <c r="T2510" i="1" a="1"/>
  <c r="T2510" i="1" s="1"/>
  <c r="T2509" i="1" a="1"/>
  <c r="T2509" i="1" s="1"/>
  <c r="T2508" i="1" a="1"/>
  <c r="T2508" i="1" s="1"/>
  <c r="T2507" i="1" a="1"/>
  <c r="T2507" i="1" s="1"/>
  <c r="T2506" i="1" a="1"/>
  <c r="T2506" i="1" s="1"/>
  <c r="T2505" i="1" a="1"/>
  <c r="T2505" i="1" s="1"/>
  <c r="T2504" i="1" a="1"/>
  <c r="T2504" i="1" s="1"/>
  <c r="T2503" i="1" a="1"/>
  <c r="T2503" i="1" s="1"/>
  <c r="T2502" i="1" a="1"/>
  <c r="T2502" i="1" s="1"/>
  <c r="T2501" i="1" a="1"/>
  <c r="T2501" i="1" s="1"/>
  <c r="T2500" i="1" a="1"/>
  <c r="T2500" i="1" s="1"/>
  <c r="T2499" i="1" a="1"/>
  <c r="T2499" i="1" s="1"/>
  <c r="T2498" i="1" a="1"/>
  <c r="T2498" i="1" s="1"/>
  <c r="T2497" i="1" a="1"/>
  <c r="T2497" i="1" s="1"/>
  <c r="T2496" i="1" a="1"/>
  <c r="T2496" i="1" s="1"/>
  <c r="T2495" i="1" a="1"/>
  <c r="T2495" i="1" s="1"/>
  <c r="T2494" i="1" a="1"/>
  <c r="T2494" i="1" s="1"/>
  <c r="T2493" i="1" a="1"/>
  <c r="T2493" i="1" s="1"/>
  <c r="T2492" i="1" a="1"/>
  <c r="T2492" i="1" s="1"/>
  <c r="T2491" i="1" a="1"/>
  <c r="T2491" i="1" s="1"/>
  <c r="T2490" i="1" a="1"/>
  <c r="T2490" i="1" s="1"/>
  <c r="T2489" i="1" a="1"/>
  <c r="T2489" i="1" s="1"/>
  <c r="T2488" i="1" a="1"/>
  <c r="T2488" i="1" s="1"/>
  <c r="T2487" i="1" a="1"/>
  <c r="T2487" i="1" s="1"/>
  <c r="T2486" i="1" a="1"/>
  <c r="T2486" i="1" s="1"/>
  <c r="T2485" i="1" a="1"/>
  <c r="T2485" i="1" s="1"/>
  <c r="T2484" i="1" a="1"/>
  <c r="T2484" i="1" s="1"/>
  <c r="T2483" i="1" a="1"/>
  <c r="T2483" i="1" s="1"/>
  <c r="T2482" i="1" a="1"/>
  <c r="T2482" i="1" s="1"/>
  <c r="T2481" i="1" a="1"/>
  <c r="T2481" i="1" s="1"/>
  <c r="T2480" i="1" a="1"/>
  <c r="T2480" i="1" s="1"/>
  <c r="T2479" i="1" a="1"/>
  <c r="T2479" i="1" s="1"/>
  <c r="T2478" i="1" a="1"/>
  <c r="T2478" i="1" s="1"/>
  <c r="T2477" i="1" a="1"/>
  <c r="T2477" i="1" s="1"/>
  <c r="T2476" i="1" a="1"/>
  <c r="T2476" i="1" s="1"/>
  <c r="T2475" i="1" a="1"/>
  <c r="T2475" i="1" s="1"/>
  <c r="T2474" i="1" a="1"/>
  <c r="T2474" i="1" s="1"/>
  <c r="T2473" i="1" a="1"/>
  <c r="T2473" i="1" s="1"/>
  <c r="T2472" i="1" a="1"/>
  <c r="T2472" i="1" s="1"/>
  <c r="T2471" i="1" a="1"/>
  <c r="T2471" i="1" s="1"/>
  <c r="T2470" i="1" a="1"/>
  <c r="T2470" i="1" s="1"/>
  <c r="T2469" i="1" a="1"/>
  <c r="T2469" i="1" s="1"/>
  <c r="T2468" i="1" a="1"/>
  <c r="T2468" i="1" s="1"/>
  <c r="T2467" i="1" a="1"/>
  <c r="T2467" i="1" s="1"/>
  <c r="T2466" i="1" a="1"/>
  <c r="T2466" i="1" s="1"/>
  <c r="T2465" i="1" a="1"/>
  <c r="T2465" i="1" s="1"/>
  <c r="T2464" i="1" a="1"/>
  <c r="T2464" i="1" s="1"/>
  <c r="T2463" i="1" a="1"/>
  <c r="T2463" i="1" s="1"/>
  <c r="T2462" i="1" a="1"/>
  <c r="T2462" i="1" s="1"/>
  <c r="T2461" i="1" a="1"/>
  <c r="T2461" i="1" s="1"/>
  <c r="T2460" i="1" a="1"/>
  <c r="T2460" i="1" s="1"/>
  <c r="T2459" i="1" a="1"/>
  <c r="T2459" i="1" s="1"/>
  <c r="T2458" i="1" a="1"/>
  <c r="T2458" i="1" s="1"/>
  <c r="T2457" i="1" a="1"/>
  <c r="T2457" i="1" s="1"/>
  <c r="T2456" i="1" a="1"/>
  <c r="T2456" i="1" s="1"/>
  <c r="T2455" i="1" a="1"/>
  <c r="T2455" i="1" s="1"/>
  <c r="T2454" i="1" a="1"/>
  <c r="T2454" i="1" s="1"/>
  <c r="T2453" i="1" a="1"/>
  <c r="T2453" i="1" s="1"/>
  <c r="T2452" i="1" a="1"/>
  <c r="T2452" i="1" s="1"/>
  <c r="T2451" i="1" a="1"/>
  <c r="T2451" i="1" s="1"/>
  <c r="T2450" i="1" a="1"/>
  <c r="T2450" i="1" s="1"/>
  <c r="T2449" i="1" a="1"/>
  <c r="T2449" i="1" s="1"/>
  <c r="T2448" i="1" a="1"/>
  <c r="T2448" i="1" s="1"/>
  <c r="T2447" i="1" a="1"/>
  <c r="T2447" i="1" s="1"/>
  <c r="T2446" i="1" a="1"/>
  <c r="T2446" i="1" s="1"/>
  <c r="T2445" i="1" a="1"/>
  <c r="T2445" i="1" s="1"/>
  <c r="T2444" i="1" a="1"/>
  <c r="T2444" i="1" s="1"/>
  <c r="T2443" i="1" a="1"/>
  <c r="T2443" i="1" s="1"/>
  <c r="T2442" i="1" a="1"/>
  <c r="T2442" i="1" s="1"/>
  <c r="T2441" i="1" a="1"/>
  <c r="T2441" i="1" s="1"/>
  <c r="T2440" i="1" a="1"/>
  <c r="T2440" i="1" s="1"/>
  <c r="T2439" i="1" a="1"/>
  <c r="T2439" i="1" s="1"/>
  <c r="T2438" i="1" a="1"/>
  <c r="T2438" i="1" s="1"/>
  <c r="T2437" i="1" a="1"/>
  <c r="T2437" i="1" s="1"/>
  <c r="T2436" i="1" a="1"/>
  <c r="T2436" i="1" s="1"/>
  <c r="T2435" i="1" a="1"/>
  <c r="T2435" i="1" s="1"/>
  <c r="T2434" i="1" a="1"/>
  <c r="T2434" i="1" s="1"/>
  <c r="T2433" i="1" a="1"/>
  <c r="T2433" i="1" s="1"/>
  <c r="T2432" i="1" a="1"/>
  <c r="T2432" i="1" s="1"/>
  <c r="T2431" i="1" a="1"/>
  <c r="T2431" i="1" s="1"/>
  <c r="T2430" i="1" a="1"/>
  <c r="T2430" i="1" s="1"/>
  <c r="T2429" i="1" a="1"/>
  <c r="T2429" i="1" s="1"/>
  <c r="T2428" i="1" a="1"/>
  <c r="T2428" i="1" s="1"/>
  <c r="T2427" i="1" a="1"/>
  <c r="T2427" i="1" s="1"/>
  <c r="T2426" i="1" a="1"/>
  <c r="T2426" i="1" s="1"/>
  <c r="T2425" i="1" a="1"/>
  <c r="T2425" i="1" s="1"/>
  <c r="T2424" i="1" a="1"/>
  <c r="T2424" i="1" s="1"/>
  <c r="T2423" i="1" a="1"/>
  <c r="T2423" i="1" s="1"/>
  <c r="T2422" i="1" a="1"/>
  <c r="T2422" i="1" s="1"/>
  <c r="T2421" i="1" a="1"/>
  <c r="T2421" i="1" s="1"/>
  <c r="T2420" i="1" a="1"/>
  <c r="T2420" i="1" s="1"/>
  <c r="T2419" i="1" a="1"/>
  <c r="T2419" i="1" s="1"/>
  <c r="T2418" i="1" a="1"/>
  <c r="T2418" i="1" s="1"/>
  <c r="T2417" i="1" a="1"/>
  <c r="T2417" i="1" s="1"/>
  <c r="T2416" i="1" a="1"/>
  <c r="T2416" i="1" s="1"/>
  <c r="T2415" i="1" a="1"/>
  <c r="T2415" i="1" s="1"/>
  <c r="T2414" i="1" a="1"/>
  <c r="T2414" i="1" s="1"/>
  <c r="T2413" i="1" a="1"/>
  <c r="T2413" i="1" s="1"/>
  <c r="T2412" i="1" a="1"/>
  <c r="T2412" i="1" s="1"/>
  <c r="T2411" i="1" a="1"/>
  <c r="T2411" i="1" s="1"/>
  <c r="T2410" i="1" a="1"/>
  <c r="T2410" i="1" s="1"/>
  <c r="T2409" i="1" a="1"/>
  <c r="T2409" i="1" s="1"/>
  <c r="T2408" i="1" a="1"/>
  <c r="T2408" i="1" s="1"/>
  <c r="T2407" i="1" a="1"/>
  <c r="T2407" i="1" s="1"/>
  <c r="T2406" i="1" a="1"/>
  <c r="T2406" i="1" s="1"/>
  <c r="T2405" i="1" a="1"/>
  <c r="T2405" i="1" s="1"/>
  <c r="T2404" i="1" a="1"/>
  <c r="T2404" i="1" s="1"/>
  <c r="T2403" i="1" a="1"/>
  <c r="T2403" i="1" s="1"/>
  <c r="T2402" i="1" a="1"/>
  <c r="T2402" i="1" s="1"/>
  <c r="T2401" i="1" a="1"/>
  <c r="T2401" i="1" s="1"/>
  <c r="T2400" i="1" a="1"/>
  <c r="T2400" i="1" s="1"/>
  <c r="T2399" i="1" a="1"/>
  <c r="T2399" i="1" s="1"/>
  <c r="T2398" i="1" a="1"/>
  <c r="T2398" i="1" s="1"/>
  <c r="T2397" i="1" a="1"/>
  <c r="T2397" i="1" s="1"/>
  <c r="T2396" i="1" a="1"/>
  <c r="T2396" i="1" s="1"/>
  <c r="T2395" i="1" a="1"/>
  <c r="T2395" i="1" s="1"/>
  <c r="T2394" i="1" a="1"/>
  <c r="T2394" i="1" s="1"/>
  <c r="T2393" i="1" a="1"/>
  <c r="T2393" i="1" s="1"/>
  <c r="T2392" i="1" a="1"/>
  <c r="T2392" i="1" s="1"/>
  <c r="T2391" i="1" a="1"/>
  <c r="T2391" i="1" s="1"/>
  <c r="T2390" i="1" a="1"/>
  <c r="T2390" i="1" s="1"/>
  <c r="T2389" i="1" a="1"/>
  <c r="T2389" i="1" s="1"/>
  <c r="T2388" i="1" a="1"/>
  <c r="T2388" i="1" s="1"/>
  <c r="T2387" i="1" a="1"/>
  <c r="T2387" i="1" s="1"/>
  <c r="T2386" i="1" a="1"/>
  <c r="T2386" i="1" s="1"/>
  <c r="T2385" i="1" a="1"/>
  <c r="T2385" i="1" s="1"/>
  <c r="T2384" i="1" a="1"/>
  <c r="T2384" i="1" s="1"/>
  <c r="T2383" i="1" a="1"/>
  <c r="T2383" i="1" s="1"/>
  <c r="T2382" i="1" a="1"/>
  <c r="T2382" i="1" s="1"/>
  <c r="T2381" i="1" a="1"/>
  <c r="T2381" i="1" s="1"/>
  <c r="T2380" i="1" a="1"/>
  <c r="T2380" i="1" s="1"/>
  <c r="T2379" i="1" a="1"/>
  <c r="T2379" i="1" s="1"/>
  <c r="T2378" i="1" a="1"/>
  <c r="T2378" i="1" s="1"/>
  <c r="T2377" i="1" a="1"/>
  <c r="T2377" i="1" s="1"/>
  <c r="T2376" i="1" a="1"/>
  <c r="T2376" i="1" s="1"/>
  <c r="T2375" i="1" a="1"/>
  <c r="T2375" i="1" s="1"/>
  <c r="T2374" i="1" a="1"/>
  <c r="T2374" i="1" s="1"/>
  <c r="T2373" i="1" a="1"/>
  <c r="T2373" i="1" s="1"/>
  <c r="T2372" i="1" a="1"/>
  <c r="T2372" i="1" s="1"/>
  <c r="T2371" i="1" a="1"/>
  <c r="T2371" i="1" s="1"/>
  <c r="T2370" i="1" a="1"/>
  <c r="T2370" i="1" s="1"/>
  <c r="T2369" i="1" a="1"/>
  <c r="T2369" i="1" s="1"/>
  <c r="T2368" i="1" a="1"/>
  <c r="T2368" i="1" s="1"/>
  <c r="T2367" i="1" a="1"/>
  <c r="T2367" i="1" s="1"/>
  <c r="T2366" i="1" a="1"/>
  <c r="T2366" i="1" s="1"/>
  <c r="T2365" i="1" a="1"/>
  <c r="T2365" i="1" s="1"/>
  <c r="T2364" i="1" a="1"/>
  <c r="T2364" i="1" s="1"/>
  <c r="T2363" i="1" a="1"/>
  <c r="T2363" i="1" s="1"/>
  <c r="T2362" i="1" a="1"/>
  <c r="T2362" i="1" s="1"/>
  <c r="T2361" i="1" a="1"/>
  <c r="T2361" i="1" s="1"/>
  <c r="T2360" i="1" a="1"/>
  <c r="T2360" i="1" s="1"/>
  <c r="T2359" i="1" a="1"/>
  <c r="T2359" i="1" s="1"/>
  <c r="T2358" i="1" a="1"/>
  <c r="T2358" i="1" s="1"/>
  <c r="T2357" i="1" a="1"/>
  <c r="T2357" i="1" s="1"/>
  <c r="T2356" i="1" a="1"/>
  <c r="T2356" i="1" s="1"/>
  <c r="T2355" i="1" a="1"/>
  <c r="T2355" i="1" s="1"/>
  <c r="T2354" i="1" a="1"/>
  <c r="T2354" i="1" s="1"/>
  <c r="T2353" i="1" a="1"/>
  <c r="T2353" i="1" s="1"/>
  <c r="T2352" i="1" a="1"/>
  <c r="T2352" i="1" s="1"/>
  <c r="T2351" i="1" a="1"/>
  <c r="T2351" i="1" s="1"/>
  <c r="T2350" i="1" a="1"/>
  <c r="T2350" i="1" s="1"/>
  <c r="T2349" i="1" a="1"/>
  <c r="T2349" i="1" s="1"/>
  <c r="T2348" i="1" a="1"/>
  <c r="T2348" i="1" s="1"/>
  <c r="T2347" i="1" a="1"/>
  <c r="T2347" i="1" s="1"/>
  <c r="T2346" i="1" a="1"/>
  <c r="T2346" i="1" s="1"/>
  <c r="T2345" i="1" a="1"/>
  <c r="T2345" i="1" s="1"/>
  <c r="T2344" i="1" a="1"/>
  <c r="T2344" i="1" s="1"/>
  <c r="T2343" i="1" a="1"/>
  <c r="T2343" i="1" s="1"/>
  <c r="T2342" i="1" a="1"/>
  <c r="T2342" i="1" s="1"/>
  <c r="T2341" i="1" a="1"/>
  <c r="T2341" i="1" s="1"/>
  <c r="T2340" i="1" a="1"/>
  <c r="T2340" i="1" s="1"/>
  <c r="T2339" i="1" a="1"/>
  <c r="T2339" i="1" s="1"/>
  <c r="T2338" i="1" a="1"/>
  <c r="T2338" i="1" s="1"/>
  <c r="T2337" i="1" a="1"/>
  <c r="T2337" i="1" s="1"/>
  <c r="T2336" i="1" a="1"/>
  <c r="T2336" i="1" s="1"/>
  <c r="T2335" i="1" a="1"/>
  <c r="T2335" i="1" s="1"/>
  <c r="T2334" i="1" a="1"/>
  <c r="T2334" i="1" s="1"/>
  <c r="T2333" i="1" a="1"/>
  <c r="T2333" i="1" s="1"/>
  <c r="T2332" i="1" a="1"/>
  <c r="T2332" i="1" s="1"/>
  <c r="T2331" i="1" a="1"/>
  <c r="T2331" i="1" s="1"/>
  <c r="T2330" i="1" a="1"/>
  <c r="T2330" i="1" s="1"/>
  <c r="T2329" i="1" a="1"/>
  <c r="T2329" i="1" s="1"/>
  <c r="T2328" i="1" a="1"/>
  <c r="T2328" i="1" s="1"/>
  <c r="T2327" i="1" a="1"/>
  <c r="T2327" i="1" s="1"/>
  <c r="T2326" i="1" a="1"/>
  <c r="T2326" i="1" s="1"/>
  <c r="T2325" i="1" a="1"/>
  <c r="T2325" i="1" s="1"/>
  <c r="T2324" i="1" a="1"/>
  <c r="T2324" i="1" s="1"/>
  <c r="T2323" i="1" a="1"/>
  <c r="T2323" i="1" s="1"/>
  <c r="T2322" i="1" a="1"/>
  <c r="T2322" i="1" s="1"/>
  <c r="T2321" i="1" a="1"/>
  <c r="T2321" i="1" s="1"/>
  <c r="T2320" i="1" a="1"/>
  <c r="T2320" i="1" s="1"/>
  <c r="T2319" i="1" a="1"/>
  <c r="T2319" i="1" s="1"/>
  <c r="T2318" i="1" a="1"/>
  <c r="T2318" i="1" s="1"/>
  <c r="T2317" i="1" a="1"/>
  <c r="T2317" i="1" s="1"/>
  <c r="T2316" i="1" a="1"/>
  <c r="T2316" i="1" s="1"/>
  <c r="T2315" i="1" a="1"/>
  <c r="T2315" i="1" s="1"/>
  <c r="T2314" i="1" a="1"/>
  <c r="T2314" i="1" s="1"/>
  <c r="T2313" i="1" a="1"/>
  <c r="T2313" i="1" s="1"/>
  <c r="T2312" i="1" a="1"/>
  <c r="T2312" i="1" s="1"/>
  <c r="T2311" i="1" a="1"/>
  <c r="T2311" i="1" s="1"/>
  <c r="T2310" i="1" a="1"/>
  <c r="T2310" i="1" s="1"/>
  <c r="T2309" i="1" a="1"/>
  <c r="T2309" i="1" s="1"/>
  <c r="T2308" i="1" a="1"/>
  <c r="T2308" i="1" s="1"/>
  <c r="T2307" i="1" a="1"/>
  <c r="T2307" i="1" s="1"/>
  <c r="T2306" i="1" a="1"/>
  <c r="T2306" i="1" s="1"/>
  <c r="T2305" i="1" a="1"/>
  <c r="T2305" i="1" s="1"/>
  <c r="T2304" i="1" a="1"/>
  <c r="T2304" i="1" s="1"/>
  <c r="T2303" i="1" a="1"/>
  <c r="T2303" i="1" s="1"/>
  <c r="T2302" i="1" a="1"/>
  <c r="T2302" i="1" s="1"/>
  <c r="T2301" i="1" a="1"/>
  <c r="T2301" i="1" s="1"/>
  <c r="T2300" i="1" a="1"/>
  <c r="T2300" i="1" s="1"/>
  <c r="T2299" i="1" a="1"/>
  <c r="T2299" i="1" s="1"/>
  <c r="T2298" i="1" a="1"/>
  <c r="T2298" i="1" s="1"/>
  <c r="T2297" i="1" a="1"/>
  <c r="T2297" i="1" s="1"/>
  <c r="T2296" i="1" a="1"/>
  <c r="T2296" i="1" s="1"/>
  <c r="T2295" i="1" a="1"/>
  <c r="T2295" i="1" s="1"/>
  <c r="T2294" i="1" a="1"/>
  <c r="T2294" i="1" s="1"/>
  <c r="T2293" i="1" a="1"/>
  <c r="T2293" i="1" s="1"/>
  <c r="T2292" i="1" a="1"/>
  <c r="T2292" i="1" s="1"/>
  <c r="T2291" i="1" a="1"/>
  <c r="T2291" i="1" s="1"/>
  <c r="T2290" i="1" a="1"/>
  <c r="T2290" i="1" s="1"/>
  <c r="T2289" i="1" a="1"/>
  <c r="T2289" i="1" s="1"/>
  <c r="T2288" i="1" a="1"/>
  <c r="T2288" i="1" s="1"/>
  <c r="T2287" i="1" a="1"/>
  <c r="T2287" i="1" s="1"/>
  <c r="T2286" i="1" a="1"/>
  <c r="T2286" i="1" s="1"/>
  <c r="T2285" i="1" a="1"/>
  <c r="T2285" i="1" s="1"/>
  <c r="T2284" i="1" a="1"/>
  <c r="T2284" i="1" s="1"/>
  <c r="T2283" i="1" a="1"/>
  <c r="T2283" i="1" s="1"/>
  <c r="T2282" i="1" a="1"/>
  <c r="T2282" i="1" s="1"/>
  <c r="T2281" i="1" a="1"/>
  <c r="T2281" i="1" s="1"/>
  <c r="T2280" i="1" a="1"/>
  <c r="T2280" i="1" s="1"/>
  <c r="T2279" i="1" a="1"/>
  <c r="T2279" i="1" s="1"/>
  <c r="T2278" i="1" a="1"/>
  <c r="T2278" i="1" s="1"/>
  <c r="T2277" i="1" a="1"/>
  <c r="T2277" i="1" s="1"/>
  <c r="T2276" i="1" a="1"/>
  <c r="T2276" i="1" s="1"/>
  <c r="T2275" i="1" a="1"/>
  <c r="T2275" i="1" s="1"/>
  <c r="T2274" i="1" a="1"/>
  <c r="T2274" i="1" s="1"/>
  <c r="T2273" i="1" a="1"/>
  <c r="T2273" i="1" s="1"/>
  <c r="T2272" i="1" a="1"/>
  <c r="T2272" i="1" s="1"/>
  <c r="T2271" i="1" a="1"/>
  <c r="T2271" i="1" s="1"/>
  <c r="T2270" i="1" a="1"/>
  <c r="T2270" i="1" s="1"/>
  <c r="T2269" i="1" a="1"/>
  <c r="T2269" i="1" s="1"/>
  <c r="T2268" i="1" a="1"/>
  <c r="T2268" i="1" s="1"/>
  <c r="T2267" i="1" a="1"/>
  <c r="T2267" i="1" s="1"/>
  <c r="T2266" i="1" a="1"/>
  <c r="T2266" i="1" s="1"/>
  <c r="T2265" i="1" a="1"/>
  <c r="T2265" i="1" s="1"/>
  <c r="T2264" i="1" a="1"/>
  <c r="T2264" i="1" s="1"/>
  <c r="T2263" i="1" a="1"/>
  <c r="T2263" i="1" s="1"/>
  <c r="T2262" i="1" a="1"/>
  <c r="T2262" i="1" s="1"/>
  <c r="T2261" i="1" a="1"/>
  <c r="T2261" i="1" s="1"/>
  <c r="T2260" i="1" a="1"/>
  <c r="T2260" i="1" s="1"/>
  <c r="T2259" i="1" a="1"/>
  <c r="T2259" i="1" s="1"/>
  <c r="T2258" i="1" a="1"/>
  <c r="T2258" i="1" s="1"/>
  <c r="T2257" i="1" a="1"/>
  <c r="T2257" i="1" s="1"/>
  <c r="T2256" i="1" a="1"/>
  <c r="T2256" i="1" s="1"/>
  <c r="T2255" i="1" a="1"/>
  <c r="T2255" i="1" s="1"/>
  <c r="T2254" i="1" a="1"/>
  <c r="T2254" i="1" s="1"/>
  <c r="T2253" i="1" a="1"/>
  <c r="T2253" i="1" s="1"/>
  <c r="T2252" i="1" a="1"/>
  <c r="T2252" i="1" s="1"/>
  <c r="T2251" i="1" a="1"/>
  <c r="T2251" i="1" s="1"/>
  <c r="T2250" i="1" a="1"/>
  <c r="T2250" i="1" s="1"/>
  <c r="T2249" i="1" a="1"/>
  <c r="T2249" i="1" s="1"/>
  <c r="T2248" i="1" a="1"/>
  <c r="T2248" i="1" s="1"/>
  <c r="T2247" i="1" a="1"/>
  <c r="T2247" i="1" s="1"/>
  <c r="T2246" i="1" a="1"/>
  <c r="T2246" i="1" s="1"/>
  <c r="T2245" i="1" a="1"/>
  <c r="T2245" i="1" s="1"/>
  <c r="T2244" i="1" a="1"/>
  <c r="T2244" i="1" s="1"/>
  <c r="T2243" i="1" a="1"/>
  <c r="T2243" i="1" s="1"/>
  <c r="T2242" i="1" a="1"/>
  <c r="T2242" i="1" s="1"/>
  <c r="T2241" i="1" a="1"/>
  <c r="T2241" i="1" s="1"/>
  <c r="T2240" i="1" a="1"/>
  <c r="T2240" i="1" s="1"/>
  <c r="T2239" i="1" a="1"/>
  <c r="T2239" i="1" s="1"/>
  <c r="T2238" i="1" a="1"/>
  <c r="T2238" i="1" s="1"/>
  <c r="T2237" i="1" a="1"/>
  <c r="T2237" i="1" s="1"/>
  <c r="T2236" i="1" a="1"/>
  <c r="T2236" i="1" s="1"/>
  <c r="T2235" i="1" a="1"/>
  <c r="T2235" i="1" s="1"/>
  <c r="T2234" i="1" a="1"/>
  <c r="T2234" i="1" s="1"/>
  <c r="T2233" i="1" a="1"/>
  <c r="T2233" i="1" s="1"/>
  <c r="T2232" i="1" a="1"/>
  <c r="T2232" i="1" s="1"/>
  <c r="T2231" i="1" a="1"/>
  <c r="T2231" i="1" s="1"/>
  <c r="T2230" i="1" a="1"/>
  <c r="T2230" i="1" s="1"/>
  <c r="T2229" i="1" a="1"/>
  <c r="T2229" i="1" s="1"/>
  <c r="T2228" i="1" a="1"/>
  <c r="T2228" i="1" s="1"/>
  <c r="T2227" i="1" a="1"/>
  <c r="T2227" i="1" s="1"/>
  <c r="T2226" i="1" a="1"/>
  <c r="T2226" i="1" s="1"/>
  <c r="T2225" i="1" a="1"/>
  <c r="T2225" i="1" s="1"/>
  <c r="T2224" i="1" a="1"/>
  <c r="T2224" i="1" s="1"/>
  <c r="T2223" i="1" a="1"/>
  <c r="T2223" i="1" s="1"/>
  <c r="T2222" i="1" a="1"/>
  <c r="T2222" i="1" s="1"/>
  <c r="T2221" i="1" a="1"/>
  <c r="T2221" i="1" s="1"/>
  <c r="T2220" i="1" a="1"/>
  <c r="T2220" i="1" s="1"/>
  <c r="T2219" i="1" a="1"/>
  <c r="T2219" i="1" s="1"/>
  <c r="T2218" i="1" a="1"/>
  <c r="T2218" i="1" s="1"/>
  <c r="T2217" i="1" a="1"/>
  <c r="T2217" i="1" s="1"/>
  <c r="T2216" i="1" a="1"/>
  <c r="T2216" i="1" s="1"/>
  <c r="T2215" i="1" a="1"/>
  <c r="T2215" i="1" s="1"/>
  <c r="T2214" i="1" a="1"/>
  <c r="T2214" i="1" s="1"/>
  <c r="T2213" i="1" a="1"/>
  <c r="T2213" i="1" s="1"/>
  <c r="T2212" i="1" a="1"/>
  <c r="T2212" i="1" s="1"/>
  <c r="T2211" i="1" a="1"/>
  <c r="T2211" i="1" s="1"/>
  <c r="T2210" i="1" a="1"/>
  <c r="T2210" i="1" s="1"/>
  <c r="T2209" i="1" a="1"/>
  <c r="T2209" i="1" s="1"/>
  <c r="T2208" i="1" a="1"/>
  <c r="T2208" i="1" s="1"/>
  <c r="T2207" i="1" a="1"/>
  <c r="T2207" i="1" s="1"/>
  <c r="T2206" i="1" a="1"/>
  <c r="T2206" i="1" s="1"/>
  <c r="T2205" i="1" a="1"/>
  <c r="T2205" i="1" s="1"/>
  <c r="T2204" i="1" a="1"/>
  <c r="T2204" i="1" s="1"/>
  <c r="T2203" i="1" a="1"/>
  <c r="T2203" i="1" s="1"/>
  <c r="T2202" i="1" a="1"/>
  <c r="T2202" i="1" s="1"/>
  <c r="T2201" i="1" a="1"/>
  <c r="T2201" i="1" s="1"/>
  <c r="T2200" i="1" a="1"/>
  <c r="T2200" i="1" s="1"/>
  <c r="T2199" i="1" a="1"/>
  <c r="T2199" i="1" s="1"/>
  <c r="T2198" i="1" a="1"/>
  <c r="T2198" i="1" s="1"/>
  <c r="T2197" i="1" a="1"/>
  <c r="T2197" i="1" s="1"/>
  <c r="T2196" i="1" a="1"/>
  <c r="T2196" i="1" s="1"/>
  <c r="T2195" i="1" a="1"/>
  <c r="T2195" i="1" s="1"/>
  <c r="T2194" i="1" a="1"/>
  <c r="T2194" i="1" s="1"/>
  <c r="T2193" i="1" a="1"/>
  <c r="T2193" i="1" s="1"/>
  <c r="T2192" i="1" a="1"/>
  <c r="T2192" i="1" s="1"/>
  <c r="T2191" i="1" a="1"/>
  <c r="T2191" i="1" s="1"/>
  <c r="T2190" i="1" a="1"/>
  <c r="T2190" i="1" s="1"/>
  <c r="T2189" i="1" a="1"/>
  <c r="T2189" i="1" s="1"/>
  <c r="T2188" i="1" a="1"/>
  <c r="T2188" i="1" s="1"/>
  <c r="T2187" i="1" a="1"/>
  <c r="T2187" i="1" s="1"/>
  <c r="T2186" i="1" a="1"/>
  <c r="T2186" i="1" s="1"/>
  <c r="T2185" i="1" a="1"/>
  <c r="T2185" i="1" s="1"/>
  <c r="T2184" i="1" a="1"/>
  <c r="T2184" i="1" s="1"/>
  <c r="T2183" i="1" a="1"/>
  <c r="T2183" i="1" s="1"/>
  <c r="T2182" i="1" a="1"/>
  <c r="T2182" i="1" s="1"/>
  <c r="T2181" i="1" a="1"/>
  <c r="T2181" i="1" s="1"/>
  <c r="T2180" i="1" a="1"/>
  <c r="T2180" i="1" s="1"/>
  <c r="T2179" i="1" a="1"/>
  <c r="T2179" i="1" s="1"/>
  <c r="T2178" i="1" a="1"/>
  <c r="T2178" i="1" s="1"/>
  <c r="T2177" i="1" a="1"/>
  <c r="T2177" i="1" s="1"/>
  <c r="T2176" i="1" a="1"/>
  <c r="T2176" i="1" s="1"/>
  <c r="T2175" i="1" a="1"/>
  <c r="T2175" i="1" s="1"/>
  <c r="T2174" i="1" a="1"/>
  <c r="T2174" i="1" s="1"/>
  <c r="T2173" i="1" a="1"/>
  <c r="T2173" i="1" s="1"/>
  <c r="T2172" i="1" a="1"/>
  <c r="T2172" i="1" s="1"/>
  <c r="T2171" i="1" a="1"/>
  <c r="T2171" i="1" s="1"/>
  <c r="T2170" i="1" a="1"/>
  <c r="T2170" i="1" s="1"/>
  <c r="T2169" i="1" a="1"/>
  <c r="T2169" i="1" s="1"/>
  <c r="T2168" i="1" a="1"/>
  <c r="T2168" i="1" s="1"/>
  <c r="T2167" i="1" a="1"/>
  <c r="T2167" i="1" s="1"/>
  <c r="T2166" i="1" a="1"/>
  <c r="T2166" i="1" s="1"/>
  <c r="T2165" i="1" a="1"/>
  <c r="T2165" i="1" s="1"/>
  <c r="T2164" i="1" a="1"/>
  <c r="T2164" i="1" s="1"/>
  <c r="T2163" i="1" a="1"/>
  <c r="T2163" i="1" s="1"/>
  <c r="T2162" i="1" a="1"/>
  <c r="T2162" i="1" s="1"/>
  <c r="T2161" i="1" a="1"/>
  <c r="T2161" i="1" s="1"/>
  <c r="T2160" i="1" a="1"/>
  <c r="T2160" i="1" s="1"/>
  <c r="T2159" i="1" a="1"/>
  <c r="T2159" i="1" s="1"/>
  <c r="T2158" i="1" a="1"/>
  <c r="T2158" i="1" s="1"/>
  <c r="T2157" i="1" a="1"/>
  <c r="T2157" i="1" s="1"/>
  <c r="T2156" i="1" a="1"/>
  <c r="T2156" i="1" s="1"/>
  <c r="T2155" i="1" a="1"/>
  <c r="T2155" i="1" s="1"/>
  <c r="T2154" i="1" a="1"/>
  <c r="T2154" i="1" s="1"/>
  <c r="T2153" i="1" a="1"/>
  <c r="T2153" i="1" s="1"/>
  <c r="T2152" i="1" a="1"/>
  <c r="T2152" i="1" s="1"/>
  <c r="T2151" i="1" a="1"/>
  <c r="T2151" i="1" s="1"/>
  <c r="T2150" i="1" a="1"/>
  <c r="T2150" i="1" s="1"/>
  <c r="T2149" i="1" a="1"/>
  <c r="T2149" i="1" s="1"/>
  <c r="T2148" i="1" a="1"/>
  <c r="T2148" i="1" s="1"/>
  <c r="T2147" i="1" a="1"/>
  <c r="T2147" i="1" s="1"/>
  <c r="T2146" i="1" a="1"/>
  <c r="T2146" i="1" s="1"/>
  <c r="T2145" i="1" a="1"/>
  <c r="T2145" i="1" s="1"/>
  <c r="T2144" i="1" a="1"/>
  <c r="T2144" i="1" s="1"/>
  <c r="T2143" i="1" a="1"/>
  <c r="T2143" i="1" s="1"/>
  <c r="T2142" i="1" a="1"/>
  <c r="T2142" i="1" s="1"/>
  <c r="T2141" i="1" a="1"/>
  <c r="T2141" i="1" s="1"/>
  <c r="T2140" i="1" a="1"/>
  <c r="T2140" i="1" s="1"/>
  <c r="T2139" i="1" a="1"/>
  <c r="T2139" i="1" s="1"/>
  <c r="T2138" i="1" a="1"/>
  <c r="T2138" i="1" s="1"/>
  <c r="T2137" i="1" a="1"/>
  <c r="T2137" i="1" s="1"/>
  <c r="T2136" i="1" a="1"/>
  <c r="T2136" i="1" s="1"/>
  <c r="T2135" i="1" a="1"/>
  <c r="T2135" i="1" s="1"/>
  <c r="T2134" i="1" a="1"/>
  <c r="T2134" i="1" s="1"/>
  <c r="T2133" i="1" a="1"/>
  <c r="T2133" i="1" s="1"/>
  <c r="T2132" i="1" a="1"/>
  <c r="T2132" i="1" s="1"/>
  <c r="T2131" i="1" a="1"/>
  <c r="T2131" i="1" s="1"/>
  <c r="T2130" i="1" a="1"/>
  <c r="T2130" i="1" s="1"/>
  <c r="T2129" i="1" a="1"/>
  <c r="T2129" i="1" s="1"/>
  <c r="T2128" i="1" a="1"/>
  <c r="T2128" i="1" s="1"/>
  <c r="T2127" i="1" a="1"/>
  <c r="T2127" i="1" s="1"/>
  <c r="T2126" i="1" a="1"/>
  <c r="T2126" i="1" s="1"/>
  <c r="T2125" i="1" a="1"/>
  <c r="T2125" i="1" s="1"/>
  <c r="T2124" i="1" a="1"/>
  <c r="T2124" i="1" s="1"/>
  <c r="T2123" i="1" a="1"/>
  <c r="T2123" i="1" s="1"/>
  <c r="T2122" i="1" a="1"/>
  <c r="T2122" i="1" s="1"/>
  <c r="T2121" i="1" a="1"/>
  <c r="T2121" i="1" s="1"/>
  <c r="T2120" i="1" a="1"/>
  <c r="T2120" i="1" s="1"/>
  <c r="T2119" i="1" a="1"/>
  <c r="T2119" i="1" s="1"/>
  <c r="T2118" i="1" a="1"/>
  <c r="T2118" i="1" s="1"/>
  <c r="T2117" i="1" a="1"/>
  <c r="T2117" i="1" s="1"/>
  <c r="T2116" i="1" a="1"/>
  <c r="T2116" i="1" s="1"/>
  <c r="T2115" i="1" a="1"/>
  <c r="T2115" i="1" s="1"/>
  <c r="T2114" i="1" a="1"/>
  <c r="T2114" i="1" s="1"/>
  <c r="T2113" i="1" a="1"/>
  <c r="T2113" i="1" s="1"/>
  <c r="T2112" i="1" a="1"/>
  <c r="T2112" i="1" s="1"/>
  <c r="T2111" i="1" a="1"/>
  <c r="T2111" i="1" s="1"/>
  <c r="T2110" i="1" a="1"/>
  <c r="T2110" i="1" s="1"/>
  <c r="T2109" i="1" a="1"/>
  <c r="T2109" i="1" s="1"/>
  <c r="T2108" i="1" a="1"/>
  <c r="T2108" i="1" s="1"/>
  <c r="T2107" i="1" a="1"/>
  <c r="T2107" i="1" s="1"/>
  <c r="T2106" i="1" a="1"/>
  <c r="T2106" i="1" s="1"/>
  <c r="T2105" i="1" a="1"/>
  <c r="T2105" i="1" s="1"/>
  <c r="T2104" i="1" a="1"/>
  <c r="T2104" i="1" s="1"/>
  <c r="T2103" i="1" a="1"/>
  <c r="T2103" i="1" s="1"/>
  <c r="T2102" i="1" a="1"/>
  <c r="T2102" i="1" s="1"/>
  <c r="T2101" i="1" a="1"/>
  <c r="T2101" i="1" s="1"/>
  <c r="T2100" i="1" a="1"/>
  <c r="T2100" i="1" s="1"/>
  <c r="T2099" i="1" a="1"/>
  <c r="T2099" i="1" s="1"/>
  <c r="T2098" i="1" a="1"/>
  <c r="T2098" i="1" s="1"/>
  <c r="T2097" i="1" a="1"/>
  <c r="T2097" i="1" s="1"/>
  <c r="T2096" i="1" a="1"/>
  <c r="T2096" i="1" s="1"/>
  <c r="T2095" i="1" a="1"/>
  <c r="T2095" i="1" s="1"/>
  <c r="T2094" i="1" a="1"/>
  <c r="T2094" i="1" s="1"/>
  <c r="T2093" i="1" a="1"/>
  <c r="T2093" i="1" s="1"/>
  <c r="T2092" i="1" a="1"/>
  <c r="T2092" i="1" s="1"/>
  <c r="T2091" i="1" a="1"/>
  <c r="T2091" i="1" s="1"/>
  <c r="T2090" i="1" a="1"/>
  <c r="T2090" i="1" s="1"/>
  <c r="T2089" i="1" a="1"/>
  <c r="T2089" i="1" s="1"/>
  <c r="T2088" i="1" a="1"/>
  <c r="T2088" i="1" s="1"/>
  <c r="T2087" i="1" a="1"/>
  <c r="T2087" i="1" s="1"/>
  <c r="T2086" i="1" a="1"/>
  <c r="T2086" i="1" s="1"/>
  <c r="T2085" i="1" a="1"/>
  <c r="T2085" i="1" s="1"/>
  <c r="T2084" i="1" a="1"/>
  <c r="T2084" i="1" s="1"/>
  <c r="T2083" i="1" a="1"/>
  <c r="T2083" i="1" s="1"/>
  <c r="T2082" i="1" a="1"/>
  <c r="T2082" i="1" s="1"/>
  <c r="T2081" i="1" a="1"/>
  <c r="T2081" i="1" s="1"/>
  <c r="T2080" i="1" a="1"/>
  <c r="T2080" i="1" s="1"/>
  <c r="T2079" i="1" a="1"/>
  <c r="T2079" i="1" s="1"/>
  <c r="T2078" i="1" a="1"/>
  <c r="T2078" i="1" s="1"/>
  <c r="T2077" i="1" a="1"/>
  <c r="T2077" i="1" s="1"/>
  <c r="T2076" i="1" a="1"/>
  <c r="T2076" i="1" s="1"/>
  <c r="T2075" i="1" a="1"/>
  <c r="T2075" i="1" s="1"/>
  <c r="T2074" i="1" a="1"/>
  <c r="T2074" i="1" s="1"/>
  <c r="T2073" i="1" a="1"/>
  <c r="T2073" i="1" s="1"/>
  <c r="T2072" i="1" a="1"/>
  <c r="T2072" i="1" s="1"/>
  <c r="T2071" i="1" a="1"/>
  <c r="T2071" i="1" s="1"/>
  <c r="T2070" i="1" a="1"/>
  <c r="T2070" i="1" s="1"/>
  <c r="T2069" i="1" a="1"/>
  <c r="T2069" i="1" s="1"/>
  <c r="T2068" i="1" a="1"/>
  <c r="T2068" i="1" s="1"/>
  <c r="T2067" i="1" a="1"/>
  <c r="T2067" i="1" s="1"/>
  <c r="T2066" i="1" a="1"/>
  <c r="T2066" i="1" s="1"/>
  <c r="T2065" i="1" a="1"/>
  <c r="T2065" i="1" s="1"/>
  <c r="T2064" i="1" a="1"/>
  <c r="T2064" i="1" s="1"/>
  <c r="T2063" i="1" a="1"/>
  <c r="T2063" i="1" s="1"/>
  <c r="T2062" i="1" a="1"/>
  <c r="T2062" i="1" s="1"/>
  <c r="T2061" i="1" a="1"/>
  <c r="T2061" i="1" s="1"/>
  <c r="T2060" i="1" a="1"/>
  <c r="T2060" i="1" s="1"/>
  <c r="T2059" i="1" a="1"/>
  <c r="T2059" i="1" s="1"/>
  <c r="T2058" i="1" a="1"/>
  <c r="T2058" i="1" s="1"/>
  <c r="T2057" i="1" a="1"/>
  <c r="T2057" i="1" s="1"/>
  <c r="T2056" i="1" a="1"/>
  <c r="T2056" i="1" s="1"/>
  <c r="T2055" i="1" a="1"/>
  <c r="T2055" i="1" s="1"/>
  <c r="T2054" i="1" a="1"/>
  <c r="T2054" i="1" s="1"/>
  <c r="T2053" i="1" a="1"/>
  <c r="T2053" i="1" s="1"/>
  <c r="T2052" i="1" a="1"/>
  <c r="T2052" i="1" s="1"/>
  <c r="T2051" i="1" a="1"/>
  <c r="T2051" i="1" s="1"/>
  <c r="T2050" i="1" a="1"/>
  <c r="T2050" i="1" s="1"/>
  <c r="T2049" i="1" a="1"/>
  <c r="T2049" i="1" s="1"/>
  <c r="T2048" i="1" a="1"/>
  <c r="T2048" i="1" s="1"/>
  <c r="T2047" i="1" a="1"/>
  <c r="T2047" i="1" s="1"/>
  <c r="T2046" i="1" a="1"/>
  <c r="T2046" i="1" s="1"/>
  <c r="T2045" i="1" a="1"/>
  <c r="T2045" i="1" s="1"/>
  <c r="T2044" i="1" a="1"/>
  <c r="T2044" i="1" s="1"/>
  <c r="T2043" i="1" a="1"/>
  <c r="T2043" i="1" s="1"/>
  <c r="T2042" i="1" a="1"/>
  <c r="T2042" i="1" s="1"/>
  <c r="T2041" i="1" a="1"/>
  <c r="T2041" i="1" s="1"/>
  <c r="T2040" i="1" a="1"/>
  <c r="T2040" i="1" s="1"/>
  <c r="T2039" i="1" a="1"/>
  <c r="T2039" i="1" s="1"/>
  <c r="T2038" i="1" a="1"/>
  <c r="T2038" i="1" s="1"/>
  <c r="T2037" i="1" a="1"/>
  <c r="T2037" i="1" s="1"/>
  <c r="T2036" i="1" a="1"/>
  <c r="T2036" i="1" s="1"/>
  <c r="T2035" i="1" a="1"/>
  <c r="T2035" i="1" s="1"/>
  <c r="T2034" i="1" a="1"/>
  <c r="T2034" i="1" s="1"/>
  <c r="T2033" i="1" a="1"/>
  <c r="T2033" i="1" s="1"/>
  <c r="T2032" i="1" a="1"/>
  <c r="T2032" i="1" s="1"/>
  <c r="T2031" i="1" a="1"/>
  <c r="T2031" i="1" s="1"/>
  <c r="T2030" i="1" a="1"/>
  <c r="T2030" i="1" s="1"/>
  <c r="T2029" i="1" a="1"/>
  <c r="T2029" i="1" s="1"/>
  <c r="T2028" i="1" a="1"/>
  <c r="T2028" i="1" s="1"/>
  <c r="T2027" i="1" a="1"/>
  <c r="T2027" i="1" s="1"/>
  <c r="T2026" i="1" a="1"/>
  <c r="T2026" i="1" s="1"/>
  <c r="T2025" i="1" a="1"/>
  <c r="T2025" i="1" s="1"/>
  <c r="T2024" i="1" a="1"/>
  <c r="T2024" i="1" s="1"/>
  <c r="T2023" i="1" a="1"/>
  <c r="T2023" i="1" s="1"/>
  <c r="T2022" i="1" a="1"/>
  <c r="T2022" i="1" s="1"/>
  <c r="T2021" i="1" a="1"/>
  <c r="T2021" i="1" s="1"/>
  <c r="T2020" i="1" a="1"/>
  <c r="T2020" i="1" s="1"/>
  <c r="T2019" i="1" a="1"/>
  <c r="T2019" i="1" s="1"/>
  <c r="T2018" i="1" a="1"/>
  <c r="T2018" i="1" s="1"/>
  <c r="T2017" i="1" a="1"/>
  <c r="T2017" i="1" s="1"/>
  <c r="T2016" i="1" a="1"/>
  <c r="T2016" i="1" s="1"/>
  <c r="T2015" i="1" a="1"/>
  <c r="T2015" i="1" s="1"/>
  <c r="T2014" i="1" a="1"/>
  <c r="T2014" i="1" s="1"/>
  <c r="T2013" i="1" a="1"/>
  <c r="T2013" i="1" s="1"/>
  <c r="T2012" i="1" a="1"/>
  <c r="T2012" i="1" s="1"/>
  <c r="T2011" i="1" a="1"/>
  <c r="T2011" i="1" s="1"/>
  <c r="T2010" i="1" a="1"/>
  <c r="T2010" i="1" s="1"/>
  <c r="T2009" i="1" a="1"/>
  <c r="T2009" i="1" s="1"/>
  <c r="T2008" i="1" a="1"/>
  <c r="T2008" i="1" s="1"/>
  <c r="T2007" i="1" a="1"/>
  <c r="T2007" i="1" s="1"/>
  <c r="T2006" i="1" a="1"/>
  <c r="T2006" i="1" s="1"/>
  <c r="T2005" i="1" a="1"/>
  <c r="T2005" i="1" s="1"/>
  <c r="T2004" i="1" a="1"/>
  <c r="T2004" i="1" s="1"/>
  <c r="T2003" i="1" a="1"/>
  <c r="T2003" i="1" s="1"/>
  <c r="T2002" i="1" a="1"/>
  <c r="T2002" i="1" s="1"/>
  <c r="T2001" i="1" a="1"/>
  <c r="T2001" i="1" s="1"/>
  <c r="T2000" i="1" a="1"/>
  <c r="T2000" i="1" s="1"/>
  <c r="T1999" i="1" a="1"/>
  <c r="T1999" i="1" s="1"/>
  <c r="T1998" i="1" a="1"/>
  <c r="T1998" i="1" s="1"/>
  <c r="T1997" i="1" a="1"/>
  <c r="T1997" i="1" s="1"/>
  <c r="T1996" i="1" a="1"/>
  <c r="T1996" i="1" s="1"/>
  <c r="T1995" i="1" a="1"/>
  <c r="T1995" i="1" s="1"/>
  <c r="T1994" i="1" a="1"/>
  <c r="T1994" i="1" s="1"/>
  <c r="T1993" i="1" a="1"/>
  <c r="T1993" i="1" s="1"/>
  <c r="T1992" i="1" a="1"/>
  <c r="T1992" i="1" s="1"/>
  <c r="T1991" i="1" a="1"/>
  <c r="T1991" i="1" s="1"/>
  <c r="T1990" i="1" a="1"/>
  <c r="T1990" i="1" s="1"/>
  <c r="T1989" i="1" a="1"/>
  <c r="T1989" i="1" s="1"/>
  <c r="T1988" i="1" a="1"/>
  <c r="T1988" i="1" s="1"/>
  <c r="T1987" i="1" a="1"/>
  <c r="T1987" i="1" s="1"/>
  <c r="T1986" i="1" a="1"/>
  <c r="T1986" i="1" s="1"/>
  <c r="T1985" i="1" a="1"/>
  <c r="T1985" i="1" s="1"/>
  <c r="T1984" i="1" a="1"/>
  <c r="T1984" i="1" s="1"/>
  <c r="T1983" i="1" a="1"/>
  <c r="T1983" i="1" s="1"/>
  <c r="T1982" i="1" a="1"/>
  <c r="T1982" i="1" s="1"/>
  <c r="T1981" i="1" a="1"/>
  <c r="T1981" i="1" s="1"/>
  <c r="T1980" i="1" a="1"/>
  <c r="T1980" i="1" s="1"/>
  <c r="T1979" i="1" a="1"/>
  <c r="T1979" i="1" s="1"/>
  <c r="T1978" i="1" a="1"/>
  <c r="T1978" i="1" s="1"/>
  <c r="T1977" i="1" a="1"/>
  <c r="T1977" i="1" s="1"/>
  <c r="T1976" i="1" a="1"/>
  <c r="T1976" i="1" s="1"/>
  <c r="T1975" i="1" a="1"/>
  <c r="T1975" i="1" s="1"/>
  <c r="T1974" i="1" a="1"/>
  <c r="T1974" i="1" s="1"/>
  <c r="T1973" i="1" a="1"/>
  <c r="T1973" i="1" s="1"/>
  <c r="T1972" i="1" a="1"/>
  <c r="T1972" i="1" s="1"/>
  <c r="T1971" i="1" a="1"/>
  <c r="T1971" i="1" s="1"/>
  <c r="T1970" i="1" a="1"/>
  <c r="T1970" i="1" s="1"/>
  <c r="T1969" i="1" a="1"/>
  <c r="T1969" i="1" s="1"/>
  <c r="T1968" i="1" a="1"/>
  <c r="T1968" i="1" s="1"/>
  <c r="T1967" i="1" a="1"/>
  <c r="T1967" i="1" s="1"/>
  <c r="T1966" i="1" a="1"/>
  <c r="T1966" i="1" s="1"/>
  <c r="T1965" i="1" a="1"/>
  <c r="T1965" i="1" s="1"/>
  <c r="T1964" i="1" a="1"/>
  <c r="T1964" i="1" s="1"/>
  <c r="T1963" i="1" a="1"/>
  <c r="T1963" i="1" s="1"/>
  <c r="T1962" i="1" a="1"/>
  <c r="T1962" i="1" s="1"/>
  <c r="T1961" i="1" a="1"/>
  <c r="T1961" i="1" s="1"/>
  <c r="T1960" i="1" a="1"/>
  <c r="T1960" i="1" s="1"/>
  <c r="T1959" i="1" a="1"/>
  <c r="T1959" i="1" s="1"/>
  <c r="T1958" i="1" a="1"/>
  <c r="T1958" i="1" s="1"/>
  <c r="T1957" i="1" a="1"/>
  <c r="T1957" i="1" s="1"/>
  <c r="T1956" i="1" a="1"/>
  <c r="T1956" i="1" s="1"/>
  <c r="T1955" i="1" a="1"/>
  <c r="T1955" i="1" s="1"/>
  <c r="T1954" i="1" a="1"/>
  <c r="T1954" i="1" s="1"/>
  <c r="T1953" i="1" a="1"/>
  <c r="T1953" i="1" s="1"/>
  <c r="T1952" i="1" a="1"/>
  <c r="T1952" i="1" s="1"/>
  <c r="T1951" i="1" a="1"/>
  <c r="T1951" i="1" s="1"/>
  <c r="T1950" i="1" a="1"/>
  <c r="T1950" i="1" s="1"/>
  <c r="T1949" i="1" a="1"/>
  <c r="T1949" i="1" s="1"/>
  <c r="T1948" i="1" a="1"/>
  <c r="T1948" i="1" s="1"/>
  <c r="T1947" i="1" a="1"/>
  <c r="T1947" i="1" s="1"/>
  <c r="T1946" i="1" a="1"/>
  <c r="T1946" i="1" s="1"/>
  <c r="T1945" i="1" a="1"/>
  <c r="T1945" i="1" s="1"/>
  <c r="T1944" i="1" a="1"/>
  <c r="T1944" i="1" s="1"/>
  <c r="T1943" i="1" a="1"/>
  <c r="T1943" i="1" s="1"/>
  <c r="T1942" i="1" a="1"/>
  <c r="T1942" i="1" s="1"/>
  <c r="T1941" i="1" a="1"/>
  <c r="T1941" i="1" s="1"/>
  <c r="T1940" i="1" a="1"/>
  <c r="T1940" i="1" s="1"/>
  <c r="T1939" i="1" a="1"/>
  <c r="T1939" i="1" s="1"/>
  <c r="T1938" i="1" a="1"/>
  <c r="T1938" i="1" s="1"/>
  <c r="T1937" i="1" a="1"/>
  <c r="T1937" i="1" s="1"/>
  <c r="T1936" i="1" a="1"/>
  <c r="T1936" i="1" s="1"/>
  <c r="T1935" i="1" a="1"/>
  <c r="T1935" i="1" s="1"/>
  <c r="T1934" i="1" a="1"/>
  <c r="T1934" i="1" s="1"/>
  <c r="T1933" i="1" a="1"/>
  <c r="T1933" i="1" s="1"/>
  <c r="T1932" i="1" a="1"/>
  <c r="T1932" i="1" s="1"/>
  <c r="T1931" i="1" a="1"/>
  <c r="T1931" i="1" s="1"/>
  <c r="T1930" i="1" a="1"/>
  <c r="T1930" i="1" s="1"/>
  <c r="T1929" i="1" a="1"/>
  <c r="T1929" i="1" s="1"/>
  <c r="T1928" i="1" a="1"/>
  <c r="T1928" i="1" s="1"/>
  <c r="T1927" i="1" a="1"/>
  <c r="T1927" i="1" s="1"/>
  <c r="T1926" i="1" a="1"/>
  <c r="T1926" i="1" s="1"/>
  <c r="T1925" i="1" a="1"/>
  <c r="T1925" i="1" s="1"/>
  <c r="T1924" i="1" a="1"/>
  <c r="T1924" i="1" s="1"/>
  <c r="T1923" i="1" a="1"/>
  <c r="T1923" i="1" s="1"/>
  <c r="T1922" i="1" a="1"/>
  <c r="T1922" i="1" s="1"/>
  <c r="T1921" i="1" a="1"/>
  <c r="T1921" i="1" s="1"/>
  <c r="T1920" i="1" a="1"/>
  <c r="T1920" i="1" s="1"/>
  <c r="T1919" i="1" a="1"/>
  <c r="T1919" i="1" s="1"/>
  <c r="T1918" i="1" a="1"/>
  <c r="T1918" i="1" s="1"/>
  <c r="T1917" i="1" a="1"/>
  <c r="T1917" i="1" s="1"/>
  <c r="T1916" i="1" a="1"/>
  <c r="T1916" i="1" s="1"/>
  <c r="T1915" i="1" a="1"/>
  <c r="T1915" i="1" s="1"/>
  <c r="T1914" i="1" a="1"/>
  <c r="T1914" i="1" s="1"/>
  <c r="T1913" i="1" a="1"/>
  <c r="T1913" i="1" s="1"/>
  <c r="T1912" i="1" a="1"/>
  <c r="T1912" i="1" s="1"/>
  <c r="T1911" i="1" a="1"/>
  <c r="T1911" i="1" s="1"/>
  <c r="T1910" i="1" a="1"/>
  <c r="T1910" i="1" s="1"/>
  <c r="T1909" i="1" a="1"/>
  <c r="T1909" i="1" s="1"/>
  <c r="T1908" i="1" a="1"/>
  <c r="T1908" i="1" s="1"/>
  <c r="T1907" i="1" a="1"/>
  <c r="T1907" i="1" s="1"/>
  <c r="T1906" i="1" a="1"/>
  <c r="T1906" i="1" s="1"/>
  <c r="T1905" i="1" a="1"/>
  <c r="T1905" i="1" s="1"/>
  <c r="T1904" i="1" a="1"/>
  <c r="T1904" i="1" s="1"/>
  <c r="T1903" i="1" a="1"/>
  <c r="T1903" i="1" s="1"/>
  <c r="T1902" i="1" a="1"/>
  <c r="T1902" i="1" s="1"/>
  <c r="T1901" i="1" a="1"/>
  <c r="T1901" i="1" s="1"/>
  <c r="T1900" i="1" a="1"/>
  <c r="T1900" i="1" s="1"/>
  <c r="T1899" i="1" a="1"/>
  <c r="T1899" i="1" s="1"/>
  <c r="T1898" i="1" a="1"/>
  <c r="T1898" i="1" s="1"/>
  <c r="T1897" i="1" a="1"/>
  <c r="T1897" i="1" s="1"/>
  <c r="T1896" i="1" a="1"/>
  <c r="T1896" i="1" s="1"/>
  <c r="T1895" i="1" a="1"/>
  <c r="T1895" i="1" s="1"/>
  <c r="T1894" i="1" a="1"/>
  <c r="T1894" i="1" s="1"/>
  <c r="T1893" i="1" a="1"/>
  <c r="T1893" i="1" s="1"/>
  <c r="T1892" i="1" a="1"/>
  <c r="T1892" i="1" s="1"/>
  <c r="T1891" i="1" a="1"/>
  <c r="T1891" i="1" s="1"/>
  <c r="T1890" i="1" a="1"/>
  <c r="T1890" i="1" s="1"/>
  <c r="T1889" i="1" a="1"/>
  <c r="T1889" i="1" s="1"/>
  <c r="T1888" i="1" a="1"/>
  <c r="T1888" i="1" s="1"/>
  <c r="T1887" i="1" a="1"/>
  <c r="T1887" i="1" s="1"/>
  <c r="T1886" i="1" a="1"/>
  <c r="T1886" i="1" s="1"/>
  <c r="T1885" i="1" a="1"/>
  <c r="T1885" i="1" s="1"/>
  <c r="T1884" i="1" a="1"/>
  <c r="T1884" i="1" s="1"/>
  <c r="T1883" i="1" a="1"/>
  <c r="T1883" i="1" s="1"/>
  <c r="T1882" i="1" a="1"/>
  <c r="T1882" i="1" s="1"/>
  <c r="T1881" i="1" a="1"/>
  <c r="T1881" i="1" s="1"/>
  <c r="T1880" i="1" a="1"/>
  <c r="T1880" i="1" s="1"/>
  <c r="T1879" i="1" a="1"/>
  <c r="T1879" i="1" s="1"/>
  <c r="T1878" i="1" a="1"/>
  <c r="T1878" i="1" s="1"/>
  <c r="T1877" i="1" a="1"/>
  <c r="T1877" i="1" s="1"/>
  <c r="T1876" i="1" a="1"/>
  <c r="T1876" i="1" s="1"/>
  <c r="T1875" i="1" a="1"/>
  <c r="T1875" i="1" s="1"/>
  <c r="T1874" i="1" a="1"/>
  <c r="T1874" i="1" s="1"/>
  <c r="T1873" i="1" a="1"/>
  <c r="T1873" i="1" s="1"/>
  <c r="T1872" i="1" a="1"/>
  <c r="T1872" i="1" s="1"/>
  <c r="T1871" i="1" a="1"/>
  <c r="T1871" i="1" s="1"/>
  <c r="T1870" i="1" a="1"/>
  <c r="T1870" i="1" s="1"/>
  <c r="T1869" i="1" a="1"/>
  <c r="T1869" i="1" s="1"/>
  <c r="T1868" i="1" a="1"/>
  <c r="T1868" i="1" s="1"/>
  <c r="T1867" i="1" a="1"/>
  <c r="T1867" i="1" s="1"/>
  <c r="T1866" i="1" a="1"/>
  <c r="T1866" i="1" s="1"/>
  <c r="T1865" i="1" a="1"/>
  <c r="T1865" i="1" s="1"/>
  <c r="T1864" i="1" a="1"/>
  <c r="T1864" i="1" s="1"/>
  <c r="T1863" i="1" a="1"/>
  <c r="T1863" i="1" s="1"/>
  <c r="T1862" i="1" a="1"/>
  <c r="T1862" i="1" s="1"/>
  <c r="T1861" i="1" a="1"/>
  <c r="T1861" i="1" s="1"/>
  <c r="T1860" i="1" a="1"/>
  <c r="T1860" i="1" s="1"/>
  <c r="T1859" i="1" a="1"/>
  <c r="T1859" i="1" s="1"/>
  <c r="T1858" i="1" a="1"/>
  <c r="T1858" i="1" s="1"/>
  <c r="T1857" i="1" a="1"/>
  <c r="T1857" i="1" s="1"/>
  <c r="T1856" i="1" a="1"/>
  <c r="T1856" i="1" s="1"/>
  <c r="T1855" i="1" a="1"/>
  <c r="T1855" i="1" s="1"/>
  <c r="T1854" i="1" a="1"/>
  <c r="T1854" i="1" s="1"/>
  <c r="T1853" i="1" a="1"/>
  <c r="T1853" i="1" s="1"/>
  <c r="T1852" i="1" a="1"/>
  <c r="T1852" i="1" s="1"/>
  <c r="T1851" i="1" a="1"/>
  <c r="T1851" i="1" s="1"/>
  <c r="T1850" i="1" a="1"/>
  <c r="T1850" i="1" s="1"/>
  <c r="T1849" i="1" a="1"/>
  <c r="T1849" i="1" s="1"/>
  <c r="T1848" i="1" a="1"/>
  <c r="T1848" i="1" s="1"/>
  <c r="T1847" i="1" a="1"/>
  <c r="T1847" i="1" s="1"/>
  <c r="T1846" i="1" a="1"/>
  <c r="T1846" i="1" s="1"/>
  <c r="T1845" i="1" a="1"/>
  <c r="T1845" i="1" s="1"/>
  <c r="T1844" i="1" a="1"/>
  <c r="T1844" i="1" s="1"/>
  <c r="T1843" i="1" a="1"/>
  <c r="T1843" i="1" s="1"/>
  <c r="T1842" i="1" a="1"/>
  <c r="T1842" i="1" s="1"/>
  <c r="T1841" i="1" a="1"/>
  <c r="T1841" i="1" s="1"/>
  <c r="T1840" i="1" a="1"/>
  <c r="T1840" i="1" s="1"/>
  <c r="T1839" i="1" a="1"/>
  <c r="T1839" i="1" s="1"/>
  <c r="T1838" i="1" a="1"/>
  <c r="T1838" i="1" s="1"/>
  <c r="T1837" i="1" a="1"/>
  <c r="T1837" i="1" s="1"/>
  <c r="T1836" i="1" a="1"/>
  <c r="T1836" i="1" s="1"/>
  <c r="T1835" i="1" a="1"/>
  <c r="T1835" i="1" s="1"/>
  <c r="T1834" i="1" a="1"/>
  <c r="T1834" i="1" s="1"/>
  <c r="T1833" i="1" a="1"/>
  <c r="T1833" i="1" s="1"/>
  <c r="T1832" i="1" a="1"/>
  <c r="T1832" i="1" s="1"/>
  <c r="T1831" i="1" a="1"/>
  <c r="T1831" i="1" s="1"/>
  <c r="T1830" i="1" a="1"/>
  <c r="T1830" i="1" s="1"/>
  <c r="T1829" i="1" a="1"/>
  <c r="T1829" i="1" s="1"/>
  <c r="T1828" i="1" a="1"/>
  <c r="T1828" i="1" s="1"/>
  <c r="T1827" i="1" a="1"/>
  <c r="T1827" i="1" s="1"/>
  <c r="T1826" i="1" a="1"/>
  <c r="T1826" i="1" s="1"/>
  <c r="T1825" i="1" a="1"/>
  <c r="T1825" i="1" s="1"/>
  <c r="T1824" i="1" a="1"/>
  <c r="T1824" i="1" s="1"/>
  <c r="T1823" i="1" a="1"/>
  <c r="T1823" i="1" s="1"/>
  <c r="T1822" i="1" a="1"/>
  <c r="T1822" i="1" s="1"/>
  <c r="T1821" i="1" a="1"/>
  <c r="T1821" i="1" s="1"/>
  <c r="T1820" i="1" a="1"/>
  <c r="T1820" i="1" s="1"/>
  <c r="T1819" i="1" a="1"/>
  <c r="T1819" i="1" s="1"/>
  <c r="T1818" i="1" a="1"/>
  <c r="T1818" i="1" s="1"/>
  <c r="T1817" i="1" a="1"/>
  <c r="T1817" i="1" s="1"/>
  <c r="T1816" i="1" a="1"/>
  <c r="T1816" i="1" s="1"/>
  <c r="T1815" i="1" a="1"/>
  <c r="T1815" i="1" s="1"/>
  <c r="T1814" i="1" a="1"/>
  <c r="T1814" i="1" s="1"/>
  <c r="T1813" i="1" a="1"/>
  <c r="T1813" i="1" s="1"/>
  <c r="T1812" i="1" a="1"/>
  <c r="T1812" i="1" s="1"/>
  <c r="T1811" i="1" a="1"/>
  <c r="T1811" i="1" s="1"/>
  <c r="T1810" i="1" a="1"/>
  <c r="T1810" i="1" s="1"/>
  <c r="T1809" i="1" a="1"/>
  <c r="T1809" i="1" s="1"/>
  <c r="T1808" i="1" a="1"/>
  <c r="T1808" i="1" s="1"/>
  <c r="T1807" i="1" a="1"/>
  <c r="T1807" i="1" s="1"/>
  <c r="T1806" i="1" a="1"/>
  <c r="T1806" i="1" s="1"/>
  <c r="T1805" i="1" a="1"/>
  <c r="T1805" i="1" s="1"/>
  <c r="T1804" i="1" a="1"/>
  <c r="T1804" i="1" s="1"/>
  <c r="T1803" i="1" a="1"/>
  <c r="T1803" i="1" s="1"/>
  <c r="T1802" i="1" a="1"/>
  <c r="T1802" i="1" s="1"/>
  <c r="T1801" i="1" a="1"/>
  <c r="T1801" i="1" s="1"/>
  <c r="T1800" i="1" a="1"/>
  <c r="T1800" i="1" s="1"/>
  <c r="T1799" i="1" a="1"/>
  <c r="T1799" i="1" s="1"/>
  <c r="T1798" i="1" a="1"/>
  <c r="T1798" i="1" s="1"/>
  <c r="T1797" i="1" a="1"/>
  <c r="T1797" i="1" s="1"/>
  <c r="T1796" i="1" a="1"/>
  <c r="T1796" i="1" s="1"/>
  <c r="T1795" i="1" a="1"/>
  <c r="T1795" i="1" s="1"/>
  <c r="T1794" i="1" a="1"/>
  <c r="T1794" i="1" s="1"/>
  <c r="T1793" i="1" a="1"/>
  <c r="T1793" i="1" s="1"/>
  <c r="T1792" i="1" a="1"/>
  <c r="T1792" i="1" s="1"/>
  <c r="T1791" i="1" a="1"/>
  <c r="T1791" i="1" s="1"/>
  <c r="T1790" i="1" a="1"/>
  <c r="T1790" i="1" s="1"/>
  <c r="T1789" i="1" a="1"/>
  <c r="T1789" i="1" s="1"/>
  <c r="T1788" i="1" a="1"/>
  <c r="T1788" i="1" s="1"/>
  <c r="T1787" i="1" a="1"/>
  <c r="T1787" i="1" s="1"/>
  <c r="T1786" i="1" a="1"/>
  <c r="T1786" i="1" s="1"/>
  <c r="T1785" i="1" a="1"/>
  <c r="T1785" i="1" s="1"/>
  <c r="T1784" i="1" a="1"/>
  <c r="T1784" i="1" s="1"/>
  <c r="T1783" i="1" a="1"/>
  <c r="T1783" i="1" s="1"/>
  <c r="T1782" i="1" a="1"/>
  <c r="T1782" i="1" s="1"/>
  <c r="T1781" i="1" a="1"/>
  <c r="T1781" i="1" s="1"/>
  <c r="T1780" i="1" a="1"/>
  <c r="T1780" i="1" s="1"/>
  <c r="T1779" i="1" a="1"/>
  <c r="T1779" i="1" s="1"/>
  <c r="T1778" i="1" a="1"/>
  <c r="T1778" i="1" s="1"/>
  <c r="T1777" i="1" a="1"/>
  <c r="T1777" i="1" s="1"/>
  <c r="T1776" i="1" a="1"/>
  <c r="T1776" i="1" s="1"/>
  <c r="T1775" i="1" a="1"/>
  <c r="T1775" i="1" s="1"/>
  <c r="T1774" i="1" a="1"/>
  <c r="T1774" i="1" s="1"/>
  <c r="T1773" i="1" a="1"/>
  <c r="T1773" i="1" s="1"/>
  <c r="T1772" i="1" a="1"/>
  <c r="T1772" i="1" s="1"/>
  <c r="T1771" i="1" a="1"/>
  <c r="T1771" i="1" s="1"/>
  <c r="T1770" i="1" a="1"/>
  <c r="T1770" i="1" s="1"/>
  <c r="T1769" i="1" a="1"/>
  <c r="T1769" i="1" s="1"/>
  <c r="T1768" i="1" a="1"/>
  <c r="T1768" i="1" s="1"/>
  <c r="T1767" i="1" a="1"/>
  <c r="T1767" i="1" s="1"/>
  <c r="T1766" i="1" a="1"/>
  <c r="T1766" i="1" s="1"/>
  <c r="T1765" i="1" a="1"/>
  <c r="T1765" i="1" s="1"/>
  <c r="T1764" i="1" a="1"/>
  <c r="T1764" i="1" s="1"/>
  <c r="T1763" i="1" a="1"/>
  <c r="T1763" i="1" s="1"/>
  <c r="T1762" i="1" a="1"/>
  <c r="T1762" i="1" s="1"/>
  <c r="T1761" i="1" a="1"/>
  <c r="T1761" i="1" s="1"/>
  <c r="T1760" i="1" a="1"/>
  <c r="T1760" i="1" s="1"/>
  <c r="T1759" i="1" a="1"/>
  <c r="T1759" i="1" s="1"/>
  <c r="T1758" i="1" a="1"/>
  <c r="T1758" i="1" s="1"/>
  <c r="T1757" i="1" a="1"/>
  <c r="T1757" i="1" s="1"/>
  <c r="T1756" i="1" a="1"/>
  <c r="T1756" i="1" s="1"/>
  <c r="T1755" i="1" a="1"/>
  <c r="T1755" i="1" s="1"/>
  <c r="T1754" i="1" a="1"/>
  <c r="T1754" i="1" s="1"/>
  <c r="T1753" i="1" a="1"/>
  <c r="T1753" i="1" s="1"/>
  <c r="T1752" i="1" a="1"/>
  <c r="T1752" i="1" s="1"/>
  <c r="T1751" i="1" a="1"/>
  <c r="T1751" i="1" s="1"/>
  <c r="T1750" i="1" a="1"/>
  <c r="T1750" i="1" s="1"/>
  <c r="T1749" i="1" a="1"/>
  <c r="T1749" i="1" s="1"/>
  <c r="T1748" i="1" a="1"/>
  <c r="T1748" i="1" s="1"/>
  <c r="T1747" i="1" a="1"/>
  <c r="T1747" i="1" s="1"/>
  <c r="T1746" i="1" a="1"/>
  <c r="T1746" i="1" s="1"/>
  <c r="T1745" i="1" a="1"/>
  <c r="T1745" i="1" s="1"/>
  <c r="T1744" i="1" a="1"/>
  <c r="T1744" i="1" s="1"/>
  <c r="T1743" i="1" a="1"/>
  <c r="T1743" i="1" s="1"/>
  <c r="T1742" i="1" a="1"/>
  <c r="T1742" i="1" s="1"/>
  <c r="T1741" i="1" a="1"/>
  <c r="T1741" i="1" s="1"/>
  <c r="T1740" i="1" a="1"/>
  <c r="T1740" i="1" s="1"/>
  <c r="T1739" i="1" a="1"/>
  <c r="T1739" i="1" s="1"/>
  <c r="T1738" i="1" a="1"/>
  <c r="T1738" i="1" s="1"/>
  <c r="T1737" i="1" a="1"/>
  <c r="T1737" i="1" s="1"/>
  <c r="T1736" i="1" a="1"/>
  <c r="T1736" i="1" s="1"/>
  <c r="T1735" i="1" a="1"/>
  <c r="T1735" i="1" s="1"/>
  <c r="T1734" i="1" a="1"/>
  <c r="T1734" i="1" s="1"/>
  <c r="T1733" i="1" a="1"/>
  <c r="T1733" i="1" s="1"/>
  <c r="T1732" i="1" a="1"/>
  <c r="T1732" i="1" s="1"/>
  <c r="T1731" i="1" a="1"/>
  <c r="T1731" i="1" s="1"/>
  <c r="T1730" i="1" a="1"/>
  <c r="T1730" i="1" s="1"/>
  <c r="T1729" i="1" a="1"/>
  <c r="T1729" i="1" s="1"/>
  <c r="T1728" i="1" a="1"/>
  <c r="T1728" i="1" s="1"/>
  <c r="T1727" i="1" a="1"/>
  <c r="T1727" i="1" s="1"/>
  <c r="T1726" i="1" a="1"/>
  <c r="T1726" i="1" s="1"/>
  <c r="T1725" i="1" a="1"/>
  <c r="T1725" i="1" s="1"/>
  <c r="T1724" i="1" a="1"/>
  <c r="T1724" i="1" s="1"/>
  <c r="T1723" i="1" a="1"/>
  <c r="T1723" i="1" s="1"/>
  <c r="T1722" i="1" a="1"/>
  <c r="T1722" i="1" s="1"/>
  <c r="T1721" i="1" a="1"/>
  <c r="T1721" i="1" s="1"/>
  <c r="T1720" i="1" a="1"/>
  <c r="T1720" i="1" s="1"/>
  <c r="T1719" i="1" a="1"/>
  <c r="T1719" i="1" s="1"/>
  <c r="T1718" i="1" a="1"/>
  <c r="T1718" i="1" s="1"/>
  <c r="T1717" i="1" a="1"/>
  <c r="T1717" i="1" s="1"/>
  <c r="T1716" i="1" a="1"/>
  <c r="T1716" i="1" s="1"/>
  <c r="T1715" i="1" a="1"/>
  <c r="T1715" i="1" s="1"/>
  <c r="T1714" i="1" a="1"/>
  <c r="T1714" i="1" s="1"/>
  <c r="T1713" i="1" a="1"/>
  <c r="T1713" i="1" s="1"/>
  <c r="T1712" i="1" a="1"/>
  <c r="T1712" i="1" s="1"/>
  <c r="T1711" i="1" a="1"/>
  <c r="T1711" i="1" s="1"/>
  <c r="T1710" i="1" a="1"/>
  <c r="T1710" i="1" s="1"/>
  <c r="T1709" i="1" a="1"/>
  <c r="T1709" i="1" s="1"/>
  <c r="T1708" i="1" a="1"/>
  <c r="T1708" i="1" s="1"/>
  <c r="T1707" i="1" a="1"/>
  <c r="T1707" i="1" s="1"/>
  <c r="T1706" i="1" a="1"/>
  <c r="T1706" i="1" s="1"/>
  <c r="T1705" i="1" a="1"/>
  <c r="T1705" i="1" s="1"/>
  <c r="T1704" i="1" a="1"/>
  <c r="T1704" i="1" s="1"/>
  <c r="T1703" i="1" a="1"/>
  <c r="T1703" i="1" s="1"/>
  <c r="T1702" i="1" a="1"/>
  <c r="T1702" i="1" s="1"/>
  <c r="T1701" i="1" a="1"/>
  <c r="T1701" i="1" s="1"/>
  <c r="T1700" i="1" a="1"/>
  <c r="T1700" i="1" s="1"/>
  <c r="T1699" i="1" a="1"/>
  <c r="T1699" i="1" s="1"/>
  <c r="T1698" i="1" a="1"/>
  <c r="T1698" i="1" s="1"/>
  <c r="T1697" i="1" a="1"/>
  <c r="T1697" i="1" s="1"/>
  <c r="T1696" i="1" a="1"/>
  <c r="T1696" i="1" s="1"/>
  <c r="T1695" i="1" a="1"/>
  <c r="T1695" i="1" s="1"/>
  <c r="T1694" i="1" a="1"/>
  <c r="T1694" i="1" s="1"/>
  <c r="T1693" i="1" a="1"/>
  <c r="T1693" i="1" s="1"/>
  <c r="T1692" i="1" a="1"/>
  <c r="T1692" i="1" s="1"/>
  <c r="T1691" i="1" a="1"/>
  <c r="T1691" i="1" s="1"/>
  <c r="T1690" i="1" a="1"/>
  <c r="T1690" i="1" s="1"/>
  <c r="T1689" i="1" a="1"/>
  <c r="T1689" i="1" s="1"/>
  <c r="T1688" i="1" a="1"/>
  <c r="T1688" i="1" s="1"/>
  <c r="T1687" i="1" a="1"/>
  <c r="T1687" i="1" s="1"/>
  <c r="T1686" i="1" a="1"/>
  <c r="T1686" i="1" s="1"/>
  <c r="T1685" i="1" a="1"/>
  <c r="T1685" i="1" s="1"/>
  <c r="T1684" i="1" a="1"/>
  <c r="T1684" i="1" s="1"/>
  <c r="T1683" i="1" a="1"/>
  <c r="T1683" i="1" s="1"/>
  <c r="T1682" i="1" a="1"/>
  <c r="T1682" i="1" s="1"/>
  <c r="T1681" i="1" a="1"/>
  <c r="T1681" i="1" s="1"/>
  <c r="T1680" i="1" a="1"/>
  <c r="T1680" i="1" s="1"/>
  <c r="T1679" i="1" a="1"/>
  <c r="T1679" i="1" s="1"/>
  <c r="T1678" i="1" a="1"/>
  <c r="T1678" i="1" s="1"/>
  <c r="T1677" i="1" a="1"/>
  <c r="T1677" i="1" s="1"/>
  <c r="T1676" i="1" a="1"/>
  <c r="T1676" i="1" s="1"/>
  <c r="T1675" i="1" a="1"/>
  <c r="T1675" i="1" s="1"/>
  <c r="T1674" i="1" a="1"/>
  <c r="T1674" i="1" s="1"/>
  <c r="T1673" i="1" a="1"/>
  <c r="T1673" i="1" s="1"/>
  <c r="T1672" i="1" a="1"/>
  <c r="T1672" i="1" s="1"/>
  <c r="T1671" i="1" a="1"/>
  <c r="T1671" i="1" s="1"/>
  <c r="T1670" i="1" a="1"/>
  <c r="T1670" i="1" s="1"/>
  <c r="T1669" i="1" a="1"/>
  <c r="T1669" i="1" s="1"/>
  <c r="T1668" i="1" a="1"/>
  <c r="T1668" i="1" s="1"/>
  <c r="T1667" i="1" a="1"/>
  <c r="T1667" i="1" s="1"/>
  <c r="T1666" i="1" a="1"/>
  <c r="T1666" i="1" s="1"/>
  <c r="T1665" i="1" a="1"/>
  <c r="T1665" i="1" s="1"/>
  <c r="T1664" i="1" a="1"/>
  <c r="T1664" i="1" s="1"/>
  <c r="T1663" i="1" a="1"/>
  <c r="T1663" i="1" s="1"/>
  <c r="T1662" i="1" a="1"/>
  <c r="T1662" i="1" s="1"/>
  <c r="T1661" i="1" a="1"/>
  <c r="T1661" i="1" s="1"/>
  <c r="T1660" i="1" a="1"/>
  <c r="T1660" i="1" s="1"/>
  <c r="T1659" i="1" a="1"/>
  <c r="T1659" i="1" s="1"/>
  <c r="T1658" i="1" a="1"/>
  <c r="T1658" i="1" s="1"/>
  <c r="T1657" i="1" a="1"/>
  <c r="T1657" i="1" s="1"/>
  <c r="T1656" i="1" a="1"/>
  <c r="T1656" i="1" s="1"/>
  <c r="T1655" i="1" a="1"/>
  <c r="T1655" i="1" s="1"/>
  <c r="T1654" i="1" a="1"/>
  <c r="T1654" i="1" s="1"/>
  <c r="T1653" i="1" a="1"/>
  <c r="T1653" i="1" s="1"/>
  <c r="T1652" i="1" a="1"/>
  <c r="T1652" i="1" s="1"/>
  <c r="T1651" i="1" a="1"/>
  <c r="T1651" i="1" s="1"/>
  <c r="T1650" i="1" a="1"/>
  <c r="T1650" i="1" s="1"/>
  <c r="T1649" i="1" a="1"/>
  <c r="T1649" i="1" s="1"/>
  <c r="T1648" i="1" a="1"/>
  <c r="T1648" i="1" s="1"/>
  <c r="T1647" i="1" a="1"/>
  <c r="T1647" i="1" s="1"/>
  <c r="T1646" i="1" a="1"/>
  <c r="T1646" i="1" s="1"/>
  <c r="T1645" i="1" a="1"/>
  <c r="T1645" i="1" s="1"/>
  <c r="T1644" i="1" a="1"/>
  <c r="T1644" i="1" s="1"/>
  <c r="T1643" i="1" a="1"/>
  <c r="T1643" i="1" s="1"/>
  <c r="T1642" i="1" a="1"/>
  <c r="T1642" i="1" s="1"/>
  <c r="T1641" i="1" a="1"/>
  <c r="T1641" i="1" s="1"/>
  <c r="T1640" i="1" a="1"/>
  <c r="T1640" i="1" s="1"/>
  <c r="T1639" i="1" a="1"/>
  <c r="T1639" i="1" s="1"/>
  <c r="T1638" i="1" a="1"/>
  <c r="T1638" i="1" s="1"/>
  <c r="T1637" i="1" a="1"/>
  <c r="T1637" i="1" s="1"/>
  <c r="T1636" i="1" a="1"/>
  <c r="T1636" i="1" s="1"/>
  <c r="T1635" i="1" a="1"/>
  <c r="T1635" i="1" s="1"/>
  <c r="T1634" i="1" a="1"/>
  <c r="T1634" i="1" s="1"/>
  <c r="T1633" i="1" a="1"/>
  <c r="T1633" i="1" s="1"/>
  <c r="T1632" i="1" a="1"/>
  <c r="T1632" i="1" s="1"/>
  <c r="T1631" i="1" a="1"/>
  <c r="T1631" i="1" s="1"/>
  <c r="T1630" i="1" a="1"/>
  <c r="T1630" i="1" s="1"/>
  <c r="T1629" i="1" a="1"/>
  <c r="T1629" i="1" s="1"/>
  <c r="T1628" i="1" a="1"/>
  <c r="T1628" i="1" s="1"/>
  <c r="T1627" i="1" a="1"/>
  <c r="T1627" i="1" s="1"/>
  <c r="T1626" i="1" a="1"/>
  <c r="T1626" i="1" s="1"/>
  <c r="T1625" i="1" a="1"/>
  <c r="T1625" i="1" s="1"/>
  <c r="T1624" i="1" a="1"/>
  <c r="T1624" i="1" s="1"/>
  <c r="T1623" i="1" a="1"/>
  <c r="T1623" i="1" s="1"/>
  <c r="T1622" i="1" a="1"/>
  <c r="T1622" i="1" s="1"/>
  <c r="T1621" i="1" a="1"/>
  <c r="T1621" i="1" s="1"/>
  <c r="T1620" i="1" a="1"/>
  <c r="T1620" i="1" s="1"/>
  <c r="T1619" i="1" a="1"/>
  <c r="T1619" i="1" s="1"/>
  <c r="T1618" i="1" a="1"/>
  <c r="T1618" i="1" s="1"/>
  <c r="T1617" i="1" a="1"/>
  <c r="T1617" i="1" s="1"/>
  <c r="T1616" i="1" a="1"/>
  <c r="T1616" i="1" s="1"/>
  <c r="T1615" i="1" a="1"/>
  <c r="T1615" i="1" s="1"/>
  <c r="T1614" i="1" a="1"/>
  <c r="T1614" i="1" s="1"/>
  <c r="T1613" i="1" a="1"/>
  <c r="T1613" i="1" s="1"/>
  <c r="T1612" i="1" a="1"/>
  <c r="T1612" i="1" s="1"/>
  <c r="T1611" i="1" a="1"/>
  <c r="T1611" i="1" s="1"/>
  <c r="T1610" i="1" a="1"/>
  <c r="T1610" i="1" s="1"/>
  <c r="T1609" i="1" a="1"/>
  <c r="T1609" i="1" s="1"/>
  <c r="T1608" i="1" a="1"/>
  <c r="T1608" i="1" s="1"/>
  <c r="T1607" i="1" a="1"/>
  <c r="T1607" i="1" s="1"/>
  <c r="T1606" i="1" a="1"/>
  <c r="T1606" i="1" s="1"/>
  <c r="T1605" i="1" a="1"/>
  <c r="T1605" i="1" s="1"/>
  <c r="T1604" i="1" a="1"/>
  <c r="T1604" i="1" s="1"/>
  <c r="T1603" i="1" a="1"/>
  <c r="T1603" i="1" s="1"/>
  <c r="T1602" i="1" a="1"/>
  <c r="T1602" i="1" s="1"/>
  <c r="T1601" i="1" a="1"/>
  <c r="T1601" i="1" s="1"/>
  <c r="T1600" i="1" a="1"/>
  <c r="T1600" i="1" s="1"/>
  <c r="T1599" i="1" a="1"/>
  <c r="T1599" i="1" s="1"/>
  <c r="T1598" i="1" a="1"/>
  <c r="T1598" i="1" s="1"/>
  <c r="T1597" i="1" a="1"/>
  <c r="T1597" i="1" s="1"/>
  <c r="T1596" i="1" a="1"/>
  <c r="T1596" i="1" s="1"/>
  <c r="T1595" i="1" a="1"/>
  <c r="T1595" i="1" s="1"/>
  <c r="T1594" i="1" a="1"/>
  <c r="T1594" i="1" s="1"/>
  <c r="T1593" i="1" a="1"/>
  <c r="T1593" i="1" s="1"/>
  <c r="T1592" i="1" a="1"/>
  <c r="T1592" i="1" s="1"/>
  <c r="T1591" i="1" a="1"/>
  <c r="T1591" i="1" s="1"/>
  <c r="T1590" i="1" a="1"/>
  <c r="T1590" i="1" s="1"/>
  <c r="T1589" i="1" a="1"/>
  <c r="T1589" i="1" s="1"/>
  <c r="T1588" i="1" a="1"/>
  <c r="T1588" i="1" s="1"/>
  <c r="T1587" i="1" a="1"/>
  <c r="T1587" i="1" s="1"/>
  <c r="T1586" i="1" a="1"/>
  <c r="T1586" i="1" s="1"/>
  <c r="T1585" i="1" a="1"/>
  <c r="T1585" i="1" s="1"/>
  <c r="T1584" i="1" a="1"/>
  <c r="T1584" i="1" s="1"/>
  <c r="T1583" i="1" a="1"/>
  <c r="T1583" i="1" s="1"/>
  <c r="T1582" i="1" a="1"/>
  <c r="T1582" i="1" s="1"/>
  <c r="T1581" i="1" a="1"/>
  <c r="T1581" i="1" s="1"/>
  <c r="T1580" i="1" a="1"/>
  <c r="T1580" i="1" s="1"/>
  <c r="T1579" i="1" a="1"/>
  <c r="T1579" i="1" s="1"/>
  <c r="T1578" i="1" a="1"/>
  <c r="T1578" i="1" s="1"/>
  <c r="T1577" i="1" a="1"/>
  <c r="T1577" i="1" s="1"/>
  <c r="T1576" i="1" a="1"/>
  <c r="T1576" i="1" s="1"/>
  <c r="T1575" i="1" a="1"/>
  <c r="T1575" i="1" s="1"/>
  <c r="T1574" i="1" a="1"/>
  <c r="T1574" i="1" s="1"/>
  <c r="T1573" i="1" a="1"/>
  <c r="T1573" i="1" s="1"/>
  <c r="T1572" i="1" a="1"/>
  <c r="T1572" i="1" s="1"/>
  <c r="T1571" i="1" a="1"/>
  <c r="T1571" i="1" s="1"/>
  <c r="T1570" i="1" a="1"/>
  <c r="T1570" i="1" s="1"/>
  <c r="T1569" i="1" a="1"/>
  <c r="T1569" i="1" s="1"/>
  <c r="T1568" i="1" a="1"/>
  <c r="T1568" i="1" s="1"/>
  <c r="T1567" i="1" a="1"/>
  <c r="T1567" i="1" s="1"/>
  <c r="T1566" i="1" a="1"/>
  <c r="T1566" i="1" s="1"/>
  <c r="T1565" i="1" a="1"/>
  <c r="T1565" i="1" s="1"/>
  <c r="T1564" i="1" a="1"/>
  <c r="T1564" i="1" s="1"/>
  <c r="T1563" i="1" a="1"/>
  <c r="T1563" i="1" s="1"/>
  <c r="T1562" i="1" a="1"/>
  <c r="T1562" i="1" s="1"/>
  <c r="T1561" i="1" a="1"/>
  <c r="T1561" i="1" s="1"/>
  <c r="T1560" i="1" a="1"/>
  <c r="T1560" i="1" s="1"/>
  <c r="T1559" i="1" a="1"/>
  <c r="T1559" i="1" s="1"/>
  <c r="T1558" i="1" a="1"/>
  <c r="T1558" i="1" s="1"/>
  <c r="T1557" i="1" a="1"/>
  <c r="T1557" i="1" s="1"/>
  <c r="T1556" i="1" a="1"/>
  <c r="T1556" i="1" s="1"/>
  <c r="T1555" i="1" a="1"/>
  <c r="T1555" i="1" s="1"/>
  <c r="T1554" i="1" a="1"/>
  <c r="T1554" i="1" s="1"/>
  <c r="T1553" i="1" a="1"/>
  <c r="T1553" i="1" s="1"/>
  <c r="T1552" i="1" a="1"/>
  <c r="T1552" i="1" s="1"/>
  <c r="T1551" i="1" a="1"/>
  <c r="T1551" i="1" s="1"/>
  <c r="T1550" i="1" a="1"/>
  <c r="T1550" i="1" s="1"/>
  <c r="T1549" i="1" a="1"/>
  <c r="T1549" i="1" s="1"/>
  <c r="T1548" i="1" a="1"/>
  <c r="T1548" i="1" s="1"/>
  <c r="T1547" i="1" a="1"/>
  <c r="T1547" i="1" s="1"/>
  <c r="T1546" i="1" a="1"/>
  <c r="T1546" i="1" s="1"/>
  <c r="T1545" i="1" a="1"/>
  <c r="T1545" i="1" s="1"/>
  <c r="T1544" i="1" a="1"/>
  <c r="T1544" i="1" s="1"/>
  <c r="T1543" i="1" a="1"/>
  <c r="T1543" i="1" s="1"/>
  <c r="T1542" i="1" a="1"/>
  <c r="T1542" i="1" s="1"/>
  <c r="T1541" i="1" a="1"/>
  <c r="T1541" i="1" s="1"/>
  <c r="T1540" i="1" a="1"/>
  <c r="T1540" i="1" s="1"/>
  <c r="T1539" i="1" a="1"/>
  <c r="T1539" i="1" s="1"/>
  <c r="T1538" i="1" a="1"/>
  <c r="T1538" i="1" s="1"/>
  <c r="T1537" i="1" a="1"/>
  <c r="T1537" i="1" s="1"/>
  <c r="T1536" i="1" a="1"/>
  <c r="T1536" i="1" s="1"/>
  <c r="T1535" i="1" a="1"/>
  <c r="T1535" i="1" s="1"/>
  <c r="T1534" i="1" a="1"/>
  <c r="T1534" i="1" s="1"/>
  <c r="T1533" i="1" a="1"/>
  <c r="T1533" i="1" s="1"/>
  <c r="T1532" i="1" a="1"/>
  <c r="T1532" i="1" s="1"/>
  <c r="T1531" i="1" a="1"/>
  <c r="T1531" i="1" s="1"/>
  <c r="T1530" i="1" a="1"/>
  <c r="T1530" i="1" s="1"/>
  <c r="T1529" i="1" a="1"/>
  <c r="T1529" i="1" s="1"/>
  <c r="T1528" i="1" a="1"/>
  <c r="T1528" i="1" s="1"/>
  <c r="T1527" i="1" a="1"/>
  <c r="T1527" i="1" s="1"/>
  <c r="T1526" i="1" a="1"/>
  <c r="T1526" i="1" s="1"/>
  <c r="T1525" i="1" a="1"/>
  <c r="T1525" i="1" s="1"/>
  <c r="T1524" i="1" a="1"/>
  <c r="T1524" i="1" s="1"/>
  <c r="T1523" i="1" a="1"/>
  <c r="T1523" i="1" s="1"/>
  <c r="T1522" i="1" a="1"/>
  <c r="T1522" i="1" s="1"/>
  <c r="T1521" i="1" a="1"/>
  <c r="T1521" i="1" s="1"/>
  <c r="T1520" i="1" a="1"/>
  <c r="T1520" i="1" s="1"/>
  <c r="T1519" i="1" a="1"/>
  <c r="T1519" i="1" s="1"/>
  <c r="T1518" i="1" a="1"/>
  <c r="T1518" i="1" s="1"/>
  <c r="T1517" i="1" a="1"/>
  <c r="T1517" i="1" s="1"/>
  <c r="T1516" i="1" a="1"/>
  <c r="T1516" i="1" s="1"/>
  <c r="T1515" i="1" a="1"/>
  <c r="T1515" i="1" s="1"/>
  <c r="T1514" i="1" a="1"/>
  <c r="T1514" i="1" s="1"/>
  <c r="T1513" i="1" a="1"/>
  <c r="T1513" i="1" s="1"/>
  <c r="T1512" i="1" a="1"/>
  <c r="T1512" i="1" s="1"/>
  <c r="T1511" i="1" a="1"/>
  <c r="T1511" i="1" s="1"/>
  <c r="T1510" i="1" a="1"/>
  <c r="T1510" i="1" s="1"/>
  <c r="T1509" i="1" a="1"/>
  <c r="T1509" i="1" s="1"/>
  <c r="T1508" i="1" a="1"/>
  <c r="T1508" i="1" s="1"/>
  <c r="T1507" i="1" a="1"/>
  <c r="T1507" i="1" s="1"/>
  <c r="T1506" i="1" a="1"/>
  <c r="T1506" i="1" s="1"/>
  <c r="T1505" i="1" a="1"/>
  <c r="T1505" i="1" s="1"/>
  <c r="T1504" i="1" a="1"/>
  <c r="T1504" i="1" s="1"/>
  <c r="T1503" i="1" a="1"/>
  <c r="T1503" i="1" s="1"/>
  <c r="T1502" i="1" a="1"/>
  <c r="T1502" i="1" s="1"/>
  <c r="T1501" i="1" a="1"/>
  <c r="T1501" i="1" s="1"/>
  <c r="T1500" i="1" a="1"/>
  <c r="T1500" i="1" s="1"/>
  <c r="T1499" i="1" a="1"/>
  <c r="T1499" i="1" s="1"/>
  <c r="T1498" i="1" a="1"/>
  <c r="T1498" i="1" s="1"/>
  <c r="T1497" i="1" a="1"/>
  <c r="T1497" i="1" s="1"/>
  <c r="T1496" i="1" a="1"/>
  <c r="T1496" i="1" s="1"/>
  <c r="T1495" i="1" a="1"/>
  <c r="T1495" i="1" s="1"/>
  <c r="T1494" i="1" a="1"/>
  <c r="T1494" i="1" s="1"/>
  <c r="T1493" i="1" a="1"/>
  <c r="T1493" i="1" s="1"/>
  <c r="T1492" i="1" a="1"/>
  <c r="T1492" i="1" s="1"/>
  <c r="T1491" i="1" a="1"/>
  <c r="T1491" i="1" s="1"/>
  <c r="T1490" i="1" a="1"/>
  <c r="T1490" i="1" s="1"/>
  <c r="T1489" i="1" a="1"/>
  <c r="T1489" i="1" s="1"/>
  <c r="T1488" i="1" a="1"/>
  <c r="T1488" i="1" s="1"/>
  <c r="T1487" i="1" a="1"/>
  <c r="T1487" i="1" s="1"/>
  <c r="T1486" i="1" a="1"/>
  <c r="T1486" i="1" s="1"/>
  <c r="T1485" i="1" a="1"/>
  <c r="T1485" i="1" s="1"/>
  <c r="T1484" i="1" a="1"/>
  <c r="T1484" i="1" s="1"/>
  <c r="T1483" i="1" a="1"/>
  <c r="T1483" i="1" s="1"/>
  <c r="T1482" i="1" a="1"/>
  <c r="T1482" i="1" s="1"/>
  <c r="T1481" i="1" a="1"/>
  <c r="T1481" i="1" s="1"/>
  <c r="T1480" i="1" a="1"/>
  <c r="T1480" i="1" s="1"/>
  <c r="T1479" i="1" a="1"/>
  <c r="T1479" i="1" s="1"/>
  <c r="T1478" i="1" a="1"/>
  <c r="T1478" i="1" s="1"/>
  <c r="T1477" i="1" a="1"/>
  <c r="T1477" i="1" s="1"/>
  <c r="T1476" i="1" a="1"/>
  <c r="T1476" i="1" s="1"/>
  <c r="T1475" i="1" a="1"/>
  <c r="T1475" i="1" s="1"/>
  <c r="T1474" i="1" a="1"/>
  <c r="T1474" i="1" s="1"/>
  <c r="T1473" i="1" a="1"/>
  <c r="T1473" i="1" s="1"/>
  <c r="T1472" i="1" a="1"/>
  <c r="T1472" i="1" s="1"/>
  <c r="T1471" i="1" a="1"/>
  <c r="T1471" i="1" s="1"/>
  <c r="T1470" i="1" a="1"/>
  <c r="T1470" i="1" s="1"/>
  <c r="T1469" i="1" a="1"/>
  <c r="T1469" i="1" s="1"/>
  <c r="T1468" i="1" a="1"/>
  <c r="T1468" i="1" s="1"/>
  <c r="T1467" i="1" a="1"/>
  <c r="T1467" i="1" s="1"/>
  <c r="T1466" i="1" a="1"/>
  <c r="T1466" i="1" s="1"/>
  <c r="T1465" i="1" a="1"/>
  <c r="T1465" i="1" s="1"/>
  <c r="T1464" i="1" a="1"/>
  <c r="T1464" i="1" s="1"/>
  <c r="T1463" i="1" a="1"/>
  <c r="T1463" i="1" s="1"/>
  <c r="T1462" i="1" a="1"/>
  <c r="T1462" i="1" s="1"/>
  <c r="T1461" i="1" a="1"/>
  <c r="T1461" i="1" s="1"/>
  <c r="T1460" i="1" a="1"/>
  <c r="T1460" i="1" s="1"/>
  <c r="T1459" i="1" a="1"/>
  <c r="T1459" i="1" s="1"/>
  <c r="T1458" i="1" a="1"/>
  <c r="T1458" i="1" s="1"/>
  <c r="T1457" i="1" a="1"/>
  <c r="T1457" i="1" s="1"/>
  <c r="T1456" i="1" a="1"/>
  <c r="T1456" i="1" s="1"/>
  <c r="T1455" i="1" a="1"/>
  <c r="T1455" i="1" s="1"/>
  <c r="T1454" i="1" a="1"/>
  <c r="T1454" i="1" s="1"/>
  <c r="T1453" i="1" a="1"/>
  <c r="T1453" i="1" s="1"/>
  <c r="T1452" i="1" a="1"/>
  <c r="T1452" i="1" s="1"/>
  <c r="T1451" i="1" a="1"/>
  <c r="T1451" i="1" s="1"/>
  <c r="T1450" i="1" a="1"/>
  <c r="T1450" i="1" s="1"/>
  <c r="T1449" i="1" a="1"/>
  <c r="T1449" i="1" s="1"/>
  <c r="T1448" i="1" a="1"/>
  <c r="T1448" i="1" s="1"/>
  <c r="T1447" i="1" a="1"/>
  <c r="T1447" i="1" s="1"/>
  <c r="T1446" i="1" a="1"/>
  <c r="T1446" i="1" s="1"/>
  <c r="T1445" i="1" a="1"/>
  <c r="T1445" i="1" s="1"/>
  <c r="T1444" i="1" a="1"/>
  <c r="T1444" i="1" s="1"/>
  <c r="T1443" i="1" a="1"/>
  <c r="T1443" i="1" s="1"/>
  <c r="T1442" i="1" a="1"/>
  <c r="T1442" i="1" s="1"/>
  <c r="T1441" i="1" a="1"/>
  <c r="T1441" i="1" s="1"/>
  <c r="T1440" i="1" a="1"/>
  <c r="T1440" i="1" s="1"/>
  <c r="T1439" i="1" a="1"/>
  <c r="T1439" i="1" s="1"/>
  <c r="T1438" i="1" a="1"/>
  <c r="T1438" i="1" s="1"/>
  <c r="T1437" i="1" a="1"/>
  <c r="T1437" i="1" s="1"/>
  <c r="T1436" i="1" a="1"/>
  <c r="T1436" i="1" s="1"/>
  <c r="T1435" i="1" a="1"/>
  <c r="T1435" i="1" s="1"/>
  <c r="T1434" i="1" a="1"/>
  <c r="T1434" i="1" s="1"/>
  <c r="T1433" i="1" a="1"/>
  <c r="T1433" i="1" s="1"/>
  <c r="T1432" i="1" a="1"/>
  <c r="T1432" i="1" s="1"/>
  <c r="T1431" i="1" a="1"/>
  <c r="T1431" i="1" s="1"/>
  <c r="T1430" i="1" a="1"/>
  <c r="T1430" i="1" s="1"/>
  <c r="T1429" i="1" a="1"/>
  <c r="T1429" i="1" s="1"/>
  <c r="T1428" i="1" a="1"/>
  <c r="T1428" i="1" s="1"/>
  <c r="T1427" i="1" a="1"/>
  <c r="T1427" i="1" s="1"/>
  <c r="T1426" i="1" a="1"/>
  <c r="T1426" i="1" s="1"/>
  <c r="T1425" i="1" a="1"/>
  <c r="T1425" i="1" s="1"/>
  <c r="T1424" i="1" a="1"/>
  <c r="T1424" i="1" s="1"/>
  <c r="T1423" i="1" a="1"/>
  <c r="T1423" i="1" s="1"/>
  <c r="T1422" i="1" a="1"/>
  <c r="T1422" i="1" s="1"/>
  <c r="T1421" i="1" a="1"/>
  <c r="T1421" i="1" s="1"/>
  <c r="T1420" i="1" a="1"/>
  <c r="T1420" i="1" s="1"/>
  <c r="T1419" i="1" a="1"/>
  <c r="T1419" i="1" s="1"/>
  <c r="T1418" i="1" a="1"/>
  <c r="T1418" i="1" s="1"/>
  <c r="T1417" i="1" a="1"/>
  <c r="T1417" i="1" s="1"/>
  <c r="T1416" i="1" a="1"/>
  <c r="T1416" i="1" s="1"/>
  <c r="T1415" i="1" a="1"/>
  <c r="T1415" i="1" s="1"/>
  <c r="T1414" i="1" a="1"/>
  <c r="T1414" i="1" s="1"/>
  <c r="T1413" i="1" a="1"/>
  <c r="T1413" i="1" s="1"/>
  <c r="T1412" i="1" a="1"/>
  <c r="T1412" i="1" s="1"/>
  <c r="T1411" i="1" a="1"/>
  <c r="T1411" i="1" s="1"/>
  <c r="T1410" i="1" a="1"/>
  <c r="T1410" i="1" s="1"/>
  <c r="T1409" i="1" a="1"/>
  <c r="T1409" i="1" s="1"/>
  <c r="T1408" i="1" a="1"/>
  <c r="T1408" i="1" s="1"/>
  <c r="T1407" i="1" a="1"/>
  <c r="T1407" i="1" s="1"/>
  <c r="T1406" i="1" a="1"/>
  <c r="T1406" i="1" s="1"/>
  <c r="T1405" i="1" a="1"/>
  <c r="T1405" i="1" s="1"/>
  <c r="T1404" i="1" a="1"/>
  <c r="T1404" i="1" s="1"/>
  <c r="T1403" i="1" a="1"/>
  <c r="T1403" i="1" s="1"/>
  <c r="T1402" i="1" a="1"/>
  <c r="T1402" i="1" s="1"/>
  <c r="T1401" i="1" a="1"/>
  <c r="T1401" i="1" s="1"/>
  <c r="T1400" i="1" a="1"/>
  <c r="T1400" i="1" s="1"/>
  <c r="T1399" i="1" a="1"/>
  <c r="T1399" i="1" s="1"/>
  <c r="T1398" i="1" a="1"/>
  <c r="T1398" i="1" s="1"/>
  <c r="T1397" i="1" a="1"/>
  <c r="T1397" i="1" s="1"/>
  <c r="T1396" i="1" a="1"/>
  <c r="T1396" i="1" s="1"/>
  <c r="T1395" i="1" a="1"/>
  <c r="T1395" i="1" s="1"/>
  <c r="T1394" i="1" a="1"/>
  <c r="T1394" i="1" s="1"/>
  <c r="T1393" i="1" a="1"/>
  <c r="T1393" i="1" s="1"/>
  <c r="T1392" i="1" a="1"/>
  <c r="T1392" i="1" s="1"/>
  <c r="T1391" i="1" a="1"/>
  <c r="T1391" i="1" s="1"/>
  <c r="T1390" i="1" a="1"/>
  <c r="T1390" i="1" s="1"/>
  <c r="T1389" i="1" a="1"/>
  <c r="T1389" i="1" s="1"/>
  <c r="T1388" i="1" a="1"/>
  <c r="T1388" i="1" s="1"/>
  <c r="T1387" i="1" a="1"/>
  <c r="T1387" i="1" s="1"/>
  <c r="T1386" i="1" a="1"/>
  <c r="T1386" i="1" s="1"/>
  <c r="T1385" i="1" a="1"/>
  <c r="T1385" i="1" s="1"/>
  <c r="T1384" i="1" a="1"/>
  <c r="T1384" i="1" s="1"/>
  <c r="T1383" i="1" a="1"/>
  <c r="T1383" i="1" s="1"/>
  <c r="T1382" i="1" a="1"/>
  <c r="T1382" i="1" s="1"/>
  <c r="T1381" i="1" a="1"/>
  <c r="T1381" i="1" s="1"/>
  <c r="T1380" i="1" a="1"/>
  <c r="T1380" i="1" s="1"/>
  <c r="T1379" i="1" a="1"/>
  <c r="T1379" i="1" s="1"/>
  <c r="T1378" i="1" a="1"/>
  <c r="T1378" i="1" s="1"/>
  <c r="T1377" i="1" a="1"/>
  <c r="T1377" i="1" s="1"/>
  <c r="T1376" i="1" a="1"/>
  <c r="T1376" i="1" s="1"/>
  <c r="T1375" i="1" a="1"/>
  <c r="T1375" i="1" s="1"/>
  <c r="T1374" i="1" a="1"/>
  <c r="T1374" i="1" s="1"/>
  <c r="T1373" i="1" a="1"/>
  <c r="T1373" i="1" s="1"/>
  <c r="T1372" i="1" a="1"/>
  <c r="T1372" i="1" s="1"/>
  <c r="T1371" i="1" a="1"/>
  <c r="T1371" i="1" s="1"/>
  <c r="T1370" i="1" a="1"/>
  <c r="T1370" i="1" s="1"/>
  <c r="T1369" i="1" a="1"/>
  <c r="T1369" i="1" s="1"/>
  <c r="T1368" i="1" a="1"/>
  <c r="T1368" i="1" s="1"/>
  <c r="T1367" i="1" a="1"/>
  <c r="T1367" i="1" s="1"/>
  <c r="T1366" i="1" a="1"/>
  <c r="T1366" i="1" s="1"/>
  <c r="T1365" i="1" a="1"/>
  <c r="T1365" i="1" s="1"/>
  <c r="T1364" i="1" a="1"/>
  <c r="T1364" i="1" s="1"/>
  <c r="T1363" i="1" a="1"/>
  <c r="T1363" i="1" s="1"/>
  <c r="T1362" i="1" a="1"/>
  <c r="T1362" i="1" s="1"/>
  <c r="T1361" i="1" a="1"/>
  <c r="T1361" i="1" s="1"/>
  <c r="T1360" i="1" a="1"/>
  <c r="T1360" i="1" s="1"/>
  <c r="T1359" i="1" a="1"/>
  <c r="T1359" i="1" s="1"/>
  <c r="T1358" i="1" a="1"/>
  <c r="T1358" i="1" s="1"/>
  <c r="T1357" i="1" a="1"/>
  <c r="T1357" i="1" s="1"/>
  <c r="T1356" i="1" a="1"/>
  <c r="T1356" i="1" s="1"/>
  <c r="T1355" i="1" a="1"/>
  <c r="T1355" i="1" s="1"/>
  <c r="T1354" i="1" a="1"/>
  <c r="T1354" i="1" s="1"/>
  <c r="T1353" i="1" a="1"/>
  <c r="T1353" i="1" s="1"/>
  <c r="T1352" i="1" a="1"/>
  <c r="T1352" i="1" s="1"/>
  <c r="T1351" i="1" a="1"/>
  <c r="T1351" i="1" s="1"/>
  <c r="T1350" i="1" a="1"/>
  <c r="T1350" i="1" s="1"/>
  <c r="T1349" i="1" a="1"/>
  <c r="T1349" i="1" s="1"/>
  <c r="T1348" i="1" a="1"/>
  <c r="T1348" i="1" s="1"/>
  <c r="T1347" i="1" a="1"/>
  <c r="T1347" i="1" s="1"/>
  <c r="T1346" i="1" a="1"/>
  <c r="T1346" i="1" s="1"/>
  <c r="T1345" i="1" a="1"/>
  <c r="T1345" i="1" s="1"/>
  <c r="T1344" i="1" a="1"/>
  <c r="T1344" i="1" s="1"/>
  <c r="T1343" i="1" a="1"/>
  <c r="T1343" i="1" s="1"/>
  <c r="T1342" i="1" a="1"/>
  <c r="T1342" i="1" s="1"/>
  <c r="T1341" i="1" a="1"/>
  <c r="T1341" i="1" s="1"/>
  <c r="T1340" i="1" a="1"/>
  <c r="T1340" i="1" s="1"/>
  <c r="T1339" i="1" a="1"/>
  <c r="T1339" i="1" s="1"/>
  <c r="T1338" i="1" a="1"/>
  <c r="T1338" i="1" s="1"/>
  <c r="T1337" i="1" a="1"/>
  <c r="T1337" i="1" s="1"/>
  <c r="T1336" i="1" a="1"/>
  <c r="T1336" i="1" s="1"/>
  <c r="T1335" i="1" a="1"/>
  <c r="T1335" i="1" s="1"/>
  <c r="T1334" i="1" a="1"/>
  <c r="T1334" i="1" s="1"/>
  <c r="T1333" i="1" a="1"/>
  <c r="T1333" i="1" s="1"/>
  <c r="T1332" i="1" a="1"/>
  <c r="T1332" i="1" s="1"/>
  <c r="T1331" i="1" a="1"/>
  <c r="T1331" i="1" s="1"/>
  <c r="T1330" i="1" a="1"/>
  <c r="T1330" i="1" s="1"/>
  <c r="T1329" i="1" a="1"/>
  <c r="T1329" i="1" s="1"/>
  <c r="T1328" i="1" a="1"/>
  <c r="T1328" i="1" s="1"/>
  <c r="T1327" i="1" a="1"/>
  <c r="T1327" i="1" s="1"/>
  <c r="T1326" i="1" a="1"/>
  <c r="T1326" i="1" s="1"/>
  <c r="T1325" i="1" a="1"/>
  <c r="T1325" i="1" s="1"/>
  <c r="T1324" i="1" a="1"/>
  <c r="T1324" i="1" s="1"/>
  <c r="T1323" i="1" a="1"/>
  <c r="T1323" i="1" s="1"/>
  <c r="T1322" i="1" a="1"/>
  <c r="T1322" i="1" s="1"/>
  <c r="T1321" i="1" a="1"/>
  <c r="T1321" i="1" s="1"/>
  <c r="T1320" i="1" a="1"/>
  <c r="T1320" i="1" s="1"/>
  <c r="T1319" i="1" a="1"/>
  <c r="T1319" i="1" s="1"/>
  <c r="T1318" i="1" a="1"/>
  <c r="T1318" i="1" s="1"/>
  <c r="T1317" i="1" a="1"/>
  <c r="T1317" i="1" s="1"/>
  <c r="T1316" i="1" a="1"/>
  <c r="T1316" i="1" s="1"/>
  <c r="T1315" i="1" a="1"/>
  <c r="T1315" i="1" s="1"/>
  <c r="T1314" i="1" a="1"/>
  <c r="T1314" i="1" s="1"/>
  <c r="T1313" i="1" a="1"/>
  <c r="T1313" i="1" s="1"/>
  <c r="T1312" i="1" a="1"/>
  <c r="T1312" i="1" s="1"/>
  <c r="T1311" i="1" a="1"/>
  <c r="T1311" i="1" s="1"/>
  <c r="T1310" i="1" a="1"/>
  <c r="T1310" i="1" s="1"/>
  <c r="T1309" i="1" a="1"/>
  <c r="T1309" i="1" s="1"/>
  <c r="T1308" i="1" a="1"/>
  <c r="T1308" i="1" s="1"/>
  <c r="T1307" i="1" a="1"/>
  <c r="T1307" i="1" s="1"/>
  <c r="T1306" i="1" a="1"/>
  <c r="T1306" i="1" s="1"/>
  <c r="T1305" i="1" a="1"/>
  <c r="T1305" i="1" s="1"/>
  <c r="T1304" i="1" a="1"/>
  <c r="T1304" i="1" s="1"/>
  <c r="T1303" i="1" a="1"/>
  <c r="T1303" i="1" s="1"/>
  <c r="T1302" i="1" a="1"/>
  <c r="T1302" i="1" s="1"/>
  <c r="T1301" i="1" a="1"/>
  <c r="T1301" i="1" s="1"/>
  <c r="T1300" i="1" a="1"/>
  <c r="T1300" i="1" s="1"/>
  <c r="T1299" i="1" a="1"/>
  <c r="T1299" i="1" s="1"/>
  <c r="T1298" i="1" a="1"/>
  <c r="T1298" i="1" s="1"/>
  <c r="T1297" i="1" a="1"/>
  <c r="T1297" i="1" s="1"/>
  <c r="T1296" i="1" a="1"/>
  <c r="T1296" i="1" s="1"/>
  <c r="T1295" i="1" a="1"/>
  <c r="T1295" i="1" s="1"/>
  <c r="T1294" i="1" a="1"/>
  <c r="T1294" i="1" s="1"/>
  <c r="T1293" i="1" a="1"/>
  <c r="T1293" i="1" s="1"/>
  <c r="T1292" i="1" a="1"/>
  <c r="T1292" i="1" s="1"/>
  <c r="T1291" i="1" a="1"/>
  <c r="T1291" i="1" s="1"/>
  <c r="T1290" i="1" a="1"/>
  <c r="T1290" i="1" s="1"/>
  <c r="T1289" i="1" a="1"/>
  <c r="T1289" i="1" s="1"/>
  <c r="T1288" i="1" a="1"/>
  <c r="T1288" i="1" s="1"/>
  <c r="T1287" i="1" a="1"/>
  <c r="T1287" i="1" s="1"/>
  <c r="T1286" i="1" a="1"/>
  <c r="T1286" i="1" s="1"/>
  <c r="T1285" i="1" a="1"/>
  <c r="T1285" i="1" s="1"/>
  <c r="T1284" i="1" a="1"/>
  <c r="T1284" i="1" s="1"/>
  <c r="T1283" i="1" a="1"/>
  <c r="T1283" i="1" s="1"/>
  <c r="T1282" i="1" a="1"/>
  <c r="T1282" i="1" s="1"/>
  <c r="T1281" i="1" a="1"/>
  <c r="T1281" i="1" s="1"/>
  <c r="T1280" i="1" a="1"/>
  <c r="T1280" i="1" s="1"/>
  <c r="T1279" i="1" a="1"/>
  <c r="T1279" i="1" s="1"/>
  <c r="T1278" i="1" a="1"/>
  <c r="T1278" i="1" s="1"/>
  <c r="T1277" i="1" a="1"/>
  <c r="T1277" i="1" s="1"/>
  <c r="T1276" i="1" a="1"/>
  <c r="T1276" i="1" s="1"/>
  <c r="T1275" i="1" a="1"/>
  <c r="T1275" i="1" s="1"/>
  <c r="T1274" i="1" a="1"/>
  <c r="T1274" i="1" s="1"/>
  <c r="T1273" i="1" a="1"/>
  <c r="T1273" i="1" s="1"/>
  <c r="T1272" i="1" a="1"/>
  <c r="T1272" i="1" s="1"/>
  <c r="T1271" i="1" a="1"/>
  <c r="T1271" i="1" s="1"/>
  <c r="T1270" i="1" a="1"/>
  <c r="T1270" i="1" s="1"/>
  <c r="T1269" i="1" a="1"/>
  <c r="T1269" i="1" s="1"/>
  <c r="T1268" i="1" a="1"/>
  <c r="T1268" i="1" s="1"/>
  <c r="T1267" i="1" a="1"/>
  <c r="T1267" i="1" s="1"/>
  <c r="T1266" i="1" a="1"/>
  <c r="T1266" i="1" s="1"/>
  <c r="T1265" i="1" a="1"/>
  <c r="T1265" i="1" s="1"/>
  <c r="T1264" i="1" a="1"/>
  <c r="T1264" i="1" s="1"/>
  <c r="T1263" i="1" a="1"/>
  <c r="T1263" i="1" s="1"/>
  <c r="T1262" i="1" a="1"/>
  <c r="T1262" i="1" s="1"/>
  <c r="T1261" i="1" a="1"/>
  <c r="T1261" i="1" s="1"/>
  <c r="T1260" i="1" a="1"/>
  <c r="T1260" i="1" s="1"/>
  <c r="T1259" i="1" a="1"/>
  <c r="T1259" i="1" s="1"/>
  <c r="T1258" i="1" a="1"/>
  <c r="T1258" i="1" s="1"/>
  <c r="T1257" i="1" a="1"/>
  <c r="T1257" i="1" s="1"/>
  <c r="T1256" i="1" a="1"/>
  <c r="T1256" i="1" s="1"/>
  <c r="T1255" i="1" a="1"/>
  <c r="T1255" i="1" s="1"/>
  <c r="T1254" i="1" a="1"/>
  <c r="T1254" i="1" s="1"/>
  <c r="T1253" i="1" a="1"/>
  <c r="T1253" i="1" s="1"/>
  <c r="T1252" i="1" a="1"/>
  <c r="T1252" i="1" s="1"/>
  <c r="T1251" i="1" a="1"/>
  <c r="T1251" i="1" s="1"/>
  <c r="T1250" i="1" a="1"/>
  <c r="T1250" i="1" s="1"/>
  <c r="T1249" i="1" a="1"/>
  <c r="T1249" i="1" s="1"/>
  <c r="T1248" i="1" a="1"/>
  <c r="T1248" i="1" s="1"/>
  <c r="T1247" i="1" a="1"/>
  <c r="T1247" i="1" s="1"/>
  <c r="T1246" i="1" a="1"/>
  <c r="T1246" i="1" s="1"/>
  <c r="T1245" i="1" a="1"/>
  <c r="T1245" i="1" s="1"/>
  <c r="T1244" i="1" a="1"/>
  <c r="T1244" i="1" s="1"/>
  <c r="T1243" i="1" a="1"/>
  <c r="T1243" i="1" s="1"/>
  <c r="T1242" i="1" a="1"/>
  <c r="T1242" i="1" s="1"/>
  <c r="T1241" i="1" a="1"/>
  <c r="T1241" i="1" s="1"/>
  <c r="T1240" i="1" a="1"/>
  <c r="T1240" i="1" s="1"/>
  <c r="T1239" i="1" a="1"/>
  <c r="T1239" i="1" s="1"/>
  <c r="T1238" i="1" a="1"/>
  <c r="T1238" i="1" s="1"/>
  <c r="T1237" i="1" a="1"/>
  <c r="T1237" i="1" s="1"/>
  <c r="T1236" i="1" a="1"/>
  <c r="T1236" i="1" s="1"/>
  <c r="T1235" i="1" a="1"/>
  <c r="T1235" i="1" s="1"/>
  <c r="T1234" i="1" a="1"/>
  <c r="T1234" i="1" s="1"/>
  <c r="T1233" i="1" a="1"/>
  <c r="T1233" i="1" s="1"/>
  <c r="T1232" i="1" a="1"/>
  <c r="T1232" i="1" s="1"/>
  <c r="T1231" i="1" a="1"/>
  <c r="T1231" i="1" s="1"/>
  <c r="T1230" i="1" a="1"/>
  <c r="T1230" i="1" s="1"/>
  <c r="T1229" i="1" a="1"/>
  <c r="T1229" i="1" s="1"/>
  <c r="T1228" i="1" a="1"/>
  <c r="T1228" i="1" s="1"/>
  <c r="T1227" i="1" a="1"/>
  <c r="T1227" i="1" s="1"/>
  <c r="T1226" i="1" a="1"/>
  <c r="T1226" i="1" s="1"/>
  <c r="T1225" i="1" a="1"/>
  <c r="T1225" i="1" s="1"/>
  <c r="T1224" i="1" a="1"/>
  <c r="T1224" i="1" s="1"/>
  <c r="T1223" i="1" a="1"/>
  <c r="T1223" i="1" s="1"/>
  <c r="T1222" i="1" a="1"/>
  <c r="T1222" i="1" s="1"/>
  <c r="T1221" i="1" a="1"/>
  <c r="T1221" i="1" s="1"/>
  <c r="T1220" i="1" a="1"/>
  <c r="T1220" i="1" s="1"/>
  <c r="T1219" i="1" a="1"/>
  <c r="T1219" i="1" s="1"/>
  <c r="T1218" i="1" a="1"/>
  <c r="T1218" i="1" s="1"/>
  <c r="T1217" i="1" a="1"/>
  <c r="T1217" i="1" s="1"/>
  <c r="T1216" i="1" a="1"/>
  <c r="T1216" i="1" s="1"/>
  <c r="T1215" i="1" a="1"/>
  <c r="T1215" i="1" s="1"/>
  <c r="T1214" i="1" a="1"/>
  <c r="T1214" i="1" s="1"/>
  <c r="T1213" i="1" a="1"/>
  <c r="T1213" i="1" s="1"/>
  <c r="T1212" i="1" a="1"/>
  <c r="T1212" i="1" s="1"/>
  <c r="T1211" i="1" a="1"/>
  <c r="T1211" i="1" s="1"/>
  <c r="T1210" i="1" a="1"/>
  <c r="T1210" i="1" s="1"/>
  <c r="T1209" i="1" a="1"/>
  <c r="T1209" i="1" s="1"/>
  <c r="T1208" i="1" a="1"/>
  <c r="T1208" i="1" s="1"/>
  <c r="T1207" i="1" a="1"/>
  <c r="T1207" i="1" s="1"/>
  <c r="T1206" i="1" a="1"/>
  <c r="T1206" i="1" s="1"/>
  <c r="T1205" i="1" a="1"/>
  <c r="T1205" i="1" s="1"/>
  <c r="T1204" i="1" a="1"/>
  <c r="T1204" i="1" s="1"/>
  <c r="T1203" i="1" a="1"/>
  <c r="T1203" i="1" s="1"/>
  <c r="T1202" i="1" a="1"/>
  <c r="T1202" i="1" s="1"/>
  <c r="T1201" i="1" a="1"/>
  <c r="T1201" i="1" s="1"/>
  <c r="T1200" i="1" a="1"/>
  <c r="T1200" i="1" s="1"/>
  <c r="T1199" i="1" a="1"/>
  <c r="T1199" i="1" s="1"/>
  <c r="T1198" i="1" a="1"/>
  <c r="T1198" i="1" s="1"/>
  <c r="T1197" i="1" a="1"/>
  <c r="T1197" i="1" s="1"/>
  <c r="T1196" i="1" a="1"/>
  <c r="T1196" i="1" s="1"/>
  <c r="T1195" i="1" a="1"/>
  <c r="T1195" i="1" s="1"/>
  <c r="T1194" i="1" a="1"/>
  <c r="T1194" i="1" s="1"/>
  <c r="T1193" i="1" a="1"/>
  <c r="T1193" i="1" s="1"/>
  <c r="T1192" i="1" a="1"/>
  <c r="T1192" i="1" s="1"/>
  <c r="T1191" i="1" a="1"/>
  <c r="T1191" i="1" s="1"/>
  <c r="T1190" i="1" a="1"/>
  <c r="T1190" i="1" s="1"/>
  <c r="T1189" i="1" a="1"/>
  <c r="T1189" i="1" s="1"/>
  <c r="T1188" i="1" a="1"/>
  <c r="T1188" i="1" s="1"/>
  <c r="T1187" i="1" a="1"/>
  <c r="T1187" i="1" s="1"/>
  <c r="T1186" i="1" a="1"/>
  <c r="T1186" i="1" s="1"/>
  <c r="T1185" i="1" a="1"/>
  <c r="T1185" i="1" s="1"/>
  <c r="T1184" i="1" a="1"/>
  <c r="T1184" i="1" s="1"/>
  <c r="T1183" i="1" a="1"/>
  <c r="T1183" i="1" s="1"/>
  <c r="T1182" i="1" a="1"/>
  <c r="T1182" i="1" s="1"/>
  <c r="T1181" i="1" a="1"/>
  <c r="T1181" i="1" s="1"/>
  <c r="T1180" i="1" a="1"/>
  <c r="T1180" i="1" s="1"/>
  <c r="T1179" i="1" a="1"/>
  <c r="T1179" i="1" s="1"/>
  <c r="T1178" i="1" a="1"/>
  <c r="T1178" i="1" s="1"/>
  <c r="T1177" i="1" a="1"/>
  <c r="T1177" i="1" s="1"/>
  <c r="T1176" i="1" a="1"/>
  <c r="T1176" i="1" s="1"/>
  <c r="T1175" i="1" a="1"/>
  <c r="T1175" i="1" s="1"/>
  <c r="T1174" i="1" a="1"/>
  <c r="T1174" i="1" s="1"/>
  <c r="T1173" i="1" a="1"/>
  <c r="T1173" i="1" s="1"/>
  <c r="T1172" i="1" a="1"/>
  <c r="T1172" i="1" s="1"/>
  <c r="T1171" i="1" a="1"/>
  <c r="T1171" i="1" s="1"/>
  <c r="T1170" i="1" a="1"/>
  <c r="T1170" i="1" s="1"/>
  <c r="T1169" i="1" a="1"/>
  <c r="T1169" i="1" s="1"/>
  <c r="T1168" i="1" a="1"/>
  <c r="T1168" i="1" s="1"/>
  <c r="T1167" i="1" a="1"/>
  <c r="T1167" i="1" s="1"/>
  <c r="T1166" i="1" a="1"/>
  <c r="T1166" i="1" s="1"/>
  <c r="T1165" i="1" a="1"/>
  <c r="T1165" i="1" s="1"/>
  <c r="T1164" i="1" a="1"/>
  <c r="T1164" i="1" s="1"/>
  <c r="T1163" i="1" a="1"/>
  <c r="T1163" i="1" s="1"/>
  <c r="T1162" i="1" a="1"/>
  <c r="T1162" i="1" s="1"/>
  <c r="T1161" i="1" a="1"/>
  <c r="T1161" i="1" s="1"/>
  <c r="T1160" i="1" a="1"/>
  <c r="T1160" i="1" s="1"/>
  <c r="T1159" i="1" a="1"/>
  <c r="T1159" i="1" s="1"/>
  <c r="T1158" i="1" a="1"/>
  <c r="T1158" i="1" s="1"/>
  <c r="T1157" i="1" a="1"/>
  <c r="T1157" i="1" s="1"/>
  <c r="T1156" i="1" a="1"/>
  <c r="T1156" i="1" s="1"/>
  <c r="T1155" i="1" a="1"/>
  <c r="T1155" i="1" s="1"/>
  <c r="T1154" i="1" a="1"/>
  <c r="T1154" i="1" s="1"/>
  <c r="T1153" i="1" a="1"/>
  <c r="T1153" i="1" s="1"/>
  <c r="T1152" i="1" a="1"/>
  <c r="T1152" i="1" s="1"/>
  <c r="T1151" i="1" a="1"/>
  <c r="T1151" i="1" s="1"/>
  <c r="T1150" i="1" a="1"/>
  <c r="T1150" i="1" s="1"/>
  <c r="T1149" i="1" a="1"/>
  <c r="T1149" i="1" s="1"/>
  <c r="T1148" i="1" a="1"/>
  <c r="T1148" i="1" s="1"/>
  <c r="T1147" i="1" a="1"/>
  <c r="T1147" i="1" s="1"/>
  <c r="T1146" i="1" a="1"/>
  <c r="T1146" i="1" s="1"/>
  <c r="T1145" i="1" a="1"/>
  <c r="T1145" i="1" s="1"/>
  <c r="T1144" i="1" a="1"/>
  <c r="T1144" i="1" s="1"/>
  <c r="T1143" i="1" a="1"/>
  <c r="T1143" i="1" s="1"/>
  <c r="T1142" i="1" a="1"/>
  <c r="T1142" i="1" s="1"/>
  <c r="T1141" i="1" a="1"/>
  <c r="T1141" i="1" s="1"/>
  <c r="T1140" i="1" a="1"/>
  <c r="T1140" i="1" s="1"/>
  <c r="T1139" i="1" a="1"/>
  <c r="T1139" i="1" s="1"/>
  <c r="T1138" i="1" a="1"/>
  <c r="T1138" i="1" s="1"/>
  <c r="T1137" i="1" a="1"/>
  <c r="T1137" i="1" s="1"/>
  <c r="T1136" i="1" a="1"/>
  <c r="T1136" i="1" s="1"/>
  <c r="T1135" i="1" a="1"/>
  <c r="T1135" i="1" s="1"/>
  <c r="T1134" i="1" a="1"/>
  <c r="T1134" i="1" s="1"/>
  <c r="T1133" i="1" a="1"/>
  <c r="T1133" i="1" s="1"/>
  <c r="T1132" i="1" a="1"/>
  <c r="T1132" i="1" s="1"/>
  <c r="T1131" i="1" a="1"/>
  <c r="T1131" i="1" s="1"/>
  <c r="T1130" i="1" a="1"/>
  <c r="T1130" i="1" s="1"/>
  <c r="T1129" i="1" a="1"/>
  <c r="T1129" i="1" s="1"/>
  <c r="T1128" i="1" a="1"/>
  <c r="T1128" i="1" s="1"/>
  <c r="T1127" i="1" a="1"/>
  <c r="T1127" i="1" s="1"/>
  <c r="T1126" i="1" a="1"/>
  <c r="T1126" i="1" s="1"/>
  <c r="T1125" i="1" a="1"/>
  <c r="T1125" i="1" s="1"/>
  <c r="T1124" i="1" a="1"/>
  <c r="T1124" i="1" s="1"/>
  <c r="T1123" i="1" a="1"/>
  <c r="T1123" i="1" s="1"/>
  <c r="T1122" i="1" a="1"/>
  <c r="T1122" i="1" s="1"/>
  <c r="T1121" i="1" a="1"/>
  <c r="T1121" i="1" s="1"/>
  <c r="T1120" i="1" a="1"/>
  <c r="T1120" i="1" s="1"/>
  <c r="T1119" i="1" a="1"/>
  <c r="T1119" i="1" s="1"/>
  <c r="T1118" i="1" a="1"/>
  <c r="T1118" i="1" s="1"/>
  <c r="T1117" i="1" a="1"/>
  <c r="T1117" i="1" s="1"/>
  <c r="T1116" i="1" a="1"/>
  <c r="T1116" i="1" s="1"/>
  <c r="T1115" i="1" a="1"/>
  <c r="T1115" i="1" s="1"/>
  <c r="T1114" i="1" a="1"/>
  <c r="T1114" i="1" s="1"/>
  <c r="T1113" i="1" a="1"/>
  <c r="T1113" i="1" s="1"/>
  <c r="T1112" i="1" a="1"/>
  <c r="T1112" i="1" s="1"/>
  <c r="T1111" i="1" a="1"/>
  <c r="T1111" i="1" s="1"/>
  <c r="T1110" i="1" a="1"/>
  <c r="T1110" i="1" s="1"/>
  <c r="T1109" i="1" a="1"/>
  <c r="T1109" i="1" s="1"/>
  <c r="T1108" i="1" a="1"/>
  <c r="T1108" i="1" s="1"/>
  <c r="T1107" i="1" a="1"/>
  <c r="T1107" i="1" s="1"/>
  <c r="T1106" i="1" a="1"/>
  <c r="T1106" i="1" s="1"/>
  <c r="T1105" i="1" a="1"/>
  <c r="T1105" i="1" s="1"/>
  <c r="T1104" i="1" a="1"/>
  <c r="T1104" i="1" s="1"/>
  <c r="T1103" i="1" a="1"/>
  <c r="T1103" i="1" s="1"/>
  <c r="T1102" i="1" a="1"/>
  <c r="T1102" i="1" s="1"/>
  <c r="T1101" i="1" a="1"/>
  <c r="T1101" i="1" s="1"/>
  <c r="T1100" i="1" a="1"/>
  <c r="T1100" i="1" s="1"/>
  <c r="T1099" i="1" a="1"/>
  <c r="T1099" i="1" s="1"/>
  <c r="T1098" i="1" a="1"/>
  <c r="T1098" i="1" s="1"/>
  <c r="T1097" i="1" a="1"/>
  <c r="T1097" i="1" s="1"/>
  <c r="T1096" i="1" a="1"/>
  <c r="T1096" i="1" s="1"/>
  <c r="T1095" i="1" a="1"/>
  <c r="T1095" i="1" s="1"/>
  <c r="T1094" i="1" a="1"/>
  <c r="T1094" i="1" s="1"/>
  <c r="T1093" i="1" a="1"/>
  <c r="T1093" i="1" s="1"/>
  <c r="T1092" i="1" a="1"/>
  <c r="T1092" i="1" s="1"/>
  <c r="T1091" i="1" a="1"/>
  <c r="T1091" i="1" s="1"/>
  <c r="T1090" i="1" a="1"/>
  <c r="T1090" i="1" s="1"/>
  <c r="T1089" i="1" a="1"/>
  <c r="T1089" i="1" s="1"/>
  <c r="T1088" i="1" a="1"/>
  <c r="T1088" i="1" s="1"/>
  <c r="T1087" i="1" a="1"/>
  <c r="T1087" i="1" s="1"/>
  <c r="T1086" i="1" a="1"/>
  <c r="T1086" i="1" s="1"/>
  <c r="T1085" i="1" a="1"/>
  <c r="T1085" i="1" s="1"/>
  <c r="T1084" i="1" a="1"/>
  <c r="T1084" i="1" s="1"/>
  <c r="T1083" i="1" a="1"/>
  <c r="T1083" i="1" s="1"/>
  <c r="T1082" i="1" a="1"/>
  <c r="T1082" i="1" s="1"/>
  <c r="T1081" i="1" a="1"/>
  <c r="T1081" i="1" s="1"/>
  <c r="T1080" i="1" a="1"/>
  <c r="T1080" i="1" s="1"/>
  <c r="T1079" i="1" a="1"/>
  <c r="T1079" i="1" s="1"/>
  <c r="T1078" i="1" a="1"/>
  <c r="T1078" i="1" s="1"/>
  <c r="T1077" i="1" a="1"/>
  <c r="T1077" i="1" s="1"/>
  <c r="T1076" i="1" a="1"/>
  <c r="T1076" i="1" s="1"/>
  <c r="T1075" i="1" a="1"/>
  <c r="T1075" i="1" s="1"/>
  <c r="T1074" i="1" a="1"/>
  <c r="T1074" i="1" s="1"/>
  <c r="T1073" i="1" a="1"/>
  <c r="T1073" i="1" s="1"/>
  <c r="T1072" i="1" a="1"/>
  <c r="T1072" i="1" s="1"/>
  <c r="T1071" i="1" a="1"/>
  <c r="T1071" i="1" s="1"/>
  <c r="T1070" i="1" a="1"/>
  <c r="T1070" i="1" s="1"/>
  <c r="T1069" i="1" a="1"/>
  <c r="T1069" i="1" s="1"/>
  <c r="T1068" i="1" a="1"/>
  <c r="T1068" i="1" s="1"/>
  <c r="T1067" i="1" a="1"/>
  <c r="T1067" i="1" s="1"/>
  <c r="T1066" i="1" a="1"/>
  <c r="T1066" i="1" s="1"/>
  <c r="T1065" i="1" a="1"/>
  <c r="T1065" i="1" s="1"/>
  <c r="T1064" i="1" a="1"/>
  <c r="T1064" i="1" s="1"/>
  <c r="T1063" i="1" a="1"/>
  <c r="T1063" i="1" s="1"/>
  <c r="T1062" i="1" a="1"/>
  <c r="T1062" i="1" s="1"/>
  <c r="T1061" i="1" a="1"/>
  <c r="T1061" i="1" s="1"/>
  <c r="T1060" i="1" a="1"/>
  <c r="T1060" i="1" s="1"/>
  <c r="T1059" i="1" a="1"/>
  <c r="T1059" i="1" s="1"/>
  <c r="T1058" i="1" a="1"/>
  <c r="T1058" i="1" s="1"/>
  <c r="T1057" i="1" a="1"/>
  <c r="T1057" i="1" s="1"/>
  <c r="T1056" i="1" a="1"/>
  <c r="T1056" i="1" s="1"/>
  <c r="T1055" i="1" a="1"/>
  <c r="T1055" i="1" s="1"/>
  <c r="T1054" i="1" a="1"/>
  <c r="T1054" i="1" s="1"/>
  <c r="T1053" i="1" a="1"/>
  <c r="T1053" i="1" s="1"/>
  <c r="T1052" i="1" a="1"/>
  <c r="T1052" i="1" s="1"/>
  <c r="T1051" i="1" a="1"/>
  <c r="T1051" i="1" s="1"/>
  <c r="T1050" i="1" a="1"/>
  <c r="T1050" i="1" s="1"/>
  <c r="T1049" i="1" a="1"/>
  <c r="T1049" i="1" s="1"/>
  <c r="T1048" i="1" a="1"/>
  <c r="T1048" i="1" s="1"/>
  <c r="T1047" i="1" a="1"/>
  <c r="T1047" i="1" s="1"/>
  <c r="T1046" i="1" a="1"/>
  <c r="T1046" i="1" s="1"/>
  <c r="T1045" i="1" a="1"/>
  <c r="T1045" i="1" s="1"/>
  <c r="T1044" i="1" a="1"/>
  <c r="T1044" i="1" s="1"/>
  <c r="T1043" i="1" a="1"/>
  <c r="T1043" i="1" s="1"/>
  <c r="T1042" i="1" a="1"/>
  <c r="T1042" i="1" s="1"/>
  <c r="T1041" i="1" a="1"/>
  <c r="T1041" i="1" s="1"/>
  <c r="T1040" i="1" a="1"/>
  <c r="T1040" i="1" s="1"/>
  <c r="T1039" i="1" a="1"/>
  <c r="T1039" i="1" s="1"/>
  <c r="T1038" i="1" a="1"/>
  <c r="T1038" i="1" s="1"/>
  <c r="T1037" i="1" a="1"/>
  <c r="T1037" i="1" s="1"/>
  <c r="T1036" i="1" a="1"/>
  <c r="T1036" i="1" s="1"/>
  <c r="T1035" i="1" a="1"/>
  <c r="T1035" i="1" s="1"/>
  <c r="T1034" i="1" a="1"/>
  <c r="T1034" i="1" s="1"/>
  <c r="T1033" i="1" a="1"/>
  <c r="T1033" i="1" s="1"/>
  <c r="T1032" i="1" a="1"/>
  <c r="T1032" i="1" s="1"/>
  <c r="T1031" i="1" a="1"/>
  <c r="T1031" i="1" s="1"/>
  <c r="T1030" i="1" a="1"/>
  <c r="T1030" i="1" s="1"/>
  <c r="T1029" i="1" a="1"/>
  <c r="T1029" i="1" s="1"/>
  <c r="T1028" i="1" a="1"/>
  <c r="T1028" i="1" s="1"/>
  <c r="T1027" i="1" a="1"/>
  <c r="T1027" i="1" s="1"/>
  <c r="T1026" i="1" a="1"/>
  <c r="T1026" i="1" s="1"/>
  <c r="T1025" i="1" a="1"/>
  <c r="T1025" i="1" s="1"/>
  <c r="T1024" i="1" a="1"/>
  <c r="T1024" i="1" s="1"/>
  <c r="T1023" i="1" a="1"/>
  <c r="T1023" i="1" s="1"/>
  <c r="T1022" i="1" a="1"/>
  <c r="T1022" i="1" s="1"/>
  <c r="T1021" i="1" a="1"/>
  <c r="T1021" i="1" s="1"/>
  <c r="T1020" i="1" a="1"/>
  <c r="T1020" i="1" s="1"/>
  <c r="T1019" i="1" a="1"/>
  <c r="T1019" i="1" s="1"/>
  <c r="T1018" i="1" a="1"/>
  <c r="T1018" i="1" s="1"/>
  <c r="T1017" i="1" a="1"/>
  <c r="T1017" i="1" s="1"/>
  <c r="T1016" i="1" a="1"/>
  <c r="T1016" i="1" s="1"/>
  <c r="T1015" i="1" a="1"/>
  <c r="T1015" i="1" s="1"/>
  <c r="T1014" i="1" a="1"/>
  <c r="T1014" i="1" s="1"/>
  <c r="T1013" i="1" a="1"/>
  <c r="T1013" i="1" s="1"/>
  <c r="T1012" i="1" a="1"/>
  <c r="T1012" i="1" s="1"/>
  <c r="T1011" i="1" a="1"/>
  <c r="T1011" i="1" s="1"/>
  <c r="T1010" i="1" a="1"/>
  <c r="T1010" i="1" s="1"/>
  <c r="T1009" i="1" a="1"/>
  <c r="T1009" i="1" s="1"/>
  <c r="T1008" i="1" a="1"/>
  <c r="T1008" i="1" s="1"/>
  <c r="T1007" i="1" a="1"/>
  <c r="T1007" i="1" s="1"/>
  <c r="T1006" i="1" a="1"/>
  <c r="T1006" i="1" s="1"/>
  <c r="T1005" i="1" a="1"/>
  <c r="T1005" i="1" s="1"/>
  <c r="T1004" i="1" a="1"/>
  <c r="T1004" i="1" s="1"/>
  <c r="T1003" i="1" a="1"/>
  <c r="T1003" i="1" s="1"/>
  <c r="T1002" i="1" a="1"/>
  <c r="T1002" i="1" s="1"/>
  <c r="T1001" i="1" a="1"/>
  <c r="T1001" i="1" s="1"/>
  <c r="T1000" i="1" a="1"/>
  <c r="T1000" i="1" s="1"/>
  <c r="T999" i="1" a="1"/>
  <c r="T999" i="1" s="1"/>
  <c r="T998" i="1" a="1"/>
  <c r="T998" i="1" s="1"/>
  <c r="T997" i="1" a="1"/>
  <c r="T997" i="1" s="1"/>
  <c r="T996" i="1" a="1"/>
  <c r="T996" i="1" s="1"/>
  <c r="T995" i="1" a="1"/>
  <c r="T995" i="1" s="1"/>
  <c r="T994" i="1" a="1"/>
  <c r="T994" i="1" s="1"/>
  <c r="T993" i="1" a="1"/>
  <c r="T993" i="1" s="1"/>
  <c r="T992" i="1" a="1"/>
  <c r="T992" i="1" s="1"/>
  <c r="T991" i="1" a="1"/>
  <c r="T991" i="1" s="1"/>
  <c r="T990" i="1" a="1"/>
  <c r="T990" i="1" s="1"/>
  <c r="T989" i="1" a="1"/>
  <c r="T989" i="1" s="1"/>
  <c r="T988" i="1" a="1"/>
  <c r="T988" i="1" s="1"/>
  <c r="T987" i="1" a="1"/>
  <c r="T987" i="1" s="1"/>
  <c r="T986" i="1" a="1"/>
  <c r="T986" i="1" s="1"/>
  <c r="T985" i="1" a="1"/>
  <c r="T985" i="1" s="1"/>
  <c r="T984" i="1" a="1"/>
  <c r="T984" i="1" s="1"/>
  <c r="T983" i="1" a="1"/>
  <c r="T983" i="1" s="1"/>
  <c r="T982" i="1" a="1"/>
  <c r="T982" i="1" s="1"/>
  <c r="T981" i="1" a="1"/>
  <c r="T981" i="1" s="1"/>
  <c r="T980" i="1" a="1"/>
  <c r="T980" i="1" s="1"/>
  <c r="T979" i="1" a="1"/>
  <c r="T979" i="1" s="1"/>
  <c r="T978" i="1" a="1"/>
  <c r="T978" i="1" s="1"/>
  <c r="T977" i="1" a="1"/>
  <c r="T977" i="1" s="1"/>
  <c r="T976" i="1" a="1"/>
  <c r="T976" i="1" s="1"/>
  <c r="T975" i="1" a="1"/>
  <c r="T975" i="1" s="1"/>
  <c r="T974" i="1" a="1"/>
  <c r="T974" i="1" s="1"/>
  <c r="T973" i="1" a="1"/>
  <c r="T973" i="1" s="1"/>
  <c r="T972" i="1" a="1"/>
  <c r="T972" i="1" s="1"/>
  <c r="T971" i="1" a="1"/>
  <c r="T971" i="1" s="1"/>
  <c r="T970" i="1" a="1"/>
  <c r="T970" i="1" s="1"/>
  <c r="T969" i="1" a="1"/>
  <c r="T969" i="1" s="1"/>
  <c r="T968" i="1" a="1"/>
  <c r="T968" i="1" s="1"/>
  <c r="T967" i="1" a="1"/>
  <c r="T967" i="1" s="1"/>
  <c r="T966" i="1" a="1"/>
  <c r="T966" i="1" s="1"/>
  <c r="T965" i="1" a="1"/>
  <c r="T965" i="1" s="1"/>
  <c r="T964" i="1" a="1"/>
  <c r="T964" i="1" s="1"/>
  <c r="T963" i="1" a="1"/>
  <c r="T963" i="1" s="1"/>
  <c r="T962" i="1" a="1"/>
  <c r="T962" i="1" s="1"/>
  <c r="T961" i="1" a="1"/>
  <c r="T961" i="1" s="1"/>
  <c r="T960" i="1" a="1"/>
  <c r="T960" i="1" s="1"/>
  <c r="T959" i="1" a="1"/>
  <c r="T959" i="1" s="1"/>
  <c r="T958" i="1" a="1"/>
  <c r="T958" i="1" s="1"/>
  <c r="T957" i="1" a="1"/>
  <c r="T957" i="1" s="1"/>
  <c r="T956" i="1" a="1"/>
  <c r="T956" i="1" s="1"/>
  <c r="T955" i="1" a="1"/>
  <c r="T955" i="1" s="1"/>
  <c r="T954" i="1" a="1"/>
  <c r="T954" i="1" s="1"/>
  <c r="T953" i="1" a="1"/>
  <c r="T953" i="1" s="1"/>
  <c r="T952" i="1" a="1"/>
  <c r="T952" i="1" s="1"/>
  <c r="T951" i="1" a="1"/>
  <c r="T951" i="1" s="1"/>
  <c r="T950" i="1" a="1"/>
  <c r="T950" i="1" s="1"/>
  <c r="T949" i="1" a="1"/>
  <c r="T949" i="1" s="1"/>
  <c r="T948" i="1" a="1"/>
  <c r="T948" i="1" s="1"/>
  <c r="T947" i="1" a="1"/>
  <c r="T947" i="1" s="1"/>
  <c r="T946" i="1" a="1"/>
  <c r="T946" i="1" s="1"/>
  <c r="T945" i="1" a="1"/>
  <c r="T945" i="1" s="1"/>
  <c r="T944" i="1" a="1"/>
  <c r="T944" i="1" s="1"/>
  <c r="T943" i="1" a="1"/>
  <c r="T943" i="1" s="1"/>
  <c r="T942" i="1" a="1"/>
  <c r="T942" i="1" s="1"/>
  <c r="T941" i="1" a="1"/>
  <c r="T941" i="1" s="1"/>
  <c r="T940" i="1" a="1"/>
  <c r="T940" i="1" s="1"/>
  <c r="T939" i="1" a="1"/>
  <c r="T939" i="1" s="1"/>
  <c r="T938" i="1" a="1"/>
  <c r="T938" i="1" s="1"/>
  <c r="T937" i="1" a="1"/>
  <c r="T937" i="1" s="1"/>
  <c r="T936" i="1" a="1"/>
  <c r="T936" i="1" s="1"/>
  <c r="T935" i="1" a="1"/>
  <c r="T935" i="1" s="1"/>
  <c r="T934" i="1" a="1"/>
  <c r="T934" i="1" s="1"/>
  <c r="T933" i="1" a="1"/>
  <c r="T933" i="1" s="1"/>
  <c r="T932" i="1" a="1"/>
  <c r="T932" i="1" s="1"/>
  <c r="T931" i="1" a="1"/>
  <c r="T931" i="1" s="1"/>
  <c r="T930" i="1" a="1"/>
  <c r="T930" i="1" s="1"/>
  <c r="T929" i="1" a="1"/>
  <c r="T929" i="1" s="1"/>
  <c r="T928" i="1" a="1"/>
  <c r="T928" i="1" s="1"/>
  <c r="T927" i="1" a="1"/>
  <c r="T927" i="1" s="1"/>
  <c r="T926" i="1" a="1"/>
  <c r="T926" i="1" s="1"/>
  <c r="T925" i="1" a="1"/>
  <c r="T925" i="1" s="1"/>
  <c r="T924" i="1" a="1"/>
  <c r="T924" i="1" s="1"/>
  <c r="T923" i="1" a="1"/>
  <c r="T923" i="1" s="1"/>
  <c r="T922" i="1" a="1"/>
  <c r="T922" i="1" s="1"/>
  <c r="T921" i="1" a="1"/>
  <c r="T921" i="1" s="1"/>
  <c r="T920" i="1" a="1"/>
  <c r="T920" i="1" s="1"/>
  <c r="T919" i="1" a="1"/>
  <c r="T919" i="1" s="1"/>
  <c r="T918" i="1" a="1"/>
  <c r="T918" i="1" s="1"/>
  <c r="T917" i="1" a="1"/>
  <c r="T917" i="1" s="1"/>
  <c r="T916" i="1" a="1"/>
  <c r="T916" i="1" s="1"/>
  <c r="T915" i="1" a="1"/>
  <c r="T915" i="1" s="1"/>
  <c r="T914" i="1" a="1"/>
  <c r="T914" i="1" s="1"/>
  <c r="T913" i="1" a="1"/>
  <c r="T913" i="1" s="1"/>
  <c r="T912" i="1" a="1"/>
  <c r="T912" i="1" s="1"/>
  <c r="T911" i="1" a="1"/>
  <c r="T911" i="1" s="1"/>
  <c r="T910" i="1" a="1"/>
  <c r="T910" i="1" s="1"/>
  <c r="T909" i="1" a="1"/>
  <c r="T909" i="1" s="1"/>
  <c r="T908" i="1" a="1"/>
  <c r="T908" i="1" s="1"/>
  <c r="T907" i="1" a="1"/>
  <c r="T907" i="1" s="1"/>
  <c r="T906" i="1" a="1"/>
  <c r="T906" i="1" s="1"/>
  <c r="T905" i="1" a="1"/>
  <c r="T905" i="1" s="1"/>
  <c r="T904" i="1" a="1"/>
  <c r="T904" i="1" s="1"/>
  <c r="T903" i="1" a="1"/>
  <c r="T903" i="1" s="1"/>
  <c r="T902" i="1" a="1"/>
  <c r="T902" i="1" s="1"/>
  <c r="T901" i="1" a="1"/>
  <c r="T901" i="1" s="1"/>
  <c r="T900" i="1" a="1"/>
  <c r="T900" i="1" s="1"/>
  <c r="T899" i="1" a="1"/>
  <c r="T899" i="1" s="1"/>
  <c r="T898" i="1" a="1"/>
  <c r="T898" i="1" s="1"/>
  <c r="T897" i="1" a="1"/>
  <c r="T897" i="1" s="1"/>
  <c r="T896" i="1" a="1"/>
  <c r="T896" i="1" s="1"/>
  <c r="T895" i="1" a="1"/>
  <c r="T895" i="1" s="1"/>
  <c r="T894" i="1" a="1"/>
  <c r="T894" i="1" s="1"/>
  <c r="T893" i="1" a="1"/>
  <c r="T893" i="1" s="1"/>
  <c r="T892" i="1" a="1"/>
  <c r="T892" i="1" s="1"/>
  <c r="T891" i="1" a="1"/>
  <c r="T891" i="1" s="1"/>
  <c r="T890" i="1" a="1"/>
  <c r="T890" i="1" s="1"/>
  <c r="T889" i="1" a="1"/>
  <c r="T889" i="1" s="1"/>
  <c r="T888" i="1" a="1"/>
  <c r="T888" i="1" s="1"/>
  <c r="T887" i="1" a="1"/>
  <c r="T887" i="1" s="1"/>
  <c r="T886" i="1" a="1"/>
  <c r="T886" i="1" s="1"/>
  <c r="T885" i="1" a="1"/>
  <c r="T885" i="1" s="1"/>
  <c r="T884" i="1" a="1"/>
  <c r="T884" i="1" s="1"/>
  <c r="T883" i="1" a="1"/>
  <c r="T883" i="1" s="1"/>
  <c r="T882" i="1" a="1"/>
  <c r="T882" i="1" s="1"/>
  <c r="T881" i="1" a="1"/>
  <c r="T881" i="1" s="1"/>
  <c r="T880" i="1" a="1"/>
  <c r="T880" i="1" s="1"/>
  <c r="T879" i="1" a="1"/>
  <c r="T879" i="1" s="1"/>
  <c r="T878" i="1" a="1"/>
  <c r="T878" i="1" s="1"/>
  <c r="T877" i="1" a="1"/>
  <c r="T877" i="1" s="1"/>
  <c r="T876" i="1" a="1"/>
  <c r="T876" i="1" s="1"/>
  <c r="T875" i="1" a="1"/>
  <c r="T875" i="1" s="1"/>
  <c r="T874" i="1" a="1"/>
  <c r="T874" i="1" s="1"/>
  <c r="T873" i="1" a="1"/>
  <c r="T873" i="1" s="1"/>
  <c r="T872" i="1" a="1"/>
  <c r="T872" i="1" s="1"/>
  <c r="T871" i="1" a="1"/>
  <c r="T871" i="1" s="1"/>
  <c r="T870" i="1" a="1"/>
  <c r="T870" i="1" s="1"/>
  <c r="T869" i="1" a="1"/>
  <c r="T869" i="1" s="1"/>
  <c r="T868" i="1" a="1"/>
  <c r="T868" i="1" s="1"/>
  <c r="T867" i="1" a="1"/>
  <c r="T867" i="1" s="1"/>
  <c r="T866" i="1" a="1"/>
  <c r="T866" i="1" s="1"/>
  <c r="T865" i="1" a="1"/>
  <c r="T865" i="1" s="1"/>
  <c r="T864" i="1" a="1"/>
  <c r="T864" i="1" s="1"/>
  <c r="T863" i="1" a="1"/>
  <c r="T863" i="1" s="1"/>
  <c r="T862" i="1" a="1"/>
  <c r="T862" i="1" s="1"/>
  <c r="T861" i="1" a="1"/>
  <c r="T861" i="1" s="1"/>
  <c r="T860" i="1" a="1"/>
  <c r="T860" i="1" s="1"/>
  <c r="T859" i="1" a="1"/>
  <c r="T859" i="1" s="1"/>
  <c r="T858" i="1" a="1"/>
  <c r="T858" i="1" s="1"/>
  <c r="T857" i="1" a="1"/>
  <c r="T857" i="1" s="1"/>
  <c r="T856" i="1" a="1"/>
  <c r="T856" i="1" s="1"/>
  <c r="T855" i="1" a="1"/>
  <c r="T855" i="1" s="1"/>
  <c r="T854" i="1" a="1"/>
  <c r="T854" i="1" s="1"/>
  <c r="T853" i="1" a="1"/>
  <c r="T853" i="1" s="1"/>
  <c r="T852" i="1" a="1"/>
  <c r="T852" i="1" s="1"/>
  <c r="T851" i="1" a="1"/>
  <c r="T851" i="1" s="1"/>
  <c r="T850" i="1" a="1"/>
  <c r="T850" i="1" s="1"/>
  <c r="T849" i="1" a="1"/>
  <c r="T849" i="1" s="1"/>
  <c r="T848" i="1" a="1"/>
  <c r="T848" i="1" s="1"/>
  <c r="T847" i="1" a="1"/>
  <c r="T847" i="1" s="1"/>
  <c r="T846" i="1" a="1"/>
  <c r="T846" i="1" s="1"/>
  <c r="T845" i="1" a="1"/>
  <c r="T845" i="1" s="1"/>
  <c r="T844" i="1" a="1"/>
  <c r="T844" i="1" s="1"/>
  <c r="T843" i="1" a="1"/>
  <c r="T843" i="1" s="1"/>
  <c r="T842" i="1" a="1"/>
  <c r="T842" i="1" s="1"/>
  <c r="T841" i="1" a="1"/>
  <c r="T841" i="1" s="1"/>
  <c r="T840" i="1" a="1"/>
  <c r="T840" i="1" s="1"/>
  <c r="T839" i="1" a="1"/>
  <c r="T839" i="1" s="1"/>
  <c r="T838" i="1" a="1"/>
  <c r="T838" i="1" s="1"/>
  <c r="T837" i="1" a="1"/>
  <c r="T837" i="1" s="1"/>
  <c r="T836" i="1" a="1"/>
  <c r="T836" i="1" s="1"/>
  <c r="T835" i="1" a="1"/>
  <c r="T835" i="1" s="1"/>
  <c r="T834" i="1" a="1"/>
  <c r="T834" i="1" s="1"/>
  <c r="T833" i="1" a="1"/>
  <c r="T833" i="1" s="1"/>
  <c r="T832" i="1" a="1"/>
  <c r="T832" i="1" s="1"/>
  <c r="T831" i="1" a="1"/>
  <c r="T831" i="1" s="1"/>
  <c r="T830" i="1" a="1"/>
  <c r="T830" i="1" s="1"/>
  <c r="T829" i="1" a="1"/>
  <c r="T829" i="1" s="1"/>
  <c r="T828" i="1" a="1"/>
  <c r="T828" i="1" s="1"/>
  <c r="T827" i="1" a="1"/>
  <c r="T827" i="1" s="1"/>
  <c r="T826" i="1" a="1"/>
  <c r="T826" i="1" s="1"/>
  <c r="T825" i="1" a="1"/>
  <c r="T825" i="1" s="1"/>
  <c r="T824" i="1" a="1"/>
  <c r="T824" i="1" s="1"/>
  <c r="T823" i="1" a="1"/>
  <c r="T823" i="1" s="1"/>
  <c r="T822" i="1" a="1"/>
  <c r="T822" i="1" s="1"/>
  <c r="T821" i="1" a="1"/>
  <c r="T821" i="1" s="1"/>
  <c r="T820" i="1" a="1"/>
  <c r="T820" i="1" s="1"/>
  <c r="T819" i="1" a="1"/>
  <c r="T819" i="1" s="1"/>
  <c r="T818" i="1" a="1"/>
  <c r="T818" i="1" s="1"/>
  <c r="T817" i="1" a="1"/>
  <c r="T817" i="1" s="1"/>
  <c r="T816" i="1" a="1"/>
  <c r="T816" i="1" s="1"/>
  <c r="T815" i="1" a="1"/>
  <c r="T815" i="1" s="1"/>
  <c r="T814" i="1" a="1"/>
  <c r="T814" i="1" s="1"/>
  <c r="T813" i="1" a="1"/>
  <c r="T813" i="1" s="1"/>
  <c r="T812" i="1" a="1"/>
  <c r="T812" i="1" s="1"/>
  <c r="T811" i="1" a="1"/>
  <c r="T811" i="1" s="1"/>
  <c r="T810" i="1" a="1"/>
  <c r="T810" i="1" s="1"/>
  <c r="T809" i="1" a="1"/>
  <c r="T809" i="1" s="1"/>
  <c r="T808" i="1" a="1"/>
  <c r="T808" i="1" s="1"/>
  <c r="T807" i="1" a="1"/>
  <c r="T807" i="1" s="1"/>
  <c r="T806" i="1" a="1"/>
  <c r="T806" i="1" s="1"/>
  <c r="T805" i="1" a="1"/>
  <c r="T805" i="1" s="1"/>
  <c r="T804" i="1" a="1"/>
  <c r="T804" i="1" s="1"/>
  <c r="T803" i="1" a="1"/>
  <c r="T803" i="1" s="1"/>
  <c r="T802" i="1" a="1"/>
  <c r="T802" i="1" s="1"/>
  <c r="T801" i="1" a="1"/>
  <c r="T801" i="1" s="1"/>
  <c r="T800" i="1" a="1"/>
  <c r="T800" i="1" s="1"/>
  <c r="T799" i="1" a="1"/>
  <c r="T799" i="1" s="1"/>
  <c r="T798" i="1" a="1"/>
  <c r="T798" i="1" s="1"/>
  <c r="T797" i="1" a="1"/>
  <c r="T797" i="1" s="1"/>
  <c r="T796" i="1" a="1"/>
  <c r="T796" i="1" s="1"/>
  <c r="T795" i="1" a="1"/>
  <c r="T795" i="1" s="1"/>
  <c r="T794" i="1" a="1"/>
  <c r="T794" i="1" s="1"/>
  <c r="T793" i="1" a="1"/>
  <c r="T793" i="1" s="1"/>
  <c r="T792" i="1" a="1"/>
  <c r="T792" i="1" s="1"/>
  <c r="T791" i="1" a="1"/>
  <c r="T791" i="1" s="1"/>
  <c r="T790" i="1" a="1"/>
  <c r="T790" i="1" s="1"/>
  <c r="T789" i="1" a="1"/>
  <c r="T789" i="1" s="1"/>
  <c r="T788" i="1" a="1"/>
  <c r="T788" i="1" s="1"/>
  <c r="T787" i="1" a="1"/>
  <c r="T787" i="1" s="1"/>
  <c r="T786" i="1" a="1"/>
  <c r="T786" i="1" s="1"/>
  <c r="T785" i="1" a="1"/>
  <c r="T785" i="1" s="1"/>
  <c r="T784" i="1" a="1"/>
  <c r="T784" i="1" s="1"/>
  <c r="T783" i="1" a="1"/>
  <c r="T783" i="1" s="1"/>
  <c r="T782" i="1" a="1"/>
  <c r="T782" i="1" s="1"/>
  <c r="T781" i="1" a="1"/>
  <c r="T781" i="1" s="1"/>
  <c r="T780" i="1" a="1"/>
  <c r="T780" i="1" s="1"/>
  <c r="T779" i="1" a="1"/>
  <c r="T779" i="1" s="1"/>
  <c r="T778" i="1" a="1"/>
  <c r="T778" i="1" s="1"/>
  <c r="T777" i="1" a="1"/>
  <c r="T777" i="1" s="1"/>
  <c r="T776" i="1" a="1"/>
  <c r="T776" i="1" s="1"/>
  <c r="T775" i="1" a="1"/>
  <c r="T775" i="1" s="1"/>
  <c r="T774" i="1" a="1"/>
  <c r="T774" i="1" s="1"/>
  <c r="T773" i="1" a="1"/>
  <c r="T773" i="1" s="1"/>
  <c r="T772" i="1" a="1"/>
  <c r="T772" i="1" s="1"/>
  <c r="T771" i="1" a="1"/>
  <c r="T771" i="1" s="1"/>
  <c r="T770" i="1" a="1"/>
  <c r="T770" i="1" s="1"/>
  <c r="T769" i="1" a="1"/>
  <c r="T769" i="1" s="1"/>
  <c r="T768" i="1" a="1"/>
  <c r="T768" i="1" s="1"/>
  <c r="T767" i="1" a="1"/>
  <c r="T767" i="1" s="1"/>
  <c r="T766" i="1" a="1"/>
  <c r="T766" i="1" s="1"/>
  <c r="T765" i="1" a="1"/>
  <c r="T765" i="1" s="1"/>
  <c r="T764" i="1" a="1"/>
  <c r="T764" i="1" s="1"/>
  <c r="T763" i="1" a="1"/>
  <c r="T763" i="1" s="1"/>
  <c r="T762" i="1" a="1"/>
  <c r="T762" i="1" s="1"/>
  <c r="T761" i="1" a="1"/>
  <c r="T761" i="1" s="1"/>
  <c r="T760" i="1" a="1"/>
  <c r="T760" i="1" s="1"/>
  <c r="T759" i="1" a="1"/>
  <c r="T759" i="1" s="1"/>
  <c r="T758" i="1" a="1"/>
  <c r="T758" i="1" s="1"/>
  <c r="T757" i="1" a="1"/>
  <c r="T757" i="1" s="1"/>
  <c r="T756" i="1" a="1"/>
  <c r="T756" i="1" s="1"/>
  <c r="T755" i="1" a="1"/>
  <c r="T755" i="1" s="1"/>
  <c r="T754" i="1" a="1"/>
  <c r="T754" i="1" s="1"/>
  <c r="T753" i="1" a="1"/>
  <c r="T753" i="1" s="1"/>
  <c r="T752" i="1" a="1"/>
  <c r="T752" i="1" s="1"/>
  <c r="T751" i="1" a="1"/>
  <c r="T751" i="1" s="1"/>
  <c r="T750" i="1" a="1"/>
  <c r="T750" i="1" s="1"/>
  <c r="T749" i="1" a="1"/>
  <c r="T749" i="1" s="1"/>
  <c r="T748" i="1" a="1"/>
  <c r="T748" i="1" s="1"/>
  <c r="T747" i="1" a="1"/>
  <c r="T747" i="1" s="1"/>
  <c r="T746" i="1" a="1"/>
  <c r="T746" i="1" s="1"/>
  <c r="T745" i="1" a="1"/>
  <c r="T745" i="1" s="1"/>
  <c r="T744" i="1" a="1"/>
  <c r="T744" i="1" s="1"/>
  <c r="T743" i="1" a="1"/>
  <c r="T743" i="1" s="1"/>
  <c r="T742" i="1" a="1"/>
  <c r="T742" i="1" s="1"/>
  <c r="T741" i="1" a="1"/>
  <c r="T741" i="1" s="1"/>
  <c r="T740" i="1" a="1"/>
  <c r="T740" i="1" s="1"/>
  <c r="T739" i="1" a="1"/>
  <c r="T739" i="1" s="1"/>
  <c r="T738" i="1" a="1"/>
  <c r="T738" i="1" s="1"/>
  <c r="T737" i="1" a="1"/>
  <c r="T737" i="1" s="1"/>
  <c r="T736" i="1" a="1"/>
  <c r="T736" i="1" s="1"/>
  <c r="T735" i="1" a="1"/>
  <c r="T735" i="1" s="1"/>
  <c r="T734" i="1" a="1"/>
  <c r="T734" i="1" s="1"/>
  <c r="T733" i="1" a="1"/>
  <c r="T733" i="1" s="1"/>
  <c r="T732" i="1" a="1"/>
  <c r="T732" i="1" s="1"/>
  <c r="T731" i="1" a="1"/>
  <c r="T731" i="1" s="1"/>
  <c r="T730" i="1" a="1"/>
  <c r="T730" i="1" s="1"/>
  <c r="T729" i="1" a="1"/>
  <c r="T729" i="1" s="1"/>
  <c r="T728" i="1" a="1"/>
  <c r="T728" i="1" s="1"/>
  <c r="T727" i="1" a="1"/>
  <c r="T727" i="1" s="1"/>
  <c r="T726" i="1" a="1"/>
  <c r="T726" i="1" s="1"/>
  <c r="T725" i="1" a="1"/>
  <c r="T725" i="1" s="1"/>
  <c r="T724" i="1" a="1"/>
  <c r="T724" i="1" s="1"/>
  <c r="T723" i="1" a="1"/>
  <c r="T723" i="1" s="1"/>
  <c r="T722" i="1" a="1"/>
  <c r="T722" i="1" s="1"/>
  <c r="T721" i="1" a="1"/>
  <c r="T721" i="1" s="1"/>
  <c r="T720" i="1" a="1"/>
  <c r="T720" i="1" s="1"/>
  <c r="T719" i="1" a="1"/>
  <c r="T719" i="1" s="1"/>
  <c r="T718" i="1" a="1"/>
  <c r="T718" i="1" s="1"/>
  <c r="T717" i="1" a="1"/>
  <c r="T717" i="1" s="1"/>
  <c r="T716" i="1" a="1"/>
  <c r="T716" i="1" s="1"/>
  <c r="T715" i="1" a="1"/>
  <c r="T715" i="1" s="1"/>
  <c r="T714" i="1" a="1"/>
  <c r="T714" i="1" s="1"/>
  <c r="T713" i="1" a="1"/>
  <c r="T713" i="1" s="1"/>
  <c r="T712" i="1" a="1"/>
  <c r="T712" i="1" s="1"/>
  <c r="T711" i="1" a="1"/>
  <c r="T711" i="1" s="1"/>
  <c r="T710" i="1" a="1"/>
  <c r="T710" i="1" s="1"/>
  <c r="T709" i="1" a="1"/>
  <c r="T709" i="1" s="1"/>
  <c r="T708" i="1" a="1"/>
  <c r="T708" i="1" s="1"/>
  <c r="T707" i="1" a="1"/>
  <c r="T707" i="1" s="1"/>
  <c r="T706" i="1" a="1"/>
  <c r="T706" i="1" s="1"/>
  <c r="T705" i="1" a="1"/>
  <c r="T705" i="1" s="1"/>
  <c r="T704" i="1" a="1"/>
  <c r="T704" i="1" s="1"/>
  <c r="T703" i="1" a="1"/>
  <c r="T703" i="1" s="1"/>
  <c r="T702" i="1" a="1"/>
  <c r="T702" i="1" s="1"/>
  <c r="T701" i="1" a="1"/>
  <c r="T701" i="1" s="1"/>
  <c r="T700" i="1" a="1"/>
  <c r="T700" i="1" s="1"/>
  <c r="T699" i="1" a="1"/>
  <c r="T699" i="1" s="1"/>
  <c r="T698" i="1" a="1"/>
  <c r="T698" i="1" s="1"/>
  <c r="T697" i="1" a="1"/>
  <c r="T697" i="1" s="1"/>
  <c r="T696" i="1" a="1"/>
  <c r="T696" i="1" s="1"/>
  <c r="T695" i="1" a="1"/>
  <c r="T695" i="1" s="1"/>
  <c r="T694" i="1" a="1"/>
  <c r="T694" i="1" s="1"/>
  <c r="T693" i="1" a="1"/>
  <c r="T693" i="1" s="1"/>
  <c r="T692" i="1" a="1"/>
  <c r="T692" i="1" s="1"/>
  <c r="T691" i="1" a="1"/>
  <c r="T691" i="1" s="1"/>
  <c r="T690" i="1" a="1"/>
  <c r="T690" i="1" s="1"/>
  <c r="T689" i="1" a="1"/>
  <c r="T689" i="1" s="1"/>
  <c r="T688" i="1" a="1"/>
  <c r="T688" i="1" s="1"/>
  <c r="T687" i="1" a="1"/>
  <c r="T687" i="1" s="1"/>
  <c r="T686" i="1" a="1"/>
  <c r="T686" i="1" s="1"/>
  <c r="T685" i="1" a="1"/>
  <c r="T685" i="1" s="1"/>
  <c r="T684" i="1" a="1"/>
  <c r="T684" i="1" s="1"/>
  <c r="T683" i="1" a="1"/>
  <c r="T683" i="1" s="1"/>
  <c r="T682" i="1" a="1"/>
  <c r="T682" i="1" s="1"/>
  <c r="T681" i="1" a="1"/>
  <c r="T681" i="1" s="1"/>
  <c r="T680" i="1" a="1"/>
  <c r="T680" i="1" s="1"/>
  <c r="T679" i="1" a="1"/>
  <c r="T679" i="1" s="1"/>
  <c r="T678" i="1" a="1"/>
  <c r="T678" i="1" s="1"/>
  <c r="T677" i="1" a="1"/>
  <c r="T677" i="1" s="1"/>
  <c r="T676" i="1" a="1"/>
  <c r="T676" i="1" s="1"/>
  <c r="T675" i="1" a="1"/>
  <c r="T675" i="1" s="1"/>
  <c r="T674" i="1" a="1"/>
  <c r="T674" i="1" s="1"/>
  <c r="T673" i="1" a="1"/>
  <c r="T673" i="1" s="1"/>
  <c r="T672" i="1" a="1"/>
  <c r="T672" i="1" s="1"/>
  <c r="T671" i="1" a="1"/>
  <c r="T671" i="1" s="1"/>
  <c r="T670" i="1" a="1"/>
  <c r="T670" i="1" s="1"/>
  <c r="T669" i="1" a="1"/>
  <c r="T669" i="1" s="1"/>
  <c r="T668" i="1" a="1"/>
  <c r="T668" i="1" s="1"/>
  <c r="T667" i="1" a="1"/>
  <c r="T667" i="1" s="1"/>
  <c r="T666" i="1" a="1"/>
  <c r="T666" i="1" s="1"/>
  <c r="T665" i="1" a="1"/>
  <c r="T665" i="1" s="1"/>
  <c r="T664" i="1" a="1"/>
  <c r="T664" i="1" s="1"/>
  <c r="T663" i="1" a="1"/>
  <c r="T663" i="1" s="1"/>
  <c r="T662" i="1" a="1"/>
  <c r="T662" i="1" s="1"/>
  <c r="T661" i="1" a="1"/>
  <c r="T661" i="1" s="1"/>
  <c r="T660" i="1" a="1"/>
  <c r="T660" i="1" s="1"/>
  <c r="T659" i="1" a="1"/>
  <c r="T659" i="1" s="1"/>
  <c r="T658" i="1" a="1"/>
  <c r="T658" i="1" s="1"/>
  <c r="T657" i="1" a="1"/>
  <c r="T657" i="1" s="1"/>
  <c r="T656" i="1" a="1"/>
  <c r="T656" i="1" s="1"/>
  <c r="T655" i="1" a="1"/>
  <c r="T655" i="1" s="1"/>
  <c r="T654" i="1" a="1"/>
  <c r="T654" i="1" s="1"/>
  <c r="T653" i="1" a="1"/>
  <c r="T653" i="1" s="1"/>
  <c r="T652" i="1" a="1"/>
  <c r="T652" i="1" s="1"/>
  <c r="T651" i="1" a="1"/>
  <c r="T651" i="1" s="1"/>
  <c r="T650" i="1" a="1"/>
  <c r="T650" i="1" s="1"/>
  <c r="T649" i="1" a="1"/>
  <c r="T649" i="1" s="1"/>
  <c r="T648" i="1" a="1"/>
  <c r="T648" i="1" s="1"/>
  <c r="T647" i="1" a="1"/>
  <c r="T647" i="1" s="1"/>
  <c r="T646" i="1" a="1"/>
  <c r="T646" i="1" s="1"/>
  <c r="T645" i="1" a="1"/>
  <c r="T645" i="1" s="1"/>
  <c r="T644" i="1" a="1"/>
  <c r="T644" i="1" s="1"/>
  <c r="T643" i="1" a="1"/>
  <c r="T643" i="1" s="1"/>
  <c r="T642" i="1" a="1"/>
  <c r="T642" i="1" s="1"/>
  <c r="T641" i="1" a="1"/>
  <c r="T641" i="1" s="1"/>
  <c r="T640" i="1" a="1"/>
  <c r="T640" i="1" s="1"/>
  <c r="T639" i="1" a="1"/>
  <c r="T639" i="1" s="1"/>
  <c r="T638" i="1" a="1"/>
  <c r="T638" i="1" s="1"/>
  <c r="T637" i="1" a="1"/>
  <c r="T637" i="1" s="1"/>
  <c r="T636" i="1" a="1"/>
  <c r="T636" i="1" s="1"/>
  <c r="T635" i="1" a="1"/>
  <c r="T635" i="1" s="1"/>
  <c r="T634" i="1" a="1"/>
  <c r="T634" i="1" s="1"/>
  <c r="T633" i="1" a="1"/>
  <c r="T633" i="1" s="1"/>
  <c r="T632" i="1" a="1"/>
  <c r="T632" i="1" s="1"/>
  <c r="T631" i="1" a="1"/>
  <c r="T631" i="1" s="1"/>
  <c r="T630" i="1" a="1"/>
  <c r="T630" i="1" s="1"/>
  <c r="T629" i="1" a="1"/>
  <c r="T629" i="1" s="1"/>
  <c r="T628" i="1" a="1"/>
  <c r="T628" i="1" s="1"/>
  <c r="T627" i="1" a="1"/>
  <c r="T627" i="1" s="1"/>
  <c r="T626" i="1" a="1"/>
  <c r="T626" i="1" s="1"/>
  <c r="T625" i="1" a="1"/>
  <c r="T625" i="1" s="1"/>
  <c r="T624" i="1" a="1"/>
  <c r="T624" i="1" s="1"/>
  <c r="T623" i="1" a="1"/>
  <c r="T623" i="1" s="1"/>
  <c r="T622" i="1" a="1"/>
  <c r="T622" i="1" s="1"/>
  <c r="T621" i="1" a="1"/>
  <c r="T621" i="1" s="1"/>
  <c r="T620" i="1" a="1"/>
  <c r="T620" i="1" s="1"/>
  <c r="T619" i="1" a="1"/>
  <c r="T619" i="1" s="1"/>
  <c r="T618" i="1" a="1"/>
  <c r="T618" i="1" s="1"/>
  <c r="T617" i="1" a="1"/>
  <c r="T617" i="1" s="1"/>
  <c r="T616" i="1" a="1"/>
  <c r="T616" i="1" s="1"/>
  <c r="T615" i="1" a="1"/>
  <c r="T615" i="1" s="1"/>
  <c r="T614" i="1" a="1"/>
  <c r="T614" i="1" s="1"/>
  <c r="T613" i="1" a="1"/>
  <c r="T613" i="1" s="1"/>
  <c r="T612" i="1" a="1"/>
  <c r="T612" i="1" s="1"/>
  <c r="T611" i="1" a="1"/>
  <c r="T611" i="1" s="1"/>
  <c r="T610" i="1" a="1"/>
  <c r="T610" i="1" s="1"/>
  <c r="T609" i="1" a="1"/>
  <c r="T609" i="1" s="1"/>
  <c r="T608" i="1" a="1"/>
  <c r="T608" i="1" s="1"/>
  <c r="T607" i="1" a="1"/>
  <c r="T607" i="1" s="1"/>
  <c r="T606" i="1" a="1"/>
  <c r="T606" i="1" s="1"/>
  <c r="T605" i="1" a="1"/>
  <c r="T605" i="1" s="1"/>
  <c r="T604" i="1" a="1"/>
  <c r="T604" i="1" s="1"/>
  <c r="T603" i="1" a="1"/>
  <c r="T603" i="1" s="1"/>
  <c r="T602" i="1" a="1"/>
  <c r="T602" i="1" s="1"/>
  <c r="T601" i="1" a="1"/>
  <c r="T601" i="1" s="1"/>
  <c r="T600" i="1" a="1"/>
  <c r="T600" i="1" s="1"/>
  <c r="T599" i="1" a="1"/>
  <c r="T599" i="1" s="1"/>
  <c r="T598" i="1" a="1"/>
  <c r="T598" i="1" s="1"/>
  <c r="T597" i="1" a="1"/>
  <c r="T597" i="1" s="1"/>
  <c r="T596" i="1" a="1"/>
  <c r="T596" i="1" s="1"/>
  <c r="T595" i="1" a="1"/>
  <c r="T595" i="1" s="1"/>
  <c r="T594" i="1" a="1"/>
  <c r="T594" i="1" s="1"/>
  <c r="T593" i="1" a="1"/>
  <c r="T593" i="1" s="1"/>
  <c r="T592" i="1" a="1"/>
  <c r="T592" i="1" s="1"/>
  <c r="T591" i="1" a="1"/>
  <c r="T591" i="1" s="1"/>
  <c r="T590" i="1" a="1"/>
  <c r="T590" i="1" s="1"/>
  <c r="T589" i="1" a="1"/>
  <c r="T589" i="1" s="1"/>
  <c r="T588" i="1" a="1"/>
  <c r="T588" i="1" s="1"/>
  <c r="T587" i="1" a="1"/>
  <c r="T587" i="1" s="1"/>
  <c r="T586" i="1" a="1"/>
  <c r="T586" i="1" s="1"/>
  <c r="T585" i="1" a="1"/>
  <c r="T585" i="1" s="1"/>
  <c r="T584" i="1" a="1"/>
  <c r="T584" i="1" s="1"/>
  <c r="T583" i="1" a="1"/>
  <c r="T583" i="1" s="1"/>
  <c r="T582" i="1" a="1"/>
  <c r="T582" i="1" s="1"/>
  <c r="T581" i="1" a="1"/>
  <c r="T581" i="1" s="1"/>
  <c r="T580" i="1" a="1"/>
  <c r="T580" i="1" s="1"/>
  <c r="T579" i="1" a="1"/>
  <c r="T579" i="1" s="1"/>
  <c r="T578" i="1" a="1"/>
  <c r="T578" i="1" s="1"/>
  <c r="T577" i="1" a="1"/>
  <c r="T577" i="1" s="1"/>
  <c r="T576" i="1" a="1"/>
  <c r="T576" i="1" s="1"/>
  <c r="T575" i="1" a="1"/>
  <c r="T575" i="1" s="1"/>
  <c r="T574" i="1" a="1"/>
  <c r="T574" i="1" s="1"/>
  <c r="T573" i="1" a="1"/>
  <c r="T573" i="1" s="1"/>
  <c r="T572" i="1" a="1"/>
  <c r="T572" i="1" s="1"/>
  <c r="T571" i="1" a="1"/>
  <c r="T571" i="1" s="1"/>
  <c r="T570" i="1" a="1"/>
  <c r="T570" i="1" s="1"/>
  <c r="T569" i="1" a="1"/>
  <c r="T569" i="1" s="1"/>
  <c r="T568" i="1" a="1"/>
  <c r="T568" i="1" s="1"/>
  <c r="T567" i="1" a="1"/>
  <c r="T567" i="1" s="1"/>
  <c r="T566" i="1" a="1"/>
  <c r="T566" i="1" s="1"/>
  <c r="T565" i="1" a="1"/>
  <c r="T565" i="1" s="1"/>
  <c r="T564" i="1" a="1"/>
  <c r="T564" i="1" s="1"/>
  <c r="T563" i="1" a="1"/>
  <c r="T563" i="1" s="1"/>
  <c r="T562" i="1" a="1"/>
  <c r="T562" i="1" s="1"/>
  <c r="T561" i="1" a="1"/>
  <c r="T561" i="1" s="1"/>
  <c r="T560" i="1" a="1"/>
  <c r="T560" i="1" s="1"/>
  <c r="T559" i="1" a="1"/>
  <c r="T559" i="1" s="1"/>
  <c r="T558" i="1" a="1"/>
  <c r="T558" i="1" s="1"/>
  <c r="T557" i="1" a="1"/>
  <c r="T557" i="1" s="1"/>
  <c r="T556" i="1" a="1"/>
  <c r="T556" i="1" s="1"/>
  <c r="T555" i="1" a="1"/>
  <c r="T555" i="1" s="1"/>
  <c r="T554" i="1" a="1"/>
  <c r="T554" i="1" s="1"/>
  <c r="T553" i="1" a="1"/>
  <c r="T553" i="1" s="1"/>
  <c r="T552" i="1" a="1"/>
  <c r="T552" i="1" s="1"/>
  <c r="T551" i="1" a="1"/>
  <c r="T551" i="1" s="1"/>
  <c r="T550" i="1" a="1"/>
  <c r="T550" i="1" s="1"/>
  <c r="T549" i="1" a="1"/>
  <c r="T549" i="1" s="1"/>
  <c r="T548" i="1" a="1"/>
  <c r="T548" i="1" s="1"/>
  <c r="T547" i="1" a="1"/>
  <c r="T547" i="1" s="1"/>
  <c r="T546" i="1" a="1"/>
  <c r="T546" i="1" s="1"/>
  <c r="T545" i="1" a="1"/>
  <c r="T545" i="1" s="1"/>
  <c r="T544" i="1" a="1"/>
  <c r="T544" i="1" s="1"/>
  <c r="T543" i="1" a="1"/>
  <c r="T543" i="1" s="1"/>
  <c r="T542" i="1" a="1"/>
  <c r="T542" i="1" s="1"/>
  <c r="T541" i="1" a="1"/>
  <c r="T541" i="1" s="1"/>
  <c r="T540" i="1" a="1"/>
  <c r="T540" i="1" s="1"/>
  <c r="T539" i="1" a="1"/>
  <c r="T539" i="1" s="1"/>
  <c r="T538" i="1" a="1"/>
  <c r="T538" i="1" s="1"/>
  <c r="T537" i="1" a="1"/>
  <c r="T537" i="1" s="1"/>
  <c r="T536" i="1" a="1"/>
  <c r="T536" i="1" s="1"/>
  <c r="T535" i="1" a="1"/>
  <c r="T535" i="1" s="1"/>
  <c r="T534" i="1" a="1"/>
  <c r="T534" i="1" s="1"/>
  <c r="T533" i="1" a="1"/>
  <c r="T533" i="1" s="1"/>
  <c r="T532" i="1" a="1"/>
  <c r="T532" i="1" s="1"/>
  <c r="T531" i="1" a="1"/>
  <c r="T531" i="1" s="1"/>
  <c r="T530" i="1" a="1"/>
  <c r="T530" i="1" s="1"/>
  <c r="T529" i="1" a="1"/>
  <c r="T529" i="1" s="1"/>
  <c r="T528" i="1" a="1"/>
  <c r="T528" i="1" s="1"/>
  <c r="T527" i="1" a="1"/>
  <c r="T527" i="1" s="1"/>
  <c r="T526" i="1" a="1"/>
  <c r="T526" i="1" s="1"/>
  <c r="T525" i="1" a="1"/>
  <c r="T525" i="1" s="1"/>
  <c r="T524" i="1" a="1"/>
  <c r="T524" i="1" s="1"/>
  <c r="T523" i="1" a="1"/>
  <c r="T523" i="1" s="1"/>
  <c r="T522" i="1" a="1"/>
  <c r="T522" i="1" s="1"/>
  <c r="T521" i="1" a="1"/>
  <c r="T521" i="1" s="1"/>
  <c r="T520" i="1" a="1"/>
  <c r="T520" i="1" s="1"/>
  <c r="T519" i="1" a="1"/>
  <c r="T519" i="1" s="1"/>
  <c r="T518" i="1" a="1"/>
  <c r="T518" i="1" s="1"/>
  <c r="T517" i="1" a="1"/>
  <c r="T517" i="1" s="1"/>
  <c r="T516" i="1" a="1"/>
  <c r="T516" i="1" s="1"/>
  <c r="T515" i="1" a="1"/>
  <c r="T515" i="1" s="1"/>
  <c r="T514" i="1" a="1"/>
  <c r="T514" i="1" s="1"/>
  <c r="T513" i="1" a="1"/>
  <c r="T513" i="1" s="1"/>
  <c r="T512" i="1" a="1"/>
  <c r="T512" i="1" s="1"/>
  <c r="T511" i="1" a="1"/>
  <c r="T511" i="1" s="1"/>
  <c r="T510" i="1" a="1"/>
  <c r="T510" i="1" s="1"/>
  <c r="T509" i="1" a="1"/>
  <c r="T509" i="1" s="1"/>
  <c r="T508" i="1" a="1"/>
  <c r="T508" i="1" s="1"/>
  <c r="T507" i="1" a="1"/>
  <c r="T507" i="1" s="1"/>
  <c r="T506" i="1" a="1"/>
  <c r="T506" i="1" s="1"/>
  <c r="T505" i="1" a="1"/>
  <c r="T505" i="1" s="1"/>
  <c r="T504" i="1" a="1"/>
  <c r="T504" i="1" s="1"/>
  <c r="T503" i="1" a="1"/>
  <c r="T503" i="1" s="1"/>
  <c r="T502" i="1" a="1"/>
  <c r="T502" i="1" s="1"/>
  <c r="T501" i="1" a="1"/>
  <c r="T501" i="1" s="1"/>
  <c r="T500" i="1" a="1"/>
  <c r="T500" i="1" s="1"/>
  <c r="T499" i="1" a="1"/>
  <c r="T499" i="1" s="1"/>
  <c r="T498" i="1" a="1"/>
  <c r="T498" i="1" s="1"/>
  <c r="T497" i="1" a="1"/>
  <c r="T497" i="1" s="1"/>
  <c r="T496" i="1" a="1"/>
  <c r="T496" i="1" s="1"/>
  <c r="T495" i="1" a="1"/>
  <c r="T495" i="1" s="1"/>
  <c r="T494" i="1" a="1"/>
  <c r="T494" i="1" s="1"/>
  <c r="T493" i="1" a="1"/>
  <c r="T493" i="1" s="1"/>
  <c r="T492" i="1" a="1"/>
  <c r="T492" i="1" s="1"/>
  <c r="T491" i="1" a="1"/>
  <c r="T491" i="1" s="1"/>
  <c r="T490" i="1" a="1"/>
  <c r="T490" i="1" s="1"/>
  <c r="T489" i="1" a="1"/>
  <c r="T489" i="1" s="1"/>
  <c r="T488" i="1" a="1"/>
  <c r="T488" i="1" s="1"/>
  <c r="T487" i="1" a="1"/>
  <c r="T487" i="1" s="1"/>
  <c r="T486" i="1" a="1"/>
  <c r="T486" i="1" s="1"/>
  <c r="T485" i="1" a="1"/>
  <c r="T485" i="1" s="1"/>
  <c r="T484" i="1" a="1"/>
  <c r="T484" i="1" s="1"/>
  <c r="T483" i="1" a="1"/>
  <c r="T483" i="1" s="1"/>
  <c r="T482" i="1" a="1"/>
  <c r="T482" i="1" s="1"/>
  <c r="T481" i="1" a="1"/>
  <c r="T481" i="1" s="1"/>
  <c r="T480" i="1" a="1"/>
  <c r="T480" i="1" s="1"/>
  <c r="T479" i="1" a="1"/>
  <c r="T479" i="1" s="1"/>
  <c r="T478" i="1" a="1"/>
  <c r="T478" i="1" s="1"/>
  <c r="T477" i="1" a="1"/>
  <c r="T477" i="1" s="1"/>
  <c r="T476" i="1" a="1"/>
  <c r="T476" i="1" s="1"/>
  <c r="T475" i="1" a="1"/>
  <c r="T475" i="1" s="1"/>
  <c r="T474" i="1" a="1"/>
  <c r="T474" i="1" s="1"/>
  <c r="T473" i="1" a="1"/>
  <c r="T473" i="1" s="1"/>
  <c r="T472" i="1" a="1"/>
  <c r="T472" i="1" s="1"/>
  <c r="T471" i="1" a="1"/>
  <c r="T471" i="1" s="1"/>
  <c r="T470" i="1" a="1"/>
  <c r="T470" i="1" s="1"/>
  <c r="T469" i="1" a="1"/>
  <c r="T469" i="1" s="1"/>
  <c r="T468" i="1" a="1"/>
  <c r="T468" i="1" s="1"/>
  <c r="T467" i="1" a="1"/>
  <c r="T467" i="1" s="1"/>
  <c r="T466" i="1" a="1"/>
  <c r="T466" i="1" s="1"/>
  <c r="T465" i="1" a="1"/>
  <c r="T465" i="1" s="1"/>
  <c r="T464" i="1" a="1"/>
  <c r="T464" i="1" s="1"/>
  <c r="T463" i="1" a="1"/>
  <c r="T463" i="1" s="1"/>
  <c r="T462" i="1" a="1"/>
  <c r="T462" i="1" s="1"/>
  <c r="T461" i="1" a="1"/>
  <c r="T461" i="1" s="1"/>
  <c r="T460" i="1" a="1"/>
  <c r="T460" i="1" s="1"/>
  <c r="T459" i="1" a="1"/>
  <c r="T459" i="1" s="1"/>
  <c r="T458" i="1" a="1"/>
  <c r="T458" i="1" s="1"/>
  <c r="T457" i="1" a="1"/>
  <c r="T457" i="1" s="1"/>
  <c r="T456" i="1" a="1"/>
  <c r="T456" i="1" s="1"/>
  <c r="T455" i="1" a="1"/>
  <c r="T455" i="1" s="1"/>
  <c r="T454" i="1" a="1"/>
  <c r="T454" i="1" s="1"/>
  <c r="T453" i="1" a="1"/>
  <c r="T453" i="1" s="1"/>
  <c r="T452" i="1" a="1"/>
  <c r="T452" i="1" s="1"/>
  <c r="T451" i="1" a="1"/>
  <c r="T451" i="1" s="1"/>
  <c r="T450" i="1" a="1"/>
  <c r="T450" i="1" s="1"/>
  <c r="T449" i="1" a="1"/>
  <c r="T449" i="1" s="1"/>
  <c r="T448" i="1" a="1"/>
  <c r="T448" i="1" s="1"/>
  <c r="T447" i="1" a="1"/>
  <c r="T447" i="1" s="1"/>
  <c r="T446" i="1" a="1"/>
  <c r="T446" i="1" s="1"/>
  <c r="T445" i="1" a="1"/>
  <c r="T445" i="1" s="1"/>
  <c r="T444" i="1" a="1"/>
  <c r="T444" i="1" s="1"/>
  <c r="T443" i="1" a="1"/>
  <c r="T443" i="1" s="1"/>
  <c r="T442" i="1" a="1"/>
  <c r="T442" i="1" s="1"/>
  <c r="T441" i="1" a="1"/>
  <c r="T441" i="1" s="1"/>
  <c r="T440" i="1" a="1"/>
  <c r="T440" i="1" s="1"/>
  <c r="T439" i="1" a="1"/>
  <c r="T439" i="1" s="1"/>
  <c r="T438" i="1" a="1"/>
  <c r="T438" i="1" s="1"/>
  <c r="T437" i="1" a="1"/>
  <c r="T437" i="1" s="1"/>
  <c r="T436" i="1" a="1"/>
  <c r="T436" i="1" s="1"/>
  <c r="T435" i="1" a="1"/>
  <c r="T435" i="1" s="1"/>
  <c r="T434" i="1" a="1"/>
  <c r="T434" i="1" s="1"/>
  <c r="T433" i="1" a="1"/>
  <c r="T433" i="1" s="1"/>
  <c r="T432" i="1" a="1"/>
  <c r="T432" i="1" s="1"/>
  <c r="T431" i="1" a="1"/>
  <c r="T431" i="1" s="1"/>
  <c r="T430" i="1" a="1"/>
  <c r="T430" i="1" s="1"/>
  <c r="T429" i="1" a="1"/>
  <c r="T429" i="1" s="1"/>
  <c r="T428" i="1" a="1"/>
  <c r="T428" i="1" s="1"/>
  <c r="T427" i="1" a="1"/>
  <c r="T427" i="1" s="1"/>
  <c r="T426" i="1" a="1"/>
  <c r="T426" i="1" s="1"/>
  <c r="T425" i="1" a="1"/>
  <c r="T425" i="1" s="1"/>
  <c r="T424" i="1" a="1"/>
  <c r="T424" i="1" s="1"/>
  <c r="T423" i="1" a="1"/>
  <c r="T423" i="1" s="1"/>
  <c r="T422" i="1" a="1"/>
  <c r="T422" i="1" s="1"/>
  <c r="T421" i="1" a="1"/>
  <c r="T421" i="1" s="1"/>
  <c r="T420" i="1" a="1"/>
  <c r="T420" i="1" s="1"/>
  <c r="T419" i="1" a="1"/>
  <c r="T419" i="1" s="1"/>
  <c r="T418" i="1" a="1"/>
  <c r="T418" i="1" s="1"/>
  <c r="T417" i="1" a="1"/>
  <c r="T417" i="1" s="1"/>
  <c r="T416" i="1" a="1"/>
  <c r="T416" i="1" s="1"/>
  <c r="T415" i="1" a="1"/>
  <c r="T415" i="1" s="1"/>
  <c r="T414" i="1" a="1"/>
  <c r="T414" i="1" s="1"/>
  <c r="T413" i="1" a="1"/>
  <c r="T413" i="1" s="1"/>
  <c r="T412" i="1" a="1"/>
  <c r="T412" i="1" s="1"/>
  <c r="T411" i="1" a="1"/>
  <c r="T411" i="1" s="1"/>
  <c r="T410" i="1" a="1"/>
  <c r="T410" i="1" s="1"/>
  <c r="T409" i="1" a="1"/>
  <c r="T409" i="1" s="1"/>
  <c r="T408" i="1" a="1"/>
  <c r="T408" i="1" s="1"/>
  <c r="T407" i="1" a="1"/>
  <c r="T407" i="1" s="1"/>
  <c r="T406" i="1" a="1"/>
  <c r="T406" i="1" s="1"/>
  <c r="T405" i="1" a="1"/>
  <c r="T405" i="1" s="1"/>
  <c r="T404" i="1" a="1"/>
  <c r="T404" i="1" s="1"/>
  <c r="T403" i="1" a="1"/>
  <c r="T403" i="1" s="1"/>
  <c r="T402" i="1" a="1"/>
  <c r="T402" i="1" s="1"/>
  <c r="T401" i="1" a="1"/>
  <c r="T401" i="1" s="1"/>
  <c r="T400" i="1" a="1"/>
  <c r="T400" i="1" s="1"/>
  <c r="T399" i="1" a="1"/>
  <c r="T399" i="1" s="1"/>
  <c r="T398" i="1" a="1"/>
  <c r="T398" i="1" s="1"/>
  <c r="T397" i="1" a="1"/>
  <c r="T397" i="1" s="1"/>
  <c r="T396" i="1" a="1"/>
  <c r="T396" i="1" s="1"/>
  <c r="T395" i="1" a="1"/>
  <c r="T395" i="1" s="1"/>
  <c r="T394" i="1" a="1"/>
  <c r="T394" i="1" s="1"/>
  <c r="T393" i="1" a="1"/>
  <c r="T393" i="1" s="1"/>
  <c r="T392" i="1" a="1"/>
  <c r="T392" i="1" s="1"/>
  <c r="T391" i="1" a="1"/>
  <c r="T391" i="1" s="1"/>
  <c r="T390" i="1" a="1"/>
  <c r="T390" i="1" s="1"/>
  <c r="T389" i="1" a="1"/>
  <c r="T389" i="1" s="1"/>
  <c r="T388" i="1" a="1"/>
  <c r="T388" i="1" s="1"/>
  <c r="T387" i="1" a="1"/>
  <c r="T387" i="1" s="1"/>
  <c r="T386" i="1" a="1"/>
  <c r="T386" i="1" s="1"/>
  <c r="T385" i="1" a="1"/>
  <c r="T385" i="1" s="1"/>
  <c r="T384" i="1" a="1"/>
  <c r="T384" i="1" s="1"/>
  <c r="T383" i="1" a="1"/>
  <c r="T383" i="1" s="1"/>
  <c r="T382" i="1" a="1"/>
  <c r="T382" i="1" s="1"/>
  <c r="T381" i="1" a="1"/>
  <c r="T381" i="1" s="1"/>
  <c r="T380" i="1" a="1"/>
  <c r="T380" i="1" s="1"/>
  <c r="T379" i="1" a="1"/>
  <c r="T379" i="1" s="1"/>
  <c r="T378" i="1" a="1"/>
  <c r="T378" i="1" s="1"/>
  <c r="T377" i="1" a="1"/>
  <c r="T377" i="1" s="1"/>
  <c r="T376" i="1" a="1"/>
  <c r="T376" i="1" s="1"/>
  <c r="T375" i="1" a="1"/>
  <c r="T375" i="1" s="1"/>
  <c r="T374" i="1" a="1"/>
  <c r="T374" i="1" s="1"/>
  <c r="T373" i="1" a="1"/>
  <c r="T373" i="1" s="1"/>
  <c r="T372" i="1" a="1"/>
  <c r="T372" i="1" s="1"/>
  <c r="T371" i="1" a="1"/>
  <c r="T371" i="1" s="1"/>
  <c r="T370" i="1" a="1"/>
  <c r="T370" i="1" s="1"/>
  <c r="T369" i="1" a="1"/>
  <c r="T369" i="1" s="1"/>
  <c r="T368" i="1" a="1"/>
  <c r="T368" i="1" s="1"/>
  <c r="T367" i="1" a="1"/>
  <c r="T367" i="1" s="1"/>
  <c r="T366" i="1" a="1"/>
  <c r="T366" i="1" s="1"/>
  <c r="T365" i="1" a="1"/>
  <c r="T365" i="1" s="1"/>
  <c r="T364" i="1" a="1"/>
  <c r="T364" i="1" s="1"/>
  <c r="T363" i="1" a="1"/>
  <c r="T363" i="1" s="1"/>
  <c r="T362" i="1" a="1"/>
  <c r="T362" i="1" s="1"/>
  <c r="T361" i="1" a="1"/>
  <c r="T361" i="1" s="1"/>
  <c r="T360" i="1" a="1"/>
  <c r="T360" i="1" s="1"/>
  <c r="T359" i="1" a="1"/>
  <c r="T359" i="1" s="1"/>
  <c r="T358" i="1" a="1"/>
  <c r="T358" i="1" s="1"/>
  <c r="T357" i="1" a="1"/>
  <c r="T357" i="1" s="1"/>
  <c r="T356" i="1" a="1"/>
  <c r="T356" i="1" s="1"/>
  <c r="T355" i="1" a="1"/>
  <c r="T355" i="1" s="1"/>
  <c r="T354" i="1" a="1"/>
  <c r="T354" i="1" s="1"/>
  <c r="T353" i="1" a="1"/>
  <c r="T353" i="1" s="1"/>
  <c r="T352" i="1" a="1"/>
  <c r="T352" i="1" s="1"/>
  <c r="T351" i="1" a="1"/>
  <c r="T351" i="1" s="1"/>
  <c r="T350" i="1" a="1"/>
  <c r="T350" i="1" s="1"/>
  <c r="T349" i="1" a="1"/>
  <c r="T349" i="1" s="1"/>
  <c r="T348" i="1" a="1"/>
  <c r="T348" i="1" s="1"/>
  <c r="T347" i="1" a="1"/>
  <c r="T347" i="1" s="1"/>
  <c r="T346" i="1" a="1"/>
  <c r="T346" i="1" s="1"/>
  <c r="T345" i="1" a="1"/>
  <c r="T345" i="1" s="1"/>
  <c r="T344" i="1" a="1"/>
  <c r="T344" i="1" s="1"/>
  <c r="T343" i="1" a="1"/>
  <c r="T343" i="1" s="1"/>
  <c r="T342" i="1" a="1"/>
  <c r="T342" i="1" s="1"/>
  <c r="T341" i="1" a="1"/>
  <c r="T341" i="1" s="1"/>
  <c r="T340" i="1" a="1"/>
  <c r="T340" i="1" s="1"/>
  <c r="T339" i="1" a="1"/>
  <c r="T339" i="1" s="1"/>
  <c r="T338" i="1" a="1"/>
  <c r="T338" i="1" s="1"/>
  <c r="T337" i="1" a="1"/>
  <c r="T337" i="1" s="1"/>
  <c r="T336" i="1" a="1"/>
  <c r="T336" i="1" s="1"/>
  <c r="T335" i="1" a="1"/>
  <c r="T335" i="1" s="1"/>
  <c r="T334" i="1" a="1"/>
  <c r="T334" i="1" s="1"/>
  <c r="T333" i="1" a="1"/>
  <c r="T333" i="1" s="1"/>
  <c r="T332" i="1" a="1"/>
  <c r="T332" i="1" s="1"/>
  <c r="T331" i="1" a="1"/>
  <c r="T331" i="1" s="1"/>
  <c r="T330" i="1" a="1"/>
  <c r="T330" i="1" s="1"/>
  <c r="T329" i="1" a="1"/>
  <c r="T329" i="1" s="1"/>
  <c r="T328" i="1" a="1"/>
  <c r="T328" i="1" s="1"/>
  <c r="T327" i="1" a="1"/>
  <c r="T327" i="1" s="1"/>
  <c r="T326" i="1" a="1"/>
  <c r="T326" i="1" s="1"/>
  <c r="T325" i="1" a="1"/>
  <c r="T325" i="1" s="1"/>
  <c r="T324" i="1" a="1"/>
  <c r="T324" i="1" s="1"/>
  <c r="T323" i="1" a="1"/>
  <c r="T323" i="1" s="1"/>
  <c r="T322" i="1" a="1"/>
  <c r="T322" i="1" s="1"/>
  <c r="T321" i="1" a="1"/>
  <c r="T321" i="1" s="1"/>
  <c r="T320" i="1" a="1"/>
  <c r="T320" i="1" s="1"/>
  <c r="T319" i="1" a="1"/>
  <c r="T319" i="1" s="1"/>
  <c r="T318" i="1" a="1"/>
  <c r="T318" i="1" s="1"/>
  <c r="T317" i="1" a="1"/>
  <c r="T317" i="1" s="1"/>
  <c r="T316" i="1" a="1"/>
  <c r="T316" i="1" s="1"/>
  <c r="T315" i="1" a="1"/>
  <c r="T315" i="1" s="1"/>
  <c r="T314" i="1" a="1"/>
  <c r="T314" i="1" s="1"/>
  <c r="T313" i="1" a="1"/>
  <c r="T313" i="1" s="1"/>
  <c r="T312" i="1" a="1"/>
  <c r="T312" i="1" s="1"/>
  <c r="T311" i="1" a="1"/>
  <c r="T311" i="1" s="1"/>
  <c r="T310" i="1" a="1"/>
  <c r="T310" i="1" s="1"/>
  <c r="T309" i="1" a="1"/>
  <c r="T309" i="1" s="1"/>
  <c r="T308" i="1" a="1"/>
  <c r="T308" i="1" s="1"/>
  <c r="T307" i="1" a="1"/>
  <c r="T307" i="1" s="1"/>
  <c r="T306" i="1" a="1"/>
  <c r="T306" i="1" s="1"/>
  <c r="T305" i="1" a="1"/>
  <c r="T305" i="1" s="1"/>
  <c r="T304" i="1" a="1"/>
  <c r="T304" i="1" s="1"/>
  <c r="T303" i="1" a="1"/>
  <c r="T303" i="1" s="1"/>
  <c r="T302" i="1" a="1"/>
  <c r="T302" i="1" s="1"/>
  <c r="T301" i="1" a="1"/>
  <c r="T301" i="1" s="1"/>
  <c r="T300" i="1" a="1"/>
  <c r="T300" i="1" s="1"/>
  <c r="T299" i="1" a="1"/>
  <c r="T299" i="1" s="1"/>
  <c r="T298" i="1" a="1"/>
  <c r="T298" i="1" s="1"/>
  <c r="T297" i="1" a="1"/>
  <c r="T297" i="1" s="1"/>
  <c r="T296" i="1" a="1"/>
  <c r="T296" i="1" s="1"/>
  <c r="T295" i="1" a="1"/>
  <c r="T295" i="1" s="1"/>
  <c r="T294" i="1" a="1"/>
  <c r="T294" i="1" s="1"/>
  <c r="T293" i="1" a="1"/>
  <c r="T293" i="1" s="1"/>
  <c r="T292" i="1" a="1"/>
  <c r="T292" i="1" s="1"/>
  <c r="T291" i="1" a="1"/>
  <c r="T291" i="1" s="1"/>
  <c r="T290" i="1" a="1"/>
  <c r="T290" i="1" s="1"/>
  <c r="T289" i="1" a="1"/>
  <c r="T289" i="1" s="1"/>
  <c r="T288" i="1" a="1"/>
  <c r="T288" i="1" s="1"/>
  <c r="T287" i="1" a="1"/>
  <c r="T287" i="1" s="1"/>
  <c r="T286" i="1" a="1"/>
  <c r="T286" i="1" s="1"/>
  <c r="T285" i="1" a="1"/>
  <c r="T285" i="1" s="1"/>
  <c r="T284" i="1" a="1"/>
  <c r="T284" i="1" s="1"/>
  <c r="T283" i="1" a="1"/>
  <c r="T283" i="1" s="1"/>
  <c r="T282" i="1" a="1"/>
  <c r="T282" i="1" s="1"/>
  <c r="T281" i="1" a="1"/>
  <c r="T281" i="1" s="1"/>
  <c r="T280" i="1" a="1"/>
  <c r="T280" i="1" s="1"/>
  <c r="T279" i="1" a="1"/>
  <c r="T279" i="1" s="1"/>
  <c r="T278" i="1" a="1"/>
  <c r="T278" i="1" s="1"/>
  <c r="T277" i="1" a="1"/>
  <c r="T277" i="1" s="1"/>
  <c r="T276" i="1" a="1"/>
  <c r="T276" i="1" s="1"/>
  <c r="T275" i="1" a="1"/>
  <c r="T275" i="1" s="1"/>
  <c r="T274" i="1" a="1"/>
  <c r="T274" i="1" s="1"/>
  <c r="T273" i="1" a="1"/>
  <c r="T273" i="1" s="1"/>
  <c r="T272" i="1" a="1"/>
  <c r="T272" i="1" s="1"/>
  <c r="T271" i="1" a="1"/>
  <c r="T271" i="1" s="1"/>
  <c r="T270" i="1" a="1"/>
  <c r="T270" i="1" s="1"/>
  <c r="T269" i="1" a="1"/>
  <c r="T269" i="1" s="1"/>
  <c r="T268" i="1" a="1"/>
  <c r="T268" i="1" s="1"/>
  <c r="T267" i="1" a="1"/>
  <c r="T267" i="1" s="1"/>
  <c r="T266" i="1" a="1"/>
  <c r="T266" i="1" s="1"/>
  <c r="T265" i="1" a="1"/>
  <c r="T265" i="1" s="1"/>
  <c r="T264" i="1" a="1"/>
  <c r="T264" i="1" s="1"/>
  <c r="T263" i="1" a="1"/>
  <c r="T263" i="1" s="1"/>
  <c r="T262" i="1" a="1"/>
  <c r="T262" i="1" s="1"/>
  <c r="T261" i="1" a="1"/>
  <c r="T261" i="1" s="1"/>
  <c r="T260" i="1" a="1"/>
  <c r="T260" i="1" s="1"/>
  <c r="T259" i="1" a="1"/>
  <c r="T259" i="1" s="1"/>
  <c r="T258" i="1" a="1"/>
  <c r="T258" i="1" s="1"/>
  <c r="T257" i="1" a="1"/>
  <c r="T257" i="1" s="1"/>
  <c r="T256" i="1" a="1"/>
  <c r="T256" i="1" s="1"/>
  <c r="T255" i="1" a="1"/>
  <c r="T255" i="1" s="1"/>
  <c r="T254" i="1" a="1"/>
  <c r="T254" i="1" s="1"/>
  <c r="T253" i="1" a="1"/>
  <c r="T253" i="1" s="1"/>
  <c r="T252" i="1" a="1"/>
  <c r="T252" i="1" s="1"/>
  <c r="T251" i="1" a="1"/>
  <c r="T251" i="1" s="1"/>
  <c r="T250" i="1" a="1"/>
  <c r="T250" i="1" s="1"/>
  <c r="T249" i="1" a="1"/>
  <c r="T249" i="1" s="1"/>
  <c r="T248" i="1" a="1"/>
  <c r="T248" i="1" s="1"/>
  <c r="T247" i="1" a="1"/>
  <c r="T247" i="1" s="1"/>
  <c r="T246" i="1" a="1"/>
  <c r="T246" i="1" s="1"/>
  <c r="T245" i="1" a="1"/>
  <c r="T245" i="1" s="1"/>
  <c r="T244" i="1" a="1"/>
  <c r="T244" i="1" s="1"/>
  <c r="T243" i="1" a="1"/>
  <c r="T243" i="1" s="1"/>
  <c r="T242" i="1" a="1"/>
  <c r="T242" i="1" s="1"/>
  <c r="T241" i="1" a="1"/>
  <c r="T241" i="1" s="1"/>
  <c r="T240" i="1" a="1"/>
  <c r="T240" i="1" s="1"/>
  <c r="T239" i="1" a="1"/>
  <c r="T239" i="1" s="1"/>
  <c r="T238" i="1" a="1"/>
  <c r="T238" i="1" s="1"/>
  <c r="T237" i="1" a="1"/>
  <c r="T237" i="1" s="1"/>
  <c r="T236" i="1" a="1"/>
  <c r="T236" i="1" s="1"/>
  <c r="T235" i="1" a="1"/>
  <c r="T235" i="1" s="1"/>
  <c r="T234" i="1" a="1"/>
  <c r="T234" i="1" s="1"/>
  <c r="T233" i="1" a="1"/>
  <c r="T233" i="1" s="1"/>
  <c r="T232" i="1" a="1"/>
  <c r="T232" i="1" s="1"/>
  <c r="T231" i="1" a="1"/>
  <c r="T231" i="1" s="1"/>
  <c r="T230" i="1" a="1"/>
  <c r="T230" i="1" s="1"/>
  <c r="T229" i="1" a="1"/>
  <c r="T229" i="1" s="1"/>
  <c r="T228" i="1" a="1"/>
  <c r="T228" i="1" s="1"/>
  <c r="T227" i="1" a="1"/>
  <c r="T227" i="1" s="1"/>
  <c r="T226" i="1" a="1"/>
  <c r="T226" i="1" s="1"/>
  <c r="T225" i="1" a="1"/>
  <c r="T225" i="1" s="1"/>
  <c r="T224" i="1" a="1"/>
  <c r="T224" i="1" s="1"/>
  <c r="T223" i="1" a="1"/>
  <c r="T223" i="1" s="1"/>
  <c r="T222" i="1" a="1"/>
  <c r="T222" i="1" s="1"/>
  <c r="T221" i="1" a="1"/>
  <c r="T221" i="1" s="1"/>
  <c r="T220" i="1" a="1"/>
  <c r="T220" i="1" s="1"/>
  <c r="T219" i="1" a="1"/>
  <c r="T219" i="1" s="1"/>
  <c r="T218" i="1" a="1"/>
  <c r="T218" i="1" s="1"/>
  <c r="T217" i="1" a="1"/>
  <c r="T217" i="1" s="1"/>
  <c r="T216" i="1" a="1"/>
  <c r="T216" i="1" s="1"/>
  <c r="T215" i="1" a="1"/>
  <c r="T215" i="1" s="1"/>
  <c r="T214" i="1" a="1"/>
  <c r="T214" i="1" s="1"/>
  <c r="T213" i="1" a="1"/>
  <c r="T213" i="1" s="1"/>
  <c r="T212" i="1" a="1"/>
  <c r="T212" i="1" s="1"/>
  <c r="T211" i="1" a="1"/>
  <c r="T211" i="1" s="1"/>
  <c r="T210" i="1" a="1"/>
  <c r="T210" i="1" s="1"/>
  <c r="T209" i="1" a="1"/>
  <c r="T209" i="1" s="1"/>
  <c r="T208" i="1" a="1"/>
  <c r="T208" i="1" s="1"/>
  <c r="T207" i="1" a="1"/>
  <c r="T207" i="1" s="1"/>
  <c r="T206" i="1" a="1"/>
  <c r="T206" i="1" s="1"/>
  <c r="T205" i="1" a="1"/>
  <c r="T205" i="1" s="1"/>
  <c r="T204" i="1" a="1"/>
  <c r="T204" i="1" s="1"/>
  <c r="T203" i="1" a="1"/>
  <c r="T203" i="1" s="1"/>
  <c r="T202" i="1" a="1"/>
  <c r="T202" i="1" s="1"/>
  <c r="T201" i="1" a="1"/>
  <c r="T201" i="1" s="1"/>
  <c r="T200" i="1" a="1"/>
  <c r="T200" i="1" s="1"/>
  <c r="T199" i="1" a="1"/>
  <c r="T199" i="1" s="1"/>
  <c r="T198" i="1" a="1"/>
  <c r="T198" i="1" s="1"/>
  <c r="T197" i="1" a="1"/>
  <c r="T197" i="1" s="1"/>
  <c r="T196" i="1" a="1"/>
  <c r="T196" i="1" s="1"/>
  <c r="T195" i="1" a="1"/>
  <c r="T195" i="1" s="1"/>
  <c r="T194" i="1" a="1"/>
  <c r="T194" i="1" s="1"/>
  <c r="T193" i="1" a="1"/>
  <c r="T193" i="1" s="1"/>
  <c r="T192" i="1" a="1"/>
  <c r="T192" i="1" s="1"/>
  <c r="T191" i="1" a="1"/>
  <c r="T191" i="1" s="1"/>
  <c r="T190" i="1" a="1"/>
  <c r="T190" i="1" s="1"/>
  <c r="T189" i="1" a="1"/>
  <c r="T189" i="1" s="1"/>
  <c r="T188" i="1" a="1"/>
  <c r="T188" i="1" s="1"/>
  <c r="T187" i="1" a="1"/>
  <c r="T187" i="1" s="1"/>
  <c r="T186" i="1" a="1"/>
  <c r="T186" i="1" s="1"/>
  <c r="T185" i="1" a="1"/>
  <c r="T185" i="1" s="1"/>
  <c r="T184" i="1" a="1"/>
  <c r="T184" i="1" s="1"/>
  <c r="T183" i="1" a="1"/>
  <c r="T183" i="1" s="1"/>
  <c r="T182" i="1" a="1"/>
  <c r="T182" i="1" s="1"/>
  <c r="T181" i="1" a="1"/>
  <c r="T181" i="1" s="1"/>
  <c r="T180" i="1" a="1"/>
  <c r="T180" i="1" s="1"/>
  <c r="T179" i="1" a="1"/>
  <c r="T179" i="1" s="1"/>
  <c r="T178" i="1" a="1"/>
  <c r="T178" i="1" s="1"/>
  <c r="T177" i="1" a="1"/>
  <c r="T177" i="1" s="1"/>
  <c r="T176" i="1" a="1"/>
  <c r="T176" i="1" s="1"/>
  <c r="T175" i="1" a="1"/>
  <c r="T175" i="1" s="1"/>
  <c r="T174" i="1" a="1"/>
  <c r="T174" i="1" s="1"/>
  <c r="T173" i="1" a="1"/>
  <c r="T173" i="1" s="1"/>
  <c r="T172" i="1" a="1"/>
  <c r="T172" i="1" s="1"/>
  <c r="T171" i="1" a="1"/>
  <c r="T171" i="1" s="1"/>
  <c r="T170" i="1" a="1"/>
  <c r="T170" i="1" s="1"/>
  <c r="T169" i="1" a="1"/>
  <c r="T169" i="1" s="1"/>
  <c r="T168" i="1" a="1"/>
  <c r="T168" i="1" s="1"/>
  <c r="T167" i="1" a="1"/>
  <c r="T167" i="1" s="1"/>
  <c r="T166" i="1" a="1"/>
  <c r="T166" i="1" s="1"/>
  <c r="T165" i="1" a="1"/>
  <c r="T165" i="1" s="1"/>
  <c r="T164" i="1" a="1"/>
  <c r="T164" i="1" s="1"/>
  <c r="T163" i="1" a="1"/>
  <c r="T163" i="1" s="1"/>
  <c r="T162" i="1" a="1"/>
  <c r="T162" i="1" s="1"/>
  <c r="T161" i="1" a="1"/>
  <c r="T161" i="1" s="1"/>
  <c r="T160" i="1" a="1"/>
  <c r="T160" i="1" s="1"/>
  <c r="T159" i="1" a="1"/>
  <c r="T159" i="1" s="1"/>
  <c r="T158" i="1" a="1"/>
  <c r="T158" i="1" s="1"/>
  <c r="T157" i="1" a="1"/>
  <c r="T157" i="1" s="1"/>
  <c r="T156" i="1" a="1"/>
  <c r="T156" i="1" s="1"/>
  <c r="T155" i="1" a="1"/>
  <c r="T155" i="1" s="1"/>
  <c r="T154" i="1" a="1"/>
  <c r="T154" i="1" s="1"/>
  <c r="T153" i="1" a="1"/>
  <c r="T153" i="1" s="1"/>
  <c r="T152" i="1" a="1"/>
  <c r="T152" i="1" s="1"/>
  <c r="T151" i="1" a="1"/>
  <c r="T151" i="1" s="1"/>
  <c r="T150" i="1" a="1"/>
  <c r="T150" i="1" s="1"/>
  <c r="T149" i="1" a="1"/>
  <c r="T149" i="1" s="1"/>
  <c r="T148" i="1" a="1"/>
  <c r="T148" i="1" s="1"/>
  <c r="T147" i="1" a="1"/>
  <c r="T147" i="1" s="1"/>
  <c r="T146" i="1" a="1"/>
  <c r="T146" i="1" s="1"/>
  <c r="T145" i="1" a="1"/>
  <c r="T145" i="1" s="1"/>
  <c r="T144" i="1" a="1"/>
  <c r="T144" i="1" s="1"/>
  <c r="T143" i="1" a="1"/>
  <c r="T143" i="1" s="1"/>
  <c r="T142" i="1" a="1"/>
  <c r="T142" i="1" s="1"/>
  <c r="T141" i="1" a="1"/>
  <c r="T141" i="1" s="1"/>
  <c r="T140" i="1" a="1"/>
  <c r="T140" i="1" s="1"/>
  <c r="T139" i="1" a="1"/>
  <c r="T139" i="1" s="1"/>
  <c r="T138" i="1" a="1"/>
  <c r="T138" i="1" s="1"/>
  <c r="T137" i="1" a="1"/>
  <c r="T137" i="1" s="1"/>
  <c r="T136" i="1" a="1"/>
  <c r="T136" i="1" s="1"/>
  <c r="T135" i="1" a="1"/>
  <c r="T135" i="1" s="1"/>
  <c r="T134" i="1" a="1"/>
  <c r="T134" i="1" s="1"/>
  <c r="T133" i="1" a="1"/>
  <c r="T133" i="1" s="1"/>
  <c r="T132" i="1" a="1"/>
  <c r="T132" i="1" s="1"/>
  <c r="T131" i="1" a="1"/>
  <c r="T131" i="1" s="1"/>
  <c r="T130" i="1" a="1"/>
  <c r="T130" i="1" s="1"/>
  <c r="T129" i="1" a="1"/>
  <c r="T129" i="1" s="1"/>
  <c r="T128" i="1" a="1"/>
  <c r="T128" i="1" s="1"/>
  <c r="T127" i="1" a="1"/>
  <c r="T127" i="1" s="1"/>
  <c r="T126" i="1" a="1"/>
  <c r="T126" i="1" s="1"/>
  <c r="T125" i="1" a="1"/>
  <c r="T125" i="1" s="1"/>
  <c r="T124" i="1" a="1"/>
  <c r="T124" i="1" s="1"/>
  <c r="T123" i="1" a="1"/>
  <c r="T123" i="1" s="1"/>
  <c r="T122" i="1" a="1"/>
  <c r="T122" i="1" s="1"/>
  <c r="T121" i="1" a="1"/>
  <c r="T121" i="1" s="1"/>
  <c r="T120" i="1" a="1"/>
  <c r="T120" i="1" s="1"/>
  <c r="T119" i="1" a="1"/>
  <c r="T119" i="1" s="1"/>
  <c r="T118" i="1" a="1"/>
  <c r="T118" i="1" s="1"/>
  <c r="T117" i="1" a="1"/>
  <c r="T117" i="1" s="1"/>
  <c r="T116" i="1" a="1"/>
  <c r="T116" i="1" s="1"/>
  <c r="T115" i="1" a="1"/>
  <c r="T115" i="1" s="1"/>
  <c r="T114" i="1" a="1"/>
  <c r="T114" i="1" s="1"/>
  <c r="T113" i="1" a="1"/>
  <c r="T113" i="1" s="1"/>
  <c r="T112" i="1" a="1"/>
  <c r="T112" i="1" s="1"/>
  <c r="T111" i="1" a="1"/>
  <c r="T111" i="1" s="1"/>
  <c r="T110" i="1" a="1"/>
  <c r="T110" i="1" s="1"/>
  <c r="T109" i="1" a="1"/>
  <c r="T109" i="1" s="1"/>
  <c r="T108" i="1" a="1"/>
  <c r="T108" i="1" s="1"/>
  <c r="T107" i="1" a="1"/>
  <c r="T107" i="1" s="1"/>
  <c r="T106" i="1" a="1"/>
  <c r="T106" i="1" s="1"/>
  <c r="T105" i="1" a="1"/>
  <c r="T105" i="1" s="1"/>
  <c r="T104" i="1" a="1"/>
  <c r="T104" i="1" s="1"/>
  <c r="T103" i="1" a="1"/>
  <c r="T103" i="1" s="1"/>
  <c r="T102" i="1" a="1"/>
  <c r="T102" i="1" s="1"/>
  <c r="T101" i="1" a="1"/>
  <c r="T101" i="1" s="1"/>
  <c r="T100" i="1" a="1"/>
  <c r="T100" i="1" s="1"/>
  <c r="T99" i="1" a="1"/>
  <c r="T99" i="1" s="1"/>
  <c r="T98" i="1" a="1"/>
  <c r="T98" i="1" s="1"/>
  <c r="T97" i="1" a="1"/>
  <c r="T97" i="1" s="1"/>
  <c r="T96" i="1" a="1"/>
  <c r="T96" i="1" s="1"/>
  <c r="T95" i="1" a="1"/>
  <c r="T95" i="1" s="1"/>
  <c r="T94" i="1" a="1"/>
  <c r="T94" i="1" s="1"/>
  <c r="T93" i="1" a="1"/>
  <c r="T93" i="1" s="1"/>
  <c r="T92" i="1" a="1"/>
  <c r="T92" i="1" s="1"/>
  <c r="T91" i="1" a="1"/>
  <c r="T91" i="1" s="1"/>
  <c r="T90" i="1" a="1"/>
  <c r="T90" i="1" s="1"/>
  <c r="T89" i="1" a="1"/>
  <c r="T89" i="1" s="1"/>
  <c r="T88" i="1" a="1"/>
  <c r="T88" i="1" s="1"/>
  <c r="T87" i="1" a="1"/>
  <c r="T87" i="1" s="1"/>
  <c r="T86" i="1" a="1"/>
  <c r="T86" i="1" s="1"/>
  <c r="T85" i="1" a="1"/>
  <c r="T85" i="1" s="1"/>
  <c r="T84" i="1" a="1"/>
  <c r="T84" i="1" s="1"/>
  <c r="T83" i="1" a="1"/>
  <c r="T83" i="1" s="1"/>
  <c r="T82" i="1" a="1"/>
  <c r="T82" i="1" s="1"/>
  <c r="T81" i="1" a="1"/>
  <c r="T81" i="1" s="1"/>
  <c r="T80" i="1" a="1"/>
  <c r="T80" i="1" s="1"/>
  <c r="T79" i="1" a="1"/>
  <c r="T79" i="1" s="1"/>
  <c r="T78" i="1" a="1"/>
  <c r="T78" i="1" s="1"/>
  <c r="T77" i="1" a="1"/>
  <c r="T77" i="1" s="1"/>
  <c r="T76" i="1" a="1"/>
  <c r="T76" i="1" s="1"/>
  <c r="T75" i="1" a="1"/>
  <c r="T75" i="1" s="1"/>
  <c r="T74" i="1" a="1"/>
  <c r="T74" i="1" s="1"/>
  <c r="T73" i="1" a="1"/>
  <c r="T73" i="1" s="1"/>
  <c r="T72" i="1" a="1"/>
  <c r="T72" i="1" s="1"/>
  <c r="T71" i="1" a="1"/>
  <c r="T71" i="1" s="1"/>
  <c r="T70" i="1" a="1"/>
  <c r="T70" i="1" s="1"/>
  <c r="T69" i="1" a="1"/>
  <c r="T69" i="1" s="1"/>
  <c r="T68" i="1" a="1"/>
  <c r="T68" i="1" s="1"/>
  <c r="T67" i="1" a="1"/>
  <c r="T67" i="1" s="1"/>
  <c r="T66" i="1" a="1"/>
  <c r="T66" i="1" s="1"/>
  <c r="T65" i="1" a="1"/>
  <c r="T65" i="1" s="1"/>
  <c r="T64" i="1" a="1"/>
  <c r="T64" i="1" s="1"/>
  <c r="T63" i="1" a="1"/>
  <c r="T63" i="1" s="1"/>
  <c r="T62" i="1" a="1"/>
  <c r="T62" i="1" s="1"/>
  <c r="T61" i="1" a="1"/>
  <c r="T61" i="1" s="1"/>
  <c r="T60" i="1" a="1"/>
  <c r="T60" i="1" s="1"/>
  <c r="T59" i="1" a="1"/>
  <c r="T59" i="1" s="1"/>
  <c r="T58" i="1" a="1"/>
  <c r="T58" i="1" s="1"/>
  <c r="T57" i="1" a="1"/>
  <c r="T57" i="1" s="1"/>
  <c r="T56" i="1" a="1"/>
  <c r="T56" i="1" s="1"/>
  <c r="T55" i="1" a="1"/>
  <c r="T55" i="1" s="1"/>
  <c r="T54" i="1" a="1"/>
  <c r="T54" i="1" s="1"/>
  <c r="T53" i="1" a="1"/>
  <c r="T53" i="1" s="1"/>
  <c r="T52" i="1" a="1"/>
  <c r="T52" i="1" s="1"/>
  <c r="T51" i="1" a="1"/>
  <c r="T51" i="1" s="1"/>
  <c r="T50" i="1" a="1"/>
  <c r="T50" i="1" s="1"/>
  <c r="T49" i="1" a="1"/>
  <c r="T49" i="1" s="1"/>
  <c r="T48" i="1" a="1"/>
  <c r="T48" i="1" s="1"/>
  <c r="T47" i="1" a="1"/>
  <c r="T47" i="1" s="1"/>
  <c r="T46" i="1" a="1"/>
  <c r="T46" i="1" s="1"/>
  <c r="T45" i="1" a="1"/>
  <c r="T45" i="1" s="1"/>
  <c r="T44" i="1" a="1"/>
  <c r="T44" i="1" s="1"/>
  <c r="T43" i="1" a="1"/>
  <c r="T43" i="1" s="1"/>
  <c r="T42" i="1" a="1"/>
  <c r="T42" i="1" s="1"/>
  <c r="T41" i="1" a="1"/>
  <c r="T41" i="1" s="1"/>
  <c r="T40" i="1" a="1"/>
  <c r="T40" i="1" s="1"/>
  <c r="T39" i="1" a="1"/>
  <c r="T39" i="1" s="1"/>
  <c r="T38" i="1" a="1"/>
  <c r="T38" i="1" s="1"/>
  <c r="T37" i="1" a="1"/>
  <c r="T37" i="1" s="1"/>
  <c r="T36" i="1" a="1"/>
  <c r="T36" i="1" s="1"/>
  <c r="T35" i="1" a="1"/>
  <c r="T35" i="1" s="1"/>
  <c r="T34" i="1" a="1"/>
  <c r="T34" i="1" s="1"/>
  <c r="T33" i="1" a="1"/>
  <c r="T33" i="1" s="1"/>
  <c r="T32" i="1" a="1"/>
  <c r="T32" i="1" s="1"/>
  <c r="T31" i="1" a="1"/>
  <c r="T31" i="1" s="1"/>
  <c r="T30" i="1" a="1"/>
  <c r="T30" i="1" s="1"/>
  <c r="T29" i="1" a="1"/>
  <c r="T29" i="1" s="1"/>
  <c r="T28" i="1" a="1"/>
  <c r="T28" i="1" s="1"/>
  <c r="T27" i="1" a="1"/>
  <c r="T27" i="1" s="1"/>
  <c r="T26" i="1" a="1"/>
  <c r="T26" i="1" s="1"/>
  <c r="T25" i="1" a="1"/>
  <c r="T25" i="1" s="1"/>
  <c r="T24" i="1" a="1"/>
  <c r="T24" i="1" s="1"/>
  <c r="T23" i="1" a="1"/>
  <c r="T23" i="1" s="1"/>
  <c r="T22" i="1" a="1"/>
  <c r="T22" i="1" s="1"/>
  <c r="T21" i="1" a="1"/>
  <c r="T21" i="1" s="1"/>
  <c r="T20" i="1" a="1"/>
  <c r="T20" i="1" s="1"/>
  <c r="T19" i="1" a="1"/>
  <c r="T19" i="1" s="1"/>
  <c r="T18" i="1" a="1"/>
  <c r="T18" i="1" s="1"/>
  <c r="T17" i="1" a="1"/>
  <c r="T17" i="1" s="1"/>
  <c r="T16" i="1" a="1"/>
  <c r="T16" i="1" s="1"/>
  <c r="T15" i="1" a="1"/>
  <c r="T15" i="1" s="1"/>
  <c r="T14" i="1" a="1"/>
  <c r="T14" i="1" s="1"/>
  <c r="T13" i="1" a="1"/>
  <c r="T13" i="1" s="1"/>
  <c r="T12" i="1" a="1"/>
  <c r="T12" i="1" s="1"/>
  <c r="T11" i="1" a="1"/>
  <c r="T11" i="1" s="1"/>
  <c r="T10" i="1" a="1"/>
  <c r="T10" i="1" s="1"/>
  <c r="T9" i="1" a="1"/>
  <c r="T9" i="1" s="1"/>
  <c r="T8" i="1" a="1"/>
  <c r="T8" i="1" s="1"/>
  <c r="T7" i="1" a="1"/>
  <c r="T7" i="1" s="1"/>
  <c r="T6" i="1" a="1"/>
  <c r="T6" i="1" s="1"/>
  <c r="T5" i="1" a="1"/>
  <c r="T5" i="1" s="1"/>
  <c r="T4" i="1" a="1"/>
  <c r="T4" i="1" s="1"/>
  <c r="T3" i="1" a="1"/>
  <c r="T3" i="1" s="1"/>
  <c r="T2" i="1" a="1"/>
  <c r="T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 s="1"/>
  <c r="U146" i="1" a="1"/>
  <c r="U146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 s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 s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 s="1"/>
  <c r="U370" i="1" a="1"/>
  <c r="U370" i="1" s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16" i="1" a="1"/>
  <c r="U416" i="1" s="1"/>
  <c r="U417" i="1" a="1"/>
  <c r="U417" i="1" s="1"/>
  <c r="U418" i="1" a="1"/>
  <c r="U418" i="1" s="1"/>
  <c r="U419" i="1" a="1"/>
  <c r="U419" i="1" s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 s="1"/>
  <c r="U426" i="1" a="1"/>
  <c r="U426" i="1" s="1"/>
  <c r="U427" i="1" a="1"/>
  <c r="U427" i="1" s="1"/>
  <c r="U428" i="1" a="1"/>
  <c r="U428" i="1" s="1"/>
  <c r="U429" i="1" a="1"/>
  <c r="U429" i="1" s="1"/>
  <c r="U430" i="1" a="1"/>
  <c r="U430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U436" i="1" a="1"/>
  <c r="U436" i="1" s="1"/>
  <c r="U437" i="1" a="1"/>
  <c r="U437" i="1" s="1"/>
  <c r="U438" i="1" a="1"/>
  <c r="U438" i="1" s="1"/>
  <c r="U439" i="1" a="1"/>
  <c r="U439" i="1" s="1"/>
  <c r="U440" i="1" a="1"/>
  <c r="U440" i="1" s="1"/>
  <c r="U441" i="1" a="1"/>
  <c r="U441" i="1" s="1"/>
  <c r="U442" i="1" a="1"/>
  <c r="U442" i="1" s="1"/>
  <c r="U443" i="1" a="1"/>
  <c r="U443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 s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 s="1"/>
  <c r="U458" i="1" a="1"/>
  <c r="U458" i="1" s="1"/>
  <c r="U459" i="1" a="1"/>
  <c r="U459" i="1" s="1"/>
  <c r="U460" i="1" a="1"/>
  <c r="U460" i="1" s="1"/>
  <c r="U461" i="1" a="1"/>
  <c r="U461" i="1" s="1"/>
  <c r="U462" i="1" a="1"/>
  <c r="U462" i="1" s="1"/>
  <c r="U463" i="1" a="1"/>
  <c r="U463" i="1" s="1"/>
  <c r="U464" i="1" a="1"/>
  <c r="U464" i="1" s="1"/>
  <c r="U465" i="1" a="1"/>
  <c r="U465" i="1" s="1"/>
  <c r="U466" i="1" a="1"/>
  <c r="U466" i="1" s="1"/>
  <c r="U467" i="1" a="1"/>
  <c r="U467" i="1" s="1"/>
  <c r="U468" i="1" a="1"/>
  <c r="U468" i="1" s="1"/>
  <c r="U469" i="1" a="1"/>
  <c r="U469" i="1" s="1"/>
  <c r="U470" i="1" a="1"/>
  <c r="U470" i="1" s="1"/>
  <c r="U471" i="1" a="1"/>
  <c r="U471" i="1" s="1"/>
  <c r="U472" i="1" a="1"/>
  <c r="U472" i="1" s="1"/>
  <c r="U473" i="1" a="1"/>
  <c r="U473" i="1" s="1"/>
  <c r="U474" i="1" a="1"/>
  <c r="U474" i="1" s="1"/>
  <c r="U475" i="1" a="1"/>
  <c r="U475" i="1" s="1"/>
  <c r="U476" i="1" a="1"/>
  <c r="U476" i="1" s="1"/>
  <c r="U477" i="1" a="1"/>
  <c r="U477" i="1" s="1"/>
  <c r="U478" i="1" a="1"/>
  <c r="U478" i="1" s="1"/>
  <c r="U479" i="1" a="1"/>
  <c r="U479" i="1" s="1"/>
  <c r="U480" i="1" a="1"/>
  <c r="U480" i="1" s="1"/>
  <c r="U481" i="1" a="1"/>
  <c r="U481" i="1" s="1"/>
  <c r="U482" i="1" a="1"/>
  <c r="U482" i="1" s="1"/>
  <c r="U483" i="1" a="1"/>
  <c r="U483" i="1" s="1"/>
  <c r="U484" i="1" a="1"/>
  <c r="U484" i="1" s="1"/>
  <c r="U485" i="1" a="1"/>
  <c r="U485" i="1" s="1"/>
  <c r="U486" i="1" a="1"/>
  <c r="U486" i="1" s="1"/>
  <c r="U487" i="1" a="1"/>
  <c r="U487" i="1" s="1"/>
  <c r="U488" i="1" a="1"/>
  <c r="U488" i="1" s="1"/>
  <c r="U489" i="1" a="1"/>
  <c r="U489" i="1" s="1"/>
  <c r="U490" i="1" a="1"/>
  <c r="U490" i="1" s="1"/>
  <c r="U491" i="1" a="1"/>
  <c r="U491" i="1" s="1"/>
  <c r="U492" i="1" a="1"/>
  <c r="U492" i="1" s="1"/>
  <c r="U493" i="1" a="1"/>
  <c r="U493" i="1" s="1"/>
  <c r="U494" i="1" a="1"/>
  <c r="U494" i="1" s="1"/>
  <c r="U495" i="1" a="1"/>
  <c r="U495" i="1" s="1"/>
  <c r="U496" i="1" a="1"/>
  <c r="U496" i="1" s="1"/>
  <c r="U497" i="1" a="1"/>
  <c r="U497" i="1" s="1"/>
  <c r="U498" i="1" a="1"/>
  <c r="U498" i="1" s="1"/>
  <c r="U499" i="1" a="1"/>
  <c r="U499" i="1" s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 s="1"/>
  <c r="U506" i="1" a="1"/>
  <c r="U506" i="1" s="1"/>
  <c r="U507" i="1" a="1"/>
  <c r="U507" i="1" s="1"/>
  <c r="U508" i="1" a="1"/>
  <c r="U508" i="1" s="1"/>
  <c r="U509" i="1" a="1"/>
  <c r="U509" i="1" s="1"/>
  <c r="U510" i="1" a="1"/>
  <c r="U510" i="1" s="1"/>
  <c r="U511" i="1" a="1"/>
  <c r="U511" i="1" s="1"/>
  <c r="U512" i="1" a="1"/>
  <c r="U512" i="1" s="1"/>
  <c r="U513" i="1" a="1"/>
  <c r="U513" i="1" s="1"/>
  <c r="U514" i="1" a="1"/>
  <c r="U514" i="1" s="1"/>
  <c r="U515" i="1" a="1"/>
  <c r="U515" i="1" s="1"/>
  <c r="U516" i="1" a="1"/>
  <c r="U516" i="1" s="1"/>
  <c r="U517" i="1" a="1"/>
  <c r="U517" i="1" s="1"/>
  <c r="U518" i="1" a="1"/>
  <c r="U518" i="1" s="1"/>
  <c r="U519" i="1" a="1"/>
  <c r="U519" i="1" s="1"/>
  <c r="U520" i="1" a="1"/>
  <c r="U520" i="1" s="1"/>
  <c r="U521" i="1" a="1"/>
  <c r="U521" i="1" s="1"/>
  <c r="U522" i="1" a="1"/>
  <c r="U522" i="1" s="1"/>
  <c r="U523" i="1" a="1"/>
  <c r="U523" i="1" s="1"/>
  <c r="U524" i="1" a="1"/>
  <c r="U524" i="1" s="1"/>
  <c r="U525" i="1" a="1"/>
  <c r="U525" i="1" s="1"/>
  <c r="U526" i="1" a="1"/>
  <c r="U526" i="1" s="1"/>
  <c r="U527" i="1" a="1"/>
  <c r="U527" i="1" s="1"/>
  <c r="U528" i="1" a="1"/>
  <c r="U528" i="1" s="1"/>
  <c r="U529" i="1" a="1"/>
  <c r="U529" i="1" s="1"/>
  <c r="U530" i="1" a="1"/>
  <c r="U530" i="1" s="1"/>
  <c r="U531" i="1" a="1"/>
  <c r="U531" i="1" s="1"/>
  <c r="U532" i="1" a="1"/>
  <c r="U532" i="1" s="1"/>
  <c r="U533" i="1" a="1"/>
  <c r="U533" i="1" s="1"/>
  <c r="U534" i="1" a="1"/>
  <c r="U534" i="1" s="1"/>
  <c r="U535" i="1" a="1"/>
  <c r="U535" i="1" s="1"/>
  <c r="U536" i="1" a="1"/>
  <c r="U536" i="1" s="1"/>
  <c r="U537" i="1" a="1"/>
  <c r="U537" i="1" s="1"/>
  <c r="U538" i="1" a="1"/>
  <c r="U538" i="1" s="1"/>
  <c r="U539" i="1" a="1"/>
  <c r="U539" i="1" s="1"/>
  <c r="U540" i="1" a="1"/>
  <c r="U540" i="1" s="1"/>
  <c r="U541" i="1" a="1"/>
  <c r="U541" i="1" s="1"/>
  <c r="U542" i="1" a="1"/>
  <c r="U542" i="1" s="1"/>
  <c r="U543" i="1" a="1"/>
  <c r="U543" i="1" s="1"/>
  <c r="U544" i="1" a="1"/>
  <c r="U544" i="1" s="1"/>
  <c r="U545" i="1" a="1"/>
  <c r="U545" i="1" s="1"/>
  <c r="U546" i="1" a="1"/>
  <c r="U546" i="1" s="1"/>
  <c r="U547" i="1" a="1"/>
  <c r="U547" i="1" s="1"/>
  <c r="U548" i="1" a="1"/>
  <c r="U548" i="1" s="1"/>
  <c r="U549" i="1" a="1"/>
  <c r="U549" i="1" s="1"/>
  <c r="U550" i="1" a="1"/>
  <c r="U550" i="1" s="1"/>
  <c r="U551" i="1" a="1"/>
  <c r="U551" i="1" s="1"/>
  <c r="U552" i="1" a="1"/>
  <c r="U552" i="1" s="1"/>
  <c r="U553" i="1" a="1"/>
  <c r="U553" i="1" s="1"/>
  <c r="U554" i="1" a="1"/>
  <c r="U554" i="1" s="1"/>
  <c r="U555" i="1" a="1"/>
  <c r="U555" i="1" s="1"/>
  <c r="U556" i="1" a="1"/>
  <c r="U556" i="1" s="1"/>
  <c r="U557" i="1" a="1"/>
  <c r="U557" i="1" s="1"/>
  <c r="U558" i="1" a="1"/>
  <c r="U558" i="1" s="1"/>
  <c r="U559" i="1" a="1"/>
  <c r="U559" i="1" s="1"/>
  <c r="U560" i="1" a="1"/>
  <c r="U560" i="1" s="1"/>
  <c r="U561" i="1" a="1"/>
  <c r="U561" i="1" s="1"/>
  <c r="U562" i="1" a="1"/>
  <c r="U562" i="1" s="1"/>
  <c r="U563" i="1" a="1"/>
  <c r="U563" i="1" s="1"/>
  <c r="U564" i="1" a="1"/>
  <c r="U564" i="1" s="1"/>
  <c r="U565" i="1" a="1"/>
  <c r="U565" i="1" s="1"/>
  <c r="U566" i="1" a="1"/>
  <c r="U566" i="1" s="1"/>
  <c r="U567" i="1" a="1"/>
  <c r="U567" i="1" s="1"/>
  <c r="U568" i="1" a="1"/>
  <c r="U568" i="1" s="1"/>
  <c r="U569" i="1" a="1"/>
  <c r="U569" i="1" s="1"/>
  <c r="U570" i="1" a="1"/>
  <c r="U570" i="1" s="1"/>
  <c r="U571" i="1" a="1"/>
  <c r="U571" i="1" s="1"/>
  <c r="U572" i="1" a="1"/>
  <c r="U572" i="1" s="1"/>
  <c r="U573" i="1" a="1"/>
  <c r="U573" i="1" s="1"/>
  <c r="U574" i="1" a="1"/>
  <c r="U574" i="1" s="1"/>
  <c r="U575" i="1" a="1"/>
  <c r="U575" i="1" s="1"/>
  <c r="U576" i="1" a="1"/>
  <c r="U576" i="1" s="1"/>
  <c r="U577" i="1" a="1"/>
  <c r="U577" i="1" s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 s="1"/>
  <c r="U584" i="1" a="1"/>
  <c r="U584" i="1" s="1"/>
  <c r="U585" i="1" a="1"/>
  <c r="U585" i="1" s="1"/>
  <c r="U586" i="1" a="1"/>
  <c r="U586" i="1" s="1"/>
  <c r="U587" i="1" a="1"/>
  <c r="U587" i="1" s="1"/>
  <c r="U588" i="1" a="1"/>
  <c r="U588" i="1" s="1"/>
  <c r="U589" i="1" a="1"/>
  <c r="U589" i="1" s="1"/>
  <c r="U590" i="1" a="1"/>
  <c r="U590" i="1" s="1"/>
  <c r="U591" i="1" a="1"/>
  <c r="U591" i="1" s="1"/>
  <c r="U592" i="1" a="1"/>
  <c r="U592" i="1" s="1"/>
  <c r="U593" i="1" a="1"/>
  <c r="U593" i="1" s="1"/>
  <c r="U594" i="1" a="1"/>
  <c r="U594" i="1" s="1"/>
  <c r="U595" i="1" a="1"/>
  <c r="U595" i="1" s="1"/>
  <c r="U596" i="1" a="1"/>
  <c r="U596" i="1" s="1"/>
  <c r="U597" i="1" a="1"/>
  <c r="U597" i="1" s="1"/>
  <c r="U598" i="1" a="1"/>
  <c r="U598" i="1" s="1"/>
  <c r="U599" i="1" a="1"/>
  <c r="U599" i="1" s="1"/>
  <c r="U600" i="1" a="1"/>
  <c r="U600" i="1" s="1"/>
  <c r="U601" i="1" a="1"/>
  <c r="U601" i="1" s="1"/>
  <c r="U602" i="1" a="1"/>
  <c r="U602" i="1" s="1"/>
  <c r="U603" i="1" a="1"/>
  <c r="U603" i="1" s="1"/>
  <c r="U604" i="1" a="1"/>
  <c r="U604" i="1" s="1"/>
  <c r="U605" i="1" a="1"/>
  <c r="U605" i="1" s="1"/>
  <c r="U606" i="1" a="1"/>
  <c r="U606" i="1" s="1"/>
  <c r="U607" i="1" a="1"/>
  <c r="U607" i="1" s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 s="1"/>
  <c r="U614" i="1" a="1"/>
  <c r="U614" i="1" s="1"/>
  <c r="U615" i="1" a="1"/>
  <c r="U615" i="1" s="1"/>
  <c r="U616" i="1" a="1"/>
  <c r="U616" i="1" s="1"/>
  <c r="U617" i="1" a="1"/>
  <c r="U617" i="1" s="1"/>
  <c r="U618" i="1" a="1"/>
  <c r="U618" i="1" s="1"/>
  <c r="U619" i="1" a="1"/>
  <c r="U619" i="1" s="1"/>
  <c r="U620" i="1" a="1"/>
  <c r="U620" i="1" s="1"/>
  <c r="U621" i="1" a="1"/>
  <c r="U621" i="1" s="1"/>
  <c r="U622" i="1" a="1"/>
  <c r="U622" i="1" s="1"/>
  <c r="U623" i="1" a="1"/>
  <c r="U623" i="1" s="1"/>
  <c r="U624" i="1" a="1"/>
  <c r="U624" i="1" s="1"/>
  <c r="U625" i="1" a="1"/>
  <c r="U625" i="1" s="1"/>
  <c r="U626" i="1" a="1"/>
  <c r="U626" i="1" s="1"/>
  <c r="U627" i="1" a="1"/>
  <c r="U627" i="1" s="1"/>
  <c r="U628" i="1" a="1"/>
  <c r="U628" i="1" s="1"/>
  <c r="U629" i="1" a="1"/>
  <c r="U629" i="1" s="1"/>
  <c r="U630" i="1" a="1"/>
  <c r="U630" i="1" s="1"/>
  <c r="U631" i="1" a="1"/>
  <c r="U631" i="1" s="1"/>
  <c r="U632" i="1" a="1"/>
  <c r="U632" i="1" s="1"/>
  <c r="U633" i="1" a="1"/>
  <c r="U633" i="1" s="1"/>
  <c r="U634" i="1" a="1"/>
  <c r="U634" i="1" s="1"/>
  <c r="U635" i="1" a="1"/>
  <c r="U635" i="1" s="1"/>
  <c r="U636" i="1" a="1"/>
  <c r="U636" i="1" s="1"/>
  <c r="U637" i="1" a="1"/>
  <c r="U637" i="1" s="1"/>
  <c r="U638" i="1" a="1"/>
  <c r="U638" i="1" s="1"/>
  <c r="U639" i="1" a="1"/>
  <c r="U639" i="1" s="1"/>
  <c r="U640" i="1" a="1"/>
  <c r="U640" i="1" s="1"/>
  <c r="U641" i="1" a="1"/>
  <c r="U641" i="1" s="1"/>
  <c r="U642" i="1" a="1"/>
  <c r="U642" i="1" s="1"/>
  <c r="U643" i="1" a="1"/>
  <c r="U643" i="1" s="1"/>
  <c r="U644" i="1" a="1"/>
  <c r="U644" i="1" s="1"/>
  <c r="U645" i="1" a="1"/>
  <c r="U645" i="1" s="1"/>
  <c r="U646" i="1" a="1"/>
  <c r="U646" i="1" s="1"/>
  <c r="U647" i="1" a="1"/>
  <c r="U647" i="1" s="1"/>
  <c r="U648" i="1" a="1"/>
  <c r="U648" i="1" s="1"/>
  <c r="U649" i="1" a="1"/>
  <c r="U649" i="1" s="1"/>
  <c r="U650" i="1" a="1"/>
  <c r="U650" i="1" s="1"/>
  <c r="U651" i="1" a="1"/>
  <c r="U651" i="1" s="1"/>
  <c r="U652" i="1" a="1"/>
  <c r="U652" i="1" s="1"/>
  <c r="U653" i="1" a="1"/>
  <c r="U653" i="1" s="1"/>
  <c r="U654" i="1" a="1"/>
  <c r="U654" i="1" s="1"/>
  <c r="U655" i="1" a="1"/>
  <c r="U655" i="1" s="1"/>
  <c r="U656" i="1" a="1"/>
  <c r="U656" i="1" s="1"/>
  <c r="U657" i="1" a="1"/>
  <c r="U657" i="1" s="1"/>
  <c r="U658" i="1" a="1"/>
  <c r="U658" i="1" s="1"/>
  <c r="U659" i="1" a="1"/>
  <c r="U659" i="1" s="1"/>
  <c r="U660" i="1" a="1"/>
  <c r="U660" i="1" s="1"/>
  <c r="U661" i="1" a="1"/>
  <c r="U661" i="1" s="1"/>
  <c r="U662" i="1" a="1"/>
  <c r="U662" i="1" s="1"/>
  <c r="U663" i="1" a="1"/>
  <c r="U663" i="1" s="1"/>
  <c r="U664" i="1" a="1"/>
  <c r="U664" i="1" s="1"/>
  <c r="U665" i="1" a="1"/>
  <c r="U665" i="1" s="1"/>
  <c r="U666" i="1" a="1"/>
  <c r="U666" i="1" s="1"/>
  <c r="U667" i="1" a="1"/>
  <c r="U667" i="1" s="1"/>
  <c r="U668" i="1" a="1"/>
  <c r="U668" i="1" s="1"/>
  <c r="U669" i="1" a="1"/>
  <c r="U669" i="1" s="1"/>
  <c r="U670" i="1" a="1"/>
  <c r="U670" i="1" s="1"/>
  <c r="U671" i="1" a="1"/>
  <c r="U671" i="1" s="1"/>
  <c r="U672" i="1" a="1"/>
  <c r="U672" i="1" s="1"/>
  <c r="U673" i="1" a="1"/>
  <c r="U673" i="1" s="1"/>
  <c r="U674" i="1" a="1"/>
  <c r="U674" i="1" s="1"/>
  <c r="U675" i="1" a="1"/>
  <c r="U675" i="1" s="1"/>
  <c r="U676" i="1" a="1"/>
  <c r="U676" i="1" s="1"/>
  <c r="U677" i="1" a="1"/>
  <c r="U677" i="1" s="1"/>
  <c r="U678" i="1" a="1"/>
  <c r="U678" i="1" s="1"/>
  <c r="U679" i="1" a="1"/>
  <c r="U679" i="1" s="1"/>
  <c r="U680" i="1" a="1"/>
  <c r="U680" i="1" s="1"/>
  <c r="U681" i="1" a="1"/>
  <c r="U681" i="1" s="1"/>
  <c r="U682" i="1" a="1"/>
  <c r="U682" i="1" s="1"/>
  <c r="U683" i="1" a="1"/>
  <c r="U683" i="1" s="1"/>
  <c r="U684" i="1" a="1"/>
  <c r="U684" i="1" s="1"/>
  <c r="U685" i="1" a="1"/>
  <c r="U685" i="1" s="1"/>
  <c r="U686" i="1" a="1"/>
  <c r="U686" i="1" s="1"/>
  <c r="U687" i="1" a="1"/>
  <c r="U687" i="1" s="1"/>
  <c r="U688" i="1" a="1"/>
  <c r="U688" i="1" s="1"/>
  <c r="U689" i="1" a="1"/>
  <c r="U689" i="1" s="1"/>
  <c r="U690" i="1" a="1"/>
  <c r="U690" i="1" s="1"/>
  <c r="U691" i="1" a="1"/>
  <c r="U691" i="1" s="1"/>
  <c r="U692" i="1" a="1"/>
  <c r="U692" i="1" s="1"/>
  <c r="U693" i="1" a="1"/>
  <c r="U693" i="1" s="1"/>
  <c r="U694" i="1" a="1"/>
  <c r="U694" i="1" s="1"/>
  <c r="U695" i="1" a="1"/>
  <c r="U695" i="1" s="1"/>
  <c r="U696" i="1" a="1"/>
  <c r="U696" i="1" s="1"/>
  <c r="U697" i="1" a="1"/>
  <c r="U697" i="1" s="1"/>
  <c r="U698" i="1" a="1"/>
  <c r="U698" i="1" s="1"/>
  <c r="U699" i="1" a="1"/>
  <c r="U699" i="1" s="1"/>
  <c r="U700" i="1" a="1"/>
  <c r="U700" i="1" s="1"/>
  <c r="U701" i="1" a="1"/>
  <c r="U701" i="1" s="1"/>
  <c r="U702" i="1" a="1"/>
  <c r="U702" i="1" s="1"/>
  <c r="U703" i="1" a="1"/>
  <c r="U703" i="1" s="1"/>
  <c r="U704" i="1" a="1"/>
  <c r="U704" i="1" s="1"/>
  <c r="U705" i="1" a="1"/>
  <c r="U705" i="1" s="1"/>
  <c r="U706" i="1" a="1"/>
  <c r="U706" i="1" s="1"/>
  <c r="U707" i="1" a="1"/>
  <c r="U707" i="1" s="1"/>
  <c r="U708" i="1" a="1"/>
  <c r="U708" i="1" s="1"/>
  <c r="U709" i="1" a="1"/>
  <c r="U709" i="1" s="1"/>
  <c r="U710" i="1" a="1"/>
  <c r="U710" i="1" s="1"/>
  <c r="U711" i="1" a="1"/>
  <c r="U711" i="1" s="1"/>
  <c r="U712" i="1" a="1"/>
  <c r="U712" i="1" s="1"/>
  <c r="U713" i="1" a="1"/>
  <c r="U713" i="1" s="1"/>
  <c r="U714" i="1" a="1"/>
  <c r="U714" i="1" s="1"/>
  <c r="U715" i="1" a="1"/>
  <c r="U715" i="1" s="1"/>
  <c r="U716" i="1" a="1"/>
  <c r="U716" i="1" s="1"/>
  <c r="U717" i="1" a="1"/>
  <c r="U717" i="1" s="1"/>
  <c r="U718" i="1" a="1"/>
  <c r="U718" i="1" s="1"/>
  <c r="U719" i="1" a="1"/>
  <c r="U719" i="1" s="1"/>
  <c r="U720" i="1" a="1"/>
  <c r="U720" i="1" s="1"/>
  <c r="U721" i="1" a="1"/>
  <c r="U721" i="1" s="1"/>
  <c r="U722" i="1" a="1"/>
  <c r="U722" i="1" s="1"/>
  <c r="U723" i="1" a="1"/>
  <c r="U723" i="1" s="1"/>
  <c r="U724" i="1" a="1"/>
  <c r="U724" i="1" s="1"/>
  <c r="U725" i="1" a="1"/>
  <c r="U725" i="1" s="1"/>
  <c r="U726" i="1" a="1"/>
  <c r="U726" i="1" s="1"/>
  <c r="U727" i="1" a="1"/>
  <c r="U727" i="1" s="1"/>
  <c r="U728" i="1" a="1"/>
  <c r="U728" i="1" s="1"/>
  <c r="U729" i="1" a="1"/>
  <c r="U729" i="1" s="1"/>
  <c r="U730" i="1" a="1"/>
  <c r="U730" i="1" s="1"/>
  <c r="U731" i="1" a="1"/>
  <c r="U731" i="1" s="1"/>
  <c r="U732" i="1" a="1"/>
  <c r="U732" i="1" s="1"/>
  <c r="U733" i="1" a="1"/>
  <c r="U733" i="1" s="1"/>
  <c r="U734" i="1" a="1"/>
  <c r="U734" i="1" s="1"/>
  <c r="U735" i="1" a="1"/>
  <c r="U735" i="1" s="1"/>
  <c r="U736" i="1" a="1"/>
  <c r="U736" i="1" s="1"/>
  <c r="U737" i="1" a="1"/>
  <c r="U737" i="1" s="1"/>
  <c r="U738" i="1" a="1"/>
  <c r="U738" i="1" s="1"/>
  <c r="U739" i="1" a="1"/>
  <c r="U739" i="1" s="1"/>
  <c r="U740" i="1" a="1"/>
  <c r="U740" i="1" s="1"/>
  <c r="U741" i="1" a="1"/>
  <c r="U741" i="1" s="1"/>
  <c r="U742" i="1" a="1"/>
  <c r="U742" i="1" s="1"/>
  <c r="U743" i="1" a="1"/>
  <c r="U743" i="1" s="1"/>
  <c r="U744" i="1" a="1"/>
  <c r="U744" i="1" s="1"/>
  <c r="U745" i="1" a="1"/>
  <c r="U745" i="1" s="1"/>
  <c r="U746" i="1" a="1"/>
  <c r="U746" i="1" s="1"/>
  <c r="U747" i="1" a="1"/>
  <c r="U747" i="1" s="1"/>
  <c r="U748" i="1" a="1"/>
  <c r="U748" i="1" s="1"/>
  <c r="U749" i="1" a="1"/>
  <c r="U749" i="1" s="1"/>
  <c r="U750" i="1" a="1"/>
  <c r="U750" i="1" s="1"/>
  <c r="U751" i="1" a="1"/>
  <c r="U751" i="1" s="1"/>
  <c r="U752" i="1" a="1"/>
  <c r="U752" i="1" s="1"/>
  <c r="U753" i="1" a="1"/>
  <c r="U753" i="1" s="1"/>
  <c r="U754" i="1" a="1"/>
  <c r="U754" i="1" s="1"/>
  <c r="U755" i="1" a="1"/>
  <c r="U755" i="1" s="1"/>
  <c r="U756" i="1" a="1"/>
  <c r="U756" i="1" s="1"/>
  <c r="U757" i="1" a="1"/>
  <c r="U757" i="1" s="1"/>
  <c r="U758" i="1" a="1"/>
  <c r="U758" i="1" s="1"/>
  <c r="U759" i="1" a="1"/>
  <c r="U759" i="1" s="1"/>
  <c r="U760" i="1" a="1"/>
  <c r="U760" i="1" s="1"/>
  <c r="U761" i="1" a="1"/>
  <c r="U761" i="1" s="1"/>
  <c r="U762" i="1" a="1"/>
  <c r="U762" i="1" s="1"/>
  <c r="U763" i="1" a="1"/>
  <c r="U763" i="1" s="1"/>
  <c r="U764" i="1" a="1"/>
  <c r="U764" i="1" s="1"/>
  <c r="U765" i="1" a="1"/>
  <c r="U765" i="1" s="1"/>
  <c r="U766" i="1" a="1"/>
  <c r="U766" i="1" s="1"/>
  <c r="U767" i="1" a="1"/>
  <c r="U767" i="1" s="1"/>
  <c r="U768" i="1" a="1"/>
  <c r="U768" i="1" s="1"/>
  <c r="U769" i="1" a="1"/>
  <c r="U769" i="1" s="1"/>
  <c r="U770" i="1" a="1"/>
  <c r="U770" i="1" s="1"/>
  <c r="U771" i="1" a="1"/>
  <c r="U771" i="1" s="1"/>
  <c r="U772" i="1" a="1"/>
  <c r="U772" i="1" s="1"/>
  <c r="U773" i="1" a="1"/>
  <c r="U773" i="1" s="1"/>
  <c r="U774" i="1" a="1"/>
  <c r="U774" i="1" s="1"/>
  <c r="U775" i="1" a="1"/>
  <c r="U775" i="1" s="1"/>
  <c r="U776" i="1" a="1"/>
  <c r="U776" i="1" s="1"/>
  <c r="U777" i="1" a="1"/>
  <c r="U777" i="1" s="1"/>
  <c r="U778" i="1" a="1"/>
  <c r="U778" i="1" s="1"/>
  <c r="U779" i="1" a="1"/>
  <c r="U779" i="1" s="1"/>
  <c r="U780" i="1" a="1"/>
  <c r="U780" i="1" s="1"/>
  <c r="U781" i="1" a="1"/>
  <c r="U781" i="1" s="1"/>
  <c r="U782" i="1" a="1"/>
  <c r="U782" i="1" s="1"/>
  <c r="U783" i="1" a="1"/>
  <c r="U783" i="1" s="1"/>
  <c r="U784" i="1" a="1"/>
  <c r="U784" i="1" s="1"/>
  <c r="U785" i="1" a="1"/>
  <c r="U785" i="1" s="1"/>
  <c r="U786" i="1" a="1"/>
  <c r="U786" i="1" s="1"/>
  <c r="U787" i="1" a="1"/>
  <c r="U787" i="1" s="1"/>
  <c r="U788" i="1" a="1"/>
  <c r="U788" i="1" s="1"/>
  <c r="U789" i="1" a="1"/>
  <c r="U789" i="1" s="1"/>
  <c r="U790" i="1" a="1"/>
  <c r="U790" i="1" s="1"/>
  <c r="U791" i="1" a="1"/>
  <c r="U791" i="1" s="1"/>
  <c r="U792" i="1" a="1"/>
  <c r="U792" i="1" s="1"/>
  <c r="U793" i="1" a="1"/>
  <c r="U793" i="1" s="1"/>
  <c r="U794" i="1" a="1"/>
  <c r="U794" i="1" s="1"/>
  <c r="U795" i="1" a="1"/>
  <c r="U795" i="1" s="1"/>
  <c r="U796" i="1" a="1"/>
  <c r="U796" i="1" s="1"/>
  <c r="U797" i="1" a="1"/>
  <c r="U797" i="1" s="1"/>
  <c r="U798" i="1" a="1"/>
  <c r="U798" i="1" s="1"/>
  <c r="U799" i="1" a="1"/>
  <c r="U799" i="1" s="1"/>
  <c r="U800" i="1" a="1"/>
  <c r="U800" i="1" s="1"/>
  <c r="U801" i="1" a="1"/>
  <c r="U801" i="1" s="1"/>
  <c r="U802" i="1" a="1"/>
  <c r="U802" i="1" s="1"/>
  <c r="U803" i="1" a="1"/>
  <c r="U803" i="1" s="1"/>
  <c r="U804" i="1" a="1"/>
  <c r="U804" i="1" s="1"/>
  <c r="U805" i="1" a="1"/>
  <c r="U805" i="1" s="1"/>
  <c r="U806" i="1" a="1"/>
  <c r="U806" i="1" s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 s="1"/>
  <c r="U814" i="1" a="1"/>
  <c r="U814" i="1" s="1"/>
  <c r="U815" i="1" a="1"/>
  <c r="U815" i="1" s="1"/>
  <c r="U816" i="1" a="1"/>
  <c r="U816" i="1" s="1"/>
  <c r="U817" i="1" a="1"/>
  <c r="U817" i="1" s="1"/>
  <c r="U818" i="1" a="1"/>
  <c r="U818" i="1" s="1"/>
  <c r="U819" i="1" a="1"/>
  <c r="U819" i="1" s="1"/>
  <c r="U820" i="1" a="1"/>
  <c r="U820" i="1" s="1"/>
  <c r="U821" i="1" a="1"/>
  <c r="U821" i="1" s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 s="1"/>
  <c r="U830" i="1" a="1"/>
  <c r="U830" i="1" s="1"/>
  <c r="U831" i="1" a="1"/>
  <c r="U831" i="1" s="1"/>
  <c r="U832" i="1" a="1"/>
  <c r="U832" i="1" s="1"/>
  <c r="U833" i="1" a="1"/>
  <c r="U833" i="1" s="1"/>
  <c r="U834" i="1" a="1"/>
  <c r="U834" i="1" s="1"/>
  <c r="U835" i="1" a="1"/>
  <c r="U835" i="1" s="1"/>
  <c r="U836" i="1" a="1"/>
  <c r="U836" i="1" s="1"/>
  <c r="U837" i="1" a="1"/>
  <c r="U837" i="1" s="1"/>
  <c r="U838" i="1" a="1"/>
  <c r="U838" i="1" s="1"/>
  <c r="U839" i="1" a="1"/>
  <c r="U839" i="1" s="1"/>
  <c r="U840" i="1" a="1"/>
  <c r="U840" i="1" s="1"/>
  <c r="U841" i="1" a="1"/>
  <c r="U841" i="1" s="1"/>
  <c r="U842" i="1" a="1"/>
  <c r="U842" i="1" s="1"/>
  <c r="U843" i="1" a="1"/>
  <c r="U843" i="1" s="1"/>
  <c r="U844" i="1" a="1"/>
  <c r="U844" i="1" s="1"/>
  <c r="U845" i="1" a="1"/>
  <c r="U845" i="1" s="1"/>
  <c r="U846" i="1" a="1"/>
  <c r="U846" i="1" s="1"/>
  <c r="U847" i="1" a="1"/>
  <c r="U847" i="1" s="1"/>
  <c r="U848" i="1" a="1"/>
  <c r="U848" i="1" s="1"/>
  <c r="U849" i="1" a="1"/>
  <c r="U849" i="1" s="1"/>
  <c r="U850" i="1" a="1"/>
  <c r="U850" i="1" s="1"/>
  <c r="U851" i="1" a="1"/>
  <c r="U851" i="1" s="1"/>
  <c r="U852" i="1" a="1"/>
  <c r="U852" i="1" s="1"/>
  <c r="U853" i="1" a="1"/>
  <c r="U853" i="1" s="1"/>
  <c r="U854" i="1" a="1"/>
  <c r="U854" i="1" s="1"/>
  <c r="U855" i="1" a="1"/>
  <c r="U855" i="1" s="1"/>
  <c r="U856" i="1" a="1"/>
  <c r="U856" i="1" s="1"/>
  <c r="U857" i="1" a="1"/>
  <c r="U857" i="1" s="1"/>
  <c r="U858" i="1" a="1"/>
  <c r="U858" i="1" s="1"/>
  <c r="U859" i="1" a="1"/>
  <c r="U859" i="1" s="1"/>
  <c r="U860" i="1" a="1"/>
  <c r="U860" i="1" s="1"/>
  <c r="U861" i="1" a="1"/>
  <c r="U861" i="1" s="1"/>
  <c r="U862" i="1" a="1"/>
  <c r="U862" i="1" s="1"/>
  <c r="U863" i="1" a="1"/>
  <c r="U863" i="1" s="1"/>
  <c r="U864" i="1" a="1"/>
  <c r="U864" i="1" s="1"/>
  <c r="U865" i="1" a="1"/>
  <c r="U865" i="1" s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 s="1"/>
  <c r="U873" i="1" a="1"/>
  <c r="U873" i="1" s="1"/>
  <c r="U874" i="1" a="1"/>
  <c r="U874" i="1" s="1"/>
  <c r="U875" i="1" a="1"/>
  <c r="U875" i="1" s="1"/>
  <c r="U876" i="1" a="1"/>
  <c r="U876" i="1" s="1"/>
  <c r="U877" i="1" a="1"/>
  <c r="U877" i="1" s="1"/>
  <c r="U878" i="1" a="1"/>
  <c r="U878" i="1" s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 s="1"/>
  <c r="U885" i="1" a="1"/>
  <c r="U885" i="1" s="1"/>
  <c r="U886" i="1" a="1"/>
  <c r="U886" i="1" s="1"/>
  <c r="U887" i="1" a="1"/>
  <c r="U887" i="1" s="1"/>
  <c r="U888" i="1" a="1"/>
  <c r="U888" i="1" s="1"/>
  <c r="U889" i="1" a="1"/>
  <c r="U889" i="1" s="1"/>
  <c r="U890" i="1" a="1"/>
  <c r="U890" i="1" s="1"/>
  <c r="U891" i="1" a="1"/>
  <c r="U891" i="1" s="1"/>
  <c r="U892" i="1" a="1"/>
  <c r="U892" i="1" s="1"/>
  <c r="U893" i="1" a="1"/>
  <c r="U893" i="1" s="1"/>
  <c r="U894" i="1" a="1"/>
  <c r="U894" i="1" s="1"/>
  <c r="U895" i="1" a="1"/>
  <c r="U895" i="1" s="1"/>
  <c r="U896" i="1" a="1"/>
  <c r="U896" i="1" s="1"/>
  <c r="U897" i="1" a="1"/>
  <c r="U897" i="1" s="1"/>
  <c r="U898" i="1" a="1"/>
  <c r="U898" i="1" s="1"/>
  <c r="U899" i="1" a="1"/>
  <c r="U899" i="1" s="1"/>
  <c r="U900" i="1" a="1"/>
  <c r="U900" i="1" s="1"/>
  <c r="U901" i="1" a="1"/>
  <c r="U901" i="1" s="1"/>
  <c r="U902" i="1" a="1"/>
  <c r="U902" i="1" s="1"/>
  <c r="U903" i="1" a="1"/>
  <c r="U903" i="1" s="1"/>
  <c r="U904" i="1" a="1"/>
  <c r="U904" i="1" s="1"/>
  <c r="U905" i="1" a="1"/>
  <c r="U905" i="1" s="1"/>
  <c r="U906" i="1" a="1"/>
  <c r="U906" i="1" s="1"/>
  <c r="U907" i="1" a="1"/>
  <c r="U907" i="1" s="1"/>
  <c r="U908" i="1" a="1"/>
  <c r="U908" i="1" s="1"/>
  <c r="U909" i="1" a="1"/>
  <c r="U909" i="1" s="1"/>
  <c r="U910" i="1" a="1"/>
  <c r="U910" i="1" s="1"/>
  <c r="U911" i="1" a="1"/>
  <c r="U911" i="1" s="1"/>
  <c r="U912" i="1" a="1"/>
  <c r="U912" i="1" s="1"/>
  <c r="U913" i="1" a="1"/>
  <c r="U913" i="1" s="1"/>
  <c r="U914" i="1" a="1"/>
  <c r="U914" i="1" s="1"/>
  <c r="U915" i="1" a="1"/>
  <c r="U915" i="1" s="1"/>
  <c r="U916" i="1" a="1"/>
  <c r="U916" i="1" s="1"/>
  <c r="U917" i="1" a="1"/>
  <c r="U917" i="1" s="1"/>
  <c r="U918" i="1" a="1"/>
  <c r="U918" i="1" s="1"/>
  <c r="U919" i="1" a="1"/>
  <c r="U919" i="1" s="1"/>
  <c r="U920" i="1" a="1"/>
  <c r="U920" i="1" s="1"/>
  <c r="U921" i="1" a="1"/>
  <c r="U921" i="1" s="1"/>
  <c r="U922" i="1" a="1"/>
  <c r="U922" i="1" s="1"/>
  <c r="U923" i="1" a="1"/>
  <c r="U923" i="1" s="1"/>
  <c r="U924" i="1" a="1"/>
  <c r="U924" i="1" s="1"/>
  <c r="U925" i="1" a="1"/>
  <c r="U925" i="1" s="1"/>
  <c r="U926" i="1" a="1"/>
  <c r="U926" i="1" s="1"/>
  <c r="U927" i="1" a="1"/>
  <c r="U927" i="1" s="1"/>
  <c r="U928" i="1" a="1"/>
  <c r="U928" i="1" s="1"/>
  <c r="U929" i="1" a="1"/>
  <c r="U929" i="1" s="1"/>
  <c r="U930" i="1" a="1"/>
  <c r="U930" i="1" s="1"/>
  <c r="U931" i="1" a="1"/>
  <c r="U931" i="1" s="1"/>
  <c r="U932" i="1" a="1"/>
  <c r="U932" i="1" s="1"/>
  <c r="U933" i="1" a="1"/>
  <c r="U933" i="1" s="1"/>
  <c r="U934" i="1" a="1"/>
  <c r="U934" i="1" s="1"/>
  <c r="U935" i="1" a="1"/>
  <c r="U935" i="1" s="1"/>
  <c r="U936" i="1" a="1"/>
  <c r="U936" i="1" s="1"/>
  <c r="U937" i="1" a="1"/>
  <c r="U937" i="1" s="1"/>
  <c r="U938" i="1" a="1"/>
  <c r="U938" i="1" s="1"/>
  <c r="U939" i="1" a="1"/>
  <c r="U939" i="1" s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 s="1"/>
  <c r="U946" i="1" a="1"/>
  <c r="U946" i="1" s="1"/>
  <c r="U947" i="1" a="1"/>
  <c r="U947" i="1" s="1"/>
  <c r="U948" i="1" a="1"/>
  <c r="U948" i="1" s="1"/>
  <c r="U949" i="1" a="1"/>
  <c r="U949" i="1" s="1"/>
  <c r="U950" i="1" a="1"/>
  <c r="U950" i="1" s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 s="1"/>
  <c r="U959" i="1" a="1"/>
  <c r="U959" i="1" s="1"/>
  <c r="U960" i="1" a="1"/>
  <c r="U960" i="1" s="1"/>
  <c r="U961" i="1" a="1"/>
  <c r="U961" i="1" s="1"/>
  <c r="U962" i="1" a="1"/>
  <c r="U962" i="1" s="1"/>
  <c r="U963" i="1" a="1"/>
  <c r="U963" i="1" s="1"/>
  <c r="U964" i="1" a="1"/>
  <c r="U964" i="1" s="1"/>
  <c r="U965" i="1" a="1"/>
  <c r="U965" i="1" s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 s="1"/>
  <c r="U974" i="1" a="1"/>
  <c r="U974" i="1" s="1"/>
  <c r="U975" i="1" a="1"/>
  <c r="U975" i="1" s="1"/>
  <c r="U976" i="1" a="1"/>
  <c r="U976" i="1" s="1"/>
  <c r="U977" i="1" a="1"/>
  <c r="U977" i="1" s="1"/>
  <c r="U978" i="1" a="1"/>
  <c r="U978" i="1" s="1"/>
  <c r="U979" i="1" a="1"/>
  <c r="U979" i="1" s="1"/>
  <c r="U980" i="1" a="1"/>
  <c r="U980" i="1" s="1"/>
  <c r="U981" i="1" a="1"/>
  <c r="U981" i="1" s="1"/>
  <c r="U982" i="1" a="1"/>
  <c r="U982" i="1" s="1"/>
  <c r="U983" i="1" a="1"/>
  <c r="U983" i="1" s="1"/>
  <c r="U984" i="1" a="1"/>
  <c r="U984" i="1" s="1"/>
  <c r="U985" i="1" a="1"/>
  <c r="U985" i="1" s="1"/>
  <c r="U986" i="1" a="1"/>
  <c r="U986" i="1" s="1"/>
  <c r="U987" i="1" a="1"/>
  <c r="U987" i="1" s="1"/>
  <c r="U988" i="1" a="1"/>
  <c r="U988" i="1" s="1"/>
  <c r="U989" i="1" a="1"/>
  <c r="U989" i="1" s="1"/>
  <c r="U990" i="1" a="1"/>
  <c r="U990" i="1" s="1"/>
  <c r="U991" i="1" a="1"/>
  <c r="U991" i="1" s="1"/>
  <c r="U992" i="1" a="1"/>
  <c r="U992" i="1" s="1"/>
  <c r="U993" i="1" a="1"/>
  <c r="U993" i="1" s="1"/>
  <c r="U994" i="1" a="1"/>
  <c r="U994" i="1" s="1"/>
  <c r="U995" i="1" a="1"/>
  <c r="U995" i="1" s="1"/>
  <c r="U996" i="1" a="1"/>
  <c r="U996" i="1" s="1"/>
  <c r="U997" i="1" a="1"/>
  <c r="U997" i="1" s="1"/>
  <c r="U998" i="1" a="1"/>
  <c r="U998" i="1" s="1"/>
  <c r="U999" i="1" a="1"/>
  <c r="U999" i="1" s="1"/>
  <c r="U1000" i="1" a="1"/>
  <c r="U1000" i="1" s="1"/>
  <c r="U1001" i="1" a="1"/>
  <c r="U1001" i="1" s="1"/>
  <c r="U1002" i="1" a="1"/>
  <c r="U1002" i="1" s="1"/>
  <c r="U1003" i="1" a="1"/>
  <c r="U1003" i="1" s="1"/>
  <c r="U1004" i="1" a="1"/>
  <c r="U1004" i="1" s="1"/>
  <c r="U1005" i="1" a="1"/>
  <c r="U1005" i="1" s="1"/>
  <c r="U1006" i="1" a="1"/>
  <c r="U1006" i="1" s="1"/>
  <c r="U1007" i="1" a="1"/>
  <c r="U1007" i="1" s="1"/>
  <c r="U1008" i="1" a="1"/>
  <c r="U1008" i="1" s="1"/>
  <c r="U1009" i="1" a="1"/>
  <c r="U1009" i="1" s="1"/>
  <c r="U1010" i="1" a="1"/>
  <c r="U1010" i="1" s="1"/>
  <c r="U1011" i="1" a="1"/>
  <c r="U1011" i="1" s="1"/>
  <c r="U1012" i="1" a="1"/>
  <c r="U1012" i="1" s="1"/>
  <c r="U1013" i="1" a="1"/>
  <c r="U1013" i="1" s="1"/>
  <c r="U1014" i="1" a="1"/>
  <c r="U1014" i="1" s="1"/>
  <c r="U1015" i="1" a="1"/>
  <c r="U1015" i="1" s="1"/>
  <c r="U1016" i="1" a="1"/>
  <c r="U1016" i="1" s="1"/>
  <c r="U1017" i="1" a="1"/>
  <c r="U1017" i="1" s="1"/>
  <c r="U1018" i="1" a="1"/>
  <c r="U1018" i="1" s="1"/>
  <c r="U1019" i="1" a="1"/>
  <c r="U1019" i="1" s="1"/>
  <c r="U1020" i="1" a="1"/>
  <c r="U1020" i="1" s="1"/>
  <c r="U1021" i="1" a="1"/>
  <c r="U1021" i="1" s="1"/>
  <c r="U1022" i="1" a="1"/>
  <c r="U1022" i="1" s="1"/>
  <c r="U1023" i="1" a="1"/>
  <c r="U1023" i="1" s="1"/>
  <c r="U1024" i="1" a="1"/>
  <c r="U1024" i="1" s="1"/>
  <c r="U1025" i="1" a="1"/>
  <c r="U1025" i="1" s="1"/>
  <c r="U1026" i="1" a="1"/>
  <c r="U1026" i="1" s="1"/>
  <c r="U1027" i="1" a="1"/>
  <c r="U1027" i="1" s="1"/>
  <c r="U1028" i="1" a="1"/>
  <c r="U1028" i="1" s="1"/>
  <c r="U1029" i="1" a="1"/>
  <c r="U1029" i="1" s="1"/>
  <c r="U1030" i="1" a="1"/>
  <c r="U1030" i="1" s="1"/>
  <c r="U1031" i="1" a="1"/>
  <c r="U1031" i="1" s="1"/>
  <c r="U1032" i="1" a="1"/>
  <c r="U1032" i="1" s="1"/>
  <c r="U1033" i="1" a="1"/>
  <c r="U1033" i="1" s="1"/>
  <c r="U1034" i="1" a="1"/>
  <c r="U1034" i="1" s="1"/>
  <c r="U1035" i="1" a="1"/>
  <c r="U1035" i="1" s="1"/>
  <c r="U1036" i="1" a="1"/>
  <c r="U1036" i="1" s="1"/>
  <c r="U1037" i="1" a="1"/>
  <c r="U1037" i="1" s="1"/>
  <c r="U1038" i="1" a="1"/>
  <c r="U1038" i="1" s="1"/>
  <c r="U1039" i="1" a="1"/>
  <c r="U1039" i="1" s="1"/>
  <c r="U1040" i="1" a="1"/>
  <c r="U1040" i="1" s="1"/>
  <c r="U1041" i="1" a="1"/>
  <c r="U1041" i="1" s="1"/>
  <c r="U1042" i="1" a="1"/>
  <c r="U1042" i="1" s="1"/>
  <c r="U1043" i="1" a="1"/>
  <c r="U1043" i="1" s="1"/>
  <c r="U1044" i="1" a="1"/>
  <c r="U1044" i="1" s="1"/>
  <c r="U1045" i="1" a="1"/>
  <c r="U1045" i="1" s="1"/>
  <c r="U1046" i="1" a="1"/>
  <c r="U1046" i="1" s="1"/>
  <c r="U1047" i="1" a="1"/>
  <c r="U1047" i="1" s="1"/>
  <c r="U1048" i="1" a="1"/>
  <c r="U1048" i="1" s="1"/>
  <c r="U1049" i="1" a="1"/>
  <c r="U1049" i="1" s="1"/>
  <c r="U1050" i="1" a="1"/>
  <c r="U1050" i="1" s="1"/>
  <c r="U1051" i="1" a="1"/>
  <c r="U1051" i="1" s="1"/>
  <c r="U1052" i="1" a="1"/>
  <c r="U1052" i="1" s="1"/>
  <c r="U1053" i="1" a="1"/>
  <c r="U1053" i="1" s="1"/>
  <c r="U1054" i="1" a="1"/>
  <c r="U1054" i="1" s="1"/>
  <c r="U1055" i="1" a="1"/>
  <c r="U1055" i="1" s="1"/>
  <c r="U1056" i="1" a="1"/>
  <c r="U1056" i="1" s="1"/>
  <c r="U1057" i="1" a="1"/>
  <c r="U1057" i="1" s="1"/>
  <c r="U1058" i="1" a="1"/>
  <c r="U1058" i="1" s="1"/>
  <c r="U1059" i="1" a="1"/>
  <c r="U1059" i="1" s="1"/>
  <c r="U1060" i="1" a="1"/>
  <c r="U1060" i="1" s="1"/>
  <c r="U1061" i="1" a="1"/>
  <c r="U1061" i="1" s="1"/>
  <c r="U1062" i="1" a="1"/>
  <c r="U1062" i="1" s="1"/>
  <c r="U1063" i="1" a="1"/>
  <c r="U1063" i="1" s="1"/>
  <c r="U1064" i="1" a="1"/>
  <c r="U1064" i="1" s="1"/>
  <c r="U1065" i="1" a="1"/>
  <c r="U1065" i="1" s="1"/>
  <c r="U1066" i="1" a="1"/>
  <c r="U1066" i="1" s="1"/>
  <c r="U1067" i="1" a="1"/>
  <c r="U1067" i="1" s="1"/>
  <c r="U1068" i="1" a="1"/>
  <c r="U1068" i="1" s="1"/>
  <c r="U1069" i="1" a="1"/>
  <c r="U1069" i="1" s="1"/>
  <c r="U1070" i="1" a="1"/>
  <c r="U1070" i="1" s="1"/>
  <c r="U1071" i="1" a="1"/>
  <c r="U1071" i="1" s="1"/>
  <c r="U1072" i="1" a="1"/>
  <c r="U1072" i="1" s="1"/>
  <c r="U1073" i="1" a="1"/>
  <c r="U1073" i="1" s="1"/>
  <c r="U1074" i="1" a="1"/>
  <c r="U1074" i="1" s="1"/>
  <c r="U1075" i="1" a="1"/>
  <c r="U1075" i="1" s="1"/>
  <c r="U1076" i="1" a="1"/>
  <c r="U1076" i="1" s="1"/>
  <c r="U1077" i="1" a="1"/>
  <c r="U1077" i="1" s="1"/>
  <c r="U1078" i="1" a="1"/>
  <c r="U1078" i="1" s="1"/>
  <c r="U1079" i="1" a="1"/>
  <c r="U1079" i="1" s="1"/>
  <c r="U1080" i="1" a="1"/>
  <c r="U1080" i="1" s="1"/>
  <c r="U1081" i="1" a="1"/>
  <c r="U1081" i="1" s="1"/>
  <c r="U1082" i="1" a="1"/>
  <c r="U1082" i="1" s="1"/>
  <c r="U1083" i="1" a="1"/>
  <c r="U1083" i="1" s="1"/>
  <c r="U1084" i="1" a="1"/>
  <c r="U1084" i="1" s="1"/>
  <c r="U1085" i="1" a="1"/>
  <c r="U1085" i="1" s="1"/>
  <c r="U1086" i="1" a="1"/>
  <c r="U1086" i="1" s="1"/>
  <c r="U1087" i="1" a="1"/>
  <c r="U1087" i="1" s="1"/>
  <c r="U1088" i="1" a="1"/>
  <c r="U1088" i="1" s="1"/>
  <c r="U1089" i="1" a="1"/>
  <c r="U1089" i="1" s="1"/>
  <c r="U1090" i="1" a="1"/>
  <c r="U1090" i="1" s="1"/>
  <c r="U1091" i="1" a="1"/>
  <c r="U1091" i="1" s="1"/>
  <c r="U1092" i="1" a="1"/>
  <c r="U1092" i="1" s="1"/>
  <c r="U1093" i="1" a="1"/>
  <c r="U1093" i="1" s="1"/>
  <c r="U1094" i="1" a="1"/>
  <c r="U1094" i="1" s="1"/>
  <c r="U1095" i="1" a="1"/>
  <c r="U1095" i="1" s="1"/>
  <c r="U1096" i="1" a="1"/>
  <c r="U1096" i="1" s="1"/>
  <c r="U1097" i="1" a="1"/>
  <c r="U1097" i="1" s="1"/>
  <c r="U1098" i="1" a="1"/>
  <c r="U1098" i="1" s="1"/>
  <c r="U1099" i="1" a="1"/>
  <c r="U1099" i="1" s="1"/>
  <c r="U1100" i="1" a="1"/>
  <c r="U1100" i="1" s="1"/>
  <c r="U1101" i="1" a="1"/>
  <c r="U1101" i="1" s="1"/>
  <c r="U1102" i="1" a="1"/>
  <c r="U1102" i="1" s="1"/>
  <c r="U1103" i="1" a="1"/>
  <c r="U1103" i="1" s="1"/>
  <c r="U1104" i="1" a="1"/>
  <c r="U1104" i="1" s="1"/>
  <c r="U1105" i="1" a="1"/>
  <c r="U1105" i="1" s="1"/>
  <c r="U1106" i="1" a="1"/>
  <c r="U1106" i="1" s="1"/>
  <c r="U1107" i="1" a="1"/>
  <c r="U1107" i="1" s="1"/>
  <c r="U1108" i="1" a="1"/>
  <c r="U1108" i="1" s="1"/>
  <c r="U1109" i="1" a="1"/>
  <c r="U1109" i="1" s="1"/>
  <c r="U1110" i="1" a="1"/>
  <c r="U1110" i="1" s="1"/>
  <c r="U1111" i="1" a="1"/>
  <c r="U1111" i="1" s="1"/>
  <c r="U1112" i="1" a="1"/>
  <c r="U1112" i="1" s="1"/>
  <c r="U1113" i="1" a="1"/>
  <c r="U1113" i="1" s="1"/>
  <c r="U1114" i="1" a="1"/>
  <c r="U1114" i="1" s="1"/>
  <c r="U1115" i="1" a="1"/>
  <c r="U1115" i="1" s="1"/>
  <c r="U1116" i="1" a="1"/>
  <c r="U1116" i="1" s="1"/>
  <c r="U1117" i="1" a="1"/>
  <c r="U1117" i="1" s="1"/>
  <c r="U1118" i="1" a="1"/>
  <c r="U1118" i="1" s="1"/>
  <c r="U1119" i="1" a="1"/>
  <c r="U1119" i="1" s="1"/>
  <c r="U1120" i="1" a="1"/>
  <c r="U1120" i="1" s="1"/>
  <c r="U1121" i="1" a="1"/>
  <c r="U1121" i="1" s="1"/>
  <c r="U1122" i="1" a="1"/>
  <c r="U1122" i="1" s="1"/>
  <c r="U1123" i="1" a="1"/>
  <c r="U1123" i="1" s="1"/>
  <c r="U1124" i="1" a="1"/>
  <c r="U1124" i="1" s="1"/>
  <c r="U1125" i="1" a="1"/>
  <c r="U1125" i="1" s="1"/>
  <c r="U1126" i="1" a="1"/>
  <c r="U1126" i="1" s="1"/>
  <c r="U1127" i="1" a="1"/>
  <c r="U1127" i="1" s="1"/>
  <c r="U1128" i="1" a="1"/>
  <c r="U1128" i="1" s="1"/>
  <c r="U1129" i="1" a="1"/>
  <c r="U1129" i="1" s="1"/>
  <c r="U1130" i="1" a="1"/>
  <c r="U1130" i="1" s="1"/>
  <c r="U1131" i="1" a="1"/>
  <c r="U1131" i="1" s="1"/>
  <c r="U1132" i="1" a="1"/>
  <c r="U1132" i="1" s="1"/>
  <c r="U1133" i="1" a="1"/>
  <c r="U1133" i="1" s="1"/>
  <c r="U1134" i="1" a="1"/>
  <c r="U1134" i="1" s="1"/>
  <c r="U1135" i="1" a="1"/>
  <c r="U1135" i="1" s="1"/>
  <c r="U1136" i="1" a="1"/>
  <c r="U1136" i="1" s="1"/>
  <c r="U1137" i="1" a="1"/>
  <c r="U1137" i="1" s="1"/>
  <c r="U1138" i="1" a="1"/>
  <c r="U1138" i="1" s="1"/>
  <c r="U1139" i="1" a="1"/>
  <c r="U1139" i="1" s="1"/>
  <c r="U1140" i="1" a="1"/>
  <c r="U1140" i="1" s="1"/>
  <c r="U1141" i="1" a="1"/>
  <c r="U1141" i="1" s="1"/>
  <c r="U1142" i="1" a="1"/>
  <c r="U1142" i="1" s="1"/>
  <c r="U1143" i="1" a="1"/>
  <c r="U1143" i="1" s="1"/>
  <c r="U1144" i="1" a="1"/>
  <c r="U1144" i="1" s="1"/>
  <c r="U1145" i="1" a="1"/>
  <c r="U1145" i="1" s="1"/>
  <c r="U1146" i="1" a="1"/>
  <c r="U1146" i="1" s="1"/>
  <c r="U1147" i="1" a="1"/>
  <c r="U1147" i="1" s="1"/>
  <c r="U1148" i="1" a="1"/>
  <c r="U1148" i="1" s="1"/>
  <c r="U1149" i="1" a="1"/>
  <c r="U1149" i="1" s="1"/>
  <c r="U1150" i="1" a="1"/>
  <c r="U1150" i="1" s="1"/>
  <c r="U1151" i="1" a="1"/>
  <c r="U1151" i="1" s="1"/>
  <c r="U1152" i="1" a="1"/>
  <c r="U1152" i="1" s="1"/>
  <c r="U1153" i="1" a="1"/>
  <c r="U1153" i="1" s="1"/>
  <c r="U1154" i="1" a="1"/>
  <c r="U1154" i="1" s="1"/>
  <c r="U1155" i="1" a="1"/>
  <c r="U1155" i="1" s="1"/>
  <c r="U1156" i="1" a="1"/>
  <c r="U1156" i="1" s="1"/>
  <c r="U1157" i="1" a="1"/>
  <c r="U1157" i="1" s="1"/>
  <c r="U1158" i="1" a="1"/>
  <c r="U1158" i="1" s="1"/>
  <c r="U1159" i="1" a="1"/>
  <c r="U1159" i="1" s="1"/>
  <c r="U1160" i="1" a="1"/>
  <c r="U1160" i="1" s="1"/>
  <c r="U1161" i="1" a="1"/>
  <c r="U1161" i="1" s="1"/>
  <c r="U1162" i="1" a="1"/>
  <c r="U1162" i="1" s="1"/>
  <c r="U1163" i="1" a="1"/>
  <c r="U1163" i="1" s="1"/>
  <c r="U1164" i="1" a="1"/>
  <c r="U1164" i="1" s="1"/>
  <c r="U1165" i="1" a="1"/>
  <c r="U1165" i="1" s="1"/>
  <c r="U1166" i="1" a="1"/>
  <c r="U1166" i="1" s="1"/>
  <c r="U1167" i="1" a="1"/>
  <c r="U1167" i="1" s="1"/>
  <c r="U1168" i="1" a="1"/>
  <c r="U1168" i="1" s="1"/>
  <c r="U1169" i="1" a="1"/>
  <c r="U1169" i="1" s="1"/>
  <c r="U1170" i="1" a="1"/>
  <c r="U1170" i="1" s="1"/>
  <c r="U1171" i="1" a="1"/>
  <c r="U1171" i="1" s="1"/>
  <c r="U1172" i="1" a="1"/>
  <c r="U1172" i="1" s="1"/>
  <c r="U1173" i="1" a="1"/>
  <c r="U1173" i="1" s="1"/>
  <c r="U1174" i="1" a="1"/>
  <c r="U1174" i="1" s="1"/>
  <c r="U1175" i="1" a="1"/>
  <c r="U1175" i="1" s="1"/>
  <c r="U1176" i="1" a="1"/>
  <c r="U1176" i="1" s="1"/>
  <c r="U1177" i="1" a="1"/>
  <c r="U1177" i="1" s="1"/>
  <c r="U1178" i="1" a="1"/>
  <c r="U1178" i="1" s="1"/>
  <c r="U1179" i="1" a="1"/>
  <c r="U1179" i="1" s="1"/>
  <c r="U1180" i="1" a="1"/>
  <c r="U1180" i="1" s="1"/>
  <c r="U1181" i="1" a="1"/>
  <c r="U1181" i="1" s="1"/>
  <c r="U1182" i="1" a="1"/>
  <c r="U1182" i="1" s="1"/>
  <c r="U1183" i="1" a="1"/>
  <c r="U1183" i="1" s="1"/>
  <c r="U1184" i="1" a="1"/>
  <c r="U1184" i="1" s="1"/>
  <c r="U1185" i="1" a="1"/>
  <c r="U1185" i="1" s="1"/>
  <c r="U1186" i="1" a="1"/>
  <c r="U1186" i="1" s="1"/>
  <c r="U1187" i="1" a="1"/>
  <c r="U1187" i="1" s="1"/>
  <c r="U1188" i="1" a="1"/>
  <c r="U1188" i="1" s="1"/>
  <c r="U1189" i="1" a="1"/>
  <c r="U1189" i="1" s="1"/>
  <c r="U1190" i="1" a="1"/>
  <c r="U1190" i="1" s="1"/>
  <c r="U1191" i="1" a="1"/>
  <c r="U1191" i="1" s="1"/>
  <c r="U1192" i="1" a="1"/>
  <c r="U1192" i="1" s="1"/>
  <c r="U1193" i="1" a="1"/>
  <c r="U1193" i="1" s="1"/>
  <c r="U1194" i="1" a="1"/>
  <c r="U1194" i="1" s="1"/>
  <c r="U1195" i="1" a="1"/>
  <c r="U1195" i="1" s="1"/>
  <c r="U1196" i="1" a="1"/>
  <c r="U1196" i="1" s="1"/>
  <c r="U1197" i="1" a="1"/>
  <c r="U1197" i="1" s="1"/>
  <c r="U1198" i="1" a="1"/>
  <c r="U1198" i="1" s="1"/>
  <c r="U1199" i="1" a="1"/>
  <c r="U1199" i="1" s="1"/>
  <c r="U1200" i="1" a="1"/>
  <c r="U1200" i="1" s="1"/>
  <c r="U1201" i="1" a="1"/>
  <c r="U1201" i="1" s="1"/>
  <c r="U1202" i="1" a="1"/>
  <c r="U1202" i="1" s="1"/>
  <c r="U1203" i="1" a="1"/>
  <c r="U1203" i="1" s="1"/>
  <c r="U1204" i="1" a="1"/>
  <c r="U1204" i="1" s="1"/>
  <c r="U1205" i="1" a="1"/>
  <c r="U1205" i="1" s="1"/>
  <c r="U1206" i="1" a="1"/>
  <c r="U1206" i="1" s="1"/>
  <c r="U1207" i="1" a="1"/>
  <c r="U1207" i="1" s="1"/>
  <c r="U1208" i="1" a="1"/>
  <c r="U1208" i="1" s="1"/>
  <c r="U1209" i="1" a="1"/>
  <c r="U1209" i="1" s="1"/>
  <c r="U1210" i="1" a="1"/>
  <c r="U1210" i="1" s="1"/>
  <c r="U1211" i="1" a="1"/>
  <c r="U1211" i="1" s="1"/>
  <c r="U1212" i="1" a="1"/>
  <c r="U1212" i="1" s="1"/>
  <c r="U1213" i="1" a="1"/>
  <c r="U1213" i="1" s="1"/>
  <c r="U1214" i="1" a="1"/>
  <c r="U1214" i="1" s="1"/>
  <c r="U1215" i="1" a="1"/>
  <c r="U1215" i="1" s="1"/>
  <c r="U1216" i="1" a="1"/>
  <c r="U1216" i="1" s="1"/>
  <c r="U1217" i="1" a="1"/>
  <c r="U1217" i="1" s="1"/>
  <c r="U1218" i="1" a="1"/>
  <c r="U1218" i="1" s="1"/>
  <c r="U1219" i="1" a="1"/>
  <c r="U1219" i="1" s="1"/>
  <c r="U1220" i="1" a="1"/>
  <c r="U1220" i="1" s="1"/>
  <c r="U1221" i="1" a="1"/>
  <c r="U1221" i="1" s="1"/>
  <c r="U1222" i="1" a="1"/>
  <c r="U1222" i="1" s="1"/>
  <c r="U1223" i="1" a="1"/>
  <c r="U1223" i="1" s="1"/>
  <c r="U1224" i="1" a="1"/>
  <c r="U1224" i="1" s="1"/>
  <c r="U1225" i="1" a="1"/>
  <c r="U1225" i="1" s="1"/>
  <c r="U1226" i="1" a="1"/>
  <c r="U1226" i="1" s="1"/>
  <c r="U1227" i="1" a="1"/>
  <c r="U1227" i="1" s="1"/>
  <c r="U1228" i="1" a="1"/>
  <c r="U1228" i="1" s="1"/>
  <c r="U1229" i="1" a="1"/>
  <c r="U1229" i="1" s="1"/>
  <c r="U1230" i="1" a="1"/>
  <c r="U1230" i="1" s="1"/>
  <c r="U1231" i="1" a="1"/>
  <c r="U1231" i="1" s="1"/>
  <c r="U1232" i="1" a="1"/>
  <c r="U1232" i="1" s="1"/>
  <c r="U1233" i="1" a="1"/>
  <c r="U1233" i="1" s="1"/>
  <c r="U1234" i="1" a="1"/>
  <c r="U1234" i="1" s="1"/>
  <c r="U1235" i="1" a="1"/>
  <c r="U1235" i="1" s="1"/>
  <c r="U1236" i="1" a="1"/>
  <c r="U1236" i="1" s="1"/>
  <c r="U1237" i="1" a="1"/>
  <c r="U1237" i="1" s="1"/>
  <c r="U1238" i="1" a="1"/>
  <c r="U1238" i="1" s="1"/>
  <c r="U1239" i="1" a="1"/>
  <c r="U1239" i="1" s="1"/>
  <c r="U1240" i="1" a="1"/>
  <c r="U1240" i="1" s="1"/>
  <c r="U1241" i="1" a="1"/>
  <c r="U1241" i="1" s="1"/>
  <c r="U1242" i="1" a="1"/>
  <c r="U1242" i="1" s="1"/>
  <c r="U1243" i="1" a="1"/>
  <c r="U1243" i="1" s="1"/>
  <c r="U1244" i="1" a="1"/>
  <c r="U1244" i="1" s="1"/>
  <c r="U1245" i="1" a="1"/>
  <c r="U1245" i="1" s="1"/>
  <c r="U1246" i="1" a="1"/>
  <c r="U1246" i="1" s="1"/>
  <c r="U1247" i="1" a="1"/>
  <c r="U1247" i="1" s="1"/>
  <c r="U1248" i="1" a="1"/>
  <c r="U1248" i="1" s="1"/>
  <c r="U1249" i="1" a="1"/>
  <c r="U1249" i="1" s="1"/>
  <c r="U1250" i="1" a="1"/>
  <c r="U1250" i="1" s="1"/>
  <c r="U1251" i="1" a="1"/>
  <c r="U1251" i="1" s="1"/>
  <c r="U1252" i="1" a="1"/>
  <c r="U1252" i="1" s="1"/>
  <c r="U1253" i="1" a="1"/>
  <c r="U1253" i="1" s="1"/>
  <c r="U1254" i="1" a="1"/>
  <c r="U1254" i="1" s="1"/>
  <c r="U1255" i="1" a="1"/>
  <c r="U1255" i="1" s="1"/>
  <c r="U1256" i="1" a="1"/>
  <c r="U1256" i="1" s="1"/>
  <c r="U1257" i="1" a="1"/>
  <c r="U1257" i="1" s="1"/>
  <c r="U1258" i="1" a="1"/>
  <c r="U1258" i="1" s="1"/>
  <c r="U1259" i="1" a="1"/>
  <c r="U1259" i="1" s="1"/>
  <c r="U1260" i="1" a="1"/>
  <c r="U1260" i="1" s="1"/>
  <c r="U1261" i="1" a="1"/>
  <c r="U1261" i="1" s="1"/>
  <c r="U1262" i="1" a="1"/>
  <c r="U1262" i="1" s="1"/>
  <c r="U1263" i="1" a="1"/>
  <c r="U1263" i="1" s="1"/>
  <c r="U1264" i="1" a="1"/>
  <c r="U1264" i="1" s="1"/>
  <c r="U1265" i="1" a="1"/>
  <c r="U1265" i="1" s="1"/>
  <c r="U1266" i="1" a="1"/>
  <c r="U1266" i="1" s="1"/>
  <c r="U1267" i="1" a="1"/>
  <c r="U1267" i="1" s="1"/>
  <c r="U1268" i="1" a="1"/>
  <c r="U1268" i="1" s="1"/>
  <c r="U1269" i="1" a="1"/>
  <c r="U1269" i="1" s="1"/>
  <c r="U1270" i="1" a="1"/>
  <c r="U1270" i="1" s="1"/>
  <c r="U1271" i="1" a="1"/>
  <c r="U1271" i="1" s="1"/>
  <c r="U1272" i="1" a="1"/>
  <c r="U1272" i="1" s="1"/>
  <c r="U1273" i="1" a="1"/>
  <c r="U1273" i="1" s="1"/>
  <c r="U1274" i="1" a="1"/>
  <c r="U1274" i="1" s="1"/>
  <c r="U1275" i="1" a="1"/>
  <c r="U1275" i="1" s="1"/>
  <c r="U1276" i="1" a="1"/>
  <c r="U1276" i="1" s="1"/>
  <c r="U1277" i="1" a="1"/>
  <c r="U1277" i="1" s="1"/>
  <c r="U1278" i="1" a="1"/>
  <c r="U1278" i="1" s="1"/>
  <c r="U1279" i="1" a="1"/>
  <c r="U1279" i="1" s="1"/>
  <c r="U1280" i="1" a="1"/>
  <c r="U1280" i="1" s="1"/>
  <c r="U1281" i="1" a="1"/>
  <c r="U1281" i="1" s="1"/>
  <c r="U1282" i="1" a="1"/>
  <c r="U1282" i="1" s="1"/>
  <c r="U1283" i="1" a="1"/>
  <c r="U1283" i="1" s="1"/>
  <c r="U1284" i="1" a="1"/>
  <c r="U1284" i="1" s="1"/>
  <c r="U1285" i="1" a="1"/>
  <c r="U1285" i="1" s="1"/>
  <c r="U1286" i="1" a="1"/>
  <c r="U1286" i="1" s="1"/>
  <c r="U1287" i="1" a="1"/>
  <c r="U1287" i="1" s="1"/>
  <c r="U1288" i="1" a="1"/>
  <c r="U1288" i="1" s="1"/>
  <c r="U1289" i="1" a="1"/>
  <c r="U1289" i="1" s="1"/>
  <c r="U1290" i="1" a="1"/>
  <c r="U1290" i="1" s="1"/>
  <c r="U1291" i="1" a="1"/>
  <c r="U1291" i="1" s="1"/>
  <c r="U1292" i="1" a="1"/>
  <c r="U1292" i="1" s="1"/>
  <c r="U1293" i="1" a="1"/>
  <c r="U1293" i="1" s="1"/>
  <c r="U1294" i="1" a="1"/>
  <c r="U1294" i="1" s="1"/>
  <c r="U1295" i="1" a="1"/>
  <c r="U1295" i="1" s="1"/>
  <c r="U1296" i="1" a="1"/>
  <c r="U1296" i="1" s="1"/>
  <c r="U1297" i="1" a="1"/>
  <c r="U1297" i="1" s="1"/>
  <c r="U1298" i="1" a="1"/>
  <c r="U1298" i="1" s="1"/>
  <c r="U1299" i="1" a="1"/>
  <c r="U1299" i="1" s="1"/>
  <c r="U1300" i="1" a="1"/>
  <c r="U1300" i="1" s="1"/>
  <c r="U1301" i="1" a="1"/>
  <c r="U1301" i="1" s="1"/>
  <c r="U1302" i="1" a="1"/>
  <c r="U1302" i="1" s="1"/>
  <c r="U1303" i="1" a="1"/>
  <c r="U1303" i="1" s="1"/>
  <c r="U1304" i="1" a="1"/>
  <c r="U1304" i="1" s="1"/>
  <c r="U1305" i="1" a="1"/>
  <c r="U1305" i="1" s="1"/>
  <c r="U1306" i="1" a="1"/>
  <c r="U1306" i="1" s="1"/>
  <c r="U1307" i="1" a="1"/>
  <c r="U1307" i="1" s="1"/>
  <c r="U1308" i="1" a="1"/>
  <c r="U1308" i="1" s="1"/>
  <c r="U1309" i="1" a="1"/>
  <c r="U1309" i="1" s="1"/>
  <c r="U1310" i="1" a="1"/>
  <c r="U1310" i="1" s="1"/>
  <c r="U1311" i="1" a="1"/>
  <c r="U1311" i="1" s="1"/>
  <c r="U1312" i="1" a="1"/>
  <c r="U1312" i="1" s="1"/>
  <c r="U1313" i="1" a="1"/>
  <c r="U1313" i="1" s="1"/>
  <c r="U1314" i="1" a="1"/>
  <c r="U1314" i="1" s="1"/>
  <c r="U1315" i="1" a="1"/>
  <c r="U1315" i="1" s="1"/>
  <c r="U1316" i="1" a="1"/>
  <c r="U1316" i="1" s="1"/>
  <c r="U1317" i="1" a="1"/>
  <c r="U1317" i="1" s="1"/>
  <c r="U1318" i="1" a="1"/>
  <c r="U1318" i="1" s="1"/>
  <c r="U1319" i="1" a="1"/>
  <c r="U1319" i="1" s="1"/>
  <c r="U1320" i="1" a="1"/>
  <c r="U1320" i="1" s="1"/>
  <c r="U1321" i="1" a="1"/>
  <c r="U1321" i="1" s="1"/>
  <c r="U1322" i="1" a="1"/>
  <c r="U1322" i="1" s="1"/>
  <c r="U1323" i="1" a="1"/>
  <c r="U1323" i="1" s="1"/>
  <c r="U1324" i="1" a="1"/>
  <c r="U1324" i="1" s="1"/>
  <c r="U1325" i="1" a="1"/>
  <c r="U1325" i="1" s="1"/>
  <c r="U1326" i="1" a="1"/>
  <c r="U1326" i="1" s="1"/>
  <c r="U1327" i="1" a="1"/>
  <c r="U1327" i="1" s="1"/>
  <c r="U1328" i="1" a="1"/>
  <c r="U1328" i="1" s="1"/>
  <c r="U1329" i="1" a="1"/>
  <c r="U1329" i="1" s="1"/>
  <c r="U1330" i="1" a="1"/>
  <c r="U1330" i="1" s="1"/>
  <c r="U1331" i="1" a="1"/>
  <c r="U1331" i="1" s="1"/>
  <c r="U1332" i="1" a="1"/>
  <c r="U1332" i="1" s="1"/>
  <c r="U1333" i="1" a="1"/>
  <c r="U1333" i="1" s="1"/>
  <c r="U1334" i="1" a="1"/>
  <c r="U1334" i="1" s="1"/>
  <c r="U1335" i="1" a="1"/>
  <c r="U1335" i="1" s="1"/>
  <c r="U1336" i="1" a="1"/>
  <c r="U1336" i="1" s="1"/>
  <c r="U1337" i="1" a="1"/>
  <c r="U1337" i="1" s="1"/>
  <c r="U1338" i="1" a="1"/>
  <c r="U1338" i="1" s="1"/>
  <c r="U1339" i="1" a="1"/>
  <c r="U1339" i="1" s="1"/>
  <c r="U1340" i="1" a="1"/>
  <c r="U1340" i="1" s="1"/>
  <c r="U1341" i="1" a="1"/>
  <c r="U1341" i="1" s="1"/>
  <c r="U1342" i="1" a="1"/>
  <c r="U1342" i="1" s="1"/>
  <c r="U1343" i="1" a="1"/>
  <c r="U1343" i="1" s="1"/>
  <c r="U1344" i="1" a="1"/>
  <c r="U1344" i="1" s="1"/>
  <c r="U1345" i="1" a="1"/>
  <c r="U1345" i="1" s="1"/>
  <c r="U1346" i="1" a="1"/>
  <c r="U1346" i="1" s="1"/>
  <c r="U1347" i="1" a="1"/>
  <c r="U1347" i="1" s="1"/>
  <c r="U1348" i="1" a="1"/>
  <c r="U1348" i="1" s="1"/>
  <c r="U1349" i="1" a="1"/>
  <c r="U1349" i="1" s="1"/>
  <c r="U1350" i="1" a="1"/>
  <c r="U1350" i="1" s="1"/>
  <c r="U1351" i="1" a="1"/>
  <c r="U1351" i="1" s="1"/>
  <c r="U1352" i="1" a="1"/>
  <c r="U1352" i="1" s="1"/>
  <c r="U1353" i="1" a="1"/>
  <c r="U1353" i="1" s="1"/>
  <c r="U1354" i="1" a="1"/>
  <c r="U1354" i="1" s="1"/>
  <c r="U1355" i="1" a="1"/>
  <c r="U1355" i="1" s="1"/>
  <c r="U1356" i="1" a="1"/>
  <c r="U1356" i="1" s="1"/>
  <c r="U1357" i="1" a="1"/>
  <c r="U1357" i="1" s="1"/>
  <c r="U1358" i="1" a="1"/>
  <c r="U1358" i="1" s="1"/>
  <c r="U1359" i="1" a="1"/>
  <c r="U1359" i="1" s="1"/>
  <c r="U1360" i="1" a="1"/>
  <c r="U1360" i="1" s="1"/>
  <c r="U1361" i="1" a="1"/>
  <c r="U1361" i="1" s="1"/>
  <c r="U1362" i="1" a="1"/>
  <c r="U1362" i="1" s="1"/>
  <c r="U1363" i="1" a="1"/>
  <c r="U1363" i="1" s="1"/>
  <c r="U1364" i="1" a="1"/>
  <c r="U1364" i="1" s="1"/>
  <c r="U1365" i="1" a="1"/>
  <c r="U1365" i="1" s="1"/>
  <c r="U1366" i="1" a="1"/>
  <c r="U1366" i="1" s="1"/>
  <c r="U1367" i="1" a="1"/>
  <c r="U1367" i="1" s="1"/>
  <c r="U1368" i="1" a="1"/>
  <c r="U1368" i="1" s="1"/>
  <c r="U1369" i="1" a="1"/>
  <c r="U1369" i="1" s="1"/>
  <c r="U1370" i="1" a="1"/>
  <c r="U1370" i="1" s="1"/>
  <c r="U1371" i="1" a="1"/>
  <c r="U1371" i="1" s="1"/>
  <c r="U1372" i="1" a="1"/>
  <c r="U1372" i="1" s="1"/>
  <c r="U1373" i="1" a="1"/>
  <c r="U1373" i="1" s="1"/>
  <c r="U1374" i="1" a="1"/>
  <c r="U1374" i="1" s="1"/>
  <c r="U1375" i="1" a="1"/>
  <c r="U1375" i="1" s="1"/>
  <c r="U1376" i="1" a="1"/>
  <c r="U1376" i="1" s="1"/>
  <c r="U1377" i="1" a="1"/>
  <c r="U1377" i="1" s="1"/>
  <c r="U1378" i="1" a="1"/>
  <c r="U1378" i="1" s="1"/>
  <c r="U1379" i="1" a="1"/>
  <c r="U1379" i="1" s="1"/>
  <c r="U1380" i="1" a="1"/>
  <c r="U1380" i="1" s="1"/>
  <c r="U1381" i="1" a="1"/>
  <c r="U1381" i="1" s="1"/>
  <c r="U1382" i="1" a="1"/>
  <c r="U1382" i="1" s="1"/>
  <c r="U1383" i="1" a="1"/>
  <c r="U1383" i="1" s="1"/>
  <c r="U1384" i="1" a="1"/>
  <c r="U1384" i="1" s="1"/>
  <c r="U1385" i="1" a="1"/>
  <c r="U1385" i="1" s="1"/>
  <c r="U1386" i="1" a="1"/>
  <c r="U1386" i="1" s="1"/>
  <c r="U1387" i="1" a="1"/>
  <c r="U1387" i="1" s="1"/>
  <c r="U1388" i="1" a="1"/>
  <c r="U1388" i="1" s="1"/>
  <c r="U1389" i="1" a="1"/>
  <c r="U1389" i="1" s="1"/>
  <c r="U1390" i="1" a="1"/>
  <c r="U1390" i="1" s="1"/>
  <c r="U1391" i="1" a="1"/>
  <c r="U1391" i="1" s="1"/>
  <c r="U1392" i="1" a="1"/>
  <c r="U1392" i="1" s="1"/>
  <c r="U1393" i="1" a="1"/>
  <c r="U1393" i="1" s="1"/>
  <c r="U1394" i="1" a="1"/>
  <c r="U1394" i="1" s="1"/>
  <c r="U1395" i="1" a="1"/>
  <c r="U1395" i="1" s="1"/>
  <c r="U1396" i="1" a="1"/>
  <c r="U1396" i="1" s="1"/>
  <c r="U1397" i="1" a="1"/>
  <c r="U1397" i="1" s="1"/>
  <c r="U1398" i="1" a="1"/>
  <c r="U1398" i="1" s="1"/>
  <c r="U1399" i="1" a="1"/>
  <c r="U1399" i="1" s="1"/>
  <c r="U1400" i="1" a="1"/>
  <c r="U1400" i="1" s="1"/>
  <c r="U1401" i="1" a="1"/>
  <c r="U1401" i="1" s="1"/>
  <c r="U1402" i="1" a="1"/>
  <c r="U1402" i="1" s="1"/>
  <c r="U1403" i="1" a="1"/>
  <c r="U1403" i="1" s="1"/>
  <c r="U1404" i="1" a="1"/>
  <c r="U1404" i="1" s="1"/>
  <c r="U1405" i="1" a="1"/>
  <c r="U1405" i="1" s="1"/>
  <c r="U1406" i="1" a="1"/>
  <c r="U1406" i="1" s="1"/>
  <c r="U1407" i="1" a="1"/>
  <c r="U1407" i="1" s="1"/>
  <c r="U1408" i="1" a="1"/>
  <c r="U1408" i="1" s="1"/>
  <c r="U1409" i="1" a="1"/>
  <c r="U1409" i="1" s="1"/>
  <c r="U1410" i="1" a="1"/>
  <c r="U1410" i="1" s="1"/>
  <c r="U1411" i="1" a="1"/>
  <c r="U1411" i="1" s="1"/>
  <c r="U1412" i="1" a="1"/>
  <c r="U1412" i="1" s="1"/>
  <c r="U1413" i="1" a="1"/>
  <c r="U1413" i="1" s="1"/>
  <c r="U1414" i="1" a="1"/>
  <c r="U1414" i="1" s="1"/>
  <c r="U1415" i="1" a="1"/>
  <c r="U1415" i="1" s="1"/>
  <c r="U1416" i="1" a="1"/>
  <c r="U1416" i="1" s="1"/>
  <c r="U1417" i="1" a="1"/>
  <c r="U1417" i="1" s="1"/>
  <c r="U1418" i="1" a="1"/>
  <c r="U1418" i="1" s="1"/>
  <c r="U1419" i="1" a="1"/>
  <c r="U1419" i="1" s="1"/>
  <c r="U1420" i="1" a="1"/>
  <c r="U1420" i="1" s="1"/>
  <c r="U1421" i="1" a="1"/>
  <c r="U1421" i="1" s="1"/>
  <c r="U1422" i="1" a="1"/>
  <c r="U1422" i="1" s="1"/>
  <c r="U1423" i="1" a="1"/>
  <c r="U1423" i="1" s="1"/>
  <c r="U1424" i="1" a="1"/>
  <c r="U1424" i="1" s="1"/>
  <c r="U1425" i="1" a="1"/>
  <c r="U1425" i="1" s="1"/>
  <c r="U1426" i="1" a="1"/>
  <c r="U1426" i="1" s="1"/>
  <c r="U1427" i="1" a="1"/>
  <c r="U1427" i="1" s="1"/>
  <c r="U1428" i="1" a="1"/>
  <c r="U1428" i="1" s="1"/>
  <c r="U1429" i="1" a="1"/>
  <c r="U1429" i="1" s="1"/>
  <c r="U1430" i="1" a="1"/>
  <c r="U1430" i="1" s="1"/>
  <c r="U1431" i="1" a="1"/>
  <c r="U1431" i="1" s="1"/>
  <c r="U1432" i="1" a="1"/>
  <c r="U1432" i="1" s="1"/>
  <c r="U1433" i="1" a="1"/>
  <c r="U1433" i="1" s="1"/>
  <c r="U1434" i="1" a="1"/>
  <c r="U1434" i="1" s="1"/>
  <c r="U1435" i="1" a="1"/>
  <c r="U1435" i="1" s="1"/>
  <c r="U1436" i="1" a="1"/>
  <c r="U1436" i="1" s="1"/>
  <c r="U1437" i="1" a="1"/>
  <c r="U1437" i="1" s="1"/>
  <c r="U1438" i="1" a="1"/>
  <c r="U1438" i="1" s="1"/>
  <c r="U1439" i="1" a="1"/>
  <c r="U1439" i="1" s="1"/>
  <c r="U1440" i="1" a="1"/>
  <c r="U1440" i="1" s="1"/>
  <c r="U1441" i="1" a="1"/>
  <c r="U1441" i="1" s="1"/>
  <c r="U1442" i="1" a="1"/>
  <c r="U1442" i="1" s="1"/>
  <c r="U1443" i="1" a="1"/>
  <c r="U1443" i="1" s="1"/>
  <c r="U1444" i="1" a="1"/>
  <c r="U1444" i="1" s="1"/>
  <c r="U1445" i="1" a="1"/>
  <c r="U1445" i="1" s="1"/>
  <c r="U1446" i="1" a="1"/>
  <c r="U1446" i="1" s="1"/>
  <c r="U1447" i="1" a="1"/>
  <c r="U1447" i="1" s="1"/>
  <c r="U1448" i="1" a="1"/>
  <c r="U1448" i="1" s="1"/>
  <c r="U1449" i="1" a="1"/>
  <c r="U1449" i="1" s="1"/>
  <c r="U1450" i="1" a="1"/>
  <c r="U1450" i="1" s="1"/>
  <c r="U1451" i="1" a="1"/>
  <c r="U1451" i="1" s="1"/>
  <c r="U1452" i="1" a="1"/>
  <c r="U1452" i="1" s="1"/>
  <c r="U1453" i="1" a="1"/>
  <c r="U1453" i="1" s="1"/>
  <c r="U1454" i="1" a="1"/>
  <c r="U1454" i="1" s="1"/>
  <c r="U1455" i="1" a="1"/>
  <c r="U1455" i="1" s="1"/>
  <c r="U1456" i="1" a="1"/>
  <c r="U1456" i="1" s="1"/>
  <c r="U1457" i="1" a="1"/>
  <c r="U1457" i="1" s="1"/>
  <c r="U1458" i="1" a="1"/>
  <c r="U1458" i="1" s="1"/>
  <c r="U1459" i="1" a="1"/>
  <c r="U1459" i="1" s="1"/>
  <c r="U1460" i="1" a="1"/>
  <c r="U1460" i="1" s="1"/>
  <c r="U1461" i="1" a="1"/>
  <c r="U1461" i="1" s="1"/>
  <c r="U1462" i="1" a="1"/>
  <c r="U1462" i="1" s="1"/>
  <c r="U1463" i="1" a="1"/>
  <c r="U1463" i="1" s="1"/>
  <c r="U1464" i="1" a="1"/>
  <c r="U1464" i="1" s="1"/>
  <c r="U1465" i="1" a="1"/>
  <c r="U1465" i="1" s="1"/>
  <c r="U1466" i="1" a="1"/>
  <c r="U1466" i="1" s="1"/>
  <c r="U1467" i="1" a="1"/>
  <c r="U1467" i="1" s="1"/>
  <c r="U1468" i="1" a="1"/>
  <c r="U1468" i="1" s="1"/>
  <c r="U1469" i="1" a="1"/>
  <c r="U1469" i="1" s="1"/>
  <c r="U1470" i="1" a="1"/>
  <c r="U1470" i="1" s="1"/>
  <c r="U1471" i="1" a="1"/>
  <c r="U1471" i="1" s="1"/>
  <c r="U1472" i="1" a="1"/>
  <c r="U1472" i="1" s="1"/>
  <c r="U1473" i="1" a="1"/>
  <c r="U1473" i="1" s="1"/>
  <c r="U1474" i="1" a="1"/>
  <c r="U1474" i="1" s="1"/>
  <c r="U1475" i="1" a="1"/>
  <c r="U1475" i="1" s="1"/>
  <c r="U1476" i="1" a="1"/>
  <c r="U1476" i="1" s="1"/>
  <c r="U1477" i="1" a="1"/>
  <c r="U1477" i="1" s="1"/>
  <c r="U1478" i="1" a="1"/>
  <c r="U1478" i="1" s="1"/>
  <c r="U1479" i="1" a="1"/>
  <c r="U1479" i="1" s="1"/>
  <c r="U1480" i="1" a="1"/>
  <c r="U1480" i="1" s="1"/>
  <c r="U1481" i="1" a="1"/>
  <c r="U1481" i="1" s="1"/>
  <c r="U1482" i="1" a="1"/>
  <c r="U1482" i="1" s="1"/>
  <c r="U1483" i="1" a="1"/>
  <c r="U1483" i="1" s="1"/>
  <c r="U1484" i="1" a="1"/>
  <c r="U1484" i="1" s="1"/>
  <c r="U1485" i="1" a="1"/>
  <c r="U1485" i="1" s="1"/>
  <c r="U1486" i="1" a="1"/>
  <c r="U1486" i="1" s="1"/>
  <c r="U1487" i="1" a="1"/>
  <c r="U1487" i="1" s="1"/>
  <c r="U1488" i="1" a="1"/>
  <c r="U1488" i="1" s="1"/>
  <c r="U1489" i="1" a="1"/>
  <c r="U1489" i="1" s="1"/>
  <c r="U1490" i="1" a="1"/>
  <c r="U1490" i="1" s="1"/>
  <c r="U1491" i="1" a="1"/>
  <c r="U1491" i="1" s="1"/>
  <c r="U1492" i="1" a="1"/>
  <c r="U1492" i="1" s="1"/>
  <c r="U1493" i="1" a="1"/>
  <c r="U1493" i="1" s="1"/>
  <c r="U1494" i="1" a="1"/>
  <c r="U1494" i="1" s="1"/>
  <c r="U1495" i="1" a="1"/>
  <c r="U1495" i="1" s="1"/>
  <c r="U1496" i="1" a="1"/>
  <c r="U1496" i="1" s="1"/>
  <c r="U1497" i="1" a="1"/>
  <c r="U1497" i="1" s="1"/>
  <c r="U1498" i="1" a="1"/>
  <c r="U1498" i="1" s="1"/>
  <c r="U1499" i="1" a="1"/>
  <c r="U1499" i="1" s="1"/>
  <c r="U1500" i="1" a="1"/>
  <c r="U1500" i="1" s="1"/>
  <c r="U1501" i="1" a="1"/>
  <c r="U1501" i="1" s="1"/>
  <c r="U1502" i="1" a="1"/>
  <c r="U1502" i="1" s="1"/>
  <c r="U1503" i="1" a="1"/>
  <c r="U1503" i="1" s="1"/>
  <c r="U1504" i="1" a="1"/>
  <c r="U1504" i="1" s="1"/>
  <c r="U1505" i="1" a="1"/>
  <c r="U1505" i="1" s="1"/>
  <c r="U1506" i="1" a="1"/>
  <c r="U1506" i="1" s="1"/>
  <c r="U1507" i="1" a="1"/>
  <c r="U1507" i="1" s="1"/>
  <c r="U1508" i="1" a="1"/>
  <c r="U1508" i="1" s="1"/>
  <c r="U1509" i="1" a="1"/>
  <c r="U1509" i="1" s="1"/>
  <c r="U1510" i="1" a="1"/>
  <c r="U1510" i="1" s="1"/>
  <c r="U1511" i="1" a="1"/>
  <c r="U1511" i="1" s="1"/>
  <c r="U1512" i="1" a="1"/>
  <c r="U1512" i="1" s="1"/>
  <c r="U1513" i="1" a="1"/>
  <c r="U1513" i="1" s="1"/>
  <c r="U1514" i="1" a="1"/>
  <c r="U1514" i="1" s="1"/>
  <c r="U1515" i="1" a="1"/>
  <c r="U1515" i="1" s="1"/>
  <c r="U1516" i="1" a="1"/>
  <c r="U1516" i="1" s="1"/>
  <c r="U1517" i="1" a="1"/>
  <c r="U1517" i="1" s="1"/>
  <c r="U1518" i="1" a="1"/>
  <c r="U1518" i="1" s="1"/>
  <c r="U1519" i="1" a="1"/>
  <c r="U1519" i="1" s="1"/>
  <c r="U1520" i="1" a="1"/>
  <c r="U1520" i="1" s="1"/>
  <c r="U1521" i="1" a="1"/>
  <c r="U1521" i="1" s="1"/>
  <c r="U1522" i="1" a="1"/>
  <c r="U1522" i="1" s="1"/>
  <c r="U1523" i="1" a="1"/>
  <c r="U1523" i="1" s="1"/>
  <c r="U1524" i="1" a="1"/>
  <c r="U1524" i="1" s="1"/>
  <c r="U1525" i="1" a="1"/>
  <c r="U1525" i="1" s="1"/>
  <c r="U1526" i="1" a="1"/>
  <c r="U1526" i="1" s="1"/>
  <c r="U1527" i="1" a="1"/>
  <c r="U1527" i="1" s="1"/>
  <c r="U1528" i="1" a="1"/>
  <c r="U1528" i="1" s="1"/>
  <c r="U1529" i="1" a="1"/>
  <c r="U1529" i="1" s="1"/>
  <c r="U1530" i="1" a="1"/>
  <c r="U1530" i="1" s="1"/>
  <c r="U1531" i="1" a="1"/>
  <c r="U1531" i="1" s="1"/>
  <c r="U1532" i="1" a="1"/>
  <c r="U1532" i="1" s="1"/>
  <c r="U1533" i="1" a="1"/>
  <c r="U1533" i="1" s="1"/>
  <c r="U1534" i="1" a="1"/>
  <c r="U1534" i="1" s="1"/>
  <c r="U1535" i="1" a="1"/>
  <c r="U1535" i="1" s="1"/>
  <c r="U1536" i="1" a="1"/>
  <c r="U1536" i="1" s="1"/>
  <c r="U1537" i="1" a="1"/>
  <c r="U1537" i="1" s="1"/>
  <c r="U1538" i="1" a="1"/>
  <c r="U1538" i="1" s="1"/>
  <c r="U1539" i="1" a="1"/>
  <c r="U1539" i="1" s="1"/>
  <c r="U1540" i="1" a="1"/>
  <c r="U1540" i="1" s="1"/>
  <c r="U1541" i="1" a="1"/>
  <c r="U1541" i="1" s="1"/>
  <c r="U1542" i="1" a="1"/>
  <c r="U1542" i="1" s="1"/>
  <c r="U1543" i="1" a="1"/>
  <c r="U1543" i="1" s="1"/>
  <c r="U1544" i="1" a="1"/>
  <c r="U1544" i="1" s="1"/>
  <c r="U1545" i="1" a="1"/>
  <c r="U1545" i="1" s="1"/>
  <c r="U1546" i="1" a="1"/>
  <c r="U1546" i="1" s="1"/>
  <c r="U1547" i="1" a="1"/>
  <c r="U1547" i="1" s="1"/>
  <c r="U1548" i="1" a="1"/>
  <c r="U1548" i="1" s="1"/>
  <c r="U1549" i="1" a="1"/>
  <c r="U1549" i="1" s="1"/>
  <c r="U1550" i="1" a="1"/>
  <c r="U1550" i="1" s="1"/>
  <c r="U1551" i="1" a="1"/>
  <c r="U1551" i="1" s="1"/>
  <c r="U1552" i="1" a="1"/>
  <c r="U1552" i="1" s="1"/>
  <c r="U1553" i="1" a="1"/>
  <c r="U1553" i="1" s="1"/>
  <c r="U1554" i="1" a="1"/>
  <c r="U1554" i="1" s="1"/>
  <c r="U1555" i="1" a="1"/>
  <c r="U1555" i="1" s="1"/>
  <c r="U1556" i="1" a="1"/>
  <c r="U1556" i="1" s="1"/>
  <c r="U1557" i="1" a="1"/>
  <c r="U1557" i="1" s="1"/>
  <c r="U1558" i="1" a="1"/>
  <c r="U1558" i="1" s="1"/>
  <c r="U1559" i="1" a="1"/>
  <c r="U1559" i="1" s="1"/>
  <c r="U1560" i="1" a="1"/>
  <c r="U1560" i="1" s="1"/>
  <c r="U1561" i="1" a="1"/>
  <c r="U1561" i="1" s="1"/>
  <c r="U1562" i="1" a="1"/>
  <c r="U1562" i="1" s="1"/>
  <c r="U1563" i="1" a="1"/>
  <c r="U1563" i="1" s="1"/>
  <c r="U1564" i="1" a="1"/>
  <c r="U1564" i="1" s="1"/>
  <c r="U1565" i="1" a="1"/>
  <c r="U1565" i="1" s="1"/>
  <c r="U1566" i="1" a="1"/>
  <c r="U1566" i="1" s="1"/>
  <c r="U1567" i="1" a="1"/>
  <c r="U1567" i="1" s="1"/>
  <c r="U1568" i="1" a="1"/>
  <c r="U1568" i="1" s="1"/>
  <c r="U1569" i="1" a="1"/>
  <c r="U1569" i="1" s="1"/>
  <c r="U1570" i="1" a="1"/>
  <c r="U1570" i="1" s="1"/>
  <c r="U1571" i="1" a="1"/>
  <c r="U1571" i="1" s="1"/>
  <c r="U1572" i="1" a="1"/>
  <c r="U1572" i="1" s="1"/>
  <c r="U1573" i="1" a="1"/>
  <c r="U1573" i="1" s="1"/>
  <c r="U1574" i="1" a="1"/>
  <c r="U1574" i="1" s="1"/>
  <c r="U1575" i="1" a="1"/>
  <c r="U1575" i="1" s="1"/>
  <c r="U1576" i="1" a="1"/>
  <c r="U1576" i="1" s="1"/>
  <c r="U1577" i="1" a="1"/>
  <c r="U1577" i="1" s="1"/>
  <c r="U1578" i="1" a="1"/>
  <c r="U1578" i="1" s="1"/>
  <c r="U1579" i="1" a="1"/>
  <c r="U1579" i="1" s="1"/>
  <c r="U1580" i="1" a="1"/>
  <c r="U1580" i="1" s="1"/>
  <c r="U1581" i="1" a="1"/>
  <c r="U1581" i="1" s="1"/>
  <c r="U1582" i="1" a="1"/>
  <c r="U1582" i="1" s="1"/>
  <c r="U1583" i="1" a="1"/>
  <c r="U1583" i="1" s="1"/>
  <c r="U1584" i="1" a="1"/>
  <c r="U1584" i="1" s="1"/>
  <c r="U1585" i="1" a="1"/>
  <c r="U1585" i="1" s="1"/>
  <c r="U1586" i="1" a="1"/>
  <c r="U1586" i="1" s="1"/>
  <c r="U1587" i="1" a="1"/>
  <c r="U1587" i="1" s="1"/>
  <c r="U1588" i="1" a="1"/>
  <c r="U1588" i="1" s="1"/>
  <c r="U1589" i="1" a="1"/>
  <c r="U1589" i="1" s="1"/>
  <c r="U1590" i="1" a="1"/>
  <c r="U1590" i="1" s="1"/>
  <c r="U1591" i="1" a="1"/>
  <c r="U1591" i="1" s="1"/>
  <c r="U1592" i="1" a="1"/>
  <c r="U1592" i="1" s="1"/>
  <c r="U1593" i="1" a="1"/>
  <c r="U1593" i="1" s="1"/>
  <c r="U1594" i="1" a="1"/>
  <c r="U1594" i="1" s="1"/>
  <c r="U1595" i="1" a="1"/>
  <c r="U1595" i="1" s="1"/>
  <c r="U1596" i="1" a="1"/>
  <c r="U1596" i="1" s="1"/>
  <c r="U1597" i="1" a="1"/>
  <c r="U1597" i="1" s="1"/>
  <c r="U1598" i="1" a="1"/>
  <c r="U1598" i="1" s="1"/>
  <c r="U1599" i="1" a="1"/>
  <c r="U1599" i="1" s="1"/>
  <c r="U1600" i="1" a="1"/>
  <c r="U1600" i="1" s="1"/>
  <c r="U1601" i="1" a="1"/>
  <c r="U1601" i="1" s="1"/>
  <c r="U1602" i="1" a="1"/>
  <c r="U1602" i="1" s="1"/>
  <c r="U1603" i="1" a="1"/>
  <c r="U1603" i="1" s="1"/>
  <c r="U1604" i="1" a="1"/>
  <c r="U1604" i="1" s="1"/>
  <c r="U1605" i="1" a="1"/>
  <c r="U1605" i="1" s="1"/>
  <c r="U1606" i="1" a="1"/>
  <c r="U1606" i="1" s="1"/>
  <c r="U1607" i="1" a="1"/>
  <c r="U1607" i="1" s="1"/>
  <c r="U1608" i="1" a="1"/>
  <c r="U1608" i="1" s="1"/>
  <c r="U1609" i="1" a="1"/>
  <c r="U1609" i="1" s="1"/>
  <c r="U1610" i="1" a="1"/>
  <c r="U1610" i="1" s="1"/>
  <c r="U1611" i="1" a="1"/>
  <c r="U1611" i="1" s="1"/>
  <c r="U1612" i="1" a="1"/>
  <c r="U1612" i="1" s="1"/>
  <c r="U1613" i="1" a="1"/>
  <c r="U1613" i="1" s="1"/>
  <c r="U1614" i="1" a="1"/>
  <c r="U1614" i="1" s="1"/>
  <c r="U1615" i="1" a="1"/>
  <c r="U1615" i="1" s="1"/>
  <c r="U1616" i="1" a="1"/>
  <c r="U1616" i="1" s="1"/>
  <c r="U1617" i="1" a="1"/>
  <c r="U1617" i="1" s="1"/>
  <c r="U1618" i="1" a="1"/>
  <c r="U1618" i="1" s="1"/>
  <c r="U1619" i="1" a="1"/>
  <c r="U1619" i="1" s="1"/>
  <c r="U1620" i="1" a="1"/>
  <c r="U1620" i="1" s="1"/>
  <c r="U1621" i="1" a="1"/>
  <c r="U1621" i="1" s="1"/>
  <c r="U1622" i="1" a="1"/>
  <c r="U1622" i="1" s="1"/>
  <c r="U1623" i="1" a="1"/>
  <c r="U1623" i="1" s="1"/>
  <c r="U1624" i="1" a="1"/>
  <c r="U1624" i="1" s="1"/>
  <c r="U1625" i="1" a="1"/>
  <c r="U1625" i="1" s="1"/>
  <c r="U1626" i="1" a="1"/>
  <c r="U1626" i="1" s="1"/>
  <c r="U1627" i="1" a="1"/>
  <c r="U1627" i="1" s="1"/>
  <c r="U1628" i="1" a="1"/>
  <c r="U1628" i="1" s="1"/>
  <c r="U1629" i="1" a="1"/>
  <c r="U1629" i="1" s="1"/>
  <c r="U1630" i="1" a="1"/>
  <c r="U1630" i="1" s="1"/>
  <c r="U1631" i="1" a="1"/>
  <c r="U1631" i="1" s="1"/>
  <c r="U1632" i="1" a="1"/>
  <c r="U1632" i="1" s="1"/>
  <c r="U1633" i="1" a="1"/>
  <c r="U1633" i="1" s="1"/>
  <c r="U1634" i="1" a="1"/>
  <c r="U1634" i="1" s="1"/>
  <c r="U1635" i="1" a="1"/>
  <c r="U1635" i="1" s="1"/>
  <c r="U1636" i="1" a="1"/>
  <c r="U1636" i="1" s="1"/>
  <c r="U1637" i="1" a="1"/>
  <c r="U1637" i="1" s="1"/>
  <c r="U1638" i="1" a="1"/>
  <c r="U1638" i="1" s="1"/>
  <c r="U1639" i="1" a="1"/>
  <c r="U1639" i="1" s="1"/>
  <c r="U1640" i="1" a="1"/>
  <c r="U1640" i="1" s="1"/>
  <c r="U1641" i="1" a="1"/>
  <c r="U1641" i="1" s="1"/>
  <c r="U1642" i="1" a="1"/>
  <c r="U1642" i="1" s="1"/>
  <c r="U1643" i="1" a="1"/>
  <c r="U1643" i="1" s="1"/>
  <c r="U1644" i="1" a="1"/>
  <c r="U1644" i="1" s="1"/>
  <c r="U1645" i="1" a="1"/>
  <c r="U1645" i="1" s="1"/>
  <c r="U1646" i="1" a="1"/>
  <c r="U1646" i="1" s="1"/>
  <c r="U1647" i="1" a="1"/>
  <c r="U1647" i="1" s="1"/>
  <c r="U1648" i="1" a="1"/>
  <c r="U1648" i="1" s="1"/>
  <c r="U1649" i="1" a="1"/>
  <c r="U1649" i="1" s="1"/>
  <c r="U1650" i="1" a="1"/>
  <c r="U1650" i="1" s="1"/>
  <c r="U1651" i="1" a="1"/>
  <c r="U1651" i="1" s="1"/>
  <c r="U1652" i="1" a="1"/>
  <c r="U1652" i="1" s="1"/>
  <c r="U1653" i="1" a="1"/>
  <c r="U1653" i="1" s="1"/>
  <c r="U1654" i="1" a="1"/>
  <c r="U1654" i="1" s="1"/>
  <c r="U1655" i="1" a="1"/>
  <c r="U1655" i="1" s="1"/>
  <c r="U1656" i="1" a="1"/>
  <c r="U1656" i="1" s="1"/>
  <c r="U1657" i="1" a="1"/>
  <c r="U1657" i="1" s="1"/>
  <c r="U1658" i="1" a="1"/>
  <c r="U1658" i="1" s="1"/>
  <c r="U1659" i="1" a="1"/>
  <c r="U1659" i="1" s="1"/>
  <c r="U1660" i="1" a="1"/>
  <c r="U1660" i="1" s="1"/>
  <c r="U1661" i="1" a="1"/>
  <c r="U1661" i="1" s="1"/>
  <c r="U1662" i="1" a="1"/>
  <c r="U1662" i="1" s="1"/>
  <c r="U1663" i="1" a="1"/>
  <c r="U1663" i="1" s="1"/>
  <c r="U1664" i="1" a="1"/>
  <c r="U1664" i="1" s="1"/>
  <c r="U1665" i="1" a="1"/>
  <c r="U1665" i="1" s="1"/>
  <c r="U1666" i="1" a="1"/>
  <c r="U1666" i="1" s="1"/>
  <c r="U1667" i="1" a="1"/>
  <c r="U1667" i="1" s="1"/>
  <c r="U1668" i="1" a="1"/>
  <c r="U1668" i="1" s="1"/>
  <c r="U1669" i="1" a="1"/>
  <c r="U1669" i="1" s="1"/>
  <c r="U1670" i="1" a="1"/>
  <c r="U1670" i="1" s="1"/>
  <c r="U1671" i="1" a="1"/>
  <c r="U1671" i="1" s="1"/>
  <c r="U1672" i="1" a="1"/>
  <c r="U1672" i="1" s="1"/>
  <c r="U1673" i="1" a="1"/>
  <c r="U1673" i="1" s="1"/>
  <c r="U1674" i="1" a="1"/>
  <c r="U1674" i="1" s="1"/>
  <c r="U1675" i="1" a="1"/>
  <c r="U1675" i="1" s="1"/>
  <c r="U1676" i="1" a="1"/>
  <c r="U1676" i="1" s="1"/>
  <c r="U1677" i="1" a="1"/>
  <c r="U1677" i="1" s="1"/>
  <c r="U1678" i="1" a="1"/>
  <c r="U1678" i="1" s="1"/>
  <c r="U1679" i="1" a="1"/>
  <c r="U1679" i="1" s="1"/>
  <c r="U1680" i="1" a="1"/>
  <c r="U1680" i="1" s="1"/>
  <c r="U1681" i="1" a="1"/>
  <c r="U1681" i="1" s="1"/>
  <c r="U1682" i="1" a="1"/>
  <c r="U1682" i="1" s="1"/>
  <c r="U1683" i="1" a="1"/>
  <c r="U1683" i="1" s="1"/>
  <c r="U1684" i="1" a="1"/>
  <c r="U1684" i="1" s="1"/>
  <c r="U1685" i="1" a="1"/>
  <c r="U1685" i="1" s="1"/>
  <c r="U1686" i="1" a="1"/>
  <c r="U1686" i="1" s="1"/>
  <c r="U1687" i="1" a="1"/>
  <c r="U1687" i="1" s="1"/>
  <c r="U1688" i="1" a="1"/>
  <c r="U1688" i="1" s="1"/>
  <c r="U1689" i="1" a="1"/>
  <c r="U1689" i="1" s="1"/>
  <c r="U1690" i="1" a="1"/>
  <c r="U1690" i="1" s="1"/>
  <c r="U1691" i="1" a="1"/>
  <c r="U1691" i="1" s="1"/>
  <c r="U1692" i="1" a="1"/>
  <c r="U1692" i="1" s="1"/>
  <c r="U1693" i="1" a="1"/>
  <c r="U1693" i="1" s="1"/>
  <c r="U1694" i="1" a="1"/>
  <c r="U1694" i="1" s="1"/>
  <c r="U1695" i="1" a="1"/>
  <c r="U1695" i="1" s="1"/>
  <c r="U1696" i="1" a="1"/>
  <c r="U1696" i="1" s="1"/>
  <c r="U1697" i="1" a="1"/>
  <c r="U1697" i="1" s="1"/>
  <c r="U1698" i="1" a="1"/>
  <c r="U1698" i="1" s="1"/>
  <c r="U1699" i="1" a="1"/>
  <c r="U1699" i="1" s="1"/>
  <c r="U1700" i="1" a="1"/>
  <c r="U1700" i="1" s="1"/>
  <c r="U1701" i="1" a="1"/>
  <c r="U1701" i="1" s="1"/>
  <c r="U1702" i="1" a="1"/>
  <c r="U1702" i="1" s="1"/>
  <c r="U1703" i="1" a="1"/>
  <c r="U1703" i="1" s="1"/>
  <c r="U1704" i="1" a="1"/>
  <c r="U1704" i="1" s="1"/>
  <c r="U1705" i="1" a="1"/>
  <c r="U1705" i="1" s="1"/>
  <c r="U1706" i="1" a="1"/>
  <c r="U1706" i="1" s="1"/>
  <c r="U1707" i="1" a="1"/>
  <c r="U1707" i="1" s="1"/>
  <c r="U1708" i="1" a="1"/>
  <c r="U1708" i="1" s="1"/>
  <c r="U1709" i="1" a="1"/>
  <c r="U1709" i="1" s="1"/>
  <c r="U1710" i="1" a="1"/>
  <c r="U1710" i="1" s="1"/>
  <c r="U1711" i="1" a="1"/>
  <c r="U1711" i="1" s="1"/>
  <c r="U1712" i="1" a="1"/>
  <c r="U1712" i="1" s="1"/>
  <c r="U1713" i="1" a="1"/>
  <c r="U1713" i="1" s="1"/>
  <c r="U1714" i="1" a="1"/>
  <c r="U1714" i="1" s="1"/>
  <c r="U1715" i="1" a="1"/>
  <c r="U1715" i="1" s="1"/>
  <c r="U1716" i="1" a="1"/>
  <c r="U1716" i="1" s="1"/>
  <c r="U1717" i="1" a="1"/>
  <c r="U1717" i="1" s="1"/>
  <c r="U1718" i="1" a="1"/>
  <c r="U1718" i="1" s="1"/>
  <c r="U1719" i="1" a="1"/>
  <c r="U1719" i="1" s="1"/>
  <c r="U1720" i="1" a="1"/>
  <c r="U1720" i="1" s="1"/>
  <c r="U1721" i="1" a="1"/>
  <c r="U1721" i="1" s="1"/>
  <c r="U1722" i="1" a="1"/>
  <c r="U1722" i="1" s="1"/>
  <c r="U1723" i="1" a="1"/>
  <c r="U1723" i="1" s="1"/>
  <c r="U1724" i="1" a="1"/>
  <c r="U1724" i="1" s="1"/>
  <c r="U1725" i="1" a="1"/>
  <c r="U1725" i="1" s="1"/>
  <c r="U1726" i="1" a="1"/>
  <c r="U1726" i="1" s="1"/>
  <c r="U1727" i="1" a="1"/>
  <c r="U1727" i="1" s="1"/>
  <c r="U1728" i="1" a="1"/>
  <c r="U1728" i="1" s="1"/>
  <c r="U1729" i="1" a="1"/>
  <c r="U1729" i="1" s="1"/>
  <c r="U1730" i="1" a="1"/>
  <c r="U1730" i="1" s="1"/>
  <c r="U1731" i="1" a="1"/>
  <c r="U1731" i="1" s="1"/>
  <c r="U1732" i="1" a="1"/>
  <c r="U1732" i="1" s="1"/>
  <c r="U1733" i="1" a="1"/>
  <c r="U1733" i="1" s="1"/>
  <c r="U1734" i="1" a="1"/>
  <c r="U1734" i="1" s="1"/>
  <c r="U1735" i="1" a="1"/>
  <c r="U1735" i="1" s="1"/>
  <c r="U1736" i="1" a="1"/>
  <c r="U1736" i="1" s="1"/>
  <c r="U1737" i="1" a="1"/>
  <c r="U1737" i="1" s="1"/>
  <c r="U1738" i="1" a="1"/>
  <c r="U1738" i="1" s="1"/>
  <c r="U1739" i="1" a="1"/>
  <c r="U1739" i="1" s="1"/>
  <c r="U1740" i="1" a="1"/>
  <c r="U1740" i="1" s="1"/>
  <c r="U1741" i="1" a="1"/>
  <c r="U1741" i="1" s="1"/>
  <c r="U1742" i="1" a="1"/>
  <c r="U1742" i="1" s="1"/>
  <c r="U1743" i="1" a="1"/>
  <c r="U1743" i="1" s="1"/>
  <c r="U1744" i="1" a="1"/>
  <c r="U1744" i="1" s="1"/>
  <c r="U1745" i="1" a="1"/>
  <c r="U1745" i="1" s="1"/>
  <c r="U1746" i="1" a="1"/>
  <c r="U1746" i="1" s="1"/>
  <c r="U1747" i="1" a="1"/>
  <c r="U1747" i="1" s="1"/>
  <c r="U1748" i="1" a="1"/>
  <c r="U1748" i="1" s="1"/>
  <c r="U1749" i="1" a="1"/>
  <c r="U1749" i="1" s="1"/>
  <c r="U1750" i="1" a="1"/>
  <c r="U1750" i="1" s="1"/>
  <c r="U1751" i="1" a="1"/>
  <c r="U1751" i="1" s="1"/>
  <c r="U1752" i="1" a="1"/>
  <c r="U1752" i="1" s="1"/>
  <c r="U1753" i="1" a="1"/>
  <c r="U1753" i="1" s="1"/>
  <c r="U1754" i="1" a="1"/>
  <c r="U1754" i="1" s="1"/>
  <c r="U1755" i="1" a="1"/>
  <c r="U1755" i="1" s="1"/>
  <c r="U1756" i="1" a="1"/>
  <c r="U1756" i="1" s="1"/>
  <c r="U1757" i="1" a="1"/>
  <c r="U1757" i="1" s="1"/>
  <c r="U1758" i="1" a="1"/>
  <c r="U1758" i="1" s="1"/>
  <c r="U1759" i="1" a="1"/>
  <c r="U1759" i="1" s="1"/>
  <c r="U1760" i="1" a="1"/>
  <c r="U1760" i="1" s="1"/>
  <c r="U1761" i="1" a="1"/>
  <c r="U1761" i="1" s="1"/>
  <c r="U1762" i="1" a="1"/>
  <c r="U1762" i="1" s="1"/>
  <c r="U1763" i="1" a="1"/>
  <c r="U1763" i="1" s="1"/>
  <c r="U1764" i="1" a="1"/>
  <c r="U1764" i="1" s="1"/>
  <c r="U1765" i="1" a="1"/>
  <c r="U1765" i="1" s="1"/>
  <c r="U1766" i="1" a="1"/>
  <c r="U1766" i="1" s="1"/>
  <c r="U1767" i="1" a="1"/>
  <c r="U1767" i="1" s="1"/>
  <c r="U1768" i="1" a="1"/>
  <c r="U1768" i="1" s="1"/>
  <c r="U1769" i="1" a="1"/>
  <c r="U1769" i="1" s="1"/>
  <c r="U1770" i="1" a="1"/>
  <c r="U1770" i="1" s="1"/>
  <c r="U1771" i="1" a="1"/>
  <c r="U1771" i="1" s="1"/>
  <c r="U1772" i="1" a="1"/>
  <c r="U1772" i="1" s="1"/>
  <c r="U1773" i="1" a="1"/>
  <c r="U1773" i="1" s="1"/>
  <c r="U1774" i="1" a="1"/>
  <c r="U1774" i="1" s="1"/>
  <c r="U1775" i="1" a="1"/>
  <c r="U1775" i="1" s="1"/>
  <c r="U1776" i="1" a="1"/>
  <c r="U1776" i="1" s="1"/>
  <c r="U1777" i="1" a="1"/>
  <c r="U1777" i="1" s="1"/>
  <c r="U1778" i="1" a="1"/>
  <c r="U1778" i="1" s="1"/>
  <c r="U1779" i="1" a="1"/>
  <c r="U1779" i="1" s="1"/>
  <c r="U1780" i="1" a="1"/>
  <c r="U1780" i="1" s="1"/>
  <c r="U1781" i="1" a="1"/>
  <c r="U1781" i="1" s="1"/>
  <c r="U1782" i="1" a="1"/>
  <c r="U1782" i="1" s="1"/>
  <c r="U1783" i="1" a="1"/>
  <c r="U1783" i="1" s="1"/>
  <c r="U1784" i="1" a="1"/>
  <c r="U1784" i="1" s="1"/>
  <c r="U1785" i="1" a="1"/>
  <c r="U1785" i="1" s="1"/>
  <c r="U1786" i="1" a="1"/>
  <c r="U1786" i="1" s="1"/>
  <c r="U1787" i="1" a="1"/>
  <c r="U1787" i="1" s="1"/>
  <c r="U1788" i="1" a="1"/>
  <c r="U1788" i="1" s="1"/>
  <c r="U1789" i="1" a="1"/>
  <c r="U1789" i="1" s="1"/>
  <c r="U1790" i="1" a="1"/>
  <c r="U1790" i="1" s="1"/>
  <c r="U1791" i="1" a="1"/>
  <c r="U1791" i="1" s="1"/>
  <c r="U1792" i="1" a="1"/>
  <c r="U1792" i="1" s="1"/>
  <c r="U1793" i="1" a="1"/>
  <c r="U1793" i="1" s="1"/>
  <c r="U1794" i="1" a="1"/>
  <c r="U1794" i="1" s="1"/>
  <c r="U1795" i="1" a="1"/>
  <c r="U1795" i="1" s="1"/>
  <c r="U1796" i="1" a="1"/>
  <c r="U1796" i="1" s="1"/>
  <c r="U1797" i="1" a="1"/>
  <c r="U1797" i="1" s="1"/>
  <c r="U1798" i="1" a="1"/>
  <c r="U1798" i="1" s="1"/>
  <c r="U1799" i="1" a="1"/>
  <c r="U1799" i="1" s="1"/>
  <c r="U1800" i="1" a="1"/>
  <c r="U1800" i="1" s="1"/>
  <c r="U1801" i="1" a="1"/>
  <c r="U1801" i="1" s="1"/>
  <c r="U1802" i="1" a="1"/>
  <c r="U1802" i="1" s="1"/>
  <c r="U1803" i="1" a="1"/>
  <c r="U1803" i="1" s="1"/>
  <c r="U1804" i="1" a="1"/>
  <c r="U1804" i="1" s="1"/>
  <c r="U1805" i="1" a="1"/>
  <c r="U1805" i="1" s="1"/>
  <c r="U1806" i="1" a="1"/>
  <c r="U1806" i="1" s="1"/>
  <c r="U1807" i="1" a="1"/>
  <c r="U1807" i="1" s="1"/>
  <c r="U1808" i="1" a="1"/>
  <c r="U1808" i="1" s="1"/>
  <c r="U1809" i="1" a="1"/>
  <c r="U1809" i="1" s="1"/>
  <c r="U1810" i="1" a="1"/>
  <c r="U1810" i="1" s="1"/>
  <c r="U1811" i="1" a="1"/>
  <c r="U1811" i="1" s="1"/>
  <c r="U1812" i="1" a="1"/>
  <c r="U1812" i="1" s="1"/>
  <c r="U1813" i="1" a="1"/>
  <c r="U1813" i="1" s="1"/>
  <c r="U1814" i="1" a="1"/>
  <c r="U1814" i="1" s="1"/>
  <c r="U1815" i="1" a="1"/>
  <c r="U1815" i="1" s="1"/>
  <c r="U1816" i="1" a="1"/>
  <c r="U1816" i="1" s="1"/>
  <c r="U1817" i="1" a="1"/>
  <c r="U1817" i="1" s="1"/>
  <c r="U1818" i="1" a="1"/>
  <c r="U1818" i="1" s="1"/>
  <c r="U1819" i="1" a="1"/>
  <c r="U1819" i="1" s="1"/>
  <c r="U1820" i="1" a="1"/>
  <c r="U1820" i="1" s="1"/>
  <c r="U1821" i="1" a="1"/>
  <c r="U1821" i="1" s="1"/>
  <c r="U1822" i="1" a="1"/>
  <c r="U1822" i="1" s="1"/>
  <c r="U1823" i="1" a="1"/>
  <c r="U1823" i="1" s="1"/>
  <c r="U1824" i="1" a="1"/>
  <c r="U1824" i="1" s="1"/>
  <c r="U1825" i="1" a="1"/>
  <c r="U1825" i="1" s="1"/>
  <c r="U1826" i="1" a="1"/>
  <c r="U1826" i="1" s="1"/>
  <c r="U1827" i="1" a="1"/>
  <c r="U1827" i="1" s="1"/>
  <c r="U1828" i="1" a="1"/>
  <c r="U1828" i="1" s="1"/>
  <c r="U1829" i="1" a="1"/>
  <c r="U1829" i="1" s="1"/>
  <c r="U1830" i="1" a="1"/>
  <c r="U1830" i="1" s="1"/>
  <c r="U1831" i="1" a="1"/>
  <c r="U1831" i="1" s="1"/>
  <c r="U1832" i="1" a="1"/>
  <c r="U1832" i="1" s="1"/>
  <c r="U1833" i="1" a="1"/>
  <c r="U1833" i="1" s="1"/>
  <c r="U1834" i="1" a="1"/>
  <c r="U1834" i="1" s="1"/>
  <c r="U1835" i="1" a="1"/>
  <c r="U1835" i="1" s="1"/>
  <c r="U1836" i="1" a="1"/>
  <c r="U1836" i="1" s="1"/>
  <c r="U1837" i="1" a="1"/>
  <c r="U1837" i="1" s="1"/>
  <c r="U1838" i="1" a="1"/>
  <c r="U1838" i="1" s="1"/>
  <c r="U1839" i="1" a="1"/>
  <c r="U1839" i="1" s="1"/>
  <c r="U1840" i="1" a="1"/>
  <c r="U1840" i="1" s="1"/>
  <c r="U1841" i="1" a="1"/>
  <c r="U1841" i="1" s="1"/>
  <c r="U1842" i="1" a="1"/>
  <c r="U1842" i="1" s="1"/>
  <c r="U1843" i="1" a="1"/>
  <c r="U1843" i="1" s="1"/>
  <c r="U1844" i="1" a="1"/>
  <c r="U1844" i="1" s="1"/>
  <c r="U1845" i="1" a="1"/>
  <c r="U1845" i="1" s="1"/>
  <c r="U1846" i="1" a="1"/>
  <c r="U1846" i="1" s="1"/>
  <c r="U1847" i="1" a="1"/>
  <c r="U1847" i="1" s="1"/>
  <c r="U1848" i="1" a="1"/>
  <c r="U1848" i="1" s="1"/>
  <c r="U1849" i="1" a="1"/>
  <c r="U1849" i="1" s="1"/>
  <c r="U1850" i="1" a="1"/>
  <c r="U1850" i="1" s="1"/>
  <c r="U1851" i="1" a="1"/>
  <c r="U1851" i="1" s="1"/>
  <c r="U1852" i="1" a="1"/>
  <c r="U1852" i="1" s="1"/>
  <c r="U1853" i="1" a="1"/>
  <c r="U1853" i="1" s="1"/>
  <c r="U1854" i="1" a="1"/>
  <c r="U1854" i="1" s="1"/>
  <c r="U1855" i="1" a="1"/>
  <c r="U1855" i="1" s="1"/>
  <c r="U1856" i="1" a="1"/>
  <c r="U1856" i="1" s="1"/>
  <c r="U1857" i="1" a="1"/>
  <c r="U1857" i="1" s="1"/>
  <c r="U1858" i="1" a="1"/>
  <c r="U1858" i="1" s="1"/>
  <c r="U1859" i="1" a="1"/>
  <c r="U1859" i="1" s="1"/>
  <c r="U1860" i="1" a="1"/>
  <c r="U1860" i="1" s="1"/>
  <c r="U1861" i="1" a="1"/>
  <c r="U1861" i="1" s="1"/>
  <c r="U1862" i="1" a="1"/>
  <c r="U1862" i="1" s="1"/>
  <c r="U1863" i="1" a="1"/>
  <c r="U1863" i="1" s="1"/>
  <c r="U1864" i="1" a="1"/>
  <c r="U1864" i="1" s="1"/>
  <c r="U1865" i="1" a="1"/>
  <c r="U1865" i="1" s="1"/>
  <c r="U1866" i="1" a="1"/>
  <c r="U1866" i="1" s="1"/>
  <c r="U1867" i="1" a="1"/>
  <c r="U1867" i="1" s="1"/>
  <c r="U1868" i="1" a="1"/>
  <c r="U1868" i="1" s="1"/>
  <c r="U1869" i="1" a="1"/>
  <c r="U1869" i="1" s="1"/>
  <c r="U1870" i="1" a="1"/>
  <c r="U1870" i="1" s="1"/>
  <c r="U1871" i="1" a="1"/>
  <c r="U1871" i="1" s="1"/>
  <c r="U1872" i="1" a="1"/>
  <c r="U1872" i="1" s="1"/>
  <c r="U1873" i="1" a="1"/>
  <c r="U1873" i="1" s="1"/>
  <c r="U1874" i="1" a="1"/>
  <c r="U1874" i="1" s="1"/>
  <c r="U1875" i="1" a="1"/>
  <c r="U1875" i="1" s="1"/>
  <c r="U1876" i="1" a="1"/>
  <c r="U1876" i="1" s="1"/>
  <c r="U1877" i="1" a="1"/>
  <c r="U1877" i="1" s="1"/>
  <c r="U1878" i="1" a="1"/>
  <c r="U1878" i="1" s="1"/>
  <c r="U1879" i="1" a="1"/>
  <c r="U1879" i="1" s="1"/>
  <c r="U1880" i="1" a="1"/>
  <c r="U1880" i="1" s="1"/>
  <c r="U1881" i="1" a="1"/>
  <c r="U1881" i="1" s="1"/>
  <c r="U1882" i="1" a="1"/>
  <c r="U1882" i="1" s="1"/>
  <c r="U1883" i="1" a="1"/>
  <c r="U1883" i="1" s="1"/>
  <c r="U1884" i="1" a="1"/>
  <c r="U1884" i="1" s="1"/>
  <c r="U1885" i="1" a="1"/>
  <c r="U1885" i="1" s="1"/>
  <c r="U1886" i="1" a="1"/>
  <c r="U1886" i="1" s="1"/>
  <c r="U1887" i="1" a="1"/>
  <c r="U1887" i="1" s="1"/>
  <c r="U1888" i="1" a="1"/>
  <c r="U1888" i="1" s="1"/>
  <c r="U1889" i="1" a="1"/>
  <c r="U1889" i="1" s="1"/>
  <c r="U1890" i="1" a="1"/>
  <c r="U1890" i="1" s="1"/>
  <c r="U1891" i="1" a="1"/>
  <c r="U1891" i="1" s="1"/>
  <c r="U1892" i="1" a="1"/>
  <c r="U1892" i="1" s="1"/>
  <c r="U1893" i="1" a="1"/>
  <c r="U1893" i="1" s="1"/>
  <c r="U1894" i="1" a="1"/>
  <c r="U1894" i="1" s="1"/>
  <c r="U1895" i="1" a="1"/>
  <c r="U1895" i="1" s="1"/>
  <c r="U1896" i="1" a="1"/>
  <c r="U1896" i="1" s="1"/>
  <c r="U1897" i="1" a="1"/>
  <c r="U1897" i="1" s="1"/>
  <c r="U1898" i="1" a="1"/>
  <c r="U1898" i="1" s="1"/>
  <c r="U1899" i="1" a="1"/>
  <c r="U1899" i="1" s="1"/>
  <c r="U1900" i="1" a="1"/>
  <c r="U1900" i="1" s="1"/>
  <c r="U1901" i="1" a="1"/>
  <c r="U1901" i="1" s="1"/>
  <c r="U1902" i="1" a="1"/>
  <c r="U1902" i="1" s="1"/>
  <c r="U1903" i="1" a="1"/>
  <c r="U1903" i="1" s="1"/>
  <c r="U1904" i="1" a="1"/>
  <c r="U1904" i="1" s="1"/>
  <c r="U1905" i="1" a="1"/>
  <c r="U1905" i="1" s="1"/>
  <c r="U1906" i="1" a="1"/>
  <c r="U1906" i="1" s="1"/>
  <c r="U1907" i="1" a="1"/>
  <c r="U1907" i="1" s="1"/>
  <c r="U1908" i="1" a="1"/>
  <c r="U1908" i="1" s="1"/>
  <c r="U1909" i="1" a="1"/>
  <c r="U1909" i="1" s="1"/>
  <c r="U1910" i="1" a="1"/>
  <c r="U1910" i="1" s="1"/>
  <c r="U1911" i="1" a="1"/>
  <c r="U1911" i="1" s="1"/>
  <c r="U1912" i="1" a="1"/>
  <c r="U1912" i="1" s="1"/>
  <c r="U1913" i="1" a="1"/>
  <c r="U1913" i="1" s="1"/>
  <c r="U1914" i="1" a="1"/>
  <c r="U1914" i="1" s="1"/>
  <c r="U1915" i="1" a="1"/>
  <c r="U1915" i="1" s="1"/>
  <c r="U1916" i="1" a="1"/>
  <c r="U1916" i="1" s="1"/>
  <c r="U1917" i="1" a="1"/>
  <c r="U1917" i="1" s="1"/>
  <c r="U1918" i="1" a="1"/>
  <c r="U1918" i="1" s="1"/>
  <c r="U1919" i="1" a="1"/>
  <c r="U1919" i="1" s="1"/>
  <c r="U1920" i="1" a="1"/>
  <c r="U1920" i="1" s="1"/>
  <c r="U1921" i="1" a="1"/>
  <c r="U1921" i="1" s="1"/>
  <c r="U1922" i="1" a="1"/>
  <c r="U1922" i="1" s="1"/>
  <c r="U1923" i="1" a="1"/>
  <c r="U1923" i="1" s="1"/>
  <c r="U1924" i="1" a="1"/>
  <c r="U1924" i="1" s="1"/>
  <c r="U1925" i="1" a="1"/>
  <c r="U1925" i="1" s="1"/>
  <c r="U1926" i="1" a="1"/>
  <c r="U1926" i="1" s="1"/>
  <c r="U1927" i="1" a="1"/>
  <c r="U1927" i="1" s="1"/>
  <c r="U1928" i="1" a="1"/>
  <c r="U1928" i="1" s="1"/>
  <c r="U1929" i="1" a="1"/>
  <c r="U1929" i="1" s="1"/>
  <c r="U1930" i="1" a="1"/>
  <c r="U1930" i="1" s="1"/>
  <c r="U1931" i="1" a="1"/>
  <c r="U1931" i="1" s="1"/>
  <c r="U1932" i="1" a="1"/>
  <c r="U1932" i="1" s="1"/>
  <c r="U1933" i="1" a="1"/>
  <c r="U1933" i="1" s="1"/>
  <c r="U1934" i="1" a="1"/>
  <c r="U1934" i="1" s="1"/>
  <c r="U1935" i="1" a="1"/>
  <c r="U1935" i="1" s="1"/>
  <c r="U1936" i="1" a="1"/>
  <c r="U1936" i="1" s="1"/>
  <c r="U1937" i="1" a="1"/>
  <c r="U1937" i="1" s="1"/>
  <c r="U1938" i="1" a="1"/>
  <c r="U1938" i="1" s="1"/>
  <c r="U1939" i="1" a="1"/>
  <c r="U1939" i="1" s="1"/>
  <c r="U1940" i="1" a="1"/>
  <c r="U1940" i="1" s="1"/>
  <c r="U1941" i="1" a="1"/>
  <c r="U1941" i="1" s="1"/>
  <c r="U1942" i="1" a="1"/>
  <c r="U1942" i="1" s="1"/>
  <c r="U1943" i="1" a="1"/>
  <c r="U1943" i="1" s="1"/>
  <c r="U1944" i="1" a="1"/>
  <c r="U1944" i="1" s="1"/>
  <c r="U1945" i="1" a="1"/>
  <c r="U1945" i="1" s="1"/>
  <c r="U1946" i="1" a="1"/>
  <c r="U1946" i="1" s="1"/>
  <c r="U1947" i="1" a="1"/>
  <c r="U1947" i="1" s="1"/>
  <c r="U1948" i="1" a="1"/>
  <c r="U1948" i="1" s="1"/>
  <c r="U1949" i="1" a="1"/>
  <c r="U1949" i="1" s="1"/>
  <c r="U1950" i="1" a="1"/>
  <c r="U1950" i="1" s="1"/>
  <c r="U1951" i="1" a="1"/>
  <c r="U1951" i="1" s="1"/>
  <c r="U1952" i="1" a="1"/>
  <c r="U1952" i="1" s="1"/>
  <c r="U1953" i="1" a="1"/>
  <c r="U1953" i="1" s="1"/>
  <c r="U1954" i="1" a="1"/>
  <c r="U1954" i="1" s="1"/>
  <c r="U1955" i="1" a="1"/>
  <c r="U1955" i="1" s="1"/>
  <c r="U1956" i="1" a="1"/>
  <c r="U1956" i="1" s="1"/>
  <c r="U1957" i="1" a="1"/>
  <c r="U1957" i="1" s="1"/>
  <c r="U1958" i="1" a="1"/>
  <c r="U1958" i="1" s="1"/>
  <c r="U1959" i="1" a="1"/>
  <c r="U1959" i="1" s="1"/>
  <c r="U1960" i="1" a="1"/>
  <c r="U1960" i="1" s="1"/>
  <c r="U1961" i="1" a="1"/>
  <c r="U1961" i="1" s="1"/>
  <c r="U1962" i="1" a="1"/>
  <c r="U1962" i="1" s="1"/>
  <c r="U1963" i="1" a="1"/>
  <c r="U1963" i="1" s="1"/>
  <c r="U1964" i="1" a="1"/>
  <c r="U1964" i="1" s="1"/>
  <c r="U1965" i="1" a="1"/>
  <c r="U1965" i="1" s="1"/>
  <c r="U1966" i="1" a="1"/>
  <c r="U1966" i="1" s="1"/>
  <c r="U1967" i="1" a="1"/>
  <c r="U1967" i="1" s="1"/>
  <c r="U1968" i="1" a="1"/>
  <c r="U1968" i="1" s="1"/>
  <c r="U1969" i="1" a="1"/>
  <c r="U1969" i="1" s="1"/>
  <c r="U1970" i="1" a="1"/>
  <c r="U1970" i="1" s="1"/>
  <c r="U1971" i="1" a="1"/>
  <c r="U1971" i="1" s="1"/>
  <c r="U1972" i="1" a="1"/>
  <c r="U1972" i="1" s="1"/>
  <c r="U1973" i="1" a="1"/>
  <c r="U1973" i="1" s="1"/>
  <c r="U1974" i="1" a="1"/>
  <c r="U1974" i="1" s="1"/>
  <c r="U1975" i="1" a="1"/>
  <c r="U1975" i="1" s="1"/>
  <c r="U1976" i="1" a="1"/>
  <c r="U1976" i="1" s="1"/>
  <c r="U1977" i="1" a="1"/>
  <c r="U1977" i="1" s="1"/>
  <c r="U1978" i="1" a="1"/>
  <c r="U1978" i="1" s="1"/>
  <c r="U1979" i="1" a="1"/>
  <c r="U1979" i="1" s="1"/>
  <c r="U1980" i="1" a="1"/>
  <c r="U1980" i="1" s="1"/>
  <c r="U1981" i="1" a="1"/>
  <c r="U1981" i="1" s="1"/>
  <c r="U1982" i="1" a="1"/>
  <c r="U1982" i="1" s="1"/>
  <c r="U1983" i="1" a="1"/>
  <c r="U1983" i="1" s="1"/>
  <c r="U1984" i="1" a="1"/>
  <c r="U1984" i="1" s="1"/>
  <c r="U1985" i="1" a="1"/>
  <c r="U1985" i="1" s="1"/>
  <c r="U1986" i="1" a="1"/>
  <c r="U1986" i="1" s="1"/>
  <c r="U1987" i="1" a="1"/>
  <c r="U1987" i="1" s="1"/>
  <c r="U1988" i="1" a="1"/>
  <c r="U1988" i="1" s="1"/>
  <c r="U1989" i="1" a="1"/>
  <c r="U1989" i="1" s="1"/>
  <c r="U1990" i="1" a="1"/>
  <c r="U1990" i="1" s="1"/>
  <c r="U1991" i="1" a="1"/>
  <c r="U1991" i="1" s="1"/>
  <c r="U1992" i="1" a="1"/>
  <c r="U1992" i="1" s="1"/>
  <c r="U1993" i="1" a="1"/>
  <c r="U1993" i="1" s="1"/>
  <c r="U1994" i="1" a="1"/>
  <c r="U1994" i="1" s="1"/>
  <c r="U1995" i="1" a="1"/>
  <c r="U1995" i="1" s="1"/>
  <c r="U1996" i="1" a="1"/>
  <c r="U1996" i="1" s="1"/>
  <c r="U1997" i="1" a="1"/>
  <c r="U1997" i="1" s="1"/>
  <c r="U1998" i="1" a="1"/>
  <c r="U1998" i="1" s="1"/>
  <c r="U1999" i="1" a="1"/>
  <c r="U1999" i="1" s="1"/>
  <c r="U2000" i="1" a="1"/>
  <c r="U2000" i="1" s="1"/>
  <c r="U2001" i="1" a="1"/>
  <c r="U2001" i="1" s="1"/>
  <c r="U2002" i="1" a="1"/>
  <c r="U2002" i="1" s="1"/>
  <c r="U2003" i="1" a="1"/>
  <c r="U2003" i="1" s="1"/>
  <c r="U2004" i="1" a="1"/>
  <c r="U2004" i="1" s="1"/>
  <c r="U2005" i="1" a="1"/>
  <c r="U2005" i="1" s="1"/>
  <c r="U2006" i="1" a="1"/>
  <c r="U2006" i="1" s="1"/>
  <c r="U2007" i="1" a="1"/>
  <c r="U2007" i="1" s="1"/>
  <c r="U2008" i="1" a="1"/>
  <c r="U2008" i="1" s="1"/>
  <c r="U2009" i="1" a="1"/>
  <c r="U2009" i="1" s="1"/>
  <c r="U2010" i="1" a="1"/>
  <c r="U2010" i="1" s="1"/>
  <c r="U2011" i="1" a="1"/>
  <c r="U2011" i="1" s="1"/>
  <c r="U2012" i="1" a="1"/>
  <c r="U2012" i="1" s="1"/>
  <c r="U2013" i="1" a="1"/>
  <c r="U2013" i="1" s="1"/>
  <c r="U2014" i="1" a="1"/>
  <c r="U2014" i="1" s="1"/>
  <c r="U2015" i="1" a="1"/>
  <c r="U2015" i="1" s="1"/>
  <c r="U2016" i="1" a="1"/>
  <c r="U2016" i="1" s="1"/>
  <c r="U2017" i="1" a="1"/>
  <c r="U2017" i="1" s="1"/>
  <c r="U2018" i="1" a="1"/>
  <c r="U2018" i="1" s="1"/>
  <c r="U2019" i="1" a="1"/>
  <c r="U2019" i="1" s="1"/>
  <c r="U2020" i="1" a="1"/>
  <c r="U2020" i="1" s="1"/>
  <c r="U2021" i="1" a="1"/>
  <c r="U2021" i="1" s="1"/>
  <c r="U2022" i="1" a="1"/>
  <c r="U2022" i="1" s="1"/>
  <c r="U2023" i="1" a="1"/>
  <c r="U2023" i="1" s="1"/>
  <c r="U2024" i="1" a="1"/>
  <c r="U2024" i="1" s="1"/>
  <c r="U2025" i="1" a="1"/>
  <c r="U2025" i="1" s="1"/>
  <c r="U2026" i="1" a="1"/>
  <c r="U2026" i="1" s="1"/>
  <c r="U2027" i="1" a="1"/>
  <c r="U2027" i="1" s="1"/>
  <c r="U2028" i="1" a="1"/>
  <c r="U2028" i="1" s="1"/>
  <c r="U2029" i="1" a="1"/>
  <c r="U2029" i="1" s="1"/>
  <c r="U2030" i="1" a="1"/>
  <c r="U2030" i="1" s="1"/>
  <c r="U2031" i="1" a="1"/>
  <c r="U2031" i="1" s="1"/>
  <c r="U2032" i="1" a="1"/>
  <c r="U2032" i="1" s="1"/>
  <c r="U2033" i="1" a="1"/>
  <c r="U2033" i="1" s="1"/>
  <c r="U2034" i="1" a="1"/>
  <c r="U2034" i="1" s="1"/>
  <c r="U2035" i="1" a="1"/>
  <c r="U2035" i="1" s="1"/>
  <c r="U2036" i="1" a="1"/>
  <c r="U2036" i="1" s="1"/>
  <c r="U2037" i="1" a="1"/>
  <c r="U2037" i="1" s="1"/>
  <c r="U2038" i="1" a="1"/>
  <c r="U2038" i="1" s="1"/>
  <c r="U2039" i="1" a="1"/>
  <c r="U2039" i="1" s="1"/>
  <c r="U2040" i="1" a="1"/>
  <c r="U2040" i="1" s="1"/>
  <c r="U2041" i="1" a="1"/>
  <c r="U2041" i="1" s="1"/>
  <c r="U2042" i="1" a="1"/>
  <c r="U2042" i="1" s="1"/>
  <c r="U2043" i="1" a="1"/>
  <c r="U2043" i="1" s="1"/>
  <c r="U2044" i="1" a="1"/>
  <c r="U2044" i="1" s="1"/>
  <c r="U2045" i="1" a="1"/>
  <c r="U2045" i="1" s="1"/>
  <c r="U2046" i="1" a="1"/>
  <c r="U2046" i="1" s="1"/>
  <c r="U2047" i="1" a="1"/>
  <c r="U2047" i="1" s="1"/>
  <c r="U2048" i="1" a="1"/>
  <c r="U2048" i="1" s="1"/>
  <c r="U2049" i="1" a="1"/>
  <c r="U2049" i="1" s="1"/>
  <c r="U2050" i="1" a="1"/>
  <c r="U2050" i="1" s="1"/>
  <c r="U2051" i="1" a="1"/>
  <c r="U2051" i="1" s="1"/>
  <c r="U2052" i="1" a="1"/>
  <c r="U2052" i="1" s="1"/>
  <c r="U2053" i="1" a="1"/>
  <c r="U2053" i="1" s="1"/>
  <c r="U2054" i="1" a="1"/>
  <c r="U2054" i="1" s="1"/>
  <c r="U2055" i="1" a="1"/>
  <c r="U2055" i="1" s="1"/>
  <c r="U2056" i="1" a="1"/>
  <c r="U2056" i="1" s="1"/>
  <c r="U2057" i="1" a="1"/>
  <c r="U2057" i="1" s="1"/>
  <c r="U2058" i="1" a="1"/>
  <c r="U2058" i="1" s="1"/>
  <c r="U2059" i="1" a="1"/>
  <c r="U2059" i="1" s="1"/>
  <c r="U2060" i="1" a="1"/>
  <c r="U2060" i="1" s="1"/>
  <c r="U2061" i="1" a="1"/>
  <c r="U2061" i="1" s="1"/>
  <c r="U2062" i="1" a="1"/>
  <c r="U2062" i="1" s="1"/>
  <c r="U2063" i="1" a="1"/>
  <c r="U2063" i="1" s="1"/>
  <c r="U2064" i="1" a="1"/>
  <c r="U2064" i="1" s="1"/>
  <c r="U2065" i="1" a="1"/>
  <c r="U2065" i="1" s="1"/>
  <c r="U2066" i="1" a="1"/>
  <c r="U2066" i="1" s="1"/>
  <c r="U2067" i="1" a="1"/>
  <c r="U2067" i="1" s="1"/>
  <c r="U2068" i="1" a="1"/>
  <c r="U2068" i="1" s="1"/>
  <c r="U2069" i="1" a="1"/>
  <c r="U2069" i="1" s="1"/>
  <c r="U2070" i="1" a="1"/>
  <c r="U2070" i="1" s="1"/>
  <c r="U2071" i="1" a="1"/>
  <c r="U2071" i="1" s="1"/>
  <c r="U2072" i="1" a="1"/>
  <c r="U2072" i="1" s="1"/>
  <c r="U2073" i="1" a="1"/>
  <c r="U2073" i="1" s="1"/>
  <c r="U2074" i="1" a="1"/>
  <c r="U2074" i="1" s="1"/>
  <c r="U2075" i="1" a="1"/>
  <c r="U2075" i="1" s="1"/>
  <c r="U2076" i="1" a="1"/>
  <c r="U2076" i="1" s="1"/>
  <c r="U2077" i="1" a="1"/>
  <c r="U2077" i="1" s="1"/>
  <c r="U2078" i="1" a="1"/>
  <c r="U2078" i="1" s="1"/>
  <c r="U2079" i="1" a="1"/>
  <c r="U2079" i="1" s="1"/>
  <c r="U2080" i="1" a="1"/>
  <c r="U2080" i="1" s="1"/>
  <c r="U2081" i="1" a="1"/>
  <c r="U2081" i="1" s="1"/>
  <c r="U2082" i="1" a="1"/>
  <c r="U2082" i="1" s="1"/>
  <c r="U2083" i="1" a="1"/>
  <c r="U2083" i="1" s="1"/>
  <c r="U2084" i="1" a="1"/>
  <c r="U2084" i="1" s="1"/>
  <c r="U2085" i="1" a="1"/>
  <c r="U2085" i="1" s="1"/>
  <c r="U2086" i="1" a="1"/>
  <c r="U2086" i="1" s="1"/>
  <c r="U2087" i="1" a="1"/>
  <c r="U2087" i="1" s="1"/>
  <c r="U2088" i="1" a="1"/>
  <c r="U2088" i="1" s="1"/>
  <c r="U2089" i="1" a="1"/>
  <c r="U2089" i="1" s="1"/>
  <c r="U2090" i="1" a="1"/>
  <c r="U2090" i="1" s="1"/>
  <c r="U2091" i="1" a="1"/>
  <c r="U2091" i="1" s="1"/>
  <c r="U2092" i="1" a="1"/>
  <c r="U2092" i="1" s="1"/>
  <c r="U2093" i="1" a="1"/>
  <c r="U2093" i="1" s="1"/>
  <c r="U2094" i="1" a="1"/>
  <c r="U2094" i="1" s="1"/>
  <c r="U2095" i="1" a="1"/>
  <c r="U2095" i="1" s="1"/>
  <c r="U2096" i="1" a="1"/>
  <c r="U2096" i="1" s="1"/>
  <c r="U2097" i="1" a="1"/>
  <c r="U2097" i="1" s="1"/>
  <c r="U2098" i="1" a="1"/>
  <c r="U2098" i="1" s="1"/>
  <c r="U2099" i="1" a="1"/>
  <c r="U2099" i="1" s="1"/>
  <c r="U2100" i="1" a="1"/>
  <c r="U2100" i="1" s="1"/>
  <c r="U2101" i="1" a="1"/>
  <c r="U2101" i="1" s="1"/>
  <c r="U2102" i="1" a="1"/>
  <c r="U2102" i="1" s="1"/>
  <c r="U2103" i="1" a="1"/>
  <c r="U2103" i="1" s="1"/>
  <c r="U2104" i="1" a="1"/>
  <c r="U2104" i="1" s="1"/>
  <c r="U2105" i="1" a="1"/>
  <c r="U2105" i="1" s="1"/>
  <c r="U2106" i="1" a="1"/>
  <c r="U2106" i="1" s="1"/>
  <c r="U2107" i="1" a="1"/>
  <c r="U2107" i="1" s="1"/>
  <c r="U2108" i="1" a="1"/>
  <c r="U2108" i="1" s="1"/>
  <c r="U2109" i="1" a="1"/>
  <c r="U2109" i="1" s="1"/>
  <c r="U2110" i="1" a="1"/>
  <c r="U2110" i="1" s="1"/>
  <c r="U2111" i="1" a="1"/>
  <c r="U2111" i="1" s="1"/>
  <c r="U2112" i="1" a="1"/>
  <c r="U2112" i="1" s="1"/>
  <c r="U2113" i="1" a="1"/>
  <c r="U2113" i="1" s="1"/>
  <c r="U2114" i="1" a="1"/>
  <c r="U2114" i="1" s="1"/>
  <c r="U2115" i="1" a="1"/>
  <c r="U2115" i="1" s="1"/>
  <c r="U2116" i="1" a="1"/>
  <c r="U2116" i="1" s="1"/>
  <c r="U2117" i="1" a="1"/>
  <c r="U2117" i="1" s="1"/>
  <c r="U2118" i="1" a="1"/>
  <c r="U2118" i="1" s="1"/>
  <c r="U2119" i="1" a="1"/>
  <c r="U2119" i="1" s="1"/>
  <c r="U2120" i="1" a="1"/>
  <c r="U2120" i="1" s="1"/>
  <c r="U2121" i="1" a="1"/>
  <c r="U2121" i="1" s="1"/>
  <c r="U2122" i="1" a="1"/>
  <c r="U2122" i="1" s="1"/>
  <c r="U2123" i="1" a="1"/>
  <c r="U2123" i="1" s="1"/>
  <c r="U2124" i="1" a="1"/>
  <c r="U2124" i="1" s="1"/>
  <c r="U2125" i="1" a="1"/>
  <c r="U2125" i="1" s="1"/>
  <c r="U2126" i="1" a="1"/>
  <c r="U2126" i="1" s="1"/>
  <c r="U2127" i="1" a="1"/>
  <c r="U2127" i="1" s="1"/>
  <c r="U2128" i="1" a="1"/>
  <c r="U2128" i="1" s="1"/>
  <c r="U2129" i="1" a="1"/>
  <c r="U2129" i="1" s="1"/>
  <c r="U2130" i="1" a="1"/>
  <c r="U2130" i="1" s="1"/>
  <c r="U2131" i="1" a="1"/>
  <c r="U2131" i="1" s="1"/>
  <c r="U2132" i="1" a="1"/>
  <c r="U2132" i="1" s="1"/>
  <c r="U2133" i="1" a="1"/>
  <c r="U2133" i="1" s="1"/>
  <c r="U2134" i="1" a="1"/>
  <c r="U2134" i="1" s="1"/>
  <c r="U2135" i="1" a="1"/>
  <c r="U2135" i="1" s="1"/>
  <c r="U2136" i="1" a="1"/>
  <c r="U2136" i="1" s="1"/>
  <c r="U2137" i="1" a="1"/>
  <c r="U2137" i="1" s="1"/>
  <c r="U2138" i="1" a="1"/>
  <c r="U2138" i="1" s="1"/>
  <c r="U2139" i="1" a="1"/>
  <c r="U2139" i="1" s="1"/>
  <c r="U2140" i="1" a="1"/>
  <c r="U2140" i="1" s="1"/>
  <c r="U2141" i="1" a="1"/>
  <c r="U2141" i="1" s="1"/>
  <c r="U2142" i="1" a="1"/>
  <c r="U2142" i="1" s="1"/>
  <c r="U2143" i="1" a="1"/>
  <c r="U2143" i="1" s="1"/>
  <c r="U2144" i="1" a="1"/>
  <c r="U2144" i="1" s="1"/>
  <c r="U2145" i="1" a="1"/>
  <c r="U2145" i="1" s="1"/>
  <c r="U2146" i="1" a="1"/>
  <c r="U2146" i="1" s="1"/>
  <c r="U2147" i="1" a="1"/>
  <c r="U2147" i="1" s="1"/>
  <c r="U2148" i="1" a="1"/>
  <c r="U2148" i="1" s="1"/>
  <c r="U2149" i="1" a="1"/>
  <c r="U2149" i="1" s="1"/>
  <c r="U2150" i="1" a="1"/>
  <c r="U2150" i="1" s="1"/>
  <c r="U2151" i="1" a="1"/>
  <c r="U2151" i="1" s="1"/>
  <c r="U2152" i="1" a="1"/>
  <c r="U2152" i="1" s="1"/>
  <c r="U2153" i="1" a="1"/>
  <c r="U2153" i="1" s="1"/>
  <c r="U2154" i="1" a="1"/>
  <c r="U2154" i="1" s="1"/>
  <c r="U2155" i="1" a="1"/>
  <c r="U2155" i="1" s="1"/>
  <c r="U2156" i="1" a="1"/>
  <c r="U2156" i="1" s="1"/>
  <c r="U2157" i="1" a="1"/>
  <c r="U2157" i="1" s="1"/>
  <c r="U2158" i="1" a="1"/>
  <c r="U2158" i="1" s="1"/>
  <c r="U2159" i="1" a="1"/>
  <c r="U2159" i="1" s="1"/>
  <c r="U2160" i="1" a="1"/>
  <c r="U2160" i="1" s="1"/>
  <c r="U2161" i="1" a="1"/>
  <c r="U2161" i="1" s="1"/>
  <c r="U2162" i="1" a="1"/>
  <c r="U2162" i="1" s="1"/>
  <c r="U2163" i="1" a="1"/>
  <c r="U2163" i="1" s="1"/>
  <c r="U2164" i="1" a="1"/>
  <c r="U2164" i="1" s="1"/>
  <c r="U2165" i="1" a="1"/>
  <c r="U2165" i="1" s="1"/>
  <c r="U2166" i="1" a="1"/>
  <c r="U2166" i="1" s="1"/>
  <c r="U2167" i="1" a="1"/>
  <c r="U2167" i="1" s="1"/>
  <c r="U2168" i="1" a="1"/>
  <c r="U2168" i="1" s="1"/>
  <c r="U2169" i="1" a="1"/>
  <c r="U2169" i="1" s="1"/>
  <c r="U2170" i="1" a="1"/>
  <c r="U2170" i="1" s="1"/>
  <c r="U2171" i="1" a="1"/>
  <c r="U2171" i="1" s="1"/>
  <c r="U2172" i="1" a="1"/>
  <c r="U2172" i="1" s="1"/>
  <c r="U2173" i="1" a="1"/>
  <c r="U2173" i="1" s="1"/>
  <c r="U2174" i="1" a="1"/>
  <c r="U2174" i="1" s="1"/>
  <c r="U2175" i="1" a="1"/>
  <c r="U2175" i="1" s="1"/>
  <c r="U2176" i="1" a="1"/>
  <c r="U2176" i="1" s="1"/>
  <c r="U2177" i="1" a="1"/>
  <c r="U2177" i="1" s="1"/>
  <c r="U2178" i="1" a="1"/>
  <c r="U2178" i="1" s="1"/>
  <c r="U2179" i="1" a="1"/>
  <c r="U2179" i="1" s="1"/>
  <c r="U2180" i="1" a="1"/>
  <c r="U2180" i="1" s="1"/>
  <c r="U2181" i="1" a="1"/>
  <c r="U2181" i="1" s="1"/>
  <c r="U2182" i="1" a="1"/>
  <c r="U2182" i="1" s="1"/>
  <c r="U2183" i="1" a="1"/>
  <c r="U2183" i="1" s="1"/>
  <c r="U2184" i="1" a="1"/>
  <c r="U2184" i="1" s="1"/>
  <c r="U2185" i="1" a="1"/>
  <c r="U2185" i="1" s="1"/>
  <c r="U2186" i="1" a="1"/>
  <c r="U2186" i="1" s="1"/>
  <c r="U2187" i="1" a="1"/>
  <c r="U2187" i="1" s="1"/>
  <c r="U2188" i="1" a="1"/>
  <c r="U2188" i="1" s="1"/>
  <c r="U2189" i="1" a="1"/>
  <c r="U2189" i="1" s="1"/>
  <c r="U2190" i="1" a="1"/>
  <c r="U2190" i="1" s="1"/>
  <c r="U2191" i="1" a="1"/>
  <c r="U2191" i="1" s="1"/>
  <c r="U2192" i="1" a="1"/>
  <c r="U2192" i="1" s="1"/>
  <c r="U2193" i="1" a="1"/>
  <c r="U2193" i="1" s="1"/>
  <c r="U2194" i="1" a="1"/>
  <c r="U2194" i="1" s="1"/>
  <c r="U2195" i="1" a="1"/>
  <c r="U2195" i="1" s="1"/>
  <c r="U2196" i="1" a="1"/>
  <c r="U2196" i="1" s="1"/>
  <c r="U2197" i="1" a="1"/>
  <c r="U2197" i="1" s="1"/>
  <c r="U2198" i="1" a="1"/>
  <c r="U2198" i="1" s="1"/>
  <c r="U2199" i="1" a="1"/>
  <c r="U2199" i="1" s="1"/>
  <c r="U2200" i="1" a="1"/>
  <c r="U2200" i="1" s="1"/>
  <c r="U2201" i="1" a="1"/>
  <c r="U2201" i="1" s="1"/>
  <c r="U2202" i="1" a="1"/>
  <c r="U2202" i="1" s="1"/>
  <c r="U2203" i="1" a="1"/>
  <c r="U2203" i="1" s="1"/>
  <c r="U2204" i="1" a="1"/>
  <c r="U2204" i="1" s="1"/>
  <c r="U2205" i="1" a="1"/>
  <c r="U2205" i="1" s="1"/>
  <c r="U2206" i="1" a="1"/>
  <c r="U2206" i="1" s="1"/>
  <c r="U2207" i="1" a="1"/>
  <c r="U2207" i="1" s="1"/>
  <c r="U2208" i="1" a="1"/>
  <c r="U2208" i="1" s="1"/>
  <c r="U2209" i="1" a="1"/>
  <c r="U2209" i="1" s="1"/>
  <c r="U2210" i="1" a="1"/>
  <c r="U2210" i="1" s="1"/>
  <c r="U2211" i="1" a="1"/>
  <c r="U2211" i="1" s="1"/>
  <c r="U2212" i="1" a="1"/>
  <c r="U2212" i="1" s="1"/>
  <c r="U2213" i="1" a="1"/>
  <c r="U2213" i="1" s="1"/>
  <c r="U2214" i="1" a="1"/>
  <c r="U2214" i="1" s="1"/>
  <c r="U2215" i="1" a="1"/>
  <c r="U2215" i="1" s="1"/>
  <c r="U2216" i="1" a="1"/>
  <c r="U2216" i="1" s="1"/>
  <c r="U2217" i="1" a="1"/>
  <c r="U2217" i="1" s="1"/>
  <c r="U2218" i="1" a="1"/>
  <c r="U2218" i="1" s="1"/>
  <c r="U2219" i="1" a="1"/>
  <c r="U2219" i="1" s="1"/>
  <c r="U2220" i="1" a="1"/>
  <c r="U2220" i="1" s="1"/>
  <c r="U2221" i="1" a="1"/>
  <c r="U2221" i="1" s="1"/>
  <c r="U2222" i="1" a="1"/>
  <c r="U2222" i="1" s="1"/>
  <c r="U2223" i="1" a="1"/>
  <c r="U2223" i="1" s="1"/>
  <c r="U2224" i="1" a="1"/>
  <c r="U2224" i="1" s="1"/>
  <c r="U2225" i="1" a="1"/>
  <c r="U2225" i="1" s="1"/>
  <c r="U2226" i="1" a="1"/>
  <c r="U2226" i="1" s="1"/>
  <c r="U2227" i="1" a="1"/>
  <c r="U2227" i="1" s="1"/>
  <c r="U2228" i="1" a="1"/>
  <c r="U2228" i="1" s="1"/>
  <c r="U2229" i="1" a="1"/>
  <c r="U2229" i="1" s="1"/>
  <c r="U2230" i="1" a="1"/>
  <c r="U2230" i="1" s="1"/>
  <c r="U2231" i="1" a="1"/>
  <c r="U2231" i="1" s="1"/>
  <c r="U2232" i="1" a="1"/>
  <c r="U2232" i="1" s="1"/>
  <c r="U2233" i="1" a="1"/>
  <c r="U2233" i="1" s="1"/>
  <c r="U2234" i="1" a="1"/>
  <c r="U2234" i="1" s="1"/>
  <c r="U2235" i="1" a="1"/>
  <c r="U2235" i="1" s="1"/>
  <c r="U2236" i="1" a="1"/>
  <c r="U2236" i="1" s="1"/>
  <c r="U2237" i="1" a="1"/>
  <c r="U2237" i="1" s="1"/>
  <c r="U2238" i="1" a="1"/>
  <c r="U2238" i="1" s="1"/>
  <c r="U2239" i="1" a="1"/>
  <c r="U2239" i="1" s="1"/>
  <c r="U2240" i="1" a="1"/>
  <c r="U2240" i="1" s="1"/>
  <c r="U2241" i="1" a="1"/>
  <c r="U2241" i="1" s="1"/>
  <c r="U2242" i="1" a="1"/>
  <c r="U2242" i="1" s="1"/>
  <c r="U2243" i="1" a="1"/>
  <c r="U2243" i="1" s="1"/>
  <c r="U2244" i="1" a="1"/>
  <c r="U2244" i="1" s="1"/>
  <c r="U2245" i="1" a="1"/>
  <c r="U2245" i="1" s="1"/>
  <c r="U2246" i="1" a="1"/>
  <c r="U2246" i="1" s="1"/>
  <c r="U2247" i="1" a="1"/>
  <c r="U2247" i="1" s="1"/>
  <c r="U2248" i="1" a="1"/>
  <c r="U2248" i="1" s="1"/>
  <c r="U2249" i="1" a="1"/>
  <c r="U2249" i="1" s="1"/>
  <c r="U2250" i="1" a="1"/>
  <c r="U2250" i="1" s="1"/>
  <c r="U2251" i="1" a="1"/>
  <c r="U2251" i="1" s="1"/>
  <c r="U2252" i="1" a="1"/>
  <c r="U2252" i="1" s="1"/>
  <c r="U2253" i="1" a="1"/>
  <c r="U2253" i="1" s="1"/>
  <c r="U2254" i="1" a="1"/>
  <c r="U2254" i="1" s="1"/>
  <c r="U2255" i="1" a="1"/>
  <c r="U2255" i="1" s="1"/>
  <c r="U2256" i="1" a="1"/>
  <c r="U2256" i="1" s="1"/>
  <c r="U2257" i="1" a="1"/>
  <c r="U2257" i="1" s="1"/>
  <c r="U2258" i="1" a="1"/>
  <c r="U2258" i="1" s="1"/>
  <c r="U2259" i="1" a="1"/>
  <c r="U2259" i="1" s="1"/>
  <c r="U2260" i="1" a="1"/>
  <c r="U2260" i="1" s="1"/>
  <c r="U2261" i="1" a="1"/>
  <c r="U2261" i="1" s="1"/>
  <c r="U2262" i="1" a="1"/>
  <c r="U2262" i="1" s="1"/>
  <c r="U2263" i="1" a="1"/>
  <c r="U2263" i="1" s="1"/>
  <c r="U2264" i="1" a="1"/>
  <c r="U2264" i="1" s="1"/>
  <c r="U2265" i="1" a="1"/>
  <c r="U2265" i="1" s="1"/>
  <c r="U2266" i="1" a="1"/>
  <c r="U2266" i="1" s="1"/>
  <c r="U2267" i="1" a="1"/>
  <c r="U2267" i="1" s="1"/>
  <c r="U2268" i="1" a="1"/>
  <c r="U2268" i="1" s="1"/>
  <c r="U2269" i="1" a="1"/>
  <c r="U2269" i="1" s="1"/>
  <c r="U2270" i="1" a="1"/>
  <c r="U2270" i="1" s="1"/>
  <c r="U2271" i="1" a="1"/>
  <c r="U2271" i="1" s="1"/>
  <c r="U2272" i="1" a="1"/>
  <c r="U2272" i="1" s="1"/>
  <c r="U2273" i="1" a="1"/>
  <c r="U2273" i="1" s="1"/>
  <c r="U2274" i="1" a="1"/>
  <c r="U2274" i="1" s="1"/>
  <c r="U2275" i="1" a="1"/>
  <c r="U2275" i="1" s="1"/>
  <c r="U2276" i="1" a="1"/>
  <c r="U2276" i="1" s="1"/>
  <c r="U2277" i="1" a="1"/>
  <c r="U2277" i="1" s="1"/>
  <c r="U2278" i="1" a="1"/>
  <c r="U2278" i="1" s="1"/>
  <c r="U2279" i="1" a="1"/>
  <c r="U2279" i="1" s="1"/>
  <c r="U2280" i="1" a="1"/>
  <c r="U2280" i="1" s="1"/>
  <c r="U2281" i="1" a="1"/>
  <c r="U2281" i="1" s="1"/>
  <c r="U2282" i="1" a="1"/>
  <c r="U2282" i="1" s="1"/>
  <c r="U2283" i="1" a="1"/>
  <c r="U2283" i="1" s="1"/>
  <c r="U2284" i="1" a="1"/>
  <c r="U2284" i="1" s="1"/>
  <c r="U2285" i="1" a="1"/>
  <c r="U2285" i="1" s="1"/>
  <c r="U2286" i="1" a="1"/>
  <c r="U2286" i="1" s="1"/>
  <c r="U2287" i="1" a="1"/>
  <c r="U2287" i="1" s="1"/>
  <c r="U2288" i="1" a="1"/>
  <c r="U2288" i="1" s="1"/>
  <c r="U2289" i="1" a="1"/>
  <c r="U2289" i="1" s="1"/>
  <c r="U2290" i="1" a="1"/>
  <c r="U2290" i="1" s="1"/>
  <c r="U2291" i="1" a="1"/>
  <c r="U2291" i="1" s="1"/>
  <c r="U2292" i="1" a="1"/>
  <c r="U2292" i="1" s="1"/>
  <c r="U2293" i="1" a="1"/>
  <c r="U2293" i="1" s="1"/>
  <c r="U2294" i="1" a="1"/>
  <c r="U2294" i="1" s="1"/>
  <c r="U2295" i="1" a="1"/>
  <c r="U2295" i="1" s="1"/>
  <c r="U2296" i="1" a="1"/>
  <c r="U2296" i="1" s="1"/>
  <c r="U2297" i="1" a="1"/>
  <c r="U2297" i="1" s="1"/>
  <c r="U2298" i="1" a="1"/>
  <c r="U2298" i="1" s="1"/>
  <c r="U2299" i="1" a="1"/>
  <c r="U2299" i="1" s="1"/>
  <c r="U2300" i="1" a="1"/>
  <c r="U2300" i="1" s="1"/>
  <c r="U2301" i="1" a="1"/>
  <c r="U2301" i="1" s="1"/>
  <c r="U2302" i="1" a="1"/>
  <c r="U2302" i="1" s="1"/>
  <c r="U2303" i="1" a="1"/>
  <c r="U2303" i="1" s="1"/>
  <c r="U2304" i="1" a="1"/>
  <c r="U2304" i="1" s="1"/>
  <c r="U2305" i="1" a="1"/>
  <c r="U2305" i="1" s="1"/>
  <c r="U2306" i="1" a="1"/>
  <c r="U2306" i="1" s="1"/>
  <c r="U2307" i="1" a="1"/>
  <c r="U2307" i="1" s="1"/>
  <c r="U2308" i="1" a="1"/>
  <c r="U2308" i="1" s="1"/>
  <c r="U2309" i="1" a="1"/>
  <c r="U2309" i="1" s="1"/>
  <c r="U2310" i="1" a="1"/>
  <c r="U2310" i="1" s="1"/>
  <c r="U2311" i="1" a="1"/>
  <c r="U2311" i="1" s="1"/>
  <c r="U2312" i="1" a="1"/>
  <c r="U2312" i="1" s="1"/>
  <c r="U2313" i="1" a="1"/>
  <c r="U2313" i="1" s="1"/>
  <c r="U2314" i="1" a="1"/>
  <c r="U2314" i="1" s="1"/>
  <c r="U2315" i="1" a="1"/>
  <c r="U2315" i="1" s="1"/>
  <c r="U2316" i="1" a="1"/>
  <c r="U2316" i="1" s="1"/>
  <c r="U2317" i="1" a="1"/>
  <c r="U2317" i="1" s="1"/>
  <c r="U2318" i="1" a="1"/>
  <c r="U2318" i="1" s="1"/>
  <c r="U2319" i="1" a="1"/>
  <c r="U2319" i="1" s="1"/>
  <c r="U2320" i="1" a="1"/>
  <c r="U2320" i="1" s="1"/>
  <c r="U2321" i="1" a="1"/>
  <c r="U2321" i="1" s="1"/>
  <c r="U2322" i="1" a="1"/>
  <c r="U2322" i="1" s="1"/>
  <c r="U2323" i="1" a="1"/>
  <c r="U2323" i="1" s="1"/>
  <c r="U2324" i="1" a="1"/>
  <c r="U2324" i="1" s="1"/>
  <c r="U2325" i="1" a="1"/>
  <c r="U2325" i="1" s="1"/>
  <c r="U2326" i="1" a="1"/>
  <c r="U2326" i="1" s="1"/>
  <c r="U2327" i="1" a="1"/>
  <c r="U2327" i="1" s="1"/>
  <c r="U2328" i="1" a="1"/>
  <c r="U2328" i="1" s="1"/>
  <c r="U2329" i="1" a="1"/>
  <c r="U2329" i="1" s="1"/>
  <c r="U2330" i="1" a="1"/>
  <c r="U2330" i="1" s="1"/>
  <c r="U2331" i="1" a="1"/>
  <c r="U2331" i="1" s="1"/>
  <c r="U2332" i="1" a="1"/>
  <c r="U2332" i="1" s="1"/>
  <c r="U2333" i="1" a="1"/>
  <c r="U2333" i="1" s="1"/>
  <c r="U2334" i="1" a="1"/>
  <c r="U2334" i="1" s="1"/>
  <c r="U2335" i="1" a="1"/>
  <c r="U2335" i="1" s="1"/>
  <c r="U2336" i="1" a="1"/>
  <c r="U2336" i="1" s="1"/>
  <c r="U2337" i="1" a="1"/>
  <c r="U2337" i="1" s="1"/>
  <c r="U2338" i="1" a="1"/>
  <c r="U2338" i="1" s="1"/>
  <c r="U2339" i="1" a="1"/>
  <c r="U2339" i="1" s="1"/>
  <c r="U2340" i="1" a="1"/>
  <c r="U2340" i="1" s="1"/>
  <c r="U2341" i="1" a="1"/>
  <c r="U2341" i="1" s="1"/>
  <c r="U2342" i="1" a="1"/>
  <c r="U2342" i="1" s="1"/>
  <c r="U2343" i="1" a="1"/>
  <c r="U2343" i="1" s="1"/>
  <c r="U2344" i="1" a="1"/>
  <c r="U2344" i="1" s="1"/>
  <c r="U2345" i="1" a="1"/>
  <c r="U2345" i="1" s="1"/>
  <c r="U2346" i="1" a="1"/>
  <c r="U2346" i="1" s="1"/>
  <c r="U2347" i="1" a="1"/>
  <c r="U2347" i="1" s="1"/>
  <c r="U2348" i="1" a="1"/>
  <c r="U2348" i="1" s="1"/>
  <c r="U2349" i="1" a="1"/>
  <c r="U2349" i="1" s="1"/>
  <c r="U2350" i="1" a="1"/>
  <c r="U2350" i="1" s="1"/>
  <c r="U2351" i="1" a="1"/>
  <c r="U2351" i="1" s="1"/>
  <c r="U2352" i="1" a="1"/>
  <c r="U2352" i="1" s="1"/>
  <c r="U2353" i="1" a="1"/>
  <c r="U2353" i="1" s="1"/>
  <c r="U2354" i="1" a="1"/>
  <c r="U2354" i="1" s="1"/>
  <c r="U2355" i="1" a="1"/>
  <c r="U2355" i="1" s="1"/>
  <c r="U2356" i="1" a="1"/>
  <c r="U2356" i="1" s="1"/>
  <c r="U2357" i="1" a="1"/>
  <c r="U2357" i="1" s="1"/>
  <c r="U2358" i="1" a="1"/>
  <c r="U2358" i="1" s="1"/>
  <c r="U2359" i="1" a="1"/>
  <c r="U2359" i="1" s="1"/>
  <c r="U2360" i="1" a="1"/>
  <c r="U2360" i="1" s="1"/>
  <c r="U2361" i="1" a="1"/>
  <c r="U2361" i="1" s="1"/>
  <c r="U2362" i="1" a="1"/>
  <c r="U2362" i="1" s="1"/>
  <c r="U2363" i="1" a="1"/>
  <c r="U2363" i="1" s="1"/>
  <c r="U2364" i="1" a="1"/>
  <c r="U2364" i="1" s="1"/>
  <c r="U2365" i="1" a="1"/>
  <c r="U2365" i="1" s="1"/>
  <c r="U2366" i="1" a="1"/>
  <c r="U2366" i="1" s="1"/>
  <c r="U2367" i="1" a="1"/>
  <c r="U2367" i="1" s="1"/>
  <c r="U2368" i="1" a="1"/>
  <c r="U2368" i="1" s="1"/>
  <c r="U2369" i="1" a="1"/>
  <c r="U2369" i="1" s="1"/>
  <c r="U2370" i="1" a="1"/>
  <c r="U2370" i="1" s="1"/>
  <c r="U2371" i="1" a="1"/>
  <c r="U2371" i="1" s="1"/>
  <c r="U2372" i="1" a="1"/>
  <c r="U2372" i="1" s="1"/>
  <c r="U2373" i="1" a="1"/>
  <c r="U2373" i="1" s="1"/>
  <c r="U2374" i="1" a="1"/>
  <c r="U2374" i="1" s="1"/>
  <c r="U2375" i="1" a="1"/>
  <c r="U2375" i="1" s="1"/>
  <c r="U2376" i="1" a="1"/>
  <c r="U2376" i="1" s="1"/>
  <c r="U2377" i="1" a="1"/>
  <c r="U2377" i="1" s="1"/>
  <c r="U2378" i="1" a="1"/>
  <c r="U2378" i="1" s="1"/>
  <c r="U2379" i="1" a="1"/>
  <c r="U2379" i="1" s="1"/>
  <c r="U2380" i="1" a="1"/>
  <c r="U2380" i="1" s="1"/>
  <c r="U2381" i="1" a="1"/>
  <c r="U2381" i="1" s="1"/>
  <c r="U2382" i="1" a="1"/>
  <c r="U2382" i="1" s="1"/>
  <c r="U2383" i="1" a="1"/>
  <c r="U2383" i="1" s="1"/>
  <c r="U2384" i="1" a="1"/>
  <c r="U2384" i="1" s="1"/>
  <c r="U2385" i="1" a="1"/>
  <c r="U2385" i="1" s="1"/>
  <c r="U2386" i="1" a="1"/>
  <c r="U2386" i="1" s="1"/>
  <c r="U2387" i="1" a="1"/>
  <c r="U2387" i="1" s="1"/>
  <c r="U2388" i="1" a="1"/>
  <c r="U2388" i="1" s="1"/>
  <c r="U2389" i="1" a="1"/>
  <c r="U2389" i="1" s="1"/>
  <c r="U2390" i="1" a="1"/>
  <c r="U2390" i="1" s="1"/>
  <c r="U2391" i="1" a="1"/>
  <c r="U2391" i="1" s="1"/>
  <c r="U2392" i="1" a="1"/>
  <c r="U2392" i="1" s="1"/>
  <c r="U2393" i="1" a="1"/>
  <c r="U2393" i="1" s="1"/>
  <c r="U2394" i="1" a="1"/>
  <c r="U2394" i="1" s="1"/>
  <c r="U2395" i="1" a="1"/>
  <c r="U2395" i="1" s="1"/>
  <c r="U2396" i="1" a="1"/>
  <c r="U2396" i="1" s="1"/>
  <c r="U2397" i="1" a="1"/>
  <c r="U2397" i="1" s="1"/>
  <c r="U2398" i="1" a="1"/>
  <c r="U2398" i="1" s="1"/>
  <c r="U2399" i="1" a="1"/>
  <c r="U2399" i="1" s="1"/>
  <c r="U2400" i="1" a="1"/>
  <c r="U2400" i="1" s="1"/>
  <c r="U2401" i="1" a="1"/>
  <c r="U2401" i="1" s="1"/>
  <c r="U2402" i="1" a="1"/>
  <c r="U2402" i="1" s="1"/>
  <c r="U2403" i="1" a="1"/>
  <c r="U2403" i="1" s="1"/>
  <c r="U2404" i="1" a="1"/>
  <c r="U2404" i="1" s="1"/>
  <c r="U2405" i="1" a="1"/>
  <c r="U2405" i="1" s="1"/>
  <c r="U2406" i="1" a="1"/>
  <c r="U2406" i="1" s="1"/>
  <c r="U2407" i="1" a="1"/>
  <c r="U2407" i="1" s="1"/>
  <c r="U2408" i="1" a="1"/>
  <c r="U2408" i="1" s="1"/>
  <c r="U2409" i="1" a="1"/>
  <c r="U2409" i="1" s="1"/>
  <c r="U2410" i="1" a="1"/>
  <c r="U2410" i="1" s="1"/>
  <c r="U2411" i="1" a="1"/>
  <c r="U2411" i="1" s="1"/>
  <c r="U2412" i="1" a="1"/>
  <c r="U2412" i="1" s="1"/>
  <c r="U2413" i="1" a="1"/>
  <c r="U2413" i="1" s="1"/>
  <c r="U2414" i="1" a="1"/>
  <c r="U2414" i="1" s="1"/>
  <c r="U2415" i="1" a="1"/>
  <c r="U2415" i="1" s="1"/>
  <c r="U2416" i="1" a="1"/>
  <c r="U2416" i="1" s="1"/>
  <c r="U2417" i="1" a="1"/>
  <c r="U2417" i="1" s="1"/>
  <c r="U2418" i="1" a="1"/>
  <c r="U2418" i="1" s="1"/>
  <c r="U2419" i="1" a="1"/>
  <c r="U2419" i="1" s="1"/>
  <c r="U2420" i="1" a="1"/>
  <c r="U2420" i="1" s="1"/>
  <c r="U2421" i="1" a="1"/>
  <c r="U2421" i="1" s="1"/>
  <c r="U2422" i="1" a="1"/>
  <c r="U2422" i="1" s="1"/>
  <c r="U2423" i="1" a="1"/>
  <c r="U2423" i="1" s="1"/>
  <c r="U2424" i="1" a="1"/>
  <c r="U2424" i="1" s="1"/>
  <c r="U2425" i="1" a="1"/>
  <c r="U2425" i="1" s="1"/>
  <c r="U2426" i="1" a="1"/>
  <c r="U2426" i="1" s="1"/>
  <c r="U2427" i="1" a="1"/>
  <c r="U2427" i="1" s="1"/>
  <c r="U2428" i="1" a="1"/>
  <c r="U2428" i="1" s="1"/>
  <c r="U2429" i="1" a="1"/>
  <c r="U2429" i="1" s="1"/>
  <c r="U2430" i="1" a="1"/>
  <c r="U2430" i="1" s="1"/>
  <c r="U2431" i="1" a="1"/>
  <c r="U2431" i="1" s="1"/>
  <c r="U2432" i="1" a="1"/>
  <c r="U2432" i="1" s="1"/>
  <c r="U2433" i="1" a="1"/>
  <c r="U2433" i="1" s="1"/>
  <c r="U2434" i="1" a="1"/>
  <c r="U2434" i="1" s="1"/>
  <c r="U2435" i="1" a="1"/>
  <c r="U2435" i="1" s="1"/>
  <c r="U2436" i="1" a="1"/>
  <c r="U2436" i="1" s="1"/>
  <c r="U2437" i="1" a="1"/>
  <c r="U2437" i="1" s="1"/>
  <c r="U2438" i="1" a="1"/>
  <c r="U2438" i="1" s="1"/>
  <c r="U2439" i="1" a="1"/>
  <c r="U2439" i="1" s="1"/>
  <c r="U2440" i="1" a="1"/>
  <c r="U2440" i="1" s="1"/>
  <c r="U2441" i="1" a="1"/>
  <c r="U2441" i="1" s="1"/>
  <c r="U2442" i="1" a="1"/>
  <c r="U2442" i="1" s="1"/>
  <c r="U2443" i="1" a="1"/>
  <c r="U2443" i="1" s="1"/>
  <c r="U2444" i="1" a="1"/>
  <c r="U2444" i="1" s="1"/>
  <c r="U2445" i="1" a="1"/>
  <c r="U2445" i="1" s="1"/>
  <c r="U2446" i="1" a="1"/>
  <c r="U2446" i="1" s="1"/>
  <c r="U2447" i="1" a="1"/>
  <c r="U2447" i="1" s="1"/>
  <c r="U2448" i="1" a="1"/>
  <c r="U2448" i="1" s="1"/>
  <c r="U2449" i="1" a="1"/>
  <c r="U2449" i="1" s="1"/>
  <c r="U2450" i="1" a="1"/>
  <c r="U2450" i="1" s="1"/>
  <c r="U2451" i="1" a="1"/>
  <c r="U2451" i="1" s="1"/>
  <c r="U2452" i="1" a="1"/>
  <c r="U2452" i="1" s="1"/>
  <c r="U2453" i="1" a="1"/>
  <c r="U2453" i="1" s="1"/>
  <c r="U2454" i="1" a="1"/>
  <c r="U2454" i="1" s="1"/>
  <c r="U2455" i="1" a="1"/>
  <c r="U2455" i="1" s="1"/>
  <c r="U2456" i="1" a="1"/>
  <c r="U2456" i="1" s="1"/>
  <c r="U2457" i="1" a="1"/>
  <c r="U2457" i="1" s="1"/>
  <c r="U2458" i="1" a="1"/>
  <c r="U2458" i="1" s="1"/>
  <c r="U2459" i="1" a="1"/>
  <c r="U2459" i="1" s="1"/>
  <c r="U2460" i="1" a="1"/>
  <c r="U2460" i="1" s="1"/>
  <c r="U2461" i="1" a="1"/>
  <c r="U2461" i="1" s="1"/>
  <c r="U2462" i="1" a="1"/>
  <c r="U2462" i="1" s="1"/>
  <c r="U2463" i="1" a="1"/>
  <c r="U2463" i="1" s="1"/>
  <c r="U2464" i="1" a="1"/>
  <c r="U2464" i="1" s="1"/>
  <c r="U2465" i="1" a="1"/>
  <c r="U2465" i="1" s="1"/>
  <c r="U2466" i="1" a="1"/>
  <c r="U2466" i="1" s="1"/>
  <c r="U2467" i="1" a="1"/>
  <c r="U2467" i="1" s="1"/>
  <c r="U2468" i="1" a="1"/>
  <c r="U2468" i="1" s="1"/>
  <c r="U2469" i="1" a="1"/>
  <c r="U2469" i="1" s="1"/>
  <c r="U2470" i="1" a="1"/>
  <c r="U2470" i="1" s="1"/>
  <c r="U2471" i="1" a="1"/>
  <c r="U2471" i="1" s="1"/>
  <c r="U2472" i="1" a="1"/>
  <c r="U2472" i="1" s="1"/>
  <c r="U2473" i="1" a="1"/>
  <c r="U2473" i="1" s="1"/>
  <c r="U2474" i="1" a="1"/>
  <c r="U2474" i="1" s="1"/>
  <c r="U2475" i="1" a="1"/>
  <c r="U2475" i="1" s="1"/>
  <c r="U2476" i="1" a="1"/>
  <c r="U2476" i="1" s="1"/>
  <c r="U2477" i="1" a="1"/>
  <c r="U2477" i="1" s="1"/>
  <c r="U2478" i="1" a="1"/>
  <c r="U2478" i="1" s="1"/>
  <c r="U2479" i="1" a="1"/>
  <c r="U2479" i="1" s="1"/>
  <c r="U2480" i="1" a="1"/>
  <c r="U2480" i="1" s="1"/>
  <c r="U2481" i="1" a="1"/>
  <c r="U2481" i="1" s="1"/>
  <c r="U2482" i="1" a="1"/>
  <c r="U2482" i="1" s="1"/>
  <c r="U2483" i="1" a="1"/>
  <c r="U2483" i="1" s="1"/>
  <c r="U2484" i="1" a="1"/>
  <c r="U2484" i="1" s="1"/>
  <c r="U2485" i="1" a="1"/>
  <c r="U2485" i="1" s="1"/>
  <c r="U2486" i="1" a="1"/>
  <c r="U2486" i="1" s="1"/>
  <c r="U2487" i="1" a="1"/>
  <c r="U2487" i="1" s="1"/>
  <c r="U2488" i="1" a="1"/>
  <c r="U2488" i="1" s="1"/>
  <c r="U2489" i="1" a="1"/>
  <c r="U2489" i="1" s="1"/>
  <c r="U2490" i="1" a="1"/>
  <c r="U2490" i="1" s="1"/>
  <c r="U2491" i="1" a="1"/>
  <c r="U2491" i="1" s="1"/>
  <c r="U2492" i="1" a="1"/>
  <c r="U2492" i="1" s="1"/>
  <c r="U2493" i="1" a="1"/>
  <c r="U2493" i="1" s="1"/>
  <c r="U2494" i="1" a="1"/>
  <c r="U2494" i="1" s="1"/>
  <c r="U2495" i="1" a="1"/>
  <c r="U2495" i="1" s="1"/>
  <c r="U2496" i="1" a="1"/>
  <c r="U2496" i="1" s="1"/>
  <c r="U2497" i="1" a="1"/>
  <c r="U2497" i="1" s="1"/>
  <c r="U2498" i="1" a="1"/>
  <c r="U2498" i="1" s="1"/>
  <c r="U2499" i="1" a="1"/>
  <c r="U2499" i="1" s="1"/>
  <c r="U2500" i="1" a="1"/>
  <c r="U2500" i="1" s="1"/>
  <c r="U2501" i="1" a="1"/>
  <c r="U2501" i="1" s="1"/>
  <c r="U2502" i="1" a="1"/>
  <c r="U2502" i="1" s="1"/>
  <c r="U2503" i="1" a="1"/>
  <c r="U2503" i="1" s="1"/>
  <c r="U2504" i="1" a="1"/>
  <c r="U2504" i="1" s="1"/>
  <c r="U2505" i="1" a="1"/>
  <c r="U2505" i="1" s="1"/>
  <c r="U2506" i="1" a="1"/>
  <c r="U2506" i="1" s="1"/>
  <c r="U2507" i="1" a="1"/>
  <c r="U2507" i="1" s="1"/>
  <c r="U2508" i="1" a="1"/>
  <c r="U2508" i="1" s="1"/>
  <c r="U2509" i="1" a="1"/>
  <c r="U2509" i="1" s="1"/>
  <c r="U2510" i="1" a="1"/>
  <c r="U2510" i="1" s="1"/>
  <c r="U2511" i="1" a="1"/>
  <c r="U2511" i="1" s="1"/>
  <c r="U2512" i="1" a="1"/>
  <c r="U2512" i="1" s="1"/>
  <c r="U2513" i="1" a="1"/>
  <c r="U2513" i="1" s="1"/>
  <c r="U2514" i="1" a="1"/>
  <c r="U2514" i="1" s="1"/>
  <c r="U2515" i="1" a="1"/>
  <c r="U2515" i="1" s="1"/>
  <c r="U2516" i="1" a="1"/>
  <c r="U2516" i="1" s="1"/>
  <c r="U2517" i="1" a="1"/>
  <c r="U2517" i="1" s="1"/>
  <c r="U2518" i="1" a="1"/>
  <c r="U2518" i="1" s="1"/>
  <c r="U2519" i="1" a="1"/>
  <c r="U2519" i="1" s="1"/>
  <c r="U2520" i="1" a="1"/>
  <c r="U2520" i="1" s="1"/>
  <c r="U2521" i="1" a="1"/>
  <c r="U2521" i="1" s="1"/>
  <c r="U2522" i="1" a="1"/>
  <c r="U2522" i="1" s="1"/>
  <c r="U2523" i="1" a="1"/>
  <c r="U2523" i="1" s="1"/>
  <c r="U2524" i="1" a="1"/>
  <c r="U2524" i="1" s="1"/>
  <c r="U2525" i="1" a="1"/>
  <c r="U2525" i="1" s="1"/>
  <c r="U2526" i="1" a="1"/>
  <c r="U2526" i="1" s="1"/>
  <c r="U2527" i="1" a="1"/>
  <c r="U2527" i="1" s="1"/>
  <c r="U2528" i="1" a="1"/>
  <c r="U2528" i="1" s="1"/>
  <c r="U2529" i="1" a="1"/>
  <c r="U2529" i="1" s="1"/>
  <c r="U2530" i="1" a="1"/>
  <c r="U2530" i="1" s="1"/>
  <c r="U2531" i="1" a="1"/>
  <c r="U2531" i="1" s="1"/>
  <c r="U2532" i="1" a="1"/>
  <c r="U2532" i="1" s="1"/>
  <c r="U2533" i="1" a="1"/>
  <c r="U2533" i="1" s="1"/>
  <c r="U2534" i="1" a="1"/>
  <c r="U2534" i="1" s="1"/>
  <c r="U2535" i="1" a="1"/>
  <c r="U2535" i="1" s="1"/>
  <c r="U2536" i="1" a="1"/>
  <c r="U2536" i="1" s="1"/>
  <c r="U2537" i="1" a="1"/>
  <c r="U2537" i="1" s="1"/>
  <c r="U2538" i="1" a="1"/>
  <c r="U2538" i="1" s="1"/>
  <c r="U2539" i="1" a="1"/>
  <c r="U2539" i="1" s="1"/>
  <c r="U2540" i="1" a="1"/>
  <c r="U2540" i="1" s="1"/>
  <c r="U2541" i="1" a="1"/>
  <c r="U2541" i="1" s="1"/>
  <c r="U2542" i="1" a="1"/>
  <c r="U2542" i="1" s="1"/>
  <c r="U2543" i="1" a="1"/>
  <c r="U2543" i="1" s="1"/>
  <c r="U2544" i="1" a="1"/>
  <c r="U2544" i="1" s="1"/>
  <c r="U2545" i="1" a="1"/>
  <c r="U2545" i="1" s="1"/>
  <c r="U2546" i="1" a="1"/>
  <c r="U2546" i="1" s="1"/>
  <c r="U2547" i="1" a="1"/>
  <c r="U2547" i="1" s="1"/>
  <c r="U2548" i="1" a="1"/>
  <c r="U2548" i="1" s="1"/>
  <c r="U2549" i="1" a="1"/>
  <c r="U2549" i="1" s="1"/>
  <c r="U2550" i="1" a="1"/>
  <c r="U2550" i="1" s="1"/>
  <c r="U2551" i="1" a="1"/>
  <c r="U2551" i="1" s="1"/>
  <c r="U2552" i="1" a="1"/>
  <c r="U2552" i="1" s="1"/>
  <c r="U2553" i="1" a="1"/>
  <c r="U2553" i="1" s="1"/>
  <c r="U2554" i="1" a="1"/>
  <c r="U2554" i="1" s="1"/>
  <c r="U2555" i="1" a="1"/>
  <c r="U2555" i="1" s="1"/>
  <c r="U2556" i="1" a="1"/>
  <c r="U2556" i="1" s="1"/>
  <c r="U2557" i="1" a="1"/>
  <c r="U2557" i="1" s="1"/>
  <c r="U2558" i="1" a="1"/>
  <c r="U2558" i="1" s="1"/>
  <c r="U2559" i="1" a="1"/>
  <c r="U2559" i="1" s="1"/>
  <c r="U2560" i="1" a="1"/>
  <c r="U2560" i="1" s="1"/>
  <c r="U2561" i="1" a="1"/>
  <c r="U2561" i="1" s="1"/>
  <c r="U2562" i="1" a="1"/>
  <c r="U2562" i="1" s="1"/>
  <c r="U2563" i="1" a="1"/>
  <c r="U2563" i="1" s="1"/>
  <c r="U2564" i="1" a="1"/>
  <c r="U2564" i="1" s="1"/>
  <c r="U2565" i="1" a="1"/>
  <c r="U2565" i="1" s="1"/>
  <c r="U2566" i="1" a="1"/>
  <c r="U2566" i="1" s="1"/>
  <c r="U2567" i="1" a="1"/>
  <c r="U2567" i="1" s="1"/>
  <c r="U2568" i="1" a="1"/>
  <c r="U2568" i="1" s="1"/>
  <c r="U2569" i="1" a="1"/>
  <c r="U2569" i="1" s="1"/>
  <c r="U2570" i="1" a="1"/>
  <c r="U2570" i="1" s="1"/>
  <c r="U2571" i="1" a="1"/>
  <c r="U2571" i="1" s="1"/>
  <c r="U2572" i="1" a="1"/>
  <c r="U2572" i="1" s="1"/>
  <c r="U2573" i="1" a="1"/>
  <c r="U2573" i="1" s="1"/>
  <c r="U2574" i="1" a="1"/>
  <c r="U2574" i="1" s="1"/>
  <c r="U2575" i="1" a="1"/>
  <c r="U2575" i="1" s="1"/>
  <c r="U2576" i="1" a="1"/>
  <c r="U2576" i="1" s="1"/>
  <c r="U2577" i="1" a="1"/>
  <c r="U2577" i="1" s="1"/>
  <c r="U2578" i="1" a="1"/>
  <c r="U2578" i="1" s="1"/>
  <c r="U2579" i="1" a="1"/>
  <c r="U2579" i="1" s="1"/>
  <c r="U2580" i="1" a="1"/>
  <c r="U2580" i="1" s="1"/>
  <c r="U2581" i="1" a="1"/>
  <c r="U2581" i="1" s="1"/>
  <c r="U2582" i="1" a="1"/>
  <c r="U2582" i="1" s="1"/>
  <c r="U2583" i="1" a="1"/>
  <c r="U2583" i="1" s="1"/>
  <c r="U2584" i="1" a="1"/>
  <c r="U2584" i="1" s="1"/>
  <c r="U2585" i="1" a="1"/>
  <c r="U2585" i="1" s="1"/>
  <c r="U2586" i="1" a="1"/>
  <c r="U2586" i="1" s="1"/>
  <c r="U2587" i="1" a="1"/>
  <c r="U2587" i="1" s="1"/>
  <c r="U2588" i="1" a="1"/>
  <c r="U2588" i="1" s="1"/>
  <c r="U2589" i="1" a="1"/>
  <c r="U2589" i="1" s="1"/>
  <c r="U2590" i="1" a="1"/>
  <c r="U2590" i="1" s="1"/>
  <c r="U2591" i="1" a="1"/>
  <c r="U2591" i="1" s="1"/>
  <c r="U2592" i="1" a="1"/>
  <c r="U2592" i="1" s="1"/>
  <c r="U2593" i="1" a="1"/>
  <c r="U2593" i="1" s="1"/>
  <c r="U2594" i="1" a="1"/>
  <c r="U2594" i="1" s="1"/>
  <c r="U2595" i="1" a="1"/>
  <c r="U2595" i="1" s="1"/>
  <c r="U2596" i="1" a="1"/>
  <c r="U2596" i="1" s="1"/>
  <c r="U2597" i="1" a="1"/>
  <c r="U2597" i="1" s="1"/>
  <c r="U2598" i="1" a="1"/>
  <c r="U2598" i="1" s="1"/>
  <c r="U2599" i="1" a="1"/>
  <c r="U2599" i="1" s="1"/>
  <c r="U2600" i="1" a="1"/>
  <c r="U2600" i="1" s="1"/>
  <c r="U2601" i="1" a="1"/>
  <c r="U2601" i="1" s="1"/>
  <c r="U2602" i="1" a="1"/>
  <c r="U2602" i="1" s="1"/>
  <c r="U2603" i="1" a="1"/>
  <c r="U2603" i="1" s="1"/>
  <c r="U2604" i="1" a="1"/>
  <c r="U2604" i="1" s="1"/>
  <c r="U2605" i="1" a="1"/>
  <c r="U2605" i="1" s="1"/>
  <c r="U2606" i="1" a="1"/>
  <c r="U2606" i="1" s="1"/>
  <c r="U2607" i="1" a="1"/>
  <c r="U2607" i="1" s="1"/>
  <c r="U2608" i="1" a="1"/>
  <c r="U2608" i="1" s="1"/>
  <c r="U2609" i="1" a="1"/>
  <c r="U2609" i="1" s="1"/>
  <c r="U2610" i="1" a="1"/>
  <c r="U2610" i="1" s="1"/>
  <c r="U2611" i="1" a="1"/>
  <c r="U2611" i="1" s="1"/>
  <c r="U2612" i="1" a="1"/>
  <c r="U2612" i="1" s="1"/>
  <c r="U2613" i="1" a="1"/>
  <c r="U2613" i="1" s="1"/>
  <c r="U2614" i="1" a="1"/>
  <c r="U2614" i="1" s="1"/>
  <c r="U2615" i="1" a="1"/>
  <c r="U2615" i="1" s="1"/>
  <c r="U2616" i="1" a="1"/>
  <c r="U2616" i="1" s="1"/>
  <c r="U2617" i="1" a="1"/>
  <c r="U2617" i="1" s="1"/>
  <c r="U2618" i="1" a="1"/>
  <c r="U2618" i="1" s="1"/>
  <c r="U2619" i="1" a="1"/>
  <c r="U2619" i="1" s="1"/>
  <c r="U2620" i="1" a="1"/>
  <c r="U2620" i="1" s="1"/>
  <c r="U2621" i="1" a="1"/>
  <c r="U2621" i="1" s="1"/>
  <c r="U2622" i="1" a="1"/>
  <c r="U2622" i="1" s="1"/>
  <c r="U2623" i="1" a="1"/>
  <c r="U2623" i="1" s="1"/>
  <c r="U2624" i="1" a="1"/>
  <c r="U2624" i="1" s="1"/>
  <c r="U2625" i="1" a="1"/>
  <c r="U2625" i="1" s="1"/>
  <c r="U2626" i="1" a="1"/>
  <c r="U2626" i="1" s="1"/>
  <c r="U2627" i="1" a="1"/>
  <c r="U2627" i="1" s="1"/>
  <c r="U2628" i="1" a="1"/>
  <c r="U2628" i="1" s="1"/>
  <c r="U2629" i="1" a="1"/>
  <c r="U2629" i="1" s="1"/>
  <c r="U2630" i="1" a="1"/>
  <c r="U2630" i="1" s="1"/>
  <c r="U2631" i="1" a="1"/>
  <c r="U2631" i="1" s="1"/>
  <c r="U2632" i="1" a="1"/>
  <c r="U2632" i="1" s="1"/>
  <c r="U2633" i="1" a="1"/>
  <c r="U2633" i="1" s="1"/>
  <c r="U2634" i="1" a="1"/>
  <c r="U2634" i="1" s="1"/>
  <c r="U2635" i="1" a="1"/>
  <c r="U2635" i="1" s="1"/>
  <c r="U2636" i="1" a="1"/>
  <c r="U2636" i="1" s="1"/>
  <c r="U2637" i="1" a="1"/>
  <c r="U2637" i="1" s="1"/>
  <c r="U2638" i="1" a="1"/>
  <c r="U2638" i="1" s="1"/>
  <c r="U2639" i="1" a="1"/>
  <c r="U2639" i="1" s="1"/>
  <c r="U2640" i="1" a="1"/>
  <c r="U2640" i="1" s="1"/>
  <c r="U2641" i="1" a="1"/>
  <c r="U2641" i="1" s="1"/>
  <c r="U2642" i="1" a="1"/>
  <c r="U2642" i="1" s="1"/>
  <c r="U2643" i="1" a="1"/>
  <c r="U2643" i="1" s="1"/>
  <c r="U2644" i="1" a="1"/>
  <c r="U2644" i="1" s="1"/>
  <c r="U2645" i="1" a="1"/>
  <c r="U2645" i="1" s="1"/>
  <c r="U2646" i="1" a="1"/>
  <c r="U2646" i="1" s="1"/>
  <c r="U2647" i="1" a="1"/>
  <c r="U2647" i="1" s="1"/>
  <c r="U2648" i="1" a="1"/>
  <c r="U2648" i="1" s="1"/>
  <c r="U2649" i="1" a="1"/>
  <c r="U2649" i="1" s="1"/>
  <c r="U2650" i="1" a="1"/>
  <c r="U2650" i="1" s="1"/>
  <c r="U2651" i="1" a="1"/>
  <c r="U2651" i="1" s="1"/>
  <c r="U2652" i="1" a="1"/>
  <c r="U2652" i="1" s="1"/>
  <c r="U2653" i="1" a="1"/>
  <c r="U2653" i="1" s="1"/>
  <c r="U2654" i="1" a="1"/>
  <c r="U2654" i="1" s="1"/>
  <c r="U2655" i="1" a="1"/>
  <c r="U2655" i="1" s="1"/>
  <c r="U2656" i="1" a="1"/>
  <c r="U2656" i="1" s="1"/>
  <c r="U2657" i="1" a="1"/>
  <c r="U2657" i="1" s="1"/>
  <c r="U2658" i="1" a="1"/>
  <c r="U2658" i="1" s="1"/>
  <c r="U2659" i="1" a="1"/>
  <c r="U2659" i="1" s="1"/>
  <c r="U2660" i="1" a="1"/>
  <c r="U2660" i="1" s="1"/>
  <c r="U2661" i="1" a="1"/>
  <c r="U2661" i="1" s="1"/>
  <c r="U2662" i="1" a="1"/>
  <c r="U2662" i="1" s="1"/>
  <c r="U2663" i="1" a="1"/>
  <c r="U2663" i="1" s="1"/>
  <c r="U2664" i="1" a="1"/>
  <c r="U2664" i="1" s="1"/>
  <c r="U2665" i="1" a="1"/>
  <c r="U2665" i="1" s="1"/>
  <c r="U2666" i="1" a="1"/>
  <c r="U2666" i="1" s="1"/>
  <c r="U2667" i="1" a="1"/>
  <c r="U2667" i="1" s="1"/>
  <c r="U2668" i="1" a="1"/>
  <c r="U2668" i="1" s="1"/>
  <c r="U2669" i="1" a="1"/>
  <c r="U2669" i="1" s="1"/>
  <c r="U2670" i="1" a="1"/>
  <c r="U2670" i="1" s="1"/>
  <c r="U2671" i="1" a="1"/>
  <c r="U2671" i="1" s="1"/>
  <c r="U2672" i="1" a="1"/>
  <c r="U2672" i="1" s="1"/>
  <c r="U2673" i="1" a="1"/>
  <c r="U2673" i="1" s="1"/>
  <c r="U2674" i="1" a="1"/>
  <c r="U2674" i="1" s="1"/>
  <c r="U2675" i="1" a="1"/>
  <c r="U2675" i="1" s="1"/>
  <c r="U2676" i="1" a="1"/>
  <c r="U2676" i="1" s="1"/>
  <c r="U2677" i="1" a="1"/>
  <c r="U2677" i="1" s="1"/>
  <c r="U2678" i="1" a="1"/>
  <c r="U2678" i="1" s="1"/>
  <c r="U2679" i="1" a="1"/>
  <c r="U2679" i="1" s="1"/>
  <c r="U2680" i="1" a="1"/>
  <c r="U2680" i="1" s="1"/>
  <c r="U2681" i="1" a="1"/>
  <c r="U2681" i="1" s="1"/>
  <c r="U2682" i="1" a="1"/>
  <c r="U2682" i="1" s="1"/>
  <c r="U2683" i="1" a="1"/>
  <c r="U2683" i="1" s="1"/>
  <c r="U2684" i="1" a="1"/>
  <c r="U2684" i="1" s="1"/>
  <c r="U2685" i="1" a="1"/>
  <c r="U2685" i="1" s="1"/>
  <c r="U2686" i="1" a="1"/>
  <c r="U2686" i="1" s="1"/>
  <c r="U2687" i="1" a="1"/>
  <c r="U2687" i="1" s="1"/>
  <c r="U2688" i="1" a="1"/>
  <c r="U2688" i="1" s="1"/>
  <c r="U2689" i="1" a="1"/>
  <c r="U2689" i="1" s="1"/>
  <c r="U2690" i="1" a="1"/>
  <c r="U2690" i="1" s="1"/>
  <c r="U2691" i="1" a="1"/>
  <c r="U2691" i="1" s="1"/>
  <c r="U2692" i="1" a="1"/>
  <c r="U2692" i="1" s="1"/>
  <c r="U2693" i="1" a="1"/>
  <c r="U2693" i="1" s="1"/>
  <c r="U2694" i="1" a="1"/>
  <c r="U2694" i="1" s="1"/>
  <c r="U2695" i="1" a="1"/>
  <c r="U2695" i="1" s="1"/>
  <c r="U2696" i="1" a="1"/>
  <c r="U2696" i="1" s="1"/>
  <c r="U2697" i="1" a="1"/>
  <c r="U2697" i="1" s="1"/>
  <c r="U2698" i="1" a="1"/>
  <c r="U2698" i="1" s="1"/>
  <c r="U2699" i="1" a="1"/>
  <c r="U2699" i="1" s="1"/>
  <c r="U2700" i="1" a="1"/>
  <c r="U2700" i="1" s="1"/>
  <c r="U2701" i="1" a="1"/>
  <c r="U2701" i="1" s="1"/>
  <c r="U2702" i="1" a="1"/>
  <c r="U2702" i="1" s="1"/>
  <c r="U2703" i="1" a="1"/>
  <c r="U2703" i="1" s="1"/>
  <c r="U2704" i="1" a="1"/>
  <c r="U2704" i="1" s="1"/>
  <c r="U2705" i="1" a="1"/>
  <c r="U2705" i="1" s="1"/>
  <c r="U2706" i="1" a="1"/>
  <c r="U2706" i="1" s="1"/>
  <c r="U2707" i="1" a="1"/>
  <c r="U2707" i="1" s="1"/>
  <c r="U2708" i="1" a="1"/>
  <c r="U2708" i="1" s="1"/>
  <c r="U2709" i="1" a="1"/>
  <c r="U2709" i="1" s="1"/>
  <c r="U2710" i="1" a="1"/>
  <c r="U2710" i="1" s="1"/>
  <c r="U2711" i="1" a="1"/>
  <c r="U2711" i="1" s="1"/>
  <c r="U2712" i="1" a="1"/>
  <c r="U2712" i="1" s="1"/>
  <c r="U2713" i="1" a="1"/>
  <c r="U2713" i="1" s="1"/>
  <c r="U2714" i="1" a="1"/>
  <c r="U2714" i="1" s="1"/>
  <c r="U2715" i="1" a="1"/>
  <c r="U2715" i="1" s="1"/>
  <c r="U2716" i="1" a="1"/>
  <c r="U2716" i="1" s="1"/>
  <c r="U2717" i="1" a="1"/>
  <c r="U2717" i="1" s="1"/>
  <c r="U2718" i="1" a="1"/>
  <c r="U2718" i="1" s="1"/>
  <c r="U2719" i="1" a="1"/>
  <c r="U2719" i="1" s="1"/>
  <c r="U2720" i="1" a="1"/>
  <c r="U2720" i="1" s="1"/>
  <c r="U2721" i="1" a="1"/>
  <c r="U2721" i="1" s="1"/>
  <c r="U2722" i="1" a="1"/>
  <c r="U2722" i="1" s="1"/>
  <c r="U2723" i="1" a="1"/>
  <c r="U2723" i="1" s="1"/>
  <c r="U2724" i="1" a="1"/>
  <c r="U2724" i="1" s="1"/>
  <c r="U2725" i="1" a="1"/>
  <c r="U2725" i="1" s="1"/>
  <c r="U2726" i="1" a="1"/>
  <c r="U2726" i="1" s="1"/>
  <c r="U2727" i="1" a="1"/>
  <c r="U2727" i="1" s="1"/>
  <c r="U2728" i="1" a="1"/>
  <c r="U2728" i="1" s="1"/>
  <c r="U2729" i="1" a="1"/>
  <c r="U2729" i="1" s="1"/>
  <c r="U2730" i="1" a="1"/>
  <c r="U2730" i="1" s="1"/>
  <c r="U2731" i="1" a="1"/>
  <c r="U2731" i="1" s="1"/>
  <c r="U2732" i="1" a="1"/>
  <c r="U2732" i="1" s="1"/>
  <c r="U2733" i="1" a="1"/>
  <c r="U2733" i="1" s="1"/>
  <c r="U2734" i="1" a="1"/>
  <c r="U2734" i="1" s="1"/>
  <c r="U2735" i="1" a="1"/>
  <c r="U2735" i="1" s="1"/>
  <c r="U2736" i="1" a="1"/>
  <c r="U2736" i="1" s="1"/>
  <c r="U2737" i="1" a="1"/>
  <c r="U2737" i="1" s="1"/>
  <c r="U2738" i="1" a="1"/>
  <c r="U2738" i="1" s="1"/>
  <c r="U2739" i="1" a="1"/>
  <c r="U2739" i="1" s="1"/>
  <c r="U2740" i="1" a="1"/>
  <c r="U2740" i="1" s="1"/>
  <c r="U2741" i="1" a="1"/>
  <c r="U2741" i="1" s="1"/>
  <c r="U2742" i="1" a="1"/>
  <c r="U2742" i="1" s="1"/>
  <c r="U2743" i="1" a="1"/>
  <c r="U2743" i="1" s="1"/>
  <c r="U2744" i="1" a="1"/>
  <c r="U2744" i="1" s="1"/>
  <c r="U2745" i="1" a="1"/>
  <c r="U2745" i="1" s="1"/>
  <c r="U2746" i="1" a="1"/>
  <c r="U2746" i="1" s="1"/>
  <c r="U2747" i="1" a="1"/>
  <c r="U2747" i="1" s="1"/>
  <c r="U2748" i="1" a="1"/>
  <c r="U2748" i="1" s="1"/>
  <c r="U2749" i="1" a="1"/>
  <c r="U2749" i="1" s="1"/>
  <c r="U2750" i="1" a="1"/>
  <c r="U2750" i="1" s="1"/>
  <c r="U2751" i="1" a="1"/>
  <c r="U2751" i="1" s="1"/>
  <c r="U2752" i="1" a="1"/>
  <c r="U2752" i="1" s="1"/>
  <c r="U2753" i="1" a="1"/>
  <c r="U2753" i="1" s="1"/>
  <c r="U2754" i="1" a="1"/>
  <c r="U2754" i="1" s="1"/>
  <c r="U2755" i="1" a="1"/>
  <c r="U2755" i="1" s="1"/>
  <c r="U2756" i="1" a="1"/>
  <c r="U2756" i="1" s="1"/>
  <c r="U2757" i="1" a="1"/>
  <c r="U2757" i="1" s="1"/>
  <c r="U2758" i="1" a="1"/>
  <c r="U2758" i="1" s="1"/>
  <c r="U2759" i="1" a="1"/>
  <c r="U2759" i="1" s="1"/>
  <c r="U2760" i="1" a="1"/>
  <c r="U2760" i="1" s="1"/>
  <c r="U2761" i="1" a="1"/>
  <c r="U2761" i="1" s="1"/>
  <c r="U2762" i="1" a="1"/>
  <c r="U2762" i="1" s="1"/>
  <c r="U2763" i="1" a="1"/>
  <c r="U2763" i="1" s="1"/>
  <c r="U2764" i="1" a="1"/>
  <c r="U2764" i="1" s="1"/>
  <c r="U2765" i="1" a="1"/>
  <c r="U2765" i="1" s="1"/>
  <c r="U2766" i="1" a="1"/>
  <c r="U2766" i="1" s="1"/>
  <c r="U2767" i="1" a="1"/>
  <c r="U2767" i="1" s="1"/>
  <c r="U2768" i="1" a="1"/>
  <c r="U2768" i="1" s="1"/>
  <c r="U2769" i="1" a="1"/>
  <c r="U2769" i="1" s="1"/>
  <c r="U2770" i="1" a="1"/>
  <c r="U2770" i="1" s="1"/>
  <c r="U2771" i="1" a="1"/>
  <c r="U2771" i="1" s="1"/>
  <c r="U2772" i="1" a="1"/>
  <c r="U2772" i="1" s="1"/>
  <c r="U2773" i="1" a="1"/>
  <c r="U2773" i="1" s="1"/>
  <c r="U2774" i="1" a="1"/>
  <c r="U2774" i="1" s="1"/>
  <c r="U2775" i="1" a="1"/>
  <c r="U2775" i="1" s="1"/>
  <c r="U2776" i="1" a="1"/>
  <c r="U2776" i="1" s="1"/>
  <c r="U2777" i="1" a="1"/>
  <c r="U2777" i="1" s="1"/>
  <c r="U2778" i="1" a="1"/>
  <c r="U2778" i="1" s="1"/>
  <c r="U2779" i="1" a="1"/>
  <c r="U2779" i="1" s="1"/>
  <c r="U2780" i="1" a="1"/>
  <c r="U2780" i="1" s="1"/>
  <c r="U2781" i="1" a="1"/>
  <c r="U2781" i="1" s="1"/>
  <c r="U2782" i="1" a="1"/>
  <c r="U2782" i="1" s="1"/>
  <c r="U2783" i="1" a="1"/>
  <c r="U2783" i="1" s="1"/>
  <c r="U2784" i="1" a="1"/>
  <c r="U2784" i="1" s="1"/>
  <c r="U2785" i="1" a="1"/>
  <c r="U2785" i="1" s="1"/>
  <c r="U2786" i="1" a="1"/>
  <c r="U2786" i="1" s="1"/>
  <c r="U2787" i="1" a="1"/>
  <c r="U2787" i="1" s="1"/>
  <c r="U2788" i="1" a="1"/>
  <c r="U2788" i="1" s="1"/>
  <c r="U2789" i="1" a="1"/>
  <c r="U2789" i="1" s="1"/>
  <c r="U2790" i="1" a="1"/>
  <c r="U2790" i="1" s="1"/>
  <c r="U2791" i="1" a="1"/>
  <c r="U2791" i="1" s="1"/>
  <c r="U2792" i="1" a="1"/>
  <c r="U2792" i="1" s="1"/>
  <c r="U2793" i="1" a="1"/>
  <c r="U2793" i="1" s="1"/>
  <c r="U2794" i="1" a="1"/>
  <c r="U2794" i="1" s="1"/>
  <c r="U2795" i="1" a="1"/>
  <c r="U2795" i="1" s="1"/>
  <c r="U2796" i="1" a="1"/>
  <c r="U2796" i="1" s="1"/>
  <c r="U2797" i="1" a="1"/>
  <c r="U2797" i="1" s="1"/>
  <c r="U2798" i="1" a="1"/>
  <c r="U2798" i="1" s="1"/>
  <c r="U2799" i="1" a="1"/>
  <c r="U2799" i="1" s="1"/>
  <c r="U2800" i="1" a="1"/>
  <c r="U2800" i="1" s="1"/>
  <c r="U2801" i="1" a="1"/>
  <c r="U2801" i="1" s="1"/>
  <c r="U2802" i="1" a="1"/>
  <c r="U2802" i="1" s="1"/>
  <c r="U2803" i="1" a="1"/>
  <c r="U2803" i="1" s="1"/>
  <c r="U2804" i="1" a="1"/>
  <c r="U2804" i="1" s="1"/>
  <c r="U2805" i="1" a="1"/>
  <c r="U2805" i="1" s="1"/>
  <c r="U2806" i="1" a="1"/>
  <c r="U2806" i="1" s="1"/>
  <c r="U2807" i="1" a="1"/>
  <c r="U2807" i="1" s="1"/>
  <c r="U2808" i="1" a="1"/>
  <c r="U2808" i="1" s="1"/>
  <c r="U2809" i="1" a="1"/>
  <c r="U2809" i="1" s="1"/>
  <c r="U2810" i="1" a="1"/>
  <c r="U2810" i="1" s="1"/>
  <c r="U2811" i="1" a="1"/>
  <c r="U2811" i="1" s="1"/>
  <c r="U2812" i="1" a="1"/>
  <c r="U2812" i="1" s="1"/>
  <c r="U2813" i="1" a="1"/>
  <c r="U2813" i="1" s="1"/>
  <c r="U2814" i="1" a="1"/>
  <c r="U2814" i="1" s="1"/>
  <c r="U2815" i="1" a="1"/>
  <c r="U2815" i="1" s="1"/>
  <c r="U2816" i="1" a="1"/>
  <c r="U2816" i="1" s="1"/>
  <c r="U2817" i="1" a="1"/>
  <c r="U2817" i="1" s="1"/>
  <c r="U2818" i="1" a="1"/>
  <c r="U2818" i="1" s="1"/>
  <c r="U2819" i="1" a="1"/>
  <c r="U2819" i="1" s="1"/>
  <c r="U2820" i="1" a="1"/>
  <c r="U2820" i="1" s="1"/>
  <c r="U2821" i="1" a="1"/>
  <c r="U2821" i="1" s="1"/>
  <c r="U2822" i="1" a="1"/>
  <c r="U2822" i="1" s="1"/>
  <c r="U2823" i="1" a="1"/>
  <c r="U2823" i="1" s="1"/>
  <c r="U2824" i="1" a="1"/>
  <c r="U2824" i="1" s="1"/>
  <c r="U2825" i="1" a="1"/>
  <c r="U2825" i="1" s="1"/>
  <c r="U2826" i="1" a="1"/>
  <c r="U2826" i="1" s="1"/>
  <c r="U2827" i="1" a="1"/>
  <c r="U2827" i="1" s="1"/>
  <c r="U2828" i="1" a="1"/>
  <c r="U2828" i="1" s="1"/>
  <c r="U2829" i="1" a="1"/>
  <c r="U2829" i="1" s="1"/>
  <c r="U2830" i="1" a="1"/>
  <c r="U2830" i="1" s="1"/>
  <c r="U2831" i="1" a="1"/>
  <c r="U2831" i="1" s="1"/>
  <c r="U2832" i="1" a="1"/>
  <c r="U2832" i="1" s="1"/>
  <c r="U2833" i="1" a="1"/>
  <c r="U2833" i="1" s="1"/>
  <c r="U2834" i="1" a="1"/>
  <c r="U2834" i="1" s="1"/>
  <c r="U2835" i="1" a="1"/>
  <c r="U2835" i="1" s="1"/>
  <c r="U2836" i="1" a="1"/>
  <c r="U2836" i="1" s="1"/>
  <c r="U2837" i="1" a="1"/>
  <c r="U2837" i="1" s="1"/>
  <c r="U2838" i="1" a="1"/>
  <c r="U2838" i="1" s="1"/>
  <c r="U2839" i="1" a="1"/>
  <c r="U2839" i="1" s="1"/>
  <c r="U2840" i="1" a="1"/>
  <c r="U2840" i="1" s="1"/>
  <c r="U2841" i="1" a="1"/>
  <c r="U2841" i="1" s="1"/>
  <c r="U2842" i="1" a="1"/>
  <c r="U2842" i="1" s="1"/>
  <c r="U2843" i="1" a="1"/>
  <c r="U2843" i="1" s="1"/>
  <c r="U2844" i="1" a="1"/>
  <c r="U2844" i="1" s="1"/>
  <c r="U2845" i="1" a="1"/>
  <c r="U2845" i="1" s="1"/>
  <c r="U2846" i="1" a="1"/>
  <c r="U2846" i="1" s="1"/>
  <c r="U2847" i="1" a="1"/>
  <c r="U2847" i="1" s="1"/>
  <c r="U2848" i="1" a="1"/>
  <c r="U2848" i="1" s="1"/>
  <c r="U2849" i="1" a="1"/>
  <c r="U2849" i="1" s="1"/>
  <c r="U2850" i="1" a="1"/>
  <c r="U2850" i="1" s="1"/>
  <c r="U2851" i="1" a="1"/>
  <c r="U2851" i="1" s="1"/>
  <c r="U2852" i="1" a="1"/>
  <c r="U2852" i="1" s="1"/>
  <c r="U2853" i="1" a="1"/>
  <c r="U2853" i="1" s="1"/>
  <c r="U2854" i="1" a="1"/>
  <c r="U2854" i="1" s="1"/>
  <c r="U2855" i="1" a="1"/>
  <c r="U2855" i="1" s="1"/>
  <c r="U2856" i="1" a="1"/>
  <c r="U2856" i="1" s="1"/>
  <c r="U2857" i="1" a="1"/>
  <c r="U2857" i="1" s="1"/>
  <c r="U2858" i="1" a="1"/>
  <c r="U2858" i="1" s="1"/>
  <c r="U2859" i="1" a="1"/>
  <c r="U2859" i="1" s="1"/>
  <c r="U2860" i="1" a="1"/>
  <c r="U2860" i="1" s="1"/>
  <c r="U2861" i="1" a="1"/>
  <c r="U2861" i="1" s="1"/>
  <c r="U2862" i="1" a="1"/>
  <c r="U2862" i="1" s="1"/>
  <c r="U2863" i="1" a="1"/>
  <c r="U2863" i="1" s="1"/>
  <c r="U2864" i="1" a="1"/>
  <c r="U2864" i="1" s="1"/>
  <c r="U2865" i="1" a="1"/>
  <c r="U2865" i="1" s="1"/>
  <c r="U2866" i="1" a="1"/>
  <c r="U2866" i="1" s="1"/>
  <c r="U2867" i="1" a="1"/>
  <c r="U2867" i="1" s="1"/>
  <c r="U2868" i="1" a="1"/>
  <c r="U2868" i="1" s="1"/>
  <c r="U2869" i="1" a="1"/>
  <c r="U2869" i="1" s="1"/>
  <c r="U2870" i="1" a="1"/>
  <c r="U2870" i="1" s="1"/>
  <c r="U2871" i="1" a="1"/>
  <c r="U2871" i="1" s="1"/>
  <c r="U2872" i="1" a="1"/>
  <c r="U2872" i="1" s="1"/>
  <c r="U2873" i="1" a="1"/>
  <c r="U2873" i="1" s="1"/>
  <c r="U2874" i="1" a="1"/>
  <c r="U2874" i="1" s="1"/>
  <c r="U2875" i="1" a="1"/>
  <c r="U2875" i="1" s="1"/>
  <c r="U2876" i="1" a="1"/>
  <c r="U2876" i="1" s="1"/>
  <c r="U2877" i="1" a="1"/>
  <c r="U2877" i="1" s="1"/>
  <c r="U2878" i="1" a="1"/>
  <c r="U2878" i="1" s="1"/>
  <c r="U2879" i="1" a="1"/>
  <c r="U2879" i="1" s="1"/>
  <c r="U2880" i="1" a="1"/>
  <c r="U2880" i="1" s="1"/>
  <c r="U2881" i="1" a="1"/>
  <c r="U2881" i="1" s="1"/>
  <c r="U2882" i="1" a="1"/>
  <c r="U2882" i="1" s="1"/>
  <c r="U2883" i="1" a="1"/>
  <c r="U2883" i="1" s="1"/>
  <c r="U2884" i="1" a="1"/>
  <c r="U2884" i="1" s="1"/>
  <c r="U2885" i="1" a="1"/>
  <c r="U2885" i="1" s="1"/>
  <c r="U2886" i="1" a="1"/>
  <c r="U2886" i="1" s="1"/>
  <c r="U2887" i="1" a="1"/>
  <c r="U2887" i="1" s="1"/>
  <c r="U2888" i="1" a="1"/>
  <c r="U2888" i="1" s="1"/>
  <c r="U2889" i="1" a="1"/>
  <c r="U2889" i="1" s="1"/>
  <c r="U2890" i="1" a="1"/>
  <c r="U2890" i="1" s="1"/>
  <c r="U2891" i="1" a="1"/>
  <c r="U2891" i="1" s="1"/>
  <c r="U2892" i="1" a="1"/>
  <c r="U2892" i="1" s="1"/>
  <c r="U2893" i="1" a="1"/>
  <c r="U2893" i="1" s="1"/>
  <c r="U2894" i="1" a="1"/>
  <c r="U2894" i="1" s="1"/>
  <c r="U2895" i="1" a="1"/>
  <c r="U2895" i="1" s="1"/>
  <c r="U2896" i="1" a="1"/>
  <c r="U2896" i="1" s="1"/>
  <c r="U2897" i="1" a="1"/>
  <c r="U2897" i="1" s="1"/>
  <c r="U2898" i="1" a="1"/>
  <c r="U2898" i="1" s="1"/>
  <c r="U2899" i="1" a="1"/>
  <c r="U2899" i="1" s="1"/>
  <c r="U2900" i="1" a="1"/>
  <c r="U2900" i="1" s="1"/>
  <c r="U2901" i="1" a="1"/>
  <c r="U2901" i="1" s="1"/>
  <c r="U2902" i="1" a="1"/>
  <c r="U2902" i="1" s="1"/>
  <c r="U2903" i="1" a="1"/>
  <c r="U2903" i="1" s="1"/>
  <c r="U2904" i="1" a="1"/>
  <c r="U2904" i="1" s="1"/>
  <c r="U2905" i="1" a="1"/>
  <c r="U2905" i="1" s="1"/>
  <c r="U2906" i="1" a="1"/>
  <c r="U2906" i="1" s="1"/>
  <c r="U2907" i="1" a="1"/>
  <c r="U2907" i="1" s="1"/>
  <c r="U2908" i="1" a="1"/>
  <c r="U2908" i="1" s="1"/>
  <c r="U2909" i="1" a="1"/>
  <c r="U2909" i="1" s="1"/>
  <c r="U2910" i="1" a="1"/>
  <c r="U2910" i="1" s="1"/>
  <c r="U2911" i="1" a="1"/>
  <c r="U2911" i="1" s="1"/>
  <c r="U2912" i="1" a="1"/>
  <c r="U2912" i="1" s="1"/>
  <c r="U2913" i="1" a="1"/>
  <c r="U2913" i="1" s="1"/>
  <c r="U2914" i="1" a="1"/>
  <c r="U2914" i="1" s="1"/>
  <c r="U2915" i="1" a="1"/>
  <c r="U2915" i="1" s="1"/>
  <c r="U2916" i="1" a="1"/>
  <c r="U2916" i="1" s="1"/>
  <c r="U2917" i="1" a="1"/>
  <c r="U2917" i="1" s="1"/>
  <c r="U2918" i="1" a="1"/>
  <c r="U2918" i="1" s="1"/>
  <c r="U2919" i="1" a="1"/>
  <c r="U2919" i="1" s="1"/>
  <c r="U2920" i="1" a="1"/>
  <c r="U2920" i="1" s="1"/>
  <c r="U2921" i="1" a="1"/>
  <c r="U2921" i="1" s="1"/>
  <c r="U2922" i="1" a="1"/>
  <c r="U2922" i="1" s="1"/>
  <c r="U2923" i="1" a="1"/>
  <c r="U2923" i="1" s="1"/>
  <c r="U2924" i="1" a="1"/>
  <c r="U2924" i="1" s="1"/>
  <c r="U2925" i="1" a="1"/>
  <c r="U2925" i="1" s="1"/>
  <c r="U2926" i="1" a="1"/>
  <c r="U2926" i="1" s="1"/>
  <c r="U2927" i="1" a="1"/>
  <c r="U2927" i="1" s="1"/>
  <c r="U2928" i="1" a="1"/>
  <c r="U2928" i="1" s="1"/>
  <c r="U2929" i="1" a="1"/>
  <c r="U2929" i="1" s="1"/>
  <c r="U2930" i="1" a="1"/>
  <c r="U2930" i="1" s="1"/>
  <c r="U2931" i="1" a="1"/>
  <c r="U2931" i="1" s="1"/>
  <c r="U2932" i="1" a="1"/>
  <c r="U2932" i="1" s="1"/>
  <c r="U2933" i="1" a="1"/>
  <c r="U2933" i="1" s="1"/>
  <c r="U2934" i="1" a="1"/>
  <c r="U2934" i="1" s="1"/>
  <c r="U2935" i="1" a="1"/>
  <c r="U2935" i="1" s="1"/>
  <c r="U2936" i="1" a="1"/>
  <c r="U2936" i="1" s="1"/>
  <c r="U2937" i="1" a="1"/>
  <c r="U2937" i="1" s="1"/>
  <c r="U2938" i="1" a="1"/>
  <c r="U2938" i="1" s="1"/>
  <c r="U2939" i="1" a="1"/>
  <c r="U2939" i="1" s="1"/>
  <c r="U2940" i="1" a="1"/>
  <c r="U2940" i="1" s="1"/>
  <c r="U2941" i="1" a="1"/>
  <c r="U2941" i="1" s="1"/>
  <c r="U2942" i="1" a="1"/>
  <c r="U2942" i="1" s="1"/>
  <c r="U2943" i="1" a="1"/>
  <c r="U2943" i="1" s="1"/>
  <c r="U2944" i="1" a="1"/>
  <c r="U2944" i="1" s="1"/>
  <c r="U2945" i="1" a="1"/>
  <c r="U2945" i="1" s="1"/>
  <c r="U2946" i="1" a="1"/>
  <c r="U2946" i="1" s="1"/>
  <c r="U2947" i="1" a="1"/>
  <c r="U2947" i="1" s="1"/>
  <c r="U2948" i="1" a="1"/>
  <c r="U2948" i="1" s="1"/>
  <c r="U2949" i="1" a="1"/>
  <c r="U2949" i="1" s="1"/>
  <c r="U2950" i="1" a="1"/>
  <c r="U2950" i="1" s="1"/>
  <c r="U2951" i="1" a="1"/>
  <c r="U2951" i="1" s="1"/>
  <c r="U2952" i="1" a="1"/>
  <c r="U2952" i="1" s="1"/>
  <c r="U2953" i="1" a="1"/>
  <c r="U2953" i="1" s="1"/>
  <c r="U2954" i="1" a="1"/>
  <c r="U2954" i="1" s="1"/>
  <c r="U2955" i="1" a="1"/>
  <c r="U2955" i="1" s="1"/>
  <c r="U2956" i="1" a="1"/>
  <c r="U2956" i="1" s="1"/>
  <c r="U2957" i="1" a="1"/>
  <c r="U2957" i="1" s="1"/>
  <c r="U2958" i="1" a="1"/>
  <c r="U2958" i="1" s="1"/>
  <c r="U2959" i="1" a="1"/>
  <c r="U2959" i="1" s="1"/>
  <c r="U2960" i="1" a="1"/>
  <c r="U2960" i="1" s="1"/>
  <c r="U2961" i="1" a="1"/>
  <c r="U2961" i="1" s="1"/>
  <c r="U2962" i="1" a="1"/>
  <c r="U2962" i="1" s="1"/>
  <c r="U2963" i="1" a="1"/>
  <c r="U2963" i="1" s="1"/>
  <c r="U2964" i="1" a="1"/>
  <c r="U2964" i="1" s="1"/>
  <c r="U2965" i="1" a="1"/>
  <c r="U2965" i="1" s="1"/>
  <c r="U2966" i="1" a="1"/>
  <c r="U2966" i="1" s="1"/>
  <c r="U2967" i="1" a="1"/>
  <c r="U2967" i="1" s="1"/>
  <c r="U2968" i="1" a="1"/>
  <c r="U2968" i="1" s="1"/>
  <c r="U2969" i="1" a="1"/>
  <c r="U2969" i="1" s="1"/>
  <c r="U2970" i="1" a="1"/>
  <c r="U2970" i="1" s="1"/>
  <c r="U2971" i="1" a="1"/>
  <c r="U2971" i="1" s="1"/>
  <c r="U2972" i="1" a="1"/>
  <c r="U2972" i="1" s="1"/>
  <c r="U2973" i="1" a="1"/>
  <c r="U2973" i="1" s="1"/>
  <c r="U2974" i="1" a="1"/>
  <c r="U2974" i="1" s="1"/>
  <c r="U2975" i="1" a="1"/>
  <c r="U2975" i="1" s="1"/>
  <c r="U2976" i="1" a="1"/>
  <c r="U2976" i="1" s="1"/>
  <c r="U2977" i="1" a="1"/>
  <c r="U2977" i="1" s="1"/>
  <c r="U2978" i="1" a="1"/>
  <c r="U2978" i="1" s="1"/>
  <c r="U2979" i="1" a="1"/>
  <c r="U2979" i="1" s="1"/>
  <c r="U2980" i="1" a="1"/>
  <c r="U2980" i="1" s="1"/>
  <c r="U2981" i="1" a="1"/>
  <c r="U2981" i="1" s="1"/>
  <c r="U2982" i="1" a="1"/>
  <c r="U2982" i="1" s="1"/>
  <c r="U2983" i="1" a="1"/>
  <c r="U2983" i="1" s="1"/>
  <c r="U2984" i="1" a="1"/>
  <c r="U2984" i="1" s="1"/>
  <c r="U2985" i="1" a="1"/>
  <c r="U2985" i="1" s="1"/>
  <c r="U2986" i="1" a="1"/>
  <c r="U2986" i="1" s="1"/>
  <c r="U2987" i="1" a="1"/>
  <c r="U2987" i="1" s="1"/>
  <c r="U2988" i="1" a="1"/>
  <c r="U2988" i="1" s="1"/>
  <c r="U2989" i="1" a="1"/>
  <c r="U2989" i="1" s="1"/>
  <c r="U2990" i="1" a="1"/>
  <c r="U2990" i="1" s="1"/>
  <c r="U2991" i="1" a="1"/>
  <c r="U2991" i="1" s="1"/>
  <c r="U2992" i="1" a="1"/>
  <c r="U2992" i="1" s="1"/>
  <c r="U2993" i="1" a="1"/>
  <c r="U2993" i="1" s="1"/>
  <c r="U2994" i="1" a="1"/>
  <c r="U2994" i="1" s="1"/>
  <c r="U2995" i="1" a="1"/>
  <c r="U2995" i="1" s="1"/>
  <c r="U2996" i="1" a="1"/>
  <c r="U2996" i="1" s="1"/>
  <c r="U2997" i="1" a="1"/>
  <c r="U2997" i="1" s="1"/>
  <c r="U2998" i="1" a="1"/>
  <c r="U2998" i="1" s="1"/>
  <c r="U2999" i="1" a="1"/>
  <c r="U2999" i="1" s="1"/>
  <c r="U3000" i="1" a="1"/>
  <c r="U3000" i="1" s="1"/>
  <c r="U3001" i="1" a="1"/>
  <c r="U3001" i="1" s="1"/>
  <c r="U3002" i="1" a="1"/>
  <c r="U3002" i="1" s="1"/>
  <c r="U3003" i="1" a="1"/>
  <c r="U3003" i="1" s="1"/>
  <c r="U3004" i="1" a="1"/>
  <c r="U3004" i="1" s="1"/>
  <c r="U3005" i="1" a="1"/>
  <c r="U3005" i="1" s="1"/>
  <c r="U3006" i="1" a="1"/>
  <c r="U3006" i="1" s="1"/>
  <c r="U3007" i="1" a="1"/>
  <c r="U3007" i="1" s="1"/>
  <c r="U3008" i="1" a="1"/>
  <c r="U3008" i="1" s="1"/>
  <c r="U3009" i="1" a="1"/>
  <c r="U3009" i="1" s="1"/>
  <c r="U3010" i="1" a="1"/>
  <c r="U3010" i="1" s="1"/>
  <c r="U3011" i="1" a="1"/>
  <c r="U3011" i="1" s="1"/>
  <c r="U3012" i="1" a="1"/>
  <c r="U3012" i="1" s="1"/>
  <c r="U3013" i="1" a="1"/>
  <c r="U3013" i="1" s="1"/>
  <c r="U3014" i="1" a="1"/>
  <c r="U3014" i="1" s="1"/>
  <c r="U3015" i="1" a="1"/>
  <c r="U3015" i="1" s="1"/>
  <c r="U3016" i="1" a="1"/>
  <c r="U3016" i="1" s="1"/>
  <c r="U3017" i="1" a="1"/>
  <c r="U3017" i="1" s="1"/>
  <c r="U3018" i="1" a="1"/>
  <c r="U3018" i="1" s="1"/>
  <c r="U3019" i="1" a="1"/>
  <c r="U3019" i="1" s="1"/>
  <c r="U3020" i="1" a="1"/>
  <c r="U3020" i="1" s="1"/>
  <c r="U3021" i="1" a="1"/>
  <c r="U3021" i="1" s="1"/>
  <c r="U3022" i="1" a="1"/>
  <c r="U3022" i="1" s="1"/>
  <c r="U3023" i="1" a="1"/>
  <c r="U3023" i="1" s="1"/>
  <c r="U3024" i="1" a="1"/>
  <c r="U3024" i="1" s="1"/>
  <c r="U3025" i="1" a="1"/>
  <c r="U3025" i="1" s="1"/>
  <c r="U3026" i="1" a="1"/>
  <c r="U3026" i="1" s="1"/>
  <c r="U3027" i="1" a="1"/>
  <c r="U3027" i="1" s="1"/>
  <c r="U3028" i="1" a="1"/>
  <c r="U3028" i="1" s="1"/>
  <c r="U3029" i="1" a="1"/>
  <c r="U3029" i="1" s="1"/>
  <c r="U3030" i="1" a="1"/>
  <c r="U3030" i="1" s="1"/>
  <c r="U3031" i="1" a="1"/>
  <c r="U3031" i="1" s="1"/>
  <c r="U3032" i="1" a="1"/>
  <c r="U3032" i="1" s="1"/>
  <c r="U3033" i="1" a="1"/>
  <c r="U3033" i="1" s="1"/>
  <c r="U3034" i="1" a="1"/>
  <c r="U3034" i="1" s="1"/>
  <c r="U3035" i="1" a="1"/>
  <c r="U3035" i="1" s="1"/>
  <c r="U3036" i="1" a="1"/>
  <c r="U3036" i="1" s="1"/>
  <c r="U3037" i="1" a="1"/>
  <c r="U3037" i="1" s="1"/>
  <c r="U3038" i="1" a="1"/>
  <c r="U3038" i="1" s="1"/>
  <c r="U3039" i="1" a="1"/>
  <c r="U3039" i="1" s="1"/>
  <c r="U3040" i="1" a="1"/>
  <c r="U3040" i="1" s="1"/>
  <c r="U3041" i="1" a="1"/>
  <c r="U3041" i="1" s="1"/>
  <c r="U3042" i="1" a="1"/>
  <c r="U3042" i="1" s="1"/>
  <c r="U3043" i="1" a="1"/>
  <c r="U3043" i="1" s="1"/>
  <c r="U3044" i="1" a="1"/>
  <c r="U3044" i="1" s="1"/>
  <c r="U3045" i="1" a="1"/>
  <c r="U3045" i="1" s="1"/>
  <c r="U3046" i="1" a="1"/>
  <c r="U3046" i="1" s="1"/>
  <c r="U3047" i="1" a="1"/>
  <c r="U3047" i="1" s="1"/>
  <c r="U3048" i="1" a="1"/>
  <c r="U3048" i="1" s="1"/>
  <c r="U3049" i="1" a="1"/>
  <c r="U3049" i="1" s="1"/>
  <c r="U3050" i="1" a="1"/>
  <c r="U3050" i="1" s="1"/>
  <c r="U3051" i="1" a="1"/>
  <c r="U3051" i="1" s="1"/>
  <c r="U3052" i="1" a="1"/>
  <c r="U3052" i="1" s="1"/>
  <c r="U3053" i="1" a="1"/>
  <c r="U3053" i="1" s="1"/>
  <c r="U3054" i="1" a="1"/>
  <c r="U3054" i="1" s="1"/>
  <c r="U3055" i="1" a="1"/>
  <c r="U3055" i="1" s="1"/>
  <c r="U3056" i="1" a="1"/>
  <c r="U3056" i="1" s="1"/>
  <c r="U3057" i="1" a="1"/>
  <c r="U3057" i="1" s="1"/>
  <c r="U3058" i="1" a="1"/>
  <c r="U3058" i="1" s="1"/>
  <c r="U3059" i="1" a="1"/>
  <c r="U3059" i="1" s="1"/>
  <c r="U3060" i="1" a="1"/>
  <c r="U3060" i="1" s="1"/>
  <c r="U3061" i="1" a="1"/>
  <c r="U3061" i="1" s="1"/>
  <c r="U3062" i="1" a="1"/>
  <c r="U3062" i="1" s="1"/>
  <c r="U3063" i="1" a="1"/>
  <c r="U3063" i="1" s="1"/>
  <c r="U3064" i="1" a="1"/>
  <c r="U3064" i="1" s="1"/>
  <c r="U3065" i="1" a="1"/>
  <c r="U3065" i="1" s="1"/>
  <c r="U3066" i="1" a="1"/>
  <c r="U3066" i="1" s="1"/>
  <c r="U3067" i="1" a="1"/>
  <c r="U3067" i="1" s="1"/>
  <c r="U3068" i="1" a="1"/>
  <c r="U3068" i="1" s="1"/>
  <c r="U3069" i="1" a="1"/>
  <c r="U3069" i="1" s="1"/>
  <c r="U3070" i="1" a="1"/>
  <c r="U3070" i="1" s="1"/>
  <c r="U3071" i="1" a="1"/>
  <c r="U3071" i="1" s="1"/>
  <c r="U3072" i="1" a="1"/>
  <c r="U3072" i="1" s="1"/>
  <c r="U3073" i="1" a="1"/>
  <c r="U3073" i="1" s="1"/>
  <c r="U3074" i="1" a="1"/>
  <c r="U3074" i="1" s="1"/>
  <c r="U3075" i="1" a="1"/>
  <c r="U3075" i="1" s="1"/>
  <c r="U3076" i="1" a="1"/>
  <c r="U3076" i="1" s="1"/>
  <c r="U3077" i="1" a="1"/>
  <c r="U3077" i="1" s="1"/>
  <c r="U3078" i="1" a="1"/>
  <c r="U3078" i="1" s="1"/>
  <c r="U3079" i="1" a="1"/>
  <c r="U3079" i="1" s="1"/>
  <c r="U3080" i="1" a="1"/>
  <c r="U3080" i="1" s="1"/>
  <c r="U3081" i="1" a="1"/>
  <c r="U3081" i="1" s="1"/>
  <c r="U3082" i="1" a="1"/>
  <c r="U3082" i="1" s="1"/>
  <c r="U3083" i="1" a="1"/>
  <c r="U3083" i="1" s="1"/>
  <c r="U3084" i="1" a="1"/>
  <c r="U3084" i="1" s="1"/>
  <c r="U3085" i="1" a="1"/>
  <c r="U3085" i="1" s="1"/>
  <c r="U3086" i="1" a="1"/>
  <c r="U3086" i="1" s="1"/>
  <c r="U3087" i="1" a="1"/>
  <c r="U3087" i="1" s="1"/>
  <c r="U3088" i="1" a="1"/>
  <c r="U3088" i="1" s="1"/>
  <c r="U3089" i="1" a="1"/>
  <c r="U3089" i="1" s="1"/>
  <c r="U3090" i="1" a="1"/>
  <c r="U3090" i="1" s="1"/>
  <c r="U3091" i="1" a="1"/>
  <c r="U3091" i="1" s="1"/>
  <c r="U3092" i="1" a="1"/>
  <c r="U3092" i="1" s="1"/>
  <c r="U3093" i="1" a="1"/>
  <c r="U3093" i="1" s="1"/>
  <c r="U3094" i="1" a="1"/>
  <c r="U3094" i="1" s="1"/>
  <c r="U3095" i="1" a="1"/>
  <c r="U3095" i="1" s="1"/>
  <c r="U3096" i="1" a="1"/>
  <c r="U3096" i="1" s="1"/>
  <c r="U3097" i="1" a="1"/>
  <c r="U3097" i="1" s="1"/>
  <c r="U3098" i="1" a="1"/>
  <c r="U3098" i="1" s="1"/>
  <c r="U3099" i="1" a="1"/>
  <c r="U3099" i="1" s="1"/>
  <c r="U3100" i="1" a="1"/>
  <c r="U3100" i="1" s="1"/>
  <c r="U3101" i="1" a="1"/>
  <c r="U3101" i="1" s="1"/>
  <c r="U3102" i="1" a="1"/>
  <c r="U3102" i="1" s="1"/>
  <c r="U3103" i="1" a="1"/>
  <c r="U3103" i="1" s="1"/>
  <c r="U3104" i="1" a="1"/>
  <c r="U3104" i="1" s="1"/>
  <c r="U3105" i="1" a="1"/>
  <c r="U3105" i="1" s="1"/>
  <c r="U3106" i="1" a="1"/>
  <c r="U3106" i="1" s="1"/>
  <c r="U3107" i="1" a="1"/>
  <c r="U3107" i="1" s="1"/>
  <c r="U3108" i="1" a="1"/>
  <c r="U3108" i="1" s="1"/>
  <c r="U3109" i="1" a="1"/>
  <c r="U3109" i="1" s="1"/>
  <c r="U3110" i="1" a="1"/>
  <c r="U3110" i="1" s="1"/>
  <c r="U3111" i="1" a="1"/>
  <c r="U3111" i="1" s="1"/>
  <c r="U3112" i="1" a="1"/>
  <c r="U3112" i="1" s="1"/>
  <c r="U3113" i="1" a="1"/>
  <c r="U3113" i="1" s="1"/>
  <c r="U3114" i="1" a="1"/>
  <c r="U3114" i="1" s="1"/>
  <c r="U3115" i="1" a="1"/>
  <c r="U3115" i="1" s="1"/>
  <c r="U3116" i="1" a="1"/>
  <c r="U3116" i="1" s="1"/>
  <c r="U3117" i="1" a="1"/>
  <c r="U3117" i="1" s="1"/>
  <c r="U3118" i="1" a="1"/>
  <c r="U3118" i="1" s="1"/>
  <c r="U3119" i="1" a="1"/>
  <c r="U3119" i="1" s="1"/>
  <c r="U3120" i="1" a="1"/>
  <c r="U3120" i="1" s="1"/>
  <c r="U3121" i="1" a="1"/>
  <c r="U3121" i="1" s="1"/>
  <c r="U3122" i="1" a="1"/>
  <c r="U3122" i="1" s="1"/>
  <c r="U3123" i="1" a="1"/>
  <c r="U3123" i="1" s="1"/>
  <c r="U3124" i="1" a="1"/>
  <c r="U3124" i="1" s="1"/>
  <c r="U3125" i="1" a="1"/>
  <c r="U3125" i="1" s="1"/>
  <c r="U3126" i="1" a="1"/>
  <c r="U3126" i="1" s="1"/>
  <c r="U3127" i="1" a="1"/>
  <c r="U3127" i="1" s="1"/>
  <c r="U3128" i="1" a="1"/>
  <c r="U3128" i="1" s="1"/>
  <c r="U3129" i="1" a="1"/>
  <c r="U3129" i="1" s="1"/>
  <c r="U3130" i="1" a="1"/>
  <c r="U3130" i="1" s="1"/>
  <c r="U3131" i="1" a="1"/>
  <c r="U3131" i="1" s="1"/>
  <c r="U3132" i="1" a="1"/>
  <c r="U3132" i="1" s="1"/>
  <c r="U3133" i="1" a="1"/>
  <c r="U3133" i="1" s="1"/>
  <c r="U3134" i="1" a="1"/>
  <c r="U3134" i="1" s="1"/>
  <c r="U3135" i="1" a="1"/>
  <c r="U3135" i="1" s="1"/>
  <c r="U3136" i="1" a="1"/>
  <c r="U3136" i="1" s="1"/>
  <c r="U3137" i="1" a="1"/>
  <c r="U3137" i="1" s="1"/>
  <c r="U3138" i="1" a="1"/>
  <c r="U3138" i="1" s="1"/>
  <c r="U3139" i="1" a="1"/>
  <c r="U3139" i="1" s="1"/>
  <c r="U3140" i="1" a="1"/>
  <c r="U3140" i="1" s="1"/>
  <c r="U3141" i="1" a="1"/>
  <c r="U3141" i="1" s="1"/>
  <c r="U3142" i="1" a="1"/>
  <c r="U3142" i="1" s="1"/>
  <c r="U3143" i="1" a="1"/>
  <c r="U3143" i="1" s="1"/>
  <c r="U3144" i="1" a="1"/>
  <c r="U3144" i="1" s="1"/>
  <c r="U3145" i="1" a="1"/>
  <c r="U3145" i="1" s="1"/>
  <c r="U3146" i="1" a="1"/>
  <c r="U3146" i="1" s="1"/>
  <c r="U3147" i="1" a="1"/>
  <c r="U3147" i="1" s="1"/>
  <c r="U3148" i="1" a="1"/>
  <c r="U3148" i="1" s="1"/>
  <c r="U3149" i="1" a="1"/>
  <c r="U3149" i="1" s="1"/>
  <c r="U3150" i="1" a="1"/>
  <c r="U3150" i="1" s="1"/>
  <c r="U3151" i="1" a="1"/>
  <c r="U3151" i="1" s="1"/>
  <c r="U3152" i="1" a="1"/>
  <c r="U3152" i="1" s="1"/>
  <c r="U3153" i="1" a="1"/>
  <c r="U3153" i="1" s="1"/>
  <c r="U3154" i="1" a="1"/>
  <c r="U3154" i="1" s="1"/>
  <c r="U3155" i="1" a="1"/>
  <c r="U3155" i="1" s="1"/>
  <c r="U3156" i="1" a="1"/>
  <c r="U3156" i="1" s="1"/>
  <c r="U3157" i="1" a="1"/>
  <c r="U3157" i="1" s="1"/>
  <c r="U3158" i="1" a="1"/>
  <c r="U3158" i="1" s="1"/>
  <c r="U3159" i="1" a="1"/>
  <c r="U3159" i="1" s="1"/>
  <c r="U3160" i="1" a="1"/>
  <c r="U3160" i="1" s="1"/>
  <c r="U3161" i="1" a="1"/>
  <c r="U3161" i="1" s="1"/>
  <c r="U3162" i="1" a="1"/>
  <c r="U3162" i="1" s="1"/>
  <c r="U3163" i="1" a="1"/>
  <c r="U3163" i="1" s="1"/>
  <c r="U3164" i="1" a="1"/>
  <c r="U3164" i="1" s="1"/>
  <c r="U3165" i="1" a="1"/>
  <c r="U3165" i="1" s="1"/>
  <c r="U3166" i="1" a="1"/>
  <c r="U3166" i="1" s="1"/>
  <c r="U3167" i="1" a="1"/>
  <c r="U3167" i="1" s="1"/>
  <c r="U3168" i="1" a="1"/>
  <c r="U3168" i="1" s="1"/>
  <c r="U3169" i="1" a="1"/>
  <c r="U3169" i="1" s="1"/>
  <c r="U3170" i="1" a="1"/>
  <c r="U3170" i="1" s="1"/>
  <c r="U3171" i="1" a="1"/>
  <c r="U3171" i="1" s="1"/>
  <c r="U3172" i="1" a="1"/>
  <c r="U3172" i="1" s="1"/>
  <c r="U3173" i="1" a="1"/>
  <c r="U3173" i="1" s="1"/>
  <c r="U3174" i="1" a="1"/>
  <c r="U3174" i="1" s="1"/>
  <c r="U3175" i="1" a="1"/>
  <c r="U3175" i="1" s="1"/>
  <c r="U3176" i="1" a="1"/>
  <c r="U3176" i="1" s="1"/>
  <c r="U3177" i="1" a="1"/>
  <c r="U3177" i="1" s="1"/>
  <c r="U3178" i="1" a="1"/>
  <c r="U3178" i="1" s="1"/>
  <c r="U3179" i="1" a="1"/>
  <c r="U3179" i="1" s="1"/>
  <c r="U3180" i="1" a="1"/>
  <c r="U3180" i="1" s="1"/>
  <c r="U3181" i="1" a="1"/>
  <c r="U3181" i="1" s="1"/>
  <c r="U3182" i="1" a="1"/>
  <c r="U3182" i="1" s="1"/>
  <c r="U3183" i="1" a="1"/>
  <c r="U3183" i="1" s="1"/>
  <c r="U3184" i="1" a="1"/>
  <c r="U3184" i="1" s="1"/>
  <c r="U3185" i="1" a="1"/>
  <c r="U3185" i="1" s="1"/>
  <c r="U3186" i="1" a="1"/>
  <c r="U3186" i="1" s="1"/>
  <c r="U3187" i="1" a="1"/>
  <c r="U3187" i="1" s="1"/>
  <c r="U3188" i="1" a="1"/>
  <c r="U3188" i="1" s="1"/>
  <c r="U3189" i="1" a="1"/>
  <c r="U3189" i="1" s="1"/>
  <c r="U3190" i="1" a="1"/>
  <c r="U3190" i="1" s="1"/>
  <c r="U3191" i="1" a="1"/>
  <c r="U3191" i="1" s="1"/>
  <c r="U3192" i="1" a="1"/>
  <c r="U3192" i="1" s="1"/>
  <c r="U3193" i="1" a="1"/>
  <c r="U3193" i="1" s="1"/>
  <c r="U3194" i="1" a="1"/>
  <c r="U3194" i="1" s="1"/>
  <c r="U3195" i="1" a="1"/>
  <c r="U3195" i="1" s="1"/>
  <c r="U3196" i="1" a="1"/>
  <c r="U3196" i="1" s="1"/>
  <c r="U3197" i="1" a="1"/>
  <c r="U3197" i="1" s="1"/>
  <c r="U3198" i="1" a="1"/>
  <c r="U3198" i="1" s="1"/>
  <c r="U3199" i="1" a="1"/>
  <c r="U3199" i="1" s="1"/>
  <c r="U3200" i="1" a="1"/>
  <c r="U3200" i="1" s="1"/>
  <c r="U3201" i="1" a="1"/>
  <c r="U3201" i="1" s="1"/>
  <c r="U3202" i="1" a="1"/>
  <c r="U3202" i="1" s="1"/>
  <c r="U3203" i="1" a="1"/>
  <c r="U3203" i="1" s="1"/>
  <c r="U3204" i="1" a="1"/>
  <c r="U3204" i="1" s="1"/>
  <c r="U3205" i="1" a="1"/>
  <c r="U3205" i="1" s="1"/>
  <c r="U3206" i="1" a="1"/>
  <c r="U3206" i="1" s="1"/>
  <c r="U3207" i="1" a="1"/>
  <c r="U3207" i="1" s="1"/>
  <c r="U3208" i="1" a="1"/>
  <c r="U3208" i="1" s="1"/>
  <c r="U3209" i="1" a="1"/>
  <c r="U3209" i="1" s="1"/>
  <c r="U3210" i="1" a="1"/>
  <c r="U3210" i="1" s="1"/>
  <c r="U3211" i="1" a="1"/>
  <c r="U3211" i="1" s="1"/>
  <c r="U3212" i="1" a="1"/>
  <c r="U3212" i="1" s="1"/>
  <c r="U3213" i="1" a="1"/>
  <c r="U3213" i="1" s="1"/>
  <c r="U3214" i="1" a="1"/>
  <c r="U3214" i="1" s="1"/>
  <c r="U3215" i="1" a="1"/>
  <c r="U3215" i="1" s="1"/>
  <c r="U3216" i="1" a="1"/>
  <c r="U3216" i="1" s="1"/>
  <c r="U3217" i="1" a="1"/>
  <c r="U3217" i="1" s="1"/>
  <c r="U3218" i="1" a="1"/>
  <c r="U3218" i="1" s="1"/>
  <c r="U3219" i="1" a="1"/>
  <c r="U3219" i="1" s="1"/>
  <c r="U3220" i="1" a="1"/>
  <c r="U3220" i="1" s="1"/>
  <c r="U3221" i="1" a="1"/>
  <c r="U3221" i="1" s="1"/>
  <c r="U3222" i="1" a="1"/>
  <c r="U3222" i="1" s="1"/>
  <c r="U3223" i="1" a="1"/>
  <c r="U3223" i="1" s="1"/>
  <c r="U3224" i="1" a="1"/>
  <c r="U3224" i="1" s="1"/>
  <c r="U3225" i="1" a="1"/>
  <c r="U3225" i="1" s="1"/>
  <c r="U3226" i="1" a="1"/>
  <c r="U3226" i="1" s="1"/>
  <c r="U3227" i="1" a="1"/>
  <c r="U3227" i="1" s="1"/>
  <c r="U3228" i="1" a="1"/>
  <c r="U3228" i="1" s="1"/>
  <c r="U3229" i="1" a="1"/>
  <c r="U3229" i="1" s="1"/>
  <c r="U3230" i="1" a="1"/>
  <c r="U3230" i="1" s="1"/>
  <c r="U3231" i="1" a="1"/>
  <c r="U3231" i="1" s="1"/>
  <c r="U3232" i="1" a="1"/>
  <c r="U3232" i="1" s="1"/>
  <c r="U3233" i="1" a="1"/>
  <c r="U3233" i="1" s="1"/>
  <c r="U3234" i="1" a="1"/>
  <c r="U3234" i="1" s="1"/>
  <c r="U3235" i="1" a="1"/>
  <c r="U3235" i="1" s="1"/>
  <c r="U3236" i="1" a="1"/>
  <c r="U3236" i="1" s="1"/>
  <c r="U3237" i="1" a="1"/>
  <c r="U3237" i="1" s="1"/>
  <c r="U3238" i="1" a="1"/>
  <c r="U3238" i="1" s="1"/>
  <c r="U3239" i="1" a="1"/>
  <c r="U3239" i="1" s="1"/>
  <c r="U3240" i="1" a="1"/>
  <c r="U3240" i="1" s="1"/>
  <c r="U3241" i="1" a="1"/>
  <c r="U3241" i="1" s="1"/>
  <c r="U3242" i="1" a="1"/>
  <c r="U3242" i="1" s="1"/>
  <c r="U3243" i="1" a="1"/>
  <c r="U3243" i="1" s="1"/>
  <c r="U3244" i="1" a="1"/>
  <c r="U3244" i="1" s="1"/>
  <c r="U3245" i="1" a="1"/>
  <c r="U3245" i="1" s="1"/>
  <c r="U3246" i="1" a="1"/>
  <c r="U3246" i="1" s="1"/>
  <c r="U3247" i="1" a="1"/>
  <c r="U3247" i="1" s="1"/>
  <c r="U3248" i="1" a="1"/>
  <c r="U3248" i="1" s="1"/>
  <c r="U3249" i="1" a="1"/>
  <c r="U3249" i="1" s="1"/>
  <c r="U3250" i="1" a="1"/>
  <c r="U3250" i="1" s="1"/>
  <c r="U3251" i="1" a="1"/>
  <c r="U3251" i="1" s="1"/>
  <c r="U3252" i="1" a="1"/>
  <c r="U3252" i="1" s="1"/>
  <c r="U3253" i="1" a="1"/>
  <c r="U3253" i="1" s="1"/>
  <c r="U3254" i="1" a="1"/>
  <c r="U3254" i="1" s="1"/>
  <c r="U3255" i="1" a="1"/>
  <c r="U3255" i="1" s="1"/>
  <c r="U3256" i="1" a="1"/>
  <c r="U3256" i="1" s="1"/>
  <c r="U3257" i="1" a="1"/>
  <c r="U3257" i="1" s="1"/>
  <c r="U3258" i="1" a="1"/>
  <c r="U3258" i="1" s="1"/>
  <c r="U3259" i="1" a="1"/>
  <c r="U3259" i="1" s="1"/>
  <c r="U3260" i="1" a="1"/>
  <c r="U3260" i="1" s="1"/>
  <c r="U3261" i="1" a="1"/>
  <c r="U3261" i="1" s="1"/>
  <c r="U3262" i="1" a="1"/>
  <c r="U3262" i="1" s="1"/>
  <c r="U3263" i="1" a="1"/>
  <c r="U3263" i="1" s="1"/>
  <c r="U3264" i="1" a="1"/>
  <c r="U3264" i="1" s="1"/>
  <c r="U3265" i="1" a="1"/>
  <c r="U3265" i="1" s="1"/>
  <c r="U3266" i="1" a="1"/>
  <c r="U3266" i="1" s="1"/>
  <c r="U3267" i="1" a="1"/>
  <c r="U3267" i="1" s="1"/>
  <c r="U3268" i="1" a="1"/>
  <c r="U3268" i="1" s="1"/>
  <c r="U3269" i="1" a="1"/>
  <c r="U3269" i="1" s="1"/>
  <c r="U3270" i="1" a="1"/>
  <c r="U3270" i="1" s="1"/>
  <c r="U3271" i="1" a="1"/>
  <c r="U3271" i="1" s="1"/>
  <c r="U3272" i="1" a="1"/>
  <c r="U3272" i="1" s="1"/>
  <c r="U3273" i="1" a="1"/>
  <c r="U3273" i="1" s="1"/>
  <c r="U3274" i="1" a="1"/>
  <c r="U3274" i="1" s="1"/>
  <c r="U3275" i="1" a="1"/>
  <c r="U3275" i="1" s="1"/>
  <c r="U3276" i="1" a="1"/>
  <c r="U3276" i="1" s="1"/>
  <c r="U3277" i="1" a="1"/>
  <c r="U3277" i="1" s="1"/>
  <c r="U3278" i="1" a="1"/>
  <c r="U3278" i="1" s="1"/>
  <c r="U3279" i="1" a="1"/>
  <c r="U3279" i="1" s="1"/>
  <c r="U3280" i="1" a="1"/>
  <c r="U3280" i="1" s="1"/>
  <c r="U3281" i="1" a="1"/>
  <c r="U3281" i="1" s="1"/>
  <c r="U3282" i="1" a="1"/>
  <c r="U3282" i="1" s="1"/>
  <c r="U3283" i="1" a="1"/>
  <c r="U3283" i="1" s="1"/>
  <c r="U3284" i="1" a="1"/>
  <c r="U3284" i="1" s="1"/>
  <c r="U3285" i="1" a="1"/>
  <c r="U3285" i="1" s="1"/>
  <c r="U3286" i="1" a="1"/>
  <c r="U3286" i="1" s="1"/>
  <c r="U3287" i="1" a="1"/>
  <c r="U3287" i="1" s="1"/>
  <c r="U3288" i="1" a="1"/>
  <c r="U3288" i="1" s="1"/>
  <c r="U3289" i="1" a="1"/>
  <c r="U3289" i="1" s="1"/>
  <c r="U3290" i="1" a="1"/>
  <c r="U3290" i="1" s="1"/>
  <c r="U3291" i="1" a="1"/>
  <c r="U3291" i="1" s="1"/>
  <c r="U3292" i="1" a="1"/>
  <c r="U3292" i="1" s="1"/>
  <c r="U3293" i="1" a="1"/>
  <c r="U3293" i="1" s="1"/>
  <c r="U3294" i="1" a="1"/>
  <c r="U3294" i="1" s="1"/>
  <c r="U3295" i="1" a="1"/>
  <c r="U3295" i="1" s="1"/>
  <c r="U3296" i="1" a="1"/>
  <c r="U3296" i="1" s="1"/>
  <c r="U3297" i="1" a="1"/>
  <c r="U3297" i="1" s="1"/>
  <c r="U3298" i="1" a="1"/>
  <c r="U3298" i="1" s="1"/>
  <c r="U3299" i="1" a="1"/>
  <c r="U3299" i="1" s="1"/>
  <c r="U3300" i="1" a="1"/>
  <c r="U3300" i="1" s="1"/>
  <c r="U3301" i="1" a="1"/>
  <c r="U3301" i="1" s="1"/>
  <c r="U3302" i="1" a="1"/>
  <c r="U3302" i="1" s="1"/>
  <c r="U3303" i="1" a="1"/>
  <c r="U3303" i="1" s="1"/>
  <c r="U3304" i="1" a="1"/>
  <c r="U3304" i="1" s="1"/>
  <c r="U3305" i="1" a="1"/>
  <c r="U3305" i="1" s="1"/>
  <c r="U3306" i="1" a="1"/>
  <c r="U3306" i="1" s="1"/>
  <c r="U3307" i="1" a="1"/>
  <c r="U3307" i="1" s="1"/>
  <c r="U3308" i="1" a="1"/>
  <c r="U3308" i="1" s="1"/>
  <c r="U3309" i="1" a="1"/>
  <c r="U3309" i="1" s="1"/>
  <c r="U3310" i="1" a="1"/>
  <c r="U3310" i="1" s="1"/>
  <c r="U3311" i="1" a="1"/>
  <c r="U3311" i="1" s="1"/>
  <c r="U3312" i="1" a="1"/>
  <c r="U3312" i="1" s="1"/>
  <c r="U3313" i="1" a="1"/>
  <c r="U3313" i="1" s="1"/>
  <c r="U3314" i="1" a="1"/>
  <c r="U3314" i="1" s="1"/>
  <c r="U3315" i="1" a="1"/>
  <c r="U3315" i="1" s="1"/>
  <c r="U3316" i="1" a="1"/>
  <c r="U3316" i="1" s="1"/>
  <c r="U3317" i="1" a="1"/>
  <c r="U3317" i="1" s="1"/>
  <c r="U3318" i="1" a="1"/>
  <c r="U3318" i="1" s="1"/>
  <c r="U3319" i="1" a="1"/>
  <c r="U3319" i="1" s="1"/>
  <c r="U3320" i="1" a="1"/>
  <c r="U3320" i="1" s="1"/>
  <c r="U3321" i="1" a="1"/>
  <c r="U3321" i="1" s="1"/>
  <c r="U3322" i="1" a="1"/>
  <c r="U3322" i="1" s="1"/>
  <c r="U3323" i="1" a="1"/>
  <c r="U3323" i="1" s="1"/>
  <c r="U3324" i="1" a="1"/>
  <c r="U3324" i="1" s="1"/>
  <c r="U3325" i="1" a="1"/>
  <c r="U3325" i="1" s="1"/>
  <c r="U3326" i="1" a="1"/>
  <c r="U3326" i="1" s="1"/>
  <c r="U3327" i="1" a="1"/>
  <c r="U3327" i="1" s="1"/>
  <c r="U3328" i="1" a="1"/>
  <c r="U3328" i="1" s="1"/>
  <c r="U3329" i="1" a="1"/>
  <c r="U3329" i="1" s="1"/>
  <c r="U3330" i="1" a="1"/>
  <c r="U3330" i="1" s="1"/>
  <c r="U3331" i="1" a="1"/>
  <c r="U3331" i="1" s="1"/>
  <c r="U3332" i="1" a="1"/>
  <c r="U3332" i="1" s="1"/>
  <c r="U3333" i="1" a="1"/>
  <c r="U3333" i="1" s="1"/>
  <c r="U3334" i="1" a="1"/>
  <c r="U3334" i="1" s="1"/>
  <c r="U3335" i="1" a="1"/>
  <c r="U3335" i="1" s="1"/>
  <c r="U3336" i="1" a="1"/>
  <c r="U3336" i="1" s="1"/>
  <c r="U3337" i="1" a="1"/>
  <c r="U3337" i="1" s="1"/>
  <c r="U3338" i="1" a="1"/>
  <c r="U3338" i="1" s="1"/>
  <c r="U3339" i="1" a="1"/>
  <c r="U3339" i="1" s="1"/>
  <c r="U3340" i="1" a="1"/>
  <c r="U3340" i="1" s="1"/>
  <c r="U3341" i="1" a="1"/>
  <c r="U3341" i="1" s="1"/>
  <c r="U3342" i="1" a="1"/>
  <c r="U3342" i="1" s="1"/>
  <c r="U3343" i="1" a="1"/>
  <c r="U3343" i="1" s="1"/>
  <c r="U3344" i="1" a="1"/>
  <c r="U3344" i="1" s="1"/>
  <c r="U3345" i="1" a="1"/>
  <c r="U3345" i="1" s="1"/>
  <c r="U3346" i="1" a="1"/>
  <c r="U3346" i="1" s="1"/>
  <c r="U3347" i="1" a="1"/>
  <c r="U3347" i="1" s="1"/>
  <c r="U3348" i="1" a="1"/>
  <c r="U3348" i="1" s="1"/>
  <c r="U3349" i="1" a="1"/>
  <c r="U3349" i="1" s="1"/>
  <c r="U3350" i="1" a="1"/>
  <c r="U3350" i="1" s="1"/>
  <c r="U3351" i="1" a="1"/>
  <c r="U3351" i="1" s="1"/>
  <c r="U3352" i="1" a="1"/>
  <c r="U3352" i="1" s="1"/>
  <c r="U3353" i="1" a="1"/>
  <c r="U3353" i="1" s="1"/>
  <c r="U3354" i="1" a="1"/>
  <c r="U3354" i="1" s="1"/>
  <c r="U3355" i="1" a="1"/>
  <c r="U3355" i="1" s="1"/>
  <c r="U3356" i="1" a="1"/>
  <c r="U3356" i="1" s="1"/>
  <c r="U3357" i="1" a="1"/>
  <c r="U3357" i="1" s="1"/>
  <c r="U3358" i="1" a="1"/>
  <c r="U3358" i="1" s="1"/>
  <c r="U3359" i="1" a="1"/>
  <c r="U3359" i="1" s="1"/>
  <c r="U3360" i="1" a="1"/>
  <c r="U3360" i="1" s="1"/>
  <c r="U3361" i="1" a="1"/>
  <c r="U3361" i="1" s="1"/>
  <c r="U3362" i="1" a="1"/>
  <c r="U3362" i="1" s="1"/>
  <c r="U3363" i="1" a="1"/>
  <c r="U3363" i="1" s="1"/>
  <c r="U3364" i="1" a="1"/>
  <c r="U3364" i="1" s="1"/>
  <c r="U3365" i="1" a="1"/>
  <c r="U3365" i="1" s="1"/>
  <c r="U3366" i="1" a="1"/>
  <c r="U3366" i="1" s="1"/>
  <c r="U3367" i="1" a="1"/>
  <c r="U3367" i="1" s="1"/>
  <c r="U3368" i="1" a="1"/>
  <c r="U3368" i="1" s="1"/>
  <c r="U3369" i="1" a="1"/>
  <c r="U3369" i="1" s="1"/>
  <c r="U3370" i="1" a="1"/>
  <c r="U3370" i="1" s="1"/>
  <c r="U3371" i="1" a="1"/>
  <c r="U3371" i="1" s="1"/>
  <c r="U3372" i="1" a="1"/>
  <c r="U3372" i="1" s="1"/>
  <c r="U3373" i="1" a="1"/>
  <c r="U3373" i="1" s="1"/>
  <c r="U3374" i="1" a="1"/>
  <c r="U3374" i="1" s="1"/>
  <c r="U3375" i="1" a="1"/>
  <c r="U3375" i="1" s="1"/>
  <c r="U3376" i="1" a="1"/>
  <c r="U3376" i="1" s="1"/>
  <c r="U3377" i="1" a="1"/>
  <c r="U3377" i="1" s="1"/>
  <c r="U3378" i="1" a="1"/>
  <c r="U3378" i="1" s="1"/>
  <c r="U3379" i="1" a="1"/>
  <c r="U3379" i="1" s="1"/>
  <c r="U3380" i="1" a="1"/>
  <c r="U3380" i="1" s="1"/>
  <c r="U3381" i="1" a="1"/>
  <c r="U3381" i="1" s="1"/>
  <c r="U3382" i="1" a="1"/>
  <c r="U3382" i="1" s="1"/>
  <c r="U3383" i="1" a="1"/>
  <c r="U3383" i="1" s="1"/>
  <c r="U3384" i="1" a="1"/>
  <c r="U3384" i="1" s="1"/>
  <c r="U3385" i="1" a="1"/>
  <c r="U3385" i="1" s="1"/>
  <c r="U3386" i="1" a="1"/>
  <c r="U3386" i="1" s="1"/>
  <c r="U3387" i="1" a="1"/>
  <c r="U3387" i="1" s="1"/>
  <c r="U3388" i="1" a="1"/>
  <c r="U3388" i="1" s="1"/>
  <c r="U3389" i="1" a="1"/>
  <c r="U3389" i="1" s="1"/>
  <c r="U3390" i="1" a="1"/>
  <c r="U3390" i="1" s="1"/>
  <c r="U3391" i="1" a="1"/>
  <c r="U3391" i="1" s="1"/>
  <c r="U3392" i="1" a="1"/>
  <c r="U3392" i="1" s="1"/>
  <c r="U3393" i="1" a="1"/>
  <c r="U3393" i="1" s="1"/>
  <c r="U3394" i="1" a="1"/>
  <c r="U3394" i="1" s="1"/>
  <c r="U3395" i="1" a="1"/>
  <c r="U3395" i="1" s="1"/>
  <c r="U3396" i="1" a="1"/>
  <c r="U3396" i="1" s="1"/>
  <c r="U3397" i="1" a="1"/>
  <c r="U3397" i="1" s="1"/>
  <c r="U3398" i="1" a="1"/>
  <c r="U3398" i="1" s="1"/>
  <c r="U3399" i="1" a="1"/>
  <c r="U3399" i="1" s="1"/>
  <c r="U3400" i="1" a="1"/>
  <c r="U3400" i="1" s="1"/>
  <c r="U3401" i="1" a="1"/>
  <c r="U3401" i="1" s="1"/>
  <c r="U3402" i="1" a="1"/>
  <c r="U3402" i="1" s="1"/>
  <c r="U3403" i="1" a="1"/>
  <c r="U3403" i="1" s="1"/>
  <c r="U3404" i="1" a="1"/>
  <c r="U3404" i="1" s="1"/>
  <c r="U3405" i="1" a="1"/>
  <c r="U3405" i="1" s="1"/>
  <c r="U3406" i="1" a="1"/>
  <c r="U3406" i="1" s="1"/>
  <c r="U3407" i="1" a="1"/>
  <c r="U3407" i="1" s="1"/>
  <c r="U3408" i="1" a="1"/>
  <c r="U3408" i="1" s="1"/>
  <c r="U3409" i="1" a="1"/>
  <c r="U3409" i="1" s="1"/>
  <c r="U3410" i="1" a="1"/>
  <c r="U3410" i="1" s="1"/>
  <c r="U3411" i="1" a="1"/>
  <c r="U3411" i="1" s="1"/>
  <c r="U3412" i="1" a="1"/>
  <c r="U3412" i="1" s="1"/>
  <c r="U3413" i="1" a="1"/>
  <c r="U3413" i="1" s="1"/>
  <c r="U3414" i="1" a="1"/>
  <c r="U3414" i="1" s="1"/>
  <c r="U3415" i="1" a="1"/>
  <c r="U3415" i="1" s="1"/>
  <c r="U3416" i="1" a="1"/>
  <c r="U3416" i="1" s="1"/>
  <c r="U3417" i="1" a="1"/>
  <c r="U3417" i="1" s="1"/>
  <c r="U3418" i="1" a="1"/>
  <c r="U3418" i="1" s="1"/>
  <c r="U3419" i="1" a="1"/>
  <c r="U3419" i="1" s="1"/>
  <c r="U3420" i="1" a="1"/>
  <c r="U3420" i="1" s="1"/>
  <c r="U3421" i="1" a="1"/>
  <c r="U3421" i="1" s="1"/>
  <c r="U3422" i="1" a="1"/>
  <c r="U3422" i="1" s="1"/>
  <c r="U3423" i="1" a="1"/>
  <c r="U3423" i="1" s="1"/>
  <c r="U3424" i="1" a="1"/>
  <c r="U3424" i="1" s="1"/>
  <c r="U3425" i="1" a="1"/>
  <c r="U3425" i="1" s="1"/>
  <c r="U3426" i="1" a="1"/>
  <c r="U3426" i="1" s="1"/>
  <c r="U3427" i="1" a="1"/>
  <c r="U3427" i="1" s="1"/>
  <c r="U3428" i="1" a="1"/>
  <c r="U3428" i="1" s="1"/>
  <c r="U3429" i="1" a="1"/>
  <c r="U3429" i="1" s="1"/>
  <c r="U3430" i="1" a="1"/>
  <c r="U3430" i="1" s="1"/>
  <c r="U3431" i="1" a="1"/>
  <c r="U3431" i="1" s="1"/>
  <c r="U3432" i="1" a="1"/>
  <c r="U3432" i="1" s="1"/>
  <c r="U3433" i="1" a="1"/>
  <c r="U3433" i="1" s="1"/>
  <c r="U3434" i="1" a="1"/>
  <c r="U3434" i="1" s="1"/>
  <c r="U3435" i="1" a="1"/>
  <c r="U3435" i="1" s="1"/>
  <c r="U3436" i="1" a="1"/>
  <c r="U3436" i="1" s="1"/>
  <c r="U3437" i="1" a="1"/>
  <c r="U3437" i="1" s="1"/>
  <c r="U3438" i="1" a="1"/>
  <c r="U3438" i="1" s="1"/>
  <c r="U3439" i="1" a="1"/>
  <c r="U3439" i="1" s="1"/>
  <c r="U3440" i="1" a="1"/>
  <c r="U3440" i="1" s="1"/>
  <c r="U3441" i="1" a="1"/>
  <c r="U3441" i="1" s="1"/>
  <c r="U3442" i="1" a="1"/>
  <c r="U3442" i="1" s="1"/>
  <c r="U3443" i="1" a="1"/>
  <c r="U3443" i="1" s="1"/>
  <c r="U3444" i="1" a="1"/>
  <c r="U3444" i="1" s="1"/>
  <c r="U3445" i="1" a="1"/>
  <c r="U3445" i="1" s="1"/>
  <c r="U3446" i="1" a="1"/>
  <c r="U3446" i="1" s="1"/>
  <c r="U3447" i="1" a="1"/>
  <c r="U3447" i="1" s="1"/>
  <c r="U3448" i="1" a="1"/>
  <c r="U3448" i="1" s="1"/>
  <c r="U3449" i="1" a="1"/>
  <c r="U3449" i="1" s="1"/>
  <c r="U3450" i="1" a="1"/>
  <c r="U3450" i="1" s="1"/>
  <c r="U3451" i="1" a="1"/>
  <c r="U3451" i="1" s="1"/>
  <c r="U3452" i="1" a="1"/>
  <c r="U3452" i="1" s="1"/>
  <c r="U3453" i="1" a="1"/>
  <c r="U3453" i="1" s="1"/>
  <c r="U3454" i="1" a="1"/>
  <c r="U3454" i="1" s="1"/>
  <c r="U3455" i="1" a="1"/>
  <c r="U3455" i="1" s="1"/>
  <c r="U3456" i="1" a="1"/>
  <c r="U3456" i="1" s="1"/>
  <c r="U3457" i="1" a="1"/>
  <c r="U3457" i="1" s="1"/>
  <c r="U3458" i="1" a="1"/>
  <c r="U3458" i="1" s="1"/>
  <c r="U3459" i="1" a="1"/>
  <c r="U3459" i="1" s="1"/>
  <c r="U3460" i="1" a="1"/>
  <c r="U3460" i="1" s="1"/>
  <c r="U3461" i="1" a="1"/>
  <c r="U3461" i="1" s="1"/>
  <c r="U3462" i="1" a="1"/>
  <c r="U3462" i="1" s="1"/>
  <c r="U3463" i="1" a="1"/>
  <c r="U3463" i="1" s="1"/>
  <c r="U3464" i="1" a="1"/>
  <c r="U3464" i="1" s="1"/>
  <c r="U3465" i="1" a="1"/>
  <c r="U3465" i="1" s="1"/>
  <c r="U3466" i="1" a="1"/>
  <c r="U3466" i="1" s="1"/>
  <c r="U3467" i="1" a="1"/>
  <c r="U3467" i="1" s="1"/>
  <c r="U3468" i="1" a="1"/>
  <c r="U3468" i="1" s="1"/>
  <c r="U3469" i="1" a="1"/>
  <c r="U3469" i="1" s="1"/>
  <c r="U3470" i="1" a="1"/>
  <c r="U3470" i="1" s="1"/>
  <c r="U3471" i="1" a="1"/>
  <c r="U3471" i="1" s="1"/>
  <c r="U3472" i="1" a="1"/>
  <c r="U3472" i="1" s="1"/>
  <c r="U3473" i="1" a="1"/>
  <c r="U3473" i="1" s="1"/>
  <c r="U3474" i="1" a="1"/>
  <c r="U3474" i="1" s="1"/>
  <c r="U3475" i="1" a="1"/>
  <c r="U3475" i="1" s="1"/>
  <c r="U3476" i="1" a="1"/>
  <c r="U3476" i="1" s="1"/>
  <c r="U3477" i="1" a="1"/>
  <c r="U3477" i="1" s="1"/>
  <c r="U3478" i="1" a="1"/>
  <c r="U3478" i="1" s="1"/>
  <c r="U3479" i="1" a="1"/>
  <c r="U3479" i="1" s="1"/>
  <c r="U3480" i="1" a="1"/>
  <c r="U3480" i="1" s="1"/>
  <c r="U3481" i="1" a="1"/>
  <c r="U3481" i="1" s="1"/>
  <c r="U3482" i="1" a="1"/>
  <c r="U3482" i="1" s="1"/>
  <c r="U3483" i="1" a="1"/>
  <c r="U3483" i="1" s="1"/>
  <c r="U3484" i="1" a="1"/>
  <c r="U3484" i="1" s="1"/>
  <c r="U3485" i="1" a="1"/>
  <c r="U3485" i="1" s="1"/>
  <c r="U3486" i="1" a="1"/>
  <c r="U3486" i="1" s="1"/>
  <c r="U3487" i="1" a="1"/>
  <c r="U3487" i="1" s="1"/>
  <c r="U3488" i="1" a="1"/>
  <c r="U3488" i="1" s="1"/>
  <c r="U3489" i="1" a="1"/>
  <c r="U3489" i="1" s="1"/>
  <c r="U3490" i="1" a="1"/>
  <c r="U3490" i="1" s="1"/>
  <c r="U3491" i="1" a="1"/>
  <c r="U3491" i="1" s="1"/>
  <c r="U3492" i="1" a="1"/>
  <c r="U3492" i="1" s="1"/>
  <c r="U3493" i="1" a="1"/>
  <c r="U3493" i="1" s="1"/>
  <c r="U3494" i="1" a="1"/>
  <c r="U3494" i="1" s="1"/>
  <c r="U3495" i="1" a="1"/>
  <c r="U3495" i="1" s="1"/>
  <c r="U3496" i="1" a="1"/>
  <c r="U3496" i="1" s="1"/>
  <c r="U3497" i="1" a="1"/>
  <c r="U3497" i="1" s="1"/>
  <c r="U3498" i="1" a="1"/>
  <c r="U3498" i="1" s="1"/>
  <c r="U3499" i="1" a="1"/>
  <c r="U3499" i="1" s="1"/>
  <c r="U3500" i="1" a="1"/>
  <c r="U3500" i="1" s="1"/>
  <c r="U3501" i="1" a="1"/>
  <c r="U3501" i="1" s="1"/>
  <c r="U3502" i="1" a="1"/>
  <c r="U3502" i="1" s="1"/>
  <c r="U3503" i="1" a="1"/>
  <c r="U3503" i="1" s="1"/>
  <c r="U3504" i="1" a="1"/>
  <c r="U3504" i="1" s="1"/>
  <c r="U3505" i="1" a="1"/>
  <c r="U3505" i="1" s="1"/>
  <c r="U3506" i="1" a="1"/>
  <c r="U3506" i="1" s="1"/>
  <c r="U3507" i="1" a="1"/>
  <c r="U3507" i="1" s="1"/>
  <c r="U3508" i="1" a="1"/>
  <c r="U3508" i="1" s="1"/>
  <c r="U3509" i="1" a="1"/>
  <c r="U3509" i="1" s="1"/>
  <c r="U3510" i="1" a="1"/>
  <c r="U3510" i="1" s="1"/>
  <c r="U3511" i="1" a="1"/>
  <c r="U3511" i="1" s="1"/>
  <c r="U3512" i="1" a="1"/>
  <c r="U3512" i="1" s="1"/>
  <c r="U3513" i="1" a="1"/>
  <c r="U3513" i="1" s="1"/>
  <c r="U3514" i="1" a="1"/>
  <c r="U3514" i="1" s="1"/>
  <c r="U3515" i="1" a="1"/>
  <c r="U3515" i="1" s="1"/>
  <c r="U3516" i="1" a="1"/>
  <c r="U3516" i="1" s="1"/>
  <c r="U3517" i="1" a="1"/>
  <c r="U3517" i="1" s="1"/>
  <c r="U3518" i="1" a="1"/>
  <c r="U3518" i="1" s="1"/>
  <c r="U3519" i="1" a="1"/>
  <c r="U3519" i="1" s="1"/>
  <c r="U3520" i="1" a="1"/>
  <c r="U3520" i="1" s="1"/>
  <c r="U3521" i="1" a="1"/>
  <c r="U3521" i="1" s="1"/>
  <c r="U3522" i="1" a="1"/>
  <c r="U3522" i="1" s="1"/>
  <c r="U3523" i="1" a="1"/>
  <c r="U3523" i="1" s="1"/>
  <c r="U3524" i="1" a="1"/>
  <c r="U3524" i="1" s="1"/>
  <c r="U3525" i="1" a="1"/>
  <c r="U3525" i="1" s="1"/>
  <c r="U3526" i="1" a="1"/>
  <c r="U3526" i="1" s="1"/>
  <c r="U3527" i="1" a="1"/>
  <c r="U3527" i="1" s="1"/>
  <c r="U3528" i="1" a="1"/>
  <c r="U3528" i="1" s="1"/>
  <c r="U3529" i="1" a="1"/>
  <c r="U3529" i="1" s="1"/>
  <c r="U3530" i="1" a="1"/>
  <c r="U3530" i="1" s="1"/>
  <c r="U3531" i="1" a="1"/>
  <c r="U3531" i="1" s="1"/>
  <c r="U3532" i="1" a="1"/>
  <c r="U3532" i="1" s="1"/>
  <c r="U3533" i="1" a="1"/>
  <c r="U3533" i="1" s="1"/>
  <c r="U3534" i="1" a="1"/>
  <c r="U3534" i="1" s="1"/>
  <c r="U3535" i="1" a="1"/>
  <c r="U3535" i="1" s="1"/>
  <c r="U3536" i="1" a="1"/>
  <c r="U3536" i="1" s="1"/>
  <c r="U3537" i="1" a="1"/>
  <c r="U3537" i="1" s="1"/>
  <c r="U3538" i="1" a="1"/>
  <c r="U3538" i="1" s="1"/>
  <c r="U3539" i="1" a="1"/>
  <c r="U3539" i="1" s="1"/>
  <c r="U3540" i="1" a="1"/>
  <c r="U3540" i="1" s="1"/>
  <c r="U3541" i="1" a="1"/>
  <c r="U3541" i="1" s="1"/>
  <c r="U3542" i="1" a="1"/>
  <c r="U3542" i="1" s="1"/>
  <c r="U3543" i="1" a="1"/>
  <c r="U3543" i="1" s="1"/>
  <c r="U3544" i="1" a="1"/>
  <c r="U3544" i="1" s="1"/>
  <c r="U3545" i="1" a="1"/>
  <c r="U3545" i="1" s="1"/>
  <c r="U3546" i="1" a="1"/>
  <c r="U3546" i="1" s="1"/>
  <c r="U3547" i="1" a="1"/>
  <c r="U3547" i="1" s="1"/>
  <c r="U3548" i="1" a="1"/>
  <c r="U3548" i="1" s="1"/>
  <c r="U3549" i="1" a="1"/>
  <c r="U3549" i="1" s="1"/>
  <c r="U3550" i="1" a="1"/>
  <c r="U3550" i="1" s="1"/>
  <c r="U3551" i="1" a="1"/>
  <c r="U3551" i="1" s="1"/>
  <c r="U3552" i="1" a="1"/>
  <c r="U3552" i="1" s="1"/>
  <c r="U3553" i="1" a="1"/>
  <c r="U3553" i="1" s="1"/>
  <c r="U3554" i="1" a="1"/>
  <c r="U3554" i="1" s="1"/>
  <c r="U3555" i="1" a="1"/>
  <c r="U3555" i="1" s="1"/>
  <c r="U3556" i="1" a="1"/>
  <c r="U3556" i="1" s="1"/>
  <c r="U3557" i="1" a="1"/>
  <c r="U3557" i="1" s="1"/>
  <c r="U3558" i="1" a="1"/>
  <c r="U3558" i="1" s="1"/>
  <c r="U3559" i="1" a="1"/>
  <c r="U3559" i="1" s="1"/>
  <c r="U3560" i="1" a="1"/>
  <c r="U3560" i="1" s="1"/>
  <c r="U3561" i="1" a="1"/>
  <c r="U3561" i="1" s="1"/>
  <c r="U3562" i="1" a="1"/>
  <c r="U3562" i="1" s="1"/>
  <c r="U3563" i="1" a="1"/>
  <c r="U3563" i="1" s="1"/>
  <c r="U3564" i="1" a="1"/>
  <c r="U3564" i="1" s="1"/>
  <c r="U3565" i="1" a="1"/>
  <c r="U3565" i="1" s="1"/>
  <c r="U3566" i="1" a="1"/>
  <c r="U3566" i="1" s="1"/>
  <c r="U3567" i="1" a="1"/>
  <c r="U3567" i="1" s="1"/>
  <c r="U3568" i="1" a="1"/>
  <c r="U3568" i="1" s="1"/>
  <c r="U3569" i="1" a="1"/>
  <c r="U3569" i="1" s="1"/>
  <c r="U3570" i="1" a="1"/>
  <c r="U3570" i="1" s="1"/>
  <c r="U3571" i="1" a="1"/>
  <c r="U3571" i="1" s="1"/>
  <c r="U3572" i="1" a="1"/>
  <c r="U3572" i="1" s="1"/>
  <c r="U3573" i="1" a="1"/>
  <c r="U3573" i="1" s="1"/>
  <c r="U3574" i="1" a="1"/>
  <c r="U3574" i="1" s="1"/>
  <c r="U3575" i="1" a="1"/>
  <c r="U3575" i="1" s="1"/>
  <c r="U3576" i="1" a="1"/>
  <c r="U3576" i="1" s="1"/>
  <c r="U3577" i="1" a="1"/>
  <c r="U3577" i="1" s="1"/>
  <c r="U3578" i="1" a="1"/>
  <c r="U3578" i="1" s="1"/>
  <c r="U3579" i="1" a="1"/>
  <c r="U3579" i="1" s="1"/>
  <c r="U3580" i="1" a="1"/>
  <c r="U3580" i="1" s="1"/>
  <c r="U3581" i="1" a="1"/>
  <c r="U3581" i="1" s="1"/>
  <c r="U3582" i="1" a="1"/>
  <c r="U3582" i="1" s="1"/>
  <c r="U3583" i="1" a="1"/>
  <c r="U3583" i="1" s="1"/>
  <c r="U3584" i="1" a="1"/>
  <c r="U3584" i="1" s="1"/>
  <c r="U3585" i="1" a="1"/>
  <c r="U3585" i="1" s="1"/>
  <c r="U3586" i="1" a="1"/>
  <c r="U3586" i="1" s="1"/>
  <c r="U3587" i="1" a="1"/>
  <c r="U3587" i="1" s="1"/>
  <c r="U3588" i="1" a="1"/>
  <c r="U3588" i="1" s="1"/>
  <c r="U3589" i="1" a="1"/>
  <c r="U3589" i="1" s="1"/>
  <c r="U3590" i="1" a="1"/>
  <c r="U3590" i="1" s="1"/>
  <c r="U3591" i="1" a="1"/>
  <c r="U3591" i="1" s="1"/>
  <c r="U3592" i="1" a="1"/>
  <c r="U3592" i="1" s="1"/>
  <c r="U3593" i="1" a="1"/>
  <c r="U3593" i="1" s="1"/>
  <c r="U3594" i="1" a="1"/>
  <c r="U3594" i="1" s="1"/>
  <c r="U3595" i="1" a="1"/>
  <c r="U3595" i="1" s="1"/>
  <c r="U3596" i="1" a="1"/>
  <c r="U3596" i="1" s="1"/>
  <c r="U3597" i="1" a="1"/>
  <c r="U3597" i="1" s="1"/>
  <c r="U3598" i="1" a="1"/>
  <c r="U3598" i="1" s="1"/>
  <c r="U3599" i="1" a="1"/>
  <c r="U3599" i="1" s="1"/>
  <c r="U3600" i="1" a="1"/>
  <c r="U3600" i="1" s="1"/>
  <c r="U3601" i="1" a="1"/>
  <c r="U3601" i="1" s="1"/>
  <c r="U3602" i="1" a="1"/>
  <c r="U3602" i="1" s="1"/>
  <c r="U3603" i="1" a="1"/>
  <c r="U3603" i="1" s="1"/>
  <c r="U3604" i="1" a="1"/>
  <c r="U3604" i="1" s="1"/>
  <c r="U3605" i="1" a="1"/>
  <c r="U3605" i="1" s="1"/>
  <c r="U3606" i="1" a="1"/>
  <c r="U3606" i="1" s="1"/>
  <c r="U3607" i="1" a="1"/>
  <c r="U3607" i="1" s="1"/>
  <c r="U3608" i="1" a="1"/>
  <c r="U3608" i="1" s="1"/>
  <c r="U3609" i="1" a="1"/>
  <c r="U3609" i="1" s="1"/>
  <c r="U3610" i="1" a="1"/>
  <c r="U3610" i="1" s="1"/>
  <c r="U3611" i="1" a="1"/>
  <c r="U3611" i="1" s="1"/>
  <c r="U3612" i="1" a="1"/>
  <c r="U3612" i="1" s="1"/>
  <c r="U3613" i="1" a="1"/>
  <c r="U3613" i="1" s="1"/>
  <c r="U3614" i="1" a="1"/>
  <c r="U3614" i="1" s="1"/>
  <c r="U3615" i="1" a="1"/>
  <c r="U3615" i="1" s="1"/>
  <c r="U3616" i="1" a="1"/>
  <c r="U3616" i="1" s="1"/>
  <c r="U3617" i="1" a="1"/>
  <c r="U3617" i="1" s="1"/>
  <c r="U3618" i="1" a="1"/>
  <c r="U3618" i="1" s="1"/>
  <c r="U3619" i="1" a="1"/>
  <c r="U3619" i="1" s="1"/>
  <c r="U3620" i="1" a="1"/>
  <c r="U3620" i="1" s="1"/>
  <c r="U3621" i="1" a="1"/>
  <c r="U3621" i="1" s="1"/>
  <c r="U3622" i="1" a="1"/>
  <c r="U3622" i="1" s="1"/>
  <c r="U3623" i="1" a="1"/>
  <c r="U3623" i="1" s="1"/>
  <c r="U3624" i="1" a="1"/>
  <c r="U3624" i="1" s="1"/>
  <c r="U3625" i="1" a="1"/>
  <c r="U3625" i="1" s="1"/>
  <c r="U3626" i="1" a="1"/>
  <c r="U3626" i="1" s="1"/>
  <c r="U3627" i="1" a="1"/>
  <c r="U3627" i="1" s="1"/>
  <c r="U3628" i="1" a="1"/>
  <c r="U3628" i="1" s="1"/>
  <c r="U3629" i="1" a="1"/>
  <c r="U3629" i="1" s="1"/>
  <c r="U3630" i="1" a="1"/>
  <c r="U3630" i="1" s="1"/>
  <c r="U3631" i="1" a="1"/>
  <c r="U3631" i="1" s="1"/>
  <c r="U3632" i="1" a="1"/>
  <c r="U3632" i="1" s="1"/>
  <c r="U3633" i="1" a="1"/>
  <c r="U3633" i="1" s="1"/>
  <c r="U3634" i="1" a="1"/>
  <c r="U3634" i="1" s="1"/>
  <c r="U3635" i="1" a="1"/>
  <c r="U3635" i="1" s="1"/>
  <c r="U3636" i="1" a="1"/>
  <c r="U3636" i="1" s="1"/>
  <c r="U3637" i="1" a="1"/>
  <c r="U3637" i="1" s="1"/>
  <c r="U3638" i="1" a="1"/>
  <c r="U3638" i="1" s="1"/>
  <c r="U3639" i="1" a="1"/>
  <c r="U3639" i="1" s="1"/>
  <c r="U3640" i="1" a="1"/>
  <c r="U3640" i="1" s="1"/>
  <c r="U3641" i="1" a="1"/>
  <c r="U3641" i="1" s="1"/>
  <c r="U3642" i="1" a="1"/>
  <c r="U3642" i="1" s="1"/>
  <c r="U3643" i="1" a="1"/>
  <c r="U3643" i="1" s="1"/>
  <c r="U3644" i="1" a="1"/>
  <c r="U3644" i="1" s="1"/>
  <c r="U3645" i="1" a="1"/>
  <c r="U3645" i="1" s="1"/>
  <c r="U3646" i="1" a="1"/>
  <c r="U3646" i="1" s="1"/>
  <c r="U3647" i="1" a="1"/>
  <c r="U3647" i="1" s="1"/>
  <c r="U3648" i="1" a="1"/>
  <c r="U3648" i="1" s="1"/>
  <c r="U3649" i="1" a="1"/>
  <c r="U3649" i="1" s="1"/>
  <c r="U3650" i="1" a="1"/>
  <c r="U3650" i="1" s="1"/>
  <c r="U3651" i="1" a="1"/>
  <c r="U3651" i="1" s="1"/>
  <c r="U3652" i="1" a="1"/>
  <c r="U3652" i="1" s="1"/>
  <c r="U3653" i="1" a="1"/>
  <c r="U3653" i="1" s="1"/>
  <c r="U3654" i="1" a="1"/>
  <c r="U3654" i="1" s="1"/>
  <c r="U3655" i="1" a="1"/>
  <c r="U3655" i="1" s="1"/>
  <c r="U3656" i="1" a="1"/>
  <c r="U3656" i="1" s="1"/>
  <c r="U3657" i="1" a="1"/>
  <c r="U3657" i="1" s="1"/>
  <c r="U3658" i="1" a="1"/>
  <c r="U3658" i="1" s="1"/>
  <c r="U3659" i="1" a="1"/>
  <c r="U3659" i="1" s="1"/>
  <c r="U3660" i="1" a="1"/>
  <c r="U3660" i="1" s="1"/>
  <c r="U3661" i="1" a="1"/>
  <c r="U3661" i="1" s="1"/>
  <c r="U3662" i="1" a="1"/>
  <c r="U3662" i="1" s="1"/>
  <c r="U3663" i="1" a="1"/>
  <c r="U3663" i="1" s="1"/>
  <c r="U3664" i="1" a="1"/>
  <c r="U3664" i="1" s="1"/>
  <c r="U3665" i="1" a="1"/>
  <c r="U3665" i="1" s="1"/>
  <c r="U3666" i="1" a="1"/>
  <c r="U3666" i="1" s="1"/>
  <c r="U3667" i="1" a="1"/>
  <c r="U3667" i="1" s="1"/>
  <c r="U3668" i="1" a="1"/>
  <c r="U3668" i="1" s="1"/>
  <c r="U3669" i="1" a="1"/>
  <c r="U3669" i="1" s="1"/>
  <c r="U3670" i="1" a="1"/>
  <c r="U3670" i="1" s="1"/>
  <c r="U3671" i="1" a="1"/>
  <c r="U3671" i="1" s="1"/>
  <c r="U3672" i="1" a="1"/>
  <c r="U3672" i="1" s="1"/>
  <c r="U3673" i="1" a="1"/>
  <c r="U3673" i="1" s="1"/>
  <c r="U3674" i="1" a="1"/>
  <c r="U3674" i="1" s="1"/>
  <c r="U3675" i="1" a="1"/>
  <c r="U3675" i="1" s="1"/>
  <c r="U3676" i="1" a="1"/>
  <c r="U3676" i="1" s="1"/>
  <c r="U3677" i="1" a="1"/>
  <c r="U3677" i="1" s="1"/>
  <c r="U3678" i="1" a="1"/>
  <c r="U3678" i="1" s="1"/>
  <c r="U3679" i="1" a="1"/>
  <c r="U3679" i="1" s="1"/>
  <c r="U3680" i="1" a="1"/>
  <c r="U3680" i="1" s="1"/>
  <c r="U3681" i="1" a="1"/>
  <c r="U3681" i="1" s="1"/>
  <c r="U3682" i="1" a="1"/>
  <c r="U3682" i="1" s="1"/>
  <c r="U3683" i="1" a="1"/>
  <c r="U3683" i="1" s="1"/>
  <c r="U3684" i="1" a="1"/>
  <c r="U3684" i="1" s="1"/>
  <c r="U3685" i="1" a="1"/>
  <c r="U3685" i="1" s="1"/>
  <c r="U3686" i="1" a="1"/>
  <c r="U3686" i="1" s="1"/>
  <c r="U3687" i="1" a="1"/>
  <c r="U3687" i="1" s="1"/>
  <c r="U3688" i="1" a="1"/>
  <c r="U3688" i="1" s="1"/>
  <c r="U3689" i="1" a="1"/>
  <c r="U3689" i="1" s="1"/>
  <c r="U3690" i="1" a="1"/>
  <c r="U3690" i="1" s="1"/>
  <c r="U3691" i="1" a="1"/>
  <c r="U3691" i="1" s="1"/>
  <c r="U3692" i="1" a="1"/>
  <c r="U3692" i="1" s="1"/>
  <c r="U3693" i="1" a="1"/>
  <c r="U3693" i="1" s="1"/>
  <c r="U3694" i="1" a="1"/>
  <c r="U3694" i="1" s="1"/>
  <c r="U3695" i="1" a="1"/>
  <c r="U3695" i="1" s="1"/>
  <c r="U3696" i="1" a="1"/>
  <c r="U3696" i="1" s="1"/>
  <c r="U3697" i="1" a="1"/>
  <c r="U3697" i="1" s="1"/>
  <c r="U3698" i="1" a="1"/>
  <c r="U3698" i="1" s="1"/>
  <c r="U3699" i="1" a="1"/>
  <c r="U3699" i="1" s="1"/>
  <c r="U3700" i="1" a="1"/>
  <c r="U3700" i="1" s="1"/>
  <c r="U3701" i="1" a="1"/>
  <c r="U3701" i="1" s="1"/>
  <c r="U3702" i="1" a="1"/>
  <c r="U3702" i="1" s="1"/>
  <c r="U3703" i="1" a="1"/>
  <c r="U3703" i="1" s="1"/>
  <c r="U3704" i="1" a="1"/>
  <c r="U3704" i="1" s="1"/>
  <c r="U3705" i="1" a="1"/>
  <c r="U3705" i="1" s="1"/>
  <c r="U3706" i="1" a="1"/>
  <c r="U3706" i="1" s="1"/>
  <c r="U3707" i="1" a="1"/>
  <c r="U3707" i="1" s="1"/>
  <c r="U3708" i="1" a="1"/>
  <c r="U3708" i="1" s="1"/>
  <c r="U3709" i="1" a="1"/>
  <c r="U3709" i="1" s="1"/>
  <c r="U3710" i="1" a="1"/>
  <c r="U3710" i="1" s="1"/>
  <c r="U3711" i="1" a="1"/>
  <c r="U3711" i="1" s="1"/>
  <c r="U3712" i="1" a="1"/>
  <c r="U3712" i="1" s="1"/>
  <c r="U3713" i="1" a="1"/>
  <c r="U3713" i="1" s="1"/>
  <c r="U3714" i="1" a="1"/>
  <c r="U3714" i="1" s="1"/>
  <c r="U3715" i="1" a="1"/>
  <c r="U3715" i="1" s="1"/>
  <c r="U3716" i="1" a="1"/>
  <c r="U3716" i="1" s="1"/>
  <c r="U3717" i="1" a="1"/>
  <c r="U3717" i="1" s="1"/>
  <c r="U3718" i="1" a="1"/>
  <c r="U3718" i="1" s="1"/>
  <c r="U3719" i="1" a="1"/>
  <c r="U3719" i="1" s="1"/>
  <c r="U3720" i="1" a="1"/>
  <c r="U3720" i="1" s="1"/>
  <c r="U3721" i="1" a="1"/>
  <c r="U3721" i="1" s="1"/>
  <c r="U3722" i="1" a="1"/>
  <c r="U3722" i="1" s="1"/>
  <c r="U3723" i="1" a="1"/>
  <c r="U3723" i="1" s="1"/>
  <c r="U3724" i="1" a="1"/>
  <c r="U3724" i="1" s="1"/>
  <c r="U3725" i="1" a="1"/>
  <c r="U3725" i="1" s="1"/>
  <c r="U3726" i="1" a="1"/>
  <c r="U3726" i="1" s="1"/>
  <c r="U3727" i="1" a="1"/>
  <c r="U3727" i="1" s="1"/>
  <c r="U3728" i="1" a="1"/>
  <c r="U3728" i="1" s="1"/>
  <c r="U3729" i="1" a="1"/>
  <c r="U3729" i="1" s="1"/>
  <c r="U3730" i="1" a="1"/>
  <c r="U3730" i="1" s="1"/>
  <c r="U3731" i="1" a="1"/>
  <c r="U3731" i="1" s="1"/>
  <c r="U3732" i="1" a="1"/>
  <c r="U3732" i="1" s="1"/>
  <c r="U3733" i="1" a="1"/>
  <c r="U3733" i="1" s="1"/>
  <c r="U3734" i="1" a="1"/>
  <c r="U3734" i="1" s="1"/>
  <c r="U3735" i="1" a="1"/>
  <c r="U3735" i="1" s="1"/>
  <c r="U3736" i="1" a="1"/>
  <c r="U3736" i="1" s="1"/>
  <c r="U3737" i="1" a="1"/>
  <c r="U3737" i="1" s="1"/>
  <c r="U3738" i="1" a="1"/>
  <c r="U3738" i="1" s="1"/>
  <c r="U3739" i="1" a="1"/>
  <c r="U3739" i="1" s="1"/>
  <c r="U3740" i="1" a="1"/>
  <c r="U3740" i="1" s="1"/>
  <c r="U3741" i="1" a="1"/>
  <c r="U3741" i="1" s="1"/>
  <c r="U3742" i="1" a="1"/>
  <c r="U3742" i="1" s="1"/>
  <c r="U3743" i="1" a="1"/>
  <c r="U3743" i="1" s="1"/>
  <c r="U3744" i="1" a="1"/>
  <c r="U3744" i="1" s="1"/>
  <c r="U3745" i="1" a="1"/>
  <c r="U3745" i="1" s="1"/>
  <c r="U3746" i="1" a="1"/>
  <c r="U3746" i="1" s="1"/>
  <c r="U3747" i="1" a="1"/>
  <c r="U3747" i="1" s="1"/>
  <c r="U3748" i="1" a="1"/>
  <c r="U3748" i="1" s="1"/>
  <c r="U3749" i="1" a="1"/>
  <c r="U3749" i="1" s="1"/>
  <c r="U3750" i="1" a="1"/>
  <c r="U3750" i="1" s="1"/>
  <c r="U3751" i="1" a="1"/>
  <c r="U3751" i="1" s="1"/>
  <c r="U3752" i="1" a="1"/>
  <c r="U3752" i="1" s="1"/>
  <c r="U3753" i="1" a="1"/>
  <c r="U3753" i="1" s="1"/>
  <c r="U3754" i="1" a="1"/>
  <c r="U3754" i="1" s="1"/>
  <c r="U3755" i="1" a="1"/>
  <c r="U3755" i="1" s="1"/>
  <c r="U3756" i="1" a="1"/>
  <c r="U3756" i="1" s="1"/>
  <c r="U3757" i="1" a="1"/>
  <c r="U3757" i="1" s="1"/>
  <c r="U3758" i="1" a="1"/>
  <c r="U3758" i="1" s="1"/>
  <c r="U3759" i="1" a="1"/>
  <c r="U3759" i="1" s="1"/>
  <c r="U3760" i="1" a="1"/>
  <c r="U3760" i="1" s="1"/>
  <c r="U3761" i="1" a="1"/>
  <c r="U3761" i="1" s="1"/>
  <c r="U3762" i="1" a="1"/>
  <c r="U3762" i="1" s="1"/>
  <c r="U3763" i="1" a="1"/>
  <c r="U3763" i="1" s="1"/>
  <c r="U3764" i="1" a="1"/>
  <c r="U3764" i="1" s="1"/>
  <c r="U3765" i="1" a="1"/>
  <c r="U3765" i="1" s="1"/>
  <c r="U3766" i="1" a="1"/>
  <c r="U3766" i="1" s="1"/>
  <c r="U3767" i="1" a="1"/>
  <c r="U3767" i="1" s="1"/>
  <c r="U3768" i="1" a="1"/>
  <c r="U3768" i="1" s="1"/>
  <c r="U3769" i="1" a="1"/>
  <c r="U3769" i="1" s="1"/>
  <c r="U3770" i="1" a="1"/>
  <c r="U3770" i="1" s="1"/>
  <c r="U3771" i="1" a="1"/>
  <c r="U3771" i="1" s="1"/>
  <c r="U3772" i="1" a="1"/>
  <c r="U3772" i="1" s="1"/>
  <c r="U3773" i="1" a="1"/>
  <c r="U3773" i="1" s="1"/>
  <c r="U3774" i="1" a="1"/>
  <c r="U3774" i="1" s="1"/>
  <c r="U3775" i="1" a="1"/>
  <c r="U3775" i="1" s="1"/>
  <c r="U3776" i="1" a="1"/>
  <c r="U3776" i="1" s="1"/>
  <c r="U3777" i="1" a="1"/>
  <c r="U3777" i="1" s="1"/>
  <c r="U3778" i="1" a="1"/>
  <c r="U3778" i="1" s="1"/>
  <c r="U3779" i="1" a="1"/>
  <c r="U3779" i="1" s="1"/>
  <c r="U3780" i="1" a="1"/>
  <c r="U3780" i="1" s="1"/>
  <c r="U3781" i="1" a="1"/>
  <c r="U3781" i="1" s="1"/>
  <c r="U3782" i="1" a="1"/>
  <c r="U3782" i="1" s="1"/>
  <c r="U3783" i="1" a="1"/>
  <c r="U3783" i="1" s="1"/>
  <c r="U3784" i="1" a="1"/>
  <c r="U3784" i="1" s="1"/>
  <c r="U3785" i="1" a="1"/>
  <c r="U3785" i="1" s="1"/>
  <c r="U3786" i="1" a="1"/>
  <c r="U3786" i="1" s="1"/>
  <c r="U3787" i="1" a="1"/>
  <c r="U3787" i="1" s="1"/>
  <c r="U3788" i="1" a="1"/>
  <c r="U3788" i="1" s="1"/>
  <c r="U3789" i="1" a="1"/>
  <c r="U3789" i="1" s="1"/>
  <c r="U3790" i="1" a="1"/>
  <c r="U3790" i="1" s="1"/>
  <c r="U3791" i="1" a="1"/>
  <c r="U3791" i="1" s="1"/>
  <c r="U3792" i="1" a="1"/>
  <c r="U3792" i="1" s="1"/>
  <c r="U3793" i="1" a="1"/>
  <c r="U3793" i="1" s="1"/>
  <c r="U3794" i="1" a="1"/>
  <c r="U3794" i="1" s="1"/>
  <c r="U3795" i="1" a="1"/>
  <c r="U3795" i="1" s="1"/>
  <c r="U3796" i="1" a="1"/>
  <c r="U3796" i="1" s="1"/>
  <c r="U3797" i="1" a="1"/>
  <c r="U3797" i="1" s="1"/>
  <c r="U3798" i="1" a="1"/>
  <c r="U3798" i="1" s="1"/>
  <c r="U3799" i="1" a="1"/>
  <c r="U3799" i="1" s="1"/>
  <c r="U3800" i="1" a="1"/>
  <c r="U3800" i="1" s="1"/>
  <c r="U3801" i="1" a="1"/>
  <c r="U3801" i="1" s="1"/>
  <c r="U3802" i="1" a="1"/>
  <c r="U3802" i="1" s="1"/>
  <c r="U3803" i="1" a="1"/>
  <c r="U3803" i="1" s="1"/>
  <c r="U3804" i="1" a="1"/>
  <c r="U3804" i="1" s="1"/>
  <c r="U3805" i="1" a="1"/>
  <c r="U3805" i="1" s="1"/>
  <c r="U3806" i="1" a="1"/>
  <c r="U3806" i="1" s="1"/>
  <c r="U3807" i="1" a="1"/>
  <c r="U3807" i="1" s="1"/>
  <c r="U3808" i="1" a="1"/>
  <c r="U3808" i="1" s="1"/>
  <c r="U3809" i="1" a="1"/>
  <c r="U3809" i="1" s="1"/>
  <c r="U3810" i="1" a="1"/>
  <c r="U3810" i="1" s="1"/>
  <c r="U3811" i="1" a="1"/>
  <c r="U3811" i="1" s="1"/>
  <c r="U3812" i="1" a="1"/>
  <c r="U3812" i="1" s="1"/>
  <c r="U3813" i="1" a="1"/>
  <c r="U3813" i="1" s="1"/>
  <c r="U3814" i="1" a="1"/>
  <c r="U3814" i="1" s="1"/>
  <c r="U3815" i="1" a="1"/>
  <c r="U3815" i="1" s="1"/>
  <c r="U3816" i="1" a="1"/>
  <c r="U3816" i="1" s="1"/>
  <c r="U3817" i="1" a="1"/>
  <c r="U3817" i="1" s="1"/>
  <c r="U3818" i="1" a="1"/>
  <c r="U3818" i="1" s="1"/>
  <c r="U3819" i="1" a="1"/>
  <c r="U3819" i="1" s="1"/>
  <c r="U3820" i="1" a="1"/>
  <c r="U3820" i="1" s="1"/>
  <c r="U3821" i="1" a="1"/>
  <c r="U3821" i="1" s="1"/>
  <c r="U3822" i="1" a="1"/>
  <c r="U3822" i="1" s="1"/>
  <c r="U3823" i="1" a="1"/>
  <c r="U3823" i="1" s="1"/>
  <c r="U3824" i="1" a="1"/>
  <c r="U3824" i="1" s="1"/>
  <c r="U3825" i="1" a="1"/>
  <c r="U3825" i="1" s="1"/>
  <c r="U3826" i="1" a="1"/>
  <c r="U3826" i="1" s="1"/>
  <c r="U3827" i="1" a="1"/>
  <c r="U3827" i="1" s="1"/>
  <c r="U3828" i="1" a="1"/>
  <c r="U3828" i="1" s="1"/>
  <c r="U3829" i="1" a="1"/>
  <c r="U3829" i="1" s="1"/>
  <c r="U3830" i="1" a="1"/>
  <c r="U3830" i="1" s="1"/>
  <c r="U3831" i="1" a="1"/>
  <c r="U3831" i="1" s="1"/>
  <c r="U3832" i="1" a="1"/>
  <c r="U3832" i="1" s="1"/>
  <c r="U3833" i="1" a="1"/>
  <c r="U3833" i="1" s="1"/>
  <c r="U3834" i="1" a="1"/>
  <c r="U3834" i="1" s="1"/>
  <c r="U3835" i="1" a="1"/>
  <c r="U3835" i="1" s="1"/>
  <c r="U3836" i="1" a="1"/>
  <c r="U3836" i="1" s="1"/>
  <c r="U3837" i="1" a="1"/>
  <c r="U3837" i="1" s="1"/>
  <c r="U3838" i="1" a="1"/>
  <c r="U3838" i="1" s="1"/>
  <c r="U3839" i="1" a="1"/>
  <c r="U3839" i="1" s="1"/>
  <c r="U3840" i="1" a="1"/>
  <c r="U3840" i="1" s="1"/>
  <c r="U3841" i="1" a="1"/>
  <c r="U3841" i="1" s="1"/>
  <c r="U3842" i="1" a="1"/>
  <c r="U3842" i="1" s="1"/>
  <c r="U3843" i="1" a="1"/>
  <c r="U3843" i="1" s="1"/>
  <c r="U3844" i="1" a="1"/>
  <c r="U3844" i="1" s="1"/>
  <c r="U3845" i="1" a="1"/>
  <c r="U3845" i="1" s="1"/>
  <c r="U3846" i="1" a="1"/>
  <c r="U3846" i="1" s="1"/>
  <c r="U3847" i="1" a="1"/>
  <c r="U3847" i="1" s="1"/>
  <c r="U3848" i="1" a="1"/>
  <c r="U3848" i="1" s="1"/>
  <c r="U3849" i="1" a="1"/>
  <c r="U3849" i="1" s="1"/>
  <c r="U3850" i="1" a="1"/>
  <c r="U3850" i="1" s="1"/>
  <c r="U3851" i="1" a="1"/>
  <c r="U3851" i="1" s="1"/>
  <c r="U3852" i="1" a="1"/>
  <c r="U3852" i="1" s="1"/>
  <c r="U3853" i="1" a="1"/>
  <c r="U3853" i="1" s="1"/>
  <c r="U3854" i="1" a="1"/>
  <c r="U3854" i="1" s="1"/>
  <c r="U3855" i="1" a="1"/>
  <c r="U3855" i="1" s="1"/>
  <c r="U3856" i="1" a="1"/>
  <c r="U3856" i="1" s="1"/>
  <c r="U3857" i="1" a="1"/>
  <c r="U3857" i="1" s="1"/>
  <c r="U3858" i="1" a="1"/>
  <c r="U3858" i="1" s="1"/>
  <c r="U3859" i="1" a="1"/>
  <c r="U3859" i="1" s="1"/>
  <c r="U3860" i="1" a="1"/>
  <c r="U3860" i="1" s="1"/>
  <c r="U3861" i="1" a="1"/>
  <c r="U3861" i="1" s="1"/>
  <c r="U3862" i="1" a="1"/>
  <c r="U3862" i="1" s="1"/>
  <c r="U3863" i="1" a="1"/>
  <c r="U3863" i="1" s="1"/>
  <c r="U3864" i="1" a="1"/>
  <c r="U3864" i="1" s="1"/>
  <c r="U3865" i="1" a="1"/>
  <c r="U3865" i="1" s="1"/>
  <c r="U3866" i="1" a="1"/>
  <c r="U3866" i="1" s="1"/>
  <c r="U3867" i="1" a="1"/>
  <c r="U3867" i="1" s="1"/>
  <c r="U3868" i="1" a="1"/>
  <c r="U3868" i="1" s="1"/>
  <c r="U3869" i="1" a="1"/>
  <c r="U3869" i="1" s="1"/>
  <c r="U3870" i="1" a="1"/>
  <c r="U3870" i="1" s="1"/>
  <c r="U3871" i="1" a="1"/>
  <c r="U3871" i="1" s="1"/>
  <c r="U3872" i="1" a="1"/>
  <c r="U3872" i="1" s="1"/>
  <c r="U3873" i="1" a="1"/>
  <c r="U3873" i="1" s="1"/>
  <c r="U3874" i="1" a="1"/>
  <c r="U3874" i="1" s="1"/>
  <c r="U3875" i="1" a="1"/>
  <c r="U3875" i="1" s="1"/>
  <c r="U3876" i="1" a="1"/>
  <c r="U3876" i="1" s="1"/>
  <c r="U3877" i="1" a="1"/>
  <c r="U3877" i="1" s="1"/>
  <c r="U3878" i="1" a="1"/>
  <c r="U3878" i="1" s="1"/>
  <c r="U3879" i="1" a="1"/>
  <c r="U3879" i="1" s="1"/>
  <c r="U3880" i="1" a="1"/>
  <c r="U3880" i="1" s="1"/>
  <c r="U3881" i="1" a="1"/>
  <c r="U3881" i="1" s="1"/>
  <c r="U3882" i="1" a="1"/>
  <c r="U3882" i="1" s="1"/>
  <c r="U3883" i="1" a="1"/>
  <c r="U3883" i="1" s="1"/>
  <c r="U3884" i="1" a="1"/>
  <c r="U3884" i="1" s="1"/>
  <c r="U3885" i="1" a="1"/>
  <c r="U3885" i="1" s="1"/>
  <c r="U3886" i="1" a="1"/>
  <c r="U3886" i="1" s="1"/>
  <c r="U3887" i="1" a="1"/>
  <c r="U3887" i="1" s="1"/>
  <c r="U3888" i="1" a="1"/>
  <c r="U3888" i="1" s="1"/>
  <c r="U3889" i="1" a="1"/>
  <c r="U3889" i="1" s="1"/>
  <c r="U3890" i="1" a="1"/>
  <c r="U3890" i="1" s="1"/>
  <c r="U3891" i="1" a="1"/>
  <c r="U3891" i="1" s="1"/>
  <c r="U3892" i="1" a="1"/>
  <c r="U3892" i="1" s="1"/>
  <c r="U3893" i="1" a="1"/>
  <c r="U3893" i="1" s="1"/>
  <c r="U3894" i="1" a="1"/>
  <c r="U3894" i="1" s="1"/>
  <c r="U3895" i="1" a="1"/>
  <c r="U3895" i="1" s="1"/>
  <c r="U3896" i="1" a="1"/>
  <c r="U3896" i="1" s="1"/>
  <c r="U3897" i="1" a="1"/>
  <c r="U3897" i="1" s="1"/>
  <c r="U3898" i="1" a="1"/>
  <c r="U3898" i="1" s="1"/>
  <c r="U3899" i="1" a="1"/>
  <c r="U3899" i="1" s="1"/>
  <c r="U3900" i="1" a="1"/>
  <c r="U3900" i="1" s="1"/>
  <c r="U3901" i="1" a="1"/>
  <c r="U3901" i="1" s="1"/>
  <c r="U3902" i="1" a="1"/>
  <c r="U3902" i="1" s="1"/>
  <c r="U3903" i="1" a="1"/>
  <c r="U3903" i="1" s="1"/>
  <c r="U3904" i="1" a="1"/>
  <c r="U3904" i="1" s="1"/>
  <c r="U3905" i="1" a="1"/>
  <c r="U3905" i="1" s="1"/>
  <c r="U3906" i="1" a="1"/>
  <c r="U3906" i="1" s="1"/>
  <c r="U3907" i="1" a="1"/>
  <c r="U3907" i="1" s="1"/>
  <c r="U3908" i="1" a="1"/>
  <c r="U3908" i="1" s="1"/>
  <c r="U3909" i="1" a="1"/>
  <c r="U3909" i="1" s="1"/>
  <c r="U3910" i="1" a="1"/>
  <c r="U3910" i="1" s="1"/>
  <c r="U3911" i="1" a="1"/>
  <c r="U3911" i="1" s="1"/>
  <c r="U3912" i="1" a="1"/>
  <c r="U3912" i="1" s="1"/>
  <c r="U3913" i="1" a="1"/>
  <c r="U3913" i="1" s="1"/>
  <c r="U3914" i="1" a="1"/>
  <c r="U3914" i="1" s="1"/>
  <c r="U3915" i="1" a="1"/>
  <c r="U3915" i="1" s="1"/>
  <c r="U3916" i="1" a="1"/>
  <c r="U3916" i="1" s="1"/>
  <c r="U3917" i="1" a="1"/>
  <c r="U3917" i="1" s="1"/>
  <c r="U3918" i="1" a="1"/>
  <c r="U3918" i="1" s="1"/>
  <c r="U3919" i="1" a="1"/>
  <c r="U3919" i="1" s="1"/>
  <c r="U3920" i="1" a="1"/>
  <c r="U3920" i="1" s="1"/>
  <c r="U3921" i="1" a="1"/>
  <c r="U3921" i="1" s="1"/>
  <c r="U3922" i="1" a="1"/>
  <c r="U3922" i="1" s="1"/>
  <c r="U3923" i="1" a="1"/>
  <c r="U3923" i="1" s="1"/>
  <c r="U3924" i="1" a="1"/>
  <c r="U3924" i="1" s="1"/>
  <c r="U3925" i="1" a="1"/>
  <c r="U3925" i="1" s="1"/>
  <c r="U3926" i="1" a="1"/>
  <c r="U3926" i="1" s="1"/>
  <c r="U3927" i="1" a="1"/>
  <c r="U3927" i="1" s="1"/>
  <c r="U3928" i="1" a="1"/>
  <c r="U3928" i="1" s="1"/>
  <c r="U3929" i="1" a="1"/>
  <c r="U3929" i="1" s="1"/>
  <c r="U3930" i="1" a="1"/>
  <c r="U3930" i="1" s="1"/>
  <c r="U3931" i="1" a="1"/>
  <c r="U3931" i="1" s="1"/>
  <c r="U3932" i="1" a="1"/>
  <c r="U3932" i="1" s="1"/>
  <c r="U3933" i="1" a="1"/>
  <c r="U3933" i="1" s="1"/>
  <c r="U3934" i="1" a="1"/>
  <c r="U3934" i="1" s="1"/>
  <c r="U3935" i="1" a="1"/>
  <c r="U3935" i="1" s="1"/>
  <c r="U3936" i="1" a="1"/>
  <c r="U3936" i="1" s="1"/>
  <c r="U3937" i="1" a="1"/>
  <c r="U3937" i="1" s="1"/>
  <c r="U3938" i="1" a="1"/>
  <c r="U3938" i="1" s="1"/>
  <c r="U3939" i="1" a="1"/>
  <c r="U3939" i="1" s="1"/>
  <c r="U3940" i="1" a="1"/>
  <c r="U3940" i="1" s="1"/>
  <c r="U3941" i="1" a="1"/>
  <c r="U3941" i="1" s="1"/>
  <c r="U3942" i="1" a="1"/>
  <c r="U3942" i="1" s="1"/>
  <c r="U3943" i="1" a="1"/>
  <c r="U3943" i="1" s="1"/>
  <c r="U3944" i="1" a="1"/>
  <c r="U3944" i="1" s="1"/>
  <c r="U3945" i="1" a="1"/>
  <c r="U3945" i="1" s="1"/>
  <c r="U3946" i="1" a="1"/>
  <c r="U3946" i="1" s="1"/>
  <c r="U3947" i="1" a="1"/>
  <c r="U3947" i="1" s="1"/>
  <c r="U3948" i="1" a="1"/>
  <c r="U3948" i="1" s="1"/>
  <c r="U3949" i="1" a="1"/>
  <c r="U3949" i="1" s="1"/>
  <c r="U3950" i="1" a="1"/>
  <c r="U3950" i="1" s="1"/>
  <c r="U3951" i="1" a="1"/>
  <c r="U3951" i="1" s="1"/>
  <c r="U3952" i="1" a="1"/>
  <c r="U3952" i="1" s="1"/>
  <c r="U3953" i="1" a="1"/>
  <c r="U3953" i="1" s="1"/>
  <c r="U3954" i="1" a="1"/>
  <c r="U3954" i="1" s="1"/>
  <c r="U3955" i="1" a="1"/>
  <c r="U3955" i="1" s="1"/>
  <c r="U3956" i="1" a="1"/>
  <c r="U3956" i="1" s="1"/>
  <c r="U3957" i="1" a="1"/>
  <c r="U3957" i="1" s="1"/>
  <c r="U3958" i="1" a="1"/>
  <c r="U3958" i="1" s="1"/>
  <c r="U3959" i="1" a="1"/>
  <c r="U3959" i="1" s="1"/>
  <c r="U3960" i="1" a="1"/>
  <c r="U3960" i="1" s="1"/>
  <c r="U3961" i="1" a="1"/>
  <c r="U3961" i="1" s="1"/>
  <c r="U3962" i="1" a="1"/>
  <c r="U3962" i="1" s="1"/>
  <c r="U3963" i="1" a="1"/>
  <c r="U3963" i="1" s="1"/>
  <c r="U3964" i="1" a="1"/>
  <c r="U3964" i="1" s="1"/>
  <c r="U3965" i="1" a="1"/>
  <c r="U3965" i="1" s="1"/>
  <c r="U3966" i="1" a="1"/>
  <c r="U3966" i="1" s="1"/>
  <c r="U3967" i="1" a="1"/>
  <c r="U3967" i="1" s="1"/>
  <c r="U3968" i="1" a="1"/>
  <c r="U3968" i="1" s="1"/>
  <c r="U3969" i="1" a="1"/>
  <c r="U3969" i="1" s="1"/>
  <c r="U3970" i="1" a="1"/>
  <c r="U3970" i="1" s="1"/>
  <c r="U3971" i="1" a="1"/>
  <c r="U3971" i="1" s="1"/>
  <c r="U3972" i="1" a="1"/>
  <c r="U3972" i="1" s="1"/>
  <c r="U3973" i="1" a="1"/>
  <c r="U3973" i="1" s="1"/>
  <c r="U3974" i="1" a="1"/>
  <c r="U3974" i="1" s="1"/>
  <c r="U3975" i="1" a="1"/>
  <c r="U3975" i="1" s="1"/>
  <c r="U3976" i="1" a="1"/>
  <c r="U3976" i="1" s="1"/>
  <c r="U3977" i="1" a="1"/>
  <c r="U3977" i="1" s="1"/>
  <c r="U3978" i="1" a="1"/>
  <c r="U3978" i="1" s="1"/>
  <c r="U3979" i="1" a="1"/>
  <c r="U3979" i="1" s="1"/>
  <c r="U3980" i="1" a="1"/>
  <c r="U3980" i="1" s="1"/>
  <c r="U3981" i="1" a="1"/>
  <c r="U3981" i="1" s="1"/>
  <c r="U3982" i="1" a="1"/>
  <c r="U3982" i="1" s="1"/>
  <c r="U3983" i="1" a="1"/>
  <c r="U3983" i="1" s="1"/>
  <c r="U3984" i="1" a="1"/>
  <c r="U3984" i="1" s="1"/>
  <c r="U3985" i="1" a="1"/>
  <c r="U3985" i="1" s="1"/>
  <c r="U3986" i="1" a="1"/>
  <c r="U3986" i="1" s="1"/>
  <c r="U3987" i="1" a="1"/>
  <c r="U3987" i="1" s="1"/>
  <c r="U3988" i="1" a="1"/>
  <c r="U3988" i="1" s="1"/>
  <c r="U3989" i="1" a="1"/>
  <c r="U3989" i="1" s="1"/>
  <c r="U3990" i="1" a="1"/>
  <c r="U3990" i="1" s="1"/>
  <c r="U3991" i="1" a="1"/>
  <c r="U3991" i="1" s="1"/>
  <c r="U3992" i="1" a="1"/>
  <c r="U3992" i="1" s="1"/>
  <c r="U3993" i="1" a="1"/>
  <c r="U3993" i="1" s="1"/>
  <c r="U3994" i="1" a="1"/>
  <c r="U3994" i="1" s="1"/>
  <c r="U3995" i="1" a="1"/>
  <c r="U3995" i="1" s="1"/>
  <c r="U3996" i="1" a="1"/>
  <c r="U3996" i="1" s="1"/>
  <c r="U3997" i="1" a="1"/>
  <c r="U3997" i="1" s="1"/>
  <c r="U3998" i="1" a="1"/>
  <c r="U3998" i="1" s="1"/>
  <c r="U3999" i="1" a="1"/>
  <c r="U3999" i="1" s="1"/>
  <c r="U4000" i="1" a="1"/>
  <c r="U4000" i="1" s="1"/>
  <c r="U4001" i="1" a="1"/>
  <c r="U4001" i="1" s="1"/>
  <c r="U4002" i="1" a="1"/>
  <c r="U4002" i="1" s="1"/>
  <c r="U4003" i="1" a="1"/>
  <c r="U4003" i="1" s="1"/>
  <c r="U4004" i="1" a="1"/>
  <c r="U4004" i="1" s="1"/>
  <c r="U4005" i="1" a="1"/>
  <c r="U4005" i="1" s="1"/>
  <c r="U4006" i="1" a="1"/>
  <c r="U4006" i="1" s="1"/>
  <c r="U4007" i="1" a="1"/>
  <c r="U4007" i="1" s="1"/>
  <c r="U4008" i="1" a="1"/>
  <c r="U4008" i="1" s="1"/>
  <c r="U4009" i="1" a="1"/>
  <c r="U4009" i="1" s="1"/>
  <c r="U4010" i="1" a="1"/>
  <c r="U4010" i="1" s="1"/>
  <c r="U4011" i="1" a="1"/>
  <c r="U4011" i="1" s="1"/>
  <c r="U4012" i="1" a="1"/>
  <c r="U4012" i="1" s="1"/>
  <c r="U4013" i="1" a="1"/>
  <c r="U4013" i="1" s="1"/>
  <c r="U4014" i="1" a="1"/>
  <c r="U4014" i="1" s="1"/>
  <c r="U4015" i="1" a="1"/>
  <c r="U4015" i="1" s="1"/>
  <c r="U4016" i="1" a="1"/>
  <c r="U4016" i="1" s="1"/>
  <c r="U4017" i="1" a="1"/>
  <c r="U4017" i="1" s="1"/>
  <c r="U4018" i="1" a="1"/>
  <c r="U4018" i="1" s="1"/>
  <c r="U4019" i="1" a="1"/>
  <c r="U4019" i="1" s="1"/>
  <c r="U4020" i="1" a="1"/>
  <c r="U4020" i="1" s="1"/>
  <c r="U4021" i="1" a="1"/>
  <c r="U4021" i="1" s="1"/>
  <c r="U4022" i="1" a="1"/>
  <c r="U4022" i="1" s="1"/>
  <c r="U4023" i="1" a="1"/>
  <c r="U4023" i="1" s="1"/>
  <c r="U4024" i="1" a="1"/>
  <c r="U4024" i="1" s="1"/>
  <c r="U4025" i="1" a="1"/>
  <c r="U4025" i="1" s="1"/>
  <c r="U4026" i="1" a="1"/>
  <c r="U4026" i="1" s="1"/>
  <c r="U4027" i="1" a="1"/>
  <c r="U4027" i="1" s="1"/>
  <c r="U4028" i="1" a="1"/>
  <c r="U4028" i="1" s="1"/>
  <c r="U4029" i="1" a="1"/>
  <c r="U4029" i="1" s="1"/>
  <c r="U4030" i="1" a="1"/>
  <c r="U4030" i="1" s="1"/>
  <c r="U4031" i="1" a="1"/>
  <c r="U4031" i="1" s="1"/>
  <c r="U4032" i="1" a="1"/>
  <c r="U4032" i="1" s="1"/>
  <c r="U4033" i="1" a="1"/>
  <c r="U4033" i="1" s="1"/>
  <c r="U4034" i="1" a="1"/>
  <c r="U4034" i="1" s="1"/>
  <c r="U4035" i="1" a="1"/>
  <c r="U4035" i="1" s="1"/>
  <c r="U4036" i="1" a="1"/>
  <c r="U4036" i="1" s="1"/>
  <c r="U4037" i="1" a="1"/>
  <c r="U4037" i="1" s="1"/>
  <c r="U4038" i="1" a="1"/>
  <c r="U4038" i="1" s="1"/>
  <c r="U4039" i="1" a="1"/>
  <c r="U4039" i="1" s="1"/>
  <c r="U4040" i="1" a="1"/>
  <c r="U4040" i="1" s="1"/>
  <c r="U4041" i="1" a="1"/>
  <c r="U4041" i="1" s="1"/>
  <c r="U4042" i="1" a="1"/>
  <c r="U4042" i="1" s="1"/>
  <c r="U4043" i="1" a="1"/>
  <c r="U4043" i="1" s="1"/>
  <c r="U4044" i="1" a="1"/>
  <c r="U4044" i="1" s="1"/>
  <c r="U4045" i="1" a="1"/>
  <c r="U4045" i="1" s="1"/>
  <c r="U4046" i="1" a="1"/>
  <c r="U4046" i="1" s="1"/>
  <c r="U4047" i="1" a="1"/>
  <c r="U4047" i="1" s="1"/>
  <c r="U4048" i="1" a="1"/>
  <c r="U4048" i="1" s="1"/>
  <c r="U4049" i="1" a="1"/>
  <c r="U4049" i="1" s="1"/>
  <c r="U4050" i="1" a="1"/>
  <c r="U4050" i="1" s="1"/>
  <c r="U4051" i="1" a="1"/>
  <c r="U4051" i="1" s="1"/>
  <c r="U4052" i="1" a="1"/>
  <c r="U4052" i="1" s="1"/>
  <c r="U4053" i="1" a="1"/>
  <c r="U4053" i="1" s="1"/>
  <c r="U4054" i="1" a="1"/>
  <c r="U4054" i="1" s="1"/>
  <c r="U4055" i="1" a="1"/>
  <c r="U4055" i="1" s="1"/>
  <c r="U4056" i="1" a="1"/>
  <c r="U4056" i="1" s="1"/>
  <c r="U4057" i="1" a="1"/>
  <c r="U4057" i="1" s="1"/>
  <c r="U4058" i="1" a="1"/>
  <c r="U4058" i="1" s="1"/>
  <c r="U4059" i="1" a="1"/>
  <c r="U4059" i="1" s="1"/>
  <c r="U4060" i="1" a="1"/>
  <c r="U4060" i="1" s="1"/>
  <c r="U4061" i="1" a="1"/>
  <c r="U4061" i="1" s="1"/>
  <c r="U4062" i="1" a="1"/>
  <c r="U4062" i="1" s="1"/>
  <c r="U4063" i="1" a="1"/>
  <c r="U4063" i="1" s="1"/>
  <c r="U4064" i="1" a="1"/>
  <c r="U4064" i="1" s="1"/>
  <c r="U4065" i="1" a="1"/>
  <c r="U4065" i="1" s="1"/>
  <c r="U4066" i="1" a="1"/>
  <c r="U4066" i="1" s="1"/>
  <c r="U4067" i="1" a="1"/>
  <c r="U4067" i="1" s="1"/>
  <c r="U4068" i="1" a="1"/>
  <c r="U4068" i="1" s="1"/>
  <c r="U4069" i="1" a="1"/>
  <c r="U4069" i="1" s="1"/>
  <c r="U4070" i="1" a="1"/>
  <c r="U4070" i="1" s="1"/>
  <c r="U4071" i="1" a="1"/>
  <c r="U4071" i="1" s="1"/>
  <c r="U4072" i="1" a="1"/>
  <c r="U4072" i="1" s="1"/>
  <c r="U4073" i="1" a="1"/>
  <c r="U4073" i="1" s="1"/>
  <c r="U4074" i="1" a="1"/>
  <c r="U4074" i="1" s="1"/>
  <c r="U4075" i="1" a="1"/>
  <c r="U4075" i="1" s="1"/>
  <c r="U4076" i="1" a="1"/>
  <c r="U4076" i="1" s="1"/>
  <c r="U4077" i="1" a="1"/>
  <c r="U4077" i="1" s="1"/>
  <c r="U4078" i="1" a="1"/>
  <c r="U4078" i="1" s="1"/>
  <c r="U4079" i="1" a="1"/>
  <c r="U4079" i="1" s="1"/>
  <c r="U4080" i="1" a="1"/>
  <c r="U4080" i="1" s="1"/>
  <c r="U4081" i="1" a="1"/>
  <c r="U4081" i="1" s="1"/>
  <c r="U4082" i="1" a="1"/>
  <c r="U4082" i="1" s="1"/>
  <c r="U4083" i="1" a="1"/>
  <c r="U4083" i="1" s="1"/>
  <c r="U4084" i="1" a="1"/>
  <c r="U4084" i="1" s="1"/>
  <c r="U4085" i="1" a="1"/>
  <c r="U4085" i="1" s="1"/>
  <c r="U4086" i="1" a="1"/>
  <c r="U4086" i="1" s="1"/>
  <c r="U4087" i="1" a="1"/>
  <c r="U4087" i="1" s="1"/>
  <c r="U4088" i="1" a="1"/>
  <c r="U4088" i="1" s="1"/>
  <c r="U4089" i="1" a="1"/>
  <c r="U4089" i="1" s="1"/>
  <c r="U4090" i="1" a="1"/>
  <c r="U4090" i="1" s="1"/>
  <c r="U4091" i="1" a="1"/>
  <c r="U4091" i="1" s="1"/>
  <c r="U4092" i="1" a="1"/>
  <c r="U4092" i="1" s="1"/>
  <c r="U4093" i="1" a="1"/>
  <c r="U4093" i="1" s="1"/>
  <c r="U4094" i="1" a="1"/>
  <c r="U4094" i="1" s="1"/>
  <c r="U4095" i="1" a="1"/>
  <c r="U4095" i="1" s="1"/>
  <c r="U4096" i="1" a="1"/>
  <c r="U4096" i="1" s="1"/>
  <c r="U4097" i="1" a="1"/>
  <c r="U4097" i="1" s="1"/>
  <c r="U4098" i="1" a="1"/>
  <c r="U4098" i="1" s="1"/>
  <c r="U4099" i="1" a="1"/>
  <c r="U4099" i="1" s="1"/>
  <c r="U4100" i="1" a="1"/>
  <c r="U4100" i="1" s="1"/>
  <c r="U4101" i="1" a="1"/>
  <c r="U4101" i="1" s="1"/>
  <c r="U4102" i="1" a="1"/>
  <c r="U4102" i="1" s="1"/>
  <c r="U4103" i="1" a="1"/>
  <c r="U4103" i="1" s="1"/>
  <c r="U4104" i="1" a="1"/>
  <c r="U4104" i="1" s="1"/>
  <c r="U4105" i="1" a="1"/>
  <c r="U4105" i="1" s="1"/>
  <c r="U4106" i="1" a="1"/>
  <c r="U4106" i="1" s="1"/>
  <c r="U4107" i="1" a="1"/>
  <c r="U4107" i="1" s="1"/>
  <c r="U4108" i="1" a="1"/>
  <c r="U4108" i="1" s="1"/>
  <c r="U4109" i="1" a="1"/>
  <c r="U4109" i="1" s="1"/>
  <c r="U4110" i="1" a="1"/>
  <c r="U4110" i="1" s="1"/>
  <c r="U4111" i="1" a="1"/>
  <c r="U4111" i="1" s="1"/>
  <c r="U4112" i="1" a="1"/>
  <c r="U4112" i="1" s="1"/>
  <c r="U4113" i="1" a="1"/>
  <c r="U4113" i="1" s="1"/>
  <c r="U4114" i="1" a="1"/>
  <c r="U4114" i="1" s="1"/>
  <c r="U4115" i="1" a="1"/>
  <c r="U4115" i="1" s="1"/>
  <c r="U4116" i="1" a="1"/>
  <c r="U4116" i="1" s="1"/>
  <c r="U4117" i="1" a="1"/>
  <c r="U4117" i="1" s="1"/>
  <c r="U4118" i="1" a="1"/>
  <c r="U4118" i="1" s="1"/>
  <c r="U4119" i="1" a="1"/>
  <c r="U4119" i="1" s="1"/>
  <c r="U4120" i="1" a="1"/>
  <c r="U4120" i="1" s="1"/>
  <c r="U4121" i="1" a="1"/>
  <c r="U4121" i="1" s="1"/>
  <c r="U4122" i="1" a="1"/>
  <c r="U4122" i="1" s="1"/>
  <c r="U4123" i="1" a="1"/>
  <c r="U4123" i="1" s="1"/>
  <c r="U4124" i="1" a="1"/>
  <c r="U4124" i="1" s="1"/>
  <c r="U4125" i="1" a="1"/>
  <c r="U4125" i="1" s="1"/>
  <c r="U4126" i="1" a="1"/>
  <c r="U4126" i="1" s="1"/>
  <c r="U4127" i="1" a="1"/>
  <c r="U4127" i="1" s="1"/>
  <c r="U4128" i="1" a="1"/>
  <c r="U4128" i="1" s="1"/>
  <c r="U4129" i="1" a="1"/>
  <c r="U4129" i="1" s="1"/>
  <c r="U4130" i="1" a="1"/>
  <c r="U4130" i="1" s="1"/>
  <c r="U4131" i="1" a="1"/>
  <c r="U4131" i="1" s="1"/>
  <c r="U4132" i="1" a="1"/>
  <c r="U4132" i="1" s="1"/>
  <c r="U4133" i="1" a="1"/>
  <c r="U4133" i="1" s="1"/>
  <c r="U4134" i="1" a="1"/>
  <c r="U4134" i="1" s="1"/>
  <c r="U4135" i="1" a="1"/>
  <c r="U4135" i="1" s="1"/>
  <c r="U4136" i="1" a="1"/>
  <c r="U4136" i="1" s="1"/>
  <c r="U4137" i="1" a="1"/>
  <c r="U4137" i="1" s="1"/>
  <c r="U4138" i="1" a="1"/>
  <c r="U4138" i="1" s="1"/>
  <c r="U4139" i="1" a="1"/>
  <c r="U4139" i="1" s="1"/>
  <c r="U4140" i="1" a="1"/>
  <c r="U4140" i="1" s="1"/>
  <c r="U4141" i="1" a="1"/>
  <c r="U4141" i="1" s="1"/>
  <c r="U4142" i="1" a="1"/>
  <c r="U4142" i="1" s="1"/>
  <c r="U4143" i="1" a="1"/>
  <c r="U4143" i="1" s="1"/>
  <c r="U4144" i="1" a="1"/>
  <c r="U4144" i="1" s="1"/>
  <c r="U4145" i="1" a="1"/>
  <c r="U4145" i="1" s="1"/>
  <c r="U4146" i="1" a="1"/>
  <c r="U4146" i="1" s="1"/>
  <c r="U4147" i="1" a="1"/>
  <c r="U4147" i="1" s="1"/>
  <c r="U4148" i="1" a="1"/>
  <c r="U4148" i="1" s="1"/>
  <c r="U4149" i="1" a="1"/>
  <c r="U4149" i="1" s="1"/>
  <c r="U4150" i="1" a="1"/>
  <c r="U4150" i="1" s="1"/>
  <c r="U4151" i="1" a="1"/>
  <c r="U4151" i="1" s="1"/>
  <c r="U4152" i="1" a="1"/>
  <c r="U4152" i="1" s="1"/>
  <c r="U4153" i="1" a="1"/>
  <c r="U4153" i="1" s="1"/>
  <c r="U4154" i="1" a="1"/>
  <c r="U4154" i="1" s="1"/>
  <c r="U4155" i="1" a="1"/>
  <c r="U4155" i="1" s="1"/>
  <c r="U4156" i="1" a="1"/>
  <c r="U4156" i="1" s="1"/>
  <c r="U4157" i="1" a="1"/>
  <c r="U4157" i="1" s="1"/>
  <c r="U4158" i="1" a="1"/>
  <c r="U4158" i="1" s="1"/>
  <c r="U4159" i="1" a="1"/>
  <c r="U4159" i="1" s="1"/>
  <c r="U4160" i="1" a="1"/>
  <c r="U4160" i="1" s="1"/>
  <c r="U4161" i="1" a="1"/>
  <c r="U4161" i="1" s="1"/>
  <c r="U4162" i="1" a="1"/>
  <c r="U4162" i="1" s="1"/>
  <c r="U4163" i="1" a="1"/>
  <c r="U4163" i="1" s="1"/>
  <c r="U4164" i="1" a="1"/>
  <c r="U4164" i="1" s="1"/>
  <c r="U4165" i="1" a="1"/>
  <c r="U4165" i="1" s="1"/>
  <c r="U4166" i="1" a="1"/>
  <c r="U4166" i="1" s="1"/>
  <c r="U4167" i="1" a="1"/>
  <c r="U4167" i="1" s="1"/>
  <c r="U4168" i="1" a="1"/>
  <c r="U4168" i="1" s="1"/>
  <c r="U4169" i="1" a="1"/>
  <c r="U4169" i="1" s="1"/>
  <c r="U4170" i="1" a="1"/>
  <c r="U4170" i="1" s="1"/>
  <c r="U4171" i="1" a="1"/>
  <c r="U4171" i="1" s="1"/>
  <c r="U4172" i="1" a="1"/>
  <c r="U4172" i="1" s="1"/>
  <c r="U4173" i="1" a="1"/>
  <c r="U4173" i="1" s="1"/>
  <c r="U4174" i="1" a="1"/>
  <c r="U4174" i="1" s="1"/>
  <c r="U4175" i="1" a="1"/>
  <c r="U4175" i="1" s="1"/>
  <c r="U4176" i="1" a="1"/>
  <c r="U4176" i="1" s="1"/>
  <c r="U4177" i="1" a="1"/>
  <c r="U4177" i="1" s="1"/>
  <c r="U4178" i="1" a="1"/>
  <c r="U4178" i="1" s="1"/>
  <c r="U4179" i="1" a="1"/>
  <c r="U4179" i="1" s="1"/>
  <c r="U4180" i="1" a="1"/>
  <c r="U4180" i="1" s="1"/>
  <c r="U4181" i="1" a="1"/>
  <c r="U4181" i="1" s="1"/>
  <c r="U4182" i="1" a="1"/>
  <c r="U4182" i="1" s="1"/>
  <c r="U4183" i="1" a="1"/>
  <c r="U4183" i="1" s="1"/>
  <c r="U4184" i="1" a="1"/>
  <c r="U4184" i="1" s="1"/>
  <c r="U4185" i="1" a="1"/>
  <c r="U4185" i="1" s="1"/>
  <c r="U4186" i="1" a="1"/>
  <c r="U4186" i="1" s="1"/>
  <c r="U4187" i="1" a="1"/>
  <c r="U4187" i="1" s="1"/>
  <c r="U4188" i="1" a="1"/>
  <c r="U4188" i="1" s="1"/>
  <c r="U4189" i="1" a="1"/>
  <c r="U4189" i="1" s="1"/>
  <c r="U4190" i="1" a="1"/>
  <c r="U4190" i="1" s="1"/>
  <c r="U4191" i="1" a="1"/>
  <c r="U4191" i="1" s="1"/>
  <c r="U4192" i="1" a="1"/>
  <c r="U4192" i="1" s="1"/>
  <c r="U4193" i="1" a="1"/>
  <c r="U4193" i="1" s="1"/>
  <c r="U4194" i="1" a="1"/>
  <c r="U4194" i="1" s="1"/>
  <c r="U4195" i="1" a="1"/>
  <c r="U4195" i="1" s="1"/>
  <c r="U4196" i="1" a="1"/>
  <c r="U4196" i="1" s="1"/>
  <c r="U4197" i="1" a="1"/>
  <c r="U4197" i="1" s="1"/>
  <c r="U4198" i="1" a="1"/>
  <c r="U4198" i="1" s="1"/>
  <c r="U4199" i="1" a="1"/>
  <c r="U4199" i="1" s="1"/>
  <c r="U4200" i="1" a="1"/>
  <c r="U4200" i="1" s="1"/>
  <c r="U4201" i="1" a="1"/>
  <c r="U4201" i="1" s="1"/>
  <c r="U4202" i="1" a="1"/>
  <c r="U4202" i="1" s="1"/>
  <c r="U4203" i="1" a="1"/>
  <c r="U4203" i="1" s="1"/>
  <c r="U4204" i="1" a="1"/>
  <c r="U4204" i="1" s="1"/>
  <c r="U4205" i="1" a="1"/>
  <c r="U4205" i="1" s="1"/>
  <c r="U4206" i="1" a="1"/>
  <c r="U4206" i="1" s="1"/>
  <c r="U4207" i="1" a="1"/>
  <c r="U4207" i="1" s="1"/>
  <c r="U4208" i="1" a="1"/>
  <c r="U4208" i="1" s="1"/>
  <c r="U4209" i="1" a="1"/>
  <c r="U4209" i="1" s="1"/>
  <c r="U4210" i="1" a="1"/>
  <c r="U4210" i="1" s="1"/>
  <c r="U4211" i="1" a="1"/>
  <c r="U4211" i="1" s="1"/>
  <c r="U4212" i="1" a="1"/>
  <c r="U4212" i="1" s="1"/>
  <c r="U4213" i="1" a="1"/>
  <c r="U4213" i="1" s="1"/>
  <c r="U4214" i="1" a="1"/>
  <c r="U4214" i="1" s="1"/>
  <c r="U4215" i="1" a="1"/>
  <c r="U4215" i="1" s="1"/>
  <c r="U4216" i="1" a="1"/>
  <c r="U4216" i="1" s="1"/>
  <c r="U4217" i="1" a="1"/>
  <c r="U4217" i="1" s="1"/>
  <c r="U4218" i="1" a="1"/>
  <c r="U4218" i="1" s="1"/>
  <c r="U4219" i="1" a="1"/>
  <c r="U4219" i="1" s="1"/>
  <c r="U4220" i="1" a="1"/>
  <c r="U4220" i="1" s="1"/>
  <c r="U4221" i="1" a="1"/>
  <c r="U4221" i="1" s="1"/>
  <c r="U4222" i="1" a="1"/>
  <c r="U4222" i="1" s="1"/>
  <c r="U4223" i="1" a="1"/>
  <c r="U4223" i="1" s="1"/>
  <c r="U4224" i="1" a="1"/>
  <c r="U4224" i="1" s="1"/>
  <c r="U4225" i="1" a="1"/>
  <c r="U4225" i="1" s="1"/>
  <c r="U4226" i="1" a="1"/>
  <c r="U4226" i="1" s="1"/>
  <c r="U4227" i="1" a="1"/>
  <c r="U4227" i="1" s="1"/>
  <c r="U4228" i="1" a="1"/>
  <c r="U4228" i="1" s="1"/>
  <c r="U4229" i="1" a="1"/>
  <c r="U4229" i="1" s="1"/>
  <c r="U4230" i="1" a="1"/>
  <c r="U4230" i="1" s="1"/>
  <c r="U4231" i="1" a="1"/>
  <c r="U4231" i="1" s="1"/>
  <c r="U4232" i="1" a="1"/>
  <c r="U4232" i="1" s="1"/>
  <c r="U4233" i="1" a="1"/>
  <c r="U4233" i="1" s="1"/>
  <c r="U4234" i="1" a="1"/>
  <c r="U4234" i="1" s="1"/>
  <c r="U4235" i="1" a="1"/>
  <c r="U4235" i="1" s="1"/>
  <c r="U4236" i="1" a="1"/>
  <c r="U4236" i="1" s="1"/>
  <c r="U4237" i="1" a="1"/>
  <c r="U4237" i="1" s="1"/>
  <c r="U4238" i="1" a="1"/>
  <c r="U4238" i="1" s="1"/>
  <c r="U4239" i="1" a="1"/>
  <c r="U4239" i="1" s="1"/>
  <c r="U4240" i="1" a="1"/>
  <c r="U4240" i="1" s="1"/>
  <c r="U4241" i="1" a="1"/>
  <c r="U4241" i="1" s="1"/>
  <c r="U4242" i="1" a="1"/>
  <c r="U4242" i="1" s="1"/>
  <c r="U4243" i="1" a="1"/>
  <c r="U4243" i="1" s="1"/>
  <c r="U4244" i="1" a="1"/>
  <c r="U4244" i="1" s="1"/>
  <c r="U4245" i="1" a="1"/>
  <c r="U4245" i="1" s="1"/>
  <c r="U4246" i="1" a="1"/>
  <c r="U4246" i="1" s="1"/>
  <c r="U4247" i="1" a="1"/>
  <c r="U4247" i="1" s="1"/>
  <c r="U4248" i="1" a="1"/>
  <c r="U4248" i="1" s="1"/>
  <c r="U4249" i="1" a="1"/>
  <c r="U4249" i="1" s="1"/>
  <c r="U4250" i="1" a="1"/>
  <c r="U4250" i="1" s="1"/>
  <c r="U4251" i="1" a="1"/>
  <c r="U4251" i="1" s="1"/>
  <c r="U4252" i="1" a="1"/>
  <c r="U4252" i="1" s="1"/>
  <c r="U4253" i="1" a="1"/>
  <c r="U4253" i="1" s="1"/>
  <c r="U4254" i="1" a="1"/>
  <c r="U4254" i="1" s="1"/>
  <c r="U4255" i="1" a="1"/>
  <c r="U4255" i="1" s="1"/>
  <c r="U4256" i="1" a="1"/>
  <c r="U4256" i="1" s="1"/>
  <c r="U4257" i="1" a="1"/>
  <c r="U4257" i="1" s="1"/>
  <c r="U4258" i="1" a="1"/>
  <c r="U4258" i="1" s="1"/>
  <c r="U4259" i="1" a="1"/>
  <c r="U4259" i="1" s="1"/>
  <c r="U4260" i="1" a="1"/>
  <c r="U4260" i="1" s="1"/>
  <c r="U4261" i="1" a="1"/>
  <c r="U4261" i="1" s="1"/>
  <c r="U4262" i="1" a="1"/>
  <c r="U4262" i="1" s="1"/>
  <c r="U4263" i="1" a="1"/>
  <c r="U4263" i="1" s="1"/>
  <c r="U4264" i="1" a="1"/>
  <c r="U4264" i="1" s="1"/>
  <c r="U4265" i="1" a="1"/>
  <c r="U4265" i="1" s="1"/>
  <c r="U4266" i="1" a="1"/>
  <c r="U4266" i="1" s="1"/>
  <c r="U4267" i="1" a="1"/>
  <c r="U4267" i="1" s="1"/>
  <c r="U4268" i="1" a="1"/>
  <c r="U4268" i="1" s="1"/>
  <c r="U4269" i="1" a="1"/>
  <c r="U4269" i="1" s="1"/>
  <c r="U4270" i="1" a="1"/>
  <c r="U4270" i="1" s="1"/>
  <c r="U4271" i="1" a="1"/>
  <c r="U4271" i="1" s="1"/>
  <c r="U4272" i="1" a="1"/>
  <c r="U4272" i="1" s="1"/>
  <c r="U4273" i="1" a="1"/>
  <c r="U4273" i="1" s="1"/>
  <c r="U4274" i="1" a="1"/>
  <c r="U4274" i="1" s="1"/>
  <c r="U4275" i="1" a="1"/>
  <c r="U4275" i="1" s="1"/>
  <c r="U4276" i="1" a="1"/>
  <c r="U4276" i="1" s="1"/>
  <c r="U4277" i="1" a="1"/>
  <c r="U4277" i="1" s="1"/>
  <c r="U4278" i="1" a="1"/>
  <c r="U4278" i="1" s="1"/>
  <c r="U4279" i="1" a="1"/>
  <c r="U4279" i="1" s="1"/>
  <c r="U4280" i="1" a="1"/>
  <c r="U4280" i="1" s="1"/>
  <c r="U4281" i="1" a="1"/>
  <c r="U4281" i="1" s="1"/>
  <c r="U4282" i="1" a="1"/>
  <c r="U4282" i="1" s="1"/>
  <c r="U4283" i="1" a="1"/>
  <c r="U4283" i="1" s="1"/>
  <c r="U4284" i="1" a="1"/>
  <c r="U4284" i="1" s="1"/>
  <c r="U4285" i="1" a="1"/>
  <c r="U4285" i="1" s="1"/>
  <c r="U4286" i="1" a="1"/>
  <c r="U4286" i="1" s="1"/>
  <c r="U4287" i="1" a="1"/>
  <c r="U4287" i="1" s="1"/>
  <c r="U4288" i="1" a="1"/>
  <c r="U4288" i="1" s="1"/>
  <c r="U4289" i="1" a="1"/>
  <c r="U4289" i="1" s="1"/>
  <c r="U4290" i="1" a="1"/>
  <c r="U4290" i="1" s="1"/>
  <c r="U4291" i="1" a="1"/>
  <c r="U4291" i="1" s="1"/>
  <c r="U4292" i="1" a="1"/>
  <c r="U4292" i="1" s="1"/>
  <c r="U4293" i="1" a="1"/>
  <c r="U4293" i="1" s="1"/>
  <c r="U4294" i="1" a="1"/>
  <c r="U4294" i="1" s="1"/>
  <c r="U4295" i="1" a="1"/>
  <c r="U4295" i="1" s="1"/>
  <c r="U4296" i="1" a="1"/>
  <c r="U4296" i="1" s="1"/>
  <c r="U4297" i="1" a="1"/>
  <c r="U4297" i="1" s="1"/>
  <c r="U4298" i="1" a="1"/>
  <c r="U4298" i="1" s="1"/>
  <c r="U4299" i="1" a="1"/>
  <c r="U4299" i="1" s="1"/>
  <c r="U4300" i="1" a="1"/>
  <c r="U4300" i="1" s="1"/>
  <c r="U4301" i="1" a="1"/>
  <c r="U4301" i="1" s="1"/>
  <c r="U4302" i="1" a="1"/>
  <c r="U4302" i="1" s="1"/>
  <c r="U4303" i="1" a="1"/>
  <c r="U4303" i="1" s="1"/>
  <c r="U4304" i="1" a="1"/>
  <c r="U4304" i="1" s="1"/>
  <c r="U4305" i="1" a="1"/>
  <c r="U4305" i="1" s="1"/>
  <c r="U4306" i="1" a="1"/>
  <c r="U4306" i="1" s="1"/>
  <c r="U4307" i="1" a="1"/>
  <c r="U4307" i="1" s="1"/>
  <c r="U4308" i="1" a="1"/>
  <c r="U4308" i="1" s="1"/>
  <c r="U4309" i="1" a="1"/>
  <c r="U4309" i="1" s="1"/>
  <c r="U4310" i="1" a="1"/>
  <c r="U4310" i="1" s="1"/>
  <c r="U4311" i="1" a="1"/>
  <c r="U4311" i="1" s="1"/>
  <c r="U4312" i="1" a="1"/>
  <c r="U4312" i="1" s="1"/>
  <c r="U4313" i="1" a="1"/>
  <c r="U4313" i="1" s="1"/>
  <c r="U4314" i="1" a="1"/>
  <c r="U4314" i="1" s="1"/>
  <c r="U4315" i="1" a="1"/>
  <c r="U4315" i="1" s="1"/>
  <c r="U4316" i="1" a="1"/>
  <c r="U4316" i="1" s="1"/>
  <c r="U4317" i="1" a="1"/>
  <c r="U4317" i="1" s="1"/>
  <c r="U4318" i="1" a="1"/>
  <c r="U4318" i="1" s="1"/>
  <c r="U4319" i="1" a="1"/>
  <c r="U4319" i="1" s="1"/>
  <c r="U4320" i="1" a="1"/>
  <c r="U4320" i="1" s="1"/>
  <c r="U4321" i="1" a="1"/>
  <c r="U4321" i="1" s="1"/>
  <c r="U4322" i="1" a="1"/>
  <c r="U4322" i="1" s="1"/>
  <c r="U4323" i="1" a="1"/>
  <c r="U4323" i="1" s="1"/>
  <c r="U4324" i="1" a="1"/>
  <c r="U4324" i="1" s="1"/>
  <c r="U4325" i="1" a="1"/>
  <c r="U4325" i="1" s="1"/>
  <c r="U4326" i="1" a="1"/>
  <c r="U4326" i="1" s="1"/>
  <c r="U4327" i="1" a="1"/>
  <c r="U4327" i="1" s="1"/>
  <c r="U4328" i="1" a="1"/>
  <c r="U4328" i="1" s="1"/>
  <c r="U4329" i="1" a="1"/>
  <c r="U4329" i="1" s="1"/>
  <c r="U4330" i="1" a="1"/>
  <c r="U4330" i="1" s="1"/>
  <c r="U4331" i="1" a="1"/>
  <c r="U4331" i="1" s="1"/>
  <c r="U4332" i="1" a="1"/>
  <c r="U4332" i="1" s="1"/>
  <c r="U4333" i="1" a="1"/>
  <c r="U4333" i="1" s="1"/>
  <c r="U4334" i="1" a="1"/>
  <c r="U4334" i="1" s="1"/>
  <c r="U4335" i="1" a="1"/>
  <c r="U4335" i="1" s="1"/>
  <c r="U4336" i="1" a="1"/>
  <c r="U4336" i="1" s="1"/>
  <c r="U4337" i="1" a="1"/>
  <c r="U4337" i="1" s="1"/>
  <c r="U4338" i="1" a="1"/>
  <c r="U4338" i="1" s="1"/>
  <c r="U4339" i="1" a="1"/>
  <c r="U4339" i="1" s="1"/>
  <c r="U4340" i="1" a="1"/>
  <c r="U4340" i="1" s="1"/>
  <c r="U4341" i="1" a="1"/>
  <c r="U4341" i="1" s="1"/>
  <c r="U4342" i="1" a="1"/>
  <c r="U4342" i="1" s="1"/>
  <c r="U4343" i="1" a="1"/>
  <c r="U4343" i="1" s="1"/>
  <c r="U4344" i="1" a="1"/>
  <c r="U4344" i="1" s="1"/>
  <c r="U4345" i="1" a="1"/>
  <c r="U4345" i="1" s="1"/>
  <c r="U4346" i="1" a="1"/>
  <c r="U4346" i="1" s="1"/>
  <c r="U4347" i="1" a="1"/>
  <c r="U4347" i="1" s="1"/>
  <c r="U4348" i="1" a="1"/>
  <c r="U4348" i="1" s="1"/>
  <c r="U4349" i="1" a="1"/>
  <c r="U4349" i="1" s="1"/>
  <c r="U4350" i="1" a="1"/>
  <c r="U4350" i="1" s="1"/>
  <c r="U4351" i="1" a="1"/>
  <c r="U4351" i="1" s="1"/>
  <c r="U4352" i="1" a="1"/>
  <c r="U4352" i="1" s="1"/>
  <c r="U4353" i="1" a="1"/>
  <c r="U4353" i="1" s="1"/>
  <c r="U4354" i="1" a="1"/>
  <c r="U4354" i="1" s="1"/>
  <c r="U4355" i="1" a="1"/>
  <c r="U4355" i="1" s="1"/>
  <c r="U4356" i="1" a="1"/>
  <c r="U4356" i="1" s="1"/>
  <c r="U4357" i="1" a="1"/>
  <c r="U4357" i="1" s="1"/>
  <c r="U4358" i="1" a="1"/>
  <c r="U4358" i="1" s="1"/>
  <c r="U4359" i="1" a="1"/>
  <c r="U4359" i="1" s="1"/>
  <c r="U4360" i="1" a="1"/>
  <c r="U4360" i="1" s="1"/>
  <c r="U4361" i="1" a="1"/>
  <c r="U4361" i="1" s="1"/>
  <c r="U4362" i="1" a="1"/>
  <c r="U4362" i="1" s="1"/>
  <c r="U4363" i="1" a="1"/>
  <c r="U4363" i="1" s="1"/>
  <c r="U4364" i="1" a="1"/>
  <c r="U4364" i="1" s="1"/>
  <c r="U4365" i="1" a="1"/>
  <c r="U4365" i="1" s="1"/>
  <c r="U4366" i="1" a="1"/>
  <c r="U4366" i="1" s="1"/>
  <c r="U4367" i="1" a="1"/>
  <c r="U4367" i="1" s="1"/>
  <c r="U4368" i="1" a="1"/>
  <c r="U4368" i="1" s="1"/>
  <c r="U4369" i="1" a="1"/>
  <c r="U4369" i="1" s="1"/>
  <c r="U4370" i="1" a="1"/>
  <c r="U4370" i="1" s="1"/>
  <c r="U4371" i="1" a="1"/>
  <c r="U4371" i="1" s="1"/>
  <c r="U4372" i="1" a="1"/>
  <c r="U4372" i="1" s="1"/>
  <c r="U4373" i="1" a="1"/>
  <c r="U4373" i="1" s="1"/>
  <c r="U4374" i="1" a="1"/>
  <c r="U4374" i="1" s="1"/>
  <c r="U4375" i="1" a="1"/>
  <c r="U4375" i="1" s="1"/>
  <c r="U4376" i="1" a="1"/>
  <c r="U4376" i="1" s="1"/>
  <c r="U4377" i="1" a="1"/>
  <c r="U4377" i="1" s="1"/>
  <c r="U4378" i="1" a="1"/>
  <c r="U4378" i="1" s="1"/>
  <c r="U4379" i="1" a="1"/>
  <c r="U4379" i="1" s="1"/>
  <c r="U4380" i="1" a="1"/>
  <c r="U4380" i="1" s="1"/>
  <c r="U4381" i="1" a="1"/>
  <c r="U4381" i="1" s="1"/>
  <c r="U4382" i="1" a="1"/>
  <c r="U4382" i="1" s="1"/>
  <c r="U4383" i="1" a="1"/>
  <c r="U4383" i="1" s="1"/>
  <c r="U4384" i="1" a="1"/>
  <c r="U4384" i="1" s="1"/>
  <c r="U4385" i="1" a="1"/>
  <c r="U4385" i="1" s="1"/>
  <c r="U4386" i="1" a="1"/>
  <c r="U4386" i="1" s="1"/>
  <c r="U4387" i="1" a="1"/>
  <c r="U4387" i="1" s="1"/>
  <c r="U4388" i="1" a="1"/>
  <c r="U4388" i="1" s="1"/>
  <c r="U4389" i="1" a="1"/>
  <c r="U4389" i="1" s="1"/>
  <c r="U4390" i="1" a="1"/>
  <c r="U4390" i="1" s="1"/>
  <c r="U4391" i="1" a="1"/>
  <c r="U4391" i="1" s="1"/>
  <c r="U4392" i="1" a="1"/>
  <c r="U4392" i="1" s="1"/>
  <c r="U4393" i="1" a="1"/>
  <c r="U4393" i="1" s="1"/>
  <c r="U4394" i="1" a="1"/>
  <c r="U4394" i="1" s="1"/>
  <c r="U4395" i="1" a="1"/>
  <c r="U4395" i="1" s="1"/>
  <c r="U4396" i="1" a="1"/>
  <c r="U4396" i="1" s="1"/>
  <c r="U4397" i="1" a="1"/>
  <c r="U4397" i="1" s="1"/>
  <c r="U4398" i="1" a="1"/>
  <c r="U4398" i="1" s="1"/>
  <c r="U4399" i="1" a="1"/>
  <c r="U4399" i="1" s="1"/>
  <c r="U4400" i="1" a="1"/>
  <c r="U4400" i="1" s="1"/>
  <c r="U4401" i="1" a="1"/>
  <c r="U4401" i="1" s="1"/>
  <c r="U4402" i="1" a="1"/>
  <c r="U4402" i="1" s="1"/>
  <c r="U4403" i="1" a="1"/>
  <c r="U4403" i="1" s="1"/>
  <c r="U4404" i="1" a="1"/>
  <c r="U4404" i="1" s="1"/>
  <c r="U4405" i="1" a="1"/>
  <c r="U4405" i="1" s="1"/>
  <c r="U4406" i="1" a="1"/>
  <c r="U4406" i="1" s="1"/>
  <c r="U4407" i="1" a="1"/>
  <c r="U4407" i="1" s="1"/>
  <c r="U4408" i="1" a="1"/>
  <c r="U4408" i="1" s="1"/>
  <c r="U4409" i="1" a="1"/>
  <c r="U4409" i="1" s="1"/>
  <c r="U4410" i="1" a="1"/>
  <c r="U4410" i="1" s="1"/>
  <c r="U4411" i="1" a="1"/>
  <c r="U4411" i="1" s="1"/>
  <c r="U4412" i="1" a="1"/>
  <c r="U4412" i="1" s="1"/>
  <c r="U4413" i="1" a="1"/>
  <c r="U4413" i="1" s="1"/>
  <c r="U4414" i="1" a="1"/>
  <c r="U4414" i="1" s="1"/>
  <c r="U4415" i="1" a="1"/>
  <c r="U4415" i="1" s="1"/>
  <c r="U4416" i="1" a="1"/>
  <c r="U4416" i="1" s="1"/>
  <c r="U4417" i="1" a="1"/>
  <c r="U4417" i="1" s="1"/>
  <c r="U4418" i="1" a="1"/>
  <c r="U4418" i="1" s="1"/>
  <c r="U4419" i="1" a="1"/>
  <c r="U4419" i="1" s="1"/>
  <c r="U4420" i="1" a="1"/>
  <c r="U4420" i="1" s="1"/>
  <c r="U4421" i="1" a="1"/>
  <c r="U4421" i="1" s="1"/>
  <c r="U4422" i="1" a="1"/>
  <c r="U4422" i="1" s="1"/>
  <c r="U4423" i="1" a="1"/>
  <c r="U4423" i="1" s="1"/>
  <c r="U4424" i="1" a="1"/>
  <c r="U4424" i="1" s="1"/>
  <c r="U4425" i="1" a="1"/>
  <c r="U4425" i="1" s="1"/>
  <c r="U4426" i="1" a="1"/>
  <c r="U4426" i="1" s="1"/>
  <c r="U4427" i="1" a="1"/>
  <c r="U4427" i="1" s="1"/>
  <c r="U4428" i="1" a="1"/>
  <c r="U4428" i="1" s="1"/>
  <c r="U4429" i="1" a="1"/>
  <c r="U4429" i="1" s="1"/>
  <c r="U4430" i="1" a="1"/>
  <c r="U4430" i="1" s="1"/>
  <c r="U4431" i="1" a="1"/>
  <c r="U4431" i="1" s="1"/>
  <c r="U4432" i="1" a="1"/>
  <c r="U4432" i="1" s="1"/>
  <c r="U4433" i="1" a="1"/>
  <c r="U4433" i="1" s="1"/>
  <c r="U4434" i="1" a="1"/>
  <c r="U4434" i="1" s="1"/>
  <c r="U4435" i="1" a="1"/>
  <c r="U4435" i="1" s="1"/>
  <c r="U4436" i="1" a="1"/>
  <c r="U4436" i="1" s="1"/>
  <c r="U4437" i="1" a="1"/>
  <c r="U4437" i="1" s="1"/>
  <c r="U4438" i="1" a="1"/>
  <c r="U4438" i="1" s="1"/>
  <c r="U4439" i="1" a="1"/>
  <c r="U4439" i="1" s="1"/>
  <c r="U4440" i="1" a="1"/>
  <c r="U4440" i="1" s="1"/>
  <c r="U4441" i="1" a="1"/>
  <c r="U4441" i="1" s="1"/>
  <c r="U4442" i="1" a="1"/>
  <c r="U4442" i="1" s="1"/>
  <c r="U4443" i="1" a="1"/>
  <c r="U4443" i="1" s="1"/>
  <c r="U4444" i="1" a="1"/>
  <c r="U4444" i="1" s="1"/>
  <c r="U4445" i="1" a="1"/>
  <c r="U4445" i="1" s="1"/>
  <c r="U4446" i="1" a="1"/>
  <c r="U4446" i="1" s="1"/>
  <c r="U4447" i="1" a="1"/>
  <c r="U4447" i="1" s="1"/>
  <c r="U4448" i="1" a="1"/>
  <c r="U4448" i="1" s="1"/>
  <c r="U4449" i="1" a="1"/>
  <c r="U4449" i="1" s="1"/>
  <c r="U4450" i="1" a="1"/>
  <c r="U4450" i="1" s="1"/>
  <c r="U4451" i="1" a="1"/>
  <c r="U4451" i="1" s="1"/>
  <c r="U4452" i="1" a="1"/>
  <c r="U4452" i="1" s="1"/>
  <c r="U4453" i="1" a="1"/>
  <c r="U4453" i="1" s="1"/>
  <c r="U4454" i="1" a="1"/>
  <c r="U4454" i="1" s="1"/>
  <c r="U4455" i="1" a="1"/>
  <c r="U4455" i="1" s="1"/>
  <c r="U4456" i="1" a="1"/>
  <c r="U4456" i="1" s="1"/>
  <c r="U4457" i="1" a="1"/>
  <c r="U4457" i="1" s="1"/>
  <c r="U4458" i="1" a="1"/>
  <c r="U4458" i="1" s="1"/>
  <c r="U4459" i="1" a="1"/>
  <c r="U4459" i="1" s="1"/>
  <c r="U4460" i="1" a="1"/>
  <c r="U4460" i="1" s="1"/>
  <c r="U4461" i="1" a="1"/>
  <c r="U4461" i="1" s="1"/>
  <c r="U4462" i="1" a="1"/>
  <c r="U4462" i="1" s="1"/>
  <c r="U4463" i="1" a="1"/>
  <c r="U4463" i="1" s="1"/>
  <c r="U4464" i="1" a="1"/>
  <c r="U4464" i="1" s="1"/>
  <c r="U4465" i="1" a="1"/>
  <c r="U4465" i="1" s="1"/>
  <c r="U4466" i="1" a="1"/>
  <c r="U4466" i="1" s="1"/>
  <c r="U4467" i="1" a="1"/>
  <c r="U4467" i="1" s="1"/>
  <c r="U4468" i="1" a="1"/>
  <c r="U4468" i="1" s="1"/>
  <c r="U4469" i="1" a="1"/>
  <c r="U4469" i="1" s="1"/>
  <c r="U4470" i="1" a="1"/>
  <c r="U4470" i="1" s="1"/>
  <c r="U4471" i="1" a="1"/>
  <c r="U4471" i="1" s="1"/>
  <c r="U4472" i="1" a="1"/>
  <c r="U4472" i="1" s="1"/>
  <c r="U4473" i="1" a="1"/>
  <c r="U4473" i="1" s="1"/>
  <c r="U4474" i="1" a="1"/>
  <c r="U4474" i="1" s="1"/>
  <c r="U4475" i="1" a="1"/>
  <c r="U4475" i="1" s="1"/>
  <c r="U4476" i="1" a="1"/>
  <c r="U4476" i="1" s="1"/>
  <c r="U4477" i="1" a="1"/>
  <c r="U4477" i="1" s="1"/>
  <c r="U4478" i="1" a="1"/>
  <c r="U4478" i="1" s="1"/>
  <c r="U4479" i="1" a="1"/>
  <c r="U4479" i="1" s="1"/>
  <c r="U4480" i="1" a="1"/>
  <c r="U4480" i="1" s="1"/>
  <c r="U4481" i="1" a="1"/>
  <c r="U4481" i="1" s="1"/>
  <c r="U4482" i="1" a="1"/>
  <c r="U4482" i="1" s="1"/>
  <c r="U4483" i="1" a="1"/>
  <c r="U4483" i="1" s="1"/>
  <c r="U4484" i="1" a="1"/>
  <c r="U4484" i="1" s="1"/>
  <c r="U4485" i="1" a="1"/>
  <c r="U4485" i="1" s="1"/>
  <c r="U4486" i="1" a="1"/>
  <c r="U4486" i="1" s="1"/>
  <c r="U4487" i="1" a="1"/>
  <c r="U4487" i="1" s="1"/>
  <c r="U4488" i="1" a="1"/>
  <c r="U4488" i="1" s="1"/>
  <c r="U4489" i="1" a="1"/>
  <c r="U4489" i="1" s="1"/>
  <c r="U4490" i="1" a="1"/>
  <c r="U4490" i="1" s="1"/>
  <c r="U4491" i="1" a="1"/>
  <c r="U4491" i="1" s="1"/>
  <c r="U4492" i="1" a="1"/>
  <c r="U4492" i="1" s="1"/>
  <c r="U4493" i="1" a="1"/>
  <c r="U4493" i="1" s="1"/>
  <c r="U4494" i="1" a="1"/>
  <c r="U4494" i="1" s="1"/>
  <c r="U4495" i="1" a="1"/>
  <c r="U4495" i="1" s="1"/>
  <c r="U4496" i="1" a="1"/>
  <c r="U4496" i="1" s="1"/>
  <c r="U4497" i="1" a="1"/>
  <c r="U4497" i="1" s="1"/>
  <c r="U4498" i="1" a="1"/>
  <c r="U4498" i="1" s="1"/>
  <c r="U4499" i="1" a="1"/>
  <c r="U4499" i="1" s="1"/>
  <c r="U4500" i="1" a="1"/>
  <c r="U4500" i="1" s="1"/>
  <c r="U4501" i="1" a="1"/>
  <c r="U4501" i="1" s="1"/>
  <c r="U4502" i="1" a="1"/>
  <c r="U4502" i="1" s="1"/>
  <c r="U4503" i="1" a="1"/>
  <c r="U4503" i="1" s="1"/>
  <c r="U4504" i="1" a="1"/>
  <c r="U4504" i="1" s="1"/>
  <c r="U4505" i="1" a="1"/>
  <c r="U4505" i="1" s="1"/>
  <c r="U4506" i="1" a="1"/>
  <c r="U4506" i="1" s="1"/>
  <c r="U4507" i="1" a="1"/>
  <c r="U4507" i="1" s="1"/>
  <c r="U4508" i="1" a="1"/>
  <c r="U4508" i="1" s="1"/>
  <c r="U4509" i="1" a="1"/>
  <c r="U4509" i="1" s="1"/>
  <c r="U4510" i="1" a="1"/>
  <c r="U4510" i="1" s="1"/>
  <c r="U4511" i="1" a="1"/>
  <c r="U4511" i="1" s="1"/>
  <c r="U4512" i="1" a="1"/>
  <c r="U4512" i="1" s="1"/>
  <c r="U4513" i="1" a="1"/>
  <c r="U4513" i="1" s="1"/>
  <c r="U4514" i="1" a="1"/>
  <c r="U4514" i="1" s="1"/>
  <c r="U4515" i="1" a="1"/>
  <c r="U4515" i="1" s="1"/>
  <c r="U4516" i="1" a="1"/>
  <c r="U4516" i="1" s="1"/>
  <c r="U4517" i="1" a="1"/>
  <c r="U4517" i="1" s="1"/>
  <c r="U4518" i="1" a="1"/>
  <c r="U4518" i="1" s="1"/>
  <c r="U4519" i="1" a="1"/>
  <c r="U4519" i="1" s="1"/>
  <c r="U4520" i="1" a="1"/>
  <c r="U4520" i="1" s="1"/>
  <c r="U4521" i="1" a="1"/>
  <c r="U4521" i="1" s="1"/>
  <c r="U4522" i="1" a="1"/>
  <c r="U4522" i="1" s="1"/>
  <c r="U4523" i="1" a="1"/>
  <c r="U4523" i="1" s="1"/>
  <c r="U4524" i="1" a="1"/>
  <c r="U4524" i="1" s="1"/>
  <c r="U4525" i="1" a="1"/>
  <c r="U4525" i="1" s="1"/>
  <c r="U4526" i="1" a="1"/>
  <c r="U4526" i="1" s="1"/>
  <c r="U4527" i="1" a="1"/>
  <c r="U4527" i="1" s="1"/>
  <c r="U4528" i="1" a="1"/>
  <c r="U4528" i="1" s="1"/>
  <c r="U4529" i="1" a="1"/>
  <c r="U4529" i="1" s="1"/>
  <c r="U4530" i="1" a="1"/>
  <c r="U4530" i="1" s="1"/>
  <c r="U4531" i="1" a="1"/>
  <c r="U4531" i="1" s="1"/>
  <c r="U4532" i="1" a="1"/>
  <c r="U4532" i="1" s="1"/>
  <c r="U4533" i="1" a="1"/>
  <c r="U4533" i="1" s="1"/>
  <c r="U4534" i="1" a="1"/>
  <c r="U4534" i="1" s="1"/>
  <c r="U4535" i="1" a="1"/>
  <c r="U4535" i="1" s="1"/>
  <c r="U4536" i="1" a="1"/>
  <c r="U4536" i="1" s="1"/>
  <c r="U4537" i="1" a="1"/>
  <c r="U4537" i="1" s="1"/>
  <c r="U4538" i="1" a="1"/>
  <c r="U4538" i="1" s="1"/>
  <c r="U4539" i="1" a="1"/>
  <c r="U4539" i="1" s="1"/>
  <c r="U4540" i="1" a="1"/>
  <c r="U4540" i="1" s="1"/>
  <c r="U4541" i="1" a="1"/>
  <c r="U4541" i="1" s="1"/>
  <c r="U4542" i="1" a="1"/>
  <c r="U4542" i="1" s="1"/>
  <c r="U4543" i="1" a="1"/>
  <c r="U4543" i="1" s="1"/>
  <c r="U4544" i="1" a="1"/>
  <c r="U4544" i="1" s="1"/>
  <c r="U4545" i="1" a="1"/>
  <c r="U4545" i="1" s="1"/>
  <c r="U4546" i="1" a="1"/>
  <c r="U4546" i="1" s="1"/>
  <c r="U4547" i="1" a="1"/>
  <c r="U4547" i="1" s="1"/>
  <c r="U4548" i="1" a="1"/>
  <c r="U4548" i="1" s="1"/>
  <c r="U4549" i="1" a="1"/>
  <c r="U4549" i="1" s="1"/>
  <c r="U4550" i="1" a="1"/>
  <c r="U4550" i="1" s="1"/>
  <c r="U4551" i="1" a="1"/>
  <c r="U4551" i="1" s="1"/>
  <c r="U4552" i="1" a="1"/>
  <c r="U4552" i="1" s="1"/>
  <c r="U4553" i="1" a="1"/>
  <c r="U4553" i="1" s="1"/>
  <c r="U4554" i="1" a="1"/>
  <c r="U4554" i="1" s="1"/>
  <c r="U4555" i="1" a="1"/>
  <c r="U4555" i="1" s="1"/>
  <c r="U4556" i="1" a="1"/>
  <c r="U4556" i="1" s="1"/>
  <c r="U4557" i="1" a="1"/>
  <c r="U4557" i="1" s="1"/>
  <c r="U4558" i="1" a="1"/>
  <c r="U4558" i="1" s="1"/>
  <c r="U4559" i="1" a="1"/>
  <c r="U4559" i="1" s="1"/>
  <c r="U4560" i="1" a="1"/>
  <c r="U4560" i="1" s="1"/>
  <c r="U4561" i="1" a="1"/>
  <c r="U4561" i="1" s="1"/>
  <c r="U4562" i="1" a="1"/>
  <c r="U4562" i="1" s="1"/>
  <c r="U4563" i="1" a="1"/>
  <c r="U4563" i="1" s="1"/>
  <c r="U4564" i="1" a="1"/>
  <c r="U4564" i="1" s="1"/>
  <c r="U4565" i="1" a="1"/>
  <c r="U4565" i="1" s="1"/>
  <c r="U4566" i="1" a="1"/>
  <c r="U4566" i="1" s="1"/>
  <c r="U4567" i="1" a="1"/>
  <c r="U4567" i="1" s="1"/>
  <c r="U4568" i="1" a="1"/>
  <c r="U4568" i="1" s="1"/>
  <c r="U4569" i="1" a="1"/>
  <c r="U4569" i="1" s="1"/>
  <c r="U4570" i="1" a="1"/>
  <c r="U4570" i="1" s="1"/>
  <c r="U4571" i="1" a="1"/>
  <c r="U4571" i="1" s="1"/>
  <c r="U4572" i="1" a="1"/>
  <c r="U4572" i="1" s="1"/>
  <c r="U4573" i="1" a="1"/>
  <c r="U4573" i="1" s="1"/>
  <c r="U4574" i="1" a="1"/>
  <c r="U4574" i="1" s="1"/>
  <c r="U4575" i="1" a="1"/>
  <c r="U4575" i="1" s="1"/>
  <c r="U4576" i="1" a="1"/>
  <c r="U4576" i="1" s="1"/>
  <c r="U4577" i="1" a="1"/>
  <c r="U4577" i="1" s="1"/>
  <c r="U4578" i="1" a="1"/>
  <c r="U4578" i="1" s="1"/>
  <c r="U4579" i="1" a="1"/>
  <c r="U4579" i="1" s="1"/>
  <c r="U4580" i="1" a="1"/>
  <c r="U4580" i="1" s="1"/>
  <c r="U4581" i="1" a="1"/>
  <c r="U4581" i="1" s="1"/>
  <c r="U4582" i="1" a="1"/>
  <c r="U4582" i="1" s="1"/>
  <c r="U4583" i="1" a="1"/>
  <c r="U4583" i="1" s="1"/>
  <c r="U4584" i="1" a="1"/>
  <c r="U4584" i="1" s="1"/>
  <c r="U4585" i="1" a="1"/>
  <c r="U4585" i="1" s="1"/>
  <c r="U4586" i="1" a="1"/>
  <c r="U4586" i="1" s="1"/>
  <c r="U4587" i="1" a="1"/>
  <c r="U4587" i="1" s="1"/>
  <c r="U4588" i="1" a="1"/>
  <c r="U4588" i="1" s="1"/>
  <c r="U4589" i="1" a="1"/>
  <c r="U4589" i="1" s="1"/>
  <c r="U4590" i="1" a="1"/>
  <c r="U4590" i="1" s="1"/>
  <c r="U4591" i="1" a="1"/>
  <c r="U4591" i="1" s="1"/>
  <c r="U4592" i="1" a="1"/>
  <c r="U4592" i="1" s="1"/>
  <c r="U4593" i="1" a="1"/>
  <c r="U4593" i="1" s="1"/>
  <c r="U4594" i="1" a="1"/>
  <c r="U4594" i="1" s="1"/>
  <c r="U4595" i="1" a="1"/>
  <c r="U4595" i="1" s="1"/>
  <c r="U4596" i="1" a="1"/>
  <c r="U4596" i="1" s="1"/>
  <c r="U4597" i="1" a="1"/>
  <c r="U4597" i="1" s="1"/>
  <c r="U4598" i="1" a="1"/>
  <c r="U4598" i="1" s="1"/>
  <c r="U4599" i="1" a="1"/>
  <c r="U4599" i="1" s="1"/>
  <c r="U4600" i="1" a="1"/>
  <c r="U4600" i="1" s="1"/>
  <c r="U4601" i="1" a="1"/>
  <c r="U4601" i="1" s="1"/>
  <c r="U4602" i="1" a="1"/>
  <c r="U4602" i="1" s="1"/>
  <c r="U4603" i="1" a="1"/>
  <c r="U4603" i="1" s="1"/>
  <c r="U4604" i="1" a="1"/>
  <c r="U4604" i="1" s="1"/>
  <c r="U4605" i="1" a="1"/>
  <c r="U4605" i="1" s="1"/>
  <c r="U4606" i="1" a="1"/>
  <c r="U4606" i="1" s="1"/>
  <c r="U4607" i="1" a="1"/>
  <c r="U4607" i="1" s="1"/>
  <c r="U4608" i="1" a="1"/>
  <c r="U4608" i="1" s="1"/>
  <c r="U4609" i="1" a="1"/>
  <c r="U4609" i="1" s="1"/>
  <c r="U4610" i="1" a="1"/>
  <c r="U4610" i="1" s="1"/>
  <c r="U4611" i="1" a="1"/>
  <c r="U4611" i="1" s="1"/>
  <c r="U4612" i="1" a="1"/>
  <c r="U4612" i="1" s="1"/>
  <c r="U4613" i="1" a="1"/>
  <c r="U4613" i="1" s="1"/>
  <c r="U4614" i="1" a="1"/>
  <c r="U4614" i="1" s="1"/>
  <c r="U4615" i="1" a="1"/>
  <c r="U4615" i="1" s="1"/>
  <c r="U4616" i="1" a="1"/>
  <c r="U4616" i="1" s="1"/>
  <c r="U4617" i="1" a="1"/>
  <c r="U4617" i="1" s="1"/>
  <c r="U4618" i="1" a="1"/>
  <c r="U4618" i="1" s="1"/>
  <c r="U4619" i="1" a="1"/>
  <c r="U4619" i="1" s="1"/>
  <c r="U4620" i="1" a="1"/>
  <c r="U4620" i="1" s="1"/>
  <c r="U4621" i="1" a="1"/>
  <c r="U4621" i="1" s="1"/>
  <c r="U4622" i="1" a="1"/>
  <c r="U4622" i="1" s="1"/>
  <c r="U4623" i="1" a="1"/>
  <c r="U4623" i="1" s="1"/>
  <c r="U4624" i="1" a="1"/>
  <c r="U4624" i="1" s="1"/>
  <c r="U4625" i="1" a="1"/>
  <c r="U4625" i="1" s="1"/>
  <c r="U4626" i="1" a="1"/>
  <c r="U4626" i="1" s="1"/>
  <c r="U4627" i="1" a="1"/>
  <c r="U4627" i="1" s="1"/>
  <c r="U4628" i="1" a="1"/>
  <c r="U4628" i="1" s="1"/>
  <c r="U4629" i="1" a="1"/>
  <c r="U4629" i="1" s="1"/>
  <c r="U4630" i="1" a="1"/>
  <c r="U4630" i="1" s="1"/>
  <c r="U4631" i="1" a="1"/>
  <c r="U4631" i="1" s="1"/>
  <c r="U4632" i="1" a="1"/>
  <c r="U4632" i="1" s="1"/>
  <c r="U4633" i="1" a="1"/>
  <c r="U4633" i="1" s="1"/>
  <c r="U4634" i="1" a="1"/>
  <c r="U4634" i="1" s="1"/>
  <c r="U4635" i="1" a="1"/>
  <c r="U4635" i="1" s="1"/>
  <c r="U4636" i="1" a="1"/>
  <c r="U4636" i="1" s="1"/>
  <c r="U4637" i="1" a="1"/>
  <c r="U4637" i="1" s="1"/>
  <c r="U4638" i="1" a="1"/>
  <c r="U4638" i="1" s="1"/>
  <c r="U4639" i="1" a="1"/>
  <c r="U4639" i="1" s="1"/>
  <c r="U4640" i="1" a="1"/>
  <c r="U4640" i="1" s="1"/>
  <c r="U4641" i="1" a="1"/>
  <c r="U4641" i="1" s="1"/>
  <c r="U4642" i="1" a="1"/>
  <c r="U4642" i="1" s="1"/>
  <c r="U4643" i="1" a="1"/>
  <c r="U4643" i="1" s="1"/>
  <c r="U4644" i="1" a="1"/>
  <c r="U4644" i="1" s="1"/>
  <c r="U4645" i="1" a="1"/>
  <c r="U4645" i="1" s="1"/>
  <c r="U4646" i="1" a="1"/>
  <c r="U4646" i="1" s="1"/>
  <c r="U4647" i="1" a="1"/>
  <c r="U4647" i="1" s="1"/>
  <c r="U4648" i="1" a="1"/>
  <c r="U4648" i="1" s="1"/>
  <c r="U4649" i="1" a="1"/>
  <c r="U4649" i="1" s="1"/>
  <c r="U4650" i="1" a="1"/>
  <c r="U4650" i="1" s="1"/>
  <c r="U4651" i="1" a="1"/>
  <c r="U4651" i="1" s="1"/>
  <c r="U4652" i="1" a="1"/>
  <c r="U4652" i="1" s="1"/>
  <c r="U4653" i="1" a="1"/>
  <c r="U4653" i="1" s="1"/>
  <c r="U4654" i="1" a="1"/>
  <c r="U4654" i="1" s="1"/>
  <c r="U4655" i="1" a="1"/>
  <c r="U4655" i="1" s="1"/>
  <c r="U4656" i="1" a="1"/>
  <c r="U4656" i="1" s="1"/>
  <c r="U4657" i="1" a="1"/>
  <c r="U4657" i="1" s="1"/>
  <c r="U4658" i="1" a="1"/>
  <c r="U4658" i="1" s="1"/>
  <c r="U4659" i="1" a="1"/>
  <c r="U4659" i="1" s="1"/>
  <c r="U4660" i="1" a="1"/>
  <c r="U4660" i="1" s="1"/>
  <c r="U4661" i="1" a="1"/>
  <c r="U4661" i="1" s="1"/>
  <c r="U4662" i="1" a="1"/>
  <c r="U4662" i="1" s="1"/>
  <c r="U4663" i="1" a="1"/>
  <c r="U4663" i="1" s="1"/>
  <c r="U4664" i="1" a="1"/>
  <c r="U4664" i="1" s="1"/>
  <c r="U4665" i="1" a="1"/>
  <c r="U4665" i="1" s="1"/>
  <c r="U4666" i="1" a="1"/>
  <c r="U4666" i="1" s="1"/>
  <c r="U4667" i="1" a="1"/>
  <c r="U4667" i="1" s="1"/>
  <c r="U4668" i="1" a="1"/>
  <c r="U4668" i="1" s="1"/>
  <c r="U4669" i="1" a="1"/>
  <c r="U4669" i="1" s="1"/>
  <c r="U4670" i="1" a="1"/>
  <c r="U4670" i="1" s="1"/>
  <c r="U4671" i="1" a="1"/>
  <c r="U4671" i="1" s="1"/>
  <c r="U4672" i="1" a="1"/>
  <c r="U4672" i="1" s="1"/>
  <c r="U4673" i="1" a="1"/>
  <c r="U4673" i="1" s="1"/>
  <c r="U4674" i="1" a="1"/>
  <c r="U4674" i="1" s="1"/>
  <c r="U4675" i="1" a="1"/>
  <c r="U4675" i="1" s="1"/>
  <c r="U4676" i="1" a="1"/>
  <c r="U4676" i="1" s="1"/>
  <c r="U4677" i="1" a="1"/>
  <c r="U4677" i="1" s="1"/>
  <c r="U4678" i="1" a="1"/>
  <c r="U4678" i="1" s="1"/>
  <c r="U4679" i="1" a="1"/>
  <c r="U4679" i="1" s="1"/>
  <c r="U4680" i="1" a="1"/>
  <c r="U4680" i="1" s="1"/>
  <c r="U4681" i="1" a="1"/>
  <c r="U4681" i="1" s="1"/>
  <c r="U4682" i="1" a="1"/>
  <c r="U4682" i="1" s="1"/>
  <c r="U4683" i="1" a="1"/>
  <c r="U4683" i="1" s="1"/>
  <c r="U4684" i="1" a="1"/>
  <c r="U4684" i="1" s="1"/>
  <c r="U4685" i="1" a="1"/>
  <c r="U4685" i="1" s="1"/>
  <c r="U4686" i="1" a="1"/>
  <c r="U4686" i="1" s="1"/>
  <c r="U4687" i="1" a="1"/>
  <c r="U4687" i="1" s="1"/>
  <c r="U4688" i="1" a="1"/>
  <c r="U4688" i="1" s="1"/>
  <c r="U4689" i="1" a="1"/>
  <c r="U4689" i="1" s="1"/>
  <c r="U4690" i="1" a="1"/>
  <c r="U4690" i="1" s="1"/>
  <c r="U4691" i="1" a="1"/>
  <c r="U4691" i="1" s="1"/>
  <c r="U4692" i="1" a="1"/>
  <c r="U4692" i="1" s="1"/>
  <c r="U4693" i="1" a="1"/>
  <c r="U4693" i="1" s="1"/>
  <c r="U4694" i="1" a="1"/>
  <c r="U4694" i="1" s="1"/>
  <c r="U4695" i="1" a="1"/>
  <c r="U4695" i="1" s="1"/>
  <c r="U4696" i="1" a="1"/>
  <c r="U4696" i="1" s="1"/>
  <c r="U4697" i="1" a="1"/>
  <c r="U4697" i="1" s="1"/>
  <c r="U4698" i="1" a="1"/>
  <c r="U4698" i="1" s="1"/>
  <c r="U4699" i="1" a="1"/>
  <c r="U4699" i="1" s="1"/>
  <c r="U4700" i="1" a="1"/>
  <c r="U4700" i="1" s="1"/>
  <c r="U4701" i="1" a="1"/>
  <c r="U4701" i="1" s="1"/>
  <c r="U4702" i="1" a="1"/>
  <c r="U4702" i="1" s="1"/>
  <c r="U4703" i="1" a="1"/>
  <c r="U4703" i="1" s="1"/>
  <c r="U4704" i="1" a="1"/>
  <c r="U4704" i="1" s="1"/>
  <c r="U4705" i="1" a="1"/>
  <c r="U4705" i="1" s="1"/>
  <c r="U4706" i="1" a="1"/>
  <c r="U4706" i="1" s="1"/>
  <c r="U4707" i="1" a="1"/>
  <c r="U4707" i="1" s="1"/>
  <c r="U4708" i="1" a="1"/>
  <c r="U4708" i="1" s="1"/>
  <c r="U4709" i="1" a="1"/>
  <c r="U4709" i="1" s="1"/>
  <c r="U4710" i="1" a="1"/>
  <c r="U4710" i="1" s="1"/>
  <c r="U4711" i="1" a="1"/>
  <c r="U4711" i="1" s="1"/>
  <c r="U4712" i="1" a="1"/>
  <c r="U4712" i="1" s="1"/>
  <c r="U4713" i="1" a="1"/>
  <c r="U4713" i="1" s="1"/>
  <c r="U4714" i="1" a="1"/>
  <c r="U4714" i="1" s="1"/>
  <c r="U4715" i="1" a="1"/>
  <c r="U4715" i="1" s="1"/>
  <c r="U4716" i="1" a="1"/>
  <c r="U4716" i="1" s="1"/>
  <c r="U4717" i="1" a="1"/>
  <c r="U4717" i="1" s="1"/>
  <c r="U4718" i="1" a="1"/>
  <c r="U4718" i="1" s="1"/>
  <c r="U4719" i="1" a="1"/>
  <c r="U4719" i="1" s="1"/>
  <c r="U4720" i="1" a="1"/>
  <c r="U4720" i="1" s="1"/>
  <c r="U4721" i="1" a="1"/>
  <c r="U4721" i="1" s="1"/>
  <c r="U4722" i="1" a="1"/>
  <c r="U4722" i="1" s="1"/>
  <c r="U4723" i="1" a="1"/>
  <c r="U4723" i="1" s="1"/>
  <c r="U4724" i="1" a="1"/>
  <c r="U4724" i="1" s="1"/>
  <c r="U4725" i="1" a="1"/>
  <c r="U4725" i="1" s="1"/>
  <c r="U4726" i="1" a="1"/>
  <c r="U4726" i="1" s="1"/>
  <c r="U4727" i="1" a="1"/>
  <c r="U4727" i="1" s="1"/>
  <c r="U4728" i="1" a="1"/>
  <c r="U4728" i="1" s="1"/>
  <c r="U4729" i="1" a="1"/>
  <c r="U4729" i="1" s="1"/>
  <c r="U4730" i="1" a="1"/>
  <c r="U4730" i="1" s="1"/>
  <c r="U4731" i="1" a="1"/>
  <c r="U4731" i="1" s="1"/>
  <c r="U4732" i="1" a="1"/>
  <c r="U4732" i="1" s="1"/>
  <c r="U4733" i="1" a="1"/>
  <c r="U4733" i="1" s="1"/>
  <c r="U4734" i="1" a="1"/>
  <c r="U4734" i="1" s="1"/>
  <c r="U4735" i="1" a="1"/>
  <c r="U4735" i="1" s="1"/>
  <c r="U4736" i="1" a="1"/>
  <c r="U4736" i="1" s="1"/>
  <c r="U4737" i="1" a="1"/>
  <c r="U4737" i="1" s="1"/>
  <c r="U4738" i="1" a="1"/>
  <c r="U4738" i="1" s="1"/>
  <c r="U4739" i="1" a="1"/>
  <c r="U4739" i="1" s="1"/>
  <c r="U4740" i="1" a="1"/>
  <c r="U4740" i="1" s="1"/>
  <c r="U4741" i="1" a="1"/>
  <c r="U4741" i="1" s="1"/>
  <c r="U4742" i="1" a="1"/>
  <c r="U4742" i="1" s="1"/>
  <c r="U4743" i="1" a="1"/>
  <c r="U4743" i="1" s="1"/>
  <c r="U4744" i="1" a="1"/>
  <c r="U4744" i="1" s="1"/>
  <c r="U4745" i="1" a="1"/>
  <c r="U4745" i="1" s="1"/>
  <c r="U4746" i="1" a="1"/>
  <c r="U4746" i="1" s="1"/>
  <c r="U4747" i="1" a="1"/>
  <c r="U4747" i="1" s="1"/>
  <c r="U4748" i="1" a="1"/>
  <c r="U4748" i="1" s="1"/>
  <c r="U4749" i="1" a="1"/>
  <c r="U4749" i="1" s="1"/>
  <c r="U4750" i="1" a="1"/>
  <c r="U4750" i="1" s="1"/>
  <c r="U4751" i="1" a="1"/>
  <c r="U4751" i="1" s="1"/>
  <c r="U4752" i="1" a="1"/>
  <c r="U4752" i="1" s="1"/>
  <c r="U4753" i="1" a="1"/>
  <c r="U4753" i="1" s="1"/>
  <c r="U4754" i="1" a="1"/>
  <c r="U4754" i="1" s="1"/>
  <c r="U4755" i="1" a="1"/>
  <c r="U4755" i="1" s="1"/>
  <c r="U4756" i="1" a="1"/>
  <c r="U4756" i="1" s="1"/>
  <c r="U4757" i="1" a="1"/>
  <c r="U4757" i="1" s="1"/>
  <c r="U4758" i="1" a="1"/>
  <c r="U4758" i="1" s="1"/>
  <c r="U4759" i="1" a="1"/>
  <c r="U4759" i="1" s="1"/>
  <c r="U4760" i="1" a="1"/>
  <c r="U4760" i="1" s="1"/>
  <c r="U4761" i="1" a="1"/>
  <c r="U4761" i="1" s="1"/>
  <c r="U4762" i="1" a="1"/>
  <c r="U4762" i="1" s="1"/>
  <c r="U4763" i="1" a="1"/>
  <c r="U4763" i="1" s="1"/>
  <c r="U4764" i="1" a="1"/>
  <c r="U4764" i="1" s="1"/>
  <c r="U4765" i="1" a="1"/>
  <c r="U4765" i="1" s="1"/>
  <c r="U4766" i="1" a="1"/>
  <c r="U4766" i="1" s="1"/>
  <c r="U4767" i="1" a="1"/>
  <c r="U4767" i="1" s="1"/>
  <c r="U4768" i="1" a="1"/>
  <c r="U4768" i="1" s="1"/>
  <c r="U4769" i="1" a="1"/>
  <c r="U4769" i="1" s="1"/>
  <c r="U4770" i="1" a="1"/>
  <c r="U4770" i="1" s="1"/>
  <c r="U4771" i="1" a="1"/>
  <c r="U4771" i="1" s="1"/>
  <c r="U4772" i="1" a="1"/>
  <c r="U4772" i="1" s="1"/>
  <c r="U4773" i="1" a="1"/>
  <c r="U4773" i="1" s="1"/>
  <c r="U4774" i="1" a="1"/>
  <c r="U4774" i="1" s="1"/>
  <c r="U4775" i="1" a="1"/>
  <c r="U4775" i="1" s="1"/>
  <c r="U4776" i="1" a="1"/>
  <c r="U4776" i="1" s="1"/>
  <c r="U4777" i="1" a="1"/>
  <c r="U4777" i="1" s="1"/>
  <c r="U4778" i="1" a="1"/>
  <c r="U4778" i="1" s="1"/>
  <c r="U4779" i="1" a="1"/>
  <c r="U4779" i="1" s="1"/>
  <c r="U4780" i="1" a="1"/>
  <c r="U4780" i="1" s="1"/>
  <c r="U4781" i="1" a="1"/>
  <c r="U4781" i="1" s="1"/>
  <c r="U4782" i="1" a="1"/>
  <c r="U4782" i="1" s="1"/>
  <c r="U4783" i="1" a="1"/>
  <c r="U4783" i="1" s="1"/>
  <c r="U4784" i="1" a="1"/>
  <c r="U4784" i="1" s="1"/>
  <c r="U4785" i="1" a="1"/>
  <c r="U4785" i="1" s="1"/>
  <c r="U4786" i="1" a="1"/>
  <c r="U4786" i="1" s="1"/>
  <c r="U4787" i="1" a="1"/>
  <c r="U4787" i="1" s="1"/>
  <c r="U4788" i="1" a="1"/>
  <c r="U4788" i="1" s="1"/>
  <c r="U4789" i="1" a="1"/>
  <c r="U4789" i="1" s="1"/>
  <c r="U4790" i="1" a="1"/>
  <c r="U4790" i="1" s="1"/>
  <c r="U4791" i="1" a="1"/>
  <c r="U4791" i="1" s="1"/>
  <c r="U4792" i="1" a="1"/>
  <c r="U4792" i="1" s="1"/>
  <c r="U4793" i="1" a="1"/>
  <c r="U4793" i="1" s="1"/>
  <c r="U4794" i="1" a="1"/>
  <c r="U4794" i="1" s="1"/>
  <c r="U4795" i="1" a="1"/>
  <c r="U4795" i="1" s="1"/>
  <c r="U4796" i="1" a="1"/>
  <c r="U4796" i="1" s="1"/>
  <c r="U4797" i="1" a="1"/>
  <c r="U4797" i="1" s="1"/>
  <c r="U4798" i="1" a="1"/>
  <c r="U4798" i="1" s="1"/>
  <c r="U4799" i="1" a="1"/>
  <c r="U4799" i="1" s="1"/>
  <c r="U4800" i="1" a="1"/>
  <c r="U4800" i="1" s="1"/>
  <c r="U4801" i="1" a="1"/>
  <c r="U4801" i="1" s="1"/>
  <c r="U4802" i="1" a="1"/>
  <c r="U4802" i="1" s="1"/>
  <c r="U4803" i="1" a="1"/>
  <c r="U4803" i="1" s="1"/>
  <c r="U4804" i="1" a="1"/>
  <c r="U4804" i="1" s="1"/>
  <c r="U4805" i="1" a="1"/>
  <c r="U4805" i="1" s="1"/>
  <c r="U4806" i="1" a="1"/>
  <c r="U4806" i="1" s="1"/>
  <c r="U4807" i="1" a="1"/>
  <c r="U4807" i="1" s="1"/>
  <c r="U4808" i="1" a="1"/>
  <c r="U4808" i="1" s="1"/>
  <c r="U4809" i="1" a="1"/>
  <c r="U4809" i="1" s="1"/>
  <c r="U4810" i="1" a="1"/>
  <c r="U4810" i="1" s="1"/>
  <c r="U4811" i="1" a="1"/>
  <c r="U4811" i="1" s="1"/>
  <c r="U4812" i="1" a="1"/>
  <c r="U4812" i="1" s="1"/>
  <c r="U4813" i="1" a="1"/>
  <c r="U4813" i="1" s="1"/>
  <c r="U4814" i="1" a="1"/>
  <c r="U4814" i="1" s="1"/>
  <c r="U4815" i="1" a="1"/>
  <c r="U4815" i="1" s="1"/>
  <c r="U4816" i="1" a="1"/>
  <c r="U4816" i="1" s="1"/>
  <c r="U4817" i="1" a="1"/>
  <c r="U4817" i="1" s="1"/>
  <c r="U4818" i="1" a="1"/>
  <c r="U4818" i="1" s="1"/>
  <c r="U4819" i="1" a="1"/>
  <c r="U4819" i="1" s="1"/>
  <c r="U4820" i="1" a="1"/>
  <c r="U4820" i="1" s="1"/>
  <c r="U4821" i="1" a="1"/>
  <c r="U4821" i="1" s="1"/>
  <c r="U4822" i="1" a="1"/>
  <c r="U4822" i="1" s="1"/>
  <c r="U4823" i="1" a="1"/>
  <c r="U4823" i="1" s="1"/>
  <c r="U4824" i="1" a="1"/>
  <c r="U4824" i="1" s="1"/>
  <c r="U4825" i="1" a="1"/>
  <c r="U4825" i="1" s="1"/>
  <c r="U4826" i="1" a="1"/>
  <c r="U4826" i="1" s="1"/>
  <c r="U4827" i="1" a="1"/>
  <c r="U4827" i="1" s="1"/>
  <c r="U4828" i="1" a="1"/>
  <c r="U4828" i="1" s="1"/>
  <c r="U4829" i="1" a="1"/>
  <c r="U4829" i="1" s="1"/>
  <c r="U4830" i="1" a="1"/>
  <c r="U4830" i="1" s="1"/>
  <c r="U4831" i="1" a="1"/>
  <c r="U4831" i="1" s="1"/>
  <c r="U4832" i="1" a="1"/>
  <c r="U4832" i="1" s="1"/>
  <c r="U4833" i="1" a="1"/>
  <c r="U4833" i="1" s="1"/>
  <c r="U4834" i="1" a="1"/>
  <c r="U4834" i="1" s="1"/>
  <c r="U4835" i="1" a="1"/>
  <c r="U4835" i="1" s="1"/>
  <c r="U4836" i="1" a="1"/>
  <c r="U4836" i="1" s="1"/>
  <c r="U4837" i="1" a="1"/>
  <c r="U4837" i="1" s="1"/>
  <c r="U4838" i="1" a="1"/>
  <c r="U4838" i="1" s="1"/>
  <c r="U4839" i="1" a="1"/>
  <c r="U4839" i="1" s="1"/>
  <c r="U4840" i="1" a="1"/>
  <c r="U4840" i="1" s="1"/>
  <c r="U4841" i="1" a="1"/>
  <c r="U4841" i="1" s="1"/>
  <c r="U4842" i="1" a="1"/>
  <c r="U4842" i="1" s="1"/>
  <c r="U4843" i="1" a="1"/>
  <c r="U4843" i="1" s="1"/>
  <c r="U4844" i="1" a="1"/>
  <c r="U4844" i="1" s="1"/>
  <c r="U4845" i="1" a="1"/>
  <c r="U4845" i="1" s="1"/>
  <c r="U4846" i="1" a="1"/>
  <c r="U4846" i="1" s="1"/>
  <c r="U4847" i="1" a="1"/>
  <c r="U4847" i="1" s="1"/>
  <c r="U4848" i="1" a="1"/>
  <c r="U4848" i="1" s="1"/>
  <c r="U4849" i="1" a="1"/>
  <c r="U4849" i="1" s="1"/>
  <c r="U4850" i="1" a="1"/>
  <c r="U4850" i="1" s="1"/>
  <c r="U4851" i="1" a="1"/>
  <c r="U4851" i="1" s="1"/>
  <c r="U4852" i="1" a="1"/>
  <c r="U4852" i="1" s="1"/>
  <c r="U4853" i="1" a="1"/>
  <c r="U4853" i="1" s="1"/>
  <c r="U4854" i="1" a="1"/>
  <c r="U4854" i="1" s="1"/>
  <c r="U4855" i="1" a="1"/>
  <c r="U4855" i="1" s="1"/>
  <c r="U4856" i="1" a="1"/>
  <c r="U4856" i="1" s="1"/>
  <c r="U4857" i="1" a="1"/>
  <c r="U4857" i="1" s="1"/>
  <c r="U4858" i="1" a="1"/>
  <c r="U4858" i="1" s="1"/>
  <c r="U4859" i="1" a="1"/>
  <c r="U4859" i="1" s="1"/>
  <c r="U4860" i="1" a="1"/>
  <c r="U4860" i="1" s="1"/>
  <c r="U4861" i="1" a="1"/>
  <c r="U4861" i="1" s="1"/>
  <c r="U4862" i="1" a="1"/>
  <c r="U4862" i="1" s="1"/>
  <c r="U4863" i="1" a="1"/>
  <c r="U4863" i="1" s="1"/>
  <c r="U4864" i="1" a="1"/>
  <c r="U4864" i="1" s="1"/>
  <c r="U4865" i="1" a="1"/>
  <c r="U4865" i="1" s="1"/>
  <c r="U4866" i="1" a="1"/>
  <c r="U4866" i="1" s="1"/>
  <c r="U4867" i="1" a="1"/>
  <c r="U4867" i="1" s="1"/>
  <c r="U4868" i="1" a="1"/>
  <c r="U4868" i="1" s="1"/>
  <c r="U4869" i="1" a="1"/>
  <c r="U4869" i="1" s="1"/>
  <c r="U4870" i="1" a="1"/>
  <c r="U4870" i="1" s="1"/>
  <c r="U4871" i="1" a="1"/>
  <c r="U4871" i="1" s="1"/>
  <c r="U4872" i="1" a="1"/>
  <c r="U4872" i="1" s="1"/>
  <c r="U4873" i="1" a="1"/>
  <c r="U4873" i="1" s="1"/>
  <c r="U4874" i="1" a="1"/>
  <c r="U4874" i="1" s="1"/>
  <c r="U4875" i="1" a="1"/>
  <c r="U4875" i="1" s="1"/>
  <c r="U4876" i="1" a="1"/>
  <c r="U4876" i="1" s="1"/>
  <c r="U4877" i="1" a="1"/>
  <c r="U4877" i="1" s="1"/>
  <c r="U4878" i="1" a="1"/>
  <c r="U4878" i="1" s="1"/>
  <c r="U4879" i="1" a="1"/>
  <c r="U4879" i="1" s="1"/>
  <c r="U4880" i="1" a="1"/>
  <c r="U4880" i="1" s="1"/>
  <c r="U4881" i="1" a="1"/>
  <c r="U4881" i="1" s="1"/>
  <c r="U4882" i="1" a="1"/>
  <c r="U4882" i="1" s="1"/>
  <c r="U4883" i="1" a="1"/>
  <c r="U4883" i="1" s="1"/>
  <c r="U4884" i="1" a="1"/>
  <c r="U4884" i="1" s="1"/>
  <c r="U4885" i="1" a="1"/>
  <c r="U4885" i="1" s="1"/>
  <c r="U4886" i="1" a="1"/>
  <c r="U4886" i="1" s="1"/>
  <c r="U4887" i="1" a="1"/>
  <c r="U4887" i="1" s="1"/>
  <c r="U4888" i="1" a="1"/>
  <c r="U4888" i="1" s="1"/>
  <c r="U4889" i="1" a="1"/>
  <c r="U4889" i="1" s="1"/>
  <c r="U4890" i="1" a="1"/>
  <c r="U4890" i="1" s="1"/>
  <c r="U4891" i="1" a="1"/>
  <c r="U4891" i="1" s="1"/>
  <c r="U4892" i="1" a="1"/>
  <c r="U4892" i="1" s="1"/>
  <c r="U4893" i="1" a="1"/>
  <c r="U4893" i="1" s="1"/>
  <c r="U4894" i="1" a="1"/>
  <c r="U4894" i="1" s="1"/>
  <c r="U4895" i="1" a="1"/>
  <c r="U4895" i="1" s="1"/>
  <c r="U4896" i="1" a="1"/>
  <c r="U4896" i="1" s="1"/>
  <c r="U4897" i="1" a="1"/>
  <c r="U4897" i="1" s="1"/>
  <c r="U4898" i="1" a="1"/>
  <c r="U4898" i="1" s="1"/>
  <c r="U4899" i="1" a="1"/>
  <c r="U4899" i="1" s="1"/>
  <c r="U4900" i="1" a="1"/>
  <c r="U4900" i="1" s="1"/>
  <c r="U4901" i="1" a="1"/>
  <c r="U4901" i="1" s="1"/>
  <c r="U4902" i="1" a="1"/>
  <c r="U4902" i="1" s="1"/>
  <c r="U4903" i="1" a="1"/>
  <c r="U4903" i="1" s="1"/>
  <c r="U4904" i="1" a="1"/>
  <c r="U4904" i="1" s="1"/>
  <c r="U4905" i="1" a="1"/>
  <c r="U4905" i="1" s="1"/>
  <c r="U4906" i="1" a="1"/>
  <c r="U4906" i="1" s="1"/>
  <c r="U4907" i="1" a="1"/>
  <c r="U4907" i="1" s="1"/>
  <c r="U4908" i="1" a="1"/>
  <c r="U4908" i="1" s="1"/>
  <c r="U4909" i="1" a="1"/>
  <c r="U4909" i="1" s="1"/>
  <c r="U4910" i="1" a="1"/>
  <c r="U4910" i="1" s="1"/>
  <c r="U4911" i="1" a="1"/>
  <c r="U4911" i="1" s="1"/>
  <c r="U4912" i="1" a="1"/>
  <c r="U4912" i="1" s="1"/>
  <c r="U4913" i="1" a="1"/>
  <c r="U4913" i="1" s="1"/>
  <c r="U4914" i="1" a="1"/>
  <c r="U4914" i="1" s="1"/>
  <c r="U4915" i="1" a="1"/>
  <c r="U4915" i="1" s="1"/>
  <c r="U4916" i="1" a="1"/>
  <c r="U4916" i="1" s="1"/>
  <c r="U4917" i="1" a="1"/>
  <c r="U4917" i="1" s="1"/>
  <c r="U4918" i="1" a="1"/>
  <c r="U4918" i="1" s="1"/>
  <c r="U4919" i="1" a="1"/>
  <c r="U4919" i="1" s="1"/>
  <c r="U4920" i="1" a="1"/>
  <c r="U4920" i="1" s="1"/>
  <c r="U4921" i="1" a="1"/>
  <c r="U4921" i="1" s="1"/>
  <c r="U4922" i="1" a="1"/>
  <c r="U4922" i="1" s="1"/>
  <c r="U4923" i="1" a="1"/>
  <c r="U4923" i="1" s="1"/>
  <c r="U4924" i="1" a="1"/>
  <c r="U4924" i="1" s="1"/>
  <c r="U4925" i="1" a="1"/>
  <c r="U4925" i="1" s="1"/>
  <c r="U4926" i="1" a="1"/>
  <c r="U4926" i="1" s="1"/>
  <c r="U4927" i="1" a="1"/>
  <c r="U4927" i="1" s="1"/>
  <c r="U4928" i="1" a="1"/>
  <c r="U4928" i="1" s="1"/>
  <c r="U4929" i="1" a="1"/>
  <c r="U4929" i="1" s="1"/>
  <c r="U4930" i="1" a="1"/>
  <c r="U4930" i="1" s="1"/>
  <c r="U4931" i="1" a="1"/>
  <c r="U4931" i="1" s="1"/>
  <c r="U4932" i="1" a="1"/>
  <c r="U4932" i="1" s="1"/>
  <c r="U4933" i="1" a="1"/>
  <c r="U4933" i="1" s="1"/>
  <c r="U4934" i="1" a="1"/>
  <c r="U4934" i="1" s="1"/>
  <c r="U4935" i="1" a="1"/>
  <c r="U4935" i="1" s="1"/>
  <c r="U4936" i="1" a="1"/>
  <c r="U4936" i="1" s="1"/>
  <c r="U4937" i="1" a="1"/>
  <c r="U4937" i="1" s="1"/>
  <c r="U4938" i="1" a="1"/>
  <c r="U4938" i="1" s="1"/>
  <c r="U4939" i="1" a="1"/>
  <c r="U4939" i="1" s="1"/>
  <c r="U4940" i="1" a="1"/>
  <c r="U4940" i="1" s="1"/>
  <c r="U4941" i="1" a="1"/>
  <c r="U4941" i="1" s="1"/>
  <c r="U4942" i="1" a="1"/>
  <c r="U4942" i="1" s="1"/>
  <c r="U4943" i="1" a="1"/>
  <c r="U4943" i="1" s="1"/>
  <c r="U4944" i="1" a="1"/>
  <c r="U4944" i="1" s="1"/>
  <c r="U4945" i="1" a="1"/>
  <c r="U4945" i="1" s="1"/>
  <c r="U4946" i="1" a="1"/>
  <c r="U4946" i="1" s="1"/>
  <c r="U4947" i="1" a="1"/>
  <c r="U4947" i="1" s="1"/>
  <c r="U4948" i="1" a="1"/>
  <c r="U4948" i="1" s="1"/>
  <c r="U4949" i="1" a="1"/>
  <c r="U4949" i="1" s="1"/>
  <c r="U4950" i="1" a="1"/>
  <c r="U4950" i="1" s="1"/>
  <c r="U4951" i="1" a="1"/>
  <c r="U4951" i="1" s="1"/>
  <c r="U4952" i="1" a="1"/>
  <c r="U4952" i="1" s="1"/>
  <c r="U4953" i="1" a="1"/>
  <c r="U4953" i="1" s="1"/>
  <c r="U4954" i="1" a="1"/>
  <c r="U4954" i="1" s="1"/>
  <c r="U4955" i="1" a="1"/>
  <c r="U4955" i="1" s="1"/>
  <c r="U4956" i="1" a="1"/>
  <c r="U4956" i="1" s="1"/>
  <c r="U4957" i="1" a="1"/>
  <c r="U4957" i="1" s="1"/>
  <c r="U4958" i="1" a="1"/>
  <c r="U4958" i="1" s="1"/>
  <c r="U4959" i="1" a="1"/>
  <c r="U4959" i="1" s="1"/>
  <c r="U4960" i="1" a="1"/>
  <c r="U4960" i="1" s="1"/>
  <c r="U4961" i="1" a="1"/>
  <c r="U4961" i="1" s="1"/>
  <c r="U4962" i="1" a="1"/>
  <c r="U4962" i="1" s="1"/>
  <c r="U4963" i="1" a="1"/>
  <c r="U4963" i="1" s="1"/>
  <c r="U4964" i="1" a="1"/>
  <c r="U4964" i="1" s="1"/>
  <c r="U4965" i="1" a="1"/>
  <c r="U4965" i="1" s="1"/>
  <c r="U4966" i="1" a="1"/>
  <c r="U4966" i="1" s="1"/>
  <c r="U4967" i="1" a="1"/>
  <c r="U4967" i="1" s="1"/>
  <c r="U4968" i="1" a="1"/>
  <c r="U4968" i="1" s="1"/>
  <c r="U4969" i="1" a="1"/>
  <c r="U4969" i="1" s="1"/>
  <c r="U4970" i="1" a="1"/>
  <c r="U4970" i="1" s="1"/>
  <c r="U4971" i="1" a="1"/>
  <c r="U4971" i="1" s="1"/>
  <c r="U4972" i="1" a="1"/>
  <c r="U4972" i="1" s="1"/>
  <c r="U4973" i="1" a="1"/>
  <c r="U4973" i="1" s="1"/>
  <c r="U4974" i="1" a="1"/>
  <c r="U4974" i="1" s="1"/>
  <c r="U4975" i="1" a="1"/>
  <c r="U4975" i="1" s="1"/>
  <c r="U4976" i="1" a="1"/>
  <c r="U4976" i="1" s="1"/>
  <c r="U4977" i="1" a="1"/>
  <c r="U4977" i="1" s="1"/>
  <c r="U4978" i="1" a="1"/>
  <c r="U4978" i="1" s="1"/>
  <c r="U4979" i="1" a="1"/>
  <c r="U4979" i="1" s="1"/>
  <c r="U4980" i="1" a="1"/>
  <c r="U4980" i="1" s="1"/>
  <c r="U4981" i="1" a="1"/>
  <c r="U4981" i="1" s="1"/>
  <c r="U4982" i="1" a="1"/>
  <c r="U4982" i="1" s="1"/>
  <c r="U4983" i="1" a="1"/>
  <c r="U4983" i="1" s="1"/>
  <c r="U4984" i="1" a="1"/>
  <c r="U4984" i="1" s="1"/>
  <c r="U4985" i="1" a="1"/>
  <c r="U4985" i="1" s="1"/>
  <c r="U4986" i="1" a="1"/>
  <c r="U4986" i="1" s="1"/>
  <c r="U4987" i="1" a="1"/>
  <c r="U4987" i="1" s="1"/>
  <c r="U4988" i="1" a="1"/>
  <c r="U4988" i="1" s="1"/>
  <c r="U4989" i="1" a="1"/>
  <c r="U4989" i="1" s="1"/>
  <c r="U4990" i="1" a="1"/>
  <c r="U4990" i="1" s="1"/>
  <c r="U4991" i="1" a="1"/>
  <c r="U4991" i="1" s="1"/>
  <c r="U4992" i="1" a="1"/>
  <c r="U4992" i="1" s="1"/>
  <c r="U4993" i="1" a="1"/>
  <c r="U4993" i="1" s="1"/>
  <c r="U4994" i="1" a="1"/>
  <c r="U4994" i="1" s="1"/>
  <c r="U4995" i="1" a="1"/>
  <c r="U4995" i="1" s="1"/>
  <c r="U4996" i="1" a="1"/>
  <c r="U4996" i="1" s="1"/>
  <c r="U4997" i="1" a="1"/>
  <c r="U4997" i="1" s="1"/>
  <c r="U4998" i="1" a="1"/>
  <c r="U4998" i="1" s="1"/>
  <c r="U4999" i="1" a="1"/>
  <c r="U4999" i="1" s="1"/>
  <c r="U5000" i="1" a="1"/>
  <c r="U5000" i="1" s="1"/>
  <c r="U5001" i="1" a="1"/>
  <c r="U5001" i="1" s="1"/>
  <c r="U5002" i="1" a="1"/>
  <c r="U5002" i="1" s="1"/>
  <c r="U5003" i="1" a="1"/>
  <c r="U5003" i="1" s="1"/>
  <c r="U5004" i="1" a="1"/>
  <c r="U5004" i="1" s="1"/>
  <c r="U5005" i="1" a="1"/>
  <c r="U5005" i="1" s="1"/>
  <c r="U5006" i="1" a="1"/>
  <c r="U5006" i="1" s="1"/>
  <c r="U5007" i="1" a="1"/>
  <c r="U5007" i="1" s="1"/>
  <c r="U5008" i="1" a="1"/>
  <c r="U5008" i="1" s="1"/>
  <c r="U5009" i="1" a="1"/>
  <c r="U5009" i="1" s="1"/>
  <c r="U5010" i="1" a="1"/>
  <c r="U5010" i="1" s="1"/>
  <c r="U5011" i="1" a="1"/>
  <c r="U5011" i="1" s="1"/>
  <c r="U5012" i="1" a="1"/>
  <c r="U5012" i="1" s="1"/>
  <c r="U5013" i="1" a="1"/>
  <c r="U5013" i="1" s="1"/>
  <c r="U5014" i="1" a="1"/>
  <c r="U5014" i="1" s="1"/>
  <c r="U5015" i="1" a="1"/>
  <c r="U5015" i="1" s="1"/>
  <c r="U5016" i="1" a="1"/>
  <c r="U5016" i="1" s="1"/>
  <c r="U5017" i="1" a="1"/>
  <c r="U5017" i="1" s="1"/>
  <c r="U5018" i="1" a="1"/>
  <c r="U5018" i="1" s="1"/>
  <c r="U5019" i="1" a="1"/>
  <c r="U5019" i="1" s="1"/>
  <c r="U5020" i="1" a="1"/>
  <c r="U5020" i="1" s="1"/>
  <c r="U5021" i="1" a="1"/>
  <c r="U5021" i="1" s="1"/>
  <c r="U5022" i="1" a="1"/>
  <c r="U5022" i="1" s="1"/>
  <c r="U5023" i="1" a="1"/>
  <c r="U5023" i="1" s="1"/>
  <c r="U5024" i="1" a="1"/>
  <c r="U5024" i="1" s="1"/>
  <c r="U5025" i="1" a="1"/>
  <c r="U5025" i="1" s="1"/>
  <c r="U5026" i="1" a="1"/>
  <c r="U5026" i="1" s="1"/>
  <c r="U5027" i="1" a="1"/>
  <c r="U5027" i="1" s="1"/>
  <c r="U5028" i="1" a="1"/>
  <c r="U5028" i="1" s="1"/>
  <c r="U5029" i="1" a="1"/>
  <c r="U5029" i="1" s="1"/>
  <c r="U5030" i="1" a="1"/>
  <c r="U5030" i="1" s="1"/>
  <c r="U5031" i="1" a="1"/>
  <c r="U5031" i="1" s="1"/>
  <c r="U5032" i="1" a="1"/>
  <c r="U5032" i="1" s="1"/>
  <c r="U5033" i="1" a="1"/>
  <c r="U5033" i="1" s="1"/>
  <c r="U5034" i="1" a="1"/>
  <c r="U5034" i="1" s="1"/>
  <c r="U5035" i="1" a="1"/>
  <c r="U5035" i="1" s="1"/>
  <c r="U5036" i="1" a="1"/>
  <c r="U5036" i="1" s="1"/>
  <c r="U5037" i="1" a="1"/>
  <c r="U5037" i="1" s="1"/>
  <c r="U5038" i="1" a="1"/>
  <c r="U5038" i="1" s="1"/>
  <c r="U5039" i="1" a="1"/>
  <c r="U5039" i="1" s="1"/>
  <c r="U5040" i="1" a="1"/>
  <c r="U5040" i="1" s="1"/>
  <c r="U5041" i="1" a="1"/>
  <c r="U5041" i="1" s="1"/>
  <c r="U5042" i="1" a="1"/>
  <c r="U5042" i="1" s="1"/>
  <c r="U5043" i="1" a="1"/>
  <c r="U5043" i="1" s="1"/>
  <c r="U5044" i="1" a="1"/>
  <c r="U5044" i="1" s="1"/>
  <c r="U5045" i="1" a="1"/>
  <c r="U5045" i="1" s="1"/>
  <c r="U5046" i="1" a="1"/>
  <c r="U5046" i="1" s="1"/>
  <c r="U5047" i="1" a="1"/>
  <c r="U5047" i="1" s="1"/>
  <c r="U5048" i="1" a="1"/>
  <c r="U5048" i="1" s="1"/>
  <c r="U5049" i="1" a="1"/>
  <c r="U5049" i="1" s="1"/>
  <c r="U5050" i="1" a="1"/>
  <c r="U5050" i="1" s="1"/>
  <c r="U5051" i="1" a="1"/>
  <c r="U5051" i="1" s="1"/>
  <c r="U5052" i="1" a="1"/>
  <c r="U5052" i="1" s="1"/>
  <c r="U5053" i="1" a="1"/>
  <c r="U5053" i="1" s="1"/>
  <c r="U5054" i="1" a="1"/>
  <c r="U5054" i="1" s="1"/>
  <c r="U5055" i="1" a="1"/>
  <c r="U5055" i="1" s="1"/>
  <c r="U5056" i="1" a="1"/>
  <c r="U5056" i="1" s="1"/>
  <c r="U5057" i="1" a="1"/>
  <c r="U5057" i="1" s="1"/>
  <c r="U5058" i="1" a="1"/>
  <c r="U5058" i="1" s="1"/>
  <c r="U5059" i="1" a="1"/>
  <c r="U5059" i="1" s="1"/>
  <c r="U5060" i="1" a="1"/>
  <c r="U5060" i="1" s="1"/>
  <c r="U5061" i="1" a="1"/>
  <c r="U5061" i="1" s="1"/>
  <c r="U5062" i="1" a="1"/>
  <c r="U5062" i="1" s="1"/>
  <c r="U5063" i="1" a="1"/>
  <c r="U5063" i="1" s="1"/>
  <c r="U5064" i="1" a="1"/>
  <c r="U5064" i="1" s="1"/>
  <c r="U5065" i="1" a="1"/>
  <c r="U5065" i="1" s="1"/>
  <c r="U5066" i="1" a="1"/>
  <c r="U5066" i="1" s="1"/>
  <c r="U5067" i="1" a="1"/>
  <c r="U5067" i="1" s="1"/>
  <c r="U5068" i="1" a="1"/>
  <c r="U5068" i="1" s="1"/>
  <c r="U5069" i="1" a="1"/>
  <c r="U5069" i="1" s="1"/>
  <c r="U5070" i="1" a="1"/>
  <c r="U5070" i="1" s="1"/>
  <c r="U5071" i="1" a="1"/>
  <c r="U5071" i="1" s="1"/>
  <c r="U5072" i="1" a="1"/>
  <c r="U5072" i="1" s="1"/>
  <c r="U5073" i="1" a="1"/>
  <c r="U5073" i="1" s="1"/>
  <c r="U5074" i="1" a="1"/>
  <c r="U5074" i="1" s="1"/>
  <c r="U5075" i="1" a="1"/>
  <c r="U5075" i="1" s="1"/>
  <c r="U5076" i="1" a="1"/>
  <c r="U5076" i="1" s="1"/>
  <c r="U5077" i="1" a="1"/>
  <c r="U5077" i="1" s="1"/>
  <c r="U5078" i="1" a="1"/>
  <c r="U5078" i="1" s="1"/>
  <c r="U5079" i="1" a="1"/>
  <c r="U5079" i="1" s="1"/>
  <c r="U5080" i="1" a="1"/>
  <c r="U5080" i="1" s="1"/>
  <c r="U5081" i="1" a="1"/>
  <c r="U5081" i="1" s="1"/>
  <c r="U5082" i="1" a="1"/>
  <c r="U5082" i="1" s="1"/>
  <c r="U5083" i="1" a="1"/>
  <c r="U5083" i="1" s="1"/>
  <c r="U5084" i="1" a="1"/>
  <c r="U5084" i="1" s="1"/>
  <c r="U5085" i="1" a="1"/>
  <c r="U5085" i="1" s="1"/>
  <c r="U5086" i="1" a="1"/>
  <c r="U5086" i="1" s="1"/>
  <c r="U5087" i="1" a="1"/>
  <c r="U5087" i="1" s="1"/>
  <c r="U5088" i="1" a="1"/>
  <c r="U5088" i="1" s="1"/>
  <c r="U5089" i="1" a="1"/>
  <c r="U5089" i="1" s="1"/>
  <c r="U5090" i="1" a="1"/>
  <c r="U5090" i="1" s="1"/>
  <c r="U5091" i="1" a="1"/>
  <c r="U5091" i="1" s="1"/>
  <c r="U5092" i="1" a="1"/>
  <c r="U5092" i="1" s="1"/>
  <c r="U5093" i="1" a="1"/>
  <c r="U5093" i="1" s="1"/>
  <c r="U5094" i="1" a="1"/>
  <c r="U5094" i="1" s="1"/>
  <c r="U5095" i="1" a="1"/>
  <c r="U5095" i="1" s="1"/>
  <c r="U5096" i="1" a="1"/>
  <c r="U5096" i="1" s="1"/>
  <c r="U5097" i="1" a="1"/>
  <c r="U5097" i="1" s="1"/>
  <c r="U5098" i="1" a="1"/>
  <c r="U5098" i="1" s="1"/>
  <c r="U5099" i="1" a="1"/>
  <c r="U5099" i="1" s="1"/>
  <c r="U5100" i="1" a="1"/>
  <c r="U5100" i="1" s="1"/>
  <c r="U5101" i="1" a="1"/>
  <c r="U5101" i="1" s="1"/>
  <c r="U5102" i="1" a="1"/>
  <c r="U5102" i="1" s="1"/>
  <c r="U5103" i="1" a="1"/>
  <c r="U5103" i="1" s="1"/>
  <c r="U5104" i="1" a="1"/>
  <c r="U5104" i="1" s="1"/>
  <c r="U5105" i="1" a="1"/>
  <c r="U5105" i="1" s="1"/>
  <c r="U5106" i="1" a="1"/>
  <c r="U5106" i="1" s="1"/>
  <c r="U5107" i="1" a="1"/>
  <c r="U5107" i="1" s="1"/>
  <c r="U5108" i="1" a="1"/>
  <c r="U5108" i="1" s="1"/>
  <c r="U5109" i="1" a="1"/>
  <c r="U5109" i="1" s="1"/>
  <c r="U5110" i="1" a="1"/>
  <c r="U5110" i="1" s="1"/>
  <c r="U5111" i="1" a="1"/>
  <c r="U5111" i="1" s="1"/>
  <c r="U5112" i="1" a="1"/>
  <c r="U5112" i="1" s="1"/>
  <c r="U5113" i="1" a="1"/>
  <c r="U5113" i="1" s="1"/>
  <c r="U5114" i="1" a="1"/>
  <c r="U5114" i="1" s="1"/>
  <c r="U5115" i="1" a="1"/>
  <c r="U5115" i="1" s="1"/>
  <c r="U5116" i="1" a="1"/>
  <c r="U5116" i="1" s="1"/>
  <c r="U5117" i="1" a="1"/>
  <c r="U5117" i="1" s="1"/>
  <c r="U5118" i="1" a="1"/>
  <c r="U5118" i="1" s="1"/>
  <c r="U5119" i="1" a="1"/>
  <c r="U5119" i="1" s="1"/>
  <c r="U5120" i="1" a="1"/>
  <c r="U5120" i="1" s="1"/>
  <c r="U5121" i="1" a="1"/>
  <c r="U5121" i="1" s="1"/>
  <c r="U5122" i="1" a="1"/>
  <c r="U5122" i="1" s="1"/>
  <c r="U5123" i="1" a="1"/>
  <c r="U5123" i="1" s="1"/>
  <c r="U5124" i="1" a="1"/>
  <c r="U5124" i="1" s="1"/>
  <c r="U5125" i="1" a="1"/>
  <c r="U5125" i="1" s="1"/>
  <c r="U5126" i="1" a="1"/>
  <c r="U5126" i="1" s="1"/>
  <c r="U5127" i="1" a="1"/>
  <c r="U5127" i="1" s="1"/>
  <c r="U5128" i="1" a="1"/>
  <c r="U5128" i="1" s="1"/>
  <c r="U5129" i="1" a="1"/>
  <c r="U5129" i="1" s="1"/>
  <c r="U5130" i="1" a="1"/>
  <c r="U5130" i="1" s="1"/>
  <c r="U5131" i="1" a="1"/>
  <c r="U5131" i="1" s="1"/>
  <c r="U5132" i="1" a="1"/>
  <c r="U5132" i="1" s="1"/>
  <c r="U5133" i="1" a="1"/>
  <c r="U5133" i="1" s="1"/>
  <c r="U5134" i="1" a="1"/>
  <c r="U5134" i="1" s="1"/>
  <c r="U5135" i="1" a="1"/>
  <c r="U5135" i="1" s="1"/>
  <c r="U5136" i="1" a="1"/>
  <c r="U5136" i="1" s="1"/>
  <c r="U5137" i="1" a="1"/>
  <c r="U5137" i="1" s="1"/>
  <c r="U5138" i="1" a="1"/>
  <c r="U5138" i="1" s="1"/>
  <c r="U5139" i="1" a="1"/>
  <c r="U5139" i="1" s="1"/>
  <c r="U5140" i="1" a="1"/>
  <c r="U5140" i="1" s="1"/>
  <c r="U5141" i="1" a="1"/>
  <c r="U5141" i="1" s="1"/>
  <c r="U5142" i="1" a="1"/>
  <c r="U5142" i="1" s="1"/>
  <c r="U5143" i="1" a="1"/>
  <c r="U5143" i="1" s="1"/>
  <c r="U5144" i="1" a="1"/>
  <c r="U5144" i="1" s="1"/>
  <c r="U5145" i="1" a="1"/>
  <c r="U5145" i="1" s="1"/>
  <c r="U5146" i="1" a="1"/>
  <c r="U5146" i="1" s="1"/>
  <c r="U5147" i="1" a="1"/>
  <c r="U5147" i="1" s="1"/>
  <c r="U5148" i="1" a="1"/>
  <c r="U5148" i="1" s="1"/>
  <c r="U5149" i="1" a="1"/>
  <c r="U5149" i="1" s="1"/>
  <c r="U5150" i="1" a="1"/>
  <c r="U5150" i="1" s="1"/>
  <c r="U5151" i="1" a="1"/>
  <c r="U5151" i="1" s="1"/>
  <c r="U5152" i="1" a="1"/>
  <c r="U5152" i="1" s="1"/>
  <c r="U5153" i="1" a="1"/>
  <c r="U5153" i="1" s="1"/>
  <c r="U5154" i="1" a="1"/>
  <c r="U5154" i="1" s="1"/>
  <c r="U5155" i="1" a="1"/>
  <c r="U5155" i="1" s="1"/>
  <c r="U5156" i="1" a="1"/>
  <c r="U5156" i="1" s="1"/>
  <c r="U5157" i="1" a="1"/>
  <c r="U5157" i="1" s="1"/>
  <c r="U5158" i="1" a="1"/>
  <c r="U5158" i="1" s="1"/>
  <c r="U5159" i="1" a="1"/>
  <c r="U5159" i="1" s="1"/>
  <c r="U5160" i="1" a="1"/>
  <c r="U5160" i="1" s="1"/>
  <c r="U5161" i="1" a="1"/>
  <c r="U5161" i="1" s="1"/>
  <c r="U5162" i="1" a="1"/>
  <c r="U5162" i="1" s="1"/>
  <c r="U5163" i="1" a="1"/>
  <c r="U5163" i="1" s="1"/>
  <c r="U5164" i="1" a="1"/>
  <c r="U5164" i="1" s="1"/>
  <c r="U5165" i="1" a="1"/>
  <c r="U5165" i="1" s="1"/>
  <c r="U5166" i="1" a="1"/>
  <c r="U5166" i="1" s="1"/>
  <c r="U5167" i="1" a="1"/>
  <c r="U5167" i="1" s="1"/>
  <c r="U5168" i="1" a="1"/>
  <c r="U5168" i="1" s="1"/>
  <c r="U5169" i="1" a="1"/>
  <c r="U5169" i="1" s="1"/>
  <c r="U5170" i="1" a="1"/>
  <c r="U5170" i="1" s="1"/>
  <c r="U5171" i="1" a="1"/>
  <c r="U5171" i="1" s="1"/>
  <c r="U5172" i="1" a="1"/>
  <c r="U5172" i="1" s="1"/>
  <c r="U5173" i="1" a="1"/>
  <c r="U5173" i="1" s="1"/>
  <c r="U5174" i="1" a="1"/>
  <c r="U5174" i="1" s="1"/>
  <c r="U5175" i="1" a="1"/>
  <c r="U5175" i="1" s="1"/>
  <c r="U5176" i="1" a="1"/>
  <c r="U5176" i="1" s="1"/>
  <c r="U5177" i="1" a="1"/>
  <c r="U5177" i="1" s="1"/>
  <c r="U5178" i="1" a="1"/>
  <c r="U5178" i="1" s="1"/>
  <c r="U5179" i="1" a="1"/>
  <c r="U5179" i="1" s="1"/>
  <c r="U5180" i="1" a="1"/>
  <c r="U5180" i="1" s="1"/>
  <c r="U5181" i="1" a="1"/>
  <c r="U5181" i="1" s="1"/>
  <c r="U5182" i="1" a="1"/>
  <c r="U5182" i="1" s="1"/>
  <c r="U5183" i="1" a="1"/>
  <c r="U5183" i="1" s="1"/>
  <c r="U5184" i="1" a="1"/>
  <c r="U5184" i="1" s="1"/>
  <c r="U5185" i="1" a="1"/>
  <c r="U5185" i="1" s="1"/>
  <c r="U5186" i="1" a="1"/>
  <c r="U5186" i="1" s="1"/>
  <c r="U5187" i="1" a="1"/>
  <c r="U5187" i="1" s="1"/>
  <c r="U5188" i="1" a="1"/>
  <c r="U5188" i="1" s="1"/>
  <c r="U5189" i="1" a="1"/>
  <c r="U5189" i="1" s="1"/>
  <c r="U5190" i="1" a="1"/>
  <c r="U5190" i="1" s="1"/>
  <c r="U5191" i="1" a="1"/>
  <c r="U5191" i="1" s="1"/>
  <c r="U5192" i="1" a="1"/>
  <c r="U5192" i="1" s="1"/>
  <c r="U5193" i="1" a="1"/>
  <c r="U5193" i="1" s="1"/>
  <c r="U5194" i="1" a="1"/>
  <c r="U5194" i="1" s="1"/>
  <c r="U5195" i="1" a="1"/>
  <c r="U5195" i="1" s="1"/>
  <c r="U5196" i="1" a="1"/>
  <c r="U5196" i="1" s="1"/>
  <c r="U5197" i="1" a="1"/>
  <c r="U5197" i="1" s="1"/>
  <c r="U5198" i="1" a="1"/>
  <c r="U5198" i="1" s="1"/>
  <c r="U5199" i="1" a="1"/>
  <c r="U5199" i="1" s="1"/>
  <c r="U5200" i="1" a="1"/>
  <c r="U5200" i="1" s="1"/>
  <c r="U5201" i="1" a="1"/>
  <c r="U5201" i="1" s="1"/>
  <c r="U5202" i="1" a="1"/>
  <c r="U5202" i="1" s="1"/>
  <c r="U5203" i="1" a="1"/>
  <c r="U5203" i="1" s="1"/>
  <c r="U5204" i="1" a="1"/>
  <c r="U5204" i="1" s="1"/>
  <c r="U5205" i="1" a="1"/>
  <c r="U5205" i="1" s="1"/>
  <c r="U5206" i="1" a="1"/>
  <c r="U5206" i="1" s="1"/>
  <c r="U5207" i="1" a="1"/>
  <c r="U5207" i="1" s="1"/>
  <c r="U5208" i="1" a="1"/>
  <c r="U5208" i="1" s="1"/>
  <c r="U5209" i="1" a="1"/>
  <c r="U5209" i="1" s="1"/>
  <c r="U5210" i="1" a="1"/>
  <c r="U5210" i="1" s="1"/>
  <c r="U5211" i="1" a="1"/>
  <c r="U5211" i="1" s="1"/>
  <c r="U5212" i="1" a="1"/>
  <c r="U5212" i="1" s="1"/>
  <c r="U5213" i="1" a="1"/>
  <c r="U5213" i="1" s="1"/>
  <c r="U5214" i="1" a="1"/>
  <c r="U5214" i="1" s="1"/>
  <c r="U5215" i="1" a="1"/>
  <c r="U5215" i="1" s="1"/>
  <c r="U5216" i="1" a="1"/>
  <c r="U5216" i="1" s="1"/>
  <c r="U5217" i="1" a="1"/>
  <c r="U5217" i="1" s="1"/>
  <c r="U5218" i="1" a="1"/>
  <c r="U5218" i="1" s="1"/>
  <c r="U5219" i="1" a="1"/>
  <c r="U5219" i="1" s="1"/>
  <c r="U5220" i="1" a="1"/>
  <c r="U5220" i="1" s="1"/>
  <c r="U5221" i="1" a="1"/>
  <c r="U5221" i="1" s="1"/>
  <c r="U5222" i="1" a="1"/>
  <c r="U5222" i="1" s="1"/>
  <c r="U5223" i="1" a="1"/>
  <c r="U5223" i="1" s="1"/>
  <c r="U5224" i="1" a="1"/>
  <c r="U5224" i="1" s="1"/>
  <c r="U5225" i="1" a="1"/>
  <c r="U5225" i="1" s="1"/>
  <c r="U5226" i="1" a="1"/>
  <c r="U5226" i="1" s="1"/>
  <c r="U5227" i="1" a="1"/>
  <c r="U5227" i="1" s="1"/>
  <c r="U5228" i="1" a="1"/>
  <c r="U5228" i="1" s="1"/>
  <c r="U5229" i="1" a="1"/>
  <c r="U5229" i="1" s="1"/>
  <c r="U5230" i="1" a="1"/>
  <c r="U5230" i="1" s="1"/>
  <c r="U5231" i="1" a="1"/>
  <c r="U5231" i="1" s="1"/>
  <c r="U5232" i="1" a="1"/>
  <c r="U5232" i="1" s="1"/>
  <c r="U5233" i="1" a="1"/>
  <c r="U5233" i="1" s="1"/>
  <c r="U5234" i="1" a="1"/>
  <c r="U5234" i="1" s="1"/>
  <c r="U5235" i="1" a="1"/>
  <c r="U5235" i="1" s="1"/>
  <c r="U5236" i="1" a="1"/>
  <c r="U5236" i="1" s="1"/>
  <c r="U5237" i="1" a="1"/>
  <c r="U5237" i="1" s="1"/>
  <c r="U5238" i="1" a="1"/>
  <c r="U5238" i="1" s="1"/>
  <c r="U5239" i="1" a="1"/>
  <c r="U5239" i="1" s="1"/>
  <c r="U5240" i="1" a="1"/>
  <c r="U5240" i="1" s="1"/>
  <c r="U5241" i="1" a="1"/>
  <c r="U5241" i="1" s="1"/>
  <c r="U5242" i="1" a="1"/>
  <c r="U5242" i="1" s="1"/>
  <c r="U5243" i="1" a="1"/>
  <c r="U5243" i="1" s="1"/>
  <c r="U5244" i="1" a="1"/>
  <c r="U5244" i="1" s="1"/>
  <c r="U5245" i="1" a="1"/>
  <c r="U5245" i="1" s="1"/>
  <c r="U5246" i="1" a="1"/>
  <c r="U5246" i="1" s="1"/>
  <c r="U5247" i="1" a="1"/>
  <c r="U5247" i="1" s="1"/>
  <c r="U5248" i="1" a="1"/>
  <c r="U5248" i="1" s="1"/>
  <c r="U5249" i="1" a="1"/>
  <c r="U5249" i="1" s="1"/>
  <c r="U5250" i="1" a="1"/>
  <c r="U5250" i="1" s="1"/>
  <c r="U5251" i="1" a="1"/>
  <c r="U5251" i="1" s="1"/>
  <c r="U5252" i="1" a="1"/>
  <c r="U5252" i="1" s="1"/>
  <c r="U5253" i="1" a="1"/>
  <c r="U5253" i="1" s="1"/>
  <c r="U5254" i="1" a="1"/>
  <c r="U5254" i="1" s="1"/>
  <c r="U5255" i="1" a="1"/>
  <c r="U5255" i="1" s="1"/>
  <c r="U5256" i="1" a="1"/>
  <c r="U5256" i="1" s="1"/>
  <c r="U5257" i="1" a="1"/>
  <c r="U5257" i="1" s="1"/>
  <c r="U5258" i="1" a="1"/>
  <c r="U5258" i="1" s="1"/>
  <c r="U5259" i="1" a="1"/>
  <c r="U5259" i="1" s="1"/>
  <c r="U5260" i="1" a="1"/>
  <c r="U5260" i="1" s="1"/>
  <c r="U5261" i="1" a="1"/>
  <c r="U5261" i="1" s="1"/>
  <c r="U5262" i="1" a="1"/>
  <c r="U5262" i="1" s="1"/>
  <c r="U5263" i="1" a="1"/>
  <c r="U5263" i="1" s="1"/>
  <c r="U5264" i="1" a="1"/>
  <c r="U5264" i="1" s="1"/>
  <c r="U5265" i="1" a="1"/>
  <c r="U5265" i="1" s="1"/>
  <c r="U5266" i="1" a="1"/>
  <c r="U5266" i="1" s="1"/>
  <c r="U5267" i="1" a="1"/>
  <c r="U5267" i="1" s="1"/>
  <c r="U5268" i="1" a="1"/>
  <c r="U5268" i="1" s="1"/>
  <c r="U5269" i="1" a="1"/>
  <c r="U5269" i="1" s="1"/>
  <c r="U5270" i="1" a="1"/>
  <c r="U5270" i="1" s="1"/>
  <c r="U5271" i="1" a="1"/>
  <c r="U5271" i="1" s="1"/>
  <c r="U5272" i="1" a="1"/>
  <c r="U5272" i="1" s="1"/>
  <c r="U5273" i="1" a="1"/>
  <c r="U5273" i="1" s="1"/>
  <c r="U5274" i="1" a="1"/>
  <c r="U5274" i="1" s="1"/>
  <c r="U5275" i="1" a="1"/>
  <c r="U5275" i="1" s="1"/>
  <c r="U5276" i="1" a="1"/>
  <c r="U5276" i="1" s="1"/>
  <c r="U5277" i="1" a="1"/>
  <c r="U5277" i="1" s="1"/>
  <c r="U5278" i="1" a="1"/>
  <c r="U5278" i="1" s="1"/>
  <c r="U5279" i="1" a="1"/>
  <c r="U5279" i="1" s="1"/>
  <c r="U5280" i="1" a="1"/>
  <c r="U5280" i="1" s="1"/>
  <c r="U5281" i="1" a="1"/>
  <c r="U5281" i="1" s="1"/>
  <c r="U5282" i="1" a="1"/>
  <c r="U5282" i="1" s="1"/>
  <c r="U5283" i="1" a="1"/>
  <c r="U5283" i="1" s="1"/>
  <c r="U5284" i="1" a="1"/>
  <c r="U5284" i="1" s="1"/>
  <c r="U5285" i="1" a="1"/>
  <c r="U5285" i="1" s="1"/>
  <c r="U5286" i="1" a="1"/>
  <c r="U5286" i="1" s="1"/>
  <c r="U5287" i="1" a="1"/>
  <c r="U5287" i="1" s="1"/>
  <c r="U5288" i="1" a="1"/>
  <c r="U5288" i="1" s="1"/>
  <c r="U5289" i="1" a="1"/>
  <c r="U5289" i="1" s="1"/>
  <c r="U5290" i="1" a="1"/>
  <c r="U5290" i="1" s="1"/>
  <c r="U5291" i="1" a="1"/>
  <c r="U5291" i="1" s="1"/>
  <c r="U5292" i="1" a="1"/>
  <c r="U5292" i="1" s="1"/>
  <c r="U5293" i="1" a="1"/>
  <c r="U5293" i="1" s="1"/>
  <c r="U5294" i="1" a="1"/>
  <c r="U5294" i="1" s="1"/>
  <c r="U5295" i="1" a="1"/>
  <c r="U5295" i="1" s="1"/>
  <c r="U5296" i="1" a="1"/>
  <c r="U5296" i="1" s="1"/>
  <c r="U5297" i="1" a="1"/>
  <c r="U5297" i="1" s="1"/>
  <c r="U5298" i="1" a="1"/>
  <c r="U5298" i="1" s="1"/>
  <c r="U5299" i="1" a="1"/>
  <c r="U5299" i="1" s="1"/>
  <c r="U5300" i="1" a="1"/>
  <c r="U5300" i="1" s="1"/>
  <c r="U5301" i="1" a="1"/>
  <c r="U5301" i="1" s="1"/>
  <c r="U5302" i="1" a="1"/>
  <c r="U5302" i="1" s="1"/>
  <c r="U5303" i="1" a="1"/>
  <c r="U5303" i="1" s="1"/>
  <c r="U5304" i="1" a="1"/>
  <c r="U5304" i="1" s="1"/>
  <c r="U5305" i="1" a="1"/>
  <c r="U5305" i="1" s="1"/>
  <c r="U5306" i="1" a="1"/>
  <c r="U5306" i="1" s="1"/>
  <c r="U5307" i="1" a="1"/>
  <c r="U5307" i="1" s="1"/>
  <c r="U5308" i="1" a="1"/>
  <c r="U5308" i="1" s="1"/>
  <c r="U5309" i="1" a="1"/>
  <c r="U5309" i="1" s="1"/>
  <c r="U5310" i="1" a="1"/>
  <c r="U5310" i="1" s="1"/>
  <c r="U5311" i="1" a="1"/>
  <c r="U5311" i="1" s="1"/>
  <c r="U5312" i="1" a="1"/>
  <c r="U5312" i="1" s="1"/>
  <c r="U5313" i="1" a="1"/>
  <c r="U5313" i="1" s="1"/>
  <c r="U5314" i="1" a="1"/>
  <c r="U5314" i="1" s="1"/>
  <c r="U5315" i="1" a="1"/>
  <c r="U5315" i="1" s="1"/>
  <c r="U5316" i="1" a="1"/>
  <c r="U5316" i="1" s="1"/>
  <c r="U5317" i="1" a="1"/>
  <c r="U5317" i="1" s="1"/>
  <c r="U5318" i="1" a="1"/>
  <c r="U5318" i="1" s="1"/>
  <c r="U5319" i="1" a="1"/>
  <c r="U5319" i="1" s="1"/>
  <c r="U5320" i="1" a="1"/>
  <c r="U5320" i="1" s="1"/>
  <c r="U5321" i="1" a="1"/>
  <c r="U5321" i="1" s="1"/>
  <c r="U5322" i="1" a="1"/>
  <c r="U5322" i="1" s="1"/>
  <c r="U5323" i="1" a="1"/>
  <c r="U5323" i="1" s="1"/>
  <c r="U5324" i="1" a="1"/>
  <c r="U5324" i="1" s="1"/>
  <c r="U5325" i="1" a="1"/>
  <c r="U5325" i="1" s="1"/>
  <c r="U5326" i="1" a="1"/>
  <c r="U5326" i="1" s="1"/>
  <c r="U5327" i="1" a="1"/>
  <c r="U5327" i="1" s="1"/>
  <c r="U5328" i="1" a="1"/>
  <c r="U5328" i="1" s="1"/>
  <c r="U5329" i="1" a="1"/>
  <c r="U5329" i="1" s="1"/>
  <c r="U5330" i="1" a="1"/>
  <c r="U5330" i="1" s="1"/>
  <c r="U5331" i="1" a="1"/>
  <c r="U5331" i="1" s="1"/>
  <c r="U5332" i="1" a="1"/>
  <c r="U5332" i="1" s="1"/>
  <c r="U5333" i="1" a="1"/>
  <c r="U5333" i="1" s="1"/>
  <c r="U5334" i="1" a="1"/>
  <c r="U5334" i="1" s="1"/>
  <c r="U5335" i="1" a="1"/>
  <c r="U5335" i="1" s="1"/>
  <c r="U5336" i="1" a="1"/>
  <c r="U5336" i="1" s="1"/>
  <c r="U5337" i="1" a="1"/>
  <c r="U5337" i="1" s="1"/>
  <c r="U5338" i="1" a="1"/>
  <c r="U5338" i="1" s="1"/>
  <c r="U5339" i="1" a="1"/>
  <c r="U5339" i="1" s="1"/>
  <c r="U5340" i="1" a="1"/>
  <c r="U5340" i="1" s="1"/>
  <c r="U5341" i="1" a="1"/>
  <c r="U5341" i="1" s="1"/>
  <c r="U5342" i="1" a="1"/>
  <c r="U5342" i="1" s="1"/>
  <c r="U5343" i="1" a="1"/>
  <c r="U5343" i="1" s="1"/>
  <c r="U5344" i="1" a="1"/>
  <c r="U5344" i="1" s="1"/>
  <c r="U5345" i="1" a="1"/>
  <c r="U5345" i="1" s="1"/>
  <c r="U5346" i="1" a="1"/>
  <c r="U5346" i="1" s="1"/>
  <c r="U5347" i="1" a="1"/>
  <c r="U5347" i="1" s="1"/>
  <c r="U5348" i="1" a="1"/>
  <c r="U5348" i="1" s="1"/>
  <c r="U5349" i="1" a="1"/>
  <c r="U5349" i="1" s="1"/>
  <c r="U5350" i="1" a="1"/>
  <c r="U5350" i="1" s="1"/>
  <c r="U5351" i="1" a="1"/>
  <c r="U5351" i="1" s="1"/>
  <c r="U5352" i="1" a="1"/>
  <c r="U5352" i="1" s="1"/>
  <c r="U5353" i="1" a="1"/>
  <c r="U5353" i="1" s="1"/>
  <c r="U5354" i="1" a="1"/>
  <c r="U5354" i="1" s="1"/>
  <c r="U5355" i="1" a="1"/>
  <c r="U5355" i="1" s="1"/>
  <c r="U5356" i="1" a="1"/>
  <c r="U5356" i="1" s="1"/>
  <c r="U5357" i="1" a="1"/>
  <c r="U5357" i="1" s="1"/>
  <c r="U5358" i="1" a="1"/>
  <c r="U5358" i="1" s="1"/>
  <c r="U5359" i="1" a="1"/>
  <c r="U5359" i="1" s="1"/>
  <c r="U5360" i="1" a="1"/>
  <c r="U5360" i="1" s="1"/>
  <c r="U5361" i="1" a="1"/>
  <c r="U5361" i="1" s="1"/>
  <c r="U5362" i="1" a="1"/>
  <c r="U5362" i="1" s="1"/>
  <c r="U5363" i="1" a="1"/>
  <c r="U5363" i="1" s="1"/>
  <c r="U5364" i="1" a="1"/>
  <c r="U5364" i="1" s="1"/>
  <c r="U5365" i="1" a="1"/>
  <c r="U5365" i="1" s="1"/>
  <c r="U5366" i="1" a="1"/>
  <c r="U5366" i="1" s="1"/>
  <c r="U5367" i="1" a="1"/>
  <c r="U5367" i="1" s="1"/>
  <c r="U5368" i="1" a="1"/>
  <c r="U5368" i="1" s="1"/>
  <c r="U5369" i="1" a="1"/>
  <c r="U5369" i="1" s="1"/>
  <c r="U5370" i="1" a="1"/>
  <c r="U5370" i="1" s="1"/>
  <c r="U5371" i="1" a="1"/>
  <c r="U5371" i="1" s="1"/>
  <c r="U5372" i="1" a="1"/>
  <c r="U5372" i="1" s="1"/>
  <c r="U5373" i="1" a="1"/>
  <c r="U5373" i="1" s="1"/>
  <c r="U5374" i="1" a="1"/>
  <c r="U5374" i="1" s="1"/>
  <c r="U5375" i="1" a="1"/>
  <c r="U5375" i="1" s="1"/>
  <c r="U5376" i="1" a="1"/>
  <c r="U5376" i="1" s="1"/>
  <c r="U5377" i="1" a="1"/>
  <c r="U5377" i="1" s="1"/>
  <c r="U5378" i="1" a="1"/>
  <c r="U5378" i="1" s="1"/>
  <c r="U5379" i="1" a="1"/>
  <c r="U5379" i="1" s="1"/>
  <c r="U5380" i="1" a="1"/>
  <c r="U5380" i="1" s="1"/>
  <c r="U5381" i="1" a="1"/>
  <c r="U5381" i="1" s="1"/>
  <c r="U5382" i="1" a="1"/>
  <c r="U5382" i="1" s="1"/>
  <c r="U5383" i="1" a="1"/>
  <c r="U5383" i="1" s="1"/>
  <c r="U5384" i="1" a="1"/>
  <c r="U5384" i="1" s="1"/>
  <c r="U5385" i="1" a="1"/>
  <c r="U5385" i="1" s="1"/>
  <c r="U5386" i="1" a="1"/>
  <c r="U5386" i="1" s="1"/>
  <c r="U5387" i="1" a="1"/>
  <c r="U5387" i="1" s="1"/>
  <c r="U5388" i="1" a="1"/>
  <c r="U5388" i="1" s="1"/>
  <c r="U5389" i="1" a="1"/>
  <c r="U5389" i="1" s="1"/>
  <c r="U5390" i="1" a="1"/>
  <c r="U5390" i="1" s="1"/>
  <c r="U5391" i="1" a="1"/>
  <c r="U5391" i="1" s="1"/>
  <c r="U5392" i="1" a="1"/>
  <c r="U5392" i="1" s="1"/>
  <c r="U5393" i="1" a="1"/>
  <c r="U5393" i="1" s="1"/>
  <c r="U5394" i="1" a="1"/>
  <c r="U5394" i="1" s="1"/>
  <c r="U5395" i="1" a="1"/>
  <c r="U5395" i="1" s="1"/>
  <c r="U5396" i="1" a="1"/>
  <c r="U5396" i="1" s="1"/>
  <c r="U5397" i="1" a="1"/>
  <c r="U5397" i="1" s="1"/>
  <c r="U5398" i="1" a="1"/>
  <c r="U5398" i="1" s="1"/>
  <c r="U5399" i="1" a="1"/>
  <c r="U5399" i="1" s="1"/>
  <c r="U5400" i="1" a="1"/>
  <c r="U5400" i="1" s="1"/>
  <c r="U5401" i="1" a="1"/>
  <c r="U5401" i="1" s="1"/>
  <c r="U5402" i="1" a="1"/>
  <c r="U5402" i="1" s="1"/>
  <c r="U5403" i="1" a="1"/>
  <c r="U5403" i="1" s="1"/>
  <c r="U5404" i="1" a="1"/>
  <c r="U5404" i="1" s="1"/>
  <c r="U5405" i="1" a="1"/>
  <c r="U5405" i="1" s="1"/>
  <c r="U5406" i="1" a="1"/>
  <c r="U5406" i="1" s="1"/>
  <c r="U5407" i="1" a="1"/>
  <c r="U5407" i="1" s="1"/>
  <c r="U5408" i="1" a="1"/>
  <c r="U5408" i="1" s="1"/>
  <c r="U5409" i="1" a="1"/>
  <c r="U5409" i="1" s="1"/>
  <c r="U5410" i="1" a="1"/>
  <c r="U5410" i="1" s="1"/>
  <c r="U5411" i="1" a="1"/>
  <c r="U5411" i="1" s="1"/>
  <c r="U5412" i="1" a="1"/>
  <c r="U5412" i="1" s="1"/>
  <c r="U5413" i="1" a="1"/>
  <c r="U5413" i="1" s="1"/>
  <c r="U5414" i="1" a="1"/>
  <c r="U5414" i="1" s="1"/>
  <c r="U5415" i="1" a="1"/>
  <c r="U5415" i="1" s="1"/>
  <c r="U5416" i="1" a="1"/>
  <c r="U5416" i="1" s="1"/>
  <c r="U5417" i="1" a="1"/>
  <c r="U5417" i="1" s="1"/>
  <c r="U5418" i="1" a="1"/>
  <c r="U5418" i="1" s="1"/>
  <c r="U5419" i="1" a="1"/>
  <c r="U5419" i="1" s="1"/>
  <c r="U5420" i="1" a="1"/>
  <c r="U5420" i="1" s="1"/>
  <c r="U5421" i="1" a="1"/>
  <c r="U5421" i="1" s="1"/>
  <c r="U5422" i="1" a="1"/>
  <c r="U5422" i="1" s="1"/>
  <c r="U5423" i="1" a="1"/>
  <c r="U5423" i="1" s="1"/>
  <c r="U5424" i="1" a="1"/>
  <c r="U5424" i="1" s="1"/>
  <c r="U5425" i="1" a="1"/>
  <c r="U5425" i="1" s="1"/>
  <c r="U5426" i="1" a="1"/>
  <c r="U5426" i="1" s="1"/>
  <c r="U5427" i="1" a="1"/>
  <c r="U5427" i="1" s="1"/>
  <c r="U5428" i="1" a="1"/>
  <c r="U5428" i="1" s="1"/>
  <c r="U5429" i="1" a="1"/>
  <c r="U5429" i="1" s="1"/>
  <c r="U5430" i="1" a="1"/>
  <c r="U5430" i="1" s="1"/>
  <c r="U5431" i="1" a="1"/>
  <c r="U5431" i="1" s="1"/>
  <c r="U5432" i="1" a="1"/>
  <c r="U5432" i="1" s="1"/>
  <c r="U5433" i="1" a="1"/>
  <c r="U5433" i="1" s="1"/>
  <c r="U5434" i="1" a="1"/>
  <c r="U5434" i="1" s="1"/>
  <c r="U5435" i="1" a="1"/>
  <c r="U5435" i="1" s="1"/>
  <c r="U5436" i="1" a="1"/>
  <c r="U5436" i="1" s="1"/>
  <c r="U5437" i="1" a="1"/>
  <c r="U5437" i="1" s="1"/>
  <c r="U5438" i="1" a="1"/>
  <c r="U5438" i="1" s="1"/>
  <c r="U5439" i="1" a="1"/>
  <c r="U5439" i="1" s="1"/>
  <c r="U5440" i="1" a="1"/>
  <c r="U5440" i="1" s="1"/>
  <c r="U5441" i="1" a="1"/>
  <c r="U5441" i="1" s="1"/>
  <c r="U5442" i="1" a="1"/>
  <c r="U5442" i="1" s="1"/>
  <c r="U5443" i="1" a="1"/>
  <c r="U5443" i="1" s="1"/>
  <c r="U5444" i="1" a="1"/>
  <c r="U5444" i="1" s="1"/>
  <c r="U5445" i="1" a="1"/>
  <c r="U5445" i="1" s="1"/>
  <c r="U5446" i="1" a="1"/>
  <c r="U5446" i="1" s="1"/>
  <c r="U5447" i="1" a="1"/>
  <c r="U5447" i="1" s="1"/>
  <c r="U5448" i="1" a="1"/>
  <c r="U5448" i="1" s="1"/>
  <c r="U5449" i="1" a="1"/>
  <c r="U5449" i="1" s="1"/>
  <c r="U5450" i="1" a="1"/>
  <c r="U5450" i="1" s="1"/>
  <c r="U5451" i="1" a="1"/>
  <c r="U5451" i="1" s="1"/>
  <c r="U5452" i="1" a="1"/>
  <c r="U5452" i="1" s="1"/>
  <c r="U5453" i="1" a="1"/>
  <c r="U5453" i="1" s="1"/>
  <c r="U5454" i="1" a="1"/>
  <c r="U5454" i="1" s="1"/>
  <c r="U5455" i="1" a="1"/>
  <c r="U5455" i="1" s="1"/>
  <c r="U5456" i="1" a="1"/>
  <c r="U5456" i="1" s="1"/>
  <c r="U5457" i="1" a="1"/>
  <c r="U5457" i="1" s="1"/>
  <c r="U5458" i="1" a="1"/>
  <c r="U5458" i="1" s="1"/>
  <c r="U5459" i="1" a="1"/>
  <c r="U5459" i="1" s="1"/>
  <c r="U5460" i="1" a="1"/>
  <c r="U5460" i="1" s="1"/>
  <c r="U5461" i="1" a="1"/>
  <c r="U5461" i="1" s="1"/>
  <c r="U5462" i="1" a="1"/>
  <c r="U5462" i="1" s="1"/>
  <c r="U5463" i="1" a="1"/>
  <c r="U5463" i="1" s="1"/>
  <c r="U5464" i="1" a="1"/>
  <c r="U5464" i="1" s="1"/>
  <c r="U5465" i="1" a="1"/>
  <c r="U5465" i="1" s="1"/>
  <c r="U5466" i="1" a="1"/>
  <c r="U5466" i="1" s="1"/>
  <c r="U5467" i="1" a="1"/>
  <c r="U5467" i="1" s="1"/>
  <c r="U5468" i="1" a="1"/>
  <c r="U5468" i="1" s="1"/>
  <c r="U5469" i="1" a="1"/>
  <c r="U5469" i="1" s="1"/>
  <c r="U5470" i="1" a="1"/>
  <c r="U5470" i="1" s="1"/>
  <c r="U5471" i="1" a="1"/>
  <c r="U5471" i="1" s="1"/>
  <c r="U5472" i="1" a="1"/>
  <c r="U5472" i="1" s="1"/>
  <c r="U5473" i="1" a="1"/>
  <c r="U5473" i="1" s="1"/>
  <c r="U5474" i="1" a="1"/>
  <c r="U5474" i="1" s="1"/>
  <c r="U5475" i="1" a="1"/>
  <c r="U5475" i="1" s="1"/>
  <c r="U5476" i="1" a="1"/>
  <c r="U5476" i="1" s="1"/>
  <c r="U5477" i="1" a="1"/>
  <c r="U5477" i="1" s="1"/>
  <c r="U5478" i="1" a="1"/>
  <c r="U5478" i="1" s="1"/>
  <c r="U5479" i="1" a="1"/>
  <c r="U5479" i="1" s="1"/>
  <c r="U5480" i="1" a="1"/>
  <c r="U5480" i="1" s="1"/>
  <c r="U5481" i="1" a="1"/>
  <c r="U5481" i="1" s="1"/>
  <c r="U5482" i="1" a="1"/>
  <c r="U5482" i="1" s="1"/>
  <c r="U5483" i="1" a="1"/>
  <c r="U5483" i="1" s="1"/>
  <c r="U5484" i="1" a="1"/>
  <c r="U5484" i="1" s="1"/>
  <c r="U5485" i="1" a="1"/>
  <c r="U5485" i="1" s="1"/>
  <c r="U5486" i="1" a="1"/>
  <c r="U5486" i="1" s="1"/>
  <c r="U5487" i="1" a="1"/>
  <c r="U5487" i="1" s="1"/>
  <c r="U5488" i="1" a="1"/>
  <c r="U5488" i="1" s="1"/>
  <c r="U5489" i="1" a="1"/>
  <c r="U5489" i="1" s="1"/>
  <c r="U5490" i="1" a="1"/>
  <c r="U5490" i="1" s="1"/>
  <c r="U5491" i="1" a="1"/>
  <c r="U5491" i="1" s="1"/>
  <c r="U5492" i="1" a="1"/>
  <c r="U5492" i="1" s="1"/>
  <c r="U5493" i="1" a="1"/>
  <c r="U5493" i="1" s="1"/>
  <c r="U5494" i="1" a="1"/>
  <c r="U5494" i="1" s="1"/>
  <c r="U5495" i="1" a="1"/>
  <c r="U5495" i="1" s="1"/>
  <c r="U5496" i="1" a="1"/>
  <c r="U5496" i="1" s="1"/>
  <c r="U5497" i="1" a="1"/>
  <c r="U5497" i="1" s="1"/>
  <c r="U5498" i="1" a="1"/>
  <c r="U5498" i="1" s="1"/>
  <c r="U5499" i="1" a="1"/>
  <c r="U5499" i="1" s="1"/>
  <c r="U5500" i="1" a="1"/>
  <c r="U5500" i="1" s="1"/>
  <c r="U5501" i="1" a="1"/>
  <c r="U5501" i="1" s="1"/>
  <c r="U5502" i="1" a="1"/>
  <c r="U5502" i="1" s="1"/>
  <c r="U5503" i="1" a="1"/>
  <c r="U5503" i="1" s="1"/>
  <c r="U5504" i="1" a="1"/>
  <c r="U5504" i="1" s="1"/>
  <c r="U5505" i="1" a="1"/>
  <c r="U5505" i="1" s="1"/>
  <c r="U5506" i="1" a="1"/>
  <c r="U5506" i="1" s="1"/>
  <c r="U5507" i="1" a="1"/>
  <c r="U5507" i="1" s="1"/>
  <c r="U5508" i="1" a="1"/>
  <c r="U5508" i="1" s="1"/>
  <c r="U5509" i="1" a="1"/>
  <c r="U5509" i="1" s="1"/>
  <c r="U5510" i="1" a="1"/>
  <c r="U5510" i="1" s="1"/>
  <c r="U5511" i="1" a="1"/>
  <c r="U5511" i="1" s="1"/>
  <c r="U5512" i="1" a="1"/>
  <c r="U5512" i="1" s="1"/>
  <c r="U5513" i="1" a="1"/>
  <c r="U5513" i="1" s="1"/>
  <c r="U5514" i="1" a="1"/>
  <c r="U5514" i="1" s="1"/>
  <c r="U5515" i="1" a="1"/>
  <c r="U5515" i="1" s="1"/>
  <c r="U5516" i="1" a="1"/>
  <c r="U5516" i="1" s="1"/>
  <c r="U5517" i="1" a="1"/>
  <c r="U5517" i="1" s="1"/>
  <c r="U5518" i="1" a="1"/>
  <c r="U5518" i="1" s="1"/>
  <c r="U5519" i="1" a="1"/>
  <c r="U5519" i="1" s="1"/>
  <c r="U5520" i="1" a="1"/>
  <c r="U5520" i="1" s="1"/>
  <c r="U5521" i="1" a="1"/>
  <c r="U5521" i="1" s="1"/>
  <c r="U5522" i="1" a="1"/>
  <c r="U5522" i="1" s="1"/>
  <c r="U5523" i="1" a="1"/>
  <c r="U5523" i="1" s="1"/>
  <c r="U5524" i="1" a="1"/>
  <c r="U5524" i="1" s="1"/>
  <c r="U5525" i="1" a="1"/>
  <c r="U5525" i="1" s="1"/>
  <c r="U5526" i="1" a="1"/>
  <c r="U5526" i="1" s="1"/>
  <c r="U5527" i="1" a="1"/>
  <c r="U5527" i="1" s="1"/>
  <c r="U5528" i="1" a="1"/>
  <c r="U5528" i="1" s="1"/>
  <c r="U5529" i="1" a="1"/>
  <c r="U5529" i="1" s="1"/>
  <c r="U5530" i="1" a="1"/>
  <c r="U5530" i="1" s="1"/>
  <c r="U5531" i="1" a="1"/>
  <c r="U5531" i="1" s="1"/>
  <c r="U5532" i="1" a="1"/>
  <c r="U5532" i="1" s="1"/>
  <c r="U5533" i="1" a="1"/>
  <c r="U5533" i="1" s="1"/>
  <c r="U5534" i="1" a="1"/>
  <c r="U5534" i="1" s="1"/>
  <c r="U5535" i="1" a="1"/>
  <c r="U5535" i="1" s="1"/>
  <c r="U5536" i="1" a="1"/>
  <c r="U5536" i="1" s="1"/>
  <c r="U5537" i="1" a="1"/>
  <c r="U5537" i="1" s="1"/>
  <c r="U5538" i="1" a="1"/>
  <c r="U5538" i="1" s="1"/>
  <c r="U5539" i="1" a="1"/>
  <c r="U5539" i="1" s="1"/>
  <c r="U5540" i="1" a="1"/>
  <c r="U5540" i="1" s="1"/>
  <c r="U5541" i="1" a="1"/>
  <c r="U5541" i="1" s="1"/>
  <c r="U5542" i="1" a="1"/>
  <c r="U5542" i="1" s="1"/>
  <c r="U5543" i="1" a="1"/>
  <c r="U5543" i="1" s="1"/>
  <c r="U5544" i="1" a="1"/>
  <c r="U5544" i="1" s="1"/>
  <c r="U5545" i="1" a="1"/>
  <c r="U5545" i="1" s="1"/>
  <c r="U5546" i="1" a="1"/>
  <c r="U5546" i="1" s="1"/>
  <c r="U5547" i="1" a="1"/>
  <c r="U5547" i="1" s="1"/>
  <c r="U5548" i="1" a="1"/>
  <c r="U5548" i="1" s="1"/>
  <c r="U5549" i="1" a="1"/>
  <c r="U5549" i="1" s="1"/>
  <c r="U5550" i="1" a="1"/>
  <c r="U5550" i="1" s="1"/>
  <c r="U5551" i="1" a="1"/>
  <c r="U5551" i="1" s="1"/>
  <c r="U5552" i="1" a="1"/>
  <c r="U5552" i="1" s="1"/>
  <c r="U5553" i="1" a="1"/>
  <c r="U5553" i="1" s="1"/>
  <c r="U5554" i="1" a="1"/>
  <c r="U5554" i="1" s="1"/>
  <c r="U5555" i="1" a="1"/>
  <c r="U5555" i="1" s="1"/>
  <c r="U5556" i="1" a="1"/>
  <c r="U5556" i="1" s="1"/>
  <c r="U5557" i="1" a="1"/>
  <c r="U5557" i="1" s="1"/>
  <c r="U5558" i="1" a="1"/>
  <c r="U5558" i="1" s="1"/>
  <c r="U5559" i="1" a="1"/>
  <c r="U5559" i="1" s="1"/>
  <c r="U5560" i="1" a="1"/>
  <c r="U5560" i="1" s="1"/>
  <c r="U5561" i="1" a="1"/>
  <c r="U5561" i="1" s="1"/>
  <c r="U5562" i="1" a="1"/>
  <c r="U5562" i="1" s="1"/>
  <c r="U5563" i="1" a="1"/>
  <c r="U5563" i="1" s="1"/>
  <c r="U5564" i="1" a="1"/>
  <c r="U5564" i="1" s="1"/>
  <c r="U5565" i="1" a="1"/>
  <c r="U5565" i="1" s="1"/>
  <c r="U5566" i="1" a="1"/>
  <c r="U5566" i="1" s="1"/>
  <c r="U5567" i="1" a="1"/>
  <c r="U5567" i="1" s="1"/>
  <c r="U5568" i="1" a="1"/>
  <c r="U5568" i="1" s="1"/>
  <c r="U5569" i="1" a="1"/>
  <c r="U5569" i="1" s="1"/>
  <c r="U5570" i="1" a="1"/>
  <c r="U5570" i="1" s="1"/>
  <c r="U5571" i="1" a="1"/>
  <c r="U5571" i="1" s="1"/>
  <c r="U5572" i="1" a="1"/>
  <c r="U5572" i="1" s="1"/>
  <c r="U5573" i="1" a="1"/>
  <c r="U5573" i="1" s="1"/>
  <c r="U5574" i="1" a="1"/>
  <c r="U5574" i="1" s="1"/>
  <c r="U5575" i="1" a="1"/>
  <c r="U5575" i="1" s="1"/>
  <c r="U5576" i="1" a="1"/>
  <c r="U5576" i="1" s="1"/>
  <c r="U5577" i="1" a="1"/>
  <c r="U5577" i="1" s="1"/>
  <c r="U5578" i="1" a="1"/>
  <c r="U5578" i="1" s="1"/>
  <c r="U5579" i="1" a="1"/>
  <c r="U5579" i="1" s="1"/>
  <c r="U5580" i="1" a="1"/>
  <c r="U5580" i="1" s="1"/>
  <c r="U5581" i="1" a="1"/>
  <c r="U5581" i="1" s="1"/>
  <c r="U5582" i="1" a="1"/>
  <c r="U5582" i="1" s="1"/>
  <c r="U5583" i="1" a="1"/>
  <c r="U5583" i="1" s="1"/>
  <c r="U5584" i="1" a="1"/>
  <c r="U5584" i="1" s="1"/>
  <c r="U5585" i="1" a="1"/>
  <c r="U5585" i="1" s="1"/>
  <c r="U5586" i="1" a="1"/>
  <c r="U5586" i="1" s="1"/>
  <c r="U5587" i="1" a="1"/>
  <c r="U5587" i="1" s="1"/>
  <c r="U5588" i="1" a="1"/>
  <c r="U5588" i="1" s="1"/>
  <c r="U5589" i="1" a="1"/>
  <c r="U5589" i="1" s="1"/>
  <c r="U5590" i="1" a="1"/>
  <c r="U5590" i="1" s="1"/>
  <c r="U5591" i="1" a="1"/>
  <c r="U5591" i="1" s="1"/>
  <c r="U5592" i="1" a="1"/>
  <c r="U5592" i="1" s="1"/>
  <c r="U5593" i="1" a="1"/>
  <c r="U5593" i="1" s="1"/>
  <c r="U5594" i="1" a="1"/>
  <c r="U5594" i="1" s="1"/>
  <c r="U5595" i="1" a="1"/>
  <c r="U5595" i="1" s="1"/>
  <c r="U5596" i="1" a="1"/>
  <c r="U5596" i="1" s="1"/>
  <c r="U5597" i="1" a="1"/>
  <c r="U5597" i="1" s="1"/>
  <c r="U5598" i="1" a="1"/>
  <c r="U5598" i="1" s="1"/>
  <c r="U5599" i="1" a="1"/>
  <c r="U5599" i="1" s="1"/>
  <c r="U5600" i="1" a="1"/>
  <c r="U5600" i="1" s="1"/>
  <c r="U5601" i="1" a="1"/>
  <c r="U5601" i="1" s="1"/>
  <c r="U5602" i="1" a="1"/>
  <c r="U5602" i="1" s="1"/>
  <c r="U5603" i="1" a="1"/>
  <c r="U5603" i="1" s="1"/>
  <c r="U5604" i="1" a="1"/>
  <c r="U5604" i="1" s="1"/>
  <c r="U5605" i="1" a="1"/>
  <c r="U5605" i="1" s="1"/>
  <c r="U5606" i="1" a="1"/>
  <c r="U5606" i="1" s="1"/>
  <c r="U5607" i="1" a="1"/>
  <c r="U5607" i="1" s="1"/>
  <c r="U5608" i="1" a="1"/>
  <c r="U5608" i="1" s="1"/>
  <c r="U5609" i="1" a="1"/>
  <c r="U5609" i="1" s="1"/>
  <c r="U5610" i="1" a="1"/>
  <c r="U5610" i="1" s="1"/>
  <c r="U5611" i="1" a="1"/>
  <c r="U5611" i="1" s="1"/>
  <c r="U5612" i="1" a="1"/>
  <c r="U5612" i="1" s="1"/>
  <c r="U5613" i="1" a="1"/>
  <c r="U5613" i="1" s="1"/>
  <c r="U5614" i="1" a="1"/>
  <c r="U5614" i="1" s="1"/>
  <c r="U5615" i="1" a="1"/>
  <c r="U5615" i="1" s="1"/>
  <c r="U5616" i="1" a="1"/>
  <c r="U5616" i="1" s="1"/>
  <c r="U5617" i="1" a="1"/>
  <c r="U5617" i="1" s="1"/>
  <c r="U5618" i="1" a="1"/>
  <c r="U5618" i="1" s="1"/>
  <c r="U5619" i="1" a="1"/>
  <c r="U5619" i="1" s="1"/>
  <c r="U5620" i="1" a="1"/>
  <c r="U5620" i="1" s="1"/>
  <c r="U5621" i="1" a="1"/>
  <c r="U5621" i="1" s="1"/>
  <c r="U5622" i="1" a="1"/>
  <c r="U5622" i="1" s="1"/>
  <c r="U5623" i="1" a="1"/>
  <c r="U5623" i="1" s="1"/>
  <c r="U5624" i="1" a="1"/>
  <c r="U5624" i="1" s="1"/>
  <c r="U5625" i="1" a="1"/>
  <c r="U5625" i="1" s="1"/>
  <c r="U5626" i="1" a="1"/>
  <c r="U5626" i="1" s="1"/>
  <c r="U5627" i="1" a="1"/>
  <c r="U5627" i="1" s="1"/>
  <c r="U5628" i="1" a="1"/>
  <c r="U5628" i="1" s="1"/>
  <c r="U5629" i="1" a="1"/>
  <c r="U5629" i="1" s="1"/>
  <c r="U5630" i="1" a="1"/>
  <c r="U5630" i="1" s="1"/>
  <c r="U5631" i="1" a="1"/>
  <c r="U5631" i="1" s="1"/>
  <c r="U5632" i="1" a="1"/>
  <c r="U5632" i="1" s="1"/>
  <c r="U5633" i="1" a="1"/>
  <c r="U5633" i="1" s="1"/>
  <c r="U5634" i="1" a="1"/>
  <c r="U5634" i="1" s="1"/>
  <c r="U5635" i="1" a="1"/>
  <c r="U5635" i="1" s="1"/>
  <c r="U5636" i="1" a="1"/>
  <c r="U5636" i="1" s="1"/>
  <c r="U5637" i="1" a="1"/>
  <c r="U5637" i="1" s="1"/>
  <c r="U5638" i="1" a="1"/>
  <c r="U5638" i="1" s="1"/>
  <c r="U5639" i="1" a="1"/>
  <c r="U5639" i="1" s="1"/>
  <c r="U5640" i="1" a="1"/>
  <c r="U5640" i="1" s="1"/>
  <c r="U5641" i="1" a="1"/>
  <c r="U5641" i="1" s="1"/>
  <c r="U5642" i="1" a="1"/>
  <c r="U5642" i="1" s="1"/>
  <c r="U5643" i="1" a="1"/>
  <c r="U5643" i="1" s="1"/>
  <c r="U5644" i="1" a="1"/>
  <c r="U5644" i="1" s="1"/>
  <c r="U5645" i="1" a="1"/>
  <c r="U5645" i="1" s="1"/>
  <c r="U5646" i="1" a="1"/>
  <c r="U5646" i="1" s="1"/>
  <c r="U5647" i="1" a="1"/>
  <c r="U5647" i="1" s="1"/>
  <c r="U5648" i="1" a="1"/>
  <c r="U5648" i="1" s="1"/>
  <c r="U5649" i="1" a="1"/>
  <c r="U5649" i="1" s="1"/>
  <c r="U5650" i="1" a="1"/>
  <c r="U5650" i="1" s="1"/>
  <c r="U5651" i="1" a="1"/>
  <c r="U5651" i="1" s="1"/>
  <c r="U5652" i="1" a="1"/>
  <c r="U5652" i="1" s="1"/>
  <c r="U5653" i="1" a="1"/>
  <c r="U5653" i="1" s="1"/>
  <c r="U5654" i="1" a="1"/>
  <c r="U5654" i="1" s="1"/>
  <c r="U5655" i="1" a="1"/>
  <c r="U5655" i="1" s="1"/>
  <c r="U5656" i="1" a="1"/>
  <c r="U5656" i="1" s="1"/>
  <c r="U5657" i="1" a="1"/>
  <c r="U5657" i="1" s="1"/>
  <c r="U5658" i="1" a="1"/>
  <c r="U5658" i="1" s="1"/>
  <c r="U5659" i="1" a="1"/>
  <c r="U5659" i="1" s="1"/>
  <c r="U5660" i="1" a="1"/>
  <c r="U5660" i="1" s="1"/>
  <c r="U5661" i="1" a="1"/>
  <c r="U5661" i="1" s="1"/>
  <c r="U5662" i="1" a="1"/>
  <c r="U5662" i="1" s="1"/>
  <c r="U5663" i="1" a="1"/>
  <c r="U5663" i="1" s="1"/>
  <c r="U5664" i="1" a="1"/>
  <c r="U5664" i="1" s="1"/>
  <c r="U5665" i="1" a="1"/>
  <c r="U5665" i="1" s="1"/>
  <c r="U5666" i="1" a="1"/>
  <c r="U5666" i="1" s="1"/>
  <c r="U5667" i="1" a="1"/>
  <c r="U5667" i="1" s="1"/>
  <c r="U5668" i="1" a="1"/>
  <c r="U5668" i="1" s="1"/>
  <c r="U5669" i="1" a="1"/>
  <c r="U5669" i="1" s="1"/>
  <c r="U5670" i="1" a="1"/>
  <c r="U5670" i="1" s="1"/>
  <c r="U5671" i="1" a="1"/>
  <c r="U5671" i="1" s="1"/>
  <c r="U5672" i="1" a="1"/>
  <c r="U5672" i="1" s="1"/>
  <c r="U5673" i="1" a="1"/>
  <c r="U5673" i="1" s="1"/>
  <c r="U5674" i="1" a="1"/>
  <c r="U5674" i="1" s="1"/>
  <c r="U5675" i="1" a="1"/>
  <c r="U5675" i="1" s="1"/>
  <c r="U5676" i="1" a="1"/>
  <c r="U5676" i="1" s="1"/>
  <c r="U5677" i="1" a="1"/>
  <c r="U5677" i="1" s="1"/>
  <c r="U5678" i="1" a="1"/>
  <c r="U5678" i="1" s="1"/>
  <c r="U5679" i="1" a="1"/>
  <c r="U5679" i="1" s="1"/>
  <c r="U5680" i="1" a="1"/>
  <c r="U5680" i="1" s="1"/>
  <c r="U5681" i="1" a="1"/>
  <c r="U5681" i="1" s="1"/>
  <c r="U5682" i="1" a="1"/>
  <c r="U5682" i="1" s="1"/>
  <c r="U5683" i="1" a="1"/>
  <c r="U5683" i="1" s="1"/>
  <c r="U5684" i="1" a="1"/>
  <c r="U5684" i="1" s="1"/>
  <c r="U5685" i="1" a="1"/>
  <c r="U5685" i="1" s="1"/>
  <c r="U5686" i="1" a="1"/>
  <c r="U5686" i="1" s="1"/>
  <c r="U5687" i="1" a="1"/>
  <c r="U5687" i="1" s="1"/>
  <c r="U5688" i="1" a="1"/>
  <c r="U5688" i="1" s="1"/>
  <c r="U5689" i="1" a="1"/>
  <c r="U5689" i="1" s="1"/>
  <c r="U5690" i="1" a="1"/>
  <c r="U5690" i="1" s="1"/>
  <c r="U5691" i="1" a="1"/>
  <c r="U5691" i="1" s="1"/>
  <c r="U5692" i="1" a="1"/>
  <c r="U5692" i="1" s="1"/>
  <c r="U5693" i="1" a="1"/>
  <c r="U5693" i="1" s="1"/>
  <c r="U5694" i="1" a="1"/>
  <c r="U5694" i="1" s="1"/>
  <c r="U5695" i="1" a="1"/>
  <c r="U5695" i="1" s="1"/>
  <c r="U5696" i="1" a="1"/>
  <c r="U5696" i="1" s="1"/>
  <c r="U5697" i="1" a="1"/>
  <c r="U5697" i="1" s="1"/>
  <c r="U5698" i="1" a="1"/>
  <c r="U5698" i="1" s="1"/>
  <c r="U5699" i="1" a="1"/>
  <c r="U5699" i="1" s="1"/>
  <c r="U5700" i="1" a="1"/>
  <c r="U5700" i="1" s="1"/>
  <c r="U5701" i="1" a="1"/>
  <c r="U5701" i="1" s="1"/>
  <c r="U5702" i="1" a="1"/>
  <c r="U5702" i="1" s="1"/>
  <c r="U5703" i="1" a="1"/>
  <c r="U5703" i="1" s="1"/>
  <c r="U5704" i="1" a="1"/>
  <c r="U5704" i="1" s="1"/>
  <c r="U5705" i="1" a="1"/>
  <c r="U5705" i="1" s="1"/>
  <c r="U5706" i="1" a="1"/>
  <c r="U5706" i="1" s="1"/>
  <c r="U5707" i="1" a="1"/>
  <c r="U5707" i="1" s="1"/>
  <c r="U5708" i="1" a="1"/>
  <c r="U5708" i="1" s="1"/>
  <c r="U5709" i="1" a="1"/>
  <c r="U5709" i="1" s="1"/>
  <c r="U5710" i="1" a="1"/>
  <c r="U5710" i="1" s="1"/>
  <c r="U5711" i="1" a="1"/>
  <c r="U5711" i="1" s="1"/>
  <c r="U5712" i="1" a="1"/>
  <c r="U5712" i="1" s="1"/>
  <c r="U5713" i="1" a="1"/>
  <c r="U5713" i="1" s="1"/>
  <c r="U5714" i="1" a="1"/>
  <c r="U5714" i="1" s="1"/>
  <c r="U5715" i="1" a="1"/>
  <c r="U5715" i="1" s="1"/>
  <c r="U5716" i="1" a="1"/>
  <c r="U5716" i="1" s="1"/>
  <c r="U5717" i="1" a="1"/>
  <c r="U5717" i="1" s="1"/>
  <c r="U5718" i="1" a="1"/>
  <c r="U5718" i="1" s="1"/>
  <c r="U5719" i="1" a="1"/>
  <c r="U5719" i="1" s="1"/>
  <c r="U5720" i="1" a="1"/>
  <c r="U5720" i="1" s="1"/>
  <c r="U5721" i="1" a="1"/>
  <c r="U5721" i="1" s="1"/>
  <c r="U5722" i="1" a="1"/>
  <c r="U5722" i="1" s="1"/>
  <c r="U5723" i="1" a="1"/>
  <c r="U5723" i="1" s="1"/>
  <c r="U5724" i="1" a="1"/>
  <c r="U5724" i="1" s="1"/>
  <c r="U5725" i="1" a="1"/>
  <c r="U5725" i="1" s="1"/>
  <c r="U5726" i="1" a="1"/>
  <c r="U5726" i="1" s="1"/>
  <c r="U5727" i="1" a="1"/>
  <c r="U5727" i="1" s="1"/>
  <c r="U5728" i="1" a="1"/>
  <c r="U5728" i="1" s="1"/>
  <c r="U5729" i="1" a="1"/>
  <c r="U5729" i="1" s="1"/>
  <c r="U5730" i="1" a="1"/>
  <c r="U5730" i="1" s="1"/>
  <c r="U5731" i="1" a="1"/>
  <c r="U5731" i="1" s="1"/>
  <c r="U5732" i="1" a="1"/>
  <c r="U5732" i="1" s="1"/>
  <c r="U5733" i="1" a="1"/>
  <c r="U5733" i="1" s="1"/>
  <c r="U5734" i="1" a="1"/>
  <c r="U5734" i="1" s="1"/>
  <c r="U5735" i="1" a="1"/>
  <c r="U5735" i="1" s="1"/>
  <c r="U5736" i="1" a="1"/>
  <c r="U5736" i="1" s="1"/>
  <c r="U5737" i="1" a="1"/>
  <c r="U5737" i="1" s="1"/>
  <c r="U5738" i="1" a="1"/>
  <c r="U5738" i="1" s="1"/>
  <c r="U5739" i="1" a="1"/>
  <c r="U5739" i="1" s="1"/>
  <c r="U5740" i="1" a="1"/>
  <c r="U5740" i="1" s="1"/>
  <c r="U5741" i="1" a="1"/>
  <c r="U5741" i="1" s="1"/>
  <c r="U5742" i="1" a="1"/>
  <c r="U5742" i="1" s="1"/>
  <c r="U5743" i="1" a="1"/>
  <c r="U5743" i="1" s="1"/>
  <c r="U5744" i="1" a="1"/>
  <c r="U5744" i="1" s="1"/>
  <c r="U5745" i="1" a="1"/>
  <c r="U5745" i="1" s="1"/>
  <c r="U5746" i="1" a="1"/>
  <c r="U5746" i="1" s="1"/>
  <c r="U5747" i="1" a="1"/>
  <c r="U5747" i="1" s="1"/>
  <c r="U5748" i="1" a="1"/>
  <c r="U5748" i="1" s="1"/>
  <c r="U5749" i="1" a="1"/>
  <c r="U5749" i="1" s="1"/>
  <c r="U5750" i="1" a="1"/>
  <c r="U5750" i="1" s="1"/>
  <c r="U5751" i="1" a="1"/>
  <c r="U5751" i="1" s="1"/>
  <c r="U5752" i="1" a="1"/>
  <c r="U5752" i="1" s="1"/>
  <c r="U5753" i="1" a="1"/>
  <c r="U5753" i="1" s="1"/>
  <c r="U5754" i="1" a="1"/>
  <c r="U5754" i="1" s="1"/>
  <c r="U5755" i="1" a="1"/>
  <c r="U5755" i="1" s="1"/>
  <c r="U5756" i="1" a="1"/>
  <c r="U5756" i="1" s="1"/>
  <c r="U5757" i="1" a="1"/>
  <c r="U5757" i="1" s="1"/>
  <c r="U5758" i="1" a="1"/>
  <c r="U5758" i="1" s="1"/>
  <c r="U5759" i="1" a="1"/>
  <c r="U5759" i="1" s="1"/>
  <c r="U5760" i="1" a="1"/>
  <c r="U5760" i="1" s="1"/>
  <c r="U5761" i="1" a="1"/>
  <c r="U5761" i="1" s="1"/>
  <c r="U5762" i="1" a="1"/>
  <c r="U5762" i="1" s="1"/>
  <c r="U5763" i="1" a="1"/>
  <c r="U5763" i="1" s="1"/>
  <c r="U5764" i="1" a="1"/>
  <c r="U5764" i="1" s="1"/>
  <c r="U5765" i="1" a="1"/>
  <c r="U5765" i="1" s="1"/>
  <c r="U5766" i="1" a="1"/>
  <c r="U5766" i="1" s="1"/>
  <c r="U5767" i="1" a="1"/>
  <c r="U5767" i="1" s="1"/>
  <c r="U5768" i="1" a="1"/>
  <c r="U5768" i="1" s="1"/>
  <c r="U5769" i="1" a="1"/>
  <c r="U5769" i="1" s="1"/>
  <c r="U5770" i="1" a="1"/>
  <c r="U5770" i="1" s="1"/>
  <c r="U5771" i="1" a="1"/>
  <c r="U5771" i="1" s="1"/>
  <c r="U5772" i="1" a="1"/>
  <c r="U5772" i="1" s="1"/>
  <c r="U5773" i="1" a="1"/>
  <c r="U5773" i="1" s="1"/>
  <c r="U5774" i="1" a="1"/>
  <c r="U5774" i="1" s="1"/>
  <c r="U5775" i="1" a="1"/>
  <c r="U5775" i="1" s="1"/>
  <c r="U5776" i="1" a="1"/>
  <c r="U5776" i="1" s="1"/>
  <c r="U5777" i="1" a="1"/>
  <c r="U5777" i="1" s="1"/>
  <c r="U5778" i="1" a="1"/>
  <c r="U5778" i="1" s="1"/>
  <c r="U5779" i="1" a="1"/>
  <c r="U5779" i="1" s="1"/>
  <c r="U5780" i="1" a="1"/>
  <c r="U5780" i="1" s="1"/>
  <c r="U5781" i="1" a="1"/>
  <c r="U5781" i="1" s="1"/>
  <c r="U5782" i="1" a="1"/>
  <c r="U5782" i="1" s="1"/>
  <c r="U5783" i="1" a="1"/>
  <c r="U5783" i="1" s="1"/>
  <c r="U5784" i="1" a="1"/>
  <c r="U5784" i="1" s="1"/>
  <c r="U5785" i="1" a="1"/>
  <c r="U5785" i="1" s="1"/>
  <c r="U5786" i="1" a="1"/>
  <c r="U5786" i="1" s="1"/>
  <c r="U5787" i="1" a="1"/>
  <c r="U5787" i="1" s="1"/>
  <c r="U5788" i="1" a="1"/>
  <c r="U5788" i="1" s="1"/>
  <c r="U5789" i="1" a="1"/>
  <c r="U5789" i="1" s="1"/>
  <c r="U5790" i="1" a="1"/>
  <c r="U5790" i="1" s="1"/>
  <c r="U5791" i="1" a="1"/>
  <c r="U5791" i="1" s="1"/>
  <c r="U5792" i="1" a="1"/>
  <c r="U5792" i="1" s="1"/>
  <c r="U5793" i="1" a="1"/>
  <c r="U5793" i="1" s="1"/>
  <c r="U5794" i="1" a="1"/>
  <c r="U5794" i="1" s="1"/>
  <c r="U5795" i="1" a="1"/>
  <c r="U5795" i="1" s="1"/>
  <c r="U5796" i="1" a="1"/>
  <c r="U5796" i="1" s="1"/>
  <c r="U5797" i="1" a="1"/>
  <c r="U5797" i="1" s="1"/>
  <c r="U5798" i="1" a="1"/>
  <c r="U5798" i="1" s="1"/>
  <c r="U5799" i="1" a="1"/>
  <c r="U5799" i="1" s="1"/>
  <c r="U5800" i="1" a="1"/>
  <c r="U5800" i="1" s="1"/>
  <c r="U5801" i="1" a="1"/>
  <c r="U5801" i="1" s="1"/>
  <c r="U5802" i="1" a="1"/>
  <c r="U5802" i="1" s="1"/>
  <c r="U5803" i="1" a="1"/>
  <c r="U5803" i="1" s="1"/>
  <c r="U5804" i="1" a="1"/>
  <c r="U5804" i="1" s="1"/>
  <c r="U5805" i="1" a="1"/>
  <c r="U5805" i="1" s="1"/>
  <c r="U5806" i="1" a="1"/>
  <c r="U5806" i="1" s="1"/>
  <c r="U5807" i="1" a="1"/>
  <c r="U5807" i="1" s="1"/>
  <c r="U5808" i="1" a="1"/>
  <c r="U5808" i="1" s="1"/>
  <c r="U5809" i="1" a="1"/>
  <c r="U5809" i="1" s="1"/>
  <c r="U5810" i="1" a="1"/>
  <c r="U5810" i="1" s="1"/>
  <c r="U5811" i="1" a="1"/>
  <c r="U5811" i="1" s="1"/>
  <c r="U5812" i="1" a="1"/>
  <c r="U5812" i="1" s="1"/>
  <c r="U5813" i="1" a="1"/>
  <c r="U5813" i="1" s="1"/>
  <c r="U5814" i="1" a="1"/>
  <c r="U5814" i="1" s="1"/>
  <c r="U5815" i="1" a="1"/>
  <c r="U5815" i="1" s="1"/>
  <c r="U5816" i="1" a="1"/>
  <c r="U5816" i="1" s="1"/>
  <c r="U5817" i="1" a="1"/>
  <c r="U5817" i="1" s="1"/>
  <c r="U5818" i="1" a="1"/>
  <c r="U5818" i="1" s="1"/>
  <c r="U5819" i="1" a="1"/>
  <c r="U5819" i="1" s="1"/>
  <c r="U5820" i="1" a="1"/>
  <c r="U5820" i="1" s="1"/>
  <c r="U5821" i="1" a="1"/>
  <c r="U5821" i="1" s="1"/>
  <c r="U5822" i="1" a="1"/>
  <c r="U5822" i="1" s="1"/>
  <c r="U5823" i="1" a="1"/>
  <c r="U5823" i="1" s="1"/>
  <c r="U5824" i="1" a="1"/>
  <c r="U5824" i="1" s="1"/>
  <c r="U5825" i="1" a="1"/>
  <c r="U5825" i="1" s="1"/>
  <c r="U5826" i="1" a="1"/>
  <c r="U5826" i="1" s="1"/>
  <c r="U5827" i="1" a="1"/>
  <c r="U5827" i="1" s="1"/>
  <c r="U5828" i="1" a="1"/>
  <c r="U5828" i="1" s="1"/>
  <c r="U5829" i="1" a="1"/>
  <c r="U5829" i="1" s="1"/>
  <c r="U5830" i="1" a="1"/>
  <c r="U5830" i="1" s="1"/>
  <c r="U5831" i="1" a="1"/>
  <c r="U5831" i="1" s="1"/>
  <c r="U5832" i="1" a="1"/>
  <c r="U5832" i="1" s="1"/>
  <c r="U5833" i="1" a="1"/>
  <c r="U5833" i="1" s="1"/>
  <c r="U5834" i="1" a="1"/>
  <c r="U5834" i="1" s="1"/>
  <c r="U5835" i="1" a="1"/>
  <c r="U5835" i="1" s="1"/>
  <c r="U5836" i="1" a="1"/>
  <c r="U5836" i="1" s="1"/>
  <c r="U5837" i="1" a="1"/>
  <c r="U5837" i="1" s="1"/>
  <c r="U5838" i="1" a="1"/>
  <c r="U5838" i="1" s="1"/>
  <c r="U5839" i="1" a="1"/>
  <c r="U5839" i="1" s="1"/>
  <c r="U5840" i="1" a="1"/>
  <c r="U5840" i="1" s="1"/>
  <c r="U5841" i="1" a="1"/>
  <c r="U5841" i="1" s="1"/>
  <c r="U5842" i="1" a="1"/>
  <c r="U5842" i="1" s="1"/>
  <c r="U5843" i="1" a="1"/>
  <c r="U5843" i="1" s="1"/>
  <c r="U5844" i="1" a="1"/>
  <c r="U5844" i="1" s="1"/>
  <c r="U5845" i="1" a="1"/>
  <c r="U5845" i="1" s="1"/>
  <c r="U5846" i="1" a="1"/>
  <c r="U5846" i="1" s="1"/>
  <c r="U5847" i="1" a="1"/>
  <c r="U5847" i="1" s="1"/>
  <c r="U5848" i="1" a="1"/>
  <c r="U5848" i="1" s="1"/>
  <c r="U5849" i="1" a="1"/>
  <c r="U5849" i="1" s="1"/>
  <c r="U5850" i="1" a="1"/>
  <c r="U5850" i="1" s="1"/>
  <c r="U5851" i="1" a="1"/>
  <c r="U5851" i="1" s="1"/>
  <c r="U5852" i="1" a="1"/>
  <c r="U5852" i="1" s="1"/>
  <c r="U5853" i="1" a="1"/>
  <c r="U5853" i="1" s="1"/>
  <c r="U5854" i="1" a="1"/>
  <c r="U5854" i="1" s="1"/>
  <c r="U5855" i="1" a="1"/>
  <c r="U5855" i="1" s="1"/>
  <c r="U5856" i="1" a="1"/>
  <c r="U5856" i="1" s="1"/>
  <c r="U5857" i="1" a="1"/>
  <c r="U5857" i="1" s="1"/>
  <c r="U5858" i="1" a="1"/>
  <c r="U5858" i="1" s="1"/>
  <c r="U5859" i="1" a="1"/>
  <c r="U5859" i="1" s="1"/>
  <c r="U5860" i="1" a="1"/>
  <c r="U5860" i="1" s="1"/>
  <c r="U5861" i="1" a="1"/>
  <c r="U5861" i="1" s="1"/>
  <c r="U5862" i="1" a="1"/>
  <c r="U5862" i="1" s="1"/>
  <c r="U5863" i="1" a="1"/>
  <c r="U5863" i="1" s="1"/>
  <c r="U5864" i="1" a="1"/>
  <c r="U5864" i="1" s="1"/>
  <c r="U5865" i="1" a="1"/>
  <c r="U5865" i="1" s="1"/>
  <c r="U5866" i="1" a="1"/>
  <c r="U5866" i="1" s="1"/>
  <c r="U5867" i="1" a="1"/>
  <c r="U5867" i="1" s="1"/>
  <c r="U5868" i="1" a="1"/>
  <c r="U5868" i="1" s="1"/>
  <c r="U5869" i="1" a="1"/>
  <c r="U5869" i="1" s="1"/>
  <c r="U5870" i="1" a="1"/>
  <c r="U5870" i="1" s="1"/>
  <c r="U5871" i="1" a="1"/>
  <c r="U5871" i="1" s="1"/>
  <c r="U5872" i="1" a="1"/>
  <c r="U5872" i="1" s="1"/>
  <c r="U5873" i="1" a="1"/>
  <c r="U5873" i="1" s="1"/>
  <c r="U5874" i="1" a="1"/>
  <c r="U5874" i="1" s="1"/>
  <c r="U5875" i="1" a="1"/>
  <c r="U5875" i="1" s="1"/>
  <c r="U5876" i="1" a="1"/>
  <c r="U5876" i="1" s="1"/>
  <c r="U5877" i="1" a="1"/>
  <c r="U5877" i="1" s="1"/>
  <c r="U5878" i="1" a="1"/>
  <c r="U5878" i="1" s="1"/>
  <c r="U5879" i="1" a="1"/>
  <c r="U5879" i="1" s="1"/>
  <c r="U5880" i="1" a="1"/>
  <c r="U5880" i="1" s="1"/>
  <c r="U5881" i="1" a="1"/>
  <c r="U5881" i="1" s="1"/>
  <c r="U5882" i="1" a="1"/>
  <c r="U5882" i="1" s="1"/>
  <c r="U5883" i="1" a="1"/>
  <c r="U5883" i="1" s="1"/>
  <c r="U5884" i="1" a="1"/>
  <c r="U5884" i="1" s="1"/>
  <c r="U5885" i="1" a="1"/>
  <c r="U5885" i="1" s="1"/>
  <c r="U5886" i="1" a="1"/>
  <c r="U5886" i="1" s="1"/>
  <c r="U5887" i="1" a="1"/>
  <c r="U5887" i="1" s="1"/>
  <c r="U5888" i="1" a="1"/>
  <c r="U5888" i="1" s="1"/>
  <c r="U5889" i="1" a="1"/>
  <c r="U5889" i="1" s="1"/>
  <c r="U5890" i="1" a="1"/>
  <c r="U5890" i="1" s="1"/>
  <c r="U5891" i="1" a="1"/>
  <c r="U5891" i="1" s="1"/>
  <c r="U5892" i="1" a="1"/>
  <c r="U5892" i="1" s="1"/>
  <c r="U5893" i="1" a="1"/>
  <c r="U5893" i="1" s="1"/>
  <c r="U5894" i="1" a="1"/>
  <c r="U5894" i="1" s="1"/>
  <c r="U5895" i="1" a="1"/>
  <c r="U5895" i="1" s="1"/>
  <c r="U5896" i="1" a="1"/>
  <c r="U5896" i="1" s="1"/>
  <c r="U5897" i="1" a="1"/>
  <c r="U5897" i="1" s="1"/>
  <c r="U5898" i="1" a="1"/>
  <c r="U5898" i="1" s="1"/>
  <c r="U5899" i="1" a="1"/>
  <c r="U5899" i="1" s="1"/>
  <c r="U5900" i="1" a="1"/>
  <c r="U5900" i="1" s="1"/>
  <c r="U5901" i="1" a="1"/>
  <c r="U5901" i="1" s="1"/>
  <c r="U5902" i="1" a="1"/>
  <c r="U5902" i="1" s="1"/>
  <c r="U5903" i="1" a="1"/>
  <c r="U5903" i="1" s="1"/>
  <c r="U5904" i="1" a="1"/>
  <c r="U5904" i="1" s="1"/>
  <c r="U5905" i="1" a="1"/>
  <c r="U5905" i="1" s="1"/>
  <c r="U5906" i="1" a="1"/>
  <c r="U5906" i="1" s="1"/>
  <c r="U5907" i="1" a="1"/>
  <c r="U5907" i="1" s="1"/>
  <c r="U5908" i="1" a="1"/>
  <c r="U5908" i="1" s="1"/>
  <c r="U5909" i="1" a="1"/>
  <c r="U5909" i="1" s="1"/>
  <c r="U5910" i="1" a="1"/>
  <c r="U5910" i="1" s="1"/>
  <c r="U5911" i="1" a="1"/>
  <c r="U5911" i="1" s="1"/>
  <c r="U5912" i="1" a="1"/>
  <c r="U5912" i="1" s="1"/>
  <c r="U5913" i="1" a="1"/>
  <c r="U5913" i="1" s="1"/>
  <c r="U5914" i="1" a="1"/>
  <c r="U5914" i="1" s="1"/>
  <c r="U5915" i="1" a="1"/>
  <c r="U5915" i="1" s="1"/>
  <c r="U5916" i="1" a="1"/>
  <c r="U5916" i="1" s="1"/>
  <c r="U5917" i="1" a="1"/>
  <c r="U5917" i="1" s="1"/>
  <c r="U5918" i="1" a="1"/>
  <c r="U5918" i="1" s="1"/>
  <c r="U5919" i="1" a="1"/>
  <c r="U5919" i="1" s="1"/>
  <c r="U5920" i="1" a="1"/>
  <c r="U5920" i="1" s="1"/>
  <c r="U5921" i="1" a="1"/>
  <c r="U5921" i="1" s="1"/>
  <c r="U5922" i="1" a="1"/>
  <c r="U5922" i="1" s="1"/>
  <c r="U5923" i="1" a="1"/>
  <c r="U5923" i="1" s="1"/>
  <c r="U5924" i="1" a="1"/>
  <c r="U5924" i="1" s="1"/>
  <c r="U5925" i="1" a="1"/>
  <c r="U5925" i="1" s="1"/>
  <c r="U5926" i="1" a="1"/>
  <c r="U5926" i="1" s="1"/>
  <c r="U5927" i="1" a="1"/>
  <c r="U5927" i="1" s="1"/>
  <c r="U5928" i="1" a="1"/>
  <c r="U5928" i="1" s="1"/>
  <c r="U5929" i="1" a="1"/>
  <c r="U5929" i="1" s="1"/>
  <c r="U5930" i="1" a="1"/>
  <c r="U5930" i="1" s="1"/>
  <c r="U5931" i="1" a="1"/>
  <c r="U5931" i="1" s="1"/>
  <c r="U5932" i="1" a="1"/>
  <c r="U5932" i="1" s="1"/>
  <c r="U5933" i="1" a="1"/>
  <c r="U5933" i="1" s="1"/>
  <c r="U5934" i="1" a="1"/>
  <c r="U5934" i="1" s="1"/>
  <c r="U5935" i="1" a="1"/>
  <c r="U5935" i="1" s="1"/>
  <c r="U5936" i="1" a="1"/>
  <c r="U5936" i="1" s="1"/>
  <c r="U5937" i="1" a="1"/>
  <c r="U5937" i="1" s="1"/>
  <c r="U5938" i="1" a="1"/>
  <c r="U5938" i="1" s="1"/>
  <c r="U5939" i="1" a="1"/>
  <c r="U5939" i="1" s="1"/>
  <c r="U5940" i="1" a="1"/>
  <c r="U5940" i="1" s="1"/>
  <c r="U5941" i="1" a="1"/>
  <c r="U5941" i="1" s="1"/>
  <c r="U5942" i="1" a="1"/>
  <c r="U5942" i="1" s="1"/>
  <c r="U5943" i="1" a="1"/>
  <c r="U5943" i="1" s="1"/>
  <c r="U5944" i="1" a="1"/>
  <c r="U5944" i="1" s="1"/>
  <c r="U5945" i="1" a="1"/>
  <c r="U5945" i="1" s="1"/>
  <c r="U5946" i="1" a="1"/>
  <c r="U5946" i="1" s="1"/>
  <c r="U5947" i="1" a="1"/>
  <c r="U5947" i="1" s="1"/>
  <c r="U5948" i="1" a="1"/>
  <c r="U5948" i="1" s="1"/>
  <c r="U5949" i="1" a="1"/>
  <c r="U5949" i="1" s="1"/>
  <c r="U5950" i="1" a="1"/>
  <c r="U5950" i="1" s="1"/>
  <c r="U5951" i="1" a="1"/>
  <c r="U5951" i="1" s="1"/>
  <c r="U5952" i="1" a="1"/>
  <c r="U5952" i="1" s="1"/>
  <c r="U5953" i="1" a="1"/>
  <c r="U5953" i="1" s="1"/>
  <c r="U5954" i="1" a="1"/>
  <c r="U5954" i="1" s="1"/>
  <c r="U5955" i="1" a="1"/>
  <c r="U5955" i="1" s="1"/>
  <c r="U5956" i="1" a="1"/>
  <c r="U5956" i="1" s="1"/>
  <c r="U5957" i="1" a="1"/>
  <c r="U5957" i="1" s="1"/>
  <c r="U5958" i="1" a="1"/>
  <c r="U5958" i="1" s="1"/>
  <c r="U5959" i="1" a="1"/>
  <c r="U5959" i="1" s="1"/>
  <c r="U5960" i="1" a="1"/>
  <c r="U5960" i="1" s="1"/>
  <c r="U5961" i="1" a="1"/>
  <c r="U5961" i="1" s="1"/>
  <c r="U5962" i="1" a="1"/>
  <c r="U5962" i="1" s="1"/>
  <c r="U5963" i="1" a="1"/>
  <c r="U5963" i="1" s="1"/>
  <c r="U5964" i="1" a="1"/>
  <c r="U5964" i="1" s="1"/>
  <c r="U5965" i="1" a="1"/>
  <c r="U5965" i="1" s="1"/>
  <c r="U5966" i="1" a="1"/>
  <c r="U5966" i="1" s="1"/>
  <c r="U5967" i="1" a="1"/>
  <c r="U5967" i="1" s="1"/>
  <c r="U5968" i="1" a="1"/>
  <c r="U5968" i="1" s="1"/>
  <c r="U5969" i="1" a="1"/>
  <c r="U5969" i="1" s="1"/>
  <c r="U5970" i="1" a="1"/>
  <c r="U5970" i="1" s="1"/>
  <c r="U5971" i="1" a="1"/>
  <c r="U5971" i="1" s="1"/>
  <c r="U5972" i="1" a="1"/>
  <c r="U5972" i="1" s="1"/>
  <c r="U5973" i="1" a="1"/>
  <c r="U5973" i="1" s="1"/>
  <c r="U5974" i="1" a="1"/>
  <c r="U5974" i="1" s="1"/>
  <c r="U5975" i="1" a="1"/>
  <c r="U5975" i="1" s="1"/>
  <c r="U5976" i="1" a="1"/>
  <c r="U5976" i="1" s="1"/>
  <c r="U5977" i="1" a="1"/>
  <c r="U5977" i="1" s="1"/>
  <c r="U5978" i="1" a="1"/>
  <c r="U5978" i="1" s="1"/>
  <c r="U5979" i="1" a="1"/>
  <c r="U5979" i="1" s="1"/>
  <c r="U5980" i="1" a="1"/>
  <c r="U5980" i="1" s="1"/>
  <c r="U5981" i="1" a="1"/>
  <c r="U5981" i="1" s="1"/>
  <c r="U5982" i="1" a="1"/>
  <c r="U5982" i="1" s="1"/>
  <c r="U5983" i="1" a="1"/>
  <c r="U5983" i="1" s="1"/>
  <c r="U5984" i="1" a="1"/>
  <c r="U5984" i="1" s="1"/>
  <c r="U5985" i="1" a="1"/>
  <c r="U5985" i="1" s="1"/>
  <c r="U5986" i="1" a="1"/>
  <c r="U5986" i="1" s="1"/>
  <c r="U5987" i="1" a="1"/>
  <c r="U5987" i="1" s="1"/>
  <c r="U5988" i="1" a="1"/>
  <c r="U5988" i="1" s="1"/>
  <c r="U5989" i="1" a="1"/>
  <c r="U5989" i="1" s="1"/>
  <c r="U5990" i="1" a="1"/>
  <c r="U5990" i="1" s="1"/>
  <c r="U5991" i="1" a="1"/>
  <c r="U5991" i="1" s="1"/>
  <c r="U5992" i="1" a="1"/>
  <c r="U5992" i="1" s="1"/>
  <c r="U5993" i="1" a="1"/>
  <c r="U5993" i="1" s="1"/>
  <c r="U5994" i="1" a="1"/>
  <c r="U5994" i="1" s="1"/>
  <c r="U5995" i="1" a="1"/>
  <c r="U5995" i="1" s="1"/>
  <c r="U5996" i="1" a="1"/>
  <c r="U5996" i="1" s="1"/>
  <c r="U5997" i="1" a="1"/>
  <c r="U5997" i="1" s="1"/>
  <c r="U5998" i="1" a="1"/>
  <c r="U5998" i="1" s="1"/>
  <c r="U5999" i="1" a="1"/>
  <c r="U5999" i="1" s="1"/>
  <c r="U6000" i="1" a="1"/>
  <c r="U6000" i="1" s="1"/>
  <c r="U6001" i="1" a="1"/>
  <c r="U6001" i="1" s="1"/>
  <c r="U6002" i="1" a="1"/>
  <c r="U6002" i="1" s="1"/>
  <c r="U6003" i="1" a="1"/>
  <c r="U6003" i="1" s="1"/>
  <c r="U6004" i="1" a="1"/>
  <c r="U6004" i="1" s="1"/>
  <c r="U6005" i="1" a="1"/>
  <c r="U6005" i="1" s="1"/>
  <c r="U6006" i="1" a="1"/>
  <c r="U6006" i="1" s="1"/>
  <c r="U6007" i="1" a="1"/>
  <c r="U6007" i="1" s="1"/>
  <c r="U6008" i="1" a="1"/>
  <c r="U6008" i="1" s="1"/>
  <c r="U6009" i="1" a="1"/>
  <c r="U6009" i="1" s="1"/>
  <c r="U6010" i="1" a="1"/>
  <c r="U6010" i="1" s="1"/>
  <c r="U6011" i="1" a="1"/>
  <c r="U6011" i="1" s="1"/>
  <c r="U6012" i="1" a="1"/>
  <c r="U6012" i="1" s="1"/>
  <c r="U6013" i="1" a="1"/>
  <c r="U6013" i="1" s="1"/>
  <c r="U6014" i="1" a="1"/>
  <c r="U6014" i="1" s="1"/>
  <c r="U6015" i="1" a="1"/>
  <c r="U6015" i="1" s="1"/>
  <c r="U6016" i="1" a="1"/>
  <c r="U6016" i="1" s="1"/>
  <c r="U6017" i="1" a="1"/>
  <c r="U6017" i="1" s="1"/>
  <c r="U6018" i="1" a="1"/>
  <c r="U6018" i="1" s="1"/>
  <c r="U6019" i="1" a="1"/>
  <c r="U6019" i="1" s="1"/>
  <c r="U6020" i="1" a="1"/>
  <c r="U6020" i="1" s="1"/>
  <c r="U6021" i="1" a="1"/>
  <c r="U6021" i="1" s="1"/>
  <c r="U6022" i="1" a="1"/>
  <c r="U6022" i="1" s="1"/>
  <c r="U6023" i="1" a="1"/>
  <c r="U6023" i="1" s="1"/>
  <c r="U6024" i="1" a="1"/>
  <c r="U6024" i="1" s="1"/>
  <c r="U6025" i="1" a="1"/>
  <c r="U6025" i="1" s="1"/>
  <c r="U6026" i="1" a="1"/>
  <c r="U6026" i="1" s="1"/>
  <c r="U6027" i="1" a="1"/>
  <c r="U6027" i="1" s="1"/>
  <c r="U6028" i="1" a="1"/>
  <c r="U6028" i="1" s="1"/>
  <c r="U6029" i="1" a="1"/>
  <c r="U6029" i="1" s="1"/>
  <c r="U6030" i="1" a="1"/>
  <c r="U6030" i="1" s="1"/>
  <c r="U6031" i="1" a="1"/>
  <c r="U6031" i="1" s="1"/>
  <c r="U6032" i="1" a="1"/>
  <c r="U6032" i="1" s="1"/>
  <c r="U6033" i="1" a="1"/>
  <c r="U6033" i="1" s="1"/>
  <c r="U6034" i="1" a="1"/>
  <c r="U6034" i="1" s="1"/>
  <c r="U6035" i="1" a="1"/>
  <c r="U6035" i="1" s="1"/>
  <c r="U6036" i="1" a="1"/>
  <c r="U6036" i="1" s="1"/>
  <c r="U6037" i="1" a="1"/>
  <c r="U6037" i="1" s="1"/>
  <c r="U6038" i="1" a="1"/>
  <c r="U6038" i="1" s="1"/>
  <c r="U6039" i="1" a="1"/>
  <c r="U6039" i="1" s="1"/>
  <c r="U6040" i="1" a="1"/>
  <c r="U6040" i="1" s="1"/>
  <c r="U6041" i="1" a="1"/>
  <c r="U6041" i="1" s="1"/>
  <c r="U6042" i="1" a="1"/>
  <c r="U6042" i="1" s="1"/>
  <c r="U6043" i="1" a="1"/>
  <c r="U6043" i="1" s="1"/>
  <c r="U6044" i="1" a="1"/>
  <c r="U6044" i="1" s="1"/>
  <c r="U6045" i="1" a="1"/>
  <c r="U6045" i="1" s="1"/>
  <c r="U6046" i="1" a="1"/>
  <c r="U6046" i="1" s="1"/>
  <c r="U6047" i="1" a="1"/>
  <c r="U6047" i="1" s="1"/>
  <c r="U6048" i="1" a="1"/>
  <c r="U6048" i="1" s="1"/>
  <c r="U6049" i="1" a="1"/>
  <c r="U6049" i="1" s="1"/>
  <c r="U6050" i="1" a="1"/>
  <c r="U6050" i="1" s="1"/>
  <c r="U6051" i="1" a="1"/>
  <c r="U6051" i="1" s="1"/>
  <c r="U6052" i="1" a="1"/>
  <c r="U6052" i="1" s="1"/>
  <c r="U6053" i="1" a="1"/>
  <c r="U6053" i="1" s="1"/>
  <c r="U6054" i="1" a="1"/>
  <c r="U6054" i="1" s="1"/>
  <c r="U6055" i="1" a="1"/>
  <c r="U6055" i="1" s="1"/>
  <c r="U6056" i="1" a="1"/>
  <c r="U6056" i="1" s="1"/>
  <c r="U6057" i="1" a="1"/>
  <c r="U6057" i="1" s="1"/>
  <c r="U6058" i="1" a="1"/>
  <c r="U6058" i="1" s="1"/>
  <c r="U6059" i="1" a="1"/>
  <c r="U6059" i="1" s="1"/>
  <c r="U6060" i="1" a="1"/>
  <c r="U6060" i="1" s="1"/>
  <c r="U6061" i="1" a="1"/>
  <c r="U6061" i="1" s="1"/>
  <c r="U6062" i="1" a="1"/>
  <c r="U6062" i="1" s="1"/>
  <c r="U6063" i="1" a="1"/>
  <c r="U6063" i="1" s="1"/>
  <c r="U6064" i="1" a="1"/>
  <c r="U6064" i="1" s="1"/>
  <c r="U6065" i="1" a="1"/>
  <c r="U6065" i="1" s="1"/>
  <c r="U6066" i="1" a="1"/>
  <c r="U6066" i="1" s="1"/>
  <c r="U6067" i="1" a="1"/>
  <c r="U6067" i="1" s="1"/>
  <c r="U6068" i="1" a="1"/>
  <c r="U6068" i="1" s="1"/>
  <c r="U6069" i="1" a="1"/>
  <c r="U6069" i="1" s="1"/>
  <c r="U6070" i="1" a="1"/>
  <c r="U6070" i="1" s="1"/>
  <c r="U6071" i="1" a="1"/>
  <c r="U6071" i="1" s="1"/>
  <c r="U6072" i="1" a="1"/>
  <c r="U6072" i="1" s="1"/>
  <c r="U6073" i="1" a="1"/>
  <c r="U6073" i="1" s="1"/>
  <c r="U6074" i="1" a="1"/>
  <c r="U6074" i="1" s="1"/>
  <c r="U6075" i="1" a="1"/>
  <c r="U6075" i="1" s="1"/>
  <c r="U6076" i="1" a="1"/>
  <c r="U6076" i="1" s="1"/>
  <c r="U6077" i="1" a="1"/>
  <c r="U6077" i="1" s="1"/>
  <c r="U6078" i="1" a="1"/>
  <c r="U6078" i="1" s="1"/>
  <c r="U6079" i="1" a="1"/>
  <c r="U6079" i="1" s="1"/>
  <c r="U6080" i="1" a="1"/>
  <c r="U6080" i="1" s="1"/>
  <c r="U6081" i="1" a="1"/>
  <c r="U6081" i="1" s="1"/>
  <c r="U6082" i="1" a="1"/>
  <c r="U6082" i="1" s="1"/>
  <c r="U6083" i="1" a="1"/>
  <c r="U6083" i="1" s="1"/>
  <c r="U6084" i="1" a="1"/>
  <c r="U6084" i="1" s="1"/>
  <c r="U6085" i="1" a="1"/>
  <c r="U6085" i="1" s="1"/>
  <c r="U6086" i="1" a="1"/>
  <c r="U6086" i="1" s="1"/>
  <c r="U6087" i="1" a="1"/>
  <c r="U6087" i="1" s="1"/>
  <c r="U6088" i="1" a="1"/>
  <c r="U6088" i="1" s="1"/>
  <c r="U6089" i="1" a="1"/>
  <c r="U6089" i="1" s="1"/>
  <c r="U6090" i="1" a="1"/>
  <c r="U6090" i="1" s="1"/>
  <c r="U6091" i="1" a="1"/>
  <c r="U6091" i="1" s="1"/>
  <c r="U6092" i="1" a="1"/>
  <c r="U6092" i="1" s="1"/>
  <c r="U6093" i="1" a="1"/>
  <c r="U6093" i="1" s="1"/>
  <c r="U6094" i="1" a="1"/>
  <c r="U6094" i="1" s="1"/>
  <c r="U6095" i="1" a="1"/>
  <c r="U6095" i="1" s="1"/>
  <c r="U6096" i="1" a="1"/>
  <c r="U6096" i="1" s="1"/>
  <c r="U6097" i="1" a="1"/>
  <c r="U6097" i="1" s="1"/>
  <c r="U6098" i="1" a="1"/>
  <c r="U6098" i="1" s="1"/>
  <c r="U6099" i="1" a="1"/>
  <c r="U6099" i="1" s="1"/>
  <c r="U6100" i="1" a="1"/>
  <c r="U6100" i="1" s="1"/>
  <c r="U6101" i="1" a="1"/>
  <c r="U6101" i="1" s="1"/>
  <c r="U6102" i="1" a="1"/>
  <c r="U6102" i="1" s="1"/>
  <c r="U6103" i="1" a="1"/>
  <c r="U6103" i="1" s="1"/>
  <c r="U6104" i="1" a="1"/>
  <c r="U6104" i="1" s="1"/>
  <c r="U6105" i="1" a="1"/>
  <c r="U6105" i="1" s="1"/>
  <c r="U6106" i="1" a="1"/>
  <c r="U6106" i="1" s="1"/>
  <c r="U6107" i="1" a="1"/>
  <c r="U6107" i="1" s="1"/>
  <c r="U6108" i="1" a="1"/>
  <c r="U6108" i="1" s="1"/>
  <c r="U6109" i="1" a="1"/>
  <c r="U6109" i="1" s="1"/>
  <c r="U6110" i="1" a="1"/>
  <c r="U6110" i="1" s="1"/>
  <c r="U6111" i="1" a="1"/>
  <c r="U6111" i="1" s="1"/>
  <c r="U6112" i="1" a="1"/>
  <c r="U6112" i="1" s="1"/>
  <c r="U6113" i="1" a="1"/>
  <c r="U6113" i="1" s="1"/>
  <c r="U6114" i="1" a="1"/>
  <c r="U6114" i="1" s="1"/>
  <c r="U6115" i="1" a="1"/>
  <c r="U6115" i="1" s="1"/>
  <c r="U6116" i="1" a="1"/>
  <c r="U6116" i="1" s="1"/>
  <c r="U6117" i="1" a="1"/>
  <c r="U6117" i="1" s="1"/>
  <c r="U6118" i="1" a="1"/>
  <c r="U6118" i="1" s="1"/>
  <c r="U6119" i="1" a="1"/>
  <c r="U6119" i="1" s="1"/>
  <c r="U6120" i="1" a="1"/>
  <c r="U6120" i="1" s="1"/>
  <c r="U6121" i="1" a="1"/>
  <c r="U6121" i="1" s="1"/>
  <c r="U6122" i="1" a="1"/>
  <c r="U6122" i="1" s="1"/>
  <c r="U6123" i="1" a="1"/>
  <c r="U6123" i="1" s="1"/>
  <c r="U6124" i="1" a="1"/>
  <c r="U6124" i="1" s="1"/>
  <c r="U6125" i="1" a="1"/>
  <c r="U6125" i="1" s="1"/>
  <c r="U6126" i="1" a="1"/>
  <c r="U6126" i="1" s="1"/>
  <c r="U6127" i="1" a="1"/>
  <c r="U6127" i="1" s="1"/>
  <c r="U6128" i="1" a="1"/>
  <c r="U6128" i="1" s="1"/>
  <c r="U6129" i="1" a="1"/>
  <c r="U6129" i="1" s="1"/>
  <c r="U6130" i="1" a="1"/>
  <c r="U6130" i="1" s="1"/>
  <c r="U6131" i="1" a="1"/>
  <c r="U6131" i="1" s="1"/>
  <c r="U6132" i="1" a="1"/>
  <c r="U6132" i="1" s="1"/>
  <c r="U6133" i="1" a="1"/>
  <c r="U6133" i="1" s="1"/>
  <c r="U6134" i="1" a="1"/>
  <c r="U6134" i="1" s="1"/>
  <c r="U6135" i="1" a="1"/>
  <c r="U6135" i="1" s="1"/>
  <c r="U6136" i="1" a="1"/>
  <c r="U6136" i="1" s="1"/>
  <c r="U6137" i="1" a="1"/>
  <c r="U6137" i="1" s="1"/>
  <c r="U6138" i="1" a="1"/>
  <c r="U6138" i="1" s="1"/>
  <c r="U6139" i="1" a="1"/>
  <c r="U6139" i="1" s="1"/>
  <c r="U6140" i="1" a="1"/>
  <c r="U6140" i="1" s="1"/>
  <c r="U6141" i="1" a="1"/>
  <c r="U6141" i="1" s="1"/>
  <c r="U6142" i="1" a="1"/>
  <c r="U6142" i="1" s="1"/>
  <c r="U6143" i="1" a="1"/>
  <c r="U6143" i="1" s="1"/>
  <c r="U6144" i="1" a="1"/>
  <c r="U6144" i="1" s="1"/>
  <c r="U6145" i="1" a="1"/>
  <c r="U6145" i="1" s="1"/>
  <c r="U6146" i="1" a="1"/>
  <c r="U6146" i="1" s="1"/>
  <c r="U6147" i="1" a="1"/>
  <c r="U6147" i="1" s="1"/>
  <c r="U6148" i="1" a="1"/>
  <c r="U6148" i="1" s="1"/>
  <c r="U6149" i="1" a="1"/>
  <c r="U6149" i="1" s="1"/>
  <c r="U6150" i="1" a="1"/>
  <c r="U6150" i="1" s="1"/>
  <c r="U6151" i="1" a="1"/>
  <c r="U6151" i="1" s="1"/>
  <c r="U6152" i="1" a="1"/>
  <c r="U6152" i="1" s="1"/>
  <c r="U6153" i="1" a="1"/>
  <c r="U6153" i="1" s="1"/>
  <c r="U6154" i="1" a="1"/>
  <c r="U6154" i="1" s="1"/>
  <c r="U6155" i="1" a="1"/>
  <c r="U6155" i="1" s="1"/>
  <c r="U6156" i="1" a="1"/>
  <c r="U6156" i="1" s="1"/>
  <c r="U6157" i="1" a="1"/>
  <c r="U6157" i="1" s="1"/>
  <c r="U6158" i="1" a="1"/>
  <c r="U6158" i="1" s="1"/>
  <c r="U6159" i="1" a="1"/>
  <c r="U6159" i="1" s="1"/>
  <c r="U6160" i="1" a="1"/>
  <c r="U6160" i="1" s="1"/>
  <c r="U6161" i="1" a="1"/>
  <c r="U6161" i="1" s="1"/>
  <c r="U6162" i="1" a="1"/>
  <c r="U6162" i="1" s="1"/>
  <c r="U6163" i="1" a="1"/>
  <c r="U6163" i="1" s="1"/>
  <c r="U6164" i="1" a="1"/>
  <c r="U6164" i="1" s="1"/>
  <c r="U6165" i="1" a="1"/>
  <c r="U6165" i="1" s="1"/>
  <c r="U6166" i="1" a="1"/>
  <c r="U6166" i="1" s="1"/>
  <c r="U6167" i="1" a="1"/>
  <c r="U6167" i="1" s="1"/>
  <c r="U6168" i="1" a="1"/>
  <c r="U6168" i="1" s="1"/>
  <c r="U6169" i="1" a="1"/>
  <c r="U6169" i="1" s="1"/>
  <c r="U6170" i="1" a="1"/>
  <c r="U6170" i="1" s="1"/>
  <c r="U6171" i="1" a="1"/>
  <c r="U6171" i="1" s="1"/>
  <c r="U6172" i="1" a="1"/>
  <c r="U6172" i="1" s="1"/>
  <c r="U6173" i="1" a="1"/>
  <c r="U6173" i="1" s="1"/>
  <c r="U6174" i="1" a="1"/>
  <c r="U6174" i="1" s="1"/>
  <c r="U6175" i="1" a="1"/>
  <c r="U6175" i="1" s="1"/>
  <c r="U6176" i="1" a="1"/>
  <c r="U6176" i="1" s="1"/>
  <c r="U6177" i="1" a="1"/>
  <c r="U6177" i="1" s="1"/>
  <c r="U6178" i="1" a="1"/>
  <c r="U6178" i="1" s="1"/>
  <c r="U6179" i="1" a="1"/>
  <c r="U6179" i="1" s="1"/>
  <c r="U6180" i="1" a="1"/>
  <c r="U6180" i="1" s="1"/>
  <c r="U6181" i="1" a="1"/>
  <c r="U6181" i="1" s="1"/>
  <c r="U6182" i="1" a="1"/>
  <c r="U6182" i="1" s="1"/>
  <c r="U6183" i="1" a="1"/>
  <c r="U6183" i="1" s="1"/>
  <c r="U6184" i="1" a="1"/>
  <c r="U6184" i="1" s="1"/>
  <c r="U6185" i="1" a="1"/>
  <c r="U6185" i="1" s="1"/>
  <c r="U6186" i="1" a="1"/>
  <c r="U6186" i="1" s="1"/>
  <c r="U6187" i="1" a="1"/>
  <c r="U6187" i="1" s="1"/>
  <c r="U6188" i="1" a="1"/>
  <c r="U6188" i="1" s="1"/>
  <c r="U6189" i="1" a="1"/>
  <c r="U6189" i="1" s="1"/>
  <c r="U6190" i="1" a="1"/>
  <c r="U6190" i="1" s="1"/>
  <c r="U6191" i="1" a="1"/>
  <c r="U6191" i="1" s="1"/>
  <c r="U6192" i="1" a="1"/>
  <c r="U6192" i="1" s="1"/>
  <c r="U6193" i="1" a="1"/>
  <c r="U6193" i="1" s="1"/>
  <c r="U6194" i="1" a="1"/>
  <c r="U6194" i="1" s="1"/>
  <c r="U6195" i="1" a="1"/>
  <c r="U6195" i="1" s="1"/>
  <c r="U6196" i="1" a="1"/>
  <c r="U6196" i="1" s="1"/>
  <c r="U6197" i="1" a="1"/>
  <c r="U6197" i="1" s="1"/>
  <c r="U6198" i="1" a="1"/>
  <c r="U6198" i="1" s="1"/>
  <c r="U6199" i="1" a="1"/>
  <c r="U6199" i="1" s="1"/>
  <c r="U6200" i="1" a="1"/>
  <c r="U6200" i="1" s="1"/>
  <c r="U6201" i="1" a="1"/>
  <c r="U6201" i="1" s="1"/>
  <c r="U6202" i="1" a="1"/>
  <c r="U6202" i="1" s="1"/>
  <c r="U6203" i="1" a="1"/>
  <c r="U6203" i="1" s="1"/>
  <c r="U6204" i="1" a="1"/>
  <c r="U6204" i="1" s="1"/>
  <c r="U6205" i="1" a="1"/>
  <c r="U6205" i="1" s="1"/>
  <c r="U6206" i="1" a="1"/>
  <c r="U6206" i="1" s="1"/>
  <c r="U6207" i="1" a="1"/>
  <c r="U6207" i="1" s="1"/>
  <c r="U6208" i="1" a="1"/>
  <c r="U6208" i="1" s="1"/>
  <c r="U6209" i="1" a="1"/>
  <c r="U6209" i="1" s="1"/>
  <c r="U6210" i="1" a="1"/>
  <c r="U6210" i="1" s="1"/>
  <c r="U6211" i="1" a="1"/>
  <c r="U6211" i="1" s="1"/>
  <c r="U6212" i="1" a="1"/>
  <c r="U6212" i="1" s="1"/>
  <c r="U6213" i="1" a="1"/>
  <c r="U6213" i="1" s="1"/>
  <c r="U6214" i="1" a="1"/>
  <c r="U6214" i="1" s="1"/>
  <c r="U6215" i="1" a="1"/>
  <c r="U6215" i="1" s="1"/>
  <c r="U6216" i="1" a="1"/>
  <c r="U6216" i="1" s="1"/>
  <c r="U6217" i="1" a="1"/>
  <c r="U6217" i="1" s="1"/>
  <c r="U6218" i="1" a="1"/>
  <c r="U6218" i="1" s="1"/>
  <c r="U6219" i="1" a="1"/>
  <c r="U6219" i="1" s="1"/>
  <c r="U6220" i="1" a="1"/>
  <c r="U6220" i="1" s="1"/>
  <c r="U6221" i="1" a="1"/>
  <c r="U6221" i="1" s="1"/>
  <c r="U6222" i="1" a="1"/>
  <c r="U6222" i="1" s="1"/>
  <c r="U6223" i="1" a="1"/>
  <c r="U6223" i="1" s="1"/>
  <c r="U6224" i="1" a="1"/>
  <c r="U6224" i="1" s="1"/>
  <c r="U6225" i="1" a="1"/>
  <c r="U6225" i="1" s="1"/>
  <c r="U6226" i="1" a="1"/>
  <c r="U6226" i="1" s="1"/>
  <c r="U6227" i="1" a="1"/>
  <c r="U6227" i="1" s="1"/>
  <c r="U6228" i="1" a="1"/>
  <c r="U6228" i="1" s="1"/>
  <c r="U6229" i="1" a="1"/>
  <c r="U6229" i="1" s="1"/>
  <c r="U6230" i="1" a="1"/>
  <c r="U6230" i="1" s="1"/>
  <c r="U6231" i="1" a="1"/>
  <c r="U6231" i="1" s="1"/>
  <c r="U6232" i="1" a="1"/>
  <c r="U6232" i="1" s="1"/>
  <c r="U6233" i="1" a="1"/>
  <c r="U6233" i="1" s="1"/>
  <c r="U6234" i="1" a="1"/>
  <c r="U6234" i="1" s="1"/>
  <c r="U6235" i="1" a="1"/>
  <c r="U6235" i="1" s="1"/>
  <c r="U6236" i="1" a="1"/>
  <c r="U6236" i="1" s="1"/>
  <c r="U6237" i="1" a="1"/>
  <c r="U6237" i="1" s="1"/>
  <c r="U6238" i="1" a="1"/>
  <c r="U6238" i="1" s="1"/>
  <c r="U6239" i="1" a="1"/>
  <c r="U6239" i="1" s="1"/>
  <c r="U6240" i="1" a="1"/>
  <c r="U6240" i="1" s="1"/>
  <c r="U6241" i="1" a="1"/>
  <c r="U6241" i="1" s="1"/>
  <c r="U6242" i="1" a="1"/>
  <c r="U6242" i="1" s="1"/>
  <c r="U6243" i="1" a="1"/>
  <c r="U6243" i="1" s="1"/>
  <c r="U6244" i="1" a="1"/>
  <c r="U6244" i="1" s="1"/>
  <c r="U6245" i="1" a="1"/>
  <c r="U6245" i="1" s="1"/>
  <c r="U6246" i="1" a="1"/>
  <c r="U6246" i="1" s="1"/>
  <c r="U6247" i="1" a="1"/>
  <c r="U6247" i="1" s="1"/>
  <c r="U6248" i="1" a="1"/>
  <c r="U6248" i="1" s="1"/>
  <c r="U6249" i="1" a="1"/>
  <c r="U6249" i="1" s="1"/>
  <c r="U6250" i="1" a="1"/>
  <c r="U6250" i="1" s="1"/>
  <c r="U6251" i="1" a="1"/>
  <c r="U6251" i="1" s="1"/>
  <c r="U6252" i="1" a="1"/>
  <c r="U6252" i="1" s="1"/>
  <c r="U6253" i="1" a="1"/>
  <c r="U6253" i="1" s="1"/>
  <c r="U6254" i="1" a="1"/>
  <c r="U6254" i="1" s="1"/>
  <c r="U6255" i="1" a="1"/>
  <c r="U6255" i="1" s="1"/>
  <c r="U6256" i="1" a="1"/>
  <c r="U6256" i="1" s="1"/>
  <c r="U6257" i="1" a="1"/>
  <c r="U6257" i="1" s="1"/>
  <c r="U6258" i="1" a="1"/>
  <c r="U6258" i="1" s="1"/>
  <c r="U6259" i="1" a="1"/>
  <c r="U6259" i="1" s="1"/>
  <c r="U6260" i="1" a="1"/>
  <c r="U6260" i="1" s="1"/>
  <c r="U6261" i="1" a="1"/>
  <c r="U6261" i="1" s="1"/>
  <c r="U6262" i="1" a="1"/>
  <c r="U6262" i="1" s="1"/>
  <c r="U6263" i="1" a="1"/>
  <c r="U6263" i="1" s="1"/>
  <c r="U6264" i="1" a="1"/>
  <c r="U6264" i="1" s="1"/>
  <c r="U6265" i="1" a="1"/>
  <c r="U6265" i="1" s="1"/>
  <c r="U6266" i="1" a="1"/>
  <c r="U6266" i="1" s="1"/>
  <c r="U6267" i="1" a="1"/>
  <c r="U6267" i="1" s="1"/>
  <c r="U6268" i="1" a="1"/>
  <c r="U6268" i="1" s="1"/>
  <c r="U6269" i="1" a="1"/>
  <c r="U6269" i="1" s="1"/>
  <c r="U6270" i="1" a="1"/>
  <c r="U6270" i="1" s="1"/>
  <c r="U6271" i="1" a="1"/>
  <c r="U6271" i="1" s="1"/>
  <c r="U6272" i="1" a="1"/>
  <c r="U6272" i="1" s="1"/>
  <c r="U6273" i="1" a="1"/>
  <c r="U6273" i="1" s="1"/>
  <c r="U6274" i="1" a="1"/>
  <c r="U6274" i="1" s="1"/>
  <c r="U6275" i="1" a="1"/>
  <c r="U6275" i="1" s="1"/>
  <c r="U6276" i="1" a="1"/>
  <c r="U6276" i="1" s="1"/>
  <c r="U6277" i="1" a="1"/>
  <c r="U6277" i="1" s="1"/>
  <c r="U6278" i="1" a="1"/>
  <c r="U6278" i="1" s="1"/>
  <c r="U6279" i="1" a="1"/>
  <c r="U6279" i="1" s="1"/>
  <c r="U6280" i="1" a="1"/>
  <c r="U6280" i="1" s="1"/>
  <c r="U6281" i="1" a="1"/>
  <c r="U6281" i="1" s="1"/>
  <c r="U6282" i="1" a="1"/>
  <c r="U6282" i="1" s="1"/>
  <c r="U6283" i="1" a="1"/>
  <c r="U6283" i="1" s="1"/>
  <c r="U6284" i="1" a="1"/>
  <c r="U6284" i="1" s="1"/>
  <c r="U6285" i="1" a="1"/>
  <c r="U6285" i="1" s="1"/>
  <c r="U6286" i="1" a="1"/>
  <c r="U6286" i="1" s="1"/>
  <c r="U6287" i="1" a="1"/>
  <c r="U6287" i="1" s="1"/>
  <c r="U6288" i="1" a="1"/>
  <c r="U6288" i="1" s="1"/>
  <c r="U6289" i="1" a="1"/>
  <c r="U6289" i="1" s="1"/>
  <c r="U6290" i="1" a="1"/>
  <c r="U6290" i="1" s="1"/>
  <c r="U6291" i="1" a="1"/>
  <c r="U6291" i="1" s="1"/>
  <c r="U6292" i="1" a="1"/>
  <c r="U6292" i="1" s="1"/>
  <c r="U6293" i="1" a="1"/>
  <c r="U6293" i="1" s="1"/>
  <c r="U6294" i="1" a="1"/>
  <c r="U6294" i="1" s="1"/>
  <c r="U6295" i="1" a="1"/>
  <c r="U6295" i="1" s="1"/>
  <c r="U6296" i="1" a="1"/>
  <c r="U6296" i="1" s="1"/>
  <c r="U6297" i="1" a="1"/>
  <c r="U6297" i="1" s="1"/>
  <c r="U6298" i="1" a="1"/>
  <c r="U6298" i="1" s="1"/>
  <c r="U6299" i="1" a="1"/>
  <c r="U6299" i="1" s="1"/>
  <c r="U6300" i="1" a="1"/>
  <c r="U6300" i="1" s="1"/>
  <c r="U6301" i="1" a="1"/>
  <c r="U6301" i="1" s="1"/>
  <c r="U6302" i="1" a="1"/>
  <c r="U6302" i="1" s="1"/>
  <c r="U6303" i="1" a="1"/>
  <c r="U6303" i="1" s="1"/>
  <c r="U6304" i="1" a="1"/>
  <c r="U6304" i="1" s="1"/>
  <c r="U6305" i="1" a="1"/>
  <c r="U6305" i="1" s="1"/>
  <c r="U6306" i="1" a="1"/>
  <c r="U6306" i="1" s="1"/>
  <c r="U6307" i="1" a="1"/>
  <c r="U6307" i="1" s="1"/>
  <c r="U6308" i="1" a="1"/>
  <c r="U6308" i="1" s="1"/>
  <c r="U6309" i="1" a="1"/>
  <c r="U6309" i="1" s="1"/>
  <c r="U6310" i="1" a="1"/>
  <c r="U6310" i="1" s="1"/>
  <c r="U6311" i="1" a="1"/>
  <c r="U6311" i="1" s="1"/>
  <c r="U6312" i="1" a="1"/>
  <c r="U6312" i="1" s="1"/>
  <c r="U6313" i="1" a="1"/>
  <c r="U6313" i="1" s="1"/>
  <c r="U6314" i="1" a="1"/>
  <c r="U6314" i="1" s="1"/>
  <c r="U6315" i="1" a="1"/>
  <c r="U6315" i="1" s="1"/>
  <c r="U6316" i="1" a="1"/>
  <c r="U6316" i="1" s="1"/>
  <c r="U6317" i="1" a="1"/>
  <c r="U6317" i="1" s="1"/>
  <c r="U6318" i="1" a="1"/>
  <c r="U6318" i="1" s="1"/>
  <c r="U6319" i="1" a="1"/>
  <c r="U6319" i="1" s="1"/>
  <c r="U6320" i="1" a="1"/>
  <c r="U6320" i="1" s="1"/>
  <c r="U6321" i="1" a="1"/>
  <c r="U6321" i="1" s="1"/>
  <c r="U6322" i="1" a="1"/>
  <c r="U6322" i="1" s="1"/>
  <c r="U6323" i="1" a="1"/>
  <c r="U6323" i="1" s="1"/>
  <c r="U6324" i="1" a="1"/>
  <c r="U6324" i="1" s="1"/>
  <c r="U6325" i="1" a="1"/>
  <c r="U6325" i="1" s="1"/>
  <c r="U6326" i="1" a="1"/>
  <c r="U6326" i="1" s="1"/>
  <c r="U6327" i="1" a="1"/>
  <c r="U6327" i="1" s="1"/>
  <c r="U6328" i="1" a="1"/>
  <c r="U6328" i="1" s="1"/>
  <c r="U6329" i="1" a="1"/>
  <c r="U6329" i="1" s="1"/>
  <c r="U6330" i="1" a="1"/>
  <c r="U6330" i="1" s="1"/>
  <c r="U6331" i="1" a="1"/>
  <c r="U6331" i="1" s="1"/>
  <c r="U6332" i="1" a="1"/>
  <c r="U6332" i="1" s="1"/>
  <c r="U6333" i="1" a="1"/>
  <c r="U6333" i="1" s="1"/>
  <c r="U6334" i="1" a="1"/>
  <c r="U6334" i="1" s="1"/>
  <c r="U6335" i="1" a="1"/>
  <c r="U6335" i="1" s="1"/>
  <c r="U6336" i="1" a="1"/>
  <c r="U6336" i="1" s="1"/>
  <c r="U6337" i="1" a="1"/>
  <c r="U6337" i="1" s="1"/>
  <c r="U6338" i="1" a="1"/>
  <c r="U6338" i="1" s="1"/>
  <c r="U6339" i="1" a="1"/>
  <c r="U6339" i="1" s="1"/>
  <c r="U6340" i="1" a="1"/>
  <c r="U6340" i="1" s="1"/>
  <c r="U6341" i="1" a="1"/>
  <c r="U6341" i="1" s="1"/>
  <c r="U6342" i="1" a="1"/>
  <c r="U6342" i="1" s="1"/>
  <c r="U6343" i="1" a="1"/>
  <c r="U6343" i="1" s="1"/>
  <c r="U6344" i="1" a="1"/>
  <c r="U6344" i="1" s="1"/>
  <c r="U6345" i="1" a="1"/>
  <c r="U6345" i="1" s="1"/>
  <c r="U6346" i="1" a="1"/>
  <c r="U6346" i="1" s="1"/>
  <c r="U6347" i="1" a="1"/>
  <c r="U6347" i="1" s="1"/>
  <c r="U6348" i="1" a="1"/>
  <c r="U6348" i="1" s="1"/>
  <c r="U6349" i="1" a="1"/>
  <c r="U6349" i="1" s="1"/>
  <c r="U6350" i="1" a="1"/>
  <c r="U6350" i="1" s="1"/>
  <c r="U6351" i="1" a="1"/>
  <c r="U6351" i="1" s="1"/>
  <c r="U6352" i="1" a="1"/>
  <c r="U6352" i="1" s="1"/>
  <c r="U6353" i="1" a="1"/>
  <c r="U6353" i="1" s="1"/>
  <c r="U6354" i="1" a="1"/>
  <c r="U6354" i="1" s="1"/>
  <c r="U6355" i="1" a="1"/>
  <c r="U6355" i="1" s="1"/>
  <c r="U6356" i="1" a="1"/>
  <c r="U6356" i="1" s="1"/>
  <c r="U6357" i="1" a="1"/>
  <c r="U6357" i="1" s="1"/>
  <c r="U6358" i="1" a="1"/>
  <c r="U6358" i="1" s="1"/>
  <c r="U6359" i="1" a="1"/>
  <c r="U6359" i="1" s="1"/>
  <c r="U6360" i="1" a="1"/>
  <c r="U6360" i="1" s="1"/>
  <c r="U6361" i="1" a="1"/>
  <c r="U6361" i="1" s="1"/>
  <c r="U6362" i="1" a="1"/>
  <c r="U6362" i="1" s="1"/>
  <c r="U6363" i="1" a="1"/>
  <c r="U6363" i="1" s="1"/>
  <c r="U6364" i="1" a="1"/>
  <c r="U6364" i="1" s="1"/>
  <c r="U6365" i="1" a="1"/>
  <c r="U6365" i="1" s="1"/>
  <c r="U6366" i="1" a="1"/>
  <c r="U6366" i="1" s="1"/>
  <c r="U6367" i="1" a="1"/>
  <c r="U6367" i="1" s="1"/>
  <c r="U6368" i="1" a="1"/>
  <c r="U6368" i="1" s="1"/>
  <c r="U6369" i="1" a="1"/>
  <c r="U6369" i="1" s="1"/>
  <c r="U6370" i="1" a="1"/>
  <c r="U6370" i="1" s="1"/>
  <c r="U6371" i="1" a="1"/>
  <c r="U6371" i="1" s="1"/>
  <c r="U6372" i="1" a="1"/>
  <c r="U6372" i="1" s="1"/>
  <c r="U6373" i="1" a="1"/>
  <c r="U6373" i="1" s="1"/>
  <c r="U6374" i="1" a="1"/>
  <c r="U6374" i="1" s="1"/>
  <c r="U6375" i="1" a="1"/>
  <c r="U6375" i="1" s="1"/>
  <c r="U6376" i="1" a="1"/>
  <c r="U6376" i="1" s="1"/>
  <c r="U6377" i="1" a="1"/>
  <c r="U6377" i="1" s="1"/>
  <c r="U6378" i="1" a="1"/>
  <c r="U6378" i="1" s="1"/>
  <c r="U6379" i="1" a="1"/>
  <c r="U6379" i="1" s="1"/>
  <c r="U6380" i="1" a="1"/>
  <c r="U6380" i="1" s="1"/>
  <c r="U6381" i="1" a="1"/>
  <c r="U6381" i="1" s="1"/>
  <c r="U6382" i="1" a="1"/>
  <c r="U6382" i="1" s="1"/>
  <c r="U6383" i="1" a="1"/>
  <c r="U6383" i="1" s="1"/>
  <c r="U6384" i="1" a="1"/>
  <c r="U6384" i="1" s="1"/>
  <c r="U6385" i="1" a="1"/>
  <c r="U6385" i="1" s="1"/>
  <c r="U6386" i="1" a="1"/>
  <c r="U6386" i="1" s="1"/>
  <c r="U6387" i="1" a="1"/>
  <c r="U6387" i="1" s="1"/>
  <c r="U6388" i="1" a="1"/>
  <c r="U6388" i="1" s="1"/>
  <c r="U6389" i="1" a="1"/>
  <c r="U6389" i="1" s="1"/>
  <c r="U6390" i="1" a="1"/>
  <c r="U6390" i="1" s="1"/>
  <c r="U6391" i="1" a="1"/>
  <c r="U6391" i="1" s="1"/>
  <c r="U6392" i="1" a="1"/>
  <c r="U6392" i="1" s="1"/>
  <c r="U6393" i="1" a="1"/>
  <c r="U6393" i="1" s="1"/>
  <c r="U6394" i="1" a="1"/>
  <c r="U6394" i="1" s="1"/>
  <c r="U6395" i="1" a="1"/>
  <c r="U6395" i="1" s="1"/>
  <c r="U6396" i="1" a="1"/>
  <c r="U6396" i="1" s="1"/>
  <c r="U6397" i="1" a="1"/>
  <c r="U6397" i="1" s="1"/>
  <c r="U6398" i="1" a="1"/>
  <c r="U6398" i="1" s="1"/>
  <c r="U6399" i="1" a="1"/>
  <c r="U6399" i="1" s="1"/>
  <c r="U6400" i="1" a="1"/>
  <c r="U6400" i="1" s="1"/>
  <c r="U6401" i="1" a="1"/>
  <c r="U6401" i="1" s="1"/>
  <c r="U6402" i="1" a="1"/>
  <c r="U6402" i="1" s="1"/>
  <c r="U6403" i="1" a="1"/>
  <c r="U6403" i="1" s="1"/>
  <c r="U6404" i="1" a="1"/>
  <c r="U6404" i="1" s="1"/>
  <c r="U6405" i="1" a="1"/>
  <c r="U6405" i="1" s="1"/>
  <c r="U6406" i="1" a="1"/>
  <c r="U6406" i="1" s="1"/>
  <c r="U6407" i="1" a="1"/>
  <c r="U6407" i="1" s="1"/>
  <c r="U6408" i="1" a="1"/>
  <c r="U6408" i="1" s="1"/>
  <c r="U6409" i="1" a="1"/>
  <c r="U6409" i="1" s="1"/>
  <c r="U6410" i="1" a="1"/>
  <c r="U6410" i="1" s="1"/>
  <c r="U6411" i="1" a="1"/>
  <c r="U6411" i="1" s="1"/>
  <c r="U6412" i="1" a="1"/>
  <c r="U6412" i="1" s="1"/>
  <c r="U6413" i="1" a="1"/>
  <c r="U6413" i="1" s="1"/>
  <c r="U6414" i="1" a="1"/>
  <c r="U6414" i="1" s="1"/>
  <c r="U6415" i="1" a="1"/>
  <c r="U6415" i="1" s="1"/>
  <c r="U6416" i="1" a="1"/>
  <c r="U6416" i="1" s="1"/>
  <c r="U6417" i="1" a="1"/>
  <c r="U6417" i="1" s="1"/>
  <c r="U6418" i="1" a="1"/>
  <c r="U6418" i="1" s="1"/>
  <c r="U6419" i="1" a="1"/>
  <c r="U6419" i="1" s="1"/>
  <c r="U6420" i="1" a="1"/>
  <c r="U6420" i="1" s="1"/>
  <c r="U6421" i="1" a="1"/>
  <c r="U6421" i="1" s="1"/>
  <c r="U6422" i="1" a="1"/>
  <c r="U6422" i="1" s="1"/>
  <c r="U6423" i="1" a="1"/>
  <c r="U6423" i="1" s="1"/>
  <c r="U6424" i="1" a="1"/>
  <c r="U6424" i="1" s="1"/>
  <c r="U6425" i="1" a="1"/>
  <c r="U6425" i="1" s="1"/>
  <c r="U6426" i="1" a="1"/>
  <c r="U6426" i="1" s="1"/>
  <c r="U6427" i="1" a="1"/>
  <c r="U6427" i="1" s="1"/>
  <c r="U6428" i="1" a="1"/>
  <c r="U6428" i="1" s="1"/>
  <c r="U6429" i="1" a="1"/>
  <c r="U6429" i="1" s="1"/>
  <c r="U6430" i="1" a="1"/>
  <c r="U6430" i="1" s="1"/>
  <c r="U6431" i="1" a="1"/>
  <c r="U6431" i="1" s="1"/>
  <c r="U6432" i="1" a="1"/>
  <c r="U6432" i="1" s="1"/>
  <c r="U6433" i="1" a="1"/>
  <c r="U6433" i="1" s="1"/>
  <c r="U6434" i="1" a="1"/>
  <c r="U6434" i="1" s="1"/>
  <c r="U6435" i="1" a="1"/>
  <c r="U6435" i="1" s="1"/>
  <c r="U6436" i="1" a="1"/>
  <c r="U6436" i="1" s="1"/>
  <c r="U6437" i="1" a="1"/>
  <c r="U6437" i="1" s="1"/>
  <c r="U6438" i="1" a="1"/>
  <c r="U6438" i="1" s="1"/>
  <c r="U6439" i="1" a="1"/>
  <c r="U6439" i="1" s="1"/>
  <c r="U6440" i="1" a="1"/>
  <c r="U6440" i="1" s="1"/>
  <c r="U6441" i="1" a="1"/>
  <c r="U6441" i="1" s="1"/>
  <c r="U6442" i="1" a="1"/>
  <c r="U6442" i="1" s="1"/>
  <c r="U6443" i="1" a="1"/>
  <c r="U6443" i="1" s="1"/>
  <c r="U6444" i="1" a="1"/>
  <c r="U6444" i="1" s="1"/>
  <c r="U6445" i="1" a="1"/>
  <c r="U6445" i="1" s="1"/>
  <c r="U6446" i="1" a="1"/>
  <c r="U6446" i="1" s="1"/>
  <c r="U6447" i="1" a="1"/>
  <c r="U6447" i="1" s="1"/>
  <c r="U6448" i="1" a="1"/>
  <c r="U6448" i="1" s="1"/>
  <c r="U6449" i="1" a="1"/>
  <c r="U6449" i="1" s="1"/>
  <c r="U6450" i="1" a="1"/>
  <c r="U6450" i="1" s="1"/>
  <c r="U6451" i="1" a="1"/>
  <c r="U6451" i="1" s="1"/>
  <c r="U6452" i="1" a="1"/>
  <c r="U6452" i="1" s="1"/>
  <c r="U6453" i="1" a="1"/>
  <c r="U6453" i="1" s="1"/>
  <c r="U6454" i="1" a="1"/>
  <c r="U6454" i="1" s="1"/>
  <c r="U6455" i="1" a="1"/>
  <c r="U6455" i="1" s="1"/>
  <c r="U6456" i="1" a="1"/>
  <c r="U6456" i="1" s="1"/>
  <c r="U6457" i="1" a="1"/>
  <c r="U6457" i="1" s="1"/>
  <c r="U6458" i="1" a="1"/>
  <c r="U6458" i="1" s="1"/>
  <c r="U6459" i="1" a="1"/>
  <c r="U6459" i="1" s="1"/>
  <c r="U6460" i="1" a="1"/>
  <c r="U6460" i="1" s="1"/>
  <c r="U6461" i="1" a="1"/>
  <c r="U6461" i="1" s="1"/>
  <c r="U6462" i="1" a="1"/>
  <c r="U6462" i="1" s="1"/>
  <c r="U6463" i="1" a="1"/>
  <c r="U6463" i="1" s="1"/>
  <c r="U6464" i="1" a="1"/>
  <c r="U6464" i="1" s="1"/>
  <c r="U6465" i="1" a="1"/>
  <c r="U6465" i="1" s="1"/>
  <c r="U6466" i="1" a="1"/>
  <c r="U6466" i="1" s="1"/>
  <c r="U6467" i="1" a="1"/>
  <c r="U6467" i="1" s="1"/>
  <c r="U6468" i="1" a="1"/>
  <c r="U6468" i="1" s="1"/>
  <c r="U6469" i="1" a="1"/>
  <c r="U6469" i="1" s="1"/>
  <c r="U6470" i="1" a="1"/>
  <c r="U6470" i="1" s="1"/>
  <c r="U6471" i="1" a="1"/>
  <c r="U6471" i="1" s="1"/>
  <c r="U6472" i="1" a="1"/>
  <c r="U6472" i="1" s="1"/>
  <c r="U6473" i="1" a="1"/>
  <c r="U6473" i="1" s="1"/>
  <c r="U6474" i="1" a="1"/>
  <c r="U6474" i="1" s="1"/>
  <c r="U6475" i="1" a="1"/>
  <c r="U6475" i="1" s="1"/>
  <c r="U6476" i="1" a="1"/>
  <c r="U6476" i="1" s="1"/>
  <c r="U6477" i="1" a="1"/>
  <c r="U6477" i="1" s="1"/>
  <c r="U6478" i="1" a="1"/>
  <c r="U6478" i="1" s="1"/>
  <c r="U6479" i="1" a="1"/>
  <c r="U6479" i="1" s="1"/>
  <c r="U6480" i="1" a="1"/>
  <c r="U6480" i="1" s="1"/>
  <c r="U6481" i="1" a="1"/>
  <c r="U6481" i="1" s="1"/>
  <c r="U6482" i="1" a="1"/>
  <c r="U6482" i="1" s="1"/>
  <c r="U6483" i="1" a="1"/>
  <c r="U6483" i="1" s="1"/>
  <c r="U6484" i="1" a="1"/>
  <c r="U6484" i="1" s="1"/>
  <c r="U6485" i="1" a="1"/>
  <c r="U6485" i="1" s="1"/>
  <c r="U6486" i="1" a="1"/>
  <c r="U6486" i="1" s="1"/>
  <c r="U6487" i="1" a="1"/>
  <c r="U6487" i="1" s="1"/>
  <c r="U6488" i="1" a="1"/>
  <c r="U6488" i="1" s="1"/>
  <c r="U6489" i="1" a="1"/>
  <c r="U6489" i="1" s="1"/>
  <c r="U6490" i="1" a="1"/>
  <c r="U6490" i="1" s="1"/>
  <c r="U6491" i="1" a="1"/>
  <c r="U6491" i="1" s="1"/>
  <c r="U6492" i="1" a="1"/>
  <c r="U6492" i="1" s="1"/>
  <c r="U6493" i="1" a="1"/>
  <c r="U6493" i="1" s="1"/>
  <c r="U6494" i="1" a="1"/>
  <c r="U6494" i="1" s="1"/>
  <c r="U6495" i="1" a="1"/>
  <c r="U6495" i="1" s="1"/>
  <c r="U6496" i="1" a="1"/>
  <c r="U6496" i="1" s="1"/>
  <c r="U6497" i="1" a="1"/>
  <c r="U6497" i="1" s="1"/>
  <c r="U6498" i="1" a="1"/>
  <c r="U6498" i="1" s="1"/>
  <c r="U6499" i="1" a="1"/>
  <c r="U6499" i="1" s="1"/>
  <c r="U6500" i="1" a="1"/>
  <c r="U6500" i="1" s="1"/>
  <c r="U6501" i="1" a="1"/>
  <c r="U6501" i="1" s="1"/>
  <c r="U6502" i="1" a="1"/>
  <c r="U6502" i="1" s="1"/>
  <c r="U6503" i="1" a="1"/>
  <c r="U6503" i="1" s="1"/>
  <c r="U6504" i="1" a="1"/>
  <c r="U6504" i="1" s="1"/>
  <c r="U6505" i="1" a="1"/>
  <c r="U6505" i="1" s="1"/>
  <c r="U6506" i="1" a="1"/>
  <c r="U6506" i="1" s="1"/>
  <c r="U6507" i="1" a="1"/>
  <c r="U6507" i="1" s="1"/>
  <c r="U6508" i="1" a="1"/>
  <c r="U6508" i="1" s="1"/>
  <c r="U6509" i="1" a="1"/>
  <c r="U6509" i="1" s="1"/>
  <c r="U6510" i="1" a="1"/>
  <c r="U6510" i="1" s="1"/>
  <c r="U6511" i="1" a="1"/>
  <c r="U6511" i="1" s="1"/>
  <c r="U6512" i="1" a="1"/>
  <c r="U6512" i="1" s="1"/>
  <c r="U6513" i="1" a="1"/>
  <c r="U6513" i="1" s="1"/>
  <c r="U6514" i="1" a="1"/>
  <c r="U6514" i="1" s="1"/>
  <c r="U6515" i="1" a="1"/>
  <c r="U6515" i="1" s="1"/>
  <c r="U6516" i="1" a="1"/>
  <c r="U6516" i="1" s="1"/>
  <c r="U6517" i="1" a="1"/>
  <c r="U6517" i="1" s="1"/>
  <c r="U6518" i="1" a="1"/>
  <c r="U6518" i="1" s="1"/>
  <c r="U6519" i="1" a="1"/>
  <c r="U6519" i="1" s="1"/>
  <c r="U6520" i="1" a="1"/>
  <c r="U6520" i="1" s="1"/>
  <c r="U6521" i="1" a="1"/>
  <c r="U6521" i="1" s="1"/>
  <c r="U6522" i="1" a="1"/>
  <c r="U6522" i="1" s="1"/>
  <c r="U6523" i="1" a="1"/>
  <c r="U6523" i="1" s="1"/>
  <c r="U6524" i="1" a="1"/>
  <c r="U6524" i="1" s="1"/>
  <c r="U6525" i="1" a="1"/>
  <c r="U6525" i="1" s="1"/>
  <c r="U6526" i="1" a="1"/>
  <c r="U6526" i="1" s="1"/>
  <c r="U6527" i="1" a="1"/>
  <c r="U6527" i="1" s="1"/>
  <c r="U6528" i="1" a="1"/>
  <c r="U6528" i="1" s="1"/>
  <c r="U6529" i="1" a="1"/>
  <c r="U6529" i="1" s="1"/>
  <c r="U6530" i="1" a="1"/>
  <c r="U6530" i="1" s="1"/>
  <c r="U6531" i="1" a="1"/>
  <c r="U6531" i="1" s="1"/>
  <c r="U6532" i="1" a="1"/>
  <c r="U6532" i="1" s="1"/>
  <c r="U6533" i="1" a="1"/>
  <c r="U6533" i="1" s="1"/>
  <c r="U6534" i="1" a="1"/>
  <c r="U6534" i="1" s="1"/>
  <c r="U6535" i="1" a="1"/>
  <c r="U6535" i="1" s="1"/>
  <c r="U6536" i="1" a="1"/>
  <c r="U6536" i="1" s="1"/>
  <c r="U6537" i="1" a="1"/>
  <c r="U6537" i="1" s="1"/>
  <c r="U6538" i="1" a="1"/>
  <c r="U6538" i="1" s="1"/>
  <c r="U6539" i="1" a="1"/>
  <c r="U6539" i="1" s="1"/>
  <c r="U6540" i="1" a="1"/>
  <c r="U6540" i="1" s="1"/>
  <c r="U6541" i="1" a="1"/>
  <c r="U6541" i="1" s="1"/>
  <c r="U6542" i="1" a="1"/>
  <c r="U6542" i="1" s="1"/>
  <c r="U6543" i="1" a="1"/>
  <c r="U6543" i="1" s="1"/>
  <c r="U6544" i="1" a="1"/>
  <c r="U6544" i="1" s="1"/>
  <c r="U6545" i="1" a="1"/>
  <c r="U6545" i="1" s="1"/>
  <c r="U6546" i="1" a="1"/>
  <c r="U6546" i="1" s="1"/>
  <c r="U6547" i="1" a="1"/>
  <c r="U6547" i="1" s="1"/>
  <c r="U6548" i="1" a="1"/>
  <c r="U6548" i="1" s="1"/>
  <c r="U6549" i="1" a="1"/>
  <c r="U6549" i="1" s="1"/>
  <c r="U6550" i="1" a="1"/>
  <c r="U6550" i="1" s="1"/>
  <c r="U6551" i="1" a="1"/>
  <c r="U6551" i="1" s="1"/>
  <c r="U6552" i="1" a="1"/>
  <c r="U6552" i="1" s="1"/>
  <c r="U6553" i="1" a="1"/>
  <c r="U6553" i="1" s="1"/>
  <c r="U6554" i="1" a="1"/>
  <c r="U6554" i="1" s="1"/>
  <c r="U6555" i="1" a="1"/>
  <c r="U6555" i="1" s="1"/>
  <c r="U6556" i="1" a="1"/>
  <c r="U6556" i="1" s="1"/>
  <c r="U6557" i="1" a="1"/>
  <c r="U6557" i="1" s="1"/>
  <c r="U6558" i="1" a="1"/>
  <c r="U6558" i="1" s="1"/>
  <c r="U6559" i="1" a="1"/>
  <c r="U6559" i="1" s="1"/>
  <c r="U6560" i="1" a="1"/>
  <c r="U6560" i="1" s="1"/>
  <c r="U6561" i="1" a="1"/>
  <c r="U6561" i="1" s="1"/>
  <c r="U6562" i="1" a="1"/>
  <c r="U6562" i="1" s="1"/>
  <c r="U6563" i="1" a="1"/>
  <c r="U6563" i="1" s="1"/>
  <c r="U6564" i="1" a="1"/>
  <c r="U6564" i="1" s="1"/>
  <c r="U6565" i="1" a="1"/>
  <c r="U6565" i="1" s="1"/>
  <c r="U6566" i="1" a="1"/>
  <c r="U6566" i="1" s="1"/>
  <c r="U6567" i="1" a="1"/>
  <c r="U6567" i="1" s="1"/>
  <c r="U6568" i="1" a="1"/>
  <c r="U6568" i="1" s="1"/>
  <c r="U6569" i="1" a="1"/>
  <c r="U6569" i="1" s="1"/>
  <c r="U6570" i="1" a="1"/>
  <c r="U6570" i="1" s="1"/>
  <c r="U6571" i="1" a="1"/>
  <c r="U6571" i="1" s="1"/>
  <c r="U6572" i="1" a="1"/>
  <c r="U6572" i="1" s="1"/>
  <c r="U6573" i="1" a="1"/>
  <c r="U6573" i="1" s="1"/>
  <c r="U6574" i="1" a="1"/>
  <c r="U6574" i="1" s="1"/>
  <c r="U6575" i="1" a="1"/>
  <c r="U6575" i="1" s="1"/>
  <c r="U6576" i="1" a="1"/>
  <c r="U6576" i="1" s="1"/>
  <c r="U6577" i="1" a="1"/>
  <c r="U6577" i="1" s="1"/>
  <c r="U6578" i="1" a="1"/>
  <c r="U6578" i="1" s="1"/>
  <c r="U6579" i="1" a="1"/>
  <c r="U6579" i="1" s="1"/>
  <c r="U6580" i="1" a="1"/>
  <c r="U6580" i="1" s="1"/>
  <c r="U6581" i="1" a="1"/>
  <c r="U6581" i="1" s="1"/>
  <c r="U6582" i="1" a="1"/>
  <c r="U6582" i="1" s="1"/>
  <c r="U6583" i="1" a="1"/>
  <c r="U6583" i="1" s="1"/>
  <c r="U6584" i="1" a="1"/>
  <c r="U6584" i="1" s="1"/>
  <c r="U6585" i="1" a="1"/>
  <c r="U6585" i="1" s="1"/>
  <c r="U6586" i="1" a="1"/>
  <c r="U6586" i="1" s="1"/>
  <c r="U6587" i="1" a="1"/>
  <c r="U6587" i="1" s="1"/>
  <c r="U6588" i="1" a="1"/>
  <c r="U6588" i="1" s="1"/>
  <c r="U6589" i="1" a="1"/>
  <c r="U6589" i="1" s="1"/>
  <c r="U6590" i="1" a="1"/>
  <c r="U6590" i="1" s="1"/>
  <c r="U6591" i="1" a="1"/>
  <c r="U6591" i="1" s="1"/>
  <c r="U6592" i="1" a="1"/>
  <c r="U6592" i="1" s="1"/>
  <c r="U6593" i="1" a="1"/>
  <c r="U6593" i="1" s="1"/>
  <c r="U6594" i="1" a="1"/>
  <c r="U6594" i="1" s="1"/>
  <c r="U6595" i="1" a="1"/>
  <c r="U6595" i="1" s="1"/>
  <c r="U6596" i="1" a="1"/>
  <c r="U6596" i="1" s="1"/>
  <c r="U6597" i="1" a="1"/>
  <c r="U6597" i="1" s="1"/>
  <c r="U6598" i="1" a="1"/>
  <c r="U6598" i="1" s="1"/>
  <c r="U6599" i="1" a="1"/>
  <c r="U6599" i="1" s="1"/>
  <c r="U6600" i="1" a="1"/>
  <c r="U6600" i="1" s="1"/>
  <c r="U6601" i="1" a="1"/>
  <c r="U6601" i="1" s="1"/>
  <c r="U6602" i="1" a="1"/>
  <c r="U6602" i="1" s="1"/>
  <c r="U6603" i="1" a="1"/>
  <c r="U6603" i="1" s="1"/>
  <c r="U6604" i="1" a="1"/>
  <c r="U6604" i="1" s="1"/>
  <c r="U6605" i="1" a="1"/>
  <c r="U6605" i="1" s="1"/>
  <c r="U6606" i="1" a="1"/>
  <c r="U6606" i="1" s="1"/>
  <c r="U6607" i="1" a="1"/>
  <c r="U6607" i="1" s="1"/>
  <c r="U6608" i="1" a="1"/>
  <c r="U6608" i="1" s="1"/>
  <c r="U6609" i="1" a="1"/>
  <c r="U6609" i="1" s="1"/>
  <c r="U6610" i="1" a="1"/>
  <c r="U6610" i="1" s="1"/>
  <c r="U6611" i="1" a="1"/>
  <c r="U6611" i="1" s="1"/>
  <c r="U6612" i="1" a="1"/>
  <c r="U6612" i="1" s="1"/>
  <c r="U6613" i="1" a="1"/>
  <c r="U6613" i="1" s="1"/>
  <c r="U6614" i="1" a="1"/>
  <c r="U6614" i="1" s="1"/>
  <c r="U6615" i="1" a="1"/>
  <c r="U6615" i="1" s="1"/>
  <c r="U6616" i="1" a="1"/>
  <c r="U6616" i="1" s="1"/>
  <c r="U6617" i="1" a="1"/>
  <c r="U6617" i="1" s="1"/>
  <c r="U6618" i="1" a="1"/>
  <c r="U6618" i="1" s="1"/>
  <c r="U6619" i="1" a="1"/>
  <c r="U6619" i="1" s="1"/>
  <c r="U6620" i="1" a="1"/>
  <c r="U6620" i="1" s="1"/>
  <c r="U6621" i="1" a="1"/>
  <c r="U6621" i="1" s="1"/>
  <c r="U6622" i="1" a="1"/>
  <c r="U6622" i="1" s="1"/>
  <c r="U6623" i="1" a="1"/>
  <c r="U6623" i="1" s="1"/>
  <c r="U6624" i="1" a="1"/>
  <c r="U6624" i="1" s="1"/>
  <c r="U6625" i="1" a="1"/>
  <c r="U6625" i="1" s="1"/>
  <c r="U6626" i="1" a="1"/>
  <c r="U6626" i="1" s="1"/>
  <c r="U6627" i="1" a="1"/>
  <c r="U6627" i="1" s="1"/>
  <c r="U6628" i="1" a="1"/>
  <c r="U6628" i="1" s="1"/>
  <c r="U6629" i="1" a="1"/>
  <c r="U6629" i="1" s="1"/>
  <c r="U6630" i="1" a="1"/>
  <c r="U6630" i="1" s="1"/>
  <c r="U6631" i="1" a="1"/>
  <c r="U6631" i="1" s="1"/>
  <c r="U6632" i="1" a="1"/>
  <c r="U6632" i="1" s="1"/>
  <c r="U6633" i="1" a="1"/>
  <c r="U6633" i="1" s="1"/>
  <c r="U6634" i="1" a="1"/>
  <c r="U6634" i="1" s="1"/>
  <c r="U6635" i="1" a="1"/>
  <c r="U6635" i="1" s="1"/>
  <c r="U6636" i="1" a="1"/>
  <c r="U6636" i="1" s="1"/>
  <c r="U6637" i="1" a="1"/>
  <c r="U6637" i="1" s="1"/>
  <c r="U6638" i="1" a="1"/>
  <c r="U6638" i="1" s="1"/>
  <c r="U6639" i="1" a="1"/>
  <c r="U6639" i="1" s="1"/>
  <c r="U6640" i="1" a="1"/>
  <c r="U6640" i="1" s="1"/>
  <c r="U6641" i="1" a="1"/>
  <c r="U6641" i="1" s="1"/>
  <c r="U6642" i="1" a="1"/>
  <c r="U6642" i="1" s="1"/>
  <c r="U6643" i="1" a="1"/>
  <c r="U6643" i="1" s="1"/>
  <c r="U6644" i="1" a="1"/>
  <c r="U6644" i="1" s="1"/>
  <c r="U6645" i="1" a="1"/>
  <c r="U6645" i="1" s="1"/>
  <c r="U6646" i="1" a="1"/>
  <c r="U6646" i="1" s="1"/>
  <c r="U6647" i="1" a="1"/>
  <c r="U6647" i="1" s="1"/>
  <c r="U6648" i="1" a="1"/>
  <c r="U6648" i="1" s="1"/>
  <c r="U6649" i="1" a="1"/>
  <c r="U6649" i="1" s="1"/>
  <c r="U6650" i="1" a="1"/>
  <c r="U6650" i="1" s="1"/>
  <c r="U6651" i="1" a="1"/>
  <c r="U6651" i="1" s="1"/>
  <c r="U6652" i="1" a="1"/>
  <c r="U6652" i="1" s="1"/>
  <c r="U6653" i="1" a="1"/>
  <c r="U6653" i="1" s="1"/>
  <c r="U6654" i="1" a="1"/>
  <c r="U6654" i="1" s="1"/>
  <c r="U6655" i="1" a="1"/>
  <c r="U6655" i="1" s="1"/>
  <c r="U6656" i="1" a="1"/>
  <c r="U6656" i="1" s="1"/>
  <c r="U6657" i="1" a="1"/>
  <c r="U6657" i="1" s="1"/>
  <c r="U6658" i="1" a="1"/>
  <c r="U6658" i="1" s="1"/>
  <c r="U6659" i="1" a="1"/>
  <c r="U6659" i="1" s="1"/>
  <c r="U6660" i="1" a="1"/>
  <c r="U6660" i="1" s="1"/>
  <c r="U6661" i="1" a="1"/>
  <c r="U6661" i="1" s="1"/>
  <c r="U6662" i="1" a="1"/>
  <c r="U6662" i="1" s="1"/>
  <c r="U6663" i="1" a="1"/>
  <c r="U6663" i="1" s="1"/>
  <c r="U6664" i="1" a="1"/>
  <c r="U6664" i="1" s="1"/>
  <c r="U6665" i="1" a="1"/>
  <c r="U6665" i="1" s="1"/>
  <c r="U6666" i="1" a="1"/>
  <c r="U6666" i="1" s="1"/>
  <c r="U6667" i="1" a="1"/>
  <c r="U6667" i="1" s="1"/>
  <c r="U6668" i="1" a="1"/>
  <c r="U6668" i="1" s="1"/>
  <c r="U6669" i="1" a="1"/>
  <c r="U6669" i="1" s="1"/>
  <c r="U6670" i="1" a="1"/>
  <c r="U6670" i="1" s="1"/>
  <c r="U6671" i="1" a="1"/>
  <c r="U6671" i="1" s="1"/>
  <c r="U6672" i="1" a="1"/>
  <c r="U6672" i="1" s="1"/>
  <c r="U6673" i="1" a="1"/>
  <c r="U6673" i="1" s="1"/>
  <c r="U6674" i="1" a="1"/>
  <c r="U6674" i="1" s="1"/>
  <c r="U6675" i="1" a="1"/>
  <c r="U6675" i="1" s="1"/>
  <c r="U6676" i="1" a="1"/>
  <c r="U6676" i="1" s="1"/>
  <c r="U6677" i="1" a="1"/>
  <c r="U6677" i="1" s="1"/>
  <c r="U6678" i="1" a="1"/>
  <c r="U6678" i="1" s="1"/>
  <c r="U6679" i="1" a="1"/>
  <c r="U6679" i="1" s="1"/>
  <c r="U6680" i="1" a="1"/>
  <c r="U6680" i="1" s="1"/>
  <c r="U6681" i="1" a="1"/>
  <c r="U6681" i="1" s="1"/>
  <c r="U6682" i="1" a="1"/>
  <c r="U6682" i="1" s="1"/>
  <c r="U6683" i="1" a="1"/>
  <c r="U6683" i="1" s="1"/>
  <c r="U6684" i="1" a="1"/>
  <c r="U6684" i="1" s="1"/>
  <c r="U6685" i="1" a="1"/>
  <c r="U6685" i="1" s="1"/>
  <c r="U6686" i="1" a="1"/>
  <c r="U6686" i="1" s="1"/>
  <c r="U6687" i="1" a="1"/>
  <c r="U6687" i="1" s="1"/>
  <c r="U6688" i="1" a="1"/>
  <c r="U6688" i="1" s="1"/>
  <c r="U6689" i="1" a="1"/>
  <c r="U6689" i="1" s="1"/>
  <c r="U6690" i="1" a="1"/>
  <c r="U6690" i="1" s="1"/>
  <c r="U6691" i="1" a="1"/>
  <c r="U6691" i="1" s="1"/>
  <c r="U6692" i="1" a="1"/>
  <c r="U6692" i="1" s="1"/>
  <c r="U6693" i="1" a="1"/>
  <c r="U6693" i="1" s="1"/>
  <c r="U6694" i="1" a="1"/>
  <c r="U6694" i="1" s="1"/>
  <c r="U6695" i="1" a="1"/>
  <c r="U6695" i="1" s="1"/>
  <c r="U6696" i="1" a="1"/>
  <c r="U6696" i="1" s="1"/>
  <c r="U6697" i="1" a="1"/>
  <c r="U6697" i="1" s="1"/>
  <c r="U6698" i="1" a="1"/>
  <c r="U6698" i="1" s="1"/>
  <c r="U6699" i="1" a="1"/>
  <c r="U6699" i="1" s="1"/>
  <c r="U6700" i="1" a="1"/>
  <c r="U6700" i="1" s="1"/>
  <c r="U6701" i="1" a="1"/>
  <c r="U6701" i="1" s="1"/>
  <c r="U6702" i="1" a="1"/>
  <c r="U6702" i="1" s="1"/>
  <c r="U6703" i="1" a="1"/>
  <c r="U6703" i="1" s="1"/>
  <c r="U6704" i="1" a="1"/>
  <c r="U6704" i="1" s="1"/>
  <c r="U6705" i="1" a="1"/>
  <c r="U6705" i="1" s="1"/>
  <c r="U6706" i="1" a="1"/>
  <c r="U6706" i="1" s="1"/>
  <c r="U6707" i="1" a="1"/>
  <c r="U6707" i="1" s="1"/>
  <c r="U6708" i="1" a="1"/>
  <c r="U6708" i="1" s="1"/>
  <c r="U6709" i="1" a="1"/>
  <c r="U6709" i="1" s="1"/>
  <c r="U6710" i="1" a="1"/>
  <c r="U6710" i="1" s="1"/>
  <c r="U6711" i="1" a="1"/>
  <c r="U6711" i="1" s="1"/>
  <c r="U6712" i="1" a="1"/>
  <c r="U6712" i="1" s="1"/>
  <c r="U6713" i="1" a="1"/>
  <c r="U6713" i="1" s="1"/>
  <c r="U6714" i="1" a="1"/>
  <c r="U6714" i="1" s="1"/>
  <c r="U6715" i="1" a="1"/>
  <c r="U6715" i="1" s="1"/>
  <c r="U6716" i="1" a="1"/>
  <c r="U6716" i="1" s="1"/>
  <c r="U6717" i="1" a="1"/>
  <c r="U6717" i="1" s="1"/>
  <c r="U6718" i="1" a="1"/>
  <c r="U6718" i="1" s="1"/>
  <c r="U6719" i="1" a="1"/>
  <c r="U6719" i="1" s="1"/>
  <c r="U6720" i="1" a="1"/>
  <c r="U6720" i="1" s="1"/>
  <c r="U6721" i="1" a="1"/>
  <c r="U6721" i="1" s="1"/>
  <c r="U6722" i="1" a="1"/>
  <c r="U6722" i="1" s="1"/>
  <c r="U6723" i="1" a="1"/>
  <c r="U6723" i="1" s="1"/>
  <c r="U6724" i="1" a="1"/>
  <c r="U6724" i="1" s="1"/>
  <c r="U6725" i="1" a="1"/>
  <c r="U6725" i="1" s="1"/>
  <c r="U6726" i="1" a="1"/>
  <c r="U6726" i="1" s="1"/>
  <c r="U6727" i="1" a="1"/>
  <c r="U6727" i="1" s="1"/>
  <c r="U6728" i="1" a="1"/>
  <c r="U6728" i="1" s="1"/>
  <c r="U6729" i="1" a="1"/>
  <c r="U6729" i="1" s="1"/>
  <c r="U6730" i="1" a="1"/>
  <c r="U6730" i="1" s="1"/>
  <c r="U6731" i="1" a="1"/>
  <c r="U6731" i="1" s="1"/>
  <c r="U6732" i="1" a="1"/>
  <c r="U6732" i="1" s="1"/>
  <c r="U6733" i="1" a="1"/>
  <c r="U6733" i="1" s="1"/>
  <c r="U6734" i="1" a="1"/>
  <c r="U6734" i="1" s="1"/>
  <c r="U6735" i="1" a="1"/>
  <c r="U6735" i="1" s="1"/>
  <c r="U6736" i="1" a="1"/>
  <c r="U6736" i="1" s="1"/>
  <c r="U6737" i="1" a="1"/>
  <c r="U6737" i="1" s="1"/>
  <c r="U6738" i="1" a="1"/>
  <c r="U6738" i="1" s="1"/>
  <c r="U6739" i="1" a="1"/>
  <c r="U6739" i="1" s="1"/>
  <c r="U6740" i="1" a="1"/>
  <c r="U6740" i="1" s="1"/>
  <c r="U6741" i="1" a="1"/>
  <c r="U6741" i="1" s="1"/>
  <c r="U6742" i="1" a="1"/>
  <c r="U6742" i="1" s="1"/>
  <c r="U6743" i="1" a="1"/>
  <c r="U6743" i="1" s="1"/>
  <c r="U6744" i="1" a="1"/>
  <c r="U6744" i="1" s="1"/>
  <c r="U6745" i="1" a="1"/>
  <c r="U6745" i="1" s="1"/>
  <c r="U6746" i="1" a="1"/>
  <c r="U6746" i="1" s="1"/>
  <c r="U6747" i="1" a="1"/>
  <c r="U6747" i="1" s="1"/>
  <c r="U6748" i="1" a="1"/>
  <c r="U6748" i="1" s="1"/>
  <c r="U6749" i="1" a="1"/>
  <c r="U6749" i="1" s="1"/>
  <c r="U6750" i="1" a="1"/>
  <c r="U6750" i="1" s="1"/>
  <c r="U6751" i="1" a="1"/>
  <c r="U6751" i="1" s="1"/>
  <c r="U6752" i="1" a="1"/>
  <c r="U6752" i="1" s="1"/>
  <c r="U6753" i="1" a="1"/>
  <c r="U6753" i="1" s="1"/>
  <c r="U6754" i="1" a="1"/>
  <c r="U6754" i="1" s="1"/>
  <c r="U6755" i="1" a="1"/>
  <c r="U6755" i="1" s="1"/>
  <c r="U6756" i="1" a="1"/>
  <c r="U6756" i="1" s="1"/>
  <c r="U6757" i="1" a="1"/>
  <c r="U6757" i="1" s="1"/>
  <c r="U6758" i="1" a="1"/>
  <c r="U6758" i="1" s="1"/>
  <c r="U6759" i="1" a="1"/>
  <c r="U6759" i="1" s="1"/>
  <c r="U6760" i="1" a="1"/>
  <c r="U6760" i="1" s="1"/>
  <c r="U6761" i="1" a="1"/>
  <c r="U6761" i="1" s="1"/>
  <c r="U6762" i="1" a="1"/>
  <c r="U6762" i="1" s="1"/>
  <c r="U6763" i="1" a="1"/>
  <c r="U6763" i="1" s="1"/>
  <c r="U6764" i="1" a="1"/>
  <c r="U6764" i="1" s="1"/>
  <c r="U6765" i="1" a="1"/>
  <c r="U6765" i="1" s="1"/>
  <c r="U6766" i="1" a="1"/>
  <c r="U6766" i="1" s="1"/>
  <c r="U6767" i="1" a="1"/>
  <c r="U6767" i="1" s="1"/>
  <c r="U6768" i="1" a="1"/>
  <c r="U6768" i="1" s="1"/>
  <c r="U6769" i="1" a="1"/>
  <c r="U6769" i="1" s="1"/>
  <c r="U6770" i="1" a="1"/>
  <c r="U6770" i="1" s="1"/>
  <c r="U6771" i="1" a="1"/>
  <c r="U6771" i="1" s="1"/>
  <c r="U6772" i="1" a="1"/>
  <c r="U6772" i="1" s="1"/>
  <c r="U6773" i="1" a="1"/>
  <c r="U6773" i="1" s="1"/>
  <c r="U6774" i="1" a="1"/>
  <c r="U6774" i="1" s="1"/>
  <c r="U6775" i="1" a="1"/>
  <c r="U6775" i="1" s="1"/>
  <c r="U6776" i="1" a="1"/>
  <c r="U6776" i="1" s="1"/>
  <c r="U6777" i="1" a="1"/>
  <c r="U6777" i="1" s="1"/>
  <c r="U6778" i="1" a="1"/>
  <c r="U6778" i="1" s="1"/>
  <c r="U6779" i="1" a="1"/>
  <c r="U6779" i="1" s="1"/>
  <c r="U6780" i="1" a="1"/>
  <c r="U6780" i="1" s="1"/>
  <c r="U6781" i="1" a="1"/>
  <c r="U6781" i="1" s="1"/>
  <c r="U6782" i="1" a="1"/>
  <c r="U6782" i="1" s="1"/>
  <c r="U6783" i="1" a="1"/>
  <c r="U6783" i="1" s="1"/>
  <c r="U6784" i="1" a="1"/>
  <c r="U6784" i="1" s="1"/>
  <c r="U6785" i="1" a="1"/>
  <c r="U6785" i="1" s="1"/>
  <c r="U6786" i="1" a="1"/>
  <c r="U6786" i="1" s="1"/>
  <c r="U6787" i="1" a="1"/>
  <c r="U6787" i="1" s="1"/>
  <c r="U6788" i="1" a="1"/>
  <c r="U6788" i="1" s="1"/>
  <c r="U6789" i="1" a="1"/>
  <c r="U6789" i="1" s="1"/>
  <c r="U6790" i="1" a="1"/>
  <c r="U6790" i="1" s="1"/>
  <c r="U6791" i="1" a="1"/>
  <c r="U6791" i="1" s="1"/>
  <c r="U6792" i="1" a="1"/>
  <c r="U6792" i="1" s="1"/>
  <c r="U6793" i="1" a="1"/>
  <c r="U6793" i="1" s="1"/>
  <c r="U6794" i="1" a="1"/>
  <c r="U6794" i="1" s="1"/>
  <c r="U6795" i="1" a="1"/>
  <c r="U6795" i="1" s="1"/>
  <c r="U6796" i="1" a="1"/>
  <c r="U6796" i="1" s="1"/>
  <c r="U6797" i="1" a="1"/>
  <c r="U6797" i="1" s="1"/>
  <c r="U6798" i="1" a="1"/>
  <c r="U6798" i="1" s="1"/>
  <c r="U6799" i="1" a="1"/>
  <c r="U6799" i="1" s="1"/>
  <c r="U6800" i="1" a="1"/>
  <c r="U6800" i="1" s="1"/>
  <c r="U6801" i="1" a="1"/>
  <c r="U6801" i="1" s="1"/>
  <c r="U6802" i="1" a="1"/>
  <c r="U6802" i="1" s="1"/>
  <c r="U6803" i="1" a="1"/>
  <c r="U6803" i="1" s="1"/>
  <c r="U6804" i="1" a="1"/>
  <c r="U6804" i="1" s="1"/>
  <c r="U6805" i="1" a="1"/>
  <c r="U6805" i="1" s="1"/>
  <c r="U6806" i="1" a="1"/>
  <c r="U6806" i="1" s="1"/>
  <c r="U6807" i="1" a="1"/>
  <c r="U6807" i="1" s="1"/>
  <c r="U6808" i="1" a="1"/>
  <c r="U6808" i="1" s="1"/>
  <c r="U6809" i="1" a="1"/>
  <c r="U6809" i="1" s="1"/>
  <c r="U6810" i="1" a="1"/>
  <c r="U6810" i="1" s="1"/>
  <c r="U6811" i="1" a="1"/>
  <c r="U6811" i="1" s="1"/>
  <c r="U6812" i="1" a="1"/>
  <c r="U6812" i="1" s="1"/>
  <c r="U6813" i="1" a="1"/>
  <c r="U6813" i="1" s="1"/>
  <c r="U6814" i="1" a="1"/>
  <c r="U6814" i="1" s="1"/>
  <c r="U6815" i="1" a="1"/>
  <c r="U6815" i="1" s="1"/>
  <c r="U6816" i="1" a="1"/>
  <c r="U6816" i="1" s="1"/>
  <c r="U6817" i="1" a="1"/>
  <c r="U6817" i="1" s="1"/>
  <c r="U6818" i="1" a="1"/>
  <c r="U6818" i="1" s="1"/>
  <c r="U6819" i="1" a="1"/>
  <c r="U6819" i="1" s="1"/>
  <c r="U6820" i="1" a="1"/>
  <c r="U6820" i="1" s="1"/>
  <c r="U6821" i="1" a="1"/>
  <c r="U6821" i="1" s="1"/>
  <c r="U6822" i="1" a="1"/>
  <c r="U6822" i="1" s="1"/>
  <c r="U6823" i="1" a="1"/>
  <c r="U6823" i="1" s="1"/>
  <c r="U6824" i="1" a="1"/>
  <c r="U6824" i="1" s="1"/>
  <c r="U6825" i="1" a="1"/>
  <c r="U6825" i="1" s="1"/>
  <c r="U6826" i="1" a="1"/>
  <c r="U6826" i="1" s="1"/>
  <c r="U6827" i="1" a="1"/>
  <c r="U6827" i="1" s="1"/>
  <c r="U6828" i="1" a="1"/>
  <c r="U6828" i="1" s="1"/>
  <c r="U6829" i="1" a="1"/>
  <c r="U6829" i="1" s="1"/>
  <c r="U6830" i="1" a="1"/>
  <c r="U6830" i="1" s="1"/>
  <c r="U6831" i="1" a="1"/>
  <c r="U6831" i="1" s="1"/>
  <c r="U6832" i="1" a="1"/>
  <c r="U6832" i="1" s="1"/>
  <c r="U6833" i="1" a="1"/>
  <c r="U6833" i="1" s="1"/>
  <c r="U6834" i="1" a="1"/>
  <c r="U6834" i="1" s="1"/>
  <c r="U6835" i="1" a="1"/>
  <c r="U6835" i="1" s="1"/>
  <c r="U6836" i="1" a="1"/>
  <c r="U6836" i="1" s="1"/>
  <c r="U6837" i="1" a="1"/>
  <c r="U6837" i="1" s="1"/>
  <c r="U6838" i="1" a="1"/>
  <c r="U6838" i="1" s="1"/>
  <c r="U6839" i="1" a="1"/>
  <c r="U6839" i="1" s="1"/>
  <c r="U6840" i="1" a="1"/>
  <c r="U6840" i="1" s="1"/>
  <c r="U6841" i="1" a="1"/>
  <c r="U6841" i="1" s="1"/>
  <c r="U6842" i="1" a="1"/>
  <c r="U6842" i="1" s="1"/>
  <c r="U6843" i="1" a="1"/>
  <c r="U6843" i="1" s="1"/>
  <c r="U6844" i="1" a="1"/>
  <c r="U6844" i="1" s="1"/>
  <c r="U6845" i="1" a="1"/>
  <c r="U6845" i="1" s="1"/>
  <c r="U6846" i="1" a="1"/>
  <c r="U6846" i="1" s="1"/>
  <c r="U6847" i="1" a="1"/>
  <c r="U6847" i="1" s="1"/>
  <c r="U6848" i="1" a="1"/>
  <c r="U6848" i="1" s="1"/>
  <c r="U6849" i="1" a="1"/>
  <c r="U6849" i="1" s="1"/>
  <c r="U6850" i="1" a="1"/>
  <c r="U6850" i="1" s="1"/>
  <c r="U6851" i="1" a="1"/>
  <c r="U6851" i="1" s="1"/>
  <c r="U6852" i="1" a="1"/>
  <c r="U6852" i="1" s="1"/>
  <c r="U6853" i="1" a="1"/>
  <c r="U6853" i="1" s="1"/>
  <c r="U6854" i="1" a="1"/>
  <c r="U6854" i="1" s="1"/>
  <c r="U6855" i="1" a="1"/>
  <c r="U6855" i="1" s="1"/>
  <c r="U6856" i="1" a="1"/>
  <c r="U6856" i="1" s="1"/>
  <c r="U6857" i="1" a="1"/>
  <c r="U6857" i="1" s="1"/>
  <c r="U6858" i="1" a="1"/>
  <c r="U6858" i="1" s="1"/>
  <c r="U6859" i="1" a="1"/>
  <c r="U6859" i="1" s="1"/>
  <c r="U6860" i="1" a="1"/>
  <c r="U6860" i="1" s="1"/>
  <c r="U6861" i="1" a="1"/>
  <c r="U6861" i="1" s="1"/>
  <c r="U6862" i="1" a="1"/>
  <c r="U6862" i="1" s="1"/>
  <c r="U6863" i="1" a="1"/>
  <c r="U6863" i="1" s="1"/>
  <c r="U6864" i="1" a="1"/>
  <c r="U6864" i="1" s="1"/>
  <c r="U6865" i="1" a="1"/>
  <c r="U6865" i="1" s="1"/>
  <c r="U6866" i="1" a="1"/>
  <c r="U6866" i="1" s="1"/>
  <c r="U6867" i="1" a="1"/>
  <c r="U6867" i="1" s="1"/>
  <c r="U6868" i="1" a="1"/>
  <c r="U6868" i="1" s="1"/>
  <c r="U6869" i="1" a="1"/>
  <c r="U6869" i="1" s="1"/>
  <c r="U6870" i="1" a="1"/>
  <c r="U6870" i="1" s="1"/>
  <c r="U6871" i="1" a="1"/>
  <c r="U6871" i="1" s="1"/>
  <c r="U6872" i="1" a="1"/>
  <c r="U6872" i="1" s="1"/>
  <c r="U6873" i="1" a="1"/>
  <c r="U6873" i="1" s="1"/>
  <c r="U6874" i="1" a="1"/>
  <c r="U6874" i="1" s="1"/>
  <c r="U6875" i="1" a="1"/>
  <c r="U6875" i="1" s="1"/>
  <c r="U6876" i="1" a="1"/>
  <c r="U6876" i="1" s="1"/>
  <c r="U6877" i="1" a="1"/>
  <c r="U6877" i="1" s="1"/>
  <c r="U6878" i="1" a="1"/>
  <c r="U6878" i="1" s="1"/>
  <c r="U6879" i="1" a="1"/>
  <c r="U6879" i="1" s="1"/>
  <c r="U6880" i="1" a="1"/>
  <c r="U6880" i="1" s="1"/>
  <c r="U6881" i="1" a="1"/>
  <c r="U6881" i="1" s="1"/>
  <c r="U6882" i="1" a="1"/>
  <c r="U6882" i="1" s="1"/>
  <c r="U6883" i="1" a="1"/>
  <c r="U6883" i="1" s="1"/>
  <c r="U6884" i="1" a="1"/>
  <c r="U6884" i="1" s="1"/>
  <c r="U6885" i="1" a="1"/>
  <c r="U6885" i="1" s="1"/>
  <c r="U6886" i="1" a="1"/>
  <c r="U6886" i="1" s="1"/>
  <c r="U6887" i="1" a="1"/>
  <c r="U6887" i="1" s="1"/>
  <c r="U6888" i="1" a="1"/>
  <c r="U6888" i="1" s="1"/>
  <c r="U6889" i="1" a="1"/>
  <c r="U6889" i="1" s="1"/>
  <c r="U6890" i="1" a="1"/>
  <c r="U6890" i="1" s="1"/>
  <c r="U6891" i="1" a="1"/>
  <c r="U6891" i="1" s="1"/>
  <c r="U6892" i="1" a="1"/>
  <c r="U6892" i="1" s="1"/>
  <c r="U6893" i="1" a="1"/>
  <c r="U6893" i="1" s="1"/>
  <c r="U6894" i="1" a="1"/>
  <c r="U6894" i="1" s="1"/>
  <c r="U6895" i="1" a="1"/>
  <c r="U6895" i="1" s="1"/>
  <c r="U6896" i="1" a="1"/>
  <c r="U6896" i="1" s="1"/>
  <c r="U6897" i="1" a="1"/>
  <c r="U6897" i="1" s="1"/>
  <c r="U6898" i="1" a="1"/>
  <c r="U6898" i="1" s="1"/>
  <c r="U6899" i="1" a="1"/>
  <c r="U6899" i="1" s="1"/>
  <c r="U6900" i="1" a="1"/>
  <c r="U6900" i="1" s="1"/>
  <c r="U6901" i="1" a="1"/>
  <c r="U6901" i="1" s="1"/>
  <c r="U6902" i="1" a="1"/>
  <c r="U6902" i="1" s="1"/>
  <c r="U6903" i="1" a="1"/>
  <c r="U6903" i="1" s="1"/>
  <c r="U6904" i="1" a="1"/>
  <c r="U6904" i="1" s="1"/>
  <c r="U6905" i="1" a="1"/>
  <c r="U6905" i="1" s="1"/>
  <c r="U6906" i="1" a="1"/>
  <c r="U6906" i="1" s="1"/>
  <c r="U6907" i="1" a="1"/>
  <c r="U6907" i="1" s="1"/>
  <c r="U6908" i="1" a="1"/>
  <c r="U6908" i="1" s="1"/>
  <c r="U6909" i="1" a="1"/>
  <c r="U6909" i="1" s="1"/>
  <c r="U6910" i="1" a="1"/>
  <c r="U6910" i="1" s="1"/>
  <c r="U6911" i="1" a="1"/>
  <c r="U6911" i="1" s="1"/>
  <c r="U6912" i="1" a="1"/>
  <c r="U6912" i="1" s="1"/>
  <c r="U6913" i="1" a="1"/>
  <c r="U6913" i="1" s="1"/>
  <c r="U6914" i="1" a="1"/>
  <c r="U6914" i="1" s="1"/>
  <c r="U6915" i="1" a="1"/>
  <c r="U6915" i="1" s="1"/>
  <c r="U6916" i="1" a="1"/>
  <c r="U6916" i="1" s="1"/>
  <c r="U6917" i="1" a="1"/>
  <c r="U6917" i="1" s="1"/>
  <c r="U6918" i="1" a="1"/>
  <c r="U6918" i="1" s="1"/>
  <c r="U6919" i="1" a="1"/>
  <c r="U6919" i="1" s="1"/>
  <c r="U6920" i="1" a="1"/>
  <c r="U6920" i="1" s="1"/>
  <c r="U6921" i="1" a="1"/>
  <c r="U6921" i="1" s="1"/>
  <c r="U6922" i="1" a="1"/>
  <c r="U6922" i="1" s="1"/>
  <c r="U6923" i="1" a="1"/>
  <c r="U6923" i="1" s="1"/>
  <c r="U6924" i="1" a="1"/>
  <c r="U6924" i="1" s="1"/>
  <c r="U6925" i="1" a="1"/>
  <c r="U6925" i="1" s="1"/>
  <c r="U6926" i="1" a="1"/>
  <c r="U6926" i="1" s="1"/>
  <c r="U6927" i="1" a="1"/>
  <c r="U6927" i="1" s="1"/>
  <c r="U6928" i="1" a="1"/>
  <c r="U6928" i="1" s="1"/>
  <c r="U6929" i="1" a="1"/>
  <c r="U6929" i="1" s="1"/>
  <c r="U6930" i="1" a="1"/>
  <c r="U6930" i="1" s="1"/>
  <c r="U6931" i="1" a="1"/>
  <c r="U6931" i="1" s="1"/>
  <c r="U6932" i="1" a="1"/>
  <c r="U6932" i="1" s="1"/>
  <c r="U6933" i="1" a="1"/>
  <c r="U6933" i="1" s="1"/>
  <c r="U6934" i="1" a="1"/>
  <c r="U6934" i="1" s="1"/>
  <c r="U6935" i="1" a="1"/>
  <c r="U6935" i="1" s="1"/>
  <c r="U6936" i="1" a="1"/>
  <c r="U6936" i="1" s="1"/>
  <c r="U6937" i="1" a="1"/>
  <c r="U6937" i="1" s="1"/>
  <c r="U6938" i="1" a="1"/>
  <c r="U6938" i="1" s="1"/>
  <c r="U6939" i="1" a="1"/>
  <c r="U6939" i="1" s="1"/>
  <c r="U6940" i="1" a="1"/>
  <c r="U6940" i="1" s="1"/>
  <c r="U6941" i="1" a="1"/>
  <c r="U6941" i="1" s="1"/>
  <c r="U6942" i="1" a="1"/>
  <c r="U6942" i="1" s="1"/>
  <c r="U6943" i="1" a="1"/>
  <c r="U6943" i="1" s="1"/>
  <c r="U6944" i="1" a="1"/>
  <c r="U6944" i="1" s="1"/>
  <c r="U6945" i="1" a="1"/>
  <c r="U6945" i="1" s="1"/>
  <c r="U6946" i="1" a="1"/>
  <c r="U6946" i="1" s="1"/>
  <c r="U6947" i="1" a="1"/>
  <c r="U6947" i="1" s="1"/>
  <c r="U6948" i="1" a="1"/>
  <c r="U6948" i="1" s="1"/>
  <c r="U6949" i="1" a="1"/>
  <c r="U6949" i="1" s="1"/>
  <c r="U6950" i="1" a="1"/>
  <c r="U6950" i="1" s="1"/>
  <c r="U6951" i="1" a="1"/>
  <c r="U6951" i="1" s="1"/>
  <c r="U6952" i="1" a="1"/>
  <c r="U6952" i="1" s="1"/>
  <c r="U6953" i="1" a="1"/>
  <c r="U6953" i="1" s="1"/>
  <c r="U6954" i="1" a="1"/>
  <c r="U6954" i="1" s="1"/>
  <c r="U6955" i="1" a="1"/>
  <c r="U6955" i="1" s="1"/>
  <c r="U6956" i="1" a="1"/>
  <c r="U6956" i="1" s="1"/>
  <c r="U6957" i="1" a="1"/>
  <c r="U6957" i="1" s="1"/>
  <c r="U6958" i="1" a="1"/>
  <c r="U6958" i="1" s="1"/>
  <c r="U6959" i="1" a="1"/>
  <c r="U6959" i="1" s="1"/>
  <c r="U6960" i="1" a="1"/>
  <c r="U6960" i="1" s="1"/>
  <c r="U6961" i="1" a="1"/>
  <c r="U6961" i="1" s="1"/>
  <c r="U6962" i="1" a="1"/>
  <c r="U6962" i="1" s="1"/>
  <c r="U6963" i="1" a="1"/>
  <c r="U6963" i="1" s="1"/>
  <c r="U6964" i="1" a="1"/>
  <c r="U6964" i="1" s="1"/>
  <c r="U6965" i="1" a="1"/>
  <c r="U6965" i="1" s="1"/>
  <c r="U6966" i="1" a="1"/>
  <c r="U6966" i="1" s="1"/>
  <c r="U6967" i="1" a="1"/>
  <c r="U6967" i="1" s="1"/>
  <c r="U6968" i="1" a="1"/>
  <c r="U6968" i="1" s="1"/>
  <c r="U6969" i="1" a="1"/>
  <c r="U6969" i="1" s="1"/>
  <c r="U6970" i="1" a="1"/>
  <c r="U6970" i="1" s="1"/>
  <c r="U6971" i="1" a="1"/>
  <c r="U6971" i="1" s="1"/>
  <c r="U6972" i="1" a="1"/>
  <c r="U6972" i="1" s="1"/>
  <c r="U6973" i="1" a="1"/>
  <c r="U6973" i="1" s="1"/>
  <c r="U6974" i="1" a="1"/>
  <c r="U6974" i="1" s="1"/>
  <c r="U6975" i="1" a="1"/>
  <c r="U6975" i="1" s="1"/>
  <c r="U6976" i="1" a="1"/>
  <c r="U6976" i="1" s="1"/>
  <c r="U6977" i="1" a="1"/>
  <c r="U6977" i="1" s="1"/>
  <c r="U6978" i="1" a="1"/>
  <c r="U6978" i="1" s="1"/>
  <c r="U6979" i="1" a="1"/>
  <c r="U6979" i="1" s="1"/>
  <c r="U6980" i="1" a="1"/>
  <c r="U6980" i="1" s="1"/>
  <c r="U6981" i="1" a="1"/>
  <c r="U6981" i="1" s="1"/>
  <c r="U6982" i="1" a="1"/>
  <c r="U6982" i="1" s="1"/>
  <c r="U6983" i="1" a="1"/>
  <c r="U6983" i="1" s="1"/>
  <c r="U6984" i="1" a="1"/>
  <c r="U6984" i="1" s="1"/>
  <c r="U6985" i="1" a="1"/>
  <c r="U6985" i="1" s="1"/>
  <c r="U6986" i="1" a="1"/>
  <c r="U6986" i="1" s="1"/>
  <c r="U6987" i="1" a="1"/>
  <c r="U6987" i="1" s="1"/>
  <c r="U6988" i="1" a="1"/>
  <c r="U6988" i="1" s="1"/>
  <c r="U6989" i="1" a="1"/>
  <c r="U6989" i="1" s="1"/>
  <c r="U6990" i="1" a="1"/>
  <c r="U6990" i="1" s="1"/>
  <c r="U6991" i="1" a="1"/>
  <c r="U6991" i="1" s="1"/>
  <c r="U6992" i="1" a="1"/>
  <c r="U6992" i="1" s="1"/>
  <c r="U6993" i="1" a="1"/>
  <c r="U6993" i="1" s="1"/>
  <c r="U6994" i="1" a="1"/>
  <c r="U6994" i="1" s="1"/>
  <c r="U6995" i="1" a="1"/>
  <c r="U6995" i="1" s="1"/>
  <c r="U6996" i="1" a="1"/>
  <c r="U6996" i="1" s="1"/>
  <c r="U6997" i="1" a="1"/>
  <c r="U6997" i="1" s="1"/>
  <c r="U6998" i="1" a="1"/>
  <c r="U6998" i="1" s="1"/>
  <c r="U6999" i="1" a="1"/>
  <c r="U6999" i="1" s="1"/>
  <c r="U7000" i="1" a="1"/>
  <c r="U7000" i="1" s="1"/>
  <c r="U7001" i="1" a="1"/>
  <c r="U7001" i="1" s="1"/>
  <c r="U7002" i="1" a="1"/>
  <c r="U7002" i="1" s="1"/>
  <c r="U7003" i="1" a="1"/>
  <c r="U7003" i="1" s="1"/>
  <c r="U7004" i="1" a="1"/>
  <c r="U7004" i="1" s="1"/>
  <c r="U7005" i="1" a="1"/>
  <c r="U7005" i="1" s="1"/>
  <c r="U7006" i="1" a="1"/>
  <c r="U7006" i="1" s="1"/>
  <c r="U7007" i="1" a="1"/>
  <c r="U7007" i="1" s="1"/>
  <c r="U7008" i="1" a="1"/>
  <c r="U7008" i="1" s="1"/>
  <c r="U7009" i="1" a="1"/>
  <c r="U7009" i="1" s="1"/>
  <c r="U7010" i="1" a="1"/>
  <c r="U7010" i="1" s="1"/>
  <c r="U7011" i="1" a="1"/>
  <c r="U7011" i="1" s="1"/>
  <c r="U7012" i="1" a="1"/>
  <c r="U7012" i="1" s="1"/>
  <c r="U7013" i="1" a="1"/>
  <c r="U7013" i="1" s="1"/>
  <c r="U7014" i="1" a="1"/>
  <c r="U7014" i="1" s="1"/>
  <c r="U7015" i="1" a="1"/>
  <c r="U7015" i="1" s="1"/>
  <c r="U7016" i="1" a="1"/>
  <c r="U7016" i="1" s="1"/>
  <c r="U7017" i="1" a="1"/>
  <c r="U7017" i="1" s="1"/>
  <c r="U7018" i="1" a="1"/>
  <c r="U7018" i="1" s="1"/>
  <c r="U7019" i="1" a="1"/>
  <c r="U7019" i="1" s="1"/>
  <c r="U7020" i="1" a="1"/>
  <c r="U7020" i="1" s="1"/>
  <c r="U7021" i="1" a="1"/>
  <c r="U7021" i="1" s="1"/>
  <c r="U7022" i="1" a="1"/>
  <c r="U7022" i="1" s="1"/>
  <c r="U7023" i="1" a="1"/>
  <c r="U7023" i="1" s="1"/>
  <c r="U7024" i="1" a="1"/>
  <c r="U7024" i="1" s="1"/>
  <c r="U7025" i="1" a="1"/>
  <c r="U7025" i="1" s="1"/>
  <c r="U7026" i="1" a="1"/>
  <c r="U7026" i="1" s="1"/>
  <c r="U7027" i="1" a="1"/>
  <c r="U7027" i="1" s="1"/>
  <c r="U7028" i="1" a="1"/>
  <c r="U7028" i="1" s="1"/>
  <c r="U7029" i="1" a="1"/>
  <c r="U7029" i="1" s="1"/>
  <c r="U7030" i="1" a="1"/>
  <c r="U7030" i="1" s="1"/>
  <c r="U7031" i="1" a="1"/>
  <c r="U7031" i="1" s="1"/>
  <c r="U7032" i="1" a="1"/>
  <c r="U7032" i="1" s="1"/>
  <c r="U7033" i="1" a="1"/>
  <c r="U7033" i="1" s="1"/>
  <c r="U7034" i="1" a="1"/>
  <c r="U7034" i="1" s="1"/>
  <c r="U7035" i="1" a="1"/>
  <c r="U7035" i="1" s="1"/>
  <c r="U7036" i="1" a="1"/>
  <c r="U7036" i="1" s="1"/>
  <c r="U7037" i="1" a="1"/>
  <c r="U7037" i="1" s="1"/>
  <c r="U7038" i="1" a="1"/>
  <c r="U7038" i="1" s="1"/>
  <c r="U7039" i="1" a="1"/>
  <c r="U7039" i="1" s="1"/>
  <c r="U7040" i="1" a="1"/>
  <c r="U7040" i="1" s="1"/>
  <c r="U7041" i="1" a="1"/>
  <c r="U7041" i="1" s="1"/>
  <c r="U7042" i="1" a="1"/>
  <c r="U7042" i="1" s="1"/>
  <c r="U7043" i="1" a="1"/>
  <c r="U7043" i="1" s="1"/>
  <c r="U7044" i="1" a="1"/>
  <c r="U7044" i="1" s="1"/>
  <c r="U7045" i="1" a="1"/>
  <c r="U7045" i="1" s="1"/>
  <c r="U7046" i="1" a="1"/>
  <c r="U7046" i="1" s="1"/>
  <c r="U7047" i="1" a="1"/>
  <c r="U7047" i="1" s="1"/>
  <c r="U7048" i="1" a="1"/>
  <c r="U7048" i="1" s="1"/>
  <c r="U7049" i="1" a="1"/>
  <c r="U7049" i="1" s="1"/>
  <c r="U7050" i="1" a="1"/>
  <c r="U7050" i="1" s="1"/>
  <c r="U7051" i="1" a="1"/>
  <c r="U7051" i="1" s="1"/>
  <c r="U7052" i="1" a="1"/>
  <c r="U7052" i="1" s="1"/>
  <c r="U7053" i="1" a="1"/>
  <c r="U7053" i="1" s="1"/>
  <c r="U7054" i="1" a="1"/>
  <c r="U7054" i="1" s="1"/>
  <c r="U7055" i="1" a="1"/>
  <c r="U7055" i="1" s="1"/>
  <c r="U7056" i="1" a="1"/>
  <c r="U7056" i="1" s="1"/>
  <c r="U7057" i="1" a="1"/>
  <c r="U7057" i="1" s="1"/>
  <c r="U7058" i="1" a="1"/>
  <c r="U7058" i="1" s="1"/>
  <c r="U7059" i="1" a="1"/>
  <c r="U7059" i="1" s="1"/>
  <c r="U7060" i="1" a="1"/>
  <c r="U7060" i="1" s="1"/>
  <c r="U7061" i="1" a="1"/>
  <c r="U7061" i="1" s="1"/>
  <c r="U7062" i="1" a="1"/>
  <c r="U7062" i="1" s="1"/>
  <c r="U7063" i="1" a="1"/>
  <c r="U7063" i="1" s="1"/>
  <c r="U7064" i="1" a="1"/>
  <c r="U7064" i="1" s="1"/>
  <c r="U7065" i="1" a="1"/>
  <c r="U7065" i="1" s="1"/>
  <c r="U7066" i="1" a="1"/>
  <c r="U7066" i="1" s="1"/>
  <c r="U7067" i="1" a="1"/>
  <c r="U7067" i="1" s="1"/>
  <c r="U7068" i="1" a="1"/>
  <c r="U7068" i="1" s="1"/>
  <c r="U7069" i="1" a="1"/>
  <c r="U7069" i="1" s="1"/>
  <c r="U7070" i="1" a="1"/>
  <c r="U7070" i="1" s="1"/>
  <c r="U7071" i="1" a="1"/>
  <c r="U7071" i="1" s="1"/>
  <c r="U7072" i="1" a="1"/>
  <c r="U7072" i="1" s="1"/>
  <c r="U7073" i="1" a="1"/>
  <c r="U7073" i="1" s="1"/>
  <c r="U7074" i="1" a="1"/>
  <c r="U7074" i="1" s="1"/>
  <c r="U7075" i="1" a="1"/>
  <c r="U7075" i="1" s="1"/>
  <c r="U7076" i="1" a="1"/>
  <c r="U7076" i="1" s="1"/>
  <c r="U7077" i="1" a="1"/>
  <c r="U7077" i="1" s="1"/>
  <c r="U7078" i="1" a="1"/>
  <c r="U7078" i="1" s="1"/>
  <c r="U7079" i="1" a="1"/>
  <c r="U7079" i="1" s="1"/>
  <c r="U7080" i="1" a="1"/>
  <c r="U7080" i="1" s="1"/>
  <c r="U7081" i="1" a="1"/>
  <c r="U7081" i="1" s="1"/>
  <c r="U7082" i="1" a="1"/>
  <c r="U7082" i="1" s="1"/>
  <c r="U7083" i="1" a="1"/>
  <c r="U7083" i="1" s="1"/>
  <c r="U7084" i="1" a="1"/>
  <c r="U7084" i="1" s="1"/>
  <c r="U7085" i="1" a="1"/>
  <c r="U7085" i="1" s="1"/>
  <c r="U7086" i="1" a="1"/>
  <c r="U7086" i="1" s="1"/>
  <c r="U7087" i="1" a="1"/>
  <c r="U7087" i="1" s="1"/>
  <c r="U7088" i="1" a="1"/>
  <c r="U7088" i="1" s="1"/>
  <c r="U7089" i="1" a="1"/>
  <c r="U7089" i="1" s="1"/>
  <c r="U7090" i="1" a="1"/>
  <c r="U7090" i="1" s="1"/>
  <c r="U7091" i="1" a="1"/>
  <c r="U7091" i="1" s="1"/>
  <c r="U7092" i="1" a="1"/>
  <c r="U7092" i="1" s="1"/>
  <c r="U7093" i="1" a="1"/>
  <c r="U7093" i="1" s="1"/>
  <c r="U7094" i="1" a="1"/>
  <c r="U7094" i="1" s="1"/>
  <c r="U7095" i="1" a="1"/>
  <c r="U7095" i="1" s="1"/>
  <c r="U7096" i="1" a="1"/>
  <c r="U7096" i="1" s="1"/>
  <c r="U7097" i="1" a="1"/>
  <c r="U7097" i="1" s="1"/>
  <c r="U7098" i="1" a="1"/>
  <c r="U7098" i="1" s="1"/>
  <c r="U7099" i="1" a="1"/>
  <c r="U7099" i="1" s="1"/>
  <c r="U7100" i="1" a="1"/>
  <c r="U7100" i="1" s="1"/>
  <c r="U7101" i="1" a="1"/>
  <c r="U7101" i="1" s="1"/>
  <c r="U7102" i="1" a="1"/>
  <c r="U7102" i="1" s="1"/>
  <c r="U7103" i="1" a="1"/>
  <c r="U7103" i="1" s="1"/>
  <c r="U7104" i="1" a="1"/>
  <c r="U7104" i="1" s="1"/>
  <c r="U7105" i="1" a="1"/>
  <c r="U7105" i="1" s="1"/>
  <c r="U7106" i="1" a="1"/>
  <c r="U7106" i="1" s="1"/>
  <c r="U7107" i="1" a="1"/>
  <c r="U7107" i="1" s="1"/>
  <c r="U7108" i="1" a="1"/>
  <c r="U7108" i="1" s="1"/>
  <c r="U7109" i="1" a="1"/>
  <c r="U7109" i="1" s="1"/>
  <c r="U7110" i="1" a="1"/>
  <c r="U7110" i="1" s="1"/>
  <c r="U7111" i="1" a="1"/>
  <c r="U7111" i="1" s="1"/>
  <c r="U7112" i="1" a="1"/>
  <c r="U7112" i="1" s="1"/>
  <c r="U7113" i="1" a="1"/>
  <c r="U7113" i="1" s="1"/>
  <c r="U7114" i="1" a="1"/>
  <c r="U7114" i="1" s="1"/>
  <c r="U7115" i="1" a="1"/>
  <c r="U7115" i="1" s="1"/>
  <c r="U7116" i="1" a="1"/>
  <c r="U7116" i="1" s="1"/>
  <c r="U7117" i="1" a="1"/>
  <c r="U7117" i="1" s="1"/>
  <c r="U7118" i="1" a="1"/>
  <c r="U7118" i="1" s="1"/>
  <c r="U7119" i="1" a="1"/>
  <c r="U7119" i="1" s="1"/>
  <c r="U7120" i="1" a="1"/>
  <c r="U7120" i="1" s="1"/>
  <c r="U7121" i="1" a="1"/>
  <c r="U7121" i="1" s="1"/>
  <c r="U7122" i="1" a="1"/>
  <c r="U7122" i="1" s="1"/>
  <c r="U7123" i="1" a="1"/>
  <c r="U7123" i="1" s="1"/>
  <c r="U7124" i="1" a="1"/>
  <c r="U7124" i="1" s="1"/>
  <c r="U7125" i="1" a="1"/>
  <c r="U7125" i="1" s="1"/>
  <c r="U7126" i="1" a="1"/>
  <c r="U7126" i="1" s="1"/>
  <c r="U7127" i="1" a="1"/>
  <c r="U7127" i="1" s="1"/>
  <c r="U7128" i="1" a="1"/>
  <c r="U7128" i="1" s="1"/>
  <c r="U7129" i="1" a="1"/>
  <c r="U7129" i="1" s="1"/>
  <c r="U7130" i="1" a="1"/>
  <c r="U7130" i="1" s="1"/>
  <c r="U7131" i="1" a="1"/>
  <c r="U7131" i="1" s="1"/>
  <c r="U7132" i="1" a="1"/>
  <c r="U7132" i="1" s="1"/>
  <c r="U7133" i="1" a="1"/>
  <c r="U7133" i="1" s="1"/>
  <c r="U7134" i="1" a="1"/>
  <c r="U7134" i="1" s="1"/>
  <c r="U7135" i="1" a="1"/>
  <c r="U7135" i="1" s="1"/>
  <c r="U7136" i="1" a="1"/>
  <c r="U7136" i="1" s="1"/>
  <c r="U7137" i="1" a="1"/>
  <c r="U7137" i="1" s="1"/>
  <c r="U7138" i="1" a="1"/>
  <c r="U7138" i="1" s="1"/>
  <c r="U7139" i="1" a="1"/>
  <c r="U7139" i="1" s="1"/>
  <c r="U7140" i="1" a="1"/>
  <c r="U7140" i="1" s="1"/>
  <c r="U7141" i="1" a="1"/>
  <c r="U7141" i="1" s="1"/>
  <c r="U7142" i="1" a="1"/>
  <c r="U7142" i="1" s="1"/>
  <c r="U7143" i="1" a="1"/>
  <c r="U7143" i="1" s="1"/>
  <c r="U7144" i="1" a="1"/>
  <c r="U7144" i="1" s="1"/>
  <c r="U7145" i="1" a="1"/>
  <c r="U7145" i="1" s="1"/>
  <c r="U7146" i="1" a="1"/>
  <c r="U7146" i="1" s="1"/>
  <c r="U7147" i="1" a="1"/>
  <c r="U7147" i="1" s="1"/>
  <c r="U7148" i="1" a="1"/>
  <c r="U7148" i="1" s="1"/>
  <c r="U7149" i="1" a="1"/>
  <c r="U7149" i="1" s="1"/>
  <c r="U7150" i="1" a="1"/>
  <c r="U7150" i="1" s="1"/>
  <c r="U7151" i="1" a="1"/>
  <c r="U7151" i="1" s="1"/>
  <c r="U7152" i="1" a="1"/>
  <c r="U7152" i="1" s="1"/>
  <c r="U7153" i="1" a="1"/>
  <c r="U7153" i="1" s="1"/>
  <c r="U7154" i="1" a="1"/>
  <c r="U7154" i="1" s="1"/>
  <c r="U7155" i="1" a="1"/>
  <c r="U7155" i="1" s="1"/>
  <c r="U7156" i="1" a="1"/>
  <c r="U7156" i="1" s="1"/>
  <c r="U7157" i="1" a="1"/>
  <c r="U7157" i="1" s="1"/>
  <c r="U7158" i="1" a="1"/>
  <c r="U7158" i="1" s="1"/>
  <c r="U7159" i="1" a="1"/>
  <c r="U7159" i="1" s="1"/>
  <c r="U7160" i="1" a="1"/>
  <c r="U7160" i="1" s="1"/>
  <c r="U7161" i="1" a="1"/>
  <c r="U7161" i="1" s="1"/>
  <c r="U7162" i="1" a="1"/>
  <c r="U7162" i="1" s="1"/>
  <c r="U7163" i="1" a="1"/>
  <c r="U7163" i="1" s="1"/>
  <c r="U7164" i="1" a="1"/>
  <c r="U7164" i="1" s="1"/>
  <c r="U7165" i="1" a="1"/>
  <c r="U7165" i="1" s="1"/>
  <c r="U7166" i="1" a="1"/>
  <c r="U7166" i="1" s="1"/>
  <c r="U7167" i="1" a="1"/>
  <c r="U7167" i="1" s="1"/>
  <c r="U7168" i="1" a="1"/>
  <c r="U7168" i="1" s="1"/>
  <c r="U7169" i="1" a="1"/>
  <c r="U7169" i="1" s="1"/>
  <c r="U7170" i="1" a="1"/>
  <c r="U7170" i="1" s="1"/>
  <c r="U7171" i="1" a="1"/>
  <c r="U7171" i="1" s="1"/>
  <c r="U7172" i="1" a="1"/>
  <c r="U7172" i="1" s="1"/>
  <c r="U7173" i="1" a="1"/>
  <c r="U7173" i="1" s="1"/>
  <c r="U7174" i="1" a="1"/>
  <c r="U7174" i="1" s="1"/>
  <c r="U7175" i="1" a="1"/>
  <c r="U7175" i="1" s="1"/>
  <c r="U7176" i="1" a="1"/>
  <c r="U7176" i="1" s="1"/>
  <c r="U7177" i="1" a="1"/>
  <c r="U7177" i="1" s="1"/>
  <c r="U7178" i="1" a="1"/>
  <c r="U7178" i="1" s="1"/>
  <c r="U7179" i="1" a="1"/>
  <c r="U7179" i="1" s="1"/>
  <c r="U7180" i="1" a="1"/>
  <c r="U7180" i="1" s="1"/>
  <c r="U7181" i="1" a="1"/>
  <c r="U7181" i="1" s="1"/>
  <c r="U7182" i="1" a="1"/>
  <c r="U7182" i="1" s="1"/>
  <c r="U7183" i="1" a="1"/>
  <c r="U7183" i="1" s="1"/>
  <c r="U7184" i="1" a="1"/>
  <c r="U7184" i="1" s="1"/>
  <c r="U7185" i="1" a="1"/>
  <c r="U7185" i="1" s="1"/>
  <c r="U7186" i="1" a="1"/>
  <c r="U7186" i="1" s="1"/>
  <c r="U7187" i="1" a="1"/>
  <c r="U7187" i="1" s="1"/>
  <c r="U7188" i="1" a="1"/>
  <c r="U7188" i="1" s="1"/>
  <c r="U7189" i="1" a="1"/>
  <c r="U7189" i="1" s="1"/>
  <c r="U7190" i="1" a="1"/>
  <c r="U7190" i="1" s="1"/>
  <c r="U7191" i="1" a="1"/>
  <c r="U7191" i="1" s="1"/>
  <c r="U7192" i="1" a="1"/>
  <c r="U7192" i="1" s="1"/>
  <c r="U7193" i="1" a="1"/>
  <c r="U7193" i="1" s="1"/>
  <c r="U7194" i="1" a="1"/>
  <c r="U7194" i="1" s="1"/>
  <c r="U7195" i="1" a="1"/>
  <c r="U7195" i="1" s="1"/>
  <c r="U7196" i="1" a="1"/>
  <c r="U7196" i="1" s="1"/>
  <c r="U7197" i="1" a="1"/>
  <c r="U7197" i="1" s="1"/>
  <c r="U7198" i="1" a="1"/>
  <c r="U7198" i="1" s="1"/>
  <c r="U7199" i="1" a="1"/>
  <c r="U7199" i="1" s="1"/>
  <c r="U7200" i="1" a="1"/>
  <c r="U7200" i="1" s="1"/>
  <c r="U7201" i="1" a="1"/>
  <c r="U7201" i="1" s="1"/>
  <c r="U7202" i="1" a="1"/>
  <c r="U7202" i="1" s="1"/>
  <c r="U7203" i="1" a="1"/>
  <c r="U7203" i="1" s="1"/>
  <c r="U7204" i="1" a="1"/>
  <c r="U7204" i="1" s="1"/>
  <c r="U7205" i="1" a="1"/>
  <c r="U7205" i="1" s="1"/>
  <c r="U7206" i="1" a="1"/>
  <c r="U7206" i="1" s="1"/>
  <c r="U7207" i="1" a="1"/>
  <c r="U7207" i="1" s="1"/>
  <c r="U7208" i="1" a="1"/>
  <c r="U7208" i="1" s="1"/>
  <c r="U7209" i="1" a="1"/>
  <c r="U7209" i="1" s="1"/>
  <c r="U7210" i="1" a="1"/>
  <c r="U7210" i="1" s="1"/>
  <c r="U7211" i="1" a="1"/>
  <c r="U7211" i="1" s="1"/>
  <c r="U7212" i="1" a="1"/>
  <c r="U7212" i="1" s="1"/>
  <c r="U7213" i="1" a="1"/>
  <c r="U7213" i="1" s="1"/>
  <c r="U7214" i="1" a="1"/>
  <c r="U7214" i="1" s="1"/>
  <c r="U7215" i="1" a="1"/>
  <c r="U7215" i="1" s="1"/>
  <c r="U7216" i="1" a="1"/>
  <c r="U7216" i="1" s="1"/>
  <c r="U7217" i="1" a="1"/>
  <c r="U7217" i="1" s="1"/>
  <c r="U7218" i="1" a="1"/>
  <c r="U7218" i="1" s="1"/>
  <c r="U7219" i="1" a="1"/>
  <c r="U7219" i="1" s="1"/>
  <c r="U7220" i="1" a="1"/>
  <c r="U7220" i="1" s="1"/>
  <c r="U7221" i="1" a="1"/>
  <c r="U7221" i="1" s="1"/>
  <c r="U7222" i="1" a="1"/>
  <c r="U7222" i="1" s="1"/>
  <c r="U7223" i="1" a="1"/>
  <c r="U7223" i="1" s="1"/>
  <c r="U7224" i="1" a="1"/>
  <c r="U7224" i="1" s="1"/>
  <c r="U7225" i="1" a="1"/>
  <c r="U7225" i="1" s="1"/>
  <c r="U7226" i="1" a="1"/>
  <c r="U7226" i="1" s="1"/>
  <c r="U7227" i="1" a="1"/>
  <c r="U7227" i="1" s="1"/>
  <c r="U7228" i="1" a="1"/>
  <c r="U7228" i="1" s="1"/>
  <c r="U7229" i="1" a="1"/>
  <c r="U7229" i="1" s="1"/>
  <c r="U7230" i="1" a="1"/>
  <c r="U7230" i="1" s="1"/>
  <c r="U7231" i="1" a="1"/>
  <c r="U7231" i="1" s="1"/>
  <c r="U7232" i="1" a="1"/>
  <c r="U7232" i="1" s="1"/>
  <c r="U7233" i="1" a="1"/>
  <c r="U7233" i="1" s="1"/>
  <c r="U7234" i="1" a="1"/>
  <c r="U7234" i="1" s="1"/>
  <c r="U7235" i="1" a="1"/>
  <c r="U7235" i="1" s="1"/>
  <c r="U7236" i="1" a="1"/>
  <c r="U7236" i="1" s="1"/>
  <c r="U7237" i="1" a="1"/>
  <c r="U7237" i="1" s="1"/>
  <c r="U7238" i="1" a="1"/>
  <c r="U7238" i="1" s="1"/>
  <c r="U7239" i="1" a="1"/>
  <c r="U7239" i="1" s="1"/>
  <c r="U7240" i="1" a="1"/>
  <c r="U7240" i="1" s="1"/>
  <c r="U7241" i="1" a="1"/>
  <c r="U7241" i="1" s="1"/>
  <c r="U7242" i="1" a="1"/>
  <c r="U7242" i="1" s="1"/>
  <c r="U7243" i="1" a="1"/>
  <c r="U7243" i="1" s="1"/>
  <c r="U7244" i="1" a="1"/>
  <c r="U7244" i="1" s="1"/>
  <c r="U7245" i="1" a="1"/>
  <c r="U7245" i="1" s="1"/>
  <c r="U7246" i="1" a="1"/>
  <c r="U7246" i="1" s="1"/>
  <c r="U7247" i="1" a="1"/>
  <c r="U7247" i="1" s="1"/>
  <c r="U7248" i="1" a="1"/>
  <c r="U7248" i="1" s="1"/>
  <c r="U7249" i="1" a="1"/>
  <c r="U7249" i="1" s="1"/>
  <c r="U7250" i="1" a="1"/>
  <c r="U7250" i="1" s="1"/>
  <c r="U7251" i="1" a="1"/>
  <c r="U7251" i="1" s="1"/>
  <c r="U7252" i="1" a="1"/>
  <c r="U7252" i="1" s="1"/>
  <c r="U7253" i="1" a="1"/>
  <c r="U7253" i="1" s="1"/>
  <c r="U7254" i="1" a="1"/>
  <c r="U7254" i="1" s="1"/>
  <c r="U7255" i="1" a="1"/>
  <c r="U7255" i="1" s="1"/>
  <c r="U7256" i="1" a="1"/>
  <c r="U7256" i="1" s="1"/>
  <c r="U7257" i="1" a="1"/>
  <c r="U7257" i="1" s="1"/>
  <c r="U7258" i="1" a="1"/>
  <c r="U7258" i="1" s="1"/>
  <c r="U7259" i="1" a="1"/>
  <c r="U7259" i="1" s="1"/>
  <c r="U7260" i="1" a="1"/>
  <c r="U7260" i="1" s="1"/>
  <c r="U7261" i="1" a="1"/>
  <c r="U7261" i="1" s="1"/>
  <c r="U7262" i="1" a="1"/>
  <c r="U7262" i="1" s="1"/>
  <c r="U7263" i="1" a="1"/>
  <c r="U7263" i="1" s="1"/>
  <c r="U7264" i="1" a="1"/>
  <c r="U7264" i="1" s="1"/>
  <c r="U7265" i="1" a="1"/>
  <c r="U7265" i="1" s="1"/>
  <c r="U7266" i="1" a="1"/>
  <c r="U7266" i="1" s="1"/>
  <c r="U7267" i="1" a="1"/>
  <c r="U7267" i="1" s="1"/>
  <c r="U7268" i="1" a="1"/>
  <c r="U7268" i="1" s="1"/>
  <c r="U7269" i="1" a="1"/>
  <c r="U7269" i="1" s="1"/>
  <c r="U7270" i="1" a="1"/>
  <c r="U7270" i="1" s="1"/>
  <c r="U7271" i="1" a="1"/>
  <c r="U7271" i="1" s="1"/>
  <c r="U7272" i="1" a="1"/>
  <c r="U7272" i="1" s="1"/>
  <c r="U7273" i="1" a="1"/>
  <c r="U7273" i="1" s="1"/>
  <c r="U7274" i="1" a="1"/>
  <c r="U7274" i="1" s="1"/>
  <c r="U7275" i="1" a="1"/>
  <c r="U7275" i="1" s="1"/>
  <c r="U7276" i="1" a="1"/>
  <c r="U7276" i="1" s="1"/>
  <c r="U7277" i="1" a="1"/>
  <c r="U7277" i="1" s="1"/>
  <c r="U7278" i="1" a="1"/>
  <c r="U7278" i="1" s="1"/>
  <c r="U7279" i="1" a="1"/>
  <c r="U7279" i="1" s="1"/>
  <c r="U7280" i="1" a="1"/>
  <c r="U7280" i="1" s="1"/>
  <c r="U7281" i="1" a="1"/>
  <c r="U7281" i="1" s="1"/>
  <c r="U7282" i="1" a="1"/>
  <c r="U7282" i="1" s="1"/>
  <c r="U7283" i="1" a="1"/>
  <c r="U7283" i="1" s="1"/>
  <c r="U7284" i="1" a="1"/>
  <c r="U7284" i="1" s="1"/>
  <c r="U7285" i="1" a="1"/>
  <c r="U7285" i="1" s="1"/>
  <c r="U7286" i="1" a="1"/>
  <c r="U7286" i="1" s="1"/>
  <c r="U7287" i="1" a="1"/>
  <c r="U7287" i="1" s="1"/>
  <c r="U7288" i="1" a="1"/>
  <c r="U7288" i="1" s="1"/>
  <c r="U7289" i="1" a="1"/>
  <c r="U7289" i="1" s="1"/>
  <c r="U7290" i="1" a="1"/>
  <c r="U7290" i="1" s="1"/>
  <c r="U7291" i="1" a="1"/>
  <c r="U7291" i="1" s="1"/>
  <c r="U7292" i="1" a="1"/>
  <c r="U7292" i="1" s="1"/>
  <c r="U7293" i="1" a="1"/>
  <c r="U7293" i="1" s="1"/>
  <c r="U7294" i="1" a="1"/>
  <c r="U7294" i="1" s="1"/>
  <c r="U7295" i="1" a="1"/>
  <c r="U7295" i="1" s="1"/>
  <c r="U7296" i="1" a="1"/>
  <c r="U7296" i="1" s="1"/>
  <c r="U7297" i="1" a="1"/>
  <c r="U7297" i="1" s="1"/>
  <c r="U7298" i="1" a="1"/>
  <c r="U7298" i="1" s="1"/>
  <c r="U7299" i="1" a="1"/>
  <c r="U7299" i="1" s="1"/>
  <c r="U7300" i="1" a="1"/>
  <c r="U7300" i="1" s="1"/>
  <c r="U7301" i="1" a="1"/>
  <c r="U7301" i="1" s="1"/>
  <c r="U7302" i="1" a="1"/>
  <c r="U7302" i="1" s="1"/>
  <c r="U7303" i="1" a="1"/>
  <c r="U7303" i="1" s="1"/>
  <c r="U7304" i="1" a="1"/>
  <c r="U7304" i="1" s="1"/>
  <c r="U7305" i="1" a="1"/>
  <c r="U7305" i="1" s="1"/>
  <c r="U7306" i="1" a="1"/>
  <c r="U7306" i="1" s="1"/>
  <c r="U7307" i="1" a="1"/>
  <c r="U7307" i="1" s="1"/>
  <c r="U7308" i="1" a="1"/>
  <c r="U7308" i="1" s="1"/>
  <c r="U7309" i="1" a="1"/>
  <c r="U7309" i="1" s="1"/>
  <c r="U7310" i="1" a="1"/>
  <c r="U7310" i="1" s="1"/>
  <c r="U7311" i="1" a="1"/>
  <c r="U7311" i="1" s="1"/>
  <c r="U7312" i="1" a="1"/>
  <c r="U7312" i="1" s="1"/>
  <c r="U7313" i="1" a="1"/>
  <c r="U7313" i="1" s="1"/>
  <c r="U7314" i="1" a="1"/>
  <c r="U7314" i="1" s="1"/>
  <c r="U7315" i="1" a="1"/>
  <c r="U7315" i="1" s="1"/>
  <c r="U7316" i="1" a="1"/>
  <c r="U7316" i="1" s="1"/>
  <c r="U7317" i="1" a="1"/>
  <c r="U7317" i="1" s="1"/>
  <c r="U7318" i="1" a="1"/>
  <c r="U7318" i="1" s="1"/>
  <c r="U7319" i="1" a="1"/>
  <c r="U7319" i="1" s="1"/>
  <c r="U7320" i="1" a="1"/>
  <c r="U7320" i="1" s="1"/>
  <c r="U7321" i="1" a="1"/>
  <c r="U7321" i="1" s="1"/>
  <c r="U7322" i="1" a="1"/>
  <c r="U7322" i="1" s="1"/>
  <c r="U7323" i="1" a="1"/>
  <c r="U7323" i="1" s="1"/>
  <c r="U7324" i="1" a="1"/>
  <c r="U7324" i="1" s="1"/>
  <c r="U7325" i="1" a="1"/>
  <c r="U7325" i="1" s="1"/>
  <c r="U7326" i="1" a="1"/>
  <c r="U7326" i="1" s="1"/>
  <c r="U7327" i="1" a="1"/>
  <c r="U7327" i="1" s="1"/>
  <c r="U7328" i="1" a="1"/>
  <c r="U7328" i="1" s="1"/>
  <c r="U7329" i="1" a="1"/>
  <c r="U7329" i="1" s="1"/>
  <c r="U7330" i="1" a="1"/>
  <c r="U7330" i="1" s="1"/>
  <c r="U7331" i="1" a="1"/>
  <c r="U7331" i="1" s="1"/>
  <c r="U7332" i="1" a="1"/>
  <c r="U7332" i="1" s="1"/>
  <c r="U7333" i="1" a="1"/>
  <c r="U7333" i="1" s="1"/>
  <c r="U7334" i="1" a="1"/>
  <c r="U7334" i="1" s="1"/>
  <c r="U7335" i="1" a="1"/>
  <c r="U7335" i="1" s="1"/>
  <c r="U7336" i="1" a="1"/>
  <c r="U7336" i="1" s="1"/>
  <c r="U7337" i="1" a="1"/>
  <c r="U7337" i="1" s="1"/>
  <c r="U7338" i="1" a="1"/>
  <c r="U7338" i="1" s="1"/>
  <c r="U7339" i="1" a="1"/>
  <c r="U7339" i="1" s="1"/>
  <c r="U7340" i="1" a="1"/>
  <c r="U7340" i="1" s="1"/>
  <c r="U7341" i="1" a="1"/>
  <c r="U7341" i="1" s="1"/>
  <c r="U7342" i="1" a="1"/>
  <c r="U7342" i="1" s="1"/>
  <c r="U7343" i="1" a="1"/>
  <c r="U7343" i="1" s="1"/>
  <c r="U7344" i="1" a="1"/>
  <c r="U7344" i="1" s="1"/>
  <c r="U7345" i="1" a="1"/>
  <c r="U7345" i="1" s="1"/>
  <c r="U7346" i="1" a="1"/>
  <c r="U7346" i="1" s="1"/>
  <c r="U7347" i="1" a="1"/>
  <c r="U7347" i="1" s="1"/>
  <c r="U7348" i="1" a="1"/>
  <c r="U7348" i="1" s="1"/>
  <c r="U7349" i="1" a="1"/>
  <c r="U7349" i="1" s="1"/>
  <c r="U7350" i="1" a="1"/>
  <c r="U7350" i="1" s="1"/>
  <c r="U7351" i="1" a="1"/>
  <c r="U7351" i="1" s="1"/>
  <c r="U7352" i="1" a="1"/>
  <c r="U7352" i="1" s="1"/>
  <c r="U7353" i="1" a="1"/>
  <c r="U7353" i="1" s="1"/>
  <c r="U7354" i="1" a="1"/>
  <c r="U7354" i="1" s="1"/>
  <c r="U7355" i="1" a="1"/>
  <c r="U7355" i="1" s="1"/>
  <c r="U7356" i="1" a="1"/>
  <c r="U7356" i="1" s="1"/>
  <c r="U7357" i="1" a="1"/>
  <c r="U7357" i="1" s="1"/>
  <c r="U7358" i="1" a="1"/>
  <c r="U7358" i="1" s="1"/>
  <c r="U7359" i="1" a="1"/>
  <c r="U7359" i="1" s="1"/>
  <c r="U7360" i="1" a="1"/>
  <c r="U7360" i="1" s="1"/>
  <c r="U7361" i="1" a="1"/>
  <c r="U7361" i="1" s="1"/>
  <c r="U7362" i="1" a="1"/>
  <c r="U7362" i="1" s="1"/>
  <c r="U7363" i="1" a="1"/>
  <c r="U7363" i="1" s="1"/>
  <c r="U7364" i="1" a="1"/>
  <c r="U7364" i="1" s="1"/>
  <c r="U7365" i="1" a="1"/>
  <c r="U7365" i="1" s="1"/>
  <c r="U7366" i="1" a="1"/>
  <c r="U7366" i="1" s="1"/>
  <c r="U7367" i="1" a="1"/>
  <c r="U7367" i="1" s="1"/>
  <c r="U7368" i="1" a="1"/>
  <c r="U7368" i="1" s="1"/>
  <c r="U7369" i="1" a="1"/>
  <c r="U7369" i="1" s="1"/>
  <c r="U7370" i="1" a="1"/>
  <c r="U7370" i="1" s="1"/>
  <c r="U7371" i="1" a="1"/>
  <c r="U7371" i="1" s="1"/>
  <c r="U7372" i="1" a="1"/>
  <c r="U7372" i="1" s="1"/>
  <c r="U7373" i="1" a="1"/>
  <c r="U7373" i="1" s="1"/>
  <c r="U7374" i="1" a="1"/>
  <c r="U7374" i="1" s="1"/>
  <c r="U7375" i="1" a="1"/>
  <c r="U7375" i="1" s="1"/>
  <c r="U7376" i="1" a="1"/>
  <c r="U7376" i="1" s="1"/>
  <c r="U7377" i="1" a="1"/>
  <c r="U7377" i="1" s="1"/>
  <c r="U7378" i="1" a="1"/>
  <c r="U7378" i="1" s="1"/>
  <c r="U7379" i="1" a="1"/>
  <c r="U7379" i="1" s="1"/>
  <c r="U7380" i="1" a="1"/>
  <c r="U7380" i="1" s="1"/>
  <c r="U7381" i="1" a="1"/>
  <c r="U7381" i="1" s="1"/>
  <c r="U7382" i="1" a="1"/>
  <c r="U7382" i="1" s="1"/>
  <c r="U7383" i="1" a="1"/>
  <c r="U7383" i="1" s="1"/>
  <c r="U7384" i="1" a="1"/>
  <c r="U7384" i="1" s="1"/>
  <c r="U7385" i="1" a="1"/>
  <c r="U7385" i="1" s="1"/>
  <c r="U7386" i="1" a="1"/>
  <c r="U7386" i="1" s="1"/>
  <c r="U7387" i="1" a="1"/>
  <c r="U7387" i="1" s="1"/>
  <c r="U7388" i="1" a="1"/>
  <c r="U7388" i="1" s="1"/>
  <c r="U7389" i="1" a="1"/>
  <c r="U7389" i="1" s="1"/>
  <c r="U7390" i="1" a="1"/>
  <c r="U7390" i="1" s="1"/>
  <c r="U7391" i="1" a="1"/>
  <c r="U7391" i="1" s="1"/>
  <c r="U7392" i="1" a="1"/>
  <c r="U7392" i="1" s="1"/>
  <c r="U7393" i="1" a="1"/>
  <c r="U7393" i="1" s="1"/>
  <c r="U7394" i="1" a="1"/>
  <c r="U7394" i="1" s="1"/>
  <c r="U7395" i="1" a="1"/>
  <c r="U7395" i="1" s="1"/>
  <c r="U7396" i="1" a="1"/>
  <c r="U7396" i="1" s="1"/>
  <c r="U7397" i="1" a="1"/>
  <c r="U7397" i="1" s="1"/>
  <c r="U7398" i="1" a="1"/>
  <c r="U7398" i="1" s="1"/>
  <c r="U7399" i="1" a="1"/>
  <c r="U7399" i="1" s="1"/>
  <c r="U7400" i="1" a="1"/>
  <c r="U7400" i="1" s="1"/>
  <c r="U7401" i="1" a="1"/>
  <c r="U7401" i="1" s="1"/>
  <c r="U7402" i="1" a="1"/>
  <c r="U7402" i="1" s="1"/>
  <c r="U7403" i="1" a="1"/>
  <c r="U7403" i="1" s="1"/>
  <c r="U7404" i="1" a="1"/>
  <c r="U7404" i="1" s="1"/>
  <c r="U7405" i="1" a="1"/>
  <c r="U7405" i="1" s="1"/>
  <c r="U7406" i="1" a="1"/>
  <c r="U7406" i="1" s="1"/>
  <c r="U7407" i="1" a="1"/>
  <c r="U7407" i="1" s="1"/>
  <c r="U7408" i="1" a="1"/>
  <c r="U7408" i="1" s="1"/>
  <c r="U7409" i="1" a="1"/>
  <c r="U7409" i="1" s="1"/>
  <c r="U7410" i="1" a="1"/>
  <c r="U7410" i="1" s="1"/>
  <c r="U7411" i="1" a="1"/>
  <c r="U7411" i="1" s="1"/>
  <c r="U7412" i="1" a="1"/>
  <c r="U7412" i="1" s="1"/>
  <c r="U7413" i="1" a="1"/>
  <c r="U7413" i="1" s="1"/>
  <c r="U7414" i="1" a="1"/>
  <c r="U7414" i="1" s="1"/>
  <c r="U7415" i="1" a="1"/>
  <c r="U7415" i="1" s="1"/>
  <c r="U7416" i="1" a="1"/>
  <c r="U7416" i="1" s="1"/>
  <c r="U7417" i="1" a="1"/>
  <c r="U7417" i="1" s="1"/>
  <c r="U7418" i="1" a="1"/>
  <c r="U7418" i="1" s="1"/>
  <c r="U7419" i="1" a="1"/>
  <c r="U7419" i="1" s="1"/>
  <c r="U7420" i="1" a="1"/>
  <c r="U7420" i="1" s="1"/>
  <c r="U7421" i="1" a="1"/>
  <c r="U7421" i="1" s="1"/>
  <c r="U7422" i="1" a="1"/>
  <c r="U7422" i="1" s="1"/>
  <c r="U7423" i="1" a="1"/>
  <c r="U7423" i="1" s="1"/>
  <c r="U7424" i="1" a="1"/>
  <c r="U7424" i="1" s="1"/>
  <c r="U7425" i="1" a="1"/>
  <c r="U7425" i="1" s="1"/>
  <c r="U7426" i="1" a="1"/>
  <c r="U7426" i="1" s="1"/>
  <c r="U7427" i="1" a="1"/>
  <c r="U7427" i="1" s="1"/>
  <c r="U7428" i="1" a="1"/>
  <c r="U7428" i="1" s="1"/>
  <c r="U7429" i="1" a="1"/>
  <c r="U7429" i="1" s="1"/>
  <c r="U7430" i="1" a="1"/>
  <c r="U7430" i="1" s="1"/>
  <c r="U7431" i="1" a="1"/>
  <c r="U7431" i="1" s="1"/>
  <c r="U7432" i="1" a="1"/>
  <c r="U7432" i="1" s="1"/>
  <c r="U7433" i="1" a="1"/>
  <c r="U7433" i="1" s="1"/>
  <c r="U7434" i="1" a="1"/>
  <c r="U7434" i="1" s="1"/>
  <c r="U7435" i="1" a="1"/>
  <c r="U7435" i="1" s="1"/>
  <c r="U7436" i="1" a="1"/>
  <c r="U7436" i="1" s="1"/>
  <c r="U7437" i="1" a="1"/>
  <c r="U7437" i="1" s="1"/>
  <c r="U7438" i="1" a="1"/>
  <c r="U7438" i="1" s="1"/>
  <c r="U7439" i="1" a="1"/>
  <c r="U7439" i="1" s="1"/>
  <c r="U7440" i="1" a="1"/>
  <c r="U7440" i="1" s="1"/>
  <c r="U7441" i="1" a="1"/>
  <c r="U7441" i="1" s="1"/>
  <c r="U7442" i="1" a="1"/>
  <c r="U7442" i="1" s="1"/>
  <c r="U7443" i="1" a="1"/>
  <c r="U7443" i="1" s="1"/>
  <c r="U7444" i="1" a="1"/>
  <c r="U7444" i="1" s="1"/>
  <c r="U7445" i="1" a="1"/>
  <c r="U7445" i="1" s="1"/>
  <c r="U7446" i="1" a="1"/>
  <c r="U7446" i="1" s="1"/>
  <c r="U7447" i="1" a="1"/>
  <c r="U7447" i="1" s="1"/>
  <c r="U7448" i="1" a="1"/>
  <c r="U7448" i="1" s="1"/>
  <c r="U7449" i="1" a="1"/>
  <c r="U7449" i="1" s="1"/>
  <c r="U7450" i="1" a="1"/>
  <c r="U7450" i="1" s="1"/>
  <c r="U7451" i="1" a="1"/>
  <c r="U7451" i="1" s="1"/>
  <c r="U7452" i="1" a="1"/>
  <c r="U7452" i="1" s="1"/>
  <c r="U7453" i="1" a="1"/>
  <c r="U7453" i="1" s="1"/>
  <c r="U7454" i="1" a="1"/>
  <c r="U7454" i="1" s="1"/>
  <c r="U7455" i="1" a="1"/>
  <c r="U7455" i="1" s="1"/>
  <c r="U7456" i="1" a="1"/>
  <c r="U7456" i="1" s="1"/>
  <c r="U7457" i="1" a="1"/>
  <c r="U7457" i="1" s="1"/>
  <c r="U7458" i="1" a="1"/>
  <c r="U7458" i="1" s="1"/>
  <c r="U7459" i="1" a="1"/>
  <c r="U7459" i="1" s="1"/>
  <c r="U7460" i="1" a="1"/>
  <c r="U7460" i="1" s="1"/>
  <c r="U7461" i="1" a="1"/>
  <c r="U7461" i="1" s="1"/>
  <c r="U7462" i="1" a="1"/>
  <c r="U7462" i="1" s="1"/>
  <c r="U7463" i="1" a="1"/>
  <c r="U7463" i="1" s="1"/>
  <c r="U7464" i="1" a="1"/>
  <c r="U7464" i="1" s="1"/>
  <c r="U7465" i="1" a="1"/>
  <c r="U7465" i="1" s="1"/>
  <c r="U7466" i="1" a="1"/>
  <c r="U7466" i="1" s="1"/>
  <c r="U7467" i="1" a="1"/>
  <c r="U7467" i="1" s="1"/>
  <c r="U7468" i="1" a="1"/>
  <c r="U7468" i="1" s="1"/>
  <c r="U7469" i="1" a="1"/>
  <c r="U7469" i="1" s="1"/>
  <c r="U7470" i="1" a="1"/>
  <c r="U7470" i="1" s="1"/>
  <c r="U7471" i="1" a="1"/>
  <c r="U7471" i="1" s="1"/>
  <c r="U7472" i="1" a="1"/>
  <c r="U7472" i="1" s="1"/>
  <c r="U7473" i="1" a="1"/>
  <c r="U7473" i="1" s="1"/>
  <c r="U7474" i="1" a="1"/>
  <c r="U7474" i="1" s="1"/>
  <c r="U7475" i="1" a="1"/>
  <c r="U7475" i="1" s="1"/>
  <c r="U7476" i="1" a="1"/>
  <c r="U7476" i="1" s="1"/>
  <c r="U7477" i="1" a="1"/>
  <c r="U7477" i="1" s="1"/>
  <c r="U7478" i="1" a="1"/>
  <c r="U7478" i="1" s="1"/>
  <c r="U7479" i="1" a="1"/>
  <c r="U7479" i="1" s="1"/>
  <c r="U7480" i="1" a="1"/>
  <c r="U7480" i="1" s="1"/>
  <c r="U7481" i="1" a="1"/>
  <c r="U7481" i="1" s="1"/>
  <c r="U7482" i="1" a="1"/>
  <c r="U7482" i="1" s="1"/>
  <c r="U7483" i="1" a="1"/>
  <c r="U7483" i="1" s="1"/>
  <c r="U7484" i="1" a="1"/>
  <c r="U7484" i="1" s="1"/>
  <c r="U7485" i="1" a="1"/>
  <c r="U7485" i="1" s="1"/>
  <c r="U7486" i="1" a="1"/>
  <c r="U7486" i="1" s="1"/>
  <c r="U7487" i="1" a="1"/>
  <c r="U7487" i="1" s="1"/>
  <c r="U7488" i="1" a="1"/>
  <c r="U7488" i="1" s="1"/>
  <c r="U7489" i="1" a="1"/>
  <c r="U7489" i="1" s="1"/>
  <c r="U7490" i="1" a="1"/>
  <c r="U7490" i="1" s="1"/>
  <c r="U7491" i="1" a="1"/>
  <c r="U7491" i="1" s="1"/>
  <c r="U7492" i="1" a="1"/>
  <c r="U7492" i="1" s="1"/>
  <c r="U7493" i="1" a="1"/>
  <c r="U7493" i="1" s="1"/>
  <c r="U7494" i="1" a="1"/>
  <c r="U7494" i="1" s="1"/>
  <c r="U7495" i="1" a="1"/>
  <c r="U7495" i="1" s="1"/>
  <c r="U7496" i="1" a="1"/>
  <c r="U7496" i="1" s="1"/>
  <c r="U7497" i="1" a="1"/>
  <c r="U7497" i="1" s="1"/>
  <c r="U7498" i="1" a="1"/>
  <c r="U7498" i="1" s="1"/>
  <c r="U7499" i="1" a="1"/>
  <c r="U7499" i="1" s="1"/>
  <c r="U7500" i="1" a="1"/>
  <c r="U7500" i="1" s="1"/>
  <c r="U7501" i="1" a="1"/>
  <c r="U7501" i="1" s="1"/>
  <c r="U7502" i="1" a="1"/>
  <c r="U7502" i="1" s="1"/>
  <c r="U7503" i="1" a="1"/>
  <c r="U7503" i="1" s="1"/>
  <c r="U7504" i="1" a="1"/>
  <c r="U7504" i="1" s="1"/>
  <c r="U7505" i="1" a="1"/>
  <c r="U7505" i="1" s="1"/>
  <c r="U7506" i="1" a="1"/>
  <c r="U7506" i="1" s="1"/>
  <c r="U7507" i="1" a="1"/>
  <c r="U7507" i="1" s="1"/>
  <c r="U7508" i="1" a="1"/>
  <c r="U7508" i="1" s="1"/>
  <c r="U7509" i="1" a="1"/>
  <c r="U7509" i="1" s="1"/>
  <c r="U7510" i="1" a="1"/>
  <c r="U7510" i="1" s="1"/>
  <c r="U7511" i="1" a="1"/>
  <c r="U7511" i="1" s="1"/>
  <c r="U7512" i="1" a="1"/>
  <c r="U7512" i="1" s="1"/>
  <c r="U7513" i="1" a="1"/>
  <c r="U7513" i="1" s="1"/>
  <c r="U7514" i="1" a="1"/>
  <c r="U7514" i="1" s="1"/>
  <c r="U7515" i="1" a="1"/>
  <c r="U7515" i="1" s="1"/>
  <c r="U7516" i="1" a="1"/>
  <c r="U7516" i="1" s="1"/>
  <c r="U7517" i="1" a="1"/>
  <c r="U7517" i="1" s="1"/>
  <c r="U7518" i="1" a="1"/>
  <c r="U7518" i="1" s="1"/>
  <c r="U7519" i="1" a="1"/>
  <c r="U7519" i="1" s="1"/>
  <c r="U7520" i="1" a="1"/>
  <c r="U7520" i="1" s="1"/>
  <c r="U7521" i="1" a="1"/>
  <c r="U7521" i="1" s="1"/>
  <c r="U7522" i="1" a="1"/>
  <c r="U7522" i="1" s="1"/>
  <c r="U7523" i="1" a="1"/>
  <c r="U7523" i="1" s="1"/>
  <c r="U7524" i="1" a="1"/>
  <c r="U7524" i="1" s="1"/>
  <c r="U7525" i="1" a="1"/>
  <c r="U7525" i="1" s="1"/>
  <c r="U7526" i="1" a="1"/>
  <c r="U7526" i="1" s="1"/>
  <c r="U7527" i="1" a="1"/>
  <c r="U7527" i="1" s="1"/>
  <c r="U7528" i="1" a="1"/>
  <c r="U7528" i="1" s="1"/>
  <c r="U7529" i="1" a="1"/>
  <c r="U7529" i="1" s="1"/>
  <c r="U7530" i="1" a="1"/>
  <c r="U7530" i="1" s="1"/>
  <c r="U7531" i="1" a="1"/>
  <c r="U7531" i="1" s="1"/>
  <c r="U7532" i="1" a="1"/>
  <c r="U7532" i="1" s="1"/>
  <c r="U7533" i="1" a="1"/>
  <c r="U7533" i="1" s="1"/>
  <c r="U7534" i="1" a="1"/>
  <c r="U7534" i="1" s="1"/>
  <c r="U7535" i="1" a="1"/>
  <c r="U7535" i="1" s="1"/>
  <c r="U7536" i="1" a="1"/>
  <c r="U7536" i="1" s="1"/>
  <c r="U7537" i="1" a="1"/>
  <c r="U7537" i="1" s="1"/>
  <c r="U7538" i="1" a="1"/>
  <c r="U7538" i="1" s="1"/>
  <c r="U7539" i="1" a="1"/>
  <c r="U7539" i="1" s="1"/>
  <c r="U7540" i="1" a="1"/>
  <c r="U7540" i="1" s="1"/>
  <c r="U7541" i="1" a="1"/>
  <c r="U7541" i="1" s="1"/>
  <c r="U7542" i="1" a="1"/>
  <c r="U7542" i="1" s="1"/>
  <c r="U7543" i="1" a="1"/>
  <c r="U7543" i="1" s="1"/>
  <c r="U7544" i="1" a="1"/>
  <c r="U7544" i="1" s="1"/>
  <c r="U7545" i="1" a="1"/>
  <c r="U7545" i="1" s="1"/>
  <c r="U7546" i="1" a="1"/>
  <c r="U7546" i="1" s="1"/>
  <c r="U7547" i="1" a="1"/>
  <c r="U7547" i="1" s="1"/>
  <c r="U7548" i="1" a="1"/>
  <c r="U7548" i="1" s="1"/>
  <c r="U7549" i="1" a="1"/>
  <c r="U7549" i="1" s="1"/>
  <c r="U7550" i="1" a="1"/>
  <c r="U7550" i="1" s="1"/>
  <c r="U7551" i="1" a="1"/>
  <c r="U7551" i="1" s="1"/>
  <c r="U7552" i="1" a="1"/>
  <c r="U7552" i="1" s="1"/>
  <c r="U7553" i="1" a="1"/>
  <c r="U7553" i="1" s="1"/>
  <c r="U7554" i="1" a="1"/>
  <c r="U7554" i="1" s="1"/>
  <c r="U7555" i="1" a="1"/>
  <c r="U7555" i="1" s="1"/>
  <c r="U7556" i="1" a="1"/>
  <c r="U7556" i="1" s="1"/>
  <c r="U7557" i="1" a="1"/>
  <c r="U7557" i="1" s="1"/>
  <c r="U7558" i="1" a="1"/>
  <c r="U7558" i="1" s="1"/>
  <c r="U7559" i="1" a="1"/>
  <c r="U7559" i="1" s="1"/>
  <c r="U7560" i="1" a="1"/>
  <c r="U7560" i="1" s="1"/>
  <c r="U7561" i="1" a="1"/>
  <c r="U7561" i="1" s="1"/>
  <c r="U7562" i="1" a="1"/>
  <c r="U7562" i="1" s="1"/>
  <c r="U7563" i="1" a="1"/>
  <c r="U7563" i="1" s="1"/>
  <c r="U7564" i="1" a="1"/>
  <c r="U7564" i="1" s="1"/>
  <c r="U7565" i="1" a="1"/>
  <c r="U7565" i="1" s="1"/>
  <c r="U7566" i="1" a="1"/>
  <c r="U7566" i="1" s="1"/>
  <c r="U7567" i="1" a="1"/>
  <c r="U7567" i="1" s="1"/>
  <c r="U7568" i="1" a="1"/>
  <c r="U7568" i="1" s="1"/>
  <c r="U7569" i="1" a="1"/>
  <c r="U7569" i="1" s="1"/>
  <c r="U7570" i="1" a="1"/>
  <c r="U7570" i="1" s="1"/>
  <c r="U7571" i="1" a="1"/>
  <c r="U7571" i="1" s="1"/>
  <c r="U7572" i="1" a="1"/>
  <c r="U7572" i="1" s="1"/>
  <c r="U7573" i="1" a="1"/>
  <c r="U7573" i="1" s="1"/>
  <c r="U7574" i="1" a="1"/>
  <c r="U7574" i="1" s="1"/>
  <c r="U7575" i="1" a="1"/>
  <c r="U7575" i="1" s="1"/>
  <c r="U7576" i="1" a="1"/>
  <c r="U7576" i="1" s="1"/>
  <c r="U7577" i="1" a="1"/>
  <c r="U7577" i="1" s="1"/>
  <c r="U7578" i="1" a="1"/>
  <c r="U7578" i="1" s="1"/>
  <c r="U7579" i="1" a="1"/>
  <c r="U7579" i="1" s="1"/>
  <c r="U7580" i="1" a="1"/>
  <c r="U7580" i="1" s="1"/>
  <c r="U7581" i="1" a="1"/>
  <c r="U7581" i="1" s="1"/>
  <c r="U7582" i="1" a="1"/>
  <c r="U7582" i="1" s="1"/>
  <c r="U7583" i="1" a="1"/>
  <c r="U7583" i="1" s="1"/>
  <c r="U7584" i="1" a="1"/>
  <c r="U7584" i="1" s="1"/>
  <c r="U7585" i="1" a="1"/>
  <c r="U7585" i="1" s="1"/>
  <c r="U7586" i="1" a="1"/>
  <c r="U7586" i="1" s="1"/>
  <c r="U7587" i="1" a="1"/>
  <c r="U7587" i="1" s="1"/>
  <c r="U7588" i="1" a="1"/>
  <c r="U7588" i="1" s="1"/>
  <c r="U7589" i="1" a="1"/>
  <c r="U7589" i="1" s="1"/>
  <c r="U7590" i="1" a="1"/>
  <c r="U7590" i="1" s="1"/>
  <c r="U7591" i="1" a="1"/>
  <c r="U7591" i="1" s="1"/>
  <c r="U7592" i="1" a="1"/>
  <c r="U7592" i="1" s="1"/>
  <c r="U7593" i="1" a="1"/>
  <c r="U7593" i="1" s="1"/>
  <c r="U7594" i="1" a="1"/>
  <c r="U7594" i="1" s="1"/>
  <c r="U7595" i="1" a="1"/>
  <c r="U7595" i="1" s="1"/>
  <c r="U7596" i="1" a="1"/>
  <c r="U7596" i="1" s="1"/>
  <c r="U7597" i="1" a="1"/>
  <c r="U7597" i="1" s="1"/>
  <c r="U7598" i="1" a="1"/>
  <c r="U7598" i="1" s="1"/>
  <c r="U7599" i="1" a="1"/>
  <c r="U7599" i="1" s="1"/>
  <c r="U7600" i="1" a="1"/>
  <c r="U7600" i="1" s="1"/>
  <c r="U7601" i="1" a="1"/>
  <c r="U7601" i="1" s="1"/>
  <c r="U7602" i="1" a="1"/>
  <c r="U7602" i="1" s="1"/>
  <c r="U7603" i="1" a="1"/>
  <c r="U7603" i="1" s="1"/>
  <c r="U7604" i="1" a="1"/>
  <c r="U7604" i="1" s="1"/>
  <c r="U7605" i="1" a="1"/>
  <c r="U7605" i="1" s="1"/>
  <c r="U7606" i="1" a="1"/>
  <c r="U7606" i="1" s="1"/>
  <c r="U7607" i="1" a="1"/>
  <c r="U7607" i="1" s="1"/>
  <c r="U7608" i="1" a="1"/>
  <c r="U7608" i="1" s="1"/>
  <c r="U7609" i="1" a="1"/>
  <c r="U7609" i="1" s="1"/>
  <c r="U7610" i="1" a="1"/>
  <c r="U7610" i="1" s="1"/>
  <c r="U7611" i="1" a="1"/>
  <c r="U7611" i="1" s="1"/>
  <c r="U7612" i="1" a="1"/>
  <c r="U7612" i="1" s="1"/>
  <c r="U7613" i="1" a="1"/>
  <c r="U7613" i="1" s="1"/>
  <c r="U7614" i="1" a="1"/>
  <c r="U7614" i="1" s="1"/>
  <c r="U7615" i="1" a="1"/>
  <c r="U7615" i="1" s="1"/>
  <c r="U7616" i="1" a="1"/>
  <c r="U7616" i="1" s="1"/>
  <c r="U7617" i="1" a="1"/>
  <c r="U7617" i="1" s="1"/>
  <c r="U7618" i="1" a="1"/>
  <c r="U7618" i="1" s="1"/>
  <c r="U7619" i="1" a="1"/>
  <c r="U7619" i="1" s="1"/>
  <c r="U7620" i="1" a="1"/>
  <c r="U7620" i="1" s="1"/>
  <c r="U7621" i="1" a="1"/>
  <c r="U7621" i="1" s="1"/>
  <c r="U7622" i="1" a="1"/>
  <c r="U7622" i="1" s="1"/>
  <c r="U7623" i="1" a="1"/>
  <c r="U7623" i="1" s="1"/>
  <c r="U7624" i="1" a="1"/>
  <c r="U7624" i="1" s="1"/>
  <c r="U7625" i="1" a="1"/>
  <c r="U7625" i="1" s="1"/>
  <c r="U7626" i="1" a="1"/>
  <c r="U7626" i="1" s="1"/>
  <c r="U7627" i="1" a="1"/>
  <c r="U7627" i="1" s="1"/>
  <c r="U7628" i="1" a="1"/>
  <c r="U7628" i="1" s="1"/>
  <c r="U7629" i="1" a="1"/>
  <c r="U7629" i="1" s="1"/>
  <c r="U7630" i="1" a="1"/>
  <c r="U7630" i="1" s="1"/>
  <c r="U7631" i="1" a="1"/>
  <c r="U7631" i="1" s="1"/>
  <c r="U7632" i="1" a="1"/>
  <c r="U7632" i="1" s="1"/>
  <c r="U7633" i="1" a="1"/>
  <c r="U7633" i="1" s="1"/>
  <c r="U7634" i="1" a="1"/>
  <c r="U7634" i="1" s="1"/>
  <c r="U7635" i="1" a="1"/>
  <c r="U7635" i="1" s="1"/>
  <c r="U7636" i="1" a="1"/>
  <c r="U7636" i="1" s="1"/>
  <c r="U7637" i="1" a="1"/>
  <c r="U7637" i="1" s="1"/>
  <c r="U7638" i="1" a="1"/>
  <c r="U7638" i="1" s="1"/>
  <c r="U7639" i="1" a="1"/>
  <c r="U7639" i="1" s="1"/>
  <c r="U7640" i="1" a="1"/>
  <c r="U7640" i="1" s="1"/>
  <c r="U7641" i="1" a="1"/>
  <c r="U7641" i="1" s="1"/>
  <c r="U7642" i="1" a="1"/>
  <c r="U7642" i="1" s="1"/>
  <c r="U7643" i="1" a="1"/>
  <c r="U7643" i="1" s="1"/>
  <c r="U7644" i="1" a="1"/>
  <c r="U7644" i="1" s="1"/>
  <c r="U7645" i="1" a="1"/>
  <c r="U7645" i="1" s="1"/>
  <c r="U7646" i="1" a="1"/>
  <c r="U7646" i="1" s="1"/>
  <c r="U7647" i="1" a="1"/>
  <c r="U7647" i="1" s="1"/>
  <c r="U7648" i="1" a="1"/>
  <c r="U7648" i="1" s="1"/>
  <c r="U7649" i="1" a="1"/>
  <c r="U7649" i="1" s="1"/>
  <c r="U7650" i="1" a="1"/>
  <c r="U7650" i="1" s="1"/>
  <c r="U7651" i="1" a="1"/>
  <c r="U7651" i="1" s="1"/>
  <c r="U7652" i="1" a="1"/>
  <c r="U7652" i="1" s="1"/>
  <c r="U7653" i="1" a="1"/>
  <c r="U7653" i="1" s="1"/>
  <c r="U7654" i="1" a="1"/>
  <c r="U7654" i="1" s="1"/>
  <c r="U7655" i="1" a="1"/>
  <c r="U7655" i="1" s="1"/>
  <c r="U7656" i="1" a="1"/>
  <c r="U7656" i="1" s="1"/>
  <c r="U7657" i="1" a="1"/>
  <c r="U7657" i="1" s="1"/>
  <c r="U7658" i="1" a="1"/>
  <c r="U7658" i="1" s="1"/>
  <c r="U7659" i="1" a="1"/>
  <c r="U7659" i="1" s="1"/>
  <c r="U7660" i="1" a="1"/>
  <c r="U7660" i="1" s="1"/>
  <c r="U7661" i="1" a="1"/>
  <c r="U7661" i="1" s="1"/>
  <c r="U7662" i="1" a="1"/>
  <c r="U7662" i="1" s="1"/>
  <c r="U7663" i="1" a="1"/>
  <c r="U7663" i="1" s="1"/>
  <c r="U7664" i="1" a="1"/>
  <c r="U7664" i="1" s="1"/>
  <c r="U7665" i="1" a="1"/>
  <c r="U7665" i="1" s="1"/>
  <c r="U7666" i="1" a="1"/>
  <c r="U7666" i="1" s="1"/>
  <c r="U7667" i="1" a="1"/>
  <c r="U7667" i="1" s="1"/>
  <c r="U7668" i="1" a="1"/>
  <c r="U7668" i="1" s="1"/>
  <c r="U7669" i="1" a="1"/>
  <c r="U7669" i="1" s="1"/>
  <c r="U7670" i="1" a="1"/>
  <c r="U7670" i="1" s="1"/>
  <c r="U7671" i="1" a="1"/>
  <c r="U7671" i="1" s="1"/>
  <c r="U7672" i="1" a="1"/>
  <c r="U7672" i="1" s="1"/>
  <c r="U7673" i="1" a="1"/>
  <c r="U7673" i="1" s="1"/>
  <c r="U7674" i="1" a="1"/>
  <c r="U7674" i="1" s="1"/>
  <c r="U7675" i="1" a="1"/>
  <c r="U7675" i="1" s="1"/>
  <c r="U7676" i="1" a="1"/>
  <c r="U7676" i="1" s="1"/>
  <c r="U7677" i="1" a="1"/>
  <c r="U7677" i="1" s="1"/>
  <c r="U7678" i="1" a="1"/>
  <c r="U7678" i="1" s="1"/>
  <c r="U7679" i="1" a="1"/>
  <c r="U7679" i="1" s="1"/>
  <c r="U7680" i="1" a="1"/>
  <c r="U7680" i="1" s="1"/>
  <c r="U7681" i="1" a="1"/>
  <c r="U7681" i="1" s="1"/>
  <c r="U7682" i="1" a="1"/>
  <c r="U7682" i="1" s="1"/>
  <c r="U7683" i="1" a="1"/>
  <c r="U7683" i="1" s="1"/>
  <c r="U7684" i="1" a="1"/>
  <c r="U7684" i="1" s="1"/>
  <c r="U7685" i="1" a="1"/>
  <c r="U7685" i="1" s="1"/>
  <c r="U7686" i="1" a="1"/>
  <c r="U7686" i="1" s="1"/>
  <c r="U7687" i="1" a="1"/>
  <c r="U7687" i="1" s="1"/>
  <c r="U7688" i="1" a="1"/>
  <c r="U7688" i="1" s="1"/>
  <c r="U7689" i="1" a="1"/>
  <c r="U7689" i="1" s="1"/>
  <c r="U7690" i="1" a="1"/>
  <c r="U7690" i="1" s="1"/>
  <c r="U7691" i="1" a="1"/>
  <c r="U7691" i="1" s="1"/>
  <c r="U7692" i="1" a="1"/>
  <c r="U7692" i="1" s="1"/>
  <c r="U7693" i="1" a="1"/>
  <c r="U7693" i="1" s="1"/>
  <c r="U7694" i="1" a="1"/>
  <c r="U7694" i="1" s="1"/>
  <c r="U7695" i="1" a="1"/>
  <c r="U7695" i="1" s="1"/>
  <c r="U7696" i="1" a="1"/>
  <c r="U7696" i="1" s="1"/>
  <c r="U7697" i="1" a="1"/>
  <c r="U7697" i="1" s="1"/>
  <c r="U7698" i="1" a="1"/>
  <c r="U7698" i="1" s="1"/>
  <c r="U7699" i="1" a="1"/>
  <c r="U7699" i="1" s="1"/>
  <c r="U7700" i="1" a="1"/>
  <c r="U7700" i="1" s="1"/>
  <c r="U7701" i="1" a="1"/>
  <c r="U7701" i="1" s="1"/>
  <c r="U7702" i="1" a="1"/>
  <c r="U7702" i="1" s="1"/>
  <c r="U7703" i="1" a="1"/>
  <c r="U7703" i="1" s="1"/>
  <c r="U7704" i="1" a="1"/>
  <c r="U7704" i="1" s="1"/>
  <c r="U7705" i="1" a="1"/>
  <c r="U7705" i="1" s="1"/>
  <c r="U7706" i="1" a="1"/>
  <c r="U7706" i="1" s="1"/>
  <c r="U7707" i="1" a="1"/>
  <c r="U7707" i="1" s="1"/>
  <c r="U7708" i="1" a="1"/>
  <c r="U7708" i="1" s="1"/>
  <c r="U7709" i="1" a="1"/>
  <c r="U7709" i="1" s="1"/>
  <c r="U7710" i="1" a="1"/>
  <c r="U7710" i="1" s="1"/>
  <c r="U7711" i="1" a="1"/>
  <c r="U7711" i="1" s="1"/>
  <c r="U7712" i="1" a="1"/>
  <c r="U7712" i="1" s="1"/>
  <c r="U7713" i="1" a="1"/>
  <c r="U7713" i="1" s="1"/>
  <c r="U7714" i="1" a="1"/>
  <c r="U7714" i="1" s="1"/>
  <c r="U7715" i="1" a="1"/>
  <c r="U7715" i="1" s="1"/>
  <c r="U7716" i="1" a="1"/>
  <c r="U7716" i="1" s="1"/>
  <c r="U7717" i="1" a="1"/>
  <c r="U7717" i="1" s="1"/>
  <c r="U7718" i="1" a="1"/>
  <c r="U7718" i="1" s="1"/>
  <c r="U7719" i="1" a="1"/>
  <c r="U7719" i="1" s="1"/>
  <c r="U7720" i="1" a="1"/>
  <c r="U7720" i="1" s="1"/>
  <c r="U7721" i="1" a="1"/>
  <c r="U7721" i="1" s="1"/>
  <c r="U7722" i="1" a="1"/>
  <c r="U7722" i="1" s="1"/>
  <c r="U7723" i="1" a="1"/>
  <c r="U7723" i="1" s="1"/>
  <c r="U7724" i="1" a="1"/>
  <c r="U7724" i="1" s="1"/>
  <c r="U7725" i="1" a="1"/>
  <c r="U7725" i="1" s="1"/>
  <c r="U7726" i="1" a="1"/>
  <c r="U7726" i="1" s="1"/>
  <c r="U7727" i="1" a="1"/>
  <c r="U7727" i="1" s="1"/>
  <c r="U7728" i="1" a="1"/>
  <c r="U7728" i="1" s="1"/>
  <c r="U7729" i="1" a="1"/>
  <c r="U7729" i="1" s="1"/>
  <c r="U7730" i="1" a="1"/>
  <c r="U7730" i="1" s="1"/>
  <c r="U7731" i="1" a="1"/>
  <c r="U7731" i="1" s="1"/>
  <c r="U7732" i="1" a="1"/>
  <c r="U7732" i="1" s="1"/>
  <c r="U7733" i="1" a="1"/>
  <c r="U7733" i="1" s="1"/>
  <c r="U7734" i="1" a="1"/>
  <c r="U7734" i="1" s="1"/>
  <c r="U7735" i="1" a="1"/>
  <c r="U7735" i="1" s="1"/>
  <c r="U7736" i="1" a="1"/>
  <c r="U7736" i="1" s="1"/>
  <c r="U7737" i="1" a="1"/>
  <c r="U7737" i="1" s="1"/>
  <c r="U7738" i="1" a="1"/>
  <c r="U7738" i="1" s="1"/>
  <c r="U7739" i="1" a="1"/>
  <c r="U7739" i="1" s="1"/>
  <c r="U7740" i="1" a="1"/>
  <c r="U7740" i="1" s="1"/>
  <c r="U7741" i="1" a="1"/>
  <c r="U7741" i="1" s="1"/>
  <c r="U7742" i="1" a="1"/>
  <c r="U7742" i="1" s="1"/>
  <c r="U7743" i="1" a="1"/>
  <c r="U7743" i="1" s="1"/>
  <c r="U7744" i="1" a="1"/>
  <c r="U7744" i="1" s="1"/>
  <c r="U7745" i="1" a="1"/>
  <c r="U7745" i="1" s="1"/>
  <c r="U7746" i="1" a="1"/>
  <c r="U7746" i="1" s="1"/>
  <c r="U7747" i="1" a="1"/>
  <c r="U7747" i="1" s="1"/>
  <c r="U7748" i="1" a="1"/>
  <c r="U7748" i="1" s="1"/>
  <c r="U7749" i="1" a="1"/>
  <c r="U7749" i="1" s="1"/>
  <c r="U7750" i="1" a="1"/>
  <c r="U7750" i="1" s="1"/>
  <c r="U7751" i="1" a="1"/>
  <c r="U7751" i="1" s="1"/>
  <c r="U7752" i="1" a="1"/>
  <c r="U7752" i="1" s="1"/>
  <c r="U7753" i="1" a="1"/>
  <c r="U7753" i="1" s="1"/>
  <c r="U7754" i="1" a="1"/>
  <c r="U7754" i="1" s="1"/>
  <c r="U7755" i="1" a="1"/>
  <c r="U7755" i="1" s="1"/>
  <c r="U7756" i="1" a="1"/>
  <c r="U7756" i="1" s="1"/>
  <c r="U7757" i="1" a="1"/>
  <c r="U7757" i="1" s="1"/>
  <c r="U7758" i="1" a="1"/>
  <c r="U7758" i="1" s="1"/>
  <c r="U7759" i="1" a="1"/>
  <c r="U7759" i="1" s="1"/>
  <c r="U7760" i="1" a="1"/>
  <c r="U7760" i="1" s="1"/>
  <c r="U7761" i="1" a="1"/>
  <c r="U7761" i="1" s="1"/>
  <c r="U7762" i="1" a="1"/>
  <c r="U7762" i="1" s="1"/>
  <c r="U7763" i="1" a="1"/>
  <c r="U7763" i="1" s="1"/>
  <c r="U7764" i="1" a="1"/>
  <c r="U7764" i="1" s="1"/>
  <c r="U7765" i="1" a="1"/>
  <c r="U7765" i="1" s="1"/>
  <c r="U7766" i="1" a="1"/>
  <c r="U7766" i="1" s="1"/>
  <c r="U7767" i="1" a="1"/>
  <c r="U7767" i="1" s="1"/>
  <c r="U7768" i="1" a="1"/>
  <c r="U7768" i="1" s="1"/>
  <c r="U7769" i="1" a="1"/>
  <c r="U7769" i="1" s="1"/>
  <c r="U7770" i="1" a="1"/>
  <c r="U7770" i="1" s="1"/>
  <c r="U7771" i="1" a="1"/>
  <c r="U7771" i="1" s="1"/>
  <c r="U7772" i="1" a="1"/>
  <c r="U7772" i="1" s="1"/>
  <c r="U7773" i="1" a="1"/>
  <c r="U7773" i="1" s="1"/>
  <c r="U7774" i="1" a="1"/>
  <c r="U7774" i="1" s="1"/>
  <c r="U7775" i="1" a="1"/>
  <c r="U7775" i="1" s="1"/>
  <c r="U7776" i="1" a="1"/>
  <c r="U7776" i="1" s="1"/>
  <c r="U7777" i="1" a="1"/>
  <c r="U7777" i="1" s="1"/>
  <c r="U7778" i="1" a="1"/>
  <c r="U7778" i="1" s="1"/>
  <c r="U7779" i="1" a="1"/>
  <c r="U7779" i="1" s="1"/>
  <c r="U7780" i="1" a="1"/>
  <c r="U7780" i="1" s="1"/>
  <c r="U7781" i="1" a="1"/>
  <c r="U7781" i="1" s="1"/>
  <c r="U7782" i="1" a="1"/>
  <c r="U7782" i="1" s="1"/>
  <c r="U7783" i="1" a="1"/>
  <c r="U7783" i="1" s="1"/>
  <c r="U7784" i="1" a="1"/>
  <c r="U7784" i="1" s="1"/>
  <c r="U7785" i="1" a="1"/>
  <c r="U7785" i="1" s="1"/>
  <c r="U7786" i="1" a="1"/>
  <c r="U7786" i="1" s="1"/>
  <c r="U7787" i="1" a="1"/>
  <c r="U7787" i="1" s="1"/>
  <c r="U7788" i="1" a="1"/>
  <c r="U7788" i="1" s="1"/>
  <c r="U7789" i="1" a="1"/>
  <c r="U7789" i="1" s="1"/>
  <c r="U7790" i="1" a="1"/>
  <c r="U7790" i="1" s="1"/>
  <c r="U7791" i="1" a="1"/>
  <c r="U7791" i="1" s="1"/>
  <c r="U7792" i="1" a="1"/>
  <c r="U7792" i="1" s="1"/>
  <c r="U7793" i="1" a="1"/>
  <c r="U7793" i="1" s="1"/>
  <c r="U7794" i="1" a="1"/>
  <c r="U7794" i="1" s="1"/>
  <c r="U7795" i="1" a="1"/>
  <c r="U7795" i="1" s="1"/>
  <c r="U7796" i="1" a="1"/>
  <c r="U7796" i="1" s="1"/>
  <c r="U7797" i="1" a="1"/>
  <c r="U7797" i="1" s="1"/>
  <c r="U7798" i="1" a="1"/>
  <c r="U7798" i="1" s="1"/>
  <c r="U7799" i="1" a="1"/>
  <c r="U7799" i="1" s="1"/>
  <c r="U7800" i="1" a="1"/>
  <c r="U7800" i="1" s="1"/>
  <c r="U7801" i="1" a="1"/>
  <c r="U7801" i="1" s="1"/>
  <c r="U7802" i="1" a="1"/>
  <c r="U7802" i="1" s="1"/>
  <c r="U7803" i="1" a="1"/>
  <c r="U7803" i="1" s="1"/>
  <c r="U7804" i="1" a="1"/>
  <c r="U7804" i="1" s="1"/>
  <c r="U7805" i="1" a="1"/>
  <c r="U7805" i="1" s="1"/>
  <c r="U7806" i="1" a="1"/>
  <c r="U7806" i="1" s="1"/>
  <c r="U7807" i="1" a="1"/>
  <c r="U7807" i="1" s="1"/>
  <c r="U7808" i="1" a="1"/>
  <c r="U7808" i="1" s="1"/>
  <c r="U7809" i="1" a="1"/>
  <c r="U7809" i="1" s="1"/>
  <c r="U7810" i="1" a="1"/>
  <c r="U7810" i="1" s="1"/>
  <c r="U7811" i="1" a="1"/>
  <c r="U7811" i="1" s="1"/>
  <c r="U7812" i="1" a="1"/>
  <c r="U7812" i="1" s="1"/>
  <c r="U7813" i="1" a="1"/>
  <c r="U7813" i="1" s="1"/>
  <c r="U7814" i="1" a="1"/>
  <c r="U7814" i="1" s="1"/>
  <c r="U7815" i="1" a="1"/>
  <c r="U7815" i="1" s="1"/>
  <c r="U7816" i="1" a="1"/>
  <c r="U7816" i="1" s="1"/>
  <c r="U7817" i="1" a="1"/>
  <c r="U7817" i="1" s="1"/>
  <c r="U7818" i="1" a="1"/>
  <c r="U7818" i="1" s="1"/>
  <c r="U7819" i="1" a="1"/>
  <c r="U7819" i="1" s="1"/>
  <c r="U7820" i="1" a="1"/>
  <c r="U7820" i="1" s="1"/>
  <c r="U7821" i="1" a="1"/>
  <c r="U7821" i="1" s="1"/>
  <c r="U7822" i="1" a="1"/>
  <c r="U7822" i="1" s="1"/>
  <c r="U7823" i="1" a="1"/>
  <c r="U7823" i="1" s="1"/>
  <c r="U7824" i="1" a="1"/>
  <c r="U7824" i="1" s="1"/>
  <c r="U7825" i="1" a="1"/>
  <c r="U7825" i="1" s="1"/>
  <c r="U7826" i="1" a="1"/>
  <c r="U7826" i="1" s="1"/>
  <c r="U7827" i="1" a="1"/>
  <c r="U7827" i="1" s="1"/>
  <c r="U7828" i="1" a="1"/>
  <c r="U7828" i="1" s="1"/>
  <c r="U7829" i="1" a="1"/>
  <c r="U7829" i="1" s="1"/>
  <c r="U7830" i="1" a="1"/>
  <c r="U7830" i="1" s="1"/>
  <c r="U7831" i="1" a="1"/>
  <c r="U7831" i="1" s="1"/>
  <c r="U7832" i="1" a="1"/>
  <c r="U7832" i="1" s="1"/>
  <c r="U7833" i="1" a="1"/>
  <c r="U7833" i="1" s="1"/>
  <c r="U7834" i="1" a="1"/>
  <c r="U7834" i="1" s="1"/>
  <c r="U7835" i="1" a="1"/>
  <c r="U7835" i="1" s="1"/>
  <c r="U7836" i="1" a="1"/>
  <c r="U7836" i="1" s="1"/>
  <c r="U7837" i="1" a="1"/>
  <c r="U7837" i="1" s="1"/>
  <c r="U7838" i="1" a="1"/>
  <c r="U7838" i="1" s="1"/>
  <c r="U7839" i="1" a="1"/>
  <c r="U7839" i="1" s="1"/>
  <c r="U7840" i="1" a="1"/>
  <c r="U7840" i="1" s="1"/>
  <c r="U7841" i="1" a="1"/>
  <c r="U7841" i="1" s="1"/>
  <c r="U7842" i="1" a="1"/>
  <c r="U7842" i="1" s="1"/>
  <c r="U7843" i="1" a="1"/>
  <c r="U7843" i="1" s="1"/>
  <c r="U7844" i="1" a="1"/>
  <c r="U7844" i="1" s="1"/>
  <c r="U7845" i="1" a="1"/>
  <c r="U7845" i="1" s="1"/>
  <c r="U7846" i="1" a="1"/>
  <c r="U7846" i="1" s="1"/>
  <c r="U7847" i="1" a="1"/>
  <c r="U7847" i="1" s="1"/>
  <c r="U7848" i="1" a="1"/>
  <c r="U7848" i="1" s="1"/>
  <c r="U7849" i="1" a="1"/>
  <c r="U7849" i="1" s="1"/>
  <c r="U7850" i="1" a="1"/>
  <c r="U7850" i="1" s="1"/>
  <c r="U7851" i="1" a="1"/>
  <c r="U7851" i="1" s="1"/>
  <c r="U7852" i="1" a="1"/>
  <c r="U7852" i="1" s="1"/>
  <c r="U7853" i="1" a="1"/>
  <c r="U7853" i="1" s="1"/>
  <c r="U7854" i="1" a="1"/>
  <c r="U7854" i="1" s="1"/>
  <c r="U7855" i="1" a="1"/>
  <c r="U7855" i="1" s="1"/>
  <c r="U7856" i="1" a="1"/>
  <c r="U7856" i="1" s="1"/>
  <c r="U7857" i="1" a="1"/>
  <c r="U7857" i="1" s="1"/>
  <c r="U7858" i="1" a="1"/>
  <c r="U7858" i="1" s="1"/>
  <c r="U7859" i="1" a="1"/>
  <c r="U7859" i="1" s="1"/>
  <c r="U7860" i="1" a="1"/>
  <c r="U7860" i="1" s="1"/>
  <c r="U7861" i="1" a="1"/>
  <c r="U7861" i="1" s="1"/>
  <c r="U7862" i="1" a="1"/>
  <c r="U7862" i="1" s="1"/>
  <c r="U7863" i="1" a="1"/>
  <c r="U7863" i="1" s="1"/>
  <c r="U7864" i="1" a="1"/>
  <c r="U7864" i="1" s="1"/>
  <c r="U7865" i="1" a="1"/>
  <c r="U7865" i="1" s="1"/>
  <c r="U7866" i="1" a="1"/>
  <c r="U7866" i="1" s="1"/>
  <c r="U7867" i="1" a="1"/>
  <c r="U7867" i="1" s="1"/>
  <c r="U7868" i="1" a="1"/>
  <c r="U7868" i="1" s="1"/>
  <c r="U7869" i="1" a="1"/>
  <c r="U7869" i="1" s="1"/>
  <c r="U7870" i="1" a="1"/>
  <c r="U7870" i="1" s="1"/>
  <c r="U7871" i="1" a="1"/>
  <c r="U7871" i="1" s="1"/>
  <c r="U7872" i="1" a="1"/>
  <c r="U7872" i="1" s="1"/>
  <c r="U7873" i="1" a="1"/>
  <c r="U7873" i="1" s="1"/>
  <c r="U7874" i="1" a="1"/>
  <c r="U7874" i="1" s="1"/>
  <c r="U7875" i="1" a="1"/>
  <c r="U7875" i="1" s="1"/>
  <c r="U7876" i="1" a="1"/>
  <c r="U7876" i="1" s="1"/>
  <c r="U7877" i="1" a="1"/>
  <c r="U7877" i="1" s="1"/>
  <c r="U7878" i="1" a="1"/>
  <c r="U7878" i="1" s="1"/>
  <c r="U7879" i="1" a="1"/>
  <c r="U7879" i="1" s="1"/>
  <c r="U7880" i="1" a="1"/>
  <c r="U7880" i="1" s="1"/>
  <c r="U7881" i="1" a="1"/>
  <c r="U7881" i="1" s="1"/>
  <c r="U7882" i="1" a="1"/>
  <c r="U7882" i="1" s="1"/>
  <c r="U7883" i="1" a="1"/>
  <c r="U7883" i="1" s="1"/>
  <c r="U7884" i="1" a="1"/>
  <c r="U7884" i="1" s="1"/>
  <c r="U7885" i="1" a="1"/>
  <c r="U7885" i="1" s="1"/>
  <c r="U7886" i="1" a="1"/>
  <c r="U7886" i="1" s="1"/>
  <c r="U7887" i="1" a="1"/>
  <c r="U7887" i="1" s="1"/>
  <c r="U7888" i="1" a="1"/>
  <c r="U7888" i="1" s="1"/>
  <c r="U7889" i="1" a="1"/>
  <c r="U7889" i="1" s="1"/>
  <c r="U7890" i="1" a="1"/>
  <c r="U7890" i="1" s="1"/>
  <c r="U7891" i="1" a="1"/>
  <c r="U7891" i="1" s="1"/>
  <c r="U7892" i="1" a="1"/>
  <c r="U7892" i="1" s="1"/>
  <c r="U7893" i="1" a="1"/>
  <c r="U7893" i="1" s="1"/>
  <c r="U7894" i="1" a="1"/>
  <c r="U7894" i="1" s="1"/>
  <c r="U7895" i="1" a="1"/>
  <c r="U7895" i="1" s="1"/>
  <c r="U7896" i="1" a="1"/>
  <c r="U7896" i="1" s="1"/>
  <c r="U7897" i="1" a="1"/>
  <c r="U7897" i="1" s="1"/>
  <c r="U7898" i="1" a="1"/>
  <c r="U7898" i="1" s="1"/>
  <c r="U7899" i="1" a="1"/>
  <c r="U7899" i="1" s="1"/>
  <c r="U7900" i="1" a="1"/>
  <c r="U7900" i="1" s="1"/>
  <c r="U7901" i="1" a="1"/>
  <c r="U7901" i="1" s="1"/>
  <c r="U7902" i="1" a="1"/>
  <c r="U7902" i="1" s="1"/>
  <c r="U7903" i="1" a="1"/>
  <c r="U7903" i="1" s="1"/>
  <c r="U7904" i="1" a="1"/>
  <c r="U7904" i="1" s="1"/>
  <c r="U7905" i="1" a="1"/>
  <c r="U7905" i="1" s="1"/>
  <c r="U7906" i="1" a="1"/>
  <c r="U7906" i="1" s="1"/>
  <c r="U7907" i="1" a="1"/>
  <c r="U7907" i="1" s="1"/>
  <c r="U7908" i="1" a="1"/>
  <c r="U7908" i="1" s="1"/>
  <c r="U7909" i="1" a="1"/>
  <c r="U7909" i="1" s="1"/>
  <c r="U7910" i="1" a="1"/>
  <c r="U7910" i="1" s="1"/>
  <c r="U7911" i="1" a="1"/>
  <c r="U7911" i="1" s="1"/>
  <c r="U7912" i="1" a="1"/>
  <c r="U7912" i="1" s="1"/>
  <c r="U7913" i="1" a="1"/>
  <c r="U7913" i="1" s="1"/>
  <c r="U7914" i="1" a="1"/>
  <c r="U7914" i="1" s="1"/>
  <c r="U7915" i="1" a="1"/>
  <c r="U7915" i="1" s="1"/>
  <c r="U7916" i="1" a="1"/>
  <c r="U7916" i="1" s="1"/>
  <c r="U7917" i="1" a="1"/>
  <c r="U7917" i="1" s="1"/>
  <c r="U7918" i="1" a="1"/>
  <c r="U7918" i="1" s="1"/>
  <c r="U7919" i="1" a="1"/>
  <c r="U7919" i="1" s="1"/>
  <c r="U7920" i="1" a="1"/>
  <c r="U7920" i="1" s="1"/>
  <c r="U7921" i="1" a="1"/>
  <c r="U7921" i="1" s="1"/>
  <c r="U7922" i="1" a="1"/>
  <c r="U7922" i="1" s="1"/>
  <c r="U7923" i="1" a="1"/>
  <c r="U7923" i="1" s="1"/>
  <c r="U7924" i="1" a="1"/>
  <c r="U7924" i="1" s="1"/>
  <c r="U7925" i="1" a="1"/>
  <c r="U7925" i="1" s="1"/>
  <c r="U7926" i="1" a="1"/>
  <c r="U7926" i="1" s="1"/>
  <c r="U7927" i="1" a="1"/>
  <c r="U7927" i="1" s="1"/>
  <c r="U7928" i="1" a="1"/>
  <c r="U7928" i="1" s="1"/>
  <c r="U7929" i="1" a="1"/>
  <c r="U7929" i="1" s="1"/>
  <c r="U7930" i="1" a="1"/>
  <c r="U7930" i="1" s="1"/>
  <c r="U7931" i="1" a="1"/>
  <c r="U7931" i="1" s="1"/>
  <c r="U7932" i="1" a="1"/>
  <c r="U7932" i="1" s="1"/>
  <c r="U7933" i="1" a="1"/>
  <c r="U7933" i="1" s="1"/>
  <c r="U7934" i="1" a="1"/>
  <c r="U7934" i="1" s="1"/>
  <c r="U7935" i="1" a="1"/>
  <c r="U7935" i="1" s="1"/>
  <c r="U7936" i="1" a="1"/>
  <c r="U7936" i="1" s="1"/>
  <c r="U7937" i="1" a="1"/>
  <c r="U7937" i="1" s="1"/>
  <c r="U7938" i="1" a="1"/>
  <c r="U7938" i="1" s="1"/>
  <c r="U7939" i="1" a="1"/>
  <c r="U7939" i="1" s="1"/>
  <c r="U7940" i="1" a="1"/>
  <c r="U7940" i="1" s="1"/>
  <c r="U7941" i="1" a="1"/>
  <c r="U7941" i="1" s="1"/>
  <c r="U7942" i="1" a="1"/>
  <c r="U7942" i="1" s="1"/>
  <c r="U7943" i="1" a="1"/>
  <c r="U7943" i="1" s="1"/>
  <c r="U7944" i="1" a="1"/>
  <c r="U7944" i="1" s="1"/>
  <c r="U7945" i="1" a="1"/>
  <c r="U7945" i="1" s="1"/>
  <c r="U7946" i="1" a="1"/>
  <c r="U7946" i="1" s="1"/>
  <c r="U7947" i="1" a="1"/>
  <c r="U7947" i="1" s="1"/>
  <c r="U7948" i="1" a="1"/>
  <c r="U7948" i="1" s="1"/>
  <c r="U7949" i="1" a="1"/>
  <c r="U7949" i="1" s="1"/>
  <c r="U7950" i="1" a="1"/>
  <c r="U7950" i="1" s="1"/>
  <c r="U7951" i="1" a="1"/>
  <c r="U7951" i="1" s="1"/>
  <c r="U7952" i="1" a="1"/>
  <c r="U7952" i="1" s="1"/>
  <c r="U7953" i="1" a="1"/>
  <c r="U7953" i="1" s="1"/>
  <c r="U7954" i="1" a="1"/>
  <c r="U7954" i="1" s="1"/>
  <c r="U7955" i="1" a="1"/>
  <c r="U7955" i="1" s="1"/>
  <c r="U7956" i="1" a="1"/>
  <c r="U7956" i="1" s="1"/>
  <c r="U7957" i="1" a="1"/>
  <c r="U7957" i="1" s="1"/>
  <c r="U7958" i="1" a="1"/>
  <c r="U7958" i="1" s="1"/>
  <c r="U7959" i="1" a="1"/>
  <c r="U7959" i="1" s="1"/>
  <c r="U7960" i="1" a="1"/>
  <c r="U7960" i="1" s="1"/>
  <c r="U7961" i="1" a="1"/>
  <c r="U7961" i="1" s="1"/>
  <c r="U7962" i="1" a="1"/>
  <c r="U7962" i="1" s="1"/>
  <c r="U7963" i="1" a="1"/>
  <c r="U7963" i="1" s="1"/>
  <c r="U7964" i="1" a="1"/>
  <c r="U7964" i="1" s="1"/>
  <c r="U7965" i="1" a="1"/>
  <c r="U7965" i="1" s="1"/>
  <c r="U7966" i="1" a="1"/>
  <c r="U7966" i="1" s="1"/>
  <c r="U7967" i="1" a="1"/>
  <c r="U7967" i="1" s="1"/>
  <c r="U7968" i="1" a="1"/>
  <c r="U7968" i="1" s="1"/>
  <c r="U7969" i="1" a="1"/>
  <c r="U7969" i="1" s="1"/>
  <c r="U7970" i="1" a="1"/>
  <c r="U7970" i="1" s="1"/>
  <c r="U7971" i="1" a="1"/>
  <c r="U7971" i="1" s="1"/>
  <c r="U7972" i="1" a="1"/>
  <c r="U7972" i="1" s="1"/>
  <c r="U7973" i="1" a="1"/>
  <c r="U7973" i="1" s="1"/>
  <c r="U7974" i="1" a="1"/>
  <c r="U7974" i="1" s="1"/>
  <c r="U7975" i="1" a="1"/>
  <c r="U7975" i="1" s="1"/>
  <c r="U7976" i="1" a="1"/>
  <c r="U7976" i="1" s="1"/>
  <c r="U7977" i="1" a="1"/>
  <c r="U7977" i="1" s="1"/>
  <c r="U7978" i="1" a="1"/>
  <c r="U7978" i="1" s="1"/>
  <c r="U7979" i="1" a="1"/>
  <c r="U7979" i="1" s="1"/>
  <c r="U7980" i="1" a="1"/>
  <c r="U7980" i="1" s="1"/>
  <c r="U7981" i="1" a="1"/>
  <c r="U7981" i="1" s="1"/>
  <c r="U7982" i="1" a="1"/>
  <c r="U7982" i="1" s="1"/>
  <c r="U7983" i="1" a="1"/>
  <c r="U7983" i="1" s="1"/>
  <c r="U7984" i="1" a="1"/>
  <c r="U7984" i="1" s="1"/>
  <c r="U7985" i="1" a="1"/>
  <c r="U7985" i="1" s="1"/>
  <c r="U7986" i="1" a="1"/>
  <c r="U7986" i="1" s="1"/>
  <c r="U7987" i="1" a="1"/>
  <c r="U7987" i="1" s="1"/>
  <c r="U7988" i="1" a="1"/>
  <c r="U7988" i="1" s="1"/>
  <c r="U7989" i="1" a="1"/>
  <c r="U7989" i="1" s="1"/>
  <c r="U7990" i="1" a="1"/>
  <c r="U7990" i="1" s="1"/>
  <c r="U7991" i="1" a="1"/>
  <c r="U7991" i="1" s="1"/>
  <c r="U7992" i="1" a="1"/>
  <c r="U7992" i="1" s="1"/>
  <c r="U7993" i="1" a="1"/>
  <c r="U7993" i="1" s="1"/>
  <c r="U7994" i="1" a="1"/>
  <c r="U7994" i="1" s="1"/>
  <c r="U7995" i="1" a="1"/>
  <c r="U7995" i="1" s="1"/>
  <c r="U7996" i="1" a="1"/>
  <c r="U7996" i="1" s="1"/>
  <c r="U7997" i="1" a="1"/>
  <c r="U7997" i="1" s="1"/>
  <c r="U7998" i="1" a="1"/>
  <c r="U7998" i="1" s="1"/>
  <c r="U7999" i="1" a="1"/>
  <c r="U7999" i="1" s="1"/>
  <c r="U8000" i="1" a="1"/>
  <c r="U8000" i="1" s="1"/>
  <c r="U8001" i="1" a="1"/>
  <c r="U8001" i="1" s="1"/>
  <c r="U8002" i="1" a="1"/>
  <c r="U8002" i="1" s="1"/>
  <c r="U8003" i="1" a="1"/>
  <c r="U8003" i="1" s="1"/>
  <c r="U8004" i="1" a="1"/>
  <c r="U8004" i="1" s="1"/>
  <c r="U8005" i="1" a="1"/>
  <c r="U8005" i="1" s="1"/>
  <c r="U8006" i="1" a="1"/>
  <c r="U8006" i="1" s="1"/>
  <c r="U8007" i="1" a="1"/>
  <c r="U8007" i="1" s="1"/>
  <c r="U8008" i="1" a="1"/>
  <c r="U8008" i="1" s="1"/>
  <c r="U8009" i="1" a="1"/>
  <c r="U8009" i="1" s="1"/>
  <c r="U8010" i="1" a="1"/>
  <c r="U8010" i="1" s="1"/>
  <c r="U8011" i="1" a="1"/>
  <c r="U8011" i="1" s="1"/>
  <c r="U8012" i="1" a="1"/>
  <c r="U8012" i="1" s="1"/>
  <c r="U8013" i="1" a="1"/>
  <c r="U8013" i="1" s="1"/>
  <c r="U8014" i="1" a="1"/>
  <c r="U8014" i="1" s="1"/>
  <c r="U8015" i="1" a="1"/>
  <c r="U8015" i="1" s="1"/>
  <c r="U8016" i="1" a="1"/>
  <c r="U8016" i="1" s="1"/>
  <c r="U8017" i="1" a="1"/>
  <c r="U8017" i="1" s="1"/>
  <c r="U8018" i="1" a="1"/>
  <c r="U8018" i="1" s="1"/>
  <c r="U8019" i="1" a="1"/>
  <c r="U8019" i="1" s="1"/>
  <c r="U8020" i="1" a="1"/>
  <c r="U8020" i="1" s="1"/>
  <c r="U8021" i="1" a="1"/>
  <c r="U8021" i="1" s="1"/>
  <c r="U8022" i="1" a="1"/>
  <c r="U8022" i="1" s="1"/>
  <c r="U8023" i="1" a="1"/>
  <c r="U8023" i="1" s="1"/>
  <c r="U8024" i="1" a="1"/>
  <c r="U8024" i="1" s="1"/>
  <c r="U8025" i="1" a="1"/>
  <c r="U8025" i="1" s="1"/>
  <c r="U8026" i="1" a="1"/>
  <c r="U8026" i="1" s="1"/>
  <c r="U8027" i="1" a="1"/>
  <c r="U8027" i="1" s="1"/>
  <c r="U8028" i="1" a="1"/>
  <c r="U8028" i="1" s="1"/>
  <c r="U8029" i="1" a="1"/>
  <c r="U8029" i="1" s="1"/>
  <c r="U8030" i="1" a="1"/>
  <c r="U8030" i="1" s="1"/>
  <c r="U8031" i="1" a="1"/>
  <c r="U8031" i="1" s="1"/>
  <c r="U8032" i="1" a="1"/>
  <c r="U8032" i="1" s="1"/>
  <c r="U8033" i="1" a="1"/>
  <c r="U8033" i="1" s="1"/>
  <c r="U8034" i="1" a="1"/>
  <c r="U8034" i="1" s="1"/>
  <c r="U8035" i="1" a="1"/>
  <c r="U8035" i="1" s="1"/>
  <c r="U8036" i="1" a="1"/>
  <c r="U8036" i="1" s="1"/>
  <c r="U8037" i="1" a="1"/>
  <c r="U8037" i="1" s="1"/>
  <c r="U8038" i="1" a="1"/>
  <c r="U8038" i="1" s="1"/>
  <c r="U8039" i="1" a="1"/>
  <c r="U8039" i="1" s="1"/>
  <c r="U8040" i="1" a="1"/>
  <c r="U8040" i="1" s="1"/>
  <c r="U8041" i="1" a="1"/>
  <c r="U8041" i="1" s="1"/>
  <c r="U8042" i="1" a="1"/>
  <c r="U8042" i="1" s="1"/>
  <c r="U8043" i="1" a="1"/>
  <c r="U8043" i="1" s="1"/>
  <c r="U8044" i="1" a="1"/>
  <c r="U8044" i="1" s="1"/>
  <c r="U8045" i="1" a="1"/>
  <c r="U8045" i="1" s="1"/>
  <c r="U8046" i="1" a="1"/>
  <c r="U8046" i="1" s="1"/>
  <c r="U8047" i="1" a="1"/>
  <c r="U8047" i="1" s="1"/>
  <c r="U8048" i="1" a="1"/>
  <c r="U8048" i="1" s="1"/>
  <c r="U8049" i="1" a="1"/>
  <c r="U8049" i="1" s="1"/>
  <c r="U8050" i="1" a="1"/>
  <c r="U8050" i="1" s="1"/>
  <c r="U8051" i="1" a="1"/>
  <c r="U8051" i="1" s="1"/>
  <c r="U8052" i="1" a="1"/>
  <c r="U8052" i="1" s="1"/>
  <c r="U8053" i="1" a="1"/>
  <c r="U8053" i="1" s="1"/>
  <c r="U8054" i="1" a="1"/>
  <c r="U8054" i="1" s="1"/>
  <c r="U8055" i="1" a="1"/>
  <c r="U8055" i="1" s="1"/>
  <c r="U8056" i="1" a="1"/>
  <c r="U8056" i="1" s="1"/>
  <c r="U8057" i="1" a="1"/>
  <c r="U8057" i="1" s="1"/>
  <c r="U8058" i="1" a="1"/>
  <c r="U8058" i="1" s="1"/>
  <c r="U8059" i="1" a="1"/>
  <c r="U8059" i="1" s="1"/>
  <c r="U8060" i="1" a="1"/>
  <c r="U8060" i="1" s="1"/>
  <c r="U8061" i="1" a="1"/>
  <c r="U8061" i="1" s="1"/>
  <c r="U8062" i="1" a="1"/>
  <c r="U8062" i="1" s="1"/>
  <c r="U8063" i="1" a="1"/>
  <c r="U8063" i="1" s="1"/>
  <c r="U8064" i="1" a="1"/>
  <c r="U8064" i="1" s="1"/>
  <c r="U8065" i="1" a="1"/>
  <c r="U8065" i="1" s="1"/>
  <c r="U8066" i="1" a="1"/>
  <c r="U8066" i="1" s="1"/>
  <c r="U8067" i="1" a="1"/>
  <c r="U8067" i="1" s="1"/>
  <c r="U8068" i="1" a="1"/>
  <c r="U8068" i="1" s="1"/>
  <c r="U8069" i="1" a="1"/>
  <c r="U8069" i="1" s="1"/>
  <c r="U8070" i="1" a="1"/>
  <c r="U8070" i="1" s="1"/>
  <c r="U8071" i="1" a="1"/>
  <c r="U8071" i="1" s="1"/>
  <c r="U8072" i="1" a="1"/>
  <c r="U8072" i="1" s="1"/>
  <c r="U8073" i="1" a="1"/>
  <c r="U8073" i="1" s="1"/>
  <c r="U8074" i="1" a="1"/>
  <c r="U8074" i="1" s="1"/>
  <c r="U8075" i="1" a="1"/>
  <c r="U8075" i="1" s="1"/>
  <c r="U8076" i="1" a="1"/>
  <c r="U8076" i="1" s="1"/>
  <c r="U8077" i="1" a="1"/>
  <c r="U8077" i="1" s="1"/>
  <c r="U8078" i="1" a="1"/>
  <c r="U8078" i="1" s="1"/>
  <c r="U8079" i="1" a="1"/>
  <c r="U8079" i="1" s="1"/>
  <c r="U8080" i="1" a="1"/>
  <c r="U8080" i="1" s="1"/>
  <c r="U8081" i="1" a="1"/>
  <c r="U8081" i="1" s="1"/>
  <c r="U8082" i="1" a="1"/>
  <c r="U8082" i="1" s="1"/>
  <c r="U8083" i="1" a="1"/>
  <c r="U8083" i="1" s="1"/>
  <c r="U8084" i="1" a="1"/>
  <c r="U8084" i="1" s="1"/>
  <c r="U8085" i="1" a="1"/>
  <c r="U8085" i="1" s="1"/>
  <c r="U8086" i="1" a="1"/>
  <c r="U8086" i="1" s="1"/>
  <c r="U8087" i="1" a="1"/>
  <c r="U8087" i="1" s="1"/>
  <c r="U8088" i="1" a="1"/>
  <c r="U8088" i="1" s="1"/>
  <c r="U8089" i="1" a="1"/>
  <c r="U8089" i="1" s="1"/>
  <c r="U8090" i="1" a="1"/>
  <c r="U8090" i="1" s="1"/>
  <c r="U8091" i="1" a="1"/>
  <c r="U8091" i="1" s="1"/>
  <c r="U8092" i="1" a="1"/>
  <c r="U8092" i="1" s="1"/>
  <c r="U8093" i="1" a="1"/>
  <c r="U8093" i="1" s="1"/>
  <c r="U8094" i="1" a="1"/>
  <c r="U8094" i="1" s="1"/>
  <c r="U8095" i="1" a="1"/>
  <c r="U8095" i="1" s="1"/>
  <c r="U8096" i="1" a="1"/>
  <c r="U8096" i="1" s="1"/>
  <c r="U8097" i="1" a="1"/>
  <c r="U8097" i="1" s="1"/>
  <c r="U8098" i="1" a="1"/>
  <c r="U8098" i="1" s="1"/>
  <c r="U8099" i="1" a="1"/>
  <c r="U8099" i="1" s="1"/>
  <c r="U8100" i="1" a="1"/>
  <c r="U8100" i="1" s="1"/>
  <c r="U8101" i="1" a="1"/>
  <c r="U8101" i="1" s="1"/>
  <c r="U8102" i="1" a="1"/>
  <c r="U8102" i="1" s="1"/>
  <c r="U8103" i="1" a="1"/>
  <c r="U8103" i="1" s="1"/>
  <c r="U8104" i="1" a="1"/>
  <c r="U8104" i="1" s="1"/>
  <c r="U8105" i="1" a="1"/>
  <c r="U8105" i="1" s="1"/>
  <c r="U8106" i="1" a="1"/>
  <c r="U8106" i="1" s="1"/>
  <c r="U8107" i="1" a="1"/>
  <c r="U8107" i="1" s="1"/>
  <c r="U8108" i="1" a="1"/>
  <c r="U8108" i="1" s="1"/>
  <c r="U8109" i="1" a="1"/>
  <c r="U8109" i="1" s="1"/>
  <c r="U8110" i="1" a="1"/>
  <c r="U8110" i="1" s="1"/>
  <c r="U8111" i="1" a="1"/>
  <c r="U8111" i="1" s="1"/>
  <c r="U8112" i="1" a="1"/>
  <c r="U8112" i="1" s="1"/>
  <c r="U8113" i="1" a="1"/>
  <c r="U8113" i="1" s="1"/>
  <c r="U8114" i="1" a="1"/>
  <c r="U8114" i="1" s="1"/>
  <c r="U8115" i="1" a="1"/>
  <c r="U8115" i="1" s="1"/>
  <c r="U8116" i="1" a="1"/>
  <c r="U8116" i="1" s="1"/>
  <c r="U8117" i="1" a="1"/>
  <c r="U8117" i="1" s="1"/>
  <c r="U8118" i="1" a="1"/>
  <c r="U8118" i="1" s="1"/>
  <c r="U8119" i="1" a="1"/>
  <c r="U8119" i="1" s="1"/>
  <c r="U8120" i="1" a="1"/>
  <c r="U8120" i="1" s="1"/>
  <c r="U8121" i="1" a="1"/>
  <c r="U8121" i="1" s="1"/>
  <c r="U8122" i="1" a="1"/>
  <c r="U8122" i="1" s="1"/>
  <c r="U8123" i="1" a="1"/>
  <c r="U8123" i="1" s="1"/>
  <c r="U8124" i="1" a="1"/>
  <c r="U8124" i="1" s="1"/>
  <c r="U8125" i="1" a="1"/>
  <c r="U8125" i="1" s="1"/>
  <c r="U8126" i="1" a="1"/>
  <c r="U8126" i="1" s="1"/>
  <c r="U8127" i="1" a="1"/>
  <c r="U8127" i="1" s="1"/>
  <c r="U8128" i="1" a="1"/>
  <c r="U8128" i="1" s="1"/>
  <c r="U8129" i="1" a="1"/>
  <c r="U8129" i="1" s="1"/>
  <c r="U8130" i="1" a="1"/>
  <c r="U8130" i="1" s="1"/>
  <c r="U8131" i="1" a="1"/>
  <c r="U8131" i="1" s="1"/>
  <c r="U8132" i="1" a="1"/>
  <c r="U8132" i="1" s="1"/>
  <c r="U8133" i="1" a="1"/>
  <c r="U8133" i="1" s="1"/>
  <c r="U8134" i="1" a="1"/>
  <c r="U8134" i="1" s="1"/>
  <c r="U8135" i="1" a="1"/>
  <c r="U8135" i="1" s="1"/>
  <c r="U8136" i="1" a="1"/>
  <c r="U8136" i="1" s="1"/>
  <c r="U8137" i="1" a="1"/>
  <c r="U8137" i="1" s="1"/>
  <c r="U8138" i="1" a="1"/>
  <c r="U8138" i="1" s="1"/>
  <c r="U8139" i="1" a="1"/>
  <c r="U8139" i="1" s="1"/>
  <c r="U8140" i="1" a="1"/>
  <c r="U8140" i="1" s="1"/>
  <c r="U8141" i="1" a="1"/>
  <c r="U8141" i="1" s="1"/>
  <c r="U8142" i="1" a="1"/>
  <c r="U8142" i="1" s="1"/>
  <c r="U8143" i="1" a="1"/>
  <c r="U8143" i="1" s="1"/>
  <c r="U8144" i="1" a="1"/>
  <c r="U8144" i="1" s="1"/>
  <c r="U8145" i="1" a="1"/>
  <c r="U8145" i="1" s="1"/>
  <c r="U8146" i="1" a="1"/>
  <c r="U8146" i="1" s="1"/>
  <c r="U8147" i="1" a="1"/>
  <c r="U8147" i="1" s="1"/>
  <c r="U8148" i="1" a="1"/>
  <c r="U8148" i="1" s="1"/>
  <c r="U8149" i="1" a="1"/>
  <c r="U8149" i="1" s="1"/>
  <c r="U8150" i="1" a="1"/>
  <c r="U8150" i="1" s="1"/>
  <c r="U8151" i="1" a="1"/>
  <c r="U8151" i="1" s="1"/>
  <c r="U8152" i="1" a="1"/>
  <c r="U8152" i="1" s="1"/>
  <c r="U8153" i="1" a="1"/>
  <c r="U8153" i="1" s="1"/>
  <c r="U8154" i="1" a="1"/>
  <c r="U8154" i="1" s="1"/>
  <c r="U8155" i="1" a="1"/>
  <c r="U8155" i="1" s="1"/>
  <c r="U8156" i="1" a="1"/>
  <c r="U8156" i="1" s="1"/>
  <c r="U8157" i="1" a="1"/>
  <c r="U8157" i="1" s="1"/>
  <c r="U8158" i="1" a="1"/>
  <c r="U8158" i="1" s="1"/>
  <c r="U8159" i="1" a="1"/>
  <c r="U8159" i="1" s="1"/>
  <c r="U8160" i="1" a="1"/>
  <c r="U8160" i="1" s="1"/>
  <c r="U8161" i="1" a="1"/>
  <c r="U8161" i="1" s="1"/>
  <c r="U8162" i="1" a="1"/>
  <c r="U8162" i="1" s="1"/>
  <c r="U8163" i="1" a="1"/>
  <c r="U8163" i="1" s="1"/>
  <c r="U8164" i="1" a="1"/>
  <c r="U8164" i="1" s="1"/>
  <c r="U8165" i="1" a="1"/>
  <c r="U8165" i="1" s="1"/>
  <c r="U8166" i="1" a="1"/>
  <c r="U8166" i="1" s="1"/>
  <c r="U8167" i="1" a="1"/>
  <c r="U8167" i="1" s="1"/>
  <c r="U8168" i="1" a="1"/>
  <c r="U8168" i="1" s="1"/>
  <c r="U8169" i="1" a="1"/>
  <c r="U8169" i="1" s="1"/>
  <c r="U8170" i="1" a="1"/>
  <c r="U8170" i="1" s="1"/>
  <c r="U8171" i="1" a="1"/>
  <c r="U8171" i="1" s="1"/>
  <c r="U8172" i="1" a="1"/>
  <c r="U8172" i="1" s="1"/>
  <c r="U8173" i="1" a="1"/>
  <c r="U8173" i="1" s="1"/>
  <c r="U8174" i="1" a="1"/>
  <c r="U8174" i="1" s="1"/>
  <c r="U8175" i="1" a="1"/>
  <c r="U8175" i="1" s="1"/>
  <c r="U8176" i="1" a="1"/>
  <c r="U8176" i="1" s="1"/>
  <c r="U8177" i="1" a="1"/>
  <c r="U8177" i="1" s="1"/>
  <c r="U8178" i="1" a="1"/>
  <c r="U8178" i="1" s="1"/>
  <c r="U8179" i="1" a="1"/>
  <c r="U8179" i="1" s="1"/>
  <c r="U8180" i="1" a="1"/>
  <c r="U8180" i="1" s="1"/>
  <c r="U8181" i="1" a="1"/>
  <c r="U8181" i="1" s="1"/>
  <c r="U8182" i="1" a="1"/>
  <c r="U8182" i="1" s="1"/>
  <c r="U8183" i="1" a="1"/>
  <c r="U8183" i="1" s="1"/>
  <c r="U8184" i="1" a="1"/>
  <c r="U8184" i="1" s="1"/>
  <c r="U8185" i="1" a="1"/>
  <c r="U8185" i="1" s="1"/>
  <c r="U8186" i="1" a="1"/>
  <c r="U8186" i="1" s="1"/>
  <c r="U8187" i="1" a="1"/>
  <c r="U8187" i="1" s="1"/>
  <c r="U8188" i="1" a="1"/>
  <c r="U8188" i="1" s="1"/>
  <c r="U8189" i="1" a="1"/>
  <c r="U8189" i="1" s="1"/>
  <c r="U8190" i="1" a="1"/>
  <c r="U8190" i="1" s="1"/>
  <c r="U8191" i="1" a="1"/>
  <c r="U8191" i="1" s="1"/>
  <c r="U8192" i="1" a="1"/>
  <c r="U8192" i="1" s="1"/>
  <c r="U8193" i="1" a="1"/>
  <c r="U8193" i="1" s="1"/>
  <c r="U8194" i="1" a="1"/>
  <c r="U8194" i="1" s="1"/>
  <c r="U8195" i="1" a="1"/>
  <c r="U8195" i="1" s="1"/>
  <c r="U8196" i="1" a="1"/>
  <c r="U8196" i="1" s="1"/>
  <c r="U8197" i="1" a="1"/>
  <c r="U8197" i="1" s="1"/>
  <c r="U8198" i="1" a="1"/>
  <c r="U8198" i="1" s="1"/>
  <c r="U8199" i="1" a="1"/>
  <c r="U8199" i="1" s="1"/>
  <c r="U8200" i="1" a="1"/>
  <c r="U8200" i="1" s="1"/>
  <c r="U8201" i="1" a="1"/>
  <c r="U8201" i="1" s="1"/>
  <c r="U8202" i="1" a="1"/>
  <c r="U8202" i="1" s="1"/>
  <c r="U8203" i="1" a="1"/>
  <c r="U8203" i="1" s="1"/>
  <c r="U8204" i="1" a="1"/>
  <c r="U8204" i="1" s="1"/>
  <c r="U8205" i="1" a="1"/>
  <c r="U8205" i="1" s="1"/>
  <c r="U8206" i="1" a="1"/>
  <c r="U8206" i="1" s="1"/>
  <c r="U8207" i="1" a="1"/>
  <c r="U8207" i="1" s="1"/>
  <c r="U8208" i="1" a="1"/>
  <c r="U8208" i="1" s="1"/>
  <c r="U8209" i="1" a="1"/>
  <c r="U8209" i="1" s="1"/>
  <c r="U8210" i="1" a="1"/>
  <c r="U8210" i="1" s="1"/>
  <c r="U8211" i="1" a="1"/>
  <c r="U8211" i="1" s="1"/>
  <c r="U8212" i="1" a="1"/>
  <c r="U8212" i="1" s="1"/>
  <c r="U8213" i="1" a="1"/>
  <c r="U8213" i="1" s="1"/>
  <c r="U8214" i="1" a="1"/>
  <c r="U8214" i="1" s="1"/>
  <c r="U8215" i="1" a="1"/>
  <c r="U8215" i="1" s="1"/>
  <c r="U8216" i="1" a="1"/>
  <c r="U8216" i="1" s="1"/>
  <c r="U8217" i="1" a="1"/>
  <c r="U8217" i="1" s="1"/>
  <c r="U8218" i="1" a="1"/>
  <c r="U8218" i="1" s="1"/>
  <c r="U8219" i="1" a="1"/>
  <c r="U8219" i="1" s="1"/>
  <c r="U8220" i="1" a="1"/>
  <c r="U8220" i="1" s="1"/>
  <c r="U8221" i="1" a="1"/>
  <c r="U8221" i="1" s="1"/>
  <c r="U8222" i="1" a="1"/>
  <c r="U8222" i="1" s="1"/>
  <c r="U8223" i="1" a="1"/>
  <c r="U8223" i="1" s="1"/>
  <c r="U8224" i="1" a="1"/>
  <c r="U8224" i="1" s="1"/>
  <c r="U8225" i="1" a="1"/>
  <c r="U8225" i="1" s="1"/>
  <c r="U8226" i="1" a="1"/>
  <c r="U8226" i="1" s="1"/>
  <c r="U8227" i="1" a="1"/>
  <c r="U8227" i="1" s="1"/>
  <c r="U8228" i="1" a="1"/>
  <c r="U8228" i="1" s="1"/>
  <c r="U8229" i="1" a="1"/>
  <c r="U8229" i="1" s="1"/>
  <c r="U8230" i="1" a="1"/>
  <c r="U8230" i="1" s="1"/>
  <c r="U8231" i="1" a="1"/>
  <c r="U8231" i="1" s="1"/>
  <c r="U8232" i="1" a="1"/>
  <c r="U8232" i="1" s="1"/>
  <c r="U8233" i="1" a="1"/>
  <c r="U8233" i="1" s="1"/>
  <c r="U8234" i="1" a="1"/>
  <c r="U8234" i="1" s="1"/>
  <c r="U8235" i="1" a="1"/>
  <c r="U8235" i="1" s="1"/>
  <c r="U8236" i="1" a="1"/>
  <c r="U8236" i="1" s="1"/>
  <c r="U8237" i="1" a="1"/>
  <c r="U8237" i="1" s="1"/>
  <c r="U8238" i="1" a="1"/>
  <c r="U8238" i="1" s="1"/>
  <c r="U8239" i="1" a="1"/>
  <c r="U8239" i="1" s="1"/>
  <c r="U8240" i="1" a="1"/>
  <c r="U8240" i="1" s="1"/>
  <c r="U8241" i="1" a="1"/>
  <c r="U8241" i="1" s="1"/>
  <c r="U8242" i="1" a="1"/>
  <c r="U8242" i="1" s="1"/>
  <c r="U8243" i="1" a="1"/>
  <c r="U8243" i="1" s="1"/>
  <c r="U8244" i="1" a="1"/>
  <c r="U8244" i="1" s="1"/>
  <c r="U8245" i="1" a="1"/>
  <c r="U8245" i="1" s="1"/>
  <c r="U8246" i="1" a="1"/>
  <c r="U8246" i="1" s="1"/>
  <c r="U8247" i="1" a="1"/>
  <c r="U8247" i="1" s="1"/>
  <c r="U8248" i="1" a="1"/>
  <c r="U8248" i="1" s="1"/>
  <c r="U8249" i="1" a="1"/>
  <c r="U8249" i="1" s="1"/>
  <c r="U8250" i="1" a="1"/>
  <c r="U8250" i="1" s="1"/>
  <c r="U8251" i="1" a="1"/>
  <c r="U8251" i="1" s="1"/>
  <c r="U8252" i="1" a="1"/>
  <c r="U8252" i="1" s="1"/>
  <c r="U8253" i="1" a="1"/>
  <c r="U8253" i="1" s="1"/>
  <c r="U8254" i="1" a="1"/>
  <c r="U8254" i="1" s="1"/>
  <c r="U8255" i="1" a="1"/>
  <c r="U8255" i="1" s="1"/>
  <c r="U8256" i="1" a="1"/>
  <c r="U8256" i="1" s="1"/>
  <c r="U8257" i="1" a="1"/>
  <c r="U8257" i="1" s="1"/>
  <c r="U8258" i="1" a="1"/>
  <c r="U8258" i="1" s="1"/>
  <c r="U8259" i="1" a="1"/>
  <c r="U8259" i="1" s="1"/>
  <c r="U8260" i="1" a="1"/>
  <c r="U8260" i="1" s="1"/>
  <c r="U8261" i="1" a="1"/>
  <c r="U8261" i="1" s="1"/>
  <c r="U8262" i="1" a="1"/>
  <c r="U8262" i="1" s="1"/>
  <c r="U8263" i="1" a="1"/>
  <c r="U8263" i="1" s="1"/>
  <c r="U8264" i="1" a="1"/>
  <c r="U8264" i="1" s="1"/>
  <c r="U8265" i="1" a="1"/>
  <c r="U8265" i="1" s="1"/>
  <c r="U8266" i="1" a="1"/>
  <c r="U8266" i="1" s="1"/>
  <c r="U8267" i="1" a="1"/>
  <c r="U8267" i="1" s="1"/>
  <c r="U8268" i="1" a="1"/>
  <c r="U8268" i="1" s="1"/>
  <c r="U8269" i="1" a="1"/>
  <c r="U8269" i="1" s="1"/>
  <c r="U8270" i="1" a="1"/>
  <c r="U8270" i="1" s="1"/>
  <c r="U8271" i="1" a="1"/>
  <c r="U8271" i="1" s="1"/>
  <c r="U8272" i="1" a="1"/>
  <c r="U8272" i="1" s="1"/>
  <c r="U8273" i="1" a="1"/>
  <c r="U8273" i="1" s="1"/>
  <c r="U8274" i="1" a="1"/>
  <c r="U8274" i="1" s="1"/>
  <c r="U8275" i="1" a="1"/>
  <c r="U8275" i="1" s="1"/>
  <c r="U8276" i="1" a="1"/>
  <c r="U8276" i="1" s="1"/>
  <c r="U8277" i="1" a="1"/>
  <c r="U8277" i="1" s="1"/>
  <c r="U8278" i="1" a="1"/>
  <c r="U8278" i="1" s="1"/>
  <c r="U8279" i="1" a="1"/>
  <c r="U8279" i="1" s="1"/>
  <c r="U8280" i="1" a="1"/>
  <c r="U8280" i="1" s="1"/>
  <c r="U8281" i="1" a="1"/>
  <c r="U8281" i="1" s="1"/>
  <c r="U8282" i="1" a="1"/>
  <c r="U8282" i="1" s="1"/>
  <c r="U8283" i="1" a="1"/>
  <c r="U8283" i="1" s="1"/>
  <c r="U8284" i="1" a="1"/>
  <c r="U8284" i="1" s="1"/>
  <c r="U8285" i="1" a="1"/>
  <c r="U8285" i="1" s="1"/>
  <c r="U8286" i="1" a="1"/>
  <c r="U8286" i="1" s="1"/>
  <c r="U8287" i="1" a="1"/>
  <c r="U8287" i="1" s="1"/>
  <c r="U8288" i="1" a="1"/>
  <c r="U8288" i="1" s="1"/>
  <c r="U8289" i="1" a="1"/>
  <c r="U8289" i="1" s="1"/>
  <c r="U8290" i="1" a="1"/>
  <c r="U8290" i="1" s="1"/>
  <c r="U8291" i="1" a="1"/>
  <c r="U8291" i="1" s="1"/>
  <c r="U8292" i="1" a="1"/>
  <c r="U8292" i="1" s="1"/>
  <c r="U8293" i="1" a="1"/>
  <c r="U8293" i="1" s="1"/>
  <c r="U8294" i="1" a="1"/>
  <c r="U8294" i="1" s="1"/>
  <c r="U8295" i="1" a="1"/>
  <c r="U8295" i="1" s="1"/>
  <c r="U8296" i="1" a="1"/>
  <c r="U8296" i="1" s="1"/>
  <c r="U8297" i="1" a="1"/>
  <c r="U8297" i="1" s="1"/>
  <c r="U8298" i="1" a="1"/>
  <c r="U8298" i="1" s="1"/>
  <c r="U8299" i="1" a="1"/>
  <c r="U8299" i="1" s="1"/>
  <c r="U8300" i="1" a="1"/>
  <c r="U8300" i="1" s="1"/>
  <c r="U8301" i="1" a="1"/>
  <c r="U8301" i="1" s="1"/>
  <c r="U8302" i="1" a="1"/>
  <c r="U8302" i="1" s="1"/>
  <c r="U8303" i="1" a="1"/>
  <c r="U8303" i="1" s="1"/>
  <c r="U8304" i="1" a="1"/>
  <c r="U8304" i="1" s="1"/>
  <c r="U8305" i="1" a="1"/>
  <c r="U8305" i="1" s="1"/>
  <c r="U8306" i="1" a="1"/>
  <c r="U8306" i="1" s="1"/>
  <c r="U8307" i="1" a="1"/>
  <c r="U8307" i="1" s="1"/>
  <c r="U8308" i="1" a="1"/>
  <c r="U8308" i="1" s="1"/>
  <c r="U8309" i="1" a="1"/>
  <c r="U8309" i="1" s="1"/>
  <c r="U8310" i="1" a="1"/>
  <c r="U8310" i="1" s="1"/>
  <c r="U8311" i="1" a="1"/>
  <c r="U8311" i="1" s="1"/>
  <c r="U8312" i="1" a="1"/>
  <c r="U8312" i="1" s="1"/>
  <c r="U8313" i="1" a="1"/>
  <c r="U8313" i="1" s="1"/>
  <c r="U8314" i="1" a="1"/>
  <c r="U8314" i="1" s="1"/>
  <c r="U8315" i="1" a="1"/>
  <c r="U8315" i="1" s="1"/>
  <c r="U8316" i="1" a="1"/>
  <c r="U8316" i="1" s="1"/>
  <c r="U8317" i="1" a="1"/>
  <c r="U8317" i="1" s="1"/>
  <c r="U8318" i="1" a="1"/>
  <c r="U8318" i="1" s="1"/>
  <c r="U8319" i="1" a="1"/>
  <c r="U8319" i="1" s="1"/>
  <c r="U8320" i="1" a="1"/>
  <c r="U8320" i="1" s="1"/>
  <c r="U8321" i="1" a="1"/>
  <c r="U8321" i="1" s="1"/>
  <c r="U8322" i="1" a="1"/>
  <c r="U8322" i="1" s="1"/>
  <c r="U8323" i="1" a="1"/>
  <c r="U8323" i="1" s="1"/>
  <c r="U8324" i="1" a="1"/>
  <c r="U8324" i="1" s="1"/>
  <c r="U8325" i="1" a="1"/>
  <c r="U8325" i="1" s="1"/>
  <c r="U8326" i="1" a="1"/>
  <c r="U8326" i="1" s="1"/>
  <c r="U8327" i="1" a="1"/>
  <c r="U8327" i="1" s="1"/>
  <c r="U8328" i="1" a="1"/>
  <c r="U8328" i="1" s="1"/>
  <c r="U8329" i="1" a="1"/>
  <c r="U8329" i="1" s="1"/>
  <c r="U8330" i="1" a="1"/>
  <c r="U8330" i="1" s="1"/>
  <c r="U8331" i="1" a="1"/>
  <c r="U8331" i="1" s="1"/>
  <c r="U8332" i="1" a="1"/>
  <c r="U8332" i="1" s="1"/>
  <c r="U8333" i="1" a="1"/>
  <c r="U8333" i="1" s="1"/>
  <c r="U8334" i="1" a="1"/>
  <c r="U8334" i="1" s="1"/>
  <c r="U8335" i="1" a="1"/>
  <c r="U8335" i="1" s="1"/>
  <c r="U8336" i="1" a="1"/>
  <c r="U8336" i="1" s="1"/>
  <c r="U8337" i="1" a="1"/>
  <c r="U8337" i="1" s="1"/>
  <c r="U8338" i="1" a="1"/>
  <c r="U8338" i="1" s="1"/>
  <c r="U8339" i="1" a="1"/>
  <c r="U8339" i="1" s="1"/>
  <c r="U8340" i="1" a="1"/>
  <c r="U8340" i="1" s="1"/>
  <c r="U8341" i="1" a="1"/>
  <c r="U8341" i="1" s="1"/>
  <c r="U8342" i="1" a="1"/>
  <c r="U8342" i="1" s="1"/>
  <c r="U8343" i="1" a="1"/>
  <c r="U8343" i="1" s="1"/>
  <c r="U8344" i="1" a="1"/>
  <c r="U8344" i="1" s="1"/>
  <c r="U8345" i="1" a="1"/>
  <c r="U8345" i="1" s="1"/>
  <c r="U8346" i="1" a="1"/>
  <c r="U8346" i="1" s="1"/>
  <c r="U8347" i="1" a="1"/>
  <c r="U8347" i="1" s="1"/>
  <c r="U8348" i="1" a="1"/>
  <c r="U8348" i="1" s="1"/>
  <c r="U8349" i="1" a="1"/>
  <c r="U8349" i="1" s="1"/>
  <c r="U8350" i="1" a="1"/>
  <c r="U8350" i="1" s="1"/>
  <c r="U8351" i="1" a="1"/>
  <c r="U8351" i="1" s="1"/>
  <c r="U8352" i="1" a="1"/>
  <c r="U8352" i="1" s="1"/>
  <c r="U8353" i="1" a="1"/>
  <c r="U8353" i="1" s="1"/>
  <c r="U8354" i="1" a="1"/>
  <c r="U8354" i="1" s="1"/>
  <c r="U8355" i="1" a="1"/>
  <c r="U8355" i="1" s="1"/>
  <c r="U8356" i="1" a="1"/>
  <c r="U8356" i="1" s="1"/>
  <c r="U8357" i="1" a="1"/>
  <c r="U8357" i="1" s="1"/>
  <c r="U8358" i="1" a="1"/>
  <c r="U8358" i="1" s="1"/>
  <c r="U8359" i="1" a="1"/>
  <c r="U8359" i="1" s="1"/>
  <c r="U8360" i="1" a="1"/>
  <c r="U8360" i="1" s="1"/>
  <c r="U8361" i="1" a="1"/>
  <c r="U8361" i="1" s="1"/>
  <c r="U8362" i="1" a="1"/>
  <c r="U8362" i="1" s="1"/>
  <c r="U8363" i="1" a="1"/>
  <c r="U8363" i="1" s="1"/>
  <c r="U8364" i="1" a="1"/>
  <c r="U8364" i="1" s="1"/>
  <c r="U8365" i="1" a="1"/>
  <c r="U8365" i="1" s="1"/>
  <c r="U8366" i="1" a="1"/>
  <c r="U8366" i="1" s="1"/>
  <c r="U8367" i="1" a="1"/>
  <c r="U8367" i="1" s="1"/>
  <c r="U8368" i="1" a="1"/>
  <c r="U8368" i="1" s="1"/>
  <c r="U8369" i="1" a="1"/>
  <c r="U8369" i="1" s="1"/>
  <c r="U8370" i="1" a="1"/>
  <c r="U8370" i="1" s="1"/>
  <c r="U8371" i="1" a="1"/>
  <c r="U8371" i="1" s="1"/>
  <c r="U8372" i="1" a="1"/>
  <c r="U8372" i="1" s="1"/>
  <c r="U8373" i="1" a="1"/>
  <c r="U8373" i="1" s="1"/>
  <c r="U8374" i="1" a="1"/>
  <c r="U8374" i="1" s="1"/>
  <c r="U8375" i="1" a="1"/>
  <c r="U8375" i="1" s="1"/>
  <c r="U8376" i="1" a="1"/>
  <c r="U8376" i="1" s="1"/>
  <c r="U8377" i="1" a="1"/>
  <c r="U8377" i="1" s="1"/>
  <c r="U8378" i="1" a="1"/>
  <c r="U8378" i="1" s="1"/>
  <c r="U8379" i="1" a="1"/>
  <c r="U8379" i="1" s="1"/>
  <c r="U8380" i="1" a="1"/>
  <c r="U8380" i="1" s="1"/>
  <c r="U8381" i="1" a="1"/>
  <c r="U8381" i="1" s="1"/>
  <c r="U8382" i="1" a="1"/>
  <c r="U8382" i="1" s="1"/>
  <c r="U8383" i="1" a="1"/>
  <c r="U8383" i="1" s="1"/>
  <c r="U8384" i="1" a="1"/>
  <c r="U8384" i="1" s="1"/>
  <c r="U8385" i="1" a="1"/>
  <c r="U8385" i="1" s="1"/>
  <c r="U8386" i="1" a="1"/>
  <c r="U8386" i="1" s="1"/>
  <c r="U8387" i="1" a="1"/>
  <c r="U8387" i="1" s="1"/>
  <c r="U8388" i="1" a="1"/>
  <c r="U8388" i="1" s="1"/>
  <c r="U8389" i="1" a="1"/>
  <c r="U8389" i="1" s="1"/>
  <c r="U8390" i="1" a="1"/>
  <c r="U8390" i="1" s="1"/>
  <c r="U8391" i="1" a="1"/>
  <c r="U8391" i="1" s="1"/>
  <c r="U8392" i="1" a="1"/>
  <c r="U8392" i="1" s="1"/>
  <c r="U8393" i="1" a="1"/>
  <c r="U8393" i="1" s="1"/>
  <c r="U8394" i="1" a="1"/>
  <c r="U8394" i="1" s="1"/>
  <c r="U8395" i="1" a="1"/>
  <c r="U8395" i="1" s="1"/>
  <c r="U8396" i="1" a="1"/>
  <c r="U8396" i="1" s="1"/>
  <c r="U8397" i="1" a="1"/>
  <c r="U8397" i="1" s="1"/>
  <c r="U8398" i="1" a="1"/>
  <c r="U8398" i="1" s="1"/>
  <c r="U8399" i="1" a="1"/>
  <c r="U8399" i="1" s="1"/>
  <c r="U8400" i="1" a="1"/>
  <c r="U8400" i="1" s="1"/>
  <c r="U8401" i="1" a="1"/>
  <c r="U8401" i="1" s="1"/>
  <c r="U8402" i="1" a="1"/>
  <c r="U8402" i="1" s="1"/>
  <c r="U8403" i="1" a="1"/>
  <c r="U8403" i="1" s="1"/>
  <c r="U8404" i="1" a="1"/>
  <c r="U8404" i="1" s="1"/>
  <c r="U8405" i="1" a="1"/>
  <c r="U8405" i="1" s="1"/>
  <c r="U8406" i="1" a="1"/>
  <c r="U8406" i="1" s="1"/>
  <c r="U8407" i="1" a="1"/>
  <c r="U8407" i="1" s="1"/>
  <c r="U8408" i="1" a="1"/>
  <c r="U8408" i="1" s="1"/>
  <c r="U8409" i="1" a="1"/>
  <c r="U8409" i="1" s="1"/>
  <c r="U8410" i="1" a="1"/>
  <c r="U8410" i="1" s="1"/>
  <c r="U8411" i="1" a="1"/>
  <c r="U8411" i="1" s="1"/>
  <c r="U8412" i="1" a="1"/>
  <c r="U8412" i="1" s="1"/>
  <c r="U8413" i="1" a="1"/>
  <c r="U8413" i="1" s="1"/>
  <c r="U8414" i="1" a="1"/>
  <c r="U8414" i="1" s="1"/>
  <c r="U8415" i="1" a="1"/>
  <c r="U8415" i="1" s="1"/>
  <c r="U8416" i="1" a="1"/>
  <c r="U8416" i="1" s="1"/>
  <c r="U8417" i="1" a="1"/>
  <c r="U8417" i="1" s="1"/>
  <c r="U8418" i="1" a="1"/>
  <c r="U8418" i="1" s="1"/>
  <c r="U8419" i="1" a="1"/>
  <c r="U8419" i="1" s="1"/>
  <c r="U8420" i="1" a="1"/>
  <c r="U8420" i="1" s="1"/>
  <c r="U8421" i="1" a="1"/>
  <c r="U8421" i="1" s="1"/>
  <c r="U8422" i="1" a="1"/>
  <c r="U8422" i="1" s="1"/>
  <c r="U8423" i="1" a="1"/>
  <c r="U8423" i="1" s="1"/>
  <c r="U8424" i="1" a="1"/>
  <c r="U8424" i="1" s="1"/>
  <c r="U8425" i="1" a="1"/>
  <c r="U8425" i="1" s="1"/>
  <c r="U8426" i="1" a="1"/>
  <c r="U8426" i="1" s="1"/>
  <c r="U8427" i="1" a="1"/>
  <c r="U8427" i="1" s="1"/>
  <c r="U8428" i="1" a="1"/>
  <c r="U8428" i="1" s="1"/>
  <c r="U8429" i="1" a="1"/>
  <c r="U8429" i="1" s="1"/>
  <c r="U8430" i="1" a="1"/>
  <c r="U8430" i="1" s="1"/>
  <c r="U8431" i="1" a="1"/>
  <c r="U8431" i="1" s="1"/>
  <c r="U8432" i="1" a="1"/>
  <c r="U8432" i="1" s="1"/>
  <c r="U8433" i="1" a="1"/>
  <c r="U8433" i="1" s="1"/>
  <c r="U8434" i="1" a="1"/>
  <c r="U8434" i="1" s="1"/>
  <c r="U8435" i="1" a="1"/>
  <c r="U8435" i="1" s="1"/>
  <c r="U8436" i="1" a="1"/>
  <c r="U8436" i="1" s="1"/>
  <c r="U8437" i="1" a="1"/>
  <c r="U8437" i="1" s="1"/>
  <c r="U8438" i="1" a="1"/>
  <c r="U8438" i="1" s="1"/>
  <c r="U8439" i="1" a="1"/>
  <c r="U8439" i="1" s="1"/>
  <c r="U8440" i="1" a="1"/>
  <c r="U8440" i="1" s="1"/>
  <c r="U8441" i="1" a="1"/>
  <c r="U8441" i="1" s="1"/>
  <c r="U8442" i="1" a="1"/>
  <c r="U8442" i="1" s="1"/>
  <c r="U8443" i="1" a="1"/>
  <c r="U8443" i="1" s="1"/>
  <c r="U8444" i="1" a="1"/>
  <c r="U8444" i="1" s="1"/>
  <c r="U8445" i="1" a="1"/>
  <c r="U8445" i="1" s="1"/>
  <c r="U8446" i="1" a="1"/>
  <c r="U8446" i="1" s="1"/>
  <c r="U8447" i="1" a="1"/>
  <c r="U8447" i="1" s="1"/>
  <c r="U8448" i="1" a="1"/>
  <c r="U8448" i="1" s="1"/>
  <c r="U8449" i="1" a="1"/>
  <c r="U8449" i="1" s="1"/>
  <c r="U8450" i="1" a="1"/>
  <c r="U8450" i="1" s="1"/>
  <c r="U8451" i="1" a="1"/>
  <c r="U8451" i="1" s="1"/>
  <c r="U8452" i="1" a="1"/>
  <c r="U8452" i="1" s="1"/>
  <c r="U8453" i="1" a="1"/>
  <c r="U8453" i="1" s="1"/>
  <c r="U8454" i="1" a="1"/>
  <c r="U8454" i="1" s="1"/>
  <c r="U8455" i="1" a="1"/>
  <c r="U8455" i="1" s="1"/>
  <c r="U8456" i="1" a="1"/>
  <c r="U8456" i="1" s="1"/>
  <c r="U8457" i="1" a="1"/>
  <c r="U8457" i="1" s="1"/>
  <c r="U8458" i="1" a="1"/>
  <c r="U8458" i="1" s="1"/>
  <c r="U8459" i="1" a="1"/>
  <c r="U8459" i="1" s="1"/>
  <c r="U8460" i="1" a="1"/>
  <c r="U8460" i="1" s="1"/>
  <c r="U8461" i="1" a="1"/>
  <c r="U8461" i="1" s="1"/>
  <c r="U8462" i="1" a="1"/>
  <c r="U8462" i="1" s="1"/>
  <c r="U8463" i="1" a="1"/>
  <c r="U8463" i="1" s="1"/>
  <c r="U8464" i="1" a="1"/>
  <c r="U8464" i="1" s="1"/>
  <c r="U8465" i="1" a="1"/>
  <c r="U8465" i="1" s="1"/>
  <c r="U8466" i="1" a="1"/>
  <c r="U8466" i="1" s="1"/>
  <c r="U8467" i="1" a="1"/>
  <c r="U8467" i="1" s="1"/>
  <c r="U8468" i="1" a="1"/>
  <c r="U8468" i="1" s="1"/>
  <c r="U8469" i="1" a="1"/>
  <c r="U8469" i="1" s="1"/>
  <c r="U8470" i="1" a="1"/>
  <c r="U8470" i="1" s="1"/>
  <c r="U8471" i="1" a="1"/>
  <c r="U8471" i="1" s="1"/>
  <c r="U8472" i="1" a="1"/>
  <c r="U8472" i="1" s="1"/>
  <c r="U8473" i="1" a="1"/>
  <c r="U8473" i="1" s="1"/>
  <c r="U8474" i="1" a="1"/>
  <c r="U8474" i="1" s="1"/>
  <c r="U8475" i="1" a="1"/>
  <c r="U8475" i="1" s="1"/>
  <c r="U8476" i="1" a="1"/>
  <c r="U8476" i="1" s="1"/>
  <c r="U8477" i="1" a="1"/>
  <c r="U8477" i="1" s="1"/>
  <c r="U8478" i="1" a="1"/>
  <c r="U8478" i="1" s="1"/>
  <c r="U8479" i="1" a="1"/>
  <c r="U8479" i="1" s="1"/>
  <c r="U8480" i="1" a="1"/>
  <c r="U8480" i="1" s="1"/>
  <c r="U8481" i="1" a="1"/>
  <c r="U8481" i="1" s="1"/>
  <c r="U8482" i="1" a="1"/>
  <c r="U8482" i="1" s="1"/>
  <c r="U8483" i="1" a="1"/>
  <c r="U8483" i="1" s="1"/>
  <c r="U8484" i="1" a="1"/>
  <c r="U8484" i="1" s="1"/>
  <c r="U8485" i="1" a="1"/>
  <c r="U8485" i="1" s="1"/>
  <c r="U8486" i="1" a="1"/>
  <c r="U8486" i="1" s="1"/>
  <c r="U8487" i="1" a="1"/>
  <c r="U8487" i="1" s="1"/>
  <c r="U8488" i="1" a="1"/>
  <c r="U8488" i="1" s="1"/>
  <c r="U8489" i="1" a="1"/>
  <c r="U8489" i="1" s="1"/>
  <c r="U8490" i="1" a="1"/>
  <c r="U8490" i="1" s="1"/>
  <c r="U8491" i="1" a="1"/>
  <c r="U8491" i="1" s="1"/>
  <c r="U8492" i="1" a="1"/>
  <c r="U8492" i="1" s="1"/>
  <c r="U8493" i="1" a="1"/>
  <c r="U8493" i="1" s="1"/>
  <c r="U8494" i="1" a="1"/>
  <c r="U8494" i="1" s="1"/>
  <c r="U8495" i="1" a="1"/>
  <c r="U8495" i="1" s="1"/>
  <c r="U8496" i="1" a="1"/>
  <c r="U8496" i="1" s="1"/>
  <c r="U8497" i="1" a="1"/>
  <c r="U8497" i="1" s="1"/>
  <c r="U8498" i="1" a="1"/>
  <c r="U8498" i="1" s="1"/>
  <c r="U8499" i="1" a="1"/>
  <c r="U8499" i="1" s="1"/>
  <c r="U8500" i="1" a="1"/>
  <c r="U8500" i="1" s="1"/>
  <c r="U8501" i="1" a="1"/>
  <c r="U8501" i="1" s="1"/>
  <c r="U8502" i="1" a="1"/>
  <c r="U8502" i="1" s="1"/>
  <c r="U8503" i="1" a="1"/>
  <c r="U8503" i="1" s="1"/>
  <c r="U8504" i="1" a="1"/>
  <c r="U8504" i="1" s="1"/>
  <c r="U8505" i="1" a="1"/>
  <c r="U8505" i="1" s="1"/>
  <c r="U8506" i="1" a="1"/>
  <c r="U8506" i="1" s="1"/>
  <c r="U8507" i="1" a="1"/>
  <c r="U8507" i="1" s="1"/>
  <c r="U8508" i="1" a="1"/>
  <c r="U8508" i="1" s="1"/>
  <c r="U8509" i="1" a="1"/>
  <c r="U8509" i="1" s="1"/>
  <c r="U8510" i="1" a="1"/>
  <c r="U8510" i="1" s="1"/>
  <c r="U8511" i="1" a="1"/>
  <c r="U8511" i="1" s="1"/>
  <c r="U8512" i="1" a="1"/>
  <c r="U8512" i="1" s="1"/>
  <c r="U8513" i="1" a="1"/>
  <c r="U8513" i="1" s="1"/>
  <c r="U8514" i="1" a="1"/>
  <c r="U8514" i="1" s="1"/>
  <c r="U8515" i="1" a="1"/>
  <c r="U8515" i="1" s="1"/>
  <c r="U8516" i="1" a="1"/>
  <c r="U8516" i="1" s="1"/>
  <c r="U8517" i="1" a="1"/>
  <c r="U8517" i="1" s="1"/>
  <c r="U8518" i="1" a="1"/>
  <c r="U8518" i="1" s="1"/>
  <c r="U8519" i="1" a="1"/>
  <c r="U8519" i="1" s="1"/>
  <c r="U8520" i="1" a="1"/>
  <c r="U8520" i="1" s="1"/>
  <c r="U8521" i="1" a="1"/>
  <c r="U8521" i="1" s="1"/>
  <c r="U8522" i="1" a="1"/>
  <c r="U8522" i="1" s="1"/>
  <c r="U8523" i="1" a="1"/>
  <c r="U8523" i="1" s="1"/>
  <c r="U8524" i="1" a="1"/>
  <c r="U8524" i="1" s="1"/>
  <c r="U8525" i="1" a="1"/>
  <c r="U8525" i="1" s="1"/>
  <c r="U8526" i="1" a="1"/>
  <c r="U8526" i="1" s="1"/>
  <c r="U8527" i="1" a="1"/>
  <c r="U8527" i="1" s="1"/>
  <c r="U8528" i="1" a="1"/>
  <c r="U8528" i="1" s="1"/>
  <c r="U8529" i="1" a="1"/>
  <c r="U8529" i="1" s="1"/>
  <c r="U8530" i="1" a="1"/>
  <c r="U8530" i="1" s="1"/>
  <c r="U8531" i="1" a="1"/>
  <c r="U8531" i="1" s="1"/>
  <c r="U8532" i="1" a="1"/>
  <c r="U8532" i="1" s="1"/>
  <c r="U8533" i="1" a="1"/>
  <c r="U8533" i="1" s="1"/>
  <c r="U8534" i="1" a="1"/>
  <c r="U8534" i="1" s="1"/>
  <c r="U8535" i="1" a="1"/>
  <c r="U8535" i="1" s="1"/>
  <c r="U8536" i="1" a="1"/>
  <c r="U8536" i="1" s="1"/>
  <c r="U8537" i="1" a="1"/>
  <c r="U8537" i="1" s="1"/>
  <c r="U8538" i="1" a="1"/>
  <c r="U8538" i="1" s="1"/>
  <c r="U8539" i="1" a="1"/>
  <c r="U8539" i="1" s="1"/>
  <c r="U8540" i="1" a="1"/>
  <c r="U8540" i="1" s="1"/>
  <c r="U8541" i="1" a="1"/>
  <c r="U8541" i="1" s="1"/>
  <c r="U8542" i="1" a="1"/>
  <c r="U8542" i="1" s="1"/>
  <c r="U8543" i="1" a="1"/>
  <c r="U8543" i="1" s="1"/>
  <c r="U8544" i="1" a="1"/>
  <c r="U8544" i="1" s="1"/>
  <c r="U8545" i="1" a="1"/>
  <c r="U8545" i="1" s="1"/>
  <c r="U8546" i="1" a="1"/>
  <c r="U8546" i="1" s="1"/>
  <c r="U8547" i="1" a="1"/>
  <c r="U8547" i="1" s="1"/>
  <c r="U8548" i="1" a="1"/>
  <c r="U8548" i="1" s="1"/>
  <c r="U8549" i="1" a="1"/>
  <c r="U8549" i="1" s="1"/>
  <c r="U8550" i="1" a="1"/>
  <c r="U8550" i="1" s="1"/>
  <c r="U8551" i="1" a="1"/>
  <c r="U8551" i="1" s="1"/>
  <c r="U8552" i="1" a="1"/>
  <c r="U8552" i="1" s="1"/>
  <c r="U8553" i="1" a="1"/>
  <c r="U8553" i="1" s="1"/>
  <c r="U8554" i="1" a="1"/>
  <c r="U8554" i="1" s="1"/>
  <c r="U8555" i="1" a="1"/>
  <c r="U8555" i="1" s="1"/>
  <c r="U8556" i="1" a="1"/>
  <c r="U8556" i="1" s="1"/>
  <c r="U8557" i="1" a="1"/>
  <c r="U8557" i="1" s="1"/>
  <c r="U8558" i="1" a="1"/>
  <c r="U8558" i="1" s="1"/>
  <c r="U8559" i="1" a="1"/>
  <c r="U8559" i="1" s="1"/>
  <c r="U8560" i="1" a="1"/>
  <c r="U8560" i="1" s="1"/>
  <c r="U8561" i="1" a="1"/>
  <c r="U8561" i="1" s="1"/>
  <c r="U8562" i="1" a="1"/>
  <c r="U8562" i="1" s="1"/>
  <c r="U8563" i="1" a="1"/>
  <c r="U8563" i="1" s="1"/>
  <c r="U8564" i="1" a="1"/>
  <c r="U8564" i="1" s="1"/>
  <c r="U8565" i="1" a="1"/>
  <c r="U8565" i="1" s="1"/>
  <c r="U8566" i="1" a="1"/>
  <c r="U8566" i="1" s="1"/>
  <c r="U8567" i="1" a="1"/>
  <c r="U8567" i="1" s="1"/>
  <c r="U8568" i="1" a="1"/>
  <c r="U8568" i="1" s="1"/>
  <c r="U8569" i="1" a="1"/>
  <c r="U8569" i="1" s="1"/>
  <c r="U8570" i="1" a="1"/>
  <c r="U8570" i="1" s="1"/>
  <c r="U8571" i="1" a="1"/>
  <c r="U8571" i="1" s="1"/>
  <c r="U8572" i="1" a="1"/>
  <c r="U8572" i="1" s="1"/>
  <c r="U8573" i="1" a="1"/>
  <c r="U8573" i="1" s="1"/>
  <c r="U8574" i="1" a="1"/>
  <c r="U8574" i="1" s="1"/>
  <c r="U8575" i="1" a="1"/>
  <c r="U8575" i="1" s="1"/>
  <c r="U8576" i="1" a="1"/>
  <c r="U8576" i="1" s="1"/>
  <c r="U8577" i="1" a="1"/>
  <c r="U8577" i="1" s="1"/>
  <c r="U8578" i="1" a="1"/>
  <c r="U8578" i="1" s="1"/>
  <c r="U8579" i="1" a="1"/>
  <c r="U8579" i="1" s="1"/>
  <c r="U8580" i="1" a="1"/>
  <c r="U8580" i="1" s="1"/>
  <c r="U8581" i="1" a="1"/>
  <c r="U8581" i="1" s="1"/>
  <c r="U8582" i="1" a="1"/>
  <c r="U8582" i="1" s="1"/>
  <c r="U8583" i="1" a="1"/>
  <c r="U8583" i="1" s="1"/>
  <c r="U8584" i="1" a="1"/>
  <c r="U8584" i="1" s="1"/>
  <c r="U8585" i="1" a="1"/>
  <c r="U8585" i="1" s="1"/>
  <c r="U8586" i="1" a="1"/>
  <c r="U8586" i="1" s="1"/>
  <c r="U8587" i="1" a="1"/>
  <c r="U8587" i="1" s="1"/>
  <c r="U8588" i="1" a="1"/>
  <c r="U8588" i="1" s="1"/>
  <c r="U8589" i="1" a="1"/>
  <c r="U8589" i="1" s="1"/>
  <c r="U8590" i="1" a="1"/>
  <c r="U8590" i="1" s="1"/>
  <c r="U8591" i="1" a="1"/>
  <c r="U8591" i="1" s="1"/>
  <c r="U8592" i="1" a="1"/>
  <c r="U8592" i="1" s="1"/>
  <c r="U8593" i="1" a="1"/>
  <c r="U8593" i="1" s="1"/>
  <c r="U8594" i="1" a="1"/>
  <c r="U8594" i="1" s="1"/>
  <c r="U8595" i="1" a="1"/>
  <c r="U8595" i="1" s="1"/>
  <c r="U8596" i="1" a="1"/>
  <c r="U8596" i="1" s="1"/>
  <c r="U8597" i="1" a="1"/>
  <c r="U8597" i="1" s="1"/>
  <c r="U8598" i="1" a="1"/>
  <c r="U8598" i="1" s="1"/>
  <c r="U8599" i="1" a="1"/>
  <c r="U8599" i="1" s="1"/>
  <c r="U8600" i="1" a="1"/>
  <c r="U8600" i="1" s="1"/>
  <c r="U8601" i="1" a="1"/>
  <c r="U8601" i="1" s="1"/>
  <c r="U8602" i="1" a="1"/>
  <c r="U8602" i="1" s="1"/>
  <c r="U8603" i="1" a="1"/>
  <c r="U8603" i="1" s="1"/>
  <c r="U8604" i="1" a="1"/>
  <c r="U8604" i="1" s="1"/>
  <c r="U8605" i="1" a="1"/>
  <c r="U8605" i="1" s="1"/>
  <c r="U8606" i="1" a="1"/>
  <c r="U8606" i="1" s="1"/>
  <c r="U8607" i="1" a="1"/>
  <c r="U8607" i="1" s="1"/>
  <c r="U8608" i="1" a="1"/>
  <c r="U8608" i="1" s="1"/>
  <c r="U8609" i="1" a="1"/>
  <c r="U8609" i="1" s="1"/>
  <c r="U8610" i="1" a="1"/>
  <c r="U8610" i="1" s="1"/>
  <c r="U8611" i="1" a="1"/>
  <c r="U8611" i="1" s="1"/>
  <c r="U8612" i="1" a="1"/>
  <c r="U8612" i="1" s="1"/>
  <c r="U8613" i="1" a="1"/>
  <c r="U8613" i="1" s="1"/>
  <c r="U8614" i="1" a="1"/>
  <c r="U8614" i="1" s="1"/>
  <c r="U8615" i="1" a="1"/>
  <c r="U8615" i="1" s="1"/>
  <c r="U8616" i="1" a="1"/>
  <c r="U8616" i="1" s="1"/>
  <c r="U8617" i="1" a="1"/>
  <c r="U8617" i="1" s="1"/>
  <c r="U8618" i="1" a="1"/>
  <c r="U8618" i="1" s="1"/>
  <c r="U8619" i="1" a="1"/>
  <c r="U8619" i="1" s="1"/>
  <c r="U8620" i="1" a="1"/>
  <c r="U8620" i="1" s="1"/>
  <c r="U8621" i="1" a="1"/>
  <c r="U8621" i="1" s="1"/>
  <c r="U8622" i="1" a="1"/>
  <c r="U8622" i="1" s="1"/>
  <c r="U8623" i="1" a="1"/>
  <c r="U8623" i="1" s="1"/>
  <c r="U8624" i="1" a="1"/>
  <c r="U8624" i="1" s="1"/>
  <c r="U8625" i="1" a="1"/>
  <c r="U8625" i="1" s="1"/>
  <c r="U8626" i="1" a="1"/>
  <c r="U8626" i="1" s="1"/>
  <c r="U8627" i="1" a="1"/>
  <c r="U8627" i="1" s="1"/>
  <c r="U8628" i="1" a="1"/>
  <c r="U8628" i="1" s="1"/>
  <c r="U8629" i="1" a="1"/>
  <c r="U8629" i="1" s="1"/>
  <c r="U8630" i="1" a="1"/>
  <c r="U8630" i="1" s="1"/>
  <c r="U8631" i="1" a="1"/>
  <c r="U8631" i="1" s="1"/>
  <c r="U8632" i="1" a="1"/>
  <c r="U8632" i="1" s="1"/>
  <c r="U8633" i="1" a="1"/>
  <c r="U8633" i="1" s="1"/>
  <c r="U8634" i="1" a="1"/>
  <c r="U8634" i="1" s="1"/>
  <c r="U8635" i="1" a="1"/>
  <c r="U8635" i="1" s="1"/>
  <c r="U8636" i="1" a="1"/>
  <c r="U8636" i="1" s="1"/>
  <c r="U8637" i="1" a="1"/>
  <c r="U8637" i="1" s="1"/>
  <c r="U8638" i="1" a="1"/>
  <c r="U8638" i="1" s="1"/>
  <c r="U8639" i="1" a="1"/>
  <c r="U8639" i="1" s="1"/>
  <c r="U8640" i="1" a="1"/>
  <c r="U8640" i="1" s="1"/>
  <c r="U8641" i="1" a="1"/>
  <c r="U8641" i="1" s="1"/>
  <c r="U8642" i="1" a="1"/>
  <c r="U8642" i="1" s="1"/>
  <c r="U8643" i="1" a="1"/>
  <c r="U8643" i="1" s="1"/>
  <c r="U8644" i="1" a="1"/>
  <c r="U8644" i="1" s="1"/>
  <c r="U8645" i="1" a="1"/>
  <c r="U8645" i="1" s="1"/>
  <c r="U8646" i="1" a="1"/>
  <c r="U8646" i="1" s="1"/>
  <c r="U8647" i="1" a="1"/>
  <c r="U8647" i="1" s="1"/>
  <c r="U8648" i="1" a="1"/>
  <c r="U8648" i="1" s="1"/>
  <c r="U8649" i="1" a="1"/>
  <c r="U8649" i="1" s="1"/>
  <c r="U8650" i="1" a="1"/>
  <c r="U8650" i="1" s="1"/>
  <c r="U8651" i="1" a="1"/>
  <c r="U8651" i="1" s="1"/>
  <c r="U8652" i="1" a="1"/>
  <c r="U8652" i="1" s="1"/>
  <c r="U8653" i="1" a="1"/>
  <c r="U8653" i="1" s="1"/>
  <c r="U8654" i="1" a="1"/>
  <c r="U8654" i="1" s="1"/>
  <c r="U8655" i="1" a="1"/>
  <c r="U8655" i="1" s="1"/>
  <c r="U8656" i="1" a="1"/>
  <c r="U8656" i="1" s="1"/>
  <c r="U8657" i="1" a="1"/>
  <c r="U8657" i="1" s="1"/>
  <c r="U8658" i="1" a="1"/>
  <c r="U8658" i="1" s="1"/>
  <c r="U8659" i="1" a="1"/>
  <c r="U8659" i="1" s="1"/>
  <c r="U8660" i="1" a="1"/>
  <c r="U8660" i="1" s="1"/>
  <c r="U8661" i="1" a="1"/>
  <c r="U8661" i="1" s="1"/>
  <c r="U8662" i="1" a="1"/>
  <c r="U8662" i="1" s="1"/>
  <c r="U8663" i="1" a="1"/>
  <c r="U8663" i="1" s="1"/>
  <c r="U8664" i="1" a="1"/>
  <c r="U8664" i="1" s="1"/>
  <c r="U8665" i="1" a="1"/>
  <c r="U8665" i="1" s="1"/>
  <c r="U8666" i="1" a="1"/>
  <c r="U8666" i="1" s="1"/>
  <c r="U8667" i="1" a="1"/>
  <c r="U8667" i="1" s="1"/>
  <c r="U8668" i="1" a="1"/>
  <c r="U8668" i="1" s="1"/>
  <c r="U8669" i="1" a="1"/>
  <c r="U8669" i="1" s="1"/>
  <c r="U8670" i="1" a="1"/>
  <c r="U8670" i="1" s="1"/>
  <c r="U8671" i="1" a="1"/>
  <c r="U8671" i="1" s="1"/>
  <c r="U8672" i="1" a="1"/>
  <c r="U8672" i="1" s="1"/>
  <c r="U8673" i="1" a="1"/>
  <c r="U8673" i="1" s="1"/>
  <c r="U8674" i="1" a="1"/>
  <c r="U8674" i="1" s="1"/>
  <c r="U8675" i="1" a="1"/>
  <c r="U8675" i="1" s="1"/>
  <c r="U8676" i="1" a="1"/>
  <c r="U8676" i="1" s="1"/>
  <c r="U8677" i="1" a="1"/>
  <c r="U8677" i="1" s="1"/>
  <c r="U8678" i="1" a="1"/>
  <c r="U8678" i="1" s="1"/>
  <c r="U8679" i="1" a="1"/>
  <c r="U8679" i="1" s="1"/>
  <c r="U8680" i="1" a="1"/>
  <c r="U8680" i="1" s="1"/>
  <c r="U8681" i="1" a="1"/>
  <c r="U8681" i="1" s="1"/>
  <c r="U8682" i="1" a="1"/>
  <c r="U8682" i="1" s="1"/>
  <c r="U8683" i="1" a="1"/>
  <c r="U8683" i="1" s="1"/>
  <c r="U8684" i="1" a="1"/>
  <c r="U8684" i="1" s="1"/>
  <c r="U8685" i="1" a="1"/>
  <c r="U8685" i="1" s="1"/>
  <c r="U8686" i="1" a="1"/>
  <c r="U8686" i="1" s="1"/>
  <c r="U8687" i="1" a="1"/>
  <c r="U8687" i="1" s="1"/>
  <c r="U8688" i="1" a="1"/>
  <c r="U8688" i="1" s="1"/>
  <c r="U8689" i="1" a="1"/>
  <c r="U8689" i="1" s="1"/>
  <c r="U8690" i="1" a="1"/>
  <c r="U8690" i="1" s="1"/>
  <c r="U8691" i="1" a="1"/>
  <c r="U8691" i="1" s="1"/>
  <c r="U8692" i="1" a="1"/>
  <c r="U8692" i="1" s="1"/>
  <c r="U8693" i="1" a="1"/>
  <c r="U8693" i="1" s="1"/>
  <c r="U8694" i="1" a="1"/>
  <c r="U8694" i="1" s="1"/>
  <c r="U8695" i="1" a="1"/>
  <c r="U8695" i="1" s="1"/>
  <c r="U8696" i="1" a="1"/>
  <c r="U8696" i="1" s="1"/>
  <c r="U8697" i="1" a="1"/>
  <c r="U8697" i="1" s="1"/>
  <c r="U8698" i="1" a="1"/>
  <c r="U8698" i="1" s="1"/>
  <c r="U8699" i="1" a="1"/>
  <c r="U8699" i="1" s="1"/>
  <c r="U8700" i="1" a="1"/>
  <c r="U8700" i="1" s="1"/>
  <c r="U8701" i="1" a="1"/>
  <c r="U8701" i="1" s="1"/>
  <c r="U8702" i="1" a="1"/>
  <c r="U8702" i="1" s="1"/>
  <c r="U8703" i="1" a="1"/>
  <c r="U8703" i="1" s="1"/>
  <c r="U8704" i="1" a="1"/>
  <c r="U8704" i="1" s="1"/>
  <c r="U8705" i="1" a="1"/>
  <c r="U8705" i="1" s="1"/>
  <c r="U8706" i="1" a="1"/>
  <c r="U8706" i="1" s="1"/>
  <c r="U8707" i="1" a="1"/>
  <c r="U8707" i="1" s="1"/>
  <c r="U8708" i="1" a="1"/>
  <c r="U8708" i="1" s="1"/>
  <c r="U8709" i="1" a="1"/>
  <c r="U8709" i="1" s="1"/>
  <c r="U8710" i="1" a="1"/>
  <c r="U8710" i="1" s="1"/>
  <c r="U8711" i="1" a="1"/>
  <c r="U8711" i="1" s="1"/>
  <c r="U8712" i="1" a="1"/>
  <c r="U8712" i="1" s="1"/>
  <c r="U8713" i="1" a="1"/>
  <c r="U8713" i="1" s="1"/>
  <c r="U8714" i="1" a="1"/>
  <c r="U8714" i="1" s="1"/>
  <c r="U8715" i="1" a="1"/>
  <c r="U8715" i="1" s="1"/>
  <c r="U8716" i="1" a="1"/>
  <c r="U8716" i="1" s="1"/>
  <c r="U8717" i="1" a="1"/>
  <c r="U8717" i="1" s="1"/>
  <c r="U8718" i="1" a="1"/>
  <c r="U8718" i="1" s="1"/>
  <c r="U8719" i="1" a="1"/>
  <c r="U8719" i="1" s="1"/>
  <c r="U8720" i="1" a="1"/>
  <c r="U8720" i="1" s="1"/>
  <c r="U8721" i="1" a="1"/>
  <c r="U8721" i="1" s="1"/>
  <c r="U8722" i="1" a="1"/>
  <c r="U8722" i="1" s="1"/>
  <c r="U8723" i="1" a="1"/>
  <c r="U8723" i="1" s="1"/>
  <c r="U8724" i="1" a="1"/>
  <c r="U8724" i="1" s="1"/>
  <c r="U8725" i="1" a="1"/>
  <c r="U8725" i="1" s="1"/>
  <c r="U8726" i="1" a="1"/>
  <c r="U8726" i="1" s="1"/>
  <c r="U8727" i="1" a="1"/>
  <c r="U8727" i="1" s="1"/>
  <c r="U8728" i="1" a="1"/>
  <c r="U8728" i="1" s="1"/>
  <c r="U8729" i="1" a="1"/>
  <c r="U8729" i="1" s="1"/>
  <c r="U8730" i="1" a="1"/>
  <c r="U8730" i="1" s="1"/>
  <c r="U8731" i="1" a="1"/>
  <c r="U8731" i="1" s="1"/>
  <c r="U8732" i="1" a="1"/>
  <c r="U8732" i="1" s="1"/>
  <c r="U8733" i="1" a="1"/>
  <c r="U8733" i="1" s="1"/>
  <c r="U8734" i="1" a="1"/>
  <c r="U8734" i="1" s="1"/>
  <c r="U8735" i="1" a="1"/>
  <c r="U8735" i="1" s="1"/>
  <c r="U8736" i="1" a="1"/>
  <c r="U8736" i="1" s="1"/>
  <c r="U8737" i="1" a="1"/>
  <c r="U8737" i="1" s="1"/>
  <c r="U8738" i="1" a="1"/>
  <c r="U8738" i="1" s="1"/>
  <c r="U8739" i="1" a="1"/>
  <c r="U8739" i="1" s="1"/>
  <c r="U8740" i="1" a="1"/>
  <c r="U8740" i="1" s="1"/>
  <c r="U8741" i="1" a="1"/>
  <c r="U8741" i="1" s="1"/>
  <c r="U8742" i="1" a="1"/>
  <c r="U8742" i="1" s="1"/>
  <c r="U8743" i="1" a="1"/>
  <c r="U8743" i="1" s="1"/>
  <c r="U8744" i="1" a="1"/>
  <c r="U8744" i="1" s="1"/>
  <c r="U8745" i="1" a="1"/>
  <c r="U8745" i="1" s="1"/>
  <c r="U8746" i="1" a="1"/>
  <c r="U8746" i="1" s="1"/>
  <c r="U8747" i="1" a="1"/>
  <c r="U8747" i="1" s="1"/>
  <c r="U8748" i="1" a="1"/>
  <c r="U8748" i="1" s="1"/>
  <c r="U8749" i="1" a="1"/>
  <c r="U8749" i="1" s="1"/>
  <c r="U8750" i="1" a="1"/>
  <c r="U8750" i="1" s="1"/>
  <c r="U8751" i="1" a="1"/>
  <c r="U8751" i="1" s="1"/>
  <c r="U8752" i="1" a="1"/>
  <c r="U8752" i="1" s="1"/>
  <c r="U8753" i="1" a="1"/>
  <c r="U8753" i="1" s="1"/>
  <c r="U8754" i="1" a="1"/>
  <c r="U8754" i="1" s="1"/>
  <c r="U8755" i="1" a="1"/>
  <c r="U8755" i="1" s="1"/>
  <c r="U8756" i="1" a="1"/>
  <c r="U8756" i="1" s="1"/>
  <c r="U8757" i="1" a="1"/>
  <c r="U8757" i="1" s="1"/>
  <c r="U8758" i="1" a="1"/>
  <c r="U8758" i="1" s="1"/>
  <c r="U8759" i="1" a="1"/>
  <c r="U8759" i="1" s="1"/>
  <c r="U8760" i="1" a="1"/>
  <c r="U8760" i="1" s="1"/>
  <c r="U8761" i="1" a="1"/>
  <c r="U8761" i="1" s="1"/>
  <c r="U8762" i="1" a="1"/>
  <c r="U8762" i="1" s="1"/>
  <c r="U8763" i="1" a="1"/>
  <c r="U8763" i="1" s="1"/>
  <c r="U8764" i="1" a="1"/>
  <c r="U8764" i="1" s="1"/>
  <c r="U8765" i="1" a="1"/>
  <c r="U8765" i="1" s="1"/>
  <c r="U8766" i="1" a="1"/>
  <c r="U8766" i="1" s="1"/>
  <c r="U8767" i="1" a="1"/>
  <c r="U8767" i="1" s="1"/>
  <c r="U8768" i="1" a="1"/>
  <c r="U8768" i="1" s="1"/>
  <c r="U8769" i="1" a="1"/>
  <c r="U8769" i="1" s="1"/>
  <c r="U8770" i="1" a="1"/>
  <c r="U8770" i="1" s="1"/>
  <c r="U8771" i="1" a="1"/>
  <c r="U8771" i="1" s="1"/>
  <c r="U8772" i="1" a="1"/>
  <c r="U8772" i="1" s="1"/>
  <c r="U8773" i="1" a="1"/>
  <c r="U8773" i="1" s="1"/>
  <c r="U8774" i="1" a="1"/>
  <c r="U8774" i="1" s="1"/>
  <c r="U8775" i="1" a="1"/>
  <c r="U8775" i="1" s="1"/>
  <c r="U8776" i="1" a="1"/>
  <c r="U8776" i="1" s="1"/>
  <c r="U8777" i="1" a="1"/>
  <c r="U8777" i="1" s="1"/>
  <c r="U8778" i="1" a="1"/>
  <c r="U8778" i="1" s="1"/>
  <c r="U8779" i="1" a="1"/>
  <c r="U8779" i="1" s="1"/>
  <c r="U8780" i="1" a="1"/>
  <c r="U8780" i="1" s="1"/>
  <c r="U8781" i="1" a="1"/>
  <c r="U8781" i="1" s="1"/>
  <c r="U8782" i="1" a="1"/>
  <c r="U8782" i="1" s="1"/>
  <c r="U8783" i="1" a="1"/>
  <c r="U8783" i="1" s="1"/>
  <c r="U8784" i="1" a="1"/>
  <c r="U8784" i="1" s="1"/>
  <c r="U8785" i="1" a="1"/>
  <c r="U8785" i="1" s="1"/>
  <c r="U8786" i="1" a="1"/>
  <c r="U8786" i="1" s="1"/>
  <c r="U8787" i="1" a="1"/>
  <c r="U8787" i="1" s="1"/>
  <c r="U8788" i="1" a="1"/>
  <c r="U8788" i="1" s="1"/>
  <c r="U8789" i="1" a="1"/>
  <c r="U8789" i="1" s="1"/>
  <c r="U8790" i="1" a="1"/>
  <c r="U8790" i="1" s="1"/>
  <c r="U8791" i="1" a="1"/>
  <c r="U8791" i="1" s="1"/>
  <c r="U8792" i="1" a="1"/>
  <c r="U8792" i="1" s="1"/>
  <c r="U8793" i="1" a="1"/>
  <c r="U8793" i="1" s="1"/>
  <c r="U8794" i="1" a="1"/>
  <c r="U8794" i="1" s="1"/>
  <c r="U8795" i="1" a="1"/>
  <c r="U8795" i="1" s="1"/>
  <c r="U8796" i="1" a="1"/>
  <c r="U8796" i="1" s="1"/>
  <c r="U8797" i="1" a="1"/>
  <c r="U8797" i="1" s="1"/>
  <c r="U8798" i="1" a="1"/>
  <c r="U8798" i="1" s="1"/>
  <c r="U8799" i="1" a="1"/>
  <c r="U8799" i="1" s="1"/>
  <c r="U8800" i="1" a="1"/>
  <c r="U8800" i="1" s="1"/>
  <c r="U8801" i="1" a="1"/>
  <c r="U8801" i="1" s="1"/>
  <c r="U8802" i="1" a="1"/>
  <c r="U8802" i="1" s="1"/>
  <c r="U8803" i="1" a="1"/>
  <c r="U8803" i="1" s="1"/>
  <c r="U8804" i="1" a="1"/>
  <c r="U8804" i="1" s="1"/>
  <c r="U8805" i="1" a="1"/>
  <c r="U8805" i="1" s="1"/>
  <c r="U8806" i="1" a="1"/>
  <c r="U8806" i="1" s="1"/>
  <c r="U8807" i="1" a="1"/>
  <c r="U8807" i="1" s="1"/>
  <c r="U8808" i="1" a="1"/>
  <c r="U8808" i="1" s="1"/>
  <c r="U8809" i="1" a="1"/>
  <c r="U8809" i="1" s="1"/>
  <c r="U8810" i="1" a="1"/>
  <c r="U8810" i="1" s="1"/>
  <c r="U8811" i="1" a="1"/>
  <c r="U8811" i="1" s="1"/>
  <c r="U8812" i="1" a="1"/>
  <c r="U8812" i="1" s="1"/>
  <c r="U8813" i="1" a="1"/>
  <c r="U8813" i="1" s="1"/>
  <c r="U8814" i="1" a="1"/>
  <c r="U8814" i="1" s="1"/>
  <c r="U8815" i="1" a="1"/>
  <c r="U8815" i="1" s="1"/>
  <c r="U8816" i="1" a="1"/>
  <c r="U8816" i="1" s="1"/>
  <c r="U8817" i="1" a="1"/>
  <c r="U8817" i="1" s="1"/>
  <c r="U8818" i="1" a="1"/>
  <c r="U8818" i="1" s="1"/>
  <c r="U8819" i="1" a="1"/>
  <c r="U8819" i="1" s="1"/>
  <c r="U8820" i="1" a="1"/>
  <c r="U8820" i="1" s="1"/>
  <c r="U8821" i="1" a="1"/>
  <c r="U8821" i="1" s="1"/>
  <c r="U8822" i="1" a="1"/>
  <c r="U8822" i="1" s="1"/>
  <c r="U8823" i="1" a="1"/>
  <c r="U8823" i="1" s="1"/>
  <c r="U8824" i="1" a="1"/>
  <c r="U8824" i="1" s="1"/>
  <c r="U8825" i="1" a="1"/>
  <c r="U8825" i="1" s="1"/>
  <c r="U8826" i="1" a="1"/>
  <c r="U8826" i="1" s="1"/>
  <c r="U8827" i="1" a="1"/>
  <c r="U8827" i="1" s="1"/>
  <c r="U8828" i="1" a="1"/>
  <c r="U8828" i="1" s="1"/>
  <c r="U8829" i="1" a="1"/>
  <c r="U8829" i="1" s="1"/>
  <c r="U8830" i="1" a="1"/>
  <c r="U8830" i="1" s="1"/>
  <c r="U8831" i="1" a="1"/>
  <c r="U8831" i="1" s="1"/>
  <c r="U8832" i="1" a="1"/>
  <c r="U8832" i="1" s="1"/>
  <c r="U8833" i="1" a="1"/>
  <c r="U8833" i="1" s="1"/>
  <c r="U8834" i="1" a="1"/>
  <c r="U8834" i="1" s="1"/>
  <c r="U8835" i="1" a="1"/>
  <c r="U8835" i="1" s="1"/>
  <c r="U8836" i="1" a="1"/>
  <c r="U8836" i="1" s="1"/>
  <c r="U8837" i="1" a="1"/>
  <c r="U8837" i="1" s="1"/>
  <c r="U8838" i="1" a="1"/>
  <c r="U8838" i="1" s="1"/>
  <c r="U8839" i="1" a="1"/>
  <c r="U8839" i="1" s="1"/>
  <c r="U8840" i="1" a="1"/>
  <c r="U8840" i="1" s="1"/>
  <c r="U8841" i="1" a="1"/>
  <c r="U8841" i="1" s="1"/>
  <c r="U8842" i="1" a="1"/>
  <c r="U8842" i="1" s="1"/>
  <c r="U8843" i="1" a="1"/>
  <c r="U8843" i="1" s="1"/>
  <c r="U8844" i="1" a="1"/>
  <c r="U8844" i="1" s="1"/>
  <c r="U8845" i="1" a="1"/>
  <c r="U8845" i="1" s="1"/>
  <c r="U8846" i="1" a="1"/>
  <c r="U8846" i="1" s="1"/>
  <c r="U8847" i="1" a="1"/>
  <c r="U8847" i="1" s="1"/>
  <c r="U8848" i="1" a="1"/>
  <c r="U8848" i="1" s="1"/>
  <c r="U8849" i="1" a="1"/>
  <c r="U8849" i="1" s="1"/>
  <c r="U8850" i="1" a="1"/>
  <c r="U8850" i="1" s="1"/>
  <c r="U8851" i="1" a="1"/>
  <c r="U8851" i="1" s="1"/>
  <c r="U8852" i="1" a="1"/>
  <c r="U8852" i="1" s="1"/>
  <c r="U8853" i="1" a="1"/>
  <c r="U8853" i="1" s="1"/>
  <c r="U8854" i="1" a="1"/>
  <c r="U8854" i="1" s="1"/>
  <c r="U8855" i="1" a="1"/>
  <c r="U8855" i="1" s="1"/>
  <c r="U8856" i="1" a="1"/>
  <c r="U8856" i="1" s="1"/>
  <c r="U8857" i="1" a="1"/>
  <c r="U8857" i="1" s="1"/>
  <c r="U8858" i="1" a="1"/>
  <c r="U8858" i="1" s="1"/>
  <c r="U8859" i="1" a="1"/>
  <c r="U8859" i="1" s="1"/>
  <c r="U8860" i="1" a="1"/>
  <c r="U8860" i="1" s="1"/>
  <c r="U8861" i="1" a="1"/>
  <c r="U8861" i="1" s="1"/>
  <c r="U8862" i="1" a="1"/>
  <c r="U8862" i="1" s="1"/>
  <c r="U8863" i="1" a="1"/>
  <c r="U8863" i="1" s="1"/>
  <c r="U8864" i="1" a="1"/>
  <c r="U8864" i="1" s="1"/>
  <c r="U8865" i="1" a="1"/>
  <c r="U8865" i="1" s="1"/>
  <c r="U8866" i="1" a="1"/>
  <c r="U8866" i="1" s="1"/>
  <c r="U8867" i="1" a="1"/>
  <c r="U8867" i="1" s="1"/>
  <c r="U8868" i="1" a="1"/>
  <c r="U8868" i="1" s="1"/>
  <c r="U8869" i="1" a="1"/>
  <c r="U8869" i="1" s="1"/>
  <c r="U8870" i="1" a="1"/>
  <c r="U8870" i="1" s="1"/>
  <c r="U8871" i="1" a="1"/>
  <c r="U8871" i="1" s="1"/>
  <c r="U8872" i="1" a="1"/>
  <c r="U8872" i="1" s="1"/>
  <c r="U8873" i="1" a="1"/>
  <c r="U8873" i="1" s="1"/>
  <c r="U8874" i="1" a="1"/>
  <c r="U8874" i="1" s="1"/>
  <c r="U8875" i="1" a="1"/>
  <c r="U8875" i="1" s="1"/>
  <c r="U8876" i="1" a="1"/>
  <c r="U8876" i="1" s="1"/>
  <c r="U8877" i="1" a="1"/>
  <c r="U8877" i="1" s="1"/>
  <c r="U8878" i="1" a="1"/>
  <c r="U8878" i="1" s="1"/>
  <c r="U8879" i="1" a="1"/>
  <c r="U8879" i="1" s="1"/>
  <c r="U8880" i="1" a="1"/>
  <c r="U8880" i="1" s="1"/>
  <c r="U8881" i="1" a="1"/>
  <c r="U8881" i="1" s="1"/>
  <c r="U8882" i="1" a="1"/>
  <c r="U8882" i="1" s="1"/>
  <c r="U8883" i="1" a="1"/>
  <c r="U8883" i="1" s="1"/>
  <c r="U8884" i="1" a="1"/>
  <c r="U8884" i="1" s="1"/>
  <c r="U8885" i="1" a="1"/>
  <c r="U8885" i="1" s="1"/>
  <c r="U8886" i="1" a="1"/>
  <c r="U8886" i="1" s="1"/>
  <c r="U8887" i="1" a="1"/>
  <c r="U8887" i="1" s="1"/>
  <c r="U8888" i="1" a="1"/>
  <c r="U8888" i="1" s="1"/>
  <c r="U8889" i="1" a="1"/>
  <c r="U8889" i="1" s="1"/>
  <c r="U8890" i="1" a="1"/>
  <c r="U8890" i="1" s="1"/>
  <c r="U8891" i="1" a="1"/>
  <c r="U8891" i="1" s="1"/>
  <c r="U8892" i="1" a="1"/>
  <c r="U8892" i="1" s="1"/>
  <c r="U8893" i="1" a="1"/>
  <c r="U8893" i="1" s="1"/>
  <c r="U8894" i="1" a="1"/>
  <c r="U8894" i="1" s="1"/>
  <c r="U8895" i="1" a="1"/>
  <c r="U8895" i="1" s="1"/>
  <c r="U8896" i="1" a="1"/>
  <c r="U8896" i="1" s="1"/>
  <c r="U8897" i="1" a="1"/>
  <c r="U8897" i="1" s="1"/>
  <c r="U8898" i="1" a="1"/>
  <c r="U8898" i="1" s="1"/>
  <c r="U8899" i="1" a="1"/>
  <c r="U8899" i="1" s="1"/>
  <c r="U8900" i="1" a="1"/>
  <c r="U8900" i="1" s="1"/>
  <c r="U8901" i="1" a="1"/>
  <c r="U8901" i="1" s="1"/>
  <c r="U8902" i="1" a="1"/>
  <c r="U8902" i="1" s="1"/>
  <c r="U8903" i="1" a="1"/>
  <c r="U8903" i="1" s="1"/>
  <c r="U8904" i="1" a="1"/>
  <c r="U8904" i="1" s="1"/>
  <c r="U8905" i="1" a="1"/>
  <c r="U8905" i="1" s="1"/>
  <c r="U8906" i="1" a="1"/>
  <c r="U8906" i="1" s="1"/>
  <c r="U8907" i="1" a="1"/>
  <c r="U8907" i="1" s="1"/>
  <c r="U8908" i="1" a="1"/>
  <c r="U8908" i="1" s="1"/>
  <c r="U8909" i="1" a="1"/>
  <c r="U8909" i="1" s="1"/>
  <c r="U8910" i="1" a="1"/>
  <c r="U8910" i="1" s="1"/>
  <c r="U8911" i="1" a="1"/>
  <c r="U8911" i="1" s="1"/>
  <c r="U8912" i="1" a="1"/>
  <c r="U8912" i="1" s="1"/>
  <c r="U8913" i="1" a="1"/>
  <c r="U8913" i="1" s="1"/>
  <c r="U8914" i="1" a="1"/>
  <c r="U8914" i="1" s="1"/>
  <c r="U8915" i="1" a="1"/>
  <c r="U8915" i="1" s="1"/>
  <c r="U8916" i="1" a="1"/>
  <c r="U8916" i="1" s="1"/>
  <c r="U8917" i="1" a="1"/>
  <c r="U8917" i="1" s="1"/>
  <c r="U8918" i="1" a="1"/>
  <c r="U8918" i="1" s="1"/>
  <c r="U8919" i="1" a="1"/>
  <c r="U8919" i="1" s="1"/>
  <c r="U8920" i="1" a="1"/>
  <c r="U8920" i="1" s="1"/>
  <c r="U8921" i="1" a="1"/>
  <c r="U8921" i="1" s="1"/>
  <c r="U8922" i="1" a="1"/>
  <c r="U8922" i="1" s="1"/>
  <c r="U8923" i="1" a="1"/>
  <c r="U8923" i="1" s="1"/>
  <c r="U8924" i="1" a="1"/>
  <c r="U8924" i="1" s="1"/>
  <c r="U8925" i="1" a="1"/>
  <c r="U8925" i="1" s="1"/>
  <c r="U8926" i="1" a="1"/>
  <c r="U8926" i="1" s="1"/>
  <c r="U8927" i="1" a="1"/>
  <c r="U8927" i="1" s="1"/>
  <c r="U8928" i="1" a="1"/>
  <c r="U8928" i="1" s="1"/>
  <c r="U8929" i="1" a="1"/>
  <c r="U8929" i="1" s="1"/>
  <c r="U8930" i="1" a="1"/>
  <c r="U8930" i="1" s="1"/>
  <c r="U8931" i="1" a="1"/>
  <c r="U8931" i="1" s="1"/>
  <c r="U8932" i="1" a="1"/>
  <c r="U8932" i="1" s="1"/>
  <c r="U8933" i="1" a="1"/>
  <c r="U8933" i="1" s="1"/>
  <c r="U8934" i="1" a="1"/>
  <c r="U8934" i="1" s="1"/>
  <c r="U8935" i="1" a="1"/>
  <c r="U8935" i="1" s="1"/>
  <c r="U8936" i="1" a="1"/>
  <c r="U8936" i="1" s="1"/>
  <c r="U8937" i="1" a="1"/>
  <c r="U8937" i="1" s="1"/>
  <c r="U8938" i="1" a="1"/>
  <c r="U8938" i="1" s="1"/>
  <c r="U8939" i="1" a="1"/>
  <c r="U8939" i="1" s="1"/>
  <c r="U8940" i="1" a="1"/>
  <c r="U8940" i="1" s="1"/>
  <c r="U8941" i="1" a="1"/>
  <c r="U8941" i="1" s="1"/>
  <c r="U8942" i="1" a="1"/>
  <c r="U8942" i="1" s="1"/>
  <c r="U8943" i="1" a="1"/>
  <c r="U8943" i="1" s="1"/>
  <c r="U8944" i="1" a="1"/>
  <c r="U8944" i="1" s="1"/>
  <c r="U8945" i="1" a="1"/>
  <c r="U8945" i="1" s="1"/>
  <c r="U8946" i="1" a="1"/>
  <c r="U8946" i="1" s="1"/>
  <c r="U8947" i="1" a="1"/>
  <c r="U8947" i="1" s="1"/>
  <c r="U8948" i="1" a="1"/>
  <c r="U8948" i="1" s="1"/>
  <c r="U8949" i="1" a="1"/>
  <c r="U8949" i="1" s="1"/>
  <c r="U8950" i="1" a="1"/>
  <c r="U8950" i="1" s="1"/>
  <c r="U8951" i="1" a="1"/>
  <c r="U8951" i="1" s="1"/>
  <c r="U8952" i="1" a="1"/>
  <c r="U8952" i="1" s="1"/>
  <c r="U8953" i="1" a="1"/>
  <c r="U8953" i="1" s="1"/>
  <c r="U8954" i="1" a="1"/>
  <c r="U8954" i="1" s="1"/>
  <c r="U8955" i="1" a="1"/>
  <c r="U8955" i="1" s="1"/>
  <c r="U8956" i="1" a="1"/>
  <c r="U8956" i="1" s="1"/>
  <c r="U8957" i="1" a="1"/>
  <c r="U8957" i="1" s="1"/>
  <c r="U8958" i="1" a="1"/>
  <c r="U8958" i="1" s="1"/>
  <c r="U8959" i="1" a="1"/>
  <c r="U8959" i="1" s="1"/>
  <c r="U8960" i="1" a="1"/>
  <c r="U8960" i="1" s="1"/>
  <c r="U8961" i="1" a="1"/>
  <c r="U8961" i="1" s="1"/>
  <c r="U8962" i="1" a="1"/>
  <c r="U8962" i="1" s="1"/>
  <c r="U8963" i="1" a="1"/>
  <c r="U8963" i="1" s="1"/>
  <c r="U8964" i="1" a="1"/>
  <c r="U8964" i="1" s="1"/>
  <c r="U8965" i="1" a="1"/>
  <c r="U8965" i="1" s="1"/>
  <c r="U8966" i="1" a="1"/>
  <c r="U8966" i="1" s="1"/>
  <c r="U8967" i="1" a="1"/>
  <c r="U8967" i="1" s="1"/>
  <c r="U8968" i="1" a="1"/>
  <c r="U8968" i="1" s="1"/>
  <c r="U8969" i="1" a="1"/>
  <c r="U8969" i="1" s="1"/>
  <c r="U8970" i="1" a="1"/>
  <c r="U8970" i="1" s="1"/>
  <c r="U8971" i="1" a="1"/>
  <c r="U8971" i="1" s="1"/>
  <c r="U8972" i="1" a="1"/>
  <c r="U8972" i="1" s="1"/>
  <c r="U8973" i="1" a="1"/>
  <c r="U8973" i="1" s="1"/>
  <c r="U8974" i="1" a="1"/>
  <c r="U8974" i="1" s="1"/>
  <c r="U8975" i="1" a="1"/>
  <c r="U8975" i="1" s="1"/>
  <c r="U8976" i="1" a="1"/>
  <c r="U8976" i="1" s="1"/>
  <c r="U8977" i="1" a="1"/>
  <c r="U8977" i="1" s="1"/>
  <c r="U8978" i="1" a="1"/>
  <c r="U8978" i="1" s="1"/>
  <c r="U8979" i="1" a="1"/>
  <c r="U8979" i="1" s="1"/>
  <c r="U8980" i="1" a="1"/>
  <c r="U8980" i="1" s="1"/>
  <c r="U8981" i="1" a="1"/>
  <c r="U8981" i="1" s="1"/>
  <c r="U8982" i="1" a="1"/>
  <c r="U8982" i="1" s="1"/>
  <c r="U8983" i="1" a="1"/>
  <c r="U8983" i="1" s="1"/>
  <c r="U8984" i="1" a="1"/>
  <c r="U8984" i="1" s="1"/>
  <c r="U8985" i="1" a="1"/>
  <c r="U8985" i="1" s="1"/>
  <c r="U8986" i="1" a="1"/>
  <c r="U8986" i="1" s="1"/>
  <c r="U8987" i="1" a="1"/>
  <c r="U8987" i="1" s="1"/>
  <c r="U8988" i="1" a="1"/>
  <c r="U8988" i="1" s="1"/>
  <c r="U8989" i="1" a="1"/>
  <c r="U8989" i="1" s="1"/>
  <c r="U8990" i="1" a="1"/>
  <c r="U8990" i="1" s="1"/>
  <c r="U8991" i="1" a="1"/>
  <c r="U8991" i="1" s="1"/>
  <c r="U8992" i="1" a="1"/>
  <c r="U8992" i="1" s="1"/>
  <c r="U8993" i="1" a="1"/>
  <c r="U8993" i="1" s="1"/>
  <c r="U8994" i="1" a="1"/>
  <c r="U8994" i="1" s="1"/>
  <c r="U8995" i="1" a="1"/>
  <c r="U8995" i="1" s="1"/>
  <c r="U8996" i="1" a="1"/>
  <c r="U8996" i="1" s="1"/>
  <c r="U8997" i="1" a="1"/>
  <c r="U8997" i="1" s="1"/>
  <c r="U8998" i="1" a="1"/>
  <c r="U8998" i="1" s="1"/>
  <c r="U8999" i="1" a="1"/>
  <c r="U8999" i="1" s="1"/>
  <c r="U9000" i="1" a="1"/>
  <c r="U9000" i="1" s="1"/>
  <c r="U9001" i="1" a="1"/>
  <c r="U9001" i="1" s="1"/>
  <c r="U9002" i="1" a="1"/>
  <c r="U9002" i="1" s="1"/>
  <c r="U9003" i="1" a="1"/>
  <c r="U9003" i="1" s="1"/>
  <c r="U9004" i="1" a="1"/>
  <c r="U9004" i="1" s="1"/>
  <c r="U9005" i="1" a="1"/>
  <c r="U9005" i="1" s="1"/>
  <c r="U9006" i="1" a="1"/>
  <c r="U9006" i="1" s="1"/>
  <c r="U9007" i="1" a="1"/>
  <c r="U9007" i="1" s="1"/>
  <c r="U9008" i="1" a="1"/>
  <c r="U9008" i="1" s="1"/>
  <c r="U9009" i="1" a="1"/>
  <c r="U9009" i="1" s="1"/>
  <c r="U9010" i="1" a="1"/>
  <c r="U9010" i="1" s="1"/>
  <c r="U9011" i="1" a="1"/>
  <c r="U9011" i="1" s="1"/>
  <c r="U9012" i="1" a="1"/>
  <c r="U9012" i="1" s="1"/>
  <c r="U9013" i="1" a="1"/>
  <c r="U9013" i="1" s="1"/>
  <c r="U9014" i="1" a="1"/>
  <c r="U9014" i="1" s="1"/>
  <c r="U9015" i="1" a="1"/>
  <c r="U9015" i="1" s="1"/>
  <c r="U9016" i="1" a="1"/>
  <c r="U9016" i="1" s="1"/>
  <c r="U9017" i="1" a="1"/>
  <c r="U9017" i="1" s="1"/>
  <c r="U9018" i="1" a="1"/>
  <c r="U9018" i="1" s="1"/>
  <c r="U9019" i="1" a="1"/>
  <c r="U9019" i="1" s="1"/>
  <c r="U9020" i="1" a="1"/>
  <c r="U9020" i="1" s="1"/>
  <c r="U9021" i="1" a="1"/>
  <c r="U9021" i="1" s="1"/>
  <c r="U9022" i="1" a="1"/>
  <c r="U9022" i="1" s="1"/>
  <c r="U9023" i="1" a="1"/>
  <c r="U9023" i="1" s="1"/>
  <c r="U9024" i="1" a="1"/>
  <c r="U9024" i="1" s="1"/>
  <c r="U9025" i="1" a="1"/>
  <c r="U9025" i="1" s="1"/>
  <c r="U9026" i="1" a="1"/>
  <c r="U9026" i="1" s="1"/>
  <c r="U9027" i="1" a="1"/>
  <c r="U9027" i="1" s="1"/>
  <c r="U9028" i="1" a="1"/>
  <c r="U9028" i="1" s="1"/>
  <c r="U9029" i="1" a="1"/>
  <c r="U9029" i="1" s="1"/>
  <c r="U9030" i="1" a="1"/>
  <c r="U9030" i="1" s="1"/>
  <c r="U9031" i="1" a="1"/>
  <c r="U9031" i="1" s="1"/>
  <c r="U9032" i="1" a="1"/>
  <c r="U9032" i="1" s="1"/>
  <c r="U9033" i="1" a="1"/>
  <c r="U9033" i="1" s="1"/>
  <c r="U9034" i="1" a="1"/>
  <c r="U9034" i="1" s="1"/>
  <c r="U9035" i="1" a="1"/>
  <c r="U9035" i="1" s="1"/>
  <c r="U9036" i="1" a="1"/>
  <c r="U9036" i="1" s="1"/>
  <c r="U9037" i="1" a="1"/>
  <c r="U9037" i="1" s="1"/>
  <c r="U9038" i="1" a="1"/>
  <c r="U9038" i="1" s="1"/>
  <c r="U9039" i="1" a="1"/>
  <c r="U9039" i="1" s="1"/>
  <c r="U9040" i="1" a="1"/>
  <c r="U9040" i="1" s="1"/>
  <c r="U9041" i="1" a="1"/>
  <c r="U9041" i="1" s="1"/>
  <c r="U9042" i="1" a="1"/>
  <c r="U9042" i="1" s="1"/>
  <c r="U9043" i="1" a="1"/>
  <c r="U9043" i="1" s="1"/>
  <c r="U9044" i="1" a="1"/>
  <c r="U9044" i="1" s="1"/>
  <c r="U9045" i="1" a="1"/>
  <c r="U9045" i="1" s="1"/>
  <c r="U9046" i="1" a="1"/>
  <c r="U9046" i="1" s="1"/>
  <c r="U9047" i="1" a="1"/>
  <c r="U9047" i="1" s="1"/>
  <c r="U9048" i="1" a="1"/>
  <c r="U9048" i="1" s="1"/>
  <c r="U9049" i="1" a="1"/>
  <c r="U9049" i="1" s="1"/>
  <c r="U9050" i="1" a="1"/>
  <c r="U9050" i="1" s="1"/>
  <c r="U9051" i="1" a="1"/>
  <c r="U9051" i="1" s="1"/>
  <c r="U9052" i="1" a="1"/>
  <c r="U9052" i="1" s="1"/>
  <c r="U9053" i="1" a="1"/>
  <c r="U9053" i="1" s="1"/>
  <c r="U9054" i="1" a="1"/>
  <c r="U9054" i="1" s="1"/>
  <c r="U9055" i="1" a="1"/>
  <c r="U9055" i="1" s="1"/>
  <c r="U9056" i="1" a="1"/>
  <c r="U9056" i="1" s="1"/>
  <c r="U9057" i="1" a="1"/>
  <c r="U9057" i="1" s="1"/>
  <c r="U9058" i="1" a="1"/>
  <c r="U9058" i="1" s="1"/>
  <c r="U9059" i="1" a="1"/>
  <c r="U9059" i="1" s="1"/>
  <c r="U9060" i="1" a="1"/>
  <c r="U9060" i="1" s="1"/>
  <c r="U9061" i="1" a="1"/>
  <c r="U9061" i="1" s="1"/>
  <c r="U9062" i="1" a="1"/>
  <c r="U9062" i="1" s="1"/>
  <c r="U9063" i="1" a="1"/>
  <c r="U9063" i="1" s="1"/>
  <c r="U9064" i="1" a="1"/>
  <c r="U9064" i="1" s="1"/>
  <c r="U9065" i="1" a="1"/>
  <c r="U9065" i="1" s="1"/>
  <c r="U9066" i="1" a="1"/>
  <c r="U9066" i="1" s="1"/>
  <c r="U9067" i="1" a="1"/>
  <c r="U9067" i="1" s="1"/>
  <c r="U9068" i="1" a="1"/>
  <c r="U9068" i="1" s="1"/>
  <c r="U9069" i="1" a="1"/>
  <c r="U9069" i="1" s="1"/>
  <c r="U9070" i="1" a="1"/>
  <c r="U9070" i="1" s="1"/>
  <c r="U9071" i="1" a="1"/>
  <c r="U9071" i="1" s="1"/>
  <c r="U9072" i="1" a="1"/>
  <c r="U9072" i="1" s="1"/>
  <c r="U9073" i="1" a="1"/>
  <c r="U9073" i="1" s="1"/>
  <c r="U9074" i="1" a="1"/>
  <c r="U9074" i="1" s="1"/>
  <c r="U9075" i="1" a="1"/>
  <c r="U9075" i="1" s="1"/>
  <c r="U9076" i="1" a="1"/>
  <c r="U9076" i="1" s="1"/>
  <c r="U9077" i="1" a="1"/>
  <c r="U9077" i="1" s="1"/>
  <c r="U9078" i="1" a="1"/>
  <c r="U9078" i="1" s="1"/>
  <c r="U9079" i="1" a="1"/>
  <c r="U9079" i="1" s="1"/>
  <c r="U9080" i="1" a="1"/>
  <c r="U9080" i="1" s="1"/>
  <c r="U9081" i="1" a="1"/>
  <c r="U9081" i="1" s="1"/>
  <c r="U9082" i="1" a="1"/>
  <c r="U9082" i="1" s="1"/>
  <c r="U9083" i="1" a="1"/>
  <c r="U9083" i="1" s="1"/>
  <c r="U9084" i="1" a="1"/>
  <c r="U9084" i="1" s="1"/>
  <c r="U9085" i="1" a="1"/>
  <c r="U9085" i="1" s="1"/>
  <c r="U9086" i="1" a="1"/>
  <c r="U9086" i="1" s="1"/>
  <c r="U9087" i="1" a="1"/>
  <c r="U9087" i="1" s="1"/>
  <c r="U9088" i="1" a="1"/>
  <c r="U9088" i="1" s="1"/>
  <c r="U9089" i="1" a="1"/>
  <c r="U9089" i="1" s="1"/>
  <c r="U9090" i="1" a="1"/>
  <c r="U9090" i="1" s="1"/>
  <c r="U9091" i="1" a="1"/>
  <c r="U9091" i="1" s="1"/>
  <c r="U9092" i="1" a="1"/>
  <c r="U9092" i="1" s="1"/>
  <c r="U9093" i="1" a="1"/>
  <c r="U9093" i="1" s="1"/>
  <c r="U9094" i="1" a="1"/>
  <c r="U9094" i="1" s="1"/>
  <c r="U9095" i="1" a="1"/>
  <c r="U9095" i="1" s="1"/>
  <c r="U9096" i="1" a="1"/>
  <c r="U9096" i="1" s="1"/>
  <c r="U9097" i="1" a="1"/>
  <c r="U9097" i="1" s="1"/>
  <c r="U9098" i="1" a="1"/>
  <c r="U9098" i="1" s="1"/>
  <c r="U9099" i="1" a="1"/>
  <c r="U9099" i="1" s="1"/>
  <c r="U9100" i="1" a="1"/>
  <c r="U9100" i="1" s="1"/>
  <c r="U9101" i="1" a="1"/>
  <c r="U9101" i="1" s="1"/>
  <c r="U9102" i="1" a="1"/>
  <c r="U9102" i="1" s="1"/>
  <c r="U9103" i="1" a="1"/>
  <c r="U9103" i="1" s="1"/>
  <c r="U9104" i="1" a="1"/>
  <c r="U9104" i="1" s="1"/>
  <c r="U9105" i="1" a="1"/>
  <c r="U9105" i="1" s="1"/>
  <c r="U9106" i="1" a="1"/>
  <c r="U9106" i="1" s="1"/>
  <c r="U9107" i="1" a="1"/>
  <c r="U9107" i="1" s="1"/>
  <c r="U9108" i="1" a="1"/>
  <c r="U9108" i="1" s="1"/>
  <c r="U9109" i="1" a="1"/>
  <c r="U9109" i="1" s="1"/>
  <c r="U9110" i="1" a="1"/>
  <c r="U9110" i="1" s="1"/>
  <c r="U9111" i="1" a="1"/>
  <c r="U9111" i="1" s="1"/>
  <c r="U9112" i="1" a="1"/>
  <c r="U9112" i="1" s="1"/>
  <c r="U9113" i="1" a="1"/>
  <c r="U9113" i="1" s="1"/>
  <c r="U9114" i="1" a="1"/>
  <c r="U9114" i="1" s="1"/>
  <c r="U9115" i="1" a="1"/>
  <c r="U9115" i="1" s="1"/>
  <c r="U9116" i="1" a="1"/>
  <c r="U9116" i="1" s="1"/>
  <c r="U9117" i="1" a="1"/>
  <c r="U9117" i="1" s="1"/>
  <c r="U9118" i="1" a="1"/>
  <c r="U9118" i="1" s="1"/>
  <c r="U9119" i="1" a="1"/>
  <c r="U9119" i="1" s="1"/>
  <c r="U9120" i="1" a="1"/>
  <c r="U9120" i="1" s="1"/>
  <c r="U9121" i="1" a="1"/>
  <c r="U9121" i="1" s="1"/>
  <c r="U9122" i="1" a="1"/>
  <c r="U9122" i="1" s="1"/>
  <c r="U9123" i="1" a="1"/>
  <c r="U9123" i="1" s="1"/>
  <c r="U9124" i="1" a="1"/>
  <c r="U9124" i="1" s="1"/>
  <c r="U9125" i="1" a="1"/>
  <c r="U9125" i="1" s="1"/>
  <c r="U9126" i="1" a="1"/>
  <c r="U9126" i="1" s="1"/>
  <c r="U9127" i="1" a="1"/>
  <c r="U9127" i="1" s="1"/>
  <c r="U9128" i="1" a="1"/>
  <c r="U9128" i="1" s="1"/>
  <c r="U9129" i="1" a="1"/>
  <c r="U9129" i="1" s="1"/>
  <c r="U9130" i="1" a="1"/>
  <c r="U9130" i="1" s="1"/>
  <c r="U9131" i="1" a="1"/>
  <c r="U9131" i="1" s="1"/>
  <c r="U9132" i="1" a="1"/>
  <c r="U9132" i="1" s="1"/>
  <c r="U9133" i="1" a="1"/>
  <c r="U9133" i="1" s="1"/>
  <c r="U9134" i="1" a="1"/>
  <c r="U9134" i="1" s="1"/>
  <c r="U9135" i="1" a="1"/>
  <c r="U9135" i="1" s="1"/>
  <c r="U9136" i="1" a="1"/>
  <c r="U9136" i="1" s="1"/>
  <c r="U9137" i="1" a="1"/>
  <c r="U9137" i="1" s="1"/>
  <c r="U9138" i="1" a="1"/>
  <c r="U9138" i="1" s="1"/>
  <c r="U9139" i="1" a="1"/>
  <c r="U9139" i="1" s="1"/>
  <c r="U9140" i="1" a="1"/>
  <c r="U9140" i="1" s="1"/>
  <c r="U9141" i="1" a="1"/>
  <c r="U9141" i="1" s="1"/>
  <c r="U9142" i="1" a="1"/>
  <c r="U9142" i="1" s="1"/>
  <c r="U9143" i="1" a="1"/>
  <c r="U9143" i="1" s="1"/>
  <c r="U9144" i="1" a="1"/>
  <c r="U9144" i="1" s="1"/>
  <c r="U9145" i="1" a="1"/>
  <c r="U9145" i="1" s="1"/>
  <c r="U9146" i="1" a="1"/>
  <c r="U9146" i="1" s="1"/>
  <c r="U9147" i="1" a="1"/>
  <c r="U9147" i="1" s="1"/>
  <c r="U9148" i="1" a="1"/>
  <c r="U9148" i="1" s="1"/>
  <c r="U9149" i="1" a="1"/>
  <c r="U9149" i="1" s="1"/>
  <c r="U9150" i="1" a="1"/>
  <c r="U9150" i="1" s="1"/>
  <c r="U9151" i="1" a="1"/>
  <c r="U9151" i="1" s="1"/>
  <c r="U9152" i="1" a="1"/>
  <c r="U9152" i="1" s="1"/>
  <c r="U9153" i="1" a="1"/>
  <c r="U9153" i="1" s="1"/>
  <c r="U9154" i="1" a="1"/>
  <c r="U9154" i="1" s="1"/>
  <c r="U9155" i="1" a="1"/>
  <c r="U9155" i="1" s="1"/>
  <c r="U9156" i="1" a="1"/>
  <c r="U9156" i="1" s="1"/>
  <c r="U9157" i="1" a="1"/>
  <c r="U9157" i="1" s="1"/>
  <c r="U9158" i="1" a="1"/>
  <c r="U9158" i="1" s="1"/>
  <c r="U9159" i="1" a="1"/>
  <c r="U9159" i="1" s="1"/>
  <c r="U9160" i="1" a="1"/>
  <c r="U9160" i="1" s="1"/>
  <c r="U9161" i="1" a="1"/>
  <c r="U9161" i="1" s="1"/>
  <c r="U9162" i="1" a="1"/>
  <c r="U9162" i="1" s="1"/>
  <c r="U9163" i="1" a="1"/>
  <c r="U9163" i="1" s="1"/>
  <c r="U9164" i="1" a="1"/>
  <c r="U9164" i="1" s="1"/>
  <c r="U9165" i="1" a="1"/>
  <c r="U9165" i="1" s="1"/>
  <c r="U9166" i="1" a="1"/>
  <c r="U9166" i="1" s="1"/>
  <c r="U9167" i="1" a="1"/>
  <c r="U9167" i="1" s="1"/>
  <c r="U9168" i="1" a="1"/>
  <c r="U9168" i="1" s="1"/>
  <c r="U9169" i="1" a="1"/>
  <c r="U9169" i="1" s="1"/>
  <c r="U9170" i="1" a="1"/>
  <c r="U9170" i="1" s="1"/>
  <c r="U9171" i="1" a="1"/>
  <c r="U9171" i="1" s="1"/>
  <c r="U9172" i="1" a="1"/>
  <c r="U9172" i="1" s="1"/>
  <c r="U9173" i="1" a="1"/>
  <c r="U9173" i="1" s="1"/>
  <c r="U9174" i="1" a="1"/>
  <c r="U9174" i="1" s="1"/>
  <c r="U9175" i="1" a="1"/>
  <c r="U9175" i="1" s="1"/>
  <c r="U9176" i="1" a="1"/>
  <c r="U9176" i="1" s="1"/>
  <c r="U9177" i="1" a="1"/>
  <c r="U9177" i="1" s="1"/>
  <c r="U9178" i="1" a="1"/>
  <c r="U9178" i="1" s="1"/>
  <c r="U9179" i="1" a="1"/>
  <c r="U9179" i="1" s="1"/>
  <c r="U9180" i="1" a="1"/>
  <c r="U9180" i="1" s="1"/>
  <c r="U9181" i="1" a="1"/>
  <c r="U9181" i="1" s="1"/>
  <c r="U9182" i="1" a="1"/>
  <c r="U9182" i="1" s="1"/>
  <c r="U9183" i="1" a="1"/>
  <c r="U9183" i="1" s="1"/>
  <c r="U9184" i="1" a="1"/>
  <c r="U9184" i="1" s="1"/>
  <c r="U9185" i="1" a="1"/>
  <c r="U9185" i="1" s="1"/>
  <c r="U9186" i="1" a="1"/>
  <c r="U9186" i="1" s="1"/>
  <c r="U9187" i="1" a="1"/>
  <c r="U9187" i="1" s="1"/>
  <c r="U9188" i="1" a="1"/>
  <c r="U9188" i="1" s="1"/>
  <c r="U9189" i="1" a="1"/>
  <c r="U9189" i="1" s="1"/>
  <c r="U9190" i="1" a="1"/>
  <c r="U9190" i="1" s="1"/>
  <c r="U9191" i="1" a="1"/>
  <c r="U9191" i="1" s="1"/>
  <c r="U9192" i="1" a="1"/>
  <c r="U9192" i="1" s="1"/>
  <c r="U9193" i="1" a="1"/>
  <c r="U9193" i="1" s="1"/>
  <c r="U9194" i="1" a="1"/>
  <c r="U9194" i="1" s="1"/>
  <c r="U9195" i="1" a="1"/>
  <c r="U9195" i="1" s="1"/>
  <c r="U9196" i="1" a="1"/>
  <c r="U9196" i="1" s="1"/>
  <c r="U9197" i="1" a="1"/>
  <c r="U9197" i="1" s="1"/>
  <c r="U9198" i="1" a="1"/>
  <c r="U9198" i="1" s="1"/>
  <c r="U9199" i="1" a="1"/>
  <c r="U9199" i="1" s="1"/>
  <c r="U9200" i="1" a="1"/>
  <c r="U9200" i="1" s="1"/>
  <c r="U9201" i="1" a="1"/>
  <c r="U9201" i="1" s="1"/>
  <c r="U9202" i="1" a="1"/>
  <c r="U9202" i="1" s="1"/>
  <c r="U9203" i="1" a="1"/>
  <c r="U9203" i="1" s="1"/>
  <c r="U9204" i="1" a="1"/>
  <c r="U9204" i="1" s="1"/>
  <c r="U9205" i="1" a="1"/>
  <c r="U9205" i="1" s="1"/>
  <c r="U9206" i="1" a="1"/>
  <c r="U9206" i="1" s="1"/>
  <c r="U9207" i="1" a="1"/>
  <c r="U9207" i="1" s="1"/>
  <c r="U9208" i="1" a="1"/>
  <c r="U9208" i="1" s="1"/>
  <c r="U9209" i="1" a="1"/>
  <c r="U9209" i="1" s="1"/>
  <c r="U9210" i="1" a="1"/>
  <c r="U9210" i="1" s="1"/>
  <c r="U9211" i="1" a="1"/>
  <c r="U9211" i="1" s="1"/>
  <c r="U9212" i="1" a="1"/>
  <c r="U9212" i="1" s="1"/>
  <c r="U9213" i="1" a="1"/>
  <c r="U9213" i="1" s="1"/>
  <c r="U9214" i="1" a="1"/>
  <c r="U9214" i="1" s="1"/>
  <c r="U9215" i="1" a="1"/>
  <c r="U9215" i="1" s="1"/>
  <c r="U9216" i="1" a="1"/>
  <c r="U9216" i="1" s="1"/>
  <c r="U9217" i="1" a="1"/>
  <c r="U9217" i="1" s="1"/>
  <c r="U9218" i="1" a="1"/>
  <c r="U9218" i="1" s="1"/>
  <c r="U9219" i="1" a="1"/>
  <c r="U9219" i="1" s="1"/>
  <c r="U9220" i="1" a="1"/>
  <c r="U9220" i="1" s="1"/>
  <c r="U9221" i="1" a="1"/>
  <c r="U9221" i="1" s="1"/>
  <c r="U9222" i="1" a="1"/>
  <c r="U9222" i="1" s="1"/>
  <c r="U9223" i="1" a="1"/>
  <c r="U9223" i="1" s="1"/>
  <c r="U9224" i="1" a="1"/>
  <c r="U9224" i="1" s="1"/>
  <c r="U9225" i="1" a="1"/>
  <c r="U9225" i="1" s="1"/>
  <c r="U9226" i="1" a="1"/>
  <c r="U9226" i="1" s="1"/>
  <c r="U9227" i="1" a="1"/>
  <c r="U9227" i="1" s="1"/>
  <c r="U9228" i="1" a="1"/>
  <c r="U9228" i="1" s="1"/>
  <c r="U9229" i="1" a="1"/>
  <c r="U9229" i="1" s="1"/>
  <c r="U9230" i="1" a="1"/>
  <c r="U9230" i="1" s="1"/>
  <c r="U9231" i="1" a="1"/>
  <c r="U9231" i="1" s="1"/>
  <c r="U9232" i="1" a="1"/>
  <c r="U9232" i="1" s="1"/>
  <c r="U9233" i="1" a="1"/>
  <c r="U9233" i="1" s="1"/>
  <c r="U9234" i="1" a="1"/>
  <c r="U9234" i="1" s="1"/>
  <c r="U9235" i="1" a="1"/>
  <c r="U9235" i="1" s="1"/>
  <c r="U9236" i="1" a="1"/>
  <c r="U9236" i="1" s="1"/>
  <c r="U9237" i="1" a="1"/>
  <c r="U9237" i="1" s="1"/>
  <c r="U9238" i="1" a="1"/>
  <c r="U9238" i="1" s="1"/>
  <c r="U9239" i="1" a="1"/>
  <c r="U9239" i="1" s="1"/>
  <c r="U9240" i="1" a="1"/>
  <c r="U9240" i="1" s="1"/>
  <c r="U9241" i="1" a="1"/>
  <c r="U9241" i="1" s="1"/>
  <c r="U9242" i="1" a="1"/>
  <c r="U9242" i="1" s="1"/>
  <c r="U9243" i="1" a="1"/>
  <c r="U9243" i="1" s="1"/>
  <c r="U9244" i="1" a="1"/>
  <c r="U9244" i="1" s="1"/>
  <c r="U9245" i="1" a="1"/>
  <c r="U9245" i="1" s="1"/>
  <c r="U9246" i="1" a="1"/>
  <c r="U9246" i="1" s="1"/>
  <c r="U9247" i="1" a="1"/>
  <c r="U9247" i="1" s="1"/>
  <c r="U9248" i="1" a="1"/>
  <c r="U9248" i="1" s="1"/>
  <c r="U9249" i="1" a="1"/>
  <c r="U9249" i="1" s="1"/>
  <c r="U9250" i="1" a="1"/>
  <c r="U9250" i="1" s="1"/>
  <c r="U9251" i="1" a="1"/>
  <c r="U9251" i="1" s="1"/>
  <c r="U9252" i="1" a="1"/>
  <c r="U9252" i="1" s="1"/>
  <c r="U9253" i="1" a="1"/>
  <c r="U9253" i="1" s="1"/>
  <c r="U9254" i="1" a="1"/>
  <c r="U9254" i="1" s="1"/>
  <c r="U9255" i="1" a="1"/>
  <c r="U9255" i="1" s="1"/>
  <c r="U9256" i="1" a="1"/>
  <c r="U9256" i="1" s="1"/>
  <c r="U9257" i="1" a="1"/>
  <c r="U9257" i="1" s="1"/>
  <c r="U9258" i="1" a="1"/>
  <c r="U9258" i="1" s="1"/>
  <c r="U9259" i="1" a="1"/>
  <c r="U9259" i="1" s="1"/>
  <c r="U9260" i="1" a="1"/>
  <c r="U9260" i="1" s="1"/>
  <c r="U9261" i="1" a="1"/>
  <c r="U9261" i="1" s="1"/>
  <c r="U9262" i="1" a="1"/>
  <c r="U9262" i="1" s="1"/>
  <c r="U9263" i="1" a="1"/>
  <c r="U9263" i="1" s="1"/>
  <c r="U9264" i="1" a="1"/>
  <c r="U9264" i="1" s="1"/>
  <c r="U9265" i="1" a="1"/>
  <c r="U9265" i="1" s="1"/>
  <c r="U9266" i="1" a="1"/>
  <c r="U9266" i="1" s="1"/>
  <c r="U9267" i="1" a="1"/>
  <c r="U9267" i="1" s="1"/>
  <c r="U9268" i="1" a="1"/>
  <c r="U9268" i="1" s="1"/>
  <c r="U9269" i="1" a="1"/>
  <c r="U9269" i="1" s="1"/>
  <c r="U9270" i="1" a="1"/>
  <c r="U9270" i="1" s="1"/>
  <c r="U9271" i="1" a="1"/>
  <c r="U9271" i="1" s="1"/>
  <c r="U9272" i="1" a="1"/>
  <c r="U9272" i="1" s="1"/>
  <c r="U9273" i="1" a="1"/>
  <c r="U9273" i="1" s="1"/>
  <c r="U9274" i="1" a="1"/>
  <c r="U9274" i="1" s="1"/>
  <c r="U9275" i="1" a="1"/>
  <c r="U9275" i="1" s="1"/>
  <c r="U9276" i="1" a="1"/>
  <c r="U9276" i="1" s="1"/>
  <c r="U9277" i="1" a="1"/>
  <c r="U9277" i="1" s="1"/>
  <c r="U9278" i="1" a="1"/>
  <c r="U9278" i="1" s="1"/>
  <c r="U9279" i="1" a="1"/>
  <c r="U9279" i="1" s="1"/>
  <c r="U9280" i="1" a="1"/>
  <c r="U9280" i="1" s="1"/>
  <c r="U9281" i="1" a="1"/>
  <c r="U9281" i="1" s="1"/>
  <c r="U9282" i="1" a="1"/>
  <c r="U9282" i="1" s="1"/>
  <c r="U9283" i="1" a="1"/>
  <c r="U9283" i="1" s="1"/>
  <c r="U9284" i="1" a="1"/>
  <c r="U9284" i="1" s="1"/>
  <c r="U9285" i="1" a="1"/>
  <c r="U9285" i="1" s="1"/>
  <c r="U9286" i="1" a="1"/>
  <c r="U9286" i="1" s="1"/>
  <c r="U9287" i="1" a="1"/>
  <c r="U9287" i="1" s="1"/>
  <c r="U9288" i="1" a="1"/>
  <c r="U9288" i="1" s="1"/>
  <c r="U9289" i="1" a="1"/>
  <c r="U9289" i="1" s="1"/>
  <c r="U9290" i="1" a="1"/>
  <c r="U9290" i="1" s="1"/>
  <c r="U9291" i="1" a="1"/>
  <c r="U9291" i="1" s="1"/>
  <c r="U9292" i="1" a="1"/>
  <c r="U9292" i="1" s="1"/>
  <c r="U9293" i="1" a="1"/>
  <c r="U9293" i="1" s="1"/>
  <c r="U9294" i="1" a="1"/>
  <c r="U9294" i="1" s="1"/>
  <c r="U9295" i="1" a="1"/>
  <c r="U9295" i="1" s="1"/>
  <c r="U9296" i="1" a="1"/>
  <c r="U9296" i="1" s="1"/>
  <c r="U9297" i="1" a="1"/>
  <c r="U9297" i="1" s="1"/>
  <c r="U9298" i="1" a="1"/>
  <c r="U9298" i="1" s="1"/>
  <c r="U9299" i="1" a="1"/>
  <c r="U9299" i="1" s="1"/>
  <c r="U9300" i="1" a="1"/>
  <c r="U9300" i="1" s="1"/>
  <c r="U9301" i="1" a="1"/>
  <c r="U9301" i="1" s="1"/>
  <c r="U9302" i="1" a="1"/>
  <c r="U9302" i="1" s="1"/>
  <c r="U9303" i="1" a="1"/>
  <c r="U9303" i="1" s="1"/>
  <c r="U9304" i="1" a="1"/>
  <c r="U9304" i="1" s="1"/>
  <c r="U9305" i="1" a="1"/>
  <c r="U9305" i="1" s="1"/>
  <c r="U9306" i="1" a="1"/>
  <c r="U9306" i="1" s="1"/>
  <c r="U9307" i="1" a="1"/>
  <c r="U9307" i="1" s="1"/>
  <c r="U9308" i="1" a="1"/>
  <c r="U9308" i="1" s="1"/>
  <c r="U9309" i="1" a="1"/>
  <c r="U9309" i="1" s="1"/>
  <c r="U9310" i="1" a="1"/>
  <c r="U9310" i="1" s="1"/>
  <c r="U9311" i="1" a="1"/>
  <c r="U9311" i="1" s="1"/>
  <c r="U9312" i="1" a="1"/>
  <c r="U9312" i="1" s="1"/>
  <c r="U9313" i="1" a="1"/>
  <c r="U9313" i="1" s="1"/>
  <c r="U9314" i="1" a="1"/>
  <c r="U9314" i="1" s="1"/>
  <c r="U9315" i="1" a="1"/>
  <c r="U9315" i="1" s="1"/>
  <c r="U9316" i="1" a="1"/>
  <c r="U9316" i="1" s="1"/>
  <c r="U9317" i="1" a="1"/>
  <c r="U9317" i="1" s="1"/>
  <c r="U9318" i="1" a="1"/>
  <c r="U9318" i="1" s="1"/>
  <c r="U9319" i="1" a="1"/>
  <c r="U9319" i="1" s="1"/>
  <c r="U9320" i="1" a="1"/>
  <c r="U9320" i="1" s="1"/>
  <c r="U9321" i="1" a="1"/>
  <c r="U9321" i="1" s="1"/>
  <c r="U9322" i="1" a="1"/>
  <c r="U9322" i="1" s="1"/>
  <c r="U9323" i="1" a="1"/>
  <c r="U9323" i="1" s="1"/>
  <c r="U9324" i="1" a="1"/>
  <c r="U9324" i="1" s="1"/>
  <c r="U9325" i="1" a="1"/>
  <c r="U9325" i="1" s="1"/>
  <c r="U9326" i="1" a="1"/>
  <c r="U9326" i="1" s="1"/>
  <c r="U9327" i="1" a="1"/>
  <c r="U9327" i="1" s="1"/>
  <c r="U9328" i="1" a="1"/>
  <c r="U9328" i="1" s="1"/>
  <c r="U9329" i="1" a="1"/>
  <c r="U9329" i="1" s="1"/>
  <c r="U9330" i="1" a="1"/>
  <c r="U9330" i="1" s="1"/>
  <c r="U9331" i="1" a="1"/>
  <c r="U9331" i="1" s="1"/>
  <c r="U9332" i="1" a="1"/>
  <c r="U9332" i="1" s="1"/>
  <c r="U9333" i="1" a="1"/>
  <c r="U9333" i="1" s="1"/>
  <c r="U9334" i="1" a="1"/>
  <c r="U9334" i="1" s="1"/>
  <c r="U9335" i="1" a="1"/>
  <c r="U9335" i="1" s="1"/>
  <c r="U9336" i="1" a="1"/>
  <c r="U9336" i="1" s="1"/>
  <c r="U9337" i="1" a="1"/>
  <c r="U9337" i="1" s="1"/>
  <c r="U9338" i="1" a="1"/>
  <c r="U9338" i="1" s="1"/>
  <c r="U9339" i="1" a="1"/>
  <c r="U9339" i="1" s="1"/>
  <c r="U9340" i="1" a="1"/>
  <c r="U9340" i="1" s="1"/>
  <c r="U9341" i="1" a="1"/>
  <c r="U9341" i="1" s="1"/>
  <c r="U9342" i="1" a="1"/>
  <c r="U9342" i="1" s="1"/>
  <c r="U9343" i="1" a="1"/>
  <c r="U9343" i="1" s="1"/>
  <c r="U9344" i="1" a="1"/>
  <c r="U9344" i="1" s="1"/>
  <c r="U9345" i="1" a="1"/>
  <c r="U9345" i="1" s="1"/>
  <c r="U9346" i="1" a="1"/>
  <c r="U9346" i="1" s="1"/>
  <c r="U9347" i="1" a="1"/>
  <c r="U9347" i="1" s="1"/>
  <c r="U9348" i="1" a="1"/>
  <c r="U9348" i="1" s="1"/>
  <c r="U9349" i="1" a="1"/>
  <c r="U9349" i="1" s="1"/>
  <c r="U9350" i="1" a="1"/>
  <c r="U9350" i="1" s="1"/>
  <c r="U9351" i="1" a="1"/>
  <c r="U9351" i="1" s="1"/>
  <c r="U9352" i="1" a="1"/>
  <c r="U9352" i="1" s="1"/>
  <c r="U9353" i="1" a="1"/>
  <c r="U9353" i="1" s="1"/>
  <c r="U9354" i="1" a="1"/>
  <c r="U9354" i="1" s="1"/>
  <c r="U9355" i="1" a="1"/>
  <c r="U9355" i="1" s="1"/>
  <c r="U9356" i="1" a="1"/>
  <c r="U9356" i="1" s="1"/>
  <c r="U9357" i="1" a="1"/>
  <c r="U9357" i="1" s="1"/>
  <c r="U9358" i="1" a="1"/>
  <c r="U9358" i="1" s="1"/>
  <c r="U9359" i="1" a="1"/>
  <c r="U9359" i="1" s="1"/>
  <c r="U9360" i="1" a="1"/>
  <c r="U9360" i="1" s="1"/>
  <c r="U9361" i="1" a="1"/>
  <c r="U9361" i="1" s="1"/>
  <c r="U9362" i="1" a="1"/>
  <c r="U9362" i="1" s="1"/>
  <c r="U9363" i="1" a="1"/>
  <c r="U9363" i="1" s="1"/>
  <c r="U9364" i="1" a="1"/>
  <c r="U9364" i="1" s="1"/>
  <c r="U9365" i="1" a="1"/>
  <c r="U9365" i="1" s="1"/>
  <c r="U9366" i="1" a="1"/>
  <c r="U9366" i="1" s="1"/>
  <c r="U9367" i="1" a="1"/>
  <c r="U9367" i="1" s="1"/>
  <c r="U9368" i="1" a="1"/>
  <c r="U9368" i="1" s="1"/>
  <c r="U9369" i="1" a="1"/>
  <c r="U9369" i="1" s="1"/>
  <c r="U9370" i="1" a="1"/>
  <c r="U9370" i="1" s="1"/>
  <c r="U9371" i="1" a="1"/>
  <c r="U9371" i="1" s="1"/>
  <c r="U9372" i="1" a="1"/>
  <c r="U9372" i="1" s="1"/>
  <c r="U9373" i="1" a="1"/>
  <c r="U9373" i="1" s="1"/>
  <c r="U9374" i="1" a="1"/>
  <c r="U9374" i="1" s="1"/>
  <c r="U9375" i="1" a="1"/>
  <c r="U9375" i="1" s="1"/>
  <c r="U9376" i="1" a="1"/>
  <c r="U9376" i="1" s="1"/>
  <c r="U9377" i="1" a="1"/>
  <c r="U9377" i="1" s="1"/>
  <c r="U9378" i="1" a="1"/>
  <c r="U9378" i="1" s="1"/>
  <c r="U9379" i="1" a="1"/>
  <c r="U9379" i="1" s="1"/>
  <c r="U9380" i="1" a="1"/>
  <c r="U9380" i="1" s="1"/>
  <c r="U9381" i="1" a="1"/>
  <c r="U9381" i="1" s="1"/>
  <c r="U9382" i="1" a="1"/>
  <c r="U9382" i="1" s="1"/>
  <c r="U9383" i="1" a="1"/>
  <c r="U9383" i="1" s="1"/>
  <c r="U9384" i="1" a="1"/>
  <c r="U9384" i="1" s="1"/>
  <c r="U9385" i="1" a="1"/>
  <c r="U9385" i="1" s="1"/>
  <c r="U9386" i="1" a="1"/>
  <c r="U9386" i="1" s="1"/>
  <c r="U9387" i="1" a="1"/>
  <c r="U9387" i="1" s="1"/>
  <c r="U9388" i="1" a="1"/>
  <c r="U9388" i="1" s="1"/>
  <c r="U9389" i="1" a="1"/>
  <c r="U9389" i="1" s="1"/>
  <c r="U9390" i="1" a="1"/>
  <c r="U9390" i="1" s="1"/>
  <c r="U9391" i="1" a="1"/>
  <c r="U9391" i="1" s="1"/>
  <c r="U9392" i="1" a="1"/>
  <c r="U9392" i="1" s="1"/>
  <c r="U9393" i="1" a="1"/>
  <c r="U9393" i="1" s="1"/>
  <c r="U9394" i="1" a="1"/>
  <c r="U9394" i="1" s="1"/>
  <c r="U9395" i="1" a="1"/>
  <c r="U9395" i="1" s="1"/>
  <c r="U9396" i="1" a="1"/>
  <c r="U9396" i="1" s="1"/>
  <c r="U9397" i="1" a="1"/>
  <c r="U9397" i="1" s="1"/>
  <c r="U9398" i="1" a="1"/>
  <c r="U9398" i="1" s="1"/>
  <c r="U9399" i="1" a="1"/>
  <c r="U9399" i="1" s="1"/>
  <c r="U9400" i="1" a="1"/>
  <c r="U9400" i="1" s="1"/>
  <c r="U9401" i="1" a="1"/>
  <c r="U9401" i="1" s="1"/>
  <c r="U9402" i="1" a="1"/>
  <c r="U9402" i="1" s="1"/>
  <c r="U9403" i="1" a="1"/>
  <c r="U9403" i="1" s="1"/>
  <c r="U9404" i="1" a="1"/>
  <c r="U9404" i="1" s="1"/>
  <c r="U9405" i="1" a="1"/>
  <c r="U9405" i="1" s="1"/>
  <c r="U9406" i="1" a="1"/>
  <c r="U9406" i="1" s="1"/>
  <c r="U9407" i="1" a="1"/>
  <c r="U9407" i="1" s="1"/>
  <c r="U9408" i="1" a="1"/>
  <c r="U9408" i="1" s="1"/>
  <c r="U9409" i="1" a="1"/>
  <c r="U9409" i="1" s="1"/>
  <c r="U9410" i="1" a="1"/>
  <c r="U9410" i="1" s="1"/>
  <c r="U9411" i="1" a="1"/>
  <c r="U9411" i="1" s="1"/>
  <c r="U9412" i="1" a="1"/>
  <c r="U9412" i="1" s="1"/>
  <c r="U9413" i="1" a="1"/>
  <c r="U9413" i="1" s="1"/>
  <c r="U9414" i="1" a="1"/>
  <c r="U9414" i="1" s="1"/>
  <c r="U9415" i="1" a="1"/>
  <c r="U9415" i="1" s="1"/>
  <c r="U9416" i="1" a="1"/>
  <c r="U9416" i="1" s="1"/>
  <c r="U9417" i="1" a="1"/>
  <c r="U9417" i="1" s="1"/>
  <c r="U9418" i="1" a="1"/>
  <c r="U9418" i="1" s="1"/>
  <c r="U9419" i="1" a="1"/>
  <c r="U9419" i="1" s="1"/>
  <c r="U9420" i="1" a="1"/>
  <c r="U9420" i="1" s="1"/>
  <c r="U9421" i="1" a="1"/>
  <c r="U9421" i="1" s="1"/>
  <c r="U9422" i="1" a="1"/>
  <c r="U9422" i="1" s="1"/>
  <c r="U9423" i="1" a="1"/>
  <c r="U9423" i="1" s="1"/>
  <c r="U9424" i="1" a="1"/>
  <c r="U9424" i="1" s="1"/>
  <c r="U9425" i="1" a="1"/>
  <c r="U9425" i="1" s="1"/>
  <c r="U9426" i="1" a="1"/>
  <c r="U9426" i="1" s="1"/>
  <c r="U9427" i="1" a="1"/>
  <c r="U9427" i="1" s="1"/>
  <c r="U9428" i="1" a="1"/>
  <c r="U9428" i="1" s="1"/>
  <c r="U9429" i="1" a="1"/>
  <c r="U9429" i="1" s="1"/>
  <c r="U9430" i="1" a="1"/>
  <c r="U9430" i="1" s="1"/>
  <c r="U9431" i="1" a="1"/>
  <c r="U9431" i="1" s="1"/>
  <c r="U9432" i="1" a="1"/>
  <c r="U9432" i="1" s="1"/>
  <c r="U9433" i="1" a="1"/>
  <c r="U9433" i="1" s="1"/>
  <c r="U9434" i="1" a="1"/>
  <c r="U9434" i="1" s="1"/>
  <c r="U9435" i="1" a="1"/>
  <c r="U9435" i="1" s="1"/>
  <c r="U9436" i="1" a="1"/>
  <c r="U9436" i="1" s="1"/>
  <c r="U9437" i="1" a="1"/>
  <c r="U9437" i="1" s="1"/>
  <c r="U9438" i="1" a="1"/>
  <c r="U9438" i="1" s="1"/>
  <c r="U9439" i="1" a="1"/>
  <c r="U9439" i="1" s="1"/>
  <c r="U9440" i="1" a="1"/>
  <c r="U9440" i="1" s="1"/>
  <c r="U9441" i="1" a="1"/>
  <c r="U9441" i="1" s="1"/>
  <c r="U9442" i="1" a="1"/>
  <c r="U9442" i="1" s="1"/>
  <c r="U9443" i="1" a="1"/>
  <c r="U9443" i="1" s="1"/>
  <c r="U9444" i="1" a="1"/>
  <c r="U9444" i="1" s="1"/>
  <c r="U9445" i="1" a="1"/>
  <c r="U9445" i="1" s="1"/>
  <c r="U9446" i="1" a="1"/>
  <c r="U9446" i="1" s="1"/>
  <c r="U9447" i="1" a="1"/>
  <c r="U9447" i="1" s="1"/>
  <c r="U9448" i="1" a="1"/>
  <c r="U9448" i="1" s="1"/>
  <c r="U9449" i="1" a="1"/>
  <c r="U9449" i="1" s="1"/>
  <c r="U9450" i="1" a="1"/>
  <c r="U9450" i="1" s="1"/>
  <c r="U9451" i="1" a="1"/>
  <c r="U9451" i="1" s="1"/>
  <c r="U9452" i="1" a="1"/>
  <c r="U9452" i="1" s="1"/>
  <c r="U9453" i="1" a="1"/>
  <c r="U9453" i="1" s="1"/>
  <c r="U9454" i="1" a="1"/>
  <c r="U9454" i="1" s="1"/>
  <c r="U9455" i="1" a="1"/>
  <c r="U9455" i="1" s="1"/>
  <c r="U9456" i="1" a="1"/>
  <c r="U9456" i="1" s="1"/>
  <c r="U9457" i="1" a="1"/>
  <c r="U9457" i="1" s="1"/>
  <c r="U9458" i="1" a="1"/>
  <c r="U9458" i="1" s="1"/>
  <c r="U9459" i="1" a="1"/>
  <c r="U9459" i="1" s="1"/>
  <c r="U9460" i="1" a="1"/>
  <c r="U9460" i="1" s="1"/>
  <c r="U9461" i="1" a="1"/>
  <c r="U9461" i="1" s="1"/>
  <c r="U9462" i="1" a="1"/>
  <c r="U9462" i="1" s="1"/>
  <c r="U9463" i="1" a="1"/>
  <c r="U9463" i="1" s="1"/>
  <c r="U9464" i="1" a="1"/>
  <c r="U9464" i="1" s="1"/>
  <c r="U9465" i="1" a="1"/>
  <c r="U9465" i="1" s="1"/>
  <c r="U9466" i="1" a="1"/>
  <c r="U9466" i="1" s="1"/>
  <c r="U9467" i="1" a="1"/>
  <c r="U9467" i="1" s="1"/>
  <c r="U9468" i="1" a="1"/>
  <c r="U9468" i="1" s="1"/>
  <c r="U9469" i="1" a="1"/>
  <c r="U9469" i="1" s="1"/>
  <c r="U9470" i="1" a="1"/>
  <c r="U9470" i="1" s="1"/>
  <c r="U9471" i="1" a="1"/>
  <c r="U9471" i="1" s="1"/>
  <c r="U9472" i="1" a="1"/>
  <c r="U9472" i="1" s="1"/>
  <c r="U9473" i="1" a="1"/>
  <c r="U9473" i="1" s="1"/>
  <c r="U9474" i="1" a="1"/>
  <c r="U9474" i="1" s="1"/>
  <c r="U9475" i="1" a="1"/>
  <c r="U9475" i="1" s="1"/>
  <c r="U9476" i="1" a="1"/>
  <c r="U9476" i="1" s="1"/>
  <c r="U9477" i="1" a="1"/>
  <c r="U9477" i="1" s="1"/>
  <c r="U9478" i="1" a="1"/>
  <c r="U9478" i="1" s="1"/>
  <c r="U9479" i="1" a="1"/>
  <c r="U9479" i="1" s="1"/>
  <c r="U9480" i="1" a="1"/>
  <c r="U9480" i="1" s="1"/>
  <c r="U9481" i="1" a="1"/>
  <c r="U9481" i="1" s="1"/>
  <c r="U9482" i="1" a="1"/>
  <c r="U9482" i="1" s="1"/>
  <c r="U9483" i="1" a="1"/>
  <c r="U9483" i="1" s="1"/>
  <c r="U9484" i="1" a="1"/>
  <c r="U9484" i="1" s="1"/>
  <c r="U9485" i="1" a="1"/>
  <c r="U9485" i="1" s="1"/>
  <c r="U9486" i="1" a="1"/>
  <c r="U9486" i="1" s="1"/>
  <c r="U9487" i="1" a="1"/>
  <c r="U9487" i="1" s="1"/>
  <c r="U9488" i="1" a="1"/>
  <c r="U9488" i="1" s="1"/>
  <c r="U9489" i="1" a="1"/>
  <c r="U9489" i="1" s="1"/>
  <c r="U9490" i="1" a="1"/>
  <c r="U9490" i="1" s="1"/>
  <c r="U9491" i="1" a="1"/>
  <c r="U9491" i="1" s="1"/>
  <c r="U9492" i="1" a="1"/>
  <c r="U9492" i="1" s="1"/>
  <c r="U9493" i="1" a="1"/>
  <c r="U9493" i="1" s="1"/>
  <c r="U9494" i="1" a="1"/>
  <c r="U9494" i="1" s="1"/>
  <c r="U9495" i="1" a="1"/>
  <c r="U9495" i="1" s="1"/>
  <c r="U9496" i="1" a="1"/>
  <c r="U9496" i="1" s="1"/>
  <c r="U9497" i="1" a="1"/>
  <c r="U9497" i="1" s="1"/>
  <c r="U9498" i="1" a="1"/>
  <c r="U9498" i="1" s="1"/>
  <c r="U9499" i="1" a="1"/>
  <c r="U9499" i="1" s="1"/>
  <c r="U9500" i="1" a="1"/>
  <c r="U9500" i="1" s="1"/>
  <c r="U9501" i="1" a="1"/>
  <c r="U9501" i="1" s="1"/>
  <c r="U9502" i="1" a="1"/>
  <c r="U9502" i="1" s="1"/>
  <c r="U9503" i="1" a="1"/>
  <c r="U9503" i="1" s="1"/>
  <c r="U9504" i="1" a="1"/>
  <c r="U9504" i="1" s="1"/>
  <c r="U9505" i="1" a="1"/>
  <c r="U9505" i="1" s="1"/>
  <c r="U9506" i="1" a="1"/>
  <c r="U9506" i="1" s="1"/>
  <c r="U9507" i="1" a="1"/>
  <c r="U9507" i="1" s="1"/>
  <c r="U9508" i="1" a="1"/>
  <c r="U9508" i="1" s="1"/>
  <c r="U9509" i="1" a="1"/>
  <c r="U9509" i="1" s="1"/>
  <c r="U9510" i="1" a="1"/>
  <c r="U9510" i="1" s="1"/>
  <c r="U9511" i="1" a="1"/>
  <c r="U9511" i="1" s="1"/>
  <c r="U9512" i="1" a="1"/>
  <c r="U9512" i="1" s="1"/>
  <c r="U9513" i="1" a="1"/>
  <c r="U9513" i="1" s="1"/>
  <c r="U9514" i="1" a="1"/>
  <c r="U9514" i="1" s="1"/>
  <c r="U9515" i="1" a="1"/>
  <c r="U9515" i="1" s="1"/>
  <c r="U9516" i="1" a="1"/>
  <c r="U9516" i="1" s="1"/>
  <c r="U9517" i="1" a="1"/>
  <c r="U9517" i="1" s="1"/>
  <c r="U9518" i="1" a="1"/>
  <c r="U9518" i="1" s="1"/>
  <c r="U9519" i="1" a="1"/>
  <c r="U9519" i="1" s="1"/>
  <c r="U9520" i="1" a="1"/>
  <c r="U9520" i="1" s="1"/>
  <c r="U9521" i="1" a="1"/>
  <c r="U9521" i="1" s="1"/>
  <c r="U9522" i="1" a="1"/>
  <c r="U9522" i="1" s="1"/>
  <c r="U9523" i="1" a="1"/>
  <c r="U9523" i="1" s="1"/>
  <c r="U9524" i="1" a="1"/>
  <c r="U9524" i="1" s="1"/>
  <c r="U9525" i="1" a="1"/>
  <c r="U9525" i="1" s="1"/>
  <c r="U9526" i="1" a="1"/>
  <c r="U9526" i="1" s="1"/>
  <c r="U9527" i="1" a="1"/>
  <c r="U9527" i="1" s="1"/>
  <c r="U9528" i="1" a="1"/>
  <c r="U9528" i="1" s="1"/>
  <c r="U9529" i="1" a="1"/>
  <c r="U9529" i="1" s="1"/>
  <c r="U9530" i="1" a="1"/>
  <c r="U9530" i="1" s="1"/>
  <c r="U9531" i="1" a="1"/>
  <c r="U9531" i="1" s="1"/>
  <c r="U9532" i="1" a="1"/>
  <c r="U9532" i="1" s="1"/>
  <c r="U9533" i="1" a="1"/>
  <c r="U9533" i="1" s="1"/>
  <c r="U9534" i="1" a="1"/>
  <c r="U9534" i="1" s="1"/>
  <c r="U9535" i="1" a="1"/>
  <c r="U9535" i="1" s="1"/>
  <c r="U9536" i="1" a="1"/>
  <c r="U9536" i="1" s="1"/>
  <c r="U9537" i="1" a="1"/>
  <c r="U9537" i="1" s="1"/>
  <c r="U9538" i="1" a="1"/>
  <c r="U9538" i="1" s="1"/>
  <c r="U9539" i="1" a="1"/>
  <c r="U9539" i="1" s="1"/>
  <c r="U9540" i="1" a="1"/>
  <c r="U9540" i="1" s="1"/>
  <c r="U9541" i="1" a="1"/>
  <c r="U9541" i="1" s="1"/>
  <c r="U9542" i="1" a="1"/>
  <c r="U9542" i="1" s="1"/>
  <c r="U9543" i="1" a="1"/>
  <c r="U9543" i="1" s="1"/>
  <c r="U9544" i="1" a="1"/>
  <c r="U9544" i="1" s="1"/>
  <c r="U9545" i="1" a="1"/>
  <c r="U9545" i="1" s="1"/>
  <c r="U9546" i="1" a="1"/>
  <c r="U9546" i="1" s="1"/>
  <c r="U9547" i="1" a="1"/>
  <c r="U9547" i="1" s="1"/>
  <c r="U9548" i="1" a="1"/>
  <c r="U9548" i="1" s="1"/>
  <c r="U9549" i="1" a="1"/>
  <c r="U9549" i="1" s="1"/>
  <c r="U9550" i="1" a="1"/>
  <c r="U9550" i="1" s="1"/>
  <c r="U9551" i="1" a="1"/>
  <c r="U9551" i="1" s="1"/>
  <c r="U9552" i="1" a="1"/>
  <c r="U9552" i="1" s="1"/>
  <c r="U9553" i="1" a="1"/>
  <c r="U9553" i="1" s="1"/>
  <c r="U9554" i="1" a="1"/>
  <c r="U9554" i="1" s="1"/>
  <c r="U9555" i="1" a="1"/>
  <c r="U9555" i="1" s="1"/>
  <c r="U9556" i="1" a="1"/>
  <c r="U9556" i="1" s="1"/>
  <c r="U9557" i="1" a="1"/>
  <c r="U9557" i="1" s="1"/>
  <c r="U9558" i="1" a="1"/>
  <c r="U9558" i="1" s="1"/>
  <c r="U9559" i="1" a="1"/>
  <c r="U9559" i="1" s="1"/>
  <c r="U9560" i="1" a="1"/>
  <c r="U9560" i="1" s="1"/>
  <c r="U9561" i="1" a="1"/>
  <c r="U9561" i="1" s="1"/>
  <c r="U9562" i="1" a="1"/>
  <c r="U9562" i="1" s="1"/>
  <c r="U9563" i="1" a="1"/>
  <c r="U9563" i="1" s="1"/>
  <c r="U9564" i="1" a="1"/>
  <c r="U9564" i="1" s="1"/>
  <c r="U9565" i="1" a="1"/>
  <c r="U9565" i="1" s="1"/>
  <c r="U9566" i="1" a="1"/>
  <c r="U9566" i="1" s="1"/>
  <c r="U9567" i="1" a="1"/>
  <c r="U9567" i="1" s="1"/>
  <c r="U9568" i="1" a="1"/>
  <c r="U9568" i="1" s="1"/>
  <c r="U9569" i="1" a="1"/>
  <c r="U9569" i="1" s="1"/>
  <c r="U9570" i="1" a="1"/>
  <c r="U9570" i="1" s="1"/>
  <c r="U9571" i="1" a="1"/>
  <c r="U9571" i="1" s="1"/>
  <c r="U9572" i="1" a="1"/>
  <c r="U9572" i="1" s="1"/>
  <c r="U9573" i="1" a="1"/>
  <c r="U9573" i="1" s="1"/>
  <c r="U9574" i="1" a="1"/>
  <c r="U9574" i="1" s="1"/>
  <c r="U9575" i="1" a="1"/>
  <c r="U9575" i="1" s="1"/>
  <c r="U9576" i="1" a="1"/>
  <c r="U9576" i="1" s="1"/>
  <c r="U9577" i="1" a="1"/>
  <c r="U9577" i="1" s="1"/>
  <c r="U9578" i="1" a="1"/>
  <c r="U9578" i="1" s="1"/>
  <c r="U9579" i="1" a="1"/>
  <c r="U9579" i="1" s="1"/>
  <c r="U9580" i="1" a="1"/>
  <c r="U9580" i="1" s="1"/>
  <c r="U9581" i="1" a="1"/>
  <c r="U9581" i="1" s="1"/>
  <c r="U9582" i="1" a="1"/>
  <c r="U9582" i="1" s="1"/>
  <c r="U9583" i="1" a="1"/>
  <c r="U9583" i="1" s="1"/>
  <c r="U9584" i="1" a="1"/>
  <c r="U9584" i="1" s="1"/>
  <c r="U9585" i="1" a="1"/>
  <c r="U9585" i="1" s="1"/>
  <c r="U9586" i="1" a="1"/>
  <c r="U9586" i="1" s="1"/>
  <c r="U9587" i="1" a="1"/>
  <c r="U9587" i="1" s="1"/>
  <c r="U9588" i="1" a="1"/>
  <c r="U9588" i="1" s="1"/>
  <c r="U9589" i="1" a="1"/>
  <c r="U9589" i="1" s="1"/>
  <c r="U9590" i="1" a="1"/>
  <c r="U9590" i="1" s="1"/>
  <c r="U9591" i="1" a="1"/>
  <c r="U9591" i="1" s="1"/>
  <c r="U9592" i="1" a="1"/>
  <c r="U9592" i="1" s="1"/>
  <c r="U9593" i="1" a="1"/>
  <c r="U9593" i="1" s="1"/>
  <c r="U9594" i="1" a="1"/>
  <c r="U9594" i="1" s="1"/>
  <c r="U9595" i="1" a="1"/>
  <c r="U9595" i="1" s="1"/>
  <c r="U9596" i="1" a="1"/>
  <c r="U9596" i="1" s="1"/>
  <c r="U9597" i="1" a="1"/>
  <c r="U9597" i="1" s="1"/>
  <c r="U9598" i="1" a="1"/>
  <c r="U9598" i="1" s="1"/>
  <c r="U9599" i="1" a="1"/>
  <c r="U9599" i="1" s="1"/>
  <c r="U9600" i="1" a="1"/>
  <c r="U9600" i="1" s="1"/>
  <c r="U9601" i="1" a="1"/>
  <c r="U9601" i="1" s="1"/>
  <c r="U9602" i="1" a="1"/>
  <c r="U9602" i="1" s="1"/>
  <c r="U9603" i="1" a="1"/>
  <c r="U9603" i="1" s="1"/>
  <c r="U9604" i="1" a="1"/>
  <c r="U9604" i="1" s="1"/>
  <c r="U9605" i="1" a="1"/>
  <c r="U9605" i="1" s="1"/>
  <c r="U9606" i="1" a="1"/>
  <c r="U9606" i="1" s="1"/>
  <c r="U9607" i="1" a="1"/>
  <c r="U9607" i="1" s="1"/>
  <c r="U9608" i="1" a="1"/>
  <c r="U9608" i="1" s="1"/>
  <c r="U9609" i="1" a="1"/>
  <c r="U9609" i="1" s="1"/>
  <c r="U9610" i="1" a="1"/>
  <c r="U9610" i="1" s="1"/>
  <c r="U9611" i="1" a="1"/>
  <c r="U9611" i="1" s="1"/>
  <c r="U9612" i="1" a="1"/>
  <c r="U9612" i="1" s="1"/>
  <c r="U9613" i="1" a="1"/>
  <c r="U9613" i="1" s="1"/>
  <c r="U9614" i="1" a="1"/>
  <c r="U9614" i="1" s="1"/>
  <c r="U9615" i="1" a="1"/>
  <c r="U9615" i="1" s="1"/>
  <c r="U9616" i="1" a="1"/>
  <c r="U9616" i="1" s="1"/>
  <c r="U9617" i="1" a="1"/>
  <c r="U9617" i="1" s="1"/>
  <c r="U9618" i="1" a="1"/>
  <c r="U9618" i="1" s="1"/>
  <c r="U9619" i="1" a="1"/>
  <c r="U9619" i="1" s="1"/>
  <c r="U9620" i="1" a="1"/>
  <c r="U9620" i="1" s="1"/>
  <c r="U9621" i="1" a="1"/>
  <c r="U9621" i="1" s="1"/>
  <c r="U9622" i="1" a="1"/>
  <c r="U9622" i="1" s="1"/>
  <c r="U9623" i="1" a="1"/>
  <c r="U9623" i="1" s="1"/>
  <c r="U9624" i="1" a="1"/>
  <c r="U9624" i="1" s="1"/>
  <c r="U9625" i="1" a="1"/>
  <c r="U9625" i="1" s="1"/>
  <c r="U9626" i="1" a="1"/>
  <c r="U9626" i="1" s="1"/>
  <c r="U9627" i="1" a="1"/>
  <c r="U9627" i="1" s="1"/>
  <c r="U9628" i="1" a="1"/>
  <c r="U9628" i="1" s="1"/>
  <c r="U9629" i="1" a="1"/>
  <c r="U9629" i="1" s="1"/>
  <c r="U9630" i="1" a="1"/>
  <c r="U9630" i="1" s="1"/>
  <c r="U9631" i="1" a="1"/>
  <c r="U9631" i="1" s="1"/>
  <c r="U9632" i="1" a="1"/>
  <c r="U9632" i="1" s="1"/>
  <c r="U9633" i="1" a="1"/>
  <c r="U9633" i="1" s="1"/>
  <c r="U9634" i="1" a="1"/>
  <c r="U9634" i="1" s="1"/>
  <c r="U9635" i="1" a="1"/>
  <c r="U9635" i="1" s="1"/>
  <c r="U9636" i="1" a="1"/>
  <c r="U9636" i="1" s="1"/>
  <c r="U9637" i="1" a="1"/>
  <c r="U9637" i="1" s="1"/>
  <c r="U9638" i="1" a="1"/>
  <c r="U9638" i="1" s="1"/>
  <c r="U9639" i="1" a="1"/>
  <c r="U9639" i="1" s="1"/>
  <c r="U9640" i="1" a="1"/>
  <c r="U9640" i="1" s="1"/>
  <c r="U9641" i="1" a="1"/>
  <c r="U9641" i="1" s="1"/>
  <c r="U9642" i="1" a="1"/>
  <c r="U9642" i="1" s="1"/>
  <c r="U9643" i="1" a="1"/>
  <c r="U9643" i="1" s="1"/>
  <c r="U9644" i="1" a="1"/>
  <c r="U9644" i="1" s="1"/>
  <c r="U9645" i="1" a="1"/>
  <c r="U9645" i="1" s="1"/>
  <c r="U9646" i="1" a="1"/>
  <c r="U9646" i="1" s="1"/>
  <c r="U9647" i="1" a="1"/>
  <c r="U9647" i="1" s="1"/>
  <c r="U9648" i="1" a="1"/>
  <c r="U9648" i="1" s="1"/>
  <c r="U9649" i="1" a="1"/>
  <c r="U9649" i="1" s="1"/>
  <c r="U9650" i="1" a="1"/>
  <c r="U9650" i="1" s="1"/>
  <c r="U9651" i="1" a="1"/>
  <c r="U9651" i="1" s="1"/>
  <c r="U9652" i="1" a="1"/>
  <c r="U9652" i="1" s="1"/>
  <c r="U9653" i="1" a="1"/>
  <c r="U9653" i="1" s="1"/>
  <c r="U9654" i="1" a="1"/>
  <c r="U9654" i="1" s="1"/>
  <c r="U9655" i="1" a="1"/>
  <c r="U9655" i="1" s="1"/>
  <c r="U9656" i="1" a="1"/>
  <c r="U9656" i="1" s="1"/>
  <c r="U9657" i="1" a="1"/>
  <c r="U9657" i="1" s="1"/>
  <c r="U9658" i="1" a="1"/>
  <c r="U9658" i="1" s="1"/>
  <c r="U9659" i="1" a="1"/>
  <c r="U9659" i="1" s="1"/>
  <c r="U9660" i="1" a="1"/>
  <c r="U9660" i="1" s="1"/>
  <c r="U9661" i="1" a="1"/>
  <c r="U9661" i="1" s="1"/>
  <c r="U9662" i="1" a="1"/>
  <c r="U9662" i="1" s="1"/>
  <c r="U9663" i="1" a="1"/>
  <c r="U9663" i="1" s="1"/>
  <c r="U9664" i="1" a="1"/>
  <c r="U9664" i="1" s="1"/>
  <c r="U9665" i="1" a="1"/>
  <c r="U9665" i="1" s="1"/>
  <c r="U9666" i="1" a="1"/>
  <c r="U9666" i="1" s="1"/>
  <c r="U9667" i="1" a="1"/>
  <c r="U9667" i="1" s="1"/>
  <c r="U9668" i="1" a="1"/>
  <c r="U9668" i="1" s="1"/>
  <c r="U9669" i="1" a="1"/>
  <c r="U9669" i="1" s="1"/>
  <c r="U9670" i="1" a="1"/>
  <c r="U9670" i="1" s="1"/>
  <c r="U9671" i="1" a="1"/>
  <c r="U9671" i="1" s="1"/>
  <c r="U9672" i="1" a="1"/>
  <c r="U9672" i="1" s="1"/>
  <c r="U9673" i="1" a="1"/>
  <c r="U9673" i="1" s="1"/>
  <c r="U9674" i="1" a="1"/>
  <c r="U9674" i="1" s="1"/>
  <c r="U9675" i="1" a="1"/>
  <c r="U9675" i="1" s="1"/>
  <c r="U9676" i="1" a="1"/>
  <c r="U9676" i="1" s="1"/>
  <c r="U9677" i="1" a="1"/>
  <c r="U9677" i="1" s="1"/>
  <c r="U9678" i="1" a="1"/>
  <c r="U9678" i="1" s="1"/>
  <c r="U9679" i="1" a="1"/>
  <c r="U9679" i="1" s="1"/>
  <c r="U9680" i="1" a="1"/>
  <c r="U9680" i="1" s="1"/>
  <c r="U9681" i="1" a="1"/>
  <c r="U9681" i="1" s="1"/>
  <c r="U9682" i="1" a="1"/>
  <c r="U9682" i="1" s="1"/>
  <c r="U9683" i="1" a="1"/>
  <c r="U9683" i="1" s="1"/>
  <c r="U9684" i="1" a="1"/>
  <c r="U9684" i="1" s="1"/>
  <c r="U9685" i="1" a="1"/>
  <c r="U9685" i="1" s="1"/>
  <c r="U9686" i="1" a="1"/>
  <c r="U9686" i="1" s="1"/>
  <c r="U9687" i="1" a="1"/>
  <c r="U9687" i="1" s="1"/>
  <c r="U9688" i="1" a="1"/>
  <c r="U9688" i="1" s="1"/>
  <c r="U9689" i="1" a="1"/>
  <c r="U9689" i="1" s="1"/>
  <c r="U9690" i="1" a="1"/>
  <c r="U9690" i="1" s="1"/>
  <c r="U9691" i="1" a="1"/>
  <c r="U9691" i="1" s="1"/>
  <c r="U9692" i="1" a="1"/>
  <c r="U9692" i="1" s="1"/>
  <c r="U9693" i="1" a="1"/>
  <c r="U9693" i="1" s="1"/>
  <c r="U9694" i="1" a="1"/>
  <c r="U9694" i="1" s="1"/>
  <c r="U9695" i="1" a="1"/>
  <c r="U9695" i="1" s="1"/>
  <c r="U9696" i="1" a="1"/>
  <c r="U9696" i="1" s="1"/>
  <c r="U9697" i="1" a="1"/>
  <c r="U9697" i="1" s="1"/>
  <c r="U9698" i="1" a="1"/>
  <c r="U9698" i="1" s="1"/>
  <c r="U9699" i="1" a="1"/>
  <c r="U9699" i="1" s="1"/>
  <c r="U9700" i="1" a="1"/>
  <c r="U9700" i="1" s="1"/>
  <c r="U9701" i="1" a="1"/>
  <c r="U9701" i="1" s="1"/>
  <c r="U9702" i="1" a="1"/>
  <c r="U9702" i="1" s="1"/>
  <c r="U9703" i="1" a="1"/>
  <c r="U9703" i="1" s="1"/>
  <c r="U9704" i="1" a="1"/>
  <c r="U9704" i="1" s="1"/>
  <c r="U9705" i="1" a="1"/>
  <c r="U9705" i="1" s="1"/>
  <c r="U9706" i="1" a="1"/>
  <c r="U9706" i="1" s="1"/>
  <c r="U9707" i="1" a="1"/>
  <c r="U9707" i="1" s="1"/>
  <c r="U9708" i="1" a="1"/>
  <c r="U9708" i="1" s="1"/>
  <c r="U9709" i="1" a="1"/>
  <c r="U9709" i="1" s="1"/>
  <c r="U9710" i="1" a="1"/>
  <c r="U9710" i="1" s="1"/>
  <c r="U9711" i="1" a="1"/>
  <c r="U9711" i="1" s="1"/>
  <c r="U9712" i="1" a="1"/>
  <c r="U9712" i="1" s="1"/>
  <c r="U9713" i="1" a="1"/>
  <c r="U9713" i="1" s="1"/>
  <c r="U9714" i="1" a="1"/>
  <c r="U9714" i="1" s="1"/>
  <c r="U9715" i="1" a="1"/>
  <c r="U9715" i="1" s="1"/>
  <c r="U9716" i="1" a="1"/>
  <c r="U9716" i="1" s="1"/>
  <c r="U9717" i="1" a="1"/>
  <c r="U9717" i="1" s="1"/>
  <c r="U9718" i="1" a="1"/>
  <c r="U9718" i="1" s="1"/>
  <c r="U9719" i="1" a="1"/>
  <c r="U9719" i="1" s="1"/>
  <c r="U9720" i="1" a="1"/>
  <c r="U9720" i="1" s="1"/>
  <c r="U9721" i="1" a="1"/>
  <c r="U9721" i="1" s="1"/>
  <c r="U9722" i="1" a="1"/>
  <c r="U9722" i="1" s="1"/>
  <c r="U9723" i="1" a="1"/>
  <c r="U9723" i="1" s="1"/>
  <c r="U9724" i="1" a="1"/>
  <c r="U9724" i="1" s="1"/>
  <c r="U9725" i="1" a="1"/>
  <c r="U9725" i="1" s="1"/>
  <c r="U9726" i="1" a="1"/>
  <c r="U9726" i="1" s="1"/>
  <c r="U9727" i="1" a="1"/>
  <c r="U9727" i="1" s="1"/>
  <c r="U9728" i="1" a="1"/>
  <c r="U9728" i="1" s="1"/>
  <c r="U9729" i="1" a="1"/>
  <c r="U9729" i="1" s="1"/>
  <c r="U9730" i="1" a="1"/>
  <c r="U9730" i="1" s="1"/>
  <c r="U9731" i="1" a="1"/>
  <c r="U9731" i="1" s="1"/>
  <c r="U9732" i="1" a="1"/>
  <c r="U9732" i="1" s="1"/>
  <c r="U9733" i="1" a="1"/>
  <c r="U9733" i="1" s="1"/>
  <c r="U9734" i="1" a="1"/>
  <c r="U9734" i="1" s="1"/>
  <c r="U9735" i="1" a="1"/>
  <c r="U9735" i="1" s="1"/>
  <c r="U9736" i="1" a="1"/>
  <c r="U9736" i="1" s="1"/>
  <c r="U9737" i="1" a="1"/>
  <c r="U9737" i="1" s="1"/>
  <c r="U9738" i="1" a="1"/>
  <c r="U9738" i="1" s="1"/>
  <c r="U9739" i="1" a="1"/>
  <c r="U9739" i="1" s="1"/>
  <c r="U9740" i="1" a="1"/>
  <c r="U9740" i="1" s="1"/>
  <c r="U9741" i="1" a="1"/>
  <c r="U9741" i="1" s="1"/>
  <c r="U9742" i="1" a="1"/>
  <c r="U9742" i="1" s="1"/>
  <c r="U9743" i="1" a="1"/>
  <c r="U9743" i="1" s="1"/>
  <c r="U9744" i="1" a="1"/>
  <c r="U9744" i="1" s="1"/>
  <c r="U9745" i="1" a="1"/>
  <c r="U9745" i="1" s="1"/>
  <c r="U9746" i="1" a="1"/>
  <c r="U9746" i="1" s="1"/>
  <c r="U9747" i="1" a="1"/>
  <c r="U9747" i="1" s="1"/>
  <c r="U9748" i="1" a="1"/>
  <c r="U9748" i="1" s="1"/>
  <c r="U9749" i="1" a="1"/>
  <c r="U9749" i="1" s="1"/>
  <c r="U9750" i="1" a="1"/>
  <c r="U9750" i="1" s="1"/>
  <c r="U9751" i="1" a="1"/>
  <c r="U9751" i="1" s="1"/>
  <c r="U9752" i="1" a="1"/>
  <c r="U9752" i="1" s="1"/>
  <c r="U9753" i="1" a="1"/>
  <c r="U9753" i="1" s="1"/>
  <c r="U9754" i="1" a="1"/>
  <c r="U9754" i="1" s="1"/>
  <c r="U9755" i="1" a="1"/>
  <c r="U9755" i="1" s="1"/>
  <c r="U9756" i="1" a="1"/>
  <c r="U9756" i="1" s="1"/>
  <c r="U9757" i="1" a="1"/>
  <c r="U9757" i="1" s="1"/>
  <c r="U9758" i="1" a="1"/>
  <c r="U9758" i="1" s="1"/>
  <c r="U9759" i="1" a="1"/>
  <c r="U9759" i="1" s="1"/>
  <c r="U9760" i="1" a="1"/>
  <c r="U9760" i="1" s="1"/>
  <c r="U9761" i="1" a="1"/>
  <c r="U9761" i="1" s="1"/>
  <c r="U9762" i="1" a="1"/>
  <c r="U9762" i="1" s="1"/>
  <c r="U9763" i="1" a="1"/>
  <c r="U9763" i="1" s="1"/>
  <c r="U9764" i="1" a="1"/>
  <c r="U9764" i="1" s="1"/>
  <c r="U9765" i="1" a="1"/>
  <c r="U9765" i="1" s="1"/>
  <c r="U9766" i="1" a="1"/>
  <c r="U9766" i="1" s="1"/>
  <c r="U9767" i="1" a="1"/>
  <c r="U9767" i="1" s="1"/>
  <c r="U9768" i="1" a="1"/>
  <c r="U9768" i="1" s="1"/>
  <c r="U9769" i="1" a="1"/>
  <c r="U9769" i="1" s="1"/>
  <c r="U9770" i="1" a="1"/>
  <c r="U9770" i="1" s="1"/>
  <c r="U9771" i="1" a="1"/>
  <c r="U9771" i="1" s="1"/>
  <c r="U9772" i="1" a="1"/>
  <c r="U9772" i="1" s="1"/>
  <c r="U9773" i="1" a="1"/>
  <c r="U9773" i="1" s="1"/>
  <c r="U9774" i="1" a="1"/>
  <c r="U9774" i="1" s="1"/>
  <c r="U9775" i="1" a="1"/>
  <c r="U9775" i="1" s="1"/>
  <c r="U9776" i="1" a="1"/>
  <c r="U9776" i="1" s="1"/>
  <c r="U9777" i="1" a="1"/>
  <c r="U9777" i="1" s="1"/>
  <c r="U9778" i="1" a="1"/>
  <c r="U9778" i="1" s="1"/>
  <c r="U9779" i="1" a="1"/>
  <c r="U9779" i="1" s="1"/>
  <c r="U9780" i="1" a="1"/>
  <c r="U9780" i="1" s="1"/>
  <c r="U9781" i="1" a="1"/>
  <c r="U9781" i="1" s="1"/>
  <c r="U9782" i="1" a="1"/>
  <c r="U9782" i="1" s="1"/>
  <c r="U9783" i="1" a="1"/>
  <c r="U9783" i="1" s="1"/>
  <c r="U9784" i="1" a="1"/>
  <c r="U9784" i="1" s="1"/>
  <c r="U9785" i="1" a="1"/>
  <c r="U9785" i="1" s="1"/>
  <c r="U9786" i="1" a="1"/>
  <c r="U9786" i="1" s="1"/>
  <c r="U9787" i="1" a="1"/>
  <c r="U9787" i="1" s="1"/>
  <c r="U9788" i="1" a="1"/>
  <c r="U9788" i="1" s="1"/>
  <c r="U9789" i="1" a="1"/>
  <c r="U9789" i="1" s="1"/>
  <c r="U9790" i="1" a="1"/>
  <c r="U9790" i="1" s="1"/>
  <c r="U9791" i="1" a="1"/>
  <c r="U9791" i="1" s="1"/>
  <c r="U9792" i="1" a="1"/>
  <c r="U9792" i="1" s="1"/>
  <c r="U9793" i="1" a="1"/>
  <c r="U9793" i="1" s="1"/>
  <c r="U9794" i="1" a="1"/>
  <c r="U9794" i="1" s="1"/>
  <c r="U9795" i="1" a="1"/>
  <c r="U9795" i="1" s="1"/>
  <c r="U9796" i="1" a="1"/>
  <c r="U9796" i="1" s="1"/>
  <c r="U9797" i="1" a="1"/>
  <c r="U9797" i="1" s="1"/>
  <c r="U9798" i="1" a="1"/>
  <c r="U9798" i="1" s="1"/>
  <c r="U9799" i="1" a="1"/>
  <c r="U9799" i="1" s="1"/>
  <c r="U9800" i="1" a="1"/>
  <c r="U9800" i="1" s="1"/>
  <c r="U9801" i="1" a="1"/>
  <c r="U9801" i="1" s="1"/>
  <c r="U9802" i="1" a="1"/>
  <c r="U9802" i="1" s="1"/>
  <c r="U9803" i="1" a="1"/>
  <c r="U9803" i="1" s="1"/>
  <c r="U9804" i="1" a="1"/>
  <c r="U9804" i="1" s="1"/>
  <c r="U9805" i="1" a="1"/>
  <c r="U9805" i="1" s="1"/>
  <c r="U9806" i="1" a="1"/>
  <c r="U9806" i="1" s="1"/>
  <c r="U9807" i="1" a="1"/>
  <c r="U9807" i="1" s="1"/>
  <c r="U9808" i="1" a="1"/>
  <c r="U9808" i="1" s="1"/>
  <c r="U9809" i="1" a="1"/>
  <c r="U9809" i="1" s="1"/>
  <c r="U9810" i="1" a="1"/>
  <c r="U9810" i="1" s="1"/>
  <c r="U9811" i="1" a="1"/>
  <c r="U9811" i="1" s="1"/>
  <c r="U9812" i="1" a="1"/>
  <c r="U9812" i="1" s="1"/>
  <c r="U9813" i="1" a="1"/>
  <c r="U9813" i="1" s="1"/>
  <c r="U9814" i="1" a="1"/>
  <c r="U9814" i="1" s="1"/>
  <c r="U9815" i="1" a="1"/>
  <c r="U9815" i="1" s="1"/>
  <c r="U9816" i="1" a="1"/>
  <c r="U9816" i="1" s="1"/>
  <c r="U9817" i="1" a="1"/>
  <c r="U9817" i="1" s="1"/>
  <c r="U9818" i="1" a="1"/>
  <c r="U9818" i="1" s="1"/>
  <c r="U9819" i="1" a="1"/>
  <c r="U9819" i="1" s="1"/>
  <c r="U9820" i="1" a="1"/>
  <c r="U9820" i="1" s="1"/>
  <c r="U9821" i="1" a="1"/>
  <c r="U9821" i="1" s="1"/>
  <c r="U9822" i="1" a="1"/>
  <c r="U9822" i="1" s="1"/>
  <c r="U9823" i="1" a="1"/>
  <c r="U9823" i="1" s="1"/>
  <c r="U9824" i="1" a="1"/>
  <c r="U9824" i="1" s="1"/>
  <c r="U9825" i="1" a="1"/>
  <c r="U9825" i="1" s="1"/>
  <c r="U9826" i="1" a="1"/>
  <c r="U9826" i="1" s="1"/>
  <c r="U9827" i="1" a="1"/>
  <c r="U9827" i="1" s="1"/>
  <c r="U9828" i="1" a="1"/>
  <c r="U9828" i="1" s="1"/>
  <c r="U9829" i="1" a="1"/>
  <c r="U9829" i="1" s="1"/>
  <c r="U9830" i="1" a="1"/>
  <c r="U9830" i="1" s="1"/>
  <c r="U9831" i="1" a="1"/>
  <c r="U9831" i="1" s="1"/>
  <c r="U9832" i="1" a="1"/>
  <c r="U9832" i="1" s="1"/>
  <c r="U9833" i="1" a="1"/>
  <c r="U9833" i="1" s="1"/>
  <c r="U9834" i="1" a="1"/>
  <c r="U9834" i="1" s="1"/>
  <c r="U9835" i="1" a="1"/>
  <c r="U9835" i="1" s="1"/>
  <c r="U9836" i="1" a="1"/>
  <c r="U9836" i="1" s="1"/>
  <c r="U9837" i="1" a="1"/>
  <c r="U9837" i="1" s="1"/>
  <c r="U9838" i="1" a="1"/>
  <c r="U9838" i="1" s="1"/>
  <c r="U9839" i="1" a="1"/>
  <c r="U9839" i="1" s="1"/>
  <c r="U9840" i="1" a="1"/>
  <c r="U9840" i="1" s="1"/>
  <c r="U9841" i="1" a="1"/>
  <c r="U9841" i="1" s="1"/>
  <c r="U9842" i="1" a="1"/>
  <c r="U9842" i="1" s="1"/>
  <c r="U9843" i="1" a="1"/>
  <c r="U9843" i="1" s="1"/>
  <c r="U9844" i="1" a="1"/>
  <c r="U9844" i="1" s="1"/>
  <c r="U9845" i="1" a="1"/>
  <c r="U9845" i="1" s="1"/>
  <c r="U9846" i="1" a="1"/>
  <c r="U9846" i="1" s="1"/>
  <c r="U9847" i="1" a="1"/>
  <c r="U9847" i="1" s="1"/>
  <c r="U9848" i="1" a="1"/>
  <c r="U9848" i="1" s="1"/>
  <c r="U9849" i="1" a="1"/>
  <c r="U9849" i="1" s="1"/>
  <c r="U9850" i="1" a="1"/>
  <c r="U9850" i="1" s="1"/>
  <c r="U9851" i="1" a="1"/>
  <c r="U9851" i="1" s="1"/>
  <c r="U9852" i="1" a="1"/>
  <c r="U9852" i="1" s="1"/>
  <c r="U9853" i="1" a="1"/>
  <c r="U9853" i="1" s="1"/>
  <c r="U9854" i="1" a="1"/>
  <c r="U9854" i="1" s="1"/>
  <c r="U9855" i="1" a="1"/>
  <c r="U9855" i="1" s="1"/>
  <c r="U9856" i="1" a="1"/>
  <c r="U9856" i="1" s="1"/>
  <c r="U9857" i="1" a="1"/>
  <c r="U9857" i="1" s="1"/>
  <c r="U9858" i="1" a="1"/>
  <c r="U9858" i="1" s="1"/>
  <c r="U9859" i="1" a="1"/>
  <c r="U9859" i="1" s="1"/>
  <c r="U9860" i="1" a="1"/>
  <c r="U9860" i="1" s="1"/>
  <c r="U9861" i="1" a="1"/>
  <c r="U9861" i="1" s="1"/>
  <c r="U9862" i="1" a="1"/>
  <c r="U9862" i="1" s="1"/>
  <c r="U9863" i="1" a="1"/>
  <c r="U9863" i="1" s="1"/>
  <c r="U9864" i="1" a="1"/>
  <c r="U9864" i="1" s="1"/>
  <c r="U9865" i="1" a="1"/>
  <c r="U9865" i="1" s="1"/>
  <c r="U9866" i="1" a="1"/>
  <c r="U9866" i="1" s="1"/>
  <c r="U9867" i="1" a="1"/>
  <c r="U9867" i="1" s="1"/>
  <c r="U9868" i="1" a="1"/>
  <c r="U9868" i="1" s="1"/>
  <c r="U9869" i="1" a="1"/>
  <c r="U9869" i="1" s="1"/>
  <c r="U9870" i="1" a="1"/>
  <c r="U9870" i="1" s="1"/>
  <c r="U9871" i="1" a="1"/>
  <c r="U9871" i="1" s="1"/>
  <c r="U9872" i="1" a="1"/>
  <c r="U9872" i="1" s="1"/>
  <c r="U9873" i="1" a="1"/>
  <c r="U9873" i="1" s="1"/>
  <c r="U9874" i="1" a="1"/>
  <c r="U9874" i="1" s="1"/>
  <c r="U9875" i="1" a="1"/>
  <c r="U9875" i="1" s="1"/>
  <c r="U9876" i="1" a="1"/>
  <c r="U9876" i="1" s="1"/>
  <c r="U9877" i="1" a="1"/>
  <c r="U9877" i="1" s="1"/>
  <c r="U9878" i="1" a="1"/>
  <c r="U9878" i="1" s="1"/>
  <c r="U9879" i="1" a="1"/>
  <c r="U9879" i="1" s="1"/>
  <c r="U9880" i="1" a="1"/>
  <c r="U9880" i="1" s="1"/>
  <c r="U9881" i="1" a="1"/>
  <c r="U9881" i="1" s="1"/>
  <c r="U9882" i="1" a="1"/>
  <c r="U9882" i="1" s="1"/>
  <c r="U9883" i="1" a="1"/>
  <c r="U9883" i="1" s="1"/>
  <c r="U9884" i="1" a="1"/>
  <c r="U9884" i="1" s="1"/>
  <c r="U9885" i="1" a="1"/>
  <c r="U9885" i="1" s="1"/>
  <c r="U9886" i="1" a="1"/>
  <c r="U9886" i="1" s="1"/>
  <c r="U9887" i="1" a="1"/>
  <c r="U9887" i="1" s="1"/>
  <c r="U9888" i="1" a="1"/>
  <c r="U9888" i="1" s="1"/>
  <c r="U9889" i="1" a="1"/>
  <c r="U9889" i="1" s="1"/>
  <c r="U9890" i="1" a="1"/>
  <c r="U9890" i="1" s="1"/>
  <c r="U9891" i="1" a="1"/>
  <c r="U9891" i="1" s="1"/>
  <c r="U9892" i="1" a="1"/>
  <c r="U9892" i="1" s="1"/>
  <c r="U9893" i="1" a="1"/>
  <c r="U9893" i="1" s="1"/>
  <c r="U9894" i="1" a="1"/>
  <c r="U9894" i="1" s="1"/>
  <c r="U9895" i="1" a="1"/>
  <c r="U9895" i="1" s="1"/>
  <c r="U9896" i="1" a="1"/>
  <c r="U9896" i="1" s="1"/>
  <c r="U9897" i="1" a="1"/>
  <c r="U9897" i="1" s="1"/>
  <c r="U9898" i="1" a="1"/>
  <c r="U9898" i="1" s="1"/>
  <c r="U9899" i="1" a="1"/>
  <c r="U9899" i="1" s="1"/>
  <c r="U9900" i="1" a="1"/>
  <c r="U9900" i="1" s="1"/>
  <c r="U9901" i="1" a="1"/>
  <c r="U9901" i="1" s="1"/>
  <c r="U9902" i="1" a="1"/>
  <c r="U9902" i="1" s="1"/>
  <c r="U9903" i="1" a="1"/>
  <c r="U9903" i="1" s="1"/>
  <c r="U9904" i="1" a="1"/>
  <c r="U9904" i="1" s="1"/>
  <c r="U9905" i="1" a="1"/>
  <c r="U9905" i="1" s="1"/>
  <c r="U9906" i="1" a="1"/>
  <c r="U9906" i="1" s="1"/>
  <c r="U9907" i="1" a="1"/>
  <c r="U9907" i="1" s="1"/>
  <c r="U9908" i="1" a="1"/>
  <c r="U9908" i="1" s="1"/>
  <c r="U9909" i="1" a="1"/>
  <c r="U9909" i="1" s="1"/>
  <c r="U9910" i="1" a="1"/>
  <c r="U9910" i="1" s="1"/>
  <c r="U9911" i="1" a="1"/>
  <c r="U9911" i="1" s="1"/>
  <c r="U9912" i="1" a="1"/>
  <c r="U9912" i="1" s="1"/>
  <c r="U9913" i="1" a="1"/>
  <c r="U9913" i="1" s="1"/>
  <c r="U9914" i="1" a="1"/>
  <c r="U9914" i="1" s="1"/>
  <c r="U9915" i="1" a="1"/>
  <c r="U9915" i="1" s="1"/>
  <c r="U9916" i="1" a="1"/>
  <c r="U9916" i="1" s="1"/>
  <c r="U9917" i="1" a="1"/>
  <c r="U9917" i="1" s="1"/>
  <c r="U9918" i="1" a="1"/>
  <c r="U9918" i="1" s="1"/>
  <c r="U9919" i="1" a="1"/>
  <c r="U9919" i="1" s="1"/>
  <c r="U9920" i="1" a="1"/>
  <c r="U9920" i="1" s="1"/>
  <c r="U9921" i="1" a="1"/>
  <c r="U9921" i="1" s="1"/>
  <c r="U9922" i="1" a="1"/>
  <c r="U9922" i="1" s="1"/>
  <c r="U9923" i="1" a="1"/>
  <c r="U9923" i="1" s="1"/>
  <c r="U9924" i="1" a="1"/>
  <c r="U9924" i="1" s="1"/>
  <c r="U9925" i="1" a="1"/>
  <c r="U9925" i="1" s="1"/>
  <c r="U9926" i="1" a="1"/>
  <c r="U9926" i="1" s="1"/>
  <c r="U9927" i="1" a="1"/>
  <c r="U9927" i="1" s="1"/>
  <c r="U9928" i="1" a="1"/>
  <c r="U9928" i="1" s="1"/>
  <c r="U9929" i="1" a="1"/>
  <c r="U9929" i="1" s="1"/>
  <c r="U9930" i="1" a="1"/>
  <c r="U9930" i="1" s="1"/>
  <c r="U9931" i="1" a="1"/>
  <c r="U9931" i="1" s="1"/>
  <c r="U9932" i="1" a="1"/>
  <c r="U9932" i="1" s="1"/>
  <c r="U9933" i="1" a="1"/>
  <c r="U9933" i="1" s="1"/>
  <c r="U9934" i="1" a="1"/>
  <c r="U9934" i="1" s="1"/>
  <c r="U9935" i="1" a="1"/>
  <c r="U9935" i="1" s="1"/>
  <c r="U9936" i="1" a="1"/>
  <c r="U9936" i="1" s="1"/>
  <c r="U9937" i="1" a="1"/>
  <c r="U9937" i="1" s="1"/>
  <c r="U9938" i="1" a="1"/>
  <c r="U9938" i="1" s="1"/>
  <c r="U9939" i="1" a="1"/>
  <c r="U9939" i="1" s="1"/>
  <c r="U9940" i="1" a="1"/>
  <c r="U9940" i="1" s="1"/>
  <c r="U9941" i="1" a="1"/>
  <c r="U9941" i="1" s="1"/>
  <c r="U9942" i="1" a="1"/>
  <c r="U9942" i="1" s="1"/>
  <c r="U9943" i="1" a="1"/>
  <c r="U9943" i="1" s="1"/>
  <c r="U9944" i="1" a="1"/>
  <c r="U9944" i="1" s="1"/>
  <c r="U9945" i="1" a="1"/>
  <c r="U9945" i="1" s="1"/>
  <c r="U9946" i="1" a="1"/>
  <c r="U9946" i="1" s="1"/>
  <c r="U9947" i="1" a="1"/>
  <c r="U9947" i="1" s="1"/>
  <c r="U9948" i="1" a="1"/>
  <c r="U9948" i="1" s="1"/>
  <c r="U9949" i="1" a="1"/>
  <c r="U9949" i="1" s="1"/>
  <c r="U9950" i="1" a="1"/>
  <c r="U9950" i="1" s="1"/>
  <c r="U9951" i="1" a="1"/>
  <c r="U9951" i="1" s="1"/>
  <c r="U9952" i="1" a="1"/>
  <c r="U9952" i="1" s="1"/>
  <c r="U9953" i="1" a="1"/>
  <c r="U9953" i="1" s="1"/>
  <c r="U9954" i="1" a="1"/>
  <c r="U9954" i="1" s="1"/>
  <c r="U9955" i="1" a="1"/>
  <c r="U9955" i="1" s="1"/>
  <c r="U9956" i="1" a="1"/>
  <c r="U9956" i="1" s="1"/>
  <c r="U9957" i="1" a="1"/>
  <c r="U9957" i="1" s="1"/>
  <c r="U9958" i="1" a="1"/>
  <c r="U9958" i="1" s="1"/>
  <c r="U9959" i="1" a="1"/>
  <c r="U9959" i="1" s="1"/>
  <c r="U9960" i="1" a="1"/>
  <c r="U9960" i="1" s="1"/>
  <c r="U9961" i="1" a="1"/>
  <c r="U9961" i="1" s="1"/>
  <c r="U9962" i="1" a="1"/>
  <c r="U9962" i="1" s="1"/>
  <c r="U9963" i="1" a="1"/>
  <c r="U9963" i="1" s="1"/>
  <c r="U9964" i="1" a="1"/>
  <c r="U9964" i="1" s="1"/>
  <c r="U9965" i="1" a="1"/>
  <c r="U9965" i="1" s="1"/>
  <c r="U9966" i="1" a="1"/>
  <c r="U9966" i="1" s="1"/>
  <c r="U9967" i="1" a="1"/>
  <c r="U9967" i="1" s="1"/>
  <c r="U9968" i="1" a="1"/>
  <c r="U9968" i="1" s="1"/>
  <c r="U9969" i="1" a="1"/>
  <c r="U9969" i="1" s="1"/>
  <c r="U9970" i="1" a="1"/>
  <c r="U9970" i="1" s="1"/>
  <c r="U9971" i="1" a="1"/>
  <c r="U9971" i="1" s="1"/>
  <c r="U9972" i="1" a="1"/>
  <c r="U9972" i="1" s="1"/>
  <c r="U9973" i="1" a="1"/>
  <c r="U9973" i="1" s="1"/>
  <c r="U9974" i="1" a="1"/>
  <c r="U9974" i="1" s="1"/>
  <c r="U9975" i="1" a="1"/>
  <c r="U9975" i="1" s="1"/>
  <c r="U9976" i="1" a="1"/>
  <c r="U9976" i="1" s="1"/>
  <c r="U9977" i="1" a="1"/>
  <c r="U9977" i="1" s="1"/>
  <c r="U9978" i="1" a="1"/>
  <c r="U9978" i="1" s="1"/>
  <c r="U9979" i="1" a="1"/>
  <c r="U9979" i="1" s="1"/>
  <c r="U9980" i="1" a="1"/>
  <c r="U9980" i="1" s="1"/>
  <c r="U9981" i="1" a="1"/>
  <c r="U9981" i="1" s="1"/>
  <c r="U9982" i="1" a="1"/>
  <c r="U9982" i="1" s="1"/>
  <c r="U9983" i="1" a="1"/>
  <c r="U9983" i="1" s="1"/>
  <c r="U9984" i="1" a="1"/>
  <c r="U9984" i="1" s="1"/>
  <c r="U9985" i="1" a="1"/>
  <c r="U9985" i="1" s="1"/>
  <c r="U9986" i="1" a="1"/>
  <c r="U9986" i="1" s="1"/>
  <c r="U9987" i="1" a="1"/>
  <c r="U9987" i="1" s="1"/>
  <c r="U9988" i="1" a="1"/>
  <c r="U9988" i="1" s="1"/>
  <c r="U9989" i="1" a="1"/>
  <c r="U9989" i="1" s="1"/>
  <c r="U9990" i="1" a="1"/>
  <c r="U9990" i="1" s="1"/>
  <c r="U9991" i="1" a="1"/>
  <c r="U9991" i="1" s="1"/>
  <c r="U9992" i="1" a="1"/>
  <c r="U9992" i="1" s="1"/>
  <c r="U9993" i="1" a="1"/>
  <c r="U9993" i="1" s="1"/>
  <c r="U9994" i="1" a="1"/>
  <c r="U9994" i="1" s="1"/>
  <c r="U9995" i="1" a="1"/>
  <c r="U9995" i="1" s="1"/>
  <c r="U9996" i="1" a="1"/>
  <c r="U9996" i="1" s="1"/>
  <c r="U9997" i="1" a="1"/>
  <c r="U9997" i="1" s="1"/>
  <c r="U9998" i="1" a="1"/>
  <c r="U9998" i="1" s="1"/>
  <c r="U9999" i="1" a="1"/>
  <c r="U9999" i="1" s="1"/>
  <c r="U10000" i="1" a="1"/>
  <c r="U10000" i="1" s="1"/>
  <c r="U10001" i="1" a="1"/>
  <c r="U10001" i="1" s="1"/>
  <c r="U2" i="1" a="1"/>
  <c r="U2" i="1" s="1"/>
  <c r="G16" i="2" l="1"/>
  <c r="G17" i="2"/>
  <c r="G7" i="2"/>
  <c r="G11" i="2"/>
  <c r="G3" i="2"/>
  <c r="G12" i="2"/>
  <c r="B5" i="2"/>
  <c r="G8" i="2"/>
  <c r="G4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<sst xmlns="http://schemas.openxmlformats.org/spreadsheetml/2006/main" count="33931" uniqueCount="76">
  <si>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</si>
  <si>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</si>
  <si>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</si>
  <si>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</si>
  <si>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</si>
  <si>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</si>
  <si>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</si>
  <si>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</si>
  <si>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</si>
  <si>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</si>
  <si>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</si>
  <si>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</si>
  <si>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</si>
  <si>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</si>
  <si>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</si>
  <si>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</si>
  <si>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</si>
  <si>
    <t>transaction_frequency</t>
  </si>
  <si>
    <t>avg_txn_value</t>
  </si>
  <si>
    <t>failed_transactions</t>
  </si>
  <si>
    <t>last_transaction_days</t>
  </si>
  <si>
    <t>payment_failure_rate</t>
  </si>
  <si>
    <t>monthly_txn_volume</t>
  </si>
  <si>
    <t>Age_Bucket</t>
  </si>
  <si>
    <t>Tenure_Bucket</t>
  </si>
  <si>
    <t>Risk_Segment</t>
  </si>
  <si>
    <t>METRIC</t>
  </si>
  <si>
    <t>VALUE</t>
  </si>
  <si>
    <t>Total Customers</t>
  </si>
  <si>
    <t>Churned Customers</t>
  </si>
  <si>
    <t>Retained Customers</t>
  </si>
  <si>
    <t>Churn Rate %</t>
  </si>
  <si>
    <t>Total</t>
  </si>
  <si>
    <t>Churned</t>
  </si>
  <si>
    <t>Churn Rate</t>
  </si>
  <si>
    <t>Status</t>
  </si>
  <si>
    <t>Churm Rate</t>
  </si>
  <si>
    <t>Active</t>
  </si>
  <si>
    <t>Inactive</t>
  </si>
  <si>
    <t>Products</t>
  </si>
  <si>
    <t>1 Product</t>
  </si>
  <si>
    <t>4 Product</t>
  </si>
  <si>
    <t>3 Product</t>
  </si>
  <si>
    <t>2 Product</t>
  </si>
  <si>
    <t>Segment</t>
  </si>
  <si>
    <t>Average Balance</t>
  </si>
  <si>
    <t>Retained</t>
  </si>
  <si>
    <t>Metric</t>
  </si>
  <si>
    <t>Value</t>
  </si>
  <si>
    <t>Revenue At Risk</t>
  </si>
  <si>
    <t>High Risk</t>
  </si>
  <si>
    <t>Medium Risk</t>
  </si>
  <si>
    <t>Low Risk</t>
  </si>
  <si>
    <t>Grand Total</t>
  </si>
  <si>
    <t>18-29</t>
  </si>
  <si>
    <t>30-44</t>
  </si>
  <si>
    <t>45+</t>
  </si>
  <si>
    <t>Average of Exited</t>
  </si>
  <si>
    <t>0-2 Years</t>
  </si>
  <si>
    <t>3-5 Years</t>
  </si>
  <si>
    <t>6-8 Years</t>
  </si>
  <si>
    <t>9-10 Years</t>
  </si>
  <si>
    <t>FINTECH CHURN INTELLIGENCE
EXECUTIVE DASHBOARD</t>
  </si>
  <si>
    <t>CHURN RATE</t>
  </si>
  <si>
    <t>CHURNED CUSTOMERS</t>
  </si>
  <si>
    <t>REVENUE AT RISK</t>
  </si>
  <si>
    <t>€80.94M</t>
  </si>
  <si>
    <t>HIGHEST RISK MARKET</t>
  </si>
  <si>
    <t>Tenure Bucket</t>
  </si>
  <si>
    <t>Age Bucket</t>
  </si>
  <si>
    <t>• Germany churn rate is 32.44%, ~2x France and Spain.</t>
  </si>
  <si>
    <t>• Inactive customers churn 1.9x more than active customers.</t>
  </si>
  <si>
    <t>• Customers with 2 products show the lowest churn (7.58%).</t>
  </si>
  <si>
    <t>• Churned customers hold higher balances (€91k vs €73k).</t>
  </si>
  <si>
    <t>• Revenue at Risk exceeds €80.9M.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</si>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</sst>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0" borderId="0" xfId="42" applyFont="1"/>
    <xf numFmtId="10" fontId="0" fillId="0" borderId="0" xfId="42" applyNumberFormat="1" applyFon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/>
    <xf numFmtId="0" fontId="17" fillId="33" borderId="0" xfId="0" applyFont="1" applyFill="1"/>
    <xf numFmtId="10" fontId="21" fillId="33" borderId="0" xfId="0" applyNumberFormat="1" applyFont="1" applyFill="1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0" borderId="0" xfId="0" applyFont="1"/>
    <xf numFmtId="0" fontId="0" fillId="34" borderId="0" xfId="0" applyFill="1"/>
    <xf numFmtId="0" fontId="24" fillId="34" borderId="0" xfId="0" applyFont="1" applyFill="1"/>
    <xf numFmtId="0" fontId="19" fillId="33" borderId="0" xfId="0" applyFont="1" applyFill="1" applyAlignment="1">
      <alignment horizontal="center" wrapText="1"/>
    </xf>
    <xf numFmtId="0" fontId="20" fillId="33" borderId="0" xfId="0" applyFont="1" applyFill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Fintech Churn Intelligence Guidance.xlsx]PIVOT_TABLES!PivotTable2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Tenure Bucket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PIVOT_TABLES!$D$4:$D$8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6-8 Years</c:v>
                </c:pt>
                <c:pt idx="3">
                  <c:v>9-10 Years</c:v>
                </c:pt>
              </c:strCache>
            </c:strRef>
          </c:cat>
          <c:val>
            <c:numRef>
              <c:f>PIVOT_TABLES!$E$4:$E$8</c:f>
              <c:numCache>
                <c:formatCode>0.00%</c:formatCode>
                <c:ptCount val="4"/>
                <c:pt idx="0">
                  <c:v>0.21153846153846154</c:v>
                </c:pt>
                <c:pt idx="1">
                  <c:v>0.20764119601328904</c:v>
                </c:pt>
                <c:pt idx="2">
                  <c:v>0.18874172185430463</c:v>
                </c:pt>
                <c:pt idx="3">
                  <c:v>0.2130257801899593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8-4647-9716-AC34637D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0053952"/>
        <c:axId val="1865043904"/>
      </c:lineChart>
      <c:catAx>
        <c:axId val="150005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43904"/>
        <c:crosses val="autoZero"/>
        <c:auto val="1"/>
        <c:lblAlgn val="ctr"/>
        <c:lblOffset val="100"/>
        <c:noMultiLvlLbl val="0"/>
      </c:catAx>
      <c:valAx>
        <c:axId val="186504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5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ANALYSIS!$E$1:$G$1</c:f>
              <c:strCache>
                <c:ptCount val="3"/>
                <c:pt idx="0">
                  <c:v>Total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ANALYSIS!$E$2:$G$2</c:f>
              <c:numCache>
                <c:formatCode>General</c:formatCode>
                <c:ptCount val="3"/>
                <c:pt idx="0">
                  <c:v>5014</c:v>
                </c:pt>
                <c:pt idx="1">
                  <c:v>810</c:v>
                </c:pt>
                <c:pt idx="2" formatCode="0.00%">
                  <c:v>0.16154766653370561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C94A-88A4-285900F4C36F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ANALYSIS!$E$1:$G$1</c:f>
              <c:strCache>
                <c:ptCount val="3"/>
                <c:pt idx="0">
                  <c:v>Total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ANALYSIS!$E$3:$G$3</c:f>
              <c:numCache>
                <c:formatCode>General</c:formatCode>
                <c:ptCount val="3"/>
                <c:pt idx="0">
                  <c:v>2509</c:v>
                </c:pt>
                <c:pt idx="1">
                  <c:v>814</c:v>
                </c:pt>
                <c:pt idx="2" formatCode="0.00%">
                  <c:v>0.32443204463929853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8-C94A-88A4-285900F4C36F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ANALYSIS!$E$1:$G$1</c:f>
              <c:strCache>
                <c:ptCount val="3"/>
                <c:pt idx="0">
                  <c:v>Total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ANALYSIS!$E$4:$G$4</c:f>
              <c:numCache>
                <c:formatCode>General</c:formatCode>
                <c:ptCount val="3"/>
                <c:pt idx="0">
                  <c:v>2477</c:v>
                </c:pt>
                <c:pt idx="1">
                  <c:v>413</c:v>
                </c:pt>
                <c:pt idx="2" formatCode="0.00%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8-C94A-88A4-285900F4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608704"/>
        <c:axId val="1475595776"/>
      </c:barChart>
      <c:catAx>
        <c:axId val="147260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95776"/>
        <c:crosses val="autoZero"/>
        <c:auto val="1"/>
        <c:lblAlgn val="ctr"/>
        <c:lblOffset val="100"/>
        <c:noMultiLvlLbl val="0"/>
      </c:catAx>
      <c:valAx>
        <c:axId val="14755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Active vs Inactive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ANALYSIS!$D$11:$D$12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ANALYSIS!$E$11:$E$12</c:f>
              <c:numCache>
                <c:formatCode>General</c:formatCode>
                <c:ptCount val="2"/>
                <c:pt idx="0">
                  <c:v>5151</c:v>
                </c:pt>
                <c:pt idx="1">
                  <c:v>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B-1B41-AAD6-3158B55AA61A}"/>
            </c:ext>
          </c:extLst>
        </c:ser>
        <c:ser>
          <c:idx val="1"/>
          <c:order val="1"/>
          <c:tx>
            <c:strRef>
              <c:f>ANALYSIS!$F$10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ANALYSIS!$D$11:$D$12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ANALYSIS!$F$11:$F$12</c:f>
              <c:numCache>
                <c:formatCode>General</c:formatCode>
                <c:ptCount val="2"/>
                <c:pt idx="0">
                  <c:v>735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B-1B41-AAD6-3158B55AA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972992"/>
        <c:axId val="1476012992"/>
      </c:barChart>
      <c:catAx>
        <c:axId val="185597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012992"/>
        <c:crosses val="autoZero"/>
        <c:auto val="1"/>
        <c:lblAlgn val="ctr"/>
        <c:lblOffset val="100"/>
        <c:noMultiLvlLbl val="0"/>
      </c:catAx>
      <c:valAx>
        <c:axId val="14760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Number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ANALYSIS!$D$15:$D$18</c:f>
              <c:strCache>
                <c:ptCount val="4"/>
                <c:pt idx="0">
                  <c:v>1 Product</c:v>
                </c:pt>
                <c:pt idx="1">
                  <c:v>2 Product</c:v>
                </c:pt>
                <c:pt idx="2">
                  <c:v>3 Product</c:v>
                </c:pt>
                <c:pt idx="3">
                  <c:v>4 Product</c:v>
                </c:pt>
              </c:strCache>
            </c:strRef>
          </c:cat>
          <c:val>
            <c:numRef>
              <c:f>ANALYSIS!$E$15:$E$18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D-C44B-A0A1-DA326696C93A}"/>
            </c:ext>
          </c:extLst>
        </c:ser>
        <c:ser>
          <c:idx val="1"/>
          <c:order val="1"/>
          <c:tx>
            <c:strRef>
              <c:f>ANALYSIS!$F$14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ANALYSIS!$D$15:$D$18</c:f>
              <c:strCache>
                <c:ptCount val="4"/>
                <c:pt idx="0">
                  <c:v>1 Product</c:v>
                </c:pt>
                <c:pt idx="1">
                  <c:v>2 Product</c:v>
                </c:pt>
                <c:pt idx="2">
                  <c:v>3 Product</c:v>
                </c:pt>
                <c:pt idx="3">
                  <c:v>4 Product</c:v>
                </c:pt>
              </c:strCache>
            </c:strRef>
          </c:cat>
          <c:val>
            <c:numRef>
              <c:f>ANALYSIS!$F$15:$F$18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D-C44B-A0A1-DA326696C93A}"/>
            </c:ext>
          </c:extLst>
        </c:ser>
        <c:ser>
          <c:idx val="2"/>
          <c:order val="2"/>
          <c:tx>
            <c:strRef>
              <c:f>ANALYSIS!$G$14</c:f>
              <c:strCache>
                <c:ptCount val="1"/>
                <c:pt idx="0">
                  <c:v>Churm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ANALYSIS!$D$15:$D$18</c:f>
              <c:strCache>
                <c:ptCount val="4"/>
                <c:pt idx="0">
                  <c:v>1 Product</c:v>
                </c:pt>
                <c:pt idx="1">
                  <c:v>2 Product</c:v>
                </c:pt>
                <c:pt idx="2">
                  <c:v>3 Product</c:v>
                </c:pt>
                <c:pt idx="3">
                  <c:v>4 Product</c:v>
                </c:pt>
              </c:strCache>
            </c:strRef>
          </c:cat>
          <c:val>
            <c:numRef>
              <c:f>ANALYSIS!$G$15:$G$18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D-C44B-A0A1-DA326696C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691520"/>
        <c:axId val="1864693312"/>
      </c:barChart>
      <c:catAx>
        <c:axId val="186469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93312"/>
        <c:crosses val="autoZero"/>
        <c:auto val="1"/>
        <c:lblAlgn val="ctr"/>
        <c:lblOffset val="100"/>
        <c:noMultiLvlLbl val="0"/>
      </c:catAx>
      <c:valAx>
        <c:axId val="18646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9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Fintech Churn Intelligence Guidance.xlsx]PIVOT_TABLES!PivotTable2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Tenure Bucket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PIVOT_TABLES!$D$4:$D$8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6-8 Years</c:v>
                </c:pt>
                <c:pt idx="3">
                  <c:v>9-10 Years</c:v>
                </c:pt>
              </c:strCache>
            </c:strRef>
          </c:cat>
          <c:val>
            <c:numRef>
              <c:f>PIVOT_TABLES!$E$4:$E$8</c:f>
              <c:numCache>
                <c:formatCode>0.00%</c:formatCode>
                <c:ptCount val="4"/>
                <c:pt idx="0">
                  <c:v>0.21153846153846154</c:v>
                </c:pt>
                <c:pt idx="1">
                  <c:v>0.20764119601328904</c:v>
                </c:pt>
                <c:pt idx="2">
                  <c:v>0.18874172185430463</c:v>
                </c:pt>
                <c:pt idx="3">
                  <c:v>0.2130257801899593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2-9B4F-8C3F-77A1D2C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0053952"/>
        <c:axId val="1865043904"/>
      </c:lineChart>
      <c:catAx>
        <c:axId val="150005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43904"/>
        <c:crosses val="autoZero"/>
        <c:auto val="1"/>
        <c:lblAlgn val="ctr"/>
        <c:lblOffset val="100"/>
        <c:noMultiLvlLbl val="0"/>
      </c:catAx>
      <c:valAx>
        <c:axId val="186504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5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14</xdr:row>
      <xdr:rowOff>50800</xdr:rowOff>
    </xdr:from>
    <xdr:to>
      <xdr:col>11</xdr:col>
      <xdr:colOff>755650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DC51CE-B76A-5341-F1DC-FF709FB4C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25400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0C7C0-9208-8047-A838-D3F4784D1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25400</xdr:colOff>
      <xdr:row>24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7A6B3-C7BD-814E-AF32-5D9EE92C9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27</xdr:row>
      <xdr:rowOff>38100</xdr:rowOff>
    </xdr:from>
    <xdr:to>
      <xdr:col>7</xdr:col>
      <xdr:colOff>25400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C19AB8-D79E-C842-A2D8-E689742F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25400</xdr:colOff>
      <xdr:row>42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A9E512-4510-7F4F-9437-004E46CB8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kumar gupta" refreshedDate="46176.407670370369" createdVersion="8" refreshedVersion="8" minRefreshableVersion="3" recordCount="10000" xr:uid="{9F3AB814-1939-8840-992C-54A66056D0A8}">
  <cacheSource type="worksheet">
    <worksheetSource ref="A1:U10001" sheet="Churn_Modelling"/>
  </cacheSource>
  <cacheFields count="21">
    <cacheField name="CustomerId" numFmtId="0">
      <sharedItems containsSemiMixedTypes="0" containsString="0" containsNumber="1" containsInteger="1" minValue="15565701" maxValue="15815690"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Balance" numFmtId="164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3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transaction_frequency" numFmtId="0">
      <sharedItems containsSemiMixedTypes="0" containsString="0" containsNumber="1" containsInteger="1" minValue="1" maxValue="30"/>
    </cacheField>
    <cacheField name="avg_txn_value" numFmtId="0">
      <sharedItems containsSemiMixedTypes="0" containsString="0" containsNumber="1" containsInteger="1" minValue="100" maxValue="5000"/>
    </cacheField>
    <cacheField name="failed_transactions" numFmtId="0">
      <sharedItems containsSemiMixedTypes="0" containsString="0" containsNumber="1" containsInteger="1" minValue="0" maxValue="10"/>
    </cacheField>
    <cacheField name="last_transaction_days" numFmtId="0">
      <sharedItems containsSemiMixedTypes="0" containsString="0" containsNumber="1" containsInteger="1" minValue="1" maxValue="180"/>
    </cacheField>
    <cacheField name="payment_failure_rate" numFmtId="0">
      <sharedItems containsSemiMixedTypes="0" containsString="0" containsNumber="1" minValue="0" maxValue="1"/>
    </cacheField>
    <cacheField name="monthly_txn_volume" numFmtId="0">
      <sharedItems containsSemiMixedTypes="0" containsString="0" containsNumber="1" containsInteger="1" minValue="101" maxValue="149760"/>
    </cacheField>
    <cacheField name="Age_Bucket" numFmtId="0">
      <sharedItems count="3">
        <s v="30-44"/>
        <s v="45+"/>
        <s v="18-29"/>
      </sharedItems>
    </cacheField>
    <cacheField name="Tenure_Bucket" numFmtId="0">
      <sharedItems count="4">
        <s v="0-2 Years"/>
        <s v="6-8 Years"/>
        <s v="3-5 Years"/>
        <s v="9-10 Years"/>
      </sharedItems>
    </cacheField>
    <cacheField name="Risk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619"/>
    <x v="0"/>
    <s v="Female"/>
    <x v="0"/>
    <n v="2"/>
    <n v="0"/>
    <n v="1"/>
    <n v="1"/>
    <n v="1"/>
    <n v="101348.88"/>
    <x v="0"/>
    <n v="25"/>
    <n v="644"/>
    <n v="4"/>
    <n v="67"/>
    <n v="0.16"/>
    <n v="16100"/>
    <x v="0"/>
    <x v="0"/>
    <s v="High Risk"/>
  </r>
  <r>
    <n v="15647311"/>
    <n v="608"/>
    <x v="1"/>
    <s v="Female"/>
    <x v="1"/>
    <n v="1"/>
    <n v="83807.86"/>
    <n v="1"/>
    <n v="0"/>
    <n v="1"/>
    <n v="112542.58"/>
    <x v="1"/>
    <n v="21"/>
    <n v="2464"/>
    <n v="7"/>
    <n v="82"/>
    <n v="0.33333333333333331"/>
    <n v="51744"/>
    <x v="0"/>
    <x v="0"/>
    <s v="High Risk"/>
  </r>
  <r>
    <n v="15619304"/>
    <n v="502"/>
    <x v="0"/>
    <s v="Female"/>
    <x v="0"/>
    <n v="8"/>
    <n v="159660.79999999999"/>
    <n v="3"/>
    <n v="1"/>
    <n v="0"/>
    <n v="113931.57"/>
    <x v="0"/>
    <n v="17"/>
    <n v="1472"/>
    <n v="9"/>
    <n v="176"/>
    <n v="0.52941176470588236"/>
    <n v="25024"/>
    <x v="0"/>
    <x v="1"/>
    <s v="High Risk"/>
  </r>
  <r>
    <n v="15701354"/>
    <n v="699"/>
    <x v="0"/>
    <s v="Female"/>
    <x v="2"/>
    <n v="1"/>
    <n v="0"/>
    <n v="2"/>
    <n v="0"/>
    <n v="0"/>
    <n v="93826.63"/>
    <x v="1"/>
    <n v="22"/>
    <n v="3734"/>
    <n v="8"/>
    <n v="60"/>
    <n v="0.36363636363636365"/>
    <n v="82148"/>
    <x v="1"/>
    <x v="0"/>
    <s v="Medium Risk"/>
  </r>
  <r>
    <n v="15737888"/>
    <n v="850"/>
    <x v="1"/>
    <s v="Female"/>
    <x v="3"/>
    <n v="2"/>
    <n v="125510.82"/>
    <n v="1"/>
    <n v="1"/>
    <n v="1"/>
    <n v="79084.100000000006"/>
    <x v="1"/>
    <n v="30"/>
    <n v="4992"/>
    <n v="5"/>
    <n v="143"/>
    <n v="0.16666666666666666"/>
    <n v="149760"/>
    <x v="2"/>
    <x v="0"/>
    <s v="High Risk"/>
  </r>
  <r>
    <n v="15574012"/>
    <n v="645"/>
    <x v="1"/>
    <s v="Male"/>
    <x v="4"/>
    <n v="8"/>
    <n v="113755.78"/>
    <n v="2"/>
    <n v="1"/>
    <n v="0"/>
    <n v="149756.71"/>
    <x v="0"/>
    <n v="16"/>
    <n v="1101"/>
    <n v="7"/>
    <n v="96"/>
    <n v="0.4375"/>
    <n v="17616"/>
    <x v="0"/>
    <x v="1"/>
    <s v="High Risk"/>
  </r>
  <r>
    <n v="15592531"/>
    <n v="822"/>
    <x v="0"/>
    <s v="Male"/>
    <x v="5"/>
    <n v="7"/>
    <n v="0"/>
    <n v="2"/>
    <n v="1"/>
    <n v="1"/>
    <n v="10062.799999999999"/>
    <x v="1"/>
    <n v="28"/>
    <n v="709"/>
    <n v="7"/>
    <n v="40"/>
    <n v="0.25"/>
    <n v="19852"/>
    <x v="2"/>
    <x v="1"/>
    <s v="Medium Risk"/>
  </r>
  <r>
    <n v="15656148"/>
    <n v="376"/>
    <x v="2"/>
    <s v="Female"/>
    <x v="6"/>
    <n v="4"/>
    <n v="115046.74"/>
    <n v="4"/>
    <n v="1"/>
    <n v="0"/>
    <n v="119346.88"/>
    <x v="0"/>
    <n v="25"/>
    <n v="3371"/>
    <n v="6"/>
    <n v="52"/>
    <n v="0.24"/>
    <n v="84275"/>
    <x v="0"/>
    <x v="2"/>
    <s v="Medium Risk"/>
  </r>
  <r>
    <n v="15792365"/>
    <n v="501"/>
    <x v="0"/>
    <s v="Male"/>
    <x v="4"/>
    <n v="4"/>
    <n v="142051.07"/>
    <n v="2"/>
    <n v="0"/>
    <n v="1"/>
    <n v="74940.5"/>
    <x v="1"/>
    <n v="26"/>
    <n v="4241"/>
    <n v="1"/>
    <n v="25"/>
    <n v="3.8461538461538464E-2"/>
    <n v="110266"/>
    <x v="2"/>
    <x v="2"/>
    <s v="Low Risk"/>
  </r>
  <r>
    <n v="15592389"/>
    <n v="684"/>
    <x v="0"/>
    <s v="Male"/>
    <x v="7"/>
    <n v="2"/>
    <n v="134603.88"/>
    <n v="1"/>
    <n v="1"/>
    <n v="1"/>
    <n v="71725.73"/>
    <x v="1"/>
    <n v="18"/>
    <n v="574"/>
    <n v="8"/>
    <n v="41"/>
    <n v="0.44444444444444442"/>
    <n v="10332"/>
    <x v="0"/>
    <x v="0"/>
    <s v="Medium Risk"/>
  </r>
  <r>
    <n v="15767821"/>
    <n v="528"/>
    <x v="0"/>
    <s v="Male"/>
    <x v="8"/>
    <n v="6"/>
    <n v="102016.72"/>
    <n v="2"/>
    <n v="0"/>
    <n v="0"/>
    <n v="80181.119999999995"/>
    <x v="1"/>
    <n v="19"/>
    <n v="1446"/>
    <n v="7"/>
    <n v="11"/>
    <n v="0.36842105263157893"/>
    <n v="27474"/>
    <x v="2"/>
    <x v="1"/>
    <s v="Low Risk"/>
  </r>
  <r>
    <n v="15737173"/>
    <n v="497"/>
    <x v="1"/>
    <s v="Male"/>
    <x v="9"/>
    <n v="3"/>
    <n v="0"/>
    <n v="2"/>
    <n v="1"/>
    <n v="0"/>
    <n v="76390.009999999995"/>
    <x v="1"/>
    <n v="1"/>
    <n v="3022"/>
    <n v="1"/>
    <n v="145"/>
    <n v="1"/>
    <n v="3022"/>
    <x v="0"/>
    <x v="2"/>
    <s v="High Risk"/>
  </r>
  <r>
    <n v="15632264"/>
    <n v="476"/>
    <x v="0"/>
    <s v="Female"/>
    <x v="10"/>
    <n v="10"/>
    <n v="0"/>
    <n v="2"/>
    <n v="1"/>
    <n v="0"/>
    <n v="26260.98"/>
    <x v="1"/>
    <n v="12"/>
    <n v="3497"/>
    <n v="2"/>
    <n v="93"/>
    <n v="0.16666666666666666"/>
    <n v="41964"/>
    <x v="1"/>
    <x v="3"/>
    <s v="High Risk"/>
  </r>
  <r>
    <n v="15691483"/>
    <n v="549"/>
    <x v="0"/>
    <s v="Female"/>
    <x v="11"/>
    <n v="5"/>
    <n v="0"/>
    <n v="2"/>
    <n v="0"/>
    <n v="0"/>
    <n v="190857.79"/>
    <x v="1"/>
    <n v="2"/>
    <n v="4031"/>
    <n v="3"/>
    <n v="26"/>
    <n v="1"/>
    <n v="8062"/>
    <x v="1"/>
    <x v="2"/>
    <s v="Low Risk"/>
  </r>
  <r>
    <n v="15600882"/>
    <n v="635"/>
    <x v="1"/>
    <s v="Female"/>
    <x v="12"/>
    <n v="7"/>
    <n v="0"/>
    <n v="2"/>
    <n v="1"/>
    <n v="1"/>
    <n v="65951.649999999994"/>
    <x v="1"/>
    <n v="15"/>
    <n v="2472"/>
    <n v="7"/>
    <n v="141"/>
    <n v="0.46666666666666667"/>
    <n v="37080"/>
    <x v="2"/>
    <x v="1"/>
    <s v="High Risk"/>
  </r>
  <r>
    <n v="15643966"/>
    <n v="616"/>
    <x v="2"/>
    <s v="Male"/>
    <x v="13"/>
    <n v="3"/>
    <n v="143129.41"/>
    <n v="2"/>
    <n v="0"/>
    <n v="1"/>
    <n v="64327.26"/>
    <x v="1"/>
    <n v="25"/>
    <n v="4837"/>
    <n v="2"/>
    <n v="145"/>
    <n v="0.08"/>
    <n v="120925"/>
    <x v="1"/>
    <x v="2"/>
    <s v="High Risk"/>
  </r>
  <r>
    <n v="15737452"/>
    <n v="653"/>
    <x v="2"/>
    <s v="Male"/>
    <x v="14"/>
    <n v="1"/>
    <n v="132602.88"/>
    <n v="1"/>
    <n v="1"/>
    <n v="0"/>
    <n v="5097.67"/>
    <x v="0"/>
    <n v="25"/>
    <n v="3391"/>
    <n v="5"/>
    <n v="167"/>
    <n v="0.2"/>
    <n v="84775"/>
    <x v="2"/>
    <x v="0"/>
    <s v="High Risk"/>
  </r>
  <r>
    <n v="15788218"/>
    <n v="549"/>
    <x v="1"/>
    <s v="Female"/>
    <x v="9"/>
    <n v="9"/>
    <n v="0"/>
    <n v="2"/>
    <n v="1"/>
    <n v="1"/>
    <n v="14406.41"/>
    <x v="1"/>
    <n v="14"/>
    <n v="187"/>
    <n v="5"/>
    <n v="123"/>
    <n v="0.35714285714285715"/>
    <n v="2618"/>
    <x v="0"/>
    <x v="3"/>
    <s v="High Risk"/>
  </r>
  <r>
    <n v="15661507"/>
    <n v="587"/>
    <x v="1"/>
    <s v="Male"/>
    <x v="13"/>
    <n v="6"/>
    <n v="0"/>
    <n v="1"/>
    <n v="0"/>
    <n v="0"/>
    <n v="158684.81"/>
    <x v="1"/>
    <n v="19"/>
    <n v="4289"/>
    <n v="9"/>
    <n v="33"/>
    <n v="0.47368421052631576"/>
    <n v="81491"/>
    <x v="0"/>
    <x v="1"/>
    <s v="Medium Risk"/>
  </r>
  <r>
    <n v="15568982"/>
    <n v="726"/>
    <x v="0"/>
    <s v="Female"/>
    <x v="9"/>
    <n v="6"/>
    <n v="0"/>
    <n v="2"/>
    <n v="1"/>
    <n v="1"/>
    <n v="54724.03"/>
    <x v="1"/>
    <n v="11"/>
    <n v="520"/>
    <n v="7"/>
    <n v="132"/>
    <n v="0.63636363636363635"/>
    <n v="5720"/>
    <x v="0"/>
    <x v="1"/>
    <s v="High Risk"/>
  </r>
  <r>
    <n v="15577657"/>
    <n v="732"/>
    <x v="0"/>
    <s v="Male"/>
    <x v="1"/>
    <n v="8"/>
    <n v="0"/>
    <n v="2"/>
    <n v="1"/>
    <n v="1"/>
    <n v="170886.17"/>
    <x v="1"/>
    <n v="24"/>
    <n v="1623"/>
    <n v="10"/>
    <n v="52"/>
    <n v="0.41666666666666669"/>
    <n v="38952"/>
    <x v="1"/>
    <x v="1"/>
    <s v="Medium Risk"/>
  </r>
  <r>
    <n v="15597945"/>
    <n v="636"/>
    <x v="1"/>
    <s v="Female"/>
    <x v="15"/>
    <n v="8"/>
    <n v="0"/>
    <n v="2"/>
    <n v="1"/>
    <n v="0"/>
    <n v="138555.46"/>
    <x v="1"/>
    <n v="26"/>
    <n v="2694"/>
    <n v="1"/>
    <n v="97"/>
    <n v="3.8461538461538464E-2"/>
    <n v="70044"/>
    <x v="0"/>
    <x v="1"/>
    <s v="High Risk"/>
  </r>
  <r>
    <n v="15699309"/>
    <n v="510"/>
    <x v="1"/>
    <s v="Female"/>
    <x v="16"/>
    <n v="4"/>
    <n v="0"/>
    <n v="1"/>
    <n v="1"/>
    <n v="0"/>
    <n v="118913.53"/>
    <x v="0"/>
    <n v="1"/>
    <n v="4118"/>
    <n v="6"/>
    <n v="2"/>
    <n v="1"/>
    <n v="4118"/>
    <x v="2"/>
    <x v="2"/>
    <s v="Low Risk"/>
  </r>
  <r>
    <n v="15725737"/>
    <n v="669"/>
    <x v="0"/>
    <s v="Male"/>
    <x v="17"/>
    <n v="3"/>
    <n v="0"/>
    <n v="2"/>
    <n v="0"/>
    <n v="1"/>
    <n v="8487.75"/>
    <x v="1"/>
    <n v="3"/>
    <n v="4041"/>
    <n v="5"/>
    <n v="49"/>
    <n v="1"/>
    <n v="12123"/>
    <x v="0"/>
    <x v="2"/>
    <s v="Medium Risk"/>
  </r>
  <r>
    <n v="15625047"/>
    <n v="846"/>
    <x v="0"/>
    <s v="Female"/>
    <x v="16"/>
    <n v="5"/>
    <n v="0"/>
    <n v="1"/>
    <n v="1"/>
    <n v="1"/>
    <n v="187616.16"/>
    <x v="1"/>
    <n v="22"/>
    <n v="1158"/>
    <n v="6"/>
    <n v="63"/>
    <n v="0.27272727272727271"/>
    <n v="25476"/>
    <x v="0"/>
    <x v="2"/>
    <s v="High Risk"/>
  </r>
  <r>
    <n v="15738191"/>
    <n v="577"/>
    <x v="0"/>
    <s v="Male"/>
    <x v="11"/>
    <n v="3"/>
    <n v="0"/>
    <n v="2"/>
    <n v="0"/>
    <n v="1"/>
    <n v="124508.29"/>
    <x v="1"/>
    <n v="25"/>
    <n v="2859"/>
    <n v="8"/>
    <n v="66"/>
    <n v="0.32"/>
    <n v="71475"/>
    <x v="0"/>
    <x v="2"/>
    <s v="High Risk"/>
  </r>
  <r>
    <n v="15736816"/>
    <n v="756"/>
    <x v="2"/>
    <s v="Male"/>
    <x v="18"/>
    <n v="2"/>
    <n v="136815.64000000001"/>
    <n v="1"/>
    <n v="1"/>
    <n v="1"/>
    <n v="170041.95"/>
    <x v="1"/>
    <n v="17"/>
    <n v="426"/>
    <n v="10"/>
    <n v="31"/>
    <n v="0.58823529411764708"/>
    <n v="7242"/>
    <x v="2"/>
    <x v="0"/>
    <s v="Medium Risk"/>
  </r>
  <r>
    <n v="15700772"/>
    <n v="571"/>
    <x v="0"/>
    <s v="Male"/>
    <x v="4"/>
    <n v="9"/>
    <n v="0"/>
    <n v="2"/>
    <n v="0"/>
    <n v="0"/>
    <n v="38433.35"/>
    <x v="1"/>
    <n v="23"/>
    <n v="1436"/>
    <n v="10"/>
    <n v="84"/>
    <n v="0.43478260869565216"/>
    <n v="33028"/>
    <x v="0"/>
    <x v="3"/>
    <s v="High Risk"/>
  </r>
  <r>
    <n v="15728693"/>
    <n v="574"/>
    <x v="2"/>
    <s v="Female"/>
    <x v="3"/>
    <n v="3"/>
    <n v="141349.43"/>
    <n v="1"/>
    <n v="1"/>
    <n v="1"/>
    <n v="100187.43"/>
    <x v="1"/>
    <n v="15"/>
    <n v="2613"/>
    <n v="6"/>
    <n v="111"/>
    <n v="0.4"/>
    <n v="39195"/>
    <x v="0"/>
    <x v="2"/>
    <s v="High Risk"/>
  </r>
  <r>
    <n v="15656300"/>
    <n v="411"/>
    <x v="0"/>
    <s v="Male"/>
    <x v="6"/>
    <n v="0"/>
    <n v="59697.17"/>
    <n v="2"/>
    <n v="1"/>
    <n v="1"/>
    <n v="53483.21"/>
    <x v="1"/>
    <n v="6"/>
    <n v="2942"/>
    <n v="7"/>
    <n v="158"/>
    <n v="1"/>
    <n v="17652"/>
    <x v="0"/>
    <x v="0"/>
    <s v="High Risk"/>
  </r>
  <r>
    <n v="15589475"/>
    <n v="591"/>
    <x v="1"/>
    <s v="Female"/>
    <x v="2"/>
    <n v="3"/>
    <n v="0"/>
    <n v="3"/>
    <n v="1"/>
    <n v="0"/>
    <n v="140469.38"/>
    <x v="0"/>
    <n v="28"/>
    <n v="2705"/>
    <n v="7"/>
    <n v="120"/>
    <n v="0.25"/>
    <n v="75740"/>
    <x v="0"/>
    <x v="2"/>
    <s v="High Risk"/>
  </r>
  <r>
    <n v="15706552"/>
    <n v="533"/>
    <x v="0"/>
    <s v="Male"/>
    <x v="18"/>
    <n v="7"/>
    <n v="85311.7"/>
    <n v="1"/>
    <n v="0"/>
    <n v="1"/>
    <n v="156731.91"/>
    <x v="1"/>
    <n v="13"/>
    <n v="1572"/>
    <n v="6"/>
    <n v="100"/>
    <n v="0.46153846153846156"/>
    <n v="20436"/>
    <x v="2"/>
    <x v="1"/>
    <s v="High Risk"/>
  </r>
  <r>
    <n v="15750181"/>
    <n v="553"/>
    <x v="2"/>
    <s v="Male"/>
    <x v="1"/>
    <n v="9"/>
    <n v="110112.54"/>
    <n v="2"/>
    <n v="0"/>
    <n v="0"/>
    <n v="81898.81"/>
    <x v="1"/>
    <n v="30"/>
    <n v="665"/>
    <n v="5"/>
    <n v="88"/>
    <n v="0.16666666666666666"/>
    <n v="19950"/>
    <x v="1"/>
    <x v="3"/>
    <s v="High Risk"/>
  </r>
  <r>
    <n v="15659428"/>
    <n v="520"/>
    <x v="1"/>
    <s v="Female"/>
    <x v="0"/>
    <n v="6"/>
    <n v="0"/>
    <n v="2"/>
    <n v="1"/>
    <n v="1"/>
    <n v="34410.550000000003"/>
    <x v="1"/>
    <n v="15"/>
    <n v="846"/>
    <n v="8"/>
    <n v="32"/>
    <n v="0.53333333333333333"/>
    <n v="12690"/>
    <x v="0"/>
    <x v="1"/>
    <s v="Medium Risk"/>
  </r>
  <r>
    <n v="15732963"/>
    <n v="722"/>
    <x v="1"/>
    <s v="Female"/>
    <x v="6"/>
    <n v="9"/>
    <n v="0"/>
    <n v="2"/>
    <n v="1"/>
    <n v="1"/>
    <n v="142033.07"/>
    <x v="1"/>
    <n v="23"/>
    <n v="791"/>
    <n v="9"/>
    <n v="48"/>
    <n v="0.39130434782608697"/>
    <n v="18193"/>
    <x v="0"/>
    <x v="3"/>
    <s v="Medium Risk"/>
  </r>
  <r>
    <n v="15794171"/>
    <n v="475"/>
    <x v="0"/>
    <s v="Female"/>
    <x v="13"/>
    <n v="0"/>
    <n v="134264.04"/>
    <n v="1"/>
    <n v="1"/>
    <n v="0"/>
    <n v="27822.99"/>
    <x v="0"/>
    <n v="12"/>
    <n v="2278"/>
    <n v="9"/>
    <n v="99"/>
    <n v="0.75"/>
    <n v="27336"/>
    <x v="0"/>
    <x v="0"/>
    <s v="High Risk"/>
  </r>
  <r>
    <n v="15788448"/>
    <n v="490"/>
    <x v="1"/>
    <s v="Male"/>
    <x v="8"/>
    <n v="3"/>
    <n v="145260.23000000001"/>
    <n v="1"/>
    <n v="0"/>
    <n v="1"/>
    <n v="114066.77"/>
    <x v="1"/>
    <n v="3"/>
    <n v="2555"/>
    <n v="4"/>
    <n v="105"/>
    <n v="1"/>
    <n v="7665"/>
    <x v="0"/>
    <x v="2"/>
    <s v="High Risk"/>
  </r>
  <r>
    <n v="15729599"/>
    <n v="804"/>
    <x v="1"/>
    <s v="Male"/>
    <x v="19"/>
    <n v="7"/>
    <n v="76548.600000000006"/>
    <n v="1"/>
    <n v="0"/>
    <n v="1"/>
    <n v="98453.45"/>
    <x v="1"/>
    <n v="21"/>
    <n v="1924"/>
    <n v="3"/>
    <n v="168"/>
    <n v="0.14285714285714285"/>
    <n v="40404"/>
    <x v="0"/>
    <x v="1"/>
    <s v="High Risk"/>
  </r>
  <r>
    <n v="15717426"/>
    <n v="850"/>
    <x v="0"/>
    <s v="Male"/>
    <x v="18"/>
    <n v="7"/>
    <n v="0"/>
    <n v="1"/>
    <n v="1"/>
    <n v="1"/>
    <n v="40812.9"/>
    <x v="1"/>
    <n v="22"/>
    <n v="881"/>
    <n v="6"/>
    <n v="62"/>
    <n v="0.27272727272727271"/>
    <n v="19382"/>
    <x v="1"/>
    <x v="1"/>
    <s v="High Risk"/>
  </r>
  <r>
    <n v="15585768"/>
    <n v="582"/>
    <x v="2"/>
    <s v="Male"/>
    <x v="1"/>
    <n v="6"/>
    <n v="70349.48"/>
    <n v="2"/>
    <n v="0"/>
    <n v="1"/>
    <n v="178074.04"/>
    <x v="1"/>
    <n v="16"/>
    <n v="4727"/>
    <n v="2"/>
    <n v="132"/>
    <n v="0.125"/>
    <n v="75632"/>
    <x v="1"/>
    <x v="1"/>
    <s v="High Risk"/>
  </r>
  <r>
    <n v="15619360"/>
    <n v="472"/>
    <x v="1"/>
    <s v="Male"/>
    <x v="20"/>
    <n v="4"/>
    <n v="0"/>
    <n v="1"/>
    <n v="1"/>
    <n v="0"/>
    <n v="70154.22"/>
    <x v="1"/>
    <n v="6"/>
    <n v="4082"/>
    <n v="4"/>
    <n v="96"/>
    <n v="0.66666666666666663"/>
    <n v="24492"/>
    <x v="1"/>
    <x v="2"/>
    <s v="High Risk"/>
  </r>
  <r>
    <n v="15738148"/>
    <n v="465"/>
    <x v="0"/>
    <s v="Female"/>
    <x v="21"/>
    <n v="8"/>
    <n v="122522.32"/>
    <n v="1"/>
    <n v="0"/>
    <n v="0"/>
    <n v="181297.65"/>
    <x v="0"/>
    <n v="9"/>
    <n v="3810"/>
    <n v="4"/>
    <n v="80"/>
    <n v="0.44444444444444442"/>
    <n v="34290"/>
    <x v="1"/>
    <x v="1"/>
    <s v="High Risk"/>
  </r>
  <r>
    <n v="15687946"/>
    <n v="556"/>
    <x v="0"/>
    <s v="Female"/>
    <x v="22"/>
    <n v="2"/>
    <n v="117419.35"/>
    <n v="1"/>
    <n v="1"/>
    <n v="1"/>
    <n v="94153.83"/>
    <x v="1"/>
    <n v="26"/>
    <n v="803"/>
    <n v="9"/>
    <n v="24"/>
    <n v="0.34615384615384615"/>
    <n v="20878"/>
    <x v="0"/>
    <x v="0"/>
    <s v="Low Risk"/>
  </r>
  <r>
    <n v="15755196"/>
    <n v="834"/>
    <x v="0"/>
    <s v="Female"/>
    <x v="23"/>
    <n v="2"/>
    <n v="131394.56"/>
    <n v="1"/>
    <n v="0"/>
    <n v="0"/>
    <n v="194365.76"/>
    <x v="0"/>
    <n v="30"/>
    <n v="4218"/>
    <n v="10"/>
    <n v="161"/>
    <n v="0.33333333333333331"/>
    <n v="126540"/>
    <x v="2"/>
    <x v="0"/>
    <s v="High Risk"/>
  </r>
  <r>
    <n v="15684171"/>
    <n v="660"/>
    <x v="1"/>
    <s v="Female"/>
    <x v="22"/>
    <n v="5"/>
    <n v="155931.10999999999"/>
    <n v="1"/>
    <n v="1"/>
    <n v="1"/>
    <n v="158338.39000000001"/>
    <x v="1"/>
    <n v="30"/>
    <n v="2034"/>
    <n v="1"/>
    <n v="115"/>
    <n v="3.3333333333333333E-2"/>
    <n v="61020"/>
    <x v="0"/>
    <x v="2"/>
    <s v="High Risk"/>
  </r>
  <r>
    <n v="15754849"/>
    <n v="776"/>
    <x v="2"/>
    <s v="Female"/>
    <x v="15"/>
    <n v="4"/>
    <n v="109421.13"/>
    <n v="2"/>
    <n v="1"/>
    <n v="1"/>
    <n v="126517.46"/>
    <x v="1"/>
    <n v="4"/>
    <n v="1383"/>
    <n v="9"/>
    <n v="63"/>
    <n v="1"/>
    <n v="5532"/>
    <x v="0"/>
    <x v="2"/>
    <s v="High Risk"/>
  </r>
  <r>
    <n v="15602280"/>
    <n v="829"/>
    <x v="2"/>
    <s v="Female"/>
    <x v="7"/>
    <n v="9"/>
    <n v="112045.67"/>
    <n v="1"/>
    <n v="1"/>
    <n v="1"/>
    <n v="119708.21"/>
    <x v="0"/>
    <n v="10"/>
    <n v="3651"/>
    <n v="2"/>
    <n v="68"/>
    <n v="0.2"/>
    <n v="36510"/>
    <x v="0"/>
    <x v="3"/>
    <s v="High Risk"/>
  </r>
  <r>
    <n v="15771573"/>
    <n v="637"/>
    <x v="2"/>
    <s v="Female"/>
    <x v="2"/>
    <n v="9"/>
    <n v="137843.79999999999"/>
    <n v="1"/>
    <n v="1"/>
    <n v="1"/>
    <n v="117622.8"/>
    <x v="0"/>
    <n v="21"/>
    <n v="364"/>
    <n v="7"/>
    <n v="73"/>
    <n v="0.33333333333333331"/>
    <n v="7644"/>
    <x v="0"/>
    <x v="3"/>
    <s v="High Risk"/>
  </r>
  <r>
    <n v="15766205"/>
    <n v="550"/>
    <x v="2"/>
    <s v="Male"/>
    <x v="16"/>
    <n v="2"/>
    <n v="103391.38"/>
    <n v="1"/>
    <n v="0"/>
    <n v="1"/>
    <n v="90878.13"/>
    <x v="1"/>
    <n v="8"/>
    <n v="462"/>
    <n v="2"/>
    <n v="16"/>
    <n v="0.25"/>
    <n v="3696"/>
    <x v="0"/>
    <x v="0"/>
    <s v="Low Risk"/>
  </r>
  <r>
    <n v="15771873"/>
    <n v="776"/>
    <x v="2"/>
    <s v="Female"/>
    <x v="24"/>
    <n v="2"/>
    <n v="103769.22"/>
    <n v="2"/>
    <n v="1"/>
    <n v="0"/>
    <n v="194099.12"/>
    <x v="1"/>
    <n v="22"/>
    <n v="3020"/>
    <n v="1"/>
    <n v="82"/>
    <n v="4.5454545454545456E-2"/>
    <n v="66440"/>
    <x v="0"/>
    <x v="0"/>
    <s v="High Risk"/>
  </r>
  <r>
    <n v="15616550"/>
    <n v="698"/>
    <x v="2"/>
    <s v="Male"/>
    <x v="4"/>
    <n v="10"/>
    <n v="116363.37"/>
    <n v="2"/>
    <n v="1"/>
    <n v="0"/>
    <n v="198059.16"/>
    <x v="1"/>
    <n v="30"/>
    <n v="4861"/>
    <n v="3"/>
    <n v="40"/>
    <n v="0.1"/>
    <n v="145830"/>
    <x v="0"/>
    <x v="3"/>
    <s v="Medium Risk"/>
  </r>
  <r>
    <n v="15768193"/>
    <n v="585"/>
    <x v="2"/>
    <s v="Male"/>
    <x v="18"/>
    <n v="5"/>
    <n v="146050.97"/>
    <n v="2"/>
    <n v="0"/>
    <n v="0"/>
    <n v="86424.57"/>
    <x v="1"/>
    <n v="22"/>
    <n v="3960"/>
    <n v="10"/>
    <n v="50"/>
    <n v="0.45454545454545453"/>
    <n v="87120"/>
    <x v="0"/>
    <x v="2"/>
    <s v="Medium Risk"/>
  </r>
  <r>
    <n v="15683553"/>
    <n v="788"/>
    <x v="0"/>
    <s v="Female"/>
    <x v="19"/>
    <n v="5"/>
    <n v="0"/>
    <n v="2"/>
    <n v="0"/>
    <n v="0"/>
    <n v="116978.19"/>
    <x v="1"/>
    <n v="3"/>
    <n v="1097"/>
    <n v="9"/>
    <n v="1"/>
    <n v="1"/>
    <n v="3291"/>
    <x v="0"/>
    <x v="2"/>
    <s v="Low Risk"/>
  </r>
  <r>
    <n v="15702298"/>
    <n v="655"/>
    <x v="2"/>
    <s v="Male"/>
    <x v="1"/>
    <n v="8"/>
    <n v="125561.97"/>
    <n v="1"/>
    <n v="0"/>
    <n v="0"/>
    <n v="164040.94"/>
    <x v="0"/>
    <n v="3"/>
    <n v="4796"/>
    <n v="2"/>
    <n v="121"/>
    <n v="0.66666666666666663"/>
    <n v="14388"/>
    <x v="1"/>
    <x v="1"/>
    <s v="High Risk"/>
  </r>
  <r>
    <n v="15569590"/>
    <n v="601"/>
    <x v="2"/>
    <s v="Male"/>
    <x v="0"/>
    <n v="1"/>
    <n v="98495.72"/>
    <n v="1"/>
    <n v="1"/>
    <n v="0"/>
    <n v="40014.76"/>
    <x v="0"/>
    <n v="24"/>
    <n v="4658"/>
    <n v="8"/>
    <n v="23"/>
    <n v="0.33333333333333331"/>
    <n v="111792"/>
    <x v="2"/>
    <x v="0"/>
    <s v="Low Risk"/>
  </r>
  <r>
    <n v="15760861"/>
    <n v="619"/>
    <x v="0"/>
    <s v="Male"/>
    <x v="3"/>
    <n v="1"/>
    <n v="125211.92"/>
    <n v="1"/>
    <n v="1"/>
    <n v="1"/>
    <n v="113410.49"/>
    <x v="1"/>
    <n v="25"/>
    <n v="3879"/>
    <n v="6"/>
    <n v="56"/>
    <n v="0.24"/>
    <n v="96975"/>
    <x v="1"/>
    <x v="0"/>
    <s v="Medium Risk"/>
  </r>
  <r>
    <n v="15630053"/>
    <n v="656"/>
    <x v="0"/>
    <s v="Male"/>
    <x v="13"/>
    <n v="5"/>
    <n v="127864.4"/>
    <n v="1"/>
    <n v="1"/>
    <n v="0"/>
    <n v="87107.57"/>
    <x v="1"/>
    <n v="17"/>
    <n v="1656"/>
    <n v="0"/>
    <n v="150"/>
    <n v="0"/>
    <n v="28152"/>
    <x v="1"/>
    <x v="2"/>
    <s v="High Risk"/>
  </r>
  <r>
    <n v="15647091"/>
    <n v="725"/>
    <x v="2"/>
    <s v="Male"/>
    <x v="25"/>
    <n v="0"/>
    <n v="75888.2"/>
    <n v="1"/>
    <n v="0"/>
    <n v="0"/>
    <n v="45613.75"/>
    <x v="1"/>
    <n v="2"/>
    <n v="1581"/>
    <n v="0"/>
    <n v="111"/>
    <n v="0"/>
    <n v="3162"/>
    <x v="0"/>
    <x v="0"/>
    <s v="High Risk"/>
  </r>
  <r>
    <n v="15623944"/>
    <n v="511"/>
    <x v="1"/>
    <s v="Female"/>
    <x v="26"/>
    <n v="4"/>
    <n v="0"/>
    <n v="1"/>
    <n v="1"/>
    <n v="0"/>
    <n v="1643.11"/>
    <x v="0"/>
    <n v="27"/>
    <n v="1171"/>
    <n v="5"/>
    <n v="118"/>
    <n v="0.18518518518518517"/>
    <n v="31617"/>
    <x v="2"/>
    <x v="2"/>
    <s v="High Risk"/>
  </r>
  <r>
    <n v="15804771"/>
    <n v="614"/>
    <x v="0"/>
    <s v="Male"/>
    <x v="21"/>
    <n v="4"/>
    <n v="40685.919999999998"/>
    <n v="1"/>
    <n v="1"/>
    <n v="1"/>
    <n v="46775.28"/>
    <x v="1"/>
    <n v="5"/>
    <n v="3394"/>
    <n v="9"/>
    <n v="151"/>
    <n v="1"/>
    <n v="16970"/>
    <x v="0"/>
    <x v="2"/>
    <s v="High Risk"/>
  </r>
  <r>
    <n v="15651280"/>
    <n v="742"/>
    <x v="2"/>
    <s v="Male"/>
    <x v="12"/>
    <n v="5"/>
    <n v="136857"/>
    <n v="1"/>
    <n v="0"/>
    <n v="0"/>
    <n v="84509.57"/>
    <x v="1"/>
    <n v="18"/>
    <n v="3091"/>
    <n v="0"/>
    <n v="10"/>
    <n v="0"/>
    <n v="55638"/>
    <x v="1"/>
    <x v="2"/>
    <s v="Low Risk"/>
  </r>
  <r>
    <n v="15773469"/>
    <n v="687"/>
    <x v="2"/>
    <s v="Female"/>
    <x v="7"/>
    <n v="9"/>
    <n v="152328.88"/>
    <n v="2"/>
    <n v="0"/>
    <n v="0"/>
    <n v="126494.82"/>
    <x v="1"/>
    <n v="26"/>
    <n v="3079"/>
    <n v="10"/>
    <n v="116"/>
    <n v="0.38461538461538464"/>
    <n v="80054"/>
    <x v="2"/>
    <x v="3"/>
    <s v="High Risk"/>
  </r>
  <r>
    <n v="15702014"/>
    <n v="555"/>
    <x v="1"/>
    <s v="Male"/>
    <x v="19"/>
    <n v="1"/>
    <n v="56084.69"/>
    <n v="2"/>
    <n v="0"/>
    <n v="0"/>
    <n v="178798.13"/>
    <x v="1"/>
    <n v="8"/>
    <n v="2577"/>
    <n v="4"/>
    <n v="125"/>
    <n v="0.5"/>
    <n v="20616"/>
    <x v="0"/>
    <x v="0"/>
    <s v="High Risk"/>
  </r>
  <r>
    <n v="15751208"/>
    <n v="684"/>
    <x v="1"/>
    <s v="Male"/>
    <x v="27"/>
    <n v="8"/>
    <n v="78707.16"/>
    <n v="1"/>
    <n v="1"/>
    <n v="1"/>
    <n v="99398.36"/>
    <x v="1"/>
    <n v="13"/>
    <n v="4470"/>
    <n v="0"/>
    <n v="61"/>
    <n v="0"/>
    <n v="58110"/>
    <x v="0"/>
    <x v="1"/>
    <s v="High Risk"/>
  </r>
  <r>
    <n v="15592461"/>
    <n v="603"/>
    <x v="2"/>
    <s v="Male"/>
    <x v="28"/>
    <n v="4"/>
    <n v="109166.37"/>
    <n v="1"/>
    <n v="1"/>
    <n v="1"/>
    <n v="92840.67"/>
    <x v="1"/>
    <n v="12"/>
    <n v="2646"/>
    <n v="7"/>
    <n v="25"/>
    <n v="0.58333333333333337"/>
    <n v="31752"/>
    <x v="0"/>
    <x v="2"/>
    <s v="Low Risk"/>
  </r>
  <r>
    <n v="15789484"/>
    <n v="751"/>
    <x v="2"/>
    <s v="Female"/>
    <x v="18"/>
    <n v="6"/>
    <n v="169831.46"/>
    <n v="2"/>
    <n v="1"/>
    <n v="1"/>
    <n v="27758.36"/>
    <x v="1"/>
    <n v="25"/>
    <n v="2994"/>
    <n v="3"/>
    <n v="25"/>
    <n v="0.12"/>
    <n v="74850"/>
    <x v="0"/>
    <x v="1"/>
    <s v="Low Risk"/>
  </r>
  <r>
    <n v="15696061"/>
    <n v="581"/>
    <x v="2"/>
    <s v="Female"/>
    <x v="10"/>
    <n v="1"/>
    <n v="101633.04"/>
    <n v="1"/>
    <n v="1"/>
    <n v="0"/>
    <n v="110431.51"/>
    <x v="1"/>
    <n v="27"/>
    <n v="3848"/>
    <n v="9"/>
    <n v="151"/>
    <n v="0.33333333333333331"/>
    <n v="103896"/>
    <x v="2"/>
    <x v="0"/>
    <s v="High Risk"/>
  </r>
  <r>
    <n v="15641582"/>
    <n v="735"/>
    <x v="2"/>
    <s v="Male"/>
    <x v="3"/>
    <n v="10"/>
    <n v="123180.01"/>
    <n v="2"/>
    <n v="1"/>
    <n v="1"/>
    <n v="196673.28"/>
    <x v="1"/>
    <n v="23"/>
    <n v="1769"/>
    <n v="2"/>
    <n v="11"/>
    <n v="8.6956521739130432E-2"/>
    <n v="40687"/>
    <x v="1"/>
    <x v="3"/>
    <s v="Low Risk"/>
  </r>
  <r>
    <n v="15638424"/>
    <n v="661"/>
    <x v="2"/>
    <s v="Female"/>
    <x v="12"/>
    <n v="5"/>
    <n v="150725.53"/>
    <n v="2"/>
    <n v="0"/>
    <n v="1"/>
    <n v="113656.85"/>
    <x v="1"/>
    <n v="19"/>
    <n v="4464"/>
    <n v="10"/>
    <n v="114"/>
    <n v="0.52631578947368418"/>
    <n v="84816"/>
    <x v="2"/>
    <x v="2"/>
    <s v="High Risk"/>
  </r>
  <r>
    <n v="15755648"/>
    <n v="675"/>
    <x v="0"/>
    <s v="Female"/>
    <x v="29"/>
    <n v="8"/>
    <n v="98373.26"/>
    <n v="1"/>
    <n v="1"/>
    <n v="0"/>
    <n v="18203"/>
    <x v="1"/>
    <n v="22"/>
    <n v="3621"/>
    <n v="2"/>
    <n v="34"/>
    <n v="9.0909090909090912E-2"/>
    <n v="79662"/>
    <x v="0"/>
    <x v="1"/>
    <s v="Medium Risk"/>
  </r>
  <r>
    <n v="15703793"/>
    <n v="738"/>
    <x v="2"/>
    <s v="Male"/>
    <x v="14"/>
    <n v="2"/>
    <n v="133745.44"/>
    <n v="4"/>
    <n v="1"/>
    <n v="0"/>
    <n v="28373.86"/>
    <x v="0"/>
    <n v="20"/>
    <n v="4549"/>
    <n v="7"/>
    <n v="164"/>
    <n v="0.35"/>
    <n v="90980"/>
    <x v="2"/>
    <x v="0"/>
    <s v="High Risk"/>
  </r>
  <r>
    <n v="15620344"/>
    <n v="813"/>
    <x v="0"/>
    <s v="Male"/>
    <x v="6"/>
    <n v="6"/>
    <n v="0"/>
    <n v="1"/>
    <n v="1"/>
    <n v="0"/>
    <n v="33953.870000000003"/>
    <x v="1"/>
    <n v="23"/>
    <n v="1168"/>
    <n v="3"/>
    <n v="150"/>
    <n v="0.13043478260869565"/>
    <n v="26864"/>
    <x v="0"/>
    <x v="1"/>
    <s v="High Risk"/>
  </r>
  <r>
    <n v="15812518"/>
    <n v="657"/>
    <x v="1"/>
    <s v="Female"/>
    <x v="24"/>
    <n v="0"/>
    <n v="163607.18"/>
    <n v="1"/>
    <n v="0"/>
    <n v="1"/>
    <n v="44203.55"/>
    <x v="1"/>
    <n v="23"/>
    <n v="3087"/>
    <n v="4"/>
    <n v="145"/>
    <n v="0.17391304347826086"/>
    <n v="71001"/>
    <x v="2"/>
    <x v="0"/>
    <s v="High Risk"/>
  </r>
  <r>
    <n v="15779052"/>
    <n v="604"/>
    <x v="2"/>
    <s v="Female"/>
    <x v="11"/>
    <n v="5"/>
    <n v="157780.84"/>
    <n v="2"/>
    <n v="1"/>
    <n v="1"/>
    <n v="58426.81"/>
    <x v="1"/>
    <n v="19"/>
    <n v="1955"/>
    <n v="2"/>
    <n v="120"/>
    <n v="0.10526315789473684"/>
    <n v="37145"/>
    <x v="1"/>
    <x v="2"/>
    <s v="High Risk"/>
  </r>
  <r>
    <n v="15770811"/>
    <n v="519"/>
    <x v="0"/>
    <s v="Male"/>
    <x v="18"/>
    <n v="9"/>
    <n v="0"/>
    <n v="2"/>
    <n v="0"/>
    <n v="1"/>
    <n v="145562.4"/>
    <x v="1"/>
    <n v="14"/>
    <n v="1208"/>
    <n v="3"/>
    <n v="115"/>
    <n v="0.21428571428571427"/>
    <n v="16912"/>
    <x v="0"/>
    <x v="3"/>
    <s v="High Risk"/>
  </r>
  <r>
    <n v="15780961"/>
    <n v="735"/>
    <x v="0"/>
    <s v="Female"/>
    <x v="29"/>
    <n v="1"/>
    <n v="178718.19"/>
    <n v="2"/>
    <n v="1"/>
    <n v="0"/>
    <n v="22388"/>
    <x v="1"/>
    <n v="24"/>
    <n v="2368"/>
    <n v="1"/>
    <n v="23"/>
    <n v="4.1666666666666664E-2"/>
    <n v="56832"/>
    <x v="0"/>
    <x v="0"/>
    <s v="Low Risk"/>
  </r>
  <r>
    <n v="15614049"/>
    <n v="664"/>
    <x v="0"/>
    <s v="Male"/>
    <x v="30"/>
    <n v="8"/>
    <n v="0"/>
    <n v="2"/>
    <n v="1"/>
    <n v="1"/>
    <n v="139161.64000000001"/>
    <x v="1"/>
    <n v="14"/>
    <n v="2954"/>
    <n v="2"/>
    <n v="69"/>
    <n v="0.14285714285714285"/>
    <n v="41356"/>
    <x v="0"/>
    <x v="1"/>
    <s v="High Risk"/>
  </r>
  <r>
    <n v="15662085"/>
    <n v="678"/>
    <x v="0"/>
    <s v="Female"/>
    <x v="15"/>
    <n v="9"/>
    <n v="0"/>
    <n v="1"/>
    <n v="1"/>
    <n v="1"/>
    <n v="148210.64000000001"/>
    <x v="1"/>
    <n v="21"/>
    <n v="4161"/>
    <n v="10"/>
    <n v="8"/>
    <n v="0.47619047619047616"/>
    <n v="87381"/>
    <x v="0"/>
    <x v="3"/>
    <s v="Low Risk"/>
  </r>
  <r>
    <n v="15575185"/>
    <n v="757"/>
    <x v="1"/>
    <s v="Male"/>
    <x v="19"/>
    <n v="5"/>
    <n v="77253.22"/>
    <n v="1"/>
    <n v="0"/>
    <n v="1"/>
    <n v="194239.63"/>
    <x v="1"/>
    <n v="20"/>
    <n v="780"/>
    <n v="8"/>
    <n v="9"/>
    <n v="0.4"/>
    <n v="15600"/>
    <x v="0"/>
    <x v="2"/>
    <s v="Low Risk"/>
  </r>
  <r>
    <n v="15803136"/>
    <n v="416"/>
    <x v="2"/>
    <s v="Female"/>
    <x v="1"/>
    <n v="10"/>
    <n v="122189.66"/>
    <n v="2"/>
    <n v="1"/>
    <n v="0"/>
    <n v="98301.61"/>
    <x v="1"/>
    <n v="23"/>
    <n v="4396"/>
    <n v="7"/>
    <n v="129"/>
    <n v="0.30434782608695654"/>
    <n v="101108"/>
    <x v="0"/>
    <x v="3"/>
    <s v="High Risk"/>
  </r>
  <r>
    <n v="15706021"/>
    <n v="665"/>
    <x v="0"/>
    <s v="Female"/>
    <x v="10"/>
    <n v="1"/>
    <n v="96645.54"/>
    <n v="2"/>
    <n v="0"/>
    <n v="0"/>
    <n v="171413.66"/>
    <x v="1"/>
    <n v="13"/>
    <n v="4736"/>
    <n v="1"/>
    <n v="89"/>
    <n v="7.6923076923076927E-2"/>
    <n v="61568"/>
    <x v="0"/>
    <x v="0"/>
    <s v="High Risk"/>
  </r>
  <r>
    <n v="15663706"/>
    <n v="777"/>
    <x v="0"/>
    <s v="Female"/>
    <x v="15"/>
    <n v="2"/>
    <n v="0"/>
    <n v="1"/>
    <n v="1"/>
    <n v="0"/>
    <n v="136458.19"/>
    <x v="0"/>
    <n v="18"/>
    <n v="856"/>
    <n v="0"/>
    <n v="167"/>
    <n v="0"/>
    <n v="15408"/>
    <x v="1"/>
    <x v="0"/>
    <s v="High Risk"/>
  </r>
  <r>
    <n v="15641732"/>
    <n v="543"/>
    <x v="0"/>
    <s v="Female"/>
    <x v="18"/>
    <n v="3"/>
    <n v="0"/>
    <n v="2"/>
    <n v="0"/>
    <n v="0"/>
    <n v="26019.59"/>
    <x v="1"/>
    <n v="24"/>
    <n v="2017"/>
    <n v="3"/>
    <n v="35"/>
    <n v="0.125"/>
    <n v="48408"/>
    <x v="1"/>
    <x v="2"/>
    <s v="Medium Risk"/>
  </r>
  <r>
    <n v="15701164"/>
    <n v="506"/>
    <x v="0"/>
    <s v="Female"/>
    <x v="10"/>
    <n v="4"/>
    <n v="90307.62"/>
    <n v="1"/>
    <n v="1"/>
    <n v="1"/>
    <n v="159235.29"/>
    <x v="1"/>
    <n v="14"/>
    <n v="1567"/>
    <n v="2"/>
    <n v="100"/>
    <n v="0.14285714285714285"/>
    <n v="21938"/>
    <x v="2"/>
    <x v="2"/>
    <s v="High Risk"/>
  </r>
  <r>
    <n v="15738751"/>
    <n v="493"/>
    <x v="0"/>
    <s v="Female"/>
    <x v="17"/>
    <n v="4"/>
    <n v="0"/>
    <n v="2"/>
    <n v="1"/>
    <n v="0"/>
    <n v="1907.66"/>
    <x v="1"/>
    <n v="23"/>
    <n v="3618"/>
    <n v="8"/>
    <n v="145"/>
    <n v="0.34782608695652173"/>
    <n v="83214"/>
    <x v="0"/>
    <x v="2"/>
    <s v="High Risk"/>
  </r>
  <r>
    <n v="15805254"/>
    <n v="652"/>
    <x v="1"/>
    <s v="Female"/>
    <x v="31"/>
    <n v="10"/>
    <n v="0"/>
    <n v="2"/>
    <n v="1"/>
    <n v="1"/>
    <n v="114675.75"/>
    <x v="1"/>
    <n v="29"/>
    <n v="163"/>
    <n v="2"/>
    <n v="88"/>
    <n v="6.8965517241379309E-2"/>
    <n v="4727"/>
    <x v="1"/>
    <x v="3"/>
    <s v="High Risk"/>
  </r>
  <r>
    <n v="15762418"/>
    <n v="750"/>
    <x v="1"/>
    <s v="Male"/>
    <x v="32"/>
    <n v="3"/>
    <n v="121681.82"/>
    <n v="1"/>
    <n v="1"/>
    <n v="0"/>
    <n v="128643.35"/>
    <x v="0"/>
    <n v="27"/>
    <n v="495"/>
    <n v="6"/>
    <n v="167"/>
    <n v="0.22222222222222221"/>
    <n v="13365"/>
    <x v="2"/>
    <x v="2"/>
    <s v="High Risk"/>
  </r>
  <r>
    <n v="15625759"/>
    <n v="729"/>
    <x v="0"/>
    <s v="Male"/>
    <x v="33"/>
    <n v="9"/>
    <n v="0"/>
    <n v="2"/>
    <n v="1"/>
    <n v="0"/>
    <n v="151869.35"/>
    <x v="1"/>
    <n v="19"/>
    <n v="2477"/>
    <n v="0"/>
    <n v="29"/>
    <n v="0"/>
    <n v="47063"/>
    <x v="0"/>
    <x v="3"/>
    <s v="Low Risk"/>
  </r>
  <r>
    <n v="15622897"/>
    <n v="646"/>
    <x v="0"/>
    <s v="Female"/>
    <x v="17"/>
    <n v="4"/>
    <n v="0"/>
    <n v="3"/>
    <n v="1"/>
    <n v="0"/>
    <n v="93251.42"/>
    <x v="0"/>
    <n v="13"/>
    <n v="2049"/>
    <n v="8"/>
    <n v="84"/>
    <n v="0.61538461538461542"/>
    <n v="26637"/>
    <x v="1"/>
    <x v="2"/>
    <s v="High Risk"/>
  </r>
  <r>
    <n v="15767954"/>
    <n v="635"/>
    <x v="2"/>
    <s v="Female"/>
    <x v="34"/>
    <n v="3"/>
    <n v="81623.67"/>
    <n v="2"/>
    <n v="1"/>
    <n v="1"/>
    <n v="156791.35999999999"/>
    <x v="1"/>
    <n v="7"/>
    <n v="3537"/>
    <n v="1"/>
    <n v="167"/>
    <n v="0.14285714285714285"/>
    <n v="24759"/>
    <x v="0"/>
    <x v="2"/>
    <s v="High Risk"/>
  </r>
  <r>
    <n v="15757535"/>
    <n v="647"/>
    <x v="1"/>
    <s v="Female"/>
    <x v="4"/>
    <n v="5"/>
    <n v="0"/>
    <n v="3"/>
    <n v="1"/>
    <n v="1"/>
    <n v="174205.22"/>
    <x v="0"/>
    <n v="19"/>
    <n v="390"/>
    <n v="10"/>
    <n v="75"/>
    <n v="0.52631578947368418"/>
    <n v="7410"/>
    <x v="2"/>
    <x v="2"/>
    <s v="High Risk"/>
  </r>
  <r>
    <n v="15731511"/>
    <n v="808"/>
    <x v="0"/>
    <s v="Male"/>
    <x v="13"/>
    <n v="7"/>
    <n v="118626.55"/>
    <n v="2"/>
    <n v="1"/>
    <n v="0"/>
    <n v="147132.46"/>
    <x v="1"/>
    <n v="7"/>
    <n v="200"/>
    <n v="4"/>
    <n v="8"/>
    <n v="0.5714285714285714"/>
    <n v="1400"/>
    <x v="0"/>
    <x v="1"/>
    <s v="Low Risk"/>
  </r>
  <r>
    <n v="15809248"/>
    <n v="524"/>
    <x v="0"/>
    <s v="Female"/>
    <x v="18"/>
    <n v="10"/>
    <n v="0"/>
    <n v="2"/>
    <n v="1"/>
    <n v="0"/>
    <n v="109614.57"/>
    <x v="1"/>
    <n v="7"/>
    <n v="1847"/>
    <n v="2"/>
    <n v="148"/>
    <n v="0.2857142857142857"/>
    <n v="12929"/>
    <x v="0"/>
    <x v="3"/>
    <s v="High Risk"/>
  </r>
  <r>
    <n v="15640635"/>
    <n v="769"/>
    <x v="0"/>
    <s v="Male"/>
    <x v="6"/>
    <n v="8"/>
    <n v="0"/>
    <n v="2"/>
    <n v="1"/>
    <n v="1"/>
    <n v="172290.61"/>
    <x v="1"/>
    <n v="22"/>
    <n v="1623"/>
    <n v="1"/>
    <n v="47"/>
    <n v="4.5454545454545456E-2"/>
    <n v="35706"/>
    <x v="0"/>
    <x v="1"/>
    <s v="Medium Risk"/>
  </r>
  <r>
    <n v="15676966"/>
    <n v="730"/>
    <x v="1"/>
    <s v="Male"/>
    <x v="0"/>
    <n v="4"/>
    <n v="0"/>
    <n v="2"/>
    <n v="0"/>
    <n v="1"/>
    <n v="85982.47"/>
    <x v="1"/>
    <n v="11"/>
    <n v="3561"/>
    <n v="1"/>
    <n v="44"/>
    <n v="9.0909090909090912E-2"/>
    <n v="39171"/>
    <x v="2"/>
    <x v="2"/>
    <s v="Medium Risk"/>
  </r>
  <r>
    <n v="15699461"/>
    <n v="515"/>
    <x v="1"/>
    <s v="Male"/>
    <x v="12"/>
    <n v="10"/>
    <n v="176273.95"/>
    <n v="1"/>
    <n v="0"/>
    <n v="1"/>
    <n v="121277.78"/>
    <x v="1"/>
    <n v="20"/>
    <n v="4582"/>
    <n v="6"/>
    <n v="109"/>
    <n v="0.3"/>
    <n v="91640"/>
    <x v="2"/>
    <x v="3"/>
    <s v="High Risk"/>
  </r>
  <r>
    <n v="15738721"/>
    <n v="773"/>
    <x v="1"/>
    <s v="Male"/>
    <x v="1"/>
    <n v="9"/>
    <n v="102827.44"/>
    <n v="1"/>
    <n v="0"/>
    <n v="1"/>
    <n v="64595.25"/>
    <x v="1"/>
    <n v="28"/>
    <n v="2534"/>
    <n v="8"/>
    <n v="139"/>
    <n v="0.2857142857142857"/>
    <n v="70952"/>
    <x v="0"/>
    <x v="3"/>
    <s v="High Risk"/>
  </r>
  <r>
    <n v="15693683"/>
    <n v="814"/>
    <x v="2"/>
    <s v="Male"/>
    <x v="6"/>
    <n v="8"/>
    <n v="97086.399999999994"/>
    <n v="2"/>
    <n v="1"/>
    <n v="1"/>
    <n v="197276.13"/>
    <x v="1"/>
    <n v="24"/>
    <n v="4648"/>
    <n v="7"/>
    <n v="44"/>
    <n v="0.29166666666666669"/>
    <n v="111552"/>
    <x v="0"/>
    <x v="1"/>
    <s v="Medium Risk"/>
  </r>
  <r>
    <n v="15604348"/>
    <n v="710"/>
    <x v="1"/>
    <s v="Male"/>
    <x v="32"/>
    <n v="8"/>
    <n v="0"/>
    <n v="2"/>
    <n v="0"/>
    <n v="0"/>
    <n v="99645.04"/>
    <x v="1"/>
    <n v="7"/>
    <n v="4792"/>
    <n v="5"/>
    <n v="79"/>
    <n v="0.7142857142857143"/>
    <n v="33544"/>
    <x v="0"/>
    <x v="1"/>
    <s v="High Risk"/>
  </r>
  <r>
    <n v="15633059"/>
    <n v="413"/>
    <x v="0"/>
    <s v="Male"/>
    <x v="10"/>
    <n v="9"/>
    <n v="0"/>
    <n v="2"/>
    <n v="0"/>
    <n v="0"/>
    <n v="6534.18"/>
    <x v="1"/>
    <n v="21"/>
    <n v="1253"/>
    <n v="2"/>
    <n v="11"/>
    <n v="9.5238095238095233E-2"/>
    <n v="26313"/>
    <x v="0"/>
    <x v="3"/>
    <s v="Low Risk"/>
  </r>
  <r>
    <n v="15808582"/>
    <n v="665"/>
    <x v="0"/>
    <s v="Female"/>
    <x v="20"/>
    <n v="6"/>
    <n v="0"/>
    <n v="1"/>
    <n v="1"/>
    <n v="1"/>
    <n v="161848.03"/>
    <x v="1"/>
    <n v="2"/>
    <n v="2091"/>
    <n v="7"/>
    <n v="69"/>
    <n v="1"/>
    <n v="4182"/>
    <x v="0"/>
    <x v="1"/>
    <s v="High Risk"/>
  </r>
  <r>
    <n v="15743192"/>
    <n v="623"/>
    <x v="0"/>
    <s v="Female"/>
    <x v="4"/>
    <n v="6"/>
    <n v="0"/>
    <n v="2"/>
    <n v="0"/>
    <n v="0"/>
    <n v="167162.43"/>
    <x v="1"/>
    <n v="9"/>
    <n v="4865"/>
    <n v="4"/>
    <n v="112"/>
    <n v="0.44444444444444442"/>
    <n v="43785"/>
    <x v="1"/>
    <x v="1"/>
    <s v="High Risk"/>
  </r>
  <r>
    <n v="15580146"/>
    <n v="738"/>
    <x v="0"/>
    <s v="Male"/>
    <x v="8"/>
    <n v="9"/>
    <n v="82674.149999999994"/>
    <n v="1"/>
    <n v="1"/>
    <n v="0"/>
    <n v="41970.720000000001"/>
    <x v="1"/>
    <n v="23"/>
    <n v="2483"/>
    <n v="7"/>
    <n v="161"/>
    <n v="0.30434782608695654"/>
    <n v="57109"/>
    <x v="1"/>
    <x v="3"/>
    <s v="High Risk"/>
  </r>
  <r>
    <n v="15776605"/>
    <n v="528"/>
    <x v="1"/>
    <s v="Male"/>
    <x v="18"/>
    <n v="7"/>
    <n v="0"/>
    <n v="2"/>
    <n v="1"/>
    <n v="0"/>
    <n v="60536.56"/>
    <x v="1"/>
    <n v="10"/>
    <n v="2820"/>
    <n v="2"/>
    <n v="48"/>
    <n v="0.2"/>
    <n v="28200"/>
    <x v="0"/>
    <x v="1"/>
    <s v="Medium Risk"/>
  </r>
  <r>
    <n v="15804919"/>
    <n v="670"/>
    <x v="1"/>
    <s v="Female"/>
    <x v="35"/>
    <n v="1"/>
    <n v="0"/>
    <n v="1"/>
    <n v="1"/>
    <n v="1"/>
    <n v="177655.67999999999"/>
    <x v="0"/>
    <n v="1"/>
    <n v="1791"/>
    <n v="8"/>
    <n v="36"/>
    <n v="1"/>
    <n v="1791"/>
    <x v="0"/>
    <x v="0"/>
    <s v="Medium Risk"/>
  </r>
  <r>
    <n v="15613854"/>
    <n v="622"/>
    <x v="1"/>
    <s v="Female"/>
    <x v="17"/>
    <n v="4"/>
    <n v="107073.27"/>
    <n v="2"/>
    <n v="1"/>
    <n v="1"/>
    <n v="30984.59"/>
    <x v="0"/>
    <n v="27"/>
    <n v="1609"/>
    <n v="9"/>
    <n v="55"/>
    <n v="0.33333333333333331"/>
    <n v="43443"/>
    <x v="0"/>
    <x v="2"/>
    <s v="Medium Risk"/>
  </r>
  <r>
    <n v="15599195"/>
    <n v="582"/>
    <x v="2"/>
    <s v="Male"/>
    <x v="15"/>
    <n v="1"/>
    <n v="88938.62"/>
    <n v="1"/>
    <n v="1"/>
    <n v="1"/>
    <n v="10054.530000000001"/>
    <x v="1"/>
    <n v="15"/>
    <n v="1867"/>
    <n v="3"/>
    <n v="124"/>
    <n v="0.2"/>
    <n v="28005"/>
    <x v="0"/>
    <x v="0"/>
    <s v="High Risk"/>
  </r>
  <r>
    <n v="15812878"/>
    <n v="785"/>
    <x v="2"/>
    <s v="Female"/>
    <x v="18"/>
    <n v="2"/>
    <n v="99806.85"/>
    <n v="1"/>
    <n v="0"/>
    <n v="1"/>
    <n v="36976.519999999997"/>
    <x v="1"/>
    <n v="8"/>
    <n v="725"/>
    <n v="2"/>
    <n v="79"/>
    <n v="0.25"/>
    <n v="5800"/>
    <x v="0"/>
    <x v="0"/>
    <s v="High Risk"/>
  </r>
  <r>
    <n v="15602312"/>
    <n v="605"/>
    <x v="1"/>
    <s v="Male"/>
    <x v="19"/>
    <n v="5"/>
    <n v="150092.79999999999"/>
    <n v="1"/>
    <n v="0"/>
    <n v="0"/>
    <n v="71862.789999999994"/>
    <x v="1"/>
    <n v="27"/>
    <n v="3880"/>
    <n v="10"/>
    <n v="154"/>
    <n v="0.37037037037037035"/>
    <n v="104760"/>
    <x v="0"/>
    <x v="2"/>
    <s v="High Risk"/>
  </r>
  <r>
    <n v="15744689"/>
    <n v="479"/>
    <x v="2"/>
    <s v="Male"/>
    <x v="12"/>
    <n v="9"/>
    <n v="92833.89"/>
    <n v="1"/>
    <n v="1"/>
    <n v="0"/>
    <n v="99449.86"/>
    <x v="0"/>
    <n v="25"/>
    <n v="2614"/>
    <n v="3"/>
    <n v="56"/>
    <n v="0.12"/>
    <n v="65350"/>
    <x v="0"/>
    <x v="3"/>
    <s v="Medium Risk"/>
  </r>
  <r>
    <n v="15803526"/>
    <n v="685"/>
    <x v="2"/>
    <s v="Male"/>
    <x v="33"/>
    <n v="3"/>
    <n v="90536.81"/>
    <n v="1"/>
    <n v="0"/>
    <n v="1"/>
    <n v="63082.879999999997"/>
    <x v="1"/>
    <n v="19"/>
    <n v="1524"/>
    <n v="0"/>
    <n v="26"/>
    <n v="0"/>
    <n v="28956"/>
    <x v="0"/>
    <x v="2"/>
    <s v="Low Risk"/>
  </r>
  <r>
    <n v="15665790"/>
    <n v="538"/>
    <x v="2"/>
    <s v="Male"/>
    <x v="2"/>
    <n v="7"/>
    <n v="108055.1"/>
    <n v="2"/>
    <n v="1"/>
    <n v="0"/>
    <n v="27231.26"/>
    <x v="1"/>
    <n v="17"/>
    <n v="4013"/>
    <n v="8"/>
    <n v="6"/>
    <n v="0.47058823529411764"/>
    <n v="68221"/>
    <x v="2"/>
    <x v="1"/>
    <s v="Low Risk"/>
  </r>
  <r>
    <n v="15715951"/>
    <n v="562"/>
    <x v="0"/>
    <s v="Male"/>
    <x v="0"/>
    <n v="2"/>
    <n v="100238.35"/>
    <n v="1"/>
    <n v="0"/>
    <n v="0"/>
    <n v="86797.41"/>
    <x v="1"/>
    <n v="10"/>
    <n v="1072"/>
    <n v="9"/>
    <n v="117"/>
    <n v="0.9"/>
    <n v="10720"/>
    <x v="0"/>
    <x v="0"/>
    <s v="High Risk"/>
  </r>
  <r>
    <n v="15591100"/>
    <n v="675"/>
    <x v="1"/>
    <s v="Male"/>
    <x v="18"/>
    <n v="9"/>
    <n v="106190.55"/>
    <n v="1"/>
    <n v="0"/>
    <n v="1"/>
    <n v="22994.32"/>
    <x v="1"/>
    <n v="15"/>
    <n v="2028"/>
    <n v="9"/>
    <n v="126"/>
    <n v="0.6"/>
    <n v="30420"/>
    <x v="0"/>
    <x v="3"/>
    <s v="High Risk"/>
  </r>
  <r>
    <n v="15609618"/>
    <n v="721"/>
    <x v="2"/>
    <s v="Male"/>
    <x v="34"/>
    <n v="9"/>
    <n v="154475.54"/>
    <n v="2"/>
    <n v="0"/>
    <n v="1"/>
    <n v="101300.94"/>
    <x v="0"/>
    <n v="23"/>
    <n v="1307"/>
    <n v="9"/>
    <n v="97"/>
    <n v="0.39130434782608697"/>
    <n v="30061"/>
    <x v="0"/>
    <x v="3"/>
    <s v="High Risk"/>
  </r>
  <r>
    <n v="15675522"/>
    <n v="628"/>
    <x v="2"/>
    <s v="Female"/>
    <x v="33"/>
    <n v="9"/>
    <n v="132351.29"/>
    <n v="2"/>
    <n v="1"/>
    <n v="1"/>
    <n v="74169.13"/>
    <x v="1"/>
    <n v="2"/>
    <n v="788"/>
    <n v="4"/>
    <n v="32"/>
    <n v="1"/>
    <n v="1576"/>
    <x v="0"/>
    <x v="3"/>
    <s v="Medium Risk"/>
  </r>
  <r>
    <n v="15705512"/>
    <n v="668"/>
    <x v="2"/>
    <s v="Female"/>
    <x v="24"/>
    <n v="6"/>
    <n v="167864.4"/>
    <n v="1"/>
    <n v="1"/>
    <n v="0"/>
    <n v="115638.29"/>
    <x v="1"/>
    <n v="19"/>
    <n v="3646"/>
    <n v="3"/>
    <n v="94"/>
    <n v="0.15789473684210525"/>
    <n v="69274"/>
    <x v="0"/>
    <x v="1"/>
    <s v="High Risk"/>
  </r>
  <r>
    <n v="15698028"/>
    <n v="506"/>
    <x v="0"/>
    <s v="Female"/>
    <x v="1"/>
    <n v="1"/>
    <n v="0"/>
    <n v="2"/>
    <n v="1"/>
    <n v="0"/>
    <n v="31766.3"/>
    <x v="1"/>
    <n v="26"/>
    <n v="262"/>
    <n v="10"/>
    <n v="117"/>
    <n v="0.38461538461538464"/>
    <n v="6812"/>
    <x v="0"/>
    <x v="0"/>
    <s v="High Risk"/>
  </r>
  <r>
    <n v="15661670"/>
    <n v="524"/>
    <x v="2"/>
    <s v="Female"/>
    <x v="8"/>
    <n v="8"/>
    <n v="107818.63"/>
    <n v="1"/>
    <n v="1"/>
    <n v="0"/>
    <n v="199725.39"/>
    <x v="0"/>
    <n v="5"/>
    <n v="4321"/>
    <n v="2"/>
    <n v="133"/>
    <n v="0.4"/>
    <n v="21605"/>
    <x v="0"/>
    <x v="1"/>
    <s v="High Risk"/>
  </r>
  <r>
    <n v="15600781"/>
    <n v="699"/>
    <x v="2"/>
    <s v="Male"/>
    <x v="10"/>
    <n v="4"/>
    <n v="185173.81"/>
    <n v="2"/>
    <n v="1"/>
    <n v="0"/>
    <n v="120834.48"/>
    <x v="1"/>
    <n v="24"/>
    <n v="981"/>
    <n v="3"/>
    <n v="68"/>
    <n v="0.125"/>
    <n v="23544"/>
    <x v="0"/>
    <x v="2"/>
    <s v="High Risk"/>
  </r>
  <r>
    <n v="15682472"/>
    <n v="828"/>
    <x v="0"/>
    <s v="Male"/>
    <x v="10"/>
    <n v="8"/>
    <n v="129433.34"/>
    <n v="2"/>
    <n v="0"/>
    <n v="0"/>
    <n v="38131.769999999997"/>
    <x v="1"/>
    <n v="18"/>
    <n v="347"/>
    <n v="3"/>
    <n v="178"/>
    <n v="0.16666666666666666"/>
    <n v="6246"/>
    <x v="1"/>
    <x v="1"/>
    <s v="High Risk"/>
  </r>
  <r>
    <n v="15580203"/>
    <n v="674"/>
    <x v="1"/>
    <s v="Male"/>
    <x v="2"/>
    <n v="6"/>
    <n v="120193.42"/>
    <n v="1"/>
    <n v="0"/>
    <n v="0"/>
    <n v="100130.95"/>
    <x v="1"/>
    <n v="7"/>
    <n v="4625"/>
    <n v="7"/>
    <n v="5"/>
    <n v="1"/>
    <n v="32375"/>
    <x v="2"/>
    <x v="1"/>
    <s v="Low Risk"/>
  </r>
  <r>
    <n v="15690673"/>
    <n v="656"/>
    <x v="0"/>
    <s v="Female"/>
    <x v="2"/>
    <n v="6"/>
    <n v="0"/>
    <n v="2"/>
    <n v="1"/>
    <n v="0"/>
    <n v="141069.88"/>
    <x v="1"/>
    <n v="21"/>
    <n v="3089"/>
    <n v="7"/>
    <n v="23"/>
    <n v="0.33333333333333331"/>
    <n v="64869"/>
    <x v="0"/>
    <x v="1"/>
    <s v="Low Risk"/>
  </r>
  <r>
    <n v="15760085"/>
    <n v="684"/>
    <x v="2"/>
    <s v="Female"/>
    <x v="36"/>
    <n v="10"/>
    <n v="126384.42"/>
    <n v="1"/>
    <n v="1"/>
    <n v="1"/>
    <n v="198129.36"/>
    <x v="1"/>
    <n v="9"/>
    <n v="3731"/>
    <n v="5"/>
    <n v="146"/>
    <n v="0.55555555555555558"/>
    <n v="33579"/>
    <x v="1"/>
    <x v="3"/>
    <s v="High Risk"/>
  </r>
  <r>
    <n v="15779659"/>
    <n v="625"/>
    <x v="0"/>
    <s v="Female"/>
    <x v="34"/>
    <n v="3"/>
    <n v="0"/>
    <n v="1"/>
    <n v="0"/>
    <n v="0"/>
    <n v="183646.41"/>
    <x v="1"/>
    <n v="28"/>
    <n v="4518"/>
    <n v="3"/>
    <n v="30"/>
    <n v="0.10714285714285714"/>
    <n v="126504"/>
    <x v="1"/>
    <x v="2"/>
    <s v="Low Risk"/>
  </r>
  <r>
    <n v="15627360"/>
    <n v="432"/>
    <x v="0"/>
    <s v="Male"/>
    <x v="0"/>
    <n v="9"/>
    <n v="152603.45000000001"/>
    <n v="1"/>
    <n v="1"/>
    <n v="0"/>
    <n v="110265.24"/>
    <x v="0"/>
    <n v="27"/>
    <n v="4681"/>
    <n v="7"/>
    <n v="1"/>
    <n v="0.25925925925925924"/>
    <n v="126387"/>
    <x v="0"/>
    <x v="3"/>
    <s v="Low Risk"/>
  </r>
  <r>
    <n v="15671137"/>
    <n v="549"/>
    <x v="0"/>
    <s v="Female"/>
    <x v="37"/>
    <n v="1"/>
    <n v="0"/>
    <n v="1"/>
    <n v="0"/>
    <n v="1"/>
    <n v="8636.0499999999993"/>
    <x v="0"/>
    <n v="9"/>
    <n v="2154"/>
    <n v="3"/>
    <n v="49"/>
    <n v="0.33333333333333331"/>
    <n v="19386"/>
    <x v="2"/>
    <x v="0"/>
    <s v="Medium Risk"/>
  </r>
  <r>
    <n v="15782688"/>
    <n v="625"/>
    <x v="2"/>
    <s v="Male"/>
    <x v="27"/>
    <n v="0"/>
    <n v="148507.24"/>
    <n v="1"/>
    <n v="1"/>
    <n v="0"/>
    <n v="46824.08"/>
    <x v="0"/>
    <n v="24"/>
    <n v="3164"/>
    <n v="0"/>
    <n v="28"/>
    <n v="0"/>
    <n v="75936"/>
    <x v="0"/>
    <x v="0"/>
    <s v="Low Risk"/>
  </r>
  <r>
    <n v="15575492"/>
    <n v="828"/>
    <x v="0"/>
    <s v="Female"/>
    <x v="1"/>
    <n v="7"/>
    <n v="0"/>
    <n v="2"/>
    <n v="1"/>
    <n v="0"/>
    <n v="171378.77"/>
    <x v="1"/>
    <n v="22"/>
    <n v="2303"/>
    <n v="4"/>
    <n v="37"/>
    <n v="0.18181818181818182"/>
    <n v="50666"/>
    <x v="0"/>
    <x v="1"/>
    <s v="Medium Risk"/>
  </r>
  <r>
    <n v="15591607"/>
    <n v="770"/>
    <x v="0"/>
    <s v="Male"/>
    <x v="9"/>
    <n v="9"/>
    <n v="101827.07"/>
    <n v="1"/>
    <n v="1"/>
    <n v="0"/>
    <n v="167256.35"/>
    <x v="1"/>
    <n v="7"/>
    <n v="918"/>
    <n v="5"/>
    <n v="128"/>
    <n v="0.7142857142857143"/>
    <n v="6426"/>
    <x v="0"/>
    <x v="3"/>
    <s v="High Risk"/>
  </r>
  <r>
    <n v="15740404"/>
    <n v="758"/>
    <x v="0"/>
    <s v="Female"/>
    <x v="10"/>
    <n v="3"/>
    <n v="0"/>
    <n v="2"/>
    <n v="1"/>
    <n v="1"/>
    <n v="124226.16"/>
    <x v="1"/>
    <n v="6"/>
    <n v="3792"/>
    <n v="10"/>
    <n v="17"/>
    <n v="1"/>
    <n v="22752"/>
    <x v="2"/>
    <x v="2"/>
    <s v="Low Risk"/>
  </r>
  <r>
    <n v="15718369"/>
    <n v="795"/>
    <x v="2"/>
    <s v="Female"/>
    <x v="19"/>
    <n v="9"/>
    <n v="130862.43"/>
    <n v="1"/>
    <n v="1"/>
    <n v="1"/>
    <n v="114935.21"/>
    <x v="1"/>
    <n v="9"/>
    <n v="2181"/>
    <n v="6"/>
    <n v="40"/>
    <n v="0.66666666666666663"/>
    <n v="19629"/>
    <x v="0"/>
    <x v="3"/>
    <s v="Medium Risk"/>
  </r>
  <r>
    <n v="15677871"/>
    <n v="687"/>
    <x v="0"/>
    <s v="Male"/>
    <x v="16"/>
    <n v="9"/>
    <n v="122570.87"/>
    <n v="1"/>
    <n v="1"/>
    <n v="1"/>
    <n v="35608.879999999997"/>
    <x v="1"/>
    <n v="27"/>
    <n v="4193"/>
    <n v="10"/>
    <n v="9"/>
    <n v="0.37037037037037035"/>
    <n v="113211"/>
    <x v="1"/>
    <x v="3"/>
    <s v="Low Risk"/>
  </r>
  <r>
    <n v="15642004"/>
    <n v="686"/>
    <x v="0"/>
    <s v="Male"/>
    <x v="11"/>
    <n v="1"/>
    <n v="0"/>
    <n v="2"/>
    <n v="0"/>
    <n v="1"/>
    <n v="16459.37"/>
    <x v="1"/>
    <n v="19"/>
    <n v="3422"/>
    <n v="5"/>
    <n v="34"/>
    <n v="0.26315789473684209"/>
    <n v="65018"/>
    <x v="0"/>
    <x v="0"/>
    <s v="Medium Risk"/>
  </r>
  <r>
    <n v="15712543"/>
    <n v="789"/>
    <x v="2"/>
    <s v="Male"/>
    <x v="2"/>
    <n v="7"/>
    <n v="124828.46"/>
    <n v="2"/>
    <n v="1"/>
    <n v="1"/>
    <n v="124411.08"/>
    <x v="1"/>
    <n v="17"/>
    <n v="1016"/>
    <n v="8"/>
    <n v="17"/>
    <n v="0.47058823529411764"/>
    <n v="17272"/>
    <x v="0"/>
    <x v="1"/>
    <s v="Low Risk"/>
  </r>
  <r>
    <n v="15584518"/>
    <n v="589"/>
    <x v="2"/>
    <s v="Female"/>
    <x v="5"/>
    <n v="5"/>
    <n v="144895.04999999999"/>
    <n v="2"/>
    <n v="1"/>
    <n v="1"/>
    <n v="34941.230000000003"/>
    <x v="1"/>
    <n v="30"/>
    <n v="412"/>
    <n v="8"/>
    <n v="176"/>
    <n v="0.26666666666666666"/>
    <n v="12360"/>
    <x v="1"/>
    <x v="2"/>
    <s v="High Risk"/>
  </r>
  <r>
    <n v="15802381"/>
    <n v="461"/>
    <x v="2"/>
    <s v="Female"/>
    <x v="10"/>
    <n v="5"/>
    <n v="63663.93"/>
    <n v="1"/>
    <n v="0"/>
    <n v="1"/>
    <n v="167784.28"/>
    <x v="1"/>
    <n v="22"/>
    <n v="989"/>
    <n v="3"/>
    <n v="138"/>
    <n v="0.13636363636363635"/>
    <n v="21758"/>
    <x v="0"/>
    <x v="2"/>
    <s v="High Risk"/>
  </r>
  <r>
    <n v="15610156"/>
    <n v="637"/>
    <x v="0"/>
    <s v="Male"/>
    <x v="20"/>
    <n v="2"/>
    <n v="133463.1"/>
    <n v="1"/>
    <n v="0"/>
    <n v="1"/>
    <n v="93165.34"/>
    <x v="1"/>
    <n v="8"/>
    <n v="4863"/>
    <n v="4"/>
    <n v="30"/>
    <n v="0.5"/>
    <n v="38904"/>
    <x v="0"/>
    <x v="0"/>
    <s v="Low Risk"/>
  </r>
  <r>
    <n v="15594408"/>
    <n v="584"/>
    <x v="1"/>
    <s v="Female"/>
    <x v="36"/>
    <n v="2"/>
    <n v="213146.2"/>
    <n v="1"/>
    <n v="1"/>
    <n v="0"/>
    <n v="75161.25"/>
    <x v="0"/>
    <n v="2"/>
    <n v="636"/>
    <n v="2"/>
    <n v="15"/>
    <n v="1"/>
    <n v="1272"/>
    <x v="0"/>
    <x v="0"/>
    <s v="Low Risk"/>
  </r>
  <r>
    <n v="15640905"/>
    <n v="579"/>
    <x v="1"/>
    <s v="Female"/>
    <x v="12"/>
    <n v="1"/>
    <n v="129490.36"/>
    <n v="2"/>
    <n v="0"/>
    <n v="1"/>
    <n v="8590.83"/>
    <x v="0"/>
    <n v="24"/>
    <n v="4958"/>
    <n v="8"/>
    <n v="65"/>
    <n v="0.33333333333333331"/>
    <n v="118992"/>
    <x v="0"/>
    <x v="0"/>
    <s v="High Risk"/>
  </r>
  <r>
    <n v="15698932"/>
    <n v="756"/>
    <x v="2"/>
    <s v="Male"/>
    <x v="4"/>
    <n v="10"/>
    <n v="137452.09"/>
    <n v="1"/>
    <n v="1"/>
    <n v="0"/>
    <n v="189543.9"/>
    <x v="1"/>
    <n v="4"/>
    <n v="4547"/>
    <n v="5"/>
    <n v="85"/>
    <n v="1"/>
    <n v="18188"/>
    <x v="1"/>
    <x v="3"/>
    <s v="High Risk"/>
  </r>
  <r>
    <n v="15724944"/>
    <n v="663"/>
    <x v="0"/>
    <s v="Male"/>
    <x v="10"/>
    <n v="7"/>
    <n v="0"/>
    <n v="2"/>
    <n v="1"/>
    <n v="1"/>
    <n v="180427.24"/>
    <x v="1"/>
    <n v="30"/>
    <n v="1113"/>
    <n v="2"/>
    <n v="36"/>
    <n v="6.6666666666666666E-2"/>
    <n v="33390"/>
    <x v="0"/>
    <x v="1"/>
    <s v="Medium Risk"/>
  </r>
  <r>
    <n v="15628145"/>
    <n v="682"/>
    <x v="0"/>
    <s v="Female"/>
    <x v="3"/>
    <n v="5"/>
    <n v="125851.93"/>
    <n v="1"/>
    <n v="1"/>
    <n v="1"/>
    <n v="193318.33"/>
    <x v="1"/>
    <n v="25"/>
    <n v="2500"/>
    <n v="3"/>
    <n v="64"/>
    <n v="0.12"/>
    <n v="62500"/>
    <x v="2"/>
    <x v="2"/>
    <s v="High Risk"/>
  </r>
  <r>
    <n v="15713483"/>
    <n v="793"/>
    <x v="1"/>
    <s v="Male"/>
    <x v="37"/>
    <n v="2"/>
    <n v="0"/>
    <n v="1"/>
    <n v="1"/>
    <n v="0"/>
    <n v="159123.82"/>
    <x v="0"/>
    <n v="5"/>
    <n v="1524"/>
    <n v="6"/>
    <n v="68"/>
    <n v="1"/>
    <n v="7620"/>
    <x v="2"/>
    <x v="0"/>
    <s v="High Risk"/>
  </r>
  <r>
    <n v="15612350"/>
    <n v="691"/>
    <x v="0"/>
    <s v="Female"/>
    <x v="8"/>
    <n v="5"/>
    <n v="40915.550000000003"/>
    <n v="1"/>
    <n v="1"/>
    <n v="0"/>
    <n v="126213.84"/>
    <x v="0"/>
    <n v="24"/>
    <n v="3488"/>
    <n v="8"/>
    <n v="82"/>
    <n v="0.33333333333333331"/>
    <n v="83712"/>
    <x v="0"/>
    <x v="2"/>
    <s v="High Risk"/>
  </r>
  <r>
    <n v="15800703"/>
    <n v="485"/>
    <x v="1"/>
    <s v="Female"/>
    <x v="29"/>
    <n v="5"/>
    <n v="113157.22"/>
    <n v="1"/>
    <n v="1"/>
    <n v="1"/>
    <n v="54141.5"/>
    <x v="1"/>
    <n v="11"/>
    <n v="1083"/>
    <n v="10"/>
    <n v="72"/>
    <n v="0.90909090909090906"/>
    <n v="11913"/>
    <x v="0"/>
    <x v="2"/>
    <s v="High Risk"/>
  </r>
  <r>
    <n v="15705707"/>
    <n v="635"/>
    <x v="1"/>
    <s v="Female"/>
    <x v="6"/>
    <n v="8"/>
    <n v="138296.94"/>
    <n v="2"/>
    <n v="1"/>
    <n v="0"/>
    <n v="141075.51"/>
    <x v="1"/>
    <n v="22"/>
    <n v="1278"/>
    <n v="3"/>
    <n v="171"/>
    <n v="0.13636363636363635"/>
    <n v="28116"/>
    <x v="0"/>
    <x v="1"/>
    <s v="High Risk"/>
  </r>
  <r>
    <n v="15754105"/>
    <n v="650"/>
    <x v="0"/>
    <s v="Male"/>
    <x v="24"/>
    <n v="5"/>
    <n v="106967.18"/>
    <n v="1"/>
    <n v="0"/>
    <n v="0"/>
    <n v="24495.03"/>
    <x v="1"/>
    <n v="29"/>
    <n v="1449"/>
    <n v="9"/>
    <n v="135"/>
    <n v="0.31034482758620691"/>
    <n v="42021"/>
    <x v="0"/>
    <x v="2"/>
    <s v="High Risk"/>
  </r>
  <r>
    <n v="15703264"/>
    <n v="735"/>
    <x v="0"/>
    <s v="Male"/>
    <x v="4"/>
    <n v="9"/>
    <n v="120681.63"/>
    <n v="1"/>
    <n v="1"/>
    <n v="0"/>
    <n v="74836.34"/>
    <x v="1"/>
    <n v="26"/>
    <n v="4882"/>
    <n v="3"/>
    <n v="170"/>
    <n v="0.11538461538461539"/>
    <n v="126932"/>
    <x v="1"/>
    <x v="3"/>
    <s v="High Risk"/>
  </r>
  <r>
    <n v="15794413"/>
    <n v="416"/>
    <x v="0"/>
    <s v="Male"/>
    <x v="15"/>
    <n v="0"/>
    <n v="0"/>
    <n v="2"/>
    <n v="0"/>
    <n v="1"/>
    <n v="878.87"/>
    <x v="1"/>
    <n v="23"/>
    <n v="619"/>
    <n v="5"/>
    <n v="22"/>
    <n v="0.21739130434782608"/>
    <n v="14237"/>
    <x v="0"/>
    <x v="0"/>
    <s v="Low Risk"/>
  </r>
  <r>
    <n v="15650237"/>
    <n v="754"/>
    <x v="1"/>
    <s v="Female"/>
    <x v="15"/>
    <n v="7"/>
    <n v="0"/>
    <n v="2"/>
    <n v="1"/>
    <n v="0"/>
    <n v="89520.75"/>
    <x v="1"/>
    <n v="10"/>
    <n v="1200"/>
    <n v="9"/>
    <n v="128"/>
    <n v="0.9"/>
    <n v="12000"/>
    <x v="0"/>
    <x v="1"/>
    <s v="High Risk"/>
  </r>
  <r>
    <n v="15759618"/>
    <n v="535"/>
    <x v="0"/>
    <s v="Female"/>
    <x v="36"/>
    <n v="9"/>
    <n v="0"/>
    <n v="1"/>
    <n v="1"/>
    <n v="0"/>
    <n v="149892.79"/>
    <x v="0"/>
    <n v="5"/>
    <n v="4384"/>
    <n v="4"/>
    <n v="4"/>
    <n v="0.8"/>
    <n v="21920"/>
    <x v="0"/>
    <x v="3"/>
    <s v="Low Risk"/>
  </r>
  <r>
    <n v="15811589"/>
    <n v="716"/>
    <x v="1"/>
    <s v="Male"/>
    <x v="0"/>
    <n v="8"/>
    <n v="0"/>
    <n v="2"/>
    <n v="1"/>
    <n v="0"/>
    <n v="180800.42"/>
    <x v="1"/>
    <n v="15"/>
    <n v="4594"/>
    <n v="1"/>
    <n v="142"/>
    <n v="6.6666666666666666E-2"/>
    <n v="68910"/>
    <x v="1"/>
    <x v="1"/>
    <s v="High Risk"/>
  </r>
  <r>
    <n v="15689044"/>
    <n v="539"/>
    <x v="0"/>
    <s v="Male"/>
    <x v="24"/>
    <n v="2"/>
    <n v="127609.59"/>
    <n v="1"/>
    <n v="1"/>
    <n v="0"/>
    <n v="98646.22"/>
    <x v="1"/>
    <n v="18"/>
    <n v="1306"/>
    <n v="2"/>
    <n v="145"/>
    <n v="0.1111111111111111"/>
    <n v="23508"/>
    <x v="0"/>
    <x v="0"/>
    <s v="High Risk"/>
  </r>
  <r>
    <n v="15709368"/>
    <n v="614"/>
    <x v="0"/>
    <s v="Female"/>
    <x v="3"/>
    <n v="6"/>
    <n v="0"/>
    <n v="2"/>
    <n v="1"/>
    <n v="1"/>
    <n v="109041.53"/>
    <x v="1"/>
    <n v="2"/>
    <n v="1431"/>
    <n v="3"/>
    <n v="76"/>
    <n v="1"/>
    <n v="2862"/>
    <x v="2"/>
    <x v="1"/>
    <s v="High Risk"/>
  </r>
  <r>
    <n v="15679145"/>
    <n v="706"/>
    <x v="1"/>
    <s v="Male"/>
    <x v="38"/>
    <n v="7"/>
    <n v="0"/>
    <n v="1"/>
    <n v="1"/>
    <n v="0"/>
    <n v="17941.16"/>
    <x v="0"/>
    <n v="24"/>
    <n v="4378"/>
    <n v="6"/>
    <n v="35"/>
    <n v="0.25"/>
    <n v="105072"/>
    <x v="1"/>
    <x v="1"/>
    <s v="Medium Risk"/>
  </r>
  <r>
    <n v="15655007"/>
    <n v="758"/>
    <x v="0"/>
    <s v="Female"/>
    <x v="19"/>
    <n v="7"/>
    <n v="0"/>
    <n v="2"/>
    <n v="0"/>
    <n v="0"/>
    <n v="82996.47"/>
    <x v="1"/>
    <n v="30"/>
    <n v="4171"/>
    <n v="9"/>
    <n v="35"/>
    <n v="0.3"/>
    <n v="125130"/>
    <x v="0"/>
    <x v="1"/>
    <s v="Medium Risk"/>
  </r>
  <r>
    <n v="15623595"/>
    <n v="586"/>
    <x v="1"/>
    <s v="Female"/>
    <x v="34"/>
    <n v="2"/>
    <n v="0"/>
    <n v="2"/>
    <n v="1"/>
    <n v="1"/>
    <n v="92067.35"/>
    <x v="1"/>
    <n v="17"/>
    <n v="1601"/>
    <n v="8"/>
    <n v="105"/>
    <n v="0.47058823529411764"/>
    <n v="27217"/>
    <x v="2"/>
    <x v="0"/>
    <s v="High Risk"/>
  </r>
  <r>
    <n v="15589975"/>
    <n v="646"/>
    <x v="0"/>
    <s v="Female"/>
    <x v="39"/>
    <n v="6"/>
    <n v="97259.25"/>
    <n v="1"/>
    <n v="0"/>
    <n v="1"/>
    <n v="104719.66"/>
    <x v="1"/>
    <n v="15"/>
    <n v="801"/>
    <n v="9"/>
    <n v="141"/>
    <n v="0.6"/>
    <n v="12015"/>
    <x v="0"/>
    <x v="1"/>
    <s v="High Risk"/>
  </r>
  <r>
    <n v="15804017"/>
    <n v="631"/>
    <x v="2"/>
    <s v="Female"/>
    <x v="19"/>
    <n v="4"/>
    <n v="123246.7"/>
    <n v="1"/>
    <n v="0"/>
    <n v="0"/>
    <n v="112687.57"/>
    <x v="1"/>
    <n v="9"/>
    <n v="109"/>
    <n v="10"/>
    <n v="4"/>
    <n v="1"/>
    <n v="981"/>
    <x v="1"/>
    <x v="2"/>
    <s v="Low Risk"/>
  </r>
  <r>
    <n v="15692132"/>
    <n v="717"/>
    <x v="1"/>
    <s v="Female"/>
    <x v="32"/>
    <n v="6"/>
    <n v="101060.25"/>
    <n v="1"/>
    <n v="0"/>
    <n v="1"/>
    <n v="84699.56"/>
    <x v="1"/>
    <n v="24"/>
    <n v="3818"/>
    <n v="2"/>
    <n v="165"/>
    <n v="8.3333333333333329E-2"/>
    <n v="91632"/>
    <x v="0"/>
    <x v="1"/>
    <s v="High Risk"/>
  </r>
  <r>
    <n v="15641122"/>
    <n v="684"/>
    <x v="0"/>
    <s v="Male"/>
    <x v="33"/>
    <n v="2"/>
    <n v="0"/>
    <n v="2"/>
    <n v="1"/>
    <n v="0"/>
    <n v="83473.820000000007"/>
    <x v="1"/>
    <n v="11"/>
    <n v="1420"/>
    <n v="0"/>
    <n v="123"/>
    <n v="0"/>
    <n v="15620"/>
    <x v="2"/>
    <x v="0"/>
    <s v="High Risk"/>
  </r>
  <r>
    <n v="15630910"/>
    <n v="800"/>
    <x v="0"/>
    <s v="Female"/>
    <x v="23"/>
    <n v="7"/>
    <n v="108007.36"/>
    <n v="1"/>
    <n v="0"/>
    <n v="0"/>
    <n v="47125.11"/>
    <x v="1"/>
    <n v="16"/>
    <n v="665"/>
    <n v="2"/>
    <n v="179"/>
    <n v="0.125"/>
    <n v="10640"/>
    <x v="0"/>
    <x v="1"/>
    <s v="High Risk"/>
  </r>
  <r>
    <n v="15680772"/>
    <n v="721"/>
    <x v="1"/>
    <s v="Female"/>
    <x v="18"/>
    <n v="2"/>
    <n v="0"/>
    <n v="2"/>
    <n v="1"/>
    <n v="1"/>
    <n v="106977.8"/>
    <x v="1"/>
    <n v="17"/>
    <n v="1894"/>
    <n v="10"/>
    <n v="148"/>
    <n v="0.58823529411764708"/>
    <n v="32198"/>
    <x v="2"/>
    <x v="0"/>
    <s v="High Risk"/>
  </r>
  <r>
    <n v="15658929"/>
    <n v="683"/>
    <x v="1"/>
    <s v="Male"/>
    <x v="6"/>
    <n v="0"/>
    <n v="133702.89000000001"/>
    <n v="1"/>
    <n v="1"/>
    <n v="0"/>
    <n v="55582.54"/>
    <x v="0"/>
    <n v="5"/>
    <n v="4118"/>
    <n v="4"/>
    <n v="45"/>
    <n v="0.8"/>
    <n v="20590"/>
    <x v="0"/>
    <x v="0"/>
    <s v="Medium Risk"/>
  </r>
  <r>
    <n v="15585388"/>
    <n v="660"/>
    <x v="2"/>
    <s v="Male"/>
    <x v="8"/>
    <n v="9"/>
    <n v="125189.75"/>
    <n v="2"/>
    <n v="1"/>
    <n v="1"/>
    <n v="139874.43"/>
    <x v="1"/>
    <n v="23"/>
    <n v="2973"/>
    <n v="4"/>
    <n v="78"/>
    <n v="0.17391304347826086"/>
    <n v="68379"/>
    <x v="0"/>
    <x v="3"/>
    <s v="High Risk"/>
  </r>
  <r>
    <n v="15724623"/>
    <n v="704"/>
    <x v="2"/>
    <s v="Female"/>
    <x v="9"/>
    <n v="7"/>
    <n v="113034.22"/>
    <n v="1"/>
    <n v="1"/>
    <n v="0"/>
    <n v="162503.48000000001"/>
    <x v="0"/>
    <n v="6"/>
    <n v="1669"/>
    <n v="8"/>
    <n v="9"/>
    <n v="1"/>
    <n v="10014"/>
    <x v="2"/>
    <x v="1"/>
    <s v="Low Risk"/>
  </r>
  <r>
    <n v="15588537"/>
    <n v="615"/>
    <x v="1"/>
    <s v="Female"/>
    <x v="1"/>
    <n v="9"/>
    <n v="109013.23"/>
    <n v="1"/>
    <n v="1"/>
    <n v="0"/>
    <n v="196499.96"/>
    <x v="1"/>
    <n v="29"/>
    <n v="3272"/>
    <n v="5"/>
    <n v="49"/>
    <n v="0.17241379310344829"/>
    <n v="94888"/>
    <x v="2"/>
    <x v="3"/>
    <s v="Medium Risk"/>
  </r>
  <r>
    <n v="15574692"/>
    <n v="667"/>
    <x v="1"/>
    <s v="Female"/>
    <x v="2"/>
    <n v="2"/>
    <n v="0"/>
    <n v="2"/>
    <n v="1"/>
    <n v="0"/>
    <n v="40721.24"/>
    <x v="0"/>
    <n v="17"/>
    <n v="3050"/>
    <n v="1"/>
    <n v="144"/>
    <n v="5.8823529411764705E-2"/>
    <n v="51850"/>
    <x v="2"/>
    <x v="0"/>
    <s v="High Risk"/>
  </r>
  <r>
    <n v="15611325"/>
    <n v="682"/>
    <x v="2"/>
    <s v="Male"/>
    <x v="9"/>
    <n v="9"/>
    <n v="57929.81"/>
    <n v="2"/>
    <n v="0"/>
    <n v="0"/>
    <n v="53134.3"/>
    <x v="1"/>
    <n v="12"/>
    <n v="328"/>
    <n v="2"/>
    <n v="145"/>
    <n v="0.16666666666666666"/>
    <n v="3936"/>
    <x v="0"/>
    <x v="3"/>
    <s v="High Risk"/>
  </r>
  <r>
    <n v="15587562"/>
    <n v="484"/>
    <x v="0"/>
    <s v="Female"/>
    <x v="6"/>
    <n v="4"/>
    <n v="130114.39"/>
    <n v="1"/>
    <n v="1"/>
    <n v="0"/>
    <n v="164017.89000000001"/>
    <x v="1"/>
    <n v="12"/>
    <n v="2654"/>
    <n v="6"/>
    <n v="65"/>
    <n v="0.5"/>
    <n v="31848"/>
    <x v="0"/>
    <x v="2"/>
    <s v="High Risk"/>
  </r>
  <r>
    <n v="15613172"/>
    <n v="628"/>
    <x v="2"/>
    <s v="Male"/>
    <x v="7"/>
    <n v="5"/>
    <n v="95826.49"/>
    <n v="2"/>
    <n v="1"/>
    <n v="0"/>
    <n v="155996.96"/>
    <x v="1"/>
    <n v="17"/>
    <n v="3545"/>
    <n v="10"/>
    <n v="87"/>
    <n v="0.58823529411764708"/>
    <n v="60265"/>
    <x v="0"/>
    <x v="2"/>
    <s v="High Risk"/>
  </r>
  <r>
    <n v="15651022"/>
    <n v="480"/>
    <x v="2"/>
    <s v="Male"/>
    <x v="4"/>
    <n v="10"/>
    <n v="129608.57"/>
    <n v="1"/>
    <n v="1"/>
    <n v="0"/>
    <n v="5472.7"/>
    <x v="0"/>
    <n v="28"/>
    <n v="3485"/>
    <n v="5"/>
    <n v="49"/>
    <n v="0.17857142857142858"/>
    <n v="97580"/>
    <x v="0"/>
    <x v="3"/>
    <s v="Medium Risk"/>
  </r>
  <r>
    <n v="15586310"/>
    <n v="578"/>
    <x v="0"/>
    <s v="Male"/>
    <x v="33"/>
    <n v="4"/>
    <n v="169462.09"/>
    <n v="1"/>
    <n v="1"/>
    <n v="0"/>
    <n v="112187.11"/>
    <x v="1"/>
    <n v="20"/>
    <n v="3231"/>
    <n v="8"/>
    <n v="93"/>
    <n v="0.4"/>
    <n v="64620"/>
    <x v="0"/>
    <x v="2"/>
    <s v="High Risk"/>
  </r>
  <r>
    <n v="15625524"/>
    <n v="512"/>
    <x v="0"/>
    <s v="Male"/>
    <x v="20"/>
    <n v="5"/>
    <n v="0"/>
    <n v="2"/>
    <n v="1"/>
    <n v="1"/>
    <n v="146457.82999999999"/>
    <x v="1"/>
    <n v="29"/>
    <n v="3378"/>
    <n v="8"/>
    <n v="138"/>
    <n v="0.27586206896551724"/>
    <n v="97962"/>
    <x v="0"/>
    <x v="2"/>
    <s v="High Risk"/>
  </r>
  <r>
    <n v="15755209"/>
    <n v="484"/>
    <x v="1"/>
    <s v="Female"/>
    <x v="12"/>
    <n v="7"/>
    <n v="133868.21"/>
    <n v="1"/>
    <n v="1"/>
    <n v="1"/>
    <n v="27286.1"/>
    <x v="1"/>
    <n v="2"/>
    <n v="2926"/>
    <n v="3"/>
    <n v="26"/>
    <n v="1"/>
    <n v="5852"/>
    <x v="0"/>
    <x v="1"/>
    <s v="Low Risk"/>
  </r>
  <r>
    <n v="15645248"/>
    <n v="510"/>
    <x v="0"/>
    <s v="Female"/>
    <x v="33"/>
    <n v="0"/>
    <n v="0"/>
    <n v="2"/>
    <n v="1"/>
    <n v="1"/>
    <n v="130553.47"/>
    <x v="1"/>
    <n v="11"/>
    <n v="3027"/>
    <n v="1"/>
    <n v="23"/>
    <n v="9.0909090909090912E-2"/>
    <n v="33297"/>
    <x v="1"/>
    <x v="0"/>
    <s v="Low Risk"/>
  </r>
  <r>
    <n v="15790355"/>
    <n v="606"/>
    <x v="2"/>
    <s v="Male"/>
    <x v="18"/>
    <n v="5"/>
    <n v="190479.48"/>
    <n v="2"/>
    <n v="0"/>
    <n v="0"/>
    <n v="179351.89"/>
    <x v="1"/>
    <n v="11"/>
    <n v="4316"/>
    <n v="5"/>
    <n v="39"/>
    <n v="0.45454545454545453"/>
    <n v="47476"/>
    <x v="1"/>
    <x v="2"/>
    <s v="Medium Risk"/>
  </r>
  <r>
    <n v="15762615"/>
    <n v="597"/>
    <x v="1"/>
    <s v="Female"/>
    <x v="20"/>
    <n v="8"/>
    <n v="101993.12"/>
    <n v="1"/>
    <n v="0"/>
    <n v="1"/>
    <n v="94774.12"/>
    <x v="1"/>
    <n v="11"/>
    <n v="1343"/>
    <n v="10"/>
    <n v="82"/>
    <n v="0.90909090909090906"/>
    <n v="14773"/>
    <x v="1"/>
    <x v="1"/>
    <s v="High Risk"/>
  </r>
  <r>
    <n v="15625426"/>
    <n v="754"/>
    <x v="2"/>
    <s v="Female"/>
    <x v="30"/>
    <n v="3"/>
    <n v="161608.81"/>
    <n v="1"/>
    <n v="1"/>
    <n v="0"/>
    <n v="8080.85"/>
    <x v="0"/>
    <n v="20"/>
    <n v="2358"/>
    <n v="4"/>
    <n v="65"/>
    <n v="0.2"/>
    <n v="47160"/>
    <x v="1"/>
    <x v="2"/>
    <s v="High Risk"/>
  </r>
  <r>
    <n v="15716334"/>
    <n v="850"/>
    <x v="1"/>
    <s v="Female"/>
    <x v="13"/>
    <n v="2"/>
    <n v="122311.21"/>
    <n v="1"/>
    <n v="1"/>
    <n v="1"/>
    <n v="19482.5"/>
    <x v="1"/>
    <n v="8"/>
    <n v="1088"/>
    <n v="8"/>
    <n v="53"/>
    <n v="1"/>
    <n v="8704"/>
    <x v="0"/>
    <x v="0"/>
    <s v="Medium Risk"/>
  </r>
  <r>
    <n v="15789669"/>
    <n v="510"/>
    <x v="0"/>
    <s v="Male"/>
    <x v="35"/>
    <n v="2"/>
    <n v="0"/>
    <n v="2"/>
    <n v="1"/>
    <n v="1"/>
    <n v="48071.61"/>
    <x v="1"/>
    <n v="28"/>
    <n v="3141"/>
    <n v="3"/>
    <n v="103"/>
    <n v="0.10714285714285714"/>
    <n v="87948"/>
    <x v="1"/>
    <x v="0"/>
    <s v="High Risk"/>
  </r>
  <r>
    <n v="15621075"/>
    <n v="778"/>
    <x v="2"/>
    <s v="Female"/>
    <x v="13"/>
    <n v="1"/>
    <n v="162150.42000000001"/>
    <n v="2"/>
    <n v="1"/>
    <n v="0"/>
    <n v="174531.27"/>
    <x v="1"/>
    <n v="21"/>
    <n v="2830"/>
    <n v="5"/>
    <n v="59"/>
    <n v="0.23809523809523808"/>
    <n v="59430"/>
    <x v="0"/>
    <x v="0"/>
    <s v="Medium Risk"/>
  </r>
  <r>
    <n v="15810845"/>
    <n v="636"/>
    <x v="0"/>
    <s v="Male"/>
    <x v="0"/>
    <n v="2"/>
    <n v="0"/>
    <n v="2"/>
    <n v="1"/>
    <n v="1"/>
    <n v="55470.78"/>
    <x v="1"/>
    <n v="3"/>
    <n v="251"/>
    <n v="1"/>
    <n v="116"/>
    <n v="0.33333333333333331"/>
    <n v="753"/>
    <x v="0"/>
    <x v="0"/>
    <s v="High Risk"/>
  </r>
  <r>
    <n v="15719377"/>
    <n v="804"/>
    <x v="0"/>
    <s v="Female"/>
    <x v="5"/>
    <n v="4"/>
    <n v="0"/>
    <n v="1"/>
    <n v="1"/>
    <n v="1"/>
    <n v="8546.8700000000008"/>
    <x v="0"/>
    <n v="30"/>
    <n v="2046"/>
    <n v="9"/>
    <n v="104"/>
    <n v="0.3"/>
    <n v="61380"/>
    <x v="0"/>
    <x v="2"/>
    <s v="High Risk"/>
  </r>
  <r>
    <n v="15654506"/>
    <n v="514"/>
    <x v="0"/>
    <s v="Male"/>
    <x v="15"/>
    <n v="8"/>
    <n v="0"/>
    <n v="2"/>
    <n v="1"/>
    <n v="0"/>
    <n v="95857.18"/>
    <x v="1"/>
    <n v="19"/>
    <n v="2753"/>
    <n v="0"/>
    <n v="56"/>
    <n v="0"/>
    <n v="52307"/>
    <x v="0"/>
    <x v="1"/>
    <s v="Medium Risk"/>
  </r>
  <r>
    <n v="15771977"/>
    <n v="730"/>
    <x v="0"/>
    <s v="Female"/>
    <x v="2"/>
    <n v="1"/>
    <n v="99010.67"/>
    <n v="1"/>
    <n v="1"/>
    <n v="0"/>
    <n v="194945.8"/>
    <x v="1"/>
    <n v="6"/>
    <n v="2490"/>
    <n v="3"/>
    <n v="120"/>
    <n v="0.5"/>
    <n v="14940"/>
    <x v="0"/>
    <x v="0"/>
    <s v="High Risk"/>
  </r>
  <r>
    <n v="15708710"/>
    <n v="525"/>
    <x v="1"/>
    <s v="Female"/>
    <x v="24"/>
    <n v="0"/>
    <n v="0"/>
    <n v="1"/>
    <n v="0"/>
    <n v="1"/>
    <n v="131521.72"/>
    <x v="1"/>
    <n v="21"/>
    <n v="843"/>
    <n v="1"/>
    <n v="13"/>
    <n v="4.7619047619047616E-2"/>
    <n v="17703"/>
    <x v="0"/>
    <x v="0"/>
    <s v="Low Risk"/>
  </r>
  <r>
    <n v="15726676"/>
    <n v="616"/>
    <x v="1"/>
    <s v="Male"/>
    <x v="33"/>
    <n v="5"/>
    <n v="0"/>
    <n v="2"/>
    <n v="0"/>
    <n v="1"/>
    <n v="196108.51"/>
    <x v="1"/>
    <n v="16"/>
    <n v="1150"/>
    <n v="8"/>
    <n v="23"/>
    <n v="0.5"/>
    <n v="18400"/>
    <x v="0"/>
    <x v="2"/>
    <s v="Low Risk"/>
  </r>
  <r>
    <n v="15587421"/>
    <n v="687"/>
    <x v="2"/>
    <s v="Female"/>
    <x v="10"/>
    <n v="7"/>
    <n v="111388.18"/>
    <n v="2"/>
    <n v="1"/>
    <n v="0"/>
    <n v="148564.76"/>
    <x v="1"/>
    <n v="18"/>
    <n v="490"/>
    <n v="4"/>
    <n v="93"/>
    <n v="0.22222222222222221"/>
    <n v="8820"/>
    <x v="0"/>
    <x v="1"/>
    <s v="High Risk"/>
  </r>
  <r>
    <n v="15726931"/>
    <n v="715"/>
    <x v="0"/>
    <s v="Female"/>
    <x v="1"/>
    <n v="8"/>
    <n v="56214.85"/>
    <n v="2"/>
    <n v="0"/>
    <n v="0"/>
    <n v="92982.61"/>
    <x v="0"/>
    <n v="14"/>
    <n v="2948"/>
    <n v="9"/>
    <n v="57"/>
    <n v="0.6428571428571429"/>
    <n v="41272"/>
    <x v="0"/>
    <x v="1"/>
    <s v="Medium Risk"/>
  </r>
  <r>
    <n v="15771086"/>
    <n v="512"/>
    <x v="0"/>
    <s v="Female"/>
    <x v="18"/>
    <n v="3"/>
    <n v="84327.77"/>
    <n v="2"/>
    <n v="1"/>
    <n v="0"/>
    <n v="17675.36"/>
    <x v="1"/>
    <n v="12"/>
    <n v="2218"/>
    <n v="9"/>
    <n v="63"/>
    <n v="0.75"/>
    <n v="26616"/>
    <x v="2"/>
    <x v="2"/>
    <s v="High Risk"/>
  </r>
  <r>
    <n v="15756850"/>
    <n v="479"/>
    <x v="0"/>
    <s v="Male"/>
    <x v="20"/>
    <n v="1"/>
    <n v="0"/>
    <n v="2"/>
    <n v="0"/>
    <n v="0"/>
    <n v="114996.43"/>
    <x v="1"/>
    <n v="9"/>
    <n v="544"/>
    <n v="7"/>
    <n v="117"/>
    <n v="0.77777777777777779"/>
    <n v="4896"/>
    <x v="0"/>
    <x v="0"/>
    <s v="High Risk"/>
  </r>
  <r>
    <n v="15702741"/>
    <n v="601"/>
    <x v="0"/>
    <s v="Male"/>
    <x v="15"/>
    <n v="8"/>
    <n v="93012.89"/>
    <n v="1"/>
    <n v="1"/>
    <n v="0"/>
    <n v="86957.42"/>
    <x v="1"/>
    <n v="14"/>
    <n v="3992"/>
    <n v="2"/>
    <n v="87"/>
    <n v="0.14285714285714285"/>
    <n v="55888"/>
    <x v="0"/>
    <x v="1"/>
    <s v="High Risk"/>
  </r>
  <r>
    <n v="15679200"/>
    <n v="580"/>
    <x v="1"/>
    <s v="Male"/>
    <x v="6"/>
    <n v="9"/>
    <n v="61710.44"/>
    <n v="2"/>
    <n v="1"/>
    <n v="0"/>
    <n v="128077.8"/>
    <x v="1"/>
    <n v="6"/>
    <n v="1467"/>
    <n v="6"/>
    <n v="170"/>
    <n v="1"/>
    <n v="8802"/>
    <x v="0"/>
    <x v="3"/>
    <s v="High Risk"/>
  </r>
  <r>
    <n v="15594815"/>
    <n v="807"/>
    <x v="0"/>
    <s v="Male"/>
    <x v="12"/>
    <n v="3"/>
    <n v="174790.15"/>
    <n v="1"/>
    <n v="1"/>
    <n v="1"/>
    <n v="600.36"/>
    <x v="1"/>
    <n v="29"/>
    <n v="2662"/>
    <n v="10"/>
    <n v="72"/>
    <n v="0.34482758620689657"/>
    <n v="77198"/>
    <x v="1"/>
    <x v="2"/>
    <s v="High Risk"/>
  </r>
  <r>
    <n v="15635905"/>
    <n v="616"/>
    <x v="1"/>
    <s v="Female"/>
    <x v="15"/>
    <n v="6"/>
    <n v="0"/>
    <n v="2"/>
    <n v="1"/>
    <n v="1"/>
    <n v="43001.46"/>
    <x v="1"/>
    <n v="22"/>
    <n v="794"/>
    <n v="1"/>
    <n v="111"/>
    <n v="4.5454545454545456E-2"/>
    <n v="17468"/>
    <x v="0"/>
    <x v="1"/>
    <s v="High Risk"/>
  </r>
  <r>
    <n v="15777892"/>
    <n v="721"/>
    <x v="2"/>
    <s v="Male"/>
    <x v="24"/>
    <n v="3"/>
    <n v="107720.64"/>
    <n v="1"/>
    <n v="1"/>
    <n v="1"/>
    <n v="158591.12"/>
    <x v="1"/>
    <n v="28"/>
    <n v="1692"/>
    <n v="4"/>
    <n v="121"/>
    <n v="0.14285714285714285"/>
    <n v="47376"/>
    <x v="0"/>
    <x v="2"/>
    <s v="High Risk"/>
  </r>
  <r>
    <n v="15656176"/>
    <n v="501"/>
    <x v="0"/>
    <s v="Male"/>
    <x v="38"/>
    <n v="10"/>
    <n v="0"/>
    <n v="2"/>
    <n v="1"/>
    <n v="1"/>
    <n v="47847.19"/>
    <x v="1"/>
    <n v="6"/>
    <n v="4236"/>
    <n v="7"/>
    <n v="60"/>
    <n v="1"/>
    <n v="25416"/>
    <x v="0"/>
    <x v="3"/>
    <s v="Medium Risk"/>
  </r>
  <r>
    <n v="15811127"/>
    <n v="521"/>
    <x v="0"/>
    <s v="Male"/>
    <x v="12"/>
    <n v="6"/>
    <n v="96423.84"/>
    <n v="1"/>
    <n v="1"/>
    <n v="0"/>
    <n v="10488.44"/>
    <x v="1"/>
    <n v="17"/>
    <n v="2570"/>
    <n v="6"/>
    <n v="163"/>
    <n v="0.35294117647058826"/>
    <n v="43690"/>
    <x v="1"/>
    <x v="1"/>
    <s v="High Risk"/>
  </r>
  <r>
    <n v="15604482"/>
    <n v="850"/>
    <x v="1"/>
    <s v="Male"/>
    <x v="33"/>
    <n v="2"/>
    <n v="141040.01"/>
    <n v="1"/>
    <n v="1"/>
    <n v="1"/>
    <n v="5978.2"/>
    <x v="1"/>
    <n v="7"/>
    <n v="3961"/>
    <n v="9"/>
    <n v="64"/>
    <n v="1"/>
    <n v="27727"/>
    <x v="0"/>
    <x v="0"/>
    <s v="High Risk"/>
  </r>
  <r>
    <n v="15622911"/>
    <n v="759"/>
    <x v="0"/>
    <s v="Male"/>
    <x v="0"/>
    <n v="4"/>
    <n v="105420.18"/>
    <n v="1"/>
    <n v="0"/>
    <n v="1"/>
    <n v="121409.06"/>
    <x v="1"/>
    <n v="21"/>
    <n v="4156"/>
    <n v="9"/>
    <n v="66"/>
    <n v="0.42857142857142855"/>
    <n v="87276"/>
    <x v="0"/>
    <x v="2"/>
    <s v="High Risk"/>
  </r>
  <r>
    <n v="15600974"/>
    <n v="516"/>
    <x v="1"/>
    <s v="Male"/>
    <x v="5"/>
    <n v="5"/>
    <n v="0"/>
    <n v="1"/>
    <n v="0"/>
    <n v="1"/>
    <n v="146145.93"/>
    <x v="0"/>
    <n v="12"/>
    <n v="3054"/>
    <n v="3"/>
    <n v="56"/>
    <n v="0.25"/>
    <n v="36648"/>
    <x v="0"/>
    <x v="2"/>
    <s v="Medium Risk"/>
  </r>
  <r>
    <n v="15727868"/>
    <n v="711"/>
    <x v="0"/>
    <s v="Female"/>
    <x v="16"/>
    <n v="2"/>
    <n v="129022.06"/>
    <n v="2"/>
    <n v="1"/>
    <n v="1"/>
    <n v="14374.86"/>
    <x v="0"/>
    <n v="18"/>
    <n v="2815"/>
    <n v="4"/>
    <n v="20"/>
    <n v="0.22222222222222221"/>
    <n v="50670"/>
    <x v="0"/>
    <x v="0"/>
    <s v="Low Risk"/>
  </r>
  <r>
    <n v="15627801"/>
    <n v="512"/>
    <x v="1"/>
    <s v="Male"/>
    <x v="19"/>
    <n v="3"/>
    <n v="176666.62"/>
    <n v="1"/>
    <n v="1"/>
    <n v="0"/>
    <n v="94670.77"/>
    <x v="1"/>
    <n v="10"/>
    <n v="3023"/>
    <n v="2"/>
    <n v="179"/>
    <n v="0.2"/>
    <n v="30230"/>
    <x v="0"/>
    <x v="2"/>
    <s v="High Risk"/>
  </r>
  <r>
    <n v="15773039"/>
    <n v="550"/>
    <x v="0"/>
    <s v="Male"/>
    <x v="24"/>
    <n v="3"/>
    <n v="0"/>
    <n v="1"/>
    <n v="1"/>
    <n v="1"/>
    <n v="179670.31"/>
    <x v="1"/>
    <n v="23"/>
    <n v="1064"/>
    <n v="9"/>
    <n v="142"/>
    <n v="0.39130434782608697"/>
    <n v="24472"/>
    <x v="1"/>
    <x v="2"/>
    <s v="High Risk"/>
  </r>
  <r>
    <n v="15755262"/>
    <n v="608"/>
    <x v="1"/>
    <s v="Female"/>
    <x v="1"/>
    <n v="3"/>
    <n v="89763.839999999997"/>
    <n v="1"/>
    <n v="0"/>
    <n v="0"/>
    <n v="199304.74"/>
    <x v="0"/>
    <n v="5"/>
    <n v="2884"/>
    <n v="6"/>
    <n v="24"/>
    <n v="1"/>
    <n v="14420"/>
    <x v="1"/>
    <x v="2"/>
    <s v="Low Risk"/>
  </r>
  <r>
    <n v="15679531"/>
    <n v="618"/>
    <x v="0"/>
    <s v="Male"/>
    <x v="10"/>
    <n v="5"/>
    <n v="134954.53"/>
    <n v="1"/>
    <n v="1"/>
    <n v="1"/>
    <n v="151954.39000000001"/>
    <x v="1"/>
    <n v="19"/>
    <n v="3779"/>
    <n v="5"/>
    <n v="180"/>
    <n v="0.26315789473684209"/>
    <n v="71801"/>
    <x v="0"/>
    <x v="2"/>
    <s v="High Risk"/>
  </r>
  <r>
    <n v="15684181"/>
    <n v="643"/>
    <x v="0"/>
    <s v="Male"/>
    <x v="13"/>
    <n v="5"/>
    <n v="0"/>
    <n v="1"/>
    <n v="1"/>
    <n v="0"/>
    <n v="142513.5"/>
    <x v="0"/>
    <n v="30"/>
    <n v="1356"/>
    <n v="4"/>
    <n v="92"/>
    <n v="0.13333333333333333"/>
    <n v="40680"/>
    <x v="0"/>
    <x v="2"/>
    <s v="High Risk"/>
  </r>
  <r>
    <n v="15612087"/>
    <n v="671"/>
    <x v="0"/>
    <s v="Male"/>
    <x v="13"/>
    <n v="2"/>
    <n v="106376.85"/>
    <n v="1"/>
    <n v="0"/>
    <n v="1"/>
    <n v="158264.62"/>
    <x v="1"/>
    <n v="13"/>
    <n v="372"/>
    <n v="0"/>
    <n v="62"/>
    <n v="0"/>
    <n v="4836"/>
    <x v="0"/>
    <x v="0"/>
    <s v="High Risk"/>
  </r>
  <r>
    <n v="15752047"/>
    <n v="689"/>
    <x v="2"/>
    <s v="Male"/>
    <x v="19"/>
    <n v="2"/>
    <n v="161814.64000000001"/>
    <n v="2"/>
    <n v="1"/>
    <n v="0"/>
    <n v="169381.9"/>
    <x v="1"/>
    <n v="1"/>
    <n v="3946"/>
    <n v="3"/>
    <n v="176"/>
    <n v="1"/>
    <n v="3946"/>
    <x v="0"/>
    <x v="0"/>
    <s v="High Risk"/>
  </r>
  <r>
    <n v="15624592"/>
    <n v="603"/>
    <x v="0"/>
    <s v="Male"/>
    <x v="8"/>
    <n v="8"/>
    <n v="0"/>
    <n v="2"/>
    <n v="1"/>
    <n v="1"/>
    <n v="169915.02"/>
    <x v="1"/>
    <n v="16"/>
    <n v="3268"/>
    <n v="8"/>
    <n v="180"/>
    <n v="0.5"/>
    <n v="52288"/>
    <x v="2"/>
    <x v="1"/>
    <s v="High Risk"/>
  </r>
  <r>
    <n v="15573152"/>
    <n v="620"/>
    <x v="0"/>
    <s v="Female"/>
    <x v="1"/>
    <n v="9"/>
    <n v="0"/>
    <n v="2"/>
    <n v="0"/>
    <n v="0"/>
    <n v="88852.47"/>
    <x v="1"/>
    <n v="27"/>
    <n v="654"/>
    <n v="10"/>
    <n v="81"/>
    <n v="0.37037037037037035"/>
    <n v="17658"/>
    <x v="1"/>
    <x v="3"/>
    <s v="High Risk"/>
  </r>
  <r>
    <n v="15594917"/>
    <n v="676"/>
    <x v="0"/>
    <s v="Female"/>
    <x v="10"/>
    <n v="1"/>
    <n v="63095.01"/>
    <n v="1"/>
    <n v="1"/>
    <n v="1"/>
    <n v="40645.81"/>
    <x v="1"/>
    <n v="16"/>
    <n v="1600"/>
    <n v="5"/>
    <n v="82"/>
    <n v="0.3125"/>
    <n v="25600"/>
    <x v="1"/>
    <x v="0"/>
    <s v="High Risk"/>
  </r>
  <r>
    <n v="15785542"/>
    <n v="572"/>
    <x v="2"/>
    <s v="Male"/>
    <x v="28"/>
    <n v="4"/>
    <n v="118287.01"/>
    <n v="2"/>
    <n v="0"/>
    <n v="0"/>
    <n v="60427.3"/>
    <x v="1"/>
    <n v="4"/>
    <n v="2377"/>
    <n v="7"/>
    <n v="53"/>
    <n v="1"/>
    <n v="9508"/>
    <x v="0"/>
    <x v="2"/>
    <s v="Medium Risk"/>
  </r>
  <r>
    <n v="15723488"/>
    <n v="668"/>
    <x v="2"/>
    <s v="Male"/>
    <x v="40"/>
    <n v="7"/>
    <n v="106854.21"/>
    <n v="1"/>
    <n v="0"/>
    <n v="1"/>
    <n v="157959.01999999999"/>
    <x v="0"/>
    <n v="18"/>
    <n v="2906"/>
    <n v="10"/>
    <n v="35"/>
    <n v="0.55555555555555558"/>
    <n v="52308"/>
    <x v="0"/>
    <x v="1"/>
    <s v="Medium Risk"/>
  </r>
  <r>
    <n v="15680920"/>
    <n v="695"/>
    <x v="0"/>
    <s v="Male"/>
    <x v="17"/>
    <n v="7"/>
    <n v="49512.55"/>
    <n v="1"/>
    <n v="1"/>
    <n v="0"/>
    <n v="133007.34"/>
    <x v="1"/>
    <n v="4"/>
    <n v="2961"/>
    <n v="0"/>
    <n v="162"/>
    <n v="0"/>
    <n v="11844"/>
    <x v="1"/>
    <x v="1"/>
    <s v="High Risk"/>
  </r>
  <r>
    <n v="15786308"/>
    <n v="730"/>
    <x v="1"/>
    <s v="Female"/>
    <x v="19"/>
    <n v="9"/>
    <n v="0"/>
    <n v="2"/>
    <n v="0"/>
    <n v="0"/>
    <n v="176576.62"/>
    <x v="1"/>
    <n v="15"/>
    <n v="418"/>
    <n v="6"/>
    <n v="66"/>
    <n v="0.4"/>
    <n v="6270"/>
    <x v="0"/>
    <x v="3"/>
    <s v="High Risk"/>
  </r>
  <r>
    <n v="15659366"/>
    <n v="807"/>
    <x v="0"/>
    <s v="Male"/>
    <x v="3"/>
    <n v="1"/>
    <n v="105799.32"/>
    <n v="2"/>
    <n v="1"/>
    <n v="0"/>
    <n v="34888.04"/>
    <x v="0"/>
    <n v="15"/>
    <n v="4199"/>
    <n v="2"/>
    <n v="123"/>
    <n v="0.13333333333333333"/>
    <n v="62985"/>
    <x v="0"/>
    <x v="0"/>
    <s v="High Risk"/>
  </r>
  <r>
    <n v="15774854"/>
    <n v="592"/>
    <x v="0"/>
    <s v="Male"/>
    <x v="41"/>
    <n v="8"/>
    <n v="0"/>
    <n v="1"/>
    <n v="1"/>
    <n v="1"/>
    <n v="28737.71"/>
    <x v="0"/>
    <n v="17"/>
    <n v="4924"/>
    <n v="3"/>
    <n v="177"/>
    <n v="0.17647058823529413"/>
    <n v="83708"/>
    <x v="0"/>
    <x v="1"/>
    <s v="High Risk"/>
  </r>
  <r>
    <n v="15725311"/>
    <n v="726"/>
    <x v="0"/>
    <s v="Female"/>
    <x v="8"/>
    <n v="9"/>
    <n v="114722.05"/>
    <n v="2"/>
    <n v="1"/>
    <n v="1"/>
    <n v="98178.57"/>
    <x v="1"/>
    <n v="13"/>
    <n v="634"/>
    <n v="5"/>
    <n v="172"/>
    <n v="0.38461538461538464"/>
    <n v="8242"/>
    <x v="0"/>
    <x v="3"/>
    <s v="High Risk"/>
  </r>
  <r>
    <n v="15787155"/>
    <n v="514"/>
    <x v="1"/>
    <s v="Male"/>
    <x v="33"/>
    <n v="7"/>
    <n v="0"/>
    <n v="1"/>
    <n v="0"/>
    <n v="1"/>
    <n v="125010.24000000001"/>
    <x v="1"/>
    <n v="11"/>
    <n v="4642"/>
    <n v="7"/>
    <n v="136"/>
    <n v="0.63636363636363635"/>
    <n v="51062"/>
    <x v="1"/>
    <x v="1"/>
    <s v="High Risk"/>
  </r>
  <r>
    <n v="15727829"/>
    <n v="567"/>
    <x v="0"/>
    <s v="Male"/>
    <x v="0"/>
    <n v="2"/>
    <n v="0"/>
    <n v="2"/>
    <n v="1"/>
    <n v="1"/>
    <n v="167984.61"/>
    <x v="1"/>
    <n v="28"/>
    <n v="2936"/>
    <n v="9"/>
    <n v="113"/>
    <n v="0.32142857142857145"/>
    <n v="82208"/>
    <x v="0"/>
    <x v="0"/>
    <s v="High Risk"/>
  </r>
  <r>
    <n v="15733247"/>
    <n v="850"/>
    <x v="0"/>
    <s v="Male"/>
    <x v="19"/>
    <n v="10"/>
    <n v="0"/>
    <n v="1"/>
    <n v="1"/>
    <n v="0"/>
    <n v="4861.72"/>
    <x v="0"/>
    <n v="6"/>
    <n v="668"/>
    <n v="9"/>
    <n v="145"/>
    <n v="1"/>
    <n v="4008"/>
    <x v="0"/>
    <x v="3"/>
    <s v="High Risk"/>
  </r>
  <r>
    <n v="15568748"/>
    <n v="671"/>
    <x v="2"/>
    <s v="Male"/>
    <x v="13"/>
    <n v="6"/>
    <n v="99564.22"/>
    <n v="1"/>
    <n v="1"/>
    <n v="1"/>
    <n v="108872.45"/>
    <x v="0"/>
    <n v="6"/>
    <n v="4138"/>
    <n v="10"/>
    <n v="28"/>
    <n v="1"/>
    <n v="24828"/>
    <x v="0"/>
    <x v="1"/>
    <s v="Low Risk"/>
  </r>
  <r>
    <n v="15699029"/>
    <n v="670"/>
    <x v="0"/>
    <s v="Male"/>
    <x v="24"/>
    <n v="4"/>
    <n v="170557.91"/>
    <n v="2"/>
    <n v="1"/>
    <n v="0"/>
    <n v="198252.88"/>
    <x v="1"/>
    <n v="17"/>
    <n v="1674"/>
    <n v="7"/>
    <n v="17"/>
    <n v="0.41176470588235292"/>
    <n v="28458"/>
    <x v="1"/>
    <x v="2"/>
    <s v="Low Risk"/>
  </r>
  <r>
    <n v="15774393"/>
    <n v="694"/>
    <x v="0"/>
    <s v="Female"/>
    <x v="33"/>
    <n v="9"/>
    <n v="0"/>
    <n v="2"/>
    <n v="1"/>
    <n v="1"/>
    <n v="26960.31"/>
    <x v="1"/>
    <n v="9"/>
    <n v="2069"/>
    <n v="7"/>
    <n v="153"/>
    <n v="0.77777777777777779"/>
    <n v="18621"/>
    <x v="2"/>
    <x v="3"/>
    <s v="High Risk"/>
  </r>
  <r>
    <n v="15676895"/>
    <n v="547"/>
    <x v="2"/>
    <s v="Female"/>
    <x v="2"/>
    <n v="6"/>
    <n v="74596.149999999994"/>
    <n v="3"/>
    <n v="1"/>
    <n v="1"/>
    <n v="85746.52"/>
    <x v="0"/>
    <n v="18"/>
    <n v="557"/>
    <n v="8"/>
    <n v="161"/>
    <n v="0.44444444444444442"/>
    <n v="10026"/>
    <x v="1"/>
    <x v="1"/>
    <s v="High Risk"/>
  </r>
  <r>
    <n v="15637753"/>
    <n v="751"/>
    <x v="2"/>
    <s v="Male"/>
    <x v="5"/>
    <n v="2"/>
    <n v="96888.39"/>
    <n v="1"/>
    <n v="1"/>
    <n v="0"/>
    <n v="77206.25"/>
    <x v="0"/>
    <n v="9"/>
    <n v="1591"/>
    <n v="9"/>
    <n v="128"/>
    <n v="1"/>
    <n v="14319"/>
    <x v="0"/>
    <x v="0"/>
    <s v="High Risk"/>
  </r>
  <r>
    <n v="15605461"/>
    <n v="594"/>
    <x v="2"/>
    <s v="Female"/>
    <x v="6"/>
    <n v="3"/>
    <n v="130830.22"/>
    <n v="1"/>
    <n v="1"/>
    <n v="0"/>
    <n v="61048.53"/>
    <x v="1"/>
    <n v="26"/>
    <n v="364"/>
    <n v="4"/>
    <n v="26"/>
    <n v="0.15384615384615385"/>
    <n v="9464"/>
    <x v="0"/>
    <x v="2"/>
    <s v="Low Risk"/>
  </r>
  <r>
    <n v="15808473"/>
    <n v="673"/>
    <x v="0"/>
    <s v="Male"/>
    <x v="42"/>
    <n v="1"/>
    <n v="0"/>
    <n v="2"/>
    <n v="0"/>
    <n v="1"/>
    <n v="111981.19"/>
    <x v="1"/>
    <n v="10"/>
    <n v="2429"/>
    <n v="9"/>
    <n v="29"/>
    <n v="0.9"/>
    <n v="24290"/>
    <x v="2"/>
    <x v="0"/>
    <s v="Low Risk"/>
  </r>
  <r>
    <n v="15627000"/>
    <n v="610"/>
    <x v="0"/>
    <s v="Male"/>
    <x v="20"/>
    <n v="0"/>
    <n v="0"/>
    <n v="2"/>
    <n v="1"/>
    <n v="0"/>
    <n v="62232.6"/>
    <x v="1"/>
    <n v="3"/>
    <n v="4200"/>
    <n v="7"/>
    <n v="29"/>
    <n v="1"/>
    <n v="12600"/>
    <x v="1"/>
    <x v="0"/>
    <s v="Low Risk"/>
  </r>
  <r>
    <n v="15787174"/>
    <n v="512"/>
    <x v="0"/>
    <s v="Female"/>
    <x v="24"/>
    <n v="1"/>
    <n v="0"/>
    <n v="2"/>
    <n v="0"/>
    <n v="1"/>
    <n v="156105.03"/>
    <x v="1"/>
    <n v="3"/>
    <n v="3826"/>
    <n v="6"/>
    <n v="15"/>
    <n v="1"/>
    <n v="11478"/>
    <x v="0"/>
    <x v="0"/>
    <s v="Low Risk"/>
  </r>
  <r>
    <n v="15723886"/>
    <n v="767"/>
    <x v="2"/>
    <s v="Male"/>
    <x v="43"/>
    <n v="3"/>
    <n v="119714.25"/>
    <n v="2"/>
    <n v="0"/>
    <n v="1"/>
    <n v="150135.38"/>
    <x v="1"/>
    <n v="29"/>
    <n v="1258"/>
    <n v="3"/>
    <n v="106"/>
    <n v="0.10344827586206896"/>
    <n v="36482"/>
    <x v="2"/>
    <x v="2"/>
    <s v="High Risk"/>
  </r>
  <r>
    <n v="15704769"/>
    <n v="585"/>
    <x v="0"/>
    <s v="Female"/>
    <x v="44"/>
    <n v="5"/>
    <n v="113978.97"/>
    <n v="2"/>
    <n v="0"/>
    <n v="1"/>
    <n v="93146.11"/>
    <x v="1"/>
    <n v="26"/>
    <n v="3590"/>
    <n v="3"/>
    <n v="127"/>
    <n v="0.11538461538461539"/>
    <n v="93340"/>
    <x v="0"/>
    <x v="2"/>
    <s v="High Risk"/>
  </r>
  <r>
    <n v="15772896"/>
    <n v="763"/>
    <x v="2"/>
    <s v="Male"/>
    <x v="0"/>
    <n v="6"/>
    <n v="100160.75"/>
    <n v="1"/>
    <n v="1"/>
    <n v="0"/>
    <n v="33462.94"/>
    <x v="0"/>
    <n v="22"/>
    <n v="1182"/>
    <n v="0"/>
    <n v="171"/>
    <n v="0"/>
    <n v="26004"/>
    <x v="1"/>
    <x v="1"/>
    <s v="High Risk"/>
  </r>
  <r>
    <n v="15711540"/>
    <n v="712"/>
    <x v="0"/>
    <s v="Female"/>
    <x v="6"/>
    <n v="2"/>
    <n v="0"/>
    <n v="1"/>
    <n v="1"/>
    <n v="1"/>
    <n v="144375"/>
    <x v="1"/>
    <n v="10"/>
    <n v="1076"/>
    <n v="7"/>
    <n v="45"/>
    <n v="0.7"/>
    <n v="10760"/>
    <x v="2"/>
    <x v="0"/>
    <s v="Medium Risk"/>
  </r>
  <r>
    <n v="15764866"/>
    <n v="539"/>
    <x v="2"/>
    <s v="Female"/>
    <x v="3"/>
    <n v="3"/>
    <n v="116220.5"/>
    <n v="3"/>
    <n v="1"/>
    <n v="0"/>
    <n v="55803.96"/>
    <x v="0"/>
    <n v="22"/>
    <n v="1593"/>
    <n v="0"/>
    <n v="148"/>
    <n v="0"/>
    <n v="35046"/>
    <x v="0"/>
    <x v="2"/>
    <s v="High Risk"/>
  </r>
  <r>
    <n v="15794056"/>
    <n v="668"/>
    <x v="0"/>
    <s v="Female"/>
    <x v="17"/>
    <n v="2"/>
    <n v="0"/>
    <n v="3"/>
    <n v="1"/>
    <n v="0"/>
    <n v="89048.46"/>
    <x v="0"/>
    <n v="5"/>
    <n v="3073"/>
    <n v="6"/>
    <n v="104"/>
    <n v="1"/>
    <n v="15365"/>
    <x v="0"/>
    <x v="0"/>
    <s v="High Risk"/>
  </r>
  <r>
    <n v="15795149"/>
    <n v="703"/>
    <x v="0"/>
    <s v="Male"/>
    <x v="34"/>
    <n v="2"/>
    <n v="81173.83"/>
    <n v="2"/>
    <n v="0"/>
    <n v="1"/>
    <n v="162812.16"/>
    <x v="1"/>
    <n v="27"/>
    <n v="844"/>
    <n v="9"/>
    <n v="161"/>
    <n v="0.33333333333333331"/>
    <n v="22788"/>
    <x v="0"/>
    <x v="0"/>
    <s v="High Risk"/>
  </r>
  <r>
    <n v="15812009"/>
    <n v="662"/>
    <x v="1"/>
    <s v="Male"/>
    <x v="16"/>
    <n v="4"/>
    <n v="0"/>
    <n v="2"/>
    <n v="1"/>
    <n v="0"/>
    <n v="136259.65"/>
    <x v="1"/>
    <n v="9"/>
    <n v="4238"/>
    <n v="2"/>
    <n v="108"/>
    <n v="0.22222222222222221"/>
    <n v="38142"/>
    <x v="1"/>
    <x v="2"/>
    <s v="High Risk"/>
  </r>
  <r>
    <n v="15651001"/>
    <n v="725"/>
    <x v="2"/>
    <s v="Female"/>
    <x v="2"/>
    <n v="5"/>
    <n v="116803.8"/>
    <n v="1"/>
    <n v="1"/>
    <n v="0"/>
    <n v="124052.97"/>
    <x v="1"/>
    <n v="16"/>
    <n v="1006"/>
    <n v="4"/>
    <n v="71"/>
    <n v="0.25"/>
    <n v="16096"/>
    <x v="0"/>
    <x v="2"/>
    <s v="High Risk"/>
  </r>
  <r>
    <n v="15813844"/>
    <n v="703"/>
    <x v="0"/>
    <s v="Male"/>
    <x v="24"/>
    <n v="8"/>
    <n v="105961.68"/>
    <n v="2"/>
    <n v="0"/>
    <n v="1"/>
    <n v="74158.8"/>
    <x v="1"/>
    <n v="14"/>
    <n v="196"/>
    <n v="9"/>
    <n v="178"/>
    <n v="0.6428571428571429"/>
    <n v="2744"/>
    <x v="0"/>
    <x v="1"/>
    <s v="High Risk"/>
  </r>
  <r>
    <n v="15596175"/>
    <n v="659"/>
    <x v="2"/>
    <s v="Male"/>
    <x v="44"/>
    <n v="6"/>
    <n v="117411.6"/>
    <n v="1"/>
    <n v="1"/>
    <n v="1"/>
    <n v="45071.09"/>
    <x v="0"/>
    <n v="22"/>
    <n v="3876"/>
    <n v="7"/>
    <n v="64"/>
    <n v="0.31818181818181818"/>
    <n v="85272"/>
    <x v="2"/>
    <x v="1"/>
    <s v="High Risk"/>
  </r>
  <r>
    <n v="15576269"/>
    <n v="523"/>
    <x v="1"/>
    <s v="Male"/>
    <x v="10"/>
    <n v="7"/>
    <n v="0"/>
    <n v="2"/>
    <n v="1"/>
    <n v="0"/>
    <n v="62030.06"/>
    <x v="1"/>
    <n v="14"/>
    <n v="1977"/>
    <n v="6"/>
    <n v="109"/>
    <n v="0.42857142857142855"/>
    <n v="27678"/>
    <x v="2"/>
    <x v="1"/>
    <s v="High Risk"/>
  </r>
  <r>
    <n v="15797219"/>
    <n v="635"/>
    <x v="0"/>
    <s v="Female"/>
    <x v="20"/>
    <n v="10"/>
    <n v="123497.58"/>
    <n v="1"/>
    <n v="1"/>
    <n v="0"/>
    <n v="131953.23000000001"/>
    <x v="0"/>
    <n v="25"/>
    <n v="4939"/>
    <n v="4"/>
    <n v="125"/>
    <n v="0.16"/>
    <n v="123475"/>
    <x v="2"/>
    <x v="3"/>
    <s v="High Risk"/>
  </r>
  <r>
    <n v="15685500"/>
    <n v="772"/>
    <x v="2"/>
    <s v="Male"/>
    <x v="28"/>
    <n v="7"/>
    <n v="152400.51"/>
    <n v="2"/>
    <n v="1"/>
    <n v="0"/>
    <n v="79414"/>
    <x v="1"/>
    <n v="18"/>
    <n v="4300"/>
    <n v="6"/>
    <n v="165"/>
    <n v="0.33333333333333331"/>
    <n v="77400"/>
    <x v="1"/>
    <x v="1"/>
    <s v="High Risk"/>
  </r>
  <r>
    <n v="15599792"/>
    <n v="545"/>
    <x v="0"/>
    <s v="Female"/>
    <x v="28"/>
    <n v="1"/>
    <n v="0"/>
    <n v="2"/>
    <n v="1"/>
    <n v="1"/>
    <n v="199638.56"/>
    <x v="1"/>
    <n v="10"/>
    <n v="2051"/>
    <n v="2"/>
    <n v="80"/>
    <n v="0.2"/>
    <n v="20510"/>
    <x v="0"/>
    <x v="0"/>
    <s v="High Risk"/>
  </r>
  <r>
    <n v="15657566"/>
    <n v="634"/>
    <x v="2"/>
    <s v="Male"/>
    <x v="9"/>
    <n v="8"/>
    <n v="103097.85"/>
    <n v="1"/>
    <n v="1"/>
    <n v="1"/>
    <n v="157577.29"/>
    <x v="1"/>
    <n v="20"/>
    <n v="1126"/>
    <n v="9"/>
    <n v="37"/>
    <n v="0.45"/>
    <n v="22520"/>
    <x v="0"/>
    <x v="1"/>
    <s v="Medium Risk"/>
  </r>
  <r>
    <n v="15772423"/>
    <n v="739"/>
    <x v="2"/>
    <s v="Male"/>
    <x v="41"/>
    <n v="8"/>
    <n v="126418.14"/>
    <n v="1"/>
    <n v="1"/>
    <n v="0"/>
    <n v="134420.75"/>
    <x v="0"/>
    <n v="20"/>
    <n v="1049"/>
    <n v="4"/>
    <n v="60"/>
    <n v="0.2"/>
    <n v="20980"/>
    <x v="1"/>
    <x v="1"/>
    <s v="Medium Risk"/>
  </r>
  <r>
    <n v="15628112"/>
    <n v="771"/>
    <x v="2"/>
    <s v="Female"/>
    <x v="18"/>
    <n v="5"/>
    <n v="77846.899999999994"/>
    <n v="1"/>
    <n v="0"/>
    <n v="0"/>
    <n v="99805.99"/>
    <x v="1"/>
    <n v="16"/>
    <n v="4253"/>
    <n v="4"/>
    <n v="30"/>
    <n v="0.25"/>
    <n v="68048"/>
    <x v="0"/>
    <x v="2"/>
    <s v="Low Risk"/>
  </r>
  <r>
    <n v="15753754"/>
    <n v="587"/>
    <x v="1"/>
    <s v="Female"/>
    <x v="10"/>
    <n v="1"/>
    <n v="0"/>
    <n v="2"/>
    <n v="1"/>
    <n v="1"/>
    <n v="97932.68"/>
    <x v="1"/>
    <n v="16"/>
    <n v="2119"/>
    <n v="7"/>
    <n v="30"/>
    <n v="0.4375"/>
    <n v="33904"/>
    <x v="2"/>
    <x v="0"/>
    <s v="Low Risk"/>
  </r>
  <r>
    <n v="15793726"/>
    <n v="681"/>
    <x v="0"/>
    <s v="Female"/>
    <x v="45"/>
    <n v="0"/>
    <n v="0"/>
    <n v="2"/>
    <n v="0"/>
    <n v="1"/>
    <n v="170968.99"/>
    <x v="1"/>
    <n v="13"/>
    <n v="4773"/>
    <n v="2"/>
    <n v="15"/>
    <n v="0.15384615384615385"/>
    <n v="62049"/>
    <x v="0"/>
    <x v="0"/>
    <s v="Low Risk"/>
  </r>
  <r>
    <n v="15694717"/>
    <n v="544"/>
    <x v="2"/>
    <s v="Male"/>
    <x v="24"/>
    <n v="2"/>
    <n v="79731.91"/>
    <n v="1"/>
    <n v="1"/>
    <n v="1"/>
    <n v="57558.95"/>
    <x v="1"/>
    <n v="30"/>
    <n v="310"/>
    <n v="2"/>
    <n v="135"/>
    <n v="6.6666666666666666E-2"/>
    <n v="9300"/>
    <x v="0"/>
    <x v="0"/>
    <s v="High Risk"/>
  </r>
  <r>
    <n v="15665834"/>
    <n v="696"/>
    <x v="1"/>
    <s v="Male"/>
    <x v="34"/>
    <n v="8"/>
    <n v="0"/>
    <n v="1"/>
    <n v="0"/>
    <n v="0"/>
    <n v="176713.47"/>
    <x v="1"/>
    <n v="13"/>
    <n v="715"/>
    <n v="1"/>
    <n v="98"/>
    <n v="7.6923076923076927E-2"/>
    <n v="9295"/>
    <x v="0"/>
    <x v="1"/>
    <s v="High Risk"/>
  </r>
  <r>
    <n v="15765297"/>
    <n v="766"/>
    <x v="1"/>
    <s v="Male"/>
    <x v="1"/>
    <n v="0"/>
    <n v="0"/>
    <n v="2"/>
    <n v="0"/>
    <n v="1"/>
    <n v="34283.230000000003"/>
    <x v="1"/>
    <n v="23"/>
    <n v="3136"/>
    <n v="9"/>
    <n v="84"/>
    <n v="0.39130434782608697"/>
    <n v="72128"/>
    <x v="0"/>
    <x v="0"/>
    <s v="High Risk"/>
  </r>
  <r>
    <n v="15636684"/>
    <n v="727"/>
    <x v="0"/>
    <s v="Male"/>
    <x v="10"/>
    <n v="10"/>
    <n v="0"/>
    <n v="2"/>
    <n v="1"/>
    <n v="1"/>
    <n v="198637.34"/>
    <x v="1"/>
    <n v="1"/>
    <n v="3139"/>
    <n v="2"/>
    <n v="161"/>
    <n v="1"/>
    <n v="3139"/>
    <x v="0"/>
    <x v="3"/>
    <s v="High Risk"/>
  </r>
  <r>
    <n v="15592979"/>
    <n v="671"/>
    <x v="2"/>
    <s v="Female"/>
    <x v="10"/>
    <n v="6"/>
    <n v="37266.67"/>
    <n v="2"/>
    <n v="0"/>
    <n v="0"/>
    <n v="156917.12"/>
    <x v="1"/>
    <n v="7"/>
    <n v="3214"/>
    <n v="7"/>
    <n v="102"/>
    <n v="1"/>
    <n v="22498"/>
    <x v="0"/>
    <x v="1"/>
    <s v="High Risk"/>
  </r>
  <r>
    <n v="15750803"/>
    <n v="693"/>
    <x v="0"/>
    <s v="Female"/>
    <x v="33"/>
    <n v="6"/>
    <n v="127992.25"/>
    <n v="1"/>
    <n v="1"/>
    <n v="1"/>
    <n v="50457.2"/>
    <x v="1"/>
    <n v="3"/>
    <n v="2055"/>
    <n v="0"/>
    <n v="141"/>
    <n v="0"/>
    <n v="6165"/>
    <x v="1"/>
    <x v="1"/>
    <s v="High Risk"/>
  </r>
  <r>
    <n v="15607178"/>
    <n v="850"/>
    <x v="2"/>
    <s v="Male"/>
    <x v="16"/>
    <n v="3"/>
    <n v="54901.01"/>
    <n v="1"/>
    <n v="1"/>
    <n v="1"/>
    <n v="140075.54999999999"/>
    <x v="1"/>
    <n v="12"/>
    <n v="1168"/>
    <n v="0"/>
    <n v="51"/>
    <n v="0"/>
    <n v="14016"/>
    <x v="0"/>
    <x v="2"/>
    <s v="Medium Risk"/>
  </r>
  <r>
    <n v="15713853"/>
    <n v="732"/>
    <x v="2"/>
    <s v="Male"/>
    <x v="0"/>
    <n v="9"/>
    <n v="108748.08"/>
    <n v="2"/>
    <n v="1"/>
    <n v="1"/>
    <n v="65323.11"/>
    <x v="1"/>
    <n v="14"/>
    <n v="4971"/>
    <n v="3"/>
    <n v="51"/>
    <n v="0.21428571428571427"/>
    <n v="69594"/>
    <x v="2"/>
    <x v="3"/>
    <s v="Medium Risk"/>
  </r>
  <r>
    <n v="15673481"/>
    <n v="726"/>
    <x v="1"/>
    <s v="Female"/>
    <x v="36"/>
    <n v="6"/>
    <n v="99906.19"/>
    <n v="1"/>
    <n v="1"/>
    <n v="0"/>
    <n v="64323.24"/>
    <x v="1"/>
    <n v="16"/>
    <n v="1939"/>
    <n v="4"/>
    <n v="71"/>
    <n v="0.25"/>
    <n v="31024"/>
    <x v="0"/>
    <x v="1"/>
    <s v="High Risk"/>
  </r>
  <r>
    <n v="15686776"/>
    <n v="557"/>
    <x v="0"/>
    <s v="Female"/>
    <x v="15"/>
    <n v="6"/>
    <n v="184686.41"/>
    <n v="2"/>
    <n v="1"/>
    <n v="0"/>
    <n v="14956.44"/>
    <x v="1"/>
    <n v="15"/>
    <n v="1504"/>
    <n v="6"/>
    <n v="48"/>
    <n v="0.4"/>
    <n v="22560"/>
    <x v="0"/>
    <x v="1"/>
    <s v="Medium Risk"/>
  </r>
  <r>
    <n v="15673693"/>
    <n v="682"/>
    <x v="0"/>
    <s v="Female"/>
    <x v="28"/>
    <n v="0"/>
    <n v="110654.02"/>
    <n v="1"/>
    <n v="0"/>
    <n v="1"/>
    <n v="111879.21"/>
    <x v="1"/>
    <n v="13"/>
    <n v="3906"/>
    <n v="10"/>
    <n v="177"/>
    <n v="0.76923076923076927"/>
    <n v="50778"/>
    <x v="0"/>
    <x v="0"/>
    <s v="High Risk"/>
  </r>
  <r>
    <n v="15700696"/>
    <n v="738"/>
    <x v="1"/>
    <s v="Male"/>
    <x v="8"/>
    <n v="9"/>
    <n v="79019.8"/>
    <n v="1"/>
    <n v="1"/>
    <n v="1"/>
    <n v="18606.23"/>
    <x v="1"/>
    <n v="13"/>
    <n v="1996"/>
    <n v="8"/>
    <n v="124"/>
    <n v="0.61538461538461542"/>
    <n v="25948"/>
    <x v="0"/>
    <x v="3"/>
    <s v="High Risk"/>
  </r>
  <r>
    <n v="15813163"/>
    <n v="531"/>
    <x v="1"/>
    <s v="Female"/>
    <x v="18"/>
    <n v="9"/>
    <n v="99240.51"/>
    <n v="1"/>
    <n v="1"/>
    <n v="0"/>
    <n v="123137.01"/>
    <x v="1"/>
    <n v="20"/>
    <n v="3109"/>
    <n v="1"/>
    <n v="91"/>
    <n v="0.05"/>
    <n v="62180"/>
    <x v="0"/>
    <x v="3"/>
    <s v="High Risk"/>
  </r>
  <r>
    <n v="15653857"/>
    <n v="498"/>
    <x v="0"/>
    <s v="Male"/>
    <x v="10"/>
    <n v="2"/>
    <n v="0"/>
    <n v="2"/>
    <n v="1"/>
    <n v="1"/>
    <n v="148528.24"/>
    <x v="1"/>
    <n v="26"/>
    <n v="1632"/>
    <n v="8"/>
    <n v="169"/>
    <n v="0.30769230769230771"/>
    <n v="42432"/>
    <x v="0"/>
    <x v="0"/>
    <s v="High Risk"/>
  </r>
  <r>
    <n v="15777076"/>
    <n v="651"/>
    <x v="0"/>
    <s v="Male"/>
    <x v="18"/>
    <n v="7"/>
    <n v="0"/>
    <n v="2"/>
    <n v="1"/>
    <n v="0"/>
    <n v="13898.31"/>
    <x v="1"/>
    <n v="8"/>
    <n v="2659"/>
    <n v="10"/>
    <n v="118"/>
    <n v="1"/>
    <n v="21272"/>
    <x v="0"/>
    <x v="1"/>
    <s v="High Risk"/>
  </r>
  <r>
    <n v="15717398"/>
    <n v="549"/>
    <x v="1"/>
    <s v="Female"/>
    <x v="2"/>
    <n v="7"/>
    <n v="0"/>
    <n v="1"/>
    <n v="0"/>
    <n v="0"/>
    <n v="81259.25"/>
    <x v="0"/>
    <n v="24"/>
    <n v="4198"/>
    <n v="10"/>
    <n v="137"/>
    <n v="0.41666666666666669"/>
    <n v="100752"/>
    <x v="0"/>
    <x v="1"/>
    <s v="High Risk"/>
  </r>
  <r>
    <n v="15799217"/>
    <n v="791"/>
    <x v="2"/>
    <s v="Female"/>
    <x v="12"/>
    <n v="7"/>
    <n v="52436.2"/>
    <n v="1"/>
    <n v="1"/>
    <n v="0"/>
    <n v="161051.75"/>
    <x v="1"/>
    <n v="15"/>
    <n v="2415"/>
    <n v="4"/>
    <n v="164"/>
    <n v="0.26666666666666666"/>
    <n v="36225"/>
    <x v="0"/>
    <x v="1"/>
    <s v="High Risk"/>
  </r>
  <r>
    <n v="15787071"/>
    <n v="650"/>
    <x v="1"/>
    <s v="Male"/>
    <x v="1"/>
    <n v="9"/>
    <n v="0"/>
    <n v="2"/>
    <n v="0"/>
    <n v="1"/>
    <n v="191599.67"/>
    <x v="1"/>
    <n v="16"/>
    <n v="1767"/>
    <n v="2"/>
    <n v="175"/>
    <n v="0.125"/>
    <n v="28272"/>
    <x v="0"/>
    <x v="3"/>
    <s v="High Risk"/>
  </r>
  <r>
    <n v="15619955"/>
    <n v="733"/>
    <x v="2"/>
    <s v="Male"/>
    <x v="10"/>
    <n v="3"/>
    <n v="100337.96"/>
    <n v="3"/>
    <n v="1"/>
    <n v="0"/>
    <n v="48559.19"/>
    <x v="0"/>
    <n v="1"/>
    <n v="1091"/>
    <n v="6"/>
    <n v="30"/>
    <n v="1"/>
    <n v="1091"/>
    <x v="2"/>
    <x v="2"/>
    <s v="Low Risk"/>
  </r>
  <r>
    <n v="15796505"/>
    <n v="811"/>
    <x v="2"/>
    <s v="Female"/>
    <x v="10"/>
    <n v="1"/>
    <n v="149297.19"/>
    <n v="2"/>
    <n v="1"/>
    <n v="1"/>
    <n v="186339.74"/>
    <x v="1"/>
    <n v="9"/>
    <n v="1594"/>
    <n v="6"/>
    <n v="98"/>
    <n v="0.66666666666666663"/>
    <n v="14346"/>
    <x v="0"/>
    <x v="0"/>
    <s v="High Risk"/>
  </r>
  <r>
    <n v="15725166"/>
    <n v="707"/>
    <x v="0"/>
    <s v="Male"/>
    <x v="33"/>
    <n v="8"/>
    <n v="0"/>
    <n v="2"/>
    <n v="1"/>
    <n v="0"/>
    <n v="33159.370000000003"/>
    <x v="1"/>
    <n v="14"/>
    <n v="801"/>
    <n v="2"/>
    <n v="173"/>
    <n v="0.14285714285714285"/>
    <n v="11214"/>
    <x v="1"/>
    <x v="1"/>
    <s v="High Risk"/>
  </r>
  <r>
    <n v="15800116"/>
    <n v="712"/>
    <x v="2"/>
    <s v="Male"/>
    <x v="34"/>
    <n v="4"/>
    <n v="145605.44"/>
    <n v="1"/>
    <n v="0"/>
    <n v="1"/>
    <n v="93883.53"/>
    <x v="1"/>
    <n v="27"/>
    <n v="4934"/>
    <n v="6"/>
    <n v="34"/>
    <n v="0.22222222222222221"/>
    <n v="133218"/>
    <x v="1"/>
    <x v="2"/>
    <s v="Medium Risk"/>
  </r>
  <r>
    <n v="15758685"/>
    <n v="706"/>
    <x v="1"/>
    <s v="Female"/>
    <x v="24"/>
    <n v="7"/>
    <n v="0"/>
    <n v="2"/>
    <n v="1"/>
    <n v="1"/>
    <n v="110899.3"/>
    <x v="1"/>
    <n v="29"/>
    <n v="1609"/>
    <n v="8"/>
    <n v="159"/>
    <n v="0.27586206896551724"/>
    <n v="46661"/>
    <x v="0"/>
    <x v="1"/>
    <s v="High Risk"/>
  </r>
  <r>
    <n v="15694456"/>
    <n v="756"/>
    <x v="0"/>
    <s v="Male"/>
    <x v="46"/>
    <n v="3"/>
    <n v="0"/>
    <n v="1"/>
    <n v="1"/>
    <n v="1"/>
    <n v="11199.04"/>
    <x v="0"/>
    <n v="2"/>
    <n v="2963"/>
    <n v="9"/>
    <n v="140"/>
    <n v="1"/>
    <n v="5926"/>
    <x v="1"/>
    <x v="2"/>
    <s v="High Risk"/>
  </r>
  <r>
    <n v="15767339"/>
    <n v="777"/>
    <x v="0"/>
    <s v="Female"/>
    <x v="47"/>
    <n v="10"/>
    <n v="0"/>
    <n v="2"/>
    <n v="1"/>
    <n v="0"/>
    <n v="189992.97"/>
    <x v="1"/>
    <n v="19"/>
    <n v="1052"/>
    <n v="0"/>
    <n v="16"/>
    <n v="0"/>
    <n v="19988"/>
    <x v="0"/>
    <x v="3"/>
    <s v="Low Risk"/>
  </r>
  <r>
    <n v="15683562"/>
    <n v="646"/>
    <x v="0"/>
    <s v="Male"/>
    <x v="12"/>
    <n v="6"/>
    <n v="84026.86"/>
    <n v="1"/>
    <n v="0"/>
    <n v="1"/>
    <n v="164255.69"/>
    <x v="1"/>
    <n v="7"/>
    <n v="1386"/>
    <n v="2"/>
    <n v="159"/>
    <n v="0.2857142857142857"/>
    <n v="9702"/>
    <x v="2"/>
    <x v="1"/>
    <s v="High Risk"/>
  </r>
  <r>
    <n v="15782210"/>
    <n v="714"/>
    <x v="0"/>
    <s v="Male"/>
    <x v="17"/>
    <n v="1"/>
    <n v="0"/>
    <n v="1"/>
    <n v="1"/>
    <n v="0"/>
    <n v="152167.79"/>
    <x v="0"/>
    <n v="30"/>
    <n v="4675"/>
    <n v="7"/>
    <n v="90"/>
    <n v="0.23333333333333334"/>
    <n v="140250"/>
    <x v="0"/>
    <x v="0"/>
    <s v="High Risk"/>
  </r>
  <r>
    <n v="15668893"/>
    <n v="782"/>
    <x v="0"/>
    <s v="Male"/>
    <x v="2"/>
    <n v="8"/>
    <n v="0"/>
    <n v="2"/>
    <n v="1"/>
    <n v="1"/>
    <n v="33949.67"/>
    <x v="1"/>
    <n v="24"/>
    <n v="4740"/>
    <n v="0"/>
    <n v="100"/>
    <n v="0"/>
    <n v="113760"/>
    <x v="0"/>
    <x v="1"/>
    <s v="High Risk"/>
  </r>
  <r>
    <n v="15669169"/>
    <n v="775"/>
    <x v="1"/>
    <s v="Male"/>
    <x v="6"/>
    <n v="10"/>
    <n v="0"/>
    <n v="2"/>
    <n v="1"/>
    <n v="1"/>
    <n v="68143.929999999993"/>
    <x v="1"/>
    <n v="15"/>
    <n v="1132"/>
    <n v="8"/>
    <n v="113"/>
    <n v="0.53333333333333333"/>
    <n v="16980"/>
    <x v="2"/>
    <x v="3"/>
    <s v="High Risk"/>
  </r>
  <r>
    <n v="15643024"/>
    <n v="479"/>
    <x v="2"/>
    <s v="Male"/>
    <x v="12"/>
    <n v="4"/>
    <n v="138718.92000000001"/>
    <n v="1"/>
    <n v="1"/>
    <n v="1"/>
    <n v="47251.79"/>
    <x v="0"/>
    <n v="20"/>
    <n v="3291"/>
    <n v="9"/>
    <n v="42"/>
    <n v="0.45"/>
    <n v="65820"/>
    <x v="0"/>
    <x v="2"/>
    <s v="Medium Risk"/>
  </r>
  <r>
    <n v="15699389"/>
    <n v="807"/>
    <x v="0"/>
    <s v="Male"/>
    <x v="0"/>
    <n v="7"/>
    <n v="118274.71"/>
    <n v="1"/>
    <n v="1"/>
    <n v="1"/>
    <n v="25885.72"/>
    <x v="1"/>
    <n v="12"/>
    <n v="2004"/>
    <n v="10"/>
    <n v="132"/>
    <n v="0.83333333333333337"/>
    <n v="24048"/>
    <x v="2"/>
    <x v="1"/>
    <s v="High Risk"/>
  </r>
  <r>
    <n v="15708608"/>
    <n v="799"/>
    <x v="0"/>
    <s v="Female"/>
    <x v="32"/>
    <n v="8"/>
    <n v="174185.98"/>
    <n v="2"/>
    <n v="0"/>
    <n v="1"/>
    <n v="192633.85"/>
    <x v="1"/>
    <n v="25"/>
    <n v="4590"/>
    <n v="6"/>
    <n v="103"/>
    <n v="0.24"/>
    <n v="114750"/>
    <x v="0"/>
    <x v="1"/>
    <s v="High Risk"/>
  </r>
  <r>
    <n v="15626144"/>
    <n v="675"/>
    <x v="0"/>
    <s v="Male"/>
    <x v="20"/>
    <n v="7"/>
    <n v="113208.86"/>
    <n v="2"/>
    <n v="1"/>
    <n v="0"/>
    <n v="34577.360000000001"/>
    <x v="1"/>
    <n v="11"/>
    <n v="2159"/>
    <n v="3"/>
    <n v="98"/>
    <n v="0.27272727272727271"/>
    <n v="23749"/>
    <x v="2"/>
    <x v="1"/>
    <s v="High Risk"/>
  </r>
  <r>
    <n v="15573112"/>
    <n v="602"/>
    <x v="1"/>
    <s v="Male"/>
    <x v="6"/>
    <n v="5"/>
    <n v="103907.28"/>
    <n v="1"/>
    <n v="1"/>
    <n v="0"/>
    <n v="161229.84"/>
    <x v="1"/>
    <n v="25"/>
    <n v="4923"/>
    <n v="4"/>
    <n v="36"/>
    <n v="0.16"/>
    <n v="123075"/>
    <x v="0"/>
    <x v="2"/>
    <s v="Medium Risk"/>
  </r>
  <r>
    <n v="15790678"/>
    <n v="475"/>
    <x v="0"/>
    <s v="Female"/>
    <x v="15"/>
    <n v="8"/>
    <n v="119023.28"/>
    <n v="1"/>
    <n v="1"/>
    <n v="0"/>
    <n v="100816.29"/>
    <x v="1"/>
    <n v="14"/>
    <n v="3292"/>
    <n v="2"/>
    <n v="174"/>
    <n v="0.14285714285714285"/>
    <n v="46088"/>
    <x v="0"/>
    <x v="1"/>
    <s v="High Risk"/>
  </r>
  <r>
    <n v="15727556"/>
    <n v="744"/>
    <x v="1"/>
    <s v="Female"/>
    <x v="28"/>
    <n v="5"/>
    <n v="166297.89000000001"/>
    <n v="1"/>
    <n v="1"/>
    <n v="1"/>
    <n v="181694.44"/>
    <x v="1"/>
    <n v="8"/>
    <n v="1820"/>
    <n v="6"/>
    <n v="29"/>
    <n v="0.75"/>
    <n v="14560"/>
    <x v="0"/>
    <x v="2"/>
    <s v="Low Risk"/>
  </r>
  <r>
    <n v="15697307"/>
    <n v="588"/>
    <x v="1"/>
    <s v="Male"/>
    <x v="10"/>
    <n v="10"/>
    <n v="0"/>
    <n v="2"/>
    <n v="1"/>
    <n v="0"/>
    <n v="79078.91"/>
    <x v="1"/>
    <n v="22"/>
    <n v="1237"/>
    <n v="2"/>
    <n v="119"/>
    <n v="9.0909090909090912E-2"/>
    <n v="27214"/>
    <x v="2"/>
    <x v="3"/>
    <s v="High Risk"/>
  </r>
  <r>
    <n v="15652266"/>
    <n v="703"/>
    <x v="2"/>
    <s v="Male"/>
    <x v="0"/>
    <n v="9"/>
    <n v="63227"/>
    <n v="1"/>
    <n v="0"/>
    <n v="1"/>
    <n v="137316.32"/>
    <x v="1"/>
    <n v="14"/>
    <n v="3048"/>
    <n v="7"/>
    <n v="36"/>
    <n v="0.5"/>
    <n v="42672"/>
    <x v="0"/>
    <x v="3"/>
    <s v="Medium Risk"/>
  </r>
  <r>
    <n v="15607098"/>
    <n v="747"/>
    <x v="1"/>
    <s v="Female"/>
    <x v="1"/>
    <n v="5"/>
    <n v="94521.17"/>
    <n v="2"/>
    <n v="1"/>
    <n v="0"/>
    <n v="194926.86"/>
    <x v="1"/>
    <n v="14"/>
    <n v="1879"/>
    <n v="0"/>
    <n v="17"/>
    <n v="0"/>
    <n v="26306"/>
    <x v="0"/>
    <x v="2"/>
    <s v="Low Risk"/>
  </r>
  <r>
    <n v="15655774"/>
    <n v="583"/>
    <x v="0"/>
    <s v="Male"/>
    <x v="7"/>
    <n v="7"/>
    <n v="0"/>
    <n v="2"/>
    <n v="1"/>
    <n v="0"/>
    <n v="51285.49"/>
    <x v="1"/>
    <n v="2"/>
    <n v="3101"/>
    <n v="6"/>
    <n v="161"/>
    <n v="1"/>
    <n v="6202"/>
    <x v="2"/>
    <x v="1"/>
    <s v="High Risk"/>
  </r>
  <r>
    <n v="15590241"/>
    <n v="750"/>
    <x v="1"/>
    <s v="Female"/>
    <x v="10"/>
    <n v="9"/>
    <n v="112822.26"/>
    <n v="1"/>
    <n v="0"/>
    <n v="0"/>
    <n v="150401.53"/>
    <x v="0"/>
    <n v="13"/>
    <n v="2530"/>
    <n v="2"/>
    <n v="14"/>
    <n v="0.15384615384615385"/>
    <n v="32890"/>
    <x v="0"/>
    <x v="3"/>
    <s v="Low Risk"/>
  </r>
  <r>
    <n v="15785819"/>
    <n v="681"/>
    <x v="0"/>
    <s v="Male"/>
    <x v="16"/>
    <n v="3"/>
    <n v="0"/>
    <n v="2"/>
    <n v="1"/>
    <n v="1"/>
    <n v="112491.96"/>
    <x v="1"/>
    <n v="16"/>
    <n v="1180"/>
    <n v="4"/>
    <n v="93"/>
    <n v="0.25"/>
    <n v="18880"/>
    <x v="0"/>
    <x v="2"/>
    <s v="High Risk"/>
  </r>
  <r>
    <n v="15723654"/>
    <n v="773"/>
    <x v="0"/>
    <s v="Male"/>
    <x v="11"/>
    <n v="2"/>
    <n v="135903.32999999999"/>
    <n v="1"/>
    <n v="1"/>
    <n v="0"/>
    <n v="73656.38"/>
    <x v="1"/>
    <n v="21"/>
    <n v="181"/>
    <n v="4"/>
    <n v="6"/>
    <n v="0.19047619047619047"/>
    <n v="3801"/>
    <x v="1"/>
    <x v="0"/>
    <s v="Low Risk"/>
  </r>
  <r>
    <n v="15774510"/>
    <n v="714"/>
    <x v="0"/>
    <s v="Female"/>
    <x v="8"/>
    <n v="4"/>
    <n v="125169.26"/>
    <n v="1"/>
    <n v="1"/>
    <n v="1"/>
    <n v="106636.89"/>
    <x v="1"/>
    <n v="2"/>
    <n v="2063"/>
    <n v="8"/>
    <n v="114"/>
    <n v="1"/>
    <n v="4126"/>
    <x v="0"/>
    <x v="2"/>
    <s v="High Risk"/>
  </r>
  <r>
    <n v="15684173"/>
    <n v="687"/>
    <x v="1"/>
    <s v="Female"/>
    <x v="4"/>
    <n v="7"/>
    <n v="0"/>
    <n v="3"/>
    <n v="1"/>
    <n v="0"/>
    <n v="155853.51999999999"/>
    <x v="0"/>
    <n v="5"/>
    <n v="4936"/>
    <n v="0"/>
    <n v="102"/>
    <n v="0"/>
    <n v="24680"/>
    <x v="0"/>
    <x v="1"/>
    <s v="High Risk"/>
  </r>
  <r>
    <n v="15650068"/>
    <n v="511"/>
    <x v="0"/>
    <s v="Male"/>
    <x v="14"/>
    <n v="0"/>
    <n v="149117.31"/>
    <n v="1"/>
    <n v="1"/>
    <n v="1"/>
    <n v="162599.51"/>
    <x v="1"/>
    <n v="8"/>
    <n v="2729"/>
    <n v="0"/>
    <n v="145"/>
    <n v="0"/>
    <n v="21832"/>
    <x v="0"/>
    <x v="0"/>
    <s v="High Risk"/>
  </r>
  <r>
    <n v="15811490"/>
    <n v="627"/>
    <x v="0"/>
    <s v="Male"/>
    <x v="19"/>
    <n v="5"/>
    <n v="0"/>
    <n v="2"/>
    <n v="1"/>
    <n v="1"/>
    <n v="103737.82"/>
    <x v="1"/>
    <n v="28"/>
    <n v="4818"/>
    <n v="1"/>
    <n v="24"/>
    <n v="3.5714285714285712E-2"/>
    <n v="134904"/>
    <x v="0"/>
    <x v="2"/>
    <s v="Low Risk"/>
  </r>
  <r>
    <n v="15803976"/>
    <n v="694"/>
    <x v="0"/>
    <s v="Female"/>
    <x v="8"/>
    <n v="10"/>
    <n v="0"/>
    <n v="2"/>
    <n v="1"/>
    <n v="0"/>
    <n v="160990.26999999999"/>
    <x v="1"/>
    <n v="10"/>
    <n v="1124"/>
    <n v="5"/>
    <n v="95"/>
    <n v="0.5"/>
    <n v="11240"/>
    <x v="0"/>
    <x v="3"/>
    <s v="High Risk"/>
  </r>
  <r>
    <n v="15682541"/>
    <n v="616"/>
    <x v="1"/>
    <s v="Female"/>
    <x v="18"/>
    <n v="6"/>
    <n v="132311.71"/>
    <n v="1"/>
    <n v="0"/>
    <n v="0"/>
    <n v="15462.84"/>
    <x v="1"/>
    <n v="7"/>
    <n v="2615"/>
    <n v="6"/>
    <n v="80"/>
    <n v="0.8571428571428571"/>
    <n v="18305"/>
    <x v="0"/>
    <x v="1"/>
    <s v="High Risk"/>
  </r>
  <r>
    <n v="15695699"/>
    <n v="687"/>
    <x v="0"/>
    <s v="Male"/>
    <x v="12"/>
    <n v="8"/>
    <n v="0"/>
    <n v="2"/>
    <n v="1"/>
    <n v="0"/>
    <n v="10334.049999999999"/>
    <x v="1"/>
    <n v="17"/>
    <n v="2627"/>
    <n v="2"/>
    <n v="167"/>
    <n v="0.11764705882352941"/>
    <n v="44659"/>
    <x v="0"/>
    <x v="1"/>
    <s v="High Risk"/>
  </r>
  <r>
    <n v="15624188"/>
    <n v="712"/>
    <x v="0"/>
    <s v="Female"/>
    <x v="19"/>
    <n v="6"/>
    <n v="0"/>
    <n v="2"/>
    <n v="1"/>
    <n v="1"/>
    <n v="190686.16"/>
    <x v="1"/>
    <n v="5"/>
    <n v="2092"/>
    <n v="5"/>
    <n v="73"/>
    <n v="1"/>
    <n v="10460"/>
    <x v="0"/>
    <x v="1"/>
    <s v="High Risk"/>
  </r>
  <r>
    <n v="15812191"/>
    <n v="553"/>
    <x v="0"/>
    <s v="Male"/>
    <x v="19"/>
    <n v="4"/>
    <n v="118082.89"/>
    <n v="1"/>
    <n v="0"/>
    <n v="0"/>
    <n v="94440.45"/>
    <x v="1"/>
    <n v="23"/>
    <n v="1896"/>
    <n v="5"/>
    <n v="98"/>
    <n v="0.21739130434782608"/>
    <n v="43608"/>
    <x v="0"/>
    <x v="2"/>
    <s v="High Risk"/>
  </r>
  <r>
    <n v="15636673"/>
    <n v="667"/>
    <x v="0"/>
    <s v="Male"/>
    <x v="8"/>
    <n v="1"/>
    <n v="119266.69"/>
    <n v="1"/>
    <n v="1"/>
    <n v="1"/>
    <n v="28257.63"/>
    <x v="1"/>
    <n v="8"/>
    <n v="4966"/>
    <n v="5"/>
    <n v="149"/>
    <n v="0.625"/>
    <n v="39728"/>
    <x v="1"/>
    <x v="0"/>
    <s v="High Risk"/>
  </r>
  <r>
    <n v="15594898"/>
    <n v="731"/>
    <x v="0"/>
    <s v="Male"/>
    <x v="3"/>
    <n v="2"/>
    <n v="0"/>
    <n v="1"/>
    <n v="1"/>
    <n v="1"/>
    <n v="170034.95"/>
    <x v="0"/>
    <n v="27"/>
    <n v="1707"/>
    <n v="8"/>
    <n v="76"/>
    <n v="0.29629629629629628"/>
    <n v="46089"/>
    <x v="0"/>
    <x v="0"/>
    <s v="High Risk"/>
  </r>
  <r>
    <n v="15660211"/>
    <n v="629"/>
    <x v="2"/>
    <s v="Male"/>
    <x v="12"/>
    <n v="7"/>
    <n v="156847.29"/>
    <n v="2"/>
    <n v="1"/>
    <n v="0"/>
    <n v="31824.29"/>
    <x v="1"/>
    <n v="28"/>
    <n v="906"/>
    <n v="1"/>
    <n v="133"/>
    <n v="3.5714285714285712E-2"/>
    <n v="25368"/>
    <x v="1"/>
    <x v="1"/>
    <s v="High Risk"/>
  </r>
  <r>
    <n v="15773972"/>
    <n v="614"/>
    <x v="0"/>
    <s v="Male"/>
    <x v="5"/>
    <n v="4"/>
    <n v="137104.47"/>
    <n v="1"/>
    <n v="1"/>
    <n v="0"/>
    <n v="127166.49"/>
    <x v="0"/>
    <n v="16"/>
    <n v="1817"/>
    <n v="8"/>
    <n v="169"/>
    <n v="0.5"/>
    <n v="29072"/>
    <x v="0"/>
    <x v="2"/>
    <s v="High Risk"/>
  </r>
  <r>
    <n v="15746726"/>
    <n v="438"/>
    <x v="2"/>
    <s v="Male"/>
    <x v="8"/>
    <n v="8"/>
    <n v="78398.69"/>
    <n v="1"/>
    <n v="1"/>
    <n v="0"/>
    <n v="44937.01"/>
    <x v="1"/>
    <n v="19"/>
    <n v="3315"/>
    <n v="6"/>
    <n v="114"/>
    <n v="0.31578947368421051"/>
    <n v="62985"/>
    <x v="0"/>
    <x v="1"/>
    <s v="High Risk"/>
  </r>
  <r>
    <n v="15712287"/>
    <n v="652"/>
    <x v="0"/>
    <s v="Female"/>
    <x v="48"/>
    <n v="4"/>
    <n v="0"/>
    <n v="2"/>
    <n v="1"/>
    <n v="1"/>
    <n v="188603.07"/>
    <x v="1"/>
    <n v="8"/>
    <n v="1580"/>
    <n v="8"/>
    <n v="168"/>
    <n v="1"/>
    <n v="12640"/>
    <x v="1"/>
    <x v="2"/>
    <s v="High Risk"/>
  </r>
  <r>
    <n v="15702919"/>
    <n v="729"/>
    <x v="2"/>
    <s v="Male"/>
    <x v="33"/>
    <n v="6"/>
    <n v="63669.42"/>
    <n v="1"/>
    <n v="1"/>
    <n v="0"/>
    <n v="145111.37"/>
    <x v="1"/>
    <n v="9"/>
    <n v="1353"/>
    <n v="7"/>
    <n v="161"/>
    <n v="0.77777777777777779"/>
    <n v="12177"/>
    <x v="0"/>
    <x v="1"/>
    <s v="High Risk"/>
  </r>
  <r>
    <n v="15674398"/>
    <n v="642"/>
    <x v="0"/>
    <s v="Male"/>
    <x v="16"/>
    <n v="3"/>
    <n v="0"/>
    <n v="2"/>
    <n v="0"/>
    <n v="0"/>
    <n v="171463.83"/>
    <x v="1"/>
    <n v="1"/>
    <n v="2391"/>
    <n v="5"/>
    <n v="169"/>
    <n v="1"/>
    <n v="2391"/>
    <x v="0"/>
    <x v="2"/>
    <s v="High Risk"/>
  </r>
  <r>
    <n v="15797960"/>
    <n v="806"/>
    <x v="2"/>
    <s v="Female"/>
    <x v="49"/>
    <n v="0"/>
    <n v="135296.32999999999"/>
    <n v="1"/>
    <n v="1"/>
    <n v="0"/>
    <n v="182822.5"/>
    <x v="1"/>
    <n v="14"/>
    <n v="2572"/>
    <n v="2"/>
    <n v="28"/>
    <n v="0.14285714285714285"/>
    <n v="36008"/>
    <x v="1"/>
    <x v="0"/>
    <s v="Low Risk"/>
  </r>
  <r>
    <n v="15631868"/>
    <n v="744"/>
    <x v="1"/>
    <s v="Male"/>
    <x v="18"/>
    <n v="2"/>
    <n v="153804.44"/>
    <n v="1"/>
    <n v="1"/>
    <n v="1"/>
    <n v="87213.33"/>
    <x v="1"/>
    <n v="16"/>
    <n v="1856"/>
    <n v="3"/>
    <n v="52"/>
    <n v="0.1875"/>
    <n v="29696"/>
    <x v="0"/>
    <x v="0"/>
    <s v="Medium Risk"/>
  </r>
  <r>
    <n v="15581539"/>
    <n v="474"/>
    <x v="1"/>
    <s v="Male"/>
    <x v="24"/>
    <n v="3"/>
    <n v="0"/>
    <n v="2"/>
    <n v="0"/>
    <n v="0"/>
    <n v="57175.32"/>
    <x v="1"/>
    <n v="4"/>
    <n v="3460"/>
    <n v="9"/>
    <n v="43"/>
    <n v="1"/>
    <n v="13840"/>
    <x v="2"/>
    <x v="2"/>
    <s v="Medium Risk"/>
  </r>
  <r>
    <n v="15662736"/>
    <n v="559"/>
    <x v="0"/>
    <s v="Male"/>
    <x v="23"/>
    <n v="2"/>
    <n v="147069.78"/>
    <n v="1"/>
    <n v="1"/>
    <n v="0"/>
    <n v="120540.83"/>
    <x v="0"/>
    <n v="7"/>
    <n v="4386"/>
    <n v="2"/>
    <n v="86"/>
    <n v="0.2857142857142857"/>
    <n v="30702"/>
    <x v="2"/>
    <x v="0"/>
    <s v="High Risk"/>
  </r>
  <r>
    <n v="15666252"/>
    <n v="706"/>
    <x v="1"/>
    <s v="Male"/>
    <x v="0"/>
    <n v="9"/>
    <n v="0"/>
    <n v="2"/>
    <n v="1"/>
    <n v="1"/>
    <n v="28714.34"/>
    <x v="1"/>
    <n v="24"/>
    <n v="3792"/>
    <n v="4"/>
    <n v="34"/>
    <n v="0.16666666666666666"/>
    <n v="91008"/>
    <x v="1"/>
    <x v="3"/>
    <s v="Medium Risk"/>
  </r>
  <r>
    <n v="15677512"/>
    <n v="628"/>
    <x v="1"/>
    <s v="Female"/>
    <x v="32"/>
    <n v="3"/>
    <n v="0"/>
    <n v="1"/>
    <n v="1"/>
    <n v="0"/>
    <n v="85426.28"/>
    <x v="1"/>
    <n v="18"/>
    <n v="4662"/>
    <n v="4"/>
    <n v="106"/>
    <n v="0.22222222222222221"/>
    <n v="83916"/>
    <x v="0"/>
    <x v="2"/>
    <s v="High Risk"/>
  </r>
  <r>
    <n v="15626114"/>
    <n v="429"/>
    <x v="0"/>
    <s v="Male"/>
    <x v="9"/>
    <n v="4"/>
    <n v="95741.75"/>
    <n v="1"/>
    <n v="1"/>
    <n v="0"/>
    <n v="46170.75"/>
    <x v="1"/>
    <n v="4"/>
    <n v="624"/>
    <n v="9"/>
    <n v="174"/>
    <n v="1"/>
    <n v="2496"/>
    <x v="0"/>
    <x v="2"/>
    <s v="High Risk"/>
  </r>
  <r>
    <n v="15810834"/>
    <n v="525"/>
    <x v="1"/>
    <s v="Female"/>
    <x v="38"/>
    <n v="2"/>
    <n v="145965.32999999999"/>
    <n v="1"/>
    <n v="1"/>
    <n v="1"/>
    <n v="64448.36"/>
    <x v="1"/>
    <n v="19"/>
    <n v="1700"/>
    <n v="1"/>
    <n v="156"/>
    <n v="5.2631578947368418E-2"/>
    <n v="32300"/>
    <x v="0"/>
    <x v="0"/>
    <s v="High Risk"/>
  </r>
  <r>
    <n v="15678910"/>
    <n v="680"/>
    <x v="0"/>
    <s v="Female"/>
    <x v="33"/>
    <n v="8"/>
    <n v="141441.75"/>
    <n v="1"/>
    <n v="1"/>
    <n v="1"/>
    <n v="16278.97"/>
    <x v="1"/>
    <n v="4"/>
    <n v="2081"/>
    <n v="6"/>
    <n v="47"/>
    <n v="1"/>
    <n v="8324"/>
    <x v="0"/>
    <x v="1"/>
    <s v="Medium Risk"/>
  </r>
  <r>
    <n v="15694408"/>
    <n v="749"/>
    <x v="0"/>
    <s v="Male"/>
    <x v="20"/>
    <n v="1"/>
    <n v="139290.41"/>
    <n v="1"/>
    <n v="1"/>
    <n v="0"/>
    <n v="182855.42"/>
    <x v="0"/>
    <n v="5"/>
    <n v="699"/>
    <n v="9"/>
    <n v="20"/>
    <n v="1"/>
    <n v="3495"/>
    <x v="0"/>
    <x v="0"/>
    <s v="Low Risk"/>
  </r>
  <r>
    <n v="15585215"/>
    <n v="763"/>
    <x v="0"/>
    <s v="Female"/>
    <x v="8"/>
    <n v="4"/>
    <n v="0"/>
    <n v="2"/>
    <n v="0"/>
    <n v="0"/>
    <n v="50404.72"/>
    <x v="1"/>
    <n v="23"/>
    <n v="3911"/>
    <n v="4"/>
    <n v="102"/>
    <n v="0.17391304347826086"/>
    <n v="89953"/>
    <x v="0"/>
    <x v="2"/>
    <s v="High Risk"/>
  </r>
  <r>
    <n v="15682757"/>
    <n v="734"/>
    <x v="0"/>
    <s v="Male"/>
    <x v="33"/>
    <n v="3"/>
    <n v="0"/>
    <n v="2"/>
    <n v="1"/>
    <n v="0"/>
    <n v="107640.25"/>
    <x v="1"/>
    <n v="25"/>
    <n v="2849"/>
    <n v="7"/>
    <n v="149"/>
    <n v="0.28000000000000003"/>
    <n v="71225"/>
    <x v="1"/>
    <x v="2"/>
    <s v="High Risk"/>
  </r>
  <r>
    <n v="15736601"/>
    <n v="716"/>
    <x v="0"/>
    <s v="Male"/>
    <x v="12"/>
    <n v="4"/>
    <n v="144428.87"/>
    <n v="1"/>
    <n v="1"/>
    <n v="0"/>
    <n v="134132.65"/>
    <x v="1"/>
    <n v="28"/>
    <n v="737"/>
    <n v="7"/>
    <n v="68"/>
    <n v="0.25"/>
    <n v="20636"/>
    <x v="0"/>
    <x v="2"/>
    <s v="High Risk"/>
  </r>
  <r>
    <n v="15601848"/>
    <n v="594"/>
    <x v="0"/>
    <s v="Male"/>
    <x v="12"/>
    <n v="2"/>
    <n v="0"/>
    <n v="2"/>
    <n v="1"/>
    <n v="0"/>
    <n v="103480.69"/>
    <x v="1"/>
    <n v="12"/>
    <n v="2915"/>
    <n v="7"/>
    <n v="160"/>
    <n v="0.58333333333333337"/>
    <n v="34980"/>
    <x v="2"/>
    <x v="0"/>
    <s v="High Risk"/>
  </r>
  <r>
    <n v="15736008"/>
    <n v="644"/>
    <x v="0"/>
    <s v="Female"/>
    <x v="17"/>
    <n v="9"/>
    <n v="95441.27"/>
    <n v="1"/>
    <n v="1"/>
    <n v="0"/>
    <n v="108761.05"/>
    <x v="0"/>
    <n v="7"/>
    <n v="2622"/>
    <n v="2"/>
    <n v="60"/>
    <n v="0.2857142857142857"/>
    <n v="18354"/>
    <x v="1"/>
    <x v="3"/>
    <s v="Medium Risk"/>
  </r>
  <r>
    <n v="15669064"/>
    <n v="671"/>
    <x v="2"/>
    <s v="Male"/>
    <x v="12"/>
    <n v="1"/>
    <n v="144848.74"/>
    <n v="1"/>
    <n v="1"/>
    <n v="1"/>
    <n v="179012.3"/>
    <x v="1"/>
    <n v="12"/>
    <n v="1960"/>
    <n v="0"/>
    <n v="54"/>
    <n v="0"/>
    <n v="23520"/>
    <x v="0"/>
    <x v="0"/>
    <s v="Medium Risk"/>
  </r>
  <r>
    <n v="15624528"/>
    <n v="664"/>
    <x v="2"/>
    <s v="Male"/>
    <x v="28"/>
    <n v="7"/>
    <n v="116244.14"/>
    <n v="2"/>
    <n v="1"/>
    <n v="1"/>
    <n v="95145.14"/>
    <x v="1"/>
    <n v="11"/>
    <n v="1126"/>
    <n v="10"/>
    <n v="128"/>
    <n v="0.90909090909090906"/>
    <n v="12386"/>
    <x v="0"/>
    <x v="1"/>
    <s v="High Risk"/>
  </r>
  <r>
    <n v="15598493"/>
    <n v="656"/>
    <x v="0"/>
    <s v="Male"/>
    <x v="5"/>
    <n v="7"/>
    <n v="0"/>
    <n v="2"/>
    <n v="0"/>
    <n v="1"/>
    <n v="72143.44"/>
    <x v="1"/>
    <n v="15"/>
    <n v="3935"/>
    <n v="7"/>
    <n v="85"/>
    <n v="0.46666666666666667"/>
    <n v="59025"/>
    <x v="0"/>
    <x v="1"/>
    <s v="High Risk"/>
  </r>
  <r>
    <n v="15601274"/>
    <n v="667"/>
    <x v="1"/>
    <s v="Female"/>
    <x v="20"/>
    <n v="1"/>
    <n v="146502.07"/>
    <n v="1"/>
    <n v="1"/>
    <n v="0"/>
    <n v="19162.89"/>
    <x v="1"/>
    <n v="7"/>
    <n v="3046"/>
    <n v="8"/>
    <n v="114"/>
    <n v="1"/>
    <n v="21322"/>
    <x v="0"/>
    <x v="0"/>
    <s v="High Risk"/>
  </r>
  <r>
    <n v="15702669"/>
    <n v="663"/>
    <x v="2"/>
    <s v="Male"/>
    <x v="4"/>
    <n v="2"/>
    <n v="117028.6"/>
    <n v="2"/>
    <n v="0"/>
    <n v="1"/>
    <n v="144680.18"/>
    <x v="1"/>
    <n v="6"/>
    <n v="2158"/>
    <n v="2"/>
    <n v="45"/>
    <n v="0.33333333333333331"/>
    <n v="12948"/>
    <x v="2"/>
    <x v="0"/>
    <s v="Medium Risk"/>
  </r>
  <r>
    <n v="15728669"/>
    <n v="584"/>
    <x v="2"/>
    <s v="Female"/>
    <x v="33"/>
    <n v="8"/>
    <n v="112013.81"/>
    <n v="1"/>
    <n v="1"/>
    <n v="0"/>
    <n v="177772.03"/>
    <x v="0"/>
    <n v="16"/>
    <n v="3641"/>
    <n v="3"/>
    <n v="139"/>
    <n v="0.1875"/>
    <n v="58256"/>
    <x v="0"/>
    <x v="1"/>
    <s v="High Risk"/>
  </r>
  <r>
    <n v="15742668"/>
    <n v="626"/>
    <x v="1"/>
    <s v="Female"/>
    <x v="24"/>
    <n v="6"/>
    <n v="108269.37"/>
    <n v="1"/>
    <n v="1"/>
    <n v="0"/>
    <n v="5597.94"/>
    <x v="1"/>
    <n v="25"/>
    <n v="2917"/>
    <n v="1"/>
    <n v="167"/>
    <n v="0.04"/>
    <n v="72925"/>
    <x v="0"/>
    <x v="1"/>
    <s v="High Risk"/>
  </r>
  <r>
    <n v="15697441"/>
    <n v="485"/>
    <x v="0"/>
    <s v="Male"/>
    <x v="6"/>
    <n v="7"/>
    <n v="182123.79"/>
    <n v="1"/>
    <n v="1"/>
    <n v="0"/>
    <n v="116828.51"/>
    <x v="0"/>
    <n v="4"/>
    <n v="4116"/>
    <n v="7"/>
    <n v="18"/>
    <n v="1"/>
    <n v="16464"/>
    <x v="0"/>
    <x v="1"/>
    <s v="Low Risk"/>
  </r>
  <r>
    <n v="15740476"/>
    <n v="659"/>
    <x v="2"/>
    <s v="Female"/>
    <x v="15"/>
    <n v="3"/>
    <n v="150923.74"/>
    <n v="2"/>
    <n v="0"/>
    <n v="1"/>
    <n v="174652.51"/>
    <x v="1"/>
    <n v="2"/>
    <n v="3570"/>
    <n v="10"/>
    <n v="104"/>
    <n v="1"/>
    <n v="7140"/>
    <x v="0"/>
    <x v="2"/>
    <s v="High Risk"/>
  </r>
  <r>
    <n v="15648064"/>
    <n v="649"/>
    <x v="0"/>
    <s v="Male"/>
    <x v="19"/>
    <n v="2"/>
    <n v="0"/>
    <n v="2"/>
    <n v="1"/>
    <n v="0"/>
    <n v="2010.98"/>
    <x v="1"/>
    <n v="4"/>
    <n v="4520"/>
    <n v="4"/>
    <n v="79"/>
    <n v="1"/>
    <n v="18080"/>
    <x v="0"/>
    <x v="0"/>
    <s v="High Risk"/>
  </r>
  <r>
    <n v="15636624"/>
    <n v="805"/>
    <x v="1"/>
    <s v="Female"/>
    <x v="2"/>
    <n v="5"/>
    <n v="165272.13"/>
    <n v="1"/>
    <n v="1"/>
    <n v="0"/>
    <n v="14109.85"/>
    <x v="0"/>
    <n v="19"/>
    <n v="3688"/>
    <n v="2"/>
    <n v="16"/>
    <n v="0.10526315789473684"/>
    <n v="70072"/>
    <x v="0"/>
    <x v="2"/>
    <s v="Low Risk"/>
  </r>
  <r>
    <n v="15807923"/>
    <n v="716"/>
    <x v="2"/>
    <s v="Female"/>
    <x v="2"/>
    <n v="10"/>
    <n v="115301.31"/>
    <n v="1"/>
    <n v="1"/>
    <n v="0"/>
    <n v="43527.4"/>
    <x v="0"/>
    <n v="7"/>
    <n v="1366"/>
    <n v="3"/>
    <n v="92"/>
    <n v="0.42857142857142855"/>
    <n v="9562"/>
    <x v="1"/>
    <x v="3"/>
    <s v="High Risk"/>
  </r>
  <r>
    <n v="15745844"/>
    <n v="642"/>
    <x v="2"/>
    <s v="Female"/>
    <x v="20"/>
    <n v="6"/>
    <n v="129502.49"/>
    <n v="2"/>
    <n v="0"/>
    <n v="1"/>
    <n v="86099.23"/>
    <x v="0"/>
    <n v="13"/>
    <n v="3878"/>
    <n v="1"/>
    <n v="169"/>
    <n v="7.6923076923076927E-2"/>
    <n v="50414"/>
    <x v="2"/>
    <x v="1"/>
    <s v="High Risk"/>
  </r>
  <r>
    <n v="15786170"/>
    <n v="659"/>
    <x v="0"/>
    <s v="Male"/>
    <x v="8"/>
    <n v="4"/>
    <n v="118342.26"/>
    <n v="1"/>
    <n v="0"/>
    <n v="0"/>
    <n v="161574.19"/>
    <x v="1"/>
    <n v="9"/>
    <n v="4951"/>
    <n v="8"/>
    <n v="95"/>
    <n v="0.88888888888888884"/>
    <n v="44559"/>
    <x v="2"/>
    <x v="2"/>
    <s v="High Risk"/>
  </r>
  <r>
    <n v="15681081"/>
    <n v="545"/>
    <x v="1"/>
    <s v="Female"/>
    <x v="40"/>
    <n v="5"/>
    <n v="0"/>
    <n v="2"/>
    <n v="1"/>
    <n v="1"/>
    <n v="38970.14"/>
    <x v="1"/>
    <n v="18"/>
    <n v="533"/>
    <n v="2"/>
    <n v="133"/>
    <n v="0.1111111111111111"/>
    <n v="9594"/>
    <x v="0"/>
    <x v="2"/>
    <s v="High Risk"/>
  </r>
  <r>
    <n v="15684484"/>
    <n v="543"/>
    <x v="0"/>
    <s v="Male"/>
    <x v="32"/>
    <n v="8"/>
    <n v="0"/>
    <n v="2"/>
    <n v="0"/>
    <n v="0"/>
    <n v="127587.22"/>
    <x v="1"/>
    <n v="29"/>
    <n v="1346"/>
    <n v="0"/>
    <n v="92"/>
    <n v="0"/>
    <n v="39034"/>
    <x v="0"/>
    <x v="1"/>
    <s v="High Risk"/>
  </r>
  <r>
    <n v="15785869"/>
    <n v="718"/>
    <x v="0"/>
    <s v="Female"/>
    <x v="11"/>
    <n v="7"/>
    <n v="0"/>
    <n v="2"/>
    <n v="1"/>
    <n v="0"/>
    <n v="30380.12"/>
    <x v="1"/>
    <n v="14"/>
    <n v="3410"/>
    <n v="1"/>
    <n v="137"/>
    <n v="7.1428571428571425E-2"/>
    <n v="47740"/>
    <x v="1"/>
    <x v="1"/>
    <s v="High Risk"/>
  </r>
  <r>
    <n v="15763859"/>
    <n v="840"/>
    <x v="0"/>
    <s v="Female"/>
    <x v="3"/>
    <n v="7"/>
    <n v="0"/>
    <n v="2"/>
    <n v="1"/>
    <n v="0"/>
    <n v="90908.95"/>
    <x v="1"/>
    <n v="6"/>
    <n v="3095"/>
    <n v="1"/>
    <n v="92"/>
    <n v="0.16666666666666666"/>
    <n v="18570"/>
    <x v="0"/>
    <x v="1"/>
    <s v="High Risk"/>
  </r>
  <r>
    <n v="15658935"/>
    <n v="630"/>
    <x v="2"/>
    <s v="Female"/>
    <x v="10"/>
    <n v="9"/>
    <n v="106937.05"/>
    <n v="2"/>
    <n v="1"/>
    <n v="0"/>
    <n v="138275.01"/>
    <x v="1"/>
    <n v="29"/>
    <n v="3889"/>
    <n v="4"/>
    <n v="36"/>
    <n v="0.13793103448275862"/>
    <n v="112781"/>
    <x v="0"/>
    <x v="3"/>
    <s v="Medium Risk"/>
  </r>
  <r>
    <n v="15747358"/>
    <n v="643"/>
    <x v="2"/>
    <s v="Male"/>
    <x v="49"/>
    <n v="3"/>
    <n v="170331.37"/>
    <n v="1"/>
    <n v="1"/>
    <n v="1"/>
    <n v="32171.79"/>
    <x v="1"/>
    <n v="11"/>
    <n v="3813"/>
    <n v="9"/>
    <n v="14"/>
    <n v="0.81818181818181823"/>
    <n v="41943"/>
    <x v="0"/>
    <x v="2"/>
    <s v="Low Risk"/>
  </r>
  <r>
    <n v="15735203"/>
    <n v="654"/>
    <x v="2"/>
    <s v="Female"/>
    <x v="15"/>
    <n v="1"/>
    <n v="114510.85"/>
    <n v="1"/>
    <n v="1"/>
    <n v="1"/>
    <n v="126143.23"/>
    <x v="1"/>
    <n v="29"/>
    <n v="2921"/>
    <n v="2"/>
    <n v="80"/>
    <n v="6.8965517241379309E-2"/>
    <n v="84709"/>
    <x v="0"/>
    <x v="0"/>
    <s v="High Risk"/>
  </r>
  <r>
    <n v="15576256"/>
    <n v="582"/>
    <x v="0"/>
    <s v="Male"/>
    <x v="2"/>
    <n v="5"/>
    <n v="0"/>
    <n v="2"/>
    <n v="1"/>
    <n v="1"/>
    <n v="129892.93"/>
    <x v="1"/>
    <n v="5"/>
    <n v="3082"/>
    <n v="6"/>
    <n v="178"/>
    <n v="1"/>
    <n v="15410"/>
    <x v="0"/>
    <x v="2"/>
    <s v="High Risk"/>
  </r>
  <r>
    <n v="15659420"/>
    <n v="659"/>
    <x v="1"/>
    <s v="Male"/>
    <x v="15"/>
    <n v="3"/>
    <n v="107594.11"/>
    <n v="2"/>
    <n v="1"/>
    <n v="1"/>
    <n v="102416.84"/>
    <x v="1"/>
    <n v="12"/>
    <n v="1438"/>
    <n v="4"/>
    <n v="160"/>
    <n v="0.33333333333333331"/>
    <n v="17256"/>
    <x v="2"/>
    <x v="2"/>
    <s v="High Risk"/>
  </r>
  <r>
    <n v="15593365"/>
    <n v="762"/>
    <x v="1"/>
    <s v="Male"/>
    <x v="2"/>
    <n v="2"/>
    <n v="81273.13"/>
    <n v="1"/>
    <n v="1"/>
    <n v="1"/>
    <n v="18719.669999999998"/>
    <x v="1"/>
    <n v="6"/>
    <n v="2601"/>
    <n v="2"/>
    <n v="148"/>
    <n v="0.33333333333333331"/>
    <n v="15606"/>
    <x v="1"/>
    <x v="0"/>
    <s v="High Risk"/>
  </r>
  <r>
    <n v="15777352"/>
    <n v="568"/>
    <x v="1"/>
    <s v="Female"/>
    <x v="15"/>
    <n v="7"/>
    <n v="169399.6"/>
    <n v="1"/>
    <n v="1"/>
    <n v="0"/>
    <n v="61936.22"/>
    <x v="1"/>
    <n v="3"/>
    <n v="1811"/>
    <n v="5"/>
    <n v="48"/>
    <n v="1"/>
    <n v="5433"/>
    <x v="0"/>
    <x v="1"/>
    <s v="Medium Risk"/>
  </r>
  <r>
    <n v="15812007"/>
    <n v="670"/>
    <x v="1"/>
    <s v="Male"/>
    <x v="11"/>
    <n v="6"/>
    <n v="0"/>
    <n v="2"/>
    <n v="1"/>
    <n v="1"/>
    <n v="78358.94"/>
    <x v="1"/>
    <n v="4"/>
    <n v="1412"/>
    <n v="7"/>
    <n v="75"/>
    <n v="1"/>
    <n v="5648"/>
    <x v="1"/>
    <x v="1"/>
    <s v="High Risk"/>
  </r>
  <r>
    <n v="15625461"/>
    <n v="613"/>
    <x v="0"/>
    <s v="Female"/>
    <x v="13"/>
    <n v="1"/>
    <n v="187841.99"/>
    <n v="2"/>
    <n v="1"/>
    <n v="1"/>
    <n v="147224.26999999999"/>
    <x v="1"/>
    <n v="11"/>
    <n v="4837"/>
    <n v="0"/>
    <n v="46"/>
    <n v="0"/>
    <n v="53207"/>
    <x v="0"/>
    <x v="0"/>
    <s v="Medium Risk"/>
  </r>
  <r>
    <n v="15739438"/>
    <n v="539"/>
    <x v="0"/>
    <s v="Male"/>
    <x v="33"/>
    <n v="0"/>
    <n v="0"/>
    <n v="2"/>
    <n v="1"/>
    <n v="0"/>
    <n v="160979.66"/>
    <x v="1"/>
    <n v="17"/>
    <n v="2949"/>
    <n v="3"/>
    <n v="53"/>
    <n v="0.17647058823529413"/>
    <n v="50133"/>
    <x v="0"/>
    <x v="0"/>
    <s v="Medium Risk"/>
  </r>
  <r>
    <n v="15611759"/>
    <n v="850"/>
    <x v="1"/>
    <s v="Female"/>
    <x v="38"/>
    <n v="8"/>
    <n v="126776.3"/>
    <n v="2"/>
    <n v="1"/>
    <n v="1"/>
    <n v="132298.49"/>
    <x v="1"/>
    <n v="7"/>
    <n v="988"/>
    <n v="8"/>
    <n v="116"/>
    <n v="1"/>
    <n v="6916"/>
    <x v="1"/>
    <x v="1"/>
    <s v="High Risk"/>
  </r>
  <r>
    <n v="15661629"/>
    <n v="522"/>
    <x v="1"/>
    <s v="Male"/>
    <x v="10"/>
    <n v="9"/>
    <n v="126436.29"/>
    <n v="1"/>
    <n v="1"/>
    <n v="0"/>
    <n v="174248.52"/>
    <x v="0"/>
    <n v="11"/>
    <n v="2822"/>
    <n v="8"/>
    <n v="15"/>
    <n v="0.72727272727272729"/>
    <n v="31042"/>
    <x v="2"/>
    <x v="3"/>
    <s v="Low Risk"/>
  </r>
  <r>
    <n v="15633950"/>
    <n v="737"/>
    <x v="0"/>
    <s v="Male"/>
    <x v="1"/>
    <n v="1"/>
    <n v="101960.74"/>
    <n v="1"/>
    <n v="1"/>
    <n v="1"/>
    <n v="123547.28"/>
    <x v="1"/>
    <n v="8"/>
    <n v="3296"/>
    <n v="9"/>
    <n v="166"/>
    <n v="1"/>
    <n v="26368"/>
    <x v="1"/>
    <x v="0"/>
    <s v="High Risk"/>
  </r>
  <r>
    <n v="15592386"/>
    <n v="520"/>
    <x v="0"/>
    <s v="Male"/>
    <x v="14"/>
    <n v="3"/>
    <n v="0"/>
    <n v="2"/>
    <n v="0"/>
    <n v="1"/>
    <n v="32790.019999999997"/>
    <x v="1"/>
    <n v="28"/>
    <n v="4742"/>
    <n v="1"/>
    <n v="75"/>
    <n v="3.5714285714285712E-2"/>
    <n v="132776"/>
    <x v="1"/>
    <x v="2"/>
    <s v="High Risk"/>
  </r>
  <r>
    <n v="15803716"/>
    <n v="706"/>
    <x v="1"/>
    <s v="Male"/>
    <x v="34"/>
    <n v="3"/>
    <n v="0"/>
    <n v="2"/>
    <n v="0"/>
    <n v="1"/>
    <n v="181543.67"/>
    <x v="1"/>
    <n v="30"/>
    <n v="3844"/>
    <n v="5"/>
    <n v="69"/>
    <n v="0.16666666666666666"/>
    <n v="115320"/>
    <x v="2"/>
    <x v="2"/>
    <s v="High Risk"/>
  </r>
  <r>
    <n v="15696674"/>
    <n v="643"/>
    <x v="2"/>
    <s v="Female"/>
    <x v="13"/>
    <n v="2"/>
    <n v="150842.93"/>
    <n v="1"/>
    <n v="0"/>
    <n v="1"/>
    <n v="2319.96"/>
    <x v="0"/>
    <n v="16"/>
    <n v="2794"/>
    <n v="3"/>
    <n v="18"/>
    <n v="0.1875"/>
    <n v="44704"/>
    <x v="1"/>
    <x v="0"/>
    <s v="Low Risk"/>
  </r>
  <r>
    <n v="15706365"/>
    <n v="648"/>
    <x v="0"/>
    <s v="Female"/>
    <x v="5"/>
    <n v="9"/>
    <n v="102535.57"/>
    <n v="1"/>
    <n v="1"/>
    <n v="1"/>
    <n v="189543.19"/>
    <x v="1"/>
    <n v="14"/>
    <n v="3626"/>
    <n v="0"/>
    <n v="27"/>
    <n v="0"/>
    <n v="50764"/>
    <x v="0"/>
    <x v="3"/>
    <s v="Low Risk"/>
  </r>
  <r>
    <n v="15745088"/>
    <n v="443"/>
    <x v="2"/>
    <s v="Female"/>
    <x v="6"/>
    <n v="9"/>
    <n v="99027.61"/>
    <n v="2"/>
    <n v="1"/>
    <n v="0"/>
    <n v="10940.4"/>
    <x v="1"/>
    <n v="1"/>
    <n v="2858"/>
    <n v="10"/>
    <n v="94"/>
    <n v="1"/>
    <n v="2858"/>
    <x v="0"/>
    <x v="3"/>
    <s v="High Risk"/>
  </r>
  <r>
    <n v="15676715"/>
    <n v="640"/>
    <x v="0"/>
    <s v="Male"/>
    <x v="50"/>
    <n v="9"/>
    <n v="0"/>
    <n v="2"/>
    <n v="1"/>
    <n v="1"/>
    <n v="199493.38"/>
    <x v="1"/>
    <n v="10"/>
    <n v="1774"/>
    <n v="6"/>
    <n v="166"/>
    <n v="0.6"/>
    <n v="17740"/>
    <x v="0"/>
    <x v="3"/>
    <s v="High Risk"/>
  </r>
  <r>
    <n v="15613085"/>
    <n v="628"/>
    <x v="1"/>
    <s v="Female"/>
    <x v="19"/>
    <n v="3"/>
    <n v="0"/>
    <n v="1"/>
    <n v="1"/>
    <n v="1"/>
    <n v="188193.25"/>
    <x v="1"/>
    <n v="1"/>
    <n v="4917"/>
    <n v="7"/>
    <n v="26"/>
    <n v="1"/>
    <n v="4917"/>
    <x v="0"/>
    <x v="2"/>
    <s v="Low Risk"/>
  </r>
  <r>
    <n v="15633537"/>
    <n v="540"/>
    <x v="2"/>
    <s v="Female"/>
    <x v="0"/>
    <n v="9"/>
    <n v="87271.41"/>
    <n v="2"/>
    <n v="1"/>
    <n v="0"/>
    <n v="172572.64"/>
    <x v="1"/>
    <n v="14"/>
    <n v="4760"/>
    <n v="6"/>
    <n v="65"/>
    <n v="0.42857142857142855"/>
    <n v="66640"/>
    <x v="2"/>
    <x v="3"/>
    <s v="High Risk"/>
  </r>
  <r>
    <n v="15594720"/>
    <n v="460"/>
    <x v="2"/>
    <s v="Female"/>
    <x v="12"/>
    <n v="8"/>
    <n v="102742.91"/>
    <n v="2"/>
    <n v="1"/>
    <n v="1"/>
    <n v="189339.6"/>
    <x v="1"/>
    <n v="17"/>
    <n v="351"/>
    <n v="10"/>
    <n v="10"/>
    <n v="0.58823529411764708"/>
    <n v="5967"/>
    <x v="0"/>
    <x v="1"/>
    <s v="Low Risk"/>
  </r>
  <r>
    <n v="15684042"/>
    <n v="636"/>
    <x v="2"/>
    <s v="Male"/>
    <x v="10"/>
    <n v="2"/>
    <n v="40105.51"/>
    <n v="2"/>
    <n v="0"/>
    <n v="1"/>
    <n v="53512.160000000003"/>
    <x v="1"/>
    <n v="17"/>
    <n v="1821"/>
    <n v="1"/>
    <n v="56"/>
    <n v="5.8823529411764705E-2"/>
    <n v="30957"/>
    <x v="1"/>
    <x v="0"/>
    <s v="Medium Risk"/>
  </r>
  <r>
    <n v="15583303"/>
    <n v="593"/>
    <x v="0"/>
    <s v="Female"/>
    <x v="6"/>
    <n v="2"/>
    <n v="152265.43"/>
    <n v="1"/>
    <n v="1"/>
    <n v="0"/>
    <n v="34004.44"/>
    <x v="1"/>
    <n v="29"/>
    <n v="2937"/>
    <n v="6"/>
    <n v="56"/>
    <n v="0.20689655172413793"/>
    <n v="85173"/>
    <x v="0"/>
    <x v="0"/>
    <s v="Medium Risk"/>
  </r>
  <r>
    <n v="15611579"/>
    <n v="801"/>
    <x v="1"/>
    <s v="Male"/>
    <x v="0"/>
    <n v="4"/>
    <n v="141947.67000000001"/>
    <n v="1"/>
    <n v="1"/>
    <n v="1"/>
    <n v="10598.29"/>
    <x v="1"/>
    <n v="17"/>
    <n v="3945"/>
    <n v="6"/>
    <n v="33"/>
    <n v="0.35294117647058826"/>
    <n v="67065"/>
    <x v="0"/>
    <x v="2"/>
    <s v="Medium Risk"/>
  </r>
  <r>
    <n v="15774696"/>
    <n v="640"/>
    <x v="2"/>
    <s v="Female"/>
    <x v="31"/>
    <n v="1"/>
    <n v="106307.91"/>
    <n v="2"/>
    <n v="0"/>
    <n v="1"/>
    <n v="113428.77"/>
    <x v="1"/>
    <n v="28"/>
    <n v="3911"/>
    <n v="0"/>
    <n v="83"/>
    <n v="0"/>
    <n v="109508"/>
    <x v="0"/>
    <x v="0"/>
    <s v="High Risk"/>
  </r>
  <r>
    <n v="15694506"/>
    <n v="611"/>
    <x v="2"/>
    <s v="Male"/>
    <x v="8"/>
    <n v="0"/>
    <n v="107884.81"/>
    <n v="2"/>
    <n v="1"/>
    <n v="1"/>
    <n v="183487.98"/>
    <x v="1"/>
    <n v="18"/>
    <n v="4940"/>
    <n v="7"/>
    <n v="126"/>
    <n v="0.3888888888888889"/>
    <n v="88920"/>
    <x v="0"/>
    <x v="0"/>
    <s v="High Risk"/>
  </r>
  <r>
    <n v="15688074"/>
    <n v="802"/>
    <x v="2"/>
    <s v="Male"/>
    <x v="8"/>
    <n v="1"/>
    <n v="125013.72"/>
    <n v="1"/>
    <n v="1"/>
    <n v="1"/>
    <n v="187658.09"/>
    <x v="1"/>
    <n v="14"/>
    <n v="4480"/>
    <n v="3"/>
    <n v="31"/>
    <n v="0.21428571428571427"/>
    <n v="62720"/>
    <x v="1"/>
    <x v="0"/>
    <s v="Medium Risk"/>
  </r>
  <r>
    <n v="15759537"/>
    <n v="717"/>
    <x v="2"/>
    <s v="Male"/>
    <x v="12"/>
    <n v="7"/>
    <n v="58469.37"/>
    <n v="2"/>
    <n v="1"/>
    <n v="1"/>
    <n v="172459.39"/>
    <x v="1"/>
    <n v="11"/>
    <n v="598"/>
    <n v="3"/>
    <n v="99"/>
    <n v="0.27272727272727271"/>
    <n v="6578"/>
    <x v="0"/>
    <x v="1"/>
    <s v="High Risk"/>
  </r>
  <r>
    <n v="15758449"/>
    <n v="769"/>
    <x v="0"/>
    <s v="Female"/>
    <x v="2"/>
    <n v="8"/>
    <n v="0"/>
    <n v="1"/>
    <n v="0"/>
    <n v="1"/>
    <n v="21016"/>
    <x v="1"/>
    <n v="2"/>
    <n v="1482"/>
    <n v="3"/>
    <n v="7"/>
    <n v="1"/>
    <n v="2964"/>
    <x v="0"/>
    <x v="1"/>
    <s v="Low Risk"/>
  </r>
  <r>
    <n v="15583456"/>
    <n v="745"/>
    <x v="2"/>
    <s v="Male"/>
    <x v="13"/>
    <n v="10"/>
    <n v="117231.63"/>
    <n v="3"/>
    <n v="1"/>
    <n v="1"/>
    <n v="122381.02"/>
    <x v="0"/>
    <n v="27"/>
    <n v="2538"/>
    <n v="3"/>
    <n v="18"/>
    <n v="0.1111111111111111"/>
    <n v="68526"/>
    <x v="0"/>
    <x v="3"/>
    <s v="Low Risk"/>
  </r>
  <r>
    <n v="15667871"/>
    <n v="572"/>
    <x v="1"/>
    <s v="Male"/>
    <x v="12"/>
    <n v="4"/>
    <n v="152390.26"/>
    <n v="1"/>
    <n v="1"/>
    <n v="0"/>
    <n v="128123.66"/>
    <x v="1"/>
    <n v="1"/>
    <n v="2764"/>
    <n v="7"/>
    <n v="28"/>
    <n v="1"/>
    <n v="2764"/>
    <x v="1"/>
    <x v="2"/>
    <s v="Low Risk"/>
  </r>
  <r>
    <n v="15677371"/>
    <n v="629"/>
    <x v="1"/>
    <s v="Female"/>
    <x v="33"/>
    <n v="2"/>
    <n v="34013.629999999997"/>
    <n v="1"/>
    <n v="1"/>
    <n v="0"/>
    <n v="19570.63"/>
    <x v="1"/>
    <n v="19"/>
    <n v="646"/>
    <n v="5"/>
    <n v="23"/>
    <n v="0.26315789473684209"/>
    <n v="12274"/>
    <x v="0"/>
    <x v="0"/>
    <s v="Low Risk"/>
  </r>
  <r>
    <n v="15629677"/>
    <n v="687"/>
    <x v="1"/>
    <s v="Female"/>
    <x v="2"/>
    <n v="2"/>
    <n v="0"/>
    <n v="3"/>
    <n v="0"/>
    <n v="0"/>
    <n v="188150.6"/>
    <x v="0"/>
    <n v="2"/>
    <n v="1020"/>
    <n v="5"/>
    <n v="177"/>
    <n v="1"/>
    <n v="2040"/>
    <x v="0"/>
    <x v="0"/>
    <s v="High Risk"/>
  </r>
  <r>
    <n v="15713578"/>
    <n v="483"/>
    <x v="0"/>
    <s v="Female"/>
    <x v="5"/>
    <n v="9"/>
    <n v="0"/>
    <n v="2"/>
    <n v="1"/>
    <n v="1"/>
    <n v="111020.24"/>
    <x v="1"/>
    <n v="16"/>
    <n v="4392"/>
    <n v="3"/>
    <n v="99"/>
    <n v="0.1875"/>
    <n v="70272"/>
    <x v="2"/>
    <x v="3"/>
    <s v="High Risk"/>
  </r>
  <r>
    <n v="15591509"/>
    <n v="690"/>
    <x v="0"/>
    <s v="Male"/>
    <x v="18"/>
    <n v="7"/>
    <n v="101583.11"/>
    <n v="2"/>
    <n v="1"/>
    <n v="0"/>
    <n v="123775.15"/>
    <x v="1"/>
    <n v="12"/>
    <n v="3697"/>
    <n v="9"/>
    <n v="150"/>
    <n v="0.75"/>
    <n v="44364"/>
    <x v="0"/>
    <x v="1"/>
    <s v="High Risk"/>
  </r>
  <r>
    <n v="15568240"/>
    <n v="492"/>
    <x v="2"/>
    <s v="Female"/>
    <x v="33"/>
    <n v="10"/>
    <n v="77168.87"/>
    <n v="2"/>
    <n v="0"/>
    <n v="1"/>
    <n v="146700.22"/>
    <x v="1"/>
    <n v="5"/>
    <n v="1339"/>
    <n v="0"/>
    <n v="179"/>
    <n v="0"/>
    <n v="6695"/>
    <x v="1"/>
    <x v="3"/>
    <s v="High Risk"/>
  </r>
  <r>
    <n v="15622993"/>
    <n v="709"/>
    <x v="2"/>
    <s v="Male"/>
    <x v="34"/>
    <n v="8"/>
    <n v="124695.72"/>
    <n v="2"/>
    <n v="1"/>
    <n v="0"/>
    <n v="145251.35"/>
    <x v="1"/>
    <n v="8"/>
    <n v="953"/>
    <n v="1"/>
    <n v="91"/>
    <n v="0.125"/>
    <n v="7624"/>
    <x v="1"/>
    <x v="1"/>
    <s v="High Risk"/>
  </r>
  <r>
    <n v="15689294"/>
    <n v="705"/>
    <x v="2"/>
    <s v="Male"/>
    <x v="4"/>
    <n v="3"/>
    <n v="105934.96"/>
    <n v="1"/>
    <n v="1"/>
    <n v="0"/>
    <n v="82463.69"/>
    <x v="1"/>
    <n v="22"/>
    <n v="2409"/>
    <n v="4"/>
    <n v="48"/>
    <n v="0.18181818181818182"/>
    <n v="52998"/>
    <x v="1"/>
    <x v="2"/>
    <s v="Medium Risk"/>
  </r>
  <r>
    <n v="15720910"/>
    <n v="560"/>
    <x v="0"/>
    <s v="Female"/>
    <x v="26"/>
    <n v="9"/>
    <n v="0"/>
    <n v="1"/>
    <n v="1"/>
    <n v="1"/>
    <n v="15928.49"/>
    <x v="1"/>
    <n v="11"/>
    <n v="4295"/>
    <n v="7"/>
    <n v="29"/>
    <n v="0.63636363636363635"/>
    <n v="47245"/>
    <x v="1"/>
    <x v="3"/>
    <s v="Low Risk"/>
  </r>
  <r>
    <n v="15721181"/>
    <n v="611"/>
    <x v="1"/>
    <s v="Male"/>
    <x v="17"/>
    <n v="6"/>
    <n v="0"/>
    <n v="2"/>
    <n v="1"/>
    <n v="0"/>
    <n v="45886.33"/>
    <x v="1"/>
    <n v="12"/>
    <n v="3321"/>
    <n v="3"/>
    <n v="58"/>
    <n v="0.25"/>
    <n v="39852"/>
    <x v="2"/>
    <x v="1"/>
    <s v="Medium Risk"/>
  </r>
  <r>
    <n v="15776433"/>
    <n v="730"/>
    <x v="1"/>
    <s v="Male"/>
    <x v="46"/>
    <n v="2"/>
    <n v="0"/>
    <n v="2"/>
    <n v="1"/>
    <n v="1"/>
    <n v="186489.95"/>
    <x v="1"/>
    <n v="20"/>
    <n v="4047"/>
    <n v="6"/>
    <n v="38"/>
    <n v="0.3"/>
    <n v="80940"/>
    <x v="2"/>
    <x v="0"/>
    <s v="Medium Risk"/>
  </r>
  <r>
    <n v="15748936"/>
    <n v="709"/>
    <x v="1"/>
    <s v="Female"/>
    <x v="13"/>
    <n v="2"/>
    <n v="0"/>
    <n v="2"/>
    <n v="0"/>
    <n v="1"/>
    <n v="162922.65"/>
    <x v="1"/>
    <n v="23"/>
    <n v="336"/>
    <n v="6"/>
    <n v="157"/>
    <n v="0.2608695652173913"/>
    <n v="7728"/>
    <x v="0"/>
    <x v="0"/>
    <s v="High Risk"/>
  </r>
  <r>
    <n v="15717225"/>
    <n v="544"/>
    <x v="0"/>
    <s v="Female"/>
    <x v="29"/>
    <n v="10"/>
    <n v="161525.96"/>
    <n v="2"/>
    <n v="1"/>
    <n v="0"/>
    <n v="9262.77"/>
    <x v="1"/>
    <n v="13"/>
    <n v="3302"/>
    <n v="9"/>
    <n v="6"/>
    <n v="0.69230769230769229"/>
    <n v="42926"/>
    <x v="1"/>
    <x v="3"/>
    <s v="Low Risk"/>
  </r>
  <r>
    <n v="15685226"/>
    <n v="712"/>
    <x v="2"/>
    <s v="Female"/>
    <x v="6"/>
    <n v="7"/>
    <n v="147199.07"/>
    <n v="1"/>
    <n v="1"/>
    <n v="1"/>
    <n v="84932.4"/>
    <x v="1"/>
    <n v="4"/>
    <n v="350"/>
    <n v="9"/>
    <n v="156"/>
    <n v="1"/>
    <n v="1400"/>
    <x v="0"/>
    <x v="1"/>
    <s v="High Risk"/>
  </r>
  <r>
    <n v="15785611"/>
    <n v="752"/>
    <x v="2"/>
    <s v="Male"/>
    <x v="16"/>
    <n v="3"/>
    <n v="183102.29"/>
    <n v="1"/>
    <n v="1"/>
    <n v="1"/>
    <n v="71557.119999999995"/>
    <x v="1"/>
    <n v="7"/>
    <n v="3970"/>
    <n v="4"/>
    <n v="11"/>
    <n v="0.5714285714285714"/>
    <n v="27790"/>
    <x v="2"/>
    <x v="2"/>
    <s v="Low Risk"/>
  </r>
  <r>
    <n v="15573456"/>
    <n v="648"/>
    <x v="1"/>
    <s v="Male"/>
    <x v="17"/>
    <n v="9"/>
    <n v="127209"/>
    <n v="2"/>
    <n v="1"/>
    <n v="0"/>
    <n v="77405.95"/>
    <x v="0"/>
    <n v="3"/>
    <n v="4895"/>
    <n v="3"/>
    <n v="150"/>
    <n v="1"/>
    <n v="14685"/>
    <x v="0"/>
    <x v="3"/>
    <s v="High Risk"/>
  </r>
  <r>
    <n v="15684548"/>
    <n v="556"/>
    <x v="1"/>
    <s v="Male"/>
    <x v="16"/>
    <n v="8"/>
    <n v="0"/>
    <n v="2"/>
    <n v="0"/>
    <n v="0"/>
    <n v="417.41"/>
    <x v="0"/>
    <n v="20"/>
    <n v="1252"/>
    <n v="9"/>
    <n v="41"/>
    <n v="0.45"/>
    <n v="25040"/>
    <x v="0"/>
    <x v="1"/>
    <s v="Medium Risk"/>
  </r>
  <r>
    <n v="15620505"/>
    <n v="594"/>
    <x v="1"/>
    <s v="Female"/>
    <x v="9"/>
    <n v="0"/>
    <n v="97378.54"/>
    <n v="1"/>
    <n v="1"/>
    <n v="1"/>
    <n v="71405.17"/>
    <x v="1"/>
    <n v="15"/>
    <n v="2970"/>
    <n v="3"/>
    <n v="91"/>
    <n v="0.2"/>
    <n v="44550"/>
    <x v="0"/>
    <x v="0"/>
    <s v="High Risk"/>
  </r>
  <r>
    <n v="15807432"/>
    <n v="645"/>
    <x v="2"/>
    <s v="Female"/>
    <x v="24"/>
    <n v="2"/>
    <n v="136925.09"/>
    <n v="2"/>
    <n v="0"/>
    <n v="1"/>
    <n v="153400.24"/>
    <x v="1"/>
    <n v="5"/>
    <n v="3377"/>
    <n v="8"/>
    <n v="172"/>
    <n v="1"/>
    <n v="16885"/>
    <x v="0"/>
    <x v="0"/>
    <s v="High Risk"/>
  </r>
  <r>
    <n v="15584766"/>
    <n v="557"/>
    <x v="0"/>
    <s v="Male"/>
    <x v="19"/>
    <n v="3"/>
    <n v="54503.55"/>
    <n v="1"/>
    <n v="1"/>
    <n v="1"/>
    <n v="371.05"/>
    <x v="1"/>
    <n v="16"/>
    <n v="3479"/>
    <n v="1"/>
    <n v="75"/>
    <n v="6.25E-2"/>
    <n v="55664"/>
    <x v="1"/>
    <x v="2"/>
    <s v="High Risk"/>
  </r>
  <r>
    <n v="15612187"/>
    <n v="547"/>
    <x v="2"/>
    <s v="Male"/>
    <x v="15"/>
    <n v="8"/>
    <n v="155726.85"/>
    <n v="1"/>
    <n v="1"/>
    <n v="0"/>
    <n v="67789.990000000005"/>
    <x v="1"/>
    <n v="25"/>
    <n v="4931"/>
    <n v="10"/>
    <n v="143"/>
    <n v="0.4"/>
    <n v="123275"/>
    <x v="1"/>
    <x v="1"/>
    <s v="High Risk"/>
  </r>
  <r>
    <n v="15762218"/>
    <n v="701"/>
    <x v="0"/>
    <s v="Female"/>
    <x v="2"/>
    <n v="9"/>
    <n v="0"/>
    <n v="2"/>
    <n v="0"/>
    <n v="1"/>
    <n v="145894.9"/>
    <x v="1"/>
    <n v="9"/>
    <n v="3223"/>
    <n v="8"/>
    <n v="116"/>
    <n v="0.88888888888888884"/>
    <n v="29007"/>
    <x v="0"/>
    <x v="3"/>
    <s v="High Risk"/>
  </r>
  <r>
    <n v="15646372"/>
    <n v="616"/>
    <x v="0"/>
    <s v="Female"/>
    <x v="26"/>
    <n v="1"/>
    <n v="135842.41"/>
    <n v="1"/>
    <n v="1"/>
    <n v="0"/>
    <n v="183840.51"/>
    <x v="0"/>
    <n v="22"/>
    <n v="327"/>
    <n v="5"/>
    <n v="92"/>
    <n v="0.22727272727272727"/>
    <n v="7194"/>
    <x v="1"/>
    <x v="0"/>
    <s v="High Risk"/>
  </r>
  <r>
    <n v="15690452"/>
    <n v="605"/>
    <x v="0"/>
    <s v="Male"/>
    <x v="37"/>
    <n v="1"/>
    <n v="63349.75"/>
    <n v="1"/>
    <n v="1"/>
    <n v="0"/>
    <n v="108887.44"/>
    <x v="1"/>
    <n v="24"/>
    <n v="555"/>
    <n v="1"/>
    <n v="105"/>
    <n v="4.1666666666666664E-2"/>
    <n v="13320"/>
    <x v="0"/>
    <x v="0"/>
    <s v="High Risk"/>
  </r>
  <r>
    <n v="15747795"/>
    <n v="593"/>
    <x v="2"/>
    <s v="Female"/>
    <x v="16"/>
    <n v="4"/>
    <n v="129499.42"/>
    <n v="1"/>
    <n v="1"/>
    <n v="1"/>
    <n v="154071.26999999999"/>
    <x v="1"/>
    <n v="2"/>
    <n v="4199"/>
    <n v="0"/>
    <n v="180"/>
    <n v="0"/>
    <n v="8398"/>
    <x v="2"/>
    <x v="2"/>
    <s v="High Risk"/>
  </r>
  <r>
    <n v="15781589"/>
    <n v="751"/>
    <x v="1"/>
    <s v="Male"/>
    <x v="37"/>
    <n v="8"/>
    <n v="0"/>
    <n v="2"/>
    <n v="0"/>
    <n v="1"/>
    <n v="179291.85"/>
    <x v="1"/>
    <n v="10"/>
    <n v="1739"/>
    <n v="10"/>
    <n v="56"/>
    <n v="1"/>
    <n v="17390"/>
    <x v="0"/>
    <x v="1"/>
    <s v="Medium Risk"/>
  </r>
  <r>
    <n v="15732674"/>
    <n v="443"/>
    <x v="1"/>
    <s v="Male"/>
    <x v="18"/>
    <n v="6"/>
    <n v="70438.009999999995"/>
    <n v="2"/>
    <n v="0"/>
    <n v="1"/>
    <n v="56937.43"/>
    <x v="1"/>
    <n v="1"/>
    <n v="1468"/>
    <n v="2"/>
    <n v="90"/>
    <n v="1"/>
    <n v="1468"/>
    <x v="1"/>
    <x v="1"/>
    <s v="High Risk"/>
  </r>
  <r>
    <n v="15642291"/>
    <n v="685"/>
    <x v="0"/>
    <s v="Male"/>
    <x v="51"/>
    <n v="8"/>
    <n v="0"/>
    <n v="2"/>
    <n v="1"/>
    <n v="1"/>
    <n v="112239.03"/>
    <x v="1"/>
    <n v="2"/>
    <n v="1607"/>
    <n v="2"/>
    <n v="29"/>
    <n v="1"/>
    <n v="3214"/>
    <x v="0"/>
    <x v="1"/>
    <s v="Low Risk"/>
  </r>
  <r>
    <n v="15692761"/>
    <n v="718"/>
    <x v="0"/>
    <s v="Male"/>
    <x v="18"/>
    <n v="9"/>
    <n v="0"/>
    <n v="1"/>
    <n v="1"/>
    <n v="0"/>
    <n v="45909.87"/>
    <x v="1"/>
    <n v="6"/>
    <n v="2203"/>
    <n v="0"/>
    <n v="167"/>
    <n v="0"/>
    <n v="13218"/>
    <x v="0"/>
    <x v="3"/>
    <s v="High Risk"/>
  </r>
  <r>
    <n v="15578045"/>
    <n v="538"/>
    <x v="1"/>
    <s v="Female"/>
    <x v="23"/>
    <n v="9"/>
    <n v="141434.04"/>
    <n v="1"/>
    <n v="0"/>
    <n v="0"/>
    <n v="173779.25"/>
    <x v="0"/>
    <n v="20"/>
    <n v="3187"/>
    <n v="4"/>
    <n v="138"/>
    <n v="0.2"/>
    <n v="63740"/>
    <x v="0"/>
    <x v="3"/>
    <s v="High Risk"/>
  </r>
  <r>
    <n v="15745354"/>
    <n v="611"/>
    <x v="1"/>
    <s v="Female"/>
    <x v="24"/>
    <n v="4"/>
    <n v="0"/>
    <n v="2"/>
    <n v="1"/>
    <n v="0"/>
    <n v="125696.26"/>
    <x v="1"/>
    <n v="10"/>
    <n v="2013"/>
    <n v="0"/>
    <n v="64"/>
    <n v="0"/>
    <n v="20130"/>
    <x v="2"/>
    <x v="2"/>
    <s v="High Risk"/>
  </r>
  <r>
    <n v="15701376"/>
    <n v="668"/>
    <x v="2"/>
    <s v="Male"/>
    <x v="24"/>
    <n v="10"/>
    <n v="152958.29"/>
    <n v="2"/>
    <n v="1"/>
    <n v="1"/>
    <n v="159585.60999999999"/>
    <x v="1"/>
    <n v="13"/>
    <n v="2897"/>
    <n v="5"/>
    <n v="26"/>
    <n v="0.38461538461538464"/>
    <n v="37661"/>
    <x v="0"/>
    <x v="3"/>
    <s v="Low Risk"/>
  </r>
  <r>
    <n v="15691625"/>
    <n v="537"/>
    <x v="2"/>
    <s v="Female"/>
    <x v="1"/>
    <n v="3"/>
    <n v="138306.34"/>
    <n v="1"/>
    <n v="1"/>
    <n v="0"/>
    <n v="106761.47"/>
    <x v="1"/>
    <n v="29"/>
    <n v="1214"/>
    <n v="9"/>
    <n v="43"/>
    <n v="0.31034482758620691"/>
    <n v="35206"/>
    <x v="0"/>
    <x v="2"/>
    <s v="Medium Risk"/>
  </r>
  <r>
    <n v="15566594"/>
    <n v="709"/>
    <x v="1"/>
    <s v="Male"/>
    <x v="51"/>
    <n v="10"/>
    <n v="0"/>
    <n v="2"/>
    <n v="0"/>
    <n v="0"/>
    <n v="129590.18"/>
    <x v="1"/>
    <n v="24"/>
    <n v="378"/>
    <n v="3"/>
    <n v="77"/>
    <n v="0.125"/>
    <n v="9072"/>
    <x v="0"/>
    <x v="3"/>
    <s v="High Risk"/>
  </r>
  <r>
    <n v="15760431"/>
    <n v="850"/>
    <x v="0"/>
    <s v="Male"/>
    <x v="16"/>
    <n v="1"/>
    <n v="0"/>
    <n v="2"/>
    <n v="1"/>
    <n v="1"/>
    <n v="80006.649999999994"/>
    <x v="1"/>
    <n v="24"/>
    <n v="4545"/>
    <n v="8"/>
    <n v="28"/>
    <n v="0.33333333333333331"/>
    <n v="109080"/>
    <x v="0"/>
    <x v="0"/>
    <s v="Low Risk"/>
  </r>
  <r>
    <n v="15686302"/>
    <n v="745"/>
    <x v="1"/>
    <s v="Female"/>
    <x v="8"/>
    <n v="3"/>
    <n v="124328.84"/>
    <n v="1"/>
    <n v="1"/>
    <n v="1"/>
    <n v="140451.51999999999"/>
    <x v="1"/>
    <n v="22"/>
    <n v="4220"/>
    <n v="1"/>
    <n v="118"/>
    <n v="4.5454545454545456E-2"/>
    <n v="92840"/>
    <x v="2"/>
    <x v="2"/>
    <s v="High Risk"/>
  </r>
  <r>
    <n v="15801559"/>
    <n v="693"/>
    <x v="2"/>
    <s v="Female"/>
    <x v="1"/>
    <n v="9"/>
    <n v="181461.48"/>
    <n v="3"/>
    <n v="1"/>
    <n v="1"/>
    <n v="187929.43"/>
    <x v="0"/>
    <n v="8"/>
    <n v="105"/>
    <n v="9"/>
    <n v="49"/>
    <n v="1"/>
    <n v="840"/>
    <x v="1"/>
    <x v="3"/>
    <s v="Medium Risk"/>
  </r>
  <r>
    <n v="15810432"/>
    <n v="795"/>
    <x v="1"/>
    <s v="Male"/>
    <x v="12"/>
    <n v="8"/>
    <n v="0"/>
    <n v="2"/>
    <n v="1"/>
    <n v="0"/>
    <n v="167155.35999999999"/>
    <x v="1"/>
    <n v="17"/>
    <n v="3071"/>
    <n v="1"/>
    <n v="84"/>
    <n v="5.8823529411764705E-2"/>
    <n v="52207"/>
    <x v="0"/>
    <x v="1"/>
    <s v="High Risk"/>
  </r>
  <r>
    <n v="15809616"/>
    <n v="626"/>
    <x v="1"/>
    <s v="Male"/>
    <x v="28"/>
    <n v="8"/>
    <n v="0"/>
    <n v="2"/>
    <n v="0"/>
    <n v="0"/>
    <n v="191420.71"/>
    <x v="1"/>
    <n v="20"/>
    <n v="2854"/>
    <n v="6"/>
    <n v="50"/>
    <n v="0.3"/>
    <n v="57080"/>
    <x v="1"/>
    <x v="1"/>
    <s v="Medium Risk"/>
  </r>
  <r>
    <n v="15720559"/>
    <n v="487"/>
    <x v="2"/>
    <s v="Female"/>
    <x v="22"/>
    <n v="5"/>
    <n v="110368.03"/>
    <n v="1"/>
    <n v="0"/>
    <n v="0"/>
    <n v="11384.45"/>
    <x v="0"/>
    <n v="2"/>
    <n v="3237"/>
    <n v="5"/>
    <n v="132"/>
    <n v="1"/>
    <n v="6474"/>
    <x v="2"/>
    <x v="2"/>
    <s v="High Risk"/>
  </r>
  <r>
    <n v="15695632"/>
    <n v="556"/>
    <x v="0"/>
    <s v="Female"/>
    <x v="2"/>
    <n v="9"/>
    <n v="89588.35"/>
    <n v="1"/>
    <n v="1"/>
    <n v="1"/>
    <n v="94898.1"/>
    <x v="1"/>
    <n v="21"/>
    <n v="3809"/>
    <n v="1"/>
    <n v="176"/>
    <n v="4.7619047619047616E-2"/>
    <n v="79989"/>
    <x v="1"/>
    <x v="3"/>
    <s v="High Risk"/>
  </r>
  <r>
    <n v="15659843"/>
    <n v="643"/>
    <x v="0"/>
    <s v="Female"/>
    <x v="17"/>
    <n v="6"/>
    <n v="0"/>
    <n v="2"/>
    <n v="0"/>
    <n v="0"/>
    <n v="106781.59"/>
    <x v="1"/>
    <n v="13"/>
    <n v="4408"/>
    <n v="0"/>
    <n v="113"/>
    <n v="0"/>
    <n v="57304"/>
    <x v="0"/>
    <x v="1"/>
    <s v="High Risk"/>
  </r>
  <r>
    <n v="15615624"/>
    <n v="605"/>
    <x v="0"/>
    <s v="Female"/>
    <x v="34"/>
    <n v="6"/>
    <n v="0"/>
    <n v="2"/>
    <n v="0"/>
    <n v="0"/>
    <n v="159508.51999999999"/>
    <x v="1"/>
    <n v="4"/>
    <n v="113"/>
    <n v="4"/>
    <n v="103"/>
    <n v="1"/>
    <n v="452"/>
    <x v="0"/>
    <x v="1"/>
    <s v="High Risk"/>
  </r>
  <r>
    <n v="15810418"/>
    <n v="756"/>
    <x v="2"/>
    <s v="Female"/>
    <x v="52"/>
    <n v="3"/>
    <n v="115924.89"/>
    <n v="1"/>
    <n v="1"/>
    <n v="0"/>
    <n v="93524.19"/>
    <x v="0"/>
    <n v="12"/>
    <n v="226"/>
    <n v="6"/>
    <n v="95"/>
    <n v="0.5"/>
    <n v="2712"/>
    <x v="0"/>
    <x v="2"/>
    <s v="High Risk"/>
  </r>
  <r>
    <n v="15716186"/>
    <n v="586"/>
    <x v="0"/>
    <s v="Female"/>
    <x v="16"/>
    <n v="2"/>
    <n v="0"/>
    <n v="2"/>
    <n v="1"/>
    <n v="0"/>
    <n v="87168.46"/>
    <x v="1"/>
    <n v="10"/>
    <n v="132"/>
    <n v="4"/>
    <n v="144"/>
    <n v="0.4"/>
    <n v="1320"/>
    <x v="0"/>
    <x v="0"/>
    <s v="High Risk"/>
  </r>
  <r>
    <n v="15674551"/>
    <n v="535"/>
    <x v="2"/>
    <s v="Male"/>
    <x v="20"/>
    <n v="7"/>
    <n v="111756.5"/>
    <n v="1"/>
    <n v="1"/>
    <n v="0"/>
    <n v="8128.32"/>
    <x v="0"/>
    <n v="16"/>
    <n v="602"/>
    <n v="4"/>
    <n v="172"/>
    <n v="0.25"/>
    <n v="9632"/>
    <x v="2"/>
    <x v="1"/>
    <s v="High Risk"/>
  </r>
  <r>
    <n v="15622834"/>
    <n v="678"/>
    <x v="0"/>
    <s v="Female"/>
    <x v="12"/>
    <n v="4"/>
    <n v="0"/>
    <n v="1"/>
    <n v="1"/>
    <n v="0"/>
    <n v="125518.32"/>
    <x v="1"/>
    <n v="21"/>
    <n v="3924"/>
    <n v="3"/>
    <n v="84"/>
    <n v="0.14285714285714285"/>
    <n v="82404"/>
    <x v="0"/>
    <x v="2"/>
    <s v="High Risk"/>
  </r>
  <r>
    <n v="15566111"/>
    <n v="596"/>
    <x v="0"/>
    <s v="Male"/>
    <x v="2"/>
    <n v="9"/>
    <n v="0"/>
    <n v="1"/>
    <n v="1"/>
    <n v="0"/>
    <n v="48963.59"/>
    <x v="1"/>
    <n v="23"/>
    <n v="4846"/>
    <n v="7"/>
    <n v="162"/>
    <n v="0.30434782608695654"/>
    <n v="111458"/>
    <x v="1"/>
    <x v="3"/>
    <s v="High Risk"/>
  </r>
  <r>
    <n v="15784597"/>
    <n v="648"/>
    <x v="0"/>
    <s v="Male"/>
    <x v="28"/>
    <n v="9"/>
    <n v="162923.85"/>
    <n v="1"/>
    <n v="1"/>
    <n v="0"/>
    <n v="98368.24"/>
    <x v="1"/>
    <n v="6"/>
    <n v="4287"/>
    <n v="9"/>
    <n v="65"/>
    <n v="1"/>
    <n v="25722"/>
    <x v="0"/>
    <x v="3"/>
    <s v="High Risk"/>
  </r>
  <r>
    <n v="15652883"/>
    <n v="492"/>
    <x v="2"/>
    <s v="Male"/>
    <x v="2"/>
    <n v="10"/>
    <n v="124576.65"/>
    <n v="2"/>
    <n v="1"/>
    <n v="0"/>
    <n v="148584.60999999999"/>
    <x v="1"/>
    <n v="6"/>
    <n v="4028"/>
    <n v="10"/>
    <n v="35"/>
    <n v="1"/>
    <n v="24168"/>
    <x v="0"/>
    <x v="3"/>
    <s v="Medium Risk"/>
  </r>
  <r>
    <n v="15806964"/>
    <n v="702"/>
    <x v="0"/>
    <s v="Male"/>
    <x v="13"/>
    <n v="0"/>
    <n v="80793.58"/>
    <n v="1"/>
    <n v="1"/>
    <n v="1"/>
    <n v="27474.81"/>
    <x v="1"/>
    <n v="2"/>
    <n v="1330"/>
    <n v="4"/>
    <n v="84"/>
    <n v="1"/>
    <n v="2660"/>
    <x v="1"/>
    <x v="0"/>
    <s v="High Risk"/>
  </r>
  <r>
    <n v="15576313"/>
    <n v="486"/>
    <x v="2"/>
    <s v="Female"/>
    <x v="20"/>
    <n v="9"/>
    <n v="71340.09"/>
    <n v="1"/>
    <n v="1"/>
    <n v="0"/>
    <n v="76192.210000000006"/>
    <x v="1"/>
    <n v="10"/>
    <n v="892"/>
    <n v="5"/>
    <n v="117"/>
    <n v="0.5"/>
    <n v="8920"/>
    <x v="0"/>
    <x v="3"/>
    <s v="High Risk"/>
  </r>
  <r>
    <n v="15806467"/>
    <n v="568"/>
    <x v="2"/>
    <s v="Male"/>
    <x v="20"/>
    <n v="1"/>
    <n v="99282.63"/>
    <n v="1"/>
    <n v="0"/>
    <n v="0"/>
    <n v="134600.94"/>
    <x v="0"/>
    <n v="26"/>
    <n v="2745"/>
    <n v="1"/>
    <n v="137"/>
    <n v="3.8461538461538464E-2"/>
    <n v="71370"/>
    <x v="0"/>
    <x v="0"/>
    <s v="High Risk"/>
  </r>
  <r>
    <n v="15597602"/>
    <n v="619"/>
    <x v="2"/>
    <s v="Male"/>
    <x v="38"/>
    <n v="3"/>
    <n v="137946.39000000001"/>
    <n v="1"/>
    <n v="1"/>
    <n v="1"/>
    <n v="72467.990000000005"/>
    <x v="0"/>
    <n v="25"/>
    <n v="345"/>
    <n v="2"/>
    <n v="39"/>
    <n v="0.08"/>
    <n v="8625"/>
    <x v="0"/>
    <x v="2"/>
    <s v="Medium Risk"/>
  </r>
  <r>
    <n v="15743040"/>
    <n v="724"/>
    <x v="2"/>
    <s v="Male"/>
    <x v="1"/>
    <n v="2"/>
    <n v="127892.57"/>
    <n v="2"/>
    <n v="0"/>
    <n v="1"/>
    <n v="199645.45"/>
    <x v="1"/>
    <n v="3"/>
    <n v="3172"/>
    <n v="8"/>
    <n v="61"/>
    <n v="1"/>
    <n v="9516"/>
    <x v="0"/>
    <x v="0"/>
    <s v="High Risk"/>
  </r>
  <r>
    <n v="15705521"/>
    <n v="548"/>
    <x v="2"/>
    <s v="Female"/>
    <x v="19"/>
    <n v="0"/>
    <n v="101084.36"/>
    <n v="1"/>
    <n v="1"/>
    <n v="0"/>
    <n v="42749.85"/>
    <x v="1"/>
    <n v="22"/>
    <n v="1862"/>
    <n v="1"/>
    <n v="82"/>
    <n v="4.5454545454545456E-2"/>
    <n v="40964"/>
    <x v="1"/>
    <x v="0"/>
    <s v="High Risk"/>
  </r>
  <r>
    <n v="15595039"/>
    <n v="545"/>
    <x v="2"/>
    <s v="Female"/>
    <x v="24"/>
    <n v="8"/>
    <n v="114754.08"/>
    <n v="1"/>
    <n v="1"/>
    <n v="0"/>
    <n v="136050.44"/>
    <x v="0"/>
    <n v="9"/>
    <n v="3095"/>
    <n v="3"/>
    <n v="82"/>
    <n v="0.33333333333333331"/>
    <n v="27855"/>
    <x v="0"/>
    <x v="1"/>
    <s v="High Risk"/>
  </r>
  <r>
    <n v="15799384"/>
    <n v="683"/>
    <x v="0"/>
    <s v="Male"/>
    <x v="19"/>
    <n v="8"/>
    <n v="0"/>
    <n v="1"/>
    <n v="0"/>
    <n v="0"/>
    <n v="73564.44"/>
    <x v="1"/>
    <n v="12"/>
    <n v="978"/>
    <n v="4"/>
    <n v="84"/>
    <n v="0.33333333333333331"/>
    <n v="11736"/>
    <x v="0"/>
    <x v="1"/>
    <s v="High Risk"/>
  </r>
  <r>
    <n v="15581197"/>
    <n v="762"/>
    <x v="0"/>
    <s v="Female"/>
    <x v="21"/>
    <n v="3"/>
    <n v="99286.98"/>
    <n v="1"/>
    <n v="0"/>
    <n v="1"/>
    <n v="85578.63"/>
    <x v="1"/>
    <n v="8"/>
    <n v="480"/>
    <n v="3"/>
    <n v="138"/>
    <n v="0.375"/>
    <n v="3840"/>
    <x v="0"/>
    <x v="2"/>
    <s v="High Risk"/>
  </r>
  <r>
    <n v="15693737"/>
    <n v="627"/>
    <x v="2"/>
    <s v="Female"/>
    <x v="33"/>
    <n v="4"/>
    <n v="79871.02"/>
    <n v="2"/>
    <n v="1"/>
    <n v="0"/>
    <n v="129826.89"/>
    <x v="1"/>
    <n v="28"/>
    <n v="2597"/>
    <n v="1"/>
    <n v="167"/>
    <n v="3.5714285714285712E-2"/>
    <n v="72716"/>
    <x v="0"/>
    <x v="2"/>
    <s v="High Risk"/>
  </r>
  <r>
    <n v="15624623"/>
    <n v="516"/>
    <x v="0"/>
    <s v="Male"/>
    <x v="12"/>
    <n v="10"/>
    <n v="104088.59"/>
    <n v="2"/>
    <n v="0"/>
    <n v="0"/>
    <n v="119666"/>
    <x v="1"/>
    <n v="10"/>
    <n v="1559"/>
    <n v="8"/>
    <n v="113"/>
    <n v="0.8"/>
    <n v="15590"/>
    <x v="0"/>
    <x v="3"/>
    <s v="High Risk"/>
  </r>
  <r>
    <n v="15783501"/>
    <n v="800"/>
    <x v="0"/>
    <s v="Female"/>
    <x v="16"/>
    <n v="2"/>
    <n v="168190.33"/>
    <n v="2"/>
    <n v="1"/>
    <n v="0"/>
    <n v="68052.08"/>
    <x v="1"/>
    <n v="8"/>
    <n v="4064"/>
    <n v="9"/>
    <n v="42"/>
    <n v="1"/>
    <n v="32512"/>
    <x v="0"/>
    <x v="0"/>
    <s v="Medium Risk"/>
  </r>
  <r>
    <n v="15690134"/>
    <n v="464"/>
    <x v="2"/>
    <s v="Female"/>
    <x v="0"/>
    <n v="3"/>
    <n v="85679.25"/>
    <n v="1"/>
    <n v="1"/>
    <n v="1"/>
    <n v="164104.74"/>
    <x v="1"/>
    <n v="14"/>
    <n v="2974"/>
    <n v="3"/>
    <n v="178"/>
    <n v="0.21428571428571427"/>
    <n v="41636"/>
    <x v="0"/>
    <x v="2"/>
    <s v="High Risk"/>
  </r>
  <r>
    <n v="15782735"/>
    <n v="626"/>
    <x v="0"/>
    <s v="Female"/>
    <x v="12"/>
    <n v="3"/>
    <n v="0"/>
    <n v="1"/>
    <n v="0"/>
    <n v="0"/>
    <n v="80190.36"/>
    <x v="1"/>
    <n v="4"/>
    <n v="3410"/>
    <n v="5"/>
    <n v="100"/>
    <n v="1"/>
    <n v="13640"/>
    <x v="1"/>
    <x v="2"/>
    <s v="High Risk"/>
  </r>
  <r>
    <n v="15611088"/>
    <n v="790"/>
    <x v="0"/>
    <s v="Female"/>
    <x v="8"/>
    <n v="9"/>
    <n v="0"/>
    <n v="2"/>
    <n v="1"/>
    <n v="0"/>
    <n v="84126.75"/>
    <x v="1"/>
    <n v="9"/>
    <n v="4082"/>
    <n v="2"/>
    <n v="51"/>
    <n v="0.22222222222222221"/>
    <n v="36738"/>
    <x v="1"/>
    <x v="3"/>
    <s v="Medium Risk"/>
  </r>
  <r>
    <n v="15672145"/>
    <n v="534"/>
    <x v="0"/>
    <s v="Female"/>
    <x v="10"/>
    <n v="7"/>
    <n v="121551.58"/>
    <n v="2"/>
    <n v="1"/>
    <n v="1"/>
    <n v="70179"/>
    <x v="1"/>
    <n v="19"/>
    <n v="2673"/>
    <n v="5"/>
    <n v="179"/>
    <n v="0.26315789473684209"/>
    <n v="50787"/>
    <x v="2"/>
    <x v="1"/>
    <s v="High Risk"/>
  </r>
  <r>
    <n v="15732628"/>
    <n v="745"/>
    <x v="0"/>
    <s v="Male"/>
    <x v="17"/>
    <n v="2"/>
    <n v="122220.19"/>
    <n v="1"/>
    <n v="1"/>
    <n v="1"/>
    <n v="118024.1"/>
    <x v="1"/>
    <n v="24"/>
    <n v="1630"/>
    <n v="7"/>
    <n v="176"/>
    <n v="0.29166666666666669"/>
    <n v="39120"/>
    <x v="0"/>
    <x v="0"/>
    <s v="High Risk"/>
  </r>
  <r>
    <n v="15787470"/>
    <n v="553"/>
    <x v="1"/>
    <s v="Male"/>
    <x v="40"/>
    <n v="3"/>
    <n v="116528.15"/>
    <n v="1"/>
    <n v="0"/>
    <n v="0"/>
    <n v="145704.19"/>
    <x v="0"/>
    <n v="11"/>
    <n v="2522"/>
    <n v="0"/>
    <n v="98"/>
    <n v="0"/>
    <n v="27742"/>
    <x v="0"/>
    <x v="2"/>
    <s v="High Risk"/>
  </r>
  <r>
    <n v="15803406"/>
    <n v="748"/>
    <x v="0"/>
    <s v="Female"/>
    <x v="28"/>
    <n v="1"/>
    <n v="77780.289999999994"/>
    <n v="1"/>
    <n v="0"/>
    <n v="1"/>
    <n v="183049.41"/>
    <x v="1"/>
    <n v="11"/>
    <n v="3222"/>
    <n v="2"/>
    <n v="86"/>
    <n v="0.18181818181818182"/>
    <n v="35442"/>
    <x v="0"/>
    <x v="0"/>
    <s v="High Risk"/>
  </r>
  <r>
    <n v="15730460"/>
    <n v="722"/>
    <x v="0"/>
    <s v="Male"/>
    <x v="24"/>
    <n v="2"/>
    <n v="0"/>
    <n v="1"/>
    <n v="0"/>
    <n v="0"/>
    <n v="120906.83"/>
    <x v="1"/>
    <n v="7"/>
    <n v="1270"/>
    <n v="8"/>
    <n v="142"/>
    <n v="1"/>
    <n v="8890"/>
    <x v="1"/>
    <x v="0"/>
    <s v="High Risk"/>
  </r>
  <r>
    <n v="15644572"/>
    <n v="501"/>
    <x v="0"/>
    <s v="Male"/>
    <x v="20"/>
    <n v="4"/>
    <n v="125832.2"/>
    <n v="1"/>
    <n v="1"/>
    <n v="1"/>
    <n v="100433.83"/>
    <x v="1"/>
    <n v="20"/>
    <n v="4991"/>
    <n v="7"/>
    <n v="77"/>
    <n v="0.35"/>
    <n v="99820"/>
    <x v="0"/>
    <x v="2"/>
    <s v="High Risk"/>
  </r>
  <r>
    <n v="15694860"/>
    <n v="675"/>
    <x v="0"/>
    <s v="Female"/>
    <x v="16"/>
    <n v="6"/>
    <n v="68065.8"/>
    <n v="1"/>
    <n v="0"/>
    <n v="0"/>
    <n v="138777"/>
    <x v="0"/>
    <n v="23"/>
    <n v="2307"/>
    <n v="9"/>
    <n v="140"/>
    <n v="0.39130434782608697"/>
    <n v="53061"/>
    <x v="0"/>
    <x v="1"/>
    <s v="High Risk"/>
  </r>
  <r>
    <n v="15658169"/>
    <n v="778"/>
    <x v="1"/>
    <s v="Female"/>
    <x v="40"/>
    <n v="6"/>
    <n v="127299.34"/>
    <n v="2"/>
    <n v="1"/>
    <n v="0"/>
    <n v="124694.99"/>
    <x v="1"/>
    <n v="28"/>
    <n v="359"/>
    <n v="2"/>
    <n v="139"/>
    <n v="7.1428571428571425E-2"/>
    <n v="10052"/>
    <x v="0"/>
    <x v="1"/>
    <s v="High Risk"/>
  </r>
  <r>
    <n v="15794396"/>
    <n v="494"/>
    <x v="2"/>
    <s v="Female"/>
    <x v="16"/>
    <n v="7"/>
    <n v="174937.64"/>
    <n v="1"/>
    <n v="1"/>
    <n v="0"/>
    <n v="40084.32"/>
    <x v="1"/>
    <n v="24"/>
    <n v="2143"/>
    <n v="7"/>
    <n v="163"/>
    <n v="0.29166666666666669"/>
    <n v="51432"/>
    <x v="0"/>
    <x v="1"/>
    <s v="High Risk"/>
  </r>
  <r>
    <n v="15785798"/>
    <n v="850"/>
    <x v="0"/>
    <s v="Male"/>
    <x v="20"/>
    <n v="9"/>
    <n v="0"/>
    <n v="2"/>
    <n v="0"/>
    <n v="1"/>
    <n v="119232.33"/>
    <x v="1"/>
    <n v="15"/>
    <n v="3158"/>
    <n v="0"/>
    <n v="12"/>
    <n v="0"/>
    <n v="47370"/>
    <x v="0"/>
    <x v="3"/>
    <s v="Low Risk"/>
  </r>
  <r>
    <n v="15710825"/>
    <n v="592"/>
    <x v="1"/>
    <s v="Male"/>
    <x v="8"/>
    <n v="7"/>
    <n v="110071.1"/>
    <n v="1"/>
    <n v="0"/>
    <n v="0"/>
    <n v="43921.36"/>
    <x v="1"/>
    <n v="24"/>
    <n v="3433"/>
    <n v="10"/>
    <n v="171"/>
    <n v="0.41666666666666669"/>
    <n v="82392"/>
    <x v="0"/>
    <x v="1"/>
    <s v="High Risk"/>
  </r>
  <r>
    <n v="15668444"/>
    <n v="590"/>
    <x v="1"/>
    <s v="Female"/>
    <x v="4"/>
    <n v="3"/>
    <n v="139432.37"/>
    <n v="1"/>
    <n v="1"/>
    <n v="0"/>
    <n v="62222.81"/>
    <x v="1"/>
    <n v="3"/>
    <n v="4162"/>
    <n v="4"/>
    <n v="23"/>
    <n v="1"/>
    <n v="12486"/>
    <x v="0"/>
    <x v="2"/>
    <s v="Low Risk"/>
  </r>
  <r>
    <n v="15726631"/>
    <n v="758"/>
    <x v="0"/>
    <s v="Female"/>
    <x v="2"/>
    <n v="6"/>
    <n v="127357.75999999999"/>
    <n v="1"/>
    <n v="0"/>
    <n v="1"/>
    <n v="56577"/>
    <x v="1"/>
    <n v="24"/>
    <n v="1024"/>
    <n v="2"/>
    <n v="52"/>
    <n v="8.3333333333333329E-2"/>
    <n v="24576"/>
    <x v="0"/>
    <x v="1"/>
    <s v="Medium Risk"/>
  </r>
  <r>
    <n v="15733797"/>
    <n v="506"/>
    <x v="0"/>
    <s v="Male"/>
    <x v="18"/>
    <n v="5"/>
    <n v="0"/>
    <n v="2"/>
    <n v="1"/>
    <n v="0"/>
    <n v="164253.35"/>
    <x v="1"/>
    <n v="2"/>
    <n v="3862"/>
    <n v="10"/>
    <n v="54"/>
    <n v="1"/>
    <n v="7724"/>
    <x v="0"/>
    <x v="2"/>
    <s v="Medium Risk"/>
  </r>
  <r>
    <n v="15747960"/>
    <n v="733"/>
    <x v="0"/>
    <s v="Male"/>
    <x v="19"/>
    <n v="3"/>
    <n v="0"/>
    <n v="1"/>
    <n v="1"/>
    <n v="1"/>
    <n v="7666.73"/>
    <x v="1"/>
    <n v="9"/>
    <n v="1264"/>
    <n v="7"/>
    <n v="126"/>
    <n v="0.77777777777777779"/>
    <n v="11376"/>
    <x v="0"/>
    <x v="2"/>
    <s v="High Risk"/>
  </r>
  <r>
    <n v="15634632"/>
    <n v="711"/>
    <x v="0"/>
    <s v="Male"/>
    <x v="16"/>
    <n v="3"/>
    <n v="0"/>
    <n v="2"/>
    <n v="1"/>
    <n v="0"/>
    <n v="68487.509999999995"/>
    <x v="1"/>
    <n v="1"/>
    <n v="980"/>
    <n v="9"/>
    <n v="20"/>
    <n v="1"/>
    <n v="980"/>
    <x v="2"/>
    <x v="2"/>
    <s v="Low Risk"/>
  </r>
  <r>
    <n v="15707362"/>
    <n v="514"/>
    <x v="2"/>
    <s v="Male"/>
    <x v="3"/>
    <n v="1"/>
    <n v="95556.31"/>
    <n v="1"/>
    <n v="0"/>
    <n v="1"/>
    <n v="199273.98"/>
    <x v="0"/>
    <n v="2"/>
    <n v="3858"/>
    <n v="5"/>
    <n v="116"/>
    <n v="1"/>
    <n v="7716"/>
    <x v="0"/>
    <x v="0"/>
    <s v="High Risk"/>
  </r>
  <r>
    <n v="15662976"/>
    <n v="637"/>
    <x v="1"/>
    <s v="Male"/>
    <x v="24"/>
    <n v="8"/>
    <n v="0"/>
    <n v="1"/>
    <n v="1"/>
    <n v="1"/>
    <n v="186062.36"/>
    <x v="1"/>
    <n v="11"/>
    <n v="3825"/>
    <n v="1"/>
    <n v="180"/>
    <n v="9.0909090909090912E-2"/>
    <n v="42075"/>
    <x v="2"/>
    <x v="1"/>
    <s v="High Risk"/>
  </r>
  <r>
    <n v="15732778"/>
    <n v="468"/>
    <x v="2"/>
    <s v="Male"/>
    <x v="6"/>
    <n v="1"/>
    <n v="111681.98"/>
    <n v="2"/>
    <n v="1"/>
    <n v="1"/>
    <n v="195711.16"/>
    <x v="1"/>
    <n v="8"/>
    <n v="2388"/>
    <n v="7"/>
    <n v="137"/>
    <n v="0.875"/>
    <n v="19104"/>
    <x v="0"/>
    <x v="0"/>
    <s v="High Risk"/>
  </r>
  <r>
    <n v="15718443"/>
    <n v="539"/>
    <x v="0"/>
    <s v="Male"/>
    <x v="2"/>
    <n v="3"/>
    <n v="0"/>
    <n v="2"/>
    <n v="1"/>
    <n v="0"/>
    <n v="36692.17"/>
    <x v="1"/>
    <n v="4"/>
    <n v="4093"/>
    <n v="4"/>
    <n v="123"/>
    <n v="1"/>
    <n v="16372"/>
    <x v="2"/>
    <x v="2"/>
    <s v="High Risk"/>
  </r>
  <r>
    <n v="15670039"/>
    <n v="509"/>
    <x v="1"/>
    <s v="Female"/>
    <x v="11"/>
    <n v="3"/>
    <n v="108738.71"/>
    <n v="2"/>
    <n v="1"/>
    <n v="0"/>
    <n v="106920.57"/>
    <x v="1"/>
    <n v="16"/>
    <n v="4852"/>
    <n v="0"/>
    <n v="94"/>
    <n v="0"/>
    <n v="77632"/>
    <x v="0"/>
    <x v="2"/>
    <s v="High Risk"/>
  </r>
  <r>
    <n v="15773792"/>
    <n v="662"/>
    <x v="0"/>
    <s v="Female"/>
    <x v="15"/>
    <n v="4"/>
    <n v="133950.37"/>
    <n v="1"/>
    <n v="1"/>
    <n v="1"/>
    <n v="48725.68"/>
    <x v="0"/>
    <n v="28"/>
    <n v="3120"/>
    <n v="4"/>
    <n v="103"/>
    <n v="0.14285714285714285"/>
    <n v="87360"/>
    <x v="0"/>
    <x v="2"/>
    <s v="High Risk"/>
  </r>
  <r>
    <n v="15613786"/>
    <n v="818"/>
    <x v="1"/>
    <s v="Male"/>
    <x v="28"/>
    <n v="4"/>
    <n v="0"/>
    <n v="2"/>
    <n v="1"/>
    <n v="1"/>
    <n v="167036.94"/>
    <x v="1"/>
    <n v="24"/>
    <n v="197"/>
    <n v="4"/>
    <n v="8"/>
    <n v="0.16666666666666666"/>
    <n v="4728"/>
    <x v="0"/>
    <x v="2"/>
    <s v="Low Risk"/>
  </r>
  <r>
    <n v="15726032"/>
    <n v="608"/>
    <x v="0"/>
    <s v="Male"/>
    <x v="19"/>
    <n v="9"/>
    <n v="89968.69"/>
    <n v="1"/>
    <n v="1"/>
    <n v="0"/>
    <n v="68777.259999999995"/>
    <x v="1"/>
    <n v="29"/>
    <n v="3335"/>
    <n v="10"/>
    <n v="115"/>
    <n v="0.34482758620689657"/>
    <n v="96715"/>
    <x v="0"/>
    <x v="3"/>
    <s v="High Risk"/>
  </r>
  <r>
    <n v="15663252"/>
    <n v="850"/>
    <x v="1"/>
    <s v="Female"/>
    <x v="15"/>
    <n v="9"/>
    <n v="0"/>
    <n v="2"/>
    <n v="1"/>
    <n v="1"/>
    <n v="18924.919999999998"/>
    <x v="1"/>
    <n v="26"/>
    <n v="4338"/>
    <n v="0"/>
    <n v="28"/>
    <n v="0"/>
    <n v="112788"/>
    <x v="0"/>
    <x v="3"/>
    <s v="Low Risk"/>
  </r>
  <r>
    <n v="15593782"/>
    <n v="816"/>
    <x v="2"/>
    <s v="Female"/>
    <x v="16"/>
    <n v="5"/>
    <n v="130878.75"/>
    <n v="3"/>
    <n v="1"/>
    <n v="0"/>
    <n v="71905.77"/>
    <x v="0"/>
    <n v="6"/>
    <n v="2092"/>
    <n v="9"/>
    <n v="129"/>
    <n v="1"/>
    <n v="12552"/>
    <x v="2"/>
    <x v="2"/>
    <s v="High Risk"/>
  </r>
  <r>
    <n v="15633283"/>
    <n v="536"/>
    <x v="0"/>
    <s v="Male"/>
    <x v="12"/>
    <n v="8"/>
    <n v="0"/>
    <n v="2"/>
    <n v="1"/>
    <n v="0"/>
    <n v="64833.279999999999"/>
    <x v="1"/>
    <n v="18"/>
    <n v="4436"/>
    <n v="8"/>
    <n v="72"/>
    <n v="0.44444444444444442"/>
    <n v="79848"/>
    <x v="0"/>
    <x v="1"/>
    <s v="High Risk"/>
  </r>
  <r>
    <n v="15749167"/>
    <n v="753"/>
    <x v="0"/>
    <s v="Male"/>
    <x v="12"/>
    <n v="3"/>
    <n v="0"/>
    <n v="2"/>
    <n v="1"/>
    <n v="1"/>
    <n v="184843.77"/>
    <x v="1"/>
    <n v="3"/>
    <n v="1749"/>
    <n v="1"/>
    <n v="33"/>
    <n v="0.33333333333333331"/>
    <n v="5247"/>
    <x v="2"/>
    <x v="2"/>
    <s v="Medium Risk"/>
  </r>
  <r>
    <n v="15759298"/>
    <n v="631"/>
    <x v="1"/>
    <s v="Male"/>
    <x v="7"/>
    <n v="10"/>
    <n v="134169.62"/>
    <n v="1"/>
    <n v="1"/>
    <n v="1"/>
    <n v="176730.02"/>
    <x v="1"/>
    <n v="4"/>
    <n v="3621"/>
    <n v="4"/>
    <n v="35"/>
    <n v="1"/>
    <n v="14484"/>
    <x v="2"/>
    <x v="3"/>
    <s v="Medium Risk"/>
  </r>
  <r>
    <n v="15683625"/>
    <n v="703"/>
    <x v="0"/>
    <s v="Male"/>
    <x v="24"/>
    <n v="1"/>
    <n v="149762.07999999999"/>
    <n v="1"/>
    <n v="1"/>
    <n v="0"/>
    <n v="20629.400000000001"/>
    <x v="0"/>
    <n v="28"/>
    <n v="465"/>
    <n v="10"/>
    <n v="114"/>
    <n v="0.35714285714285715"/>
    <n v="13020"/>
    <x v="0"/>
    <x v="0"/>
    <s v="High Risk"/>
  </r>
  <r>
    <n v="15635367"/>
    <n v="774"/>
    <x v="0"/>
    <s v="Male"/>
    <x v="28"/>
    <n v="2"/>
    <n v="93844.69"/>
    <n v="1"/>
    <n v="1"/>
    <n v="0"/>
    <n v="28415.360000000001"/>
    <x v="1"/>
    <n v="24"/>
    <n v="2922"/>
    <n v="4"/>
    <n v="153"/>
    <n v="0.16666666666666666"/>
    <n v="70128"/>
    <x v="1"/>
    <x v="0"/>
    <s v="High Risk"/>
  </r>
  <r>
    <n v="15681705"/>
    <n v="785"/>
    <x v="0"/>
    <s v="Male"/>
    <x v="34"/>
    <n v="8"/>
    <n v="0"/>
    <n v="2"/>
    <n v="1"/>
    <n v="0"/>
    <n v="77231.27"/>
    <x v="1"/>
    <n v="10"/>
    <n v="2318"/>
    <n v="9"/>
    <n v="37"/>
    <n v="0.9"/>
    <n v="23180"/>
    <x v="0"/>
    <x v="1"/>
    <s v="Medium Risk"/>
  </r>
  <r>
    <n v="15603156"/>
    <n v="571"/>
    <x v="0"/>
    <s v="Female"/>
    <x v="19"/>
    <n v="1"/>
    <n v="0"/>
    <n v="2"/>
    <n v="1"/>
    <n v="0"/>
    <n v="102750.7"/>
    <x v="1"/>
    <n v="3"/>
    <n v="515"/>
    <n v="9"/>
    <n v="139"/>
    <n v="1"/>
    <n v="1545"/>
    <x v="0"/>
    <x v="0"/>
    <s v="High Risk"/>
  </r>
  <r>
    <n v="15591986"/>
    <n v="621"/>
    <x v="2"/>
    <s v="Male"/>
    <x v="17"/>
    <n v="6"/>
    <n v="141078.37"/>
    <n v="1"/>
    <n v="0"/>
    <n v="0"/>
    <n v="34580.800000000003"/>
    <x v="0"/>
    <n v="1"/>
    <n v="1355"/>
    <n v="8"/>
    <n v="63"/>
    <n v="1"/>
    <n v="1355"/>
    <x v="0"/>
    <x v="1"/>
    <s v="High Risk"/>
  </r>
  <r>
    <n v="15798888"/>
    <n v="605"/>
    <x v="2"/>
    <s v="Female"/>
    <x v="8"/>
    <n v="1"/>
    <n v="117992.59"/>
    <n v="1"/>
    <n v="1"/>
    <n v="1"/>
    <n v="183598.77"/>
    <x v="1"/>
    <n v="24"/>
    <n v="172"/>
    <n v="6"/>
    <n v="180"/>
    <n v="0.25"/>
    <n v="4128"/>
    <x v="2"/>
    <x v="0"/>
    <s v="High Risk"/>
  </r>
  <r>
    <n v="15809722"/>
    <n v="611"/>
    <x v="0"/>
    <s v="Female"/>
    <x v="20"/>
    <n v="8"/>
    <n v="100812.33"/>
    <n v="2"/>
    <n v="1"/>
    <n v="0"/>
    <n v="147358.26999999999"/>
    <x v="1"/>
    <n v="9"/>
    <n v="3066"/>
    <n v="0"/>
    <n v="68"/>
    <n v="0"/>
    <n v="27594"/>
    <x v="0"/>
    <x v="1"/>
    <s v="High Risk"/>
  </r>
  <r>
    <n v="15677538"/>
    <n v="569"/>
    <x v="0"/>
    <s v="Male"/>
    <x v="16"/>
    <n v="7"/>
    <n v="0"/>
    <n v="1"/>
    <n v="1"/>
    <n v="1"/>
    <n v="108469.2"/>
    <x v="1"/>
    <n v="7"/>
    <n v="2665"/>
    <n v="5"/>
    <n v="43"/>
    <n v="0.7142857142857143"/>
    <n v="18655"/>
    <x v="2"/>
    <x v="1"/>
    <s v="Medium Risk"/>
  </r>
  <r>
    <n v="15797736"/>
    <n v="658"/>
    <x v="0"/>
    <s v="Male"/>
    <x v="6"/>
    <n v="4"/>
    <n v="80262.600000000006"/>
    <n v="1"/>
    <n v="1"/>
    <n v="1"/>
    <n v="20612.82"/>
    <x v="1"/>
    <n v="16"/>
    <n v="1570"/>
    <n v="2"/>
    <n v="18"/>
    <n v="0.125"/>
    <n v="25120"/>
    <x v="0"/>
    <x v="2"/>
    <s v="Low Risk"/>
  </r>
  <r>
    <n v="15695585"/>
    <n v="788"/>
    <x v="1"/>
    <s v="Male"/>
    <x v="10"/>
    <n v="6"/>
    <n v="156478.62"/>
    <n v="1"/>
    <n v="0"/>
    <n v="1"/>
    <n v="181196.76"/>
    <x v="1"/>
    <n v="22"/>
    <n v="332"/>
    <n v="0"/>
    <n v="119"/>
    <n v="0"/>
    <n v="7304"/>
    <x v="0"/>
    <x v="1"/>
    <s v="High Risk"/>
  </r>
  <r>
    <n v="15744398"/>
    <n v="525"/>
    <x v="0"/>
    <s v="Female"/>
    <x v="51"/>
    <n v="5"/>
    <n v="0"/>
    <n v="2"/>
    <n v="1"/>
    <n v="0"/>
    <n v="160249.1"/>
    <x v="1"/>
    <n v="1"/>
    <n v="642"/>
    <n v="6"/>
    <n v="29"/>
    <n v="1"/>
    <n v="642"/>
    <x v="1"/>
    <x v="2"/>
    <s v="Low Risk"/>
  </r>
  <r>
    <n v="15750658"/>
    <n v="798"/>
    <x v="0"/>
    <s v="Male"/>
    <x v="24"/>
    <n v="8"/>
    <n v="0"/>
    <n v="3"/>
    <n v="0"/>
    <n v="0"/>
    <n v="110783.28"/>
    <x v="1"/>
    <n v="16"/>
    <n v="4545"/>
    <n v="10"/>
    <n v="129"/>
    <n v="0.625"/>
    <n v="72720"/>
    <x v="0"/>
    <x v="1"/>
    <s v="High Risk"/>
  </r>
  <r>
    <n v="15578186"/>
    <n v="486"/>
    <x v="2"/>
    <s v="Male"/>
    <x v="24"/>
    <n v="9"/>
    <n v="115217.99"/>
    <n v="2"/>
    <n v="1"/>
    <n v="0"/>
    <n v="144995.32999999999"/>
    <x v="1"/>
    <n v="8"/>
    <n v="2250"/>
    <n v="1"/>
    <n v="56"/>
    <n v="0.125"/>
    <n v="18000"/>
    <x v="0"/>
    <x v="3"/>
    <s v="Medium Risk"/>
  </r>
  <r>
    <n v="15676519"/>
    <n v="615"/>
    <x v="1"/>
    <s v="Male"/>
    <x v="22"/>
    <n v="9"/>
    <n v="0"/>
    <n v="2"/>
    <n v="1"/>
    <n v="0"/>
    <n v="150227.85"/>
    <x v="0"/>
    <n v="11"/>
    <n v="4995"/>
    <n v="2"/>
    <n v="88"/>
    <n v="0.18181818181818182"/>
    <n v="54945"/>
    <x v="0"/>
    <x v="3"/>
    <s v="High Risk"/>
  </r>
  <r>
    <n v="15637954"/>
    <n v="730"/>
    <x v="0"/>
    <s v="Female"/>
    <x v="12"/>
    <n v="0"/>
    <n v="155470.54999999999"/>
    <n v="1"/>
    <n v="1"/>
    <n v="1"/>
    <n v="53718.28"/>
    <x v="1"/>
    <n v="25"/>
    <n v="4126"/>
    <n v="10"/>
    <n v="104"/>
    <n v="0.4"/>
    <n v="103150"/>
    <x v="0"/>
    <x v="0"/>
    <s v="High Risk"/>
  </r>
  <r>
    <n v="15758639"/>
    <n v="641"/>
    <x v="0"/>
    <s v="Male"/>
    <x v="24"/>
    <n v="7"/>
    <n v="0"/>
    <n v="2"/>
    <n v="1"/>
    <n v="0"/>
    <n v="75248.3"/>
    <x v="1"/>
    <n v="8"/>
    <n v="646"/>
    <n v="6"/>
    <n v="25"/>
    <n v="0.75"/>
    <n v="5168"/>
    <x v="1"/>
    <x v="1"/>
    <s v="Low Risk"/>
  </r>
  <r>
    <n v="15613772"/>
    <n v="542"/>
    <x v="0"/>
    <s v="Male"/>
    <x v="2"/>
    <n v="3"/>
    <n v="135096.76999999999"/>
    <n v="1"/>
    <n v="1"/>
    <n v="1"/>
    <n v="14353.43"/>
    <x v="0"/>
    <n v="7"/>
    <n v="1705"/>
    <n v="7"/>
    <n v="143"/>
    <n v="1"/>
    <n v="11935"/>
    <x v="2"/>
    <x v="2"/>
    <s v="High Risk"/>
  </r>
  <r>
    <n v="15731744"/>
    <n v="692"/>
    <x v="0"/>
    <s v="Male"/>
    <x v="33"/>
    <n v="2"/>
    <n v="0"/>
    <n v="2"/>
    <n v="0"/>
    <n v="1"/>
    <n v="130486.57"/>
    <x v="1"/>
    <n v="5"/>
    <n v="1742"/>
    <n v="4"/>
    <n v="110"/>
    <n v="0.8"/>
    <n v="8710"/>
    <x v="0"/>
    <x v="0"/>
    <s v="High Risk"/>
  </r>
  <r>
    <n v="15807709"/>
    <n v="714"/>
    <x v="2"/>
    <s v="Female"/>
    <x v="30"/>
    <n v="9"/>
    <n v="180075.22"/>
    <n v="1"/>
    <n v="1"/>
    <n v="1"/>
    <n v="100127.71"/>
    <x v="1"/>
    <n v="29"/>
    <n v="3119"/>
    <n v="4"/>
    <n v="12"/>
    <n v="0.13793103448275862"/>
    <n v="90451"/>
    <x v="0"/>
    <x v="3"/>
    <s v="Low Risk"/>
  </r>
  <r>
    <n v="15714689"/>
    <n v="591"/>
    <x v="1"/>
    <s v="Male"/>
    <x v="6"/>
    <n v="1"/>
    <n v="97541.24"/>
    <n v="1"/>
    <n v="1"/>
    <n v="1"/>
    <n v="196356.17"/>
    <x v="1"/>
    <n v="22"/>
    <n v="3946"/>
    <n v="7"/>
    <n v="34"/>
    <n v="0.31818181818181818"/>
    <n v="86812"/>
    <x v="1"/>
    <x v="0"/>
    <s v="Medium Risk"/>
  </r>
  <r>
    <n v="15699005"/>
    <n v="710"/>
    <x v="0"/>
    <s v="Female"/>
    <x v="1"/>
    <n v="2"/>
    <n v="156067.04999999999"/>
    <n v="1"/>
    <n v="1"/>
    <n v="1"/>
    <n v="9983.8799999999992"/>
    <x v="1"/>
    <n v="26"/>
    <n v="1069"/>
    <n v="3"/>
    <n v="79"/>
    <n v="0.11538461538461539"/>
    <n v="27794"/>
    <x v="0"/>
    <x v="0"/>
    <s v="High Risk"/>
  </r>
  <r>
    <n v="15624170"/>
    <n v="639"/>
    <x v="0"/>
    <s v="Female"/>
    <x v="16"/>
    <n v="4"/>
    <n v="81550.94"/>
    <n v="2"/>
    <n v="0"/>
    <n v="1"/>
    <n v="118974.77"/>
    <x v="1"/>
    <n v="1"/>
    <n v="297"/>
    <n v="1"/>
    <n v="6"/>
    <n v="1"/>
    <n v="297"/>
    <x v="0"/>
    <x v="2"/>
    <s v="Low Risk"/>
  </r>
  <r>
    <n v="15725679"/>
    <n v="531"/>
    <x v="0"/>
    <s v="Female"/>
    <x v="40"/>
    <n v="6"/>
    <n v="0"/>
    <n v="1"/>
    <n v="0"/>
    <n v="0"/>
    <n v="194998.34"/>
    <x v="0"/>
    <n v="10"/>
    <n v="1676"/>
    <n v="1"/>
    <n v="174"/>
    <n v="0.1"/>
    <n v="16760"/>
    <x v="0"/>
    <x v="1"/>
    <s v="High Risk"/>
  </r>
  <r>
    <n v="15585865"/>
    <n v="673"/>
    <x v="0"/>
    <s v="Female"/>
    <x v="16"/>
    <n v="2"/>
    <n v="170061.92"/>
    <n v="2"/>
    <n v="0"/>
    <n v="0"/>
    <n v="134901.34"/>
    <x v="0"/>
    <n v="5"/>
    <n v="3904"/>
    <n v="0"/>
    <n v="5"/>
    <n v="0"/>
    <n v="19520"/>
    <x v="0"/>
    <x v="0"/>
    <s v="Low Risk"/>
  </r>
  <r>
    <n v="15804256"/>
    <n v="765"/>
    <x v="2"/>
    <s v="Male"/>
    <x v="18"/>
    <n v="8"/>
    <n v="92310.54"/>
    <n v="2"/>
    <n v="1"/>
    <n v="1"/>
    <n v="72924.56"/>
    <x v="1"/>
    <n v="14"/>
    <n v="4110"/>
    <n v="2"/>
    <n v="105"/>
    <n v="0.14285714285714285"/>
    <n v="57540"/>
    <x v="2"/>
    <x v="1"/>
    <s v="High Risk"/>
  </r>
  <r>
    <n v="15662403"/>
    <n v="622"/>
    <x v="0"/>
    <s v="Female"/>
    <x v="15"/>
    <n v="6"/>
    <n v="169089.38"/>
    <n v="2"/>
    <n v="1"/>
    <n v="0"/>
    <n v="101057.95"/>
    <x v="1"/>
    <n v="1"/>
    <n v="629"/>
    <n v="10"/>
    <n v="25"/>
    <n v="1"/>
    <n v="629"/>
    <x v="1"/>
    <x v="1"/>
    <s v="Low Risk"/>
  </r>
  <r>
    <n v="15733616"/>
    <n v="806"/>
    <x v="0"/>
    <s v="Male"/>
    <x v="20"/>
    <n v="5"/>
    <n v="80613.929999999993"/>
    <n v="1"/>
    <n v="1"/>
    <n v="1"/>
    <n v="142838.64000000001"/>
    <x v="1"/>
    <n v="24"/>
    <n v="1231"/>
    <n v="9"/>
    <n v="171"/>
    <n v="0.375"/>
    <n v="29544"/>
    <x v="0"/>
    <x v="2"/>
    <s v="High Risk"/>
  </r>
  <r>
    <n v="15591995"/>
    <n v="757"/>
    <x v="2"/>
    <s v="Male"/>
    <x v="28"/>
    <n v="8"/>
    <n v="121581.56"/>
    <n v="2"/>
    <n v="1"/>
    <n v="1"/>
    <n v="127059.04"/>
    <x v="1"/>
    <n v="26"/>
    <n v="1803"/>
    <n v="4"/>
    <n v="86"/>
    <n v="0.15384615384615385"/>
    <n v="46878"/>
    <x v="1"/>
    <x v="1"/>
    <s v="High Risk"/>
  </r>
  <r>
    <n v="15677020"/>
    <n v="570"/>
    <x v="0"/>
    <s v="Female"/>
    <x v="14"/>
    <n v="8"/>
    <n v="0"/>
    <n v="1"/>
    <n v="0"/>
    <n v="1"/>
    <n v="116503.92"/>
    <x v="0"/>
    <n v="24"/>
    <n v="4494"/>
    <n v="5"/>
    <n v="171"/>
    <n v="0.20833333333333334"/>
    <n v="107856"/>
    <x v="1"/>
    <x v="1"/>
    <s v="High Risk"/>
  </r>
  <r>
    <n v="15727688"/>
    <n v="555"/>
    <x v="1"/>
    <s v="Male"/>
    <x v="15"/>
    <n v="4"/>
    <n v="0"/>
    <n v="2"/>
    <n v="1"/>
    <n v="1"/>
    <n v="54405.79"/>
    <x v="1"/>
    <n v="7"/>
    <n v="2935"/>
    <n v="9"/>
    <n v="24"/>
    <n v="1"/>
    <n v="20545"/>
    <x v="0"/>
    <x v="2"/>
    <s v="Low Risk"/>
  </r>
  <r>
    <n v="15715941"/>
    <n v="692"/>
    <x v="0"/>
    <s v="Male"/>
    <x v="41"/>
    <n v="5"/>
    <n v="0"/>
    <n v="2"/>
    <n v="1"/>
    <n v="1"/>
    <n v="88721.84"/>
    <x v="1"/>
    <n v="25"/>
    <n v="1710"/>
    <n v="1"/>
    <n v="71"/>
    <n v="0.04"/>
    <n v="42750"/>
    <x v="0"/>
    <x v="2"/>
    <s v="High Risk"/>
  </r>
  <r>
    <n v="15714485"/>
    <n v="774"/>
    <x v="0"/>
    <s v="Male"/>
    <x v="52"/>
    <n v="5"/>
    <n v="85891.55"/>
    <n v="1"/>
    <n v="1"/>
    <n v="0"/>
    <n v="74135.48"/>
    <x v="0"/>
    <n v="13"/>
    <n v="954"/>
    <n v="2"/>
    <n v="139"/>
    <n v="0.15384615384615385"/>
    <n v="12402"/>
    <x v="0"/>
    <x v="2"/>
    <s v="High Risk"/>
  </r>
  <r>
    <n v="15730059"/>
    <n v="638"/>
    <x v="1"/>
    <s v="Male"/>
    <x v="4"/>
    <n v="9"/>
    <n v="77637.350000000006"/>
    <n v="2"/>
    <n v="1"/>
    <n v="1"/>
    <n v="111346.22"/>
    <x v="1"/>
    <n v="11"/>
    <n v="307"/>
    <n v="9"/>
    <n v="52"/>
    <n v="0.81818181818181823"/>
    <n v="3377"/>
    <x v="0"/>
    <x v="3"/>
    <s v="Medium Risk"/>
  </r>
  <r>
    <n v="15715527"/>
    <n v="543"/>
    <x v="1"/>
    <s v="Female"/>
    <x v="1"/>
    <n v="4"/>
    <n v="0"/>
    <n v="1"/>
    <n v="0"/>
    <n v="0"/>
    <n v="194902.16"/>
    <x v="1"/>
    <n v="15"/>
    <n v="733"/>
    <n v="4"/>
    <n v="71"/>
    <n v="0.26666666666666666"/>
    <n v="10995"/>
    <x v="0"/>
    <x v="2"/>
    <s v="High Risk"/>
  </r>
  <r>
    <n v="15576623"/>
    <n v="584"/>
    <x v="0"/>
    <s v="Male"/>
    <x v="8"/>
    <n v="5"/>
    <n v="0"/>
    <n v="2"/>
    <n v="1"/>
    <n v="0"/>
    <n v="31474.27"/>
    <x v="1"/>
    <n v="12"/>
    <n v="4756"/>
    <n v="8"/>
    <n v="143"/>
    <n v="0.66666666666666663"/>
    <n v="57072"/>
    <x v="2"/>
    <x v="2"/>
    <s v="High Risk"/>
  </r>
  <r>
    <n v="15805565"/>
    <n v="691"/>
    <x v="2"/>
    <s v="Male"/>
    <x v="33"/>
    <n v="7"/>
    <n v="116927.89"/>
    <n v="1"/>
    <n v="1"/>
    <n v="0"/>
    <n v="21198.39"/>
    <x v="1"/>
    <n v="30"/>
    <n v="1418"/>
    <n v="3"/>
    <n v="170"/>
    <n v="0.1"/>
    <n v="42540"/>
    <x v="0"/>
    <x v="1"/>
    <s v="High Risk"/>
  </r>
  <r>
    <n v="15677307"/>
    <n v="684"/>
    <x v="2"/>
    <s v="Female"/>
    <x v="20"/>
    <n v="6"/>
    <n v="137326.65"/>
    <n v="1"/>
    <n v="1"/>
    <n v="0"/>
    <n v="186976.6"/>
    <x v="1"/>
    <n v="11"/>
    <n v="3461"/>
    <n v="5"/>
    <n v="71"/>
    <n v="0.45454545454545453"/>
    <n v="38071"/>
    <x v="0"/>
    <x v="1"/>
    <s v="High Risk"/>
  </r>
  <r>
    <n v="15773890"/>
    <n v="733"/>
    <x v="0"/>
    <s v="Male"/>
    <x v="32"/>
    <n v="5"/>
    <n v="0"/>
    <n v="2"/>
    <n v="1"/>
    <n v="1"/>
    <n v="117202.19"/>
    <x v="1"/>
    <n v="15"/>
    <n v="557"/>
    <n v="8"/>
    <n v="12"/>
    <n v="0.53333333333333333"/>
    <n v="8355"/>
    <x v="0"/>
    <x v="2"/>
    <s v="Low Risk"/>
  </r>
  <r>
    <n v="15598883"/>
    <n v="599"/>
    <x v="1"/>
    <s v="Female"/>
    <x v="24"/>
    <n v="2"/>
    <n v="0"/>
    <n v="2"/>
    <n v="1"/>
    <n v="1"/>
    <n v="143739.29"/>
    <x v="1"/>
    <n v="25"/>
    <n v="635"/>
    <n v="6"/>
    <n v="27"/>
    <n v="0.24"/>
    <n v="15875"/>
    <x v="0"/>
    <x v="0"/>
    <s v="Low Risk"/>
  </r>
  <r>
    <n v="15568506"/>
    <n v="524"/>
    <x v="2"/>
    <s v="Female"/>
    <x v="8"/>
    <n v="10"/>
    <n v="67238.98"/>
    <n v="2"/>
    <n v="1"/>
    <n v="1"/>
    <n v="161811.23000000001"/>
    <x v="1"/>
    <n v="30"/>
    <n v="1063"/>
    <n v="2"/>
    <n v="26"/>
    <n v="6.6666666666666666E-2"/>
    <n v="31890"/>
    <x v="0"/>
    <x v="3"/>
    <s v="Low Risk"/>
  </r>
  <r>
    <n v="15761043"/>
    <n v="632"/>
    <x v="2"/>
    <s v="Female"/>
    <x v="16"/>
    <n v="6"/>
    <n v="86569.76"/>
    <n v="2"/>
    <n v="1"/>
    <n v="0"/>
    <n v="98090.91"/>
    <x v="1"/>
    <n v="11"/>
    <n v="3365"/>
    <n v="4"/>
    <n v="57"/>
    <n v="0.36363636363636365"/>
    <n v="37015"/>
    <x v="1"/>
    <x v="1"/>
    <s v="Medium Risk"/>
  </r>
  <r>
    <n v="15782236"/>
    <n v="735"/>
    <x v="1"/>
    <s v="Male"/>
    <x v="10"/>
    <n v="5"/>
    <n v="0"/>
    <n v="2"/>
    <n v="0"/>
    <n v="0"/>
    <n v="71095.41"/>
    <x v="1"/>
    <n v="9"/>
    <n v="841"/>
    <n v="4"/>
    <n v="114"/>
    <n v="0.44444444444444442"/>
    <n v="7569"/>
    <x v="0"/>
    <x v="2"/>
    <s v="High Risk"/>
  </r>
  <r>
    <n v="15593601"/>
    <n v="734"/>
    <x v="0"/>
    <s v="Male"/>
    <x v="10"/>
    <n v="6"/>
    <n v="133598.39999999999"/>
    <n v="1"/>
    <n v="1"/>
    <n v="1"/>
    <n v="13107.24"/>
    <x v="1"/>
    <n v="8"/>
    <n v="366"/>
    <n v="3"/>
    <n v="25"/>
    <n v="0.375"/>
    <n v="2928"/>
    <x v="1"/>
    <x v="1"/>
    <s v="Low Risk"/>
  </r>
  <r>
    <n v="15682048"/>
    <n v="605"/>
    <x v="0"/>
    <s v="Female"/>
    <x v="21"/>
    <n v="3"/>
    <n v="136188.78"/>
    <n v="1"/>
    <n v="1"/>
    <n v="1"/>
    <n v="67110.59"/>
    <x v="0"/>
    <n v="23"/>
    <n v="466"/>
    <n v="3"/>
    <n v="161"/>
    <n v="0.13043478260869565"/>
    <n v="10718"/>
    <x v="0"/>
    <x v="2"/>
    <s v="High Risk"/>
  </r>
  <r>
    <n v="15746902"/>
    <n v="793"/>
    <x v="1"/>
    <s v="Male"/>
    <x v="16"/>
    <n v="9"/>
    <n v="0"/>
    <n v="2"/>
    <n v="1"/>
    <n v="0"/>
    <n v="88225.02"/>
    <x v="1"/>
    <n v="24"/>
    <n v="4557"/>
    <n v="7"/>
    <n v="171"/>
    <n v="0.29166666666666669"/>
    <n v="109368"/>
    <x v="1"/>
    <x v="3"/>
    <s v="High Risk"/>
  </r>
  <r>
    <n v="15752081"/>
    <n v="468"/>
    <x v="0"/>
    <s v="Female"/>
    <x v="27"/>
    <n v="10"/>
    <n v="0"/>
    <n v="3"/>
    <n v="0"/>
    <n v="1"/>
    <n v="62256.87"/>
    <x v="0"/>
    <n v="21"/>
    <n v="289"/>
    <n v="10"/>
    <n v="166"/>
    <n v="0.47619047619047616"/>
    <n v="6069"/>
    <x v="1"/>
    <x v="3"/>
    <s v="High Risk"/>
  </r>
  <r>
    <n v="15781307"/>
    <n v="779"/>
    <x v="2"/>
    <s v="Male"/>
    <x v="24"/>
    <n v="7"/>
    <n v="120092.52"/>
    <n v="2"/>
    <n v="1"/>
    <n v="0"/>
    <n v="135925.72"/>
    <x v="1"/>
    <n v="8"/>
    <n v="2672"/>
    <n v="8"/>
    <n v="81"/>
    <n v="1"/>
    <n v="21376"/>
    <x v="0"/>
    <x v="1"/>
    <s v="High Risk"/>
  </r>
  <r>
    <n v="15775912"/>
    <n v="698"/>
    <x v="0"/>
    <s v="Male"/>
    <x v="36"/>
    <n v="4"/>
    <n v="101238.24"/>
    <n v="2"/>
    <n v="0"/>
    <n v="1"/>
    <n v="177815.87"/>
    <x v="0"/>
    <n v="19"/>
    <n v="1907"/>
    <n v="0"/>
    <n v="39"/>
    <n v="0"/>
    <n v="36233"/>
    <x v="1"/>
    <x v="2"/>
    <s v="Medium Risk"/>
  </r>
  <r>
    <n v="15745417"/>
    <n v="707"/>
    <x v="0"/>
    <s v="Male"/>
    <x v="14"/>
    <n v="6"/>
    <n v="89685.92"/>
    <n v="1"/>
    <n v="0"/>
    <n v="1"/>
    <n v="126471.13"/>
    <x v="1"/>
    <n v="12"/>
    <n v="2323"/>
    <n v="6"/>
    <n v="85"/>
    <n v="0.5"/>
    <n v="27876"/>
    <x v="0"/>
    <x v="1"/>
    <s v="High Risk"/>
  </r>
  <r>
    <n v="15671256"/>
    <n v="850"/>
    <x v="0"/>
    <s v="Female"/>
    <x v="12"/>
    <n v="1"/>
    <n v="211774.31"/>
    <n v="1"/>
    <n v="1"/>
    <n v="0"/>
    <n v="188574.12"/>
    <x v="0"/>
    <n v="8"/>
    <n v="917"/>
    <n v="6"/>
    <n v="83"/>
    <n v="0.75"/>
    <n v="7336"/>
    <x v="0"/>
    <x v="0"/>
    <s v="High Risk"/>
  </r>
  <r>
    <n v="15653547"/>
    <n v="850"/>
    <x v="0"/>
    <s v="Male"/>
    <x v="27"/>
    <n v="7"/>
    <n v="131317.48000000001"/>
    <n v="1"/>
    <n v="1"/>
    <n v="1"/>
    <n v="119175.45"/>
    <x v="1"/>
    <n v="27"/>
    <n v="1421"/>
    <n v="6"/>
    <n v="48"/>
    <n v="0.22222222222222221"/>
    <n v="38367"/>
    <x v="1"/>
    <x v="1"/>
    <s v="Medium Risk"/>
  </r>
  <r>
    <n v="15595766"/>
    <n v="527"/>
    <x v="1"/>
    <s v="Male"/>
    <x v="24"/>
    <n v="5"/>
    <n v="93722.73"/>
    <n v="2"/>
    <n v="1"/>
    <n v="1"/>
    <n v="139093.73000000001"/>
    <x v="1"/>
    <n v="8"/>
    <n v="3753"/>
    <n v="0"/>
    <n v="112"/>
    <n v="0"/>
    <n v="30024"/>
    <x v="0"/>
    <x v="2"/>
    <s v="High Risk"/>
  </r>
  <r>
    <n v="15742358"/>
    <n v="696"/>
    <x v="2"/>
    <s v="Male"/>
    <x v="15"/>
    <n v="8"/>
    <n v="101160.99"/>
    <n v="1"/>
    <n v="1"/>
    <n v="1"/>
    <n v="115916.55"/>
    <x v="1"/>
    <n v="27"/>
    <n v="136"/>
    <n v="7"/>
    <n v="129"/>
    <n v="0.25925925925925924"/>
    <n v="3672"/>
    <x v="0"/>
    <x v="1"/>
    <s v="High Risk"/>
  </r>
  <r>
    <n v="15763274"/>
    <n v="661"/>
    <x v="0"/>
    <s v="Male"/>
    <x v="36"/>
    <n v="3"/>
    <n v="120320.54"/>
    <n v="1"/>
    <n v="0"/>
    <n v="0"/>
    <n v="96463.25"/>
    <x v="1"/>
    <n v="24"/>
    <n v="4894"/>
    <n v="6"/>
    <n v="34"/>
    <n v="0.25"/>
    <n v="117456"/>
    <x v="2"/>
    <x v="2"/>
    <s v="Medium Risk"/>
  </r>
  <r>
    <n v="15786063"/>
    <n v="776"/>
    <x v="0"/>
    <s v="Female"/>
    <x v="8"/>
    <n v="2"/>
    <n v="0"/>
    <n v="2"/>
    <n v="1"/>
    <n v="1"/>
    <n v="112349.51"/>
    <x v="1"/>
    <n v="30"/>
    <n v="1757"/>
    <n v="5"/>
    <n v="124"/>
    <n v="0.16666666666666666"/>
    <n v="52710"/>
    <x v="1"/>
    <x v="0"/>
    <s v="High Risk"/>
  </r>
  <r>
    <n v="15600258"/>
    <n v="701"/>
    <x v="0"/>
    <s v="Male"/>
    <x v="3"/>
    <n v="2"/>
    <n v="0"/>
    <n v="2"/>
    <n v="1"/>
    <n v="1"/>
    <n v="165303.79"/>
    <x v="1"/>
    <n v="20"/>
    <n v="4651"/>
    <n v="0"/>
    <n v="68"/>
    <n v="0"/>
    <n v="93020"/>
    <x v="0"/>
    <x v="0"/>
    <s v="High Risk"/>
  </r>
  <r>
    <n v="15573318"/>
    <n v="610"/>
    <x v="0"/>
    <s v="Male"/>
    <x v="28"/>
    <n v="8"/>
    <n v="0"/>
    <n v="2"/>
    <n v="1"/>
    <n v="0"/>
    <n v="166031.07999999999"/>
    <x v="1"/>
    <n v="9"/>
    <n v="340"/>
    <n v="9"/>
    <n v="173"/>
    <n v="1"/>
    <n v="3060"/>
    <x v="1"/>
    <x v="1"/>
    <s v="High Risk"/>
  </r>
  <r>
    <n v="15653849"/>
    <n v="572"/>
    <x v="2"/>
    <s v="Female"/>
    <x v="36"/>
    <n v="3"/>
    <n v="152827.99"/>
    <n v="1"/>
    <n v="1"/>
    <n v="0"/>
    <n v="38411.79"/>
    <x v="0"/>
    <n v="25"/>
    <n v="4787"/>
    <n v="5"/>
    <n v="119"/>
    <n v="0.2"/>
    <n v="119675"/>
    <x v="2"/>
    <x v="2"/>
    <s v="High Risk"/>
  </r>
  <r>
    <n v="15694272"/>
    <n v="673"/>
    <x v="0"/>
    <s v="Male"/>
    <x v="33"/>
    <n v="1"/>
    <n v="64097.75"/>
    <n v="1"/>
    <n v="1"/>
    <n v="1"/>
    <n v="77783.350000000006"/>
    <x v="1"/>
    <n v="2"/>
    <n v="3814"/>
    <n v="8"/>
    <n v="49"/>
    <n v="1"/>
    <n v="7628"/>
    <x v="0"/>
    <x v="0"/>
    <s v="Medium Risk"/>
  </r>
  <r>
    <n v="15736112"/>
    <n v="519"/>
    <x v="1"/>
    <s v="Female"/>
    <x v="38"/>
    <n v="2"/>
    <n v="119035.35"/>
    <n v="2"/>
    <n v="1"/>
    <n v="1"/>
    <n v="29871.79"/>
    <x v="1"/>
    <n v="8"/>
    <n v="4692"/>
    <n v="1"/>
    <n v="126"/>
    <n v="0.125"/>
    <n v="37536"/>
    <x v="0"/>
    <x v="0"/>
    <s v="High Risk"/>
  </r>
  <r>
    <n v="15749851"/>
    <n v="702"/>
    <x v="1"/>
    <s v="Female"/>
    <x v="28"/>
    <n v="4"/>
    <n v="135219.57"/>
    <n v="1"/>
    <n v="0"/>
    <n v="1"/>
    <n v="59747.63"/>
    <x v="1"/>
    <n v="29"/>
    <n v="227"/>
    <n v="4"/>
    <n v="61"/>
    <n v="0.13793103448275862"/>
    <n v="6583"/>
    <x v="0"/>
    <x v="2"/>
    <s v="High Risk"/>
  </r>
  <r>
    <n v="15663478"/>
    <n v="729"/>
    <x v="0"/>
    <s v="Male"/>
    <x v="15"/>
    <n v="6"/>
    <n v="93694.42"/>
    <n v="1"/>
    <n v="1"/>
    <n v="1"/>
    <n v="79919.13"/>
    <x v="1"/>
    <n v="22"/>
    <n v="2645"/>
    <n v="4"/>
    <n v="36"/>
    <n v="0.18181818181818182"/>
    <n v="58190"/>
    <x v="1"/>
    <x v="1"/>
    <s v="Medium Risk"/>
  </r>
  <r>
    <n v="15592300"/>
    <n v="543"/>
    <x v="1"/>
    <s v="Male"/>
    <x v="12"/>
    <n v="10"/>
    <n v="59408.63"/>
    <n v="1"/>
    <n v="1"/>
    <n v="0"/>
    <n v="76773.53"/>
    <x v="1"/>
    <n v="3"/>
    <n v="2206"/>
    <n v="7"/>
    <n v="23"/>
    <n v="1"/>
    <n v="6618"/>
    <x v="0"/>
    <x v="3"/>
    <s v="Low Risk"/>
  </r>
  <r>
    <n v="15567832"/>
    <n v="550"/>
    <x v="0"/>
    <s v="Female"/>
    <x v="20"/>
    <n v="7"/>
    <n v="114354.95"/>
    <n v="1"/>
    <n v="1"/>
    <n v="0"/>
    <n v="54018.93"/>
    <x v="1"/>
    <n v="16"/>
    <n v="142"/>
    <n v="2"/>
    <n v="69"/>
    <n v="0.125"/>
    <n v="2272"/>
    <x v="0"/>
    <x v="1"/>
    <s v="High Risk"/>
  </r>
  <r>
    <n v="15776780"/>
    <n v="608"/>
    <x v="0"/>
    <s v="Male"/>
    <x v="49"/>
    <n v="1"/>
    <n v="0"/>
    <n v="1"/>
    <n v="1"/>
    <n v="0"/>
    <n v="70649.64"/>
    <x v="0"/>
    <n v="10"/>
    <n v="2326"/>
    <n v="2"/>
    <n v="128"/>
    <n v="0.2"/>
    <n v="23260"/>
    <x v="1"/>
    <x v="0"/>
    <s v="High Risk"/>
  </r>
  <r>
    <n v="15592846"/>
    <n v="639"/>
    <x v="2"/>
    <s v="Male"/>
    <x v="12"/>
    <n v="10"/>
    <n v="128173.9"/>
    <n v="2"/>
    <n v="1"/>
    <n v="0"/>
    <n v="59093.39"/>
    <x v="1"/>
    <n v="13"/>
    <n v="1953"/>
    <n v="5"/>
    <n v="75"/>
    <n v="0.38461538461538464"/>
    <n v="25389"/>
    <x v="2"/>
    <x v="3"/>
    <s v="High Risk"/>
  </r>
  <r>
    <n v="15739803"/>
    <n v="686"/>
    <x v="1"/>
    <s v="Male"/>
    <x v="10"/>
    <n v="9"/>
    <n v="0"/>
    <n v="2"/>
    <n v="1"/>
    <n v="0"/>
    <n v="127569.8"/>
    <x v="1"/>
    <n v="5"/>
    <n v="489"/>
    <n v="10"/>
    <n v="59"/>
    <n v="1"/>
    <n v="2445"/>
    <x v="0"/>
    <x v="3"/>
    <s v="Medium Risk"/>
  </r>
  <r>
    <n v="15794142"/>
    <n v="564"/>
    <x v="2"/>
    <s v="Female"/>
    <x v="46"/>
    <n v="5"/>
    <n v="114931.35"/>
    <n v="3"/>
    <n v="0"/>
    <n v="1"/>
    <n v="18260.98"/>
    <x v="0"/>
    <n v="13"/>
    <n v="1710"/>
    <n v="5"/>
    <n v="10"/>
    <n v="0.38461538461538464"/>
    <n v="22230"/>
    <x v="2"/>
    <x v="2"/>
    <s v="Low Risk"/>
  </r>
  <r>
    <n v="15762729"/>
    <n v="745"/>
    <x v="2"/>
    <s v="Female"/>
    <x v="34"/>
    <n v="1"/>
    <n v="111071.36"/>
    <n v="1"/>
    <n v="1"/>
    <n v="0"/>
    <n v="73275.960000000006"/>
    <x v="0"/>
    <n v="2"/>
    <n v="2138"/>
    <n v="5"/>
    <n v="133"/>
    <n v="1"/>
    <n v="4276"/>
    <x v="0"/>
    <x v="0"/>
    <s v="High Risk"/>
  </r>
  <r>
    <n v="15667896"/>
    <n v="833"/>
    <x v="0"/>
    <s v="Male"/>
    <x v="24"/>
    <n v="8"/>
    <n v="151226.18"/>
    <n v="2"/>
    <n v="1"/>
    <n v="1"/>
    <n v="136129.49"/>
    <x v="1"/>
    <n v="24"/>
    <n v="3707"/>
    <n v="8"/>
    <n v="111"/>
    <n v="0.33333333333333331"/>
    <n v="88968"/>
    <x v="1"/>
    <x v="1"/>
    <s v="High Risk"/>
  </r>
  <r>
    <n v="15626578"/>
    <n v="622"/>
    <x v="0"/>
    <s v="Male"/>
    <x v="28"/>
    <n v="9"/>
    <n v="0"/>
    <n v="2"/>
    <n v="1"/>
    <n v="1"/>
    <n v="153237.59"/>
    <x v="1"/>
    <n v="27"/>
    <n v="799"/>
    <n v="6"/>
    <n v="45"/>
    <n v="0.22222222222222221"/>
    <n v="21573"/>
    <x v="1"/>
    <x v="3"/>
    <s v="Medium Risk"/>
  </r>
  <r>
    <n v="15776223"/>
    <n v="597"/>
    <x v="0"/>
    <s v="Female"/>
    <x v="0"/>
    <n v="4"/>
    <n v="64740.12"/>
    <n v="1"/>
    <n v="1"/>
    <n v="1"/>
    <n v="106841.12"/>
    <x v="1"/>
    <n v="27"/>
    <n v="4206"/>
    <n v="1"/>
    <n v="75"/>
    <n v="3.7037037037037035E-2"/>
    <n v="113562"/>
    <x v="0"/>
    <x v="2"/>
    <s v="High Risk"/>
  </r>
  <r>
    <n v="15705953"/>
    <n v="721"/>
    <x v="1"/>
    <s v="Male"/>
    <x v="21"/>
    <n v="0"/>
    <n v="169312.13"/>
    <n v="1"/>
    <n v="1"/>
    <n v="0"/>
    <n v="109078.35"/>
    <x v="0"/>
    <n v="8"/>
    <n v="4416"/>
    <n v="1"/>
    <n v="133"/>
    <n v="0.125"/>
    <n v="35328"/>
    <x v="0"/>
    <x v="0"/>
    <s v="High Risk"/>
  </r>
  <r>
    <n v="15802593"/>
    <n v="504"/>
    <x v="0"/>
    <s v="Female"/>
    <x v="23"/>
    <n v="7"/>
    <n v="0"/>
    <n v="3"/>
    <n v="0"/>
    <n v="1"/>
    <n v="87822.14"/>
    <x v="0"/>
    <n v="1"/>
    <n v="4653"/>
    <n v="1"/>
    <n v="101"/>
    <n v="1"/>
    <n v="4653"/>
    <x v="0"/>
    <x v="1"/>
    <s v="High Risk"/>
  </r>
  <r>
    <n v="15615457"/>
    <n v="842"/>
    <x v="1"/>
    <s v="Female"/>
    <x v="4"/>
    <n v="2"/>
    <n v="112652.08"/>
    <n v="2"/>
    <n v="1"/>
    <n v="0"/>
    <n v="126644.98"/>
    <x v="1"/>
    <n v="26"/>
    <n v="2718"/>
    <n v="10"/>
    <n v="64"/>
    <n v="0.38461538461538464"/>
    <n v="70668"/>
    <x v="1"/>
    <x v="0"/>
    <s v="High Risk"/>
  </r>
  <r>
    <n v="15708916"/>
    <n v="587"/>
    <x v="0"/>
    <s v="Male"/>
    <x v="16"/>
    <n v="0"/>
    <n v="0"/>
    <n v="2"/>
    <n v="1"/>
    <n v="0"/>
    <n v="47414.15"/>
    <x v="1"/>
    <n v="26"/>
    <n v="599"/>
    <n v="7"/>
    <n v="159"/>
    <n v="0.26923076923076922"/>
    <n v="15574"/>
    <x v="2"/>
    <x v="0"/>
    <s v="High Risk"/>
  </r>
  <r>
    <n v="15720187"/>
    <n v="479"/>
    <x v="2"/>
    <s v="Female"/>
    <x v="33"/>
    <n v="7"/>
    <n v="143964.35999999999"/>
    <n v="2"/>
    <n v="1"/>
    <n v="0"/>
    <n v="41879.99"/>
    <x v="1"/>
    <n v="18"/>
    <n v="3262"/>
    <n v="2"/>
    <n v="79"/>
    <n v="0.1111111111111111"/>
    <n v="58716"/>
    <x v="0"/>
    <x v="1"/>
    <s v="High Risk"/>
  </r>
  <r>
    <n v="15595440"/>
    <n v="508"/>
    <x v="0"/>
    <s v="Male"/>
    <x v="23"/>
    <n v="7"/>
    <n v="122451.46"/>
    <n v="2"/>
    <n v="1"/>
    <n v="1"/>
    <n v="75808.100000000006"/>
    <x v="1"/>
    <n v="18"/>
    <n v="4917"/>
    <n v="3"/>
    <n v="22"/>
    <n v="0.16666666666666666"/>
    <n v="88506"/>
    <x v="1"/>
    <x v="1"/>
    <s v="Low Risk"/>
  </r>
  <r>
    <n v="15600651"/>
    <n v="749"/>
    <x v="0"/>
    <s v="Male"/>
    <x v="9"/>
    <n v="1"/>
    <n v="0"/>
    <n v="3"/>
    <n v="1"/>
    <n v="1"/>
    <n v="47911.03"/>
    <x v="1"/>
    <n v="1"/>
    <n v="4540"/>
    <n v="8"/>
    <n v="32"/>
    <n v="1"/>
    <n v="4540"/>
    <x v="2"/>
    <x v="0"/>
    <s v="Medium Risk"/>
  </r>
  <r>
    <n v="15750141"/>
    <n v="721"/>
    <x v="2"/>
    <s v="Female"/>
    <x v="18"/>
    <n v="3"/>
    <n v="65253.07"/>
    <n v="2"/>
    <n v="1"/>
    <n v="0"/>
    <n v="28737.78"/>
    <x v="1"/>
    <n v="18"/>
    <n v="4651"/>
    <n v="9"/>
    <n v="77"/>
    <n v="0.5"/>
    <n v="83718"/>
    <x v="0"/>
    <x v="2"/>
    <s v="High Risk"/>
  </r>
  <r>
    <n v="15657284"/>
    <n v="674"/>
    <x v="2"/>
    <s v="Male"/>
    <x v="40"/>
    <n v="6"/>
    <n v="106901.94"/>
    <n v="1"/>
    <n v="1"/>
    <n v="1"/>
    <n v="2079.1999999999998"/>
    <x v="0"/>
    <n v="22"/>
    <n v="2531"/>
    <n v="9"/>
    <n v="54"/>
    <n v="0.40909090909090912"/>
    <n v="55682"/>
    <x v="0"/>
    <x v="1"/>
    <s v="Medium Risk"/>
  </r>
  <r>
    <n v="15763063"/>
    <n v="685"/>
    <x v="1"/>
    <s v="Female"/>
    <x v="11"/>
    <n v="10"/>
    <n v="128509.63"/>
    <n v="1"/>
    <n v="1"/>
    <n v="0"/>
    <n v="121562.33"/>
    <x v="1"/>
    <n v="19"/>
    <n v="1941"/>
    <n v="8"/>
    <n v="10"/>
    <n v="0.42105263157894735"/>
    <n v="36879"/>
    <x v="1"/>
    <x v="3"/>
    <s v="Low Risk"/>
  </r>
  <r>
    <n v="15709324"/>
    <n v="417"/>
    <x v="0"/>
    <s v="Male"/>
    <x v="10"/>
    <n v="7"/>
    <n v="0"/>
    <n v="2"/>
    <n v="1"/>
    <n v="0"/>
    <n v="55003.79"/>
    <x v="1"/>
    <n v="22"/>
    <n v="3879"/>
    <n v="9"/>
    <n v="88"/>
    <n v="0.40909090909090912"/>
    <n v="85338"/>
    <x v="0"/>
    <x v="1"/>
    <s v="High Risk"/>
  </r>
  <r>
    <n v="15711309"/>
    <n v="574"/>
    <x v="2"/>
    <s v="Male"/>
    <x v="19"/>
    <n v="3"/>
    <n v="129834.67"/>
    <n v="1"/>
    <n v="1"/>
    <n v="0"/>
    <n v="193131.42"/>
    <x v="1"/>
    <n v="13"/>
    <n v="3834"/>
    <n v="9"/>
    <n v="162"/>
    <n v="0.69230769230769229"/>
    <n v="49842"/>
    <x v="0"/>
    <x v="2"/>
    <s v="High Risk"/>
  </r>
  <r>
    <n v="15775318"/>
    <n v="590"/>
    <x v="1"/>
    <s v="Female"/>
    <x v="21"/>
    <n v="3"/>
    <n v="154962.99"/>
    <n v="3"/>
    <n v="0"/>
    <n v="1"/>
    <n v="191932.27"/>
    <x v="0"/>
    <n v="8"/>
    <n v="3449"/>
    <n v="5"/>
    <n v="162"/>
    <n v="0.625"/>
    <n v="27592"/>
    <x v="1"/>
    <x v="2"/>
    <s v="High Risk"/>
  </r>
  <r>
    <n v="15705515"/>
    <n v="587"/>
    <x v="2"/>
    <s v="Male"/>
    <x v="20"/>
    <n v="5"/>
    <n v="138241.9"/>
    <n v="2"/>
    <n v="1"/>
    <n v="0"/>
    <n v="159418.1"/>
    <x v="1"/>
    <n v="10"/>
    <n v="184"/>
    <n v="0"/>
    <n v="89"/>
    <n v="0"/>
    <n v="1840"/>
    <x v="1"/>
    <x v="2"/>
    <s v="High Risk"/>
  </r>
  <r>
    <n v="15634844"/>
    <n v="598"/>
    <x v="2"/>
    <s v="Male"/>
    <x v="1"/>
    <n v="3"/>
    <n v="91536.93"/>
    <n v="1"/>
    <n v="1"/>
    <n v="0"/>
    <n v="191468.78"/>
    <x v="0"/>
    <n v="18"/>
    <n v="4385"/>
    <n v="6"/>
    <n v="13"/>
    <n v="0.33333333333333331"/>
    <n v="78930"/>
    <x v="2"/>
    <x v="2"/>
    <s v="Low Risk"/>
  </r>
  <r>
    <n v="15717046"/>
    <n v="741"/>
    <x v="1"/>
    <s v="Male"/>
    <x v="47"/>
    <n v="3"/>
    <n v="0"/>
    <n v="2"/>
    <n v="1"/>
    <n v="1"/>
    <n v="38913.68"/>
    <x v="1"/>
    <n v="11"/>
    <n v="4452"/>
    <n v="5"/>
    <n v="65"/>
    <n v="0.45454545454545453"/>
    <n v="48972"/>
    <x v="1"/>
    <x v="2"/>
    <s v="High Risk"/>
  </r>
  <r>
    <n v="15571816"/>
    <n v="850"/>
    <x v="1"/>
    <s v="Female"/>
    <x v="53"/>
    <n v="5"/>
    <n v="0"/>
    <n v="1"/>
    <n v="1"/>
    <n v="1"/>
    <n v="705.18"/>
    <x v="1"/>
    <n v="4"/>
    <n v="564"/>
    <n v="3"/>
    <n v="169"/>
    <n v="0.75"/>
    <n v="2256"/>
    <x v="0"/>
    <x v="2"/>
    <s v="High Risk"/>
  </r>
  <r>
    <n v="15670080"/>
    <n v="584"/>
    <x v="2"/>
    <s v="Female"/>
    <x v="6"/>
    <n v="7"/>
    <n v="105204.01"/>
    <n v="1"/>
    <n v="0"/>
    <n v="1"/>
    <n v="138490.03"/>
    <x v="1"/>
    <n v="8"/>
    <n v="3609"/>
    <n v="7"/>
    <n v="52"/>
    <n v="0.875"/>
    <n v="28872"/>
    <x v="1"/>
    <x v="1"/>
    <s v="Medium Risk"/>
  </r>
  <r>
    <n v="15800440"/>
    <n v="650"/>
    <x v="1"/>
    <s v="Male"/>
    <x v="22"/>
    <n v="1"/>
    <n v="152968.73000000001"/>
    <n v="1"/>
    <n v="0"/>
    <n v="1"/>
    <n v="82970.69"/>
    <x v="1"/>
    <n v="3"/>
    <n v="1457"/>
    <n v="5"/>
    <n v="106"/>
    <n v="1"/>
    <n v="4371"/>
    <x v="0"/>
    <x v="0"/>
    <s v="High Risk"/>
  </r>
  <r>
    <n v="15665678"/>
    <n v="607"/>
    <x v="1"/>
    <s v="Male"/>
    <x v="18"/>
    <n v="8"/>
    <n v="158261.68"/>
    <n v="1"/>
    <n v="1"/>
    <n v="1"/>
    <n v="76744.72"/>
    <x v="1"/>
    <n v="13"/>
    <n v="251"/>
    <n v="8"/>
    <n v="171"/>
    <n v="0.61538461538461542"/>
    <n v="3263"/>
    <x v="0"/>
    <x v="1"/>
    <s v="High Risk"/>
  </r>
  <r>
    <n v="15665956"/>
    <n v="509"/>
    <x v="0"/>
    <s v="Female"/>
    <x v="17"/>
    <n v="1"/>
    <n v="0"/>
    <n v="1"/>
    <n v="1"/>
    <n v="0"/>
    <n v="71244.59"/>
    <x v="0"/>
    <n v="25"/>
    <n v="3136"/>
    <n v="0"/>
    <n v="127"/>
    <n v="0"/>
    <n v="78400"/>
    <x v="1"/>
    <x v="0"/>
    <s v="High Risk"/>
  </r>
  <r>
    <n v="15788126"/>
    <n v="689"/>
    <x v="1"/>
    <s v="Female"/>
    <x v="16"/>
    <n v="6"/>
    <n v="121021.05"/>
    <n v="1"/>
    <n v="1"/>
    <n v="1"/>
    <n v="12182.15"/>
    <x v="1"/>
    <n v="26"/>
    <n v="715"/>
    <n v="8"/>
    <n v="77"/>
    <n v="0.30769230769230771"/>
    <n v="18590"/>
    <x v="1"/>
    <x v="1"/>
    <s v="High Risk"/>
  </r>
  <r>
    <n v="15811773"/>
    <n v="543"/>
    <x v="0"/>
    <s v="Male"/>
    <x v="18"/>
    <n v="4"/>
    <n v="0"/>
    <n v="2"/>
    <n v="1"/>
    <n v="1"/>
    <n v="141210.5"/>
    <x v="1"/>
    <n v="20"/>
    <n v="1698"/>
    <n v="4"/>
    <n v="108"/>
    <n v="0.2"/>
    <n v="33960"/>
    <x v="0"/>
    <x v="2"/>
    <s v="High Risk"/>
  </r>
  <r>
    <n v="15651674"/>
    <n v="438"/>
    <x v="1"/>
    <s v="Female"/>
    <x v="41"/>
    <n v="2"/>
    <n v="0"/>
    <n v="1"/>
    <n v="0"/>
    <n v="0"/>
    <n v="191763.07"/>
    <x v="0"/>
    <n v="29"/>
    <n v="3170"/>
    <n v="9"/>
    <n v="100"/>
    <n v="0.31034482758620691"/>
    <n v="91930"/>
    <x v="0"/>
    <x v="0"/>
    <s v="High Risk"/>
  </r>
  <r>
    <n v="15689614"/>
    <n v="687"/>
    <x v="1"/>
    <s v="Female"/>
    <x v="54"/>
    <n v="1"/>
    <n v="137715.66"/>
    <n v="1"/>
    <n v="1"/>
    <n v="1"/>
    <n v="37938.74"/>
    <x v="1"/>
    <n v="15"/>
    <n v="587"/>
    <n v="4"/>
    <n v="50"/>
    <n v="0.26666666666666666"/>
    <n v="8805"/>
    <x v="0"/>
    <x v="0"/>
    <s v="Medium Risk"/>
  </r>
  <r>
    <n v="15795564"/>
    <n v="737"/>
    <x v="2"/>
    <s v="Male"/>
    <x v="8"/>
    <n v="5"/>
    <n v="121192.22"/>
    <n v="2"/>
    <n v="1"/>
    <n v="1"/>
    <n v="74890.58"/>
    <x v="1"/>
    <n v="21"/>
    <n v="2177"/>
    <n v="3"/>
    <n v="15"/>
    <n v="0.14285714285714285"/>
    <n v="45717"/>
    <x v="1"/>
    <x v="2"/>
    <s v="Low Risk"/>
  </r>
  <r>
    <n v="15706647"/>
    <n v="761"/>
    <x v="0"/>
    <s v="Male"/>
    <x v="8"/>
    <n v="7"/>
    <n v="0"/>
    <n v="3"/>
    <n v="1"/>
    <n v="1"/>
    <n v="166698.18"/>
    <x v="1"/>
    <n v="4"/>
    <n v="4705"/>
    <n v="0"/>
    <n v="178"/>
    <n v="0"/>
    <n v="18820"/>
    <x v="0"/>
    <x v="1"/>
    <s v="High Risk"/>
  </r>
  <r>
    <n v="15728505"/>
    <n v="601"/>
    <x v="0"/>
    <s v="Male"/>
    <x v="4"/>
    <n v="1"/>
    <n v="100486.18"/>
    <n v="2"/>
    <n v="1"/>
    <n v="1"/>
    <n v="62678.53"/>
    <x v="1"/>
    <n v="3"/>
    <n v="1608"/>
    <n v="8"/>
    <n v="32"/>
    <n v="1"/>
    <n v="4824"/>
    <x v="1"/>
    <x v="0"/>
    <s v="Medium Risk"/>
  </r>
  <r>
    <n v="15730076"/>
    <n v="651"/>
    <x v="0"/>
    <s v="Male"/>
    <x v="13"/>
    <n v="1"/>
    <n v="0"/>
    <n v="1"/>
    <n v="1"/>
    <n v="0"/>
    <n v="67740.08"/>
    <x v="0"/>
    <n v="20"/>
    <n v="663"/>
    <n v="7"/>
    <n v="152"/>
    <n v="0.35"/>
    <n v="13260"/>
    <x v="0"/>
    <x v="0"/>
    <s v="High Risk"/>
  </r>
  <r>
    <n v="15622003"/>
    <n v="745"/>
    <x v="0"/>
    <s v="Male"/>
    <x v="12"/>
    <n v="9"/>
    <n v="92566.53"/>
    <n v="2"/>
    <n v="1"/>
    <n v="0"/>
    <n v="161519.76999999999"/>
    <x v="1"/>
    <n v="29"/>
    <n v="595"/>
    <n v="6"/>
    <n v="49"/>
    <n v="0.20689655172413793"/>
    <n v="17255"/>
    <x v="2"/>
    <x v="3"/>
    <s v="Medium Risk"/>
  </r>
  <r>
    <n v="15607312"/>
    <n v="648"/>
    <x v="1"/>
    <s v="Female"/>
    <x v="23"/>
    <n v="10"/>
    <n v="0"/>
    <n v="2"/>
    <n v="1"/>
    <n v="1"/>
    <n v="159835.78"/>
    <x v="0"/>
    <n v="10"/>
    <n v="605"/>
    <n v="9"/>
    <n v="48"/>
    <n v="0.9"/>
    <n v="6050"/>
    <x v="0"/>
    <x v="3"/>
    <s v="Medium Risk"/>
  </r>
  <r>
    <n v="15644753"/>
    <n v="848"/>
    <x v="1"/>
    <s v="Male"/>
    <x v="20"/>
    <n v="3"/>
    <n v="110929.96"/>
    <n v="1"/>
    <n v="1"/>
    <n v="1"/>
    <n v="30876.84"/>
    <x v="1"/>
    <n v="20"/>
    <n v="4025"/>
    <n v="5"/>
    <n v="145"/>
    <n v="0.25"/>
    <n v="80500"/>
    <x v="0"/>
    <x v="2"/>
    <s v="High Risk"/>
  </r>
  <r>
    <n v="15653620"/>
    <n v="546"/>
    <x v="0"/>
    <s v="Female"/>
    <x v="7"/>
    <n v="8"/>
    <n v="0"/>
    <n v="2"/>
    <n v="1"/>
    <n v="1"/>
    <n v="14858.1"/>
    <x v="1"/>
    <n v="4"/>
    <n v="2686"/>
    <n v="6"/>
    <n v="13"/>
    <n v="1"/>
    <n v="10744"/>
    <x v="0"/>
    <x v="1"/>
    <s v="Low Risk"/>
  </r>
  <r>
    <n v="15761986"/>
    <n v="439"/>
    <x v="1"/>
    <s v="Female"/>
    <x v="15"/>
    <n v="3"/>
    <n v="138901.60999999999"/>
    <n v="1"/>
    <n v="1"/>
    <n v="0"/>
    <n v="75685.97"/>
    <x v="1"/>
    <n v="19"/>
    <n v="2161"/>
    <n v="9"/>
    <n v="145"/>
    <n v="0.47368421052631576"/>
    <n v="41059"/>
    <x v="0"/>
    <x v="2"/>
    <s v="High Risk"/>
  </r>
  <r>
    <n v="15633922"/>
    <n v="755"/>
    <x v="0"/>
    <s v="Male"/>
    <x v="33"/>
    <n v="4"/>
    <n v="123217.66"/>
    <n v="2"/>
    <n v="0"/>
    <n v="1"/>
    <n v="144183.1"/>
    <x v="1"/>
    <n v="30"/>
    <n v="2756"/>
    <n v="10"/>
    <n v="122"/>
    <n v="0.33333333333333331"/>
    <n v="82680"/>
    <x v="0"/>
    <x v="2"/>
    <s v="High Risk"/>
  </r>
  <r>
    <n v="15734674"/>
    <n v="593"/>
    <x v="0"/>
    <s v="Female"/>
    <x v="1"/>
    <n v="6"/>
    <n v="0"/>
    <n v="1"/>
    <n v="1"/>
    <n v="0"/>
    <n v="65170.66"/>
    <x v="1"/>
    <n v="13"/>
    <n v="2923"/>
    <n v="1"/>
    <n v="98"/>
    <n v="7.6923076923076927E-2"/>
    <n v="37999"/>
    <x v="0"/>
    <x v="1"/>
    <s v="High Risk"/>
  </r>
  <r>
    <n v="15658032"/>
    <n v="701"/>
    <x v="0"/>
    <s v="Male"/>
    <x v="2"/>
    <n v="2"/>
    <n v="0"/>
    <n v="2"/>
    <n v="1"/>
    <n v="1"/>
    <n v="82526.92"/>
    <x v="1"/>
    <n v="2"/>
    <n v="3077"/>
    <n v="8"/>
    <n v="81"/>
    <n v="1"/>
    <n v="6154"/>
    <x v="1"/>
    <x v="0"/>
    <s v="High Risk"/>
  </r>
  <r>
    <n v="15692671"/>
    <n v="701"/>
    <x v="1"/>
    <s v="Male"/>
    <x v="18"/>
    <n v="8"/>
    <n v="0"/>
    <n v="2"/>
    <n v="1"/>
    <n v="0"/>
    <n v="169161.46"/>
    <x v="1"/>
    <n v="23"/>
    <n v="787"/>
    <n v="0"/>
    <n v="151"/>
    <n v="0"/>
    <n v="18101"/>
    <x v="0"/>
    <x v="1"/>
    <s v="High Risk"/>
  </r>
  <r>
    <n v="15737741"/>
    <n v="607"/>
    <x v="1"/>
    <s v="Female"/>
    <x v="19"/>
    <n v="2"/>
    <n v="108431.87"/>
    <n v="2"/>
    <n v="0"/>
    <n v="1"/>
    <n v="109291.39"/>
    <x v="0"/>
    <n v="2"/>
    <n v="1762"/>
    <n v="4"/>
    <n v="35"/>
    <n v="1"/>
    <n v="3524"/>
    <x v="1"/>
    <x v="0"/>
    <s v="Medium Risk"/>
  </r>
  <r>
    <n v="15576352"/>
    <n v="586"/>
    <x v="1"/>
    <s v="Female"/>
    <x v="38"/>
    <n v="3"/>
    <n v="0"/>
    <n v="2"/>
    <n v="0"/>
    <n v="1"/>
    <n v="6057.81"/>
    <x v="1"/>
    <n v="24"/>
    <n v="3062"/>
    <n v="7"/>
    <n v="14"/>
    <n v="0.29166666666666669"/>
    <n v="73488"/>
    <x v="1"/>
    <x v="2"/>
    <s v="Low Risk"/>
  </r>
  <r>
    <n v="15753719"/>
    <n v="547"/>
    <x v="2"/>
    <s v="Female"/>
    <x v="33"/>
    <n v="9"/>
    <n v="72392.41"/>
    <n v="1"/>
    <n v="1"/>
    <n v="0"/>
    <n v="77077.14"/>
    <x v="1"/>
    <n v="20"/>
    <n v="3173"/>
    <n v="7"/>
    <n v="116"/>
    <n v="0.35"/>
    <n v="63460"/>
    <x v="1"/>
    <x v="3"/>
    <s v="High Risk"/>
  </r>
  <r>
    <n v="15803689"/>
    <n v="647"/>
    <x v="2"/>
    <s v="Female"/>
    <x v="21"/>
    <n v="1"/>
    <n v="119741.77"/>
    <n v="2"/>
    <n v="0"/>
    <n v="0"/>
    <n v="54954.51"/>
    <x v="0"/>
    <n v="17"/>
    <n v="1716"/>
    <n v="4"/>
    <n v="56"/>
    <n v="0.23529411764705882"/>
    <n v="29172"/>
    <x v="0"/>
    <x v="0"/>
    <s v="Medium Risk"/>
  </r>
  <r>
    <n v="15718057"/>
    <n v="760"/>
    <x v="0"/>
    <s v="Female"/>
    <x v="21"/>
    <n v="2"/>
    <n v="100946.71"/>
    <n v="1"/>
    <n v="0"/>
    <n v="0"/>
    <n v="179614.8"/>
    <x v="0"/>
    <n v="24"/>
    <n v="438"/>
    <n v="10"/>
    <n v="26"/>
    <n v="0.41666666666666669"/>
    <n v="10512"/>
    <x v="0"/>
    <x v="0"/>
    <s v="Low Risk"/>
  </r>
  <r>
    <n v="15722010"/>
    <n v="621"/>
    <x v="1"/>
    <s v="Male"/>
    <x v="47"/>
    <n v="9"/>
    <n v="170491.84"/>
    <n v="1"/>
    <n v="1"/>
    <n v="0"/>
    <n v="35588.07"/>
    <x v="0"/>
    <n v="12"/>
    <n v="4374"/>
    <n v="2"/>
    <n v="133"/>
    <n v="0.16666666666666666"/>
    <n v="52488"/>
    <x v="1"/>
    <x v="3"/>
    <s v="High Risk"/>
  </r>
  <r>
    <n v="15680998"/>
    <n v="725"/>
    <x v="0"/>
    <s v="Male"/>
    <x v="4"/>
    <n v="5"/>
    <n v="0"/>
    <n v="1"/>
    <n v="1"/>
    <n v="1"/>
    <n v="117356.14"/>
    <x v="1"/>
    <n v="4"/>
    <n v="1775"/>
    <n v="6"/>
    <n v="179"/>
    <n v="1"/>
    <n v="7100"/>
    <x v="0"/>
    <x v="2"/>
    <s v="High Risk"/>
  </r>
  <r>
    <n v="15614782"/>
    <n v="526"/>
    <x v="0"/>
    <s v="Male"/>
    <x v="18"/>
    <n v="1"/>
    <n v="0"/>
    <n v="1"/>
    <n v="1"/>
    <n v="0"/>
    <n v="160696.72"/>
    <x v="1"/>
    <n v="8"/>
    <n v="4658"/>
    <n v="7"/>
    <n v="70"/>
    <n v="0.875"/>
    <n v="37264"/>
    <x v="0"/>
    <x v="0"/>
    <s v="High Risk"/>
  </r>
  <r>
    <n v="15591047"/>
    <n v="519"/>
    <x v="1"/>
    <s v="Female"/>
    <x v="40"/>
    <n v="6"/>
    <n v="157296.01999999999"/>
    <n v="2"/>
    <n v="0"/>
    <n v="0"/>
    <n v="147278.43"/>
    <x v="0"/>
    <n v="14"/>
    <n v="618"/>
    <n v="2"/>
    <n v="119"/>
    <n v="0.14285714285714285"/>
    <n v="8652"/>
    <x v="0"/>
    <x v="1"/>
    <s v="High Risk"/>
  </r>
  <r>
    <n v="15788291"/>
    <n v="713"/>
    <x v="2"/>
    <s v="Female"/>
    <x v="16"/>
    <n v="7"/>
    <n v="144606.22"/>
    <n v="1"/>
    <n v="1"/>
    <n v="1"/>
    <n v="56594.36"/>
    <x v="0"/>
    <n v="4"/>
    <n v="2788"/>
    <n v="6"/>
    <n v="85"/>
    <n v="1"/>
    <n v="11152"/>
    <x v="0"/>
    <x v="1"/>
    <s v="High Risk"/>
  </r>
  <r>
    <n v="15604044"/>
    <n v="700"/>
    <x v="0"/>
    <s v="Male"/>
    <x v="16"/>
    <n v="8"/>
    <n v="134811.29999999999"/>
    <n v="1"/>
    <n v="1"/>
    <n v="0"/>
    <n v="1299.75"/>
    <x v="1"/>
    <n v="30"/>
    <n v="4572"/>
    <n v="5"/>
    <n v="139"/>
    <n v="0.16666666666666666"/>
    <n v="137160"/>
    <x v="2"/>
    <x v="1"/>
    <s v="High Risk"/>
  </r>
  <r>
    <n v="15679587"/>
    <n v="666"/>
    <x v="0"/>
    <s v="Female"/>
    <x v="10"/>
    <n v="9"/>
    <n v="115897.12"/>
    <n v="1"/>
    <n v="1"/>
    <n v="1"/>
    <n v="25095.03"/>
    <x v="1"/>
    <n v="2"/>
    <n v="4234"/>
    <n v="9"/>
    <n v="10"/>
    <n v="1"/>
    <n v="8468"/>
    <x v="0"/>
    <x v="3"/>
    <s v="Low Risk"/>
  </r>
  <r>
    <n v="15775153"/>
    <n v="630"/>
    <x v="1"/>
    <s v="Male"/>
    <x v="15"/>
    <n v="4"/>
    <n v="82034"/>
    <n v="1"/>
    <n v="0"/>
    <n v="0"/>
    <n v="146326.45000000001"/>
    <x v="1"/>
    <n v="23"/>
    <n v="4159"/>
    <n v="10"/>
    <n v="97"/>
    <n v="0.43478260869565216"/>
    <n v="95657"/>
    <x v="0"/>
    <x v="2"/>
    <s v="High Risk"/>
  </r>
  <r>
    <n v="15603925"/>
    <n v="779"/>
    <x v="1"/>
    <s v="Female"/>
    <x v="28"/>
    <n v="4"/>
    <n v="174318.13"/>
    <n v="2"/>
    <n v="0"/>
    <n v="1"/>
    <n v="38296.21"/>
    <x v="1"/>
    <n v="11"/>
    <n v="3957"/>
    <n v="8"/>
    <n v="142"/>
    <n v="0.72727272727272729"/>
    <n v="43527"/>
    <x v="0"/>
    <x v="2"/>
    <s v="High Risk"/>
  </r>
  <r>
    <n v="15680970"/>
    <n v="611"/>
    <x v="2"/>
    <s v="Female"/>
    <x v="1"/>
    <n v="2"/>
    <n v="114206.84"/>
    <n v="1"/>
    <n v="1"/>
    <n v="0"/>
    <n v="164061.6"/>
    <x v="1"/>
    <n v="12"/>
    <n v="1429"/>
    <n v="7"/>
    <n v="82"/>
    <n v="0.58333333333333337"/>
    <n v="17148"/>
    <x v="1"/>
    <x v="0"/>
    <s v="High Risk"/>
  </r>
  <r>
    <n v="15697183"/>
    <n v="685"/>
    <x v="1"/>
    <s v="Male"/>
    <x v="3"/>
    <n v="9"/>
    <n v="0"/>
    <n v="2"/>
    <n v="1"/>
    <n v="0"/>
    <n v="107811.28"/>
    <x v="1"/>
    <n v="23"/>
    <n v="261"/>
    <n v="1"/>
    <n v="14"/>
    <n v="4.3478260869565216E-2"/>
    <n v="6003"/>
    <x v="0"/>
    <x v="3"/>
    <s v="Low Risk"/>
  </r>
  <r>
    <n v="15567446"/>
    <n v="646"/>
    <x v="2"/>
    <s v="Male"/>
    <x v="2"/>
    <n v="9"/>
    <n v="111574.41"/>
    <n v="1"/>
    <n v="1"/>
    <n v="1"/>
    <n v="30838.51"/>
    <x v="1"/>
    <n v="13"/>
    <n v="4009"/>
    <n v="7"/>
    <n v="6"/>
    <n v="0.53846153846153844"/>
    <n v="52117"/>
    <x v="0"/>
    <x v="3"/>
    <s v="Low Risk"/>
  </r>
  <r>
    <n v="15637476"/>
    <n v="683"/>
    <x v="2"/>
    <s v="Female"/>
    <x v="38"/>
    <n v="5"/>
    <n v="162448.69"/>
    <n v="1"/>
    <n v="0"/>
    <n v="0"/>
    <n v="9221.7800000000007"/>
    <x v="0"/>
    <n v="10"/>
    <n v="1724"/>
    <n v="8"/>
    <n v="20"/>
    <n v="0.8"/>
    <n v="17240"/>
    <x v="2"/>
    <x v="2"/>
    <s v="Low Risk"/>
  </r>
  <r>
    <n v="15714939"/>
    <n v="484"/>
    <x v="2"/>
    <s v="Female"/>
    <x v="10"/>
    <n v="4"/>
    <n v="148249.54"/>
    <n v="1"/>
    <n v="0"/>
    <n v="1"/>
    <n v="33738.269999999997"/>
    <x v="1"/>
    <n v="5"/>
    <n v="3922"/>
    <n v="7"/>
    <n v="87"/>
    <n v="1"/>
    <n v="19610"/>
    <x v="1"/>
    <x v="2"/>
    <s v="High Risk"/>
  </r>
  <r>
    <n v="15683503"/>
    <n v="601"/>
    <x v="0"/>
    <s v="Female"/>
    <x v="3"/>
    <n v="8"/>
    <n v="0"/>
    <n v="3"/>
    <n v="0"/>
    <n v="1"/>
    <n v="110916.15"/>
    <x v="0"/>
    <n v="17"/>
    <n v="4683"/>
    <n v="9"/>
    <n v="47"/>
    <n v="0.52941176470588236"/>
    <n v="79611"/>
    <x v="0"/>
    <x v="1"/>
    <s v="Medium Risk"/>
  </r>
  <r>
    <n v="15645569"/>
    <n v="762"/>
    <x v="1"/>
    <s v="Female"/>
    <x v="28"/>
    <n v="7"/>
    <n v="123709.46"/>
    <n v="2"/>
    <n v="1"/>
    <n v="1"/>
    <n v="169654.57"/>
    <x v="1"/>
    <n v="30"/>
    <n v="643"/>
    <n v="5"/>
    <n v="12"/>
    <n v="0.16666666666666666"/>
    <n v="19290"/>
    <x v="0"/>
    <x v="1"/>
    <s v="Low Risk"/>
  </r>
  <r>
    <n v="15782569"/>
    <n v="687"/>
    <x v="0"/>
    <s v="Female"/>
    <x v="42"/>
    <n v="9"/>
    <n v="0"/>
    <n v="1"/>
    <n v="0"/>
    <n v="1"/>
    <n v="69829.399999999994"/>
    <x v="1"/>
    <n v="9"/>
    <n v="1535"/>
    <n v="1"/>
    <n v="9"/>
    <n v="0.1111111111111111"/>
    <n v="13815"/>
    <x v="2"/>
    <x v="3"/>
    <s v="Low Risk"/>
  </r>
  <r>
    <n v="15592387"/>
    <n v="566"/>
    <x v="0"/>
    <s v="Male"/>
    <x v="33"/>
    <n v="5"/>
    <n v="0"/>
    <n v="1"/>
    <n v="1"/>
    <n v="0"/>
    <n v="54926.51"/>
    <x v="0"/>
    <n v="5"/>
    <n v="3113"/>
    <n v="7"/>
    <n v="53"/>
    <n v="1"/>
    <n v="15565"/>
    <x v="1"/>
    <x v="2"/>
    <s v="Medium Risk"/>
  </r>
  <r>
    <n v="15609286"/>
    <n v="702"/>
    <x v="0"/>
    <s v="Male"/>
    <x v="24"/>
    <n v="10"/>
    <n v="150525.79999999999"/>
    <n v="1"/>
    <n v="1"/>
    <n v="1"/>
    <n v="94728.49"/>
    <x v="1"/>
    <n v="8"/>
    <n v="4022"/>
    <n v="0"/>
    <n v="76"/>
    <n v="0"/>
    <n v="32176"/>
    <x v="2"/>
    <x v="3"/>
    <s v="High Risk"/>
  </r>
  <r>
    <n v="15814035"/>
    <n v="601"/>
    <x v="0"/>
    <s v="Male"/>
    <x v="6"/>
    <n v="9"/>
    <n v="0"/>
    <n v="1"/>
    <n v="1"/>
    <n v="1"/>
    <n v="80393.27"/>
    <x v="1"/>
    <n v="26"/>
    <n v="703"/>
    <n v="3"/>
    <n v="94"/>
    <n v="0.11538461538461539"/>
    <n v="18278"/>
    <x v="0"/>
    <x v="3"/>
    <s v="High Risk"/>
  </r>
  <r>
    <n v="15661249"/>
    <n v="699"/>
    <x v="0"/>
    <s v="Male"/>
    <x v="47"/>
    <n v="4"/>
    <n v="0"/>
    <n v="2"/>
    <n v="0"/>
    <n v="1"/>
    <n v="111307.98"/>
    <x v="1"/>
    <n v="7"/>
    <n v="3970"/>
    <n v="2"/>
    <n v="57"/>
    <n v="0.2857142857142857"/>
    <n v="27790"/>
    <x v="1"/>
    <x v="2"/>
    <s v="Medium Risk"/>
  </r>
  <r>
    <n v="15629117"/>
    <n v="584"/>
    <x v="0"/>
    <s v="Male"/>
    <x v="34"/>
    <n v="10"/>
    <n v="0"/>
    <n v="2"/>
    <n v="1"/>
    <n v="0"/>
    <n v="19834.32"/>
    <x v="1"/>
    <n v="6"/>
    <n v="146"/>
    <n v="6"/>
    <n v="163"/>
    <n v="1"/>
    <n v="876"/>
    <x v="0"/>
    <x v="3"/>
    <s v="High Risk"/>
  </r>
  <r>
    <n v="15607170"/>
    <n v="699"/>
    <x v="0"/>
    <s v="Male"/>
    <x v="12"/>
    <n v="5"/>
    <n v="0"/>
    <n v="2"/>
    <n v="1"/>
    <n v="1"/>
    <n v="78397.240000000005"/>
    <x v="1"/>
    <n v="27"/>
    <n v="2510"/>
    <n v="1"/>
    <n v="86"/>
    <n v="3.7037037037037035E-2"/>
    <n v="67770"/>
    <x v="2"/>
    <x v="2"/>
    <s v="High Risk"/>
  </r>
  <r>
    <n v="15586585"/>
    <n v="698"/>
    <x v="2"/>
    <s v="Female"/>
    <x v="21"/>
    <n v="2"/>
    <n v="111018.98"/>
    <n v="1"/>
    <n v="1"/>
    <n v="0"/>
    <n v="86410.28"/>
    <x v="1"/>
    <n v="13"/>
    <n v="4699"/>
    <n v="1"/>
    <n v="10"/>
    <n v="7.6923076923076927E-2"/>
    <n v="61087"/>
    <x v="1"/>
    <x v="0"/>
    <s v="Low Risk"/>
  </r>
  <r>
    <n v="15686611"/>
    <n v="495"/>
    <x v="0"/>
    <s v="Male"/>
    <x v="33"/>
    <n v="10"/>
    <n v="129755.99"/>
    <n v="1"/>
    <n v="0"/>
    <n v="0"/>
    <n v="172749.65"/>
    <x v="1"/>
    <n v="27"/>
    <n v="3590"/>
    <n v="10"/>
    <n v="159"/>
    <n v="0.37037037037037035"/>
    <n v="96930"/>
    <x v="0"/>
    <x v="3"/>
    <s v="High Risk"/>
  </r>
  <r>
    <n v="15603203"/>
    <n v="650"/>
    <x v="0"/>
    <s v="Female"/>
    <x v="7"/>
    <n v="6"/>
    <n v="0"/>
    <n v="2"/>
    <n v="1"/>
    <n v="0"/>
    <n v="1002.39"/>
    <x v="1"/>
    <n v="14"/>
    <n v="1929"/>
    <n v="9"/>
    <n v="8"/>
    <n v="0.6428571428571429"/>
    <n v="27006"/>
    <x v="2"/>
    <x v="1"/>
    <s v="Low Risk"/>
  </r>
  <r>
    <n v="15619857"/>
    <n v="605"/>
    <x v="0"/>
    <s v="Female"/>
    <x v="55"/>
    <n v="2"/>
    <n v="129555.7"/>
    <n v="1"/>
    <n v="1"/>
    <n v="1"/>
    <n v="13601.79"/>
    <x v="1"/>
    <n v="21"/>
    <n v="3490"/>
    <n v="3"/>
    <n v="7"/>
    <n v="0.14285714285714285"/>
    <n v="73290"/>
    <x v="0"/>
    <x v="0"/>
    <s v="Low Risk"/>
  </r>
  <r>
    <n v="15805062"/>
    <n v="667"/>
    <x v="1"/>
    <s v="Male"/>
    <x v="16"/>
    <n v="1"/>
    <n v="87202.38"/>
    <n v="1"/>
    <n v="1"/>
    <n v="1"/>
    <n v="77866.91"/>
    <x v="1"/>
    <n v="10"/>
    <n v="1705"/>
    <n v="5"/>
    <n v="67"/>
    <n v="0.5"/>
    <n v="17050"/>
    <x v="0"/>
    <x v="0"/>
    <s v="High Risk"/>
  </r>
  <r>
    <n v="15660271"/>
    <n v="688"/>
    <x v="2"/>
    <s v="Male"/>
    <x v="28"/>
    <n v="8"/>
    <n v="146133.39000000001"/>
    <n v="1"/>
    <n v="1"/>
    <n v="1"/>
    <n v="175296.76"/>
    <x v="1"/>
    <n v="18"/>
    <n v="4172"/>
    <n v="1"/>
    <n v="104"/>
    <n v="5.5555555555555552E-2"/>
    <n v="75096"/>
    <x v="1"/>
    <x v="1"/>
    <s v="High Risk"/>
  </r>
  <r>
    <n v="15745295"/>
    <n v="727"/>
    <x v="1"/>
    <s v="Female"/>
    <x v="8"/>
    <n v="0"/>
    <n v="0"/>
    <n v="1"/>
    <n v="1"/>
    <n v="0"/>
    <n v="121751.03999999999"/>
    <x v="0"/>
    <n v="19"/>
    <n v="2561"/>
    <n v="6"/>
    <n v="170"/>
    <n v="0.31578947368421051"/>
    <n v="48659"/>
    <x v="0"/>
    <x v="0"/>
    <s v="High Risk"/>
  </r>
  <r>
    <n v="15719352"/>
    <n v="754"/>
    <x v="1"/>
    <s v="Male"/>
    <x v="2"/>
    <n v="6"/>
    <n v="170184.99"/>
    <n v="2"/>
    <n v="1"/>
    <n v="0"/>
    <n v="89593.26"/>
    <x v="1"/>
    <n v="28"/>
    <n v="4289"/>
    <n v="5"/>
    <n v="63"/>
    <n v="0.17857142857142858"/>
    <n v="120092"/>
    <x v="0"/>
    <x v="1"/>
    <s v="High Risk"/>
  </r>
  <r>
    <n v="15766575"/>
    <n v="612"/>
    <x v="2"/>
    <s v="Female"/>
    <x v="46"/>
    <n v="8"/>
    <n v="140745.32999999999"/>
    <n v="1"/>
    <n v="1"/>
    <n v="0"/>
    <n v="193437.89"/>
    <x v="0"/>
    <n v="24"/>
    <n v="3900"/>
    <n v="2"/>
    <n v="93"/>
    <n v="8.3333333333333329E-2"/>
    <n v="93600"/>
    <x v="0"/>
    <x v="1"/>
    <s v="High Risk"/>
  </r>
  <r>
    <n v="15594594"/>
    <n v="546"/>
    <x v="1"/>
    <s v="Male"/>
    <x v="0"/>
    <n v="7"/>
    <n v="139070.51"/>
    <n v="1"/>
    <n v="1"/>
    <n v="1"/>
    <n v="86945"/>
    <x v="1"/>
    <n v="2"/>
    <n v="3778"/>
    <n v="10"/>
    <n v="101"/>
    <n v="1"/>
    <n v="7556"/>
    <x v="0"/>
    <x v="1"/>
    <s v="High Risk"/>
  </r>
  <r>
    <n v="15646161"/>
    <n v="673"/>
    <x v="1"/>
    <s v="Female"/>
    <x v="24"/>
    <n v="8"/>
    <n v="0"/>
    <n v="2"/>
    <n v="1"/>
    <n v="1"/>
    <n v="183318.79"/>
    <x v="1"/>
    <n v="29"/>
    <n v="2090"/>
    <n v="9"/>
    <n v="16"/>
    <n v="0.31034482758620691"/>
    <n v="60610"/>
    <x v="1"/>
    <x v="1"/>
    <s v="Low Risk"/>
  </r>
  <r>
    <n v="15682585"/>
    <n v="593"/>
    <x v="0"/>
    <s v="Male"/>
    <x v="12"/>
    <n v="9"/>
    <n v="114193.24"/>
    <n v="1"/>
    <n v="1"/>
    <n v="0"/>
    <n v="71154.100000000006"/>
    <x v="1"/>
    <n v="27"/>
    <n v="263"/>
    <n v="5"/>
    <n v="168"/>
    <n v="0.18518518518518517"/>
    <n v="7101"/>
    <x v="0"/>
    <x v="3"/>
    <s v="High Risk"/>
  </r>
  <r>
    <n v="15603134"/>
    <n v="656"/>
    <x v="1"/>
    <s v="Female"/>
    <x v="20"/>
    <n v="10"/>
    <n v="167878.5"/>
    <n v="1"/>
    <n v="0"/>
    <n v="1"/>
    <n v="151887.16"/>
    <x v="1"/>
    <n v="28"/>
    <n v="4995"/>
    <n v="7"/>
    <n v="102"/>
    <n v="0.25"/>
    <n v="139860"/>
    <x v="1"/>
    <x v="3"/>
    <s v="High Risk"/>
  </r>
  <r>
    <n v="15636444"/>
    <n v="535"/>
    <x v="2"/>
    <s v="Female"/>
    <x v="47"/>
    <n v="5"/>
    <n v="141616.54999999999"/>
    <n v="2"/>
    <n v="1"/>
    <n v="1"/>
    <n v="75888.649999999994"/>
    <x v="1"/>
    <n v="19"/>
    <n v="3683"/>
    <n v="5"/>
    <n v="159"/>
    <n v="0.26315789473684209"/>
    <n v="69977"/>
    <x v="0"/>
    <x v="2"/>
    <s v="High Risk"/>
  </r>
  <r>
    <n v="15773456"/>
    <n v="678"/>
    <x v="2"/>
    <s v="Male"/>
    <x v="18"/>
    <n v="3"/>
    <n v="145747.67000000001"/>
    <n v="2"/>
    <n v="0"/>
    <n v="1"/>
    <n v="89566.74"/>
    <x v="1"/>
    <n v="26"/>
    <n v="1279"/>
    <n v="3"/>
    <n v="61"/>
    <n v="0.11538461538461539"/>
    <n v="33254"/>
    <x v="2"/>
    <x v="2"/>
    <s v="High Risk"/>
  </r>
  <r>
    <n v="15745307"/>
    <n v="477"/>
    <x v="1"/>
    <s v="Female"/>
    <x v="36"/>
    <n v="2"/>
    <n v="129120.64"/>
    <n v="1"/>
    <n v="0"/>
    <n v="1"/>
    <n v="26475.79"/>
    <x v="1"/>
    <n v="16"/>
    <n v="2212"/>
    <n v="7"/>
    <n v="109"/>
    <n v="0.4375"/>
    <n v="35392"/>
    <x v="1"/>
    <x v="0"/>
    <s v="High Risk"/>
  </r>
  <r>
    <n v="15604119"/>
    <n v="850"/>
    <x v="1"/>
    <s v="Male"/>
    <x v="12"/>
    <n v="7"/>
    <n v="110349.82"/>
    <n v="1"/>
    <n v="0"/>
    <n v="0"/>
    <n v="126355.8"/>
    <x v="1"/>
    <n v="23"/>
    <n v="3311"/>
    <n v="4"/>
    <n v="38"/>
    <n v="0.17391304347826086"/>
    <n v="76153"/>
    <x v="1"/>
    <x v="1"/>
    <s v="Medium Risk"/>
  </r>
  <r>
    <n v="15626900"/>
    <n v="427"/>
    <x v="0"/>
    <s v="Male"/>
    <x v="6"/>
    <n v="1"/>
    <n v="141325.56"/>
    <n v="1"/>
    <n v="1"/>
    <n v="1"/>
    <n v="93839.3"/>
    <x v="1"/>
    <n v="5"/>
    <n v="2278"/>
    <n v="2"/>
    <n v="87"/>
    <n v="0.4"/>
    <n v="11390"/>
    <x v="2"/>
    <x v="0"/>
    <s v="High Risk"/>
  </r>
  <r>
    <n v="15605447"/>
    <n v="752"/>
    <x v="0"/>
    <s v="Male"/>
    <x v="23"/>
    <n v="2"/>
    <n v="78653.84"/>
    <n v="1"/>
    <n v="1"/>
    <n v="0"/>
    <n v="7698.6"/>
    <x v="1"/>
    <n v="10"/>
    <n v="1273"/>
    <n v="6"/>
    <n v="114"/>
    <n v="0.6"/>
    <n v="12730"/>
    <x v="1"/>
    <x v="0"/>
    <s v="High Risk"/>
  </r>
  <r>
    <n v="15589030"/>
    <n v="649"/>
    <x v="0"/>
    <s v="Male"/>
    <x v="40"/>
    <n v="1"/>
    <n v="0"/>
    <n v="2"/>
    <n v="1"/>
    <n v="1"/>
    <n v="145593.85"/>
    <x v="1"/>
    <n v="21"/>
    <n v="722"/>
    <n v="9"/>
    <n v="6"/>
    <n v="0.42857142857142855"/>
    <n v="15162"/>
    <x v="1"/>
    <x v="0"/>
    <s v="Low Risk"/>
  </r>
  <r>
    <n v="15692463"/>
    <n v="799"/>
    <x v="1"/>
    <s v="Female"/>
    <x v="34"/>
    <n v="3"/>
    <n v="142253.65"/>
    <n v="1"/>
    <n v="1"/>
    <n v="0"/>
    <n v="45042.559999999998"/>
    <x v="1"/>
    <n v="2"/>
    <n v="1815"/>
    <n v="1"/>
    <n v="143"/>
    <n v="0.5"/>
    <n v="3630"/>
    <x v="0"/>
    <x v="2"/>
    <s v="High Risk"/>
  </r>
  <r>
    <n v="15712403"/>
    <n v="589"/>
    <x v="0"/>
    <s v="Female"/>
    <x v="22"/>
    <n v="1"/>
    <n v="0"/>
    <n v="1"/>
    <n v="1"/>
    <n v="0"/>
    <n v="61108.56"/>
    <x v="0"/>
    <n v="19"/>
    <n v="2045"/>
    <n v="7"/>
    <n v="136"/>
    <n v="0.36842105263157893"/>
    <n v="38855"/>
    <x v="0"/>
    <x v="0"/>
    <s v="High Risk"/>
  </r>
  <r>
    <n v="15811762"/>
    <n v="583"/>
    <x v="2"/>
    <s v="Female"/>
    <x v="41"/>
    <n v="6"/>
    <n v="115988.86"/>
    <n v="1"/>
    <n v="1"/>
    <n v="0"/>
    <n v="57553.98"/>
    <x v="0"/>
    <n v="29"/>
    <n v="1562"/>
    <n v="7"/>
    <n v="112"/>
    <n v="0.2413793103448276"/>
    <n v="45298"/>
    <x v="0"/>
    <x v="1"/>
    <s v="High Risk"/>
  </r>
  <r>
    <n v="15718673"/>
    <n v="839"/>
    <x v="1"/>
    <s v="Female"/>
    <x v="19"/>
    <n v="10"/>
    <n v="75592.429999999993"/>
    <n v="1"/>
    <n v="1"/>
    <n v="0"/>
    <n v="62674.42"/>
    <x v="1"/>
    <n v="16"/>
    <n v="3374"/>
    <n v="1"/>
    <n v="62"/>
    <n v="6.25E-2"/>
    <n v="53984"/>
    <x v="1"/>
    <x v="3"/>
    <s v="High Risk"/>
  </r>
  <r>
    <n v="15724282"/>
    <n v="540"/>
    <x v="2"/>
    <s v="Male"/>
    <x v="4"/>
    <n v="3"/>
    <n v="164113.04"/>
    <n v="2"/>
    <n v="1"/>
    <n v="1"/>
    <n v="12120.79"/>
    <x v="1"/>
    <n v="9"/>
    <n v="465"/>
    <n v="0"/>
    <n v="9"/>
    <n v="0"/>
    <n v="4185"/>
    <x v="0"/>
    <x v="2"/>
    <s v="Low Risk"/>
  </r>
  <r>
    <n v="15738181"/>
    <n v="850"/>
    <x v="0"/>
    <s v="Male"/>
    <x v="8"/>
    <n v="6"/>
    <n v="67996.23"/>
    <n v="2"/>
    <n v="0"/>
    <n v="0"/>
    <n v="50129.87"/>
    <x v="0"/>
    <n v="26"/>
    <n v="3949"/>
    <n v="5"/>
    <n v="11"/>
    <n v="0.19230769230769232"/>
    <n v="102674"/>
    <x v="1"/>
    <x v="1"/>
    <s v="Low Risk"/>
  </r>
  <r>
    <n v="15633648"/>
    <n v="696"/>
    <x v="1"/>
    <s v="Female"/>
    <x v="21"/>
    <n v="5"/>
    <n v="0"/>
    <n v="2"/>
    <n v="1"/>
    <n v="0"/>
    <n v="55022.43"/>
    <x v="1"/>
    <n v="28"/>
    <n v="2683"/>
    <n v="10"/>
    <n v="137"/>
    <n v="0.35714285714285715"/>
    <n v="75124"/>
    <x v="0"/>
    <x v="2"/>
    <s v="High Risk"/>
  </r>
  <r>
    <n v="15603323"/>
    <n v="660"/>
    <x v="1"/>
    <s v="Female"/>
    <x v="19"/>
    <n v="1"/>
    <n v="0"/>
    <n v="2"/>
    <n v="0"/>
    <n v="0"/>
    <n v="117834.91"/>
    <x v="1"/>
    <n v="8"/>
    <n v="3602"/>
    <n v="2"/>
    <n v="36"/>
    <n v="0.25"/>
    <n v="28816"/>
    <x v="0"/>
    <x v="0"/>
    <s v="Medium Risk"/>
  </r>
  <r>
    <n v="15583725"/>
    <n v="682"/>
    <x v="0"/>
    <s v="Male"/>
    <x v="36"/>
    <n v="1"/>
    <n v="138778.15"/>
    <n v="1"/>
    <n v="0"/>
    <n v="1"/>
    <n v="168840.23"/>
    <x v="1"/>
    <n v="24"/>
    <n v="2329"/>
    <n v="8"/>
    <n v="126"/>
    <n v="0.33333333333333331"/>
    <n v="55896"/>
    <x v="1"/>
    <x v="0"/>
    <s v="High Risk"/>
  </r>
  <r>
    <n v="15588350"/>
    <n v="744"/>
    <x v="0"/>
    <s v="Female"/>
    <x v="3"/>
    <n v="10"/>
    <n v="147832.15"/>
    <n v="1"/>
    <n v="0"/>
    <n v="1"/>
    <n v="24234.11"/>
    <x v="1"/>
    <n v="16"/>
    <n v="1257"/>
    <n v="1"/>
    <n v="22"/>
    <n v="6.25E-2"/>
    <n v="20112"/>
    <x v="2"/>
    <x v="3"/>
    <s v="Low Risk"/>
  </r>
  <r>
    <n v="15798398"/>
    <n v="785"/>
    <x v="0"/>
    <s v="Female"/>
    <x v="18"/>
    <n v="4"/>
    <n v="135438.39999999999"/>
    <n v="1"/>
    <n v="0"/>
    <n v="0"/>
    <n v="190627.01"/>
    <x v="1"/>
    <n v="11"/>
    <n v="2458"/>
    <n v="6"/>
    <n v="83"/>
    <n v="0.54545454545454541"/>
    <n v="27038"/>
    <x v="2"/>
    <x v="2"/>
    <s v="High Risk"/>
  </r>
  <r>
    <n v="15784844"/>
    <n v="752"/>
    <x v="1"/>
    <s v="Male"/>
    <x v="36"/>
    <n v="5"/>
    <n v="116060.08"/>
    <n v="1"/>
    <n v="1"/>
    <n v="0"/>
    <n v="156618.38"/>
    <x v="0"/>
    <n v="25"/>
    <n v="970"/>
    <n v="3"/>
    <n v="148"/>
    <n v="0.12"/>
    <n v="24250"/>
    <x v="0"/>
    <x v="2"/>
    <s v="High Risk"/>
  </r>
  <r>
    <n v="15580684"/>
    <n v="706"/>
    <x v="0"/>
    <s v="Female"/>
    <x v="6"/>
    <n v="5"/>
    <n v="112564.62"/>
    <n v="1"/>
    <n v="1"/>
    <n v="0"/>
    <n v="42334.38"/>
    <x v="1"/>
    <n v="2"/>
    <n v="4196"/>
    <n v="5"/>
    <n v="102"/>
    <n v="1"/>
    <n v="8392"/>
    <x v="0"/>
    <x v="2"/>
    <s v="High Risk"/>
  </r>
  <r>
    <n v="15809663"/>
    <n v="583"/>
    <x v="0"/>
    <s v="Female"/>
    <x v="7"/>
    <n v="1"/>
    <n v="125406.58"/>
    <n v="1"/>
    <n v="1"/>
    <n v="1"/>
    <n v="110784.42"/>
    <x v="1"/>
    <n v="25"/>
    <n v="4929"/>
    <n v="5"/>
    <n v="94"/>
    <n v="0.2"/>
    <n v="123225"/>
    <x v="0"/>
    <x v="0"/>
    <s v="High Risk"/>
  </r>
  <r>
    <n v="15640078"/>
    <n v="660"/>
    <x v="2"/>
    <s v="Female"/>
    <x v="2"/>
    <n v="5"/>
    <n v="135134.99"/>
    <n v="1"/>
    <n v="1"/>
    <n v="0"/>
    <n v="173683"/>
    <x v="0"/>
    <n v="7"/>
    <n v="2015"/>
    <n v="10"/>
    <n v="16"/>
    <n v="1"/>
    <n v="14105"/>
    <x v="0"/>
    <x v="2"/>
    <s v="Low Risk"/>
  </r>
  <r>
    <n v="15698786"/>
    <n v="819"/>
    <x v="0"/>
    <s v="Female"/>
    <x v="2"/>
    <n v="9"/>
    <n v="133102.92000000001"/>
    <n v="1"/>
    <n v="1"/>
    <n v="0"/>
    <n v="27046.46"/>
    <x v="0"/>
    <n v="28"/>
    <n v="3668"/>
    <n v="5"/>
    <n v="30"/>
    <n v="0.17857142857142858"/>
    <n v="102704"/>
    <x v="0"/>
    <x v="3"/>
    <s v="Low Risk"/>
  </r>
  <r>
    <n v="15569807"/>
    <n v="673"/>
    <x v="0"/>
    <s v="Female"/>
    <x v="10"/>
    <n v="8"/>
    <n v="42157.08"/>
    <n v="1"/>
    <n v="1"/>
    <n v="0"/>
    <n v="20598.59"/>
    <x v="0"/>
    <n v="19"/>
    <n v="890"/>
    <n v="2"/>
    <n v="152"/>
    <n v="0.10526315789473684"/>
    <n v="16910"/>
    <x v="0"/>
    <x v="1"/>
    <s v="High Risk"/>
  </r>
  <r>
    <n v="15730830"/>
    <n v="752"/>
    <x v="0"/>
    <s v="Female"/>
    <x v="33"/>
    <n v="3"/>
    <n v="0"/>
    <n v="2"/>
    <n v="1"/>
    <n v="1"/>
    <n v="104991.28"/>
    <x v="1"/>
    <n v="16"/>
    <n v="608"/>
    <n v="4"/>
    <n v="165"/>
    <n v="0.25"/>
    <n v="9728"/>
    <x v="0"/>
    <x v="2"/>
    <s v="High Risk"/>
  </r>
  <r>
    <n v="15805112"/>
    <n v="578"/>
    <x v="0"/>
    <s v="Male"/>
    <x v="16"/>
    <n v="7"/>
    <n v="82259.289999999994"/>
    <n v="1"/>
    <n v="1"/>
    <n v="0"/>
    <n v="8996.9699999999993"/>
    <x v="1"/>
    <n v="16"/>
    <n v="1779"/>
    <n v="8"/>
    <n v="99"/>
    <n v="0.5"/>
    <n v="28464"/>
    <x v="1"/>
    <x v="1"/>
    <s v="High Risk"/>
  </r>
  <r>
    <n v="15633064"/>
    <n v="438"/>
    <x v="0"/>
    <s v="Female"/>
    <x v="18"/>
    <n v="4"/>
    <n v="0"/>
    <n v="2"/>
    <n v="1"/>
    <n v="0"/>
    <n v="64420.5"/>
    <x v="1"/>
    <n v="1"/>
    <n v="1366"/>
    <n v="4"/>
    <n v="119"/>
    <n v="1"/>
    <n v="1366"/>
    <x v="1"/>
    <x v="2"/>
    <s v="High Risk"/>
  </r>
  <r>
    <n v="15703119"/>
    <n v="652"/>
    <x v="0"/>
    <s v="Male"/>
    <x v="16"/>
    <n v="6"/>
    <n v="0"/>
    <n v="2"/>
    <n v="1"/>
    <n v="1"/>
    <n v="145700.22"/>
    <x v="1"/>
    <n v="2"/>
    <n v="2785"/>
    <n v="4"/>
    <n v="53"/>
    <n v="1"/>
    <n v="5570"/>
    <x v="0"/>
    <x v="1"/>
    <s v="Medium Risk"/>
  </r>
  <r>
    <n v="15730447"/>
    <n v="629"/>
    <x v="0"/>
    <s v="Female"/>
    <x v="23"/>
    <n v="4"/>
    <n v="0"/>
    <n v="2"/>
    <n v="1"/>
    <n v="1"/>
    <n v="196335.48"/>
    <x v="1"/>
    <n v="8"/>
    <n v="3758"/>
    <n v="2"/>
    <n v="56"/>
    <n v="0.25"/>
    <n v="30064"/>
    <x v="1"/>
    <x v="2"/>
    <s v="Medium Risk"/>
  </r>
  <r>
    <n v="15813850"/>
    <n v="720"/>
    <x v="0"/>
    <s v="Male"/>
    <x v="37"/>
    <n v="7"/>
    <n v="0"/>
    <n v="1"/>
    <n v="1"/>
    <n v="1"/>
    <n v="14781.12"/>
    <x v="1"/>
    <n v="6"/>
    <n v="4292"/>
    <n v="10"/>
    <n v="94"/>
    <n v="1"/>
    <n v="25752"/>
    <x v="0"/>
    <x v="1"/>
    <s v="High Risk"/>
  </r>
  <r>
    <n v="15711889"/>
    <n v="668"/>
    <x v="0"/>
    <s v="Male"/>
    <x v="0"/>
    <n v="3"/>
    <n v="150461.07"/>
    <n v="1"/>
    <n v="1"/>
    <n v="0"/>
    <n v="108139.23"/>
    <x v="1"/>
    <n v="30"/>
    <n v="2322"/>
    <n v="4"/>
    <n v="114"/>
    <n v="0.13333333333333333"/>
    <n v="69660"/>
    <x v="2"/>
    <x v="2"/>
    <s v="High Risk"/>
  </r>
  <r>
    <n v="15664610"/>
    <n v="459"/>
    <x v="2"/>
    <s v="Male"/>
    <x v="36"/>
    <n v="4"/>
    <n v="133994.51999999999"/>
    <n v="1"/>
    <n v="1"/>
    <n v="1"/>
    <n v="19287.060000000001"/>
    <x v="0"/>
    <n v="6"/>
    <n v="4179"/>
    <n v="7"/>
    <n v="176"/>
    <n v="1"/>
    <n v="25074"/>
    <x v="2"/>
    <x v="2"/>
    <s v="High Risk"/>
  </r>
  <r>
    <n v="15751710"/>
    <n v="729"/>
    <x v="1"/>
    <s v="Male"/>
    <x v="8"/>
    <n v="8"/>
    <n v="164870.81"/>
    <n v="2"/>
    <n v="1"/>
    <n v="1"/>
    <n v="9567.39"/>
    <x v="1"/>
    <n v="27"/>
    <n v="3541"/>
    <n v="2"/>
    <n v="141"/>
    <n v="7.407407407407407E-2"/>
    <n v="95607"/>
    <x v="1"/>
    <x v="1"/>
    <s v="High Risk"/>
  </r>
  <r>
    <n v="15692926"/>
    <n v="498"/>
    <x v="2"/>
    <s v="Male"/>
    <x v="11"/>
    <n v="8"/>
    <n v="121702.73"/>
    <n v="1"/>
    <n v="1"/>
    <n v="1"/>
    <n v="132210.49"/>
    <x v="1"/>
    <n v="21"/>
    <n v="3164"/>
    <n v="4"/>
    <n v="36"/>
    <n v="0.19047619047619047"/>
    <n v="66444"/>
    <x v="1"/>
    <x v="1"/>
    <s v="Medium Risk"/>
  </r>
  <r>
    <n v="15813741"/>
    <n v="549"/>
    <x v="1"/>
    <s v="Male"/>
    <x v="11"/>
    <n v="6"/>
    <n v="193858.2"/>
    <n v="1"/>
    <n v="0"/>
    <n v="1"/>
    <n v="21600.11"/>
    <x v="1"/>
    <n v="15"/>
    <n v="233"/>
    <n v="7"/>
    <n v="36"/>
    <n v="0.46666666666666667"/>
    <n v="3495"/>
    <x v="0"/>
    <x v="1"/>
    <s v="Medium Risk"/>
  </r>
  <r>
    <n v="15698474"/>
    <n v="601"/>
    <x v="2"/>
    <s v="Female"/>
    <x v="41"/>
    <n v="1"/>
    <n v="131039.97"/>
    <n v="2"/>
    <n v="1"/>
    <n v="1"/>
    <n v="199661.5"/>
    <x v="1"/>
    <n v="6"/>
    <n v="2682"/>
    <n v="9"/>
    <n v="81"/>
    <n v="1"/>
    <n v="16092"/>
    <x v="0"/>
    <x v="0"/>
    <s v="High Risk"/>
  </r>
  <r>
    <n v="15568595"/>
    <n v="544"/>
    <x v="0"/>
    <s v="Male"/>
    <x v="55"/>
    <n v="9"/>
    <n v="113829.45"/>
    <n v="1"/>
    <n v="1"/>
    <n v="1"/>
    <n v="124341.49"/>
    <x v="1"/>
    <n v="4"/>
    <n v="4254"/>
    <n v="6"/>
    <n v="30"/>
    <n v="1"/>
    <n v="17016"/>
    <x v="1"/>
    <x v="3"/>
    <s v="Low Risk"/>
  </r>
  <r>
    <n v="15603065"/>
    <n v="751"/>
    <x v="0"/>
    <s v="Female"/>
    <x v="33"/>
    <n v="6"/>
    <n v="0"/>
    <n v="2"/>
    <n v="1"/>
    <n v="0"/>
    <n v="15766.1"/>
    <x v="1"/>
    <n v="29"/>
    <n v="4094"/>
    <n v="4"/>
    <n v="72"/>
    <n v="0.13793103448275862"/>
    <n v="118726"/>
    <x v="0"/>
    <x v="1"/>
    <s v="High Risk"/>
  </r>
  <r>
    <n v="15592937"/>
    <n v="632"/>
    <x v="2"/>
    <s v="Female"/>
    <x v="1"/>
    <n v="3"/>
    <n v="81877.38"/>
    <n v="1"/>
    <n v="1"/>
    <n v="1"/>
    <n v="33642.21"/>
    <x v="1"/>
    <n v="25"/>
    <n v="2265"/>
    <n v="10"/>
    <n v="106"/>
    <n v="0.4"/>
    <n v="56625"/>
    <x v="1"/>
    <x v="2"/>
    <s v="High Risk"/>
  </r>
  <r>
    <n v="15699637"/>
    <n v="694"/>
    <x v="1"/>
    <s v="Male"/>
    <x v="38"/>
    <n v="8"/>
    <n v="116326.07"/>
    <n v="1"/>
    <n v="1"/>
    <n v="1"/>
    <n v="117704.65"/>
    <x v="1"/>
    <n v="21"/>
    <n v="2924"/>
    <n v="10"/>
    <n v="169"/>
    <n v="0.47619047619047616"/>
    <n v="61404"/>
    <x v="0"/>
    <x v="1"/>
    <s v="High Risk"/>
  </r>
  <r>
    <n v="15667215"/>
    <n v="678"/>
    <x v="0"/>
    <s v="Male"/>
    <x v="8"/>
    <n v="2"/>
    <n v="0"/>
    <n v="2"/>
    <n v="1"/>
    <n v="1"/>
    <n v="58803.28"/>
    <x v="1"/>
    <n v="27"/>
    <n v="3514"/>
    <n v="9"/>
    <n v="156"/>
    <n v="0.33333333333333331"/>
    <n v="94878"/>
    <x v="0"/>
    <x v="0"/>
    <s v="High Risk"/>
  </r>
  <r>
    <n v="15788659"/>
    <n v="695"/>
    <x v="0"/>
    <s v="Male"/>
    <x v="17"/>
    <n v="4"/>
    <n v="0"/>
    <n v="2"/>
    <n v="1"/>
    <n v="1"/>
    <n v="137537.22"/>
    <x v="1"/>
    <n v="21"/>
    <n v="3358"/>
    <n v="6"/>
    <n v="88"/>
    <n v="0.2857142857142857"/>
    <n v="70518"/>
    <x v="0"/>
    <x v="2"/>
    <s v="High Risk"/>
  </r>
  <r>
    <n v="15763218"/>
    <n v="661"/>
    <x v="0"/>
    <s v="Female"/>
    <x v="1"/>
    <n v="1"/>
    <n v="0"/>
    <n v="2"/>
    <n v="0"/>
    <n v="1"/>
    <n v="131300.68"/>
    <x v="1"/>
    <n v="17"/>
    <n v="4201"/>
    <n v="9"/>
    <n v="32"/>
    <n v="0.52941176470588236"/>
    <n v="71417"/>
    <x v="2"/>
    <x v="0"/>
    <s v="Medium Risk"/>
  </r>
  <r>
    <n v="15645772"/>
    <n v="661"/>
    <x v="0"/>
    <s v="Male"/>
    <x v="19"/>
    <n v="9"/>
    <n v="0"/>
    <n v="2"/>
    <n v="1"/>
    <n v="1"/>
    <n v="84174.81"/>
    <x v="1"/>
    <n v="24"/>
    <n v="478"/>
    <n v="6"/>
    <n v="31"/>
    <n v="0.25"/>
    <n v="11472"/>
    <x v="1"/>
    <x v="3"/>
    <s v="Medium Risk"/>
  </r>
  <r>
    <n v="15725511"/>
    <n v="559"/>
    <x v="0"/>
    <s v="Female"/>
    <x v="8"/>
    <n v="3"/>
    <n v="127070.73"/>
    <n v="1"/>
    <n v="0"/>
    <n v="1"/>
    <n v="160941.78"/>
    <x v="1"/>
    <n v="19"/>
    <n v="386"/>
    <n v="4"/>
    <n v="89"/>
    <n v="0.21052631578947367"/>
    <n v="7334"/>
    <x v="0"/>
    <x v="2"/>
    <s v="High Risk"/>
  </r>
  <r>
    <n v="15575024"/>
    <n v="503"/>
    <x v="0"/>
    <s v="Male"/>
    <x v="6"/>
    <n v="3"/>
    <n v="0"/>
    <n v="2"/>
    <n v="1"/>
    <n v="1"/>
    <n v="143954.99"/>
    <x v="1"/>
    <n v="6"/>
    <n v="3336"/>
    <n v="2"/>
    <n v="60"/>
    <n v="0.33333333333333331"/>
    <n v="20016"/>
    <x v="1"/>
    <x v="2"/>
    <s v="Medium Risk"/>
  </r>
  <r>
    <n v="15640825"/>
    <n v="695"/>
    <x v="1"/>
    <s v="Male"/>
    <x v="17"/>
    <n v="3"/>
    <n v="122549.64"/>
    <n v="1"/>
    <n v="1"/>
    <n v="1"/>
    <n v="56297.85"/>
    <x v="1"/>
    <n v="17"/>
    <n v="204"/>
    <n v="8"/>
    <n v="2"/>
    <n v="0.47058823529411764"/>
    <n v="3468"/>
    <x v="0"/>
    <x v="2"/>
    <s v="Low Risk"/>
  </r>
  <r>
    <n v="15662397"/>
    <n v="640"/>
    <x v="0"/>
    <s v="Female"/>
    <x v="0"/>
    <n v="5"/>
    <n v="176099.13"/>
    <n v="1"/>
    <n v="1"/>
    <n v="1"/>
    <n v="8404.73"/>
    <x v="1"/>
    <n v="4"/>
    <n v="2638"/>
    <n v="0"/>
    <n v="9"/>
    <n v="0"/>
    <n v="10552"/>
    <x v="2"/>
    <x v="2"/>
    <s v="Low Risk"/>
  </r>
  <r>
    <n v="15576368"/>
    <n v="624"/>
    <x v="2"/>
    <s v="Female"/>
    <x v="36"/>
    <n v="3"/>
    <n v="122388.38"/>
    <n v="2"/>
    <n v="0"/>
    <n v="0"/>
    <n v="30020.09"/>
    <x v="1"/>
    <n v="13"/>
    <n v="864"/>
    <n v="3"/>
    <n v="175"/>
    <n v="0.23076923076923078"/>
    <n v="11232"/>
    <x v="0"/>
    <x v="2"/>
    <s v="High Risk"/>
  </r>
  <r>
    <n v="15674991"/>
    <n v="667"/>
    <x v="0"/>
    <s v="Male"/>
    <x v="0"/>
    <n v="9"/>
    <n v="0"/>
    <n v="2"/>
    <n v="0"/>
    <n v="1"/>
    <n v="58137.42"/>
    <x v="1"/>
    <n v="11"/>
    <n v="4901"/>
    <n v="10"/>
    <n v="97"/>
    <n v="0.90909090909090906"/>
    <n v="53911"/>
    <x v="0"/>
    <x v="3"/>
    <s v="High Risk"/>
  </r>
  <r>
    <n v="15721024"/>
    <n v="642"/>
    <x v="0"/>
    <s v="Male"/>
    <x v="28"/>
    <n v="0"/>
    <n v="0"/>
    <n v="1"/>
    <n v="0"/>
    <n v="0"/>
    <n v="47472.68"/>
    <x v="1"/>
    <n v="19"/>
    <n v="4614"/>
    <n v="9"/>
    <n v="27"/>
    <n v="0.47368421052631576"/>
    <n v="87666"/>
    <x v="0"/>
    <x v="0"/>
    <s v="Low Risk"/>
  </r>
  <r>
    <n v="15745621"/>
    <n v="640"/>
    <x v="1"/>
    <s v="Female"/>
    <x v="15"/>
    <n v="6"/>
    <n v="118879.35"/>
    <n v="2"/>
    <n v="1"/>
    <n v="1"/>
    <n v="19131.71"/>
    <x v="1"/>
    <n v="24"/>
    <n v="4790"/>
    <n v="8"/>
    <n v="116"/>
    <n v="0.33333333333333331"/>
    <n v="114960"/>
    <x v="0"/>
    <x v="1"/>
    <s v="High Risk"/>
  </r>
  <r>
    <n v="15642394"/>
    <n v="529"/>
    <x v="1"/>
    <s v="Male"/>
    <x v="12"/>
    <n v="5"/>
    <n v="0"/>
    <n v="2"/>
    <n v="1"/>
    <n v="1"/>
    <n v="187288.5"/>
    <x v="1"/>
    <n v="9"/>
    <n v="3572"/>
    <n v="10"/>
    <n v="152"/>
    <n v="1"/>
    <n v="32148"/>
    <x v="1"/>
    <x v="2"/>
    <s v="High Risk"/>
  </r>
  <r>
    <n v="15754605"/>
    <n v="563"/>
    <x v="0"/>
    <s v="Female"/>
    <x v="2"/>
    <n v="5"/>
    <n v="0"/>
    <n v="2"/>
    <n v="1"/>
    <n v="1"/>
    <n v="17603.810000000001"/>
    <x v="1"/>
    <n v="23"/>
    <n v="3961"/>
    <n v="10"/>
    <n v="12"/>
    <n v="0.43478260869565216"/>
    <n v="91103"/>
    <x v="1"/>
    <x v="2"/>
    <s v="Low Risk"/>
  </r>
  <r>
    <n v="15607040"/>
    <n v="593"/>
    <x v="1"/>
    <s v="Female"/>
    <x v="16"/>
    <n v="4"/>
    <n v="88736.44"/>
    <n v="2"/>
    <n v="1"/>
    <n v="0"/>
    <n v="67020.03"/>
    <x v="1"/>
    <n v="15"/>
    <n v="2210"/>
    <n v="3"/>
    <n v="48"/>
    <n v="0.2"/>
    <n v="33150"/>
    <x v="0"/>
    <x v="2"/>
    <s v="Medium Risk"/>
  </r>
  <r>
    <n v="15715142"/>
    <n v="739"/>
    <x v="2"/>
    <s v="Male"/>
    <x v="13"/>
    <n v="7"/>
    <n v="102703.62"/>
    <n v="1"/>
    <n v="0"/>
    <n v="1"/>
    <n v="147802.94"/>
    <x v="0"/>
    <n v="13"/>
    <n v="814"/>
    <n v="4"/>
    <n v="44"/>
    <n v="0.30769230769230771"/>
    <n v="10582"/>
    <x v="1"/>
    <x v="1"/>
    <s v="Medium Risk"/>
  </r>
  <r>
    <n v="15810978"/>
    <n v="788"/>
    <x v="1"/>
    <s v="Female"/>
    <x v="53"/>
    <n v="1"/>
    <n v="0"/>
    <n v="2"/>
    <n v="1"/>
    <n v="1"/>
    <n v="41610.620000000003"/>
    <x v="1"/>
    <n v="3"/>
    <n v="4930"/>
    <n v="0"/>
    <n v="75"/>
    <n v="0"/>
    <n v="14790"/>
    <x v="1"/>
    <x v="0"/>
    <s v="High Risk"/>
  </r>
  <r>
    <n v="15668886"/>
    <n v="684"/>
    <x v="1"/>
    <s v="Female"/>
    <x v="16"/>
    <n v="3"/>
    <n v="0"/>
    <n v="2"/>
    <n v="1"/>
    <n v="0"/>
    <n v="44255.65"/>
    <x v="1"/>
    <n v="28"/>
    <n v="710"/>
    <n v="9"/>
    <n v="85"/>
    <n v="0.32142857142857145"/>
    <n v="19880"/>
    <x v="0"/>
    <x v="2"/>
    <s v="High Risk"/>
  </r>
  <r>
    <n v="15780804"/>
    <n v="482"/>
    <x v="0"/>
    <s v="Male"/>
    <x v="30"/>
    <n v="5"/>
    <n v="97318.25"/>
    <n v="1"/>
    <n v="0"/>
    <n v="1"/>
    <n v="78416.14"/>
    <x v="1"/>
    <n v="18"/>
    <n v="3771"/>
    <n v="7"/>
    <n v="39"/>
    <n v="0.3888888888888889"/>
    <n v="67878"/>
    <x v="0"/>
    <x v="2"/>
    <s v="Medium Risk"/>
  </r>
  <r>
    <n v="15613880"/>
    <n v="591"/>
    <x v="1"/>
    <s v="Male"/>
    <x v="14"/>
    <n v="5"/>
    <n v="128468.69"/>
    <n v="1"/>
    <n v="0"/>
    <n v="1"/>
    <n v="137254.54999999999"/>
    <x v="1"/>
    <n v="21"/>
    <n v="1848"/>
    <n v="6"/>
    <n v="6"/>
    <n v="0.2857142857142857"/>
    <n v="38808"/>
    <x v="2"/>
    <x v="2"/>
    <s v="Low Risk"/>
  </r>
  <r>
    <n v="15775238"/>
    <n v="651"/>
    <x v="2"/>
    <s v="Female"/>
    <x v="1"/>
    <n v="4"/>
    <n v="133432.59"/>
    <n v="1"/>
    <n v="0"/>
    <n v="1"/>
    <n v="151303.48000000001"/>
    <x v="1"/>
    <n v="13"/>
    <n v="3473"/>
    <n v="8"/>
    <n v="86"/>
    <n v="0.61538461538461542"/>
    <n v="45149"/>
    <x v="0"/>
    <x v="2"/>
    <s v="High Risk"/>
  </r>
  <r>
    <n v="15786905"/>
    <n v="749"/>
    <x v="2"/>
    <s v="Female"/>
    <x v="20"/>
    <n v="8"/>
    <n v="141782.57"/>
    <n v="2"/>
    <n v="0"/>
    <n v="0"/>
    <n v="86333.63"/>
    <x v="1"/>
    <n v="21"/>
    <n v="1154"/>
    <n v="8"/>
    <n v="86"/>
    <n v="0.38095238095238093"/>
    <n v="24234"/>
    <x v="0"/>
    <x v="1"/>
    <s v="High Risk"/>
  </r>
  <r>
    <n v="15747867"/>
    <n v="583"/>
    <x v="0"/>
    <s v="Male"/>
    <x v="9"/>
    <n v="9"/>
    <n v="135125.28"/>
    <n v="1"/>
    <n v="0"/>
    <n v="0"/>
    <n v="89801.9"/>
    <x v="1"/>
    <n v="6"/>
    <n v="3748"/>
    <n v="1"/>
    <n v="144"/>
    <n v="0.16666666666666666"/>
    <n v="22488"/>
    <x v="1"/>
    <x v="3"/>
    <s v="High Risk"/>
  </r>
  <r>
    <n v="15600337"/>
    <n v="661"/>
    <x v="1"/>
    <s v="Male"/>
    <x v="0"/>
    <n v="2"/>
    <n v="178820.91"/>
    <n v="1"/>
    <n v="0"/>
    <n v="0"/>
    <n v="29358.57"/>
    <x v="0"/>
    <n v="3"/>
    <n v="1653"/>
    <n v="3"/>
    <n v="120"/>
    <n v="1"/>
    <n v="4959"/>
    <x v="1"/>
    <x v="0"/>
    <s v="High Risk"/>
  </r>
  <r>
    <n v="15801277"/>
    <n v="715"/>
    <x v="0"/>
    <s v="Female"/>
    <x v="8"/>
    <n v="2"/>
    <n v="112212.14"/>
    <n v="2"/>
    <n v="1"/>
    <n v="1"/>
    <n v="181600.72"/>
    <x v="1"/>
    <n v="1"/>
    <n v="4325"/>
    <n v="4"/>
    <n v="118"/>
    <n v="1"/>
    <n v="4325"/>
    <x v="0"/>
    <x v="0"/>
    <s v="High Risk"/>
  </r>
  <r>
    <n v="15579334"/>
    <n v="769"/>
    <x v="2"/>
    <s v="Female"/>
    <x v="13"/>
    <n v="5"/>
    <n v="126674.81"/>
    <n v="1"/>
    <n v="1"/>
    <n v="0"/>
    <n v="124118.71"/>
    <x v="0"/>
    <n v="2"/>
    <n v="3644"/>
    <n v="6"/>
    <n v="49"/>
    <n v="1"/>
    <n v="7288"/>
    <x v="2"/>
    <x v="2"/>
    <s v="Medium Risk"/>
  </r>
  <r>
    <n v="15802741"/>
    <n v="625"/>
    <x v="0"/>
    <s v="Female"/>
    <x v="21"/>
    <n v="7"/>
    <n v="136294.97"/>
    <n v="1"/>
    <n v="1"/>
    <n v="0"/>
    <n v="38867.46"/>
    <x v="0"/>
    <n v="28"/>
    <n v="4389"/>
    <n v="1"/>
    <n v="47"/>
    <n v="3.5714285714285712E-2"/>
    <n v="122892"/>
    <x v="0"/>
    <x v="1"/>
    <s v="Medium Risk"/>
  </r>
  <r>
    <n v="15720649"/>
    <n v="641"/>
    <x v="0"/>
    <s v="Female"/>
    <x v="18"/>
    <n v="5"/>
    <n v="66392.639999999999"/>
    <n v="1"/>
    <n v="1"/>
    <n v="0"/>
    <n v="31106.67"/>
    <x v="1"/>
    <n v="21"/>
    <n v="3207"/>
    <n v="3"/>
    <n v="167"/>
    <n v="0.14285714285714285"/>
    <n v="67347"/>
    <x v="0"/>
    <x v="2"/>
    <s v="High Risk"/>
  </r>
  <r>
    <n v="15589493"/>
    <n v="716"/>
    <x v="2"/>
    <s v="Male"/>
    <x v="7"/>
    <n v="1"/>
    <n v="122552.34"/>
    <n v="2"/>
    <n v="1"/>
    <n v="0"/>
    <n v="67611.360000000001"/>
    <x v="1"/>
    <n v="16"/>
    <n v="2033"/>
    <n v="1"/>
    <n v="49"/>
    <n v="6.25E-2"/>
    <n v="32528"/>
    <x v="0"/>
    <x v="0"/>
    <s v="Medium Risk"/>
  </r>
  <r>
    <n v="15688251"/>
    <n v="767"/>
    <x v="0"/>
    <s v="Male"/>
    <x v="3"/>
    <n v="1"/>
    <n v="76408.850000000006"/>
    <n v="2"/>
    <n v="1"/>
    <n v="0"/>
    <n v="77837.63"/>
    <x v="1"/>
    <n v="1"/>
    <n v="4026"/>
    <n v="8"/>
    <n v="81"/>
    <n v="1"/>
    <n v="4026"/>
    <x v="1"/>
    <x v="0"/>
    <s v="High Risk"/>
  </r>
  <r>
    <n v="15665238"/>
    <n v="745"/>
    <x v="2"/>
    <s v="Male"/>
    <x v="18"/>
    <n v="8"/>
    <n v="145071.24"/>
    <n v="1"/>
    <n v="0"/>
    <n v="0"/>
    <n v="6078.46"/>
    <x v="1"/>
    <n v="26"/>
    <n v="3694"/>
    <n v="4"/>
    <n v="118"/>
    <n v="0.15384615384615385"/>
    <n v="96044"/>
    <x v="1"/>
    <x v="1"/>
    <s v="High Risk"/>
  </r>
  <r>
    <n v="15740900"/>
    <n v="589"/>
    <x v="0"/>
    <s v="Male"/>
    <x v="10"/>
    <n v="6"/>
    <n v="0"/>
    <n v="2"/>
    <n v="1"/>
    <n v="1"/>
    <n v="177896.92"/>
    <x v="1"/>
    <n v="19"/>
    <n v="2430"/>
    <n v="6"/>
    <n v="4"/>
    <n v="0.31578947368421051"/>
    <n v="46170"/>
    <x v="1"/>
    <x v="1"/>
    <s v="Low Risk"/>
  </r>
  <r>
    <n v="15681068"/>
    <n v="796"/>
    <x v="0"/>
    <s v="Female"/>
    <x v="13"/>
    <n v="2"/>
    <n v="109730.22"/>
    <n v="1"/>
    <n v="1"/>
    <n v="1"/>
    <n v="123882.73"/>
    <x v="1"/>
    <n v="13"/>
    <n v="548"/>
    <n v="10"/>
    <n v="2"/>
    <n v="0.76923076923076927"/>
    <n v="7124"/>
    <x v="1"/>
    <x v="0"/>
    <s v="Low Risk"/>
  </r>
  <r>
    <n v="15748625"/>
    <n v="664"/>
    <x v="0"/>
    <s v="Male"/>
    <x v="38"/>
    <n v="6"/>
    <n v="0"/>
    <n v="2"/>
    <n v="1"/>
    <n v="1"/>
    <n v="15304.08"/>
    <x v="1"/>
    <n v="14"/>
    <n v="4785"/>
    <n v="2"/>
    <n v="87"/>
    <n v="0.14285714285714285"/>
    <n v="66990"/>
    <x v="0"/>
    <x v="1"/>
    <s v="High Risk"/>
  </r>
  <r>
    <n v="15727299"/>
    <n v="445"/>
    <x v="1"/>
    <s v="Male"/>
    <x v="46"/>
    <n v="1"/>
    <n v="64119.38"/>
    <n v="1"/>
    <n v="1"/>
    <n v="1"/>
    <n v="76569.64"/>
    <x v="0"/>
    <n v="3"/>
    <n v="1059"/>
    <n v="1"/>
    <n v="92"/>
    <n v="0.33333333333333331"/>
    <n v="3177"/>
    <x v="0"/>
    <x v="0"/>
    <s v="High Risk"/>
  </r>
  <r>
    <n v="15620204"/>
    <n v="543"/>
    <x v="2"/>
    <s v="Female"/>
    <x v="38"/>
    <n v="1"/>
    <n v="106138.33"/>
    <n v="2"/>
    <n v="1"/>
    <n v="1"/>
    <n v="120657.32"/>
    <x v="0"/>
    <n v="29"/>
    <n v="500"/>
    <n v="1"/>
    <n v="153"/>
    <n v="3.4482758620689655E-2"/>
    <n v="14500"/>
    <x v="0"/>
    <x v="0"/>
    <s v="High Risk"/>
  </r>
  <r>
    <n v="15669516"/>
    <n v="746"/>
    <x v="1"/>
    <s v="Male"/>
    <x v="18"/>
    <n v="2"/>
    <n v="0"/>
    <n v="2"/>
    <n v="1"/>
    <n v="1"/>
    <n v="16436.560000000001"/>
    <x v="1"/>
    <n v="23"/>
    <n v="1236"/>
    <n v="7"/>
    <n v="57"/>
    <n v="0.30434782608695654"/>
    <n v="28428"/>
    <x v="0"/>
    <x v="0"/>
    <s v="Medium Risk"/>
  </r>
  <r>
    <n v="15736534"/>
    <n v="742"/>
    <x v="2"/>
    <s v="Male"/>
    <x v="19"/>
    <n v="0"/>
    <n v="181656.51"/>
    <n v="1"/>
    <n v="1"/>
    <n v="1"/>
    <n v="107667.91"/>
    <x v="1"/>
    <n v="28"/>
    <n v="241"/>
    <n v="8"/>
    <n v="28"/>
    <n v="0.2857142857142857"/>
    <n v="6748"/>
    <x v="1"/>
    <x v="0"/>
    <s v="Low Risk"/>
  </r>
  <r>
    <n v="15803457"/>
    <n v="750"/>
    <x v="0"/>
    <s v="Female"/>
    <x v="15"/>
    <n v="5"/>
    <n v="0"/>
    <n v="2"/>
    <n v="1"/>
    <n v="0"/>
    <n v="95611.47"/>
    <x v="1"/>
    <n v="30"/>
    <n v="2937"/>
    <n v="2"/>
    <n v="43"/>
    <n v="6.6666666666666666E-2"/>
    <n v="88110"/>
    <x v="0"/>
    <x v="2"/>
    <s v="Medium Risk"/>
  </r>
  <r>
    <n v="15659098"/>
    <n v="669"/>
    <x v="0"/>
    <s v="Male"/>
    <x v="33"/>
    <n v="7"/>
    <n v="95128.86"/>
    <n v="1"/>
    <n v="0"/>
    <n v="0"/>
    <n v="19799.259999999998"/>
    <x v="1"/>
    <n v="8"/>
    <n v="3414"/>
    <n v="10"/>
    <n v="71"/>
    <n v="1"/>
    <n v="27312"/>
    <x v="0"/>
    <x v="1"/>
    <s v="High Risk"/>
  </r>
  <r>
    <n v="15603436"/>
    <n v="594"/>
    <x v="1"/>
    <s v="Female"/>
    <x v="23"/>
    <n v="2"/>
    <n v="126615.94"/>
    <n v="2"/>
    <n v="0"/>
    <n v="1"/>
    <n v="123214.74"/>
    <x v="1"/>
    <n v="4"/>
    <n v="1937"/>
    <n v="6"/>
    <n v="52"/>
    <n v="1"/>
    <n v="7748"/>
    <x v="0"/>
    <x v="0"/>
    <s v="Medium Risk"/>
  </r>
  <r>
    <n v="15566292"/>
    <n v="574"/>
    <x v="1"/>
    <s v="Male"/>
    <x v="18"/>
    <n v="1"/>
    <n v="0"/>
    <n v="2"/>
    <n v="0"/>
    <n v="1"/>
    <n v="71709.119999999995"/>
    <x v="1"/>
    <n v="22"/>
    <n v="1091"/>
    <n v="1"/>
    <n v="62"/>
    <n v="4.5454545454545456E-2"/>
    <n v="24002"/>
    <x v="0"/>
    <x v="0"/>
    <s v="High Risk"/>
  </r>
  <r>
    <n v="15808621"/>
    <n v="659"/>
    <x v="2"/>
    <s v="Male"/>
    <x v="18"/>
    <n v="2"/>
    <n v="76190.48"/>
    <n v="2"/>
    <n v="1"/>
    <n v="1"/>
    <n v="149066.14000000001"/>
    <x v="1"/>
    <n v="3"/>
    <n v="876"/>
    <n v="1"/>
    <n v="135"/>
    <n v="0.33333333333333331"/>
    <n v="2628"/>
    <x v="0"/>
    <x v="0"/>
    <s v="High Risk"/>
  </r>
  <r>
    <n v="15580148"/>
    <n v="750"/>
    <x v="2"/>
    <s v="Male"/>
    <x v="20"/>
    <n v="5"/>
    <n v="168286.81"/>
    <n v="3"/>
    <n v="1"/>
    <n v="0"/>
    <n v="20451.990000000002"/>
    <x v="0"/>
    <n v="17"/>
    <n v="2408"/>
    <n v="4"/>
    <n v="172"/>
    <n v="0.23529411764705882"/>
    <n v="40936"/>
    <x v="0"/>
    <x v="2"/>
    <s v="High Risk"/>
  </r>
  <r>
    <n v="15776231"/>
    <n v="626"/>
    <x v="2"/>
    <s v="Male"/>
    <x v="12"/>
    <n v="4"/>
    <n v="88109.81"/>
    <n v="1"/>
    <n v="1"/>
    <n v="1"/>
    <n v="32825.5"/>
    <x v="1"/>
    <n v="7"/>
    <n v="2794"/>
    <n v="6"/>
    <n v="99"/>
    <n v="0.8571428571428571"/>
    <n v="19558"/>
    <x v="0"/>
    <x v="2"/>
    <s v="High Risk"/>
  </r>
  <r>
    <n v="15773809"/>
    <n v="620"/>
    <x v="0"/>
    <s v="Male"/>
    <x v="0"/>
    <n v="4"/>
    <n v="0"/>
    <n v="2"/>
    <n v="1"/>
    <n v="0"/>
    <n v="6232.31"/>
    <x v="1"/>
    <n v="28"/>
    <n v="1914"/>
    <n v="6"/>
    <n v="38"/>
    <n v="0.21428571428571427"/>
    <n v="53592"/>
    <x v="1"/>
    <x v="2"/>
    <s v="Medium Risk"/>
  </r>
  <r>
    <n v="15649423"/>
    <n v="580"/>
    <x v="0"/>
    <s v="Female"/>
    <x v="12"/>
    <n v="8"/>
    <n v="0"/>
    <n v="2"/>
    <n v="0"/>
    <n v="1"/>
    <n v="10357.030000000001"/>
    <x v="1"/>
    <n v="16"/>
    <n v="982"/>
    <n v="4"/>
    <n v="177"/>
    <n v="0.25"/>
    <n v="15712"/>
    <x v="0"/>
    <x v="1"/>
    <s v="High Risk"/>
  </r>
  <r>
    <n v="15734886"/>
    <n v="686"/>
    <x v="0"/>
    <s v="Female"/>
    <x v="10"/>
    <n v="3"/>
    <n v="123971.51"/>
    <n v="2"/>
    <n v="1"/>
    <n v="0"/>
    <n v="147794.63"/>
    <x v="1"/>
    <n v="21"/>
    <n v="1300"/>
    <n v="6"/>
    <n v="138"/>
    <n v="0.2857142857142857"/>
    <n v="27300"/>
    <x v="0"/>
    <x v="2"/>
    <s v="High Risk"/>
  </r>
  <r>
    <n v="15722548"/>
    <n v="540"/>
    <x v="0"/>
    <s v="Male"/>
    <x v="36"/>
    <n v="0"/>
    <n v="148116.48000000001"/>
    <n v="1"/>
    <n v="0"/>
    <n v="0"/>
    <n v="116973.48"/>
    <x v="1"/>
    <n v="18"/>
    <n v="551"/>
    <n v="2"/>
    <n v="6"/>
    <n v="0.1111111111111111"/>
    <n v="9918"/>
    <x v="0"/>
    <x v="0"/>
    <s v="Low Risk"/>
  </r>
  <r>
    <n v="15650288"/>
    <n v="634"/>
    <x v="2"/>
    <s v="Male"/>
    <x v="12"/>
    <n v="6"/>
    <n v="116269.01"/>
    <n v="1"/>
    <n v="1"/>
    <n v="0"/>
    <n v="129964.94"/>
    <x v="1"/>
    <n v="10"/>
    <n v="1828"/>
    <n v="6"/>
    <n v="107"/>
    <n v="0.6"/>
    <n v="18280"/>
    <x v="2"/>
    <x v="1"/>
    <s v="High Risk"/>
  </r>
  <r>
    <n v="15629448"/>
    <n v="632"/>
    <x v="1"/>
    <s v="Male"/>
    <x v="16"/>
    <n v="1"/>
    <n v="120599.21"/>
    <n v="1"/>
    <n v="1"/>
    <n v="0"/>
    <n v="92816.86"/>
    <x v="1"/>
    <n v="9"/>
    <n v="2913"/>
    <n v="1"/>
    <n v="175"/>
    <n v="0.1111111111111111"/>
    <n v="26217"/>
    <x v="0"/>
    <x v="0"/>
    <s v="High Risk"/>
  </r>
  <r>
    <n v="15716164"/>
    <n v="501"/>
    <x v="0"/>
    <s v="Female"/>
    <x v="1"/>
    <n v="3"/>
    <n v="144260.5"/>
    <n v="1"/>
    <n v="1"/>
    <n v="0"/>
    <n v="172114.67"/>
    <x v="1"/>
    <n v="14"/>
    <n v="3899"/>
    <n v="2"/>
    <n v="101"/>
    <n v="0.14285714285714285"/>
    <n v="54586"/>
    <x v="0"/>
    <x v="2"/>
    <s v="High Risk"/>
  </r>
  <r>
    <n v="15807609"/>
    <n v="650"/>
    <x v="1"/>
    <s v="Female"/>
    <x v="11"/>
    <n v="3"/>
    <n v="86605.5"/>
    <n v="3"/>
    <n v="1"/>
    <n v="0"/>
    <n v="16649.310000000001"/>
    <x v="0"/>
    <n v="27"/>
    <n v="3671"/>
    <n v="8"/>
    <n v="145"/>
    <n v="0.29629629629629628"/>
    <n v="99117"/>
    <x v="0"/>
    <x v="2"/>
    <s v="High Risk"/>
  </r>
  <r>
    <n v="15578977"/>
    <n v="786"/>
    <x v="0"/>
    <s v="Male"/>
    <x v="10"/>
    <n v="9"/>
    <n v="0"/>
    <n v="2"/>
    <n v="1"/>
    <n v="0"/>
    <n v="144517.19"/>
    <x v="1"/>
    <n v="20"/>
    <n v="2155"/>
    <n v="7"/>
    <n v="145"/>
    <n v="0.35"/>
    <n v="43100"/>
    <x v="1"/>
    <x v="3"/>
    <s v="High Risk"/>
  </r>
  <r>
    <n v="15677369"/>
    <n v="554"/>
    <x v="2"/>
    <s v="Female"/>
    <x v="24"/>
    <n v="4"/>
    <n v="58629.97"/>
    <n v="1"/>
    <n v="0"/>
    <n v="0"/>
    <n v="182038.6"/>
    <x v="1"/>
    <n v="5"/>
    <n v="2403"/>
    <n v="5"/>
    <n v="72"/>
    <n v="1"/>
    <n v="12015"/>
    <x v="0"/>
    <x v="2"/>
    <s v="High Risk"/>
  </r>
  <r>
    <n v="15804072"/>
    <n v="701"/>
    <x v="1"/>
    <s v="Female"/>
    <x v="0"/>
    <n v="5"/>
    <n v="0"/>
    <n v="2"/>
    <n v="0"/>
    <n v="0"/>
    <n v="24210.560000000001"/>
    <x v="1"/>
    <n v="13"/>
    <n v="4515"/>
    <n v="4"/>
    <n v="67"/>
    <n v="0.30769230769230771"/>
    <n v="58695"/>
    <x v="1"/>
    <x v="2"/>
    <s v="High Risk"/>
  </r>
  <r>
    <n v="15696859"/>
    <n v="474"/>
    <x v="0"/>
    <s v="Male"/>
    <x v="13"/>
    <n v="10"/>
    <n v="0"/>
    <n v="2"/>
    <n v="0"/>
    <n v="0"/>
    <n v="172175.9"/>
    <x v="1"/>
    <n v="22"/>
    <n v="4152"/>
    <n v="9"/>
    <n v="7"/>
    <n v="0.40909090909090912"/>
    <n v="91344"/>
    <x v="0"/>
    <x v="3"/>
    <s v="Low Risk"/>
  </r>
  <r>
    <n v="15653780"/>
    <n v="621"/>
    <x v="0"/>
    <s v="Female"/>
    <x v="3"/>
    <n v="5"/>
    <n v="0"/>
    <n v="1"/>
    <n v="1"/>
    <n v="1"/>
    <n v="47578.45"/>
    <x v="1"/>
    <n v="10"/>
    <n v="555"/>
    <n v="4"/>
    <n v="176"/>
    <n v="0.4"/>
    <n v="5550"/>
    <x v="2"/>
    <x v="2"/>
    <s v="High Risk"/>
  </r>
  <r>
    <n v="15721658"/>
    <n v="672"/>
    <x v="1"/>
    <s v="Female"/>
    <x v="27"/>
    <n v="2"/>
    <n v="209767.31"/>
    <n v="2"/>
    <n v="1"/>
    <n v="1"/>
    <n v="150694.42000000001"/>
    <x v="0"/>
    <n v="29"/>
    <n v="1445"/>
    <n v="10"/>
    <n v="173"/>
    <n v="0.34482758620689657"/>
    <n v="41905"/>
    <x v="0"/>
    <x v="0"/>
    <s v="High Risk"/>
  </r>
  <r>
    <n v="15578761"/>
    <n v="459"/>
    <x v="1"/>
    <s v="Female"/>
    <x v="0"/>
    <n v="6"/>
    <n v="129634.25"/>
    <n v="2"/>
    <n v="1"/>
    <n v="1"/>
    <n v="177683.02"/>
    <x v="0"/>
    <n v="20"/>
    <n v="4858"/>
    <n v="9"/>
    <n v="126"/>
    <n v="0.45"/>
    <n v="97160"/>
    <x v="0"/>
    <x v="1"/>
    <s v="High Risk"/>
  </r>
  <r>
    <n v="15736879"/>
    <n v="669"/>
    <x v="0"/>
    <s v="Male"/>
    <x v="51"/>
    <n v="1"/>
    <n v="0"/>
    <n v="2"/>
    <n v="0"/>
    <n v="0"/>
    <n v="66088.83"/>
    <x v="1"/>
    <n v="17"/>
    <n v="4156"/>
    <n v="8"/>
    <n v="8"/>
    <n v="0.47058823529411764"/>
    <n v="70652"/>
    <x v="0"/>
    <x v="0"/>
    <s v="Low Risk"/>
  </r>
  <r>
    <n v="15571973"/>
    <n v="776"/>
    <x v="0"/>
    <s v="Female"/>
    <x v="16"/>
    <n v="2"/>
    <n v="169824.46"/>
    <n v="1"/>
    <n v="1"/>
    <n v="0"/>
    <n v="169291.7"/>
    <x v="1"/>
    <n v="7"/>
    <n v="2009"/>
    <n v="4"/>
    <n v="6"/>
    <n v="0.5714285714285714"/>
    <n v="14063"/>
    <x v="0"/>
    <x v="0"/>
    <s v="Low Risk"/>
  </r>
  <r>
    <n v="15626742"/>
    <n v="694"/>
    <x v="0"/>
    <s v="Male"/>
    <x v="18"/>
    <n v="3"/>
    <n v="97530.25"/>
    <n v="1"/>
    <n v="1"/>
    <n v="1"/>
    <n v="117140.41"/>
    <x v="1"/>
    <n v="23"/>
    <n v="171"/>
    <n v="8"/>
    <n v="164"/>
    <n v="0.34782608695652173"/>
    <n v="3933"/>
    <x v="2"/>
    <x v="2"/>
    <s v="High Risk"/>
  </r>
  <r>
    <n v="15672692"/>
    <n v="787"/>
    <x v="0"/>
    <s v="Female"/>
    <x v="0"/>
    <n v="10"/>
    <n v="145988.65"/>
    <n v="2"/>
    <n v="1"/>
    <n v="1"/>
    <n v="79510.37"/>
    <x v="1"/>
    <n v="21"/>
    <n v="1711"/>
    <n v="6"/>
    <n v="65"/>
    <n v="0.2857142857142857"/>
    <n v="35931"/>
    <x v="0"/>
    <x v="3"/>
    <s v="High Risk"/>
  </r>
  <r>
    <n v="15673570"/>
    <n v="580"/>
    <x v="0"/>
    <s v="Male"/>
    <x v="24"/>
    <n v="9"/>
    <n v="0"/>
    <n v="2"/>
    <n v="0"/>
    <n v="1"/>
    <n v="77108.66"/>
    <x v="1"/>
    <n v="21"/>
    <n v="4788"/>
    <n v="10"/>
    <n v="77"/>
    <n v="0.47619047619047616"/>
    <n v="100548"/>
    <x v="1"/>
    <x v="3"/>
    <s v="High Risk"/>
  </r>
  <r>
    <n v="15767432"/>
    <n v="711"/>
    <x v="0"/>
    <s v="Female"/>
    <x v="11"/>
    <n v="7"/>
    <n v="0"/>
    <n v="3"/>
    <n v="1"/>
    <n v="1"/>
    <n v="9679.2800000000007"/>
    <x v="1"/>
    <n v="11"/>
    <n v="2969"/>
    <n v="2"/>
    <n v="101"/>
    <n v="0.18181818181818182"/>
    <n v="32659"/>
    <x v="2"/>
    <x v="1"/>
    <s v="High Risk"/>
  </r>
  <r>
    <n v="15654238"/>
    <n v="673"/>
    <x v="0"/>
    <s v="Female"/>
    <x v="20"/>
    <n v="5"/>
    <n v="137494.28"/>
    <n v="1"/>
    <n v="1"/>
    <n v="0"/>
    <n v="81753.919999999998"/>
    <x v="1"/>
    <n v="11"/>
    <n v="494"/>
    <n v="5"/>
    <n v="75"/>
    <n v="0.45454545454545453"/>
    <n v="5434"/>
    <x v="2"/>
    <x v="2"/>
    <s v="High Risk"/>
  </r>
  <r>
    <n v="15612525"/>
    <n v="499"/>
    <x v="0"/>
    <s v="Female"/>
    <x v="38"/>
    <n v="1"/>
    <n v="0"/>
    <n v="1"/>
    <n v="0"/>
    <n v="0"/>
    <n v="131372.38"/>
    <x v="0"/>
    <n v="12"/>
    <n v="4843"/>
    <n v="5"/>
    <n v="87"/>
    <n v="0.41666666666666669"/>
    <n v="58116"/>
    <x v="0"/>
    <x v="0"/>
    <s v="High Risk"/>
  </r>
  <r>
    <n v="15812750"/>
    <n v="591"/>
    <x v="0"/>
    <s v="Male"/>
    <x v="9"/>
    <n v="6"/>
    <n v="147360"/>
    <n v="1"/>
    <n v="1"/>
    <n v="1"/>
    <n v="25310.82"/>
    <x v="1"/>
    <n v="20"/>
    <n v="2565"/>
    <n v="3"/>
    <n v="147"/>
    <n v="0.15"/>
    <n v="51300"/>
    <x v="0"/>
    <x v="1"/>
    <s v="High Risk"/>
  </r>
  <r>
    <n v="15790757"/>
    <n v="769"/>
    <x v="0"/>
    <s v="Female"/>
    <x v="11"/>
    <n v="10"/>
    <n v="0"/>
    <n v="2"/>
    <n v="0"/>
    <n v="0"/>
    <n v="187925.75"/>
    <x v="1"/>
    <n v="21"/>
    <n v="4369"/>
    <n v="1"/>
    <n v="88"/>
    <n v="4.7619047619047616E-2"/>
    <n v="91749"/>
    <x v="1"/>
    <x v="3"/>
    <s v="High Risk"/>
  </r>
  <r>
    <n v="15723873"/>
    <n v="657"/>
    <x v="1"/>
    <s v="Male"/>
    <x v="8"/>
    <n v="3"/>
    <n v="125167.02"/>
    <n v="1"/>
    <n v="0"/>
    <n v="0"/>
    <n v="98820.39"/>
    <x v="1"/>
    <n v="15"/>
    <n v="1929"/>
    <n v="6"/>
    <n v="83"/>
    <n v="0.4"/>
    <n v="28935"/>
    <x v="1"/>
    <x v="2"/>
    <s v="High Risk"/>
  </r>
  <r>
    <n v="15744607"/>
    <n v="738"/>
    <x v="2"/>
    <s v="Male"/>
    <x v="3"/>
    <n v="9"/>
    <n v="121152.05"/>
    <n v="2"/>
    <n v="1"/>
    <n v="0"/>
    <n v="64166.7"/>
    <x v="0"/>
    <n v="3"/>
    <n v="1452"/>
    <n v="3"/>
    <n v="24"/>
    <n v="1"/>
    <n v="4356"/>
    <x v="1"/>
    <x v="3"/>
    <s v="Low Risk"/>
  </r>
  <r>
    <n v="15612966"/>
    <n v="545"/>
    <x v="2"/>
    <s v="Female"/>
    <x v="52"/>
    <n v="7"/>
    <n v="128981.07"/>
    <n v="1"/>
    <n v="0"/>
    <n v="1"/>
    <n v="176924.21"/>
    <x v="0"/>
    <n v="17"/>
    <n v="3519"/>
    <n v="2"/>
    <n v="89"/>
    <n v="0.11764705882352941"/>
    <n v="59823"/>
    <x v="0"/>
    <x v="1"/>
    <s v="High Risk"/>
  </r>
  <r>
    <n v="15784209"/>
    <n v="497"/>
    <x v="0"/>
    <s v="Male"/>
    <x v="40"/>
    <n v="6"/>
    <n v="0"/>
    <n v="1"/>
    <n v="1"/>
    <n v="1"/>
    <n v="90055.08"/>
    <x v="1"/>
    <n v="6"/>
    <n v="1505"/>
    <n v="7"/>
    <n v="72"/>
    <n v="1"/>
    <n v="9030"/>
    <x v="1"/>
    <x v="1"/>
    <s v="High Risk"/>
  </r>
  <r>
    <n v="15794278"/>
    <n v="816"/>
    <x v="1"/>
    <s v="Male"/>
    <x v="44"/>
    <n v="6"/>
    <n v="151858.98000000001"/>
    <n v="1"/>
    <n v="1"/>
    <n v="1"/>
    <n v="72814.31"/>
    <x v="1"/>
    <n v="17"/>
    <n v="1490"/>
    <n v="2"/>
    <n v="10"/>
    <n v="0.11764705882352941"/>
    <n v="25330"/>
    <x v="2"/>
    <x v="1"/>
    <s v="Low Risk"/>
  </r>
  <r>
    <n v="15766741"/>
    <n v="525"/>
    <x v="0"/>
    <s v="Male"/>
    <x v="18"/>
    <n v="2"/>
    <n v="114628.4"/>
    <n v="1"/>
    <n v="0"/>
    <n v="1"/>
    <n v="168290.06"/>
    <x v="1"/>
    <n v="3"/>
    <n v="2813"/>
    <n v="2"/>
    <n v="142"/>
    <n v="0.66666666666666663"/>
    <n v="8439"/>
    <x v="2"/>
    <x v="0"/>
    <s v="High Risk"/>
  </r>
  <r>
    <n v="15661036"/>
    <n v="725"/>
    <x v="0"/>
    <s v="Male"/>
    <x v="17"/>
    <n v="6"/>
    <n v="0"/>
    <n v="2"/>
    <n v="1"/>
    <n v="0"/>
    <n v="161767.38"/>
    <x v="1"/>
    <n v="18"/>
    <n v="900"/>
    <n v="0"/>
    <n v="135"/>
    <n v="0"/>
    <n v="16200"/>
    <x v="2"/>
    <x v="1"/>
    <s v="High Risk"/>
  </r>
  <r>
    <n v="15705639"/>
    <n v="692"/>
    <x v="0"/>
    <s v="Female"/>
    <x v="34"/>
    <n v="8"/>
    <n v="95059.02"/>
    <n v="2"/>
    <n v="1"/>
    <n v="0"/>
    <n v="44420.18"/>
    <x v="1"/>
    <n v="16"/>
    <n v="4533"/>
    <n v="4"/>
    <n v="20"/>
    <n v="0.25"/>
    <n v="72528"/>
    <x v="2"/>
    <x v="1"/>
    <s v="Low Risk"/>
  </r>
  <r>
    <n v="15637414"/>
    <n v="618"/>
    <x v="0"/>
    <s v="Female"/>
    <x v="9"/>
    <n v="7"/>
    <n v="128736.39"/>
    <n v="1"/>
    <n v="0"/>
    <n v="1"/>
    <n v="37147.61"/>
    <x v="1"/>
    <n v="16"/>
    <n v="4015"/>
    <n v="7"/>
    <n v="155"/>
    <n v="0.4375"/>
    <n v="64240"/>
    <x v="1"/>
    <x v="1"/>
    <s v="High Risk"/>
  </r>
  <r>
    <n v="15716835"/>
    <n v="546"/>
    <x v="0"/>
    <s v="Male"/>
    <x v="9"/>
    <n v="8"/>
    <n v="156325.38"/>
    <n v="1"/>
    <n v="1"/>
    <n v="1"/>
    <n v="125381.02"/>
    <x v="1"/>
    <n v="27"/>
    <n v="1011"/>
    <n v="0"/>
    <n v="162"/>
    <n v="0"/>
    <n v="27297"/>
    <x v="1"/>
    <x v="1"/>
    <s v="High Risk"/>
  </r>
  <r>
    <n v="15696231"/>
    <n v="635"/>
    <x v="0"/>
    <s v="Male"/>
    <x v="6"/>
    <n v="7"/>
    <n v="105405.97"/>
    <n v="1"/>
    <n v="1"/>
    <n v="1"/>
    <n v="149853.89000000001"/>
    <x v="1"/>
    <n v="7"/>
    <n v="1559"/>
    <n v="2"/>
    <n v="13"/>
    <n v="0.2857142857142857"/>
    <n v="10913"/>
    <x v="0"/>
    <x v="1"/>
    <s v="Low Risk"/>
  </r>
  <r>
    <n v="15641675"/>
    <n v="611"/>
    <x v="0"/>
    <s v="Female"/>
    <x v="23"/>
    <n v="2"/>
    <n v="88915.37"/>
    <n v="3"/>
    <n v="0"/>
    <n v="0"/>
    <n v="161435.01999999999"/>
    <x v="0"/>
    <n v="29"/>
    <n v="4812"/>
    <n v="0"/>
    <n v="1"/>
    <n v="0"/>
    <n v="139548"/>
    <x v="2"/>
    <x v="0"/>
    <s v="Low Risk"/>
  </r>
  <r>
    <n v="15670755"/>
    <n v="650"/>
    <x v="0"/>
    <s v="Male"/>
    <x v="52"/>
    <n v="8"/>
    <n v="0"/>
    <n v="2"/>
    <n v="1"/>
    <n v="1"/>
    <n v="102925.75999999999"/>
    <x v="1"/>
    <n v="30"/>
    <n v="4262"/>
    <n v="7"/>
    <n v="99"/>
    <n v="0.23333333333333334"/>
    <n v="127860"/>
    <x v="1"/>
    <x v="1"/>
    <s v="High Risk"/>
  </r>
  <r>
    <n v="15640059"/>
    <n v="606"/>
    <x v="0"/>
    <s v="Male"/>
    <x v="20"/>
    <n v="5"/>
    <n v="0"/>
    <n v="2"/>
    <n v="1"/>
    <n v="1"/>
    <n v="70899.27"/>
    <x v="1"/>
    <n v="20"/>
    <n v="977"/>
    <n v="0"/>
    <n v="109"/>
    <n v="0"/>
    <n v="19540"/>
    <x v="0"/>
    <x v="2"/>
    <s v="High Risk"/>
  </r>
  <r>
    <n v="15787619"/>
    <n v="844"/>
    <x v="0"/>
    <s v="Male"/>
    <x v="56"/>
    <n v="2"/>
    <n v="160980.03"/>
    <n v="1"/>
    <n v="0"/>
    <n v="0"/>
    <n v="145936.28"/>
    <x v="1"/>
    <n v="3"/>
    <n v="1530"/>
    <n v="10"/>
    <n v="135"/>
    <n v="1"/>
    <n v="4590"/>
    <x v="1"/>
    <x v="0"/>
    <s v="High Risk"/>
  </r>
  <r>
    <n v="15587535"/>
    <n v="450"/>
    <x v="1"/>
    <s v="Female"/>
    <x v="17"/>
    <n v="5"/>
    <n v="177619.71"/>
    <n v="1"/>
    <n v="1"/>
    <n v="0"/>
    <n v="54227.06"/>
    <x v="1"/>
    <n v="7"/>
    <n v="4314"/>
    <n v="3"/>
    <n v="10"/>
    <n v="0.42857142857142855"/>
    <n v="30198"/>
    <x v="0"/>
    <x v="2"/>
    <s v="Low Risk"/>
  </r>
  <r>
    <n v="15813034"/>
    <n v="727"/>
    <x v="1"/>
    <s v="Male"/>
    <x v="16"/>
    <n v="2"/>
    <n v="62276.99"/>
    <n v="1"/>
    <n v="1"/>
    <n v="1"/>
    <n v="59280.79"/>
    <x v="1"/>
    <n v="10"/>
    <n v="4818"/>
    <n v="6"/>
    <n v="25"/>
    <n v="0.6"/>
    <n v="48180"/>
    <x v="1"/>
    <x v="0"/>
    <s v="Low Risk"/>
  </r>
  <r>
    <n v="15698839"/>
    <n v="460"/>
    <x v="2"/>
    <s v="Male"/>
    <x v="17"/>
    <n v="4"/>
    <n v="127559.97"/>
    <n v="2"/>
    <n v="1"/>
    <n v="1"/>
    <n v="126952.5"/>
    <x v="1"/>
    <n v="2"/>
    <n v="4511"/>
    <n v="2"/>
    <n v="62"/>
    <n v="1"/>
    <n v="9022"/>
    <x v="0"/>
    <x v="2"/>
    <s v="High Risk"/>
  </r>
  <r>
    <n v="15790314"/>
    <n v="649"/>
    <x v="0"/>
    <s v="Male"/>
    <x v="1"/>
    <n v="0"/>
    <n v="0"/>
    <n v="2"/>
    <n v="0"/>
    <n v="1"/>
    <n v="130567.02"/>
    <x v="1"/>
    <n v="15"/>
    <n v="4741"/>
    <n v="5"/>
    <n v="101"/>
    <n v="0.33333333333333331"/>
    <n v="71115"/>
    <x v="0"/>
    <x v="0"/>
    <s v="High Risk"/>
  </r>
  <r>
    <n v="15634245"/>
    <n v="758"/>
    <x v="2"/>
    <s v="Female"/>
    <x v="40"/>
    <n v="9"/>
    <n v="95523.16"/>
    <n v="1"/>
    <n v="1"/>
    <n v="0"/>
    <n v="73294.48"/>
    <x v="1"/>
    <n v="10"/>
    <n v="4295"/>
    <n v="5"/>
    <n v="8"/>
    <n v="0.5"/>
    <n v="42950"/>
    <x v="0"/>
    <x v="3"/>
    <s v="Low Risk"/>
  </r>
  <r>
    <n v="15677305"/>
    <n v="490"/>
    <x v="0"/>
    <s v="Female"/>
    <x v="12"/>
    <n v="7"/>
    <n v="107749.03"/>
    <n v="1"/>
    <n v="1"/>
    <n v="1"/>
    <n v="3937.37"/>
    <x v="1"/>
    <n v="10"/>
    <n v="4799"/>
    <n v="6"/>
    <n v="167"/>
    <n v="0.6"/>
    <n v="47990"/>
    <x v="0"/>
    <x v="1"/>
    <s v="High Risk"/>
  </r>
  <r>
    <n v="15661526"/>
    <n v="815"/>
    <x v="2"/>
    <s v="Male"/>
    <x v="24"/>
    <n v="2"/>
    <n v="110777.26"/>
    <n v="2"/>
    <n v="1"/>
    <n v="0"/>
    <n v="2383.59"/>
    <x v="1"/>
    <n v="24"/>
    <n v="4640"/>
    <n v="3"/>
    <n v="27"/>
    <n v="0.125"/>
    <n v="111360"/>
    <x v="0"/>
    <x v="0"/>
    <s v="Low Risk"/>
  </r>
  <r>
    <n v="15685997"/>
    <n v="838"/>
    <x v="1"/>
    <s v="Female"/>
    <x v="2"/>
    <n v="5"/>
    <n v="166733.92000000001"/>
    <n v="2"/>
    <n v="1"/>
    <n v="0"/>
    <n v="14279.44"/>
    <x v="1"/>
    <n v="30"/>
    <n v="1299"/>
    <n v="4"/>
    <n v="96"/>
    <n v="0.13333333333333333"/>
    <n v="38970"/>
    <x v="2"/>
    <x v="2"/>
    <s v="High Risk"/>
  </r>
  <r>
    <n v="15660101"/>
    <n v="803"/>
    <x v="0"/>
    <s v="Male"/>
    <x v="8"/>
    <n v="9"/>
    <n v="157120.85999999999"/>
    <n v="2"/>
    <n v="1"/>
    <n v="0"/>
    <n v="141300.53"/>
    <x v="1"/>
    <n v="19"/>
    <n v="2766"/>
    <n v="6"/>
    <n v="66"/>
    <n v="0.31578947368421051"/>
    <n v="52554"/>
    <x v="0"/>
    <x v="3"/>
    <s v="High Risk"/>
  </r>
  <r>
    <n v="15637979"/>
    <n v="664"/>
    <x v="2"/>
    <s v="Female"/>
    <x v="18"/>
    <n v="2"/>
    <n v="127160.78"/>
    <n v="2"/>
    <n v="1"/>
    <n v="0"/>
    <n v="78140.75"/>
    <x v="1"/>
    <n v="3"/>
    <n v="1211"/>
    <n v="9"/>
    <n v="105"/>
    <n v="1"/>
    <n v="3633"/>
    <x v="1"/>
    <x v="0"/>
    <s v="High Risk"/>
  </r>
  <r>
    <n v="15815364"/>
    <n v="736"/>
    <x v="1"/>
    <s v="Female"/>
    <x v="34"/>
    <n v="2"/>
    <n v="0"/>
    <n v="2"/>
    <n v="1"/>
    <n v="1"/>
    <n v="117431.1"/>
    <x v="1"/>
    <n v="19"/>
    <n v="1584"/>
    <n v="2"/>
    <n v="79"/>
    <n v="0.10526315789473684"/>
    <n v="30096"/>
    <x v="0"/>
    <x v="0"/>
    <s v="High Risk"/>
  </r>
  <r>
    <n v="15647099"/>
    <n v="633"/>
    <x v="0"/>
    <s v="Female"/>
    <x v="24"/>
    <n v="9"/>
    <n v="156091.97"/>
    <n v="1"/>
    <n v="1"/>
    <n v="0"/>
    <n v="72008.61"/>
    <x v="1"/>
    <n v="21"/>
    <n v="971"/>
    <n v="1"/>
    <n v="160"/>
    <n v="4.7619047619047616E-2"/>
    <n v="20391"/>
    <x v="0"/>
    <x v="3"/>
    <s v="High Risk"/>
  </r>
  <r>
    <n v="15625944"/>
    <n v="664"/>
    <x v="0"/>
    <s v="Male"/>
    <x v="14"/>
    <n v="5"/>
    <n v="98668.18"/>
    <n v="1"/>
    <n v="1"/>
    <n v="1"/>
    <n v="60887.58"/>
    <x v="1"/>
    <n v="24"/>
    <n v="4552"/>
    <n v="9"/>
    <n v="170"/>
    <n v="0.375"/>
    <n v="109248"/>
    <x v="0"/>
    <x v="2"/>
    <s v="High Risk"/>
  </r>
  <r>
    <n v="15583212"/>
    <n v="600"/>
    <x v="0"/>
    <s v="Female"/>
    <x v="3"/>
    <n v="5"/>
    <n v="134022.06"/>
    <n v="1"/>
    <n v="1"/>
    <n v="0"/>
    <n v="194764.83"/>
    <x v="1"/>
    <n v="2"/>
    <n v="1832"/>
    <n v="8"/>
    <n v="88"/>
    <n v="1"/>
    <n v="3664"/>
    <x v="2"/>
    <x v="2"/>
    <s v="High Risk"/>
  </r>
  <r>
    <n v="15582741"/>
    <n v="693"/>
    <x v="0"/>
    <s v="Female"/>
    <x v="12"/>
    <n v="5"/>
    <n v="124151.09"/>
    <n v="1"/>
    <n v="1"/>
    <n v="0"/>
    <n v="88705.14"/>
    <x v="0"/>
    <n v="16"/>
    <n v="3738"/>
    <n v="8"/>
    <n v="133"/>
    <n v="0.5"/>
    <n v="59808"/>
    <x v="0"/>
    <x v="2"/>
    <s v="High Risk"/>
  </r>
  <r>
    <n v="15637876"/>
    <n v="663"/>
    <x v="2"/>
    <s v="Female"/>
    <x v="18"/>
    <n v="6"/>
    <n v="77253.5"/>
    <n v="1"/>
    <n v="0"/>
    <n v="0"/>
    <n v="35817.97"/>
    <x v="0"/>
    <n v="6"/>
    <n v="2311"/>
    <n v="9"/>
    <n v="1"/>
    <n v="1"/>
    <n v="13866"/>
    <x v="2"/>
    <x v="1"/>
    <s v="Low Risk"/>
  </r>
  <r>
    <n v="15622750"/>
    <n v="742"/>
    <x v="2"/>
    <s v="Female"/>
    <x v="29"/>
    <n v="1"/>
    <n v="114292.48"/>
    <n v="1"/>
    <n v="1"/>
    <n v="0"/>
    <n v="31520.400000000001"/>
    <x v="1"/>
    <n v="25"/>
    <n v="416"/>
    <n v="4"/>
    <n v="131"/>
    <n v="0.16"/>
    <n v="10400"/>
    <x v="1"/>
    <x v="0"/>
    <s v="High Risk"/>
  </r>
  <r>
    <n v="15672056"/>
    <n v="710"/>
    <x v="2"/>
    <s v="Male"/>
    <x v="3"/>
    <n v="2"/>
    <n v="140080.32000000001"/>
    <n v="3"/>
    <n v="1"/>
    <n v="1"/>
    <n v="157908.19"/>
    <x v="0"/>
    <n v="7"/>
    <n v="1966"/>
    <n v="10"/>
    <n v="148"/>
    <n v="1"/>
    <n v="13762"/>
    <x v="1"/>
    <x v="0"/>
    <s v="High Risk"/>
  </r>
  <r>
    <n v="15812351"/>
    <n v="710"/>
    <x v="1"/>
    <s v="Female"/>
    <x v="7"/>
    <n v="2"/>
    <n v="135277.96"/>
    <n v="1"/>
    <n v="1"/>
    <n v="0"/>
    <n v="142200.15"/>
    <x v="1"/>
    <n v="4"/>
    <n v="4334"/>
    <n v="4"/>
    <n v="174"/>
    <n v="1"/>
    <n v="17336"/>
    <x v="0"/>
    <x v="0"/>
    <s v="High Risk"/>
  </r>
  <r>
    <n v="15810864"/>
    <n v="700"/>
    <x v="0"/>
    <s v="Female"/>
    <x v="57"/>
    <n v="2"/>
    <n v="0"/>
    <n v="2"/>
    <n v="0"/>
    <n v="1"/>
    <n v="182055.36"/>
    <x v="1"/>
    <n v="15"/>
    <n v="3688"/>
    <n v="1"/>
    <n v="146"/>
    <n v="6.6666666666666666E-2"/>
    <n v="55320"/>
    <x v="1"/>
    <x v="0"/>
    <s v="High Risk"/>
  </r>
  <r>
    <n v="15677921"/>
    <n v="720"/>
    <x v="2"/>
    <s v="Male"/>
    <x v="52"/>
    <n v="9"/>
    <n v="115920.62"/>
    <n v="2"/>
    <n v="0"/>
    <n v="0"/>
    <n v="157552.07999999999"/>
    <x v="0"/>
    <n v="28"/>
    <n v="4729"/>
    <n v="5"/>
    <n v="53"/>
    <n v="0.17857142857142858"/>
    <n v="132412"/>
    <x v="0"/>
    <x v="3"/>
    <s v="Medium Risk"/>
  </r>
  <r>
    <n v="15724296"/>
    <n v="684"/>
    <x v="1"/>
    <s v="Male"/>
    <x v="1"/>
    <n v="2"/>
    <n v="119782.72"/>
    <n v="2"/>
    <n v="0"/>
    <n v="0"/>
    <n v="120284.67"/>
    <x v="1"/>
    <n v="25"/>
    <n v="2809"/>
    <n v="7"/>
    <n v="42"/>
    <n v="0.28000000000000003"/>
    <n v="70225"/>
    <x v="0"/>
    <x v="0"/>
    <s v="Medium Risk"/>
  </r>
  <r>
    <n v="15685329"/>
    <n v="531"/>
    <x v="0"/>
    <s v="Female"/>
    <x v="54"/>
    <n v="1"/>
    <n v="114715.71"/>
    <n v="1"/>
    <n v="0"/>
    <n v="1"/>
    <n v="24506.95"/>
    <x v="0"/>
    <n v="6"/>
    <n v="1016"/>
    <n v="6"/>
    <n v="83"/>
    <n v="1"/>
    <n v="6096"/>
    <x v="0"/>
    <x v="0"/>
    <s v="High Risk"/>
  </r>
  <r>
    <n v="15584091"/>
    <n v="742"/>
    <x v="2"/>
    <s v="Female"/>
    <x v="18"/>
    <n v="2"/>
    <n v="129748.54"/>
    <n v="2"/>
    <n v="0"/>
    <n v="0"/>
    <n v="47271.61"/>
    <x v="0"/>
    <n v="28"/>
    <n v="1746"/>
    <n v="4"/>
    <n v="145"/>
    <n v="0.14285714285714285"/>
    <n v="48888"/>
    <x v="0"/>
    <x v="0"/>
    <s v="High Risk"/>
  </r>
  <r>
    <n v="15640442"/>
    <n v="717"/>
    <x v="0"/>
    <s v="Male"/>
    <x v="8"/>
    <n v="4"/>
    <n v="129722.57"/>
    <n v="1"/>
    <n v="0"/>
    <n v="0"/>
    <n v="41176.6"/>
    <x v="1"/>
    <n v="9"/>
    <n v="917"/>
    <n v="7"/>
    <n v="130"/>
    <n v="0.77777777777777779"/>
    <n v="8253"/>
    <x v="1"/>
    <x v="2"/>
    <s v="High Risk"/>
  </r>
  <r>
    <n v="15639314"/>
    <n v="589"/>
    <x v="0"/>
    <s v="Male"/>
    <x v="15"/>
    <n v="2"/>
    <n v="0"/>
    <n v="2"/>
    <n v="0"/>
    <n v="1"/>
    <n v="9468.64"/>
    <x v="1"/>
    <n v="20"/>
    <n v="1094"/>
    <n v="3"/>
    <n v="159"/>
    <n v="0.15"/>
    <n v="21880"/>
    <x v="0"/>
    <x v="0"/>
    <s v="High Risk"/>
  </r>
  <r>
    <n v="15685320"/>
    <n v="767"/>
    <x v="0"/>
    <s v="Male"/>
    <x v="18"/>
    <n v="3"/>
    <n v="139180.20000000001"/>
    <n v="1"/>
    <n v="0"/>
    <n v="0"/>
    <n v="123880.19"/>
    <x v="1"/>
    <n v="9"/>
    <n v="3389"/>
    <n v="10"/>
    <n v="152"/>
    <n v="1"/>
    <n v="30501"/>
    <x v="1"/>
    <x v="2"/>
    <s v="High Risk"/>
  </r>
  <r>
    <n v="15789158"/>
    <n v="636"/>
    <x v="2"/>
    <s v="Male"/>
    <x v="23"/>
    <n v="6"/>
    <n v="113599.74"/>
    <n v="2"/>
    <n v="1"/>
    <n v="0"/>
    <n v="158887.09"/>
    <x v="0"/>
    <n v="6"/>
    <n v="3647"/>
    <n v="2"/>
    <n v="153"/>
    <n v="0.33333333333333331"/>
    <n v="21882"/>
    <x v="2"/>
    <x v="1"/>
    <s v="High Risk"/>
  </r>
  <r>
    <n v="15752137"/>
    <n v="648"/>
    <x v="0"/>
    <s v="Male"/>
    <x v="19"/>
    <n v="7"/>
    <n v="134944"/>
    <n v="1"/>
    <n v="1"/>
    <n v="1"/>
    <n v="117036.38"/>
    <x v="1"/>
    <n v="17"/>
    <n v="2970"/>
    <n v="10"/>
    <n v="167"/>
    <n v="0.58823529411764708"/>
    <n v="50490"/>
    <x v="2"/>
    <x v="1"/>
    <s v="High Risk"/>
  </r>
  <r>
    <n v="15712551"/>
    <n v="622"/>
    <x v="2"/>
    <s v="Female"/>
    <x v="14"/>
    <n v="7"/>
    <n v="116922.25"/>
    <n v="1"/>
    <n v="1"/>
    <n v="0"/>
    <n v="120415.61"/>
    <x v="0"/>
    <n v="30"/>
    <n v="3428"/>
    <n v="0"/>
    <n v="43"/>
    <n v="0"/>
    <n v="102840"/>
    <x v="0"/>
    <x v="1"/>
    <s v="Medium Risk"/>
  </r>
  <r>
    <n v="15628936"/>
    <n v="692"/>
    <x v="1"/>
    <s v="Male"/>
    <x v="34"/>
    <n v="9"/>
    <n v="118945.09"/>
    <n v="1"/>
    <n v="0"/>
    <n v="0"/>
    <n v="16064.25"/>
    <x v="0"/>
    <n v="28"/>
    <n v="2068"/>
    <n v="9"/>
    <n v="76"/>
    <n v="0.32142857142857145"/>
    <n v="57904"/>
    <x v="2"/>
    <x v="3"/>
    <s v="High Risk"/>
  </r>
  <r>
    <n v="15797227"/>
    <n v="754"/>
    <x v="0"/>
    <s v="Male"/>
    <x v="34"/>
    <n v="8"/>
    <n v="0"/>
    <n v="2"/>
    <n v="1"/>
    <n v="1"/>
    <n v="52615.62"/>
    <x v="1"/>
    <n v="26"/>
    <n v="210"/>
    <n v="4"/>
    <n v="103"/>
    <n v="0.15384615384615385"/>
    <n v="5460"/>
    <x v="2"/>
    <x v="1"/>
    <s v="High Risk"/>
  </r>
  <r>
    <n v="15769974"/>
    <n v="679"/>
    <x v="1"/>
    <s v="Female"/>
    <x v="12"/>
    <n v="8"/>
    <n v="119182.73"/>
    <n v="1"/>
    <n v="0"/>
    <n v="0"/>
    <n v="121210.09"/>
    <x v="1"/>
    <n v="17"/>
    <n v="4074"/>
    <n v="0"/>
    <n v="2"/>
    <n v="0"/>
    <n v="69258"/>
    <x v="0"/>
    <x v="1"/>
    <s v="Low Risk"/>
  </r>
  <r>
    <n v="15737051"/>
    <n v="639"/>
    <x v="0"/>
    <s v="Male"/>
    <x v="7"/>
    <n v="8"/>
    <n v="0"/>
    <n v="2"/>
    <n v="1"/>
    <n v="0"/>
    <n v="192247.35"/>
    <x v="1"/>
    <n v="21"/>
    <n v="2849"/>
    <n v="8"/>
    <n v="81"/>
    <n v="0.38095238095238093"/>
    <n v="59829"/>
    <x v="0"/>
    <x v="1"/>
    <s v="High Risk"/>
  </r>
  <r>
    <n v="15585595"/>
    <n v="774"/>
    <x v="0"/>
    <s v="Female"/>
    <x v="34"/>
    <n v="1"/>
    <n v="71264.02"/>
    <n v="2"/>
    <n v="0"/>
    <n v="1"/>
    <n v="68759.570000000007"/>
    <x v="1"/>
    <n v="2"/>
    <n v="3605"/>
    <n v="0"/>
    <n v="129"/>
    <n v="0"/>
    <n v="7210"/>
    <x v="1"/>
    <x v="0"/>
    <s v="High Risk"/>
  </r>
  <r>
    <n v="15654060"/>
    <n v="517"/>
    <x v="0"/>
    <s v="Male"/>
    <x v="1"/>
    <n v="2"/>
    <n v="0"/>
    <n v="2"/>
    <n v="0"/>
    <n v="1"/>
    <n v="75937.47"/>
    <x v="1"/>
    <n v="17"/>
    <n v="2460"/>
    <n v="8"/>
    <n v="41"/>
    <n v="0.47058823529411764"/>
    <n v="41820"/>
    <x v="0"/>
    <x v="0"/>
    <s v="Medium Risk"/>
  </r>
  <r>
    <n v="15745196"/>
    <n v="571"/>
    <x v="0"/>
    <s v="Female"/>
    <x v="12"/>
    <n v="8"/>
    <n v="0"/>
    <n v="2"/>
    <n v="0"/>
    <n v="0"/>
    <n v="84569.13"/>
    <x v="1"/>
    <n v="14"/>
    <n v="4907"/>
    <n v="6"/>
    <n v="91"/>
    <n v="0.42857142857142855"/>
    <n v="68698"/>
    <x v="2"/>
    <x v="1"/>
    <s v="High Risk"/>
  </r>
  <r>
    <n v="15571221"/>
    <n v="747"/>
    <x v="2"/>
    <s v="Male"/>
    <x v="14"/>
    <n v="7"/>
    <n v="116313.57"/>
    <n v="1"/>
    <n v="1"/>
    <n v="1"/>
    <n v="190696.35"/>
    <x v="0"/>
    <n v="25"/>
    <n v="240"/>
    <n v="3"/>
    <n v="108"/>
    <n v="0.12"/>
    <n v="6000"/>
    <x v="0"/>
    <x v="1"/>
    <s v="High Risk"/>
  </r>
  <r>
    <n v="15660155"/>
    <n v="792"/>
    <x v="1"/>
    <s v="Male"/>
    <x v="18"/>
    <n v="5"/>
    <n v="92140.15"/>
    <n v="1"/>
    <n v="0"/>
    <n v="1"/>
    <n v="67468.67"/>
    <x v="1"/>
    <n v="12"/>
    <n v="1555"/>
    <n v="8"/>
    <n v="80"/>
    <n v="0.66666666666666663"/>
    <n v="18660"/>
    <x v="0"/>
    <x v="2"/>
    <s v="High Risk"/>
  </r>
  <r>
    <n v="15605284"/>
    <n v="688"/>
    <x v="0"/>
    <s v="Male"/>
    <x v="28"/>
    <n v="1"/>
    <n v="0"/>
    <n v="2"/>
    <n v="1"/>
    <n v="1"/>
    <n v="104435.94"/>
    <x v="1"/>
    <n v="3"/>
    <n v="3219"/>
    <n v="3"/>
    <n v="161"/>
    <n v="1"/>
    <n v="9657"/>
    <x v="1"/>
    <x v="0"/>
    <s v="High Risk"/>
  </r>
  <r>
    <n v="15694366"/>
    <n v="714"/>
    <x v="2"/>
    <s v="Male"/>
    <x v="0"/>
    <n v="2"/>
    <n v="177640.09"/>
    <n v="1"/>
    <n v="0"/>
    <n v="1"/>
    <n v="47166.55"/>
    <x v="1"/>
    <n v="1"/>
    <n v="4176"/>
    <n v="8"/>
    <n v="26"/>
    <n v="1"/>
    <n v="4176"/>
    <x v="0"/>
    <x v="0"/>
    <s v="Low Risk"/>
  </r>
  <r>
    <n v="15600739"/>
    <n v="562"/>
    <x v="1"/>
    <s v="Female"/>
    <x v="12"/>
    <n v="0"/>
    <n v="0"/>
    <n v="2"/>
    <n v="1"/>
    <n v="0"/>
    <n v="119899.52"/>
    <x v="1"/>
    <n v="15"/>
    <n v="3813"/>
    <n v="4"/>
    <n v="122"/>
    <n v="0.26666666666666666"/>
    <n v="57195"/>
    <x v="1"/>
    <x v="0"/>
    <s v="High Risk"/>
  </r>
  <r>
    <n v="15653253"/>
    <n v="704"/>
    <x v="1"/>
    <s v="Male"/>
    <x v="36"/>
    <n v="8"/>
    <n v="167997.6"/>
    <n v="1"/>
    <n v="1"/>
    <n v="1"/>
    <n v="173498.45"/>
    <x v="1"/>
    <n v="2"/>
    <n v="3128"/>
    <n v="10"/>
    <n v="4"/>
    <n v="1"/>
    <n v="6256"/>
    <x v="1"/>
    <x v="1"/>
    <s v="Low Risk"/>
  </r>
  <r>
    <n v="15763431"/>
    <n v="698"/>
    <x v="0"/>
    <s v="Male"/>
    <x v="18"/>
    <n v="2"/>
    <n v="82275.350000000006"/>
    <n v="2"/>
    <n v="1"/>
    <n v="1"/>
    <n v="93249.26"/>
    <x v="1"/>
    <n v="26"/>
    <n v="2457"/>
    <n v="6"/>
    <n v="155"/>
    <n v="0.23076923076923078"/>
    <n v="63882"/>
    <x v="0"/>
    <x v="0"/>
    <s v="High Risk"/>
  </r>
  <r>
    <n v="15643696"/>
    <n v="611"/>
    <x v="0"/>
    <s v="Male"/>
    <x v="23"/>
    <n v="3"/>
    <n v="0"/>
    <n v="2"/>
    <n v="1"/>
    <n v="1"/>
    <n v="142917.54"/>
    <x v="1"/>
    <n v="15"/>
    <n v="1924"/>
    <n v="3"/>
    <n v="141"/>
    <n v="0.2"/>
    <n v="28860"/>
    <x v="2"/>
    <x v="2"/>
    <s v="High Risk"/>
  </r>
  <r>
    <n v="15707473"/>
    <n v="850"/>
    <x v="2"/>
    <s v="Female"/>
    <x v="36"/>
    <n v="6"/>
    <n v="111962.99"/>
    <n v="1"/>
    <n v="1"/>
    <n v="0"/>
    <n v="111755.8"/>
    <x v="1"/>
    <n v="2"/>
    <n v="2565"/>
    <n v="4"/>
    <n v="160"/>
    <n v="1"/>
    <n v="5130"/>
    <x v="0"/>
    <x v="1"/>
    <s v="High Risk"/>
  </r>
  <r>
    <n v="15769504"/>
    <n v="743"/>
    <x v="2"/>
    <s v="Female"/>
    <x v="10"/>
    <n v="1"/>
    <n v="131736.88"/>
    <n v="1"/>
    <n v="1"/>
    <n v="1"/>
    <n v="108543.21"/>
    <x v="1"/>
    <n v="26"/>
    <n v="4496"/>
    <n v="6"/>
    <n v="177"/>
    <n v="0.23076923076923078"/>
    <n v="116896"/>
    <x v="1"/>
    <x v="0"/>
    <s v="High Risk"/>
  </r>
  <r>
    <n v="15776807"/>
    <n v="654"/>
    <x v="0"/>
    <s v="Male"/>
    <x v="6"/>
    <n v="1"/>
    <n v="0"/>
    <n v="1"/>
    <n v="1"/>
    <n v="0"/>
    <n v="180345.44"/>
    <x v="1"/>
    <n v="14"/>
    <n v="4324"/>
    <n v="7"/>
    <n v="135"/>
    <n v="0.5"/>
    <n v="60536"/>
    <x v="0"/>
    <x v="0"/>
    <s v="High Risk"/>
  </r>
  <r>
    <n v="15686870"/>
    <n v="761"/>
    <x v="2"/>
    <s v="Male"/>
    <x v="18"/>
    <n v="8"/>
    <n v="108239.11"/>
    <n v="2"/>
    <n v="0"/>
    <n v="0"/>
    <n v="99444.02"/>
    <x v="1"/>
    <n v="26"/>
    <n v="1603"/>
    <n v="9"/>
    <n v="148"/>
    <n v="0.34615384615384615"/>
    <n v="41678"/>
    <x v="0"/>
    <x v="1"/>
    <s v="High Risk"/>
  </r>
  <r>
    <n v="15668747"/>
    <n v="702"/>
    <x v="0"/>
    <s v="Female"/>
    <x v="17"/>
    <n v="9"/>
    <n v="98444.19"/>
    <n v="1"/>
    <n v="0"/>
    <n v="1"/>
    <n v="109563.28"/>
    <x v="1"/>
    <n v="8"/>
    <n v="4478"/>
    <n v="6"/>
    <n v="144"/>
    <n v="0.75"/>
    <n v="35824"/>
    <x v="0"/>
    <x v="3"/>
    <s v="High Risk"/>
  </r>
  <r>
    <n v="15766908"/>
    <n v="488"/>
    <x v="2"/>
    <s v="Male"/>
    <x v="15"/>
    <n v="3"/>
    <n v="114540.38"/>
    <n v="1"/>
    <n v="1"/>
    <n v="0"/>
    <n v="92568.07"/>
    <x v="1"/>
    <n v="23"/>
    <n v="1420"/>
    <n v="10"/>
    <n v="157"/>
    <n v="0.43478260869565216"/>
    <n v="32660"/>
    <x v="1"/>
    <x v="2"/>
    <s v="High Risk"/>
  </r>
  <r>
    <n v="15570134"/>
    <n v="683"/>
    <x v="0"/>
    <s v="Female"/>
    <x v="12"/>
    <n v="6"/>
    <n v="187530.66"/>
    <n v="2"/>
    <n v="1"/>
    <n v="1"/>
    <n v="37976.36"/>
    <x v="1"/>
    <n v="22"/>
    <n v="4060"/>
    <n v="8"/>
    <n v="77"/>
    <n v="0.36363636363636365"/>
    <n v="89320"/>
    <x v="0"/>
    <x v="1"/>
    <s v="High Risk"/>
  </r>
  <r>
    <n v="15567367"/>
    <n v="601"/>
    <x v="2"/>
    <s v="Female"/>
    <x v="0"/>
    <n v="9"/>
    <n v="133636.16"/>
    <n v="1"/>
    <n v="0"/>
    <n v="1"/>
    <n v="103315.74"/>
    <x v="1"/>
    <n v="7"/>
    <n v="4485"/>
    <n v="0"/>
    <n v="49"/>
    <n v="0"/>
    <n v="31395"/>
    <x v="0"/>
    <x v="3"/>
    <s v="Medium Risk"/>
  </r>
  <r>
    <n v="15747542"/>
    <n v="605"/>
    <x v="0"/>
    <s v="Male"/>
    <x v="37"/>
    <n v="7"/>
    <n v="0"/>
    <n v="2"/>
    <n v="1"/>
    <n v="1"/>
    <n v="173952.5"/>
    <x v="1"/>
    <n v="23"/>
    <n v="4160"/>
    <n v="10"/>
    <n v="110"/>
    <n v="0.43478260869565216"/>
    <n v="95680"/>
    <x v="2"/>
    <x v="1"/>
    <s v="High Risk"/>
  </r>
  <r>
    <n v="15762238"/>
    <n v="671"/>
    <x v="2"/>
    <s v="Female"/>
    <x v="4"/>
    <n v="0"/>
    <n v="84745.03"/>
    <n v="2"/>
    <n v="0"/>
    <n v="1"/>
    <n v="34673.980000000003"/>
    <x v="1"/>
    <n v="30"/>
    <n v="1913"/>
    <n v="8"/>
    <n v="97"/>
    <n v="0.26666666666666666"/>
    <n v="57390"/>
    <x v="0"/>
    <x v="0"/>
    <s v="High Risk"/>
  </r>
  <r>
    <n v="15681554"/>
    <n v="614"/>
    <x v="2"/>
    <s v="Female"/>
    <x v="8"/>
    <n v="7"/>
    <n v="120599.38"/>
    <n v="2"/>
    <n v="1"/>
    <n v="1"/>
    <n v="46163.44"/>
    <x v="1"/>
    <n v="3"/>
    <n v="4193"/>
    <n v="1"/>
    <n v="53"/>
    <n v="0.33333333333333331"/>
    <n v="12579"/>
    <x v="1"/>
    <x v="1"/>
    <s v="Medium Risk"/>
  </r>
  <r>
    <n v="15712825"/>
    <n v="511"/>
    <x v="1"/>
    <s v="Female"/>
    <x v="6"/>
    <n v="9"/>
    <n v="0"/>
    <n v="2"/>
    <n v="0"/>
    <n v="1"/>
    <n v="140676.98000000001"/>
    <x v="1"/>
    <n v="1"/>
    <n v="2371"/>
    <n v="1"/>
    <n v="65"/>
    <n v="1"/>
    <n v="2371"/>
    <x v="0"/>
    <x v="3"/>
    <s v="High Risk"/>
  </r>
  <r>
    <n v="15640280"/>
    <n v="850"/>
    <x v="0"/>
    <s v="Male"/>
    <x v="2"/>
    <n v="4"/>
    <n v="127771.35"/>
    <n v="2"/>
    <n v="0"/>
    <n v="1"/>
    <n v="151738.54"/>
    <x v="1"/>
    <n v="19"/>
    <n v="123"/>
    <n v="10"/>
    <n v="12"/>
    <n v="0.52631578947368418"/>
    <n v="2337"/>
    <x v="1"/>
    <x v="2"/>
    <s v="Low Risk"/>
  </r>
  <r>
    <n v="15756026"/>
    <n v="790"/>
    <x v="1"/>
    <s v="Female"/>
    <x v="17"/>
    <n v="9"/>
    <n v="0"/>
    <n v="1"/>
    <n v="0"/>
    <n v="0"/>
    <n v="14679.81"/>
    <x v="0"/>
    <n v="22"/>
    <n v="1817"/>
    <n v="8"/>
    <n v="162"/>
    <n v="0.36363636363636365"/>
    <n v="39974"/>
    <x v="1"/>
    <x v="3"/>
    <s v="High Risk"/>
  </r>
  <r>
    <n v="15613319"/>
    <n v="793"/>
    <x v="0"/>
    <s v="Female"/>
    <x v="19"/>
    <n v="0"/>
    <n v="0"/>
    <n v="1"/>
    <n v="0"/>
    <n v="0"/>
    <n v="175544.02"/>
    <x v="1"/>
    <n v="10"/>
    <n v="3494"/>
    <n v="2"/>
    <n v="129"/>
    <n v="0.2"/>
    <n v="34940"/>
    <x v="0"/>
    <x v="0"/>
    <s v="High Risk"/>
  </r>
  <r>
    <n v="15798906"/>
    <n v="628"/>
    <x v="0"/>
    <s v="Male"/>
    <x v="58"/>
    <n v="5"/>
    <n v="0"/>
    <n v="2"/>
    <n v="1"/>
    <n v="1"/>
    <n v="181964.6"/>
    <x v="1"/>
    <n v="22"/>
    <n v="1200"/>
    <n v="2"/>
    <n v="47"/>
    <n v="9.0909090909090912E-2"/>
    <n v="26400"/>
    <x v="0"/>
    <x v="2"/>
    <s v="Medium Risk"/>
  </r>
  <r>
    <n v="15708917"/>
    <n v="598"/>
    <x v="2"/>
    <s v="Male"/>
    <x v="47"/>
    <n v="10"/>
    <n v="167772.96"/>
    <n v="1"/>
    <n v="1"/>
    <n v="1"/>
    <n v="136886.85999999999"/>
    <x v="1"/>
    <n v="10"/>
    <n v="807"/>
    <n v="3"/>
    <n v="86"/>
    <n v="0.3"/>
    <n v="8070"/>
    <x v="1"/>
    <x v="3"/>
    <s v="High Risk"/>
  </r>
  <r>
    <n v="15778463"/>
    <n v="657"/>
    <x v="0"/>
    <s v="Female"/>
    <x v="24"/>
    <n v="6"/>
    <n v="95845.6"/>
    <n v="1"/>
    <n v="1"/>
    <n v="0"/>
    <n v="122218.23"/>
    <x v="1"/>
    <n v="25"/>
    <n v="2773"/>
    <n v="10"/>
    <n v="49"/>
    <n v="0.4"/>
    <n v="69325"/>
    <x v="0"/>
    <x v="1"/>
    <s v="Medium Risk"/>
  </r>
  <r>
    <n v="15699430"/>
    <n v="618"/>
    <x v="0"/>
    <s v="Female"/>
    <x v="12"/>
    <n v="10"/>
    <n v="0"/>
    <n v="2"/>
    <n v="1"/>
    <n v="0"/>
    <n v="180439.75"/>
    <x v="1"/>
    <n v="30"/>
    <n v="4497"/>
    <n v="0"/>
    <n v="95"/>
    <n v="0"/>
    <n v="134910"/>
    <x v="2"/>
    <x v="3"/>
    <s v="High Risk"/>
  </r>
  <r>
    <n v="15649992"/>
    <n v="681"/>
    <x v="1"/>
    <s v="Male"/>
    <x v="35"/>
    <n v="7"/>
    <n v="134714.70000000001"/>
    <n v="2"/>
    <n v="0"/>
    <n v="1"/>
    <n v="190419.81"/>
    <x v="1"/>
    <n v="2"/>
    <n v="1427"/>
    <n v="3"/>
    <n v="125"/>
    <n v="1"/>
    <n v="2854"/>
    <x v="2"/>
    <x v="1"/>
    <s v="High Risk"/>
  </r>
  <r>
    <n v="15578980"/>
    <n v="516"/>
    <x v="1"/>
    <s v="Female"/>
    <x v="19"/>
    <n v="3"/>
    <n v="0"/>
    <n v="2"/>
    <n v="1"/>
    <n v="1"/>
    <n v="58685.59"/>
    <x v="1"/>
    <n v="9"/>
    <n v="1140"/>
    <n v="3"/>
    <n v="178"/>
    <n v="0.33333333333333331"/>
    <n v="10260"/>
    <x v="2"/>
    <x v="2"/>
    <s v="High Risk"/>
  </r>
  <r>
    <n v="15775306"/>
    <n v="421"/>
    <x v="2"/>
    <s v="Male"/>
    <x v="34"/>
    <n v="8"/>
    <n v="122384.22"/>
    <n v="3"/>
    <n v="1"/>
    <n v="1"/>
    <n v="89017.38"/>
    <x v="0"/>
    <n v="28"/>
    <n v="3081"/>
    <n v="2"/>
    <n v="100"/>
    <n v="7.1428571428571425E-2"/>
    <n v="86268"/>
    <x v="2"/>
    <x v="1"/>
    <s v="High Risk"/>
  </r>
  <r>
    <n v="15641655"/>
    <n v="700"/>
    <x v="0"/>
    <s v="Female"/>
    <x v="28"/>
    <n v="2"/>
    <n v="0"/>
    <n v="2"/>
    <n v="0"/>
    <n v="0"/>
    <n v="50051.42"/>
    <x v="1"/>
    <n v="24"/>
    <n v="1300"/>
    <n v="8"/>
    <n v="83"/>
    <n v="0.33333333333333331"/>
    <n v="31200"/>
    <x v="0"/>
    <x v="0"/>
    <s v="High Risk"/>
  </r>
  <r>
    <n v="15619708"/>
    <n v="745"/>
    <x v="0"/>
    <s v="Male"/>
    <x v="11"/>
    <n v="5"/>
    <n v="157993.15"/>
    <n v="2"/>
    <n v="1"/>
    <n v="0"/>
    <n v="146041.45000000001"/>
    <x v="1"/>
    <n v="27"/>
    <n v="1092"/>
    <n v="9"/>
    <n v="63"/>
    <n v="0.33333333333333331"/>
    <n v="29484"/>
    <x v="2"/>
    <x v="2"/>
    <s v="High Risk"/>
  </r>
  <r>
    <n v="15734565"/>
    <n v="696"/>
    <x v="0"/>
    <s v="Male"/>
    <x v="6"/>
    <n v="8"/>
    <n v="0"/>
    <n v="2"/>
    <n v="1"/>
    <n v="0"/>
    <n v="191166.09"/>
    <x v="1"/>
    <n v="13"/>
    <n v="1909"/>
    <n v="1"/>
    <n v="137"/>
    <n v="7.6923076923076927E-2"/>
    <n v="24817"/>
    <x v="0"/>
    <x v="1"/>
    <s v="High Risk"/>
  </r>
  <r>
    <n v="15806438"/>
    <n v="580"/>
    <x v="2"/>
    <s v="Female"/>
    <x v="0"/>
    <n v="2"/>
    <n v="123331.36"/>
    <n v="1"/>
    <n v="0"/>
    <n v="0"/>
    <n v="103516.08"/>
    <x v="0"/>
    <n v="27"/>
    <n v="2692"/>
    <n v="2"/>
    <n v="76"/>
    <n v="7.407407407407407E-2"/>
    <n v="72684"/>
    <x v="0"/>
    <x v="0"/>
    <s v="High Risk"/>
  </r>
  <r>
    <n v="15591969"/>
    <n v="497"/>
    <x v="1"/>
    <s v="Male"/>
    <x v="7"/>
    <n v="9"/>
    <n v="75263.16"/>
    <n v="1"/>
    <n v="1"/>
    <n v="1"/>
    <n v="164825.04"/>
    <x v="1"/>
    <n v="7"/>
    <n v="3858"/>
    <n v="1"/>
    <n v="107"/>
    <n v="0.14285714285714285"/>
    <n v="27006"/>
    <x v="0"/>
    <x v="3"/>
    <s v="High Risk"/>
  </r>
  <r>
    <n v="15747807"/>
    <n v="720"/>
    <x v="0"/>
    <s v="Female"/>
    <x v="3"/>
    <n v="6"/>
    <n v="137824.03"/>
    <n v="2"/>
    <n v="1"/>
    <n v="0"/>
    <n v="172557.77"/>
    <x v="1"/>
    <n v="18"/>
    <n v="872"/>
    <n v="1"/>
    <n v="16"/>
    <n v="5.5555555555555552E-2"/>
    <n v="15696"/>
    <x v="0"/>
    <x v="1"/>
    <s v="Low Risk"/>
  </r>
  <r>
    <n v="15596939"/>
    <n v="659"/>
    <x v="2"/>
    <s v="Male"/>
    <x v="18"/>
    <n v="4"/>
    <n v="132578.92000000001"/>
    <n v="2"/>
    <n v="1"/>
    <n v="0"/>
    <n v="84320.94"/>
    <x v="1"/>
    <n v="9"/>
    <n v="1249"/>
    <n v="6"/>
    <n v="128"/>
    <n v="0.66666666666666663"/>
    <n v="11241"/>
    <x v="1"/>
    <x v="2"/>
    <s v="High Risk"/>
  </r>
  <r>
    <n v="15716155"/>
    <n v="841"/>
    <x v="0"/>
    <s v="Female"/>
    <x v="18"/>
    <n v="5"/>
    <n v="156021.31"/>
    <n v="1"/>
    <n v="0"/>
    <n v="0"/>
    <n v="122662.98"/>
    <x v="1"/>
    <n v="24"/>
    <n v="2301"/>
    <n v="8"/>
    <n v="132"/>
    <n v="0.33333333333333331"/>
    <n v="55224"/>
    <x v="0"/>
    <x v="2"/>
    <s v="High Risk"/>
  </r>
  <r>
    <n v="15765311"/>
    <n v="642"/>
    <x v="1"/>
    <s v="Male"/>
    <x v="10"/>
    <n v="8"/>
    <n v="0"/>
    <n v="1"/>
    <n v="1"/>
    <n v="0"/>
    <n v="72085.100000000006"/>
    <x v="1"/>
    <n v="24"/>
    <n v="2414"/>
    <n v="5"/>
    <n v="49"/>
    <n v="0.20833333333333334"/>
    <n v="57936"/>
    <x v="0"/>
    <x v="1"/>
    <s v="Medium Risk"/>
  </r>
  <r>
    <n v="15757811"/>
    <n v="732"/>
    <x v="1"/>
    <s v="Female"/>
    <x v="58"/>
    <n v="9"/>
    <n v="137453.43"/>
    <n v="1"/>
    <n v="0"/>
    <n v="1"/>
    <n v="110932.24"/>
    <x v="0"/>
    <n v="11"/>
    <n v="2638"/>
    <n v="10"/>
    <n v="59"/>
    <n v="0.90909090909090906"/>
    <n v="29018"/>
    <x v="1"/>
    <x v="3"/>
    <s v="Medium Risk"/>
  </r>
  <r>
    <n v="15603830"/>
    <n v="600"/>
    <x v="1"/>
    <s v="Male"/>
    <x v="18"/>
    <n v="4"/>
    <n v="0"/>
    <n v="2"/>
    <n v="1"/>
    <n v="0"/>
    <n v="143635.35999999999"/>
    <x v="1"/>
    <n v="20"/>
    <n v="3489"/>
    <n v="7"/>
    <n v="25"/>
    <n v="0.35"/>
    <n v="69780"/>
    <x v="1"/>
    <x v="2"/>
    <s v="Low Risk"/>
  </r>
  <r>
    <n v="15660602"/>
    <n v="464"/>
    <x v="2"/>
    <s v="Male"/>
    <x v="19"/>
    <n v="8"/>
    <n v="164284.72"/>
    <n v="2"/>
    <n v="1"/>
    <n v="1"/>
    <n v="3710.34"/>
    <x v="1"/>
    <n v="28"/>
    <n v="3814"/>
    <n v="4"/>
    <n v="94"/>
    <n v="0.14285714285714285"/>
    <n v="106792"/>
    <x v="0"/>
    <x v="1"/>
    <s v="High Risk"/>
  </r>
  <r>
    <n v="15660535"/>
    <n v="680"/>
    <x v="0"/>
    <s v="Female"/>
    <x v="40"/>
    <n v="5"/>
    <n v="0"/>
    <n v="2"/>
    <n v="1"/>
    <n v="1"/>
    <n v="179843.33"/>
    <x v="1"/>
    <n v="11"/>
    <n v="1490"/>
    <n v="3"/>
    <n v="26"/>
    <n v="0.27272727272727271"/>
    <n v="16390"/>
    <x v="0"/>
    <x v="2"/>
    <s v="Low Risk"/>
  </r>
  <r>
    <n v="15666633"/>
    <n v="758"/>
    <x v="1"/>
    <s v="Male"/>
    <x v="27"/>
    <n v="1"/>
    <n v="0"/>
    <n v="2"/>
    <n v="1"/>
    <n v="1"/>
    <n v="10643.38"/>
    <x v="1"/>
    <n v="13"/>
    <n v="759"/>
    <n v="7"/>
    <n v="96"/>
    <n v="0.53846153846153844"/>
    <n v="9867"/>
    <x v="0"/>
    <x v="0"/>
    <s v="High Risk"/>
  </r>
  <r>
    <n v="15596914"/>
    <n v="630"/>
    <x v="2"/>
    <s v="Female"/>
    <x v="8"/>
    <n v="2"/>
    <n v="112373.49"/>
    <n v="2"/>
    <n v="1"/>
    <n v="1"/>
    <n v="131167.98000000001"/>
    <x v="1"/>
    <n v="4"/>
    <n v="1537"/>
    <n v="2"/>
    <n v="20"/>
    <n v="0.5"/>
    <n v="6148"/>
    <x v="0"/>
    <x v="0"/>
    <s v="Low Risk"/>
  </r>
  <r>
    <n v="15639788"/>
    <n v="577"/>
    <x v="0"/>
    <s v="Female"/>
    <x v="2"/>
    <n v="10"/>
    <n v="0"/>
    <n v="2"/>
    <n v="1"/>
    <n v="0"/>
    <n v="10553.31"/>
    <x v="1"/>
    <n v="17"/>
    <n v="3571"/>
    <n v="6"/>
    <n v="20"/>
    <n v="0.35294117647058826"/>
    <n v="60707"/>
    <x v="2"/>
    <x v="3"/>
    <s v="Low Risk"/>
  </r>
  <r>
    <n v="15695846"/>
    <n v="684"/>
    <x v="0"/>
    <s v="Female"/>
    <x v="10"/>
    <n v="6"/>
    <n v="0"/>
    <n v="2"/>
    <n v="1"/>
    <n v="1"/>
    <n v="130928.22"/>
    <x v="1"/>
    <n v="29"/>
    <n v="3769"/>
    <n v="4"/>
    <n v="36"/>
    <n v="0.13793103448275862"/>
    <n v="109301"/>
    <x v="0"/>
    <x v="1"/>
    <s v="Medium Risk"/>
  </r>
  <r>
    <n v="15726234"/>
    <n v="708"/>
    <x v="1"/>
    <s v="Female"/>
    <x v="1"/>
    <n v="5"/>
    <n v="0"/>
    <n v="1"/>
    <n v="0"/>
    <n v="1"/>
    <n v="157003.99"/>
    <x v="1"/>
    <n v="10"/>
    <n v="3461"/>
    <n v="9"/>
    <n v="108"/>
    <n v="0.9"/>
    <n v="34610"/>
    <x v="0"/>
    <x v="2"/>
    <s v="High Risk"/>
  </r>
  <r>
    <n v="15797964"/>
    <n v="732"/>
    <x v="2"/>
    <s v="Female"/>
    <x v="6"/>
    <n v="1"/>
    <n v="154333.82"/>
    <n v="1"/>
    <n v="1"/>
    <n v="1"/>
    <n v="138527.56"/>
    <x v="1"/>
    <n v="14"/>
    <n v="3110"/>
    <n v="9"/>
    <n v="20"/>
    <n v="0.6428571428571429"/>
    <n v="43540"/>
    <x v="0"/>
    <x v="0"/>
    <s v="Low Risk"/>
  </r>
  <r>
    <n v="15625881"/>
    <n v="634"/>
    <x v="2"/>
    <s v="Male"/>
    <x v="24"/>
    <n v="3"/>
    <n v="111432.77"/>
    <n v="2"/>
    <n v="1"/>
    <n v="1"/>
    <n v="167032.49"/>
    <x v="1"/>
    <n v="13"/>
    <n v="2148"/>
    <n v="4"/>
    <n v="85"/>
    <n v="0.30769230769230771"/>
    <n v="27924"/>
    <x v="0"/>
    <x v="2"/>
    <s v="High Risk"/>
  </r>
  <r>
    <n v="15780628"/>
    <n v="633"/>
    <x v="0"/>
    <s v="Female"/>
    <x v="33"/>
    <n v="6"/>
    <n v="0"/>
    <n v="2"/>
    <n v="0"/>
    <n v="0"/>
    <n v="41642.29"/>
    <x v="1"/>
    <n v="8"/>
    <n v="4486"/>
    <n v="10"/>
    <n v="145"/>
    <n v="1"/>
    <n v="35888"/>
    <x v="1"/>
    <x v="1"/>
    <s v="High Risk"/>
  </r>
  <r>
    <n v="15575883"/>
    <n v="559"/>
    <x v="0"/>
    <s v="Male"/>
    <x v="10"/>
    <n v="2"/>
    <n v="137390.10999999999"/>
    <n v="2"/>
    <n v="1"/>
    <n v="0"/>
    <n v="9677"/>
    <x v="1"/>
    <n v="5"/>
    <n v="561"/>
    <n v="3"/>
    <n v="176"/>
    <n v="0.6"/>
    <n v="2805"/>
    <x v="1"/>
    <x v="0"/>
    <s v="High Risk"/>
  </r>
  <r>
    <n v="15585036"/>
    <n v="694"/>
    <x v="1"/>
    <s v="Female"/>
    <x v="24"/>
    <n v="3"/>
    <n v="0"/>
    <n v="2"/>
    <n v="1"/>
    <n v="1"/>
    <n v="147012.22"/>
    <x v="1"/>
    <n v="24"/>
    <n v="1601"/>
    <n v="4"/>
    <n v="169"/>
    <n v="0.16666666666666666"/>
    <n v="38424"/>
    <x v="0"/>
    <x v="2"/>
    <s v="High Risk"/>
  </r>
  <r>
    <n v="15589488"/>
    <n v="686"/>
    <x v="2"/>
    <s v="Female"/>
    <x v="27"/>
    <n v="5"/>
    <n v="111642.08"/>
    <n v="1"/>
    <n v="1"/>
    <n v="1"/>
    <n v="80553.87"/>
    <x v="1"/>
    <n v="12"/>
    <n v="539"/>
    <n v="1"/>
    <n v="133"/>
    <n v="8.3333333333333329E-2"/>
    <n v="6468"/>
    <x v="1"/>
    <x v="2"/>
    <s v="High Risk"/>
  </r>
  <r>
    <n v="15585888"/>
    <n v="553"/>
    <x v="1"/>
    <s v="Female"/>
    <x v="36"/>
    <n v="3"/>
    <n v="0"/>
    <n v="1"/>
    <n v="0"/>
    <n v="1"/>
    <n v="30730.95"/>
    <x v="0"/>
    <n v="11"/>
    <n v="4335"/>
    <n v="5"/>
    <n v="14"/>
    <n v="0.45454545454545453"/>
    <n v="47685"/>
    <x v="0"/>
    <x v="2"/>
    <s v="Low Risk"/>
  </r>
  <r>
    <n v="15727915"/>
    <n v="507"/>
    <x v="0"/>
    <s v="Male"/>
    <x v="18"/>
    <n v="4"/>
    <n v="83543.37"/>
    <n v="1"/>
    <n v="0"/>
    <n v="0"/>
    <n v="140134.43"/>
    <x v="1"/>
    <n v="21"/>
    <n v="2259"/>
    <n v="4"/>
    <n v="66"/>
    <n v="0.19047619047619047"/>
    <n v="47439"/>
    <x v="0"/>
    <x v="2"/>
    <s v="High Risk"/>
  </r>
  <r>
    <n v="15707567"/>
    <n v="732"/>
    <x v="2"/>
    <s v="Male"/>
    <x v="5"/>
    <n v="6"/>
    <n v="145338.76"/>
    <n v="1"/>
    <n v="0"/>
    <n v="0"/>
    <n v="91936.1"/>
    <x v="0"/>
    <n v="16"/>
    <n v="1919"/>
    <n v="6"/>
    <n v="122"/>
    <n v="0.375"/>
    <n v="30704"/>
    <x v="0"/>
    <x v="1"/>
    <s v="High Risk"/>
  </r>
  <r>
    <n v="15737792"/>
    <n v="818"/>
    <x v="0"/>
    <s v="Female"/>
    <x v="8"/>
    <n v="1"/>
    <n v="186796.37"/>
    <n v="1"/>
    <n v="0"/>
    <n v="0"/>
    <n v="178252.63"/>
    <x v="1"/>
    <n v="20"/>
    <n v="4584"/>
    <n v="8"/>
    <n v="120"/>
    <n v="0.4"/>
    <n v="91680"/>
    <x v="0"/>
    <x v="0"/>
    <s v="High Risk"/>
  </r>
  <r>
    <n v="15599433"/>
    <n v="660"/>
    <x v="2"/>
    <s v="Male"/>
    <x v="12"/>
    <n v="8"/>
    <n v="58641.43"/>
    <n v="1"/>
    <n v="0"/>
    <n v="1"/>
    <n v="198674.08"/>
    <x v="1"/>
    <n v="24"/>
    <n v="4897"/>
    <n v="8"/>
    <n v="46"/>
    <n v="0.33333333333333331"/>
    <n v="117528"/>
    <x v="1"/>
    <x v="1"/>
    <s v="Medium Risk"/>
  </r>
  <r>
    <n v="15672012"/>
    <n v="773"/>
    <x v="1"/>
    <s v="Female"/>
    <x v="1"/>
    <n v="5"/>
    <n v="0"/>
    <n v="1"/>
    <n v="1"/>
    <n v="0"/>
    <n v="28266.9"/>
    <x v="0"/>
    <n v="14"/>
    <n v="2455"/>
    <n v="2"/>
    <n v="70"/>
    <n v="0.14285714285714285"/>
    <n v="34370"/>
    <x v="2"/>
    <x v="2"/>
    <s v="High Risk"/>
  </r>
  <r>
    <n v="15806983"/>
    <n v="640"/>
    <x v="0"/>
    <s v="Male"/>
    <x v="4"/>
    <n v="3"/>
    <n v="137148.68"/>
    <n v="1"/>
    <n v="1"/>
    <n v="0"/>
    <n v="92381.01"/>
    <x v="1"/>
    <n v="13"/>
    <n v="2313"/>
    <n v="8"/>
    <n v="14"/>
    <n v="0.61538461538461542"/>
    <n v="30069"/>
    <x v="0"/>
    <x v="2"/>
    <s v="Low Risk"/>
  </r>
  <r>
    <n v="15592222"/>
    <n v="505"/>
    <x v="0"/>
    <s v="Male"/>
    <x v="23"/>
    <n v="7"/>
    <n v="80001.23"/>
    <n v="1"/>
    <n v="0"/>
    <n v="0"/>
    <n v="135180.10999999999"/>
    <x v="1"/>
    <n v="26"/>
    <n v="924"/>
    <n v="10"/>
    <n v="80"/>
    <n v="0.38461538461538464"/>
    <n v="24024"/>
    <x v="1"/>
    <x v="1"/>
    <s v="High Risk"/>
  </r>
  <r>
    <n v="15608968"/>
    <n v="714"/>
    <x v="2"/>
    <s v="Male"/>
    <x v="29"/>
    <n v="6"/>
    <n v="86402.52"/>
    <n v="2"/>
    <n v="0"/>
    <n v="0"/>
    <n v="27330.59"/>
    <x v="1"/>
    <n v="1"/>
    <n v="4415"/>
    <n v="5"/>
    <n v="112"/>
    <n v="1"/>
    <n v="4415"/>
    <x v="2"/>
    <x v="1"/>
    <s v="High Risk"/>
  </r>
  <r>
    <n v="15586959"/>
    <n v="468"/>
    <x v="0"/>
    <s v="Female"/>
    <x v="0"/>
    <n v="5"/>
    <n v="0"/>
    <n v="2"/>
    <n v="1"/>
    <n v="0"/>
    <n v="125305.34"/>
    <x v="1"/>
    <n v="30"/>
    <n v="2607"/>
    <n v="10"/>
    <n v="139"/>
    <n v="0.33333333333333331"/>
    <n v="78210"/>
    <x v="1"/>
    <x v="2"/>
    <s v="High Risk"/>
  </r>
  <r>
    <n v="15646558"/>
    <n v="611"/>
    <x v="1"/>
    <s v="Male"/>
    <x v="21"/>
    <n v="1"/>
    <n v="122874.74"/>
    <n v="1"/>
    <n v="1"/>
    <n v="1"/>
    <n v="149648.45000000001"/>
    <x v="1"/>
    <n v="18"/>
    <n v="585"/>
    <n v="10"/>
    <n v="164"/>
    <n v="0.55555555555555558"/>
    <n v="10530"/>
    <x v="1"/>
    <x v="0"/>
    <s v="High Risk"/>
  </r>
  <r>
    <n v="15725811"/>
    <n v="705"/>
    <x v="0"/>
    <s v="Male"/>
    <x v="11"/>
    <n v="0"/>
    <n v="97544.29"/>
    <n v="1"/>
    <n v="0"/>
    <n v="1"/>
    <n v="59887.15"/>
    <x v="1"/>
    <n v="3"/>
    <n v="2946"/>
    <n v="6"/>
    <n v="1"/>
    <n v="1"/>
    <n v="8838"/>
    <x v="0"/>
    <x v="0"/>
    <s v="Low Risk"/>
  </r>
  <r>
    <n v="15572265"/>
    <n v="646"/>
    <x v="2"/>
    <s v="Male"/>
    <x v="17"/>
    <n v="1"/>
    <n v="170826.55"/>
    <n v="2"/>
    <n v="1"/>
    <n v="0"/>
    <n v="45041.32"/>
    <x v="1"/>
    <n v="24"/>
    <n v="2337"/>
    <n v="0"/>
    <n v="58"/>
    <n v="0"/>
    <n v="56088"/>
    <x v="0"/>
    <x v="0"/>
    <s v="Medium Risk"/>
  </r>
  <r>
    <n v="15794048"/>
    <n v="667"/>
    <x v="2"/>
    <s v="Female"/>
    <x v="36"/>
    <n v="1"/>
    <n v="97133.92"/>
    <n v="2"/>
    <n v="0"/>
    <n v="0"/>
    <n v="113316.77"/>
    <x v="0"/>
    <n v="19"/>
    <n v="2551"/>
    <n v="8"/>
    <n v="123"/>
    <n v="0.42105263157894735"/>
    <n v="48469"/>
    <x v="1"/>
    <x v="0"/>
    <s v="High Risk"/>
  </r>
  <r>
    <n v="15677610"/>
    <n v="511"/>
    <x v="2"/>
    <s v="Female"/>
    <x v="1"/>
    <n v="8"/>
    <n v="153895.65"/>
    <n v="1"/>
    <n v="1"/>
    <n v="1"/>
    <n v="39087.42"/>
    <x v="1"/>
    <n v="11"/>
    <n v="4661"/>
    <n v="3"/>
    <n v="165"/>
    <n v="0.27272727272727271"/>
    <n v="51271"/>
    <x v="0"/>
    <x v="1"/>
    <s v="High Risk"/>
  </r>
  <r>
    <n v="15745012"/>
    <n v="653"/>
    <x v="0"/>
    <s v="Female"/>
    <x v="3"/>
    <n v="6"/>
    <n v="0"/>
    <n v="2"/>
    <n v="1"/>
    <n v="1"/>
    <n v="7330.59"/>
    <x v="1"/>
    <n v="5"/>
    <n v="1802"/>
    <n v="10"/>
    <n v="95"/>
    <n v="1"/>
    <n v="9010"/>
    <x v="1"/>
    <x v="1"/>
    <s v="High Risk"/>
  </r>
  <r>
    <n v="15601589"/>
    <n v="675"/>
    <x v="0"/>
    <s v="Female"/>
    <x v="38"/>
    <n v="8"/>
    <n v="0"/>
    <n v="2"/>
    <n v="0"/>
    <n v="1"/>
    <n v="95463.29"/>
    <x v="1"/>
    <n v="21"/>
    <n v="458"/>
    <n v="5"/>
    <n v="76"/>
    <n v="0.23809523809523808"/>
    <n v="9618"/>
    <x v="0"/>
    <x v="1"/>
    <s v="High Risk"/>
  </r>
  <r>
    <n v="15686436"/>
    <n v="523"/>
    <x v="1"/>
    <s v="Male"/>
    <x v="15"/>
    <n v="4"/>
    <n v="0"/>
    <n v="2"/>
    <n v="1"/>
    <n v="0"/>
    <n v="167848.02"/>
    <x v="1"/>
    <n v="16"/>
    <n v="3786"/>
    <n v="3"/>
    <n v="96"/>
    <n v="0.1875"/>
    <n v="60576"/>
    <x v="0"/>
    <x v="2"/>
    <s v="High Risk"/>
  </r>
  <r>
    <n v="15693864"/>
    <n v="567"/>
    <x v="2"/>
    <s v="Female"/>
    <x v="23"/>
    <n v="5"/>
    <n v="134956.01999999999"/>
    <n v="1"/>
    <n v="1"/>
    <n v="0"/>
    <n v="93953.84"/>
    <x v="0"/>
    <n v="1"/>
    <n v="612"/>
    <n v="8"/>
    <n v="180"/>
    <n v="1"/>
    <n v="612"/>
    <x v="1"/>
    <x v="2"/>
    <s v="High Risk"/>
  </r>
  <r>
    <n v="15760550"/>
    <n v="741"/>
    <x v="1"/>
    <s v="Male"/>
    <x v="2"/>
    <n v="7"/>
    <n v="143637.57999999999"/>
    <n v="2"/>
    <n v="0"/>
    <n v="1"/>
    <n v="174227.66"/>
    <x v="1"/>
    <n v="19"/>
    <n v="807"/>
    <n v="0"/>
    <n v="110"/>
    <n v="0"/>
    <n v="15333"/>
    <x v="0"/>
    <x v="1"/>
    <s v="High Risk"/>
  </r>
  <r>
    <n v="15686137"/>
    <n v="456"/>
    <x v="1"/>
    <s v="Male"/>
    <x v="15"/>
    <n v="9"/>
    <n v="147506.25"/>
    <n v="1"/>
    <n v="1"/>
    <n v="1"/>
    <n v="135399.21"/>
    <x v="1"/>
    <n v="22"/>
    <n v="2731"/>
    <n v="10"/>
    <n v="11"/>
    <n v="0.45454545454545453"/>
    <n v="60082"/>
    <x v="0"/>
    <x v="3"/>
    <s v="Low Risk"/>
  </r>
  <r>
    <n v="15809087"/>
    <n v="598"/>
    <x v="0"/>
    <s v="Male"/>
    <x v="55"/>
    <n v="1"/>
    <n v="0"/>
    <n v="2"/>
    <n v="1"/>
    <n v="0"/>
    <n v="195635.3"/>
    <x v="0"/>
    <n v="10"/>
    <n v="3934"/>
    <n v="9"/>
    <n v="87"/>
    <n v="0.9"/>
    <n v="39340"/>
    <x v="0"/>
    <x v="0"/>
    <s v="High Risk"/>
  </r>
  <r>
    <n v="15807663"/>
    <n v="667"/>
    <x v="0"/>
    <s v="Male"/>
    <x v="3"/>
    <n v="8"/>
    <n v="190227.46"/>
    <n v="1"/>
    <n v="1"/>
    <n v="0"/>
    <n v="97508.04"/>
    <x v="0"/>
    <n v="8"/>
    <n v="213"/>
    <n v="7"/>
    <n v="89"/>
    <n v="0.875"/>
    <n v="1704"/>
    <x v="1"/>
    <x v="1"/>
    <s v="High Risk"/>
  </r>
  <r>
    <n v="15809100"/>
    <n v="548"/>
    <x v="0"/>
    <s v="Female"/>
    <x v="15"/>
    <n v="2"/>
    <n v="172448.77"/>
    <n v="1"/>
    <n v="1"/>
    <n v="0"/>
    <n v="188083.77"/>
    <x v="0"/>
    <n v="4"/>
    <n v="1199"/>
    <n v="9"/>
    <n v="177"/>
    <n v="1"/>
    <n v="4796"/>
    <x v="0"/>
    <x v="0"/>
    <s v="High Risk"/>
  </r>
  <r>
    <n v="15794916"/>
    <n v="725"/>
    <x v="0"/>
    <s v="Male"/>
    <x v="1"/>
    <n v="7"/>
    <n v="113980.21"/>
    <n v="1"/>
    <n v="1"/>
    <n v="1"/>
    <n v="116704.25"/>
    <x v="1"/>
    <n v="18"/>
    <n v="4367"/>
    <n v="2"/>
    <n v="161"/>
    <n v="0.1111111111111111"/>
    <n v="78606"/>
    <x v="2"/>
    <x v="1"/>
    <s v="High Risk"/>
  </r>
  <r>
    <n v="15614215"/>
    <n v="717"/>
    <x v="0"/>
    <s v="Male"/>
    <x v="47"/>
    <n v="6"/>
    <n v="0"/>
    <n v="2"/>
    <n v="0"/>
    <n v="1"/>
    <n v="97614.87"/>
    <x v="1"/>
    <n v="4"/>
    <n v="2125"/>
    <n v="10"/>
    <n v="101"/>
    <n v="1"/>
    <n v="8500"/>
    <x v="0"/>
    <x v="1"/>
    <s v="High Risk"/>
  </r>
  <r>
    <n v="15805449"/>
    <n v="594"/>
    <x v="0"/>
    <s v="Male"/>
    <x v="16"/>
    <n v="4"/>
    <n v="0"/>
    <n v="2"/>
    <n v="0"/>
    <n v="0"/>
    <n v="186884.04"/>
    <x v="1"/>
    <n v="14"/>
    <n v="2279"/>
    <n v="4"/>
    <n v="74"/>
    <n v="0.2857142857142857"/>
    <n v="31906"/>
    <x v="1"/>
    <x v="2"/>
    <s v="High Risk"/>
  </r>
  <r>
    <n v="15686983"/>
    <n v="678"/>
    <x v="2"/>
    <s v="Female"/>
    <x v="11"/>
    <n v="10"/>
    <n v="76968.12"/>
    <n v="2"/>
    <n v="0"/>
    <n v="1"/>
    <n v="131501.72"/>
    <x v="1"/>
    <n v="9"/>
    <n v="2451"/>
    <n v="10"/>
    <n v="100"/>
    <n v="1"/>
    <n v="22059"/>
    <x v="0"/>
    <x v="3"/>
    <s v="High Risk"/>
  </r>
  <r>
    <n v="15808017"/>
    <n v="545"/>
    <x v="0"/>
    <s v="Male"/>
    <x v="16"/>
    <n v="1"/>
    <n v="88293.13"/>
    <n v="2"/>
    <n v="1"/>
    <n v="1"/>
    <n v="24302.95"/>
    <x v="1"/>
    <n v="9"/>
    <n v="888"/>
    <n v="10"/>
    <n v="119"/>
    <n v="1"/>
    <n v="7992"/>
    <x v="0"/>
    <x v="0"/>
    <s v="High Risk"/>
  </r>
  <r>
    <n v="15756804"/>
    <n v="636"/>
    <x v="0"/>
    <s v="Female"/>
    <x v="36"/>
    <n v="1"/>
    <n v="170833.46"/>
    <n v="1"/>
    <n v="1"/>
    <n v="0"/>
    <n v="110510.28"/>
    <x v="0"/>
    <n v="25"/>
    <n v="4183"/>
    <n v="10"/>
    <n v="2"/>
    <n v="0.4"/>
    <n v="104575"/>
    <x v="0"/>
    <x v="0"/>
    <s v="Low Risk"/>
  </r>
  <r>
    <n v="15646810"/>
    <n v="603"/>
    <x v="2"/>
    <s v="Male"/>
    <x v="4"/>
    <n v="6"/>
    <n v="108122.39"/>
    <n v="2"/>
    <n v="1"/>
    <n v="0"/>
    <n v="108488.33"/>
    <x v="0"/>
    <n v="30"/>
    <n v="4641"/>
    <n v="10"/>
    <n v="130"/>
    <n v="0.33333333333333331"/>
    <n v="139230"/>
    <x v="1"/>
    <x v="1"/>
    <s v="High Risk"/>
  </r>
  <r>
    <n v="15710424"/>
    <n v="435"/>
    <x v="0"/>
    <s v="Male"/>
    <x v="18"/>
    <n v="4"/>
    <n v="0"/>
    <n v="1"/>
    <n v="1"/>
    <n v="1"/>
    <n v="197015.2"/>
    <x v="1"/>
    <n v="29"/>
    <n v="2173"/>
    <n v="0"/>
    <n v="152"/>
    <n v="0"/>
    <n v="63017"/>
    <x v="0"/>
    <x v="2"/>
    <s v="High Risk"/>
  </r>
  <r>
    <n v="15799422"/>
    <n v="535"/>
    <x v="0"/>
    <s v="Female"/>
    <x v="20"/>
    <n v="8"/>
    <n v="0"/>
    <n v="1"/>
    <n v="1"/>
    <n v="1"/>
    <n v="27689.77"/>
    <x v="1"/>
    <n v="1"/>
    <n v="1604"/>
    <n v="1"/>
    <n v="150"/>
    <n v="1"/>
    <n v="1604"/>
    <x v="2"/>
    <x v="1"/>
    <s v="High Risk"/>
  </r>
  <r>
    <n v="15692750"/>
    <n v="629"/>
    <x v="2"/>
    <s v="Female"/>
    <x v="13"/>
    <n v="7"/>
    <n v="129818.39"/>
    <n v="3"/>
    <n v="1"/>
    <n v="0"/>
    <n v="9217.5499999999993"/>
    <x v="0"/>
    <n v="25"/>
    <n v="4474"/>
    <n v="7"/>
    <n v="46"/>
    <n v="0.28000000000000003"/>
    <n v="111850"/>
    <x v="0"/>
    <x v="1"/>
    <s v="Medium Risk"/>
  </r>
  <r>
    <n v="15794549"/>
    <n v="722"/>
    <x v="0"/>
    <s v="Female"/>
    <x v="12"/>
    <n v="2"/>
    <n v="163943.89000000001"/>
    <n v="2"/>
    <n v="1"/>
    <n v="1"/>
    <n v="15068.18"/>
    <x v="1"/>
    <n v="27"/>
    <n v="2858"/>
    <n v="3"/>
    <n v="22"/>
    <n v="0.1111111111111111"/>
    <n v="77166"/>
    <x v="0"/>
    <x v="0"/>
    <s v="Low Risk"/>
  </r>
  <r>
    <n v="15803764"/>
    <n v="561"/>
    <x v="0"/>
    <s v="Male"/>
    <x v="34"/>
    <n v="7"/>
    <n v="0"/>
    <n v="2"/>
    <n v="1"/>
    <n v="0"/>
    <n v="7797.01"/>
    <x v="1"/>
    <n v="27"/>
    <n v="4447"/>
    <n v="4"/>
    <n v="97"/>
    <n v="0.14814814814814814"/>
    <n v="120069"/>
    <x v="0"/>
    <x v="1"/>
    <s v="High Risk"/>
  </r>
  <r>
    <n v="15674840"/>
    <n v="645"/>
    <x v="0"/>
    <s v="Female"/>
    <x v="16"/>
    <n v="5"/>
    <n v="101430.3"/>
    <n v="2"/>
    <n v="0"/>
    <n v="1"/>
    <n v="4400.32"/>
    <x v="1"/>
    <n v="24"/>
    <n v="4189"/>
    <n v="9"/>
    <n v="98"/>
    <n v="0.375"/>
    <n v="100536"/>
    <x v="0"/>
    <x v="2"/>
    <s v="High Risk"/>
  </r>
  <r>
    <n v="15653762"/>
    <n v="501"/>
    <x v="0"/>
    <s v="Female"/>
    <x v="2"/>
    <n v="9"/>
    <n v="117301.66"/>
    <n v="1"/>
    <n v="0"/>
    <n v="0"/>
    <n v="182025.95"/>
    <x v="1"/>
    <n v="27"/>
    <n v="3259"/>
    <n v="5"/>
    <n v="33"/>
    <n v="0.18518518518518517"/>
    <n v="87993"/>
    <x v="0"/>
    <x v="3"/>
    <s v="Medium Risk"/>
  </r>
  <r>
    <n v="15581229"/>
    <n v="502"/>
    <x v="2"/>
    <s v="Female"/>
    <x v="15"/>
    <n v="1"/>
    <n v="173340.83"/>
    <n v="1"/>
    <n v="0"/>
    <n v="1"/>
    <n v="122763.95"/>
    <x v="1"/>
    <n v="22"/>
    <n v="961"/>
    <n v="10"/>
    <n v="145"/>
    <n v="0.45454545454545453"/>
    <n v="21142"/>
    <x v="1"/>
    <x v="0"/>
    <s v="High Risk"/>
  </r>
  <r>
    <n v="15800228"/>
    <n v="652"/>
    <x v="1"/>
    <s v="Female"/>
    <x v="0"/>
    <n v="4"/>
    <n v="0"/>
    <n v="2"/>
    <n v="1"/>
    <n v="1"/>
    <n v="38152.01"/>
    <x v="1"/>
    <n v="26"/>
    <n v="402"/>
    <n v="1"/>
    <n v="138"/>
    <n v="3.8461538461538464E-2"/>
    <n v="10452"/>
    <x v="1"/>
    <x v="2"/>
    <s v="High Risk"/>
  </r>
  <r>
    <n v="15656333"/>
    <n v="574"/>
    <x v="0"/>
    <s v="Female"/>
    <x v="19"/>
    <n v="3"/>
    <n v="134348.57"/>
    <n v="1"/>
    <n v="1"/>
    <n v="0"/>
    <n v="63163.99"/>
    <x v="1"/>
    <n v="12"/>
    <n v="4486"/>
    <n v="9"/>
    <n v="130"/>
    <n v="0.75"/>
    <n v="53832"/>
    <x v="0"/>
    <x v="2"/>
    <s v="High Risk"/>
  </r>
  <r>
    <n v="15697497"/>
    <n v="518"/>
    <x v="0"/>
    <s v="Female"/>
    <x v="13"/>
    <n v="9"/>
    <n v="105525.65"/>
    <n v="2"/>
    <n v="1"/>
    <n v="1"/>
    <n v="73418.289999999994"/>
    <x v="1"/>
    <n v="16"/>
    <n v="3042"/>
    <n v="7"/>
    <n v="135"/>
    <n v="0.4375"/>
    <n v="48672"/>
    <x v="0"/>
    <x v="3"/>
    <s v="High Risk"/>
  </r>
  <r>
    <n v="15585362"/>
    <n v="749"/>
    <x v="0"/>
    <s v="Female"/>
    <x v="52"/>
    <n v="6"/>
    <n v="0"/>
    <n v="1"/>
    <n v="1"/>
    <n v="0"/>
    <n v="17978.68"/>
    <x v="0"/>
    <n v="21"/>
    <n v="4600"/>
    <n v="2"/>
    <n v="125"/>
    <n v="9.5238095238095233E-2"/>
    <n v="96600"/>
    <x v="1"/>
    <x v="1"/>
    <s v="High Risk"/>
  </r>
  <r>
    <n v="15571928"/>
    <n v="679"/>
    <x v="0"/>
    <s v="Female"/>
    <x v="3"/>
    <n v="4"/>
    <n v="0"/>
    <n v="3"/>
    <n v="1"/>
    <n v="0"/>
    <n v="115136.51"/>
    <x v="0"/>
    <n v="26"/>
    <n v="3671"/>
    <n v="9"/>
    <n v="46"/>
    <n v="0.34615384615384615"/>
    <n v="95446"/>
    <x v="1"/>
    <x v="2"/>
    <s v="Medium Risk"/>
  </r>
  <r>
    <n v="15785519"/>
    <n v="565"/>
    <x v="0"/>
    <s v="Male"/>
    <x v="18"/>
    <n v="6"/>
    <n v="106192.1"/>
    <n v="1"/>
    <n v="1"/>
    <n v="0"/>
    <n v="149575.59"/>
    <x v="1"/>
    <n v="30"/>
    <n v="1634"/>
    <n v="5"/>
    <n v="91"/>
    <n v="0.16666666666666666"/>
    <n v="49020"/>
    <x v="2"/>
    <x v="1"/>
    <s v="High Risk"/>
  </r>
  <r>
    <n v="15743007"/>
    <n v="643"/>
    <x v="0"/>
    <s v="Female"/>
    <x v="13"/>
    <n v="4"/>
    <n v="45144.43"/>
    <n v="1"/>
    <n v="1"/>
    <n v="0"/>
    <n v="60917.24"/>
    <x v="0"/>
    <n v="21"/>
    <n v="2633"/>
    <n v="7"/>
    <n v="123"/>
    <n v="0.33333333333333331"/>
    <n v="55293"/>
    <x v="0"/>
    <x v="2"/>
    <s v="High Risk"/>
  </r>
  <r>
    <n v="15777211"/>
    <n v="515"/>
    <x v="0"/>
    <s v="Male"/>
    <x v="35"/>
    <n v="7"/>
    <n v="92113.61"/>
    <n v="1"/>
    <n v="1"/>
    <n v="1"/>
    <n v="142548.32999999999"/>
    <x v="1"/>
    <n v="28"/>
    <n v="4614"/>
    <n v="5"/>
    <n v="48"/>
    <n v="0.17857142857142858"/>
    <n v="129192"/>
    <x v="0"/>
    <x v="1"/>
    <s v="Medium Risk"/>
  </r>
  <r>
    <n v="15721935"/>
    <n v="521"/>
    <x v="0"/>
    <s v="Male"/>
    <x v="11"/>
    <n v="7"/>
    <n v="0"/>
    <n v="2"/>
    <n v="1"/>
    <n v="1"/>
    <n v="157878.67000000001"/>
    <x v="1"/>
    <n v="16"/>
    <n v="4916"/>
    <n v="8"/>
    <n v="46"/>
    <n v="0.5"/>
    <n v="78656"/>
    <x v="1"/>
    <x v="1"/>
    <s v="Medium Risk"/>
  </r>
  <r>
    <n v="15591711"/>
    <n v="739"/>
    <x v="1"/>
    <s v="Male"/>
    <x v="16"/>
    <n v="0"/>
    <n v="128366.44"/>
    <n v="1"/>
    <n v="1"/>
    <n v="0"/>
    <n v="12796.43"/>
    <x v="1"/>
    <n v="6"/>
    <n v="4640"/>
    <n v="10"/>
    <n v="159"/>
    <n v="1"/>
    <n v="27840"/>
    <x v="0"/>
    <x v="0"/>
    <s v="High Risk"/>
  </r>
  <r>
    <n v="15625021"/>
    <n v="585"/>
    <x v="0"/>
    <s v="Male"/>
    <x v="0"/>
    <n v="2"/>
    <n v="0"/>
    <n v="2"/>
    <n v="1"/>
    <n v="1"/>
    <n v="18657.77"/>
    <x v="1"/>
    <n v="25"/>
    <n v="3993"/>
    <n v="6"/>
    <n v="172"/>
    <n v="0.24"/>
    <n v="99825"/>
    <x v="0"/>
    <x v="0"/>
    <s v="High Risk"/>
  </r>
  <r>
    <n v="15702968"/>
    <n v="733"/>
    <x v="2"/>
    <s v="Male"/>
    <x v="59"/>
    <n v="3"/>
    <n v="106545.53"/>
    <n v="1"/>
    <n v="1"/>
    <n v="1"/>
    <n v="134589.57999999999"/>
    <x v="1"/>
    <n v="25"/>
    <n v="1341"/>
    <n v="9"/>
    <n v="69"/>
    <n v="0.36"/>
    <n v="33525"/>
    <x v="0"/>
    <x v="2"/>
    <s v="High Risk"/>
  </r>
  <r>
    <n v="15600462"/>
    <n v="542"/>
    <x v="0"/>
    <s v="Female"/>
    <x v="3"/>
    <n v="8"/>
    <n v="145618.37"/>
    <n v="1"/>
    <n v="0"/>
    <n v="1"/>
    <n v="10350.74"/>
    <x v="1"/>
    <n v="15"/>
    <n v="1124"/>
    <n v="9"/>
    <n v="112"/>
    <n v="0.6"/>
    <n v="16860"/>
    <x v="0"/>
    <x v="1"/>
    <s v="High Risk"/>
  </r>
  <r>
    <n v="15768104"/>
    <n v="788"/>
    <x v="1"/>
    <s v="Male"/>
    <x v="24"/>
    <n v="8"/>
    <n v="141541.25"/>
    <n v="1"/>
    <n v="0"/>
    <n v="0"/>
    <n v="66013.27"/>
    <x v="1"/>
    <n v="30"/>
    <n v="4334"/>
    <n v="9"/>
    <n v="150"/>
    <n v="0.3"/>
    <n v="130020"/>
    <x v="1"/>
    <x v="1"/>
    <s v="High Risk"/>
  </r>
  <r>
    <n v="15780140"/>
    <n v="435"/>
    <x v="2"/>
    <s v="Male"/>
    <x v="15"/>
    <n v="2"/>
    <n v="57017.06"/>
    <n v="2"/>
    <n v="1"/>
    <n v="1"/>
    <n v="5907.11"/>
    <x v="1"/>
    <n v="4"/>
    <n v="3672"/>
    <n v="3"/>
    <n v="94"/>
    <n v="0.75"/>
    <n v="14688"/>
    <x v="0"/>
    <x v="0"/>
    <s v="High Risk"/>
  </r>
  <r>
    <n v="15585255"/>
    <n v="577"/>
    <x v="0"/>
    <s v="Male"/>
    <x v="0"/>
    <n v="9"/>
    <n v="0"/>
    <n v="1"/>
    <n v="1"/>
    <n v="0"/>
    <n v="74077.91"/>
    <x v="1"/>
    <n v="11"/>
    <n v="4918"/>
    <n v="6"/>
    <n v="5"/>
    <n v="0.54545454545454541"/>
    <n v="54098"/>
    <x v="0"/>
    <x v="3"/>
    <s v="Low Risk"/>
  </r>
  <r>
    <n v="15772781"/>
    <n v="703"/>
    <x v="0"/>
    <s v="Female"/>
    <x v="21"/>
    <n v="3"/>
    <n v="0"/>
    <n v="3"/>
    <n v="1"/>
    <n v="1"/>
    <n v="77294.559999999998"/>
    <x v="0"/>
    <n v="26"/>
    <n v="1819"/>
    <n v="7"/>
    <n v="159"/>
    <n v="0.26923076923076922"/>
    <n v="47294"/>
    <x v="0"/>
    <x v="2"/>
    <s v="High Risk"/>
  </r>
  <r>
    <n v="15669987"/>
    <n v="728"/>
    <x v="2"/>
    <s v="Female"/>
    <x v="12"/>
    <n v="8"/>
    <n v="125884.95"/>
    <n v="2"/>
    <n v="1"/>
    <n v="0"/>
    <n v="54359.02"/>
    <x v="0"/>
    <n v="10"/>
    <n v="4615"/>
    <n v="6"/>
    <n v="171"/>
    <n v="0.6"/>
    <n v="46150"/>
    <x v="0"/>
    <x v="1"/>
    <s v="High Risk"/>
  </r>
  <r>
    <n v="15697000"/>
    <n v="728"/>
    <x v="2"/>
    <s v="Male"/>
    <x v="15"/>
    <n v="5"/>
    <n v="61825.5"/>
    <n v="1"/>
    <n v="1"/>
    <n v="1"/>
    <n v="156124.93"/>
    <x v="1"/>
    <n v="21"/>
    <n v="2787"/>
    <n v="0"/>
    <n v="17"/>
    <n v="0"/>
    <n v="58527"/>
    <x v="0"/>
    <x v="2"/>
    <s v="Low Risk"/>
  </r>
  <r>
    <n v="15733119"/>
    <n v="718"/>
    <x v="0"/>
    <s v="Male"/>
    <x v="12"/>
    <n v="8"/>
    <n v="0"/>
    <n v="2"/>
    <n v="1"/>
    <n v="0"/>
    <n v="94820.85"/>
    <x v="1"/>
    <n v="13"/>
    <n v="161"/>
    <n v="7"/>
    <n v="142"/>
    <n v="0.53846153846153844"/>
    <n v="2093"/>
    <x v="2"/>
    <x v="1"/>
    <s v="High Risk"/>
  </r>
  <r>
    <n v="15782390"/>
    <n v="621"/>
    <x v="0"/>
    <s v="Female"/>
    <x v="20"/>
    <n v="6"/>
    <n v="0"/>
    <n v="1"/>
    <n v="1"/>
    <n v="0"/>
    <n v="155155.25"/>
    <x v="1"/>
    <n v="7"/>
    <n v="2783"/>
    <n v="3"/>
    <n v="171"/>
    <n v="0.42857142857142855"/>
    <n v="19481"/>
    <x v="0"/>
    <x v="1"/>
    <s v="High Risk"/>
  </r>
  <r>
    <n v="15654700"/>
    <n v="523"/>
    <x v="0"/>
    <s v="Female"/>
    <x v="20"/>
    <n v="2"/>
    <n v="102967.41"/>
    <n v="1"/>
    <n v="1"/>
    <n v="0"/>
    <n v="128702.1"/>
    <x v="0"/>
    <n v="6"/>
    <n v="2418"/>
    <n v="7"/>
    <n v="153"/>
    <n v="1"/>
    <n v="14508"/>
    <x v="0"/>
    <x v="0"/>
    <s v="High Risk"/>
  </r>
  <r>
    <n v="15632210"/>
    <n v="657"/>
    <x v="2"/>
    <s v="Male"/>
    <x v="11"/>
    <n v="2"/>
    <n v="171770.55"/>
    <n v="1"/>
    <n v="1"/>
    <n v="0"/>
    <n v="22745.5"/>
    <x v="1"/>
    <n v="9"/>
    <n v="154"/>
    <n v="9"/>
    <n v="153"/>
    <n v="1"/>
    <n v="1386"/>
    <x v="1"/>
    <x v="0"/>
    <s v="High Risk"/>
  </r>
  <r>
    <n v="15642041"/>
    <n v="727"/>
    <x v="2"/>
    <s v="Male"/>
    <x v="20"/>
    <n v="1"/>
    <n v="93051.64"/>
    <n v="2"/>
    <n v="1"/>
    <n v="0"/>
    <n v="71865.31"/>
    <x v="0"/>
    <n v="17"/>
    <n v="377"/>
    <n v="1"/>
    <n v="22"/>
    <n v="5.8823529411764705E-2"/>
    <n v="6409"/>
    <x v="2"/>
    <x v="0"/>
    <s v="Low Risk"/>
  </r>
  <r>
    <n v="15709737"/>
    <n v="643"/>
    <x v="0"/>
    <s v="Male"/>
    <x v="18"/>
    <n v="7"/>
    <n v="161064.64000000001"/>
    <n v="2"/>
    <n v="0"/>
    <n v="1"/>
    <n v="84294.82"/>
    <x v="1"/>
    <n v="12"/>
    <n v="3010"/>
    <n v="4"/>
    <n v="148"/>
    <n v="0.33333333333333331"/>
    <n v="36120"/>
    <x v="1"/>
    <x v="1"/>
    <s v="High Risk"/>
  </r>
  <r>
    <n v="15792388"/>
    <n v="645"/>
    <x v="0"/>
    <s v="Female"/>
    <x v="36"/>
    <n v="7"/>
    <n v="90612.34"/>
    <n v="1"/>
    <n v="1"/>
    <n v="1"/>
    <n v="149139.13"/>
    <x v="1"/>
    <n v="24"/>
    <n v="977"/>
    <n v="9"/>
    <n v="9"/>
    <n v="0.375"/>
    <n v="23448"/>
    <x v="1"/>
    <x v="1"/>
    <s v="Low Risk"/>
  </r>
  <r>
    <n v="15786014"/>
    <n v="568"/>
    <x v="0"/>
    <s v="Male"/>
    <x v="34"/>
    <n v="5"/>
    <n v="145105.64000000001"/>
    <n v="2"/>
    <n v="1"/>
    <n v="0"/>
    <n v="185489.11"/>
    <x v="1"/>
    <n v="2"/>
    <n v="2653"/>
    <n v="8"/>
    <n v="151"/>
    <n v="1"/>
    <n v="5306"/>
    <x v="0"/>
    <x v="2"/>
    <s v="High Risk"/>
  </r>
  <r>
    <n v="15794580"/>
    <n v="599"/>
    <x v="0"/>
    <s v="Male"/>
    <x v="14"/>
    <n v="4"/>
    <n v="0"/>
    <n v="1"/>
    <n v="0"/>
    <n v="0"/>
    <n v="176407.15"/>
    <x v="0"/>
    <n v="6"/>
    <n v="1728"/>
    <n v="3"/>
    <n v="111"/>
    <n v="0.5"/>
    <n v="10368"/>
    <x v="1"/>
    <x v="2"/>
    <s v="High Risk"/>
  </r>
  <r>
    <n v="15675964"/>
    <n v="672"/>
    <x v="0"/>
    <s v="Female"/>
    <x v="13"/>
    <n v="9"/>
    <n v="0"/>
    <n v="1"/>
    <n v="1"/>
    <n v="1"/>
    <n v="92027.69"/>
    <x v="0"/>
    <n v="29"/>
    <n v="2463"/>
    <n v="6"/>
    <n v="2"/>
    <n v="0.20689655172413793"/>
    <n v="71427"/>
    <x v="0"/>
    <x v="3"/>
    <s v="Low Risk"/>
  </r>
  <r>
    <n v="15814275"/>
    <n v="685"/>
    <x v="0"/>
    <s v="Male"/>
    <x v="19"/>
    <n v="6"/>
    <n v="174912.72"/>
    <n v="1"/>
    <n v="1"/>
    <n v="1"/>
    <n v="43932.54"/>
    <x v="1"/>
    <n v="14"/>
    <n v="1297"/>
    <n v="10"/>
    <n v="9"/>
    <n v="0.7142857142857143"/>
    <n v="18158"/>
    <x v="2"/>
    <x v="1"/>
    <s v="Low Risk"/>
  </r>
  <r>
    <n v="15724848"/>
    <n v="516"/>
    <x v="0"/>
    <s v="Female"/>
    <x v="17"/>
    <n v="1"/>
    <n v="104947.72"/>
    <n v="1"/>
    <n v="1"/>
    <n v="0"/>
    <n v="115789.25"/>
    <x v="0"/>
    <n v="30"/>
    <n v="3992"/>
    <n v="5"/>
    <n v="161"/>
    <n v="0.16666666666666666"/>
    <n v="119760"/>
    <x v="0"/>
    <x v="0"/>
    <s v="High Risk"/>
  </r>
  <r>
    <n v="15754713"/>
    <n v="685"/>
    <x v="1"/>
    <s v="Male"/>
    <x v="8"/>
    <n v="10"/>
    <n v="135213.71"/>
    <n v="1"/>
    <n v="1"/>
    <n v="1"/>
    <n v="125777.28"/>
    <x v="1"/>
    <n v="9"/>
    <n v="2087"/>
    <n v="10"/>
    <n v="37"/>
    <n v="1"/>
    <n v="18783"/>
    <x v="1"/>
    <x v="3"/>
    <s v="Medium Risk"/>
  </r>
  <r>
    <n v="15693814"/>
    <n v="806"/>
    <x v="1"/>
    <s v="Male"/>
    <x v="11"/>
    <n v="7"/>
    <n v="0"/>
    <n v="2"/>
    <n v="1"/>
    <n v="0"/>
    <n v="18461.900000000001"/>
    <x v="1"/>
    <n v="15"/>
    <n v="1104"/>
    <n v="7"/>
    <n v="82"/>
    <n v="0.46666666666666667"/>
    <n v="16560"/>
    <x v="0"/>
    <x v="1"/>
    <s v="High Risk"/>
  </r>
  <r>
    <n v="15599660"/>
    <n v="604"/>
    <x v="0"/>
    <s v="Male"/>
    <x v="18"/>
    <n v="6"/>
    <n v="116229.85"/>
    <n v="2"/>
    <n v="1"/>
    <n v="1"/>
    <n v="79633.38"/>
    <x v="1"/>
    <n v="3"/>
    <n v="4244"/>
    <n v="8"/>
    <n v="151"/>
    <n v="1"/>
    <n v="12732"/>
    <x v="2"/>
    <x v="1"/>
    <s v="High Risk"/>
  </r>
  <r>
    <n v="15746490"/>
    <n v="648"/>
    <x v="1"/>
    <s v="Female"/>
    <x v="47"/>
    <n v="6"/>
    <n v="111201.41"/>
    <n v="1"/>
    <n v="1"/>
    <n v="1"/>
    <n v="121542.29"/>
    <x v="1"/>
    <n v="20"/>
    <n v="1787"/>
    <n v="0"/>
    <n v="14"/>
    <n v="0"/>
    <n v="35740"/>
    <x v="0"/>
    <x v="1"/>
    <s v="Low Risk"/>
  </r>
  <r>
    <n v="15566091"/>
    <n v="545"/>
    <x v="1"/>
    <s v="Female"/>
    <x v="15"/>
    <n v="4"/>
    <n v="0"/>
    <n v="1"/>
    <n v="1"/>
    <n v="0"/>
    <n v="94739.199999999997"/>
    <x v="1"/>
    <n v="7"/>
    <n v="650"/>
    <n v="9"/>
    <n v="23"/>
    <n v="1"/>
    <n v="4550"/>
    <x v="1"/>
    <x v="2"/>
    <s v="Low Risk"/>
  </r>
  <r>
    <n v="15655961"/>
    <n v="756"/>
    <x v="2"/>
    <s v="Male"/>
    <x v="7"/>
    <n v="1"/>
    <n v="131899"/>
    <n v="1"/>
    <n v="1"/>
    <n v="0"/>
    <n v="93302.29"/>
    <x v="1"/>
    <n v="4"/>
    <n v="4527"/>
    <n v="4"/>
    <n v="3"/>
    <n v="1"/>
    <n v="18108"/>
    <x v="0"/>
    <x v="0"/>
    <s v="Low Risk"/>
  </r>
  <r>
    <n v="15710404"/>
    <n v="569"/>
    <x v="0"/>
    <s v="Male"/>
    <x v="12"/>
    <n v="10"/>
    <n v="124525.52"/>
    <n v="1"/>
    <n v="1"/>
    <n v="1"/>
    <n v="193793.78"/>
    <x v="1"/>
    <n v="23"/>
    <n v="4647"/>
    <n v="6"/>
    <n v="43"/>
    <n v="0.2608695652173913"/>
    <n v="106881"/>
    <x v="1"/>
    <x v="3"/>
    <s v="Medium Risk"/>
  </r>
  <r>
    <n v="15775625"/>
    <n v="596"/>
    <x v="0"/>
    <s v="Male"/>
    <x v="40"/>
    <n v="6"/>
    <n v="0"/>
    <n v="1"/>
    <n v="1"/>
    <n v="0"/>
    <n v="74835.649999999994"/>
    <x v="1"/>
    <n v="5"/>
    <n v="2775"/>
    <n v="5"/>
    <n v="37"/>
    <n v="1"/>
    <n v="13875"/>
    <x v="0"/>
    <x v="1"/>
    <s v="Medium Risk"/>
  </r>
  <r>
    <n v="15792328"/>
    <n v="475"/>
    <x v="0"/>
    <s v="Male"/>
    <x v="2"/>
    <n v="6"/>
    <n v="0"/>
    <n v="1"/>
    <n v="1"/>
    <n v="1"/>
    <n v="56999.9"/>
    <x v="0"/>
    <n v="16"/>
    <n v="309"/>
    <n v="7"/>
    <n v="68"/>
    <n v="0.4375"/>
    <n v="4944"/>
    <x v="1"/>
    <x v="1"/>
    <s v="High Risk"/>
  </r>
  <r>
    <n v="15719856"/>
    <n v="646"/>
    <x v="0"/>
    <s v="Female"/>
    <x v="13"/>
    <n v="3"/>
    <n v="47134.75"/>
    <n v="1"/>
    <n v="1"/>
    <n v="1"/>
    <n v="57236.44"/>
    <x v="1"/>
    <n v="16"/>
    <n v="3152"/>
    <n v="6"/>
    <n v="41"/>
    <n v="0.375"/>
    <n v="50432"/>
    <x v="0"/>
    <x v="2"/>
    <s v="Medium Risk"/>
  </r>
  <r>
    <n v="15593773"/>
    <n v="784"/>
    <x v="1"/>
    <s v="Male"/>
    <x v="12"/>
    <n v="3"/>
    <n v="0"/>
    <n v="2"/>
    <n v="0"/>
    <n v="0"/>
    <n v="81483.64"/>
    <x v="1"/>
    <n v="18"/>
    <n v="1728"/>
    <n v="6"/>
    <n v="127"/>
    <n v="0.33333333333333331"/>
    <n v="31104"/>
    <x v="1"/>
    <x v="2"/>
    <s v="High Risk"/>
  </r>
  <r>
    <n v="15733114"/>
    <n v="552"/>
    <x v="1"/>
    <s v="Male"/>
    <x v="13"/>
    <n v="9"/>
    <n v="0"/>
    <n v="2"/>
    <n v="1"/>
    <n v="0"/>
    <n v="26752.560000000001"/>
    <x v="1"/>
    <n v="3"/>
    <n v="2016"/>
    <n v="1"/>
    <n v="115"/>
    <n v="0.33333333333333331"/>
    <n v="6048"/>
    <x v="1"/>
    <x v="3"/>
    <s v="High Risk"/>
  </r>
  <r>
    <n v="15797748"/>
    <n v="729"/>
    <x v="0"/>
    <s v="Male"/>
    <x v="4"/>
    <n v="5"/>
    <n v="0"/>
    <n v="2"/>
    <n v="0"/>
    <n v="1"/>
    <n v="9200.5400000000009"/>
    <x v="1"/>
    <n v="30"/>
    <n v="4842"/>
    <n v="2"/>
    <n v="77"/>
    <n v="6.6666666666666666E-2"/>
    <n v="145260"/>
    <x v="2"/>
    <x v="2"/>
    <s v="High Risk"/>
  </r>
  <r>
    <n v="15743411"/>
    <n v="609"/>
    <x v="1"/>
    <s v="Male"/>
    <x v="22"/>
    <n v="1"/>
    <n v="0"/>
    <n v="1"/>
    <n v="1"/>
    <n v="0"/>
    <n v="22447.85"/>
    <x v="0"/>
    <n v="12"/>
    <n v="2477"/>
    <n v="0"/>
    <n v="132"/>
    <n v="0"/>
    <n v="29724"/>
    <x v="0"/>
    <x v="0"/>
    <s v="High Risk"/>
  </r>
  <r>
    <n v="15753337"/>
    <n v="555"/>
    <x v="0"/>
    <s v="Male"/>
    <x v="21"/>
    <n v="5"/>
    <n v="0"/>
    <n v="3"/>
    <n v="1"/>
    <n v="0"/>
    <n v="189122.89"/>
    <x v="0"/>
    <n v="6"/>
    <n v="1516"/>
    <n v="6"/>
    <n v="169"/>
    <n v="1"/>
    <n v="9096"/>
    <x v="0"/>
    <x v="2"/>
    <s v="High Risk"/>
  </r>
  <r>
    <n v="15601026"/>
    <n v="572"/>
    <x v="2"/>
    <s v="Female"/>
    <x v="25"/>
    <n v="1"/>
    <n v="138657.07999999999"/>
    <n v="1"/>
    <n v="1"/>
    <n v="1"/>
    <n v="16161.82"/>
    <x v="1"/>
    <n v="7"/>
    <n v="4527"/>
    <n v="1"/>
    <n v="87"/>
    <n v="0.14285714285714285"/>
    <n v="31689"/>
    <x v="0"/>
    <x v="0"/>
    <s v="High Risk"/>
  </r>
  <r>
    <n v="15658485"/>
    <n v="785"/>
    <x v="0"/>
    <s v="Female"/>
    <x v="10"/>
    <n v="9"/>
    <n v="70302.48"/>
    <n v="1"/>
    <n v="1"/>
    <n v="1"/>
    <n v="68600.36"/>
    <x v="1"/>
    <n v="18"/>
    <n v="1167"/>
    <n v="0"/>
    <n v="58"/>
    <n v="0"/>
    <n v="21006"/>
    <x v="0"/>
    <x v="3"/>
    <s v="Medium Risk"/>
  </r>
  <r>
    <n v="15636731"/>
    <n v="714"/>
    <x v="2"/>
    <s v="Female"/>
    <x v="18"/>
    <n v="1"/>
    <n v="101609.01"/>
    <n v="2"/>
    <n v="1"/>
    <n v="1"/>
    <n v="447.73"/>
    <x v="1"/>
    <n v="21"/>
    <n v="2582"/>
    <n v="2"/>
    <n v="162"/>
    <n v="9.5238095238095233E-2"/>
    <n v="54222"/>
    <x v="1"/>
    <x v="0"/>
    <s v="High Risk"/>
  </r>
  <r>
    <n v="15628303"/>
    <n v="738"/>
    <x v="1"/>
    <s v="Male"/>
    <x v="12"/>
    <n v="3"/>
    <n v="0"/>
    <n v="1"/>
    <n v="1"/>
    <n v="1"/>
    <n v="15650.73"/>
    <x v="1"/>
    <n v="28"/>
    <n v="4764"/>
    <n v="4"/>
    <n v="67"/>
    <n v="0.14285714285714285"/>
    <n v="133392"/>
    <x v="2"/>
    <x v="2"/>
    <s v="High Risk"/>
  </r>
  <r>
    <n v="15633461"/>
    <n v="639"/>
    <x v="2"/>
    <s v="Male"/>
    <x v="16"/>
    <n v="5"/>
    <n v="130170.82"/>
    <n v="1"/>
    <n v="1"/>
    <n v="1"/>
    <n v="149599.62"/>
    <x v="1"/>
    <n v="19"/>
    <n v="3447"/>
    <n v="10"/>
    <n v="159"/>
    <n v="0.52631578947368418"/>
    <n v="65493"/>
    <x v="0"/>
    <x v="2"/>
    <s v="High Risk"/>
  </r>
  <r>
    <n v="15677135"/>
    <n v="520"/>
    <x v="2"/>
    <s v="Male"/>
    <x v="22"/>
    <n v="8"/>
    <n v="133802.29"/>
    <n v="2"/>
    <n v="1"/>
    <n v="1"/>
    <n v="90304.01"/>
    <x v="1"/>
    <n v="12"/>
    <n v="2490"/>
    <n v="7"/>
    <n v="178"/>
    <n v="0.58333333333333337"/>
    <n v="29880"/>
    <x v="0"/>
    <x v="1"/>
    <s v="High Risk"/>
  </r>
  <r>
    <n v="15590876"/>
    <n v="764"/>
    <x v="0"/>
    <s v="Female"/>
    <x v="9"/>
    <n v="7"/>
    <n v="106234.02"/>
    <n v="1"/>
    <n v="0"/>
    <n v="0"/>
    <n v="115676.38"/>
    <x v="1"/>
    <n v="19"/>
    <n v="2936"/>
    <n v="4"/>
    <n v="8"/>
    <n v="0.21052631578947367"/>
    <n v="55784"/>
    <x v="0"/>
    <x v="1"/>
    <s v="Low Risk"/>
  </r>
  <r>
    <n v="15790782"/>
    <n v="661"/>
    <x v="1"/>
    <s v="Male"/>
    <x v="2"/>
    <n v="6"/>
    <n v="132628.98000000001"/>
    <n v="1"/>
    <n v="0"/>
    <n v="0"/>
    <n v="38812.67"/>
    <x v="1"/>
    <n v="1"/>
    <n v="988"/>
    <n v="2"/>
    <n v="93"/>
    <n v="1"/>
    <n v="988"/>
    <x v="0"/>
    <x v="1"/>
    <s v="High Risk"/>
  </r>
  <r>
    <n v="15700476"/>
    <n v="564"/>
    <x v="2"/>
    <s v="Male"/>
    <x v="1"/>
    <n v="9"/>
    <n v="103522.75"/>
    <n v="2"/>
    <n v="1"/>
    <n v="1"/>
    <n v="34338.21"/>
    <x v="1"/>
    <n v="7"/>
    <n v="4825"/>
    <n v="9"/>
    <n v="62"/>
    <n v="1"/>
    <n v="33775"/>
    <x v="0"/>
    <x v="3"/>
    <s v="High Risk"/>
  </r>
  <r>
    <n v="15634141"/>
    <n v="708"/>
    <x v="2"/>
    <s v="Female"/>
    <x v="0"/>
    <n v="8"/>
    <n v="192390.52"/>
    <n v="2"/>
    <n v="1"/>
    <n v="0"/>
    <n v="823.36"/>
    <x v="1"/>
    <n v="3"/>
    <n v="4781"/>
    <n v="6"/>
    <n v="165"/>
    <n v="1"/>
    <n v="14343"/>
    <x v="0"/>
    <x v="1"/>
    <s v="High Risk"/>
  </r>
  <r>
    <n v="15737795"/>
    <n v="512"/>
    <x v="1"/>
    <s v="Male"/>
    <x v="18"/>
    <n v="1"/>
    <n v="0"/>
    <n v="1"/>
    <n v="0"/>
    <n v="1"/>
    <n v="135482.26"/>
    <x v="0"/>
    <n v="20"/>
    <n v="1566"/>
    <n v="0"/>
    <n v="174"/>
    <n v="0"/>
    <n v="31320"/>
    <x v="1"/>
    <x v="0"/>
    <s v="High Risk"/>
  </r>
  <r>
    <n v="15790299"/>
    <n v="592"/>
    <x v="1"/>
    <s v="Male"/>
    <x v="24"/>
    <n v="9"/>
    <n v="0"/>
    <n v="3"/>
    <n v="1"/>
    <n v="1"/>
    <n v="10656.89"/>
    <x v="1"/>
    <n v="11"/>
    <n v="3552"/>
    <n v="0"/>
    <n v="24"/>
    <n v="0"/>
    <n v="39072"/>
    <x v="0"/>
    <x v="3"/>
    <s v="Low Risk"/>
  </r>
  <r>
    <n v="15675316"/>
    <n v="619"/>
    <x v="0"/>
    <s v="Female"/>
    <x v="16"/>
    <n v="3"/>
    <n v="0"/>
    <n v="2"/>
    <n v="0"/>
    <n v="1"/>
    <n v="116467.35"/>
    <x v="1"/>
    <n v="10"/>
    <n v="2640"/>
    <n v="10"/>
    <n v="27"/>
    <n v="1"/>
    <n v="26400"/>
    <x v="0"/>
    <x v="2"/>
    <s v="Low Risk"/>
  </r>
  <r>
    <n v="15613630"/>
    <n v="775"/>
    <x v="0"/>
    <s v="Male"/>
    <x v="37"/>
    <n v="8"/>
    <n v="109922.61"/>
    <n v="1"/>
    <n v="1"/>
    <n v="1"/>
    <n v="96823.32"/>
    <x v="0"/>
    <n v="17"/>
    <n v="472"/>
    <n v="5"/>
    <n v="73"/>
    <n v="0.29411764705882354"/>
    <n v="8024"/>
    <x v="0"/>
    <x v="1"/>
    <s v="High Risk"/>
  </r>
  <r>
    <n v="15662100"/>
    <n v="850"/>
    <x v="2"/>
    <s v="Female"/>
    <x v="4"/>
    <n v="5"/>
    <n v="128605.32"/>
    <n v="1"/>
    <n v="0"/>
    <n v="1"/>
    <n v="171096.2"/>
    <x v="1"/>
    <n v="23"/>
    <n v="735"/>
    <n v="10"/>
    <n v="147"/>
    <n v="0.43478260869565216"/>
    <n v="16905"/>
    <x v="0"/>
    <x v="2"/>
    <s v="High Risk"/>
  </r>
  <r>
    <n v="15668032"/>
    <n v="577"/>
    <x v="0"/>
    <s v="Female"/>
    <x v="24"/>
    <n v="4"/>
    <n v="0"/>
    <n v="1"/>
    <n v="1"/>
    <n v="1"/>
    <n v="79881.39"/>
    <x v="1"/>
    <n v="18"/>
    <n v="3251"/>
    <n v="3"/>
    <n v="92"/>
    <n v="0.16666666666666666"/>
    <n v="58518"/>
    <x v="0"/>
    <x v="2"/>
    <s v="High Risk"/>
  </r>
  <r>
    <n v="15599289"/>
    <n v="724"/>
    <x v="0"/>
    <s v="Female"/>
    <x v="24"/>
    <n v="10"/>
    <n v="68598.559999999998"/>
    <n v="1"/>
    <n v="1"/>
    <n v="0"/>
    <n v="157862.82"/>
    <x v="1"/>
    <n v="22"/>
    <n v="2418"/>
    <n v="0"/>
    <n v="78"/>
    <n v="0"/>
    <n v="53196"/>
    <x v="1"/>
    <x v="3"/>
    <s v="High Risk"/>
  </r>
  <r>
    <n v="15754084"/>
    <n v="710"/>
    <x v="1"/>
    <s v="Male"/>
    <x v="12"/>
    <n v="1"/>
    <n v="106518.52"/>
    <n v="1"/>
    <n v="1"/>
    <n v="1"/>
    <n v="127951.81"/>
    <x v="1"/>
    <n v="23"/>
    <n v="1743"/>
    <n v="9"/>
    <n v="99"/>
    <n v="0.39130434782608697"/>
    <n v="40089"/>
    <x v="2"/>
    <x v="0"/>
    <s v="High Risk"/>
  </r>
  <r>
    <n v="15676521"/>
    <n v="696"/>
    <x v="0"/>
    <s v="Female"/>
    <x v="8"/>
    <n v="8"/>
    <n v="0"/>
    <n v="2"/>
    <n v="0"/>
    <n v="0"/>
    <n v="191074.11"/>
    <x v="1"/>
    <n v="3"/>
    <n v="307"/>
    <n v="9"/>
    <n v="73"/>
    <n v="1"/>
    <n v="921"/>
    <x v="0"/>
    <x v="1"/>
    <s v="High Risk"/>
  </r>
  <r>
    <n v="15804586"/>
    <n v="376"/>
    <x v="0"/>
    <s v="Female"/>
    <x v="17"/>
    <n v="6"/>
    <n v="0"/>
    <n v="1"/>
    <n v="1"/>
    <n v="0"/>
    <n v="157333.69"/>
    <x v="0"/>
    <n v="11"/>
    <n v="3708"/>
    <n v="10"/>
    <n v="75"/>
    <n v="0.90909090909090906"/>
    <n v="40788"/>
    <x v="2"/>
    <x v="1"/>
    <s v="High Risk"/>
  </r>
  <r>
    <n v="15781465"/>
    <n v="675"/>
    <x v="2"/>
    <s v="Female"/>
    <x v="6"/>
    <n v="8"/>
    <n v="121326.42"/>
    <n v="1"/>
    <n v="1"/>
    <n v="0"/>
    <n v="133457.51999999999"/>
    <x v="1"/>
    <n v="17"/>
    <n v="4892"/>
    <n v="9"/>
    <n v="37"/>
    <n v="0.52941176470588236"/>
    <n v="83164"/>
    <x v="0"/>
    <x v="1"/>
    <s v="Medium Risk"/>
  </r>
  <r>
    <n v="15729362"/>
    <n v="745"/>
    <x v="0"/>
    <s v="Male"/>
    <x v="18"/>
    <n v="8"/>
    <n v="67226.37"/>
    <n v="1"/>
    <n v="1"/>
    <n v="0"/>
    <n v="130789.6"/>
    <x v="1"/>
    <n v="22"/>
    <n v="1214"/>
    <n v="9"/>
    <n v="86"/>
    <n v="0.40909090909090912"/>
    <n v="26708"/>
    <x v="0"/>
    <x v="1"/>
    <s v="High Risk"/>
  </r>
  <r>
    <n v="15709295"/>
    <n v="697"/>
    <x v="1"/>
    <s v="Female"/>
    <x v="11"/>
    <n v="5"/>
    <n v="82931.850000000006"/>
    <n v="2"/>
    <n v="1"/>
    <n v="1"/>
    <n v="128373.88"/>
    <x v="1"/>
    <n v="24"/>
    <n v="1179"/>
    <n v="5"/>
    <n v="63"/>
    <n v="0.20833333333333334"/>
    <n v="28296"/>
    <x v="1"/>
    <x v="2"/>
    <s v="High Risk"/>
  </r>
  <r>
    <n v="15745324"/>
    <n v="599"/>
    <x v="1"/>
    <s v="Female"/>
    <x v="2"/>
    <n v="4"/>
    <n v="0"/>
    <n v="1"/>
    <n v="1"/>
    <n v="0"/>
    <n v="194273.2"/>
    <x v="0"/>
    <n v="8"/>
    <n v="1466"/>
    <n v="3"/>
    <n v="15"/>
    <n v="0.375"/>
    <n v="11728"/>
    <x v="1"/>
    <x v="2"/>
    <s v="Low Risk"/>
  </r>
  <r>
    <n v="15741336"/>
    <n v="715"/>
    <x v="0"/>
    <s v="Female"/>
    <x v="16"/>
    <n v="5"/>
    <n v="118590.41"/>
    <n v="1"/>
    <n v="1"/>
    <n v="1"/>
    <n v="5684.17"/>
    <x v="0"/>
    <n v="8"/>
    <n v="1574"/>
    <n v="8"/>
    <n v="99"/>
    <n v="1"/>
    <n v="12592"/>
    <x v="1"/>
    <x v="2"/>
    <s v="High Risk"/>
  </r>
  <r>
    <n v="15783659"/>
    <n v="659"/>
    <x v="0"/>
    <s v="Male"/>
    <x v="44"/>
    <n v="4"/>
    <n v="145981.87"/>
    <n v="1"/>
    <n v="1"/>
    <n v="1"/>
    <n v="131043.2"/>
    <x v="1"/>
    <n v="9"/>
    <n v="936"/>
    <n v="2"/>
    <n v="73"/>
    <n v="0.22222222222222221"/>
    <n v="8424"/>
    <x v="0"/>
    <x v="2"/>
    <s v="High Risk"/>
  </r>
  <r>
    <n v="15620981"/>
    <n v="684"/>
    <x v="0"/>
    <s v="Female"/>
    <x v="36"/>
    <n v="3"/>
    <n v="73309.38"/>
    <n v="1"/>
    <n v="0"/>
    <n v="0"/>
    <n v="21228.34"/>
    <x v="0"/>
    <n v="9"/>
    <n v="2321"/>
    <n v="0"/>
    <n v="49"/>
    <n v="0"/>
    <n v="20889"/>
    <x v="1"/>
    <x v="2"/>
    <s v="Medium Risk"/>
  </r>
  <r>
    <n v="15630328"/>
    <n v="635"/>
    <x v="0"/>
    <s v="Female"/>
    <x v="36"/>
    <n v="8"/>
    <n v="130796.33"/>
    <n v="2"/>
    <n v="1"/>
    <n v="1"/>
    <n v="43250.3"/>
    <x v="1"/>
    <n v="1"/>
    <n v="3900"/>
    <n v="1"/>
    <n v="98"/>
    <n v="1"/>
    <n v="3900"/>
    <x v="0"/>
    <x v="1"/>
    <s v="High Risk"/>
  </r>
  <r>
    <n v="15785899"/>
    <n v="789"/>
    <x v="2"/>
    <s v="Male"/>
    <x v="19"/>
    <n v="8"/>
    <n v="151607.56"/>
    <n v="1"/>
    <n v="1"/>
    <n v="0"/>
    <n v="4389.3999999999996"/>
    <x v="1"/>
    <n v="12"/>
    <n v="2502"/>
    <n v="1"/>
    <n v="24"/>
    <n v="8.3333333333333329E-2"/>
    <n v="30024"/>
    <x v="0"/>
    <x v="1"/>
    <s v="Low Risk"/>
  </r>
  <r>
    <n v="15606149"/>
    <n v="571"/>
    <x v="2"/>
    <s v="Female"/>
    <x v="26"/>
    <n v="9"/>
    <n v="111577.01"/>
    <n v="1"/>
    <n v="0"/>
    <n v="1"/>
    <n v="189271.9"/>
    <x v="1"/>
    <n v="12"/>
    <n v="2860"/>
    <n v="0"/>
    <n v="161"/>
    <n v="0"/>
    <n v="34320"/>
    <x v="0"/>
    <x v="3"/>
    <s v="High Risk"/>
  </r>
  <r>
    <n v="15671139"/>
    <n v="694"/>
    <x v="1"/>
    <s v="Male"/>
    <x v="2"/>
    <n v="0"/>
    <n v="107042.74"/>
    <n v="1"/>
    <n v="1"/>
    <n v="1"/>
    <n v="102284.2"/>
    <x v="1"/>
    <n v="17"/>
    <n v="897"/>
    <n v="4"/>
    <n v="17"/>
    <n v="0.23529411764705882"/>
    <n v="15249"/>
    <x v="0"/>
    <x v="0"/>
    <s v="Low Risk"/>
  </r>
  <r>
    <n v="15660429"/>
    <n v="665"/>
    <x v="1"/>
    <s v="Female"/>
    <x v="0"/>
    <n v="2"/>
    <n v="156371.60999999999"/>
    <n v="2"/>
    <n v="0"/>
    <n v="1"/>
    <n v="156774.94"/>
    <x v="0"/>
    <n v="15"/>
    <n v="1223"/>
    <n v="6"/>
    <n v="38"/>
    <n v="0.4"/>
    <n v="18345"/>
    <x v="1"/>
    <x v="0"/>
    <s v="Medium Risk"/>
  </r>
  <r>
    <n v="15571002"/>
    <n v="706"/>
    <x v="0"/>
    <s v="Female"/>
    <x v="4"/>
    <n v="4"/>
    <n v="129605.99"/>
    <n v="1"/>
    <n v="0"/>
    <n v="0"/>
    <n v="69865.490000000005"/>
    <x v="1"/>
    <n v="21"/>
    <n v="3538"/>
    <n v="3"/>
    <n v="112"/>
    <n v="0.14285714285714285"/>
    <n v="74298"/>
    <x v="2"/>
    <x v="2"/>
    <s v="High Risk"/>
  </r>
  <r>
    <n v="15631681"/>
    <n v="807"/>
    <x v="1"/>
    <s v="Female"/>
    <x v="3"/>
    <n v="0"/>
    <n v="0"/>
    <n v="2"/>
    <n v="0"/>
    <n v="1"/>
    <n v="85523.24"/>
    <x v="1"/>
    <n v="29"/>
    <n v="2411"/>
    <n v="5"/>
    <n v="107"/>
    <n v="0.17241379310344829"/>
    <n v="69919"/>
    <x v="0"/>
    <x v="0"/>
    <s v="High Risk"/>
  </r>
  <r>
    <n v="15731522"/>
    <n v="771"/>
    <x v="1"/>
    <s v="Female"/>
    <x v="44"/>
    <n v="8"/>
    <n v="0"/>
    <n v="2"/>
    <n v="1"/>
    <n v="1"/>
    <n v="51219.8"/>
    <x v="1"/>
    <n v="28"/>
    <n v="3047"/>
    <n v="3"/>
    <n v="63"/>
    <n v="0.10714285714285714"/>
    <n v="85316"/>
    <x v="0"/>
    <x v="1"/>
    <s v="High Risk"/>
  </r>
  <r>
    <n v="15619529"/>
    <n v="531"/>
    <x v="1"/>
    <s v="Male"/>
    <x v="7"/>
    <n v="8"/>
    <n v="132576.25"/>
    <n v="1"/>
    <n v="0"/>
    <n v="0"/>
    <n v="7222.92"/>
    <x v="1"/>
    <n v="28"/>
    <n v="3611"/>
    <n v="10"/>
    <n v="172"/>
    <n v="0.35714285714285715"/>
    <n v="101108"/>
    <x v="0"/>
    <x v="1"/>
    <s v="High Risk"/>
  </r>
  <r>
    <n v="15628034"/>
    <n v="629"/>
    <x v="0"/>
    <s v="Female"/>
    <x v="24"/>
    <n v="6"/>
    <n v="129101.3"/>
    <n v="1"/>
    <n v="1"/>
    <n v="1"/>
    <n v="23971.33"/>
    <x v="1"/>
    <n v="17"/>
    <n v="401"/>
    <n v="3"/>
    <n v="143"/>
    <n v="0.17647058823529413"/>
    <n v="6817"/>
    <x v="0"/>
    <x v="1"/>
    <s v="High Risk"/>
  </r>
  <r>
    <n v="15686164"/>
    <n v="850"/>
    <x v="2"/>
    <s v="Female"/>
    <x v="8"/>
    <n v="1"/>
    <n v="108822.39999999999"/>
    <n v="1"/>
    <n v="1"/>
    <n v="1"/>
    <n v="132173.31"/>
    <x v="1"/>
    <n v="27"/>
    <n v="2203"/>
    <n v="6"/>
    <n v="10"/>
    <n v="0.22222222222222221"/>
    <n v="59481"/>
    <x v="1"/>
    <x v="0"/>
    <s v="Low Risk"/>
  </r>
  <r>
    <n v="15582797"/>
    <n v="685"/>
    <x v="1"/>
    <s v="Male"/>
    <x v="12"/>
    <n v="4"/>
    <n v="137948.51"/>
    <n v="1"/>
    <n v="1"/>
    <n v="0"/>
    <n v="113639.64"/>
    <x v="1"/>
    <n v="17"/>
    <n v="1888"/>
    <n v="10"/>
    <n v="162"/>
    <n v="0.58823529411764708"/>
    <n v="32096"/>
    <x v="0"/>
    <x v="2"/>
    <s v="High Risk"/>
  </r>
  <r>
    <n v="15753831"/>
    <n v="642"/>
    <x v="1"/>
    <s v="Male"/>
    <x v="15"/>
    <n v="7"/>
    <n v="100433.8"/>
    <n v="1"/>
    <n v="1"/>
    <n v="1"/>
    <n v="39768.589999999997"/>
    <x v="1"/>
    <n v="12"/>
    <n v="2937"/>
    <n v="7"/>
    <n v="17"/>
    <n v="0.58333333333333337"/>
    <n v="35244"/>
    <x v="0"/>
    <x v="1"/>
    <s v="Low Risk"/>
  </r>
  <r>
    <n v="15731815"/>
    <n v="529"/>
    <x v="1"/>
    <s v="Male"/>
    <x v="54"/>
    <n v="4"/>
    <n v="96134.11"/>
    <n v="3"/>
    <n v="1"/>
    <n v="0"/>
    <n v="108732.96"/>
    <x v="0"/>
    <n v="23"/>
    <n v="1414"/>
    <n v="7"/>
    <n v="21"/>
    <n v="0.30434782608695654"/>
    <n v="32522"/>
    <x v="0"/>
    <x v="2"/>
    <s v="Low Risk"/>
  </r>
  <r>
    <n v="15580956"/>
    <n v="683"/>
    <x v="2"/>
    <s v="Female"/>
    <x v="3"/>
    <n v="4"/>
    <n v="115888.04"/>
    <n v="1"/>
    <n v="1"/>
    <n v="1"/>
    <n v="117349.19"/>
    <x v="0"/>
    <n v="26"/>
    <n v="1043"/>
    <n v="1"/>
    <n v="136"/>
    <n v="3.8461538461538464E-2"/>
    <n v="27118"/>
    <x v="0"/>
    <x v="2"/>
    <s v="High Risk"/>
  </r>
  <r>
    <n v="15602084"/>
    <n v="663"/>
    <x v="0"/>
    <s v="Female"/>
    <x v="0"/>
    <n v="5"/>
    <n v="124626.07"/>
    <n v="1"/>
    <n v="1"/>
    <n v="1"/>
    <n v="78004.5"/>
    <x v="1"/>
    <n v="19"/>
    <n v="3284"/>
    <n v="7"/>
    <n v="63"/>
    <n v="0.36842105263157893"/>
    <n v="62396"/>
    <x v="0"/>
    <x v="2"/>
    <s v="High Risk"/>
  </r>
  <r>
    <n v="15589805"/>
    <n v="563"/>
    <x v="0"/>
    <s v="Female"/>
    <x v="10"/>
    <n v="6"/>
    <n v="139810.34"/>
    <n v="1"/>
    <n v="1"/>
    <n v="1"/>
    <n v="152417.79"/>
    <x v="1"/>
    <n v="24"/>
    <n v="3477"/>
    <n v="1"/>
    <n v="161"/>
    <n v="4.1666666666666664E-2"/>
    <n v="83448"/>
    <x v="1"/>
    <x v="1"/>
    <s v="High Risk"/>
  </r>
  <r>
    <n v="15720893"/>
    <n v="637"/>
    <x v="1"/>
    <s v="Female"/>
    <x v="10"/>
    <n v="9"/>
    <n v="0"/>
    <n v="2"/>
    <n v="0"/>
    <n v="0"/>
    <n v="26057.08"/>
    <x v="1"/>
    <n v="9"/>
    <n v="3540"/>
    <n v="2"/>
    <n v="107"/>
    <n v="0.22222222222222221"/>
    <n v="31860"/>
    <x v="1"/>
    <x v="3"/>
    <s v="High Risk"/>
  </r>
  <r>
    <n v="15641009"/>
    <n v="544"/>
    <x v="0"/>
    <s v="Male"/>
    <x v="24"/>
    <n v="3"/>
    <n v="84496.71"/>
    <n v="1"/>
    <n v="0"/>
    <n v="0"/>
    <n v="79972.09"/>
    <x v="1"/>
    <n v="27"/>
    <n v="4390"/>
    <n v="10"/>
    <n v="160"/>
    <n v="0.37037037037037035"/>
    <n v="118530"/>
    <x v="2"/>
    <x v="2"/>
    <s v="High Risk"/>
  </r>
  <r>
    <n v="15605926"/>
    <n v="649"/>
    <x v="2"/>
    <s v="Male"/>
    <x v="53"/>
    <n v="9"/>
    <n v="116854.71"/>
    <n v="2"/>
    <n v="0"/>
    <n v="1"/>
    <n v="107125.79"/>
    <x v="1"/>
    <n v="4"/>
    <n v="1739"/>
    <n v="1"/>
    <n v="147"/>
    <n v="0.25"/>
    <n v="6956"/>
    <x v="0"/>
    <x v="3"/>
    <s v="High Risk"/>
  </r>
  <r>
    <n v="15805955"/>
    <n v="638"/>
    <x v="0"/>
    <s v="Female"/>
    <x v="36"/>
    <n v="10"/>
    <n v="138333.03"/>
    <n v="1"/>
    <n v="1"/>
    <n v="1"/>
    <n v="47679.14"/>
    <x v="1"/>
    <n v="9"/>
    <n v="3187"/>
    <n v="8"/>
    <n v="11"/>
    <n v="0.88888888888888884"/>
    <n v="28683"/>
    <x v="0"/>
    <x v="3"/>
    <s v="Low Risk"/>
  </r>
  <r>
    <n v="15801488"/>
    <n v="723"/>
    <x v="0"/>
    <s v="Male"/>
    <x v="11"/>
    <n v="3"/>
    <n v="0"/>
    <n v="2"/>
    <n v="1"/>
    <n v="1"/>
    <n v="134509.47"/>
    <x v="1"/>
    <n v="8"/>
    <n v="1406"/>
    <n v="6"/>
    <n v="40"/>
    <n v="0.75"/>
    <n v="11248"/>
    <x v="0"/>
    <x v="2"/>
    <s v="Medium Risk"/>
  </r>
  <r>
    <n v="15605918"/>
    <n v="635"/>
    <x v="2"/>
    <s v="Male"/>
    <x v="3"/>
    <n v="5"/>
    <n v="78992.75"/>
    <n v="2"/>
    <n v="0"/>
    <n v="0"/>
    <n v="153265.31"/>
    <x v="1"/>
    <n v="29"/>
    <n v="909"/>
    <n v="5"/>
    <n v="42"/>
    <n v="0.17241379310344829"/>
    <n v="26361"/>
    <x v="0"/>
    <x v="2"/>
    <s v="Medium Risk"/>
  </r>
  <r>
    <n v="15779711"/>
    <n v="750"/>
    <x v="1"/>
    <s v="Female"/>
    <x v="16"/>
    <n v="7"/>
    <n v="97257.41"/>
    <n v="2"/>
    <n v="0"/>
    <n v="1"/>
    <n v="179883.04"/>
    <x v="1"/>
    <n v="19"/>
    <n v="4516"/>
    <n v="7"/>
    <n v="158"/>
    <n v="0.36842105263157893"/>
    <n v="85804"/>
    <x v="0"/>
    <x v="1"/>
    <s v="High Risk"/>
  </r>
  <r>
    <n v="15705620"/>
    <n v="730"/>
    <x v="0"/>
    <s v="Male"/>
    <x v="10"/>
    <n v="5"/>
    <n v="122453.37"/>
    <n v="2"/>
    <n v="1"/>
    <n v="0"/>
    <n v="138882.98000000001"/>
    <x v="1"/>
    <n v="22"/>
    <n v="1540"/>
    <n v="6"/>
    <n v="111"/>
    <n v="0.27272727272727271"/>
    <n v="33880"/>
    <x v="0"/>
    <x v="2"/>
    <s v="High Risk"/>
  </r>
  <r>
    <n v="15685357"/>
    <n v="750"/>
    <x v="1"/>
    <s v="Female"/>
    <x v="18"/>
    <n v="8"/>
    <n v="112940.07"/>
    <n v="1"/>
    <n v="0"/>
    <n v="1"/>
    <n v="9855.81"/>
    <x v="1"/>
    <n v="4"/>
    <n v="2866"/>
    <n v="4"/>
    <n v="146"/>
    <n v="1"/>
    <n v="11464"/>
    <x v="1"/>
    <x v="1"/>
    <s v="High Risk"/>
  </r>
  <r>
    <n v="15570060"/>
    <n v="586"/>
    <x v="0"/>
    <s v="Female"/>
    <x v="3"/>
    <n v="8"/>
    <n v="132558.26"/>
    <n v="1"/>
    <n v="1"/>
    <n v="0"/>
    <n v="67046.83"/>
    <x v="0"/>
    <n v="14"/>
    <n v="2211"/>
    <n v="2"/>
    <n v="124"/>
    <n v="0.14285714285714285"/>
    <n v="30954"/>
    <x v="1"/>
    <x v="1"/>
    <s v="High Risk"/>
  </r>
  <r>
    <n v="15582616"/>
    <n v="520"/>
    <x v="0"/>
    <s v="Female"/>
    <x v="16"/>
    <n v="4"/>
    <n v="0"/>
    <n v="2"/>
    <n v="1"/>
    <n v="0"/>
    <n v="56388.63"/>
    <x v="1"/>
    <n v="1"/>
    <n v="4973"/>
    <n v="2"/>
    <n v="2"/>
    <n v="1"/>
    <n v="4973"/>
    <x v="2"/>
    <x v="2"/>
    <s v="Low Risk"/>
  </r>
  <r>
    <n v="15799515"/>
    <n v="652"/>
    <x v="0"/>
    <s v="Female"/>
    <x v="36"/>
    <n v="8"/>
    <n v="133297.24"/>
    <n v="1"/>
    <n v="1"/>
    <n v="0"/>
    <n v="77764.37"/>
    <x v="1"/>
    <n v="9"/>
    <n v="3476"/>
    <n v="3"/>
    <n v="137"/>
    <n v="0.33333333333333331"/>
    <n v="31284"/>
    <x v="0"/>
    <x v="1"/>
    <s v="High Risk"/>
  </r>
  <r>
    <n v="15642937"/>
    <n v="550"/>
    <x v="0"/>
    <s v="Female"/>
    <x v="17"/>
    <n v="7"/>
    <n v="0"/>
    <n v="2"/>
    <n v="1"/>
    <n v="0"/>
    <n v="130590.35"/>
    <x v="1"/>
    <n v="7"/>
    <n v="2484"/>
    <n v="9"/>
    <n v="152"/>
    <n v="1"/>
    <n v="17388"/>
    <x v="0"/>
    <x v="1"/>
    <s v="High Risk"/>
  </r>
  <r>
    <n v="15624729"/>
    <n v="594"/>
    <x v="0"/>
    <s v="Male"/>
    <x v="7"/>
    <n v="0"/>
    <n v="197041.8"/>
    <n v="1"/>
    <n v="0"/>
    <n v="0"/>
    <n v="151912.49"/>
    <x v="1"/>
    <n v="16"/>
    <n v="3432"/>
    <n v="7"/>
    <n v="114"/>
    <n v="0.4375"/>
    <n v="54912"/>
    <x v="0"/>
    <x v="0"/>
    <s v="High Risk"/>
  </r>
  <r>
    <n v="15566156"/>
    <n v="749"/>
    <x v="2"/>
    <s v="Female"/>
    <x v="4"/>
    <n v="0"/>
    <n v="71497.789999999994"/>
    <n v="2"/>
    <n v="0"/>
    <n v="0"/>
    <n v="151083.79999999999"/>
    <x v="1"/>
    <n v="26"/>
    <n v="4203"/>
    <n v="5"/>
    <n v="8"/>
    <n v="0.19230769230769232"/>
    <n v="109278"/>
    <x v="2"/>
    <x v="0"/>
    <s v="Low Risk"/>
  </r>
  <r>
    <n v="15792360"/>
    <n v="668"/>
    <x v="0"/>
    <s v="Male"/>
    <x v="15"/>
    <n v="7"/>
    <n v="0"/>
    <n v="2"/>
    <n v="1"/>
    <n v="1"/>
    <n v="777.37"/>
    <x v="1"/>
    <n v="5"/>
    <n v="4697"/>
    <n v="7"/>
    <n v="154"/>
    <n v="1"/>
    <n v="23485"/>
    <x v="0"/>
    <x v="1"/>
    <s v="High Risk"/>
  </r>
  <r>
    <n v="15807008"/>
    <n v="614"/>
    <x v="2"/>
    <s v="Female"/>
    <x v="12"/>
    <n v="6"/>
    <n v="128100.28"/>
    <n v="1"/>
    <n v="0"/>
    <n v="0"/>
    <n v="69454.240000000005"/>
    <x v="0"/>
    <n v="23"/>
    <n v="3931"/>
    <n v="0"/>
    <n v="105"/>
    <n v="0"/>
    <n v="90413"/>
    <x v="0"/>
    <x v="1"/>
    <s v="High Risk"/>
  </r>
  <r>
    <n v="15704770"/>
    <n v="773"/>
    <x v="0"/>
    <s v="Male"/>
    <x v="11"/>
    <n v="1"/>
    <n v="124532.78"/>
    <n v="2"/>
    <n v="0"/>
    <n v="1"/>
    <n v="11723.57"/>
    <x v="1"/>
    <n v="24"/>
    <n v="884"/>
    <n v="7"/>
    <n v="79"/>
    <n v="0.29166666666666669"/>
    <n v="21216"/>
    <x v="0"/>
    <x v="0"/>
    <s v="High Risk"/>
  </r>
  <r>
    <n v="15756475"/>
    <n v="551"/>
    <x v="2"/>
    <s v="Male"/>
    <x v="8"/>
    <n v="9"/>
    <n v="82293.820000000007"/>
    <n v="2"/>
    <n v="1"/>
    <n v="1"/>
    <n v="91565.25"/>
    <x v="1"/>
    <n v="29"/>
    <n v="1768"/>
    <n v="8"/>
    <n v="140"/>
    <n v="0.27586206896551724"/>
    <n v="51272"/>
    <x v="0"/>
    <x v="3"/>
    <s v="High Risk"/>
  </r>
  <r>
    <n v="15655339"/>
    <n v="566"/>
    <x v="0"/>
    <s v="Male"/>
    <x v="18"/>
    <n v="1"/>
    <n v="142120.91"/>
    <n v="1"/>
    <n v="1"/>
    <n v="0"/>
    <n v="79616.37"/>
    <x v="1"/>
    <n v="4"/>
    <n v="2021"/>
    <n v="1"/>
    <n v="118"/>
    <n v="0.25"/>
    <n v="8084"/>
    <x v="1"/>
    <x v="0"/>
    <s v="High Risk"/>
  </r>
  <r>
    <n v="15613749"/>
    <n v="569"/>
    <x v="1"/>
    <s v="Male"/>
    <x v="10"/>
    <n v="0"/>
    <n v="151839.26"/>
    <n v="1"/>
    <n v="1"/>
    <n v="0"/>
    <n v="102299.81"/>
    <x v="0"/>
    <n v="16"/>
    <n v="3652"/>
    <n v="0"/>
    <n v="177"/>
    <n v="0"/>
    <n v="58432"/>
    <x v="0"/>
    <x v="0"/>
    <s v="High Risk"/>
  </r>
  <r>
    <n v="15664521"/>
    <n v="659"/>
    <x v="1"/>
    <s v="Male"/>
    <x v="8"/>
    <n v="7"/>
    <n v="149620.88"/>
    <n v="2"/>
    <n v="1"/>
    <n v="1"/>
    <n v="104533.51"/>
    <x v="1"/>
    <n v="30"/>
    <n v="2541"/>
    <n v="5"/>
    <n v="114"/>
    <n v="0.16666666666666666"/>
    <n v="76230"/>
    <x v="0"/>
    <x v="1"/>
    <s v="High Risk"/>
  </r>
  <r>
    <n v="15681206"/>
    <n v="722"/>
    <x v="0"/>
    <s v="Female"/>
    <x v="23"/>
    <n v="3"/>
    <n v="168197.66"/>
    <n v="1"/>
    <n v="1"/>
    <n v="0"/>
    <n v="140765.57"/>
    <x v="0"/>
    <n v="18"/>
    <n v="4724"/>
    <n v="4"/>
    <n v="35"/>
    <n v="0.22222222222222221"/>
    <n v="85032"/>
    <x v="0"/>
    <x v="2"/>
    <s v="Medium Risk"/>
  </r>
  <r>
    <n v="15745527"/>
    <n v="655"/>
    <x v="0"/>
    <s v="Male"/>
    <x v="24"/>
    <n v="5"/>
    <n v="93147"/>
    <n v="2"/>
    <n v="1"/>
    <n v="0"/>
    <n v="66214.13"/>
    <x v="1"/>
    <n v="12"/>
    <n v="4114"/>
    <n v="10"/>
    <n v="22"/>
    <n v="0.83333333333333337"/>
    <n v="49368"/>
    <x v="2"/>
    <x v="2"/>
    <s v="Low Risk"/>
  </r>
  <r>
    <n v="15806926"/>
    <n v="615"/>
    <x v="0"/>
    <s v="Female"/>
    <x v="12"/>
    <n v="2"/>
    <n v="97440.02"/>
    <n v="2"/>
    <n v="1"/>
    <n v="1"/>
    <n v="139816.1"/>
    <x v="1"/>
    <n v="27"/>
    <n v="1959"/>
    <n v="0"/>
    <n v="19"/>
    <n v="0"/>
    <n v="52893"/>
    <x v="0"/>
    <x v="0"/>
    <s v="Low Risk"/>
  </r>
  <r>
    <n v="15724563"/>
    <n v="752"/>
    <x v="2"/>
    <s v="Female"/>
    <x v="0"/>
    <n v="3"/>
    <n v="65046.080000000002"/>
    <n v="2"/>
    <n v="0"/>
    <n v="1"/>
    <n v="140139.28"/>
    <x v="1"/>
    <n v="20"/>
    <n v="1007"/>
    <n v="6"/>
    <n v="83"/>
    <n v="0.3"/>
    <n v="20140"/>
    <x v="2"/>
    <x v="2"/>
    <s v="High Risk"/>
  </r>
  <r>
    <n v="15782899"/>
    <n v="661"/>
    <x v="1"/>
    <s v="Female"/>
    <x v="34"/>
    <n v="7"/>
    <n v="95357.49"/>
    <n v="1"/>
    <n v="0"/>
    <n v="0"/>
    <n v="102297.15"/>
    <x v="1"/>
    <n v="26"/>
    <n v="4395"/>
    <n v="3"/>
    <n v="122"/>
    <n v="0.11538461538461539"/>
    <n v="114270"/>
    <x v="0"/>
    <x v="1"/>
    <s v="High Risk"/>
  </r>
  <r>
    <n v="15623521"/>
    <n v="838"/>
    <x v="1"/>
    <s v="Male"/>
    <x v="3"/>
    <n v="9"/>
    <n v="123105.88"/>
    <n v="2"/>
    <n v="1"/>
    <n v="0"/>
    <n v="145765.82999999999"/>
    <x v="1"/>
    <n v="30"/>
    <n v="1124"/>
    <n v="3"/>
    <n v="144"/>
    <n v="0.1"/>
    <n v="33720"/>
    <x v="1"/>
    <x v="3"/>
    <s v="High Risk"/>
  </r>
  <r>
    <n v="15810218"/>
    <n v="610"/>
    <x v="1"/>
    <s v="Male"/>
    <x v="6"/>
    <n v="9"/>
    <n v="0"/>
    <n v="3"/>
    <n v="0"/>
    <n v="1"/>
    <n v="83912.24"/>
    <x v="1"/>
    <n v="1"/>
    <n v="3714"/>
    <n v="9"/>
    <n v="46"/>
    <n v="1"/>
    <n v="3714"/>
    <x v="2"/>
    <x v="3"/>
    <s v="Medium Risk"/>
  </r>
  <r>
    <n v="15645621"/>
    <n v="811"/>
    <x v="1"/>
    <s v="Male"/>
    <x v="4"/>
    <n v="3"/>
    <n v="0"/>
    <n v="2"/>
    <n v="0"/>
    <n v="1"/>
    <n v="78439.73"/>
    <x v="1"/>
    <n v="17"/>
    <n v="2328"/>
    <n v="3"/>
    <n v="93"/>
    <n v="0.17647058823529413"/>
    <n v="39576"/>
    <x v="0"/>
    <x v="2"/>
    <s v="High Risk"/>
  </r>
  <r>
    <n v="15608114"/>
    <n v="587"/>
    <x v="1"/>
    <s v="Male"/>
    <x v="46"/>
    <n v="7"/>
    <n v="121286.27"/>
    <n v="1"/>
    <n v="0"/>
    <n v="1"/>
    <n v="6776.92"/>
    <x v="1"/>
    <n v="23"/>
    <n v="4332"/>
    <n v="3"/>
    <n v="23"/>
    <n v="0.13043478260869565"/>
    <n v="99636"/>
    <x v="0"/>
    <x v="1"/>
    <s v="Low Risk"/>
  </r>
  <r>
    <n v="15659557"/>
    <n v="811"/>
    <x v="2"/>
    <s v="Female"/>
    <x v="34"/>
    <n v="4"/>
    <n v="167738.82"/>
    <n v="2"/>
    <n v="1"/>
    <n v="1"/>
    <n v="9903.42"/>
    <x v="1"/>
    <n v="30"/>
    <n v="1830"/>
    <n v="10"/>
    <n v="105"/>
    <n v="0.33333333333333331"/>
    <n v="54900"/>
    <x v="0"/>
    <x v="2"/>
    <s v="High Risk"/>
  </r>
  <r>
    <n v="15787772"/>
    <n v="759"/>
    <x v="0"/>
    <s v="Female"/>
    <x v="16"/>
    <n v="1"/>
    <n v="104091.29"/>
    <n v="1"/>
    <n v="0"/>
    <n v="0"/>
    <n v="91561.91"/>
    <x v="1"/>
    <n v="24"/>
    <n v="4621"/>
    <n v="5"/>
    <n v="20"/>
    <n v="0.20833333333333334"/>
    <n v="110904"/>
    <x v="0"/>
    <x v="0"/>
    <s v="Low Risk"/>
  </r>
  <r>
    <n v="15691111"/>
    <n v="648"/>
    <x v="2"/>
    <s v="Female"/>
    <x v="0"/>
    <n v="8"/>
    <n v="121980.56"/>
    <n v="2"/>
    <n v="1"/>
    <n v="0"/>
    <n v="4027.02"/>
    <x v="1"/>
    <n v="9"/>
    <n v="889"/>
    <n v="0"/>
    <n v="173"/>
    <n v="0"/>
    <n v="8001"/>
    <x v="0"/>
    <x v="1"/>
    <s v="High Risk"/>
  </r>
  <r>
    <n v="15592089"/>
    <n v="788"/>
    <x v="0"/>
    <s v="Female"/>
    <x v="3"/>
    <n v="10"/>
    <n v="0"/>
    <n v="2"/>
    <n v="1"/>
    <n v="1"/>
    <n v="116111.51"/>
    <x v="1"/>
    <n v="22"/>
    <n v="4716"/>
    <n v="2"/>
    <n v="101"/>
    <n v="9.0909090909090912E-2"/>
    <n v="103752"/>
    <x v="2"/>
    <x v="3"/>
    <s v="High Risk"/>
  </r>
  <r>
    <n v="15633897"/>
    <n v="725"/>
    <x v="2"/>
    <s v="Male"/>
    <x v="2"/>
    <n v="1"/>
    <n v="50880.98"/>
    <n v="2"/>
    <n v="1"/>
    <n v="1"/>
    <n v="184023.54"/>
    <x v="1"/>
    <n v="10"/>
    <n v="1944"/>
    <n v="5"/>
    <n v="14"/>
    <n v="0.5"/>
    <n v="19440"/>
    <x v="1"/>
    <x v="0"/>
    <s v="Low Risk"/>
  </r>
  <r>
    <n v="15701301"/>
    <n v="646"/>
    <x v="0"/>
    <s v="Female"/>
    <x v="0"/>
    <n v="3"/>
    <n v="175159.9"/>
    <n v="2"/>
    <n v="0"/>
    <n v="0"/>
    <n v="67124.479999999996"/>
    <x v="0"/>
    <n v="6"/>
    <n v="941"/>
    <n v="4"/>
    <n v="167"/>
    <n v="0.66666666666666663"/>
    <n v="5646"/>
    <x v="0"/>
    <x v="2"/>
    <s v="High Risk"/>
  </r>
  <r>
    <n v="15723685"/>
    <n v="601"/>
    <x v="2"/>
    <s v="Female"/>
    <x v="28"/>
    <n v="7"/>
    <n v="105514.69"/>
    <n v="2"/>
    <n v="1"/>
    <n v="0"/>
    <n v="50070.59"/>
    <x v="1"/>
    <n v="7"/>
    <n v="1055"/>
    <n v="5"/>
    <n v="138"/>
    <n v="0.7142857142857143"/>
    <n v="7385"/>
    <x v="0"/>
    <x v="1"/>
    <s v="High Risk"/>
  </r>
  <r>
    <n v="15701602"/>
    <n v="521"/>
    <x v="2"/>
    <s v="Male"/>
    <x v="37"/>
    <n v="5"/>
    <n v="116497.31"/>
    <n v="3"/>
    <n v="0"/>
    <n v="0"/>
    <n v="53793.1"/>
    <x v="0"/>
    <n v="3"/>
    <n v="4421"/>
    <n v="7"/>
    <n v="13"/>
    <n v="1"/>
    <n v="13263"/>
    <x v="1"/>
    <x v="2"/>
    <s v="Low Risk"/>
  </r>
  <r>
    <n v="15739189"/>
    <n v="561"/>
    <x v="1"/>
    <s v="Female"/>
    <x v="19"/>
    <n v="6"/>
    <n v="0"/>
    <n v="2"/>
    <n v="1"/>
    <n v="0"/>
    <n v="45261.47"/>
    <x v="1"/>
    <n v="15"/>
    <n v="4079"/>
    <n v="3"/>
    <n v="120"/>
    <n v="0.2"/>
    <n v="61185"/>
    <x v="1"/>
    <x v="1"/>
    <s v="High Risk"/>
  </r>
  <r>
    <n v="15573086"/>
    <n v="564"/>
    <x v="0"/>
    <s v="Male"/>
    <x v="0"/>
    <n v="7"/>
    <n v="99824.45"/>
    <n v="1"/>
    <n v="1"/>
    <n v="1"/>
    <n v="36721.4"/>
    <x v="1"/>
    <n v="18"/>
    <n v="1578"/>
    <n v="4"/>
    <n v="157"/>
    <n v="0.22222222222222221"/>
    <n v="28404"/>
    <x v="0"/>
    <x v="1"/>
    <s v="High Risk"/>
  </r>
  <r>
    <n v="15569050"/>
    <n v="444"/>
    <x v="0"/>
    <s v="Male"/>
    <x v="13"/>
    <n v="6"/>
    <n v="0"/>
    <n v="1"/>
    <n v="1"/>
    <n v="0"/>
    <n v="130009.85"/>
    <x v="0"/>
    <n v="11"/>
    <n v="1127"/>
    <n v="9"/>
    <n v="127"/>
    <n v="0.81818181818181823"/>
    <n v="12397"/>
    <x v="0"/>
    <x v="1"/>
    <s v="High Risk"/>
  </r>
  <r>
    <n v="15750765"/>
    <n v="650"/>
    <x v="1"/>
    <s v="Male"/>
    <x v="60"/>
    <n v="0"/>
    <n v="0"/>
    <n v="1"/>
    <n v="1"/>
    <n v="1"/>
    <n v="175380.77"/>
    <x v="1"/>
    <n v="15"/>
    <n v="4090"/>
    <n v="3"/>
    <n v="122"/>
    <n v="0.2"/>
    <n v="61350"/>
    <x v="2"/>
    <x v="0"/>
    <s v="High Risk"/>
  </r>
  <r>
    <n v="15799811"/>
    <n v="724"/>
    <x v="0"/>
    <s v="Male"/>
    <x v="20"/>
    <n v="10"/>
    <n v="0"/>
    <n v="1"/>
    <n v="1"/>
    <n v="0"/>
    <n v="127847.25"/>
    <x v="0"/>
    <n v="8"/>
    <n v="4747"/>
    <n v="5"/>
    <n v="68"/>
    <n v="0.625"/>
    <n v="37976"/>
    <x v="2"/>
    <x v="3"/>
    <s v="High Risk"/>
  </r>
  <r>
    <n v="15698442"/>
    <n v="719"/>
    <x v="1"/>
    <s v="Male"/>
    <x v="12"/>
    <n v="3"/>
    <n v="122964.88"/>
    <n v="1"/>
    <n v="1"/>
    <n v="1"/>
    <n v="138231.70000000001"/>
    <x v="1"/>
    <n v="25"/>
    <n v="1869"/>
    <n v="0"/>
    <n v="1"/>
    <n v="0"/>
    <n v="46725"/>
    <x v="0"/>
    <x v="2"/>
    <s v="Low Risk"/>
  </r>
  <r>
    <n v="15655274"/>
    <n v="548"/>
    <x v="0"/>
    <s v="Female"/>
    <x v="6"/>
    <n v="4"/>
    <n v="0"/>
    <n v="2"/>
    <n v="0"/>
    <n v="1"/>
    <n v="48673.18"/>
    <x v="1"/>
    <n v="21"/>
    <n v="113"/>
    <n v="1"/>
    <n v="110"/>
    <n v="4.7619047619047616E-2"/>
    <n v="2373"/>
    <x v="0"/>
    <x v="2"/>
    <s v="High Risk"/>
  </r>
  <r>
    <n v="15603594"/>
    <n v="635"/>
    <x v="1"/>
    <s v="Male"/>
    <x v="9"/>
    <n v="4"/>
    <n v="0"/>
    <n v="2"/>
    <n v="1"/>
    <n v="1"/>
    <n v="70668.77"/>
    <x v="1"/>
    <n v="3"/>
    <n v="3179"/>
    <n v="6"/>
    <n v="144"/>
    <n v="1"/>
    <n v="9537"/>
    <x v="0"/>
    <x v="2"/>
    <s v="High Risk"/>
  </r>
  <r>
    <n v="15585961"/>
    <n v="496"/>
    <x v="1"/>
    <s v="Female"/>
    <x v="3"/>
    <n v="3"/>
    <n v="0"/>
    <n v="2"/>
    <n v="0"/>
    <n v="1"/>
    <n v="199505.53"/>
    <x v="1"/>
    <n v="24"/>
    <n v="2996"/>
    <n v="0"/>
    <n v="161"/>
    <n v="0"/>
    <n v="71904"/>
    <x v="0"/>
    <x v="2"/>
    <s v="High Risk"/>
  </r>
  <r>
    <n v="15686936"/>
    <n v="676"/>
    <x v="0"/>
    <s v="Female"/>
    <x v="24"/>
    <n v="5"/>
    <n v="89634.69"/>
    <n v="1"/>
    <n v="1"/>
    <n v="1"/>
    <n v="169583.18"/>
    <x v="0"/>
    <n v="20"/>
    <n v="2353"/>
    <n v="0"/>
    <n v="19"/>
    <n v="0"/>
    <n v="47060"/>
    <x v="1"/>
    <x v="2"/>
    <s v="Low Risk"/>
  </r>
  <r>
    <n v="15770424"/>
    <n v="541"/>
    <x v="2"/>
    <s v="Male"/>
    <x v="20"/>
    <n v="7"/>
    <n v="95710.11"/>
    <n v="2"/>
    <n v="1"/>
    <n v="0"/>
    <n v="49063.42"/>
    <x v="1"/>
    <n v="19"/>
    <n v="362"/>
    <n v="4"/>
    <n v="160"/>
    <n v="0.21052631578947367"/>
    <n v="6878"/>
    <x v="0"/>
    <x v="1"/>
    <s v="High Risk"/>
  </r>
  <r>
    <n v="15587451"/>
    <n v="778"/>
    <x v="2"/>
    <s v="Male"/>
    <x v="1"/>
    <n v="7"/>
    <n v="139706.31"/>
    <n v="1"/>
    <n v="1"/>
    <n v="0"/>
    <n v="63337.19"/>
    <x v="1"/>
    <n v="7"/>
    <n v="1630"/>
    <n v="8"/>
    <n v="62"/>
    <n v="1"/>
    <n v="11410"/>
    <x v="1"/>
    <x v="1"/>
    <s v="High Risk"/>
  </r>
  <r>
    <n v="15602010"/>
    <n v="850"/>
    <x v="2"/>
    <s v="Female"/>
    <x v="13"/>
    <n v="5"/>
    <n v="103909.86"/>
    <n v="1"/>
    <n v="1"/>
    <n v="0"/>
    <n v="60083.11"/>
    <x v="0"/>
    <n v="5"/>
    <n v="4945"/>
    <n v="7"/>
    <n v="126"/>
    <n v="1"/>
    <n v="24725"/>
    <x v="0"/>
    <x v="2"/>
    <s v="High Risk"/>
  </r>
  <r>
    <n v="15600583"/>
    <n v="633"/>
    <x v="0"/>
    <s v="Male"/>
    <x v="8"/>
    <n v="1"/>
    <n v="0"/>
    <n v="1"/>
    <n v="1"/>
    <n v="0"/>
    <n v="48606.71"/>
    <x v="1"/>
    <n v="12"/>
    <n v="2261"/>
    <n v="7"/>
    <n v="49"/>
    <n v="0.58333333333333337"/>
    <n v="27132"/>
    <x v="1"/>
    <x v="0"/>
    <s v="Medium Risk"/>
  </r>
  <r>
    <n v="15654673"/>
    <n v="625"/>
    <x v="0"/>
    <s v="Male"/>
    <x v="23"/>
    <n v="6"/>
    <n v="173434.9"/>
    <n v="1"/>
    <n v="1"/>
    <n v="0"/>
    <n v="165580.93"/>
    <x v="0"/>
    <n v="11"/>
    <n v="474"/>
    <n v="6"/>
    <n v="55"/>
    <n v="0.54545454545454541"/>
    <n v="5214"/>
    <x v="0"/>
    <x v="1"/>
    <s v="Medium Risk"/>
  </r>
  <r>
    <n v="15717164"/>
    <n v="485"/>
    <x v="1"/>
    <s v="Male"/>
    <x v="15"/>
    <n v="6"/>
    <n v="102238.01"/>
    <n v="2"/>
    <n v="1"/>
    <n v="1"/>
    <n v="194010.12"/>
    <x v="1"/>
    <n v="3"/>
    <n v="153"/>
    <n v="1"/>
    <n v="46"/>
    <n v="0.33333333333333331"/>
    <n v="459"/>
    <x v="2"/>
    <x v="1"/>
    <s v="Medium Risk"/>
  </r>
  <r>
    <n v="15765014"/>
    <n v="547"/>
    <x v="0"/>
    <s v="Female"/>
    <x v="36"/>
    <n v="1"/>
    <n v="179380.74"/>
    <n v="2"/>
    <n v="0"/>
    <n v="1"/>
    <n v="69263.100000000006"/>
    <x v="1"/>
    <n v="19"/>
    <n v="1975"/>
    <n v="4"/>
    <n v="61"/>
    <n v="0.21052631578947367"/>
    <n v="37525"/>
    <x v="0"/>
    <x v="0"/>
    <s v="High Risk"/>
  </r>
  <r>
    <n v="15682639"/>
    <n v="642"/>
    <x v="0"/>
    <s v="Male"/>
    <x v="15"/>
    <n v="3"/>
    <n v="0"/>
    <n v="2"/>
    <n v="1"/>
    <n v="1"/>
    <n v="88698.83"/>
    <x v="1"/>
    <n v="12"/>
    <n v="1094"/>
    <n v="6"/>
    <n v="52"/>
    <n v="0.5"/>
    <n v="13128"/>
    <x v="0"/>
    <x v="2"/>
    <s v="Medium Risk"/>
  </r>
  <r>
    <n v="15729279"/>
    <n v="718"/>
    <x v="0"/>
    <s v="Female"/>
    <x v="11"/>
    <n v="4"/>
    <n v="108691.95"/>
    <n v="1"/>
    <n v="1"/>
    <n v="0"/>
    <n v="63030.97"/>
    <x v="1"/>
    <n v="28"/>
    <n v="3315"/>
    <n v="1"/>
    <n v="91"/>
    <n v="3.5714285714285712E-2"/>
    <n v="92820"/>
    <x v="0"/>
    <x v="2"/>
    <s v="High Risk"/>
  </r>
  <r>
    <n v="15759805"/>
    <n v="582"/>
    <x v="0"/>
    <s v="Female"/>
    <x v="15"/>
    <n v="4"/>
    <n v="0"/>
    <n v="2"/>
    <n v="1"/>
    <n v="0"/>
    <n v="59668.81"/>
    <x v="1"/>
    <n v="13"/>
    <n v="368"/>
    <n v="10"/>
    <n v="5"/>
    <n v="0.76923076923076927"/>
    <n v="4784"/>
    <x v="0"/>
    <x v="2"/>
    <s v="Low Risk"/>
  </r>
  <r>
    <n v="15767864"/>
    <n v="628"/>
    <x v="0"/>
    <s v="Male"/>
    <x v="19"/>
    <n v="6"/>
    <n v="0"/>
    <n v="2"/>
    <n v="0"/>
    <n v="0"/>
    <n v="184230.23"/>
    <x v="1"/>
    <n v="23"/>
    <n v="4628"/>
    <n v="7"/>
    <n v="78"/>
    <n v="0.30434782608695654"/>
    <n v="106444"/>
    <x v="1"/>
    <x v="1"/>
    <s v="High Risk"/>
  </r>
  <r>
    <n v="15769948"/>
    <n v="737"/>
    <x v="2"/>
    <s v="Male"/>
    <x v="12"/>
    <n v="0"/>
    <n v="133377.79999999999"/>
    <n v="1"/>
    <n v="0"/>
    <n v="1"/>
    <n v="64050.19"/>
    <x v="1"/>
    <n v="12"/>
    <n v="144"/>
    <n v="10"/>
    <n v="120"/>
    <n v="0.83333333333333337"/>
    <n v="1728"/>
    <x v="0"/>
    <x v="0"/>
    <s v="High Risk"/>
  </r>
  <r>
    <n v="15686345"/>
    <n v="828"/>
    <x v="1"/>
    <s v="Male"/>
    <x v="10"/>
    <n v="9"/>
    <n v="0"/>
    <n v="2"/>
    <n v="1"/>
    <n v="1"/>
    <n v="81853.98"/>
    <x v="1"/>
    <n v="28"/>
    <n v="130"/>
    <n v="6"/>
    <n v="120"/>
    <n v="0.21428571428571427"/>
    <n v="3640"/>
    <x v="2"/>
    <x v="3"/>
    <s v="High Risk"/>
  </r>
  <r>
    <n v="15688071"/>
    <n v="609"/>
    <x v="1"/>
    <s v="Male"/>
    <x v="47"/>
    <n v="10"/>
    <n v="0"/>
    <n v="1"/>
    <n v="1"/>
    <n v="1"/>
    <n v="154642.91"/>
    <x v="1"/>
    <n v="15"/>
    <n v="4523"/>
    <n v="9"/>
    <n v="27"/>
    <n v="0.6"/>
    <n v="67845"/>
    <x v="0"/>
    <x v="3"/>
    <s v="Low Risk"/>
  </r>
  <r>
    <n v="15681174"/>
    <n v="730"/>
    <x v="0"/>
    <s v="Male"/>
    <x v="2"/>
    <n v="1"/>
    <n v="116537.60000000001"/>
    <n v="1"/>
    <n v="0"/>
    <n v="0"/>
    <n v="145679.6"/>
    <x v="1"/>
    <n v="24"/>
    <n v="182"/>
    <n v="6"/>
    <n v="150"/>
    <n v="0.25"/>
    <n v="4368"/>
    <x v="2"/>
    <x v="0"/>
    <s v="High Risk"/>
  </r>
  <r>
    <n v="15667521"/>
    <n v="631"/>
    <x v="0"/>
    <s v="Female"/>
    <x v="32"/>
    <n v="3"/>
    <n v="0"/>
    <n v="2"/>
    <n v="0"/>
    <n v="0"/>
    <n v="30781.77"/>
    <x v="1"/>
    <n v="4"/>
    <n v="715"/>
    <n v="10"/>
    <n v="18"/>
    <n v="1"/>
    <n v="2860"/>
    <x v="1"/>
    <x v="2"/>
    <s v="Low Risk"/>
  </r>
  <r>
    <n v="15750243"/>
    <n v="830"/>
    <x v="1"/>
    <s v="Male"/>
    <x v="20"/>
    <n v="4"/>
    <n v="0"/>
    <n v="2"/>
    <n v="0"/>
    <n v="1"/>
    <n v="81622.52"/>
    <x v="1"/>
    <n v="26"/>
    <n v="1168"/>
    <n v="4"/>
    <n v="83"/>
    <n v="0.15384615384615385"/>
    <n v="30368"/>
    <x v="0"/>
    <x v="2"/>
    <s v="High Risk"/>
  </r>
  <r>
    <n v="15695475"/>
    <n v="645"/>
    <x v="0"/>
    <s v="Male"/>
    <x v="6"/>
    <n v="1"/>
    <n v="130131.08"/>
    <n v="2"/>
    <n v="0"/>
    <n v="1"/>
    <n v="196474.35"/>
    <x v="1"/>
    <n v="30"/>
    <n v="396"/>
    <n v="6"/>
    <n v="19"/>
    <n v="0.2"/>
    <n v="11880"/>
    <x v="0"/>
    <x v="0"/>
    <s v="Low Risk"/>
  </r>
  <r>
    <n v="15689176"/>
    <n v="663"/>
    <x v="0"/>
    <s v="Male"/>
    <x v="17"/>
    <n v="3"/>
    <n v="0"/>
    <n v="2"/>
    <n v="0"/>
    <n v="1"/>
    <n v="176276.1"/>
    <x v="1"/>
    <n v="22"/>
    <n v="1671"/>
    <n v="6"/>
    <n v="35"/>
    <n v="0.27272727272727271"/>
    <n v="36762"/>
    <x v="2"/>
    <x v="2"/>
    <s v="Medium Risk"/>
  </r>
  <r>
    <n v="15652955"/>
    <n v="678"/>
    <x v="1"/>
    <s v="Male"/>
    <x v="33"/>
    <n v="0"/>
    <n v="0"/>
    <n v="1"/>
    <n v="1"/>
    <n v="0"/>
    <n v="35113.08"/>
    <x v="1"/>
    <n v="10"/>
    <n v="3892"/>
    <n v="7"/>
    <n v="127"/>
    <n v="0.7"/>
    <n v="38920"/>
    <x v="0"/>
    <x v="0"/>
    <s v="High Risk"/>
  </r>
  <r>
    <n v="15668958"/>
    <n v="521"/>
    <x v="0"/>
    <s v="Male"/>
    <x v="33"/>
    <n v="2"/>
    <n v="107316.09"/>
    <n v="1"/>
    <n v="1"/>
    <n v="0"/>
    <n v="64299.82"/>
    <x v="1"/>
    <n v="4"/>
    <n v="1393"/>
    <n v="4"/>
    <n v="42"/>
    <n v="1"/>
    <n v="5572"/>
    <x v="1"/>
    <x v="0"/>
    <s v="Medium Risk"/>
  </r>
  <r>
    <n v="15631054"/>
    <n v="625"/>
    <x v="0"/>
    <s v="Female"/>
    <x v="9"/>
    <n v="1"/>
    <n v="0"/>
    <n v="2"/>
    <n v="1"/>
    <n v="1"/>
    <n v="180969.55"/>
    <x v="1"/>
    <n v="22"/>
    <n v="2490"/>
    <n v="3"/>
    <n v="57"/>
    <n v="0.13636363636363635"/>
    <n v="54780"/>
    <x v="1"/>
    <x v="0"/>
    <s v="Medium Risk"/>
  </r>
  <r>
    <n v="15581479"/>
    <n v="523"/>
    <x v="0"/>
    <s v="Male"/>
    <x v="33"/>
    <n v="1"/>
    <n v="83181.289999999994"/>
    <n v="1"/>
    <n v="1"/>
    <n v="1"/>
    <n v="138176.78"/>
    <x v="1"/>
    <n v="8"/>
    <n v="2727"/>
    <n v="10"/>
    <n v="119"/>
    <n v="1"/>
    <n v="21816"/>
    <x v="0"/>
    <x v="0"/>
    <s v="High Risk"/>
  </r>
  <r>
    <n v="15577478"/>
    <n v="714"/>
    <x v="0"/>
    <s v="Female"/>
    <x v="42"/>
    <n v="3"/>
    <n v="0"/>
    <n v="1"/>
    <n v="1"/>
    <n v="1"/>
    <n v="86733.61"/>
    <x v="1"/>
    <n v="24"/>
    <n v="3710"/>
    <n v="6"/>
    <n v="105"/>
    <n v="0.25"/>
    <n v="89040"/>
    <x v="0"/>
    <x v="2"/>
    <s v="High Risk"/>
  </r>
  <r>
    <n v="15780870"/>
    <n v="580"/>
    <x v="1"/>
    <s v="Male"/>
    <x v="44"/>
    <n v="3"/>
    <n v="153946.14000000001"/>
    <n v="1"/>
    <n v="1"/>
    <n v="1"/>
    <n v="7418.92"/>
    <x v="1"/>
    <n v="29"/>
    <n v="4849"/>
    <n v="1"/>
    <n v="54"/>
    <n v="3.4482758620689655E-2"/>
    <n v="140621"/>
    <x v="0"/>
    <x v="2"/>
    <s v="Medium Risk"/>
  </r>
  <r>
    <n v="15692317"/>
    <n v="722"/>
    <x v="0"/>
    <s v="Male"/>
    <x v="33"/>
    <n v="5"/>
    <n v="0"/>
    <n v="2"/>
    <n v="1"/>
    <n v="0"/>
    <n v="166376.54"/>
    <x v="1"/>
    <n v="30"/>
    <n v="3541"/>
    <n v="2"/>
    <n v="64"/>
    <n v="6.6666666666666666E-2"/>
    <n v="106230"/>
    <x v="0"/>
    <x v="2"/>
    <s v="High Risk"/>
  </r>
  <r>
    <n v="15593969"/>
    <n v="630"/>
    <x v="1"/>
    <s v="Female"/>
    <x v="2"/>
    <n v="7"/>
    <n v="135483.17000000001"/>
    <n v="1"/>
    <n v="1"/>
    <n v="0"/>
    <n v="140881.20000000001"/>
    <x v="0"/>
    <n v="3"/>
    <n v="2524"/>
    <n v="9"/>
    <n v="173"/>
    <n v="1"/>
    <n v="7572"/>
    <x v="0"/>
    <x v="1"/>
    <s v="High Risk"/>
  </r>
  <r>
    <n v="15570417"/>
    <n v="579"/>
    <x v="0"/>
    <s v="Male"/>
    <x v="12"/>
    <n v="1"/>
    <n v="0"/>
    <n v="2"/>
    <n v="1"/>
    <n v="0"/>
    <n v="4460.2"/>
    <x v="1"/>
    <n v="9"/>
    <n v="1364"/>
    <n v="0"/>
    <n v="66"/>
    <n v="0"/>
    <n v="12276"/>
    <x v="0"/>
    <x v="0"/>
    <s v="High Risk"/>
  </r>
  <r>
    <n v="15779059"/>
    <n v="670"/>
    <x v="0"/>
    <s v="Female"/>
    <x v="16"/>
    <n v="4"/>
    <n v="119624.54"/>
    <n v="2"/>
    <n v="1"/>
    <n v="1"/>
    <n v="110472.12"/>
    <x v="1"/>
    <n v="28"/>
    <n v="2952"/>
    <n v="8"/>
    <n v="165"/>
    <n v="0.2857142857142857"/>
    <n v="82656"/>
    <x v="1"/>
    <x v="2"/>
    <s v="High Risk"/>
  </r>
  <r>
    <n v="15785980"/>
    <n v="588"/>
    <x v="1"/>
    <s v="Male"/>
    <x v="10"/>
    <n v="6"/>
    <n v="121132.26"/>
    <n v="2"/>
    <n v="1"/>
    <n v="0"/>
    <n v="86460.28"/>
    <x v="1"/>
    <n v="15"/>
    <n v="1694"/>
    <n v="1"/>
    <n v="129"/>
    <n v="6.6666666666666666E-2"/>
    <n v="25410"/>
    <x v="2"/>
    <x v="1"/>
    <s v="High Risk"/>
  </r>
  <r>
    <n v="15644200"/>
    <n v="807"/>
    <x v="1"/>
    <s v="Female"/>
    <x v="0"/>
    <n v="1"/>
    <n v="0"/>
    <n v="1"/>
    <n v="1"/>
    <n v="0"/>
    <n v="16500.66"/>
    <x v="0"/>
    <n v="12"/>
    <n v="3340"/>
    <n v="5"/>
    <n v="124"/>
    <n v="0.41666666666666669"/>
    <n v="40080"/>
    <x v="0"/>
    <x v="0"/>
    <s v="High Risk"/>
  </r>
  <r>
    <n v="15793949"/>
    <n v="726"/>
    <x v="0"/>
    <s v="Female"/>
    <x v="36"/>
    <n v="4"/>
    <n v="0"/>
    <n v="1"/>
    <n v="1"/>
    <n v="0"/>
    <n v="114020.06"/>
    <x v="0"/>
    <n v="5"/>
    <n v="4784"/>
    <n v="5"/>
    <n v="79"/>
    <n v="1"/>
    <n v="23920"/>
    <x v="0"/>
    <x v="2"/>
    <s v="High Risk"/>
  </r>
  <r>
    <n v="15645103"/>
    <n v="812"/>
    <x v="2"/>
    <s v="Male"/>
    <x v="11"/>
    <n v="5"/>
    <n v="54817.55"/>
    <n v="1"/>
    <n v="1"/>
    <n v="0"/>
    <n v="131660.31"/>
    <x v="1"/>
    <n v="4"/>
    <n v="1894"/>
    <n v="8"/>
    <n v="180"/>
    <n v="1"/>
    <n v="7576"/>
    <x v="1"/>
    <x v="2"/>
    <s v="High Risk"/>
  </r>
  <r>
    <n v="15705860"/>
    <n v="631"/>
    <x v="2"/>
    <s v="Male"/>
    <x v="20"/>
    <n v="3"/>
    <n v="107949.45"/>
    <n v="1"/>
    <n v="1"/>
    <n v="0"/>
    <n v="52449.62"/>
    <x v="0"/>
    <n v="30"/>
    <n v="3304"/>
    <n v="4"/>
    <n v="164"/>
    <n v="0.13333333333333333"/>
    <n v="99120"/>
    <x v="0"/>
    <x v="2"/>
    <s v="High Risk"/>
  </r>
  <r>
    <n v="15623828"/>
    <n v="682"/>
    <x v="0"/>
    <s v="Male"/>
    <x v="33"/>
    <n v="4"/>
    <n v="0"/>
    <n v="1"/>
    <n v="0"/>
    <n v="1"/>
    <n v="161465.31"/>
    <x v="1"/>
    <n v="15"/>
    <n v="2468"/>
    <n v="5"/>
    <n v="24"/>
    <n v="0.33333333333333331"/>
    <n v="37020"/>
    <x v="1"/>
    <x v="2"/>
    <s v="Low Risk"/>
  </r>
  <r>
    <n v="15715003"/>
    <n v="625"/>
    <x v="1"/>
    <s v="Female"/>
    <x v="23"/>
    <n v="2"/>
    <n v="80816.45"/>
    <n v="1"/>
    <n v="1"/>
    <n v="1"/>
    <n v="20018.79"/>
    <x v="1"/>
    <n v="6"/>
    <n v="441"/>
    <n v="8"/>
    <n v="62"/>
    <n v="1"/>
    <n v="2646"/>
    <x v="2"/>
    <x v="0"/>
    <s v="High Risk"/>
  </r>
  <r>
    <n v="15623471"/>
    <n v="607"/>
    <x v="2"/>
    <s v="Male"/>
    <x v="16"/>
    <n v="3"/>
    <n v="98205.77"/>
    <n v="1"/>
    <n v="1"/>
    <n v="0"/>
    <n v="176318.27"/>
    <x v="1"/>
    <n v="4"/>
    <n v="232"/>
    <n v="5"/>
    <n v="22"/>
    <n v="1"/>
    <n v="928"/>
    <x v="1"/>
    <x v="2"/>
    <s v="Low Risk"/>
  </r>
  <r>
    <n v="15798348"/>
    <n v="600"/>
    <x v="1"/>
    <s v="Female"/>
    <x v="5"/>
    <n v="6"/>
    <n v="94684.27"/>
    <n v="1"/>
    <n v="1"/>
    <n v="1"/>
    <n v="50488.91"/>
    <x v="1"/>
    <n v="21"/>
    <n v="3226"/>
    <n v="1"/>
    <n v="10"/>
    <n v="4.7619047619047616E-2"/>
    <n v="67746"/>
    <x v="0"/>
    <x v="1"/>
    <s v="Low Risk"/>
  </r>
  <r>
    <n v="15743016"/>
    <n v="602"/>
    <x v="1"/>
    <s v="Female"/>
    <x v="32"/>
    <n v="7"/>
    <n v="141604.76"/>
    <n v="1"/>
    <n v="1"/>
    <n v="0"/>
    <n v="30379.599999999999"/>
    <x v="1"/>
    <n v="18"/>
    <n v="2950"/>
    <n v="6"/>
    <n v="96"/>
    <n v="0.33333333333333331"/>
    <n v="53100"/>
    <x v="1"/>
    <x v="1"/>
    <s v="High Risk"/>
  </r>
  <r>
    <n v="15769499"/>
    <n v="545"/>
    <x v="1"/>
    <s v="Female"/>
    <x v="59"/>
    <n v="3"/>
    <n v="0"/>
    <n v="2"/>
    <n v="1"/>
    <n v="1"/>
    <n v="161326.73000000001"/>
    <x v="1"/>
    <n v="5"/>
    <n v="4425"/>
    <n v="8"/>
    <n v="125"/>
    <n v="1"/>
    <n v="22125"/>
    <x v="0"/>
    <x v="2"/>
    <s v="High Risk"/>
  </r>
  <r>
    <n v="15798521"/>
    <n v="675"/>
    <x v="1"/>
    <s v="Male"/>
    <x v="19"/>
    <n v="3"/>
    <n v="0"/>
    <n v="2"/>
    <n v="1"/>
    <n v="0"/>
    <n v="45348.08"/>
    <x v="1"/>
    <n v="20"/>
    <n v="3722"/>
    <n v="3"/>
    <n v="76"/>
    <n v="0.15"/>
    <n v="74440"/>
    <x v="0"/>
    <x v="2"/>
    <s v="High Risk"/>
  </r>
  <r>
    <n v="15706534"/>
    <n v="581"/>
    <x v="0"/>
    <s v="Female"/>
    <x v="40"/>
    <n v="1"/>
    <n v="122949.14"/>
    <n v="1"/>
    <n v="0"/>
    <n v="0"/>
    <n v="180251.68"/>
    <x v="0"/>
    <n v="15"/>
    <n v="872"/>
    <n v="5"/>
    <n v="103"/>
    <n v="0.33333333333333331"/>
    <n v="13080"/>
    <x v="1"/>
    <x v="0"/>
    <s v="High Risk"/>
  </r>
  <r>
    <n v="15706186"/>
    <n v="640"/>
    <x v="2"/>
    <s v="Male"/>
    <x v="19"/>
    <n v="8"/>
    <n v="81677.22"/>
    <n v="2"/>
    <n v="0"/>
    <n v="0"/>
    <n v="34925.56"/>
    <x v="1"/>
    <n v="13"/>
    <n v="3276"/>
    <n v="5"/>
    <n v="5"/>
    <n v="0.38461538461538464"/>
    <n v="42588"/>
    <x v="0"/>
    <x v="1"/>
    <s v="Low Risk"/>
  </r>
  <r>
    <n v="15812197"/>
    <n v="850"/>
    <x v="0"/>
    <s v="Male"/>
    <x v="16"/>
    <n v="7"/>
    <n v="80293.98"/>
    <n v="1"/>
    <n v="0"/>
    <n v="0"/>
    <n v="126555.74"/>
    <x v="1"/>
    <n v="12"/>
    <n v="2075"/>
    <n v="4"/>
    <n v="176"/>
    <n v="0.33333333333333331"/>
    <n v="24900"/>
    <x v="0"/>
    <x v="1"/>
    <s v="High Risk"/>
  </r>
  <r>
    <n v="15650933"/>
    <n v="490"/>
    <x v="1"/>
    <s v="Female"/>
    <x v="36"/>
    <n v="8"/>
    <n v="155413.06"/>
    <n v="1"/>
    <n v="1"/>
    <n v="0"/>
    <n v="187921.3"/>
    <x v="1"/>
    <n v="12"/>
    <n v="3601"/>
    <n v="3"/>
    <n v="124"/>
    <n v="0.25"/>
    <n v="43212"/>
    <x v="0"/>
    <x v="1"/>
    <s v="High Risk"/>
  </r>
  <r>
    <n v="15692991"/>
    <n v="710"/>
    <x v="1"/>
    <s v="Female"/>
    <x v="16"/>
    <n v="4"/>
    <n v="0"/>
    <n v="2"/>
    <n v="1"/>
    <n v="1"/>
    <n v="136390.88"/>
    <x v="1"/>
    <n v="20"/>
    <n v="3952"/>
    <n v="6"/>
    <n v="171"/>
    <n v="0.3"/>
    <n v="79040"/>
    <x v="2"/>
    <x v="2"/>
    <s v="High Risk"/>
  </r>
  <r>
    <n v="15631189"/>
    <n v="613"/>
    <x v="2"/>
    <s v="Male"/>
    <x v="16"/>
    <n v="9"/>
    <n v="67111.649999999994"/>
    <n v="1"/>
    <n v="1"/>
    <n v="0"/>
    <n v="78566.64"/>
    <x v="0"/>
    <n v="21"/>
    <n v="796"/>
    <n v="9"/>
    <n v="50"/>
    <n v="0.42857142857142855"/>
    <n v="16716"/>
    <x v="0"/>
    <x v="3"/>
    <s v="Medium Risk"/>
  </r>
  <r>
    <n v="15762198"/>
    <n v="812"/>
    <x v="0"/>
    <s v="Male"/>
    <x v="10"/>
    <n v="5"/>
    <n v="103818.43"/>
    <n v="1"/>
    <n v="1"/>
    <n v="1"/>
    <n v="166038.26999999999"/>
    <x v="1"/>
    <n v="14"/>
    <n v="2164"/>
    <n v="9"/>
    <n v="5"/>
    <n v="0.6428571428571429"/>
    <n v="30296"/>
    <x v="1"/>
    <x v="2"/>
    <s v="Low Risk"/>
  </r>
  <r>
    <n v="15699598"/>
    <n v="723"/>
    <x v="0"/>
    <s v="Female"/>
    <x v="43"/>
    <n v="4"/>
    <n v="0"/>
    <n v="2"/>
    <n v="1"/>
    <n v="1"/>
    <n v="140385.32999999999"/>
    <x v="1"/>
    <n v="19"/>
    <n v="2840"/>
    <n v="7"/>
    <n v="46"/>
    <n v="0.36842105263157893"/>
    <n v="53960"/>
    <x v="2"/>
    <x v="2"/>
    <s v="Medium Risk"/>
  </r>
  <r>
    <n v="15692744"/>
    <n v="512"/>
    <x v="0"/>
    <s v="Male"/>
    <x v="18"/>
    <n v="4"/>
    <n v="152169.12"/>
    <n v="2"/>
    <n v="0"/>
    <n v="0"/>
    <n v="38629.300000000003"/>
    <x v="0"/>
    <n v="18"/>
    <n v="3339"/>
    <n v="1"/>
    <n v="107"/>
    <n v="5.5555555555555552E-2"/>
    <n v="60102"/>
    <x v="1"/>
    <x v="2"/>
    <s v="High Risk"/>
  </r>
  <r>
    <n v="15688963"/>
    <n v="731"/>
    <x v="0"/>
    <s v="Female"/>
    <x v="37"/>
    <n v="10"/>
    <n v="0"/>
    <n v="1"/>
    <n v="1"/>
    <n v="1"/>
    <n v="24998.75"/>
    <x v="0"/>
    <n v="1"/>
    <n v="3852"/>
    <n v="10"/>
    <n v="36"/>
    <n v="1"/>
    <n v="3852"/>
    <x v="0"/>
    <x v="3"/>
    <s v="Medium Risk"/>
  </r>
  <r>
    <n v="15599131"/>
    <n v="650"/>
    <x v="2"/>
    <s v="Male"/>
    <x v="28"/>
    <n v="4"/>
    <n v="214346.96"/>
    <n v="2"/>
    <n v="1"/>
    <n v="0"/>
    <n v="128815.33"/>
    <x v="1"/>
    <n v="3"/>
    <n v="994"/>
    <n v="5"/>
    <n v="127"/>
    <n v="1"/>
    <n v="2982"/>
    <x v="1"/>
    <x v="2"/>
    <s v="High Risk"/>
  </r>
  <r>
    <n v="15680303"/>
    <n v="594"/>
    <x v="0"/>
    <s v="Male"/>
    <x v="38"/>
    <n v="6"/>
    <n v="0"/>
    <n v="1"/>
    <n v="1"/>
    <n v="0"/>
    <n v="19376.560000000001"/>
    <x v="0"/>
    <n v="29"/>
    <n v="4167"/>
    <n v="10"/>
    <n v="127"/>
    <n v="0.34482758620689657"/>
    <n v="120843"/>
    <x v="1"/>
    <x v="1"/>
    <s v="High Risk"/>
  </r>
  <r>
    <n v="15628674"/>
    <n v="844"/>
    <x v="0"/>
    <s v="Male"/>
    <x v="20"/>
    <n v="7"/>
    <n v="113348.14"/>
    <n v="1"/>
    <n v="1"/>
    <n v="0"/>
    <n v="31904.31"/>
    <x v="0"/>
    <n v="15"/>
    <n v="4477"/>
    <n v="8"/>
    <n v="141"/>
    <n v="0.53333333333333333"/>
    <n v="67155"/>
    <x v="2"/>
    <x v="1"/>
    <s v="High Risk"/>
  </r>
  <r>
    <n v="15648075"/>
    <n v="686"/>
    <x v="2"/>
    <s v="Female"/>
    <x v="40"/>
    <n v="5"/>
    <n v="170935.94"/>
    <n v="1"/>
    <n v="1"/>
    <n v="0"/>
    <n v="173179.79"/>
    <x v="0"/>
    <n v="8"/>
    <n v="4201"/>
    <n v="4"/>
    <n v="144"/>
    <n v="0.5"/>
    <n v="33608"/>
    <x v="0"/>
    <x v="2"/>
    <s v="High Risk"/>
  </r>
  <r>
    <n v="15586970"/>
    <n v="695"/>
    <x v="2"/>
    <s v="Male"/>
    <x v="37"/>
    <n v="8"/>
    <n v="103023.26"/>
    <n v="1"/>
    <n v="1"/>
    <n v="1"/>
    <n v="22485.64"/>
    <x v="1"/>
    <n v="18"/>
    <n v="2308"/>
    <n v="9"/>
    <n v="38"/>
    <n v="0.5"/>
    <n v="41544"/>
    <x v="0"/>
    <x v="1"/>
    <s v="Medium Risk"/>
  </r>
  <r>
    <n v="15625698"/>
    <n v="624"/>
    <x v="1"/>
    <s v="Female"/>
    <x v="51"/>
    <n v="6"/>
    <n v="0"/>
    <n v="2"/>
    <n v="0"/>
    <n v="1"/>
    <n v="196668.51"/>
    <x v="1"/>
    <n v="24"/>
    <n v="4868"/>
    <n v="9"/>
    <n v="22"/>
    <n v="0.375"/>
    <n v="116832"/>
    <x v="0"/>
    <x v="1"/>
    <s v="Low Risk"/>
  </r>
  <r>
    <n v="15790497"/>
    <n v="503"/>
    <x v="1"/>
    <s v="Male"/>
    <x v="24"/>
    <n v="6"/>
    <n v="0"/>
    <n v="2"/>
    <n v="0"/>
    <n v="0"/>
    <n v="136506.85999999999"/>
    <x v="1"/>
    <n v="19"/>
    <n v="4623"/>
    <n v="3"/>
    <n v="50"/>
    <n v="0.15789473684210525"/>
    <n v="87837"/>
    <x v="0"/>
    <x v="1"/>
    <s v="Medium Risk"/>
  </r>
  <r>
    <n v="15682618"/>
    <n v="535"/>
    <x v="0"/>
    <s v="Female"/>
    <x v="8"/>
    <n v="7"/>
    <n v="111855.03999999999"/>
    <n v="2"/>
    <n v="1"/>
    <n v="1"/>
    <n v="36278.89"/>
    <x v="1"/>
    <n v="12"/>
    <n v="4901"/>
    <n v="4"/>
    <n v="117"/>
    <n v="0.33333333333333331"/>
    <n v="58812"/>
    <x v="2"/>
    <x v="1"/>
    <s v="High Risk"/>
  </r>
  <r>
    <n v="15762937"/>
    <n v="743"/>
    <x v="2"/>
    <s v="Female"/>
    <x v="15"/>
    <n v="6"/>
    <n v="140348.56"/>
    <n v="2"/>
    <n v="1"/>
    <n v="1"/>
    <n v="163254.39000000001"/>
    <x v="1"/>
    <n v="1"/>
    <n v="4152"/>
    <n v="0"/>
    <n v="116"/>
    <n v="0"/>
    <n v="4152"/>
    <x v="0"/>
    <x v="1"/>
    <s v="High Risk"/>
  </r>
  <r>
    <n v="15750929"/>
    <n v="702"/>
    <x v="1"/>
    <s v="Male"/>
    <x v="2"/>
    <n v="8"/>
    <n v="0"/>
    <n v="2"/>
    <n v="1"/>
    <n v="0"/>
    <n v="99654.13"/>
    <x v="1"/>
    <n v="23"/>
    <n v="1741"/>
    <n v="7"/>
    <n v="127"/>
    <n v="0.30434782608695654"/>
    <n v="40043"/>
    <x v="0"/>
    <x v="1"/>
    <s v="High Risk"/>
  </r>
  <r>
    <n v="15729832"/>
    <n v="658"/>
    <x v="0"/>
    <s v="Male"/>
    <x v="6"/>
    <n v="3"/>
    <n v="145512.84"/>
    <n v="1"/>
    <n v="1"/>
    <n v="0"/>
    <n v="20207.02"/>
    <x v="1"/>
    <n v="2"/>
    <n v="4172"/>
    <n v="1"/>
    <n v="179"/>
    <n v="0.5"/>
    <n v="8344"/>
    <x v="0"/>
    <x v="2"/>
    <s v="High Risk"/>
  </r>
  <r>
    <n v="15633650"/>
    <n v="677"/>
    <x v="2"/>
    <s v="Female"/>
    <x v="1"/>
    <n v="8"/>
    <n v="146720.98000000001"/>
    <n v="2"/>
    <n v="1"/>
    <n v="1"/>
    <n v="4195.84"/>
    <x v="1"/>
    <n v="29"/>
    <n v="369"/>
    <n v="1"/>
    <n v="146"/>
    <n v="3.4482758620689655E-2"/>
    <n v="10701"/>
    <x v="0"/>
    <x v="1"/>
    <s v="High Risk"/>
  </r>
  <r>
    <n v="15748856"/>
    <n v="664"/>
    <x v="0"/>
    <s v="Male"/>
    <x v="15"/>
    <n v="10"/>
    <n v="107209.73"/>
    <n v="1"/>
    <n v="1"/>
    <n v="1"/>
    <n v="112340.2"/>
    <x v="1"/>
    <n v="8"/>
    <n v="2001"/>
    <n v="9"/>
    <n v="52"/>
    <n v="1"/>
    <n v="16008"/>
    <x v="0"/>
    <x v="3"/>
    <s v="Medium Risk"/>
  </r>
  <r>
    <n v="15589195"/>
    <n v="766"/>
    <x v="2"/>
    <s v="Female"/>
    <x v="16"/>
    <n v="7"/>
    <n v="130933.74"/>
    <n v="1"/>
    <n v="0"/>
    <n v="1"/>
    <n v="2035.94"/>
    <x v="1"/>
    <n v="20"/>
    <n v="4227"/>
    <n v="1"/>
    <n v="128"/>
    <n v="0.05"/>
    <n v="84540"/>
    <x v="0"/>
    <x v="1"/>
    <s v="High Risk"/>
  </r>
  <r>
    <n v="15699911"/>
    <n v="461"/>
    <x v="1"/>
    <s v="Female"/>
    <x v="12"/>
    <n v="8"/>
    <n v="0"/>
    <n v="1"/>
    <n v="1"/>
    <n v="0"/>
    <n v="132295.95000000001"/>
    <x v="1"/>
    <n v="14"/>
    <n v="493"/>
    <n v="5"/>
    <n v="94"/>
    <n v="0.35714285714285715"/>
    <n v="6902"/>
    <x v="2"/>
    <x v="1"/>
    <s v="High Risk"/>
  </r>
  <r>
    <n v="15663438"/>
    <n v="688"/>
    <x v="1"/>
    <s v="Male"/>
    <x v="18"/>
    <n v="0"/>
    <n v="89772.3"/>
    <n v="1"/>
    <n v="1"/>
    <n v="0"/>
    <n v="177383.67999999999"/>
    <x v="0"/>
    <n v="6"/>
    <n v="1196"/>
    <n v="8"/>
    <n v="85"/>
    <n v="1"/>
    <n v="7176"/>
    <x v="0"/>
    <x v="0"/>
    <s v="High Risk"/>
  </r>
  <r>
    <n v="15692583"/>
    <n v="678"/>
    <x v="0"/>
    <s v="Female"/>
    <x v="15"/>
    <n v="5"/>
    <n v="0"/>
    <n v="2"/>
    <n v="1"/>
    <n v="0"/>
    <n v="90284.47"/>
    <x v="1"/>
    <n v="28"/>
    <n v="936"/>
    <n v="1"/>
    <n v="65"/>
    <n v="3.5714285714285712E-2"/>
    <n v="26208"/>
    <x v="0"/>
    <x v="2"/>
    <s v="High Risk"/>
  </r>
  <r>
    <n v="15591257"/>
    <n v="796"/>
    <x v="0"/>
    <s v="Male"/>
    <x v="9"/>
    <n v="8"/>
    <n v="0"/>
    <n v="2"/>
    <n v="1"/>
    <n v="0"/>
    <n v="61349.37"/>
    <x v="1"/>
    <n v="24"/>
    <n v="4771"/>
    <n v="0"/>
    <n v="144"/>
    <n v="0"/>
    <n v="114504"/>
    <x v="0"/>
    <x v="1"/>
    <s v="High Risk"/>
  </r>
  <r>
    <n v="15646513"/>
    <n v="803"/>
    <x v="0"/>
    <s v="Male"/>
    <x v="0"/>
    <n v="5"/>
    <n v="0"/>
    <n v="1"/>
    <n v="1"/>
    <n v="0"/>
    <n v="196466.83"/>
    <x v="0"/>
    <n v="27"/>
    <n v="781"/>
    <n v="6"/>
    <n v="36"/>
    <n v="0.22222222222222221"/>
    <n v="21087"/>
    <x v="2"/>
    <x v="2"/>
    <s v="Medium Risk"/>
  </r>
  <r>
    <n v="15708063"/>
    <n v="712"/>
    <x v="0"/>
    <s v="Male"/>
    <x v="18"/>
    <n v="2"/>
    <n v="100749.5"/>
    <n v="3"/>
    <n v="0"/>
    <n v="0"/>
    <n v="70758.37"/>
    <x v="0"/>
    <n v="2"/>
    <n v="1677"/>
    <n v="7"/>
    <n v="103"/>
    <n v="1"/>
    <n v="3354"/>
    <x v="1"/>
    <x v="0"/>
    <s v="High Risk"/>
  </r>
  <r>
    <n v="15696098"/>
    <n v="498"/>
    <x v="0"/>
    <s v="Female"/>
    <x v="8"/>
    <n v="10"/>
    <n v="0"/>
    <n v="2"/>
    <n v="1"/>
    <n v="0"/>
    <n v="13892.57"/>
    <x v="1"/>
    <n v="2"/>
    <n v="4553"/>
    <n v="1"/>
    <n v="63"/>
    <n v="0.5"/>
    <n v="9106"/>
    <x v="0"/>
    <x v="3"/>
    <s v="High Risk"/>
  </r>
  <r>
    <n v="15645517"/>
    <n v="850"/>
    <x v="1"/>
    <s v="Male"/>
    <x v="32"/>
    <n v="2"/>
    <n v="0"/>
    <n v="2"/>
    <n v="1"/>
    <n v="1"/>
    <n v="9684.52"/>
    <x v="1"/>
    <n v="13"/>
    <n v="2251"/>
    <n v="2"/>
    <n v="57"/>
    <n v="0.15384615384615385"/>
    <n v="29263"/>
    <x v="0"/>
    <x v="0"/>
    <s v="Medium Risk"/>
  </r>
  <r>
    <n v="15649744"/>
    <n v="628"/>
    <x v="0"/>
    <s v="Female"/>
    <x v="21"/>
    <n v="3"/>
    <n v="123981.31"/>
    <n v="2"/>
    <n v="1"/>
    <n v="1"/>
    <n v="40546.15"/>
    <x v="1"/>
    <n v="24"/>
    <n v="2373"/>
    <n v="1"/>
    <n v="137"/>
    <n v="4.1666666666666664E-2"/>
    <n v="56952"/>
    <x v="0"/>
    <x v="2"/>
    <s v="High Risk"/>
  </r>
  <r>
    <n v="15604304"/>
    <n v="539"/>
    <x v="2"/>
    <s v="Female"/>
    <x v="10"/>
    <n v="4"/>
    <n v="91622.42"/>
    <n v="1"/>
    <n v="1"/>
    <n v="1"/>
    <n v="136603.42000000001"/>
    <x v="1"/>
    <n v="14"/>
    <n v="3306"/>
    <n v="8"/>
    <n v="76"/>
    <n v="0.5714285714285714"/>
    <n v="46284"/>
    <x v="0"/>
    <x v="2"/>
    <s v="High Risk"/>
  </r>
  <r>
    <n v="15784092"/>
    <n v="732"/>
    <x v="0"/>
    <s v="Male"/>
    <x v="18"/>
    <n v="7"/>
    <n v="126195.81"/>
    <n v="1"/>
    <n v="1"/>
    <n v="1"/>
    <n v="133172.48000000001"/>
    <x v="1"/>
    <n v="9"/>
    <n v="3079"/>
    <n v="4"/>
    <n v="78"/>
    <n v="0.44444444444444442"/>
    <n v="27711"/>
    <x v="0"/>
    <x v="1"/>
    <s v="High Risk"/>
  </r>
  <r>
    <n v="15585198"/>
    <n v="715"/>
    <x v="0"/>
    <s v="Male"/>
    <x v="1"/>
    <n v="4"/>
    <n v="94267.9"/>
    <n v="1"/>
    <n v="0"/>
    <n v="1"/>
    <n v="152821.12"/>
    <x v="0"/>
    <n v="9"/>
    <n v="2128"/>
    <n v="3"/>
    <n v="35"/>
    <n v="0.33333333333333331"/>
    <n v="19152"/>
    <x v="2"/>
    <x v="2"/>
    <s v="Medium Risk"/>
  </r>
  <r>
    <n v="15624347"/>
    <n v="651"/>
    <x v="0"/>
    <s v="Male"/>
    <x v="20"/>
    <n v="4"/>
    <n v="0"/>
    <n v="2"/>
    <n v="1"/>
    <n v="1"/>
    <n v="147715.82999999999"/>
    <x v="1"/>
    <n v="17"/>
    <n v="273"/>
    <n v="5"/>
    <n v="139"/>
    <n v="0.29411764705882354"/>
    <n v="4641"/>
    <x v="0"/>
    <x v="2"/>
    <s v="High Risk"/>
  </r>
  <r>
    <n v="15621687"/>
    <n v="813"/>
    <x v="0"/>
    <s v="Male"/>
    <x v="10"/>
    <n v="0"/>
    <n v="0"/>
    <n v="2"/>
    <n v="1"/>
    <n v="0"/>
    <n v="43169.15"/>
    <x v="1"/>
    <n v="25"/>
    <n v="2782"/>
    <n v="4"/>
    <n v="82"/>
    <n v="0.16"/>
    <n v="69550"/>
    <x v="0"/>
    <x v="0"/>
    <s v="High Risk"/>
  </r>
  <r>
    <n v="15689081"/>
    <n v="692"/>
    <x v="0"/>
    <s v="Male"/>
    <x v="6"/>
    <n v="4"/>
    <n v="0"/>
    <n v="1"/>
    <n v="1"/>
    <n v="0"/>
    <n v="76755.990000000005"/>
    <x v="0"/>
    <n v="1"/>
    <n v="2526"/>
    <n v="7"/>
    <n v="82"/>
    <n v="1"/>
    <n v="2526"/>
    <x v="2"/>
    <x v="2"/>
    <s v="High Risk"/>
  </r>
  <r>
    <n v="15813168"/>
    <n v="756"/>
    <x v="2"/>
    <s v="Female"/>
    <x v="2"/>
    <n v="3"/>
    <n v="100717.85"/>
    <n v="3"/>
    <n v="1"/>
    <n v="1"/>
    <n v="73406.039999999994"/>
    <x v="0"/>
    <n v="28"/>
    <n v="1235"/>
    <n v="6"/>
    <n v="11"/>
    <n v="0.21428571428571427"/>
    <n v="34580"/>
    <x v="0"/>
    <x v="2"/>
    <s v="Low Risk"/>
  </r>
  <r>
    <n v="15604295"/>
    <n v="543"/>
    <x v="0"/>
    <s v="Male"/>
    <x v="18"/>
    <n v="6"/>
    <n v="0"/>
    <n v="2"/>
    <n v="1"/>
    <n v="0"/>
    <n v="176728.28"/>
    <x v="1"/>
    <n v="22"/>
    <n v="566"/>
    <n v="9"/>
    <n v="92"/>
    <n v="0.40909090909090912"/>
    <n v="12452"/>
    <x v="0"/>
    <x v="1"/>
    <s v="High Risk"/>
  </r>
  <r>
    <n v="15724127"/>
    <n v="790"/>
    <x v="0"/>
    <s v="Female"/>
    <x v="28"/>
    <n v="4"/>
    <n v="141581.71"/>
    <n v="2"/>
    <n v="0"/>
    <n v="0"/>
    <n v="98309.27"/>
    <x v="1"/>
    <n v="3"/>
    <n v="1320"/>
    <n v="2"/>
    <n v="58"/>
    <n v="0.66666666666666663"/>
    <n v="3960"/>
    <x v="2"/>
    <x v="2"/>
    <s v="Medium Risk"/>
  </r>
  <r>
    <n v="15673055"/>
    <n v="494"/>
    <x v="1"/>
    <s v="Male"/>
    <x v="16"/>
    <n v="7"/>
    <n v="0"/>
    <n v="2"/>
    <n v="1"/>
    <n v="1"/>
    <n v="6203.66"/>
    <x v="1"/>
    <n v="5"/>
    <n v="2885"/>
    <n v="1"/>
    <n v="112"/>
    <n v="0.2"/>
    <n v="14425"/>
    <x v="0"/>
    <x v="1"/>
    <s v="High Risk"/>
  </r>
  <r>
    <n v="15768201"/>
    <n v="850"/>
    <x v="0"/>
    <s v="Female"/>
    <x v="2"/>
    <n v="2"/>
    <n v="148586.64000000001"/>
    <n v="1"/>
    <n v="1"/>
    <n v="1"/>
    <n v="176791.27"/>
    <x v="1"/>
    <n v="8"/>
    <n v="4106"/>
    <n v="2"/>
    <n v="96"/>
    <n v="0.25"/>
    <n v="32848"/>
    <x v="0"/>
    <x v="0"/>
    <s v="High Risk"/>
  </r>
  <r>
    <n v="15782219"/>
    <n v="703"/>
    <x v="1"/>
    <s v="Male"/>
    <x v="6"/>
    <n v="9"/>
    <n v="0"/>
    <n v="2"/>
    <n v="1"/>
    <n v="0"/>
    <n v="50679.48"/>
    <x v="1"/>
    <n v="3"/>
    <n v="767"/>
    <n v="5"/>
    <n v="138"/>
    <n v="1"/>
    <n v="2301"/>
    <x v="2"/>
    <x v="3"/>
    <s v="High Risk"/>
  </r>
  <r>
    <n v="15746410"/>
    <n v="432"/>
    <x v="1"/>
    <s v="Male"/>
    <x v="16"/>
    <n v="7"/>
    <n v="0"/>
    <n v="2"/>
    <n v="1"/>
    <n v="0"/>
    <n v="150580.88"/>
    <x v="1"/>
    <n v="16"/>
    <n v="1849"/>
    <n v="6"/>
    <n v="100"/>
    <n v="0.375"/>
    <n v="29584"/>
    <x v="1"/>
    <x v="1"/>
    <s v="High Risk"/>
  </r>
  <r>
    <n v="15780144"/>
    <n v="512"/>
    <x v="2"/>
    <s v="Female"/>
    <x v="15"/>
    <n v="2"/>
    <n v="123403.85"/>
    <n v="2"/>
    <n v="1"/>
    <n v="0"/>
    <n v="80120.19"/>
    <x v="1"/>
    <n v="5"/>
    <n v="503"/>
    <n v="7"/>
    <n v="149"/>
    <n v="1"/>
    <n v="2515"/>
    <x v="0"/>
    <x v="0"/>
    <s v="High Risk"/>
  </r>
  <r>
    <n v="15590476"/>
    <n v="589"/>
    <x v="0"/>
    <s v="Male"/>
    <x v="34"/>
    <n v="7"/>
    <n v="0"/>
    <n v="2"/>
    <n v="1"/>
    <n v="0"/>
    <n v="151645.96"/>
    <x v="1"/>
    <n v="22"/>
    <n v="2289"/>
    <n v="8"/>
    <n v="113"/>
    <n v="0.36363636363636365"/>
    <n v="50358"/>
    <x v="0"/>
    <x v="1"/>
    <s v="High Risk"/>
  </r>
  <r>
    <n v="15624293"/>
    <n v="514"/>
    <x v="0"/>
    <s v="Female"/>
    <x v="17"/>
    <n v="3"/>
    <n v="106511.85"/>
    <n v="1"/>
    <n v="1"/>
    <n v="0"/>
    <n v="55072.32"/>
    <x v="1"/>
    <n v="20"/>
    <n v="4208"/>
    <n v="10"/>
    <n v="50"/>
    <n v="0.5"/>
    <n v="84160"/>
    <x v="0"/>
    <x v="2"/>
    <s v="Medium Risk"/>
  </r>
  <r>
    <n v="15618182"/>
    <n v="678"/>
    <x v="0"/>
    <s v="Female"/>
    <x v="16"/>
    <n v="2"/>
    <n v="0"/>
    <n v="2"/>
    <n v="0"/>
    <n v="0"/>
    <n v="115068.99"/>
    <x v="1"/>
    <n v="5"/>
    <n v="3495"/>
    <n v="0"/>
    <n v="88"/>
    <n v="0"/>
    <n v="17475"/>
    <x v="0"/>
    <x v="0"/>
    <s v="High Risk"/>
  </r>
  <r>
    <n v="15660316"/>
    <n v="420"/>
    <x v="2"/>
    <s v="Female"/>
    <x v="10"/>
    <n v="1"/>
    <n v="135549.9"/>
    <n v="1"/>
    <n v="0"/>
    <n v="0"/>
    <n v="149471.13"/>
    <x v="0"/>
    <n v="28"/>
    <n v="3484"/>
    <n v="2"/>
    <n v="29"/>
    <n v="7.1428571428571425E-2"/>
    <n v="97552"/>
    <x v="1"/>
    <x v="0"/>
    <s v="Low Risk"/>
  </r>
  <r>
    <n v="15678886"/>
    <n v="679"/>
    <x v="2"/>
    <s v="Male"/>
    <x v="16"/>
    <n v="7"/>
    <n v="110555.37"/>
    <n v="2"/>
    <n v="1"/>
    <n v="0"/>
    <n v="46522.68"/>
    <x v="1"/>
    <n v="10"/>
    <n v="572"/>
    <n v="4"/>
    <n v="29"/>
    <n v="0.4"/>
    <n v="5720"/>
    <x v="1"/>
    <x v="1"/>
    <s v="Low Risk"/>
  </r>
  <r>
    <n v="15616330"/>
    <n v="595"/>
    <x v="0"/>
    <s v="Male"/>
    <x v="8"/>
    <n v="4"/>
    <n v="0"/>
    <n v="2"/>
    <n v="1"/>
    <n v="0"/>
    <n v="189995.86"/>
    <x v="1"/>
    <n v="20"/>
    <n v="4804"/>
    <n v="3"/>
    <n v="155"/>
    <n v="0.15"/>
    <n v="96080"/>
    <x v="0"/>
    <x v="2"/>
    <s v="High Risk"/>
  </r>
  <r>
    <n v="15592229"/>
    <n v="713"/>
    <x v="0"/>
    <s v="Female"/>
    <x v="37"/>
    <n v="0"/>
    <n v="185891.54"/>
    <n v="1"/>
    <n v="1"/>
    <n v="1"/>
    <n v="46369.57"/>
    <x v="0"/>
    <n v="12"/>
    <n v="879"/>
    <n v="3"/>
    <n v="18"/>
    <n v="0.25"/>
    <n v="10548"/>
    <x v="2"/>
    <x v="0"/>
    <s v="Low Risk"/>
  </r>
  <r>
    <n v="15798424"/>
    <n v="833"/>
    <x v="2"/>
    <s v="Male"/>
    <x v="49"/>
    <n v="1"/>
    <n v="130854.59"/>
    <n v="1"/>
    <n v="1"/>
    <n v="1"/>
    <n v="30722.52"/>
    <x v="0"/>
    <n v="28"/>
    <n v="4219"/>
    <n v="1"/>
    <n v="13"/>
    <n v="3.5714285714285712E-2"/>
    <n v="118132"/>
    <x v="1"/>
    <x v="0"/>
    <s v="Low Risk"/>
  </r>
  <r>
    <n v="15714750"/>
    <n v="690"/>
    <x v="0"/>
    <s v="Female"/>
    <x v="0"/>
    <n v="3"/>
    <n v="92578.14"/>
    <n v="2"/>
    <n v="0"/>
    <n v="0"/>
    <n v="70810.600000000006"/>
    <x v="1"/>
    <n v="16"/>
    <n v="4183"/>
    <n v="7"/>
    <n v="165"/>
    <n v="0.4375"/>
    <n v="66928"/>
    <x v="1"/>
    <x v="2"/>
    <s v="High Risk"/>
  </r>
  <r>
    <n v="15648800"/>
    <n v="731"/>
    <x v="2"/>
    <s v="Female"/>
    <x v="29"/>
    <n v="8"/>
    <n v="132312.06"/>
    <n v="1"/>
    <n v="1"/>
    <n v="0"/>
    <n v="106663.46"/>
    <x v="0"/>
    <n v="20"/>
    <n v="2482"/>
    <n v="2"/>
    <n v="52"/>
    <n v="0.1"/>
    <n v="49640"/>
    <x v="0"/>
    <x v="1"/>
    <s v="Medium Risk"/>
  </r>
  <r>
    <n v="15626147"/>
    <n v="608"/>
    <x v="0"/>
    <s v="Female"/>
    <x v="46"/>
    <n v="8"/>
    <n v="144976.5"/>
    <n v="1"/>
    <n v="0"/>
    <n v="0"/>
    <n v="175836.03"/>
    <x v="0"/>
    <n v="18"/>
    <n v="3817"/>
    <n v="6"/>
    <n v="22"/>
    <n v="0.33333333333333331"/>
    <n v="68706"/>
    <x v="1"/>
    <x v="1"/>
    <s v="Low Risk"/>
  </r>
  <r>
    <n v="15626608"/>
    <n v="479"/>
    <x v="1"/>
    <s v="Male"/>
    <x v="36"/>
    <n v="5"/>
    <n v="87070.23"/>
    <n v="1"/>
    <n v="0"/>
    <n v="1"/>
    <n v="85646.41"/>
    <x v="1"/>
    <n v="4"/>
    <n v="1106"/>
    <n v="2"/>
    <n v="26"/>
    <n v="0.5"/>
    <n v="4424"/>
    <x v="1"/>
    <x v="2"/>
    <s v="Low Risk"/>
  </r>
  <r>
    <n v="15723250"/>
    <n v="519"/>
    <x v="0"/>
    <s v="Male"/>
    <x v="0"/>
    <n v="8"/>
    <n v="0"/>
    <n v="2"/>
    <n v="1"/>
    <n v="1"/>
    <n v="101485.72"/>
    <x v="1"/>
    <n v="29"/>
    <n v="3920"/>
    <n v="8"/>
    <n v="128"/>
    <n v="0.27586206896551724"/>
    <n v="113680"/>
    <x v="2"/>
    <x v="1"/>
    <s v="High Risk"/>
  </r>
  <r>
    <n v="15592583"/>
    <n v="731"/>
    <x v="0"/>
    <s v="Female"/>
    <x v="40"/>
    <n v="1"/>
    <n v="115414.19"/>
    <n v="3"/>
    <n v="0"/>
    <n v="0"/>
    <n v="191734.67"/>
    <x v="0"/>
    <n v="25"/>
    <n v="3509"/>
    <n v="8"/>
    <n v="53"/>
    <n v="0.32"/>
    <n v="87725"/>
    <x v="0"/>
    <x v="0"/>
    <s v="Medium Risk"/>
  </r>
  <r>
    <n v="15759381"/>
    <n v="617"/>
    <x v="1"/>
    <s v="Male"/>
    <x v="22"/>
    <n v="7"/>
    <n v="91070.43"/>
    <n v="1"/>
    <n v="1"/>
    <n v="1"/>
    <n v="101839.77"/>
    <x v="1"/>
    <n v="13"/>
    <n v="1177"/>
    <n v="4"/>
    <n v="70"/>
    <n v="0.30769230769230771"/>
    <n v="15301"/>
    <x v="2"/>
    <x v="1"/>
    <s v="High Risk"/>
  </r>
  <r>
    <n v="15585241"/>
    <n v="756"/>
    <x v="1"/>
    <s v="Male"/>
    <x v="6"/>
    <n v="2"/>
    <n v="117412.19"/>
    <n v="2"/>
    <n v="1"/>
    <n v="0"/>
    <n v="4888.91"/>
    <x v="1"/>
    <n v="3"/>
    <n v="2986"/>
    <n v="3"/>
    <n v="62"/>
    <n v="1"/>
    <n v="8958"/>
    <x v="1"/>
    <x v="0"/>
    <s v="High Risk"/>
  </r>
  <r>
    <n v="15589358"/>
    <n v="848"/>
    <x v="2"/>
    <s v="Male"/>
    <x v="8"/>
    <n v="4"/>
    <n v="90018.45"/>
    <n v="2"/>
    <n v="1"/>
    <n v="0"/>
    <n v="193132.98"/>
    <x v="1"/>
    <n v="17"/>
    <n v="2750"/>
    <n v="7"/>
    <n v="104"/>
    <n v="0.41176470588235292"/>
    <n v="46750"/>
    <x v="0"/>
    <x v="2"/>
    <s v="High Risk"/>
  </r>
  <r>
    <n v="15672704"/>
    <n v="809"/>
    <x v="0"/>
    <s v="Female"/>
    <x v="9"/>
    <n v="4"/>
    <n v="0"/>
    <n v="2"/>
    <n v="1"/>
    <n v="0"/>
    <n v="193518.76"/>
    <x v="1"/>
    <n v="29"/>
    <n v="3130"/>
    <n v="4"/>
    <n v="16"/>
    <n v="0.13793103448275862"/>
    <n v="90770"/>
    <x v="0"/>
    <x v="2"/>
    <s v="Low Risk"/>
  </r>
  <r>
    <n v="15789955"/>
    <n v="698"/>
    <x v="2"/>
    <s v="Male"/>
    <x v="27"/>
    <n v="1"/>
    <n v="112414.81"/>
    <n v="2"/>
    <n v="0"/>
    <n v="0"/>
    <n v="93982.02"/>
    <x v="0"/>
    <n v="30"/>
    <n v="3329"/>
    <n v="0"/>
    <n v="104"/>
    <n v="0"/>
    <n v="99870"/>
    <x v="1"/>
    <x v="0"/>
    <s v="High Risk"/>
  </r>
  <r>
    <n v="15596800"/>
    <n v="779"/>
    <x v="2"/>
    <s v="Male"/>
    <x v="19"/>
    <n v="1"/>
    <n v="158456.76"/>
    <n v="1"/>
    <n v="1"/>
    <n v="1"/>
    <n v="197000.92"/>
    <x v="0"/>
    <n v="12"/>
    <n v="3630"/>
    <n v="1"/>
    <n v="76"/>
    <n v="8.3333333333333329E-2"/>
    <n v="43560"/>
    <x v="0"/>
    <x v="0"/>
    <s v="High Risk"/>
  </r>
  <r>
    <n v="15627305"/>
    <n v="606"/>
    <x v="1"/>
    <s v="Male"/>
    <x v="12"/>
    <n v="7"/>
    <n v="0"/>
    <n v="1"/>
    <n v="1"/>
    <n v="0"/>
    <n v="106837.06"/>
    <x v="0"/>
    <n v="26"/>
    <n v="2375"/>
    <n v="3"/>
    <n v="154"/>
    <n v="0.11538461538461539"/>
    <n v="61750"/>
    <x v="1"/>
    <x v="1"/>
    <s v="High Risk"/>
  </r>
  <r>
    <n v="15645316"/>
    <n v="612"/>
    <x v="2"/>
    <s v="Female"/>
    <x v="14"/>
    <n v="1"/>
    <n v="149641.53"/>
    <n v="1"/>
    <n v="1"/>
    <n v="1"/>
    <n v="115161.28"/>
    <x v="1"/>
    <n v="6"/>
    <n v="3468"/>
    <n v="7"/>
    <n v="4"/>
    <n v="1"/>
    <n v="20808"/>
    <x v="0"/>
    <x v="0"/>
    <s v="Low Risk"/>
  </r>
  <r>
    <n v="15593973"/>
    <n v="663"/>
    <x v="1"/>
    <s v="Female"/>
    <x v="19"/>
    <n v="8"/>
    <n v="122528.18"/>
    <n v="1"/>
    <n v="1"/>
    <n v="0"/>
    <n v="196260.3"/>
    <x v="1"/>
    <n v="6"/>
    <n v="3789"/>
    <n v="2"/>
    <n v="161"/>
    <n v="0.33333333333333331"/>
    <n v="22734"/>
    <x v="0"/>
    <x v="1"/>
    <s v="High Risk"/>
  </r>
  <r>
    <n v="15647301"/>
    <n v="549"/>
    <x v="2"/>
    <s v="Female"/>
    <x v="13"/>
    <n v="3"/>
    <n v="143734.01"/>
    <n v="2"/>
    <n v="1"/>
    <n v="1"/>
    <n v="96404.38"/>
    <x v="1"/>
    <n v="4"/>
    <n v="4859"/>
    <n v="7"/>
    <n v="137"/>
    <n v="1"/>
    <n v="19436"/>
    <x v="0"/>
    <x v="2"/>
    <s v="High Risk"/>
  </r>
  <r>
    <n v="15750258"/>
    <n v="675"/>
    <x v="0"/>
    <s v="Female"/>
    <x v="15"/>
    <n v="2"/>
    <n v="155663.31"/>
    <n v="1"/>
    <n v="1"/>
    <n v="0"/>
    <n v="97658.66"/>
    <x v="1"/>
    <n v="16"/>
    <n v="3949"/>
    <n v="7"/>
    <n v="64"/>
    <n v="0.4375"/>
    <n v="63184"/>
    <x v="0"/>
    <x v="0"/>
    <s v="High Risk"/>
  </r>
  <r>
    <n v="15685309"/>
    <n v="669"/>
    <x v="0"/>
    <s v="Female"/>
    <x v="12"/>
    <n v="7"/>
    <n v="0"/>
    <n v="1"/>
    <n v="1"/>
    <n v="1"/>
    <n v="49108.23"/>
    <x v="0"/>
    <n v="20"/>
    <n v="3642"/>
    <n v="3"/>
    <n v="160"/>
    <n v="0.15"/>
    <n v="72840"/>
    <x v="0"/>
    <x v="1"/>
    <s v="High Risk"/>
  </r>
  <r>
    <n v="15628205"/>
    <n v="571"/>
    <x v="2"/>
    <s v="Female"/>
    <x v="10"/>
    <n v="1"/>
    <n v="101736.66"/>
    <n v="1"/>
    <n v="0"/>
    <n v="1"/>
    <n v="195651.66"/>
    <x v="1"/>
    <n v="24"/>
    <n v="154"/>
    <n v="7"/>
    <n v="23"/>
    <n v="0.29166666666666669"/>
    <n v="3696"/>
    <x v="0"/>
    <x v="0"/>
    <s v="Low Risk"/>
  </r>
  <r>
    <n v="15733974"/>
    <n v="500"/>
    <x v="1"/>
    <s v="Male"/>
    <x v="24"/>
    <n v="9"/>
    <n v="125822.21"/>
    <n v="1"/>
    <n v="1"/>
    <n v="0"/>
    <n v="111698"/>
    <x v="1"/>
    <n v="29"/>
    <n v="1291"/>
    <n v="10"/>
    <n v="17"/>
    <n v="0.34482758620689657"/>
    <n v="37439"/>
    <x v="2"/>
    <x v="3"/>
    <s v="Low Risk"/>
  </r>
  <r>
    <n v="15762110"/>
    <n v="628"/>
    <x v="0"/>
    <s v="Male"/>
    <x v="24"/>
    <n v="0"/>
    <n v="0"/>
    <n v="2"/>
    <n v="1"/>
    <n v="1"/>
    <n v="171707.93"/>
    <x v="1"/>
    <n v="2"/>
    <n v="1809"/>
    <n v="8"/>
    <n v="80"/>
    <n v="1"/>
    <n v="3618"/>
    <x v="0"/>
    <x v="0"/>
    <s v="High Risk"/>
  </r>
  <r>
    <n v="15706899"/>
    <n v="559"/>
    <x v="0"/>
    <s v="Male"/>
    <x v="10"/>
    <n v="4"/>
    <n v="0"/>
    <n v="2"/>
    <n v="1"/>
    <n v="1"/>
    <n v="66721.98"/>
    <x v="1"/>
    <n v="20"/>
    <n v="3228"/>
    <n v="1"/>
    <n v="63"/>
    <n v="0.05"/>
    <n v="64560"/>
    <x v="2"/>
    <x v="2"/>
    <s v="High Risk"/>
  </r>
  <r>
    <n v="15732660"/>
    <n v="769"/>
    <x v="0"/>
    <s v="Female"/>
    <x v="7"/>
    <n v="2"/>
    <n v="0"/>
    <n v="1"/>
    <n v="1"/>
    <n v="1"/>
    <n v="57876.05"/>
    <x v="1"/>
    <n v="26"/>
    <n v="1542"/>
    <n v="5"/>
    <n v="42"/>
    <n v="0.19230769230769232"/>
    <n v="40092"/>
    <x v="0"/>
    <x v="0"/>
    <s v="Medium Risk"/>
  </r>
  <r>
    <n v="15656121"/>
    <n v="733"/>
    <x v="2"/>
    <s v="Male"/>
    <x v="8"/>
    <n v="6"/>
    <n v="157791.07"/>
    <n v="2"/>
    <n v="0"/>
    <n v="0"/>
    <n v="177994.81"/>
    <x v="1"/>
    <n v="28"/>
    <n v="583"/>
    <n v="5"/>
    <n v="22"/>
    <n v="0.17857142857142858"/>
    <n v="16324"/>
    <x v="0"/>
    <x v="1"/>
    <s v="Low Risk"/>
  </r>
  <r>
    <n v="15614220"/>
    <n v="750"/>
    <x v="0"/>
    <s v="Male"/>
    <x v="32"/>
    <n v="5"/>
    <n v="0"/>
    <n v="2"/>
    <n v="0"/>
    <n v="1"/>
    <n v="105125.65"/>
    <x v="1"/>
    <n v="6"/>
    <n v="4486"/>
    <n v="9"/>
    <n v="46"/>
    <n v="1"/>
    <n v="26916"/>
    <x v="1"/>
    <x v="2"/>
    <s v="Medium Risk"/>
  </r>
  <r>
    <n v="15645269"/>
    <n v="583"/>
    <x v="0"/>
    <s v="Female"/>
    <x v="0"/>
    <n v="4"/>
    <n v="0"/>
    <n v="2"/>
    <n v="1"/>
    <n v="0"/>
    <n v="17439.66"/>
    <x v="1"/>
    <n v="11"/>
    <n v="655"/>
    <n v="6"/>
    <n v="15"/>
    <n v="0.54545454545454541"/>
    <n v="7205"/>
    <x v="0"/>
    <x v="2"/>
    <s v="Low Risk"/>
  </r>
  <r>
    <n v="15698510"/>
    <n v="468"/>
    <x v="2"/>
    <s v="Male"/>
    <x v="0"/>
    <n v="9"/>
    <n v="181627.14"/>
    <n v="2"/>
    <n v="1"/>
    <n v="0"/>
    <n v="172668.39"/>
    <x v="1"/>
    <n v="25"/>
    <n v="2796"/>
    <n v="3"/>
    <n v="171"/>
    <n v="0.12"/>
    <n v="69900"/>
    <x v="0"/>
    <x v="3"/>
    <s v="High Risk"/>
  </r>
  <r>
    <n v="15569247"/>
    <n v="727"/>
    <x v="1"/>
    <s v="Female"/>
    <x v="38"/>
    <n v="1"/>
    <n v="109679.72"/>
    <n v="1"/>
    <n v="0"/>
    <n v="1"/>
    <n v="753.37"/>
    <x v="1"/>
    <n v="25"/>
    <n v="1483"/>
    <n v="0"/>
    <n v="55"/>
    <n v="0"/>
    <n v="37075"/>
    <x v="0"/>
    <x v="0"/>
    <s v="Medium Risk"/>
  </r>
  <r>
    <n v="15566251"/>
    <n v="618"/>
    <x v="0"/>
    <s v="Female"/>
    <x v="24"/>
    <n v="5"/>
    <n v="96652.86"/>
    <n v="1"/>
    <n v="1"/>
    <n v="0"/>
    <n v="98686.399999999994"/>
    <x v="0"/>
    <n v="9"/>
    <n v="2769"/>
    <n v="10"/>
    <n v="76"/>
    <n v="1"/>
    <n v="24921"/>
    <x v="0"/>
    <x v="2"/>
    <s v="High Risk"/>
  </r>
  <r>
    <n v="15716134"/>
    <n v="617"/>
    <x v="0"/>
    <s v="Male"/>
    <x v="20"/>
    <n v="5"/>
    <n v="190008.32000000001"/>
    <n v="2"/>
    <n v="1"/>
    <n v="1"/>
    <n v="107047.92"/>
    <x v="1"/>
    <n v="9"/>
    <n v="1367"/>
    <n v="9"/>
    <n v="144"/>
    <n v="1"/>
    <n v="12303"/>
    <x v="0"/>
    <x v="2"/>
    <s v="High Risk"/>
  </r>
  <r>
    <n v="15763625"/>
    <n v="793"/>
    <x v="1"/>
    <s v="Male"/>
    <x v="1"/>
    <n v="9"/>
    <n v="0"/>
    <n v="2"/>
    <n v="1"/>
    <n v="0"/>
    <n v="152153.74"/>
    <x v="1"/>
    <n v="9"/>
    <n v="1091"/>
    <n v="0"/>
    <n v="57"/>
    <n v="0"/>
    <n v="9819"/>
    <x v="2"/>
    <x v="3"/>
    <s v="Medium Risk"/>
  </r>
  <r>
    <n v="15605965"/>
    <n v="630"/>
    <x v="0"/>
    <s v="Male"/>
    <x v="3"/>
    <n v="9"/>
    <n v="0"/>
    <n v="2"/>
    <n v="1"/>
    <n v="1"/>
    <n v="34338.04"/>
    <x v="1"/>
    <n v="1"/>
    <n v="4303"/>
    <n v="8"/>
    <n v="175"/>
    <n v="1"/>
    <n v="4303"/>
    <x v="0"/>
    <x v="3"/>
    <s v="High Risk"/>
  </r>
  <r>
    <n v="15694821"/>
    <n v="765"/>
    <x v="2"/>
    <s v="Male"/>
    <x v="3"/>
    <n v="4"/>
    <n v="148962.76"/>
    <n v="1"/>
    <n v="0"/>
    <n v="1"/>
    <n v="173878.87"/>
    <x v="0"/>
    <n v="27"/>
    <n v="3418"/>
    <n v="8"/>
    <n v="13"/>
    <n v="0.29629629629629628"/>
    <n v="92286"/>
    <x v="2"/>
    <x v="2"/>
    <s v="Low Risk"/>
  </r>
  <r>
    <n v="15601688"/>
    <n v="546"/>
    <x v="0"/>
    <s v="Male"/>
    <x v="34"/>
    <n v="8"/>
    <n v="0"/>
    <n v="1"/>
    <n v="1"/>
    <n v="0"/>
    <n v="159254.29"/>
    <x v="1"/>
    <n v="15"/>
    <n v="1599"/>
    <n v="8"/>
    <n v="105"/>
    <n v="0.53333333333333333"/>
    <n v="23985"/>
    <x v="0"/>
    <x v="1"/>
    <s v="High Risk"/>
  </r>
  <r>
    <n v="15575581"/>
    <n v="614"/>
    <x v="2"/>
    <s v="Female"/>
    <x v="33"/>
    <n v="3"/>
    <n v="131344.51999999999"/>
    <n v="2"/>
    <n v="1"/>
    <n v="0"/>
    <n v="54776.639999999999"/>
    <x v="1"/>
    <n v="26"/>
    <n v="1902"/>
    <n v="8"/>
    <n v="173"/>
    <n v="0.30769230769230771"/>
    <n v="49452"/>
    <x v="0"/>
    <x v="2"/>
    <s v="High Risk"/>
  </r>
  <r>
    <n v="15671209"/>
    <n v="593"/>
    <x v="2"/>
    <s v="Female"/>
    <x v="6"/>
    <n v="5"/>
    <n v="101713.84"/>
    <n v="3"/>
    <n v="1"/>
    <n v="0"/>
    <n v="134594.99"/>
    <x v="1"/>
    <n v="3"/>
    <n v="1960"/>
    <n v="4"/>
    <n v="80"/>
    <n v="1"/>
    <n v="5880"/>
    <x v="2"/>
    <x v="2"/>
    <s v="High Risk"/>
  </r>
  <r>
    <n v="15616529"/>
    <n v="613"/>
    <x v="1"/>
    <s v="Male"/>
    <x v="10"/>
    <n v="3"/>
    <n v="0"/>
    <n v="1"/>
    <n v="1"/>
    <n v="1"/>
    <n v="41724.720000000001"/>
    <x v="1"/>
    <n v="23"/>
    <n v="3907"/>
    <n v="5"/>
    <n v="118"/>
    <n v="0.21739130434782608"/>
    <n v="89861"/>
    <x v="2"/>
    <x v="2"/>
    <s v="High Risk"/>
  </r>
  <r>
    <n v="15773906"/>
    <n v="655"/>
    <x v="0"/>
    <s v="Male"/>
    <x v="16"/>
    <n v="4"/>
    <n v="0"/>
    <n v="2"/>
    <n v="0"/>
    <n v="0"/>
    <n v="110527.71"/>
    <x v="1"/>
    <n v="19"/>
    <n v="839"/>
    <n v="5"/>
    <n v="152"/>
    <n v="0.26315789473684209"/>
    <n v="15941"/>
    <x v="1"/>
    <x v="2"/>
    <s v="High Risk"/>
  </r>
  <r>
    <n v="15722993"/>
    <n v="700"/>
    <x v="0"/>
    <s v="Female"/>
    <x v="7"/>
    <n v="6"/>
    <n v="137963.07"/>
    <n v="1"/>
    <n v="0"/>
    <n v="0"/>
    <n v="8996.7900000000009"/>
    <x v="1"/>
    <n v="30"/>
    <n v="1247"/>
    <n v="1"/>
    <n v="117"/>
    <n v="3.3333333333333333E-2"/>
    <n v="37410"/>
    <x v="1"/>
    <x v="1"/>
    <s v="High Risk"/>
  </r>
  <r>
    <n v="15752463"/>
    <n v="826"/>
    <x v="1"/>
    <s v="Female"/>
    <x v="6"/>
    <n v="4"/>
    <n v="129938.07"/>
    <n v="1"/>
    <n v="0"/>
    <n v="1"/>
    <n v="190200.53"/>
    <x v="1"/>
    <n v="6"/>
    <n v="2282"/>
    <n v="5"/>
    <n v="150"/>
    <n v="0.83333333333333337"/>
    <n v="13692"/>
    <x v="0"/>
    <x v="2"/>
    <s v="High Risk"/>
  </r>
  <r>
    <n v="15589754"/>
    <n v="652"/>
    <x v="2"/>
    <s v="Male"/>
    <x v="13"/>
    <n v="2"/>
    <n v="151421.44"/>
    <n v="1"/>
    <n v="0"/>
    <n v="1"/>
    <n v="115333.43"/>
    <x v="1"/>
    <n v="7"/>
    <n v="539"/>
    <n v="0"/>
    <n v="50"/>
    <n v="0"/>
    <n v="3773"/>
    <x v="0"/>
    <x v="0"/>
    <s v="Medium Risk"/>
  </r>
  <r>
    <n v="15669899"/>
    <n v="755"/>
    <x v="2"/>
    <s v="Female"/>
    <x v="13"/>
    <n v="7"/>
    <n v="135643"/>
    <n v="1"/>
    <n v="0"/>
    <n v="0"/>
    <n v="143619.51999999999"/>
    <x v="0"/>
    <n v="13"/>
    <n v="3506"/>
    <n v="1"/>
    <n v="111"/>
    <n v="7.6923076923076927E-2"/>
    <n v="45578"/>
    <x v="1"/>
    <x v="1"/>
    <s v="High Risk"/>
  </r>
  <r>
    <n v="15766887"/>
    <n v="538"/>
    <x v="1"/>
    <s v="Male"/>
    <x v="2"/>
    <n v="2"/>
    <n v="122773.5"/>
    <n v="2"/>
    <n v="1"/>
    <n v="1"/>
    <n v="58467.08"/>
    <x v="1"/>
    <n v="13"/>
    <n v="2482"/>
    <n v="8"/>
    <n v="166"/>
    <n v="0.61538461538461542"/>
    <n v="32266"/>
    <x v="1"/>
    <x v="0"/>
    <s v="High Risk"/>
  </r>
  <r>
    <n v="15768006"/>
    <n v="729"/>
    <x v="0"/>
    <s v="Male"/>
    <x v="10"/>
    <n v="3"/>
    <n v="152303.79999999999"/>
    <n v="1"/>
    <n v="1"/>
    <n v="0"/>
    <n v="12128.69"/>
    <x v="1"/>
    <n v="9"/>
    <n v="2534"/>
    <n v="6"/>
    <n v="101"/>
    <n v="0.66666666666666663"/>
    <n v="22806"/>
    <x v="1"/>
    <x v="2"/>
    <s v="High Risk"/>
  </r>
  <r>
    <n v="15741295"/>
    <n v="615"/>
    <x v="0"/>
    <s v="Male"/>
    <x v="23"/>
    <n v="3"/>
    <n v="0"/>
    <n v="2"/>
    <n v="1"/>
    <n v="1"/>
    <n v="49872.33"/>
    <x v="1"/>
    <n v="29"/>
    <n v="1620"/>
    <n v="2"/>
    <n v="103"/>
    <n v="6.8965517241379309E-2"/>
    <n v="46980"/>
    <x v="0"/>
    <x v="2"/>
    <s v="High Risk"/>
  </r>
  <r>
    <n v="15811327"/>
    <n v="700"/>
    <x v="1"/>
    <s v="Male"/>
    <x v="41"/>
    <n v="1"/>
    <n v="79415.67"/>
    <n v="1"/>
    <n v="0"/>
    <n v="1"/>
    <n v="139735.54"/>
    <x v="1"/>
    <n v="18"/>
    <n v="674"/>
    <n v="7"/>
    <n v="33"/>
    <n v="0.3888888888888889"/>
    <n v="12132"/>
    <x v="0"/>
    <x v="0"/>
    <s v="Medium Risk"/>
  </r>
  <r>
    <n v="15690007"/>
    <n v="434"/>
    <x v="2"/>
    <s v="Female"/>
    <x v="14"/>
    <n v="9"/>
    <n v="125801.03"/>
    <n v="2"/>
    <n v="1"/>
    <n v="0"/>
    <n v="60891.8"/>
    <x v="0"/>
    <n v="25"/>
    <n v="3276"/>
    <n v="4"/>
    <n v="175"/>
    <n v="0.16"/>
    <n v="81900"/>
    <x v="0"/>
    <x v="3"/>
    <s v="High Risk"/>
  </r>
  <r>
    <n v="15690664"/>
    <n v="729"/>
    <x v="1"/>
    <s v="Male"/>
    <x v="24"/>
    <n v="10"/>
    <n v="0"/>
    <n v="2"/>
    <n v="1"/>
    <n v="0"/>
    <n v="100862.54"/>
    <x v="1"/>
    <n v="14"/>
    <n v="4698"/>
    <n v="3"/>
    <n v="17"/>
    <n v="0.21428571428571427"/>
    <n v="65772"/>
    <x v="0"/>
    <x v="3"/>
    <s v="Low Risk"/>
  </r>
  <r>
    <n v="15719348"/>
    <n v="513"/>
    <x v="0"/>
    <s v="Male"/>
    <x v="12"/>
    <n v="8"/>
    <n v="0"/>
    <n v="1"/>
    <n v="1"/>
    <n v="0"/>
    <n v="76640.289999999994"/>
    <x v="0"/>
    <n v="8"/>
    <n v="2402"/>
    <n v="7"/>
    <n v="161"/>
    <n v="0.875"/>
    <n v="19216"/>
    <x v="0"/>
    <x v="1"/>
    <s v="High Risk"/>
  </r>
  <r>
    <n v="15781802"/>
    <n v="755"/>
    <x v="0"/>
    <s v="Male"/>
    <x v="1"/>
    <n v="6"/>
    <n v="104817.41"/>
    <n v="1"/>
    <n v="1"/>
    <n v="0"/>
    <n v="126013.58"/>
    <x v="0"/>
    <n v="13"/>
    <n v="458"/>
    <n v="5"/>
    <n v="46"/>
    <n v="0.38461538461538464"/>
    <n v="5954"/>
    <x v="0"/>
    <x v="1"/>
    <s v="Medium Risk"/>
  </r>
  <r>
    <n v="15752731"/>
    <n v="615"/>
    <x v="0"/>
    <s v="Female"/>
    <x v="33"/>
    <n v="9"/>
    <n v="0"/>
    <n v="1"/>
    <n v="1"/>
    <n v="0"/>
    <n v="87347.82"/>
    <x v="1"/>
    <n v="21"/>
    <n v="2985"/>
    <n v="0"/>
    <n v="99"/>
    <n v="0"/>
    <n v="62685"/>
    <x v="1"/>
    <x v="3"/>
    <s v="High Risk"/>
  </r>
  <r>
    <n v="15600997"/>
    <n v="747"/>
    <x v="2"/>
    <s v="Female"/>
    <x v="15"/>
    <n v="5"/>
    <n v="67495.039999999994"/>
    <n v="2"/>
    <n v="0"/>
    <n v="1"/>
    <n v="77370.37"/>
    <x v="1"/>
    <n v="21"/>
    <n v="4781"/>
    <n v="5"/>
    <n v="161"/>
    <n v="0.23809523809523808"/>
    <n v="100401"/>
    <x v="2"/>
    <x v="2"/>
    <s v="High Risk"/>
  </r>
  <r>
    <n v="15750776"/>
    <n v="850"/>
    <x v="0"/>
    <s v="Female"/>
    <x v="18"/>
    <n v="0"/>
    <n v="164850.54"/>
    <n v="1"/>
    <n v="1"/>
    <n v="1"/>
    <n v="62722.44"/>
    <x v="1"/>
    <n v="8"/>
    <n v="2720"/>
    <n v="9"/>
    <n v="74"/>
    <n v="1"/>
    <n v="21760"/>
    <x v="0"/>
    <x v="0"/>
    <s v="High Risk"/>
  </r>
  <r>
    <n v="15723907"/>
    <n v="712"/>
    <x v="2"/>
    <s v="Female"/>
    <x v="23"/>
    <n v="5"/>
    <n v="154776.42000000001"/>
    <n v="2"/>
    <n v="0"/>
    <n v="0"/>
    <n v="196257.68"/>
    <x v="1"/>
    <n v="17"/>
    <n v="2951"/>
    <n v="10"/>
    <n v="141"/>
    <n v="0.58823529411764708"/>
    <n v="50167"/>
    <x v="2"/>
    <x v="2"/>
    <s v="High Risk"/>
  </r>
  <r>
    <n v="15633419"/>
    <n v="622"/>
    <x v="2"/>
    <s v="Female"/>
    <x v="34"/>
    <n v="1"/>
    <n v="143124.63"/>
    <n v="2"/>
    <n v="1"/>
    <n v="0"/>
    <n v="81723.8"/>
    <x v="1"/>
    <n v="5"/>
    <n v="4469"/>
    <n v="4"/>
    <n v="170"/>
    <n v="0.8"/>
    <n v="22345"/>
    <x v="0"/>
    <x v="0"/>
    <s v="High Risk"/>
  </r>
  <r>
    <n v="15702430"/>
    <n v="548"/>
    <x v="0"/>
    <s v="Female"/>
    <x v="12"/>
    <n v="10"/>
    <n v="0"/>
    <n v="1"/>
    <n v="1"/>
    <n v="1"/>
    <n v="31299.71"/>
    <x v="1"/>
    <n v="2"/>
    <n v="1297"/>
    <n v="4"/>
    <n v="144"/>
    <n v="1"/>
    <n v="2594"/>
    <x v="2"/>
    <x v="3"/>
    <s v="High Risk"/>
  </r>
  <r>
    <n v="15710456"/>
    <n v="607"/>
    <x v="0"/>
    <s v="Female"/>
    <x v="7"/>
    <n v="2"/>
    <n v="0"/>
    <n v="2"/>
    <n v="1"/>
    <n v="0"/>
    <n v="63495.86"/>
    <x v="1"/>
    <n v="21"/>
    <n v="857"/>
    <n v="3"/>
    <n v="164"/>
    <n v="0.14285714285714285"/>
    <n v="17997"/>
    <x v="0"/>
    <x v="0"/>
    <s v="High Risk"/>
  </r>
  <r>
    <n v="15650351"/>
    <n v="653"/>
    <x v="0"/>
    <s v="Female"/>
    <x v="16"/>
    <n v="8"/>
    <n v="102133.38"/>
    <n v="1"/>
    <n v="1"/>
    <n v="1"/>
    <n v="166520.95999999999"/>
    <x v="1"/>
    <n v="28"/>
    <n v="2096"/>
    <n v="3"/>
    <n v="84"/>
    <n v="0.10714285714285714"/>
    <n v="58688"/>
    <x v="0"/>
    <x v="1"/>
    <s v="High Risk"/>
  </r>
  <r>
    <n v="15590820"/>
    <n v="699"/>
    <x v="1"/>
    <s v="Male"/>
    <x v="28"/>
    <n v="6"/>
    <n v="79932.41"/>
    <n v="1"/>
    <n v="0"/>
    <n v="0"/>
    <n v="150242.44"/>
    <x v="1"/>
    <n v="18"/>
    <n v="2794"/>
    <n v="0"/>
    <n v="85"/>
    <n v="0"/>
    <n v="50292"/>
    <x v="0"/>
    <x v="1"/>
    <s v="High Risk"/>
  </r>
  <r>
    <n v="15640454"/>
    <n v="693"/>
    <x v="2"/>
    <s v="Male"/>
    <x v="20"/>
    <n v="0"/>
    <n v="120711.73"/>
    <n v="1"/>
    <n v="0"/>
    <n v="0"/>
    <n v="27345.18"/>
    <x v="0"/>
    <n v="2"/>
    <n v="4303"/>
    <n v="5"/>
    <n v="126"/>
    <n v="1"/>
    <n v="8606"/>
    <x v="0"/>
    <x v="0"/>
    <s v="High Risk"/>
  </r>
  <r>
    <n v="15697789"/>
    <n v="647"/>
    <x v="2"/>
    <s v="Female"/>
    <x v="3"/>
    <n v="3"/>
    <n v="122717.53"/>
    <n v="2"/>
    <n v="1"/>
    <n v="1"/>
    <n v="87000.39"/>
    <x v="1"/>
    <n v="13"/>
    <n v="211"/>
    <n v="6"/>
    <n v="9"/>
    <n v="0.46153846153846156"/>
    <n v="2743"/>
    <x v="0"/>
    <x v="2"/>
    <s v="Low Risk"/>
  </r>
  <r>
    <n v="15808182"/>
    <n v="478"/>
    <x v="1"/>
    <s v="Female"/>
    <x v="18"/>
    <n v="3"/>
    <n v="92363.3"/>
    <n v="2"/>
    <n v="1"/>
    <n v="0"/>
    <n v="44912.7"/>
    <x v="1"/>
    <n v="23"/>
    <n v="494"/>
    <n v="7"/>
    <n v="114"/>
    <n v="0.30434782608695654"/>
    <n v="11362"/>
    <x v="0"/>
    <x v="2"/>
    <s v="High Risk"/>
  </r>
  <r>
    <n v="15588670"/>
    <n v="705"/>
    <x v="1"/>
    <s v="Female"/>
    <x v="20"/>
    <n v="5"/>
    <n v="203715.15"/>
    <n v="1"/>
    <n v="1"/>
    <n v="0"/>
    <n v="179978.68"/>
    <x v="0"/>
    <n v="17"/>
    <n v="2881"/>
    <n v="5"/>
    <n v="160"/>
    <n v="0.29411764705882354"/>
    <n v="48977"/>
    <x v="2"/>
    <x v="2"/>
    <s v="High Risk"/>
  </r>
  <r>
    <n v="15721292"/>
    <n v="719"/>
    <x v="1"/>
    <s v="Male"/>
    <x v="2"/>
    <n v="5"/>
    <n v="0"/>
    <n v="2"/>
    <n v="1"/>
    <n v="0"/>
    <n v="145759.70000000001"/>
    <x v="1"/>
    <n v="5"/>
    <n v="4560"/>
    <n v="3"/>
    <n v="167"/>
    <n v="0.6"/>
    <n v="22800"/>
    <x v="1"/>
    <x v="2"/>
    <s v="High Risk"/>
  </r>
  <r>
    <n v="15604217"/>
    <n v="726"/>
    <x v="0"/>
    <s v="Male"/>
    <x v="10"/>
    <n v="9"/>
    <n v="0"/>
    <n v="2"/>
    <n v="0"/>
    <n v="0"/>
    <n v="14121.61"/>
    <x v="1"/>
    <n v="16"/>
    <n v="4180"/>
    <n v="5"/>
    <n v="95"/>
    <n v="0.3125"/>
    <n v="66880"/>
    <x v="0"/>
    <x v="3"/>
    <s v="High Risk"/>
  </r>
  <r>
    <n v="15651369"/>
    <n v="626"/>
    <x v="0"/>
    <s v="Male"/>
    <x v="29"/>
    <n v="1"/>
    <n v="0"/>
    <n v="2"/>
    <n v="1"/>
    <n v="0"/>
    <n v="66232.23"/>
    <x v="1"/>
    <n v="30"/>
    <n v="2832"/>
    <n v="1"/>
    <n v="96"/>
    <n v="3.3333333333333333E-2"/>
    <n v="84960"/>
    <x v="0"/>
    <x v="0"/>
    <s v="High Risk"/>
  </r>
  <r>
    <n v="15782454"/>
    <n v="552"/>
    <x v="0"/>
    <s v="Male"/>
    <x v="23"/>
    <n v="4"/>
    <n v="0"/>
    <n v="1"/>
    <n v="1"/>
    <n v="1"/>
    <n v="190296.76"/>
    <x v="0"/>
    <n v="2"/>
    <n v="449"/>
    <n v="0"/>
    <n v="17"/>
    <n v="0"/>
    <n v="898"/>
    <x v="2"/>
    <x v="2"/>
    <s v="Low Risk"/>
  </r>
  <r>
    <n v="15814032"/>
    <n v="807"/>
    <x v="2"/>
    <s v="Female"/>
    <x v="8"/>
    <n v="1"/>
    <n v="93460.47"/>
    <n v="2"/>
    <n v="0"/>
    <n v="0"/>
    <n v="172782.69"/>
    <x v="1"/>
    <n v="17"/>
    <n v="2815"/>
    <n v="9"/>
    <n v="14"/>
    <n v="0.52941176470588236"/>
    <n v="47855"/>
    <x v="0"/>
    <x v="0"/>
    <s v="Low Risk"/>
  </r>
  <r>
    <n v="15570326"/>
    <n v="621"/>
    <x v="0"/>
    <s v="Male"/>
    <x v="10"/>
    <n v="6"/>
    <n v="0"/>
    <n v="2"/>
    <n v="1"/>
    <n v="1"/>
    <n v="99128.13"/>
    <x v="1"/>
    <n v="24"/>
    <n v="4175"/>
    <n v="0"/>
    <n v="35"/>
    <n v="0"/>
    <n v="100200"/>
    <x v="0"/>
    <x v="1"/>
    <s v="Medium Risk"/>
  </r>
  <r>
    <n v="15624428"/>
    <n v="651"/>
    <x v="2"/>
    <s v="Female"/>
    <x v="9"/>
    <n v="7"/>
    <n v="40224.699999999997"/>
    <n v="1"/>
    <n v="1"/>
    <n v="1"/>
    <n v="178341.33"/>
    <x v="1"/>
    <n v="12"/>
    <n v="4461"/>
    <n v="6"/>
    <n v="31"/>
    <n v="0.5"/>
    <n v="53532"/>
    <x v="1"/>
    <x v="1"/>
    <s v="Medium Risk"/>
  </r>
  <r>
    <n v="15755638"/>
    <n v="673"/>
    <x v="0"/>
    <s v="Female"/>
    <x v="3"/>
    <n v="5"/>
    <n v="168069.73"/>
    <n v="1"/>
    <n v="1"/>
    <n v="1"/>
    <n v="146992.24"/>
    <x v="0"/>
    <n v="27"/>
    <n v="4534"/>
    <n v="3"/>
    <n v="6"/>
    <n v="0.1111111111111111"/>
    <n v="122418"/>
    <x v="0"/>
    <x v="2"/>
    <s v="Low Risk"/>
  </r>
  <r>
    <n v="15600992"/>
    <n v="652"/>
    <x v="0"/>
    <s v="Male"/>
    <x v="18"/>
    <n v="1"/>
    <n v="0"/>
    <n v="2"/>
    <n v="1"/>
    <n v="1"/>
    <n v="151314.98000000001"/>
    <x v="1"/>
    <n v="25"/>
    <n v="704"/>
    <n v="2"/>
    <n v="180"/>
    <n v="0.08"/>
    <n v="17600"/>
    <x v="0"/>
    <x v="0"/>
    <s v="High Risk"/>
  </r>
  <r>
    <n v="15755649"/>
    <n v="584"/>
    <x v="2"/>
    <s v="Male"/>
    <x v="40"/>
    <n v="7"/>
    <n v="130538.77"/>
    <n v="1"/>
    <n v="1"/>
    <n v="0"/>
    <n v="92915.839999999997"/>
    <x v="1"/>
    <n v="7"/>
    <n v="664"/>
    <n v="8"/>
    <n v="11"/>
    <n v="1"/>
    <n v="4648"/>
    <x v="1"/>
    <x v="1"/>
    <s v="Low Risk"/>
  </r>
  <r>
    <n v="15795228"/>
    <n v="756"/>
    <x v="0"/>
    <s v="Male"/>
    <x v="24"/>
    <n v="3"/>
    <n v="132623.6"/>
    <n v="1"/>
    <n v="1"/>
    <n v="1"/>
    <n v="58974"/>
    <x v="1"/>
    <n v="5"/>
    <n v="2146"/>
    <n v="7"/>
    <n v="24"/>
    <n v="1"/>
    <n v="10730"/>
    <x v="0"/>
    <x v="2"/>
    <s v="Low Risk"/>
  </r>
  <r>
    <n v="15589257"/>
    <n v="670"/>
    <x v="0"/>
    <s v="Female"/>
    <x v="12"/>
    <n v="3"/>
    <n v="103465.02"/>
    <n v="2"/>
    <n v="1"/>
    <n v="1"/>
    <n v="174627.06"/>
    <x v="1"/>
    <n v="14"/>
    <n v="4163"/>
    <n v="1"/>
    <n v="136"/>
    <n v="7.1428571428571425E-2"/>
    <n v="58282"/>
    <x v="0"/>
    <x v="2"/>
    <s v="High Risk"/>
  </r>
  <r>
    <n v="15719302"/>
    <n v="765"/>
    <x v="0"/>
    <s v="Female"/>
    <x v="5"/>
    <n v="9"/>
    <n v="126547.8"/>
    <n v="1"/>
    <n v="1"/>
    <n v="1"/>
    <n v="79579.94"/>
    <x v="0"/>
    <n v="27"/>
    <n v="4106"/>
    <n v="10"/>
    <n v="102"/>
    <n v="0.37037037037037035"/>
    <n v="110862"/>
    <x v="2"/>
    <x v="3"/>
    <s v="High Risk"/>
  </r>
  <r>
    <n v="15639882"/>
    <n v="528"/>
    <x v="0"/>
    <s v="Male"/>
    <x v="33"/>
    <n v="2"/>
    <n v="128262.72"/>
    <n v="2"/>
    <n v="1"/>
    <n v="0"/>
    <n v="50771.16"/>
    <x v="1"/>
    <n v="10"/>
    <n v="4273"/>
    <n v="2"/>
    <n v="31"/>
    <n v="0.2"/>
    <n v="42730"/>
    <x v="2"/>
    <x v="0"/>
    <s v="Medium Risk"/>
  </r>
  <r>
    <n v="15791279"/>
    <n v="701"/>
    <x v="0"/>
    <s v="Male"/>
    <x v="20"/>
    <n v="5"/>
    <n v="169742.64"/>
    <n v="1"/>
    <n v="1"/>
    <n v="1"/>
    <n v="153537.54999999999"/>
    <x v="0"/>
    <n v="8"/>
    <n v="4422"/>
    <n v="2"/>
    <n v="19"/>
    <n v="0.25"/>
    <n v="35376"/>
    <x v="1"/>
    <x v="2"/>
    <s v="Low Risk"/>
  </r>
  <r>
    <n v="15636935"/>
    <n v="797"/>
    <x v="0"/>
    <s v="Female"/>
    <x v="6"/>
    <n v="1"/>
    <n v="0"/>
    <n v="2"/>
    <n v="1"/>
    <n v="1"/>
    <n v="132975.39000000001"/>
    <x v="1"/>
    <n v="21"/>
    <n v="1057"/>
    <n v="4"/>
    <n v="131"/>
    <n v="0.19047619047619047"/>
    <n v="22197"/>
    <x v="2"/>
    <x v="0"/>
    <s v="High Risk"/>
  </r>
  <r>
    <n v="15686909"/>
    <n v="639"/>
    <x v="2"/>
    <s v="Male"/>
    <x v="7"/>
    <n v="3"/>
    <n v="150795.81"/>
    <n v="1"/>
    <n v="0"/>
    <n v="1"/>
    <n v="85208.93"/>
    <x v="1"/>
    <n v="30"/>
    <n v="1925"/>
    <n v="10"/>
    <n v="66"/>
    <n v="0.33333333333333331"/>
    <n v="57750"/>
    <x v="2"/>
    <x v="2"/>
    <s v="High Risk"/>
  </r>
  <r>
    <n v="15589572"/>
    <n v="785"/>
    <x v="1"/>
    <s v="Female"/>
    <x v="22"/>
    <n v="4"/>
    <n v="129855.72"/>
    <n v="2"/>
    <n v="1"/>
    <n v="0"/>
    <n v="170214.82"/>
    <x v="0"/>
    <n v="14"/>
    <n v="1579"/>
    <n v="8"/>
    <n v="168"/>
    <n v="0.5714285714285714"/>
    <n v="22106"/>
    <x v="0"/>
    <x v="2"/>
    <s v="High Risk"/>
  </r>
  <r>
    <n v="15779947"/>
    <n v="363"/>
    <x v="1"/>
    <s v="Female"/>
    <x v="34"/>
    <n v="6"/>
    <n v="146098.43"/>
    <n v="3"/>
    <n v="1"/>
    <n v="0"/>
    <n v="100615.14"/>
    <x v="0"/>
    <n v="19"/>
    <n v="1611"/>
    <n v="1"/>
    <n v="82"/>
    <n v="5.2631578947368418E-2"/>
    <n v="30609"/>
    <x v="2"/>
    <x v="1"/>
    <s v="High Risk"/>
  </r>
  <r>
    <n v="15573769"/>
    <n v="764"/>
    <x v="0"/>
    <s v="Female"/>
    <x v="9"/>
    <n v="7"/>
    <n v="0"/>
    <n v="2"/>
    <n v="1"/>
    <n v="0"/>
    <n v="186105.99"/>
    <x v="1"/>
    <n v="14"/>
    <n v="3524"/>
    <n v="8"/>
    <n v="36"/>
    <n v="0.5714285714285714"/>
    <n v="49336"/>
    <x v="0"/>
    <x v="1"/>
    <s v="Medium Risk"/>
  </r>
  <r>
    <n v="15578866"/>
    <n v="676"/>
    <x v="0"/>
    <s v="Female"/>
    <x v="3"/>
    <n v="2"/>
    <n v="0"/>
    <n v="1"/>
    <n v="1"/>
    <n v="1"/>
    <n v="55119.53"/>
    <x v="1"/>
    <n v="24"/>
    <n v="3959"/>
    <n v="2"/>
    <n v="35"/>
    <n v="8.3333333333333329E-2"/>
    <n v="95016"/>
    <x v="0"/>
    <x v="0"/>
    <s v="Medium Risk"/>
  </r>
  <r>
    <n v="15739131"/>
    <n v="718"/>
    <x v="2"/>
    <s v="Male"/>
    <x v="34"/>
    <n v="4"/>
    <n v="65643.3"/>
    <n v="1"/>
    <n v="1"/>
    <n v="0"/>
    <n v="28760.99"/>
    <x v="1"/>
    <n v="7"/>
    <n v="1728"/>
    <n v="6"/>
    <n v="67"/>
    <n v="0.8571428571428571"/>
    <n v="12096"/>
    <x v="0"/>
    <x v="2"/>
    <s v="High Risk"/>
  </r>
  <r>
    <n v="15813444"/>
    <n v="590"/>
    <x v="1"/>
    <s v="Female"/>
    <x v="10"/>
    <n v="6"/>
    <n v="0"/>
    <n v="2"/>
    <n v="1"/>
    <n v="0"/>
    <n v="171021.44"/>
    <x v="1"/>
    <n v="24"/>
    <n v="1025"/>
    <n v="10"/>
    <n v="59"/>
    <n v="0.41666666666666669"/>
    <n v="24600"/>
    <x v="0"/>
    <x v="1"/>
    <s v="Medium Risk"/>
  </r>
  <r>
    <n v="15678058"/>
    <n v="584"/>
    <x v="0"/>
    <s v="Male"/>
    <x v="16"/>
    <n v="9"/>
    <n v="104584.16"/>
    <n v="1"/>
    <n v="1"/>
    <n v="0"/>
    <n v="176678.72"/>
    <x v="1"/>
    <n v="15"/>
    <n v="1805"/>
    <n v="1"/>
    <n v="135"/>
    <n v="6.6666666666666666E-2"/>
    <n v="27075"/>
    <x v="1"/>
    <x v="3"/>
    <s v="High Risk"/>
  </r>
  <r>
    <n v="15769169"/>
    <n v="645"/>
    <x v="0"/>
    <s v="Male"/>
    <x v="1"/>
    <n v="7"/>
    <n v="0"/>
    <n v="1"/>
    <n v="0"/>
    <n v="1"/>
    <n v="28667.56"/>
    <x v="1"/>
    <n v="10"/>
    <n v="1289"/>
    <n v="1"/>
    <n v="59"/>
    <n v="0.1"/>
    <n v="12890"/>
    <x v="2"/>
    <x v="1"/>
    <s v="Medium Risk"/>
  </r>
  <r>
    <n v="15804602"/>
    <n v="772"/>
    <x v="2"/>
    <s v="Male"/>
    <x v="33"/>
    <n v="6"/>
    <n v="99785.279999999999"/>
    <n v="2"/>
    <n v="0"/>
    <n v="0"/>
    <n v="197238.03"/>
    <x v="1"/>
    <n v="23"/>
    <n v="3023"/>
    <n v="1"/>
    <n v="60"/>
    <n v="4.3478260869565216E-2"/>
    <n v="69529"/>
    <x v="0"/>
    <x v="1"/>
    <s v="Medium Risk"/>
  </r>
  <r>
    <n v="15651052"/>
    <n v="399"/>
    <x v="2"/>
    <s v="Male"/>
    <x v="17"/>
    <n v="2"/>
    <n v="127655.22"/>
    <n v="1"/>
    <n v="1"/>
    <n v="0"/>
    <n v="139994.68"/>
    <x v="0"/>
    <n v="26"/>
    <n v="4865"/>
    <n v="9"/>
    <n v="31"/>
    <n v="0.34615384615384615"/>
    <n v="126490"/>
    <x v="0"/>
    <x v="0"/>
    <s v="Medium Risk"/>
  </r>
  <r>
    <n v="15724334"/>
    <n v="529"/>
    <x v="0"/>
    <s v="Male"/>
    <x v="32"/>
    <n v="5"/>
    <n v="0"/>
    <n v="1"/>
    <n v="1"/>
    <n v="0"/>
    <n v="151169.82999999999"/>
    <x v="1"/>
    <n v="19"/>
    <n v="3541"/>
    <n v="6"/>
    <n v="56"/>
    <n v="0.31578947368421051"/>
    <n v="67279"/>
    <x v="1"/>
    <x v="2"/>
    <s v="Medium Risk"/>
  </r>
  <r>
    <n v="15569451"/>
    <n v="463"/>
    <x v="0"/>
    <s v="Male"/>
    <x v="12"/>
    <n v="2"/>
    <n v="101257.16"/>
    <n v="1"/>
    <n v="1"/>
    <n v="1"/>
    <n v="118113.64"/>
    <x v="1"/>
    <n v="7"/>
    <n v="2465"/>
    <n v="7"/>
    <n v="141"/>
    <n v="1"/>
    <n v="17255"/>
    <x v="0"/>
    <x v="0"/>
    <s v="High Risk"/>
  </r>
  <r>
    <n v="15650098"/>
    <n v="630"/>
    <x v="0"/>
    <s v="Female"/>
    <x v="20"/>
    <n v="7"/>
    <n v="0"/>
    <n v="2"/>
    <n v="1"/>
    <n v="1"/>
    <n v="34453.17"/>
    <x v="1"/>
    <n v="10"/>
    <n v="1823"/>
    <n v="1"/>
    <n v="49"/>
    <n v="0.1"/>
    <n v="18230"/>
    <x v="0"/>
    <x v="1"/>
    <s v="Medium Risk"/>
  </r>
  <r>
    <n v="15724307"/>
    <n v="780"/>
    <x v="0"/>
    <s v="Male"/>
    <x v="61"/>
    <n v="10"/>
    <n v="121313.88"/>
    <n v="1"/>
    <n v="0"/>
    <n v="1"/>
    <n v="64872.33"/>
    <x v="1"/>
    <n v="11"/>
    <n v="323"/>
    <n v="4"/>
    <n v="54"/>
    <n v="0.36363636363636365"/>
    <n v="3553"/>
    <x v="1"/>
    <x v="3"/>
    <s v="Medium Risk"/>
  </r>
  <r>
    <n v="15599268"/>
    <n v="584"/>
    <x v="1"/>
    <s v="Male"/>
    <x v="15"/>
    <n v="5"/>
    <n v="0"/>
    <n v="2"/>
    <n v="1"/>
    <n v="0"/>
    <n v="10956.82"/>
    <x v="1"/>
    <n v="23"/>
    <n v="1322"/>
    <n v="7"/>
    <n v="51"/>
    <n v="0.30434782608695654"/>
    <n v="30406"/>
    <x v="0"/>
    <x v="2"/>
    <s v="Medium Risk"/>
  </r>
  <r>
    <n v="15594864"/>
    <n v="752"/>
    <x v="2"/>
    <s v="Male"/>
    <x v="33"/>
    <n v="4"/>
    <n v="81523.38"/>
    <n v="1"/>
    <n v="1"/>
    <n v="1"/>
    <n v="36885.85"/>
    <x v="1"/>
    <n v="15"/>
    <n v="3936"/>
    <n v="6"/>
    <n v="114"/>
    <n v="0.4"/>
    <n v="59040"/>
    <x v="1"/>
    <x v="2"/>
    <s v="High Risk"/>
  </r>
  <r>
    <n v="15616451"/>
    <n v="697"/>
    <x v="0"/>
    <s v="Female"/>
    <x v="40"/>
    <n v="6"/>
    <n v="128252.66"/>
    <n v="1"/>
    <n v="1"/>
    <n v="1"/>
    <n v="168053.4"/>
    <x v="1"/>
    <n v="20"/>
    <n v="811"/>
    <n v="1"/>
    <n v="59"/>
    <n v="0.05"/>
    <n v="16220"/>
    <x v="0"/>
    <x v="1"/>
    <s v="Medium Risk"/>
  </r>
  <r>
    <n v="15715667"/>
    <n v="850"/>
    <x v="0"/>
    <s v="Female"/>
    <x v="15"/>
    <n v="7"/>
    <n v="0"/>
    <n v="2"/>
    <n v="0"/>
    <n v="0"/>
    <n v="155227"/>
    <x v="1"/>
    <n v="21"/>
    <n v="2970"/>
    <n v="0"/>
    <n v="37"/>
    <n v="0"/>
    <n v="62370"/>
    <x v="0"/>
    <x v="1"/>
    <s v="Medium Risk"/>
  </r>
  <r>
    <n v="15658969"/>
    <n v="711"/>
    <x v="0"/>
    <s v="Male"/>
    <x v="21"/>
    <n v="7"/>
    <n v="0"/>
    <n v="3"/>
    <n v="1"/>
    <n v="0"/>
    <n v="38409.79"/>
    <x v="0"/>
    <n v="22"/>
    <n v="4780"/>
    <n v="3"/>
    <n v="40"/>
    <n v="0.13636363636363635"/>
    <n v="105160"/>
    <x v="2"/>
    <x v="1"/>
    <s v="Medium Risk"/>
  </r>
  <r>
    <n v="15738174"/>
    <n v="452"/>
    <x v="0"/>
    <s v="Female"/>
    <x v="15"/>
    <n v="5"/>
    <n v="0"/>
    <n v="2"/>
    <n v="0"/>
    <n v="1"/>
    <n v="75279.39"/>
    <x v="1"/>
    <n v="16"/>
    <n v="2634"/>
    <n v="9"/>
    <n v="105"/>
    <n v="0.5625"/>
    <n v="42144"/>
    <x v="0"/>
    <x v="2"/>
    <s v="High Risk"/>
  </r>
  <r>
    <n v="15813590"/>
    <n v="610"/>
    <x v="1"/>
    <s v="Male"/>
    <x v="0"/>
    <n v="6"/>
    <n v="0"/>
    <n v="2"/>
    <n v="1"/>
    <n v="0"/>
    <n v="158302.59"/>
    <x v="0"/>
    <n v="9"/>
    <n v="3355"/>
    <n v="7"/>
    <n v="118"/>
    <n v="0.77777777777777779"/>
    <n v="30195"/>
    <x v="1"/>
    <x v="1"/>
    <s v="High Risk"/>
  </r>
  <r>
    <n v="15624229"/>
    <n v="694"/>
    <x v="0"/>
    <s v="Female"/>
    <x v="32"/>
    <n v="4"/>
    <n v="0"/>
    <n v="2"/>
    <n v="1"/>
    <n v="1"/>
    <n v="11525.72"/>
    <x v="1"/>
    <n v="25"/>
    <n v="3471"/>
    <n v="9"/>
    <n v="125"/>
    <n v="0.36"/>
    <n v="86775"/>
    <x v="0"/>
    <x v="2"/>
    <s v="High Risk"/>
  </r>
  <r>
    <n v="15674148"/>
    <n v="579"/>
    <x v="1"/>
    <s v="Male"/>
    <x v="19"/>
    <n v="6"/>
    <n v="0"/>
    <n v="1"/>
    <n v="1"/>
    <n v="0"/>
    <n v="94993.04"/>
    <x v="0"/>
    <n v="30"/>
    <n v="3776"/>
    <n v="1"/>
    <n v="16"/>
    <n v="3.3333333333333333E-2"/>
    <n v="113280"/>
    <x v="2"/>
    <x v="1"/>
    <s v="Low Risk"/>
  </r>
  <r>
    <n v="15625080"/>
    <n v="745"/>
    <x v="1"/>
    <s v="Female"/>
    <x v="41"/>
    <n v="8"/>
    <n v="0"/>
    <n v="1"/>
    <n v="1"/>
    <n v="0"/>
    <n v="173912.29"/>
    <x v="0"/>
    <n v="22"/>
    <n v="4036"/>
    <n v="2"/>
    <n v="97"/>
    <n v="9.0909090909090912E-2"/>
    <n v="88792"/>
    <x v="2"/>
    <x v="1"/>
    <s v="High Risk"/>
  </r>
  <r>
    <n v="15682528"/>
    <n v="572"/>
    <x v="0"/>
    <s v="Male"/>
    <x v="19"/>
    <n v="5"/>
    <n v="0"/>
    <n v="1"/>
    <n v="0"/>
    <n v="1"/>
    <n v="41139.050000000003"/>
    <x v="1"/>
    <n v="25"/>
    <n v="3491"/>
    <n v="7"/>
    <n v="22"/>
    <n v="0.28000000000000003"/>
    <n v="87275"/>
    <x v="0"/>
    <x v="2"/>
    <s v="Low Risk"/>
  </r>
  <r>
    <n v="15696900"/>
    <n v="505"/>
    <x v="2"/>
    <s v="Male"/>
    <x v="6"/>
    <n v="3"/>
    <n v="145541.56"/>
    <n v="2"/>
    <n v="1"/>
    <n v="1"/>
    <n v="58019.95"/>
    <x v="1"/>
    <n v="27"/>
    <n v="3712"/>
    <n v="2"/>
    <n v="48"/>
    <n v="7.407407407407407E-2"/>
    <n v="100224"/>
    <x v="0"/>
    <x v="2"/>
    <s v="Medium Risk"/>
  </r>
  <r>
    <n v="15730038"/>
    <n v="706"/>
    <x v="0"/>
    <s v="Female"/>
    <x v="51"/>
    <n v="5"/>
    <n v="0"/>
    <n v="1"/>
    <n v="0"/>
    <n v="0"/>
    <n v="164128.41"/>
    <x v="0"/>
    <n v="2"/>
    <n v="3991"/>
    <n v="4"/>
    <n v="73"/>
    <n v="1"/>
    <n v="7982"/>
    <x v="0"/>
    <x v="2"/>
    <s v="High Risk"/>
  </r>
  <r>
    <n v="15812272"/>
    <n v="693"/>
    <x v="2"/>
    <s v="Male"/>
    <x v="4"/>
    <n v="5"/>
    <n v="124601.58"/>
    <n v="2"/>
    <n v="1"/>
    <n v="1"/>
    <n v="46998.13"/>
    <x v="0"/>
    <n v="30"/>
    <n v="2588"/>
    <n v="9"/>
    <n v="148"/>
    <n v="0.3"/>
    <n v="77640"/>
    <x v="1"/>
    <x v="2"/>
    <s v="High Risk"/>
  </r>
  <r>
    <n v="15654654"/>
    <n v="725"/>
    <x v="2"/>
    <s v="Female"/>
    <x v="19"/>
    <n v="7"/>
    <n v="115182.84"/>
    <n v="2"/>
    <n v="1"/>
    <n v="1"/>
    <n v="177279.41"/>
    <x v="1"/>
    <n v="5"/>
    <n v="4493"/>
    <n v="9"/>
    <n v="123"/>
    <n v="1"/>
    <n v="22465"/>
    <x v="1"/>
    <x v="1"/>
    <s v="High Risk"/>
  </r>
  <r>
    <n v="15697625"/>
    <n v="791"/>
    <x v="0"/>
    <s v="Male"/>
    <x v="24"/>
    <n v="2"/>
    <n v="163789.49"/>
    <n v="2"/>
    <n v="1"/>
    <n v="0"/>
    <n v="75832.53"/>
    <x v="1"/>
    <n v="12"/>
    <n v="224"/>
    <n v="5"/>
    <n v="49"/>
    <n v="0.41666666666666669"/>
    <n v="2688"/>
    <x v="1"/>
    <x v="0"/>
    <s v="Medium Risk"/>
  </r>
  <r>
    <n v="15616280"/>
    <n v="536"/>
    <x v="0"/>
    <s v="Male"/>
    <x v="17"/>
    <n v="1"/>
    <n v="65733.41"/>
    <n v="1"/>
    <n v="1"/>
    <n v="0"/>
    <n v="61094.53"/>
    <x v="1"/>
    <n v="3"/>
    <n v="169"/>
    <n v="2"/>
    <n v="77"/>
    <n v="0.66666666666666663"/>
    <n v="507"/>
    <x v="1"/>
    <x v="0"/>
    <s v="High Risk"/>
  </r>
  <r>
    <n v="15654229"/>
    <n v="699"/>
    <x v="1"/>
    <s v="Male"/>
    <x v="40"/>
    <n v="1"/>
    <n v="0"/>
    <n v="2"/>
    <n v="0"/>
    <n v="1"/>
    <n v="30117.439999999999"/>
    <x v="1"/>
    <n v="19"/>
    <n v="3720"/>
    <n v="7"/>
    <n v="63"/>
    <n v="0.36842105263157893"/>
    <n v="70680"/>
    <x v="0"/>
    <x v="0"/>
    <s v="High Risk"/>
  </r>
  <r>
    <n v="15628298"/>
    <n v="500"/>
    <x v="1"/>
    <s v="Female"/>
    <x v="40"/>
    <n v="8"/>
    <n v="128486.11"/>
    <n v="1"/>
    <n v="1"/>
    <n v="0"/>
    <n v="179227.12"/>
    <x v="1"/>
    <n v="6"/>
    <n v="458"/>
    <n v="3"/>
    <n v="145"/>
    <n v="0.5"/>
    <n v="2748"/>
    <x v="2"/>
    <x v="1"/>
    <s v="High Risk"/>
  </r>
  <r>
    <n v="15733387"/>
    <n v="707"/>
    <x v="1"/>
    <s v="Female"/>
    <x v="47"/>
    <n v="6"/>
    <n v="109663.47"/>
    <n v="1"/>
    <n v="1"/>
    <n v="1"/>
    <n v="52110.45"/>
    <x v="1"/>
    <n v="17"/>
    <n v="2956"/>
    <n v="4"/>
    <n v="27"/>
    <n v="0.23529411764705882"/>
    <n v="50252"/>
    <x v="0"/>
    <x v="1"/>
    <s v="Low Risk"/>
  </r>
  <r>
    <n v="15775572"/>
    <n v="531"/>
    <x v="2"/>
    <s v="Female"/>
    <x v="0"/>
    <n v="6"/>
    <n v="88324.31"/>
    <n v="2"/>
    <n v="1"/>
    <n v="0"/>
    <n v="75248.75"/>
    <x v="1"/>
    <n v="23"/>
    <n v="1203"/>
    <n v="3"/>
    <n v="57"/>
    <n v="0.13043478260869565"/>
    <n v="27669"/>
    <x v="0"/>
    <x v="1"/>
    <s v="Medium Risk"/>
  </r>
  <r>
    <n v="15613844"/>
    <n v="557"/>
    <x v="0"/>
    <s v="Female"/>
    <x v="34"/>
    <n v="7"/>
    <n v="146445.24"/>
    <n v="2"/>
    <n v="1"/>
    <n v="0"/>
    <n v="184317.74"/>
    <x v="1"/>
    <n v="2"/>
    <n v="1397"/>
    <n v="4"/>
    <n v="64"/>
    <n v="1"/>
    <n v="2794"/>
    <x v="0"/>
    <x v="1"/>
    <s v="High Risk"/>
  </r>
  <r>
    <n v="15578515"/>
    <n v="659"/>
    <x v="0"/>
    <s v="Female"/>
    <x v="16"/>
    <n v="3"/>
    <n v="0"/>
    <n v="2"/>
    <n v="1"/>
    <n v="0"/>
    <n v="158553.1"/>
    <x v="1"/>
    <n v="29"/>
    <n v="1522"/>
    <n v="1"/>
    <n v="153"/>
    <n v="3.4482758620689655E-2"/>
    <n v="44138"/>
    <x v="0"/>
    <x v="2"/>
    <s v="High Risk"/>
  </r>
  <r>
    <n v="15607598"/>
    <n v="575"/>
    <x v="1"/>
    <s v="Female"/>
    <x v="8"/>
    <n v="6"/>
    <n v="0"/>
    <n v="2"/>
    <n v="1"/>
    <n v="1"/>
    <n v="95686.42"/>
    <x v="1"/>
    <n v="29"/>
    <n v="3650"/>
    <n v="2"/>
    <n v="160"/>
    <n v="6.8965517241379309E-2"/>
    <n v="105850"/>
    <x v="1"/>
    <x v="1"/>
    <s v="High Risk"/>
  </r>
  <r>
    <n v="15742480"/>
    <n v="775"/>
    <x v="2"/>
    <s v="Male"/>
    <x v="18"/>
    <n v="2"/>
    <n v="109949.05"/>
    <n v="2"/>
    <n v="0"/>
    <n v="1"/>
    <n v="71682.539999999994"/>
    <x v="1"/>
    <n v="27"/>
    <n v="4950"/>
    <n v="8"/>
    <n v="115"/>
    <n v="0.29629629629629628"/>
    <n v="133650"/>
    <x v="0"/>
    <x v="0"/>
    <s v="High Risk"/>
  </r>
  <r>
    <n v="15749482"/>
    <n v="772"/>
    <x v="1"/>
    <s v="Male"/>
    <x v="33"/>
    <n v="4"/>
    <n v="78653.05"/>
    <n v="1"/>
    <n v="1"/>
    <n v="0"/>
    <n v="1790.48"/>
    <x v="1"/>
    <n v="28"/>
    <n v="532"/>
    <n v="0"/>
    <n v="33"/>
    <n v="0"/>
    <n v="14896"/>
    <x v="1"/>
    <x v="2"/>
    <s v="Medium Risk"/>
  </r>
  <r>
    <n v="15607537"/>
    <n v="587"/>
    <x v="2"/>
    <s v="Male"/>
    <x v="17"/>
    <n v="9"/>
    <n v="107850.82"/>
    <n v="1"/>
    <n v="1"/>
    <n v="0"/>
    <n v="139431"/>
    <x v="0"/>
    <n v="29"/>
    <n v="4668"/>
    <n v="2"/>
    <n v="84"/>
    <n v="6.8965517241379309E-2"/>
    <n v="135372"/>
    <x v="1"/>
    <x v="3"/>
    <s v="High Risk"/>
  </r>
  <r>
    <n v="15575410"/>
    <n v="667"/>
    <x v="2"/>
    <s v="Female"/>
    <x v="2"/>
    <n v="4"/>
    <n v="83765.350000000006"/>
    <n v="2"/>
    <n v="1"/>
    <n v="0"/>
    <n v="118358.54"/>
    <x v="1"/>
    <n v="15"/>
    <n v="1458"/>
    <n v="6"/>
    <n v="8"/>
    <n v="0.4"/>
    <n v="21870"/>
    <x v="0"/>
    <x v="2"/>
    <s v="Low Risk"/>
  </r>
  <r>
    <n v="15684865"/>
    <n v="771"/>
    <x v="0"/>
    <s v="Female"/>
    <x v="26"/>
    <n v="7"/>
    <n v="143773.07"/>
    <n v="1"/>
    <n v="1"/>
    <n v="1"/>
    <n v="130827.88"/>
    <x v="1"/>
    <n v="8"/>
    <n v="2996"/>
    <n v="3"/>
    <n v="84"/>
    <n v="0.375"/>
    <n v="23968"/>
    <x v="0"/>
    <x v="1"/>
    <s v="High Risk"/>
  </r>
  <r>
    <n v="15600700"/>
    <n v="523"/>
    <x v="2"/>
    <s v="Male"/>
    <x v="54"/>
    <n v="6"/>
    <n v="116227.27"/>
    <n v="1"/>
    <n v="1"/>
    <n v="1"/>
    <n v="119404.63"/>
    <x v="1"/>
    <n v="15"/>
    <n v="3144"/>
    <n v="1"/>
    <n v="67"/>
    <n v="6.6666666666666666E-2"/>
    <n v="47160"/>
    <x v="2"/>
    <x v="1"/>
    <s v="High Risk"/>
  </r>
  <r>
    <n v="15774155"/>
    <n v="662"/>
    <x v="2"/>
    <s v="Male"/>
    <x v="19"/>
    <n v="0"/>
    <n v="103471.52"/>
    <n v="1"/>
    <n v="1"/>
    <n v="1"/>
    <n v="162703"/>
    <x v="1"/>
    <n v="8"/>
    <n v="519"/>
    <n v="6"/>
    <n v="91"/>
    <n v="0.75"/>
    <n v="4152"/>
    <x v="2"/>
    <x v="0"/>
    <s v="High Risk"/>
  </r>
  <r>
    <n v="15634267"/>
    <n v="717"/>
    <x v="0"/>
    <s v="Male"/>
    <x v="0"/>
    <n v="5"/>
    <n v="0"/>
    <n v="2"/>
    <n v="1"/>
    <n v="0"/>
    <n v="172665.21"/>
    <x v="1"/>
    <n v="8"/>
    <n v="3498"/>
    <n v="1"/>
    <n v="9"/>
    <n v="0.125"/>
    <n v="27984"/>
    <x v="0"/>
    <x v="2"/>
    <s v="Low Risk"/>
  </r>
  <r>
    <n v="15619626"/>
    <n v="746"/>
    <x v="0"/>
    <s v="Male"/>
    <x v="9"/>
    <n v="3"/>
    <n v="137492.35"/>
    <n v="2"/>
    <n v="0"/>
    <n v="1"/>
    <n v="170142.09"/>
    <x v="1"/>
    <n v="5"/>
    <n v="607"/>
    <n v="5"/>
    <n v="19"/>
    <n v="1"/>
    <n v="3035"/>
    <x v="2"/>
    <x v="2"/>
    <s v="Low Risk"/>
  </r>
  <r>
    <n v="15660422"/>
    <n v="569"/>
    <x v="0"/>
    <s v="Male"/>
    <x v="34"/>
    <n v="7"/>
    <n v="0"/>
    <n v="2"/>
    <n v="1"/>
    <n v="0"/>
    <n v="73977.23"/>
    <x v="1"/>
    <n v="25"/>
    <n v="4920"/>
    <n v="1"/>
    <n v="55"/>
    <n v="0.04"/>
    <n v="123000"/>
    <x v="0"/>
    <x v="1"/>
    <s v="Medium Risk"/>
  </r>
  <r>
    <n v="15617934"/>
    <n v="579"/>
    <x v="0"/>
    <s v="Male"/>
    <x v="18"/>
    <n v="9"/>
    <n v="129829.59"/>
    <n v="1"/>
    <n v="1"/>
    <n v="1"/>
    <n v="60906.12"/>
    <x v="1"/>
    <n v="15"/>
    <n v="306"/>
    <n v="6"/>
    <n v="17"/>
    <n v="0.4"/>
    <n v="4590"/>
    <x v="2"/>
    <x v="3"/>
    <s v="Low Risk"/>
  </r>
  <r>
    <n v="15760774"/>
    <n v="519"/>
    <x v="0"/>
    <s v="Female"/>
    <x v="29"/>
    <n v="1"/>
    <n v="146329.57"/>
    <n v="2"/>
    <n v="1"/>
    <n v="1"/>
    <n v="194867.27"/>
    <x v="1"/>
    <n v="10"/>
    <n v="1746"/>
    <n v="1"/>
    <n v="51"/>
    <n v="0.1"/>
    <n v="17460"/>
    <x v="0"/>
    <x v="0"/>
    <s v="Medium Risk"/>
  </r>
  <r>
    <n v="15813132"/>
    <n v="696"/>
    <x v="2"/>
    <s v="Male"/>
    <x v="33"/>
    <n v="4"/>
    <n v="114027.7"/>
    <n v="1"/>
    <n v="1"/>
    <n v="1"/>
    <n v="193716.56"/>
    <x v="1"/>
    <n v="18"/>
    <n v="4453"/>
    <n v="9"/>
    <n v="91"/>
    <n v="0.5"/>
    <n v="80154"/>
    <x v="0"/>
    <x v="2"/>
    <s v="High Risk"/>
  </r>
  <r>
    <n v="15593331"/>
    <n v="693"/>
    <x v="2"/>
    <s v="Male"/>
    <x v="11"/>
    <n v="6"/>
    <n v="146580.69"/>
    <n v="1"/>
    <n v="0"/>
    <n v="1"/>
    <n v="14633.35"/>
    <x v="1"/>
    <n v="21"/>
    <n v="3736"/>
    <n v="8"/>
    <n v="160"/>
    <n v="0.38095238095238093"/>
    <n v="78456"/>
    <x v="1"/>
    <x v="1"/>
    <s v="High Risk"/>
  </r>
  <r>
    <n v="15616709"/>
    <n v="587"/>
    <x v="2"/>
    <s v="Female"/>
    <x v="16"/>
    <n v="0"/>
    <n v="132122.42000000001"/>
    <n v="2"/>
    <n v="0"/>
    <n v="0"/>
    <n v="31730.32"/>
    <x v="1"/>
    <n v="22"/>
    <n v="4349"/>
    <n v="3"/>
    <n v="68"/>
    <n v="0.13636363636363635"/>
    <n v="95678"/>
    <x v="2"/>
    <x v="0"/>
    <s v="High Risk"/>
  </r>
  <r>
    <n v="15658052"/>
    <n v="626"/>
    <x v="0"/>
    <s v="Female"/>
    <x v="4"/>
    <n v="10"/>
    <n v="81553.929999999993"/>
    <n v="1"/>
    <n v="1"/>
    <n v="0"/>
    <n v="20063.63"/>
    <x v="0"/>
    <n v="1"/>
    <n v="1011"/>
    <n v="2"/>
    <n v="118"/>
    <n v="1"/>
    <n v="1011"/>
    <x v="2"/>
    <x v="3"/>
    <s v="High Risk"/>
  </r>
  <r>
    <n v="15721189"/>
    <n v="666"/>
    <x v="0"/>
    <s v="Female"/>
    <x v="26"/>
    <n v="7"/>
    <n v="0"/>
    <n v="2"/>
    <n v="1"/>
    <n v="1"/>
    <n v="99792.82"/>
    <x v="1"/>
    <n v="8"/>
    <n v="3056"/>
    <n v="5"/>
    <n v="65"/>
    <n v="0.625"/>
    <n v="24448"/>
    <x v="2"/>
    <x v="1"/>
    <s v="High Risk"/>
  </r>
  <r>
    <n v="15711288"/>
    <n v="512"/>
    <x v="0"/>
    <s v="Male"/>
    <x v="9"/>
    <n v="6"/>
    <n v="0"/>
    <n v="2"/>
    <n v="1"/>
    <n v="0"/>
    <n v="37654.31"/>
    <x v="1"/>
    <n v="20"/>
    <n v="3508"/>
    <n v="2"/>
    <n v="91"/>
    <n v="0.1"/>
    <n v="70160"/>
    <x v="0"/>
    <x v="1"/>
    <s v="High Risk"/>
  </r>
  <r>
    <n v="15770030"/>
    <n v="689"/>
    <x v="1"/>
    <s v="Female"/>
    <x v="34"/>
    <n v="3"/>
    <n v="0"/>
    <n v="2"/>
    <n v="1"/>
    <n v="1"/>
    <n v="192449.02"/>
    <x v="1"/>
    <n v="28"/>
    <n v="2247"/>
    <n v="4"/>
    <n v="144"/>
    <n v="0.14285714285714285"/>
    <n v="62916"/>
    <x v="0"/>
    <x v="2"/>
    <s v="High Risk"/>
  </r>
  <r>
    <n v="15803681"/>
    <n v="803"/>
    <x v="0"/>
    <s v="Female"/>
    <x v="28"/>
    <n v="4"/>
    <n v="0"/>
    <n v="2"/>
    <n v="1"/>
    <n v="1"/>
    <n v="181208.47"/>
    <x v="1"/>
    <n v="5"/>
    <n v="3074"/>
    <n v="9"/>
    <n v="36"/>
    <n v="1"/>
    <n v="15370"/>
    <x v="1"/>
    <x v="2"/>
    <s v="Medium Risk"/>
  </r>
  <r>
    <n v="15702789"/>
    <n v="548"/>
    <x v="2"/>
    <s v="Male"/>
    <x v="15"/>
    <n v="5"/>
    <n v="175214.71"/>
    <n v="1"/>
    <n v="1"/>
    <n v="1"/>
    <n v="155165.60999999999"/>
    <x v="1"/>
    <n v="15"/>
    <n v="3430"/>
    <n v="3"/>
    <n v="143"/>
    <n v="0.2"/>
    <n v="51450"/>
    <x v="1"/>
    <x v="2"/>
    <s v="High Risk"/>
  </r>
  <r>
    <n v="15814930"/>
    <n v="588"/>
    <x v="2"/>
    <s v="Female"/>
    <x v="20"/>
    <n v="10"/>
    <n v="125534.51"/>
    <n v="1"/>
    <n v="1"/>
    <n v="0"/>
    <n v="121504.18"/>
    <x v="0"/>
    <n v="4"/>
    <n v="3362"/>
    <n v="9"/>
    <n v="78"/>
    <n v="1"/>
    <n v="13448"/>
    <x v="1"/>
    <x v="3"/>
    <s v="High Risk"/>
  </r>
  <r>
    <n v="15658306"/>
    <n v="693"/>
    <x v="0"/>
    <s v="Male"/>
    <x v="50"/>
    <n v="4"/>
    <n v="97705.99"/>
    <n v="1"/>
    <n v="1"/>
    <n v="1"/>
    <n v="61569.07"/>
    <x v="1"/>
    <n v="10"/>
    <n v="1973"/>
    <n v="0"/>
    <n v="147"/>
    <n v="0"/>
    <n v="19730"/>
    <x v="1"/>
    <x v="2"/>
    <s v="High Risk"/>
  </r>
  <r>
    <n v="15699523"/>
    <n v="499"/>
    <x v="2"/>
    <s v="Female"/>
    <x v="30"/>
    <n v="4"/>
    <n v="126817.65"/>
    <n v="2"/>
    <n v="1"/>
    <n v="0"/>
    <n v="123269.71"/>
    <x v="1"/>
    <n v="10"/>
    <n v="3559"/>
    <n v="1"/>
    <n v="119"/>
    <n v="0.1"/>
    <n v="35590"/>
    <x v="0"/>
    <x v="2"/>
    <s v="High Risk"/>
  </r>
  <r>
    <n v="15610383"/>
    <n v="628"/>
    <x v="0"/>
    <s v="Female"/>
    <x v="17"/>
    <n v="1"/>
    <n v="46870.43"/>
    <n v="4"/>
    <n v="1"/>
    <n v="0"/>
    <n v="31272.14"/>
    <x v="0"/>
    <n v="13"/>
    <n v="4554"/>
    <n v="7"/>
    <n v="156"/>
    <n v="0.53846153846153844"/>
    <n v="59202"/>
    <x v="0"/>
    <x v="0"/>
    <s v="High Risk"/>
  </r>
  <r>
    <n v="15615032"/>
    <n v="624"/>
    <x v="1"/>
    <s v="Male"/>
    <x v="17"/>
    <n v="3"/>
    <n v="0"/>
    <n v="2"/>
    <n v="1"/>
    <n v="1"/>
    <n v="62825.03"/>
    <x v="1"/>
    <n v="1"/>
    <n v="307"/>
    <n v="7"/>
    <n v="180"/>
    <n v="1"/>
    <n v="307"/>
    <x v="0"/>
    <x v="2"/>
    <s v="High Risk"/>
  </r>
  <r>
    <n v="15781989"/>
    <n v="733"/>
    <x v="0"/>
    <s v="Male"/>
    <x v="0"/>
    <n v="9"/>
    <n v="120094.93"/>
    <n v="1"/>
    <n v="1"/>
    <n v="0"/>
    <n v="184056.45"/>
    <x v="1"/>
    <n v="26"/>
    <n v="3868"/>
    <n v="5"/>
    <n v="126"/>
    <n v="0.19230769230769232"/>
    <n v="100568"/>
    <x v="0"/>
    <x v="3"/>
    <s v="High Risk"/>
  </r>
  <r>
    <n v="15647402"/>
    <n v="628"/>
    <x v="0"/>
    <s v="Female"/>
    <x v="16"/>
    <n v="3"/>
    <n v="0"/>
    <n v="2"/>
    <n v="1"/>
    <n v="1"/>
    <n v="48924.73"/>
    <x v="1"/>
    <n v="15"/>
    <n v="1451"/>
    <n v="8"/>
    <n v="115"/>
    <n v="0.53333333333333333"/>
    <n v="21765"/>
    <x v="2"/>
    <x v="2"/>
    <s v="High Risk"/>
  </r>
  <r>
    <n v="15740494"/>
    <n v="633"/>
    <x v="0"/>
    <s v="Female"/>
    <x v="19"/>
    <n v="3"/>
    <n v="0"/>
    <n v="2"/>
    <n v="1"/>
    <n v="0"/>
    <n v="191111.02"/>
    <x v="1"/>
    <n v="27"/>
    <n v="4293"/>
    <n v="3"/>
    <n v="45"/>
    <n v="0.1111111111111111"/>
    <n v="115911"/>
    <x v="0"/>
    <x v="2"/>
    <s v="Medium Risk"/>
  </r>
  <r>
    <n v="15701265"/>
    <n v="559"/>
    <x v="2"/>
    <s v="Female"/>
    <x v="18"/>
    <n v="1"/>
    <n v="104356.94"/>
    <n v="2"/>
    <n v="0"/>
    <n v="1"/>
    <n v="54184.06"/>
    <x v="1"/>
    <n v="30"/>
    <n v="4773"/>
    <n v="6"/>
    <n v="139"/>
    <n v="0.2"/>
    <n v="143190"/>
    <x v="0"/>
    <x v="0"/>
    <s v="High Risk"/>
  </r>
  <r>
    <n v="15743532"/>
    <n v="704"/>
    <x v="2"/>
    <s v="Male"/>
    <x v="7"/>
    <n v="5"/>
    <n v="147004.34"/>
    <n v="1"/>
    <n v="1"/>
    <n v="0"/>
    <n v="64381.33"/>
    <x v="0"/>
    <n v="7"/>
    <n v="383"/>
    <n v="8"/>
    <n v="102"/>
    <n v="1"/>
    <n v="2681"/>
    <x v="0"/>
    <x v="2"/>
    <s v="High Risk"/>
  </r>
  <r>
    <n v="15794870"/>
    <n v="744"/>
    <x v="2"/>
    <s v="Male"/>
    <x v="16"/>
    <n v="6"/>
    <n v="73023.17"/>
    <n v="2"/>
    <n v="1"/>
    <n v="0"/>
    <n v="78770.86"/>
    <x v="1"/>
    <n v="25"/>
    <n v="1920"/>
    <n v="3"/>
    <n v="164"/>
    <n v="0.12"/>
    <n v="48000"/>
    <x v="0"/>
    <x v="1"/>
    <s v="High Risk"/>
  </r>
  <r>
    <n v="15747591"/>
    <n v="665"/>
    <x v="1"/>
    <s v="Female"/>
    <x v="20"/>
    <n v="1"/>
    <n v="173432.55"/>
    <n v="1"/>
    <n v="0"/>
    <n v="1"/>
    <n v="116766.79"/>
    <x v="1"/>
    <n v="6"/>
    <n v="1834"/>
    <n v="5"/>
    <n v="107"/>
    <n v="0.83333333333333337"/>
    <n v="11004"/>
    <x v="1"/>
    <x v="0"/>
    <s v="High Risk"/>
  </r>
  <r>
    <n v="15726557"/>
    <n v="638"/>
    <x v="0"/>
    <s v="Female"/>
    <x v="0"/>
    <n v="7"/>
    <n v="165679.92000000001"/>
    <n v="1"/>
    <n v="0"/>
    <n v="0"/>
    <n v="32916.29"/>
    <x v="1"/>
    <n v="11"/>
    <n v="2401"/>
    <n v="2"/>
    <n v="100"/>
    <n v="0.18181818181818182"/>
    <n v="26411"/>
    <x v="0"/>
    <x v="1"/>
    <s v="High Risk"/>
  </r>
  <r>
    <n v="15732199"/>
    <n v="837"/>
    <x v="1"/>
    <s v="Male"/>
    <x v="8"/>
    <n v="9"/>
    <n v="104678.62"/>
    <n v="1"/>
    <n v="0"/>
    <n v="1"/>
    <n v="50972.6"/>
    <x v="1"/>
    <n v="15"/>
    <n v="4538"/>
    <n v="3"/>
    <n v="169"/>
    <n v="0.2"/>
    <n v="68070"/>
    <x v="0"/>
    <x v="3"/>
    <s v="High Risk"/>
  </r>
  <r>
    <n v="15662291"/>
    <n v="534"/>
    <x v="0"/>
    <s v="Female"/>
    <x v="30"/>
    <n v="8"/>
    <n v="116973.26"/>
    <n v="3"/>
    <n v="1"/>
    <n v="0"/>
    <n v="122066.5"/>
    <x v="0"/>
    <n v="15"/>
    <n v="4821"/>
    <n v="4"/>
    <n v="61"/>
    <n v="0.26666666666666666"/>
    <n v="72315"/>
    <x v="0"/>
    <x v="1"/>
    <s v="High Risk"/>
  </r>
  <r>
    <n v="15749050"/>
    <n v="548"/>
    <x v="0"/>
    <s v="Female"/>
    <x v="18"/>
    <n v="3"/>
    <n v="0"/>
    <n v="1"/>
    <n v="1"/>
    <n v="0"/>
    <n v="65996.899999999994"/>
    <x v="1"/>
    <n v="1"/>
    <n v="4123"/>
    <n v="9"/>
    <n v="52"/>
    <n v="1"/>
    <n v="4123"/>
    <x v="0"/>
    <x v="2"/>
    <s v="Medium Risk"/>
  </r>
  <r>
    <n v="15781586"/>
    <n v="837"/>
    <x v="2"/>
    <s v="Male"/>
    <x v="16"/>
    <n v="2"/>
    <n v="126732.85"/>
    <n v="1"/>
    <n v="1"/>
    <n v="1"/>
    <n v="79577.38"/>
    <x v="1"/>
    <n v="11"/>
    <n v="3217"/>
    <n v="9"/>
    <n v="30"/>
    <n v="0.81818181818181823"/>
    <n v="35387"/>
    <x v="0"/>
    <x v="0"/>
    <s v="Low Risk"/>
  </r>
  <r>
    <n v="15617078"/>
    <n v="658"/>
    <x v="0"/>
    <s v="Female"/>
    <x v="4"/>
    <n v="6"/>
    <n v="148481.09"/>
    <n v="1"/>
    <n v="1"/>
    <n v="0"/>
    <n v="130529.13"/>
    <x v="1"/>
    <n v="29"/>
    <n v="431"/>
    <n v="2"/>
    <n v="156"/>
    <n v="6.8965517241379309E-2"/>
    <n v="12499"/>
    <x v="0"/>
    <x v="1"/>
    <s v="High Risk"/>
  </r>
  <r>
    <n v="15723339"/>
    <n v="554"/>
    <x v="0"/>
    <s v="Female"/>
    <x v="16"/>
    <n v="4"/>
    <n v="137654.04999999999"/>
    <n v="2"/>
    <n v="1"/>
    <n v="1"/>
    <n v="172629.67"/>
    <x v="1"/>
    <n v="23"/>
    <n v="4078"/>
    <n v="7"/>
    <n v="35"/>
    <n v="0.30434782608695654"/>
    <n v="93794"/>
    <x v="0"/>
    <x v="2"/>
    <s v="Medium Risk"/>
  </r>
  <r>
    <n v="15671322"/>
    <n v="724"/>
    <x v="2"/>
    <s v="Male"/>
    <x v="33"/>
    <n v="7"/>
    <n v="115315.04"/>
    <n v="1"/>
    <n v="1"/>
    <n v="0"/>
    <n v="15216.53"/>
    <x v="1"/>
    <n v="6"/>
    <n v="1810"/>
    <n v="7"/>
    <n v="77"/>
    <n v="1"/>
    <n v="10860"/>
    <x v="0"/>
    <x v="1"/>
    <s v="High Risk"/>
  </r>
  <r>
    <n v="15793854"/>
    <n v="723"/>
    <x v="0"/>
    <s v="Male"/>
    <x v="0"/>
    <n v="2"/>
    <n v="99095.73"/>
    <n v="1"/>
    <n v="1"/>
    <n v="1"/>
    <n v="17512.53"/>
    <x v="1"/>
    <n v="20"/>
    <n v="2583"/>
    <n v="8"/>
    <n v="130"/>
    <n v="0.4"/>
    <n v="51660"/>
    <x v="0"/>
    <x v="0"/>
    <s v="High Risk"/>
  </r>
  <r>
    <n v="15756539"/>
    <n v="585"/>
    <x v="2"/>
    <s v="Female"/>
    <x v="2"/>
    <n v="7"/>
    <n v="165610.41"/>
    <n v="2"/>
    <n v="0"/>
    <n v="0"/>
    <n v="131852.01"/>
    <x v="1"/>
    <n v="8"/>
    <n v="2161"/>
    <n v="10"/>
    <n v="169"/>
    <n v="1"/>
    <n v="17288"/>
    <x v="0"/>
    <x v="1"/>
    <s v="High Risk"/>
  </r>
  <r>
    <n v="15612064"/>
    <n v="474"/>
    <x v="0"/>
    <s v="Male"/>
    <x v="19"/>
    <n v="5"/>
    <n v="0"/>
    <n v="2"/>
    <n v="1"/>
    <n v="0"/>
    <n v="181945.52"/>
    <x v="0"/>
    <n v="15"/>
    <n v="2309"/>
    <n v="6"/>
    <n v="85"/>
    <n v="0.4"/>
    <n v="34635"/>
    <x v="0"/>
    <x v="2"/>
    <s v="High Risk"/>
  </r>
  <r>
    <n v="15625916"/>
    <n v="562"/>
    <x v="1"/>
    <s v="Male"/>
    <x v="15"/>
    <n v="6"/>
    <n v="161628.66"/>
    <n v="1"/>
    <n v="1"/>
    <n v="0"/>
    <n v="91482.5"/>
    <x v="1"/>
    <n v="17"/>
    <n v="1706"/>
    <n v="10"/>
    <n v="24"/>
    <n v="0.58823529411764708"/>
    <n v="29002"/>
    <x v="0"/>
    <x v="1"/>
    <s v="Low Risk"/>
  </r>
  <r>
    <n v="15683195"/>
    <n v="719"/>
    <x v="0"/>
    <s v="Male"/>
    <x v="15"/>
    <n v="9"/>
    <n v="146605.26999999999"/>
    <n v="1"/>
    <n v="1"/>
    <n v="1"/>
    <n v="77119.45"/>
    <x v="1"/>
    <n v="21"/>
    <n v="872"/>
    <n v="8"/>
    <n v="122"/>
    <n v="0.38095238095238093"/>
    <n v="18312"/>
    <x v="1"/>
    <x v="3"/>
    <s v="High Risk"/>
  </r>
  <r>
    <n v="15690182"/>
    <n v="635"/>
    <x v="2"/>
    <s v="Male"/>
    <x v="24"/>
    <n v="5"/>
    <n v="113488.68"/>
    <n v="1"/>
    <n v="1"/>
    <n v="0"/>
    <n v="95611.74"/>
    <x v="0"/>
    <n v="28"/>
    <n v="747"/>
    <n v="9"/>
    <n v="157"/>
    <n v="0.32142857142857145"/>
    <n v="20916"/>
    <x v="0"/>
    <x v="2"/>
    <s v="High Risk"/>
  </r>
  <r>
    <n v="15721719"/>
    <n v="743"/>
    <x v="0"/>
    <s v="Male"/>
    <x v="0"/>
    <n v="7"/>
    <n v="77002.2"/>
    <n v="2"/>
    <n v="1"/>
    <n v="1"/>
    <n v="80428.42"/>
    <x v="1"/>
    <n v="6"/>
    <n v="4685"/>
    <n v="3"/>
    <n v="27"/>
    <n v="0.5"/>
    <n v="28110"/>
    <x v="2"/>
    <x v="1"/>
    <s v="Low Risk"/>
  </r>
  <r>
    <n v="15641690"/>
    <n v="681"/>
    <x v="1"/>
    <s v="Male"/>
    <x v="44"/>
    <n v="7"/>
    <n v="0"/>
    <n v="2"/>
    <n v="0"/>
    <n v="1"/>
    <n v="163714.92000000001"/>
    <x v="1"/>
    <n v="30"/>
    <n v="112"/>
    <n v="8"/>
    <n v="31"/>
    <n v="0.26666666666666666"/>
    <n v="3360"/>
    <x v="1"/>
    <x v="1"/>
    <s v="Medium Risk"/>
  </r>
  <r>
    <n v="15634896"/>
    <n v="521"/>
    <x v="0"/>
    <s v="Female"/>
    <x v="2"/>
    <n v="6"/>
    <n v="0"/>
    <n v="2"/>
    <n v="0"/>
    <n v="1"/>
    <n v="27375.15"/>
    <x v="1"/>
    <n v="19"/>
    <n v="4592"/>
    <n v="0"/>
    <n v="122"/>
    <n v="0"/>
    <n v="87248"/>
    <x v="0"/>
    <x v="1"/>
    <s v="High Risk"/>
  </r>
  <r>
    <n v="15671590"/>
    <n v="741"/>
    <x v="1"/>
    <s v="Male"/>
    <x v="11"/>
    <n v="4"/>
    <n v="0"/>
    <n v="2"/>
    <n v="1"/>
    <n v="1"/>
    <n v="73873.649999999994"/>
    <x v="1"/>
    <n v="17"/>
    <n v="1753"/>
    <n v="7"/>
    <n v="94"/>
    <n v="0.41176470588235292"/>
    <n v="29801"/>
    <x v="1"/>
    <x v="2"/>
    <s v="High Risk"/>
  </r>
  <r>
    <n v="15779182"/>
    <n v="790"/>
    <x v="1"/>
    <s v="Male"/>
    <x v="17"/>
    <n v="8"/>
    <n v="182364.53"/>
    <n v="1"/>
    <n v="0"/>
    <n v="0"/>
    <n v="139266.48000000001"/>
    <x v="0"/>
    <n v="26"/>
    <n v="4369"/>
    <n v="6"/>
    <n v="157"/>
    <n v="0.23076923076923078"/>
    <n v="113594"/>
    <x v="1"/>
    <x v="1"/>
    <s v="High Risk"/>
  </r>
  <r>
    <n v="15778287"/>
    <n v="622"/>
    <x v="0"/>
    <s v="Male"/>
    <x v="12"/>
    <n v="8"/>
    <n v="0"/>
    <n v="2"/>
    <n v="1"/>
    <n v="1"/>
    <n v="131772.51"/>
    <x v="1"/>
    <n v="5"/>
    <n v="2862"/>
    <n v="8"/>
    <n v="168"/>
    <n v="1"/>
    <n v="14310"/>
    <x v="1"/>
    <x v="1"/>
    <s v="High Risk"/>
  </r>
  <r>
    <n v="15609510"/>
    <n v="669"/>
    <x v="0"/>
    <s v="Male"/>
    <x v="13"/>
    <n v="7"/>
    <n v="149364.57999999999"/>
    <n v="1"/>
    <n v="0"/>
    <n v="1"/>
    <n v="173454.07"/>
    <x v="1"/>
    <n v="7"/>
    <n v="1366"/>
    <n v="4"/>
    <n v="171"/>
    <n v="0.5714285714285714"/>
    <n v="9562"/>
    <x v="0"/>
    <x v="1"/>
    <s v="High Risk"/>
  </r>
  <r>
    <n v="15742229"/>
    <n v="583"/>
    <x v="0"/>
    <s v="Male"/>
    <x v="49"/>
    <n v="7"/>
    <n v="127450.14"/>
    <n v="1"/>
    <n v="0"/>
    <n v="1"/>
    <n v="67552.710000000006"/>
    <x v="1"/>
    <n v="13"/>
    <n v="2867"/>
    <n v="5"/>
    <n v="156"/>
    <n v="0.38461538461538464"/>
    <n v="37271"/>
    <x v="0"/>
    <x v="1"/>
    <s v="High Risk"/>
  </r>
  <r>
    <n v="15658532"/>
    <n v="520"/>
    <x v="1"/>
    <s v="Female"/>
    <x v="54"/>
    <n v="5"/>
    <n v="162278.32"/>
    <n v="1"/>
    <n v="1"/>
    <n v="1"/>
    <n v="34765.33"/>
    <x v="1"/>
    <n v="13"/>
    <n v="2670"/>
    <n v="9"/>
    <n v="34"/>
    <n v="0.69230769230769229"/>
    <n v="34710"/>
    <x v="0"/>
    <x v="2"/>
    <s v="Medium Risk"/>
  </r>
  <r>
    <n v="15590993"/>
    <n v="579"/>
    <x v="1"/>
    <s v="Male"/>
    <x v="24"/>
    <n v="5"/>
    <n v="152212.88"/>
    <n v="2"/>
    <n v="0"/>
    <n v="0"/>
    <n v="120219.14"/>
    <x v="1"/>
    <n v="7"/>
    <n v="569"/>
    <n v="5"/>
    <n v="157"/>
    <n v="0.7142857142857143"/>
    <n v="3983"/>
    <x v="0"/>
    <x v="2"/>
    <s v="High Risk"/>
  </r>
  <r>
    <n v="15565701"/>
    <n v="698"/>
    <x v="1"/>
    <s v="Female"/>
    <x v="2"/>
    <n v="9"/>
    <n v="161993.89000000001"/>
    <n v="1"/>
    <n v="0"/>
    <n v="0"/>
    <n v="90212.38"/>
    <x v="1"/>
    <n v="25"/>
    <n v="258"/>
    <n v="1"/>
    <n v="134"/>
    <n v="0.04"/>
    <n v="6450"/>
    <x v="0"/>
    <x v="3"/>
    <s v="High Risk"/>
  </r>
  <r>
    <n v="15597239"/>
    <n v="548"/>
    <x v="1"/>
    <s v="Male"/>
    <x v="2"/>
    <n v="7"/>
    <n v="131468.44"/>
    <n v="1"/>
    <n v="1"/>
    <n v="0"/>
    <n v="164975.82"/>
    <x v="1"/>
    <n v="2"/>
    <n v="4959"/>
    <n v="3"/>
    <n v="108"/>
    <n v="1"/>
    <n v="9918"/>
    <x v="0"/>
    <x v="1"/>
    <s v="High Risk"/>
  </r>
  <r>
    <n v="15688880"/>
    <n v="672"/>
    <x v="2"/>
    <s v="Male"/>
    <x v="20"/>
    <n v="10"/>
    <n v="102980.44"/>
    <n v="1"/>
    <n v="1"/>
    <n v="0"/>
    <n v="1285.81"/>
    <x v="0"/>
    <n v="27"/>
    <n v="3061"/>
    <n v="9"/>
    <n v="146"/>
    <n v="0.33333333333333331"/>
    <n v="82647"/>
    <x v="0"/>
    <x v="3"/>
    <s v="High Risk"/>
  </r>
  <r>
    <n v="15813917"/>
    <n v="653"/>
    <x v="2"/>
    <s v="Male"/>
    <x v="8"/>
    <n v="9"/>
    <n v="143321.97"/>
    <n v="1"/>
    <n v="1"/>
    <n v="0"/>
    <n v="83679.460000000006"/>
    <x v="1"/>
    <n v="3"/>
    <n v="1869"/>
    <n v="3"/>
    <n v="178"/>
    <n v="1"/>
    <n v="5607"/>
    <x v="0"/>
    <x v="3"/>
    <s v="High Risk"/>
  </r>
  <r>
    <n v="15679611"/>
    <n v="734"/>
    <x v="1"/>
    <s v="Female"/>
    <x v="24"/>
    <n v="2"/>
    <n v="130404.92"/>
    <n v="1"/>
    <n v="0"/>
    <n v="0"/>
    <n v="34548.74"/>
    <x v="1"/>
    <n v="18"/>
    <n v="546"/>
    <n v="2"/>
    <n v="12"/>
    <n v="0.1111111111111111"/>
    <n v="9828"/>
    <x v="0"/>
    <x v="0"/>
    <s v="Low Risk"/>
  </r>
  <r>
    <n v="15636589"/>
    <n v="794"/>
    <x v="0"/>
    <s v="Female"/>
    <x v="1"/>
    <n v="7"/>
    <n v="0"/>
    <n v="2"/>
    <n v="1"/>
    <n v="1"/>
    <n v="74275.08"/>
    <x v="1"/>
    <n v="12"/>
    <n v="3330"/>
    <n v="5"/>
    <n v="125"/>
    <n v="0.41666666666666669"/>
    <n v="39960"/>
    <x v="0"/>
    <x v="1"/>
    <s v="High Risk"/>
  </r>
  <r>
    <n v="15687752"/>
    <n v="641"/>
    <x v="0"/>
    <s v="Male"/>
    <x v="33"/>
    <n v="2"/>
    <n v="87505.47"/>
    <n v="2"/>
    <n v="0"/>
    <n v="1"/>
    <n v="7278.57"/>
    <x v="1"/>
    <n v="6"/>
    <n v="373"/>
    <n v="6"/>
    <n v="81"/>
    <n v="1"/>
    <n v="2238"/>
    <x v="1"/>
    <x v="0"/>
    <s v="High Risk"/>
  </r>
  <r>
    <n v="15584363"/>
    <n v="824"/>
    <x v="0"/>
    <s v="Male"/>
    <x v="33"/>
    <n v="0"/>
    <n v="133634.01999999999"/>
    <n v="1"/>
    <n v="1"/>
    <n v="1"/>
    <n v="162053.92000000001"/>
    <x v="1"/>
    <n v="5"/>
    <n v="622"/>
    <n v="0"/>
    <n v="139"/>
    <n v="0"/>
    <n v="3110"/>
    <x v="0"/>
    <x v="0"/>
    <s v="High Risk"/>
  </r>
  <r>
    <n v="15737748"/>
    <n v="534"/>
    <x v="1"/>
    <s v="Female"/>
    <x v="19"/>
    <n v="3"/>
    <n v="151233.62"/>
    <n v="1"/>
    <n v="0"/>
    <n v="0"/>
    <n v="199336.63"/>
    <x v="1"/>
    <n v="17"/>
    <n v="4018"/>
    <n v="8"/>
    <n v="16"/>
    <n v="0.47058823529411764"/>
    <n v="68306"/>
    <x v="0"/>
    <x v="2"/>
    <s v="Low Risk"/>
  </r>
  <r>
    <n v="15803365"/>
    <n v="653"/>
    <x v="1"/>
    <s v="Male"/>
    <x v="30"/>
    <n v="2"/>
    <n v="70263.83"/>
    <n v="1"/>
    <n v="0"/>
    <n v="1"/>
    <n v="62347.71"/>
    <x v="1"/>
    <n v="18"/>
    <n v="4953"/>
    <n v="2"/>
    <n v="82"/>
    <n v="0.1111111111111111"/>
    <n v="89154"/>
    <x v="0"/>
    <x v="0"/>
    <s v="High Risk"/>
  </r>
  <r>
    <n v="15793247"/>
    <n v="498"/>
    <x v="0"/>
    <s v="Male"/>
    <x v="10"/>
    <n v="5"/>
    <n v="0"/>
    <n v="2"/>
    <n v="1"/>
    <n v="1"/>
    <n v="91711.66"/>
    <x v="1"/>
    <n v="26"/>
    <n v="4812"/>
    <n v="9"/>
    <n v="95"/>
    <n v="0.34615384615384615"/>
    <n v="125112"/>
    <x v="0"/>
    <x v="2"/>
    <s v="High Risk"/>
  </r>
  <r>
    <n v="15572360"/>
    <n v="683"/>
    <x v="0"/>
    <s v="Male"/>
    <x v="33"/>
    <n v="10"/>
    <n v="57657.49"/>
    <n v="1"/>
    <n v="0"/>
    <n v="0"/>
    <n v="79240.899999999994"/>
    <x v="1"/>
    <n v="2"/>
    <n v="2780"/>
    <n v="2"/>
    <n v="122"/>
    <n v="1"/>
    <n v="5560"/>
    <x v="0"/>
    <x v="3"/>
    <s v="High Risk"/>
  </r>
  <r>
    <n v="15795166"/>
    <n v="618"/>
    <x v="2"/>
    <s v="Male"/>
    <x v="0"/>
    <n v="8"/>
    <n v="153572.31"/>
    <n v="2"/>
    <n v="1"/>
    <n v="1"/>
    <n v="76679.600000000006"/>
    <x v="1"/>
    <n v="28"/>
    <n v="1469"/>
    <n v="1"/>
    <n v="154"/>
    <n v="3.5714285714285712E-2"/>
    <n v="41132"/>
    <x v="0"/>
    <x v="1"/>
    <s v="High Risk"/>
  </r>
  <r>
    <n v="15724620"/>
    <n v="538"/>
    <x v="0"/>
    <s v="Male"/>
    <x v="24"/>
    <n v="1"/>
    <n v="134752.07999999999"/>
    <n v="1"/>
    <n v="1"/>
    <n v="0"/>
    <n v="162511.54999999999"/>
    <x v="1"/>
    <n v="9"/>
    <n v="4636"/>
    <n v="2"/>
    <n v="97"/>
    <n v="0.22222222222222221"/>
    <n v="41724"/>
    <x v="0"/>
    <x v="0"/>
    <s v="High Risk"/>
  </r>
  <r>
    <n v="15800856"/>
    <n v="643"/>
    <x v="1"/>
    <s v="Male"/>
    <x v="10"/>
    <n v="3"/>
    <n v="83132.09"/>
    <n v="1"/>
    <n v="1"/>
    <n v="1"/>
    <n v="21360.880000000001"/>
    <x v="1"/>
    <n v="22"/>
    <n v="3377"/>
    <n v="2"/>
    <n v="74"/>
    <n v="9.0909090909090912E-2"/>
    <n v="74294"/>
    <x v="0"/>
    <x v="2"/>
    <s v="High Risk"/>
  </r>
  <r>
    <n v="15671097"/>
    <n v="428"/>
    <x v="0"/>
    <s v="Female"/>
    <x v="8"/>
    <n v="2"/>
    <n v="0"/>
    <n v="2"/>
    <n v="1"/>
    <n v="0"/>
    <n v="54487.43"/>
    <x v="1"/>
    <n v="6"/>
    <n v="491"/>
    <n v="9"/>
    <n v="85"/>
    <n v="1"/>
    <n v="2946"/>
    <x v="1"/>
    <x v="0"/>
    <s v="High Risk"/>
  </r>
  <r>
    <n v="15683930"/>
    <n v="593"/>
    <x v="2"/>
    <s v="Female"/>
    <x v="15"/>
    <n v="9"/>
    <n v="134096.53"/>
    <n v="2"/>
    <n v="1"/>
    <n v="0"/>
    <n v="53931.05"/>
    <x v="0"/>
    <n v="18"/>
    <n v="1094"/>
    <n v="6"/>
    <n v="50"/>
    <n v="0.33333333333333331"/>
    <n v="19692"/>
    <x v="1"/>
    <x v="3"/>
    <s v="Medium Risk"/>
  </r>
  <r>
    <n v="15749004"/>
    <n v="718"/>
    <x v="0"/>
    <s v="Female"/>
    <x v="8"/>
    <n v="0"/>
    <n v="118100.59"/>
    <n v="2"/>
    <n v="1"/>
    <n v="0"/>
    <n v="103165.15"/>
    <x v="1"/>
    <n v="25"/>
    <n v="4975"/>
    <n v="8"/>
    <n v="112"/>
    <n v="0.32"/>
    <n v="124375"/>
    <x v="1"/>
    <x v="0"/>
    <s v="High Risk"/>
  </r>
  <r>
    <n v="15800434"/>
    <n v="811"/>
    <x v="2"/>
    <s v="Male"/>
    <x v="37"/>
    <n v="10"/>
    <n v="76915.399999999994"/>
    <n v="1"/>
    <n v="0"/>
    <n v="0"/>
    <n v="146359.81"/>
    <x v="0"/>
    <n v="11"/>
    <n v="1410"/>
    <n v="6"/>
    <n v="1"/>
    <n v="0.54545454545454541"/>
    <n v="15510"/>
    <x v="0"/>
    <x v="3"/>
    <s v="Low Risk"/>
  </r>
  <r>
    <n v="15709117"/>
    <n v="823"/>
    <x v="1"/>
    <s v="Female"/>
    <x v="17"/>
    <n v="3"/>
    <n v="81576.75"/>
    <n v="1"/>
    <n v="1"/>
    <n v="1"/>
    <n v="28370.95"/>
    <x v="0"/>
    <n v="19"/>
    <n v="2539"/>
    <n v="7"/>
    <n v="51"/>
    <n v="0.36842105263157893"/>
    <n v="48241"/>
    <x v="0"/>
    <x v="2"/>
    <s v="Medium Risk"/>
  </r>
  <r>
    <n v="15638806"/>
    <n v="645"/>
    <x v="1"/>
    <s v="Male"/>
    <x v="23"/>
    <n v="2"/>
    <n v="0"/>
    <n v="2"/>
    <n v="0"/>
    <n v="0"/>
    <n v="10023.15"/>
    <x v="1"/>
    <n v="15"/>
    <n v="2313"/>
    <n v="1"/>
    <n v="19"/>
    <n v="6.6666666666666666E-2"/>
    <n v="34695"/>
    <x v="2"/>
    <x v="0"/>
    <s v="Low Risk"/>
  </r>
  <r>
    <n v="15662294"/>
    <n v="710"/>
    <x v="0"/>
    <s v="Male"/>
    <x v="19"/>
    <n v="10"/>
    <n v="118327.17"/>
    <n v="2"/>
    <n v="1"/>
    <n v="1"/>
    <n v="192928.82"/>
    <x v="1"/>
    <n v="12"/>
    <n v="3363"/>
    <n v="5"/>
    <n v="71"/>
    <n v="0.41666666666666669"/>
    <n v="40356"/>
    <x v="0"/>
    <x v="3"/>
    <s v="High Risk"/>
  </r>
  <r>
    <n v="15690079"/>
    <n v="591"/>
    <x v="1"/>
    <s v="Male"/>
    <x v="33"/>
    <n v="8"/>
    <n v="124857.69"/>
    <n v="2"/>
    <n v="0"/>
    <n v="0"/>
    <n v="50485.7"/>
    <x v="1"/>
    <n v="4"/>
    <n v="1238"/>
    <n v="10"/>
    <n v="173"/>
    <n v="1"/>
    <n v="4952"/>
    <x v="0"/>
    <x v="1"/>
    <s v="High Risk"/>
  </r>
  <r>
    <n v="15759317"/>
    <n v="748"/>
    <x v="2"/>
    <s v="Female"/>
    <x v="7"/>
    <n v="2"/>
    <n v="90971.85"/>
    <n v="1"/>
    <n v="1"/>
    <n v="1"/>
    <n v="131662.47"/>
    <x v="1"/>
    <n v="14"/>
    <n v="3945"/>
    <n v="6"/>
    <n v="89"/>
    <n v="0.42857142857142855"/>
    <n v="55230"/>
    <x v="0"/>
    <x v="0"/>
    <s v="High Risk"/>
  </r>
  <r>
    <n v="15750497"/>
    <n v="850"/>
    <x v="0"/>
    <s v="Female"/>
    <x v="24"/>
    <n v="7"/>
    <n v="153147.75"/>
    <n v="1"/>
    <n v="1"/>
    <n v="1"/>
    <n v="152235.29999999999"/>
    <x v="1"/>
    <n v="12"/>
    <n v="755"/>
    <n v="7"/>
    <n v="41"/>
    <n v="0.58333333333333337"/>
    <n v="9060"/>
    <x v="1"/>
    <x v="1"/>
    <s v="Medium Risk"/>
  </r>
  <r>
    <n v="15596181"/>
    <n v="542"/>
    <x v="0"/>
    <s v="Male"/>
    <x v="16"/>
    <n v="8"/>
    <n v="65942.259999999995"/>
    <n v="1"/>
    <n v="1"/>
    <n v="1"/>
    <n v="68093.23"/>
    <x v="0"/>
    <n v="24"/>
    <n v="3876"/>
    <n v="2"/>
    <n v="77"/>
    <n v="8.3333333333333329E-2"/>
    <n v="93024"/>
    <x v="2"/>
    <x v="1"/>
    <s v="High Risk"/>
  </r>
  <r>
    <n v="15576602"/>
    <n v="809"/>
    <x v="0"/>
    <s v="Male"/>
    <x v="16"/>
    <n v="3"/>
    <n v="0"/>
    <n v="2"/>
    <n v="1"/>
    <n v="1"/>
    <n v="80061.31"/>
    <x v="1"/>
    <n v="23"/>
    <n v="2770"/>
    <n v="5"/>
    <n v="133"/>
    <n v="0.21739130434782608"/>
    <n v="63710"/>
    <x v="0"/>
    <x v="2"/>
    <s v="High Risk"/>
  </r>
  <r>
    <n v="15644833"/>
    <n v="675"/>
    <x v="0"/>
    <s v="Male"/>
    <x v="41"/>
    <n v="2"/>
    <n v="0"/>
    <n v="1"/>
    <n v="1"/>
    <n v="0"/>
    <n v="149583.67000000001"/>
    <x v="0"/>
    <n v="10"/>
    <n v="3920"/>
    <n v="1"/>
    <n v="129"/>
    <n v="0.1"/>
    <n v="39200"/>
    <x v="0"/>
    <x v="0"/>
    <s v="High Risk"/>
  </r>
  <r>
    <n v="15734634"/>
    <n v="607"/>
    <x v="1"/>
    <s v="Female"/>
    <x v="7"/>
    <n v="5"/>
    <n v="100912.19"/>
    <n v="1"/>
    <n v="0"/>
    <n v="0"/>
    <n v="7631.27"/>
    <x v="1"/>
    <n v="10"/>
    <n v="3888"/>
    <n v="8"/>
    <n v="144"/>
    <n v="0.8"/>
    <n v="38880"/>
    <x v="0"/>
    <x v="2"/>
    <s v="High Risk"/>
  </r>
  <r>
    <n v="15808689"/>
    <n v="850"/>
    <x v="0"/>
    <s v="Female"/>
    <x v="8"/>
    <n v="4"/>
    <n v="0"/>
    <n v="2"/>
    <n v="1"/>
    <n v="1"/>
    <n v="33082.81"/>
    <x v="1"/>
    <n v="14"/>
    <n v="249"/>
    <n v="2"/>
    <n v="98"/>
    <n v="0.14285714285714285"/>
    <n v="3486"/>
    <x v="0"/>
    <x v="2"/>
    <s v="High Risk"/>
  </r>
  <r>
    <n v="15720702"/>
    <n v="789"/>
    <x v="0"/>
    <s v="Male"/>
    <x v="24"/>
    <n v="3"/>
    <n v="0"/>
    <n v="1"/>
    <n v="1"/>
    <n v="0"/>
    <n v="121883.87"/>
    <x v="0"/>
    <n v="15"/>
    <n v="4345"/>
    <n v="1"/>
    <n v="141"/>
    <n v="6.6666666666666666E-2"/>
    <n v="65175"/>
    <x v="1"/>
    <x v="2"/>
    <s v="High Risk"/>
  </r>
  <r>
    <n v="15665077"/>
    <n v="598"/>
    <x v="0"/>
    <s v="Female"/>
    <x v="3"/>
    <n v="5"/>
    <n v="0"/>
    <n v="3"/>
    <n v="1"/>
    <n v="1"/>
    <n v="100722.72"/>
    <x v="0"/>
    <n v="26"/>
    <n v="1352"/>
    <n v="9"/>
    <n v="93"/>
    <n v="0.34615384615384615"/>
    <n v="35152"/>
    <x v="0"/>
    <x v="2"/>
    <s v="High Risk"/>
  </r>
  <r>
    <n v="15763612"/>
    <n v="756"/>
    <x v="2"/>
    <s v="Male"/>
    <x v="1"/>
    <n v="2"/>
    <n v="124439.49"/>
    <n v="2"/>
    <n v="0"/>
    <n v="1"/>
    <n v="47093.11"/>
    <x v="1"/>
    <n v="18"/>
    <n v="762"/>
    <n v="0"/>
    <n v="35"/>
    <n v="0"/>
    <n v="13716"/>
    <x v="0"/>
    <x v="0"/>
    <s v="Medium Risk"/>
  </r>
  <r>
    <n v="15596493"/>
    <n v="687"/>
    <x v="0"/>
    <s v="Female"/>
    <x v="40"/>
    <n v="7"/>
    <n v="0"/>
    <n v="2"/>
    <n v="1"/>
    <n v="1"/>
    <n v="177624.01"/>
    <x v="1"/>
    <n v="24"/>
    <n v="184"/>
    <n v="0"/>
    <n v="140"/>
    <n v="0"/>
    <n v="4416"/>
    <x v="1"/>
    <x v="1"/>
    <s v="High Risk"/>
  </r>
  <r>
    <n v="15704483"/>
    <n v="724"/>
    <x v="0"/>
    <s v="Male"/>
    <x v="20"/>
    <n v="6"/>
    <n v="0"/>
    <n v="2"/>
    <n v="0"/>
    <n v="0"/>
    <n v="106149.48"/>
    <x v="1"/>
    <n v="7"/>
    <n v="728"/>
    <n v="0"/>
    <n v="101"/>
    <n v="0"/>
    <n v="5096"/>
    <x v="2"/>
    <x v="1"/>
    <s v="High Risk"/>
  </r>
  <r>
    <n v="15598846"/>
    <n v="700"/>
    <x v="0"/>
    <s v="Female"/>
    <x v="4"/>
    <n v="2"/>
    <n v="58781.760000000002"/>
    <n v="1"/>
    <n v="1"/>
    <n v="0"/>
    <n v="16874.919999999998"/>
    <x v="1"/>
    <n v="13"/>
    <n v="2460"/>
    <n v="4"/>
    <n v="77"/>
    <n v="0.30769230769230771"/>
    <n v="31980"/>
    <x v="1"/>
    <x v="0"/>
    <s v="High Risk"/>
  </r>
  <r>
    <n v="15629244"/>
    <n v="635"/>
    <x v="1"/>
    <s v="Male"/>
    <x v="5"/>
    <n v="7"/>
    <n v="159453.64000000001"/>
    <n v="2"/>
    <n v="0"/>
    <n v="0"/>
    <n v="54560.79"/>
    <x v="0"/>
    <n v="8"/>
    <n v="116"/>
    <n v="2"/>
    <n v="24"/>
    <n v="0.25"/>
    <n v="928"/>
    <x v="0"/>
    <x v="1"/>
    <s v="Low Risk"/>
  </r>
  <r>
    <n v="15765537"/>
    <n v="687"/>
    <x v="2"/>
    <s v="Male"/>
    <x v="28"/>
    <n v="2"/>
    <n v="142721.51999999999"/>
    <n v="1"/>
    <n v="1"/>
    <n v="1"/>
    <n v="153605.75"/>
    <x v="1"/>
    <n v="18"/>
    <n v="2444"/>
    <n v="8"/>
    <n v="10"/>
    <n v="0.44444444444444442"/>
    <n v="43992"/>
    <x v="2"/>
    <x v="0"/>
    <s v="Low Risk"/>
  </r>
  <r>
    <n v="15729975"/>
    <n v="613"/>
    <x v="0"/>
    <s v="Female"/>
    <x v="17"/>
    <n v="8"/>
    <n v="167795.6"/>
    <n v="1"/>
    <n v="0"/>
    <n v="1"/>
    <n v="44390.38"/>
    <x v="1"/>
    <n v="29"/>
    <n v="544"/>
    <n v="2"/>
    <n v="122"/>
    <n v="6.8965517241379309E-2"/>
    <n v="15776"/>
    <x v="1"/>
    <x v="1"/>
    <s v="High Risk"/>
  </r>
  <r>
    <n v="15682773"/>
    <n v="781"/>
    <x v="0"/>
    <s v="Female"/>
    <x v="16"/>
    <n v="3"/>
    <n v="128345.69"/>
    <n v="2"/>
    <n v="1"/>
    <n v="0"/>
    <n v="63218.85"/>
    <x v="1"/>
    <n v="14"/>
    <n v="4601"/>
    <n v="10"/>
    <n v="165"/>
    <n v="0.7142857142857143"/>
    <n v="64414"/>
    <x v="0"/>
    <x v="2"/>
    <s v="High Risk"/>
  </r>
  <r>
    <n v="15688007"/>
    <n v="703"/>
    <x v="1"/>
    <s v="Male"/>
    <x v="43"/>
    <n v="3"/>
    <n v="165260.98000000001"/>
    <n v="1"/>
    <n v="1"/>
    <n v="1"/>
    <n v="41626.78"/>
    <x v="1"/>
    <n v="21"/>
    <n v="490"/>
    <n v="5"/>
    <n v="159"/>
    <n v="0.23809523809523808"/>
    <n v="10290"/>
    <x v="1"/>
    <x v="2"/>
    <s v="High Risk"/>
  </r>
  <r>
    <n v="15574331"/>
    <n v="593"/>
    <x v="2"/>
    <s v="Female"/>
    <x v="46"/>
    <n v="3"/>
    <n v="118233.81"/>
    <n v="1"/>
    <n v="0"/>
    <n v="1"/>
    <n v="24765.53"/>
    <x v="0"/>
    <n v="15"/>
    <n v="2939"/>
    <n v="1"/>
    <n v="5"/>
    <n v="6.6666666666666666E-2"/>
    <n v="44085"/>
    <x v="0"/>
    <x v="2"/>
    <s v="Low Risk"/>
  </r>
  <r>
    <n v="15645572"/>
    <n v="743"/>
    <x v="0"/>
    <s v="Female"/>
    <x v="20"/>
    <n v="6"/>
    <n v="0"/>
    <n v="1"/>
    <n v="1"/>
    <n v="0"/>
    <n v="28280.799999999999"/>
    <x v="0"/>
    <n v="25"/>
    <n v="4823"/>
    <n v="1"/>
    <n v="82"/>
    <n v="0.04"/>
    <n v="120575"/>
    <x v="0"/>
    <x v="1"/>
    <s v="High Risk"/>
  </r>
  <r>
    <n v="15742854"/>
    <n v="640"/>
    <x v="1"/>
    <s v="Female"/>
    <x v="17"/>
    <n v="8"/>
    <n v="0"/>
    <n v="2"/>
    <n v="1"/>
    <n v="0"/>
    <n v="89043.19"/>
    <x v="1"/>
    <n v="27"/>
    <n v="362"/>
    <n v="7"/>
    <n v="90"/>
    <n v="0.25925925925925924"/>
    <n v="9774"/>
    <x v="0"/>
    <x v="1"/>
    <s v="High Risk"/>
  </r>
  <r>
    <n v="15575417"/>
    <n v="849"/>
    <x v="2"/>
    <s v="Male"/>
    <x v="24"/>
    <n v="7"/>
    <n v="143452.74"/>
    <n v="2"/>
    <n v="1"/>
    <n v="1"/>
    <n v="17294.12"/>
    <x v="1"/>
    <n v="20"/>
    <n v="4613"/>
    <n v="5"/>
    <n v="163"/>
    <n v="0.25"/>
    <n v="92260"/>
    <x v="2"/>
    <x v="1"/>
    <s v="High Risk"/>
  </r>
  <r>
    <n v="15796721"/>
    <n v="778"/>
    <x v="0"/>
    <s v="Male"/>
    <x v="16"/>
    <n v="3"/>
    <n v="145018.49"/>
    <n v="2"/>
    <n v="1"/>
    <n v="1"/>
    <n v="126702.41"/>
    <x v="1"/>
    <n v="10"/>
    <n v="2784"/>
    <n v="7"/>
    <n v="110"/>
    <n v="0.7"/>
    <n v="27840"/>
    <x v="0"/>
    <x v="2"/>
    <s v="High Risk"/>
  </r>
  <r>
    <n v="15734942"/>
    <n v="539"/>
    <x v="2"/>
    <s v="Female"/>
    <x v="16"/>
    <n v="8"/>
    <n v="82407.509999999995"/>
    <n v="1"/>
    <n v="1"/>
    <n v="0"/>
    <n v="13123.41"/>
    <x v="1"/>
    <n v="30"/>
    <n v="4116"/>
    <n v="6"/>
    <n v="162"/>
    <n v="0.2"/>
    <n v="123480"/>
    <x v="0"/>
    <x v="1"/>
    <s v="High Risk"/>
  </r>
  <r>
    <n v="15664772"/>
    <n v="489"/>
    <x v="2"/>
    <s v="Male"/>
    <x v="34"/>
    <n v="1"/>
    <n v="79460.98"/>
    <n v="2"/>
    <n v="1"/>
    <n v="1"/>
    <n v="167973.63"/>
    <x v="1"/>
    <n v="27"/>
    <n v="2682"/>
    <n v="4"/>
    <n v="161"/>
    <n v="0.14814814814814814"/>
    <n v="72414"/>
    <x v="0"/>
    <x v="0"/>
    <s v="High Risk"/>
  </r>
  <r>
    <n v="15576683"/>
    <n v="568"/>
    <x v="1"/>
    <s v="Female"/>
    <x v="3"/>
    <n v="9"/>
    <n v="0"/>
    <n v="1"/>
    <n v="1"/>
    <n v="0"/>
    <n v="125870.79"/>
    <x v="0"/>
    <n v="21"/>
    <n v="2839"/>
    <n v="8"/>
    <n v="99"/>
    <n v="0.38095238095238093"/>
    <n v="59619"/>
    <x v="1"/>
    <x v="3"/>
    <s v="High Risk"/>
  </r>
  <r>
    <n v="15682563"/>
    <n v="618"/>
    <x v="1"/>
    <s v="Male"/>
    <x v="16"/>
    <n v="5"/>
    <n v="126473.99"/>
    <n v="1"/>
    <n v="1"/>
    <n v="0"/>
    <n v="91972.49"/>
    <x v="1"/>
    <n v="14"/>
    <n v="1759"/>
    <n v="5"/>
    <n v="129"/>
    <n v="0.35714285714285715"/>
    <n v="24626"/>
    <x v="1"/>
    <x v="2"/>
    <s v="High Risk"/>
  </r>
  <r>
    <n v="15650889"/>
    <n v="710"/>
    <x v="2"/>
    <s v="Female"/>
    <x v="33"/>
    <n v="10"/>
    <n v="133537.1"/>
    <n v="2"/>
    <n v="1"/>
    <n v="0"/>
    <n v="155593.74"/>
    <x v="1"/>
    <n v="11"/>
    <n v="997"/>
    <n v="9"/>
    <n v="89"/>
    <n v="0.81818181818181823"/>
    <n v="10967"/>
    <x v="0"/>
    <x v="3"/>
    <s v="High Risk"/>
  </r>
  <r>
    <n v="15612108"/>
    <n v="625"/>
    <x v="0"/>
    <s v="Male"/>
    <x v="37"/>
    <n v="5"/>
    <n v="164978.01"/>
    <n v="1"/>
    <n v="1"/>
    <n v="1"/>
    <n v="67788.490000000005"/>
    <x v="1"/>
    <n v="3"/>
    <n v="4083"/>
    <n v="6"/>
    <n v="81"/>
    <n v="1"/>
    <n v="12249"/>
    <x v="0"/>
    <x v="2"/>
    <s v="High Risk"/>
  </r>
  <r>
    <n v="15761132"/>
    <n v="682"/>
    <x v="1"/>
    <s v="Male"/>
    <x v="17"/>
    <n v="7"/>
    <n v="128029.72"/>
    <n v="1"/>
    <n v="1"/>
    <n v="1"/>
    <n v="62615.35"/>
    <x v="1"/>
    <n v="1"/>
    <n v="3312"/>
    <n v="10"/>
    <n v="106"/>
    <n v="1"/>
    <n v="3312"/>
    <x v="1"/>
    <x v="1"/>
    <s v="High Risk"/>
  </r>
  <r>
    <n v="15645511"/>
    <n v="727"/>
    <x v="1"/>
    <s v="Male"/>
    <x v="3"/>
    <n v="2"/>
    <n v="97403.18"/>
    <n v="1"/>
    <n v="1"/>
    <n v="1"/>
    <n v="107415.02"/>
    <x v="0"/>
    <n v="22"/>
    <n v="960"/>
    <n v="10"/>
    <n v="6"/>
    <n v="0.45454545454545453"/>
    <n v="21120"/>
    <x v="0"/>
    <x v="0"/>
    <s v="Low Risk"/>
  </r>
  <r>
    <n v="15609824"/>
    <n v="794"/>
    <x v="0"/>
    <s v="Female"/>
    <x v="1"/>
    <n v="7"/>
    <n v="176845.41"/>
    <n v="3"/>
    <n v="1"/>
    <n v="0"/>
    <n v="166526.26"/>
    <x v="0"/>
    <n v="30"/>
    <n v="4550"/>
    <n v="6"/>
    <n v="64"/>
    <n v="0.2"/>
    <n v="136500"/>
    <x v="0"/>
    <x v="1"/>
    <s v="High Risk"/>
  </r>
  <r>
    <n v="15640268"/>
    <n v="652"/>
    <x v="1"/>
    <s v="Male"/>
    <x v="60"/>
    <n v="4"/>
    <n v="0"/>
    <n v="1"/>
    <n v="1"/>
    <n v="1"/>
    <n v="120107.1"/>
    <x v="1"/>
    <n v="27"/>
    <n v="1976"/>
    <n v="5"/>
    <n v="74"/>
    <n v="0.18518518518518517"/>
    <n v="53352"/>
    <x v="2"/>
    <x v="2"/>
    <s v="High Risk"/>
  </r>
  <r>
    <n v="15645778"/>
    <n v="670"/>
    <x v="1"/>
    <s v="Male"/>
    <x v="0"/>
    <n v="3"/>
    <n v="81589.039999999994"/>
    <n v="1"/>
    <n v="1"/>
    <n v="0"/>
    <n v="188227.8"/>
    <x v="1"/>
    <n v="2"/>
    <n v="2295"/>
    <n v="6"/>
    <n v="133"/>
    <n v="1"/>
    <n v="4590"/>
    <x v="0"/>
    <x v="2"/>
    <s v="High Risk"/>
  </r>
  <r>
    <n v="15691104"/>
    <n v="460"/>
    <x v="2"/>
    <s v="Female"/>
    <x v="20"/>
    <n v="6"/>
    <n v="119507.58"/>
    <n v="2"/>
    <n v="1"/>
    <n v="0"/>
    <n v="91560.63"/>
    <x v="0"/>
    <n v="4"/>
    <n v="981"/>
    <n v="8"/>
    <n v="50"/>
    <n v="1"/>
    <n v="3924"/>
    <x v="0"/>
    <x v="1"/>
    <s v="Medium Risk"/>
  </r>
  <r>
    <n v="15714567"/>
    <n v="568"/>
    <x v="1"/>
    <s v="Female"/>
    <x v="28"/>
    <n v="6"/>
    <n v="0"/>
    <n v="2"/>
    <n v="0"/>
    <n v="0"/>
    <n v="166495.20000000001"/>
    <x v="1"/>
    <n v="17"/>
    <n v="1470"/>
    <n v="0"/>
    <n v="179"/>
    <n v="0"/>
    <n v="24990"/>
    <x v="0"/>
    <x v="1"/>
    <s v="High Risk"/>
  </r>
  <r>
    <n v="15777826"/>
    <n v="643"/>
    <x v="0"/>
    <s v="Male"/>
    <x v="33"/>
    <n v="5"/>
    <n v="94443.77"/>
    <n v="1"/>
    <n v="1"/>
    <n v="1"/>
    <n v="165614.39999999999"/>
    <x v="1"/>
    <n v="14"/>
    <n v="3781"/>
    <n v="7"/>
    <n v="103"/>
    <n v="0.5"/>
    <n v="52934"/>
    <x v="0"/>
    <x v="2"/>
    <s v="High Risk"/>
  </r>
  <r>
    <n v="15668445"/>
    <n v="521"/>
    <x v="0"/>
    <s v="Male"/>
    <x v="24"/>
    <n v="2"/>
    <n v="0"/>
    <n v="2"/>
    <n v="1"/>
    <n v="1"/>
    <n v="86372.24"/>
    <x v="1"/>
    <n v="10"/>
    <n v="1883"/>
    <n v="3"/>
    <n v="172"/>
    <n v="0.3"/>
    <n v="18830"/>
    <x v="0"/>
    <x v="0"/>
    <s v="High Risk"/>
  </r>
  <r>
    <n v="15576162"/>
    <n v="615"/>
    <x v="0"/>
    <s v="Male"/>
    <x v="15"/>
    <n v="7"/>
    <n v="92199.84"/>
    <n v="1"/>
    <n v="1"/>
    <n v="1"/>
    <n v="2755.53"/>
    <x v="1"/>
    <n v="7"/>
    <n v="4518"/>
    <n v="5"/>
    <n v="96"/>
    <n v="0.7142857142857143"/>
    <n v="31626"/>
    <x v="1"/>
    <x v="1"/>
    <s v="High Risk"/>
  </r>
  <r>
    <n v="15778135"/>
    <n v="575"/>
    <x v="1"/>
    <s v="Male"/>
    <x v="3"/>
    <n v="3"/>
    <n v="0"/>
    <n v="1"/>
    <n v="1"/>
    <n v="0"/>
    <n v="83594.509999999995"/>
    <x v="1"/>
    <n v="28"/>
    <n v="2630"/>
    <n v="9"/>
    <n v="57"/>
    <n v="0.32142857142857145"/>
    <n v="73640"/>
    <x v="1"/>
    <x v="2"/>
    <s v="Medium Risk"/>
  </r>
  <r>
    <n v="15613141"/>
    <n v="717"/>
    <x v="0"/>
    <s v="Female"/>
    <x v="1"/>
    <n v="3"/>
    <n v="135756.96"/>
    <n v="1"/>
    <n v="1"/>
    <n v="1"/>
    <n v="103706.41"/>
    <x v="1"/>
    <n v="11"/>
    <n v="3133"/>
    <n v="6"/>
    <n v="9"/>
    <n v="0.54545454545454541"/>
    <n v="34463"/>
    <x v="2"/>
    <x v="2"/>
    <s v="Low Risk"/>
  </r>
  <r>
    <n v="15635435"/>
    <n v="648"/>
    <x v="0"/>
    <s v="Female"/>
    <x v="41"/>
    <n v="9"/>
    <n v="120633.42"/>
    <n v="1"/>
    <n v="0"/>
    <n v="0"/>
    <n v="5924.38"/>
    <x v="0"/>
    <n v="21"/>
    <n v="3971"/>
    <n v="10"/>
    <n v="78"/>
    <n v="0.47619047619047616"/>
    <n v="83391"/>
    <x v="1"/>
    <x v="3"/>
    <s v="High Risk"/>
  </r>
  <r>
    <n v="15596552"/>
    <n v="535"/>
    <x v="2"/>
    <s v="Male"/>
    <x v="36"/>
    <n v="5"/>
    <n v="134542.73000000001"/>
    <n v="1"/>
    <n v="1"/>
    <n v="1"/>
    <n v="58203.67"/>
    <x v="0"/>
    <n v="5"/>
    <n v="3950"/>
    <n v="6"/>
    <n v="6"/>
    <n v="1"/>
    <n v="19750"/>
    <x v="0"/>
    <x v="2"/>
    <s v="Low Risk"/>
  </r>
  <r>
    <n v="15623644"/>
    <n v="626"/>
    <x v="1"/>
    <s v="Male"/>
    <x v="6"/>
    <n v="7"/>
    <n v="0"/>
    <n v="2"/>
    <n v="1"/>
    <n v="0"/>
    <n v="49361.84"/>
    <x v="1"/>
    <n v="25"/>
    <n v="648"/>
    <n v="0"/>
    <n v="113"/>
    <n v="0"/>
    <n v="16200"/>
    <x v="1"/>
    <x v="1"/>
    <s v="High Risk"/>
  </r>
  <r>
    <n v="15683403"/>
    <n v="611"/>
    <x v="1"/>
    <s v="Male"/>
    <x v="37"/>
    <n v="7"/>
    <n v="0"/>
    <n v="1"/>
    <n v="0"/>
    <n v="1"/>
    <n v="73585.179999999993"/>
    <x v="0"/>
    <n v="21"/>
    <n v="3884"/>
    <n v="2"/>
    <n v="3"/>
    <n v="9.5238095238095233E-2"/>
    <n v="81564"/>
    <x v="0"/>
    <x v="1"/>
    <s v="Low Risk"/>
  </r>
  <r>
    <n v="15615029"/>
    <n v="734"/>
    <x v="1"/>
    <s v="Male"/>
    <x v="2"/>
    <n v="6"/>
    <n v="0"/>
    <n v="1"/>
    <n v="1"/>
    <n v="1"/>
    <n v="95135.27"/>
    <x v="1"/>
    <n v="22"/>
    <n v="4276"/>
    <n v="0"/>
    <n v="113"/>
    <n v="0"/>
    <n v="94072"/>
    <x v="0"/>
    <x v="1"/>
    <s v="High Risk"/>
  </r>
  <r>
    <n v="15769005"/>
    <n v="709"/>
    <x v="0"/>
    <s v="Male"/>
    <x v="23"/>
    <n v="4"/>
    <n v="154344.49"/>
    <n v="2"/>
    <n v="1"/>
    <n v="1"/>
    <n v="38794.57"/>
    <x v="1"/>
    <n v="1"/>
    <n v="976"/>
    <n v="5"/>
    <n v="84"/>
    <n v="1"/>
    <n v="976"/>
    <x v="0"/>
    <x v="2"/>
    <s v="High Risk"/>
  </r>
  <r>
    <n v="15746326"/>
    <n v="591"/>
    <x v="0"/>
    <s v="Male"/>
    <x v="3"/>
    <n v="3"/>
    <n v="0"/>
    <n v="2"/>
    <n v="0"/>
    <n v="1"/>
    <n v="198926.36"/>
    <x v="1"/>
    <n v="29"/>
    <n v="2638"/>
    <n v="6"/>
    <n v="178"/>
    <n v="0.20689655172413793"/>
    <n v="76502"/>
    <x v="2"/>
    <x v="2"/>
    <s v="High Risk"/>
  </r>
  <r>
    <n v="15722364"/>
    <n v="664"/>
    <x v="0"/>
    <s v="Male"/>
    <x v="3"/>
    <n v="9"/>
    <n v="189026.53"/>
    <n v="2"/>
    <n v="1"/>
    <n v="1"/>
    <n v="56099.86"/>
    <x v="1"/>
    <n v="24"/>
    <n v="3001"/>
    <n v="0"/>
    <n v="67"/>
    <n v="0"/>
    <n v="72024"/>
    <x v="0"/>
    <x v="3"/>
    <s v="High Risk"/>
  </r>
  <r>
    <n v="15704954"/>
    <n v="431"/>
    <x v="0"/>
    <s v="Male"/>
    <x v="24"/>
    <n v="0"/>
    <n v="120764.08"/>
    <n v="1"/>
    <n v="1"/>
    <n v="1"/>
    <n v="117023.08"/>
    <x v="1"/>
    <n v="11"/>
    <n v="1743"/>
    <n v="8"/>
    <n v="174"/>
    <n v="0.72727272727272729"/>
    <n v="19173"/>
    <x v="0"/>
    <x v="0"/>
    <s v="High Risk"/>
  </r>
  <r>
    <n v="15694409"/>
    <n v="647"/>
    <x v="2"/>
    <s v="Female"/>
    <x v="32"/>
    <n v="3"/>
    <n v="97975.82"/>
    <n v="2"/>
    <n v="0"/>
    <n v="1"/>
    <n v="62083"/>
    <x v="1"/>
    <n v="1"/>
    <n v="2835"/>
    <n v="4"/>
    <n v="58"/>
    <n v="1"/>
    <n v="2835"/>
    <x v="0"/>
    <x v="2"/>
    <s v="Medium Risk"/>
  </r>
  <r>
    <n v="15754068"/>
    <n v="578"/>
    <x v="0"/>
    <s v="Male"/>
    <x v="15"/>
    <n v="4"/>
    <n v="0"/>
    <n v="2"/>
    <n v="1"/>
    <n v="1"/>
    <n v="141822.79999999999"/>
    <x v="1"/>
    <n v="13"/>
    <n v="1414"/>
    <n v="10"/>
    <n v="158"/>
    <n v="0.76923076923076927"/>
    <n v="18382"/>
    <x v="0"/>
    <x v="2"/>
    <s v="High Risk"/>
  </r>
  <r>
    <n v="15683841"/>
    <n v="555"/>
    <x v="2"/>
    <s v="Male"/>
    <x v="1"/>
    <n v="10"/>
    <n v="113270.2"/>
    <n v="2"/>
    <n v="1"/>
    <n v="1"/>
    <n v="185387.14"/>
    <x v="1"/>
    <n v="29"/>
    <n v="1195"/>
    <n v="5"/>
    <n v="83"/>
    <n v="0.17241379310344829"/>
    <n v="34655"/>
    <x v="0"/>
    <x v="3"/>
    <s v="High Risk"/>
  </r>
  <r>
    <n v="15789095"/>
    <n v="775"/>
    <x v="1"/>
    <s v="Male"/>
    <x v="33"/>
    <n v="4"/>
    <n v="0"/>
    <n v="2"/>
    <n v="0"/>
    <n v="1"/>
    <n v="57461.13"/>
    <x v="1"/>
    <n v="8"/>
    <n v="821"/>
    <n v="6"/>
    <n v="118"/>
    <n v="0.75"/>
    <n v="6568"/>
    <x v="0"/>
    <x v="2"/>
    <s v="High Risk"/>
  </r>
  <r>
    <n v="15719958"/>
    <n v="850"/>
    <x v="2"/>
    <s v="Male"/>
    <x v="2"/>
    <n v="3"/>
    <n v="124548.99"/>
    <n v="2"/>
    <n v="1"/>
    <n v="1"/>
    <n v="120380.12"/>
    <x v="1"/>
    <n v="16"/>
    <n v="364"/>
    <n v="10"/>
    <n v="23"/>
    <n v="0.625"/>
    <n v="5824"/>
    <x v="0"/>
    <x v="2"/>
    <s v="Low Risk"/>
  </r>
  <r>
    <n v="15689514"/>
    <n v="625"/>
    <x v="0"/>
    <s v="Male"/>
    <x v="3"/>
    <n v="8"/>
    <n v="201696.07"/>
    <n v="1"/>
    <n v="1"/>
    <n v="0"/>
    <n v="133020.9"/>
    <x v="0"/>
    <n v="8"/>
    <n v="4221"/>
    <n v="0"/>
    <n v="28"/>
    <n v="0"/>
    <n v="33768"/>
    <x v="0"/>
    <x v="1"/>
    <s v="Low Risk"/>
  </r>
  <r>
    <n v="15621353"/>
    <n v="645"/>
    <x v="1"/>
    <s v="Female"/>
    <x v="24"/>
    <n v="7"/>
    <n v="0"/>
    <n v="2"/>
    <n v="1"/>
    <n v="0"/>
    <n v="13589.93"/>
    <x v="1"/>
    <n v="18"/>
    <n v="4562"/>
    <n v="1"/>
    <n v="58"/>
    <n v="5.5555555555555552E-2"/>
    <n v="82116"/>
    <x v="1"/>
    <x v="1"/>
    <s v="Medium Risk"/>
  </r>
  <r>
    <n v="15627232"/>
    <n v="608"/>
    <x v="2"/>
    <s v="Male"/>
    <x v="4"/>
    <n v="7"/>
    <n v="114203.47"/>
    <n v="1"/>
    <n v="1"/>
    <n v="1"/>
    <n v="77830.36"/>
    <x v="0"/>
    <n v="3"/>
    <n v="388"/>
    <n v="0"/>
    <n v="158"/>
    <n v="0"/>
    <n v="1164"/>
    <x v="2"/>
    <x v="1"/>
    <s v="High Risk"/>
  </r>
  <r>
    <n v="15745843"/>
    <n v="689"/>
    <x v="1"/>
    <s v="Female"/>
    <x v="8"/>
    <n v="4"/>
    <n v="0"/>
    <n v="2"/>
    <n v="1"/>
    <n v="1"/>
    <n v="136610.01999999999"/>
    <x v="1"/>
    <n v="28"/>
    <n v="4550"/>
    <n v="3"/>
    <n v="94"/>
    <n v="0.10714285714285714"/>
    <n v="127400"/>
    <x v="0"/>
    <x v="2"/>
    <s v="High Risk"/>
  </r>
  <r>
    <n v="15722902"/>
    <n v="652"/>
    <x v="2"/>
    <s v="Male"/>
    <x v="5"/>
    <n v="8"/>
    <n v="125437.64"/>
    <n v="1"/>
    <n v="1"/>
    <n v="1"/>
    <n v="17160.939999999999"/>
    <x v="0"/>
    <n v="27"/>
    <n v="1807"/>
    <n v="4"/>
    <n v="39"/>
    <n v="0.14814814814814814"/>
    <n v="48789"/>
    <x v="0"/>
    <x v="1"/>
    <s v="Medium Risk"/>
  </r>
  <r>
    <n v="15791767"/>
    <n v="769"/>
    <x v="0"/>
    <s v="Female"/>
    <x v="28"/>
    <n v="7"/>
    <n v="0"/>
    <n v="2"/>
    <n v="1"/>
    <n v="0"/>
    <n v="176843.53"/>
    <x v="1"/>
    <n v="27"/>
    <n v="1551"/>
    <n v="8"/>
    <n v="161"/>
    <n v="0.29629629629629628"/>
    <n v="41877"/>
    <x v="1"/>
    <x v="1"/>
    <s v="High Risk"/>
  </r>
  <r>
    <n v="15792722"/>
    <n v="611"/>
    <x v="0"/>
    <s v="Female"/>
    <x v="3"/>
    <n v="8"/>
    <n v="64897.75"/>
    <n v="1"/>
    <n v="1"/>
    <n v="0"/>
    <n v="114996.33"/>
    <x v="1"/>
    <n v="17"/>
    <n v="136"/>
    <n v="8"/>
    <n v="64"/>
    <n v="0.47058823529411764"/>
    <n v="2312"/>
    <x v="0"/>
    <x v="1"/>
    <s v="High Risk"/>
  </r>
  <r>
    <n v="15723006"/>
    <n v="489"/>
    <x v="0"/>
    <s v="Male"/>
    <x v="16"/>
    <n v="8"/>
    <n v="0"/>
    <n v="2"/>
    <n v="0"/>
    <n v="1"/>
    <n v="196990.79"/>
    <x v="1"/>
    <n v="2"/>
    <n v="318"/>
    <n v="3"/>
    <n v="71"/>
    <n v="1"/>
    <n v="636"/>
    <x v="2"/>
    <x v="1"/>
    <s v="High Risk"/>
  </r>
  <r>
    <n v="15771942"/>
    <n v="528"/>
    <x v="2"/>
    <s v="Female"/>
    <x v="17"/>
    <n v="9"/>
    <n v="135555.66"/>
    <n v="1"/>
    <n v="1"/>
    <n v="0"/>
    <n v="133146.03"/>
    <x v="0"/>
    <n v="7"/>
    <n v="1871"/>
    <n v="1"/>
    <n v="173"/>
    <n v="0.14285714285714285"/>
    <n v="13097"/>
    <x v="0"/>
    <x v="3"/>
    <s v="High Risk"/>
  </r>
  <r>
    <n v="15774738"/>
    <n v="632"/>
    <x v="0"/>
    <s v="Male"/>
    <x v="4"/>
    <n v="3"/>
    <n v="107764.75"/>
    <n v="1"/>
    <n v="1"/>
    <n v="0"/>
    <n v="185667.72"/>
    <x v="1"/>
    <n v="10"/>
    <n v="2516"/>
    <n v="2"/>
    <n v="38"/>
    <n v="0.2"/>
    <n v="25160"/>
    <x v="0"/>
    <x v="2"/>
    <s v="Medium Risk"/>
  </r>
  <r>
    <n v="15574004"/>
    <n v="429"/>
    <x v="0"/>
    <s v="Female"/>
    <x v="7"/>
    <n v="6"/>
    <n v="117307.44"/>
    <n v="2"/>
    <n v="1"/>
    <n v="1"/>
    <n v="24020.49"/>
    <x v="1"/>
    <n v="6"/>
    <n v="2404"/>
    <n v="4"/>
    <n v="109"/>
    <n v="0.66666666666666663"/>
    <n v="14424"/>
    <x v="0"/>
    <x v="1"/>
    <s v="High Risk"/>
  </r>
  <r>
    <n v="15587233"/>
    <n v="457"/>
    <x v="0"/>
    <s v="Male"/>
    <x v="1"/>
    <n v="8"/>
    <n v="73700.12"/>
    <n v="3"/>
    <n v="1"/>
    <n v="1"/>
    <n v="185750.02"/>
    <x v="0"/>
    <n v="5"/>
    <n v="4073"/>
    <n v="10"/>
    <n v="60"/>
    <n v="1"/>
    <n v="20365"/>
    <x v="0"/>
    <x v="1"/>
    <s v="Medium Risk"/>
  </r>
  <r>
    <n v="15808228"/>
    <n v="768"/>
    <x v="1"/>
    <s v="Female"/>
    <x v="4"/>
    <n v="6"/>
    <n v="60603.4"/>
    <n v="1"/>
    <n v="1"/>
    <n v="1"/>
    <n v="178045.97"/>
    <x v="1"/>
    <n v="7"/>
    <n v="4845"/>
    <n v="1"/>
    <n v="6"/>
    <n v="0.14285714285714285"/>
    <n v="33915"/>
    <x v="2"/>
    <x v="1"/>
    <s v="Low Risk"/>
  </r>
  <r>
    <n v="15682834"/>
    <n v="715"/>
    <x v="1"/>
    <s v="Female"/>
    <x v="12"/>
    <n v="4"/>
    <n v="40169.879999999997"/>
    <n v="2"/>
    <n v="1"/>
    <n v="1"/>
    <n v="199857.47"/>
    <x v="1"/>
    <n v="6"/>
    <n v="2091"/>
    <n v="7"/>
    <n v="14"/>
    <n v="1"/>
    <n v="12546"/>
    <x v="0"/>
    <x v="2"/>
    <s v="Low Risk"/>
  </r>
  <r>
    <n v="15571752"/>
    <n v="668"/>
    <x v="2"/>
    <s v="Female"/>
    <x v="15"/>
    <n v="10"/>
    <n v="92041.87"/>
    <n v="1"/>
    <n v="1"/>
    <n v="1"/>
    <n v="43595.9"/>
    <x v="1"/>
    <n v="3"/>
    <n v="759"/>
    <n v="6"/>
    <n v="56"/>
    <n v="1"/>
    <n v="2277"/>
    <x v="0"/>
    <x v="3"/>
    <s v="Medium Risk"/>
  </r>
  <r>
    <n v="15743067"/>
    <n v="625"/>
    <x v="2"/>
    <s v="Male"/>
    <x v="28"/>
    <n v="3"/>
    <n v="130483.95"/>
    <n v="1"/>
    <n v="1"/>
    <n v="0"/>
    <n v="122810.53"/>
    <x v="1"/>
    <n v="24"/>
    <n v="1195"/>
    <n v="9"/>
    <n v="74"/>
    <n v="0.375"/>
    <n v="28680"/>
    <x v="2"/>
    <x v="2"/>
    <s v="High Risk"/>
  </r>
  <r>
    <n v="15714466"/>
    <n v="846"/>
    <x v="0"/>
    <s v="Female"/>
    <x v="1"/>
    <n v="5"/>
    <n v="0"/>
    <n v="3"/>
    <n v="1"/>
    <n v="0"/>
    <n v="3440.47"/>
    <x v="0"/>
    <n v="21"/>
    <n v="1448"/>
    <n v="6"/>
    <n v="89"/>
    <n v="0.2857142857142857"/>
    <n v="30408"/>
    <x v="1"/>
    <x v="2"/>
    <s v="High Risk"/>
  </r>
  <r>
    <n v="15617982"/>
    <n v="661"/>
    <x v="1"/>
    <s v="Female"/>
    <x v="0"/>
    <n v="3"/>
    <n v="0"/>
    <n v="2"/>
    <n v="1"/>
    <n v="0"/>
    <n v="35989.410000000003"/>
    <x v="1"/>
    <n v="1"/>
    <n v="2365"/>
    <n v="3"/>
    <n v="36"/>
    <n v="1"/>
    <n v="2365"/>
    <x v="0"/>
    <x v="2"/>
    <s v="Medium Risk"/>
  </r>
  <r>
    <n v="15696637"/>
    <n v="571"/>
    <x v="0"/>
    <s v="Female"/>
    <x v="51"/>
    <n v="10"/>
    <n v="151097.28"/>
    <n v="1"/>
    <n v="0"/>
    <n v="1"/>
    <n v="17163.75"/>
    <x v="1"/>
    <n v="7"/>
    <n v="4873"/>
    <n v="2"/>
    <n v="53"/>
    <n v="0.2857142857142857"/>
    <n v="34111"/>
    <x v="0"/>
    <x v="3"/>
    <s v="Medium Risk"/>
  </r>
  <r>
    <n v="15690647"/>
    <n v="582"/>
    <x v="1"/>
    <s v="Female"/>
    <x v="17"/>
    <n v="8"/>
    <n v="67563.31"/>
    <n v="1"/>
    <n v="1"/>
    <n v="0"/>
    <n v="44506.09"/>
    <x v="0"/>
    <n v="7"/>
    <n v="943"/>
    <n v="9"/>
    <n v="39"/>
    <n v="1"/>
    <n v="6601"/>
    <x v="1"/>
    <x v="1"/>
    <s v="Medium Risk"/>
  </r>
  <r>
    <n v="15672756"/>
    <n v="716"/>
    <x v="0"/>
    <s v="Female"/>
    <x v="12"/>
    <n v="8"/>
    <n v="112808.18"/>
    <n v="1"/>
    <n v="0"/>
    <n v="1"/>
    <n v="17848.3"/>
    <x v="1"/>
    <n v="1"/>
    <n v="1206"/>
    <n v="10"/>
    <n v="1"/>
    <n v="1"/>
    <n v="1206"/>
    <x v="0"/>
    <x v="1"/>
    <s v="Low Risk"/>
  </r>
  <r>
    <n v="15704586"/>
    <n v="758"/>
    <x v="0"/>
    <s v="Female"/>
    <x v="0"/>
    <n v="7"/>
    <n v="0"/>
    <n v="2"/>
    <n v="0"/>
    <n v="1"/>
    <n v="76209.56"/>
    <x v="1"/>
    <n v="14"/>
    <n v="4955"/>
    <n v="9"/>
    <n v="106"/>
    <n v="0.6428571428571429"/>
    <n v="69370"/>
    <x v="1"/>
    <x v="1"/>
    <s v="High Risk"/>
  </r>
  <r>
    <n v="15674526"/>
    <n v="725"/>
    <x v="0"/>
    <s v="Male"/>
    <x v="26"/>
    <n v="4"/>
    <n v="86459.8"/>
    <n v="1"/>
    <n v="1"/>
    <n v="1"/>
    <n v="141476.56"/>
    <x v="1"/>
    <n v="15"/>
    <n v="2651"/>
    <n v="7"/>
    <n v="108"/>
    <n v="0.46666666666666667"/>
    <n v="39765"/>
    <x v="2"/>
    <x v="2"/>
    <s v="High Risk"/>
  </r>
  <r>
    <n v="15775295"/>
    <n v="630"/>
    <x v="0"/>
    <s v="Female"/>
    <x v="20"/>
    <n v="0"/>
    <n v="118633.08"/>
    <n v="1"/>
    <n v="0"/>
    <n v="1"/>
    <n v="60032.46"/>
    <x v="0"/>
    <n v="18"/>
    <n v="1869"/>
    <n v="0"/>
    <n v="97"/>
    <n v="0"/>
    <n v="33642"/>
    <x v="0"/>
    <x v="0"/>
    <s v="High Risk"/>
  </r>
  <r>
    <n v="15684196"/>
    <n v="627"/>
    <x v="0"/>
    <s v="Female"/>
    <x v="30"/>
    <n v="2"/>
    <n v="159441.26999999999"/>
    <n v="1"/>
    <n v="1"/>
    <n v="0"/>
    <n v="100686.11"/>
    <x v="0"/>
    <n v="8"/>
    <n v="2722"/>
    <n v="3"/>
    <n v="66"/>
    <n v="0.375"/>
    <n v="21776"/>
    <x v="1"/>
    <x v="0"/>
    <s v="High Risk"/>
  </r>
  <r>
    <n v="15727281"/>
    <n v="653"/>
    <x v="0"/>
    <s v="Female"/>
    <x v="7"/>
    <n v="9"/>
    <n v="0"/>
    <n v="2"/>
    <n v="1"/>
    <n v="0"/>
    <n v="96429.29"/>
    <x v="1"/>
    <n v="15"/>
    <n v="2351"/>
    <n v="1"/>
    <n v="156"/>
    <n v="6.6666666666666666E-2"/>
    <n v="35265"/>
    <x v="0"/>
    <x v="3"/>
    <s v="High Risk"/>
  </r>
  <r>
    <n v="15787835"/>
    <n v="775"/>
    <x v="2"/>
    <s v="Female"/>
    <x v="16"/>
    <n v="4"/>
    <n v="125212.65"/>
    <n v="2"/>
    <n v="1"/>
    <n v="1"/>
    <n v="15795.88"/>
    <x v="0"/>
    <n v="9"/>
    <n v="1238"/>
    <n v="1"/>
    <n v="25"/>
    <n v="0.1111111111111111"/>
    <n v="11142"/>
    <x v="2"/>
    <x v="2"/>
    <s v="Low Risk"/>
  </r>
  <r>
    <n v="15730540"/>
    <n v="794"/>
    <x v="1"/>
    <s v="Male"/>
    <x v="13"/>
    <n v="8"/>
    <n v="88656.37"/>
    <n v="2"/>
    <n v="1"/>
    <n v="0"/>
    <n v="116547.31"/>
    <x v="1"/>
    <n v="27"/>
    <n v="3111"/>
    <n v="2"/>
    <n v="70"/>
    <n v="7.407407407407407E-2"/>
    <n v="83997"/>
    <x v="1"/>
    <x v="1"/>
    <s v="High Risk"/>
  </r>
  <r>
    <n v="15646276"/>
    <n v="831"/>
    <x v="0"/>
    <s v="Female"/>
    <x v="15"/>
    <n v="2"/>
    <n v="146033.62"/>
    <n v="1"/>
    <n v="1"/>
    <n v="0"/>
    <n v="191260.74"/>
    <x v="1"/>
    <n v="17"/>
    <n v="574"/>
    <n v="5"/>
    <n v="76"/>
    <n v="0.29411764705882354"/>
    <n v="9758"/>
    <x v="0"/>
    <x v="0"/>
    <s v="High Risk"/>
  </r>
  <r>
    <n v="15582180"/>
    <n v="561"/>
    <x v="0"/>
    <s v="Male"/>
    <x v="6"/>
    <n v="9"/>
    <n v="120268.13"/>
    <n v="1"/>
    <n v="1"/>
    <n v="1"/>
    <n v="173870.39"/>
    <x v="1"/>
    <n v="5"/>
    <n v="2428"/>
    <n v="9"/>
    <n v="156"/>
    <n v="1"/>
    <n v="12140"/>
    <x v="1"/>
    <x v="3"/>
    <s v="High Risk"/>
  </r>
  <r>
    <n v="15697095"/>
    <n v="705"/>
    <x v="1"/>
    <s v="Male"/>
    <x v="17"/>
    <n v="7"/>
    <n v="0"/>
    <n v="2"/>
    <n v="1"/>
    <n v="0"/>
    <n v="117273.35"/>
    <x v="1"/>
    <n v="26"/>
    <n v="3837"/>
    <n v="1"/>
    <n v="87"/>
    <n v="3.8461538461538464E-2"/>
    <n v="99762"/>
    <x v="0"/>
    <x v="1"/>
    <s v="High Risk"/>
  </r>
  <r>
    <n v="15748797"/>
    <n v="636"/>
    <x v="1"/>
    <s v="Female"/>
    <x v="19"/>
    <n v="0"/>
    <n v="0"/>
    <n v="1"/>
    <n v="1"/>
    <n v="0"/>
    <n v="92277.47"/>
    <x v="0"/>
    <n v="17"/>
    <n v="1760"/>
    <n v="6"/>
    <n v="178"/>
    <n v="0.35294117647058826"/>
    <n v="29920"/>
    <x v="2"/>
    <x v="0"/>
    <s v="High Risk"/>
  </r>
  <r>
    <n v="15754796"/>
    <n v="487"/>
    <x v="2"/>
    <s v="Female"/>
    <x v="17"/>
    <n v="4"/>
    <n v="135070.57999999999"/>
    <n v="2"/>
    <n v="1"/>
    <n v="1"/>
    <n v="44244.49"/>
    <x v="0"/>
    <n v="12"/>
    <n v="737"/>
    <n v="0"/>
    <n v="142"/>
    <n v="0"/>
    <n v="8844"/>
    <x v="2"/>
    <x v="2"/>
    <s v="High Risk"/>
  </r>
  <r>
    <n v="15628947"/>
    <n v="693"/>
    <x v="0"/>
    <s v="Female"/>
    <x v="16"/>
    <n v="3"/>
    <n v="0"/>
    <n v="2"/>
    <n v="0"/>
    <n v="0"/>
    <n v="78133.48"/>
    <x v="0"/>
    <n v="6"/>
    <n v="1838"/>
    <n v="4"/>
    <n v="155"/>
    <n v="0.66666666666666663"/>
    <n v="11028"/>
    <x v="0"/>
    <x v="2"/>
    <s v="High Risk"/>
  </r>
  <r>
    <n v="15775546"/>
    <n v="517"/>
    <x v="1"/>
    <s v="Female"/>
    <x v="6"/>
    <n v="5"/>
    <n v="0"/>
    <n v="2"/>
    <n v="1"/>
    <n v="0"/>
    <n v="103402.88"/>
    <x v="1"/>
    <n v="1"/>
    <n v="3959"/>
    <n v="4"/>
    <n v="152"/>
    <n v="1"/>
    <n v="3959"/>
    <x v="2"/>
    <x v="2"/>
    <s v="High Risk"/>
  </r>
  <r>
    <n v="15670481"/>
    <n v="684"/>
    <x v="0"/>
    <s v="Female"/>
    <x v="7"/>
    <n v="9"/>
    <n v="122550.05"/>
    <n v="2"/>
    <n v="0"/>
    <n v="1"/>
    <n v="137835.82"/>
    <x v="1"/>
    <n v="27"/>
    <n v="374"/>
    <n v="10"/>
    <n v="170"/>
    <n v="0.37037037037037035"/>
    <n v="10098"/>
    <x v="2"/>
    <x v="3"/>
    <s v="High Risk"/>
  </r>
  <r>
    <n v="15619029"/>
    <n v="620"/>
    <x v="1"/>
    <s v="Female"/>
    <x v="3"/>
    <n v="2"/>
    <n v="0"/>
    <n v="2"/>
    <n v="1"/>
    <n v="0"/>
    <n v="20670.099999999999"/>
    <x v="1"/>
    <n v="30"/>
    <n v="863"/>
    <n v="8"/>
    <n v="64"/>
    <n v="0.26666666666666666"/>
    <n v="25890"/>
    <x v="0"/>
    <x v="0"/>
    <s v="High Risk"/>
  </r>
  <r>
    <n v="15613282"/>
    <n v="757"/>
    <x v="0"/>
    <s v="Male"/>
    <x v="6"/>
    <n v="8"/>
    <n v="130306.49"/>
    <n v="1"/>
    <n v="1"/>
    <n v="0"/>
    <n v="77469.38"/>
    <x v="1"/>
    <n v="12"/>
    <n v="905"/>
    <n v="9"/>
    <n v="121"/>
    <n v="0.75"/>
    <n v="10860"/>
    <x v="0"/>
    <x v="1"/>
    <s v="High Risk"/>
  </r>
  <r>
    <n v="15721487"/>
    <n v="739"/>
    <x v="0"/>
    <s v="Female"/>
    <x v="7"/>
    <n v="6"/>
    <n v="0"/>
    <n v="1"/>
    <n v="1"/>
    <n v="1"/>
    <n v="57572.38"/>
    <x v="1"/>
    <n v="9"/>
    <n v="3846"/>
    <n v="10"/>
    <n v="22"/>
    <n v="1"/>
    <n v="34614"/>
    <x v="2"/>
    <x v="1"/>
    <s v="Low Risk"/>
  </r>
  <r>
    <n v="15797276"/>
    <n v="662"/>
    <x v="1"/>
    <s v="Female"/>
    <x v="1"/>
    <n v="4"/>
    <n v="90350.77"/>
    <n v="1"/>
    <n v="1"/>
    <n v="0"/>
    <n v="75884.649999999994"/>
    <x v="0"/>
    <n v="11"/>
    <n v="1933"/>
    <n v="7"/>
    <n v="49"/>
    <n v="0.63636363636363635"/>
    <n v="21263"/>
    <x v="1"/>
    <x v="2"/>
    <s v="Medium Risk"/>
  </r>
  <r>
    <n v="15612494"/>
    <n v="359"/>
    <x v="0"/>
    <s v="Female"/>
    <x v="4"/>
    <n v="6"/>
    <n v="128747.69"/>
    <n v="1"/>
    <n v="1"/>
    <n v="0"/>
    <n v="146955.71"/>
    <x v="0"/>
    <n v="22"/>
    <n v="1107"/>
    <n v="5"/>
    <n v="127"/>
    <n v="0.22727272727272727"/>
    <n v="24354"/>
    <x v="0"/>
    <x v="1"/>
    <s v="High Risk"/>
  </r>
  <r>
    <n v="15629617"/>
    <n v="572"/>
    <x v="1"/>
    <s v="Male"/>
    <x v="51"/>
    <n v="2"/>
    <n v="126873.52"/>
    <n v="1"/>
    <n v="0"/>
    <n v="1"/>
    <n v="67040.12"/>
    <x v="1"/>
    <n v="26"/>
    <n v="3635"/>
    <n v="2"/>
    <n v="100"/>
    <n v="7.6923076923076927E-2"/>
    <n v="94510"/>
    <x v="0"/>
    <x v="0"/>
    <s v="High Risk"/>
  </r>
  <r>
    <n v="15600821"/>
    <n v="721"/>
    <x v="0"/>
    <s v="Male"/>
    <x v="58"/>
    <n v="2"/>
    <n v="108424.19"/>
    <n v="1"/>
    <n v="1"/>
    <n v="1"/>
    <n v="178418.35"/>
    <x v="1"/>
    <n v="22"/>
    <n v="3289"/>
    <n v="10"/>
    <n v="119"/>
    <n v="0.45454545454545453"/>
    <n v="72358"/>
    <x v="1"/>
    <x v="0"/>
    <s v="High Risk"/>
  </r>
  <r>
    <n v="15579062"/>
    <n v="707"/>
    <x v="0"/>
    <s v="Male"/>
    <x v="15"/>
    <n v="9"/>
    <n v="0"/>
    <n v="2"/>
    <n v="0"/>
    <n v="0"/>
    <n v="30807.02"/>
    <x v="1"/>
    <n v="4"/>
    <n v="4959"/>
    <n v="3"/>
    <n v="120"/>
    <n v="0.75"/>
    <n v="19836"/>
    <x v="0"/>
    <x v="3"/>
    <s v="High Risk"/>
  </r>
  <r>
    <n v="15814268"/>
    <n v="444"/>
    <x v="0"/>
    <s v="Female"/>
    <x v="20"/>
    <n v="5"/>
    <n v="84350.07"/>
    <n v="1"/>
    <n v="1"/>
    <n v="0"/>
    <n v="143835.76"/>
    <x v="1"/>
    <n v="22"/>
    <n v="4402"/>
    <n v="2"/>
    <n v="57"/>
    <n v="9.0909090909090912E-2"/>
    <n v="96844"/>
    <x v="2"/>
    <x v="2"/>
    <s v="Medium Risk"/>
  </r>
  <r>
    <n v="15710164"/>
    <n v="523"/>
    <x v="0"/>
    <s v="Female"/>
    <x v="39"/>
    <n v="7"/>
    <n v="0"/>
    <n v="2"/>
    <n v="0"/>
    <n v="0"/>
    <n v="130883.9"/>
    <x v="0"/>
    <n v="1"/>
    <n v="4998"/>
    <n v="3"/>
    <n v="121"/>
    <n v="1"/>
    <n v="4998"/>
    <x v="0"/>
    <x v="1"/>
    <s v="High Risk"/>
  </r>
  <r>
    <n v="15693904"/>
    <n v="685"/>
    <x v="2"/>
    <s v="Female"/>
    <x v="33"/>
    <n v="4"/>
    <n v="84958.6"/>
    <n v="2"/>
    <n v="0"/>
    <n v="1"/>
    <n v="194343.72"/>
    <x v="1"/>
    <n v="2"/>
    <n v="2372"/>
    <n v="5"/>
    <n v="153"/>
    <n v="1"/>
    <n v="4744"/>
    <x v="0"/>
    <x v="2"/>
    <s v="High Risk"/>
  </r>
  <r>
    <n v="15588986"/>
    <n v="673"/>
    <x v="2"/>
    <s v="Female"/>
    <x v="6"/>
    <n v="4"/>
    <n v="99097.36"/>
    <n v="1"/>
    <n v="1"/>
    <n v="1"/>
    <n v="9796.69"/>
    <x v="1"/>
    <n v="9"/>
    <n v="1294"/>
    <n v="8"/>
    <n v="31"/>
    <n v="0.88888888888888884"/>
    <n v="11646"/>
    <x v="2"/>
    <x v="2"/>
    <s v="Medium Risk"/>
  </r>
  <r>
    <n v="15797733"/>
    <n v="503"/>
    <x v="2"/>
    <s v="Male"/>
    <x v="33"/>
    <n v="10"/>
    <n v="136622.54999999999"/>
    <n v="2"/>
    <n v="0"/>
    <n v="0"/>
    <n v="47310.239999999998"/>
    <x v="1"/>
    <n v="22"/>
    <n v="1529"/>
    <n v="3"/>
    <n v="24"/>
    <n v="0.13636363636363635"/>
    <n v="33638"/>
    <x v="0"/>
    <x v="3"/>
    <s v="Low Risk"/>
  </r>
  <r>
    <n v="15620507"/>
    <n v="485"/>
    <x v="2"/>
    <s v="Female"/>
    <x v="33"/>
    <n v="5"/>
    <n v="156771.68"/>
    <n v="1"/>
    <n v="1"/>
    <n v="1"/>
    <n v="141148.21"/>
    <x v="1"/>
    <n v="9"/>
    <n v="3504"/>
    <n v="5"/>
    <n v="52"/>
    <n v="0.55555555555555558"/>
    <n v="31536"/>
    <x v="2"/>
    <x v="2"/>
    <s v="Medium Risk"/>
  </r>
  <r>
    <n v="15685150"/>
    <n v="799"/>
    <x v="2"/>
    <s v="Male"/>
    <x v="34"/>
    <n v="7"/>
    <n v="167658.32999999999"/>
    <n v="2"/>
    <n v="1"/>
    <n v="1"/>
    <n v="111138.25"/>
    <x v="1"/>
    <n v="15"/>
    <n v="1076"/>
    <n v="3"/>
    <n v="48"/>
    <n v="0.2"/>
    <n v="16140"/>
    <x v="0"/>
    <x v="1"/>
    <s v="Medium Risk"/>
  </r>
  <r>
    <n v="15667651"/>
    <n v="585"/>
    <x v="1"/>
    <s v="Female"/>
    <x v="19"/>
    <n v="8"/>
    <n v="0"/>
    <n v="2"/>
    <n v="1"/>
    <n v="0"/>
    <n v="114182.07"/>
    <x v="1"/>
    <n v="16"/>
    <n v="3291"/>
    <n v="6"/>
    <n v="132"/>
    <n v="0.375"/>
    <n v="52656"/>
    <x v="0"/>
    <x v="1"/>
    <s v="High Risk"/>
  </r>
  <r>
    <n v="15774166"/>
    <n v="607"/>
    <x v="2"/>
    <s v="Female"/>
    <x v="9"/>
    <n v="2"/>
    <n v="109483.54"/>
    <n v="2"/>
    <n v="0"/>
    <n v="1"/>
    <n v="127560.77"/>
    <x v="1"/>
    <n v="20"/>
    <n v="2796"/>
    <n v="2"/>
    <n v="117"/>
    <n v="0.1"/>
    <n v="55920"/>
    <x v="1"/>
    <x v="0"/>
    <s v="High Risk"/>
  </r>
  <r>
    <n v="15649280"/>
    <n v="521"/>
    <x v="2"/>
    <s v="Female"/>
    <x v="20"/>
    <n v="9"/>
    <n v="134504.78"/>
    <n v="1"/>
    <n v="1"/>
    <n v="0"/>
    <n v="18082.060000000001"/>
    <x v="1"/>
    <n v="8"/>
    <n v="4094"/>
    <n v="4"/>
    <n v="43"/>
    <n v="0.5"/>
    <n v="32752"/>
    <x v="0"/>
    <x v="3"/>
    <s v="Medium Risk"/>
  </r>
  <r>
    <n v="15705657"/>
    <n v="535"/>
    <x v="0"/>
    <s v="Female"/>
    <x v="4"/>
    <n v="2"/>
    <n v="114427.86"/>
    <n v="1"/>
    <n v="1"/>
    <n v="1"/>
    <n v="136330.26"/>
    <x v="1"/>
    <n v="17"/>
    <n v="4307"/>
    <n v="10"/>
    <n v="151"/>
    <n v="0.58823529411764708"/>
    <n v="73219"/>
    <x v="0"/>
    <x v="0"/>
    <s v="High Risk"/>
  </r>
  <r>
    <n v="15753969"/>
    <n v="724"/>
    <x v="1"/>
    <s v="Male"/>
    <x v="13"/>
    <n v="5"/>
    <n v="83888.54"/>
    <n v="1"/>
    <n v="0"/>
    <n v="1"/>
    <n v="34121.81"/>
    <x v="1"/>
    <n v="22"/>
    <n v="1877"/>
    <n v="4"/>
    <n v="179"/>
    <n v="0.18181818181818182"/>
    <n v="41294"/>
    <x v="0"/>
    <x v="2"/>
    <s v="High Risk"/>
  </r>
  <r>
    <n v="15742378"/>
    <n v="520"/>
    <x v="2"/>
    <s v="Male"/>
    <x v="15"/>
    <n v="5"/>
    <n v="110029.77"/>
    <n v="1"/>
    <n v="1"/>
    <n v="0"/>
    <n v="56246.69"/>
    <x v="1"/>
    <n v="13"/>
    <n v="4616"/>
    <n v="2"/>
    <n v="86"/>
    <n v="0.15384615384615385"/>
    <n v="60008"/>
    <x v="0"/>
    <x v="2"/>
    <s v="High Risk"/>
  </r>
  <r>
    <n v="15794874"/>
    <n v="696"/>
    <x v="1"/>
    <s v="Male"/>
    <x v="1"/>
    <n v="9"/>
    <n v="127523.75"/>
    <n v="1"/>
    <n v="0"/>
    <n v="1"/>
    <n v="191417.42"/>
    <x v="1"/>
    <n v="15"/>
    <n v="462"/>
    <n v="2"/>
    <n v="104"/>
    <n v="0.13333333333333333"/>
    <n v="6930"/>
    <x v="0"/>
    <x v="3"/>
    <s v="High Risk"/>
  </r>
  <r>
    <n v="15589221"/>
    <n v="657"/>
    <x v="2"/>
    <s v="Male"/>
    <x v="33"/>
    <n v="1"/>
    <n v="139762.13"/>
    <n v="2"/>
    <n v="1"/>
    <n v="1"/>
    <n v="23317.88"/>
    <x v="1"/>
    <n v="1"/>
    <n v="4367"/>
    <n v="1"/>
    <n v="7"/>
    <n v="1"/>
    <n v="4367"/>
    <x v="0"/>
    <x v="0"/>
    <s v="Low Risk"/>
  </r>
  <r>
    <n v="15596671"/>
    <n v="603"/>
    <x v="1"/>
    <s v="Female"/>
    <x v="0"/>
    <n v="8"/>
    <n v="91611.12"/>
    <n v="1"/>
    <n v="0"/>
    <n v="0"/>
    <n v="144675.29999999999"/>
    <x v="0"/>
    <n v="7"/>
    <n v="626"/>
    <n v="0"/>
    <n v="29"/>
    <n v="0"/>
    <n v="4382"/>
    <x v="1"/>
    <x v="1"/>
    <s v="Low Risk"/>
  </r>
  <r>
    <n v="15583668"/>
    <n v="726"/>
    <x v="0"/>
    <s v="Female"/>
    <x v="0"/>
    <n v="2"/>
    <n v="109471.79"/>
    <n v="1"/>
    <n v="0"/>
    <n v="1"/>
    <n v="175161.05"/>
    <x v="1"/>
    <n v="8"/>
    <n v="1701"/>
    <n v="4"/>
    <n v="164"/>
    <n v="0.5"/>
    <n v="13608"/>
    <x v="1"/>
    <x v="0"/>
    <s v="High Risk"/>
  </r>
  <r>
    <n v="15710206"/>
    <n v="591"/>
    <x v="0"/>
    <s v="Female"/>
    <x v="2"/>
    <n v="4"/>
    <n v="150500.64000000001"/>
    <n v="1"/>
    <n v="1"/>
    <n v="0"/>
    <n v="14928.8"/>
    <x v="1"/>
    <n v="3"/>
    <n v="223"/>
    <n v="2"/>
    <n v="55"/>
    <n v="0.66666666666666663"/>
    <n v="669"/>
    <x v="2"/>
    <x v="2"/>
    <s v="Medium Risk"/>
  </r>
  <r>
    <n v="15799966"/>
    <n v="792"/>
    <x v="2"/>
    <s v="Female"/>
    <x v="49"/>
    <n v="9"/>
    <n v="101609.77"/>
    <n v="1"/>
    <n v="0"/>
    <n v="0"/>
    <n v="161479.19"/>
    <x v="0"/>
    <n v="25"/>
    <n v="4101"/>
    <n v="10"/>
    <n v="86"/>
    <n v="0.4"/>
    <n v="102525"/>
    <x v="2"/>
    <x v="3"/>
    <s v="High Risk"/>
  </r>
  <r>
    <n v="15794560"/>
    <n v="550"/>
    <x v="0"/>
    <s v="Male"/>
    <x v="38"/>
    <n v="5"/>
    <n v="0"/>
    <n v="1"/>
    <n v="1"/>
    <n v="1"/>
    <n v="133501.94"/>
    <x v="1"/>
    <n v="1"/>
    <n v="871"/>
    <n v="9"/>
    <n v="49"/>
    <n v="1"/>
    <n v="871"/>
    <x v="1"/>
    <x v="2"/>
    <s v="Medium Risk"/>
  </r>
  <r>
    <n v="15626485"/>
    <n v="601"/>
    <x v="0"/>
    <s v="Female"/>
    <x v="28"/>
    <n v="8"/>
    <n v="78892.23"/>
    <n v="1"/>
    <n v="1"/>
    <n v="1"/>
    <n v="23703.52"/>
    <x v="1"/>
    <n v="7"/>
    <n v="3863"/>
    <n v="6"/>
    <n v="90"/>
    <n v="0.8571428571428571"/>
    <n v="27041"/>
    <x v="0"/>
    <x v="1"/>
    <s v="High Risk"/>
  </r>
  <r>
    <n v="15703143"/>
    <n v="820"/>
    <x v="0"/>
    <s v="Female"/>
    <x v="6"/>
    <n v="3"/>
    <n v="82344.84"/>
    <n v="1"/>
    <n v="0"/>
    <n v="1"/>
    <n v="115985.38"/>
    <x v="1"/>
    <n v="8"/>
    <n v="4373"/>
    <n v="7"/>
    <n v="62"/>
    <n v="0.875"/>
    <n v="34984"/>
    <x v="1"/>
    <x v="2"/>
    <s v="High Risk"/>
  </r>
  <r>
    <n v="15809772"/>
    <n v="667"/>
    <x v="0"/>
    <s v="Male"/>
    <x v="36"/>
    <n v="2"/>
    <n v="0"/>
    <n v="1"/>
    <n v="1"/>
    <n v="0"/>
    <n v="43229.2"/>
    <x v="1"/>
    <n v="28"/>
    <n v="3913"/>
    <n v="7"/>
    <n v="177"/>
    <n v="0.25"/>
    <n v="109564"/>
    <x v="0"/>
    <x v="0"/>
    <s v="High Risk"/>
  </r>
  <r>
    <n v="15687959"/>
    <n v="573"/>
    <x v="1"/>
    <s v="Female"/>
    <x v="4"/>
    <n v="4"/>
    <n v="0"/>
    <n v="1"/>
    <n v="1"/>
    <n v="1"/>
    <n v="94862.93"/>
    <x v="1"/>
    <n v="20"/>
    <n v="4839"/>
    <n v="10"/>
    <n v="138"/>
    <n v="0.5"/>
    <n v="96780"/>
    <x v="0"/>
    <x v="2"/>
    <s v="High Risk"/>
  </r>
  <r>
    <n v="15585282"/>
    <n v="755"/>
    <x v="0"/>
    <s v="Male"/>
    <x v="46"/>
    <n v="1"/>
    <n v="127706.33"/>
    <n v="2"/>
    <n v="0"/>
    <n v="1"/>
    <n v="142377.69"/>
    <x v="1"/>
    <n v="15"/>
    <n v="4360"/>
    <n v="2"/>
    <n v="149"/>
    <n v="0.13333333333333333"/>
    <n v="65400"/>
    <x v="2"/>
    <x v="0"/>
    <s v="High Risk"/>
  </r>
  <r>
    <n v="15714993"/>
    <n v="552"/>
    <x v="0"/>
    <s v="Female"/>
    <x v="1"/>
    <n v="9"/>
    <n v="124349.34"/>
    <n v="1"/>
    <n v="1"/>
    <n v="0"/>
    <n v="135635.25"/>
    <x v="1"/>
    <n v="21"/>
    <n v="4288"/>
    <n v="4"/>
    <n v="69"/>
    <n v="0.19047619047619047"/>
    <n v="90048"/>
    <x v="0"/>
    <x v="3"/>
    <s v="High Risk"/>
  </r>
  <r>
    <n v="15596021"/>
    <n v="598"/>
    <x v="1"/>
    <s v="Male"/>
    <x v="4"/>
    <n v="8"/>
    <n v="0"/>
    <n v="2"/>
    <n v="1"/>
    <n v="0"/>
    <n v="148487.9"/>
    <x v="1"/>
    <n v="17"/>
    <n v="1487"/>
    <n v="3"/>
    <n v="35"/>
    <n v="0.17647058823529413"/>
    <n v="25279"/>
    <x v="1"/>
    <x v="1"/>
    <s v="Medium Risk"/>
  </r>
  <r>
    <n v="15646615"/>
    <n v="576"/>
    <x v="2"/>
    <s v="Male"/>
    <x v="34"/>
    <n v="1"/>
    <n v="119336.29"/>
    <n v="2"/>
    <n v="0"/>
    <n v="1"/>
    <n v="58976.85"/>
    <x v="1"/>
    <n v="23"/>
    <n v="1940"/>
    <n v="0"/>
    <n v="93"/>
    <n v="0"/>
    <n v="44620"/>
    <x v="1"/>
    <x v="0"/>
    <s v="High Risk"/>
  </r>
  <r>
    <n v="15742632"/>
    <n v="670"/>
    <x v="0"/>
    <s v="Female"/>
    <x v="8"/>
    <n v="9"/>
    <n v="0"/>
    <n v="1"/>
    <n v="0"/>
    <n v="1"/>
    <n v="76254.83"/>
    <x v="1"/>
    <n v="25"/>
    <n v="4748"/>
    <n v="0"/>
    <n v="125"/>
    <n v="0"/>
    <n v="118700"/>
    <x v="0"/>
    <x v="3"/>
    <s v="High Risk"/>
  </r>
  <r>
    <n v="15574068"/>
    <n v="504"/>
    <x v="2"/>
    <s v="Male"/>
    <x v="27"/>
    <n v="9"/>
    <n v="104217.3"/>
    <n v="1"/>
    <n v="0"/>
    <n v="0"/>
    <n v="55857.48"/>
    <x v="0"/>
    <n v="16"/>
    <n v="606"/>
    <n v="4"/>
    <n v="98"/>
    <n v="0.25"/>
    <n v="9696"/>
    <x v="0"/>
    <x v="3"/>
    <s v="High Risk"/>
  </r>
  <r>
    <n v="15806967"/>
    <n v="778"/>
    <x v="0"/>
    <s v="Female"/>
    <x v="35"/>
    <n v="7"/>
    <n v="0"/>
    <n v="1"/>
    <n v="1"/>
    <n v="1"/>
    <n v="77867.23"/>
    <x v="1"/>
    <n v="26"/>
    <n v="2728"/>
    <n v="5"/>
    <n v="95"/>
    <n v="0.19230769230769232"/>
    <n v="70928"/>
    <x v="0"/>
    <x v="1"/>
    <s v="High Risk"/>
  </r>
  <r>
    <n v="15796334"/>
    <n v="558"/>
    <x v="2"/>
    <s v="Male"/>
    <x v="2"/>
    <n v="10"/>
    <n v="144757.01999999999"/>
    <n v="1"/>
    <n v="1"/>
    <n v="0"/>
    <n v="22878.16"/>
    <x v="0"/>
    <n v="4"/>
    <n v="393"/>
    <n v="1"/>
    <n v="117"/>
    <n v="0.25"/>
    <n v="1572"/>
    <x v="0"/>
    <x v="3"/>
    <s v="High Risk"/>
  </r>
  <r>
    <n v="15688713"/>
    <n v="627"/>
    <x v="1"/>
    <s v="Male"/>
    <x v="4"/>
    <n v="6"/>
    <n v="0"/>
    <n v="1"/>
    <n v="1"/>
    <n v="1"/>
    <n v="114469.55"/>
    <x v="1"/>
    <n v="5"/>
    <n v="4903"/>
    <n v="5"/>
    <n v="92"/>
    <n v="1"/>
    <n v="24515"/>
    <x v="0"/>
    <x v="1"/>
    <s v="High Risk"/>
  </r>
  <r>
    <n v="15796179"/>
    <n v="683"/>
    <x v="0"/>
    <s v="Male"/>
    <x v="3"/>
    <n v="8"/>
    <n v="0"/>
    <n v="1"/>
    <n v="1"/>
    <n v="0"/>
    <n v="96754.8"/>
    <x v="1"/>
    <n v="3"/>
    <n v="1438"/>
    <n v="8"/>
    <n v="70"/>
    <n v="1"/>
    <n v="4314"/>
    <x v="2"/>
    <x v="1"/>
    <s v="High Risk"/>
  </r>
  <r>
    <n v="15598751"/>
    <n v="556"/>
    <x v="0"/>
    <s v="Female"/>
    <x v="3"/>
    <n v="6"/>
    <n v="0"/>
    <n v="3"/>
    <n v="0"/>
    <n v="0"/>
    <n v="125154.57"/>
    <x v="0"/>
    <n v="28"/>
    <n v="2421"/>
    <n v="0"/>
    <n v="75"/>
    <n v="0"/>
    <n v="67788"/>
    <x v="0"/>
    <x v="1"/>
    <s v="High Risk"/>
  </r>
  <r>
    <n v="15703019"/>
    <n v="583"/>
    <x v="0"/>
    <s v="Female"/>
    <x v="16"/>
    <n v="10"/>
    <n v="0"/>
    <n v="2"/>
    <n v="0"/>
    <n v="1"/>
    <n v="113597.64"/>
    <x v="1"/>
    <n v="19"/>
    <n v="3692"/>
    <n v="10"/>
    <n v="178"/>
    <n v="0.52631578947368418"/>
    <n v="70148"/>
    <x v="1"/>
    <x v="3"/>
    <s v="High Risk"/>
  </r>
  <r>
    <n v="15646302"/>
    <n v="705"/>
    <x v="0"/>
    <s v="Female"/>
    <x v="9"/>
    <n v="7"/>
    <n v="100169.51"/>
    <n v="1"/>
    <n v="1"/>
    <n v="0"/>
    <n v="121408.55"/>
    <x v="1"/>
    <n v="18"/>
    <n v="1969"/>
    <n v="7"/>
    <n v="63"/>
    <n v="0.3888888888888889"/>
    <n v="35442"/>
    <x v="1"/>
    <x v="1"/>
    <s v="High Risk"/>
  </r>
  <r>
    <n v="15680855"/>
    <n v="637"/>
    <x v="0"/>
    <s v="Male"/>
    <x v="19"/>
    <n v="2"/>
    <n v="145731.82999999999"/>
    <n v="1"/>
    <n v="0"/>
    <n v="1"/>
    <n v="109219.43"/>
    <x v="1"/>
    <n v="5"/>
    <n v="4190"/>
    <n v="5"/>
    <n v="3"/>
    <n v="1"/>
    <n v="20950"/>
    <x v="2"/>
    <x v="0"/>
    <s v="Low Risk"/>
  </r>
  <r>
    <n v="15697311"/>
    <n v="697"/>
    <x v="1"/>
    <s v="Male"/>
    <x v="27"/>
    <n v="5"/>
    <n v="110802.03"/>
    <n v="1"/>
    <n v="1"/>
    <n v="1"/>
    <n v="50230.31"/>
    <x v="0"/>
    <n v="7"/>
    <n v="943"/>
    <n v="0"/>
    <n v="73"/>
    <n v="0"/>
    <n v="6601"/>
    <x v="0"/>
    <x v="2"/>
    <s v="High Risk"/>
  </r>
  <r>
    <n v="15585367"/>
    <n v="555"/>
    <x v="2"/>
    <s v="Female"/>
    <x v="17"/>
    <n v="4"/>
    <n v="120392.99"/>
    <n v="1"/>
    <n v="1"/>
    <n v="0"/>
    <n v="177719.88"/>
    <x v="0"/>
    <n v="6"/>
    <n v="2294"/>
    <n v="3"/>
    <n v="13"/>
    <n v="0.5"/>
    <n v="13764"/>
    <x v="0"/>
    <x v="2"/>
    <s v="Low Risk"/>
  </r>
  <r>
    <n v="15726556"/>
    <n v="594"/>
    <x v="2"/>
    <s v="Female"/>
    <x v="28"/>
    <n v="6"/>
    <n v="135067.51999999999"/>
    <n v="2"/>
    <n v="0"/>
    <n v="0"/>
    <n v="131211.85999999999"/>
    <x v="1"/>
    <n v="15"/>
    <n v="3686"/>
    <n v="9"/>
    <n v="52"/>
    <n v="0.6"/>
    <n v="55290"/>
    <x v="0"/>
    <x v="1"/>
    <s v="Medium Risk"/>
  </r>
  <r>
    <n v="15676242"/>
    <n v="632"/>
    <x v="1"/>
    <s v="Male"/>
    <x v="8"/>
    <n v="3"/>
    <n v="136556.44"/>
    <n v="1"/>
    <n v="1"/>
    <n v="0"/>
    <n v="82152.83"/>
    <x v="0"/>
    <n v="22"/>
    <n v="3293"/>
    <n v="3"/>
    <n v="93"/>
    <n v="0.13636363636363635"/>
    <n v="72446"/>
    <x v="1"/>
    <x v="2"/>
    <s v="High Risk"/>
  </r>
  <r>
    <n v="15684198"/>
    <n v="551"/>
    <x v="0"/>
    <s v="Female"/>
    <x v="16"/>
    <n v="10"/>
    <n v="0"/>
    <n v="2"/>
    <n v="1"/>
    <n v="1"/>
    <n v="216.27"/>
    <x v="1"/>
    <n v="30"/>
    <n v="3621"/>
    <n v="10"/>
    <n v="84"/>
    <n v="0.33333333333333331"/>
    <n v="108630"/>
    <x v="0"/>
    <x v="3"/>
    <s v="High Risk"/>
  </r>
  <r>
    <n v="15774882"/>
    <n v="687"/>
    <x v="0"/>
    <s v="Female"/>
    <x v="12"/>
    <n v="3"/>
    <n v="99587.43"/>
    <n v="1"/>
    <n v="1"/>
    <n v="1"/>
    <n v="1713.1"/>
    <x v="0"/>
    <n v="17"/>
    <n v="4868"/>
    <n v="7"/>
    <n v="26"/>
    <n v="0.41176470588235292"/>
    <n v="82756"/>
    <x v="0"/>
    <x v="2"/>
    <s v="Low Risk"/>
  </r>
  <r>
    <n v="15714227"/>
    <n v="672"/>
    <x v="0"/>
    <s v="Female"/>
    <x v="47"/>
    <n v="7"/>
    <n v="0"/>
    <n v="1"/>
    <n v="1"/>
    <n v="1"/>
    <n v="136910.18"/>
    <x v="1"/>
    <n v="29"/>
    <n v="1671"/>
    <n v="5"/>
    <n v="45"/>
    <n v="0.17241379310344829"/>
    <n v="48459"/>
    <x v="2"/>
    <x v="1"/>
    <s v="Medium Risk"/>
  </r>
  <r>
    <n v="15608653"/>
    <n v="521"/>
    <x v="1"/>
    <s v="Female"/>
    <x v="10"/>
    <n v="7"/>
    <n v="70731.070000000007"/>
    <n v="1"/>
    <n v="1"/>
    <n v="1"/>
    <n v="20243.97"/>
    <x v="0"/>
    <n v="24"/>
    <n v="1770"/>
    <n v="7"/>
    <n v="133"/>
    <n v="0.29166666666666669"/>
    <n v="42480"/>
    <x v="1"/>
    <x v="1"/>
    <s v="High Risk"/>
  </r>
  <r>
    <n v="15784280"/>
    <n v="686"/>
    <x v="2"/>
    <s v="Male"/>
    <x v="12"/>
    <n v="2"/>
    <n v="109342.82"/>
    <n v="2"/>
    <n v="0"/>
    <n v="1"/>
    <n v="86043.27"/>
    <x v="1"/>
    <n v="12"/>
    <n v="1390"/>
    <n v="5"/>
    <n v="26"/>
    <n v="0.41666666666666669"/>
    <n v="16680"/>
    <x v="2"/>
    <x v="0"/>
    <s v="Low Risk"/>
  </r>
  <r>
    <n v="15789546"/>
    <n v="639"/>
    <x v="1"/>
    <s v="Male"/>
    <x v="34"/>
    <n v="8"/>
    <n v="0"/>
    <n v="2"/>
    <n v="1"/>
    <n v="0"/>
    <n v="126561.07"/>
    <x v="1"/>
    <n v="1"/>
    <n v="872"/>
    <n v="5"/>
    <n v="61"/>
    <n v="1"/>
    <n v="872"/>
    <x v="1"/>
    <x v="1"/>
    <s v="High Risk"/>
  </r>
  <r>
    <n v="15590320"/>
    <n v="850"/>
    <x v="0"/>
    <s v="Male"/>
    <x v="26"/>
    <n v="4"/>
    <n v="0"/>
    <n v="2"/>
    <n v="0"/>
    <n v="1"/>
    <n v="64350.8"/>
    <x v="1"/>
    <n v="1"/>
    <n v="3432"/>
    <n v="5"/>
    <n v="11"/>
    <n v="1"/>
    <n v="3432"/>
    <x v="2"/>
    <x v="2"/>
    <s v="Low Risk"/>
  </r>
  <r>
    <n v="15678385"/>
    <n v="465"/>
    <x v="0"/>
    <s v="Male"/>
    <x v="11"/>
    <n v="2"/>
    <n v="78247.31"/>
    <n v="2"/>
    <n v="1"/>
    <n v="1"/>
    <n v="10472.31"/>
    <x v="1"/>
    <n v="30"/>
    <n v="660"/>
    <n v="9"/>
    <n v="117"/>
    <n v="0.3"/>
    <n v="19800"/>
    <x v="0"/>
    <x v="0"/>
    <s v="High Risk"/>
  </r>
  <r>
    <n v="15571778"/>
    <n v="817"/>
    <x v="0"/>
    <s v="Female"/>
    <x v="30"/>
    <n v="10"/>
    <n v="117561.49"/>
    <n v="1"/>
    <n v="1"/>
    <n v="0"/>
    <n v="95941.55"/>
    <x v="0"/>
    <n v="14"/>
    <n v="4325"/>
    <n v="8"/>
    <n v="68"/>
    <n v="0.5714285714285714"/>
    <n v="60550"/>
    <x v="0"/>
    <x v="3"/>
    <s v="High Risk"/>
  </r>
  <r>
    <n v="15657085"/>
    <n v="578"/>
    <x v="0"/>
    <s v="Male"/>
    <x v="51"/>
    <n v="10"/>
    <n v="88980.32"/>
    <n v="1"/>
    <n v="1"/>
    <n v="1"/>
    <n v="125222.36"/>
    <x v="1"/>
    <n v="6"/>
    <n v="2965"/>
    <n v="7"/>
    <n v="20"/>
    <n v="1"/>
    <n v="17790"/>
    <x v="0"/>
    <x v="3"/>
    <s v="Low Risk"/>
  </r>
  <r>
    <n v="15640627"/>
    <n v="611"/>
    <x v="1"/>
    <s v="Male"/>
    <x v="10"/>
    <n v="4"/>
    <n v="0"/>
    <n v="2"/>
    <n v="1"/>
    <n v="0"/>
    <n v="170950.58"/>
    <x v="1"/>
    <n v="25"/>
    <n v="836"/>
    <n v="4"/>
    <n v="67"/>
    <n v="0.16"/>
    <n v="20900"/>
    <x v="0"/>
    <x v="2"/>
    <s v="High Risk"/>
  </r>
  <r>
    <n v="15566211"/>
    <n v="616"/>
    <x v="2"/>
    <s v="Female"/>
    <x v="1"/>
    <n v="1"/>
    <n v="103560.57"/>
    <n v="1"/>
    <n v="1"/>
    <n v="0"/>
    <n v="236.45"/>
    <x v="0"/>
    <n v="9"/>
    <n v="2399"/>
    <n v="7"/>
    <n v="170"/>
    <n v="0.77777777777777779"/>
    <n v="21591"/>
    <x v="0"/>
    <x v="0"/>
    <s v="High Risk"/>
  </r>
  <r>
    <n v="15669293"/>
    <n v="517"/>
    <x v="0"/>
    <s v="Male"/>
    <x v="24"/>
    <n v="5"/>
    <n v="113308.84"/>
    <n v="1"/>
    <n v="0"/>
    <n v="1"/>
    <n v="31517.16"/>
    <x v="1"/>
    <n v="26"/>
    <n v="2695"/>
    <n v="8"/>
    <n v="28"/>
    <n v="0.30769230769230771"/>
    <n v="70070"/>
    <x v="2"/>
    <x v="2"/>
    <s v="Low Risk"/>
  </r>
  <r>
    <n v="15595067"/>
    <n v="637"/>
    <x v="1"/>
    <s v="Female"/>
    <x v="20"/>
    <n v="6"/>
    <n v="0"/>
    <n v="2"/>
    <n v="1"/>
    <n v="1"/>
    <n v="181610.6"/>
    <x v="1"/>
    <n v="2"/>
    <n v="2937"/>
    <n v="5"/>
    <n v="180"/>
    <n v="1"/>
    <n v="5874"/>
    <x v="0"/>
    <x v="1"/>
    <s v="High Risk"/>
  </r>
  <r>
    <n v="15753566"/>
    <n v="806"/>
    <x v="0"/>
    <s v="Female"/>
    <x v="15"/>
    <n v="3"/>
    <n v="63763.49"/>
    <n v="1"/>
    <n v="1"/>
    <n v="0"/>
    <n v="156593.09"/>
    <x v="1"/>
    <n v="21"/>
    <n v="1724"/>
    <n v="9"/>
    <n v="110"/>
    <n v="0.42857142857142855"/>
    <n v="36204"/>
    <x v="1"/>
    <x v="2"/>
    <s v="High Risk"/>
  </r>
  <r>
    <n v="15650391"/>
    <n v="633"/>
    <x v="0"/>
    <s v="Female"/>
    <x v="6"/>
    <n v="7"/>
    <n v="169988.35"/>
    <n v="1"/>
    <n v="1"/>
    <n v="0"/>
    <n v="4272"/>
    <x v="1"/>
    <n v="2"/>
    <n v="1484"/>
    <n v="10"/>
    <n v="53"/>
    <n v="1"/>
    <n v="2968"/>
    <x v="1"/>
    <x v="1"/>
    <s v="Medium Risk"/>
  </r>
  <r>
    <n v="15681843"/>
    <n v="624"/>
    <x v="2"/>
    <s v="Female"/>
    <x v="12"/>
    <n v="0"/>
    <n v="180303.24"/>
    <n v="2"/>
    <n v="1"/>
    <n v="0"/>
    <n v="163587.9"/>
    <x v="1"/>
    <n v="4"/>
    <n v="297"/>
    <n v="3"/>
    <n v="101"/>
    <n v="0.75"/>
    <n v="1188"/>
    <x v="0"/>
    <x v="0"/>
    <s v="High Risk"/>
  </r>
  <r>
    <n v="15814846"/>
    <n v="691"/>
    <x v="0"/>
    <s v="Male"/>
    <x v="37"/>
    <n v="3"/>
    <n v="0"/>
    <n v="1"/>
    <n v="1"/>
    <n v="0"/>
    <n v="175843.68"/>
    <x v="0"/>
    <n v="1"/>
    <n v="1170"/>
    <n v="10"/>
    <n v="108"/>
    <n v="1"/>
    <n v="1170"/>
    <x v="1"/>
    <x v="2"/>
    <s v="High Risk"/>
  </r>
  <r>
    <n v="15670374"/>
    <n v="819"/>
    <x v="2"/>
    <s v="Female"/>
    <x v="23"/>
    <n v="1"/>
    <n v="120656.86"/>
    <n v="4"/>
    <n v="0"/>
    <n v="0"/>
    <n v="166164.29999999999"/>
    <x v="0"/>
    <n v="23"/>
    <n v="4679"/>
    <n v="7"/>
    <n v="83"/>
    <n v="0.30434782608695654"/>
    <n v="107617"/>
    <x v="2"/>
    <x v="0"/>
    <s v="High Risk"/>
  </r>
  <r>
    <n v="15762332"/>
    <n v="568"/>
    <x v="2"/>
    <s v="Female"/>
    <x v="8"/>
    <n v="1"/>
    <n v="61592.14"/>
    <n v="2"/>
    <n v="1"/>
    <n v="1"/>
    <n v="61796.639999999999"/>
    <x v="1"/>
    <n v="5"/>
    <n v="1315"/>
    <n v="5"/>
    <n v="127"/>
    <n v="1"/>
    <n v="6575"/>
    <x v="0"/>
    <x v="0"/>
    <s v="High Risk"/>
  </r>
  <r>
    <n v="15700223"/>
    <n v="806"/>
    <x v="0"/>
    <s v="Male"/>
    <x v="36"/>
    <n v="4"/>
    <n v="164701.68"/>
    <n v="1"/>
    <n v="1"/>
    <n v="1"/>
    <n v="21439.49"/>
    <x v="1"/>
    <n v="17"/>
    <n v="427"/>
    <n v="10"/>
    <n v="150"/>
    <n v="0.58823529411764708"/>
    <n v="7259"/>
    <x v="0"/>
    <x v="2"/>
    <s v="High Risk"/>
  </r>
  <r>
    <n v="15729956"/>
    <n v="726"/>
    <x v="1"/>
    <s v="Female"/>
    <x v="28"/>
    <n v="1"/>
    <n v="80780.160000000003"/>
    <n v="1"/>
    <n v="1"/>
    <n v="1"/>
    <n v="19225.849999999999"/>
    <x v="1"/>
    <n v="19"/>
    <n v="700"/>
    <n v="8"/>
    <n v="91"/>
    <n v="0.42105263157894735"/>
    <n v="13300"/>
    <x v="2"/>
    <x v="0"/>
    <s v="High Risk"/>
  </r>
  <r>
    <n v="15594862"/>
    <n v="552"/>
    <x v="0"/>
    <s v="Male"/>
    <x v="18"/>
    <n v="8"/>
    <n v="0"/>
    <n v="2"/>
    <n v="0"/>
    <n v="0"/>
    <n v="132547.01999999999"/>
    <x v="1"/>
    <n v="12"/>
    <n v="3468"/>
    <n v="3"/>
    <n v="180"/>
    <n v="0.25"/>
    <n v="41616"/>
    <x v="2"/>
    <x v="1"/>
    <s v="High Risk"/>
  </r>
  <r>
    <n v="15598782"/>
    <n v="755"/>
    <x v="2"/>
    <s v="Female"/>
    <x v="33"/>
    <n v="6"/>
    <n v="154221.37"/>
    <n v="2"/>
    <n v="0"/>
    <n v="1"/>
    <n v="62688.55"/>
    <x v="1"/>
    <n v="19"/>
    <n v="3945"/>
    <n v="1"/>
    <n v="153"/>
    <n v="5.2631578947368418E-2"/>
    <n v="74955"/>
    <x v="0"/>
    <x v="1"/>
    <s v="High Risk"/>
  </r>
  <r>
    <n v="15745080"/>
    <n v="634"/>
    <x v="0"/>
    <s v="Male"/>
    <x v="28"/>
    <n v="8"/>
    <n v="0"/>
    <n v="1"/>
    <n v="1"/>
    <n v="0"/>
    <n v="21760.959999999999"/>
    <x v="1"/>
    <n v="3"/>
    <n v="3285"/>
    <n v="10"/>
    <n v="155"/>
    <n v="1"/>
    <n v="9855"/>
    <x v="1"/>
    <x v="1"/>
    <s v="High Risk"/>
  </r>
  <r>
    <n v="15703399"/>
    <n v="756"/>
    <x v="0"/>
    <s v="Female"/>
    <x v="28"/>
    <n v="5"/>
    <n v="101641.14"/>
    <n v="2"/>
    <n v="0"/>
    <n v="1"/>
    <n v="154460.68"/>
    <x v="1"/>
    <n v="21"/>
    <n v="1346"/>
    <n v="4"/>
    <n v="48"/>
    <n v="0.19047619047619047"/>
    <n v="28266"/>
    <x v="0"/>
    <x v="2"/>
    <s v="Medium Risk"/>
  </r>
  <r>
    <n v="15732175"/>
    <n v="776"/>
    <x v="0"/>
    <s v="Male"/>
    <x v="24"/>
    <n v="2"/>
    <n v="0"/>
    <n v="1"/>
    <n v="0"/>
    <n v="1"/>
    <n v="8065"/>
    <x v="1"/>
    <n v="28"/>
    <n v="3170"/>
    <n v="8"/>
    <n v="71"/>
    <n v="0.2857142857142857"/>
    <n v="88760"/>
    <x v="0"/>
    <x v="0"/>
    <s v="High Risk"/>
  </r>
  <r>
    <n v="15630725"/>
    <n v="649"/>
    <x v="0"/>
    <s v="Female"/>
    <x v="13"/>
    <n v="5"/>
    <n v="92786.66"/>
    <n v="1"/>
    <n v="1"/>
    <n v="0"/>
    <n v="173365.9"/>
    <x v="0"/>
    <n v="5"/>
    <n v="2414"/>
    <n v="1"/>
    <n v="1"/>
    <n v="0.2"/>
    <n v="12070"/>
    <x v="0"/>
    <x v="2"/>
    <s v="Low Risk"/>
  </r>
  <r>
    <n v="15640260"/>
    <n v="595"/>
    <x v="2"/>
    <s v="Male"/>
    <x v="15"/>
    <n v="8"/>
    <n v="131081.66"/>
    <n v="2"/>
    <n v="1"/>
    <n v="1"/>
    <n v="69428.789999999994"/>
    <x v="1"/>
    <n v="27"/>
    <n v="3851"/>
    <n v="0"/>
    <n v="62"/>
    <n v="0"/>
    <n v="103977"/>
    <x v="2"/>
    <x v="1"/>
    <s v="High Risk"/>
  </r>
  <r>
    <n v="15716822"/>
    <n v="646"/>
    <x v="0"/>
    <s v="Male"/>
    <x v="33"/>
    <n v="5"/>
    <n v="98014.74"/>
    <n v="1"/>
    <n v="1"/>
    <n v="1"/>
    <n v="12757.14"/>
    <x v="1"/>
    <n v="3"/>
    <n v="4114"/>
    <n v="1"/>
    <n v="43"/>
    <n v="0.33333333333333331"/>
    <n v="12342"/>
    <x v="0"/>
    <x v="2"/>
    <s v="Medium Risk"/>
  </r>
  <r>
    <n v="15583748"/>
    <n v="592"/>
    <x v="1"/>
    <s v="Male"/>
    <x v="16"/>
    <n v="8"/>
    <n v="0"/>
    <n v="2"/>
    <n v="1"/>
    <n v="0"/>
    <n v="180426.2"/>
    <x v="1"/>
    <n v="29"/>
    <n v="3156"/>
    <n v="9"/>
    <n v="94"/>
    <n v="0.31034482758620691"/>
    <n v="91524"/>
    <x v="2"/>
    <x v="1"/>
    <s v="High Risk"/>
  </r>
  <r>
    <n v="15605968"/>
    <n v="574"/>
    <x v="0"/>
    <s v="Male"/>
    <x v="28"/>
    <n v="8"/>
    <n v="97460.1"/>
    <n v="1"/>
    <n v="1"/>
    <n v="1"/>
    <n v="43093.67"/>
    <x v="1"/>
    <n v="5"/>
    <n v="1049"/>
    <n v="7"/>
    <n v="170"/>
    <n v="1"/>
    <n v="5245"/>
    <x v="1"/>
    <x v="1"/>
    <s v="High Risk"/>
  </r>
  <r>
    <n v="15790683"/>
    <n v="850"/>
    <x v="0"/>
    <s v="Male"/>
    <x v="18"/>
    <n v="1"/>
    <n v="104077.19"/>
    <n v="2"/>
    <n v="0"/>
    <n v="1"/>
    <n v="68594"/>
    <x v="1"/>
    <n v="24"/>
    <n v="2130"/>
    <n v="1"/>
    <n v="164"/>
    <n v="4.1666666666666664E-2"/>
    <n v="51120"/>
    <x v="0"/>
    <x v="0"/>
    <s v="High Risk"/>
  </r>
  <r>
    <n v="15607713"/>
    <n v="850"/>
    <x v="1"/>
    <s v="Female"/>
    <x v="6"/>
    <n v="1"/>
    <n v="0"/>
    <n v="2"/>
    <n v="1"/>
    <n v="1"/>
    <n v="197996.65"/>
    <x v="1"/>
    <n v="7"/>
    <n v="978"/>
    <n v="1"/>
    <n v="22"/>
    <n v="0.14285714285714285"/>
    <n v="6846"/>
    <x v="1"/>
    <x v="0"/>
    <s v="Low Risk"/>
  </r>
  <r>
    <n v="15700212"/>
    <n v="475"/>
    <x v="0"/>
    <s v="Female"/>
    <x v="17"/>
    <n v="10"/>
    <n v="0"/>
    <n v="2"/>
    <n v="0"/>
    <n v="0"/>
    <n v="122953"/>
    <x v="0"/>
    <n v="10"/>
    <n v="1168"/>
    <n v="10"/>
    <n v="13"/>
    <n v="1"/>
    <n v="11680"/>
    <x v="0"/>
    <x v="3"/>
    <s v="Low Risk"/>
  </r>
  <r>
    <n v="15626710"/>
    <n v="642"/>
    <x v="0"/>
    <s v="Female"/>
    <x v="2"/>
    <n v="4"/>
    <n v="0"/>
    <n v="1"/>
    <n v="1"/>
    <n v="1"/>
    <n v="76821.240000000005"/>
    <x v="1"/>
    <n v="30"/>
    <n v="1202"/>
    <n v="1"/>
    <n v="170"/>
    <n v="3.3333333333333333E-2"/>
    <n v="36060"/>
    <x v="0"/>
    <x v="2"/>
    <s v="High Risk"/>
  </r>
  <r>
    <n v="15716491"/>
    <n v="710"/>
    <x v="1"/>
    <s v="Female"/>
    <x v="21"/>
    <n v="4"/>
    <n v="93656.95"/>
    <n v="1"/>
    <n v="0"/>
    <n v="1"/>
    <n v="141400.51"/>
    <x v="0"/>
    <n v="25"/>
    <n v="352"/>
    <n v="6"/>
    <n v="24"/>
    <n v="0.24"/>
    <n v="8800"/>
    <x v="0"/>
    <x v="2"/>
    <s v="Low Risk"/>
  </r>
  <r>
    <n v="15625824"/>
    <n v="596"/>
    <x v="1"/>
    <s v="Male"/>
    <x v="33"/>
    <n v="6"/>
    <n v="121345.88"/>
    <n v="4"/>
    <n v="1"/>
    <n v="0"/>
    <n v="41921.75"/>
    <x v="0"/>
    <n v="21"/>
    <n v="3404"/>
    <n v="5"/>
    <n v="179"/>
    <n v="0.23809523809523808"/>
    <n v="71484"/>
    <x v="0"/>
    <x v="1"/>
    <s v="High Risk"/>
  </r>
  <r>
    <n v="15617705"/>
    <n v="609"/>
    <x v="0"/>
    <s v="Female"/>
    <x v="2"/>
    <n v="8"/>
    <n v="141675.23000000001"/>
    <n v="1"/>
    <n v="0"/>
    <n v="1"/>
    <n v="175664.25"/>
    <x v="1"/>
    <n v="3"/>
    <n v="1193"/>
    <n v="6"/>
    <n v="7"/>
    <n v="1"/>
    <n v="3579"/>
    <x v="1"/>
    <x v="1"/>
    <s v="Low Risk"/>
  </r>
  <r>
    <n v="15761976"/>
    <n v="797"/>
    <x v="1"/>
    <s v="Female"/>
    <x v="8"/>
    <n v="8"/>
    <n v="0"/>
    <n v="2"/>
    <n v="1"/>
    <n v="0"/>
    <n v="117916.63"/>
    <x v="1"/>
    <n v="27"/>
    <n v="4124"/>
    <n v="5"/>
    <n v="15"/>
    <n v="0.18518518518518517"/>
    <n v="111348"/>
    <x v="0"/>
    <x v="1"/>
    <s v="Low Risk"/>
  </r>
  <r>
    <n v="15634891"/>
    <n v="504"/>
    <x v="2"/>
    <s v="Female"/>
    <x v="3"/>
    <n v="7"/>
    <n v="102365.49"/>
    <n v="1"/>
    <n v="1"/>
    <n v="0"/>
    <n v="194690.77"/>
    <x v="0"/>
    <n v="3"/>
    <n v="1515"/>
    <n v="0"/>
    <n v="20"/>
    <n v="0"/>
    <n v="4545"/>
    <x v="1"/>
    <x v="1"/>
    <s v="Low Risk"/>
  </r>
  <r>
    <n v="15744517"/>
    <n v="735"/>
    <x v="1"/>
    <s v="Male"/>
    <x v="5"/>
    <n v="9"/>
    <n v="0"/>
    <n v="1"/>
    <n v="0"/>
    <n v="0"/>
    <n v="166677.35"/>
    <x v="0"/>
    <n v="10"/>
    <n v="1411"/>
    <n v="8"/>
    <n v="144"/>
    <n v="0.8"/>
    <n v="14110"/>
    <x v="1"/>
    <x v="3"/>
    <s v="High Risk"/>
  </r>
  <r>
    <n v="15686963"/>
    <n v="680"/>
    <x v="1"/>
    <s v="Female"/>
    <x v="33"/>
    <n v="3"/>
    <n v="0"/>
    <n v="1"/>
    <n v="1"/>
    <n v="0"/>
    <n v="160131.57999999999"/>
    <x v="1"/>
    <n v="24"/>
    <n v="2318"/>
    <n v="5"/>
    <n v="149"/>
    <n v="0.20833333333333334"/>
    <n v="55632"/>
    <x v="0"/>
    <x v="2"/>
    <s v="High Risk"/>
  </r>
  <r>
    <n v="15808189"/>
    <n v="449"/>
    <x v="0"/>
    <s v="Male"/>
    <x v="37"/>
    <n v="6"/>
    <n v="0"/>
    <n v="2"/>
    <n v="0"/>
    <n v="1"/>
    <n v="123622"/>
    <x v="1"/>
    <n v="21"/>
    <n v="4984"/>
    <n v="3"/>
    <n v="180"/>
    <n v="0.14285714285714285"/>
    <n v="104664"/>
    <x v="0"/>
    <x v="1"/>
    <s v="High Risk"/>
  </r>
  <r>
    <n v="15580845"/>
    <n v="685"/>
    <x v="2"/>
    <s v="Male"/>
    <x v="38"/>
    <n v="7"/>
    <n v="101868.51"/>
    <n v="1"/>
    <n v="0"/>
    <n v="1"/>
    <n v="113483.96"/>
    <x v="1"/>
    <n v="14"/>
    <n v="4649"/>
    <n v="10"/>
    <n v="38"/>
    <n v="0.7142857142857143"/>
    <n v="65086"/>
    <x v="2"/>
    <x v="1"/>
    <s v="Medium Risk"/>
  </r>
  <r>
    <n v="15799156"/>
    <n v="569"/>
    <x v="1"/>
    <s v="Male"/>
    <x v="16"/>
    <n v="8"/>
    <n v="0"/>
    <n v="2"/>
    <n v="0"/>
    <n v="0"/>
    <n v="79618.789999999994"/>
    <x v="1"/>
    <n v="8"/>
    <n v="4539"/>
    <n v="9"/>
    <n v="163"/>
    <n v="1"/>
    <n v="36312"/>
    <x v="2"/>
    <x v="1"/>
    <s v="High Risk"/>
  </r>
  <r>
    <n v="15694296"/>
    <n v="631"/>
    <x v="0"/>
    <s v="Male"/>
    <x v="12"/>
    <n v="9"/>
    <n v="112392.45"/>
    <n v="2"/>
    <n v="1"/>
    <n v="0"/>
    <n v="24472.23"/>
    <x v="1"/>
    <n v="15"/>
    <n v="2941"/>
    <n v="10"/>
    <n v="120"/>
    <n v="0.66666666666666663"/>
    <n v="44115"/>
    <x v="1"/>
    <x v="3"/>
    <s v="High Risk"/>
  </r>
  <r>
    <n v="15677049"/>
    <n v="595"/>
    <x v="2"/>
    <s v="Female"/>
    <x v="11"/>
    <n v="7"/>
    <n v="106570.34"/>
    <n v="2"/>
    <n v="0"/>
    <n v="1"/>
    <n v="177025.79"/>
    <x v="1"/>
    <n v="4"/>
    <n v="3303"/>
    <n v="5"/>
    <n v="21"/>
    <n v="1"/>
    <n v="13212"/>
    <x v="0"/>
    <x v="1"/>
    <s v="Low Risk"/>
  </r>
  <r>
    <n v="15583595"/>
    <n v="461"/>
    <x v="0"/>
    <s v="Female"/>
    <x v="34"/>
    <n v="8"/>
    <n v="0"/>
    <n v="1"/>
    <n v="1"/>
    <n v="1"/>
    <n v="103349.74"/>
    <x v="1"/>
    <n v="17"/>
    <n v="1744"/>
    <n v="9"/>
    <n v="93"/>
    <n v="0.52941176470588236"/>
    <n v="29648"/>
    <x v="0"/>
    <x v="1"/>
    <s v="High Risk"/>
  </r>
  <r>
    <n v="15590146"/>
    <n v="630"/>
    <x v="0"/>
    <s v="Male"/>
    <x v="5"/>
    <n v="1"/>
    <n v="81947.759999999995"/>
    <n v="1"/>
    <n v="0"/>
    <n v="1"/>
    <n v="63606.22"/>
    <x v="0"/>
    <n v="19"/>
    <n v="2936"/>
    <n v="8"/>
    <n v="117"/>
    <n v="0.42105263157894735"/>
    <n v="55784"/>
    <x v="1"/>
    <x v="0"/>
    <s v="High Risk"/>
  </r>
  <r>
    <n v="15801548"/>
    <n v="661"/>
    <x v="0"/>
    <s v="Female"/>
    <x v="8"/>
    <n v="7"/>
    <n v="144162.29999999999"/>
    <n v="2"/>
    <n v="1"/>
    <n v="1"/>
    <n v="14490.79"/>
    <x v="1"/>
    <n v="2"/>
    <n v="2080"/>
    <n v="8"/>
    <n v="123"/>
    <n v="1"/>
    <n v="4160"/>
    <x v="0"/>
    <x v="1"/>
    <s v="High Risk"/>
  </r>
  <r>
    <n v="15660833"/>
    <n v="796"/>
    <x v="2"/>
    <s v="Male"/>
    <x v="2"/>
    <n v="5"/>
    <n v="86350.87"/>
    <n v="2"/>
    <n v="0"/>
    <n v="0"/>
    <n v="105080.53"/>
    <x v="1"/>
    <n v="1"/>
    <n v="1094"/>
    <n v="7"/>
    <n v="140"/>
    <n v="1"/>
    <n v="1094"/>
    <x v="1"/>
    <x v="2"/>
    <s v="High Risk"/>
  </r>
  <r>
    <n v="15762277"/>
    <n v="710"/>
    <x v="0"/>
    <s v="Male"/>
    <x v="40"/>
    <n v="5"/>
    <n v="158623.14000000001"/>
    <n v="1"/>
    <n v="0"/>
    <n v="0"/>
    <n v="83499.89"/>
    <x v="0"/>
    <n v="8"/>
    <n v="4916"/>
    <n v="10"/>
    <n v="166"/>
    <n v="1"/>
    <n v="39328"/>
    <x v="2"/>
    <x v="2"/>
    <s v="High Risk"/>
  </r>
  <r>
    <n v="15791302"/>
    <n v="741"/>
    <x v="0"/>
    <s v="Male"/>
    <x v="15"/>
    <n v="8"/>
    <n v="0"/>
    <n v="2"/>
    <n v="1"/>
    <n v="0"/>
    <n v="143598.70000000001"/>
    <x v="1"/>
    <n v="28"/>
    <n v="1374"/>
    <n v="6"/>
    <n v="36"/>
    <n v="0.21428571428571427"/>
    <n v="38472"/>
    <x v="0"/>
    <x v="1"/>
    <s v="Medium Risk"/>
  </r>
  <r>
    <n v="15798975"/>
    <n v="606"/>
    <x v="2"/>
    <s v="Male"/>
    <x v="36"/>
    <n v="4"/>
    <n v="132403.56"/>
    <n v="1"/>
    <n v="0"/>
    <n v="0"/>
    <n v="36091.910000000003"/>
    <x v="0"/>
    <n v="22"/>
    <n v="2029"/>
    <n v="5"/>
    <n v="152"/>
    <n v="0.22727272727272727"/>
    <n v="44638"/>
    <x v="0"/>
    <x v="2"/>
    <s v="High Risk"/>
  </r>
  <r>
    <n v="15599956"/>
    <n v="747"/>
    <x v="0"/>
    <s v="Male"/>
    <x v="7"/>
    <n v="10"/>
    <n v="0"/>
    <n v="2"/>
    <n v="0"/>
    <n v="0"/>
    <n v="13007.89"/>
    <x v="1"/>
    <n v="27"/>
    <n v="3505"/>
    <n v="0"/>
    <n v="141"/>
    <n v="0"/>
    <n v="94635"/>
    <x v="0"/>
    <x v="3"/>
    <s v="High Risk"/>
  </r>
  <r>
    <n v="15577274"/>
    <n v="549"/>
    <x v="2"/>
    <s v="Female"/>
    <x v="3"/>
    <n v="3"/>
    <n v="134985.66"/>
    <n v="1"/>
    <n v="1"/>
    <n v="0"/>
    <n v="6101.41"/>
    <x v="1"/>
    <n v="18"/>
    <n v="1072"/>
    <n v="2"/>
    <n v="26"/>
    <n v="0.1111111111111111"/>
    <n v="19296"/>
    <x v="0"/>
    <x v="2"/>
    <s v="Low Risk"/>
  </r>
  <r>
    <n v="15701200"/>
    <n v="576"/>
    <x v="0"/>
    <s v="Male"/>
    <x v="18"/>
    <n v="6"/>
    <n v="0"/>
    <n v="2"/>
    <n v="1"/>
    <n v="1"/>
    <n v="48314"/>
    <x v="1"/>
    <n v="14"/>
    <n v="4121"/>
    <n v="3"/>
    <n v="97"/>
    <n v="0.21428571428571427"/>
    <n v="57694"/>
    <x v="0"/>
    <x v="1"/>
    <s v="High Risk"/>
  </r>
  <r>
    <n v="15638149"/>
    <n v="528"/>
    <x v="0"/>
    <s v="Male"/>
    <x v="24"/>
    <n v="6"/>
    <n v="103772.45"/>
    <n v="1"/>
    <n v="1"/>
    <n v="0"/>
    <n v="197111.99"/>
    <x v="1"/>
    <n v="21"/>
    <n v="2214"/>
    <n v="9"/>
    <n v="106"/>
    <n v="0.42857142857142855"/>
    <n v="46494"/>
    <x v="0"/>
    <x v="1"/>
    <s v="High Risk"/>
  </r>
  <r>
    <n v="15786199"/>
    <n v="535"/>
    <x v="0"/>
    <s v="Male"/>
    <x v="19"/>
    <n v="2"/>
    <n v="133040.32000000001"/>
    <n v="1"/>
    <n v="1"/>
    <n v="1"/>
    <n v="110299.78"/>
    <x v="1"/>
    <n v="27"/>
    <n v="3468"/>
    <n v="1"/>
    <n v="121"/>
    <n v="3.7037037037037035E-2"/>
    <n v="93636"/>
    <x v="0"/>
    <x v="0"/>
    <s v="High Risk"/>
  </r>
  <r>
    <n v="15701765"/>
    <n v="575"/>
    <x v="1"/>
    <s v="Female"/>
    <x v="24"/>
    <n v="0"/>
    <n v="0"/>
    <n v="2"/>
    <n v="0"/>
    <n v="0"/>
    <n v="30114.32"/>
    <x v="1"/>
    <n v="21"/>
    <n v="3326"/>
    <n v="4"/>
    <n v="32"/>
    <n v="0.19047619047619047"/>
    <n v="69846"/>
    <x v="0"/>
    <x v="0"/>
    <s v="Medium Risk"/>
  </r>
  <r>
    <n v="15586974"/>
    <n v="656"/>
    <x v="0"/>
    <s v="Male"/>
    <x v="2"/>
    <n v="10"/>
    <n v="0"/>
    <n v="2"/>
    <n v="1"/>
    <n v="1"/>
    <n v="98894.64"/>
    <x v="1"/>
    <n v="26"/>
    <n v="3907"/>
    <n v="1"/>
    <n v="138"/>
    <n v="3.8461538461538464E-2"/>
    <n v="101582"/>
    <x v="0"/>
    <x v="3"/>
    <s v="High Risk"/>
  </r>
  <r>
    <n v="15729040"/>
    <n v="440"/>
    <x v="0"/>
    <s v="Male"/>
    <x v="0"/>
    <n v="2"/>
    <n v="0"/>
    <n v="2"/>
    <n v="1"/>
    <n v="0"/>
    <n v="49826.68"/>
    <x v="1"/>
    <n v="12"/>
    <n v="633"/>
    <n v="3"/>
    <n v="128"/>
    <n v="0.25"/>
    <n v="7596"/>
    <x v="0"/>
    <x v="0"/>
    <s v="High Risk"/>
  </r>
  <r>
    <n v="15788676"/>
    <n v="539"/>
    <x v="1"/>
    <s v="Male"/>
    <x v="16"/>
    <n v="8"/>
    <n v="71460.67"/>
    <n v="2"/>
    <n v="1"/>
    <n v="1"/>
    <n v="10074.049999999999"/>
    <x v="1"/>
    <n v="6"/>
    <n v="1067"/>
    <n v="4"/>
    <n v="135"/>
    <n v="0.66666666666666663"/>
    <n v="6402"/>
    <x v="1"/>
    <x v="1"/>
    <s v="High Risk"/>
  </r>
  <r>
    <n v="15602497"/>
    <n v="850"/>
    <x v="1"/>
    <s v="Male"/>
    <x v="2"/>
    <n v="6"/>
    <n v="133214.13"/>
    <n v="1"/>
    <n v="0"/>
    <n v="1"/>
    <n v="20769.88"/>
    <x v="1"/>
    <n v="7"/>
    <n v="2159"/>
    <n v="3"/>
    <n v="176"/>
    <n v="0.42857142857142855"/>
    <n v="15113"/>
    <x v="0"/>
    <x v="1"/>
    <s v="High Risk"/>
  </r>
  <r>
    <n v="15701333"/>
    <n v="646"/>
    <x v="0"/>
    <s v="Female"/>
    <x v="24"/>
    <n v="7"/>
    <n v="96558.66"/>
    <n v="1"/>
    <n v="0"/>
    <n v="0"/>
    <n v="163427.18"/>
    <x v="1"/>
    <n v="6"/>
    <n v="292"/>
    <n v="9"/>
    <n v="81"/>
    <n v="1"/>
    <n v="1752"/>
    <x v="1"/>
    <x v="1"/>
    <s v="High Risk"/>
  </r>
  <r>
    <n v="15812071"/>
    <n v="744"/>
    <x v="0"/>
    <s v="Male"/>
    <x v="41"/>
    <n v="6"/>
    <n v="93806.31"/>
    <n v="2"/>
    <n v="0"/>
    <n v="1"/>
    <n v="140068.76999999999"/>
    <x v="1"/>
    <n v="13"/>
    <n v="1942"/>
    <n v="5"/>
    <n v="66"/>
    <n v="0.38461538461538464"/>
    <n v="25246"/>
    <x v="1"/>
    <x v="1"/>
    <s v="High Risk"/>
  </r>
  <r>
    <n v="15634375"/>
    <n v="710"/>
    <x v="1"/>
    <s v="Female"/>
    <x v="18"/>
    <n v="8"/>
    <n v="0"/>
    <n v="2"/>
    <n v="0"/>
    <n v="0"/>
    <n v="83206.19"/>
    <x v="1"/>
    <n v="24"/>
    <n v="428"/>
    <n v="4"/>
    <n v="39"/>
    <n v="0.16666666666666666"/>
    <n v="10272"/>
    <x v="2"/>
    <x v="1"/>
    <s v="Medium Risk"/>
  </r>
  <r>
    <n v="15738267"/>
    <n v="544"/>
    <x v="0"/>
    <s v="Female"/>
    <x v="55"/>
    <n v="3"/>
    <n v="124043.8"/>
    <n v="1"/>
    <n v="1"/>
    <n v="1"/>
    <n v="111402.97"/>
    <x v="0"/>
    <n v="16"/>
    <n v="1661"/>
    <n v="8"/>
    <n v="108"/>
    <n v="0.5"/>
    <n v="26576"/>
    <x v="0"/>
    <x v="2"/>
    <s v="High Risk"/>
  </r>
  <r>
    <n v="15786800"/>
    <n v="723"/>
    <x v="2"/>
    <s v="Male"/>
    <x v="37"/>
    <n v="5"/>
    <n v="131694.97"/>
    <n v="1"/>
    <n v="0"/>
    <n v="1"/>
    <n v="92873.5"/>
    <x v="0"/>
    <n v="19"/>
    <n v="3511"/>
    <n v="0"/>
    <n v="53"/>
    <n v="0"/>
    <n v="66709"/>
    <x v="0"/>
    <x v="2"/>
    <s v="Medium Risk"/>
  </r>
  <r>
    <n v="15591130"/>
    <n v="507"/>
    <x v="1"/>
    <s v="Female"/>
    <x v="6"/>
    <n v="6"/>
    <n v="0"/>
    <n v="2"/>
    <n v="0"/>
    <n v="1"/>
    <n v="94780.9"/>
    <x v="1"/>
    <n v="7"/>
    <n v="3317"/>
    <n v="5"/>
    <n v="133"/>
    <n v="0.7142857142857143"/>
    <n v="23219"/>
    <x v="1"/>
    <x v="1"/>
    <s v="High Risk"/>
  </r>
  <r>
    <n v="15720662"/>
    <n v="787"/>
    <x v="0"/>
    <s v="Female"/>
    <x v="12"/>
    <n v="1"/>
    <n v="106266.8"/>
    <n v="1"/>
    <n v="1"/>
    <n v="1"/>
    <n v="16607.150000000001"/>
    <x v="1"/>
    <n v="9"/>
    <n v="2952"/>
    <n v="0"/>
    <n v="129"/>
    <n v="0"/>
    <n v="26568"/>
    <x v="0"/>
    <x v="0"/>
    <s v="High Risk"/>
  </r>
  <r>
    <n v="15751531"/>
    <n v="598"/>
    <x v="1"/>
    <s v="Male"/>
    <x v="1"/>
    <n v="8"/>
    <n v="0"/>
    <n v="2"/>
    <n v="1"/>
    <n v="1"/>
    <n v="161954.43"/>
    <x v="1"/>
    <n v="15"/>
    <n v="3099"/>
    <n v="1"/>
    <n v="104"/>
    <n v="6.6666666666666666E-2"/>
    <n v="46485"/>
    <x v="0"/>
    <x v="1"/>
    <s v="High Risk"/>
  </r>
  <r>
    <n v="15653595"/>
    <n v="796"/>
    <x v="0"/>
    <s v="Male"/>
    <x v="21"/>
    <n v="6"/>
    <n v="0"/>
    <n v="2"/>
    <n v="0"/>
    <n v="1"/>
    <n v="194733.28"/>
    <x v="1"/>
    <n v="23"/>
    <n v="338"/>
    <n v="2"/>
    <n v="8"/>
    <n v="8.6956521739130432E-2"/>
    <n v="7774"/>
    <x v="0"/>
    <x v="1"/>
    <s v="Low Risk"/>
  </r>
  <r>
    <n v="15568360"/>
    <n v="569"/>
    <x v="1"/>
    <s v="Female"/>
    <x v="1"/>
    <n v="4"/>
    <n v="139840.35999999999"/>
    <n v="1"/>
    <n v="1"/>
    <n v="1"/>
    <n v="163524.70000000001"/>
    <x v="1"/>
    <n v="20"/>
    <n v="1412"/>
    <n v="7"/>
    <n v="79"/>
    <n v="0.35"/>
    <n v="28240"/>
    <x v="0"/>
    <x v="2"/>
    <s v="High Risk"/>
  </r>
  <r>
    <n v="15781210"/>
    <n v="711"/>
    <x v="0"/>
    <s v="Male"/>
    <x v="10"/>
    <n v="8"/>
    <n v="0"/>
    <n v="2"/>
    <n v="0"/>
    <n v="0"/>
    <n v="48260.19"/>
    <x v="1"/>
    <n v="28"/>
    <n v="4712"/>
    <n v="2"/>
    <n v="123"/>
    <n v="7.1428571428571425E-2"/>
    <n v="131936"/>
    <x v="2"/>
    <x v="1"/>
    <s v="High Risk"/>
  </r>
  <r>
    <n v="15668058"/>
    <n v="661"/>
    <x v="2"/>
    <s v="Male"/>
    <x v="12"/>
    <n v="8"/>
    <n v="124098.54"/>
    <n v="1"/>
    <n v="1"/>
    <n v="0"/>
    <n v="86678.48"/>
    <x v="1"/>
    <n v="30"/>
    <n v="1119"/>
    <n v="2"/>
    <n v="6"/>
    <n v="6.6666666666666666E-2"/>
    <n v="33570"/>
    <x v="2"/>
    <x v="1"/>
    <s v="Low Risk"/>
  </r>
  <r>
    <n v="15597131"/>
    <n v="415"/>
    <x v="0"/>
    <s v="Male"/>
    <x v="15"/>
    <n v="5"/>
    <n v="145807.59"/>
    <n v="1"/>
    <n v="1"/>
    <n v="1"/>
    <n v="3064.65"/>
    <x v="1"/>
    <n v="15"/>
    <n v="4721"/>
    <n v="8"/>
    <n v="80"/>
    <n v="0.53333333333333333"/>
    <n v="70815"/>
    <x v="2"/>
    <x v="2"/>
    <s v="High Risk"/>
  </r>
  <r>
    <n v="15697283"/>
    <n v="578"/>
    <x v="1"/>
    <s v="Male"/>
    <x v="51"/>
    <n v="8"/>
    <n v="0"/>
    <n v="2"/>
    <n v="1"/>
    <n v="0"/>
    <n v="112124.98"/>
    <x v="1"/>
    <n v="26"/>
    <n v="3632"/>
    <n v="0"/>
    <n v="69"/>
    <n v="0"/>
    <n v="94432"/>
    <x v="0"/>
    <x v="1"/>
    <s v="High Risk"/>
  </r>
  <r>
    <n v="15640953"/>
    <n v="611"/>
    <x v="0"/>
    <s v="Female"/>
    <x v="28"/>
    <n v="2"/>
    <n v="107508.93"/>
    <n v="2"/>
    <n v="1"/>
    <n v="1"/>
    <n v="120801.65"/>
    <x v="1"/>
    <n v="28"/>
    <n v="2555"/>
    <n v="3"/>
    <n v="45"/>
    <n v="0.10714285714285714"/>
    <n v="71540"/>
    <x v="0"/>
    <x v="0"/>
    <s v="Medium Risk"/>
  </r>
  <r>
    <n v="15715031"/>
    <n v="600"/>
    <x v="0"/>
    <s v="Female"/>
    <x v="34"/>
    <n v="6"/>
    <n v="0"/>
    <n v="2"/>
    <n v="0"/>
    <n v="1"/>
    <n v="52193.23"/>
    <x v="1"/>
    <n v="8"/>
    <n v="3601"/>
    <n v="8"/>
    <n v="122"/>
    <n v="1"/>
    <n v="28808"/>
    <x v="1"/>
    <x v="1"/>
    <s v="High Risk"/>
  </r>
  <r>
    <n v="15589660"/>
    <n v="661"/>
    <x v="2"/>
    <s v="Female"/>
    <x v="15"/>
    <n v="1"/>
    <n v="145980.23000000001"/>
    <n v="1"/>
    <n v="0"/>
    <n v="1"/>
    <n v="56636.28"/>
    <x v="1"/>
    <n v="6"/>
    <n v="275"/>
    <n v="3"/>
    <n v="44"/>
    <n v="0.5"/>
    <n v="1650"/>
    <x v="0"/>
    <x v="0"/>
    <s v="Medium Risk"/>
  </r>
  <r>
    <n v="15769818"/>
    <n v="850"/>
    <x v="0"/>
    <s v="Female"/>
    <x v="24"/>
    <n v="3"/>
    <n v="212778.2"/>
    <n v="1"/>
    <n v="0"/>
    <n v="1"/>
    <n v="69372.88"/>
    <x v="1"/>
    <n v="13"/>
    <n v="1976"/>
    <n v="2"/>
    <n v="103"/>
    <n v="0.15384615384615385"/>
    <n v="25688"/>
    <x v="0"/>
    <x v="2"/>
    <s v="High Risk"/>
  </r>
  <r>
    <n v="15782736"/>
    <n v="573"/>
    <x v="2"/>
    <s v="Female"/>
    <x v="40"/>
    <n v="4"/>
    <n v="152522.47"/>
    <n v="1"/>
    <n v="0"/>
    <n v="1"/>
    <n v="164038.07"/>
    <x v="0"/>
    <n v="7"/>
    <n v="175"/>
    <n v="6"/>
    <n v="158"/>
    <n v="0.8571428571428571"/>
    <n v="1225"/>
    <x v="2"/>
    <x v="2"/>
    <s v="High Risk"/>
  </r>
  <r>
    <n v="15614818"/>
    <n v="764"/>
    <x v="1"/>
    <s v="Female"/>
    <x v="19"/>
    <n v="9"/>
    <n v="168964.77"/>
    <n v="1"/>
    <n v="0"/>
    <n v="1"/>
    <n v="118982.51"/>
    <x v="1"/>
    <n v="13"/>
    <n v="2696"/>
    <n v="1"/>
    <n v="138"/>
    <n v="7.6923076923076927E-2"/>
    <n v="35048"/>
    <x v="0"/>
    <x v="3"/>
    <s v="High Risk"/>
  </r>
  <r>
    <n v="15794014"/>
    <n v="838"/>
    <x v="0"/>
    <s v="Female"/>
    <x v="10"/>
    <n v="8"/>
    <n v="0"/>
    <n v="2"/>
    <n v="1"/>
    <n v="0"/>
    <n v="27472.07"/>
    <x v="1"/>
    <n v="29"/>
    <n v="3356"/>
    <n v="6"/>
    <n v="98"/>
    <n v="0.20689655172413793"/>
    <n v="97324"/>
    <x v="0"/>
    <x v="1"/>
    <s v="High Risk"/>
  </r>
  <r>
    <n v="15732448"/>
    <n v="821"/>
    <x v="0"/>
    <s v="Female"/>
    <x v="34"/>
    <n v="8"/>
    <n v="0"/>
    <n v="1"/>
    <n v="1"/>
    <n v="1"/>
    <n v="36754.129999999997"/>
    <x v="1"/>
    <n v="13"/>
    <n v="2085"/>
    <n v="9"/>
    <n v="97"/>
    <n v="0.69230769230769229"/>
    <n v="27105"/>
    <x v="2"/>
    <x v="1"/>
    <s v="High Risk"/>
  </r>
  <r>
    <n v="15723411"/>
    <n v="607"/>
    <x v="1"/>
    <s v="Female"/>
    <x v="18"/>
    <n v="4"/>
    <n v="98266.3"/>
    <n v="1"/>
    <n v="1"/>
    <n v="1"/>
    <n v="46416.36"/>
    <x v="1"/>
    <n v="5"/>
    <n v="3178"/>
    <n v="5"/>
    <n v="26"/>
    <n v="1"/>
    <n v="15890"/>
    <x v="0"/>
    <x v="2"/>
    <s v="Low Risk"/>
  </r>
  <r>
    <n v="15797686"/>
    <n v="558"/>
    <x v="0"/>
    <s v="Male"/>
    <x v="16"/>
    <n v="8"/>
    <n v="113000.92"/>
    <n v="1"/>
    <n v="1"/>
    <n v="1"/>
    <n v="152872.39000000001"/>
    <x v="1"/>
    <n v="6"/>
    <n v="3659"/>
    <n v="5"/>
    <n v="24"/>
    <n v="0.83333333333333337"/>
    <n v="21954"/>
    <x v="0"/>
    <x v="1"/>
    <s v="Low Risk"/>
  </r>
  <r>
    <n v="15605950"/>
    <n v="530"/>
    <x v="2"/>
    <s v="Male"/>
    <x v="51"/>
    <n v="1"/>
    <n v="137060.88"/>
    <n v="2"/>
    <n v="1"/>
    <n v="1"/>
    <n v="165227.23000000001"/>
    <x v="1"/>
    <n v="5"/>
    <n v="3949"/>
    <n v="6"/>
    <n v="148"/>
    <n v="1"/>
    <n v="19745"/>
    <x v="1"/>
    <x v="0"/>
    <s v="High Risk"/>
  </r>
  <r>
    <n v="15812497"/>
    <n v="654"/>
    <x v="2"/>
    <s v="Male"/>
    <x v="24"/>
    <n v="5"/>
    <n v="112146.12"/>
    <n v="1"/>
    <n v="1"/>
    <n v="0"/>
    <n v="75927.350000000006"/>
    <x v="1"/>
    <n v="13"/>
    <n v="4107"/>
    <n v="1"/>
    <n v="163"/>
    <n v="7.6923076923076927E-2"/>
    <n v="53391"/>
    <x v="0"/>
    <x v="2"/>
    <s v="High Risk"/>
  </r>
  <r>
    <n v="15690678"/>
    <n v="530"/>
    <x v="0"/>
    <s v="Female"/>
    <x v="19"/>
    <n v="4"/>
    <n v="129307.32"/>
    <n v="1"/>
    <n v="1"/>
    <n v="1"/>
    <n v="172930.28"/>
    <x v="1"/>
    <n v="9"/>
    <n v="814"/>
    <n v="10"/>
    <n v="16"/>
    <n v="1"/>
    <n v="7326"/>
    <x v="0"/>
    <x v="2"/>
    <s v="Low Risk"/>
  </r>
  <r>
    <n v="15747677"/>
    <n v="656"/>
    <x v="1"/>
    <s v="Male"/>
    <x v="58"/>
    <n v="6"/>
    <n v="163975.09"/>
    <n v="1"/>
    <n v="1"/>
    <n v="1"/>
    <n v="36108.5"/>
    <x v="1"/>
    <n v="14"/>
    <n v="2551"/>
    <n v="1"/>
    <n v="172"/>
    <n v="7.1428571428571425E-2"/>
    <n v="35714"/>
    <x v="1"/>
    <x v="1"/>
    <s v="High Risk"/>
  </r>
  <r>
    <n v="15618926"/>
    <n v="520"/>
    <x v="1"/>
    <s v="Male"/>
    <x v="3"/>
    <n v="7"/>
    <n v="0"/>
    <n v="2"/>
    <n v="1"/>
    <n v="1"/>
    <n v="36202.74"/>
    <x v="1"/>
    <n v="6"/>
    <n v="1417"/>
    <n v="6"/>
    <n v="168"/>
    <n v="1"/>
    <n v="8502"/>
    <x v="0"/>
    <x v="1"/>
    <s v="High Risk"/>
  </r>
  <r>
    <n v="15673908"/>
    <n v="602"/>
    <x v="2"/>
    <s v="Female"/>
    <x v="0"/>
    <n v="6"/>
    <n v="158414.85"/>
    <n v="1"/>
    <n v="1"/>
    <n v="1"/>
    <n v="131886.46"/>
    <x v="1"/>
    <n v="7"/>
    <n v="1298"/>
    <n v="8"/>
    <n v="89"/>
    <n v="1"/>
    <n v="9086"/>
    <x v="2"/>
    <x v="1"/>
    <s v="High Risk"/>
  </r>
  <r>
    <n v="15727944"/>
    <n v="701"/>
    <x v="2"/>
    <s v="Female"/>
    <x v="36"/>
    <n v="1"/>
    <n v="92072.68"/>
    <n v="1"/>
    <n v="1"/>
    <n v="1"/>
    <n v="133992.35999999999"/>
    <x v="1"/>
    <n v="26"/>
    <n v="4977"/>
    <n v="6"/>
    <n v="25"/>
    <n v="0.23076923076923078"/>
    <n v="129402"/>
    <x v="1"/>
    <x v="0"/>
    <s v="Low Risk"/>
  </r>
  <r>
    <n v="15807294"/>
    <n v="653"/>
    <x v="1"/>
    <s v="Female"/>
    <x v="33"/>
    <n v="2"/>
    <n v="88243.29"/>
    <n v="2"/>
    <n v="1"/>
    <n v="1"/>
    <n v="96658.26"/>
    <x v="1"/>
    <n v="4"/>
    <n v="2579"/>
    <n v="9"/>
    <n v="118"/>
    <n v="1"/>
    <n v="10316"/>
    <x v="1"/>
    <x v="0"/>
    <s v="High Risk"/>
  </r>
  <r>
    <n v="15618581"/>
    <n v="668"/>
    <x v="1"/>
    <s v="Male"/>
    <x v="11"/>
    <n v="8"/>
    <n v="0"/>
    <n v="2"/>
    <n v="1"/>
    <n v="1"/>
    <n v="135112.09"/>
    <x v="1"/>
    <n v="5"/>
    <n v="1379"/>
    <n v="7"/>
    <n v="174"/>
    <n v="1"/>
    <n v="6895"/>
    <x v="1"/>
    <x v="1"/>
    <s v="High Risk"/>
  </r>
  <r>
    <n v="15584364"/>
    <n v="652"/>
    <x v="0"/>
    <s v="Male"/>
    <x v="36"/>
    <n v="4"/>
    <n v="59486.31"/>
    <n v="1"/>
    <n v="1"/>
    <n v="0"/>
    <n v="163944.18"/>
    <x v="0"/>
    <n v="2"/>
    <n v="2544"/>
    <n v="7"/>
    <n v="121"/>
    <n v="1"/>
    <n v="5088"/>
    <x v="0"/>
    <x v="2"/>
    <s v="High Risk"/>
  </r>
  <r>
    <n v="15599552"/>
    <n v="639"/>
    <x v="1"/>
    <s v="Female"/>
    <x v="41"/>
    <n v="2"/>
    <n v="0"/>
    <n v="2"/>
    <n v="1"/>
    <n v="1"/>
    <n v="53843.71"/>
    <x v="1"/>
    <n v="29"/>
    <n v="3571"/>
    <n v="8"/>
    <n v="71"/>
    <n v="0.27586206896551724"/>
    <n v="103559"/>
    <x v="0"/>
    <x v="0"/>
    <s v="High Risk"/>
  </r>
  <r>
    <n v="15749177"/>
    <n v="730"/>
    <x v="1"/>
    <s v="Female"/>
    <x v="37"/>
    <n v="7"/>
    <n v="0"/>
    <n v="2"/>
    <n v="0"/>
    <n v="1"/>
    <n v="122398.84"/>
    <x v="1"/>
    <n v="6"/>
    <n v="2202"/>
    <n v="5"/>
    <n v="55"/>
    <n v="0.83333333333333337"/>
    <n v="13212"/>
    <x v="0"/>
    <x v="1"/>
    <s v="Medium Risk"/>
  </r>
  <r>
    <n v="15718779"/>
    <n v="780"/>
    <x v="0"/>
    <s v="Male"/>
    <x v="10"/>
    <n v="1"/>
    <n v="0"/>
    <n v="1"/>
    <n v="1"/>
    <n v="1"/>
    <n v="64804.04"/>
    <x v="1"/>
    <n v="27"/>
    <n v="1059"/>
    <n v="4"/>
    <n v="121"/>
    <n v="0.14814814814814814"/>
    <n v="28593"/>
    <x v="0"/>
    <x v="0"/>
    <s v="High Risk"/>
  </r>
  <r>
    <n v="15568106"/>
    <n v="592"/>
    <x v="0"/>
    <s v="Female"/>
    <x v="16"/>
    <n v="8"/>
    <n v="119278.01"/>
    <n v="2"/>
    <n v="0"/>
    <n v="1"/>
    <n v="19370.73"/>
    <x v="1"/>
    <n v="24"/>
    <n v="3292"/>
    <n v="1"/>
    <n v="83"/>
    <n v="4.1666666666666664E-2"/>
    <n v="79008"/>
    <x v="2"/>
    <x v="1"/>
    <s v="High Risk"/>
  </r>
  <r>
    <n v="15779481"/>
    <n v="628"/>
    <x v="0"/>
    <s v="Male"/>
    <x v="10"/>
    <n v="4"/>
    <n v="158741.43"/>
    <n v="2"/>
    <n v="1"/>
    <n v="1"/>
    <n v="126192.54"/>
    <x v="1"/>
    <n v="14"/>
    <n v="3937"/>
    <n v="7"/>
    <n v="162"/>
    <n v="0.5"/>
    <n v="55118"/>
    <x v="0"/>
    <x v="2"/>
    <s v="High Risk"/>
  </r>
  <r>
    <n v="15709994"/>
    <n v="658"/>
    <x v="0"/>
    <s v="Female"/>
    <x v="20"/>
    <n v="7"/>
    <n v="140596.95000000001"/>
    <n v="1"/>
    <n v="0"/>
    <n v="1"/>
    <n v="135459.01999999999"/>
    <x v="0"/>
    <n v="7"/>
    <n v="2824"/>
    <n v="5"/>
    <n v="163"/>
    <n v="0.7142857142857143"/>
    <n v="19768"/>
    <x v="0"/>
    <x v="1"/>
    <s v="High Risk"/>
  </r>
  <r>
    <n v="15772777"/>
    <n v="850"/>
    <x v="1"/>
    <s v="Female"/>
    <x v="6"/>
    <n v="10"/>
    <n v="0"/>
    <n v="2"/>
    <n v="1"/>
    <n v="1"/>
    <n v="94815.039999999994"/>
    <x v="1"/>
    <n v="9"/>
    <n v="715"/>
    <n v="9"/>
    <n v="174"/>
    <n v="1"/>
    <n v="6435"/>
    <x v="0"/>
    <x v="3"/>
    <s v="High Risk"/>
  </r>
  <r>
    <n v="15706815"/>
    <n v="515"/>
    <x v="2"/>
    <s v="Male"/>
    <x v="24"/>
    <n v="2"/>
    <n v="90432.92"/>
    <n v="1"/>
    <n v="1"/>
    <n v="1"/>
    <n v="188366.04"/>
    <x v="0"/>
    <n v="16"/>
    <n v="2086"/>
    <n v="10"/>
    <n v="8"/>
    <n v="0.625"/>
    <n v="33376"/>
    <x v="0"/>
    <x v="0"/>
    <s v="Low Risk"/>
  </r>
  <r>
    <n v="15618018"/>
    <n v="571"/>
    <x v="0"/>
    <s v="Female"/>
    <x v="12"/>
    <n v="1"/>
    <n v="104783.81"/>
    <n v="2"/>
    <n v="0"/>
    <n v="1"/>
    <n v="178512.52"/>
    <x v="1"/>
    <n v="19"/>
    <n v="3727"/>
    <n v="4"/>
    <n v="29"/>
    <n v="0.21052631578947367"/>
    <n v="70813"/>
    <x v="0"/>
    <x v="0"/>
    <s v="Low Risk"/>
  </r>
  <r>
    <n v="15671032"/>
    <n v="760"/>
    <x v="2"/>
    <s v="Male"/>
    <x v="0"/>
    <n v="0"/>
    <n v="77992.97"/>
    <n v="2"/>
    <n v="1"/>
    <n v="1"/>
    <n v="97906.38"/>
    <x v="1"/>
    <n v="26"/>
    <n v="4440"/>
    <n v="8"/>
    <n v="169"/>
    <n v="0.30769230769230771"/>
    <n v="115440"/>
    <x v="0"/>
    <x v="0"/>
    <s v="High Risk"/>
  </r>
  <r>
    <n v="15634281"/>
    <n v="720"/>
    <x v="2"/>
    <s v="Female"/>
    <x v="3"/>
    <n v="10"/>
    <n v="110822.9"/>
    <n v="1"/>
    <n v="0"/>
    <n v="0"/>
    <n v="72861.94"/>
    <x v="1"/>
    <n v="14"/>
    <n v="2181"/>
    <n v="9"/>
    <n v="140"/>
    <n v="0.6428571428571429"/>
    <n v="30534"/>
    <x v="0"/>
    <x v="3"/>
    <s v="High Risk"/>
  </r>
  <r>
    <n v="15766374"/>
    <n v="632"/>
    <x v="2"/>
    <s v="Male"/>
    <x v="0"/>
    <n v="4"/>
    <n v="119624.6"/>
    <n v="2"/>
    <n v="1"/>
    <n v="1"/>
    <n v="195978.86"/>
    <x v="1"/>
    <n v="11"/>
    <n v="2975"/>
    <n v="7"/>
    <n v="151"/>
    <n v="0.63636363636363635"/>
    <n v="32725"/>
    <x v="0"/>
    <x v="2"/>
    <s v="High Risk"/>
  </r>
  <r>
    <n v="15600991"/>
    <n v="694"/>
    <x v="2"/>
    <s v="Male"/>
    <x v="8"/>
    <n v="6"/>
    <n v="109052.59"/>
    <n v="2"/>
    <n v="1"/>
    <n v="1"/>
    <n v="19448.93"/>
    <x v="0"/>
    <n v="22"/>
    <n v="603"/>
    <n v="8"/>
    <n v="59"/>
    <n v="0.36363636363636365"/>
    <n v="13266"/>
    <x v="0"/>
    <x v="1"/>
    <s v="Medium Risk"/>
  </r>
  <r>
    <n v="15777576"/>
    <n v="559"/>
    <x v="1"/>
    <s v="Female"/>
    <x v="20"/>
    <n v="5"/>
    <n v="139129.44"/>
    <n v="1"/>
    <n v="0"/>
    <n v="1"/>
    <n v="32635.54"/>
    <x v="1"/>
    <n v="18"/>
    <n v="4385"/>
    <n v="0"/>
    <n v="168"/>
    <n v="0"/>
    <n v="78930"/>
    <x v="0"/>
    <x v="2"/>
    <s v="High Risk"/>
  </r>
  <r>
    <n v="15742613"/>
    <n v="773"/>
    <x v="2"/>
    <s v="Female"/>
    <x v="0"/>
    <n v="8"/>
    <n v="152324.66"/>
    <n v="2"/>
    <n v="1"/>
    <n v="0"/>
    <n v="171733.22"/>
    <x v="1"/>
    <n v="18"/>
    <n v="3818"/>
    <n v="7"/>
    <n v="148"/>
    <n v="0.3888888888888889"/>
    <n v="68724"/>
    <x v="1"/>
    <x v="1"/>
    <s v="High Risk"/>
  </r>
  <r>
    <n v="15649523"/>
    <n v="581"/>
    <x v="0"/>
    <s v="Male"/>
    <x v="16"/>
    <n v="1"/>
    <n v="0"/>
    <n v="2"/>
    <n v="1"/>
    <n v="0"/>
    <n v="46176.22"/>
    <x v="1"/>
    <n v="21"/>
    <n v="3537"/>
    <n v="4"/>
    <n v="83"/>
    <n v="0.19047619047619047"/>
    <n v="74277"/>
    <x v="0"/>
    <x v="0"/>
    <s v="High Risk"/>
  </r>
  <r>
    <n v="15651063"/>
    <n v="524"/>
    <x v="2"/>
    <s v="Female"/>
    <x v="24"/>
    <n v="9"/>
    <n v="127480.58"/>
    <n v="2"/>
    <n v="1"/>
    <n v="0"/>
    <n v="179634.69"/>
    <x v="1"/>
    <n v="8"/>
    <n v="809"/>
    <n v="4"/>
    <n v="83"/>
    <n v="0.5"/>
    <n v="6472"/>
    <x v="0"/>
    <x v="3"/>
    <s v="High Risk"/>
  </r>
  <r>
    <n v="15683124"/>
    <n v="713"/>
    <x v="0"/>
    <s v="Male"/>
    <x v="47"/>
    <n v="6"/>
    <n v="115029.4"/>
    <n v="1"/>
    <n v="0"/>
    <n v="0"/>
    <n v="191521.32"/>
    <x v="0"/>
    <n v="5"/>
    <n v="1839"/>
    <n v="3"/>
    <n v="32"/>
    <n v="0.6"/>
    <n v="9195"/>
    <x v="1"/>
    <x v="1"/>
    <s v="Medium Risk"/>
  </r>
  <r>
    <n v="15618314"/>
    <n v="676"/>
    <x v="0"/>
    <s v="Male"/>
    <x v="20"/>
    <n v="8"/>
    <n v="114005.78"/>
    <n v="1"/>
    <n v="1"/>
    <n v="1"/>
    <n v="67998.45"/>
    <x v="1"/>
    <n v="21"/>
    <n v="4052"/>
    <n v="2"/>
    <n v="165"/>
    <n v="9.5238095238095233E-2"/>
    <n v="85092"/>
    <x v="2"/>
    <x v="1"/>
    <s v="High Risk"/>
  </r>
  <r>
    <n v="15670823"/>
    <n v="651"/>
    <x v="2"/>
    <s v="Female"/>
    <x v="0"/>
    <n v="1"/>
    <n v="116646.76"/>
    <n v="1"/>
    <n v="1"/>
    <n v="0"/>
    <n v="44731.8"/>
    <x v="0"/>
    <n v="9"/>
    <n v="1592"/>
    <n v="2"/>
    <n v="101"/>
    <n v="0.22222222222222221"/>
    <n v="14328"/>
    <x v="0"/>
    <x v="0"/>
    <s v="High Risk"/>
  </r>
  <r>
    <n v="15607133"/>
    <n v="717"/>
    <x v="1"/>
    <s v="Female"/>
    <x v="23"/>
    <n v="1"/>
    <n v="110864.38"/>
    <n v="2"/>
    <n v="1"/>
    <n v="1"/>
    <n v="124532.9"/>
    <x v="0"/>
    <n v="24"/>
    <n v="1767"/>
    <n v="9"/>
    <n v="143"/>
    <n v="0.375"/>
    <n v="42408"/>
    <x v="0"/>
    <x v="0"/>
    <s v="High Risk"/>
  </r>
  <r>
    <n v="15615012"/>
    <n v="594"/>
    <x v="0"/>
    <s v="Male"/>
    <x v="51"/>
    <n v="5"/>
    <n v="156267.59"/>
    <n v="1"/>
    <n v="1"/>
    <n v="0"/>
    <n v="160968.44"/>
    <x v="1"/>
    <n v="14"/>
    <n v="965"/>
    <n v="5"/>
    <n v="37"/>
    <n v="0.35714285714285715"/>
    <n v="13510"/>
    <x v="2"/>
    <x v="2"/>
    <s v="Medium Risk"/>
  </r>
  <r>
    <n v="15725141"/>
    <n v="716"/>
    <x v="0"/>
    <s v="Female"/>
    <x v="4"/>
    <n v="3"/>
    <n v="109528.28"/>
    <n v="1"/>
    <n v="1"/>
    <n v="0"/>
    <n v="27341.63"/>
    <x v="0"/>
    <n v="15"/>
    <n v="3157"/>
    <n v="5"/>
    <n v="177"/>
    <n v="0.33333333333333331"/>
    <n v="47355"/>
    <x v="2"/>
    <x v="2"/>
    <s v="High Risk"/>
  </r>
  <r>
    <n v="15623560"/>
    <n v="668"/>
    <x v="0"/>
    <s v="Female"/>
    <x v="12"/>
    <n v="6"/>
    <n v="102482.76"/>
    <n v="1"/>
    <n v="1"/>
    <n v="1"/>
    <n v="53994.64"/>
    <x v="1"/>
    <n v="25"/>
    <n v="3134"/>
    <n v="3"/>
    <n v="113"/>
    <n v="0.12"/>
    <n v="78350"/>
    <x v="0"/>
    <x v="1"/>
    <s v="High Risk"/>
  </r>
  <r>
    <n v="15693018"/>
    <n v="678"/>
    <x v="2"/>
    <s v="Male"/>
    <x v="51"/>
    <n v="10"/>
    <n v="115563.71"/>
    <n v="1"/>
    <n v="1"/>
    <n v="1"/>
    <n v="91633.53"/>
    <x v="1"/>
    <n v="28"/>
    <n v="3548"/>
    <n v="10"/>
    <n v="59"/>
    <n v="0.35714285714285715"/>
    <n v="99344"/>
    <x v="2"/>
    <x v="3"/>
    <s v="Medium Risk"/>
  </r>
  <r>
    <n v="15636756"/>
    <n v="545"/>
    <x v="0"/>
    <s v="Male"/>
    <x v="51"/>
    <n v="2"/>
    <n v="0"/>
    <n v="2"/>
    <n v="1"/>
    <n v="0"/>
    <n v="189613.12"/>
    <x v="1"/>
    <n v="19"/>
    <n v="3414"/>
    <n v="0"/>
    <n v="154"/>
    <n v="0"/>
    <n v="64866"/>
    <x v="2"/>
    <x v="0"/>
    <s v="High Risk"/>
  </r>
  <r>
    <n v="15647474"/>
    <n v="613"/>
    <x v="0"/>
    <s v="Female"/>
    <x v="20"/>
    <n v="9"/>
    <n v="95624.36"/>
    <n v="2"/>
    <n v="1"/>
    <n v="1"/>
    <n v="60706.33"/>
    <x v="1"/>
    <n v="22"/>
    <n v="942"/>
    <n v="10"/>
    <n v="65"/>
    <n v="0.45454545454545453"/>
    <n v="20724"/>
    <x v="0"/>
    <x v="3"/>
    <s v="High Risk"/>
  </r>
  <r>
    <n v="15576714"/>
    <n v="687"/>
    <x v="1"/>
    <s v="Female"/>
    <x v="29"/>
    <n v="8"/>
    <n v="0"/>
    <n v="2"/>
    <n v="1"/>
    <n v="1"/>
    <n v="154767.34"/>
    <x v="1"/>
    <n v="29"/>
    <n v="4464"/>
    <n v="2"/>
    <n v="79"/>
    <n v="6.8965517241379309E-2"/>
    <n v="129456"/>
    <x v="0"/>
    <x v="1"/>
    <s v="High Risk"/>
  </r>
  <r>
    <n v="15585047"/>
    <n v="715"/>
    <x v="0"/>
    <s v="Male"/>
    <x v="34"/>
    <n v="7"/>
    <n v="160376.60999999999"/>
    <n v="1"/>
    <n v="0"/>
    <n v="0"/>
    <n v="196853.11"/>
    <x v="1"/>
    <n v="29"/>
    <n v="4581"/>
    <n v="9"/>
    <n v="48"/>
    <n v="0.31034482758620691"/>
    <n v="132849"/>
    <x v="0"/>
    <x v="1"/>
    <s v="Medium Risk"/>
  </r>
  <r>
    <n v="15743976"/>
    <n v="618"/>
    <x v="2"/>
    <s v="Male"/>
    <x v="1"/>
    <n v="8"/>
    <n v="37702.79"/>
    <n v="1"/>
    <n v="1"/>
    <n v="1"/>
    <n v="195775.48"/>
    <x v="1"/>
    <n v="13"/>
    <n v="3377"/>
    <n v="1"/>
    <n v="107"/>
    <n v="7.6923076923076927E-2"/>
    <n v="43901"/>
    <x v="0"/>
    <x v="1"/>
    <s v="High Risk"/>
  </r>
  <r>
    <n v="15793881"/>
    <n v="721"/>
    <x v="0"/>
    <s v="Female"/>
    <x v="12"/>
    <n v="6"/>
    <n v="118273.83"/>
    <n v="1"/>
    <n v="0"/>
    <n v="1"/>
    <n v="3086.89"/>
    <x v="1"/>
    <n v="15"/>
    <n v="1859"/>
    <n v="10"/>
    <n v="148"/>
    <n v="0.66666666666666663"/>
    <n v="27885"/>
    <x v="0"/>
    <x v="1"/>
    <s v="High Risk"/>
  </r>
  <r>
    <n v="15576517"/>
    <n v="445"/>
    <x v="2"/>
    <s v="Female"/>
    <x v="10"/>
    <n v="7"/>
    <n v="131082.17000000001"/>
    <n v="2"/>
    <n v="1"/>
    <n v="1"/>
    <n v="70618"/>
    <x v="1"/>
    <n v="28"/>
    <n v="943"/>
    <n v="2"/>
    <n v="58"/>
    <n v="7.1428571428571425E-2"/>
    <n v="26404"/>
    <x v="0"/>
    <x v="1"/>
    <s v="Medium Risk"/>
  </r>
  <r>
    <n v="15631072"/>
    <n v="690"/>
    <x v="0"/>
    <s v="Male"/>
    <x v="16"/>
    <n v="1"/>
    <n v="94456"/>
    <n v="2"/>
    <n v="0"/>
    <n v="1"/>
    <n v="55034.02"/>
    <x v="1"/>
    <n v="28"/>
    <n v="4217"/>
    <n v="8"/>
    <n v="8"/>
    <n v="0.2857142857142857"/>
    <n v="118076"/>
    <x v="0"/>
    <x v="0"/>
    <s v="Low Risk"/>
  </r>
  <r>
    <n v="15730394"/>
    <n v="709"/>
    <x v="0"/>
    <s v="Female"/>
    <x v="3"/>
    <n v="8"/>
    <n v="0"/>
    <n v="2"/>
    <n v="0"/>
    <n v="0"/>
    <n v="168035.62"/>
    <x v="0"/>
    <n v="11"/>
    <n v="3628"/>
    <n v="0"/>
    <n v="62"/>
    <n v="0"/>
    <n v="39908"/>
    <x v="0"/>
    <x v="1"/>
    <s v="High Risk"/>
  </r>
  <r>
    <n v="15631460"/>
    <n v="671"/>
    <x v="1"/>
    <s v="Female"/>
    <x v="0"/>
    <n v="3"/>
    <n v="0"/>
    <n v="2"/>
    <n v="1"/>
    <n v="1"/>
    <n v="128449.33"/>
    <x v="1"/>
    <n v="6"/>
    <n v="2700"/>
    <n v="8"/>
    <n v="54"/>
    <n v="1"/>
    <n v="16200"/>
    <x v="0"/>
    <x v="2"/>
    <s v="Medium Risk"/>
  </r>
  <r>
    <n v="15692002"/>
    <n v="538"/>
    <x v="0"/>
    <s v="Male"/>
    <x v="19"/>
    <n v="6"/>
    <n v="93791.38"/>
    <n v="1"/>
    <n v="1"/>
    <n v="1"/>
    <n v="199249.29"/>
    <x v="1"/>
    <n v="9"/>
    <n v="4049"/>
    <n v="7"/>
    <n v="176"/>
    <n v="0.77777777777777779"/>
    <n v="36441"/>
    <x v="1"/>
    <x v="1"/>
    <s v="High Risk"/>
  </r>
  <r>
    <n v="15595282"/>
    <n v="735"/>
    <x v="0"/>
    <s v="Female"/>
    <x v="19"/>
    <n v="4"/>
    <n v="0"/>
    <n v="2"/>
    <n v="1"/>
    <n v="0"/>
    <n v="149474.69"/>
    <x v="1"/>
    <n v="5"/>
    <n v="1945"/>
    <n v="0"/>
    <n v="17"/>
    <n v="0"/>
    <n v="9725"/>
    <x v="0"/>
    <x v="2"/>
    <s v="Low Risk"/>
  </r>
  <r>
    <n v="15789548"/>
    <n v="592"/>
    <x v="0"/>
    <s v="Female"/>
    <x v="24"/>
    <n v="7"/>
    <n v="0"/>
    <n v="2"/>
    <n v="1"/>
    <n v="1"/>
    <n v="126726.33"/>
    <x v="1"/>
    <n v="4"/>
    <n v="705"/>
    <n v="9"/>
    <n v="152"/>
    <n v="1"/>
    <n v="2820"/>
    <x v="0"/>
    <x v="1"/>
    <s v="High Risk"/>
  </r>
  <r>
    <n v="15758035"/>
    <n v="747"/>
    <x v="0"/>
    <s v="Male"/>
    <x v="22"/>
    <n v="7"/>
    <n v="155973.13"/>
    <n v="1"/>
    <n v="0"/>
    <n v="1"/>
    <n v="147554.26"/>
    <x v="1"/>
    <n v="2"/>
    <n v="4490"/>
    <n v="3"/>
    <n v="157"/>
    <n v="1"/>
    <n v="8980"/>
    <x v="0"/>
    <x v="1"/>
    <s v="High Risk"/>
  </r>
  <r>
    <n v="15617518"/>
    <n v="675"/>
    <x v="2"/>
    <s v="Male"/>
    <x v="18"/>
    <n v="7"/>
    <n v="89409.95"/>
    <n v="1"/>
    <n v="1"/>
    <n v="1"/>
    <n v="149399.70000000001"/>
    <x v="1"/>
    <n v="16"/>
    <n v="4823"/>
    <n v="0"/>
    <n v="97"/>
    <n v="0"/>
    <n v="77168"/>
    <x v="2"/>
    <x v="1"/>
    <s v="High Risk"/>
  </r>
  <r>
    <n v="15651802"/>
    <n v="632"/>
    <x v="1"/>
    <s v="Female"/>
    <x v="2"/>
    <n v="5"/>
    <n v="97854.37"/>
    <n v="2"/>
    <n v="1"/>
    <n v="0"/>
    <n v="93536.38"/>
    <x v="1"/>
    <n v="26"/>
    <n v="577"/>
    <n v="1"/>
    <n v="47"/>
    <n v="3.8461538461538464E-2"/>
    <n v="15002"/>
    <x v="0"/>
    <x v="2"/>
    <s v="Medium Risk"/>
  </r>
  <r>
    <n v="15631813"/>
    <n v="621"/>
    <x v="0"/>
    <s v="Male"/>
    <x v="2"/>
    <n v="6"/>
    <n v="0"/>
    <n v="2"/>
    <n v="1"/>
    <n v="1"/>
    <n v="58883.91"/>
    <x v="1"/>
    <n v="24"/>
    <n v="2965"/>
    <n v="3"/>
    <n v="76"/>
    <n v="0.125"/>
    <n v="71160"/>
    <x v="2"/>
    <x v="1"/>
    <s v="High Risk"/>
  </r>
  <r>
    <n v="15729668"/>
    <n v="521"/>
    <x v="1"/>
    <s v="Male"/>
    <x v="6"/>
    <n v="3"/>
    <n v="60280.62"/>
    <n v="1"/>
    <n v="1"/>
    <n v="0"/>
    <n v="154271.41"/>
    <x v="1"/>
    <n v="18"/>
    <n v="1820"/>
    <n v="6"/>
    <n v="65"/>
    <n v="0.33333333333333331"/>
    <n v="32760"/>
    <x v="0"/>
    <x v="2"/>
    <s v="High Risk"/>
  </r>
  <r>
    <n v="15741728"/>
    <n v="591"/>
    <x v="1"/>
    <s v="Male"/>
    <x v="18"/>
    <n v="7"/>
    <n v="135216.79999999999"/>
    <n v="1"/>
    <n v="1"/>
    <n v="1"/>
    <n v="122022.89"/>
    <x v="1"/>
    <n v="19"/>
    <n v="4429"/>
    <n v="1"/>
    <n v="87"/>
    <n v="5.2631578947368418E-2"/>
    <n v="84151"/>
    <x v="2"/>
    <x v="1"/>
    <s v="High Risk"/>
  </r>
  <r>
    <n v="15576676"/>
    <n v="706"/>
    <x v="2"/>
    <s v="Female"/>
    <x v="34"/>
    <n v="6"/>
    <n v="124923.35"/>
    <n v="2"/>
    <n v="1"/>
    <n v="1"/>
    <n v="50299.14"/>
    <x v="1"/>
    <n v="18"/>
    <n v="4211"/>
    <n v="7"/>
    <n v="154"/>
    <n v="0.3888888888888889"/>
    <n v="75798"/>
    <x v="0"/>
    <x v="1"/>
    <s v="High Risk"/>
  </r>
  <r>
    <n v="15711378"/>
    <n v="677"/>
    <x v="0"/>
    <s v="Male"/>
    <x v="16"/>
    <n v="4"/>
    <n v="0"/>
    <n v="2"/>
    <n v="1"/>
    <n v="0"/>
    <n v="187800.63"/>
    <x v="1"/>
    <n v="13"/>
    <n v="3208"/>
    <n v="9"/>
    <n v="131"/>
    <n v="0.69230769230769229"/>
    <n v="41704"/>
    <x v="1"/>
    <x v="2"/>
    <s v="High Risk"/>
  </r>
  <r>
    <n v="15765520"/>
    <n v="769"/>
    <x v="2"/>
    <s v="Male"/>
    <x v="7"/>
    <n v="7"/>
    <n v="188614.07"/>
    <n v="1"/>
    <n v="1"/>
    <n v="0"/>
    <n v="171344.09"/>
    <x v="1"/>
    <n v="10"/>
    <n v="1593"/>
    <n v="4"/>
    <n v="17"/>
    <n v="0.4"/>
    <n v="15930"/>
    <x v="0"/>
    <x v="1"/>
    <s v="Low Risk"/>
  </r>
  <r>
    <n v="15656726"/>
    <n v="771"/>
    <x v="0"/>
    <s v="Male"/>
    <x v="15"/>
    <n v="5"/>
    <n v="62321.62"/>
    <n v="1"/>
    <n v="1"/>
    <n v="1"/>
    <n v="40920.589999999997"/>
    <x v="1"/>
    <n v="9"/>
    <n v="4476"/>
    <n v="8"/>
    <n v="121"/>
    <n v="0.88888888888888884"/>
    <n v="40284"/>
    <x v="2"/>
    <x v="2"/>
    <s v="High Risk"/>
  </r>
  <r>
    <n v="15647842"/>
    <n v="601"/>
    <x v="2"/>
    <s v="Female"/>
    <x v="36"/>
    <n v="8"/>
    <n v="120782.7"/>
    <n v="1"/>
    <n v="1"/>
    <n v="0"/>
    <n v="63940.68"/>
    <x v="0"/>
    <n v="9"/>
    <n v="1199"/>
    <n v="8"/>
    <n v="161"/>
    <n v="0.88888888888888884"/>
    <n v="10791"/>
    <x v="1"/>
    <x v="1"/>
    <s v="High Risk"/>
  </r>
  <r>
    <n v="15719309"/>
    <n v="670"/>
    <x v="0"/>
    <s v="Female"/>
    <x v="0"/>
    <n v="1"/>
    <n v="115961.58"/>
    <n v="2"/>
    <n v="0"/>
    <n v="1"/>
    <n v="29483.87"/>
    <x v="1"/>
    <n v="10"/>
    <n v="460"/>
    <n v="8"/>
    <n v="110"/>
    <n v="0.8"/>
    <n v="4600"/>
    <x v="0"/>
    <x v="0"/>
    <s v="High Risk"/>
  </r>
  <r>
    <n v="15748718"/>
    <n v="517"/>
    <x v="0"/>
    <s v="Male"/>
    <x v="34"/>
    <n v="2"/>
    <n v="115062.61"/>
    <n v="1"/>
    <n v="1"/>
    <n v="0"/>
    <n v="179056.23"/>
    <x v="1"/>
    <n v="9"/>
    <n v="3883"/>
    <n v="1"/>
    <n v="69"/>
    <n v="0.1111111111111111"/>
    <n v="34947"/>
    <x v="0"/>
    <x v="0"/>
    <s v="High Risk"/>
  </r>
  <r>
    <n v="15594404"/>
    <n v="834"/>
    <x v="0"/>
    <s v="Female"/>
    <x v="23"/>
    <n v="8"/>
    <n v="160602.25"/>
    <n v="2"/>
    <n v="1"/>
    <n v="0"/>
    <n v="129273.94"/>
    <x v="1"/>
    <n v="11"/>
    <n v="3434"/>
    <n v="4"/>
    <n v="118"/>
    <n v="0.36363636363636365"/>
    <n v="37774"/>
    <x v="0"/>
    <x v="1"/>
    <s v="High Risk"/>
  </r>
  <r>
    <n v="15751158"/>
    <n v="571"/>
    <x v="0"/>
    <s v="Female"/>
    <x v="0"/>
    <n v="4"/>
    <n v="108825.34"/>
    <n v="3"/>
    <n v="1"/>
    <n v="0"/>
    <n v="55558.51"/>
    <x v="0"/>
    <n v="26"/>
    <n v="2297"/>
    <n v="9"/>
    <n v="17"/>
    <n v="0.34615384615384615"/>
    <n v="59722"/>
    <x v="0"/>
    <x v="2"/>
    <s v="Low Risk"/>
  </r>
  <r>
    <n v="15593470"/>
    <n v="576"/>
    <x v="2"/>
    <s v="Female"/>
    <x v="18"/>
    <n v="8"/>
    <n v="166287.85"/>
    <n v="1"/>
    <n v="1"/>
    <n v="1"/>
    <n v="23305.85"/>
    <x v="1"/>
    <n v="24"/>
    <n v="3523"/>
    <n v="9"/>
    <n v="31"/>
    <n v="0.375"/>
    <n v="84552"/>
    <x v="0"/>
    <x v="1"/>
    <s v="Medium Risk"/>
  </r>
  <r>
    <n v="15695129"/>
    <n v="718"/>
    <x v="0"/>
    <s v="Female"/>
    <x v="8"/>
    <n v="1"/>
    <n v="152663.76999999999"/>
    <n v="1"/>
    <n v="0"/>
    <n v="1"/>
    <n v="17128.64"/>
    <x v="1"/>
    <n v="25"/>
    <n v="3042"/>
    <n v="8"/>
    <n v="77"/>
    <n v="0.32"/>
    <n v="76050"/>
    <x v="1"/>
    <x v="0"/>
    <s v="High Risk"/>
  </r>
  <r>
    <n v="15640865"/>
    <n v="636"/>
    <x v="2"/>
    <s v="Female"/>
    <x v="8"/>
    <n v="9"/>
    <n v="80844.69"/>
    <n v="2"/>
    <n v="1"/>
    <n v="1"/>
    <n v="74641.899999999994"/>
    <x v="1"/>
    <n v="9"/>
    <n v="1089"/>
    <n v="2"/>
    <n v="69"/>
    <n v="0.22222222222222221"/>
    <n v="9801"/>
    <x v="0"/>
    <x v="3"/>
    <s v="High Risk"/>
  </r>
  <r>
    <n v="15714080"/>
    <n v="566"/>
    <x v="2"/>
    <s v="Female"/>
    <x v="20"/>
    <n v="2"/>
    <n v="97001.36"/>
    <n v="2"/>
    <n v="1"/>
    <n v="0"/>
    <n v="154486.01"/>
    <x v="1"/>
    <n v="26"/>
    <n v="4212"/>
    <n v="4"/>
    <n v="176"/>
    <n v="0.15384615384615385"/>
    <n v="109512"/>
    <x v="0"/>
    <x v="0"/>
    <s v="High Risk"/>
  </r>
  <r>
    <n v="15648721"/>
    <n v="711"/>
    <x v="0"/>
    <s v="Male"/>
    <x v="55"/>
    <n v="4"/>
    <n v="0"/>
    <n v="2"/>
    <n v="1"/>
    <n v="1"/>
    <n v="3185.67"/>
    <x v="1"/>
    <n v="24"/>
    <n v="4454"/>
    <n v="1"/>
    <n v="16"/>
    <n v="4.1666666666666664E-2"/>
    <n v="106896"/>
    <x v="2"/>
    <x v="2"/>
    <s v="Low Risk"/>
  </r>
  <r>
    <n v="15801466"/>
    <n v="574"/>
    <x v="0"/>
    <s v="Female"/>
    <x v="2"/>
    <n v="2"/>
    <n v="122524.61"/>
    <n v="2"/>
    <n v="1"/>
    <n v="0"/>
    <n v="88463.63"/>
    <x v="1"/>
    <n v="30"/>
    <n v="2487"/>
    <n v="4"/>
    <n v="52"/>
    <n v="0.13333333333333333"/>
    <n v="74610"/>
    <x v="1"/>
    <x v="0"/>
    <s v="Medium Risk"/>
  </r>
  <r>
    <n v="15750248"/>
    <n v="619"/>
    <x v="0"/>
    <s v="Female"/>
    <x v="12"/>
    <n v="8"/>
    <n v="132292.63"/>
    <n v="1"/>
    <n v="1"/>
    <n v="0"/>
    <n v="65682.929999999993"/>
    <x v="1"/>
    <n v="17"/>
    <n v="4115"/>
    <n v="8"/>
    <n v="148"/>
    <n v="0.47058823529411764"/>
    <n v="69955"/>
    <x v="1"/>
    <x v="1"/>
    <s v="High Risk"/>
  </r>
  <r>
    <n v="15758726"/>
    <n v="588"/>
    <x v="0"/>
    <s v="Female"/>
    <x v="9"/>
    <n v="0"/>
    <n v="0"/>
    <n v="2"/>
    <n v="1"/>
    <n v="1"/>
    <n v="140586.07999999999"/>
    <x v="1"/>
    <n v="18"/>
    <n v="4089"/>
    <n v="9"/>
    <n v="103"/>
    <n v="0.5"/>
    <n v="73602"/>
    <x v="2"/>
    <x v="0"/>
    <s v="High Risk"/>
  </r>
  <r>
    <n v="15781553"/>
    <n v="760"/>
    <x v="2"/>
    <s v="Female"/>
    <x v="23"/>
    <n v="9"/>
    <n v="91502.99"/>
    <n v="1"/>
    <n v="1"/>
    <n v="0"/>
    <n v="117232.9"/>
    <x v="0"/>
    <n v="10"/>
    <n v="4234"/>
    <n v="4"/>
    <n v="51"/>
    <n v="0.4"/>
    <n v="42340"/>
    <x v="1"/>
    <x v="3"/>
    <s v="Medium Risk"/>
  </r>
  <r>
    <n v="15649121"/>
    <n v="665"/>
    <x v="0"/>
    <s v="Male"/>
    <x v="37"/>
    <n v="3"/>
    <n v="0"/>
    <n v="1"/>
    <n v="1"/>
    <n v="0"/>
    <n v="116137.01"/>
    <x v="0"/>
    <n v="12"/>
    <n v="2755"/>
    <n v="5"/>
    <n v="155"/>
    <n v="0.41666666666666669"/>
    <n v="33060"/>
    <x v="2"/>
    <x v="2"/>
    <s v="High Risk"/>
  </r>
  <r>
    <n v="15674811"/>
    <n v="739"/>
    <x v="2"/>
    <s v="Male"/>
    <x v="6"/>
    <n v="3"/>
    <n v="59385.98"/>
    <n v="2"/>
    <n v="1"/>
    <n v="1"/>
    <n v="105533.96"/>
    <x v="1"/>
    <n v="14"/>
    <n v="1570"/>
    <n v="8"/>
    <n v="61"/>
    <n v="0.5714285714285714"/>
    <n v="21980"/>
    <x v="1"/>
    <x v="2"/>
    <s v="High Risk"/>
  </r>
  <r>
    <n v="15646037"/>
    <n v="641"/>
    <x v="0"/>
    <s v="Male"/>
    <x v="62"/>
    <n v="9"/>
    <n v="0"/>
    <n v="3"/>
    <n v="1"/>
    <n v="1"/>
    <n v="81514.06"/>
    <x v="1"/>
    <n v="26"/>
    <n v="2528"/>
    <n v="4"/>
    <n v="130"/>
    <n v="0.15384615384615385"/>
    <n v="65728"/>
    <x v="0"/>
    <x v="3"/>
    <s v="High Risk"/>
  </r>
  <r>
    <n v="15722578"/>
    <n v="685"/>
    <x v="2"/>
    <s v="Female"/>
    <x v="29"/>
    <n v="6"/>
    <n v="97956.5"/>
    <n v="1"/>
    <n v="1"/>
    <n v="1"/>
    <n v="164966.26999999999"/>
    <x v="1"/>
    <n v="24"/>
    <n v="3993"/>
    <n v="1"/>
    <n v="124"/>
    <n v="4.1666666666666664E-2"/>
    <n v="95832"/>
    <x v="2"/>
    <x v="1"/>
    <s v="High Risk"/>
  </r>
  <r>
    <n v="15665695"/>
    <n v="594"/>
    <x v="0"/>
    <s v="Female"/>
    <x v="23"/>
    <n v="4"/>
    <n v="0"/>
    <n v="2"/>
    <n v="1"/>
    <n v="1"/>
    <n v="23631.55"/>
    <x v="1"/>
    <n v="27"/>
    <n v="4444"/>
    <n v="8"/>
    <n v="35"/>
    <n v="0.29629629629629628"/>
    <n v="119988"/>
    <x v="2"/>
    <x v="2"/>
    <s v="Medium Risk"/>
  </r>
  <r>
    <n v="15801062"/>
    <n v="557"/>
    <x v="1"/>
    <s v="Female"/>
    <x v="20"/>
    <n v="4"/>
    <n v="0"/>
    <n v="2"/>
    <n v="0"/>
    <n v="1"/>
    <n v="105433.53"/>
    <x v="1"/>
    <n v="17"/>
    <n v="343"/>
    <n v="6"/>
    <n v="55"/>
    <n v="0.35294117647058826"/>
    <n v="5831"/>
    <x v="0"/>
    <x v="2"/>
    <s v="Medium Risk"/>
  </r>
  <r>
    <n v="15662955"/>
    <n v="697"/>
    <x v="0"/>
    <s v="Male"/>
    <x v="7"/>
    <n v="8"/>
    <n v="141223.67999999999"/>
    <n v="2"/>
    <n v="1"/>
    <n v="0"/>
    <n v="90591.15"/>
    <x v="1"/>
    <n v="29"/>
    <n v="1431"/>
    <n v="9"/>
    <n v="7"/>
    <n v="0.31034482758620691"/>
    <n v="41499"/>
    <x v="0"/>
    <x v="1"/>
    <s v="Low Risk"/>
  </r>
  <r>
    <n v="15770309"/>
    <n v="656"/>
    <x v="0"/>
    <s v="Male"/>
    <x v="56"/>
    <n v="10"/>
    <n v="151762.74"/>
    <n v="1"/>
    <n v="0"/>
    <n v="1"/>
    <n v="127014.32"/>
    <x v="1"/>
    <n v="12"/>
    <n v="1764"/>
    <n v="4"/>
    <n v="151"/>
    <n v="0.33333333333333331"/>
    <n v="21168"/>
    <x v="2"/>
    <x v="3"/>
    <s v="High Risk"/>
  </r>
  <r>
    <n v="15657386"/>
    <n v="712"/>
    <x v="2"/>
    <s v="Male"/>
    <x v="3"/>
    <n v="1"/>
    <n v="141749.74"/>
    <n v="2"/>
    <n v="0"/>
    <n v="1"/>
    <n v="90905.26"/>
    <x v="1"/>
    <n v="6"/>
    <n v="4614"/>
    <n v="9"/>
    <n v="144"/>
    <n v="1"/>
    <n v="27684"/>
    <x v="0"/>
    <x v="0"/>
    <s v="High Risk"/>
  </r>
  <r>
    <n v="15777797"/>
    <n v="689"/>
    <x v="1"/>
    <s v="Male"/>
    <x v="16"/>
    <n v="5"/>
    <n v="75075.14"/>
    <n v="1"/>
    <n v="1"/>
    <n v="1"/>
    <n v="8651.92"/>
    <x v="0"/>
    <n v="5"/>
    <n v="2920"/>
    <n v="5"/>
    <n v="66"/>
    <n v="1"/>
    <n v="14600"/>
    <x v="2"/>
    <x v="2"/>
    <s v="High Risk"/>
  </r>
  <r>
    <n v="15783955"/>
    <n v="697"/>
    <x v="0"/>
    <s v="Female"/>
    <x v="11"/>
    <n v="4"/>
    <n v="165686.10999999999"/>
    <n v="2"/>
    <n v="1"/>
    <n v="0"/>
    <n v="15467.98"/>
    <x v="1"/>
    <n v="5"/>
    <n v="1600"/>
    <n v="10"/>
    <n v="16"/>
    <n v="1"/>
    <n v="8000"/>
    <x v="0"/>
    <x v="2"/>
    <s v="Low Risk"/>
  </r>
  <r>
    <n v="15804516"/>
    <n v="589"/>
    <x v="0"/>
    <s v="Male"/>
    <x v="16"/>
    <n v="2"/>
    <n v="0"/>
    <n v="1"/>
    <n v="1"/>
    <n v="0"/>
    <n v="79915.28"/>
    <x v="1"/>
    <n v="26"/>
    <n v="1777"/>
    <n v="0"/>
    <n v="162"/>
    <n v="0"/>
    <n v="46202"/>
    <x v="2"/>
    <x v="0"/>
    <s v="High Risk"/>
  </r>
  <r>
    <n v="15681758"/>
    <n v="525"/>
    <x v="1"/>
    <s v="Female"/>
    <x v="11"/>
    <n v="10"/>
    <n v="0"/>
    <n v="2"/>
    <n v="1"/>
    <n v="0"/>
    <n v="69361.95"/>
    <x v="1"/>
    <n v="4"/>
    <n v="1065"/>
    <n v="4"/>
    <n v="8"/>
    <n v="1"/>
    <n v="4260"/>
    <x v="0"/>
    <x v="3"/>
    <s v="Low Risk"/>
  </r>
  <r>
    <n v="15630321"/>
    <n v="680"/>
    <x v="0"/>
    <s v="Male"/>
    <x v="4"/>
    <n v="3"/>
    <n v="0"/>
    <n v="2"/>
    <n v="1"/>
    <n v="0"/>
    <n v="86935.08"/>
    <x v="1"/>
    <n v="29"/>
    <n v="3432"/>
    <n v="9"/>
    <n v="22"/>
    <n v="0.31034482758620691"/>
    <n v="99528"/>
    <x v="0"/>
    <x v="2"/>
    <s v="Low Risk"/>
  </r>
  <r>
    <n v="15588248"/>
    <n v="617"/>
    <x v="0"/>
    <s v="Female"/>
    <x v="34"/>
    <n v="0"/>
    <n v="0"/>
    <n v="2"/>
    <n v="1"/>
    <n v="1"/>
    <n v="7597.83"/>
    <x v="0"/>
    <n v="6"/>
    <n v="2314"/>
    <n v="9"/>
    <n v="153"/>
    <n v="1"/>
    <n v="13884"/>
    <x v="1"/>
    <x v="0"/>
    <s v="High Risk"/>
  </r>
  <r>
    <n v="15591932"/>
    <n v="680"/>
    <x v="0"/>
    <s v="Male"/>
    <x v="15"/>
    <n v="5"/>
    <n v="92961.61"/>
    <n v="1"/>
    <n v="1"/>
    <n v="0"/>
    <n v="116957.6"/>
    <x v="1"/>
    <n v="29"/>
    <n v="3176"/>
    <n v="3"/>
    <n v="122"/>
    <n v="0.10344827586206896"/>
    <n v="92104"/>
    <x v="1"/>
    <x v="2"/>
    <s v="High Risk"/>
  </r>
  <r>
    <n v="15810347"/>
    <n v="662"/>
    <x v="1"/>
    <s v="Female"/>
    <x v="33"/>
    <n v="9"/>
    <n v="0"/>
    <n v="2"/>
    <n v="0"/>
    <n v="1"/>
    <n v="157884.82999999999"/>
    <x v="1"/>
    <n v="21"/>
    <n v="4775"/>
    <n v="10"/>
    <n v="174"/>
    <n v="0.47619047619047616"/>
    <n v="100275"/>
    <x v="1"/>
    <x v="3"/>
    <s v="High Risk"/>
  </r>
  <r>
    <n v="15595303"/>
    <n v="736"/>
    <x v="2"/>
    <s v="Male"/>
    <x v="17"/>
    <n v="5"/>
    <n v="130812.91"/>
    <n v="1"/>
    <n v="1"/>
    <n v="1"/>
    <n v="77981.539999999994"/>
    <x v="0"/>
    <n v="28"/>
    <n v="1544"/>
    <n v="2"/>
    <n v="171"/>
    <n v="7.1428571428571425E-2"/>
    <n v="43232"/>
    <x v="0"/>
    <x v="2"/>
    <s v="High Risk"/>
  </r>
  <r>
    <n v="15634950"/>
    <n v="657"/>
    <x v="2"/>
    <s v="Male"/>
    <x v="38"/>
    <n v="8"/>
    <n v="107174.58"/>
    <n v="1"/>
    <n v="1"/>
    <n v="1"/>
    <n v="126369.55"/>
    <x v="0"/>
    <n v="15"/>
    <n v="3470"/>
    <n v="10"/>
    <n v="58"/>
    <n v="0.66666666666666663"/>
    <n v="52050"/>
    <x v="0"/>
    <x v="1"/>
    <s v="Medium Risk"/>
  </r>
  <r>
    <n v="15685372"/>
    <n v="350"/>
    <x v="1"/>
    <s v="Male"/>
    <x v="41"/>
    <n v="1"/>
    <n v="152677.48000000001"/>
    <n v="1"/>
    <n v="1"/>
    <n v="1"/>
    <n v="191973.49"/>
    <x v="0"/>
    <n v="22"/>
    <n v="1449"/>
    <n v="3"/>
    <n v="18"/>
    <n v="0.13636363636363635"/>
    <n v="31878"/>
    <x v="2"/>
    <x v="0"/>
    <s v="Low Risk"/>
  </r>
  <r>
    <n v="15745827"/>
    <n v="617"/>
    <x v="0"/>
    <s v="Male"/>
    <x v="33"/>
    <n v="3"/>
    <n v="132005.76999999999"/>
    <n v="1"/>
    <n v="1"/>
    <n v="0"/>
    <n v="142940.39000000001"/>
    <x v="1"/>
    <n v="23"/>
    <n v="2975"/>
    <n v="8"/>
    <n v="147"/>
    <n v="0.34782608695652173"/>
    <n v="68425"/>
    <x v="0"/>
    <x v="2"/>
    <s v="High Risk"/>
  </r>
  <r>
    <n v="15755868"/>
    <n v="562"/>
    <x v="0"/>
    <s v="Male"/>
    <x v="12"/>
    <n v="7"/>
    <n v="0"/>
    <n v="1"/>
    <n v="0"/>
    <n v="0"/>
    <n v="48869.67"/>
    <x v="1"/>
    <n v="14"/>
    <n v="2066"/>
    <n v="9"/>
    <n v="14"/>
    <n v="0.6428571428571429"/>
    <n v="28924"/>
    <x v="0"/>
    <x v="1"/>
    <s v="Low Risk"/>
  </r>
  <r>
    <n v="15735222"/>
    <n v="705"/>
    <x v="1"/>
    <s v="Female"/>
    <x v="51"/>
    <n v="5"/>
    <n v="0"/>
    <n v="2"/>
    <n v="1"/>
    <n v="1"/>
    <n v="73131.73"/>
    <x v="1"/>
    <n v="22"/>
    <n v="3413"/>
    <n v="1"/>
    <n v="120"/>
    <n v="4.5454545454545456E-2"/>
    <n v="75086"/>
    <x v="0"/>
    <x v="2"/>
    <s v="High Risk"/>
  </r>
  <r>
    <n v="15604804"/>
    <n v="516"/>
    <x v="0"/>
    <s v="Female"/>
    <x v="19"/>
    <n v="7"/>
    <n v="127305.5"/>
    <n v="1"/>
    <n v="1"/>
    <n v="1"/>
    <n v="120037.36"/>
    <x v="1"/>
    <n v="3"/>
    <n v="3472"/>
    <n v="7"/>
    <n v="5"/>
    <n v="1"/>
    <n v="10416"/>
    <x v="0"/>
    <x v="1"/>
    <s v="Low Risk"/>
  </r>
  <r>
    <n v="15718944"/>
    <n v="573"/>
    <x v="0"/>
    <s v="Female"/>
    <x v="24"/>
    <n v="6"/>
    <n v="0"/>
    <n v="2"/>
    <n v="1"/>
    <n v="0"/>
    <n v="193995.37"/>
    <x v="1"/>
    <n v="6"/>
    <n v="2674"/>
    <n v="6"/>
    <n v="133"/>
    <n v="1"/>
    <n v="16044"/>
    <x v="0"/>
    <x v="1"/>
    <s v="High Risk"/>
  </r>
  <r>
    <n v="15678626"/>
    <n v="538"/>
    <x v="1"/>
    <s v="Female"/>
    <x v="8"/>
    <n v="0"/>
    <n v="0"/>
    <n v="2"/>
    <n v="0"/>
    <n v="0"/>
    <n v="179453.66"/>
    <x v="1"/>
    <n v="6"/>
    <n v="1204"/>
    <n v="9"/>
    <n v="21"/>
    <n v="1"/>
    <n v="7224"/>
    <x v="1"/>
    <x v="0"/>
    <s v="Low Risk"/>
  </r>
  <r>
    <n v="15571550"/>
    <n v="699"/>
    <x v="0"/>
    <s v="Male"/>
    <x v="2"/>
    <n v="9"/>
    <n v="0"/>
    <n v="1"/>
    <n v="1"/>
    <n v="0"/>
    <n v="80963.92"/>
    <x v="1"/>
    <n v="4"/>
    <n v="2581"/>
    <n v="6"/>
    <n v="177"/>
    <n v="1"/>
    <n v="10324"/>
    <x v="1"/>
    <x v="3"/>
    <s v="High Risk"/>
  </r>
  <r>
    <n v="15723053"/>
    <n v="504"/>
    <x v="2"/>
    <s v="Male"/>
    <x v="15"/>
    <n v="8"/>
    <n v="170291.22"/>
    <n v="2"/>
    <n v="0"/>
    <n v="1"/>
    <n v="15658.99"/>
    <x v="1"/>
    <n v="9"/>
    <n v="269"/>
    <n v="1"/>
    <n v="79"/>
    <n v="0.1111111111111111"/>
    <n v="2421"/>
    <x v="1"/>
    <x v="1"/>
    <s v="High Risk"/>
  </r>
  <r>
    <n v="15661528"/>
    <n v="583"/>
    <x v="1"/>
    <s v="Male"/>
    <x v="40"/>
    <n v="5"/>
    <n v="102562.23"/>
    <n v="1"/>
    <n v="1"/>
    <n v="0"/>
    <n v="92708.1"/>
    <x v="1"/>
    <n v="10"/>
    <n v="3484"/>
    <n v="2"/>
    <n v="163"/>
    <n v="0.2"/>
    <n v="34840"/>
    <x v="0"/>
    <x v="2"/>
    <s v="High Risk"/>
  </r>
  <r>
    <n v="15754177"/>
    <n v="712"/>
    <x v="1"/>
    <s v="Male"/>
    <x v="47"/>
    <n v="2"/>
    <n v="111061.01"/>
    <n v="2"/>
    <n v="0"/>
    <n v="0"/>
    <n v="26542.17"/>
    <x v="1"/>
    <n v="1"/>
    <n v="4829"/>
    <n v="6"/>
    <n v="160"/>
    <n v="1"/>
    <n v="4829"/>
    <x v="0"/>
    <x v="0"/>
    <s v="High Risk"/>
  </r>
  <r>
    <n v="15683544"/>
    <n v="626"/>
    <x v="1"/>
    <s v="Male"/>
    <x v="46"/>
    <n v="3"/>
    <n v="0"/>
    <n v="1"/>
    <n v="1"/>
    <n v="1"/>
    <n v="65010.74"/>
    <x v="1"/>
    <n v="1"/>
    <n v="3188"/>
    <n v="9"/>
    <n v="111"/>
    <n v="1"/>
    <n v="3188"/>
    <x v="0"/>
    <x v="2"/>
    <s v="High Risk"/>
  </r>
  <r>
    <n v="15708048"/>
    <n v="631"/>
    <x v="0"/>
    <s v="Female"/>
    <x v="10"/>
    <n v="4"/>
    <n v="124379.14"/>
    <n v="1"/>
    <n v="1"/>
    <n v="0"/>
    <n v="106892.91"/>
    <x v="1"/>
    <n v="3"/>
    <n v="4618"/>
    <n v="9"/>
    <n v="68"/>
    <n v="1"/>
    <n v="13854"/>
    <x v="1"/>
    <x v="2"/>
    <s v="High Risk"/>
  </r>
  <r>
    <n v="15701109"/>
    <n v="663"/>
    <x v="0"/>
    <s v="Female"/>
    <x v="24"/>
    <n v="7"/>
    <n v="0"/>
    <n v="1"/>
    <n v="1"/>
    <n v="1"/>
    <n v="185210.63"/>
    <x v="1"/>
    <n v="4"/>
    <n v="4420"/>
    <n v="2"/>
    <n v="14"/>
    <n v="0.5"/>
    <n v="17680"/>
    <x v="1"/>
    <x v="1"/>
    <s v="Low Risk"/>
  </r>
  <r>
    <n v="15600110"/>
    <n v="506"/>
    <x v="2"/>
    <s v="Female"/>
    <x v="1"/>
    <n v="3"/>
    <n v="57745.760000000002"/>
    <n v="1"/>
    <n v="1"/>
    <n v="0"/>
    <n v="4035.46"/>
    <x v="1"/>
    <n v="11"/>
    <n v="3833"/>
    <n v="5"/>
    <n v="38"/>
    <n v="0.45454545454545453"/>
    <n v="42163"/>
    <x v="0"/>
    <x v="2"/>
    <s v="Medium Risk"/>
  </r>
  <r>
    <n v="15651533"/>
    <n v="570"/>
    <x v="2"/>
    <s v="Female"/>
    <x v="5"/>
    <n v="5"/>
    <n v="129293.74"/>
    <n v="1"/>
    <n v="1"/>
    <n v="0"/>
    <n v="177805.44"/>
    <x v="0"/>
    <n v="25"/>
    <n v="3276"/>
    <n v="4"/>
    <n v="132"/>
    <n v="0.16"/>
    <n v="81900"/>
    <x v="0"/>
    <x v="2"/>
    <s v="High Risk"/>
  </r>
  <r>
    <n v="15777904"/>
    <n v="703"/>
    <x v="0"/>
    <s v="Female"/>
    <x v="13"/>
    <n v="7"/>
    <n v="0"/>
    <n v="2"/>
    <n v="1"/>
    <n v="1"/>
    <n v="68831.72"/>
    <x v="1"/>
    <n v="5"/>
    <n v="2779"/>
    <n v="5"/>
    <n v="107"/>
    <n v="1"/>
    <n v="13895"/>
    <x v="0"/>
    <x v="1"/>
    <s v="High Risk"/>
  </r>
  <r>
    <n v="15655574"/>
    <n v="698"/>
    <x v="2"/>
    <s v="Female"/>
    <x v="20"/>
    <n v="8"/>
    <n v="150777.1"/>
    <n v="1"/>
    <n v="1"/>
    <n v="0"/>
    <n v="114732.62"/>
    <x v="1"/>
    <n v="18"/>
    <n v="331"/>
    <n v="8"/>
    <n v="104"/>
    <n v="0.44444444444444442"/>
    <n v="5958"/>
    <x v="0"/>
    <x v="1"/>
    <s v="High Risk"/>
  </r>
  <r>
    <n v="15569423"/>
    <n v="731"/>
    <x v="1"/>
    <s v="Male"/>
    <x v="1"/>
    <n v="4"/>
    <n v="0"/>
    <n v="2"/>
    <n v="1"/>
    <n v="0"/>
    <n v="22299.27"/>
    <x v="1"/>
    <n v="16"/>
    <n v="3530"/>
    <n v="5"/>
    <n v="30"/>
    <n v="0.3125"/>
    <n v="56480"/>
    <x v="1"/>
    <x v="2"/>
    <s v="Low Risk"/>
  </r>
  <r>
    <n v="15718106"/>
    <n v="625"/>
    <x v="0"/>
    <s v="Male"/>
    <x v="10"/>
    <n v="6"/>
    <n v="0"/>
    <n v="2"/>
    <n v="0"/>
    <n v="0"/>
    <n v="197283.20000000001"/>
    <x v="1"/>
    <n v="20"/>
    <n v="2614"/>
    <n v="9"/>
    <n v="127"/>
    <n v="0.45"/>
    <n v="52280"/>
    <x v="1"/>
    <x v="1"/>
    <s v="High Risk"/>
  </r>
  <r>
    <n v="15585067"/>
    <n v="634"/>
    <x v="1"/>
    <s v="Male"/>
    <x v="8"/>
    <n v="9"/>
    <n v="108632.48"/>
    <n v="1"/>
    <n v="1"/>
    <n v="1"/>
    <n v="179485.96"/>
    <x v="0"/>
    <n v="16"/>
    <n v="1822"/>
    <n v="10"/>
    <n v="71"/>
    <n v="0.625"/>
    <n v="29152"/>
    <x v="0"/>
    <x v="3"/>
    <s v="High Risk"/>
  </r>
  <r>
    <n v="15675501"/>
    <n v="616"/>
    <x v="0"/>
    <s v="Male"/>
    <x v="49"/>
    <n v="5"/>
    <n v="153861.1"/>
    <n v="1"/>
    <n v="1"/>
    <n v="1"/>
    <n v="17699.48"/>
    <x v="1"/>
    <n v="26"/>
    <n v="2669"/>
    <n v="1"/>
    <n v="2"/>
    <n v="3.8461538461538464E-2"/>
    <n v="69394"/>
    <x v="1"/>
    <x v="2"/>
    <s v="Low Risk"/>
  </r>
  <r>
    <n v="15633233"/>
    <n v="500"/>
    <x v="0"/>
    <s v="Male"/>
    <x v="27"/>
    <n v="1"/>
    <n v="100374.58"/>
    <n v="1"/>
    <n v="1"/>
    <n v="0"/>
    <n v="118490.8"/>
    <x v="0"/>
    <n v="18"/>
    <n v="4566"/>
    <n v="7"/>
    <n v="40"/>
    <n v="0.3888888888888889"/>
    <n v="82188"/>
    <x v="0"/>
    <x v="0"/>
    <s v="Medium Risk"/>
  </r>
  <r>
    <n v="15667134"/>
    <n v="446"/>
    <x v="0"/>
    <s v="Male"/>
    <x v="15"/>
    <n v="8"/>
    <n v="0"/>
    <n v="2"/>
    <n v="0"/>
    <n v="0"/>
    <n v="133292.94"/>
    <x v="1"/>
    <n v="22"/>
    <n v="4119"/>
    <n v="4"/>
    <n v="46"/>
    <n v="0.18181818181818182"/>
    <n v="90618"/>
    <x v="1"/>
    <x v="1"/>
    <s v="Medium Risk"/>
  </r>
  <r>
    <n v="15659105"/>
    <n v="669"/>
    <x v="0"/>
    <s v="Female"/>
    <x v="40"/>
    <n v="9"/>
    <n v="61196.54"/>
    <n v="1"/>
    <n v="1"/>
    <n v="0"/>
    <n v="58170.239999999998"/>
    <x v="1"/>
    <n v="12"/>
    <n v="1673"/>
    <n v="7"/>
    <n v="111"/>
    <n v="0.58333333333333337"/>
    <n v="20076"/>
    <x v="0"/>
    <x v="3"/>
    <s v="High Risk"/>
  </r>
  <r>
    <n v="15575409"/>
    <n v="581"/>
    <x v="2"/>
    <s v="Male"/>
    <x v="8"/>
    <n v="6"/>
    <n v="116891.72"/>
    <n v="1"/>
    <n v="1"/>
    <n v="0"/>
    <n v="107137.3"/>
    <x v="1"/>
    <n v="29"/>
    <n v="3693"/>
    <n v="10"/>
    <n v="95"/>
    <n v="0.34482758620689657"/>
    <n v="107097"/>
    <x v="0"/>
    <x v="1"/>
    <s v="High Risk"/>
  </r>
  <r>
    <n v="15752342"/>
    <n v="704"/>
    <x v="2"/>
    <s v="Female"/>
    <x v="41"/>
    <n v="6"/>
    <n v="133656.91"/>
    <n v="3"/>
    <n v="1"/>
    <n v="0"/>
    <n v="145071.32999999999"/>
    <x v="0"/>
    <n v="12"/>
    <n v="4819"/>
    <n v="3"/>
    <n v="68"/>
    <n v="0.25"/>
    <n v="57828"/>
    <x v="0"/>
    <x v="1"/>
    <s v="High Risk"/>
  </r>
  <r>
    <n v="15654851"/>
    <n v="748"/>
    <x v="0"/>
    <s v="Male"/>
    <x v="4"/>
    <n v="2"/>
    <n v="92911.52"/>
    <n v="1"/>
    <n v="0"/>
    <n v="1"/>
    <n v="85495.24"/>
    <x v="1"/>
    <n v="21"/>
    <n v="2827"/>
    <n v="9"/>
    <n v="50"/>
    <n v="0.42857142857142855"/>
    <n v="59367"/>
    <x v="0"/>
    <x v="0"/>
    <s v="Medium Risk"/>
  </r>
  <r>
    <n v="15741429"/>
    <n v="680"/>
    <x v="1"/>
    <s v="Female"/>
    <x v="8"/>
    <n v="9"/>
    <n v="119825.75"/>
    <n v="2"/>
    <n v="1"/>
    <n v="1"/>
    <n v="101139.3"/>
    <x v="1"/>
    <n v="21"/>
    <n v="800"/>
    <n v="6"/>
    <n v="68"/>
    <n v="0.2857142857142857"/>
    <n v="16800"/>
    <x v="0"/>
    <x v="3"/>
    <s v="High Risk"/>
  </r>
  <r>
    <n v="15682356"/>
    <n v="655"/>
    <x v="0"/>
    <s v="Female"/>
    <x v="24"/>
    <n v="7"/>
    <n v="111852.84"/>
    <n v="2"/>
    <n v="1"/>
    <n v="0"/>
    <n v="10511.13"/>
    <x v="1"/>
    <n v="25"/>
    <n v="2716"/>
    <n v="0"/>
    <n v="34"/>
    <n v="0"/>
    <n v="67900"/>
    <x v="0"/>
    <x v="1"/>
    <s v="Medium Risk"/>
  </r>
  <r>
    <n v="15806447"/>
    <n v="690"/>
    <x v="2"/>
    <s v="Male"/>
    <x v="15"/>
    <n v="0"/>
    <n v="106683.52"/>
    <n v="2"/>
    <n v="1"/>
    <n v="1"/>
    <n v="137916.49"/>
    <x v="1"/>
    <n v="29"/>
    <n v="1449"/>
    <n v="4"/>
    <n v="84"/>
    <n v="0.13793103448275862"/>
    <n v="42021"/>
    <x v="1"/>
    <x v="0"/>
    <s v="High Risk"/>
  </r>
  <r>
    <n v="15800229"/>
    <n v="695"/>
    <x v="2"/>
    <s v="Male"/>
    <x v="20"/>
    <n v="7"/>
    <n v="139022.24"/>
    <n v="1"/>
    <n v="0"/>
    <n v="1"/>
    <n v="193383.13"/>
    <x v="1"/>
    <n v="5"/>
    <n v="747"/>
    <n v="8"/>
    <n v="25"/>
    <n v="1"/>
    <n v="3735"/>
    <x v="0"/>
    <x v="1"/>
    <s v="Low Risk"/>
  </r>
  <r>
    <n v="15663441"/>
    <n v="700"/>
    <x v="2"/>
    <s v="Female"/>
    <x v="20"/>
    <n v="4"/>
    <n v="148571.07"/>
    <n v="1"/>
    <n v="1"/>
    <n v="0"/>
    <n v="189826.96"/>
    <x v="0"/>
    <n v="25"/>
    <n v="1872"/>
    <n v="9"/>
    <n v="131"/>
    <n v="0.36"/>
    <n v="46800"/>
    <x v="1"/>
    <x v="2"/>
    <s v="High Risk"/>
  </r>
  <r>
    <n v="15791991"/>
    <n v="773"/>
    <x v="0"/>
    <s v="Male"/>
    <x v="37"/>
    <n v="4"/>
    <n v="0"/>
    <n v="1"/>
    <n v="0"/>
    <n v="1"/>
    <n v="144113.42000000001"/>
    <x v="1"/>
    <n v="16"/>
    <n v="3103"/>
    <n v="5"/>
    <n v="29"/>
    <n v="0.3125"/>
    <n v="49648"/>
    <x v="1"/>
    <x v="2"/>
    <s v="Low Risk"/>
  </r>
  <r>
    <n v="15775082"/>
    <n v="749"/>
    <x v="0"/>
    <s v="Male"/>
    <x v="0"/>
    <n v="1"/>
    <n v="129776.72"/>
    <n v="2"/>
    <n v="0"/>
    <n v="1"/>
    <n v="143538.51"/>
    <x v="1"/>
    <n v="20"/>
    <n v="923"/>
    <n v="7"/>
    <n v="126"/>
    <n v="0.35"/>
    <n v="18460"/>
    <x v="2"/>
    <x v="0"/>
    <s v="High Risk"/>
  </r>
  <r>
    <n v="15579706"/>
    <n v="611"/>
    <x v="0"/>
    <s v="Female"/>
    <x v="17"/>
    <n v="5"/>
    <n v="0"/>
    <n v="1"/>
    <n v="1"/>
    <n v="0"/>
    <n v="77677.14"/>
    <x v="0"/>
    <n v="10"/>
    <n v="2476"/>
    <n v="2"/>
    <n v="97"/>
    <n v="0.2"/>
    <n v="24760"/>
    <x v="0"/>
    <x v="2"/>
    <s v="High Risk"/>
  </r>
  <r>
    <n v="15718247"/>
    <n v="606"/>
    <x v="1"/>
    <s v="Female"/>
    <x v="17"/>
    <n v="8"/>
    <n v="0"/>
    <n v="2"/>
    <n v="1"/>
    <n v="1"/>
    <n v="183717.94"/>
    <x v="1"/>
    <n v="27"/>
    <n v="4850"/>
    <n v="9"/>
    <n v="125"/>
    <n v="0.33333333333333331"/>
    <n v="130950"/>
    <x v="2"/>
    <x v="1"/>
    <s v="High Risk"/>
  </r>
  <r>
    <n v="15755722"/>
    <n v="554"/>
    <x v="0"/>
    <s v="Male"/>
    <x v="9"/>
    <n v="10"/>
    <n v="0"/>
    <n v="1"/>
    <n v="0"/>
    <n v="0"/>
    <n v="92180.62"/>
    <x v="1"/>
    <n v="21"/>
    <n v="1200"/>
    <n v="4"/>
    <n v="92"/>
    <n v="0.19047619047619047"/>
    <n v="25200"/>
    <x v="0"/>
    <x v="3"/>
    <s v="High Risk"/>
  </r>
  <r>
    <n v="15582259"/>
    <n v="567"/>
    <x v="0"/>
    <s v="Female"/>
    <x v="24"/>
    <n v="7"/>
    <n v="0"/>
    <n v="2"/>
    <n v="1"/>
    <n v="1"/>
    <n v="28690.9"/>
    <x v="1"/>
    <n v="30"/>
    <n v="3825"/>
    <n v="2"/>
    <n v="131"/>
    <n v="6.6666666666666666E-2"/>
    <n v="114750"/>
    <x v="0"/>
    <x v="1"/>
    <s v="High Risk"/>
  </r>
  <r>
    <n v="15716994"/>
    <n v="559"/>
    <x v="1"/>
    <s v="Male"/>
    <x v="9"/>
    <n v="3"/>
    <n v="114739.92"/>
    <n v="1"/>
    <n v="1"/>
    <n v="0"/>
    <n v="85891.02"/>
    <x v="0"/>
    <n v="23"/>
    <n v="522"/>
    <n v="9"/>
    <n v="134"/>
    <n v="0.39130434782608697"/>
    <n v="12006"/>
    <x v="2"/>
    <x v="2"/>
    <s v="High Risk"/>
  </r>
  <r>
    <n v="15586880"/>
    <n v="594"/>
    <x v="2"/>
    <s v="Male"/>
    <x v="1"/>
    <n v="2"/>
    <n v="122545.65"/>
    <n v="2"/>
    <n v="1"/>
    <n v="1"/>
    <n v="42050.239999999998"/>
    <x v="1"/>
    <n v="7"/>
    <n v="1095"/>
    <n v="2"/>
    <n v="88"/>
    <n v="0.2857142857142857"/>
    <n v="7665"/>
    <x v="0"/>
    <x v="0"/>
    <s v="High Risk"/>
  </r>
  <r>
    <n v="15713854"/>
    <n v="513"/>
    <x v="0"/>
    <s v="Female"/>
    <x v="24"/>
    <n v="6"/>
    <n v="0"/>
    <n v="2"/>
    <n v="1"/>
    <n v="0"/>
    <n v="110142.34"/>
    <x v="1"/>
    <n v="4"/>
    <n v="2611"/>
    <n v="5"/>
    <n v="82"/>
    <n v="1"/>
    <n v="10444"/>
    <x v="0"/>
    <x v="1"/>
    <s v="High Risk"/>
  </r>
  <r>
    <n v="15780835"/>
    <n v="652"/>
    <x v="2"/>
    <s v="Female"/>
    <x v="28"/>
    <n v="1"/>
    <n v="131908.35"/>
    <n v="1"/>
    <n v="1"/>
    <n v="1"/>
    <n v="179269.79"/>
    <x v="1"/>
    <n v="10"/>
    <n v="1710"/>
    <n v="3"/>
    <n v="167"/>
    <n v="0.3"/>
    <n v="17100"/>
    <x v="0"/>
    <x v="0"/>
    <s v="High Risk"/>
  </r>
  <r>
    <n v="15675896"/>
    <n v="680"/>
    <x v="2"/>
    <s v="Female"/>
    <x v="0"/>
    <n v="7"/>
    <n v="105722.69"/>
    <n v="1"/>
    <n v="1"/>
    <n v="1"/>
    <n v="90558.24"/>
    <x v="0"/>
    <n v="13"/>
    <n v="397"/>
    <n v="2"/>
    <n v="91"/>
    <n v="0.15384615384615385"/>
    <n v="5161"/>
    <x v="0"/>
    <x v="1"/>
    <s v="High Risk"/>
  </r>
  <r>
    <n v="15658459"/>
    <n v="784"/>
    <x v="1"/>
    <s v="Male"/>
    <x v="19"/>
    <n v="10"/>
    <n v="0"/>
    <n v="2"/>
    <n v="1"/>
    <n v="0"/>
    <n v="162022.47"/>
    <x v="1"/>
    <n v="6"/>
    <n v="3834"/>
    <n v="3"/>
    <n v="64"/>
    <n v="0.5"/>
    <n v="23004"/>
    <x v="2"/>
    <x v="3"/>
    <s v="High Risk"/>
  </r>
  <r>
    <n v="15658057"/>
    <n v="812"/>
    <x v="1"/>
    <s v="Female"/>
    <x v="4"/>
    <n v="8"/>
    <n v="0"/>
    <n v="3"/>
    <n v="1"/>
    <n v="0"/>
    <n v="66926.83"/>
    <x v="0"/>
    <n v="25"/>
    <n v="4106"/>
    <n v="4"/>
    <n v="50"/>
    <n v="0.16"/>
    <n v="102650"/>
    <x v="0"/>
    <x v="1"/>
    <s v="Medium Risk"/>
  </r>
  <r>
    <n v="15801767"/>
    <n v="784"/>
    <x v="1"/>
    <s v="Female"/>
    <x v="20"/>
    <n v="8"/>
    <n v="0"/>
    <n v="2"/>
    <n v="1"/>
    <n v="0"/>
    <n v="108891.3"/>
    <x v="1"/>
    <n v="13"/>
    <n v="2719"/>
    <n v="5"/>
    <n v="142"/>
    <n v="0.38461538461538464"/>
    <n v="35347"/>
    <x v="0"/>
    <x v="1"/>
    <s v="High Risk"/>
  </r>
  <r>
    <n v="15569178"/>
    <n v="570"/>
    <x v="0"/>
    <s v="Female"/>
    <x v="56"/>
    <n v="4"/>
    <n v="82767.42"/>
    <n v="1"/>
    <n v="1"/>
    <n v="0"/>
    <n v="71811.899999999994"/>
    <x v="1"/>
    <n v="6"/>
    <n v="4661"/>
    <n v="6"/>
    <n v="139"/>
    <n v="1"/>
    <n v="27966"/>
    <x v="0"/>
    <x v="2"/>
    <s v="High Risk"/>
  </r>
  <r>
    <n v="15731478"/>
    <n v="712"/>
    <x v="0"/>
    <s v="Female"/>
    <x v="0"/>
    <n v="1"/>
    <n v="87842.98"/>
    <n v="1"/>
    <n v="0"/>
    <n v="0"/>
    <n v="92223.59"/>
    <x v="1"/>
    <n v="3"/>
    <n v="4218"/>
    <n v="2"/>
    <n v="129"/>
    <n v="0.66666666666666663"/>
    <n v="12654"/>
    <x v="0"/>
    <x v="0"/>
    <s v="High Risk"/>
  </r>
  <r>
    <n v="15811236"/>
    <n v="705"/>
    <x v="1"/>
    <s v="Male"/>
    <x v="2"/>
    <n v="6"/>
    <n v="133261.13"/>
    <n v="1"/>
    <n v="1"/>
    <n v="1"/>
    <n v="78065.899999999994"/>
    <x v="1"/>
    <n v="7"/>
    <n v="1342"/>
    <n v="6"/>
    <n v="14"/>
    <n v="0.8571428571428571"/>
    <n v="9394"/>
    <x v="1"/>
    <x v="1"/>
    <s v="Low Risk"/>
  </r>
  <r>
    <n v="15746749"/>
    <n v="681"/>
    <x v="1"/>
    <s v="Female"/>
    <x v="15"/>
    <n v="3"/>
    <n v="0"/>
    <n v="2"/>
    <n v="1"/>
    <n v="1"/>
    <n v="59679.9"/>
    <x v="1"/>
    <n v="20"/>
    <n v="3406"/>
    <n v="3"/>
    <n v="158"/>
    <n v="0.15"/>
    <n v="68120"/>
    <x v="2"/>
    <x v="2"/>
    <s v="High Risk"/>
  </r>
  <r>
    <n v="15662758"/>
    <n v="620"/>
    <x v="0"/>
    <s v="Male"/>
    <x v="1"/>
    <n v="0"/>
    <n v="97925.11"/>
    <n v="1"/>
    <n v="1"/>
    <n v="0"/>
    <n v="85000.320000000007"/>
    <x v="1"/>
    <n v="4"/>
    <n v="1805"/>
    <n v="3"/>
    <n v="71"/>
    <n v="0.75"/>
    <n v="7220"/>
    <x v="2"/>
    <x v="0"/>
    <s v="High Risk"/>
  </r>
  <r>
    <n v="15709387"/>
    <n v="711"/>
    <x v="0"/>
    <s v="Male"/>
    <x v="37"/>
    <n v="5"/>
    <n v="0"/>
    <n v="1"/>
    <n v="1"/>
    <n v="1"/>
    <n v="159808.95000000001"/>
    <x v="1"/>
    <n v="30"/>
    <n v="2006"/>
    <n v="0"/>
    <n v="46"/>
    <n v="0"/>
    <n v="60180"/>
    <x v="0"/>
    <x v="2"/>
    <s v="Medium Risk"/>
  </r>
  <r>
    <n v="15572093"/>
    <n v="613"/>
    <x v="0"/>
    <s v="Female"/>
    <x v="9"/>
    <n v="7"/>
    <n v="140453.91"/>
    <n v="1"/>
    <n v="1"/>
    <n v="0"/>
    <n v="129001.3"/>
    <x v="1"/>
    <n v="23"/>
    <n v="581"/>
    <n v="1"/>
    <n v="115"/>
    <n v="4.3478260869565216E-2"/>
    <n v="13363"/>
    <x v="0"/>
    <x v="1"/>
    <s v="High Risk"/>
  </r>
  <r>
    <n v="15713826"/>
    <n v="613"/>
    <x v="2"/>
    <s v="Female"/>
    <x v="43"/>
    <n v="0"/>
    <n v="117356.19"/>
    <n v="1"/>
    <n v="0"/>
    <n v="0"/>
    <n v="113557.7"/>
    <x v="0"/>
    <n v="26"/>
    <n v="495"/>
    <n v="8"/>
    <n v="65"/>
    <n v="0.30769230769230771"/>
    <n v="12870"/>
    <x v="0"/>
    <x v="0"/>
    <s v="High Risk"/>
  </r>
  <r>
    <n v="15570205"/>
    <n v="682"/>
    <x v="1"/>
    <s v="Male"/>
    <x v="18"/>
    <n v="5"/>
    <n v="0"/>
    <n v="2"/>
    <n v="1"/>
    <n v="1"/>
    <n v="147758.51"/>
    <x v="1"/>
    <n v="23"/>
    <n v="1027"/>
    <n v="10"/>
    <n v="50"/>
    <n v="0.43478260869565216"/>
    <n v="23621"/>
    <x v="0"/>
    <x v="2"/>
    <s v="Medium Risk"/>
  </r>
  <r>
    <n v="15589348"/>
    <n v="850"/>
    <x v="1"/>
    <s v="Male"/>
    <x v="24"/>
    <n v="4"/>
    <n v="137204.76999999999"/>
    <n v="1"/>
    <n v="1"/>
    <n v="1"/>
    <n v="28865.59"/>
    <x v="1"/>
    <n v="18"/>
    <n v="377"/>
    <n v="8"/>
    <n v="7"/>
    <n v="0.44444444444444442"/>
    <n v="6786"/>
    <x v="0"/>
    <x v="2"/>
    <s v="Low Risk"/>
  </r>
  <r>
    <n v="15804610"/>
    <n v="601"/>
    <x v="0"/>
    <s v="Female"/>
    <x v="1"/>
    <n v="1"/>
    <n v="0"/>
    <n v="2"/>
    <n v="0"/>
    <n v="1"/>
    <n v="160607.06"/>
    <x v="1"/>
    <n v="28"/>
    <n v="4388"/>
    <n v="5"/>
    <n v="54"/>
    <n v="0.17857142857142858"/>
    <n v="122864"/>
    <x v="0"/>
    <x v="0"/>
    <s v="Medium Risk"/>
  </r>
  <r>
    <n v="15700854"/>
    <n v="595"/>
    <x v="1"/>
    <s v="Male"/>
    <x v="12"/>
    <n v="8"/>
    <n v="0"/>
    <n v="1"/>
    <n v="1"/>
    <n v="0"/>
    <n v="100015.79"/>
    <x v="0"/>
    <n v="1"/>
    <n v="3564"/>
    <n v="4"/>
    <n v="65"/>
    <n v="1"/>
    <n v="3564"/>
    <x v="2"/>
    <x v="1"/>
    <s v="High Risk"/>
  </r>
  <r>
    <n v="15758836"/>
    <n v="675"/>
    <x v="1"/>
    <s v="Male"/>
    <x v="18"/>
    <n v="3"/>
    <n v="54098.18"/>
    <n v="2"/>
    <n v="0"/>
    <n v="1"/>
    <n v="54478.52"/>
    <x v="1"/>
    <n v="7"/>
    <n v="1863"/>
    <n v="1"/>
    <n v="130"/>
    <n v="0.14285714285714285"/>
    <n v="13041"/>
    <x v="0"/>
    <x v="2"/>
    <s v="High Risk"/>
  </r>
  <r>
    <n v="15772933"/>
    <n v="591"/>
    <x v="1"/>
    <s v="Male"/>
    <x v="8"/>
    <n v="8"/>
    <n v="0"/>
    <n v="1"/>
    <n v="1"/>
    <n v="1"/>
    <n v="141677.32999999999"/>
    <x v="1"/>
    <n v="7"/>
    <n v="3864"/>
    <n v="8"/>
    <n v="11"/>
    <n v="1"/>
    <n v="27048"/>
    <x v="0"/>
    <x v="1"/>
    <s v="Low Risk"/>
  </r>
  <r>
    <n v="15809006"/>
    <n v="602"/>
    <x v="0"/>
    <s v="Male"/>
    <x v="51"/>
    <n v="7"/>
    <n v="113758.48"/>
    <n v="2"/>
    <n v="0"/>
    <n v="0"/>
    <n v="84077.6"/>
    <x v="1"/>
    <n v="12"/>
    <n v="388"/>
    <n v="9"/>
    <n v="151"/>
    <n v="0.75"/>
    <n v="4656"/>
    <x v="0"/>
    <x v="1"/>
    <s v="High Risk"/>
  </r>
  <r>
    <n v="15689612"/>
    <n v="554"/>
    <x v="1"/>
    <s v="Female"/>
    <x v="10"/>
    <n v="8"/>
    <n v="0"/>
    <n v="1"/>
    <n v="0"/>
    <n v="1"/>
    <n v="106981.03"/>
    <x v="1"/>
    <n v="2"/>
    <n v="1296"/>
    <n v="5"/>
    <n v="35"/>
    <n v="1"/>
    <n v="2592"/>
    <x v="0"/>
    <x v="1"/>
    <s v="Medium Risk"/>
  </r>
  <r>
    <n v="15744614"/>
    <n v="541"/>
    <x v="0"/>
    <s v="Male"/>
    <x v="24"/>
    <n v="9"/>
    <n v="118636.92"/>
    <n v="1"/>
    <n v="1"/>
    <n v="1"/>
    <n v="73551.44"/>
    <x v="1"/>
    <n v="28"/>
    <n v="342"/>
    <n v="0"/>
    <n v="13"/>
    <n v="0"/>
    <n v="9576"/>
    <x v="0"/>
    <x v="3"/>
    <s v="Low Risk"/>
  </r>
  <r>
    <n v="15704250"/>
    <n v="506"/>
    <x v="0"/>
    <s v="Male"/>
    <x v="10"/>
    <n v="7"/>
    <n v="0"/>
    <n v="2"/>
    <n v="0"/>
    <n v="0"/>
    <n v="115842.1"/>
    <x v="1"/>
    <n v="14"/>
    <n v="599"/>
    <n v="3"/>
    <n v="59"/>
    <n v="0.21428571428571427"/>
    <n v="8386"/>
    <x v="1"/>
    <x v="1"/>
    <s v="Medium Risk"/>
  </r>
  <r>
    <n v="15700255"/>
    <n v="814"/>
    <x v="2"/>
    <s v="Male"/>
    <x v="4"/>
    <n v="8"/>
    <n v="95488.82"/>
    <n v="2"/>
    <n v="0"/>
    <n v="0"/>
    <n v="107013.59"/>
    <x v="1"/>
    <n v="10"/>
    <n v="4247"/>
    <n v="2"/>
    <n v="95"/>
    <n v="0.2"/>
    <n v="42470"/>
    <x v="0"/>
    <x v="1"/>
    <s v="High Risk"/>
  </r>
  <r>
    <n v="15669410"/>
    <n v="683"/>
    <x v="0"/>
    <s v="Male"/>
    <x v="33"/>
    <n v="8"/>
    <n v="110829.52"/>
    <n v="2"/>
    <n v="0"/>
    <n v="0"/>
    <n v="24938.84"/>
    <x v="1"/>
    <n v="29"/>
    <n v="4923"/>
    <n v="2"/>
    <n v="104"/>
    <n v="6.8965517241379309E-2"/>
    <n v="142767"/>
    <x v="0"/>
    <x v="1"/>
    <s v="High Risk"/>
  </r>
  <r>
    <n v="15807595"/>
    <n v="485"/>
    <x v="2"/>
    <s v="Male"/>
    <x v="21"/>
    <n v="7"/>
    <n v="144244.59"/>
    <n v="2"/>
    <n v="1"/>
    <n v="0"/>
    <n v="51113.14"/>
    <x v="1"/>
    <n v="29"/>
    <n v="3123"/>
    <n v="8"/>
    <n v="161"/>
    <n v="0.27586206896551724"/>
    <n v="90567"/>
    <x v="1"/>
    <x v="1"/>
    <s v="High Risk"/>
  </r>
  <r>
    <n v="15664523"/>
    <n v="696"/>
    <x v="2"/>
    <s v="Female"/>
    <x v="8"/>
    <n v="8"/>
    <n v="122021.92"/>
    <n v="2"/>
    <n v="1"/>
    <n v="0"/>
    <n v="33828.639999999999"/>
    <x v="1"/>
    <n v="26"/>
    <n v="2929"/>
    <n v="9"/>
    <n v="79"/>
    <n v="0.34615384615384615"/>
    <n v="76154"/>
    <x v="2"/>
    <x v="1"/>
    <s v="High Risk"/>
  </r>
  <r>
    <n v="15642833"/>
    <n v="608"/>
    <x v="0"/>
    <s v="Female"/>
    <x v="33"/>
    <n v="8"/>
    <n v="0"/>
    <n v="2"/>
    <n v="1"/>
    <n v="0"/>
    <n v="128875.86"/>
    <x v="1"/>
    <n v="21"/>
    <n v="4028"/>
    <n v="5"/>
    <n v="17"/>
    <n v="0.23809523809523808"/>
    <n v="84588"/>
    <x v="0"/>
    <x v="1"/>
    <s v="Low Risk"/>
  </r>
  <r>
    <n v="15605279"/>
    <n v="792"/>
    <x v="0"/>
    <s v="Male"/>
    <x v="5"/>
    <n v="9"/>
    <n v="0"/>
    <n v="4"/>
    <n v="1"/>
    <n v="1"/>
    <n v="194700.81"/>
    <x v="0"/>
    <n v="20"/>
    <n v="1474"/>
    <n v="9"/>
    <n v="174"/>
    <n v="0.45"/>
    <n v="29480"/>
    <x v="2"/>
    <x v="3"/>
    <s v="High Risk"/>
  </r>
  <r>
    <n v="15713644"/>
    <n v="686"/>
    <x v="1"/>
    <s v="Male"/>
    <x v="32"/>
    <n v="5"/>
    <n v="0"/>
    <n v="2"/>
    <n v="1"/>
    <n v="0"/>
    <n v="158974.45000000001"/>
    <x v="1"/>
    <n v="30"/>
    <n v="463"/>
    <n v="1"/>
    <n v="177"/>
    <n v="3.3333333333333333E-2"/>
    <n v="13890"/>
    <x v="0"/>
    <x v="2"/>
    <s v="High Risk"/>
  </r>
  <r>
    <n v="15750466"/>
    <n v="790"/>
    <x v="2"/>
    <s v="Male"/>
    <x v="0"/>
    <n v="1"/>
    <n v="85839.62"/>
    <n v="1"/>
    <n v="1"/>
    <n v="0"/>
    <n v="198182.73"/>
    <x v="1"/>
    <n v="1"/>
    <n v="771"/>
    <n v="9"/>
    <n v="11"/>
    <n v="1"/>
    <n v="771"/>
    <x v="0"/>
    <x v="0"/>
    <s v="Low Risk"/>
  </r>
  <r>
    <n v="15739054"/>
    <n v="654"/>
    <x v="0"/>
    <s v="Female"/>
    <x v="6"/>
    <n v="4"/>
    <n v="96974.97"/>
    <n v="1"/>
    <n v="0"/>
    <n v="1"/>
    <n v="141404.07"/>
    <x v="1"/>
    <n v="28"/>
    <n v="765"/>
    <n v="6"/>
    <n v="82"/>
    <n v="0.21428571428571427"/>
    <n v="21420"/>
    <x v="0"/>
    <x v="2"/>
    <s v="High Risk"/>
  </r>
  <r>
    <n v="15612771"/>
    <n v="452"/>
    <x v="0"/>
    <s v="Male"/>
    <x v="12"/>
    <n v="4"/>
    <n v="148172.44"/>
    <n v="1"/>
    <n v="1"/>
    <n v="1"/>
    <n v="4175.68"/>
    <x v="1"/>
    <n v="29"/>
    <n v="3601"/>
    <n v="1"/>
    <n v="85"/>
    <n v="3.4482758620689655E-2"/>
    <n v="104429"/>
    <x v="1"/>
    <x v="2"/>
    <s v="High Risk"/>
  </r>
  <r>
    <n v="15788483"/>
    <n v="719"/>
    <x v="1"/>
    <s v="Male"/>
    <x v="16"/>
    <n v="0"/>
    <n v="0"/>
    <n v="1"/>
    <n v="1"/>
    <n v="0"/>
    <n v="126876.47"/>
    <x v="1"/>
    <n v="9"/>
    <n v="836"/>
    <n v="6"/>
    <n v="104"/>
    <n v="0.66666666666666663"/>
    <n v="7524"/>
    <x v="0"/>
    <x v="0"/>
    <s v="High Risk"/>
  </r>
  <r>
    <n v="15732832"/>
    <n v="707"/>
    <x v="0"/>
    <s v="Female"/>
    <x v="20"/>
    <n v="5"/>
    <n v="0"/>
    <n v="2"/>
    <n v="1"/>
    <n v="0"/>
    <n v="41052.82"/>
    <x v="1"/>
    <n v="22"/>
    <n v="4717"/>
    <n v="10"/>
    <n v="6"/>
    <n v="0.45454545454545453"/>
    <n v="103774"/>
    <x v="2"/>
    <x v="2"/>
    <s v="Low Risk"/>
  </r>
  <r>
    <n v="15772892"/>
    <n v="699"/>
    <x v="0"/>
    <s v="Female"/>
    <x v="23"/>
    <n v="2"/>
    <n v="0"/>
    <n v="1"/>
    <n v="0"/>
    <n v="0"/>
    <n v="105760.01"/>
    <x v="1"/>
    <n v="14"/>
    <n v="2920"/>
    <n v="5"/>
    <n v="45"/>
    <n v="0.35714285714285715"/>
    <n v="40880"/>
    <x v="0"/>
    <x v="0"/>
    <s v="Medium Risk"/>
  </r>
  <r>
    <n v="15713843"/>
    <n v="850"/>
    <x v="1"/>
    <s v="Male"/>
    <x v="33"/>
    <n v="2"/>
    <n v="0"/>
    <n v="2"/>
    <n v="0"/>
    <n v="1"/>
    <n v="27937.119999999999"/>
    <x v="1"/>
    <n v="9"/>
    <n v="1483"/>
    <n v="5"/>
    <n v="45"/>
    <n v="0.55555555555555558"/>
    <n v="13347"/>
    <x v="1"/>
    <x v="0"/>
    <s v="Medium Risk"/>
  </r>
  <r>
    <n v="15567993"/>
    <n v="828"/>
    <x v="1"/>
    <s v="Male"/>
    <x v="34"/>
    <n v="8"/>
    <n v="134766.85"/>
    <n v="1"/>
    <n v="1"/>
    <n v="0"/>
    <n v="79355.87"/>
    <x v="1"/>
    <n v="16"/>
    <n v="4753"/>
    <n v="1"/>
    <n v="39"/>
    <n v="6.25E-2"/>
    <n v="76048"/>
    <x v="0"/>
    <x v="1"/>
    <s v="Medium Risk"/>
  </r>
  <r>
    <n v="15617603"/>
    <n v="850"/>
    <x v="2"/>
    <s v="Male"/>
    <x v="33"/>
    <n v="5"/>
    <n v="123210.56"/>
    <n v="2"/>
    <n v="1"/>
    <n v="1"/>
    <n v="102180.27"/>
    <x v="1"/>
    <n v="8"/>
    <n v="929"/>
    <n v="0"/>
    <n v="122"/>
    <n v="0"/>
    <n v="7432"/>
    <x v="1"/>
    <x v="2"/>
    <s v="High Risk"/>
  </r>
  <r>
    <n v="15744983"/>
    <n v="712"/>
    <x v="1"/>
    <s v="Male"/>
    <x v="40"/>
    <n v="1"/>
    <n v="139887.01"/>
    <n v="1"/>
    <n v="1"/>
    <n v="1"/>
    <n v="95719.73"/>
    <x v="1"/>
    <n v="16"/>
    <n v="1584"/>
    <n v="9"/>
    <n v="79"/>
    <n v="0.5625"/>
    <n v="25344"/>
    <x v="0"/>
    <x v="0"/>
    <s v="High Risk"/>
  </r>
  <r>
    <n v="15630419"/>
    <n v="634"/>
    <x v="0"/>
    <s v="Male"/>
    <x v="4"/>
    <n v="9"/>
    <n v="149961.10999999999"/>
    <n v="1"/>
    <n v="1"/>
    <n v="0"/>
    <n v="57121.51"/>
    <x v="1"/>
    <n v="27"/>
    <n v="2179"/>
    <n v="10"/>
    <n v="43"/>
    <n v="0.37037037037037035"/>
    <n v="58833"/>
    <x v="0"/>
    <x v="3"/>
    <s v="Medium Risk"/>
  </r>
  <r>
    <n v="15738828"/>
    <n v="730"/>
    <x v="2"/>
    <s v="Male"/>
    <x v="13"/>
    <n v="6"/>
    <n v="152880.97"/>
    <n v="1"/>
    <n v="0"/>
    <n v="0"/>
    <n v="162478.10999999999"/>
    <x v="1"/>
    <n v="24"/>
    <n v="3687"/>
    <n v="2"/>
    <n v="46"/>
    <n v="8.3333333333333329E-2"/>
    <n v="88488"/>
    <x v="0"/>
    <x v="1"/>
    <s v="Medium Risk"/>
  </r>
  <r>
    <n v="15778025"/>
    <n v="685"/>
    <x v="2"/>
    <s v="Male"/>
    <x v="3"/>
    <n v="9"/>
    <n v="108589.47"/>
    <n v="2"/>
    <n v="0"/>
    <n v="1"/>
    <n v="194808.51"/>
    <x v="1"/>
    <n v="12"/>
    <n v="256"/>
    <n v="2"/>
    <n v="131"/>
    <n v="0.16666666666666666"/>
    <n v="3072"/>
    <x v="0"/>
    <x v="3"/>
    <s v="High Risk"/>
  </r>
  <r>
    <n v="15799479"/>
    <n v="809"/>
    <x v="1"/>
    <s v="Male"/>
    <x v="19"/>
    <n v="9"/>
    <n v="0"/>
    <n v="1"/>
    <n v="1"/>
    <n v="1"/>
    <n v="124045.65"/>
    <x v="1"/>
    <n v="4"/>
    <n v="2383"/>
    <n v="5"/>
    <n v="5"/>
    <n v="1"/>
    <n v="9532"/>
    <x v="1"/>
    <x v="3"/>
    <s v="Low Risk"/>
  </r>
  <r>
    <n v="15684269"/>
    <n v="707"/>
    <x v="1"/>
    <s v="Female"/>
    <x v="12"/>
    <n v="3"/>
    <n v="56674.48"/>
    <n v="1"/>
    <n v="1"/>
    <n v="0"/>
    <n v="17987.400000000001"/>
    <x v="0"/>
    <n v="16"/>
    <n v="4953"/>
    <n v="9"/>
    <n v="88"/>
    <n v="0.5625"/>
    <n v="79248"/>
    <x v="0"/>
    <x v="2"/>
    <s v="High Risk"/>
  </r>
  <r>
    <n v="15762745"/>
    <n v="648"/>
    <x v="1"/>
    <s v="Male"/>
    <x v="15"/>
    <n v="8"/>
    <n v="0"/>
    <n v="1"/>
    <n v="1"/>
    <n v="0"/>
    <n v="133653.38"/>
    <x v="1"/>
    <n v="5"/>
    <n v="3974"/>
    <n v="2"/>
    <n v="50"/>
    <n v="0.4"/>
    <n v="19870"/>
    <x v="0"/>
    <x v="1"/>
    <s v="Medium Risk"/>
  </r>
  <r>
    <n v="15746970"/>
    <n v="760"/>
    <x v="1"/>
    <s v="Female"/>
    <x v="38"/>
    <n v="1"/>
    <n v="0"/>
    <n v="2"/>
    <n v="1"/>
    <n v="1"/>
    <n v="25101.17"/>
    <x v="1"/>
    <n v="14"/>
    <n v="2291"/>
    <n v="5"/>
    <n v="18"/>
    <n v="0.35714285714285715"/>
    <n v="32074"/>
    <x v="0"/>
    <x v="0"/>
    <s v="Low Risk"/>
  </r>
  <r>
    <n v="15725024"/>
    <n v="805"/>
    <x v="2"/>
    <s v="Female"/>
    <x v="19"/>
    <n v="3"/>
    <n v="105663.56"/>
    <n v="2"/>
    <n v="0"/>
    <n v="1"/>
    <n v="33330.89"/>
    <x v="1"/>
    <n v="15"/>
    <n v="4925"/>
    <n v="7"/>
    <n v="45"/>
    <n v="0.46666666666666667"/>
    <n v="73875"/>
    <x v="0"/>
    <x v="2"/>
    <s v="Medium Risk"/>
  </r>
  <r>
    <n v="15592116"/>
    <n v="585"/>
    <x v="0"/>
    <s v="Female"/>
    <x v="2"/>
    <n v="7"/>
    <n v="0"/>
    <n v="2"/>
    <n v="1"/>
    <n v="0"/>
    <n v="2401.2600000000002"/>
    <x v="1"/>
    <n v="13"/>
    <n v="4557"/>
    <n v="7"/>
    <n v="84"/>
    <n v="0.53846153846153844"/>
    <n v="59241"/>
    <x v="2"/>
    <x v="1"/>
    <s v="High Risk"/>
  </r>
  <r>
    <n v="15624391"/>
    <n v="595"/>
    <x v="1"/>
    <s v="Female"/>
    <x v="33"/>
    <n v="5"/>
    <n v="100683.54"/>
    <n v="1"/>
    <n v="1"/>
    <n v="1"/>
    <n v="178361.04"/>
    <x v="1"/>
    <n v="8"/>
    <n v="4015"/>
    <n v="3"/>
    <n v="84"/>
    <n v="0.375"/>
    <n v="32120"/>
    <x v="0"/>
    <x v="2"/>
    <s v="High Risk"/>
  </r>
  <r>
    <n v="15567422"/>
    <n v="630"/>
    <x v="0"/>
    <s v="Male"/>
    <x v="0"/>
    <n v="6"/>
    <n v="0"/>
    <n v="2"/>
    <n v="1"/>
    <n v="0"/>
    <n v="162697.93"/>
    <x v="1"/>
    <n v="6"/>
    <n v="3195"/>
    <n v="9"/>
    <n v="162"/>
    <n v="1"/>
    <n v="19170"/>
    <x v="0"/>
    <x v="1"/>
    <s v="High Risk"/>
  </r>
  <r>
    <n v="15612627"/>
    <n v="627"/>
    <x v="2"/>
    <s v="Male"/>
    <x v="6"/>
    <n v="5"/>
    <n v="139541.57999999999"/>
    <n v="2"/>
    <n v="1"/>
    <n v="0"/>
    <n v="80607.33"/>
    <x v="1"/>
    <n v="24"/>
    <n v="735"/>
    <n v="4"/>
    <n v="137"/>
    <n v="0.16666666666666666"/>
    <n v="17640"/>
    <x v="0"/>
    <x v="2"/>
    <s v="High Risk"/>
  </r>
  <r>
    <n v="15574879"/>
    <n v="631"/>
    <x v="2"/>
    <s v="Female"/>
    <x v="24"/>
    <n v="2"/>
    <n v="121801.72"/>
    <n v="2"/>
    <n v="0"/>
    <n v="1"/>
    <n v="23146.62"/>
    <x v="1"/>
    <n v="10"/>
    <n v="741"/>
    <n v="6"/>
    <n v="101"/>
    <n v="0.6"/>
    <n v="7410"/>
    <x v="0"/>
    <x v="0"/>
    <s v="High Risk"/>
  </r>
  <r>
    <n v="15745107"/>
    <n v="776"/>
    <x v="2"/>
    <s v="Male"/>
    <x v="16"/>
    <n v="5"/>
    <n v="112281.7"/>
    <n v="1"/>
    <n v="0"/>
    <n v="1"/>
    <n v="89893.6"/>
    <x v="1"/>
    <n v="26"/>
    <n v="842"/>
    <n v="6"/>
    <n v="32"/>
    <n v="0.23076923076923078"/>
    <n v="21892"/>
    <x v="0"/>
    <x v="2"/>
    <s v="Medium Risk"/>
  </r>
  <r>
    <n v="15734491"/>
    <n v="676"/>
    <x v="1"/>
    <s v="Female"/>
    <x v="18"/>
    <n v="4"/>
    <n v="0"/>
    <n v="2"/>
    <n v="1"/>
    <n v="1"/>
    <n v="3173.31"/>
    <x v="1"/>
    <n v="30"/>
    <n v="3438"/>
    <n v="5"/>
    <n v="152"/>
    <n v="0.16666666666666666"/>
    <n v="103140"/>
    <x v="2"/>
    <x v="2"/>
    <s v="High Risk"/>
  </r>
  <r>
    <n v="15675320"/>
    <n v="758"/>
    <x v="1"/>
    <s v="Female"/>
    <x v="20"/>
    <n v="5"/>
    <n v="93499.82"/>
    <n v="2"/>
    <n v="0"/>
    <n v="0"/>
    <n v="123218.81"/>
    <x v="1"/>
    <n v="16"/>
    <n v="4622"/>
    <n v="2"/>
    <n v="141"/>
    <n v="0.125"/>
    <n v="73952"/>
    <x v="0"/>
    <x v="2"/>
    <s v="High Risk"/>
  </r>
  <r>
    <n v="15643824"/>
    <n v="637"/>
    <x v="0"/>
    <s v="Male"/>
    <x v="19"/>
    <n v="0"/>
    <n v="132255.99"/>
    <n v="2"/>
    <n v="0"/>
    <n v="1"/>
    <n v="74588.41"/>
    <x v="1"/>
    <n v="14"/>
    <n v="924"/>
    <n v="1"/>
    <n v="47"/>
    <n v="7.1428571428571425E-2"/>
    <n v="12936"/>
    <x v="1"/>
    <x v="0"/>
    <s v="Medium Risk"/>
  </r>
  <r>
    <n v="15643438"/>
    <n v="850"/>
    <x v="0"/>
    <s v="Male"/>
    <x v="43"/>
    <n v="7"/>
    <n v="0"/>
    <n v="2"/>
    <n v="1"/>
    <n v="0"/>
    <n v="31288.77"/>
    <x v="1"/>
    <n v="3"/>
    <n v="1734"/>
    <n v="7"/>
    <n v="1"/>
    <n v="1"/>
    <n v="5202"/>
    <x v="0"/>
    <x v="1"/>
    <s v="Low Risk"/>
  </r>
  <r>
    <n v="15721730"/>
    <n v="601"/>
    <x v="1"/>
    <s v="Female"/>
    <x v="4"/>
    <n v="4"/>
    <n v="0"/>
    <n v="2"/>
    <n v="1"/>
    <n v="0"/>
    <n v="58561.31"/>
    <x v="1"/>
    <n v="26"/>
    <n v="1382"/>
    <n v="8"/>
    <n v="108"/>
    <n v="0.30769230769230771"/>
    <n v="35932"/>
    <x v="2"/>
    <x v="2"/>
    <s v="High Risk"/>
  </r>
  <r>
    <n v="15680727"/>
    <n v="735"/>
    <x v="0"/>
    <s v="Male"/>
    <x v="23"/>
    <n v="5"/>
    <n v="121973.28"/>
    <n v="1"/>
    <n v="1"/>
    <n v="0"/>
    <n v="148804.35999999999"/>
    <x v="1"/>
    <n v="25"/>
    <n v="1483"/>
    <n v="6"/>
    <n v="91"/>
    <n v="0.24"/>
    <n v="37075"/>
    <x v="0"/>
    <x v="2"/>
    <s v="High Risk"/>
  </r>
  <r>
    <n v="15752508"/>
    <n v="614"/>
    <x v="2"/>
    <s v="Male"/>
    <x v="15"/>
    <n v="7"/>
    <n v="99462.8"/>
    <n v="2"/>
    <n v="1"/>
    <n v="1"/>
    <n v="51117.06"/>
    <x v="1"/>
    <n v="1"/>
    <n v="3341"/>
    <n v="8"/>
    <n v="39"/>
    <n v="1"/>
    <n v="3341"/>
    <x v="2"/>
    <x v="1"/>
    <s v="Medium Risk"/>
  </r>
  <r>
    <n v="15808846"/>
    <n v="672"/>
    <x v="2"/>
    <s v="Female"/>
    <x v="29"/>
    <n v="3"/>
    <n v="165878.76"/>
    <n v="2"/>
    <n v="1"/>
    <n v="1"/>
    <n v="164537.17000000001"/>
    <x v="1"/>
    <n v="29"/>
    <n v="401"/>
    <n v="7"/>
    <n v="70"/>
    <n v="0.2413793103448276"/>
    <n v="11629"/>
    <x v="0"/>
    <x v="2"/>
    <s v="High Risk"/>
  </r>
  <r>
    <n v="15727251"/>
    <n v="642"/>
    <x v="0"/>
    <s v="Male"/>
    <x v="33"/>
    <n v="8"/>
    <n v="117494.27"/>
    <n v="1"/>
    <n v="0"/>
    <n v="0"/>
    <n v="61977.82"/>
    <x v="1"/>
    <n v="26"/>
    <n v="4291"/>
    <n v="5"/>
    <n v="121"/>
    <n v="0.19230769230769232"/>
    <n v="111566"/>
    <x v="0"/>
    <x v="1"/>
    <s v="High Risk"/>
  </r>
  <r>
    <n v="15663489"/>
    <n v="633"/>
    <x v="2"/>
    <s v="Female"/>
    <x v="6"/>
    <n v="0"/>
    <n v="138577.34"/>
    <n v="1"/>
    <n v="1"/>
    <n v="0"/>
    <n v="193362.99"/>
    <x v="1"/>
    <n v="15"/>
    <n v="436"/>
    <n v="10"/>
    <n v="48"/>
    <n v="0.66666666666666663"/>
    <n v="6540"/>
    <x v="2"/>
    <x v="0"/>
    <s v="Medium Risk"/>
  </r>
  <r>
    <n v="15683677"/>
    <n v="769"/>
    <x v="1"/>
    <s v="Male"/>
    <x v="2"/>
    <n v="9"/>
    <n v="0"/>
    <n v="1"/>
    <n v="1"/>
    <n v="1"/>
    <n v="47722.79"/>
    <x v="1"/>
    <n v="7"/>
    <n v="4466"/>
    <n v="0"/>
    <n v="89"/>
    <n v="0"/>
    <n v="31262"/>
    <x v="0"/>
    <x v="3"/>
    <s v="High Risk"/>
  </r>
  <r>
    <n v="15596414"/>
    <n v="796"/>
    <x v="1"/>
    <s v="Male"/>
    <x v="1"/>
    <n v="8"/>
    <n v="107525.07"/>
    <n v="1"/>
    <n v="1"/>
    <n v="0"/>
    <n v="18510.41"/>
    <x v="1"/>
    <n v="15"/>
    <n v="4296"/>
    <n v="1"/>
    <n v="174"/>
    <n v="6.6666666666666666E-2"/>
    <n v="64440"/>
    <x v="2"/>
    <x v="1"/>
    <s v="High Risk"/>
  </r>
  <r>
    <n v="15730639"/>
    <n v="715"/>
    <x v="0"/>
    <s v="Male"/>
    <x v="51"/>
    <n v="7"/>
    <n v="139224.92000000001"/>
    <n v="2"/>
    <n v="1"/>
    <n v="0"/>
    <n v="65057.71"/>
    <x v="1"/>
    <n v="10"/>
    <n v="4729"/>
    <n v="10"/>
    <n v="49"/>
    <n v="1"/>
    <n v="47290"/>
    <x v="1"/>
    <x v="1"/>
    <s v="Medium Risk"/>
  </r>
  <r>
    <n v="15672132"/>
    <n v="695"/>
    <x v="0"/>
    <s v="Female"/>
    <x v="0"/>
    <n v="7"/>
    <n v="121453.63"/>
    <n v="1"/>
    <n v="0"/>
    <n v="0"/>
    <n v="46374.64"/>
    <x v="1"/>
    <n v="25"/>
    <n v="4396"/>
    <n v="1"/>
    <n v="101"/>
    <n v="0.04"/>
    <n v="109900"/>
    <x v="0"/>
    <x v="1"/>
    <s v="High Risk"/>
  </r>
  <r>
    <n v="15742638"/>
    <n v="747"/>
    <x v="0"/>
    <s v="Female"/>
    <x v="11"/>
    <n v="4"/>
    <n v="0"/>
    <n v="2"/>
    <n v="0"/>
    <n v="1"/>
    <n v="42039.67"/>
    <x v="1"/>
    <n v="28"/>
    <n v="4714"/>
    <n v="2"/>
    <n v="76"/>
    <n v="7.1428571428571425E-2"/>
    <n v="131992"/>
    <x v="0"/>
    <x v="2"/>
    <s v="High Risk"/>
  </r>
  <r>
    <n v="15578603"/>
    <n v="584"/>
    <x v="2"/>
    <s v="Female"/>
    <x v="41"/>
    <n v="1"/>
    <n v="77354.37"/>
    <n v="1"/>
    <n v="0"/>
    <n v="0"/>
    <n v="138192.98000000001"/>
    <x v="0"/>
    <n v="27"/>
    <n v="4325"/>
    <n v="8"/>
    <n v="49"/>
    <n v="0.29629629629629628"/>
    <n v="116775"/>
    <x v="0"/>
    <x v="0"/>
    <s v="Medium Risk"/>
  </r>
  <r>
    <n v="15726088"/>
    <n v="476"/>
    <x v="0"/>
    <s v="Male"/>
    <x v="20"/>
    <n v="6"/>
    <n v="0"/>
    <n v="1"/>
    <n v="1"/>
    <n v="1"/>
    <n v="22735.45"/>
    <x v="1"/>
    <n v="12"/>
    <n v="1662"/>
    <n v="6"/>
    <n v="75"/>
    <n v="0.5"/>
    <n v="19944"/>
    <x v="1"/>
    <x v="1"/>
    <s v="High Risk"/>
  </r>
  <r>
    <n v="15682533"/>
    <n v="850"/>
    <x v="0"/>
    <s v="Female"/>
    <x v="2"/>
    <n v="7"/>
    <n v="79259.990000000005"/>
    <n v="1"/>
    <n v="0"/>
    <n v="1"/>
    <n v="186910.74"/>
    <x v="1"/>
    <n v="16"/>
    <n v="640"/>
    <n v="10"/>
    <n v="123"/>
    <n v="0.625"/>
    <n v="10240"/>
    <x v="0"/>
    <x v="1"/>
    <s v="High Risk"/>
  </r>
  <r>
    <n v="15772995"/>
    <n v="529"/>
    <x v="0"/>
    <s v="Male"/>
    <x v="33"/>
    <n v="2"/>
    <n v="116295.29"/>
    <n v="1"/>
    <n v="1"/>
    <n v="0"/>
    <n v="75285.47"/>
    <x v="1"/>
    <n v="21"/>
    <n v="1144"/>
    <n v="1"/>
    <n v="53"/>
    <n v="4.7619047619047616E-2"/>
    <n v="24024"/>
    <x v="0"/>
    <x v="0"/>
    <s v="Medium Risk"/>
  </r>
  <r>
    <n v="15765694"/>
    <n v="584"/>
    <x v="1"/>
    <s v="Female"/>
    <x v="49"/>
    <n v="1"/>
    <n v="0"/>
    <n v="1"/>
    <n v="0"/>
    <n v="1"/>
    <n v="130260.11"/>
    <x v="0"/>
    <n v="4"/>
    <n v="188"/>
    <n v="5"/>
    <n v="162"/>
    <n v="1"/>
    <n v="752"/>
    <x v="0"/>
    <x v="0"/>
    <s v="High Risk"/>
  </r>
  <r>
    <n v="15659486"/>
    <n v="586"/>
    <x v="2"/>
    <s v="Male"/>
    <x v="10"/>
    <n v="9"/>
    <n v="74309.81"/>
    <n v="1"/>
    <n v="1"/>
    <n v="0"/>
    <n v="15034.93"/>
    <x v="1"/>
    <n v="3"/>
    <n v="381"/>
    <n v="7"/>
    <n v="145"/>
    <n v="1"/>
    <n v="1143"/>
    <x v="0"/>
    <x v="3"/>
    <s v="High Risk"/>
  </r>
  <r>
    <n v="15568963"/>
    <n v="674"/>
    <x v="2"/>
    <s v="Male"/>
    <x v="10"/>
    <n v="2"/>
    <n v="152797.9"/>
    <n v="1"/>
    <n v="1"/>
    <n v="0"/>
    <n v="175709.4"/>
    <x v="0"/>
    <n v="9"/>
    <n v="402"/>
    <n v="10"/>
    <n v="1"/>
    <n v="1"/>
    <n v="3618"/>
    <x v="2"/>
    <x v="0"/>
    <s v="Low Risk"/>
  </r>
  <r>
    <n v="15703820"/>
    <n v="552"/>
    <x v="0"/>
    <s v="Male"/>
    <x v="0"/>
    <n v="9"/>
    <n v="133701.07"/>
    <n v="2"/>
    <n v="1"/>
    <n v="0"/>
    <n v="101069.71"/>
    <x v="0"/>
    <n v="9"/>
    <n v="4957"/>
    <n v="7"/>
    <n v="13"/>
    <n v="0.77777777777777779"/>
    <n v="44613"/>
    <x v="0"/>
    <x v="3"/>
    <s v="Low Risk"/>
  </r>
  <r>
    <n v="15569410"/>
    <n v="601"/>
    <x v="2"/>
    <s v="Female"/>
    <x v="19"/>
    <n v="7"/>
    <n v="114430.18"/>
    <n v="2"/>
    <n v="1"/>
    <n v="1"/>
    <n v="153012.13"/>
    <x v="1"/>
    <n v="24"/>
    <n v="1335"/>
    <n v="0"/>
    <n v="54"/>
    <n v="0"/>
    <n v="32040"/>
    <x v="2"/>
    <x v="1"/>
    <s v="Medium Risk"/>
  </r>
  <r>
    <n v="15632256"/>
    <n v="541"/>
    <x v="0"/>
    <s v="Male"/>
    <x v="6"/>
    <n v="7"/>
    <n v="127504.57"/>
    <n v="1"/>
    <n v="0"/>
    <n v="0"/>
    <n v="86173.92"/>
    <x v="1"/>
    <n v="26"/>
    <n v="1242"/>
    <n v="7"/>
    <n v="132"/>
    <n v="0.26923076923076922"/>
    <n v="32292"/>
    <x v="0"/>
    <x v="1"/>
    <s v="High Risk"/>
  </r>
  <r>
    <n v="15724466"/>
    <n v="744"/>
    <x v="2"/>
    <s v="Female"/>
    <x v="1"/>
    <n v="2"/>
    <n v="84113.41"/>
    <n v="1"/>
    <n v="1"/>
    <n v="0"/>
    <n v="197548.63"/>
    <x v="1"/>
    <n v="26"/>
    <n v="4805"/>
    <n v="8"/>
    <n v="5"/>
    <n v="0.30769230769230771"/>
    <n v="124930"/>
    <x v="1"/>
    <x v="0"/>
    <s v="Low Risk"/>
  </r>
  <r>
    <n v="15777639"/>
    <n v="595"/>
    <x v="1"/>
    <s v="Female"/>
    <x v="51"/>
    <n v="10"/>
    <n v="101126.66"/>
    <n v="2"/>
    <n v="0"/>
    <n v="0"/>
    <n v="37042.800000000003"/>
    <x v="1"/>
    <n v="28"/>
    <n v="4527"/>
    <n v="4"/>
    <n v="66"/>
    <n v="0.14285714285714285"/>
    <n v="126756"/>
    <x v="0"/>
    <x v="3"/>
    <s v="High Risk"/>
  </r>
  <r>
    <n v="15802501"/>
    <n v="724"/>
    <x v="2"/>
    <s v="Male"/>
    <x v="19"/>
    <n v="5"/>
    <n v="103564.83"/>
    <n v="2"/>
    <n v="1"/>
    <n v="0"/>
    <n v="121085.72"/>
    <x v="1"/>
    <n v="8"/>
    <n v="4822"/>
    <n v="6"/>
    <n v="45"/>
    <n v="0.75"/>
    <n v="38576"/>
    <x v="0"/>
    <x v="2"/>
    <s v="Medium Risk"/>
  </r>
  <r>
    <n v="15778410"/>
    <n v="533"/>
    <x v="1"/>
    <s v="Female"/>
    <x v="37"/>
    <n v="7"/>
    <n v="0"/>
    <n v="1"/>
    <n v="0"/>
    <n v="1"/>
    <n v="194113.99"/>
    <x v="0"/>
    <n v="21"/>
    <n v="4206"/>
    <n v="0"/>
    <n v="152"/>
    <n v="0"/>
    <n v="88326"/>
    <x v="0"/>
    <x v="1"/>
    <s v="High Risk"/>
  </r>
  <r>
    <n v="15670702"/>
    <n v="618"/>
    <x v="0"/>
    <s v="Male"/>
    <x v="24"/>
    <n v="2"/>
    <n v="168178.21"/>
    <n v="2"/>
    <n v="0"/>
    <n v="1"/>
    <n v="101273.23"/>
    <x v="1"/>
    <n v="3"/>
    <n v="2487"/>
    <n v="5"/>
    <n v="32"/>
    <n v="1"/>
    <n v="7461"/>
    <x v="0"/>
    <x v="0"/>
    <s v="Medium Risk"/>
  </r>
  <r>
    <n v="15704763"/>
    <n v="523"/>
    <x v="2"/>
    <s v="Female"/>
    <x v="2"/>
    <n v="1"/>
    <n v="143903.10999999999"/>
    <n v="1"/>
    <n v="1"/>
    <n v="1"/>
    <n v="118711.75"/>
    <x v="0"/>
    <n v="5"/>
    <n v="303"/>
    <n v="3"/>
    <n v="39"/>
    <n v="0.6"/>
    <n v="1515"/>
    <x v="0"/>
    <x v="0"/>
    <s v="Medium Risk"/>
  </r>
  <r>
    <n v="15645544"/>
    <n v="642"/>
    <x v="2"/>
    <s v="Female"/>
    <x v="33"/>
    <n v="5"/>
    <n v="129753.69"/>
    <n v="1"/>
    <n v="1"/>
    <n v="0"/>
    <n v="582.53"/>
    <x v="1"/>
    <n v="15"/>
    <n v="1165"/>
    <n v="5"/>
    <n v="27"/>
    <n v="0.33333333333333331"/>
    <n v="17475"/>
    <x v="0"/>
    <x v="2"/>
    <s v="Low Risk"/>
  </r>
  <r>
    <n v="15757646"/>
    <n v="584"/>
    <x v="0"/>
    <s v="Male"/>
    <x v="12"/>
    <n v="9"/>
    <n v="0"/>
    <n v="2"/>
    <n v="1"/>
    <n v="0"/>
    <n v="192381.21"/>
    <x v="1"/>
    <n v="19"/>
    <n v="4031"/>
    <n v="8"/>
    <n v="67"/>
    <n v="0.42105263157894735"/>
    <n v="76589"/>
    <x v="0"/>
    <x v="3"/>
    <s v="High Risk"/>
  </r>
  <r>
    <n v="15701121"/>
    <n v="521"/>
    <x v="0"/>
    <s v="Male"/>
    <x v="16"/>
    <n v="5"/>
    <n v="110641.18"/>
    <n v="1"/>
    <n v="0"/>
    <n v="1"/>
    <n v="136507.69"/>
    <x v="0"/>
    <n v="27"/>
    <n v="4898"/>
    <n v="6"/>
    <n v="114"/>
    <n v="0.22222222222222221"/>
    <n v="132246"/>
    <x v="0"/>
    <x v="2"/>
    <s v="High Risk"/>
  </r>
  <r>
    <n v="15796313"/>
    <n v="662"/>
    <x v="0"/>
    <s v="Female"/>
    <x v="18"/>
    <n v="4"/>
    <n v="166909.20000000001"/>
    <n v="2"/>
    <n v="1"/>
    <n v="0"/>
    <n v="138871.12"/>
    <x v="0"/>
    <n v="28"/>
    <n v="2617"/>
    <n v="0"/>
    <n v="154"/>
    <n v="0"/>
    <n v="73276"/>
    <x v="0"/>
    <x v="2"/>
    <s v="High Risk"/>
  </r>
  <r>
    <n v="15815660"/>
    <n v="758"/>
    <x v="0"/>
    <s v="Female"/>
    <x v="10"/>
    <n v="1"/>
    <n v="154139.45000000001"/>
    <n v="1"/>
    <n v="1"/>
    <n v="1"/>
    <n v="60728.89"/>
    <x v="1"/>
    <n v="7"/>
    <n v="3872"/>
    <n v="2"/>
    <n v="84"/>
    <n v="0.2857142857142857"/>
    <n v="27104"/>
    <x v="0"/>
    <x v="0"/>
    <s v="High Risk"/>
  </r>
  <r>
    <n v="15602844"/>
    <n v="717"/>
    <x v="0"/>
    <s v="Male"/>
    <x v="16"/>
    <n v="7"/>
    <n v="97459.06"/>
    <n v="1"/>
    <n v="0"/>
    <n v="0"/>
    <n v="189175.71"/>
    <x v="1"/>
    <n v="5"/>
    <n v="1919"/>
    <n v="4"/>
    <n v="104"/>
    <n v="0.8"/>
    <n v="9595"/>
    <x v="0"/>
    <x v="1"/>
    <s v="High Risk"/>
  </r>
  <r>
    <n v="15636238"/>
    <n v="611"/>
    <x v="0"/>
    <s v="Male"/>
    <x v="20"/>
    <n v="1"/>
    <n v="0"/>
    <n v="2"/>
    <n v="1"/>
    <n v="1"/>
    <n v="102547.56"/>
    <x v="1"/>
    <n v="16"/>
    <n v="370"/>
    <n v="0"/>
    <n v="116"/>
    <n v="0"/>
    <n v="5920"/>
    <x v="1"/>
    <x v="0"/>
    <s v="High Risk"/>
  </r>
  <r>
    <n v="15770101"/>
    <n v="766"/>
    <x v="2"/>
    <s v="Male"/>
    <x v="3"/>
    <n v="6"/>
    <n v="112088.04"/>
    <n v="2"/>
    <n v="1"/>
    <n v="1"/>
    <n v="36706.559999999998"/>
    <x v="1"/>
    <n v="3"/>
    <n v="1581"/>
    <n v="4"/>
    <n v="60"/>
    <n v="1"/>
    <n v="4743"/>
    <x v="2"/>
    <x v="1"/>
    <s v="Medium Risk"/>
  </r>
  <r>
    <n v="15645543"/>
    <n v="636"/>
    <x v="0"/>
    <s v="Female"/>
    <x v="10"/>
    <n v="3"/>
    <n v="0"/>
    <n v="2"/>
    <n v="1"/>
    <n v="1"/>
    <n v="44756.25"/>
    <x v="1"/>
    <n v="6"/>
    <n v="2984"/>
    <n v="10"/>
    <n v="23"/>
    <n v="1"/>
    <n v="17904"/>
    <x v="0"/>
    <x v="2"/>
    <s v="Low Risk"/>
  </r>
  <r>
    <n v="15596397"/>
    <n v="814"/>
    <x v="0"/>
    <s v="Female"/>
    <x v="36"/>
    <n v="7"/>
    <n v="0"/>
    <n v="2"/>
    <n v="1"/>
    <n v="1"/>
    <n v="132870.15"/>
    <x v="1"/>
    <n v="20"/>
    <n v="1958"/>
    <n v="5"/>
    <n v="9"/>
    <n v="0.25"/>
    <n v="39160"/>
    <x v="0"/>
    <x v="1"/>
    <s v="Low Risk"/>
  </r>
  <r>
    <n v="15770525"/>
    <n v="760"/>
    <x v="1"/>
    <s v="Male"/>
    <x v="34"/>
    <n v="1"/>
    <n v="141038.57"/>
    <n v="2"/>
    <n v="0"/>
    <n v="0"/>
    <n v="16287.38"/>
    <x v="1"/>
    <n v="4"/>
    <n v="2594"/>
    <n v="4"/>
    <n v="83"/>
    <n v="1"/>
    <n v="10376"/>
    <x v="0"/>
    <x v="0"/>
    <s v="High Risk"/>
  </r>
  <r>
    <n v="15684267"/>
    <n v="607"/>
    <x v="2"/>
    <s v="Male"/>
    <x v="2"/>
    <n v="2"/>
    <n v="84468.67"/>
    <n v="2"/>
    <n v="1"/>
    <n v="1"/>
    <n v="121945.42"/>
    <x v="1"/>
    <n v="1"/>
    <n v="1796"/>
    <n v="4"/>
    <n v="91"/>
    <n v="1"/>
    <n v="1796"/>
    <x v="2"/>
    <x v="0"/>
    <s v="High Risk"/>
  </r>
  <r>
    <n v="15689980"/>
    <n v="725"/>
    <x v="1"/>
    <s v="Female"/>
    <x v="18"/>
    <n v="4"/>
    <n v="118520.26"/>
    <n v="1"/>
    <n v="0"/>
    <n v="0"/>
    <n v="131173.9"/>
    <x v="0"/>
    <n v="1"/>
    <n v="1911"/>
    <n v="4"/>
    <n v="131"/>
    <n v="1"/>
    <n v="1911"/>
    <x v="0"/>
    <x v="2"/>
    <s v="High Risk"/>
  </r>
  <r>
    <n v="15633260"/>
    <n v="600"/>
    <x v="0"/>
    <s v="Male"/>
    <x v="24"/>
    <n v="1"/>
    <n v="142663.46"/>
    <n v="1"/>
    <n v="0"/>
    <n v="1"/>
    <n v="88669.89"/>
    <x v="1"/>
    <n v="11"/>
    <n v="3089"/>
    <n v="8"/>
    <n v="150"/>
    <n v="0.72727272727272729"/>
    <n v="33979"/>
    <x v="2"/>
    <x v="0"/>
    <s v="High Risk"/>
  </r>
  <r>
    <n v="15756471"/>
    <n v="656"/>
    <x v="2"/>
    <s v="Male"/>
    <x v="7"/>
    <n v="4"/>
    <n v="118627.16"/>
    <n v="2"/>
    <n v="1"/>
    <n v="1"/>
    <n v="160835.29999999999"/>
    <x v="1"/>
    <n v="28"/>
    <n v="4096"/>
    <n v="6"/>
    <n v="50"/>
    <n v="0.21428571428571427"/>
    <n v="114688"/>
    <x v="0"/>
    <x v="2"/>
    <s v="Medium Risk"/>
  </r>
  <r>
    <n v="15721303"/>
    <n v="640"/>
    <x v="1"/>
    <s v="Male"/>
    <x v="10"/>
    <n v="1"/>
    <n v="137523.01999999999"/>
    <n v="1"/>
    <n v="0"/>
    <n v="0"/>
    <n v="24761.360000000001"/>
    <x v="1"/>
    <n v="30"/>
    <n v="2120"/>
    <n v="8"/>
    <n v="39"/>
    <n v="0.26666666666666666"/>
    <n v="63600"/>
    <x v="0"/>
    <x v="0"/>
    <s v="Medium Risk"/>
  </r>
  <r>
    <n v="15802256"/>
    <n v="439"/>
    <x v="0"/>
    <s v="Male"/>
    <x v="34"/>
    <n v="7"/>
    <n v="110976.23"/>
    <n v="2"/>
    <n v="1"/>
    <n v="0"/>
    <n v="138526.96"/>
    <x v="1"/>
    <n v="11"/>
    <n v="1532"/>
    <n v="9"/>
    <n v="62"/>
    <n v="0.81818181818181823"/>
    <n v="16852"/>
    <x v="0"/>
    <x v="1"/>
    <s v="High Risk"/>
  </r>
  <r>
    <n v="15725664"/>
    <n v="549"/>
    <x v="0"/>
    <s v="Female"/>
    <x v="16"/>
    <n v="8"/>
    <n v="107283.4"/>
    <n v="1"/>
    <n v="0"/>
    <n v="0"/>
    <n v="157442.75"/>
    <x v="1"/>
    <n v="10"/>
    <n v="3256"/>
    <n v="9"/>
    <n v="52"/>
    <n v="0.9"/>
    <n v="32560"/>
    <x v="0"/>
    <x v="1"/>
    <s v="Medium Risk"/>
  </r>
  <r>
    <n v="15674851"/>
    <n v="622"/>
    <x v="0"/>
    <s v="Male"/>
    <x v="16"/>
    <n v="5"/>
    <n v="0"/>
    <n v="2"/>
    <n v="0"/>
    <n v="0"/>
    <n v="105295.77"/>
    <x v="1"/>
    <n v="17"/>
    <n v="4328"/>
    <n v="3"/>
    <n v="121"/>
    <n v="0.17647058823529413"/>
    <n v="73576"/>
    <x v="0"/>
    <x v="2"/>
    <s v="High Risk"/>
  </r>
  <r>
    <n v="15701946"/>
    <n v="715"/>
    <x v="0"/>
    <s v="Male"/>
    <x v="10"/>
    <n v="4"/>
    <n v="124314.45"/>
    <n v="1"/>
    <n v="0"/>
    <n v="0"/>
    <n v="97782.92"/>
    <x v="1"/>
    <n v="14"/>
    <n v="2326"/>
    <n v="4"/>
    <n v="32"/>
    <n v="0.2857142857142857"/>
    <n v="32564"/>
    <x v="0"/>
    <x v="2"/>
    <s v="Medium Risk"/>
  </r>
  <r>
    <n v="15748947"/>
    <n v="657"/>
    <x v="0"/>
    <s v="Female"/>
    <x v="1"/>
    <n v="5"/>
    <n v="95858.37"/>
    <n v="1"/>
    <n v="1"/>
    <n v="1"/>
    <n v="68255.88"/>
    <x v="1"/>
    <n v="25"/>
    <n v="2588"/>
    <n v="9"/>
    <n v="127"/>
    <n v="0.36"/>
    <n v="64700"/>
    <x v="0"/>
    <x v="2"/>
    <s v="High Risk"/>
  </r>
  <r>
    <n v="15673342"/>
    <n v="703"/>
    <x v="0"/>
    <s v="Male"/>
    <x v="18"/>
    <n v="2"/>
    <n v="0"/>
    <n v="2"/>
    <n v="1"/>
    <n v="0"/>
    <n v="108790.95"/>
    <x v="1"/>
    <n v="23"/>
    <n v="2894"/>
    <n v="0"/>
    <n v="105"/>
    <n v="0"/>
    <n v="66562"/>
    <x v="0"/>
    <x v="0"/>
    <s v="High Risk"/>
  </r>
  <r>
    <n v="15601008"/>
    <n v="802"/>
    <x v="0"/>
    <s v="Male"/>
    <x v="19"/>
    <n v="8"/>
    <n v="0"/>
    <n v="2"/>
    <n v="1"/>
    <n v="0"/>
    <n v="143706.18"/>
    <x v="1"/>
    <n v="4"/>
    <n v="3943"/>
    <n v="2"/>
    <n v="109"/>
    <n v="0.5"/>
    <n v="15772"/>
    <x v="0"/>
    <x v="1"/>
    <s v="High Risk"/>
  </r>
  <r>
    <n v="15771636"/>
    <n v="793"/>
    <x v="1"/>
    <s v="Female"/>
    <x v="18"/>
    <n v="0"/>
    <n v="0"/>
    <n v="1"/>
    <n v="0"/>
    <n v="0"/>
    <n v="148993.47"/>
    <x v="1"/>
    <n v="28"/>
    <n v="1433"/>
    <n v="9"/>
    <n v="20"/>
    <n v="0.32142857142857145"/>
    <n v="40124"/>
    <x v="0"/>
    <x v="0"/>
    <s v="Low Risk"/>
  </r>
  <r>
    <n v="15642002"/>
    <n v="554"/>
    <x v="0"/>
    <s v="Female"/>
    <x v="12"/>
    <n v="6"/>
    <n v="117707.18"/>
    <n v="2"/>
    <n v="0"/>
    <n v="0"/>
    <n v="95277.15"/>
    <x v="0"/>
    <n v="6"/>
    <n v="277"/>
    <n v="1"/>
    <n v="89"/>
    <n v="0.16666666666666666"/>
    <n v="1662"/>
    <x v="0"/>
    <x v="1"/>
    <s v="High Risk"/>
  </r>
  <r>
    <n v="15693381"/>
    <n v="533"/>
    <x v="1"/>
    <s v="Male"/>
    <x v="16"/>
    <n v="1"/>
    <n v="135289.32999999999"/>
    <n v="2"/>
    <n v="0"/>
    <n v="1"/>
    <n v="152956.32999999999"/>
    <x v="1"/>
    <n v="11"/>
    <n v="976"/>
    <n v="6"/>
    <n v="116"/>
    <n v="0.54545454545454541"/>
    <n v="10736"/>
    <x v="0"/>
    <x v="0"/>
    <s v="High Risk"/>
  </r>
  <r>
    <n v="15607691"/>
    <n v="658"/>
    <x v="0"/>
    <s v="Male"/>
    <x v="18"/>
    <n v="8"/>
    <n v="174060.46"/>
    <n v="1"/>
    <n v="1"/>
    <n v="1"/>
    <n v="94925.62"/>
    <x v="1"/>
    <n v="11"/>
    <n v="755"/>
    <n v="10"/>
    <n v="171"/>
    <n v="0.90909090909090906"/>
    <n v="8305"/>
    <x v="2"/>
    <x v="1"/>
    <s v="High Risk"/>
  </r>
  <r>
    <n v="15589380"/>
    <n v="713"/>
    <x v="2"/>
    <s v="Male"/>
    <x v="20"/>
    <n v="3"/>
    <n v="114446.84"/>
    <n v="2"/>
    <n v="1"/>
    <n v="1"/>
    <n v="87308.18"/>
    <x v="1"/>
    <n v="25"/>
    <n v="4689"/>
    <n v="8"/>
    <n v="138"/>
    <n v="0.32"/>
    <n v="117225"/>
    <x v="0"/>
    <x v="2"/>
    <s v="High Risk"/>
  </r>
  <r>
    <n v="15603846"/>
    <n v="711"/>
    <x v="1"/>
    <s v="Male"/>
    <x v="24"/>
    <n v="2"/>
    <n v="0"/>
    <n v="2"/>
    <n v="1"/>
    <n v="0"/>
    <n v="83978.86"/>
    <x v="0"/>
    <n v="27"/>
    <n v="1458"/>
    <n v="8"/>
    <n v="39"/>
    <n v="0.29629629629629628"/>
    <n v="39366"/>
    <x v="0"/>
    <x v="0"/>
    <s v="Medium Risk"/>
  </r>
  <r>
    <n v="15753549"/>
    <n v="669"/>
    <x v="0"/>
    <s v="Male"/>
    <x v="11"/>
    <n v="1"/>
    <n v="157848.53"/>
    <n v="1"/>
    <n v="0"/>
    <n v="0"/>
    <n v="37543.93"/>
    <x v="0"/>
    <n v="12"/>
    <n v="1296"/>
    <n v="7"/>
    <n v="69"/>
    <n v="0.58333333333333337"/>
    <n v="15552"/>
    <x v="1"/>
    <x v="0"/>
    <s v="High Risk"/>
  </r>
  <r>
    <n v="15725355"/>
    <n v="439"/>
    <x v="0"/>
    <s v="Female"/>
    <x v="3"/>
    <n v="8"/>
    <n v="0"/>
    <n v="1"/>
    <n v="0"/>
    <n v="1"/>
    <n v="104889.3"/>
    <x v="1"/>
    <n v="1"/>
    <n v="3744"/>
    <n v="8"/>
    <n v="144"/>
    <n v="1"/>
    <n v="3744"/>
    <x v="0"/>
    <x v="1"/>
    <s v="High Risk"/>
  </r>
  <r>
    <n v="15773017"/>
    <n v="763"/>
    <x v="1"/>
    <s v="Female"/>
    <x v="24"/>
    <n v="6"/>
    <n v="0"/>
    <n v="2"/>
    <n v="1"/>
    <n v="1"/>
    <n v="149705.25"/>
    <x v="1"/>
    <n v="13"/>
    <n v="3280"/>
    <n v="1"/>
    <n v="47"/>
    <n v="7.6923076923076927E-2"/>
    <n v="42640"/>
    <x v="0"/>
    <x v="1"/>
    <s v="Medium Risk"/>
  </r>
  <r>
    <n v="15625641"/>
    <n v="697"/>
    <x v="2"/>
    <s v="Female"/>
    <x v="59"/>
    <n v="3"/>
    <n v="108071.36"/>
    <n v="2"/>
    <n v="1"/>
    <n v="1"/>
    <n v="16445.79"/>
    <x v="1"/>
    <n v="7"/>
    <n v="2227"/>
    <n v="7"/>
    <n v="122"/>
    <n v="1"/>
    <n v="15589"/>
    <x v="0"/>
    <x v="2"/>
    <s v="High Risk"/>
  </r>
  <r>
    <n v="15776467"/>
    <n v="702"/>
    <x v="1"/>
    <s v="Female"/>
    <x v="12"/>
    <n v="8"/>
    <n v="14262.8"/>
    <n v="2"/>
    <n v="1"/>
    <n v="0"/>
    <n v="54689.16"/>
    <x v="1"/>
    <n v="13"/>
    <n v="3696"/>
    <n v="6"/>
    <n v="117"/>
    <n v="0.46153846153846156"/>
    <n v="48048"/>
    <x v="0"/>
    <x v="1"/>
    <s v="High Risk"/>
  </r>
  <r>
    <n v="15746451"/>
    <n v="686"/>
    <x v="1"/>
    <s v="Male"/>
    <x v="1"/>
    <n v="7"/>
    <n v="102749.72"/>
    <n v="1"/>
    <n v="0"/>
    <n v="1"/>
    <n v="194913.86"/>
    <x v="1"/>
    <n v="9"/>
    <n v="4550"/>
    <n v="5"/>
    <n v="70"/>
    <n v="0.55555555555555558"/>
    <n v="40950"/>
    <x v="0"/>
    <x v="1"/>
    <s v="High Risk"/>
  </r>
  <r>
    <n v="15777922"/>
    <n v="629"/>
    <x v="1"/>
    <s v="Male"/>
    <x v="18"/>
    <n v="1"/>
    <n v="161757.87"/>
    <n v="2"/>
    <n v="1"/>
    <n v="1"/>
    <n v="146371.72"/>
    <x v="1"/>
    <n v="28"/>
    <n v="1248"/>
    <n v="4"/>
    <n v="180"/>
    <n v="0.14285714285714285"/>
    <n v="34944"/>
    <x v="0"/>
    <x v="0"/>
    <s v="High Risk"/>
  </r>
  <r>
    <n v="15606841"/>
    <n v="823"/>
    <x v="0"/>
    <s v="Male"/>
    <x v="16"/>
    <n v="1"/>
    <n v="0"/>
    <n v="2"/>
    <n v="1"/>
    <n v="0"/>
    <n v="156603.70000000001"/>
    <x v="1"/>
    <n v="1"/>
    <n v="659"/>
    <n v="5"/>
    <n v="139"/>
    <n v="1"/>
    <n v="659"/>
    <x v="0"/>
    <x v="0"/>
    <s v="High Risk"/>
  </r>
  <r>
    <n v="15757648"/>
    <n v="683"/>
    <x v="2"/>
    <s v="Female"/>
    <x v="12"/>
    <n v="5"/>
    <n v="95698.79"/>
    <n v="1"/>
    <n v="0"/>
    <n v="1"/>
    <n v="182566.76"/>
    <x v="1"/>
    <n v="28"/>
    <n v="2270"/>
    <n v="1"/>
    <n v="163"/>
    <n v="3.5714285714285712E-2"/>
    <n v="63560"/>
    <x v="1"/>
    <x v="2"/>
    <s v="High Risk"/>
  </r>
  <r>
    <n v="15677173"/>
    <n v="555"/>
    <x v="0"/>
    <s v="Male"/>
    <x v="24"/>
    <n v="9"/>
    <n v="124969.13"/>
    <n v="1"/>
    <n v="1"/>
    <n v="0"/>
    <n v="60194.05"/>
    <x v="1"/>
    <n v="11"/>
    <n v="374"/>
    <n v="9"/>
    <n v="160"/>
    <n v="0.81818181818181823"/>
    <n v="4114"/>
    <x v="0"/>
    <x v="3"/>
    <s v="High Risk"/>
  </r>
  <r>
    <n v="15764170"/>
    <n v="647"/>
    <x v="2"/>
    <s v="Male"/>
    <x v="4"/>
    <n v="4"/>
    <n v="93960.35"/>
    <n v="1"/>
    <n v="1"/>
    <n v="0"/>
    <n v="36579.53"/>
    <x v="0"/>
    <n v="12"/>
    <n v="2597"/>
    <n v="4"/>
    <n v="157"/>
    <n v="0.33333333333333331"/>
    <n v="31164"/>
    <x v="1"/>
    <x v="2"/>
    <s v="High Risk"/>
  </r>
  <r>
    <n v="15610446"/>
    <n v="714"/>
    <x v="0"/>
    <s v="Female"/>
    <x v="21"/>
    <n v="4"/>
    <n v="88308.87"/>
    <n v="3"/>
    <n v="0"/>
    <n v="0"/>
    <n v="5862.53"/>
    <x v="0"/>
    <n v="23"/>
    <n v="648"/>
    <n v="4"/>
    <n v="143"/>
    <n v="0.17391304347826086"/>
    <n v="14904"/>
    <x v="0"/>
    <x v="2"/>
    <s v="High Risk"/>
  </r>
  <r>
    <n v="15612776"/>
    <n v="850"/>
    <x v="1"/>
    <s v="Female"/>
    <x v="2"/>
    <n v="10"/>
    <n v="0"/>
    <n v="2"/>
    <n v="1"/>
    <n v="1"/>
    <n v="143030.09"/>
    <x v="1"/>
    <n v="9"/>
    <n v="2604"/>
    <n v="2"/>
    <n v="68"/>
    <n v="0.22222222222222221"/>
    <n v="23436"/>
    <x v="2"/>
    <x v="3"/>
    <s v="High Risk"/>
  </r>
  <r>
    <n v="15794122"/>
    <n v="713"/>
    <x v="0"/>
    <s v="Female"/>
    <x v="49"/>
    <n v="3"/>
    <n v="0"/>
    <n v="2"/>
    <n v="1"/>
    <n v="1"/>
    <n v="62700.08"/>
    <x v="1"/>
    <n v="18"/>
    <n v="1611"/>
    <n v="8"/>
    <n v="50"/>
    <n v="0.44444444444444442"/>
    <n v="28998"/>
    <x v="2"/>
    <x v="2"/>
    <s v="Medium Risk"/>
  </r>
  <r>
    <n v="15774931"/>
    <n v="452"/>
    <x v="0"/>
    <s v="Male"/>
    <x v="33"/>
    <n v="7"/>
    <n v="112935.87"/>
    <n v="1"/>
    <n v="1"/>
    <n v="1"/>
    <n v="99017.34"/>
    <x v="1"/>
    <n v="18"/>
    <n v="3083"/>
    <n v="1"/>
    <n v="114"/>
    <n v="5.5555555555555552E-2"/>
    <n v="55494"/>
    <x v="0"/>
    <x v="1"/>
    <s v="High Risk"/>
  </r>
  <r>
    <n v="15779247"/>
    <n v="683"/>
    <x v="1"/>
    <s v="Female"/>
    <x v="9"/>
    <n v="8"/>
    <n v="98567.1"/>
    <n v="1"/>
    <n v="1"/>
    <n v="0"/>
    <n v="187987.01"/>
    <x v="1"/>
    <n v="27"/>
    <n v="1535"/>
    <n v="1"/>
    <n v="97"/>
    <n v="3.7037037037037035E-2"/>
    <n v="41445"/>
    <x v="0"/>
    <x v="1"/>
    <s v="High Risk"/>
  </r>
  <r>
    <n v="15707078"/>
    <n v="577"/>
    <x v="0"/>
    <s v="Female"/>
    <x v="28"/>
    <n v="1"/>
    <n v="180530.51"/>
    <n v="1"/>
    <n v="0"/>
    <n v="0"/>
    <n v="123454.62"/>
    <x v="1"/>
    <n v="25"/>
    <n v="2701"/>
    <n v="9"/>
    <n v="140"/>
    <n v="0.36"/>
    <n v="67525"/>
    <x v="0"/>
    <x v="0"/>
    <s v="High Risk"/>
  </r>
  <r>
    <n v="15605263"/>
    <n v="552"/>
    <x v="0"/>
    <s v="Male"/>
    <x v="19"/>
    <n v="5"/>
    <n v="140931.57"/>
    <n v="1"/>
    <n v="0"/>
    <n v="1"/>
    <n v="10921.5"/>
    <x v="1"/>
    <n v="27"/>
    <n v="3204"/>
    <n v="4"/>
    <n v="71"/>
    <n v="0.14814814814814814"/>
    <n v="86508"/>
    <x v="1"/>
    <x v="2"/>
    <s v="High Risk"/>
  </r>
  <r>
    <n v="15607381"/>
    <n v="769"/>
    <x v="2"/>
    <s v="Female"/>
    <x v="8"/>
    <n v="7"/>
    <n v="148913.72"/>
    <n v="2"/>
    <n v="1"/>
    <n v="0"/>
    <n v="53817.23"/>
    <x v="1"/>
    <n v="18"/>
    <n v="4403"/>
    <n v="3"/>
    <n v="68"/>
    <n v="0.16666666666666666"/>
    <n v="79254"/>
    <x v="0"/>
    <x v="1"/>
    <s v="High Risk"/>
  </r>
  <r>
    <n v="15683471"/>
    <n v="691"/>
    <x v="0"/>
    <s v="Male"/>
    <x v="16"/>
    <n v="7"/>
    <n v="0"/>
    <n v="2"/>
    <n v="0"/>
    <n v="0"/>
    <n v="81617.399999999994"/>
    <x v="1"/>
    <n v="30"/>
    <n v="1533"/>
    <n v="8"/>
    <n v="85"/>
    <n v="0.26666666666666666"/>
    <n v="45990"/>
    <x v="1"/>
    <x v="1"/>
    <s v="High Risk"/>
  </r>
  <r>
    <n v="15605037"/>
    <n v="818"/>
    <x v="0"/>
    <s v="Female"/>
    <x v="23"/>
    <n v="2"/>
    <n v="0"/>
    <n v="1"/>
    <n v="0"/>
    <n v="1"/>
    <n v="192298.84"/>
    <x v="0"/>
    <n v="10"/>
    <n v="4000"/>
    <n v="7"/>
    <n v="77"/>
    <n v="0.7"/>
    <n v="40000"/>
    <x v="1"/>
    <x v="0"/>
    <s v="High Risk"/>
  </r>
  <r>
    <n v="15576085"/>
    <n v="739"/>
    <x v="0"/>
    <s v="Male"/>
    <x v="1"/>
    <n v="5"/>
    <n v="0"/>
    <n v="2"/>
    <n v="0"/>
    <n v="0"/>
    <n v="143882.25"/>
    <x v="1"/>
    <n v="20"/>
    <n v="2161"/>
    <n v="1"/>
    <n v="27"/>
    <n v="0.05"/>
    <n v="43220"/>
    <x v="2"/>
    <x v="2"/>
    <s v="Low Risk"/>
  </r>
  <r>
    <n v="15770435"/>
    <n v="639"/>
    <x v="0"/>
    <s v="Female"/>
    <x v="5"/>
    <n v="6"/>
    <n v="115335.32"/>
    <n v="2"/>
    <n v="1"/>
    <n v="1"/>
    <n v="53130.41"/>
    <x v="1"/>
    <n v="7"/>
    <n v="3927"/>
    <n v="6"/>
    <n v="169"/>
    <n v="0.8571428571428571"/>
    <n v="27489"/>
    <x v="0"/>
    <x v="1"/>
    <s v="High Risk"/>
  </r>
  <r>
    <n v="15592994"/>
    <n v="651"/>
    <x v="0"/>
    <s v="Female"/>
    <x v="35"/>
    <n v="0"/>
    <n v="0"/>
    <n v="2"/>
    <n v="1"/>
    <n v="1"/>
    <n v="190454.04"/>
    <x v="1"/>
    <n v="25"/>
    <n v="4493"/>
    <n v="0"/>
    <n v="23"/>
    <n v="0"/>
    <n v="112325"/>
    <x v="0"/>
    <x v="0"/>
    <s v="Low Risk"/>
  </r>
  <r>
    <n v="15624068"/>
    <n v="779"/>
    <x v="0"/>
    <s v="Female"/>
    <x v="28"/>
    <n v="0"/>
    <n v="0"/>
    <n v="2"/>
    <n v="0"/>
    <n v="1"/>
    <n v="111906"/>
    <x v="1"/>
    <n v="29"/>
    <n v="4916"/>
    <n v="7"/>
    <n v="134"/>
    <n v="0.2413793103448276"/>
    <n v="142564"/>
    <x v="0"/>
    <x v="0"/>
    <s v="High Risk"/>
  </r>
  <r>
    <n v="15595221"/>
    <n v="850"/>
    <x v="2"/>
    <s v="Female"/>
    <x v="19"/>
    <n v="7"/>
    <n v="134678.13"/>
    <n v="1"/>
    <n v="1"/>
    <n v="0"/>
    <n v="113177.95"/>
    <x v="1"/>
    <n v="27"/>
    <n v="2796"/>
    <n v="3"/>
    <n v="17"/>
    <n v="0.1111111111111111"/>
    <n v="75492"/>
    <x v="0"/>
    <x v="1"/>
    <s v="Low Risk"/>
  </r>
  <r>
    <n v="15637131"/>
    <n v="829"/>
    <x v="0"/>
    <s v="Male"/>
    <x v="16"/>
    <n v="9"/>
    <n v="0"/>
    <n v="2"/>
    <n v="1"/>
    <n v="0"/>
    <n v="30529.88"/>
    <x v="1"/>
    <n v="17"/>
    <n v="2873"/>
    <n v="6"/>
    <n v="146"/>
    <n v="0.35294117647058826"/>
    <n v="48841"/>
    <x v="2"/>
    <x v="3"/>
    <s v="High Risk"/>
  </r>
  <r>
    <n v="15613471"/>
    <n v="579"/>
    <x v="2"/>
    <s v="Male"/>
    <x v="8"/>
    <n v="2"/>
    <n v="90547.48"/>
    <n v="2"/>
    <n v="1"/>
    <n v="1"/>
    <n v="18800.13"/>
    <x v="1"/>
    <n v="15"/>
    <n v="4949"/>
    <n v="7"/>
    <n v="115"/>
    <n v="0.46666666666666667"/>
    <n v="74235"/>
    <x v="0"/>
    <x v="0"/>
    <s v="High Risk"/>
  </r>
  <r>
    <n v="15583499"/>
    <n v="510"/>
    <x v="0"/>
    <s v="Male"/>
    <x v="15"/>
    <n v="9"/>
    <n v="103324.78"/>
    <n v="1"/>
    <n v="1"/>
    <n v="1"/>
    <n v="46127.7"/>
    <x v="1"/>
    <n v="14"/>
    <n v="4653"/>
    <n v="4"/>
    <n v="20"/>
    <n v="0.2857142857142857"/>
    <n v="65142"/>
    <x v="0"/>
    <x v="3"/>
    <s v="Low Risk"/>
  </r>
  <r>
    <n v="15752816"/>
    <n v="531"/>
    <x v="0"/>
    <s v="Male"/>
    <x v="6"/>
    <n v="3"/>
    <n v="114590.58"/>
    <n v="1"/>
    <n v="0"/>
    <n v="0"/>
    <n v="75585.48"/>
    <x v="1"/>
    <n v="17"/>
    <n v="4309"/>
    <n v="9"/>
    <n v="62"/>
    <n v="0.52941176470588236"/>
    <n v="73253"/>
    <x v="1"/>
    <x v="2"/>
    <s v="High Risk"/>
  </r>
  <r>
    <n v="15804075"/>
    <n v="628"/>
    <x v="2"/>
    <s v="Female"/>
    <x v="18"/>
    <n v="3"/>
    <n v="91286.51"/>
    <n v="1"/>
    <n v="1"/>
    <n v="0"/>
    <n v="63085.94"/>
    <x v="1"/>
    <n v="11"/>
    <n v="3577"/>
    <n v="5"/>
    <n v="51"/>
    <n v="0.45454545454545453"/>
    <n v="39347"/>
    <x v="2"/>
    <x v="2"/>
    <s v="Medium Risk"/>
  </r>
  <r>
    <n v="15800517"/>
    <n v="633"/>
    <x v="1"/>
    <s v="Male"/>
    <x v="15"/>
    <n v="5"/>
    <n v="163340.12"/>
    <n v="2"/>
    <n v="1"/>
    <n v="1"/>
    <n v="74415.199999999997"/>
    <x v="1"/>
    <n v="18"/>
    <n v="1177"/>
    <n v="3"/>
    <n v="169"/>
    <n v="0.16666666666666666"/>
    <n v="21186"/>
    <x v="0"/>
    <x v="2"/>
    <s v="High Risk"/>
  </r>
  <r>
    <n v="15712319"/>
    <n v="714"/>
    <x v="1"/>
    <s v="Male"/>
    <x v="13"/>
    <n v="8"/>
    <n v="150900.29"/>
    <n v="2"/>
    <n v="0"/>
    <n v="1"/>
    <n v="139889.15"/>
    <x v="1"/>
    <n v="1"/>
    <n v="630"/>
    <n v="8"/>
    <n v="89"/>
    <n v="1"/>
    <n v="630"/>
    <x v="0"/>
    <x v="1"/>
    <s v="High Risk"/>
  </r>
  <r>
    <n v="15797389"/>
    <n v="604"/>
    <x v="1"/>
    <s v="Male"/>
    <x v="51"/>
    <n v="9"/>
    <n v="124577.33"/>
    <n v="1"/>
    <n v="1"/>
    <n v="1"/>
    <n v="7267.25"/>
    <x v="1"/>
    <n v="8"/>
    <n v="787"/>
    <n v="1"/>
    <n v="10"/>
    <n v="0.125"/>
    <n v="6296"/>
    <x v="1"/>
    <x v="3"/>
    <s v="Low Risk"/>
  </r>
  <r>
    <n v="15621432"/>
    <n v="630"/>
    <x v="1"/>
    <s v="Male"/>
    <x v="12"/>
    <n v="1"/>
    <n v="0"/>
    <n v="2"/>
    <n v="0"/>
    <n v="0"/>
    <n v="186826.22"/>
    <x v="1"/>
    <n v="5"/>
    <n v="2522"/>
    <n v="4"/>
    <n v="9"/>
    <n v="0.8"/>
    <n v="12610"/>
    <x v="0"/>
    <x v="0"/>
    <s v="Low Risk"/>
  </r>
  <r>
    <n v="15779390"/>
    <n v="850"/>
    <x v="1"/>
    <s v="Female"/>
    <x v="8"/>
    <n v="4"/>
    <n v="91292.7"/>
    <n v="1"/>
    <n v="1"/>
    <n v="1"/>
    <n v="162149.07"/>
    <x v="1"/>
    <n v="25"/>
    <n v="3620"/>
    <n v="2"/>
    <n v="130"/>
    <n v="0.08"/>
    <n v="90500"/>
    <x v="1"/>
    <x v="2"/>
    <s v="High Risk"/>
  </r>
  <r>
    <n v="15711219"/>
    <n v="788"/>
    <x v="2"/>
    <s v="Female"/>
    <x v="38"/>
    <n v="8"/>
    <n v="93716.72"/>
    <n v="1"/>
    <n v="1"/>
    <n v="1"/>
    <n v="180150.49"/>
    <x v="0"/>
    <n v="12"/>
    <n v="2375"/>
    <n v="4"/>
    <n v="108"/>
    <n v="0.33333333333333331"/>
    <n v="28500"/>
    <x v="2"/>
    <x v="1"/>
    <s v="High Risk"/>
  </r>
  <r>
    <n v="15770498"/>
    <n v="798"/>
    <x v="0"/>
    <s v="Female"/>
    <x v="24"/>
    <n v="4"/>
    <n v="111723.08"/>
    <n v="1"/>
    <n v="1"/>
    <n v="1"/>
    <n v="83478.12"/>
    <x v="1"/>
    <n v="28"/>
    <n v="1095"/>
    <n v="2"/>
    <n v="140"/>
    <n v="7.1428571428571425E-2"/>
    <n v="30660"/>
    <x v="2"/>
    <x v="2"/>
    <s v="High Risk"/>
  </r>
  <r>
    <n v="15678727"/>
    <n v="770"/>
    <x v="2"/>
    <s v="Male"/>
    <x v="13"/>
    <n v="4"/>
    <n v="110765.68"/>
    <n v="1"/>
    <n v="1"/>
    <n v="0"/>
    <n v="26163.74"/>
    <x v="0"/>
    <n v="12"/>
    <n v="4139"/>
    <n v="0"/>
    <n v="55"/>
    <n v="0"/>
    <n v="49668"/>
    <x v="0"/>
    <x v="2"/>
    <s v="Medium Risk"/>
  </r>
  <r>
    <n v="15573893"/>
    <n v="569"/>
    <x v="2"/>
    <s v="Male"/>
    <x v="11"/>
    <n v="9"/>
    <n v="173459.45"/>
    <n v="2"/>
    <n v="1"/>
    <n v="1"/>
    <n v="44381.06"/>
    <x v="1"/>
    <n v="13"/>
    <n v="3097"/>
    <n v="8"/>
    <n v="26"/>
    <n v="0.61538461538461542"/>
    <n v="40261"/>
    <x v="1"/>
    <x v="3"/>
    <s v="Low Risk"/>
  </r>
  <r>
    <n v="15740104"/>
    <n v="425"/>
    <x v="1"/>
    <s v="Female"/>
    <x v="32"/>
    <n v="7"/>
    <n v="169649.73"/>
    <n v="2"/>
    <n v="0"/>
    <n v="1"/>
    <n v="136365"/>
    <x v="0"/>
    <n v="30"/>
    <n v="3108"/>
    <n v="8"/>
    <n v="11"/>
    <n v="0.26666666666666666"/>
    <n v="93240"/>
    <x v="0"/>
    <x v="1"/>
    <s v="Low Risk"/>
  </r>
  <r>
    <n v="15792649"/>
    <n v="547"/>
    <x v="1"/>
    <s v="Female"/>
    <x v="8"/>
    <n v="9"/>
    <n v="0"/>
    <n v="2"/>
    <n v="0"/>
    <n v="0"/>
    <n v="99294.22"/>
    <x v="1"/>
    <n v="21"/>
    <n v="531"/>
    <n v="6"/>
    <n v="12"/>
    <n v="0.2857142857142857"/>
    <n v="11151"/>
    <x v="0"/>
    <x v="3"/>
    <s v="Low Risk"/>
  </r>
  <r>
    <n v="15605275"/>
    <n v="725"/>
    <x v="2"/>
    <s v="Male"/>
    <x v="13"/>
    <n v="8"/>
    <n v="116917.07"/>
    <n v="1"/>
    <n v="0"/>
    <n v="0"/>
    <n v="173464.43"/>
    <x v="0"/>
    <n v="16"/>
    <n v="3744"/>
    <n v="10"/>
    <n v="120"/>
    <n v="0.625"/>
    <n v="59904"/>
    <x v="2"/>
    <x v="1"/>
    <s v="High Risk"/>
  </r>
  <r>
    <n v="15572467"/>
    <n v="506"/>
    <x v="0"/>
    <s v="Male"/>
    <x v="24"/>
    <n v="5"/>
    <n v="0"/>
    <n v="2"/>
    <n v="1"/>
    <n v="1"/>
    <n v="127543.81"/>
    <x v="1"/>
    <n v="11"/>
    <n v="2550"/>
    <n v="2"/>
    <n v="80"/>
    <n v="0.18181818181818182"/>
    <n v="28050"/>
    <x v="0"/>
    <x v="2"/>
    <s v="High Risk"/>
  </r>
  <r>
    <n v="15738219"/>
    <n v="632"/>
    <x v="0"/>
    <s v="Female"/>
    <x v="18"/>
    <n v="7"/>
    <n v="0"/>
    <n v="2"/>
    <n v="1"/>
    <n v="1"/>
    <n v="52526.65"/>
    <x v="1"/>
    <n v="9"/>
    <n v="1934"/>
    <n v="4"/>
    <n v="146"/>
    <n v="0.44444444444444442"/>
    <n v="17406"/>
    <x v="1"/>
    <x v="1"/>
    <s v="High Risk"/>
  </r>
  <r>
    <n v="15600710"/>
    <n v="620"/>
    <x v="0"/>
    <s v="Male"/>
    <x v="32"/>
    <n v="0"/>
    <n v="0"/>
    <n v="1"/>
    <n v="1"/>
    <n v="0"/>
    <n v="32589.45"/>
    <x v="1"/>
    <n v="30"/>
    <n v="3290"/>
    <n v="0"/>
    <n v="88"/>
    <n v="0"/>
    <n v="98700"/>
    <x v="0"/>
    <x v="0"/>
    <s v="High Risk"/>
  </r>
  <r>
    <n v="15804394"/>
    <n v="663"/>
    <x v="2"/>
    <s v="Male"/>
    <x v="15"/>
    <n v="8"/>
    <n v="130627.66"/>
    <n v="1"/>
    <n v="1"/>
    <n v="0"/>
    <n v="47161.25"/>
    <x v="0"/>
    <n v="24"/>
    <n v="3694"/>
    <n v="6"/>
    <n v="141"/>
    <n v="0.25"/>
    <n v="88656"/>
    <x v="0"/>
    <x v="1"/>
    <s v="High Risk"/>
  </r>
  <r>
    <n v="15694188"/>
    <n v="700"/>
    <x v="1"/>
    <s v="Female"/>
    <x v="17"/>
    <n v="5"/>
    <n v="56580.95"/>
    <n v="2"/>
    <n v="0"/>
    <n v="1"/>
    <n v="45424.13"/>
    <x v="1"/>
    <n v="2"/>
    <n v="2731"/>
    <n v="6"/>
    <n v="107"/>
    <n v="1"/>
    <n v="5462"/>
    <x v="1"/>
    <x v="2"/>
    <s v="High Risk"/>
  </r>
  <r>
    <n v="15583718"/>
    <n v="696"/>
    <x v="2"/>
    <s v="Male"/>
    <x v="16"/>
    <n v="6"/>
    <n v="142316.14000000001"/>
    <n v="1"/>
    <n v="1"/>
    <n v="1"/>
    <n v="8018.49"/>
    <x v="1"/>
    <n v="20"/>
    <n v="1589"/>
    <n v="2"/>
    <n v="172"/>
    <n v="0.1"/>
    <n v="31780"/>
    <x v="0"/>
    <x v="1"/>
    <s v="High Risk"/>
  </r>
  <r>
    <n v="15802478"/>
    <n v="767"/>
    <x v="1"/>
    <s v="Male"/>
    <x v="8"/>
    <n v="6"/>
    <n v="0"/>
    <n v="2"/>
    <n v="1"/>
    <n v="1"/>
    <n v="195668"/>
    <x v="1"/>
    <n v="18"/>
    <n v="3037"/>
    <n v="4"/>
    <n v="24"/>
    <n v="0.22222222222222221"/>
    <n v="54666"/>
    <x v="1"/>
    <x v="1"/>
    <s v="Low Risk"/>
  </r>
  <r>
    <n v="15619343"/>
    <n v="561"/>
    <x v="0"/>
    <s v="Male"/>
    <x v="27"/>
    <n v="7"/>
    <n v="152759"/>
    <n v="2"/>
    <n v="1"/>
    <n v="0"/>
    <n v="133167.10999999999"/>
    <x v="0"/>
    <n v="6"/>
    <n v="1067"/>
    <n v="5"/>
    <n v="78"/>
    <n v="0.83333333333333337"/>
    <n v="6402"/>
    <x v="0"/>
    <x v="1"/>
    <s v="High Risk"/>
  </r>
  <r>
    <n v="15758813"/>
    <n v="350"/>
    <x v="2"/>
    <s v="Male"/>
    <x v="2"/>
    <n v="0"/>
    <n v="109733.2"/>
    <n v="2"/>
    <n v="0"/>
    <n v="0"/>
    <n v="123602.11"/>
    <x v="0"/>
    <n v="21"/>
    <n v="4255"/>
    <n v="2"/>
    <n v="74"/>
    <n v="9.5238095238095233E-2"/>
    <n v="89355"/>
    <x v="0"/>
    <x v="0"/>
    <s v="High Risk"/>
  </r>
  <r>
    <n v="15761374"/>
    <n v="706"/>
    <x v="0"/>
    <s v="Male"/>
    <x v="41"/>
    <n v="9"/>
    <n v="117444.51"/>
    <n v="1"/>
    <n v="1"/>
    <n v="1"/>
    <n v="186238.85"/>
    <x v="1"/>
    <n v="3"/>
    <n v="452"/>
    <n v="1"/>
    <n v="142"/>
    <n v="0.33333333333333331"/>
    <n v="1356"/>
    <x v="0"/>
    <x v="3"/>
    <s v="High Risk"/>
  </r>
  <r>
    <n v="15569209"/>
    <n v="464"/>
    <x v="1"/>
    <s v="Female"/>
    <x v="10"/>
    <n v="5"/>
    <n v="76001.570000000007"/>
    <n v="1"/>
    <n v="1"/>
    <n v="1"/>
    <n v="158668.87"/>
    <x v="1"/>
    <n v="15"/>
    <n v="4422"/>
    <n v="10"/>
    <n v="92"/>
    <n v="0.66666666666666663"/>
    <n v="66330"/>
    <x v="0"/>
    <x v="2"/>
    <s v="High Risk"/>
  </r>
  <r>
    <n v="15788539"/>
    <n v="501"/>
    <x v="0"/>
    <s v="Female"/>
    <x v="10"/>
    <n v="3"/>
    <n v="107747.57"/>
    <n v="1"/>
    <n v="1"/>
    <n v="0"/>
    <n v="9249.36"/>
    <x v="1"/>
    <n v="4"/>
    <n v="357"/>
    <n v="6"/>
    <n v="151"/>
    <n v="1"/>
    <n v="1428"/>
    <x v="1"/>
    <x v="2"/>
    <s v="High Risk"/>
  </r>
  <r>
    <n v="15747222"/>
    <n v="745"/>
    <x v="1"/>
    <s v="Female"/>
    <x v="12"/>
    <n v="8"/>
    <n v="0"/>
    <n v="2"/>
    <n v="1"/>
    <n v="1"/>
    <n v="116581.1"/>
    <x v="1"/>
    <n v="11"/>
    <n v="2502"/>
    <n v="10"/>
    <n v="177"/>
    <n v="0.90909090909090906"/>
    <n v="27522"/>
    <x v="0"/>
    <x v="1"/>
    <s v="High Risk"/>
  </r>
  <r>
    <n v="15769346"/>
    <n v="587"/>
    <x v="0"/>
    <s v="Female"/>
    <x v="18"/>
    <n v="1"/>
    <n v="134997.49"/>
    <n v="2"/>
    <n v="1"/>
    <n v="0"/>
    <n v="44688.08"/>
    <x v="1"/>
    <n v="1"/>
    <n v="3455"/>
    <n v="3"/>
    <n v="99"/>
    <n v="1"/>
    <n v="3455"/>
    <x v="0"/>
    <x v="0"/>
    <s v="High Risk"/>
  </r>
  <r>
    <n v="15699634"/>
    <n v="667"/>
    <x v="0"/>
    <s v="Female"/>
    <x v="36"/>
    <n v="2"/>
    <n v="0"/>
    <n v="2"/>
    <n v="1"/>
    <n v="1"/>
    <n v="148608.39000000001"/>
    <x v="1"/>
    <n v="10"/>
    <n v="875"/>
    <n v="9"/>
    <n v="3"/>
    <n v="0.9"/>
    <n v="8750"/>
    <x v="0"/>
    <x v="0"/>
    <s v="Low Risk"/>
  </r>
  <r>
    <n v="15589076"/>
    <n v="737"/>
    <x v="0"/>
    <s v="Male"/>
    <x v="18"/>
    <n v="9"/>
    <n v="0"/>
    <n v="1"/>
    <n v="0"/>
    <n v="1"/>
    <n v="188670.9"/>
    <x v="0"/>
    <n v="28"/>
    <n v="2626"/>
    <n v="8"/>
    <n v="28"/>
    <n v="0.2857142857142857"/>
    <n v="73528"/>
    <x v="0"/>
    <x v="3"/>
    <s v="Low Risk"/>
  </r>
  <r>
    <n v="15812338"/>
    <n v="485"/>
    <x v="1"/>
    <s v="Female"/>
    <x v="33"/>
    <n v="7"/>
    <n v="0"/>
    <n v="1"/>
    <n v="1"/>
    <n v="0"/>
    <n v="107067.37"/>
    <x v="1"/>
    <n v="10"/>
    <n v="2728"/>
    <n v="0"/>
    <n v="46"/>
    <n v="0"/>
    <n v="27280"/>
    <x v="2"/>
    <x v="1"/>
    <s v="Medium Risk"/>
  </r>
  <r>
    <n v="15758845"/>
    <n v="590"/>
    <x v="1"/>
    <s v="Female"/>
    <x v="24"/>
    <n v="0"/>
    <n v="64345.21"/>
    <n v="1"/>
    <n v="0"/>
    <n v="1"/>
    <n v="61759.33"/>
    <x v="0"/>
    <n v="22"/>
    <n v="3034"/>
    <n v="1"/>
    <n v="22"/>
    <n v="4.5454545454545456E-2"/>
    <n v="66748"/>
    <x v="0"/>
    <x v="0"/>
    <s v="Low Risk"/>
  </r>
  <r>
    <n v="15685844"/>
    <n v="518"/>
    <x v="2"/>
    <s v="Female"/>
    <x v="12"/>
    <n v="8"/>
    <n v="141665.63"/>
    <n v="1"/>
    <n v="0"/>
    <n v="1"/>
    <n v="192776.64"/>
    <x v="1"/>
    <n v="13"/>
    <n v="792"/>
    <n v="6"/>
    <n v="152"/>
    <n v="0.46153846153846156"/>
    <n v="10296"/>
    <x v="1"/>
    <x v="1"/>
    <s v="High Risk"/>
  </r>
  <r>
    <n v="15583090"/>
    <n v="581"/>
    <x v="1"/>
    <s v="Female"/>
    <x v="6"/>
    <n v="8"/>
    <n v="0"/>
    <n v="2"/>
    <n v="1"/>
    <n v="0"/>
    <n v="46735.19"/>
    <x v="1"/>
    <n v="14"/>
    <n v="4850"/>
    <n v="10"/>
    <n v="176"/>
    <n v="0.7142857142857143"/>
    <n v="67900"/>
    <x v="0"/>
    <x v="1"/>
    <s v="High Risk"/>
  </r>
  <r>
    <n v="15587581"/>
    <n v="785"/>
    <x v="2"/>
    <s v="Female"/>
    <x v="19"/>
    <n v="5"/>
    <n v="136624.6"/>
    <n v="2"/>
    <n v="1"/>
    <n v="1"/>
    <n v="169117.74"/>
    <x v="1"/>
    <n v="21"/>
    <n v="627"/>
    <n v="5"/>
    <n v="139"/>
    <n v="0.23809523809523808"/>
    <n v="13167"/>
    <x v="0"/>
    <x v="2"/>
    <s v="High Risk"/>
  </r>
  <r>
    <n v="15633640"/>
    <n v="799"/>
    <x v="0"/>
    <s v="Female"/>
    <x v="37"/>
    <n v="4"/>
    <n v="161209.66"/>
    <n v="1"/>
    <n v="1"/>
    <n v="1"/>
    <n v="89081.41"/>
    <x v="1"/>
    <n v="15"/>
    <n v="3580"/>
    <n v="10"/>
    <n v="70"/>
    <n v="0.66666666666666663"/>
    <n v="53700"/>
    <x v="0"/>
    <x v="2"/>
    <s v="High Risk"/>
  </r>
  <r>
    <n v="15573741"/>
    <n v="698"/>
    <x v="1"/>
    <s v="Male"/>
    <x v="16"/>
    <n v="10"/>
    <n v="95010.92"/>
    <n v="1"/>
    <n v="1"/>
    <n v="1"/>
    <n v="105227.86"/>
    <x v="1"/>
    <n v="20"/>
    <n v="3650"/>
    <n v="0"/>
    <n v="4"/>
    <n v="0"/>
    <n v="73000"/>
    <x v="1"/>
    <x v="3"/>
    <s v="Low Risk"/>
  </r>
  <r>
    <n v="15633574"/>
    <n v="730"/>
    <x v="0"/>
    <s v="Female"/>
    <x v="1"/>
    <n v="4"/>
    <n v="167545.32"/>
    <n v="1"/>
    <n v="1"/>
    <n v="0"/>
    <n v="128246.81"/>
    <x v="1"/>
    <n v="30"/>
    <n v="2106"/>
    <n v="2"/>
    <n v="59"/>
    <n v="6.6666666666666666E-2"/>
    <n v="63180"/>
    <x v="2"/>
    <x v="2"/>
    <s v="Medium Risk"/>
  </r>
  <r>
    <n v="15711455"/>
    <n v="740"/>
    <x v="2"/>
    <s v="Female"/>
    <x v="18"/>
    <n v="4"/>
    <n v="109044.6"/>
    <n v="1"/>
    <n v="0"/>
    <n v="0"/>
    <n v="94554.74"/>
    <x v="0"/>
    <n v="2"/>
    <n v="4869"/>
    <n v="4"/>
    <n v="166"/>
    <n v="1"/>
    <n v="9738"/>
    <x v="2"/>
    <x v="2"/>
    <s v="High Risk"/>
  </r>
  <r>
    <n v="15570601"/>
    <n v="785"/>
    <x v="0"/>
    <s v="Female"/>
    <x v="40"/>
    <n v="9"/>
    <n v="122031.55"/>
    <n v="1"/>
    <n v="1"/>
    <n v="1"/>
    <n v="33823.5"/>
    <x v="0"/>
    <n v="8"/>
    <n v="1867"/>
    <n v="3"/>
    <n v="68"/>
    <n v="0.375"/>
    <n v="14936"/>
    <x v="1"/>
    <x v="3"/>
    <s v="High Risk"/>
  </r>
  <r>
    <n v="15690925"/>
    <n v="527"/>
    <x v="1"/>
    <s v="Female"/>
    <x v="6"/>
    <n v="2"/>
    <n v="27755.97"/>
    <n v="1"/>
    <n v="1"/>
    <n v="0"/>
    <n v="97468.44"/>
    <x v="0"/>
    <n v="18"/>
    <n v="1461"/>
    <n v="5"/>
    <n v="111"/>
    <n v="0.27777777777777779"/>
    <n v="26298"/>
    <x v="0"/>
    <x v="0"/>
    <s v="High Risk"/>
  </r>
  <r>
    <n v="15709338"/>
    <n v="544"/>
    <x v="0"/>
    <s v="Female"/>
    <x v="6"/>
    <n v="1"/>
    <n v="118560.55"/>
    <n v="1"/>
    <n v="1"/>
    <n v="1"/>
    <n v="164137.35999999999"/>
    <x v="1"/>
    <n v="17"/>
    <n v="3917"/>
    <n v="2"/>
    <n v="41"/>
    <n v="0.11764705882352941"/>
    <n v="66589"/>
    <x v="2"/>
    <x v="0"/>
    <s v="Medium Risk"/>
  </r>
  <r>
    <n v="15780746"/>
    <n v="705"/>
    <x v="0"/>
    <s v="Male"/>
    <x v="22"/>
    <n v="4"/>
    <n v="0"/>
    <n v="2"/>
    <n v="1"/>
    <n v="1"/>
    <n v="191313.7"/>
    <x v="1"/>
    <n v="26"/>
    <n v="1139"/>
    <n v="7"/>
    <n v="31"/>
    <n v="0.26923076923076922"/>
    <n v="29614"/>
    <x v="0"/>
    <x v="2"/>
    <s v="Medium Risk"/>
  </r>
  <r>
    <n v="15681956"/>
    <n v="684"/>
    <x v="0"/>
    <s v="Male"/>
    <x v="10"/>
    <n v="9"/>
    <n v="0"/>
    <n v="2"/>
    <n v="1"/>
    <n v="1"/>
    <n v="65257.57"/>
    <x v="1"/>
    <n v="30"/>
    <n v="2955"/>
    <n v="0"/>
    <n v="56"/>
    <n v="0"/>
    <n v="88650"/>
    <x v="0"/>
    <x v="3"/>
    <s v="Medium Risk"/>
  </r>
  <r>
    <n v="15778190"/>
    <n v="639"/>
    <x v="1"/>
    <s v="Female"/>
    <x v="34"/>
    <n v="8"/>
    <n v="97840.72"/>
    <n v="1"/>
    <n v="1"/>
    <n v="1"/>
    <n v="178222.77"/>
    <x v="1"/>
    <n v="22"/>
    <n v="981"/>
    <n v="0"/>
    <n v="148"/>
    <n v="0"/>
    <n v="21582"/>
    <x v="2"/>
    <x v="1"/>
    <s v="High Risk"/>
  </r>
  <r>
    <n v="15786852"/>
    <n v="565"/>
    <x v="2"/>
    <s v="Female"/>
    <x v="16"/>
    <n v="2"/>
    <n v="158651.29"/>
    <n v="2"/>
    <n v="1"/>
    <n v="1"/>
    <n v="179445.28"/>
    <x v="1"/>
    <n v="30"/>
    <n v="2620"/>
    <n v="8"/>
    <n v="53"/>
    <n v="0.26666666666666666"/>
    <n v="78600"/>
    <x v="1"/>
    <x v="0"/>
    <s v="Medium Risk"/>
  </r>
  <r>
    <n v="15726494"/>
    <n v="481"/>
    <x v="0"/>
    <s v="Male"/>
    <x v="4"/>
    <n v="9"/>
    <n v="175303.06"/>
    <n v="1"/>
    <n v="1"/>
    <n v="0"/>
    <n v="65500.53"/>
    <x v="0"/>
    <n v="15"/>
    <n v="3055"/>
    <n v="9"/>
    <n v="169"/>
    <n v="0.6"/>
    <n v="45825"/>
    <x v="0"/>
    <x v="3"/>
    <s v="High Risk"/>
  </r>
  <r>
    <n v="15641183"/>
    <n v="731"/>
    <x v="1"/>
    <s v="Male"/>
    <x v="11"/>
    <n v="8"/>
    <n v="96950.21"/>
    <n v="1"/>
    <n v="1"/>
    <n v="0"/>
    <n v="97877.92"/>
    <x v="1"/>
    <n v="29"/>
    <n v="4278"/>
    <n v="1"/>
    <n v="111"/>
    <n v="3.4482758620689655E-2"/>
    <n v="124062"/>
    <x v="1"/>
    <x v="1"/>
    <s v="High Risk"/>
  </r>
  <r>
    <n v="15805312"/>
    <n v="607"/>
    <x v="0"/>
    <s v="Male"/>
    <x v="13"/>
    <n v="7"/>
    <n v="123859.6"/>
    <n v="1"/>
    <n v="0"/>
    <n v="1"/>
    <n v="113051.57"/>
    <x v="1"/>
    <n v="11"/>
    <n v="4976"/>
    <n v="3"/>
    <n v="146"/>
    <n v="0.27272727272727271"/>
    <n v="54736"/>
    <x v="0"/>
    <x v="1"/>
    <s v="High Risk"/>
  </r>
  <r>
    <n v="15636572"/>
    <n v="760"/>
    <x v="0"/>
    <s v="Female"/>
    <x v="15"/>
    <n v="7"/>
    <n v="0"/>
    <n v="2"/>
    <n v="1"/>
    <n v="1"/>
    <n v="105969.05"/>
    <x v="1"/>
    <n v="28"/>
    <n v="3996"/>
    <n v="5"/>
    <n v="88"/>
    <n v="0.17857142857142858"/>
    <n v="111888"/>
    <x v="0"/>
    <x v="1"/>
    <s v="High Risk"/>
  </r>
  <r>
    <n v="15632575"/>
    <n v="559"/>
    <x v="0"/>
    <s v="Female"/>
    <x v="53"/>
    <n v="9"/>
    <n v="0"/>
    <n v="1"/>
    <n v="1"/>
    <n v="1"/>
    <n v="122996.76"/>
    <x v="1"/>
    <n v="17"/>
    <n v="2337"/>
    <n v="0"/>
    <n v="30"/>
    <n v="0"/>
    <n v="39729"/>
    <x v="0"/>
    <x v="3"/>
    <s v="Low Risk"/>
  </r>
  <r>
    <n v="15740164"/>
    <n v="715"/>
    <x v="0"/>
    <s v="Female"/>
    <x v="19"/>
    <n v="3"/>
    <n v="85227.839999999997"/>
    <n v="1"/>
    <n v="1"/>
    <n v="1"/>
    <n v="68087.149999999994"/>
    <x v="1"/>
    <n v="3"/>
    <n v="1621"/>
    <n v="0"/>
    <n v="140"/>
    <n v="0"/>
    <n v="4863"/>
    <x v="0"/>
    <x v="2"/>
    <s v="High Risk"/>
  </r>
  <r>
    <n v="15574947"/>
    <n v="656"/>
    <x v="0"/>
    <s v="Male"/>
    <x v="18"/>
    <n v="8"/>
    <n v="97786.08"/>
    <n v="2"/>
    <n v="0"/>
    <n v="1"/>
    <n v="21478.36"/>
    <x v="1"/>
    <n v="15"/>
    <n v="1893"/>
    <n v="4"/>
    <n v="107"/>
    <n v="0.26666666666666666"/>
    <n v="28395"/>
    <x v="0"/>
    <x v="1"/>
    <s v="High Risk"/>
  </r>
  <r>
    <n v="15597909"/>
    <n v="652"/>
    <x v="2"/>
    <s v="Male"/>
    <x v="19"/>
    <n v="7"/>
    <n v="128135.99"/>
    <n v="1"/>
    <n v="1"/>
    <n v="0"/>
    <n v="158437.73000000001"/>
    <x v="1"/>
    <n v="2"/>
    <n v="2452"/>
    <n v="6"/>
    <n v="47"/>
    <n v="1"/>
    <n v="4904"/>
    <x v="1"/>
    <x v="1"/>
    <s v="Medium Risk"/>
  </r>
  <r>
    <n v="15782574"/>
    <n v="624"/>
    <x v="1"/>
    <s v="Male"/>
    <x v="19"/>
    <n v="6"/>
    <n v="0"/>
    <n v="2"/>
    <n v="0"/>
    <n v="0"/>
    <n v="76551.7"/>
    <x v="1"/>
    <n v="23"/>
    <n v="329"/>
    <n v="7"/>
    <n v="77"/>
    <n v="0.30434782608695654"/>
    <n v="7567"/>
    <x v="0"/>
    <x v="1"/>
    <s v="High Risk"/>
  </r>
  <r>
    <n v="15734999"/>
    <n v="634"/>
    <x v="1"/>
    <s v="Male"/>
    <x v="18"/>
    <n v="2"/>
    <n v="85996.19"/>
    <n v="1"/>
    <n v="1"/>
    <n v="0"/>
    <n v="15887.68"/>
    <x v="1"/>
    <n v="30"/>
    <n v="3925"/>
    <n v="10"/>
    <n v="149"/>
    <n v="0.33333333333333331"/>
    <n v="117750"/>
    <x v="0"/>
    <x v="0"/>
    <s v="High Risk"/>
  </r>
  <r>
    <n v="15706593"/>
    <n v="850"/>
    <x v="1"/>
    <s v="Female"/>
    <x v="5"/>
    <n v="10"/>
    <n v="0"/>
    <n v="2"/>
    <n v="1"/>
    <n v="1"/>
    <n v="33741.839999999997"/>
    <x v="1"/>
    <n v="26"/>
    <n v="2035"/>
    <n v="6"/>
    <n v="94"/>
    <n v="0.23076923076923078"/>
    <n v="52910"/>
    <x v="0"/>
    <x v="3"/>
    <s v="High Risk"/>
  </r>
  <r>
    <n v="15766686"/>
    <n v="659"/>
    <x v="2"/>
    <s v="Female"/>
    <x v="2"/>
    <n v="1"/>
    <n v="104502.11"/>
    <n v="1"/>
    <n v="1"/>
    <n v="0"/>
    <n v="20652.689999999999"/>
    <x v="1"/>
    <n v="17"/>
    <n v="1800"/>
    <n v="9"/>
    <n v="69"/>
    <n v="0.52941176470588236"/>
    <n v="30600"/>
    <x v="0"/>
    <x v="0"/>
    <s v="High Risk"/>
  </r>
  <r>
    <n v="15590268"/>
    <n v="529"/>
    <x v="1"/>
    <s v="Male"/>
    <x v="12"/>
    <n v="5"/>
    <n v="95772.97"/>
    <n v="1"/>
    <n v="1"/>
    <n v="1"/>
    <n v="112781.5"/>
    <x v="1"/>
    <n v="28"/>
    <n v="2063"/>
    <n v="1"/>
    <n v="40"/>
    <n v="3.5714285714285712E-2"/>
    <n v="57764"/>
    <x v="1"/>
    <x v="2"/>
    <s v="Medium Risk"/>
  </r>
  <r>
    <n v="15763055"/>
    <n v="572"/>
    <x v="1"/>
    <s v="Male"/>
    <x v="8"/>
    <n v="5"/>
    <n v="98108.79"/>
    <n v="1"/>
    <n v="0"/>
    <n v="1"/>
    <n v="119996.95"/>
    <x v="1"/>
    <n v="15"/>
    <n v="3315"/>
    <n v="7"/>
    <n v="21"/>
    <n v="0.46666666666666667"/>
    <n v="49725"/>
    <x v="0"/>
    <x v="2"/>
    <s v="Low Risk"/>
  </r>
  <r>
    <n v="15664754"/>
    <n v="640"/>
    <x v="2"/>
    <s v="Male"/>
    <x v="2"/>
    <n v="9"/>
    <n v="131607.28"/>
    <n v="4"/>
    <n v="0"/>
    <n v="1"/>
    <n v="6981.43"/>
    <x v="0"/>
    <n v="22"/>
    <n v="384"/>
    <n v="4"/>
    <n v="163"/>
    <n v="0.18181818181818182"/>
    <n v="8448"/>
    <x v="0"/>
    <x v="3"/>
    <s v="High Risk"/>
  </r>
  <r>
    <n v="15643630"/>
    <n v="770"/>
    <x v="1"/>
    <s v="Male"/>
    <x v="30"/>
    <n v="9"/>
    <n v="63127.41"/>
    <n v="2"/>
    <n v="1"/>
    <n v="0"/>
    <n v="185211.28"/>
    <x v="0"/>
    <n v="2"/>
    <n v="4047"/>
    <n v="8"/>
    <n v="93"/>
    <n v="1"/>
    <n v="8094"/>
    <x v="0"/>
    <x v="3"/>
    <s v="High Risk"/>
  </r>
  <r>
    <n v="15641043"/>
    <n v="648"/>
    <x v="1"/>
    <s v="Male"/>
    <x v="12"/>
    <n v="7"/>
    <n v="0"/>
    <n v="2"/>
    <n v="1"/>
    <n v="1"/>
    <n v="78436.36"/>
    <x v="1"/>
    <n v="26"/>
    <n v="1072"/>
    <n v="9"/>
    <n v="64"/>
    <n v="0.34615384615384615"/>
    <n v="27872"/>
    <x v="0"/>
    <x v="1"/>
    <s v="High Risk"/>
  </r>
  <r>
    <n v="15768095"/>
    <n v="579"/>
    <x v="0"/>
    <s v="Male"/>
    <x v="8"/>
    <n v="9"/>
    <n v="0"/>
    <n v="1"/>
    <n v="0"/>
    <n v="1"/>
    <n v="139048"/>
    <x v="1"/>
    <n v="26"/>
    <n v="2646"/>
    <n v="2"/>
    <n v="130"/>
    <n v="7.6923076923076927E-2"/>
    <n v="68796"/>
    <x v="0"/>
    <x v="3"/>
    <s v="High Risk"/>
  </r>
  <r>
    <n v="15811314"/>
    <n v="589"/>
    <x v="2"/>
    <s v="Female"/>
    <x v="18"/>
    <n v="9"/>
    <n v="140355.56"/>
    <n v="2"/>
    <n v="1"/>
    <n v="0"/>
    <n v="136329.96"/>
    <x v="1"/>
    <n v="22"/>
    <n v="3745"/>
    <n v="10"/>
    <n v="138"/>
    <n v="0.45454545454545453"/>
    <n v="82390"/>
    <x v="2"/>
    <x v="3"/>
    <s v="High Risk"/>
  </r>
  <r>
    <n v="15669922"/>
    <n v="530"/>
    <x v="1"/>
    <s v="Female"/>
    <x v="18"/>
    <n v="2"/>
    <n v="0"/>
    <n v="2"/>
    <n v="1"/>
    <n v="1"/>
    <n v="14721.8"/>
    <x v="1"/>
    <n v="26"/>
    <n v="4647"/>
    <n v="8"/>
    <n v="57"/>
    <n v="0.30769230769230771"/>
    <n v="120822"/>
    <x v="0"/>
    <x v="0"/>
    <s v="Medium Risk"/>
  </r>
  <r>
    <n v="15707114"/>
    <n v="831"/>
    <x v="0"/>
    <s v="Male"/>
    <x v="33"/>
    <n v="2"/>
    <n v="0"/>
    <n v="2"/>
    <n v="0"/>
    <n v="1"/>
    <n v="3430.38"/>
    <x v="1"/>
    <n v="15"/>
    <n v="2387"/>
    <n v="8"/>
    <n v="46"/>
    <n v="0.53333333333333333"/>
    <n v="35805"/>
    <x v="0"/>
    <x v="0"/>
    <s v="Medium Risk"/>
  </r>
  <r>
    <n v="15670602"/>
    <n v="790"/>
    <x v="2"/>
    <s v="Male"/>
    <x v="9"/>
    <n v="7"/>
    <n v="107418.27"/>
    <n v="1"/>
    <n v="0"/>
    <n v="1"/>
    <n v="160450.21"/>
    <x v="1"/>
    <n v="5"/>
    <n v="1078"/>
    <n v="9"/>
    <n v="150"/>
    <n v="1"/>
    <n v="5390"/>
    <x v="0"/>
    <x v="1"/>
    <s v="High Risk"/>
  </r>
  <r>
    <n v="15713479"/>
    <n v="656"/>
    <x v="0"/>
    <s v="Male"/>
    <x v="12"/>
    <n v="6"/>
    <n v="0"/>
    <n v="2"/>
    <n v="1"/>
    <n v="0"/>
    <n v="1485.27"/>
    <x v="1"/>
    <n v="6"/>
    <n v="1459"/>
    <n v="0"/>
    <n v="175"/>
    <n v="0"/>
    <n v="8754"/>
    <x v="0"/>
    <x v="1"/>
    <s v="High Risk"/>
  </r>
  <r>
    <n v="15663830"/>
    <n v="563"/>
    <x v="1"/>
    <s v="Male"/>
    <x v="15"/>
    <n v="6"/>
    <n v="0"/>
    <n v="2"/>
    <n v="1"/>
    <n v="1"/>
    <n v="19720.080000000002"/>
    <x v="1"/>
    <n v="5"/>
    <n v="4289"/>
    <n v="7"/>
    <n v="48"/>
    <n v="1"/>
    <n v="21445"/>
    <x v="1"/>
    <x v="1"/>
    <s v="Medium Risk"/>
  </r>
  <r>
    <n v="15566958"/>
    <n v="667"/>
    <x v="1"/>
    <s v="Male"/>
    <x v="2"/>
    <n v="7"/>
    <n v="167557.12"/>
    <n v="1"/>
    <n v="1"/>
    <n v="1"/>
    <n v="41183.019999999997"/>
    <x v="1"/>
    <n v="18"/>
    <n v="2701"/>
    <n v="8"/>
    <n v="85"/>
    <n v="0.44444444444444442"/>
    <n v="48618"/>
    <x v="2"/>
    <x v="1"/>
    <s v="High Risk"/>
  </r>
  <r>
    <n v="15680918"/>
    <n v="613"/>
    <x v="1"/>
    <s v="Male"/>
    <x v="10"/>
    <n v="8"/>
    <n v="117300.02"/>
    <n v="1"/>
    <n v="1"/>
    <n v="0"/>
    <n v="139410.07999999999"/>
    <x v="1"/>
    <n v="6"/>
    <n v="347"/>
    <n v="1"/>
    <n v="152"/>
    <n v="0.16666666666666666"/>
    <n v="2082"/>
    <x v="0"/>
    <x v="1"/>
    <s v="High Risk"/>
  </r>
  <r>
    <n v="15663921"/>
    <n v="429"/>
    <x v="0"/>
    <s v="Male"/>
    <x v="52"/>
    <n v="7"/>
    <n v="0"/>
    <n v="2"/>
    <n v="1"/>
    <n v="1"/>
    <n v="163691.48000000001"/>
    <x v="1"/>
    <n v="18"/>
    <n v="2349"/>
    <n v="6"/>
    <n v="71"/>
    <n v="0.33333333333333331"/>
    <n v="42282"/>
    <x v="0"/>
    <x v="1"/>
    <s v="High Risk"/>
  </r>
  <r>
    <n v="15716324"/>
    <n v="665"/>
    <x v="0"/>
    <s v="Female"/>
    <x v="51"/>
    <n v="9"/>
    <n v="143672.9"/>
    <n v="1"/>
    <n v="1"/>
    <n v="1"/>
    <n v="115147.33"/>
    <x v="1"/>
    <n v="10"/>
    <n v="3603"/>
    <n v="0"/>
    <n v="95"/>
    <n v="0"/>
    <n v="36030"/>
    <x v="0"/>
    <x v="3"/>
    <s v="High Risk"/>
  </r>
  <r>
    <n v="15796969"/>
    <n v="731"/>
    <x v="0"/>
    <s v="Male"/>
    <x v="19"/>
    <n v="4"/>
    <n v="0"/>
    <n v="2"/>
    <n v="1"/>
    <n v="1"/>
    <n v="74945.11"/>
    <x v="1"/>
    <n v="22"/>
    <n v="1742"/>
    <n v="4"/>
    <n v="118"/>
    <n v="0.18181818181818182"/>
    <n v="38324"/>
    <x v="0"/>
    <x v="2"/>
    <s v="High Risk"/>
  </r>
  <r>
    <n v="15574783"/>
    <n v="584"/>
    <x v="0"/>
    <s v="Female"/>
    <x v="24"/>
    <n v="1"/>
    <n v="0"/>
    <n v="2"/>
    <n v="1"/>
    <n v="1"/>
    <n v="180363.56"/>
    <x v="1"/>
    <n v="17"/>
    <n v="235"/>
    <n v="1"/>
    <n v="10"/>
    <n v="5.8823529411764705E-2"/>
    <n v="3995"/>
    <x v="1"/>
    <x v="0"/>
    <s v="Low Risk"/>
  </r>
  <r>
    <n v="15773487"/>
    <n v="634"/>
    <x v="2"/>
    <s v="Female"/>
    <x v="8"/>
    <n v="8"/>
    <n v="76798.92"/>
    <n v="1"/>
    <n v="0"/>
    <n v="0"/>
    <n v="196021.73"/>
    <x v="1"/>
    <n v="7"/>
    <n v="1025"/>
    <n v="8"/>
    <n v="102"/>
    <n v="1"/>
    <n v="7175"/>
    <x v="2"/>
    <x v="1"/>
    <s v="High Risk"/>
  </r>
  <r>
    <n v="15802486"/>
    <n v="488"/>
    <x v="0"/>
    <s v="Male"/>
    <x v="10"/>
    <n v="3"/>
    <n v="0"/>
    <n v="2"/>
    <n v="1"/>
    <n v="1"/>
    <n v="125979.36"/>
    <x v="1"/>
    <n v="28"/>
    <n v="1061"/>
    <n v="7"/>
    <n v="30"/>
    <n v="0.25"/>
    <n v="29708"/>
    <x v="0"/>
    <x v="2"/>
    <s v="Low Risk"/>
  </r>
  <r>
    <n v="15783398"/>
    <n v="535"/>
    <x v="1"/>
    <s v="Female"/>
    <x v="23"/>
    <n v="7"/>
    <n v="115309.75"/>
    <n v="1"/>
    <n v="1"/>
    <n v="0"/>
    <n v="111421.77"/>
    <x v="1"/>
    <n v="1"/>
    <n v="723"/>
    <n v="10"/>
    <n v="165"/>
    <n v="1"/>
    <n v="723"/>
    <x v="0"/>
    <x v="1"/>
    <s v="High Risk"/>
  </r>
  <r>
    <n v="15649418"/>
    <n v="776"/>
    <x v="0"/>
    <s v="Female"/>
    <x v="6"/>
    <n v="7"/>
    <n v="178171.04"/>
    <n v="2"/>
    <n v="1"/>
    <n v="1"/>
    <n v="115818.51"/>
    <x v="1"/>
    <n v="6"/>
    <n v="1788"/>
    <n v="4"/>
    <n v="133"/>
    <n v="0.66666666666666663"/>
    <n v="10728"/>
    <x v="1"/>
    <x v="1"/>
    <s v="High Risk"/>
  </r>
  <r>
    <n v="15604588"/>
    <n v="850"/>
    <x v="1"/>
    <s v="Female"/>
    <x v="16"/>
    <n v="3"/>
    <n v="0"/>
    <n v="2"/>
    <n v="0"/>
    <n v="1"/>
    <n v="179360.76"/>
    <x v="1"/>
    <n v="3"/>
    <n v="3812"/>
    <n v="2"/>
    <n v="65"/>
    <n v="0.66666666666666663"/>
    <n v="11436"/>
    <x v="0"/>
    <x v="2"/>
    <s v="High Risk"/>
  </r>
  <r>
    <n v="15735428"/>
    <n v="673"/>
    <x v="1"/>
    <s v="Female"/>
    <x v="24"/>
    <n v="0"/>
    <n v="0"/>
    <n v="2"/>
    <n v="0"/>
    <n v="0"/>
    <n v="82351.06"/>
    <x v="1"/>
    <n v="5"/>
    <n v="4593"/>
    <n v="6"/>
    <n v="92"/>
    <n v="1"/>
    <n v="22965"/>
    <x v="0"/>
    <x v="0"/>
    <s v="High Risk"/>
  </r>
  <r>
    <n v="15629078"/>
    <n v="850"/>
    <x v="2"/>
    <s v="Female"/>
    <x v="13"/>
    <n v="5"/>
    <n v="127258.79"/>
    <n v="1"/>
    <n v="1"/>
    <n v="1"/>
    <n v="192744.23"/>
    <x v="0"/>
    <n v="2"/>
    <n v="4143"/>
    <n v="8"/>
    <n v="53"/>
    <n v="1"/>
    <n v="8286"/>
    <x v="1"/>
    <x v="2"/>
    <s v="Medium Risk"/>
  </r>
  <r>
    <n v="15806880"/>
    <n v="627"/>
    <x v="1"/>
    <s v="Female"/>
    <x v="33"/>
    <n v="6"/>
    <n v="0"/>
    <n v="1"/>
    <n v="1"/>
    <n v="1"/>
    <n v="113408.47"/>
    <x v="1"/>
    <n v="6"/>
    <n v="4380"/>
    <n v="6"/>
    <n v="157"/>
    <n v="1"/>
    <n v="26280"/>
    <x v="0"/>
    <x v="1"/>
    <s v="High Risk"/>
  </r>
  <r>
    <n v="15754999"/>
    <n v="570"/>
    <x v="0"/>
    <s v="Female"/>
    <x v="19"/>
    <n v="8"/>
    <n v="0"/>
    <n v="1"/>
    <n v="1"/>
    <n v="1"/>
    <n v="124641.42"/>
    <x v="1"/>
    <n v="20"/>
    <n v="4110"/>
    <n v="8"/>
    <n v="113"/>
    <n v="0.4"/>
    <n v="82200"/>
    <x v="0"/>
    <x v="1"/>
    <s v="High Risk"/>
  </r>
  <r>
    <n v="15781034"/>
    <n v="796"/>
    <x v="1"/>
    <s v="Male"/>
    <x v="44"/>
    <n v="5"/>
    <n v="0"/>
    <n v="2"/>
    <n v="0"/>
    <n v="1"/>
    <n v="54871.02"/>
    <x v="1"/>
    <n v="10"/>
    <n v="1643"/>
    <n v="10"/>
    <n v="62"/>
    <n v="1"/>
    <n v="16430"/>
    <x v="1"/>
    <x v="2"/>
    <s v="High Risk"/>
  </r>
  <r>
    <n v="15622017"/>
    <n v="773"/>
    <x v="1"/>
    <s v="Female"/>
    <x v="19"/>
    <n v="10"/>
    <n v="0"/>
    <n v="1"/>
    <n v="1"/>
    <n v="1"/>
    <n v="98820.09"/>
    <x v="1"/>
    <n v="25"/>
    <n v="1910"/>
    <n v="2"/>
    <n v="52"/>
    <n v="0.08"/>
    <n v="47750"/>
    <x v="2"/>
    <x v="3"/>
    <s v="Medium Risk"/>
  </r>
  <r>
    <n v="15705885"/>
    <n v="752"/>
    <x v="1"/>
    <s v="Male"/>
    <x v="18"/>
    <n v="2"/>
    <n v="0"/>
    <n v="2"/>
    <n v="1"/>
    <n v="1"/>
    <n v="45570.84"/>
    <x v="1"/>
    <n v="21"/>
    <n v="2373"/>
    <n v="8"/>
    <n v="143"/>
    <n v="0.38095238095238093"/>
    <n v="49833"/>
    <x v="2"/>
    <x v="0"/>
    <s v="High Risk"/>
  </r>
  <r>
    <n v="15677382"/>
    <n v="625"/>
    <x v="1"/>
    <s v="Female"/>
    <x v="58"/>
    <n v="1"/>
    <n v="107569.96"/>
    <n v="1"/>
    <n v="1"/>
    <n v="1"/>
    <n v="182336.45"/>
    <x v="1"/>
    <n v="28"/>
    <n v="1855"/>
    <n v="4"/>
    <n v="68"/>
    <n v="0.14285714285714285"/>
    <n v="51940"/>
    <x v="1"/>
    <x v="0"/>
    <s v="High Risk"/>
  </r>
  <r>
    <n v="15566843"/>
    <n v="535"/>
    <x v="2"/>
    <s v="Male"/>
    <x v="43"/>
    <n v="9"/>
    <n v="134874.4"/>
    <n v="1"/>
    <n v="1"/>
    <n v="1"/>
    <n v="118825.56"/>
    <x v="1"/>
    <n v="14"/>
    <n v="4408"/>
    <n v="8"/>
    <n v="74"/>
    <n v="0.5714285714285714"/>
    <n v="61712"/>
    <x v="1"/>
    <x v="3"/>
    <s v="High Risk"/>
  </r>
  <r>
    <n v="15608387"/>
    <n v="786"/>
    <x v="0"/>
    <s v="Female"/>
    <x v="6"/>
    <n v="4"/>
    <n v="0"/>
    <n v="2"/>
    <n v="1"/>
    <n v="0"/>
    <n v="103372.79"/>
    <x v="1"/>
    <n v="9"/>
    <n v="4735"/>
    <n v="10"/>
    <n v="60"/>
    <n v="1"/>
    <n v="42615"/>
    <x v="0"/>
    <x v="2"/>
    <s v="Medium Risk"/>
  </r>
  <r>
    <n v="15810786"/>
    <n v="620"/>
    <x v="0"/>
    <s v="Female"/>
    <x v="44"/>
    <n v="3"/>
    <n v="0"/>
    <n v="2"/>
    <n v="1"/>
    <n v="1"/>
    <n v="43486.73"/>
    <x v="1"/>
    <n v="14"/>
    <n v="421"/>
    <n v="7"/>
    <n v="66"/>
    <n v="0.5"/>
    <n v="5894"/>
    <x v="0"/>
    <x v="2"/>
    <s v="High Risk"/>
  </r>
  <r>
    <n v="15626983"/>
    <n v="605"/>
    <x v="1"/>
    <s v="Female"/>
    <x v="36"/>
    <n v="6"/>
    <n v="0"/>
    <n v="2"/>
    <n v="1"/>
    <n v="1"/>
    <n v="40062.99"/>
    <x v="1"/>
    <n v="15"/>
    <n v="4519"/>
    <n v="6"/>
    <n v="90"/>
    <n v="0.4"/>
    <n v="67785"/>
    <x v="0"/>
    <x v="1"/>
    <s v="High Risk"/>
  </r>
  <r>
    <n v="15773605"/>
    <n v="670"/>
    <x v="1"/>
    <s v="Female"/>
    <x v="15"/>
    <n v="3"/>
    <n v="0"/>
    <n v="2"/>
    <n v="1"/>
    <n v="0"/>
    <n v="46175.7"/>
    <x v="1"/>
    <n v="17"/>
    <n v="3985"/>
    <n v="5"/>
    <n v="28"/>
    <n v="0.29411764705882354"/>
    <n v="67745"/>
    <x v="2"/>
    <x v="2"/>
    <s v="Low Risk"/>
  </r>
  <r>
    <n v="15811261"/>
    <n v="617"/>
    <x v="1"/>
    <s v="Male"/>
    <x v="0"/>
    <n v="0"/>
    <n v="70105.87"/>
    <n v="1"/>
    <n v="1"/>
    <n v="1"/>
    <n v="120830.73"/>
    <x v="1"/>
    <n v="5"/>
    <n v="1697"/>
    <n v="10"/>
    <n v="149"/>
    <n v="1"/>
    <n v="8485"/>
    <x v="0"/>
    <x v="0"/>
    <s v="High Risk"/>
  </r>
  <r>
    <n v="15590606"/>
    <n v="595"/>
    <x v="0"/>
    <s v="Male"/>
    <x v="1"/>
    <n v="9"/>
    <n v="0"/>
    <n v="2"/>
    <n v="1"/>
    <n v="0"/>
    <n v="5967.09"/>
    <x v="1"/>
    <n v="18"/>
    <n v="4045"/>
    <n v="2"/>
    <n v="103"/>
    <n v="0.1111111111111111"/>
    <n v="72810"/>
    <x v="0"/>
    <x v="3"/>
    <s v="High Risk"/>
  </r>
  <r>
    <n v="15576644"/>
    <n v="687"/>
    <x v="2"/>
    <s v="Female"/>
    <x v="6"/>
    <n v="4"/>
    <n v="78939.149999999994"/>
    <n v="1"/>
    <n v="1"/>
    <n v="0"/>
    <n v="122134.56"/>
    <x v="0"/>
    <n v="7"/>
    <n v="2887"/>
    <n v="7"/>
    <n v="125"/>
    <n v="1"/>
    <n v="20209"/>
    <x v="2"/>
    <x v="2"/>
    <s v="High Risk"/>
  </r>
  <r>
    <n v="15750264"/>
    <n v="757"/>
    <x v="2"/>
    <s v="Male"/>
    <x v="33"/>
    <n v="6"/>
    <n v="105128.85"/>
    <n v="2"/>
    <n v="1"/>
    <n v="1"/>
    <n v="62972.13"/>
    <x v="1"/>
    <n v="11"/>
    <n v="2874"/>
    <n v="1"/>
    <n v="68"/>
    <n v="9.0909090909090912E-2"/>
    <n v="31614"/>
    <x v="1"/>
    <x v="1"/>
    <s v="High Risk"/>
  </r>
  <r>
    <n v="15741554"/>
    <n v="746"/>
    <x v="1"/>
    <s v="Male"/>
    <x v="8"/>
    <n v="2"/>
    <n v="113836.27"/>
    <n v="1"/>
    <n v="1"/>
    <n v="1"/>
    <n v="174815.54"/>
    <x v="1"/>
    <n v="3"/>
    <n v="3679"/>
    <n v="1"/>
    <n v="78"/>
    <n v="0.33333333333333331"/>
    <n v="11037"/>
    <x v="0"/>
    <x v="0"/>
    <s v="High Risk"/>
  </r>
  <r>
    <n v="15769051"/>
    <n v="503"/>
    <x v="1"/>
    <s v="Male"/>
    <x v="11"/>
    <n v="7"/>
    <n v="0"/>
    <n v="1"/>
    <n v="0"/>
    <n v="1"/>
    <n v="192841.13"/>
    <x v="1"/>
    <n v="11"/>
    <n v="109"/>
    <n v="5"/>
    <n v="167"/>
    <n v="0.45454545454545453"/>
    <n v="1199"/>
    <x v="2"/>
    <x v="1"/>
    <s v="High Risk"/>
  </r>
  <r>
    <n v="15812198"/>
    <n v="543"/>
    <x v="2"/>
    <s v="Male"/>
    <x v="36"/>
    <n v="1"/>
    <n v="100900.5"/>
    <n v="1"/>
    <n v="0"/>
    <n v="0"/>
    <n v="33310.720000000001"/>
    <x v="0"/>
    <n v="7"/>
    <n v="2317"/>
    <n v="2"/>
    <n v="35"/>
    <n v="0.2857142857142857"/>
    <n v="16219"/>
    <x v="1"/>
    <x v="0"/>
    <s v="Medium Risk"/>
  </r>
  <r>
    <n v="15699772"/>
    <n v="428"/>
    <x v="2"/>
    <s v="Female"/>
    <x v="20"/>
    <n v="3"/>
    <n v="129248.11"/>
    <n v="2"/>
    <n v="1"/>
    <n v="0"/>
    <n v="72876.429999999993"/>
    <x v="0"/>
    <n v="23"/>
    <n v="1022"/>
    <n v="0"/>
    <n v="118"/>
    <n v="0"/>
    <n v="23506"/>
    <x v="0"/>
    <x v="2"/>
    <s v="High Risk"/>
  </r>
  <r>
    <n v="15744105"/>
    <n v="768"/>
    <x v="0"/>
    <s v="Female"/>
    <x v="34"/>
    <n v="3"/>
    <n v="109118.05"/>
    <n v="2"/>
    <n v="0"/>
    <n v="1"/>
    <n v="50911.41"/>
    <x v="1"/>
    <n v="28"/>
    <n v="748"/>
    <n v="5"/>
    <n v="68"/>
    <n v="0.17857142857142858"/>
    <n v="20944"/>
    <x v="0"/>
    <x v="2"/>
    <s v="High Risk"/>
  </r>
  <r>
    <n v="15739858"/>
    <n v="618"/>
    <x v="0"/>
    <s v="Male"/>
    <x v="27"/>
    <n v="7"/>
    <n v="0"/>
    <n v="1"/>
    <n v="1"/>
    <n v="1"/>
    <n v="142400.26999999999"/>
    <x v="0"/>
    <n v="19"/>
    <n v="3458"/>
    <n v="6"/>
    <n v="12"/>
    <n v="0.31578947368421051"/>
    <n v="65702"/>
    <x v="0"/>
    <x v="1"/>
    <s v="Low Risk"/>
  </r>
  <r>
    <n v="15723720"/>
    <n v="591"/>
    <x v="0"/>
    <s v="Female"/>
    <x v="8"/>
    <n v="7"/>
    <n v="0"/>
    <n v="2"/>
    <n v="0"/>
    <n v="1"/>
    <n v="48778.46"/>
    <x v="1"/>
    <n v="9"/>
    <n v="1569"/>
    <n v="4"/>
    <n v="9"/>
    <n v="0.44444444444444442"/>
    <n v="14121"/>
    <x v="0"/>
    <x v="1"/>
    <s v="Low Risk"/>
  </r>
  <r>
    <n v="15638355"/>
    <n v="658"/>
    <x v="0"/>
    <s v="Female"/>
    <x v="12"/>
    <n v="5"/>
    <n v="126397.66"/>
    <n v="1"/>
    <n v="0"/>
    <n v="0"/>
    <n v="156361.57999999999"/>
    <x v="0"/>
    <n v="4"/>
    <n v="3756"/>
    <n v="1"/>
    <n v="49"/>
    <n v="0.25"/>
    <n v="15024"/>
    <x v="0"/>
    <x v="2"/>
    <s v="Medium Risk"/>
  </r>
  <r>
    <n v="15805637"/>
    <n v="625"/>
    <x v="0"/>
    <s v="Male"/>
    <x v="18"/>
    <n v="9"/>
    <n v="108546.16"/>
    <n v="3"/>
    <n v="1"/>
    <n v="0"/>
    <n v="133807.76999999999"/>
    <x v="0"/>
    <n v="29"/>
    <n v="2932"/>
    <n v="1"/>
    <n v="98"/>
    <n v="3.4482758620689655E-2"/>
    <n v="85028"/>
    <x v="2"/>
    <x v="3"/>
    <s v="High Risk"/>
  </r>
  <r>
    <n v="15629575"/>
    <n v="717"/>
    <x v="0"/>
    <s v="Male"/>
    <x v="18"/>
    <n v="2"/>
    <n v="148061.89000000001"/>
    <n v="1"/>
    <n v="1"/>
    <n v="0"/>
    <n v="179128.69"/>
    <x v="0"/>
    <n v="10"/>
    <n v="2391"/>
    <n v="1"/>
    <n v="89"/>
    <n v="0.1"/>
    <n v="23910"/>
    <x v="0"/>
    <x v="0"/>
    <s v="High Risk"/>
  </r>
  <r>
    <n v="15586243"/>
    <n v="667"/>
    <x v="0"/>
    <s v="Male"/>
    <x v="4"/>
    <n v="8"/>
    <n v="122277.87"/>
    <n v="1"/>
    <n v="1"/>
    <n v="1"/>
    <n v="91810.71"/>
    <x v="1"/>
    <n v="27"/>
    <n v="1690"/>
    <n v="6"/>
    <n v="40"/>
    <n v="0.22222222222222221"/>
    <n v="45630"/>
    <x v="0"/>
    <x v="1"/>
    <s v="Medium Risk"/>
  </r>
  <r>
    <n v="15757931"/>
    <n v="804"/>
    <x v="0"/>
    <s v="Male"/>
    <x v="9"/>
    <n v="3"/>
    <n v="0"/>
    <n v="2"/>
    <n v="1"/>
    <n v="0"/>
    <n v="173195.33"/>
    <x v="1"/>
    <n v="24"/>
    <n v="2101"/>
    <n v="2"/>
    <n v="122"/>
    <n v="8.3333333333333329E-2"/>
    <n v="50424"/>
    <x v="1"/>
    <x v="2"/>
    <s v="High Risk"/>
  </r>
  <r>
    <n v="15716023"/>
    <n v="693"/>
    <x v="0"/>
    <s v="Male"/>
    <x v="8"/>
    <n v="1"/>
    <n v="0"/>
    <n v="2"/>
    <n v="0"/>
    <n v="1"/>
    <n v="182270.88"/>
    <x v="1"/>
    <n v="8"/>
    <n v="3212"/>
    <n v="4"/>
    <n v="109"/>
    <n v="0.5"/>
    <n v="25696"/>
    <x v="0"/>
    <x v="0"/>
    <s v="High Risk"/>
  </r>
  <r>
    <n v="15647782"/>
    <n v="729"/>
    <x v="2"/>
    <s v="Male"/>
    <x v="18"/>
    <n v="8"/>
    <n v="152899.24"/>
    <n v="2"/>
    <n v="1"/>
    <n v="0"/>
    <n v="177130.33"/>
    <x v="1"/>
    <n v="23"/>
    <n v="3076"/>
    <n v="4"/>
    <n v="84"/>
    <n v="0.17391304347826086"/>
    <n v="70748"/>
    <x v="2"/>
    <x v="1"/>
    <s v="High Risk"/>
  </r>
  <r>
    <n v="15716609"/>
    <n v="484"/>
    <x v="2"/>
    <s v="Male"/>
    <x v="41"/>
    <n v="3"/>
    <n v="134388.10999999999"/>
    <n v="1"/>
    <n v="0"/>
    <n v="0"/>
    <n v="49954.79"/>
    <x v="0"/>
    <n v="14"/>
    <n v="1200"/>
    <n v="5"/>
    <n v="78"/>
    <n v="0.35714285714285715"/>
    <n v="16800"/>
    <x v="2"/>
    <x v="2"/>
    <s v="High Risk"/>
  </r>
  <r>
    <n v="15623791"/>
    <n v="632"/>
    <x v="1"/>
    <s v="Female"/>
    <x v="20"/>
    <n v="3"/>
    <n v="109740.62"/>
    <n v="1"/>
    <n v="1"/>
    <n v="0"/>
    <n v="141896.74"/>
    <x v="1"/>
    <n v="3"/>
    <n v="2295"/>
    <n v="3"/>
    <n v="59"/>
    <n v="1"/>
    <n v="6885"/>
    <x v="1"/>
    <x v="2"/>
    <s v="Medium Risk"/>
  </r>
  <r>
    <n v="15627262"/>
    <n v="536"/>
    <x v="2"/>
    <s v="Male"/>
    <x v="51"/>
    <n v="6"/>
    <n v="92366.720000000001"/>
    <n v="2"/>
    <n v="1"/>
    <n v="0"/>
    <n v="120661.71"/>
    <x v="1"/>
    <n v="24"/>
    <n v="2028"/>
    <n v="4"/>
    <n v="16"/>
    <n v="0.16666666666666666"/>
    <n v="48672"/>
    <x v="1"/>
    <x v="1"/>
    <s v="Low Risk"/>
  </r>
  <r>
    <n v="15652693"/>
    <n v="573"/>
    <x v="0"/>
    <s v="Female"/>
    <x v="28"/>
    <n v="4"/>
    <n v="129109.02"/>
    <n v="1"/>
    <n v="0"/>
    <n v="0"/>
    <n v="149814.68"/>
    <x v="0"/>
    <n v="23"/>
    <n v="1290"/>
    <n v="2"/>
    <n v="118"/>
    <n v="8.6956521739130432E-2"/>
    <n v="29670"/>
    <x v="0"/>
    <x v="2"/>
    <s v="High Risk"/>
  </r>
  <r>
    <n v="15586993"/>
    <n v="655"/>
    <x v="1"/>
    <s v="Female"/>
    <x v="27"/>
    <n v="5"/>
    <n v="0"/>
    <n v="2"/>
    <n v="1"/>
    <n v="1"/>
    <n v="41782.699999999997"/>
    <x v="1"/>
    <n v="24"/>
    <n v="4317"/>
    <n v="1"/>
    <n v="127"/>
    <n v="4.1666666666666664E-2"/>
    <n v="103608"/>
    <x v="0"/>
    <x v="2"/>
    <s v="High Risk"/>
  </r>
  <r>
    <n v="15815560"/>
    <n v="666"/>
    <x v="2"/>
    <s v="Male"/>
    <x v="59"/>
    <n v="7"/>
    <n v="105102.5"/>
    <n v="1"/>
    <n v="1"/>
    <n v="1"/>
    <n v="46172.47"/>
    <x v="1"/>
    <n v="2"/>
    <n v="3946"/>
    <n v="5"/>
    <n v="23"/>
    <n v="1"/>
    <n v="7892"/>
    <x v="0"/>
    <x v="1"/>
    <s v="Low Risk"/>
  </r>
  <r>
    <n v="15584930"/>
    <n v="726"/>
    <x v="2"/>
    <s v="Male"/>
    <x v="33"/>
    <n v="5"/>
    <n v="111375.32"/>
    <n v="2"/>
    <n v="1"/>
    <n v="0"/>
    <n v="2704.09"/>
    <x v="1"/>
    <n v="3"/>
    <n v="3626"/>
    <n v="6"/>
    <n v="144"/>
    <n v="1"/>
    <n v="10878"/>
    <x v="0"/>
    <x v="2"/>
    <s v="High Risk"/>
  </r>
  <r>
    <n v="15799031"/>
    <n v="523"/>
    <x v="0"/>
    <s v="Male"/>
    <x v="2"/>
    <n v="3"/>
    <n v="0"/>
    <n v="2"/>
    <n v="1"/>
    <n v="0"/>
    <n v="6726.53"/>
    <x v="1"/>
    <n v="2"/>
    <n v="1875"/>
    <n v="8"/>
    <n v="24"/>
    <n v="1"/>
    <n v="3750"/>
    <x v="0"/>
    <x v="2"/>
    <s v="Low Risk"/>
  </r>
  <r>
    <n v="15810457"/>
    <n v="728"/>
    <x v="2"/>
    <s v="Female"/>
    <x v="19"/>
    <n v="9"/>
    <n v="150412.14000000001"/>
    <n v="2"/>
    <n v="1"/>
    <n v="0"/>
    <n v="170764.08"/>
    <x v="1"/>
    <n v="23"/>
    <n v="2620"/>
    <n v="6"/>
    <n v="170"/>
    <n v="0.2608695652173913"/>
    <n v="60260"/>
    <x v="0"/>
    <x v="3"/>
    <s v="High Risk"/>
  </r>
  <r>
    <n v="15697879"/>
    <n v="701"/>
    <x v="0"/>
    <s v="Male"/>
    <x v="33"/>
    <n v="3"/>
    <n v="156660.72"/>
    <n v="2"/>
    <n v="1"/>
    <n v="0"/>
    <n v="45742.42"/>
    <x v="1"/>
    <n v="27"/>
    <n v="3922"/>
    <n v="1"/>
    <n v="176"/>
    <n v="3.7037037037037035E-2"/>
    <n v="105894"/>
    <x v="0"/>
    <x v="2"/>
    <s v="High Risk"/>
  </r>
  <r>
    <n v="15594902"/>
    <n v="518"/>
    <x v="0"/>
    <s v="Male"/>
    <x v="16"/>
    <n v="3"/>
    <n v="90957.81"/>
    <n v="1"/>
    <n v="0"/>
    <n v="1"/>
    <n v="162304.59"/>
    <x v="1"/>
    <n v="19"/>
    <n v="2015"/>
    <n v="7"/>
    <n v="108"/>
    <n v="0.36842105263157893"/>
    <n v="38285"/>
    <x v="0"/>
    <x v="2"/>
    <s v="High Risk"/>
  </r>
  <r>
    <n v="15799710"/>
    <n v="739"/>
    <x v="0"/>
    <s v="Male"/>
    <x v="24"/>
    <n v="7"/>
    <n v="104960.46"/>
    <n v="1"/>
    <n v="0"/>
    <n v="1"/>
    <n v="80883.820000000007"/>
    <x v="1"/>
    <n v="18"/>
    <n v="4087"/>
    <n v="1"/>
    <n v="14"/>
    <n v="5.5555555555555552E-2"/>
    <n v="73566"/>
    <x v="1"/>
    <x v="1"/>
    <s v="Low Risk"/>
  </r>
  <r>
    <n v="15659651"/>
    <n v="531"/>
    <x v="2"/>
    <s v="Female"/>
    <x v="8"/>
    <n v="7"/>
    <n v="117052.82"/>
    <n v="1"/>
    <n v="1"/>
    <n v="0"/>
    <n v="118508.09"/>
    <x v="0"/>
    <n v="17"/>
    <n v="302"/>
    <n v="2"/>
    <n v="28"/>
    <n v="0.11764705882352941"/>
    <n v="5134"/>
    <x v="0"/>
    <x v="1"/>
    <s v="Low Risk"/>
  </r>
  <r>
    <n v="15645956"/>
    <n v="452"/>
    <x v="1"/>
    <s v="Male"/>
    <x v="4"/>
    <n v="3"/>
    <n v="88915.85"/>
    <n v="1"/>
    <n v="1"/>
    <n v="0"/>
    <n v="69697.740000000005"/>
    <x v="1"/>
    <n v="25"/>
    <n v="639"/>
    <n v="4"/>
    <n v="112"/>
    <n v="0.16"/>
    <n v="15975"/>
    <x v="0"/>
    <x v="2"/>
    <s v="High Risk"/>
  </r>
  <r>
    <n v="15651713"/>
    <n v="684"/>
    <x v="0"/>
    <s v="Male"/>
    <x v="13"/>
    <n v="6"/>
    <n v="148071.39000000001"/>
    <n v="1"/>
    <n v="1"/>
    <n v="0"/>
    <n v="183575.01"/>
    <x v="1"/>
    <n v="1"/>
    <n v="983"/>
    <n v="10"/>
    <n v="38"/>
    <n v="1"/>
    <n v="983"/>
    <x v="2"/>
    <x v="1"/>
    <s v="Medium Risk"/>
  </r>
  <r>
    <n v="15737265"/>
    <n v="728"/>
    <x v="2"/>
    <s v="Male"/>
    <x v="2"/>
    <n v="6"/>
    <n v="152182.82999999999"/>
    <n v="1"/>
    <n v="0"/>
    <n v="0"/>
    <n v="161203.6"/>
    <x v="1"/>
    <n v="12"/>
    <n v="2196"/>
    <n v="1"/>
    <n v="165"/>
    <n v="8.3333333333333329E-2"/>
    <n v="26352"/>
    <x v="0"/>
    <x v="1"/>
    <s v="High Risk"/>
  </r>
  <r>
    <n v="15687310"/>
    <n v="783"/>
    <x v="1"/>
    <s v="Male"/>
    <x v="2"/>
    <n v="9"/>
    <n v="0"/>
    <n v="2"/>
    <n v="1"/>
    <n v="0"/>
    <n v="143752.76999999999"/>
    <x v="1"/>
    <n v="9"/>
    <n v="2345"/>
    <n v="2"/>
    <n v="66"/>
    <n v="0.22222222222222221"/>
    <n v="21105"/>
    <x v="1"/>
    <x v="3"/>
    <s v="High Risk"/>
  </r>
  <r>
    <n v="15607347"/>
    <n v="734"/>
    <x v="0"/>
    <s v="Male"/>
    <x v="32"/>
    <n v="5"/>
    <n v="130056.23"/>
    <n v="1"/>
    <n v="0"/>
    <n v="0"/>
    <n v="121894.31"/>
    <x v="0"/>
    <n v="26"/>
    <n v="1672"/>
    <n v="9"/>
    <n v="24"/>
    <n v="0.34615384615384615"/>
    <n v="43472"/>
    <x v="0"/>
    <x v="2"/>
    <s v="Low Risk"/>
  </r>
  <r>
    <n v="15698321"/>
    <n v="648"/>
    <x v="2"/>
    <s v="Male"/>
    <x v="10"/>
    <n v="3"/>
    <n v="95039.73"/>
    <n v="2"/>
    <n v="1"/>
    <n v="1"/>
    <n v="147055.87"/>
    <x v="1"/>
    <n v="30"/>
    <n v="4467"/>
    <n v="4"/>
    <n v="58"/>
    <n v="0.13333333333333333"/>
    <n v="134010"/>
    <x v="0"/>
    <x v="2"/>
    <s v="Medium Risk"/>
  </r>
  <r>
    <n v="15657812"/>
    <n v="688"/>
    <x v="0"/>
    <s v="Male"/>
    <x v="37"/>
    <n v="1"/>
    <n v="0"/>
    <n v="2"/>
    <n v="1"/>
    <n v="1"/>
    <n v="172033.57"/>
    <x v="1"/>
    <n v="18"/>
    <n v="2008"/>
    <n v="2"/>
    <n v="92"/>
    <n v="0.1111111111111111"/>
    <n v="36144"/>
    <x v="0"/>
    <x v="0"/>
    <s v="High Risk"/>
  </r>
  <r>
    <n v="15569187"/>
    <n v="680"/>
    <x v="1"/>
    <s v="Male"/>
    <x v="12"/>
    <n v="9"/>
    <n v="0"/>
    <n v="2"/>
    <n v="0"/>
    <n v="0"/>
    <n v="143774.06"/>
    <x v="1"/>
    <n v="8"/>
    <n v="4286"/>
    <n v="7"/>
    <n v="143"/>
    <n v="0.875"/>
    <n v="34288"/>
    <x v="1"/>
    <x v="3"/>
    <s v="High Risk"/>
  </r>
  <r>
    <n v="15681562"/>
    <n v="516"/>
    <x v="0"/>
    <s v="Female"/>
    <x v="3"/>
    <n v="2"/>
    <n v="112773.73"/>
    <n v="2"/>
    <n v="1"/>
    <n v="1"/>
    <n v="139366.57999999999"/>
    <x v="1"/>
    <n v="6"/>
    <n v="2324"/>
    <n v="10"/>
    <n v="43"/>
    <n v="1"/>
    <n v="13944"/>
    <x v="2"/>
    <x v="0"/>
    <s v="Medium Risk"/>
  </r>
  <r>
    <n v="15615456"/>
    <n v="680"/>
    <x v="0"/>
    <s v="Female"/>
    <x v="24"/>
    <n v="10"/>
    <n v="123806.28"/>
    <n v="1"/>
    <n v="1"/>
    <n v="0"/>
    <n v="81776.84"/>
    <x v="0"/>
    <n v="8"/>
    <n v="3048"/>
    <n v="7"/>
    <n v="88"/>
    <n v="0.875"/>
    <n v="24384"/>
    <x v="2"/>
    <x v="3"/>
    <s v="High Risk"/>
  </r>
  <r>
    <n v="15589793"/>
    <n v="604"/>
    <x v="0"/>
    <s v="Male"/>
    <x v="47"/>
    <n v="8"/>
    <n v="144453.75"/>
    <n v="1"/>
    <n v="1"/>
    <n v="0"/>
    <n v="190998.96"/>
    <x v="0"/>
    <n v="21"/>
    <n v="1922"/>
    <n v="8"/>
    <n v="81"/>
    <n v="0.38095238095238093"/>
    <n v="40362"/>
    <x v="1"/>
    <x v="1"/>
    <s v="High Risk"/>
  </r>
  <r>
    <n v="15781884"/>
    <n v="624"/>
    <x v="2"/>
    <s v="Male"/>
    <x v="7"/>
    <n v="9"/>
    <n v="94667.29"/>
    <n v="2"/>
    <n v="0"/>
    <n v="1"/>
    <n v="4470.5200000000004"/>
    <x v="1"/>
    <n v="11"/>
    <n v="2003"/>
    <n v="6"/>
    <n v="107"/>
    <n v="0.54545454545454541"/>
    <n v="22033"/>
    <x v="1"/>
    <x v="3"/>
    <s v="High Risk"/>
  </r>
  <r>
    <n v="15675190"/>
    <n v="623"/>
    <x v="0"/>
    <s v="Male"/>
    <x v="29"/>
    <n v="10"/>
    <n v="0"/>
    <n v="2"/>
    <n v="0"/>
    <n v="1"/>
    <n v="135851.29999999999"/>
    <x v="1"/>
    <n v="20"/>
    <n v="4353"/>
    <n v="3"/>
    <n v="109"/>
    <n v="0.15"/>
    <n v="87060"/>
    <x v="1"/>
    <x v="3"/>
    <s v="High Risk"/>
  </r>
  <r>
    <n v="15600734"/>
    <n v="624"/>
    <x v="1"/>
    <s v="Male"/>
    <x v="21"/>
    <n v="5"/>
    <n v="174397.21"/>
    <n v="2"/>
    <n v="1"/>
    <n v="1"/>
    <n v="172372.63"/>
    <x v="1"/>
    <n v="11"/>
    <n v="3425"/>
    <n v="3"/>
    <n v="11"/>
    <n v="0.27272727272727271"/>
    <n v="37675"/>
    <x v="1"/>
    <x v="2"/>
    <s v="Low Risk"/>
  </r>
  <r>
    <n v="15779176"/>
    <n v="565"/>
    <x v="2"/>
    <s v="Female"/>
    <x v="14"/>
    <n v="3"/>
    <n v="108888.24"/>
    <n v="3"/>
    <n v="0"/>
    <n v="1"/>
    <n v="135875.51"/>
    <x v="0"/>
    <n v="27"/>
    <n v="3057"/>
    <n v="6"/>
    <n v="30"/>
    <n v="0.22222222222222221"/>
    <n v="82539"/>
    <x v="0"/>
    <x v="2"/>
    <s v="Low Risk"/>
  </r>
  <r>
    <n v="15605286"/>
    <n v="565"/>
    <x v="0"/>
    <s v="Male"/>
    <x v="30"/>
    <n v="4"/>
    <n v="118803.35"/>
    <n v="2"/>
    <n v="1"/>
    <n v="1"/>
    <n v="128124.7"/>
    <x v="0"/>
    <n v="26"/>
    <n v="4263"/>
    <n v="8"/>
    <n v="71"/>
    <n v="0.30769230769230771"/>
    <n v="110838"/>
    <x v="0"/>
    <x v="2"/>
    <s v="High Risk"/>
  </r>
  <r>
    <n v="15674922"/>
    <n v="710"/>
    <x v="0"/>
    <s v="Male"/>
    <x v="41"/>
    <n v="6"/>
    <n v="171137.62"/>
    <n v="1"/>
    <n v="1"/>
    <n v="1"/>
    <n v="167023.95000000001"/>
    <x v="0"/>
    <n v="24"/>
    <n v="4589"/>
    <n v="6"/>
    <n v="127"/>
    <n v="0.25"/>
    <n v="110136"/>
    <x v="0"/>
    <x v="1"/>
    <s v="High Risk"/>
  </r>
  <r>
    <n v="15737506"/>
    <n v="645"/>
    <x v="0"/>
    <s v="Male"/>
    <x v="0"/>
    <n v="6"/>
    <n v="0"/>
    <n v="1"/>
    <n v="0"/>
    <n v="0"/>
    <n v="149807.01"/>
    <x v="1"/>
    <n v="8"/>
    <n v="4749"/>
    <n v="2"/>
    <n v="96"/>
    <n v="0.25"/>
    <n v="37992"/>
    <x v="2"/>
    <x v="1"/>
    <s v="High Risk"/>
  </r>
  <r>
    <n v="15780514"/>
    <n v="707"/>
    <x v="0"/>
    <s v="Male"/>
    <x v="19"/>
    <n v="8"/>
    <n v="136678.51999999999"/>
    <n v="1"/>
    <n v="1"/>
    <n v="0"/>
    <n v="54290.62"/>
    <x v="1"/>
    <n v="6"/>
    <n v="3624"/>
    <n v="5"/>
    <n v="116"/>
    <n v="0.83333333333333337"/>
    <n v="21744"/>
    <x v="1"/>
    <x v="1"/>
    <s v="High Risk"/>
  </r>
  <r>
    <n v="15623647"/>
    <n v="655"/>
    <x v="1"/>
    <s v="Female"/>
    <x v="18"/>
    <n v="1"/>
    <n v="135515.76"/>
    <n v="1"/>
    <n v="1"/>
    <n v="0"/>
    <n v="86013.96"/>
    <x v="1"/>
    <n v="23"/>
    <n v="1140"/>
    <n v="2"/>
    <n v="135"/>
    <n v="8.6956521739130432E-2"/>
    <n v="26220"/>
    <x v="0"/>
    <x v="0"/>
    <s v="High Risk"/>
  </r>
  <r>
    <n v="15668472"/>
    <n v="705"/>
    <x v="1"/>
    <s v="Female"/>
    <x v="9"/>
    <n v="5"/>
    <n v="177799.83"/>
    <n v="2"/>
    <n v="0"/>
    <n v="0"/>
    <n v="79886.06"/>
    <x v="1"/>
    <n v="11"/>
    <n v="3358"/>
    <n v="2"/>
    <n v="140"/>
    <n v="0.18181818181818182"/>
    <n v="36938"/>
    <x v="0"/>
    <x v="2"/>
    <s v="High Risk"/>
  </r>
  <r>
    <n v="15692416"/>
    <n v="358"/>
    <x v="1"/>
    <s v="Female"/>
    <x v="37"/>
    <n v="8"/>
    <n v="143542.35999999999"/>
    <n v="3"/>
    <n v="1"/>
    <n v="0"/>
    <n v="141959.10999999999"/>
    <x v="0"/>
    <n v="10"/>
    <n v="3455"/>
    <n v="5"/>
    <n v="15"/>
    <n v="0.5"/>
    <n v="34550"/>
    <x v="0"/>
    <x v="1"/>
    <s v="Low Risk"/>
  </r>
  <r>
    <n v="15771139"/>
    <n v="578"/>
    <x v="2"/>
    <s v="Male"/>
    <x v="10"/>
    <n v="8"/>
    <n v="147487.23000000001"/>
    <n v="2"/>
    <n v="1"/>
    <n v="0"/>
    <n v="66680.77"/>
    <x v="1"/>
    <n v="26"/>
    <n v="3058"/>
    <n v="2"/>
    <n v="146"/>
    <n v="7.6923076923076927E-2"/>
    <n v="79508"/>
    <x v="1"/>
    <x v="1"/>
    <s v="High Risk"/>
  </r>
  <r>
    <n v="15738318"/>
    <n v="800"/>
    <x v="0"/>
    <s v="Female"/>
    <x v="20"/>
    <n v="5"/>
    <n v="97764.41"/>
    <n v="1"/>
    <n v="1"/>
    <n v="0"/>
    <n v="98640.15"/>
    <x v="0"/>
    <n v="15"/>
    <n v="3033"/>
    <n v="7"/>
    <n v="129"/>
    <n v="0.46666666666666667"/>
    <n v="45495"/>
    <x v="2"/>
    <x v="2"/>
    <s v="High Risk"/>
  </r>
  <r>
    <n v="15772243"/>
    <n v="612"/>
    <x v="0"/>
    <s v="Female"/>
    <x v="19"/>
    <n v="9"/>
    <n v="0"/>
    <n v="1"/>
    <n v="0"/>
    <n v="0"/>
    <n v="142797.5"/>
    <x v="0"/>
    <n v="12"/>
    <n v="4110"/>
    <n v="6"/>
    <n v="78"/>
    <n v="0.5"/>
    <n v="49320"/>
    <x v="0"/>
    <x v="3"/>
    <s v="High Risk"/>
  </r>
  <r>
    <n v="15638463"/>
    <n v="681"/>
    <x v="2"/>
    <s v="Female"/>
    <x v="36"/>
    <n v="8"/>
    <n v="139480.18"/>
    <n v="1"/>
    <n v="1"/>
    <n v="1"/>
    <n v="163581.67000000001"/>
    <x v="1"/>
    <n v="20"/>
    <n v="1025"/>
    <n v="10"/>
    <n v="179"/>
    <n v="0.5"/>
    <n v="20500"/>
    <x v="0"/>
    <x v="1"/>
    <s v="High Risk"/>
  </r>
  <r>
    <n v="15598088"/>
    <n v="559"/>
    <x v="1"/>
    <s v="Male"/>
    <x v="11"/>
    <n v="5"/>
    <n v="0"/>
    <n v="2"/>
    <n v="1"/>
    <n v="1"/>
    <n v="163221.22"/>
    <x v="1"/>
    <n v="22"/>
    <n v="1502"/>
    <n v="9"/>
    <n v="27"/>
    <n v="0.40909090909090912"/>
    <n v="33044"/>
    <x v="0"/>
    <x v="2"/>
    <s v="Low Risk"/>
  </r>
  <r>
    <n v="15693468"/>
    <n v="488"/>
    <x v="1"/>
    <s v="Female"/>
    <x v="2"/>
    <n v="9"/>
    <n v="140553.46"/>
    <n v="1"/>
    <n v="0"/>
    <n v="0"/>
    <n v="12440.44"/>
    <x v="1"/>
    <n v="14"/>
    <n v="2248"/>
    <n v="9"/>
    <n v="7"/>
    <n v="0.6428571428571429"/>
    <n v="31472"/>
    <x v="2"/>
    <x v="3"/>
    <s v="Low Risk"/>
  </r>
  <r>
    <n v="15671930"/>
    <n v="717"/>
    <x v="0"/>
    <s v="Female"/>
    <x v="18"/>
    <n v="5"/>
    <n v="0"/>
    <n v="2"/>
    <n v="1"/>
    <n v="1"/>
    <n v="145551.6"/>
    <x v="1"/>
    <n v="29"/>
    <n v="2795"/>
    <n v="10"/>
    <n v="53"/>
    <n v="0.34482758620689657"/>
    <n v="81055"/>
    <x v="0"/>
    <x v="2"/>
    <s v="Medium Risk"/>
  </r>
  <r>
    <n v="15762268"/>
    <n v="666"/>
    <x v="0"/>
    <s v="Female"/>
    <x v="1"/>
    <n v="10"/>
    <n v="141162.07999999999"/>
    <n v="1"/>
    <n v="1"/>
    <n v="0"/>
    <n v="50908.480000000003"/>
    <x v="1"/>
    <n v="10"/>
    <n v="3489"/>
    <n v="9"/>
    <n v="38"/>
    <n v="0.9"/>
    <n v="34890"/>
    <x v="0"/>
    <x v="3"/>
    <s v="Medium Risk"/>
  </r>
  <r>
    <n v="15780954"/>
    <n v="582"/>
    <x v="1"/>
    <s v="Male"/>
    <x v="28"/>
    <n v="4"/>
    <n v="65848.36"/>
    <n v="2"/>
    <n v="1"/>
    <n v="0"/>
    <n v="30149.21"/>
    <x v="1"/>
    <n v="25"/>
    <n v="3950"/>
    <n v="0"/>
    <n v="136"/>
    <n v="0"/>
    <n v="98750"/>
    <x v="0"/>
    <x v="2"/>
    <s v="High Risk"/>
  </r>
  <r>
    <n v="15700174"/>
    <n v="733"/>
    <x v="1"/>
    <s v="Female"/>
    <x v="33"/>
    <n v="0"/>
    <n v="83319.28"/>
    <n v="1"/>
    <n v="0"/>
    <n v="0"/>
    <n v="57769.2"/>
    <x v="1"/>
    <n v="15"/>
    <n v="1395"/>
    <n v="2"/>
    <n v="12"/>
    <n v="0.13333333333333333"/>
    <n v="20925"/>
    <x v="0"/>
    <x v="0"/>
    <s v="Low Risk"/>
  </r>
  <r>
    <n v="15635728"/>
    <n v="693"/>
    <x v="0"/>
    <s v="Male"/>
    <x v="1"/>
    <n v="4"/>
    <n v="0"/>
    <n v="2"/>
    <n v="0"/>
    <n v="0"/>
    <n v="156381.47"/>
    <x v="1"/>
    <n v="4"/>
    <n v="228"/>
    <n v="0"/>
    <n v="125"/>
    <n v="0"/>
    <n v="912"/>
    <x v="0"/>
    <x v="2"/>
    <s v="High Risk"/>
  </r>
  <r>
    <n v="15679283"/>
    <n v="694"/>
    <x v="0"/>
    <s v="Female"/>
    <x v="19"/>
    <n v="4"/>
    <n v="129731.64"/>
    <n v="2"/>
    <n v="1"/>
    <n v="0"/>
    <n v="178123.86"/>
    <x v="1"/>
    <n v="29"/>
    <n v="1265"/>
    <n v="7"/>
    <n v="118"/>
    <n v="0.2413793103448276"/>
    <n v="36685"/>
    <x v="0"/>
    <x v="2"/>
    <s v="High Risk"/>
  </r>
  <r>
    <n v="15591386"/>
    <n v="622"/>
    <x v="0"/>
    <s v="Female"/>
    <x v="12"/>
    <n v="5"/>
    <n v="0"/>
    <n v="2"/>
    <n v="1"/>
    <n v="0"/>
    <n v="51112.800000000003"/>
    <x v="1"/>
    <n v="11"/>
    <n v="4590"/>
    <n v="9"/>
    <n v="23"/>
    <n v="0.81818181818181823"/>
    <n v="50490"/>
    <x v="0"/>
    <x v="2"/>
    <s v="Low Risk"/>
  </r>
  <r>
    <n v="15694192"/>
    <n v="598"/>
    <x v="1"/>
    <s v="Female"/>
    <x v="16"/>
    <n v="6"/>
    <n v="0"/>
    <n v="2"/>
    <n v="0"/>
    <n v="0"/>
    <n v="173783.38"/>
    <x v="1"/>
    <n v="10"/>
    <n v="759"/>
    <n v="6"/>
    <n v="174"/>
    <n v="0.6"/>
    <n v="7590"/>
    <x v="0"/>
    <x v="1"/>
    <s v="High Risk"/>
  </r>
  <r>
    <n v="15585901"/>
    <n v="717"/>
    <x v="1"/>
    <s v="Male"/>
    <x v="12"/>
    <n v="1"/>
    <n v="0"/>
    <n v="3"/>
    <n v="0"/>
    <n v="0"/>
    <n v="174770.14"/>
    <x v="0"/>
    <n v="11"/>
    <n v="4802"/>
    <n v="4"/>
    <n v="148"/>
    <n v="0.36363636363636365"/>
    <n v="52822"/>
    <x v="0"/>
    <x v="0"/>
    <s v="High Risk"/>
  </r>
  <r>
    <n v="15792329"/>
    <n v="494"/>
    <x v="2"/>
    <s v="Male"/>
    <x v="24"/>
    <n v="5"/>
    <n v="107106.33"/>
    <n v="2"/>
    <n v="1"/>
    <n v="0"/>
    <n v="172063.09"/>
    <x v="1"/>
    <n v="25"/>
    <n v="4988"/>
    <n v="4"/>
    <n v="30"/>
    <n v="0.16"/>
    <n v="124700"/>
    <x v="1"/>
    <x v="2"/>
    <s v="Low Risk"/>
  </r>
  <r>
    <n v="15635597"/>
    <n v="644"/>
    <x v="0"/>
    <s v="Male"/>
    <x v="19"/>
    <n v="8"/>
    <n v="0"/>
    <n v="2"/>
    <n v="1"/>
    <n v="1"/>
    <n v="155294.17000000001"/>
    <x v="1"/>
    <n v="7"/>
    <n v="1892"/>
    <n v="1"/>
    <n v="131"/>
    <n v="0.14285714285714285"/>
    <n v="13244"/>
    <x v="2"/>
    <x v="1"/>
    <s v="High Risk"/>
  </r>
  <r>
    <n v="15775880"/>
    <n v="554"/>
    <x v="0"/>
    <s v="Female"/>
    <x v="33"/>
    <n v="9"/>
    <n v="0"/>
    <n v="2"/>
    <n v="1"/>
    <n v="1"/>
    <n v="40320.300000000003"/>
    <x v="1"/>
    <n v="15"/>
    <n v="2096"/>
    <n v="7"/>
    <n v="77"/>
    <n v="0.46666666666666667"/>
    <n v="31440"/>
    <x v="0"/>
    <x v="3"/>
    <s v="High Risk"/>
  </r>
  <r>
    <n v="15630913"/>
    <n v="476"/>
    <x v="1"/>
    <s v="Female"/>
    <x v="58"/>
    <n v="1"/>
    <n v="105303.73"/>
    <n v="1"/>
    <n v="0"/>
    <n v="1"/>
    <n v="134260.34"/>
    <x v="1"/>
    <n v="19"/>
    <n v="4330"/>
    <n v="2"/>
    <n v="27"/>
    <n v="0.10526315789473684"/>
    <n v="82270"/>
    <x v="1"/>
    <x v="0"/>
    <s v="Low Risk"/>
  </r>
  <r>
    <n v="15756680"/>
    <n v="667"/>
    <x v="0"/>
    <s v="Male"/>
    <x v="34"/>
    <n v="6"/>
    <n v="165798.1"/>
    <n v="1"/>
    <n v="1"/>
    <n v="0"/>
    <n v="147090.9"/>
    <x v="1"/>
    <n v="28"/>
    <n v="3284"/>
    <n v="9"/>
    <n v="19"/>
    <n v="0.32142857142857145"/>
    <n v="91952"/>
    <x v="1"/>
    <x v="1"/>
    <s v="Low Risk"/>
  </r>
  <r>
    <n v="15587913"/>
    <n v="748"/>
    <x v="1"/>
    <s v="Female"/>
    <x v="20"/>
    <n v="4"/>
    <n v="0"/>
    <n v="2"/>
    <n v="1"/>
    <n v="0"/>
    <n v="132368.47"/>
    <x v="1"/>
    <n v="23"/>
    <n v="2851"/>
    <n v="2"/>
    <n v="81"/>
    <n v="8.6956521739130432E-2"/>
    <n v="65573"/>
    <x v="0"/>
    <x v="2"/>
    <s v="High Risk"/>
  </r>
  <r>
    <n v="15737605"/>
    <n v="531"/>
    <x v="1"/>
    <s v="Female"/>
    <x v="13"/>
    <n v="1"/>
    <n v="126495.57"/>
    <n v="2"/>
    <n v="1"/>
    <n v="1"/>
    <n v="164741.5"/>
    <x v="1"/>
    <n v="8"/>
    <n v="1180"/>
    <n v="7"/>
    <n v="62"/>
    <n v="0.875"/>
    <n v="9440"/>
    <x v="1"/>
    <x v="0"/>
    <s v="High Risk"/>
  </r>
  <r>
    <n v="15627876"/>
    <n v="719"/>
    <x v="1"/>
    <s v="Female"/>
    <x v="40"/>
    <n v="9"/>
    <n v="116393.59"/>
    <n v="1"/>
    <n v="1"/>
    <n v="0"/>
    <n v="63051.32"/>
    <x v="0"/>
    <n v="10"/>
    <n v="4106"/>
    <n v="2"/>
    <n v="32"/>
    <n v="0.2"/>
    <n v="41060"/>
    <x v="1"/>
    <x v="3"/>
    <s v="Medium Risk"/>
  </r>
  <r>
    <n v="15772601"/>
    <n v="845"/>
    <x v="2"/>
    <s v="Female"/>
    <x v="1"/>
    <n v="2"/>
    <n v="81733.740000000005"/>
    <n v="2"/>
    <n v="0"/>
    <n v="0"/>
    <n v="199761.29"/>
    <x v="1"/>
    <n v="14"/>
    <n v="411"/>
    <n v="4"/>
    <n v="8"/>
    <n v="0.2857142857142857"/>
    <n v="5754"/>
    <x v="2"/>
    <x v="0"/>
    <s v="Low Risk"/>
  </r>
  <r>
    <n v="15758606"/>
    <n v="738"/>
    <x v="0"/>
    <s v="Male"/>
    <x v="41"/>
    <n v="4"/>
    <n v="0"/>
    <n v="1"/>
    <n v="0"/>
    <n v="1"/>
    <n v="55725.04"/>
    <x v="0"/>
    <n v="6"/>
    <n v="3034"/>
    <n v="9"/>
    <n v="151"/>
    <n v="1"/>
    <n v="18204"/>
    <x v="0"/>
    <x v="2"/>
    <s v="High Risk"/>
  </r>
  <r>
    <n v="15657107"/>
    <n v="563"/>
    <x v="1"/>
    <s v="Female"/>
    <x v="17"/>
    <n v="8"/>
    <n v="106171.68"/>
    <n v="1"/>
    <n v="1"/>
    <n v="0"/>
    <n v="163145.5"/>
    <x v="0"/>
    <n v="25"/>
    <n v="4336"/>
    <n v="6"/>
    <n v="96"/>
    <n v="0.24"/>
    <n v="108400"/>
    <x v="0"/>
    <x v="1"/>
    <s v="High Risk"/>
  </r>
  <r>
    <n v="15622454"/>
    <n v="695"/>
    <x v="1"/>
    <s v="Male"/>
    <x v="34"/>
    <n v="0"/>
    <n v="96020.86"/>
    <n v="1"/>
    <n v="1"/>
    <n v="1"/>
    <n v="57992.49"/>
    <x v="1"/>
    <n v="22"/>
    <n v="4274"/>
    <n v="1"/>
    <n v="61"/>
    <n v="4.5454545454545456E-2"/>
    <n v="94028"/>
    <x v="2"/>
    <x v="0"/>
    <s v="High Risk"/>
  </r>
  <r>
    <n v="15775803"/>
    <n v="841"/>
    <x v="1"/>
    <s v="Male"/>
    <x v="1"/>
    <n v="1"/>
    <n v="0"/>
    <n v="2"/>
    <n v="0"/>
    <n v="1"/>
    <n v="193093.77"/>
    <x v="1"/>
    <n v="16"/>
    <n v="1363"/>
    <n v="0"/>
    <n v="149"/>
    <n v="0"/>
    <n v="21808"/>
    <x v="1"/>
    <x v="0"/>
    <s v="High Risk"/>
  </r>
  <r>
    <n v="15570859"/>
    <n v="626"/>
    <x v="2"/>
    <s v="Male"/>
    <x v="18"/>
    <n v="2"/>
    <n v="181671.16"/>
    <n v="2"/>
    <n v="1"/>
    <n v="1"/>
    <n v="57531.14"/>
    <x v="1"/>
    <n v="3"/>
    <n v="3578"/>
    <n v="10"/>
    <n v="79"/>
    <n v="1"/>
    <n v="10734"/>
    <x v="1"/>
    <x v="0"/>
    <s v="High Risk"/>
  </r>
  <r>
    <n v="15748381"/>
    <n v="613"/>
    <x v="0"/>
    <s v="Female"/>
    <x v="6"/>
    <n v="6"/>
    <n v="185709.28"/>
    <n v="2"/>
    <n v="1"/>
    <n v="1"/>
    <n v="77242.19"/>
    <x v="1"/>
    <n v="28"/>
    <n v="902"/>
    <n v="3"/>
    <n v="47"/>
    <n v="0.10714285714285714"/>
    <n v="25256"/>
    <x v="0"/>
    <x v="1"/>
    <s v="Medium Risk"/>
  </r>
  <r>
    <n v="15787189"/>
    <n v="824"/>
    <x v="2"/>
    <s v="Male"/>
    <x v="52"/>
    <n v="8"/>
    <n v="134250.17000000001"/>
    <n v="3"/>
    <n v="0"/>
    <n v="0"/>
    <n v="153046.16"/>
    <x v="0"/>
    <n v="26"/>
    <n v="3009"/>
    <n v="0"/>
    <n v="117"/>
    <n v="0"/>
    <n v="78234"/>
    <x v="1"/>
    <x v="1"/>
    <s v="High Risk"/>
  </r>
  <r>
    <n v="15666055"/>
    <n v="705"/>
    <x v="0"/>
    <s v="Female"/>
    <x v="23"/>
    <n v="7"/>
    <n v="0"/>
    <n v="1"/>
    <n v="1"/>
    <n v="0"/>
    <n v="63405.2"/>
    <x v="0"/>
    <n v="7"/>
    <n v="1899"/>
    <n v="6"/>
    <n v="152"/>
    <n v="0.8571428571428571"/>
    <n v="13293"/>
    <x v="0"/>
    <x v="1"/>
    <s v="High Risk"/>
  </r>
  <r>
    <n v="15617648"/>
    <n v="584"/>
    <x v="0"/>
    <s v="Female"/>
    <x v="4"/>
    <n v="5"/>
    <n v="95671.75"/>
    <n v="2"/>
    <n v="1"/>
    <n v="1"/>
    <n v="106564.88"/>
    <x v="1"/>
    <n v="27"/>
    <n v="275"/>
    <n v="8"/>
    <n v="16"/>
    <n v="0.29629629629629628"/>
    <n v="7425"/>
    <x v="0"/>
    <x v="2"/>
    <s v="Low Risk"/>
  </r>
  <r>
    <n v="15755678"/>
    <n v="534"/>
    <x v="0"/>
    <s v="Male"/>
    <x v="46"/>
    <n v="2"/>
    <n v="0"/>
    <n v="2"/>
    <n v="0"/>
    <n v="0"/>
    <n v="42763.12"/>
    <x v="0"/>
    <n v="12"/>
    <n v="1123"/>
    <n v="8"/>
    <n v="124"/>
    <n v="0.66666666666666663"/>
    <n v="13476"/>
    <x v="0"/>
    <x v="0"/>
    <s v="High Risk"/>
  </r>
  <r>
    <n v="15624781"/>
    <n v="672"/>
    <x v="0"/>
    <s v="Female"/>
    <x v="10"/>
    <n v="1"/>
    <n v="142151.75"/>
    <n v="2"/>
    <n v="1"/>
    <n v="1"/>
    <n v="168753.34"/>
    <x v="1"/>
    <n v="13"/>
    <n v="2234"/>
    <n v="10"/>
    <n v="159"/>
    <n v="0.76923076923076927"/>
    <n v="29042"/>
    <x v="1"/>
    <x v="0"/>
    <s v="High Risk"/>
  </r>
  <r>
    <n v="15779497"/>
    <n v="603"/>
    <x v="0"/>
    <s v="Male"/>
    <x v="3"/>
    <n v="5"/>
    <n v="127823.93"/>
    <n v="1"/>
    <n v="1"/>
    <n v="1"/>
    <n v="19483.349999999999"/>
    <x v="1"/>
    <n v="23"/>
    <n v="3895"/>
    <n v="2"/>
    <n v="17"/>
    <n v="8.6956521739130432E-2"/>
    <n v="89585"/>
    <x v="2"/>
    <x v="2"/>
    <s v="Low Risk"/>
  </r>
  <r>
    <n v="15567399"/>
    <n v="633"/>
    <x v="2"/>
    <s v="Male"/>
    <x v="3"/>
    <n v="3"/>
    <n v="144164.29"/>
    <n v="1"/>
    <n v="1"/>
    <n v="1"/>
    <n v="158646.46"/>
    <x v="1"/>
    <n v="30"/>
    <n v="4857"/>
    <n v="7"/>
    <n v="172"/>
    <n v="0.23333333333333334"/>
    <n v="145710"/>
    <x v="1"/>
    <x v="2"/>
    <s v="High Risk"/>
  </r>
  <r>
    <n v="15613656"/>
    <n v="842"/>
    <x v="0"/>
    <s v="Male"/>
    <x v="14"/>
    <n v="1"/>
    <n v="63492.94"/>
    <n v="1"/>
    <n v="1"/>
    <n v="1"/>
    <n v="83172.19"/>
    <x v="1"/>
    <n v="10"/>
    <n v="3182"/>
    <n v="3"/>
    <n v="102"/>
    <n v="0.3"/>
    <n v="31820"/>
    <x v="0"/>
    <x v="0"/>
    <s v="High Risk"/>
  </r>
  <r>
    <n v="15734311"/>
    <n v="661"/>
    <x v="0"/>
    <s v="Female"/>
    <x v="7"/>
    <n v="3"/>
    <n v="0"/>
    <n v="2"/>
    <n v="1"/>
    <n v="1"/>
    <n v="76889.789999999994"/>
    <x v="1"/>
    <n v="22"/>
    <n v="3775"/>
    <n v="2"/>
    <n v="169"/>
    <n v="9.0909090909090912E-2"/>
    <n v="83050"/>
    <x v="2"/>
    <x v="2"/>
    <s v="High Risk"/>
  </r>
  <r>
    <n v="15657214"/>
    <n v="601"/>
    <x v="0"/>
    <s v="Male"/>
    <x v="59"/>
    <n v="2"/>
    <n v="0"/>
    <n v="2"/>
    <n v="0"/>
    <n v="1"/>
    <n v="51554.58"/>
    <x v="1"/>
    <n v="25"/>
    <n v="622"/>
    <n v="7"/>
    <n v="114"/>
    <n v="0.28000000000000003"/>
    <n v="15550"/>
    <x v="0"/>
    <x v="0"/>
    <s v="High Risk"/>
  </r>
  <r>
    <n v="15799350"/>
    <n v="632"/>
    <x v="0"/>
    <s v="Male"/>
    <x v="1"/>
    <n v="0"/>
    <n v="106134.46"/>
    <n v="1"/>
    <n v="0"/>
    <n v="1"/>
    <n v="105570.39"/>
    <x v="1"/>
    <n v="17"/>
    <n v="3156"/>
    <n v="0"/>
    <n v="92"/>
    <n v="0"/>
    <n v="53652"/>
    <x v="0"/>
    <x v="0"/>
    <s v="High Risk"/>
  </r>
  <r>
    <n v="15729970"/>
    <n v="684"/>
    <x v="2"/>
    <s v="Male"/>
    <x v="6"/>
    <n v="8"/>
    <n v="127269.75"/>
    <n v="1"/>
    <n v="0"/>
    <n v="1"/>
    <n v="79495.009999999995"/>
    <x v="1"/>
    <n v="6"/>
    <n v="4380"/>
    <n v="5"/>
    <n v="93"/>
    <n v="0.83333333333333337"/>
    <n v="26280"/>
    <x v="0"/>
    <x v="1"/>
    <s v="High Risk"/>
  </r>
  <r>
    <n v="15725835"/>
    <n v="785"/>
    <x v="2"/>
    <s v="Female"/>
    <x v="15"/>
    <n v="3"/>
    <n v="124493.03"/>
    <n v="2"/>
    <n v="0"/>
    <n v="1"/>
    <n v="52583.79"/>
    <x v="0"/>
    <n v="4"/>
    <n v="1267"/>
    <n v="5"/>
    <n v="178"/>
    <n v="1"/>
    <n v="5068"/>
    <x v="0"/>
    <x v="2"/>
    <s v="High Risk"/>
  </r>
  <r>
    <n v="15745543"/>
    <n v="687"/>
    <x v="0"/>
    <s v="Male"/>
    <x v="2"/>
    <n v="7"/>
    <n v="0"/>
    <n v="2"/>
    <n v="1"/>
    <n v="0"/>
    <n v="26848.25"/>
    <x v="1"/>
    <n v="16"/>
    <n v="2530"/>
    <n v="3"/>
    <n v="95"/>
    <n v="0.1875"/>
    <n v="40480"/>
    <x v="1"/>
    <x v="1"/>
    <s v="High Risk"/>
  </r>
  <r>
    <n v="15727384"/>
    <n v="705"/>
    <x v="2"/>
    <s v="Female"/>
    <x v="3"/>
    <n v="10"/>
    <n v="146547.78"/>
    <n v="1"/>
    <n v="0"/>
    <n v="1"/>
    <n v="10072.549999999999"/>
    <x v="0"/>
    <n v="8"/>
    <n v="325"/>
    <n v="2"/>
    <n v="4"/>
    <n v="0.25"/>
    <n v="2600"/>
    <x v="1"/>
    <x v="3"/>
    <s v="Low Risk"/>
  </r>
  <r>
    <n v="15666916"/>
    <n v="639"/>
    <x v="0"/>
    <s v="Male"/>
    <x v="3"/>
    <n v="6"/>
    <n v="99610.92"/>
    <n v="2"/>
    <n v="1"/>
    <n v="0"/>
    <n v="187296.78"/>
    <x v="1"/>
    <n v="26"/>
    <n v="768"/>
    <n v="2"/>
    <n v="144"/>
    <n v="7.6923076923076927E-2"/>
    <n v="19968"/>
    <x v="0"/>
    <x v="1"/>
    <s v="High Risk"/>
  </r>
  <r>
    <n v="15732917"/>
    <n v="729"/>
    <x v="2"/>
    <s v="Male"/>
    <x v="17"/>
    <n v="5"/>
    <n v="117837.43"/>
    <n v="1"/>
    <n v="1"/>
    <n v="0"/>
    <n v="104016.61"/>
    <x v="0"/>
    <n v="22"/>
    <n v="270"/>
    <n v="9"/>
    <n v="53"/>
    <n v="0.40909090909090912"/>
    <n v="5940"/>
    <x v="1"/>
    <x v="2"/>
    <s v="Medium Risk"/>
  </r>
  <r>
    <n v="15612050"/>
    <n v="556"/>
    <x v="1"/>
    <s v="Female"/>
    <x v="36"/>
    <n v="8"/>
    <n v="168522.37"/>
    <n v="1"/>
    <n v="1"/>
    <n v="1"/>
    <n v="151310.16"/>
    <x v="1"/>
    <n v="4"/>
    <n v="3113"/>
    <n v="8"/>
    <n v="174"/>
    <n v="1"/>
    <n v="12452"/>
    <x v="0"/>
    <x v="1"/>
    <s v="High Risk"/>
  </r>
  <r>
    <n v="15726267"/>
    <n v="570"/>
    <x v="0"/>
    <s v="Male"/>
    <x v="15"/>
    <n v="9"/>
    <n v="117337.54"/>
    <n v="2"/>
    <n v="0"/>
    <n v="1"/>
    <n v="62810.91"/>
    <x v="1"/>
    <n v="23"/>
    <n v="3889"/>
    <n v="7"/>
    <n v="128"/>
    <n v="0.30434782608695654"/>
    <n v="89447"/>
    <x v="0"/>
    <x v="3"/>
    <s v="High Risk"/>
  </r>
  <r>
    <n v="15780124"/>
    <n v="841"/>
    <x v="0"/>
    <s v="Male"/>
    <x v="59"/>
    <n v="9"/>
    <n v="108131.53"/>
    <n v="1"/>
    <n v="0"/>
    <n v="1"/>
    <n v="60830.38"/>
    <x v="1"/>
    <n v="8"/>
    <n v="2880"/>
    <n v="10"/>
    <n v="93"/>
    <n v="1"/>
    <n v="23040"/>
    <x v="0"/>
    <x v="3"/>
    <s v="High Risk"/>
  </r>
  <r>
    <n v="15742238"/>
    <n v="705"/>
    <x v="2"/>
    <s v="Male"/>
    <x v="12"/>
    <n v="4"/>
    <n v="136496.12"/>
    <n v="2"/>
    <n v="1"/>
    <n v="0"/>
    <n v="116672.02"/>
    <x v="1"/>
    <n v="20"/>
    <n v="2779"/>
    <n v="1"/>
    <n v="27"/>
    <n v="0.05"/>
    <n v="55580"/>
    <x v="2"/>
    <x v="2"/>
    <s v="Low Risk"/>
  </r>
  <r>
    <n v="15679024"/>
    <n v="553"/>
    <x v="0"/>
    <s v="Male"/>
    <x v="15"/>
    <n v="3"/>
    <n v="116324.53"/>
    <n v="1"/>
    <n v="1"/>
    <n v="0"/>
    <n v="77304.490000000005"/>
    <x v="1"/>
    <n v="24"/>
    <n v="2110"/>
    <n v="8"/>
    <n v="38"/>
    <n v="0.33333333333333331"/>
    <n v="50640"/>
    <x v="0"/>
    <x v="2"/>
    <s v="Medium Risk"/>
  </r>
  <r>
    <n v="15715297"/>
    <n v="779"/>
    <x v="2"/>
    <s v="Female"/>
    <x v="20"/>
    <n v="2"/>
    <n v="75470.23"/>
    <n v="1"/>
    <n v="1"/>
    <n v="1"/>
    <n v="52894.01"/>
    <x v="1"/>
    <n v="10"/>
    <n v="810"/>
    <n v="10"/>
    <n v="100"/>
    <n v="1"/>
    <n v="8100"/>
    <x v="2"/>
    <x v="0"/>
    <s v="High Risk"/>
  </r>
  <r>
    <n v="15633612"/>
    <n v="696"/>
    <x v="0"/>
    <s v="Male"/>
    <x v="34"/>
    <n v="4"/>
    <n v="172646.82"/>
    <n v="1"/>
    <n v="1"/>
    <n v="1"/>
    <n v="116471.43"/>
    <x v="1"/>
    <n v="29"/>
    <n v="4215"/>
    <n v="9"/>
    <n v="1"/>
    <n v="0.31034482758620691"/>
    <n v="122235"/>
    <x v="0"/>
    <x v="2"/>
    <s v="Low Risk"/>
  </r>
  <r>
    <n v="15602929"/>
    <n v="728"/>
    <x v="1"/>
    <s v="Female"/>
    <x v="24"/>
    <n v="4"/>
    <n v="0"/>
    <n v="1"/>
    <n v="0"/>
    <n v="0"/>
    <n v="4539.38"/>
    <x v="1"/>
    <n v="24"/>
    <n v="4097"/>
    <n v="5"/>
    <n v="52"/>
    <n v="0.20833333333333334"/>
    <n v="98328"/>
    <x v="0"/>
    <x v="2"/>
    <s v="Medium Risk"/>
  </r>
  <r>
    <n v="15696703"/>
    <n v="691"/>
    <x v="2"/>
    <s v="Male"/>
    <x v="7"/>
    <n v="3"/>
    <n v="160358.68"/>
    <n v="2"/>
    <n v="1"/>
    <n v="0"/>
    <n v="142367.72"/>
    <x v="1"/>
    <n v="14"/>
    <n v="2526"/>
    <n v="3"/>
    <n v="124"/>
    <n v="0.21428571428571427"/>
    <n v="35364"/>
    <x v="2"/>
    <x v="2"/>
    <s v="High Risk"/>
  </r>
  <r>
    <n v="15756668"/>
    <n v="706"/>
    <x v="0"/>
    <s v="Male"/>
    <x v="33"/>
    <n v="3"/>
    <n v="98415.37"/>
    <n v="1"/>
    <n v="1"/>
    <n v="1"/>
    <n v="110520.48"/>
    <x v="1"/>
    <n v="9"/>
    <n v="4207"/>
    <n v="1"/>
    <n v="113"/>
    <n v="0.1111111111111111"/>
    <n v="37863"/>
    <x v="2"/>
    <x v="2"/>
    <s v="High Risk"/>
  </r>
  <r>
    <n v="15565779"/>
    <n v="627"/>
    <x v="2"/>
    <s v="Female"/>
    <x v="33"/>
    <n v="6"/>
    <n v="57809.32"/>
    <n v="1"/>
    <n v="1"/>
    <n v="0"/>
    <n v="188258.49"/>
    <x v="1"/>
    <n v="29"/>
    <n v="228"/>
    <n v="0"/>
    <n v="180"/>
    <n v="0"/>
    <n v="6612"/>
    <x v="0"/>
    <x v="1"/>
    <s v="High Risk"/>
  </r>
  <r>
    <n v="15795519"/>
    <n v="716"/>
    <x v="2"/>
    <s v="Female"/>
    <x v="56"/>
    <n v="3"/>
    <n v="128743.8"/>
    <n v="1"/>
    <n v="0"/>
    <n v="0"/>
    <n v="197322.13"/>
    <x v="1"/>
    <n v="5"/>
    <n v="1379"/>
    <n v="1"/>
    <n v="74"/>
    <n v="0.2"/>
    <n v="6895"/>
    <x v="0"/>
    <x v="2"/>
    <s v="High Risk"/>
  </r>
  <r>
    <n v="15761477"/>
    <n v="501"/>
    <x v="2"/>
    <s v="Male"/>
    <x v="9"/>
    <n v="4"/>
    <n v="130806.42"/>
    <n v="2"/>
    <n v="1"/>
    <n v="0"/>
    <n v="80241.14"/>
    <x v="1"/>
    <n v="27"/>
    <n v="933"/>
    <n v="1"/>
    <n v="175"/>
    <n v="3.7037037037037035E-2"/>
    <n v="25191"/>
    <x v="1"/>
    <x v="2"/>
    <s v="High Risk"/>
  </r>
  <r>
    <n v="15731890"/>
    <n v="601"/>
    <x v="0"/>
    <s v="Male"/>
    <x v="1"/>
    <n v="1"/>
    <n v="123971.16"/>
    <n v="1"/>
    <n v="0"/>
    <n v="1"/>
    <n v="172814.99"/>
    <x v="1"/>
    <n v="30"/>
    <n v="1358"/>
    <n v="6"/>
    <n v="72"/>
    <n v="0.2"/>
    <n v="40740"/>
    <x v="2"/>
    <x v="0"/>
    <s v="High Risk"/>
  </r>
  <r>
    <n v="15633043"/>
    <n v="545"/>
    <x v="1"/>
    <s v="Female"/>
    <x v="2"/>
    <n v="6"/>
    <n v="0"/>
    <n v="1"/>
    <n v="0"/>
    <n v="0"/>
    <n v="38410.74"/>
    <x v="0"/>
    <n v="20"/>
    <n v="674"/>
    <n v="10"/>
    <n v="12"/>
    <n v="0.5"/>
    <n v="13480"/>
    <x v="1"/>
    <x v="1"/>
    <s v="Low Risk"/>
  </r>
  <r>
    <n v="15752953"/>
    <n v="634"/>
    <x v="0"/>
    <s v="Male"/>
    <x v="13"/>
    <n v="9"/>
    <n v="0"/>
    <n v="2"/>
    <n v="0"/>
    <n v="0"/>
    <n v="17622.82"/>
    <x v="1"/>
    <n v="7"/>
    <n v="135"/>
    <n v="0"/>
    <n v="25"/>
    <n v="0"/>
    <n v="945"/>
    <x v="0"/>
    <x v="3"/>
    <s v="Low Risk"/>
  </r>
  <r>
    <n v="15603088"/>
    <n v="451"/>
    <x v="1"/>
    <s v="Female"/>
    <x v="51"/>
    <n v="9"/>
    <n v="0"/>
    <n v="2"/>
    <n v="0"/>
    <n v="1"/>
    <n v="48021.71"/>
    <x v="1"/>
    <n v="1"/>
    <n v="4091"/>
    <n v="1"/>
    <n v="4"/>
    <n v="1"/>
    <n v="4091"/>
    <x v="0"/>
    <x v="3"/>
    <s v="Low Risk"/>
  </r>
  <r>
    <n v="15606613"/>
    <n v="655"/>
    <x v="0"/>
    <s v="Female"/>
    <x v="49"/>
    <n v="7"/>
    <n v="0"/>
    <n v="1"/>
    <n v="1"/>
    <n v="0"/>
    <n v="88958.49"/>
    <x v="0"/>
    <n v="22"/>
    <n v="4370"/>
    <n v="10"/>
    <n v="111"/>
    <n v="0.45454545454545453"/>
    <n v="96140"/>
    <x v="2"/>
    <x v="1"/>
    <s v="High Risk"/>
  </r>
  <r>
    <n v="15635939"/>
    <n v="458"/>
    <x v="0"/>
    <s v="Female"/>
    <x v="2"/>
    <n v="9"/>
    <n v="0"/>
    <n v="2"/>
    <n v="1"/>
    <n v="0"/>
    <n v="116343.09"/>
    <x v="1"/>
    <n v="3"/>
    <n v="1942"/>
    <n v="9"/>
    <n v="114"/>
    <n v="1"/>
    <n v="5826"/>
    <x v="1"/>
    <x v="3"/>
    <s v="High Risk"/>
  </r>
  <r>
    <n v="15666043"/>
    <n v="520"/>
    <x v="0"/>
    <s v="Male"/>
    <x v="19"/>
    <n v="4"/>
    <n v="156297.57999999999"/>
    <n v="2"/>
    <n v="1"/>
    <n v="1"/>
    <n v="166102.60999999999"/>
    <x v="1"/>
    <n v="26"/>
    <n v="1907"/>
    <n v="3"/>
    <n v="178"/>
    <n v="0.11538461538461539"/>
    <n v="49582"/>
    <x v="0"/>
    <x v="2"/>
    <s v="High Risk"/>
  </r>
  <r>
    <n v="15746190"/>
    <n v="624"/>
    <x v="1"/>
    <s v="Female"/>
    <x v="34"/>
    <n v="2"/>
    <n v="0"/>
    <n v="2"/>
    <n v="0"/>
    <n v="1"/>
    <n v="104353.26"/>
    <x v="1"/>
    <n v="26"/>
    <n v="1392"/>
    <n v="7"/>
    <n v="98"/>
    <n v="0.26923076923076922"/>
    <n v="36192"/>
    <x v="0"/>
    <x v="0"/>
    <s v="High Risk"/>
  </r>
  <r>
    <n v="15591357"/>
    <n v="765"/>
    <x v="0"/>
    <s v="Male"/>
    <x v="21"/>
    <n v="3"/>
    <n v="123372.3"/>
    <n v="1"/>
    <n v="1"/>
    <n v="1"/>
    <n v="115429.32"/>
    <x v="1"/>
    <n v="20"/>
    <n v="1249"/>
    <n v="7"/>
    <n v="158"/>
    <n v="0.35"/>
    <n v="24980"/>
    <x v="0"/>
    <x v="2"/>
    <s v="High Risk"/>
  </r>
  <r>
    <n v="15658716"/>
    <n v="667"/>
    <x v="2"/>
    <s v="Female"/>
    <x v="24"/>
    <n v="5"/>
    <n v="92171.35"/>
    <n v="3"/>
    <n v="1"/>
    <n v="0"/>
    <n v="178106.34"/>
    <x v="0"/>
    <n v="29"/>
    <n v="398"/>
    <n v="2"/>
    <n v="162"/>
    <n v="6.8965517241379309E-2"/>
    <n v="11542"/>
    <x v="0"/>
    <x v="2"/>
    <s v="High Risk"/>
  </r>
  <r>
    <n v="15679909"/>
    <n v="665"/>
    <x v="1"/>
    <s v="Male"/>
    <x v="1"/>
    <n v="8"/>
    <n v="0"/>
    <n v="2"/>
    <n v="1"/>
    <n v="0"/>
    <n v="132152.32000000001"/>
    <x v="1"/>
    <n v="16"/>
    <n v="2218"/>
    <n v="6"/>
    <n v="97"/>
    <n v="0.375"/>
    <n v="35488"/>
    <x v="0"/>
    <x v="1"/>
    <s v="High Risk"/>
  </r>
  <r>
    <n v="15634262"/>
    <n v="709"/>
    <x v="2"/>
    <s v="Male"/>
    <x v="10"/>
    <n v="4"/>
    <n v="148375.19"/>
    <n v="2"/>
    <n v="1"/>
    <n v="1"/>
    <n v="21521.38"/>
    <x v="1"/>
    <n v="5"/>
    <n v="3195"/>
    <n v="2"/>
    <n v="55"/>
    <n v="0.4"/>
    <n v="15975"/>
    <x v="2"/>
    <x v="2"/>
    <s v="Medium Risk"/>
  </r>
  <r>
    <n v="15799825"/>
    <n v="583"/>
    <x v="0"/>
    <s v="Female"/>
    <x v="4"/>
    <n v="8"/>
    <n v="0"/>
    <n v="2"/>
    <n v="1"/>
    <n v="1"/>
    <n v="27431.62"/>
    <x v="1"/>
    <n v="21"/>
    <n v="3383"/>
    <n v="6"/>
    <n v="97"/>
    <n v="0.2857142857142857"/>
    <n v="71043"/>
    <x v="1"/>
    <x v="1"/>
    <s v="High Risk"/>
  </r>
  <r>
    <n v="15756875"/>
    <n v="782"/>
    <x v="1"/>
    <s v="Male"/>
    <x v="10"/>
    <n v="6"/>
    <n v="147422.44"/>
    <n v="1"/>
    <n v="0"/>
    <n v="1"/>
    <n v="42143.61"/>
    <x v="1"/>
    <n v="2"/>
    <n v="2204"/>
    <n v="9"/>
    <n v="90"/>
    <n v="1"/>
    <n v="4408"/>
    <x v="1"/>
    <x v="1"/>
    <s v="High Risk"/>
  </r>
  <r>
    <n v="15678146"/>
    <n v="668"/>
    <x v="1"/>
    <s v="Female"/>
    <x v="9"/>
    <n v="7"/>
    <n v="173962.32"/>
    <n v="1"/>
    <n v="0"/>
    <n v="0"/>
    <n v="106457.11"/>
    <x v="0"/>
    <n v="7"/>
    <n v="1857"/>
    <n v="9"/>
    <n v="91"/>
    <n v="1"/>
    <n v="12999"/>
    <x v="0"/>
    <x v="1"/>
    <s v="High Risk"/>
  </r>
  <r>
    <n v="15710743"/>
    <n v="621"/>
    <x v="0"/>
    <s v="Male"/>
    <x v="40"/>
    <n v="0"/>
    <n v="0"/>
    <n v="1"/>
    <n v="1"/>
    <n v="1"/>
    <n v="133831.37"/>
    <x v="0"/>
    <n v="7"/>
    <n v="1201"/>
    <n v="3"/>
    <n v="118"/>
    <n v="0.42857142857142855"/>
    <n v="8407"/>
    <x v="0"/>
    <x v="0"/>
    <s v="High Risk"/>
  </r>
  <r>
    <n v="15595831"/>
    <n v="579"/>
    <x v="2"/>
    <s v="Female"/>
    <x v="55"/>
    <n v="6"/>
    <n v="145215.43"/>
    <n v="1"/>
    <n v="1"/>
    <n v="1"/>
    <n v="164083.72"/>
    <x v="1"/>
    <n v="13"/>
    <n v="3007"/>
    <n v="8"/>
    <n v="65"/>
    <n v="0.61538461538461542"/>
    <n v="39091"/>
    <x v="2"/>
    <x v="1"/>
    <s v="High Risk"/>
  </r>
  <r>
    <n v="15626684"/>
    <n v="547"/>
    <x v="0"/>
    <s v="Female"/>
    <x v="16"/>
    <n v="5"/>
    <n v="167539.97"/>
    <n v="1"/>
    <n v="0"/>
    <n v="1"/>
    <n v="159207.34"/>
    <x v="1"/>
    <n v="1"/>
    <n v="101"/>
    <n v="1"/>
    <n v="55"/>
    <n v="1"/>
    <n v="101"/>
    <x v="0"/>
    <x v="2"/>
    <s v="Medium Risk"/>
  </r>
  <r>
    <n v="15709846"/>
    <n v="840"/>
    <x v="0"/>
    <s v="Female"/>
    <x v="2"/>
    <n v="1"/>
    <n v="94968.97"/>
    <n v="1"/>
    <n v="1"/>
    <n v="0"/>
    <n v="84487.62"/>
    <x v="1"/>
    <n v="21"/>
    <n v="582"/>
    <n v="3"/>
    <n v="125"/>
    <n v="0.14285714285714285"/>
    <n v="12222"/>
    <x v="1"/>
    <x v="0"/>
    <s v="High Risk"/>
  </r>
  <r>
    <n v="15635459"/>
    <n v="667"/>
    <x v="2"/>
    <s v="Female"/>
    <x v="7"/>
    <n v="3"/>
    <n v="106116.5"/>
    <n v="2"/>
    <n v="1"/>
    <n v="0"/>
    <n v="3674.71"/>
    <x v="1"/>
    <n v="27"/>
    <n v="4243"/>
    <n v="9"/>
    <n v="127"/>
    <n v="0.33333333333333331"/>
    <n v="114561"/>
    <x v="0"/>
    <x v="2"/>
    <s v="High Risk"/>
  </r>
  <r>
    <n v="15642544"/>
    <n v="723"/>
    <x v="0"/>
    <s v="Male"/>
    <x v="10"/>
    <n v="5"/>
    <n v="0"/>
    <n v="2"/>
    <n v="0"/>
    <n v="1"/>
    <n v="12092.03"/>
    <x v="1"/>
    <n v="29"/>
    <n v="112"/>
    <n v="2"/>
    <n v="39"/>
    <n v="6.8965517241379309E-2"/>
    <n v="3248"/>
    <x v="0"/>
    <x v="2"/>
    <s v="Medium Risk"/>
  </r>
  <r>
    <n v="15566494"/>
    <n v="487"/>
    <x v="0"/>
    <s v="Male"/>
    <x v="13"/>
    <n v="2"/>
    <n v="0"/>
    <n v="2"/>
    <n v="1"/>
    <n v="0"/>
    <n v="77475.73"/>
    <x v="1"/>
    <n v="10"/>
    <n v="963"/>
    <n v="10"/>
    <n v="21"/>
    <n v="1"/>
    <n v="9630"/>
    <x v="0"/>
    <x v="0"/>
    <s v="Low Risk"/>
  </r>
  <r>
    <n v="15655238"/>
    <n v="668"/>
    <x v="0"/>
    <s v="Female"/>
    <x v="8"/>
    <n v="9"/>
    <n v="0"/>
    <n v="2"/>
    <n v="0"/>
    <n v="0"/>
    <n v="41291.730000000003"/>
    <x v="1"/>
    <n v="10"/>
    <n v="1774"/>
    <n v="1"/>
    <n v="67"/>
    <n v="0.1"/>
    <n v="17740"/>
    <x v="0"/>
    <x v="3"/>
    <s v="High Risk"/>
  </r>
  <r>
    <n v="15733429"/>
    <n v="520"/>
    <x v="2"/>
    <s v="Male"/>
    <x v="10"/>
    <n v="8"/>
    <n v="120018.86"/>
    <n v="2"/>
    <n v="1"/>
    <n v="1"/>
    <n v="343.38"/>
    <x v="1"/>
    <n v="30"/>
    <n v="4084"/>
    <n v="10"/>
    <n v="128"/>
    <n v="0.33333333333333331"/>
    <n v="122520"/>
    <x v="1"/>
    <x v="1"/>
    <s v="High Risk"/>
  </r>
  <r>
    <n v="15814536"/>
    <n v="549"/>
    <x v="0"/>
    <s v="Male"/>
    <x v="24"/>
    <n v="2"/>
    <n v="112541.54"/>
    <n v="2"/>
    <n v="0"/>
    <n v="0"/>
    <n v="47432.43"/>
    <x v="1"/>
    <n v="4"/>
    <n v="4634"/>
    <n v="0"/>
    <n v="105"/>
    <n v="0"/>
    <n v="18536"/>
    <x v="1"/>
    <x v="0"/>
    <s v="High Risk"/>
  </r>
  <r>
    <n v="15771702"/>
    <n v="567"/>
    <x v="0"/>
    <s v="Female"/>
    <x v="12"/>
    <n v="5"/>
    <n v="166118.45000000001"/>
    <n v="2"/>
    <n v="1"/>
    <n v="0"/>
    <n v="127827.18"/>
    <x v="1"/>
    <n v="8"/>
    <n v="1028"/>
    <n v="5"/>
    <n v="20"/>
    <n v="0.625"/>
    <n v="8224"/>
    <x v="0"/>
    <x v="2"/>
    <s v="Low Risk"/>
  </r>
  <r>
    <n v="15723008"/>
    <n v="720"/>
    <x v="0"/>
    <s v="Female"/>
    <x v="13"/>
    <n v="1"/>
    <n v="102882.4"/>
    <n v="2"/>
    <n v="1"/>
    <n v="1"/>
    <n v="35633.15"/>
    <x v="0"/>
    <n v="26"/>
    <n v="3394"/>
    <n v="8"/>
    <n v="59"/>
    <n v="0.30769230769230771"/>
    <n v="88244"/>
    <x v="2"/>
    <x v="0"/>
    <s v="Medium Risk"/>
  </r>
  <r>
    <n v="15797160"/>
    <n v="492"/>
    <x v="0"/>
    <s v="Female"/>
    <x v="23"/>
    <n v="8"/>
    <n v="0"/>
    <n v="1"/>
    <n v="1"/>
    <n v="1"/>
    <n v="182865.09"/>
    <x v="0"/>
    <n v="1"/>
    <n v="1543"/>
    <n v="7"/>
    <n v="75"/>
    <n v="1"/>
    <n v="1543"/>
    <x v="1"/>
    <x v="1"/>
    <s v="High Risk"/>
  </r>
  <r>
    <n v="15792222"/>
    <n v="712"/>
    <x v="0"/>
    <s v="Female"/>
    <x v="24"/>
    <n v="1"/>
    <n v="106881.5"/>
    <n v="2"/>
    <n v="0"/>
    <n v="0"/>
    <n v="169386.81"/>
    <x v="1"/>
    <n v="5"/>
    <n v="1243"/>
    <n v="7"/>
    <n v="164"/>
    <n v="1"/>
    <n v="6215"/>
    <x v="0"/>
    <x v="0"/>
    <s v="High Risk"/>
  </r>
  <r>
    <n v="15644765"/>
    <n v="689"/>
    <x v="2"/>
    <s v="Male"/>
    <x v="28"/>
    <n v="4"/>
    <n v="120727.97"/>
    <n v="1"/>
    <n v="0"/>
    <n v="1"/>
    <n v="149073.88"/>
    <x v="1"/>
    <n v="14"/>
    <n v="2968"/>
    <n v="0"/>
    <n v="147"/>
    <n v="0"/>
    <n v="41552"/>
    <x v="0"/>
    <x v="2"/>
    <s v="High Risk"/>
  </r>
  <r>
    <n v="15610686"/>
    <n v="850"/>
    <x v="0"/>
    <s v="Male"/>
    <x v="54"/>
    <n v="8"/>
    <n v="169832.57"/>
    <n v="1"/>
    <n v="0"/>
    <n v="0"/>
    <n v="184107.26"/>
    <x v="0"/>
    <n v="13"/>
    <n v="3563"/>
    <n v="8"/>
    <n v="77"/>
    <n v="0.61538461538461542"/>
    <n v="46319"/>
    <x v="0"/>
    <x v="1"/>
    <s v="High Risk"/>
  </r>
  <r>
    <n v="15730868"/>
    <n v="747"/>
    <x v="0"/>
    <s v="Male"/>
    <x v="1"/>
    <n v="5"/>
    <n v="0"/>
    <n v="2"/>
    <n v="1"/>
    <n v="1"/>
    <n v="22750.17"/>
    <x v="1"/>
    <n v="4"/>
    <n v="3518"/>
    <n v="0"/>
    <n v="86"/>
    <n v="0"/>
    <n v="14072"/>
    <x v="0"/>
    <x v="2"/>
    <s v="High Risk"/>
  </r>
  <r>
    <n v="15705991"/>
    <n v="469"/>
    <x v="2"/>
    <s v="Male"/>
    <x v="16"/>
    <n v="9"/>
    <n v="113599.42"/>
    <n v="1"/>
    <n v="0"/>
    <n v="0"/>
    <n v="11950.29"/>
    <x v="1"/>
    <n v="13"/>
    <n v="3633"/>
    <n v="2"/>
    <n v="62"/>
    <n v="0.15384615384615385"/>
    <n v="47229"/>
    <x v="1"/>
    <x v="3"/>
    <s v="High Risk"/>
  </r>
  <r>
    <n v="15577078"/>
    <n v="539"/>
    <x v="1"/>
    <s v="Male"/>
    <x v="16"/>
    <n v="6"/>
    <n v="0"/>
    <n v="1"/>
    <n v="1"/>
    <n v="1"/>
    <n v="152880.07"/>
    <x v="0"/>
    <n v="18"/>
    <n v="321"/>
    <n v="4"/>
    <n v="131"/>
    <n v="0.22222222222222221"/>
    <n v="5778"/>
    <x v="1"/>
    <x v="1"/>
    <s v="High Risk"/>
  </r>
  <r>
    <n v="15679550"/>
    <n v="743"/>
    <x v="0"/>
    <s v="Male"/>
    <x v="15"/>
    <n v="9"/>
    <n v="0"/>
    <n v="2"/>
    <n v="1"/>
    <n v="0"/>
    <n v="175252.78"/>
    <x v="1"/>
    <n v="7"/>
    <n v="2529"/>
    <n v="9"/>
    <n v="178"/>
    <n v="1"/>
    <n v="17703"/>
    <x v="0"/>
    <x v="3"/>
    <s v="High Risk"/>
  </r>
  <r>
    <n v="15787655"/>
    <n v="707"/>
    <x v="0"/>
    <s v="Male"/>
    <x v="40"/>
    <n v="3"/>
    <n v="0"/>
    <n v="2"/>
    <n v="1"/>
    <n v="0"/>
    <n v="174303.29"/>
    <x v="1"/>
    <n v="15"/>
    <n v="1438"/>
    <n v="10"/>
    <n v="22"/>
    <n v="0.66666666666666663"/>
    <n v="21570"/>
    <x v="0"/>
    <x v="2"/>
    <s v="Low Risk"/>
  </r>
  <r>
    <n v="15668081"/>
    <n v="581"/>
    <x v="1"/>
    <s v="Female"/>
    <x v="5"/>
    <n v="4"/>
    <n v="0"/>
    <n v="2"/>
    <n v="1"/>
    <n v="1"/>
    <n v="80701.72"/>
    <x v="1"/>
    <n v="11"/>
    <n v="4271"/>
    <n v="5"/>
    <n v="33"/>
    <n v="0.45454545454545453"/>
    <n v="46981"/>
    <x v="2"/>
    <x v="2"/>
    <s v="Medium Risk"/>
  </r>
  <r>
    <n v="15747980"/>
    <n v="737"/>
    <x v="1"/>
    <s v="Male"/>
    <x v="16"/>
    <n v="6"/>
    <n v="146282.79"/>
    <n v="2"/>
    <n v="1"/>
    <n v="0"/>
    <n v="198516.2"/>
    <x v="1"/>
    <n v="18"/>
    <n v="830"/>
    <n v="1"/>
    <n v="132"/>
    <n v="5.5555555555555552E-2"/>
    <n v="14940"/>
    <x v="0"/>
    <x v="1"/>
    <s v="High Risk"/>
  </r>
  <r>
    <n v="15710295"/>
    <n v="445"/>
    <x v="2"/>
    <s v="Female"/>
    <x v="16"/>
    <n v="6"/>
    <n v="119413.62"/>
    <n v="2"/>
    <n v="1"/>
    <n v="0"/>
    <n v="175756.36"/>
    <x v="1"/>
    <n v="23"/>
    <n v="808"/>
    <n v="0"/>
    <n v="67"/>
    <n v="0"/>
    <n v="18584"/>
    <x v="0"/>
    <x v="1"/>
    <s v="High Risk"/>
  </r>
  <r>
    <n v="15724443"/>
    <n v="703"/>
    <x v="2"/>
    <s v="Female"/>
    <x v="6"/>
    <n v="3"/>
    <n v="122084.63"/>
    <n v="1"/>
    <n v="0"/>
    <n v="1"/>
    <n v="82824.08"/>
    <x v="1"/>
    <n v="21"/>
    <n v="3755"/>
    <n v="9"/>
    <n v="136"/>
    <n v="0.42857142857142855"/>
    <n v="78855"/>
    <x v="0"/>
    <x v="2"/>
    <s v="High Risk"/>
  </r>
  <r>
    <n v="15571305"/>
    <n v="588"/>
    <x v="2"/>
    <s v="Female"/>
    <x v="12"/>
    <n v="1"/>
    <n v="103060.63"/>
    <n v="1"/>
    <n v="1"/>
    <n v="0"/>
    <n v="179866.01"/>
    <x v="0"/>
    <n v="30"/>
    <n v="4969"/>
    <n v="3"/>
    <n v="109"/>
    <n v="0.1"/>
    <n v="149070"/>
    <x v="0"/>
    <x v="0"/>
    <s v="High Risk"/>
  </r>
  <r>
    <n v="15569503"/>
    <n v="765"/>
    <x v="0"/>
    <s v="Male"/>
    <x v="4"/>
    <n v="6"/>
    <n v="0"/>
    <n v="2"/>
    <n v="1"/>
    <n v="1"/>
    <n v="159899.97"/>
    <x v="1"/>
    <n v="17"/>
    <n v="4741"/>
    <n v="5"/>
    <n v="174"/>
    <n v="0.29411764705882354"/>
    <n v="80597"/>
    <x v="0"/>
    <x v="1"/>
    <s v="High Risk"/>
  </r>
  <r>
    <n v="15581840"/>
    <n v="626"/>
    <x v="0"/>
    <s v="Male"/>
    <x v="19"/>
    <n v="8"/>
    <n v="0"/>
    <n v="2"/>
    <n v="1"/>
    <n v="0"/>
    <n v="138504.28"/>
    <x v="1"/>
    <n v="15"/>
    <n v="3774"/>
    <n v="6"/>
    <n v="103"/>
    <n v="0.4"/>
    <n v="56610"/>
    <x v="0"/>
    <x v="1"/>
    <s v="High Risk"/>
  </r>
  <r>
    <n v="15772262"/>
    <n v="545"/>
    <x v="2"/>
    <s v="Male"/>
    <x v="24"/>
    <n v="9"/>
    <n v="110483.86"/>
    <n v="1"/>
    <n v="1"/>
    <n v="1"/>
    <n v="127394.67"/>
    <x v="1"/>
    <n v="12"/>
    <n v="4492"/>
    <n v="6"/>
    <n v="23"/>
    <n v="0.5"/>
    <n v="53904"/>
    <x v="2"/>
    <x v="3"/>
    <s v="Low Risk"/>
  </r>
  <r>
    <n v="15767794"/>
    <n v="744"/>
    <x v="0"/>
    <s v="Male"/>
    <x v="8"/>
    <n v="9"/>
    <n v="120718.28"/>
    <n v="1"/>
    <n v="1"/>
    <n v="1"/>
    <n v="58961.49"/>
    <x v="1"/>
    <n v="20"/>
    <n v="4892"/>
    <n v="10"/>
    <n v="151"/>
    <n v="0.5"/>
    <n v="97840"/>
    <x v="0"/>
    <x v="3"/>
    <s v="High Risk"/>
  </r>
  <r>
    <n v="15629338"/>
    <n v="658"/>
    <x v="1"/>
    <s v="Female"/>
    <x v="8"/>
    <n v="2"/>
    <n v="36566.959999999999"/>
    <n v="1"/>
    <n v="1"/>
    <n v="0"/>
    <n v="103644.98"/>
    <x v="0"/>
    <n v="19"/>
    <n v="2863"/>
    <n v="6"/>
    <n v="55"/>
    <n v="0.31578947368421051"/>
    <n v="54397"/>
    <x v="0"/>
    <x v="0"/>
    <s v="Medium Risk"/>
  </r>
  <r>
    <n v="15790379"/>
    <n v="629"/>
    <x v="2"/>
    <s v="Male"/>
    <x v="34"/>
    <n v="8"/>
    <n v="108601"/>
    <n v="1"/>
    <n v="1"/>
    <n v="1"/>
    <n v="119647.7"/>
    <x v="1"/>
    <n v="13"/>
    <n v="2863"/>
    <n v="10"/>
    <n v="50"/>
    <n v="0.76923076923076927"/>
    <n v="37219"/>
    <x v="0"/>
    <x v="1"/>
    <s v="Medium Risk"/>
  </r>
  <r>
    <n v="15750684"/>
    <n v="719"/>
    <x v="0"/>
    <s v="Female"/>
    <x v="0"/>
    <n v="4"/>
    <n v="0"/>
    <n v="1"/>
    <n v="1"/>
    <n v="0"/>
    <n v="28465.86"/>
    <x v="0"/>
    <n v="27"/>
    <n v="1660"/>
    <n v="8"/>
    <n v="69"/>
    <n v="0.29629629629629628"/>
    <n v="44820"/>
    <x v="1"/>
    <x v="2"/>
    <s v="High Risk"/>
  </r>
  <r>
    <n v="15697214"/>
    <n v="686"/>
    <x v="1"/>
    <s v="Female"/>
    <x v="18"/>
    <n v="5"/>
    <n v="0"/>
    <n v="2"/>
    <n v="1"/>
    <n v="1"/>
    <n v="152979.14000000001"/>
    <x v="1"/>
    <n v="25"/>
    <n v="1685"/>
    <n v="9"/>
    <n v="73"/>
    <n v="0.36"/>
    <n v="42125"/>
    <x v="0"/>
    <x v="2"/>
    <s v="High Risk"/>
  </r>
  <r>
    <n v="15711015"/>
    <n v="743"/>
    <x v="0"/>
    <s v="Male"/>
    <x v="18"/>
    <n v="4"/>
    <n v="0"/>
    <n v="2"/>
    <n v="1"/>
    <n v="1"/>
    <n v="190911.02"/>
    <x v="1"/>
    <n v="4"/>
    <n v="140"/>
    <n v="3"/>
    <n v="135"/>
    <n v="0.75"/>
    <n v="560"/>
    <x v="1"/>
    <x v="2"/>
    <s v="High Risk"/>
  </r>
  <r>
    <n v="15573309"/>
    <n v="626"/>
    <x v="1"/>
    <s v="Female"/>
    <x v="36"/>
    <n v="2"/>
    <n v="0"/>
    <n v="2"/>
    <n v="1"/>
    <n v="1"/>
    <n v="95794.98"/>
    <x v="1"/>
    <n v="5"/>
    <n v="1660"/>
    <n v="5"/>
    <n v="149"/>
    <n v="1"/>
    <n v="8300"/>
    <x v="0"/>
    <x v="0"/>
    <s v="High Risk"/>
  </r>
  <r>
    <n v="15805303"/>
    <n v="661"/>
    <x v="2"/>
    <s v="Male"/>
    <x v="4"/>
    <n v="1"/>
    <n v="141136.62"/>
    <n v="1"/>
    <n v="1"/>
    <n v="0"/>
    <n v="189742.78"/>
    <x v="0"/>
    <n v="27"/>
    <n v="2346"/>
    <n v="8"/>
    <n v="50"/>
    <n v="0.29629629629629628"/>
    <n v="63342"/>
    <x v="0"/>
    <x v="0"/>
    <s v="Medium Risk"/>
  </r>
  <r>
    <n v="15741385"/>
    <n v="710"/>
    <x v="2"/>
    <s v="Male"/>
    <x v="13"/>
    <n v="9"/>
    <n v="108231.37"/>
    <n v="1"/>
    <n v="1"/>
    <n v="1"/>
    <n v="188574.07999999999"/>
    <x v="1"/>
    <n v="19"/>
    <n v="1094"/>
    <n v="1"/>
    <n v="113"/>
    <n v="5.2631578947368418E-2"/>
    <n v="20786"/>
    <x v="1"/>
    <x v="3"/>
    <s v="High Risk"/>
  </r>
  <r>
    <n v="15780254"/>
    <n v="654"/>
    <x v="0"/>
    <s v="Male"/>
    <x v="20"/>
    <n v="6"/>
    <n v="0"/>
    <n v="1"/>
    <n v="0"/>
    <n v="0"/>
    <n v="183872.88"/>
    <x v="0"/>
    <n v="15"/>
    <n v="1902"/>
    <n v="10"/>
    <n v="57"/>
    <n v="0.66666666666666663"/>
    <n v="28530"/>
    <x v="1"/>
    <x v="1"/>
    <s v="Medium Risk"/>
  </r>
  <r>
    <n v="15744843"/>
    <n v="569"/>
    <x v="1"/>
    <s v="Female"/>
    <x v="10"/>
    <n v="6"/>
    <n v="144855.34"/>
    <n v="1"/>
    <n v="0"/>
    <n v="0"/>
    <n v="196555.32"/>
    <x v="1"/>
    <n v="20"/>
    <n v="952"/>
    <n v="3"/>
    <n v="114"/>
    <n v="0.15"/>
    <n v="19040"/>
    <x v="1"/>
    <x v="1"/>
    <s v="High Risk"/>
  </r>
  <r>
    <n v="15815626"/>
    <n v="640"/>
    <x v="0"/>
    <s v="Male"/>
    <x v="54"/>
    <n v="2"/>
    <n v="68432.45"/>
    <n v="2"/>
    <n v="1"/>
    <n v="1"/>
    <n v="112503.24"/>
    <x v="0"/>
    <n v="8"/>
    <n v="4055"/>
    <n v="3"/>
    <n v="123"/>
    <n v="0.375"/>
    <n v="32440"/>
    <x v="0"/>
    <x v="0"/>
    <s v="High Risk"/>
  </r>
  <r>
    <n v="15784736"/>
    <n v="562"/>
    <x v="0"/>
    <s v="Male"/>
    <x v="13"/>
    <n v="6"/>
    <n v="136855.24"/>
    <n v="1"/>
    <n v="1"/>
    <n v="0"/>
    <n v="46864"/>
    <x v="1"/>
    <n v="24"/>
    <n v="705"/>
    <n v="7"/>
    <n v="132"/>
    <n v="0.29166666666666669"/>
    <n v="16920"/>
    <x v="0"/>
    <x v="1"/>
    <s v="High Risk"/>
  </r>
  <r>
    <n v="15813412"/>
    <n v="721"/>
    <x v="0"/>
    <s v="Female"/>
    <x v="30"/>
    <n v="3"/>
    <n v="44020.89"/>
    <n v="1"/>
    <n v="1"/>
    <n v="0"/>
    <n v="65864.399999999994"/>
    <x v="0"/>
    <n v="8"/>
    <n v="890"/>
    <n v="3"/>
    <n v="44"/>
    <n v="0.375"/>
    <n v="7120"/>
    <x v="2"/>
    <x v="2"/>
    <s v="Medium Risk"/>
  </r>
  <r>
    <n v="15809143"/>
    <n v="456"/>
    <x v="2"/>
    <s v="Male"/>
    <x v="15"/>
    <n v="9"/>
    <n v="133060.63"/>
    <n v="1"/>
    <n v="1"/>
    <n v="1"/>
    <n v="125167.92"/>
    <x v="1"/>
    <n v="20"/>
    <n v="243"/>
    <n v="7"/>
    <n v="154"/>
    <n v="0.35"/>
    <n v="4860"/>
    <x v="0"/>
    <x v="3"/>
    <s v="High Risk"/>
  </r>
  <r>
    <n v="15617617"/>
    <n v="811"/>
    <x v="1"/>
    <s v="Male"/>
    <x v="2"/>
    <n v="7"/>
    <n v="0"/>
    <n v="2"/>
    <n v="1"/>
    <n v="1"/>
    <n v="177519.39"/>
    <x v="1"/>
    <n v="20"/>
    <n v="2910"/>
    <n v="9"/>
    <n v="64"/>
    <n v="0.45"/>
    <n v="58200"/>
    <x v="2"/>
    <x v="1"/>
    <s v="High Risk"/>
  </r>
  <r>
    <n v="15779738"/>
    <n v="534"/>
    <x v="0"/>
    <s v="Male"/>
    <x v="9"/>
    <n v="1"/>
    <n v="0"/>
    <n v="1"/>
    <n v="1"/>
    <n v="1"/>
    <n v="169653.32"/>
    <x v="1"/>
    <n v="2"/>
    <n v="2786"/>
    <n v="3"/>
    <n v="29"/>
    <n v="1"/>
    <n v="5572"/>
    <x v="0"/>
    <x v="0"/>
    <s v="Low Risk"/>
  </r>
  <r>
    <n v="15668669"/>
    <n v="423"/>
    <x v="0"/>
    <s v="Female"/>
    <x v="18"/>
    <n v="5"/>
    <n v="97665.61"/>
    <n v="1"/>
    <n v="1"/>
    <n v="0"/>
    <n v="118372.55"/>
    <x v="0"/>
    <n v="11"/>
    <n v="634"/>
    <n v="6"/>
    <n v="61"/>
    <n v="0.54545454545454541"/>
    <n v="6974"/>
    <x v="1"/>
    <x v="2"/>
    <s v="High Risk"/>
  </r>
  <r>
    <n v="15687477"/>
    <n v="594"/>
    <x v="2"/>
    <s v="Male"/>
    <x v="34"/>
    <n v="5"/>
    <n v="185013.02"/>
    <n v="1"/>
    <n v="1"/>
    <n v="0"/>
    <n v="16481.12"/>
    <x v="1"/>
    <n v="12"/>
    <n v="3631"/>
    <n v="4"/>
    <n v="55"/>
    <n v="0.33333333333333331"/>
    <n v="43572"/>
    <x v="0"/>
    <x v="2"/>
    <s v="Medium Risk"/>
  </r>
  <r>
    <n v="15578908"/>
    <n v="725"/>
    <x v="1"/>
    <s v="Female"/>
    <x v="15"/>
    <n v="0"/>
    <n v="0"/>
    <n v="2"/>
    <n v="1"/>
    <n v="1"/>
    <n v="138525.19"/>
    <x v="1"/>
    <n v="22"/>
    <n v="604"/>
    <n v="8"/>
    <n v="164"/>
    <n v="0.36363636363636365"/>
    <n v="13288"/>
    <x v="0"/>
    <x v="0"/>
    <s v="High Risk"/>
  </r>
  <r>
    <n v="15687658"/>
    <n v="716"/>
    <x v="0"/>
    <s v="Female"/>
    <x v="37"/>
    <n v="7"/>
    <n v="65971.61"/>
    <n v="2"/>
    <n v="1"/>
    <n v="0"/>
    <n v="14608"/>
    <x v="0"/>
    <n v="1"/>
    <n v="4059"/>
    <n v="6"/>
    <n v="84"/>
    <n v="1"/>
    <n v="4059"/>
    <x v="0"/>
    <x v="1"/>
    <s v="High Risk"/>
  </r>
  <r>
    <n v="15615020"/>
    <n v="595"/>
    <x v="2"/>
    <s v="Female"/>
    <x v="1"/>
    <n v="9"/>
    <n v="150463.10999999999"/>
    <n v="2"/>
    <n v="0"/>
    <n v="1"/>
    <n v="81548.38"/>
    <x v="1"/>
    <n v="26"/>
    <n v="3331"/>
    <n v="9"/>
    <n v="82"/>
    <n v="0.34615384615384615"/>
    <n v="86606"/>
    <x v="0"/>
    <x v="3"/>
    <s v="High Risk"/>
  </r>
  <r>
    <n v="15608886"/>
    <n v="679"/>
    <x v="0"/>
    <s v="Female"/>
    <x v="19"/>
    <n v="1"/>
    <n v="0"/>
    <n v="2"/>
    <n v="0"/>
    <n v="0"/>
    <n v="69608.479999999996"/>
    <x v="1"/>
    <n v="10"/>
    <n v="1265"/>
    <n v="4"/>
    <n v="98"/>
    <n v="0.4"/>
    <n v="12650"/>
    <x v="0"/>
    <x v="0"/>
    <s v="High Risk"/>
  </r>
  <r>
    <n v="15602551"/>
    <n v="667"/>
    <x v="1"/>
    <s v="Male"/>
    <x v="2"/>
    <n v="9"/>
    <n v="0"/>
    <n v="2"/>
    <n v="1"/>
    <n v="0"/>
    <n v="68873.8"/>
    <x v="1"/>
    <n v="12"/>
    <n v="1185"/>
    <n v="5"/>
    <n v="92"/>
    <n v="0.41666666666666669"/>
    <n v="14220"/>
    <x v="1"/>
    <x v="3"/>
    <s v="High Risk"/>
  </r>
  <r>
    <n v="15672945"/>
    <n v="661"/>
    <x v="0"/>
    <s v="Female"/>
    <x v="24"/>
    <n v="5"/>
    <n v="136425.18"/>
    <n v="1"/>
    <n v="1"/>
    <n v="0"/>
    <n v="81102.81"/>
    <x v="1"/>
    <n v="7"/>
    <n v="4376"/>
    <n v="8"/>
    <n v="30"/>
    <n v="1"/>
    <n v="30632"/>
    <x v="1"/>
    <x v="2"/>
    <s v="Low Risk"/>
  </r>
  <r>
    <n v="15757408"/>
    <n v="655"/>
    <x v="1"/>
    <s v="Male"/>
    <x v="16"/>
    <n v="3"/>
    <n v="250898.09"/>
    <n v="3"/>
    <n v="0"/>
    <n v="1"/>
    <n v="81054"/>
    <x v="0"/>
    <n v="16"/>
    <n v="3479"/>
    <n v="7"/>
    <n v="85"/>
    <n v="0.4375"/>
    <n v="55664"/>
    <x v="0"/>
    <x v="2"/>
    <s v="High Risk"/>
  </r>
  <r>
    <n v="15806132"/>
    <n v="555"/>
    <x v="0"/>
    <s v="Male"/>
    <x v="30"/>
    <n v="4"/>
    <n v="146798.81"/>
    <n v="1"/>
    <n v="1"/>
    <n v="1"/>
    <n v="74149.77"/>
    <x v="1"/>
    <n v="11"/>
    <n v="4562"/>
    <n v="2"/>
    <n v="127"/>
    <n v="0.18181818181818182"/>
    <n v="50182"/>
    <x v="0"/>
    <x v="2"/>
    <s v="High Risk"/>
  </r>
  <r>
    <n v="15813022"/>
    <n v="531"/>
    <x v="1"/>
    <s v="Male"/>
    <x v="53"/>
    <n v="1"/>
    <n v="0"/>
    <n v="2"/>
    <n v="0"/>
    <n v="0"/>
    <n v="99503.19"/>
    <x v="1"/>
    <n v="18"/>
    <n v="4253"/>
    <n v="6"/>
    <n v="179"/>
    <n v="0.33333333333333331"/>
    <n v="76554"/>
    <x v="0"/>
    <x v="0"/>
    <s v="High Risk"/>
  </r>
  <r>
    <n v="15673578"/>
    <n v="611"/>
    <x v="2"/>
    <s v="Female"/>
    <x v="20"/>
    <n v="7"/>
    <n v="128486.91"/>
    <n v="2"/>
    <n v="1"/>
    <n v="0"/>
    <n v="10109.469999999999"/>
    <x v="1"/>
    <n v="11"/>
    <n v="4745"/>
    <n v="5"/>
    <n v="61"/>
    <n v="0.45454545454545453"/>
    <n v="52195"/>
    <x v="0"/>
    <x v="1"/>
    <s v="High Risk"/>
  </r>
  <r>
    <n v="15757916"/>
    <n v="600"/>
    <x v="0"/>
    <s v="Female"/>
    <x v="16"/>
    <n v="9"/>
    <n v="0"/>
    <n v="2"/>
    <n v="1"/>
    <n v="1"/>
    <n v="58855.85"/>
    <x v="1"/>
    <n v="29"/>
    <n v="1853"/>
    <n v="8"/>
    <n v="54"/>
    <n v="0.27586206896551724"/>
    <n v="53737"/>
    <x v="1"/>
    <x v="3"/>
    <s v="Medium Risk"/>
  </r>
  <r>
    <n v="15689168"/>
    <n v="531"/>
    <x v="1"/>
    <s v="Male"/>
    <x v="24"/>
    <n v="1"/>
    <n v="143407.29"/>
    <n v="2"/>
    <n v="0"/>
    <n v="1"/>
    <n v="84402.46"/>
    <x v="1"/>
    <n v="23"/>
    <n v="2287"/>
    <n v="2"/>
    <n v="34"/>
    <n v="8.6956521739130432E-2"/>
    <n v="52601"/>
    <x v="0"/>
    <x v="0"/>
    <s v="Medium Risk"/>
  </r>
  <r>
    <n v="15769216"/>
    <n v="601"/>
    <x v="0"/>
    <s v="Female"/>
    <x v="3"/>
    <n v="2"/>
    <n v="0"/>
    <n v="1"/>
    <n v="1"/>
    <n v="0"/>
    <n v="49713.87"/>
    <x v="0"/>
    <n v="9"/>
    <n v="498"/>
    <n v="9"/>
    <n v="136"/>
    <n v="1"/>
    <n v="4482"/>
    <x v="1"/>
    <x v="0"/>
    <s v="High Risk"/>
  </r>
  <r>
    <n v="15593295"/>
    <n v="548"/>
    <x v="0"/>
    <s v="Male"/>
    <x v="38"/>
    <n v="6"/>
    <n v="76165.649999999994"/>
    <n v="1"/>
    <n v="1"/>
    <n v="1"/>
    <n v="133537.53"/>
    <x v="1"/>
    <n v="26"/>
    <n v="1379"/>
    <n v="2"/>
    <n v="101"/>
    <n v="7.6923076923076927E-2"/>
    <n v="35854"/>
    <x v="0"/>
    <x v="1"/>
    <s v="High Risk"/>
  </r>
  <r>
    <n v="15804814"/>
    <n v="759"/>
    <x v="0"/>
    <s v="Male"/>
    <x v="20"/>
    <n v="4"/>
    <n v="0"/>
    <n v="2"/>
    <n v="1"/>
    <n v="0"/>
    <n v="124615.59"/>
    <x v="1"/>
    <n v="19"/>
    <n v="4777"/>
    <n v="10"/>
    <n v="42"/>
    <n v="0.52631578947368418"/>
    <n v="90763"/>
    <x v="1"/>
    <x v="2"/>
    <s v="Medium Risk"/>
  </r>
  <r>
    <n v="15778934"/>
    <n v="678"/>
    <x v="1"/>
    <s v="Female"/>
    <x v="23"/>
    <n v="8"/>
    <n v="0"/>
    <n v="2"/>
    <n v="0"/>
    <n v="1"/>
    <n v="98090.69"/>
    <x v="1"/>
    <n v="4"/>
    <n v="4328"/>
    <n v="7"/>
    <n v="128"/>
    <n v="1"/>
    <n v="17312"/>
    <x v="0"/>
    <x v="1"/>
    <s v="High Risk"/>
  </r>
  <r>
    <n v="15802351"/>
    <n v="755"/>
    <x v="2"/>
    <s v="Female"/>
    <x v="19"/>
    <n v="6"/>
    <n v="90560.3"/>
    <n v="2"/>
    <n v="1"/>
    <n v="1"/>
    <n v="42607.69"/>
    <x v="1"/>
    <n v="26"/>
    <n v="4040"/>
    <n v="10"/>
    <n v="16"/>
    <n v="0.38461538461538464"/>
    <n v="105040"/>
    <x v="0"/>
    <x v="1"/>
    <s v="Low Risk"/>
  </r>
  <r>
    <n v="15630241"/>
    <n v="594"/>
    <x v="0"/>
    <s v="Male"/>
    <x v="22"/>
    <n v="3"/>
    <n v="62391.22"/>
    <n v="1"/>
    <n v="1"/>
    <n v="1"/>
    <n v="192434.11"/>
    <x v="1"/>
    <n v="11"/>
    <n v="2096"/>
    <n v="7"/>
    <n v="68"/>
    <n v="0.63636363636363635"/>
    <n v="23056"/>
    <x v="1"/>
    <x v="2"/>
    <s v="High Risk"/>
  </r>
  <r>
    <n v="15719561"/>
    <n v="768"/>
    <x v="0"/>
    <s v="Male"/>
    <x v="0"/>
    <n v="5"/>
    <n v="0"/>
    <n v="3"/>
    <n v="0"/>
    <n v="0"/>
    <n v="60686.400000000001"/>
    <x v="1"/>
    <n v="21"/>
    <n v="257"/>
    <n v="9"/>
    <n v="55"/>
    <n v="0.42857142857142855"/>
    <n v="5397"/>
    <x v="0"/>
    <x v="2"/>
    <s v="Medium Risk"/>
  </r>
  <r>
    <n v="15615096"/>
    <n v="492"/>
    <x v="0"/>
    <s v="Female"/>
    <x v="8"/>
    <n v="7"/>
    <n v="0"/>
    <n v="2"/>
    <n v="1"/>
    <n v="1"/>
    <n v="49463.44"/>
    <x v="1"/>
    <n v="28"/>
    <n v="163"/>
    <n v="6"/>
    <n v="179"/>
    <n v="0.21428571428571427"/>
    <n v="4564"/>
    <x v="1"/>
    <x v="1"/>
    <s v="High Risk"/>
  </r>
  <r>
    <n v="15659931"/>
    <n v="637"/>
    <x v="2"/>
    <s v="Female"/>
    <x v="30"/>
    <n v="1"/>
    <n v="123378.2"/>
    <n v="1"/>
    <n v="1"/>
    <n v="0"/>
    <n v="81431.990000000005"/>
    <x v="0"/>
    <n v="18"/>
    <n v="2449"/>
    <n v="7"/>
    <n v="149"/>
    <n v="0.3888888888888889"/>
    <n v="44082"/>
    <x v="0"/>
    <x v="0"/>
    <s v="High Risk"/>
  </r>
  <r>
    <n v="15714586"/>
    <n v="646"/>
    <x v="1"/>
    <s v="Female"/>
    <x v="0"/>
    <n v="3"/>
    <n v="99836.47"/>
    <n v="1"/>
    <n v="0"/>
    <n v="1"/>
    <n v="22909.56"/>
    <x v="1"/>
    <n v="3"/>
    <n v="1351"/>
    <n v="4"/>
    <n v="144"/>
    <n v="1"/>
    <n v="4053"/>
    <x v="1"/>
    <x v="2"/>
    <s v="High Risk"/>
  </r>
  <r>
    <n v="15634949"/>
    <n v="593"/>
    <x v="2"/>
    <s v="Male"/>
    <x v="59"/>
    <n v="5"/>
    <n v="161434.35999999999"/>
    <n v="2"/>
    <n v="1"/>
    <n v="1"/>
    <n v="65532.17"/>
    <x v="1"/>
    <n v="19"/>
    <n v="1623"/>
    <n v="10"/>
    <n v="118"/>
    <n v="0.52631578947368418"/>
    <n v="30837"/>
    <x v="2"/>
    <x v="2"/>
    <s v="High Risk"/>
  </r>
  <r>
    <n v="15589224"/>
    <n v="596"/>
    <x v="1"/>
    <s v="Male"/>
    <x v="1"/>
    <n v="5"/>
    <n v="0"/>
    <n v="2"/>
    <n v="0"/>
    <n v="1"/>
    <n v="141053.85"/>
    <x v="1"/>
    <n v="9"/>
    <n v="2252"/>
    <n v="1"/>
    <n v="126"/>
    <n v="0.1111111111111111"/>
    <n v="20268"/>
    <x v="2"/>
    <x v="2"/>
    <s v="High Risk"/>
  </r>
  <r>
    <n v="15795990"/>
    <n v="722"/>
    <x v="2"/>
    <s v="Female"/>
    <x v="36"/>
    <n v="10"/>
    <n v="138311.76"/>
    <n v="1"/>
    <n v="1"/>
    <n v="1"/>
    <n v="3472.63"/>
    <x v="0"/>
    <n v="30"/>
    <n v="2234"/>
    <n v="7"/>
    <n v="62"/>
    <n v="0.23333333333333334"/>
    <n v="67020"/>
    <x v="0"/>
    <x v="3"/>
    <s v="High Risk"/>
  </r>
  <r>
    <n v="15603216"/>
    <n v="642"/>
    <x v="0"/>
    <s v="Male"/>
    <x v="11"/>
    <n v="7"/>
    <n v="0"/>
    <n v="2"/>
    <n v="1"/>
    <n v="0"/>
    <n v="102083.78"/>
    <x v="1"/>
    <n v="4"/>
    <n v="452"/>
    <n v="10"/>
    <n v="164"/>
    <n v="1"/>
    <n v="1808"/>
    <x v="0"/>
    <x v="1"/>
    <s v="High Risk"/>
  </r>
  <r>
    <n v="15631201"/>
    <n v="472"/>
    <x v="1"/>
    <s v="Female"/>
    <x v="34"/>
    <n v="4"/>
    <n v="0"/>
    <n v="2"/>
    <n v="1"/>
    <n v="0"/>
    <n v="1801.77"/>
    <x v="1"/>
    <n v="4"/>
    <n v="577"/>
    <n v="9"/>
    <n v="15"/>
    <n v="1"/>
    <n v="2308"/>
    <x v="1"/>
    <x v="2"/>
    <s v="Low Risk"/>
  </r>
  <r>
    <n v="15686255"/>
    <n v="738"/>
    <x v="2"/>
    <s v="Male"/>
    <x v="12"/>
    <n v="6"/>
    <n v="101744.84"/>
    <n v="1"/>
    <n v="0"/>
    <n v="0"/>
    <n v="85185.44"/>
    <x v="1"/>
    <n v="6"/>
    <n v="307"/>
    <n v="5"/>
    <n v="139"/>
    <n v="0.83333333333333337"/>
    <n v="1842"/>
    <x v="0"/>
    <x v="1"/>
    <s v="High Risk"/>
  </r>
  <r>
    <n v="15746594"/>
    <n v="732"/>
    <x v="1"/>
    <s v="Male"/>
    <x v="19"/>
    <n v="8"/>
    <n v="0"/>
    <n v="1"/>
    <n v="1"/>
    <n v="0"/>
    <n v="119882.7"/>
    <x v="1"/>
    <n v="27"/>
    <n v="1374"/>
    <n v="9"/>
    <n v="148"/>
    <n v="0.33333333333333331"/>
    <n v="37098"/>
    <x v="0"/>
    <x v="1"/>
    <s v="High Risk"/>
  </r>
  <r>
    <n v="15718893"/>
    <n v="404"/>
    <x v="2"/>
    <s v="Female"/>
    <x v="41"/>
    <n v="4"/>
    <n v="125456.07"/>
    <n v="1"/>
    <n v="1"/>
    <n v="0"/>
    <n v="83715.66"/>
    <x v="0"/>
    <n v="18"/>
    <n v="1543"/>
    <n v="8"/>
    <n v="29"/>
    <n v="0.44444444444444442"/>
    <n v="27774"/>
    <x v="2"/>
    <x v="2"/>
    <s v="Low Risk"/>
  </r>
  <r>
    <n v="15671609"/>
    <n v="701"/>
    <x v="0"/>
    <s v="Male"/>
    <x v="4"/>
    <n v="7"/>
    <n v="0"/>
    <n v="2"/>
    <n v="1"/>
    <n v="0"/>
    <n v="23425.78"/>
    <x v="1"/>
    <n v="12"/>
    <n v="4352"/>
    <n v="8"/>
    <n v="40"/>
    <n v="0.66666666666666663"/>
    <n v="52224"/>
    <x v="2"/>
    <x v="1"/>
    <s v="Medium Risk"/>
  </r>
  <r>
    <n v="15652540"/>
    <n v="683"/>
    <x v="0"/>
    <s v="Male"/>
    <x v="8"/>
    <n v="2"/>
    <n v="0"/>
    <n v="2"/>
    <n v="0"/>
    <n v="1"/>
    <n v="77326.78"/>
    <x v="1"/>
    <n v="18"/>
    <n v="4265"/>
    <n v="1"/>
    <n v="17"/>
    <n v="5.5555555555555552E-2"/>
    <n v="76770"/>
    <x v="1"/>
    <x v="0"/>
    <s v="Low Risk"/>
  </r>
  <r>
    <n v="15774857"/>
    <n v="460"/>
    <x v="0"/>
    <s v="Female"/>
    <x v="7"/>
    <n v="7"/>
    <n v="0"/>
    <n v="2"/>
    <n v="1"/>
    <n v="0"/>
    <n v="156150.07999999999"/>
    <x v="0"/>
    <n v="26"/>
    <n v="4152"/>
    <n v="2"/>
    <n v="180"/>
    <n v="7.6923076923076927E-2"/>
    <n v="107952"/>
    <x v="0"/>
    <x v="1"/>
    <s v="High Risk"/>
  </r>
  <r>
    <n v="15791836"/>
    <n v="690"/>
    <x v="0"/>
    <s v="Male"/>
    <x v="6"/>
    <n v="5"/>
    <n v="0"/>
    <n v="2"/>
    <n v="1"/>
    <n v="0"/>
    <n v="108577.97"/>
    <x v="1"/>
    <n v="29"/>
    <n v="1526"/>
    <n v="3"/>
    <n v="180"/>
    <n v="0.10344827586206896"/>
    <n v="44254"/>
    <x v="0"/>
    <x v="2"/>
    <s v="High Risk"/>
  </r>
  <r>
    <n v="15651554"/>
    <n v="618"/>
    <x v="2"/>
    <s v="Female"/>
    <x v="41"/>
    <n v="4"/>
    <n v="118449.21"/>
    <n v="1"/>
    <n v="1"/>
    <n v="1"/>
    <n v="133573.29"/>
    <x v="0"/>
    <n v="1"/>
    <n v="1679"/>
    <n v="9"/>
    <n v="140"/>
    <n v="1"/>
    <n v="1679"/>
    <x v="2"/>
    <x v="2"/>
    <s v="High Risk"/>
  </r>
  <r>
    <n v="15583576"/>
    <n v="671"/>
    <x v="0"/>
    <s v="Male"/>
    <x v="33"/>
    <n v="2"/>
    <n v="0"/>
    <n v="1"/>
    <n v="0"/>
    <n v="1"/>
    <n v="102057.86"/>
    <x v="1"/>
    <n v="29"/>
    <n v="2348"/>
    <n v="5"/>
    <n v="176"/>
    <n v="0.17241379310344829"/>
    <n v="68092"/>
    <x v="0"/>
    <x v="0"/>
    <s v="High Risk"/>
  </r>
  <r>
    <n v="15732740"/>
    <n v="765"/>
    <x v="1"/>
    <s v="Female"/>
    <x v="15"/>
    <n v="9"/>
    <n v="178095.55"/>
    <n v="1"/>
    <n v="0"/>
    <n v="0"/>
    <n v="47247.56"/>
    <x v="1"/>
    <n v="22"/>
    <n v="3346"/>
    <n v="5"/>
    <n v="16"/>
    <n v="0.22727272727272727"/>
    <n v="73612"/>
    <x v="1"/>
    <x v="3"/>
    <s v="Low Risk"/>
  </r>
  <r>
    <n v="15723320"/>
    <n v="651"/>
    <x v="2"/>
    <s v="Female"/>
    <x v="11"/>
    <n v="2"/>
    <n v="109175.14"/>
    <n v="2"/>
    <n v="1"/>
    <n v="0"/>
    <n v="114566.47"/>
    <x v="1"/>
    <n v="28"/>
    <n v="2945"/>
    <n v="1"/>
    <n v="75"/>
    <n v="3.5714285714285712E-2"/>
    <n v="82460"/>
    <x v="0"/>
    <x v="0"/>
    <s v="High Risk"/>
  </r>
  <r>
    <n v="15603851"/>
    <n v="704"/>
    <x v="0"/>
    <s v="Male"/>
    <x v="15"/>
    <n v="7"/>
    <n v="127785.17"/>
    <n v="4"/>
    <n v="0"/>
    <n v="0"/>
    <n v="184464.7"/>
    <x v="0"/>
    <n v="28"/>
    <n v="1863"/>
    <n v="2"/>
    <n v="6"/>
    <n v="7.1428571428571425E-2"/>
    <n v="52164"/>
    <x v="0"/>
    <x v="1"/>
    <s v="Low Risk"/>
  </r>
  <r>
    <n v="15777923"/>
    <n v="544"/>
    <x v="0"/>
    <s v="Female"/>
    <x v="13"/>
    <n v="6"/>
    <n v="0"/>
    <n v="2"/>
    <n v="0"/>
    <n v="1"/>
    <n v="151401.32999999999"/>
    <x v="1"/>
    <n v="13"/>
    <n v="3160"/>
    <n v="5"/>
    <n v="137"/>
    <n v="0.38461538461538464"/>
    <n v="41080"/>
    <x v="0"/>
    <x v="1"/>
    <s v="High Risk"/>
  </r>
  <r>
    <n v="15735719"/>
    <n v="790"/>
    <x v="0"/>
    <s v="Female"/>
    <x v="20"/>
    <n v="9"/>
    <n v="0"/>
    <n v="2"/>
    <n v="1"/>
    <n v="1"/>
    <n v="70607.100000000006"/>
    <x v="1"/>
    <n v="22"/>
    <n v="1305"/>
    <n v="10"/>
    <n v="161"/>
    <n v="0.45454545454545453"/>
    <n v="28710"/>
    <x v="0"/>
    <x v="3"/>
    <s v="High Risk"/>
  </r>
  <r>
    <n v="15703482"/>
    <n v="710"/>
    <x v="2"/>
    <s v="Male"/>
    <x v="10"/>
    <n v="9"/>
    <n v="134260.35999999999"/>
    <n v="2"/>
    <n v="1"/>
    <n v="0"/>
    <n v="147074.67000000001"/>
    <x v="1"/>
    <n v="7"/>
    <n v="4199"/>
    <n v="10"/>
    <n v="139"/>
    <n v="1"/>
    <n v="29393"/>
    <x v="1"/>
    <x v="3"/>
    <s v="High Risk"/>
  </r>
  <r>
    <n v="15605835"/>
    <n v="743"/>
    <x v="0"/>
    <s v="Male"/>
    <x v="24"/>
    <n v="8"/>
    <n v="69143.91"/>
    <n v="2"/>
    <n v="0"/>
    <n v="1"/>
    <n v="105780.18"/>
    <x v="1"/>
    <n v="23"/>
    <n v="2712"/>
    <n v="9"/>
    <n v="167"/>
    <n v="0.39130434782608697"/>
    <n v="62376"/>
    <x v="0"/>
    <x v="1"/>
    <s v="High Risk"/>
  </r>
  <r>
    <n v="15664881"/>
    <n v="702"/>
    <x v="0"/>
    <s v="Male"/>
    <x v="10"/>
    <n v="4"/>
    <n v="100054.77"/>
    <n v="1"/>
    <n v="1"/>
    <n v="0"/>
    <n v="109496.45"/>
    <x v="1"/>
    <n v="7"/>
    <n v="1229"/>
    <n v="2"/>
    <n v="16"/>
    <n v="0.2857142857142857"/>
    <n v="8603"/>
    <x v="0"/>
    <x v="2"/>
    <s v="Low Risk"/>
  </r>
  <r>
    <n v="15757568"/>
    <n v="704"/>
    <x v="0"/>
    <s v="Female"/>
    <x v="13"/>
    <n v="6"/>
    <n v="0"/>
    <n v="1"/>
    <n v="1"/>
    <n v="1"/>
    <n v="137739.45000000001"/>
    <x v="1"/>
    <n v="20"/>
    <n v="814"/>
    <n v="0"/>
    <n v="21"/>
    <n v="0"/>
    <n v="16280"/>
    <x v="0"/>
    <x v="1"/>
    <s v="Low Risk"/>
  </r>
  <r>
    <n v="15792660"/>
    <n v="614"/>
    <x v="0"/>
    <s v="Male"/>
    <x v="16"/>
    <n v="2"/>
    <n v="116248.88"/>
    <n v="1"/>
    <n v="1"/>
    <n v="0"/>
    <n v="105140.92"/>
    <x v="1"/>
    <n v="20"/>
    <n v="2506"/>
    <n v="9"/>
    <n v="158"/>
    <n v="0.45"/>
    <n v="50120"/>
    <x v="0"/>
    <x v="0"/>
    <s v="High Risk"/>
  </r>
  <r>
    <n v="15599722"/>
    <n v="609"/>
    <x v="1"/>
    <s v="Female"/>
    <x v="3"/>
    <n v="6"/>
    <n v="86053.52"/>
    <n v="2"/>
    <n v="1"/>
    <n v="1"/>
    <n v="113276.46"/>
    <x v="0"/>
    <n v="28"/>
    <n v="2561"/>
    <n v="9"/>
    <n v="146"/>
    <n v="0.32142857142857145"/>
    <n v="71708"/>
    <x v="1"/>
    <x v="1"/>
    <s v="High Risk"/>
  </r>
  <r>
    <n v="15726354"/>
    <n v="688"/>
    <x v="0"/>
    <s v="Female"/>
    <x v="15"/>
    <n v="6"/>
    <n v="123157.95"/>
    <n v="1"/>
    <n v="1"/>
    <n v="0"/>
    <n v="172531.23"/>
    <x v="1"/>
    <n v="25"/>
    <n v="4411"/>
    <n v="5"/>
    <n v="71"/>
    <n v="0.2"/>
    <n v="110275"/>
    <x v="2"/>
    <x v="1"/>
    <s v="High Risk"/>
  </r>
  <r>
    <n v="15610355"/>
    <n v="713"/>
    <x v="0"/>
    <s v="Male"/>
    <x v="4"/>
    <n v="1"/>
    <n v="63438.91"/>
    <n v="1"/>
    <n v="1"/>
    <n v="0"/>
    <n v="64375.4"/>
    <x v="1"/>
    <n v="27"/>
    <n v="4905"/>
    <n v="2"/>
    <n v="40"/>
    <n v="7.407407407407407E-2"/>
    <n v="132435"/>
    <x v="0"/>
    <x v="0"/>
    <s v="Medium Risk"/>
  </r>
  <r>
    <n v="15704284"/>
    <n v="736"/>
    <x v="2"/>
    <s v="Male"/>
    <x v="38"/>
    <n v="9"/>
    <n v="95295.39"/>
    <n v="1"/>
    <n v="1"/>
    <n v="0"/>
    <n v="28434.44"/>
    <x v="0"/>
    <n v="20"/>
    <n v="2753"/>
    <n v="6"/>
    <n v="114"/>
    <n v="0.3"/>
    <n v="55060"/>
    <x v="1"/>
    <x v="3"/>
    <s v="High Risk"/>
  </r>
  <r>
    <n v="15621893"/>
    <n v="727"/>
    <x v="0"/>
    <s v="Male"/>
    <x v="56"/>
    <n v="4"/>
    <n v="133550.67000000001"/>
    <n v="1"/>
    <n v="1"/>
    <n v="1"/>
    <n v="46941.41"/>
    <x v="1"/>
    <n v="2"/>
    <n v="2216"/>
    <n v="7"/>
    <n v="74"/>
    <n v="1"/>
    <n v="4432"/>
    <x v="1"/>
    <x v="2"/>
    <s v="High Risk"/>
  </r>
  <r>
    <n v="15588219"/>
    <n v="850"/>
    <x v="0"/>
    <s v="Female"/>
    <x v="16"/>
    <n v="1"/>
    <n v="106871.81"/>
    <n v="2"/>
    <n v="1"/>
    <n v="0"/>
    <n v="29333.01"/>
    <x v="1"/>
    <n v="10"/>
    <n v="2271"/>
    <n v="3"/>
    <n v="101"/>
    <n v="0.3"/>
    <n v="22710"/>
    <x v="0"/>
    <x v="0"/>
    <s v="High Risk"/>
  </r>
  <r>
    <n v="15688619"/>
    <n v="718"/>
    <x v="1"/>
    <s v="Male"/>
    <x v="13"/>
    <n v="3"/>
    <n v="105266.32"/>
    <n v="2"/>
    <n v="1"/>
    <n v="1"/>
    <n v="193724.51"/>
    <x v="1"/>
    <n v="20"/>
    <n v="2853"/>
    <n v="5"/>
    <n v="109"/>
    <n v="0.25"/>
    <n v="57060"/>
    <x v="2"/>
    <x v="2"/>
    <s v="High Risk"/>
  </r>
  <r>
    <n v="15765518"/>
    <n v="643"/>
    <x v="0"/>
    <s v="Female"/>
    <x v="21"/>
    <n v="2"/>
    <n v="105229.53"/>
    <n v="1"/>
    <n v="1"/>
    <n v="0"/>
    <n v="34967.75"/>
    <x v="0"/>
    <n v="16"/>
    <n v="734"/>
    <n v="7"/>
    <n v="22"/>
    <n v="0.4375"/>
    <n v="11744"/>
    <x v="0"/>
    <x v="0"/>
    <s v="Low Risk"/>
  </r>
  <r>
    <n v="15616931"/>
    <n v="653"/>
    <x v="0"/>
    <s v="Male"/>
    <x v="1"/>
    <n v="8"/>
    <n v="102768.42"/>
    <n v="1"/>
    <n v="1"/>
    <n v="0"/>
    <n v="55663.85"/>
    <x v="1"/>
    <n v="26"/>
    <n v="1912"/>
    <n v="2"/>
    <n v="142"/>
    <n v="7.6923076923076927E-2"/>
    <n v="49712"/>
    <x v="0"/>
    <x v="1"/>
    <s v="High Risk"/>
  </r>
  <r>
    <n v="15758372"/>
    <n v="674"/>
    <x v="0"/>
    <s v="Male"/>
    <x v="56"/>
    <n v="7"/>
    <n v="0"/>
    <n v="2"/>
    <n v="1"/>
    <n v="1"/>
    <n v="55753.120000000003"/>
    <x v="0"/>
    <n v="19"/>
    <n v="4726"/>
    <n v="10"/>
    <n v="21"/>
    <n v="0.52631578947368418"/>
    <n v="89794"/>
    <x v="0"/>
    <x v="1"/>
    <s v="Low Risk"/>
  </r>
  <r>
    <n v="15782591"/>
    <n v="690"/>
    <x v="0"/>
    <s v="Male"/>
    <x v="12"/>
    <n v="6"/>
    <n v="112689.95"/>
    <n v="1"/>
    <n v="1"/>
    <n v="0"/>
    <n v="176962.31"/>
    <x v="1"/>
    <n v="26"/>
    <n v="1072"/>
    <n v="8"/>
    <n v="59"/>
    <n v="0.30769230769230771"/>
    <n v="27872"/>
    <x v="0"/>
    <x v="1"/>
    <s v="Medium Risk"/>
  </r>
  <r>
    <n v="15612109"/>
    <n v="819"/>
    <x v="0"/>
    <s v="Male"/>
    <x v="16"/>
    <n v="9"/>
    <n v="122334.26"/>
    <n v="2"/>
    <n v="1"/>
    <n v="1"/>
    <n v="181507.44"/>
    <x v="1"/>
    <n v="25"/>
    <n v="3714"/>
    <n v="3"/>
    <n v="170"/>
    <n v="0.12"/>
    <n v="92850"/>
    <x v="1"/>
    <x v="3"/>
    <s v="High Risk"/>
  </r>
  <r>
    <n v="15613712"/>
    <n v="634"/>
    <x v="1"/>
    <s v="Male"/>
    <x v="10"/>
    <n v="1"/>
    <n v="0"/>
    <n v="2"/>
    <n v="1"/>
    <n v="0"/>
    <n v="61995.57"/>
    <x v="1"/>
    <n v="29"/>
    <n v="2383"/>
    <n v="6"/>
    <n v="90"/>
    <n v="0.20689655172413793"/>
    <n v="69107"/>
    <x v="0"/>
    <x v="0"/>
    <s v="High Risk"/>
  </r>
  <r>
    <n v="15639322"/>
    <n v="633"/>
    <x v="1"/>
    <s v="Male"/>
    <x v="19"/>
    <n v="4"/>
    <n v="137847.41"/>
    <n v="2"/>
    <n v="1"/>
    <n v="0"/>
    <n v="98349.13"/>
    <x v="1"/>
    <n v="9"/>
    <n v="3855"/>
    <n v="9"/>
    <n v="75"/>
    <n v="1"/>
    <n v="34695"/>
    <x v="2"/>
    <x v="2"/>
    <s v="High Risk"/>
  </r>
  <r>
    <n v="15594349"/>
    <n v="850"/>
    <x v="0"/>
    <s v="Male"/>
    <x v="23"/>
    <n v="5"/>
    <n v="122486.47"/>
    <n v="1"/>
    <n v="0"/>
    <n v="1"/>
    <n v="59748.19"/>
    <x v="1"/>
    <n v="24"/>
    <n v="4907"/>
    <n v="10"/>
    <n v="169"/>
    <n v="0.41666666666666669"/>
    <n v="117768"/>
    <x v="1"/>
    <x v="2"/>
    <s v="High Risk"/>
  </r>
  <r>
    <n v="15574167"/>
    <n v="665"/>
    <x v="0"/>
    <s v="Male"/>
    <x v="19"/>
    <n v="2"/>
    <n v="101286.11"/>
    <n v="1"/>
    <n v="1"/>
    <n v="1"/>
    <n v="159840.51"/>
    <x v="1"/>
    <n v="29"/>
    <n v="1123"/>
    <n v="3"/>
    <n v="42"/>
    <n v="0.10344827586206896"/>
    <n v="32567"/>
    <x v="0"/>
    <x v="0"/>
    <s v="Medium Risk"/>
  </r>
  <r>
    <n v="15811842"/>
    <n v="630"/>
    <x v="1"/>
    <s v="Male"/>
    <x v="28"/>
    <n v="7"/>
    <n v="0"/>
    <n v="2"/>
    <n v="1"/>
    <n v="1"/>
    <n v="6656.64"/>
    <x v="1"/>
    <n v="16"/>
    <n v="1575"/>
    <n v="2"/>
    <n v="144"/>
    <n v="0.125"/>
    <n v="25200"/>
    <x v="1"/>
    <x v="1"/>
    <s v="High Risk"/>
  </r>
  <r>
    <n v="15648794"/>
    <n v="836"/>
    <x v="1"/>
    <s v="Male"/>
    <x v="38"/>
    <n v="4"/>
    <n v="101247.06"/>
    <n v="1"/>
    <n v="1"/>
    <n v="0"/>
    <n v="37141.620000000003"/>
    <x v="0"/>
    <n v="18"/>
    <n v="3847"/>
    <n v="4"/>
    <n v="44"/>
    <n v="0.22222222222222221"/>
    <n v="69246"/>
    <x v="1"/>
    <x v="2"/>
    <s v="Medium Risk"/>
  </r>
  <r>
    <n v="15771211"/>
    <n v="668"/>
    <x v="0"/>
    <s v="Male"/>
    <x v="16"/>
    <n v="10"/>
    <n v="86977.96"/>
    <n v="1"/>
    <n v="0"/>
    <n v="1"/>
    <n v="37094.75"/>
    <x v="1"/>
    <n v="14"/>
    <n v="4107"/>
    <n v="0"/>
    <n v="28"/>
    <n v="0"/>
    <n v="57498"/>
    <x v="0"/>
    <x v="3"/>
    <s v="Low Risk"/>
  </r>
  <r>
    <n v="15588614"/>
    <n v="753"/>
    <x v="0"/>
    <s v="Male"/>
    <x v="38"/>
    <n v="7"/>
    <n v="0"/>
    <n v="1"/>
    <n v="1"/>
    <n v="0"/>
    <n v="159475.07999999999"/>
    <x v="0"/>
    <n v="15"/>
    <n v="4413"/>
    <n v="2"/>
    <n v="148"/>
    <n v="0.13333333333333333"/>
    <n v="66195"/>
    <x v="1"/>
    <x v="1"/>
    <s v="High Risk"/>
  </r>
  <r>
    <n v="15630698"/>
    <n v="745"/>
    <x v="0"/>
    <s v="Female"/>
    <x v="30"/>
    <n v="9"/>
    <n v="110123.59"/>
    <n v="1"/>
    <n v="0"/>
    <n v="1"/>
    <n v="51548.14"/>
    <x v="0"/>
    <n v="24"/>
    <n v="1034"/>
    <n v="6"/>
    <n v="43"/>
    <n v="0.25"/>
    <n v="24816"/>
    <x v="0"/>
    <x v="3"/>
    <s v="Medium Risk"/>
  </r>
  <r>
    <n v="15694200"/>
    <n v="693"/>
    <x v="0"/>
    <s v="Male"/>
    <x v="18"/>
    <n v="8"/>
    <n v="178111.82"/>
    <n v="1"/>
    <n v="0"/>
    <n v="0"/>
    <n v="58719.63"/>
    <x v="0"/>
    <n v="8"/>
    <n v="3222"/>
    <n v="6"/>
    <n v="54"/>
    <n v="0.75"/>
    <n v="25776"/>
    <x v="0"/>
    <x v="1"/>
    <s v="Medium Risk"/>
  </r>
  <r>
    <n v="15721426"/>
    <n v="606"/>
    <x v="2"/>
    <s v="Male"/>
    <x v="35"/>
    <n v="10"/>
    <n v="126306.64"/>
    <n v="3"/>
    <n v="0"/>
    <n v="0"/>
    <n v="7861.68"/>
    <x v="0"/>
    <n v="7"/>
    <n v="2970"/>
    <n v="10"/>
    <n v="35"/>
    <n v="1"/>
    <n v="20790"/>
    <x v="0"/>
    <x v="3"/>
    <s v="Medium Risk"/>
  </r>
  <r>
    <n v="15725997"/>
    <n v="660"/>
    <x v="0"/>
    <s v="Female"/>
    <x v="12"/>
    <n v="6"/>
    <n v="100768.77"/>
    <n v="1"/>
    <n v="1"/>
    <n v="0"/>
    <n v="19199.61"/>
    <x v="1"/>
    <n v="14"/>
    <n v="4985"/>
    <n v="9"/>
    <n v="139"/>
    <n v="0.6428571428571429"/>
    <n v="69790"/>
    <x v="0"/>
    <x v="1"/>
    <s v="High Risk"/>
  </r>
  <r>
    <n v="15762138"/>
    <n v="608"/>
    <x v="0"/>
    <s v="Male"/>
    <x v="0"/>
    <n v="5"/>
    <n v="0"/>
    <n v="2"/>
    <n v="1"/>
    <n v="0"/>
    <n v="178504.29"/>
    <x v="1"/>
    <n v="17"/>
    <n v="2774"/>
    <n v="7"/>
    <n v="15"/>
    <n v="0.41176470588235292"/>
    <n v="47158"/>
    <x v="1"/>
    <x v="2"/>
    <s v="Low Risk"/>
  </r>
  <r>
    <n v="15750649"/>
    <n v="744"/>
    <x v="0"/>
    <s v="Female"/>
    <x v="4"/>
    <n v="3"/>
    <n v="0"/>
    <n v="2"/>
    <n v="1"/>
    <n v="1"/>
    <n v="189016.14"/>
    <x v="1"/>
    <n v="6"/>
    <n v="1734"/>
    <n v="8"/>
    <n v="5"/>
    <n v="1"/>
    <n v="10404"/>
    <x v="2"/>
    <x v="2"/>
    <s v="Low Risk"/>
  </r>
  <r>
    <n v="15685706"/>
    <n v="731"/>
    <x v="0"/>
    <s v="Female"/>
    <x v="20"/>
    <n v="7"/>
    <n v="118991.79"/>
    <n v="1"/>
    <n v="1"/>
    <n v="1"/>
    <n v="156048.64000000001"/>
    <x v="1"/>
    <n v="7"/>
    <n v="3151"/>
    <n v="9"/>
    <n v="23"/>
    <n v="1"/>
    <n v="22057"/>
    <x v="0"/>
    <x v="1"/>
    <s v="Low Risk"/>
  </r>
  <r>
    <n v="15641835"/>
    <n v="683"/>
    <x v="0"/>
    <s v="Male"/>
    <x v="42"/>
    <n v="3"/>
    <n v="140997.26"/>
    <n v="1"/>
    <n v="0"/>
    <n v="1"/>
    <n v="52876.41"/>
    <x v="1"/>
    <n v="17"/>
    <n v="845"/>
    <n v="10"/>
    <n v="33"/>
    <n v="0.58823529411764708"/>
    <n v="14365"/>
    <x v="0"/>
    <x v="2"/>
    <s v="Medium Risk"/>
  </r>
  <r>
    <n v="15586821"/>
    <n v="727"/>
    <x v="0"/>
    <s v="Male"/>
    <x v="34"/>
    <n v="5"/>
    <n v="0"/>
    <n v="2"/>
    <n v="0"/>
    <n v="1"/>
    <n v="19653.080000000002"/>
    <x v="1"/>
    <n v="2"/>
    <n v="3163"/>
    <n v="7"/>
    <n v="5"/>
    <n v="1"/>
    <n v="6326"/>
    <x v="0"/>
    <x v="2"/>
    <s v="Low Risk"/>
  </r>
  <r>
    <n v="15569678"/>
    <n v="561"/>
    <x v="2"/>
    <s v="Male"/>
    <x v="15"/>
    <n v="6"/>
    <n v="166824.59"/>
    <n v="1"/>
    <n v="1"/>
    <n v="0"/>
    <n v="139451.98000000001"/>
    <x v="1"/>
    <n v="11"/>
    <n v="975"/>
    <n v="1"/>
    <n v="91"/>
    <n v="9.0909090909090912E-2"/>
    <n v="10725"/>
    <x v="1"/>
    <x v="1"/>
    <s v="High Risk"/>
  </r>
  <r>
    <n v="15793842"/>
    <n v="700"/>
    <x v="0"/>
    <s v="Female"/>
    <x v="10"/>
    <n v="2"/>
    <n v="76322.69"/>
    <n v="1"/>
    <n v="1"/>
    <n v="0"/>
    <n v="128136.29"/>
    <x v="1"/>
    <n v="28"/>
    <n v="3126"/>
    <n v="6"/>
    <n v="117"/>
    <n v="0.21428571428571427"/>
    <n v="87528"/>
    <x v="0"/>
    <x v="0"/>
    <s v="High Risk"/>
  </r>
  <r>
    <n v="15667554"/>
    <n v="605"/>
    <x v="0"/>
    <s v="Male"/>
    <x v="12"/>
    <n v="6"/>
    <n v="0"/>
    <n v="2"/>
    <n v="1"/>
    <n v="1"/>
    <n v="45206.57"/>
    <x v="1"/>
    <n v="8"/>
    <n v="2902"/>
    <n v="10"/>
    <n v="36"/>
    <n v="1"/>
    <n v="23216"/>
    <x v="0"/>
    <x v="1"/>
    <s v="Medium Risk"/>
  </r>
  <r>
    <n v="15794479"/>
    <n v="767"/>
    <x v="1"/>
    <s v="Male"/>
    <x v="62"/>
    <n v="8"/>
    <n v="149083.70000000001"/>
    <n v="1"/>
    <n v="1"/>
    <n v="1"/>
    <n v="190146.83"/>
    <x v="1"/>
    <n v="15"/>
    <n v="2885"/>
    <n v="0"/>
    <n v="167"/>
    <n v="0"/>
    <n v="43275"/>
    <x v="0"/>
    <x v="1"/>
    <s v="High Risk"/>
  </r>
  <r>
    <n v="15585041"/>
    <n v="511"/>
    <x v="0"/>
    <s v="Male"/>
    <x v="19"/>
    <n v="7"/>
    <n v="0"/>
    <n v="2"/>
    <n v="0"/>
    <n v="1"/>
    <n v="158313.87"/>
    <x v="1"/>
    <n v="22"/>
    <n v="2301"/>
    <n v="2"/>
    <n v="72"/>
    <n v="9.0909090909090912E-2"/>
    <n v="50622"/>
    <x v="1"/>
    <x v="1"/>
    <s v="High Risk"/>
  </r>
  <r>
    <n v="15780650"/>
    <n v="667"/>
    <x v="0"/>
    <s v="Male"/>
    <x v="20"/>
    <n v="9"/>
    <n v="0"/>
    <n v="1"/>
    <n v="1"/>
    <n v="1"/>
    <n v="96670.2"/>
    <x v="1"/>
    <n v="12"/>
    <n v="3864"/>
    <n v="9"/>
    <n v="37"/>
    <n v="0.75"/>
    <n v="46368"/>
    <x v="0"/>
    <x v="3"/>
    <s v="Medium Risk"/>
  </r>
  <r>
    <n v="15780846"/>
    <n v="787"/>
    <x v="0"/>
    <s v="Male"/>
    <x v="19"/>
    <n v="1"/>
    <n v="126588.81"/>
    <n v="2"/>
    <n v="0"/>
    <n v="1"/>
    <n v="62163.53"/>
    <x v="1"/>
    <n v="7"/>
    <n v="4537"/>
    <n v="4"/>
    <n v="135"/>
    <n v="0.5714285714285714"/>
    <n v="31759"/>
    <x v="0"/>
    <x v="0"/>
    <s v="High Risk"/>
  </r>
  <r>
    <n v="15805260"/>
    <n v="705"/>
    <x v="2"/>
    <s v="Female"/>
    <x v="27"/>
    <n v="2"/>
    <n v="143249.67000000001"/>
    <n v="1"/>
    <n v="1"/>
    <n v="0"/>
    <n v="88428.41"/>
    <x v="0"/>
    <n v="4"/>
    <n v="2618"/>
    <n v="2"/>
    <n v="68"/>
    <n v="0.5"/>
    <n v="10472"/>
    <x v="1"/>
    <x v="0"/>
    <s v="High Risk"/>
  </r>
  <r>
    <n v="15621629"/>
    <n v="773"/>
    <x v="2"/>
    <s v="Male"/>
    <x v="3"/>
    <n v="8"/>
    <n v="81844.91"/>
    <n v="2"/>
    <n v="1"/>
    <n v="1"/>
    <n v="35908.46"/>
    <x v="1"/>
    <n v="9"/>
    <n v="985"/>
    <n v="2"/>
    <n v="60"/>
    <n v="0.22222222222222221"/>
    <n v="8865"/>
    <x v="0"/>
    <x v="1"/>
    <s v="Medium Risk"/>
  </r>
  <r>
    <n v="15662151"/>
    <n v="554"/>
    <x v="0"/>
    <s v="Male"/>
    <x v="20"/>
    <n v="4"/>
    <n v="0"/>
    <n v="1"/>
    <n v="0"/>
    <n v="1"/>
    <n v="168780.04"/>
    <x v="1"/>
    <n v="7"/>
    <n v="1887"/>
    <n v="9"/>
    <n v="146"/>
    <n v="1"/>
    <n v="13209"/>
    <x v="1"/>
    <x v="2"/>
    <s v="High Risk"/>
  </r>
  <r>
    <n v="15747174"/>
    <n v="526"/>
    <x v="2"/>
    <s v="Male"/>
    <x v="14"/>
    <n v="9"/>
    <n v="190298.89"/>
    <n v="2"/>
    <n v="1"/>
    <n v="1"/>
    <n v="191263.76"/>
    <x v="1"/>
    <n v="2"/>
    <n v="4436"/>
    <n v="2"/>
    <n v="76"/>
    <n v="1"/>
    <n v="8872"/>
    <x v="2"/>
    <x v="3"/>
    <s v="High Risk"/>
  </r>
  <r>
    <n v="15651585"/>
    <n v="661"/>
    <x v="2"/>
    <s v="Male"/>
    <x v="12"/>
    <n v="2"/>
    <n v="117212.18"/>
    <n v="1"/>
    <n v="1"/>
    <n v="1"/>
    <n v="83052.03"/>
    <x v="1"/>
    <n v="28"/>
    <n v="2701"/>
    <n v="2"/>
    <n v="168"/>
    <n v="7.1428571428571425E-2"/>
    <n v="75628"/>
    <x v="0"/>
    <x v="0"/>
    <s v="High Risk"/>
  </r>
  <r>
    <n v="15649738"/>
    <n v="698"/>
    <x v="0"/>
    <s v="Female"/>
    <x v="17"/>
    <n v="0"/>
    <n v="0"/>
    <n v="2"/>
    <n v="1"/>
    <n v="1"/>
    <n v="125962.02"/>
    <x v="1"/>
    <n v="16"/>
    <n v="4993"/>
    <n v="1"/>
    <n v="83"/>
    <n v="6.25E-2"/>
    <n v="79888"/>
    <x v="0"/>
    <x v="0"/>
    <s v="High Risk"/>
  </r>
  <r>
    <n v="15633108"/>
    <n v="646"/>
    <x v="0"/>
    <s v="Male"/>
    <x v="28"/>
    <n v="4"/>
    <n v="139848.17000000001"/>
    <n v="1"/>
    <n v="1"/>
    <n v="0"/>
    <n v="164696.26999999999"/>
    <x v="1"/>
    <n v="24"/>
    <n v="2798"/>
    <n v="10"/>
    <n v="26"/>
    <n v="0.41666666666666669"/>
    <n v="67152"/>
    <x v="2"/>
    <x v="2"/>
    <s v="Low Risk"/>
  </r>
  <r>
    <n v="15769254"/>
    <n v="757"/>
    <x v="2"/>
    <s v="Female"/>
    <x v="10"/>
    <n v="9"/>
    <n v="101861.36"/>
    <n v="2"/>
    <n v="0"/>
    <n v="0"/>
    <n v="187011.96"/>
    <x v="1"/>
    <n v="23"/>
    <n v="2387"/>
    <n v="5"/>
    <n v="105"/>
    <n v="0.21739130434782608"/>
    <n v="54901"/>
    <x v="0"/>
    <x v="3"/>
    <s v="High Risk"/>
  </r>
  <r>
    <n v="15704746"/>
    <n v="699"/>
    <x v="1"/>
    <s v="Male"/>
    <x v="12"/>
    <n v="2"/>
    <n v="167455.66"/>
    <n v="2"/>
    <n v="1"/>
    <n v="1"/>
    <n v="55324.49"/>
    <x v="1"/>
    <n v="7"/>
    <n v="557"/>
    <n v="5"/>
    <n v="83"/>
    <n v="0.7142857142857143"/>
    <n v="3899"/>
    <x v="0"/>
    <x v="0"/>
    <s v="High Risk"/>
  </r>
  <r>
    <n v="15637644"/>
    <n v="667"/>
    <x v="0"/>
    <s v="Female"/>
    <x v="9"/>
    <n v="4"/>
    <n v="0"/>
    <n v="2"/>
    <n v="0"/>
    <n v="1"/>
    <n v="34335.550000000003"/>
    <x v="1"/>
    <n v="24"/>
    <n v="4568"/>
    <n v="4"/>
    <n v="144"/>
    <n v="0.16666666666666666"/>
    <n v="109632"/>
    <x v="0"/>
    <x v="2"/>
    <s v="High Risk"/>
  </r>
  <r>
    <n v="15609562"/>
    <n v="774"/>
    <x v="1"/>
    <s v="Female"/>
    <x v="3"/>
    <n v="1"/>
    <n v="116360.07"/>
    <n v="1"/>
    <n v="1"/>
    <n v="0"/>
    <n v="17004.14"/>
    <x v="1"/>
    <n v="21"/>
    <n v="598"/>
    <n v="7"/>
    <n v="64"/>
    <n v="0.33333333333333331"/>
    <n v="12558"/>
    <x v="1"/>
    <x v="0"/>
    <s v="High Risk"/>
  </r>
  <r>
    <n v="15787459"/>
    <n v="745"/>
    <x v="1"/>
    <s v="Male"/>
    <x v="20"/>
    <n v="3"/>
    <n v="88466.82"/>
    <n v="1"/>
    <n v="0"/>
    <n v="0"/>
    <n v="116331.42"/>
    <x v="1"/>
    <n v="23"/>
    <n v="3871"/>
    <n v="7"/>
    <n v="179"/>
    <n v="0.30434782608695654"/>
    <n v="89033"/>
    <x v="0"/>
    <x v="2"/>
    <s v="High Risk"/>
  </r>
  <r>
    <n v="15762902"/>
    <n v="649"/>
    <x v="0"/>
    <s v="Female"/>
    <x v="0"/>
    <n v="7"/>
    <n v="0"/>
    <n v="2"/>
    <n v="0"/>
    <n v="1"/>
    <n v="22974.01"/>
    <x v="1"/>
    <n v="26"/>
    <n v="3949"/>
    <n v="3"/>
    <n v="168"/>
    <n v="0.11538461538461539"/>
    <n v="102674"/>
    <x v="0"/>
    <x v="1"/>
    <s v="High Risk"/>
  </r>
  <r>
    <n v="15738605"/>
    <n v="634"/>
    <x v="2"/>
    <s v="Female"/>
    <x v="17"/>
    <n v="5"/>
    <n v="123642.36"/>
    <n v="1"/>
    <n v="1"/>
    <n v="1"/>
    <n v="49725.16"/>
    <x v="0"/>
    <n v="1"/>
    <n v="606"/>
    <n v="0"/>
    <n v="63"/>
    <n v="0"/>
    <n v="606"/>
    <x v="0"/>
    <x v="2"/>
    <s v="High Risk"/>
  </r>
  <r>
    <n v="15724889"/>
    <n v="665"/>
    <x v="1"/>
    <s v="Male"/>
    <x v="16"/>
    <n v="9"/>
    <n v="0"/>
    <n v="1"/>
    <n v="0"/>
    <n v="1"/>
    <n v="87412.74"/>
    <x v="1"/>
    <n v="26"/>
    <n v="921"/>
    <n v="2"/>
    <n v="61"/>
    <n v="7.6923076923076927E-2"/>
    <n v="23946"/>
    <x v="0"/>
    <x v="3"/>
    <s v="High Risk"/>
  </r>
  <r>
    <n v="15730735"/>
    <n v="713"/>
    <x v="0"/>
    <s v="Male"/>
    <x v="16"/>
    <n v="9"/>
    <n v="72286.84"/>
    <n v="2"/>
    <n v="1"/>
    <n v="1"/>
    <n v="26136.89"/>
    <x v="1"/>
    <n v="26"/>
    <n v="4128"/>
    <n v="1"/>
    <n v="133"/>
    <n v="3.8461538461538464E-2"/>
    <n v="107328"/>
    <x v="0"/>
    <x v="3"/>
    <s v="High Risk"/>
  </r>
  <r>
    <n v="15689147"/>
    <n v="652"/>
    <x v="0"/>
    <s v="Female"/>
    <x v="20"/>
    <n v="1"/>
    <n v="0"/>
    <n v="2"/>
    <n v="1"/>
    <n v="0"/>
    <n v="126554.96"/>
    <x v="1"/>
    <n v="14"/>
    <n v="1519"/>
    <n v="8"/>
    <n v="79"/>
    <n v="0.5714285714285714"/>
    <n v="21266"/>
    <x v="0"/>
    <x v="0"/>
    <s v="High Risk"/>
  </r>
  <r>
    <n v="15730397"/>
    <n v="739"/>
    <x v="1"/>
    <s v="Male"/>
    <x v="20"/>
    <n v="1"/>
    <n v="109681.61"/>
    <n v="1"/>
    <n v="1"/>
    <n v="1"/>
    <n v="193321.3"/>
    <x v="1"/>
    <n v="22"/>
    <n v="3317"/>
    <n v="0"/>
    <n v="154"/>
    <n v="0"/>
    <n v="72974"/>
    <x v="0"/>
    <x v="0"/>
    <s v="High Risk"/>
  </r>
  <r>
    <n v="15762169"/>
    <n v="556"/>
    <x v="2"/>
    <s v="Male"/>
    <x v="24"/>
    <n v="9"/>
    <n v="145018.64000000001"/>
    <n v="2"/>
    <n v="1"/>
    <n v="0"/>
    <n v="90928.02"/>
    <x v="0"/>
    <n v="7"/>
    <n v="219"/>
    <n v="5"/>
    <n v="52"/>
    <n v="0.7142857142857143"/>
    <n v="1533"/>
    <x v="0"/>
    <x v="3"/>
    <s v="Medium Risk"/>
  </r>
  <r>
    <n v="15589320"/>
    <n v="699"/>
    <x v="1"/>
    <s v="Male"/>
    <x v="10"/>
    <n v="8"/>
    <n v="0"/>
    <n v="1"/>
    <n v="1"/>
    <n v="1"/>
    <n v="76510.460000000006"/>
    <x v="1"/>
    <n v="5"/>
    <n v="4112"/>
    <n v="6"/>
    <n v="173"/>
    <n v="1"/>
    <n v="20560"/>
    <x v="1"/>
    <x v="1"/>
    <s v="High Risk"/>
  </r>
  <r>
    <n v="15799211"/>
    <n v="708"/>
    <x v="1"/>
    <s v="Female"/>
    <x v="15"/>
    <n v="8"/>
    <n v="187487.63"/>
    <n v="1"/>
    <n v="1"/>
    <n v="1"/>
    <n v="120115.5"/>
    <x v="1"/>
    <n v="29"/>
    <n v="1411"/>
    <n v="9"/>
    <n v="165"/>
    <n v="0.31034482758620691"/>
    <n v="40919"/>
    <x v="1"/>
    <x v="1"/>
    <s v="High Risk"/>
  </r>
  <r>
    <n v="15798310"/>
    <n v="480"/>
    <x v="0"/>
    <s v="Male"/>
    <x v="12"/>
    <n v="2"/>
    <n v="165692.91"/>
    <n v="1"/>
    <n v="1"/>
    <n v="1"/>
    <n v="197984.58"/>
    <x v="1"/>
    <n v="26"/>
    <n v="3402"/>
    <n v="10"/>
    <n v="164"/>
    <n v="0.38461538461538464"/>
    <n v="88452"/>
    <x v="0"/>
    <x v="0"/>
    <s v="High Risk"/>
  </r>
  <r>
    <n v="15609998"/>
    <n v="700"/>
    <x v="2"/>
    <s v="Female"/>
    <x v="49"/>
    <n v="5"/>
    <n v="137648.41"/>
    <n v="1"/>
    <n v="1"/>
    <n v="0"/>
    <n v="142977.04999999999"/>
    <x v="0"/>
    <n v="20"/>
    <n v="1662"/>
    <n v="2"/>
    <n v="87"/>
    <n v="0.1"/>
    <n v="33240"/>
    <x v="0"/>
    <x v="2"/>
    <s v="High Risk"/>
  </r>
  <r>
    <n v="15583548"/>
    <n v="525"/>
    <x v="1"/>
    <s v="Female"/>
    <x v="40"/>
    <n v="6"/>
    <n v="118560"/>
    <n v="1"/>
    <n v="1"/>
    <n v="0"/>
    <n v="82522.61"/>
    <x v="0"/>
    <n v="14"/>
    <n v="4198"/>
    <n v="3"/>
    <n v="171"/>
    <n v="0.21428571428571427"/>
    <n v="58772"/>
    <x v="0"/>
    <x v="1"/>
    <s v="High Risk"/>
  </r>
  <r>
    <n v="15761763"/>
    <n v="845"/>
    <x v="0"/>
    <s v="Male"/>
    <x v="19"/>
    <n v="8"/>
    <n v="164385.53"/>
    <n v="1"/>
    <n v="1"/>
    <n v="0"/>
    <n v="150664.97"/>
    <x v="1"/>
    <n v="21"/>
    <n v="907"/>
    <n v="10"/>
    <n v="71"/>
    <n v="0.47619047619047616"/>
    <n v="19047"/>
    <x v="1"/>
    <x v="1"/>
    <s v="High Risk"/>
  </r>
  <r>
    <n v="15764409"/>
    <n v="613"/>
    <x v="0"/>
    <s v="Male"/>
    <x v="24"/>
    <n v="9"/>
    <n v="108286.5"/>
    <n v="1"/>
    <n v="1"/>
    <n v="1"/>
    <n v="114153.44"/>
    <x v="1"/>
    <n v="3"/>
    <n v="2410"/>
    <n v="5"/>
    <n v="143"/>
    <n v="1"/>
    <n v="7230"/>
    <x v="1"/>
    <x v="3"/>
    <s v="High Risk"/>
  </r>
  <r>
    <n v="15710161"/>
    <n v="850"/>
    <x v="0"/>
    <s v="Female"/>
    <x v="10"/>
    <n v="2"/>
    <n v="0"/>
    <n v="2"/>
    <n v="1"/>
    <n v="1"/>
    <n v="171706.66"/>
    <x v="1"/>
    <n v="2"/>
    <n v="897"/>
    <n v="9"/>
    <n v="128"/>
    <n v="1"/>
    <n v="1794"/>
    <x v="0"/>
    <x v="0"/>
    <s v="High Risk"/>
  </r>
  <r>
    <n v="15735246"/>
    <n v="798"/>
    <x v="1"/>
    <s v="Female"/>
    <x v="14"/>
    <n v="9"/>
    <n v="0"/>
    <n v="2"/>
    <n v="0"/>
    <n v="0"/>
    <n v="119071.56"/>
    <x v="0"/>
    <n v="11"/>
    <n v="1691"/>
    <n v="0"/>
    <n v="109"/>
    <n v="0"/>
    <n v="18601"/>
    <x v="1"/>
    <x v="3"/>
    <s v="High Risk"/>
  </r>
  <r>
    <n v="15791700"/>
    <n v="773"/>
    <x v="2"/>
    <s v="Male"/>
    <x v="40"/>
    <n v="2"/>
    <n v="118079.47"/>
    <n v="4"/>
    <n v="1"/>
    <n v="1"/>
    <n v="143007.49"/>
    <x v="0"/>
    <n v="26"/>
    <n v="885"/>
    <n v="0"/>
    <n v="22"/>
    <n v="0"/>
    <n v="23010"/>
    <x v="2"/>
    <x v="0"/>
    <s v="Low Risk"/>
  </r>
  <r>
    <n v="15670753"/>
    <n v="614"/>
    <x v="1"/>
    <s v="Male"/>
    <x v="12"/>
    <n v="2"/>
    <n v="127283.78"/>
    <n v="1"/>
    <n v="1"/>
    <n v="1"/>
    <n v="31302.35"/>
    <x v="1"/>
    <n v="28"/>
    <n v="4729"/>
    <n v="0"/>
    <n v="9"/>
    <n v="0"/>
    <n v="132412"/>
    <x v="0"/>
    <x v="0"/>
    <s v="Low Risk"/>
  </r>
  <r>
    <n v="15573876"/>
    <n v="473"/>
    <x v="1"/>
    <s v="Male"/>
    <x v="36"/>
    <n v="8"/>
    <n v="0"/>
    <n v="2"/>
    <n v="1"/>
    <n v="0"/>
    <n v="71139.8"/>
    <x v="1"/>
    <n v="14"/>
    <n v="4349"/>
    <n v="4"/>
    <n v="154"/>
    <n v="0.2857142857142857"/>
    <n v="60886"/>
    <x v="0"/>
    <x v="1"/>
    <s v="High Risk"/>
  </r>
  <r>
    <n v="15770174"/>
    <n v="762"/>
    <x v="0"/>
    <s v="Male"/>
    <x v="6"/>
    <n v="6"/>
    <n v="141389.06"/>
    <n v="1"/>
    <n v="1"/>
    <n v="0"/>
    <n v="54122.89"/>
    <x v="1"/>
    <n v="13"/>
    <n v="3520"/>
    <n v="7"/>
    <n v="163"/>
    <n v="0.53846153846153844"/>
    <n v="45760"/>
    <x v="2"/>
    <x v="1"/>
    <s v="High Risk"/>
  </r>
  <r>
    <n v="15641114"/>
    <n v="701"/>
    <x v="0"/>
    <s v="Male"/>
    <x v="24"/>
    <n v="8"/>
    <n v="130091.5"/>
    <n v="1"/>
    <n v="1"/>
    <n v="1"/>
    <n v="120031.29"/>
    <x v="1"/>
    <n v="15"/>
    <n v="753"/>
    <n v="9"/>
    <n v="68"/>
    <n v="0.6"/>
    <n v="11295"/>
    <x v="0"/>
    <x v="1"/>
    <s v="High Risk"/>
  </r>
  <r>
    <n v="15682435"/>
    <n v="600"/>
    <x v="0"/>
    <s v="Male"/>
    <x v="12"/>
    <n v="4"/>
    <n v="143744.76999999999"/>
    <n v="2"/>
    <n v="1"/>
    <n v="0"/>
    <n v="104076.51"/>
    <x v="1"/>
    <n v="9"/>
    <n v="1162"/>
    <n v="0"/>
    <n v="48"/>
    <n v="0"/>
    <n v="10458"/>
    <x v="0"/>
    <x v="2"/>
    <s v="Medium Risk"/>
  </r>
  <r>
    <n v="15751788"/>
    <n v="850"/>
    <x v="1"/>
    <s v="Male"/>
    <x v="34"/>
    <n v="9"/>
    <n v="97408.03"/>
    <n v="1"/>
    <n v="1"/>
    <n v="1"/>
    <n v="175853.64"/>
    <x v="1"/>
    <n v="4"/>
    <n v="4156"/>
    <n v="4"/>
    <n v="161"/>
    <n v="1"/>
    <n v="16624"/>
    <x v="0"/>
    <x v="3"/>
    <s v="High Risk"/>
  </r>
  <r>
    <n v="15672598"/>
    <n v="613"/>
    <x v="1"/>
    <s v="Male"/>
    <x v="33"/>
    <n v="9"/>
    <n v="111927.45"/>
    <n v="1"/>
    <n v="1"/>
    <n v="1"/>
    <n v="175795.87"/>
    <x v="1"/>
    <n v="20"/>
    <n v="271"/>
    <n v="9"/>
    <n v="173"/>
    <n v="0.45"/>
    <n v="5420"/>
    <x v="0"/>
    <x v="3"/>
    <s v="High Risk"/>
  </r>
  <r>
    <n v="15762803"/>
    <n v="509"/>
    <x v="0"/>
    <s v="Male"/>
    <x v="8"/>
    <n v="3"/>
    <n v="0"/>
    <n v="2"/>
    <n v="1"/>
    <n v="0"/>
    <n v="15360.91"/>
    <x v="1"/>
    <n v="19"/>
    <n v="3499"/>
    <n v="6"/>
    <n v="158"/>
    <n v="0.31578947368421051"/>
    <n v="66481"/>
    <x v="0"/>
    <x v="2"/>
    <s v="High Risk"/>
  </r>
  <r>
    <n v="15812982"/>
    <n v="509"/>
    <x v="1"/>
    <s v="Male"/>
    <x v="16"/>
    <n v="2"/>
    <n v="0"/>
    <n v="1"/>
    <n v="0"/>
    <n v="0"/>
    <n v="168460.12"/>
    <x v="1"/>
    <n v="29"/>
    <n v="1355"/>
    <n v="10"/>
    <n v="15"/>
    <n v="0.34482758620689657"/>
    <n v="39295"/>
    <x v="1"/>
    <x v="0"/>
    <s v="Low Risk"/>
  </r>
  <r>
    <n v="15597901"/>
    <n v="609"/>
    <x v="0"/>
    <s v="Male"/>
    <x v="10"/>
    <n v="1"/>
    <n v="0"/>
    <n v="1"/>
    <n v="1"/>
    <n v="1"/>
    <n v="181177.9"/>
    <x v="1"/>
    <n v="11"/>
    <n v="388"/>
    <n v="7"/>
    <n v="73"/>
    <n v="0.63636363636363635"/>
    <n v="4268"/>
    <x v="0"/>
    <x v="0"/>
    <s v="High Risk"/>
  </r>
  <r>
    <n v="15731507"/>
    <n v="456"/>
    <x v="0"/>
    <s v="Female"/>
    <x v="19"/>
    <n v="1"/>
    <n v="188285.68"/>
    <n v="1"/>
    <n v="0"/>
    <n v="0"/>
    <n v="58363.94"/>
    <x v="1"/>
    <n v="24"/>
    <n v="843"/>
    <n v="4"/>
    <n v="23"/>
    <n v="0.16666666666666666"/>
    <n v="20232"/>
    <x v="0"/>
    <x v="0"/>
    <s v="Low Risk"/>
  </r>
  <r>
    <n v="15809826"/>
    <n v="728"/>
    <x v="0"/>
    <s v="Female"/>
    <x v="17"/>
    <n v="2"/>
    <n v="109705.52"/>
    <n v="1"/>
    <n v="1"/>
    <n v="0"/>
    <n v="20276.87"/>
    <x v="0"/>
    <n v="1"/>
    <n v="3044"/>
    <n v="5"/>
    <n v="37"/>
    <n v="1"/>
    <n v="3044"/>
    <x v="0"/>
    <x v="0"/>
    <s v="Medium Risk"/>
  </r>
  <r>
    <n v="15764237"/>
    <n v="663"/>
    <x v="1"/>
    <s v="Male"/>
    <x v="19"/>
    <n v="9"/>
    <n v="0"/>
    <n v="2"/>
    <n v="0"/>
    <n v="0"/>
    <n v="91514.62"/>
    <x v="1"/>
    <n v="15"/>
    <n v="4269"/>
    <n v="5"/>
    <n v="109"/>
    <n v="0.33333333333333331"/>
    <n v="64035"/>
    <x v="0"/>
    <x v="3"/>
    <s v="High Risk"/>
  </r>
  <r>
    <n v="15769917"/>
    <n v="673"/>
    <x v="2"/>
    <s v="Female"/>
    <x v="10"/>
    <n v="1"/>
    <n v="127122.79"/>
    <n v="3"/>
    <n v="0"/>
    <n v="1"/>
    <n v="76703.100000000006"/>
    <x v="1"/>
    <n v="28"/>
    <n v="4578"/>
    <n v="10"/>
    <n v="44"/>
    <n v="0.35714285714285715"/>
    <n v="128184"/>
    <x v="0"/>
    <x v="0"/>
    <s v="Medium Risk"/>
  </r>
  <r>
    <n v="15641850"/>
    <n v="717"/>
    <x v="0"/>
    <s v="Male"/>
    <x v="20"/>
    <n v="0"/>
    <n v="98241.04"/>
    <n v="1"/>
    <n v="1"/>
    <n v="0"/>
    <n v="110887.14"/>
    <x v="1"/>
    <n v="8"/>
    <n v="1085"/>
    <n v="0"/>
    <n v="173"/>
    <n v="0"/>
    <n v="8680"/>
    <x v="2"/>
    <x v="0"/>
    <s v="High Risk"/>
  </r>
  <r>
    <n v="15770974"/>
    <n v="741"/>
    <x v="2"/>
    <s v="Female"/>
    <x v="24"/>
    <n v="8"/>
    <n v="170840.08"/>
    <n v="2"/>
    <n v="0"/>
    <n v="0"/>
    <n v="109843.16"/>
    <x v="1"/>
    <n v="10"/>
    <n v="1296"/>
    <n v="6"/>
    <n v="34"/>
    <n v="0.6"/>
    <n v="12960"/>
    <x v="0"/>
    <x v="1"/>
    <s v="Medium Risk"/>
  </r>
  <r>
    <n v="15803749"/>
    <n v="498"/>
    <x v="2"/>
    <s v="Female"/>
    <x v="1"/>
    <n v="4"/>
    <n v="87541.06"/>
    <n v="2"/>
    <n v="1"/>
    <n v="1"/>
    <n v="12577.21"/>
    <x v="0"/>
    <n v="1"/>
    <n v="819"/>
    <n v="3"/>
    <n v="10"/>
    <n v="1"/>
    <n v="819"/>
    <x v="1"/>
    <x v="2"/>
    <s v="Low Risk"/>
  </r>
  <r>
    <n v="15684999"/>
    <n v="850"/>
    <x v="0"/>
    <s v="Female"/>
    <x v="28"/>
    <n v="4"/>
    <n v="62610.96"/>
    <n v="2"/>
    <n v="0"/>
    <n v="1"/>
    <n v="179365.1"/>
    <x v="1"/>
    <n v="5"/>
    <n v="356"/>
    <n v="5"/>
    <n v="139"/>
    <n v="1"/>
    <n v="1780"/>
    <x v="0"/>
    <x v="2"/>
    <s v="High Risk"/>
  </r>
  <r>
    <n v="15770225"/>
    <n v="493"/>
    <x v="0"/>
    <s v="Male"/>
    <x v="18"/>
    <n v="9"/>
    <n v="0"/>
    <n v="2"/>
    <n v="1"/>
    <n v="1"/>
    <n v="65816.53"/>
    <x v="1"/>
    <n v="28"/>
    <n v="2133"/>
    <n v="2"/>
    <n v="81"/>
    <n v="7.1428571428571425E-2"/>
    <n v="59724"/>
    <x v="0"/>
    <x v="3"/>
    <s v="High Risk"/>
  </r>
  <r>
    <n v="15627484"/>
    <n v="686"/>
    <x v="0"/>
    <s v="Female"/>
    <x v="40"/>
    <n v="5"/>
    <n v="113328.93"/>
    <n v="1"/>
    <n v="1"/>
    <n v="0"/>
    <n v="124170.9"/>
    <x v="1"/>
    <n v="25"/>
    <n v="666"/>
    <n v="6"/>
    <n v="104"/>
    <n v="0.24"/>
    <n v="16650"/>
    <x v="0"/>
    <x v="2"/>
    <s v="High Risk"/>
  </r>
  <r>
    <n v="15610337"/>
    <n v="666"/>
    <x v="1"/>
    <s v="Male"/>
    <x v="12"/>
    <n v="2"/>
    <n v="104832.49"/>
    <n v="1"/>
    <n v="1"/>
    <n v="0"/>
    <n v="175015.12"/>
    <x v="1"/>
    <n v="15"/>
    <n v="1485"/>
    <n v="2"/>
    <n v="152"/>
    <n v="0.13333333333333333"/>
    <n v="22275"/>
    <x v="1"/>
    <x v="0"/>
    <s v="High Risk"/>
  </r>
  <r>
    <n v="15752488"/>
    <n v="733"/>
    <x v="1"/>
    <s v="Female"/>
    <x v="8"/>
    <n v="9"/>
    <n v="102289.85"/>
    <n v="1"/>
    <n v="1"/>
    <n v="1"/>
    <n v="115441.66"/>
    <x v="1"/>
    <n v="5"/>
    <n v="1580"/>
    <n v="8"/>
    <n v="51"/>
    <n v="1"/>
    <n v="7900"/>
    <x v="0"/>
    <x v="3"/>
    <s v="Medium Risk"/>
  </r>
  <r>
    <n v="15610056"/>
    <n v="631"/>
    <x v="2"/>
    <s v="Female"/>
    <x v="10"/>
    <n v="6"/>
    <n v="125227.82"/>
    <n v="2"/>
    <n v="0"/>
    <n v="1"/>
    <n v="128247.03"/>
    <x v="1"/>
    <n v="13"/>
    <n v="2074"/>
    <n v="8"/>
    <n v="67"/>
    <n v="0.61538461538461542"/>
    <n v="26962"/>
    <x v="0"/>
    <x v="1"/>
    <s v="High Risk"/>
  </r>
  <r>
    <n v="15806049"/>
    <n v="714"/>
    <x v="2"/>
    <s v="Female"/>
    <x v="23"/>
    <n v="5"/>
    <n v="140510.89000000001"/>
    <n v="1"/>
    <n v="1"/>
    <n v="0"/>
    <n v="141914.94"/>
    <x v="1"/>
    <n v="6"/>
    <n v="2630"/>
    <n v="10"/>
    <n v="68"/>
    <n v="1"/>
    <n v="15780"/>
    <x v="0"/>
    <x v="2"/>
    <s v="High Risk"/>
  </r>
  <r>
    <n v="15736069"/>
    <n v="767"/>
    <x v="2"/>
    <s v="Female"/>
    <x v="12"/>
    <n v="6"/>
    <n v="132253.22"/>
    <n v="1"/>
    <n v="1"/>
    <n v="0"/>
    <n v="115566.57"/>
    <x v="0"/>
    <n v="23"/>
    <n v="1432"/>
    <n v="9"/>
    <n v="24"/>
    <n v="0.39130434782608697"/>
    <n v="32936"/>
    <x v="1"/>
    <x v="1"/>
    <s v="Low Risk"/>
  </r>
  <r>
    <n v="15763662"/>
    <n v="711"/>
    <x v="2"/>
    <s v="Male"/>
    <x v="3"/>
    <n v="2"/>
    <n v="39043.29"/>
    <n v="2"/>
    <n v="1"/>
    <n v="1"/>
    <n v="175423.69"/>
    <x v="1"/>
    <n v="15"/>
    <n v="4233"/>
    <n v="9"/>
    <n v="26"/>
    <n v="0.6"/>
    <n v="63495"/>
    <x v="0"/>
    <x v="0"/>
    <s v="Low Risk"/>
  </r>
  <r>
    <n v="15615575"/>
    <n v="722"/>
    <x v="0"/>
    <s v="Male"/>
    <x v="10"/>
    <n v="8"/>
    <n v="0"/>
    <n v="2"/>
    <n v="1"/>
    <n v="1"/>
    <n v="133447.49"/>
    <x v="1"/>
    <n v="24"/>
    <n v="295"/>
    <n v="10"/>
    <n v="179"/>
    <n v="0.41666666666666669"/>
    <n v="7080"/>
    <x v="1"/>
    <x v="1"/>
    <s v="High Risk"/>
  </r>
  <r>
    <n v="15691723"/>
    <n v="631"/>
    <x v="1"/>
    <s v="Male"/>
    <x v="30"/>
    <n v="9"/>
    <n v="99685.06"/>
    <n v="1"/>
    <n v="1"/>
    <n v="0"/>
    <n v="114474.98"/>
    <x v="1"/>
    <n v="18"/>
    <n v="1630"/>
    <n v="8"/>
    <n v="106"/>
    <n v="0.44444444444444442"/>
    <n v="29340"/>
    <x v="1"/>
    <x v="3"/>
    <s v="High Risk"/>
  </r>
  <r>
    <n v="15774098"/>
    <n v="701"/>
    <x v="2"/>
    <s v="Male"/>
    <x v="16"/>
    <n v="3"/>
    <n v="125385.49"/>
    <n v="2"/>
    <n v="0"/>
    <n v="1"/>
    <n v="52044.66"/>
    <x v="1"/>
    <n v="2"/>
    <n v="4700"/>
    <n v="6"/>
    <n v="146"/>
    <n v="1"/>
    <n v="9400"/>
    <x v="0"/>
    <x v="2"/>
    <s v="High Risk"/>
  </r>
  <r>
    <n v="15750808"/>
    <n v="790"/>
    <x v="1"/>
    <s v="Male"/>
    <x v="17"/>
    <n v="2"/>
    <n v="131365.37"/>
    <n v="2"/>
    <n v="1"/>
    <n v="1"/>
    <n v="180290.68"/>
    <x v="1"/>
    <n v="20"/>
    <n v="4206"/>
    <n v="0"/>
    <n v="120"/>
    <n v="0"/>
    <n v="84120"/>
    <x v="0"/>
    <x v="0"/>
    <s v="High Risk"/>
  </r>
  <r>
    <n v="15744368"/>
    <n v="633"/>
    <x v="1"/>
    <s v="Male"/>
    <x v="14"/>
    <n v="6"/>
    <n v="98308.51"/>
    <n v="1"/>
    <n v="1"/>
    <n v="1"/>
    <n v="132034.13"/>
    <x v="1"/>
    <n v="5"/>
    <n v="1967"/>
    <n v="1"/>
    <n v="43"/>
    <n v="0.2"/>
    <n v="9835"/>
    <x v="0"/>
    <x v="1"/>
    <s v="Medium Risk"/>
  </r>
  <r>
    <n v="15610594"/>
    <n v="644"/>
    <x v="0"/>
    <s v="Female"/>
    <x v="24"/>
    <n v="8"/>
    <n v="0"/>
    <n v="2"/>
    <n v="1"/>
    <n v="0"/>
    <n v="20968.88"/>
    <x v="1"/>
    <n v="7"/>
    <n v="1060"/>
    <n v="10"/>
    <n v="149"/>
    <n v="1"/>
    <n v="7420"/>
    <x v="0"/>
    <x v="1"/>
    <s v="High Risk"/>
  </r>
  <r>
    <n v="15756125"/>
    <n v="757"/>
    <x v="1"/>
    <s v="Male"/>
    <x v="4"/>
    <n v="5"/>
    <n v="140856.16"/>
    <n v="2"/>
    <n v="1"/>
    <n v="0"/>
    <n v="158735.1"/>
    <x v="1"/>
    <n v="24"/>
    <n v="3445"/>
    <n v="2"/>
    <n v="82"/>
    <n v="8.3333333333333329E-2"/>
    <n v="82680"/>
    <x v="0"/>
    <x v="2"/>
    <s v="High Risk"/>
  </r>
  <r>
    <n v="15623277"/>
    <n v="696"/>
    <x v="0"/>
    <s v="Female"/>
    <x v="33"/>
    <n v="8"/>
    <n v="0"/>
    <n v="2"/>
    <n v="1"/>
    <n v="1"/>
    <n v="196134.44"/>
    <x v="1"/>
    <n v="28"/>
    <n v="2579"/>
    <n v="0"/>
    <n v="133"/>
    <n v="0"/>
    <n v="72212"/>
    <x v="0"/>
    <x v="1"/>
    <s v="High Risk"/>
  </r>
  <r>
    <n v="15795954"/>
    <n v="746"/>
    <x v="0"/>
    <s v="Male"/>
    <x v="12"/>
    <n v="2"/>
    <n v="172274.01"/>
    <n v="1"/>
    <n v="1"/>
    <n v="0"/>
    <n v="22374.97"/>
    <x v="1"/>
    <n v="21"/>
    <n v="2389"/>
    <n v="7"/>
    <n v="68"/>
    <n v="0.33333333333333331"/>
    <n v="50169"/>
    <x v="0"/>
    <x v="0"/>
    <s v="High Risk"/>
  </r>
  <r>
    <n v="15671969"/>
    <n v="649"/>
    <x v="1"/>
    <s v="Male"/>
    <x v="18"/>
    <n v="8"/>
    <n v="0"/>
    <n v="2"/>
    <n v="1"/>
    <n v="0"/>
    <n v="161668.15"/>
    <x v="1"/>
    <n v="18"/>
    <n v="218"/>
    <n v="1"/>
    <n v="146"/>
    <n v="5.5555555555555552E-2"/>
    <n v="3924"/>
    <x v="1"/>
    <x v="1"/>
    <s v="High Risk"/>
  </r>
  <r>
    <n v="15791268"/>
    <n v="565"/>
    <x v="1"/>
    <s v="Male"/>
    <x v="16"/>
    <n v="0"/>
    <n v="122447.76"/>
    <n v="1"/>
    <n v="0"/>
    <n v="0"/>
    <n v="67339.34"/>
    <x v="1"/>
    <n v="19"/>
    <n v="4389"/>
    <n v="9"/>
    <n v="37"/>
    <n v="0.47368421052631576"/>
    <n v="83391"/>
    <x v="0"/>
    <x v="0"/>
    <s v="Medium Risk"/>
  </r>
  <r>
    <n v="15713655"/>
    <n v="720"/>
    <x v="0"/>
    <s v="Female"/>
    <x v="16"/>
    <n v="10"/>
    <n v="0"/>
    <n v="2"/>
    <n v="1"/>
    <n v="1"/>
    <n v="56229.72"/>
    <x v="0"/>
    <n v="10"/>
    <n v="708"/>
    <n v="1"/>
    <n v="98"/>
    <n v="0.1"/>
    <n v="7080"/>
    <x v="0"/>
    <x v="3"/>
    <s v="High Risk"/>
  </r>
  <r>
    <n v="15633930"/>
    <n v="648"/>
    <x v="1"/>
    <s v="Female"/>
    <x v="27"/>
    <n v="6"/>
    <n v="157559.59"/>
    <n v="2"/>
    <n v="1"/>
    <n v="0"/>
    <n v="140991.23000000001"/>
    <x v="0"/>
    <n v="3"/>
    <n v="3352"/>
    <n v="8"/>
    <n v="74"/>
    <n v="1"/>
    <n v="10056"/>
    <x v="2"/>
    <x v="1"/>
    <s v="High Risk"/>
  </r>
  <r>
    <n v="15712849"/>
    <n v="632"/>
    <x v="2"/>
    <s v="Male"/>
    <x v="1"/>
    <n v="3"/>
    <n v="126550.7"/>
    <n v="1"/>
    <n v="0"/>
    <n v="0"/>
    <n v="177644.52"/>
    <x v="0"/>
    <n v="28"/>
    <n v="3690"/>
    <n v="1"/>
    <n v="110"/>
    <n v="3.5714285714285712E-2"/>
    <n v="103320"/>
    <x v="0"/>
    <x v="2"/>
    <s v="High Risk"/>
  </r>
  <r>
    <n v="15639077"/>
    <n v="622"/>
    <x v="0"/>
    <s v="Female"/>
    <x v="33"/>
    <n v="2"/>
    <n v="158584.82"/>
    <n v="3"/>
    <n v="1"/>
    <n v="0"/>
    <n v="142342.54999999999"/>
    <x v="0"/>
    <n v="28"/>
    <n v="353"/>
    <n v="8"/>
    <n v="113"/>
    <n v="0.2857142857142857"/>
    <n v="9884"/>
    <x v="0"/>
    <x v="0"/>
    <s v="High Risk"/>
  </r>
  <r>
    <n v="15808784"/>
    <n v="835"/>
    <x v="0"/>
    <s v="Male"/>
    <x v="34"/>
    <n v="2"/>
    <n v="163569.60999999999"/>
    <n v="2"/>
    <n v="1"/>
    <n v="1"/>
    <n v="154559.28"/>
    <x v="1"/>
    <n v="11"/>
    <n v="3219"/>
    <n v="4"/>
    <n v="157"/>
    <n v="0.36363636363636365"/>
    <n v="35409"/>
    <x v="0"/>
    <x v="0"/>
    <s v="High Risk"/>
  </r>
  <r>
    <n v="15648577"/>
    <n v="493"/>
    <x v="0"/>
    <s v="Female"/>
    <x v="8"/>
    <n v="3"/>
    <n v="0"/>
    <n v="1"/>
    <n v="1"/>
    <n v="1"/>
    <n v="176570.28"/>
    <x v="0"/>
    <n v="22"/>
    <n v="139"/>
    <n v="6"/>
    <n v="8"/>
    <n v="0.27272727272727271"/>
    <n v="3058"/>
    <x v="0"/>
    <x v="2"/>
    <s v="Low Risk"/>
  </r>
  <r>
    <n v="15670345"/>
    <n v="785"/>
    <x v="2"/>
    <s v="Female"/>
    <x v="19"/>
    <n v="6"/>
    <n v="127211.45"/>
    <n v="1"/>
    <n v="0"/>
    <n v="0"/>
    <n v="191961.83"/>
    <x v="1"/>
    <n v="13"/>
    <n v="101"/>
    <n v="4"/>
    <n v="165"/>
    <n v="0.30769230769230771"/>
    <n v="1313"/>
    <x v="0"/>
    <x v="1"/>
    <s v="High Risk"/>
  </r>
  <r>
    <n v="15633112"/>
    <n v="681"/>
    <x v="2"/>
    <s v="Male"/>
    <x v="0"/>
    <n v="3"/>
    <n v="118199.97"/>
    <n v="2"/>
    <n v="1"/>
    <n v="0"/>
    <n v="9452.8799999999992"/>
    <x v="0"/>
    <n v="11"/>
    <n v="128"/>
    <n v="9"/>
    <n v="10"/>
    <n v="0.81818181818181823"/>
    <n v="1408"/>
    <x v="1"/>
    <x v="2"/>
    <s v="Low Risk"/>
  </r>
  <r>
    <n v="15714397"/>
    <n v="621"/>
    <x v="2"/>
    <s v="Female"/>
    <x v="33"/>
    <n v="2"/>
    <n v="101014.08"/>
    <n v="2"/>
    <n v="1"/>
    <n v="1"/>
    <n v="165257.31"/>
    <x v="1"/>
    <n v="14"/>
    <n v="3962"/>
    <n v="2"/>
    <n v="33"/>
    <n v="0.14285714285714285"/>
    <n v="55468"/>
    <x v="1"/>
    <x v="0"/>
    <s v="Medium Risk"/>
  </r>
  <r>
    <n v="15780038"/>
    <n v="756"/>
    <x v="1"/>
    <s v="Male"/>
    <x v="16"/>
    <n v="6"/>
    <n v="119208.85"/>
    <n v="1"/>
    <n v="1"/>
    <n v="0"/>
    <n v="169763.89"/>
    <x v="0"/>
    <n v="3"/>
    <n v="4584"/>
    <n v="8"/>
    <n v="77"/>
    <n v="1"/>
    <n v="13752"/>
    <x v="0"/>
    <x v="1"/>
    <s v="High Risk"/>
  </r>
  <r>
    <n v="15756305"/>
    <n v="515"/>
    <x v="0"/>
    <s v="Female"/>
    <x v="26"/>
    <n v="6"/>
    <n v="0"/>
    <n v="2"/>
    <n v="1"/>
    <n v="1"/>
    <n v="160663.10999999999"/>
    <x v="1"/>
    <n v="7"/>
    <n v="3684"/>
    <n v="2"/>
    <n v="87"/>
    <n v="0.2857142857142857"/>
    <n v="25788"/>
    <x v="0"/>
    <x v="1"/>
    <s v="High Risk"/>
  </r>
  <r>
    <n v="15578799"/>
    <n v="625"/>
    <x v="0"/>
    <s v="Female"/>
    <x v="14"/>
    <n v="10"/>
    <n v="53772.73"/>
    <n v="1"/>
    <n v="1"/>
    <n v="1"/>
    <n v="192072.1"/>
    <x v="0"/>
    <n v="9"/>
    <n v="4089"/>
    <n v="2"/>
    <n v="34"/>
    <n v="0.22222222222222221"/>
    <n v="36801"/>
    <x v="0"/>
    <x v="3"/>
    <s v="Medium Risk"/>
  </r>
  <r>
    <n v="15800326"/>
    <n v="717"/>
    <x v="1"/>
    <s v="Female"/>
    <x v="2"/>
    <n v="6"/>
    <n v="0"/>
    <n v="2"/>
    <n v="1"/>
    <n v="0"/>
    <n v="93275.61"/>
    <x v="1"/>
    <n v="2"/>
    <n v="2642"/>
    <n v="9"/>
    <n v="13"/>
    <n v="1"/>
    <n v="5284"/>
    <x v="0"/>
    <x v="1"/>
    <s v="Low Risk"/>
  </r>
  <r>
    <n v="15785485"/>
    <n v="595"/>
    <x v="2"/>
    <s v="Female"/>
    <x v="1"/>
    <n v="2"/>
    <n v="138878.81"/>
    <n v="1"/>
    <n v="0"/>
    <n v="1"/>
    <n v="112269.67"/>
    <x v="1"/>
    <n v="19"/>
    <n v="1424"/>
    <n v="10"/>
    <n v="84"/>
    <n v="0.52631578947368418"/>
    <n v="27056"/>
    <x v="2"/>
    <x v="0"/>
    <s v="High Risk"/>
  </r>
  <r>
    <n v="15783958"/>
    <n v="539"/>
    <x v="1"/>
    <s v="Female"/>
    <x v="24"/>
    <n v="1"/>
    <n v="130922.81"/>
    <n v="2"/>
    <n v="0"/>
    <n v="0"/>
    <n v="2186.83"/>
    <x v="1"/>
    <n v="25"/>
    <n v="244"/>
    <n v="10"/>
    <n v="28"/>
    <n v="0.4"/>
    <n v="6100"/>
    <x v="2"/>
    <x v="0"/>
    <s v="Low Risk"/>
  </r>
  <r>
    <n v="15727546"/>
    <n v="762"/>
    <x v="0"/>
    <s v="Male"/>
    <x v="12"/>
    <n v="9"/>
    <n v="0"/>
    <n v="2"/>
    <n v="1"/>
    <n v="1"/>
    <n v="43075.7"/>
    <x v="1"/>
    <n v="28"/>
    <n v="1122"/>
    <n v="5"/>
    <n v="55"/>
    <n v="0.17857142857142858"/>
    <n v="31416"/>
    <x v="0"/>
    <x v="3"/>
    <s v="Medium Risk"/>
  </r>
  <r>
    <n v="15739576"/>
    <n v="706"/>
    <x v="1"/>
    <s v="Male"/>
    <x v="43"/>
    <n v="8"/>
    <n v="0"/>
    <n v="2"/>
    <n v="1"/>
    <n v="1"/>
    <n v="12368.11"/>
    <x v="1"/>
    <n v="3"/>
    <n v="1665"/>
    <n v="4"/>
    <n v="132"/>
    <n v="1"/>
    <n v="4995"/>
    <x v="0"/>
    <x v="1"/>
    <s v="High Risk"/>
  </r>
  <r>
    <n v="15631333"/>
    <n v="677"/>
    <x v="1"/>
    <s v="Female"/>
    <x v="11"/>
    <n v="8"/>
    <n v="130866.19"/>
    <n v="1"/>
    <n v="1"/>
    <n v="0"/>
    <n v="42410.21"/>
    <x v="1"/>
    <n v="27"/>
    <n v="2815"/>
    <n v="10"/>
    <n v="61"/>
    <n v="0.37037037037037035"/>
    <n v="76005"/>
    <x v="0"/>
    <x v="1"/>
    <s v="High Risk"/>
  </r>
  <r>
    <n v="15604782"/>
    <n v="733"/>
    <x v="2"/>
    <s v="Female"/>
    <x v="19"/>
    <n v="7"/>
    <n v="187257.94"/>
    <n v="1"/>
    <n v="0"/>
    <n v="1"/>
    <n v="190430.81"/>
    <x v="1"/>
    <n v="20"/>
    <n v="3174"/>
    <n v="6"/>
    <n v="31"/>
    <n v="0.3"/>
    <n v="63480"/>
    <x v="0"/>
    <x v="1"/>
    <s v="Medium Risk"/>
  </r>
  <r>
    <n v="15589643"/>
    <n v="684"/>
    <x v="1"/>
    <s v="Female"/>
    <x v="1"/>
    <n v="7"/>
    <n v="0"/>
    <n v="1"/>
    <n v="1"/>
    <n v="1"/>
    <n v="138394.37"/>
    <x v="1"/>
    <n v="7"/>
    <n v="3862"/>
    <n v="9"/>
    <n v="59"/>
    <n v="1"/>
    <n v="27034"/>
    <x v="0"/>
    <x v="1"/>
    <s v="Medium Risk"/>
  </r>
  <r>
    <n v="15585533"/>
    <n v="679"/>
    <x v="0"/>
    <s v="Male"/>
    <x v="18"/>
    <n v="6"/>
    <n v="147733.64000000001"/>
    <n v="1"/>
    <n v="0"/>
    <n v="1"/>
    <n v="172501.38"/>
    <x v="1"/>
    <n v="2"/>
    <n v="630"/>
    <n v="0"/>
    <n v="8"/>
    <n v="0"/>
    <n v="1260"/>
    <x v="0"/>
    <x v="1"/>
    <s v="Low Risk"/>
  </r>
  <r>
    <n v="15681506"/>
    <n v="478"/>
    <x v="1"/>
    <s v="Male"/>
    <x v="3"/>
    <n v="1"/>
    <n v="0"/>
    <n v="2"/>
    <n v="1"/>
    <n v="1"/>
    <n v="197916.43"/>
    <x v="1"/>
    <n v="27"/>
    <n v="3401"/>
    <n v="8"/>
    <n v="97"/>
    <n v="0.29629629629629628"/>
    <n v="91827"/>
    <x v="0"/>
    <x v="0"/>
    <s v="High Risk"/>
  </r>
  <r>
    <n v="15630551"/>
    <n v="696"/>
    <x v="0"/>
    <s v="Male"/>
    <x v="19"/>
    <n v="2"/>
    <n v="163139.26999999999"/>
    <n v="1"/>
    <n v="1"/>
    <n v="1"/>
    <n v="7035.36"/>
    <x v="1"/>
    <n v="1"/>
    <n v="3021"/>
    <n v="9"/>
    <n v="157"/>
    <n v="1"/>
    <n v="3021"/>
    <x v="0"/>
    <x v="0"/>
    <s v="High Risk"/>
  </r>
  <r>
    <n v="15698349"/>
    <n v="686"/>
    <x v="1"/>
    <s v="Female"/>
    <x v="12"/>
    <n v="4"/>
    <n v="0"/>
    <n v="2"/>
    <n v="1"/>
    <n v="1"/>
    <n v="159676.54999999999"/>
    <x v="1"/>
    <n v="15"/>
    <n v="2264"/>
    <n v="0"/>
    <n v="140"/>
    <n v="0"/>
    <n v="33960"/>
    <x v="1"/>
    <x v="2"/>
    <s v="High Risk"/>
  </r>
  <r>
    <n v="15776631"/>
    <n v="466"/>
    <x v="0"/>
    <s v="Female"/>
    <x v="18"/>
    <n v="5"/>
    <n v="119540.15"/>
    <n v="1"/>
    <n v="0"/>
    <n v="1"/>
    <n v="80603.990000000005"/>
    <x v="1"/>
    <n v="15"/>
    <n v="915"/>
    <n v="2"/>
    <n v="74"/>
    <n v="0.13333333333333333"/>
    <n v="13725"/>
    <x v="1"/>
    <x v="2"/>
    <s v="High Risk"/>
  </r>
  <r>
    <n v="15762216"/>
    <n v="686"/>
    <x v="0"/>
    <s v="Female"/>
    <x v="1"/>
    <n v="4"/>
    <n v="129553.76"/>
    <n v="2"/>
    <n v="1"/>
    <n v="0"/>
    <n v="187599.8"/>
    <x v="1"/>
    <n v="6"/>
    <n v="857"/>
    <n v="7"/>
    <n v="45"/>
    <n v="1"/>
    <n v="5142"/>
    <x v="0"/>
    <x v="2"/>
    <s v="Medium Risk"/>
  </r>
  <r>
    <n v="15623927"/>
    <n v="576"/>
    <x v="0"/>
    <s v="Male"/>
    <x v="30"/>
    <n v="9"/>
    <n v="0"/>
    <n v="2"/>
    <n v="1"/>
    <n v="1"/>
    <n v="94450.97"/>
    <x v="1"/>
    <n v="25"/>
    <n v="4746"/>
    <n v="0"/>
    <n v="71"/>
    <n v="0"/>
    <n v="118650"/>
    <x v="1"/>
    <x v="3"/>
    <s v="High Risk"/>
  </r>
  <r>
    <n v="15681402"/>
    <n v="763"/>
    <x v="2"/>
    <s v="Female"/>
    <x v="22"/>
    <n v="1"/>
    <n v="66101.89"/>
    <n v="1"/>
    <n v="1"/>
    <n v="1"/>
    <n v="143981.26999999999"/>
    <x v="1"/>
    <n v="26"/>
    <n v="1222"/>
    <n v="2"/>
    <n v="13"/>
    <n v="7.6923076923076927E-2"/>
    <n v="31772"/>
    <x v="2"/>
    <x v="0"/>
    <s v="Low Risk"/>
  </r>
  <r>
    <n v="15586264"/>
    <n v="572"/>
    <x v="0"/>
    <s v="Male"/>
    <x v="3"/>
    <n v="2"/>
    <n v="140431.98000000001"/>
    <n v="1"/>
    <n v="1"/>
    <n v="0"/>
    <n v="26450.57"/>
    <x v="0"/>
    <n v="30"/>
    <n v="1084"/>
    <n v="1"/>
    <n v="148"/>
    <n v="3.3333333333333333E-2"/>
    <n v="32520"/>
    <x v="0"/>
    <x v="0"/>
    <s v="High Risk"/>
  </r>
  <r>
    <n v="15594685"/>
    <n v="757"/>
    <x v="0"/>
    <s v="Female"/>
    <x v="23"/>
    <n v="2"/>
    <n v="0"/>
    <n v="2"/>
    <n v="0"/>
    <n v="0"/>
    <n v="164482.92000000001"/>
    <x v="1"/>
    <n v="30"/>
    <n v="1126"/>
    <n v="4"/>
    <n v="29"/>
    <n v="0.13333333333333333"/>
    <n v="33780"/>
    <x v="0"/>
    <x v="0"/>
    <s v="Low Risk"/>
  </r>
  <r>
    <n v="15812945"/>
    <n v="582"/>
    <x v="0"/>
    <s v="Female"/>
    <x v="6"/>
    <n v="0"/>
    <n v="0"/>
    <n v="1"/>
    <n v="1"/>
    <n v="1"/>
    <n v="84012.81"/>
    <x v="1"/>
    <n v="9"/>
    <n v="3967"/>
    <n v="7"/>
    <n v="57"/>
    <n v="0.77777777777777779"/>
    <n v="35703"/>
    <x v="0"/>
    <x v="0"/>
    <s v="Medium Risk"/>
  </r>
  <r>
    <n v="15734628"/>
    <n v="623"/>
    <x v="0"/>
    <s v="Female"/>
    <x v="12"/>
    <n v="5"/>
    <n v="0"/>
    <n v="2"/>
    <n v="1"/>
    <n v="0"/>
    <n v="101192.08"/>
    <x v="1"/>
    <n v="4"/>
    <n v="3277"/>
    <n v="0"/>
    <n v="165"/>
    <n v="0"/>
    <n v="13108"/>
    <x v="1"/>
    <x v="2"/>
    <s v="High Risk"/>
  </r>
  <r>
    <n v="15629323"/>
    <n v="617"/>
    <x v="2"/>
    <s v="Female"/>
    <x v="24"/>
    <n v="4"/>
    <n v="116471.43"/>
    <n v="2"/>
    <n v="1"/>
    <n v="0"/>
    <n v="175324.74"/>
    <x v="0"/>
    <n v="1"/>
    <n v="822"/>
    <n v="8"/>
    <n v="171"/>
    <n v="1"/>
    <n v="822"/>
    <x v="0"/>
    <x v="2"/>
    <s v="High Risk"/>
  </r>
  <r>
    <n v="15666823"/>
    <n v="425"/>
    <x v="0"/>
    <s v="Male"/>
    <x v="2"/>
    <n v="4"/>
    <n v="0"/>
    <n v="2"/>
    <n v="1"/>
    <n v="0"/>
    <n v="197226.32"/>
    <x v="1"/>
    <n v="21"/>
    <n v="203"/>
    <n v="1"/>
    <n v="116"/>
    <n v="4.7619047619047616E-2"/>
    <n v="4263"/>
    <x v="0"/>
    <x v="2"/>
    <s v="High Risk"/>
  </r>
  <r>
    <n v="15777553"/>
    <n v="659"/>
    <x v="0"/>
    <s v="Female"/>
    <x v="27"/>
    <n v="9"/>
    <n v="123785.24"/>
    <n v="1"/>
    <n v="1"/>
    <n v="0"/>
    <n v="99504.03"/>
    <x v="0"/>
    <n v="20"/>
    <n v="3308"/>
    <n v="9"/>
    <n v="176"/>
    <n v="0.45"/>
    <n v="66160"/>
    <x v="2"/>
    <x v="3"/>
    <s v="High Risk"/>
  </r>
  <r>
    <n v="15613097"/>
    <n v="605"/>
    <x v="0"/>
    <s v="Female"/>
    <x v="19"/>
    <n v="4"/>
    <n v="0"/>
    <n v="2"/>
    <n v="0"/>
    <n v="1"/>
    <n v="83700.66"/>
    <x v="1"/>
    <n v="15"/>
    <n v="4881"/>
    <n v="5"/>
    <n v="54"/>
    <n v="0.33333333333333331"/>
    <n v="73215"/>
    <x v="1"/>
    <x v="2"/>
    <s v="Medium Risk"/>
  </r>
  <r>
    <n v="15622217"/>
    <n v="538"/>
    <x v="0"/>
    <s v="Female"/>
    <x v="16"/>
    <n v="8"/>
    <n v="88758.95"/>
    <n v="2"/>
    <n v="0"/>
    <n v="0"/>
    <n v="28226.15"/>
    <x v="0"/>
    <n v="12"/>
    <n v="2032"/>
    <n v="4"/>
    <n v="107"/>
    <n v="0.33333333333333331"/>
    <n v="24384"/>
    <x v="2"/>
    <x v="1"/>
    <s v="High Risk"/>
  </r>
  <r>
    <n v="15703588"/>
    <n v="665"/>
    <x v="2"/>
    <s v="Male"/>
    <x v="11"/>
    <n v="5"/>
    <n v="153611.82999999999"/>
    <n v="2"/>
    <n v="1"/>
    <n v="0"/>
    <n v="35321.65"/>
    <x v="1"/>
    <n v="6"/>
    <n v="1035"/>
    <n v="3"/>
    <n v="100"/>
    <n v="0.5"/>
    <n v="6210"/>
    <x v="1"/>
    <x v="2"/>
    <s v="High Risk"/>
  </r>
  <r>
    <n v="15570835"/>
    <n v="491"/>
    <x v="2"/>
    <s v="Female"/>
    <x v="38"/>
    <n v="4"/>
    <n v="112044.72"/>
    <n v="1"/>
    <n v="1"/>
    <n v="1"/>
    <n v="41229.730000000003"/>
    <x v="0"/>
    <n v="21"/>
    <n v="4138"/>
    <n v="4"/>
    <n v="140"/>
    <n v="0.19047619047619047"/>
    <n v="86898"/>
    <x v="1"/>
    <x v="2"/>
    <s v="High Risk"/>
  </r>
  <r>
    <n v="15679299"/>
    <n v="726"/>
    <x v="1"/>
    <s v="Female"/>
    <x v="7"/>
    <n v="7"/>
    <n v="123826.07"/>
    <n v="1"/>
    <n v="0"/>
    <n v="1"/>
    <n v="78970.58"/>
    <x v="1"/>
    <n v="20"/>
    <n v="3619"/>
    <n v="2"/>
    <n v="92"/>
    <n v="0.1"/>
    <n v="72380"/>
    <x v="1"/>
    <x v="1"/>
    <s v="High Risk"/>
  </r>
  <r>
    <n v="15808044"/>
    <n v="580"/>
    <x v="0"/>
    <s v="Female"/>
    <x v="35"/>
    <n v="9"/>
    <n v="106804.26"/>
    <n v="3"/>
    <n v="1"/>
    <n v="0"/>
    <n v="107890.69"/>
    <x v="0"/>
    <n v="4"/>
    <n v="1327"/>
    <n v="3"/>
    <n v="72"/>
    <n v="0.75"/>
    <n v="5308"/>
    <x v="0"/>
    <x v="3"/>
    <s v="High Risk"/>
  </r>
  <r>
    <n v="15579208"/>
    <n v="550"/>
    <x v="0"/>
    <s v="Female"/>
    <x v="36"/>
    <n v="6"/>
    <n v="0"/>
    <n v="2"/>
    <n v="1"/>
    <n v="1"/>
    <n v="191870.28"/>
    <x v="1"/>
    <n v="30"/>
    <n v="1690"/>
    <n v="4"/>
    <n v="60"/>
    <n v="0.13333333333333333"/>
    <n v="50700"/>
    <x v="0"/>
    <x v="1"/>
    <s v="Medium Risk"/>
  </r>
  <r>
    <n v="15684951"/>
    <n v="542"/>
    <x v="0"/>
    <s v="Female"/>
    <x v="49"/>
    <n v="2"/>
    <n v="68892.77"/>
    <n v="2"/>
    <n v="1"/>
    <n v="0"/>
    <n v="7905.06"/>
    <x v="0"/>
    <n v="20"/>
    <n v="4569"/>
    <n v="3"/>
    <n v="8"/>
    <n v="0.15"/>
    <n v="91380"/>
    <x v="0"/>
    <x v="0"/>
    <s v="Low Risk"/>
  </r>
  <r>
    <n v="15667620"/>
    <n v="732"/>
    <x v="0"/>
    <s v="Female"/>
    <x v="3"/>
    <n v="6"/>
    <n v="0"/>
    <n v="2"/>
    <n v="1"/>
    <n v="0"/>
    <n v="65731.53"/>
    <x v="1"/>
    <n v="12"/>
    <n v="815"/>
    <n v="3"/>
    <n v="82"/>
    <n v="0.25"/>
    <n v="9780"/>
    <x v="0"/>
    <x v="1"/>
    <s v="High Risk"/>
  </r>
  <r>
    <n v="15582960"/>
    <n v="473"/>
    <x v="0"/>
    <s v="Female"/>
    <x v="19"/>
    <n v="5"/>
    <n v="125827.43"/>
    <n v="1"/>
    <n v="0"/>
    <n v="1"/>
    <n v="145698.73000000001"/>
    <x v="1"/>
    <n v="8"/>
    <n v="1331"/>
    <n v="2"/>
    <n v="37"/>
    <n v="0.25"/>
    <n v="10648"/>
    <x v="0"/>
    <x v="2"/>
    <s v="Medium Risk"/>
  </r>
  <r>
    <n v="15590730"/>
    <n v="745"/>
    <x v="1"/>
    <s v="Male"/>
    <x v="10"/>
    <n v="9"/>
    <n v="0"/>
    <n v="2"/>
    <n v="1"/>
    <n v="0"/>
    <n v="50046.25"/>
    <x v="1"/>
    <n v="28"/>
    <n v="3306"/>
    <n v="9"/>
    <n v="145"/>
    <n v="0.32142857142857145"/>
    <n v="92568"/>
    <x v="0"/>
    <x v="3"/>
    <s v="High Risk"/>
  </r>
  <r>
    <n v="15763747"/>
    <n v="732"/>
    <x v="0"/>
    <s v="Male"/>
    <x v="18"/>
    <n v="7"/>
    <n v="0"/>
    <n v="2"/>
    <n v="1"/>
    <n v="1"/>
    <n v="60830.239999999998"/>
    <x v="1"/>
    <n v="5"/>
    <n v="4426"/>
    <n v="1"/>
    <n v="110"/>
    <n v="0.2"/>
    <n v="22130"/>
    <x v="1"/>
    <x v="1"/>
    <s v="High Risk"/>
  </r>
  <r>
    <n v="15778320"/>
    <n v="848"/>
    <x v="2"/>
    <s v="Female"/>
    <x v="20"/>
    <n v="5"/>
    <n v="148495.64000000001"/>
    <n v="1"/>
    <n v="0"/>
    <n v="0"/>
    <n v="158853.98000000001"/>
    <x v="1"/>
    <n v="6"/>
    <n v="385"/>
    <n v="5"/>
    <n v="121"/>
    <n v="0.83333333333333337"/>
    <n v="2310"/>
    <x v="0"/>
    <x v="2"/>
    <s v="High Risk"/>
  </r>
  <r>
    <n v="15642787"/>
    <n v="572"/>
    <x v="0"/>
    <s v="Male"/>
    <x v="24"/>
    <n v="1"/>
    <n v="133043.66"/>
    <n v="1"/>
    <n v="0"/>
    <n v="0"/>
    <n v="111243.09"/>
    <x v="1"/>
    <n v="18"/>
    <n v="2014"/>
    <n v="8"/>
    <n v="161"/>
    <n v="0.44444444444444442"/>
    <n v="36252"/>
    <x v="1"/>
    <x v="0"/>
    <s v="High Risk"/>
  </r>
  <r>
    <n v="15624633"/>
    <n v="702"/>
    <x v="0"/>
    <s v="Male"/>
    <x v="13"/>
    <n v="9"/>
    <n v="74989.58"/>
    <n v="1"/>
    <n v="1"/>
    <n v="1"/>
    <n v="171014.69"/>
    <x v="1"/>
    <n v="5"/>
    <n v="3808"/>
    <n v="7"/>
    <n v="92"/>
    <n v="1"/>
    <n v="19040"/>
    <x v="0"/>
    <x v="3"/>
    <s v="High Risk"/>
  </r>
  <r>
    <n v="15766765"/>
    <n v="664"/>
    <x v="2"/>
    <s v="Male"/>
    <x v="2"/>
    <n v="7"/>
    <n v="60263.23"/>
    <n v="1"/>
    <n v="1"/>
    <n v="0"/>
    <n v="170835.32"/>
    <x v="1"/>
    <n v="4"/>
    <n v="3885"/>
    <n v="6"/>
    <n v="27"/>
    <n v="1"/>
    <n v="15540"/>
    <x v="2"/>
    <x v="1"/>
    <s v="Low Risk"/>
  </r>
  <r>
    <n v="15783615"/>
    <n v="630"/>
    <x v="2"/>
    <s v="Male"/>
    <x v="5"/>
    <n v="3"/>
    <n v="129370.91"/>
    <n v="4"/>
    <n v="1"/>
    <n v="1"/>
    <n v="47775.34"/>
    <x v="0"/>
    <n v="1"/>
    <n v="1829"/>
    <n v="8"/>
    <n v="90"/>
    <n v="1"/>
    <n v="1829"/>
    <x v="0"/>
    <x v="2"/>
    <s v="High Risk"/>
  </r>
  <r>
    <n v="15640161"/>
    <n v="618"/>
    <x v="2"/>
    <s v="Male"/>
    <x v="4"/>
    <n v="5"/>
    <n v="157955.82999999999"/>
    <n v="2"/>
    <n v="0"/>
    <n v="0"/>
    <n v="139297.71"/>
    <x v="1"/>
    <n v="1"/>
    <n v="1803"/>
    <n v="3"/>
    <n v="21"/>
    <n v="1"/>
    <n v="1803"/>
    <x v="1"/>
    <x v="2"/>
    <s v="Low Risk"/>
  </r>
  <r>
    <n v="15619889"/>
    <n v="556"/>
    <x v="0"/>
    <s v="Male"/>
    <x v="28"/>
    <n v="4"/>
    <n v="0"/>
    <n v="1"/>
    <n v="1"/>
    <n v="0"/>
    <n v="195167.38"/>
    <x v="1"/>
    <n v="30"/>
    <n v="4976"/>
    <n v="2"/>
    <n v="114"/>
    <n v="6.6666666666666666E-2"/>
    <n v="149280"/>
    <x v="1"/>
    <x v="2"/>
    <s v="High Risk"/>
  </r>
  <r>
    <n v="15579166"/>
    <n v="619"/>
    <x v="0"/>
    <s v="Female"/>
    <x v="33"/>
    <n v="7"/>
    <n v="70729.17"/>
    <n v="1"/>
    <n v="1"/>
    <n v="1"/>
    <n v="160948.87"/>
    <x v="1"/>
    <n v="26"/>
    <n v="1596"/>
    <n v="8"/>
    <n v="135"/>
    <n v="0.30769230769230771"/>
    <n v="41496"/>
    <x v="2"/>
    <x v="1"/>
    <s v="High Risk"/>
  </r>
  <r>
    <n v="15789097"/>
    <n v="644"/>
    <x v="0"/>
    <s v="Male"/>
    <x v="36"/>
    <n v="8"/>
    <n v="0"/>
    <n v="2"/>
    <n v="0"/>
    <n v="1"/>
    <n v="44965.54"/>
    <x v="0"/>
    <n v="11"/>
    <n v="4041"/>
    <n v="8"/>
    <n v="66"/>
    <n v="0.72727272727272729"/>
    <n v="44451"/>
    <x v="2"/>
    <x v="1"/>
    <s v="High Risk"/>
  </r>
  <r>
    <n v="15674880"/>
    <n v="658"/>
    <x v="1"/>
    <s v="Male"/>
    <x v="5"/>
    <n v="2"/>
    <n v="0"/>
    <n v="2"/>
    <n v="1"/>
    <n v="0"/>
    <n v="52137.73"/>
    <x v="1"/>
    <n v="13"/>
    <n v="1136"/>
    <n v="2"/>
    <n v="156"/>
    <n v="0.15384615384615385"/>
    <n v="14768"/>
    <x v="1"/>
    <x v="0"/>
    <s v="High Risk"/>
  </r>
  <r>
    <n v="15778157"/>
    <n v="598"/>
    <x v="1"/>
    <s v="Male"/>
    <x v="7"/>
    <n v="8"/>
    <n v="90721.52"/>
    <n v="2"/>
    <n v="1"/>
    <n v="0"/>
    <n v="109296.18"/>
    <x v="1"/>
    <n v="25"/>
    <n v="4196"/>
    <n v="8"/>
    <n v="20"/>
    <n v="0.32"/>
    <n v="104900"/>
    <x v="0"/>
    <x v="1"/>
    <s v="Low Risk"/>
  </r>
  <r>
    <n v="15779064"/>
    <n v="677"/>
    <x v="0"/>
    <s v="Male"/>
    <x v="7"/>
    <n v="2"/>
    <n v="0"/>
    <n v="2"/>
    <n v="1"/>
    <n v="1"/>
    <n v="20092.89"/>
    <x v="1"/>
    <n v="9"/>
    <n v="4156"/>
    <n v="4"/>
    <n v="112"/>
    <n v="0.44444444444444442"/>
    <n v="37404"/>
    <x v="0"/>
    <x v="0"/>
    <s v="High Risk"/>
  </r>
  <r>
    <n v="15801265"/>
    <n v="689"/>
    <x v="1"/>
    <s v="Female"/>
    <x v="13"/>
    <n v="0"/>
    <n v="57784.22"/>
    <n v="1"/>
    <n v="1"/>
    <n v="0"/>
    <n v="197804"/>
    <x v="0"/>
    <n v="13"/>
    <n v="4874"/>
    <n v="9"/>
    <n v="122"/>
    <n v="0.69230769230769229"/>
    <n v="63362"/>
    <x v="1"/>
    <x v="0"/>
    <s v="High Risk"/>
  </r>
  <r>
    <n v="15589204"/>
    <n v="591"/>
    <x v="0"/>
    <s v="Male"/>
    <x v="19"/>
    <n v="9"/>
    <n v="131765.72"/>
    <n v="1"/>
    <n v="1"/>
    <n v="0"/>
    <n v="118782.06"/>
    <x v="1"/>
    <n v="18"/>
    <n v="2631"/>
    <n v="8"/>
    <n v="107"/>
    <n v="0.44444444444444442"/>
    <n v="47358"/>
    <x v="0"/>
    <x v="3"/>
    <s v="High Risk"/>
  </r>
  <r>
    <n v="15664543"/>
    <n v="699"/>
    <x v="0"/>
    <s v="Male"/>
    <x v="20"/>
    <n v="7"/>
    <n v="0"/>
    <n v="1"/>
    <n v="0"/>
    <n v="1"/>
    <n v="152876.13"/>
    <x v="0"/>
    <n v="26"/>
    <n v="3627"/>
    <n v="5"/>
    <n v="73"/>
    <n v="0.19230769230769232"/>
    <n v="94302"/>
    <x v="1"/>
    <x v="1"/>
    <s v="High Risk"/>
  </r>
  <r>
    <n v="15582714"/>
    <n v="749"/>
    <x v="2"/>
    <s v="Male"/>
    <x v="40"/>
    <n v="9"/>
    <n v="110022.74"/>
    <n v="1"/>
    <n v="0"/>
    <n v="1"/>
    <n v="135655.29"/>
    <x v="0"/>
    <n v="26"/>
    <n v="2966"/>
    <n v="9"/>
    <n v="73"/>
    <n v="0.34615384615384615"/>
    <n v="77116"/>
    <x v="2"/>
    <x v="3"/>
    <s v="High Risk"/>
  </r>
  <r>
    <n v="15797595"/>
    <n v="709"/>
    <x v="0"/>
    <s v="Female"/>
    <x v="20"/>
    <n v="9"/>
    <n v="131569.63"/>
    <n v="1"/>
    <n v="1"/>
    <n v="1"/>
    <n v="103970.58"/>
    <x v="1"/>
    <n v="17"/>
    <n v="2567"/>
    <n v="2"/>
    <n v="111"/>
    <n v="0.11764705882352941"/>
    <n v="43639"/>
    <x v="1"/>
    <x v="3"/>
    <s v="High Risk"/>
  </r>
  <r>
    <n v="15614034"/>
    <n v="607"/>
    <x v="2"/>
    <s v="Male"/>
    <x v="22"/>
    <n v="2"/>
    <n v="164523.5"/>
    <n v="2"/>
    <n v="1"/>
    <n v="1"/>
    <n v="35786.76"/>
    <x v="1"/>
    <n v="26"/>
    <n v="4836"/>
    <n v="4"/>
    <n v="75"/>
    <n v="0.15384615384615385"/>
    <n v="125736"/>
    <x v="1"/>
    <x v="0"/>
    <s v="High Risk"/>
  </r>
  <r>
    <n v="15763171"/>
    <n v="650"/>
    <x v="2"/>
    <s v="Female"/>
    <x v="11"/>
    <n v="2"/>
    <n v="114330.95"/>
    <n v="1"/>
    <n v="1"/>
    <n v="1"/>
    <n v="25325.07"/>
    <x v="1"/>
    <n v="18"/>
    <n v="2214"/>
    <n v="9"/>
    <n v="111"/>
    <n v="0.5"/>
    <n v="39852"/>
    <x v="1"/>
    <x v="0"/>
    <s v="High Risk"/>
  </r>
  <r>
    <n v="15647266"/>
    <n v="651"/>
    <x v="1"/>
    <s v="Female"/>
    <x v="13"/>
    <n v="10"/>
    <n v="135923.16"/>
    <n v="1"/>
    <n v="1"/>
    <n v="0"/>
    <n v="18732.84"/>
    <x v="1"/>
    <n v="18"/>
    <n v="4628"/>
    <n v="1"/>
    <n v="47"/>
    <n v="5.5555555555555552E-2"/>
    <n v="83304"/>
    <x v="1"/>
    <x v="3"/>
    <s v="Medium Risk"/>
  </r>
  <r>
    <n v="15757577"/>
    <n v="676"/>
    <x v="0"/>
    <s v="Female"/>
    <x v="22"/>
    <n v="8"/>
    <n v="0"/>
    <n v="2"/>
    <n v="1"/>
    <n v="1"/>
    <n v="118522.73"/>
    <x v="1"/>
    <n v="9"/>
    <n v="2634"/>
    <n v="0"/>
    <n v="139"/>
    <n v="0"/>
    <n v="23706"/>
    <x v="0"/>
    <x v="1"/>
    <s v="High Risk"/>
  </r>
  <r>
    <n v="15736656"/>
    <n v="723"/>
    <x v="0"/>
    <s v="Female"/>
    <x v="23"/>
    <n v="4"/>
    <n v="0"/>
    <n v="2"/>
    <n v="0"/>
    <n v="1"/>
    <n v="89972.25"/>
    <x v="1"/>
    <n v="13"/>
    <n v="3364"/>
    <n v="2"/>
    <n v="177"/>
    <n v="0.15384615384615385"/>
    <n v="43732"/>
    <x v="2"/>
    <x v="2"/>
    <s v="High Risk"/>
  </r>
  <r>
    <n v="15635078"/>
    <n v="714"/>
    <x v="1"/>
    <s v="Male"/>
    <x v="13"/>
    <n v="0"/>
    <n v="124693.48"/>
    <n v="1"/>
    <n v="0"/>
    <n v="1"/>
    <n v="187194.15"/>
    <x v="1"/>
    <n v="21"/>
    <n v="2480"/>
    <n v="8"/>
    <n v="103"/>
    <n v="0.38095238095238093"/>
    <n v="52080"/>
    <x v="0"/>
    <x v="0"/>
    <s v="High Risk"/>
  </r>
  <r>
    <n v="15680141"/>
    <n v="759"/>
    <x v="1"/>
    <s v="Female"/>
    <x v="12"/>
    <n v="7"/>
    <n v="147936.42000000001"/>
    <n v="1"/>
    <n v="1"/>
    <n v="1"/>
    <n v="106785.7"/>
    <x v="1"/>
    <n v="1"/>
    <n v="2336"/>
    <n v="0"/>
    <n v="35"/>
    <n v="0"/>
    <n v="2336"/>
    <x v="1"/>
    <x v="1"/>
    <s v="Medium Risk"/>
  </r>
  <r>
    <n v="15576945"/>
    <n v="582"/>
    <x v="0"/>
    <s v="Male"/>
    <x v="6"/>
    <n v="0"/>
    <n v="0"/>
    <n v="1"/>
    <n v="1"/>
    <n v="0"/>
    <n v="142516.35"/>
    <x v="1"/>
    <n v="8"/>
    <n v="3419"/>
    <n v="1"/>
    <n v="126"/>
    <n v="0.125"/>
    <n v="27352"/>
    <x v="0"/>
    <x v="0"/>
    <s v="High Risk"/>
  </r>
  <r>
    <n v="15602034"/>
    <n v="697"/>
    <x v="0"/>
    <s v="Female"/>
    <x v="10"/>
    <n v="2"/>
    <n v="126558.92"/>
    <n v="1"/>
    <n v="1"/>
    <n v="0"/>
    <n v="73334.429999999993"/>
    <x v="1"/>
    <n v="5"/>
    <n v="1825"/>
    <n v="1"/>
    <n v="138"/>
    <n v="0.2"/>
    <n v="9125"/>
    <x v="1"/>
    <x v="0"/>
    <s v="High Risk"/>
  </r>
  <r>
    <n v="15732020"/>
    <n v="610"/>
    <x v="2"/>
    <s v="Male"/>
    <x v="38"/>
    <n v="6"/>
    <n v="106938.11"/>
    <n v="2"/>
    <n v="0"/>
    <n v="1"/>
    <n v="186612.47"/>
    <x v="1"/>
    <n v="20"/>
    <n v="4669"/>
    <n v="5"/>
    <n v="26"/>
    <n v="0.25"/>
    <n v="93380"/>
    <x v="0"/>
    <x v="1"/>
    <s v="Low Risk"/>
  </r>
  <r>
    <n v="15611029"/>
    <n v="488"/>
    <x v="2"/>
    <s v="Female"/>
    <x v="19"/>
    <n v="4"/>
    <n v="140002.35"/>
    <n v="1"/>
    <n v="1"/>
    <n v="0"/>
    <n v="123613.81"/>
    <x v="1"/>
    <n v="26"/>
    <n v="717"/>
    <n v="3"/>
    <n v="3"/>
    <n v="0.11538461538461539"/>
    <n v="18642"/>
    <x v="2"/>
    <x v="2"/>
    <s v="Low Risk"/>
  </r>
  <r>
    <n v="15621210"/>
    <n v="599"/>
    <x v="2"/>
    <s v="Male"/>
    <x v="17"/>
    <n v="9"/>
    <n v="123444.72"/>
    <n v="1"/>
    <n v="1"/>
    <n v="1"/>
    <n v="31368.080000000002"/>
    <x v="0"/>
    <n v="21"/>
    <n v="4866"/>
    <n v="4"/>
    <n v="163"/>
    <n v="0.19047619047619047"/>
    <n v="102186"/>
    <x v="1"/>
    <x v="3"/>
    <s v="High Risk"/>
  </r>
  <r>
    <n v="15569222"/>
    <n v="781"/>
    <x v="0"/>
    <s v="Male"/>
    <x v="15"/>
    <n v="6"/>
    <n v="147107.91"/>
    <n v="1"/>
    <n v="1"/>
    <n v="1"/>
    <n v="40066.949999999997"/>
    <x v="1"/>
    <n v="3"/>
    <n v="3369"/>
    <n v="1"/>
    <n v="6"/>
    <n v="0.33333333333333331"/>
    <n v="10107"/>
    <x v="0"/>
    <x v="1"/>
    <s v="Low Risk"/>
  </r>
  <r>
    <n v="15664639"/>
    <n v="645"/>
    <x v="0"/>
    <s v="Male"/>
    <x v="25"/>
    <n v="9"/>
    <n v="128514.84"/>
    <n v="1"/>
    <n v="0"/>
    <n v="0"/>
    <n v="175969.19"/>
    <x v="1"/>
    <n v="21"/>
    <n v="3700"/>
    <n v="0"/>
    <n v="8"/>
    <n v="0"/>
    <n v="77700"/>
    <x v="2"/>
    <x v="3"/>
    <s v="Low Risk"/>
  </r>
  <r>
    <n v="15724223"/>
    <n v="545"/>
    <x v="0"/>
    <s v="Female"/>
    <x v="30"/>
    <n v="5"/>
    <n v="0"/>
    <n v="1"/>
    <n v="0"/>
    <n v="0"/>
    <n v="10034.77"/>
    <x v="0"/>
    <n v="24"/>
    <n v="3495"/>
    <n v="2"/>
    <n v="30"/>
    <n v="8.3333333333333329E-2"/>
    <n v="83880"/>
    <x v="0"/>
    <x v="2"/>
    <s v="Low Risk"/>
  </r>
  <r>
    <n v="15644621"/>
    <n v="597"/>
    <x v="2"/>
    <s v="Female"/>
    <x v="20"/>
    <n v="9"/>
    <n v="106756.01"/>
    <n v="2"/>
    <n v="1"/>
    <n v="0"/>
    <n v="151167.94"/>
    <x v="1"/>
    <n v="2"/>
    <n v="565"/>
    <n v="8"/>
    <n v="82"/>
    <n v="1"/>
    <n v="1130"/>
    <x v="1"/>
    <x v="3"/>
    <s v="High Risk"/>
  </r>
  <r>
    <n v="15756056"/>
    <n v="561"/>
    <x v="1"/>
    <s v="Female"/>
    <x v="34"/>
    <n v="3"/>
    <n v="0"/>
    <n v="2"/>
    <n v="1"/>
    <n v="0"/>
    <n v="191387.76"/>
    <x v="1"/>
    <n v="17"/>
    <n v="817"/>
    <n v="10"/>
    <n v="6"/>
    <n v="0.58823529411764708"/>
    <n v="13889"/>
    <x v="0"/>
    <x v="2"/>
    <s v="Low Risk"/>
  </r>
  <r>
    <n v="15700353"/>
    <n v="662"/>
    <x v="0"/>
    <s v="Female"/>
    <x v="24"/>
    <n v="6"/>
    <n v="0"/>
    <n v="2"/>
    <n v="1"/>
    <n v="0"/>
    <n v="51229.17"/>
    <x v="1"/>
    <n v="24"/>
    <n v="4823"/>
    <n v="0"/>
    <n v="131"/>
    <n v="0"/>
    <n v="115752"/>
    <x v="0"/>
    <x v="1"/>
    <s v="High Risk"/>
  </r>
  <r>
    <n v="15624388"/>
    <n v="649"/>
    <x v="2"/>
    <s v="Female"/>
    <x v="5"/>
    <n v="5"/>
    <n v="155393.32"/>
    <n v="1"/>
    <n v="1"/>
    <n v="1"/>
    <n v="87351.42"/>
    <x v="0"/>
    <n v="1"/>
    <n v="4140"/>
    <n v="3"/>
    <n v="23"/>
    <n v="1"/>
    <n v="4140"/>
    <x v="0"/>
    <x v="2"/>
    <s v="Low Risk"/>
  </r>
  <r>
    <n v="15627212"/>
    <n v="630"/>
    <x v="0"/>
    <s v="Female"/>
    <x v="18"/>
    <n v="2"/>
    <n v="110414.48"/>
    <n v="1"/>
    <n v="1"/>
    <n v="1"/>
    <n v="48984.95"/>
    <x v="1"/>
    <n v="15"/>
    <n v="4887"/>
    <n v="2"/>
    <n v="117"/>
    <n v="0.13333333333333333"/>
    <n v="73305"/>
    <x v="0"/>
    <x v="0"/>
    <s v="High Risk"/>
  </r>
  <r>
    <n v="15648005"/>
    <n v="672"/>
    <x v="1"/>
    <s v="Male"/>
    <x v="19"/>
    <n v="2"/>
    <n v="0"/>
    <n v="2"/>
    <n v="1"/>
    <n v="1"/>
    <n v="182738"/>
    <x v="1"/>
    <n v="12"/>
    <n v="1222"/>
    <n v="0"/>
    <n v="51"/>
    <n v="0"/>
    <n v="14664"/>
    <x v="1"/>
    <x v="0"/>
    <s v="Medium Risk"/>
  </r>
  <r>
    <n v="15681446"/>
    <n v="636"/>
    <x v="2"/>
    <s v="Female"/>
    <x v="24"/>
    <n v="9"/>
    <n v="157098.51999999999"/>
    <n v="1"/>
    <n v="1"/>
    <n v="1"/>
    <n v="153535.26999999999"/>
    <x v="1"/>
    <n v="8"/>
    <n v="4650"/>
    <n v="2"/>
    <n v="136"/>
    <n v="0.25"/>
    <n v="37200"/>
    <x v="0"/>
    <x v="3"/>
    <s v="High Risk"/>
  </r>
  <r>
    <n v="15775888"/>
    <n v="593"/>
    <x v="2"/>
    <s v="Female"/>
    <x v="16"/>
    <n v="5"/>
    <n v="85626.6"/>
    <n v="1"/>
    <n v="1"/>
    <n v="1"/>
    <n v="125079.65"/>
    <x v="1"/>
    <n v="26"/>
    <n v="3287"/>
    <n v="9"/>
    <n v="179"/>
    <n v="0.34615384615384615"/>
    <n v="85462"/>
    <x v="1"/>
    <x v="2"/>
    <s v="High Risk"/>
  </r>
  <r>
    <n v="15749019"/>
    <n v="545"/>
    <x v="2"/>
    <s v="Male"/>
    <x v="13"/>
    <n v="6"/>
    <n v="93796.42"/>
    <n v="2"/>
    <n v="1"/>
    <n v="1"/>
    <n v="162321.26"/>
    <x v="1"/>
    <n v="25"/>
    <n v="457"/>
    <n v="8"/>
    <n v="70"/>
    <n v="0.32"/>
    <n v="11425"/>
    <x v="2"/>
    <x v="1"/>
    <s v="High Risk"/>
  </r>
  <r>
    <n v="15709928"/>
    <n v="567"/>
    <x v="1"/>
    <s v="Female"/>
    <x v="1"/>
    <n v="1"/>
    <n v="0"/>
    <n v="2"/>
    <n v="1"/>
    <n v="0"/>
    <n v="3414.72"/>
    <x v="1"/>
    <n v="10"/>
    <n v="3513"/>
    <n v="0"/>
    <n v="64"/>
    <n v="0"/>
    <n v="35130"/>
    <x v="2"/>
    <x v="0"/>
    <s v="High Risk"/>
  </r>
  <r>
    <n v="15784676"/>
    <n v="583"/>
    <x v="0"/>
    <s v="Male"/>
    <x v="21"/>
    <n v="6"/>
    <n v="125268.03"/>
    <n v="2"/>
    <n v="1"/>
    <n v="0"/>
    <n v="165082.25"/>
    <x v="1"/>
    <n v="18"/>
    <n v="1377"/>
    <n v="9"/>
    <n v="61"/>
    <n v="0.5"/>
    <n v="24786"/>
    <x v="0"/>
    <x v="1"/>
    <s v="High Risk"/>
  </r>
  <r>
    <n v="15748116"/>
    <n v="681"/>
    <x v="0"/>
    <s v="Female"/>
    <x v="6"/>
    <n v="2"/>
    <n v="148143.84"/>
    <n v="1"/>
    <n v="1"/>
    <n v="1"/>
    <n v="52021.39"/>
    <x v="1"/>
    <n v="1"/>
    <n v="701"/>
    <n v="7"/>
    <n v="143"/>
    <n v="1"/>
    <n v="701"/>
    <x v="0"/>
    <x v="0"/>
    <s v="High Risk"/>
  </r>
  <r>
    <n v="15612193"/>
    <n v="762"/>
    <x v="1"/>
    <s v="Male"/>
    <x v="6"/>
    <n v="10"/>
    <n v="115545.33"/>
    <n v="2"/>
    <n v="1"/>
    <n v="0"/>
    <n v="148256.43"/>
    <x v="1"/>
    <n v="14"/>
    <n v="4688"/>
    <n v="2"/>
    <n v="169"/>
    <n v="0.14285714285714285"/>
    <n v="65632"/>
    <x v="2"/>
    <x v="3"/>
    <s v="High Risk"/>
  </r>
  <r>
    <n v="15762984"/>
    <n v="648"/>
    <x v="1"/>
    <s v="Male"/>
    <x v="12"/>
    <n v="7"/>
    <n v="0"/>
    <n v="2"/>
    <n v="0"/>
    <n v="0"/>
    <n v="122899.01"/>
    <x v="1"/>
    <n v="4"/>
    <n v="2689"/>
    <n v="9"/>
    <n v="25"/>
    <n v="1"/>
    <n v="10756"/>
    <x v="0"/>
    <x v="1"/>
    <s v="Low Risk"/>
  </r>
  <r>
    <n v="15613713"/>
    <n v="644"/>
    <x v="0"/>
    <s v="Male"/>
    <x v="33"/>
    <n v="5"/>
    <n v="44928.88"/>
    <n v="1"/>
    <n v="1"/>
    <n v="1"/>
    <n v="10771.46"/>
    <x v="1"/>
    <n v="3"/>
    <n v="2675"/>
    <n v="7"/>
    <n v="113"/>
    <n v="1"/>
    <n v="8025"/>
    <x v="0"/>
    <x v="2"/>
    <s v="High Risk"/>
  </r>
  <r>
    <n v="15664204"/>
    <n v="706"/>
    <x v="1"/>
    <s v="Male"/>
    <x v="6"/>
    <n v="2"/>
    <n v="0"/>
    <n v="2"/>
    <n v="1"/>
    <n v="1"/>
    <n v="18255.509999999998"/>
    <x v="1"/>
    <n v="17"/>
    <n v="2800"/>
    <n v="5"/>
    <n v="93"/>
    <n v="0.29411764705882354"/>
    <n v="47600"/>
    <x v="2"/>
    <x v="0"/>
    <s v="High Risk"/>
  </r>
  <r>
    <n v="15639415"/>
    <n v="850"/>
    <x v="0"/>
    <s v="Male"/>
    <x v="12"/>
    <n v="3"/>
    <n v="162442.35"/>
    <n v="1"/>
    <n v="1"/>
    <n v="0"/>
    <n v="183566.78"/>
    <x v="1"/>
    <n v="12"/>
    <n v="402"/>
    <n v="10"/>
    <n v="101"/>
    <n v="0.83333333333333337"/>
    <n v="4824"/>
    <x v="2"/>
    <x v="2"/>
    <s v="High Risk"/>
  </r>
  <r>
    <n v="15806332"/>
    <n v="484"/>
    <x v="1"/>
    <s v="Female"/>
    <x v="2"/>
    <n v="5"/>
    <n v="0"/>
    <n v="2"/>
    <n v="1"/>
    <n v="1"/>
    <n v="175224.12"/>
    <x v="1"/>
    <n v="29"/>
    <n v="4184"/>
    <n v="3"/>
    <n v="118"/>
    <n v="0.10344827586206896"/>
    <n v="121336"/>
    <x v="0"/>
    <x v="2"/>
    <s v="High Risk"/>
  </r>
  <r>
    <n v="15614929"/>
    <n v="508"/>
    <x v="2"/>
    <s v="Male"/>
    <x v="34"/>
    <n v="0"/>
    <n v="96213.82"/>
    <n v="2"/>
    <n v="1"/>
    <n v="0"/>
    <n v="147913.56"/>
    <x v="1"/>
    <n v="23"/>
    <n v="4341"/>
    <n v="9"/>
    <n v="16"/>
    <n v="0.39130434782608697"/>
    <n v="99843"/>
    <x v="0"/>
    <x v="0"/>
    <s v="Low Risk"/>
  </r>
  <r>
    <n v="15695492"/>
    <n v="439"/>
    <x v="0"/>
    <s v="Female"/>
    <x v="6"/>
    <n v="6"/>
    <n v="156569.43"/>
    <n v="1"/>
    <n v="1"/>
    <n v="0"/>
    <n v="180598.66"/>
    <x v="1"/>
    <n v="14"/>
    <n v="484"/>
    <n v="5"/>
    <n v="44"/>
    <n v="0.35714285714285715"/>
    <n v="6776"/>
    <x v="1"/>
    <x v="1"/>
    <s v="Medium Risk"/>
  </r>
  <r>
    <n v="15635972"/>
    <n v="484"/>
    <x v="1"/>
    <s v="Male"/>
    <x v="18"/>
    <n v="8"/>
    <n v="0"/>
    <n v="2"/>
    <n v="1"/>
    <n v="0"/>
    <n v="186136.48"/>
    <x v="1"/>
    <n v="21"/>
    <n v="103"/>
    <n v="10"/>
    <n v="55"/>
    <n v="0.47619047619047616"/>
    <n v="2163"/>
    <x v="0"/>
    <x v="1"/>
    <s v="Medium Risk"/>
  </r>
  <r>
    <n v="15616380"/>
    <n v="803"/>
    <x v="1"/>
    <s v="Female"/>
    <x v="24"/>
    <n v="1"/>
    <n v="0"/>
    <n v="2"/>
    <n v="0"/>
    <n v="0"/>
    <n v="7455.2"/>
    <x v="1"/>
    <n v="29"/>
    <n v="4948"/>
    <n v="7"/>
    <n v="146"/>
    <n v="0.2413793103448276"/>
    <n v="143492"/>
    <x v="0"/>
    <x v="0"/>
    <s v="High Risk"/>
  </r>
  <r>
    <n v="15581440"/>
    <n v="724"/>
    <x v="2"/>
    <s v="Female"/>
    <x v="36"/>
    <n v="6"/>
    <n v="110463.25"/>
    <n v="2"/>
    <n v="1"/>
    <n v="1"/>
    <n v="80552.11"/>
    <x v="0"/>
    <n v="27"/>
    <n v="1390"/>
    <n v="4"/>
    <n v="124"/>
    <n v="0.14814814814814814"/>
    <n v="37530"/>
    <x v="0"/>
    <x v="1"/>
    <s v="High Risk"/>
  </r>
  <r>
    <n v="15654390"/>
    <n v="640"/>
    <x v="0"/>
    <s v="Male"/>
    <x v="19"/>
    <n v="7"/>
    <n v="154575.76"/>
    <n v="1"/>
    <n v="1"/>
    <n v="0"/>
    <n v="25722.28"/>
    <x v="0"/>
    <n v="7"/>
    <n v="3239"/>
    <n v="5"/>
    <n v="162"/>
    <n v="0.7142857142857143"/>
    <n v="22673"/>
    <x v="2"/>
    <x v="1"/>
    <s v="High Risk"/>
  </r>
  <r>
    <n v="15660688"/>
    <n v="701"/>
    <x v="1"/>
    <s v="Female"/>
    <x v="12"/>
    <n v="9"/>
    <n v="0"/>
    <n v="2"/>
    <n v="0"/>
    <n v="0"/>
    <n v="170996.86"/>
    <x v="1"/>
    <n v="30"/>
    <n v="3760"/>
    <n v="9"/>
    <n v="29"/>
    <n v="0.3"/>
    <n v="112800"/>
    <x v="0"/>
    <x v="3"/>
    <s v="Low Risk"/>
  </r>
  <r>
    <n v="15806307"/>
    <n v="537"/>
    <x v="0"/>
    <s v="Male"/>
    <x v="24"/>
    <n v="3"/>
    <n v="0"/>
    <n v="2"/>
    <n v="1"/>
    <n v="1"/>
    <n v="20603.32"/>
    <x v="1"/>
    <n v="29"/>
    <n v="2020"/>
    <n v="1"/>
    <n v="161"/>
    <n v="3.4482758620689655E-2"/>
    <n v="58580"/>
    <x v="2"/>
    <x v="2"/>
    <s v="High Risk"/>
  </r>
  <r>
    <n v="15647975"/>
    <n v="651"/>
    <x v="2"/>
    <s v="Male"/>
    <x v="28"/>
    <n v="5"/>
    <n v="147037.32"/>
    <n v="1"/>
    <n v="0"/>
    <n v="0"/>
    <n v="141763.26"/>
    <x v="1"/>
    <n v="26"/>
    <n v="3064"/>
    <n v="10"/>
    <n v="66"/>
    <n v="0.38461538461538464"/>
    <n v="79664"/>
    <x v="0"/>
    <x v="2"/>
    <s v="High Risk"/>
  </r>
  <r>
    <n v="15595728"/>
    <n v="523"/>
    <x v="2"/>
    <s v="Male"/>
    <x v="1"/>
    <n v="0"/>
    <n v="119276.31"/>
    <n v="1"/>
    <n v="0"/>
    <n v="0"/>
    <n v="122284.38"/>
    <x v="0"/>
    <n v="12"/>
    <n v="3014"/>
    <n v="1"/>
    <n v="163"/>
    <n v="8.3333333333333329E-2"/>
    <n v="36168"/>
    <x v="0"/>
    <x v="0"/>
    <s v="High Risk"/>
  </r>
  <r>
    <n v="15735388"/>
    <n v="717"/>
    <x v="0"/>
    <s v="Female"/>
    <x v="11"/>
    <n v="7"/>
    <n v="108664.85"/>
    <n v="2"/>
    <n v="1"/>
    <n v="0"/>
    <n v="190011.85"/>
    <x v="1"/>
    <n v="7"/>
    <n v="1140"/>
    <n v="9"/>
    <n v="3"/>
    <n v="1"/>
    <n v="7980"/>
    <x v="1"/>
    <x v="1"/>
    <s v="Low Risk"/>
  </r>
  <r>
    <n v="15788535"/>
    <n v="593"/>
    <x v="1"/>
    <s v="Male"/>
    <x v="4"/>
    <n v="5"/>
    <n v="0"/>
    <n v="1"/>
    <n v="1"/>
    <n v="0"/>
    <n v="128046.98"/>
    <x v="1"/>
    <n v="8"/>
    <n v="3500"/>
    <n v="6"/>
    <n v="86"/>
    <n v="0.75"/>
    <n v="28000"/>
    <x v="0"/>
    <x v="2"/>
    <s v="High Risk"/>
  </r>
  <r>
    <n v="15765902"/>
    <n v="706"/>
    <x v="2"/>
    <s v="Male"/>
    <x v="16"/>
    <n v="5"/>
    <n v="163034.82"/>
    <n v="2"/>
    <n v="1"/>
    <n v="1"/>
    <n v="135662.17000000001"/>
    <x v="1"/>
    <n v="29"/>
    <n v="3685"/>
    <n v="9"/>
    <n v="37"/>
    <n v="0.31034482758620691"/>
    <n v="106865"/>
    <x v="1"/>
    <x v="2"/>
    <s v="Medium Risk"/>
  </r>
  <r>
    <n v="15642345"/>
    <n v="714"/>
    <x v="2"/>
    <s v="Female"/>
    <x v="23"/>
    <n v="4"/>
    <n v="93059.34"/>
    <n v="1"/>
    <n v="1"/>
    <n v="0"/>
    <n v="7571.51"/>
    <x v="0"/>
    <n v="30"/>
    <n v="368"/>
    <n v="9"/>
    <n v="116"/>
    <n v="0.3"/>
    <n v="11040"/>
    <x v="1"/>
    <x v="2"/>
    <s v="High Risk"/>
  </r>
  <r>
    <n v="15641250"/>
    <n v="794"/>
    <x v="1"/>
    <s v="Male"/>
    <x v="16"/>
    <n v="9"/>
    <n v="179581.31"/>
    <n v="1"/>
    <n v="1"/>
    <n v="0"/>
    <n v="23596.240000000002"/>
    <x v="1"/>
    <n v="6"/>
    <n v="2237"/>
    <n v="5"/>
    <n v="123"/>
    <n v="0.83333333333333337"/>
    <n v="13422"/>
    <x v="1"/>
    <x v="3"/>
    <s v="High Risk"/>
  </r>
  <r>
    <n v="15706163"/>
    <n v="518"/>
    <x v="2"/>
    <s v="Male"/>
    <x v="17"/>
    <n v="4"/>
    <n v="113625.93"/>
    <n v="1"/>
    <n v="0"/>
    <n v="0"/>
    <n v="92727.42"/>
    <x v="0"/>
    <n v="29"/>
    <n v="900"/>
    <n v="10"/>
    <n v="145"/>
    <n v="0.34482758620689657"/>
    <n v="26100"/>
    <x v="0"/>
    <x v="2"/>
    <s v="High Risk"/>
  </r>
  <r>
    <n v="15746708"/>
    <n v="589"/>
    <x v="2"/>
    <s v="Male"/>
    <x v="30"/>
    <n v="7"/>
    <n v="119961.48"/>
    <n v="1"/>
    <n v="1"/>
    <n v="0"/>
    <n v="65156.83"/>
    <x v="0"/>
    <n v="28"/>
    <n v="2001"/>
    <n v="4"/>
    <n v="33"/>
    <n v="0.14285714285714285"/>
    <n v="56028"/>
    <x v="1"/>
    <x v="1"/>
    <s v="Medium Risk"/>
  </r>
  <r>
    <n v="15775203"/>
    <n v="824"/>
    <x v="0"/>
    <s v="Male"/>
    <x v="13"/>
    <n v="3"/>
    <n v="129209.48"/>
    <n v="1"/>
    <n v="0"/>
    <n v="0"/>
    <n v="60151.77"/>
    <x v="1"/>
    <n v="10"/>
    <n v="1713"/>
    <n v="9"/>
    <n v="65"/>
    <n v="0.9"/>
    <n v="17130"/>
    <x v="0"/>
    <x v="2"/>
    <s v="High Risk"/>
  </r>
  <r>
    <n v="15787907"/>
    <n v="719"/>
    <x v="2"/>
    <s v="Female"/>
    <x v="0"/>
    <n v="5"/>
    <n v="137227.04"/>
    <n v="3"/>
    <n v="1"/>
    <n v="0"/>
    <n v="149097.38"/>
    <x v="0"/>
    <n v="4"/>
    <n v="782"/>
    <n v="5"/>
    <n v="118"/>
    <n v="1"/>
    <n v="3128"/>
    <x v="1"/>
    <x v="2"/>
    <s v="High Risk"/>
  </r>
  <r>
    <n v="15646764"/>
    <n v="617"/>
    <x v="2"/>
    <s v="Female"/>
    <x v="14"/>
    <n v="3"/>
    <n v="119024.75"/>
    <n v="2"/>
    <n v="1"/>
    <n v="0"/>
    <n v="35199.24"/>
    <x v="0"/>
    <n v="12"/>
    <n v="902"/>
    <n v="6"/>
    <n v="4"/>
    <n v="0.5"/>
    <n v="10824"/>
    <x v="2"/>
    <x v="2"/>
    <s v="Low Risk"/>
  </r>
  <r>
    <n v="15678284"/>
    <n v="651"/>
    <x v="0"/>
    <s v="Male"/>
    <x v="12"/>
    <n v="7"/>
    <n v="74623.5"/>
    <n v="3"/>
    <n v="1"/>
    <n v="0"/>
    <n v="129451.29"/>
    <x v="0"/>
    <n v="3"/>
    <n v="4141"/>
    <n v="6"/>
    <n v="91"/>
    <n v="1"/>
    <n v="12423"/>
    <x v="0"/>
    <x v="1"/>
    <s v="High Risk"/>
  </r>
  <r>
    <n v="15726791"/>
    <n v="637"/>
    <x v="1"/>
    <s v="Female"/>
    <x v="13"/>
    <n v="2"/>
    <n v="157929.45000000001"/>
    <n v="1"/>
    <n v="1"/>
    <n v="1"/>
    <n v="145134.49"/>
    <x v="0"/>
    <n v="10"/>
    <n v="2205"/>
    <n v="9"/>
    <n v="2"/>
    <n v="0.9"/>
    <n v="22050"/>
    <x v="0"/>
    <x v="0"/>
    <s v="Low Risk"/>
  </r>
  <r>
    <n v="15813144"/>
    <n v="554"/>
    <x v="0"/>
    <s v="Female"/>
    <x v="28"/>
    <n v="7"/>
    <n v="92606.86"/>
    <n v="2"/>
    <n v="1"/>
    <n v="0"/>
    <n v="192709.69"/>
    <x v="1"/>
    <n v="25"/>
    <n v="3509"/>
    <n v="6"/>
    <n v="131"/>
    <n v="0.24"/>
    <n v="87725"/>
    <x v="0"/>
    <x v="1"/>
    <s v="High Risk"/>
  </r>
  <r>
    <n v="15669342"/>
    <n v="731"/>
    <x v="2"/>
    <s v="Male"/>
    <x v="12"/>
    <n v="2"/>
    <n v="127862.93"/>
    <n v="2"/>
    <n v="1"/>
    <n v="0"/>
    <n v="139083.70000000001"/>
    <x v="1"/>
    <n v="4"/>
    <n v="2728"/>
    <n v="10"/>
    <n v="129"/>
    <n v="1"/>
    <n v="10912"/>
    <x v="0"/>
    <x v="0"/>
    <s v="High Risk"/>
  </r>
  <r>
    <n v="15710366"/>
    <n v="569"/>
    <x v="1"/>
    <s v="Female"/>
    <x v="0"/>
    <n v="1"/>
    <n v="0"/>
    <n v="1"/>
    <n v="1"/>
    <n v="1"/>
    <n v="83629.600000000006"/>
    <x v="0"/>
    <n v="15"/>
    <n v="4415"/>
    <n v="6"/>
    <n v="54"/>
    <n v="0.4"/>
    <n v="66225"/>
    <x v="0"/>
    <x v="0"/>
    <s v="Medium Risk"/>
  </r>
  <r>
    <n v="15614934"/>
    <n v="625"/>
    <x v="2"/>
    <s v="Female"/>
    <x v="24"/>
    <n v="4"/>
    <n v="142711.81"/>
    <n v="1"/>
    <n v="1"/>
    <n v="0"/>
    <n v="35625.410000000003"/>
    <x v="1"/>
    <n v="19"/>
    <n v="1862"/>
    <n v="8"/>
    <n v="51"/>
    <n v="0.42105263157894735"/>
    <n v="35378"/>
    <x v="0"/>
    <x v="2"/>
    <s v="Medium Risk"/>
  </r>
  <r>
    <n v="15588701"/>
    <n v="592"/>
    <x v="0"/>
    <s v="Female"/>
    <x v="16"/>
    <n v="4"/>
    <n v="0"/>
    <n v="2"/>
    <n v="1"/>
    <n v="0"/>
    <n v="35338.959999999999"/>
    <x v="1"/>
    <n v="21"/>
    <n v="1161"/>
    <n v="9"/>
    <n v="48"/>
    <n v="0.42857142857142855"/>
    <n v="24381"/>
    <x v="0"/>
    <x v="2"/>
    <s v="Medium Risk"/>
  </r>
  <r>
    <n v="15665438"/>
    <n v="669"/>
    <x v="0"/>
    <s v="Male"/>
    <x v="3"/>
    <n v="1"/>
    <n v="163159.85"/>
    <n v="1"/>
    <n v="0"/>
    <n v="1"/>
    <n v="15602.8"/>
    <x v="1"/>
    <n v="13"/>
    <n v="3100"/>
    <n v="5"/>
    <n v="126"/>
    <n v="0.38461538461538464"/>
    <n v="40300"/>
    <x v="0"/>
    <x v="0"/>
    <s v="High Risk"/>
  </r>
  <r>
    <n v="15644896"/>
    <n v="663"/>
    <x v="2"/>
    <s v="Male"/>
    <x v="15"/>
    <n v="3"/>
    <n v="108586.86"/>
    <n v="1"/>
    <n v="1"/>
    <n v="1"/>
    <n v="182355.21"/>
    <x v="1"/>
    <n v="28"/>
    <n v="1767"/>
    <n v="5"/>
    <n v="81"/>
    <n v="0.17857142857142858"/>
    <n v="49476"/>
    <x v="1"/>
    <x v="2"/>
    <s v="High Risk"/>
  </r>
  <r>
    <n v="15670205"/>
    <n v="518"/>
    <x v="2"/>
    <s v="Female"/>
    <x v="1"/>
    <n v="5"/>
    <n v="110624.99"/>
    <n v="1"/>
    <n v="1"/>
    <n v="0"/>
    <n v="89327.67"/>
    <x v="1"/>
    <n v="30"/>
    <n v="4167"/>
    <n v="2"/>
    <n v="152"/>
    <n v="6.6666666666666666E-2"/>
    <n v="125010"/>
    <x v="0"/>
    <x v="2"/>
    <s v="High Risk"/>
  </r>
  <r>
    <n v="15635776"/>
    <n v="686"/>
    <x v="2"/>
    <s v="Female"/>
    <x v="3"/>
    <n v="5"/>
    <n v="154846.24"/>
    <n v="2"/>
    <n v="1"/>
    <n v="1"/>
    <n v="151903.6"/>
    <x v="1"/>
    <n v="11"/>
    <n v="4165"/>
    <n v="3"/>
    <n v="132"/>
    <n v="0.27272727272727271"/>
    <n v="45815"/>
    <x v="0"/>
    <x v="2"/>
    <s v="High Risk"/>
  </r>
  <r>
    <n v="15791053"/>
    <n v="709"/>
    <x v="2"/>
    <s v="Male"/>
    <x v="13"/>
    <n v="4"/>
    <n v="122917.71"/>
    <n v="1"/>
    <n v="1"/>
    <n v="1"/>
    <n v="11.58"/>
    <x v="0"/>
    <n v="6"/>
    <n v="4290"/>
    <n v="5"/>
    <n v="137"/>
    <n v="0.83333333333333337"/>
    <n v="25740"/>
    <x v="0"/>
    <x v="2"/>
    <s v="High Risk"/>
  </r>
  <r>
    <n v="15644005"/>
    <n v="571"/>
    <x v="0"/>
    <s v="Female"/>
    <x v="19"/>
    <n v="9"/>
    <n v="0"/>
    <n v="2"/>
    <n v="0"/>
    <n v="1"/>
    <n v="77519.62"/>
    <x v="1"/>
    <n v="19"/>
    <n v="3465"/>
    <n v="1"/>
    <n v="165"/>
    <n v="5.2631578947368418E-2"/>
    <n v="65835"/>
    <x v="0"/>
    <x v="3"/>
    <s v="High Risk"/>
  </r>
  <r>
    <n v="15796343"/>
    <n v="707"/>
    <x v="0"/>
    <s v="Female"/>
    <x v="8"/>
    <n v="2"/>
    <n v="82787.929999999993"/>
    <n v="2"/>
    <n v="0"/>
    <n v="0"/>
    <n v="91423.69"/>
    <x v="1"/>
    <n v="4"/>
    <n v="4302"/>
    <n v="4"/>
    <n v="157"/>
    <n v="1"/>
    <n v="17208"/>
    <x v="0"/>
    <x v="0"/>
    <s v="High Risk"/>
  </r>
  <r>
    <n v="15751057"/>
    <n v="701"/>
    <x v="2"/>
    <s v="Male"/>
    <x v="15"/>
    <n v="5"/>
    <n v="102500.34"/>
    <n v="1"/>
    <n v="0"/>
    <n v="0"/>
    <n v="106287.77"/>
    <x v="1"/>
    <n v="4"/>
    <n v="1357"/>
    <n v="0"/>
    <n v="26"/>
    <n v="0"/>
    <n v="5428"/>
    <x v="1"/>
    <x v="2"/>
    <s v="Low Risk"/>
  </r>
  <r>
    <n v="15623430"/>
    <n v="672"/>
    <x v="0"/>
    <s v="Male"/>
    <x v="10"/>
    <n v="9"/>
    <n v="0"/>
    <n v="2"/>
    <n v="1"/>
    <n v="0"/>
    <n v="161800.76999999999"/>
    <x v="1"/>
    <n v="10"/>
    <n v="4176"/>
    <n v="0"/>
    <n v="157"/>
    <n v="0"/>
    <n v="41760"/>
    <x v="1"/>
    <x v="3"/>
    <s v="High Risk"/>
  </r>
  <r>
    <n v="15682600"/>
    <n v="620"/>
    <x v="2"/>
    <s v="Male"/>
    <x v="2"/>
    <n v="9"/>
    <n v="159492.79"/>
    <n v="1"/>
    <n v="1"/>
    <n v="0"/>
    <n v="80582.34"/>
    <x v="0"/>
    <n v="2"/>
    <n v="4822"/>
    <n v="0"/>
    <n v="83"/>
    <n v="0"/>
    <n v="9644"/>
    <x v="0"/>
    <x v="3"/>
    <s v="High Risk"/>
  </r>
  <r>
    <n v="15769312"/>
    <n v="557"/>
    <x v="1"/>
    <s v="Male"/>
    <x v="36"/>
    <n v="10"/>
    <n v="0"/>
    <n v="2"/>
    <n v="1"/>
    <n v="1"/>
    <n v="185094.48"/>
    <x v="1"/>
    <n v="15"/>
    <n v="2278"/>
    <n v="1"/>
    <n v="127"/>
    <n v="6.6666666666666666E-2"/>
    <n v="34170"/>
    <x v="2"/>
    <x v="3"/>
    <s v="High Risk"/>
  </r>
  <r>
    <n v="15708212"/>
    <n v="648"/>
    <x v="1"/>
    <s v="Female"/>
    <x v="41"/>
    <n v="7"/>
    <n v="118241.02"/>
    <n v="1"/>
    <n v="1"/>
    <n v="0"/>
    <n v="172586.89"/>
    <x v="0"/>
    <n v="3"/>
    <n v="3464"/>
    <n v="9"/>
    <n v="64"/>
    <n v="1"/>
    <n v="10392"/>
    <x v="0"/>
    <x v="1"/>
    <s v="High Risk"/>
  </r>
  <r>
    <n v="15650258"/>
    <n v="479"/>
    <x v="0"/>
    <s v="Female"/>
    <x v="12"/>
    <n v="2"/>
    <n v="113090.4"/>
    <n v="1"/>
    <n v="1"/>
    <n v="0"/>
    <n v="195649.79"/>
    <x v="1"/>
    <n v="16"/>
    <n v="1927"/>
    <n v="1"/>
    <n v="30"/>
    <n v="6.25E-2"/>
    <n v="30832"/>
    <x v="0"/>
    <x v="0"/>
    <s v="Low Risk"/>
  </r>
  <r>
    <n v="15604345"/>
    <n v="730"/>
    <x v="0"/>
    <s v="Female"/>
    <x v="32"/>
    <n v="9"/>
    <n v="65763.570000000007"/>
    <n v="1"/>
    <n v="1"/>
    <n v="1"/>
    <n v="145792.01"/>
    <x v="1"/>
    <n v="29"/>
    <n v="4650"/>
    <n v="1"/>
    <n v="156"/>
    <n v="3.4482758620689655E-2"/>
    <n v="134850"/>
    <x v="2"/>
    <x v="3"/>
    <s v="High Risk"/>
  </r>
  <r>
    <n v="15578297"/>
    <n v="737"/>
    <x v="2"/>
    <s v="Female"/>
    <x v="3"/>
    <n v="1"/>
    <n v="125537.38"/>
    <n v="1"/>
    <n v="1"/>
    <n v="0"/>
    <n v="138510.01"/>
    <x v="0"/>
    <n v="28"/>
    <n v="763"/>
    <n v="9"/>
    <n v="86"/>
    <n v="0.32142857142857145"/>
    <n v="21364"/>
    <x v="0"/>
    <x v="0"/>
    <s v="High Risk"/>
  </r>
  <r>
    <n v="15671789"/>
    <n v="616"/>
    <x v="0"/>
    <s v="Male"/>
    <x v="8"/>
    <n v="3"/>
    <n v="94263.91"/>
    <n v="2"/>
    <n v="1"/>
    <n v="0"/>
    <n v="168895.06"/>
    <x v="1"/>
    <n v="9"/>
    <n v="4636"/>
    <n v="3"/>
    <n v="46"/>
    <n v="0.33333333333333331"/>
    <n v="41724"/>
    <x v="0"/>
    <x v="2"/>
    <s v="Medium Risk"/>
  </r>
  <r>
    <n v="15726186"/>
    <n v="639"/>
    <x v="1"/>
    <s v="Male"/>
    <x v="6"/>
    <n v="4"/>
    <n v="133434.57"/>
    <n v="2"/>
    <n v="1"/>
    <n v="0"/>
    <n v="97983.44"/>
    <x v="1"/>
    <n v="10"/>
    <n v="2547"/>
    <n v="2"/>
    <n v="160"/>
    <n v="0.2"/>
    <n v="25470"/>
    <x v="1"/>
    <x v="2"/>
    <s v="High Risk"/>
  </r>
  <r>
    <n v="15764618"/>
    <n v="815"/>
    <x v="1"/>
    <s v="Female"/>
    <x v="2"/>
    <n v="6"/>
    <n v="0"/>
    <n v="1"/>
    <n v="1"/>
    <n v="1"/>
    <n v="85167.88"/>
    <x v="1"/>
    <n v="28"/>
    <n v="2386"/>
    <n v="3"/>
    <n v="104"/>
    <n v="0.10714285714285714"/>
    <n v="66808"/>
    <x v="0"/>
    <x v="1"/>
    <s v="High Risk"/>
  </r>
  <r>
    <n v="15730738"/>
    <n v="786"/>
    <x v="1"/>
    <s v="Male"/>
    <x v="8"/>
    <n v="9"/>
    <n v="0"/>
    <n v="2"/>
    <n v="1"/>
    <n v="1"/>
    <n v="18210.36"/>
    <x v="1"/>
    <n v="25"/>
    <n v="820"/>
    <n v="7"/>
    <n v="149"/>
    <n v="0.28000000000000003"/>
    <n v="20500"/>
    <x v="2"/>
    <x v="3"/>
    <s v="High Risk"/>
  </r>
  <r>
    <n v="15637650"/>
    <n v="549"/>
    <x v="0"/>
    <s v="Male"/>
    <x v="5"/>
    <n v="9"/>
    <n v="94748.76"/>
    <n v="2"/>
    <n v="0"/>
    <n v="1"/>
    <n v="13608.18"/>
    <x v="1"/>
    <n v="18"/>
    <n v="4598"/>
    <n v="1"/>
    <n v="41"/>
    <n v="5.5555555555555552E-2"/>
    <n v="82764"/>
    <x v="0"/>
    <x v="3"/>
    <s v="Medium Risk"/>
  </r>
  <r>
    <n v="15606267"/>
    <n v="622"/>
    <x v="0"/>
    <s v="Female"/>
    <x v="16"/>
    <n v="4"/>
    <n v="98640.74"/>
    <n v="1"/>
    <n v="1"/>
    <n v="1"/>
    <n v="110457.99"/>
    <x v="1"/>
    <n v="11"/>
    <n v="881"/>
    <n v="6"/>
    <n v="69"/>
    <n v="0.54545454545454541"/>
    <n v="9691"/>
    <x v="0"/>
    <x v="2"/>
    <s v="High Risk"/>
  </r>
  <r>
    <n v="15625904"/>
    <n v="624"/>
    <x v="0"/>
    <s v="Male"/>
    <x v="28"/>
    <n v="9"/>
    <n v="74681.899999999994"/>
    <n v="2"/>
    <n v="0"/>
    <n v="0"/>
    <n v="31231.35"/>
    <x v="1"/>
    <n v="16"/>
    <n v="1704"/>
    <n v="8"/>
    <n v="24"/>
    <n v="0.5"/>
    <n v="27264"/>
    <x v="0"/>
    <x v="3"/>
    <s v="Low Risk"/>
  </r>
  <r>
    <n v="15654463"/>
    <n v="841"/>
    <x v="0"/>
    <s v="Male"/>
    <x v="10"/>
    <n v="4"/>
    <n v="0"/>
    <n v="2"/>
    <n v="1"/>
    <n v="0"/>
    <n v="141582.66"/>
    <x v="1"/>
    <n v="4"/>
    <n v="4075"/>
    <n v="1"/>
    <n v="135"/>
    <n v="0.25"/>
    <n v="16300"/>
    <x v="0"/>
    <x v="2"/>
    <s v="High Risk"/>
  </r>
  <r>
    <n v="15774151"/>
    <n v="614"/>
    <x v="1"/>
    <s v="Female"/>
    <x v="1"/>
    <n v="7"/>
    <n v="179915.85"/>
    <n v="1"/>
    <n v="0"/>
    <n v="0"/>
    <n v="14666.35"/>
    <x v="0"/>
    <n v="7"/>
    <n v="1892"/>
    <n v="7"/>
    <n v="118"/>
    <n v="1"/>
    <n v="13244"/>
    <x v="0"/>
    <x v="1"/>
    <s v="High Risk"/>
  </r>
  <r>
    <n v="15693259"/>
    <n v="676"/>
    <x v="0"/>
    <s v="Male"/>
    <x v="33"/>
    <n v="1"/>
    <n v="128207.23"/>
    <n v="1"/>
    <n v="1"/>
    <n v="1"/>
    <n v="55400.17"/>
    <x v="1"/>
    <n v="8"/>
    <n v="2770"/>
    <n v="6"/>
    <n v="167"/>
    <n v="0.75"/>
    <n v="22160"/>
    <x v="2"/>
    <x v="0"/>
    <s v="High Risk"/>
  </r>
  <r>
    <n v="15642468"/>
    <n v="697"/>
    <x v="0"/>
    <s v="Male"/>
    <x v="0"/>
    <n v="9"/>
    <n v="132739.26"/>
    <n v="2"/>
    <n v="0"/>
    <n v="0"/>
    <n v="174667.65"/>
    <x v="1"/>
    <n v="1"/>
    <n v="1977"/>
    <n v="2"/>
    <n v="134"/>
    <n v="1"/>
    <n v="1977"/>
    <x v="1"/>
    <x v="3"/>
    <s v="High Risk"/>
  </r>
  <r>
    <n v="15758531"/>
    <n v="732"/>
    <x v="0"/>
    <s v="Female"/>
    <x v="20"/>
    <n v="10"/>
    <n v="0"/>
    <n v="2"/>
    <n v="1"/>
    <n v="0"/>
    <n v="154189.07999999999"/>
    <x v="1"/>
    <n v="8"/>
    <n v="4490"/>
    <n v="8"/>
    <n v="3"/>
    <n v="1"/>
    <n v="35920"/>
    <x v="0"/>
    <x v="3"/>
    <s v="Low Risk"/>
  </r>
  <r>
    <n v="15728352"/>
    <n v="623"/>
    <x v="0"/>
    <s v="Male"/>
    <x v="7"/>
    <n v="4"/>
    <n v="120509.81"/>
    <n v="1"/>
    <n v="0"/>
    <n v="0"/>
    <n v="142170.44"/>
    <x v="1"/>
    <n v="14"/>
    <n v="2926"/>
    <n v="5"/>
    <n v="76"/>
    <n v="0.35714285714285715"/>
    <n v="40964"/>
    <x v="0"/>
    <x v="2"/>
    <s v="High Risk"/>
  </r>
  <r>
    <n v="15637240"/>
    <n v="541"/>
    <x v="0"/>
    <s v="Male"/>
    <x v="17"/>
    <n v="4"/>
    <n v="124547.13"/>
    <n v="2"/>
    <n v="1"/>
    <n v="0"/>
    <n v="94499.06"/>
    <x v="1"/>
    <n v="12"/>
    <n v="1540"/>
    <n v="7"/>
    <n v="79"/>
    <n v="0.58333333333333337"/>
    <n v="18480"/>
    <x v="0"/>
    <x v="2"/>
    <s v="High Risk"/>
  </r>
  <r>
    <n v="15595588"/>
    <n v="773"/>
    <x v="1"/>
    <s v="Female"/>
    <x v="2"/>
    <n v="4"/>
    <n v="0"/>
    <n v="2"/>
    <n v="0"/>
    <n v="1"/>
    <n v="182081.45"/>
    <x v="1"/>
    <n v="25"/>
    <n v="3623"/>
    <n v="5"/>
    <n v="25"/>
    <n v="0.2"/>
    <n v="90575"/>
    <x v="0"/>
    <x v="2"/>
    <s v="Low Risk"/>
  </r>
  <r>
    <n v="15778395"/>
    <n v="762"/>
    <x v="2"/>
    <s v="Male"/>
    <x v="10"/>
    <n v="4"/>
    <n v="88815.56"/>
    <n v="2"/>
    <n v="1"/>
    <n v="0"/>
    <n v="68562.259999999995"/>
    <x v="0"/>
    <n v="7"/>
    <n v="1712"/>
    <n v="1"/>
    <n v="167"/>
    <n v="0.14285714285714285"/>
    <n v="11984"/>
    <x v="0"/>
    <x v="2"/>
    <s v="High Risk"/>
  </r>
  <r>
    <n v="15711825"/>
    <n v="655"/>
    <x v="1"/>
    <s v="Female"/>
    <x v="12"/>
    <n v="1"/>
    <n v="82231.509999999995"/>
    <n v="2"/>
    <n v="1"/>
    <n v="0"/>
    <n v="88798.02"/>
    <x v="1"/>
    <n v="30"/>
    <n v="3011"/>
    <n v="6"/>
    <n v="55"/>
    <n v="0.2"/>
    <n v="90330"/>
    <x v="1"/>
    <x v="0"/>
    <s v="Medium Risk"/>
  </r>
  <r>
    <n v="15599251"/>
    <n v="602"/>
    <x v="2"/>
    <s v="Male"/>
    <x v="15"/>
    <n v="7"/>
    <n v="184715.86"/>
    <n v="2"/>
    <n v="1"/>
    <n v="0"/>
    <n v="113781.99"/>
    <x v="1"/>
    <n v="22"/>
    <n v="1895"/>
    <n v="7"/>
    <n v="73"/>
    <n v="0.31818181818181818"/>
    <n v="41690"/>
    <x v="2"/>
    <x v="1"/>
    <s v="High Risk"/>
  </r>
  <r>
    <n v="15570004"/>
    <n v="850"/>
    <x v="0"/>
    <s v="Male"/>
    <x v="8"/>
    <n v="3"/>
    <n v="0"/>
    <n v="2"/>
    <n v="1"/>
    <n v="0"/>
    <n v="121866.87"/>
    <x v="1"/>
    <n v="5"/>
    <n v="2358"/>
    <n v="10"/>
    <n v="148"/>
    <n v="1"/>
    <n v="11790"/>
    <x v="0"/>
    <x v="2"/>
    <s v="High Risk"/>
  </r>
  <r>
    <n v="15656912"/>
    <n v="649"/>
    <x v="1"/>
    <s v="Male"/>
    <x v="21"/>
    <n v="4"/>
    <n v="0"/>
    <n v="1"/>
    <n v="1"/>
    <n v="1"/>
    <n v="150390.57"/>
    <x v="1"/>
    <n v="15"/>
    <n v="3098"/>
    <n v="5"/>
    <n v="131"/>
    <n v="0.33333333333333331"/>
    <n v="46470"/>
    <x v="1"/>
    <x v="2"/>
    <s v="High Risk"/>
  </r>
  <r>
    <n v="15657342"/>
    <n v="850"/>
    <x v="2"/>
    <s v="Male"/>
    <x v="34"/>
    <n v="4"/>
    <n v="147972.19"/>
    <n v="1"/>
    <n v="1"/>
    <n v="0"/>
    <n v="60708.72"/>
    <x v="0"/>
    <n v="6"/>
    <n v="1775"/>
    <n v="1"/>
    <n v="115"/>
    <n v="0.16666666666666666"/>
    <n v="10650"/>
    <x v="2"/>
    <x v="2"/>
    <s v="High Risk"/>
  </r>
  <r>
    <n v="15716284"/>
    <n v="543"/>
    <x v="0"/>
    <s v="Male"/>
    <x v="3"/>
    <n v="9"/>
    <n v="0"/>
    <n v="2"/>
    <n v="1"/>
    <n v="1"/>
    <n v="78858.070000000007"/>
    <x v="1"/>
    <n v="12"/>
    <n v="423"/>
    <n v="9"/>
    <n v="42"/>
    <n v="0.75"/>
    <n v="5076"/>
    <x v="0"/>
    <x v="3"/>
    <s v="Medium Risk"/>
  </r>
  <r>
    <n v="15672374"/>
    <n v="672"/>
    <x v="0"/>
    <s v="Male"/>
    <x v="37"/>
    <n v="8"/>
    <n v="170008.84"/>
    <n v="1"/>
    <n v="0"/>
    <n v="0"/>
    <n v="56407.42"/>
    <x v="0"/>
    <n v="8"/>
    <n v="3600"/>
    <n v="2"/>
    <n v="157"/>
    <n v="0.25"/>
    <n v="28800"/>
    <x v="0"/>
    <x v="1"/>
    <s v="High Risk"/>
  </r>
  <r>
    <n v="15732476"/>
    <n v="600"/>
    <x v="0"/>
    <s v="Female"/>
    <x v="7"/>
    <n v="3"/>
    <n v="0"/>
    <n v="2"/>
    <n v="0"/>
    <n v="1"/>
    <n v="125698.97"/>
    <x v="1"/>
    <n v="2"/>
    <n v="632"/>
    <n v="8"/>
    <n v="108"/>
    <n v="1"/>
    <n v="1264"/>
    <x v="1"/>
    <x v="2"/>
    <s v="High Risk"/>
  </r>
  <r>
    <n v="15747724"/>
    <n v="671"/>
    <x v="1"/>
    <s v="Female"/>
    <x v="10"/>
    <n v="10"/>
    <n v="0"/>
    <n v="1"/>
    <n v="1"/>
    <n v="0"/>
    <n v="23235.38"/>
    <x v="1"/>
    <n v="11"/>
    <n v="2943"/>
    <n v="0"/>
    <n v="87"/>
    <n v="0"/>
    <n v="32373"/>
    <x v="0"/>
    <x v="3"/>
    <s v="High Risk"/>
  </r>
  <r>
    <n v="15633877"/>
    <n v="706"/>
    <x v="1"/>
    <s v="Female"/>
    <x v="0"/>
    <n v="8"/>
    <n v="95386.82"/>
    <n v="1"/>
    <n v="1"/>
    <n v="1"/>
    <n v="75732.25"/>
    <x v="1"/>
    <n v="16"/>
    <n v="4223"/>
    <n v="8"/>
    <n v="85"/>
    <n v="0.5"/>
    <n v="67568"/>
    <x v="0"/>
    <x v="1"/>
    <s v="High Risk"/>
  </r>
  <r>
    <n v="15672516"/>
    <n v="541"/>
    <x v="2"/>
    <s v="Male"/>
    <x v="21"/>
    <n v="7"/>
    <n v="90373.28"/>
    <n v="2"/>
    <n v="1"/>
    <n v="0"/>
    <n v="179861.79"/>
    <x v="1"/>
    <n v="1"/>
    <n v="4168"/>
    <n v="7"/>
    <n v="177"/>
    <n v="1"/>
    <n v="4168"/>
    <x v="0"/>
    <x v="1"/>
    <s v="High Risk"/>
  </r>
  <r>
    <n v="15607827"/>
    <n v="711"/>
    <x v="2"/>
    <s v="Male"/>
    <x v="10"/>
    <n v="4"/>
    <n v="133467.76999999999"/>
    <n v="2"/>
    <n v="1"/>
    <n v="1"/>
    <n v="42976.639999999999"/>
    <x v="1"/>
    <n v="4"/>
    <n v="2687"/>
    <n v="5"/>
    <n v="129"/>
    <n v="1"/>
    <n v="10748"/>
    <x v="2"/>
    <x v="2"/>
    <s v="High Risk"/>
  </r>
  <r>
    <n v="15751336"/>
    <n v="630"/>
    <x v="1"/>
    <s v="Male"/>
    <x v="33"/>
    <n v="3"/>
    <n v="0"/>
    <n v="2"/>
    <n v="0"/>
    <n v="1"/>
    <n v="10486.69"/>
    <x v="1"/>
    <n v="3"/>
    <n v="496"/>
    <n v="6"/>
    <n v="79"/>
    <n v="1"/>
    <n v="1488"/>
    <x v="0"/>
    <x v="2"/>
    <s v="High Risk"/>
  </r>
  <r>
    <n v="15646539"/>
    <n v="531"/>
    <x v="0"/>
    <s v="Male"/>
    <x v="8"/>
    <n v="3"/>
    <n v="96288.26"/>
    <n v="1"/>
    <n v="1"/>
    <n v="0"/>
    <n v="56794.73"/>
    <x v="1"/>
    <n v="27"/>
    <n v="4385"/>
    <n v="3"/>
    <n v="3"/>
    <n v="0.1111111111111111"/>
    <n v="118395"/>
    <x v="0"/>
    <x v="2"/>
    <s v="Low Risk"/>
  </r>
  <r>
    <n v="15756901"/>
    <n v="641"/>
    <x v="0"/>
    <s v="Female"/>
    <x v="28"/>
    <n v="4"/>
    <n v="91547.839999999997"/>
    <n v="2"/>
    <n v="0"/>
    <n v="1"/>
    <n v="28157.34"/>
    <x v="1"/>
    <n v="20"/>
    <n v="1660"/>
    <n v="8"/>
    <n v="120"/>
    <n v="0.4"/>
    <n v="33200"/>
    <x v="0"/>
    <x v="2"/>
    <s v="High Risk"/>
  </r>
  <r>
    <n v="15809286"/>
    <n v="631"/>
    <x v="2"/>
    <s v="Male"/>
    <x v="24"/>
    <n v="8"/>
    <n v="138292.64000000001"/>
    <n v="2"/>
    <n v="0"/>
    <n v="0"/>
    <n v="152422.91"/>
    <x v="0"/>
    <n v="27"/>
    <n v="672"/>
    <n v="0"/>
    <n v="6"/>
    <n v="0"/>
    <n v="18144"/>
    <x v="0"/>
    <x v="1"/>
    <s v="Low Risk"/>
  </r>
  <r>
    <n v="15759021"/>
    <n v="685"/>
    <x v="0"/>
    <s v="Male"/>
    <x v="12"/>
    <n v="9"/>
    <n v="0"/>
    <n v="1"/>
    <n v="1"/>
    <n v="0"/>
    <n v="167033.82999999999"/>
    <x v="1"/>
    <n v="15"/>
    <n v="984"/>
    <n v="3"/>
    <n v="3"/>
    <n v="0.2"/>
    <n v="14760"/>
    <x v="1"/>
    <x v="3"/>
    <s v="Low Risk"/>
  </r>
  <r>
    <n v="15725039"/>
    <n v="702"/>
    <x v="1"/>
    <s v="Male"/>
    <x v="15"/>
    <n v="8"/>
    <n v="71667.740000000005"/>
    <n v="1"/>
    <n v="1"/>
    <n v="1"/>
    <n v="126082.18"/>
    <x v="1"/>
    <n v="14"/>
    <n v="1196"/>
    <n v="3"/>
    <n v="142"/>
    <n v="0.21428571428571427"/>
    <n v="16744"/>
    <x v="0"/>
    <x v="1"/>
    <s v="High Risk"/>
  </r>
  <r>
    <n v="15579130"/>
    <n v="708"/>
    <x v="2"/>
    <s v="Female"/>
    <x v="3"/>
    <n v="0"/>
    <n v="118994.84"/>
    <n v="1"/>
    <n v="1"/>
    <n v="0"/>
    <n v="181499.77"/>
    <x v="0"/>
    <n v="17"/>
    <n v="2587"/>
    <n v="0"/>
    <n v="10"/>
    <n v="0"/>
    <n v="43979"/>
    <x v="0"/>
    <x v="0"/>
    <s v="Low Risk"/>
  </r>
  <r>
    <n v="15754112"/>
    <n v="653"/>
    <x v="1"/>
    <s v="Male"/>
    <x v="30"/>
    <n v="7"/>
    <n v="0"/>
    <n v="2"/>
    <n v="1"/>
    <n v="1"/>
    <n v="41967.03"/>
    <x v="1"/>
    <n v="3"/>
    <n v="768"/>
    <n v="3"/>
    <n v="176"/>
    <n v="1"/>
    <n v="2304"/>
    <x v="0"/>
    <x v="1"/>
    <s v="High Risk"/>
  </r>
  <r>
    <n v="15735522"/>
    <n v="654"/>
    <x v="2"/>
    <s v="Male"/>
    <x v="24"/>
    <n v="2"/>
    <n v="145610.07"/>
    <n v="2"/>
    <n v="0"/>
    <n v="0"/>
    <n v="186300.59"/>
    <x v="1"/>
    <n v="16"/>
    <n v="3677"/>
    <n v="8"/>
    <n v="47"/>
    <n v="0.5"/>
    <n v="58832"/>
    <x v="0"/>
    <x v="0"/>
    <s v="Medium Risk"/>
  </r>
  <r>
    <n v="15613326"/>
    <n v="596"/>
    <x v="0"/>
    <s v="Female"/>
    <x v="19"/>
    <n v="1"/>
    <n v="138162.81"/>
    <n v="1"/>
    <n v="1"/>
    <n v="0"/>
    <n v="85412.54"/>
    <x v="1"/>
    <n v="8"/>
    <n v="3389"/>
    <n v="10"/>
    <n v="69"/>
    <n v="1"/>
    <n v="27112"/>
    <x v="2"/>
    <x v="0"/>
    <s v="High Risk"/>
  </r>
  <r>
    <n v="15739502"/>
    <n v="549"/>
    <x v="2"/>
    <s v="Female"/>
    <x v="8"/>
    <n v="9"/>
    <n v="135020.21"/>
    <n v="2"/>
    <n v="1"/>
    <n v="1"/>
    <n v="23343.18"/>
    <x v="1"/>
    <n v="22"/>
    <n v="559"/>
    <n v="3"/>
    <n v="61"/>
    <n v="0.13636363636363635"/>
    <n v="12298"/>
    <x v="1"/>
    <x v="3"/>
    <s v="High Risk"/>
  </r>
  <r>
    <n v="15670914"/>
    <n v="754"/>
    <x v="0"/>
    <s v="Male"/>
    <x v="16"/>
    <n v="2"/>
    <n v="0"/>
    <n v="2"/>
    <n v="1"/>
    <n v="0"/>
    <n v="180698.32"/>
    <x v="1"/>
    <n v="16"/>
    <n v="1630"/>
    <n v="10"/>
    <n v="46"/>
    <n v="0.625"/>
    <n v="26080"/>
    <x v="0"/>
    <x v="0"/>
    <s v="Medium Risk"/>
  </r>
  <r>
    <n v="15604073"/>
    <n v="815"/>
    <x v="2"/>
    <s v="Female"/>
    <x v="11"/>
    <n v="8"/>
    <n v="135161.67000000001"/>
    <n v="1"/>
    <n v="1"/>
    <n v="1"/>
    <n v="136071.04999999999"/>
    <x v="1"/>
    <n v="17"/>
    <n v="2207"/>
    <n v="0"/>
    <n v="79"/>
    <n v="0"/>
    <n v="37519"/>
    <x v="1"/>
    <x v="1"/>
    <s v="High Risk"/>
  </r>
  <r>
    <n v="15806027"/>
    <n v="556"/>
    <x v="0"/>
    <s v="Female"/>
    <x v="37"/>
    <n v="9"/>
    <n v="0"/>
    <n v="1"/>
    <n v="1"/>
    <n v="0"/>
    <n v="175149.2"/>
    <x v="0"/>
    <n v="23"/>
    <n v="1073"/>
    <n v="3"/>
    <n v="43"/>
    <n v="0.13043478260869565"/>
    <n v="24679"/>
    <x v="0"/>
    <x v="3"/>
    <s v="Medium Risk"/>
  </r>
  <r>
    <n v="15574886"/>
    <n v="706"/>
    <x v="0"/>
    <s v="Male"/>
    <x v="15"/>
    <n v="6"/>
    <n v="94486.47"/>
    <n v="1"/>
    <n v="1"/>
    <n v="1"/>
    <n v="146949.74"/>
    <x v="1"/>
    <n v="17"/>
    <n v="1615"/>
    <n v="8"/>
    <n v="61"/>
    <n v="0.47058823529411764"/>
    <n v="27455"/>
    <x v="0"/>
    <x v="1"/>
    <s v="High Risk"/>
  </r>
  <r>
    <n v="15707120"/>
    <n v="850"/>
    <x v="0"/>
    <s v="Male"/>
    <x v="17"/>
    <n v="9"/>
    <n v="117640.39"/>
    <n v="1"/>
    <n v="1"/>
    <n v="0"/>
    <n v="88920.68"/>
    <x v="1"/>
    <n v="6"/>
    <n v="2574"/>
    <n v="3"/>
    <n v="94"/>
    <n v="0.5"/>
    <n v="15444"/>
    <x v="1"/>
    <x v="3"/>
    <s v="High Risk"/>
  </r>
  <r>
    <n v="15800845"/>
    <n v="732"/>
    <x v="1"/>
    <s v="Female"/>
    <x v="19"/>
    <n v="8"/>
    <n v="111379.55"/>
    <n v="1"/>
    <n v="1"/>
    <n v="1"/>
    <n v="45098.62"/>
    <x v="1"/>
    <n v="16"/>
    <n v="4930"/>
    <n v="8"/>
    <n v="32"/>
    <n v="0.5"/>
    <n v="78880"/>
    <x v="1"/>
    <x v="1"/>
    <s v="Medium Risk"/>
  </r>
  <r>
    <n v="15603914"/>
    <n v="614"/>
    <x v="0"/>
    <s v="Male"/>
    <x v="20"/>
    <n v="6"/>
    <n v="0"/>
    <n v="1"/>
    <n v="1"/>
    <n v="1"/>
    <n v="20339.79"/>
    <x v="0"/>
    <n v="19"/>
    <n v="4910"/>
    <n v="3"/>
    <n v="80"/>
    <n v="0.15789473684210525"/>
    <n v="93290"/>
    <x v="2"/>
    <x v="1"/>
    <s v="High Risk"/>
  </r>
  <r>
    <n v="15722765"/>
    <n v="580"/>
    <x v="1"/>
    <s v="Female"/>
    <x v="38"/>
    <n v="0"/>
    <n v="136820.99"/>
    <n v="1"/>
    <n v="0"/>
    <n v="1"/>
    <n v="108528.74"/>
    <x v="1"/>
    <n v="12"/>
    <n v="857"/>
    <n v="4"/>
    <n v="177"/>
    <n v="0.33333333333333331"/>
    <n v="10284"/>
    <x v="2"/>
    <x v="0"/>
    <s v="High Risk"/>
  </r>
  <r>
    <n v="15783305"/>
    <n v="593"/>
    <x v="0"/>
    <s v="Female"/>
    <x v="17"/>
    <n v="7"/>
    <n v="98752.51"/>
    <n v="1"/>
    <n v="1"/>
    <n v="0"/>
    <n v="145560.38"/>
    <x v="1"/>
    <n v="29"/>
    <n v="2579"/>
    <n v="9"/>
    <n v="26"/>
    <n v="0.31034482758620691"/>
    <n v="74791"/>
    <x v="2"/>
    <x v="1"/>
    <s v="Low Risk"/>
  </r>
  <r>
    <n v="15574842"/>
    <n v="653"/>
    <x v="2"/>
    <s v="Female"/>
    <x v="11"/>
    <n v="2"/>
    <n v="158266.42000000001"/>
    <n v="3"/>
    <n v="1"/>
    <n v="1"/>
    <n v="199357.24"/>
    <x v="1"/>
    <n v="3"/>
    <n v="652"/>
    <n v="5"/>
    <n v="6"/>
    <n v="1"/>
    <n v="1956"/>
    <x v="0"/>
    <x v="0"/>
    <s v="Low Risk"/>
  </r>
  <r>
    <n v="15607837"/>
    <n v="746"/>
    <x v="0"/>
    <s v="Female"/>
    <x v="6"/>
    <n v="4"/>
    <n v="105599.67"/>
    <n v="1"/>
    <n v="1"/>
    <n v="1"/>
    <n v="43106.17"/>
    <x v="1"/>
    <n v="27"/>
    <n v="3967"/>
    <n v="8"/>
    <n v="34"/>
    <n v="0.29629629629629628"/>
    <n v="107109"/>
    <x v="0"/>
    <x v="2"/>
    <s v="Medium Risk"/>
  </r>
  <r>
    <n v="15714877"/>
    <n v="662"/>
    <x v="0"/>
    <s v="Female"/>
    <x v="6"/>
    <n v="10"/>
    <n v="0"/>
    <n v="2"/>
    <n v="1"/>
    <n v="0"/>
    <n v="137508.31"/>
    <x v="1"/>
    <n v="8"/>
    <n v="2773"/>
    <n v="2"/>
    <n v="125"/>
    <n v="0.25"/>
    <n v="22184"/>
    <x v="0"/>
    <x v="3"/>
    <s v="High Risk"/>
  </r>
  <r>
    <n v="15782941"/>
    <n v="573"/>
    <x v="0"/>
    <s v="Male"/>
    <x v="8"/>
    <n v="2"/>
    <n v="0"/>
    <n v="2"/>
    <n v="1"/>
    <n v="1"/>
    <n v="91957.39"/>
    <x v="1"/>
    <n v="29"/>
    <n v="3130"/>
    <n v="10"/>
    <n v="104"/>
    <n v="0.34482758620689657"/>
    <n v="90770"/>
    <x v="1"/>
    <x v="0"/>
    <s v="High Risk"/>
  </r>
  <r>
    <n v="15630167"/>
    <n v="684"/>
    <x v="1"/>
    <s v="Female"/>
    <x v="2"/>
    <n v="4"/>
    <n v="139723.9"/>
    <n v="1"/>
    <n v="1"/>
    <n v="1"/>
    <n v="120612.11"/>
    <x v="1"/>
    <n v="21"/>
    <n v="911"/>
    <n v="10"/>
    <n v="8"/>
    <n v="0.47619047619047616"/>
    <n v="19131"/>
    <x v="0"/>
    <x v="2"/>
    <s v="Low Risk"/>
  </r>
  <r>
    <n v="15759038"/>
    <n v="793"/>
    <x v="0"/>
    <s v="Female"/>
    <x v="1"/>
    <n v="3"/>
    <n v="141806.46"/>
    <n v="1"/>
    <n v="1"/>
    <n v="0"/>
    <n v="102921.17"/>
    <x v="1"/>
    <n v="4"/>
    <n v="2289"/>
    <n v="9"/>
    <n v="174"/>
    <n v="1"/>
    <n v="9156"/>
    <x v="0"/>
    <x v="2"/>
    <s v="High Risk"/>
  </r>
  <r>
    <n v="15661821"/>
    <n v="798"/>
    <x v="2"/>
    <s v="Female"/>
    <x v="23"/>
    <n v="5"/>
    <n v="132571.67000000001"/>
    <n v="1"/>
    <n v="1"/>
    <n v="1"/>
    <n v="31686.33"/>
    <x v="0"/>
    <n v="2"/>
    <n v="5000"/>
    <n v="7"/>
    <n v="152"/>
    <n v="1"/>
    <n v="10000"/>
    <x v="0"/>
    <x v="2"/>
    <s v="High Risk"/>
  </r>
  <r>
    <n v="15728006"/>
    <n v="524"/>
    <x v="0"/>
    <s v="Male"/>
    <x v="20"/>
    <n v="2"/>
    <n v="180516.9"/>
    <n v="1"/>
    <n v="1"/>
    <n v="0"/>
    <n v="180002.42"/>
    <x v="1"/>
    <n v="5"/>
    <n v="349"/>
    <n v="9"/>
    <n v="70"/>
    <n v="1"/>
    <n v="1745"/>
    <x v="2"/>
    <x v="0"/>
    <s v="High Risk"/>
  </r>
  <r>
    <n v="15712176"/>
    <n v="816"/>
    <x v="0"/>
    <s v="Male"/>
    <x v="8"/>
    <n v="8"/>
    <n v="0"/>
    <n v="2"/>
    <n v="1"/>
    <n v="1"/>
    <n v="28407.4"/>
    <x v="1"/>
    <n v="25"/>
    <n v="2898"/>
    <n v="3"/>
    <n v="116"/>
    <n v="0.12"/>
    <n v="72450"/>
    <x v="0"/>
    <x v="1"/>
    <s v="High Risk"/>
  </r>
  <r>
    <n v="15689351"/>
    <n v="742"/>
    <x v="2"/>
    <s v="Female"/>
    <x v="1"/>
    <n v="4"/>
    <n v="92805.72"/>
    <n v="1"/>
    <n v="0"/>
    <n v="1"/>
    <n v="73743.95"/>
    <x v="0"/>
    <n v="22"/>
    <n v="4573"/>
    <n v="7"/>
    <n v="102"/>
    <n v="0.31818181818181818"/>
    <n v="100606"/>
    <x v="1"/>
    <x v="2"/>
    <s v="High Risk"/>
  </r>
  <r>
    <n v="15782247"/>
    <n v="540"/>
    <x v="0"/>
    <s v="Male"/>
    <x v="32"/>
    <n v="4"/>
    <n v="0"/>
    <n v="3"/>
    <n v="1"/>
    <n v="1"/>
    <n v="186233.26"/>
    <x v="0"/>
    <n v="15"/>
    <n v="3657"/>
    <n v="0"/>
    <n v="14"/>
    <n v="0"/>
    <n v="54855"/>
    <x v="1"/>
    <x v="2"/>
    <s v="Low Risk"/>
  </r>
  <r>
    <n v="15769064"/>
    <n v="537"/>
    <x v="2"/>
    <s v="Male"/>
    <x v="2"/>
    <n v="3"/>
    <n v="135309.35999999999"/>
    <n v="1"/>
    <n v="1"/>
    <n v="0"/>
    <n v="31728.86"/>
    <x v="0"/>
    <n v="18"/>
    <n v="2682"/>
    <n v="9"/>
    <n v="23"/>
    <n v="0.5"/>
    <n v="48276"/>
    <x v="0"/>
    <x v="2"/>
    <s v="Low Risk"/>
  </r>
  <r>
    <n v="15718153"/>
    <n v="759"/>
    <x v="1"/>
    <s v="Female"/>
    <x v="59"/>
    <n v="6"/>
    <n v="128917.84"/>
    <n v="1"/>
    <n v="1"/>
    <n v="1"/>
    <n v="48244.639999999999"/>
    <x v="1"/>
    <n v="21"/>
    <n v="1634"/>
    <n v="8"/>
    <n v="150"/>
    <n v="0.38095238095238093"/>
    <n v="34314"/>
    <x v="0"/>
    <x v="1"/>
    <s v="High Risk"/>
  </r>
  <r>
    <n v="15613189"/>
    <n v="774"/>
    <x v="0"/>
    <s v="Female"/>
    <x v="37"/>
    <n v="2"/>
    <n v="56580.93"/>
    <n v="1"/>
    <n v="1"/>
    <n v="0"/>
    <n v="113266.28"/>
    <x v="0"/>
    <n v="1"/>
    <n v="2898"/>
    <n v="7"/>
    <n v="6"/>
    <n v="1"/>
    <n v="2898"/>
    <x v="0"/>
    <x v="0"/>
    <s v="Low Risk"/>
  </r>
  <r>
    <n v="15661734"/>
    <n v="608"/>
    <x v="2"/>
    <s v="Male"/>
    <x v="0"/>
    <n v="8"/>
    <n v="131390.75"/>
    <n v="2"/>
    <n v="1"/>
    <n v="0"/>
    <n v="71178.09"/>
    <x v="1"/>
    <n v="15"/>
    <n v="3260"/>
    <n v="3"/>
    <n v="168"/>
    <n v="0.2"/>
    <n v="48900"/>
    <x v="1"/>
    <x v="1"/>
    <s v="High Risk"/>
  </r>
  <r>
    <n v="15592645"/>
    <n v="704"/>
    <x v="1"/>
    <s v="Male"/>
    <x v="24"/>
    <n v="4"/>
    <n v="0"/>
    <n v="2"/>
    <n v="0"/>
    <n v="0"/>
    <n v="25684.93"/>
    <x v="1"/>
    <n v="11"/>
    <n v="1608"/>
    <n v="5"/>
    <n v="109"/>
    <n v="0.45454545454545453"/>
    <n v="17688"/>
    <x v="0"/>
    <x v="2"/>
    <s v="High Risk"/>
  </r>
  <r>
    <n v="15768387"/>
    <n v="581"/>
    <x v="0"/>
    <s v="Male"/>
    <x v="1"/>
    <n v="8"/>
    <n v="0"/>
    <n v="2"/>
    <n v="0"/>
    <n v="0"/>
    <n v="29737.14"/>
    <x v="1"/>
    <n v="6"/>
    <n v="3144"/>
    <n v="6"/>
    <n v="177"/>
    <n v="1"/>
    <n v="18864"/>
    <x v="1"/>
    <x v="1"/>
    <s v="High Risk"/>
  </r>
  <r>
    <n v="15792525"/>
    <n v="628"/>
    <x v="2"/>
    <s v="Female"/>
    <x v="22"/>
    <n v="1"/>
    <n v="97361.66"/>
    <n v="1"/>
    <n v="1"/>
    <n v="1"/>
    <n v="149922.38"/>
    <x v="0"/>
    <n v="2"/>
    <n v="3340"/>
    <n v="2"/>
    <n v="71"/>
    <n v="1"/>
    <n v="6680"/>
    <x v="2"/>
    <x v="0"/>
    <s v="High Risk"/>
  </r>
  <r>
    <n v="15586976"/>
    <n v="566"/>
    <x v="0"/>
    <s v="Female"/>
    <x v="0"/>
    <n v="6"/>
    <n v="0"/>
    <n v="1"/>
    <n v="1"/>
    <n v="0"/>
    <n v="180702.12"/>
    <x v="0"/>
    <n v="19"/>
    <n v="4196"/>
    <n v="0"/>
    <n v="22"/>
    <n v="0"/>
    <n v="79724"/>
    <x v="0"/>
    <x v="1"/>
    <s v="Low Risk"/>
  </r>
  <r>
    <n v="15790659"/>
    <n v="701"/>
    <x v="1"/>
    <s v="Male"/>
    <x v="49"/>
    <n v="7"/>
    <n v="0"/>
    <n v="2"/>
    <n v="0"/>
    <n v="1"/>
    <n v="27597.59"/>
    <x v="1"/>
    <n v="23"/>
    <n v="1923"/>
    <n v="8"/>
    <n v="21"/>
    <n v="0.34782608695652173"/>
    <n v="44229"/>
    <x v="1"/>
    <x v="1"/>
    <s v="Low Risk"/>
  </r>
  <r>
    <n v="15691446"/>
    <n v="735"/>
    <x v="1"/>
    <s v="Male"/>
    <x v="6"/>
    <n v="10"/>
    <n v="0"/>
    <n v="2"/>
    <n v="1"/>
    <n v="1"/>
    <n v="95025.27"/>
    <x v="1"/>
    <n v="2"/>
    <n v="3832"/>
    <n v="2"/>
    <n v="82"/>
    <n v="1"/>
    <n v="7664"/>
    <x v="2"/>
    <x v="3"/>
    <s v="High Risk"/>
  </r>
  <r>
    <n v="15772632"/>
    <n v="680"/>
    <x v="0"/>
    <s v="Female"/>
    <x v="10"/>
    <n v="1"/>
    <n v="0"/>
    <n v="2"/>
    <n v="1"/>
    <n v="0"/>
    <n v="167035.07"/>
    <x v="1"/>
    <n v="7"/>
    <n v="4388"/>
    <n v="3"/>
    <n v="71"/>
    <n v="0.42857142857142855"/>
    <n v="30716"/>
    <x v="0"/>
    <x v="0"/>
    <s v="High Risk"/>
  </r>
  <r>
    <n v="15706587"/>
    <n v="560"/>
    <x v="0"/>
    <s v="Male"/>
    <x v="38"/>
    <n v="0"/>
    <n v="0"/>
    <n v="2"/>
    <n v="0"/>
    <n v="1"/>
    <n v="116781.71"/>
    <x v="1"/>
    <n v="18"/>
    <n v="1988"/>
    <n v="9"/>
    <n v="13"/>
    <n v="0.5"/>
    <n v="35784"/>
    <x v="1"/>
    <x v="0"/>
    <s v="Low Risk"/>
  </r>
  <r>
    <n v="15572461"/>
    <n v="663"/>
    <x v="2"/>
    <s v="Female"/>
    <x v="6"/>
    <n v="4"/>
    <n v="102714.65"/>
    <n v="2"/>
    <n v="0"/>
    <n v="0"/>
    <n v="21170.81"/>
    <x v="1"/>
    <n v="24"/>
    <n v="3190"/>
    <n v="6"/>
    <n v="90"/>
    <n v="0.25"/>
    <n v="76560"/>
    <x v="2"/>
    <x v="2"/>
    <s v="High Risk"/>
  </r>
  <r>
    <n v="15654409"/>
    <n v="665"/>
    <x v="0"/>
    <s v="Female"/>
    <x v="10"/>
    <n v="5"/>
    <n v="67816.72"/>
    <n v="1"/>
    <n v="1"/>
    <n v="1"/>
    <n v="29641.58"/>
    <x v="1"/>
    <n v="15"/>
    <n v="1966"/>
    <n v="3"/>
    <n v="100"/>
    <n v="0.2"/>
    <n v="29490"/>
    <x v="2"/>
    <x v="2"/>
    <s v="High Risk"/>
  </r>
  <r>
    <n v="15568025"/>
    <n v="758"/>
    <x v="0"/>
    <s v="Male"/>
    <x v="21"/>
    <n v="8"/>
    <n v="81710.460000000006"/>
    <n v="1"/>
    <n v="1"/>
    <n v="1"/>
    <n v="116520.07"/>
    <x v="1"/>
    <n v="30"/>
    <n v="1971"/>
    <n v="0"/>
    <n v="151"/>
    <n v="0"/>
    <n v="59130"/>
    <x v="1"/>
    <x v="1"/>
    <s v="High Risk"/>
  </r>
  <r>
    <n v="15715769"/>
    <n v="621"/>
    <x v="0"/>
    <s v="Male"/>
    <x v="28"/>
    <n v="2"/>
    <n v="75237.539999999994"/>
    <n v="1"/>
    <n v="0"/>
    <n v="1"/>
    <n v="44220.4"/>
    <x v="1"/>
    <n v="16"/>
    <n v="2319"/>
    <n v="7"/>
    <n v="95"/>
    <n v="0.4375"/>
    <n v="37104"/>
    <x v="1"/>
    <x v="0"/>
    <s v="High Risk"/>
  </r>
  <r>
    <n v="15667458"/>
    <n v="764"/>
    <x v="2"/>
    <s v="Male"/>
    <x v="34"/>
    <n v="10"/>
    <n v="124023.18"/>
    <n v="1"/>
    <n v="1"/>
    <n v="0"/>
    <n v="166188.28"/>
    <x v="1"/>
    <n v="22"/>
    <n v="2277"/>
    <n v="0"/>
    <n v="97"/>
    <n v="0"/>
    <n v="50094"/>
    <x v="2"/>
    <x v="3"/>
    <s v="High Risk"/>
  </r>
  <r>
    <n v="15567980"/>
    <n v="537"/>
    <x v="2"/>
    <s v="Female"/>
    <x v="17"/>
    <n v="5"/>
    <n v="100727.5"/>
    <n v="1"/>
    <n v="0"/>
    <n v="1"/>
    <n v="140857.76"/>
    <x v="0"/>
    <n v="14"/>
    <n v="2344"/>
    <n v="7"/>
    <n v="61"/>
    <n v="0.5"/>
    <n v="32816"/>
    <x v="2"/>
    <x v="2"/>
    <s v="High Risk"/>
  </r>
  <r>
    <n v="15679294"/>
    <n v="589"/>
    <x v="0"/>
    <s v="Female"/>
    <x v="17"/>
    <n v="10"/>
    <n v="107238.85"/>
    <n v="2"/>
    <n v="1"/>
    <n v="0"/>
    <n v="37024.28"/>
    <x v="1"/>
    <n v="19"/>
    <n v="1274"/>
    <n v="8"/>
    <n v="27"/>
    <n v="0.42105263157894735"/>
    <n v="24206"/>
    <x v="1"/>
    <x v="3"/>
    <s v="Low Risk"/>
  </r>
  <r>
    <n v="15606507"/>
    <n v="555"/>
    <x v="0"/>
    <s v="Male"/>
    <x v="9"/>
    <n v="5"/>
    <n v="0"/>
    <n v="2"/>
    <n v="1"/>
    <n v="0"/>
    <n v="27513.47"/>
    <x v="1"/>
    <n v="5"/>
    <n v="4732"/>
    <n v="0"/>
    <n v="59"/>
    <n v="0"/>
    <n v="23660"/>
    <x v="1"/>
    <x v="2"/>
    <s v="Medium Risk"/>
  </r>
  <r>
    <n v="15578825"/>
    <n v="734"/>
    <x v="0"/>
    <s v="Female"/>
    <x v="6"/>
    <n v="0"/>
    <n v="139994.66"/>
    <n v="1"/>
    <n v="1"/>
    <n v="0"/>
    <n v="17744.72"/>
    <x v="1"/>
    <n v="20"/>
    <n v="3432"/>
    <n v="10"/>
    <n v="163"/>
    <n v="0.5"/>
    <n v="68640"/>
    <x v="1"/>
    <x v="0"/>
    <s v="High Risk"/>
  </r>
  <r>
    <n v="15619935"/>
    <n v="783"/>
    <x v="1"/>
    <s v="Female"/>
    <x v="49"/>
    <n v="9"/>
    <n v="126224.87"/>
    <n v="1"/>
    <n v="1"/>
    <n v="1"/>
    <n v="4423.63"/>
    <x v="1"/>
    <n v="9"/>
    <n v="1020"/>
    <n v="7"/>
    <n v="90"/>
    <n v="0.77777777777777779"/>
    <n v="9180"/>
    <x v="2"/>
    <x v="3"/>
    <s v="High Risk"/>
  </r>
  <r>
    <n v="15636089"/>
    <n v="678"/>
    <x v="2"/>
    <s v="Female"/>
    <x v="21"/>
    <n v="1"/>
    <n v="145751.03"/>
    <n v="1"/>
    <n v="0"/>
    <n v="0"/>
    <n v="109718.44"/>
    <x v="0"/>
    <n v="27"/>
    <n v="1796"/>
    <n v="10"/>
    <n v="1"/>
    <n v="0.37037037037037035"/>
    <n v="48492"/>
    <x v="0"/>
    <x v="0"/>
    <s v="Low Risk"/>
  </r>
  <r>
    <n v="15727490"/>
    <n v="661"/>
    <x v="0"/>
    <s v="Male"/>
    <x v="40"/>
    <n v="5"/>
    <n v="0"/>
    <n v="1"/>
    <n v="0"/>
    <n v="1"/>
    <n v="107243.31"/>
    <x v="0"/>
    <n v="25"/>
    <n v="4566"/>
    <n v="9"/>
    <n v="105"/>
    <n v="0.36"/>
    <n v="114150"/>
    <x v="1"/>
    <x v="2"/>
    <s v="High Risk"/>
  </r>
  <r>
    <n v="15591766"/>
    <n v="607"/>
    <x v="1"/>
    <s v="Female"/>
    <x v="11"/>
    <n v="4"/>
    <n v="121166.89"/>
    <n v="1"/>
    <n v="0"/>
    <n v="1"/>
    <n v="115288.24"/>
    <x v="1"/>
    <n v="5"/>
    <n v="1884"/>
    <n v="7"/>
    <n v="89"/>
    <n v="1"/>
    <n v="9420"/>
    <x v="1"/>
    <x v="2"/>
    <s v="High Risk"/>
  </r>
  <r>
    <n v="15641629"/>
    <n v="537"/>
    <x v="1"/>
    <s v="Female"/>
    <x v="16"/>
    <n v="1"/>
    <n v="0"/>
    <n v="2"/>
    <n v="0"/>
    <n v="1"/>
    <n v="41233.97"/>
    <x v="1"/>
    <n v="25"/>
    <n v="275"/>
    <n v="6"/>
    <n v="80"/>
    <n v="0.24"/>
    <n v="6875"/>
    <x v="0"/>
    <x v="0"/>
    <s v="High Risk"/>
  </r>
  <r>
    <n v="15813303"/>
    <n v="513"/>
    <x v="1"/>
    <s v="Male"/>
    <x v="63"/>
    <n v="10"/>
    <n v="0"/>
    <n v="2"/>
    <n v="1"/>
    <n v="1"/>
    <n v="52952.24"/>
    <x v="1"/>
    <n v="28"/>
    <n v="4448"/>
    <n v="4"/>
    <n v="87"/>
    <n v="0.14285714285714285"/>
    <n v="124544"/>
    <x v="0"/>
    <x v="3"/>
    <s v="High Risk"/>
  </r>
  <r>
    <n v="15756920"/>
    <n v="576"/>
    <x v="0"/>
    <s v="Male"/>
    <x v="54"/>
    <n v="9"/>
    <n v="70655.48"/>
    <n v="1"/>
    <n v="0"/>
    <n v="0"/>
    <n v="78955.8"/>
    <x v="0"/>
    <n v="15"/>
    <n v="4254"/>
    <n v="10"/>
    <n v="39"/>
    <n v="0.66666666666666663"/>
    <n v="63810"/>
    <x v="1"/>
    <x v="3"/>
    <s v="Medium Risk"/>
  </r>
  <r>
    <n v="15726403"/>
    <n v="660"/>
    <x v="2"/>
    <s v="Male"/>
    <x v="1"/>
    <n v="1"/>
    <n v="129901.21"/>
    <n v="1"/>
    <n v="1"/>
    <n v="0"/>
    <n v="26025.599999999999"/>
    <x v="0"/>
    <n v="23"/>
    <n v="816"/>
    <n v="0"/>
    <n v="149"/>
    <n v="0"/>
    <n v="18768"/>
    <x v="0"/>
    <x v="0"/>
    <s v="High Risk"/>
  </r>
  <r>
    <n v="15592765"/>
    <n v="637"/>
    <x v="0"/>
    <s v="Male"/>
    <x v="20"/>
    <n v="8"/>
    <n v="125470.81"/>
    <n v="1"/>
    <n v="1"/>
    <n v="1"/>
    <n v="174536.17"/>
    <x v="1"/>
    <n v="8"/>
    <n v="440"/>
    <n v="8"/>
    <n v="41"/>
    <n v="1"/>
    <n v="3520"/>
    <x v="0"/>
    <x v="1"/>
    <s v="Medium Risk"/>
  </r>
  <r>
    <n v="15704442"/>
    <n v="672"/>
    <x v="0"/>
    <s v="Female"/>
    <x v="47"/>
    <n v="9"/>
    <n v="169406.33"/>
    <n v="4"/>
    <n v="1"/>
    <n v="1"/>
    <n v="147311.47"/>
    <x v="0"/>
    <n v="5"/>
    <n v="4989"/>
    <n v="9"/>
    <n v="146"/>
    <n v="1"/>
    <n v="24945"/>
    <x v="0"/>
    <x v="3"/>
    <s v="High Risk"/>
  </r>
  <r>
    <n v="15641136"/>
    <n v="629"/>
    <x v="0"/>
    <s v="Male"/>
    <x v="15"/>
    <n v="2"/>
    <n v="0"/>
    <n v="2"/>
    <n v="0"/>
    <n v="1"/>
    <n v="77965.440000000002"/>
    <x v="1"/>
    <n v="1"/>
    <n v="899"/>
    <n v="9"/>
    <n v="83"/>
    <n v="1"/>
    <n v="899"/>
    <x v="0"/>
    <x v="0"/>
    <s v="High Risk"/>
  </r>
  <r>
    <n v="15725818"/>
    <n v="583"/>
    <x v="2"/>
    <s v="Male"/>
    <x v="20"/>
    <n v="4"/>
    <n v="107041.3"/>
    <n v="1"/>
    <n v="1"/>
    <n v="1"/>
    <n v="5635.63"/>
    <x v="1"/>
    <n v="22"/>
    <n v="1162"/>
    <n v="4"/>
    <n v="161"/>
    <n v="0.18181818181818182"/>
    <n v="25564"/>
    <x v="2"/>
    <x v="2"/>
    <s v="High Risk"/>
  </r>
  <r>
    <n v="15612071"/>
    <n v="763"/>
    <x v="1"/>
    <s v="Female"/>
    <x v="15"/>
    <n v="10"/>
    <n v="95153.77"/>
    <n v="1"/>
    <n v="0"/>
    <n v="1"/>
    <n v="81310.100000000006"/>
    <x v="1"/>
    <n v="11"/>
    <n v="3772"/>
    <n v="3"/>
    <n v="39"/>
    <n v="0.27272727272727271"/>
    <n v="41492"/>
    <x v="0"/>
    <x v="3"/>
    <s v="Medium Risk"/>
  </r>
  <r>
    <n v="15719809"/>
    <n v="516"/>
    <x v="2"/>
    <s v="Male"/>
    <x v="15"/>
    <n v="3"/>
    <n v="145166.09"/>
    <n v="2"/>
    <n v="0"/>
    <n v="0"/>
    <n v="111421.45"/>
    <x v="1"/>
    <n v="19"/>
    <n v="2973"/>
    <n v="0"/>
    <n v="51"/>
    <n v="0"/>
    <n v="56487"/>
    <x v="0"/>
    <x v="2"/>
    <s v="Medium Risk"/>
  </r>
  <r>
    <n v="15716518"/>
    <n v="617"/>
    <x v="0"/>
    <s v="Female"/>
    <x v="7"/>
    <n v="4"/>
    <n v="0"/>
    <n v="2"/>
    <n v="0"/>
    <n v="0"/>
    <n v="190269.21"/>
    <x v="1"/>
    <n v="27"/>
    <n v="3119"/>
    <n v="0"/>
    <n v="142"/>
    <n v="0"/>
    <n v="84213"/>
    <x v="0"/>
    <x v="2"/>
    <s v="High Risk"/>
  </r>
  <r>
    <n v="15742210"/>
    <n v="700"/>
    <x v="0"/>
    <s v="Male"/>
    <x v="16"/>
    <n v="9"/>
    <n v="65962.63"/>
    <n v="1"/>
    <n v="1"/>
    <n v="1"/>
    <n v="100950.48"/>
    <x v="1"/>
    <n v="3"/>
    <n v="1880"/>
    <n v="1"/>
    <n v="13"/>
    <n v="0.33333333333333331"/>
    <n v="5640"/>
    <x v="1"/>
    <x v="3"/>
    <s v="Low Risk"/>
  </r>
  <r>
    <n v="15630617"/>
    <n v="727"/>
    <x v="2"/>
    <s v="Male"/>
    <x v="18"/>
    <n v="6"/>
    <n v="140418.81"/>
    <n v="1"/>
    <n v="1"/>
    <n v="1"/>
    <n v="113033.73"/>
    <x v="0"/>
    <n v="29"/>
    <n v="229"/>
    <n v="8"/>
    <n v="126"/>
    <n v="0.27586206896551724"/>
    <n v="6641"/>
    <x v="0"/>
    <x v="1"/>
    <s v="High Risk"/>
  </r>
  <r>
    <n v="15720838"/>
    <n v="689"/>
    <x v="1"/>
    <s v="Female"/>
    <x v="8"/>
    <n v="3"/>
    <n v="139799.63"/>
    <n v="1"/>
    <n v="0"/>
    <n v="1"/>
    <n v="120663.57"/>
    <x v="1"/>
    <n v="11"/>
    <n v="143"/>
    <n v="5"/>
    <n v="50"/>
    <n v="0.45454545454545453"/>
    <n v="1573"/>
    <x v="1"/>
    <x v="2"/>
    <s v="Medium Risk"/>
  </r>
  <r>
    <n v="15595537"/>
    <n v="626"/>
    <x v="2"/>
    <s v="Male"/>
    <x v="23"/>
    <n v="9"/>
    <n v="171787.84"/>
    <n v="2"/>
    <n v="1"/>
    <n v="0"/>
    <n v="187192.23"/>
    <x v="1"/>
    <n v="26"/>
    <n v="2097"/>
    <n v="0"/>
    <n v="1"/>
    <n v="0"/>
    <n v="54522"/>
    <x v="0"/>
    <x v="3"/>
    <s v="Low Risk"/>
  </r>
  <r>
    <n v="15623196"/>
    <n v="686"/>
    <x v="0"/>
    <s v="Male"/>
    <x v="16"/>
    <n v="6"/>
    <n v="149238.97"/>
    <n v="1"/>
    <n v="1"/>
    <n v="1"/>
    <n v="97825.23"/>
    <x v="1"/>
    <n v="14"/>
    <n v="1395"/>
    <n v="10"/>
    <n v="108"/>
    <n v="0.7142857142857143"/>
    <n v="19530"/>
    <x v="0"/>
    <x v="1"/>
    <s v="High Risk"/>
  </r>
  <r>
    <n v="15679249"/>
    <n v="351"/>
    <x v="2"/>
    <s v="Female"/>
    <x v="38"/>
    <n v="4"/>
    <n v="163146.46"/>
    <n v="1"/>
    <n v="1"/>
    <n v="0"/>
    <n v="169621.69"/>
    <x v="0"/>
    <n v="2"/>
    <n v="1163"/>
    <n v="7"/>
    <n v="165"/>
    <n v="1"/>
    <n v="2326"/>
    <x v="0"/>
    <x v="2"/>
    <s v="High Risk"/>
  </r>
  <r>
    <n v="15693199"/>
    <n v="739"/>
    <x v="0"/>
    <s v="Female"/>
    <x v="24"/>
    <n v="8"/>
    <n v="0"/>
    <n v="2"/>
    <n v="1"/>
    <n v="0"/>
    <n v="191557.1"/>
    <x v="0"/>
    <n v="2"/>
    <n v="1091"/>
    <n v="5"/>
    <n v="149"/>
    <n v="1"/>
    <n v="2182"/>
    <x v="0"/>
    <x v="1"/>
    <s v="High Risk"/>
  </r>
  <r>
    <n v="15661219"/>
    <n v="627"/>
    <x v="0"/>
    <s v="Male"/>
    <x v="15"/>
    <n v="10"/>
    <n v="0"/>
    <n v="2"/>
    <n v="1"/>
    <n v="0"/>
    <n v="103287.62"/>
    <x v="1"/>
    <n v="5"/>
    <n v="3543"/>
    <n v="7"/>
    <n v="52"/>
    <n v="1"/>
    <n v="17715"/>
    <x v="0"/>
    <x v="3"/>
    <s v="Medium Risk"/>
  </r>
  <r>
    <n v="15617136"/>
    <n v="451"/>
    <x v="2"/>
    <s v="Female"/>
    <x v="16"/>
    <n v="9"/>
    <n v="61482.47"/>
    <n v="1"/>
    <n v="1"/>
    <n v="1"/>
    <n v="167538.66"/>
    <x v="1"/>
    <n v="22"/>
    <n v="3982"/>
    <n v="6"/>
    <n v="83"/>
    <n v="0.27272727272727271"/>
    <n v="87604"/>
    <x v="0"/>
    <x v="3"/>
    <s v="High Risk"/>
  </r>
  <r>
    <n v="15760294"/>
    <n v="512"/>
    <x v="0"/>
    <s v="Female"/>
    <x v="1"/>
    <n v="8"/>
    <n v="145150.28"/>
    <n v="1"/>
    <n v="1"/>
    <n v="0"/>
    <n v="64869.32"/>
    <x v="0"/>
    <n v="15"/>
    <n v="3268"/>
    <n v="4"/>
    <n v="89"/>
    <n v="0.26666666666666666"/>
    <n v="49020"/>
    <x v="0"/>
    <x v="1"/>
    <s v="High Risk"/>
  </r>
  <r>
    <n v="15652808"/>
    <n v="774"/>
    <x v="0"/>
    <s v="Female"/>
    <x v="1"/>
    <n v="5"/>
    <n v="126670.37"/>
    <n v="1"/>
    <n v="1"/>
    <n v="0"/>
    <n v="102426.06"/>
    <x v="1"/>
    <n v="11"/>
    <n v="4696"/>
    <n v="6"/>
    <n v="39"/>
    <n v="0.54545454545454541"/>
    <n v="51656"/>
    <x v="1"/>
    <x v="2"/>
    <s v="Medium Risk"/>
  </r>
  <r>
    <n v="15657139"/>
    <n v="652"/>
    <x v="0"/>
    <s v="Female"/>
    <x v="20"/>
    <n v="8"/>
    <n v="84390.8"/>
    <n v="2"/>
    <n v="0"/>
    <n v="1"/>
    <n v="107876.2"/>
    <x v="1"/>
    <n v="6"/>
    <n v="763"/>
    <n v="4"/>
    <n v="174"/>
    <n v="0.66666666666666663"/>
    <n v="4578"/>
    <x v="0"/>
    <x v="1"/>
    <s v="High Risk"/>
  </r>
  <r>
    <n v="15803790"/>
    <n v="638"/>
    <x v="2"/>
    <s v="Male"/>
    <x v="24"/>
    <n v="2"/>
    <n v="89728.86"/>
    <n v="2"/>
    <n v="1"/>
    <n v="1"/>
    <n v="37294.879999999997"/>
    <x v="1"/>
    <n v="29"/>
    <n v="3297"/>
    <n v="2"/>
    <n v="179"/>
    <n v="6.8965517241379309E-2"/>
    <n v="95613"/>
    <x v="0"/>
    <x v="0"/>
    <s v="High Risk"/>
  </r>
  <r>
    <n v="15764105"/>
    <n v="475"/>
    <x v="0"/>
    <s v="Female"/>
    <x v="38"/>
    <n v="1"/>
    <n v="0"/>
    <n v="2"/>
    <n v="1"/>
    <n v="0"/>
    <n v="89248.99"/>
    <x v="1"/>
    <n v="28"/>
    <n v="4223"/>
    <n v="2"/>
    <n v="113"/>
    <n v="7.1428571428571425E-2"/>
    <n v="118244"/>
    <x v="0"/>
    <x v="0"/>
    <s v="High Risk"/>
  </r>
  <r>
    <n v="15672610"/>
    <n v="567"/>
    <x v="1"/>
    <s v="Male"/>
    <x v="20"/>
    <n v="4"/>
    <n v="118628.8"/>
    <n v="1"/>
    <n v="0"/>
    <n v="0"/>
    <n v="91973.63"/>
    <x v="1"/>
    <n v="8"/>
    <n v="892"/>
    <n v="1"/>
    <n v="34"/>
    <n v="0.125"/>
    <n v="7136"/>
    <x v="0"/>
    <x v="2"/>
    <s v="Medium Risk"/>
  </r>
  <r>
    <n v="15766896"/>
    <n v="750"/>
    <x v="0"/>
    <s v="Male"/>
    <x v="24"/>
    <n v="3"/>
    <n v="0"/>
    <n v="2"/>
    <n v="1"/>
    <n v="0"/>
    <n v="16870.2"/>
    <x v="1"/>
    <n v="5"/>
    <n v="3379"/>
    <n v="6"/>
    <n v="138"/>
    <n v="1"/>
    <n v="16895"/>
    <x v="0"/>
    <x v="2"/>
    <s v="High Risk"/>
  </r>
  <r>
    <n v="15587735"/>
    <n v="850"/>
    <x v="0"/>
    <s v="Male"/>
    <x v="2"/>
    <n v="6"/>
    <n v="96863.13"/>
    <n v="1"/>
    <n v="1"/>
    <n v="1"/>
    <n v="121681.19"/>
    <x v="1"/>
    <n v="10"/>
    <n v="4472"/>
    <n v="3"/>
    <n v="109"/>
    <n v="0.3"/>
    <n v="44720"/>
    <x v="0"/>
    <x v="1"/>
    <s v="High Risk"/>
  </r>
  <r>
    <n v="15659501"/>
    <n v="753"/>
    <x v="0"/>
    <s v="Female"/>
    <x v="16"/>
    <n v="6"/>
    <n v="142263.45000000001"/>
    <n v="1"/>
    <n v="0"/>
    <n v="1"/>
    <n v="33730.43"/>
    <x v="1"/>
    <n v="27"/>
    <n v="4392"/>
    <n v="10"/>
    <n v="160"/>
    <n v="0.37037037037037035"/>
    <n v="118584"/>
    <x v="2"/>
    <x v="1"/>
    <s v="High Risk"/>
  </r>
  <r>
    <n v="15745001"/>
    <n v="683"/>
    <x v="1"/>
    <s v="Female"/>
    <x v="18"/>
    <n v="7"/>
    <n v="0"/>
    <n v="2"/>
    <n v="1"/>
    <n v="0"/>
    <n v="104786.59"/>
    <x v="1"/>
    <n v="5"/>
    <n v="1800"/>
    <n v="0"/>
    <n v="93"/>
    <n v="0"/>
    <n v="9000"/>
    <x v="2"/>
    <x v="1"/>
    <s v="High Risk"/>
  </r>
  <r>
    <n v="15651140"/>
    <n v="710"/>
    <x v="0"/>
    <s v="Female"/>
    <x v="15"/>
    <n v="3"/>
    <n v="0"/>
    <n v="1"/>
    <n v="1"/>
    <n v="0"/>
    <n v="94790.34"/>
    <x v="1"/>
    <n v="8"/>
    <n v="2424"/>
    <n v="9"/>
    <n v="92"/>
    <n v="1"/>
    <n v="19392"/>
    <x v="0"/>
    <x v="2"/>
    <s v="High Risk"/>
  </r>
  <r>
    <n v="15571148"/>
    <n v="645"/>
    <x v="1"/>
    <s v="Female"/>
    <x v="29"/>
    <n v="1"/>
    <n v="0"/>
    <n v="2"/>
    <n v="0"/>
    <n v="0"/>
    <n v="28726.07"/>
    <x v="1"/>
    <n v="20"/>
    <n v="4993"/>
    <n v="0"/>
    <n v="81"/>
    <n v="0"/>
    <n v="99860"/>
    <x v="2"/>
    <x v="0"/>
    <s v="High Risk"/>
  </r>
  <r>
    <n v="15776824"/>
    <n v="714"/>
    <x v="0"/>
    <s v="Male"/>
    <x v="34"/>
    <n v="6"/>
    <n v="122724.37"/>
    <n v="1"/>
    <n v="1"/>
    <n v="1"/>
    <n v="67057.27"/>
    <x v="1"/>
    <n v="10"/>
    <n v="2081"/>
    <n v="5"/>
    <n v="65"/>
    <n v="0.5"/>
    <n v="20810"/>
    <x v="0"/>
    <x v="1"/>
    <s v="High Risk"/>
  </r>
  <r>
    <n v="15633141"/>
    <n v="696"/>
    <x v="2"/>
    <s v="Female"/>
    <x v="12"/>
    <n v="4"/>
    <n v="174902.26"/>
    <n v="1"/>
    <n v="1"/>
    <n v="0"/>
    <n v="69079.850000000006"/>
    <x v="1"/>
    <n v="3"/>
    <n v="4836"/>
    <n v="3"/>
    <n v="108"/>
    <n v="1"/>
    <n v="14508"/>
    <x v="2"/>
    <x v="2"/>
    <s v="High Risk"/>
  </r>
  <r>
    <n v="15764174"/>
    <n v="612"/>
    <x v="1"/>
    <s v="Female"/>
    <x v="28"/>
    <n v="4"/>
    <n v="0"/>
    <n v="2"/>
    <n v="1"/>
    <n v="1"/>
    <n v="179780.74"/>
    <x v="1"/>
    <n v="15"/>
    <n v="1707"/>
    <n v="10"/>
    <n v="153"/>
    <n v="0.66666666666666663"/>
    <n v="25605"/>
    <x v="1"/>
    <x v="2"/>
    <s v="High Risk"/>
  </r>
  <r>
    <n v="15778155"/>
    <n v="520"/>
    <x v="2"/>
    <s v="Female"/>
    <x v="8"/>
    <n v="3"/>
    <n v="108914.17"/>
    <n v="1"/>
    <n v="1"/>
    <n v="1"/>
    <n v="183572.39"/>
    <x v="0"/>
    <n v="8"/>
    <n v="4786"/>
    <n v="9"/>
    <n v="45"/>
    <n v="1"/>
    <n v="38288"/>
    <x v="1"/>
    <x v="2"/>
    <s v="Medium Risk"/>
  </r>
  <r>
    <n v="15715920"/>
    <n v="782"/>
    <x v="1"/>
    <s v="Male"/>
    <x v="51"/>
    <n v="10"/>
    <n v="98052.66"/>
    <n v="1"/>
    <n v="1"/>
    <n v="1"/>
    <n v="142587.32"/>
    <x v="1"/>
    <n v="21"/>
    <n v="4820"/>
    <n v="2"/>
    <n v="28"/>
    <n v="9.5238095238095233E-2"/>
    <n v="101220"/>
    <x v="1"/>
    <x v="3"/>
    <s v="Low Risk"/>
  </r>
  <r>
    <n v="15671917"/>
    <n v="666"/>
    <x v="0"/>
    <s v="Male"/>
    <x v="17"/>
    <n v="5"/>
    <n v="123873.19"/>
    <n v="1"/>
    <n v="1"/>
    <n v="1"/>
    <n v="177844.06"/>
    <x v="1"/>
    <n v="9"/>
    <n v="376"/>
    <n v="10"/>
    <n v="34"/>
    <n v="1"/>
    <n v="3384"/>
    <x v="2"/>
    <x v="2"/>
    <s v="Medium Risk"/>
  </r>
  <r>
    <n v="15666548"/>
    <n v="466"/>
    <x v="2"/>
    <s v="Female"/>
    <x v="27"/>
    <n v="2"/>
    <n v="111920.13"/>
    <n v="3"/>
    <n v="1"/>
    <n v="0"/>
    <n v="197634.11"/>
    <x v="0"/>
    <n v="12"/>
    <n v="1060"/>
    <n v="6"/>
    <n v="41"/>
    <n v="0.5"/>
    <n v="12720"/>
    <x v="0"/>
    <x v="0"/>
    <s v="Medium Risk"/>
  </r>
  <r>
    <n v="15625623"/>
    <n v="567"/>
    <x v="0"/>
    <s v="Female"/>
    <x v="13"/>
    <n v="4"/>
    <n v="0"/>
    <n v="2"/>
    <n v="0"/>
    <n v="1"/>
    <n v="121053.19"/>
    <x v="1"/>
    <n v="17"/>
    <n v="1218"/>
    <n v="5"/>
    <n v="91"/>
    <n v="0.29411764705882354"/>
    <n v="20706"/>
    <x v="0"/>
    <x v="2"/>
    <s v="High Risk"/>
  </r>
  <r>
    <n v="15748123"/>
    <n v="613"/>
    <x v="0"/>
    <s v="Male"/>
    <x v="43"/>
    <n v="3"/>
    <n v="0"/>
    <n v="2"/>
    <n v="1"/>
    <n v="1"/>
    <n v="149613.76999999999"/>
    <x v="1"/>
    <n v="3"/>
    <n v="4265"/>
    <n v="1"/>
    <n v="107"/>
    <n v="0.33333333333333331"/>
    <n v="12795"/>
    <x v="0"/>
    <x v="2"/>
    <s v="High Risk"/>
  </r>
  <r>
    <n v="15648735"/>
    <n v="718"/>
    <x v="0"/>
    <s v="Male"/>
    <x v="24"/>
    <n v="8"/>
    <n v="0"/>
    <n v="2"/>
    <n v="1"/>
    <n v="1"/>
    <n v="142.81"/>
    <x v="1"/>
    <n v="17"/>
    <n v="2488"/>
    <n v="3"/>
    <n v="32"/>
    <n v="0.17647058823529413"/>
    <n v="42296"/>
    <x v="0"/>
    <x v="1"/>
    <s v="Medium Risk"/>
  </r>
  <r>
    <n v="15634974"/>
    <n v="614"/>
    <x v="0"/>
    <s v="Female"/>
    <x v="24"/>
    <n v="8"/>
    <n v="75150.34"/>
    <n v="4"/>
    <n v="0"/>
    <n v="1"/>
    <n v="131766.67000000001"/>
    <x v="0"/>
    <n v="4"/>
    <n v="284"/>
    <n v="1"/>
    <n v="160"/>
    <n v="0.25"/>
    <n v="1136"/>
    <x v="0"/>
    <x v="1"/>
    <s v="High Risk"/>
  </r>
  <r>
    <n v="15713378"/>
    <n v="711"/>
    <x v="0"/>
    <s v="Male"/>
    <x v="16"/>
    <n v="10"/>
    <n v="0"/>
    <n v="2"/>
    <n v="0"/>
    <n v="0"/>
    <n v="53311.78"/>
    <x v="1"/>
    <n v="2"/>
    <n v="423"/>
    <n v="9"/>
    <n v="135"/>
    <n v="1"/>
    <n v="846"/>
    <x v="0"/>
    <x v="3"/>
    <s v="High Risk"/>
  </r>
  <r>
    <n v="15753370"/>
    <n v="691"/>
    <x v="2"/>
    <s v="Female"/>
    <x v="16"/>
    <n v="5"/>
    <n v="114753.76"/>
    <n v="1"/>
    <n v="1"/>
    <n v="0"/>
    <n v="107665.02"/>
    <x v="1"/>
    <n v="26"/>
    <n v="513"/>
    <n v="2"/>
    <n v="135"/>
    <n v="7.6923076923076927E-2"/>
    <n v="13338"/>
    <x v="1"/>
    <x v="2"/>
    <s v="High Risk"/>
  </r>
  <r>
    <n v="15782659"/>
    <n v="527"/>
    <x v="0"/>
    <s v="Male"/>
    <x v="15"/>
    <n v="0"/>
    <n v="0"/>
    <n v="1"/>
    <n v="1"/>
    <n v="0"/>
    <n v="109523.88"/>
    <x v="1"/>
    <n v="1"/>
    <n v="1140"/>
    <n v="4"/>
    <n v="24"/>
    <n v="1"/>
    <n v="1140"/>
    <x v="0"/>
    <x v="0"/>
    <s v="Low Risk"/>
  </r>
  <r>
    <n v="15583364"/>
    <n v="476"/>
    <x v="0"/>
    <s v="Female"/>
    <x v="15"/>
    <n v="6"/>
    <n v="111871.93"/>
    <n v="1"/>
    <n v="0"/>
    <n v="0"/>
    <n v="112132.86"/>
    <x v="1"/>
    <n v="27"/>
    <n v="4873"/>
    <n v="0"/>
    <n v="99"/>
    <n v="0"/>
    <n v="131571"/>
    <x v="0"/>
    <x v="1"/>
    <s v="High Risk"/>
  </r>
  <r>
    <n v="15625942"/>
    <n v="619"/>
    <x v="1"/>
    <s v="Female"/>
    <x v="13"/>
    <n v="0"/>
    <n v="0"/>
    <n v="2"/>
    <n v="0"/>
    <n v="0"/>
    <n v="113645.4"/>
    <x v="1"/>
    <n v="2"/>
    <n v="4997"/>
    <n v="7"/>
    <n v="39"/>
    <n v="1"/>
    <n v="9994"/>
    <x v="0"/>
    <x v="0"/>
    <s v="Medium Risk"/>
  </r>
  <r>
    <n v="15720284"/>
    <n v="607"/>
    <x v="2"/>
    <s v="Female"/>
    <x v="24"/>
    <n v="4"/>
    <n v="135927.06"/>
    <n v="1"/>
    <n v="0"/>
    <n v="0"/>
    <n v="180890.4"/>
    <x v="1"/>
    <n v="30"/>
    <n v="3715"/>
    <n v="3"/>
    <n v="34"/>
    <n v="0.1"/>
    <n v="111450"/>
    <x v="1"/>
    <x v="2"/>
    <s v="Medium Risk"/>
  </r>
  <r>
    <n v="15679642"/>
    <n v="695"/>
    <x v="1"/>
    <s v="Male"/>
    <x v="4"/>
    <n v="8"/>
    <n v="0"/>
    <n v="2"/>
    <n v="1"/>
    <n v="1"/>
    <n v="70974.13"/>
    <x v="1"/>
    <n v="16"/>
    <n v="2861"/>
    <n v="5"/>
    <n v="80"/>
    <n v="0.3125"/>
    <n v="45776"/>
    <x v="1"/>
    <x v="1"/>
    <s v="High Risk"/>
  </r>
  <r>
    <n v="15628007"/>
    <n v="653"/>
    <x v="0"/>
    <s v="Male"/>
    <x v="19"/>
    <n v="1"/>
    <n v="0"/>
    <n v="2"/>
    <n v="0"/>
    <n v="0"/>
    <n v="53379.519999999997"/>
    <x v="1"/>
    <n v="11"/>
    <n v="1632"/>
    <n v="0"/>
    <n v="38"/>
    <n v="0"/>
    <n v="17952"/>
    <x v="1"/>
    <x v="0"/>
    <s v="Medium Risk"/>
  </r>
  <r>
    <n v="15661974"/>
    <n v="677"/>
    <x v="0"/>
    <s v="Male"/>
    <x v="17"/>
    <n v="2"/>
    <n v="57037.74"/>
    <n v="1"/>
    <n v="1"/>
    <n v="1"/>
    <n v="158531.01"/>
    <x v="1"/>
    <n v="15"/>
    <n v="3536"/>
    <n v="8"/>
    <n v="105"/>
    <n v="0.53333333333333333"/>
    <n v="53040"/>
    <x v="0"/>
    <x v="0"/>
    <s v="High Risk"/>
  </r>
  <r>
    <n v="15689341"/>
    <n v="655"/>
    <x v="0"/>
    <s v="Female"/>
    <x v="5"/>
    <n v="10"/>
    <n v="0"/>
    <n v="4"/>
    <n v="1"/>
    <n v="0"/>
    <n v="179267.94"/>
    <x v="0"/>
    <n v="16"/>
    <n v="2566"/>
    <n v="1"/>
    <n v="95"/>
    <n v="6.25E-2"/>
    <n v="41056"/>
    <x v="1"/>
    <x v="3"/>
    <s v="High Risk"/>
  </r>
  <r>
    <n v="15607993"/>
    <n v="625"/>
    <x v="0"/>
    <s v="Female"/>
    <x v="37"/>
    <n v="2"/>
    <n v="79468.960000000006"/>
    <n v="1"/>
    <n v="1"/>
    <n v="1"/>
    <n v="84606.03"/>
    <x v="1"/>
    <n v="9"/>
    <n v="4045"/>
    <n v="6"/>
    <n v="120"/>
    <n v="0.66666666666666663"/>
    <n v="36405"/>
    <x v="0"/>
    <x v="0"/>
    <s v="High Risk"/>
  </r>
  <r>
    <n v="15693267"/>
    <n v="679"/>
    <x v="2"/>
    <s v="Female"/>
    <x v="10"/>
    <n v="7"/>
    <n v="121063.85"/>
    <n v="1"/>
    <n v="1"/>
    <n v="0"/>
    <n v="56984.58"/>
    <x v="1"/>
    <n v="20"/>
    <n v="4694"/>
    <n v="1"/>
    <n v="25"/>
    <n v="0.05"/>
    <n v="93880"/>
    <x v="2"/>
    <x v="1"/>
    <s v="Low Risk"/>
  </r>
  <r>
    <n v="15769522"/>
    <n v="734"/>
    <x v="0"/>
    <s v="Male"/>
    <x v="21"/>
    <n v="1"/>
    <n v="118537.47"/>
    <n v="1"/>
    <n v="1"/>
    <n v="1"/>
    <n v="116912.45"/>
    <x v="1"/>
    <n v="7"/>
    <n v="4098"/>
    <n v="1"/>
    <n v="49"/>
    <n v="0.14285714285714285"/>
    <n v="28686"/>
    <x v="0"/>
    <x v="0"/>
    <s v="Medium Risk"/>
  </r>
  <r>
    <n v="15755825"/>
    <n v="666"/>
    <x v="0"/>
    <s v="Male"/>
    <x v="2"/>
    <n v="10"/>
    <n v="0"/>
    <n v="2"/>
    <n v="1"/>
    <n v="0"/>
    <n v="102999.33"/>
    <x v="1"/>
    <n v="8"/>
    <n v="3720"/>
    <n v="3"/>
    <n v="133"/>
    <n v="0.375"/>
    <n v="29760"/>
    <x v="0"/>
    <x v="3"/>
    <s v="High Risk"/>
  </r>
  <r>
    <n v="15598175"/>
    <n v="592"/>
    <x v="2"/>
    <s v="Female"/>
    <x v="28"/>
    <n v="4"/>
    <n v="105082.07"/>
    <n v="2"/>
    <n v="1"/>
    <n v="0"/>
    <n v="132801.57"/>
    <x v="1"/>
    <n v="19"/>
    <n v="2144"/>
    <n v="8"/>
    <n v="94"/>
    <n v="0.42105263157894735"/>
    <n v="40736"/>
    <x v="0"/>
    <x v="2"/>
    <s v="High Risk"/>
  </r>
  <r>
    <n v="15744327"/>
    <n v="564"/>
    <x v="0"/>
    <s v="Male"/>
    <x v="20"/>
    <n v="4"/>
    <n v="0"/>
    <n v="1"/>
    <n v="1"/>
    <n v="0"/>
    <n v="85455.62"/>
    <x v="0"/>
    <n v="28"/>
    <n v="740"/>
    <n v="4"/>
    <n v="91"/>
    <n v="0.14285714285714285"/>
    <n v="20720"/>
    <x v="1"/>
    <x v="2"/>
    <s v="High Risk"/>
  </r>
  <r>
    <n v="15798666"/>
    <n v="814"/>
    <x v="0"/>
    <s v="Female"/>
    <x v="18"/>
    <n v="6"/>
    <n v="0"/>
    <n v="2"/>
    <n v="1"/>
    <n v="1"/>
    <n v="98657.01"/>
    <x v="1"/>
    <n v="11"/>
    <n v="3588"/>
    <n v="5"/>
    <n v="81"/>
    <n v="0.45454545454545453"/>
    <n v="39468"/>
    <x v="1"/>
    <x v="1"/>
    <s v="High Risk"/>
  </r>
  <r>
    <n v="15577064"/>
    <n v="592"/>
    <x v="2"/>
    <s v="Male"/>
    <x v="18"/>
    <n v="2"/>
    <n v="104702.65"/>
    <n v="2"/>
    <n v="1"/>
    <n v="0"/>
    <n v="107948.72"/>
    <x v="1"/>
    <n v="6"/>
    <n v="1166"/>
    <n v="2"/>
    <n v="136"/>
    <n v="0.33333333333333331"/>
    <n v="6996"/>
    <x v="1"/>
    <x v="0"/>
    <s v="High Risk"/>
  </r>
  <r>
    <n v="15759436"/>
    <n v="758"/>
    <x v="0"/>
    <s v="Female"/>
    <x v="5"/>
    <n v="2"/>
    <n v="95813.759999999995"/>
    <n v="3"/>
    <n v="1"/>
    <n v="1"/>
    <n v="67944.09"/>
    <x v="0"/>
    <n v="21"/>
    <n v="3291"/>
    <n v="10"/>
    <n v="41"/>
    <n v="0.47619047619047616"/>
    <n v="69111"/>
    <x v="2"/>
    <x v="0"/>
    <s v="Medium Risk"/>
  </r>
  <r>
    <n v="15690231"/>
    <n v="612"/>
    <x v="1"/>
    <s v="Female"/>
    <x v="46"/>
    <n v="0"/>
    <n v="167026.60999999999"/>
    <n v="2"/>
    <n v="1"/>
    <n v="1"/>
    <n v="192892.05"/>
    <x v="1"/>
    <n v="7"/>
    <n v="4220"/>
    <n v="8"/>
    <n v="20"/>
    <n v="1"/>
    <n v="29540"/>
    <x v="0"/>
    <x v="0"/>
    <s v="Low Risk"/>
  </r>
  <r>
    <n v="15751561"/>
    <n v="498"/>
    <x v="2"/>
    <s v="Male"/>
    <x v="22"/>
    <n v="7"/>
    <n v="102453.26"/>
    <n v="1"/>
    <n v="1"/>
    <n v="0"/>
    <n v="187247.56"/>
    <x v="0"/>
    <n v="12"/>
    <n v="3749"/>
    <n v="9"/>
    <n v="133"/>
    <n v="0.75"/>
    <n v="44988"/>
    <x v="2"/>
    <x v="1"/>
    <s v="High Risk"/>
  </r>
  <r>
    <n v="15739068"/>
    <n v="638"/>
    <x v="2"/>
    <s v="Male"/>
    <x v="11"/>
    <n v="4"/>
    <n v="148045.45000000001"/>
    <n v="2"/>
    <n v="1"/>
    <n v="1"/>
    <n v="114722.42"/>
    <x v="1"/>
    <n v="28"/>
    <n v="1004"/>
    <n v="2"/>
    <n v="19"/>
    <n v="7.1428571428571425E-2"/>
    <n v="28112"/>
    <x v="1"/>
    <x v="2"/>
    <s v="Low Risk"/>
  </r>
  <r>
    <n v="15758056"/>
    <n v="558"/>
    <x v="0"/>
    <s v="Male"/>
    <x v="12"/>
    <n v="1"/>
    <n v="0"/>
    <n v="2"/>
    <n v="0"/>
    <n v="0"/>
    <n v="111687.57"/>
    <x v="1"/>
    <n v="11"/>
    <n v="3107"/>
    <n v="3"/>
    <n v="71"/>
    <n v="0.27272727272727271"/>
    <n v="34177"/>
    <x v="0"/>
    <x v="0"/>
    <s v="High Risk"/>
  </r>
  <r>
    <n v="15742269"/>
    <n v="756"/>
    <x v="0"/>
    <s v="Female"/>
    <x v="9"/>
    <n v="1"/>
    <n v="0"/>
    <n v="2"/>
    <n v="1"/>
    <n v="0"/>
    <n v="184182.25"/>
    <x v="1"/>
    <n v="5"/>
    <n v="2190"/>
    <n v="2"/>
    <n v="138"/>
    <n v="0.4"/>
    <n v="10950"/>
    <x v="2"/>
    <x v="0"/>
    <s v="High Risk"/>
  </r>
  <r>
    <n v="15726490"/>
    <n v="782"/>
    <x v="1"/>
    <s v="Male"/>
    <x v="37"/>
    <n v="4"/>
    <n v="0"/>
    <n v="1"/>
    <n v="1"/>
    <n v="1"/>
    <n v="52759.82"/>
    <x v="0"/>
    <n v="1"/>
    <n v="2689"/>
    <n v="8"/>
    <n v="75"/>
    <n v="1"/>
    <n v="2689"/>
    <x v="0"/>
    <x v="2"/>
    <s v="High Risk"/>
  </r>
  <r>
    <n v="15738411"/>
    <n v="505"/>
    <x v="0"/>
    <s v="Male"/>
    <x v="10"/>
    <n v="10"/>
    <n v="104498.79"/>
    <n v="1"/>
    <n v="0"/>
    <n v="1"/>
    <n v="126451.14"/>
    <x v="1"/>
    <n v="19"/>
    <n v="2306"/>
    <n v="5"/>
    <n v="164"/>
    <n v="0.26315789473684209"/>
    <n v="43814"/>
    <x v="2"/>
    <x v="3"/>
    <s v="High Risk"/>
  </r>
  <r>
    <n v="15727919"/>
    <n v="671"/>
    <x v="1"/>
    <s v="Female"/>
    <x v="6"/>
    <n v="6"/>
    <n v="0"/>
    <n v="2"/>
    <n v="0"/>
    <n v="0"/>
    <n v="12048.67"/>
    <x v="1"/>
    <n v="24"/>
    <n v="293"/>
    <n v="2"/>
    <n v="3"/>
    <n v="8.3333333333333329E-2"/>
    <n v="7032"/>
    <x v="2"/>
    <x v="1"/>
    <s v="Low Risk"/>
  </r>
  <r>
    <n v="15709396"/>
    <n v="801"/>
    <x v="0"/>
    <s v="Male"/>
    <x v="0"/>
    <n v="6"/>
    <n v="0"/>
    <n v="2"/>
    <n v="1"/>
    <n v="1"/>
    <n v="95804.33"/>
    <x v="1"/>
    <n v="19"/>
    <n v="1025"/>
    <n v="4"/>
    <n v="128"/>
    <n v="0.21052631578947367"/>
    <n v="19475"/>
    <x v="1"/>
    <x v="1"/>
    <s v="High Risk"/>
  </r>
  <r>
    <n v="15654106"/>
    <n v="604"/>
    <x v="0"/>
    <s v="Male"/>
    <x v="28"/>
    <n v="8"/>
    <n v="149542.51999999999"/>
    <n v="2"/>
    <n v="0"/>
    <n v="1"/>
    <n v="197911.52"/>
    <x v="1"/>
    <n v="28"/>
    <n v="1945"/>
    <n v="9"/>
    <n v="63"/>
    <n v="0.32142857142857145"/>
    <n v="54460"/>
    <x v="1"/>
    <x v="1"/>
    <s v="High Risk"/>
  </r>
  <r>
    <n v="15621653"/>
    <n v="716"/>
    <x v="0"/>
    <s v="Female"/>
    <x v="6"/>
    <n v="10"/>
    <n v="87946.39"/>
    <n v="1"/>
    <n v="1"/>
    <n v="1"/>
    <n v="182531.74"/>
    <x v="1"/>
    <n v="26"/>
    <n v="3915"/>
    <n v="5"/>
    <n v="9"/>
    <n v="0.19230769230769232"/>
    <n v="101790"/>
    <x v="1"/>
    <x v="3"/>
    <s v="Low Risk"/>
  </r>
  <r>
    <n v="15598086"/>
    <n v="624"/>
    <x v="0"/>
    <s v="Female"/>
    <x v="13"/>
    <n v="3"/>
    <n v="68639.570000000007"/>
    <n v="1"/>
    <n v="1"/>
    <n v="0"/>
    <n v="168002.31"/>
    <x v="0"/>
    <n v="3"/>
    <n v="4209"/>
    <n v="9"/>
    <n v="60"/>
    <n v="1"/>
    <n v="12627"/>
    <x v="1"/>
    <x v="2"/>
    <s v="Medium Risk"/>
  </r>
  <r>
    <n v="15752300"/>
    <n v="607"/>
    <x v="2"/>
    <s v="Male"/>
    <x v="40"/>
    <n v="4"/>
    <n v="148826.32"/>
    <n v="1"/>
    <n v="1"/>
    <n v="1"/>
    <n v="79450.61"/>
    <x v="1"/>
    <n v="12"/>
    <n v="992"/>
    <n v="10"/>
    <n v="138"/>
    <n v="0.83333333333333337"/>
    <n v="11904"/>
    <x v="0"/>
    <x v="2"/>
    <s v="High Risk"/>
  </r>
  <r>
    <n v="15658693"/>
    <n v="827"/>
    <x v="0"/>
    <s v="Female"/>
    <x v="52"/>
    <n v="2"/>
    <n v="0"/>
    <n v="2"/>
    <n v="0"/>
    <n v="1"/>
    <n v="60615.83"/>
    <x v="1"/>
    <n v="23"/>
    <n v="139"/>
    <n v="3"/>
    <n v="149"/>
    <n v="0.13043478260869565"/>
    <n v="3197"/>
    <x v="0"/>
    <x v="0"/>
    <s v="High Risk"/>
  </r>
  <r>
    <n v="15631838"/>
    <n v="606"/>
    <x v="0"/>
    <s v="Male"/>
    <x v="22"/>
    <n v="5"/>
    <n v="108166.09"/>
    <n v="2"/>
    <n v="0"/>
    <n v="1"/>
    <n v="8643.2099999999991"/>
    <x v="1"/>
    <n v="11"/>
    <n v="4989"/>
    <n v="10"/>
    <n v="49"/>
    <n v="0.90909090909090906"/>
    <n v="54879"/>
    <x v="1"/>
    <x v="2"/>
    <s v="Medium Risk"/>
  </r>
  <r>
    <n v="15803804"/>
    <n v="717"/>
    <x v="2"/>
    <s v="Female"/>
    <x v="12"/>
    <n v="5"/>
    <n v="103214.71"/>
    <n v="1"/>
    <n v="1"/>
    <n v="0"/>
    <n v="172172.7"/>
    <x v="1"/>
    <n v="30"/>
    <n v="3431"/>
    <n v="3"/>
    <n v="120"/>
    <n v="0.1"/>
    <n v="102930"/>
    <x v="0"/>
    <x v="2"/>
    <s v="High Risk"/>
  </r>
  <r>
    <n v="15578809"/>
    <n v="651"/>
    <x v="2"/>
    <s v="Male"/>
    <x v="20"/>
    <n v="1"/>
    <n v="134760.21"/>
    <n v="2"/>
    <n v="0"/>
    <n v="0"/>
    <n v="174434.06"/>
    <x v="0"/>
    <n v="30"/>
    <n v="348"/>
    <n v="0"/>
    <n v="98"/>
    <n v="0"/>
    <n v="10440"/>
    <x v="0"/>
    <x v="0"/>
    <s v="High Risk"/>
  </r>
  <r>
    <n v="15752026"/>
    <n v="691"/>
    <x v="0"/>
    <s v="Male"/>
    <x v="14"/>
    <n v="3"/>
    <n v="0"/>
    <n v="1"/>
    <n v="0"/>
    <n v="1"/>
    <n v="194930.3"/>
    <x v="0"/>
    <n v="27"/>
    <n v="1646"/>
    <n v="4"/>
    <n v="71"/>
    <n v="0.14814814814814814"/>
    <n v="44442"/>
    <x v="1"/>
    <x v="2"/>
    <s v="High Risk"/>
  </r>
  <r>
    <n v="15723706"/>
    <n v="573"/>
    <x v="0"/>
    <s v="Female"/>
    <x v="19"/>
    <n v="0"/>
    <n v="90124.64"/>
    <n v="1"/>
    <n v="1"/>
    <n v="0"/>
    <n v="137476.71"/>
    <x v="1"/>
    <n v="7"/>
    <n v="3882"/>
    <n v="0"/>
    <n v="153"/>
    <n v="0"/>
    <n v="27174"/>
    <x v="1"/>
    <x v="0"/>
    <s v="High Risk"/>
  </r>
  <r>
    <n v="15752838"/>
    <n v="723"/>
    <x v="1"/>
    <s v="Male"/>
    <x v="16"/>
    <n v="6"/>
    <n v="0"/>
    <n v="2"/>
    <n v="1"/>
    <n v="1"/>
    <n v="94415.6"/>
    <x v="1"/>
    <n v="5"/>
    <n v="4129"/>
    <n v="3"/>
    <n v="99"/>
    <n v="0.6"/>
    <n v="20645"/>
    <x v="1"/>
    <x v="1"/>
    <s v="High Risk"/>
  </r>
  <r>
    <n v="15569571"/>
    <n v="584"/>
    <x v="2"/>
    <s v="Female"/>
    <x v="17"/>
    <n v="6"/>
    <n v="87361.02"/>
    <n v="2"/>
    <n v="1"/>
    <n v="0"/>
    <n v="120376.87"/>
    <x v="0"/>
    <n v="13"/>
    <n v="3678"/>
    <n v="6"/>
    <n v="104"/>
    <n v="0.46153846153846156"/>
    <n v="47814"/>
    <x v="0"/>
    <x v="1"/>
    <s v="High Risk"/>
  </r>
  <r>
    <n v="15769703"/>
    <n v="550"/>
    <x v="2"/>
    <s v="Female"/>
    <x v="13"/>
    <n v="8"/>
    <n v="111257.59"/>
    <n v="1"/>
    <n v="0"/>
    <n v="0"/>
    <n v="97623.42"/>
    <x v="0"/>
    <n v="4"/>
    <n v="3429"/>
    <n v="6"/>
    <n v="60"/>
    <n v="1"/>
    <n v="13716"/>
    <x v="2"/>
    <x v="1"/>
    <s v="Medium Risk"/>
  </r>
  <r>
    <n v="15679770"/>
    <n v="611"/>
    <x v="0"/>
    <s v="Female"/>
    <x v="22"/>
    <n v="3"/>
    <n v="131583.59"/>
    <n v="4"/>
    <n v="0"/>
    <n v="1"/>
    <n v="66238.23"/>
    <x v="0"/>
    <n v="22"/>
    <n v="3179"/>
    <n v="5"/>
    <n v="46"/>
    <n v="0.22727272727272727"/>
    <n v="69938"/>
    <x v="0"/>
    <x v="2"/>
    <s v="Medium Risk"/>
  </r>
  <r>
    <n v="15791102"/>
    <n v="549"/>
    <x v="2"/>
    <s v="Male"/>
    <x v="1"/>
    <n v="9"/>
    <n v="95020.800000000003"/>
    <n v="3"/>
    <n v="1"/>
    <n v="1"/>
    <n v="131710.59"/>
    <x v="0"/>
    <n v="13"/>
    <n v="408"/>
    <n v="6"/>
    <n v="95"/>
    <n v="0.46153846153846156"/>
    <n v="5304"/>
    <x v="0"/>
    <x v="3"/>
    <s v="High Risk"/>
  </r>
  <r>
    <n v="15655192"/>
    <n v="850"/>
    <x v="1"/>
    <s v="Female"/>
    <x v="9"/>
    <n v="1"/>
    <n v="0"/>
    <n v="2"/>
    <n v="0"/>
    <n v="1"/>
    <n v="69052.87"/>
    <x v="1"/>
    <n v="17"/>
    <n v="702"/>
    <n v="7"/>
    <n v="161"/>
    <n v="0.41176470588235292"/>
    <n v="11934"/>
    <x v="1"/>
    <x v="0"/>
    <s v="High Risk"/>
  </r>
  <r>
    <n v="15709487"/>
    <n v="668"/>
    <x v="2"/>
    <s v="Male"/>
    <x v="10"/>
    <n v="5"/>
    <n v="80242.37"/>
    <n v="2"/>
    <n v="0"/>
    <n v="0"/>
    <n v="56780.97"/>
    <x v="1"/>
    <n v="24"/>
    <n v="2577"/>
    <n v="8"/>
    <n v="108"/>
    <n v="0.33333333333333331"/>
    <n v="61848"/>
    <x v="1"/>
    <x v="2"/>
    <s v="High Risk"/>
  </r>
  <r>
    <n v="15687130"/>
    <n v="686"/>
    <x v="0"/>
    <s v="Female"/>
    <x v="3"/>
    <n v="0"/>
    <n v="0"/>
    <n v="1"/>
    <n v="1"/>
    <n v="1"/>
    <n v="170072.9"/>
    <x v="1"/>
    <n v="19"/>
    <n v="1506"/>
    <n v="8"/>
    <n v="64"/>
    <n v="0.42105263157894735"/>
    <n v="28614"/>
    <x v="1"/>
    <x v="0"/>
    <s v="High Risk"/>
  </r>
  <r>
    <n v="15755178"/>
    <n v="660"/>
    <x v="0"/>
    <s v="Male"/>
    <x v="5"/>
    <n v="1"/>
    <n v="0"/>
    <n v="3"/>
    <n v="1"/>
    <n v="1"/>
    <n v="191849.15"/>
    <x v="0"/>
    <n v="10"/>
    <n v="341"/>
    <n v="10"/>
    <n v="177"/>
    <n v="1"/>
    <n v="3410"/>
    <x v="0"/>
    <x v="0"/>
    <s v="High Risk"/>
  </r>
  <r>
    <n v="15634772"/>
    <n v="682"/>
    <x v="1"/>
    <s v="Female"/>
    <x v="49"/>
    <n v="0"/>
    <n v="122661.39"/>
    <n v="1"/>
    <n v="0"/>
    <n v="1"/>
    <n v="84803.76"/>
    <x v="1"/>
    <n v="29"/>
    <n v="2503"/>
    <n v="2"/>
    <n v="118"/>
    <n v="6.8965517241379309E-2"/>
    <n v="72587"/>
    <x v="0"/>
    <x v="0"/>
    <s v="High Risk"/>
  </r>
  <r>
    <n v="15617197"/>
    <n v="524"/>
    <x v="0"/>
    <s v="Male"/>
    <x v="5"/>
    <n v="4"/>
    <n v="0"/>
    <n v="2"/>
    <n v="1"/>
    <n v="1"/>
    <n v="31840.59"/>
    <x v="0"/>
    <n v="9"/>
    <n v="2198"/>
    <n v="7"/>
    <n v="168"/>
    <n v="0.77777777777777779"/>
    <n v="19782"/>
    <x v="1"/>
    <x v="2"/>
    <s v="High Risk"/>
  </r>
  <r>
    <n v="15631240"/>
    <n v="645"/>
    <x v="0"/>
    <s v="Female"/>
    <x v="18"/>
    <n v="8"/>
    <n v="0"/>
    <n v="2"/>
    <n v="1"/>
    <n v="1"/>
    <n v="12096.61"/>
    <x v="0"/>
    <n v="19"/>
    <n v="2504"/>
    <n v="5"/>
    <n v="148"/>
    <n v="0.26315789473684209"/>
    <n v="47576"/>
    <x v="1"/>
    <x v="1"/>
    <s v="High Risk"/>
  </r>
  <r>
    <n v="15784301"/>
    <n v="850"/>
    <x v="0"/>
    <s v="Male"/>
    <x v="0"/>
    <n v="0"/>
    <n v="0"/>
    <n v="2"/>
    <n v="1"/>
    <n v="0"/>
    <n v="44165.84"/>
    <x v="1"/>
    <n v="12"/>
    <n v="1514"/>
    <n v="3"/>
    <n v="134"/>
    <n v="0.25"/>
    <n v="18168"/>
    <x v="1"/>
    <x v="0"/>
    <s v="High Risk"/>
  </r>
  <r>
    <n v="15631310"/>
    <n v="537"/>
    <x v="0"/>
    <s v="Female"/>
    <x v="47"/>
    <n v="3"/>
    <n v="0"/>
    <n v="1"/>
    <n v="1"/>
    <n v="1"/>
    <n v="91406.62"/>
    <x v="1"/>
    <n v="22"/>
    <n v="295"/>
    <n v="8"/>
    <n v="159"/>
    <n v="0.36363636363636365"/>
    <n v="6490"/>
    <x v="0"/>
    <x v="2"/>
    <s v="High Risk"/>
  </r>
  <r>
    <n v="15756560"/>
    <n v="599"/>
    <x v="1"/>
    <s v="Female"/>
    <x v="17"/>
    <n v="7"/>
    <n v="81742.84"/>
    <n v="2"/>
    <n v="1"/>
    <n v="0"/>
    <n v="83282.210000000006"/>
    <x v="1"/>
    <n v="17"/>
    <n v="3417"/>
    <n v="1"/>
    <n v="171"/>
    <n v="5.8823529411764705E-2"/>
    <n v="58089"/>
    <x v="0"/>
    <x v="1"/>
    <s v="High Risk"/>
  </r>
  <r>
    <n v="15732270"/>
    <n v="727"/>
    <x v="1"/>
    <s v="Male"/>
    <x v="60"/>
    <n v="8"/>
    <n v="0"/>
    <n v="1"/>
    <n v="1"/>
    <n v="1"/>
    <n v="198446.91"/>
    <x v="0"/>
    <n v="19"/>
    <n v="3597"/>
    <n v="0"/>
    <n v="38"/>
    <n v="0"/>
    <n v="68343"/>
    <x v="0"/>
    <x v="1"/>
    <s v="Medium Risk"/>
  </r>
  <r>
    <n v="15739357"/>
    <n v="756"/>
    <x v="1"/>
    <s v="Male"/>
    <x v="33"/>
    <n v="2"/>
    <n v="145127.85"/>
    <n v="1"/>
    <n v="0"/>
    <n v="0"/>
    <n v="7554.68"/>
    <x v="1"/>
    <n v="3"/>
    <n v="3536"/>
    <n v="8"/>
    <n v="17"/>
    <n v="1"/>
    <n v="10608"/>
    <x v="2"/>
    <x v="0"/>
    <s v="Low Risk"/>
  </r>
  <r>
    <n v="15771540"/>
    <n v="755"/>
    <x v="0"/>
    <s v="Male"/>
    <x v="16"/>
    <n v="9"/>
    <n v="148912.44"/>
    <n v="1"/>
    <n v="1"/>
    <n v="0"/>
    <n v="80416.160000000003"/>
    <x v="1"/>
    <n v="2"/>
    <n v="3398"/>
    <n v="1"/>
    <n v="118"/>
    <n v="0.5"/>
    <n v="6796"/>
    <x v="0"/>
    <x v="3"/>
    <s v="High Risk"/>
  </r>
  <r>
    <n v="15567486"/>
    <n v="634"/>
    <x v="1"/>
    <s v="Female"/>
    <x v="1"/>
    <n v="4"/>
    <n v="0"/>
    <n v="2"/>
    <n v="1"/>
    <n v="1"/>
    <n v="164549.74"/>
    <x v="1"/>
    <n v="20"/>
    <n v="345"/>
    <n v="8"/>
    <n v="171"/>
    <n v="0.4"/>
    <n v="6900"/>
    <x v="0"/>
    <x v="2"/>
    <s v="High Risk"/>
  </r>
  <r>
    <n v="15714634"/>
    <n v="837"/>
    <x v="0"/>
    <s v="Male"/>
    <x v="28"/>
    <n v="4"/>
    <n v="89900.24"/>
    <n v="2"/>
    <n v="1"/>
    <n v="0"/>
    <n v="175477.03"/>
    <x v="1"/>
    <n v="9"/>
    <n v="2958"/>
    <n v="6"/>
    <n v="98"/>
    <n v="0.66666666666666663"/>
    <n v="26622"/>
    <x v="0"/>
    <x v="2"/>
    <s v="High Risk"/>
  </r>
  <r>
    <n v="15727021"/>
    <n v="727"/>
    <x v="2"/>
    <s v="Female"/>
    <x v="33"/>
    <n v="8"/>
    <n v="119027.28"/>
    <n v="2"/>
    <n v="1"/>
    <n v="1"/>
    <n v="137903.54"/>
    <x v="1"/>
    <n v="28"/>
    <n v="2591"/>
    <n v="6"/>
    <n v="96"/>
    <n v="0.21428571428571427"/>
    <n v="72548"/>
    <x v="0"/>
    <x v="1"/>
    <s v="High Risk"/>
  </r>
  <r>
    <n v="15650670"/>
    <n v="567"/>
    <x v="2"/>
    <s v="Female"/>
    <x v="20"/>
    <n v="2"/>
    <n v="105222.86"/>
    <n v="2"/>
    <n v="1"/>
    <n v="0"/>
    <n v="93795.86"/>
    <x v="1"/>
    <n v="24"/>
    <n v="685"/>
    <n v="10"/>
    <n v="51"/>
    <n v="0.41666666666666669"/>
    <n v="16440"/>
    <x v="1"/>
    <x v="0"/>
    <s v="Medium Risk"/>
  </r>
  <r>
    <n v="15711834"/>
    <n v="650"/>
    <x v="1"/>
    <s v="Female"/>
    <x v="33"/>
    <n v="6"/>
    <n v="0"/>
    <n v="1"/>
    <n v="0"/>
    <n v="0"/>
    <n v="67997.13"/>
    <x v="0"/>
    <n v="22"/>
    <n v="3559"/>
    <n v="6"/>
    <n v="20"/>
    <n v="0.27272727272727271"/>
    <n v="78298"/>
    <x v="2"/>
    <x v="1"/>
    <s v="Low Risk"/>
  </r>
  <r>
    <n v="15729763"/>
    <n v="655"/>
    <x v="1"/>
    <s v="Male"/>
    <x v="10"/>
    <n v="1"/>
    <n v="116114.93"/>
    <n v="1"/>
    <n v="1"/>
    <n v="1"/>
    <n v="49492.15"/>
    <x v="1"/>
    <n v="8"/>
    <n v="4469"/>
    <n v="9"/>
    <n v="12"/>
    <n v="1"/>
    <n v="35752"/>
    <x v="0"/>
    <x v="0"/>
    <s v="Low Risk"/>
  </r>
  <r>
    <n v="15646566"/>
    <n v="763"/>
    <x v="0"/>
    <s v="Female"/>
    <x v="14"/>
    <n v="9"/>
    <n v="187911.55"/>
    <n v="1"/>
    <n v="0"/>
    <n v="1"/>
    <n v="35825.18"/>
    <x v="1"/>
    <n v="15"/>
    <n v="2957"/>
    <n v="6"/>
    <n v="121"/>
    <n v="0.4"/>
    <n v="44355"/>
    <x v="1"/>
    <x v="3"/>
    <s v="High Risk"/>
  </r>
  <r>
    <n v="15645463"/>
    <n v="843"/>
    <x v="0"/>
    <s v="Female"/>
    <x v="7"/>
    <n v="5"/>
    <n v="0"/>
    <n v="2"/>
    <n v="1"/>
    <n v="1"/>
    <n v="67494.23"/>
    <x v="1"/>
    <n v="23"/>
    <n v="653"/>
    <n v="1"/>
    <n v="167"/>
    <n v="4.3478260869565216E-2"/>
    <n v="15019"/>
    <x v="2"/>
    <x v="2"/>
    <s v="High Risk"/>
  </r>
  <r>
    <n v="15672144"/>
    <n v="667"/>
    <x v="0"/>
    <s v="Female"/>
    <x v="16"/>
    <n v="6"/>
    <n v="144432.04"/>
    <n v="1"/>
    <n v="1"/>
    <n v="1"/>
    <n v="73963.17"/>
    <x v="0"/>
    <n v="27"/>
    <n v="4852"/>
    <n v="3"/>
    <n v="67"/>
    <n v="0.1111111111111111"/>
    <n v="131004"/>
    <x v="0"/>
    <x v="1"/>
    <s v="High Risk"/>
  </r>
  <r>
    <n v="15596088"/>
    <n v="705"/>
    <x v="0"/>
    <s v="Female"/>
    <x v="5"/>
    <n v="4"/>
    <n v="77065.899999999994"/>
    <n v="2"/>
    <n v="0"/>
    <n v="1"/>
    <n v="145159.26"/>
    <x v="1"/>
    <n v="28"/>
    <n v="4863"/>
    <n v="2"/>
    <n v="32"/>
    <n v="7.1428571428571425E-2"/>
    <n v="136164"/>
    <x v="1"/>
    <x v="2"/>
    <s v="Medium Risk"/>
  </r>
  <r>
    <n v="15614878"/>
    <n v="660"/>
    <x v="2"/>
    <s v="Female"/>
    <x v="6"/>
    <n v="6"/>
    <n v="180520.29"/>
    <n v="1"/>
    <n v="1"/>
    <n v="1"/>
    <n v="123850.58"/>
    <x v="1"/>
    <n v="8"/>
    <n v="2631"/>
    <n v="0"/>
    <n v="165"/>
    <n v="0"/>
    <n v="21048"/>
    <x v="0"/>
    <x v="1"/>
    <s v="High Risk"/>
  </r>
  <r>
    <n v="15635240"/>
    <n v="553"/>
    <x v="0"/>
    <s v="Male"/>
    <x v="0"/>
    <n v="1"/>
    <n v="0"/>
    <n v="2"/>
    <n v="0"/>
    <n v="0"/>
    <n v="23822.04"/>
    <x v="1"/>
    <n v="22"/>
    <n v="4756"/>
    <n v="0"/>
    <n v="111"/>
    <n v="0"/>
    <n v="104632"/>
    <x v="0"/>
    <x v="0"/>
    <s v="High Risk"/>
  </r>
  <r>
    <n v="15775905"/>
    <n v="612"/>
    <x v="2"/>
    <s v="Female"/>
    <x v="40"/>
    <n v="6"/>
    <n v="130024.87"/>
    <n v="1"/>
    <n v="1"/>
    <n v="1"/>
    <n v="45750.21"/>
    <x v="0"/>
    <n v="3"/>
    <n v="1316"/>
    <n v="8"/>
    <n v="118"/>
    <n v="1"/>
    <n v="3948"/>
    <x v="0"/>
    <x v="1"/>
    <s v="High Risk"/>
  </r>
  <r>
    <n v="15700657"/>
    <n v="641"/>
    <x v="2"/>
    <s v="Female"/>
    <x v="20"/>
    <n v="2"/>
    <n v="110086.69"/>
    <n v="1"/>
    <n v="1"/>
    <n v="0"/>
    <n v="159773.14000000001"/>
    <x v="1"/>
    <n v="28"/>
    <n v="1059"/>
    <n v="5"/>
    <n v="127"/>
    <n v="0.17857142857142858"/>
    <n v="29652"/>
    <x v="1"/>
    <x v="0"/>
    <s v="High Risk"/>
  </r>
  <r>
    <n v="15611905"/>
    <n v="513"/>
    <x v="1"/>
    <s v="Female"/>
    <x v="8"/>
    <n v="5"/>
    <n v="174853.46"/>
    <n v="1"/>
    <n v="1"/>
    <n v="0"/>
    <n v="84238.63"/>
    <x v="1"/>
    <n v="15"/>
    <n v="1891"/>
    <n v="5"/>
    <n v="11"/>
    <n v="0.33333333333333331"/>
    <n v="28365"/>
    <x v="0"/>
    <x v="2"/>
    <s v="Low Risk"/>
  </r>
  <r>
    <n v="15652527"/>
    <n v="680"/>
    <x v="0"/>
    <s v="Male"/>
    <x v="4"/>
    <n v="7"/>
    <n v="108724.98"/>
    <n v="1"/>
    <n v="0"/>
    <n v="1"/>
    <n v="72330.460000000006"/>
    <x v="1"/>
    <n v="30"/>
    <n v="2865"/>
    <n v="3"/>
    <n v="35"/>
    <n v="0.1"/>
    <n v="85950"/>
    <x v="1"/>
    <x v="1"/>
    <s v="Medium Risk"/>
  </r>
  <r>
    <n v="15785865"/>
    <n v="711"/>
    <x v="0"/>
    <s v="Male"/>
    <x v="14"/>
    <n v="9"/>
    <n v="91285.13"/>
    <n v="2"/>
    <n v="1"/>
    <n v="1"/>
    <n v="26767.85"/>
    <x v="1"/>
    <n v="21"/>
    <n v="4386"/>
    <n v="6"/>
    <n v="57"/>
    <n v="0.2857142857142857"/>
    <n v="92106"/>
    <x v="1"/>
    <x v="3"/>
    <s v="Medium Risk"/>
  </r>
  <r>
    <n v="15645942"/>
    <n v="689"/>
    <x v="1"/>
    <s v="Male"/>
    <x v="20"/>
    <n v="2"/>
    <n v="0"/>
    <n v="2"/>
    <n v="1"/>
    <n v="1"/>
    <n v="164768.82"/>
    <x v="1"/>
    <n v="30"/>
    <n v="4542"/>
    <n v="8"/>
    <n v="14"/>
    <n v="0.26666666666666666"/>
    <n v="136260"/>
    <x v="0"/>
    <x v="0"/>
    <s v="Low Risk"/>
  </r>
  <r>
    <n v="15688691"/>
    <n v="665"/>
    <x v="2"/>
    <s v="Female"/>
    <x v="21"/>
    <n v="9"/>
    <n v="110610.41"/>
    <n v="2"/>
    <n v="0"/>
    <n v="1"/>
    <n v="1112.76"/>
    <x v="0"/>
    <n v="11"/>
    <n v="224"/>
    <n v="8"/>
    <n v="58"/>
    <n v="0.72727272727272729"/>
    <n v="2464"/>
    <x v="2"/>
    <x v="3"/>
    <s v="Medium Risk"/>
  </r>
  <r>
    <n v="15592736"/>
    <n v="551"/>
    <x v="2"/>
    <s v="Male"/>
    <x v="41"/>
    <n v="5"/>
    <n v="102994.04"/>
    <n v="1"/>
    <n v="1"/>
    <n v="0"/>
    <n v="176680.16"/>
    <x v="0"/>
    <n v="8"/>
    <n v="4239"/>
    <n v="6"/>
    <n v="22"/>
    <n v="0.75"/>
    <n v="33912"/>
    <x v="0"/>
    <x v="2"/>
    <s v="Low Risk"/>
  </r>
  <r>
    <n v="15673529"/>
    <n v="645"/>
    <x v="1"/>
    <s v="Male"/>
    <x v="18"/>
    <n v="4"/>
    <n v="59893.85"/>
    <n v="2"/>
    <n v="1"/>
    <n v="0"/>
    <n v="43999.64"/>
    <x v="1"/>
    <n v="5"/>
    <n v="1408"/>
    <n v="4"/>
    <n v="24"/>
    <n v="0.8"/>
    <n v="7040"/>
    <x v="0"/>
    <x v="2"/>
    <s v="Low Risk"/>
  </r>
  <r>
    <n v="15724145"/>
    <n v="616"/>
    <x v="2"/>
    <s v="Male"/>
    <x v="6"/>
    <n v="8"/>
    <n v="149318.54999999999"/>
    <n v="1"/>
    <n v="1"/>
    <n v="0"/>
    <n v="140746.13"/>
    <x v="1"/>
    <n v="15"/>
    <n v="2780"/>
    <n v="3"/>
    <n v="16"/>
    <n v="0.2"/>
    <n v="41700"/>
    <x v="0"/>
    <x v="1"/>
    <s v="Low Risk"/>
  </r>
  <r>
    <n v="15704629"/>
    <n v="582"/>
    <x v="0"/>
    <s v="Female"/>
    <x v="15"/>
    <n v="1"/>
    <n v="116409.55"/>
    <n v="1"/>
    <n v="0"/>
    <n v="1"/>
    <n v="152790.92000000001"/>
    <x v="1"/>
    <n v="5"/>
    <n v="154"/>
    <n v="1"/>
    <n v="4"/>
    <n v="0.2"/>
    <n v="770"/>
    <x v="0"/>
    <x v="0"/>
    <s v="Low Risk"/>
  </r>
  <r>
    <n v="15597896"/>
    <n v="365"/>
    <x v="2"/>
    <s v="Male"/>
    <x v="33"/>
    <n v="0"/>
    <n v="127760.07"/>
    <n v="1"/>
    <n v="1"/>
    <n v="0"/>
    <n v="81537.850000000006"/>
    <x v="0"/>
    <n v="16"/>
    <n v="501"/>
    <n v="7"/>
    <n v="10"/>
    <n v="0.4375"/>
    <n v="8016"/>
    <x v="1"/>
    <x v="0"/>
    <s v="Low Risk"/>
  </r>
  <r>
    <n v="15731790"/>
    <n v="697"/>
    <x v="2"/>
    <s v="Female"/>
    <x v="16"/>
    <n v="6"/>
    <n v="132591.35999999999"/>
    <n v="1"/>
    <n v="1"/>
    <n v="1"/>
    <n v="7387.8"/>
    <x v="0"/>
    <n v="17"/>
    <n v="4511"/>
    <n v="10"/>
    <n v="44"/>
    <n v="0.58823529411764708"/>
    <n v="76687"/>
    <x v="0"/>
    <x v="1"/>
    <s v="Medium Risk"/>
  </r>
  <r>
    <n v="15634719"/>
    <n v="704"/>
    <x v="0"/>
    <s v="Male"/>
    <x v="8"/>
    <n v="0"/>
    <n v="0"/>
    <n v="2"/>
    <n v="1"/>
    <n v="0"/>
    <n v="183038.33"/>
    <x v="1"/>
    <n v="4"/>
    <n v="1682"/>
    <n v="1"/>
    <n v="18"/>
    <n v="0.25"/>
    <n v="6728"/>
    <x v="0"/>
    <x v="0"/>
    <s v="Low Risk"/>
  </r>
  <r>
    <n v="15703205"/>
    <n v="656"/>
    <x v="0"/>
    <s v="Female"/>
    <x v="17"/>
    <n v="5"/>
    <n v="113402.14"/>
    <n v="2"/>
    <n v="1"/>
    <n v="1"/>
    <n v="138849.06"/>
    <x v="1"/>
    <n v="23"/>
    <n v="433"/>
    <n v="9"/>
    <n v="153"/>
    <n v="0.39130434782608697"/>
    <n v="9959"/>
    <x v="2"/>
    <x v="2"/>
    <s v="High Risk"/>
  </r>
  <r>
    <n v="15567333"/>
    <n v="712"/>
    <x v="0"/>
    <s v="Female"/>
    <x v="8"/>
    <n v="7"/>
    <n v="0"/>
    <n v="2"/>
    <n v="1"/>
    <n v="0"/>
    <n v="170333.38"/>
    <x v="1"/>
    <n v="14"/>
    <n v="4147"/>
    <n v="6"/>
    <n v="4"/>
    <n v="0.42857142857142855"/>
    <n v="58058"/>
    <x v="1"/>
    <x v="1"/>
    <s v="Low Risk"/>
  </r>
  <r>
    <n v="15754537"/>
    <n v="748"/>
    <x v="0"/>
    <s v="Male"/>
    <x v="20"/>
    <n v="0"/>
    <n v="0"/>
    <n v="1"/>
    <n v="0"/>
    <n v="0"/>
    <n v="60416.76"/>
    <x v="1"/>
    <n v="14"/>
    <n v="2339"/>
    <n v="3"/>
    <n v="172"/>
    <n v="0.21428571428571427"/>
    <n v="32746"/>
    <x v="0"/>
    <x v="0"/>
    <s v="High Risk"/>
  </r>
  <r>
    <n v="15612030"/>
    <n v="724"/>
    <x v="0"/>
    <s v="Male"/>
    <x v="34"/>
    <n v="9"/>
    <n v="0"/>
    <n v="2"/>
    <n v="1"/>
    <n v="1"/>
    <n v="100240.2"/>
    <x v="1"/>
    <n v="16"/>
    <n v="3284"/>
    <n v="8"/>
    <n v="176"/>
    <n v="0.5"/>
    <n v="52544"/>
    <x v="0"/>
    <x v="3"/>
    <s v="High Risk"/>
  </r>
  <r>
    <n v="15573242"/>
    <n v="691"/>
    <x v="0"/>
    <s v="Male"/>
    <x v="5"/>
    <n v="6"/>
    <n v="136953.47"/>
    <n v="1"/>
    <n v="1"/>
    <n v="1"/>
    <n v="2704.98"/>
    <x v="1"/>
    <n v="12"/>
    <n v="2664"/>
    <n v="9"/>
    <n v="71"/>
    <n v="0.75"/>
    <n v="31968"/>
    <x v="0"/>
    <x v="1"/>
    <s v="High Risk"/>
  </r>
  <r>
    <n v="15601892"/>
    <n v="563"/>
    <x v="0"/>
    <s v="Male"/>
    <x v="19"/>
    <n v="8"/>
    <n v="0"/>
    <n v="2"/>
    <n v="0"/>
    <n v="1"/>
    <n v="68815.05"/>
    <x v="1"/>
    <n v="8"/>
    <n v="1424"/>
    <n v="9"/>
    <n v="111"/>
    <n v="1"/>
    <n v="11392"/>
    <x v="2"/>
    <x v="1"/>
    <s v="High Risk"/>
  </r>
  <r>
    <n v="15663885"/>
    <n v="741"/>
    <x v="0"/>
    <s v="Male"/>
    <x v="15"/>
    <n v="5"/>
    <n v="0"/>
    <n v="1"/>
    <n v="1"/>
    <n v="1"/>
    <n v="64839.23"/>
    <x v="1"/>
    <n v="22"/>
    <n v="1699"/>
    <n v="8"/>
    <n v="139"/>
    <n v="0.36363636363636365"/>
    <n v="37378"/>
    <x v="0"/>
    <x v="2"/>
    <s v="High Risk"/>
  </r>
  <r>
    <n v="15701096"/>
    <n v="778"/>
    <x v="0"/>
    <s v="Male"/>
    <x v="4"/>
    <n v="8"/>
    <n v="123863.64"/>
    <n v="1"/>
    <n v="1"/>
    <n v="0"/>
    <n v="144494.94"/>
    <x v="1"/>
    <n v="3"/>
    <n v="1532"/>
    <n v="0"/>
    <n v="145"/>
    <n v="0"/>
    <n v="4596"/>
    <x v="0"/>
    <x v="1"/>
    <s v="High Risk"/>
  </r>
  <r>
    <n v="15710450"/>
    <n v="848"/>
    <x v="1"/>
    <s v="Male"/>
    <x v="32"/>
    <n v="7"/>
    <n v="120811.89"/>
    <n v="1"/>
    <n v="1"/>
    <n v="1"/>
    <n v="185510.34"/>
    <x v="1"/>
    <n v="5"/>
    <n v="3261"/>
    <n v="1"/>
    <n v="159"/>
    <n v="0.2"/>
    <n v="16305"/>
    <x v="1"/>
    <x v="1"/>
    <s v="High Risk"/>
  </r>
  <r>
    <n v="15790846"/>
    <n v="634"/>
    <x v="2"/>
    <s v="Male"/>
    <x v="16"/>
    <n v="2"/>
    <n v="148430.54999999999"/>
    <n v="1"/>
    <n v="1"/>
    <n v="1"/>
    <n v="56055.72"/>
    <x v="1"/>
    <n v="8"/>
    <n v="3803"/>
    <n v="4"/>
    <n v="146"/>
    <n v="0.5"/>
    <n v="30424"/>
    <x v="1"/>
    <x v="0"/>
    <s v="High Risk"/>
  </r>
  <r>
    <n v="15658956"/>
    <n v="505"/>
    <x v="2"/>
    <s v="Male"/>
    <x v="20"/>
    <n v="6"/>
    <n v="47869.69"/>
    <n v="2"/>
    <n v="1"/>
    <n v="1"/>
    <n v="155061.97"/>
    <x v="1"/>
    <n v="10"/>
    <n v="1278"/>
    <n v="1"/>
    <n v="61"/>
    <n v="0.1"/>
    <n v="12780"/>
    <x v="2"/>
    <x v="1"/>
    <s v="High Risk"/>
  </r>
  <r>
    <n v="15755223"/>
    <n v="692"/>
    <x v="2"/>
    <s v="Male"/>
    <x v="47"/>
    <n v="7"/>
    <n v="150926.99"/>
    <n v="2"/>
    <n v="0"/>
    <n v="0"/>
    <n v="119817.19"/>
    <x v="1"/>
    <n v="23"/>
    <n v="3662"/>
    <n v="2"/>
    <n v="63"/>
    <n v="8.6956521739130432E-2"/>
    <n v="84226"/>
    <x v="2"/>
    <x v="1"/>
    <s v="High Risk"/>
  </r>
  <r>
    <n v="15787318"/>
    <n v="537"/>
    <x v="2"/>
    <s v="Female"/>
    <x v="40"/>
    <n v="6"/>
    <n v="103163.35"/>
    <n v="1"/>
    <n v="1"/>
    <n v="0"/>
    <n v="16259.64"/>
    <x v="0"/>
    <n v="10"/>
    <n v="2757"/>
    <n v="2"/>
    <n v="4"/>
    <n v="0.2"/>
    <n v="27570"/>
    <x v="0"/>
    <x v="1"/>
    <s v="Low Risk"/>
  </r>
  <r>
    <n v="15737310"/>
    <n v="633"/>
    <x v="0"/>
    <s v="Male"/>
    <x v="6"/>
    <n v="10"/>
    <n v="130206.28"/>
    <n v="1"/>
    <n v="1"/>
    <n v="0"/>
    <n v="184654.87"/>
    <x v="1"/>
    <n v="11"/>
    <n v="4686"/>
    <n v="6"/>
    <n v="67"/>
    <n v="0.54545454545454541"/>
    <n v="51546"/>
    <x v="1"/>
    <x v="3"/>
    <s v="High Risk"/>
  </r>
  <r>
    <n v="15763665"/>
    <n v="833"/>
    <x v="0"/>
    <s v="Female"/>
    <x v="34"/>
    <n v="4"/>
    <n v="136674.51"/>
    <n v="2"/>
    <n v="0"/>
    <n v="0"/>
    <n v="5278.78"/>
    <x v="1"/>
    <n v="30"/>
    <n v="4069"/>
    <n v="2"/>
    <n v="145"/>
    <n v="6.6666666666666666E-2"/>
    <n v="122070"/>
    <x v="1"/>
    <x v="2"/>
    <s v="High Risk"/>
  </r>
  <r>
    <n v="15668818"/>
    <n v="592"/>
    <x v="1"/>
    <s v="Female"/>
    <x v="20"/>
    <n v="2"/>
    <n v="200322.45"/>
    <n v="1"/>
    <n v="1"/>
    <n v="1"/>
    <n v="113244.73"/>
    <x v="1"/>
    <n v="19"/>
    <n v="3877"/>
    <n v="3"/>
    <n v="70"/>
    <n v="0.15789473684210525"/>
    <n v="73663"/>
    <x v="2"/>
    <x v="0"/>
    <s v="High Risk"/>
  </r>
  <r>
    <n v="15765812"/>
    <n v="587"/>
    <x v="1"/>
    <s v="Male"/>
    <x v="36"/>
    <n v="1"/>
    <n v="0"/>
    <n v="2"/>
    <n v="1"/>
    <n v="1"/>
    <n v="8908"/>
    <x v="1"/>
    <n v="6"/>
    <n v="3102"/>
    <n v="9"/>
    <n v="22"/>
    <n v="1"/>
    <n v="18612"/>
    <x v="0"/>
    <x v="0"/>
    <s v="Low Risk"/>
  </r>
  <r>
    <n v="15704844"/>
    <n v="550"/>
    <x v="1"/>
    <s v="Male"/>
    <x v="46"/>
    <n v="7"/>
    <n v="80927.56"/>
    <n v="1"/>
    <n v="0"/>
    <n v="1"/>
    <n v="64490.67"/>
    <x v="1"/>
    <n v="5"/>
    <n v="1978"/>
    <n v="5"/>
    <n v="161"/>
    <n v="1"/>
    <n v="9890"/>
    <x v="2"/>
    <x v="1"/>
    <s v="High Risk"/>
  </r>
  <r>
    <n v="15744582"/>
    <n v="680"/>
    <x v="0"/>
    <s v="Female"/>
    <x v="9"/>
    <n v="10"/>
    <n v="0"/>
    <n v="3"/>
    <n v="1"/>
    <n v="0"/>
    <n v="154971.63"/>
    <x v="0"/>
    <n v="11"/>
    <n v="1426"/>
    <n v="4"/>
    <n v="44"/>
    <n v="0.36363636363636365"/>
    <n v="15686"/>
    <x v="0"/>
    <x v="3"/>
    <s v="Medium Risk"/>
  </r>
  <r>
    <n v="15616700"/>
    <n v="622"/>
    <x v="1"/>
    <s v="Female"/>
    <x v="1"/>
    <n v="9"/>
    <n v="0"/>
    <n v="2"/>
    <n v="1"/>
    <n v="1"/>
    <n v="155786.39000000001"/>
    <x v="1"/>
    <n v="16"/>
    <n v="3565"/>
    <n v="10"/>
    <n v="83"/>
    <n v="0.625"/>
    <n v="57040"/>
    <x v="2"/>
    <x v="3"/>
    <s v="High Risk"/>
  </r>
  <r>
    <n v="15683521"/>
    <n v="594"/>
    <x v="2"/>
    <s v="Male"/>
    <x v="34"/>
    <n v="0"/>
    <n v="142574.71"/>
    <n v="2"/>
    <n v="1"/>
    <n v="0"/>
    <n v="129084.82"/>
    <x v="1"/>
    <n v="2"/>
    <n v="1246"/>
    <n v="6"/>
    <n v="178"/>
    <n v="1"/>
    <n v="2492"/>
    <x v="0"/>
    <x v="0"/>
    <s v="High Risk"/>
  </r>
  <r>
    <n v="15583049"/>
    <n v="643"/>
    <x v="2"/>
    <s v="Female"/>
    <x v="10"/>
    <n v="7"/>
    <n v="160426.07"/>
    <n v="1"/>
    <n v="0"/>
    <n v="1"/>
    <n v="188533.11"/>
    <x v="1"/>
    <n v="20"/>
    <n v="3348"/>
    <n v="6"/>
    <n v="15"/>
    <n v="0.3"/>
    <n v="66960"/>
    <x v="0"/>
    <x v="1"/>
    <s v="Low Risk"/>
  </r>
  <r>
    <n v="15643752"/>
    <n v="540"/>
    <x v="0"/>
    <s v="Male"/>
    <x v="11"/>
    <n v="5"/>
    <n v="116160.23"/>
    <n v="1"/>
    <n v="1"/>
    <n v="0"/>
    <n v="13411.67"/>
    <x v="1"/>
    <n v="9"/>
    <n v="219"/>
    <n v="6"/>
    <n v="24"/>
    <n v="0.66666666666666663"/>
    <n v="1971"/>
    <x v="0"/>
    <x v="2"/>
    <s v="Low Risk"/>
  </r>
  <r>
    <n v="15620398"/>
    <n v="635"/>
    <x v="1"/>
    <s v="Female"/>
    <x v="10"/>
    <n v="5"/>
    <n v="98683.47"/>
    <n v="2"/>
    <n v="1"/>
    <n v="0"/>
    <n v="15733.19"/>
    <x v="1"/>
    <n v="16"/>
    <n v="4754"/>
    <n v="3"/>
    <n v="165"/>
    <n v="0.1875"/>
    <n v="76064"/>
    <x v="0"/>
    <x v="2"/>
    <s v="High Risk"/>
  </r>
  <r>
    <n v="15715707"/>
    <n v="657"/>
    <x v="0"/>
    <s v="Male"/>
    <x v="15"/>
    <n v="3"/>
    <n v="118829.03"/>
    <n v="2"/>
    <n v="1"/>
    <n v="1"/>
    <n v="73127.61"/>
    <x v="1"/>
    <n v="23"/>
    <n v="853"/>
    <n v="10"/>
    <n v="90"/>
    <n v="0.43478260869565216"/>
    <n v="19619"/>
    <x v="1"/>
    <x v="2"/>
    <s v="High Risk"/>
  </r>
  <r>
    <n v="15814209"/>
    <n v="814"/>
    <x v="0"/>
    <s v="Male"/>
    <x v="8"/>
    <n v="1"/>
    <n v="118870.92"/>
    <n v="1"/>
    <n v="1"/>
    <n v="0"/>
    <n v="101704.19"/>
    <x v="1"/>
    <n v="14"/>
    <n v="1958"/>
    <n v="7"/>
    <n v="32"/>
    <n v="0.5"/>
    <n v="27412"/>
    <x v="0"/>
    <x v="0"/>
    <s v="Medium Risk"/>
  </r>
  <r>
    <n v="15733768"/>
    <n v="600"/>
    <x v="0"/>
    <s v="Male"/>
    <x v="15"/>
    <n v="1"/>
    <n v="0"/>
    <n v="1"/>
    <n v="1"/>
    <n v="1"/>
    <n v="101986.16"/>
    <x v="1"/>
    <n v="10"/>
    <n v="3099"/>
    <n v="10"/>
    <n v="7"/>
    <n v="1"/>
    <n v="30990"/>
    <x v="0"/>
    <x v="0"/>
    <s v="Low Risk"/>
  </r>
  <r>
    <n v="15755242"/>
    <n v="682"/>
    <x v="0"/>
    <s v="Female"/>
    <x v="17"/>
    <n v="2"/>
    <n v="0"/>
    <n v="1"/>
    <n v="1"/>
    <n v="1"/>
    <n v="114442.66"/>
    <x v="1"/>
    <n v="1"/>
    <n v="1192"/>
    <n v="7"/>
    <n v="141"/>
    <n v="1"/>
    <n v="1192"/>
    <x v="0"/>
    <x v="0"/>
    <s v="High Risk"/>
  </r>
  <r>
    <n v="15729412"/>
    <n v="682"/>
    <x v="0"/>
    <s v="Male"/>
    <x v="16"/>
    <n v="4"/>
    <n v="107192.38"/>
    <n v="1"/>
    <n v="1"/>
    <n v="1"/>
    <n v="15669.17"/>
    <x v="1"/>
    <n v="14"/>
    <n v="1107"/>
    <n v="2"/>
    <n v="40"/>
    <n v="0.14285714285714285"/>
    <n v="15498"/>
    <x v="2"/>
    <x v="2"/>
    <s v="Medium Risk"/>
  </r>
  <r>
    <n v="15746564"/>
    <n v="566"/>
    <x v="0"/>
    <s v="Male"/>
    <x v="0"/>
    <n v="3"/>
    <n v="108010.78"/>
    <n v="1"/>
    <n v="1"/>
    <n v="1"/>
    <n v="157486.1"/>
    <x v="1"/>
    <n v="20"/>
    <n v="582"/>
    <n v="6"/>
    <n v="19"/>
    <n v="0.3"/>
    <n v="11640"/>
    <x v="1"/>
    <x v="2"/>
    <s v="Low Risk"/>
  </r>
  <r>
    <n v="15588446"/>
    <n v="550"/>
    <x v="1"/>
    <s v="Male"/>
    <x v="10"/>
    <n v="3"/>
    <n v="0"/>
    <n v="2"/>
    <n v="0"/>
    <n v="0"/>
    <n v="131281.28"/>
    <x v="1"/>
    <n v="5"/>
    <n v="3347"/>
    <n v="10"/>
    <n v="168"/>
    <n v="1"/>
    <n v="16735"/>
    <x v="1"/>
    <x v="2"/>
    <s v="High Risk"/>
  </r>
  <r>
    <n v="15665221"/>
    <n v="630"/>
    <x v="0"/>
    <s v="Male"/>
    <x v="28"/>
    <n v="7"/>
    <n v="129837.72"/>
    <n v="2"/>
    <n v="0"/>
    <n v="1"/>
    <n v="197001.15"/>
    <x v="1"/>
    <n v="14"/>
    <n v="1618"/>
    <n v="8"/>
    <n v="173"/>
    <n v="0.5714285714285714"/>
    <n v="22652"/>
    <x v="0"/>
    <x v="1"/>
    <s v="High Risk"/>
  </r>
  <r>
    <n v="15640846"/>
    <n v="546"/>
    <x v="2"/>
    <s v="Female"/>
    <x v="14"/>
    <n v="3"/>
    <n v="106458.31"/>
    <n v="4"/>
    <n v="1"/>
    <n v="0"/>
    <n v="128881.87"/>
    <x v="0"/>
    <n v="8"/>
    <n v="2742"/>
    <n v="7"/>
    <n v="164"/>
    <n v="0.875"/>
    <n v="21936"/>
    <x v="1"/>
    <x v="2"/>
    <s v="High Risk"/>
  </r>
  <r>
    <n v="15700209"/>
    <n v="486"/>
    <x v="0"/>
    <s v="Male"/>
    <x v="54"/>
    <n v="9"/>
    <n v="97009.15"/>
    <n v="1"/>
    <n v="1"/>
    <n v="1"/>
    <n v="85101"/>
    <x v="1"/>
    <n v="28"/>
    <n v="2493"/>
    <n v="10"/>
    <n v="141"/>
    <n v="0.35714285714285715"/>
    <n v="69804"/>
    <x v="0"/>
    <x v="3"/>
    <s v="High Risk"/>
  </r>
  <r>
    <n v="15658360"/>
    <n v="762"/>
    <x v="1"/>
    <s v="Male"/>
    <x v="12"/>
    <n v="9"/>
    <n v="122929.42"/>
    <n v="2"/>
    <n v="0"/>
    <n v="0"/>
    <n v="149822.04"/>
    <x v="1"/>
    <n v="7"/>
    <n v="3176"/>
    <n v="1"/>
    <n v="38"/>
    <n v="0.14285714285714285"/>
    <n v="22232"/>
    <x v="1"/>
    <x v="3"/>
    <s v="Medium Risk"/>
  </r>
  <r>
    <n v="15602735"/>
    <n v="692"/>
    <x v="2"/>
    <s v="Male"/>
    <x v="13"/>
    <n v="6"/>
    <n v="152296.82999999999"/>
    <n v="4"/>
    <n v="0"/>
    <n v="1"/>
    <n v="108040.86"/>
    <x v="0"/>
    <n v="18"/>
    <n v="2170"/>
    <n v="4"/>
    <n v="59"/>
    <n v="0.22222222222222221"/>
    <n v="39060"/>
    <x v="0"/>
    <x v="1"/>
    <s v="Medium Risk"/>
  </r>
  <r>
    <n v="15724834"/>
    <n v="498"/>
    <x v="0"/>
    <s v="Female"/>
    <x v="33"/>
    <n v="1"/>
    <n v="0"/>
    <n v="2"/>
    <n v="0"/>
    <n v="0"/>
    <n v="135795.53"/>
    <x v="1"/>
    <n v="6"/>
    <n v="680"/>
    <n v="2"/>
    <n v="134"/>
    <n v="0.33333333333333331"/>
    <n v="4080"/>
    <x v="0"/>
    <x v="0"/>
    <s v="High Risk"/>
  </r>
  <r>
    <n v="15800062"/>
    <n v="850"/>
    <x v="1"/>
    <s v="Male"/>
    <x v="23"/>
    <n v="8"/>
    <n v="0"/>
    <n v="1"/>
    <n v="0"/>
    <n v="0"/>
    <n v="25867.67"/>
    <x v="0"/>
    <n v="17"/>
    <n v="4209"/>
    <n v="4"/>
    <n v="83"/>
    <n v="0.23529411764705882"/>
    <n v="71553"/>
    <x v="2"/>
    <x v="1"/>
    <s v="High Risk"/>
  </r>
  <r>
    <n v="15685300"/>
    <n v="603"/>
    <x v="0"/>
    <s v="Male"/>
    <x v="12"/>
    <n v="6"/>
    <n v="128993.76"/>
    <n v="2"/>
    <n v="1"/>
    <n v="0"/>
    <n v="130483.56"/>
    <x v="1"/>
    <n v="28"/>
    <n v="1871"/>
    <n v="10"/>
    <n v="90"/>
    <n v="0.35714285714285715"/>
    <n v="52388"/>
    <x v="2"/>
    <x v="1"/>
    <s v="High Risk"/>
  </r>
  <r>
    <n v="15760102"/>
    <n v="551"/>
    <x v="0"/>
    <s v="Female"/>
    <x v="18"/>
    <n v="5"/>
    <n v="0"/>
    <n v="1"/>
    <n v="1"/>
    <n v="0"/>
    <n v="183479.12"/>
    <x v="1"/>
    <n v="7"/>
    <n v="3219"/>
    <n v="6"/>
    <n v="166"/>
    <n v="0.8571428571428571"/>
    <n v="22533"/>
    <x v="2"/>
    <x v="2"/>
    <s v="High Risk"/>
  </r>
  <r>
    <n v="15787026"/>
    <n v="627"/>
    <x v="2"/>
    <s v="Male"/>
    <x v="7"/>
    <n v="0"/>
    <n v="185267.45"/>
    <n v="2"/>
    <n v="1"/>
    <n v="1"/>
    <n v="77027.34"/>
    <x v="1"/>
    <n v="27"/>
    <n v="4716"/>
    <n v="4"/>
    <n v="67"/>
    <n v="0.14814814814814814"/>
    <n v="127332"/>
    <x v="2"/>
    <x v="0"/>
    <s v="High Risk"/>
  </r>
  <r>
    <n v="15653696"/>
    <n v="515"/>
    <x v="0"/>
    <s v="Female"/>
    <x v="34"/>
    <n v="9"/>
    <n v="0"/>
    <n v="2"/>
    <n v="0"/>
    <n v="0"/>
    <n v="94141.75"/>
    <x v="1"/>
    <n v="6"/>
    <n v="2553"/>
    <n v="6"/>
    <n v="10"/>
    <n v="1"/>
    <n v="15318"/>
    <x v="2"/>
    <x v="3"/>
    <s v="Low Risk"/>
  </r>
  <r>
    <n v="15788946"/>
    <n v="605"/>
    <x v="1"/>
    <s v="Female"/>
    <x v="6"/>
    <n v="3"/>
    <n v="116805.82"/>
    <n v="1"/>
    <n v="0"/>
    <n v="0"/>
    <n v="4092.75"/>
    <x v="1"/>
    <n v="1"/>
    <n v="4000"/>
    <n v="2"/>
    <n v="106"/>
    <n v="1"/>
    <n v="4000"/>
    <x v="2"/>
    <x v="2"/>
    <s v="High Risk"/>
  </r>
  <r>
    <n v="15600724"/>
    <n v="567"/>
    <x v="2"/>
    <s v="Male"/>
    <x v="6"/>
    <n v="5"/>
    <n v="129750.68"/>
    <n v="1"/>
    <n v="1"/>
    <n v="0"/>
    <n v="109257.59"/>
    <x v="1"/>
    <n v="25"/>
    <n v="4218"/>
    <n v="4"/>
    <n v="87"/>
    <n v="0.16"/>
    <n v="105450"/>
    <x v="1"/>
    <x v="2"/>
    <s v="High Risk"/>
  </r>
  <r>
    <n v="15574324"/>
    <n v="568"/>
    <x v="2"/>
    <s v="Female"/>
    <x v="6"/>
    <n v="2"/>
    <n v="129177.01"/>
    <n v="2"/>
    <n v="0"/>
    <n v="1"/>
    <n v="104617.99"/>
    <x v="1"/>
    <n v="10"/>
    <n v="890"/>
    <n v="0"/>
    <n v="38"/>
    <n v="0"/>
    <n v="8900"/>
    <x v="0"/>
    <x v="0"/>
    <s v="Medium Risk"/>
  </r>
  <r>
    <n v="15707144"/>
    <n v="571"/>
    <x v="2"/>
    <s v="Male"/>
    <x v="11"/>
    <n v="6"/>
    <n v="82506.720000000001"/>
    <n v="2"/>
    <n v="1"/>
    <n v="0"/>
    <n v="167705.07"/>
    <x v="1"/>
    <n v="25"/>
    <n v="1753"/>
    <n v="4"/>
    <n v="57"/>
    <n v="0.16"/>
    <n v="43825"/>
    <x v="0"/>
    <x v="1"/>
    <s v="Medium Risk"/>
  </r>
  <r>
    <n v="15775891"/>
    <n v="634"/>
    <x v="2"/>
    <s v="Male"/>
    <x v="36"/>
    <n v="2"/>
    <n v="107247.69"/>
    <n v="1"/>
    <n v="1"/>
    <n v="1"/>
    <n v="103712.05"/>
    <x v="0"/>
    <n v="8"/>
    <n v="280"/>
    <n v="10"/>
    <n v="110"/>
    <n v="1"/>
    <n v="2240"/>
    <x v="0"/>
    <x v="0"/>
    <s v="High Risk"/>
  </r>
  <r>
    <n v="15711789"/>
    <n v="768"/>
    <x v="1"/>
    <s v="Female"/>
    <x v="0"/>
    <n v="3"/>
    <n v="0"/>
    <n v="1"/>
    <n v="0"/>
    <n v="0"/>
    <n v="161242.99"/>
    <x v="0"/>
    <n v="20"/>
    <n v="2076"/>
    <n v="9"/>
    <n v="179"/>
    <n v="0.45"/>
    <n v="41520"/>
    <x v="1"/>
    <x v="2"/>
    <s v="High Risk"/>
  </r>
  <r>
    <n v="15600879"/>
    <n v="554"/>
    <x v="2"/>
    <s v="Female"/>
    <x v="18"/>
    <n v="3"/>
    <n v="157780.93"/>
    <n v="2"/>
    <n v="1"/>
    <n v="0"/>
    <n v="6089.13"/>
    <x v="1"/>
    <n v="23"/>
    <n v="2085"/>
    <n v="10"/>
    <n v="68"/>
    <n v="0.43478260869565216"/>
    <n v="47955"/>
    <x v="0"/>
    <x v="2"/>
    <s v="High Risk"/>
  </r>
  <r>
    <n v="15681196"/>
    <n v="629"/>
    <x v="0"/>
    <s v="Male"/>
    <x v="12"/>
    <n v="1"/>
    <n v="172170.36"/>
    <n v="1"/>
    <n v="1"/>
    <n v="1"/>
    <n v="159777.37"/>
    <x v="1"/>
    <n v="3"/>
    <n v="1809"/>
    <n v="3"/>
    <n v="67"/>
    <n v="1"/>
    <n v="5427"/>
    <x v="0"/>
    <x v="0"/>
    <s v="High Risk"/>
  </r>
  <r>
    <n v="15716000"/>
    <n v="638"/>
    <x v="1"/>
    <s v="Male"/>
    <x v="36"/>
    <n v="2"/>
    <n v="0"/>
    <n v="2"/>
    <n v="1"/>
    <n v="1"/>
    <n v="7919.08"/>
    <x v="1"/>
    <n v="6"/>
    <n v="1416"/>
    <n v="3"/>
    <n v="120"/>
    <n v="0.5"/>
    <n v="8496"/>
    <x v="2"/>
    <x v="0"/>
    <s v="High Risk"/>
  </r>
  <r>
    <n v="15766776"/>
    <n v="576"/>
    <x v="0"/>
    <s v="Male"/>
    <x v="1"/>
    <n v="1"/>
    <n v="0"/>
    <n v="1"/>
    <n v="1"/>
    <n v="1"/>
    <n v="188274.6"/>
    <x v="1"/>
    <n v="21"/>
    <n v="2072"/>
    <n v="8"/>
    <n v="161"/>
    <n v="0.38095238095238093"/>
    <n v="43512"/>
    <x v="0"/>
    <x v="0"/>
    <s v="High Risk"/>
  </r>
  <r>
    <n v="15680278"/>
    <n v="661"/>
    <x v="1"/>
    <s v="Female"/>
    <x v="0"/>
    <n v="9"/>
    <n v="75361.440000000002"/>
    <n v="1"/>
    <n v="1"/>
    <n v="0"/>
    <n v="27608.12"/>
    <x v="0"/>
    <n v="22"/>
    <n v="1426"/>
    <n v="5"/>
    <n v="136"/>
    <n v="0.22727272727272727"/>
    <n v="31372"/>
    <x v="2"/>
    <x v="3"/>
    <s v="High Risk"/>
  </r>
  <r>
    <n v="15688637"/>
    <n v="592"/>
    <x v="0"/>
    <s v="Female"/>
    <x v="7"/>
    <n v="4"/>
    <n v="0"/>
    <n v="2"/>
    <n v="1"/>
    <n v="1"/>
    <n v="183569.25"/>
    <x v="1"/>
    <n v="23"/>
    <n v="4012"/>
    <n v="4"/>
    <n v="68"/>
    <n v="0.17391304347826086"/>
    <n v="92276"/>
    <x v="0"/>
    <x v="2"/>
    <s v="High Risk"/>
  </r>
  <r>
    <n v="15591179"/>
    <n v="702"/>
    <x v="1"/>
    <s v="Male"/>
    <x v="33"/>
    <n v="2"/>
    <n v="0"/>
    <n v="2"/>
    <n v="1"/>
    <n v="1"/>
    <n v="145537.32"/>
    <x v="1"/>
    <n v="28"/>
    <n v="257"/>
    <n v="3"/>
    <n v="69"/>
    <n v="0.10714285714285714"/>
    <n v="7196"/>
    <x v="0"/>
    <x v="0"/>
    <s v="High Risk"/>
  </r>
  <r>
    <n v="15677435"/>
    <n v="647"/>
    <x v="0"/>
    <s v="Female"/>
    <x v="6"/>
    <n v="0"/>
    <n v="98263.46"/>
    <n v="2"/>
    <n v="1"/>
    <n v="0"/>
    <n v="164717.95000000001"/>
    <x v="1"/>
    <n v="2"/>
    <n v="2479"/>
    <n v="9"/>
    <n v="133"/>
    <n v="1"/>
    <n v="4958"/>
    <x v="0"/>
    <x v="0"/>
    <s v="High Risk"/>
  </r>
  <r>
    <n v="15698619"/>
    <n v="593"/>
    <x v="0"/>
    <s v="Male"/>
    <x v="3"/>
    <n v="9"/>
    <n v="0"/>
    <n v="2"/>
    <n v="1"/>
    <n v="1"/>
    <n v="76357.429999999993"/>
    <x v="1"/>
    <n v="30"/>
    <n v="4395"/>
    <n v="9"/>
    <n v="85"/>
    <n v="0.3"/>
    <n v="131850"/>
    <x v="2"/>
    <x v="3"/>
    <s v="High Risk"/>
  </r>
  <r>
    <n v="15581036"/>
    <n v="712"/>
    <x v="2"/>
    <s v="Female"/>
    <x v="20"/>
    <n v="3"/>
    <n v="109308.79"/>
    <n v="2"/>
    <n v="1"/>
    <n v="0"/>
    <n v="120158.72"/>
    <x v="0"/>
    <n v="10"/>
    <n v="1767"/>
    <n v="4"/>
    <n v="93"/>
    <n v="0.4"/>
    <n v="17670"/>
    <x v="2"/>
    <x v="2"/>
    <s v="High Risk"/>
  </r>
  <r>
    <n v="15622117"/>
    <n v="625"/>
    <x v="1"/>
    <s v="Female"/>
    <x v="8"/>
    <n v="8"/>
    <n v="0"/>
    <n v="2"/>
    <n v="1"/>
    <n v="0"/>
    <n v="151843.54"/>
    <x v="1"/>
    <n v="22"/>
    <n v="3642"/>
    <n v="5"/>
    <n v="171"/>
    <n v="0.22727272727272727"/>
    <n v="80124"/>
    <x v="2"/>
    <x v="1"/>
    <s v="High Risk"/>
  </r>
  <r>
    <n v="15599301"/>
    <n v="538"/>
    <x v="2"/>
    <s v="Female"/>
    <x v="34"/>
    <n v="6"/>
    <n v="164365.44"/>
    <n v="1"/>
    <n v="0"/>
    <n v="1"/>
    <n v="5698.97"/>
    <x v="1"/>
    <n v="25"/>
    <n v="2836"/>
    <n v="8"/>
    <n v="172"/>
    <n v="0.32"/>
    <n v="70900"/>
    <x v="2"/>
    <x v="1"/>
    <s v="High Risk"/>
  </r>
  <r>
    <n v="15581548"/>
    <n v="637"/>
    <x v="1"/>
    <s v="Female"/>
    <x v="32"/>
    <n v="5"/>
    <n v="98800"/>
    <n v="1"/>
    <n v="1"/>
    <n v="0"/>
    <n v="122865.55"/>
    <x v="1"/>
    <n v="12"/>
    <n v="1566"/>
    <n v="7"/>
    <n v="103"/>
    <n v="0.58333333333333337"/>
    <n v="18792"/>
    <x v="2"/>
    <x v="2"/>
    <s v="High Risk"/>
  </r>
  <r>
    <n v="15586870"/>
    <n v="632"/>
    <x v="0"/>
    <s v="Male"/>
    <x v="7"/>
    <n v="4"/>
    <n v="193125.85"/>
    <n v="1"/>
    <n v="1"/>
    <n v="1"/>
    <n v="152665.85"/>
    <x v="1"/>
    <n v="9"/>
    <n v="2152"/>
    <n v="9"/>
    <n v="23"/>
    <n v="1"/>
    <n v="19368"/>
    <x v="0"/>
    <x v="2"/>
    <s v="Low Risk"/>
  </r>
  <r>
    <n v="15735263"/>
    <n v="736"/>
    <x v="0"/>
    <s v="Male"/>
    <x v="7"/>
    <n v="5"/>
    <n v="51522.75"/>
    <n v="1"/>
    <n v="0"/>
    <n v="1"/>
    <n v="192131.77"/>
    <x v="1"/>
    <n v="9"/>
    <n v="679"/>
    <n v="9"/>
    <n v="4"/>
    <n v="1"/>
    <n v="6111"/>
    <x v="1"/>
    <x v="2"/>
    <s v="Low Risk"/>
  </r>
  <r>
    <n v="15765322"/>
    <n v="755"/>
    <x v="0"/>
    <s v="Male"/>
    <x v="51"/>
    <n v="5"/>
    <n v="84284.479999999996"/>
    <n v="2"/>
    <n v="1"/>
    <n v="1"/>
    <n v="62851.6"/>
    <x v="1"/>
    <n v="16"/>
    <n v="4295"/>
    <n v="1"/>
    <n v="59"/>
    <n v="6.25E-2"/>
    <n v="68720"/>
    <x v="2"/>
    <x v="2"/>
    <s v="Medium Risk"/>
  </r>
  <r>
    <n v="15582944"/>
    <n v="425"/>
    <x v="1"/>
    <s v="Female"/>
    <x v="2"/>
    <n v="5"/>
    <n v="0"/>
    <n v="2"/>
    <n v="1"/>
    <n v="0"/>
    <n v="140941.47"/>
    <x v="1"/>
    <n v="8"/>
    <n v="2500"/>
    <n v="10"/>
    <n v="103"/>
    <n v="1"/>
    <n v="20000"/>
    <x v="0"/>
    <x v="2"/>
    <s v="High Risk"/>
  </r>
  <r>
    <n v="15687162"/>
    <n v="461"/>
    <x v="0"/>
    <s v="Male"/>
    <x v="21"/>
    <n v="9"/>
    <n v="119889.84"/>
    <n v="1"/>
    <n v="0"/>
    <n v="0"/>
    <n v="56767.67"/>
    <x v="0"/>
    <n v="5"/>
    <n v="3698"/>
    <n v="1"/>
    <n v="151"/>
    <n v="0.2"/>
    <n v="18490"/>
    <x v="0"/>
    <x v="3"/>
    <s v="High Risk"/>
  </r>
  <r>
    <n v="15644962"/>
    <n v="745"/>
    <x v="0"/>
    <s v="Male"/>
    <x v="29"/>
    <n v="4"/>
    <n v="137910.45000000001"/>
    <n v="1"/>
    <n v="1"/>
    <n v="1"/>
    <n v="177235.23"/>
    <x v="1"/>
    <n v="12"/>
    <n v="4767"/>
    <n v="1"/>
    <n v="42"/>
    <n v="8.3333333333333329E-2"/>
    <n v="57204"/>
    <x v="0"/>
    <x v="2"/>
    <s v="Medium Risk"/>
  </r>
  <r>
    <n v="15612615"/>
    <n v="616"/>
    <x v="0"/>
    <s v="Female"/>
    <x v="24"/>
    <n v="6"/>
    <n v="0"/>
    <n v="2"/>
    <n v="1"/>
    <n v="0"/>
    <n v="86242.18"/>
    <x v="1"/>
    <n v="29"/>
    <n v="2124"/>
    <n v="10"/>
    <n v="140"/>
    <n v="0.34482758620689657"/>
    <n v="61596"/>
    <x v="0"/>
    <x v="1"/>
    <s v="High Risk"/>
  </r>
  <r>
    <n v="15813439"/>
    <n v="587"/>
    <x v="0"/>
    <s v="Male"/>
    <x v="19"/>
    <n v="5"/>
    <n v="100116.82"/>
    <n v="1"/>
    <n v="1"/>
    <n v="0"/>
    <n v="34215.58"/>
    <x v="1"/>
    <n v="27"/>
    <n v="4214"/>
    <n v="6"/>
    <n v="61"/>
    <n v="0.22222222222222221"/>
    <n v="113778"/>
    <x v="2"/>
    <x v="2"/>
    <s v="High Risk"/>
  </r>
  <r>
    <n v="15604544"/>
    <n v="850"/>
    <x v="2"/>
    <s v="Male"/>
    <x v="20"/>
    <n v="4"/>
    <n v="166082.15"/>
    <n v="2"/>
    <n v="0"/>
    <n v="1"/>
    <n v="44406.17"/>
    <x v="1"/>
    <n v="6"/>
    <n v="4471"/>
    <n v="5"/>
    <n v="47"/>
    <n v="0.83333333333333337"/>
    <n v="26826"/>
    <x v="0"/>
    <x v="2"/>
    <s v="Medium Risk"/>
  </r>
  <r>
    <n v="15761348"/>
    <n v="601"/>
    <x v="0"/>
    <s v="Female"/>
    <x v="16"/>
    <n v="0"/>
    <n v="0"/>
    <n v="2"/>
    <n v="1"/>
    <n v="0"/>
    <n v="165196.65"/>
    <x v="1"/>
    <n v="6"/>
    <n v="2611"/>
    <n v="0"/>
    <n v="138"/>
    <n v="0"/>
    <n v="15666"/>
    <x v="1"/>
    <x v="0"/>
    <s v="High Risk"/>
  </r>
  <r>
    <n v="15785078"/>
    <n v="730"/>
    <x v="1"/>
    <s v="Male"/>
    <x v="28"/>
    <n v="3"/>
    <n v="0"/>
    <n v="1"/>
    <n v="1"/>
    <n v="0"/>
    <n v="34542.410000000003"/>
    <x v="1"/>
    <n v="6"/>
    <n v="177"/>
    <n v="6"/>
    <n v="64"/>
    <n v="1"/>
    <n v="1062"/>
    <x v="0"/>
    <x v="2"/>
    <s v="High Risk"/>
  </r>
  <r>
    <n v="15759874"/>
    <n v="532"/>
    <x v="0"/>
    <s v="Male"/>
    <x v="4"/>
    <n v="3"/>
    <n v="148595.54999999999"/>
    <n v="1"/>
    <n v="1"/>
    <n v="0"/>
    <n v="74838.64"/>
    <x v="0"/>
    <n v="14"/>
    <n v="2873"/>
    <n v="9"/>
    <n v="145"/>
    <n v="0.6428571428571429"/>
    <n v="40222"/>
    <x v="2"/>
    <x v="2"/>
    <s v="High Risk"/>
  </r>
  <r>
    <n v="15643658"/>
    <n v="850"/>
    <x v="2"/>
    <s v="Male"/>
    <x v="47"/>
    <n v="2"/>
    <n v="94078.97"/>
    <n v="2"/>
    <n v="1"/>
    <n v="0"/>
    <n v="36980.54"/>
    <x v="1"/>
    <n v="1"/>
    <n v="1700"/>
    <n v="4"/>
    <n v="79"/>
    <n v="1"/>
    <n v="1700"/>
    <x v="0"/>
    <x v="0"/>
    <s v="High Risk"/>
  </r>
  <r>
    <n v="15713267"/>
    <n v="779"/>
    <x v="1"/>
    <s v="Female"/>
    <x v="10"/>
    <n v="5"/>
    <n v="0"/>
    <n v="2"/>
    <n v="0"/>
    <n v="1"/>
    <n v="111676.63"/>
    <x v="1"/>
    <n v="24"/>
    <n v="3443"/>
    <n v="1"/>
    <n v="141"/>
    <n v="4.1666666666666664E-2"/>
    <n v="82632"/>
    <x v="1"/>
    <x v="2"/>
    <s v="High Risk"/>
  </r>
  <r>
    <n v="15737782"/>
    <n v="562"/>
    <x v="0"/>
    <s v="Male"/>
    <x v="6"/>
    <n v="9"/>
    <n v="0"/>
    <n v="1"/>
    <n v="1"/>
    <n v="1"/>
    <n v="25858.68"/>
    <x v="1"/>
    <n v="18"/>
    <n v="3135"/>
    <n v="5"/>
    <n v="21"/>
    <n v="0.27777777777777779"/>
    <n v="56430"/>
    <x v="0"/>
    <x v="3"/>
    <s v="Low Risk"/>
  </r>
  <r>
    <n v="15815490"/>
    <n v="670"/>
    <x v="2"/>
    <s v="Male"/>
    <x v="20"/>
    <n v="2"/>
    <n v="164948.98000000001"/>
    <n v="3"/>
    <n v="0"/>
    <n v="0"/>
    <n v="177028"/>
    <x v="0"/>
    <n v="12"/>
    <n v="2722"/>
    <n v="7"/>
    <n v="28"/>
    <n v="0.58333333333333337"/>
    <n v="32664"/>
    <x v="2"/>
    <x v="0"/>
    <s v="Low Risk"/>
  </r>
  <r>
    <n v="15679410"/>
    <n v="729"/>
    <x v="0"/>
    <s v="Female"/>
    <x v="46"/>
    <n v="4"/>
    <n v="140549.4"/>
    <n v="1"/>
    <n v="1"/>
    <n v="0"/>
    <n v="30990.16"/>
    <x v="0"/>
    <n v="3"/>
    <n v="828"/>
    <n v="4"/>
    <n v="25"/>
    <n v="1"/>
    <n v="2484"/>
    <x v="0"/>
    <x v="2"/>
    <s v="Low Risk"/>
  </r>
  <r>
    <n v="15756241"/>
    <n v="767"/>
    <x v="0"/>
    <s v="Female"/>
    <x v="4"/>
    <n v="2"/>
    <n v="152509.25"/>
    <n v="1"/>
    <n v="1"/>
    <n v="1"/>
    <n v="136915.15"/>
    <x v="1"/>
    <n v="28"/>
    <n v="187"/>
    <n v="7"/>
    <n v="64"/>
    <n v="0.25"/>
    <n v="5236"/>
    <x v="0"/>
    <x v="0"/>
    <s v="High Risk"/>
  </r>
  <r>
    <n v="15688409"/>
    <n v="742"/>
    <x v="0"/>
    <s v="Female"/>
    <x v="34"/>
    <n v="2"/>
    <n v="191864.51"/>
    <n v="1"/>
    <n v="1"/>
    <n v="0"/>
    <n v="108457.99"/>
    <x v="0"/>
    <n v="12"/>
    <n v="3671"/>
    <n v="4"/>
    <n v="112"/>
    <n v="0.33333333333333331"/>
    <n v="44052"/>
    <x v="2"/>
    <x v="0"/>
    <s v="High Risk"/>
  </r>
  <r>
    <n v="15742272"/>
    <n v="669"/>
    <x v="0"/>
    <s v="Female"/>
    <x v="4"/>
    <n v="8"/>
    <n v="96418.09"/>
    <n v="1"/>
    <n v="0"/>
    <n v="0"/>
    <n v="131609.48000000001"/>
    <x v="0"/>
    <n v="24"/>
    <n v="4869"/>
    <n v="5"/>
    <n v="105"/>
    <n v="0.20833333333333334"/>
    <n v="116856"/>
    <x v="0"/>
    <x v="1"/>
    <s v="High Risk"/>
  </r>
  <r>
    <n v="15717898"/>
    <n v="542"/>
    <x v="1"/>
    <s v="Male"/>
    <x v="15"/>
    <n v="2"/>
    <n v="131945.94"/>
    <n v="1"/>
    <n v="0"/>
    <n v="1"/>
    <n v="159737.56"/>
    <x v="1"/>
    <n v="2"/>
    <n v="2094"/>
    <n v="3"/>
    <n v="157"/>
    <n v="1"/>
    <n v="4188"/>
    <x v="0"/>
    <x v="0"/>
    <s v="High Risk"/>
  </r>
  <r>
    <n v="15769582"/>
    <n v="586"/>
    <x v="0"/>
    <s v="Male"/>
    <x v="6"/>
    <n v="3"/>
    <n v="0"/>
    <n v="2"/>
    <n v="1"/>
    <n v="1"/>
    <n v="142238.54"/>
    <x v="1"/>
    <n v="19"/>
    <n v="183"/>
    <n v="9"/>
    <n v="119"/>
    <n v="0.47368421052631576"/>
    <n v="3477"/>
    <x v="0"/>
    <x v="2"/>
    <s v="High Risk"/>
  </r>
  <r>
    <n v="15635660"/>
    <n v="612"/>
    <x v="2"/>
    <s v="Male"/>
    <x v="33"/>
    <n v="9"/>
    <n v="142910.15"/>
    <n v="1"/>
    <n v="1"/>
    <n v="0"/>
    <n v="105890.55"/>
    <x v="0"/>
    <n v="4"/>
    <n v="3333"/>
    <n v="1"/>
    <n v="84"/>
    <n v="0.25"/>
    <n v="13332"/>
    <x v="1"/>
    <x v="3"/>
    <s v="High Risk"/>
  </r>
  <r>
    <n v="15576723"/>
    <n v="740"/>
    <x v="0"/>
    <s v="Female"/>
    <x v="24"/>
    <n v="7"/>
    <n v="0"/>
    <n v="2"/>
    <n v="1"/>
    <n v="1"/>
    <n v="194270.91"/>
    <x v="1"/>
    <n v="15"/>
    <n v="1490"/>
    <n v="4"/>
    <n v="131"/>
    <n v="0.26666666666666666"/>
    <n v="22350"/>
    <x v="2"/>
    <x v="1"/>
    <s v="High Risk"/>
  </r>
  <r>
    <n v="15591577"/>
    <n v="584"/>
    <x v="0"/>
    <s v="Male"/>
    <x v="12"/>
    <n v="3"/>
    <n v="146311.57999999999"/>
    <n v="1"/>
    <n v="1"/>
    <n v="1"/>
    <n v="105443.47"/>
    <x v="1"/>
    <n v="15"/>
    <n v="575"/>
    <n v="6"/>
    <n v="140"/>
    <n v="0.4"/>
    <n v="8625"/>
    <x v="1"/>
    <x v="2"/>
    <s v="High Risk"/>
  </r>
  <r>
    <n v="15582325"/>
    <n v="524"/>
    <x v="0"/>
    <s v="Male"/>
    <x v="37"/>
    <n v="2"/>
    <n v="87894.26"/>
    <n v="1"/>
    <n v="1"/>
    <n v="0"/>
    <n v="173899.42"/>
    <x v="0"/>
    <n v="9"/>
    <n v="400"/>
    <n v="4"/>
    <n v="177"/>
    <n v="0.44444444444444442"/>
    <n v="3600"/>
    <x v="0"/>
    <x v="0"/>
    <s v="High Risk"/>
  </r>
  <r>
    <n v="15693947"/>
    <n v="614"/>
    <x v="0"/>
    <s v="Female"/>
    <x v="25"/>
    <n v="5"/>
    <n v="97445.49"/>
    <n v="2"/>
    <n v="1"/>
    <n v="0"/>
    <n v="122823.34"/>
    <x v="1"/>
    <n v="15"/>
    <n v="4894"/>
    <n v="0"/>
    <n v="116"/>
    <n v="0"/>
    <n v="73410"/>
    <x v="0"/>
    <x v="2"/>
    <s v="High Risk"/>
  </r>
  <r>
    <n v="15760446"/>
    <n v="598"/>
    <x v="0"/>
    <s v="Female"/>
    <x v="55"/>
    <n v="9"/>
    <n v="0"/>
    <n v="1"/>
    <n v="0"/>
    <n v="1"/>
    <n v="13181.37"/>
    <x v="0"/>
    <n v="20"/>
    <n v="1579"/>
    <n v="10"/>
    <n v="149"/>
    <n v="0.5"/>
    <n v="31580"/>
    <x v="1"/>
    <x v="3"/>
    <s v="High Risk"/>
  </r>
  <r>
    <n v="15611105"/>
    <n v="799"/>
    <x v="1"/>
    <s v="Male"/>
    <x v="12"/>
    <n v="7"/>
    <n v="0"/>
    <n v="2"/>
    <n v="0"/>
    <n v="1"/>
    <n v="140780.79999999999"/>
    <x v="1"/>
    <n v="11"/>
    <n v="2783"/>
    <n v="1"/>
    <n v="168"/>
    <n v="9.0909090909090912E-2"/>
    <n v="30613"/>
    <x v="2"/>
    <x v="1"/>
    <s v="High Risk"/>
  </r>
  <r>
    <n v="15630920"/>
    <n v="724"/>
    <x v="0"/>
    <s v="Male"/>
    <x v="10"/>
    <n v="2"/>
    <n v="154485.74"/>
    <n v="2"/>
    <n v="0"/>
    <n v="0"/>
    <n v="78560.639999999999"/>
    <x v="1"/>
    <n v="21"/>
    <n v="1024"/>
    <n v="3"/>
    <n v="91"/>
    <n v="0.14285714285714285"/>
    <n v="21504"/>
    <x v="0"/>
    <x v="0"/>
    <s v="High Risk"/>
  </r>
  <r>
    <n v="15574910"/>
    <n v="601"/>
    <x v="0"/>
    <s v="Male"/>
    <x v="5"/>
    <n v="2"/>
    <n v="115625.07"/>
    <n v="1"/>
    <n v="1"/>
    <n v="0"/>
    <n v="185855.21"/>
    <x v="1"/>
    <n v="21"/>
    <n v="2446"/>
    <n v="9"/>
    <n v="120"/>
    <n v="0.42857142857142855"/>
    <n v="51366"/>
    <x v="0"/>
    <x v="0"/>
    <s v="High Risk"/>
  </r>
  <r>
    <n v="15756472"/>
    <n v="804"/>
    <x v="0"/>
    <s v="Male"/>
    <x v="11"/>
    <n v="7"/>
    <n v="108396.67"/>
    <n v="1"/>
    <n v="1"/>
    <n v="0"/>
    <n v="128276.95"/>
    <x v="1"/>
    <n v="17"/>
    <n v="4181"/>
    <n v="6"/>
    <n v="44"/>
    <n v="0.35294117647058826"/>
    <n v="71077"/>
    <x v="0"/>
    <x v="1"/>
    <s v="Medium Risk"/>
  </r>
  <r>
    <n v="15682890"/>
    <n v="745"/>
    <x v="2"/>
    <s v="Male"/>
    <x v="16"/>
    <n v="5"/>
    <n v="65095.41"/>
    <n v="2"/>
    <n v="1"/>
    <n v="1"/>
    <n v="140197.42000000001"/>
    <x v="1"/>
    <n v="27"/>
    <n v="3700"/>
    <n v="6"/>
    <n v="112"/>
    <n v="0.22222222222222221"/>
    <n v="99900"/>
    <x v="0"/>
    <x v="2"/>
    <s v="High Risk"/>
  </r>
  <r>
    <n v="15641994"/>
    <n v="667"/>
    <x v="2"/>
    <s v="Male"/>
    <x v="3"/>
    <n v="1"/>
    <n v="103018.45"/>
    <n v="1"/>
    <n v="1"/>
    <n v="0"/>
    <n v="32462.39"/>
    <x v="0"/>
    <n v="1"/>
    <n v="2229"/>
    <n v="6"/>
    <n v="64"/>
    <n v="1"/>
    <n v="2229"/>
    <x v="0"/>
    <x v="0"/>
    <s v="High Risk"/>
  </r>
  <r>
    <n v="15733297"/>
    <n v="518"/>
    <x v="0"/>
    <s v="Female"/>
    <x v="16"/>
    <n v="10"/>
    <n v="84764.79"/>
    <n v="1"/>
    <n v="1"/>
    <n v="1"/>
    <n v="162253.9"/>
    <x v="1"/>
    <n v="13"/>
    <n v="2069"/>
    <n v="7"/>
    <n v="173"/>
    <n v="0.53846153846153844"/>
    <n v="26897"/>
    <x v="0"/>
    <x v="3"/>
    <s v="High Risk"/>
  </r>
  <r>
    <n v="15767793"/>
    <n v="819"/>
    <x v="0"/>
    <s v="Female"/>
    <x v="16"/>
    <n v="10"/>
    <n v="0"/>
    <n v="2"/>
    <n v="1"/>
    <n v="0"/>
    <n v="30498.7"/>
    <x v="1"/>
    <n v="13"/>
    <n v="4107"/>
    <n v="6"/>
    <n v="77"/>
    <n v="0.46153846153846156"/>
    <n v="53391"/>
    <x v="0"/>
    <x v="3"/>
    <s v="High Risk"/>
  </r>
  <r>
    <n v="15725698"/>
    <n v="520"/>
    <x v="1"/>
    <s v="Female"/>
    <x v="12"/>
    <n v="4"/>
    <n v="115680.81"/>
    <n v="1"/>
    <n v="1"/>
    <n v="1"/>
    <n v="90280.7"/>
    <x v="1"/>
    <n v="24"/>
    <n v="3111"/>
    <n v="3"/>
    <n v="89"/>
    <n v="0.125"/>
    <n v="74664"/>
    <x v="2"/>
    <x v="2"/>
    <s v="High Risk"/>
  </r>
  <r>
    <n v="15813532"/>
    <n v="625"/>
    <x v="0"/>
    <s v="Female"/>
    <x v="2"/>
    <n v="5"/>
    <n v="0"/>
    <n v="2"/>
    <n v="1"/>
    <n v="0"/>
    <n v="32615.21"/>
    <x v="1"/>
    <n v="9"/>
    <n v="2311"/>
    <n v="1"/>
    <n v="164"/>
    <n v="0.1111111111111111"/>
    <n v="20799"/>
    <x v="2"/>
    <x v="2"/>
    <s v="High Risk"/>
  </r>
  <r>
    <n v="15576760"/>
    <n v="673"/>
    <x v="2"/>
    <s v="Male"/>
    <x v="18"/>
    <n v="5"/>
    <n v="73088.06"/>
    <n v="2"/>
    <n v="0"/>
    <n v="0"/>
    <n v="196142.26"/>
    <x v="1"/>
    <n v="18"/>
    <n v="1855"/>
    <n v="0"/>
    <n v="129"/>
    <n v="0"/>
    <n v="33390"/>
    <x v="2"/>
    <x v="2"/>
    <s v="High Risk"/>
  </r>
  <r>
    <n v="15732102"/>
    <n v="656"/>
    <x v="2"/>
    <s v="Female"/>
    <x v="7"/>
    <n v="3"/>
    <n v="150905.03"/>
    <n v="2"/>
    <n v="1"/>
    <n v="0"/>
    <n v="16998.72"/>
    <x v="1"/>
    <n v="16"/>
    <n v="2793"/>
    <n v="2"/>
    <n v="25"/>
    <n v="0.125"/>
    <n v="44688"/>
    <x v="1"/>
    <x v="2"/>
    <s v="Low Risk"/>
  </r>
  <r>
    <n v="15739046"/>
    <n v="850"/>
    <x v="1"/>
    <s v="Female"/>
    <x v="51"/>
    <n v="9"/>
    <n v="143054.85"/>
    <n v="1"/>
    <n v="0"/>
    <n v="1"/>
    <n v="62980.959999999999"/>
    <x v="1"/>
    <n v="25"/>
    <n v="4332"/>
    <n v="6"/>
    <n v="54"/>
    <n v="0.24"/>
    <n v="108300"/>
    <x v="0"/>
    <x v="3"/>
    <s v="Medium Risk"/>
  </r>
  <r>
    <n v="15631927"/>
    <n v="574"/>
    <x v="1"/>
    <s v="Female"/>
    <x v="34"/>
    <n v="7"/>
    <n v="0"/>
    <n v="2"/>
    <n v="0"/>
    <n v="0"/>
    <n v="185660.3"/>
    <x v="1"/>
    <n v="28"/>
    <n v="4466"/>
    <n v="6"/>
    <n v="34"/>
    <n v="0.21428571428571427"/>
    <n v="125048"/>
    <x v="0"/>
    <x v="1"/>
    <s v="Medium Risk"/>
  </r>
  <r>
    <n v="15672115"/>
    <n v="679"/>
    <x v="0"/>
    <s v="Male"/>
    <x v="52"/>
    <n v="6"/>
    <n v="0"/>
    <n v="2"/>
    <n v="1"/>
    <n v="1"/>
    <n v="77331.77"/>
    <x v="1"/>
    <n v="22"/>
    <n v="3152"/>
    <n v="8"/>
    <n v="151"/>
    <n v="0.36363636363636365"/>
    <n v="69344"/>
    <x v="0"/>
    <x v="1"/>
    <s v="High Risk"/>
  </r>
  <r>
    <n v="15618765"/>
    <n v="530"/>
    <x v="2"/>
    <s v="Female"/>
    <x v="0"/>
    <n v="0"/>
    <n v="99948.45"/>
    <n v="1"/>
    <n v="0"/>
    <n v="1"/>
    <n v="97338.62"/>
    <x v="1"/>
    <n v="15"/>
    <n v="2847"/>
    <n v="5"/>
    <n v="3"/>
    <n v="0.33333333333333331"/>
    <n v="42705"/>
    <x v="0"/>
    <x v="0"/>
    <s v="Low Risk"/>
  </r>
  <r>
    <n v="15679148"/>
    <n v="508"/>
    <x v="0"/>
    <s v="Male"/>
    <x v="4"/>
    <n v="3"/>
    <n v="115451.05"/>
    <n v="2"/>
    <n v="0"/>
    <n v="0"/>
    <n v="67234.33"/>
    <x v="1"/>
    <n v="29"/>
    <n v="3738"/>
    <n v="4"/>
    <n v="168"/>
    <n v="0.13793103448275862"/>
    <n v="108402"/>
    <x v="0"/>
    <x v="2"/>
    <s v="High Risk"/>
  </r>
  <r>
    <n v="15728474"/>
    <n v="558"/>
    <x v="2"/>
    <s v="Male"/>
    <x v="15"/>
    <n v="4"/>
    <n v="108235.91"/>
    <n v="1"/>
    <n v="1"/>
    <n v="1"/>
    <n v="143783.28"/>
    <x v="1"/>
    <n v="10"/>
    <n v="3030"/>
    <n v="0"/>
    <n v="88"/>
    <n v="0"/>
    <n v="30300"/>
    <x v="0"/>
    <x v="2"/>
    <s v="High Risk"/>
  </r>
  <r>
    <n v="15636999"/>
    <n v="414"/>
    <x v="0"/>
    <s v="Male"/>
    <x v="16"/>
    <n v="8"/>
    <n v="0"/>
    <n v="1"/>
    <n v="0"/>
    <n v="1"/>
    <n v="77661.119999999995"/>
    <x v="0"/>
    <n v="7"/>
    <n v="1828"/>
    <n v="0"/>
    <n v="13"/>
    <n v="0"/>
    <n v="12796"/>
    <x v="0"/>
    <x v="1"/>
    <s v="Low Risk"/>
  </r>
  <r>
    <n v="15754261"/>
    <n v="648"/>
    <x v="1"/>
    <s v="Male"/>
    <x v="0"/>
    <n v="2"/>
    <n v="98795.61"/>
    <n v="2"/>
    <n v="1"/>
    <n v="0"/>
    <n v="89123.99"/>
    <x v="1"/>
    <n v="3"/>
    <n v="1646"/>
    <n v="2"/>
    <n v="118"/>
    <n v="0.66666666666666663"/>
    <n v="4938"/>
    <x v="0"/>
    <x v="0"/>
    <s v="High Risk"/>
  </r>
  <r>
    <n v="15629150"/>
    <n v="721"/>
    <x v="0"/>
    <s v="Female"/>
    <x v="24"/>
    <n v="1"/>
    <n v="0"/>
    <n v="2"/>
    <n v="1"/>
    <n v="0"/>
    <n v="70810.8"/>
    <x v="1"/>
    <n v="6"/>
    <n v="3620"/>
    <n v="4"/>
    <n v="60"/>
    <n v="0.66666666666666663"/>
    <n v="21720"/>
    <x v="2"/>
    <x v="0"/>
    <s v="Medium Risk"/>
  </r>
  <r>
    <n v="15736274"/>
    <n v="751"/>
    <x v="0"/>
    <s v="Male"/>
    <x v="8"/>
    <n v="8"/>
    <n v="0"/>
    <n v="2"/>
    <n v="0"/>
    <n v="0"/>
    <n v="17550.490000000002"/>
    <x v="1"/>
    <n v="20"/>
    <n v="3345"/>
    <n v="4"/>
    <n v="113"/>
    <n v="0.2"/>
    <n v="66900"/>
    <x v="0"/>
    <x v="1"/>
    <s v="High Risk"/>
  </r>
  <r>
    <n v="15627697"/>
    <n v="662"/>
    <x v="0"/>
    <s v="Male"/>
    <x v="10"/>
    <n v="2"/>
    <n v="0"/>
    <n v="2"/>
    <n v="0"/>
    <n v="1"/>
    <n v="21497.27"/>
    <x v="1"/>
    <n v="18"/>
    <n v="1454"/>
    <n v="7"/>
    <n v="85"/>
    <n v="0.3888888888888889"/>
    <n v="26172"/>
    <x v="0"/>
    <x v="0"/>
    <s v="High Risk"/>
  </r>
  <r>
    <n v="15721585"/>
    <n v="628"/>
    <x v="2"/>
    <s v="Male"/>
    <x v="6"/>
    <n v="3"/>
    <n v="113146.98"/>
    <n v="2"/>
    <n v="0"/>
    <n v="1"/>
    <n v="124749.08"/>
    <x v="1"/>
    <n v="25"/>
    <n v="4973"/>
    <n v="10"/>
    <n v="166"/>
    <n v="0.4"/>
    <n v="124325"/>
    <x v="1"/>
    <x v="2"/>
    <s v="High Risk"/>
  </r>
  <r>
    <n v="15639946"/>
    <n v="597"/>
    <x v="2"/>
    <s v="Female"/>
    <x v="2"/>
    <n v="8"/>
    <n v="162532.14000000001"/>
    <n v="3"/>
    <n v="1"/>
    <n v="0"/>
    <n v="36051.46"/>
    <x v="0"/>
    <n v="3"/>
    <n v="3806"/>
    <n v="0"/>
    <n v="169"/>
    <n v="0"/>
    <n v="11418"/>
    <x v="2"/>
    <x v="1"/>
    <s v="High Risk"/>
  </r>
  <r>
    <n v="15792176"/>
    <n v="698"/>
    <x v="1"/>
    <s v="Female"/>
    <x v="20"/>
    <n v="0"/>
    <n v="92053.440000000002"/>
    <n v="1"/>
    <n v="1"/>
    <n v="1"/>
    <n v="143681.82999999999"/>
    <x v="1"/>
    <n v="28"/>
    <n v="3061"/>
    <n v="8"/>
    <n v="82"/>
    <n v="0.2857142857142857"/>
    <n v="85708"/>
    <x v="2"/>
    <x v="0"/>
    <s v="High Risk"/>
  </r>
  <r>
    <n v="15699450"/>
    <n v="723"/>
    <x v="0"/>
    <s v="Male"/>
    <x v="36"/>
    <n v="7"/>
    <n v="0"/>
    <n v="2"/>
    <n v="1"/>
    <n v="1"/>
    <n v="150694.57999999999"/>
    <x v="1"/>
    <n v="15"/>
    <n v="3038"/>
    <n v="2"/>
    <n v="135"/>
    <n v="0.13333333333333333"/>
    <n v="45570"/>
    <x v="0"/>
    <x v="1"/>
    <s v="High Risk"/>
  </r>
  <r>
    <n v="15729954"/>
    <n v="586"/>
    <x v="0"/>
    <s v="Female"/>
    <x v="34"/>
    <n v="5"/>
    <n v="0"/>
    <n v="3"/>
    <n v="1"/>
    <n v="0"/>
    <n v="170487.4"/>
    <x v="0"/>
    <n v="18"/>
    <n v="1613"/>
    <n v="7"/>
    <n v="52"/>
    <n v="0.3888888888888889"/>
    <n v="29034"/>
    <x v="0"/>
    <x v="2"/>
    <s v="Medium Risk"/>
  </r>
  <r>
    <n v="15600103"/>
    <n v="633"/>
    <x v="2"/>
    <s v="Female"/>
    <x v="6"/>
    <n v="8"/>
    <n v="104944.1"/>
    <n v="1"/>
    <n v="1"/>
    <n v="1"/>
    <n v="97684.46"/>
    <x v="1"/>
    <n v="5"/>
    <n v="2864"/>
    <n v="1"/>
    <n v="108"/>
    <n v="0.2"/>
    <n v="14320"/>
    <x v="0"/>
    <x v="1"/>
    <s v="High Risk"/>
  </r>
  <r>
    <n v="15786200"/>
    <n v="564"/>
    <x v="0"/>
    <s v="Male"/>
    <x v="8"/>
    <n v="4"/>
    <n v="0"/>
    <n v="2"/>
    <n v="1"/>
    <n v="0"/>
    <n v="53520.03"/>
    <x v="1"/>
    <n v="7"/>
    <n v="911"/>
    <n v="8"/>
    <n v="88"/>
    <n v="1"/>
    <n v="6377"/>
    <x v="1"/>
    <x v="2"/>
    <s v="High Risk"/>
  </r>
  <r>
    <n v="15797010"/>
    <n v="649"/>
    <x v="0"/>
    <s v="Female"/>
    <x v="8"/>
    <n v="2"/>
    <n v="0"/>
    <n v="2"/>
    <n v="1"/>
    <n v="0"/>
    <n v="15200.61"/>
    <x v="1"/>
    <n v="17"/>
    <n v="1861"/>
    <n v="5"/>
    <n v="159"/>
    <n v="0.29411764705882354"/>
    <n v="31637"/>
    <x v="2"/>
    <x v="0"/>
    <s v="High Risk"/>
  </r>
  <r>
    <n v="15670172"/>
    <n v="622"/>
    <x v="0"/>
    <s v="Female"/>
    <x v="33"/>
    <n v="4"/>
    <n v="107879.03999999999"/>
    <n v="1"/>
    <n v="0"/>
    <n v="1"/>
    <n v="196894.62"/>
    <x v="1"/>
    <n v="1"/>
    <n v="4782"/>
    <n v="5"/>
    <n v="164"/>
    <n v="1"/>
    <n v="4782"/>
    <x v="0"/>
    <x v="2"/>
    <s v="High Risk"/>
  </r>
  <r>
    <n v="15627352"/>
    <n v="459"/>
    <x v="2"/>
    <s v="Male"/>
    <x v="17"/>
    <n v="7"/>
    <n v="110356.42"/>
    <n v="1"/>
    <n v="1"/>
    <n v="0"/>
    <n v="4969.13"/>
    <x v="0"/>
    <n v="16"/>
    <n v="4406"/>
    <n v="10"/>
    <n v="10"/>
    <n v="0.625"/>
    <n v="70496"/>
    <x v="2"/>
    <x v="1"/>
    <s v="Low Risk"/>
  </r>
  <r>
    <n v="15622494"/>
    <n v="718"/>
    <x v="0"/>
    <s v="Male"/>
    <x v="7"/>
    <n v="2"/>
    <n v="0"/>
    <n v="2"/>
    <n v="0"/>
    <n v="0"/>
    <n v="26229.24"/>
    <x v="1"/>
    <n v="29"/>
    <n v="4949"/>
    <n v="3"/>
    <n v="112"/>
    <n v="0.10344827586206896"/>
    <n v="143521"/>
    <x v="0"/>
    <x v="0"/>
    <s v="High Risk"/>
  </r>
  <r>
    <n v="15585835"/>
    <n v="655"/>
    <x v="1"/>
    <s v="Female"/>
    <x v="10"/>
    <n v="4"/>
    <n v="109783.69"/>
    <n v="2"/>
    <n v="1"/>
    <n v="0"/>
    <n v="134034.32"/>
    <x v="1"/>
    <n v="24"/>
    <n v="3114"/>
    <n v="9"/>
    <n v="170"/>
    <n v="0.375"/>
    <n v="74736"/>
    <x v="2"/>
    <x v="2"/>
    <s v="High Risk"/>
  </r>
  <r>
    <n v="15595071"/>
    <n v="696"/>
    <x v="0"/>
    <s v="Male"/>
    <x v="32"/>
    <n v="9"/>
    <n v="149777"/>
    <n v="1"/>
    <n v="1"/>
    <n v="1"/>
    <n v="198032.93"/>
    <x v="1"/>
    <n v="22"/>
    <n v="2938"/>
    <n v="0"/>
    <n v="113"/>
    <n v="0"/>
    <n v="64636"/>
    <x v="0"/>
    <x v="3"/>
    <s v="High Risk"/>
  </r>
  <r>
    <n v="15628203"/>
    <n v="637"/>
    <x v="0"/>
    <s v="Female"/>
    <x v="16"/>
    <n v="3"/>
    <n v="104339.56"/>
    <n v="1"/>
    <n v="0"/>
    <n v="0"/>
    <n v="119882.86"/>
    <x v="1"/>
    <n v="21"/>
    <n v="3554"/>
    <n v="7"/>
    <n v="51"/>
    <n v="0.33333333333333331"/>
    <n v="74634"/>
    <x v="0"/>
    <x v="2"/>
    <s v="Medium Risk"/>
  </r>
  <r>
    <n v="15667190"/>
    <n v="630"/>
    <x v="1"/>
    <s v="Female"/>
    <x v="29"/>
    <n v="1"/>
    <n v="85818.18"/>
    <n v="1"/>
    <n v="1"/>
    <n v="1"/>
    <n v="133102.29999999999"/>
    <x v="1"/>
    <n v="24"/>
    <n v="3677"/>
    <n v="2"/>
    <n v="137"/>
    <n v="8.3333333333333329E-2"/>
    <n v="88248"/>
    <x v="2"/>
    <x v="0"/>
    <s v="High Risk"/>
  </r>
  <r>
    <n v="15780212"/>
    <n v="592"/>
    <x v="0"/>
    <s v="Male"/>
    <x v="24"/>
    <n v="4"/>
    <n v="212692.97"/>
    <n v="1"/>
    <n v="0"/>
    <n v="0"/>
    <n v="176395.02"/>
    <x v="1"/>
    <n v="14"/>
    <n v="3628"/>
    <n v="2"/>
    <n v="59"/>
    <n v="0.14285714285714285"/>
    <n v="50792"/>
    <x v="0"/>
    <x v="2"/>
    <s v="Medium Risk"/>
  </r>
  <r>
    <n v="15766869"/>
    <n v="634"/>
    <x v="2"/>
    <s v="Male"/>
    <x v="24"/>
    <n v="1"/>
    <n v="89696.84"/>
    <n v="2"/>
    <n v="1"/>
    <n v="1"/>
    <n v="193179.88"/>
    <x v="1"/>
    <n v="1"/>
    <n v="2305"/>
    <n v="3"/>
    <n v="148"/>
    <n v="1"/>
    <n v="2305"/>
    <x v="1"/>
    <x v="0"/>
    <s v="High Risk"/>
  </r>
  <r>
    <n v="15775741"/>
    <n v="608"/>
    <x v="0"/>
    <s v="Female"/>
    <x v="34"/>
    <n v="9"/>
    <n v="0"/>
    <n v="2"/>
    <n v="1"/>
    <n v="1"/>
    <n v="125062.02"/>
    <x v="1"/>
    <n v="21"/>
    <n v="3754"/>
    <n v="0"/>
    <n v="33"/>
    <n v="0"/>
    <n v="78834"/>
    <x v="1"/>
    <x v="3"/>
    <s v="Medium Risk"/>
  </r>
  <r>
    <n v="15628170"/>
    <n v="565"/>
    <x v="2"/>
    <s v="Female"/>
    <x v="15"/>
    <n v="9"/>
    <n v="68067.240000000005"/>
    <n v="1"/>
    <n v="1"/>
    <n v="0"/>
    <n v="143287.57999999999"/>
    <x v="1"/>
    <n v="2"/>
    <n v="3522"/>
    <n v="4"/>
    <n v="85"/>
    <n v="1"/>
    <n v="7044"/>
    <x v="0"/>
    <x v="3"/>
    <s v="High Risk"/>
  </r>
  <r>
    <n v="15701318"/>
    <n v="763"/>
    <x v="1"/>
    <s v="Male"/>
    <x v="44"/>
    <n v="9"/>
    <n v="148564.66"/>
    <n v="1"/>
    <n v="0"/>
    <n v="1"/>
    <n v="87236.4"/>
    <x v="1"/>
    <n v="24"/>
    <n v="1883"/>
    <n v="4"/>
    <n v="121"/>
    <n v="0.16666666666666666"/>
    <n v="45192"/>
    <x v="1"/>
    <x v="3"/>
    <s v="High Risk"/>
  </r>
  <r>
    <n v="15710928"/>
    <n v="665"/>
    <x v="0"/>
    <s v="Female"/>
    <x v="30"/>
    <n v="8"/>
    <n v="136354.16"/>
    <n v="1"/>
    <n v="1"/>
    <n v="1"/>
    <n v="93769.89"/>
    <x v="1"/>
    <n v="11"/>
    <n v="758"/>
    <n v="1"/>
    <n v="72"/>
    <n v="9.0909090909090912E-2"/>
    <n v="8338"/>
    <x v="1"/>
    <x v="1"/>
    <s v="High Risk"/>
  </r>
  <r>
    <n v="15682547"/>
    <n v="649"/>
    <x v="0"/>
    <s v="Male"/>
    <x v="16"/>
    <n v="1"/>
    <n v="122214"/>
    <n v="1"/>
    <n v="0"/>
    <n v="1"/>
    <n v="88965.46"/>
    <x v="1"/>
    <n v="4"/>
    <n v="3028"/>
    <n v="9"/>
    <n v="138"/>
    <n v="1"/>
    <n v="12112"/>
    <x v="0"/>
    <x v="0"/>
    <s v="High Risk"/>
  </r>
  <r>
    <n v="15631170"/>
    <n v="695"/>
    <x v="0"/>
    <s v="Male"/>
    <x v="13"/>
    <n v="3"/>
    <n v="0"/>
    <n v="2"/>
    <n v="1"/>
    <n v="1"/>
    <n v="30793.61"/>
    <x v="1"/>
    <n v="5"/>
    <n v="4581"/>
    <n v="1"/>
    <n v="178"/>
    <n v="0.2"/>
    <n v="22905"/>
    <x v="0"/>
    <x v="2"/>
    <s v="High Risk"/>
  </r>
  <r>
    <n v="15648702"/>
    <n v="775"/>
    <x v="2"/>
    <s v="Male"/>
    <x v="53"/>
    <n v="6"/>
    <n v="119684.88"/>
    <n v="2"/>
    <n v="1"/>
    <n v="1"/>
    <n v="74532.02"/>
    <x v="1"/>
    <n v="3"/>
    <n v="4681"/>
    <n v="1"/>
    <n v="20"/>
    <n v="0.33333333333333331"/>
    <n v="14043"/>
    <x v="1"/>
    <x v="1"/>
    <s v="Low Risk"/>
  </r>
  <r>
    <n v="15783444"/>
    <n v="788"/>
    <x v="0"/>
    <s v="Female"/>
    <x v="2"/>
    <n v="3"/>
    <n v="135139.32999999999"/>
    <n v="1"/>
    <n v="0"/>
    <n v="1"/>
    <n v="113086.08"/>
    <x v="1"/>
    <n v="11"/>
    <n v="4470"/>
    <n v="3"/>
    <n v="142"/>
    <n v="0.27272727272727271"/>
    <n v="49170"/>
    <x v="0"/>
    <x v="2"/>
    <s v="High Risk"/>
  </r>
  <r>
    <n v="15809178"/>
    <n v="569"/>
    <x v="2"/>
    <s v="Female"/>
    <x v="0"/>
    <n v="9"/>
    <n v="146100.75"/>
    <n v="1"/>
    <n v="1"/>
    <n v="0"/>
    <n v="32574.01"/>
    <x v="0"/>
    <n v="1"/>
    <n v="3062"/>
    <n v="1"/>
    <n v="92"/>
    <n v="1"/>
    <n v="3062"/>
    <x v="0"/>
    <x v="3"/>
    <s v="High Risk"/>
  </r>
  <r>
    <n v="15806688"/>
    <n v="726"/>
    <x v="1"/>
    <s v="Female"/>
    <x v="27"/>
    <n v="8"/>
    <n v="123110.9"/>
    <n v="3"/>
    <n v="0"/>
    <n v="1"/>
    <n v="130113.78"/>
    <x v="0"/>
    <n v="11"/>
    <n v="955"/>
    <n v="6"/>
    <n v="143"/>
    <n v="0.54545454545454541"/>
    <n v="10505"/>
    <x v="0"/>
    <x v="1"/>
    <s v="High Risk"/>
  </r>
  <r>
    <n v="15576824"/>
    <n v="564"/>
    <x v="2"/>
    <s v="Female"/>
    <x v="4"/>
    <n v="3"/>
    <n v="111760.4"/>
    <n v="3"/>
    <n v="1"/>
    <n v="1"/>
    <n v="104722.47"/>
    <x v="0"/>
    <n v="22"/>
    <n v="4724"/>
    <n v="6"/>
    <n v="101"/>
    <n v="0.27272727272727271"/>
    <n v="103928"/>
    <x v="0"/>
    <x v="2"/>
    <s v="High Risk"/>
  </r>
  <r>
    <n v="15675422"/>
    <n v="544"/>
    <x v="0"/>
    <s v="Female"/>
    <x v="15"/>
    <n v="9"/>
    <n v="110728.39"/>
    <n v="1"/>
    <n v="1"/>
    <n v="1"/>
    <n v="14559.62"/>
    <x v="1"/>
    <n v="6"/>
    <n v="2579"/>
    <n v="6"/>
    <n v="172"/>
    <n v="1"/>
    <n v="15474"/>
    <x v="1"/>
    <x v="3"/>
    <s v="High Risk"/>
  </r>
  <r>
    <n v="15681550"/>
    <n v="614"/>
    <x v="0"/>
    <s v="Female"/>
    <x v="1"/>
    <n v="8"/>
    <n v="121558.46"/>
    <n v="1"/>
    <n v="1"/>
    <n v="1"/>
    <n v="598.79999999999995"/>
    <x v="1"/>
    <n v="9"/>
    <n v="2496"/>
    <n v="9"/>
    <n v="55"/>
    <n v="1"/>
    <n v="22464"/>
    <x v="0"/>
    <x v="1"/>
    <s v="Medium Risk"/>
  </r>
  <r>
    <n v="15812628"/>
    <n v="453"/>
    <x v="2"/>
    <s v="Female"/>
    <x v="16"/>
    <n v="8"/>
    <n v="120623.21"/>
    <n v="1"/>
    <n v="1"/>
    <n v="0"/>
    <n v="129697.99"/>
    <x v="1"/>
    <n v="6"/>
    <n v="485"/>
    <n v="8"/>
    <n v="175"/>
    <n v="1"/>
    <n v="2910"/>
    <x v="1"/>
    <x v="1"/>
    <s v="High Risk"/>
  </r>
  <r>
    <n v="15597951"/>
    <n v="471"/>
    <x v="0"/>
    <s v="Female"/>
    <x v="14"/>
    <n v="4"/>
    <n v="114713.57"/>
    <n v="1"/>
    <n v="1"/>
    <n v="1"/>
    <n v="36315.03"/>
    <x v="1"/>
    <n v="24"/>
    <n v="4010"/>
    <n v="1"/>
    <n v="47"/>
    <n v="4.1666666666666664E-2"/>
    <n v="96240"/>
    <x v="1"/>
    <x v="2"/>
    <s v="Medium Risk"/>
  </r>
  <r>
    <n v="15807045"/>
    <n v="829"/>
    <x v="2"/>
    <s v="Female"/>
    <x v="24"/>
    <n v="3"/>
    <n v="103457.76"/>
    <n v="1"/>
    <n v="0"/>
    <n v="0"/>
    <n v="1114.1199999999999"/>
    <x v="1"/>
    <n v="22"/>
    <n v="3114"/>
    <n v="3"/>
    <n v="178"/>
    <n v="0.13636363636363635"/>
    <n v="68508"/>
    <x v="2"/>
    <x v="2"/>
    <s v="High Risk"/>
  </r>
  <r>
    <n v="15581748"/>
    <n v="754"/>
    <x v="2"/>
    <s v="Male"/>
    <x v="38"/>
    <n v="2"/>
    <n v="101134.87"/>
    <n v="2"/>
    <n v="1"/>
    <n v="1"/>
    <n v="70954.41"/>
    <x v="1"/>
    <n v="7"/>
    <n v="1995"/>
    <n v="0"/>
    <n v="105"/>
    <n v="0"/>
    <n v="13965"/>
    <x v="0"/>
    <x v="0"/>
    <s v="High Risk"/>
  </r>
  <r>
    <n v="15770420"/>
    <n v="749"/>
    <x v="2"/>
    <s v="Male"/>
    <x v="17"/>
    <n v="10"/>
    <n v="78136.36"/>
    <n v="2"/>
    <n v="1"/>
    <n v="1"/>
    <n v="73470.98"/>
    <x v="1"/>
    <n v="21"/>
    <n v="687"/>
    <n v="5"/>
    <n v="141"/>
    <n v="0.23809523809523808"/>
    <n v="14427"/>
    <x v="0"/>
    <x v="3"/>
    <s v="High Risk"/>
  </r>
  <r>
    <n v="15608230"/>
    <n v="667"/>
    <x v="0"/>
    <s v="Male"/>
    <x v="51"/>
    <n v="1"/>
    <n v="0"/>
    <n v="2"/>
    <n v="1"/>
    <n v="0"/>
    <n v="91573.19"/>
    <x v="1"/>
    <n v="28"/>
    <n v="2311"/>
    <n v="3"/>
    <n v="38"/>
    <n v="0.10714285714285714"/>
    <n v="64708"/>
    <x v="1"/>
    <x v="0"/>
    <s v="Medium Risk"/>
  </r>
  <r>
    <n v="15730339"/>
    <n v="670"/>
    <x v="1"/>
    <s v="Male"/>
    <x v="33"/>
    <n v="3"/>
    <n v="133446.34"/>
    <n v="1"/>
    <n v="0"/>
    <n v="0"/>
    <n v="3154.95"/>
    <x v="1"/>
    <n v="17"/>
    <n v="770"/>
    <n v="1"/>
    <n v="64"/>
    <n v="5.8823529411764705E-2"/>
    <n v="13090"/>
    <x v="0"/>
    <x v="2"/>
    <s v="High Risk"/>
  </r>
  <r>
    <n v="15712584"/>
    <n v="670"/>
    <x v="0"/>
    <s v="Female"/>
    <x v="19"/>
    <n v="7"/>
    <n v="0"/>
    <n v="2"/>
    <n v="1"/>
    <n v="1"/>
    <n v="88187.81"/>
    <x v="1"/>
    <n v="29"/>
    <n v="3942"/>
    <n v="9"/>
    <n v="59"/>
    <n v="0.31034482758620691"/>
    <n v="114318"/>
    <x v="0"/>
    <x v="1"/>
    <s v="Medium Risk"/>
  </r>
  <r>
    <n v="15592816"/>
    <n v="623"/>
    <x v="2"/>
    <s v="Female"/>
    <x v="36"/>
    <n v="1"/>
    <n v="108076.33"/>
    <n v="1"/>
    <n v="1"/>
    <n v="0"/>
    <n v="118855.26"/>
    <x v="0"/>
    <n v="17"/>
    <n v="3411"/>
    <n v="8"/>
    <n v="85"/>
    <n v="0.47058823529411764"/>
    <n v="57987"/>
    <x v="0"/>
    <x v="0"/>
    <s v="High Risk"/>
  </r>
  <r>
    <n v="15641480"/>
    <n v="571"/>
    <x v="0"/>
    <s v="Male"/>
    <x v="15"/>
    <n v="5"/>
    <n v="131354.25"/>
    <n v="1"/>
    <n v="1"/>
    <n v="0"/>
    <n v="125256.53"/>
    <x v="1"/>
    <n v="1"/>
    <n v="2917"/>
    <n v="1"/>
    <n v="146"/>
    <n v="1"/>
    <n v="2917"/>
    <x v="0"/>
    <x v="2"/>
    <s v="High Risk"/>
  </r>
  <r>
    <n v="15708505"/>
    <n v="641"/>
    <x v="2"/>
    <s v="Female"/>
    <x v="24"/>
    <n v="7"/>
    <n v="62974.64"/>
    <n v="2"/>
    <n v="0"/>
    <n v="1"/>
    <n v="39016.43"/>
    <x v="1"/>
    <n v="15"/>
    <n v="3270"/>
    <n v="5"/>
    <n v="9"/>
    <n v="0.33333333333333331"/>
    <n v="49050"/>
    <x v="0"/>
    <x v="1"/>
    <s v="Low Risk"/>
  </r>
  <r>
    <n v="15791131"/>
    <n v="551"/>
    <x v="2"/>
    <s v="Female"/>
    <x v="33"/>
    <n v="2"/>
    <n v="143340.44"/>
    <n v="1"/>
    <n v="1"/>
    <n v="0"/>
    <n v="145796.49"/>
    <x v="1"/>
    <n v="21"/>
    <n v="4679"/>
    <n v="2"/>
    <n v="56"/>
    <n v="9.5238095238095233E-2"/>
    <n v="98259"/>
    <x v="0"/>
    <x v="0"/>
    <s v="Medium Risk"/>
  </r>
  <r>
    <n v="15618225"/>
    <n v="741"/>
    <x v="2"/>
    <s v="Male"/>
    <x v="18"/>
    <n v="8"/>
    <n v="116993.43"/>
    <n v="2"/>
    <n v="1"/>
    <n v="0"/>
    <n v="168816.22"/>
    <x v="1"/>
    <n v="23"/>
    <n v="2121"/>
    <n v="0"/>
    <n v="163"/>
    <n v="0"/>
    <n v="48783"/>
    <x v="1"/>
    <x v="1"/>
    <s v="High Risk"/>
  </r>
  <r>
    <n v="15644724"/>
    <n v="472"/>
    <x v="0"/>
    <s v="Male"/>
    <x v="8"/>
    <n v="4"/>
    <n v="58662.92"/>
    <n v="2"/>
    <n v="0"/>
    <n v="1"/>
    <n v="73322"/>
    <x v="1"/>
    <n v="9"/>
    <n v="3567"/>
    <n v="4"/>
    <n v="138"/>
    <n v="0.44444444444444442"/>
    <n v="32103"/>
    <x v="0"/>
    <x v="2"/>
    <s v="High Risk"/>
  </r>
  <r>
    <n v="15662098"/>
    <n v="650"/>
    <x v="1"/>
    <s v="Male"/>
    <x v="1"/>
    <n v="3"/>
    <n v="128808.65"/>
    <n v="3"/>
    <n v="0"/>
    <n v="0"/>
    <n v="113677.53"/>
    <x v="0"/>
    <n v="20"/>
    <n v="3031"/>
    <n v="1"/>
    <n v="60"/>
    <n v="0.05"/>
    <n v="60620"/>
    <x v="0"/>
    <x v="2"/>
    <s v="Medium Risk"/>
  </r>
  <r>
    <n v="15723894"/>
    <n v="625"/>
    <x v="0"/>
    <s v="Male"/>
    <x v="13"/>
    <n v="7"/>
    <n v="137555.44"/>
    <n v="1"/>
    <n v="0"/>
    <n v="0"/>
    <n v="124607.7"/>
    <x v="1"/>
    <n v="25"/>
    <n v="2790"/>
    <n v="0"/>
    <n v="7"/>
    <n v="0"/>
    <n v="69750"/>
    <x v="0"/>
    <x v="1"/>
    <s v="Low Risk"/>
  </r>
  <r>
    <n v="15787699"/>
    <n v="650"/>
    <x v="2"/>
    <s v="Male"/>
    <x v="10"/>
    <n v="4"/>
    <n v="142393.10999999999"/>
    <n v="1"/>
    <n v="1"/>
    <n v="1"/>
    <n v="11276.48"/>
    <x v="1"/>
    <n v="13"/>
    <n v="559"/>
    <n v="3"/>
    <n v="113"/>
    <n v="0.23076923076923078"/>
    <n v="7267"/>
    <x v="2"/>
    <x v="2"/>
    <s v="High Risk"/>
  </r>
  <r>
    <n v="15687738"/>
    <n v="535"/>
    <x v="0"/>
    <s v="Female"/>
    <x v="16"/>
    <n v="8"/>
    <n v="0"/>
    <n v="2"/>
    <n v="1"/>
    <n v="0"/>
    <n v="136620.64000000001"/>
    <x v="1"/>
    <n v="12"/>
    <n v="3154"/>
    <n v="10"/>
    <n v="141"/>
    <n v="0.83333333333333337"/>
    <n v="37848"/>
    <x v="0"/>
    <x v="1"/>
    <s v="High Risk"/>
  </r>
  <r>
    <n v="15576126"/>
    <n v="649"/>
    <x v="0"/>
    <s v="Female"/>
    <x v="1"/>
    <n v="2"/>
    <n v="125785.23"/>
    <n v="1"/>
    <n v="1"/>
    <n v="1"/>
    <n v="70523.92"/>
    <x v="1"/>
    <n v="16"/>
    <n v="3963"/>
    <n v="0"/>
    <n v="162"/>
    <n v="0"/>
    <n v="63408"/>
    <x v="1"/>
    <x v="0"/>
    <s v="High Risk"/>
  </r>
  <r>
    <n v="15658889"/>
    <n v="689"/>
    <x v="0"/>
    <s v="Male"/>
    <x v="32"/>
    <n v="4"/>
    <n v="136444.25"/>
    <n v="1"/>
    <n v="1"/>
    <n v="0"/>
    <n v="51980.25"/>
    <x v="0"/>
    <n v="24"/>
    <n v="3539"/>
    <n v="4"/>
    <n v="140"/>
    <n v="0.16666666666666666"/>
    <n v="84936"/>
    <x v="0"/>
    <x v="2"/>
    <s v="High Risk"/>
  </r>
  <r>
    <n v="15667046"/>
    <n v="694"/>
    <x v="1"/>
    <s v="Male"/>
    <x v="16"/>
    <n v="7"/>
    <n v="121527.4"/>
    <n v="1"/>
    <n v="1"/>
    <n v="0"/>
    <n v="113481.02"/>
    <x v="1"/>
    <n v="9"/>
    <n v="4345"/>
    <n v="2"/>
    <n v="102"/>
    <n v="0.22222222222222221"/>
    <n v="39105"/>
    <x v="0"/>
    <x v="1"/>
    <s v="High Risk"/>
  </r>
  <r>
    <n v="15669957"/>
    <n v="655"/>
    <x v="2"/>
    <s v="Male"/>
    <x v="37"/>
    <n v="9"/>
    <n v="144696.75"/>
    <n v="1"/>
    <n v="1"/>
    <n v="1"/>
    <n v="49025.79"/>
    <x v="1"/>
    <n v="4"/>
    <n v="3910"/>
    <n v="7"/>
    <n v="124"/>
    <n v="1"/>
    <n v="15640"/>
    <x v="1"/>
    <x v="3"/>
    <s v="High Risk"/>
  </r>
  <r>
    <n v="15655794"/>
    <n v="620"/>
    <x v="0"/>
    <s v="Male"/>
    <x v="18"/>
    <n v="8"/>
    <n v="0"/>
    <n v="2"/>
    <n v="1"/>
    <n v="1"/>
    <n v="145937.99"/>
    <x v="1"/>
    <n v="13"/>
    <n v="2877"/>
    <n v="7"/>
    <n v="42"/>
    <n v="0.53846153846153844"/>
    <n v="37401"/>
    <x v="2"/>
    <x v="1"/>
    <s v="Medium Risk"/>
  </r>
  <r>
    <n v="15599829"/>
    <n v="577"/>
    <x v="0"/>
    <s v="Female"/>
    <x v="12"/>
    <n v="10"/>
    <n v="0"/>
    <n v="2"/>
    <n v="1"/>
    <n v="1"/>
    <n v="25161.61"/>
    <x v="1"/>
    <n v="7"/>
    <n v="3600"/>
    <n v="2"/>
    <n v="10"/>
    <n v="0.2857142857142857"/>
    <n v="25200"/>
    <x v="1"/>
    <x v="3"/>
    <s v="Low Risk"/>
  </r>
  <r>
    <n v="15753332"/>
    <n v="401"/>
    <x v="2"/>
    <s v="Male"/>
    <x v="36"/>
    <n v="8"/>
    <n v="128140.17"/>
    <n v="1"/>
    <n v="1"/>
    <n v="0"/>
    <n v="175753.55"/>
    <x v="0"/>
    <n v="22"/>
    <n v="327"/>
    <n v="2"/>
    <n v="68"/>
    <n v="9.0909090909090912E-2"/>
    <n v="7194"/>
    <x v="0"/>
    <x v="1"/>
    <s v="High Risk"/>
  </r>
  <r>
    <n v="15671124"/>
    <n v="599"/>
    <x v="0"/>
    <s v="Male"/>
    <x v="11"/>
    <n v="6"/>
    <n v="120383.41"/>
    <n v="1"/>
    <n v="1"/>
    <n v="1"/>
    <n v="24903.09"/>
    <x v="1"/>
    <n v="5"/>
    <n v="520"/>
    <n v="4"/>
    <n v="95"/>
    <n v="0.8"/>
    <n v="2600"/>
    <x v="0"/>
    <x v="1"/>
    <s v="High Risk"/>
  </r>
  <r>
    <n v="15767474"/>
    <n v="481"/>
    <x v="0"/>
    <s v="Female"/>
    <x v="38"/>
    <n v="9"/>
    <n v="0"/>
    <n v="3"/>
    <n v="1"/>
    <n v="1"/>
    <n v="169719.35"/>
    <x v="0"/>
    <n v="1"/>
    <n v="736"/>
    <n v="3"/>
    <n v="110"/>
    <n v="1"/>
    <n v="736"/>
    <x v="2"/>
    <x v="3"/>
    <s v="High Risk"/>
  </r>
  <r>
    <n v="15720671"/>
    <n v="704"/>
    <x v="0"/>
    <s v="Male"/>
    <x v="0"/>
    <n v="8"/>
    <n v="129735.3"/>
    <n v="2"/>
    <n v="1"/>
    <n v="1"/>
    <n v="179565.57"/>
    <x v="1"/>
    <n v="4"/>
    <n v="1132"/>
    <n v="7"/>
    <n v="119"/>
    <n v="1"/>
    <n v="4528"/>
    <x v="0"/>
    <x v="1"/>
    <s v="High Risk"/>
  </r>
  <r>
    <n v="15626787"/>
    <n v="698"/>
    <x v="1"/>
    <s v="Female"/>
    <x v="8"/>
    <n v="8"/>
    <n v="185078.26"/>
    <n v="1"/>
    <n v="0"/>
    <n v="0"/>
    <n v="115337.74"/>
    <x v="0"/>
    <n v="15"/>
    <n v="3355"/>
    <n v="9"/>
    <n v="97"/>
    <n v="0.6"/>
    <n v="50325"/>
    <x v="0"/>
    <x v="1"/>
    <s v="High Risk"/>
  </r>
  <r>
    <n v="15774491"/>
    <n v="480"/>
    <x v="0"/>
    <s v="Female"/>
    <x v="34"/>
    <n v="6"/>
    <n v="0"/>
    <n v="2"/>
    <n v="0"/>
    <n v="0"/>
    <n v="48131.92"/>
    <x v="1"/>
    <n v="29"/>
    <n v="4892"/>
    <n v="10"/>
    <n v="116"/>
    <n v="0.34482758620689657"/>
    <n v="141868"/>
    <x v="2"/>
    <x v="1"/>
    <s v="High Risk"/>
  </r>
  <r>
    <n v="15579647"/>
    <n v="682"/>
    <x v="0"/>
    <s v="Male"/>
    <x v="0"/>
    <n v="0"/>
    <n v="0"/>
    <n v="1"/>
    <n v="1"/>
    <n v="1"/>
    <n v="160828.98000000001"/>
    <x v="1"/>
    <n v="9"/>
    <n v="2389"/>
    <n v="4"/>
    <n v="31"/>
    <n v="0.44444444444444442"/>
    <n v="21501"/>
    <x v="1"/>
    <x v="0"/>
    <s v="Medium Risk"/>
  </r>
  <r>
    <n v="15625522"/>
    <n v="700"/>
    <x v="1"/>
    <s v="Male"/>
    <x v="8"/>
    <n v="7"/>
    <n v="0"/>
    <n v="2"/>
    <n v="0"/>
    <n v="1"/>
    <n v="145151.96"/>
    <x v="1"/>
    <n v="19"/>
    <n v="603"/>
    <n v="4"/>
    <n v="57"/>
    <n v="0.21052631578947367"/>
    <n v="11457"/>
    <x v="0"/>
    <x v="1"/>
    <s v="Medium Risk"/>
  </r>
  <r>
    <n v="15765806"/>
    <n v="492"/>
    <x v="0"/>
    <s v="Male"/>
    <x v="6"/>
    <n v="1"/>
    <n v="144591.96"/>
    <n v="1"/>
    <n v="1"/>
    <n v="1"/>
    <n v="196293.76000000001"/>
    <x v="1"/>
    <n v="1"/>
    <n v="368"/>
    <n v="9"/>
    <n v="78"/>
    <n v="1"/>
    <n v="368"/>
    <x v="0"/>
    <x v="0"/>
    <s v="High Risk"/>
  </r>
  <r>
    <n v="15566708"/>
    <n v="444"/>
    <x v="0"/>
    <s v="Female"/>
    <x v="13"/>
    <n v="4"/>
    <n v="0"/>
    <n v="2"/>
    <n v="1"/>
    <n v="0"/>
    <n v="161653.5"/>
    <x v="0"/>
    <n v="29"/>
    <n v="2887"/>
    <n v="5"/>
    <n v="121"/>
    <n v="0.17241379310344829"/>
    <n v="83723"/>
    <x v="1"/>
    <x v="2"/>
    <s v="High Risk"/>
  </r>
  <r>
    <n v="15668347"/>
    <n v="624"/>
    <x v="0"/>
    <s v="Male"/>
    <x v="18"/>
    <n v="6"/>
    <n v="0"/>
    <n v="2"/>
    <n v="0"/>
    <n v="0"/>
    <n v="84635.64"/>
    <x v="1"/>
    <n v="20"/>
    <n v="3531"/>
    <n v="4"/>
    <n v="106"/>
    <n v="0.2"/>
    <n v="70620"/>
    <x v="1"/>
    <x v="1"/>
    <s v="High Risk"/>
  </r>
  <r>
    <n v="15575214"/>
    <n v="709"/>
    <x v="0"/>
    <s v="Male"/>
    <x v="24"/>
    <n v="7"/>
    <n v="0"/>
    <n v="1"/>
    <n v="1"/>
    <n v="0"/>
    <n v="159486.76"/>
    <x v="1"/>
    <n v="3"/>
    <n v="3371"/>
    <n v="3"/>
    <n v="72"/>
    <n v="1"/>
    <n v="10113"/>
    <x v="2"/>
    <x v="1"/>
    <s v="High Risk"/>
  </r>
  <r>
    <n v="15591123"/>
    <n v="557"/>
    <x v="2"/>
    <s v="Male"/>
    <x v="50"/>
    <n v="2"/>
    <n v="100194.44"/>
    <n v="1"/>
    <n v="1"/>
    <n v="1"/>
    <n v="38596.339999999997"/>
    <x v="1"/>
    <n v="19"/>
    <n v="2363"/>
    <n v="9"/>
    <n v="19"/>
    <n v="0.47368421052631576"/>
    <n v="44897"/>
    <x v="1"/>
    <x v="0"/>
    <s v="Low Risk"/>
  </r>
  <r>
    <n v="15573280"/>
    <n v="646"/>
    <x v="2"/>
    <s v="Male"/>
    <x v="5"/>
    <n v="6"/>
    <n v="145295.31"/>
    <n v="2"/>
    <n v="1"/>
    <n v="1"/>
    <n v="27814.74"/>
    <x v="1"/>
    <n v="11"/>
    <n v="3251"/>
    <n v="2"/>
    <n v="85"/>
    <n v="0.18181818181818182"/>
    <n v="35761"/>
    <x v="0"/>
    <x v="1"/>
    <s v="High Risk"/>
  </r>
  <r>
    <n v="15589018"/>
    <n v="719"/>
    <x v="2"/>
    <s v="Male"/>
    <x v="34"/>
    <n v="3"/>
    <n v="106070.29"/>
    <n v="2"/>
    <n v="1"/>
    <n v="1"/>
    <n v="183893.31"/>
    <x v="1"/>
    <n v="25"/>
    <n v="4839"/>
    <n v="4"/>
    <n v="69"/>
    <n v="0.16"/>
    <n v="120975"/>
    <x v="0"/>
    <x v="2"/>
    <s v="High Risk"/>
  </r>
  <r>
    <n v="15654495"/>
    <n v="706"/>
    <x v="2"/>
    <s v="Female"/>
    <x v="40"/>
    <n v="6"/>
    <n v="120621.89"/>
    <n v="1"/>
    <n v="1"/>
    <n v="1"/>
    <n v="140803.70000000001"/>
    <x v="1"/>
    <n v="22"/>
    <n v="1921"/>
    <n v="4"/>
    <n v="100"/>
    <n v="0.18181818181818182"/>
    <n v="42262"/>
    <x v="0"/>
    <x v="1"/>
    <s v="High Risk"/>
  </r>
  <r>
    <n v="15597265"/>
    <n v="660"/>
    <x v="0"/>
    <s v="Male"/>
    <x v="16"/>
    <n v="7"/>
    <n v="0"/>
    <n v="2"/>
    <n v="0"/>
    <n v="1"/>
    <n v="146585.53"/>
    <x v="1"/>
    <n v="1"/>
    <n v="4895"/>
    <n v="9"/>
    <n v="5"/>
    <n v="1"/>
    <n v="4895"/>
    <x v="2"/>
    <x v="1"/>
    <s v="Low Risk"/>
  </r>
  <r>
    <n v="15733876"/>
    <n v="667"/>
    <x v="0"/>
    <s v="Male"/>
    <x v="18"/>
    <n v="9"/>
    <n v="0"/>
    <n v="2"/>
    <n v="1"/>
    <n v="1"/>
    <n v="40062.29"/>
    <x v="1"/>
    <n v="20"/>
    <n v="2445"/>
    <n v="5"/>
    <n v="70"/>
    <n v="0.25"/>
    <n v="48900"/>
    <x v="2"/>
    <x v="3"/>
    <s v="High Risk"/>
  </r>
  <r>
    <n v="15677217"/>
    <n v="705"/>
    <x v="0"/>
    <s v="Male"/>
    <x v="33"/>
    <n v="1"/>
    <n v="0"/>
    <n v="1"/>
    <n v="1"/>
    <n v="1"/>
    <n v="181300.32"/>
    <x v="1"/>
    <n v="7"/>
    <n v="1428"/>
    <n v="5"/>
    <n v="172"/>
    <n v="0.7142857142857143"/>
    <n v="9996"/>
    <x v="0"/>
    <x v="0"/>
    <s v="High Risk"/>
  </r>
  <r>
    <n v="15747265"/>
    <n v="598"/>
    <x v="2"/>
    <s v="Female"/>
    <x v="7"/>
    <n v="10"/>
    <n v="171283.91"/>
    <n v="1"/>
    <n v="1"/>
    <n v="1"/>
    <n v="84136.12"/>
    <x v="1"/>
    <n v="22"/>
    <n v="1342"/>
    <n v="6"/>
    <n v="87"/>
    <n v="0.27272727272727271"/>
    <n v="29524"/>
    <x v="0"/>
    <x v="3"/>
    <s v="High Risk"/>
  </r>
  <r>
    <n v="15713379"/>
    <n v="669"/>
    <x v="0"/>
    <s v="Male"/>
    <x v="28"/>
    <n v="4"/>
    <n v="0"/>
    <n v="2"/>
    <n v="1"/>
    <n v="1"/>
    <n v="197594.34"/>
    <x v="1"/>
    <n v="15"/>
    <n v="3297"/>
    <n v="4"/>
    <n v="161"/>
    <n v="0.26666666666666666"/>
    <n v="49455"/>
    <x v="2"/>
    <x v="2"/>
    <s v="High Risk"/>
  </r>
  <r>
    <n v="15730433"/>
    <n v="580"/>
    <x v="2"/>
    <s v="Female"/>
    <x v="16"/>
    <n v="1"/>
    <n v="128218.47"/>
    <n v="1"/>
    <n v="1"/>
    <n v="0"/>
    <n v="125953.83"/>
    <x v="0"/>
    <n v="20"/>
    <n v="1381"/>
    <n v="6"/>
    <n v="177"/>
    <n v="0.3"/>
    <n v="27620"/>
    <x v="1"/>
    <x v="0"/>
    <s v="High Risk"/>
  </r>
  <r>
    <n v="15693347"/>
    <n v="676"/>
    <x v="0"/>
    <s v="Female"/>
    <x v="15"/>
    <n v="5"/>
    <n v="0"/>
    <n v="2"/>
    <n v="1"/>
    <n v="1"/>
    <n v="75465.41"/>
    <x v="1"/>
    <n v="1"/>
    <n v="1503"/>
    <n v="5"/>
    <n v="119"/>
    <n v="1"/>
    <n v="1503"/>
    <x v="2"/>
    <x v="2"/>
    <s v="High Risk"/>
  </r>
  <r>
    <n v="15715465"/>
    <n v="714"/>
    <x v="2"/>
    <s v="Male"/>
    <x v="34"/>
    <n v="7"/>
    <n v="77776.39"/>
    <n v="1"/>
    <n v="1"/>
    <n v="0"/>
    <n v="177737.07"/>
    <x v="1"/>
    <n v="15"/>
    <n v="2814"/>
    <n v="2"/>
    <n v="120"/>
    <n v="0.13333333333333333"/>
    <n v="42210"/>
    <x v="2"/>
    <x v="1"/>
    <s v="High Risk"/>
  </r>
  <r>
    <n v="15680736"/>
    <n v="597"/>
    <x v="2"/>
    <s v="Female"/>
    <x v="42"/>
    <n v="6"/>
    <n v="124978.19"/>
    <n v="2"/>
    <n v="1"/>
    <n v="1"/>
    <n v="7144.46"/>
    <x v="1"/>
    <n v="10"/>
    <n v="3869"/>
    <n v="5"/>
    <n v="116"/>
    <n v="0.5"/>
    <n v="38690"/>
    <x v="1"/>
    <x v="1"/>
    <s v="High Risk"/>
  </r>
  <r>
    <n v="15610765"/>
    <n v="559"/>
    <x v="0"/>
    <s v="Male"/>
    <x v="6"/>
    <n v="1"/>
    <n v="0"/>
    <n v="2"/>
    <n v="0"/>
    <n v="0"/>
    <n v="155639.76"/>
    <x v="1"/>
    <n v="29"/>
    <n v="3696"/>
    <n v="0"/>
    <n v="47"/>
    <n v="0"/>
    <n v="107184"/>
    <x v="0"/>
    <x v="0"/>
    <s v="Medium Risk"/>
  </r>
  <r>
    <n v="15650034"/>
    <n v="564"/>
    <x v="0"/>
    <s v="Female"/>
    <x v="34"/>
    <n v="1"/>
    <n v="0"/>
    <n v="1"/>
    <n v="1"/>
    <n v="1"/>
    <n v="162428.04999999999"/>
    <x v="1"/>
    <n v="19"/>
    <n v="1240"/>
    <n v="9"/>
    <n v="140"/>
    <n v="0.47368421052631576"/>
    <n v="23560"/>
    <x v="1"/>
    <x v="0"/>
    <s v="High Risk"/>
  </r>
  <r>
    <n v="15782468"/>
    <n v="850"/>
    <x v="1"/>
    <s v="Male"/>
    <x v="21"/>
    <n v="3"/>
    <n v="109799.55"/>
    <n v="2"/>
    <n v="1"/>
    <n v="1"/>
    <n v="12457.76"/>
    <x v="0"/>
    <n v="27"/>
    <n v="3757"/>
    <n v="8"/>
    <n v="122"/>
    <n v="0.29629629629629628"/>
    <n v="101439"/>
    <x v="1"/>
    <x v="2"/>
    <s v="High Risk"/>
  </r>
  <r>
    <n v="15685109"/>
    <n v="689"/>
    <x v="0"/>
    <s v="Male"/>
    <x v="2"/>
    <n v="7"/>
    <n v="0"/>
    <n v="2"/>
    <n v="0"/>
    <n v="0"/>
    <n v="14917.09"/>
    <x v="1"/>
    <n v="4"/>
    <n v="3515"/>
    <n v="3"/>
    <n v="171"/>
    <n v="0.75"/>
    <n v="14060"/>
    <x v="0"/>
    <x v="1"/>
    <s v="High Risk"/>
  </r>
  <r>
    <n v="15776233"/>
    <n v="758"/>
    <x v="2"/>
    <s v="Female"/>
    <x v="22"/>
    <n v="8"/>
    <n v="125397.21"/>
    <n v="1"/>
    <n v="1"/>
    <n v="0"/>
    <n v="182184.09"/>
    <x v="0"/>
    <n v="3"/>
    <n v="4371"/>
    <n v="5"/>
    <n v="163"/>
    <n v="1"/>
    <n v="13113"/>
    <x v="0"/>
    <x v="1"/>
    <s v="High Risk"/>
  </r>
  <r>
    <n v="15761141"/>
    <n v="604"/>
    <x v="1"/>
    <s v="Female"/>
    <x v="60"/>
    <n v="10"/>
    <n v="0"/>
    <n v="2"/>
    <n v="1"/>
    <n v="1"/>
    <n v="129984.2"/>
    <x v="1"/>
    <n v="22"/>
    <n v="4334"/>
    <n v="9"/>
    <n v="52"/>
    <n v="0.40909090909090912"/>
    <n v="95348"/>
    <x v="1"/>
    <x v="3"/>
    <s v="Medium Risk"/>
  </r>
  <r>
    <n v="15781702"/>
    <n v="733"/>
    <x v="2"/>
    <s v="Male"/>
    <x v="16"/>
    <n v="9"/>
    <n v="111347.37"/>
    <n v="2"/>
    <n v="0"/>
    <n v="1"/>
    <n v="194872.97"/>
    <x v="1"/>
    <n v="21"/>
    <n v="2960"/>
    <n v="9"/>
    <n v="159"/>
    <n v="0.42857142857142855"/>
    <n v="62160"/>
    <x v="2"/>
    <x v="3"/>
    <s v="High Risk"/>
  </r>
  <r>
    <n v="15790235"/>
    <n v="778"/>
    <x v="1"/>
    <s v="Male"/>
    <x v="20"/>
    <n v="8"/>
    <n v="104291.41"/>
    <n v="2"/>
    <n v="1"/>
    <n v="1"/>
    <n v="117507.11"/>
    <x v="1"/>
    <n v="19"/>
    <n v="356"/>
    <n v="5"/>
    <n v="104"/>
    <n v="0.26315789473684209"/>
    <n v="6764"/>
    <x v="0"/>
    <x v="1"/>
    <s v="High Risk"/>
  </r>
  <r>
    <n v="15641416"/>
    <n v="732"/>
    <x v="2"/>
    <s v="Female"/>
    <x v="22"/>
    <n v="9"/>
    <n v="94867.18"/>
    <n v="2"/>
    <n v="1"/>
    <n v="1"/>
    <n v="157527.6"/>
    <x v="0"/>
    <n v="3"/>
    <n v="3043"/>
    <n v="7"/>
    <n v="109"/>
    <n v="1"/>
    <n v="9129"/>
    <x v="0"/>
    <x v="3"/>
    <s v="High Risk"/>
  </r>
  <r>
    <n v="15775234"/>
    <n v="646"/>
    <x v="0"/>
    <s v="Male"/>
    <x v="9"/>
    <n v="8"/>
    <n v="0"/>
    <n v="2"/>
    <n v="0"/>
    <n v="0"/>
    <n v="92612.88"/>
    <x v="1"/>
    <n v="13"/>
    <n v="3757"/>
    <n v="8"/>
    <n v="157"/>
    <n v="0.61538461538461542"/>
    <n v="48841"/>
    <x v="0"/>
    <x v="1"/>
    <s v="High Risk"/>
  </r>
  <r>
    <n v="15659475"/>
    <n v="597"/>
    <x v="0"/>
    <s v="Female"/>
    <x v="19"/>
    <n v="6"/>
    <n v="135703.59"/>
    <n v="2"/>
    <n v="0"/>
    <n v="0"/>
    <n v="74850.84"/>
    <x v="1"/>
    <n v="15"/>
    <n v="4422"/>
    <n v="9"/>
    <n v="106"/>
    <n v="0.6"/>
    <n v="66330"/>
    <x v="0"/>
    <x v="1"/>
    <s v="High Risk"/>
  </r>
  <r>
    <n v="15642202"/>
    <n v="821"/>
    <x v="2"/>
    <s v="Female"/>
    <x v="24"/>
    <n v="5"/>
    <n v="106453.53"/>
    <n v="2"/>
    <n v="0"/>
    <n v="1"/>
    <n v="127413"/>
    <x v="1"/>
    <n v="18"/>
    <n v="2668"/>
    <n v="8"/>
    <n v="136"/>
    <n v="0.44444444444444442"/>
    <n v="48024"/>
    <x v="1"/>
    <x v="2"/>
    <s v="High Risk"/>
  </r>
  <r>
    <n v="15771417"/>
    <n v="640"/>
    <x v="0"/>
    <s v="Male"/>
    <x v="3"/>
    <n v="7"/>
    <n v="132412.38"/>
    <n v="1"/>
    <n v="0"/>
    <n v="0"/>
    <n v="69584.3"/>
    <x v="0"/>
    <n v="28"/>
    <n v="3973"/>
    <n v="8"/>
    <n v="45"/>
    <n v="0.2857142857142857"/>
    <n v="111244"/>
    <x v="0"/>
    <x v="1"/>
    <s v="Medium Risk"/>
  </r>
  <r>
    <n v="15585100"/>
    <n v="511"/>
    <x v="2"/>
    <s v="Female"/>
    <x v="20"/>
    <n v="9"/>
    <n v="124401.60000000001"/>
    <n v="1"/>
    <n v="1"/>
    <n v="0"/>
    <n v="198814.24"/>
    <x v="0"/>
    <n v="22"/>
    <n v="2539"/>
    <n v="10"/>
    <n v="122"/>
    <n v="0.45454545454545453"/>
    <n v="55858"/>
    <x v="0"/>
    <x v="3"/>
    <s v="High Risk"/>
  </r>
  <r>
    <n v="15700487"/>
    <n v="805"/>
    <x v="0"/>
    <s v="Male"/>
    <x v="17"/>
    <n v="6"/>
    <n v="118022.06"/>
    <n v="3"/>
    <n v="1"/>
    <n v="0"/>
    <n v="162643.15"/>
    <x v="0"/>
    <n v="25"/>
    <n v="3431"/>
    <n v="3"/>
    <n v="67"/>
    <n v="0.12"/>
    <n v="85775"/>
    <x v="0"/>
    <x v="1"/>
    <s v="High Risk"/>
  </r>
  <r>
    <n v="15726589"/>
    <n v="540"/>
    <x v="2"/>
    <s v="Male"/>
    <x v="2"/>
    <n v="1"/>
    <n v="82531.11"/>
    <n v="1"/>
    <n v="1"/>
    <n v="0"/>
    <n v="114092.52"/>
    <x v="1"/>
    <n v="10"/>
    <n v="2395"/>
    <n v="1"/>
    <n v="144"/>
    <n v="0.1"/>
    <n v="23950"/>
    <x v="1"/>
    <x v="0"/>
    <s v="High Risk"/>
  </r>
  <r>
    <n v="15747503"/>
    <n v="705"/>
    <x v="1"/>
    <s v="Male"/>
    <x v="4"/>
    <n v="0"/>
    <n v="184552.12"/>
    <n v="1"/>
    <n v="1"/>
    <n v="0"/>
    <n v="68860.3"/>
    <x v="0"/>
    <n v="7"/>
    <n v="4439"/>
    <n v="8"/>
    <n v="54"/>
    <n v="1"/>
    <n v="31073"/>
    <x v="1"/>
    <x v="0"/>
    <s v="Medium Risk"/>
  </r>
  <r>
    <n v="15595883"/>
    <n v="540"/>
    <x v="2"/>
    <s v="Male"/>
    <x v="2"/>
    <n v="4"/>
    <n v="127278.31"/>
    <n v="1"/>
    <n v="1"/>
    <n v="1"/>
    <n v="16150.34"/>
    <x v="1"/>
    <n v="25"/>
    <n v="2943"/>
    <n v="1"/>
    <n v="147"/>
    <n v="0.04"/>
    <n v="73575"/>
    <x v="2"/>
    <x v="2"/>
    <s v="High Risk"/>
  </r>
  <r>
    <n v="15663826"/>
    <n v="532"/>
    <x v="1"/>
    <s v="Female"/>
    <x v="26"/>
    <n v="3"/>
    <n v="0"/>
    <n v="1"/>
    <n v="1"/>
    <n v="1"/>
    <n v="115227.02"/>
    <x v="1"/>
    <n v="21"/>
    <n v="2052"/>
    <n v="2"/>
    <n v="83"/>
    <n v="9.5238095238095233E-2"/>
    <n v="43092"/>
    <x v="1"/>
    <x v="2"/>
    <s v="High Risk"/>
  </r>
  <r>
    <n v="15742820"/>
    <n v="535"/>
    <x v="0"/>
    <s v="Female"/>
    <x v="13"/>
    <n v="2"/>
    <n v="0"/>
    <n v="2"/>
    <n v="0"/>
    <n v="1"/>
    <n v="170621.55"/>
    <x v="1"/>
    <n v="18"/>
    <n v="1707"/>
    <n v="10"/>
    <n v="105"/>
    <n v="0.55555555555555558"/>
    <n v="30726"/>
    <x v="2"/>
    <x v="0"/>
    <s v="High Risk"/>
  </r>
  <r>
    <n v="15624793"/>
    <n v="627"/>
    <x v="2"/>
    <s v="Male"/>
    <x v="51"/>
    <n v="5"/>
    <n v="184244.86"/>
    <n v="1"/>
    <n v="1"/>
    <n v="0"/>
    <n v="103099.22"/>
    <x v="1"/>
    <n v="17"/>
    <n v="801"/>
    <n v="9"/>
    <n v="53"/>
    <n v="0.52941176470588236"/>
    <n v="13617"/>
    <x v="0"/>
    <x v="2"/>
    <s v="Medium Risk"/>
  </r>
  <r>
    <n v="15597930"/>
    <n v="646"/>
    <x v="0"/>
    <s v="Male"/>
    <x v="37"/>
    <n v="8"/>
    <n v="59669.43"/>
    <n v="1"/>
    <n v="0"/>
    <n v="0"/>
    <n v="172495.81"/>
    <x v="0"/>
    <n v="17"/>
    <n v="1671"/>
    <n v="6"/>
    <n v="116"/>
    <n v="0.35294117647058826"/>
    <n v="28407"/>
    <x v="2"/>
    <x v="1"/>
    <s v="High Risk"/>
  </r>
  <r>
    <n v="15665110"/>
    <n v="515"/>
    <x v="0"/>
    <s v="Female"/>
    <x v="11"/>
    <n v="7"/>
    <n v="79543.59"/>
    <n v="1"/>
    <n v="0"/>
    <n v="1"/>
    <n v="38772.82"/>
    <x v="1"/>
    <n v="25"/>
    <n v="3897"/>
    <n v="6"/>
    <n v="140"/>
    <n v="0.24"/>
    <n v="97425"/>
    <x v="2"/>
    <x v="1"/>
    <s v="High Risk"/>
  </r>
  <r>
    <n v="15770719"/>
    <n v="697"/>
    <x v="0"/>
    <s v="Female"/>
    <x v="2"/>
    <n v="6"/>
    <n v="151553.19"/>
    <n v="1"/>
    <n v="1"/>
    <n v="1"/>
    <n v="44946.29"/>
    <x v="1"/>
    <n v="15"/>
    <n v="3224"/>
    <n v="1"/>
    <n v="174"/>
    <n v="6.6666666666666666E-2"/>
    <n v="48360"/>
    <x v="0"/>
    <x v="1"/>
    <s v="High Risk"/>
  </r>
  <r>
    <n v="15731327"/>
    <n v="652"/>
    <x v="2"/>
    <s v="Male"/>
    <x v="7"/>
    <n v="2"/>
    <n v="166527.88"/>
    <n v="2"/>
    <n v="0"/>
    <n v="1"/>
    <n v="146007.70000000001"/>
    <x v="1"/>
    <n v="16"/>
    <n v="3545"/>
    <n v="4"/>
    <n v="114"/>
    <n v="0.25"/>
    <n v="56720"/>
    <x v="1"/>
    <x v="0"/>
    <s v="High Risk"/>
  </r>
  <r>
    <n v="15576044"/>
    <n v="579"/>
    <x v="2"/>
    <s v="Male"/>
    <x v="34"/>
    <n v="6"/>
    <n v="150329.15"/>
    <n v="1"/>
    <n v="1"/>
    <n v="0"/>
    <n v="145558.42000000001"/>
    <x v="1"/>
    <n v="29"/>
    <n v="489"/>
    <n v="6"/>
    <n v="40"/>
    <n v="0.20689655172413793"/>
    <n v="14181"/>
    <x v="2"/>
    <x v="1"/>
    <s v="Medium Risk"/>
  </r>
  <r>
    <n v="15775662"/>
    <n v="760"/>
    <x v="0"/>
    <s v="Male"/>
    <x v="3"/>
    <n v="8"/>
    <n v="121911.59"/>
    <n v="1"/>
    <n v="1"/>
    <n v="0"/>
    <n v="193312.33"/>
    <x v="1"/>
    <n v="29"/>
    <n v="2961"/>
    <n v="3"/>
    <n v="172"/>
    <n v="0.10344827586206896"/>
    <n v="85869"/>
    <x v="1"/>
    <x v="1"/>
    <s v="High Risk"/>
  </r>
  <r>
    <n v="15646817"/>
    <n v="769"/>
    <x v="0"/>
    <s v="Male"/>
    <x v="21"/>
    <n v="9"/>
    <n v="156773.78"/>
    <n v="2"/>
    <n v="1"/>
    <n v="0"/>
    <n v="40257.79"/>
    <x v="1"/>
    <n v="15"/>
    <n v="3973"/>
    <n v="10"/>
    <n v="125"/>
    <n v="0.66666666666666663"/>
    <n v="59595"/>
    <x v="0"/>
    <x v="3"/>
    <s v="High Risk"/>
  </r>
  <r>
    <n v="15596060"/>
    <n v="498"/>
    <x v="1"/>
    <s v="Male"/>
    <x v="6"/>
    <n v="8"/>
    <n v="127864.26"/>
    <n v="1"/>
    <n v="1"/>
    <n v="1"/>
    <n v="46677.9"/>
    <x v="1"/>
    <n v="14"/>
    <n v="2182"/>
    <n v="4"/>
    <n v="61"/>
    <n v="0.2857142857142857"/>
    <n v="30548"/>
    <x v="0"/>
    <x v="1"/>
    <s v="High Risk"/>
  </r>
  <r>
    <n v="15723299"/>
    <n v="774"/>
    <x v="0"/>
    <s v="Male"/>
    <x v="47"/>
    <n v="4"/>
    <n v="113709.28"/>
    <n v="1"/>
    <n v="1"/>
    <n v="1"/>
    <n v="153887.93"/>
    <x v="0"/>
    <n v="30"/>
    <n v="1252"/>
    <n v="3"/>
    <n v="35"/>
    <n v="0.1"/>
    <n v="37560"/>
    <x v="1"/>
    <x v="2"/>
    <s v="Medium Risk"/>
  </r>
  <r>
    <n v="15636982"/>
    <n v="705"/>
    <x v="2"/>
    <s v="Female"/>
    <x v="3"/>
    <n v="7"/>
    <n v="79974.55"/>
    <n v="1"/>
    <n v="1"/>
    <n v="1"/>
    <n v="103108.33"/>
    <x v="1"/>
    <n v="25"/>
    <n v="149"/>
    <n v="10"/>
    <n v="168"/>
    <n v="0.4"/>
    <n v="3725"/>
    <x v="0"/>
    <x v="1"/>
    <s v="High Risk"/>
  </r>
  <r>
    <n v="15751175"/>
    <n v="648"/>
    <x v="0"/>
    <s v="Female"/>
    <x v="4"/>
    <n v="2"/>
    <n v="0"/>
    <n v="2"/>
    <n v="1"/>
    <n v="1"/>
    <n v="58652.23"/>
    <x v="1"/>
    <n v="29"/>
    <n v="4579"/>
    <n v="9"/>
    <n v="99"/>
    <n v="0.31034482758620691"/>
    <n v="132791"/>
    <x v="0"/>
    <x v="0"/>
    <s v="High Risk"/>
  </r>
  <r>
    <n v="15618936"/>
    <n v="688"/>
    <x v="0"/>
    <s v="Female"/>
    <x v="21"/>
    <n v="5"/>
    <n v="0"/>
    <n v="1"/>
    <n v="1"/>
    <n v="0"/>
    <n v="91624.11"/>
    <x v="0"/>
    <n v="8"/>
    <n v="1300"/>
    <n v="5"/>
    <n v="128"/>
    <n v="0.625"/>
    <n v="10400"/>
    <x v="0"/>
    <x v="2"/>
    <s v="High Risk"/>
  </r>
  <r>
    <n v="15787529"/>
    <n v="592"/>
    <x v="1"/>
    <s v="Male"/>
    <x v="16"/>
    <n v="0"/>
    <n v="0"/>
    <n v="1"/>
    <n v="1"/>
    <n v="0"/>
    <n v="65986.48"/>
    <x v="0"/>
    <n v="25"/>
    <n v="3409"/>
    <n v="0"/>
    <n v="8"/>
    <n v="0"/>
    <n v="85225"/>
    <x v="0"/>
    <x v="0"/>
    <s v="Low Risk"/>
  </r>
  <r>
    <n v="15780128"/>
    <n v="705"/>
    <x v="0"/>
    <s v="Male"/>
    <x v="19"/>
    <n v="3"/>
    <n v="144427.96"/>
    <n v="2"/>
    <n v="1"/>
    <n v="0"/>
    <n v="113845.19"/>
    <x v="1"/>
    <n v="5"/>
    <n v="1805"/>
    <n v="9"/>
    <n v="24"/>
    <n v="1"/>
    <n v="9025"/>
    <x v="0"/>
    <x v="2"/>
    <s v="Low Risk"/>
  </r>
  <r>
    <n v="15615991"/>
    <n v="654"/>
    <x v="0"/>
    <s v="Male"/>
    <x v="0"/>
    <n v="7"/>
    <n v="99263.09"/>
    <n v="1"/>
    <n v="1"/>
    <n v="1"/>
    <n v="67607.899999999994"/>
    <x v="1"/>
    <n v="10"/>
    <n v="1945"/>
    <n v="0"/>
    <n v="7"/>
    <n v="0"/>
    <n v="19450"/>
    <x v="0"/>
    <x v="1"/>
    <s v="Low Risk"/>
  </r>
  <r>
    <n v="15757001"/>
    <n v="624"/>
    <x v="0"/>
    <s v="Female"/>
    <x v="15"/>
    <n v="2"/>
    <n v="79368.87"/>
    <n v="2"/>
    <n v="1"/>
    <n v="1"/>
    <n v="145471.94"/>
    <x v="1"/>
    <n v="13"/>
    <n v="752"/>
    <n v="7"/>
    <n v="96"/>
    <n v="0.53846153846153844"/>
    <n v="9776"/>
    <x v="2"/>
    <x v="0"/>
    <s v="High Risk"/>
  </r>
  <r>
    <n v="15595388"/>
    <n v="594"/>
    <x v="0"/>
    <s v="Female"/>
    <x v="33"/>
    <n v="10"/>
    <n v="0"/>
    <n v="2"/>
    <n v="1"/>
    <n v="1"/>
    <n v="124071.71"/>
    <x v="1"/>
    <n v="19"/>
    <n v="3928"/>
    <n v="1"/>
    <n v="96"/>
    <n v="5.2631578947368418E-2"/>
    <n v="74632"/>
    <x v="1"/>
    <x v="3"/>
    <s v="High Risk"/>
  </r>
  <r>
    <n v="15699550"/>
    <n v="695"/>
    <x v="1"/>
    <s v="Female"/>
    <x v="10"/>
    <n v="9"/>
    <n v="0"/>
    <n v="2"/>
    <n v="1"/>
    <n v="1"/>
    <n v="67502.12"/>
    <x v="1"/>
    <n v="4"/>
    <n v="3951"/>
    <n v="5"/>
    <n v="56"/>
    <n v="1"/>
    <n v="15804"/>
    <x v="0"/>
    <x v="3"/>
    <s v="Medium Risk"/>
  </r>
  <r>
    <n v="15581620"/>
    <n v="597"/>
    <x v="0"/>
    <s v="Male"/>
    <x v="34"/>
    <n v="2"/>
    <n v="0"/>
    <n v="3"/>
    <n v="1"/>
    <n v="1"/>
    <n v="78707.97"/>
    <x v="1"/>
    <n v="9"/>
    <n v="3500"/>
    <n v="8"/>
    <n v="167"/>
    <n v="0.88888888888888884"/>
    <n v="31500"/>
    <x v="0"/>
    <x v="0"/>
    <s v="High Risk"/>
  </r>
  <r>
    <n v="15600934"/>
    <n v="758"/>
    <x v="0"/>
    <s v="Female"/>
    <x v="37"/>
    <n v="7"/>
    <n v="125095.94"/>
    <n v="1"/>
    <n v="1"/>
    <n v="0"/>
    <n v="171189.83"/>
    <x v="0"/>
    <n v="9"/>
    <n v="3962"/>
    <n v="3"/>
    <n v="5"/>
    <n v="0.33333333333333331"/>
    <n v="35658"/>
    <x v="2"/>
    <x v="1"/>
    <s v="Low Risk"/>
  </r>
  <r>
    <n v="15738672"/>
    <n v="737"/>
    <x v="2"/>
    <s v="Female"/>
    <x v="20"/>
    <n v="2"/>
    <n v="162485.79999999999"/>
    <n v="2"/>
    <n v="1"/>
    <n v="0"/>
    <n v="149381.32"/>
    <x v="1"/>
    <n v="18"/>
    <n v="3945"/>
    <n v="3"/>
    <n v="72"/>
    <n v="0.16666666666666666"/>
    <n v="71010"/>
    <x v="0"/>
    <x v="0"/>
    <s v="High Risk"/>
  </r>
  <r>
    <n v="15721307"/>
    <n v="694"/>
    <x v="2"/>
    <s v="Male"/>
    <x v="24"/>
    <n v="1"/>
    <n v="95668.82"/>
    <n v="2"/>
    <n v="1"/>
    <n v="0"/>
    <n v="100335.55"/>
    <x v="1"/>
    <n v="12"/>
    <n v="2427"/>
    <n v="9"/>
    <n v="66"/>
    <n v="0.75"/>
    <n v="29124"/>
    <x v="0"/>
    <x v="0"/>
    <s v="High Risk"/>
  </r>
  <r>
    <n v="15619280"/>
    <n v="683"/>
    <x v="0"/>
    <s v="Male"/>
    <x v="11"/>
    <n v="4"/>
    <n v="0"/>
    <n v="2"/>
    <n v="1"/>
    <n v="0"/>
    <n v="152698.23999999999"/>
    <x v="1"/>
    <n v="26"/>
    <n v="667"/>
    <n v="6"/>
    <n v="68"/>
    <n v="0.23076923076923078"/>
    <n v="17342"/>
    <x v="0"/>
    <x v="2"/>
    <s v="High Risk"/>
  </r>
  <r>
    <n v="15768244"/>
    <n v="538"/>
    <x v="1"/>
    <s v="Female"/>
    <x v="33"/>
    <n v="8"/>
    <n v="0"/>
    <n v="2"/>
    <n v="1"/>
    <n v="1"/>
    <n v="41192.949999999997"/>
    <x v="1"/>
    <n v="20"/>
    <n v="1174"/>
    <n v="8"/>
    <n v="17"/>
    <n v="0.4"/>
    <n v="23480"/>
    <x v="0"/>
    <x v="1"/>
    <s v="Low Risk"/>
  </r>
  <r>
    <n v="15806837"/>
    <n v="669"/>
    <x v="0"/>
    <s v="Male"/>
    <x v="24"/>
    <n v="4"/>
    <n v="0"/>
    <n v="1"/>
    <n v="1"/>
    <n v="0"/>
    <n v="132540.32999999999"/>
    <x v="1"/>
    <n v="14"/>
    <n v="3635"/>
    <n v="0"/>
    <n v="48"/>
    <n v="0"/>
    <n v="50890"/>
    <x v="0"/>
    <x v="2"/>
    <s v="Medium Risk"/>
  </r>
  <r>
    <n v="15643496"/>
    <n v="730"/>
    <x v="0"/>
    <s v="Female"/>
    <x v="10"/>
    <n v="5"/>
    <n v="74197.38"/>
    <n v="2"/>
    <n v="1"/>
    <n v="0"/>
    <n v="96875.520000000004"/>
    <x v="1"/>
    <n v="6"/>
    <n v="3145"/>
    <n v="7"/>
    <n v="3"/>
    <n v="1"/>
    <n v="18870"/>
    <x v="0"/>
    <x v="2"/>
    <s v="Low Risk"/>
  </r>
  <r>
    <n v="15813916"/>
    <n v="622"/>
    <x v="0"/>
    <s v="Female"/>
    <x v="8"/>
    <n v="1"/>
    <n v="89688.94"/>
    <n v="1"/>
    <n v="1"/>
    <n v="1"/>
    <n v="152305.47"/>
    <x v="1"/>
    <n v="29"/>
    <n v="1219"/>
    <n v="5"/>
    <n v="7"/>
    <n v="0.17241379310344829"/>
    <n v="35351"/>
    <x v="1"/>
    <x v="0"/>
    <s v="Low Risk"/>
  </r>
  <r>
    <n v="15626385"/>
    <n v="714"/>
    <x v="1"/>
    <s v="Female"/>
    <x v="19"/>
    <n v="10"/>
    <n v="103121.33"/>
    <n v="2"/>
    <n v="1"/>
    <n v="1"/>
    <n v="49672.01"/>
    <x v="1"/>
    <n v="23"/>
    <n v="589"/>
    <n v="10"/>
    <n v="164"/>
    <n v="0.43478260869565216"/>
    <n v="13547"/>
    <x v="0"/>
    <x v="3"/>
    <s v="High Risk"/>
  </r>
  <r>
    <n v="15603582"/>
    <n v="569"/>
    <x v="1"/>
    <s v="Female"/>
    <x v="10"/>
    <n v="3"/>
    <n v="0"/>
    <n v="1"/>
    <n v="1"/>
    <n v="0"/>
    <n v="133997.53"/>
    <x v="1"/>
    <n v="3"/>
    <n v="2620"/>
    <n v="2"/>
    <n v="47"/>
    <n v="0.66666666666666663"/>
    <n v="7860"/>
    <x v="0"/>
    <x v="2"/>
    <s v="Medium Risk"/>
  </r>
  <r>
    <n v="15764351"/>
    <n v="668"/>
    <x v="2"/>
    <s v="Female"/>
    <x v="49"/>
    <n v="5"/>
    <n v="120170.07"/>
    <n v="1"/>
    <n v="0"/>
    <n v="1"/>
    <n v="50454.8"/>
    <x v="1"/>
    <n v="8"/>
    <n v="2420"/>
    <n v="2"/>
    <n v="146"/>
    <n v="0.25"/>
    <n v="19360"/>
    <x v="0"/>
    <x v="2"/>
    <s v="High Risk"/>
  </r>
  <r>
    <n v="15667938"/>
    <n v="628"/>
    <x v="0"/>
    <s v="Male"/>
    <x v="15"/>
    <n v="9"/>
    <n v="149136.31"/>
    <n v="2"/>
    <n v="1"/>
    <n v="1"/>
    <n v="16402.11"/>
    <x v="1"/>
    <n v="9"/>
    <n v="2271"/>
    <n v="2"/>
    <n v="58"/>
    <n v="0.22222222222222221"/>
    <n v="20439"/>
    <x v="0"/>
    <x v="3"/>
    <s v="Medium Risk"/>
  </r>
  <r>
    <n v="15576360"/>
    <n v="600"/>
    <x v="0"/>
    <s v="Male"/>
    <x v="20"/>
    <n v="1"/>
    <n v="141136.79"/>
    <n v="1"/>
    <n v="1"/>
    <n v="1"/>
    <n v="67803.83"/>
    <x v="1"/>
    <n v="6"/>
    <n v="154"/>
    <n v="10"/>
    <n v="179"/>
    <n v="1"/>
    <n v="924"/>
    <x v="0"/>
    <x v="0"/>
    <s v="High Risk"/>
  </r>
  <r>
    <n v="15628813"/>
    <n v="693"/>
    <x v="0"/>
    <s v="Female"/>
    <x v="3"/>
    <n v="4"/>
    <n v="152341.54999999999"/>
    <n v="1"/>
    <n v="1"/>
    <n v="0"/>
    <n v="9241.7800000000007"/>
    <x v="1"/>
    <n v="14"/>
    <n v="4057"/>
    <n v="6"/>
    <n v="21"/>
    <n v="0.42857142857142855"/>
    <n v="56798"/>
    <x v="0"/>
    <x v="2"/>
    <s v="Low Risk"/>
  </r>
  <r>
    <n v="15584190"/>
    <n v="704"/>
    <x v="0"/>
    <s v="Male"/>
    <x v="18"/>
    <n v="7"/>
    <n v="120026.98"/>
    <n v="2"/>
    <n v="0"/>
    <n v="1"/>
    <n v="100601.73"/>
    <x v="1"/>
    <n v="6"/>
    <n v="2578"/>
    <n v="7"/>
    <n v="91"/>
    <n v="1"/>
    <n v="15468"/>
    <x v="1"/>
    <x v="1"/>
    <s v="High Risk"/>
  </r>
  <r>
    <n v="15716449"/>
    <n v="527"/>
    <x v="1"/>
    <s v="Male"/>
    <x v="19"/>
    <n v="9"/>
    <n v="132168.28"/>
    <n v="1"/>
    <n v="0"/>
    <n v="0"/>
    <n v="98734.15"/>
    <x v="1"/>
    <n v="28"/>
    <n v="2788"/>
    <n v="2"/>
    <n v="121"/>
    <n v="7.1428571428571425E-2"/>
    <n v="78064"/>
    <x v="0"/>
    <x v="3"/>
    <s v="High Risk"/>
  </r>
  <r>
    <n v="15759913"/>
    <n v="553"/>
    <x v="2"/>
    <s v="Male"/>
    <x v="3"/>
    <n v="6"/>
    <n v="85200.82"/>
    <n v="2"/>
    <n v="1"/>
    <n v="1"/>
    <n v="160574.09"/>
    <x v="1"/>
    <n v="17"/>
    <n v="3911"/>
    <n v="6"/>
    <n v="153"/>
    <n v="0.35294117647058826"/>
    <n v="66487"/>
    <x v="2"/>
    <x v="1"/>
    <s v="High Risk"/>
  </r>
  <r>
    <n v="15701555"/>
    <n v="575"/>
    <x v="1"/>
    <s v="Male"/>
    <x v="47"/>
    <n v="1"/>
    <n v="84903.33"/>
    <n v="2"/>
    <n v="0"/>
    <n v="1"/>
    <n v="26015.8"/>
    <x v="1"/>
    <n v="5"/>
    <n v="2677"/>
    <n v="2"/>
    <n v="7"/>
    <n v="0.4"/>
    <n v="13385"/>
    <x v="0"/>
    <x v="0"/>
    <s v="Low Risk"/>
  </r>
  <r>
    <n v="15758482"/>
    <n v="626"/>
    <x v="0"/>
    <s v="Female"/>
    <x v="15"/>
    <n v="0"/>
    <n v="0"/>
    <n v="2"/>
    <n v="0"/>
    <n v="0"/>
    <n v="187172.54"/>
    <x v="1"/>
    <n v="17"/>
    <n v="4583"/>
    <n v="9"/>
    <n v="123"/>
    <n v="0.52941176470588236"/>
    <n v="77911"/>
    <x v="0"/>
    <x v="0"/>
    <s v="High Risk"/>
  </r>
  <r>
    <n v="15758171"/>
    <n v="582"/>
    <x v="0"/>
    <s v="Male"/>
    <x v="43"/>
    <n v="4"/>
    <n v="0"/>
    <n v="1"/>
    <n v="1"/>
    <n v="1"/>
    <n v="55763.66"/>
    <x v="1"/>
    <n v="10"/>
    <n v="2538"/>
    <n v="0"/>
    <n v="22"/>
    <n v="0"/>
    <n v="25380"/>
    <x v="0"/>
    <x v="2"/>
    <s v="Low Risk"/>
  </r>
  <r>
    <n v="15680346"/>
    <n v="683"/>
    <x v="1"/>
    <s v="Male"/>
    <x v="20"/>
    <n v="8"/>
    <n v="0"/>
    <n v="1"/>
    <n v="1"/>
    <n v="0"/>
    <n v="75848.22"/>
    <x v="1"/>
    <n v="12"/>
    <n v="1553"/>
    <n v="5"/>
    <n v="85"/>
    <n v="0.41666666666666669"/>
    <n v="18636"/>
    <x v="1"/>
    <x v="1"/>
    <s v="High Risk"/>
  </r>
  <r>
    <n v="15649124"/>
    <n v="850"/>
    <x v="0"/>
    <s v="Male"/>
    <x v="33"/>
    <n v="9"/>
    <n v="121535.18"/>
    <n v="1"/>
    <n v="0"/>
    <n v="0"/>
    <n v="40313.47"/>
    <x v="1"/>
    <n v="15"/>
    <n v="885"/>
    <n v="2"/>
    <n v="166"/>
    <n v="0.13333333333333333"/>
    <n v="13275"/>
    <x v="1"/>
    <x v="3"/>
    <s v="High Risk"/>
  </r>
  <r>
    <n v="15812917"/>
    <n v="653"/>
    <x v="1"/>
    <s v="Male"/>
    <x v="12"/>
    <n v="6"/>
    <n v="116662.96"/>
    <n v="2"/>
    <n v="1"/>
    <n v="1"/>
    <n v="23864.21"/>
    <x v="1"/>
    <n v="18"/>
    <n v="4340"/>
    <n v="3"/>
    <n v="111"/>
    <n v="0.16666666666666666"/>
    <n v="78120"/>
    <x v="0"/>
    <x v="1"/>
    <s v="High Risk"/>
  </r>
  <r>
    <n v="15768455"/>
    <n v="679"/>
    <x v="0"/>
    <s v="Male"/>
    <x v="52"/>
    <n v="8"/>
    <n v="0"/>
    <n v="2"/>
    <n v="1"/>
    <n v="1"/>
    <n v="51380.9"/>
    <x v="1"/>
    <n v="2"/>
    <n v="4219"/>
    <n v="4"/>
    <n v="78"/>
    <n v="1"/>
    <n v="8438"/>
    <x v="0"/>
    <x v="1"/>
    <s v="High Risk"/>
  </r>
  <r>
    <n v="15703059"/>
    <n v="549"/>
    <x v="2"/>
    <s v="Female"/>
    <x v="23"/>
    <n v="6"/>
    <n v="124829.16"/>
    <n v="1"/>
    <n v="0"/>
    <n v="1"/>
    <n v="93551.360000000001"/>
    <x v="1"/>
    <n v="13"/>
    <n v="767"/>
    <n v="0"/>
    <n v="70"/>
    <n v="0"/>
    <n v="9971"/>
    <x v="0"/>
    <x v="1"/>
    <s v="High Risk"/>
  </r>
  <r>
    <n v="15646196"/>
    <n v="850"/>
    <x v="1"/>
    <s v="Female"/>
    <x v="18"/>
    <n v="2"/>
    <n v="155180.56"/>
    <n v="2"/>
    <n v="0"/>
    <n v="0"/>
    <n v="169415.54"/>
    <x v="1"/>
    <n v="25"/>
    <n v="2432"/>
    <n v="5"/>
    <n v="52"/>
    <n v="0.2"/>
    <n v="60800"/>
    <x v="0"/>
    <x v="0"/>
    <s v="Medium Risk"/>
  </r>
  <r>
    <n v="15585451"/>
    <n v="558"/>
    <x v="2"/>
    <s v="Female"/>
    <x v="15"/>
    <n v="1"/>
    <n v="108262.87"/>
    <n v="1"/>
    <n v="1"/>
    <n v="1"/>
    <n v="6935.31"/>
    <x v="1"/>
    <n v="2"/>
    <n v="1765"/>
    <n v="9"/>
    <n v="22"/>
    <n v="1"/>
    <n v="3530"/>
    <x v="1"/>
    <x v="0"/>
    <s v="Low Risk"/>
  </r>
  <r>
    <n v="15714057"/>
    <n v="528"/>
    <x v="1"/>
    <s v="Male"/>
    <x v="20"/>
    <n v="4"/>
    <n v="0"/>
    <n v="2"/>
    <n v="1"/>
    <n v="0"/>
    <n v="25399.7"/>
    <x v="1"/>
    <n v="27"/>
    <n v="533"/>
    <n v="0"/>
    <n v="58"/>
    <n v="0"/>
    <n v="14391"/>
    <x v="0"/>
    <x v="2"/>
    <s v="Medium Risk"/>
  </r>
  <r>
    <n v="15748473"/>
    <n v="801"/>
    <x v="0"/>
    <s v="Male"/>
    <x v="16"/>
    <n v="5"/>
    <n v="0"/>
    <n v="2"/>
    <n v="1"/>
    <n v="0"/>
    <n v="66256.27"/>
    <x v="1"/>
    <n v="25"/>
    <n v="1632"/>
    <n v="8"/>
    <n v="55"/>
    <n v="0.32"/>
    <n v="40800"/>
    <x v="0"/>
    <x v="2"/>
    <s v="Medium Risk"/>
  </r>
  <r>
    <n v="15785782"/>
    <n v="513"/>
    <x v="1"/>
    <s v="Male"/>
    <x v="36"/>
    <n v="2"/>
    <n v="0"/>
    <n v="1"/>
    <n v="1"/>
    <n v="1"/>
    <n v="114709.13"/>
    <x v="0"/>
    <n v="17"/>
    <n v="4505"/>
    <n v="9"/>
    <n v="70"/>
    <n v="0.52941176470588236"/>
    <n v="76585"/>
    <x v="1"/>
    <x v="0"/>
    <s v="High Risk"/>
  </r>
  <r>
    <n v="15693233"/>
    <n v="666"/>
    <x v="2"/>
    <s v="Male"/>
    <x v="16"/>
    <n v="6"/>
    <n v="99812.88"/>
    <n v="2"/>
    <n v="1"/>
    <n v="1"/>
    <n v="158357.97"/>
    <x v="1"/>
    <n v="27"/>
    <n v="2482"/>
    <n v="3"/>
    <n v="61"/>
    <n v="0.1111111111111111"/>
    <n v="67014"/>
    <x v="0"/>
    <x v="1"/>
    <s v="High Risk"/>
  </r>
  <r>
    <n v="15757521"/>
    <n v="606"/>
    <x v="0"/>
    <s v="Male"/>
    <x v="12"/>
    <n v="2"/>
    <n v="132164.26"/>
    <n v="1"/>
    <n v="0"/>
    <n v="1"/>
    <n v="164815.59"/>
    <x v="1"/>
    <n v="16"/>
    <n v="1676"/>
    <n v="3"/>
    <n v="172"/>
    <n v="0.1875"/>
    <n v="26816"/>
    <x v="0"/>
    <x v="0"/>
    <s v="High Risk"/>
  </r>
  <r>
    <n v="15812513"/>
    <n v="599"/>
    <x v="2"/>
    <s v="Male"/>
    <x v="13"/>
    <n v="10"/>
    <n v="103583.05"/>
    <n v="1"/>
    <n v="1"/>
    <n v="0"/>
    <n v="132127.69"/>
    <x v="0"/>
    <n v="6"/>
    <n v="3712"/>
    <n v="1"/>
    <n v="28"/>
    <n v="0.16666666666666666"/>
    <n v="22272"/>
    <x v="0"/>
    <x v="3"/>
    <s v="Low Risk"/>
  </r>
  <r>
    <n v="15674950"/>
    <n v="544"/>
    <x v="2"/>
    <s v="Male"/>
    <x v="2"/>
    <n v="4"/>
    <n v="142406.43"/>
    <n v="2"/>
    <n v="1"/>
    <n v="0"/>
    <n v="146637.45000000001"/>
    <x v="1"/>
    <n v="12"/>
    <n v="4232"/>
    <n v="3"/>
    <n v="101"/>
    <n v="0.25"/>
    <n v="50784"/>
    <x v="0"/>
    <x v="2"/>
    <s v="High Risk"/>
  </r>
  <r>
    <n v="15678572"/>
    <n v="529"/>
    <x v="1"/>
    <s v="Male"/>
    <x v="16"/>
    <n v="7"/>
    <n v="99842.5"/>
    <n v="2"/>
    <n v="1"/>
    <n v="0"/>
    <n v="90256.06"/>
    <x v="0"/>
    <n v="14"/>
    <n v="2933"/>
    <n v="10"/>
    <n v="66"/>
    <n v="0.7142857142857143"/>
    <n v="41062"/>
    <x v="0"/>
    <x v="1"/>
    <s v="High Risk"/>
  </r>
  <r>
    <n v="15713608"/>
    <n v="850"/>
    <x v="0"/>
    <s v="Female"/>
    <x v="1"/>
    <n v="5"/>
    <n v="0"/>
    <n v="2"/>
    <n v="1"/>
    <n v="1"/>
    <n v="34827.43"/>
    <x v="1"/>
    <n v="19"/>
    <n v="662"/>
    <n v="2"/>
    <n v="130"/>
    <n v="0.10526315789473684"/>
    <n v="12578"/>
    <x v="1"/>
    <x v="2"/>
    <s v="High Risk"/>
  </r>
  <r>
    <n v="15579262"/>
    <n v="497"/>
    <x v="0"/>
    <s v="Male"/>
    <x v="1"/>
    <n v="9"/>
    <n v="0"/>
    <n v="1"/>
    <n v="0"/>
    <n v="0"/>
    <n v="22074.48"/>
    <x v="1"/>
    <n v="22"/>
    <n v="1108"/>
    <n v="9"/>
    <n v="15"/>
    <n v="0.40909090909090912"/>
    <n v="24376"/>
    <x v="0"/>
    <x v="3"/>
    <s v="Low Risk"/>
  </r>
  <r>
    <n v="15610426"/>
    <n v="764"/>
    <x v="0"/>
    <s v="Female"/>
    <x v="2"/>
    <n v="5"/>
    <n v="81042.42"/>
    <n v="1"/>
    <n v="0"/>
    <n v="1"/>
    <n v="109805.17"/>
    <x v="1"/>
    <n v="3"/>
    <n v="546"/>
    <n v="3"/>
    <n v="131"/>
    <n v="1"/>
    <n v="1638"/>
    <x v="1"/>
    <x v="2"/>
    <s v="High Risk"/>
  </r>
  <r>
    <n v="15776454"/>
    <n v="603"/>
    <x v="0"/>
    <s v="Female"/>
    <x v="36"/>
    <n v="5"/>
    <n v="0"/>
    <n v="1"/>
    <n v="1"/>
    <n v="0"/>
    <n v="100478.6"/>
    <x v="0"/>
    <n v="12"/>
    <n v="1103"/>
    <n v="0"/>
    <n v="150"/>
    <n v="0"/>
    <n v="13236"/>
    <x v="0"/>
    <x v="2"/>
    <s v="High Risk"/>
  </r>
  <r>
    <n v="15771483"/>
    <n v="609"/>
    <x v="0"/>
    <s v="Male"/>
    <x v="20"/>
    <n v="6"/>
    <n v="0"/>
    <n v="2"/>
    <n v="1"/>
    <n v="1"/>
    <n v="97416.34"/>
    <x v="1"/>
    <n v="3"/>
    <n v="2128"/>
    <n v="5"/>
    <n v="95"/>
    <n v="1"/>
    <n v="6384"/>
    <x v="1"/>
    <x v="1"/>
    <s v="High Risk"/>
  </r>
  <r>
    <n v="15648489"/>
    <n v="487"/>
    <x v="0"/>
    <s v="Male"/>
    <x v="47"/>
    <n v="4"/>
    <n v="199689.49"/>
    <n v="1"/>
    <n v="1"/>
    <n v="1"/>
    <n v="24207.86"/>
    <x v="0"/>
    <n v="24"/>
    <n v="127"/>
    <n v="4"/>
    <n v="153"/>
    <n v="0.16666666666666666"/>
    <n v="3048"/>
    <x v="1"/>
    <x v="2"/>
    <s v="High Risk"/>
  </r>
  <r>
    <n v="15646609"/>
    <n v="748"/>
    <x v="0"/>
    <s v="Male"/>
    <x v="19"/>
    <n v="1"/>
    <n v="142645.43"/>
    <n v="1"/>
    <n v="0"/>
    <n v="0"/>
    <n v="69132.66"/>
    <x v="1"/>
    <n v="2"/>
    <n v="1718"/>
    <n v="9"/>
    <n v="109"/>
    <n v="1"/>
    <n v="3436"/>
    <x v="1"/>
    <x v="0"/>
    <s v="High Risk"/>
  </r>
  <r>
    <n v="15693203"/>
    <n v="710"/>
    <x v="1"/>
    <s v="Female"/>
    <x v="31"/>
    <n v="5"/>
    <n v="0"/>
    <n v="2"/>
    <n v="1"/>
    <n v="1"/>
    <n v="9376.89"/>
    <x v="1"/>
    <n v="11"/>
    <n v="1071"/>
    <n v="6"/>
    <n v="13"/>
    <n v="0.54545454545454541"/>
    <n v="11781"/>
    <x v="2"/>
    <x v="2"/>
    <s v="Low Risk"/>
  </r>
  <r>
    <n v="15813067"/>
    <n v="432"/>
    <x v="2"/>
    <s v="Female"/>
    <x v="13"/>
    <n v="3"/>
    <n v="110219.14"/>
    <n v="1"/>
    <n v="1"/>
    <n v="0"/>
    <n v="43046.7"/>
    <x v="0"/>
    <n v="13"/>
    <n v="2701"/>
    <n v="6"/>
    <n v="14"/>
    <n v="0.46153846153846156"/>
    <n v="35113"/>
    <x v="0"/>
    <x v="2"/>
    <s v="Low Risk"/>
  </r>
  <r>
    <n v="15769829"/>
    <n v="534"/>
    <x v="1"/>
    <s v="Male"/>
    <x v="21"/>
    <n v="3"/>
    <n v="0"/>
    <n v="2"/>
    <n v="0"/>
    <n v="1"/>
    <n v="20856.310000000001"/>
    <x v="1"/>
    <n v="28"/>
    <n v="4329"/>
    <n v="7"/>
    <n v="172"/>
    <n v="0.25"/>
    <n v="121212"/>
    <x v="1"/>
    <x v="2"/>
    <s v="High Risk"/>
  </r>
  <r>
    <n v="15662434"/>
    <n v="607"/>
    <x v="0"/>
    <s v="Male"/>
    <x v="11"/>
    <n v="3"/>
    <n v="0"/>
    <n v="2"/>
    <n v="0"/>
    <n v="0"/>
    <n v="187048.72"/>
    <x v="1"/>
    <n v="9"/>
    <n v="3588"/>
    <n v="0"/>
    <n v="68"/>
    <n v="0"/>
    <n v="32292"/>
    <x v="2"/>
    <x v="2"/>
    <s v="High Risk"/>
  </r>
  <r>
    <n v="15773503"/>
    <n v="551"/>
    <x v="1"/>
    <s v="Male"/>
    <x v="15"/>
    <n v="4"/>
    <n v="0"/>
    <n v="2"/>
    <n v="1"/>
    <n v="0"/>
    <n v="53420.53"/>
    <x v="1"/>
    <n v="5"/>
    <n v="1290"/>
    <n v="7"/>
    <n v="74"/>
    <n v="1"/>
    <n v="6450"/>
    <x v="0"/>
    <x v="2"/>
    <s v="High Risk"/>
  </r>
  <r>
    <n v="15705890"/>
    <n v="674"/>
    <x v="0"/>
    <s v="Male"/>
    <x v="13"/>
    <n v="7"/>
    <n v="142072.01999999999"/>
    <n v="1"/>
    <n v="1"/>
    <n v="0"/>
    <n v="37013.29"/>
    <x v="1"/>
    <n v="28"/>
    <n v="3933"/>
    <n v="9"/>
    <n v="170"/>
    <n v="0.32142857142857145"/>
    <n v="110124"/>
    <x v="0"/>
    <x v="1"/>
    <s v="High Risk"/>
  </r>
  <r>
    <n v="15711398"/>
    <n v="525"/>
    <x v="0"/>
    <s v="Female"/>
    <x v="11"/>
    <n v="6"/>
    <n v="0"/>
    <n v="2"/>
    <n v="1"/>
    <n v="0"/>
    <n v="89566.64"/>
    <x v="1"/>
    <n v="5"/>
    <n v="2410"/>
    <n v="5"/>
    <n v="54"/>
    <n v="1"/>
    <n v="12050"/>
    <x v="0"/>
    <x v="1"/>
    <s v="Medium Risk"/>
  </r>
  <r>
    <n v="15752375"/>
    <n v="645"/>
    <x v="2"/>
    <s v="Male"/>
    <x v="19"/>
    <n v="8"/>
    <n v="149564.60999999999"/>
    <n v="1"/>
    <n v="0"/>
    <n v="0"/>
    <n v="149913.84"/>
    <x v="1"/>
    <n v="16"/>
    <n v="2689"/>
    <n v="0"/>
    <n v="73"/>
    <n v="0"/>
    <n v="43024"/>
    <x v="2"/>
    <x v="1"/>
    <s v="High Risk"/>
  </r>
  <r>
    <n v="15659175"/>
    <n v="755"/>
    <x v="0"/>
    <s v="Female"/>
    <x v="3"/>
    <n v="9"/>
    <n v="0"/>
    <n v="2"/>
    <n v="1"/>
    <n v="0"/>
    <n v="18066.689999999999"/>
    <x v="1"/>
    <n v="27"/>
    <n v="1118"/>
    <n v="1"/>
    <n v="35"/>
    <n v="3.7037037037037035E-2"/>
    <n v="30186"/>
    <x v="2"/>
    <x v="3"/>
    <s v="Medium Risk"/>
  </r>
  <r>
    <n v="15597033"/>
    <n v="708"/>
    <x v="2"/>
    <s v="Male"/>
    <x v="24"/>
    <n v="8"/>
    <n v="153366.13"/>
    <n v="1"/>
    <n v="1"/>
    <n v="1"/>
    <n v="26912.34"/>
    <x v="1"/>
    <n v="17"/>
    <n v="932"/>
    <n v="1"/>
    <n v="128"/>
    <n v="5.8823529411764705E-2"/>
    <n v="15844"/>
    <x v="2"/>
    <x v="1"/>
    <s v="High Risk"/>
  </r>
  <r>
    <n v="15590228"/>
    <n v="715"/>
    <x v="0"/>
    <s v="Male"/>
    <x v="29"/>
    <n v="6"/>
    <n v="76467.16"/>
    <n v="1"/>
    <n v="1"/>
    <n v="1"/>
    <n v="173511.72"/>
    <x v="1"/>
    <n v="15"/>
    <n v="3441"/>
    <n v="4"/>
    <n v="65"/>
    <n v="0.26666666666666666"/>
    <n v="51615"/>
    <x v="0"/>
    <x v="1"/>
    <s v="High Risk"/>
  </r>
  <r>
    <n v="15631848"/>
    <n v="727"/>
    <x v="0"/>
    <s v="Female"/>
    <x v="28"/>
    <n v="9"/>
    <n v="121508.28"/>
    <n v="1"/>
    <n v="1"/>
    <n v="1"/>
    <n v="146785.44"/>
    <x v="1"/>
    <n v="30"/>
    <n v="3485"/>
    <n v="2"/>
    <n v="21"/>
    <n v="6.6666666666666666E-2"/>
    <n v="104550"/>
    <x v="2"/>
    <x v="3"/>
    <s v="Low Risk"/>
  </r>
  <r>
    <n v="15654211"/>
    <n v="559"/>
    <x v="1"/>
    <s v="Female"/>
    <x v="7"/>
    <n v="1"/>
    <n v="0"/>
    <n v="1"/>
    <n v="0"/>
    <n v="1"/>
    <n v="1050.33"/>
    <x v="1"/>
    <n v="20"/>
    <n v="2431"/>
    <n v="5"/>
    <n v="103"/>
    <n v="0.25"/>
    <n v="48620"/>
    <x v="1"/>
    <x v="0"/>
    <s v="High Risk"/>
  </r>
  <r>
    <n v="15707968"/>
    <n v="545"/>
    <x v="1"/>
    <s v="Male"/>
    <x v="18"/>
    <n v="8"/>
    <n v="73211.12"/>
    <n v="2"/>
    <n v="1"/>
    <n v="0"/>
    <n v="89587.34"/>
    <x v="0"/>
    <n v="20"/>
    <n v="1895"/>
    <n v="7"/>
    <n v="138"/>
    <n v="0.35"/>
    <n v="37900"/>
    <x v="0"/>
    <x v="1"/>
    <s v="High Risk"/>
  </r>
  <r>
    <n v="15594084"/>
    <n v="524"/>
    <x v="0"/>
    <s v="Male"/>
    <x v="32"/>
    <n v="9"/>
    <n v="0"/>
    <n v="2"/>
    <n v="1"/>
    <n v="0"/>
    <n v="74405.34"/>
    <x v="1"/>
    <n v="20"/>
    <n v="3153"/>
    <n v="4"/>
    <n v="98"/>
    <n v="0.2"/>
    <n v="63060"/>
    <x v="1"/>
    <x v="3"/>
    <s v="High Risk"/>
  </r>
  <r>
    <n v="15651093"/>
    <n v="707"/>
    <x v="0"/>
    <s v="Female"/>
    <x v="30"/>
    <n v="1"/>
    <n v="0"/>
    <n v="2"/>
    <n v="0"/>
    <n v="1"/>
    <n v="54409.48"/>
    <x v="1"/>
    <n v="29"/>
    <n v="4557"/>
    <n v="7"/>
    <n v="145"/>
    <n v="0.2413793103448276"/>
    <n v="132153"/>
    <x v="0"/>
    <x v="0"/>
    <s v="High Risk"/>
  </r>
  <r>
    <n v="15798824"/>
    <n v="671"/>
    <x v="1"/>
    <s v="Male"/>
    <x v="16"/>
    <n v="0"/>
    <n v="92674.94"/>
    <n v="2"/>
    <n v="1"/>
    <n v="0"/>
    <n v="3647.57"/>
    <x v="1"/>
    <n v="20"/>
    <n v="3751"/>
    <n v="6"/>
    <n v="129"/>
    <n v="0.3"/>
    <n v="75020"/>
    <x v="0"/>
    <x v="0"/>
    <s v="High Risk"/>
  </r>
  <r>
    <n v="15671591"/>
    <n v="439"/>
    <x v="1"/>
    <s v="Male"/>
    <x v="37"/>
    <n v="3"/>
    <n v="96196.24"/>
    <n v="4"/>
    <n v="1"/>
    <n v="0"/>
    <n v="198874.52"/>
    <x v="0"/>
    <n v="1"/>
    <n v="803"/>
    <n v="4"/>
    <n v="99"/>
    <n v="1"/>
    <n v="803"/>
    <x v="0"/>
    <x v="2"/>
    <s v="High Risk"/>
  </r>
  <r>
    <n v="15707189"/>
    <n v="667"/>
    <x v="2"/>
    <s v="Female"/>
    <x v="18"/>
    <n v="1"/>
    <n v="114391.62"/>
    <n v="1"/>
    <n v="1"/>
    <n v="1"/>
    <n v="53412.54"/>
    <x v="1"/>
    <n v="25"/>
    <n v="611"/>
    <n v="2"/>
    <n v="159"/>
    <n v="0.08"/>
    <n v="15275"/>
    <x v="0"/>
    <x v="0"/>
    <s v="High Risk"/>
  </r>
  <r>
    <n v="15733581"/>
    <n v="831"/>
    <x v="2"/>
    <s v="Male"/>
    <x v="15"/>
    <n v="9"/>
    <n v="80262.66"/>
    <n v="1"/>
    <n v="1"/>
    <n v="0"/>
    <n v="194867.78"/>
    <x v="1"/>
    <n v="6"/>
    <n v="2237"/>
    <n v="1"/>
    <n v="102"/>
    <n v="0.16666666666666666"/>
    <n v="13422"/>
    <x v="1"/>
    <x v="3"/>
    <s v="High Risk"/>
  </r>
  <r>
    <n v="15641640"/>
    <n v="545"/>
    <x v="1"/>
    <s v="Female"/>
    <x v="19"/>
    <n v="7"/>
    <n v="173331.52"/>
    <n v="1"/>
    <n v="1"/>
    <n v="0"/>
    <n v="150452.88"/>
    <x v="1"/>
    <n v="19"/>
    <n v="4085"/>
    <n v="9"/>
    <n v="2"/>
    <n v="0.47368421052631576"/>
    <n v="77615"/>
    <x v="0"/>
    <x v="1"/>
    <s v="Low Risk"/>
  </r>
  <r>
    <n v="15585284"/>
    <n v="604"/>
    <x v="1"/>
    <s v="Female"/>
    <x v="12"/>
    <n v="7"/>
    <n v="147285.51999999999"/>
    <n v="1"/>
    <n v="1"/>
    <n v="1"/>
    <n v="57807.05"/>
    <x v="1"/>
    <n v="22"/>
    <n v="203"/>
    <n v="1"/>
    <n v="73"/>
    <n v="4.5454545454545456E-2"/>
    <n v="4466"/>
    <x v="1"/>
    <x v="1"/>
    <s v="High Risk"/>
  </r>
  <r>
    <n v="15617866"/>
    <n v="657"/>
    <x v="1"/>
    <s v="Male"/>
    <x v="44"/>
    <n v="5"/>
    <n v="119785.47"/>
    <n v="2"/>
    <n v="1"/>
    <n v="1"/>
    <n v="107534.32"/>
    <x v="1"/>
    <n v="22"/>
    <n v="1100"/>
    <n v="3"/>
    <n v="117"/>
    <n v="0.13636363636363635"/>
    <n v="24200"/>
    <x v="0"/>
    <x v="2"/>
    <s v="High Risk"/>
  </r>
  <r>
    <n v="15667751"/>
    <n v="487"/>
    <x v="1"/>
    <s v="Female"/>
    <x v="18"/>
    <n v="1"/>
    <n v="140137.15"/>
    <n v="1"/>
    <n v="1"/>
    <n v="0"/>
    <n v="194073.33"/>
    <x v="1"/>
    <n v="28"/>
    <n v="3453"/>
    <n v="8"/>
    <n v="11"/>
    <n v="0.2857142857142857"/>
    <n v="96684"/>
    <x v="0"/>
    <x v="0"/>
    <s v="Low Risk"/>
  </r>
  <r>
    <n v="15669411"/>
    <n v="750"/>
    <x v="2"/>
    <s v="Female"/>
    <x v="37"/>
    <n v="6"/>
    <n v="107467.56"/>
    <n v="1"/>
    <n v="1"/>
    <n v="0"/>
    <n v="126233.18"/>
    <x v="0"/>
    <n v="18"/>
    <n v="3244"/>
    <n v="8"/>
    <n v="84"/>
    <n v="0.44444444444444442"/>
    <n v="58392"/>
    <x v="0"/>
    <x v="1"/>
    <s v="High Risk"/>
  </r>
  <r>
    <n v="15789425"/>
    <n v="694"/>
    <x v="2"/>
    <s v="Female"/>
    <x v="24"/>
    <n v="8"/>
    <n v="98218.04"/>
    <n v="2"/>
    <n v="1"/>
    <n v="0"/>
    <n v="182354.46"/>
    <x v="0"/>
    <n v="3"/>
    <n v="1345"/>
    <n v="8"/>
    <n v="68"/>
    <n v="1"/>
    <n v="4035"/>
    <x v="0"/>
    <x v="1"/>
    <s v="High Risk"/>
  </r>
  <r>
    <n v="15570943"/>
    <n v="711"/>
    <x v="2"/>
    <s v="Female"/>
    <x v="12"/>
    <n v="2"/>
    <n v="133607.75"/>
    <n v="1"/>
    <n v="1"/>
    <n v="1"/>
    <n v="120586.32"/>
    <x v="1"/>
    <n v="22"/>
    <n v="4307"/>
    <n v="4"/>
    <n v="27"/>
    <n v="0.18181818181818182"/>
    <n v="94754"/>
    <x v="2"/>
    <x v="0"/>
    <s v="Low Risk"/>
  </r>
  <r>
    <n v="15685829"/>
    <n v="551"/>
    <x v="0"/>
    <s v="Male"/>
    <x v="24"/>
    <n v="3"/>
    <n v="0"/>
    <n v="2"/>
    <n v="1"/>
    <n v="1"/>
    <n v="50578.400000000001"/>
    <x v="1"/>
    <n v="25"/>
    <n v="3004"/>
    <n v="5"/>
    <n v="54"/>
    <n v="0.2"/>
    <n v="75100"/>
    <x v="0"/>
    <x v="2"/>
    <s v="Medium Risk"/>
  </r>
  <r>
    <n v="15721917"/>
    <n v="559"/>
    <x v="0"/>
    <s v="Female"/>
    <x v="16"/>
    <n v="8"/>
    <n v="95139.41"/>
    <n v="1"/>
    <n v="1"/>
    <n v="1"/>
    <n v="86575.46"/>
    <x v="1"/>
    <n v="11"/>
    <n v="2516"/>
    <n v="0"/>
    <n v="141"/>
    <n v="0"/>
    <n v="27676"/>
    <x v="0"/>
    <x v="1"/>
    <s v="High Risk"/>
  </r>
  <r>
    <n v="15776047"/>
    <n v="620"/>
    <x v="0"/>
    <s v="Female"/>
    <x v="6"/>
    <n v="3"/>
    <n v="0"/>
    <n v="2"/>
    <n v="0"/>
    <n v="1"/>
    <n v="153392.28"/>
    <x v="1"/>
    <n v="30"/>
    <n v="1654"/>
    <n v="7"/>
    <n v="58"/>
    <n v="0.23333333333333334"/>
    <n v="49620"/>
    <x v="2"/>
    <x v="2"/>
    <s v="Medium Risk"/>
  </r>
  <r>
    <n v="15716024"/>
    <n v="660"/>
    <x v="1"/>
    <s v="Male"/>
    <x v="0"/>
    <n v="5"/>
    <n v="0"/>
    <n v="2"/>
    <n v="1"/>
    <n v="0"/>
    <n v="115509.59"/>
    <x v="1"/>
    <n v="8"/>
    <n v="109"/>
    <n v="1"/>
    <n v="175"/>
    <n v="0.125"/>
    <n v="872"/>
    <x v="0"/>
    <x v="2"/>
    <s v="High Risk"/>
  </r>
  <r>
    <n v="15675328"/>
    <n v="449"/>
    <x v="0"/>
    <s v="Female"/>
    <x v="24"/>
    <n v="6"/>
    <n v="0"/>
    <n v="2"/>
    <n v="1"/>
    <n v="0"/>
    <n v="82176.479999999996"/>
    <x v="1"/>
    <n v="1"/>
    <n v="2716"/>
    <n v="4"/>
    <n v="29"/>
    <n v="1"/>
    <n v="2716"/>
    <x v="0"/>
    <x v="1"/>
    <s v="Low Risk"/>
  </r>
  <r>
    <n v="15604314"/>
    <n v="703"/>
    <x v="2"/>
    <s v="Female"/>
    <x v="28"/>
    <n v="1"/>
    <n v="97331.19"/>
    <n v="1"/>
    <n v="1"/>
    <n v="0"/>
    <n v="63717.49"/>
    <x v="1"/>
    <n v="15"/>
    <n v="4809"/>
    <n v="8"/>
    <n v="102"/>
    <n v="0.53333333333333333"/>
    <n v="72135"/>
    <x v="0"/>
    <x v="0"/>
    <s v="High Risk"/>
  </r>
  <r>
    <n v="15658339"/>
    <n v="795"/>
    <x v="2"/>
    <s v="Male"/>
    <x v="24"/>
    <n v="2"/>
    <n v="139265.63"/>
    <n v="2"/>
    <n v="1"/>
    <n v="1"/>
    <n v="198745.94"/>
    <x v="1"/>
    <n v="12"/>
    <n v="944"/>
    <n v="9"/>
    <n v="134"/>
    <n v="0.75"/>
    <n v="11328"/>
    <x v="0"/>
    <x v="0"/>
    <s v="High Risk"/>
  </r>
  <r>
    <n v="15630402"/>
    <n v="594"/>
    <x v="0"/>
    <s v="Female"/>
    <x v="8"/>
    <n v="9"/>
    <n v="0"/>
    <n v="1"/>
    <n v="0"/>
    <n v="1"/>
    <n v="5719.11"/>
    <x v="1"/>
    <n v="27"/>
    <n v="2169"/>
    <n v="7"/>
    <n v="91"/>
    <n v="0.25925925925925924"/>
    <n v="58563"/>
    <x v="0"/>
    <x v="3"/>
    <s v="High Risk"/>
  </r>
  <r>
    <n v="15689616"/>
    <n v="586"/>
    <x v="1"/>
    <s v="Male"/>
    <x v="10"/>
    <n v="5"/>
    <n v="168094.01"/>
    <n v="1"/>
    <n v="0"/>
    <n v="0"/>
    <n v="20058.61"/>
    <x v="1"/>
    <n v="28"/>
    <n v="891"/>
    <n v="2"/>
    <n v="56"/>
    <n v="7.1428571428571425E-2"/>
    <n v="24948"/>
    <x v="1"/>
    <x v="2"/>
    <s v="Medium Risk"/>
  </r>
  <r>
    <n v="15774224"/>
    <n v="613"/>
    <x v="2"/>
    <s v="Female"/>
    <x v="33"/>
    <n v="5"/>
    <n v="131563.88"/>
    <n v="2"/>
    <n v="1"/>
    <n v="0"/>
    <n v="170638.98"/>
    <x v="1"/>
    <n v="10"/>
    <n v="4508"/>
    <n v="7"/>
    <n v="84"/>
    <n v="0.7"/>
    <n v="45080"/>
    <x v="0"/>
    <x v="2"/>
    <s v="High Risk"/>
  </r>
  <r>
    <n v="15701291"/>
    <n v="601"/>
    <x v="0"/>
    <s v="Male"/>
    <x v="4"/>
    <n v="3"/>
    <n v="0"/>
    <n v="2"/>
    <n v="1"/>
    <n v="0"/>
    <n v="30607.11"/>
    <x v="1"/>
    <n v="3"/>
    <n v="4887"/>
    <n v="7"/>
    <n v="3"/>
    <n v="1"/>
    <n v="14661"/>
    <x v="1"/>
    <x v="2"/>
    <s v="Low Risk"/>
  </r>
  <r>
    <n v="15719606"/>
    <n v="657"/>
    <x v="0"/>
    <s v="Male"/>
    <x v="5"/>
    <n v="9"/>
    <n v="0"/>
    <n v="2"/>
    <n v="0"/>
    <n v="0"/>
    <n v="37171.46"/>
    <x v="1"/>
    <n v="12"/>
    <n v="3938"/>
    <n v="9"/>
    <n v="133"/>
    <n v="0.75"/>
    <n v="47256"/>
    <x v="0"/>
    <x v="3"/>
    <s v="High Risk"/>
  </r>
  <r>
    <n v="15644119"/>
    <n v="531"/>
    <x v="0"/>
    <s v="Male"/>
    <x v="8"/>
    <n v="3"/>
    <n v="0"/>
    <n v="1"/>
    <n v="1"/>
    <n v="1"/>
    <n v="42589.33"/>
    <x v="1"/>
    <n v="30"/>
    <n v="4368"/>
    <n v="10"/>
    <n v="25"/>
    <n v="0.33333333333333331"/>
    <n v="131040"/>
    <x v="2"/>
    <x v="2"/>
    <s v="Low Risk"/>
  </r>
  <r>
    <n v="15646859"/>
    <n v="621"/>
    <x v="2"/>
    <s v="Male"/>
    <x v="40"/>
    <n v="7"/>
    <n v="107363.29"/>
    <n v="1"/>
    <n v="1"/>
    <n v="1"/>
    <n v="66799.28"/>
    <x v="1"/>
    <n v="18"/>
    <n v="4284"/>
    <n v="3"/>
    <n v="67"/>
    <n v="0.16666666666666666"/>
    <n v="77112"/>
    <x v="1"/>
    <x v="1"/>
    <s v="High Risk"/>
  </r>
  <r>
    <n v="15606836"/>
    <n v="782"/>
    <x v="0"/>
    <s v="Female"/>
    <x v="19"/>
    <n v="2"/>
    <n v="94493.03"/>
    <n v="1"/>
    <n v="0"/>
    <n v="1"/>
    <n v="101866.39"/>
    <x v="1"/>
    <n v="19"/>
    <n v="2114"/>
    <n v="5"/>
    <n v="156"/>
    <n v="0.26315789473684209"/>
    <n v="40166"/>
    <x v="0"/>
    <x v="0"/>
    <s v="High Risk"/>
  </r>
  <r>
    <n v="15664150"/>
    <n v="528"/>
    <x v="2"/>
    <s v="Female"/>
    <x v="6"/>
    <n v="9"/>
    <n v="170214.23"/>
    <n v="2"/>
    <n v="1"/>
    <n v="0"/>
    <n v="49284"/>
    <x v="1"/>
    <n v="14"/>
    <n v="3403"/>
    <n v="9"/>
    <n v="92"/>
    <n v="0.6428571428571429"/>
    <n v="47642"/>
    <x v="2"/>
    <x v="3"/>
    <s v="High Risk"/>
  </r>
  <r>
    <n v="15624510"/>
    <n v="696"/>
    <x v="0"/>
    <s v="Male"/>
    <x v="37"/>
    <n v="6"/>
    <n v="139781.06"/>
    <n v="1"/>
    <n v="1"/>
    <n v="0"/>
    <n v="27445.4"/>
    <x v="0"/>
    <n v="21"/>
    <n v="4315"/>
    <n v="0"/>
    <n v="126"/>
    <n v="0"/>
    <n v="90615"/>
    <x v="1"/>
    <x v="1"/>
    <s v="High Risk"/>
  </r>
  <r>
    <n v="15810944"/>
    <n v="586"/>
    <x v="0"/>
    <s v="Female"/>
    <x v="12"/>
    <n v="7"/>
    <n v="0"/>
    <n v="2"/>
    <n v="1"/>
    <n v="0"/>
    <n v="70760.69"/>
    <x v="1"/>
    <n v="6"/>
    <n v="1129"/>
    <n v="0"/>
    <n v="92"/>
    <n v="0"/>
    <n v="6774"/>
    <x v="0"/>
    <x v="1"/>
    <s v="High Risk"/>
  </r>
  <r>
    <n v="15668575"/>
    <n v="626"/>
    <x v="1"/>
    <s v="Female"/>
    <x v="28"/>
    <n v="8"/>
    <n v="148610.41"/>
    <n v="3"/>
    <n v="0"/>
    <n v="1"/>
    <n v="104502.02"/>
    <x v="0"/>
    <n v="14"/>
    <n v="824"/>
    <n v="10"/>
    <n v="99"/>
    <n v="0.7142857142857143"/>
    <n v="11536"/>
    <x v="1"/>
    <x v="1"/>
    <s v="High Risk"/>
  </r>
  <r>
    <n v="15603246"/>
    <n v="498"/>
    <x v="0"/>
    <s v="Male"/>
    <x v="39"/>
    <n v="2"/>
    <n v="170241.7"/>
    <n v="2"/>
    <n v="1"/>
    <n v="1"/>
    <n v="165407.96"/>
    <x v="1"/>
    <n v="30"/>
    <n v="3634"/>
    <n v="6"/>
    <n v="106"/>
    <n v="0.2"/>
    <n v="109020"/>
    <x v="0"/>
    <x v="0"/>
    <s v="High Risk"/>
  </r>
  <r>
    <n v="15804002"/>
    <n v="691"/>
    <x v="0"/>
    <s v="Female"/>
    <x v="19"/>
    <n v="1"/>
    <n v="128306.83"/>
    <n v="1"/>
    <n v="1"/>
    <n v="1"/>
    <n v="113580.79"/>
    <x v="1"/>
    <n v="6"/>
    <n v="3634"/>
    <n v="4"/>
    <n v="73"/>
    <n v="0.66666666666666663"/>
    <n v="21804"/>
    <x v="0"/>
    <x v="0"/>
    <s v="High Risk"/>
  </r>
  <r>
    <n v="15728773"/>
    <n v="568"/>
    <x v="0"/>
    <s v="Female"/>
    <x v="40"/>
    <n v="7"/>
    <n v="0"/>
    <n v="2"/>
    <n v="1"/>
    <n v="1"/>
    <n v="45978.39"/>
    <x v="1"/>
    <n v="13"/>
    <n v="3695"/>
    <n v="7"/>
    <n v="42"/>
    <n v="0.53846153846153844"/>
    <n v="48035"/>
    <x v="0"/>
    <x v="1"/>
    <s v="Medium Risk"/>
  </r>
  <r>
    <n v="15598044"/>
    <n v="715"/>
    <x v="0"/>
    <s v="Female"/>
    <x v="12"/>
    <n v="3"/>
    <n v="0"/>
    <n v="1"/>
    <n v="1"/>
    <n v="1"/>
    <n v="152012.35999999999"/>
    <x v="1"/>
    <n v="12"/>
    <n v="3840"/>
    <n v="6"/>
    <n v="137"/>
    <n v="0.5"/>
    <n v="46080"/>
    <x v="2"/>
    <x v="2"/>
    <s v="High Risk"/>
  </r>
  <r>
    <n v="15694829"/>
    <n v="680"/>
    <x v="2"/>
    <s v="Male"/>
    <x v="15"/>
    <n v="7"/>
    <n v="175454"/>
    <n v="1"/>
    <n v="0"/>
    <n v="1"/>
    <n v="77349.919999999998"/>
    <x v="1"/>
    <n v="15"/>
    <n v="4446"/>
    <n v="4"/>
    <n v="159"/>
    <n v="0.26666666666666666"/>
    <n v="66690"/>
    <x v="1"/>
    <x v="1"/>
    <s v="High Risk"/>
  </r>
  <r>
    <n v="15600575"/>
    <n v="802"/>
    <x v="1"/>
    <s v="Male"/>
    <x v="1"/>
    <n v="6"/>
    <n v="0"/>
    <n v="2"/>
    <n v="1"/>
    <n v="0"/>
    <n v="47322.05"/>
    <x v="1"/>
    <n v="13"/>
    <n v="913"/>
    <n v="0"/>
    <n v="154"/>
    <n v="0"/>
    <n v="11869"/>
    <x v="0"/>
    <x v="1"/>
    <s v="High Risk"/>
  </r>
  <r>
    <n v="15727311"/>
    <n v="539"/>
    <x v="0"/>
    <s v="Female"/>
    <x v="32"/>
    <n v="0"/>
    <n v="100885.93"/>
    <n v="2"/>
    <n v="1"/>
    <n v="1"/>
    <n v="38772.65"/>
    <x v="1"/>
    <n v="1"/>
    <n v="4580"/>
    <n v="7"/>
    <n v="177"/>
    <n v="1"/>
    <n v="4580"/>
    <x v="0"/>
    <x v="0"/>
    <s v="High Risk"/>
  </r>
  <r>
    <n v="15570769"/>
    <n v="494"/>
    <x v="0"/>
    <s v="Male"/>
    <x v="58"/>
    <n v="9"/>
    <n v="93320.8"/>
    <n v="1"/>
    <n v="1"/>
    <n v="1"/>
    <n v="24489.439999999999"/>
    <x v="1"/>
    <n v="2"/>
    <n v="1339"/>
    <n v="0"/>
    <n v="6"/>
    <n v="0"/>
    <n v="2678"/>
    <x v="1"/>
    <x v="3"/>
    <s v="Low Risk"/>
  </r>
  <r>
    <n v="15606274"/>
    <n v="594"/>
    <x v="2"/>
    <s v="Male"/>
    <x v="16"/>
    <n v="6"/>
    <n v="63176.44"/>
    <n v="2"/>
    <n v="1"/>
    <n v="1"/>
    <n v="14466.08"/>
    <x v="1"/>
    <n v="7"/>
    <n v="3163"/>
    <n v="10"/>
    <n v="146"/>
    <n v="1"/>
    <n v="22141"/>
    <x v="0"/>
    <x v="1"/>
    <s v="High Risk"/>
  </r>
  <r>
    <n v="15746139"/>
    <n v="596"/>
    <x v="0"/>
    <s v="Male"/>
    <x v="19"/>
    <n v="2"/>
    <n v="139451.67000000001"/>
    <n v="1"/>
    <n v="0"/>
    <n v="0"/>
    <n v="63142.12"/>
    <x v="1"/>
    <n v="8"/>
    <n v="1542"/>
    <n v="4"/>
    <n v="125"/>
    <n v="0.5"/>
    <n v="12336"/>
    <x v="0"/>
    <x v="0"/>
    <s v="High Risk"/>
  </r>
  <r>
    <n v="15704987"/>
    <n v="649"/>
    <x v="0"/>
    <s v="Female"/>
    <x v="37"/>
    <n v="8"/>
    <n v="49113.75"/>
    <n v="1"/>
    <n v="1"/>
    <n v="0"/>
    <n v="41858.43"/>
    <x v="1"/>
    <n v="26"/>
    <n v="3140"/>
    <n v="4"/>
    <n v="19"/>
    <n v="0.15384615384615385"/>
    <n v="81640"/>
    <x v="2"/>
    <x v="1"/>
    <s v="Low Risk"/>
  </r>
  <r>
    <n v="15628972"/>
    <n v="699"/>
    <x v="2"/>
    <s v="Male"/>
    <x v="15"/>
    <n v="1"/>
    <n v="123906.22"/>
    <n v="3"/>
    <n v="1"/>
    <n v="1"/>
    <n v="127443.82"/>
    <x v="0"/>
    <n v="18"/>
    <n v="2757"/>
    <n v="4"/>
    <n v="106"/>
    <n v="0.22222222222222221"/>
    <n v="49626"/>
    <x v="1"/>
    <x v="0"/>
    <s v="High Risk"/>
  </r>
  <r>
    <n v="15697686"/>
    <n v="787"/>
    <x v="0"/>
    <s v="Female"/>
    <x v="20"/>
    <n v="6"/>
    <n v="0"/>
    <n v="2"/>
    <n v="1"/>
    <n v="1"/>
    <n v="84151.98"/>
    <x v="1"/>
    <n v="5"/>
    <n v="2803"/>
    <n v="10"/>
    <n v="18"/>
    <n v="1"/>
    <n v="14015"/>
    <x v="1"/>
    <x v="1"/>
    <s v="Low Risk"/>
  </r>
  <r>
    <n v="15733883"/>
    <n v="604"/>
    <x v="0"/>
    <s v="Male"/>
    <x v="34"/>
    <n v="7"/>
    <n v="0"/>
    <n v="2"/>
    <n v="0"/>
    <n v="0"/>
    <n v="58595.64"/>
    <x v="1"/>
    <n v="8"/>
    <n v="422"/>
    <n v="3"/>
    <n v="105"/>
    <n v="0.375"/>
    <n v="3376"/>
    <x v="1"/>
    <x v="1"/>
    <s v="High Risk"/>
  </r>
  <r>
    <n v="15617482"/>
    <n v="489"/>
    <x v="2"/>
    <s v="Female"/>
    <x v="37"/>
    <n v="1"/>
    <n v="131441.51"/>
    <n v="1"/>
    <n v="1"/>
    <n v="0"/>
    <n v="37240.11"/>
    <x v="0"/>
    <n v="16"/>
    <n v="3759"/>
    <n v="0"/>
    <n v="15"/>
    <n v="0"/>
    <n v="60144"/>
    <x v="0"/>
    <x v="0"/>
    <s v="Low Risk"/>
  </r>
  <r>
    <n v="15704583"/>
    <n v="651"/>
    <x v="0"/>
    <s v="Male"/>
    <x v="27"/>
    <n v="2"/>
    <n v="0"/>
    <n v="1"/>
    <n v="1"/>
    <n v="0"/>
    <n v="114522.68"/>
    <x v="0"/>
    <n v="5"/>
    <n v="628"/>
    <n v="8"/>
    <n v="102"/>
    <n v="1"/>
    <n v="3140"/>
    <x v="0"/>
    <x v="0"/>
    <s v="High Risk"/>
  </r>
  <r>
    <n v="15621083"/>
    <n v="698"/>
    <x v="0"/>
    <s v="Male"/>
    <x v="38"/>
    <n v="6"/>
    <n v="136325.48000000001"/>
    <n v="2"/>
    <n v="1"/>
    <n v="1"/>
    <n v="72549.27"/>
    <x v="0"/>
    <n v="21"/>
    <n v="4202"/>
    <n v="4"/>
    <n v="123"/>
    <n v="0.19047619047619047"/>
    <n v="88242"/>
    <x v="0"/>
    <x v="1"/>
    <s v="High Risk"/>
  </r>
  <r>
    <n v="15649487"/>
    <n v="578"/>
    <x v="2"/>
    <s v="Female"/>
    <x v="16"/>
    <n v="4"/>
    <n v="113150.44"/>
    <n v="2"/>
    <n v="1"/>
    <n v="0"/>
    <n v="176712.59"/>
    <x v="0"/>
    <n v="20"/>
    <n v="363"/>
    <n v="2"/>
    <n v="70"/>
    <n v="0.1"/>
    <n v="7260"/>
    <x v="1"/>
    <x v="2"/>
    <s v="High Risk"/>
  </r>
  <r>
    <n v="15736760"/>
    <n v="538"/>
    <x v="1"/>
    <s v="Female"/>
    <x v="0"/>
    <n v="9"/>
    <n v="0"/>
    <n v="1"/>
    <n v="0"/>
    <n v="0"/>
    <n v="152855.96"/>
    <x v="1"/>
    <n v="22"/>
    <n v="2219"/>
    <n v="9"/>
    <n v="88"/>
    <n v="0.40909090909090912"/>
    <n v="48818"/>
    <x v="0"/>
    <x v="3"/>
    <s v="High Risk"/>
  </r>
  <r>
    <n v="15714658"/>
    <n v="696"/>
    <x v="0"/>
    <s v="Female"/>
    <x v="19"/>
    <n v="4"/>
    <n v="0"/>
    <n v="2"/>
    <n v="1"/>
    <n v="1"/>
    <n v="73371.649999999994"/>
    <x v="1"/>
    <n v="8"/>
    <n v="4731"/>
    <n v="8"/>
    <n v="66"/>
    <n v="1"/>
    <n v="37848"/>
    <x v="0"/>
    <x v="2"/>
    <s v="High Risk"/>
  </r>
  <r>
    <n v="15599081"/>
    <n v="507"/>
    <x v="2"/>
    <s v="Female"/>
    <x v="17"/>
    <n v="8"/>
    <n v="102785.16"/>
    <n v="1"/>
    <n v="1"/>
    <n v="1"/>
    <n v="70323.679999999993"/>
    <x v="1"/>
    <n v="21"/>
    <n v="2118"/>
    <n v="6"/>
    <n v="54"/>
    <n v="0.2857142857142857"/>
    <n v="44478"/>
    <x v="2"/>
    <x v="1"/>
    <s v="Medium Risk"/>
  </r>
  <r>
    <n v="15705113"/>
    <n v="685"/>
    <x v="1"/>
    <s v="Male"/>
    <x v="10"/>
    <n v="6"/>
    <n v="83264.28"/>
    <n v="1"/>
    <n v="0"/>
    <n v="0"/>
    <n v="9663.2800000000007"/>
    <x v="1"/>
    <n v="26"/>
    <n v="1760"/>
    <n v="5"/>
    <n v="41"/>
    <n v="0.19230769230769232"/>
    <n v="45760"/>
    <x v="1"/>
    <x v="1"/>
    <s v="Medium Risk"/>
  </r>
  <r>
    <n v="15631159"/>
    <n v="705"/>
    <x v="2"/>
    <s v="Male"/>
    <x v="1"/>
    <n v="4"/>
    <n v="72252.639999999999"/>
    <n v="2"/>
    <n v="1"/>
    <n v="1"/>
    <n v="142514.66"/>
    <x v="1"/>
    <n v="22"/>
    <n v="2521"/>
    <n v="6"/>
    <n v="179"/>
    <n v="0.27272727272727271"/>
    <n v="55462"/>
    <x v="1"/>
    <x v="2"/>
    <s v="High Risk"/>
  </r>
  <r>
    <n v="15792818"/>
    <n v="499"/>
    <x v="2"/>
    <s v="Female"/>
    <x v="6"/>
    <n v="6"/>
    <n v="148051.51999999999"/>
    <n v="1"/>
    <n v="1"/>
    <n v="0"/>
    <n v="118623.94"/>
    <x v="1"/>
    <n v="9"/>
    <n v="4563"/>
    <n v="9"/>
    <n v="176"/>
    <n v="1"/>
    <n v="41067"/>
    <x v="0"/>
    <x v="1"/>
    <s v="High Risk"/>
  </r>
  <r>
    <n v="15633531"/>
    <n v="717"/>
    <x v="0"/>
    <s v="Female"/>
    <x v="61"/>
    <n v="9"/>
    <n v="138489.66"/>
    <n v="1"/>
    <n v="1"/>
    <n v="1"/>
    <n v="68400.14"/>
    <x v="1"/>
    <n v="27"/>
    <n v="3652"/>
    <n v="0"/>
    <n v="167"/>
    <n v="0"/>
    <n v="98604"/>
    <x v="0"/>
    <x v="3"/>
    <s v="High Risk"/>
  </r>
  <r>
    <n v="15744529"/>
    <n v="510"/>
    <x v="0"/>
    <s v="Male"/>
    <x v="54"/>
    <n v="8"/>
    <n v="0"/>
    <n v="2"/>
    <n v="1"/>
    <n v="1"/>
    <n v="115291.86"/>
    <x v="1"/>
    <n v="13"/>
    <n v="4975"/>
    <n v="0"/>
    <n v="94"/>
    <n v="0"/>
    <n v="64675"/>
    <x v="0"/>
    <x v="1"/>
    <s v="High Risk"/>
  </r>
  <r>
    <n v="15669656"/>
    <n v="632"/>
    <x v="0"/>
    <s v="Male"/>
    <x v="15"/>
    <n v="6"/>
    <n v="111589.33"/>
    <n v="1"/>
    <n v="1"/>
    <n v="1"/>
    <n v="170382.99"/>
    <x v="1"/>
    <n v="8"/>
    <n v="1153"/>
    <n v="5"/>
    <n v="94"/>
    <n v="0.625"/>
    <n v="9224"/>
    <x v="0"/>
    <x v="1"/>
    <s v="High Risk"/>
  </r>
  <r>
    <n v="15581198"/>
    <n v="668"/>
    <x v="2"/>
    <s v="Female"/>
    <x v="2"/>
    <n v="0"/>
    <n v="122104.79"/>
    <n v="1"/>
    <n v="1"/>
    <n v="0"/>
    <n v="112946.67"/>
    <x v="0"/>
    <n v="6"/>
    <n v="4265"/>
    <n v="3"/>
    <n v="32"/>
    <n v="0.5"/>
    <n v="25590"/>
    <x v="0"/>
    <x v="0"/>
    <s v="Medium Risk"/>
  </r>
  <r>
    <n v="15729054"/>
    <n v="744"/>
    <x v="2"/>
    <s v="Male"/>
    <x v="15"/>
    <n v="4"/>
    <n v="96106.83"/>
    <n v="1"/>
    <n v="1"/>
    <n v="1"/>
    <n v="79812.77"/>
    <x v="1"/>
    <n v="13"/>
    <n v="1475"/>
    <n v="5"/>
    <n v="70"/>
    <n v="0.38461538461538464"/>
    <n v="19175"/>
    <x v="1"/>
    <x v="2"/>
    <s v="High Risk"/>
  </r>
  <r>
    <n v="15573452"/>
    <n v="663"/>
    <x v="2"/>
    <s v="Male"/>
    <x v="0"/>
    <n v="7"/>
    <n v="115930.87"/>
    <n v="1"/>
    <n v="1"/>
    <n v="0"/>
    <n v="19862.78"/>
    <x v="1"/>
    <n v="13"/>
    <n v="3411"/>
    <n v="4"/>
    <n v="92"/>
    <n v="0.30769230769230771"/>
    <n v="44343"/>
    <x v="1"/>
    <x v="1"/>
    <s v="High Risk"/>
  </r>
  <r>
    <n v="15776733"/>
    <n v="638"/>
    <x v="2"/>
    <s v="Female"/>
    <x v="24"/>
    <n v="7"/>
    <n v="124513.66"/>
    <n v="2"/>
    <n v="1"/>
    <n v="0"/>
    <n v="158610.89000000001"/>
    <x v="1"/>
    <n v="25"/>
    <n v="1171"/>
    <n v="1"/>
    <n v="18"/>
    <n v="0.04"/>
    <n v="29275"/>
    <x v="0"/>
    <x v="1"/>
    <s v="Low Risk"/>
  </r>
  <r>
    <n v="15724858"/>
    <n v="688"/>
    <x v="0"/>
    <s v="Female"/>
    <x v="41"/>
    <n v="9"/>
    <n v="0"/>
    <n v="1"/>
    <n v="1"/>
    <n v="0"/>
    <n v="191212.63"/>
    <x v="0"/>
    <n v="12"/>
    <n v="1933"/>
    <n v="8"/>
    <n v="39"/>
    <n v="0.66666666666666663"/>
    <n v="23196"/>
    <x v="0"/>
    <x v="3"/>
    <s v="Medium Risk"/>
  </r>
  <r>
    <n v="15713144"/>
    <n v="588"/>
    <x v="1"/>
    <s v="Male"/>
    <x v="17"/>
    <n v="8"/>
    <n v="0"/>
    <n v="1"/>
    <n v="1"/>
    <n v="0"/>
    <n v="61931.21"/>
    <x v="1"/>
    <n v="5"/>
    <n v="4587"/>
    <n v="7"/>
    <n v="82"/>
    <n v="1"/>
    <n v="22935"/>
    <x v="0"/>
    <x v="1"/>
    <s v="High Risk"/>
  </r>
  <r>
    <n v="15690188"/>
    <n v="631"/>
    <x v="0"/>
    <s v="Male"/>
    <x v="19"/>
    <n v="7"/>
    <n v="0"/>
    <n v="1"/>
    <n v="1"/>
    <n v="1"/>
    <n v="58043.02"/>
    <x v="0"/>
    <n v="19"/>
    <n v="856"/>
    <n v="2"/>
    <n v="71"/>
    <n v="0.10526315789473684"/>
    <n v="16264"/>
    <x v="2"/>
    <x v="1"/>
    <s v="High Risk"/>
  </r>
  <r>
    <n v="15689425"/>
    <n v="687"/>
    <x v="1"/>
    <s v="Male"/>
    <x v="12"/>
    <n v="8"/>
    <n v="100988.39"/>
    <n v="2"/>
    <n v="1"/>
    <n v="0"/>
    <n v="22247.27"/>
    <x v="1"/>
    <n v="23"/>
    <n v="3500"/>
    <n v="4"/>
    <n v="115"/>
    <n v="0.17391304347826086"/>
    <n v="80500"/>
    <x v="2"/>
    <x v="1"/>
    <s v="High Risk"/>
  </r>
  <r>
    <n v="15671766"/>
    <n v="599"/>
    <x v="0"/>
    <s v="Male"/>
    <x v="4"/>
    <n v="10"/>
    <n v="118577.24"/>
    <n v="1"/>
    <n v="1"/>
    <n v="1"/>
    <n v="31448.52"/>
    <x v="1"/>
    <n v="22"/>
    <n v="1488"/>
    <n v="7"/>
    <n v="61"/>
    <n v="0.31818181818181818"/>
    <n v="32736"/>
    <x v="0"/>
    <x v="3"/>
    <s v="High Risk"/>
  </r>
  <r>
    <n v="15782806"/>
    <n v="718"/>
    <x v="1"/>
    <s v="Male"/>
    <x v="34"/>
    <n v="6"/>
    <n v="0"/>
    <n v="2"/>
    <n v="1"/>
    <n v="0"/>
    <n v="146875.85999999999"/>
    <x v="1"/>
    <n v="20"/>
    <n v="4154"/>
    <n v="10"/>
    <n v="20"/>
    <n v="0.5"/>
    <n v="83080"/>
    <x v="2"/>
    <x v="1"/>
    <s v="Low Risk"/>
  </r>
  <r>
    <n v="15764419"/>
    <n v="730"/>
    <x v="0"/>
    <s v="Male"/>
    <x v="7"/>
    <n v="5"/>
    <n v="0"/>
    <n v="2"/>
    <n v="1"/>
    <n v="1"/>
    <n v="116081.93"/>
    <x v="1"/>
    <n v="21"/>
    <n v="3183"/>
    <n v="2"/>
    <n v="95"/>
    <n v="9.5238095238095233E-2"/>
    <n v="66843"/>
    <x v="2"/>
    <x v="2"/>
    <s v="High Risk"/>
  </r>
  <r>
    <n v="15591915"/>
    <n v="533"/>
    <x v="0"/>
    <s v="Female"/>
    <x v="2"/>
    <n v="2"/>
    <n v="0"/>
    <n v="1"/>
    <n v="0"/>
    <n v="1"/>
    <n v="73669.94"/>
    <x v="0"/>
    <n v="13"/>
    <n v="2901"/>
    <n v="2"/>
    <n v="98"/>
    <n v="0.15384615384615385"/>
    <n v="37713"/>
    <x v="0"/>
    <x v="0"/>
    <s v="High Risk"/>
  </r>
  <r>
    <n v="15772798"/>
    <n v="711"/>
    <x v="1"/>
    <s v="Female"/>
    <x v="34"/>
    <n v="5"/>
    <n v="0"/>
    <n v="2"/>
    <n v="1"/>
    <n v="1"/>
    <n v="93959.96"/>
    <x v="1"/>
    <n v="4"/>
    <n v="4066"/>
    <n v="5"/>
    <n v="65"/>
    <n v="1"/>
    <n v="16264"/>
    <x v="0"/>
    <x v="2"/>
    <s v="High Risk"/>
  </r>
  <r>
    <n v="15792008"/>
    <n v="555"/>
    <x v="1"/>
    <s v="Female"/>
    <x v="28"/>
    <n v="9"/>
    <n v="0"/>
    <n v="2"/>
    <n v="0"/>
    <n v="1"/>
    <n v="158918.03"/>
    <x v="1"/>
    <n v="24"/>
    <n v="534"/>
    <n v="8"/>
    <n v="109"/>
    <n v="0.33333333333333331"/>
    <n v="12816"/>
    <x v="0"/>
    <x v="3"/>
    <s v="High Risk"/>
  </r>
  <r>
    <n v="15715541"/>
    <n v="850"/>
    <x v="0"/>
    <s v="Female"/>
    <x v="0"/>
    <n v="9"/>
    <n v="113311.11"/>
    <n v="1"/>
    <n v="1"/>
    <n v="1"/>
    <n v="198193.75"/>
    <x v="1"/>
    <n v="7"/>
    <n v="4166"/>
    <n v="7"/>
    <n v="100"/>
    <n v="1"/>
    <n v="29162"/>
    <x v="2"/>
    <x v="3"/>
    <s v="High Risk"/>
  </r>
  <r>
    <n v="15639277"/>
    <n v="678"/>
    <x v="0"/>
    <s v="Female"/>
    <x v="1"/>
    <n v="9"/>
    <n v="0"/>
    <n v="1"/>
    <n v="0"/>
    <n v="0"/>
    <n v="13160.03"/>
    <x v="1"/>
    <n v="13"/>
    <n v="2911"/>
    <n v="9"/>
    <n v="180"/>
    <n v="0.69230769230769229"/>
    <n v="37843"/>
    <x v="0"/>
    <x v="3"/>
    <s v="High Risk"/>
  </r>
  <r>
    <n v="15798850"/>
    <n v="576"/>
    <x v="0"/>
    <s v="Male"/>
    <x v="15"/>
    <n v="7"/>
    <n v="0"/>
    <n v="2"/>
    <n v="1"/>
    <n v="0"/>
    <n v="4660.91"/>
    <x v="1"/>
    <n v="12"/>
    <n v="4351"/>
    <n v="0"/>
    <n v="48"/>
    <n v="0"/>
    <n v="52212"/>
    <x v="0"/>
    <x v="1"/>
    <s v="Medium Risk"/>
  </r>
  <r>
    <n v="15776348"/>
    <n v="835"/>
    <x v="2"/>
    <s v="Male"/>
    <x v="43"/>
    <n v="4"/>
    <n v="124365.42"/>
    <n v="1"/>
    <n v="0"/>
    <n v="0"/>
    <n v="180197.74"/>
    <x v="0"/>
    <n v="5"/>
    <n v="3443"/>
    <n v="7"/>
    <n v="24"/>
    <n v="1"/>
    <n v="17215"/>
    <x v="2"/>
    <x v="2"/>
    <s v="Low Risk"/>
  </r>
  <r>
    <n v="15727696"/>
    <n v="592"/>
    <x v="0"/>
    <s v="Male"/>
    <x v="0"/>
    <n v="1"/>
    <n v="147249.29"/>
    <n v="2"/>
    <n v="1"/>
    <n v="1"/>
    <n v="63023.02"/>
    <x v="1"/>
    <n v="26"/>
    <n v="4133"/>
    <n v="6"/>
    <n v="42"/>
    <n v="0.23076923076923078"/>
    <n v="107458"/>
    <x v="0"/>
    <x v="0"/>
    <s v="Medium Risk"/>
  </r>
  <r>
    <n v="15793813"/>
    <n v="774"/>
    <x v="0"/>
    <s v="Male"/>
    <x v="18"/>
    <n v="7"/>
    <n v="103688.19"/>
    <n v="1"/>
    <n v="0"/>
    <n v="1"/>
    <n v="118971.74"/>
    <x v="1"/>
    <n v="4"/>
    <n v="3387"/>
    <n v="6"/>
    <n v="45"/>
    <n v="1"/>
    <n v="13548"/>
    <x v="0"/>
    <x v="1"/>
    <s v="Medium Risk"/>
  </r>
  <r>
    <n v="15694395"/>
    <n v="620"/>
    <x v="0"/>
    <s v="Female"/>
    <x v="6"/>
    <n v="1"/>
    <n v="138740.24"/>
    <n v="2"/>
    <n v="0"/>
    <n v="0"/>
    <n v="154700.60999999999"/>
    <x v="1"/>
    <n v="18"/>
    <n v="1591"/>
    <n v="10"/>
    <n v="139"/>
    <n v="0.55555555555555558"/>
    <n v="28638"/>
    <x v="0"/>
    <x v="0"/>
    <s v="High Risk"/>
  </r>
  <r>
    <n v="15764195"/>
    <n v="519"/>
    <x v="1"/>
    <s v="Male"/>
    <x v="2"/>
    <n v="4"/>
    <n v="111900.14"/>
    <n v="1"/>
    <n v="1"/>
    <n v="1"/>
    <n v="97577.17"/>
    <x v="1"/>
    <n v="5"/>
    <n v="4523"/>
    <n v="7"/>
    <n v="156"/>
    <n v="1"/>
    <n v="22615"/>
    <x v="1"/>
    <x v="2"/>
    <s v="High Risk"/>
  </r>
  <r>
    <n v="15744919"/>
    <n v="734"/>
    <x v="1"/>
    <s v="Female"/>
    <x v="24"/>
    <n v="0"/>
    <n v="152760.24"/>
    <n v="1"/>
    <n v="1"/>
    <n v="1"/>
    <n v="48990.5"/>
    <x v="1"/>
    <n v="18"/>
    <n v="3298"/>
    <n v="3"/>
    <n v="87"/>
    <n v="0.16666666666666666"/>
    <n v="59364"/>
    <x v="0"/>
    <x v="0"/>
    <s v="High Risk"/>
  </r>
  <r>
    <n v="15671655"/>
    <n v="763"/>
    <x v="2"/>
    <s v="Male"/>
    <x v="8"/>
    <n v="7"/>
    <n v="143966.29999999999"/>
    <n v="2"/>
    <n v="1"/>
    <n v="1"/>
    <n v="140262.96"/>
    <x v="0"/>
    <n v="13"/>
    <n v="383"/>
    <n v="6"/>
    <n v="37"/>
    <n v="0.46153846153846156"/>
    <n v="4979"/>
    <x v="0"/>
    <x v="1"/>
    <s v="Medium Risk"/>
  </r>
  <r>
    <n v="15654901"/>
    <n v="733"/>
    <x v="0"/>
    <s v="Male"/>
    <x v="21"/>
    <n v="10"/>
    <n v="141556.96"/>
    <n v="1"/>
    <n v="1"/>
    <n v="0"/>
    <n v="130189.53"/>
    <x v="1"/>
    <n v="26"/>
    <n v="3466"/>
    <n v="9"/>
    <n v="69"/>
    <n v="0.34615384615384615"/>
    <n v="90116"/>
    <x v="1"/>
    <x v="3"/>
    <s v="High Risk"/>
  </r>
  <r>
    <n v="15649136"/>
    <n v="650"/>
    <x v="0"/>
    <s v="Female"/>
    <x v="3"/>
    <n v="6"/>
    <n v="0"/>
    <n v="2"/>
    <n v="1"/>
    <n v="1"/>
    <n v="16301.91"/>
    <x v="1"/>
    <n v="23"/>
    <n v="1640"/>
    <n v="3"/>
    <n v="147"/>
    <n v="0.13043478260869565"/>
    <n v="37720"/>
    <x v="0"/>
    <x v="1"/>
    <s v="High Risk"/>
  </r>
  <r>
    <n v="15775562"/>
    <n v="538"/>
    <x v="0"/>
    <s v="Female"/>
    <x v="19"/>
    <n v="5"/>
    <n v="0"/>
    <n v="2"/>
    <n v="1"/>
    <n v="0"/>
    <n v="126962.41"/>
    <x v="1"/>
    <n v="20"/>
    <n v="2406"/>
    <n v="5"/>
    <n v="79"/>
    <n v="0.25"/>
    <n v="48120"/>
    <x v="0"/>
    <x v="2"/>
    <s v="High Risk"/>
  </r>
  <r>
    <n v="15807481"/>
    <n v="577"/>
    <x v="0"/>
    <s v="Female"/>
    <x v="17"/>
    <n v="1"/>
    <n v="0"/>
    <n v="1"/>
    <n v="1"/>
    <n v="1"/>
    <n v="158750.53"/>
    <x v="1"/>
    <n v="21"/>
    <n v="2708"/>
    <n v="5"/>
    <n v="38"/>
    <n v="0.23809523809523808"/>
    <n v="56868"/>
    <x v="2"/>
    <x v="0"/>
    <s v="Medium Risk"/>
  </r>
  <r>
    <n v="15642885"/>
    <n v="792"/>
    <x v="0"/>
    <s v="Male"/>
    <x v="33"/>
    <n v="8"/>
    <n v="0"/>
    <n v="2"/>
    <n v="1"/>
    <n v="0"/>
    <n v="199644.2"/>
    <x v="1"/>
    <n v="29"/>
    <n v="4605"/>
    <n v="8"/>
    <n v="43"/>
    <n v="0.27586206896551724"/>
    <n v="133545"/>
    <x v="2"/>
    <x v="1"/>
    <s v="Medium Risk"/>
  </r>
  <r>
    <n v="15789109"/>
    <n v="686"/>
    <x v="0"/>
    <s v="Female"/>
    <x v="1"/>
    <n v="10"/>
    <n v="0"/>
    <n v="1"/>
    <n v="1"/>
    <n v="1"/>
    <n v="144272.71"/>
    <x v="0"/>
    <n v="4"/>
    <n v="2475"/>
    <n v="7"/>
    <n v="23"/>
    <n v="1"/>
    <n v="9900"/>
    <x v="2"/>
    <x v="3"/>
    <s v="Low Risk"/>
  </r>
  <r>
    <n v="15814004"/>
    <n v="589"/>
    <x v="0"/>
    <s v="Male"/>
    <x v="6"/>
    <n v="2"/>
    <n v="0"/>
    <n v="2"/>
    <n v="0"/>
    <n v="1"/>
    <n v="98320.27"/>
    <x v="1"/>
    <n v="2"/>
    <n v="3749"/>
    <n v="8"/>
    <n v="88"/>
    <n v="1"/>
    <n v="7498"/>
    <x v="0"/>
    <x v="0"/>
    <s v="High Risk"/>
  </r>
  <r>
    <n v="15673619"/>
    <n v="530"/>
    <x v="0"/>
    <s v="Male"/>
    <x v="11"/>
    <n v="9"/>
    <n v="162560.32000000001"/>
    <n v="1"/>
    <n v="1"/>
    <n v="0"/>
    <n v="64129.03"/>
    <x v="1"/>
    <n v="4"/>
    <n v="4190"/>
    <n v="5"/>
    <n v="134"/>
    <n v="1"/>
    <n v="16760"/>
    <x v="0"/>
    <x v="3"/>
    <s v="High Risk"/>
  </r>
  <r>
    <n v="15595135"/>
    <n v="778"/>
    <x v="2"/>
    <s v="Female"/>
    <x v="6"/>
    <n v="7"/>
    <n v="123229.46"/>
    <n v="1"/>
    <n v="1"/>
    <n v="0"/>
    <n v="181221.09"/>
    <x v="1"/>
    <n v="8"/>
    <n v="1939"/>
    <n v="6"/>
    <n v="154"/>
    <n v="0.75"/>
    <n v="15512"/>
    <x v="1"/>
    <x v="1"/>
    <s v="High Risk"/>
  </r>
  <r>
    <n v="15583681"/>
    <n v="616"/>
    <x v="1"/>
    <s v="Male"/>
    <x v="8"/>
    <n v="7"/>
    <n v="76665.710000000006"/>
    <n v="2"/>
    <n v="1"/>
    <n v="1"/>
    <n v="163809.07999999999"/>
    <x v="1"/>
    <n v="4"/>
    <n v="3754"/>
    <n v="4"/>
    <n v="79"/>
    <n v="1"/>
    <n v="15016"/>
    <x v="1"/>
    <x v="1"/>
    <s v="High Risk"/>
  </r>
  <r>
    <n v="15605000"/>
    <n v="550"/>
    <x v="0"/>
    <s v="Male"/>
    <x v="16"/>
    <n v="9"/>
    <n v="140278.99"/>
    <n v="3"/>
    <n v="1"/>
    <n v="1"/>
    <n v="171457.06"/>
    <x v="0"/>
    <n v="17"/>
    <n v="572"/>
    <n v="5"/>
    <n v="143"/>
    <n v="0.29411764705882354"/>
    <n v="9724"/>
    <x v="0"/>
    <x v="3"/>
    <s v="High Risk"/>
  </r>
  <r>
    <n v="15718071"/>
    <n v="655"/>
    <x v="0"/>
    <s v="Female"/>
    <x v="21"/>
    <n v="3"/>
    <n v="0"/>
    <n v="2"/>
    <n v="0"/>
    <n v="1"/>
    <n v="15801.02"/>
    <x v="1"/>
    <n v="6"/>
    <n v="3731"/>
    <n v="1"/>
    <n v="173"/>
    <n v="0.16666666666666666"/>
    <n v="22386"/>
    <x v="1"/>
    <x v="2"/>
    <s v="High Risk"/>
  </r>
  <r>
    <n v="15679760"/>
    <n v="721"/>
    <x v="0"/>
    <s v="Male"/>
    <x v="17"/>
    <n v="1"/>
    <n v="115764.32"/>
    <n v="2"/>
    <n v="0"/>
    <n v="0"/>
    <n v="102950.79"/>
    <x v="1"/>
    <n v="30"/>
    <n v="302"/>
    <n v="8"/>
    <n v="154"/>
    <n v="0.26666666666666666"/>
    <n v="9060"/>
    <x v="0"/>
    <x v="0"/>
    <s v="High Risk"/>
  </r>
  <r>
    <n v="15654574"/>
    <n v="499"/>
    <x v="2"/>
    <s v="Male"/>
    <x v="18"/>
    <n v="5"/>
    <n v="131142.53"/>
    <n v="2"/>
    <n v="1"/>
    <n v="0"/>
    <n v="174918.46"/>
    <x v="1"/>
    <n v="20"/>
    <n v="4092"/>
    <n v="8"/>
    <n v="17"/>
    <n v="0.4"/>
    <n v="81840"/>
    <x v="0"/>
    <x v="2"/>
    <s v="Low Risk"/>
  </r>
  <r>
    <n v="15577178"/>
    <n v="511"/>
    <x v="0"/>
    <s v="Male"/>
    <x v="13"/>
    <n v="5"/>
    <n v="68375.27"/>
    <n v="1"/>
    <n v="1"/>
    <n v="0"/>
    <n v="193160.25"/>
    <x v="0"/>
    <n v="11"/>
    <n v="2619"/>
    <n v="10"/>
    <n v="144"/>
    <n v="0.90909090909090906"/>
    <n v="28809"/>
    <x v="0"/>
    <x v="2"/>
    <s v="High Risk"/>
  </r>
  <r>
    <n v="15595324"/>
    <n v="579"/>
    <x v="2"/>
    <s v="Female"/>
    <x v="2"/>
    <n v="5"/>
    <n v="117833.3"/>
    <n v="3"/>
    <n v="0"/>
    <n v="0"/>
    <n v="5831"/>
    <x v="0"/>
    <n v="25"/>
    <n v="591"/>
    <n v="7"/>
    <n v="25"/>
    <n v="0.28000000000000003"/>
    <n v="14775"/>
    <x v="1"/>
    <x v="2"/>
    <s v="Low Risk"/>
  </r>
  <r>
    <n v="15756932"/>
    <n v="696"/>
    <x v="1"/>
    <s v="Female"/>
    <x v="18"/>
    <n v="7"/>
    <n v="0"/>
    <n v="2"/>
    <n v="1"/>
    <n v="1"/>
    <n v="82298.59"/>
    <x v="1"/>
    <n v="26"/>
    <n v="371"/>
    <n v="9"/>
    <n v="132"/>
    <n v="0.34615384615384615"/>
    <n v="9646"/>
    <x v="0"/>
    <x v="1"/>
    <s v="High Risk"/>
  </r>
  <r>
    <n v="15726358"/>
    <n v="681"/>
    <x v="0"/>
    <s v="Male"/>
    <x v="10"/>
    <n v="7"/>
    <n v="0"/>
    <n v="2"/>
    <n v="0"/>
    <n v="0"/>
    <n v="130686.59"/>
    <x v="1"/>
    <n v="3"/>
    <n v="1373"/>
    <n v="0"/>
    <n v="78"/>
    <n v="0"/>
    <n v="4119"/>
    <x v="0"/>
    <x v="1"/>
    <s v="High Risk"/>
  </r>
  <r>
    <n v="15595228"/>
    <n v="815"/>
    <x v="0"/>
    <s v="Male"/>
    <x v="13"/>
    <n v="7"/>
    <n v="0"/>
    <n v="1"/>
    <n v="0"/>
    <n v="1"/>
    <n v="52885.23"/>
    <x v="0"/>
    <n v="1"/>
    <n v="4423"/>
    <n v="1"/>
    <n v="87"/>
    <n v="1"/>
    <n v="4423"/>
    <x v="1"/>
    <x v="1"/>
    <s v="High Risk"/>
  </r>
  <r>
    <n v="15782530"/>
    <n v="681"/>
    <x v="1"/>
    <s v="Male"/>
    <x v="33"/>
    <n v="2"/>
    <n v="111093.01"/>
    <n v="1"/>
    <n v="1"/>
    <n v="0"/>
    <n v="68985.990000000005"/>
    <x v="1"/>
    <n v="6"/>
    <n v="2266"/>
    <n v="6"/>
    <n v="59"/>
    <n v="1"/>
    <n v="13596"/>
    <x v="1"/>
    <x v="0"/>
    <s v="Medium Risk"/>
  </r>
  <r>
    <n v="15592877"/>
    <n v="641"/>
    <x v="1"/>
    <s v="Male"/>
    <x v="0"/>
    <n v="9"/>
    <n v="132657.54999999999"/>
    <n v="1"/>
    <n v="1"/>
    <n v="0"/>
    <n v="35367.19"/>
    <x v="1"/>
    <n v="2"/>
    <n v="2211"/>
    <n v="10"/>
    <n v="164"/>
    <n v="1"/>
    <n v="4422"/>
    <x v="0"/>
    <x v="3"/>
    <s v="High Risk"/>
  </r>
  <r>
    <n v="15651983"/>
    <n v="591"/>
    <x v="0"/>
    <s v="Female"/>
    <x v="27"/>
    <n v="9"/>
    <n v="128882.49"/>
    <n v="1"/>
    <n v="1"/>
    <n v="1"/>
    <n v="196241.94"/>
    <x v="0"/>
    <n v="2"/>
    <n v="137"/>
    <n v="0"/>
    <n v="39"/>
    <n v="0"/>
    <n v="274"/>
    <x v="0"/>
    <x v="3"/>
    <s v="Medium Risk"/>
  </r>
  <r>
    <n v="15746737"/>
    <n v="565"/>
    <x v="2"/>
    <s v="Male"/>
    <x v="49"/>
    <n v="9"/>
    <n v="69129.59"/>
    <n v="1"/>
    <n v="1"/>
    <n v="1"/>
    <n v="170705.53"/>
    <x v="1"/>
    <n v="5"/>
    <n v="2613"/>
    <n v="7"/>
    <n v="130"/>
    <n v="1"/>
    <n v="13065"/>
    <x v="1"/>
    <x v="3"/>
    <s v="High Risk"/>
  </r>
  <r>
    <n v="15774179"/>
    <n v="487"/>
    <x v="0"/>
    <s v="Male"/>
    <x v="24"/>
    <n v="6"/>
    <n v="0"/>
    <n v="2"/>
    <n v="1"/>
    <n v="1"/>
    <n v="126477.41"/>
    <x v="1"/>
    <n v="18"/>
    <n v="2828"/>
    <n v="5"/>
    <n v="139"/>
    <n v="0.27777777777777779"/>
    <n v="50904"/>
    <x v="0"/>
    <x v="1"/>
    <s v="High Risk"/>
  </r>
  <r>
    <n v="15667265"/>
    <n v="729"/>
    <x v="0"/>
    <s v="Male"/>
    <x v="2"/>
    <n v="4"/>
    <n v="121404.64"/>
    <n v="1"/>
    <n v="1"/>
    <n v="1"/>
    <n v="159618.17000000001"/>
    <x v="1"/>
    <n v="4"/>
    <n v="2928"/>
    <n v="7"/>
    <n v="94"/>
    <n v="1"/>
    <n v="11712"/>
    <x v="0"/>
    <x v="2"/>
    <s v="High Risk"/>
  </r>
  <r>
    <n v="15655123"/>
    <n v="505"/>
    <x v="1"/>
    <s v="Female"/>
    <x v="13"/>
    <n v="9"/>
    <n v="131355.29999999999"/>
    <n v="3"/>
    <n v="1"/>
    <n v="0"/>
    <n v="195395.33"/>
    <x v="0"/>
    <n v="19"/>
    <n v="4220"/>
    <n v="3"/>
    <n v="153"/>
    <n v="0.15789473684210525"/>
    <n v="80180"/>
    <x v="0"/>
    <x v="3"/>
    <s v="High Risk"/>
  </r>
  <r>
    <n v="15595917"/>
    <n v="580"/>
    <x v="0"/>
    <s v="Female"/>
    <x v="12"/>
    <n v="1"/>
    <n v="102097.33"/>
    <n v="1"/>
    <n v="0"/>
    <n v="1"/>
    <n v="168285.85"/>
    <x v="1"/>
    <n v="10"/>
    <n v="1445"/>
    <n v="3"/>
    <n v="41"/>
    <n v="0.3"/>
    <n v="14450"/>
    <x v="0"/>
    <x v="0"/>
    <s v="Medium Risk"/>
  </r>
  <r>
    <n v="15668385"/>
    <n v="642"/>
    <x v="0"/>
    <s v="Male"/>
    <x v="20"/>
    <n v="1"/>
    <n v="154863.15"/>
    <n v="1"/>
    <n v="1"/>
    <n v="1"/>
    <n v="138052.51"/>
    <x v="1"/>
    <n v="12"/>
    <n v="2519"/>
    <n v="9"/>
    <n v="36"/>
    <n v="0.75"/>
    <n v="30228"/>
    <x v="0"/>
    <x v="0"/>
    <s v="Medium Risk"/>
  </r>
  <r>
    <n v="15709476"/>
    <n v="850"/>
    <x v="1"/>
    <s v="Female"/>
    <x v="1"/>
    <n v="3"/>
    <n v="99945.93"/>
    <n v="2"/>
    <n v="1"/>
    <n v="0"/>
    <n v="71179.31"/>
    <x v="1"/>
    <n v="6"/>
    <n v="3309"/>
    <n v="4"/>
    <n v="98"/>
    <n v="0.66666666666666663"/>
    <n v="19854"/>
    <x v="0"/>
    <x v="2"/>
    <s v="High Risk"/>
  </r>
  <r>
    <n v="15711218"/>
    <n v="616"/>
    <x v="2"/>
    <s v="Male"/>
    <x v="2"/>
    <n v="2"/>
    <n v="121704.32000000001"/>
    <n v="2"/>
    <n v="1"/>
    <n v="0"/>
    <n v="55556.3"/>
    <x v="1"/>
    <n v="15"/>
    <n v="4290"/>
    <n v="1"/>
    <n v="104"/>
    <n v="6.6666666666666666E-2"/>
    <n v="64350"/>
    <x v="0"/>
    <x v="0"/>
    <s v="High Risk"/>
  </r>
  <r>
    <n v="15798659"/>
    <n v="526"/>
    <x v="1"/>
    <s v="Female"/>
    <x v="3"/>
    <n v="3"/>
    <n v="0"/>
    <n v="2"/>
    <n v="1"/>
    <n v="0"/>
    <n v="31705.19"/>
    <x v="1"/>
    <n v="14"/>
    <n v="2329"/>
    <n v="2"/>
    <n v="10"/>
    <n v="0.14285714285714285"/>
    <n v="32606"/>
    <x v="0"/>
    <x v="2"/>
    <s v="Low Risk"/>
  </r>
  <r>
    <n v="15663939"/>
    <n v="523"/>
    <x v="2"/>
    <s v="Male"/>
    <x v="12"/>
    <n v="8"/>
    <n v="138782.76"/>
    <n v="1"/>
    <n v="1"/>
    <n v="1"/>
    <n v="186118.93"/>
    <x v="1"/>
    <n v="21"/>
    <n v="3575"/>
    <n v="2"/>
    <n v="5"/>
    <n v="9.5238095238095233E-2"/>
    <n v="75075"/>
    <x v="0"/>
    <x v="1"/>
    <s v="Low Risk"/>
  </r>
  <r>
    <n v="15694946"/>
    <n v="663"/>
    <x v="0"/>
    <s v="Male"/>
    <x v="12"/>
    <n v="9"/>
    <n v="0"/>
    <n v="2"/>
    <n v="1"/>
    <n v="1"/>
    <n v="195580.28"/>
    <x v="1"/>
    <n v="13"/>
    <n v="2292"/>
    <n v="2"/>
    <n v="141"/>
    <n v="0.15384615384615385"/>
    <n v="29796"/>
    <x v="2"/>
    <x v="3"/>
    <s v="High Risk"/>
  </r>
  <r>
    <n v="15631912"/>
    <n v="840"/>
    <x v="0"/>
    <s v="Male"/>
    <x v="33"/>
    <n v="8"/>
    <n v="136291.71"/>
    <n v="1"/>
    <n v="1"/>
    <n v="0"/>
    <n v="54113.38"/>
    <x v="1"/>
    <n v="7"/>
    <n v="599"/>
    <n v="6"/>
    <n v="12"/>
    <n v="0.8571428571428571"/>
    <n v="4193"/>
    <x v="1"/>
    <x v="1"/>
    <s v="Low Risk"/>
  </r>
  <r>
    <n v="15768816"/>
    <n v="570"/>
    <x v="2"/>
    <s v="Male"/>
    <x v="0"/>
    <n v="0"/>
    <n v="107856.57"/>
    <n v="2"/>
    <n v="1"/>
    <n v="0"/>
    <n v="127528.84"/>
    <x v="1"/>
    <n v="27"/>
    <n v="201"/>
    <n v="1"/>
    <n v="23"/>
    <n v="3.7037037037037035E-2"/>
    <n v="5427"/>
    <x v="1"/>
    <x v="0"/>
    <s v="Low Risk"/>
  </r>
  <r>
    <n v="15682268"/>
    <n v="676"/>
    <x v="2"/>
    <s v="Female"/>
    <x v="28"/>
    <n v="1"/>
    <n v="108348.66"/>
    <n v="1"/>
    <n v="0"/>
    <n v="0"/>
    <n v="60231.74"/>
    <x v="0"/>
    <n v="11"/>
    <n v="773"/>
    <n v="1"/>
    <n v="167"/>
    <n v="9.0909090909090912E-2"/>
    <n v="8503"/>
    <x v="2"/>
    <x v="0"/>
    <s v="High Risk"/>
  </r>
  <r>
    <n v="15684801"/>
    <n v="689"/>
    <x v="0"/>
    <s v="Male"/>
    <x v="40"/>
    <n v="1"/>
    <n v="93871.95"/>
    <n v="3"/>
    <n v="1"/>
    <n v="0"/>
    <n v="156878.42000000001"/>
    <x v="0"/>
    <n v="19"/>
    <n v="1752"/>
    <n v="4"/>
    <n v="143"/>
    <n v="0.21052631578947367"/>
    <n v="33288"/>
    <x v="1"/>
    <x v="0"/>
    <s v="High Risk"/>
  </r>
  <r>
    <n v="15636428"/>
    <n v="703"/>
    <x v="1"/>
    <s v="Female"/>
    <x v="13"/>
    <n v="1"/>
    <n v="0"/>
    <n v="1"/>
    <n v="1"/>
    <n v="0"/>
    <n v="182784.11"/>
    <x v="0"/>
    <n v="20"/>
    <n v="2934"/>
    <n v="8"/>
    <n v="163"/>
    <n v="0.4"/>
    <n v="58680"/>
    <x v="1"/>
    <x v="0"/>
    <s v="High Risk"/>
  </r>
  <r>
    <n v="15809823"/>
    <n v="491"/>
    <x v="2"/>
    <s v="Male"/>
    <x v="25"/>
    <n v="2"/>
    <n v="125860.2"/>
    <n v="1"/>
    <n v="0"/>
    <n v="0"/>
    <n v="129690.5"/>
    <x v="1"/>
    <n v="1"/>
    <n v="4476"/>
    <n v="2"/>
    <n v="178"/>
    <n v="1"/>
    <n v="4476"/>
    <x v="1"/>
    <x v="0"/>
    <s v="High Risk"/>
  </r>
  <r>
    <n v="15699284"/>
    <n v="584"/>
    <x v="0"/>
    <s v="Male"/>
    <x v="23"/>
    <n v="8"/>
    <n v="172713.44"/>
    <n v="1"/>
    <n v="1"/>
    <n v="0"/>
    <n v="113860.81"/>
    <x v="1"/>
    <n v="16"/>
    <n v="1550"/>
    <n v="0"/>
    <n v="15"/>
    <n v="0"/>
    <n v="24800"/>
    <x v="0"/>
    <x v="1"/>
    <s v="Low Risk"/>
  </r>
  <r>
    <n v="15786993"/>
    <n v="810"/>
    <x v="0"/>
    <s v="Female"/>
    <x v="21"/>
    <n v="5"/>
    <n v="0"/>
    <n v="2"/>
    <n v="0"/>
    <n v="1"/>
    <n v="184524.74"/>
    <x v="1"/>
    <n v="29"/>
    <n v="1981"/>
    <n v="8"/>
    <n v="75"/>
    <n v="0.27586206896551724"/>
    <n v="57449"/>
    <x v="2"/>
    <x v="2"/>
    <s v="High Risk"/>
  </r>
  <r>
    <n v="15709441"/>
    <n v="745"/>
    <x v="1"/>
    <s v="Female"/>
    <x v="49"/>
    <n v="8"/>
    <n v="0"/>
    <n v="1"/>
    <n v="1"/>
    <n v="1"/>
    <n v="36124.980000000003"/>
    <x v="1"/>
    <n v="15"/>
    <n v="4753"/>
    <n v="9"/>
    <n v="7"/>
    <n v="0.6"/>
    <n v="71295"/>
    <x v="1"/>
    <x v="1"/>
    <s v="Low Risk"/>
  </r>
  <r>
    <n v="15710257"/>
    <n v="625"/>
    <x v="0"/>
    <s v="Female"/>
    <x v="2"/>
    <n v="3"/>
    <n v="130786.92"/>
    <n v="1"/>
    <n v="0"/>
    <n v="1"/>
    <n v="121316.07"/>
    <x v="1"/>
    <n v="28"/>
    <n v="4397"/>
    <n v="0"/>
    <n v="38"/>
    <n v="0"/>
    <n v="123116"/>
    <x v="2"/>
    <x v="2"/>
    <s v="Medium Risk"/>
  </r>
  <r>
    <n v="15582492"/>
    <n v="535"/>
    <x v="0"/>
    <s v="Female"/>
    <x v="6"/>
    <n v="2"/>
    <n v="112367.34"/>
    <n v="1"/>
    <n v="1"/>
    <n v="0"/>
    <n v="185630.76"/>
    <x v="1"/>
    <n v="3"/>
    <n v="427"/>
    <n v="9"/>
    <n v="59"/>
    <n v="1"/>
    <n v="1281"/>
    <x v="1"/>
    <x v="0"/>
    <s v="Medium Risk"/>
  </r>
  <r>
    <n v="15575694"/>
    <n v="729"/>
    <x v="1"/>
    <s v="Female"/>
    <x v="13"/>
    <n v="7"/>
    <n v="91091.06"/>
    <n v="2"/>
    <n v="1"/>
    <n v="0"/>
    <n v="71133.119999999995"/>
    <x v="1"/>
    <n v="14"/>
    <n v="2155"/>
    <n v="10"/>
    <n v="148"/>
    <n v="0.7142857142857143"/>
    <n v="30170"/>
    <x v="0"/>
    <x v="1"/>
    <s v="High Risk"/>
  </r>
  <r>
    <n v="15756820"/>
    <n v="655"/>
    <x v="0"/>
    <s v="Female"/>
    <x v="28"/>
    <n v="7"/>
    <n v="106198.5"/>
    <n v="1"/>
    <n v="0"/>
    <n v="1"/>
    <n v="32020.42"/>
    <x v="1"/>
    <n v="12"/>
    <n v="884"/>
    <n v="4"/>
    <n v="149"/>
    <n v="0.33333333333333331"/>
    <n v="10608"/>
    <x v="0"/>
    <x v="1"/>
    <s v="High Risk"/>
  </r>
  <r>
    <n v="15766289"/>
    <n v="751"/>
    <x v="0"/>
    <s v="Male"/>
    <x v="40"/>
    <n v="5"/>
    <n v="142669.93"/>
    <n v="2"/>
    <n v="1"/>
    <n v="0"/>
    <n v="162760.95999999999"/>
    <x v="1"/>
    <n v="11"/>
    <n v="3173"/>
    <n v="6"/>
    <n v="119"/>
    <n v="0.54545454545454541"/>
    <n v="34903"/>
    <x v="0"/>
    <x v="2"/>
    <s v="High Risk"/>
  </r>
  <r>
    <n v="15593014"/>
    <n v="525"/>
    <x v="0"/>
    <s v="Male"/>
    <x v="19"/>
    <n v="1"/>
    <n v="112833.35"/>
    <n v="1"/>
    <n v="0"/>
    <n v="1"/>
    <n v="175178.56"/>
    <x v="1"/>
    <n v="27"/>
    <n v="621"/>
    <n v="3"/>
    <n v="171"/>
    <n v="0.1111111111111111"/>
    <n v="16767"/>
    <x v="0"/>
    <x v="0"/>
    <s v="High Risk"/>
  </r>
  <r>
    <n v="15584545"/>
    <n v="532"/>
    <x v="0"/>
    <s v="Female"/>
    <x v="20"/>
    <n v="5"/>
    <n v="0"/>
    <n v="2"/>
    <n v="0"/>
    <n v="1"/>
    <n v="177099.71"/>
    <x v="1"/>
    <n v="22"/>
    <n v="3026"/>
    <n v="8"/>
    <n v="171"/>
    <n v="0.36363636363636365"/>
    <n v="66572"/>
    <x v="1"/>
    <x v="2"/>
    <s v="High Risk"/>
  </r>
  <r>
    <n v="15675949"/>
    <n v="696"/>
    <x v="1"/>
    <s v="Female"/>
    <x v="3"/>
    <n v="4"/>
    <n v="0"/>
    <n v="2"/>
    <n v="1"/>
    <n v="1"/>
    <n v="66406.37"/>
    <x v="1"/>
    <n v="1"/>
    <n v="4073"/>
    <n v="1"/>
    <n v="13"/>
    <n v="1"/>
    <n v="4073"/>
    <x v="1"/>
    <x v="2"/>
    <s v="Low Risk"/>
  </r>
  <r>
    <n v="15672091"/>
    <n v="786"/>
    <x v="2"/>
    <s v="Female"/>
    <x v="15"/>
    <n v="2"/>
    <n v="104336.43"/>
    <n v="2"/>
    <n v="0"/>
    <n v="0"/>
    <n v="59559.81"/>
    <x v="1"/>
    <n v="23"/>
    <n v="329"/>
    <n v="6"/>
    <n v="91"/>
    <n v="0.2608695652173913"/>
    <n v="7567"/>
    <x v="0"/>
    <x v="0"/>
    <s v="High Risk"/>
  </r>
  <r>
    <n v="15801658"/>
    <n v="580"/>
    <x v="0"/>
    <s v="Male"/>
    <x v="30"/>
    <n v="6"/>
    <n v="104305.74"/>
    <n v="1"/>
    <n v="0"/>
    <n v="1"/>
    <n v="175750.21"/>
    <x v="1"/>
    <n v="27"/>
    <n v="2320"/>
    <n v="3"/>
    <n v="145"/>
    <n v="0.1111111111111111"/>
    <n v="62640"/>
    <x v="1"/>
    <x v="1"/>
    <s v="High Risk"/>
  </r>
  <r>
    <n v="15706185"/>
    <n v="596"/>
    <x v="2"/>
    <s v="Male"/>
    <x v="40"/>
    <n v="5"/>
    <n v="140187.1"/>
    <n v="2"/>
    <n v="1"/>
    <n v="1"/>
    <n v="174311.3"/>
    <x v="1"/>
    <n v="17"/>
    <n v="415"/>
    <n v="10"/>
    <n v="41"/>
    <n v="0.58823529411764708"/>
    <n v="7055"/>
    <x v="0"/>
    <x v="2"/>
    <s v="Medium Risk"/>
  </r>
  <r>
    <n v="15789863"/>
    <n v="683"/>
    <x v="0"/>
    <s v="Male"/>
    <x v="2"/>
    <n v="4"/>
    <n v="0"/>
    <n v="2"/>
    <n v="1"/>
    <n v="0"/>
    <n v="171716.81"/>
    <x v="1"/>
    <n v="14"/>
    <n v="4669"/>
    <n v="6"/>
    <n v="105"/>
    <n v="0.42857142857142855"/>
    <n v="65366"/>
    <x v="1"/>
    <x v="2"/>
    <s v="High Risk"/>
  </r>
  <r>
    <n v="15720943"/>
    <n v="747"/>
    <x v="0"/>
    <s v="Female"/>
    <x v="13"/>
    <n v="1"/>
    <n v="114959.12"/>
    <n v="1"/>
    <n v="1"/>
    <n v="0"/>
    <n v="189362.39"/>
    <x v="0"/>
    <n v="27"/>
    <n v="2658"/>
    <n v="9"/>
    <n v="158"/>
    <n v="0.33333333333333331"/>
    <n v="71766"/>
    <x v="0"/>
    <x v="0"/>
    <s v="High Risk"/>
  </r>
  <r>
    <n v="15697997"/>
    <n v="602"/>
    <x v="0"/>
    <s v="Male"/>
    <x v="19"/>
    <n v="5"/>
    <n v="164704.38"/>
    <n v="1"/>
    <n v="0"/>
    <n v="1"/>
    <n v="180716.1"/>
    <x v="0"/>
    <n v="8"/>
    <n v="4895"/>
    <n v="9"/>
    <n v="47"/>
    <n v="1"/>
    <n v="39160"/>
    <x v="1"/>
    <x v="2"/>
    <s v="Medium Risk"/>
  </r>
  <r>
    <n v="15665416"/>
    <n v="779"/>
    <x v="0"/>
    <s v="Male"/>
    <x v="46"/>
    <n v="10"/>
    <n v="119096.55"/>
    <n v="1"/>
    <n v="0"/>
    <n v="1"/>
    <n v="116977.89"/>
    <x v="1"/>
    <n v="26"/>
    <n v="4758"/>
    <n v="9"/>
    <n v="32"/>
    <n v="0.34615384615384615"/>
    <n v="123708"/>
    <x v="0"/>
    <x v="3"/>
    <s v="Medium Risk"/>
  </r>
  <r>
    <n v="15660200"/>
    <n v="551"/>
    <x v="0"/>
    <s v="Male"/>
    <x v="8"/>
    <n v="1"/>
    <n v="0"/>
    <n v="2"/>
    <n v="1"/>
    <n v="1"/>
    <n v="185105.44"/>
    <x v="1"/>
    <n v="18"/>
    <n v="153"/>
    <n v="4"/>
    <n v="133"/>
    <n v="0.22222222222222221"/>
    <n v="2754"/>
    <x v="0"/>
    <x v="0"/>
    <s v="High Risk"/>
  </r>
  <r>
    <n v="15619653"/>
    <n v="666"/>
    <x v="0"/>
    <s v="Male"/>
    <x v="40"/>
    <n v="2"/>
    <n v="0"/>
    <n v="1"/>
    <n v="1"/>
    <n v="0"/>
    <n v="35046.97"/>
    <x v="0"/>
    <n v="2"/>
    <n v="3291"/>
    <n v="5"/>
    <n v="142"/>
    <n v="1"/>
    <n v="6582"/>
    <x v="2"/>
    <x v="0"/>
    <s v="High Risk"/>
  </r>
  <r>
    <n v="15773447"/>
    <n v="526"/>
    <x v="1"/>
    <s v="Male"/>
    <x v="33"/>
    <n v="8"/>
    <n v="0"/>
    <n v="1"/>
    <n v="1"/>
    <n v="0"/>
    <n v="36251"/>
    <x v="1"/>
    <n v="12"/>
    <n v="4500"/>
    <n v="10"/>
    <n v="91"/>
    <n v="0.83333333333333337"/>
    <n v="54000"/>
    <x v="0"/>
    <x v="1"/>
    <s v="High Risk"/>
  </r>
  <r>
    <n v="15739160"/>
    <n v="849"/>
    <x v="0"/>
    <s v="Female"/>
    <x v="1"/>
    <n v="9"/>
    <n v="115465.28"/>
    <n v="1"/>
    <n v="1"/>
    <n v="0"/>
    <n v="103174.5"/>
    <x v="1"/>
    <n v="27"/>
    <n v="3557"/>
    <n v="4"/>
    <n v="163"/>
    <n v="0.14814814814814814"/>
    <n v="96039"/>
    <x v="0"/>
    <x v="3"/>
    <s v="High Risk"/>
  </r>
  <r>
    <n v="15689237"/>
    <n v="471"/>
    <x v="0"/>
    <s v="Female"/>
    <x v="7"/>
    <n v="4"/>
    <n v="0"/>
    <n v="2"/>
    <n v="1"/>
    <n v="0"/>
    <n v="122642.09"/>
    <x v="1"/>
    <n v="3"/>
    <n v="3875"/>
    <n v="9"/>
    <n v="40"/>
    <n v="1"/>
    <n v="11625"/>
    <x v="0"/>
    <x v="2"/>
    <s v="Medium Risk"/>
  </r>
  <r>
    <n v="15679297"/>
    <n v="628"/>
    <x v="1"/>
    <s v="Male"/>
    <x v="3"/>
    <n v="3"/>
    <n v="184926.61"/>
    <n v="1"/>
    <n v="1"/>
    <n v="0"/>
    <n v="122937.57"/>
    <x v="1"/>
    <n v="24"/>
    <n v="141"/>
    <n v="2"/>
    <n v="20"/>
    <n v="8.3333333333333329E-2"/>
    <n v="3384"/>
    <x v="2"/>
    <x v="2"/>
    <s v="Low Risk"/>
  </r>
  <r>
    <n v="15591433"/>
    <n v="674"/>
    <x v="2"/>
    <s v="Male"/>
    <x v="3"/>
    <n v="8"/>
    <n v="85957.88"/>
    <n v="2"/>
    <n v="1"/>
    <n v="0"/>
    <n v="8757.39"/>
    <x v="1"/>
    <n v="16"/>
    <n v="4460"/>
    <n v="4"/>
    <n v="159"/>
    <n v="0.25"/>
    <n v="71360"/>
    <x v="2"/>
    <x v="1"/>
    <s v="High Risk"/>
  </r>
  <r>
    <n v="15642725"/>
    <n v="797"/>
    <x v="0"/>
    <s v="Male"/>
    <x v="15"/>
    <n v="10"/>
    <n v="114084.6"/>
    <n v="1"/>
    <n v="0"/>
    <n v="1"/>
    <n v="125782.29"/>
    <x v="1"/>
    <n v="18"/>
    <n v="3545"/>
    <n v="7"/>
    <n v="46"/>
    <n v="0.3888888888888889"/>
    <n v="63810"/>
    <x v="2"/>
    <x v="3"/>
    <s v="Medium Risk"/>
  </r>
  <r>
    <n v="15701962"/>
    <n v="590"/>
    <x v="1"/>
    <s v="Female"/>
    <x v="6"/>
    <n v="2"/>
    <n v="166930.76"/>
    <n v="2"/>
    <n v="1"/>
    <n v="0"/>
    <n v="122487.73"/>
    <x v="1"/>
    <n v="4"/>
    <n v="4311"/>
    <n v="8"/>
    <n v="111"/>
    <n v="1"/>
    <n v="17244"/>
    <x v="0"/>
    <x v="0"/>
    <s v="High Risk"/>
  </r>
  <r>
    <n v="15811613"/>
    <n v="588"/>
    <x v="0"/>
    <s v="Female"/>
    <x v="7"/>
    <n v="8"/>
    <n v="0"/>
    <n v="1"/>
    <n v="1"/>
    <n v="0"/>
    <n v="20066.38"/>
    <x v="1"/>
    <n v="14"/>
    <n v="969"/>
    <n v="10"/>
    <n v="1"/>
    <n v="0.7142857142857143"/>
    <n v="13566"/>
    <x v="0"/>
    <x v="1"/>
    <s v="Low Risk"/>
  </r>
  <r>
    <n v="15741049"/>
    <n v="577"/>
    <x v="0"/>
    <s v="Male"/>
    <x v="6"/>
    <n v="7"/>
    <n v="0"/>
    <n v="2"/>
    <n v="1"/>
    <n v="1"/>
    <n v="55473.15"/>
    <x v="1"/>
    <n v="24"/>
    <n v="2241"/>
    <n v="3"/>
    <n v="166"/>
    <n v="0.125"/>
    <n v="53784"/>
    <x v="2"/>
    <x v="1"/>
    <s v="High Risk"/>
  </r>
  <r>
    <n v="15724423"/>
    <n v="571"/>
    <x v="0"/>
    <s v="Female"/>
    <x v="16"/>
    <n v="6"/>
    <n v="107193.82"/>
    <n v="2"/>
    <n v="0"/>
    <n v="0"/>
    <n v="38962.94"/>
    <x v="1"/>
    <n v="9"/>
    <n v="3067"/>
    <n v="5"/>
    <n v="71"/>
    <n v="0.55555555555555558"/>
    <n v="27603"/>
    <x v="0"/>
    <x v="1"/>
    <s v="High Risk"/>
  </r>
  <r>
    <n v="15574305"/>
    <n v="680"/>
    <x v="0"/>
    <s v="Male"/>
    <x v="18"/>
    <n v="3"/>
    <n v="116275.12"/>
    <n v="1"/>
    <n v="1"/>
    <n v="1"/>
    <n v="63795.8"/>
    <x v="1"/>
    <n v="11"/>
    <n v="4054"/>
    <n v="4"/>
    <n v="60"/>
    <n v="0.36363636363636365"/>
    <n v="44594"/>
    <x v="0"/>
    <x v="2"/>
    <s v="Medium Risk"/>
  </r>
  <r>
    <n v="15678168"/>
    <n v="648"/>
    <x v="1"/>
    <s v="Female"/>
    <x v="7"/>
    <n v="7"/>
    <n v="0"/>
    <n v="2"/>
    <n v="1"/>
    <n v="1"/>
    <n v="163060.43"/>
    <x v="1"/>
    <n v="17"/>
    <n v="4956"/>
    <n v="7"/>
    <n v="104"/>
    <n v="0.41176470588235292"/>
    <n v="84252"/>
    <x v="0"/>
    <x v="1"/>
    <s v="High Risk"/>
  </r>
  <r>
    <n v="15697020"/>
    <n v="618"/>
    <x v="0"/>
    <s v="Male"/>
    <x v="2"/>
    <n v="2"/>
    <n v="91068.56"/>
    <n v="1"/>
    <n v="1"/>
    <n v="0"/>
    <n v="26578.69"/>
    <x v="1"/>
    <n v="5"/>
    <n v="501"/>
    <n v="10"/>
    <n v="10"/>
    <n v="1"/>
    <n v="2505"/>
    <x v="0"/>
    <x v="0"/>
    <s v="Low Risk"/>
  </r>
  <r>
    <n v="15610801"/>
    <n v="648"/>
    <x v="2"/>
    <s v="Male"/>
    <x v="1"/>
    <n v="5"/>
    <n v="123049.21"/>
    <n v="1"/>
    <n v="0"/>
    <n v="1"/>
    <n v="5066.76"/>
    <x v="1"/>
    <n v="11"/>
    <n v="2733"/>
    <n v="7"/>
    <n v="6"/>
    <n v="0.63636363636363635"/>
    <n v="30063"/>
    <x v="0"/>
    <x v="2"/>
    <s v="Low Risk"/>
  </r>
  <r>
    <n v="15745232"/>
    <n v="759"/>
    <x v="0"/>
    <s v="Female"/>
    <x v="2"/>
    <n v="6"/>
    <n v="0"/>
    <n v="2"/>
    <n v="1"/>
    <n v="1"/>
    <n v="140497.67000000001"/>
    <x v="1"/>
    <n v="1"/>
    <n v="1077"/>
    <n v="9"/>
    <n v="64"/>
    <n v="1"/>
    <n v="1077"/>
    <x v="1"/>
    <x v="1"/>
    <s v="High Risk"/>
  </r>
  <r>
    <n v="15722758"/>
    <n v="585"/>
    <x v="0"/>
    <s v="Male"/>
    <x v="20"/>
    <n v="7"/>
    <n v="0"/>
    <n v="2"/>
    <n v="0"/>
    <n v="0"/>
    <n v="146156.98000000001"/>
    <x v="1"/>
    <n v="19"/>
    <n v="4098"/>
    <n v="6"/>
    <n v="157"/>
    <n v="0.31578947368421051"/>
    <n v="77862"/>
    <x v="0"/>
    <x v="1"/>
    <s v="High Risk"/>
  </r>
  <r>
    <n v="15792102"/>
    <n v="774"/>
    <x v="0"/>
    <s v="Female"/>
    <x v="0"/>
    <n v="3"/>
    <n v="137781.65"/>
    <n v="1"/>
    <n v="0"/>
    <n v="0"/>
    <n v="199316.19"/>
    <x v="1"/>
    <n v="6"/>
    <n v="4665"/>
    <n v="7"/>
    <n v="106"/>
    <n v="1"/>
    <n v="27990"/>
    <x v="2"/>
    <x v="2"/>
    <s v="High Risk"/>
  </r>
  <r>
    <n v="15675185"/>
    <n v="697"/>
    <x v="2"/>
    <s v="Female"/>
    <x v="36"/>
    <n v="2"/>
    <n v="108128.96000000001"/>
    <n v="2"/>
    <n v="1"/>
    <n v="1"/>
    <n v="103944.37"/>
    <x v="1"/>
    <n v="9"/>
    <n v="545"/>
    <n v="6"/>
    <n v="48"/>
    <n v="0.66666666666666663"/>
    <n v="4905"/>
    <x v="2"/>
    <x v="0"/>
    <s v="Medium Risk"/>
  </r>
  <r>
    <n v="15801247"/>
    <n v="605"/>
    <x v="1"/>
    <s v="Male"/>
    <x v="2"/>
    <n v="10"/>
    <n v="105317.73"/>
    <n v="2"/>
    <n v="1"/>
    <n v="0"/>
    <n v="138021.35999999999"/>
    <x v="1"/>
    <n v="4"/>
    <n v="1404"/>
    <n v="3"/>
    <n v="53"/>
    <n v="0.75"/>
    <n v="5616"/>
    <x v="1"/>
    <x v="3"/>
    <s v="Medium Risk"/>
  </r>
  <r>
    <n v="15725660"/>
    <n v="676"/>
    <x v="0"/>
    <s v="Male"/>
    <x v="43"/>
    <n v="1"/>
    <n v="80569.73"/>
    <n v="1"/>
    <n v="0"/>
    <n v="0"/>
    <n v="68621.98"/>
    <x v="1"/>
    <n v="3"/>
    <n v="875"/>
    <n v="9"/>
    <n v="58"/>
    <n v="1"/>
    <n v="2625"/>
    <x v="1"/>
    <x v="0"/>
    <s v="Medium Risk"/>
  </r>
  <r>
    <n v="15638963"/>
    <n v="678"/>
    <x v="0"/>
    <s v="Female"/>
    <x v="32"/>
    <n v="4"/>
    <n v="174852.89"/>
    <n v="1"/>
    <n v="1"/>
    <n v="1"/>
    <n v="28149.06"/>
    <x v="1"/>
    <n v="28"/>
    <n v="379"/>
    <n v="7"/>
    <n v="55"/>
    <n v="0.25"/>
    <n v="10612"/>
    <x v="0"/>
    <x v="2"/>
    <s v="Medium Risk"/>
  </r>
  <r>
    <n v="15800061"/>
    <n v="495"/>
    <x v="1"/>
    <s v="Female"/>
    <x v="13"/>
    <n v="3"/>
    <n v="89158.94"/>
    <n v="3"/>
    <n v="1"/>
    <n v="0"/>
    <n v="135169.76"/>
    <x v="0"/>
    <n v="13"/>
    <n v="2086"/>
    <n v="7"/>
    <n v="110"/>
    <n v="0.53846153846153844"/>
    <n v="27118"/>
    <x v="1"/>
    <x v="2"/>
    <s v="High Risk"/>
  </r>
  <r>
    <n v="15578006"/>
    <n v="787"/>
    <x v="0"/>
    <s v="Female"/>
    <x v="64"/>
    <n v="10"/>
    <n v="0"/>
    <n v="2"/>
    <n v="1"/>
    <n v="1"/>
    <n v="116537.96"/>
    <x v="1"/>
    <n v="21"/>
    <n v="4341"/>
    <n v="3"/>
    <n v="50"/>
    <n v="0.14285714285714285"/>
    <n v="91161"/>
    <x v="0"/>
    <x v="3"/>
    <s v="Medium Risk"/>
  </r>
  <r>
    <n v="15668504"/>
    <n v="770"/>
    <x v="0"/>
    <s v="Male"/>
    <x v="18"/>
    <n v="2"/>
    <n v="89800.14"/>
    <n v="1"/>
    <n v="1"/>
    <n v="1"/>
    <n v="105922.69"/>
    <x v="1"/>
    <n v="9"/>
    <n v="3004"/>
    <n v="10"/>
    <n v="24"/>
    <n v="1"/>
    <n v="27036"/>
    <x v="2"/>
    <x v="0"/>
    <s v="Low Risk"/>
  </r>
  <r>
    <n v="15687491"/>
    <n v="817"/>
    <x v="2"/>
    <s v="Male"/>
    <x v="13"/>
    <n v="9"/>
    <n v="101207.75"/>
    <n v="1"/>
    <n v="0"/>
    <n v="0"/>
    <n v="88211.12"/>
    <x v="0"/>
    <n v="29"/>
    <n v="1357"/>
    <n v="10"/>
    <n v="160"/>
    <n v="0.34482758620689657"/>
    <n v="39353"/>
    <x v="1"/>
    <x v="3"/>
    <s v="High Risk"/>
  </r>
  <r>
    <n v="15610403"/>
    <n v="659"/>
    <x v="0"/>
    <s v="Male"/>
    <x v="3"/>
    <n v="1"/>
    <n v="106086.42"/>
    <n v="2"/>
    <n v="1"/>
    <n v="0"/>
    <n v="26900.63"/>
    <x v="1"/>
    <n v="11"/>
    <n v="4846"/>
    <n v="10"/>
    <n v="142"/>
    <n v="0.90909090909090906"/>
    <n v="53306"/>
    <x v="2"/>
    <x v="0"/>
    <s v="High Risk"/>
  </r>
  <r>
    <n v="15741094"/>
    <n v="693"/>
    <x v="0"/>
    <s v="Male"/>
    <x v="29"/>
    <n v="1"/>
    <n v="0"/>
    <n v="2"/>
    <n v="1"/>
    <n v="1"/>
    <n v="3494.02"/>
    <x v="1"/>
    <n v="2"/>
    <n v="2227"/>
    <n v="3"/>
    <n v="26"/>
    <n v="1"/>
    <n v="4454"/>
    <x v="0"/>
    <x v="0"/>
    <s v="Low Risk"/>
  </r>
  <r>
    <n v="15807909"/>
    <n v="744"/>
    <x v="0"/>
    <s v="Male"/>
    <x v="40"/>
    <n v="9"/>
    <n v="0"/>
    <n v="2"/>
    <n v="1"/>
    <n v="0"/>
    <n v="113163.17"/>
    <x v="1"/>
    <n v="2"/>
    <n v="4286"/>
    <n v="6"/>
    <n v="117"/>
    <n v="1"/>
    <n v="8572"/>
    <x v="0"/>
    <x v="3"/>
    <s v="High Risk"/>
  </r>
  <r>
    <n v="15666141"/>
    <n v="829"/>
    <x v="1"/>
    <s v="Female"/>
    <x v="28"/>
    <n v="8"/>
    <n v="101440.36"/>
    <n v="2"/>
    <n v="1"/>
    <n v="1"/>
    <n v="19324.5"/>
    <x v="1"/>
    <n v="28"/>
    <n v="4663"/>
    <n v="8"/>
    <n v="90"/>
    <n v="0.2857142857142857"/>
    <n v="130564"/>
    <x v="2"/>
    <x v="1"/>
    <s v="High Risk"/>
  </r>
  <r>
    <n v="15617134"/>
    <n v="716"/>
    <x v="0"/>
    <s v="Male"/>
    <x v="16"/>
    <n v="4"/>
    <n v="0"/>
    <n v="2"/>
    <n v="1"/>
    <n v="0"/>
    <n v="189678.7"/>
    <x v="1"/>
    <n v="1"/>
    <n v="3810"/>
    <n v="4"/>
    <n v="158"/>
    <n v="1"/>
    <n v="3810"/>
    <x v="0"/>
    <x v="2"/>
    <s v="High Risk"/>
  </r>
  <r>
    <n v="15783029"/>
    <n v="671"/>
    <x v="0"/>
    <s v="Male"/>
    <x v="10"/>
    <n v="7"/>
    <n v="106603.74"/>
    <n v="2"/>
    <n v="1"/>
    <n v="1"/>
    <n v="26387.71"/>
    <x v="1"/>
    <n v="1"/>
    <n v="456"/>
    <n v="7"/>
    <n v="62"/>
    <n v="1"/>
    <n v="456"/>
    <x v="2"/>
    <x v="1"/>
    <s v="High Risk"/>
  </r>
  <r>
    <n v="15622833"/>
    <n v="835"/>
    <x v="2"/>
    <s v="Female"/>
    <x v="6"/>
    <n v="10"/>
    <n v="130420.2"/>
    <n v="2"/>
    <n v="0"/>
    <n v="0"/>
    <n v="106276.55"/>
    <x v="1"/>
    <n v="4"/>
    <n v="1752"/>
    <n v="9"/>
    <n v="18"/>
    <n v="1"/>
    <n v="7008"/>
    <x v="2"/>
    <x v="3"/>
    <s v="Low Risk"/>
  </r>
  <r>
    <n v="15746422"/>
    <n v="636"/>
    <x v="0"/>
    <s v="Female"/>
    <x v="16"/>
    <n v="1"/>
    <n v="0"/>
    <n v="1"/>
    <n v="1"/>
    <n v="0"/>
    <n v="45015.38"/>
    <x v="1"/>
    <n v="5"/>
    <n v="449"/>
    <n v="7"/>
    <n v="128"/>
    <n v="1"/>
    <n v="2245"/>
    <x v="0"/>
    <x v="0"/>
    <s v="High Risk"/>
  </r>
  <r>
    <n v="15750839"/>
    <n v="649"/>
    <x v="1"/>
    <s v="Male"/>
    <x v="6"/>
    <n v="2"/>
    <n v="45022.23"/>
    <n v="1"/>
    <n v="1"/>
    <n v="1"/>
    <n v="173495.77"/>
    <x v="1"/>
    <n v="20"/>
    <n v="2202"/>
    <n v="1"/>
    <n v="163"/>
    <n v="0.05"/>
    <n v="44040"/>
    <x v="1"/>
    <x v="0"/>
    <s v="High Risk"/>
  </r>
  <r>
    <n v="15749130"/>
    <n v="621"/>
    <x v="2"/>
    <s v="Male"/>
    <x v="7"/>
    <n v="1"/>
    <n v="74298.429999999993"/>
    <n v="1"/>
    <n v="1"/>
    <n v="1"/>
    <n v="52581.96"/>
    <x v="1"/>
    <n v="2"/>
    <n v="4521"/>
    <n v="1"/>
    <n v="161"/>
    <n v="0.5"/>
    <n v="9042"/>
    <x v="0"/>
    <x v="0"/>
    <s v="High Risk"/>
  </r>
  <r>
    <n v="15779862"/>
    <n v="658"/>
    <x v="2"/>
    <s v="Female"/>
    <x v="8"/>
    <n v="3"/>
    <n v="133003.03"/>
    <n v="1"/>
    <n v="0"/>
    <n v="1"/>
    <n v="146339.26999999999"/>
    <x v="0"/>
    <n v="1"/>
    <n v="3709"/>
    <n v="4"/>
    <n v="78"/>
    <n v="1"/>
    <n v="3709"/>
    <x v="0"/>
    <x v="2"/>
    <s v="High Risk"/>
  </r>
  <r>
    <n v="15767871"/>
    <n v="784"/>
    <x v="1"/>
    <s v="Male"/>
    <x v="36"/>
    <n v="7"/>
    <n v="0"/>
    <n v="2"/>
    <n v="1"/>
    <n v="1"/>
    <n v="182609.97"/>
    <x v="1"/>
    <n v="11"/>
    <n v="3686"/>
    <n v="1"/>
    <n v="6"/>
    <n v="9.0909090909090912E-2"/>
    <n v="40546"/>
    <x v="0"/>
    <x v="1"/>
    <s v="Low Risk"/>
  </r>
  <r>
    <n v="15679651"/>
    <n v="783"/>
    <x v="1"/>
    <s v="Female"/>
    <x v="24"/>
    <n v="1"/>
    <n v="136689.66"/>
    <n v="1"/>
    <n v="1"/>
    <n v="0"/>
    <n v="197890.65"/>
    <x v="1"/>
    <n v="10"/>
    <n v="3958"/>
    <n v="6"/>
    <n v="83"/>
    <n v="0.6"/>
    <n v="39580"/>
    <x v="1"/>
    <x v="0"/>
    <s v="High Risk"/>
  </r>
  <r>
    <n v="15576219"/>
    <n v="615"/>
    <x v="0"/>
    <s v="Male"/>
    <x v="15"/>
    <n v="4"/>
    <n v="0"/>
    <n v="2"/>
    <n v="1"/>
    <n v="1"/>
    <n v="6225.63"/>
    <x v="1"/>
    <n v="27"/>
    <n v="3569"/>
    <n v="6"/>
    <n v="49"/>
    <n v="0.22222222222222221"/>
    <n v="96363"/>
    <x v="0"/>
    <x v="2"/>
    <s v="Medium Risk"/>
  </r>
  <r>
    <n v="15699247"/>
    <n v="791"/>
    <x v="0"/>
    <s v="Female"/>
    <x v="4"/>
    <n v="5"/>
    <n v="0"/>
    <n v="2"/>
    <n v="1"/>
    <n v="1"/>
    <n v="123977.86"/>
    <x v="0"/>
    <n v="2"/>
    <n v="4970"/>
    <n v="6"/>
    <n v="173"/>
    <n v="1"/>
    <n v="9940"/>
    <x v="0"/>
    <x v="2"/>
    <s v="High Risk"/>
  </r>
  <r>
    <n v="15619087"/>
    <n v="762"/>
    <x v="0"/>
    <s v="Male"/>
    <x v="47"/>
    <n v="1"/>
    <n v="102520.37"/>
    <n v="1"/>
    <n v="1"/>
    <n v="1"/>
    <n v="170195.4"/>
    <x v="1"/>
    <n v="6"/>
    <n v="3998"/>
    <n v="3"/>
    <n v="171"/>
    <n v="0.5"/>
    <n v="23988"/>
    <x v="1"/>
    <x v="0"/>
    <s v="High Risk"/>
  </r>
  <r>
    <n v="15605327"/>
    <n v="607"/>
    <x v="0"/>
    <s v="Male"/>
    <x v="12"/>
    <n v="2"/>
    <n v="0"/>
    <n v="2"/>
    <n v="1"/>
    <n v="1"/>
    <n v="114190.3"/>
    <x v="1"/>
    <n v="7"/>
    <n v="1718"/>
    <n v="5"/>
    <n v="83"/>
    <n v="0.7142857142857143"/>
    <n v="12026"/>
    <x v="0"/>
    <x v="0"/>
    <s v="High Risk"/>
  </r>
  <r>
    <n v="15610140"/>
    <n v="601"/>
    <x v="0"/>
    <s v="Female"/>
    <x v="10"/>
    <n v="5"/>
    <n v="0"/>
    <n v="2"/>
    <n v="1"/>
    <n v="0"/>
    <n v="27022.57"/>
    <x v="1"/>
    <n v="22"/>
    <n v="3109"/>
    <n v="0"/>
    <n v="3"/>
    <n v="0"/>
    <n v="68398"/>
    <x v="1"/>
    <x v="2"/>
    <s v="Low Risk"/>
  </r>
  <r>
    <n v="15791174"/>
    <n v="540"/>
    <x v="1"/>
    <s v="Male"/>
    <x v="44"/>
    <n v="1"/>
    <n v="88382.01"/>
    <n v="1"/>
    <n v="0"/>
    <n v="1"/>
    <n v="59457"/>
    <x v="1"/>
    <n v="8"/>
    <n v="4613"/>
    <n v="10"/>
    <n v="177"/>
    <n v="1"/>
    <n v="36904"/>
    <x v="0"/>
    <x v="0"/>
    <s v="High Risk"/>
  </r>
  <r>
    <n v="15602373"/>
    <n v="812"/>
    <x v="0"/>
    <s v="Male"/>
    <x v="4"/>
    <n v="4"/>
    <n v="115049.15"/>
    <n v="2"/>
    <n v="1"/>
    <n v="0"/>
    <n v="165038.41"/>
    <x v="1"/>
    <n v="30"/>
    <n v="2884"/>
    <n v="10"/>
    <n v="100"/>
    <n v="0.33333333333333331"/>
    <n v="86520"/>
    <x v="1"/>
    <x v="2"/>
    <s v="High Risk"/>
  </r>
  <r>
    <n v="15762605"/>
    <n v="685"/>
    <x v="0"/>
    <s v="Male"/>
    <x v="14"/>
    <n v="1"/>
    <n v="104796.54"/>
    <n v="1"/>
    <n v="1"/>
    <n v="1"/>
    <n v="154181.41"/>
    <x v="1"/>
    <n v="13"/>
    <n v="3079"/>
    <n v="6"/>
    <n v="3"/>
    <n v="0.46153846153846156"/>
    <n v="40027"/>
    <x v="0"/>
    <x v="0"/>
    <s v="Low Risk"/>
  </r>
  <r>
    <n v="15598840"/>
    <n v="680"/>
    <x v="0"/>
    <s v="Male"/>
    <x v="19"/>
    <n v="1"/>
    <n v="123082.08"/>
    <n v="1"/>
    <n v="1"/>
    <n v="0"/>
    <n v="134960.98000000001"/>
    <x v="1"/>
    <n v="3"/>
    <n v="3034"/>
    <n v="4"/>
    <n v="27"/>
    <n v="1"/>
    <n v="9102"/>
    <x v="0"/>
    <x v="0"/>
    <s v="Low Risk"/>
  </r>
  <r>
    <n v="15744279"/>
    <n v="680"/>
    <x v="1"/>
    <s v="Female"/>
    <x v="14"/>
    <n v="8"/>
    <n v="0"/>
    <n v="2"/>
    <n v="1"/>
    <n v="1"/>
    <n v="65708.5"/>
    <x v="1"/>
    <n v="17"/>
    <n v="1992"/>
    <n v="9"/>
    <n v="123"/>
    <n v="0.52941176470588236"/>
    <n v="33864"/>
    <x v="0"/>
    <x v="1"/>
    <s v="High Risk"/>
  </r>
  <r>
    <n v="15670619"/>
    <n v="631"/>
    <x v="0"/>
    <s v="Female"/>
    <x v="19"/>
    <n v="8"/>
    <n v="0"/>
    <n v="2"/>
    <n v="0"/>
    <n v="0"/>
    <n v="117374.22"/>
    <x v="1"/>
    <n v="9"/>
    <n v="4115"/>
    <n v="2"/>
    <n v="136"/>
    <n v="0.22222222222222221"/>
    <n v="37035"/>
    <x v="0"/>
    <x v="1"/>
    <s v="High Risk"/>
  </r>
  <r>
    <n v="15599533"/>
    <n v="569"/>
    <x v="0"/>
    <s v="Female"/>
    <x v="3"/>
    <n v="7"/>
    <n v="0"/>
    <n v="2"/>
    <n v="1"/>
    <n v="1"/>
    <n v="77703.19"/>
    <x v="1"/>
    <n v="6"/>
    <n v="1427"/>
    <n v="3"/>
    <n v="149"/>
    <n v="0.5"/>
    <n v="8562"/>
    <x v="0"/>
    <x v="1"/>
    <s v="High Risk"/>
  </r>
  <r>
    <n v="15757837"/>
    <n v="584"/>
    <x v="2"/>
    <s v="Male"/>
    <x v="19"/>
    <n v="3"/>
    <n v="88311.48"/>
    <n v="2"/>
    <n v="1"/>
    <n v="1"/>
    <n v="177651.38"/>
    <x v="1"/>
    <n v="9"/>
    <n v="2408"/>
    <n v="7"/>
    <n v="27"/>
    <n v="0.77777777777777779"/>
    <n v="21672"/>
    <x v="0"/>
    <x v="2"/>
    <s v="Low Risk"/>
  </r>
  <r>
    <n v="15697574"/>
    <n v="582"/>
    <x v="0"/>
    <s v="Female"/>
    <x v="20"/>
    <n v="9"/>
    <n v="0"/>
    <n v="3"/>
    <n v="1"/>
    <n v="1"/>
    <n v="60954.45"/>
    <x v="1"/>
    <n v="10"/>
    <n v="891"/>
    <n v="5"/>
    <n v="167"/>
    <n v="0.5"/>
    <n v="8910"/>
    <x v="0"/>
    <x v="3"/>
    <s v="High Risk"/>
  </r>
  <r>
    <n v="15578738"/>
    <n v="609"/>
    <x v="0"/>
    <s v="Male"/>
    <x v="15"/>
    <n v="7"/>
    <n v="71872.19"/>
    <n v="1"/>
    <n v="1"/>
    <n v="1"/>
    <n v="151924.9"/>
    <x v="1"/>
    <n v="22"/>
    <n v="606"/>
    <n v="5"/>
    <n v="162"/>
    <n v="0.22727272727272727"/>
    <n v="13332"/>
    <x v="2"/>
    <x v="1"/>
    <s v="High Risk"/>
  </r>
  <r>
    <n v="15762228"/>
    <n v="506"/>
    <x v="1"/>
    <s v="Male"/>
    <x v="12"/>
    <n v="6"/>
    <n v="110046.93"/>
    <n v="2"/>
    <n v="1"/>
    <n v="0"/>
    <n v="26318.73"/>
    <x v="1"/>
    <n v="7"/>
    <n v="473"/>
    <n v="6"/>
    <n v="117"/>
    <n v="0.8571428571428571"/>
    <n v="3311"/>
    <x v="0"/>
    <x v="1"/>
    <s v="High Risk"/>
  </r>
  <r>
    <n v="15614827"/>
    <n v="503"/>
    <x v="0"/>
    <s v="Male"/>
    <x v="0"/>
    <n v="8"/>
    <n v="104430.08"/>
    <n v="1"/>
    <n v="1"/>
    <n v="1"/>
    <n v="147557.71"/>
    <x v="1"/>
    <n v="23"/>
    <n v="1897"/>
    <n v="3"/>
    <n v="90"/>
    <n v="0.13043478260869565"/>
    <n v="43631"/>
    <x v="0"/>
    <x v="1"/>
    <s v="High Risk"/>
  </r>
  <r>
    <n v="15789815"/>
    <n v="503"/>
    <x v="0"/>
    <s v="Female"/>
    <x v="34"/>
    <n v="5"/>
    <n v="0"/>
    <n v="2"/>
    <n v="1"/>
    <n v="0"/>
    <n v="125918.17"/>
    <x v="1"/>
    <n v="27"/>
    <n v="2814"/>
    <n v="3"/>
    <n v="173"/>
    <n v="0.1111111111111111"/>
    <n v="75978"/>
    <x v="0"/>
    <x v="2"/>
    <s v="High Risk"/>
  </r>
  <r>
    <n v="15579781"/>
    <n v="806"/>
    <x v="2"/>
    <s v="Male"/>
    <x v="8"/>
    <n v="10"/>
    <n v="138653.51"/>
    <n v="1"/>
    <n v="1"/>
    <n v="0"/>
    <n v="190803.37"/>
    <x v="1"/>
    <n v="19"/>
    <n v="4929"/>
    <n v="4"/>
    <n v="49"/>
    <n v="0.21052631578947367"/>
    <n v="93651"/>
    <x v="0"/>
    <x v="3"/>
    <s v="Medium Risk"/>
  </r>
  <r>
    <n v="15587013"/>
    <n v="653"/>
    <x v="0"/>
    <s v="Female"/>
    <x v="8"/>
    <n v="7"/>
    <n v="102575.03999999999"/>
    <n v="1"/>
    <n v="1"/>
    <n v="1"/>
    <n v="11043.54"/>
    <x v="1"/>
    <n v="29"/>
    <n v="2826"/>
    <n v="8"/>
    <n v="87"/>
    <n v="0.27586206896551724"/>
    <n v="81954"/>
    <x v="0"/>
    <x v="1"/>
    <s v="High Risk"/>
  </r>
  <r>
    <n v="15570932"/>
    <n v="666"/>
    <x v="0"/>
    <s v="Male"/>
    <x v="3"/>
    <n v="7"/>
    <n v="137780.74"/>
    <n v="2"/>
    <n v="1"/>
    <n v="1"/>
    <n v="119100.05"/>
    <x v="0"/>
    <n v="4"/>
    <n v="2890"/>
    <n v="3"/>
    <n v="87"/>
    <n v="0.75"/>
    <n v="11560"/>
    <x v="0"/>
    <x v="1"/>
    <s v="High Risk"/>
  </r>
  <r>
    <n v="15794661"/>
    <n v="674"/>
    <x v="1"/>
    <s v="Male"/>
    <x v="15"/>
    <n v="2"/>
    <n v="0"/>
    <n v="2"/>
    <n v="1"/>
    <n v="0"/>
    <n v="140579.17000000001"/>
    <x v="1"/>
    <n v="19"/>
    <n v="4317"/>
    <n v="10"/>
    <n v="71"/>
    <n v="0.52631578947368418"/>
    <n v="82023"/>
    <x v="0"/>
    <x v="0"/>
    <s v="High Risk"/>
  </r>
  <r>
    <n v="15581654"/>
    <n v="798"/>
    <x v="0"/>
    <s v="Male"/>
    <x v="15"/>
    <n v="7"/>
    <n v="0"/>
    <n v="2"/>
    <n v="0"/>
    <n v="1"/>
    <n v="37731.949999999997"/>
    <x v="1"/>
    <n v="13"/>
    <n v="1394"/>
    <n v="4"/>
    <n v="80"/>
    <n v="0.30769230769230771"/>
    <n v="18122"/>
    <x v="0"/>
    <x v="1"/>
    <s v="High Risk"/>
  </r>
  <r>
    <n v="15644296"/>
    <n v="740"/>
    <x v="0"/>
    <s v="Female"/>
    <x v="33"/>
    <n v="8"/>
    <n v="105209.54"/>
    <n v="1"/>
    <n v="1"/>
    <n v="0"/>
    <n v="1852.58"/>
    <x v="1"/>
    <n v="15"/>
    <n v="1034"/>
    <n v="5"/>
    <n v="158"/>
    <n v="0.33333333333333331"/>
    <n v="15510"/>
    <x v="0"/>
    <x v="1"/>
    <s v="High Risk"/>
  </r>
  <r>
    <n v="15614420"/>
    <n v="531"/>
    <x v="2"/>
    <s v="Female"/>
    <x v="15"/>
    <n v="0"/>
    <n v="109570.21"/>
    <n v="2"/>
    <n v="1"/>
    <n v="1"/>
    <n v="172049.84"/>
    <x v="1"/>
    <n v="17"/>
    <n v="3438"/>
    <n v="3"/>
    <n v="67"/>
    <n v="0.17647058823529413"/>
    <n v="58446"/>
    <x v="0"/>
    <x v="0"/>
    <s v="High Risk"/>
  </r>
  <r>
    <n v="15609653"/>
    <n v="614"/>
    <x v="2"/>
    <s v="Female"/>
    <x v="4"/>
    <n v="6"/>
    <n v="118715.86"/>
    <n v="1"/>
    <n v="1"/>
    <n v="0"/>
    <n v="133591.10999999999"/>
    <x v="0"/>
    <n v="7"/>
    <n v="933"/>
    <n v="8"/>
    <n v="96"/>
    <n v="1"/>
    <n v="6531"/>
    <x v="0"/>
    <x v="1"/>
    <s v="High Risk"/>
  </r>
  <r>
    <n v="15594577"/>
    <n v="556"/>
    <x v="0"/>
    <s v="Male"/>
    <x v="12"/>
    <n v="10"/>
    <n v="0"/>
    <n v="2"/>
    <n v="1"/>
    <n v="1"/>
    <n v="192751.18"/>
    <x v="1"/>
    <n v="22"/>
    <n v="2314"/>
    <n v="1"/>
    <n v="73"/>
    <n v="4.5454545454545456E-2"/>
    <n v="50908"/>
    <x v="0"/>
    <x v="3"/>
    <s v="High Risk"/>
  </r>
  <r>
    <n v="15584114"/>
    <n v="678"/>
    <x v="2"/>
    <s v="Female"/>
    <x v="3"/>
    <n v="2"/>
    <n v="153393.18"/>
    <n v="2"/>
    <n v="1"/>
    <n v="1"/>
    <n v="193828.27"/>
    <x v="1"/>
    <n v="10"/>
    <n v="2342"/>
    <n v="7"/>
    <n v="65"/>
    <n v="0.7"/>
    <n v="23420"/>
    <x v="0"/>
    <x v="0"/>
    <s v="High Risk"/>
  </r>
  <r>
    <n v="15673367"/>
    <n v="587"/>
    <x v="2"/>
    <s v="Male"/>
    <x v="19"/>
    <n v="6"/>
    <n v="132603.35999999999"/>
    <n v="1"/>
    <n v="1"/>
    <n v="0"/>
    <n v="55775.72"/>
    <x v="1"/>
    <n v="8"/>
    <n v="3318"/>
    <n v="1"/>
    <n v="110"/>
    <n v="0.125"/>
    <n v="26544"/>
    <x v="2"/>
    <x v="1"/>
    <s v="High Risk"/>
  </r>
  <r>
    <n v="15685576"/>
    <n v="527"/>
    <x v="1"/>
    <s v="Female"/>
    <x v="18"/>
    <n v="6"/>
    <n v="0"/>
    <n v="2"/>
    <n v="1"/>
    <n v="1"/>
    <n v="102280.29"/>
    <x v="1"/>
    <n v="16"/>
    <n v="1063"/>
    <n v="8"/>
    <n v="139"/>
    <n v="0.5"/>
    <n v="17008"/>
    <x v="2"/>
    <x v="1"/>
    <s v="High Risk"/>
  </r>
  <r>
    <n v="15774727"/>
    <n v="757"/>
    <x v="2"/>
    <s v="Female"/>
    <x v="10"/>
    <n v="1"/>
    <n v="129398.01"/>
    <n v="2"/>
    <n v="0"/>
    <n v="0"/>
    <n v="44965.440000000002"/>
    <x v="1"/>
    <n v="24"/>
    <n v="3242"/>
    <n v="5"/>
    <n v="178"/>
    <n v="0.20833333333333334"/>
    <n v="77808"/>
    <x v="0"/>
    <x v="0"/>
    <s v="High Risk"/>
  </r>
  <r>
    <n v="15694288"/>
    <n v="468"/>
    <x v="1"/>
    <s v="Male"/>
    <x v="34"/>
    <n v="3"/>
    <n v="0"/>
    <n v="2"/>
    <n v="1"/>
    <n v="0"/>
    <n v="170661.02"/>
    <x v="1"/>
    <n v="15"/>
    <n v="1602"/>
    <n v="0"/>
    <n v="37"/>
    <n v="0"/>
    <n v="24030"/>
    <x v="0"/>
    <x v="2"/>
    <s v="Medium Risk"/>
  </r>
  <r>
    <n v="15603319"/>
    <n v="693"/>
    <x v="0"/>
    <s v="Male"/>
    <x v="6"/>
    <n v="2"/>
    <n v="151352.74"/>
    <n v="1"/>
    <n v="0"/>
    <n v="0"/>
    <n v="197145.89"/>
    <x v="1"/>
    <n v="19"/>
    <n v="4042"/>
    <n v="5"/>
    <n v="131"/>
    <n v="0.26315789473684209"/>
    <n v="76798"/>
    <x v="0"/>
    <x v="0"/>
    <s v="High Risk"/>
  </r>
  <r>
    <n v="15759066"/>
    <n v="483"/>
    <x v="0"/>
    <s v="Female"/>
    <x v="4"/>
    <n v="5"/>
    <n v="136836.49"/>
    <n v="1"/>
    <n v="1"/>
    <n v="0"/>
    <n v="192359.9"/>
    <x v="0"/>
    <n v="6"/>
    <n v="163"/>
    <n v="10"/>
    <n v="1"/>
    <n v="1"/>
    <n v="978"/>
    <x v="1"/>
    <x v="2"/>
    <s v="Low Risk"/>
  </r>
  <r>
    <n v="15814816"/>
    <n v="466"/>
    <x v="0"/>
    <s v="Male"/>
    <x v="20"/>
    <n v="4"/>
    <n v="91592.06"/>
    <n v="1"/>
    <n v="1"/>
    <n v="0"/>
    <n v="141210.18"/>
    <x v="0"/>
    <n v="15"/>
    <n v="4617"/>
    <n v="3"/>
    <n v="170"/>
    <n v="0.2"/>
    <n v="69255"/>
    <x v="2"/>
    <x v="2"/>
    <s v="High Risk"/>
  </r>
  <r>
    <n v="15724402"/>
    <n v="770"/>
    <x v="0"/>
    <s v="Female"/>
    <x v="33"/>
    <n v="8"/>
    <n v="0"/>
    <n v="2"/>
    <n v="1"/>
    <n v="0"/>
    <n v="100557.03"/>
    <x v="1"/>
    <n v="4"/>
    <n v="4483"/>
    <n v="10"/>
    <n v="105"/>
    <n v="1"/>
    <n v="17932"/>
    <x v="0"/>
    <x v="1"/>
    <s v="High Risk"/>
  </r>
  <r>
    <n v="15571059"/>
    <n v="734"/>
    <x v="0"/>
    <s v="Female"/>
    <x v="41"/>
    <n v="3"/>
    <n v="0"/>
    <n v="1"/>
    <n v="1"/>
    <n v="0"/>
    <n v="130805.54"/>
    <x v="0"/>
    <n v="11"/>
    <n v="4810"/>
    <n v="1"/>
    <n v="171"/>
    <n v="9.0909090909090912E-2"/>
    <n v="52910"/>
    <x v="2"/>
    <x v="2"/>
    <s v="High Risk"/>
  </r>
  <r>
    <n v="15674206"/>
    <n v="716"/>
    <x v="0"/>
    <s v="Female"/>
    <x v="32"/>
    <n v="8"/>
    <n v="0"/>
    <n v="2"/>
    <n v="1"/>
    <n v="1"/>
    <n v="92606.98"/>
    <x v="1"/>
    <n v="5"/>
    <n v="232"/>
    <n v="6"/>
    <n v="69"/>
    <n v="1"/>
    <n v="1160"/>
    <x v="0"/>
    <x v="1"/>
    <s v="High Risk"/>
  </r>
  <r>
    <n v="15715160"/>
    <n v="439"/>
    <x v="0"/>
    <s v="Male"/>
    <x v="18"/>
    <n v="2"/>
    <n v="165536.28"/>
    <n v="2"/>
    <n v="1"/>
    <n v="1"/>
    <n v="123956.83"/>
    <x v="1"/>
    <n v="22"/>
    <n v="3066"/>
    <n v="7"/>
    <n v="80"/>
    <n v="0.31818181818181818"/>
    <n v="67452"/>
    <x v="0"/>
    <x v="0"/>
    <s v="High Risk"/>
  </r>
  <r>
    <n v="15730448"/>
    <n v="538"/>
    <x v="2"/>
    <s v="Male"/>
    <x v="11"/>
    <n v="5"/>
    <n v="62482.95"/>
    <n v="1"/>
    <n v="1"/>
    <n v="1"/>
    <n v="102758.43"/>
    <x v="1"/>
    <n v="1"/>
    <n v="3289"/>
    <n v="9"/>
    <n v="110"/>
    <n v="1"/>
    <n v="3289"/>
    <x v="0"/>
    <x v="2"/>
    <s v="High Risk"/>
  </r>
  <r>
    <n v="15662067"/>
    <n v="743"/>
    <x v="0"/>
    <s v="Male"/>
    <x v="20"/>
    <n v="8"/>
    <n v="68155.59"/>
    <n v="1"/>
    <n v="1"/>
    <n v="0"/>
    <n v="94876.65"/>
    <x v="1"/>
    <n v="4"/>
    <n v="2232"/>
    <n v="4"/>
    <n v="17"/>
    <n v="1"/>
    <n v="8928"/>
    <x v="0"/>
    <x v="1"/>
    <s v="Low Risk"/>
  </r>
  <r>
    <n v="15779581"/>
    <n v="734"/>
    <x v="1"/>
    <s v="Female"/>
    <x v="3"/>
    <n v="3"/>
    <n v="55853.33"/>
    <n v="2"/>
    <n v="0"/>
    <n v="1"/>
    <n v="94811.85"/>
    <x v="0"/>
    <n v="21"/>
    <n v="2837"/>
    <n v="7"/>
    <n v="23"/>
    <n v="0.33333333333333331"/>
    <n v="59577"/>
    <x v="0"/>
    <x v="2"/>
    <s v="Low Risk"/>
  </r>
  <r>
    <n v="15662901"/>
    <n v="656"/>
    <x v="0"/>
    <s v="Male"/>
    <x v="24"/>
    <n v="2"/>
    <n v="0"/>
    <n v="2"/>
    <n v="0"/>
    <n v="1"/>
    <n v="67840.81"/>
    <x v="1"/>
    <n v="4"/>
    <n v="371"/>
    <n v="0"/>
    <n v="128"/>
    <n v="0"/>
    <n v="1484"/>
    <x v="2"/>
    <x v="0"/>
    <s v="High Risk"/>
  </r>
  <r>
    <n v="15689751"/>
    <n v="666"/>
    <x v="0"/>
    <s v="Female"/>
    <x v="8"/>
    <n v="2"/>
    <n v="79589.429999999993"/>
    <n v="1"/>
    <n v="0"/>
    <n v="0"/>
    <n v="4050.57"/>
    <x v="1"/>
    <n v="19"/>
    <n v="2053"/>
    <n v="1"/>
    <n v="23"/>
    <n v="5.2631578947368418E-2"/>
    <n v="39007"/>
    <x v="2"/>
    <x v="0"/>
    <s v="Low Risk"/>
  </r>
  <r>
    <n v="15667742"/>
    <n v="627"/>
    <x v="1"/>
    <s v="Male"/>
    <x v="1"/>
    <n v="5"/>
    <n v="100880.76"/>
    <n v="1"/>
    <n v="0"/>
    <n v="1"/>
    <n v="134665.25"/>
    <x v="1"/>
    <n v="20"/>
    <n v="1826"/>
    <n v="0"/>
    <n v="33"/>
    <n v="0"/>
    <n v="36520"/>
    <x v="1"/>
    <x v="2"/>
    <s v="Medium Risk"/>
  </r>
  <r>
    <n v="15738448"/>
    <n v="480"/>
    <x v="2"/>
    <s v="Female"/>
    <x v="11"/>
    <n v="3"/>
    <n v="174330.35"/>
    <n v="2"/>
    <n v="0"/>
    <n v="0"/>
    <n v="181647.13"/>
    <x v="1"/>
    <n v="15"/>
    <n v="2714"/>
    <n v="9"/>
    <n v="136"/>
    <n v="0.6"/>
    <n v="40710"/>
    <x v="0"/>
    <x v="2"/>
    <s v="High Risk"/>
  </r>
  <r>
    <n v="15680243"/>
    <n v="792"/>
    <x v="0"/>
    <s v="Male"/>
    <x v="25"/>
    <n v="7"/>
    <n v="143390.51"/>
    <n v="1"/>
    <n v="1"/>
    <n v="0"/>
    <n v="33282.839999999997"/>
    <x v="1"/>
    <n v="18"/>
    <n v="2827"/>
    <n v="4"/>
    <n v="73"/>
    <n v="0.22222222222222221"/>
    <n v="50886"/>
    <x v="2"/>
    <x v="1"/>
    <s v="High Risk"/>
  </r>
  <r>
    <n v="15745083"/>
    <n v="613"/>
    <x v="2"/>
    <s v="Male"/>
    <x v="49"/>
    <n v="8"/>
    <n v="91415.76"/>
    <n v="1"/>
    <n v="0"/>
    <n v="0"/>
    <n v="27965"/>
    <x v="0"/>
    <n v="15"/>
    <n v="2985"/>
    <n v="2"/>
    <n v="180"/>
    <n v="0.13333333333333333"/>
    <n v="44775"/>
    <x v="1"/>
    <x v="1"/>
    <s v="High Risk"/>
  </r>
  <r>
    <n v="15708228"/>
    <n v="476"/>
    <x v="2"/>
    <s v="Male"/>
    <x v="33"/>
    <n v="3"/>
    <n v="134366.42000000001"/>
    <n v="1"/>
    <n v="1"/>
    <n v="0"/>
    <n v="68343.53"/>
    <x v="1"/>
    <n v="1"/>
    <n v="4550"/>
    <n v="9"/>
    <n v="30"/>
    <n v="1"/>
    <n v="4550"/>
    <x v="0"/>
    <x v="2"/>
    <s v="Low Risk"/>
  </r>
  <r>
    <n v="15628523"/>
    <n v="539"/>
    <x v="0"/>
    <s v="Female"/>
    <x v="9"/>
    <n v="3"/>
    <n v="0"/>
    <n v="2"/>
    <n v="1"/>
    <n v="1"/>
    <n v="198161.07"/>
    <x v="1"/>
    <n v="26"/>
    <n v="2944"/>
    <n v="2"/>
    <n v="77"/>
    <n v="7.6923076923076927E-2"/>
    <n v="76544"/>
    <x v="0"/>
    <x v="2"/>
    <s v="High Risk"/>
  </r>
  <r>
    <n v="15708196"/>
    <n v="696"/>
    <x v="1"/>
    <s v="Male"/>
    <x v="52"/>
    <n v="8"/>
    <n v="88786.81"/>
    <n v="1"/>
    <n v="1"/>
    <n v="1"/>
    <n v="196858.4"/>
    <x v="1"/>
    <n v="22"/>
    <n v="2860"/>
    <n v="3"/>
    <n v="98"/>
    <n v="0.13636363636363635"/>
    <n v="62920"/>
    <x v="2"/>
    <x v="1"/>
    <s v="High Risk"/>
  </r>
  <r>
    <n v="15735549"/>
    <n v="810"/>
    <x v="2"/>
    <s v="Male"/>
    <x v="12"/>
    <n v="3"/>
    <n v="96814.46"/>
    <n v="2"/>
    <n v="1"/>
    <n v="1"/>
    <n v="120511.03"/>
    <x v="1"/>
    <n v="6"/>
    <n v="3244"/>
    <n v="8"/>
    <n v="143"/>
    <n v="1"/>
    <n v="19464"/>
    <x v="1"/>
    <x v="2"/>
    <s v="High Risk"/>
  </r>
  <r>
    <n v="15809347"/>
    <n v="763"/>
    <x v="2"/>
    <s v="Male"/>
    <x v="15"/>
    <n v="9"/>
    <n v="160680.41"/>
    <n v="1"/>
    <n v="1"/>
    <n v="0"/>
    <n v="30886.35"/>
    <x v="1"/>
    <n v="18"/>
    <n v="4544"/>
    <n v="8"/>
    <n v="73"/>
    <n v="0.44444444444444442"/>
    <n v="81792"/>
    <x v="0"/>
    <x v="3"/>
    <s v="High Risk"/>
  </r>
  <r>
    <n v="15660866"/>
    <n v="640"/>
    <x v="0"/>
    <s v="Female"/>
    <x v="6"/>
    <n v="3"/>
    <n v="0"/>
    <n v="2"/>
    <n v="1"/>
    <n v="0"/>
    <n v="2743.69"/>
    <x v="1"/>
    <n v="7"/>
    <n v="3154"/>
    <n v="0"/>
    <n v="41"/>
    <n v="0"/>
    <n v="22078"/>
    <x v="2"/>
    <x v="2"/>
    <s v="Medium Risk"/>
  </r>
  <r>
    <n v="15766609"/>
    <n v="655"/>
    <x v="0"/>
    <s v="Female"/>
    <x v="40"/>
    <n v="10"/>
    <n v="0"/>
    <n v="2"/>
    <n v="1"/>
    <n v="0"/>
    <n v="167778.62"/>
    <x v="1"/>
    <n v="23"/>
    <n v="1553"/>
    <n v="3"/>
    <n v="61"/>
    <n v="0.13043478260869565"/>
    <n v="35719"/>
    <x v="1"/>
    <x v="3"/>
    <s v="High Risk"/>
  </r>
  <r>
    <n v="15654230"/>
    <n v="526"/>
    <x v="2"/>
    <s v="Male"/>
    <x v="8"/>
    <n v="5"/>
    <n v="145537.21"/>
    <n v="1"/>
    <n v="1"/>
    <n v="0"/>
    <n v="132404.64000000001"/>
    <x v="1"/>
    <n v="14"/>
    <n v="4508"/>
    <n v="3"/>
    <n v="169"/>
    <n v="0.21428571428571427"/>
    <n v="63112"/>
    <x v="0"/>
    <x v="2"/>
    <s v="High Risk"/>
  </r>
  <r>
    <n v="15794566"/>
    <n v="678"/>
    <x v="0"/>
    <s v="Female"/>
    <x v="34"/>
    <n v="4"/>
    <n v="0"/>
    <n v="2"/>
    <n v="1"/>
    <n v="1"/>
    <n v="144423.17000000001"/>
    <x v="0"/>
    <n v="13"/>
    <n v="3217"/>
    <n v="0"/>
    <n v="130"/>
    <n v="0"/>
    <n v="41821"/>
    <x v="2"/>
    <x v="2"/>
    <s v="High Risk"/>
  </r>
  <r>
    <n v="15800890"/>
    <n v="554"/>
    <x v="0"/>
    <s v="Female"/>
    <x v="13"/>
    <n v="6"/>
    <n v="0"/>
    <n v="2"/>
    <n v="1"/>
    <n v="1"/>
    <n v="181204.5"/>
    <x v="1"/>
    <n v="5"/>
    <n v="2237"/>
    <n v="4"/>
    <n v="108"/>
    <n v="0.8"/>
    <n v="11185"/>
    <x v="1"/>
    <x v="1"/>
    <s v="High Risk"/>
  </r>
  <r>
    <n v="15697424"/>
    <n v="597"/>
    <x v="1"/>
    <s v="Female"/>
    <x v="33"/>
    <n v="2"/>
    <n v="119370.11"/>
    <n v="1"/>
    <n v="1"/>
    <n v="1"/>
    <n v="182726.22"/>
    <x v="0"/>
    <n v="30"/>
    <n v="3527"/>
    <n v="5"/>
    <n v="138"/>
    <n v="0.16666666666666666"/>
    <n v="105810"/>
    <x v="1"/>
    <x v="0"/>
    <s v="High Risk"/>
  </r>
  <r>
    <n v="15724536"/>
    <n v="560"/>
    <x v="1"/>
    <s v="Female"/>
    <x v="34"/>
    <n v="1"/>
    <n v="0"/>
    <n v="2"/>
    <n v="1"/>
    <n v="1"/>
    <n v="120880.72"/>
    <x v="1"/>
    <n v="8"/>
    <n v="3956"/>
    <n v="5"/>
    <n v="131"/>
    <n v="0.625"/>
    <n v="31648"/>
    <x v="0"/>
    <x v="0"/>
    <s v="High Risk"/>
  </r>
  <r>
    <n v="15735878"/>
    <n v="850"/>
    <x v="2"/>
    <s v="Female"/>
    <x v="40"/>
    <n v="10"/>
    <n v="134381.51999999999"/>
    <n v="1"/>
    <n v="0"/>
    <n v="0"/>
    <n v="26812.89"/>
    <x v="0"/>
    <n v="24"/>
    <n v="3981"/>
    <n v="8"/>
    <n v="152"/>
    <n v="0.33333333333333331"/>
    <n v="95544"/>
    <x v="0"/>
    <x v="3"/>
    <s v="High Risk"/>
  </r>
  <r>
    <n v="15707596"/>
    <n v="546"/>
    <x v="2"/>
    <s v="Female"/>
    <x v="59"/>
    <n v="8"/>
    <n v="114888.74"/>
    <n v="2"/>
    <n v="1"/>
    <n v="1"/>
    <n v="66732.63"/>
    <x v="0"/>
    <n v="13"/>
    <n v="4075"/>
    <n v="5"/>
    <n v="172"/>
    <n v="0.38461538461538464"/>
    <n v="52975"/>
    <x v="0"/>
    <x v="1"/>
    <s v="High Risk"/>
  </r>
  <r>
    <n v="15657163"/>
    <n v="623"/>
    <x v="2"/>
    <s v="Male"/>
    <x v="0"/>
    <n v="1"/>
    <n v="149332.48000000001"/>
    <n v="2"/>
    <n v="1"/>
    <n v="0"/>
    <n v="100834.22"/>
    <x v="1"/>
    <n v="28"/>
    <n v="905"/>
    <n v="1"/>
    <n v="79"/>
    <n v="3.5714285714285712E-2"/>
    <n v="25340"/>
    <x v="0"/>
    <x v="0"/>
    <s v="High Risk"/>
  </r>
  <r>
    <n v="15622478"/>
    <n v="698"/>
    <x v="0"/>
    <s v="Female"/>
    <x v="20"/>
    <n v="7"/>
    <n v="105061.74"/>
    <n v="3"/>
    <n v="1"/>
    <n v="0"/>
    <n v="107815.31"/>
    <x v="0"/>
    <n v="27"/>
    <n v="4854"/>
    <n v="8"/>
    <n v="52"/>
    <n v="0.29629629629629628"/>
    <n v="131058"/>
    <x v="2"/>
    <x v="1"/>
    <s v="Medium Risk"/>
  </r>
  <r>
    <n v="15779529"/>
    <n v="620"/>
    <x v="0"/>
    <s v="Male"/>
    <x v="15"/>
    <n v="7"/>
    <n v="0"/>
    <n v="2"/>
    <n v="1"/>
    <n v="1"/>
    <n v="34665.79"/>
    <x v="1"/>
    <n v="23"/>
    <n v="3057"/>
    <n v="4"/>
    <n v="83"/>
    <n v="0.17391304347826086"/>
    <n v="70311"/>
    <x v="0"/>
    <x v="1"/>
    <s v="High Risk"/>
  </r>
  <r>
    <n v="15636023"/>
    <n v="619"/>
    <x v="0"/>
    <s v="Female"/>
    <x v="20"/>
    <n v="10"/>
    <n v="0"/>
    <n v="1"/>
    <n v="1"/>
    <n v="1"/>
    <n v="147093.84"/>
    <x v="0"/>
    <n v="9"/>
    <n v="3054"/>
    <n v="2"/>
    <n v="1"/>
    <n v="0.22222222222222221"/>
    <n v="27486"/>
    <x v="0"/>
    <x v="3"/>
    <s v="Low Risk"/>
  </r>
  <r>
    <n v="15582066"/>
    <n v="561"/>
    <x v="0"/>
    <s v="Male"/>
    <x v="29"/>
    <n v="4"/>
    <n v="0"/>
    <n v="1"/>
    <n v="1"/>
    <n v="1"/>
    <n v="36942.35"/>
    <x v="1"/>
    <n v="3"/>
    <n v="971"/>
    <n v="6"/>
    <n v="69"/>
    <n v="1"/>
    <n v="2913"/>
    <x v="0"/>
    <x v="2"/>
    <s v="High Risk"/>
  </r>
  <r>
    <n v="15666675"/>
    <n v="753"/>
    <x v="0"/>
    <s v="Female"/>
    <x v="2"/>
    <n v="7"/>
    <n v="155062.79999999999"/>
    <n v="1"/>
    <n v="1"/>
    <n v="1"/>
    <n v="16460.77"/>
    <x v="1"/>
    <n v="2"/>
    <n v="3182"/>
    <n v="10"/>
    <n v="24"/>
    <n v="1"/>
    <n v="6364"/>
    <x v="1"/>
    <x v="1"/>
    <s v="Low Risk"/>
  </r>
  <r>
    <n v="15732987"/>
    <n v="721"/>
    <x v="1"/>
    <s v="Male"/>
    <x v="3"/>
    <n v="3"/>
    <n v="88798.34"/>
    <n v="1"/>
    <n v="0"/>
    <n v="0"/>
    <n v="45610.63"/>
    <x v="1"/>
    <n v="25"/>
    <n v="1541"/>
    <n v="6"/>
    <n v="134"/>
    <n v="0.24"/>
    <n v="38525"/>
    <x v="2"/>
    <x v="2"/>
    <s v="High Risk"/>
  </r>
  <r>
    <n v="15789432"/>
    <n v="451"/>
    <x v="0"/>
    <s v="Male"/>
    <x v="19"/>
    <n v="6"/>
    <n v="0"/>
    <n v="2"/>
    <n v="1"/>
    <n v="0"/>
    <n v="184954.11"/>
    <x v="1"/>
    <n v="28"/>
    <n v="997"/>
    <n v="5"/>
    <n v="137"/>
    <n v="0.17857142857142858"/>
    <n v="27916"/>
    <x v="2"/>
    <x v="1"/>
    <s v="High Risk"/>
  </r>
  <r>
    <n v="15663161"/>
    <n v="680"/>
    <x v="2"/>
    <s v="Female"/>
    <x v="21"/>
    <n v="5"/>
    <n v="143139.87"/>
    <n v="1"/>
    <n v="0"/>
    <n v="0"/>
    <n v="47795.43"/>
    <x v="0"/>
    <n v="21"/>
    <n v="2620"/>
    <n v="1"/>
    <n v="142"/>
    <n v="4.7619047619047616E-2"/>
    <n v="55020"/>
    <x v="2"/>
    <x v="2"/>
    <s v="High Risk"/>
  </r>
  <r>
    <n v="15694879"/>
    <n v="590"/>
    <x v="1"/>
    <s v="Female"/>
    <x v="51"/>
    <n v="7"/>
    <n v="0"/>
    <n v="2"/>
    <n v="1"/>
    <n v="0"/>
    <n v="196789.9"/>
    <x v="1"/>
    <n v="10"/>
    <n v="241"/>
    <n v="8"/>
    <n v="153"/>
    <n v="0.8"/>
    <n v="2410"/>
    <x v="0"/>
    <x v="1"/>
    <s v="High Risk"/>
  </r>
  <r>
    <n v="15593715"/>
    <n v="634"/>
    <x v="2"/>
    <s v="Male"/>
    <x v="7"/>
    <n v="3"/>
    <n v="107027.52"/>
    <n v="1"/>
    <n v="1"/>
    <n v="0"/>
    <n v="173425.68"/>
    <x v="1"/>
    <n v="3"/>
    <n v="333"/>
    <n v="5"/>
    <n v="55"/>
    <n v="1"/>
    <n v="999"/>
    <x v="0"/>
    <x v="2"/>
    <s v="Medium Risk"/>
  </r>
  <r>
    <n v="15575002"/>
    <n v="676"/>
    <x v="0"/>
    <s v="Male"/>
    <x v="6"/>
    <n v="4"/>
    <n v="140720.93"/>
    <n v="1"/>
    <n v="1"/>
    <n v="0"/>
    <n v="36221.18"/>
    <x v="1"/>
    <n v="16"/>
    <n v="1598"/>
    <n v="9"/>
    <n v="158"/>
    <n v="0.5625"/>
    <n v="25568"/>
    <x v="2"/>
    <x v="2"/>
    <s v="High Risk"/>
  </r>
  <r>
    <n v="15622171"/>
    <n v="642"/>
    <x v="0"/>
    <s v="Male"/>
    <x v="33"/>
    <n v="8"/>
    <n v="80964.570000000007"/>
    <n v="2"/>
    <n v="1"/>
    <n v="0"/>
    <n v="174738.2"/>
    <x v="1"/>
    <n v="28"/>
    <n v="398"/>
    <n v="4"/>
    <n v="54"/>
    <n v="0.14285714285714285"/>
    <n v="11144"/>
    <x v="0"/>
    <x v="1"/>
    <s v="Medium Risk"/>
  </r>
  <r>
    <n v="15795224"/>
    <n v="760"/>
    <x v="0"/>
    <s v="Male"/>
    <x v="2"/>
    <n v="6"/>
    <n v="178585.46"/>
    <n v="1"/>
    <n v="1"/>
    <n v="0"/>
    <n v="67131.3"/>
    <x v="0"/>
    <n v="6"/>
    <n v="4282"/>
    <n v="6"/>
    <n v="61"/>
    <n v="1"/>
    <n v="25692"/>
    <x v="0"/>
    <x v="1"/>
    <s v="High Risk"/>
  </r>
  <r>
    <n v="15685346"/>
    <n v="736"/>
    <x v="1"/>
    <s v="Female"/>
    <x v="28"/>
    <n v="4"/>
    <n v="135889.13"/>
    <n v="1"/>
    <n v="1"/>
    <n v="1"/>
    <n v="165692.03"/>
    <x v="1"/>
    <n v="5"/>
    <n v="1046"/>
    <n v="6"/>
    <n v="66"/>
    <n v="1"/>
    <n v="5230"/>
    <x v="0"/>
    <x v="2"/>
    <s v="High Risk"/>
  </r>
  <r>
    <n v="15691808"/>
    <n v="656"/>
    <x v="0"/>
    <s v="Male"/>
    <x v="3"/>
    <n v="7"/>
    <n v="134919.85"/>
    <n v="1"/>
    <n v="1"/>
    <n v="0"/>
    <n v="194691.95"/>
    <x v="1"/>
    <n v="5"/>
    <n v="4212"/>
    <n v="5"/>
    <n v="136"/>
    <n v="1"/>
    <n v="21060"/>
    <x v="0"/>
    <x v="1"/>
    <s v="High Risk"/>
  </r>
  <r>
    <n v="15721007"/>
    <n v="776"/>
    <x v="2"/>
    <s v="Male"/>
    <x v="19"/>
    <n v="8"/>
    <n v="115130.34"/>
    <n v="1"/>
    <n v="0"/>
    <n v="0"/>
    <n v="129525.5"/>
    <x v="0"/>
    <n v="19"/>
    <n v="3188"/>
    <n v="10"/>
    <n v="33"/>
    <n v="0.52631578947368418"/>
    <n v="60572"/>
    <x v="1"/>
    <x v="1"/>
    <s v="Medium Risk"/>
  </r>
  <r>
    <n v="15794253"/>
    <n v="832"/>
    <x v="1"/>
    <s v="Female"/>
    <x v="10"/>
    <n v="6"/>
    <n v="138190.13"/>
    <n v="2"/>
    <n v="0"/>
    <n v="1"/>
    <n v="146511.20000000001"/>
    <x v="1"/>
    <n v="7"/>
    <n v="2223"/>
    <n v="1"/>
    <n v="89"/>
    <n v="0.14285714285714285"/>
    <n v="15561"/>
    <x v="0"/>
    <x v="1"/>
    <s v="High Risk"/>
  </r>
  <r>
    <n v="15694453"/>
    <n v="631"/>
    <x v="2"/>
    <s v="Male"/>
    <x v="24"/>
    <n v="9"/>
    <n v="131519.49"/>
    <n v="2"/>
    <n v="1"/>
    <n v="1"/>
    <n v="51752.18"/>
    <x v="1"/>
    <n v="24"/>
    <n v="3738"/>
    <n v="0"/>
    <n v="143"/>
    <n v="0"/>
    <n v="89712"/>
    <x v="0"/>
    <x v="3"/>
    <s v="High Risk"/>
  </r>
  <r>
    <n v="15813113"/>
    <n v="795"/>
    <x v="1"/>
    <s v="Female"/>
    <x v="27"/>
    <n v="5"/>
    <n v="0"/>
    <n v="1"/>
    <n v="1"/>
    <n v="0"/>
    <n v="35418.69"/>
    <x v="0"/>
    <n v="10"/>
    <n v="507"/>
    <n v="4"/>
    <n v="40"/>
    <n v="0.4"/>
    <n v="5070"/>
    <x v="2"/>
    <x v="2"/>
    <s v="Medium Risk"/>
  </r>
  <r>
    <n v="15614187"/>
    <n v="648"/>
    <x v="2"/>
    <s v="Female"/>
    <x v="2"/>
    <n v="3"/>
    <n v="126935.98"/>
    <n v="2"/>
    <n v="0"/>
    <n v="1"/>
    <n v="57995.74"/>
    <x v="1"/>
    <n v="16"/>
    <n v="2126"/>
    <n v="7"/>
    <n v="172"/>
    <n v="0.4375"/>
    <n v="34016"/>
    <x v="0"/>
    <x v="2"/>
    <s v="High Risk"/>
  </r>
  <r>
    <n v="15619407"/>
    <n v="615"/>
    <x v="0"/>
    <s v="Male"/>
    <x v="2"/>
    <n v="4"/>
    <n v="133707.09"/>
    <n v="1"/>
    <n v="1"/>
    <n v="1"/>
    <n v="108152.75"/>
    <x v="1"/>
    <n v="11"/>
    <n v="2929"/>
    <n v="4"/>
    <n v="82"/>
    <n v="0.36363636363636365"/>
    <n v="32219"/>
    <x v="0"/>
    <x v="2"/>
    <s v="High Risk"/>
  </r>
  <r>
    <n v="15646227"/>
    <n v="682"/>
    <x v="0"/>
    <s v="Female"/>
    <x v="7"/>
    <n v="1"/>
    <n v="97893.2"/>
    <n v="1"/>
    <n v="1"/>
    <n v="0"/>
    <n v="166144.98000000001"/>
    <x v="1"/>
    <n v="3"/>
    <n v="241"/>
    <n v="7"/>
    <n v="179"/>
    <n v="1"/>
    <n v="723"/>
    <x v="0"/>
    <x v="0"/>
    <s v="High Risk"/>
  </r>
  <r>
    <n v="15660541"/>
    <n v="694"/>
    <x v="0"/>
    <s v="Male"/>
    <x v="10"/>
    <n v="5"/>
    <n v="127900.03"/>
    <n v="1"/>
    <n v="1"/>
    <n v="0"/>
    <n v="101737.8"/>
    <x v="1"/>
    <n v="19"/>
    <n v="3101"/>
    <n v="9"/>
    <n v="1"/>
    <n v="0.47368421052631576"/>
    <n v="58919"/>
    <x v="1"/>
    <x v="2"/>
    <s v="Low Risk"/>
  </r>
  <r>
    <n v="15753874"/>
    <n v="694"/>
    <x v="0"/>
    <s v="Male"/>
    <x v="24"/>
    <n v="10"/>
    <n v="143835.47"/>
    <n v="1"/>
    <n v="0"/>
    <n v="1"/>
    <n v="33326.71"/>
    <x v="1"/>
    <n v="2"/>
    <n v="2637"/>
    <n v="8"/>
    <n v="31"/>
    <n v="1"/>
    <n v="5274"/>
    <x v="1"/>
    <x v="3"/>
    <s v="Medium Risk"/>
  </r>
  <r>
    <n v="15617877"/>
    <n v="607"/>
    <x v="0"/>
    <s v="Male"/>
    <x v="4"/>
    <n v="0"/>
    <n v="0"/>
    <n v="2"/>
    <n v="1"/>
    <n v="1"/>
    <n v="81140.09"/>
    <x v="1"/>
    <n v="6"/>
    <n v="4783"/>
    <n v="3"/>
    <n v="75"/>
    <n v="0.5"/>
    <n v="28698"/>
    <x v="0"/>
    <x v="0"/>
    <s v="High Risk"/>
  </r>
  <r>
    <n v="15772073"/>
    <n v="664"/>
    <x v="0"/>
    <s v="Male"/>
    <x v="36"/>
    <n v="10"/>
    <n v="0"/>
    <n v="1"/>
    <n v="1"/>
    <n v="0"/>
    <n v="140173.17000000001"/>
    <x v="0"/>
    <n v="20"/>
    <n v="3664"/>
    <n v="9"/>
    <n v="72"/>
    <n v="0.45"/>
    <n v="73280"/>
    <x v="0"/>
    <x v="3"/>
    <s v="High Risk"/>
  </r>
  <r>
    <n v="15701537"/>
    <n v="756"/>
    <x v="0"/>
    <s v="Male"/>
    <x v="52"/>
    <n v="2"/>
    <n v="0"/>
    <n v="1"/>
    <n v="1"/>
    <n v="1"/>
    <n v="166513.49"/>
    <x v="0"/>
    <n v="7"/>
    <n v="4573"/>
    <n v="2"/>
    <n v="160"/>
    <n v="0.2857142857142857"/>
    <n v="32011"/>
    <x v="2"/>
    <x v="0"/>
    <s v="High Risk"/>
  </r>
  <r>
    <n v="15736228"/>
    <n v="645"/>
    <x v="0"/>
    <s v="Female"/>
    <x v="20"/>
    <n v="3"/>
    <n v="129596.77"/>
    <n v="1"/>
    <n v="1"/>
    <n v="1"/>
    <n v="103232.6"/>
    <x v="1"/>
    <n v="10"/>
    <n v="3474"/>
    <n v="7"/>
    <n v="148"/>
    <n v="0.7"/>
    <n v="34740"/>
    <x v="1"/>
    <x v="2"/>
    <s v="High Risk"/>
  </r>
  <r>
    <n v="15780572"/>
    <n v="653"/>
    <x v="1"/>
    <s v="Male"/>
    <x v="33"/>
    <n v="4"/>
    <n v="0"/>
    <n v="2"/>
    <n v="1"/>
    <n v="0"/>
    <n v="120736.04"/>
    <x v="1"/>
    <n v="13"/>
    <n v="4075"/>
    <n v="3"/>
    <n v="46"/>
    <n v="0.23076923076923078"/>
    <n v="52975"/>
    <x v="0"/>
    <x v="2"/>
    <s v="Medium Risk"/>
  </r>
  <r>
    <n v="15769596"/>
    <n v="710"/>
    <x v="2"/>
    <s v="Female"/>
    <x v="9"/>
    <n v="2"/>
    <n v="110407.44"/>
    <n v="2"/>
    <n v="0"/>
    <n v="0"/>
    <n v="15832.43"/>
    <x v="0"/>
    <n v="1"/>
    <n v="2685"/>
    <n v="9"/>
    <n v="153"/>
    <n v="1"/>
    <n v="2685"/>
    <x v="1"/>
    <x v="0"/>
    <s v="High Risk"/>
  </r>
  <r>
    <n v="15586996"/>
    <n v="697"/>
    <x v="0"/>
    <s v="Female"/>
    <x v="61"/>
    <n v="7"/>
    <n v="0"/>
    <n v="2"/>
    <n v="0"/>
    <n v="1"/>
    <n v="188772.45"/>
    <x v="1"/>
    <n v="3"/>
    <n v="299"/>
    <n v="2"/>
    <n v="89"/>
    <n v="0.66666666666666663"/>
    <n v="897"/>
    <x v="1"/>
    <x v="1"/>
    <s v="High Risk"/>
  </r>
  <r>
    <n v="15722061"/>
    <n v="619"/>
    <x v="2"/>
    <s v="Female"/>
    <x v="1"/>
    <n v="8"/>
    <n v="142015.76"/>
    <n v="2"/>
    <n v="1"/>
    <n v="0"/>
    <n v="114323.66"/>
    <x v="1"/>
    <n v="3"/>
    <n v="4796"/>
    <n v="0"/>
    <n v="42"/>
    <n v="0"/>
    <n v="14388"/>
    <x v="2"/>
    <x v="1"/>
    <s v="Medium Risk"/>
  </r>
  <r>
    <n v="15638003"/>
    <n v="648"/>
    <x v="1"/>
    <s v="Male"/>
    <x v="30"/>
    <n v="1"/>
    <n v="81370.070000000007"/>
    <n v="1"/>
    <n v="0"/>
    <n v="1"/>
    <n v="181534.04"/>
    <x v="1"/>
    <n v="2"/>
    <n v="4809"/>
    <n v="2"/>
    <n v="87"/>
    <n v="1"/>
    <n v="9618"/>
    <x v="0"/>
    <x v="0"/>
    <s v="High Risk"/>
  </r>
  <r>
    <n v="15775590"/>
    <n v="482"/>
    <x v="2"/>
    <s v="Female"/>
    <x v="36"/>
    <n v="2"/>
    <n v="69329.47"/>
    <n v="1"/>
    <n v="0"/>
    <n v="0"/>
    <n v="102640.52"/>
    <x v="0"/>
    <n v="3"/>
    <n v="191"/>
    <n v="9"/>
    <n v="137"/>
    <n v="1"/>
    <n v="573"/>
    <x v="0"/>
    <x v="0"/>
    <s v="High Risk"/>
  </r>
  <r>
    <n v="15730688"/>
    <n v="548"/>
    <x v="0"/>
    <s v="Female"/>
    <x v="34"/>
    <n v="8"/>
    <n v="116755.5"/>
    <n v="2"/>
    <n v="1"/>
    <n v="1"/>
    <n v="158585.17000000001"/>
    <x v="0"/>
    <n v="30"/>
    <n v="4921"/>
    <n v="4"/>
    <n v="20"/>
    <n v="0.13333333333333333"/>
    <n v="147630"/>
    <x v="0"/>
    <x v="1"/>
    <s v="Low Risk"/>
  </r>
  <r>
    <n v="15753102"/>
    <n v="752"/>
    <x v="1"/>
    <s v="Male"/>
    <x v="4"/>
    <n v="6"/>
    <n v="83870.33"/>
    <n v="1"/>
    <n v="1"/>
    <n v="0"/>
    <n v="178722.24"/>
    <x v="1"/>
    <n v="27"/>
    <n v="4511"/>
    <n v="1"/>
    <n v="11"/>
    <n v="3.7037037037037035E-2"/>
    <n v="121797"/>
    <x v="0"/>
    <x v="1"/>
    <s v="Low Risk"/>
  </r>
  <r>
    <n v="15810075"/>
    <n v="648"/>
    <x v="0"/>
    <s v="Female"/>
    <x v="2"/>
    <n v="6"/>
    <n v="130694.89"/>
    <n v="2"/>
    <n v="1"/>
    <n v="1"/>
    <n v="153955.38"/>
    <x v="0"/>
    <n v="24"/>
    <n v="2925"/>
    <n v="6"/>
    <n v="51"/>
    <n v="0.25"/>
    <n v="70200"/>
    <x v="0"/>
    <x v="1"/>
    <s v="Medium Risk"/>
  </r>
  <r>
    <n v="15723373"/>
    <n v="643"/>
    <x v="1"/>
    <s v="Female"/>
    <x v="10"/>
    <n v="8"/>
    <n v="117451.47"/>
    <n v="1"/>
    <n v="1"/>
    <n v="0"/>
    <n v="65374.86"/>
    <x v="1"/>
    <n v="5"/>
    <n v="1357"/>
    <n v="8"/>
    <n v="77"/>
    <n v="1"/>
    <n v="6785"/>
    <x v="0"/>
    <x v="1"/>
    <s v="High Risk"/>
  </r>
  <r>
    <n v="15795298"/>
    <n v="573"/>
    <x v="2"/>
    <s v="Female"/>
    <x v="12"/>
    <n v="9"/>
    <n v="206868.78"/>
    <n v="2"/>
    <n v="0"/>
    <n v="1"/>
    <n v="102986.15"/>
    <x v="1"/>
    <n v="3"/>
    <n v="3623"/>
    <n v="4"/>
    <n v="30"/>
    <n v="1"/>
    <n v="10869"/>
    <x v="2"/>
    <x v="3"/>
    <s v="Low Risk"/>
  </r>
  <r>
    <n v="15584320"/>
    <n v="686"/>
    <x v="0"/>
    <s v="Female"/>
    <x v="2"/>
    <n v="3"/>
    <n v="111695.62"/>
    <n v="1"/>
    <n v="0"/>
    <n v="0"/>
    <n v="136643.84"/>
    <x v="1"/>
    <n v="9"/>
    <n v="638"/>
    <n v="6"/>
    <n v="165"/>
    <n v="0.66666666666666663"/>
    <n v="5742"/>
    <x v="1"/>
    <x v="2"/>
    <s v="High Risk"/>
  </r>
  <r>
    <n v="15724161"/>
    <n v="644"/>
    <x v="0"/>
    <s v="Female"/>
    <x v="20"/>
    <n v="9"/>
    <n v="137285.26"/>
    <n v="4"/>
    <n v="1"/>
    <n v="0"/>
    <n v="77063.63"/>
    <x v="0"/>
    <n v="23"/>
    <n v="2190"/>
    <n v="1"/>
    <n v="18"/>
    <n v="4.3478260869565216E-2"/>
    <n v="50370"/>
    <x v="0"/>
    <x v="3"/>
    <s v="Low Risk"/>
  </r>
  <r>
    <n v="15750056"/>
    <n v="702"/>
    <x v="0"/>
    <s v="Female"/>
    <x v="6"/>
    <n v="6"/>
    <n v="149218.39000000001"/>
    <n v="1"/>
    <n v="1"/>
    <n v="1"/>
    <n v="9633.01"/>
    <x v="1"/>
    <n v="8"/>
    <n v="3873"/>
    <n v="6"/>
    <n v="150"/>
    <n v="0.75"/>
    <n v="30984"/>
    <x v="0"/>
    <x v="1"/>
    <s v="High Risk"/>
  </r>
  <r>
    <n v="15609637"/>
    <n v="652"/>
    <x v="0"/>
    <s v="Male"/>
    <x v="21"/>
    <n v="7"/>
    <n v="0"/>
    <n v="2"/>
    <n v="0"/>
    <n v="1"/>
    <n v="43496.36"/>
    <x v="1"/>
    <n v="7"/>
    <n v="3606"/>
    <n v="10"/>
    <n v="79"/>
    <n v="1"/>
    <n v="25242"/>
    <x v="0"/>
    <x v="1"/>
    <s v="High Risk"/>
  </r>
  <r>
    <n v="15794493"/>
    <n v="641"/>
    <x v="1"/>
    <s v="Male"/>
    <x v="15"/>
    <n v="7"/>
    <n v="0"/>
    <n v="2"/>
    <n v="1"/>
    <n v="1"/>
    <n v="24267.279999999999"/>
    <x v="1"/>
    <n v="28"/>
    <n v="3569"/>
    <n v="9"/>
    <n v="41"/>
    <n v="0.32142857142857145"/>
    <n v="99932"/>
    <x v="0"/>
    <x v="1"/>
    <s v="Medium Risk"/>
  </r>
  <r>
    <n v="15569641"/>
    <n v="692"/>
    <x v="2"/>
    <s v="Female"/>
    <x v="1"/>
    <n v="8"/>
    <n v="130701.29"/>
    <n v="1"/>
    <n v="1"/>
    <n v="0"/>
    <n v="59354.239999999998"/>
    <x v="0"/>
    <n v="10"/>
    <n v="1527"/>
    <n v="8"/>
    <n v="93"/>
    <n v="0.8"/>
    <n v="15270"/>
    <x v="2"/>
    <x v="1"/>
    <s v="High Risk"/>
  </r>
  <r>
    <n v="15815236"/>
    <n v="574"/>
    <x v="1"/>
    <s v="Male"/>
    <x v="10"/>
    <n v="5"/>
    <n v="0"/>
    <n v="2"/>
    <n v="0"/>
    <n v="0"/>
    <n v="28269.86"/>
    <x v="1"/>
    <n v="6"/>
    <n v="2145"/>
    <n v="8"/>
    <n v="53"/>
    <n v="1"/>
    <n v="12870"/>
    <x v="2"/>
    <x v="2"/>
    <s v="Medium Risk"/>
  </r>
  <r>
    <n v="15811177"/>
    <n v="643"/>
    <x v="0"/>
    <s v="Female"/>
    <x v="8"/>
    <n v="3"/>
    <n v="167949.48"/>
    <n v="1"/>
    <n v="1"/>
    <n v="0"/>
    <n v="143162.34"/>
    <x v="1"/>
    <n v="21"/>
    <n v="1600"/>
    <n v="1"/>
    <n v="163"/>
    <n v="4.7619047619047616E-2"/>
    <n v="33600"/>
    <x v="0"/>
    <x v="2"/>
    <s v="High Risk"/>
  </r>
  <r>
    <n v="15680587"/>
    <n v="834"/>
    <x v="0"/>
    <s v="Male"/>
    <x v="51"/>
    <n v="4"/>
    <n v="131254.81"/>
    <n v="1"/>
    <n v="1"/>
    <n v="0"/>
    <n v="20199.3"/>
    <x v="1"/>
    <n v="5"/>
    <n v="2318"/>
    <n v="0"/>
    <n v="108"/>
    <n v="0"/>
    <n v="11590"/>
    <x v="0"/>
    <x v="2"/>
    <s v="High Risk"/>
  </r>
  <r>
    <n v="15672821"/>
    <n v="591"/>
    <x v="0"/>
    <s v="Male"/>
    <x v="34"/>
    <n v="5"/>
    <n v="0"/>
    <n v="2"/>
    <n v="1"/>
    <n v="1"/>
    <n v="48606.92"/>
    <x v="1"/>
    <n v="23"/>
    <n v="2031"/>
    <n v="6"/>
    <n v="59"/>
    <n v="0.2608695652173913"/>
    <n v="46713"/>
    <x v="0"/>
    <x v="2"/>
    <s v="Medium Risk"/>
  </r>
  <r>
    <n v="15767681"/>
    <n v="470"/>
    <x v="1"/>
    <s v="Male"/>
    <x v="10"/>
    <n v="9"/>
    <n v="0"/>
    <n v="2"/>
    <n v="0"/>
    <n v="1"/>
    <n v="89013.67"/>
    <x v="1"/>
    <n v="28"/>
    <n v="1836"/>
    <n v="1"/>
    <n v="150"/>
    <n v="3.5714285714285712E-2"/>
    <n v="51408"/>
    <x v="0"/>
    <x v="3"/>
    <s v="High Risk"/>
  </r>
  <r>
    <n v="15600379"/>
    <n v="608"/>
    <x v="1"/>
    <s v="Male"/>
    <x v="10"/>
    <n v="7"/>
    <n v="86656.13"/>
    <n v="1"/>
    <n v="0"/>
    <n v="1"/>
    <n v="59890.29"/>
    <x v="1"/>
    <n v="11"/>
    <n v="1067"/>
    <n v="1"/>
    <n v="103"/>
    <n v="9.0909090909090912E-2"/>
    <n v="11737"/>
    <x v="0"/>
    <x v="1"/>
    <s v="High Risk"/>
  </r>
  <r>
    <n v="15801336"/>
    <n v="649"/>
    <x v="2"/>
    <s v="Female"/>
    <x v="24"/>
    <n v="8"/>
    <n v="114737.26"/>
    <n v="1"/>
    <n v="1"/>
    <n v="1"/>
    <n v="106655.88"/>
    <x v="0"/>
    <n v="27"/>
    <n v="2445"/>
    <n v="5"/>
    <n v="175"/>
    <n v="0.18518518518518517"/>
    <n v="66015"/>
    <x v="1"/>
    <x v="1"/>
    <s v="High Risk"/>
  </r>
  <r>
    <n v="15721592"/>
    <n v="665"/>
    <x v="0"/>
    <s v="Female"/>
    <x v="16"/>
    <n v="5"/>
    <n v="0"/>
    <n v="2"/>
    <n v="1"/>
    <n v="0"/>
    <n v="156439.56"/>
    <x v="1"/>
    <n v="12"/>
    <n v="2512"/>
    <n v="9"/>
    <n v="169"/>
    <n v="0.75"/>
    <n v="30144"/>
    <x v="1"/>
    <x v="2"/>
    <s v="High Risk"/>
  </r>
  <r>
    <n v="15581282"/>
    <n v="651"/>
    <x v="0"/>
    <s v="Female"/>
    <x v="2"/>
    <n v="6"/>
    <n v="0"/>
    <n v="1"/>
    <n v="1"/>
    <n v="0"/>
    <n v="24176.44"/>
    <x v="1"/>
    <n v="28"/>
    <n v="4878"/>
    <n v="10"/>
    <n v="7"/>
    <n v="0.35714285714285715"/>
    <n v="136584"/>
    <x v="1"/>
    <x v="1"/>
    <s v="Low Risk"/>
  </r>
  <r>
    <n v="15746203"/>
    <n v="555"/>
    <x v="2"/>
    <s v="Male"/>
    <x v="46"/>
    <n v="4"/>
    <n v="119817.33"/>
    <n v="1"/>
    <n v="0"/>
    <n v="1"/>
    <n v="43507.1"/>
    <x v="0"/>
    <n v="30"/>
    <n v="2921"/>
    <n v="3"/>
    <n v="39"/>
    <n v="0.1"/>
    <n v="87630"/>
    <x v="0"/>
    <x v="2"/>
    <s v="Medium Risk"/>
  </r>
  <r>
    <n v="15583137"/>
    <n v="637"/>
    <x v="0"/>
    <s v="Female"/>
    <x v="36"/>
    <n v="7"/>
    <n v="130806.99"/>
    <n v="2"/>
    <n v="1"/>
    <n v="1"/>
    <n v="132005.85"/>
    <x v="0"/>
    <n v="13"/>
    <n v="1256"/>
    <n v="5"/>
    <n v="83"/>
    <n v="0.38461538461538464"/>
    <n v="16328"/>
    <x v="0"/>
    <x v="1"/>
    <s v="High Risk"/>
  </r>
  <r>
    <n v="15680752"/>
    <n v="675"/>
    <x v="0"/>
    <s v="Female"/>
    <x v="23"/>
    <n v="0"/>
    <n v="0"/>
    <n v="1"/>
    <n v="1"/>
    <n v="1"/>
    <n v="80496.710000000006"/>
    <x v="0"/>
    <n v="17"/>
    <n v="893"/>
    <n v="10"/>
    <n v="37"/>
    <n v="0.58823529411764708"/>
    <n v="15181"/>
    <x v="1"/>
    <x v="0"/>
    <s v="Medium Risk"/>
  </r>
  <r>
    <n v="15688172"/>
    <n v="677"/>
    <x v="1"/>
    <s v="Male"/>
    <x v="20"/>
    <n v="5"/>
    <n v="0"/>
    <n v="2"/>
    <n v="1"/>
    <n v="0"/>
    <n v="88947.56"/>
    <x v="1"/>
    <n v="2"/>
    <n v="275"/>
    <n v="2"/>
    <n v="90"/>
    <n v="1"/>
    <n v="550"/>
    <x v="0"/>
    <x v="2"/>
    <s v="High Risk"/>
  </r>
  <r>
    <n v="15791373"/>
    <n v="850"/>
    <x v="2"/>
    <s v="Female"/>
    <x v="12"/>
    <n v="2"/>
    <n v="80931.75"/>
    <n v="1"/>
    <n v="0"/>
    <n v="0"/>
    <n v="12639.67"/>
    <x v="0"/>
    <n v="15"/>
    <n v="350"/>
    <n v="2"/>
    <n v="157"/>
    <n v="0.13333333333333333"/>
    <n v="5250"/>
    <x v="2"/>
    <x v="0"/>
    <s v="High Risk"/>
  </r>
  <r>
    <n v="15589449"/>
    <n v="815"/>
    <x v="0"/>
    <s v="Female"/>
    <x v="27"/>
    <n v="3"/>
    <n v="0"/>
    <n v="3"/>
    <n v="1"/>
    <n v="1"/>
    <n v="94248.16"/>
    <x v="0"/>
    <n v="29"/>
    <n v="752"/>
    <n v="3"/>
    <n v="103"/>
    <n v="0.10344827586206896"/>
    <n v="21808"/>
    <x v="0"/>
    <x v="2"/>
    <s v="High Risk"/>
  </r>
  <r>
    <n v="15692819"/>
    <n v="665"/>
    <x v="2"/>
    <s v="Male"/>
    <x v="15"/>
    <n v="1"/>
    <n v="132178.67000000001"/>
    <n v="1"/>
    <n v="0"/>
    <n v="0"/>
    <n v="11865.76"/>
    <x v="1"/>
    <n v="2"/>
    <n v="3127"/>
    <n v="2"/>
    <n v="24"/>
    <n v="1"/>
    <n v="6254"/>
    <x v="0"/>
    <x v="0"/>
    <s v="Low Risk"/>
  </r>
  <r>
    <n v="15727467"/>
    <n v="485"/>
    <x v="0"/>
    <s v="Female"/>
    <x v="7"/>
    <n v="3"/>
    <n v="0"/>
    <n v="2"/>
    <n v="1"/>
    <n v="0"/>
    <n v="141449.85999999999"/>
    <x v="1"/>
    <n v="22"/>
    <n v="511"/>
    <n v="7"/>
    <n v="171"/>
    <n v="0.31818181818181818"/>
    <n v="11242"/>
    <x v="2"/>
    <x v="2"/>
    <s v="High Risk"/>
  </r>
  <r>
    <n v="15734312"/>
    <n v="577"/>
    <x v="1"/>
    <s v="Male"/>
    <x v="3"/>
    <n v="6"/>
    <n v="0"/>
    <n v="2"/>
    <n v="1"/>
    <n v="1"/>
    <n v="149457.81"/>
    <x v="1"/>
    <n v="6"/>
    <n v="3494"/>
    <n v="10"/>
    <n v="82"/>
    <n v="1"/>
    <n v="20964"/>
    <x v="2"/>
    <x v="1"/>
    <s v="High Risk"/>
  </r>
  <r>
    <n v="15764604"/>
    <n v="586"/>
    <x v="0"/>
    <s v="Female"/>
    <x v="12"/>
    <n v="7"/>
    <n v="164769.01999999999"/>
    <n v="3"/>
    <n v="1"/>
    <n v="0"/>
    <n v="119814.25"/>
    <x v="0"/>
    <n v="28"/>
    <n v="3216"/>
    <n v="8"/>
    <n v="111"/>
    <n v="0.2857142857142857"/>
    <n v="90048"/>
    <x v="0"/>
    <x v="1"/>
    <s v="High Risk"/>
  </r>
  <r>
    <n v="15613014"/>
    <n v="722"/>
    <x v="2"/>
    <s v="Male"/>
    <x v="6"/>
    <n v="1"/>
    <n v="107233.85"/>
    <n v="2"/>
    <n v="1"/>
    <n v="0"/>
    <n v="24924.92"/>
    <x v="1"/>
    <n v="26"/>
    <n v="4552"/>
    <n v="1"/>
    <n v="47"/>
    <n v="3.8461538461538464E-2"/>
    <n v="118352"/>
    <x v="0"/>
    <x v="0"/>
    <s v="Medium Risk"/>
  </r>
  <r>
    <n v="15759684"/>
    <n v="528"/>
    <x v="0"/>
    <s v="Female"/>
    <x v="7"/>
    <n v="7"/>
    <n v="176227.07"/>
    <n v="2"/>
    <n v="0"/>
    <n v="1"/>
    <n v="139481.53"/>
    <x v="1"/>
    <n v="8"/>
    <n v="1960"/>
    <n v="3"/>
    <n v="173"/>
    <n v="0.375"/>
    <n v="15680"/>
    <x v="1"/>
    <x v="1"/>
    <s v="High Risk"/>
  </r>
  <r>
    <n v="15609669"/>
    <n v="542"/>
    <x v="0"/>
    <s v="Female"/>
    <x v="2"/>
    <n v="4"/>
    <n v="109949.39"/>
    <n v="2"/>
    <n v="1"/>
    <n v="1"/>
    <n v="41268.65"/>
    <x v="1"/>
    <n v="6"/>
    <n v="4372"/>
    <n v="9"/>
    <n v="52"/>
    <n v="1"/>
    <n v="26232"/>
    <x v="0"/>
    <x v="2"/>
    <s v="Medium Risk"/>
  </r>
  <r>
    <n v="15685536"/>
    <n v="552"/>
    <x v="0"/>
    <s v="Female"/>
    <x v="10"/>
    <n v="5"/>
    <n v="0"/>
    <n v="2"/>
    <n v="1"/>
    <n v="1"/>
    <n v="1351.41"/>
    <x v="1"/>
    <n v="3"/>
    <n v="2486"/>
    <n v="1"/>
    <n v="129"/>
    <n v="0.33333333333333331"/>
    <n v="7458"/>
    <x v="0"/>
    <x v="2"/>
    <s v="High Risk"/>
  </r>
  <r>
    <n v="15750447"/>
    <n v="678"/>
    <x v="0"/>
    <s v="Female"/>
    <x v="52"/>
    <n v="10"/>
    <n v="117738.81"/>
    <n v="1"/>
    <n v="1"/>
    <n v="0"/>
    <n v="147489.76"/>
    <x v="0"/>
    <n v="21"/>
    <n v="1048"/>
    <n v="8"/>
    <n v="112"/>
    <n v="0.38095238095238093"/>
    <n v="22008"/>
    <x v="0"/>
    <x v="3"/>
    <s v="High Risk"/>
  </r>
  <r>
    <n v="15663249"/>
    <n v="575"/>
    <x v="1"/>
    <s v="Female"/>
    <x v="24"/>
    <n v="9"/>
    <n v="133292.45000000001"/>
    <n v="1"/>
    <n v="1"/>
    <n v="0"/>
    <n v="111175.09"/>
    <x v="1"/>
    <n v="23"/>
    <n v="3887"/>
    <n v="9"/>
    <n v="100"/>
    <n v="0.39130434782608697"/>
    <n v="89401"/>
    <x v="1"/>
    <x v="3"/>
    <s v="High Risk"/>
  </r>
  <r>
    <n v="15638646"/>
    <n v="669"/>
    <x v="0"/>
    <s v="Female"/>
    <x v="3"/>
    <n v="1"/>
    <n v="160474.59"/>
    <n v="1"/>
    <n v="1"/>
    <n v="1"/>
    <n v="95963.14"/>
    <x v="1"/>
    <n v="3"/>
    <n v="1474"/>
    <n v="3"/>
    <n v="80"/>
    <n v="1"/>
    <n v="4422"/>
    <x v="1"/>
    <x v="0"/>
    <s v="High Risk"/>
  </r>
  <r>
    <n v="15734161"/>
    <n v="636"/>
    <x v="0"/>
    <s v="Male"/>
    <x v="3"/>
    <n v="6"/>
    <n v="0"/>
    <n v="2"/>
    <n v="1"/>
    <n v="0"/>
    <n v="43128.95"/>
    <x v="1"/>
    <n v="3"/>
    <n v="2776"/>
    <n v="10"/>
    <n v="51"/>
    <n v="1"/>
    <n v="8328"/>
    <x v="0"/>
    <x v="1"/>
    <s v="Medium Risk"/>
  </r>
  <r>
    <n v="15631070"/>
    <n v="667"/>
    <x v="2"/>
    <s v="Male"/>
    <x v="30"/>
    <n v="9"/>
    <n v="154393.43"/>
    <n v="1"/>
    <n v="1"/>
    <n v="1"/>
    <n v="137674.96"/>
    <x v="0"/>
    <n v="30"/>
    <n v="405"/>
    <n v="2"/>
    <n v="151"/>
    <n v="6.6666666666666666E-2"/>
    <n v="12150"/>
    <x v="1"/>
    <x v="3"/>
    <s v="High Risk"/>
  </r>
  <r>
    <n v="15761950"/>
    <n v="652"/>
    <x v="2"/>
    <s v="Female"/>
    <x v="13"/>
    <n v="9"/>
    <n v="110827.49"/>
    <n v="1"/>
    <n v="1"/>
    <n v="1"/>
    <n v="153383.54"/>
    <x v="0"/>
    <n v="1"/>
    <n v="2891"/>
    <n v="6"/>
    <n v="115"/>
    <n v="1"/>
    <n v="2891"/>
    <x v="0"/>
    <x v="3"/>
    <s v="High Risk"/>
  </r>
  <r>
    <n v="15649668"/>
    <n v="637"/>
    <x v="2"/>
    <s v="Female"/>
    <x v="18"/>
    <n v="10"/>
    <n v="145750.45000000001"/>
    <n v="2"/>
    <n v="1"/>
    <n v="1"/>
    <n v="96660.76"/>
    <x v="1"/>
    <n v="16"/>
    <n v="1292"/>
    <n v="8"/>
    <n v="1"/>
    <n v="0.5"/>
    <n v="20672"/>
    <x v="0"/>
    <x v="3"/>
    <s v="Low Risk"/>
  </r>
  <r>
    <n v="15713912"/>
    <n v="516"/>
    <x v="1"/>
    <s v="Female"/>
    <x v="13"/>
    <n v="8"/>
    <n v="109044.3"/>
    <n v="1"/>
    <n v="0"/>
    <n v="1"/>
    <n v="115818.16"/>
    <x v="1"/>
    <n v="10"/>
    <n v="3904"/>
    <n v="7"/>
    <n v="15"/>
    <n v="0.7"/>
    <n v="39040"/>
    <x v="2"/>
    <x v="1"/>
    <s v="Low Risk"/>
  </r>
  <r>
    <n v="15586757"/>
    <n v="801"/>
    <x v="0"/>
    <s v="Female"/>
    <x v="15"/>
    <n v="4"/>
    <n v="75170.539999999994"/>
    <n v="1"/>
    <n v="1"/>
    <n v="1"/>
    <n v="37898.5"/>
    <x v="1"/>
    <n v="9"/>
    <n v="4057"/>
    <n v="0"/>
    <n v="124"/>
    <n v="0"/>
    <n v="36513"/>
    <x v="0"/>
    <x v="2"/>
    <s v="High Risk"/>
  </r>
  <r>
    <n v="15596522"/>
    <n v="692"/>
    <x v="0"/>
    <s v="Female"/>
    <x v="0"/>
    <n v="2"/>
    <n v="0"/>
    <n v="2"/>
    <n v="1"/>
    <n v="0"/>
    <n v="145222.93"/>
    <x v="1"/>
    <n v="27"/>
    <n v="3896"/>
    <n v="0"/>
    <n v="106"/>
    <n v="0"/>
    <n v="105192"/>
    <x v="1"/>
    <x v="0"/>
    <s v="High Risk"/>
  </r>
  <r>
    <n v="15625395"/>
    <n v="585"/>
    <x v="0"/>
    <s v="Female"/>
    <x v="34"/>
    <n v="6"/>
    <n v="105795.9"/>
    <n v="1"/>
    <n v="1"/>
    <n v="1"/>
    <n v="41219.089999999997"/>
    <x v="1"/>
    <n v="18"/>
    <n v="3408"/>
    <n v="2"/>
    <n v="37"/>
    <n v="0.1111111111111111"/>
    <n v="61344"/>
    <x v="1"/>
    <x v="1"/>
    <s v="Medium Risk"/>
  </r>
  <r>
    <n v="15760570"/>
    <n v="590"/>
    <x v="0"/>
    <s v="Male"/>
    <x v="15"/>
    <n v="5"/>
    <n v="0"/>
    <n v="2"/>
    <n v="1"/>
    <n v="0"/>
    <n v="59249.83"/>
    <x v="1"/>
    <n v="29"/>
    <n v="2890"/>
    <n v="7"/>
    <n v="12"/>
    <n v="0.2413793103448276"/>
    <n v="83810"/>
    <x v="2"/>
    <x v="2"/>
    <s v="Low Risk"/>
  </r>
  <r>
    <n v="15566689"/>
    <n v="554"/>
    <x v="1"/>
    <s v="Male"/>
    <x v="26"/>
    <n v="8"/>
    <n v="0"/>
    <n v="2"/>
    <n v="1"/>
    <n v="1"/>
    <n v="116747.62"/>
    <x v="1"/>
    <n v="8"/>
    <n v="4651"/>
    <n v="9"/>
    <n v="152"/>
    <n v="1"/>
    <n v="37208"/>
    <x v="2"/>
    <x v="1"/>
    <s v="High Risk"/>
  </r>
  <r>
    <n v="15725794"/>
    <n v="659"/>
    <x v="0"/>
    <s v="Female"/>
    <x v="23"/>
    <n v="1"/>
    <n v="0"/>
    <n v="1"/>
    <n v="1"/>
    <n v="0"/>
    <n v="116249.72"/>
    <x v="0"/>
    <n v="27"/>
    <n v="4074"/>
    <n v="6"/>
    <n v="16"/>
    <n v="0.22222222222222221"/>
    <n v="109998"/>
    <x v="0"/>
    <x v="0"/>
    <s v="Low Risk"/>
  </r>
  <r>
    <n v="15673539"/>
    <n v="690"/>
    <x v="0"/>
    <s v="Female"/>
    <x v="28"/>
    <n v="3"/>
    <n v="118097.87"/>
    <n v="1"/>
    <n v="1"/>
    <n v="0"/>
    <n v="61257.83"/>
    <x v="1"/>
    <n v="7"/>
    <n v="3946"/>
    <n v="2"/>
    <n v="167"/>
    <n v="0.2857142857142857"/>
    <n v="27622"/>
    <x v="0"/>
    <x v="2"/>
    <s v="High Risk"/>
  </r>
  <r>
    <n v="15705298"/>
    <n v="697"/>
    <x v="2"/>
    <s v="Male"/>
    <x v="6"/>
    <n v="0"/>
    <n v="172693.54"/>
    <n v="1"/>
    <n v="0"/>
    <n v="0"/>
    <n v="141798.98000000001"/>
    <x v="1"/>
    <n v="22"/>
    <n v="3887"/>
    <n v="1"/>
    <n v="92"/>
    <n v="4.5454545454545456E-2"/>
    <n v="85514"/>
    <x v="2"/>
    <x v="0"/>
    <s v="High Risk"/>
  </r>
  <r>
    <n v="15675791"/>
    <n v="610"/>
    <x v="0"/>
    <s v="Male"/>
    <x v="18"/>
    <n v="4"/>
    <n v="129440.3"/>
    <n v="2"/>
    <n v="1"/>
    <n v="0"/>
    <n v="102638.35"/>
    <x v="1"/>
    <n v="16"/>
    <n v="4923"/>
    <n v="10"/>
    <n v="40"/>
    <n v="0.625"/>
    <n v="78768"/>
    <x v="1"/>
    <x v="2"/>
    <s v="Medium Risk"/>
  </r>
  <r>
    <n v="15747043"/>
    <n v="599"/>
    <x v="1"/>
    <s v="Male"/>
    <x v="18"/>
    <n v="4"/>
    <n v="0"/>
    <n v="2"/>
    <n v="0"/>
    <n v="0"/>
    <n v="13210.56"/>
    <x v="1"/>
    <n v="5"/>
    <n v="425"/>
    <n v="3"/>
    <n v="107"/>
    <n v="0.6"/>
    <n v="2125"/>
    <x v="2"/>
    <x v="2"/>
    <s v="High Risk"/>
  </r>
  <r>
    <n v="15736397"/>
    <n v="544"/>
    <x v="0"/>
    <s v="Male"/>
    <x v="51"/>
    <n v="1"/>
    <n v="96471.2"/>
    <n v="1"/>
    <n v="1"/>
    <n v="0"/>
    <n v="35550.97"/>
    <x v="1"/>
    <n v="20"/>
    <n v="2857"/>
    <n v="0"/>
    <n v="10"/>
    <n v="0"/>
    <n v="57140"/>
    <x v="2"/>
    <x v="0"/>
    <s v="Low Risk"/>
  </r>
  <r>
    <n v="15678201"/>
    <n v="548"/>
    <x v="0"/>
    <s v="Female"/>
    <x v="17"/>
    <n v="1"/>
    <n v="0"/>
    <n v="1"/>
    <n v="1"/>
    <n v="1"/>
    <n v="104469.06"/>
    <x v="0"/>
    <n v="15"/>
    <n v="2805"/>
    <n v="2"/>
    <n v="83"/>
    <n v="0.13333333333333333"/>
    <n v="42075"/>
    <x v="0"/>
    <x v="0"/>
    <s v="High Risk"/>
  </r>
  <r>
    <n v="15720745"/>
    <n v="635"/>
    <x v="1"/>
    <s v="Male"/>
    <x v="9"/>
    <n v="4"/>
    <n v="140197.18"/>
    <n v="1"/>
    <n v="1"/>
    <n v="1"/>
    <n v="142935.82999999999"/>
    <x v="1"/>
    <n v="23"/>
    <n v="1631"/>
    <n v="1"/>
    <n v="132"/>
    <n v="4.3478260869565216E-2"/>
    <n v="37513"/>
    <x v="1"/>
    <x v="2"/>
    <s v="High Risk"/>
  </r>
  <r>
    <n v="15637593"/>
    <n v="722"/>
    <x v="0"/>
    <s v="Male"/>
    <x v="43"/>
    <n v="6"/>
    <n v="0"/>
    <n v="2"/>
    <n v="1"/>
    <n v="0"/>
    <n v="195486.28"/>
    <x v="1"/>
    <n v="3"/>
    <n v="2206"/>
    <n v="10"/>
    <n v="75"/>
    <n v="1"/>
    <n v="6618"/>
    <x v="1"/>
    <x v="1"/>
    <s v="High Risk"/>
  </r>
  <r>
    <n v="15598070"/>
    <n v="564"/>
    <x v="0"/>
    <s v="Female"/>
    <x v="19"/>
    <n v="4"/>
    <n v="135946.26"/>
    <n v="1"/>
    <n v="1"/>
    <n v="0"/>
    <n v="63170"/>
    <x v="1"/>
    <n v="15"/>
    <n v="2193"/>
    <n v="9"/>
    <n v="53"/>
    <n v="0.6"/>
    <n v="32895"/>
    <x v="0"/>
    <x v="2"/>
    <s v="Medium Risk"/>
  </r>
  <r>
    <n v="15787550"/>
    <n v="719"/>
    <x v="0"/>
    <s v="Male"/>
    <x v="58"/>
    <n v="3"/>
    <n v="0"/>
    <n v="2"/>
    <n v="1"/>
    <n v="1"/>
    <n v="58320.06"/>
    <x v="1"/>
    <n v="30"/>
    <n v="688"/>
    <n v="8"/>
    <n v="5"/>
    <n v="0.26666666666666666"/>
    <n v="20640"/>
    <x v="1"/>
    <x v="2"/>
    <s v="Low Risk"/>
  </r>
  <r>
    <n v="15603942"/>
    <n v="547"/>
    <x v="2"/>
    <s v="Male"/>
    <x v="5"/>
    <n v="3"/>
    <n v="81290.02"/>
    <n v="3"/>
    <n v="0"/>
    <n v="1"/>
    <n v="177747.03"/>
    <x v="0"/>
    <n v="28"/>
    <n v="504"/>
    <n v="1"/>
    <n v="43"/>
    <n v="3.5714285714285712E-2"/>
    <n v="14112"/>
    <x v="1"/>
    <x v="2"/>
    <s v="Medium Risk"/>
  </r>
  <r>
    <n v="15733973"/>
    <n v="850"/>
    <x v="0"/>
    <s v="Female"/>
    <x v="0"/>
    <n v="8"/>
    <n v="0"/>
    <n v="1"/>
    <n v="1"/>
    <n v="0"/>
    <n v="19632.64"/>
    <x v="0"/>
    <n v="16"/>
    <n v="3455"/>
    <n v="3"/>
    <n v="172"/>
    <n v="0.1875"/>
    <n v="55280"/>
    <x v="0"/>
    <x v="1"/>
    <s v="High Risk"/>
  </r>
  <r>
    <n v="15596761"/>
    <n v="515"/>
    <x v="2"/>
    <s v="Male"/>
    <x v="52"/>
    <n v="9"/>
    <n v="113715.36"/>
    <n v="1"/>
    <n v="1"/>
    <n v="0"/>
    <n v="18424.240000000002"/>
    <x v="0"/>
    <n v="6"/>
    <n v="2235"/>
    <n v="3"/>
    <n v="5"/>
    <n v="0.5"/>
    <n v="13410"/>
    <x v="2"/>
    <x v="3"/>
    <s v="Low Risk"/>
  </r>
  <r>
    <n v="15652400"/>
    <n v="667"/>
    <x v="1"/>
    <s v="Male"/>
    <x v="27"/>
    <n v="2"/>
    <n v="168883.08"/>
    <n v="1"/>
    <n v="0"/>
    <n v="1"/>
    <n v="18897.78"/>
    <x v="1"/>
    <n v="16"/>
    <n v="4586"/>
    <n v="5"/>
    <n v="149"/>
    <n v="0.3125"/>
    <n v="73376"/>
    <x v="1"/>
    <x v="0"/>
    <s v="High Risk"/>
  </r>
  <r>
    <n v="15717893"/>
    <n v="607"/>
    <x v="2"/>
    <s v="Male"/>
    <x v="18"/>
    <n v="8"/>
    <n v="143421.74"/>
    <n v="1"/>
    <n v="1"/>
    <n v="0"/>
    <n v="97879.02"/>
    <x v="1"/>
    <n v="5"/>
    <n v="1017"/>
    <n v="10"/>
    <n v="114"/>
    <n v="1"/>
    <n v="5085"/>
    <x v="2"/>
    <x v="1"/>
    <s v="High Risk"/>
  </r>
  <r>
    <n v="15622585"/>
    <n v="525"/>
    <x v="0"/>
    <s v="Male"/>
    <x v="28"/>
    <n v="7"/>
    <n v="153644.39000000001"/>
    <n v="1"/>
    <n v="1"/>
    <n v="1"/>
    <n v="63197.88"/>
    <x v="1"/>
    <n v="30"/>
    <n v="2639"/>
    <n v="9"/>
    <n v="35"/>
    <n v="0.3"/>
    <n v="79170"/>
    <x v="0"/>
    <x v="1"/>
    <s v="Medium Risk"/>
  </r>
  <r>
    <n v="15733964"/>
    <n v="606"/>
    <x v="1"/>
    <s v="Female"/>
    <x v="47"/>
    <n v="1"/>
    <n v="109330.06"/>
    <n v="1"/>
    <n v="1"/>
    <n v="1"/>
    <n v="75860.009999999995"/>
    <x v="1"/>
    <n v="3"/>
    <n v="2379"/>
    <n v="5"/>
    <n v="89"/>
    <n v="1"/>
    <n v="7137"/>
    <x v="1"/>
    <x v="0"/>
    <s v="High Risk"/>
  </r>
  <r>
    <n v="15753861"/>
    <n v="686"/>
    <x v="2"/>
    <s v="Female"/>
    <x v="7"/>
    <n v="1"/>
    <n v="115095.88"/>
    <n v="2"/>
    <n v="0"/>
    <n v="0"/>
    <n v="78622.460000000006"/>
    <x v="1"/>
    <n v="18"/>
    <n v="3337"/>
    <n v="1"/>
    <n v="146"/>
    <n v="5.5555555555555552E-2"/>
    <n v="60066"/>
    <x v="0"/>
    <x v="0"/>
    <s v="High Risk"/>
  </r>
  <r>
    <n v="15747097"/>
    <n v="611"/>
    <x v="0"/>
    <s v="Male"/>
    <x v="12"/>
    <n v="10"/>
    <n v="0"/>
    <n v="1"/>
    <n v="1"/>
    <n v="1"/>
    <n v="23598.23"/>
    <x v="0"/>
    <n v="19"/>
    <n v="683"/>
    <n v="8"/>
    <n v="130"/>
    <n v="0.42105263157894735"/>
    <n v="12977"/>
    <x v="0"/>
    <x v="3"/>
    <s v="High Risk"/>
  </r>
  <r>
    <n v="15594762"/>
    <n v="827"/>
    <x v="1"/>
    <s v="Male"/>
    <x v="17"/>
    <n v="1"/>
    <n v="183276.32"/>
    <n v="1"/>
    <n v="1"/>
    <n v="1"/>
    <n v="13460.27"/>
    <x v="1"/>
    <n v="21"/>
    <n v="2287"/>
    <n v="5"/>
    <n v="127"/>
    <n v="0.23809523809523808"/>
    <n v="48027"/>
    <x v="0"/>
    <x v="0"/>
    <s v="High Risk"/>
  </r>
  <r>
    <n v="15667417"/>
    <n v="572"/>
    <x v="0"/>
    <s v="Male"/>
    <x v="19"/>
    <n v="9"/>
    <n v="68193.72"/>
    <n v="1"/>
    <n v="1"/>
    <n v="0"/>
    <n v="19998.310000000001"/>
    <x v="1"/>
    <n v="9"/>
    <n v="1063"/>
    <n v="10"/>
    <n v="62"/>
    <n v="1"/>
    <n v="9567"/>
    <x v="1"/>
    <x v="3"/>
    <s v="High Risk"/>
  </r>
  <r>
    <n v="15684861"/>
    <n v="726"/>
    <x v="0"/>
    <s v="Female"/>
    <x v="15"/>
    <n v="8"/>
    <n v="0"/>
    <n v="2"/>
    <n v="0"/>
    <n v="0"/>
    <n v="185075.63"/>
    <x v="1"/>
    <n v="14"/>
    <n v="4448"/>
    <n v="1"/>
    <n v="100"/>
    <n v="7.1428571428571425E-2"/>
    <n v="62272"/>
    <x v="0"/>
    <x v="1"/>
    <s v="High Risk"/>
  </r>
  <r>
    <n v="15742204"/>
    <n v="579"/>
    <x v="2"/>
    <s v="Male"/>
    <x v="8"/>
    <n v="6"/>
    <n v="139729.54"/>
    <n v="1"/>
    <n v="0"/>
    <n v="1"/>
    <n v="135815.38"/>
    <x v="1"/>
    <n v="24"/>
    <n v="3575"/>
    <n v="7"/>
    <n v="172"/>
    <n v="0.29166666666666669"/>
    <n v="85800"/>
    <x v="0"/>
    <x v="1"/>
    <s v="High Risk"/>
  </r>
  <r>
    <n v="15623502"/>
    <n v="598"/>
    <x v="1"/>
    <s v="Female"/>
    <x v="27"/>
    <n v="4"/>
    <n v="98365.33"/>
    <n v="1"/>
    <n v="1"/>
    <n v="1"/>
    <n v="44251.33"/>
    <x v="1"/>
    <n v="15"/>
    <n v="2445"/>
    <n v="7"/>
    <n v="150"/>
    <n v="0.46666666666666667"/>
    <n v="36675"/>
    <x v="0"/>
    <x v="2"/>
    <s v="High Risk"/>
  </r>
  <r>
    <n v="15774872"/>
    <n v="663"/>
    <x v="0"/>
    <s v="Male"/>
    <x v="18"/>
    <n v="10"/>
    <n v="0"/>
    <n v="2"/>
    <n v="1"/>
    <n v="0"/>
    <n v="136349.54999999999"/>
    <x v="1"/>
    <n v="20"/>
    <n v="900"/>
    <n v="4"/>
    <n v="57"/>
    <n v="0.2"/>
    <n v="18000"/>
    <x v="2"/>
    <x v="3"/>
    <s v="Medium Risk"/>
  </r>
  <r>
    <n v="15611191"/>
    <n v="505"/>
    <x v="2"/>
    <s v="Female"/>
    <x v="24"/>
    <n v="10"/>
    <n v="122453.97"/>
    <n v="2"/>
    <n v="1"/>
    <n v="1"/>
    <n v="52693.99"/>
    <x v="1"/>
    <n v="9"/>
    <n v="1652"/>
    <n v="0"/>
    <n v="109"/>
    <n v="0"/>
    <n v="14868"/>
    <x v="0"/>
    <x v="3"/>
    <s v="High Risk"/>
  </r>
  <r>
    <n v="15674331"/>
    <n v="576"/>
    <x v="2"/>
    <s v="Male"/>
    <x v="33"/>
    <n v="7"/>
    <n v="132174.41"/>
    <n v="2"/>
    <n v="0"/>
    <n v="0"/>
    <n v="93767.03"/>
    <x v="1"/>
    <n v="23"/>
    <n v="4839"/>
    <n v="3"/>
    <n v="89"/>
    <n v="0.13043478260869565"/>
    <n v="111297"/>
    <x v="0"/>
    <x v="1"/>
    <s v="High Risk"/>
  </r>
  <r>
    <n v="15619465"/>
    <n v="555"/>
    <x v="1"/>
    <s v="Female"/>
    <x v="9"/>
    <n v="2"/>
    <n v="0"/>
    <n v="2"/>
    <n v="0"/>
    <n v="1"/>
    <n v="197866.55"/>
    <x v="1"/>
    <n v="3"/>
    <n v="295"/>
    <n v="5"/>
    <n v="21"/>
    <n v="1"/>
    <n v="885"/>
    <x v="0"/>
    <x v="0"/>
    <s v="Low Risk"/>
  </r>
  <r>
    <n v="15575247"/>
    <n v="524"/>
    <x v="0"/>
    <s v="Male"/>
    <x v="33"/>
    <n v="1"/>
    <n v="0"/>
    <n v="2"/>
    <n v="1"/>
    <n v="0"/>
    <n v="126812.85"/>
    <x v="1"/>
    <n v="8"/>
    <n v="1671"/>
    <n v="2"/>
    <n v="124"/>
    <n v="0.25"/>
    <n v="13368"/>
    <x v="0"/>
    <x v="0"/>
    <s v="High Risk"/>
  </r>
  <r>
    <n v="15695679"/>
    <n v="776"/>
    <x v="1"/>
    <s v="Male"/>
    <x v="2"/>
    <n v="2"/>
    <n v="104349.45"/>
    <n v="1"/>
    <n v="0"/>
    <n v="0"/>
    <n v="79503.05"/>
    <x v="1"/>
    <n v="2"/>
    <n v="4286"/>
    <n v="3"/>
    <n v="40"/>
    <n v="1"/>
    <n v="8572"/>
    <x v="0"/>
    <x v="0"/>
    <s v="Medium Risk"/>
  </r>
  <r>
    <n v="15713463"/>
    <n v="645"/>
    <x v="2"/>
    <s v="Female"/>
    <x v="1"/>
    <n v="2"/>
    <n v="138881.04"/>
    <n v="1"/>
    <n v="1"/>
    <n v="0"/>
    <n v="129936.53"/>
    <x v="0"/>
    <n v="24"/>
    <n v="3208"/>
    <n v="1"/>
    <n v="26"/>
    <n v="4.1666666666666664E-2"/>
    <n v="76992"/>
    <x v="2"/>
    <x v="0"/>
    <s v="Low Risk"/>
  </r>
  <r>
    <n v="15785170"/>
    <n v="850"/>
    <x v="2"/>
    <s v="Female"/>
    <x v="15"/>
    <n v="0"/>
    <n v="116968.91"/>
    <n v="1"/>
    <n v="0"/>
    <n v="0"/>
    <n v="175094.62"/>
    <x v="1"/>
    <n v="25"/>
    <n v="3288"/>
    <n v="5"/>
    <n v="176"/>
    <n v="0.2"/>
    <n v="82200"/>
    <x v="2"/>
    <x v="0"/>
    <s v="High Risk"/>
  </r>
  <r>
    <n v="15796351"/>
    <n v="603"/>
    <x v="2"/>
    <s v="Male"/>
    <x v="12"/>
    <n v="1"/>
    <n v="105346.03"/>
    <n v="2"/>
    <n v="1"/>
    <n v="1"/>
    <n v="130379.5"/>
    <x v="1"/>
    <n v="13"/>
    <n v="1409"/>
    <n v="7"/>
    <n v="1"/>
    <n v="0.53846153846153844"/>
    <n v="18317"/>
    <x v="1"/>
    <x v="0"/>
    <s v="Low Risk"/>
  </r>
  <r>
    <n v="15639576"/>
    <n v="691"/>
    <x v="0"/>
    <s v="Male"/>
    <x v="28"/>
    <n v="9"/>
    <n v="136623.19"/>
    <n v="1"/>
    <n v="1"/>
    <n v="0"/>
    <n v="153228"/>
    <x v="1"/>
    <n v="9"/>
    <n v="1848"/>
    <n v="2"/>
    <n v="34"/>
    <n v="0.22222222222222221"/>
    <n v="16632"/>
    <x v="0"/>
    <x v="3"/>
    <s v="Medium Risk"/>
  </r>
  <r>
    <n v="15693264"/>
    <n v="583"/>
    <x v="0"/>
    <s v="Female"/>
    <x v="6"/>
    <n v="10"/>
    <n v="0"/>
    <n v="2"/>
    <n v="1"/>
    <n v="1"/>
    <n v="111285.85"/>
    <x v="1"/>
    <n v="13"/>
    <n v="1787"/>
    <n v="3"/>
    <n v="102"/>
    <n v="0.23076923076923078"/>
    <n v="23231"/>
    <x v="0"/>
    <x v="3"/>
    <s v="High Risk"/>
  </r>
  <r>
    <n v="15589715"/>
    <n v="584"/>
    <x v="0"/>
    <s v="Female"/>
    <x v="26"/>
    <n v="5"/>
    <n v="0"/>
    <n v="1"/>
    <n v="1"/>
    <n v="0"/>
    <n v="49553.38"/>
    <x v="0"/>
    <n v="28"/>
    <n v="3057"/>
    <n v="9"/>
    <n v="159"/>
    <n v="0.32142857142857145"/>
    <n v="85596"/>
    <x v="0"/>
    <x v="2"/>
    <s v="High Risk"/>
  </r>
  <r>
    <n v="15769902"/>
    <n v="679"/>
    <x v="0"/>
    <s v="Female"/>
    <x v="19"/>
    <n v="6"/>
    <n v="0"/>
    <n v="2"/>
    <n v="1"/>
    <n v="1"/>
    <n v="98015.85"/>
    <x v="1"/>
    <n v="24"/>
    <n v="375"/>
    <n v="2"/>
    <n v="157"/>
    <n v="8.3333333333333329E-2"/>
    <n v="9000"/>
    <x v="0"/>
    <x v="1"/>
    <s v="High Risk"/>
  </r>
  <r>
    <n v="15587177"/>
    <n v="646"/>
    <x v="0"/>
    <s v="Male"/>
    <x v="18"/>
    <n v="6"/>
    <n v="124445.52"/>
    <n v="1"/>
    <n v="1"/>
    <n v="0"/>
    <n v="88481.32"/>
    <x v="1"/>
    <n v="23"/>
    <n v="4349"/>
    <n v="8"/>
    <n v="177"/>
    <n v="0.34782608695652173"/>
    <n v="100027"/>
    <x v="1"/>
    <x v="1"/>
    <s v="High Risk"/>
  </r>
  <r>
    <n v="15814553"/>
    <n v="559"/>
    <x v="0"/>
    <s v="Female"/>
    <x v="10"/>
    <n v="5"/>
    <n v="68999.66"/>
    <n v="2"/>
    <n v="1"/>
    <n v="1"/>
    <n v="66879.27"/>
    <x v="1"/>
    <n v="23"/>
    <n v="3349"/>
    <n v="8"/>
    <n v="122"/>
    <n v="0.34782608695652173"/>
    <n v="77027"/>
    <x v="0"/>
    <x v="2"/>
    <s v="High Risk"/>
  </r>
  <r>
    <n v="15601550"/>
    <n v="595"/>
    <x v="1"/>
    <s v="Male"/>
    <x v="18"/>
    <n v="6"/>
    <n v="85768.42"/>
    <n v="1"/>
    <n v="1"/>
    <n v="1"/>
    <n v="24802.77"/>
    <x v="1"/>
    <n v="26"/>
    <n v="1041"/>
    <n v="6"/>
    <n v="126"/>
    <n v="0.23076923076923078"/>
    <n v="27066"/>
    <x v="0"/>
    <x v="1"/>
    <s v="High Risk"/>
  </r>
  <r>
    <n v="15664907"/>
    <n v="527"/>
    <x v="0"/>
    <s v="Male"/>
    <x v="40"/>
    <n v="1"/>
    <n v="0"/>
    <n v="1"/>
    <n v="1"/>
    <n v="0"/>
    <n v="21312.16"/>
    <x v="0"/>
    <n v="11"/>
    <n v="1513"/>
    <n v="10"/>
    <n v="118"/>
    <n v="0.90909090909090906"/>
    <n v="16643"/>
    <x v="0"/>
    <x v="0"/>
    <s v="High Risk"/>
  </r>
  <r>
    <n v="15612465"/>
    <n v="684"/>
    <x v="1"/>
    <s v="Male"/>
    <x v="10"/>
    <n v="9"/>
    <n v="100628"/>
    <n v="2"/>
    <n v="1"/>
    <n v="1"/>
    <n v="190263.78"/>
    <x v="1"/>
    <n v="26"/>
    <n v="1742"/>
    <n v="1"/>
    <n v="18"/>
    <n v="3.8461538461538464E-2"/>
    <n v="45292"/>
    <x v="1"/>
    <x v="3"/>
    <s v="Low Risk"/>
  </r>
  <r>
    <n v="15810800"/>
    <n v="673"/>
    <x v="1"/>
    <s v="Female"/>
    <x v="15"/>
    <n v="0"/>
    <n v="0"/>
    <n v="1"/>
    <n v="1"/>
    <n v="1"/>
    <n v="72873.33"/>
    <x v="1"/>
    <n v="3"/>
    <n v="4542"/>
    <n v="1"/>
    <n v="132"/>
    <n v="0.33333333333333331"/>
    <n v="13626"/>
    <x v="2"/>
    <x v="0"/>
    <s v="High Risk"/>
  </r>
  <r>
    <n v="15665760"/>
    <n v="802"/>
    <x v="1"/>
    <s v="Male"/>
    <x v="16"/>
    <n v="7"/>
    <n v="0"/>
    <n v="2"/>
    <n v="0"/>
    <n v="1"/>
    <n v="57764.65"/>
    <x v="1"/>
    <n v="27"/>
    <n v="4663"/>
    <n v="5"/>
    <n v="118"/>
    <n v="0.18518518518518517"/>
    <n v="125901"/>
    <x v="1"/>
    <x v="1"/>
    <s v="High Risk"/>
  </r>
  <r>
    <n v="15588080"/>
    <n v="675"/>
    <x v="0"/>
    <s v="Male"/>
    <x v="41"/>
    <n v="6"/>
    <n v="0"/>
    <n v="1"/>
    <n v="1"/>
    <n v="0"/>
    <n v="110273.84"/>
    <x v="0"/>
    <n v="30"/>
    <n v="3359"/>
    <n v="6"/>
    <n v="143"/>
    <n v="0.2"/>
    <n v="100770"/>
    <x v="0"/>
    <x v="1"/>
    <s v="High Risk"/>
  </r>
  <r>
    <n v="15776844"/>
    <n v="762"/>
    <x v="1"/>
    <s v="Female"/>
    <x v="25"/>
    <n v="6"/>
    <n v="0"/>
    <n v="2"/>
    <n v="1"/>
    <n v="0"/>
    <n v="55500.17"/>
    <x v="1"/>
    <n v="24"/>
    <n v="2669"/>
    <n v="0"/>
    <n v="21"/>
    <n v="0"/>
    <n v="64056"/>
    <x v="0"/>
    <x v="1"/>
    <s v="Low Risk"/>
  </r>
  <r>
    <n v="15717560"/>
    <n v="580"/>
    <x v="0"/>
    <s v="Male"/>
    <x v="5"/>
    <n v="0"/>
    <n v="125647.36"/>
    <n v="1"/>
    <n v="1"/>
    <n v="0"/>
    <n v="57541.08"/>
    <x v="0"/>
    <n v="5"/>
    <n v="2550"/>
    <n v="5"/>
    <n v="139"/>
    <n v="1"/>
    <n v="12750"/>
    <x v="2"/>
    <x v="0"/>
    <s v="High Risk"/>
  </r>
  <r>
    <n v="15629739"/>
    <n v="621"/>
    <x v="2"/>
    <s v="Female"/>
    <x v="8"/>
    <n v="8"/>
    <n v="100375.39"/>
    <n v="1"/>
    <n v="1"/>
    <n v="1"/>
    <n v="90384.26"/>
    <x v="1"/>
    <n v="18"/>
    <n v="3721"/>
    <n v="6"/>
    <n v="140"/>
    <n v="0.33333333333333331"/>
    <n v="66978"/>
    <x v="0"/>
    <x v="1"/>
    <s v="High Risk"/>
  </r>
  <r>
    <n v="15729908"/>
    <n v="411"/>
    <x v="0"/>
    <s v="Female"/>
    <x v="18"/>
    <n v="10"/>
    <n v="0"/>
    <n v="1"/>
    <n v="0"/>
    <n v="0"/>
    <n v="120694.35"/>
    <x v="1"/>
    <n v="6"/>
    <n v="4528"/>
    <n v="8"/>
    <n v="118"/>
    <n v="1"/>
    <n v="27168"/>
    <x v="1"/>
    <x v="3"/>
    <s v="High Risk"/>
  </r>
  <r>
    <n v="15716781"/>
    <n v="815"/>
    <x v="0"/>
    <s v="Male"/>
    <x v="9"/>
    <n v="7"/>
    <n v="171922.72"/>
    <n v="1"/>
    <n v="0"/>
    <n v="1"/>
    <n v="178028.96"/>
    <x v="1"/>
    <n v="10"/>
    <n v="4371"/>
    <n v="10"/>
    <n v="77"/>
    <n v="1"/>
    <n v="43710"/>
    <x v="1"/>
    <x v="1"/>
    <s v="High Risk"/>
  </r>
  <r>
    <n v="15646936"/>
    <n v="631"/>
    <x v="2"/>
    <s v="Female"/>
    <x v="15"/>
    <n v="2"/>
    <n v="146810.99"/>
    <n v="2"/>
    <n v="1"/>
    <n v="1"/>
    <n v="180990.29"/>
    <x v="1"/>
    <n v="1"/>
    <n v="2328"/>
    <n v="0"/>
    <n v="142"/>
    <n v="0"/>
    <n v="2328"/>
    <x v="2"/>
    <x v="0"/>
    <s v="High Risk"/>
  </r>
  <r>
    <n v="15768151"/>
    <n v="514"/>
    <x v="2"/>
    <s v="Female"/>
    <x v="13"/>
    <n v="3"/>
    <n v="109032.23"/>
    <n v="1"/>
    <n v="0"/>
    <n v="1"/>
    <n v="155407.21"/>
    <x v="0"/>
    <n v="21"/>
    <n v="371"/>
    <n v="5"/>
    <n v="6"/>
    <n v="0.23809523809523808"/>
    <n v="7791"/>
    <x v="0"/>
    <x v="2"/>
    <s v="Low Risk"/>
  </r>
  <r>
    <n v="15579212"/>
    <n v="638"/>
    <x v="0"/>
    <s v="Male"/>
    <x v="38"/>
    <n v="6"/>
    <n v="0"/>
    <n v="1"/>
    <n v="1"/>
    <n v="0"/>
    <n v="33676.480000000003"/>
    <x v="0"/>
    <n v="6"/>
    <n v="2844"/>
    <n v="10"/>
    <n v="170"/>
    <n v="1"/>
    <n v="17064"/>
    <x v="0"/>
    <x v="1"/>
    <s v="High Risk"/>
  </r>
  <r>
    <n v="15721835"/>
    <n v="791"/>
    <x v="1"/>
    <s v="Male"/>
    <x v="11"/>
    <n v="7"/>
    <n v="0"/>
    <n v="1"/>
    <n v="1"/>
    <n v="0"/>
    <n v="89666.28"/>
    <x v="1"/>
    <n v="21"/>
    <n v="2753"/>
    <n v="10"/>
    <n v="83"/>
    <n v="0.47619047619047616"/>
    <n v="57813"/>
    <x v="1"/>
    <x v="1"/>
    <s v="High Risk"/>
  </r>
  <r>
    <n v="15800515"/>
    <n v="516"/>
    <x v="0"/>
    <s v="Male"/>
    <x v="12"/>
    <n v="5"/>
    <n v="128653.59"/>
    <n v="1"/>
    <n v="1"/>
    <n v="0"/>
    <n v="127558.26"/>
    <x v="1"/>
    <n v="10"/>
    <n v="1471"/>
    <n v="0"/>
    <n v="158"/>
    <n v="0"/>
    <n v="14710"/>
    <x v="0"/>
    <x v="2"/>
    <s v="High Risk"/>
  </r>
  <r>
    <n v="15591279"/>
    <n v="734"/>
    <x v="0"/>
    <s v="Male"/>
    <x v="24"/>
    <n v="3"/>
    <n v="80387.81"/>
    <n v="1"/>
    <n v="0"/>
    <n v="1"/>
    <n v="77272.62"/>
    <x v="1"/>
    <n v="17"/>
    <n v="3241"/>
    <n v="7"/>
    <n v="82"/>
    <n v="0.41176470588235292"/>
    <n v="55097"/>
    <x v="0"/>
    <x v="2"/>
    <s v="High Risk"/>
  </r>
  <r>
    <n v="15587419"/>
    <n v="611"/>
    <x v="0"/>
    <s v="Male"/>
    <x v="14"/>
    <n v="8"/>
    <n v="0"/>
    <n v="2"/>
    <n v="0"/>
    <n v="1"/>
    <n v="107665.68"/>
    <x v="0"/>
    <n v="25"/>
    <n v="1895"/>
    <n v="8"/>
    <n v="175"/>
    <n v="0.32"/>
    <n v="47375"/>
    <x v="0"/>
    <x v="1"/>
    <s v="High Risk"/>
  </r>
  <r>
    <n v="15750335"/>
    <n v="850"/>
    <x v="2"/>
    <s v="Male"/>
    <x v="3"/>
    <n v="0"/>
    <n v="108508.82"/>
    <n v="3"/>
    <n v="1"/>
    <n v="0"/>
    <n v="184044.79999999999"/>
    <x v="0"/>
    <n v="23"/>
    <n v="3944"/>
    <n v="1"/>
    <n v="29"/>
    <n v="4.3478260869565216E-2"/>
    <n v="90712"/>
    <x v="1"/>
    <x v="0"/>
    <s v="Low Risk"/>
  </r>
  <r>
    <n v="15699619"/>
    <n v="641"/>
    <x v="0"/>
    <s v="Male"/>
    <x v="8"/>
    <n v="10"/>
    <n v="155978.17000000001"/>
    <n v="1"/>
    <n v="1"/>
    <n v="0"/>
    <n v="91510.71"/>
    <x v="1"/>
    <n v="10"/>
    <n v="1843"/>
    <n v="10"/>
    <n v="80"/>
    <n v="1"/>
    <n v="18430"/>
    <x v="2"/>
    <x v="3"/>
    <s v="High Risk"/>
  </r>
  <r>
    <n v="15606472"/>
    <n v="585"/>
    <x v="0"/>
    <s v="Female"/>
    <x v="16"/>
    <n v="5"/>
    <n v="0"/>
    <n v="1"/>
    <n v="1"/>
    <n v="1"/>
    <n v="87363.56"/>
    <x v="1"/>
    <n v="22"/>
    <n v="3992"/>
    <n v="3"/>
    <n v="146"/>
    <n v="0.13636363636363635"/>
    <n v="87824"/>
    <x v="0"/>
    <x v="2"/>
    <s v="High Risk"/>
  </r>
  <r>
    <n v="15778368"/>
    <n v="552"/>
    <x v="2"/>
    <s v="Male"/>
    <x v="5"/>
    <n v="4"/>
    <n v="121175.56"/>
    <n v="1"/>
    <n v="1"/>
    <n v="0"/>
    <n v="117505.07"/>
    <x v="0"/>
    <n v="6"/>
    <n v="4425"/>
    <n v="10"/>
    <n v="162"/>
    <n v="1"/>
    <n v="26550"/>
    <x v="1"/>
    <x v="2"/>
    <s v="High Risk"/>
  </r>
  <r>
    <n v="15671387"/>
    <n v="507"/>
    <x v="0"/>
    <s v="Female"/>
    <x v="6"/>
    <n v="4"/>
    <n v="89349.47"/>
    <n v="2"/>
    <n v="0"/>
    <n v="0"/>
    <n v="180626.68"/>
    <x v="1"/>
    <n v="13"/>
    <n v="2915"/>
    <n v="3"/>
    <n v="64"/>
    <n v="0.23076923076923078"/>
    <n v="37895"/>
    <x v="0"/>
    <x v="2"/>
    <s v="High Risk"/>
  </r>
  <r>
    <n v="15573926"/>
    <n v="735"/>
    <x v="1"/>
    <s v="Male"/>
    <x v="16"/>
    <n v="7"/>
    <n v="86131.71"/>
    <n v="2"/>
    <n v="0"/>
    <n v="0"/>
    <n v="93478.96"/>
    <x v="1"/>
    <n v="24"/>
    <n v="3121"/>
    <n v="0"/>
    <n v="158"/>
    <n v="0"/>
    <n v="74904"/>
    <x v="0"/>
    <x v="1"/>
    <s v="High Risk"/>
  </r>
  <r>
    <n v="15709183"/>
    <n v="707"/>
    <x v="0"/>
    <s v="Female"/>
    <x v="14"/>
    <n v="3"/>
    <n v="102346.86"/>
    <n v="1"/>
    <n v="1"/>
    <n v="1"/>
    <n v="114672.64"/>
    <x v="1"/>
    <n v="19"/>
    <n v="4349"/>
    <n v="6"/>
    <n v="86"/>
    <n v="0.31578947368421051"/>
    <n v="82631"/>
    <x v="0"/>
    <x v="2"/>
    <s v="High Risk"/>
  </r>
  <r>
    <n v="15577514"/>
    <n v="698"/>
    <x v="2"/>
    <s v="Female"/>
    <x v="18"/>
    <n v="7"/>
    <n v="121263.62"/>
    <n v="1"/>
    <n v="1"/>
    <n v="1"/>
    <n v="13387.88"/>
    <x v="1"/>
    <n v="27"/>
    <n v="2078"/>
    <n v="10"/>
    <n v="155"/>
    <n v="0.37037037037037035"/>
    <n v="56106"/>
    <x v="1"/>
    <x v="1"/>
    <s v="High Risk"/>
  </r>
  <r>
    <n v="15778830"/>
    <n v="841"/>
    <x v="0"/>
    <s v="Male"/>
    <x v="8"/>
    <n v="2"/>
    <n v="0"/>
    <n v="2"/>
    <n v="1"/>
    <n v="0"/>
    <n v="173240.52"/>
    <x v="1"/>
    <n v="18"/>
    <n v="3759"/>
    <n v="9"/>
    <n v="108"/>
    <n v="0.5"/>
    <n v="67662"/>
    <x v="1"/>
    <x v="0"/>
    <s v="High Risk"/>
  </r>
  <r>
    <n v="15768072"/>
    <n v="688"/>
    <x v="1"/>
    <s v="Female"/>
    <x v="19"/>
    <n v="2"/>
    <n v="0"/>
    <n v="1"/>
    <n v="0"/>
    <n v="0"/>
    <n v="27557.18"/>
    <x v="0"/>
    <n v="8"/>
    <n v="280"/>
    <n v="3"/>
    <n v="123"/>
    <n v="0.375"/>
    <n v="2240"/>
    <x v="0"/>
    <x v="0"/>
    <s v="High Risk"/>
  </r>
  <r>
    <n v="15768293"/>
    <n v="614"/>
    <x v="0"/>
    <s v="Male"/>
    <x v="21"/>
    <n v="3"/>
    <n v="0"/>
    <n v="2"/>
    <n v="1"/>
    <n v="1"/>
    <n v="5552.37"/>
    <x v="1"/>
    <n v="3"/>
    <n v="1852"/>
    <n v="8"/>
    <n v="101"/>
    <n v="1"/>
    <n v="5556"/>
    <x v="0"/>
    <x v="2"/>
    <s v="High Risk"/>
  </r>
  <r>
    <n v="15654456"/>
    <n v="511"/>
    <x v="2"/>
    <s v="Male"/>
    <x v="36"/>
    <n v="6"/>
    <n v="149726.07999999999"/>
    <n v="1"/>
    <n v="0"/>
    <n v="0"/>
    <n v="88307.87"/>
    <x v="0"/>
    <n v="15"/>
    <n v="625"/>
    <n v="7"/>
    <n v="83"/>
    <n v="0.46666666666666667"/>
    <n v="9375"/>
    <x v="0"/>
    <x v="1"/>
    <s v="High Risk"/>
  </r>
  <r>
    <n v="15807525"/>
    <n v="447"/>
    <x v="0"/>
    <s v="Male"/>
    <x v="3"/>
    <n v="2"/>
    <n v="0"/>
    <n v="2"/>
    <n v="1"/>
    <n v="0"/>
    <n v="33879.26"/>
    <x v="0"/>
    <n v="27"/>
    <n v="383"/>
    <n v="4"/>
    <n v="69"/>
    <n v="0.14814814814814814"/>
    <n v="10341"/>
    <x v="0"/>
    <x v="0"/>
    <s v="High Risk"/>
  </r>
  <r>
    <n v="15574372"/>
    <n v="738"/>
    <x v="0"/>
    <s v="Male"/>
    <x v="12"/>
    <n v="5"/>
    <n v="161274.04999999999"/>
    <n v="2"/>
    <n v="1"/>
    <n v="0"/>
    <n v="181429.87"/>
    <x v="1"/>
    <n v="25"/>
    <n v="4434"/>
    <n v="9"/>
    <n v="90"/>
    <n v="0.36"/>
    <n v="110850"/>
    <x v="0"/>
    <x v="2"/>
    <s v="High Risk"/>
  </r>
  <r>
    <n v="15671249"/>
    <n v="422"/>
    <x v="0"/>
    <s v="Female"/>
    <x v="19"/>
    <n v="2"/>
    <n v="0"/>
    <n v="2"/>
    <n v="1"/>
    <n v="0"/>
    <n v="102655.31"/>
    <x v="1"/>
    <n v="9"/>
    <n v="1978"/>
    <n v="8"/>
    <n v="138"/>
    <n v="0.88888888888888884"/>
    <n v="17802"/>
    <x v="1"/>
    <x v="0"/>
    <s v="High Risk"/>
  </r>
  <r>
    <n v="15779744"/>
    <n v="537"/>
    <x v="1"/>
    <s v="Male"/>
    <x v="33"/>
    <n v="1"/>
    <n v="103138.17"/>
    <n v="1"/>
    <n v="1"/>
    <n v="1"/>
    <n v="96555.42"/>
    <x v="1"/>
    <n v="14"/>
    <n v="3721"/>
    <n v="0"/>
    <n v="115"/>
    <n v="0"/>
    <n v="52094"/>
    <x v="0"/>
    <x v="0"/>
    <s v="High Risk"/>
  </r>
  <r>
    <n v="15624755"/>
    <n v="707"/>
    <x v="2"/>
    <s v="Female"/>
    <x v="20"/>
    <n v="3"/>
    <n v="109628.44"/>
    <n v="1"/>
    <n v="1"/>
    <n v="0"/>
    <n v="189366.03"/>
    <x v="1"/>
    <n v="3"/>
    <n v="3176"/>
    <n v="7"/>
    <n v="140"/>
    <n v="1"/>
    <n v="9528"/>
    <x v="0"/>
    <x v="2"/>
    <s v="High Risk"/>
  </r>
  <r>
    <n v="15611430"/>
    <n v="690"/>
    <x v="0"/>
    <s v="Male"/>
    <x v="41"/>
    <n v="5"/>
    <n v="0"/>
    <n v="1"/>
    <n v="1"/>
    <n v="0"/>
    <n v="12847.61"/>
    <x v="0"/>
    <n v="24"/>
    <n v="3566"/>
    <n v="5"/>
    <n v="139"/>
    <n v="0.20833333333333334"/>
    <n v="85584"/>
    <x v="0"/>
    <x v="2"/>
    <s v="High Risk"/>
  </r>
  <r>
    <n v="15774744"/>
    <n v="664"/>
    <x v="2"/>
    <s v="Male"/>
    <x v="19"/>
    <n v="7"/>
    <n v="97286.16"/>
    <n v="2"/>
    <n v="1"/>
    <n v="0"/>
    <n v="143433.32999999999"/>
    <x v="1"/>
    <n v="14"/>
    <n v="3196"/>
    <n v="9"/>
    <n v="69"/>
    <n v="0.6428571428571429"/>
    <n v="44744"/>
    <x v="1"/>
    <x v="1"/>
    <s v="High Risk"/>
  </r>
  <r>
    <n v="15629885"/>
    <n v="850"/>
    <x v="0"/>
    <s v="Female"/>
    <x v="19"/>
    <n v="7"/>
    <n v="118004.26"/>
    <n v="1"/>
    <n v="1"/>
    <n v="0"/>
    <n v="183983.82"/>
    <x v="1"/>
    <n v="24"/>
    <n v="1473"/>
    <n v="10"/>
    <n v="99"/>
    <n v="0.41666666666666669"/>
    <n v="35352"/>
    <x v="0"/>
    <x v="1"/>
    <s v="High Risk"/>
  </r>
  <r>
    <n v="15708791"/>
    <n v="584"/>
    <x v="1"/>
    <s v="Male"/>
    <x v="15"/>
    <n v="9"/>
    <n v="85534.83"/>
    <n v="1"/>
    <n v="0"/>
    <n v="0"/>
    <n v="169137.24"/>
    <x v="1"/>
    <n v="21"/>
    <n v="4597"/>
    <n v="9"/>
    <n v="73"/>
    <n v="0.42857142857142855"/>
    <n v="96537"/>
    <x v="0"/>
    <x v="3"/>
    <s v="High Risk"/>
  </r>
  <r>
    <n v="15793890"/>
    <n v="728"/>
    <x v="0"/>
    <s v="Female"/>
    <x v="49"/>
    <n v="4"/>
    <n v="0"/>
    <n v="1"/>
    <n v="1"/>
    <n v="1"/>
    <n v="163365.85"/>
    <x v="0"/>
    <n v="16"/>
    <n v="1870"/>
    <n v="3"/>
    <n v="107"/>
    <n v="0.1875"/>
    <n v="29920"/>
    <x v="2"/>
    <x v="2"/>
    <s v="High Risk"/>
  </r>
  <r>
    <n v="15646091"/>
    <n v="560"/>
    <x v="1"/>
    <s v="Female"/>
    <x v="3"/>
    <n v="4"/>
    <n v="95140.44"/>
    <n v="2"/>
    <n v="1"/>
    <n v="0"/>
    <n v="123181.44"/>
    <x v="0"/>
    <n v="1"/>
    <n v="3401"/>
    <n v="7"/>
    <n v="85"/>
    <n v="1"/>
    <n v="3401"/>
    <x v="1"/>
    <x v="2"/>
    <s v="High Risk"/>
  </r>
  <r>
    <n v="15596984"/>
    <n v="629"/>
    <x v="0"/>
    <s v="Female"/>
    <x v="8"/>
    <n v="6"/>
    <n v="0"/>
    <n v="1"/>
    <n v="1"/>
    <n v="1"/>
    <n v="16447.599999999999"/>
    <x v="0"/>
    <n v="5"/>
    <n v="2999"/>
    <n v="8"/>
    <n v="162"/>
    <n v="1"/>
    <n v="14995"/>
    <x v="0"/>
    <x v="1"/>
    <s v="High Risk"/>
  </r>
  <r>
    <n v="15800215"/>
    <n v="658"/>
    <x v="0"/>
    <s v="Male"/>
    <x v="11"/>
    <n v="3"/>
    <n v="0"/>
    <n v="2"/>
    <n v="0"/>
    <n v="1"/>
    <n v="173948.4"/>
    <x v="1"/>
    <n v="25"/>
    <n v="1013"/>
    <n v="1"/>
    <n v="61"/>
    <n v="0.04"/>
    <n v="25325"/>
    <x v="0"/>
    <x v="2"/>
    <s v="High Risk"/>
  </r>
  <r>
    <n v="15577806"/>
    <n v="794"/>
    <x v="2"/>
    <s v="Female"/>
    <x v="41"/>
    <n v="1"/>
    <n v="75900.84"/>
    <n v="1"/>
    <n v="1"/>
    <n v="1"/>
    <n v="192154.66"/>
    <x v="1"/>
    <n v="20"/>
    <n v="4056"/>
    <n v="0"/>
    <n v="43"/>
    <n v="0"/>
    <n v="81120"/>
    <x v="0"/>
    <x v="0"/>
    <s v="Medium Risk"/>
  </r>
  <r>
    <n v="15749381"/>
    <n v="790"/>
    <x v="0"/>
    <s v="Female"/>
    <x v="1"/>
    <n v="2"/>
    <n v="126619.27"/>
    <n v="1"/>
    <n v="1"/>
    <n v="0"/>
    <n v="198224.38"/>
    <x v="1"/>
    <n v="1"/>
    <n v="468"/>
    <n v="3"/>
    <n v="174"/>
    <n v="1"/>
    <n v="468"/>
    <x v="1"/>
    <x v="0"/>
    <s v="High Risk"/>
  </r>
  <r>
    <n v="15683758"/>
    <n v="640"/>
    <x v="0"/>
    <s v="Male"/>
    <x v="4"/>
    <n v="7"/>
    <n v="111833.47"/>
    <n v="1"/>
    <n v="1"/>
    <n v="0"/>
    <n v="67202.740000000005"/>
    <x v="1"/>
    <n v="6"/>
    <n v="2557"/>
    <n v="4"/>
    <n v="36"/>
    <n v="0.66666666666666663"/>
    <n v="15342"/>
    <x v="0"/>
    <x v="1"/>
    <s v="Medium Risk"/>
  </r>
  <r>
    <n v="15670615"/>
    <n v="652"/>
    <x v="1"/>
    <s v="Male"/>
    <x v="24"/>
    <n v="7"/>
    <n v="0"/>
    <n v="2"/>
    <n v="1"/>
    <n v="0"/>
    <n v="68789.929999999993"/>
    <x v="1"/>
    <n v="21"/>
    <n v="4288"/>
    <n v="10"/>
    <n v="115"/>
    <n v="0.47619047619047616"/>
    <n v="90048"/>
    <x v="0"/>
    <x v="1"/>
    <s v="High Risk"/>
  </r>
  <r>
    <n v="15715622"/>
    <n v="583"/>
    <x v="0"/>
    <s v="Female"/>
    <x v="38"/>
    <n v="3"/>
    <n v="238387.56"/>
    <n v="1"/>
    <n v="0"/>
    <n v="1"/>
    <n v="147964.99"/>
    <x v="0"/>
    <n v="19"/>
    <n v="2800"/>
    <n v="9"/>
    <n v="161"/>
    <n v="0.47368421052631576"/>
    <n v="53200"/>
    <x v="1"/>
    <x v="2"/>
    <s v="High Risk"/>
  </r>
  <r>
    <n v="15707634"/>
    <n v="775"/>
    <x v="0"/>
    <s v="Female"/>
    <x v="15"/>
    <n v="2"/>
    <n v="108698.96"/>
    <n v="2"/>
    <n v="1"/>
    <n v="1"/>
    <n v="161069.73000000001"/>
    <x v="1"/>
    <n v="28"/>
    <n v="3261"/>
    <n v="0"/>
    <n v="44"/>
    <n v="0"/>
    <n v="91308"/>
    <x v="1"/>
    <x v="0"/>
    <s v="Medium Risk"/>
  </r>
  <r>
    <n v="15806901"/>
    <n v="584"/>
    <x v="0"/>
    <s v="Female"/>
    <x v="2"/>
    <n v="2"/>
    <n v="112687.69"/>
    <n v="1"/>
    <n v="1"/>
    <n v="1"/>
    <n v="127749.61"/>
    <x v="1"/>
    <n v="8"/>
    <n v="2447"/>
    <n v="8"/>
    <n v="7"/>
    <n v="1"/>
    <n v="19576"/>
    <x v="0"/>
    <x v="0"/>
    <s v="Low Risk"/>
  </r>
  <r>
    <n v="15775335"/>
    <n v="635"/>
    <x v="2"/>
    <s v="Female"/>
    <x v="36"/>
    <n v="4"/>
    <n v="81556.89"/>
    <n v="2"/>
    <n v="1"/>
    <n v="0"/>
    <n v="191914.37"/>
    <x v="1"/>
    <n v="17"/>
    <n v="1979"/>
    <n v="4"/>
    <n v="164"/>
    <n v="0.23529411764705882"/>
    <n v="33643"/>
    <x v="0"/>
    <x v="2"/>
    <s v="High Risk"/>
  </r>
  <r>
    <n v="15724150"/>
    <n v="814"/>
    <x v="0"/>
    <s v="Male"/>
    <x v="36"/>
    <n v="9"/>
    <n v="136596.85"/>
    <n v="1"/>
    <n v="1"/>
    <n v="1"/>
    <n v="185791.9"/>
    <x v="1"/>
    <n v="26"/>
    <n v="1065"/>
    <n v="9"/>
    <n v="177"/>
    <n v="0.34615384615384615"/>
    <n v="27690"/>
    <x v="0"/>
    <x v="3"/>
    <s v="High Risk"/>
  </r>
  <r>
    <n v="15627220"/>
    <n v="735"/>
    <x v="2"/>
    <s v="Female"/>
    <x v="3"/>
    <n v="9"/>
    <n v="98807.45"/>
    <n v="1"/>
    <n v="0"/>
    <n v="0"/>
    <n v="184570.04"/>
    <x v="0"/>
    <n v="6"/>
    <n v="2205"/>
    <n v="7"/>
    <n v="111"/>
    <n v="1"/>
    <n v="13230"/>
    <x v="0"/>
    <x v="3"/>
    <s v="High Risk"/>
  </r>
  <r>
    <n v="15672330"/>
    <n v="678"/>
    <x v="0"/>
    <s v="Female"/>
    <x v="8"/>
    <n v="1"/>
    <n v="0"/>
    <n v="2"/>
    <n v="0"/>
    <n v="1"/>
    <n v="130446.65"/>
    <x v="1"/>
    <n v="26"/>
    <n v="2668"/>
    <n v="9"/>
    <n v="3"/>
    <n v="0.34615384615384615"/>
    <n v="69368"/>
    <x v="2"/>
    <x v="0"/>
    <s v="Low Risk"/>
  </r>
  <r>
    <n v="15668521"/>
    <n v="693"/>
    <x v="0"/>
    <s v="Male"/>
    <x v="24"/>
    <n v="1"/>
    <n v="0"/>
    <n v="2"/>
    <n v="1"/>
    <n v="1"/>
    <n v="82867.55"/>
    <x v="1"/>
    <n v="3"/>
    <n v="796"/>
    <n v="8"/>
    <n v="108"/>
    <n v="1"/>
    <n v="2388"/>
    <x v="0"/>
    <x v="0"/>
    <s v="High Risk"/>
  </r>
  <r>
    <n v="15807837"/>
    <n v="640"/>
    <x v="0"/>
    <s v="Female"/>
    <x v="33"/>
    <n v="6"/>
    <n v="107499.7"/>
    <n v="1"/>
    <n v="1"/>
    <n v="1"/>
    <n v="187632.22"/>
    <x v="1"/>
    <n v="17"/>
    <n v="605"/>
    <n v="1"/>
    <n v="175"/>
    <n v="5.8823529411764705E-2"/>
    <n v="10285"/>
    <x v="2"/>
    <x v="1"/>
    <s v="High Risk"/>
  </r>
  <r>
    <n v="15592570"/>
    <n v="773"/>
    <x v="1"/>
    <s v="Female"/>
    <x v="51"/>
    <n v="8"/>
    <n v="0"/>
    <n v="2"/>
    <n v="1"/>
    <n v="0"/>
    <n v="56759.79"/>
    <x v="1"/>
    <n v="28"/>
    <n v="3943"/>
    <n v="7"/>
    <n v="85"/>
    <n v="0.25"/>
    <n v="110404"/>
    <x v="0"/>
    <x v="1"/>
    <s v="High Risk"/>
  </r>
  <r>
    <n v="15748589"/>
    <n v="736"/>
    <x v="0"/>
    <s v="Female"/>
    <x v="33"/>
    <n v="9"/>
    <n v="0"/>
    <n v="2"/>
    <n v="1"/>
    <n v="0"/>
    <n v="34180.33"/>
    <x v="1"/>
    <n v="24"/>
    <n v="1863"/>
    <n v="3"/>
    <n v="124"/>
    <n v="0.125"/>
    <n v="44712"/>
    <x v="0"/>
    <x v="3"/>
    <s v="High Risk"/>
  </r>
  <r>
    <n v="15635893"/>
    <n v="693"/>
    <x v="0"/>
    <s v="Female"/>
    <x v="34"/>
    <n v="8"/>
    <n v="0"/>
    <n v="2"/>
    <n v="1"/>
    <n v="1"/>
    <n v="158545.25"/>
    <x v="1"/>
    <n v="25"/>
    <n v="3538"/>
    <n v="8"/>
    <n v="50"/>
    <n v="0.32"/>
    <n v="88450"/>
    <x v="0"/>
    <x v="1"/>
    <s v="Medium Risk"/>
  </r>
  <r>
    <n v="15757632"/>
    <n v="496"/>
    <x v="0"/>
    <s v="Female"/>
    <x v="1"/>
    <n v="1"/>
    <n v="176024.05"/>
    <n v="2"/>
    <n v="1"/>
    <n v="0"/>
    <n v="182337.98"/>
    <x v="1"/>
    <n v="4"/>
    <n v="1684"/>
    <n v="2"/>
    <n v="146"/>
    <n v="0.5"/>
    <n v="6736"/>
    <x v="2"/>
    <x v="0"/>
    <s v="High Risk"/>
  </r>
  <r>
    <n v="15691863"/>
    <n v="751"/>
    <x v="0"/>
    <s v="Female"/>
    <x v="2"/>
    <n v="3"/>
    <n v="0"/>
    <n v="2"/>
    <n v="1"/>
    <n v="1"/>
    <n v="84175.34"/>
    <x v="1"/>
    <n v="1"/>
    <n v="3505"/>
    <n v="5"/>
    <n v="4"/>
    <n v="1"/>
    <n v="3505"/>
    <x v="2"/>
    <x v="2"/>
    <s v="Low Risk"/>
  </r>
  <r>
    <n v="15706071"/>
    <n v="528"/>
    <x v="2"/>
    <s v="Male"/>
    <x v="2"/>
    <n v="0"/>
    <n v="127631.62"/>
    <n v="1"/>
    <n v="0"/>
    <n v="1"/>
    <n v="22197.8"/>
    <x v="0"/>
    <n v="13"/>
    <n v="4785"/>
    <n v="6"/>
    <n v="23"/>
    <n v="0.46153846153846156"/>
    <n v="62205"/>
    <x v="0"/>
    <x v="0"/>
    <s v="Low Risk"/>
  </r>
  <r>
    <n v="15654296"/>
    <n v="754"/>
    <x v="1"/>
    <s v="Female"/>
    <x v="25"/>
    <n v="9"/>
    <n v="0"/>
    <n v="1"/>
    <n v="1"/>
    <n v="0"/>
    <n v="189641.11"/>
    <x v="1"/>
    <n v="2"/>
    <n v="4776"/>
    <n v="1"/>
    <n v="131"/>
    <n v="0.5"/>
    <n v="9552"/>
    <x v="2"/>
    <x v="3"/>
    <s v="High Risk"/>
  </r>
  <r>
    <n v="15755018"/>
    <n v="568"/>
    <x v="2"/>
    <s v="Female"/>
    <x v="28"/>
    <n v="10"/>
    <n v="109819.16"/>
    <n v="2"/>
    <n v="1"/>
    <n v="0"/>
    <n v="154491.39000000001"/>
    <x v="1"/>
    <n v="13"/>
    <n v="1768"/>
    <n v="2"/>
    <n v="2"/>
    <n v="0.15384615384615385"/>
    <n v="22984"/>
    <x v="0"/>
    <x v="3"/>
    <s v="Low Risk"/>
  </r>
  <r>
    <n v="15594041"/>
    <n v="592"/>
    <x v="1"/>
    <s v="Female"/>
    <x v="1"/>
    <n v="2"/>
    <n v="138734.94"/>
    <n v="1"/>
    <n v="1"/>
    <n v="0"/>
    <n v="90020.74"/>
    <x v="1"/>
    <n v="12"/>
    <n v="2418"/>
    <n v="9"/>
    <n v="170"/>
    <n v="0.75"/>
    <n v="29016"/>
    <x v="2"/>
    <x v="0"/>
    <s v="High Risk"/>
  </r>
  <r>
    <n v="15670587"/>
    <n v="558"/>
    <x v="2"/>
    <s v="Male"/>
    <x v="11"/>
    <n v="10"/>
    <n v="111363.1"/>
    <n v="2"/>
    <n v="1"/>
    <n v="0"/>
    <n v="197264.35"/>
    <x v="1"/>
    <n v="25"/>
    <n v="2674"/>
    <n v="8"/>
    <n v="179"/>
    <n v="0.32"/>
    <n v="66850"/>
    <x v="0"/>
    <x v="3"/>
    <s v="High Risk"/>
  </r>
  <r>
    <n v="15724527"/>
    <n v="825"/>
    <x v="0"/>
    <s v="Male"/>
    <x v="10"/>
    <n v="9"/>
    <n v="0"/>
    <n v="2"/>
    <n v="1"/>
    <n v="1"/>
    <n v="31933.06"/>
    <x v="1"/>
    <n v="1"/>
    <n v="1384"/>
    <n v="10"/>
    <n v="92"/>
    <n v="1"/>
    <n v="1384"/>
    <x v="0"/>
    <x v="3"/>
    <s v="High Risk"/>
  </r>
  <r>
    <n v="15801904"/>
    <n v="677"/>
    <x v="2"/>
    <s v="Male"/>
    <x v="34"/>
    <n v="0"/>
    <n v="143988"/>
    <n v="2"/>
    <n v="1"/>
    <n v="0"/>
    <n v="8755.69"/>
    <x v="0"/>
    <n v="10"/>
    <n v="164"/>
    <n v="0"/>
    <n v="34"/>
    <n v="0"/>
    <n v="1640"/>
    <x v="0"/>
    <x v="0"/>
    <s v="Medium Risk"/>
  </r>
  <r>
    <n v="15658195"/>
    <n v="653"/>
    <x v="0"/>
    <s v="Male"/>
    <x v="10"/>
    <n v="5"/>
    <n v="118838.75"/>
    <n v="1"/>
    <n v="1"/>
    <n v="1"/>
    <n v="52820.13"/>
    <x v="1"/>
    <n v="22"/>
    <n v="349"/>
    <n v="10"/>
    <n v="42"/>
    <n v="0.45454545454545453"/>
    <n v="7678"/>
    <x v="0"/>
    <x v="2"/>
    <s v="Medium Risk"/>
  </r>
  <r>
    <n v="15630113"/>
    <n v="593"/>
    <x v="1"/>
    <s v="Male"/>
    <x v="12"/>
    <n v="4"/>
    <n v="161637.75"/>
    <n v="1"/>
    <n v="1"/>
    <n v="1"/>
    <n v="20008.46"/>
    <x v="1"/>
    <n v="22"/>
    <n v="770"/>
    <n v="7"/>
    <n v="101"/>
    <n v="0.31818181818181818"/>
    <n v="16940"/>
    <x v="1"/>
    <x v="2"/>
    <s v="High Risk"/>
  </r>
  <r>
    <n v="15784320"/>
    <n v="632"/>
    <x v="0"/>
    <s v="Female"/>
    <x v="4"/>
    <n v="3"/>
    <n v="133793.89000000001"/>
    <n v="1"/>
    <n v="1"/>
    <n v="1"/>
    <n v="34607.14"/>
    <x v="0"/>
    <n v="30"/>
    <n v="3971"/>
    <n v="0"/>
    <n v="176"/>
    <n v="0"/>
    <n v="119130"/>
    <x v="0"/>
    <x v="2"/>
    <s v="High Risk"/>
  </r>
  <r>
    <n v="15676513"/>
    <n v="601"/>
    <x v="2"/>
    <s v="Male"/>
    <x v="12"/>
    <n v="8"/>
    <n v="71553.83"/>
    <n v="1"/>
    <n v="1"/>
    <n v="0"/>
    <n v="177384.45"/>
    <x v="1"/>
    <n v="11"/>
    <n v="1079"/>
    <n v="6"/>
    <n v="81"/>
    <n v="0.54545454545454541"/>
    <n v="11869"/>
    <x v="0"/>
    <x v="1"/>
    <s v="High Risk"/>
  </r>
  <r>
    <n v="15574072"/>
    <n v="786"/>
    <x v="0"/>
    <s v="Female"/>
    <x v="46"/>
    <n v="8"/>
    <n v="0"/>
    <n v="1"/>
    <n v="1"/>
    <n v="1"/>
    <n v="165702.64000000001"/>
    <x v="1"/>
    <n v="19"/>
    <n v="652"/>
    <n v="9"/>
    <n v="154"/>
    <n v="0.47368421052631576"/>
    <n v="12388"/>
    <x v="1"/>
    <x v="1"/>
    <s v="High Risk"/>
  </r>
  <r>
    <n v="15633854"/>
    <n v="654"/>
    <x v="0"/>
    <s v="Female"/>
    <x v="20"/>
    <n v="3"/>
    <n v="0"/>
    <n v="2"/>
    <n v="1"/>
    <n v="0"/>
    <n v="167889.1"/>
    <x v="1"/>
    <n v="10"/>
    <n v="4970"/>
    <n v="0"/>
    <n v="176"/>
    <n v="0"/>
    <n v="49700"/>
    <x v="2"/>
    <x v="2"/>
    <s v="High Risk"/>
  </r>
  <r>
    <n v="15618566"/>
    <n v="572"/>
    <x v="0"/>
    <s v="Female"/>
    <x v="16"/>
    <n v="7"/>
    <n v="0"/>
    <n v="2"/>
    <n v="1"/>
    <n v="1"/>
    <n v="133122.62"/>
    <x v="1"/>
    <n v="5"/>
    <n v="2186"/>
    <n v="2"/>
    <n v="29"/>
    <n v="0.4"/>
    <n v="10930"/>
    <x v="1"/>
    <x v="1"/>
    <s v="Low Risk"/>
  </r>
  <r>
    <n v="15733014"/>
    <n v="813"/>
    <x v="0"/>
    <s v="Female"/>
    <x v="46"/>
    <n v="10"/>
    <n v="64667.95"/>
    <n v="2"/>
    <n v="0"/>
    <n v="1"/>
    <n v="140454.14000000001"/>
    <x v="1"/>
    <n v="4"/>
    <n v="2106"/>
    <n v="9"/>
    <n v="3"/>
    <n v="1"/>
    <n v="8424"/>
    <x v="1"/>
    <x v="3"/>
    <s v="Low Risk"/>
  </r>
  <r>
    <n v="15753343"/>
    <n v="523"/>
    <x v="0"/>
    <s v="Female"/>
    <x v="34"/>
    <n v="2"/>
    <n v="121164.11"/>
    <n v="1"/>
    <n v="1"/>
    <n v="1"/>
    <n v="59938.81"/>
    <x v="1"/>
    <n v="3"/>
    <n v="2814"/>
    <n v="9"/>
    <n v="10"/>
    <n v="1"/>
    <n v="8442"/>
    <x v="0"/>
    <x v="0"/>
    <s v="Low Risk"/>
  </r>
  <r>
    <n v="15746076"/>
    <n v="506"/>
    <x v="1"/>
    <s v="Male"/>
    <x v="5"/>
    <n v="3"/>
    <n v="0"/>
    <n v="2"/>
    <n v="1"/>
    <n v="0"/>
    <n v="12016.79"/>
    <x v="1"/>
    <n v="4"/>
    <n v="579"/>
    <n v="4"/>
    <n v="144"/>
    <n v="1"/>
    <n v="2316"/>
    <x v="1"/>
    <x v="2"/>
    <s v="High Risk"/>
  </r>
  <r>
    <n v="15608226"/>
    <n v="513"/>
    <x v="1"/>
    <s v="Male"/>
    <x v="42"/>
    <n v="3"/>
    <n v="98903.06"/>
    <n v="1"/>
    <n v="1"/>
    <n v="1"/>
    <n v="81251.240000000005"/>
    <x v="1"/>
    <n v="17"/>
    <n v="1418"/>
    <n v="7"/>
    <n v="3"/>
    <n v="0.41176470588235292"/>
    <n v="24106"/>
    <x v="1"/>
    <x v="2"/>
    <s v="Low Risk"/>
  </r>
  <r>
    <n v="15605684"/>
    <n v="664"/>
    <x v="0"/>
    <s v="Female"/>
    <x v="8"/>
    <n v="7"/>
    <n v="104158.84"/>
    <n v="1"/>
    <n v="1"/>
    <n v="0"/>
    <n v="134169.85"/>
    <x v="1"/>
    <n v="17"/>
    <n v="2874"/>
    <n v="6"/>
    <n v="97"/>
    <n v="0.35294117647058826"/>
    <n v="48858"/>
    <x v="2"/>
    <x v="1"/>
    <s v="High Risk"/>
  </r>
  <r>
    <n v="15638988"/>
    <n v="684"/>
    <x v="0"/>
    <s v="Male"/>
    <x v="41"/>
    <n v="6"/>
    <n v="0"/>
    <n v="2"/>
    <n v="1"/>
    <n v="1"/>
    <n v="94888.6"/>
    <x v="1"/>
    <n v="30"/>
    <n v="449"/>
    <n v="5"/>
    <n v="16"/>
    <n v="0.16666666666666666"/>
    <n v="13470"/>
    <x v="1"/>
    <x v="1"/>
    <s v="Low Risk"/>
  </r>
  <r>
    <n v="15628767"/>
    <n v="608"/>
    <x v="1"/>
    <s v="Female"/>
    <x v="54"/>
    <n v="3"/>
    <n v="139529.93"/>
    <n v="2"/>
    <n v="1"/>
    <n v="1"/>
    <n v="175696.16"/>
    <x v="0"/>
    <n v="4"/>
    <n v="1117"/>
    <n v="9"/>
    <n v="137"/>
    <n v="1"/>
    <n v="4468"/>
    <x v="1"/>
    <x v="2"/>
    <s v="High Risk"/>
  </r>
  <r>
    <n v="15737977"/>
    <n v="527"/>
    <x v="0"/>
    <s v="Female"/>
    <x v="11"/>
    <n v="6"/>
    <n v="0"/>
    <n v="2"/>
    <n v="0"/>
    <n v="1"/>
    <n v="96758.58"/>
    <x v="1"/>
    <n v="30"/>
    <n v="902"/>
    <n v="7"/>
    <n v="82"/>
    <n v="0.23333333333333334"/>
    <n v="27060"/>
    <x v="0"/>
    <x v="1"/>
    <s v="High Risk"/>
  </r>
  <r>
    <n v="15758116"/>
    <n v="666"/>
    <x v="0"/>
    <s v="Male"/>
    <x v="47"/>
    <n v="5"/>
    <n v="64646.7"/>
    <n v="1"/>
    <n v="1"/>
    <n v="0"/>
    <n v="128019.48"/>
    <x v="0"/>
    <n v="19"/>
    <n v="2234"/>
    <n v="4"/>
    <n v="75"/>
    <n v="0.21052631578947367"/>
    <n v="42446"/>
    <x v="0"/>
    <x v="2"/>
    <s v="High Risk"/>
  </r>
  <r>
    <n v="15575119"/>
    <n v="779"/>
    <x v="0"/>
    <s v="Male"/>
    <x v="60"/>
    <n v="3"/>
    <n v="0"/>
    <n v="2"/>
    <n v="1"/>
    <n v="1"/>
    <n v="146895.35999999999"/>
    <x v="0"/>
    <n v="11"/>
    <n v="1756"/>
    <n v="10"/>
    <n v="162"/>
    <n v="0.90909090909090906"/>
    <n v="19316"/>
    <x v="2"/>
    <x v="2"/>
    <s v="High Risk"/>
  </r>
  <r>
    <n v="15625126"/>
    <n v="629"/>
    <x v="0"/>
    <s v="Female"/>
    <x v="20"/>
    <n v="6"/>
    <n v="0"/>
    <n v="2"/>
    <n v="1"/>
    <n v="1"/>
    <n v="139356.29999999999"/>
    <x v="1"/>
    <n v="18"/>
    <n v="3844"/>
    <n v="3"/>
    <n v="180"/>
    <n v="0.16666666666666666"/>
    <n v="69192"/>
    <x v="0"/>
    <x v="1"/>
    <s v="High Risk"/>
  </r>
  <r>
    <n v="15567114"/>
    <n v="430"/>
    <x v="0"/>
    <s v="Male"/>
    <x v="12"/>
    <n v="1"/>
    <n v="118894.22"/>
    <n v="1"/>
    <n v="0"/>
    <n v="0"/>
    <n v="2923.61"/>
    <x v="1"/>
    <n v="1"/>
    <n v="647"/>
    <n v="1"/>
    <n v="11"/>
    <n v="1"/>
    <n v="647"/>
    <x v="0"/>
    <x v="0"/>
    <s v="Low Risk"/>
  </r>
  <r>
    <n v="15672242"/>
    <n v="712"/>
    <x v="0"/>
    <s v="Male"/>
    <x v="9"/>
    <n v="2"/>
    <n v="0"/>
    <n v="1"/>
    <n v="0"/>
    <n v="1"/>
    <n v="121232.51"/>
    <x v="1"/>
    <n v="1"/>
    <n v="3181"/>
    <n v="10"/>
    <n v="121"/>
    <n v="1"/>
    <n v="3181"/>
    <x v="0"/>
    <x v="0"/>
    <s v="High Risk"/>
  </r>
  <r>
    <n v="15681327"/>
    <n v="682"/>
    <x v="0"/>
    <s v="Male"/>
    <x v="33"/>
    <n v="9"/>
    <n v="0"/>
    <n v="2"/>
    <n v="1"/>
    <n v="1"/>
    <n v="2053.42"/>
    <x v="1"/>
    <n v="5"/>
    <n v="3510"/>
    <n v="9"/>
    <n v="162"/>
    <n v="1"/>
    <n v="17550"/>
    <x v="1"/>
    <x v="3"/>
    <s v="High Risk"/>
  </r>
  <r>
    <n v="15802585"/>
    <n v="634"/>
    <x v="0"/>
    <s v="Female"/>
    <x v="1"/>
    <n v="8"/>
    <n v="68213.990000000005"/>
    <n v="1"/>
    <n v="1"/>
    <n v="1"/>
    <n v="6382.46"/>
    <x v="1"/>
    <n v="30"/>
    <n v="2729"/>
    <n v="4"/>
    <n v="90"/>
    <n v="0.13333333333333333"/>
    <n v="81870"/>
    <x v="0"/>
    <x v="1"/>
    <s v="High Risk"/>
  </r>
  <r>
    <n v="15740630"/>
    <n v="487"/>
    <x v="1"/>
    <s v="Female"/>
    <x v="8"/>
    <n v="1"/>
    <n v="0"/>
    <n v="2"/>
    <n v="1"/>
    <n v="0"/>
    <n v="158750.13"/>
    <x v="1"/>
    <n v="27"/>
    <n v="2105"/>
    <n v="8"/>
    <n v="162"/>
    <n v="0.29629629629629628"/>
    <n v="56835"/>
    <x v="1"/>
    <x v="0"/>
    <s v="High Risk"/>
  </r>
  <r>
    <n v="15815420"/>
    <n v="808"/>
    <x v="1"/>
    <s v="Male"/>
    <x v="40"/>
    <n v="8"/>
    <n v="139196"/>
    <n v="1"/>
    <n v="0"/>
    <n v="1"/>
    <n v="74028.36"/>
    <x v="1"/>
    <n v="25"/>
    <n v="1900"/>
    <n v="4"/>
    <n v="130"/>
    <n v="0.16"/>
    <n v="47500"/>
    <x v="0"/>
    <x v="1"/>
    <s v="High Risk"/>
  </r>
  <r>
    <n v="15711468"/>
    <n v="527"/>
    <x v="0"/>
    <s v="Female"/>
    <x v="15"/>
    <n v="7"/>
    <n v="0"/>
    <n v="2"/>
    <n v="1"/>
    <n v="1"/>
    <n v="44099.75"/>
    <x v="1"/>
    <n v="4"/>
    <n v="912"/>
    <n v="10"/>
    <n v="165"/>
    <n v="1"/>
    <n v="3648"/>
    <x v="0"/>
    <x v="1"/>
    <s v="High Risk"/>
  </r>
  <r>
    <n v="15799626"/>
    <n v="637"/>
    <x v="2"/>
    <s v="Male"/>
    <x v="5"/>
    <n v="4"/>
    <n v="126345.55"/>
    <n v="1"/>
    <n v="0"/>
    <n v="1"/>
    <n v="17323"/>
    <x v="0"/>
    <n v="15"/>
    <n v="2288"/>
    <n v="0"/>
    <n v="180"/>
    <n v="0"/>
    <n v="34320"/>
    <x v="0"/>
    <x v="2"/>
    <s v="High Risk"/>
  </r>
  <r>
    <n v="15659325"/>
    <n v="802"/>
    <x v="1"/>
    <s v="Male"/>
    <x v="20"/>
    <n v="5"/>
    <n v="0"/>
    <n v="2"/>
    <n v="1"/>
    <n v="1"/>
    <n v="175043.69"/>
    <x v="1"/>
    <n v="23"/>
    <n v="2231"/>
    <n v="4"/>
    <n v="44"/>
    <n v="0.17391304347826086"/>
    <n v="51313"/>
    <x v="2"/>
    <x v="2"/>
    <s v="Medium Risk"/>
  </r>
  <r>
    <n v="15651352"/>
    <n v="529"/>
    <x v="0"/>
    <s v="Female"/>
    <x v="16"/>
    <n v="2"/>
    <n v="0"/>
    <n v="1"/>
    <n v="1"/>
    <n v="0"/>
    <n v="146388.85"/>
    <x v="0"/>
    <n v="25"/>
    <n v="3240"/>
    <n v="7"/>
    <n v="162"/>
    <n v="0.28000000000000003"/>
    <n v="81000"/>
    <x v="0"/>
    <x v="0"/>
    <s v="High Risk"/>
  </r>
  <r>
    <n v="15684925"/>
    <n v="850"/>
    <x v="0"/>
    <s v="Female"/>
    <x v="3"/>
    <n v="3"/>
    <n v="0"/>
    <n v="2"/>
    <n v="0"/>
    <n v="0"/>
    <n v="2465.8000000000002"/>
    <x v="1"/>
    <n v="18"/>
    <n v="4247"/>
    <n v="8"/>
    <n v="72"/>
    <n v="0.44444444444444442"/>
    <n v="76446"/>
    <x v="0"/>
    <x v="2"/>
    <s v="High Risk"/>
  </r>
  <r>
    <n v="15657439"/>
    <n v="738"/>
    <x v="0"/>
    <s v="Male"/>
    <x v="56"/>
    <n v="4"/>
    <n v="0"/>
    <n v="2"/>
    <n v="1"/>
    <n v="1"/>
    <n v="47799.15"/>
    <x v="1"/>
    <n v="18"/>
    <n v="4286"/>
    <n v="10"/>
    <n v="91"/>
    <n v="0.55555555555555558"/>
    <n v="77148"/>
    <x v="0"/>
    <x v="2"/>
    <s v="High Risk"/>
  </r>
  <r>
    <n v="15574122"/>
    <n v="817"/>
    <x v="0"/>
    <s v="Male"/>
    <x v="10"/>
    <n v="5"/>
    <n v="129278.43"/>
    <n v="1"/>
    <n v="0"/>
    <n v="0"/>
    <n v="165562.84"/>
    <x v="1"/>
    <n v="28"/>
    <n v="3980"/>
    <n v="0"/>
    <n v="121"/>
    <n v="0"/>
    <n v="111440"/>
    <x v="2"/>
    <x v="2"/>
    <s v="High Risk"/>
  </r>
  <r>
    <n v="15720508"/>
    <n v="735"/>
    <x v="0"/>
    <s v="Male"/>
    <x v="8"/>
    <n v="3"/>
    <n v="119558.35"/>
    <n v="1"/>
    <n v="0"/>
    <n v="0"/>
    <n v="72927.679999999993"/>
    <x v="1"/>
    <n v="24"/>
    <n v="634"/>
    <n v="9"/>
    <n v="101"/>
    <n v="0.375"/>
    <n v="15216"/>
    <x v="0"/>
    <x v="2"/>
    <s v="High Risk"/>
  </r>
  <r>
    <n v="15599078"/>
    <n v="619"/>
    <x v="2"/>
    <s v="Female"/>
    <x v="1"/>
    <n v="5"/>
    <n v="92467.58"/>
    <n v="1"/>
    <n v="1"/>
    <n v="0"/>
    <n v="38270.47"/>
    <x v="1"/>
    <n v="29"/>
    <n v="2058"/>
    <n v="2"/>
    <n v="96"/>
    <n v="6.8965517241379309E-2"/>
    <n v="59682"/>
    <x v="0"/>
    <x v="2"/>
    <s v="High Risk"/>
  </r>
  <r>
    <n v="15702300"/>
    <n v="671"/>
    <x v="0"/>
    <s v="Male"/>
    <x v="7"/>
    <n v="5"/>
    <n v="0"/>
    <n v="2"/>
    <n v="0"/>
    <n v="0"/>
    <n v="120893.07"/>
    <x v="1"/>
    <n v="8"/>
    <n v="4938"/>
    <n v="2"/>
    <n v="4"/>
    <n v="0.25"/>
    <n v="39504"/>
    <x v="1"/>
    <x v="2"/>
    <s v="Low Risk"/>
  </r>
  <r>
    <n v="15660735"/>
    <n v="581"/>
    <x v="1"/>
    <s v="Female"/>
    <x v="8"/>
    <n v="6"/>
    <n v="0"/>
    <n v="2"/>
    <n v="1"/>
    <n v="0"/>
    <n v="188377.21"/>
    <x v="1"/>
    <n v="10"/>
    <n v="3831"/>
    <n v="7"/>
    <n v="78"/>
    <n v="0.7"/>
    <n v="38310"/>
    <x v="2"/>
    <x v="1"/>
    <s v="High Risk"/>
  </r>
  <r>
    <n v="15671390"/>
    <n v="690"/>
    <x v="1"/>
    <s v="Male"/>
    <x v="18"/>
    <n v="10"/>
    <n v="0"/>
    <n v="2"/>
    <n v="1"/>
    <n v="0"/>
    <n v="55902.93"/>
    <x v="1"/>
    <n v="3"/>
    <n v="2371"/>
    <n v="0"/>
    <n v="105"/>
    <n v="0"/>
    <n v="7113"/>
    <x v="2"/>
    <x v="3"/>
    <s v="High Risk"/>
  </r>
  <r>
    <n v="15647385"/>
    <n v="579"/>
    <x v="1"/>
    <s v="Male"/>
    <x v="27"/>
    <n v="4"/>
    <n v="99340.83"/>
    <n v="1"/>
    <n v="0"/>
    <n v="0"/>
    <n v="4523.74"/>
    <x v="0"/>
    <n v="9"/>
    <n v="114"/>
    <n v="2"/>
    <n v="113"/>
    <n v="0.22222222222222221"/>
    <n v="1026"/>
    <x v="2"/>
    <x v="2"/>
    <s v="High Risk"/>
  </r>
  <r>
    <n v="15739223"/>
    <n v="688"/>
    <x v="1"/>
    <s v="Female"/>
    <x v="9"/>
    <n v="3"/>
    <n v="0"/>
    <n v="2"/>
    <n v="1"/>
    <n v="1"/>
    <n v="102195.16"/>
    <x v="1"/>
    <n v="2"/>
    <n v="2749"/>
    <n v="3"/>
    <n v="18"/>
    <n v="1"/>
    <n v="5498"/>
    <x v="2"/>
    <x v="2"/>
    <s v="Low Risk"/>
  </r>
  <r>
    <n v="15631305"/>
    <n v="599"/>
    <x v="1"/>
    <s v="Female"/>
    <x v="34"/>
    <n v="4"/>
    <n v="126833.79"/>
    <n v="2"/>
    <n v="1"/>
    <n v="0"/>
    <n v="60843.09"/>
    <x v="0"/>
    <n v="23"/>
    <n v="720"/>
    <n v="5"/>
    <n v="49"/>
    <n v="0.21739130434782608"/>
    <n v="16560"/>
    <x v="1"/>
    <x v="2"/>
    <s v="Medium Risk"/>
  </r>
  <r>
    <n v="15809263"/>
    <n v="729"/>
    <x v="2"/>
    <s v="Male"/>
    <x v="6"/>
    <n v="5"/>
    <n v="109676.52"/>
    <n v="1"/>
    <n v="1"/>
    <n v="1"/>
    <n v="25548.47"/>
    <x v="1"/>
    <n v="17"/>
    <n v="2493"/>
    <n v="9"/>
    <n v="24"/>
    <n v="0.52941176470588236"/>
    <n v="42381"/>
    <x v="0"/>
    <x v="2"/>
    <s v="Low Risk"/>
  </r>
  <r>
    <n v="15640866"/>
    <n v="718"/>
    <x v="0"/>
    <s v="Female"/>
    <x v="6"/>
    <n v="3"/>
    <n v="0"/>
    <n v="1"/>
    <n v="0"/>
    <n v="1"/>
    <n v="134462.29"/>
    <x v="1"/>
    <n v="15"/>
    <n v="3274"/>
    <n v="6"/>
    <n v="123"/>
    <n v="0.4"/>
    <n v="49110"/>
    <x v="0"/>
    <x v="2"/>
    <s v="High Risk"/>
  </r>
  <r>
    <n v="15775663"/>
    <n v="712"/>
    <x v="2"/>
    <s v="Male"/>
    <x v="47"/>
    <n v="6"/>
    <n v="134729.99"/>
    <n v="2"/>
    <n v="1"/>
    <n v="1"/>
    <n v="132702.64000000001"/>
    <x v="1"/>
    <n v="24"/>
    <n v="4403"/>
    <n v="1"/>
    <n v="74"/>
    <n v="4.1666666666666664E-2"/>
    <n v="105672"/>
    <x v="0"/>
    <x v="1"/>
    <s v="High Risk"/>
  </r>
  <r>
    <n v="15631800"/>
    <n v="474"/>
    <x v="0"/>
    <s v="Male"/>
    <x v="24"/>
    <n v="3"/>
    <n v="98431.37"/>
    <n v="1"/>
    <n v="0"/>
    <n v="0"/>
    <n v="75698.44"/>
    <x v="1"/>
    <n v="27"/>
    <n v="3049"/>
    <n v="7"/>
    <n v="43"/>
    <n v="0.25925925925925924"/>
    <n v="82323"/>
    <x v="1"/>
    <x v="2"/>
    <s v="Medium Risk"/>
  </r>
  <r>
    <n v="15654292"/>
    <n v="565"/>
    <x v="2"/>
    <s v="Male"/>
    <x v="19"/>
    <n v="8"/>
    <n v="130368.31"/>
    <n v="2"/>
    <n v="1"/>
    <n v="0"/>
    <n v="105642.43"/>
    <x v="1"/>
    <n v="14"/>
    <n v="2838"/>
    <n v="8"/>
    <n v="110"/>
    <n v="0.5714285714285714"/>
    <n v="39732"/>
    <x v="1"/>
    <x v="1"/>
    <s v="High Risk"/>
  </r>
  <r>
    <n v="15648320"/>
    <n v="658"/>
    <x v="0"/>
    <s v="Female"/>
    <x v="8"/>
    <n v="7"/>
    <n v="123974.96"/>
    <n v="1"/>
    <n v="1"/>
    <n v="0"/>
    <n v="102153.75"/>
    <x v="1"/>
    <n v="1"/>
    <n v="1927"/>
    <n v="10"/>
    <n v="168"/>
    <n v="1"/>
    <n v="1927"/>
    <x v="0"/>
    <x v="1"/>
    <s v="High Risk"/>
  </r>
  <r>
    <n v="15726747"/>
    <n v="714"/>
    <x v="0"/>
    <s v="Male"/>
    <x v="54"/>
    <n v="4"/>
    <n v="138082.16"/>
    <n v="1"/>
    <n v="0"/>
    <n v="1"/>
    <n v="166677.54"/>
    <x v="1"/>
    <n v="9"/>
    <n v="1047"/>
    <n v="4"/>
    <n v="28"/>
    <n v="0.44444444444444442"/>
    <n v="9423"/>
    <x v="1"/>
    <x v="2"/>
    <s v="Low Risk"/>
  </r>
  <r>
    <n v="15694510"/>
    <n v="725"/>
    <x v="0"/>
    <s v="Male"/>
    <x v="13"/>
    <n v="1"/>
    <n v="129855.32"/>
    <n v="1"/>
    <n v="0"/>
    <n v="0"/>
    <n v="24218.65"/>
    <x v="1"/>
    <n v="29"/>
    <n v="1762"/>
    <n v="6"/>
    <n v="52"/>
    <n v="0.20689655172413793"/>
    <n v="51098"/>
    <x v="0"/>
    <x v="0"/>
    <s v="Medium Risk"/>
  </r>
  <r>
    <n v="15572291"/>
    <n v="825"/>
    <x v="0"/>
    <s v="Male"/>
    <x v="20"/>
    <n v="6"/>
    <n v="132308.22"/>
    <n v="1"/>
    <n v="0"/>
    <n v="0"/>
    <n v="117122.5"/>
    <x v="1"/>
    <n v="25"/>
    <n v="2348"/>
    <n v="8"/>
    <n v="34"/>
    <n v="0.32"/>
    <n v="58700"/>
    <x v="0"/>
    <x v="1"/>
    <s v="Medium Risk"/>
  </r>
  <r>
    <n v="15603465"/>
    <n v="665"/>
    <x v="2"/>
    <s v="Female"/>
    <x v="13"/>
    <n v="5"/>
    <n v="155447.65"/>
    <n v="2"/>
    <n v="1"/>
    <n v="0"/>
    <n v="51871.95"/>
    <x v="0"/>
    <n v="5"/>
    <n v="4730"/>
    <n v="6"/>
    <n v="139"/>
    <n v="1"/>
    <n v="23650"/>
    <x v="0"/>
    <x v="2"/>
    <s v="High Risk"/>
  </r>
  <r>
    <n v="15685628"/>
    <n v="670"/>
    <x v="1"/>
    <s v="Male"/>
    <x v="12"/>
    <n v="2"/>
    <n v="124268.64"/>
    <n v="2"/>
    <n v="0"/>
    <n v="1"/>
    <n v="84321.03"/>
    <x v="1"/>
    <n v="22"/>
    <n v="1460"/>
    <n v="4"/>
    <n v="15"/>
    <n v="0.18181818181818182"/>
    <n v="32120"/>
    <x v="0"/>
    <x v="0"/>
    <s v="Low Risk"/>
  </r>
  <r>
    <n v="15792729"/>
    <n v="474"/>
    <x v="2"/>
    <s v="Female"/>
    <x v="10"/>
    <n v="9"/>
    <n v="176311.36"/>
    <n v="1"/>
    <n v="1"/>
    <n v="0"/>
    <n v="160213.26999999999"/>
    <x v="1"/>
    <n v="8"/>
    <n v="4727"/>
    <n v="0"/>
    <n v="152"/>
    <n v="0"/>
    <n v="37816"/>
    <x v="0"/>
    <x v="3"/>
    <s v="High Risk"/>
  </r>
  <r>
    <n v="15767414"/>
    <n v="591"/>
    <x v="0"/>
    <s v="Male"/>
    <x v="20"/>
    <n v="2"/>
    <n v="99886.42"/>
    <n v="2"/>
    <n v="1"/>
    <n v="1"/>
    <n v="88695.19"/>
    <x v="1"/>
    <n v="9"/>
    <n v="3307"/>
    <n v="5"/>
    <n v="74"/>
    <n v="0.55555555555555558"/>
    <n v="29763"/>
    <x v="2"/>
    <x v="0"/>
    <s v="High Risk"/>
  </r>
  <r>
    <n v="15568044"/>
    <n v="508"/>
    <x v="0"/>
    <s v="Female"/>
    <x v="8"/>
    <n v="7"/>
    <n v="0"/>
    <n v="2"/>
    <n v="1"/>
    <n v="1"/>
    <n v="6123.15"/>
    <x v="1"/>
    <n v="28"/>
    <n v="3242"/>
    <n v="3"/>
    <n v="110"/>
    <n v="0.10714285714285714"/>
    <n v="90776"/>
    <x v="0"/>
    <x v="1"/>
    <s v="High Risk"/>
  </r>
  <r>
    <n v="15751333"/>
    <n v="695"/>
    <x v="0"/>
    <s v="Female"/>
    <x v="18"/>
    <n v="2"/>
    <n v="0"/>
    <n v="2"/>
    <n v="0"/>
    <n v="1"/>
    <n v="167749.54"/>
    <x v="1"/>
    <n v="25"/>
    <n v="1667"/>
    <n v="0"/>
    <n v="133"/>
    <n v="0"/>
    <n v="41675"/>
    <x v="2"/>
    <x v="0"/>
    <s v="High Risk"/>
  </r>
  <r>
    <n v="15623062"/>
    <n v="660"/>
    <x v="2"/>
    <s v="Male"/>
    <x v="9"/>
    <n v="5"/>
    <n v="85089.3"/>
    <n v="1"/>
    <n v="1"/>
    <n v="1"/>
    <n v="71638"/>
    <x v="1"/>
    <n v="1"/>
    <n v="3105"/>
    <n v="7"/>
    <n v="38"/>
    <n v="1"/>
    <n v="3105"/>
    <x v="0"/>
    <x v="2"/>
    <s v="Medium Risk"/>
  </r>
  <r>
    <n v="15713621"/>
    <n v="687"/>
    <x v="2"/>
    <s v="Male"/>
    <x v="1"/>
    <n v="10"/>
    <n v="134318.21"/>
    <n v="2"/>
    <n v="1"/>
    <n v="1"/>
    <n v="198064.52"/>
    <x v="1"/>
    <n v="14"/>
    <n v="3915"/>
    <n v="4"/>
    <n v="104"/>
    <n v="0.2857142857142857"/>
    <n v="54810"/>
    <x v="1"/>
    <x v="3"/>
    <s v="High Risk"/>
  </r>
  <r>
    <n v="15670668"/>
    <n v="658"/>
    <x v="2"/>
    <s v="Male"/>
    <x v="6"/>
    <n v="5"/>
    <n v="75395.53"/>
    <n v="2"/>
    <n v="0"/>
    <n v="1"/>
    <n v="54914.92"/>
    <x v="1"/>
    <n v="26"/>
    <n v="4236"/>
    <n v="4"/>
    <n v="113"/>
    <n v="0.15384615384615385"/>
    <n v="110136"/>
    <x v="0"/>
    <x v="2"/>
    <s v="High Risk"/>
  </r>
  <r>
    <n v="15750638"/>
    <n v="705"/>
    <x v="2"/>
    <s v="Female"/>
    <x v="19"/>
    <n v="5"/>
    <n v="116765.7"/>
    <n v="1"/>
    <n v="0"/>
    <n v="0"/>
    <n v="190659.17"/>
    <x v="0"/>
    <n v="3"/>
    <n v="2168"/>
    <n v="8"/>
    <n v="46"/>
    <n v="1"/>
    <n v="6504"/>
    <x v="1"/>
    <x v="2"/>
    <s v="Medium Risk"/>
  </r>
  <r>
    <n v="15747878"/>
    <n v="739"/>
    <x v="1"/>
    <s v="Male"/>
    <x v="52"/>
    <n v="4"/>
    <n v="0"/>
    <n v="1"/>
    <n v="1"/>
    <n v="1"/>
    <n v="51637.67"/>
    <x v="1"/>
    <n v="5"/>
    <n v="3672"/>
    <n v="8"/>
    <n v="145"/>
    <n v="1"/>
    <n v="18360"/>
    <x v="0"/>
    <x v="2"/>
    <s v="High Risk"/>
  </r>
  <r>
    <n v="15726796"/>
    <n v="844"/>
    <x v="0"/>
    <s v="Male"/>
    <x v="16"/>
    <n v="7"/>
    <n v="111501.66"/>
    <n v="1"/>
    <n v="1"/>
    <n v="1"/>
    <n v="119333.38"/>
    <x v="1"/>
    <n v="24"/>
    <n v="4118"/>
    <n v="4"/>
    <n v="22"/>
    <n v="0.16666666666666666"/>
    <n v="98832"/>
    <x v="0"/>
    <x v="1"/>
    <s v="Low Risk"/>
  </r>
  <r>
    <n v="15754952"/>
    <n v="602"/>
    <x v="2"/>
    <s v="Female"/>
    <x v="36"/>
    <n v="7"/>
    <n v="76595.08"/>
    <n v="2"/>
    <n v="0"/>
    <n v="0"/>
    <n v="127095.14"/>
    <x v="1"/>
    <n v="10"/>
    <n v="3147"/>
    <n v="7"/>
    <n v="130"/>
    <n v="0.7"/>
    <n v="31470"/>
    <x v="1"/>
    <x v="1"/>
    <s v="High Risk"/>
  </r>
  <r>
    <n v="15652192"/>
    <n v="759"/>
    <x v="0"/>
    <s v="Female"/>
    <x v="19"/>
    <n v="9"/>
    <n v="160541.35999999999"/>
    <n v="2"/>
    <n v="0"/>
    <n v="0"/>
    <n v="93541.14"/>
    <x v="1"/>
    <n v="20"/>
    <n v="552"/>
    <n v="3"/>
    <n v="3"/>
    <n v="0.15"/>
    <n v="11040"/>
    <x v="0"/>
    <x v="3"/>
    <s v="Low Risk"/>
  </r>
  <r>
    <n v="15681924"/>
    <n v="747"/>
    <x v="2"/>
    <s v="Male"/>
    <x v="16"/>
    <n v="2"/>
    <n v="129728.6"/>
    <n v="1"/>
    <n v="1"/>
    <n v="0"/>
    <n v="89289.54"/>
    <x v="1"/>
    <n v="26"/>
    <n v="478"/>
    <n v="9"/>
    <n v="113"/>
    <n v="0.34615384615384615"/>
    <n v="12428"/>
    <x v="1"/>
    <x v="0"/>
    <s v="High Risk"/>
  </r>
  <r>
    <n v="15763544"/>
    <n v="673"/>
    <x v="0"/>
    <s v="Male"/>
    <x v="40"/>
    <n v="1"/>
    <n v="0"/>
    <n v="2"/>
    <n v="0"/>
    <n v="0"/>
    <n v="108762.16"/>
    <x v="1"/>
    <n v="12"/>
    <n v="2667"/>
    <n v="10"/>
    <n v="122"/>
    <n v="0.83333333333333337"/>
    <n v="32004"/>
    <x v="0"/>
    <x v="0"/>
    <s v="High Risk"/>
  </r>
  <r>
    <n v="15764431"/>
    <n v="671"/>
    <x v="1"/>
    <s v="Female"/>
    <x v="10"/>
    <n v="5"/>
    <n v="130929.02"/>
    <n v="4"/>
    <n v="1"/>
    <n v="1"/>
    <n v="28238.25"/>
    <x v="0"/>
    <n v="25"/>
    <n v="3659"/>
    <n v="8"/>
    <n v="140"/>
    <n v="0.32"/>
    <n v="91475"/>
    <x v="1"/>
    <x v="2"/>
    <s v="High Risk"/>
  </r>
  <r>
    <n v="15684010"/>
    <n v="640"/>
    <x v="2"/>
    <s v="Female"/>
    <x v="59"/>
    <n v="2"/>
    <n v="116800.25"/>
    <n v="1"/>
    <n v="1"/>
    <n v="1"/>
    <n v="34130.43"/>
    <x v="1"/>
    <n v="13"/>
    <n v="2680"/>
    <n v="5"/>
    <n v="90"/>
    <n v="0.38461538461538464"/>
    <n v="34840"/>
    <x v="0"/>
    <x v="0"/>
    <s v="High Risk"/>
  </r>
  <r>
    <n v="15648881"/>
    <n v="581"/>
    <x v="2"/>
    <s v="Male"/>
    <x v="20"/>
    <n v="0"/>
    <n v="101016.53"/>
    <n v="1"/>
    <n v="0"/>
    <n v="1"/>
    <n v="7926.35"/>
    <x v="0"/>
    <n v="30"/>
    <n v="3254"/>
    <n v="1"/>
    <n v="88"/>
    <n v="3.3333333333333333E-2"/>
    <n v="97620"/>
    <x v="1"/>
    <x v="0"/>
    <s v="High Risk"/>
  </r>
  <r>
    <n v="15733303"/>
    <n v="630"/>
    <x v="0"/>
    <s v="Male"/>
    <x v="44"/>
    <n v="5"/>
    <n v="0"/>
    <n v="2"/>
    <n v="1"/>
    <n v="1"/>
    <n v="27330.27"/>
    <x v="1"/>
    <n v="24"/>
    <n v="893"/>
    <n v="5"/>
    <n v="28"/>
    <n v="0.20833333333333334"/>
    <n v="21432"/>
    <x v="0"/>
    <x v="2"/>
    <s v="Low Risk"/>
  </r>
  <r>
    <n v="15643294"/>
    <n v="703"/>
    <x v="0"/>
    <s v="Female"/>
    <x v="19"/>
    <n v="8"/>
    <n v="190566.65"/>
    <n v="1"/>
    <n v="1"/>
    <n v="1"/>
    <n v="79997.14"/>
    <x v="1"/>
    <n v="7"/>
    <n v="1042"/>
    <n v="2"/>
    <n v="94"/>
    <n v="0.2857142857142857"/>
    <n v="7294"/>
    <x v="0"/>
    <x v="1"/>
    <s v="High Risk"/>
  </r>
  <r>
    <n v="15749905"/>
    <n v="698"/>
    <x v="1"/>
    <s v="Female"/>
    <x v="40"/>
    <n v="6"/>
    <n v="0"/>
    <n v="1"/>
    <n v="1"/>
    <n v="0"/>
    <n v="50213.81"/>
    <x v="0"/>
    <n v="24"/>
    <n v="483"/>
    <n v="2"/>
    <n v="45"/>
    <n v="8.3333333333333329E-2"/>
    <n v="11592"/>
    <x v="0"/>
    <x v="1"/>
    <s v="Medium Risk"/>
  </r>
  <r>
    <n v="15625175"/>
    <n v="742"/>
    <x v="2"/>
    <s v="Female"/>
    <x v="3"/>
    <n v="6"/>
    <n v="97067.69"/>
    <n v="1"/>
    <n v="0"/>
    <n v="1"/>
    <n v="60920.03"/>
    <x v="0"/>
    <n v="28"/>
    <n v="3917"/>
    <n v="9"/>
    <n v="140"/>
    <n v="0.32142857142857145"/>
    <n v="109676"/>
    <x v="1"/>
    <x v="1"/>
    <s v="High Risk"/>
  </r>
  <r>
    <n v="15643967"/>
    <n v="652"/>
    <x v="0"/>
    <s v="Female"/>
    <x v="24"/>
    <n v="4"/>
    <n v="92208.54"/>
    <n v="1"/>
    <n v="0"/>
    <n v="1"/>
    <n v="197699.8"/>
    <x v="0"/>
    <n v="6"/>
    <n v="3101"/>
    <n v="6"/>
    <n v="45"/>
    <n v="1"/>
    <n v="18606"/>
    <x v="1"/>
    <x v="2"/>
    <s v="Medium Risk"/>
  </r>
  <r>
    <n v="15578251"/>
    <n v="644"/>
    <x v="0"/>
    <s v="Male"/>
    <x v="24"/>
    <n v="2"/>
    <n v="186347.97"/>
    <n v="2"/>
    <n v="1"/>
    <n v="0"/>
    <n v="92809.73"/>
    <x v="1"/>
    <n v="5"/>
    <n v="4538"/>
    <n v="7"/>
    <n v="124"/>
    <n v="1"/>
    <n v="22690"/>
    <x v="0"/>
    <x v="0"/>
    <s v="High Risk"/>
  </r>
  <r>
    <n v="15772573"/>
    <n v="735"/>
    <x v="1"/>
    <s v="Male"/>
    <x v="30"/>
    <n v="2"/>
    <n v="103176.62"/>
    <n v="1"/>
    <n v="0"/>
    <n v="1"/>
    <n v="163516.16"/>
    <x v="1"/>
    <n v="21"/>
    <n v="3501"/>
    <n v="6"/>
    <n v="56"/>
    <n v="0.2857142857142857"/>
    <n v="73521"/>
    <x v="0"/>
    <x v="0"/>
    <s v="Medium Risk"/>
  </r>
  <r>
    <n v="15733234"/>
    <n v="777"/>
    <x v="0"/>
    <s v="Female"/>
    <x v="14"/>
    <n v="4"/>
    <n v="0"/>
    <n v="1"/>
    <n v="1"/>
    <n v="1"/>
    <n v="62449.07"/>
    <x v="0"/>
    <n v="17"/>
    <n v="1212"/>
    <n v="10"/>
    <n v="137"/>
    <n v="0.58823529411764708"/>
    <n v="20604"/>
    <x v="1"/>
    <x v="2"/>
    <s v="High Risk"/>
  </r>
  <r>
    <n v="15721582"/>
    <n v="644"/>
    <x v="2"/>
    <s v="Female"/>
    <x v="20"/>
    <n v="4"/>
    <n v="77270.080000000002"/>
    <n v="2"/>
    <n v="1"/>
    <n v="1"/>
    <n v="115800.1"/>
    <x v="0"/>
    <n v="2"/>
    <n v="4440"/>
    <n v="4"/>
    <n v="148"/>
    <n v="1"/>
    <n v="8880"/>
    <x v="1"/>
    <x v="2"/>
    <s v="High Risk"/>
  </r>
  <r>
    <n v="15628219"/>
    <n v="665"/>
    <x v="2"/>
    <s v="Female"/>
    <x v="24"/>
    <n v="3"/>
    <n v="111911.63"/>
    <n v="1"/>
    <n v="1"/>
    <n v="1"/>
    <n v="110359.67999999999"/>
    <x v="0"/>
    <n v="25"/>
    <n v="4853"/>
    <n v="6"/>
    <n v="6"/>
    <n v="0.24"/>
    <n v="121325"/>
    <x v="2"/>
    <x v="2"/>
    <s v="Low Risk"/>
  </r>
  <r>
    <n v="15571302"/>
    <n v="529"/>
    <x v="2"/>
    <s v="Male"/>
    <x v="42"/>
    <n v="5"/>
    <n v="94216.05"/>
    <n v="1"/>
    <n v="1"/>
    <n v="1"/>
    <n v="78695.679999999993"/>
    <x v="1"/>
    <n v="15"/>
    <n v="3793"/>
    <n v="7"/>
    <n v="95"/>
    <n v="0.46666666666666667"/>
    <n v="56895"/>
    <x v="1"/>
    <x v="2"/>
    <s v="High Risk"/>
  </r>
  <r>
    <n v="15637178"/>
    <n v="803"/>
    <x v="1"/>
    <s v="Female"/>
    <x v="13"/>
    <n v="7"/>
    <n v="0"/>
    <n v="2"/>
    <n v="1"/>
    <n v="1"/>
    <n v="128378.04"/>
    <x v="1"/>
    <n v="2"/>
    <n v="244"/>
    <n v="4"/>
    <n v="114"/>
    <n v="1"/>
    <n v="488"/>
    <x v="1"/>
    <x v="1"/>
    <s v="High Risk"/>
  </r>
  <r>
    <n v="15601184"/>
    <n v="604"/>
    <x v="1"/>
    <s v="Female"/>
    <x v="28"/>
    <n v="3"/>
    <n v="0"/>
    <n v="2"/>
    <n v="1"/>
    <n v="0"/>
    <n v="155248.62"/>
    <x v="1"/>
    <n v="25"/>
    <n v="3343"/>
    <n v="4"/>
    <n v="83"/>
    <n v="0.16"/>
    <n v="83575"/>
    <x v="0"/>
    <x v="2"/>
    <s v="High Risk"/>
  </r>
  <r>
    <n v="15629511"/>
    <n v="738"/>
    <x v="0"/>
    <s v="Male"/>
    <x v="23"/>
    <n v="6"/>
    <n v="106770.82"/>
    <n v="1"/>
    <n v="1"/>
    <n v="0"/>
    <n v="123499.27"/>
    <x v="1"/>
    <n v="23"/>
    <n v="965"/>
    <n v="9"/>
    <n v="141"/>
    <n v="0.39130434782608697"/>
    <n v="22195"/>
    <x v="1"/>
    <x v="1"/>
    <s v="High Risk"/>
  </r>
  <r>
    <n v="15570629"/>
    <n v="655"/>
    <x v="2"/>
    <s v="Female"/>
    <x v="42"/>
    <n v="5"/>
    <n v="138089.97"/>
    <n v="2"/>
    <n v="1"/>
    <n v="1"/>
    <n v="99920.41"/>
    <x v="1"/>
    <n v="11"/>
    <n v="3249"/>
    <n v="5"/>
    <n v="175"/>
    <n v="0.45454545454545453"/>
    <n v="35739"/>
    <x v="0"/>
    <x v="2"/>
    <s v="High Risk"/>
  </r>
  <r>
    <n v="15665766"/>
    <n v="698"/>
    <x v="2"/>
    <s v="Male"/>
    <x v="2"/>
    <n v="9"/>
    <n v="133191.19"/>
    <n v="2"/>
    <n v="0"/>
    <n v="1"/>
    <n v="53289.49"/>
    <x v="1"/>
    <n v="29"/>
    <n v="804"/>
    <n v="1"/>
    <n v="127"/>
    <n v="3.4482758620689655E-2"/>
    <n v="23316"/>
    <x v="0"/>
    <x v="3"/>
    <s v="High Risk"/>
  </r>
  <r>
    <n v="15693732"/>
    <n v="775"/>
    <x v="0"/>
    <s v="Female"/>
    <x v="26"/>
    <n v="9"/>
    <n v="0"/>
    <n v="2"/>
    <n v="1"/>
    <n v="1"/>
    <n v="67622.34"/>
    <x v="1"/>
    <n v="17"/>
    <n v="3510"/>
    <n v="7"/>
    <n v="80"/>
    <n v="0.41176470588235292"/>
    <n v="59670"/>
    <x v="1"/>
    <x v="3"/>
    <s v="High Risk"/>
  </r>
  <r>
    <n v="15765982"/>
    <n v="735"/>
    <x v="0"/>
    <s v="Male"/>
    <x v="1"/>
    <n v="7"/>
    <n v="74135.850000000006"/>
    <n v="1"/>
    <n v="1"/>
    <n v="1"/>
    <n v="11783.1"/>
    <x v="0"/>
    <n v="27"/>
    <n v="1770"/>
    <n v="1"/>
    <n v="76"/>
    <n v="3.7037037037037035E-2"/>
    <n v="47790"/>
    <x v="2"/>
    <x v="1"/>
    <s v="High Risk"/>
  </r>
  <r>
    <n v="15582016"/>
    <n v="766"/>
    <x v="1"/>
    <s v="Male"/>
    <x v="1"/>
    <n v="6"/>
    <n v="99208.46"/>
    <n v="2"/>
    <n v="1"/>
    <n v="0"/>
    <n v="62402.38"/>
    <x v="1"/>
    <n v="24"/>
    <n v="271"/>
    <n v="1"/>
    <n v="17"/>
    <n v="4.1666666666666664E-2"/>
    <n v="6504"/>
    <x v="1"/>
    <x v="1"/>
    <s v="Low Risk"/>
  </r>
  <r>
    <n v="15798024"/>
    <n v="537"/>
    <x v="2"/>
    <s v="Male"/>
    <x v="65"/>
    <n v="8"/>
    <n v="92242.34"/>
    <n v="1"/>
    <n v="1"/>
    <n v="1"/>
    <n v="186235.98"/>
    <x v="1"/>
    <n v="7"/>
    <n v="4792"/>
    <n v="6"/>
    <n v="77"/>
    <n v="0.8571428571428571"/>
    <n v="33544"/>
    <x v="0"/>
    <x v="1"/>
    <s v="High Risk"/>
  </r>
  <r>
    <n v="15588622"/>
    <n v="599"/>
    <x v="2"/>
    <s v="Male"/>
    <x v="11"/>
    <n v="7"/>
    <n v="108380.72"/>
    <n v="1"/>
    <n v="1"/>
    <n v="1"/>
    <n v="79005.95"/>
    <x v="1"/>
    <n v="6"/>
    <n v="2435"/>
    <n v="3"/>
    <n v="88"/>
    <n v="0.5"/>
    <n v="14610"/>
    <x v="1"/>
    <x v="1"/>
    <s v="High Risk"/>
  </r>
  <r>
    <n v="15724863"/>
    <n v="420"/>
    <x v="1"/>
    <s v="Female"/>
    <x v="30"/>
    <n v="4"/>
    <n v="91893.32"/>
    <n v="1"/>
    <n v="1"/>
    <n v="0"/>
    <n v="144870.28"/>
    <x v="0"/>
    <n v="30"/>
    <n v="1941"/>
    <n v="7"/>
    <n v="24"/>
    <n v="0.23333333333333334"/>
    <n v="58230"/>
    <x v="0"/>
    <x v="2"/>
    <s v="Low Risk"/>
  </r>
  <r>
    <n v="15618213"/>
    <n v="674"/>
    <x v="0"/>
    <s v="Female"/>
    <x v="15"/>
    <n v="7"/>
    <n v="85757.93"/>
    <n v="1"/>
    <n v="1"/>
    <n v="1"/>
    <n v="95481"/>
    <x v="1"/>
    <n v="18"/>
    <n v="2088"/>
    <n v="9"/>
    <n v="20"/>
    <n v="0.5"/>
    <n v="37584"/>
    <x v="0"/>
    <x v="1"/>
    <s v="Low Risk"/>
  </r>
  <r>
    <n v="15780411"/>
    <n v="570"/>
    <x v="0"/>
    <s v="Female"/>
    <x v="17"/>
    <n v="3"/>
    <n v="0"/>
    <n v="2"/>
    <n v="0"/>
    <n v="0"/>
    <n v="820.46"/>
    <x v="1"/>
    <n v="25"/>
    <n v="801"/>
    <n v="2"/>
    <n v="58"/>
    <n v="0.08"/>
    <n v="20025"/>
    <x v="2"/>
    <x v="2"/>
    <s v="Medium Risk"/>
  </r>
  <r>
    <n v="15725429"/>
    <n v="623"/>
    <x v="2"/>
    <s v="Male"/>
    <x v="19"/>
    <n v="8"/>
    <n v="96759.42"/>
    <n v="1"/>
    <n v="1"/>
    <n v="1"/>
    <n v="174777.98"/>
    <x v="1"/>
    <n v="10"/>
    <n v="4434"/>
    <n v="8"/>
    <n v="5"/>
    <n v="0.8"/>
    <n v="44340"/>
    <x v="2"/>
    <x v="1"/>
    <s v="Low Risk"/>
  </r>
  <r>
    <n v="15600626"/>
    <n v="710"/>
    <x v="0"/>
    <s v="Male"/>
    <x v="33"/>
    <n v="6"/>
    <n v="0"/>
    <n v="2"/>
    <n v="1"/>
    <n v="1"/>
    <n v="8991.17"/>
    <x v="1"/>
    <n v="11"/>
    <n v="753"/>
    <n v="2"/>
    <n v="180"/>
    <n v="0.18181818181818182"/>
    <n v="8283"/>
    <x v="1"/>
    <x v="1"/>
    <s v="High Risk"/>
  </r>
  <r>
    <n v="15668460"/>
    <n v="466"/>
    <x v="0"/>
    <s v="Male"/>
    <x v="6"/>
    <n v="6"/>
    <n v="0"/>
    <n v="2"/>
    <n v="1"/>
    <n v="1"/>
    <n v="2797.27"/>
    <x v="1"/>
    <n v="28"/>
    <n v="3991"/>
    <n v="8"/>
    <n v="45"/>
    <n v="0.2857142857142857"/>
    <n v="111748"/>
    <x v="0"/>
    <x v="1"/>
    <s v="Medium Risk"/>
  </r>
  <r>
    <n v="15576263"/>
    <n v="759"/>
    <x v="0"/>
    <s v="Female"/>
    <x v="32"/>
    <n v="5"/>
    <n v="0"/>
    <n v="1"/>
    <n v="1"/>
    <n v="0"/>
    <n v="22303.17"/>
    <x v="1"/>
    <n v="23"/>
    <n v="851"/>
    <n v="7"/>
    <n v="117"/>
    <n v="0.30434782608695654"/>
    <n v="19573"/>
    <x v="0"/>
    <x v="2"/>
    <s v="High Risk"/>
  </r>
  <r>
    <n v="15720354"/>
    <n v="581"/>
    <x v="0"/>
    <s v="Male"/>
    <x v="60"/>
    <n v="4"/>
    <n v="0"/>
    <n v="2"/>
    <n v="1"/>
    <n v="1"/>
    <n v="197562.08"/>
    <x v="1"/>
    <n v="24"/>
    <n v="821"/>
    <n v="6"/>
    <n v="50"/>
    <n v="0.25"/>
    <n v="19704"/>
    <x v="0"/>
    <x v="2"/>
    <s v="Medium Risk"/>
  </r>
  <r>
    <n v="15691624"/>
    <n v="820"/>
    <x v="0"/>
    <s v="Male"/>
    <x v="19"/>
    <n v="2"/>
    <n v="132150.26"/>
    <n v="2"/>
    <n v="1"/>
    <n v="0"/>
    <n v="23067.97"/>
    <x v="1"/>
    <n v="19"/>
    <n v="1923"/>
    <n v="3"/>
    <n v="44"/>
    <n v="0.15789473684210525"/>
    <n v="36537"/>
    <x v="0"/>
    <x v="0"/>
    <s v="Medium Risk"/>
  </r>
  <r>
    <n v="15793196"/>
    <n v="759"/>
    <x v="0"/>
    <s v="Male"/>
    <x v="1"/>
    <n v="9"/>
    <n v="0"/>
    <n v="2"/>
    <n v="0"/>
    <n v="1"/>
    <n v="190294.12"/>
    <x v="1"/>
    <n v="2"/>
    <n v="493"/>
    <n v="1"/>
    <n v="170"/>
    <n v="0.5"/>
    <n v="986"/>
    <x v="0"/>
    <x v="3"/>
    <s v="High Risk"/>
  </r>
  <r>
    <n v="15633352"/>
    <n v="628"/>
    <x v="0"/>
    <s v="Female"/>
    <x v="8"/>
    <n v="6"/>
    <n v="175443.75"/>
    <n v="1"/>
    <n v="1"/>
    <n v="0"/>
    <n v="113167.17"/>
    <x v="0"/>
    <n v="29"/>
    <n v="3784"/>
    <n v="1"/>
    <n v="117"/>
    <n v="3.4482758620689655E-2"/>
    <n v="109736"/>
    <x v="2"/>
    <x v="1"/>
    <s v="High Risk"/>
  </r>
  <r>
    <n v="15750874"/>
    <n v="676"/>
    <x v="0"/>
    <s v="Male"/>
    <x v="8"/>
    <n v="3"/>
    <n v="78990.149999999994"/>
    <n v="1"/>
    <n v="1"/>
    <n v="1"/>
    <n v="124777.14"/>
    <x v="1"/>
    <n v="8"/>
    <n v="783"/>
    <n v="8"/>
    <n v="124"/>
    <n v="1"/>
    <n v="6264"/>
    <x v="1"/>
    <x v="2"/>
    <s v="High Risk"/>
  </r>
  <r>
    <n v="15588923"/>
    <n v="591"/>
    <x v="0"/>
    <s v="Female"/>
    <x v="19"/>
    <n v="4"/>
    <n v="113743.37"/>
    <n v="1"/>
    <n v="1"/>
    <n v="0"/>
    <n v="124625.08"/>
    <x v="1"/>
    <n v="2"/>
    <n v="1527"/>
    <n v="0"/>
    <n v="169"/>
    <n v="0"/>
    <n v="3054"/>
    <x v="2"/>
    <x v="2"/>
    <s v="High Risk"/>
  </r>
  <r>
    <n v="15715745"/>
    <n v="690"/>
    <x v="0"/>
    <s v="Female"/>
    <x v="28"/>
    <n v="5"/>
    <n v="157624.84"/>
    <n v="1"/>
    <n v="1"/>
    <n v="1"/>
    <n v="49599.27"/>
    <x v="1"/>
    <n v="26"/>
    <n v="2748"/>
    <n v="9"/>
    <n v="114"/>
    <n v="0.34615384615384615"/>
    <n v="71448"/>
    <x v="1"/>
    <x v="2"/>
    <s v="High Risk"/>
  </r>
  <r>
    <n v="15611800"/>
    <n v="624"/>
    <x v="0"/>
    <s v="Female"/>
    <x v="46"/>
    <n v="7"/>
    <n v="125163.62"/>
    <n v="2"/>
    <n v="1"/>
    <n v="1"/>
    <n v="151411.5"/>
    <x v="1"/>
    <n v="1"/>
    <n v="2427"/>
    <n v="5"/>
    <n v="33"/>
    <n v="1"/>
    <n v="2427"/>
    <x v="2"/>
    <x v="1"/>
    <s v="Medium Risk"/>
  </r>
  <r>
    <n v="15576928"/>
    <n v="573"/>
    <x v="0"/>
    <s v="Female"/>
    <x v="51"/>
    <n v="2"/>
    <n v="0"/>
    <n v="1"/>
    <n v="1"/>
    <n v="0"/>
    <n v="122964.18"/>
    <x v="1"/>
    <n v="9"/>
    <n v="1785"/>
    <n v="0"/>
    <n v="178"/>
    <n v="0"/>
    <n v="16065"/>
    <x v="0"/>
    <x v="0"/>
    <s v="High Risk"/>
  </r>
  <r>
    <n v="15793693"/>
    <n v="694"/>
    <x v="0"/>
    <s v="Male"/>
    <x v="52"/>
    <n v="9"/>
    <n v="0"/>
    <n v="1"/>
    <n v="1"/>
    <n v="1"/>
    <n v="57088.97"/>
    <x v="1"/>
    <n v="15"/>
    <n v="649"/>
    <n v="10"/>
    <n v="165"/>
    <n v="0.66666666666666663"/>
    <n v="9735"/>
    <x v="0"/>
    <x v="3"/>
    <s v="High Risk"/>
  </r>
  <r>
    <n v="15581252"/>
    <n v="632"/>
    <x v="1"/>
    <s v="Female"/>
    <x v="6"/>
    <n v="7"/>
    <n v="80922.75"/>
    <n v="1"/>
    <n v="1"/>
    <n v="0"/>
    <n v="7820.78"/>
    <x v="1"/>
    <n v="21"/>
    <n v="3406"/>
    <n v="3"/>
    <n v="53"/>
    <n v="0.14285714285714285"/>
    <n v="71526"/>
    <x v="1"/>
    <x v="1"/>
    <s v="Medium Risk"/>
  </r>
  <r>
    <n v="15797760"/>
    <n v="632"/>
    <x v="0"/>
    <s v="Male"/>
    <x v="20"/>
    <n v="3"/>
    <n v="193354.86"/>
    <n v="2"/>
    <n v="1"/>
    <n v="0"/>
    <n v="149188.41"/>
    <x v="1"/>
    <n v="8"/>
    <n v="1551"/>
    <n v="3"/>
    <n v="22"/>
    <n v="0.375"/>
    <n v="12408"/>
    <x v="0"/>
    <x v="2"/>
    <s v="Low Risk"/>
  </r>
  <r>
    <n v="15790564"/>
    <n v="832"/>
    <x v="2"/>
    <s v="Female"/>
    <x v="20"/>
    <n v="9"/>
    <n v="107648.94"/>
    <n v="2"/>
    <n v="1"/>
    <n v="1"/>
    <n v="134638.97"/>
    <x v="1"/>
    <n v="19"/>
    <n v="4012"/>
    <n v="4"/>
    <n v="176"/>
    <n v="0.21052631578947367"/>
    <n v="76228"/>
    <x v="0"/>
    <x v="3"/>
    <s v="High Risk"/>
  </r>
  <r>
    <n v="15593736"/>
    <n v="598"/>
    <x v="2"/>
    <s v="Female"/>
    <x v="17"/>
    <n v="7"/>
    <n v="131769.04"/>
    <n v="1"/>
    <n v="0"/>
    <n v="0"/>
    <n v="184980.23"/>
    <x v="0"/>
    <n v="11"/>
    <n v="2254"/>
    <n v="0"/>
    <n v="41"/>
    <n v="0"/>
    <n v="24794"/>
    <x v="2"/>
    <x v="1"/>
    <s v="Medium Risk"/>
  </r>
  <r>
    <n v="15595937"/>
    <n v="430"/>
    <x v="2"/>
    <s v="Male"/>
    <x v="18"/>
    <n v="1"/>
    <n v="138992.48000000001"/>
    <n v="2"/>
    <n v="0"/>
    <n v="0"/>
    <n v="122373.42"/>
    <x v="1"/>
    <n v="11"/>
    <n v="2511"/>
    <n v="2"/>
    <n v="9"/>
    <n v="0.18181818181818182"/>
    <n v="27621"/>
    <x v="0"/>
    <x v="0"/>
    <s v="Low Risk"/>
  </r>
  <r>
    <n v="15815628"/>
    <n v="711"/>
    <x v="0"/>
    <s v="Female"/>
    <x v="24"/>
    <n v="8"/>
    <n v="113899.92"/>
    <n v="1"/>
    <n v="0"/>
    <n v="0"/>
    <n v="80215.199999999997"/>
    <x v="1"/>
    <n v="20"/>
    <n v="4374"/>
    <n v="3"/>
    <n v="143"/>
    <n v="0.15"/>
    <n v="87480"/>
    <x v="0"/>
    <x v="1"/>
    <s v="High Risk"/>
  </r>
  <r>
    <n v="15782802"/>
    <n v="582"/>
    <x v="2"/>
    <s v="Male"/>
    <x v="28"/>
    <n v="6"/>
    <n v="114450.32"/>
    <n v="1"/>
    <n v="1"/>
    <n v="1"/>
    <n v="14081.64"/>
    <x v="1"/>
    <n v="23"/>
    <n v="110"/>
    <n v="6"/>
    <n v="69"/>
    <n v="0.2608695652173913"/>
    <n v="2530"/>
    <x v="0"/>
    <x v="1"/>
    <s v="High Risk"/>
  </r>
  <r>
    <n v="15627412"/>
    <n v="605"/>
    <x v="0"/>
    <s v="Male"/>
    <x v="2"/>
    <n v="3"/>
    <n v="0"/>
    <n v="2"/>
    <n v="1"/>
    <n v="0"/>
    <n v="199390.45"/>
    <x v="1"/>
    <n v="27"/>
    <n v="1840"/>
    <n v="1"/>
    <n v="73"/>
    <n v="3.7037037037037035E-2"/>
    <n v="49680"/>
    <x v="0"/>
    <x v="2"/>
    <s v="High Risk"/>
  </r>
  <r>
    <n v="15734609"/>
    <n v="657"/>
    <x v="0"/>
    <s v="Female"/>
    <x v="24"/>
    <n v="2"/>
    <n v="0"/>
    <n v="2"/>
    <n v="1"/>
    <n v="1"/>
    <n v="7667.48"/>
    <x v="1"/>
    <n v="1"/>
    <n v="2715"/>
    <n v="9"/>
    <n v="103"/>
    <n v="1"/>
    <n v="2715"/>
    <x v="0"/>
    <x v="0"/>
    <s v="High Risk"/>
  </r>
  <r>
    <n v="15710689"/>
    <n v="578"/>
    <x v="1"/>
    <s v="Male"/>
    <x v="20"/>
    <n v="6"/>
    <n v="63609.919999999998"/>
    <n v="1"/>
    <n v="0"/>
    <n v="0"/>
    <n v="74965.61"/>
    <x v="0"/>
    <n v="11"/>
    <n v="187"/>
    <n v="2"/>
    <n v="112"/>
    <n v="0.18181818181818182"/>
    <n v="2057"/>
    <x v="0"/>
    <x v="1"/>
    <s v="High Risk"/>
  </r>
  <r>
    <n v="15565806"/>
    <n v="532"/>
    <x v="0"/>
    <s v="Male"/>
    <x v="16"/>
    <n v="9"/>
    <n v="0"/>
    <n v="2"/>
    <n v="0"/>
    <n v="0"/>
    <n v="30583.95"/>
    <x v="1"/>
    <n v="5"/>
    <n v="2662"/>
    <n v="9"/>
    <n v="94"/>
    <n v="1"/>
    <n v="13310"/>
    <x v="2"/>
    <x v="3"/>
    <s v="High Risk"/>
  </r>
  <r>
    <n v="15815530"/>
    <n v="612"/>
    <x v="0"/>
    <s v="Female"/>
    <x v="0"/>
    <n v="10"/>
    <n v="75497.509999999995"/>
    <n v="1"/>
    <n v="0"/>
    <n v="0"/>
    <n v="149682.78"/>
    <x v="1"/>
    <n v="3"/>
    <n v="1679"/>
    <n v="10"/>
    <n v="75"/>
    <n v="1"/>
    <n v="5037"/>
    <x v="0"/>
    <x v="3"/>
    <s v="High Risk"/>
  </r>
  <r>
    <n v="15632272"/>
    <n v="792"/>
    <x v="0"/>
    <s v="Female"/>
    <x v="0"/>
    <n v="2"/>
    <n v="0"/>
    <n v="2"/>
    <n v="1"/>
    <n v="0"/>
    <n v="92664.09"/>
    <x v="1"/>
    <n v="3"/>
    <n v="1512"/>
    <n v="5"/>
    <n v="68"/>
    <n v="1"/>
    <n v="4536"/>
    <x v="0"/>
    <x v="0"/>
    <s v="High Risk"/>
  </r>
  <r>
    <n v="15684103"/>
    <n v="674"/>
    <x v="0"/>
    <s v="Female"/>
    <x v="28"/>
    <n v="10"/>
    <n v="0"/>
    <n v="2"/>
    <n v="1"/>
    <n v="1"/>
    <n v="138423.1"/>
    <x v="1"/>
    <n v="29"/>
    <n v="1219"/>
    <n v="4"/>
    <n v="54"/>
    <n v="0.13793103448275862"/>
    <n v="35351"/>
    <x v="0"/>
    <x v="3"/>
    <s v="Medium Risk"/>
  </r>
  <r>
    <n v="15654519"/>
    <n v="680"/>
    <x v="0"/>
    <s v="Male"/>
    <x v="8"/>
    <n v="1"/>
    <n v="0"/>
    <n v="2"/>
    <n v="1"/>
    <n v="1"/>
    <n v="3148.2"/>
    <x v="1"/>
    <n v="22"/>
    <n v="3240"/>
    <n v="4"/>
    <n v="51"/>
    <n v="0.18181818181818182"/>
    <n v="71280"/>
    <x v="0"/>
    <x v="0"/>
    <s v="Medium Risk"/>
  </r>
  <r>
    <n v="15767722"/>
    <n v="593"/>
    <x v="0"/>
    <s v="Female"/>
    <x v="2"/>
    <n v="0"/>
    <n v="117704.73"/>
    <n v="1"/>
    <n v="1"/>
    <n v="0"/>
    <n v="197933.5"/>
    <x v="1"/>
    <n v="30"/>
    <n v="1486"/>
    <n v="5"/>
    <n v="26"/>
    <n v="0.16666666666666666"/>
    <n v="44580"/>
    <x v="0"/>
    <x v="0"/>
    <s v="Low Risk"/>
  </r>
  <r>
    <n v="15654346"/>
    <n v="679"/>
    <x v="2"/>
    <s v="Male"/>
    <x v="12"/>
    <n v="1"/>
    <n v="130463.55"/>
    <n v="2"/>
    <n v="1"/>
    <n v="1"/>
    <n v="37341.17"/>
    <x v="1"/>
    <n v="18"/>
    <n v="712"/>
    <n v="9"/>
    <n v="58"/>
    <n v="0.5"/>
    <n v="12816"/>
    <x v="0"/>
    <x v="0"/>
    <s v="Medium Risk"/>
  </r>
  <r>
    <n v="15660147"/>
    <n v="493"/>
    <x v="1"/>
    <s v="Male"/>
    <x v="15"/>
    <n v="8"/>
    <n v="46161.18"/>
    <n v="1"/>
    <n v="1"/>
    <n v="1"/>
    <n v="79577.399999999994"/>
    <x v="1"/>
    <n v="25"/>
    <n v="375"/>
    <n v="0"/>
    <n v="69"/>
    <n v="0"/>
    <n v="9375"/>
    <x v="1"/>
    <x v="1"/>
    <s v="High Risk"/>
  </r>
  <r>
    <n v="15814998"/>
    <n v="688"/>
    <x v="1"/>
    <s v="Male"/>
    <x v="0"/>
    <n v="5"/>
    <n v="0"/>
    <n v="2"/>
    <n v="0"/>
    <n v="0"/>
    <n v="197602.29"/>
    <x v="1"/>
    <n v="15"/>
    <n v="625"/>
    <n v="0"/>
    <n v="84"/>
    <n v="0"/>
    <n v="9375"/>
    <x v="0"/>
    <x v="2"/>
    <s v="High Risk"/>
  </r>
  <r>
    <n v="15802207"/>
    <n v="769"/>
    <x v="2"/>
    <s v="Male"/>
    <x v="3"/>
    <n v="4"/>
    <n v="110182.54"/>
    <n v="2"/>
    <n v="1"/>
    <n v="1"/>
    <n v="87537.32"/>
    <x v="1"/>
    <n v="22"/>
    <n v="3394"/>
    <n v="2"/>
    <n v="102"/>
    <n v="9.0909090909090912E-2"/>
    <n v="74668"/>
    <x v="0"/>
    <x v="2"/>
    <s v="High Risk"/>
  </r>
  <r>
    <n v="15658668"/>
    <n v="581"/>
    <x v="1"/>
    <s v="Male"/>
    <x v="23"/>
    <n v="10"/>
    <n v="0"/>
    <n v="2"/>
    <n v="0"/>
    <n v="0"/>
    <n v="41623.589999999997"/>
    <x v="1"/>
    <n v="8"/>
    <n v="4731"/>
    <n v="3"/>
    <n v="57"/>
    <n v="0.375"/>
    <n v="37848"/>
    <x v="0"/>
    <x v="3"/>
    <s v="Medium Risk"/>
  </r>
  <r>
    <n v="15715079"/>
    <n v="465"/>
    <x v="0"/>
    <s v="Male"/>
    <x v="1"/>
    <n v="9"/>
    <n v="117221.15"/>
    <n v="1"/>
    <n v="1"/>
    <n v="0"/>
    <n v="168280.95"/>
    <x v="1"/>
    <n v="28"/>
    <n v="238"/>
    <n v="8"/>
    <n v="103"/>
    <n v="0.2857142857142857"/>
    <n v="6664"/>
    <x v="0"/>
    <x v="3"/>
    <s v="High Risk"/>
  </r>
  <r>
    <n v="15570360"/>
    <n v="641"/>
    <x v="0"/>
    <s v="Female"/>
    <x v="12"/>
    <n v="4"/>
    <n v="0"/>
    <n v="2"/>
    <n v="0"/>
    <n v="0"/>
    <n v="125986.18"/>
    <x v="1"/>
    <n v="10"/>
    <n v="3308"/>
    <n v="9"/>
    <n v="82"/>
    <n v="0.9"/>
    <n v="33080"/>
    <x v="0"/>
    <x v="2"/>
    <s v="High Risk"/>
  </r>
  <r>
    <n v="15674678"/>
    <n v="731"/>
    <x v="2"/>
    <s v="Female"/>
    <x v="3"/>
    <n v="9"/>
    <n v="79120.27"/>
    <n v="1"/>
    <n v="0"/>
    <n v="0"/>
    <n v="548.52"/>
    <x v="0"/>
    <n v="15"/>
    <n v="1533"/>
    <n v="2"/>
    <n v="50"/>
    <n v="0.13333333333333333"/>
    <n v="22995"/>
    <x v="2"/>
    <x v="3"/>
    <s v="Medium Risk"/>
  </r>
  <r>
    <n v="15780925"/>
    <n v="625"/>
    <x v="0"/>
    <s v="Male"/>
    <x v="24"/>
    <n v="1"/>
    <n v="177069.24"/>
    <n v="2"/>
    <n v="1"/>
    <n v="1"/>
    <n v="96088.54"/>
    <x v="1"/>
    <n v="14"/>
    <n v="3229"/>
    <n v="5"/>
    <n v="61"/>
    <n v="0.35714285714285715"/>
    <n v="45206"/>
    <x v="0"/>
    <x v="0"/>
    <s v="High Risk"/>
  </r>
  <r>
    <n v="15688193"/>
    <n v="468"/>
    <x v="0"/>
    <s v="Male"/>
    <x v="18"/>
    <n v="3"/>
    <n v="61636.97"/>
    <n v="1"/>
    <n v="0"/>
    <n v="0"/>
    <n v="107787.42"/>
    <x v="1"/>
    <n v="6"/>
    <n v="863"/>
    <n v="5"/>
    <n v="116"/>
    <n v="0.83333333333333337"/>
    <n v="5178"/>
    <x v="1"/>
    <x v="2"/>
    <s v="High Risk"/>
  </r>
  <r>
    <n v="15778219"/>
    <n v="790"/>
    <x v="0"/>
    <s v="Male"/>
    <x v="28"/>
    <n v="5"/>
    <n v="0"/>
    <n v="1"/>
    <n v="1"/>
    <n v="0"/>
    <n v="20510.79"/>
    <x v="1"/>
    <n v="20"/>
    <n v="3117"/>
    <n v="0"/>
    <n v="25"/>
    <n v="0"/>
    <n v="62340"/>
    <x v="0"/>
    <x v="2"/>
    <s v="Low Risk"/>
  </r>
  <r>
    <n v="15696514"/>
    <n v="587"/>
    <x v="2"/>
    <s v="Female"/>
    <x v="24"/>
    <n v="6"/>
    <n v="104414.03"/>
    <n v="1"/>
    <n v="1"/>
    <n v="0"/>
    <n v="192026.02"/>
    <x v="1"/>
    <n v="29"/>
    <n v="2115"/>
    <n v="4"/>
    <n v="133"/>
    <n v="0.13793103448275862"/>
    <n v="61335"/>
    <x v="0"/>
    <x v="1"/>
    <s v="High Risk"/>
  </r>
  <r>
    <n v="15712303"/>
    <n v="692"/>
    <x v="0"/>
    <s v="Male"/>
    <x v="26"/>
    <n v="4"/>
    <n v="159732.01999999999"/>
    <n v="1"/>
    <n v="1"/>
    <n v="1"/>
    <n v="118188.15"/>
    <x v="1"/>
    <n v="5"/>
    <n v="1916"/>
    <n v="10"/>
    <n v="5"/>
    <n v="1"/>
    <n v="9580"/>
    <x v="0"/>
    <x v="2"/>
    <s v="Low Risk"/>
  </r>
  <r>
    <n v="15719090"/>
    <n v="676"/>
    <x v="2"/>
    <s v="Female"/>
    <x v="10"/>
    <n v="4"/>
    <n v="89437.03"/>
    <n v="1"/>
    <n v="1"/>
    <n v="1"/>
    <n v="189540.95"/>
    <x v="1"/>
    <n v="21"/>
    <n v="1498"/>
    <n v="10"/>
    <n v="31"/>
    <n v="0.47619047619047616"/>
    <n v="31458"/>
    <x v="0"/>
    <x v="2"/>
    <s v="Medium Risk"/>
  </r>
  <r>
    <n v="15735632"/>
    <n v="571"/>
    <x v="0"/>
    <s v="Male"/>
    <x v="1"/>
    <n v="8"/>
    <n v="0"/>
    <n v="1"/>
    <n v="1"/>
    <n v="1"/>
    <n v="63736.17"/>
    <x v="1"/>
    <n v="4"/>
    <n v="4106"/>
    <n v="8"/>
    <n v="171"/>
    <n v="1"/>
    <n v="16424"/>
    <x v="0"/>
    <x v="1"/>
    <s v="High Risk"/>
  </r>
  <r>
    <n v="15619436"/>
    <n v="700"/>
    <x v="0"/>
    <s v="Female"/>
    <x v="15"/>
    <n v="3"/>
    <n v="0"/>
    <n v="1"/>
    <n v="0"/>
    <n v="0"/>
    <n v="95740.37"/>
    <x v="1"/>
    <n v="13"/>
    <n v="1515"/>
    <n v="5"/>
    <n v="162"/>
    <n v="0.38461538461538464"/>
    <n v="19695"/>
    <x v="1"/>
    <x v="2"/>
    <s v="High Risk"/>
  </r>
  <r>
    <n v="15722404"/>
    <n v="445"/>
    <x v="0"/>
    <s v="Female"/>
    <x v="33"/>
    <n v="3"/>
    <n v="0"/>
    <n v="2"/>
    <n v="1"/>
    <n v="1"/>
    <n v="127939.19"/>
    <x v="1"/>
    <n v="18"/>
    <n v="4980"/>
    <n v="7"/>
    <n v="114"/>
    <n v="0.3888888888888889"/>
    <n v="89640"/>
    <x v="0"/>
    <x v="2"/>
    <s v="High Risk"/>
  </r>
  <r>
    <n v="15662063"/>
    <n v="746"/>
    <x v="0"/>
    <s v="Male"/>
    <x v="18"/>
    <n v="7"/>
    <n v="142400.76999999999"/>
    <n v="1"/>
    <n v="1"/>
    <n v="1"/>
    <n v="193438.69"/>
    <x v="1"/>
    <n v="3"/>
    <n v="944"/>
    <n v="10"/>
    <n v="170"/>
    <n v="1"/>
    <n v="2832"/>
    <x v="0"/>
    <x v="1"/>
    <s v="High Risk"/>
  </r>
  <r>
    <n v="15745605"/>
    <n v="722"/>
    <x v="0"/>
    <s v="Female"/>
    <x v="40"/>
    <n v="2"/>
    <n v="88011.4"/>
    <n v="1"/>
    <n v="1"/>
    <n v="1"/>
    <n v="90655.94"/>
    <x v="0"/>
    <n v="18"/>
    <n v="4380"/>
    <n v="7"/>
    <n v="178"/>
    <n v="0.3888888888888889"/>
    <n v="78840"/>
    <x v="1"/>
    <x v="0"/>
    <s v="High Risk"/>
  </r>
  <r>
    <n v="15636658"/>
    <n v="596"/>
    <x v="0"/>
    <s v="Male"/>
    <x v="18"/>
    <n v="2"/>
    <n v="0"/>
    <n v="2"/>
    <n v="1"/>
    <n v="1"/>
    <n v="12067.39"/>
    <x v="1"/>
    <n v="23"/>
    <n v="4210"/>
    <n v="2"/>
    <n v="144"/>
    <n v="8.6956521739130432E-2"/>
    <n v="96830"/>
    <x v="0"/>
    <x v="0"/>
    <s v="High Risk"/>
  </r>
  <r>
    <n v="15784130"/>
    <n v="850"/>
    <x v="2"/>
    <s v="Female"/>
    <x v="33"/>
    <n v="8"/>
    <n v="154870.28"/>
    <n v="1"/>
    <n v="1"/>
    <n v="1"/>
    <n v="54191.38"/>
    <x v="1"/>
    <n v="8"/>
    <n v="3877"/>
    <n v="4"/>
    <n v="108"/>
    <n v="0.5"/>
    <n v="31016"/>
    <x v="2"/>
    <x v="1"/>
    <s v="High Risk"/>
  </r>
  <r>
    <n v="15606755"/>
    <n v="597"/>
    <x v="1"/>
    <s v="Female"/>
    <x v="17"/>
    <n v="4"/>
    <n v="0"/>
    <n v="2"/>
    <n v="1"/>
    <n v="0"/>
    <n v="58667.16"/>
    <x v="0"/>
    <n v="3"/>
    <n v="948"/>
    <n v="3"/>
    <n v="116"/>
    <n v="1"/>
    <n v="2844"/>
    <x v="0"/>
    <x v="2"/>
    <s v="High Risk"/>
  </r>
  <r>
    <n v="15801699"/>
    <n v="436"/>
    <x v="1"/>
    <s v="Male"/>
    <x v="3"/>
    <n v="5"/>
    <n v="0"/>
    <n v="2"/>
    <n v="1"/>
    <n v="1"/>
    <n v="35687.43"/>
    <x v="1"/>
    <n v="24"/>
    <n v="522"/>
    <n v="7"/>
    <n v="56"/>
    <n v="0.29166666666666669"/>
    <n v="12528"/>
    <x v="0"/>
    <x v="2"/>
    <s v="Medium Risk"/>
  </r>
  <r>
    <n v="15784097"/>
    <n v="660"/>
    <x v="2"/>
    <s v="Male"/>
    <x v="34"/>
    <n v="1"/>
    <n v="118402.25"/>
    <n v="2"/>
    <n v="1"/>
    <n v="0"/>
    <n v="14288.93"/>
    <x v="1"/>
    <n v="17"/>
    <n v="856"/>
    <n v="8"/>
    <n v="98"/>
    <n v="0.47058823529411764"/>
    <n v="14552"/>
    <x v="0"/>
    <x v="0"/>
    <s v="High Risk"/>
  </r>
  <r>
    <n v="15764654"/>
    <n v="649"/>
    <x v="0"/>
    <s v="Male"/>
    <x v="24"/>
    <n v="9"/>
    <n v="87374.88"/>
    <n v="2"/>
    <n v="1"/>
    <n v="1"/>
    <n v="247.36"/>
    <x v="1"/>
    <n v="30"/>
    <n v="3429"/>
    <n v="1"/>
    <n v="53"/>
    <n v="3.3333333333333333E-2"/>
    <n v="102870"/>
    <x v="1"/>
    <x v="3"/>
    <s v="Medium Risk"/>
  </r>
  <r>
    <n v="15612092"/>
    <n v="646"/>
    <x v="2"/>
    <s v="Male"/>
    <x v="15"/>
    <n v="8"/>
    <n v="105397.8"/>
    <n v="1"/>
    <n v="1"/>
    <n v="0"/>
    <n v="78111.839999999997"/>
    <x v="0"/>
    <n v="29"/>
    <n v="1068"/>
    <n v="0"/>
    <n v="106"/>
    <n v="0"/>
    <n v="30972"/>
    <x v="0"/>
    <x v="1"/>
    <s v="High Risk"/>
  </r>
  <r>
    <n v="15610903"/>
    <n v="560"/>
    <x v="1"/>
    <s v="Female"/>
    <x v="8"/>
    <n v="5"/>
    <n v="125341.69"/>
    <n v="1"/>
    <n v="1"/>
    <n v="0"/>
    <n v="79547.39"/>
    <x v="1"/>
    <n v="16"/>
    <n v="2612"/>
    <n v="10"/>
    <n v="49"/>
    <n v="0.625"/>
    <n v="41792"/>
    <x v="2"/>
    <x v="2"/>
    <s v="Medium Risk"/>
  </r>
  <r>
    <n v="15705777"/>
    <n v="710"/>
    <x v="2"/>
    <s v="Male"/>
    <x v="23"/>
    <n v="10"/>
    <n v="129164.88"/>
    <n v="1"/>
    <n v="1"/>
    <n v="1"/>
    <n v="193266.72"/>
    <x v="1"/>
    <n v="21"/>
    <n v="4677"/>
    <n v="9"/>
    <n v="172"/>
    <n v="0.42857142857142855"/>
    <n v="98217"/>
    <x v="1"/>
    <x v="3"/>
    <s v="High Risk"/>
  </r>
  <r>
    <n v="15661936"/>
    <n v="513"/>
    <x v="0"/>
    <s v="Male"/>
    <x v="20"/>
    <n v="3"/>
    <n v="141004.46"/>
    <n v="1"/>
    <n v="1"/>
    <n v="0"/>
    <n v="105028.46"/>
    <x v="1"/>
    <n v="26"/>
    <n v="4009"/>
    <n v="1"/>
    <n v="21"/>
    <n v="3.8461538461538464E-2"/>
    <n v="104234"/>
    <x v="0"/>
    <x v="2"/>
    <s v="Low Risk"/>
  </r>
  <r>
    <n v="15700864"/>
    <n v="607"/>
    <x v="0"/>
    <s v="Female"/>
    <x v="29"/>
    <n v="0"/>
    <n v="0"/>
    <n v="2"/>
    <n v="1"/>
    <n v="0"/>
    <n v="116106.52"/>
    <x v="1"/>
    <n v="11"/>
    <n v="2161"/>
    <n v="7"/>
    <n v="92"/>
    <n v="0.63636363636363635"/>
    <n v="23771"/>
    <x v="2"/>
    <x v="0"/>
    <s v="High Risk"/>
  </r>
  <r>
    <n v="15722965"/>
    <n v="757"/>
    <x v="0"/>
    <s v="Male"/>
    <x v="38"/>
    <n v="3"/>
    <n v="89079.41"/>
    <n v="1"/>
    <n v="1"/>
    <n v="1"/>
    <n v="53179.21"/>
    <x v="0"/>
    <n v="28"/>
    <n v="4117"/>
    <n v="7"/>
    <n v="99"/>
    <n v="0.25"/>
    <n v="115276"/>
    <x v="2"/>
    <x v="2"/>
    <s v="High Risk"/>
  </r>
  <r>
    <n v="15737521"/>
    <n v="619"/>
    <x v="2"/>
    <s v="Male"/>
    <x v="20"/>
    <n v="9"/>
    <n v="103604.31"/>
    <n v="2"/>
    <n v="0"/>
    <n v="0"/>
    <n v="140947.04999999999"/>
    <x v="1"/>
    <n v="15"/>
    <n v="3392"/>
    <n v="1"/>
    <n v="155"/>
    <n v="6.6666666666666666E-2"/>
    <n v="50880"/>
    <x v="0"/>
    <x v="3"/>
    <s v="High Risk"/>
  </r>
  <r>
    <n v="15814465"/>
    <n v="612"/>
    <x v="0"/>
    <s v="Male"/>
    <x v="9"/>
    <n v="1"/>
    <n v="182705.05"/>
    <n v="1"/>
    <n v="1"/>
    <n v="1"/>
    <n v="171837.06"/>
    <x v="1"/>
    <n v="21"/>
    <n v="2570"/>
    <n v="4"/>
    <n v="11"/>
    <n v="0.19047619047619047"/>
    <n v="53970"/>
    <x v="0"/>
    <x v="0"/>
    <s v="Low Risk"/>
  </r>
  <r>
    <n v="15580988"/>
    <n v="842"/>
    <x v="0"/>
    <s v="Male"/>
    <x v="6"/>
    <n v="8"/>
    <n v="0"/>
    <n v="2"/>
    <n v="1"/>
    <n v="1"/>
    <n v="123437.05"/>
    <x v="1"/>
    <n v="5"/>
    <n v="2521"/>
    <n v="4"/>
    <n v="59"/>
    <n v="0.8"/>
    <n v="12605"/>
    <x v="0"/>
    <x v="1"/>
    <s v="Medium Risk"/>
  </r>
  <r>
    <n v="15789974"/>
    <n v="713"/>
    <x v="0"/>
    <s v="Male"/>
    <x v="19"/>
    <n v="6"/>
    <n v="94598.48"/>
    <n v="1"/>
    <n v="0"/>
    <n v="0"/>
    <n v="197519.66"/>
    <x v="0"/>
    <n v="14"/>
    <n v="2753"/>
    <n v="6"/>
    <n v="82"/>
    <n v="0.42857142857142855"/>
    <n v="38542"/>
    <x v="0"/>
    <x v="1"/>
    <s v="High Risk"/>
  </r>
  <r>
    <n v="15713370"/>
    <n v="657"/>
    <x v="1"/>
    <s v="Male"/>
    <x v="18"/>
    <n v="8"/>
    <n v="188241.05"/>
    <n v="2"/>
    <n v="0"/>
    <n v="0"/>
    <n v="183058.51"/>
    <x v="0"/>
    <n v="16"/>
    <n v="4326"/>
    <n v="4"/>
    <n v="106"/>
    <n v="0.25"/>
    <n v="69216"/>
    <x v="0"/>
    <x v="1"/>
    <s v="High Risk"/>
  </r>
  <r>
    <n v="15748673"/>
    <n v="770"/>
    <x v="0"/>
    <s v="Female"/>
    <x v="24"/>
    <n v="9"/>
    <n v="0"/>
    <n v="2"/>
    <n v="0"/>
    <n v="0"/>
    <n v="22710.720000000001"/>
    <x v="1"/>
    <n v="14"/>
    <n v="2732"/>
    <n v="5"/>
    <n v="9"/>
    <n v="0.35714285714285715"/>
    <n v="38248"/>
    <x v="0"/>
    <x v="3"/>
    <s v="Low Risk"/>
  </r>
  <r>
    <n v="15754919"/>
    <n v="773"/>
    <x v="0"/>
    <s v="Female"/>
    <x v="20"/>
    <n v="10"/>
    <n v="0"/>
    <n v="2"/>
    <n v="0"/>
    <n v="1"/>
    <n v="69303.149999999994"/>
    <x v="1"/>
    <n v="27"/>
    <n v="4368"/>
    <n v="4"/>
    <n v="41"/>
    <n v="0.14814814814814814"/>
    <n v="117936"/>
    <x v="1"/>
    <x v="3"/>
    <s v="Medium Risk"/>
  </r>
  <r>
    <n v="15641662"/>
    <n v="470"/>
    <x v="2"/>
    <s v="Male"/>
    <x v="2"/>
    <n v="5"/>
    <n v="117469.91"/>
    <n v="2"/>
    <n v="0"/>
    <n v="0"/>
    <n v="63705.9"/>
    <x v="1"/>
    <n v="14"/>
    <n v="2160"/>
    <n v="4"/>
    <n v="107"/>
    <n v="0.2857142857142857"/>
    <n v="30240"/>
    <x v="0"/>
    <x v="2"/>
    <s v="High Risk"/>
  </r>
  <r>
    <n v="15813422"/>
    <n v="781"/>
    <x v="1"/>
    <s v="Male"/>
    <x v="12"/>
    <n v="4"/>
    <n v="80790.740000000005"/>
    <n v="1"/>
    <n v="1"/>
    <n v="0"/>
    <n v="116429.51"/>
    <x v="1"/>
    <n v="1"/>
    <n v="3361"/>
    <n v="6"/>
    <n v="177"/>
    <n v="1"/>
    <n v="3361"/>
    <x v="0"/>
    <x v="2"/>
    <s v="High Risk"/>
  </r>
  <r>
    <n v="15713596"/>
    <n v="428"/>
    <x v="0"/>
    <s v="Female"/>
    <x v="46"/>
    <n v="1"/>
    <n v="107735.93"/>
    <n v="1"/>
    <n v="0"/>
    <n v="1"/>
    <n v="58381.77"/>
    <x v="1"/>
    <n v="3"/>
    <n v="4419"/>
    <n v="5"/>
    <n v="86"/>
    <n v="1"/>
    <n v="13257"/>
    <x v="0"/>
    <x v="0"/>
    <s v="High Risk"/>
  </r>
  <r>
    <n v="15791216"/>
    <n v="600"/>
    <x v="2"/>
    <s v="Male"/>
    <x v="3"/>
    <n v="8"/>
    <n v="133379.41"/>
    <n v="1"/>
    <n v="1"/>
    <n v="0"/>
    <n v="177378.66"/>
    <x v="0"/>
    <n v="27"/>
    <n v="2281"/>
    <n v="8"/>
    <n v="55"/>
    <n v="0.29629629629629628"/>
    <n v="61587"/>
    <x v="2"/>
    <x v="1"/>
    <s v="Medium Risk"/>
  </r>
  <r>
    <n v="15689031"/>
    <n v="697"/>
    <x v="1"/>
    <s v="Female"/>
    <x v="24"/>
    <n v="7"/>
    <n v="168066.87"/>
    <n v="1"/>
    <n v="1"/>
    <n v="0"/>
    <n v="35450.53"/>
    <x v="1"/>
    <n v="28"/>
    <n v="1795"/>
    <n v="8"/>
    <n v="161"/>
    <n v="0.2857142857142857"/>
    <n v="50260"/>
    <x v="0"/>
    <x v="1"/>
    <s v="High Risk"/>
  </r>
  <r>
    <n v="15763704"/>
    <n v="692"/>
    <x v="2"/>
    <s v="Female"/>
    <x v="3"/>
    <n v="2"/>
    <n v="69014.490000000005"/>
    <n v="2"/>
    <n v="0"/>
    <n v="0"/>
    <n v="164621.43"/>
    <x v="1"/>
    <n v="20"/>
    <n v="262"/>
    <n v="7"/>
    <n v="13"/>
    <n v="0.35"/>
    <n v="5240"/>
    <x v="1"/>
    <x v="0"/>
    <s v="Low Risk"/>
  </r>
  <r>
    <n v="15631339"/>
    <n v="791"/>
    <x v="0"/>
    <s v="Male"/>
    <x v="34"/>
    <n v="4"/>
    <n v="0"/>
    <n v="1"/>
    <n v="1"/>
    <n v="0"/>
    <n v="174435.48"/>
    <x v="1"/>
    <n v="2"/>
    <n v="1375"/>
    <n v="3"/>
    <n v="4"/>
    <n v="1"/>
    <n v="2750"/>
    <x v="2"/>
    <x v="2"/>
    <s v="Low Risk"/>
  </r>
  <r>
    <n v="15771509"/>
    <n v="538"/>
    <x v="2"/>
    <s v="Female"/>
    <x v="0"/>
    <n v="1"/>
    <n v="98548.62"/>
    <n v="2"/>
    <n v="0"/>
    <n v="1"/>
    <n v="94047.75"/>
    <x v="1"/>
    <n v="23"/>
    <n v="3415"/>
    <n v="0"/>
    <n v="62"/>
    <n v="0"/>
    <n v="78545"/>
    <x v="0"/>
    <x v="0"/>
    <s v="High Risk"/>
  </r>
  <r>
    <n v="15769586"/>
    <n v="820"/>
    <x v="0"/>
    <s v="Female"/>
    <x v="23"/>
    <n v="1"/>
    <n v="0"/>
    <n v="2"/>
    <n v="1"/>
    <n v="1"/>
    <n v="119087.25"/>
    <x v="1"/>
    <n v="23"/>
    <n v="3763"/>
    <n v="10"/>
    <n v="17"/>
    <n v="0.43478260869565216"/>
    <n v="86549"/>
    <x v="2"/>
    <x v="0"/>
    <s v="Low Risk"/>
  </r>
  <r>
    <n v="15656096"/>
    <n v="679"/>
    <x v="1"/>
    <s v="Female"/>
    <x v="28"/>
    <n v="3"/>
    <n v="76554.06"/>
    <n v="1"/>
    <n v="1"/>
    <n v="1"/>
    <n v="184800.27"/>
    <x v="1"/>
    <n v="21"/>
    <n v="631"/>
    <n v="6"/>
    <n v="133"/>
    <n v="0.2857142857142857"/>
    <n v="13251"/>
    <x v="0"/>
    <x v="2"/>
    <s v="High Risk"/>
  </r>
  <r>
    <n v="15585280"/>
    <n v="649"/>
    <x v="0"/>
    <s v="Female"/>
    <x v="18"/>
    <n v="2"/>
    <n v="0"/>
    <n v="2"/>
    <n v="0"/>
    <n v="1"/>
    <n v="75035.48"/>
    <x v="1"/>
    <n v="22"/>
    <n v="3668"/>
    <n v="8"/>
    <n v="104"/>
    <n v="0.36363636363636365"/>
    <n v="80696"/>
    <x v="0"/>
    <x v="0"/>
    <s v="High Risk"/>
  </r>
  <r>
    <n v="15743582"/>
    <n v="632"/>
    <x v="0"/>
    <s v="Female"/>
    <x v="7"/>
    <n v="3"/>
    <n v="107375.82"/>
    <n v="1"/>
    <n v="1"/>
    <n v="1"/>
    <n v="62703.38"/>
    <x v="1"/>
    <n v="29"/>
    <n v="636"/>
    <n v="9"/>
    <n v="4"/>
    <n v="0.31034482758620691"/>
    <n v="18444"/>
    <x v="0"/>
    <x v="2"/>
    <s v="Low Risk"/>
  </r>
  <r>
    <n v="15761692"/>
    <n v="594"/>
    <x v="0"/>
    <s v="Male"/>
    <x v="20"/>
    <n v="9"/>
    <n v="122417.17"/>
    <n v="2"/>
    <n v="0"/>
    <n v="1"/>
    <n v="190882.69"/>
    <x v="1"/>
    <n v="23"/>
    <n v="1984"/>
    <n v="2"/>
    <n v="139"/>
    <n v="8.6956521739130432E-2"/>
    <n v="45632"/>
    <x v="0"/>
    <x v="3"/>
    <s v="High Risk"/>
  </r>
  <r>
    <n v="15627840"/>
    <n v="682"/>
    <x v="0"/>
    <s v="Female"/>
    <x v="0"/>
    <n v="0"/>
    <n v="0"/>
    <n v="1"/>
    <n v="0"/>
    <n v="1"/>
    <n v="91981.85"/>
    <x v="0"/>
    <n v="29"/>
    <n v="4358"/>
    <n v="10"/>
    <n v="78"/>
    <n v="0.34482758620689657"/>
    <n v="126382"/>
    <x v="0"/>
    <x v="0"/>
    <s v="High Risk"/>
  </r>
  <r>
    <n v="15778861"/>
    <n v="720"/>
    <x v="1"/>
    <s v="Male"/>
    <x v="19"/>
    <n v="6"/>
    <n v="97188.62"/>
    <n v="1"/>
    <n v="0"/>
    <n v="0"/>
    <n v="91881.29"/>
    <x v="1"/>
    <n v="7"/>
    <n v="4439"/>
    <n v="5"/>
    <n v="177"/>
    <n v="0.7142857142857143"/>
    <n v="31073"/>
    <x v="0"/>
    <x v="1"/>
    <s v="High Risk"/>
  </r>
  <r>
    <n v="15770554"/>
    <n v="769"/>
    <x v="0"/>
    <s v="Male"/>
    <x v="8"/>
    <n v="4"/>
    <n v="61297.05"/>
    <n v="2"/>
    <n v="1"/>
    <n v="1"/>
    <n v="7118.02"/>
    <x v="1"/>
    <n v="3"/>
    <n v="1316"/>
    <n v="0"/>
    <n v="167"/>
    <n v="0"/>
    <n v="3948"/>
    <x v="2"/>
    <x v="2"/>
    <s v="High Risk"/>
  </r>
  <r>
    <n v="15806956"/>
    <n v="746"/>
    <x v="1"/>
    <s v="Male"/>
    <x v="33"/>
    <n v="1"/>
    <n v="112666.67"/>
    <n v="1"/>
    <n v="0"/>
    <n v="0"/>
    <n v="11710.4"/>
    <x v="0"/>
    <n v="19"/>
    <n v="3589"/>
    <n v="7"/>
    <n v="63"/>
    <n v="0.36842105263157893"/>
    <n v="68191"/>
    <x v="1"/>
    <x v="0"/>
    <s v="High Risk"/>
  </r>
  <r>
    <n v="15701908"/>
    <n v="623"/>
    <x v="1"/>
    <s v="Female"/>
    <x v="20"/>
    <n v="7"/>
    <n v="0"/>
    <n v="1"/>
    <n v="1"/>
    <n v="1"/>
    <n v="25904.12"/>
    <x v="1"/>
    <n v="19"/>
    <n v="195"/>
    <n v="2"/>
    <n v="62"/>
    <n v="0.10526315789473684"/>
    <n v="3705"/>
    <x v="0"/>
    <x v="1"/>
    <s v="High Risk"/>
  </r>
  <r>
    <n v="15736990"/>
    <n v="537"/>
    <x v="0"/>
    <s v="Male"/>
    <x v="34"/>
    <n v="3"/>
    <n v="157842.07"/>
    <n v="1"/>
    <n v="1"/>
    <n v="0"/>
    <n v="86911.49"/>
    <x v="1"/>
    <n v="27"/>
    <n v="2165"/>
    <n v="9"/>
    <n v="72"/>
    <n v="0.33333333333333331"/>
    <n v="58455"/>
    <x v="0"/>
    <x v="2"/>
    <s v="High Risk"/>
  </r>
  <r>
    <n v="15743714"/>
    <n v="468"/>
    <x v="0"/>
    <s v="Male"/>
    <x v="17"/>
    <n v="7"/>
    <n v="91443.75"/>
    <n v="1"/>
    <n v="1"/>
    <n v="0"/>
    <n v="10958.18"/>
    <x v="1"/>
    <n v="22"/>
    <n v="2206"/>
    <n v="0"/>
    <n v="143"/>
    <n v="0"/>
    <n v="48532"/>
    <x v="0"/>
    <x v="1"/>
    <s v="High Risk"/>
  </r>
  <r>
    <n v="15807993"/>
    <n v="588"/>
    <x v="2"/>
    <s v="Female"/>
    <x v="33"/>
    <n v="0"/>
    <n v="110148.49"/>
    <n v="1"/>
    <n v="1"/>
    <n v="0"/>
    <n v="5790.9"/>
    <x v="0"/>
    <n v="25"/>
    <n v="4730"/>
    <n v="3"/>
    <n v="52"/>
    <n v="0.12"/>
    <n v="118250"/>
    <x v="0"/>
    <x v="0"/>
    <s v="Medium Risk"/>
  </r>
  <r>
    <n v="15644686"/>
    <n v="729"/>
    <x v="1"/>
    <s v="Female"/>
    <x v="10"/>
    <n v="9"/>
    <n v="53299.96"/>
    <n v="2"/>
    <n v="1"/>
    <n v="1"/>
    <n v="42855.97"/>
    <x v="1"/>
    <n v="8"/>
    <n v="3087"/>
    <n v="3"/>
    <n v="24"/>
    <n v="0.375"/>
    <n v="24696"/>
    <x v="2"/>
    <x v="3"/>
    <s v="Low Risk"/>
  </r>
  <r>
    <n v="15677377"/>
    <n v="543"/>
    <x v="1"/>
    <s v="Male"/>
    <x v="24"/>
    <n v="3"/>
    <n v="0"/>
    <n v="2"/>
    <n v="1"/>
    <n v="1"/>
    <n v="78915.679999999993"/>
    <x v="1"/>
    <n v="15"/>
    <n v="2560"/>
    <n v="5"/>
    <n v="161"/>
    <n v="0.33333333333333331"/>
    <n v="38400"/>
    <x v="0"/>
    <x v="2"/>
    <s v="High Risk"/>
  </r>
  <r>
    <n v="15626412"/>
    <n v="499"/>
    <x v="1"/>
    <s v="Male"/>
    <x v="2"/>
    <n v="6"/>
    <n v="0"/>
    <n v="2"/>
    <n v="1"/>
    <n v="1"/>
    <n v="81409"/>
    <x v="1"/>
    <n v="1"/>
    <n v="417"/>
    <n v="8"/>
    <n v="132"/>
    <n v="1"/>
    <n v="417"/>
    <x v="2"/>
    <x v="1"/>
    <s v="High Risk"/>
  </r>
  <r>
    <n v="15643679"/>
    <n v="784"/>
    <x v="2"/>
    <s v="Male"/>
    <x v="34"/>
    <n v="2"/>
    <n v="70233.740000000005"/>
    <n v="2"/>
    <n v="1"/>
    <n v="1"/>
    <n v="179252.73"/>
    <x v="1"/>
    <n v="28"/>
    <n v="2459"/>
    <n v="3"/>
    <n v="25"/>
    <n v="0.10714285714285714"/>
    <n v="68852"/>
    <x v="0"/>
    <x v="0"/>
    <s v="Low Risk"/>
  </r>
  <r>
    <n v="15728456"/>
    <n v="604"/>
    <x v="0"/>
    <s v="Male"/>
    <x v="19"/>
    <n v="3"/>
    <n v="0"/>
    <n v="1"/>
    <n v="1"/>
    <n v="0"/>
    <n v="42171.13"/>
    <x v="0"/>
    <n v="12"/>
    <n v="921"/>
    <n v="0"/>
    <n v="67"/>
    <n v="0"/>
    <n v="11052"/>
    <x v="0"/>
    <x v="2"/>
    <s v="High Risk"/>
  </r>
  <r>
    <n v="15630661"/>
    <n v="614"/>
    <x v="1"/>
    <s v="Female"/>
    <x v="11"/>
    <n v="10"/>
    <n v="75212.28"/>
    <n v="1"/>
    <n v="1"/>
    <n v="0"/>
    <n v="58965.04"/>
    <x v="1"/>
    <n v="15"/>
    <n v="4734"/>
    <n v="5"/>
    <n v="76"/>
    <n v="0.33333333333333331"/>
    <n v="71010"/>
    <x v="0"/>
    <x v="3"/>
    <s v="High Risk"/>
  </r>
  <r>
    <n v="15734044"/>
    <n v="671"/>
    <x v="0"/>
    <s v="Female"/>
    <x v="8"/>
    <n v="7"/>
    <n v="41299.03"/>
    <n v="1"/>
    <n v="0"/>
    <n v="1"/>
    <n v="102681.32"/>
    <x v="1"/>
    <n v="4"/>
    <n v="989"/>
    <n v="7"/>
    <n v="62"/>
    <n v="1"/>
    <n v="3956"/>
    <x v="2"/>
    <x v="1"/>
    <s v="High Risk"/>
  </r>
  <r>
    <n v="15705001"/>
    <n v="587"/>
    <x v="1"/>
    <s v="Female"/>
    <x v="12"/>
    <n v="3"/>
    <n v="83286.559999999998"/>
    <n v="1"/>
    <n v="1"/>
    <n v="0"/>
    <n v="125553.52"/>
    <x v="1"/>
    <n v="12"/>
    <n v="1451"/>
    <n v="6"/>
    <n v="166"/>
    <n v="0.5"/>
    <n v="17412"/>
    <x v="0"/>
    <x v="2"/>
    <s v="High Risk"/>
  </r>
  <r>
    <n v="15809817"/>
    <n v="593"/>
    <x v="1"/>
    <s v="Male"/>
    <x v="3"/>
    <n v="10"/>
    <n v="0"/>
    <n v="2"/>
    <n v="0"/>
    <n v="0"/>
    <n v="53478.02"/>
    <x v="1"/>
    <n v="29"/>
    <n v="4245"/>
    <n v="5"/>
    <n v="34"/>
    <n v="0.17241379310344829"/>
    <n v="123105"/>
    <x v="1"/>
    <x v="3"/>
    <s v="Medium Risk"/>
  </r>
  <r>
    <n v="15809137"/>
    <n v="453"/>
    <x v="0"/>
    <s v="Male"/>
    <x v="6"/>
    <n v="6"/>
    <n v="0"/>
    <n v="1"/>
    <n v="0"/>
    <n v="0"/>
    <n v="198376.02"/>
    <x v="0"/>
    <n v="13"/>
    <n v="3547"/>
    <n v="8"/>
    <n v="150"/>
    <n v="0.61538461538461542"/>
    <n v="46111"/>
    <x v="1"/>
    <x v="1"/>
    <s v="High Risk"/>
  </r>
  <r>
    <n v="15751593"/>
    <n v="570"/>
    <x v="2"/>
    <s v="Male"/>
    <x v="12"/>
    <n v="6"/>
    <n v="85668.59"/>
    <n v="1"/>
    <n v="1"/>
    <n v="0"/>
    <n v="105525.36"/>
    <x v="1"/>
    <n v="29"/>
    <n v="2932"/>
    <n v="5"/>
    <n v="156"/>
    <n v="0.17241379310344829"/>
    <n v="85028"/>
    <x v="0"/>
    <x v="1"/>
    <s v="High Risk"/>
  </r>
  <r>
    <n v="15626491"/>
    <n v="655"/>
    <x v="0"/>
    <s v="Female"/>
    <x v="13"/>
    <n v="7"/>
    <n v="57327.040000000001"/>
    <n v="1"/>
    <n v="0"/>
    <n v="1"/>
    <n v="47349"/>
    <x v="1"/>
    <n v="5"/>
    <n v="226"/>
    <n v="5"/>
    <n v="59"/>
    <n v="1"/>
    <n v="1130"/>
    <x v="1"/>
    <x v="1"/>
    <s v="Medium Risk"/>
  </r>
  <r>
    <n v="15765461"/>
    <n v="632"/>
    <x v="1"/>
    <s v="Male"/>
    <x v="40"/>
    <n v="3"/>
    <n v="0"/>
    <n v="2"/>
    <n v="1"/>
    <n v="0"/>
    <n v="178822.32"/>
    <x v="1"/>
    <n v="20"/>
    <n v="293"/>
    <n v="5"/>
    <n v="149"/>
    <n v="0.25"/>
    <n v="5860"/>
    <x v="2"/>
    <x v="2"/>
    <s v="High Risk"/>
  </r>
  <r>
    <n v="15568120"/>
    <n v="681"/>
    <x v="0"/>
    <s v="Female"/>
    <x v="24"/>
    <n v="7"/>
    <n v="69609.850000000006"/>
    <n v="1"/>
    <n v="1"/>
    <n v="1"/>
    <n v="72127.83"/>
    <x v="1"/>
    <n v="10"/>
    <n v="3107"/>
    <n v="6"/>
    <n v="24"/>
    <n v="0.6"/>
    <n v="31070"/>
    <x v="1"/>
    <x v="1"/>
    <s v="Low Risk"/>
  </r>
  <r>
    <n v="15787161"/>
    <n v="591"/>
    <x v="2"/>
    <s v="Male"/>
    <x v="17"/>
    <n v="4"/>
    <n v="129269.27"/>
    <n v="1"/>
    <n v="1"/>
    <n v="0"/>
    <n v="163504.32999999999"/>
    <x v="1"/>
    <n v="29"/>
    <n v="3581"/>
    <n v="10"/>
    <n v="133"/>
    <n v="0.34482758620689657"/>
    <n v="103849"/>
    <x v="0"/>
    <x v="2"/>
    <s v="High Risk"/>
  </r>
  <r>
    <n v="15812324"/>
    <n v="779"/>
    <x v="0"/>
    <s v="Male"/>
    <x v="7"/>
    <n v="1"/>
    <n v="0"/>
    <n v="2"/>
    <n v="1"/>
    <n v="1"/>
    <n v="190623.02"/>
    <x v="1"/>
    <n v="20"/>
    <n v="3479"/>
    <n v="10"/>
    <n v="134"/>
    <n v="0.5"/>
    <n v="69580"/>
    <x v="1"/>
    <x v="0"/>
    <s v="High Risk"/>
  </r>
  <r>
    <n v="15588944"/>
    <n v="456"/>
    <x v="0"/>
    <s v="Female"/>
    <x v="54"/>
    <n v="1"/>
    <n v="165350.60999999999"/>
    <n v="2"/>
    <n v="0"/>
    <n v="0"/>
    <n v="140758.07"/>
    <x v="0"/>
    <n v="1"/>
    <n v="1972"/>
    <n v="10"/>
    <n v="126"/>
    <n v="1"/>
    <n v="1972"/>
    <x v="0"/>
    <x v="0"/>
    <s v="High Risk"/>
  </r>
  <r>
    <n v="15694253"/>
    <n v="686"/>
    <x v="0"/>
    <s v="Female"/>
    <x v="1"/>
    <n v="7"/>
    <n v="152105.57"/>
    <n v="2"/>
    <n v="0"/>
    <n v="1"/>
    <n v="132374.41"/>
    <x v="1"/>
    <n v="15"/>
    <n v="533"/>
    <n v="7"/>
    <n v="57"/>
    <n v="0.46666666666666667"/>
    <n v="7995"/>
    <x v="0"/>
    <x v="1"/>
    <s v="Medium Risk"/>
  </r>
  <r>
    <n v="15759566"/>
    <n v="617"/>
    <x v="0"/>
    <s v="Male"/>
    <x v="59"/>
    <n v="10"/>
    <n v="0"/>
    <n v="2"/>
    <n v="1"/>
    <n v="1"/>
    <n v="53949.98"/>
    <x v="1"/>
    <n v="23"/>
    <n v="2513"/>
    <n v="6"/>
    <n v="137"/>
    <n v="0.2608695652173913"/>
    <n v="57799"/>
    <x v="1"/>
    <x v="3"/>
    <s v="High Risk"/>
  </r>
  <r>
    <n v="15675675"/>
    <n v="850"/>
    <x v="0"/>
    <s v="Female"/>
    <x v="15"/>
    <n v="5"/>
    <n v="106290.64"/>
    <n v="1"/>
    <n v="1"/>
    <n v="0"/>
    <n v="121982.73"/>
    <x v="1"/>
    <n v="4"/>
    <n v="1560"/>
    <n v="10"/>
    <n v="159"/>
    <n v="1"/>
    <n v="6240"/>
    <x v="0"/>
    <x v="2"/>
    <s v="High Risk"/>
  </r>
  <r>
    <n v="15802060"/>
    <n v="646"/>
    <x v="2"/>
    <s v="Female"/>
    <x v="33"/>
    <n v="10"/>
    <n v="100548.67"/>
    <n v="2"/>
    <n v="0"/>
    <n v="0"/>
    <n v="136983.76999999999"/>
    <x v="1"/>
    <n v="16"/>
    <n v="1432"/>
    <n v="2"/>
    <n v="78"/>
    <n v="0.125"/>
    <n v="22912"/>
    <x v="0"/>
    <x v="3"/>
    <s v="High Risk"/>
  </r>
  <r>
    <n v="15660505"/>
    <n v="735"/>
    <x v="2"/>
    <s v="Male"/>
    <x v="17"/>
    <n v="2"/>
    <n v="106344.95"/>
    <n v="1"/>
    <n v="1"/>
    <n v="0"/>
    <n v="114371.33"/>
    <x v="0"/>
    <n v="12"/>
    <n v="457"/>
    <n v="8"/>
    <n v="84"/>
    <n v="0.66666666666666663"/>
    <n v="5484"/>
    <x v="1"/>
    <x v="0"/>
    <s v="High Risk"/>
  </r>
  <r>
    <n v="15782630"/>
    <n v="543"/>
    <x v="0"/>
    <s v="Male"/>
    <x v="12"/>
    <n v="5"/>
    <n v="137482.19"/>
    <n v="1"/>
    <n v="0"/>
    <n v="0"/>
    <n v="62389.35"/>
    <x v="1"/>
    <n v="18"/>
    <n v="4983"/>
    <n v="7"/>
    <n v="149"/>
    <n v="0.3888888888888889"/>
    <n v="89694"/>
    <x v="1"/>
    <x v="2"/>
    <s v="High Risk"/>
  </r>
  <r>
    <n v="15700710"/>
    <n v="490"/>
    <x v="0"/>
    <s v="Female"/>
    <x v="24"/>
    <n v="3"/>
    <n v="116465.53"/>
    <n v="1"/>
    <n v="0"/>
    <n v="1"/>
    <n v="24435.77"/>
    <x v="1"/>
    <n v="2"/>
    <n v="2598"/>
    <n v="8"/>
    <n v="71"/>
    <n v="1"/>
    <n v="5196"/>
    <x v="0"/>
    <x v="2"/>
    <s v="High Risk"/>
  </r>
  <r>
    <n v="15742834"/>
    <n v="640"/>
    <x v="0"/>
    <s v="Male"/>
    <x v="13"/>
    <n v="1"/>
    <n v="0"/>
    <n v="1"/>
    <n v="1"/>
    <n v="1"/>
    <n v="10908.33"/>
    <x v="1"/>
    <n v="13"/>
    <n v="4783"/>
    <n v="1"/>
    <n v="14"/>
    <n v="7.6923076923076927E-2"/>
    <n v="62179"/>
    <x v="0"/>
    <x v="0"/>
    <s v="Low Risk"/>
  </r>
  <r>
    <n v="15806511"/>
    <n v="445"/>
    <x v="1"/>
    <s v="Male"/>
    <x v="13"/>
    <n v="10"/>
    <n v="0"/>
    <n v="2"/>
    <n v="0"/>
    <n v="1"/>
    <n v="90977.48"/>
    <x v="1"/>
    <n v="5"/>
    <n v="947"/>
    <n v="6"/>
    <n v="121"/>
    <n v="1"/>
    <n v="4735"/>
    <x v="0"/>
    <x v="3"/>
    <s v="High Risk"/>
  </r>
  <r>
    <n v="15608166"/>
    <n v="761"/>
    <x v="0"/>
    <s v="Male"/>
    <x v="18"/>
    <n v="9"/>
    <n v="127637.92"/>
    <n v="1"/>
    <n v="1"/>
    <n v="1"/>
    <n v="81062.929999999993"/>
    <x v="1"/>
    <n v="24"/>
    <n v="2722"/>
    <n v="3"/>
    <n v="36"/>
    <n v="0.125"/>
    <n v="65328"/>
    <x v="0"/>
    <x v="3"/>
    <s v="Medium Risk"/>
  </r>
  <r>
    <n v="15614230"/>
    <n v="426"/>
    <x v="0"/>
    <s v="Female"/>
    <x v="10"/>
    <n v="3"/>
    <n v="0"/>
    <n v="2"/>
    <n v="1"/>
    <n v="1"/>
    <n v="61230.83"/>
    <x v="1"/>
    <n v="16"/>
    <n v="3995"/>
    <n v="10"/>
    <n v="177"/>
    <n v="0.625"/>
    <n v="63920"/>
    <x v="0"/>
    <x v="2"/>
    <s v="High Risk"/>
  </r>
  <r>
    <n v="15729958"/>
    <n v="777"/>
    <x v="0"/>
    <s v="Male"/>
    <x v="24"/>
    <n v="1"/>
    <n v="0"/>
    <n v="1"/>
    <n v="1"/>
    <n v="1"/>
    <n v="126837.72"/>
    <x v="1"/>
    <n v="20"/>
    <n v="1374"/>
    <n v="0"/>
    <n v="45"/>
    <n v="0"/>
    <n v="27480"/>
    <x v="2"/>
    <x v="0"/>
    <s v="Medium Risk"/>
  </r>
  <r>
    <n v="15800814"/>
    <n v="534"/>
    <x v="0"/>
    <s v="Male"/>
    <x v="12"/>
    <n v="2"/>
    <n v="81951.740000000005"/>
    <n v="2"/>
    <n v="1"/>
    <n v="0"/>
    <n v="115668.53"/>
    <x v="1"/>
    <n v="6"/>
    <n v="1263"/>
    <n v="1"/>
    <n v="170"/>
    <n v="0.16666666666666666"/>
    <n v="7578"/>
    <x v="0"/>
    <x v="0"/>
    <s v="High Risk"/>
  </r>
  <r>
    <n v="15674727"/>
    <n v="777"/>
    <x v="0"/>
    <s v="Female"/>
    <x v="0"/>
    <n v="5"/>
    <n v="147531.82"/>
    <n v="1"/>
    <n v="1"/>
    <n v="1"/>
    <n v="38819.449999999997"/>
    <x v="1"/>
    <n v="18"/>
    <n v="580"/>
    <n v="0"/>
    <n v="72"/>
    <n v="0"/>
    <n v="10440"/>
    <x v="0"/>
    <x v="2"/>
    <s v="High Risk"/>
  </r>
  <r>
    <n v="15657779"/>
    <n v="806"/>
    <x v="1"/>
    <s v="Male"/>
    <x v="56"/>
    <n v="3"/>
    <n v="0"/>
    <n v="2"/>
    <n v="1"/>
    <n v="1"/>
    <n v="86994.54"/>
    <x v="1"/>
    <n v="15"/>
    <n v="1591"/>
    <n v="4"/>
    <n v="50"/>
    <n v="0.26666666666666666"/>
    <n v="23865"/>
    <x v="0"/>
    <x v="2"/>
    <s v="Medium Risk"/>
  </r>
  <r>
    <n v="15801395"/>
    <n v="790"/>
    <x v="0"/>
    <s v="Female"/>
    <x v="19"/>
    <n v="10"/>
    <n v="135120.72"/>
    <n v="1"/>
    <n v="0"/>
    <n v="0"/>
    <n v="195204.99"/>
    <x v="1"/>
    <n v="12"/>
    <n v="4762"/>
    <n v="0"/>
    <n v="36"/>
    <n v="0"/>
    <n v="57144"/>
    <x v="0"/>
    <x v="3"/>
    <s v="Medium Risk"/>
  </r>
  <r>
    <n v="15757911"/>
    <n v="643"/>
    <x v="1"/>
    <s v="Female"/>
    <x v="15"/>
    <n v="2"/>
    <n v="0"/>
    <n v="1"/>
    <n v="0"/>
    <n v="0"/>
    <n v="131301.74"/>
    <x v="1"/>
    <n v="15"/>
    <n v="3115"/>
    <n v="7"/>
    <n v="24"/>
    <n v="0.46666666666666667"/>
    <n v="46725"/>
    <x v="2"/>
    <x v="0"/>
    <s v="Low Risk"/>
  </r>
  <r>
    <n v="15665340"/>
    <n v="584"/>
    <x v="1"/>
    <s v="Female"/>
    <x v="24"/>
    <n v="8"/>
    <n v="0"/>
    <n v="2"/>
    <n v="0"/>
    <n v="1"/>
    <n v="100835.19"/>
    <x v="1"/>
    <n v="4"/>
    <n v="981"/>
    <n v="5"/>
    <n v="4"/>
    <n v="1"/>
    <n v="3924"/>
    <x v="0"/>
    <x v="1"/>
    <s v="Low Risk"/>
  </r>
  <r>
    <n v="15787151"/>
    <n v="638"/>
    <x v="0"/>
    <s v="Female"/>
    <x v="10"/>
    <n v="7"/>
    <n v="0"/>
    <n v="2"/>
    <n v="1"/>
    <n v="1"/>
    <n v="198969.78"/>
    <x v="1"/>
    <n v="1"/>
    <n v="2612"/>
    <n v="0"/>
    <n v="51"/>
    <n v="0"/>
    <n v="2612"/>
    <x v="0"/>
    <x v="1"/>
    <s v="Medium Risk"/>
  </r>
  <r>
    <n v="15757821"/>
    <n v="771"/>
    <x v="1"/>
    <s v="Male"/>
    <x v="56"/>
    <n v="1"/>
    <n v="0"/>
    <n v="2"/>
    <n v="0"/>
    <n v="0"/>
    <n v="41542.949999999997"/>
    <x v="1"/>
    <n v="22"/>
    <n v="3529"/>
    <n v="1"/>
    <n v="171"/>
    <n v="4.5454545454545456E-2"/>
    <n v="77638"/>
    <x v="0"/>
    <x v="0"/>
    <s v="High Risk"/>
  </r>
  <r>
    <n v="15600688"/>
    <n v="600"/>
    <x v="0"/>
    <s v="Female"/>
    <x v="2"/>
    <n v="5"/>
    <n v="0"/>
    <n v="2"/>
    <n v="0"/>
    <n v="0"/>
    <n v="118272.07"/>
    <x v="1"/>
    <n v="20"/>
    <n v="3221"/>
    <n v="0"/>
    <n v="143"/>
    <n v="0"/>
    <n v="64420"/>
    <x v="1"/>
    <x v="2"/>
    <s v="High Risk"/>
  </r>
  <r>
    <n v="15594878"/>
    <n v="661"/>
    <x v="1"/>
    <s v="Female"/>
    <x v="1"/>
    <n v="5"/>
    <n v="28082.95"/>
    <n v="1"/>
    <n v="1"/>
    <n v="0"/>
    <n v="69586.27"/>
    <x v="0"/>
    <n v="1"/>
    <n v="4211"/>
    <n v="1"/>
    <n v="14"/>
    <n v="1"/>
    <n v="4211"/>
    <x v="0"/>
    <x v="2"/>
    <s v="Low Risk"/>
  </r>
  <r>
    <n v="15569248"/>
    <n v="554"/>
    <x v="0"/>
    <s v="Female"/>
    <x v="3"/>
    <n v="10"/>
    <n v="0"/>
    <n v="2"/>
    <n v="1"/>
    <n v="0"/>
    <n v="149629.13"/>
    <x v="0"/>
    <n v="6"/>
    <n v="1025"/>
    <n v="1"/>
    <n v="101"/>
    <n v="0.16666666666666666"/>
    <n v="6150"/>
    <x v="0"/>
    <x v="3"/>
    <s v="High Risk"/>
  </r>
  <r>
    <n v="15812706"/>
    <n v="627"/>
    <x v="1"/>
    <s v="Male"/>
    <x v="23"/>
    <n v="4"/>
    <n v="111087.5"/>
    <n v="1"/>
    <n v="0"/>
    <n v="1"/>
    <n v="146680.25"/>
    <x v="1"/>
    <n v="8"/>
    <n v="2697"/>
    <n v="3"/>
    <n v="112"/>
    <n v="0.375"/>
    <n v="21576"/>
    <x v="0"/>
    <x v="2"/>
    <s v="High Risk"/>
  </r>
  <r>
    <n v="15645045"/>
    <n v="659"/>
    <x v="0"/>
    <s v="Female"/>
    <x v="16"/>
    <n v="9"/>
    <n v="0"/>
    <n v="2"/>
    <n v="1"/>
    <n v="1"/>
    <n v="132809.18"/>
    <x v="1"/>
    <n v="23"/>
    <n v="3019"/>
    <n v="3"/>
    <n v="48"/>
    <n v="0.13043478260869565"/>
    <n v="69437"/>
    <x v="0"/>
    <x v="3"/>
    <s v="Medium Risk"/>
  </r>
  <r>
    <n v="15766746"/>
    <n v="835"/>
    <x v="0"/>
    <s v="Male"/>
    <x v="12"/>
    <n v="6"/>
    <n v="127120.07"/>
    <n v="1"/>
    <n v="1"/>
    <n v="0"/>
    <n v="28707.69"/>
    <x v="1"/>
    <n v="11"/>
    <n v="134"/>
    <n v="7"/>
    <n v="110"/>
    <n v="0.63636363636363635"/>
    <n v="1474"/>
    <x v="0"/>
    <x v="1"/>
    <s v="High Risk"/>
  </r>
  <r>
    <n v="15700383"/>
    <n v="763"/>
    <x v="0"/>
    <s v="Female"/>
    <x v="12"/>
    <n v="7"/>
    <n v="115651.6"/>
    <n v="2"/>
    <n v="1"/>
    <n v="1"/>
    <n v="104706.29"/>
    <x v="1"/>
    <n v="6"/>
    <n v="3268"/>
    <n v="6"/>
    <n v="96"/>
    <n v="1"/>
    <n v="19608"/>
    <x v="1"/>
    <x v="1"/>
    <s v="High Risk"/>
  </r>
  <r>
    <n v="15632551"/>
    <n v="625"/>
    <x v="2"/>
    <s v="Male"/>
    <x v="8"/>
    <n v="4"/>
    <n v="77743.009999999995"/>
    <n v="2"/>
    <n v="1"/>
    <n v="0"/>
    <n v="75335.679999999993"/>
    <x v="1"/>
    <n v="16"/>
    <n v="184"/>
    <n v="6"/>
    <n v="155"/>
    <n v="0.375"/>
    <n v="2944"/>
    <x v="2"/>
    <x v="2"/>
    <s v="High Risk"/>
  </r>
  <r>
    <n v="15795129"/>
    <n v="799"/>
    <x v="0"/>
    <s v="Female"/>
    <x v="33"/>
    <n v="9"/>
    <n v="0"/>
    <n v="2"/>
    <n v="1"/>
    <n v="0"/>
    <n v="136827.96"/>
    <x v="1"/>
    <n v="14"/>
    <n v="970"/>
    <n v="9"/>
    <n v="179"/>
    <n v="0.6428571428571429"/>
    <n v="13580"/>
    <x v="2"/>
    <x v="3"/>
    <s v="High Risk"/>
  </r>
  <r>
    <n v="15650545"/>
    <n v="849"/>
    <x v="0"/>
    <s v="Male"/>
    <x v="58"/>
    <n v="7"/>
    <n v="71996.09"/>
    <n v="1"/>
    <n v="1"/>
    <n v="1"/>
    <n v="139065.94"/>
    <x v="1"/>
    <n v="20"/>
    <n v="2138"/>
    <n v="0"/>
    <n v="29"/>
    <n v="0"/>
    <n v="42760"/>
    <x v="0"/>
    <x v="1"/>
    <s v="Low Risk"/>
  </r>
  <r>
    <n v="15612769"/>
    <n v="692"/>
    <x v="0"/>
    <s v="Male"/>
    <x v="34"/>
    <n v="5"/>
    <n v="61581.97"/>
    <n v="1"/>
    <n v="1"/>
    <n v="1"/>
    <n v="70179.91"/>
    <x v="1"/>
    <n v="21"/>
    <n v="1019"/>
    <n v="2"/>
    <n v="30"/>
    <n v="9.5238095238095233E-2"/>
    <n v="21399"/>
    <x v="1"/>
    <x v="2"/>
    <s v="Low Risk"/>
  </r>
  <r>
    <n v="15710853"/>
    <n v="623"/>
    <x v="0"/>
    <s v="Female"/>
    <x v="9"/>
    <n v="5"/>
    <n v="0"/>
    <n v="2"/>
    <n v="1"/>
    <n v="0"/>
    <n v="116160.04"/>
    <x v="1"/>
    <n v="29"/>
    <n v="2592"/>
    <n v="10"/>
    <n v="28"/>
    <n v="0.34482758620689657"/>
    <n v="75168"/>
    <x v="0"/>
    <x v="2"/>
    <s v="Low Risk"/>
  </r>
  <r>
    <n v="15623712"/>
    <n v="453"/>
    <x v="1"/>
    <s v="Female"/>
    <x v="0"/>
    <n v="5"/>
    <n v="0"/>
    <n v="3"/>
    <n v="1"/>
    <n v="0"/>
    <n v="83008.490000000005"/>
    <x v="0"/>
    <n v="8"/>
    <n v="2254"/>
    <n v="1"/>
    <n v="110"/>
    <n v="0.125"/>
    <n v="18032"/>
    <x v="0"/>
    <x v="2"/>
    <s v="High Risk"/>
  </r>
  <r>
    <n v="15653251"/>
    <n v="408"/>
    <x v="0"/>
    <s v="Female"/>
    <x v="65"/>
    <n v="8"/>
    <n v="87873.39"/>
    <n v="1"/>
    <n v="0"/>
    <n v="0"/>
    <n v="188484.52"/>
    <x v="0"/>
    <n v="12"/>
    <n v="1875"/>
    <n v="3"/>
    <n v="24"/>
    <n v="0.25"/>
    <n v="22500"/>
    <x v="0"/>
    <x v="1"/>
    <s v="Low Risk"/>
  </r>
  <r>
    <n v="15755077"/>
    <n v="778"/>
    <x v="2"/>
    <s v="Female"/>
    <x v="24"/>
    <n v="0"/>
    <n v="105617.73"/>
    <n v="2"/>
    <n v="1"/>
    <n v="1"/>
    <n v="133699.82"/>
    <x v="0"/>
    <n v="16"/>
    <n v="292"/>
    <n v="4"/>
    <n v="68"/>
    <n v="0.25"/>
    <n v="4672"/>
    <x v="0"/>
    <x v="0"/>
    <s v="High Risk"/>
  </r>
  <r>
    <n v="15808557"/>
    <n v="695"/>
    <x v="0"/>
    <s v="Female"/>
    <x v="0"/>
    <n v="5"/>
    <n v="0"/>
    <n v="1"/>
    <n v="0"/>
    <n v="1"/>
    <n v="72172.13"/>
    <x v="0"/>
    <n v="27"/>
    <n v="2632"/>
    <n v="1"/>
    <n v="84"/>
    <n v="3.7037037037037035E-2"/>
    <n v="71064"/>
    <x v="2"/>
    <x v="2"/>
    <s v="High Risk"/>
  </r>
  <r>
    <n v="15614687"/>
    <n v="677"/>
    <x v="2"/>
    <s v="Female"/>
    <x v="4"/>
    <n v="4"/>
    <n v="148770.60999999999"/>
    <n v="2"/>
    <n v="1"/>
    <n v="1"/>
    <n v="191057.76"/>
    <x v="1"/>
    <n v="20"/>
    <n v="1395"/>
    <n v="1"/>
    <n v="39"/>
    <n v="0.05"/>
    <n v="27900"/>
    <x v="1"/>
    <x v="2"/>
    <s v="Medium Risk"/>
  </r>
  <r>
    <n v="15626882"/>
    <n v="662"/>
    <x v="1"/>
    <s v="Male"/>
    <x v="24"/>
    <n v="5"/>
    <n v="94901.09"/>
    <n v="1"/>
    <n v="1"/>
    <n v="1"/>
    <n v="48233.75"/>
    <x v="1"/>
    <n v="1"/>
    <n v="1229"/>
    <n v="8"/>
    <n v="98"/>
    <n v="1"/>
    <n v="1229"/>
    <x v="0"/>
    <x v="2"/>
    <s v="High Risk"/>
  </r>
  <r>
    <n v="15748034"/>
    <n v="534"/>
    <x v="0"/>
    <s v="Male"/>
    <x v="6"/>
    <n v="7"/>
    <n v="174851.9"/>
    <n v="1"/>
    <n v="1"/>
    <n v="1"/>
    <n v="79178.31"/>
    <x v="1"/>
    <n v="16"/>
    <n v="3231"/>
    <n v="10"/>
    <n v="116"/>
    <n v="0.625"/>
    <n v="51696"/>
    <x v="0"/>
    <x v="1"/>
    <s v="High Risk"/>
  </r>
  <r>
    <n v="15632324"/>
    <n v="602"/>
    <x v="0"/>
    <s v="Male"/>
    <x v="49"/>
    <n v="7"/>
    <n v="0"/>
    <n v="2"/>
    <n v="1"/>
    <n v="1"/>
    <n v="162347.04999999999"/>
    <x v="1"/>
    <n v="12"/>
    <n v="1643"/>
    <n v="1"/>
    <n v="88"/>
    <n v="8.3333333333333329E-2"/>
    <n v="19716"/>
    <x v="0"/>
    <x v="1"/>
    <s v="High Risk"/>
  </r>
  <r>
    <n v="15761023"/>
    <n v="554"/>
    <x v="2"/>
    <s v="Female"/>
    <x v="3"/>
    <n v="2"/>
    <n v="120847.11"/>
    <n v="1"/>
    <n v="1"/>
    <n v="0"/>
    <n v="7611.61"/>
    <x v="0"/>
    <n v="1"/>
    <n v="520"/>
    <n v="2"/>
    <n v="103"/>
    <n v="1"/>
    <n v="520"/>
    <x v="1"/>
    <x v="0"/>
    <s v="High Risk"/>
  </r>
  <r>
    <n v="15761453"/>
    <n v="667"/>
    <x v="0"/>
    <s v="Male"/>
    <x v="0"/>
    <n v="6"/>
    <n v="0"/>
    <n v="1"/>
    <n v="1"/>
    <n v="0"/>
    <n v="88890.05"/>
    <x v="1"/>
    <n v="15"/>
    <n v="1512"/>
    <n v="6"/>
    <n v="3"/>
    <n v="0.4"/>
    <n v="22680"/>
    <x v="0"/>
    <x v="1"/>
    <s v="Low Risk"/>
  </r>
  <r>
    <n v="15646726"/>
    <n v="672"/>
    <x v="0"/>
    <s v="Male"/>
    <x v="3"/>
    <n v="5"/>
    <n v="0"/>
    <n v="1"/>
    <n v="0"/>
    <n v="0"/>
    <n v="63833.09"/>
    <x v="1"/>
    <n v="6"/>
    <n v="3776"/>
    <n v="8"/>
    <n v="3"/>
    <n v="1"/>
    <n v="22656"/>
    <x v="1"/>
    <x v="2"/>
    <s v="Low Risk"/>
  </r>
  <r>
    <n v="15637169"/>
    <n v="838"/>
    <x v="1"/>
    <s v="Female"/>
    <x v="44"/>
    <n v="4"/>
    <n v="103267.8"/>
    <n v="1"/>
    <n v="1"/>
    <n v="1"/>
    <n v="78310.039999999994"/>
    <x v="1"/>
    <n v="11"/>
    <n v="2535"/>
    <n v="10"/>
    <n v="175"/>
    <n v="0.90909090909090906"/>
    <n v="27885"/>
    <x v="0"/>
    <x v="2"/>
    <s v="High Risk"/>
  </r>
  <r>
    <n v="15636024"/>
    <n v="692"/>
    <x v="1"/>
    <s v="Female"/>
    <x v="10"/>
    <n v="4"/>
    <n v="109699.08"/>
    <n v="1"/>
    <n v="1"/>
    <n v="1"/>
    <n v="37898.910000000003"/>
    <x v="1"/>
    <n v="21"/>
    <n v="108"/>
    <n v="0"/>
    <n v="166"/>
    <n v="0"/>
    <n v="2268"/>
    <x v="0"/>
    <x v="2"/>
    <s v="High Risk"/>
  </r>
  <r>
    <n v="15801218"/>
    <n v="675"/>
    <x v="0"/>
    <s v="Male"/>
    <x v="23"/>
    <n v="8"/>
    <n v="135133.39000000001"/>
    <n v="1"/>
    <n v="0"/>
    <n v="1"/>
    <n v="179521.24"/>
    <x v="0"/>
    <n v="29"/>
    <n v="4370"/>
    <n v="10"/>
    <n v="65"/>
    <n v="0.34482758620689657"/>
    <n v="126730"/>
    <x v="0"/>
    <x v="1"/>
    <s v="High Risk"/>
  </r>
  <r>
    <n v="15642655"/>
    <n v="731"/>
    <x v="1"/>
    <s v="Male"/>
    <x v="19"/>
    <n v="1"/>
    <n v="0"/>
    <n v="1"/>
    <n v="1"/>
    <n v="0"/>
    <n v="130726.96"/>
    <x v="1"/>
    <n v="6"/>
    <n v="3331"/>
    <n v="0"/>
    <n v="147"/>
    <n v="0"/>
    <n v="19986"/>
    <x v="0"/>
    <x v="0"/>
    <s v="High Risk"/>
  </r>
  <r>
    <n v="15690130"/>
    <n v="468"/>
    <x v="0"/>
    <s v="Female"/>
    <x v="15"/>
    <n v="8"/>
    <n v="137649.47"/>
    <n v="1"/>
    <n v="0"/>
    <n v="0"/>
    <n v="198714.29"/>
    <x v="1"/>
    <n v="8"/>
    <n v="4578"/>
    <n v="7"/>
    <n v="179"/>
    <n v="0.875"/>
    <n v="36624"/>
    <x v="0"/>
    <x v="1"/>
    <s v="High Risk"/>
  </r>
  <r>
    <n v="15653753"/>
    <n v="542"/>
    <x v="1"/>
    <s v="Male"/>
    <x v="3"/>
    <n v="6"/>
    <n v="113567.94"/>
    <n v="1"/>
    <n v="1"/>
    <n v="0"/>
    <n v="89543.25"/>
    <x v="1"/>
    <n v="14"/>
    <n v="764"/>
    <n v="5"/>
    <n v="59"/>
    <n v="0.35714285714285715"/>
    <n v="10696"/>
    <x v="1"/>
    <x v="1"/>
    <s v="Medium Risk"/>
  </r>
  <r>
    <n v="15641359"/>
    <n v="662"/>
    <x v="1"/>
    <s v="Female"/>
    <x v="12"/>
    <n v="6"/>
    <n v="0"/>
    <n v="2"/>
    <n v="0"/>
    <n v="0"/>
    <n v="2423.9"/>
    <x v="0"/>
    <n v="15"/>
    <n v="2121"/>
    <n v="5"/>
    <n v="75"/>
    <n v="0.33333333333333331"/>
    <n v="31815"/>
    <x v="1"/>
    <x v="1"/>
    <s v="High Risk"/>
  </r>
  <r>
    <n v="15776827"/>
    <n v="770"/>
    <x v="2"/>
    <s v="Male"/>
    <x v="24"/>
    <n v="5"/>
    <n v="141547.26"/>
    <n v="2"/>
    <n v="0"/>
    <n v="1"/>
    <n v="180326.83"/>
    <x v="1"/>
    <n v="25"/>
    <n v="3846"/>
    <n v="2"/>
    <n v="119"/>
    <n v="0.08"/>
    <n v="96150"/>
    <x v="0"/>
    <x v="2"/>
    <s v="High Risk"/>
  </r>
  <r>
    <n v="15647725"/>
    <n v="675"/>
    <x v="0"/>
    <s v="Female"/>
    <x v="22"/>
    <n v="5"/>
    <n v="62055.17"/>
    <n v="3"/>
    <n v="1"/>
    <n v="0"/>
    <n v="166305.16"/>
    <x v="0"/>
    <n v="1"/>
    <n v="3380"/>
    <n v="8"/>
    <n v="34"/>
    <n v="1"/>
    <n v="3380"/>
    <x v="0"/>
    <x v="2"/>
    <s v="Medium Risk"/>
  </r>
  <r>
    <n v="15648455"/>
    <n v="647"/>
    <x v="2"/>
    <s v="Male"/>
    <x v="21"/>
    <n v="4"/>
    <n v="131156.76"/>
    <n v="1"/>
    <n v="1"/>
    <n v="0"/>
    <n v="29883.63"/>
    <x v="1"/>
    <n v="26"/>
    <n v="959"/>
    <n v="7"/>
    <n v="7"/>
    <n v="0.26923076923076922"/>
    <n v="24934"/>
    <x v="0"/>
    <x v="2"/>
    <s v="Low Risk"/>
  </r>
  <r>
    <n v="15580629"/>
    <n v="604"/>
    <x v="0"/>
    <s v="Male"/>
    <x v="8"/>
    <n v="6"/>
    <n v="134837.57999999999"/>
    <n v="1"/>
    <n v="1"/>
    <n v="0"/>
    <n v="192029.19"/>
    <x v="1"/>
    <n v="2"/>
    <n v="303"/>
    <n v="8"/>
    <n v="141"/>
    <n v="1"/>
    <n v="606"/>
    <x v="0"/>
    <x v="1"/>
    <s v="High Risk"/>
  </r>
  <r>
    <n v="15730161"/>
    <n v="833"/>
    <x v="0"/>
    <s v="Female"/>
    <x v="2"/>
    <n v="3"/>
    <n v="0"/>
    <n v="2"/>
    <n v="1"/>
    <n v="0"/>
    <n v="1710.89"/>
    <x v="1"/>
    <n v="3"/>
    <n v="4060"/>
    <n v="6"/>
    <n v="34"/>
    <n v="1"/>
    <n v="12180"/>
    <x v="0"/>
    <x v="2"/>
    <s v="Medium Risk"/>
  </r>
  <r>
    <n v="15626612"/>
    <n v="741"/>
    <x v="1"/>
    <s v="Male"/>
    <x v="20"/>
    <n v="4"/>
    <n v="104784.23"/>
    <n v="1"/>
    <n v="1"/>
    <n v="0"/>
    <n v="135163.76"/>
    <x v="0"/>
    <n v="17"/>
    <n v="123"/>
    <n v="10"/>
    <n v="161"/>
    <n v="0.58823529411764708"/>
    <n v="2091"/>
    <x v="1"/>
    <x v="2"/>
    <s v="High Risk"/>
  </r>
  <r>
    <n v="15662865"/>
    <n v="658"/>
    <x v="1"/>
    <s v="Male"/>
    <x v="18"/>
    <n v="1"/>
    <n v="0"/>
    <n v="2"/>
    <n v="0"/>
    <n v="1"/>
    <n v="84927.42"/>
    <x v="1"/>
    <n v="3"/>
    <n v="227"/>
    <n v="6"/>
    <n v="153"/>
    <n v="1"/>
    <n v="681"/>
    <x v="0"/>
    <x v="0"/>
    <s v="High Risk"/>
  </r>
  <r>
    <n v="15629094"/>
    <n v="528"/>
    <x v="0"/>
    <s v="Female"/>
    <x v="18"/>
    <n v="1"/>
    <n v="156948.41"/>
    <n v="1"/>
    <n v="1"/>
    <n v="1"/>
    <n v="149912.28"/>
    <x v="0"/>
    <n v="8"/>
    <n v="4139"/>
    <n v="3"/>
    <n v="97"/>
    <n v="0.375"/>
    <n v="33112"/>
    <x v="0"/>
    <x v="0"/>
    <s v="High Risk"/>
  </r>
  <r>
    <n v="15651823"/>
    <n v="590"/>
    <x v="0"/>
    <s v="Female"/>
    <x v="52"/>
    <n v="6"/>
    <n v="147751.75"/>
    <n v="1"/>
    <n v="1"/>
    <n v="0"/>
    <n v="88206.04"/>
    <x v="0"/>
    <n v="11"/>
    <n v="3868"/>
    <n v="6"/>
    <n v="101"/>
    <n v="0.54545454545454541"/>
    <n v="42548"/>
    <x v="1"/>
    <x v="1"/>
    <s v="High Risk"/>
  </r>
  <r>
    <n v="15594827"/>
    <n v="675"/>
    <x v="0"/>
    <s v="Male"/>
    <x v="10"/>
    <n v="1"/>
    <n v="124619.33"/>
    <n v="2"/>
    <n v="0"/>
    <n v="1"/>
    <n v="163667.56"/>
    <x v="1"/>
    <n v="20"/>
    <n v="334"/>
    <n v="9"/>
    <n v="61"/>
    <n v="0.45"/>
    <n v="6680"/>
    <x v="0"/>
    <x v="0"/>
    <s v="High Risk"/>
  </r>
  <r>
    <n v="15786392"/>
    <n v="765"/>
    <x v="0"/>
    <s v="Male"/>
    <x v="1"/>
    <n v="4"/>
    <n v="124182.21"/>
    <n v="1"/>
    <n v="0"/>
    <n v="0"/>
    <n v="100153.43"/>
    <x v="1"/>
    <n v="18"/>
    <n v="3995"/>
    <n v="0"/>
    <n v="120"/>
    <n v="0"/>
    <n v="71910"/>
    <x v="0"/>
    <x v="2"/>
    <s v="High Risk"/>
  </r>
  <r>
    <n v="15727353"/>
    <n v="650"/>
    <x v="0"/>
    <s v="Female"/>
    <x v="55"/>
    <n v="7"/>
    <n v="142028.35999999999"/>
    <n v="1"/>
    <n v="1"/>
    <n v="0"/>
    <n v="32275.09"/>
    <x v="0"/>
    <n v="29"/>
    <n v="1896"/>
    <n v="5"/>
    <n v="115"/>
    <n v="0.17241379310344829"/>
    <n v="54984"/>
    <x v="0"/>
    <x v="1"/>
    <s v="High Risk"/>
  </r>
  <r>
    <n v="15733777"/>
    <n v="817"/>
    <x v="0"/>
    <s v="Male"/>
    <x v="4"/>
    <n v="8"/>
    <n v="0"/>
    <n v="1"/>
    <n v="0"/>
    <n v="0"/>
    <n v="65501.91"/>
    <x v="0"/>
    <n v="23"/>
    <n v="3410"/>
    <n v="9"/>
    <n v="133"/>
    <n v="0.39130434782608697"/>
    <n v="78430"/>
    <x v="1"/>
    <x v="1"/>
    <s v="High Risk"/>
  </r>
  <r>
    <n v="15614302"/>
    <n v="699"/>
    <x v="2"/>
    <s v="Female"/>
    <x v="8"/>
    <n v="10"/>
    <n v="125837.86"/>
    <n v="2"/>
    <n v="1"/>
    <n v="0"/>
    <n v="189392.66"/>
    <x v="1"/>
    <n v="15"/>
    <n v="3073"/>
    <n v="4"/>
    <n v="22"/>
    <n v="0.26666666666666666"/>
    <n v="46095"/>
    <x v="1"/>
    <x v="3"/>
    <s v="Low Risk"/>
  </r>
  <r>
    <n v="15723263"/>
    <n v="495"/>
    <x v="2"/>
    <s v="Female"/>
    <x v="10"/>
    <n v="9"/>
    <n v="117160.32000000001"/>
    <n v="1"/>
    <n v="1"/>
    <n v="1"/>
    <n v="116069.24"/>
    <x v="0"/>
    <n v="10"/>
    <n v="1134"/>
    <n v="7"/>
    <n v="127"/>
    <n v="0.7"/>
    <n v="11340"/>
    <x v="0"/>
    <x v="3"/>
    <s v="High Risk"/>
  </r>
  <r>
    <n v="15687270"/>
    <n v="491"/>
    <x v="1"/>
    <s v="Female"/>
    <x v="22"/>
    <n v="8"/>
    <n v="0"/>
    <n v="2"/>
    <n v="0"/>
    <n v="1"/>
    <n v="139861.53"/>
    <x v="1"/>
    <n v="1"/>
    <n v="1897"/>
    <n v="5"/>
    <n v="31"/>
    <n v="1"/>
    <n v="1897"/>
    <x v="2"/>
    <x v="1"/>
    <s v="Medium Risk"/>
  </r>
  <r>
    <n v="15803121"/>
    <n v="847"/>
    <x v="0"/>
    <s v="Male"/>
    <x v="21"/>
    <n v="5"/>
    <n v="97565.74"/>
    <n v="1"/>
    <n v="0"/>
    <n v="0"/>
    <n v="144184.06"/>
    <x v="0"/>
    <n v="7"/>
    <n v="612"/>
    <n v="5"/>
    <n v="95"/>
    <n v="0.7142857142857143"/>
    <n v="4284"/>
    <x v="0"/>
    <x v="2"/>
    <s v="High Risk"/>
  </r>
  <r>
    <n v="15598700"/>
    <n v="676"/>
    <x v="1"/>
    <s v="Female"/>
    <x v="33"/>
    <n v="5"/>
    <n v="0"/>
    <n v="2"/>
    <n v="0"/>
    <n v="1"/>
    <n v="157888.5"/>
    <x v="1"/>
    <n v="8"/>
    <n v="2026"/>
    <n v="9"/>
    <n v="100"/>
    <n v="1"/>
    <n v="16208"/>
    <x v="2"/>
    <x v="2"/>
    <s v="High Risk"/>
  </r>
  <r>
    <n v="15741875"/>
    <n v="746"/>
    <x v="1"/>
    <s v="Female"/>
    <x v="11"/>
    <n v="3"/>
    <n v="104833.79"/>
    <n v="1"/>
    <n v="0"/>
    <n v="0"/>
    <n v="71911.3"/>
    <x v="1"/>
    <n v="22"/>
    <n v="3888"/>
    <n v="8"/>
    <n v="172"/>
    <n v="0.36363636363636365"/>
    <n v="85536"/>
    <x v="1"/>
    <x v="2"/>
    <s v="High Risk"/>
  </r>
  <r>
    <n v="15631709"/>
    <n v="470"/>
    <x v="1"/>
    <s v="Female"/>
    <x v="8"/>
    <n v="2"/>
    <n v="101675.22"/>
    <n v="2"/>
    <n v="1"/>
    <n v="0"/>
    <n v="45033.75"/>
    <x v="1"/>
    <n v="29"/>
    <n v="4966"/>
    <n v="7"/>
    <n v="19"/>
    <n v="0.2413793103448276"/>
    <n v="144014"/>
    <x v="1"/>
    <x v="0"/>
    <s v="Low Risk"/>
  </r>
  <r>
    <n v="15672970"/>
    <n v="714"/>
    <x v="1"/>
    <s v="Male"/>
    <x v="43"/>
    <n v="3"/>
    <n v="0"/>
    <n v="2"/>
    <n v="0"/>
    <n v="1"/>
    <n v="150465.93"/>
    <x v="1"/>
    <n v="2"/>
    <n v="2439"/>
    <n v="7"/>
    <n v="100"/>
    <n v="1"/>
    <n v="4878"/>
    <x v="0"/>
    <x v="2"/>
    <s v="High Risk"/>
  </r>
  <r>
    <n v="15761670"/>
    <n v="695"/>
    <x v="0"/>
    <s v="Female"/>
    <x v="5"/>
    <n v="8"/>
    <n v="0"/>
    <n v="1"/>
    <n v="1"/>
    <n v="0"/>
    <n v="126381.6"/>
    <x v="0"/>
    <n v="19"/>
    <n v="3907"/>
    <n v="10"/>
    <n v="150"/>
    <n v="0.52631578947368418"/>
    <n v="74233"/>
    <x v="0"/>
    <x v="1"/>
    <s v="High Risk"/>
  </r>
  <r>
    <n v="15706005"/>
    <n v="674"/>
    <x v="0"/>
    <s v="Male"/>
    <x v="17"/>
    <n v="2"/>
    <n v="174701.05"/>
    <n v="1"/>
    <n v="1"/>
    <n v="0"/>
    <n v="90189.72"/>
    <x v="0"/>
    <n v="29"/>
    <n v="3386"/>
    <n v="7"/>
    <n v="13"/>
    <n v="0.2413793103448276"/>
    <n v="98194"/>
    <x v="1"/>
    <x v="0"/>
    <s v="Low Risk"/>
  </r>
  <r>
    <n v="15790336"/>
    <n v="664"/>
    <x v="2"/>
    <s v="Male"/>
    <x v="18"/>
    <n v="6"/>
    <n v="71142.77"/>
    <n v="2"/>
    <n v="1"/>
    <n v="0"/>
    <n v="122433.09"/>
    <x v="1"/>
    <n v="10"/>
    <n v="1533"/>
    <n v="4"/>
    <n v="174"/>
    <n v="0.4"/>
    <n v="15330"/>
    <x v="0"/>
    <x v="1"/>
    <s v="High Risk"/>
  </r>
  <r>
    <n v="15754267"/>
    <n v="697"/>
    <x v="2"/>
    <s v="Male"/>
    <x v="8"/>
    <n v="3"/>
    <n v="108805.42"/>
    <n v="2"/>
    <n v="0"/>
    <n v="1"/>
    <n v="123825.83"/>
    <x v="1"/>
    <n v="11"/>
    <n v="4399"/>
    <n v="4"/>
    <n v="63"/>
    <n v="0.36363636363636365"/>
    <n v="48389"/>
    <x v="1"/>
    <x v="2"/>
    <s v="High Risk"/>
  </r>
  <r>
    <n v="15791988"/>
    <n v="670"/>
    <x v="0"/>
    <s v="Male"/>
    <x v="50"/>
    <n v="4"/>
    <n v="0"/>
    <n v="2"/>
    <n v="1"/>
    <n v="1"/>
    <n v="11426.7"/>
    <x v="1"/>
    <n v="13"/>
    <n v="2766"/>
    <n v="4"/>
    <n v="179"/>
    <n v="0.30769230769230771"/>
    <n v="35958"/>
    <x v="2"/>
    <x v="2"/>
    <s v="High Risk"/>
  </r>
  <r>
    <n v="15683375"/>
    <n v="541"/>
    <x v="0"/>
    <s v="Female"/>
    <x v="15"/>
    <n v="4"/>
    <n v="0"/>
    <n v="1"/>
    <n v="1"/>
    <n v="1"/>
    <n v="114951.42"/>
    <x v="1"/>
    <n v="26"/>
    <n v="1953"/>
    <n v="8"/>
    <n v="23"/>
    <n v="0.30769230769230771"/>
    <n v="50778"/>
    <x v="2"/>
    <x v="2"/>
    <s v="Low Risk"/>
  </r>
  <r>
    <n v="15625151"/>
    <n v="640"/>
    <x v="0"/>
    <s v="Female"/>
    <x v="26"/>
    <n v="9"/>
    <n v="116037.75999999999"/>
    <n v="1"/>
    <n v="0"/>
    <n v="1"/>
    <n v="184636.05"/>
    <x v="1"/>
    <n v="20"/>
    <n v="4823"/>
    <n v="1"/>
    <n v="176"/>
    <n v="0.05"/>
    <n v="96460"/>
    <x v="0"/>
    <x v="3"/>
    <s v="High Risk"/>
  </r>
  <r>
    <n v="15635285"/>
    <n v="647"/>
    <x v="0"/>
    <s v="Male"/>
    <x v="34"/>
    <n v="8"/>
    <n v="0"/>
    <n v="2"/>
    <n v="1"/>
    <n v="1"/>
    <n v="91055.27"/>
    <x v="1"/>
    <n v="21"/>
    <n v="4307"/>
    <n v="7"/>
    <n v="141"/>
    <n v="0.33333333333333331"/>
    <n v="90447"/>
    <x v="0"/>
    <x v="1"/>
    <s v="High Risk"/>
  </r>
  <r>
    <n v="15574296"/>
    <n v="757"/>
    <x v="0"/>
    <s v="Male"/>
    <x v="51"/>
    <n v="2"/>
    <n v="80673.960000000006"/>
    <n v="2"/>
    <n v="1"/>
    <n v="0"/>
    <n v="93991.65"/>
    <x v="1"/>
    <n v="17"/>
    <n v="1937"/>
    <n v="5"/>
    <n v="179"/>
    <n v="0.29411764705882354"/>
    <n v="32929"/>
    <x v="0"/>
    <x v="0"/>
    <s v="High Risk"/>
  </r>
  <r>
    <n v="15711618"/>
    <n v="704"/>
    <x v="2"/>
    <s v="Female"/>
    <x v="2"/>
    <n v="1"/>
    <n v="124640.51"/>
    <n v="1"/>
    <n v="1"/>
    <n v="0"/>
    <n v="116511.12"/>
    <x v="0"/>
    <n v="18"/>
    <n v="3485"/>
    <n v="9"/>
    <n v="2"/>
    <n v="0.5"/>
    <n v="62730"/>
    <x v="0"/>
    <x v="0"/>
    <s v="Low Risk"/>
  </r>
  <r>
    <n v="15670943"/>
    <n v="778"/>
    <x v="2"/>
    <s v="Male"/>
    <x v="8"/>
    <n v="9"/>
    <n v="182275.23"/>
    <n v="2"/>
    <n v="1"/>
    <n v="0"/>
    <n v="190631.23"/>
    <x v="1"/>
    <n v="18"/>
    <n v="1905"/>
    <n v="8"/>
    <n v="45"/>
    <n v="0.44444444444444442"/>
    <n v="34290"/>
    <x v="0"/>
    <x v="3"/>
    <s v="Medium Risk"/>
  </r>
  <r>
    <n v="15634359"/>
    <n v="639"/>
    <x v="2"/>
    <s v="Female"/>
    <x v="1"/>
    <n v="5"/>
    <n v="98635.77"/>
    <n v="1"/>
    <n v="1"/>
    <n v="0"/>
    <n v="199970.74"/>
    <x v="1"/>
    <n v="16"/>
    <n v="3014"/>
    <n v="3"/>
    <n v="56"/>
    <n v="0.1875"/>
    <n v="48224"/>
    <x v="0"/>
    <x v="2"/>
    <s v="Medium Risk"/>
  </r>
  <r>
    <n v="15586629"/>
    <n v="637"/>
    <x v="0"/>
    <s v="Male"/>
    <x v="19"/>
    <n v="5"/>
    <n v="0"/>
    <n v="2"/>
    <n v="1"/>
    <n v="0"/>
    <n v="139947.17000000001"/>
    <x v="1"/>
    <n v="21"/>
    <n v="3150"/>
    <n v="9"/>
    <n v="127"/>
    <n v="0.42857142857142855"/>
    <n v="66150"/>
    <x v="2"/>
    <x v="2"/>
    <s v="High Risk"/>
  </r>
  <r>
    <n v="15588461"/>
    <n v="686"/>
    <x v="0"/>
    <s v="Male"/>
    <x v="12"/>
    <n v="4"/>
    <n v="0"/>
    <n v="1"/>
    <n v="1"/>
    <n v="0"/>
    <n v="8816.3700000000008"/>
    <x v="1"/>
    <n v="6"/>
    <n v="4383"/>
    <n v="7"/>
    <n v="85"/>
    <n v="1"/>
    <n v="26298"/>
    <x v="2"/>
    <x v="2"/>
    <s v="High Risk"/>
  </r>
  <r>
    <n v="15773221"/>
    <n v="577"/>
    <x v="1"/>
    <s v="Male"/>
    <x v="3"/>
    <n v="8"/>
    <n v="79757.210000000006"/>
    <n v="1"/>
    <n v="1"/>
    <n v="0"/>
    <n v="135650.72"/>
    <x v="0"/>
    <n v="24"/>
    <n v="4706"/>
    <n v="5"/>
    <n v="5"/>
    <n v="0.20833333333333334"/>
    <n v="112944"/>
    <x v="1"/>
    <x v="1"/>
    <s v="Low Risk"/>
  </r>
  <r>
    <n v="15664227"/>
    <n v="506"/>
    <x v="2"/>
    <s v="Male"/>
    <x v="34"/>
    <n v="8"/>
    <n v="53053.760000000002"/>
    <n v="1"/>
    <n v="0"/>
    <n v="1"/>
    <n v="24577.34"/>
    <x v="1"/>
    <n v="13"/>
    <n v="409"/>
    <n v="9"/>
    <n v="96"/>
    <n v="0.69230769230769229"/>
    <n v="5317"/>
    <x v="0"/>
    <x v="1"/>
    <s v="High Risk"/>
  </r>
  <r>
    <n v="15741745"/>
    <n v="757"/>
    <x v="0"/>
    <s v="Male"/>
    <x v="34"/>
    <n v="7"/>
    <n v="120911.75"/>
    <n v="2"/>
    <n v="1"/>
    <n v="1"/>
    <n v="131249.46"/>
    <x v="1"/>
    <n v="17"/>
    <n v="2445"/>
    <n v="1"/>
    <n v="136"/>
    <n v="5.8823529411764705E-2"/>
    <n v="41565"/>
    <x v="0"/>
    <x v="1"/>
    <s v="High Risk"/>
  </r>
  <r>
    <n v="15652626"/>
    <n v="826"/>
    <x v="0"/>
    <s v="Male"/>
    <x v="30"/>
    <n v="4"/>
    <n v="115285.85"/>
    <n v="1"/>
    <n v="1"/>
    <n v="0"/>
    <n v="140126.17000000001"/>
    <x v="1"/>
    <n v="14"/>
    <n v="4040"/>
    <n v="8"/>
    <n v="27"/>
    <n v="0.5714285714285714"/>
    <n v="56560"/>
    <x v="1"/>
    <x v="2"/>
    <s v="Low Risk"/>
  </r>
  <r>
    <n v="15599410"/>
    <n v="721"/>
    <x v="0"/>
    <s v="Male"/>
    <x v="1"/>
    <n v="2"/>
    <n v="0"/>
    <n v="2"/>
    <n v="1"/>
    <n v="0"/>
    <n v="168219.75"/>
    <x v="1"/>
    <n v="15"/>
    <n v="2854"/>
    <n v="2"/>
    <n v="170"/>
    <n v="0.13333333333333333"/>
    <n v="42810"/>
    <x v="0"/>
    <x v="0"/>
    <s v="High Risk"/>
  </r>
  <r>
    <n v="15571958"/>
    <n v="489"/>
    <x v="1"/>
    <s v="Male"/>
    <x v="20"/>
    <n v="3"/>
    <n v="221532.79999999999"/>
    <n v="1"/>
    <n v="1"/>
    <n v="0"/>
    <n v="171867.08"/>
    <x v="1"/>
    <n v="16"/>
    <n v="4690"/>
    <n v="4"/>
    <n v="162"/>
    <n v="0.25"/>
    <n v="75040"/>
    <x v="2"/>
    <x v="2"/>
    <s v="High Risk"/>
  </r>
  <r>
    <n v="15785406"/>
    <n v="446"/>
    <x v="0"/>
    <s v="Female"/>
    <x v="21"/>
    <n v="4"/>
    <n v="105056.13"/>
    <n v="1"/>
    <n v="0"/>
    <n v="0"/>
    <n v="70613.52"/>
    <x v="1"/>
    <n v="12"/>
    <n v="1805"/>
    <n v="0"/>
    <n v="60"/>
    <n v="0"/>
    <n v="21660"/>
    <x v="1"/>
    <x v="2"/>
    <s v="Medium Risk"/>
  </r>
  <r>
    <n v="15687884"/>
    <n v="677"/>
    <x v="0"/>
    <s v="Male"/>
    <x v="24"/>
    <n v="3"/>
    <n v="88363.03"/>
    <n v="1"/>
    <n v="0"/>
    <n v="1"/>
    <n v="117946.3"/>
    <x v="1"/>
    <n v="2"/>
    <n v="4153"/>
    <n v="9"/>
    <n v="59"/>
    <n v="1"/>
    <n v="8306"/>
    <x v="1"/>
    <x v="2"/>
    <s v="Medium Risk"/>
  </r>
  <r>
    <n v="15621685"/>
    <n v="769"/>
    <x v="0"/>
    <s v="Male"/>
    <x v="6"/>
    <n v="2"/>
    <n v="123757.52"/>
    <n v="2"/>
    <n v="1"/>
    <n v="0"/>
    <n v="84872.66"/>
    <x v="1"/>
    <n v="7"/>
    <n v="3895"/>
    <n v="8"/>
    <n v="47"/>
    <n v="1"/>
    <n v="27265"/>
    <x v="0"/>
    <x v="0"/>
    <s v="Medium Risk"/>
  </r>
  <r>
    <n v="15628886"/>
    <n v="677"/>
    <x v="1"/>
    <s v="Male"/>
    <x v="27"/>
    <n v="5"/>
    <n v="123959.97"/>
    <n v="1"/>
    <n v="1"/>
    <n v="1"/>
    <n v="60590.720000000001"/>
    <x v="0"/>
    <n v="5"/>
    <n v="2703"/>
    <n v="0"/>
    <n v="74"/>
    <n v="0"/>
    <n v="13515"/>
    <x v="0"/>
    <x v="2"/>
    <s v="High Risk"/>
  </r>
  <r>
    <n v="15699325"/>
    <n v="555"/>
    <x v="2"/>
    <s v="Female"/>
    <x v="46"/>
    <n v="10"/>
    <n v="114822.64"/>
    <n v="1"/>
    <n v="0"/>
    <n v="1"/>
    <n v="8444.5"/>
    <x v="1"/>
    <n v="26"/>
    <n v="1206"/>
    <n v="5"/>
    <n v="68"/>
    <n v="0.19230769230769232"/>
    <n v="31356"/>
    <x v="0"/>
    <x v="3"/>
    <s v="High Risk"/>
  </r>
  <r>
    <n v="15578369"/>
    <n v="652"/>
    <x v="2"/>
    <s v="Female"/>
    <x v="24"/>
    <n v="9"/>
    <n v="145219.29999999999"/>
    <n v="1"/>
    <n v="1"/>
    <n v="0"/>
    <n v="159132.82999999999"/>
    <x v="1"/>
    <n v="20"/>
    <n v="2539"/>
    <n v="4"/>
    <n v="139"/>
    <n v="0.2"/>
    <n v="50780"/>
    <x v="0"/>
    <x v="3"/>
    <s v="High Risk"/>
  </r>
  <r>
    <n v="15654156"/>
    <n v="722"/>
    <x v="2"/>
    <s v="Female"/>
    <x v="15"/>
    <n v="5"/>
    <n v="106807.64"/>
    <n v="1"/>
    <n v="1"/>
    <n v="1"/>
    <n v="76998.69"/>
    <x v="1"/>
    <n v="21"/>
    <n v="1617"/>
    <n v="4"/>
    <n v="148"/>
    <n v="0.19047619047619047"/>
    <n v="33957"/>
    <x v="0"/>
    <x v="2"/>
    <s v="High Risk"/>
  </r>
  <r>
    <n v="15707199"/>
    <n v="643"/>
    <x v="0"/>
    <s v="Male"/>
    <x v="18"/>
    <n v="0"/>
    <n v="148159.71"/>
    <n v="1"/>
    <n v="0"/>
    <n v="0"/>
    <n v="55835.66"/>
    <x v="1"/>
    <n v="20"/>
    <n v="3471"/>
    <n v="3"/>
    <n v="42"/>
    <n v="0.15"/>
    <n v="69420"/>
    <x v="0"/>
    <x v="0"/>
    <s v="Medium Risk"/>
  </r>
  <r>
    <n v="15671630"/>
    <n v="796"/>
    <x v="2"/>
    <s v="Female"/>
    <x v="20"/>
    <n v="1"/>
    <n v="99745.95"/>
    <n v="1"/>
    <n v="1"/>
    <n v="0"/>
    <n v="177524.19"/>
    <x v="1"/>
    <n v="3"/>
    <n v="1145"/>
    <n v="1"/>
    <n v="50"/>
    <n v="0.33333333333333331"/>
    <n v="3435"/>
    <x v="1"/>
    <x v="0"/>
    <s v="Medium Risk"/>
  </r>
  <r>
    <n v="15632079"/>
    <n v="720"/>
    <x v="2"/>
    <s v="Female"/>
    <x v="24"/>
    <n v="8"/>
    <n v="156282.79"/>
    <n v="1"/>
    <n v="1"/>
    <n v="0"/>
    <n v="45985.52"/>
    <x v="1"/>
    <n v="11"/>
    <n v="1434"/>
    <n v="6"/>
    <n v="98"/>
    <n v="0.54545454545454541"/>
    <n v="15774"/>
    <x v="1"/>
    <x v="1"/>
    <s v="High Risk"/>
  </r>
  <r>
    <n v="15767921"/>
    <n v="613"/>
    <x v="0"/>
    <s v="Male"/>
    <x v="1"/>
    <n v="7"/>
    <n v="0"/>
    <n v="2"/>
    <n v="1"/>
    <n v="0"/>
    <n v="60297.72"/>
    <x v="1"/>
    <n v="17"/>
    <n v="631"/>
    <n v="3"/>
    <n v="115"/>
    <n v="0.17647058823529413"/>
    <n v="10727"/>
    <x v="1"/>
    <x v="1"/>
    <s v="High Risk"/>
  </r>
  <r>
    <n v="15573599"/>
    <n v="506"/>
    <x v="0"/>
    <s v="Female"/>
    <x v="38"/>
    <n v="6"/>
    <n v="0"/>
    <n v="2"/>
    <n v="0"/>
    <n v="1"/>
    <n v="194421.12"/>
    <x v="0"/>
    <n v="28"/>
    <n v="2792"/>
    <n v="8"/>
    <n v="147"/>
    <n v="0.2857142857142857"/>
    <n v="78176"/>
    <x v="1"/>
    <x v="1"/>
    <s v="High Risk"/>
  </r>
  <r>
    <n v="15747208"/>
    <n v="608"/>
    <x v="0"/>
    <s v="Male"/>
    <x v="5"/>
    <n v="6"/>
    <n v="0"/>
    <n v="1"/>
    <n v="1"/>
    <n v="0"/>
    <n v="93568.77"/>
    <x v="0"/>
    <n v="26"/>
    <n v="3104"/>
    <n v="4"/>
    <n v="111"/>
    <n v="0.15384615384615385"/>
    <n v="80704"/>
    <x v="0"/>
    <x v="1"/>
    <s v="High Risk"/>
  </r>
  <r>
    <n v="15582762"/>
    <n v="667"/>
    <x v="1"/>
    <s v="Male"/>
    <x v="62"/>
    <n v="2"/>
    <n v="0"/>
    <n v="1"/>
    <n v="1"/>
    <n v="1"/>
    <n v="34702.92"/>
    <x v="1"/>
    <n v="13"/>
    <n v="4147"/>
    <n v="6"/>
    <n v="9"/>
    <n v="0.46153846153846156"/>
    <n v="53911"/>
    <x v="0"/>
    <x v="0"/>
    <s v="Low Risk"/>
  </r>
  <r>
    <n v="15772528"/>
    <n v="750"/>
    <x v="0"/>
    <s v="Female"/>
    <x v="40"/>
    <n v="7"/>
    <n v="121376.15"/>
    <n v="2"/>
    <n v="1"/>
    <n v="0"/>
    <n v="54473.599999999999"/>
    <x v="0"/>
    <n v="30"/>
    <n v="3266"/>
    <n v="1"/>
    <n v="99"/>
    <n v="3.3333333333333333E-2"/>
    <n v="97980"/>
    <x v="2"/>
    <x v="1"/>
    <s v="High Risk"/>
  </r>
  <r>
    <n v="15755798"/>
    <n v="610"/>
    <x v="0"/>
    <s v="Male"/>
    <x v="19"/>
    <n v="4"/>
    <n v="111582.11"/>
    <n v="1"/>
    <n v="0"/>
    <n v="0"/>
    <n v="113943.17"/>
    <x v="1"/>
    <n v="4"/>
    <n v="2871"/>
    <n v="4"/>
    <n v="49"/>
    <n v="1"/>
    <n v="11484"/>
    <x v="0"/>
    <x v="2"/>
    <s v="Medium Risk"/>
  </r>
  <r>
    <n v="15788683"/>
    <n v="588"/>
    <x v="2"/>
    <s v="Female"/>
    <x v="10"/>
    <n v="10"/>
    <n v="129417.82"/>
    <n v="1"/>
    <n v="1"/>
    <n v="0"/>
    <n v="153727.32"/>
    <x v="1"/>
    <n v="1"/>
    <n v="4036"/>
    <n v="6"/>
    <n v="21"/>
    <n v="1"/>
    <n v="4036"/>
    <x v="0"/>
    <x v="3"/>
    <s v="Low Risk"/>
  </r>
  <r>
    <n v="15616922"/>
    <n v="479"/>
    <x v="0"/>
    <s v="Female"/>
    <x v="28"/>
    <n v="1"/>
    <n v="0"/>
    <n v="2"/>
    <n v="1"/>
    <n v="1"/>
    <n v="19116.97"/>
    <x v="1"/>
    <n v="2"/>
    <n v="3362"/>
    <n v="2"/>
    <n v="59"/>
    <n v="1"/>
    <n v="6724"/>
    <x v="0"/>
    <x v="0"/>
    <s v="Medium Risk"/>
  </r>
  <r>
    <n v="15771855"/>
    <n v="682"/>
    <x v="0"/>
    <s v="Male"/>
    <x v="24"/>
    <n v="5"/>
    <n v="0"/>
    <n v="2"/>
    <n v="0"/>
    <n v="1"/>
    <n v="112554.68"/>
    <x v="1"/>
    <n v="9"/>
    <n v="3847"/>
    <n v="9"/>
    <n v="55"/>
    <n v="1"/>
    <n v="34623"/>
    <x v="1"/>
    <x v="2"/>
    <s v="Medium Risk"/>
  </r>
  <r>
    <n v="15601873"/>
    <n v="677"/>
    <x v="0"/>
    <s v="Female"/>
    <x v="18"/>
    <n v="7"/>
    <n v="0"/>
    <n v="1"/>
    <n v="1"/>
    <n v="0"/>
    <n v="47318.75"/>
    <x v="1"/>
    <n v="15"/>
    <n v="3975"/>
    <n v="4"/>
    <n v="50"/>
    <n v="0.26666666666666666"/>
    <n v="59625"/>
    <x v="2"/>
    <x v="1"/>
    <s v="Medium Risk"/>
  </r>
  <r>
    <n v="15657868"/>
    <n v="850"/>
    <x v="2"/>
    <s v="Male"/>
    <x v="20"/>
    <n v="6"/>
    <n v="94607.08"/>
    <n v="1"/>
    <n v="1"/>
    <n v="0"/>
    <n v="36690.49"/>
    <x v="1"/>
    <n v="5"/>
    <n v="4474"/>
    <n v="0"/>
    <n v="167"/>
    <n v="0"/>
    <n v="22370"/>
    <x v="0"/>
    <x v="1"/>
    <s v="High Risk"/>
  </r>
  <r>
    <n v="15711716"/>
    <n v="580"/>
    <x v="0"/>
    <s v="Female"/>
    <x v="27"/>
    <n v="1"/>
    <n v="131368.29999999999"/>
    <n v="1"/>
    <n v="1"/>
    <n v="0"/>
    <n v="106918.67"/>
    <x v="0"/>
    <n v="19"/>
    <n v="2534"/>
    <n v="5"/>
    <n v="36"/>
    <n v="0.26315789473684209"/>
    <n v="48146"/>
    <x v="2"/>
    <x v="0"/>
    <s v="Medium Risk"/>
  </r>
  <r>
    <n v="15734246"/>
    <n v="746"/>
    <x v="0"/>
    <s v="Female"/>
    <x v="29"/>
    <n v="8"/>
    <n v="166883.07"/>
    <n v="2"/>
    <n v="0"/>
    <n v="1"/>
    <n v="194563.65"/>
    <x v="1"/>
    <n v="12"/>
    <n v="4483"/>
    <n v="2"/>
    <n v="105"/>
    <n v="0.16666666666666666"/>
    <n v="53796"/>
    <x v="0"/>
    <x v="1"/>
    <s v="High Risk"/>
  </r>
  <r>
    <n v="15792151"/>
    <n v="635"/>
    <x v="1"/>
    <s v="Female"/>
    <x v="24"/>
    <n v="3"/>
    <n v="0"/>
    <n v="2"/>
    <n v="1"/>
    <n v="0"/>
    <n v="91086.73"/>
    <x v="1"/>
    <n v="20"/>
    <n v="1222"/>
    <n v="5"/>
    <n v="38"/>
    <n v="0.25"/>
    <n v="24440"/>
    <x v="1"/>
    <x v="2"/>
    <s v="Medium Risk"/>
  </r>
  <r>
    <n v="15770159"/>
    <n v="664"/>
    <x v="2"/>
    <s v="Male"/>
    <x v="11"/>
    <n v="6"/>
    <n v="172812.72"/>
    <n v="2"/>
    <n v="1"/>
    <n v="1"/>
    <n v="108008.65"/>
    <x v="1"/>
    <n v="24"/>
    <n v="3466"/>
    <n v="1"/>
    <n v="16"/>
    <n v="4.1666666666666664E-2"/>
    <n v="83184"/>
    <x v="1"/>
    <x v="1"/>
    <s v="Low Risk"/>
  </r>
  <r>
    <n v="15747649"/>
    <n v="558"/>
    <x v="2"/>
    <s v="Female"/>
    <x v="18"/>
    <n v="0"/>
    <n v="126606.63"/>
    <n v="2"/>
    <n v="1"/>
    <n v="1"/>
    <n v="172363.51999999999"/>
    <x v="1"/>
    <n v="10"/>
    <n v="4741"/>
    <n v="10"/>
    <n v="20"/>
    <n v="1"/>
    <n v="47410"/>
    <x v="2"/>
    <x v="0"/>
    <s v="Low Risk"/>
  </r>
  <r>
    <n v="15639357"/>
    <n v="415"/>
    <x v="0"/>
    <s v="Male"/>
    <x v="17"/>
    <n v="9"/>
    <n v="134950.19"/>
    <n v="3"/>
    <n v="0"/>
    <n v="0"/>
    <n v="178587.36"/>
    <x v="0"/>
    <n v="3"/>
    <n v="4168"/>
    <n v="0"/>
    <n v="31"/>
    <n v="0"/>
    <n v="12504"/>
    <x v="1"/>
    <x v="3"/>
    <s v="Medium Risk"/>
  </r>
  <r>
    <n v="15738907"/>
    <n v="798"/>
    <x v="0"/>
    <s v="Female"/>
    <x v="52"/>
    <n v="6"/>
    <n v="96956.1"/>
    <n v="1"/>
    <n v="1"/>
    <n v="0"/>
    <n v="31907.439999999999"/>
    <x v="0"/>
    <n v="2"/>
    <n v="1493"/>
    <n v="2"/>
    <n v="32"/>
    <n v="1"/>
    <n v="2986"/>
    <x v="0"/>
    <x v="1"/>
    <s v="Medium Risk"/>
  </r>
  <r>
    <n v="15663446"/>
    <n v="792"/>
    <x v="2"/>
    <s v="Female"/>
    <x v="6"/>
    <n v="4"/>
    <n v="107601.79"/>
    <n v="1"/>
    <n v="1"/>
    <n v="0"/>
    <n v="18922.18"/>
    <x v="0"/>
    <n v="29"/>
    <n v="3880"/>
    <n v="3"/>
    <n v="155"/>
    <n v="0.10344827586206896"/>
    <n v="112520"/>
    <x v="0"/>
    <x v="2"/>
    <s v="High Risk"/>
  </r>
  <r>
    <n v="15750867"/>
    <n v="489"/>
    <x v="2"/>
    <s v="Female"/>
    <x v="17"/>
    <n v="8"/>
    <n v="92060.06"/>
    <n v="1"/>
    <n v="1"/>
    <n v="0"/>
    <n v="147222.95000000001"/>
    <x v="0"/>
    <n v="9"/>
    <n v="4122"/>
    <n v="9"/>
    <n v="165"/>
    <n v="1"/>
    <n v="37098"/>
    <x v="0"/>
    <x v="1"/>
    <s v="High Risk"/>
  </r>
  <r>
    <n v="15715939"/>
    <n v="730"/>
    <x v="0"/>
    <s v="Male"/>
    <x v="19"/>
    <n v="0"/>
    <n v="0"/>
    <n v="2"/>
    <n v="1"/>
    <n v="0"/>
    <n v="1474.79"/>
    <x v="1"/>
    <n v="10"/>
    <n v="3489"/>
    <n v="5"/>
    <n v="85"/>
    <n v="0.5"/>
    <n v="34890"/>
    <x v="1"/>
    <x v="0"/>
    <s v="High Risk"/>
  </r>
  <r>
    <n v="15763806"/>
    <n v="773"/>
    <x v="0"/>
    <s v="Male"/>
    <x v="1"/>
    <n v="4"/>
    <n v="0"/>
    <n v="2"/>
    <n v="1"/>
    <n v="1"/>
    <n v="24924.92"/>
    <x v="1"/>
    <n v="5"/>
    <n v="2042"/>
    <n v="6"/>
    <n v="10"/>
    <n v="1"/>
    <n v="10210"/>
    <x v="2"/>
    <x v="2"/>
    <s v="Low Risk"/>
  </r>
  <r>
    <n v="15637993"/>
    <n v="711"/>
    <x v="0"/>
    <s v="Male"/>
    <x v="18"/>
    <n v="9"/>
    <n v="137688.71"/>
    <n v="1"/>
    <n v="1"/>
    <n v="1"/>
    <n v="46884.1"/>
    <x v="1"/>
    <n v="13"/>
    <n v="2968"/>
    <n v="7"/>
    <n v="158"/>
    <n v="0.53846153846153844"/>
    <n v="38584"/>
    <x v="0"/>
    <x v="3"/>
    <s v="High Risk"/>
  </r>
  <r>
    <n v="15720338"/>
    <n v="592"/>
    <x v="1"/>
    <s v="Male"/>
    <x v="30"/>
    <n v="8"/>
    <n v="85845.43"/>
    <n v="2"/>
    <n v="1"/>
    <n v="1"/>
    <n v="128918.42"/>
    <x v="1"/>
    <n v="16"/>
    <n v="3711"/>
    <n v="4"/>
    <n v="14"/>
    <n v="0.25"/>
    <n v="59376"/>
    <x v="0"/>
    <x v="1"/>
    <s v="Low Risk"/>
  </r>
  <r>
    <n v="15627162"/>
    <n v="695"/>
    <x v="2"/>
    <s v="Male"/>
    <x v="7"/>
    <n v="6"/>
    <n v="125552.96000000001"/>
    <n v="1"/>
    <n v="1"/>
    <n v="0"/>
    <n v="105291.26"/>
    <x v="1"/>
    <n v="23"/>
    <n v="2795"/>
    <n v="3"/>
    <n v="72"/>
    <n v="0.13043478260869565"/>
    <n v="64285"/>
    <x v="0"/>
    <x v="1"/>
    <s v="High Risk"/>
  </r>
  <r>
    <n v="15596710"/>
    <n v="640"/>
    <x v="0"/>
    <s v="Female"/>
    <x v="19"/>
    <n v="1"/>
    <n v="167298.42000000001"/>
    <n v="1"/>
    <n v="0"/>
    <n v="1"/>
    <n v="145381.65"/>
    <x v="1"/>
    <n v="23"/>
    <n v="4461"/>
    <n v="4"/>
    <n v="137"/>
    <n v="0.17391304347826086"/>
    <n v="102603"/>
    <x v="0"/>
    <x v="0"/>
    <s v="High Risk"/>
  </r>
  <r>
    <n v="15781678"/>
    <n v="470"/>
    <x v="1"/>
    <s v="Male"/>
    <x v="8"/>
    <n v="4"/>
    <n v="55732.92"/>
    <n v="2"/>
    <n v="1"/>
    <n v="1"/>
    <n v="103792.53"/>
    <x v="1"/>
    <n v="26"/>
    <n v="131"/>
    <n v="1"/>
    <n v="69"/>
    <n v="3.8461538461538464E-2"/>
    <n v="3406"/>
    <x v="0"/>
    <x v="2"/>
    <s v="High Risk"/>
  </r>
  <r>
    <n v="15634968"/>
    <n v="789"/>
    <x v="2"/>
    <s v="Female"/>
    <x v="24"/>
    <n v="6"/>
    <n v="110689.07"/>
    <n v="1"/>
    <n v="1"/>
    <n v="1"/>
    <n v="71121.039999999994"/>
    <x v="0"/>
    <n v="6"/>
    <n v="3249"/>
    <n v="10"/>
    <n v="45"/>
    <n v="1"/>
    <n v="19494"/>
    <x v="1"/>
    <x v="1"/>
    <s v="Medium Risk"/>
  </r>
  <r>
    <n v="15609475"/>
    <n v="604"/>
    <x v="1"/>
    <s v="Female"/>
    <x v="2"/>
    <n v="7"/>
    <n v="98544.11"/>
    <n v="1"/>
    <n v="1"/>
    <n v="1"/>
    <n v="52327.57"/>
    <x v="1"/>
    <n v="12"/>
    <n v="1625"/>
    <n v="5"/>
    <n v="80"/>
    <n v="0.41666666666666669"/>
    <n v="19500"/>
    <x v="1"/>
    <x v="1"/>
    <s v="High Risk"/>
  </r>
  <r>
    <n v="15573319"/>
    <n v="493"/>
    <x v="2"/>
    <s v="Female"/>
    <x v="12"/>
    <n v="8"/>
    <n v="178317.6"/>
    <n v="1"/>
    <n v="0"/>
    <n v="0"/>
    <n v="197428.64"/>
    <x v="1"/>
    <n v="14"/>
    <n v="1230"/>
    <n v="6"/>
    <n v="151"/>
    <n v="0.42857142857142855"/>
    <n v="17220"/>
    <x v="2"/>
    <x v="1"/>
    <s v="High Risk"/>
  </r>
  <r>
    <n v="15738291"/>
    <n v="671"/>
    <x v="0"/>
    <s v="Female"/>
    <x v="36"/>
    <n v="8"/>
    <n v="115713.84"/>
    <n v="2"/>
    <n v="0"/>
    <n v="0"/>
    <n v="83210.84"/>
    <x v="1"/>
    <n v="9"/>
    <n v="2467"/>
    <n v="9"/>
    <n v="8"/>
    <n v="1"/>
    <n v="22203"/>
    <x v="2"/>
    <x v="1"/>
    <s v="Low Risk"/>
  </r>
  <r>
    <n v="15782456"/>
    <n v="656"/>
    <x v="0"/>
    <s v="Male"/>
    <x v="17"/>
    <n v="9"/>
    <n v="143267.14000000001"/>
    <n v="2"/>
    <n v="0"/>
    <n v="0"/>
    <n v="193099.43"/>
    <x v="1"/>
    <n v="3"/>
    <n v="1286"/>
    <n v="2"/>
    <n v="2"/>
    <n v="0.66666666666666663"/>
    <n v="3858"/>
    <x v="1"/>
    <x v="3"/>
    <s v="Low Risk"/>
  </r>
  <r>
    <n v="15794841"/>
    <n v="739"/>
    <x v="1"/>
    <s v="Male"/>
    <x v="25"/>
    <n v="5"/>
    <n v="89750.21"/>
    <n v="1"/>
    <n v="1"/>
    <n v="0"/>
    <n v="193008.52"/>
    <x v="1"/>
    <n v="4"/>
    <n v="2177"/>
    <n v="7"/>
    <n v="172"/>
    <n v="1"/>
    <n v="8708"/>
    <x v="2"/>
    <x v="2"/>
    <s v="High Risk"/>
  </r>
  <r>
    <n v="15684696"/>
    <n v="560"/>
    <x v="1"/>
    <s v="Female"/>
    <x v="28"/>
    <n v="3"/>
    <n v="116576.45"/>
    <n v="1"/>
    <n v="1"/>
    <n v="0"/>
    <n v="157567.37"/>
    <x v="1"/>
    <n v="2"/>
    <n v="2997"/>
    <n v="10"/>
    <n v="14"/>
    <n v="1"/>
    <n v="5994"/>
    <x v="0"/>
    <x v="2"/>
    <s v="Low Risk"/>
  </r>
  <r>
    <n v="15629846"/>
    <n v="827"/>
    <x v="2"/>
    <s v="Female"/>
    <x v="40"/>
    <n v="8"/>
    <n v="143001.5"/>
    <n v="2"/>
    <n v="1"/>
    <n v="0"/>
    <n v="108977.5"/>
    <x v="1"/>
    <n v="21"/>
    <n v="1823"/>
    <n v="1"/>
    <n v="45"/>
    <n v="4.7619047619047616E-2"/>
    <n v="38283"/>
    <x v="0"/>
    <x v="1"/>
    <s v="Medium Risk"/>
  </r>
  <r>
    <n v="15674442"/>
    <n v="681"/>
    <x v="0"/>
    <s v="Male"/>
    <x v="51"/>
    <n v="7"/>
    <n v="157761.56"/>
    <n v="1"/>
    <n v="0"/>
    <n v="0"/>
    <n v="147759.84"/>
    <x v="1"/>
    <n v="21"/>
    <n v="920"/>
    <n v="3"/>
    <n v="11"/>
    <n v="0.14285714285714285"/>
    <n v="19320"/>
    <x v="1"/>
    <x v="1"/>
    <s v="Low Risk"/>
  </r>
  <r>
    <n v="15571689"/>
    <n v="740"/>
    <x v="0"/>
    <s v="Female"/>
    <x v="24"/>
    <n v="5"/>
    <n v="0"/>
    <n v="2"/>
    <n v="1"/>
    <n v="1"/>
    <n v="27528.400000000001"/>
    <x v="1"/>
    <n v="3"/>
    <n v="427"/>
    <n v="2"/>
    <n v="73"/>
    <n v="0.66666666666666663"/>
    <n v="1281"/>
    <x v="2"/>
    <x v="2"/>
    <s v="High Risk"/>
  </r>
  <r>
    <n v="15730469"/>
    <n v="663"/>
    <x v="1"/>
    <s v="Male"/>
    <x v="8"/>
    <n v="4"/>
    <n v="103430.11"/>
    <n v="2"/>
    <n v="0"/>
    <n v="1"/>
    <n v="36479.269999999997"/>
    <x v="1"/>
    <n v="20"/>
    <n v="536"/>
    <n v="1"/>
    <n v="118"/>
    <n v="0.05"/>
    <n v="10720"/>
    <x v="1"/>
    <x v="2"/>
    <s v="High Risk"/>
  </r>
  <r>
    <n v="15809320"/>
    <n v="845"/>
    <x v="1"/>
    <s v="Female"/>
    <x v="37"/>
    <n v="0"/>
    <n v="0"/>
    <n v="1"/>
    <n v="1"/>
    <n v="0"/>
    <n v="31726.76"/>
    <x v="0"/>
    <n v="30"/>
    <n v="3851"/>
    <n v="7"/>
    <n v="178"/>
    <n v="0.23333333333333334"/>
    <n v="115530"/>
    <x v="0"/>
    <x v="0"/>
    <s v="High Risk"/>
  </r>
  <r>
    <n v="15684367"/>
    <n v="555"/>
    <x v="1"/>
    <s v="Male"/>
    <x v="7"/>
    <n v="5"/>
    <n v="0"/>
    <n v="2"/>
    <n v="0"/>
    <n v="0"/>
    <n v="96398.51"/>
    <x v="1"/>
    <n v="11"/>
    <n v="3161"/>
    <n v="4"/>
    <n v="91"/>
    <n v="0.36363636363636365"/>
    <n v="34771"/>
    <x v="1"/>
    <x v="2"/>
    <s v="High Risk"/>
  </r>
  <r>
    <n v="15793049"/>
    <n v="680"/>
    <x v="2"/>
    <s v="Female"/>
    <x v="36"/>
    <n v="8"/>
    <n v="115115.38"/>
    <n v="1"/>
    <n v="1"/>
    <n v="0"/>
    <n v="139558.6"/>
    <x v="0"/>
    <n v="12"/>
    <n v="3174"/>
    <n v="5"/>
    <n v="71"/>
    <n v="0.41666666666666669"/>
    <n v="38088"/>
    <x v="0"/>
    <x v="1"/>
    <s v="High Risk"/>
  </r>
  <r>
    <n v="15603665"/>
    <n v="638"/>
    <x v="2"/>
    <s v="Female"/>
    <x v="2"/>
    <n v="0"/>
    <n v="122501.28"/>
    <n v="2"/>
    <n v="1"/>
    <n v="1"/>
    <n v="95007.8"/>
    <x v="1"/>
    <n v="6"/>
    <n v="222"/>
    <n v="0"/>
    <n v="35"/>
    <n v="0"/>
    <n v="1332"/>
    <x v="1"/>
    <x v="0"/>
    <s v="Medium Risk"/>
  </r>
  <r>
    <n v="15613623"/>
    <n v="640"/>
    <x v="1"/>
    <s v="Male"/>
    <x v="46"/>
    <n v="3"/>
    <n v="0"/>
    <n v="1"/>
    <n v="1"/>
    <n v="1"/>
    <n v="101663.47"/>
    <x v="1"/>
    <n v="22"/>
    <n v="3948"/>
    <n v="2"/>
    <n v="123"/>
    <n v="9.0909090909090912E-2"/>
    <n v="86856"/>
    <x v="0"/>
    <x v="2"/>
    <s v="High Risk"/>
  </r>
  <r>
    <n v="15569572"/>
    <n v="778"/>
    <x v="0"/>
    <s v="Male"/>
    <x v="0"/>
    <n v="6"/>
    <n v="0"/>
    <n v="2"/>
    <n v="1"/>
    <n v="1"/>
    <n v="106197.44"/>
    <x v="1"/>
    <n v="19"/>
    <n v="3714"/>
    <n v="5"/>
    <n v="111"/>
    <n v="0.26315789473684209"/>
    <n v="70566"/>
    <x v="1"/>
    <x v="1"/>
    <s v="High Risk"/>
  </r>
  <r>
    <n v="15698791"/>
    <n v="679"/>
    <x v="0"/>
    <s v="Male"/>
    <x v="13"/>
    <n v="3"/>
    <n v="146758.24"/>
    <n v="1"/>
    <n v="1"/>
    <n v="0"/>
    <n v="48466.89"/>
    <x v="1"/>
    <n v="3"/>
    <n v="3990"/>
    <n v="3"/>
    <n v="23"/>
    <n v="1"/>
    <n v="11970"/>
    <x v="1"/>
    <x v="2"/>
    <s v="Low Risk"/>
  </r>
  <r>
    <n v="15626233"/>
    <n v="593"/>
    <x v="0"/>
    <s v="Female"/>
    <x v="15"/>
    <n v="3"/>
    <n v="0"/>
    <n v="2"/>
    <n v="1"/>
    <n v="1"/>
    <n v="151978.35999999999"/>
    <x v="1"/>
    <n v="23"/>
    <n v="3180"/>
    <n v="5"/>
    <n v="92"/>
    <n v="0.21739130434782608"/>
    <n v="73140"/>
    <x v="1"/>
    <x v="2"/>
    <s v="High Risk"/>
  </r>
  <r>
    <n v="15607263"/>
    <n v="788"/>
    <x v="0"/>
    <s v="Male"/>
    <x v="30"/>
    <n v="3"/>
    <n v="0"/>
    <n v="1"/>
    <n v="0"/>
    <n v="1"/>
    <n v="13288.46"/>
    <x v="0"/>
    <n v="13"/>
    <n v="1155"/>
    <n v="10"/>
    <n v="55"/>
    <n v="0.76923076923076927"/>
    <n v="15015"/>
    <x v="1"/>
    <x v="2"/>
    <s v="Medium Risk"/>
  </r>
  <r>
    <n v="15610900"/>
    <n v="770"/>
    <x v="0"/>
    <s v="Female"/>
    <x v="53"/>
    <n v="9"/>
    <n v="110738.89"/>
    <n v="1"/>
    <n v="1"/>
    <n v="0"/>
    <n v="22666.77"/>
    <x v="0"/>
    <n v="29"/>
    <n v="3818"/>
    <n v="5"/>
    <n v="8"/>
    <n v="0.17241379310344829"/>
    <n v="110722"/>
    <x v="0"/>
    <x v="3"/>
    <s v="Low Risk"/>
  </r>
  <r>
    <n v="15624775"/>
    <n v="729"/>
    <x v="0"/>
    <s v="Male"/>
    <x v="44"/>
    <n v="2"/>
    <n v="94203.8"/>
    <n v="1"/>
    <n v="0"/>
    <n v="1"/>
    <n v="102391.06"/>
    <x v="1"/>
    <n v="9"/>
    <n v="4072"/>
    <n v="10"/>
    <n v="114"/>
    <n v="1"/>
    <n v="36648"/>
    <x v="0"/>
    <x v="0"/>
    <s v="High Risk"/>
  </r>
  <r>
    <n v="15691703"/>
    <n v="545"/>
    <x v="0"/>
    <s v="Male"/>
    <x v="40"/>
    <n v="8"/>
    <n v="105792.49"/>
    <n v="1"/>
    <n v="0"/>
    <n v="1"/>
    <n v="67830.2"/>
    <x v="0"/>
    <n v="14"/>
    <n v="1341"/>
    <n v="8"/>
    <n v="64"/>
    <n v="0.5714285714285714"/>
    <n v="18774"/>
    <x v="1"/>
    <x v="1"/>
    <s v="High Risk"/>
  </r>
  <r>
    <n v="15745355"/>
    <n v="597"/>
    <x v="0"/>
    <s v="Male"/>
    <x v="1"/>
    <n v="4"/>
    <n v="153198.23000000001"/>
    <n v="1"/>
    <n v="1"/>
    <n v="1"/>
    <n v="92090.36"/>
    <x v="1"/>
    <n v="17"/>
    <n v="639"/>
    <n v="1"/>
    <n v="105"/>
    <n v="5.8823529411764705E-2"/>
    <n v="10863"/>
    <x v="0"/>
    <x v="2"/>
    <s v="High Risk"/>
  </r>
  <r>
    <n v="15724955"/>
    <n v="537"/>
    <x v="0"/>
    <s v="Male"/>
    <x v="16"/>
    <n v="3"/>
    <n v="0"/>
    <n v="2"/>
    <n v="0"/>
    <n v="0"/>
    <n v="141023.01"/>
    <x v="1"/>
    <n v="2"/>
    <n v="3969"/>
    <n v="2"/>
    <n v="65"/>
    <n v="1"/>
    <n v="7938"/>
    <x v="1"/>
    <x v="2"/>
    <s v="High Risk"/>
  </r>
  <r>
    <n v="15628999"/>
    <n v="732"/>
    <x v="0"/>
    <s v="Male"/>
    <x v="45"/>
    <n v="10"/>
    <n v="61811.23"/>
    <n v="1"/>
    <n v="1"/>
    <n v="1"/>
    <n v="104222.8"/>
    <x v="1"/>
    <n v="21"/>
    <n v="731"/>
    <n v="2"/>
    <n v="24"/>
    <n v="9.5238095238095233E-2"/>
    <n v="15351"/>
    <x v="0"/>
    <x v="3"/>
    <s v="Low Risk"/>
  </r>
  <r>
    <n v="15654341"/>
    <n v="542"/>
    <x v="0"/>
    <s v="Male"/>
    <x v="10"/>
    <n v="8"/>
    <n v="101116.06"/>
    <n v="1"/>
    <n v="1"/>
    <n v="0"/>
    <n v="196395.05"/>
    <x v="1"/>
    <n v="1"/>
    <n v="4144"/>
    <n v="9"/>
    <n v="39"/>
    <n v="1"/>
    <n v="4144"/>
    <x v="0"/>
    <x v="1"/>
    <s v="Medium Risk"/>
  </r>
  <r>
    <n v="15744240"/>
    <n v="688"/>
    <x v="2"/>
    <s v="Female"/>
    <x v="17"/>
    <n v="0"/>
    <n v="74458.25"/>
    <n v="1"/>
    <n v="0"/>
    <n v="1"/>
    <n v="6866.31"/>
    <x v="1"/>
    <n v="16"/>
    <n v="1161"/>
    <n v="6"/>
    <n v="112"/>
    <n v="0.375"/>
    <n v="18576"/>
    <x v="0"/>
    <x v="0"/>
    <s v="High Risk"/>
  </r>
  <r>
    <n v="15632365"/>
    <n v="542"/>
    <x v="2"/>
    <s v="Male"/>
    <x v="19"/>
    <n v="8"/>
    <n v="142871.26999999999"/>
    <n v="2"/>
    <n v="0"/>
    <n v="0"/>
    <n v="77737.86"/>
    <x v="1"/>
    <n v="5"/>
    <n v="1473"/>
    <n v="3"/>
    <n v="93"/>
    <n v="0.6"/>
    <n v="7365"/>
    <x v="0"/>
    <x v="1"/>
    <s v="High Risk"/>
  </r>
  <r>
    <n v="15729689"/>
    <n v="754"/>
    <x v="2"/>
    <s v="Male"/>
    <x v="12"/>
    <n v="6"/>
    <n v="98585.94"/>
    <n v="2"/>
    <n v="0"/>
    <n v="1"/>
    <n v="106116.84"/>
    <x v="1"/>
    <n v="7"/>
    <n v="1135"/>
    <n v="5"/>
    <n v="138"/>
    <n v="0.7142857142857143"/>
    <n v="7945"/>
    <x v="0"/>
    <x v="1"/>
    <s v="High Risk"/>
  </r>
  <r>
    <n v="15759284"/>
    <n v="750"/>
    <x v="0"/>
    <s v="Female"/>
    <x v="24"/>
    <n v="6"/>
    <n v="0"/>
    <n v="1"/>
    <n v="1"/>
    <n v="1"/>
    <n v="117948"/>
    <x v="0"/>
    <n v="12"/>
    <n v="3091"/>
    <n v="6"/>
    <n v="120"/>
    <n v="0.5"/>
    <n v="37092"/>
    <x v="0"/>
    <x v="1"/>
    <s v="High Risk"/>
  </r>
  <r>
    <n v="15602124"/>
    <n v="731"/>
    <x v="0"/>
    <s v="Male"/>
    <x v="33"/>
    <n v="7"/>
    <n v="0"/>
    <n v="2"/>
    <n v="1"/>
    <n v="1"/>
    <n v="184581.68"/>
    <x v="1"/>
    <n v="5"/>
    <n v="1198"/>
    <n v="1"/>
    <n v="22"/>
    <n v="0.2"/>
    <n v="5990"/>
    <x v="2"/>
    <x v="1"/>
    <s v="Low Risk"/>
  </r>
  <r>
    <n v="15661903"/>
    <n v="699"/>
    <x v="0"/>
    <s v="Female"/>
    <x v="3"/>
    <n v="3"/>
    <n v="80764.03"/>
    <n v="1"/>
    <n v="1"/>
    <n v="0"/>
    <n v="199378.58"/>
    <x v="0"/>
    <n v="26"/>
    <n v="2098"/>
    <n v="7"/>
    <n v="171"/>
    <n v="0.26923076923076922"/>
    <n v="54548"/>
    <x v="0"/>
    <x v="2"/>
    <s v="High Risk"/>
  </r>
  <r>
    <n v="15664668"/>
    <n v="534"/>
    <x v="0"/>
    <s v="Female"/>
    <x v="0"/>
    <n v="9"/>
    <n v="144801.97"/>
    <n v="1"/>
    <n v="0"/>
    <n v="1"/>
    <n v="12483.39"/>
    <x v="0"/>
    <n v="2"/>
    <n v="3912"/>
    <n v="3"/>
    <n v="72"/>
    <n v="1"/>
    <n v="7824"/>
    <x v="2"/>
    <x v="3"/>
    <s v="High Risk"/>
  </r>
  <r>
    <n v="15736431"/>
    <n v="494"/>
    <x v="1"/>
    <s v="Male"/>
    <x v="7"/>
    <n v="2"/>
    <n v="0"/>
    <n v="2"/>
    <n v="1"/>
    <n v="0"/>
    <n v="22404.639999999999"/>
    <x v="1"/>
    <n v="21"/>
    <n v="4799"/>
    <n v="9"/>
    <n v="27"/>
    <n v="0.42857142857142855"/>
    <n v="100779"/>
    <x v="0"/>
    <x v="0"/>
    <s v="Low Risk"/>
  </r>
  <r>
    <n v="15748639"/>
    <n v="497"/>
    <x v="2"/>
    <s v="Male"/>
    <x v="12"/>
    <n v="7"/>
    <n v="110053.62"/>
    <n v="2"/>
    <n v="1"/>
    <n v="1"/>
    <n v="92887.06"/>
    <x v="1"/>
    <n v="13"/>
    <n v="2352"/>
    <n v="3"/>
    <n v="145"/>
    <n v="0.23076923076923078"/>
    <n v="30576"/>
    <x v="0"/>
    <x v="1"/>
    <s v="High Risk"/>
  </r>
  <r>
    <n v="15628123"/>
    <n v="632"/>
    <x v="0"/>
    <s v="Female"/>
    <x v="34"/>
    <n v="5"/>
    <n v="118890.81"/>
    <n v="1"/>
    <n v="0"/>
    <n v="1"/>
    <n v="145157.97"/>
    <x v="1"/>
    <n v="25"/>
    <n v="1393"/>
    <n v="7"/>
    <n v="5"/>
    <n v="0.28000000000000003"/>
    <n v="34825"/>
    <x v="0"/>
    <x v="2"/>
    <s v="Low Risk"/>
  </r>
  <r>
    <n v="15602731"/>
    <n v="724"/>
    <x v="0"/>
    <s v="Male"/>
    <x v="8"/>
    <n v="5"/>
    <n v="0"/>
    <n v="1"/>
    <n v="1"/>
    <n v="0"/>
    <n v="134889.95000000001"/>
    <x v="0"/>
    <n v="17"/>
    <n v="2059"/>
    <n v="2"/>
    <n v="32"/>
    <n v="0.11764705882352941"/>
    <n v="35003"/>
    <x v="2"/>
    <x v="2"/>
    <s v="Medium Risk"/>
  </r>
  <r>
    <n v="15794137"/>
    <n v="751"/>
    <x v="2"/>
    <s v="Female"/>
    <x v="24"/>
    <n v="0"/>
    <n v="151218.98000000001"/>
    <n v="1"/>
    <n v="1"/>
    <n v="1"/>
    <n v="109309.29"/>
    <x v="1"/>
    <n v="30"/>
    <n v="4605"/>
    <n v="4"/>
    <n v="127"/>
    <n v="0.13333333333333333"/>
    <n v="138150"/>
    <x v="0"/>
    <x v="0"/>
    <s v="High Risk"/>
  </r>
  <r>
    <n v="15748696"/>
    <n v="733"/>
    <x v="0"/>
    <s v="Male"/>
    <x v="0"/>
    <n v="9"/>
    <n v="150507.21"/>
    <n v="1"/>
    <n v="0"/>
    <n v="1"/>
    <n v="169964.12"/>
    <x v="1"/>
    <n v="30"/>
    <n v="2838"/>
    <n v="9"/>
    <n v="56"/>
    <n v="0.3"/>
    <n v="85140"/>
    <x v="0"/>
    <x v="3"/>
    <s v="Medium Risk"/>
  </r>
  <r>
    <n v="15725068"/>
    <n v="701"/>
    <x v="1"/>
    <s v="Female"/>
    <x v="29"/>
    <n v="9"/>
    <n v="0"/>
    <n v="2"/>
    <n v="1"/>
    <n v="1"/>
    <n v="26327.42"/>
    <x v="1"/>
    <n v="27"/>
    <n v="1877"/>
    <n v="1"/>
    <n v="109"/>
    <n v="3.7037037037037035E-2"/>
    <n v="50679"/>
    <x v="2"/>
    <x v="3"/>
    <s v="High Risk"/>
  </r>
  <r>
    <n v="15807340"/>
    <n v="525"/>
    <x v="2"/>
    <s v="Male"/>
    <x v="19"/>
    <n v="4"/>
    <n v="131023.76"/>
    <n v="2"/>
    <n v="0"/>
    <n v="0"/>
    <n v="55072.93"/>
    <x v="1"/>
    <n v="3"/>
    <n v="2832"/>
    <n v="8"/>
    <n v="88"/>
    <n v="1"/>
    <n v="8496"/>
    <x v="2"/>
    <x v="2"/>
    <s v="High Risk"/>
  </r>
  <r>
    <n v="15586133"/>
    <n v="666"/>
    <x v="2"/>
    <s v="Female"/>
    <x v="4"/>
    <n v="2"/>
    <n v="122314.5"/>
    <n v="1"/>
    <n v="0"/>
    <n v="0"/>
    <n v="68574.880000000005"/>
    <x v="0"/>
    <n v="9"/>
    <n v="3339"/>
    <n v="10"/>
    <n v="48"/>
    <n v="1"/>
    <n v="30051"/>
    <x v="1"/>
    <x v="0"/>
    <s v="Medium Risk"/>
  </r>
  <r>
    <n v="15576185"/>
    <n v="653"/>
    <x v="0"/>
    <s v="Male"/>
    <x v="6"/>
    <n v="2"/>
    <n v="0"/>
    <n v="2"/>
    <n v="1"/>
    <n v="1"/>
    <n v="41671.81"/>
    <x v="1"/>
    <n v="11"/>
    <n v="1542"/>
    <n v="0"/>
    <n v="58"/>
    <n v="0"/>
    <n v="16962"/>
    <x v="0"/>
    <x v="0"/>
    <s v="Medium Risk"/>
  </r>
  <r>
    <n v="15660809"/>
    <n v="850"/>
    <x v="0"/>
    <s v="Male"/>
    <x v="34"/>
    <n v="4"/>
    <n v="0"/>
    <n v="2"/>
    <n v="1"/>
    <n v="1"/>
    <n v="12409.01"/>
    <x v="1"/>
    <n v="6"/>
    <n v="124"/>
    <n v="7"/>
    <n v="12"/>
    <n v="1"/>
    <n v="744"/>
    <x v="2"/>
    <x v="2"/>
    <s v="Low Risk"/>
  </r>
  <r>
    <n v="15616666"/>
    <n v="646"/>
    <x v="2"/>
    <s v="Female"/>
    <x v="37"/>
    <n v="6"/>
    <n v="111739.4"/>
    <n v="2"/>
    <n v="0"/>
    <n v="1"/>
    <n v="68367.179999999993"/>
    <x v="1"/>
    <n v="13"/>
    <n v="3788"/>
    <n v="7"/>
    <n v="111"/>
    <n v="0.53846153846153844"/>
    <n v="49244"/>
    <x v="0"/>
    <x v="1"/>
    <s v="High Risk"/>
  </r>
  <r>
    <n v="15706904"/>
    <n v="750"/>
    <x v="0"/>
    <s v="Male"/>
    <x v="3"/>
    <n v="6"/>
    <n v="113882.31"/>
    <n v="1"/>
    <n v="1"/>
    <n v="1"/>
    <n v="74564.41"/>
    <x v="1"/>
    <n v="8"/>
    <n v="573"/>
    <n v="5"/>
    <n v="9"/>
    <n v="0.625"/>
    <n v="4584"/>
    <x v="0"/>
    <x v="1"/>
    <s v="Low Risk"/>
  </r>
  <r>
    <n v="15606915"/>
    <n v="764"/>
    <x v="0"/>
    <s v="Male"/>
    <x v="9"/>
    <n v="7"/>
    <n v="98148.61"/>
    <n v="1"/>
    <n v="1"/>
    <n v="0"/>
    <n v="26843.759999999998"/>
    <x v="1"/>
    <n v="15"/>
    <n v="1430"/>
    <n v="9"/>
    <n v="119"/>
    <n v="0.6"/>
    <n v="21450"/>
    <x v="0"/>
    <x v="1"/>
    <s v="High Risk"/>
  </r>
  <r>
    <n v="15749693"/>
    <n v="658"/>
    <x v="0"/>
    <s v="Female"/>
    <x v="15"/>
    <n v="9"/>
    <n v="0"/>
    <n v="2"/>
    <n v="1"/>
    <n v="0"/>
    <n v="156774.75"/>
    <x v="1"/>
    <n v="30"/>
    <n v="563"/>
    <n v="4"/>
    <n v="89"/>
    <n v="0.13333333333333333"/>
    <n v="16890"/>
    <x v="0"/>
    <x v="3"/>
    <s v="High Risk"/>
  </r>
  <r>
    <n v="15791743"/>
    <n v="727"/>
    <x v="0"/>
    <s v="Male"/>
    <x v="15"/>
    <n v="1"/>
    <n v="59271.82"/>
    <n v="1"/>
    <n v="1"/>
    <n v="1"/>
    <n v="46019.43"/>
    <x v="1"/>
    <n v="10"/>
    <n v="1372"/>
    <n v="5"/>
    <n v="76"/>
    <n v="0.5"/>
    <n v="13720"/>
    <x v="0"/>
    <x v="0"/>
    <s v="High Risk"/>
  </r>
  <r>
    <n v="15796480"/>
    <n v="687"/>
    <x v="0"/>
    <s v="Female"/>
    <x v="8"/>
    <n v="2"/>
    <n v="0"/>
    <n v="2"/>
    <n v="0"/>
    <n v="1"/>
    <n v="145411.39000000001"/>
    <x v="1"/>
    <n v="14"/>
    <n v="2273"/>
    <n v="5"/>
    <n v="165"/>
    <n v="0.35714285714285715"/>
    <n v="31822"/>
    <x v="2"/>
    <x v="0"/>
    <s v="High Risk"/>
  </r>
  <r>
    <n v="15790442"/>
    <n v="631"/>
    <x v="1"/>
    <s v="Male"/>
    <x v="19"/>
    <n v="2"/>
    <n v="0"/>
    <n v="2"/>
    <n v="1"/>
    <n v="1"/>
    <n v="158268.84"/>
    <x v="1"/>
    <n v="10"/>
    <n v="3945"/>
    <n v="3"/>
    <n v="86"/>
    <n v="0.3"/>
    <n v="39450"/>
    <x v="2"/>
    <x v="0"/>
    <s v="High Risk"/>
  </r>
  <r>
    <n v="15609458"/>
    <n v="797"/>
    <x v="0"/>
    <s v="Male"/>
    <x v="33"/>
    <n v="10"/>
    <n v="69413.440000000002"/>
    <n v="1"/>
    <n v="1"/>
    <n v="1"/>
    <n v="74637.570000000007"/>
    <x v="1"/>
    <n v="7"/>
    <n v="2547"/>
    <n v="0"/>
    <n v="174"/>
    <n v="0"/>
    <n v="17829"/>
    <x v="0"/>
    <x v="3"/>
    <s v="High Risk"/>
  </r>
  <r>
    <n v="15593897"/>
    <n v="650"/>
    <x v="1"/>
    <s v="Male"/>
    <x v="11"/>
    <n v="7"/>
    <n v="160599.06"/>
    <n v="2"/>
    <n v="1"/>
    <n v="1"/>
    <n v="28391.52"/>
    <x v="1"/>
    <n v="8"/>
    <n v="616"/>
    <n v="6"/>
    <n v="123"/>
    <n v="0.75"/>
    <n v="4928"/>
    <x v="0"/>
    <x v="1"/>
    <s v="High Risk"/>
  </r>
  <r>
    <n v="15604576"/>
    <n v="850"/>
    <x v="1"/>
    <s v="Male"/>
    <x v="32"/>
    <n v="3"/>
    <n v="0"/>
    <n v="1"/>
    <n v="1"/>
    <n v="1"/>
    <n v="144385.54"/>
    <x v="1"/>
    <n v="17"/>
    <n v="3799"/>
    <n v="2"/>
    <n v="145"/>
    <n v="0.11764705882352941"/>
    <n v="64583"/>
    <x v="1"/>
    <x v="2"/>
    <s v="High Risk"/>
  </r>
  <r>
    <n v="15666270"/>
    <n v="676"/>
    <x v="0"/>
    <s v="Female"/>
    <x v="20"/>
    <n v="2"/>
    <n v="147803.48000000001"/>
    <n v="1"/>
    <n v="1"/>
    <n v="0"/>
    <n v="95181.06"/>
    <x v="0"/>
    <n v="21"/>
    <n v="4242"/>
    <n v="1"/>
    <n v="54"/>
    <n v="4.7619047619047616E-2"/>
    <n v="89082"/>
    <x v="0"/>
    <x v="0"/>
    <s v="Medium Risk"/>
  </r>
  <r>
    <n v="15572626"/>
    <n v="620"/>
    <x v="1"/>
    <s v="Male"/>
    <x v="4"/>
    <n v="8"/>
    <n v="0"/>
    <n v="2"/>
    <n v="1"/>
    <n v="1"/>
    <n v="15627.51"/>
    <x v="1"/>
    <n v="20"/>
    <n v="4702"/>
    <n v="6"/>
    <n v="63"/>
    <n v="0.3"/>
    <n v="94040"/>
    <x v="0"/>
    <x v="1"/>
    <s v="High Risk"/>
  </r>
  <r>
    <n v="15727197"/>
    <n v="576"/>
    <x v="0"/>
    <s v="Female"/>
    <x v="37"/>
    <n v="9"/>
    <n v="170228.59"/>
    <n v="2"/>
    <n v="0"/>
    <n v="0"/>
    <n v="148477.57"/>
    <x v="0"/>
    <n v="5"/>
    <n v="139"/>
    <n v="2"/>
    <n v="154"/>
    <n v="0.4"/>
    <n v="695"/>
    <x v="2"/>
    <x v="3"/>
    <s v="High Risk"/>
  </r>
  <r>
    <n v="15714006"/>
    <n v="482"/>
    <x v="0"/>
    <s v="Female"/>
    <x v="12"/>
    <n v="2"/>
    <n v="133111.73000000001"/>
    <n v="1"/>
    <n v="0"/>
    <n v="1"/>
    <n v="79957.95"/>
    <x v="1"/>
    <n v="13"/>
    <n v="3171"/>
    <n v="8"/>
    <n v="17"/>
    <n v="0.61538461538461542"/>
    <n v="41223"/>
    <x v="0"/>
    <x v="0"/>
    <s v="Low Risk"/>
  </r>
  <r>
    <n v="15642137"/>
    <n v="695"/>
    <x v="1"/>
    <s v="Female"/>
    <x v="2"/>
    <n v="5"/>
    <n v="0"/>
    <n v="2"/>
    <n v="0"/>
    <n v="0"/>
    <n v="102763.69"/>
    <x v="1"/>
    <n v="24"/>
    <n v="3803"/>
    <n v="10"/>
    <n v="126"/>
    <n v="0.41666666666666669"/>
    <n v="91272"/>
    <x v="0"/>
    <x v="2"/>
    <s v="High Risk"/>
  </r>
  <r>
    <n v="15665327"/>
    <n v="706"/>
    <x v="0"/>
    <s v="Male"/>
    <x v="56"/>
    <n v="2"/>
    <n v="176139.5"/>
    <n v="2"/>
    <n v="1"/>
    <n v="0"/>
    <n v="129654.22"/>
    <x v="1"/>
    <n v="24"/>
    <n v="2965"/>
    <n v="8"/>
    <n v="113"/>
    <n v="0.33333333333333331"/>
    <n v="71160"/>
    <x v="1"/>
    <x v="0"/>
    <s v="High Risk"/>
  </r>
  <r>
    <n v="15626806"/>
    <n v="668"/>
    <x v="0"/>
    <s v="Female"/>
    <x v="15"/>
    <n v="2"/>
    <n v="0"/>
    <n v="2"/>
    <n v="1"/>
    <n v="1"/>
    <n v="40652.33"/>
    <x v="1"/>
    <n v="7"/>
    <n v="4715"/>
    <n v="8"/>
    <n v="37"/>
    <n v="1"/>
    <n v="33005"/>
    <x v="1"/>
    <x v="0"/>
    <s v="Medium Risk"/>
  </r>
  <r>
    <n v="15662578"/>
    <n v="679"/>
    <x v="2"/>
    <s v="Male"/>
    <x v="12"/>
    <n v="1"/>
    <n v="110245.13"/>
    <n v="1"/>
    <n v="1"/>
    <n v="1"/>
    <n v="178291.09"/>
    <x v="1"/>
    <n v="27"/>
    <n v="3970"/>
    <n v="4"/>
    <n v="54"/>
    <n v="0.14814814814814814"/>
    <n v="107190"/>
    <x v="1"/>
    <x v="0"/>
    <s v="Medium Risk"/>
  </r>
  <r>
    <n v="15790829"/>
    <n v="703"/>
    <x v="0"/>
    <s v="Female"/>
    <x v="13"/>
    <n v="5"/>
    <n v="0"/>
    <n v="2"/>
    <n v="1"/>
    <n v="0"/>
    <n v="131906.44"/>
    <x v="1"/>
    <n v="5"/>
    <n v="2743"/>
    <n v="7"/>
    <n v="64"/>
    <n v="1"/>
    <n v="13715"/>
    <x v="0"/>
    <x v="2"/>
    <s v="High Risk"/>
  </r>
  <r>
    <n v="15654959"/>
    <n v="670"/>
    <x v="1"/>
    <s v="Male"/>
    <x v="44"/>
    <n v="6"/>
    <n v="158719.57"/>
    <n v="1"/>
    <n v="1"/>
    <n v="1"/>
    <n v="118607.4"/>
    <x v="1"/>
    <n v="24"/>
    <n v="352"/>
    <n v="8"/>
    <n v="48"/>
    <n v="0.33333333333333331"/>
    <n v="8448"/>
    <x v="1"/>
    <x v="1"/>
    <s v="Medium Risk"/>
  </r>
  <r>
    <n v="15760244"/>
    <n v="590"/>
    <x v="0"/>
    <s v="Female"/>
    <x v="61"/>
    <n v="5"/>
    <n v="160979.68"/>
    <n v="1"/>
    <n v="0"/>
    <n v="1"/>
    <n v="13848.58"/>
    <x v="1"/>
    <n v="11"/>
    <n v="2683"/>
    <n v="1"/>
    <n v="9"/>
    <n v="9.0909090909090912E-2"/>
    <n v="29513"/>
    <x v="0"/>
    <x v="2"/>
    <s v="Low Risk"/>
  </r>
  <r>
    <n v="15715394"/>
    <n v="613"/>
    <x v="1"/>
    <s v="Male"/>
    <x v="12"/>
    <n v="4"/>
    <n v="123557.65"/>
    <n v="2"/>
    <n v="0"/>
    <n v="1"/>
    <n v="170903.4"/>
    <x v="1"/>
    <n v="27"/>
    <n v="2902"/>
    <n v="7"/>
    <n v="15"/>
    <n v="0.25925925925925924"/>
    <n v="78354"/>
    <x v="0"/>
    <x v="2"/>
    <s v="Low Risk"/>
  </r>
  <r>
    <n v="15722246"/>
    <n v="742"/>
    <x v="0"/>
    <s v="Female"/>
    <x v="52"/>
    <n v="4"/>
    <n v="0"/>
    <n v="1"/>
    <n v="1"/>
    <n v="1"/>
    <n v="13161.66"/>
    <x v="0"/>
    <n v="3"/>
    <n v="4929"/>
    <n v="2"/>
    <n v="146"/>
    <n v="0.66666666666666663"/>
    <n v="14787"/>
    <x v="0"/>
    <x v="2"/>
    <s v="High Risk"/>
  </r>
  <r>
    <n v="15609704"/>
    <n v="608"/>
    <x v="0"/>
    <s v="Female"/>
    <x v="19"/>
    <n v="4"/>
    <n v="0"/>
    <n v="1"/>
    <n v="1"/>
    <n v="0"/>
    <n v="79304.38"/>
    <x v="0"/>
    <n v="8"/>
    <n v="2721"/>
    <n v="5"/>
    <n v="33"/>
    <n v="0.625"/>
    <n v="21768"/>
    <x v="1"/>
    <x v="2"/>
    <s v="Medium Risk"/>
  </r>
  <r>
    <n v="15757628"/>
    <n v="571"/>
    <x v="0"/>
    <s v="Male"/>
    <x v="20"/>
    <n v="10"/>
    <n v="112896.86"/>
    <n v="1"/>
    <n v="1"/>
    <n v="1"/>
    <n v="121402.53"/>
    <x v="1"/>
    <n v="21"/>
    <n v="640"/>
    <n v="10"/>
    <n v="64"/>
    <n v="0.47619047619047616"/>
    <n v="13440"/>
    <x v="2"/>
    <x v="3"/>
    <s v="High Risk"/>
  </r>
  <r>
    <n v="15633586"/>
    <n v="595"/>
    <x v="0"/>
    <s v="Female"/>
    <x v="2"/>
    <n v="7"/>
    <n v="120962.13"/>
    <n v="1"/>
    <n v="0"/>
    <n v="0"/>
    <n v="23305.01"/>
    <x v="1"/>
    <n v="15"/>
    <n v="367"/>
    <n v="6"/>
    <n v="94"/>
    <n v="0.4"/>
    <n v="5505"/>
    <x v="0"/>
    <x v="1"/>
    <s v="High Risk"/>
  </r>
  <r>
    <n v="15565796"/>
    <n v="745"/>
    <x v="2"/>
    <s v="Male"/>
    <x v="36"/>
    <n v="10"/>
    <n v="96048.55"/>
    <n v="1"/>
    <n v="1"/>
    <n v="0"/>
    <n v="74510.649999999994"/>
    <x v="1"/>
    <n v="23"/>
    <n v="2092"/>
    <n v="4"/>
    <n v="118"/>
    <n v="0.17391304347826086"/>
    <n v="48116"/>
    <x v="2"/>
    <x v="3"/>
    <s v="High Risk"/>
  </r>
  <r>
    <n v="15717935"/>
    <n v="589"/>
    <x v="0"/>
    <s v="Female"/>
    <x v="29"/>
    <n v="3"/>
    <n v="0"/>
    <n v="2"/>
    <n v="0"/>
    <n v="1"/>
    <n v="55601.440000000002"/>
    <x v="1"/>
    <n v="7"/>
    <n v="3577"/>
    <n v="9"/>
    <n v="166"/>
    <n v="1"/>
    <n v="25039"/>
    <x v="1"/>
    <x v="2"/>
    <s v="High Risk"/>
  </r>
  <r>
    <n v="15577700"/>
    <n v="749"/>
    <x v="0"/>
    <s v="Male"/>
    <x v="24"/>
    <n v="10"/>
    <n v="185063.7"/>
    <n v="2"/>
    <n v="1"/>
    <n v="1"/>
    <n v="134526.87"/>
    <x v="1"/>
    <n v="18"/>
    <n v="4006"/>
    <n v="5"/>
    <n v="112"/>
    <n v="0.27777777777777779"/>
    <n v="72108"/>
    <x v="1"/>
    <x v="3"/>
    <s v="High Risk"/>
  </r>
  <r>
    <n v="15747345"/>
    <n v="678"/>
    <x v="0"/>
    <s v="Female"/>
    <x v="32"/>
    <n v="6"/>
    <n v="118064.93"/>
    <n v="2"/>
    <n v="1"/>
    <n v="1"/>
    <n v="195424.01"/>
    <x v="1"/>
    <n v="19"/>
    <n v="2927"/>
    <n v="8"/>
    <n v="151"/>
    <n v="0.42105263157894735"/>
    <n v="55613"/>
    <x v="0"/>
    <x v="1"/>
    <s v="High Risk"/>
  </r>
  <r>
    <n v="15678317"/>
    <n v="603"/>
    <x v="0"/>
    <s v="Male"/>
    <x v="17"/>
    <n v="2"/>
    <n v="0"/>
    <n v="2"/>
    <n v="1"/>
    <n v="1"/>
    <n v="59563.49"/>
    <x v="1"/>
    <n v="25"/>
    <n v="4738"/>
    <n v="3"/>
    <n v="164"/>
    <n v="0.12"/>
    <n v="118450"/>
    <x v="0"/>
    <x v="0"/>
    <s v="High Risk"/>
  </r>
  <r>
    <n v="15698335"/>
    <n v="504"/>
    <x v="0"/>
    <s v="Female"/>
    <x v="39"/>
    <n v="8"/>
    <n v="0"/>
    <n v="1"/>
    <n v="1"/>
    <n v="1"/>
    <n v="34595.58"/>
    <x v="1"/>
    <n v="16"/>
    <n v="2041"/>
    <n v="1"/>
    <n v="8"/>
    <n v="6.25E-2"/>
    <n v="32656"/>
    <x v="0"/>
    <x v="1"/>
    <s v="Low Risk"/>
  </r>
  <r>
    <n v="15768451"/>
    <n v="739"/>
    <x v="2"/>
    <s v="Male"/>
    <x v="20"/>
    <n v="5"/>
    <n v="149131.03"/>
    <n v="3"/>
    <n v="1"/>
    <n v="1"/>
    <n v="60036.99"/>
    <x v="0"/>
    <n v="12"/>
    <n v="3733"/>
    <n v="8"/>
    <n v="100"/>
    <n v="0.66666666666666663"/>
    <n v="44796"/>
    <x v="0"/>
    <x v="2"/>
    <s v="High Risk"/>
  </r>
  <r>
    <n v="15753213"/>
    <n v="604"/>
    <x v="0"/>
    <s v="Female"/>
    <x v="10"/>
    <n v="7"/>
    <n v="0"/>
    <n v="2"/>
    <n v="1"/>
    <n v="0"/>
    <n v="193021.49"/>
    <x v="1"/>
    <n v="15"/>
    <n v="504"/>
    <n v="9"/>
    <n v="122"/>
    <n v="0.6"/>
    <n v="7560"/>
    <x v="0"/>
    <x v="1"/>
    <s v="High Risk"/>
  </r>
  <r>
    <n v="15769645"/>
    <n v="612"/>
    <x v="0"/>
    <s v="Female"/>
    <x v="12"/>
    <n v="3"/>
    <n v="0"/>
    <n v="1"/>
    <n v="1"/>
    <n v="1"/>
    <n v="48108.72"/>
    <x v="1"/>
    <n v="3"/>
    <n v="4527"/>
    <n v="2"/>
    <n v="42"/>
    <n v="0.66666666666666663"/>
    <n v="13581"/>
    <x v="0"/>
    <x v="2"/>
    <s v="Medium Risk"/>
  </r>
  <r>
    <n v="15657565"/>
    <n v="629"/>
    <x v="1"/>
    <s v="Female"/>
    <x v="4"/>
    <n v="6"/>
    <n v="125512.98"/>
    <n v="2"/>
    <n v="0"/>
    <n v="0"/>
    <n v="79082.759999999995"/>
    <x v="1"/>
    <n v="14"/>
    <n v="3448"/>
    <n v="10"/>
    <n v="124"/>
    <n v="0.7142857142857143"/>
    <n v="48272"/>
    <x v="1"/>
    <x v="1"/>
    <s v="High Risk"/>
  </r>
  <r>
    <n v="15620323"/>
    <n v="652"/>
    <x v="1"/>
    <s v="Female"/>
    <x v="0"/>
    <n v="3"/>
    <n v="83492.070000000007"/>
    <n v="2"/>
    <n v="1"/>
    <n v="0"/>
    <n v="37914.120000000003"/>
    <x v="1"/>
    <n v="2"/>
    <n v="3425"/>
    <n v="4"/>
    <n v="38"/>
    <n v="1"/>
    <n v="6850"/>
    <x v="0"/>
    <x v="2"/>
    <s v="Medium Risk"/>
  </r>
  <r>
    <n v="15679983"/>
    <n v="565"/>
    <x v="0"/>
    <s v="Male"/>
    <x v="10"/>
    <n v="7"/>
    <n v="0"/>
    <n v="1"/>
    <n v="0"/>
    <n v="0"/>
    <n v="74593.84"/>
    <x v="1"/>
    <n v="7"/>
    <n v="147"/>
    <n v="8"/>
    <n v="115"/>
    <n v="1"/>
    <n v="1029"/>
    <x v="0"/>
    <x v="1"/>
    <s v="High Risk"/>
  </r>
  <r>
    <n v="15812616"/>
    <n v="707"/>
    <x v="0"/>
    <s v="Female"/>
    <x v="23"/>
    <n v="10"/>
    <n v="0"/>
    <n v="1"/>
    <n v="1"/>
    <n v="0"/>
    <n v="82967.97"/>
    <x v="0"/>
    <n v="18"/>
    <n v="270"/>
    <n v="10"/>
    <n v="120"/>
    <n v="0.55555555555555558"/>
    <n v="4860"/>
    <x v="0"/>
    <x v="3"/>
    <s v="High Risk"/>
  </r>
  <r>
    <n v="15601796"/>
    <n v="645"/>
    <x v="0"/>
    <s v="Male"/>
    <x v="33"/>
    <n v="1"/>
    <n v="125739.26"/>
    <n v="1"/>
    <n v="1"/>
    <n v="1"/>
    <n v="193441.23"/>
    <x v="1"/>
    <n v="21"/>
    <n v="1055"/>
    <n v="1"/>
    <n v="58"/>
    <n v="4.7619047619047616E-2"/>
    <n v="22155"/>
    <x v="2"/>
    <x v="0"/>
    <s v="Medium Risk"/>
  </r>
  <r>
    <n v="15729489"/>
    <n v="762"/>
    <x v="2"/>
    <s v="Female"/>
    <x v="10"/>
    <n v="8"/>
    <n v="98592.88"/>
    <n v="1"/>
    <n v="0"/>
    <n v="1"/>
    <n v="191790.29"/>
    <x v="0"/>
    <n v="5"/>
    <n v="4213"/>
    <n v="1"/>
    <n v="134"/>
    <n v="0.2"/>
    <n v="21065"/>
    <x v="0"/>
    <x v="1"/>
    <s v="High Risk"/>
  </r>
  <r>
    <n v="15613216"/>
    <n v="639"/>
    <x v="1"/>
    <s v="Female"/>
    <x v="2"/>
    <n v="1"/>
    <n v="141789.15"/>
    <n v="1"/>
    <n v="1"/>
    <n v="0"/>
    <n v="92455.96"/>
    <x v="1"/>
    <n v="16"/>
    <n v="4080"/>
    <n v="10"/>
    <n v="5"/>
    <n v="0.625"/>
    <n v="65280"/>
    <x v="1"/>
    <x v="0"/>
    <s v="Low Risk"/>
  </r>
  <r>
    <n v="15657937"/>
    <n v="709"/>
    <x v="2"/>
    <s v="Male"/>
    <x v="32"/>
    <n v="0"/>
    <n v="112949.71"/>
    <n v="1"/>
    <n v="0"/>
    <n v="0"/>
    <n v="155231.54999999999"/>
    <x v="1"/>
    <n v="22"/>
    <n v="4242"/>
    <n v="0"/>
    <n v="159"/>
    <n v="0"/>
    <n v="93324"/>
    <x v="2"/>
    <x v="0"/>
    <s v="High Risk"/>
  </r>
  <r>
    <n v="15815428"/>
    <n v="823"/>
    <x v="0"/>
    <s v="Male"/>
    <x v="10"/>
    <n v="3"/>
    <n v="105057.33"/>
    <n v="1"/>
    <n v="1"/>
    <n v="0"/>
    <n v="9217.92"/>
    <x v="1"/>
    <n v="14"/>
    <n v="203"/>
    <n v="7"/>
    <n v="140"/>
    <n v="0.5"/>
    <n v="2842"/>
    <x v="0"/>
    <x v="2"/>
    <s v="High Risk"/>
  </r>
  <r>
    <n v="15640409"/>
    <n v="817"/>
    <x v="2"/>
    <s v="Female"/>
    <x v="17"/>
    <n v="0"/>
    <n v="89087.89"/>
    <n v="1"/>
    <n v="0"/>
    <n v="1"/>
    <n v="87941.85"/>
    <x v="0"/>
    <n v="13"/>
    <n v="2123"/>
    <n v="5"/>
    <n v="159"/>
    <n v="0.38461538461538464"/>
    <n v="27599"/>
    <x v="0"/>
    <x v="0"/>
    <s v="High Risk"/>
  </r>
  <r>
    <n v="15699492"/>
    <n v="665"/>
    <x v="2"/>
    <s v="Female"/>
    <x v="7"/>
    <n v="2"/>
    <n v="147435.96"/>
    <n v="1"/>
    <n v="0"/>
    <n v="0"/>
    <n v="187508.06"/>
    <x v="1"/>
    <n v="2"/>
    <n v="2979"/>
    <n v="7"/>
    <n v="152"/>
    <n v="1"/>
    <n v="5958"/>
    <x v="1"/>
    <x v="0"/>
    <s v="High Risk"/>
  </r>
  <r>
    <n v="15623536"/>
    <n v="646"/>
    <x v="2"/>
    <s v="Male"/>
    <x v="2"/>
    <n v="0"/>
    <n v="154439.85999999999"/>
    <n v="1"/>
    <n v="1"/>
    <n v="0"/>
    <n v="171519.06"/>
    <x v="1"/>
    <n v="6"/>
    <n v="3159"/>
    <n v="3"/>
    <n v="154"/>
    <n v="0.5"/>
    <n v="18954"/>
    <x v="0"/>
    <x v="0"/>
    <s v="High Risk"/>
  </r>
  <r>
    <n v="15707551"/>
    <n v="568"/>
    <x v="0"/>
    <s v="Male"/>
    <x v="33"/>
    <n v="8"/>
    <n v="73054.37"/>
    <n v="2"/>
    <n v="1"/>
    <n v="1"/>
    <n v="27012"/>
    <x v="1"/>
    <n v="29"/>
    <n v="1777"/>
    <n v="1"/>
    <n v="56"/>
    <n v="3.4482758620689655E-2"/>
    <n v="51533"/>
    <x v="0"/>
    <x v="1"/>
    <s v="Medium Risk"/>
  </r>
  <r>
    <n v="15577999"/>
    <n v="850"/>
    <x v="0"/>
    <s v="Female"/>
    <x v="46"/>
    <n v="1"/>
    <n v="124678.35"/>
    <n v="1"/>
    <n v="1"/>
    <n v="0"/>
    <n v="70916"/>
    <x v="0"/>
    <n v="5"/>
    <n v="4272"/>
    <n v="5"/>
    <n v="121"/>
    <n v="1"/>
    <n v="21360"/>
    <x v="2"/>
    <x v="0"/>
    <s v="High Risk"/>
  </r>
  <r>
    <n v="15788775"/>
    <n v="473"/>
    <x v="2"/>
    <s v="Male"/>
    <x v="20"/>
    <n v="8"/>
    <n v="152576.25"/>
    <n v="2"/>
    <n v="1"/>
    <n v="0"/>
    <n v="73073.679999999993"/>
    <x v="1"/>
    <n v="16"/>
    <n v="2696"/>
    <n v="6"/>
    <n v="176"/>
    <n v="0.375"/>
    <n v="43136"/>
    <x v="0"/>
    <x v="1"/>
    <s v="High Risk"/>
  </r>
  <r>
    <n v="15758362"/>
    <n v="731"/>
    <x v="0"/>
    <s v="Female"/>
    <x v="1"/>
    <n v="9"/>
    <n v="152243.57"/>
    <n v="1"/>
    <n v="1"/>
    <n v="1"/>
    <n v="88783.59"/>
    <x v="1"/>
    <n v="28"/>
    <n v="2921"/>
    <n v="9"/>
    <n v="79"/>
    <n v="0.32142857142857145"/>
    <n v="81788"/>
    <x v="1"/>
    <x v="3"/>
    <s v="High Risk"/>
  </r>
  <r>
    <n v="15807961"/>
    <n v="619"/>
    <x v="0"/>
    <s v="Male"/>
    <x v="11"/>
    <n v="4"/>
    <n v="0"/>
    <n v="1"/>
    <n v="1"/>
    <n v="0"/>
    <n v="145524.35999999999"/>
    <x v="1"/>
    <n v="13"/>
    <n v="3045"/>
    <n v="2"/>
    <n v="5"/>
    <n v="0.15384615384615385"/>
    <n v="39585"/>
    <x v="0"/>
    <x v="2"/>
    <s v="Low Risk"/>
  </r>
  <r>
    <n v="15710978"/>
    <n v="715"/>
    <x v="2"/>
    <s v="Male"/>
    <x v="0"/>
    <n v="2"/>
    <n v="88120.97"/>
    <n v="2"/>
    <n v="1"/>
    <n v="1"/>
    <n v="21333.22"/>
    <x v="1"/>
    <n v="5"/>
    <n v="1388"/>
    <n v="1"/>
    <n v="135"/>
    <n v="0.2"/>
    <n v="6940"/>
    <x v="2"/>
    <x v="0"/>
    <s v="High Risk"/>
  </r>
  <r>
    <n v="15703541"/>
    <n v="772"/>
    <x v="2"/>
    <s v="Female"/>
    <x v="21"/>
    <n v="9"/>
    <n v="143930.92000000001"/>
    <n v="1"/>
    <n v="0"/>
    <n v="1"/>
    <n v="46675.51"/>
    <x v="0"/>
    <n v="28"/>
    <n v="4781"/>
    <n v="2"/>
    <n v="139"/>
    <n v="7.1428571428571425E-2"/>
    <n v="133868"/>
    <x v="2"/>
    <x v="3"/>
    <s v="High Risk"/>
  </r>
  <r>
    <n v="15626474"/>
    <n v="686"/>
    <x v="0"/>
    <s v="Female"/>
    <x v="8"/>
    <n v="1"/>
    <n v="0"/>
    <n v="2"/>
    <n v="1"/>
    <n v="0"/>
    <n v="4802.25"/>
    <x v="1"/>
    <n v="15"/>
    <n v="4164"/>
    <n v="9"/>
    <n v="51"/>
    <n v="0.6"/>
    <n v="62460"/>
    <x v="1"/>
    <x v="0"/>
    <s v="Medium Risk"/>
  </r>
  <r>
    <n v="15608344"/>
    <n v="749"/>
    <x v="2"/>
    <s v="Female"/>
    <x v="6"/>
    <n v="7"/>
    <n v="137059.04999999999"/>
    <n v="3"/>
    <n v="1"/>
    <n v="0"/>
    <n v="102975.72"/>
    <x v="0"/>
    <n v="13"/>
    <n v="811"/>
    <n v="10"/>
    <n v="68"/>
    <n v="0.76923076923076927"/>
    <n v="10543"/>
    <x v="2"/>
    <x v="1"/>
    <s v="High Risk"/>
  </r>
  <r>
    <n v="15768367"/>
    <n v="781"/>
    <x v="0"/>
    <s v="Female"/>
    <x v="7"/>
    <n v="7"/>
    <n v="186558.55"/>
    <n v="1"/>
    <n v="1"/>
    <n v="1"/>
    <n v="175071.29"/>
    <x v="0"/>
    <n v="1"/>
    <n v="1765"/>
    <n v="2"/>
    <n v="3"/>
    <n v="1"/>
    <n v="1765"/>
    <x v="0"/>
    <x v="1"/>
    <s v="Low Risk"/>
  </r>
  <r>
    <n v="15806210"/>
    <n v="675"/>
    <x v="1"/>
    <s v="Male"/>
    <x v="26"/>
    <n v="5"/>
    <n v="115654.47"/>
    <n v="2"/>
    <n v="1"/>
    <n v="1"/>
    <n v="131970.85999999999"/>
    <x v="1"/>
    <n v="25"/>
    <n v="773"/>
    <n v="4"/>
    <n v="10"/>
    <n v="0.16"/>
    <n v="19325"/>
    <x v="1"/>
    <x v="2"/>
    <s v="Low Risk"/>
  </r>
  <r>
    <n v="15697702"/>
    <n v="730"/>
    <x v="1"/>
    <s v="Male"/>
    <x v="6"/>
    <n v="2"/>
    <n v="0"/>
    <n v="2"/>
    <n v="1"/>
    <n v="0"/>
    <n v="14174.09"/>
    <x v="1"/>
    <n v="18"/>
    <n v="3186"/>
    <n v="2"/>
    <n v="140"/>
    <n v="0.1111111111111111"/>
    <n v="57348"/>
    <x v="1"/>
    <x v="0"/>
    <s v="High Risk"/>
  </r>
  <r>
    <n v="15689152"/>
    <n v="683"/>
    <x v="1"/>
    <s v="Male"/>
    <x v="16"/>
    <n v="3"/>
    <n v="126152.84"/>
    <n v="1"/>
    <n v="0"/>
    <n v="0"/>
    <n v="15378.75"/>
    <x v="1"/>
    <n v="8"/>
    <n v="2635"/>
    <n v="4"/>
    <n v="159"/>
    <n v="0.5"/>
    <n v="21080"/>
    <x v="1"/>
    <x v="2"/>
    <s v="High Risk"/>
  </r>
  <r>
    <n v="15568573"/>
    <n v="554"/>
    <x v="2"/>
    <s v="Female"/>
    <x v="21"/>
    <n v="7"/>
    <n v="105701.91"/>
    <n v="1"/>
    <n v="0"/>
    <n v="1"/>
    <n v="179797.79"/>
    <x v="0"/>
    <n v="4"/>
    <n v="884"/>
    <n v="6"/>
    <n v="3"/>
    <n v="1"/>
    <n v="3536"/>
    <x v="0"/>
    <x v="1"/>
    <s v="Low Risk"/>
  </r>
  <r>
    <n v="15689598"/>
    <n v="722"/>
    <x v="0"/>
    <s v="Male"/>
    <x v="17"/>
    <n v="6"/>
    <n v="0"/>
    <n v="1"/>
    <n v="1"/>
    <n v="1"/>
    <n v="93917.68"/>
    <x v="0"/>
    <n v="12"/>
    <n v="4009"/>
    <n v="8"/>
    <n v="103"/>
    <n v="0.66666666666666663"/>
    <n v="48108"/>
    <x v="0"/>
    <x v="1"/>
    <s v="High Risk"/>
  </r>
  <r>
    <n v="15713374"/>
    <n v="689"/>
    <x v="2"/>
    <s v="Male"/>
    <x v="44"/>
    <n v="9"/>
    <n v="157094.78"/>
    <n v="1"/>
    <n v="1"/>
    <n v="1"/>
    <n v="99490.01"/>
    <x v="1"/>
    <n v="19"/>
    <n v="1261"/>
    <n v="4"/>
    <n v="152"/>
    <n v="0.21052631578947367"/>
    <n v="23959"/>
    <x v="0"/>
    <x v="3"/>
    <s v="High Risk"/>
  </r>
  <r>
    <n v="15679733"/>
    <n v="796"/>
    <x v="2"/>
    <s v="Male"/>
    <x v="20"/>
    <n v="2"/>
    <n v="113228.38"/>
    <n v="2"/>
    <n v="1"/>
    <n v="1"/>
    <n v="46415.09"/>
    <x v="1"/>
    <n v="27"/>
    <n v="3099"/>
    <n v="5"/>
    <n v="180"/>
    <n v="0.18518518518518517"/>
    <n v="83673"/>
    <x v="2"/>
    <x v="0"/>
    <s v="High Risk"/>
  </r>
  <r>
    <n v="15759274"/>
    <n v="447"/>
    <x v="0"/>
    <s v="Female"/>
    <x v="15"/>
    <n v="10"/>
    <n v="0"/>
    <n v="1"/>
    <n v="1"/>
    <n v="1"/>
    <n v="151815.76"/>
    <x v="1"/>
    <n v="9"/>
    <n v="4704"/>
    <n v="4"/>
    <n v="18"/>
    <n v="0.44444444444444442"/>
    <n v="42336"/>
    <x v="0"/>
    <x v="3"/>
    <s v="Low Risk"/>
  </r>
  <r>
    <n v="15607748"/>
    <n v="498"/>
    <x v="2"/>
    <s v="Male"/>
    <x v="24"/>
    <n v="8"/>
    <n v="108432.88"/>
    <n v="2"/>
    <n v="1"/>
    <n v="1"/>
    <n v="14865.05"/>
    <x v="1"/>
    <n v="2"/>
    <n v="1699"/>
    <n v="1"/>
    <n v="107"/>
    <n v="0.5"/>
    <n v="3398"/>
    <x v="0"/>
    <x v="1"/>
    <s v="High Risk"/>
  </r>
  <r>
    <n v="15607577"/>
    <n v="663"/>
    <x v="1"/>
    <s v="Male"/>
    <x v="7"/>
    <n v="8"/>
    <n v="0"/>
    <n v="1"/>
    <n v="1"/>
    <n v="1"/>
    <n v="188007.99"/>
    <x v="1"/>
    <n v="18"/>
    <n v="4502"/>
    <n v="5"/>
    <n v="157"/>
    <n v="0.27777777777777779"/>
    <n v="81036"/>
    <x v="1"/>
    <x v="1"/>
    <s v="High Risk"/>
  </r>
  <r>
    <n v="15813697"/>
    <n v="498"/>
    <x v="2"/>
    <s v="Female"/>
    <x v="4"/>
    <n v="2"/>
    <n v="120702.67"/>
    <n v="2"/>
    <n v="1"/>
    <n v="1"/>
    <n v="98175.74"/>
    <x v="1"/>
    <n v="8"/>
    <n v="3701"/>
    <n v="6"/>
    <n v="74"/>
    <n v="0.75"/>
    <n v="29608"/>
    <x v="2"/>
    <x v="0"/>
    <s v="High Risk"/>
  </r>
  <r>
    <n v="15801125"/>
    <n v="627"/>
    <x v="0"/>
    <s v="Female"/>
    <x v="15"/>
    <n v="1"/>
    <n v="0"/>
    <n v="1"/>
    <n v="1"/>
    <n v="0"/>
    <n v="106851.7"/>
    <x v="1"/>
    <n v="9"/>
    <n v="3182"/>
    <n v="10"/>
    <n v="36"/>
    <n v="1"/>
    <n v="28638"/>
    <x v="0"/>
    <x v="0"/>
    <s v="Medium Risk"/>
  </r>
  <r>
    <n v="15777855"/>
    <n v="649"/>
    <x v="0"/>
    <s v="Male"/>
    <x v="13"/>
    <n v="7"/>
    <n v="0"/>
    <n v="2"/>
    <n v="0"/>
    <n v="1"/>
    <n v="75204.210000000006"/>
    <x v="1"/>
    <n v="2"/>
    <n v="4863"/>
    <n v="1"/>
    <n v="106"/>
    <n v="0.5"/>
    <n v="9726"/>
    <x v="0"/>
    <x v="1"/>
    <s v="High Risk"/>
  </r>
  <r>
    <n v="15635396"/>
    <n v="738"/>
    <x v="2"/>
    <s v="Female"/>
    <x v="6"/>
    <n v="9"/>
    <n v="139106.19"/>
    <n v="1"/>
    <n v="1"/>
    <n v="0"/>
    <n v="141872.04999999999"/>
    <x v="0"/>
    <n v="3"/>
    <n v="3417"/>
    <n v="4"/>
    <n v="37"/>
    <n v="1"/>
    <n v="10251"/>
    <x v="0"/>
    <x v="3"/>
    <s v="Medium Risk"/>
  </r>
  <r>
    <n v="15698031"/>
    <n v="587"/>
    <x v="2"/>
    <s v="Female"/>
    <x v="2"/>
    <n v="6"/>
    <n v="101851.8"/>
    <n v="2"/>
    <n v="1"/>
    <n v="0"/>
    <n v="7103.71"/>
    <x v="1"/>
    <n v="6"/>
    <n v="4233"/>
    <n v="2"/>
    <n v="41"/>
    <n v="0.33333333333333331"/>
    <n v="25398"/>
    <x v="0"/>
    <x v="1"/>
    <s v="Medium Risk"/>
  </r>
  <r>
    <n v="15678944"/>
    <n v="655"/>
    <x v="2"/>
    <s v="Female"/>
    <x v="15"/>
    <n v="6"/>
    <n v="130935.56"/>
    <n v="1"/>
    <n v="1"/>
    <n v="0"/>
    <n v="9241.83"/>
    <x v="0"/>
    <n v="23"/>
    <n v="2228"/>
    <n v="5"/>
    <n v="176"/>
    <n v="0.21739130434782608"/>
    <n v="51244"/>
    <x v="0"/>
    <x v="1"/>
    <s v="High Risk"/>
  </r>
  <r>
    <n v="15718507"/>
    <n v="647"/>
    <x v="2"/>
    <s v="Male"/>
    <x v="24"/>
    <n v="3"/>
    <n v="116509.99"/>
    <n v="1"/>
    <n v="1"/>
    <n v="1"/>
    <n v="149517.71"/>
    <x v="0"/>
    <n v="1"/>
    <n v="1076"/>
    <n v="2"/>
    <n v="133"/>
    <n v="1"/>
    <n v="1076"/>
    <x v="0"/>
    <x v="2"/>
    <s v="High Risk"/>
  </r>
  <r>
    <n v="15808334"/>
    <n v="776"/>
    <x v="2"/>
    <s v="Female"/>
    <x v="24"/>
    <n v="1"/>
    <n v="93124.04"/>
    <n v="2"/>
    <n v="1"/>
    <n v="1"/>
    <n v="196079.32"/>
    <x v="1"/>
    <n v="13"/>
    <n v="492"/>
    <n v="6"/>
    <n v="17"/>
    <n v="0.46153846153846156"/>
    <n v="6396"/>
    <x v="0"/>
    <x v="0"/>
    <s v="Low Risk"/>
  </r>
  <r>
    <n v="15804709"/>
    <n v="688"/>
    <x v="2"/>
    <s v="Male"/>
    <x v="12"/>
    <n v="5"/>
    <n v="111578.18"/>
    <n v="1"/>
    <n v="0"/>
    <n v="0"/>
    <n v="166165.93"/>
    <x v="0"/>
    <n v="24"/>
    <n v="3537"/>
    <n v="6"/>
    <n v="88"/>
    <n v="0.25"/>
    <n v="84888"/>
    <x v="0"/>
    <x v="2"/>
    <s v="High Risk"/>
  </r>
  <r>
    <n v="15645835"/>
    <n v="605"/>
    <x v="0"/>
    <s v="Male"/>
    <x v="15"/>
    <n v="9"/>
    <n v="0"/>
    <n v="2"/>
    <n v="1"/>
    <n v="1"/>
    <n v="55724.24"/>
    <x v="1"/>
    <n v="22"/>
    <n v="1404"/>
    <n v="8"/>
    <n v="52"/>
    <n v="0.36363636363636365"/>
    <n v="30888"/>
    <x v="0"/>
    <x v="3"/>
    <s v="Medium Risk"/>
  </r>
  <r>
    <n v="15738166"/>
    <n v="596"/>
    <x v="0"/>
    <s v="Female"/>
    <x v="2"/>
    <n v="10"/>
    <n v="86546.29"/>
    <n v="1"/>
    <n v="0"/>
    <n v="1"/>
    <n v="131768.98000000001"/>
    <x v="1"/>
    <n v="5"/>
    <n v="1451"/>
    <n v="8"/>
    <n v="153"/>
    <n v="1"/>
    <n v="7255"/>
    <x v="2"/>
    <x v="3"/>
    <s v="High Risk"/>
  </r>
  <r>
    <n v="15675360"/>
    <n v="427"/>
    <x v="0"/>
    <s v="Male"/>
    <x v="19"/>
    <n v="8"/>
    <n v="0"/>
    <n v="1"/>
    <n v="1"/>
    <n v="1"/>
    <n v="13858.95"/>
    <x v="1"/>
    <n v="30"/>
    <n v="2654"/>
    <n v="2"/>
    <n v="100"/>
    <n v="6.6666666666666666E-2"/>
    <n v="79620"/>
    <x v="0"/>
    <x v="1"/>
    <s v="High Risk"/>
  </r>
  <r>
    <n v="15793042"/>
    <n v="629"/>
    <x v="0"/>
    <s v="Male"/>
    <x v="2"/>
    <n v="2"/>
    <n v="129669.32"/>
    <n v="2"/>
    <n v="1"/>
    <n v="0"/>
    <n v="82774.070000000007"/>
    <x v="1"/>
    <n v="18"/>
    <n v="4300"/>
    <n v="6"/>
    <n v="114"/>
    <n v="0.33333333333333331"/>
    <n v="77400"/>
    <x v="2"/>
    <x v="0"/>
    <s v="High Risk"/>
  </r>
  <r>
    <n v="15630106"/>
    <n v="496"/>
    <x v="1"/>
    <s v="Male"/>
    <x v="6"/>
    <n v="2"/>
    <n v="0"/>
    <n v="2"/>
    <n v="1"/>
    <n v="0"/>
    <n v="55389.59"/>
    <x v="1"/>
    <n v="7"/>
    <n v="2582"/>
    <n v="7"/>
    <n v="168"/>
    <n v="1"/>
    <n v="18074"/>
    <x v="0"/>
    <x v="0"/>
    <s v="High Risk"/>
  </r>
  <r>
    <n v="15810385"/>
    <n v="717"/>
    <x v="1"/>
    <s v="Female"/>
    <x v="18"/>
    <n v="2"/>
    <n v="164557.95000000001"/>
    <n v="1"/>
    <n v="0"/>
    <n v="1"/>
    <n v="82336.73"/>
    <x v="1"/>
    <n v="5"/>
    <n v="2155"/>
    <n v="2"/>
    <n v="17"/>
    <n v="0.4"/>
    <n v="10775"/>
    <x v="2"/>
    <x v="0"/>
    <s v="Low Risk"/>
  </r>
  <r>
    <n v="15578211"/>
    <n v="777"/>
    <x v="0"/>
    <s v="Male"/>
    <x v="51"/>
    <n v="6"/>
    <n v="0"/>
    <n v="2"/>
    <n v="1"/>
    <n v="1"/>
    <n v="163225.48000000001"/>
    <x v="1"/>
    <n v="6"/>
    <n v="2466"/>
    <n v="3"/>
    <n v="47"/>
    <n v="0.5"/>
    <n v="14796"/>
    <x v="0"/>
    <x v="1"/>
    <s v="Medium Risk"/>
  </r>
  <r>
    <n v="15572792"/>
    <n v="535"/>
    <x v="1"/>
    <s v="Male"/>
    <x v="12"/>
    <n v="8"/>
    <n v="118989.92"/>
    <n v="1"/>
    <n v="1"/>
    <n v="1"/>
    <n v="135536.72"/>
    <x v="1"/>
    <n v="28"/>
    <n v="3657"/>
    <n v="9"/>
    <n v="32"/>
    <n v="0.32142857142857145"/>
    <n v="102396"/>
    <x v="1"/>
    <x v="1"/>
    <s v="Medium Risk"/>
  </r>
  <r>
    <n v="15620030"/>
    <n v="744"/>
    <x v="0"/>
    <s v="Male"/>
    <x v="6"/>
    <n v="1"/>
    <n v="0"/>
    <n v="1"/>
    <n v="0"/>
    <n v="0"/>
    <n v="82422.97"/>
    <x v="1"/>
    <n v="3"/>
    <n v="2937"/>
    <n v="3"/>
    <n v="27"/>
    <n v="1"/>
    <n v="8811"/>
    <x v="0"/>
    <x v="0"/>
    <s v="Low Risk"/>
  </r>
  <r>
    <n v="15783541"/>
    <n v="755"/>
    <x v="0"/>
    <s v="Male"/>
    <x v="8"/>
    <n v="5"/>
    <n v="0"/>
    <n v="2"/>
    <n v="0"/>
    <n v="1"/>
    <n v="194660.78"/>
    <x v="1"/>
    <n v="30"/>
    <n v="2230"/>
    <n v="7"/>
    <n v="12"/>
    <n v="0.23333333333333334"/>
    <n v="66900"/>
    <x v="0"/>
    <x v="2"/>
    <s v="Low Risk"/>
  </r>
  <r>
    <n v="15679284"/>
    <n v="593"/>
    <x v="1"/>
    <s v="Female"/>
    <x v="13"/>
    <n v="6"/>
    <n v="79259.75"/>
    <n v="1"/>
    <n v="1"/>
    <n v="0"/>
    <n v="55347.28"/>
    <x v="1"/>
    <n v="28"/>
    <n v="645"/>
    <n v="4"/>
    <n v="165"/>
    <n v="0.14285714285714285"/>
    <n v="18060"/>
    <x v="0"/>
    <x v="1"/>
    <s v="High Risk"/>
  </r>
  <r>
    <n v="15582910"/>
    <n v="514"/>
    <x v="0"/>
    <s v="Male"/>
    <x v="16"/>
    <n v="4"/>
    <n v="112230.38"/>
    <n v="1"/>
    <n v="1"/>
    <n v="0"/>
    <n v="16717.11"/>
    <x v="0"/>
    <n v="23"/>
    <n v="3430"/>
    <n v="8"/>
    <n v="161"/>
    <n v="0.34782608695652173"/>
    <n v="78890"/>
    <x v="1"/>
    <x v="2"/>
    <s v="High Risk"/>
  </r>
  <r>
    <n v="15688337"/>
    <n v="721"/>
    <x v="0"/>
    <s v="Male"/>
    <x v="20"/>
    <n v="9"/>
    <n v="118129.87"/>
    <n v="1"/>
    <n v="1"/>
    <n v="1"/>
    <n v="160277.65"/>
    <x v="1"/>
    <n v="4"/>
    <n v="162"/>
    <n v="6"/>
    <n v="134"/>
    <n v="1"/>
    <n v="648"/>
    <x v="0"/>
    <x v="3"/>
    <s v="High Risk"/>
  </r>
  <r>
    <n v="15734970"/>
    <n v="835"/>
    <x v="1"/>
    <s v="Male"/>
    <x v="16"/>
    <n v="7"/>
    <n v="86824.09"/>
    <n v="1"/>
    <n v="0"/>
    <n v="0"/>
    <n v="175905.97"/>
    <x v="1"/>
    <n v="22"/>
    <n v="2231"/>
    <n v="8"/>
    <n v="120"/>
    <n v="0.36363636363636365"/>
    <n v="49082"/>
    <x v="0"/>
    <x v="1"/>
    <s v="High Risk"/>
  </r>
  <r>
    <n v="15759140"/>
    <n v="682"/>
    <x v="0"/>
    <s v="Female"/>
    <x v="55"/>
    <n v="10"/>
    <n v="128306.7"/>
    <n v="1"/>
    <n v="0"/>
    <n v="1"/>
    <n v="66040.83"/>
    <x v="1"/>
    <n v="26"/>
    <n v="2746"/>
    <n v="3"/>
    <n v="141"/>
    <n v="0.11538461538461539"/>
    <n v="71396"/>
    <x v="1"/>
    <x v="3"/>
    <s v="High Risk"/>
  </r>
  <r>
    <n v="15643042"/>
    <n v="590"/>
    <x v="2"/>
    <s v="Female"/>
    <x v="20"/>
    <n v="2"/>
    <n v="117641.43"/>
    <n v="2"/>
    <n v="0"/>
    <n v="0"/>
    <n v="92198.05"/>
    <x v="1"/>
    <n v="18"/>
    <n v="4240"/>
    <n v="2"/>
    <n v="48"/>
    <n v="0.1111111111111111"/>
    <n v="76320"/>
    <x v="2"/>
    <x v="0"/>
    <s v="Medium Risk"/>
  </r>
  <r>
    <n v="15773868"/>
    <n v="653"/>
    <x v="2"/>
    <s v="Female"/>
    <x v="24"/>
    <n v="3"/>
    <n v="125734.2"/>
    <n v="2"/>
    <n v="1"/>
    <n v="0"/>
    <n v="134625.09"/>
    <x v="0"/>
    <n v="21"/>
    <n v="2904"/>
    <n v="10"/>
    <n v="82"/>
    <n v="0.47619047619047616"/>
    <n v="60984"/>
    <x v="0"/>
    <x v="2"/>
    <s v="High Risk"/>
  </r>
  <r>
    <n v="15615820"/>
    <n v="837"/>
    <x v="0"/>
    <s v="Male"/>
    <x v="23"/>
    <n v="8"/>
    <n v="103302.37"/>
    <n v="1"/>
    <n v="1"/>
    <n v="1"/>
    <n v="50974.57"/>
    <x v="1"/>
    <n v="2"/>
    <n v="4547"/>
    <n v="3"/>
    <n v="28"/>
    <n v="1"/>
    <n v="9094"/>
    <x v="2"/>
    <x v="1"/>
    <s v="Low Risk"/>
  </r>
  <r>
    <n v="15730273"/>
    <n v="841"/>
    <x v="0"/>
    <s v="Male"/>
    <x v="7"/>
    <n v="8"/>
    <n v="0"/>
    <n v="1"/>
    <n v="1"/>
    <n v="0"/>
    <n v="171922.72"/>
    <x v="1"/>
    <n v="20"/>
    <n v="1517"/>
    <n v="0"/>
    <n v="104"/>
    <n v="0"/>
    <n v="30340"/>
    <x v="0"/>
    <x v="1"/>
    <s v="High Risk"/>
  </r>
  <r>
    <n v="15724890"/>
    <n v="584"/>
    <x v="1"/>
    <s v="Male"/>
    <x v="18"/>
    <n v="4"/>
    <n v="82696.09"/>
    <n v="2"/>
    <n v="0"/>
    <n v="0"/>
    <n v="83058.14"/>
    <x v="1"/>
    <n v="22"/>
    <n v="3157"/>
    <n v="3"/>
    <n v="81"/>
    <n v="0.13636363636363635"/>
    <n v="69454"/>
    <x v="1"/>
    <x v="2"/>
    <s v="High Risk"/>
  </r>
  <r>
    <n v="15765952"/>
    <n v="769"/>
    <x v="0"/>
    <s v="Male"/>
    <x v="6"/>
    <n v="4"/>
    <n v="145471.37"/>
    <n v="1"/>
    <n v="1"/>
    <n v="0"/>
    <n v="188382.77"/>
    <x v="1"/>
    <n v="6"/>
    <n v="233"/>
    <n v="7"/>
    <n v="26"/>
    <n v="1"/>
    <n v="1398"/>
    <x v="2"/>
    <x v="2"/>
    <s v="Low Risk"/>
  </r>
  <r>
    <n v="15685920"/>
    <n v="599"/>
    <x v="1"/>
    <s v="Male"/>
    <x v="10"/>
    <n v="2"/>
    <n v="101506.66"/>
    <n v="1"/>
    <n v="0"/>
    <n v="0"/>
    <n v="198030.24"/>
    <x v="1"/>
    <n v="4"/>
    <n v="1612"/>
    <n v="8"/>
    <n v="174"/>
    <n v="1"/>
    <n v="6448"/>
    <x v="0"/>
    <x v="0"/>
    <s v="High Risk"/>
  </r>
  <r>
    <n v="15663263"/>
    <n v="698"/>
    <x v="0"/>
    <s v="Male"/>
    <x v="40"/>
    <n v="5"/>
    <n v="156265.31"/>
    <n v="2"/>
    <n v="0"/>
    <n v="0"/>
    <n v="1055.6600000000001"/>
    <x v="1"/>
    <n v="28"/>
    <n v="3657"/>
    <n v="10"/>
    <n v="66"/>
    <n v="0.35714285714285715"/>
    <n v="102396"/>
    <x v="0"/>
    <x v="2"/>
    <s v="High Risk"/>
  </r>
  <r>
    <n v="15568953"/>
    <n v="477"/>
    <x v="0"/>
    <s v="Male"/>
    <x v="7"/>
    <n v="1"/>
    <n v="128554.98"/>
    <n v="1"/>
    <n v="1"/>
    <n v="1"/>
    <n v="133173.19"/>
    <x v="1"/>
    <n v="18"/>
    <n v="1677"/>
    <n v="2"/>
    <n v="129"/>
    <n v="0.1111111111111111"/>
    <n v="30186"/>
    <x v="0"/>
    <x v="0"/>
    <s v="High Risk"/>
  </r>
  <r>
    <n v="15643361"/>
    <n v="477"/>
    <x v="2"/>
    <s v="Male"/>
    <x v="10"/>
    <n v="8"/>
    <n v="139959.54999999999"/>
    <n v="2"/>
    <n v="1"/>
    <n v="1"/>
    <n v="189875.83"/>
    <x v="1"/>
    <n v="1"/>
    <n v="1161"/>
    <n v="5"/>
    <n v="91"/>
    <n v="1"/>
    <n v="1161"/>
    <x v="1"/>
    <x v="1"/>
    <s v="High Risk"/>
  </r>
  <r>
    <n v="15699486"/>
    <n v="745"/>
    <x v="1"/>
    <s v="Male"/>
    <x v="10"/>
    <n v="7"/>
    <n v="132944.53"/>
    <n v="1"/>
    <n v="1"/>
    <n v="1"/>
    <n v="31802.92"/>
    <x v="1"/>
    <n v="15"/>
    <n v="1409"/>
    <n v="8"/>
    <n v="106"/>
    <n v="0.53333333333333333"/>
    <n v="21135"/>
    <x v="2"/>
    <x v="1"/>
    <s v="High Risk"/>
  </r>
  <r>
    <n v="15747854"/>
    <n v="749"/>
    <x v="0"/>
    <s v="Female"/>
    <x v="12"/>
    <n v="3"/>
    <n v="0"/>
    <n v="3"/>
    <n v="1"/>
    <n v="1"/>
    <n v="132649.85"/>
    <x v="1"/>
    <n v="27"/>
    <n v="715"/>
    <n v="8"/>
    <n v="158"/>
    <n v="0.29629629629629628"/>
    <n v="19305"/>
    <x v="0"/>
    <x v="2"/>
    <s v="High Risk"/>
  </r>
  <r>
    <n v="15691785"/>
    <n v="850"/>
    <x v="0"/>
    <s v="Male"/>
    <x v="22"/>
    <n v="1"/>
    <n v="0"/>
    <n v="1"/>
    <n v="1"/>
    <n v="0"/>
    <n v="53067.83"/>
    <x v="0"/>
    <n v="20"/>
    <n v="4891"/>
    <n v="10"/>
    <n v="52"/>
    <n v="0.5"/>
    <n v="97820"/>
    <x v="0"/>
    <x v="0"/>
    <s v="Medium Risk"/>
  </r>
  <r>
    <n v="15709004"/>
    <n v="528"/>
    <x v="2"/>
    <s v="Male"/>
    <x v="32"/>
    <n v="5"/>
    <n v="93547.23"/>
    <n v="2"/>
    <n v="0"/>
    <n v="1"/>
    <n v="961.57"/>
    <x v="1"/>
    <n v="10"/>
    <n v="1734"/>
    <n v="4"/>
    <n v="63"/>
    <n v="0.4"/>
    <n v="17340"/>
    <x v="1"/>
    <x v="2"/>
    <s v="High Risk"/>
  </r>
  <r>
    <n v="15652218"/>
    <n v="750"/>
    <x v="0"/>
    <s v="Male"/>
    <x v="19"/>
    <n v="2"/>
    <n v="152302.72"/>
    <n v="1"/>
    <n v="1"/>
    <n v="0"/>
    <n v="71333.440000000002"/>
    <x v="1"/>
    <n v="12"/>
    <n v="435"/>
    <n v="5"/>
    <n v="26"/>
    <n v="0.41666666666666669"/>
    <n v="5220"/>
    <x v="0"/>
    <x v="0"/>
    <s v="Low Risk"/>
  </r>
  <r>
    <n v="15697127"/>
    <n v="543"/>
    <x v="0"/>
    <s v="Female"/>
    <x v="8"/>
    <n v="2"/>
    <n v="147674.26"/>
    <n v="1"/>
    <n v="1"/>
    <n v="1"/>
    <n v="16658.759999999998"/>
    <x v="1"/>
    <n v="10"/>
    <n v="4867"/>
    <n v="7"/>
    <n v="34"/>
    <n v="0.7"/>
    <n v="48670"/>
    <x v="1"/>
    <x v="0"/>
    <s v="Medium Risk"/>
  </r>
  <r>
    <n v="15658486"/>
    <n v="579"/>
    <x v="1"/>
    <s v="Female"/>
    <x v="49"/>
    <n v="3"/>
    <n v="148021.12"/>
    <n v="1"/>
    <n v="1"/>
    <n v="1"/>
    <n v="74878.22"/>
    <x v="1"/>
    <n v="9"/>
    <n v="1206"/>
    <n v="2"/>
    <n v="153"/>
    <n v="0.22222222222222221"/>
    <n v="10854"/>
    <x v="2"/>
    <x v="2"/>
    <s v="High Risk"/>
  </r>
  <r>
    <n v="15694160"/>
    <n v="624"/>
    <x v="0"/>
    <s v="Male"/>
    <x v="24"/>
    <n v="0"/>
    <n v="0"/>
    <n v="2"/>
    <n v="0"/>
    <n v="0"/>
    <n v="112104.55"/>
    <x v="1"/>
    <n v="4"/>
    <n v="1249"/>
    <n v="7"/>
    <n v="36"/>
    <n v="1"/>
    <n v="4996"/>
    <x v="0"/>
    <x v="0"/>
    <s v="Medium Risk"/>
  </r>
  <r>
    <n v="15685290"/>
    <n v="595"/>
    <x v="2"/>
    <s v="Male"/>
    <x v="17"/>
    <n v="5"/>
    <n v="142360.62"/>
    <n v="2"/>
    <n v="1"/>
    <n v="0"/>
    <n v="48421.4"/>
    <x v="0"/>
    <n v="20"/>
    <n v="4611"/>
    <n v="4"/>
    <n v="73"/>
    <n v="0.2"/>
    <n v="92220"/>
    <x v="2"/>
    <x v="2"/>
    <s v="High Risk"/>
  </r>
  <r>
    <n v="15701042"/>
    <n v="596"/>
    <x v="2"/>
    <s v="Female"/>
    <x v="7"/>
    <n v="2"/>
    <n v="151027.56"/>
    <n v="1"/>
    <n v="1"/>
    <n v="0"/>
    <n v="170320.58"/>
    <x v="1"/>
    <n v="14"/>
    <n v="770"/>
    <n v="10"/>
    <n v="8"/>
    <n v="0.7142857142857143"/>
    <n v="10780"/>
    <x v="0"/>
    <x v="0"/>
    <s v="Low Risk"/>
  </r>
  <r>
    <n v="15680449"/>
    <n v="431"/>
    <x v="2"/>
    <s v="Female"/>
    <x v="4"/>
    <n v="2"/>
    <n v="138843.70000000001"/>
    <n v="1"/>
    <n v="1"/>
    <n v="0"/>
    <n v="37688.31"/>
    <x v="0"/>
    <n v="6"/>
    <n v="3220"/>
    <n v="10"/>
    <n v="125"/>
    <n v="1"/>
    <n v="19320"/>
    <x v="1"/>
    <x v="0"/>
    <s v="High Risk"/>
  </r>
  <r>
    <n v="15599860"/>
    <n v="647"/>
    <x v="1"/>
    <s v="Female"/>
    <x v="28"/>
    <n v="8"/>
    <n v="109958.15"/>
    <n v="1"/>
    <n v="1"/>
    <n v="1"/>
    <n v="136592.24"/>
    <x v="0"/>
    <n v="10"/>
    <n v="1227"/>
    <n v="10"/>
    <n v="53"/>
    <n v="1"/>
    <n v="12270"/>
    <x v="0"/>
    <x v="1"/>
    <s v="Medium Risk"/>
  </r>
  <r>
    <n v="15723169"/>
    <n v="640"/>
    <x v="0"/>
    <s v="Female"/>
    <x v="8"/>
    <n v="9"/>
    <n v="138857.59"/>
    <n v="1"/>
    <n v="1"/>
    <n v="0"/>
    <n v="48640.77"/>
    <x v="1"/>
    <n v="7"/>
    <n v="3689"/>
    <n v="7"/>
    <n v="2"/>
    <n v="1"/>
    <n v="25823"/>
    <x v="2"/>
    <x v="3"/>
    <s v="Low Risk"/>
  </r>
  <r>
    <n v="15803842"/>
    <n v="752"/>
    <x v="2"/>
    <s v="Female"/>
    <x v="13"/>
    <n v="3"/>
    <n v="105426.5"/>
    <n v="2"/>
    <n v="0"/>
    <n v="1"/>
    <n v="89773.45"/>
    <x v="1"/>
    <n v="11"/>
    <n v="830"/>
    <n v="9"/>
    <n v="42"/>
    <n v="0.81818181818181823"/>
    <n v="9130"/>
    <x v="2"/>
    <x v="2"/>
    <s v="Medium Risk"/>
  </r>
  <r>
    <n v="15728224"/>
    <n v="710"/>
    <x v="2"/>
    <s v="Female"/>
    <x v="1"/>
    <n v="9"/>
    <n v="149155.53"/>
    <n v="2"/>
    <n v="1"/>
    <n v="0"/>
    <n v="42131.26"/>
    <x v="0"/>
    <n v="28"/>
    <n v="2207"/>
    <n v="10"/>
    <n v="20"/>
    <n v="0.35714285714285715"/>
    <n v="61796"/>
    <x v="1"/>
    <x v="3"/>
    <s v="Low Risk"/>
  </r>
  <r>
    <n v="15644174"/>
    <n v="638"/>
    <x v="2"/>
    <s v="Male"/>
    <x v="7"/>
    <n v="4"/>
    <n v="135096.04999999999"/>
    <n v="1"/>
    <n v="1"/>
    <n v="1"/>
    <n v="186523.72"/>
    <x v="0"/>
    <n v="6"/>
    <n v="381"/>
    <n v="7"/>
    <n v="42"/>
    <n v="1"/>
    <n v="2286"/>
    <x v="1"/>
    <x v="2"/>
    <s v="Medium Risk"/>
  </r>
  <r>
    <n v="15707110"/>
    <n v="660"/>
    <x v="2"/>
    <s v="Male"/>
    <x v="34"/>
    <n v="2"/>
    <n v="170890.05"/>
    <n v="2"/>
    <n v="1"/>
    <n v="0"/>
    <n v="41758.9"/>
    <x v="1"/>
    <n v="3"/>
    <n v="3027"/>
    <n v="6"/>
    <n v="145"/>
    <n v="1"/>
    <n v="9081"/>
    <x v="0"/>
    <x v="0"/>
    <s v="High Risk"/>
  </r>
  <r>
    <n v="15765415"/>
    <n v="609"/>
    <x v="1"/>
    <s v="Female"/>
    <x v="13"/>
    <n v="4"/>
    <n v="89122.3"/>
    <n v="1"/>
    <n v="1"/>
    <n v="1"/>
    <n v="199256.98"/>
    <x v="1"/>
    <n v="14"/>
    <n v="1516"/>
    <n v="5"/>
    <n v="131"/>
    <n v="0.35714285714285715"/>
    <n v="21224"/>
    <x v="0"/>
    <x v="2"/>
    <s v="High Risk"/>
  </r>
  <r>
    <n v="15756751"/>
    <n v="596"/>
    <x v="1"/>
    <s v="Female"/>
    <x v="41"/>
    <n v="0"/>
    <n v="78126.28"/>
    <n v="1"/>
    <n v="1"/>
    <n v="1"/>
    <n v="153482.91"/>
    <x v="0"/>
    <n v="6"/>
    <n v="2800"/>
    <n v="10"/>
    <n v="129"/>
    <n v="1"/>
    <n v="16800"/>
    <x v="1"/>
    <x v="0"/>
    <s v="High Risk"/>
  </r>
  <r>
    <n v="15795151"/>
    <n v="705"/>
    <x v="0"/>
    <s v="Female"/>
    <x v="16"/>
    <n v="3"/>
    <n v="123894.43"/>
    <n v="1"/>
    <n v="1"/>
    <n v="0"/>
    <n v="21177.1"/>
    <x v="1"/>
    <n v="13"/>
    <n v="464"/>
    <n v="2"/>
    <n v="3"/>
    <n v="0.15384615384615385"/>
    <n v="6032"/>
    <x v="0"/>
    <x v="2"/>
    <s v="Low Risk"/>
  </r>
  <r>
    <n v="15632859"/>
    <n v="444"/>
    <x v="0"/>
    <s v="Male"/>
    <x v="18"/>
    <n v="7"/>
    <n v="0"/>
    <n v="2"/>
    <n v="0"/>
    <n v="1"/>
    <n v="138743.85999999999"/>
    <x v="1"/>
    <n v="24"/>
    <n v="4779"/>
    <n v="5"/>
    <n v="17"/>
    <n v="0.20833333333333334"/>
    <n v="114696"/>
    <x v="2"/>
    <x v="1"/>
    <s v="Low Risk"/>
  </r>
  <r>
    <n v="15584037"/>
    <n v="727"/>
    <x v="2"/>
    <s v="Male"/>
    <x v="14"/>
    <n v="5"/>
    <n v="106913.43"/>
    <n v="1"/>
    <n v="1"/>
    <n v="0"/>
    <n v="25881"/>
    <x v="0"/>
    <n v="29"/>
    <n v="4029"/>
    <n v="3"/>
    <n v="88"/>
    <n v="0.10344827586206896"/>
    <n v="116841"/>
    <x v="2"/>
    <x v="2"/>
    <s v="High Risk"/>
  </r>
  <r>
    <n v="15621409"/>
    <n v="496"/>
    <x v="0"/>
    <s v="Male"/>
    <x v="15"/>
    <n v="4"/>
    <n v="127845.83"/>
    <n v="1"/>
    <n v="1"/>
    <n v="0"/>
    <n v="66469.2"/>
    <x v="1"/>
    <n v="18"/>
    <n v="2892"/>
    <n v="6"/>
    <n v="84"/>
    <n v="0.33333333333333331"/>
    <n v="52056"/>
    <x v="1"/>
    <x v="2"/>
    <s v="High Risk"/>
  </r>
  <r>
    <n v="15581102"/>
    <n v="554"/>
    <x v="0"/>
    <s v="Female"/>
    <x v="32"/>
    <n v="8"/>
    <n v="0"/>
    <n v="2"/>
    <n v="0"/>
    <n v="1"/>
    <n v="142670.60999999999"/>
    <x v="1"/>
    <n v="4"/>
    <n v="1532"/>
    <n v="1"/>
    <n v="155"/>
    <n v="0.25"/>
    <n v="6128"/>
    <x v="0"/>
    <x v="1"/>
    <s v="High Risk"/>
  </r>
  <r>
    <n v="15578096"/>
    <n v="537"/>
    <x v="0"/>
    <s v="Male"/>
    <x v="28"/>
    <n v="7"/>
    <n v="106397.75"/>
    <n v="1"/>
    <n v="0"/>
    <n v="0"/>
    <n v="103563.23"/>
    <x v="1"/>
    <n v="9"/>
    <n v="926"/>
    <n v="0"/>
    <n v="102"/>
    <n v="0"/>
    <n v="8334"/>
    <x v="0"/>
    <x v="1"/>
    <s v="High Risk"/>
  </r>
  <r>
    <n v="15669887"/>
    <n v="839"/>
    <x v="0"/>
    <s v="Female"/>
    <x v="21"/>
    <n v="3"/>
    <n v="0"/>
    <n v="1"/>
    <n v="1"/>
    <n v="1"/>
    <n v="69101.23"/>
    <x v="0"/>
    <n v="10"/>
    <n v="2641"/>
    <n v="1"/>
    <n v="170"/>
    <n v="0.1"/>
    <n v="26410"/>
    <x v="2"/>
    <x v="2"/>
    <s v="High Risk"/>
  </r>
  <r>
    <n v="15621834"/>
    <n v="700"/>
    <x v="1"/>
    <s v="Female"/>
    <x v="3"/>
    <n v="0"/>
    <n v="0"/>
    <n v="2"/>
    <n v="1"/>
    <n v="0"/>
    <n v="59475.35"/>
    <x v="1"/>
    <n v="1"/>
    <n v="3760"/>
    <n v="8"/>
    <n v="43"/>
    <n v="1"/>
    <n v="3760"/>
    <x v="0"/>
    <x v="0"/>
    <s v="Medium Risk"/>
  </r>
  <r>
    <n v="15655341"/>
    <n v="458"/>
    <x v="1"/>
    <s v="Female"/>
    <x v="12"/>
    <n v="5"/>
    <n v="166492.48000000001"/>
    <n v="1"/>
    <n v="1"/>
    <n v="0"/>
    <n v="135287.74"/>
    <x v="1"/>
    <n v="4"/>
    <n v="4385"/>
    <n v="1"/>
    <n v="107"/>
    <n v="0.25"/>
    <n v="17540"/>
    <x v="0"/>
    <x v="2"/>
    <s v="High Risk"/>
  </r>
  <r>
    <n v="15685314"/>
    <n v="850"/>
    <x v="0"/>
    <s v="Female"/>
    <x v="34"/>
    <n v="2"/>
    <n v="0"/>
    <n v="2"/>
    <n v="1"/>
    <n v="1"/>
    <n v="38773.74"/>
    <x v="1"/>
    <n v="14"/>
    <n v="2787"/>
    <n v="10"/>
    <n v="151"/>
    <n v="0.7142857142857143"/>
    <n v="39018"/>
    <x v="1"/>
    <x v="0"/>
    <s v="High Risk"/>
  </r>
  <r>
    <n v="15653997"/>
    <n v="699"/>
    <x v="1"/>
    <s v="Male"/>
    <x v="8"/>
    <n v="6"/>
    <n v="114493.68"/>
    <n v="1"/>
    <n v="0"/>
    <n v="0"/>
    <n v="138396.32"/>
    <x v="1"/>
    <n v="9"/>
    <n v="1958"/>
    <n v="7"/>
    <n v="75"/>
    <n v="0.77777777777777779"/>
    <n v="17622"/>
    <x v="0"/>
    <x v="1"/>
    <s v="High Risk"/>
  </r>
  <r>
    <n v="15629551"/>
    <n v="615"/>
    <x v="2"/>
    <s v="Female"/>
    <x v="4"/>
    <n v="9"/>
    <n v="126104.98"/>
    <n v="2"/>
    <n v="0"/>
    <n v="1"/>
    <n v="110718.02"/>
    <x v="1"/>
    <n v="30"/>
    <n v="1858"/>
    <n v="7"/>
    <n v="1"/>
    <n v="0.23333333333333334"/>
    <n v="55740"/>
    <x v="0"/>
    <x v="3"/>
    <s v="Low Risk"/>
  </r>
  <r>
    <n v="15651264"/>
    <n v="850"/>
    <x v="2"/>
    <s v="Male"/>
    <x v="21"/>
    <n v="4"/>
    <n v="124425.99"/>
    <n v="1"/>
    <n v="0"/>
    <n v="0"/>
    <n v="118545.49"/>
    <x v="0"/>
    <n v="25"/>
    <n v="949"/>
    <n v="7"/>
    <n v="80"/>
    <n v="0.28000000000000003"/>
    <n v="23725"/>
    <x v="0"/>
    <x v="2"/>
    <s v="High Risk"/>
  </r>
  <r>
    <n v="15760825"/>
    <n v="604"/>
    <x v="0"/>
    <s v="Female"/>
    <x v="20"/>
    <n v="1"/>
    <n v="0"/>
    <n v="2"/>
    <n v="1"/>
    <n v="0"/>
    <n v="123207.17"/>
    <x v="1"/>
    <n v="29"/>
    <n v="3708"/>
    <n v="2"/>
    <n v="178"/>
    <n v="6.8965517241379309E-2"/>
    <n v="107532"/>
    <x v="0"/>
    <x v="0"/>
    <s v="High Risk"/>
  </r>
  <r>
    <n v="15597394"/>
    <n v="668"/>
    <x v="1"/>
    <s v="Male"/>
    <x v="10"/>
    <n v="0"/>
    <n v="0"/>
    <n v="1"/>
    <n v="0"/>
    <n v="0"/>
    <n v="99984.86"/>
    <x v="1"/>
    <n v="8"/>
    <n v="1169"/>
    <n v="0"/>
    <n v="119"/>
    <n v="0"/>
    <n v="9352"/>
    <x v="0"/>
    <x v="0"/>
    <s v="High Risk"/>
  </r>
  <r>
    <n v="15740383"/>
    <n v="594"/>
    <x v="1"/>
    <s v="Female"/>
    <x v="16"/>
    <n v="10"/>
    <n v="0"/>
    <n v="2"/>
    <n v="1"/>
    <n v="0"/>
    <n v="58332.91"/>
    <x v="1"/>
    <n v="9"/>
    <n v="1692"/>
    <n v="6"/>
    <n v="70"/>
    <n v="0.66666666666666663"/>
    <n v="15228"/>
    <x v="0"/>
    <x v="3"/>
    <s v="High Risk"/>
  </r>
  <r>
    <n v="15670562"/>
    <n v="470"/>
    <x v="0"/>
    <s v="Male"/>
    <x v="33"/>
    <n v="3"/>
    <n v="101140.76"/>
    <n v="1"/>
    <n v="1"/>
    <n v="1"/>
    <n v="50906.65"/>
    <x v="1"/>
    <n v="25"/>
    <n v="4615"/>
    <n v="9"/>
    <n v="175"/>
    <n v="0.36"/>
    <n v="115375"/>
    <x v="0"/>
    <x v="2"/>
    <s v="High Risk"/>
  </r>
  <r>
    <n v="15698117"/>
    <n v="701"/>
    <x v="2"/>
    <s v="Male"/>
    <x v="1"/>
    <n v="0"/>
    <n v="150844.94"/>
    <n v="1"/>
    <n v="0"/>
    <n v="1"/>
    <n v="127623.36"/>
    <x v="1"/>
    <n v="20"/>
    <n v="279"/>
    <n v="10"/>
    <n v="71"/>
    <n v="0.5"/>
    <n v="5580"/>
    <x v="0"/>
    <x v="0"/>
    <s v="High Risk"/>
  </r>
  <r>
    <n v="15694805"/>
    <n v="664"/>
    <x v="1"/>
    <s v="Male"/>
    <x v="12"/>
    <n v="1"/>
    <n v="115024.5"/>
    <n v="1"/>
    <n v="0"/>
    <n v="1"/>
    <n v="169665.79"/>
    <x v="1"/>
    <n v="21"/>
    <n v="3186"/>
    <n v="7"/>
    <n v="143"/>
    <n v="0.33333333333333331"/>
    <n v="66906"/>
    <x v="0"/>
    <x v="0"/>
    <s v="High Risk"/>
  </r>
  <r>
    <n v="15746802"/>
    <n v="477"/>
    <x v="0"/>
    <s v="Female"/>
    <x v="33"/>
    <n v="6"/>
    <n v="131286.46"/>
    <n v="1"/>
    <n v="1"/>
    <n v="0"/>
    <n v="194144.45"/>
    <x v="1"/>
    <n v="4"/>
    <n v="4931"/>
    <n v="0"/>
    <n v="140"/>
    <n v="0"/>
    <n v="19724"/>
    <x v="1"/>
    <x v="1"/>
    <s v="High Risk"/>
  </r>
  <r>
    <n v="15589428"/>
    <n v="756"/>
    <x v="0"/>
    <s v="Female"/>
    <x v="0"/>
    <n v="9"/>
    <n v="0"/>
    <n v="2"/>
    <n v="1"/>
    <n v="0"/>
    <n v="35673.42"/>
    <x v="1"/>
    <n v="25"/>
    <n v="2395"/>
    <n v="0"/>
    <n v="73"/>
    <n v="0"/>
    <n v="59875"/>
    <x v="0"/>
    <x v="3"/>
    <s v="High Risk"/>
  </r>
  <r>
    <n v="15790267"/>
    <n v="625"/>
    <x v="0"/>
    <s v="Female"/>
    <x v="20"/>
    <n v="7"/>
    <n v="141267.67000000001"/>
    <n v="1"/>
    <n v="0"/>
    <n v="1"/>
    <n v="177397.49"/>
    <x v="1"/>
    <n v="30"/>
    <n v="1566"/>
    <n v="6"/>
    <n v="28"/>
    <n v="0.2"/>
    <n v="46980"/>
    <x v="0"/>
    <x v="1"/>
    <s v="Low Risk"/>
  </r>
  <r>
    <n v="15665402"/>
    <n v="703"/>
    <x v="1"/>
    <s v="Male"/>
    <x v="39"/>
    <n v="5"/>
    <n v="137761.54999999999"/>
    <n v="1"/>
    <n v="1"/>
    <n v="1"/>
    <n v="159677.46"/>
    <x v="1"/>
    <n v="4"/>
    <n v="135"/>
    <n v="10"/>
    <n v="9"/>
    <n v="1"/>
    <n v="540"/>
    <x v="0"/>
    <x v="2"/>
    <s v="Low Risk"/>
  </r>
  <r>
    <n v="15642093"/>
    <n v="646"/>
    <x v="0"/>
    <s v="Male"/>
    <x v="33"/>
    <n v="7"/>
    <n v="0"/>
    <n v="2"/>
    <n v="1"/>
    <n v="0"/>
    <n v="153566.97"/>
    <x v="1"/>
    <n v="15"/>
    <n v="2975"/>
    <n v="6"/>
    <n v="142"/>
    <n v="0.4"/>
    <n v="44625"/>
    <x v="2"/>
    <x v="1"/>
    <s v="High Risk"/>
  </r>
  <r>
    <n v="15666181"/>
    <n v="650"/>
    <x v="0"/>
    <s v="Male"/>
    <x v="19"/>
    <n v="0"/>
    <n v="98064.97"/>
    <n v="1"/>
    <n v="1"/>
    <n v="0"/>
    <n v="52411.99"/>
    <x v="1"/>
    <n v="13"/>
    <n v="1074"/>
    <n v="0"/>
    <n v="19"/>
    <n v="0"/>
    <n v="13962"/>
    <x v="0"/>
    <x v="0"/>
    <s v="Low Risk"/>
  </r>
  <r>
    <n v="15602554"/>
    <n v="664"/>
    <x v="0"/>
    <s v="Female"/>
    <x v="8"/>
    <n v="9"/>
    <n v="114519.57"/>
    <n v="2"/>
    <n v="0"/>
    <n v="1"/>
    <n v="79222.02"/>
    <x v="1"/>
    <n v="27"/>
    <n v="890"/>
    <n v="3"/>
    <n v="44"/>
    <n v="0.1111111111111111"/>
    <n v="24030"/>
    <x v="1"/>
    <x v="3"/>
    <s v="Medium Risk"/>
  </r>
  <r>
    <n v="15724251"/>
    <n v="682"/>
    <x v="2"/>
    <s v="Female"/>
    <x v="6"/>
    <n v="6"/>
    <n v="101012.77"/>
    <n v="1"/>
    <n v="0"/>
    <n v="0"/>
    <n v="32589.89"/>
    <x v="0"/>
    <n v="21"/>
    <n v="2108"/>
    <n v="6"/>
    <n v="155"/>
    <n v="0.2857142857142857"/>
    <n v="44268"/>
    <x v="0"/>
    <x v="1"/>
    <s v="High Risk"/>
  </r>
  <r>
    <n v="15740147"/>
    <n v="725"/>
    <x v="0"/>
    <s v="Female"/>
    <x v="4"/>
    <n v="10"/>
    <n v="0"/>
    <n v="1"/>
    <n v="0"/>
    <n v="1"/>
    <n v="93777.61"/>
    <x v="1"/>
    <n v="15"/>
    <n v="2635"/>
    <n v="7"/>
    <n v="104"/>
    <n v="0.46666666666666667"/>
    <n v="39525"/>
    <x v="1"/>
    <x v="3"/>
    <s v="High Risk"/>
  </r>
  <r>
    <n v="15718289"/>
    <n v="553"/>
    <x v="2"/>
    <s v="Male"/>
    <x v="17"/>
    <n v="3"/>
    <n v="82291.100000000006"/>
    <n v="1"/>
    <n v="1"/>
    <n v="0"/>
    <n v="112549.99"/>
    <x v="0"/>
    <n v="10"/>
    <n v="1519"/>
    <n v="3"/>
    <n v="66"/>
    <n v="0.3"/>
    <n v="15190"/>
    <x v="0"/>
    <x v="2"/>
    <s v="High Risk"/>
  </r>
  <r>
    <n v="15763148"/>
    <n v="576"/>
    <x v="0"/>
    <s v="Male"/>
    <x v="2"/>
    <n v="9"/>
    <n v="84719.98"/>
    <n v="1"/>
    <n v="0"/>
    <n v="0"/>
    <n v="191063.36"/>
    <x v="1"/>
    <n v="28"/>
    <n v="1163"/>
    <n v="9"/>
    <n v="75"/>
    <n v="0.32142857142857145"/>
    <n v="32564"/>
    <x v="0"/>
    <x v="3"/>
    <s v="High Risk"/>
  </r>
  <r>
    <n v="15685245"/>
    <n v="608"/>
    <x v="1"/>
    <s v="Female"/>
    <x v="27"/>
    <n v="5"/>
    <n v="0"/>
    <n v="2"/>
    <n v="0"/>
    <n v="1"/>
    <n v="153810.41"/>
    <x v="1"/>
    <n v="22"/>
    <n v="1048"/>
    <n v="4"/>
    <n v="166"/>
    <n v="0.18181818181818182"/>
    <n v="23056"/>
    <x v="0"/>
    <x v="2"/>
    <s v="High Risk"/>
  </r>
  <r>
    <n v="15626985"/>
    <n v="850"/>
    <x v="0"/>
    <s v="Female"/>
    <x v="2"/>
    <n v="0"/>
    <n v="104386.53"/>
    <n v="1"/>
    <n v="1"/>
    <n v="0"/>
    <n v="105886.77"/>
    <x v="1"/>
    <n v="23"/>
    <n v="1944"/>
    <n v="9"/>
    <n v="18"/>
    <n v="0.39130434782608697"/>
    <n v="44712"/>
    <x v="0"/>
    <x v="0"/>
    <s v="Low Risk"/>
  </r>
  <r>
    <n v="15585823"/>
    <n v="627"/>
    <x v="0"/>
    <s v="Male"/>
    <x v="8"/>
    <n v="8"/>
    <n v="128131.73"/>
    <n v="1"/>
    <n v="1"/>
    <n v="0"/>
    <n v="96131.47"/>
    <x v="1"/>
    <n v="2"/>
    <n v="4292"/>
    <n v="10"/>
    <n v="164"/>
    <n v="1"/>
    <n v="8584"/>
    <x v="1"/>
    <x v="1"/>
    <s v="High Risk"/>
  </r>
  <r>
    <n v="15728167"/>
    <n v="667"/>
    <x v="0"/>
    <s v="Male"/>
    <x v="4"/>
    <n v="2"/>
    <n v="122806.95"/>
    <n v="1"/>
    <n v="0"/>
    <n v="0"/>
    <n v="15120.86"/>
    <x v="1"/>
    <n v="30"/>
    <n v="3763"/>
    <n v="2"/>
    <n v="24"/>
    <n v="6.6666666666666666E-2"/>
    <n v="112890"/>
    <x v="1"/>
    <x v="0"/>
    <s v="Low Risk"/>
  </r>
  <r>
    <n v="15762928"/>
    <n v="548"/>
    <x v="1"/>
    <s v="Male"/>
    <x v="4"/>
    <n v="8"/>
    <n v="0"/>
    <n v="1"/>
    <n v="1"/>
    <n v="0"/>
    <n v="16989.77"/>
    <x v="1"/>
    <n v="27"/>
    <n v="1765"/>
    <n v="4"/>
    <n v="8"/>
    <n v="0.14814814814814814"/>
    <n v="47655"/>
    <x v="1"/>
    <x v="1"/>
    <s v="Low Risk"/>
  </r>
  <r>
    <n v="15751774"/>
    <n v="774"/>
    <x v="0"/>
    <s v="Male"/>
    <x v="61"/>
    <n v="4"/>
    <n v="112510.89"/>
    <n v="1"/>
    <n v="1"/>
    <n v="1"/>
    <n v="143133.18"/>
    <x v="1"/>
    <n v="24"/>
    <n v="2077"/>
    <n v="0"/>
    <n v="133"/>
    <n v="0"/>
    <n v="49848"/>
    <x v="0"/>
    <x v="2"/>
    <s v="High Risk"/>
  </r>
  <r>
    <n v="15654733"/>
    <n v="794"/>
    <x v="2"/>
    <s v="Male"/>
    <x v="38"/>
    <n v="3"/>
    <n v="117056.46"/>
    <n v="1"/>
    <n v="1"/>
    <n v="0"/>
    <n v="93336.93"/>
    <x v="0"/>
    <n v="11"/>
    <n v="1857"/>
    <n v="6"/>
    <n v="7"/>
    <n v="0.54545454545454541"/>
    <n v="20427"/>
    <x v="2"/>
    <x v="2"/>
    <s v="Low Risk"/>
  </r>
  <r>
    <n v="15809777"/>
    <n v="497"/>
    <x v="2"/>
    <s v="Female"/>
    <x v="30"/>
    <n v="7"/>
    <n v="131778.66"/>
    <n v="1"/>
    <n v="1"/>
    <n v="1"/>
    <n v="9972.64"/>
    <x v="1"/>
    <n v="19"/>
    <n v="786"/>
    <n v="6"/>
    <n v="37"/>
    <n v="0.31578947368421051"/>
    <n v="14934"/>
    <x v="1"/>
    <x v="1"/>
    <s v="Medium Risk"/>
  </r>
  <r>
    <n v="15744200"/>
    <n v="587"/>
    <x v="0"/>
    <s v="Female"/>
    <x v="18"/>
    <n v="1"/>
    <n v="70784.27"/>
    <n v="1"/>
    <n v="1"/>
    <n v="0"/>
    <n v="30579.82"/>
    <x v="1"/>
    <n v="26"/>
    <n v="3684"/>
    <n v="10"/>
    <n v="67"/>
    <n v="0.38461538461538464"/>
    <n v="95784"/>
    <x v="0"/>
    <x v="0"/>
    <s v="High Risk"/>
  </r>
  <r>
    <n v="15720713"/>
    <n v="850"/>
    <x v="0"/>
    <s v="Female"/>
    <x v="6"/>
    <n v="10"/>
    <n v="0"/>
    <n v="2"/>
    <n v="1"/>
    <n v="1"/>
    <n v="199775.67"/>
    <x v="1"/>
    <n v="29"/>
    <n v="206"/>
    <n v="4"/>
    <n v="156"/>
    <n v="0.13793103448275862"/>
    <n v="5974"/>
    <x v="0"/>
    <x v="3"/>
    <s v="High Risk"/>
  </r>
  <r>
    <n v="15695356"/>
    <n v="722"/>
    <x v="0"/>
    <s v="Male"/>
    <x v="17"/>
    <n v="5"/>
    <n v="0"/>
    <n v="2"/>
    <n v="1"/>
    <n v="0"/>
    <n v="179908.71"/>
    <x v="1"/>
    <n v="4"/>
    <n v="3075"/>
    <n v="9"/>
    <n v="155"/>
    <n v="1"/>
    <n v="12300"/>
    <x v="0"/>
    <x v="2"/>
    <s v="High Risk"/>
  </r>
  <r>
    <n v="15653315"/>
    <n v="555"/>
    <x v="1"/>
    <s v="Female"/>
    <x v="12"/>
    <n v="1"/>
    <n v="0"/>
    <n v="2"/>
    <n v="1"/>
    <n v="0"/>
    <n v="101667"/>
    <x v="1"/>
    <n v="5"/>
    <n v="670"/>
    <n v="3"/>
    <n v="147"/>
    <n v="0.6"/>
    <n v="3350"/>
    <x v="0"/>
    <x v="0"/>
    <s v="High Risk"/>
  </r>
  <r>
    <n v="15604792"/>
    <n v="609"/>
    <x v="2"/>
    <s v="Male"/>
    <x v="16"/>
    <n v="6"/>
    <n v="140752.06"/>
    <n v="2"/>
    <n v="0"/>
    <n v="1"/>
    <n v="171430.16"/>
    <x v="1"/>
    <n v="25"/>
    <n v="548"/>
    <n v="1"/>
    <n v="124"/>
    <n v="0.04"/>
    <n v="13700"/>
    <x v="1"/>
    <x v="1"/>
    <s v="High Risk"/>
  </r>
  <r>
    <n v="15704819"/>
    <n v="734"/>
    <x v="1"/>
    <s v="Female"/>
    <x v="2"/>
    <n v="6"/>
    <n v="92126.26"/>
    <n v="2"/>
    <n v="0"/>
    <n v="0"/>
    <n v="112973.34"/>
    <x v="1"/>
    <n v="26"/>
    <n v="1449"/>
    <n v="10"/>
    <n v="131"/>
    <n v="0.38461538461538464"/>
    <n v="37674"/>
    <x v="2"/>
    <x v="1"/>
    <s v="High Risk"/>
  </r>
  <r>
    <n v="15670859"/>
    <n v="718"/>
    <x v="2"/>
    <s v="Female"/>
    <x v="2"/>
    <n v="7"/>
    <n v="93148.74"/>
    <n v="2"/>
    <n v="1"/>
    <n v="1"/>
    <n v="190746.38"/>
    <x v="1"/>
    <n v="25"/>
    <n v="1714"/>
    <n v="1"/>
    <n v="31"/>
    <n v="0.04"/>
    <n v="42850"/>
    <x v="1"/>
    <x v="1"/>
    <s v="Medium Risk"/>
  </r>
  <r>
    <n v="15602797"/>
    <n v="645"/>
    <x v="1"/>
    <s v="Female"/>
    <x v="23"/>
    <n v="5"/>
    <n v="110132.55"/>
    <n v="3"/>
    <n v="0"/>
    <n v="1"/>
    <n v="187689.91"/>
    <x v="0"/>
    <n v="19"/>
    <n v="1202"/>
    <n v="5"/>
    <n v="96"/>
    <n v="0.26315789473684209"/>
    <n v="22838"/>
    <x v="0"/>
    <x v="2"/>
    <s v="High Risk"/>
  </r>
  <r>
    <n v="15662533"/>
    <n v="598"/>
    <x v="1"/>
    <s v="Female"/>
    <x v="51"/>
    <n v="6"/>
    <n v="0"/>
    <n v="2"/>
    <n v="1"/>
    <n v="0"/>
    <n v="153229.19"/>
    <x v="1"/>
    <n v="7"/>
    <n v="2719"/>
    <n v="1"/>
    <n v="162"/>
    <n v="0.14285714285714285"/>
    <n v="19033"/>
    <x v="1"/>
    <x v="1"/>
    <s v="High Risk"/>
  </r>
  <r>
    <n v="15778154"/>
    <n v="628"/>
    <x v="2"/>
    <s v="Male"/>
    <x v="5"/>
    <n v="4"/>
    <n v="122227.71"/>
    <n v="1"/>
    <n v="0"/>
    <n v="1"/>
    <n v="14217.77"/>
    <x v="0"/>
    <n v="26"/>
    <n v="3000"/>
    <n v="6"/>
    <n v="139"/>
    <n v="0.23076923076923078"/>
    <n v="78000"/>
    <x v="1"/>
    <x v="2"/>
    <s v="High Risk"/>
  </r>
  <r>
    <n v="15806230"/>
    <n v="629"/>
    <x v="2"/>
    <s v="Male"/>
    <x v="20"/>
    <n v="2"/>
    <n v="121647.54"/>
    <n v="2"/>
    <n v="1"/>
    <n v="1"/>
    <n v="64849.74"/>
    <x v="0"/>
    <n v="1"/>
    <n v="1494"/>
    <n v="0"/>
    <n v="57"/>
    <n v="0"/>
    <n v="1494"/>
    <x v="2"/>
    <x v="0"/>
    <s v="Medium Risk"/>
  </r>
  <r>
    <n v="15662884"/>
    <n v="739"/>
    <x v="2"/>
    <s v="Male"/>
    <x v="14"/>
    <n v="1"/>
    <n v="110597.75999999999"/>
    <n v="1"/>
    <n v="0"/>
    <n v="1"/>
    <n v="160122.66"/>
    <x v="0"/>
    <n v="2"/>
    <n v="2293"/>
    <n v="5"/>
    <n v="53"/>
    <n v="1"/>
    <n v="4586"/>
    <x v="0"/>
    <x v="0"/>
    <s v="Medium Risk"/>
  </r>
  <r>
    <n v="15750778"/>
    <n v="653"/>
    <x v="0"/>
    <s v="Female"/>
    <x v="52"/>
    <n v="2"/>
    <n v="120731.39"/>
    <n v="4"/>
    <n v="1"/>
    <n v="1"/>
    <n v="138160.10999999999"/>
    <x v="0"/>
    <n v="12"/>
    <n v="1017"/>
    <n v="10"/>
    <n v="97"/>
    <n v="0.83333333333333337"/>
    <n v="12204"/>
    <x v="0"/>
    <x v="0"/>
    <s v="High Risk"/>
  </r>
  <r>
    <n v="15717185"/>
    <n v="711"/>
    <x v="0"/>
    <s v="Male"/>
    <x v="34"/>
    <n v="8"/>
    <n v="0"/>
    <n v="2"/>
    <n v="1"/>
    <n v="1"/>
    <n v="64286.39"/>
    <x v="1"/>
    <n v="13"/>
    <n v="3468"/>
    <n v="8"/>
    <n v="171"/>
    <n v="0.61538461538461542"/>
    <n v="45084"/>
    <x v="0"/>
    <x v="1"/>
    <s v="High Risk"/>
  </r>
  <r>
    <n v="15677804"/>
    <n v="783"/>
    <x v="1"/>
    <s v="Male"/>
    <x v="16"/>
    <n v="1"/>
    <n v="0"/>
    <n v="3"/>
    <n v="1"/>
    <n v="1"/>
    <n v="80178.539999999994"/>
    <x v="0"/>
    <n v="15"/>
    <n v="478"/>
    <n v="7"/>
    <n v="124"/>
    <n v="0.46666666666666667"/>
    <n v="7170"/>
    <x v="1"/>
    <x v="0"/>
    <s v="High Risk"/>
  </r>
  <r>
    <n v="15568915"/>
    <n v="681"/>
    <x v="0"/>
    <s v="Male"/>
    <x v="16"/>
    <n v="6"/>
    <n v="153722.47"/>
    <n v="1"/>
    <n v="1"/>
    <n v="0"/>
    <n v="101319.76"/>
    <x v="1"/>
    <n v="10"/>
    <n v="1429"/>
    <n v="3"/>
    <n v="50"/>
    <n v="0.3"/>
    <n v="14290"/>
    <x v="0"/>
    <x v="1"/>
    <s v="Medium Risk"/>
  </r>
  <r>
    <n v="15736495"/>
    <n v="712"/>
    <x v="0"/>
    <s v="Male"/>
    <x v="10"/>
    <n v="8"/>
    <n v="114088.32000000001"/>
    <n v="1"/>
    <n v="1"/>
    <n v="0"/>
    <n v="92794.61"/>
    <x v="1"/>
    <n v="16"/>
    <n v="1398"/>
    <n v="2"/>
    <n v="18"/>
    <n v="0.125"/>
    <n v="22368"/>
    <x v="0"/>
    <x v="1"/>
    <s v="Low Risk"/>
  </r>
  <r>
    <n v="15737354"/>
    <n v="554"/>
    <x v="0"/>
    <s v="Female"/>
    <x v="36"/>
    <n v="7"/>
    <n v="0"/>
    <n v="2"/>
    <n v="1"/>
    <n v="1"/>
    <n v="63708.07"/>
    <x v="1"/>
    <n v="5"/>
    <n v="248"/>
    <n v="5"/>
    <n v="112"/>
    <n v="1"/>
    <n v="1240"/>
    <x v="0"/>
    <x v="1"/>
    <s v="High Risk"/>
  </r>
  <r>
    <n v="15667889"/>
    <n v="611"/>
    <x v="0"/>
    <s v="Female"/>
    <x v="24"/>
    <n v="6"/>
    <n v="0"/>
    <n v="2"/>
    <n v="1"/>
    <n v="0"/>
    <n v="110782.88"/>
    <x v="1"/>
    <n v="5"/>
    <n v="2880"/>
    <n v="0"/>
    <n v="152"/>
    <n v="0"/>
    <n v="14400"/>
    <x v="0"/>
    <x v="1"/>
    <s v="High Risk"/>
  </r>
  <r>
    <n v="15577831"/>
    <n v="560"/>
    <x v="2"/>
    <s v="Male"/>
    <x v="1"/>
    <n v="4"/>
    <n v="152532.29999999999"/>
    <n v="1"/>
    <n v="0"/>
    <n v="0"/>
    <n v="10779.69"/>
    <x v="1"/>
    <n v="17"/>
    <n v="3859"/>
    <n v="5"/>
    <n v="22"/>
    <n v="0.29411764705882354"/>
    <n v="65603"/>
    <x v="2"/>
    <x v="2"/>
    <s v="Low Risk"/>
  </r>
  <r>
    <n v="15729836"/>
    <n v="646"/>
    <x v="1"/>
    <s v="Male"/>
    <x v="15"/>
    <n v="1"/>
    <n v="0"/>
    <n v="2"/>
    <n v="1"/>
    <n v="0"/>
    <n v="183289.22"/>
    <x v="1"/>
    <n v="28"/>
    <n v="943"/>
    <n v="7"/>
    <n v="94"/>
    <n v="0.25"/>
    <n v="26404"/>
    <x v="0"/>
    <x v="0"/>
    <s v="High Risk"/>
  </r>
  <r>
    <n v="15775293"/>
    <n v="680"/>
    <x v="0"/>
    <s v="Male"/>
    <x v="10"/>
    <n v="3"/>
    <n v="143292.95000000001"/>
    <n v="1"/>
    <n v="1"/>
    <n v="0"/>
    <n v="66526.009999999995"/>
    <x v="1"/>
    <n v="19"/>
    <n v="731"/>
    <n v="9"/>
    <n v="70"/>
    <n v="0.47368421052631576"/>
    <n v="13889"/>
    <x v="0"/>
    <x v="2"/>
    <s v="High Risk"/>
  </r>
  <r>
    <n v="15697597"/>
    <n v="631"/>
    <x v="0"/>
    <s v="Male"/>
    <x v="28"/>
    <n v="1"/>
    <n v="149144.60999999999"/>
    <n v="1"/>
    <n v="0"/>
    <n v="1"/>
    <n v="123697.95"/>
    <x v="1"/>
    <n v="2"/>
    <n v="4858"/>
    <n v="5"/>
    <n v="129"/>
    <n v="1"/>
    <n v="9716"/>
    <x v="0"/>
    <x v="0"/>
    <s v="High Risk"/>
  </r>
  <r>
    <n v="15639669"/>
    <n v="746"/>
    <x v="0"/>
    <s v="Male"/>
    <x v="18"/>
    <n v="9"/>
    <n v="127157.04"/>
    <n v="1"/>
    <n v="1"/>
    <n v="1"/>
    <n v="155700.15"/>
    <x v="1"/>
    <n v="13"/>
    <n v="3936"/>
    <n v="6"/>
    <n v="4"/>
    <n v="0.46153846153846156"/>
    <n v="51168"/>
    <x v="0"/>
    <x v="3"/>
    <s v="Low Risk"/>
  </r>
  <r>
    <n v="15631392"/>
    <n v="654"/>
    <x v="2"/>
    <s v="Male"/>
    <x v="3"/>
    <n v="9"/>
    <n v="84673.17"/>
    <n v="2"/>
    <n v="0"/>
    <n v="1"/>
    <n v="82081.350000000006"/>
    <x v="1"/>
    <n v="14"/>
    <n v="4921"/>
    <n v="1"/>
    <n v="125"/>
    <n v="7.1428571428571425E-2"/>
    <n v="68894"/>
    <x v="0"/>
    <x v="3"/>
    <s v="High Risk"/>
  </r>
  <r>
    <n v="15580935"/>
    <n v="687"/>
    <x v="2"/>
    <s v="Male"/>
    <x v="19"/>
    <n v="9"/>
    <n v="135962.4"/>
    <n v="2"/>
    <n v="1"/>
    <n v="0"/>
    <n v="121747.96"/>
    <x v="1"/>
    <n v="8"/>
    <n v="296"/>
    <n v="2"/>
    <n v="34"/>
    <n v="0.25"/>
    <n v="2368"/>
    <x v="1"/>
    <x v="3"/>
    <s v="Medium Risk"/>
  </r>
  <r>
    <n v="15590344"/>
    <n v="708"/>
    <x v="2"/>
    <s v="Male"/>
    <x v="15"/>
    <n v="3"/>
    <n v="151691.44"/>
    <n v="2"/>
    <n v="1"/>
    <n v="1"/>
    <n v="172810.51"/>
    <x v="1"/>
    <n v="12"/>
    <n v="576"/>
    <n v="2"/>
    <n v="13"/>
    <n v="0.16666666666666666"/>
    <n v="6912"/>
    <x v="1"/>
    <x v="2"/>
    <s v="Low Risk"/>
  </r>
  <r>
    <n v="15653306"/>
    <n v="679"/>
    <x v="2"/>
    <s v="Female"/>
    <x v="15"/>
    <n v="0"/>
    <n v="88335.05"/>
    <n v="1"/>
    <n v="0"/>
    <n v="0"/>
    <n v="159584.81"/>
    <x v="1"/>
    <n v="30"/>
    <n v="177"/>
    <n v="3"/>
    <n v="171"/>
    <n v="0.1"/>
    <n v="5310"/>
    <x v="0"/>
    <x v="0"/>
    <s v="High Risk"/>
  </r>
  <r>
    <n v="15805025"/>
    <n v="636"/>
    <x v="0"/>
    <s v="Female"/>
    <x v="13"/>
    <n v="7"/>
    <n v="139859.23000000001"/>
    <n v="1"/>
    <n v="1"/>
    <n v="1"/>
    <n v="108402.54"/>
    <x v="1"/>
    <n v="18"/>
    <n v="3100"/>
    <n v="0"/>
    <n v="154"/>
    <n v="0"/>
    <n v="55800"/>
    <x v="0"/>
    <x v="1"/>
    <s v="High Risk"/>
  </r>
  <r>
    <n v="15658449"/>
    <n v="695"/>
    <x v="0"/>
    <s v="Male"/>
    <x v="13"/>
    <n v="9"/>
    <n v="43134.65"/>
    <n v="1"/>
    <n v="0"/>
    <n v="1"/>
    <n v="77330.350000000006"/>
    <x v="1"/>
    <n v="26"/>
    <n v="3635"/>
    <n v="3"/>
    <n v="110"/>
    <n v="0.11538461538461539"/>
    <n v="94510"/>
    <x v="0"/>
    <x v="3"/>
    <s v="High Risk"/>
  </r>
  <r>
    <n v="15694450"/>
    <n v="677"/>
    <x v="0"/>
    <s v="Male"/>
    <x v="0"/>
    <n v="5"/>
    <n v="99580.13"/>
    <n v="1"/>
    <n v="1"/>
    <n v="0"/>
    <n v="21007.96"/>
    <x v="1"/>
    <n v="20"/>
    <n v="1797"/>
    <n v="2"/>
    <n v="7"/>
    <n v="0.1"/>
    <n v="35940"/>
    <x v="0"/>
    <x v="2"/>
    <s v="Low Risk"/>
  </r>
  <r>
    <n v="15605666"/>
    <n v="720"/>
    <x v="0"/>
    <s v="Female"/>
    <x v="10"/>
    <n v="6"/>
    <n v="110717.38"/>
    <n v="1"/>
    <n v="1"/>
    <n v="1"/>
    <n v="9398.4500000000007"/>
    <x v="1"/>
    <n v="30"/>
    <n v="1856"/>
    <n v="5"/>
    <n v="118"/>
    <n v="0.16666666666666666"/>
    <n v="55680"/>
    <x v="2"/>
    <x v="1"/>
    <s v="High Risk"/>
  </r>
  <r>
    <n v="15615126"/>
    <n v="780"/>
    <x v="0"/>
    <s v="Female"/>
    <x v="24"/>
    <n v="3"/>
    <n v="0"/>
    <n v="2"/>
    <n v="0"/>
    <n v="0"/>
    <n v="182156.81"/>
    <x v="0"/>
    <n v="6"/>
    <n v="2635"/>
    <n v="5"/>
    <n v="67"/>
    <n v="0.83333333333333337"/>
    <n v="15810"/>
    <x v="0"/>
    <x v="2"/>
    <s v="High Risk"/>
  </r>
  <r>
    <n v="15726588"/>
    <n v="653"/>
    <x v="1"/>
    <s v="Female"/>
    <x v="18"/>
    <n v="3"/>
    <n v="0"/>
    <n v="2"/>
    <n v="0"/>
    <n v="0"/>
    <n v="110525.6"/>
    <x v="1"/>
    <n v="26"/>
    <n v="725"/>
    <n v="7"/>
    <n v="1"/>
    <n v="0.26923076923076922"/>
    <n v="18850"/>
    <x v="0"/>
    <x v="2"/>
    <s v="Low Risk"/>
  </r>
  <r>
    <n v="15645095"/>
    <n v="674"/>
    <x v="0"/>
    <s v="Female"/>
    <x v="34"/>
    <n v="3"/>
    <n v="0"/>
    <n v="1"/>
    <n v="1"/>
    <n v="0"/>
    <n v="51536.99"/>
    <x v="1"/>
    <n v="9"/>
    <n v="1055"/>
    <n v="5"/>
    <n v="21"/>
    <n v="0.55555555555555558"/>
    <n v="9495"/>
    <x v="2"/>
    <x v="2"/>
    <s v="Low Risk"/>
  </r>
  <r>
    <n v="15808960"/>
    <n v="620"/>
    <x v="2"/>
    <s v="Male"/>
    <x v="20"/>
    <n v="5"/>
    <n v="108197.11"/>
    <n v="2"/>
    <n v="1"/>
    <n v="0"/>
    <n v="49722.34"/>
    <x v="1"/>
    <n v="17"/>
    <n v="920"/>
    <n v="1"/>
    <n v="117"/>
    <n v="5.8823529411764705E-2"/>
    <n v="15640"/>
    <x v="0"/>
    <x v="2"/>
    <s v="High Risk"/>
  </r>
  <r>
    <n v="15729435"/>
    <n v="623"/>
    <x v="0"/>
    <s v="Male"/>
    <x v="20"/>
    <n v="6"/>
    <n v="0"/>
    <n v="2"/>
    <n v="1"/>
    <n v="1"/>
    <n v="66119.070000000007"/>
    <x v="1"/>
    <n v="20"/>
    <n v="964"/>
    <n v="1"/>
    <n v="103"/>
    <n v="0.05"/>
    <n v="19280"/>
    <x v="0"/>
    <x v="1"/>
    <s v="High Risk"/>
  </r>
  <r>
    <n v="15656840"/>
    <n v="547"/>
    <x v="0"/>
    <s v="Female"/>
    <x v="6"/>
    <n v="6"/>
    <n v="104450.86"/>
    <n v="1"/>
    <n v="1"/>
    <n v="1"/>
    <n v="37160.28"/>
    <x v="1"/>
    <n v="10"/>
    <n v="958"/>
    <n v="7"/>
    <n v="140"/>
    <n v="0.7"/>
    <n v="9580"/>
    <x v="0"/>
    <x v="1"/>
    <s v="High Risk"/>
  </r>
  <r>
    <n v="15659149"/>
    <n v="530"/>
    <x v="0"/>
    <s v="Male"/>
    <x v="2"/>
    <n v="2"/>
    <n v="0"/>
    <n v="2"/>
    <n v="1"/>
    <n v="0"/>
    <n v="197923.05"/>
    <x v="1"/>
    <n v="19"/>
    <n v="1850"/>
    <n v="5"/>
    <n v="51"/>
    <n v="0.26315789473684209"/>
    <n v="35150"/>
    <x v="0"/>
    <x v="0"/>
    <s v="Medium Risk"/>
  </r>
  <r>
    <n v="15585490"/>
    <n v="746"/>
    <x v="0"/>
    <s v="Female"/>
    <x v="10"/>
    <n v="4"/>
    <n v="0"/>
    <n v="1"/>
    <n v="0"/>
    <n v="1"/>
    <n v="65166.6"/>
    <x v="1"/>
    <n v="3"/>
    <n v="3491"/>
    <n v="1"/>
    <n v="161"/>
    <n v="0.33333333333333331"/>
    <n v="10473"/>
    <x v="2"/>
    <x v="2"/>
    <s v="High Risk"/>
  </r>
  <r>
    <n v="15674929"/>
    <n v="512"/>
    <x v="0"/>
    <s v="Female"/>
    <x v="8"/>
    <n v="7"/>
    <n v="0"/>
    <n v="2"/>
    <n v="0"/>
    <n v="0"/>
    <n v="49326.07"/>
    <x v="1"/>
    <n v="17"/>
    <n v="2549"/>
    <n v="5"/>
    <n v="131"/>
    <n v="0.29411764705882354"/>
    <n v="43333"/>
    <x v="0"/>
    <x v="1"/>
    <s v="High Risk"/>
  </r>
  <r>
    <n v="15746341"/>
    <n v="630"/>
    <x v="0"/>
    <s v="Male"/>
    <x v="20"/>
    <n v="8"/>
    <n v="0"/>
    <n v="2"/>
    <n v="1"/>
    <n v="1"/>
    <n v="42495.81"/>
    <x v="1"/>
    <n v="16"/>
    <n v="1451"/>
    <n v="10"/>
    <n v="159"/>
    <n v="0.625"/>
    <n v="23216"/>
    <x v="0"/>
    <x v="1"/>
    <s v="High Risk"/>
  </r>
  <r>
    <n v="15662091"/>
    <n v="570"/>
    <x v="1"/>
    <s v="Male"/>
    <x v="29"/>
    <n v="7"/>
    <n v="116099.82"/>
    <n v="1"/>
    <n v="1"/>
    <n v="1"/>
    <n v="148087.62"/>
    <x v="1"/>
    <n v="1"/>
    <n v="1949"/>
    <n v="10"/>
    <n v="52"/>
    <n v="1"/>
    <n v="1949"/>
    <x v="2"/>
    <x v="1"/>
    <s v="Medium Risk"/>
  </r>
  <r>
    <n v="15620123"/>
    <n v="605"/>
    <x v="0"/>
    <s v="Male"/>
    <x v="2"/>
    <n v="6"/>
    <n v="111169.91"/>
    <n v="1"/>
    <n v="0"/>
    <n v="0"/>
    <n v="9641.4"/>
    <x v="1"/>
    <n v="10"/>
    <n v="3743"/>
    <n v="8"/>
    <n v="21"/>
    <n v="0.8"/>
    <n v="37430"/>
    <x v="0"/>
    <x v="1"/>
    <s v="Low Risk"/>
  </r>
  <r>
    <n v="15616240"/>
    <n v="530"/>
    <x v="1"/>
    <s v="Male"/>
    <x v="24"/>
    <n v="4"/>
    <n v="0"/>
    <n v="2"/>
    <n v="1"/>
    <n v="1"/>
    <n v="164844.37"/>
    <x v="1"/>
    <n v="5"/>
    <n v="755"/>
    <n v="4"/>
    <n v="178"/>
    <n v="0.8"/>
    <n v="3775"/>
    <x v="0"/>
    <x v="2"/>
    <s v="High Risk"/>
  </r>
  <r>
    <n v="15624186"/>
    <n v="813"/>
    <x v="2"/>
    <s v="Female"/>
    <x v="11"/>
    <n v="5"/>
    <n v="123616.43"/>
    <n v="1"/>
    <n v="0"/>
    <n v="1"/>
    <n v="132959.32999999999"/>
    <x v="1"/>
    <n v="7"/>
    <n v="996"/>
    <n v="7"/>
    <n v="180"/>
    <n v="1"/>
    <n v="6972"/>
    <x v="1"/>
    <x v="2"/>
    <s v="High Risk"/>
  </r>
  <r>
    <n v="15605036"/>
    <n v="704"/>
    <x v="1"/>
    <s v="Female"/>
    <x v="24"/>
    <n v="9"/>
    <n v="155619.57999999999"/>
    <n v="1"/>
    <n v="1"/>
    <n v="1"/>
    <n v="135088.57999999999"/>
    <x v="1"/>
    <n v="26"/>
    <n v="1842"/>
    <n v="1"/>
    <n v="14"/>
    <n v="3.8461538461538464E-2"/>
    <n v="47892"/>
    <x v="0"/>
    <x v="3"/>
    <s v="Low Risk"/>
  </r>
  <r>
    <n v="15805151"/>
    <n v="565"/>
    <x v="2"/>
    <s v="Male"/>
    <x v="8"/>
    <n v="2"/>
    <n v="89558.39"/>
    <n v="2"/>
    <n v="1"/>
    <n v="1"/>
    <n v="4441.54"/>
    <x v="1"/>
    <n v="14"/>
    <n v="788"/>
    <n v="3"/>
    <n v="21"/>
    <n v="0.21428571428571427"/>
    <n v="11032"/>
    <x v="0"/>
    <x v="0"/>
    <s v="Low Risk"/>
  </r>
  <r>
    <n v="15753847"/>
    <n v="645"/>
    <x v="1"/>
    <s v="Male"/>
    <x v="13"/>
    <n v="4"/>
    <n v="0"/>
    <n v="1"/>
    <n v="0"/>
    <n v="1"/>
    <n v="174916.85"/>
    <x v="0"/>
    <n v="30"/>
    <n v="2570"/>
    <n v="9"/>
    <n v="46"/>
    <n v="0.3"/>
    <n v="77100"/>
    <x v="1"/>
    <x v="2"/>
    <s v="Medium Risk"/>
  </r>
  <r>
    <n v="15653222"/>
    <n v="526"/>
    <x v="2"/>
    <s v="Female"/>
    <x v="15"/>
    <n v="6"/>
    <n v="131938.92000000001"/>
    <n v="2"/>
    <n v="1"/>
    <n v="1"/>
    <n v="1795.93"/>
    <x v="1"/>
    <n v="1"/>
    <n v="587"/>
    <n v="6"/>
    <n v="117"/>
    <n v="1"/>
    <n v="587"/>
    <x v="1"/>
    <x v="1"/>
    <s v="High Risk"/>
  </r>
  <r>
    <n v="15757541"/>
    <n v="778"/>
    <x v="0"/>
    <s v="Female"/>
    <x v="19"/>
    <n v="9"/>
    <n v="151772.63"/>
    <n v="2"/>
    <n v="0"/>
    <n v="0"/>
    <n v="180249.94"/>
    <x v="0"/>
    <n v="4"/>
    <n v="3444"/>
    <n v="2"/>
    <n v="131"/>
    <n v="0.5"/>
    <n v="13776"/>
    <x v="2"/>
    <x v="3"/>
    <s v="High Risk"/>
  </r>
  <r>
    <n v="15726945"/>
    <n v="677"/>
    <x v="0"/>
    <s v="Female"/>
    <x v="42"/>
    <n v="8"/>
    <n v="0"/>
    <n v="2"/>
    <n v="1"/>
    <n v="1"/>
    <n v="153604.44"/>
    <x v="1"/>
    <n v="8"/>
    <n v="3375"/>
    <n v="4"/>
    <n v="101"/>
    <n v="0.5"/>
    <n v="27000"/>
    <x v="0"/>
    <x v="1"/>
    <s v="High Risk"/>
  </r>
  <r>
    <n v="15794276"/>
    <n v="588"/>
    <x v="0"/>
    <s v="Female"/>
    <x v="55"/>
    <n v="3"/>
    <n v="0"/>
    <n v="1"/>
    <n v="1"/>
    <n v="1"/>
    <n v="189703.65"/>
    <x v="1"/>
    <n v="19"/>
    <n v="4381"/>
    <n v="7"/>
    <n v="42"/>
    <n v="0.36842105263157893"/>
    <n v="83239"/>
    <x v="0"/>
    <x v="2"/>
    <s v="Medium Risk"/>
  </r>
  <r>
    <n v="15568328"/>
    <n v="488"/>
    <x v="0"/>
    <s v="Female"/>
    <x v="32"/>
    <n v="6"/>
    <n v="0"/>
    <n v="2"/>
    <n v="1"/>
    <n v="1"/>
    <n v="66393.89"/>
    <x v="1"/>
    <n v="3"/>
    <n v="2588"/>
    <n v="4"/>
    <n v="164"/>
    <n v="1"/>
    <n v="7764"/>
    <x v="1"/>
    <x v="1"/>
    <s v="High Risk"/>
  </r>
  <r>
    <n v="15604355"/>
    <n v="519"/>
    <x v="0"/>
    <s v="Male"/>
    <x v="2"/>
    <n v="1"/>
    <n v="97700.02"/>
    <n v="1"/>
    <n v="1"/>
    <n v="1"/>
    <n v="30709.03"/>
    <x v="1"/>
    <n v="24"/>
    <n v="3965"/>
    <n v="7"/>
    <n v="7"/>
    <n v="0.29166666666666669"/>
    <n v="95160"/>
    <x v="0"/>
    <x v="0"/>
    <s v="Low Risk"/>
  </r>
  <r>
    <n v="15735788"/>
    <n v="709"/>
    <x v="0"/>
    <s v="Male"/>
    <x v="8"/>
    <n v="6"/>
    <n v="0"/>
    <n v="2"/>
    <n v="1"/>
    <n v="1"/>
    <n v="71009.84"/>
    <x v="1"/>
    <n v="13"/>
    <n v="1967"/>
    <n v="0"/>
    <n v="14"/>
    <n v="0"/>
    <n v="25571"/>
    <x v="1"/>
    <x v="1"/>
    <s v="Low Risk"/>
  </r>
  <r>
    <n v="15618255"/>
    <n v="642"/>
    <x v="2"/>
    <s v="Female"/>
    <x v="27"/>
    <n v="6"/>
    <n v="103244.86"/>
    <n v="2"/>
    <n v="1"/>
    <n v="0"/>
    <n v="143049.72"/>
    <x v="0"/>
    <n v="21"/>
    <n v="4879"/>
    <n v="6"/>
    <n v="28"/>
    <n v="0.2857142857142857"/>
    <n v="102459"/>
    <x v="1"/>
    <x v="1"/>
    <s v="Low Risk"/>
  </r>
  <r>
    <n v="15720941"/>
    <n v="710"/>
    <x v="2"/>
    <s v="Male"/>
    <x v="10"/>
    <n v="8"/>
    <n v="147833.29999999999"/>
    <n v="2"/>
    <n v="0"/>
    <n v="1"/>
    <n v="1561.58"/>
    <x v="1"/>
    <n v="9"/>
    <n v="2576"/>
    <n v="10"/>
    <n v="109"/>
    <n v="1"/>
    <n v="23184"/>
    <x v="0"/>
    <x v="1"/>
    <s v="High Risk"/>
  </r>
  <r>
    <n v="15769110"/>
    <n v="653"/>
    <x v="0"/>
    <s v="Female"/>
    <x v="17"/>
    <n v="5"/>
    <n v="0"/>
    <n v="2"/>
    <n v="1"/>
    <n v="0"/>
    <n v="49707.85"/>
    <x v="1"/>
    <n v="10"/>
    <n v="507"/>
    <n v="8"/>
    <n v="88"/>
    <n v="0.8"/>
    <n v="5070"/>
    <x v="0"/>
    <x v="2"/>
    <s v="High Risk"/>
  </r>
  <r>
    <n v="15576094"/>
    <n v="743"/>
    <x v="0"/>
    <s v="Male"/>
    <x v="60"/>
    <n v="0"/>
    <n v="0"/>
    <n v="2"/>
    <n v="0"/>
    <n v="1"/>
    <n v="29837.65"/>
    <x v="1"/>
    <n v="12"/>
    <n v="613"/>
    <n v="7"/>
    <n v="2"/>
    <n v="0.58333333333333337"/>
    <n v="7356"/>
    <x v="2"/>
    <x v="0"/>
    <s v="Low Risk"/>
  </r>
  <r>
    <n v="15756150"/>
    <n v="418"/>
    <x v="0"/>
    <s v="Female"/>
    <x v="2"/>
    <n v="2"/>
    <n v="0"/>
    <n v="2"/>
    <n v="0"/>
    <n v="0"/>
    <n v="9041.7099999999991"/>
    <x v="1"/>
    <n v="20"/>
    <n v="4301"/>
    <n v="10"/>
    <n v="17"/>
    <n v="0.5"/>
    <n v="86020"/>
    <x v="1"/>
    <x v="0"/>
    <s v="Low Risk"/>
  </r>
  <r>
    <n v="15719579"/>
    <n v="670"/>
    <x v="2"/>
    <s v="Female"/>
    <x v="19"/>
    <n v="9"/>
    <n v="84521.48"/>
    <n v="2"/>
    <n v="0"/>
    <n v="1"/>
    <n v="198017.05"/>
    <x v="1"/>
    <n v="11"/>
    <n v="4964"/>
    <n v="10"/>
    <n v="99"/>
    <n v="0.90909090909090906"/>
    <n v="54604"/>
    <x v="0"/>
    <x v="3"/>
    <s v="High Risk"/>
  </r>
  <r>
    <n v="15748854"/>
    <n v="723"/>
    <x v="2"/>
    <s v="Female"/>
    <x v="34"/>
    <n v="5"/>
    <n v="91938.31"/>
    <n v="1"/>
    <n v="1"/>
    <n v="0"/>
    <n v="143481.85"/>
    <x v="1"/>
    <n v="8"/>
    <n v="1133"/>
    <n v="1"/>
    <n v="28"/>
    <n v="0.125"/>
    <n v="9064"/>
    <x v="0"/>
    <x v="2"/>
    <s v="Low Risk"/>
  </r>
  <r>
    <n v="15612455"/>
    <n v="549"/>
    <x v="2"/>
    <s v="Male"/>
    <x v="13"/>
    <n v="6"/>
    <n v="124240.93"/>
    <n v="1"/>
    <n v="1"/>
    <n v="1"/>
    <n v="146372.51"/>
    <x v="1"/>
    <n v="4"/>
    <n v="492"/>
    <n v="5"/>
    <n v="171"/>
    <n v="1"/>
    <n v="1968"/>
    <x v="2"/>
    <x v="1"/>
    <s v="High Risk"/>
  </r>
  <r>
    <n v="15664802"/>
    <n v="543"/>
    <x v="0"/>
    <s v="Female"/>
    <x v="0"/>
    <n v="5"/>
    <n v="0"/>
    <n v="2"/>
    <n v="0"/>
    <n v="0"/>
    <n v="101905.34"/>
    <x v="1"/>
    <n v="10"/>
    <n v="3095"/>
    <n v="9"/>
    <n v="66"/>
    <n v="0.9"/>
    <n v="30950"/>
    <x v="2"/>
    <x v="2"/>
    <s v="High Risk"/>
  </r>
  <r>
    <n v="15735687"/>
    <n v="595"/>
    <x v="1"/>
    <s v="Male"/>
    <x v="24"/>
    <n v="2"/>
    <n v="157084.99"/>
    <n v="1"/>
    <n v="1"/>
    <n v="0"/>
    <n v="134767.13"/>
    <x v="1"/>
    <n v="12"/>
    <n v="1736"/>
    <n v="3"/>
    <n v="31"/>
    <n v="0.25"/>
    <n v="20832"/>
    <x v="0"/>
    <x v="0"/>
    <s v="Medium Risk"/>
  </r>
  <r>
    <n v="15664734"/>
    <n v="673"/>
    <x v="2"/>
    <s v="Female"/>
    <x v="11"/>
    <n v="3"/>
    <n v="108244.82"/>
    <n v="2"/>
    <n v="1"/>
    <n v="1"/>
    <n v="103573.96"/>
    <x v="1"/>
    <n v="4"/>
    <n v="458"/>
    <n v="0"/>
    <n v="48"/>
    <n v="0"/>
    <n v="1832"/>
    <x v="1"/>
    <x v="2"/>
    <s v="Medium Risk"/>
  </r>
  <r>
    <n v="15767894"/>
    <n v="741"/>
    <x v="0"/>
    <s v="Female"/>
    <x v="29"/>
    <n v="9"/>
    <n v="0"/>
    <n v="2"/>
    <n v="0"/>
    <n v="1"/>
    <n v="139259.54"/>
    <x v="1"/>
    <n v="4"/>
    <n v="328"/>
    <n v="7"/>
    <n v="145"/>
    <n v="1"/>
    <n v="1312"/>
    <x v="0"/>
    <x v="3"/>
    <s v="High Risk"/>
  </r>
  <r>
    <n v="15666884"/>
    <n v="508"/>
    <x v="2"/>
    <s v="Female"/>
    <x v="1"/>
    <n v="5"/>
    <n v="82161.7"/>
    <n v="2"/>
    <n v="1"/>
    <n v="0"/>
    <n v="187776.49"/>
    <x v="1"/>
    <n v="29"/>
    <n v="412"/>
    <n v="5"/>
    <n v="14"/>
    <n v="0.17241379310344829"/>
    <n v="11948"/>
    <x v="0"/>
    <x v="2"/>
    <s v="Low Risk"/>
  </r>
  <r>
    <n v="15750156"/>
    <n v="662"/>
    <x v="2"/>
    <s v="Male"/>
    <x v="49"/>
    <n v="2"/>
    <n v="104568.41"/>
    <n v="1"/>
    <n v="1"/>
    <n v="0"/>
    <n v="8059.44"/>
    <x v="0"/>
    <n v="12"/>
    <n v="2930"/>
    <n v="6"/>
    <n v="11"/>
    <n v="0.5"/>
    <n v="35160"/>
    <x v="0"/>
    <x v="0"/>
    <s v="Low Risk"/>
  </r>
  <r>
    <n v="15751120"/>
    <n v="752"/>
    <x v="0"/>
    <s v="Female"/>
    <x v="18"/>
    <n v="2"/>
    <n v="119912.46"/>
    <n v="1"/>
    <n v="1"/>
    <n v="0"/>
    <n v="124354.92"/>
    <x v="1"/>
    <n v="8"/>
    <n v="3225"/>
    <n v="7"/>
    <n v="79"/>
    <n v="0.875"/>
    <n v="25800"/>
    <x v="0"/>
    <x v="0"/>
    <s v="High Risk"/>
  </r>
  <r>
    <n v="15575748"/>
    <n v="809"/>
    <x v="0"/>
    <s v="Male"/>
    <x v="18"/>
    <n v="9"/>
    <n v="68881.59"/>
    <n v="2"/>
    <n v="0"/>
    <n v="1"/>
    <n v="109135.11"/>
    <x v="1"/>
    <n v="29"/>
    <n v="1263"/>
    <n v="5"/>
    <n v="180"/>
    <n v="0.17241379310344829"/>
    <n v="36627"/>
    <x v="1"/>
    <x v="3"/>
    <s v="High Risk"/>
  </r>
  <r>
    <n v="15714610"/>
    <n v="575"/>
    <x v="1"/>
    <s v="Male"/>
    <x v="33"/>
    <n v="2"/>
    <n v="0"/>
    <n v="2"/>
    <n v="1"/>
    <n v="1"/>
    <n v="82222.86"/>
    <x v="1"/>
    <n v="23"/>
    <n v="1034"/>
    <n v="1"/>
    <n v="8"/>
    <n v="4.3478260869565216E-2"/>
    <n v="23782"/>
    <x v="1"/>
    <x v="0"/>
    <s v="Low Risk"/>
  </r>
  <r>
    <n v="15720305"/>
    <n v="591"/>
    <x v="1"/>
    <s v="Female"/>
    <x v="20"/>
    <n v="1"/>
    <n v="86376.29"/>
    <n v="1"/>
    <n v="0"/>
    <n v="1"/>
    <n v="136767.16"/>
    <x v="0"/>
    <n v="6"/>
    <n v="2318"/>
    <n v="3"/>
    <n v="136"/>
    <n v="0.5"/>
    <n v="13908"/>
    <x v="2"/>
    <x v="0"/>
    <s v="High Risk"/>
  </r>
  <r>
    <n v="15678129"/>
    <n v="643"/>
    <x v="1"/>
    <s v="Female"/>
    <x v="13"/>
    <n v="9"/>
    <n v="150840.03"/>
    <n v="2"/>
    <n v="1"/>
    <n v="0"/>
    <n v="155516.35"/>
    <x v="1"/>
    <n v="2"/>
    <n v="1181"/>
    <n v="3"/>
    <n v="2"/>
    <n v="1"/>
    <n v="2362"/>
    <x v="0"/>
    <x v="3"/>
    <s v="Low Risk"/>
  </r>
  <r>
    <n v="15566633"/>
    <n v="698"/>
    <x v="2"/>
    <s v="Male"/>
    <x v="30"/>
    <n v="8"/>
    <n v="155059.1"/>
    <n v="2"/>
    <n v="1"/>
    <n v="1"/>
    <n v="144584.29"/>
    <x v="1"/>
    <n v="7"/>
    <n v="317"/>
    <n v="5"/>
    <n v="49"/>
    <n v="0.7142857142857143"/>
    <n v="2219"/>
    <x v="1"/>
    <x v="1"/>
    <s v="Medium Risk"/>
  </r>
  <r>
    <n v="15680436"/>
    <n v="496"/>
    <x v="0"/>
    <s v="Female"/>
    <x v="6"/>
    <n v="4"/>
    <n v="0"/>
    <n v="2"/>
    <n v="1"/>
    <n v="0"/>
    <n v="164806.89000000001"/>
    <x v="1"/>
    <n v="9"/>
    <n v="1806"/>
    <n v="7"/>
    <n v="44"/>
    <n v="0.77777777777777779"/>
    <n v="16254"/>
    <x v="0"/>
    <x v="2"/>
    <s v="Medium Risk"/>
  </r>
  <r>
    <n v="15674343"/>
    <n v="597"/>
    <x v="0"/>
    <s v="Male"/>
    <x v="4"/>
    <n v="8"/>
    <n v="78128.13"/>
    <n v="2"/>
    <n v="0"/>
    <n v="1"/>
    <n v="109153.04"/>
    <x v="1"/>
    <n v="27"/>
    <n v="4943"/>
    <n v="3"/>
    <n v="59"/>
    <n v="0.1111111111111111"/>
    <n v="133461"/>
    <x v="1"/>
    <x v="1"/>
    <s v="Medium Risk"/>
  </r>
  <r>
    <n v="15658890"/>
    <n v="603"/>
    <x v="2"/>
    <s v="Male"/>
    <x v="17"/>
    <n v="4"/>
    <n v="98899.76"/>
    <n v="2"/>
    <n v="1"/>
    <n v="1"/>
    <n v="86190.34"/>
    <x v="1"/>
    <n v="4"/>
    <n v="359"/>
    <n v="1"/>
    <n v="141"/>
    <n v="0.25"/>
    <n v="1436"/>
    <x v="1"/>
    <x v="2"/>
    <s v="High Risk"/>
  </r>
  <r>
    <n v="15599004"/>
    <n v="655"/>
    <x v="1"/>
    <s v="Male"/>
    <x v="24"/>
    <n v="1"/>
    <n v="0"/>
    <n v="1"/>
    <n v="1"/>
    <n v="1"/>
    <n v="106040.97"/>
    <x v="1"/>
    <n v="25"/>
    <n v="2549"/>
    <n v="3"/>
    <n v="133"/>
    <n v="0.12"/>
    <n v="63725"/>
    <x v="0"/>
    <x v="0"/>
    <s v="High Risk"/>
  </r>
  <r>
    <n v="15726487"/>
    <n v="431"/>
    <x v="0"/>
    <s v="Male"/>
    <x v="54"/>
    <n v="6"/>
    <n v="160982.89000000001"/>
    <n v="1"/>
    <n v="1"/>
    <n v="1"/>
    <n v="168008.17"/>
    <x v="1"/>
    <n v="25"/>
    <n v="2792"/>
    <n v="6"/>
    <n v="10"/>
    <n v="0.24"/>
    <n v="69800"/>
    <x v="1"/>
    <x v="1"/>
    <s v="Low Risk"/>
  </r>
  <r>
    <n v="15698716"/>
    <n v="620"/>
    <x v="0"/>
    <s v="Female"/>
    <x v="53"/>
    <n v="3"/>
    <n v="87926.24"/>
    <n v="2"/>
    <n v="1"/>
    <n v="0"/>
    <n v="33350.26"/>
    <x v="0"/>
    <n v="22"/>
    <n v="4182"/>
    <n v="0"/>
    <n v="96"/>
    <n v="0"/>
    <n v="92004"/>
    <x v="1"/>
    <x v="2"/>
    <s v="High Risk"/>
  </r>
  <r>
    <n v="15710527"/>
    <n v="782"/>
    <x v="0"/>
    <s v="Female"/>
    <x v="12"/>
    <n v="4"/>
    <n v="0"/>
    <n v="1"/>
    <n v="1"/>
    <n v="1"/>
    <n v="119565.34"/>
    <x v="1"/>
    <n v="6"/>
    <n v="2358"/>
    <n v="2"/>
    <n v="36"/>
    <n v="0.33333333333333331"/>
    <n v="14148"/>
    <x v="0"/>
    <x v="2"/>
    <s v="Medium Risk"/>
  </r>
  <r>
    <n v="15655590"/>
    <n v="581"/>
    <x v="1"/>
    <s v="Male"/>
    <x v="17"/>
    <n v="2"/>
    <n v="79385.210000000006"/>
    <n v="2"/>
    <n v="0"/>
    <n v="0"/>
    <n v="188492.82"/>
    <x v="1"/>
    <n v="20"/>
    <n v="1021"/>
    <n v="5"/>
    <n v="61"/>
    <n v="0.25"/>
    <n v="20420"/>
    <x v="0"/>
    <x v="0"/>
    <s v="High Risk"/>
  </r>
  <r>
    <n v="15732266"/>
    <n v="553"/>
    <x v="2"/>
    <s v="Male"/>
    <x v="47"/>
    <n v="5"/>
    <n v="127997.83"/>
    <n v="1"/>
    <n v="1"/>
    <n v="0"/>
    <n v="165378.66"/>
    <x v="0"/>
    <n v="20"/>
    <n v="2307"/>
    <n v="8"/>
    <n v="180"/>
    <n v="0.4"/>
    <n v="46140"/>
    <x v="0"/>
    <x v="2"/>
    <s v="High Risk"/>
  </r>
  <r>
    <n v="15669326"/>
    <n v="658"/>
    <x v="0"/>
    <s v="Male"/>
    <x v="4"/>
    <n v="2"/>
    <n v="168396.34"/>
    <n v="1"/>
    <n v="1"/>
    <n v="1"/>
    <n v="14178.73"/>
    <x v="1"/>
    <n v="4"/>
    <n v="2739"/>
    <n v="7"/>
    <n v="161"/>
    <n v="1"/>
    <n v="10956"/>
    <x v="1"/>
    <x v="0"/>
    <s v="High Risk"/>
  </r>
  <r>
    <n v="15672246"/>
    <n v="686"/>
    <x v="2"/>
    <s v="Male"/>
    <x v="3"/>
    <n v="2"/>
    <n v="134896.03"/>
    <n v="1"/>
    <n v="1"/>
    <n v="1"/>
    <n v="97847.05"/>
    <x v="1"/>
    <n v="26"/>
    <n v="4989"/>
    <n v="5"/>
    <n v="138"/>
    <n v="0.19230769230769232"/>
    <n v="129714"/>
    <x v="2"/>
    <x v="0"/>
    <s v="High Risk"/>
  </r>
  <r>
    <n v="15620276"/>
    <n v="539"/>
    <x v="1"/>
    <s v="Male"/>
    <x v="18"/>
    <n v="6"/>
    <n v="0"/>
    <n v="3"/>
    <n v="1"/>
    <n v="1"/>
    <n v="118959.64"/>
    <x v="1"/>
    <n v="29"/>
    <n v="4276"/>
    <n v="10"/>
    <n v="63"/>
    <n v="0.34482758620689657"/>
    <n v="124004"/>
    <x v="0"/>
    <x v="1"/>
    <s v="High Risk"/>
  </r>
  <r>
    <n v="15640258"/>
    <n v="685"/>
    <x v="0"/>
    <s v="Female"/>
    <x v="5"/>
    <n v="6"/>
    <n v="94238.75"/>
    <n v="2"/>
    <n v="1"/>
    <n v="1"/>
    <n v="50664.07"/>
    <x v="0"/>
    <n v="1"/>
    <n v="670"/>
    <n v="9"/>
    <n v="12"/>
    <n v="1"/>
    <n v="670"/>
    <x v="0"/>
    <x v="1"/>
    <s v="Low Risk"/>
  </r>
  <r>
    <n v="15740283"/>
    <n v="850"/>
    <x v="0"/>
    <s v="Male"/>
    <x v="6"/>
    <n v="1"/>
    <n v="0"/>
    <n v="2"/>
    <n v="0"/>
    <n v="0"/>
    <n v="152996.89000000001"/>
    <x v="1"/>
    <n v="23"/>
    <n v="4987"/>
    <n v="2"/>
    <n v="28"/>
    <n v="8.6956521739130432E-2"/>
    <n v="114701"/>
    <x v="1"/>
    <x v="0"/>
    <s v="Low Risk"/>
  </r>
  <r>
    <n v="15759717"/>
    <n v="763"/>
    <x v="1"/>
    <s v="Female"/>
    <x v="2"/>
    <n v="7"/>
    <n v="0"/>
    <n v="2"/>
    <n v="1"/>
    <n v="0"/>
    <n v="19458.75"/>
    <x v="1"/>
    <n v="15"/>
    <n v="3888"/>
    <n v="9"/>
    <n v="38"/>
    <n v="0.6"/>
    <n v="58320"/>
    <x v="0"/>
    <x v="1"/>
    <s v="Medium Risk"/>
  </r>
  <r>
    <n v="15620268"/>
    <n v="634"/>
    <x v="2"/>
    <s v="Male"/>
    <x v="3"/>
    <n v="3"/>
    <n v="212696.32000000001"/>
    <n v="1"/>
    <n v="1"/>
    <n v="0"/>
    <n v="115268.86"/>
    <x v="1"/>
    <n v="11"/>
    <n v="2585"/>
    <n v="8"/>
    <n v="168"/>
    <n v="0.72727272727272729"/>
    <n v="28435"/>
    <x v="0"/>
    <x v="2"/>
    <s v="High Risk"/>
  </r>
  <r>
    <n v="15743871"/>
    <n v="567"/>
    <x v="0"/>
    <s v="Male"/>
    <x v="49"/>
    <n v="3"/>
    <n v="0"/>
    <n v="2"/>
    <n v="1"/>
    <n v="0"/>
    <n v="25843.7"/>
    <x v="0"/>
    <n v="9"/>
    <n v="4110"/>
    <n v="1"/>
    <n v="159"/>
    <n v="0.1111111111111111"/>
    <n v="36990"/>
    <x v="0"/>
    <x v="2"/>
    <s v="High Risk"/>
  </r>
  <r>
    <n v="15614491"/>
    <n v="539"/>
    <x v="0"/>
    <s v="Male"/>
    <x v="2"/>
    <n v="3"/>
    <n v="139153.68"/>
    <n v="2"/>
    <n v="1"/>
    <n v="0"/>
    <n v="147662.32999999999"/>
    <x v="1"/>
    <n v="14"/>
    <n v="1798"/>
    <n v="7"/>
    <n v="56"/>
    <n v="0.5"/>
    <n v="25172"/>
    <x v="0"/>
    <x v="2"/>
    <s v="Medium Risk"/>
  </r>
  <r>
    <n v="15595047"/>
    <n v="764"/>
    <x v="0"/>
    <s v="Male"/>
    <x v="1"/>
    <n v="7"/>
    <n v="0"/>
    <n v="2"/>
    <n v="0"/>
    <n v="0"/>
    <n v="134878.34"/>
    <x v="1"/>
    <n v="18"/>
    <n v="3626"/>
    <n v="7"/>
    <n v="121"/>
    <n v="0.3888888888888889"/>
    <n v="65268"/>
    <x v="2"/>
    <x v="1"/>
    <s v="High Risk"/>
  </r>
  <r>
    <n v="15732334"/>
    <n v="653"/>
    <x v="0"/>
    <s v="Female"/>
    <x v="20"/>
    <n v="0"/>
    <n v="0"/>
    <n v="2"/>
    <n v="1"/>
    <n v="0"/>
    <n v="35795.85"/>
    <x v="1"/>
    <n v="20"/>
    <n v="3249"/>
    <n v="10"/>
    <n v="120"/>
    <n v="0.5"/>
    <n v="64980"/>
    <x v="1"/>
    <x v="0"/>
    <s v="High Risk"/>
  </r>
  <r>
    <n v="15701206"/>
    <n v="566"/>
    <x v="1"/>
    <s v="Male"/>
    <x v="4"/>
    <n v="5"/>
    <n v="0"/>
    <n v="2"/>
    <n v="1"/>
    <n v="0"/>
    <n v="66462.789999999994"/>
    <x v="1"/>
    <n v="24"/>
    <n v="4182"/>
    <n v="6"/>
    <n v="85"/>
    <n v="0.25"/>
    <n v="100368"/>
    <x v="2"/>
    <x v="2"/>
    <s v="High Risk"/>
  </r>
  <r>
    <n v="15581280"/>
    <n v="714"/>
    <x v="2"/>
    <s v="Male"/>
    <x v="6"/>
    <n v="6"/>
    <n v="92887.13"/>
    <n v="1"/>
    <n v="1"/>
    <n v="1"/>
    <n v="69578.490000000005"/>
    <x v="1"/>
    <n v="10"/>
    <n v="2612"/>
    <n v="3"/>
    <n v="91"/>
    <n v="0.3"/>
    <n v="26120"/>
    <x v="0"/>
    <x v="1"/>
    <s v="High Risk"/>
  </r>
  <r>
    <n v="15651943"/>
    <n v="580"/>
    <x v="1"/>
    <s v="Female"/>
    <x v="35"/>
    <n v="1"/>
    <n v="0"/>
    <n v="2"/>
    <n v="0"/>
    <n v="1"/>
    <n v="103182.46"/>
    <x v="1"/>
    <n v="17"/>
    <n v="2639"/>
    <n v="3"/>
    <n v="168"/>
    <n v="0.17647058823529413"/>
    <n v="44863"/>
    <x v="1"/>
    <x v="0"/>
    <s v="High Risk"/>
  </r>
  <r>
    <n v="15609545"/>
    <n v="548"/>
    <x v="0"/>
    <s v="Male"/>
    <x v="6"/>
    <n v="5"/>
    <n v="83442.98"/>
    <n v="1"/>
    <n v="0"/>
    <n v="1"/>
    <n v="177017.39"/>
    <x v="1"/>
    <n v="29"/>
    <n v="4782"/>
    <n v="5"/>
    <n v="44"/>
    <n v="0.17241379310344829"/>
    <n v="138678"/>
    <x v="0"/>
    <x v="2"/>
    <s v="Medium Risk"/>
  </r>
  <r>
    <n v="15658548"/>
    <n v="646"/>
    <x v="2"/>
    <s v="Female"/>
    <x v="18"/>
    <n v="6"/>
    <n v="144773.29"/>
    <n v="2"/>
    <n v="1"/>
    <n v="0"/>
    <n v="53217.3"/>
    <x v="1"/>
    <n v="2"/>
    <n v="2460"/>
    <n v="1"/>
    <n v="38"/>
    <n v="0.5"/>
    <n v="4920"/>
    <x v="2"/>
    <x v="1"/>
    <s v="Medium Risk"/>
  </r>
  <r>
    <n v="15626008"/>
    <n v="622"/>
    <x v="2"/>
    <s v="Female"/>
    <x v="37"/>
    <n v="9"/>
    <n v="111973.97"/>
    <n v="1"/>
    <n v="1"/>
    <n v="1"/>
    <n v="162756.29"/>
    <x v="0"/>
    <n v="19"/>
    <n v="3693"/>
    <n v="8"/>
    <n v="143"/>
    <n v="0.42105263157894735"/>
    <n v="70167"/>
    <x v="0"/>
    <x v="3"/>
    <s v="High Risk"/>
  </r>
  <r>
    <n v="15774133"/>
    <n v="706"/>
    <x v="0"/>
    <s v="Female"/>
    <x v="12"/>
    <n v="8"/>
    <n v="178032.53"/>
    <n v="1"/>
    <n v="0"/>
    <n v="1"/>
    <n v="42181.68"/>
    <x v="1"/>
    <n v="7"/>
    <n v="4265"/>
    <n v="9"/>
    <n v="133"/>
    <n v="1"/>
    <n v="29855"/>
    <x v="1"/>
    <x v="1"/>
    <s v="High Risk"/>
  </r>
  <r>
    <n v="15763798"/>
    <n v="680"/>
    <x v="0"/>
    <s v="Male"/>
    <x v="51"/>
    <n v="5"/>
    <n v="140007.19"/>
    <n v="1"/>
    <n v="0"/>
    <n v="1"/>
    <n v="31714.080000000002"/>
    <x v="1"/>
    <n v="16"/>
    <n v="2064"/>
    <n v="4"/>
    <n v="125"/>
    <n v="0.25"/>
    <n v="33024"/>
    <x v="1"/>
    <x v="2"/>
    <s v="High Risk"/>
  </r>
  <r>
    <n v="15758013"/>
    <n v="698"/>
    <x v="0"/>
    <s v="Male"/>
    <x v="24"/>
    <n v="5"/>
    <n v="98400.61"/>
    <n v="2"/>
    <n v="0"/>
    <n v="0"/>
    <n v="25017.279999999999"/>
    <x v="1"/>
    <n v="27"/>
    <n v="2543"/>
    <n v="10"/>
    <n v="69"/>
    <n v="0.37037037037037035"/>
    <n v="68661"/>
    <x v="0"/>
    <x v="2"/>
    <s v="High Risk"/>
  </r>
  <r>
    <n v="15705765"/>
    <n v="581"/>
    <x v="1"/>
    <s v="Female"/>
    <x v="17"/>
    <n v="1"/>
    <n v="0"/>
    <n v="2"/>
    <n v="1"/>
    <n v="0"/>
    <n v="104272.04"/>
    <x v="1"/>
    <n v="12"/>
    <n v="1577"/>
    <n v="10"/>
    <n v="68"/>
    <n v="0.83333333333333337"/>
    <n v="18924"/>
    <x v="2"/>
    <x v="0"/>
    <s v="High Risk"/>
  </r>
  <r>
    <n v="15648362"/>
    <n v="728"/>
    <x v="2"/>
    <s v="Male"/>
    <x v="13"/>
    <n v="3"/>
    <n v="108924.33"/>
    <n v="2"/>
    <n v="1"/>
    <n v="0"/>
    <n v="84300.4"/>
    <x v="0"/>
    <n v="13"/>
    <n v="2762"/>
    <n v="5"/>
    <n v="89"/>
    <n v="0.38461538461538464"/>
    <n v="35906"/>
    <x v="0"/>
    <x v="2"/>
    <s v="High Risk"/>
  </r>
  <r>
    <n v="15761102"/>
    <n v="707"/>
    <x v="1"/>
    <s v="Female"/>
    <x v="15"/>
    <n v="4"/>
    <n v="132835.56"/>
    <n v="1"/>
    <n v="0"/>
    <n v="0"/>
    <n v="136877.24"/>
    <x v="1"/>
    <n v="18"/>
    <n v="4902"/>
    <n v="9"/>
    <n v="86"/>
    <n v="0.5"/>
    <n v="88236"/>
    <x v="2"/>
    <x v="2"/>
    <s v="High Risk"/>
  </r>
  <r>
    <n v="15610165"/>
    <n v="761"/>
    <x v="0"/>
    <s v="Female"/>
    <x v="28"/>
    <n v="1"/>
    <n v="0"/>
    <n v="2"/>
    <n v="1"/>
    <n v="1"/>
    <n v="199409.19"/>
    <x v="1"/>
    <n v="15"/>
    <n v="144"/>
    <n v="9"/>
    <n v="75"/>
    <n v="0.6"/>
    <n v="2160"/>
    <x v="1"/>
    <x v="0"/>
    <s v="High Risk"/>
  </r>
  <r>
    <n v="15723717"/>
    <n v="483"/>
    <x v="2"/>
    <s v="Male"/>
    <x v="1"/>
    <n v="1"/>
    <n v="118334.44"/>
    <n v="1"/>
    <n v="0"/>
    <n v="0"/>
    <n v="163147.99"/>
    <x v="0"/>
    <n v="13"/>
    <n v="4711"/>
    <n v="6"/>
    <n v="65"/>
    <n v="0.46153846153846156"/>
    <n v="61243"/>
    <x v="0"/>
    <x v="0"/>
    <s v="High Risk"/>
  </r>
  <r>
    <n v="15654611"/>
    <n v="736"/>
    <x v="2"/>
    <s v="Female"/>
    <x v="11"/>
    <n v="9"/>
    <n v="81732.88"/>
    <n v="2"/>
    <n v="1"/>
    <n v="0"/>
    <n v="136497.28"/>
    <x v="1"/>
    <n v="30"/>
    <n v="2607"/>
    <n v="0"/>
    <n v="126"/>
    <n v="0"/>
    <n v="78210"/>
    <x v="2"/>
    <x v="3"/>
    <s v="High Risk"/>
  </r>
  <r>
    <n v="15659736"/>
    <n v="716"/>
    <x v="2"/>
    <s v="Male"/>
    <x v="26"/>
    <n v="5"/>
    <n v="121411.9"/>
    <n v="1"/>
    <n v="0"/>
    <n v="0"/>
    <n v="10070.4"/>
    <x v="0"/>
    <n v="17"/>
    <n v="4126"/>
    <n v="10"/>
    <n v="174"/>
    <n v="0.58823529411764708"/>
    <n v="70142"/>
    <x v="1"/>
    <x v="2"/>
    <s v="High Risk"/>
  </r>
  <r>
    <n v="15603170"/>
    <n v="654"/>
    <x v="0"/>
    <s v="Male"/>
    <x v="15"/>
    <n v="9"/>
    <n v="121455.65"/>
    <n v="1"/>
    <n v="1"/>
    <n v="0"/>
    <n v="190068.53"/>
    <x v="0"/>
    <n v="30"/>
    <n v="2371"/>
    <n v="5"/>
    <n v="118"/>
    <n v="0.16666666666666666"/>
    <n v="71130"/>
    <x v="0"/>
    <x v="3"/>
    <s v="High Risk"/>
  </r>
  <r>
    <n v="15786167"/>
    <n v="649"/>
    <x v="1"/>
    <s v="Male"/>
    <x v="43"/>
    <n v="5"/>
    <n v="0"/>
    <n v="2"/>
    <n v="1"/>
    <n v="1"/>
    <n v="58309.54"/>
    <x v="1"/>
    <n v="18"/>
    <n v="2155"/>
    <n v="6"/>
    <n v="148"/>
    <n v="0.33333333333333331"/>
    <n v="38790"/>
    <x v="0"/>
    <x v="2"/>
    <s v="High Risk"/>
  </r>
  <r>
    <n v="15671915"/>
    <n v="649"/>
    <x v="0"/>
    <s v="Male"/>
    <x v="17"/>
    <n v="5"/>
    <n v="0"/>
    <n v="2"/>
    <n v="1"/>
    <n v="1"/>
    <n v="76946.600000000006"/>
    <x v="1"/>
    <n v="4"/>
    <n v="255"/>
    <n v="0"/>
    <n v="142"/>
    <n v="0"/>
    <n v="1020"/>
    <x v="0"/>
    <x v="2"/>
    <s v="High Risk"/>
  </r>
  <r>
    <n v="15794792"/>
    <n v="612"/>
    <x v="0"/>
    <s v="Female"/>
    <x v="8"/>
    <n v="8"/>
    <n v="117989.75999999999"/>
    <n v="1"/>
    <n v="1"/>
    <n v="1"/>
    <n v="54129.86"/>
    <x v="1"/>
    <n v="13"/>
    <n v="4317"/>
    <n v="9"/>
    <n v="119"/>
    <n v="0.69230769230769229"/>
    <n v="56121"/>
    <x v="1"/>
    <x v="1"/>
    <s v="High Risk"/>
  </r>
  <r>
    <n v="15652789"/>
    <n v="657"/>
    <x v="1"/>
    <s v="Male"/>
    <x v="20"/>
    <n v="10"/>
    <n v="0"/>
    <n v="2"/>
    <n v="1"/>
    <n v="1"/>
    <n v="52990.7"/>
    <x v="1"/>
    <n v="21"/>
    <n v="2547"/>
    <n v="10"/>
    <n v="81"/>
    <n v="0.47619047619047616"/>
    <n v="53487"/>
    <x v="1"/>
    <x v="3"/>
    <s v="High Risk"/>
  </r>
  <r>
    <n v="15739168"/>
    <n v="511"/>
    <x v="0"/>
    <s v="Female"/>
    <x v="8"/>
    <n v="5"/>
    <n v="137411.29"/>
    <n v="1"/>
    <n v="0"/>
    <n v="1"/>
    <n v="161854.98000000001"/>
    <x v="1"/>
    <n v="12"/>
    <n v="1513"/>
    <n v="2"/>
    <n v="77"/>
    <n v="0.16666666666666666"/>
    <n v="18156"/>
    <x v="0"/>
    <x v="2"/>
    <s v="High Risk"/>
  </r>
  <r>
    <n v="15719950"/>
    <n v="682"/>
    <x v="0"/>
    <s v="Male"/>
    <x v="22"/>
    <n v="10"/>
    <n v="73688.2"/>
    <n v="1"/>
    <n v="1"/>
    <n v="1"/>
    <n v="172141.33"/>
    <x v="1"/>
    <n v="18"/>
    <n v="901"/>
    <n v="7"/>
    <n v="151"/>
    <n v="0.3888888888888889"/>
    <n v="16218"/>
    <x v="2"/>
    <x v="3"/>
    <s v="High Risk"/>
  </r>
  <r>
    <n v="15743818"/>
    <n v="748"/>
    <x v="1"/>
    <s v="Male"/>
    <x v="14"/>
    <n v="9"/>
    <n v="122330.7"/>
    <n v="2"/>
    <n v="0"/>
    <n v="1"/>
    <n v="124429.19"/>
    <x v="1"/>
    <n v="16"/>
    <n v="2109"/>
    <n v="2"/>
    <n v="60"/>
    <n v="0.125"/>
    <n v="33744"/>
    <x v="1"/>
    <x v="3"/>
    <s v="Medium Risk"/>
  </r>
  <r>
    <n v="15717937"/>
    <n v="554"/>
    <x v="2"/>
    <s v="Male"/>
    <x v="3"/>
    <n v="5"/>
    <n v="99906.89"/>
    <n v="1"/>
    <n v="0"/>
    <n v="0"/>
    <n v="24983.39"/>
    <x v="1"/>
    <n v="17"/>
    <n v="476"/>
    <n v="10"/>
    <n v="138"/>
    <n v="0.58823529411764708"/>
    <n v="8092"/>
    <x v="0"/>
    <x v="2"/>
    <s v="High Risk"/>
  </r>
  <r>
    <n v="15602841"/>
    <n v="794"/>
    <x v="1"/>
    <s v="Female"/>
    <x v="34"/>
    <n v="5"/>
    <n v="0"/>
    <n v="2"/>
    <n v="0"/>
    <n v="1"/>
    <n v="86699.98"/>
    <x v="1"/>
    <n v="10"/>
    <n v="2318"/>
    <n v="4"/>
    <n v="51"/>
    <n v="0.4"/>
    <n v="23180"/>
    <x v="0"/>
    <x v="2"/>
    <s v="Medium Risk"/>
  </r>
  <r>
    <n v="15619972"/>
    <n v="807"/>
    <x v="0"/>
    <s v="Female"/>
    <x v="40"/>
    <n v="9"/>
    <n v="167664.82999999999"/>
    <n v="1"/>
    <n v="0"/>
    <n v="0"/>
    <n v="125440.11"/>
    <x v="0"/>
    <n v="26"/>
    <n v="2812"/>
    <n v="9"/>
    <n v="122"/>
    <n v="0.34615384615384615"/>
    <n v="73112"/>
    <x v="0"/>
    <x v="3"/>
    <s v="High Risk"/>
  </r>
  <r>
    <n v="15796114"/>
    <n v="594"/>
    <x v="0"/>
    <s v="Female"/>
    <x v="10"/>
    <n v="7"/>
    <n v="141525.54999999999"/>
    <n v="1"/>
    <n v="0"/>
    <n v="0"/>
    <n v="9443.15"/>
    <x v="1"/>
    <n v="13"/>
    <n v="2727"/>
    <n v="0"/>
    <n v="52"/>
    <n v="0"/>
    <n v="35451"/>
    <x v="0"/>
    <x v="1"/>
    <s v="Medium Risk"/>
  </r>
  <r>
    <n v="15633546"/>
    <n v="652"/>
    <x v="1"/>
    <s v="Female"/>
    <x v="19"/>
    <n v="3"/>
    <n v="124832.51"/>
    <n v="1"/>
    <n v="1"/>
    <n v="0"/>
    <n v="195877.06"/>
    <x v="1"/>
    <n v="9"/>
    <n v="3562"/>
    <n v="0"/>
    <n v="56"/>
    <n v="0"/>
    <n v="32058"/>
    <x v="1"/>
    <x v="2"/>
    <s v="Medium Risk"/>
  </r>
  <r>
    <n v="15758755"/>
    <n v="729"/>
    <x v="0"/>
    <s v="Female"/>
    <x v="10"/>
    <n v="9"/>
    <n v="132121.71"/>
    <n v="1"/>
    <n v="0"/>
    <n v="1"/>
    <n v="105409.31"/>
    <x v="1"/>
    <n v="21"/>
    <n v="1215"/>
    <n v="9"/>
    <n v="138"/>
    <n v="0.42857142857142855"/>
    <n v="25515"/>
    <x v="0"/>
    <x v="3"/>
    <s v="High Risk"/>
  </r>
  <r>
    <n v="15695168"/>
    <n v="625"/>
    <x v="0"/>
    <s v="Male"/>
    <x v="2"/>
    <n v="2"/>
    <n v="0"/>
    <n v="2"/>
    <n v="1"/>
    <n v="0"/>
    <n v="100403.05"/>
    <x v="1"/>
    <n v="27"/>
    <n v="2637"/>
    <n v="5"/>
    <n v="94"/>
    <n v="0.18518518518518517"/>
    <n v="71199"/>
    <x v="0"/>
    <x v="0"/>
    <s v="High Risk"/>
  </r>
  <r>
    <n v="15754342"/>
    <n v="597"/>
    <x v="2"/>
    <s v="Female"/>
    <x v="52"/>
    <n v="0"/>
    <n v="78539.839999999997"/>
    <n v="1"/>
    <n v="0"/>
    <n v="1"/>
    <n v="48502.879999999997"/>
    <x v="1"/>
    <n v="7"/>
    <n v="4145"/>
    <n v="6"/>
    <n v="41"/>
    <n v="0.8571428571428571"/>
    <n v="29015"/>
    <x v="1"/>
    <x v="0"/>
    <s v="Medium Risk"/>
  </r>
  <r>
    <n v="15756610"/>
    <n v="657"/>
    <x v="2"/>
    <s v="Female"/>
    <x v="16"/>
    <n v="5"/>
    <n v="123770.46"/>
    <n v="1"/>
    <n v="0"/>
    <n v="0"/>
    <n v="47019.66"/>
    <x v="0"/>
    <n v="1"/>
    <n v="3975"/>
    <n v="7"/>
    <n v="126"/>
    <n v="1"/>
    <n v="3975"/>
    <x v="1"/>
    <x v="2"/>
    <s v="High Risk"/>
  </r>
  <r>
    <n v="15640917"/>
    <n v="633"/>
    <x v="0"/>
    <s v="Male"/>
    <x v="3"/>
    <n v="5"/>
    <n v="0"/>
    <n v="2"/>
    <n v="1"/>
    <n v="1"/>
    <n v="48249.88"/>
    <x v="1"/>
    <n v="5"/>
    <n v="3283"/>
    <n v="2"/>
    <n v="52"/>
    <n v="0.4"/>
    <n v="16415"/>
    <x v="2"/>
    <x v="2"/>
    <s v="Medium Risk"/>
  </r>
  <r>
    <n v="15663164"/>
    <n v="663"/>
    <x v="2"/>
    <s v="Male"/>
    <x v="23"/>
    <n v="7"/>
    <n v="116150.65"/>
    <n v="3"/>
    <n v="1"/>
    <n v="1"/>
    <n v="84358.71"/>
    <x v="0"/>
    <n v="22"/>
    <n v="1584"/>
    <n v="2"/>
    <n v="144"/>
    <n v="9.0909090909090912E-2"/>
    <n v="34848"/>
    <x v="0"/>
    <x v="1"/>
    <s v="High Risk"/>
  </r>
  <r>
    <n v="15616811"/>
    <n v="535"/>
    <x v="0"/>
    <s v="Male"/>
    <x v="40"/>
    <n v="0"/>
    <n v="160729.1"/>
    <n v="1"/>
    <n v="0"/>
    <n v="1"/>
    <n v="145986.35"/>
    <x v="1"/>
    <n v="9"/>
    <n v="3825"/>
    <n v="10"/>
    <n v="107"/>
    <n v="1"/>
    <n v="34425"/>
    <x v="0"/>
    <x v="0"/>
    <s v="High Risk"/>
  </r>
  <r>
    <n v="15610781"/>
    <n v="702"/>
    <x v="0"/>
    <s v="Female"/>
    <x v="6"/>
    <n v="10"/>
    <n v="88378.6"/>
    <n v="1"/>
    <n v="1"/>
    <n v="0"/>
    <n v="88550.28"/>
    <x v="1"/>
    <n v="20"/>
    <n v="2372"/>
    <n v="1"/>
    <n v="102"/>
    <n v="0.05"/>
    <n v="47440"/>
    <x v="0"/>
    <x v="3"/>
    <s v="High Risk"/>
  </r>
  <r>
    <n v="15600911"/>
    <n v="712"/>
    <x v="0"/>
    <s v="Male"/>
    <x v="19"/>
    <n v="2"/>
    <n v="182888.08"/>
    <n v="1"/>
    <n v="1"/>
    <n v="0"/>
    <n v="3061"/>
    <x v="1"/>
    <n v="15"/>
    <n v="375"/>
    <n v="2"/>
    <n v="153"/>
    <n v="0.13333333333333333"/>
    <n v="5625"/>
    <x v="2"/>
    <x v="0"/>
    <s v="High Risk"/>
  </r>
  <r>
    <n v="15629603"/>
    <n v="607"/>
    <x v="0"/>
    <s v="Male"/>
    <x v="8"/>
    <n v="8"/>
    <n v="0"/>
    <n v="2"/>
    <n v="1"/>
    <n v="1"/>
    <n v="43196.5"/>
    <x v="1"/>
    <n v="25"/>
    <n v="4435"/>
    <n v="6"/>
    <n v="154"/>
    <n v="0.24"/>
    <n v="110875"/>
    <x v="0"/>
    <x v="1"/>
    <s v="High Risk"/>
  </r>
  <r>
    <n v="15714981"/>
    <n v="476"/>
    <x v="0"/>
    <s v="Male"/>
    <x v="24"/>
    <n v="4"/>
    <n v="0"/>
    <n v="1"/>
    <n v="1"/>
    <n v="1"/>
    <n v="55775.839999999997"/>
    <x v="0"/>
    <n v="2"/>
    <n v="3245"/>
    <n v="10"/>
    <n v="115"/>
    <n v="1"/>
    <n v="6490"/>
    <x v="0"/>
    <x v="2"/>
    <s v="High Risk"/>
  </r>
  <r>
    <n v="15775892"/>
    <n v="748"/>
    <x v="1"/>
    <s v="Female"/>
    <x v="51"/>
    <n v="8"/>
    <n v="85600.08"/>
    <n v="1"/>
    <n v="0"/>
    <n v="0"/>
    <n v="134077.71"/>
    <x v="1"/>
    <n v="9"/>
    <n v="1321"/>
    <n v="9"/>
    <n v="129"/>
    <n v="1"/>
    <n v="11889"/>
    <x v="0"/>
    <x v="1"/>
    <s v="High Risk"/>
  </r>
  <r>
    <n v="15782778"/>
    <n v="815"/>
    <x v="0"/>
    <s v="Male"/>
    <x v="12"/>
    <n v="4"/>
    <n v="0"/>
    <n v="2"/>
    <n v="0"/>
    <n v="1"/>
    <n v="198490.33"/>
    <x v="1"/>
    <n v="12"/>
    <n v="3970"/>
    <n v="4"/>
    <n v="64"/>
    <n v="0.33333333333333331"/>
    <n v="47640"/>
    <x v="2"/>
    <x v="2"/>
    <s v="High Risk"/>
  </r>
  <r>
    <n v="15786643"/>
    <n v="602"/>
    <x v="0"/>
    <s v="Male"/>
    <x v="15"/>
    <n v="10"/>
    <n v="0"/>
    <n v="2"/>
    <n v="1"/>
    <n v="1"/>
    <n v="116052.92"/>
    <x v="1"/>
    <n v="8"/>
    <n v="3716"/>
    <n v="0"/>
    <n v="63"/>
    <n v="0"/>
    <n v="29728"/>
    <x v="0"/>
    <x v="3"/>
    <s v="High Risk"/>
  </r>
  <r>
    <n v="15595657"/>
    <n v="649"/>
    <x v="2"/>
    <s v="Male"/>
    <x v="20"/>
    <n v="4"/>
    <n v="95001.33"/>
    <n v="1"/>
    <n v="0"/>
    <n v="1"/>
    <n v="123202.99"/>
    <x v="1"/>
    <n v="7"/>
    <n v="3030"/>
    <n v="8"/>
    <n v="162"/>
    <n v="1"/>
    <n v="21210"/>
    <x v="0"/>
    <x v="2"/>
    <s v="High Risk"/>
  </r>
  <r>
    <n v="15743673"/>
    <n v="551"/>
    <x v="1"/>
    <s v="Male"/>
    <x v="7"/>
    <n v="2"/>
    <n v="113873.22"/>
    <n v="1"/>
    <n v="1"/>
    <n v="1"/>
    <n v="85129.77"/>
    <x v="0"/>
    <n v="26"/>
    <n v="2528"/>
    <n v="5"/>
    <n v="129"/>
    <n v="0.19230769230769232"/>
    <n v="65728"/>
    <x v="2"/>
    <x v="0"/>
    <s v="High Risk"/>
  </r>
  <r>
    <n v="15634310"/>
    <n v="509"/>
    <x v="0"/>
    <s v="Male"/>
    <x v="33"/>
    <n v="6"/>
    <n v="0"/>
    <n v="2"/>
    <n v="1"/>
    <n v="0"/>
    <n v="180598.86"/>
    <x v="1"/>
    <n v="14"/>
    <n v="1667"/>
    <n v="7"/>
    <n v="32"/>
    <n v="0.5"/>
    <n v="23338"/>
    <x v="0"/>
    <x v="1"/>
    <s v="Medium Risk"/>
  </r>
  <r>
    <n v="15790809"/>
    <n v="685"/>
    <x v="1"/>
    <s v="Male"/>
    <x v="20"/>
    <n v="7"/>
    <n v="74896.92"/>
    <n v="1"/>
    <n v="1"/>
    <n v="0"/>
    <n v="198694.2"/>
    <x v="1"/>
    <n v="28"/>
    <n v="942"/>
    <n v="0"/>
    <n v="4"/>
    <n v="0"/>
    <n v="26376"/>
    <x v="2"/>
    <x v="1"/>
    <s v="Low Risk"/>
  </r>
  <r>
    <n v="15668695"/>
    <n v="536"/>
    <x v="0"/>
    <s v="Female"/>
    <x v="32"/>
    <n v="5"/>
    <n v="89492.62"/>
    <n v="1"/>
    <n v="0"/>
    <n v="0"/>
    <n v="42934.43"/>
    <x v="1"/>
    <n v="30"/>
    <n v="129"/>
    <n v="10"/>
    <n v="149"/>
    <n v="0.33333333333333331"/>
    <n v="3870"/>
    <x v="1"/>
    <x v="2"/>
    <s v="High Risk"/>
  </r>
  <r>
    <n v="15669281"/>
    <n v="711"/>
    <x v="1"/>
    <s v="Male"/>
    <x v="16"/>
    <n v="3"/>
    <n v="128718.78"/>
    <n v="1"/>
    <n v="0"/>
    <n v="0"/>
    <n v="114793.45"/>
    <x v="1"/>
    <n v="11"/>
    <n v="926"/>
    <n v="4"/>
    <n v="44"/>
    <n v="0.36363636363636365"/>
    <n v="10186"/>
    <x v="2"/>
    <x v="2"/>
    <s v="Medium Risk"/>
  </r>
  <r>
    <n v="15621031"/>
    <n v="761"/>
    <x v="1"/>
    <s v="Male"/>
    <x v="7"/>
    <n v="8"/>
    <n v="0"/>
    <n v="2"/>
    <n v="1"/>
    <n v="0"/>
    <n v="63297.7"/>
    <x v="1"/>
    <n v="17"/>
    <n v="4925"/>
    <n v="8"/>
    <n v="120"/>
    <n v="0.47058823529411764"/>
    <n v="83725"/>
    <x v="2"/>
    <x v="1"/>
    <s v="High Risk"/>
  </r>
  <r>
    <n v="15720071"/>
    <n v="535"/>
    <x v="0"/>
    <s v="Female"/>
    <x v="23"/>
    <n v="3"/>
    <n v="0"/>
    <n v="1"/>
    <n v="0"/>
    <n v="0"/>
    <n v="61820.41"/>
    <x v="0"/>
    <n v="25"/>
    <n v="1378"/>
    <n v="5"/>
    <n v="7"/>
    <n v="0.2"/>
    <n v="34450"/>
    <x v="0"/>
    <x v="2"/>
    <s v="Low Risk"/>
  </r>
  <r>
    <n v="15792180"/>
    <n v="566"/>
    <x v="2"/>
    <s v="Male"/>
    <x v="32"/>
    <n v="7"/>
    <n v="144954.75"/>
    <n v="2"/>
    <n v="1"/>
    <n v="0"/>
    <n v="102246"/>
    <x v="1"/>
    <n v="11"/>
    <n v="4510"/>
    <n v="9"/>
    <n v="29"/>
    <n v="0.81818181818181823"/>
    <n v="49610"/>
    <x v="0"/>
    <x v="1"/>
    <s v="Low Risk"/>
  </r>
  <r>
    <n v="15813894"/>
    <n v="620"/>
    <x v="1"/>
    <s v="Male"/>
    <x v="29"/>
    <n v="9"/>
    <n v="0"/>
    <n v="2"/>
    <n v="0"/>
    <n v="0"/>
    <n v="154882.79"/>
    <x v="1"/>
    <n v="29"/>
    <n v="2910"/>
    <n v="10"/>
    <n v="64"/>
    <n v="0.34482758620689657"/>
    <n v="84390"/>
    <x v="1"/>
    <x v="3"/>
    <s v="High Risk"/>
  </r>
  <r>
    <n v="15669490"/>
    <n v="837"/>
    <x v="2"/>
    <s v="Male"/>
    <x v="24"/>
    <n v="6"/>
    <n v="94001.61"/>
    <n v="2"/>
    <n v="1"/>
    <n v="0"/>
    <n v="140723.04999999999"/>
    <x v="1"/>
    <n v="26"/>
    <n v="1147"/>
    <n v="9"/>
    <n v="63"/>
    <n v="0.34615384615384615"/>
    <n v="29822"/>
    <x v="2"/>
    <x v="1"/>
    <s v="High Risk"/>
  </r>
  <r>
    <n v="15783030"/>
    <n v="685"/>
    <x v="0"/>
    <s v="Female"/>
    <x v="20"/>
    <n v="7"/>
    <n v="0"/>
    <n v="1"/>
    <n v="1"/>
    <n v="0"/>
    <n v="72852.740000000005"/>
    <x v="0"/>
    <n v="1"/>
    <n v="2282"/>
    <n v="1"/>
    <n v="137"/>
    <n v="1"/>
    <n v="2282"/>
    <x v="1"/>
    <x v="1"/>
    <s v="High Risk"/>
  </r>
  <r>
    <n v="15695792"/>
    <n v="673"/>
    <x v="0"/>
    <s v="Male"/>
    <x v="35"/>
    <n v="0"/>
    <n v="0"/>
    <n v="1"/>
    <n v="1"/>
    <n v="1"/>
    <n v="85733.33"/>
    <x v="1"/>
    <n v="6"/>
    <n v="259"/>
    <n v="4"/>
    <n v="163"/>
    <n v="0.66666666666666663"/>
    <n v="1554"/>
    <x v="0"/>
    <x v="0"/>
    <s v="High Risk"/>
  </r>
  <r>
    <n v="15575676"/>
    <n v="638"/>
    <x v="0"/>
    <s v="Male"/>
    <x v="9"/>
    <n v="1"/>
    <n v="0"/>
    <n v="2"/>
    <n v="0"/>
    <n v="1"/>
    <n v="162597.15"/>
    <x v="1"/>
    <n v="1"/>
    <n v="1630"/>
    <n v="2"/>
    <n v="172"/>
    <n v="1"/>
    <n v="1630"/>
    <x v="0"/>
    <x v="0"/>
    <s v="High Risk"/>
  </r>
  <r>
    <n v="15627665"/>
    <n v="614"/>
    <x v="0"/>
    <s v="Male"/>
    <x v="17"/>
    <n v="4"/>
    <n v="0"/>
    <n v="1"/>
    <n v="1"/>
    <n v="0"/>
    <n v="74379.570000000007"/>
    <x v="0"/>
    <n v="16"/>
    <n v="4432"/>
    <n v="3"/>
    <n v="61"/>
    <n v="0.1875"/>
    <n v="70912"/>
    <x v="2"/>
    <x v="2"/>
    <s v="High Risk"/>
  </r>
  <r>
    <n v="15814092"/>
    <n v="626"/>
    <x v="0"/>
    <s v="Female"/>
    <x v="4"/>
    <n v="2"/>
    <n v="0"/>
    <n v="1"/>
    <n v="0"/>
    <n v="1"/>
    <n v="173117.22"/>
    <x v="0"/>
    <n v="30"/>
    <n v="4043"/>
    <n v="5"/>
    <n v="35"/>
    <n v="0.16666666666666666"/>
    <n v="121290"/>
    <x v="0"/>
    <x v="0"/>
    <s v="Medium Risk"/>
  </r>
  <r>
    <n v="15695225"/>
    <n v="834"/>
    <x v="1"/>
    <s v="Male"/>
    <x v="16"/>
    <n v="8"/>
    <n v="0"/>
    <n v="2"/>
    <n v="1"/>
    <n v="1"/>
    <n v="66485.259999999995"/>
    <x v="1"/>
    <n v="24"/>
    <n v="598"/>
    <n v="1"/>
    <n v="84"/>
    <n v="4.1666666666666664E-2"/>
    <n v="14352"/>
    <x v="0"/>
    <x v="1"/>
    <s v="High Risk"/>
  </r>
  <r>
    <n v="15615091"/>
    <n v="691"/>
    <x v="0"/>
    <s v="Male"/>
    <x v="9"/>
    <n v="6"/>
    <n v="0"/>
    <n v="2"/>
    <n v="1"/>
    <n v="1"/>
    <n v="92811.199999999997"/>
    <x v="1"/>
    <n v="20"/>
    <n v="4487"/>
    <n v="7"/>
    <n v="114"/>
    <n v="0.35"/>
    <n v="89740"/>
    <x v="0"/>
    <x v="1"/>
    <s v="High Risk"/>
  </r>
  <r>
    <n v="15794345"/>
    <n v="706"/>
    <x v="1"/>
    <s v="Male"/>
    <x v="16"/>
    <n v="8"/>
    <n v="0"/>
    <n v="2"/>
    <n v="0"/>
    <n v="1"/>
    <n v="46635.11"/>
    <x v="1"/>
    <n v="8"/>
    <n v="1250"/>
    <n v="5"/>
    <n v="142"/>
    <n v="0.625"/>
    <n v="10000"/>
    <x v="0"/>
    <x v="1"/>
    <s v="High Risk"/>
  </r>
  <r>
    <n v="15726484"/>
    <n v="633"/>
    <x v="0"/>
    <s v="Male"/>
    <x v="24"/>
    <n v="7"/>
    <n v="141546.35"/>
    <n v="1"/>
    <n v="1"/>
    <n v="1"/>
    <n v="124830.11"/>
    <x v="1"/>
    <n v="30"/>
    <n v="2220"/>
    <n v="6"/>
    <n v="143"/>
    <n v="0.2"/>
    <n v="66600"/>
    <x v="0"/>
    <x v="1"/>
    <s v="High Risk"/>
  </r>
  <r>
    <n v="15650442"/>
    <n v="644"/>
    <x v="2"/>
    <s v="Female"/>
    <x v="15"/>
    <n v="8"/>
    <n v="141528.88"/>
    <n v="1"/>
    <n v="1"/>
    <n v="1"/>
    <n v="167087.34"/>
    <x v="0"/>
    <n v="28"/>
    <n v="2127"/>
    <n v="0"/>
    <n v="16"/>
    <n v="0"/>
    <n v="59556"/>
    <x v="1"/>
    <x v="1"/>
    <s v="Low Risk"/>
  </r>
  <r>
    <n v="15714256"/>
    <n v="666"/>
    <x v="0"/>
    <s v="Male"/>
    <x v="33"/>
    <n v="7"/>
    <n v="109805.3"/>
    <n v="1"/>
    <n v="0"/>
    <n v="1"/>
    <n v="163625.56"/>
    <x v="1"/>
    <n v="2"/>
    <n v="1650"/>
    <n v="5"/>
    <n v="154"/>
    <n v="1"/>
    <n v="3300"/>
    <x v="0"/>
    <x v="1"/>
    <s v="High Risk"/>
  </r>
  <r>
    <n v="15778752"/>
    <n v="708"/>
    <x v="0"/>
    <s v="Male"/>
    <x v="15"/>
    <n v="10"/>
    <n v="86614.06"/>
    <n v="2"/>
    <n v="1"/>
    <n v="1"/>
    <n v="172129.26"/>
    <x v="1"/>
    <n v="22"/>
    <n v="3222"/>
    <n v="4"/>
    <n v="167"/>
    <n v="0.18181818181818182"/>
    <n v="70884"/>
    <x v="0"/>
    <x v="3"/>
    <s v="High Risk"/>
  </r>
  <r>
    <n v="15601659"/>
    <n v="496"/>
    <x v="2"/>
    <s v="Female"/>
    <x v="49"/>
    <n v="7"/>
    <n v="91680.1"/>
    <n v="2"/>
    <n v="1"/>
    <n v="0"/>
    <n v="163141.18"/>
    <x v="0"/>
    <n v="15"/>
    <n v="325"/>
    <n v="0"/>
    <n v="83"/>
    <n v="0"/>
    <n v="4875"/>
    <x v="1"/>
    <x v="1"/>
    <s v="High Risk"/>
  </r>
  <r>
    <n v="15602811"/>
    <n v="730"/>
    <x v="2"/>
    <s v="Male"/>
    <x v="16"/>
    <n v="0"/>
    <n v="38848.19"/>
    <n v="2"/>
    <n v="0"/>
    <n v="0"/>
    <n v="94003.11"/>
    <x v="1"/>
    <n v="23"/>
    <n v="3636"/>
    <n v="8"/>
    <n v="101"/>
    <n v="0.34782608695652173"/>
    <n v="83628"/>
    <x v="0"/>
    <x v="0"/>
    <s v="High Risk"/>
  </r>
  <r>
    <n v="15779414"/>
    <n v="696"/>
    <x v="1"/>
    <s v="Male"/>
    <x v="20"/>
    <n v="3"/>
    <n v="153639.10999999999"/>
    <n v="1"/>
    <n v="1"/>
    <n v="1"/>
    <n v="138351.67999999999"/>
    <x v="1"/>
    <n v="8"/>
    <n v="463"/>
    <n v="5"/>
    <n v="87"/>
    <n v="0.625"/>
    <n v="3704"/>
    <x v="0"/>
    <x v="2"/>
    <s v="High Risk"/>
  </r>
  <r>
    <n v="15763097"/>
    <n v="809"/>
    <x v="1"/>
    <s v="Male"/>
    <x v="48"/>
    <n v="8"/>
    <n v="0"/>
    <n v="2"/>
    <n v="0"/>
    <n v="1"/>
    <n v="34164.050000000003"/>
    <x v="1"/>
    <n v="28"/>
    <n v="172"/>
    <n v="0"/>
    <n v="136"/>
    <n v="0"/>
    <n v="4816"/>
    <x v="0"/>
    <x v="1"/>
    <s v="High Risk"/>
  </r>
  <r>
    <n v="15633666"/>
    <n v="701"/>
    <x v="1"/>
    <s v="Female"/>
    <x v="19"/>
    <n v="7"/>
    <n v="123870.07"/>
    <n v="1"/>
    <n v="1"/>
    <n v="0"/>
    <n v="97794.71"/>
    <x v="1"/>
    <n v="21"/>
    <n v="4485"/>
    <n v="3"/>
    <n v="104"/>
    <n v="0.14285714285714285"/>
    <n v="94185"/>
    <x v="1"/>
    <x v="1"/>
    <s v="High Risk"/>
  </r>
  <r>
    <n v="15718789"/>
    <n v="604"/>
    <x v="0"/>
    <s v="Male"/>
    <x v="33"/>
    <n v="5"/>
    <n v="0"/>
    <n v="2"/>
    <n v="1"/>
    <n v="0"/>
    <n v="75786.55"/>
    <x v="1"/>
    <n v="28"/>
    <n v="3313"/>
    <n v="0"/>
    <n v="66"/>
    <n v="0"/>
    <n v="92764"/>
    <x v="2"/>
    <x v="2"/>
    <s v="High Risk"/>
  </r>
  <r>
    <n v="15690620"/>
    <n v="665"/>
    <x v="0"/>
    <s v="Male"/>
    <x v="2"/>
    <n v="10"/>
    <n v="46323.57"/>
    <n v="1"/>
    <n v="1"/>
    <n v="0"/>
    <n v="136812.01999999999"/>
    <x v="1"/>
    <n v="25"/>
    <n v="4280"/>
    <n v="7"/>
    <n v="92"/>
    <n v="0.28000000000000003"/>
    <n v="107000"/>
    <x v="0"/>
    <x v="3"/>
    <s v="High Risk"/>
  </r>
  <r>
    <n v="15737071"/>
    <n v="639"/>
    <x v="0"/>
    <s v="Female"/>
    <x v="52"/>
    <n v="5"/>
    <n v="162039.78"/>
    <n v="1"/>
    <n v="1"/>
    <n v="1"/>
    <n v="84361.72"/>
    <x v="0"/>
    <n v="17"/>
    <n v="2554"/>
    <n v="7"/>
    <n v="1"/>
    <n v="0.41176470588235292"/>
    <n v="43418"/>
    <x v="1"/>
    <x v="2"/>
    <s v="Low Risk"/>
  </r>
  <r>
    <n v="15665062"/>
    <n v="696"/>
    <x v="0"/>
    <s v="Male"/>
    <x v="25"/>
    <n v="1"/>
    <n v="110928.51"/>
    <n v="1"/>
    <n v="1"/>
    <n v="1"/>
    <n v="2766.63"/>
    <x v="1"/>
    <n v="28"/>
    <n v="4794"/>
    <n v="0"/>
    <n v="142"/>
    <n v="0"/>
    <n v="134232"/>
    <x v="2"/>
    <x v="0"/>
    <s v="High Risk"/>
  </r>
  <r>
    <n v="15600692"/>
    <n v="520"/>
    <x v="0"/>
    <s v="Male"/>
    <x v="16"/>
    <n v="5"/>
    <n v="0"/>
    <n v="2"/>
    <n v="1"/>
    <n v="0"/>
    <n v="163185.76"/>
    <x v="1"/>
    <n v="14"/>
    <n v="814"/>
    <n v="1"/>
    <n v="9"/>
    <n v="7.1428571428571425E-2"/>
    <n v="11396"/>
    <x v="2"/>
    <x v="2"/>
    <s v="Low Risk"/>
  </r>
  <r>
    <n v="15792064"/>
    <n v="545"/>
    <x v="2"/>
    <s v="Male"/>
    <x v="47"/>
    <n v="5"/>
    <n v="114421.55"/>
    <n v="1"/>
    <n v="1"/>
    <n v="0"/>
    <n v="180598.28"/>
    <x v="0"/>
    <n v="24"/>
    <n v="1483"/>
    <n v="8"/>
    <n v="46"/>
    <n v="0.33333333333333331"/>
    <n v="35592"/>
    <x v="0"/>
    <x v="2"/>
    <s v="Medium Risk"/>
  </r>
  <r>
    <n v="15811486"/>
    <n v="634"/>
    <x v="2"/>
    <s v="Female"/>
    <x v="6"/>
    <n v="8"/>
    <n v="130036.21"/>
    <n v="2"/>
    <n v="0"/>
    <n v="1"/>
    <n v="69849.55"/>
    <x v="1"/>
    <n v="25"/>
    <n v="4992"/>
    <n v="5"/>
    <n v="5"/>
    <n v="0.2"/>
    <n v="124800"/>
    <x v="1"/>
    <x v="1"/>
    <s v="Low Risk"/>
  </r>
  <r>
    <n v="15626141"/>
    <n v="750"/>
    <x v="0"/>
    <s v="Female"/>
    <x v="28"/>
    <n v="1"/>
    <n v="151510.17000000001"/>
    <n v="2"/>
    <n v="1"/>
    <n v="1"/>
    <n v="19921.72"/>
    <x v="1"/>
    <n v="29"/>
    <n v="4872"/>
    <n v="6"/>
    <n v="130"/>
    <n v="0.20689655172413793"/>
    <n v="141288"/>
    <x v="0"/>
    <x v="0"/>
    <s v="High Risk"/>
  </r>
  <r>
    <n v="15738546"/>
    <n v="530"/>
    <x v="1"/>
    <s v="Female"/>
    <x v="1"/>
    <n v="4"/>
    <n v="0"/>
    <n v="2"/>
    <n v="0"/>
    <n v="1"/>
    <n v="147606.71"/>
    <x v="1"/>
    <n v="16"/>
    <n v="1305"/>
    <n v="1"/>
    <n v="46"/>
    <n v="6.25E-2"/>
    <n v="20880"/>
    <x v="0"/>
    <x v="2"/>
    <s v="Medium Risk"/>
  </r>
  <r>
    <n v="15677052"/>
    <n v="589"/>
    <x v="0"/>
    <s v="Female"/>
    <x v="49"/>
    <n v="2"/>
    <n v="0"/>
    <n v="2"/>
    <n v="1"/>
    <n v="1"/>
    <n v="126160.24"/>
    <x v="0"/>
    <n v="4"/>
    <n v="3145"/>
    <n v="3"/>
    <n v="147"/>
    <n v="0.75"/>
    <n v="12580"/>
    <x v="1"/>
    <x v="0"/>
    <s v="High Risk"/>
  </r>
  <r>
    <n v="15656454"/>
    <n v="654"/>
    <x v="0"/>
    <s v="Male"/>
    <x v="24"/>
    <n v="6"/>
    <n v="83568.55"/>
    <n v="1"/>
    <n v="1"/>
    <n v="0"/>
    <n v="47046.720000000001"/>
    <x v="1"/>
    <n v="24"/>
    <n v="1377"/>
    <n v="10"/>
    <n v="68"/>
    <n v="0.41666666666666669"/>
    <n v="33048"/>
    <x v="0"/>
    <x v="1"/>
    <s v="High Risk"/>
  </r>
  <r>
    <n v="15645496"/>
    <n v="648"/>
    <x v="0"/>
    <s v="Female"/>
    <x v="3"/>
    <n v="7"/>
    <n v="139972.18"/>
    <n v="1"/>
    <n v="1"/>
    <n v="0"/>
    <n v="143668.57999999999"/>
    <x v="1"/>
    <n v="12"/>
    <n v="927"/>
    <n v="0"/>
    <n v="92"/>
    <n v="0"/>
    <n v="11124"/>
    <x v="1"/>
    <x v="1"/>
    <s v="High Risk"/>
  </r>
  <r>
    <n v="15612505"/>
    <n v="835"/>
    <x v="1"/>
    <s v="Male"/>
    <x v="13"/>
    <n v="3"/>
    <n v="100212.13"/>
    <n v="1"/>
    <n v="1"/>
    <n v="0"/>
    <n v="152577.62"/>
    <x v="1"/>
    <n v="16"/>
    <n v="4920"/>
    <n v="5"/>
    <n v="16"/>
    <n v="0.3125"/>
    <n v="78720"/>
    <x v="0"/>
    <x v="2"/>
    <s v="Low Risk"/>
  </r>
  <r>
    <n v="15708513"/>
    <n v="446"/>
    <x v="0"/>
    <s v="Female"/>
    <x v="2"/>
    <n v="1"/>
    <n v="90217.07"/>
    <n v="1"/>
    <n v="1"/>
    <n v="0"/>
    <n v="191350.48"/>
    <x v="1"/>
    <n v="14"/>
    <n v="667"/>
    <n v="3"/>
    <n v="7"/>
    <n v="0.21428571428571427"/>
    <n v="9338"/>
    <x v="1"/>
    <x v="0"/>
    <s v="Low Risk"/>
  </r>
  <r>
    <n v="15685654"/>
    <n v="514"/>
    <x v="1"/>
    <s v="Male"/>
    <x v="26"/>
    <n v="9"/>
    <n v="0"/>
    <n v="2"/>
    <n v="1"/>
    <n v="1"/>
    <n v="14234.31"/>
    <x v="1"/>
    <n v="6"/>
    <n v="3136"/>
    <n v="7"/>
    <n v="120"/>
    <n v="1"/>
    <n v="18816"/>
    <x v="1"/>
    <x v="3"/>
    <s v="High Risk"/>
  </r>
  <r>
    <n v="15732307"/>
    <n v="694"/>
    <x v="2"/>
    <s v="Male"/>
    <x v="19"/>
    <n v="4"/>
    <n v="124067.32"/>
    <n v="1"/>
    <n v="1"/>
    <n v="1"/>
    <n v="77906.87"/>
    <x v="1"/>
    <n v="16"/>
    <n v="1716"/>
    <n v="5"/>
    <n v="63"/>
    <n v="0.3125"/>
    <n v="27456"/>
    <x v="1"/>
    <x v="2"/>
    <s v="High Risk"/>
  </r>
  <r>
    <n v="15726814"/>
    <n v="554"/>
    <x v="1"/>
    <s v="Male"/>
    <x v="17"/>
    <n v="4"/>
    <n v="0"/>
    <n v="2"/>
    <n v="0"/>
    <n v="1"/>
    <n v="57320.92"/>
    <x v="1"/>
    <n v="23"/>
    <n v="2662"/>
    <n v="6"/>
    <n v="67"/>
    <n v="0.2608695652173913"/>
    <n v="61226"/>
    <x v="0"/>
    <x v="2"/>
    <s v="High Risk"/>
  </r>
  <r>
    <n v="15653776"/>
    <n v="720"/>
    <x v="2"/>
    <s v="Female"/>
    <x v="38"/>
    <n v="1"/>
    <n v="162082.31"/>
    <n v="4"/>
    <n v="0"/>
    <n v="0"/>
    <n v="27145.73"/>
    <x v="0"/>
    <n v="11"/>
    <n v="923"/>
    <n v="6"/>
    <n v="126"/>
    <n v="0.54545454545454541"/>
    <n v="10153"/>
    <x v="0"/>
    <x v="0"/>
    <s v="High Risk"/>
  </r>
  <r>
    <n v="15597914"/>
    <n v="641"/>
    <x v="2"/>
    <s v="Female"/>
    <x v="21"/>
    <n v="2"/>
    <n v="117306.69"/>
    <n v="4"/>
    <n v="1"/>
    <n v="1"/>
    <n v="26912.720000000001"/>
    <x v="0"/>
    <n v="26"/>
    <n v="4413"/>
    <n v="3"/>
    <n v="124"/>
    <n v="0.11538461538461539"/>
    <n v="114738"/>
    <x v="1"/>
    <x v="0"/>
    <s v="High Risk"/>
  </r>
  <r>
    <n v="15631603"/>
    <n v="813"/>
    <x v="0"/>
    <s v="Male"/>
    <x v="15"/>
    <n v="1"/>
    <n v="122889.88"/>
    <n v="1"/>
    <n v="1"/>
    <n v="1"/>
    <n v="26476.18"/>
    <x v="1"/>
    <n v="30"/>
    <n v="1806"/>
    <n v="2"/>
    <n v="125"/>
    <n v="6.6666666666666666E-2"/>
    <n v="54180"/>
    <x v="0"/>
    <x v="0"/>
    <s v="High Risk"/>
  </r>
  <r>
    <n v="15789753"/>
    <n v="480"/>
    <x v="0"/>
    <s v="Male"/>
    <x v="20"/>
    <n v="6"/>
    <n v="148790.60999999999"/>
    <n v="1"/>
    <n v="0"/>
    <n v="1"/>
    <n v="79329.7"/>
    <x v="1"/>
    <n v="12"/>
    <n v="3368"/>
    <n v="0"/>
    <n v="58"/>
    <n v="0"/>
    <n v="40416"/>
    <x v="0"/>
    <x v="1"/>
    <s v="Medium Risk"/>
  </r>
  <r>
    <n v="15678034"/>
    <n v="811"/>
    <x v="0"/>
    <s v="Male"/>
    <x v="17"/>
    <n v="9"/>
    <n v="180226.24"/>
    <n v="1"/>
    <n v="1"/>
    <n v="0"/>
    <n v="13464.64"/>
    <x v="0"/>
    <n v="3"/>
    <n v="3264"/>
    <n v="4"/>
    <n v="115"/>
    <n v="1"/>
    <n v="9792"/>
    <x v="0"/>
    <x v="3"/>
    <s v="High Risk"/>
  </r>
  <r>
    <n v="15690209"/>
    <n v="715"/>
    <x v="2"/>
    <s v="Female"/>
    <x v="15"/>
    <n v="3"/>
    <n v="104857.19"/>
    <n v="2"/>
    <n v="1"/>
    <n v="0"/>
    <n v="114149.8"/>
    <x v="1"/>
    <n v="2"/>
    <n v="2498"/>
    <n v="0"/>
    <n v="150"/>
    <n v="0"/>
    <n v="4996"/>
    <x v="1"/>
    <x v="2"/>
    <s v="High Risk"/>
  </r>
  <r>
    <n v="15592091"/>
    <n v="620"/>
    <x v="1"/>
    <s v="Male"/>
    <x v="8"/>
    <n v="2"/>
    <n v="166833.85999999999"/>
    <n v="2"/>
    <n v="1"/>
    <n v="1"/>
    <n v="135171.6"/>
    <x v="1"/>
    <n v="3"/>
    <n v="1899"/>
    <n v="10"/>
    <n v="55"/>
    <n v="1"/>
    <n v="5697"/>
    <x v="0"/>
    <x v="0"/>
    <s v="Medium Risk"/>
  </r>
  <r>
    <n v="15647453"/>
    <n v="721"/>
    <x v="0"/>
    <s v="Male"/>
    <x v="0"/>
    <n v="4"/>
    <n v="102936.72"/>
    <n v="1"/>
    <n v="0"/>
    <n v="0"/>
    <n v="1187.8800000000001"/>
    <x v="1"/>
    <n v="5"/>
    <n v="4274"/>
    <n v="8"/>
    <n v="60"/>
    <n v="1"/>
    <n v="21370"/>
    <x v="0"/>
    <x v="2"/>
    <s v="Medium Risk"/>
  </r>
  <r>
    <n v="15697100"/>
    <n v="772"/>
    <x v="2"/>
    <s v="Female"/>
    <x v="36"/>
    <n v="6"/>
    <n v="108736.52"/>
    <n v="1"/>
    <n v="1"/>
    <n v="0"/>
    <n v="184564.67"/>
    <x v="0"/>
    <n v="6"/>
    <n v="4218"/>
    <n v="6"/>
    <n v="101"/>
    <n v="1"/>
    <n v="25308"/>
    <x v="2"/>
    <x v="1"/>
    <s v="High Risk"/>
  </r>
  <r>
    <n v="15811290"/>
    <n v="680"/>
    <x v="2"/>
    <s v="Male"/>
    <x v="4"/>
    <n v="0"/>
    <n v="129974.79"/>
    <n v="2"/>
    <n v="1"/>
    <n v="1"/>
    <n v="33391.379999999997"/>
    <x v="1"/>
    <n v="30"/>
    <n v="3711"/>
    <n v="10"/>
    <n v="151"/>
    <n v="0.33333333333333331"/>
    <n v="111330"/>
    <x v="1"/>
    <x v="0"/>
    <s v="High Risk"/>
  </r>
  <r>
    <n v="15629187"/>
    <n v="535"/>
    <x v="0"/>
    <s v="Male"/>
    <x v="16"/>
    <n v="8"/>
    <n v="85982.07"/>
    <n v="1"/>
    <n v="1"/>
    <n v="0"/>
    <n v="9238.35"/>
    <x v="1"/>
    <n v="8"/>
    <n v="4209"/>
    <n v="0"/>
    <n v="168"/>
    <n v="0"/>
    <n v="33672"/>
    <x v="1"/>
    <x v="1"/>
    <s v="High Risk"/>
  </r>
  <r>
    <n v="15758073"/>
    <n v="655"/>
    <x v="0"/>
    <s v="Female"/>
    <x v="43"/>
    <n v="7"/>
    <n v="134397.60999999999"/>
    <n v="1"/>
    <n v="0"/>
    <n v="0"/>
    <n v="28029.54"/>
    <x v="1"/>
    <n v="22"/>
    <n v="4418"/>
    <n v="2"/>
    <n v="40"/>
    <n v="9.0909090909090912E-2"/>
    <n v="97196"/>
    <x v="0"/>
    <x v="1"/>
    <s v="Medium Risk"/>
  </r>
  <r>
    <n v="15640769"/>
    <n v="660"/>
    <x v="0"/>
    <s v="Male"/>
    <x v="54"/>
    <n v="8"/>
    <n v="137841.53"/>
    <n v="1"/>
    <n v="1"/>
    <n v="1"/>
    <n v="42790.29"/>
    <x v="1"/>
    <n v="23"/>
    <n v="564"/>
    <n v="5"/>
    <n v="108"/>
    <n v="0.21739130434782608"/>
    <n v="12972"/>
    <x v="0"/>
    <x v="1"/>
    <s v="High Risk"/>
  </r>
  <r>
    <n v="15606641"/>
    <n v="762"/>
    <x v="2"/>
    <s v="Male"/>
    <x v="27"/>
    <n v="10"/>
    <n v="100260.88"/>
    <n v="3"/>
    <n v="1"/>
    <n v="1"/>
    <n v="77142.42"/>
    <x v="0"/>
    <n v="16"/>
    <n v="1010"/>
    <n v="3"/>
    <n v="88"/>
    <n v="0.1875"/>
    <n v="16160"/>
    <x v="2"/>
    <x v="3"/>
    <s v="High Risk"/>
  </r>
  <r>
    <n v="15718280"/>
    <n v="662"/>
    <x v="2"/>
    <s v="Male"/>
    <x v="2"/>
    <n v="5"/>
    <n v="139822.10999999999"/>
    <n v="2"/>
    <n v="1"/>
    <n v="1"/>
    <n v="146219.9"/>
    <x v="1"/>
    <n v="22"/>
    <n v="752"/>
    <n v="5"/>
    <n v="23"/>
    <n v="0.22727272727272727"/>
    <n v="16544"/>
    <x v="0"/>
    <x v="2"/>
    <s v="Low Risk"/>
  </r>
  <r>
    <n v="15764335"/>
    <n v="463"/>
    <x v="2"/>
    <s v="Female"/>
    <x v="1"/>
    <n v="8"/>
    <n v="123151.51"/>
    <n v="2"/>
    <n v="1"/>
    <n v="0"/>
    <n v="70127.929999999993"/>
    <x v="1"/>
    <n v="28"/>
    <n v="3056"/>
    <n v="2"/>
    <n v="61"/>
    <n v="7.1428571428571425E-2"/>
    <n v="85568"/>
    <x v="0"/>
    <x v="1"/>
    <s v="High Risk"/>
  </r>
  <r>
    <n v="15634218"/>
    <n v="501"/>
    <x v="2"/>
    <s v="Male"/>
    <x v="7"/>
    <n v="4"/>
    <n v="95331.83"/>
    <n v="2"/>
    <n v="1"/>
    <n v="0"/>
    <n v="132104.76"/>
    <x v="1"/>
    <n v="18"/>
    <n v="4413"/>
    <n v="3"/>
    <n v="66"/>
    <n v="0.16666666666666666"/>
    <n v="79434"/>
    <x v="0"/>
    <x v="2"/>
    <s v="High Risk"/>
  </r>
  <r>
    <n v="15808760"/>
    <n v="603"/>
    <x v="1"/>
    <s v="Female"/>
    <x v="0"/>
    <n v="6"/>
    <n v="0"/>
    <n v="1"/>
    <n v="1"/>
    <n v="1"/>
    <n v="90437.87"/>
    <x v="1"/>
    <n v="10"/>
    <n v="4895"/>
    <n v="6"/>
    <n v="158"/>
    <n v="0.6"/>
    <n v="48950"/>
    <x v="1"/>
    <x v="1"/>
    <s v="High Risk"/>
  </r>
  <r>
    <n v="15648461"/>
    <n v="688"/>
    <x v="1"/>
    <s v="Male"/>
    <x v="24"/>
    <n v="7"/>
    <n v="138162.41"/>
    <n v="2"/>
    <n v="1"/>
    <n v="1"/>
    <n v="113926.31"/>
    <x v="1"/>
    <n v="24"/>
    <n v="4209"/>
    <n v="3"/>
    <n v="28"/>
    <n v="0.125"/>
    <n v="101016"/>
    <x v="0"/>
    <x v="1"/>
    <s v="Low Risk"/>
  </r>
  <r>
    <n v="15593555"/>
    <n v="430"/>
    <x v="0"/>
    <s v="Male"/>
    <x v="16"/>
    <n v="9"/>
    <n v="0"/>
    <n v="2"/>
    <n v="1"/>
    <n v="1"/>
    <n v="12050.77"/>
    <x v="1"/>
    <n v="2"/>
    <n v="376"/>
    <n v="4"/>
    <n v="153"/>
    <n v="1"/>
    <n v="752"/>
    <x v="0"/>
    <x v="3"/>
    <s v="High Risk"/>
  </r>
  <r>
    <n v="15569079"/>
    <n v="632"/>
    <x v="2"/>
    <s v="Male"/>
    <x v="36"/>
    <n v="6"/>
    <n v="126066.26"/>
    <n v="1"/>
    <n v="1"/>
    <n v="0"/>
    <n v="64345.61"/>
    <x v="0"/>
    <n v="25"/>
    <n v="425"/>
    <n v="4"/>
    <n v="177"/>
    <n v="0.16"/>
    <n v="10625"/>
    <x v="0"/>
    <x v="1"/>
    <s v="High Risk"/>
  </r>
  <r>
    <n v="15800736"/>
    <n v="601"/>
    <x v="1"/>
    <s v="Female"/>
    <x v="0"/>
    <n v="4"/>
    <n v="96763.89"/>
    <n v="1"/>
    <n v="1"/>
    <n v="1"/>
    <n v="199242.65"/>
    <x v="1"/>
    <n v="27"/>
    <n v="3750"/>
    <n v="8"/>
    <n v="41"/>
    <n v="0.29629629629629628"/>
    <n v="101250"/>
    <x v="1"/>
    <x v="2"/>
    <s v="Medium Risk"/>
  </r>
  <r>
    <n v="15792607"/>
    <n v="769"/>
    <x v="0"/>
    <s v="Female"/>
    <x v="16"/>
    <n v="2"/>
    <n v="0"/>
    <n v="2"/>
    <n v="0"/>
    <n v="0"/>
    <n v="75578.67"/>
    <x v="1"/>
    <n v="1"/>
    <n v="1689"/>
    <n v="1"/>
    <n v="75"/>
    <n v="1"/>
    <n v="1689"/>
    <x v="0"/>
    <x v="0"/>
    <s v="High Risk"/>
  </r>
  <r>
    <n v="15640034"/>
    <n v="551"/>
    <x v="0"/>
    <s v="Male"/>
    <x v="0"/>
    <n v="2"/>
    <n v="139561.46"/>
    <n v="1"/>
    <n v="1"/>
    <n v="0"/>
    <n v="43435.43"/>
    <x v="0"/>
    <n v="20"/>
    <n v="3611"/>
    <n v="5"/>
    <n v="150"/>
    <n v="0.25"/>
    <n v="72220"/>
    <x v="2"/>
    <x v="0"/>
    <s v="High Risk"/>
  </r>
  <r>
    <n v="15807563"/>
    <n v="841"/>
    <x v="0"/>
    <s v="Female"/>
    <x v="37"/>
    <n v="5"/>
    <n v="0"/>
    <n v="1"/>
    <n v="0"/>
    <n v="0"/>
    <n v="183239.71"/>
    <x v="0"/>
    <n v="5"/>
    <n v="2900"/>
    <n v="1"/>
    <n v="122"/>
    <n v="0.2"/>
    <n v="14500"/>
    <x v="0"/>
    <x v="2"/>
    <s v="High Risk"/>
  </r>
  <r>
    <n v="15684461"/>
    <n v="469"/>
    <x v="1"/>
    <s v="Female"/>
    <x v="8"/>
    <n v="6"/>
    <n v="0"/>
    <n v="1"/>
    <n v="1"/>
    <n v="0"/>
    <n v="146213.75"/>
    <x v="0"/>
    <n v="30"/>
    <n v="369"/>
    <n v="2"/>
    <n v="128"/>
    <n v="6.6666666666666666E-2"/>
    <n v="11070"/>
    <x v="0"/>
    <x v="1"/>
    <s v="High Risk"/>
  </r>
  <r>
    <n v="15580134"/>
    <n v="479"/>
    <x v="1"/>
    <s v="Male"/>
    <x v="7"/>
    <n v="2"/>
    <n v="172463.45"/>
    <n v="1"/>
    <n v="1"/>
    <n v="1"/>
    <n v="40315.269999999997"/>
    <x v="1"/>
    <n v="8"/>
    <n v="2870"/>
    <n v="8"/>
    <n v="101"/>
    <n v="1"/>
    <n v="22960"/>
    <x v="0"/>
    <x v="0"/>
    <s v="High Risk"/>
  </r>
  <r>
    <n v="15679075"/>
    <n v="701"/>
    <x v="0"/>
    <s v="Male"/>
    <x v="24"/>
    <n v="8"/>
    <n v="107798.85"/>
    <n v="1"/>
    <n v="1"/>
    <n v="0"/>
    <n v="16966.73"/>
    <x v="1"/>
    <n v="10"/>
    <n v="3359"/>
    <n v="10"/>
    <n v="28"/>
    <n v="1"/>
    <n v="33590"/>
    <x v="0"/>
    <x v="1"/>
    <s v="Low Risk"/>
  </r>
  <r>
    <n v="15742504"/>
    <n v="593"/>
    <x v="0"/>
    <s v="Male"/>
    <x v="18"/>
    <n v="2"/>
    <n v="70181.48"/>
    <n v="2"/>
    <n v="1"/>
    <n v="0"/>
    <n v="80608.12"/>
    <x v="1"/>
    <n v="23"/>
    <n v="723"/>
    <n v="2"/>
    <n v="103"/>
    <n v="8.6956521739130432E-2"/>
    <n v="16629"/>
    <x v="0"/>
    <x v="0"/>
    <s v="High Risk"/>
  </r>
  <r>
    <n v="15567328"/>
    <n v="738"/>
    <x v="1"/>
    <s v="Male"/>
    <x v="16"/>
    <n v="5"/>
    <n v="177997.07"/>
    <n v="1"/>
    <n v="0"/>
    <n v="1"/>
    <n v="19233.41"/>
    <x v="1"/>
    <n v="22"/>
    <n v="3528"/>
    <n v="5"/>
    <n v="64"/>
    <n v="0.22727272727272727"/>
    <n v="77616"/>
    <x v="0"/>
    <x v="2"/>
    <s v="High Risk"/>
  </r>
  <r>
    <n v="15698294"/>
    <n v="635"/>
    <x v="1"/>
    <s v="Male"/>
    <x v="8"/>
    <n v="1"/>
    <n v="0"/>
    <n v="2"/>
    <n v="1"/>
    <n v="0"/>
    <n v="135382.23000000001"/>
    <x v="1"/>
    <n v="25"/>
    <n v="4800"/>
    <n v="8"/>
    <n v="130"/>
    <n v="0.32"/>
    <n v="120000"/>
    <x v="0"/>
    <x v="0"/>
    <s v="High Risk"/>
  </r>
  <r>
    <n v="15607142"/>
    <n v="658"/>
    <x v="0"/>
    <s v="Male"/>
    <x v="15"/>
    <n v="8"/>
    <n v="0"/>
    <n v="1"/>
    <n v="1"/>
    <n v="1"/>
    <n v="80410.679999999993"/>
    <x v="1"/>
    <n v="12"/>
    <n v="4270"/>
    <n v="0"/>
    <n v="15"/>
    <n v="0"/>
    <n v="51240"/>
    <x v="2"/>
    <x v="1"/>
    <s v="Low Risk"/>
  </r>
  <r>
    <n v="15738516"/>
    <n v="687"/>
    <x v="1"/>
    <s v="Female"/>
    <x v="18"/>
    <n v="5"/>
    <n v="0"/>
    <n v="1"/>
    <n v="1"/>
    <n v="0"/>
    <n v="17696.22"/>
    <x v="1"/>
    <n v="4"/>
    <n v="1134"/>
    <n v="7"/>
    <n v="82"/>
    <n v="1"/>
    <n v="4536"/>
    <x v="1"/>
    <x v="2"/>
    <s v="High Risk"/>
  </r>
  <r>
    <n v="15806403"/>
    <n v="650"/>
    <x v="0"/>
    <s v="Male"/>
    <x v="24"/>
    <n v="9"/>
    <n v="0"/>
    <n v="2"/>
    <n v="1"/>
    <n v="0"/>
    <n v="17974.080000000002"/>
    <x v="1"/>
    <n v="26"/>
    <n v="266"/>
    <n v="4"/>
    <n v="178"/>
    <n v="0.15384615384615385"/>
    <n v="6916"/>
    <x v="0"/>
    <x v="3"/>
    <s v="High Risk"/>
  </r>
  <r>
    <n v="15656707"/>
    <n v="720"/>
    <x v="1"/>
    <s v="Male"/>
    <x v="29"/>
    <n v="2"/>
    <n v="123200.78"/>
    <n v="1"/>
    <n v="1"/>
    <n v="1"/>
    <n v="180712.28"/>
    <x v="1"/>
    <n v="1"/>
    <n v="1528"/>
    <n v="3"/>
    <n v="104"/>
    <n v="1"/>
    <n v="1528"/>
    <x v="0"/>
    <x v="0"/>
    <s v="High Risk"/>
  </r>
  <r>
    <n v="15653715"/>
    <n v="602"/>
    <x v="0"/>
    <s v="Female"/>
    <x v="54"/>
    <n v="7"/>
    <n v="0"/>
    <n v="2"/>
    <n v="1"/>
    <n v="1"/>
    <n v="56323.21"/>
    <x v="1"/>
    <n v="14"/>
    <n v="1610"/>
    <n v="0"/>
    <n v="93"/>
    <n v="0"/>
    <n v="22540"/>
    <x v="1"/>
    <x v="1"/>
    <s v="High Risk"/>
  </r>
  <r>
    <n v="15806184"/>
    <n v="618"/>
    <x v="1"/>
    <s v="Male"/>
    <x v="19"/>
    <n v="4"/>
    <n v="0"/>
    <n v="2"/>
    <n v="1"/>
    <n v="1"/>
    <n v="77550.179999999993"/>
    <x v="1"/>
    <n v="26"/>
    <n v="2150"/>
    <n v="8"/>
    <n v="2"/>
    <n v="0.30769230769230771"/>
    <n v="55900"/>
    <x v="0"/>
    <x v="2"/>
    <s v="Low Risk"/>
  </r>
  <r>
    <n v="15585734"/>
    <n v="803"/>
    <x v="2"/>
    <s v="Male"/>
    <x v="1"/>
    <n v="9"/>
    <n v="137742.9"/>
    <n v="2"/>
    <n v="1"/>
    <n v="1"/>
    <n v="166957.82"/>
    <x v="1"/>
    <n v="1"/>
    <n v="4749"/>
    <n v="3"/>
    <n v="139"/>
    <n v="1"/>
    <n v="4749"/>
    <x v="1"/>
    <x v="3"/>
    <s v="High Risk"/>
  </r>
  <r>
    <n v="15725639"/>
    <n v="793"/>
    <x v="0"/>
    <s v="Female"/>
    <x v="54"/>
    <n v="9"/>
    <n v="116270.72"/>
    <n v="1"/>
    <n v="1"/>
    <n v="1"/>
    <n v="184243.25"/>
    <x v="1"/>
    <n v="18"/>
    <n v="4644"/>
    <n v="7"/>
    <n v="155"/>
    <n v="0.3888888888888889"/>
    <n v="83592"/>
    <x v="1"/>
    <x v="3"/>
    <s v="High Risk"/>
  </r>
  <r>
    <n v="15618401"/>
    <n v="616"/>
    <x v="2"/>
    <s v="Male"/>
    <x v="1"/>
    <n v="10"/>
    <n v="113220.2"/>
    <n v="2"/>
    <n v="1"/>
    <n v="1"/>
    <n v="114072.91"/>
    <x v="1"/>
    <n v="2"/>
    <n v="4859"/>
    <n v="4"/>
    <n v="169"/>
    <n v="1"/>
    <n v="9718"/>
    <x v="1"/>
    <x v="3"/>
    <s v="High Risk"/>
  </r>
  <r>
    <n v="15785385"/>
    <n v="550"/>
    <x v="1"/>
    <s v="Male"/>
    <x v="21"/>
    <n v="5"/>
    <n v="0"/>
    <n v="2"/>
    <n v="1"/>
    <n v="0"/>
    <n v="153917.41"/>
    <x v="1"/>
    <n v="4"/>
    <n v="1121"/>
    <n v="1"/>
    <n v="114"/>
    <n v="0.25"/>
    <n v="4484"/>
    <x v="2"/>
    <x v="2"/>
    <s v="High Risk"/>
  </r>
  <r>
    <n v="15734762"/>
    <n v="602"/>
    <x v="0"/>
    <s v="Female"/>
    <x v="27"/>
    <n v="3"/>
    <n v="115895.22"/>
    <n v="3"/>
    <n v="1"/>
    <n v="0"/>
    <n v="4176.17"/>
    <x v="0"/>
    <n v="19"/>
    <n v="2746"/>
    <n v="9"/>
    <n v="5"/>
    <n v="0.47368421052631576"/>
    <n v="52174"/>
    <x v="2"/>
    <x v="2"/>
    <s v="Low Risk"/>
  </r>
  <r>
    <n v="15767129"/>
    <n v="452"/>
    <x v="0"/>
    <s v="Female"/>
    <x v="52"/>
    <n v="6"/>
    <n v="121730.49"/>
    <n v="1"/>
    <n v="1"/>
    <n v="1"/>
    <n v="142963.29"/>
    <x v="1"/>
    <n v="28"/>
    <n v="881"/>
    <n v="7"/>
    <n v="1"/>
    <n v="0.25"/>
    <n v="24668"/>
    <x v="0"/>
    <x v="1"/>
    <s v="Low Risk"/>
  </r>
  <r>
    <n v="15797204"/>
    <n v="655"/>
    <x v="1"/>
    <s v="Female"/>
    <x v="34"/>
    <n v="3"/>
    <n v="113811.85"/>
    <n v="2"/>
    <n v="0"/>
    <n v="1"/>
    <n v="76844.23"/>
    <x v="1"/>
    <n v="29"/>
    <n v="2674"/>
    <n v="1"/>
    <n v="126"/>
    <n v="3.4482758620689655E-2"/>
    <n v="77546"/>
    <x v="0"/>
    <x v="2"/>
    <s v="High Risk"/>
  </r>
  <r>
    <n v="15769272"/>
    <n v="510"/>
    <x v="0"/>
    <s v="Female"/>
    <x v="28"/>
    <n v="6"/>
    <n v="136214.07999999999"/>
    <n v="1"/>
    <n v="0"/>
    <n v="0"/>
    <n v="159742.32999999999"/>
    <x v="1"/>
    <n v="5"/>
    <n v="479"/>
    <n v="6"/>
    <n v="27"/>
    <n v="1"/>
    <n v="2395"/>
    <x v="2"/>
    <x v="1"/>
    <s v="Low Risk"/>
  </r>
  <r>
    <n v="15771966"/>
    <n v="557"/>
    <x v="0"/>
    <s v="Male"/>
    <x v="2"/>
    <n v="8"/>
    <n v="146200.01"/>
    <n v="1"/>
    <n v="1"/>
    <n v="0"/>
    <n v="177944.64"/>
    <x v="1"/>
    <n v="20"/>
    <n v="1077"/>
    <n v="1"/>
    <n v="56"/>
    <n v="0.05"/>
    <n v="21540"/>
    <x v="0"/>
    <x v="1"/>
    <s v="Medium Risk"/>
  </r>
  <r>
    <n v="15691952"/>
    <n v="676"/>
    <x v="0"/>
    <s v="Male"/>
    <x v="24"/>
    <n v="10"/>
    <n v="106242.67"/>
    <n v="1"/>
    <n v="1"/>
    <n v="1"/>
    <n v="166678.28"/>
    <x v="1"/>
    <n v="16"/>
    <n v="2898"/>
    <n v="5"/>
    <n v="22"/>
    <n v="0.3125"/>
    <n v="46368"/>
    <x v="1"/>
    <x v="3"/>
    <s v="Low Risk"/>
  </r>
  <r>
    <n v="15593250"/>
    <n v="640"/>
    <x v="0"/>
    <s v="Female"/>
    <x v="6"/>
    <n v="4"/>
    <n v="0"/>
    <n v="2"/>
    <n v="1"/>
    <n v="0"/>
    <n v="44904.26"/>
    <x v="1"/>
    <n v="1"/>
    <n v="2601"/>
    <n v="5"/>
    <n v="24"/>
    <n v="1"/>
    <n v="2601"/>
    <x v="1"/>
    <x v="2"/>
    <s v="Low Risk"/>
  </r>
  <r>
    <n v="15605333"/>
    <n v="529"/>
    <x v="1"/>
    <s v="Male"/>
    <x v="8"/>
    <n v="6"/>
    <n v="0"/>
    <n v="1"/>
    <n v="1"/>
    <n v="0"/>
    <n v="10625.91"/>
    <x v="1"/>
    <n v="26"/>
    <n v="1897"/>
    <n v="8"/>
    <n v="41"/>
    <n v="0.30769230769230771"/>
    <n v="49322"/>
    <x v="0"/>
    <x v="1"/>
    <s v="Medium Risk"/>
  </r>
  <r>
    <n v="15800083"/>
    <n v="559"/>
    <x v="0"/>
    <s v="Male"/>
    <x v="13"/>
    <n v="8"/>
    <n v="24043.45"/>
    <n v="1"/>
    <n v="0"/>
    <n v="1"/>
    <n v="169781.45"/>
    <x v="0"/>
    <n v="14"/>
    <n v="2567"/>
    <n v="4"/>
    <n v="60"/>
    <n v="0.2857142857142857"/>
    <n v="35938"/>
    <x v="0"/>
    <x v="1"/>
    <s v="Medium Risk"/>
  </r>
  <r>
    <n v="15575691"/>
    <n v="689"/>
    <x v="0"/>
    <s v="Female"/>
    <x v="14"/>
    <n v="5"/>
    <n v="0"/>
    <n v="2"/>
    <n v="0"/>
    <n v="1"/>
    <n v="49848.86"/>
    <x v="1"/>
    <n v="7"/>
    <n v="1215"/>
    <n v="5"/>
    <n v="120"/>
    <n v="0.7142857142857143"/>
    <n v="8505"/>
    <x v="0"/>
    <x v="2"/>
    <s v="High Risk"/>
  </r>
  <r>
    <n v="15689886"/>
    <n v="626"/>
    <x v="2"/>
    <s v="Male"/>
    <x v="2"/>
    <n v="10"/>
    <n v="132287.92000000001"/>
    <n v="3"/>
    <n v="1"/>
    <n v="1"/>
    <n v="51467.92"/>
    <x v="0"/>
    <n v="17"/>
    <n v="4742"/>
    <n v="10"/>
    <n v="20"/>
    <n v="0.58823529411764708"/>
    <n v="80614"/>
    <x v="0"/>
    <x v="3"/>
    <s v="Low Risk"/>
  </r>
  <r>
    <n v="15809838"/>
    <n v="697"/>
    <x v="1"/>
    <s v="Male"/>
    <x v="33"/>
    <n v="1"/>
    <n v="0"/>
    <n v="2"/>
    <n v="0"/>
    <n v="0"/>
    <n v="735.79"/>
    <x v="1"/>
    <n v="7"/>
    <n v="771"/>
    <n v="6"/>
    <n v="97"/>
    <n v="0.8571428571428571"/>
    <n v="5397"/>
    <x v="2"/>
    <x v="0"/>
    <s v="High Risk"/>
  </r>
  <r>
    <n v="15736154"/>
    <n v="823"/>
    <x v="0"/>
    <s v="Female"/>
    <x v="4"/>
    <n v="1"/>
    <n v="0"/>
    <n v="2"/>
    <n v="0"/>
    <n v="1"/>
    <n v="182495.7"/>
    <x v="1"/>
    <n v="23"/>
    <n v="1247"/>
    <n v="2"/>
    <n v="27"/>
    <n v="8.6956521739130432E-2"/>
    <n v="28681"/>
    <x v="0"/>
    <x v="0"/>
    <s v="Low Risk"/>
  </r>
  <r>
    <n v="15767391"/>
    <n v="565"/>
    <x v="2"/>
    <s v="Female"/>
    <x v="15"/>
    <n v="4"/>
    <n v="90322.99"/>
    <n v="2"/>
    <n v="0"/>
    <n v="1"/>
    <n v="118740.37"/>
    <x v="1"/>
    <n v="30"/>
    <n v="1250"/>
    <n v="2"/>
    <n v="41"/>
    <n v="6.6666666666666666E-2"/>
    <n v="37500"/>
    <x v="1"/>
    <x v="2"/>
    <s v="Medium Risk"/>
  </r>
  <r>
    <n v="15704910"/>
    <n v="631"/>
    <x v="1"/>
    <s v="Male"/>
    <x v="51"/>
    <n v="3"/>
    <n v="0"/>
    <n v="2"/>
    <n v="1"/>
    <n v="0"/>
    <n v="13813.24"/>
    <x v="1"/>
    <n v="30"/>
    <n v="3056"/>
    <n v="10"/>
    <n v="20"/>
    <n v="0.33333333333333331"/>
    <n v="91680"/>
    <x v="1"/>
    <x v="2"/>
    <s v="Low Risk"/>
  </r>
  <r>
    <n v="15656613"/>
    <n v="646"/>
    <x v="0"/>
    <s v="Female"/>
    <x v="10"/>
    <n v="3"/>
    <n v="131283.10999999999"/>
    <n v="1"/>
    <n v="0"/>
    <n v="0"/>
    <n v="130500.65"/>
    <x v="1"/>
    <n v="26"/>
    <n v="407"/>
    <n v="8"/>
    <n v="25"/>
    <n v="0.30769230769230771"/>
    <n v="10582"/>
    <x v="0"/>
    <x v="2"/>
    <s v="Low Risk"/>
  </r>
  <r>
    <n v="15611551"/>
    <n v="676"/>
    <x v="1"/>
    <s v="Male"/>
    <x v="36"/>
    <n v="1"/>
    <n v="131659.59"/>
    <n v="2"/>
    <n v="0"/>
    <n v="1"/>
    <n v="14152.15"/>
    <x v="1"/>
    <n v="9"/>
    <n v="3875"/>
    <n v="7"/>
    <n v="148"/>
    <n v="0.77777777777777779"/>
    <n v="34875"/>
    <x v="0"/>
    <x v="0"/>
    <s v="High Risk"/>
  </r>
  <r>
    <n v="15732430"/>
    <n v="850"/>
    <x v="1"/>
    <s v="Female"/>
    <x v="41"/>
    <n v="4"/>
    <n v="120952.74"/>
    <n v="1"/>
    <n v="1"/>
    <n v="0"/>
    <n v="66963.149999999994"/>
    <x v="1"/>
    <n v="14"/>
    <n v="3884"/>
    <n v="4"/>
    <n v="74"/>
    <n v="0.2857142857142857"/>
    <n v="54376"/>
    <x v="0"/>
    <x v="2"/>
    <s v="High Risk"/>
  </r>
  <r>
    <n v="15741865"/>
    <n v="810"/>
    <x v="0"/>
    <s v="Female"/>
    <x v="16"/>
    <n v="9"/>
    <n v="153166.17000000001"/>
    <n v="1"/>
    <n v="1"/>
    <n v="1"/>
    <n v="93261.69"/>
    <x v="1"/>
    <n v="16"/>
    <n v="445"/>
    <n v="0"/>
    <n v="8"/>
    <n v="0"/>
    <n v="7120"/>
    <x v="0"/>
    <x v="3"/>
    <s v="Low Risk"/>
  </r>
  <r>
    <n v="15634143"/>
    <n v="581"/>
    <x v="1"/>
    <s v="Male"/>
    <x v="33"/>
    <n v="0"/>
    <n v="53291.86"/>
    <n v="1"/>
    <n v="0"/>
    <n v="0"/>
    <n v="196582.28"/>
    <x v="1"/>
    <n v="1"/>
    <n v="1134"/>
    <n v="10"/>
    <n v="177"/>
    <n v="1"/>
    <n v="1134"/>
    <x v="1"/>
    <x v="0"/>
    <s v="High Risk"/>
  </r>
  <r>
    <n v="15609676"/>
    <n v="718"/>
    <x v="0"/>
    <s v="Female"/>
    <x v="12"/>
    <n v="2"/>
    <n v="167924.95"/>
    <n v="1"/>
    <n v="1"/>
    <n v="0"/>
    <n v="43024.639999999999"/>
    <x v="1"/>
    <n v="23"/>
    <n v="4128"/>
    <n v="2"/>
    <n v="102"/>
    <n v="8.6956521739130432E-2"/>
    <n v="94944"/>
    <x v="0"/>
    <x v="0"/>
    <s v="High Risk"/>
  </r>
  <r>
    <n v="15761600"/>
    <n v="713"/>
    <x v="0"/>
    <s v="Male"/>
    <x v="3"/>
    <n v="5"/>
    <n v="86394.14"/>
    <n v="1"/>
    <n v="1"/>
    <n v="1"/>
    <n v="130001.13"/>
    <x v="1"/>
    <n v="12"/>
    <n v="696"/>
    <n v="2"/>
    <n v="73"/>
    <n v="0.16666666666666666"/>
    <n v="8352"/>
    <x v="1"/>
    <x v="2"/>
    <s v="High Risk"/>
  </r>
  <r>
    <n v="15676404"/>
    <n v="672"/>
    <x v="0"/>
    <s v="Female"/>
    <x v="5"/>
    <n v="1"/>
    <n v="0"/>
    <n v="1"/>
    <n v="1"/>
    <n v="0"/>
    <n v="12106.82"/>
    <x v="0"/>
    <n v="18"/>
    <n v="1936"/>
    <n v="10"/>
    <n v="82"/>
    <n v="0.55555555555555558"/>
    <n v="34848"/>
    <x v="0"/>
    <x v="0"/>
    <s v="High Risk"/>
  </r>
  <r>
    <n v="15659236"/>
    <n v="781"/>
    <x v="1"/>
    <s v="Male"/>
    <x v="19"/>
    <n v="3"/>
    <n v="0"/>
    <n v="2"/>
    <n v="1"/>
    <n v="1"/>
    <n v="42556.33"/>
    <x v="1"/>
    <n v="10"/>
    <n v="389"/>
    <n v="9"/>
    <n v="34"/>
    <n v="0.9"/>
    <n v="3890"/>
    <x v="0"/>
    <x v="2"/>
    <s v="Medium Risk"/>
  </r>
  <r>
    <n v="15690440"/>
    <n v="656"/>
    <x v="1"/>
    <s v="Male"/>
    <x v="40"/>
    <n v="1"/>
    <n v="0"/>
    <n v="2"/>
    <n v="1"/>
    <n v="1"/>
    <n v="197961.93"/>
    <x v="1"/>
    <n v="10"/>
    <n v="2044"/>
    <n v="3"/>
    <n v="167"/>
    <n v="0.3"/>
    <n v="20440"/>
    <x v="0"/>
    <x v="0"/>
    <s v="High Risk"/>
  </r>
  <r>
    <n v="15694601"/>
    <n v="583"/>
    <x v="0"/>
    <s v="Female"/>
    <x v="8"/>
    <n v="4"/>
    <n v="158978.79"/>
    <n v="1"/>
    <n v="1"/>
    <n v="0"/>
    <n v="12538.92"/>
    <x v="1"/>
    <n v="13"/>
    <n v="142"/>
    <n v="0"/>
    <n v="79"/>
    <n v="0"/>
    <n v="1846"/>
    <x v="2"/>
    <x v="2"/>
    <s v="High Risk"/>
  </r>
  <r>
    <n v="15812262"/>
    <n v="808"/>
    <x v="2"/>
    <s v="Female"/>
    <x v="24"/>
    <n v="2"/>
    <n v="100431.84"/>
    <n v="1"/>
    <n v="1"/>
    <n v="0"/>
    <n v="35140.49"/>
    <x v="0"/>
    <n v="15"/>
    <n v="1434"/>
    <n v="7"/>
    <n v="100"/>
    <n v="0.46666666666666667"/>
    <n v="21510"/>
    <x v="1"/>
    <x v="0"/>
    <s v="High Risk"/>
  </r>
  <r>
    <n v="15762821"/>
    <n v="721"/>
    <x v="1"/>
    <s v="Male"/>
    <x v="19"/>
    <n v="5"/>
    <n v="0"/>
    <n v="2"/>
    <n v="0"/>
    <n v="1"/>
    <n v="117626.9"/>
    <x v="1"/>
    <n v="22"/>
    <n v="3119"/>
    <n v="10"/>
    <n v="76"/>
    <n v="0.45454545454545453"/>
    <n v="68618"/>
    <x v="0"/>
    <x v="2"/>
    <s v="High Risk"/>
  </r>
  <r>
    <n v="15669301"/>
    <n v="778"/>
    <x v="2"/>
    <s v="Female"/>
    <x v="6"/>
    <n v="6"/>
    <n v="150358.97"/>
    <n v="1"/>
    <n v="1"/>
    <n v="0"/>
    <n v="62454.01"/>
    <x v="0"/>
    <n v="7"/>
    <n v="2565"/>
    <n v="0"/>
    <n v="166"/>
    <n v="0"/>
    <n v="17955"/>
    <x v="0"/>
    <x v="1"/>
    <s v="High Risk"/>
  </r>
  <r>
    <n v="15672640"/>
    <n v="850"/>
    <x v="1"/>
    <s v="Female"/>
    <x v="13"/>
    <n v="4"/>
    <n v="114347.85"/>
    <n v="2"/>
    <n v="1"/>
    <n v="1"/>
    <n v="109089.04"/>
    <x v="1"/>
    <n v="14"/>
    <n v="692"/>
    <n v="5"/>
    <n v="78"/>
    <n v="0.35714285714285715"/>
    <n v="9688"/>
    <x v="0"/>
    <x v="2"/>
    <s v="High Risk"/>
  </r>
  <r>
    <n v="15750458"/>
    <n v="693"/>
    <x v="0"/>
    <s v="Female"/>
    <x v="2"/>
    <n v="4"/>
    <n v="0"/>
    <n v="2"/>
    <n v="0"/>
    <n v="1"/>
    <n v="142331.39000000001"/>
    <x v="1"/>
    <n v="16"/>
    <n v="4188"/>
    <n v="2"/>
    <n v="75"/>
    <n v="0.125"/>
    <n v="67008"/>
    <x v="1"/>
    <x v="2"/>
    <s v="High Risk"/>
  </r>
  <r>
    <n v="15627251"/>
    <n v="520"/>
    <x v="0"/>
    <s v="Male"/>
    <x v="10"/>
    <n v="4"/>
    <n v="134007.9"/>
    <n v="1"/>
    <n v="1"/>
    <n v="1"/>
    <n v="193209.11"/>
    <x v="1"/>
    <n v="9"/>
    <n v="347"/>
    <n v="7"/>
    <n v="158"/>
    <n v="0.77777777777777779"/>
    <n v="3123"/>
    <x v="0"/>
    <x v="2"/>
    <s v="High Risk"/>
  </r>
  <r>
    <n v="15764294"/>
    <n v="759"/>
    <x v="2"/>
    <s v="Male"/>
    <x v="8"/>
    <n v="4"/>
    <n v="98899.91"/>
    <n v="1"/>
    <n v="1"/>
    <n v="1"/>
    <n v="47832.82"/>
    <x v="1"/>
    <n v="28"/>
    <n v="2512"/>
    <n v="9"/>
    <n v="92"/>
    <n v="0.32142857142857145"/>
    <n v="70336"/>
    <x v="1"/>
    <x v="2"/>
    <s v="High Risk"/>
  </r>
  <r>
    <n v="15659962"/>
    <n v="637"/>
    <x v="0"/>
    <s v="Male"/>
    <x v="52"/>
    <n v="3"/>
    <n v="0"/>
    <n v="2"/>
    <n v="1"/>
    <n v="1"/>
    <n v="70174.03"/>
    <x v="1"/>
    <n v="7"/>
    <n v="1402"/>
    <n v="7"/>
    <n v="120"/>
    <n v="1"/>
    <n v="9814"/>
    <x v="0"/>
    <x v="2"/>
    <s v="High Risk"/>
  </r>
  <r>
    <n v="15788536"/>
    <n v="755"/>
    <x v="2"/>
    <s v="Male"/>
    <x v="20"/>
    <n v="2"/>
    <n v="137430.82"/>
    <n v="2"/>
    <n v="0"/>
    <n v="0"/>
    <n v="176768.59"/>
    <x v="1"/>
    <n v="8"/>
    <n v="1469"/>
    <n v="0"/>
    <n v="62"/>
    <n v="0"/>
    <n v="11752"/>
    <x v="0"/>
    <x v="0"/>
    <s v="High Risk"/>
  </r>
  <r>
    <n v="15596979"/>
    <n v="662"/>
    <x v="0"/>
    <s v="Female"/>
    <x v="40"/>
    <n v="6"/>
    <n v="0"/>
    <n v="2"/>
    <n v="1"/>
    <n v="1"/>
    <n v="129392.75"/>
    <x v="1"/>
    <n v="26"/>
    <n v="4204"/>
    <n v="3"/>
    <n v="98"/>
    <n v="0.11538461538461539"/>
    <n v="109304"/>
    <x v="0"/>
    <x v="1"/>
    <s v="High Risk"/>
  </r>
  <r>
    <n v="15681220"/>
    <n v="503"/>
    <x v="0"/>
    <s v="Female"/>
    <x v="24"/>
    <n v="8"/>
    <n v="0"/>
    <n v="2"/>
    <n v="1"/>
    <n v="1"/>
    <n v="97893.32"/>
    <x v="1"/>
    <n v="19"/>
    <n v="4573"/>
    <n v="2"/>
    <n v="130"/>
    <n v="0.10526315789473684"/>
    <n v="86887"/>
    <x v="1"/>
    <x v="1"/>
    <s v="High Risk"/>
  </r>
  <r>
    <n v="15635097"/>
    <n v="599"/>
    <x v="2"/>
    <s v="Male"/>
    <x v="2"/>
    <n v="2"/>
    <n v="188976.89"/>
    <n v="2"/>
    <n v="0"/>
    <n v="1"/>
    <n v="176142.09"/>
    <x v="1"/>
    <n v="9"/>
    <n v="4772"/>
    <n v="9"/>
    <n v="137"/>
    <n v="1"/>
    <n v="42948"/>
    <x v="2"/>
    <x v="0"/>
    <s v="High Risk"/>
  </r>
  <r>
    <n v="15780779"/>
    <n v="583"/>
    <x v="1"/>
    <s v="Female"/>
    <x v="20"/>
    <n v="4"/>
    <n v="0"/>
    <n v="2"/>
    <n v="1"/>
    <n v="0"/>
    <n v="114093.73"/>
    <x v="1"/>
    <n v="17"/>
    <n v="3078"/>
    <n v="1"/>
    <n v="153"/>
    <n v="5.8823529411764705E-2"/>
    <n v="52326"/>
    <x v="1"/>
    <x v="2"/>
    <s v="High Risk"/>
  </r>
  <r>
    <n v="15798470"/>
    <n v="764"/>
    <x v="1"/>
    <s v="Female"/>
    <x v="36"/>
    <n v="1"/>
    <n v="75990.97"/>
    <n v="1"/>
    <n v="1"/>
    <n v="0"/>
    <n v="158323.81"/>
    <x v="0"/>
    <n v="22"/>
    <n v="4579"/>
    <n v="10"/>
    <n v="52"/>
    <n v="0.45454545454545453"/>
    <n v="100738"/>
    <x v="0"/>
    <x v="0"/>
    <s v="Medium Risk"/>
  </r>
  <r>
    <n v="15760880"/>
    <n v="513"/>
    <x v="0"/>
    <s v="Male"/>
    <x v="6"/>
    <n v="10"/>
    <n v="0"/>
    <n v="2"/>
    <n v="0"/>
    <n v="1"/>
    <n v="25514.77"/>
    <x v="1"/>
    <n v="25"/>
    <n v="3763"/>
    <n v="9"/>
    <n v="65"/>
    <n v="0.36"/>
    <n v="94075"/>
    <x v="2"/>
    <x v="3"/>
    <s v="High Risk"/>
  </r>
  <r>
    <n v="15616929"/>
    <n v="730"/>
    <x v="1"/>
    <s v="Male"/>
    <x v="46"/>
    <n v="5"/>
    <n v="112181.08"/>
    <n v="1"/>
    <n v="0"/>
    <n v="1"/>
    <n v="61513.87"/>
    <x v="1"/>
    <n v="20"/>
    <n v="4622"/>
    <n v="9"/>
    <n v="73"/>
    <n v="0.45"/>
    <n v="92440"/>
    <x v="0"/>
    <x v="2"/>
    <s v="High Risk"/>
  </r>
  <r>
    <n v="15758775"/>
    <n v="820"/>
    <x v="1"/>
    <s v="Male"/>
    <x v="10"/>
    <n v="10"/>
    <n v="97208.46"/>
    <n v="1"/>
    <n v="1"/>
    <n v="1"/>
    <n v="59553.34"/>
    <x v="1"/>
    <n v="13"/>
    <n v="927"/>
    <n v="4"/>
    <n v="170"/>
    <n v="0.30769230769230771"/>
    <n v="12051"/>
    <x v="0"/>
    <x v="3"/>
    <s v="High Risk"/>
  </r>
  <r>
    <n v="15663386"/>
    <n v="597"/>
    <x v="1"/>
    <s v="Female"/>
    <x v="28"/>
    <n v="7"/>
    <n v="0"/>
    <n v="2"/>
    <n v="1"/>
    <n v="0"/>
    <n v="110253.2"/>
    <x v="1"/>
    <n v="6"/>
    <n v="477"/>
    <n v="9"/>
    <n v="35"/>
    <n v="1"/>
    <n v="2862"/>
    <x v="0"/>
    <x v="1"/>
    <s v="Medium Risk"/>
  </r>
  <r>
    <n v="15621267"/>
    <n v="637"/>
    <x v="0"/>
    <s v="Male"/>
    <x v="15"/>
    <n v="5"/>
    <n v="0"/>
    <n v="1"/>
    <n v="0"/>
    <n v="0"/>
    <n v="148769.07999999999"/>
    <x v="1"/>
    <n v="12"/>
    <n v="2229"/>
    <n v="10"/>
    <n v="71"/>
    <n v="0.83333333333333337"/>
    <n v="26748"/>
    <x v="1"/>
    <x v="2"/>
    <s v="High Risk"/>
  </r>
  <r>
    <n v="15720509"/>
    <n v="696"/>
    <x v="0"/>
    <s v="Male"/>
    <x v="10"/>
    <n v="9"/>
    <n v="150856.79"/>
    <n v="1"/>
    <n v="0"/>
    <n v="1"/>
    <n v="8236.7800000000007"/>
    <x v="1"/>
    <n v="3"/>
    <n v="4238"/>
    <n v="1"/>
    <n v="131"/>
    <n v="0.33333333333333331"/>
    <n v="12714"/>
    <x v="0"/>
    <x v="3"/>
    <s v="High Risk"/>
  </r>
  <r>
    <n v="15693322"/>
    <n v="635"/>
    <x v="2"/>
    <s v="Female"/>
    <x v="24"/>
    <n v="9"/>
    <n v="146748.07"/>
    <n v="1"/>
    <n v="0"/>
    <n v="1"/>
    <n v="11407.58"/>
    <x v="1"/>
    <n v="10"/>
    <n v="148"/>
    <n v="9"/>
    <n v="153"/>
    <n v="0.9"/>
    <n v="1480"/>
    <x v="0"/>
    <x v="3"/>
    <s v="High Risk"/>
  </r>
  <r>
    <n v="15589544"/>
    <n v="673"/>
    <x v="1"/>
    <s v="Female"/>
    <x v="38"/>
    <n v="4"/>
    <n v="0"/>
    <n v="2"/>
    <n v="1"/>
    <n v="1"/>
    <n v="49684.09"/>
    <x v="1"/>
    <n v="5"/>
    <n v="1455"/>
    <n v="10"/>
    <n v="130"/>
    <n v="1"/>
    <n v="7275"/>
    <x v="1"/>
    <x v="2"/>
    <s v="High Risk"/>
  </r>
  <r>
    <n v="15772030"/>
    <n v="662"/>
    <x v="1"/>
    <s v="Male"/>
    <x v="19"/>
    <n v="3"/>
    <n v="0"/>
    <n v="2"/>
    <n v="0"/>
    <n v="1"/>
    <n v="68064.83"/>
    <x v="1"/>
    <n v="27"/>
    <n v="2024"/>
    <n v="3"/>
    <n v="24"/>
    <n v="0.1111111111111111"/>
    <n v="54648"/>
    <x v="2"/>
    <x v="2"/>
    <s v="Low Risk"/>
  </r>
  <r>
    <n v="15693337"/>
    <n v="683"/>
    <x v="1"/>
    <s v="Male"/>
    <x v="1"/>
    <n v="0"/>
    <n v="148863.17000000001"/>
    <n v="1"/>
    <n v="1"/>
    <n v="1"/>
    <n v="163911.32"/>
    <x v="1"/>
    <n v="30"/>
    <n v="2561"/>
    <n v="10"/>
    <n v="91"/>
    <n v="0.33333333333333331"/>
    <n v="76830"/>
    <x v="0"/>
    <x v="0"/>
    <s v="High Risk"/>
  </r>
  <r>
    <n v="15676571"/>
    <n v="850"/>
    <x v="0"/>
    <s v="Male"/>
    <x v="30"/>
    <n v="6"/>
    <n v="0"/>
    <n v="1"/>
    <n v="1"/>
    <n v="0"/>
    <n v="944.41"/>
    <x v="0"/>
    <n v="8"/>
    <n v="4419"/>
    <n v="0"/>
    <n v="38"/>
    <n v="0"/>
    <n v="35352"/>
    <x v="0"/>
    <x v="1"/>
    <s v="Medium Risk"/>
  </r>
  <r>
    <n v="15701392"/>
    <n v="815"/>
    <x v="1"/>
    <s v="Male"/>
    <x v="34"/>
    <n v="6"/>
    <n v="0"/>
    <n v="2"/>
    <n v="0"/>
    <n v="1"/>
    <n v="185547.71"/>
    <x v="1"/>
    <n v="21"/>
    <n v="3530"/>
    <n v="9"/>
    <n v="61"/>
    <n v="0.42857142857142855"/>
    <n v="74130"/>
    <x v="0"/>
    <x v="1"/>
    <s v="High Risk"/>
  </r>
  <r>
    <n v="15741092"/>
    <n v="671"/>
    <x v="1"/>
    <s v="Male"/>
    <x v="10"/>
    <n v="10"/>
    <n v="153360.01999999999"/>
    <n v="1"/>
    <n v="1"/>
    <n v="0"/>
    <n v="140509.85999999999"/>
    <x v="1"/>
    <n v="3"/>
    <n v="4865"/>
    <n v="9"/>
    <n v="88"/>
    <n v="1"/>
    <n v="14595"/>
    <x v="2"/>
    <x v="3"/>
    <s v="High Risk"/>
  </r>
  <r>
    <n v="15643865"/>
    <n v="601"/>
    <x v="0"/>
    <s v="Female"/>
    <x v="20"/>
    <n v="3"/>
    <n v="92055.360000000001"/>
    <n v="1"/>
    <n v="0"/>
    <n v="1"/>
    <n v="164652.01999999999"/>
    <x v="0"/>
    <n v="2"/>
    <n v="4998"/>
    <n v="1"/>
    <n v="78"/>
    <n v="0.5"/>
    <n v="9996"/>
    <x v="0"/>
    <x v="2"/>
    <s v="High Risk"/>
  </r>
  <r>
    <n v="15769389"/>
    <n v="709"/>
    <x v="2"/>
    <s v="Female"/>
    <x v="2"/>
    <n v="9"/>
    <n v="124723.92"/>
    <n v="1"/>
    <n v="1"/>
    <n v="0"/>
    <n v="73641.86"/>
    <x v="1"/>
    <n v="21"/>
    <n v="4499"/>
    <n v="3"/>
    <n v="63"/>
    <n v="0.14285714285714285"/>
    <n v="94479"/>
    <x v="0"/>
    <x v="3"/>
    <s v="High Risk"/>
  </r>
  <r>
    <n v="15807768"/>
    <n v="702"/>
    <x v="2"/>
    <s v="Male"/>
    <x v="34"/>
    <n v="1"/>
    <n v="103033.83"/>
    <n v="1"/>
    <n v="1"/>
    <n v="1"/>
    <n v="40321.870000000003"/>
    <x v="1"/>
    <n v="17"/>
    <n v="1857"/>
    <n v="0"/>
    <n v="51"/>
    <n v="0"/>
    <n v="31569"/>
    <x v="0"/>
    <x v="0"/>
    <s v="Medium Risk"/>
  </r>
  <r>
    <n v="15801630"/>
    <n v="558"/>
    <x v="0"/>
    <s v="Male"/>
    <x v="20"/>
    <n v="6"/>
    <n v="0"/>
    <n v="2"/>
    <n v="1"/>
    <n v="0"/>
    <n v="173844.89"/>
    <x v="1"/>
    <n v="1"/>
    <n v="4898"/>
    <n v="7"/>
    <n v="37"/>
    <n v="1"/>
    <n v="4898"/>
    <x v="0"/>
    <x v="1"/>
    <s v="Medium Risk"/>
  </r>
  <r>
    <n v="15705034"/>
    <n v="691"/>
    <x v="1"/>
    <s v="Male"/>
    <x v="20"/>
    <n v="1"/>
    <n v="0"/>
    <n v="2"/>
    <n v="1"/>
    <n v="1"/>
    <n v="145613.17000000001"/>
    <x v="1"/>
    <n v="28"/>
    <n v="4587"/>
    <n v="2"/>
    <n v="156"/>
    <n v="7.1428571428571425E-2"/>
    <n v="128436"/>
    <x v="1"/>
    <x v="0"/>
    <s v="High Risk"/>
  </r>
  <r>
    <n v="15763107"/>
    <n v="700"/>
    <x v="0"/>
    <s v="Female"/>
    <x v="33"/>
    <n v="9"/>
    <n v="0"/>
    <n v="1"/>
    <n v="1"/>
    <n v="1"/>
    <n v="174971.64"/>
    <x v="1"/>
    <n v="10"/>
    <n v="310"/>
    <n v="2"/>
    <n v="170"/>
    <n v="0.2"/>
    <n v="3100"/>
    <x v="2"/>
    <x v="3"/>
    <s v="High Risk"/>
  </r>
  <r>
    <n v="15667085"/>
    <n v="667"/>
    <x v="0"/>
    <s v="Male"/>
    <x v="19"/>
    <n v="4"/>
    <n v="0"/>
    <n v="2"/>
    <n v="1"/>
    <n v="1"/>
    <n v="131834.75"/>
    <x v="1"/>
    <n v="6"/>
    <n v="718"/>
    <n v="3"/>
    <n v="64"/>
    <n v="0.5"/>
    <n v="4308"/>
    <x v="0"/>
    <x v="2"/>
    <s v="High Risk"/>
  </r>
  <r>
    <n v="15647008"/>
    <n v="624"/>
    <x v="2"/>
    <s v="Male"/>
    <x v="41"/>
    <n v="3"/>
    <n v="116726.22"/>
    <n v="1"/>
    <n v="1"/>
    <n v="0"/>
    <n v="110498.1"/>
    <x v="0"/>
    <n v="23"/>
    <n v="3489"/>
    <n v="3"/>
    <n v="16"/>
    <n v="0.13043478260869565"/>
    <n v="80247"/>
    <x v="0"/>
    <x v="2"/>
    <s v="Low Risk"/>
  </r>
  <r>
    <n v="15584505"/>
    <n v="580"/>
    <x v="0"/>
    <s v="Female"/>
    <x v="51"/>
    <n v="5"/>
    <n v="113923.81"/>
    <n v="2"/>
    <n v="0"/>
    <n v="0"/>
    <n v="196241.43"/>
    <x v="1"/>
    <n v="25"/>
    <n v="3628"/>
    <n v="3"/>
    <n v="114"/>
    <n v="0.12"/>
    <n v="90700"/>
    <x v="2"/>
    <x v="2"/>
    <s v="High Risk"/>
  </r>
  <r>
    <n v="15748068"/>
    <n v="571"/>
    <x v="1"/>
    <s v="Female"/>
    <x v="8"/>
    <n v="3"/>
    <n v="0"/>
    <n v="2"/>
    <n v="1"/>
    <n v="1"/>
    <n v="194667.92"/>
    <x v="1"/>
    <n v="3"/>
    <n v="2421"/>
    <n v="2"/>
    <n v="154"/>
    <n v="0.66666666666666663"/>
    <n v="7263"/>
    <x v="0"/>
    <x v="2"/>
    <s v="High Risk"/>
  </r>
  <r>
    <n v="15663964"/>
    <n v="561"/>
    <x v="0"/>
    <s v="Male"/>
    <x v="24"/>
    <n v="5"/>
    <n v="0"/>
    <n v="2"/>
    <n v="1"/>
    <n v="0"/>
    <n v="83093.25"/>
    <x v="1"/>
    <n v="24"/>
    <n v="3789"/>
    <n v="4"/>
    <n v="7"/>
    <n v="0.16666666666666666"/>
    <n v="90936"/>
    <x v="2"/>
    <x v="2"/>
    <s v="Low Risk"/>
  </r>
  <r>
    <n v="15782311"/>
    <n v="529"/>
    <x v="0"/>
    <s v="Male"/>
    <x v="34"/>
    <n v="9"/>
    <n v="0"/>
    <n v="2"/>
    <n v="1"/>
    <n v="1"/>
    <n v="52545.24"/>
    <x v="1"/>
    <n v="21"/>
    <n v="4417"/>
    <n v="3"/>
    <n v="82"/>
    <n v="0.14285714285714285"/>
    <n v="92757"/>
    <x v="0"/>
    <x v="3"/>
    <s v="High Risk"/>
  </r>
  <r>
    <n v="15588197"/>
    <n v="670"/>
    <x v="0"/>
    <s v="Male"/>
    <x v="18"/>
    <n v="7"/>
    <n v="0"/>
    <n v="2"/>
    <n v="0"/>
    <n v="0"/>
    <n v="59571.5"/>
    <x v="1"/>
    <n v="11"/>
    <n v="3588"/>
    <n v="1"/>
    <n v="176"/>
    <n v="9.0909090909090912E-2"/>
    <n v="39468"/>
    <x v="1"/>
    <x v="1"/>
    <s v="High Risk"/>
  </r>
  <r>
    <n v="15610105"/>
    <n v="666"/>
    <x v="2"/>
    <s v="Female"/>
    <x v="29"/>
    <n v="1"/>
    <n v="121827.43"/>
    <n v="2"/>
    <n v="1"/>
    <n v="1"/>
    <n v="99818.31"/>
    <x v="1"/>
    <n v="17"/>
    <n v="2945"/>
    <n v="4"/>
    <n v="132"/>
    <n v="0.23529411764705882"/>
    <n v="50065"/>
    <x v="0"/>
    <x v="0"/>
    <s v="High Risk"/>
  </r>
  <r>
    <n v="15606133"/>
    <n v="628"/>
    <x v="1"/>
    <s v="Male"/>
    <x v="0"/>
    <n v="7"/>
    <n v="0"/>
    <n v="2"/>
    <n v="0"/>
    <n v="1"/>
    <n v="172967.87"/>
    <x v="1"/>
    <n v="27"/>
    <n v="2920"/>
    <n v="2"/>
    <n v="58"/>
    <n v="7.407407407407407E-2"/>
    <n v="78840"/>
    <x v="2"/>
    <x v="1"/>
    <s v="Medium Risk"/>
  </r>
  <r>
    <n v="15599403"/>
    <n v="577"/>
    <x v="0"/>
    <s v="Male"/>
    <x v="52"/>
    <n v="10"/>
    <n v="125389.7"/>
    <n v="2"/>
    <n v="1"/>
    <n v="1"/>
    <n v="178616.73"/>
    <x v="1"/>
    <n v="23"/>
    <n v="464"/>
    <n v="8"/>
    <n v="80"/>
    <n v="0.34782608695652173"/>
    <n v="10672"/>
    <x v="1"/>
    <x v="3"/>
    <s v="High Risk"/>
  </r>
  <r>
    <n v="15648225"/>
    <n v="652"/>
    <x v="1"/>
    <s v="Female"/>
    <x v="16"/>
    <n v="1"/>
    <n v="103895.31"/>
    <n v="1"/>
    <n v="0"/>
    <n v="1"/>
    <n v="159649.44"/>
    <x v="1"/>
    <n v="5"/>
    <n v="3266"/>
    <n v="3"/>
    <n v="20"/>
    <n v="0.6"/>
    <n v="16330"/>
    <x v="0"/>
    <x v="0"/>
    <s v="Low Risk"/>
  </r>
  <r>
    <n v="15608406"/>
    <n v="678"/>
    <x v="0"/>
    <s v="Male"/>
    <x v="28"/>
    <n v="5"/>
    <n v="111128.04"/>
    <n v="1"/>
    <n v="1"/>
    <n v="0"/>
    <n v="60941.27"/>
    <x v="0"/>
    <n v="6"/>
    <n v="2823"/>
    <n v="9"/>
    <n v="76"/>
    <n v="1"/>
    <n v="16938"/>
    <x v="1"/>
    <x v="2"/>
    <s v="High Risk"/>
  </r>
  <r>
    <n v="15633378"/>
    <n v="692"/>
    <x v="1"/>
    <s v="Female"/>
    <x v="23"/>
    <n v="9"/>
    <n v="0"/>
    <n v="2"/>
    <n v="1"/>
    <n v="0"/>
    <n v="178342.63"/>
    <x v="1"/>
    <n v="9"/>
    <n v="630"/>
    <n v="3"/>
    <n v="21"/>
    <n v="0.33333333333333331"/>
    <n v="5670"/>
    <x v="0"/>
    <x v="3"/>
    <s v="Low Risk"/>
  </r>
  <r>
    <n v="15664759"/>
    <n v="675"/>
    <x v="1"/>
    <s v="Male"/>
    <x v="15"/>
    <n v="10"/>
    <n v="0"/>
    <n v="2"/>
    <n v="1"/>
    <n v="0"/>
    <n v="191545.65"/>
    <x v="1"/>
    <n v="19"/>
    <n v="1396"/>
    <n v="9"/>
    <n v="138"/>
    <n v="0.47368421052631576"/>
    <n v="26524"/>
    <x v="1"/>
    <x v="3"/>
    <s v="High Risk"/>
  </r>
  <r>
    <n v="15625545"/>
    <n v="712"/>
    <x v="1"/>
    <s v="Male"/>
    <x v="37"/>
    <n v="9"/>
    <n v="0"/>
    <n v="1"/>
    <n v="1"/>
    <n v="1"/>
    <n v="117977.45"/>
    <x v="0"/>
    <n v="3"/>
    <n v="1095"/>
    <n v="9"/>
    <n v="160"/>
    <n v="1"/>
    <n v="3285"/>
    <x v="0"/>
    <x v="3"/>
    <s v="High Risk"/>
  </r>
  <r>
    <n v="15772148"/>
    <n v="639"/>
    <x v="2"/>
    <s v="Female"/>
    <x v="24"/>
    <n v="5"/>
    <n v="151242.48000000001"/>
    <n v="1"/>
    <n v="0"/>
    <n v="1"/>
    <n v="49637.65"/>
    <x v="1"/>
    <n v="9"/>
    <n v="401"/>
    <n v="1"/>
    <n v="110"/>
    <n v="0.1111111111111111"/>
    <n v="3609"/>
    <x v="1"/>
    <x v="2"/>
    <s v="High Risk"/>
  </r>
  <r>
    <n v="15810829"/>
    <n v="618"/>
    <x v="0"/>
    <s v="Male"/>
    <x v="36"/>
    <n v="7"/>
    <n v="0"/>
    <n v="1"/>
    <n v="1"/>
    <n v="0"/>
    <n v="13921.82"/>
    <x v="0"/>
    <n v="12"/>
    <n v="3579"/>
    <n v="0"/>
    <n v="142"/>
    <n v="0"/>
    <n v="42948"/>
    <x v="2"/>
    <x v="1"/>
    <s v="High Risk"/>
  </r>
  <r>
    <n v="15731669"/>
    <n v="554"/>
    <x v="0"/>
    <s v="Male"/>
    <x v="2"/>
    <n v="2"/>
    <n v="129709.62"/>
    <n v="1"/>
    <n v="1"/>
    <n v="0"/>
    <n v="173197.12"/>
    <x v="1"/>
    <n v="1"/>
    <n v="2231"/>
    <n v="10"/>
    <n v="36"/>
    <n v="1"/>
    <n v="2231"/>
    <x v="0"/>
    <x v="0"/>
    <s v="Medium Risk"/>
  </r>
  <r>
    <n v="15738634"/>
    <n v="533"/>
    <x v="0"/>
    <s v="Male"/>
    <x v="40"/>
    <n v="9"/>
    <n v="83347.25"/>
    <n v="1"/>
    <n v="1"/>
    <n v="1"/>
    <n v="137696.25"/>
    <x v="1"/>
    <n v="1"/>
    <n v="3408"/>
    <n v="5"/>
    <n v="156"/>
    <n v="1"/>
    <n v="3408"/>
    <x v="0"/>
    <x v="3"/>
    <s v="High Risk"/>
  </r>
  <r>
    <n v="15737571"/>
    <n v="540"/>
    <x v="1"/>
    <s v="Female"/>
    <x v="34"/>
    <n v="6"/>
    <n v="84121.04"/>
    <n v="1"/>
    <n v="0"/>
    <n v="1"/>
    <n v="80698.539999999994"/>
    <x v="1"/>
    <n v="16"/>
    <n v="2797"/>
    <n v="5"/>
    <n v="151"/>
    <n v="0.3125"/>
    <n v="44752"/>
    <x v="2"/>
    <x v="1"/>
    <s v="High Risk"/>
  </r>
  <r>
    <n v="15667602"/>
    <n v="704"/>
    <x v="1"/>
    <s v="Male"/>
    <x v="19"/>
    <n v="3"/>
    <n v="0"/>
    <n v="2"/>
    <n v="1"/>
    <n v="0"/>
    <n v="73018.740000000005"/>
    <x v="1"/>
    <n v="18"/>
    <n v="4797"/>
    <n v="6"/>
    <n v="142"/>
    <n v="0.33333333333333331"/>
    <n v="86346"/>
    <x v="0"/>
    <x v="2"/>
    <s v="High Risk"/>
  </r>
  <r>
    <n v="15684147"/>
    <n v="678"/>
    <x v="0"/>
    <s v="Male"/>
    <x v="3"/>
    <n v="5"/>
    <n v="102338.19"/>
    <n v="1"/>
    <n v="1"/>
    <n v="1"/>
    <n v="79649.62"/>
    <x v="1"/>
    <n v="7"/>
    <n v="3750"/>
    <n v="0"/>
    <n v="22"/>
    <n v="0"/>
    <n v="26250"/>
    <x v="1"/>
    <x v="2"/>
    <s v="Low Risk"/>
  </r>
  <r>
    <n v="15789874"/>
    <n v="712"/>
    <x v="0"/>
    <s v="Female"/>
    <x v="6"/>
    <n v="3"/>
    <n v="87375.78"/>
    <n v="2"/>
    <n v="0"/>
    <n v="0"/>
    <n v="166194.53"/>
    <x v="1"/>
    <n v="28"/>
    <n v="4093"/>
    <n v="0"/>
    <n v="163"/>
    <n v="0"/>
    <n v="114604"/>
    <x v="0"/>
    <x v="2"/>
    <s v="High Risk"/>
  </r>
  <r>
    <n v="15757952"/>
    <n v="651"/>
    <x v="0"/>
    <s v="Male"/>
    <x v="4"/>
    <n v="2"/>
    <n v="0"/>
    <n v="3"/>
    <n v="1"/>
    <n v="0"/>
    <n v="102530.35"/>
    <x v="0"/>
    <n v="25"/>
    <n v="550"/>
    <n v="5"/>
    <n v="159"/>
    <n v="0.2"/>
    <n v="13750"/>
    <x v="0"/>
    <x v="0"/>
    <s v="High Risk"/>
  </r>
  <r>
    <n v="15698732"/>
    <n v="789"/>
    <x v="2"/>
    <s v="Male"/>
    <x v="21"/>
    <n v="3"/>
    <n v="104677.09"/>
    <n v="1"/>
    <n v="1"/>
    <n v="0"/>
    <n v="74265.38"/>
    <x v="1"/>
    <n v="19"/>
    <n v="1826"/>
    <n v="7"/>
    <n v="108"/>
    <n v="0.36842105263157893"/>
    <n v="34694"/>
    <x v="0"/>
    <x v="2"/>
    <s v="High Risk"/>
  </r>
  <r>
    <n v="15714355"/>
    <n v="775"/>
    <x v="2"/>
    <s v="Male"/>
    <x v="15"/>
    <n v="8"/>
    <n v="121669.23"/>
    <n v="1"/>
    <n v="0"/>
    <n v="1"/>
    <n v="125898.39"/>
    <x v="1"/>
    <n v="22"/>
    <n v="852"/>
    <n v="10"/>
    <n v="149"/>
    <n v="0.45454545454545453"/>
    <n v="18744"/>
    <x v="0"/>
    <x v="1"/>
    <s v="High Risk"/>
  </r>
  <r>
    <n v="15599090"/>
    <n v="564"/>
    <x v="2"/>
    <s v="Male"/>
    <x v="20"/>
    <n v="7"/>
    <n v="108407.34"/>
    <n v="1"/>
    <n v="1"/>
    <n v="1"/>
    <n v="83681.2"/>
    <x v="1"/>
    <n v="8"/>
    <n v="534"/>
    <n v="1"/>
    <n v="171"/>
    <n v="0.125"/>
    <n v="4272"/>
    <x v="1"/>
    <x v="1"/>
    <s v="High Risk"/>
  </r>
  <r>
    <n v="15762048"/>
    <n v="841"/>
    <x v="2"/>
    <s v="Female"/>
    <x v="19"/>
    <n v="7"/>
    <n v="154969.79"/>
    <n v="2"/>
    <n v="1"/>
    <n v="1"/>
    <n v="99505.75"/>
    <x v="1"/>
    <n v="15"/>
    <n v="3535"/>
    <n v="6"/>
    <n v="89"/>
    <n v="0.4"/>
    <n v="53025"/>
    <x v="1"/>
    <x v="1"/>
    <s v="High Risk"/>
  </r>
  <r>
    <n v="15790596"/>
    <n v="850"/>
    <x v="1"/>
    <s v="Male"/>
    <x v="2"/>
    <n v="0"/>
    <n v="141829.67000000001"/>
    <n v="1"/>
    <n v="1"/>
    <n v="1"/>
    <n v="92748.160000000003"/>
    <x v="1"/>
    <n v="27"/>
    <n v="3671"/>
    <n v="1"/>
    <n v="84"/>
    <n v="3.7037037037037035E-2"/>
    <n v="99117"/>
    <x v="0"/>
    <x v="0"/>
    <s v="High Risk"/>
  </r>
  <r>
    <n v="15609623"/>
    <n v="637"/>
    <x v="0"/>
    <s v="Female"/>
    <x v="54"/>
    <n v="5"/>
    <n v="0"/>
    <n v="1"/>
    <n v="1"/>
    <n v="0"/>
    <n v="28092.77"/>
    <x v="0"/>
    <n v="4"/>
    <n v="2974"/>
    <n v="0"/>
    <n v="124"/>
    <n v="0"/>
    <n v="11896"/>
    <x v="0"/>
    <x v="2"/>
    <s v="High Risk"/>
  </r>
  <r>
    <n v="15711901"/>
    <n v="500"/>
    <x v="0"/>
    <s v="Male"/>
    <x v="13"/>
    <n v="2"/>
    <n v="109162.82"/>
    <n v="1"/>
    <n v="1"/>
    <n v="1"/>
    <n v="126145.08"/>
    <x v="1"/>
    <n v="21"/>
    <n v="3554"/>
    <n v="10"/>
    <n v="47"/>
    <n v="0.47619047619047616"/>
    <n v="74634"/>
    <x v="2"/>
    <x v="0"/>
    <s v="Medium Risk"/>
  </r>
  <r>
    <n v="15779809"/>
    <n v="655"/>
    <x v="0"/>
    <s v="Male"/>
    <x v="4"/>
    <n v="8"/>
    <n v="87471.63"/>
    <n v="1"/>
    <n v="0"/>
    <n v="1"/>
    <n v="188593.98"/>
    <x v="1"/>
    <n v="28"/>
    <n v="1658"/>
    <n v="6"/>
    <n v="118"/>
    <n v="0.21428571428571427"/>
    <n v="46424"/>
    <x v="1"/>
    <x v="1"/>
    <s v="High Risk"/>
  </r>
  <r>
    <n v="15729018"/>
    <n v="666"/>
    <x v="0"/>
    <s v="Female"/>
    <x v="19"/>
    <n v="2"/>
    <n v="147229.65"/>
    <n v="1"/>
    <n v="1"/>
    <n v="1"/>
    <n v="56410.17"/>
    <x v="1"/>
    <n v="3"/>
    <n v="2042"/>
    <n v="10"/>
    <n v="36"/>
    <n v="1"/>
    <n v="6126"/>
    <x v="0"/>
    <x v="0"/>
    <s v="Medium Risk"/>
  </r>
  <r>
    <n v="15698246"/>
    <n v="658"/>
    <x v="0"/>
    <s v="Female"/>
    <x v="9"/>
    <n v="2"/>
    <n v="0"/>
    <n v="2"/>
    <n v="1"/>
    <n v="1"/>
    <n v="84694.49"/>
    <x v="1"/>
    <n v="7"/>
    <n v="1681"/>
    <n v="10"/>
    <n v="50"/>
    <n v="1"/>
    <n v="11767"/>
    <x v="0"/>
    <x v="0"/>
    <s v="Medium Risk"/>
  </r>
  <r>
    <n v="15712409"/>
    <n v="749"/>
    <x v="2"/>
    <s v="Male"/>
    <x v="26"/>
    <n v="6"/>
    <n v="182532.23"/>
    <n v="2"/>
    <n v="1"/>
    <n v="1"/>
    <n v="195429.92"/>
    <x v="1"/>
    <n v="7"/>
    <n v="675"/>
    <n v="5"/>
    <n v="17"/>
    <n v="0.7142857142857143"/>
    <n v="4725"/>
    <x v="0"/>
    <x v="1"/>
    <s v="Low Risk"/>
  </r>
  <r>
    <n v="15758306"/>
    <n v="654"/>
    <x v="0"/>
    <s v="Male"/>
    <x v="15"/>
    <n v="6"/>
    <n v="0"/>
    <n v="2"/>
    <n v="1"/>
    <n v="1"/>
    <n v="137898.57"/>
    <x v="1"/>
    <n v="7"/>
    <n v="2981"/>
    <n v="9"/>
    <n v="36"/>
    <n v="1"/>
    <n v="20867"/>
    <x v="0"/>
    <x v="1"/>
    <s v="Medium Risk"/>
  </r>
  <r>
    <n v="15621435"/>
    <n v="623"/>
    <x v="0"/>
    <s v="Female"/>
    <x v="2"/>
    <n v="1"/>
    <n v="160903.20000000001"/>
    <n v="1"/>
    <n v="0"/>
    <n v="0"/>
    <n v="78774.36"/>
    <x v="1"/>
    <n v="18"/>
    <n v="960"/>
    <n v="7"/>
    <n v="62"/>
    <n v="0.3888888888888889"/>
    <n v="17280"/>
    <x v="0"/>
    <x v="0"/>
    <s v="High Risk"/>
  </r>
  <r>
    <n v="15566295"/>
    <n v="761"/>
    <x v="0"/>
    <s v="Female"/>
    <x v="19"/>
    <n v="6"/>
    <n v="138053.79"/>
    <n v="2"/>
    <n v="1"/>
    <n v="0"/>
    <n v="148779.41"/>
    <x v="1"/>
    <n v="27"/>
    <n v="2584"/>
    <n v="0"/>
    <n v="2"/>
    <n v="0"/>
    <n v="69768"/>
    <x v="1"/>
    <x v="1"/>
    <s v="Low Risk"/>
  </r>
  <r>
    <n v="15569098"/>
    <n v="627"/>
    <x v="0"/>
    <s v="Male"/>
    <x v="4"/>
    <n v="6"/>
    <n v="153548.12"/>
    <n v="1"/>
    <n v="0"/>
    <n v="0"/>
    <n v="35300.080000000002"/>
    <x v="0"/>
    <n v="29"/>
    <n v="3387"/>
    <n v="4"/>
    <n v="93"/>
    <n v="0.13793103448275862"/>
    <n v="98223"/>
    <x v="0"/>
    <x v="1"/>
    <s v="High Risk"/>
  </r>
  <r>
    <n v="15662532"/>
    <n v="757"/>
    <x v="2"/>
    <s v="Male"/>
    <x v="8"/>
    <n v="8"/>
    <n v="149085.9"/>
    <n v="2"/>
    <n v="1"/>
    <n v="1"/>
    <n v="197077.36"/>
    <x v="1"/>
    <n v="16"/>
    <n v="1803"/>
    <n v="1"/>
    <n v="177"/>
    <n v="6.25E-2"/>
    <n v="28848"/>
    <x v="0"/>
    <x v="1"/>
    <s v="High Risk"/>
  </r>
  <r>
    <n v="15664001"/>
    <n v="695"/>
    <x v="2"/>
    <s v="Female"/>
    <x v="47"/>
    <n v="8"/>
    <n v="95231.91"/>
    <n v="1"/>
    <n v="0"/>
    <n v="0"/>
    <n v="70140.800000000003"/>
    <x v="0"/>
    <n v="29"/>
    <n v="3511"/>
    <n v="5"/>
    <n v="14"/>
    <n v="0.17241379310344829"/>
    <n v="101819"/>
    <x v="0"/>
    <x v="1"/>
    <s v="Low Risk"/>
  </r>
  <r>
    <n v="15703437"/>
    <n v="726"/>
    <x v="0"/>
    <s v="Male"/>
    <x v="10"/>
    <n v="3"/>
    <n v="0"/>
    <n v="2"/>
    <n v="1"/>
    <n v="0"/>
    <n v="196288.46"/>
    <x v="1"/>
    <n v="19"/>
    <n v="2639"/>
    <n v="0"/>
    <n v="51"/>
    <n v="0"/>
    <n v="50141"/>
    <x v="1"/>
    <x v="2"/>
    <s v="Medium Risk"/>
  </r>
  <r>
    <n v="15708003"/>
    <n v="587"/>
    <x v="1"/>
    <s v="Male"/>
    <x v="1"/>
    <n v="8"/>
    <n v="85109.21"/>
    <n v="1"/>
    <n v="1"/>
    <n v="0"/>
    <n v="1557.82"/>
    <x v="1"/>
    <n v="18"/>
    <n v="1721"/>
    <n v="1"/>
    <n v="52"/>
    <n v="5.5555555555555552E-2"/>
    <n v="30978"/>
    <x v="0"/>
    <x v="1"/>
    <s v="Medium Risk"/>
  </r>
  <r>
    <n v="15599452"/>
    <n v="605"/>
    <x v="2"/>
    <s v="Female"/>
    <x v="3"/>
    <n v="8"/>
    <n v="125338.8"/>
    <n v="2"/>
    <n v="1"/>
    <n v="0"/>
    <n v="23970.13"/>
    <x v="1"/>
    <n v="18"/>
    <n v="1931"/>
    <n v="0"/>
    <n v="13"/>
    <n v="0"/>
    <n v="34758"/>
    <x v="2"/>
    <x v="1"/>
    <s v="Low Risk"/>
  </r>
  <r>
    <n v="15719793"/>
    <n v="850"/>
    <x v="1"/>
    <s v="Male"/>
    <x v="46"/>
    <n v="5"/>
    <n v="0"/>
    <n v="2"/>
    <n v="1"/>
    <n v="1"/>
    <n v="180243.56"/>
    <x v="1"/>
    <n v="11"/>
    <n v="3330"/>
    <n v="6"/>
    <n v="164"/>
    <n v="0.54545454545454541"/>
    <n v="36630"/>
    <x v="0"/>
    <x v="2"/>
    <s v="High Risk"/>
  </r>
  <r>
    <n v="15771580"/>
    <n v="850"/>
    <x v="0"/>
    <s v="Female"/>
    <x v="16"/>
    <n v="0"/>
    <n v="106831.69"/>
    <n v="1"/>
    <n v="0"/>
    <n v="1"/>
    <n v="148977.72"/>
    <x v="1"/>
    <n v="26"/>
    <n v="2064"/>
    <n v="5"/>
    <n v="24"/>
    <n v="0.19230769230769232"/>
    <n v="53664"/>
    <x v="0"/>
    <x v="0"/>
    <s v="Low Risk"/>
  </r>
  <r>
    <n v="15732268"/>
    <n v="751"/>
    <x v="0"/>
    <s v="Male"/>
    <x v="6"/>
    <n v="3"/>
    <n v="159597.45000000001"/>
    <n v="1"/>
    <n v="1"/>
    <n v="0"/>
    <n v="39934.410000000003"/>
    <x v="1"/>
    <n v="12"/>
    <n v="1477"/>
    <n v="7"/>
    <n v="24"/>
    <n v="0.58333333333333337"/>
    <n v="17724"/>
    <x v="1"/>
    <x v="2"/>
    <s v="Low Risk"/>
  </r>
  <r>
    <n v="15722350"/>
    <n v="627"/>
    <x v="2"/>
    <s v="Female"/>
    <x v="24"/>
    <n v="7"/>
    <n v="147361.57"/>
    <n v="1"/>
    <n v="1"/>
    <n v="1"/>
    <n v="133031.96"/>
    <x v="1"/>
    <n v="4"/>
    <n v="2342"/>
    <n v="6"/>
    <n v="142"/>
    <n v="1"/>
    <n v="9368"/>
    <x v="0"/>
    <x v="1"/>
    <s v="High Risk"/>
  </r>
  <r>
    <n v="15611371"/>
    <n v="736"/>
    <x v="0"/>
    <s v="Male"/>
    <x v="3"/>
    <n v="4"/>
    <n v="176134.54"/>
    <n v="1"/>
    <n v="1"/>
    <n v="1"/>
    <n v="52856.88"/>
    <x v="1"/>
    <n v="20"/>
    <n v="2582"/>
    <n v="9"/>
    <n v="105"/>
    <n v="0.45"/>
    <n v="51640"/>
    <x v="0"/>
    <x v="2"/>
    <s v="High Risk"/>
  </r>
  <r>
    <n v="15673584"/>
    <n v="652"/>
    <x v="0"/>
    <s v="Female"/>
    <x v="59"/>
    <n v="5"/>
    <n v="0"/>
    <n v="2"/>
    <n v="1"/>
    <n v="1"/>
    <n v="937.15"/>
    <x v="1"/>
    <n v="29"/>
    <n v="2260"/>
    <n v="1"/>
    <n v="121"/>
    <n v="3.4482758620689655E-2"/>
    <n v="65540"/>
    <x v="1"/>
    <x v="2"/>
    <s v="High Risk"/>
  </r>
  <r>
    <n v="15636396"/>
    <n v="627"/>
    <x v="0"/>
    <s v="Female"/>
    <x v="12"/>
    <n v="7"/>
    <n v="0"/>
    <n v="2"/>
    <n v="0"/>
    <n v="1"/>
    <n v="193022.44"/>
    <x v="1"/>
    <n v="3"/>
    <n v="1942"/>
    <n v="4"/>
    <n v="64"/>
    <n v="1"/>
    <n v="5826"/>
    <x v="1"/>
    <x v="1"/>
    <s v="High Risk"/>
  </r>
  <r>
    <n v="15706170"/>
    <n v="636"/>
    <x v="0"/>
    <s v="Male"/>
    <x v="10"/>
    <n v="1"/>
    <n v="84055.43"/>
    <n v="1"/>
    <n v="0"/>
    <n v="0"/>
    <n v="37490.839999999997"/>
    <x v="1"/>
    <n v="3"/>
    <n v="4047"/>
    <n v="1"/>
    <n v="107"/>
    <n v="0.33333333333333331"/>
    <n v="12141"/>
    <x v="0"/>
    <x v="0"/>
    <s v="High Risk"/>
  </r>
  <r>
    <n v="15725478"/>
    <n v="775"/>
    <x v="0"/>
    <s v="Male"/>
    <x v="52"/>
    <n v="7"/>
    <n v="0"/>
    <n v="2"/>
    <n v="1"/>
    <n v="1"/>
    <n v="111558.7"/>
    <x v="1"/>
    <n v="11"/>
    <n v="1598"/>
    <n v="1"/>
    <n v="145"/>
    <n v="9.0909090909090912E-2"/>
    <n v="17578"/>
    <x v="0"/>
    <x v="1"/>
    <s v="High Risk"/>
  </r>
  <r>
    <n v="15654562"/>
    <n v="850"/>
    <x v="1"/>
    <s v="Female"/>
    <x v="13"/>
    <n v="5"/>
    <n v="174088.3"/>
    <n v="4"/>
    <n v="1"/>
    <n v="0"/>
    <n v="5669.31"/>
    <x v="0"/>
    <n v="1"/>
    <n v="1342"/>
    <n v="3"/>
    <n v="129"/>
    <n v="1"/>
    <n v="1342"/>
    <x v="0"/>
    <x v="2"/>
    <s v="High Risk"/>
  </r>
  <r>
    <n v="15737509"/>
    <n v="850"/>
    <x v="1"/>
    <s v="Male"/>
    <x v="10"/>
    <n v="8"/>
    <n v="199229.14"/>
    <n v="1"/>
    <n v="0"/>
    <n v="0"/>
    <n v="68106.289999999994"/>
    <x v="1"/>
    <n v="28"/>
    <n v="1850"/>
    <n v="6"/>
    <n v="97"/>
    <n v="0.21428571428571427"/>
    <n v="51800"/>
    <x v="1"/>
    <x v="1"/>
    <s v="High Risk"/>
  </r>
  <r>
    <n v="15690796"/>
    <n v="516"/>
    <x v="0"/>
    <s v="Male"/>
    <x v="24"/>
    <n v="8"/>
    <n v="0"/>
    <n v="1"/>
    <n v="1"/>
    <n v="0"/>
    <n v="101834.58"/>
    <x v="1"/>
    <n v="1"/>
    <n v="469"/>
    <n v="6"/>
    <n v="47"/>
    <n v="1"/>
    <n v="469"/>
    <x v="2"/>
    <x v="1"/>
    <s v="Medium Risk"/>
  </r>
  <r>
    <n v="15716728"/>
    <n v="513"/>
    <x v="1"/>
    <s v="Female"/>
    <x v="0"/>
    <n v="10"/>
    <n v="0"/>
    <n v="2"/>
    <n v="0"/>
    <n v="1"/>
    <n v="73151.25"/>
    <x v="1"/>
    <n v="3"/>
    <n v="948"/>
    <n v="7"/>
    <n v="55"/>
    <n v="1"/>
    <n v="2844"/>
    <x v="0"/>
    <x v="3"/>
    <s v="Medium Risk"/>
  </r>
  <r>
    <n v="15605665"/>
    <n v="673"/>
    <x v="2"/>
    <s v="Female"/>
    <x v="58"/>
    <n v="3"/>
    <n v="78833.149999999994"/>
    <n v="2"/>
    <n v="1"/>
    <n v="1"/>
    <n v="37196.15"/>
    <x v="1"/>
    <n v="6"/>
    <n v="1438"/>
    <n v="8"/>
    <n v="14"/>
    <n v="1"/>
    <n v="8628"/>
    <x v="2"/>
    <x v="2"/>
    <s v="Low Risk"/>
  </r>
  <r>
    <n v="15748481"/>
    <n v="564"/>
    <x v="0"/>
    <s v="Female"/>
    <x v="7"/>
    <n v="6"/>
    <n v="0"/>
    <n v="1"/>
    <n v="0"/>
    <n v="0"/>
    <n v="7819.76"/>
    <x v="1"/>
    <n v="28"/>
    <n v="1592"/>
    <n v="10"/>
    <n v="49"/>
    <n v="0.35714285714285715"/>
    <n v="44576"/>
    <x v="1"/>
    <x v="1"/>
    <s v="Medium Risk"/>
  </r>
  <r>
    <n v="15757777"/>
    <n v="636"/>
    <x v="0"/>
    <s v="Female"/>
    <x v="12"/>
    <n v="2"/>
    <n v="0"/>
    <n v="2"/>
    <n v="1"/>
    <n v="1"/>
    <n v="23129.46"/>
    <x v="1"/>
    <n v="17"/>
    <n v="3046"/>
    <n v="10"/>
    <n v="80"/>
    <n v="0.58823529411764708"/>
    <n v="51782"/>
    <x v="0"/>
    <x v="0"/>
    <s v="High Risk"/>
  </r>
  <r>
    <n v="15747808"/>
    <n v="712"/>
    <x v="0"/>
    <s v="Male"/>
    <x v="6"/>
    <n v="3"/>
    <n v="102540.61"/>
    <n v="1"/>
    <n v="1"/>
    <n v="1"/>
    <n v="189680.79"/>
    <x v="1"/>
    <n v="25"/>
    <n v="1457"/>
    <n v="8"/>
    <n v="13"/>
    <n v="0.32"/>
    <n v="36425"/>
    <x v="0"/>
    <x v="2"/>
    <s v="Low Risk"/>
  </r>
  <r>
    <n v="15810593"/>
    <n v="568"/>
    <x v="0"/>
    <s v="Male"/>
    <x v="21"/>
    <n v="4"/>
    <n v="0"/>
    <n v="3"/>
    <n v="1"/>
    <n v="1"/>
    <n v="66586.559999999998"/>
    <x v="1"/>
    <n v="3"/>
    <n v="4789"/>
    <n v="5"/>
    <n v="76"/>
    <n v="1"/>
    <n v="14367"/>
    <x v="0"/>
    <x v="2"/>
    <s v="High Risk"/>
  </r>
  <r>
    <n v="15693376"/>
    <n v="741"/>
    <x v="1"/>
    <s v="Male"/>
    <x v="3"/>
    <n v="0"/>
    <n v="0"/>
    <n v="2"/>
    <n v="1"/>
    <n v="1"/>
    <n v="2920.63"/>
    <x v="0"/>
    <n v="22"/>
    <n v="4507"/>
    <n v="3"/>
    <n v="32"/>
    <n v="0.13636363636363635"/>
    <n v="99154"/>
    <x v="0"/>
    <x v="0"/>
    <s v="Medium Risk"/>
  </r>
  <r>
    <n v="15579808"/>
    <n v="754"/>
    <x v="2"/>
    <s v="Female"/>
    <x v="2"/>
    <n v="8"/>
    <n v="129401.87"/>
    <n v="1"/>
    <n v="1"/>
    <n v="1"/>
    <n v="87684.93"/>
    <x v="1"/>
    <n v="4"/>
    <n v="3677"/>
    <n v="2"/>
    <n v="178"/>
    <n v="0.5"/>
    <n v="14708"/>
    <x v="0"/>
    <x v="1"/>
    <s v="High Risk"/>
  </r>
  <r>
    <n v="15598275"/>
    <n v="709"/>
    <x v="0"/>
    <s v="Female"/>
    <x v="15"/>
    <n v="7"/>
    <n v="0"/>
    <n v="2"/>
    <n v="1"/>
    <n v="1"/>
    <n v="199418.02"/>
    <x v="1"/>
    <n v="5"/>
    <n v="2240"/>
    <n v="5"/>
    <n v="160"/>
    <n v="1"/>
    <n v="11200"/>
    <x v="0"/>
    <x v="1"/>
    <s v="High Risk"/>
  </r>
  <r>
    <n v="15737080"/>
    <n v="510"/>
    <x v="0"/>
    <s v="Female"/>
    <x v="15"/>
    <n v="1"/>
    <n v="0"/>
    <n v="2"/>
    <n v="0"/>
    <n v="1"/>
    <n v="28515.17"/>
    <x v="1"/>
    <n v="8"/>
    <n v="1482"/>
    <n v="6"/>
    <n v="56"/>
    <n v="0.75"/>
    <n v="11856"/>
    <x v="2"/>
    <x v="0"/>
    <s v="Medium Risk"/>
  </r>
  <r>
    <n v="15668580"/>
    <n v="716"/>
    <x v="1"/>
    <s v="Male"/>
    <x v="19"/>
    <n v="2"/>
    <n v="0"/>
    <n v="2"/>
    <n v="1"/>
    <n v="1"/>
    <n v="92916.53"/>
    <x v="1"/>
    <n v="7"/>
    <n v="1964"/>
    <n v="1"/>
    <n v="63"/>
    <n v="0.14285714285714285"/>
    <n v="13748"/>
    <x v="1"/>
    <x v="0"/>
    <s v="High Risk"/>
  </r>
  <r>
    <n v="15569438"/>
    <n v="607"/>
    <x v="2"/>
    <s v="Male"/>
    <x v="18"/>
    <n v="10"/>
    <n v="106702.94"/>
    <n v="2"/>
    <n v="0"/>
    <n v="0"/>
    <n v="198313.69"/>
    <x v="1"/>
    <n v="16"/>
    <n v="1183"/>
    <n v="4"/>
    <n v="101"/>
    <n v="0.25"/>
    <n v="18928"/>
    <x v="2"/>
    <x v="3"/>
    <s v="High Risk"/>
  </r>
  <r>
    <n v="15675842"/>
    <n v="656"/>
    <x v="1"/>
    <s v="Male"/>
    <x v="28"/>
    <n v="4"/>
    <n v="139584.57"/>
    <n v="1"/>
    <n v="1"/>
    <n v="0"/>
    <n v="36308.93"/>
    <x v="1"/>
    <n v="28"/>
    <n v="4474"/>
    <n v="8"/>
    <n v="94"/>
    <n v="0.2857142857142857"/>
    <n v="125272"/>
    <x v="1"/>
    <x v="2"/>
    <s v="High Risk"/>
  </r>
  <r>
    <n v="15577587"/>
    <n v="550"/>
    <x v="2"/>
    <s v="Male"/>
    <x v="37"/>
    <n v="5"/>
    <n v="121016.23"/>
    <n v="1"/>
    <n v="1"/>
    <n v="1"/>
    <n v="41730.370000000003"/>
    <x v="0"/>
    <n v="16"/>
    <n v="2152"/>
    <n v="8"/>
    <n v="48"/>
    <n v="0.5"/>
    <n v="34432"/>
    <x v="0"/>
    <x v="2"/>
    <s v="Medium Risk"/>
  </r>
  <r>
    <n v="15625592"/>
    <n v="486"/>
    <x v="0"/>
    <s v="Male"/>
    <x v="28"/>
    <n v="2"/>
    <n v="0"/>
    <n v="2"/>
    <n v="1"/>
    <n v="1"/>
    <n v="31399.4"/>
    <x v="1"/>
    <n v="1"/>
    <n v="3520"/>
    <n v="3"/>
    <n v="35"/>
    <n v="1"/>
    <n v="3520"/>
    <x v="2"/>
    <x v="0"/>
    <s v="Medium Risk"/>
  </r>
  <r>
    <n v="15635141"/>
    <n v="598"/>
    <x v="2"/>
    <s v="Male"/>
    <x v="49"/>
    <n v="8"/>
    <n v="118210.42"/>
    <n v="2"/>
    <n v="0"/>
    <n v="0"/>
    <n v="60192.14"/>
    <x v="0"/>
    <n v="18"/>
    <n v="2990"/>
    <n v="0"/>
    <n v="13"/>
    <n v="0"/>
    <n v="53820"/>
    <x v="0"/>
    <x v="1"/>
    <s v="Low Risk"/>
  </r>
  <r>
    <n v="15642570"/>
    <n v="675"/>
    <x v="1"/>
    <s v="Male"/>
    <x v="12"/>
    <n v="8"/>
    <n v="0"/>
    <n v="2"/>
    <n v="1"/>
    <n v="0"/>
    <n v="29062.25"/>
    <x v="1"/>
    <n v="28"/>
    <n v="1143"/>
    <n v="2"/>
    <n v="61"/>
    <n v="7.1428571428571425E-2"/>
    <n v="32004"/>
    <x v="1"/>
    <x v="1"/>
    <s v="High Risk"/>
  </r>
  <r>
    <n v="15702175"/>
    <n v="755"/>
    <x v="0"/>
    <s v="Female"/>
    <x v="6"/>
    <n v="4"/>
    <n v="148654.84"/>
    <n v="2"/>
    <n v="1"/>
    <n v="1"/>
    <n v="28805.09"/>
    <x v="1"/>
    <n v="3"/>
    <n v="1718"/>
    <n v="4"/>
    <n v="106"/>
    <n v="1"/>
    <n v="5154"/>
    <x v="0"/>
    <x v="2"/>
    <s v="High Risk"/>
  </r>
  <r>
    <n v="15677785"/>
    <n v="656"/>
    <x v="1"/>
    <s v="Male"/>
    <x v="15"/>
    <n v="5"/>
    <n v="136963.12"/>
    <n v="1"/>
    <n v="1"/>
    <n v="0"/>
    <n v="133814.28"/>
    <x v="1"/>
    <n v="16"/>
    <n v="805"/>
    <n v="5"/>
    <n v="83"/>
    <n v="0.3125"/>
    <n v="12880"/>
    <x v="0"/>
    <x v="2"/>
    <s v="High Risk"/>
  </r>
  <r>
    <n v="15786153"/>
    <n v="644"/>
    <x v="2"/>
    <s v="Male"/>
    <x v="40"/>
    <n v="9"/>
    <n v="137774.10999999999"/>
    <n v="2"/>
    <n v="1"/>
    <n v="0"/>
    <n v="151902.78"/>
    <x v="1"/>
    <n v="25"/>
    <n v="4302"/>
    <n v="7"/>
    <n v="78"/>
    <n v="0.28000000000000003"/>
    <n v="107550"/>
    <x v="0"/>
    <x v="3"/>
    <s v="High Risk"/>
  </r>
  <r>
    <n v="15759499"/>
    <n v="598"/>
    <x v="0"/>
    <s v="Female"/>
    <x v="15"/>
    <n v="4"/>
    <n v="111156.52"/>
    <n v="1"/>
    <n v="1"/>
    <n v="1"/>
    <n v="167376.26"/>
    <x v="1"/>
    <n v="3"/>
    <n v="2768"/>
    <n v="9"/>
    <n v="141"/>
    <n v="1"/>
    <n v="8304"/>
    <x v="1"/>
    <x v="2"/>
    <s v="High Risk"/>
  </r>
  <r>
    <n v="15659568"/>
    <n v="850"/>
    <x v="1"/>
    <s v="Female"/>
    <x v="8"/>
    <n v="3"/>
    <n v="121237.65"/>
    <n v="1"/>
    <n v="1"/>
    <n v="1"/>
    <n v="31022.560000000001"/>
    <x v="1"/>
    <n v="18"/>
    <n v="972"/>
    <n v="2"/>
    <n v="56"/>
    <n v="0.1111111111111111"/>
    <n v="17496"/>
    <x v="1"/>
    <x v="2"/>
    <s v="Medium Risk"/>
  </r>
  <r>
    <n v="15715597"/>
    <n v="679"/>
    <x v="0"/>
    <s v="Male"/>
    <x v="18"/>
    <n v="1"/>
    <n v="97234.58"/>
    <n v="1"/>
    <n v="1"/>
    <n v="0"/>
    <n v="188997.08"/>
    <x v="1"/>
    <n v="10"/>
    <n v="895"/>
    <n v="9"/>
    <n v="35"/>
    <n v="0.9"/>
    <n v="8950"/>
    <x v="1"/>
    <x v="0"/>
    <s v="Medium Risk"/>
  </r>
  <r>
    <n v="15610147"/>
    <n v="632"/>
    <x v="0"/>
    <s v="Male"/>
    <x v="52"/>
    <n v="2"/>
    <n v="0"/>
    <n v="2"/>
    <n v="0"/>
    <n v="1"/>
    <n v="2085.3200000000002"/>
    <x v="1"/>
    <n v="23"/>
    <n v="841"/>
    <n v="6"/>
    <n v="129"/>
    <n v="0.2608695652173913"/>
    <n v="19343"/>
    <x v="1"/>
    <x v="0"/>
    <s v="High Risk"/>
  </r>
  <r>
    <n v="15802362"/>
    <n v="550"/>
    <x v="1"/>
    <s v="Male"/>
    <x v="13"/>
    <n v="0"/>
    <n v="0"/>
    <n v="2"/>
    <n v="0"/>
    <n v="1"/>
    <n v="70399.710000000006"/>
    <x v="1"/>
    <n v="15"/>
    <n v="2396"/>
    <n v="5"/>
    <n v="133"/>
    <n v="0.33333333333333331"/>
    <n v="35940"/>
    <x v="1"/>
    <x v="0"/>
    <s v="High Risk"/>
  </r>
  <r>
    <n v="15660524"/>
    <n v="572"/>
    <x v="2"/>
    <s v="Female"/>
    <x v="41"/>
    <n v="9"/>
    <n v="97382.53"/>
    <n v="1"/>
    <n v="1"/>
    <n v="1"/>
    <n v="195771.95"/>
    <x v="1"/>
    <n v="3"/>
    <n v="3677"/>
    <n v="10"/>
    <n v="13"/>
    <n v="1"/>
    <n v="11031"/>
    <x v="1"/>
    <x v="3"/>
    <s v="Low Risk"/>
  </r>
  <r>
    <n v="15747168"/>
    <n v="626"/>
    <x v="2"/>
    <s v="Female"/>
    <x v="40"/>
    <n v="2"/>
    <n v="103108.8"/>
    <n v="1"/>
    <n v="0"/>
    <n v="1"/>
    <n v="166475.44"/>
    <x v="0"/>
    <n v="5"/>
    <n v="3980"/>
    <n v="8"/>
    <n v="59"/>
    <n v="1"/>
    <n v="19900"/>
    <x v="0"/>
    <x v="0"/>
    <s v="Medium Risk"/>
  </r>
  <r>
    <n v="15796910"/>
    <n v="625"/>
    <x v="1"/>
    <s v="Female"/>
    <x v="38"/>
    <n v="7"/>
    <n v="0"/>
    <n v="1"/>
    <n v="0"/>
    <n v="0"/>
    <n v="84106.17"/>
    <x v="0"/>
    <n v="9"/>
    <n v="4408"/>
    <n v="9"/>
    <n v="114"/>
    <n v="1"/>
    <n v="39672"/>
    <x v="0"/>
    <x v="1"/>
    <s v="High Risk"/>
  </r>
  <r>
    <n v="15707674"/>
    <n v="515"/>
    <x v="0"/>
    <s v="Female"/>
    <x v="14"/>
    <n v="2"/>
    <n v="131852.81"/>
    <n v="1"/>
    <n v="1"/>
    <n v="0"/>
    <n v="81436.679999999993"/>
    <x v="0"/>
    <n v="27"/>
    <n v="1609"/>
    <n v="3"/>
    <n v="140"/>
    <n v="0.1111111111111111"/>
    <n v="43443"/>
    <x v="0"/>
    <x v="0"/>
    <s v="High Risk"/>
  </r>
  <r>
    <n v="15565706"/>
    <n v="612"/>
    <x v="1"/>
    <s v="Male"/>
    <x v="12"/>
    <n v="1"/>
    <n v="0"/>
    <n v="1"/>
    <n v="1"/>
    <n v="1"/>
    <n v="83256.259999999995"/>
    <x v="0"/>
    <n v="16"/>
    <n v="1846"/>
    <n v="7"/>
    <n v="35"/>
    <n v="0.4375"/>
    <n v="29536"/>
    <x v="1"/>
    <x v="0"/>
    <s v="Medium Risk"/>
  </r>
  <r>
    <n v="15587596"/>
    <n v="628"/>
    <x v="1"/>
    <s v="Female"/>
    <x v="2"/>
    <n v="8"/>
    <n v="107553.33"/>
    <n v="1"/>
    <n v="1"/>
    <n v="0"/>
    <n v="117523.41"/>
    <x v="1"/>
    <n v="27"/>
    <n v="2478"/>
    <n v="1"/>
    <n v="73"/>
    <n v="3.7037037037037035E-2"/>
    <n v="66906"/>
    <x v="0"/>
    <x v="1"/>
    <s v="High Risk"/>
  </r>
  <r>
    <n v="15751943"/>
    <n v="529"/>
    <x v="1"/>
    <s v="Female"/>
    <x v="3"/>
    <n v="5"/>
    <n v="0"/>
    <n v="2"/>
    <n v="0"/>
    <n v="0"/>
    <n v="79476.63"/>
    <x v="1"/>
    <n v="16"/>
    <n v="170"/>
    <n v="2"/>
    <n v="40"/>
    <n v="0.125"/>
    <n v="2720"/>
    <x v="1"/>
    <x v="2"/>
    <s v="Medium Risk"/>
  </r>
  <r>
    <n v="15621227"/>
    <n v="668"/>
    <x v="2"/>
    <s v="Female"/>
    <x v="17"/>
    <n v="7"/>
    <n v="161806.09"/>
    <n v="1"/>
    <n v="1"/>
    <n v="1"/>
    <n v="173052.19"/>
    <x v="1"/>
    <n v="8"/>
    <n v="4913"/>
    <n v="9"/>
    <n v="78"/>
    <n v="1"/>
    <n v="39304"/>
    <x v="2"/>
    <x v="1"/>
    <s v="High Risk"/>
  </r>
  <r>
    <n v="15757588"/>
    <n v="526"/>
    <x v="0"/>
    <s v="Male"/>
    <x v="33"/>
    <n v="9"/>
    <n v="0"/>
    <n v="2"/>
    <n v="0"/>
    <n v="0"/>
    <n v="100995.68"/>
    <x v="1"/>
    <n v="3"/>
    <n v="3983"/>
    <n v="6"/>
    <n v="78"/>
    <n v="1"/>
    <n v="11949"/>
    <x v="0"/>
    <x v="3"/>
    <s v="High Risk"/>
  </r>
  <r>
    <n v="15640922"/>
    <n v="791"/>
    <x v="0"/>
    <s v="Female"/>
    <x v="37"/>
    <n v="7"/>
    <n v="0"/>
    <n v="1"/>
    <n v="1"/>
    <n v="1"/>
    <n v="122782.5"/>
    <x v="1"/>
    <n v="12"/>
    <n v="1094"/>
    <n v="7"/>
    <n v="11"/>
    <n v="0.58333333333333337"/>
    <n v="13128"/>
    <x v="1"/>
    <x v="1"/>
    <s v="Low Risk"/>
  </r>
  <r>
    <n v="15567557"/>
    <n v="573"/>
    <x v="0"/>
    <s v="Male"/>
    <x v="7"/>
    <n v="2"/>
    <n v="128243.03"/>
    <n v="1"/>
    <n v="1"/>
    <n v="1"/>
    <n v="11631.34"/>
    <x v="1"/>
    <n v="23"/>
    <n v="2202"/>
    <n v="7"/>
    <n v="158"/>
    <n v="0.30434782608695654"/>
    <n v="50646"/>
    <x v="0"/>
    <x v="0"/>
    <s v="High Risk"/>
  </r>
  <r>
    <n v="15670103"/>
    <n v="565"/>
    <x v="0"/>
    <s v="Female"/>
    <x v="16"/>
    <n v="5"/>
    <n v="126645.13"/>
    <n v="1"/>
    <n v="1"/>
    <n v="1"/>
    <n v="168303.55"/>
    <x v="1"/>
    <n v="30"/>
    <n v="3137"/>
    <n v="6"/>
    <n v="58"/>
    <n v="0.2"/>
    <n v="94110"/>
    <x v="0"/>
    <x v="2"/>
    <s v="Medium Risk"/>
  </r>
  <r>
    <n v="15720929"/>
    <n v="604"/>
    <x v="0"/>
    <s v="Female"/>
    <x v="40"/>
    <n v="8"/>
    <n v="62094.71"/>
    <n v="3"/>
    <n v="0"/>
    <n v="0"/>
    <n v="9308.1"/>
    <x v="0"/>
    <n v="28"/>
    <n v="3522"/>
    <n v="6"/>
    <n v="100"/>
    <n v="0.21428571428571427"/>
    <n v="98616"/>
    <x v="1"/>
    <x v="1"/>
    <s v="High Risk"/>
  </r>
  <r>
    <n v="15732774"/>
    <n v="656"/>
    <x v="0"/>
    <s v="Male"/>
    <x v="24"/>
    <n v="7"/>
    <n v="112291.34"/>
    <n v="1"/>
    <n v="1"/>
    <n v="0"/>
    <n v="153157.97"/>
    <x v="1"/>
    <n v="7"/>
    <n v="844"/>
    <n v="0"/>
    <n v="45"/>
    <n v="0"/>
    <n v="5908"/>
    <x v="2"/>
    <x v="1"/>
    <s v="Medium Risk"/>
  </r>
  <r>
    <n v="15628558"/>
    <n v="447"/>
    <x v="0"/>
    <s v="Female"/>
    <x v="4"/>
    <n v="5"/>
    <n v="89188.83"/>
    <n v="1"/>
    <n v="1"/>
    <n v="1"/>
    <n v="75408.240000000005"/>
    <x v="1"/>
    <n v="3"/>
    <n v="2558"/>
    <n v="4"/>
    <n v="90"/>
    <n v="1"/>
    <n v="7674"/>
    <x v="1"/>
    <x v="2"/>
    <s v="High Risk"/>
  </r>
  <r>
    <n v="15729201"/>
    <n v="682"/>
    <x v="0"/>
    <s v="Male"/>
    <x v="30"/>
    <n v="9"/>
    <n v="0"/>
    <n v="1"/>
    <n v="1"/>
    <n v="0"/>
    <n v="153356.79999999999"/>
    <x v="0"/>
    <n v="21"/>
    <n v="4399"/>
    <n v="10"/>
    <n v="101"/>
    <n v="0.47619047619047616"/>
    <n v="92379"/>
    <x v="2"/>
    <x v="3"/>
    <s v="High Risk"/>
  </r>
  <r>
    <n v="15731117"/>
    <n v="437"/>
    <x v="1"/>
    <s v="Male"/>
    <x v="34"/>
    <n v="2"/>
    <n v="109161.25"/>
    <n v="1"/>
    <n v="1"/>
    <n v="0"/>
    <n v="152987.42000000001"/>
    <x v="1"/>
    <n v="3"/>
    <n v="4985"/>
    <n v="2"/>
    <n v="56"/>
    <n v="0.66666666666666663"/>
    <n v="14955"/>
    <x v="0"/>
    <x v="0"/>
    <s v="Medium Risk"/>
  </r>
  <r>
    <n v="15615207"/>
    <n v="792"/>
    <x v="1"/>
    <s v="Male"/>
    <x v="40"/>
    <n v="0"/>
    <n v="0"/>
    <n v="1"/>
    <n v="1"/>
    <n v="1"/>
    <n v="5557.88"/>
    <x v="0"/>
    <n v="17"/>
    <n v="1394"/>
    <n v="4"/>
    <n v="145"/>
    <n v="0.23529411764705882"/>
    <n v="23698"/>
    <x v="2"/>
    <x v="0"/>
    <s v="High Risk"/>
  </r>
  <r>
    <n v="15773512"/>
    <n v="627"/>
    <x v="1"/>
    <s v="Female"/>
    <x v="11"/>
    <n v="4"/>
    <n v="0"/>
    <n v="1"/>
    <n v="1"/>
    <n v="1"/>
    <n v="194313.93"/>
    <x v="1"/>
    <n v="17"/>
    <n v="2838"/>
    <n v="10"/>
    <n v="70"/>
    <n v="0.58823529411764708"/>
    <n v="48246"/>
    <x v="1"/>
    <x v="2"/>
    <s v="High Risk"/>
  </r>
  <r>
    <n v="15572145"/>
    <n v="767"/>
    <x v="0"/>
    <s v="Female"/>
    <x v="10"/>
    <n v="8"/>
    <n v="0"/>
    <n v="2"/>
    <n v="1"/>
    <n v="0"/>
    <n v="94767.77"/>
    <x v="1"/>
    <n v="3"/>
    <n v="2222"/>
    <n v="7"/>
    <n v="2"/>
    <n v="1"/>
    <n v="6666"/>
    <x v="1"/>
    <x v="1"/>
    <s v="Low Risk"/>
  </r>
  <r>
    <n v="15642710"/>
    <n v="686"/>
    <x v="0"/>
    <s v="Male"/>
    <x v="28"/>
    <n v="7"/>
    <n v="0"/>
    <n v="2"/>
    <n v="1"/>
    <n v="0"/>
    <n v="1540.89"/>
    <x v="1"/>
    <n v="12"/>
    <n v="464"/>
    <n v="5"/>
    <n v="151"/>
    <n v="0.41666666666666669"/>
    <n v="5568"/>
    <x v="0"/>
    <x v="1"/>
    <s v="High Risk"/>
  </r>
  <r>
    <n v="15574213"/>
    <n v="789"/>
    <x v="0"/>
    <s v="Female"/>
    <x v="47"/>
    <n v="1"/>
    <n v="158271.74"/>
    <n v="1"/>
    <n v="1"/>
    <n v="1"/>
    <n v="5036.3900000000003"/>
    <x v="0"/>
    <n v="15"/>
    <n v="4060"/>
    <n v="10"/>
    <n v="131"/>
    <n v="0.66666666666666663"/>
    <n v="60900"/>
    <x v="2"/>
    <x v="0"/>
    <s v="High Risk"/>
  </r>
  <r>
    <n v="15718852"/>
    <n v="794"/>
    <x v="0"/>
    <s v="Male"/>
    <x v="27"/>
    <n v="9"/>
    <n v="96951.21"/>
    <n v="1"/>
    <n v="1"/>
    <n v="1"/>
    <n v="71776.759999999995"/>
    <x v="1"/>
    <n v="4"/>
    <n v="3470"/>
    <n v="8"/>
    <n v="141"/>
    <n v="1"/>
    <n v="13880"/>
    <x v="2"/>
    <x v="3"/>
    <s v="High Risk"/>
  </r>
  <r>
    <n v="15583840"/>
    <n v="587"/>
    <x v="2"/>
    <s v="Male"/>
    <x v="12"/>
    <n v="5"/>
    <n v="121863.61"/>
    <n v="1"/>
    <n v="1"/>
    <n v="1"/>
    <n v="23481.69"/>
    <x v="0"/>
    <n v="9"/>
    <n v="2372"/>
    <n v="0"/>
    <n v="62"/>
    <n v="0"/>
    <n v="21348"/>
    <x v="1"/>
    <x v="2"/>
    <s v="High Risk"/>
  </r>
  <r>
    <n v="15782418"/>
    <n v="589"/>
    <x v="2"/>
    <s v="Female"/>
    <x v="25"/>
    <n v="9"/>
    <n v="83495.11"/>
    <n v="1"/>
    <n v="1"/>
    <n v="1"/>
    <n v="143022.31"/>
    <x v="0"/>
    <n v="8"/>
    <n v="1725"/>
    <n v="1"/>
    <n v="35"/>
    <n v="0.125"/>
    <n v="13800"/>
    <x v="2"/>
    <x v="3"/>
    <s v="Medium Risk"/>
  </r>
  <r>
    <n v="15813504"/>
    <n v="543"/>
    <x v="2"/>
    <s v="Female"/>
    <x v="11"/>
    <n v="1"/>
    <n v="146566.01"/>
    <n v="1"/>
    <n v="0"/>
    <n v="1"/>
    <n v="161407.48000000001"/>
    <x v="1"/>
    <n v="16"/>
    <n v="136"/>
    <n v="1"/>
    <n v="44"/>
    <n v="6.25E-2"/>
    <n v="2176"/>
    <x v="0"/>
    <x v="0"/>
    <s v="Medium Risk"/>
  </r>
  <r>
    <n v="15711314"/>
    <n v="589"/>
    <x v="1"/>
    <s v="Female"/>
    <x v="13"/>
    <n v="1"/>
    <n v="0"/>
    <n v="1"/>
    <n v="0"/>
    <n v="0"/>
    <n v="125939.22"/>
    <x v="0"/>
    <n v="25"/>
    <n v="3862"/>
    <n v="9"/>
    <n v="127"/>
    <n v="0.36"/>
    <n v="96550"/>
    <x v="1"/>
    <x v="0"/>
    <s v="High Risk"/>
  </r>
  <r>
    <n v="15621064"/>
    <n v="701"/>
    <x v="2"/>
    <s v="Male"/>
    <x v="51"/>
    <n v="5"/>
    <n v="186101.18"/>
    <n v="2"/>
    <n v="1"/>
    <n v="1"/>
    <n v="76611.33"/>
    <x v="1"/>
    <n v="12"/>
    <n v="288"/>
    <n v="1"/>
    <n v="48"/>
    <n v="8.3333333333333329E-2"/>
    <n v="3456"/>
    <x v="1"/>
    <x v="2"/>
    <s v="Medium Risk"/>
  </r>
  <r>
    <n v="15627847"/>
    <n v="850"/>
    <x v="0"/>
    <s v="Male"/>
    <x v="20"/>
    <n v="6"/>
    <n v="0"/>
    <n v="1"/>
    <n v="1"/>
    <n v="0"/>
    <n v="136985.07999999999"/>
    <x v="0"/>
    <n v="19"/>
    <n v="1761"/>
    <n v="0"/>
    <n v="158"/>
    <n v="0"/>
    <n v="33459"/>
    <x v="0"/>
    <x v="1"/>
    <s v="High Risk"/>
  </r>
  <r>
    <n v="15588090"/>
    <n v="726"/>
    <x v="2"/>
    <s v="Female"/>
    <x v="21"/>
    <n v="8"/>
    <n v="107494.86"/>
    <n v="2"/>
    <n v="1"/>
    <n v="0"/>
    <n v="140937.91"/>
    <x v="0"/>
    <n v="28"/>
    <n v="4785"/>
    <n v="2"/>
    <n v="86"/>
    <n v="7.1428571428571425E-2"/>
    <n v="133980"/>
    <x v="0"/>
    <x v="1"/>
    <s v="High Risk"/>
  </r>
  <r>
    <n v="15735270"/>
    <n v="767"/>
    <x v="1"/>
    <s v="Male"/>
    <x v="40"/>
    <n v="2"/>
    <n v="0"/>
    <n v="1"/>
    <n v="1"/>
    <n v="0"/>
    <n v="48161.18"/>
    <x v="0"/>
    <n v="14"/>
    <n v="4165"/>
    <n v="7"/>
    <n v="11"/>
    <n v="0.5"/>
    <n v="58310"/>
    <x v="0"/>
    <x v="0"/>
    <s v="Low Risk"/>
  </r>
  <r>
    <n v="15671804"/>
    <n v="648"/>
    <x v="1"/>
    <s v="Male"/>
    <x v="18"/>
    <n v="8"/>
    <n v="146943.38"/>
    <n v="2"/>
    <n v="1"/>
    <n v="1"/>
    <n v="130041.45"/>
    <x v="1"/>
    <n v="25"/>
    <n v="414"/>
    <n v="6"/>
    <n v="31"/>
    <n v="0.24"/>
    <n v="10350"/>
    <x v="0"/>
    <x v="1"/>
    <s v="Medium Risk"/>
  </r>
  <r>
    <n v="15753215"/>
    <n v="651"/>
    <x v="1"/>
    <s v="Female"/>
    <x v="18"/>
    <n v="8"/>
    <n v="0"/>
    <n v="2"/>
    <n v="1"/>
    <n v="0"/>
    <n v="91652.43"/>
    <x v="1"/>
    <n v="16"/>
    <n v="3183"/>
    <n v="1"/>
    <n v="93"/>
    <n v="6.25E-2"/>
    <n v="50928"/>
    <x v="0"/>
    <x v="1"/>
    <s v="High Risk"/>
  </r>
  <r>
    <n v="15789941"/>
    <n v="633"/>
    <x v="0"/>
    <s v="Female"/>
    <x v="18"/>
    <n v="6"/>
    <n v="125130.28"/>
    <n v="1"/>
    <n v="0"/>
    <n v="0"/>
    <n v="125961.48"/>
    <x v="1"/>
    <n v="21"/>
    <n v="3576"/>
    <n v="0"/>
    <n v="128"/>
    <n v="0"/>
    <n v="75096"/>
    <x v="0"/>
    <x v="1"/>
    <s v="High Risk"/>
  </r>
  <r>
    <n v="15691061"/>
    <n v="740"/>
    <x v="0"/>
    <s v="Female"/>
    <x v="24"/>
    <n v="9"/>
    <n v="0"/>
    <n v="2"/>
    <n v="1"/>
    <n v="1"/>
    <n v="73225.31"/>
    <x v="1"/>
    <n v="10"/>
    <n v="3691"/>
    <n v="7"/>
    <n v="159"/>
    <n v="0.7"/>
    <n v="36910"/>
    <x v="0"/>
    <x v="3"/>
    <s v="High Risk"/>
  </r>
  <r>
    <n v="15808326"/>
    <n v="592"/>
    <x v="0"/>
    <s v="Female"/>
    <x v="10"/>
    <n v="9"/>
    <n v="0"/>
    <n v="2"/>
    <n v="1"/>
    <n v="1"/>
    <n v="20460.2"/>
    <x v="1"/>
    <n v="27"/>
    <n v="3582"/>
    <n v="3"/>
    <n v="159"/>
    <n v="0.1111111111111111"/>
    <n v="96714"/>
    <x v="1"/>
    <x v="3"/>
    <s v="High Risk"/>
  </r>
  <r>
    <n v="15566660"/>
    <n v="670"/>
    <x v="0"/>
    <s v="Female"/>
    <x v="1"/>
    <n v="10"/>
    <n v="0"/>
    <n v="3"/>
    <n v="1"/>
    <n v="0"/>
    <n v="81602.02"/>
    <x v="1"/>
    <n v="27"/>
    <n v="473"/>
    <n v="0"/>
    <n v="6"/>
    <n v="0"/>
    <n v="12771"/>
    <x v="0"/>
    <x v="3"/>
    <s v="Low Risk"/>
  </r>
  <r>
    <n v="15778947"/>
    <n v="628"/>
    <x v="0"/>
    <s v="Male"/>
    <x v="18"/>
    <n v="3"/>
    <n v="0"/>
    <n v="2"/>
    <n v="1"/>
    <n v="1"/>
    <n v="8742.91"/>
    <x v="1"/>
    <n v="20"/>
    <n v="3470"/>
    <n v="5"/>
    <n v="148"/>
    <n v="0.25"/>
    <n v="69400"/>
    <x v="0"/>
    <x v="2"/>
    <s v="High Risk"/>
  </r>
  <r>
    <n v="15632977"/>
    <n v="745"/>
    <x v="0"/>
    <s v="Male"/>
    <x v="40"/>
    <n v="5"/>
    <n v="0"/>
    <n v="2"/>
    <n v="0"/>
    <n v="0"/>
    <n v="145789.71"/>
    <x v="1"/>
    <n v="2"/>
    <n v="1092"/>
    <n v="2"/>
    <n v="62"/>
    <n v="1"/>
    <n v="2184"/>
    <x v="2"/>
    <x v="2"/>
    <s v="High Risk"/>
  </r>
  <r>
    <n v="15591747"/>
    <n v="705"/>
    <x v="0"/>
    <s v="Male"/>
    <x v="15"/>
    <n v="3"/>
    <n v="0"/>
    <n v="2"/>
    <n v="0"/>
    <n v="0"/>
    <n v="129576.99"/>
    <x v="1"/>
    <n v="2"/>
    <n v="4184"/>
    <n v="9"/>
    <n v="21"/>
    <n v="1"/>
    <n v="8368"/>
    <x v="0"/>
    <x v="2"/>
    <s v="Low Risk"/>
  </r>
  <r>
    <n v="15567335"/>
    <n v="559"/>
    <x v="0"/>
    <s v="Female"/>
    <x v="0"/>
    <n v="7"/>
    <n v="0"/>
    <n v="2"/>
    <n v="1"/>
    <n v="1"/>
    <n v="190040.29"/>
    <x v="1"/>
    <n v="17"/>
    <n v="4122"/>
    <n v="0"/>
    <n v="122"/>
    <n v="0"/>
    <n v="70074"/>
    <x v="2"/>
    <x v="1"/>
    <s v="High Risk"/>
  </r>
  <r>
    <n v="15609299"/>
    <n v="595"/>
    <x v="0"/>
    <s v="Male"/>
    <x v="6"/>
    <n v="6"/>
    <n v="150685.79"/>
    <n v="1"/>
    <n v="1"/>
    <n v="0"/>
    <n v="87771.06"/>
    <x v="1"/>
    <n v="25"/>
    <n v="3124"/>
    <n v="2"/>
    <n v="47"/>
    <n v="0.08"/>
    <n v="78100"/>
    <x v="0"/>
    <x v="1"/>
    <s v="Medium Risk"/>
  </r>
  <r>
    <n v="15669945"/>
    <n v="492"/>
    <x v="0"/>
    <s v="Male"/>
    <x v="12"/>
    <n v="4"/>
    <n v="141359.37"/>
    <n v="2"/>
    <n v="1"/>
    <n v="0"/>
    <n v="39519.53"/>
    <x v="1"/>
    <n v="15"/>
    <n v="1693"/>
    <n v="10"/>
    <n v="103"/>
    <n v="0.66666666666666663"/>
    <n v="25395"/>
    <x v="0"/>
    <x v="2"/>
    <s v="High Risk"/>
  </r>
  <r>
    <n v="15736271"/>
    <n v="498"/>
    <x v="0"/>
    <s v="Female"/>
    <x v="6"/>
    <n v="9"/>
    <n v="0"/>
    <n v="1"/>
    <n v="1"/>
    <n v="0"/>
    <n v="190035.83"/>
    <x v="1"/>
    <n v="15"/>
    <n v="1199"/>
    <n v="5"/>
    <n v="26"/>
    <n v="0.33333333333333331"/>
    <n v="17985"/>
    <x v="1"/>
    <x v="3"/>
    <s v="Low Risk"/>
  </r>
  <r>
    <n v="15710390"/>
    <n v="655"/>
    <x v="0"/>
    <s v="Female"/>
    <x v="2"/>
    <n v="6"/>
    <n v="94631.26"/>
    <n v="2"/>
    <n v="1"/>
    <n v="1"/>
    <n v="148948.51999999999"/>
    <x v="1"/>
    <n v="2"/>
    <n v="826"/>
    <n v="4"/>
    <n v="10"/>
    <n v="1"/>
    <n v="1652"/>
    <x v="1"/>
    <x v="1"/>
    <s v="Low Risk"/>
  </r>
  <r>
    <n v="15756481"/>
    <n v="636"/>
    <x v="0"/>
    <s v="Female"/>
    <x v="2"/>
    <n v="3"/>
    <n v="118336.14"/>
    <n v="1"/>
    <n v="1"/>
    <n v="0"/>
    <n v="184691.77"/>
    <x v="1"/>
    <n v="13"/>
    <n v="2775"/>
    <n v="3"/>
    <n v="179"/>
    <n v="0.23076923076923078"/>
    <n v="36075"/>
    <x v="1"/>
    <x v="2"/>
    <s v="High Risk"/>
  </r>
  <r>
    <n v="15736730"/>
    <n v="634"/>
    <x v="0"/>
    <s v="Female"/>
    <x v="13"/>
    <n v="2"/>
    <n v="0"/>
    <n v="1"/>
    <n v="1"/>
    <n v="1"/>
    <n v="143458.31"/>
    <x v="1"/>
    <n v="6"/>
    <n v="1965"/>
    <n v="2"/>
    <n v="46"/>
    <n v="0.33333333333333331"/>
    <n v="11790"/>
    <x v="2"/>
    <x v="0"/>
    <s v="Medium Risk"/>
  </r>
  <r>
    <n v="15626040"/>
    <n v="793"/>
    <x v="1"/>
    <s v="Male"/>
    <x v="54"/>
    <n v="0"/>
    <n v="0"/>
    <n v="2"/>
    <n v="0"/>
    <n v="1"/>
    <n v="27166.75"/>
    <x v="1"/>
    <n v="9"/>
    <n v="2883"/>
    <n v="7"/>
    <n v="106"/>
    <n v="0.77777777777777779"/>
    <n v="25947"/>
    <x v="1"/>
    <x v="0"/>
    <s v="High Risk"/>
  </r>
  <r>
    <n v="15746553"/>
    <n v="526"/>
    <x v="2"/>
    <s v="Male"/>
    <x v="5"/>
    <n v="5"/>
    <n v="124233.24"/>
    <n v="1"/>
    <n v="0"/>
    <n v="1"/>
    <n v="159456.87"/>
    <x v="0"/>
    <n v="22"/>
    <n v="3291"/>
    <n v="9"/>
    <n v="23"/>
    <n v="0.40909090909090912"/>
    <n v="72402"/>
    <x v="0"/>
    <x v="2"/>
    <s v="Low Risk"/>
  </r>
  <r>
    <n v="15622518"/>
    <n v="768"/>
    <x v="0"/>
    <s v="Female"/>
    <x v="28"/>
    <n v="5"/>
    <n v="51116.26"/>
    <n v="1"/>
    <n v="1"/>
    <n v="1"/>
    <n v="70454.789999999994"/>
    <x v="0"/>
    <n v="14"/>
    <n v="3996"/>
    <n v="0"/>
    <n v="162"/>
    <n v="0"/>
    <n v="55944"/>
    <x v="0"/>
    <x v="2"/>
    <s v="High Risk"/>
  </r>
  <r>
    <n v="15684908"/>
    <n v="540"/>
    <x v="2"/>
    <s v="Male"/>
    <x v="55"/>
    <n v="1"/>
    <n v="91869.69"/>
    <n v="1"/>
    <n v="0"/>
    <n v="1"/>
    <n v="95421"/>
    <x v="1"/>
    <n v="10"/>
    <n v="1975"/>
    <n v="5"/>
    <n v="115"/>
    <n v="0.5"/>
    <n v="19750"/>
    <x v="1"/>
    <x v="0"/>
    <s v="High Risk"/>
  </r>
  <r>
    <n v="15569446"/>
    <n v="732"/>
    <x v="0"/>
    <s v="Female"/>
    <x v="10"/>
    <n v="8"/>
    <n v="122338.43"/>
    <n v="2"/>
    <n v="1"/>
    <n v="0"/>
    <n v="187985.85"/>
    <x v="1"/>
    <n v="23"/>
    <n v="867"/>
    <n v="0"/>
    <n v="105"/>
    <n v="0"/>
    <n v="19941"/>
    <x v="2"/>
    <x v="1"/>
    <s v="High Risk"/>
  </r>
  <r>
    <n v="15777504"/>
    <n v="617"/>
    <x v="0"/>
    <s v="Female"/>
    <x v="33"/>
    <n v="8"/>
    <n v="0"/>
    <n v="1"/>
    <n v="1"/>
    <n v="1"/>
    <n v="92621.9"/>
    <x v="1"/>
    <n v="13"/>
    <n v="689"/>
    <n v="2"/>
    <n v="75"/>
    <n v="0.15384615384615385"/>
    <n v="8957"/>
    <x v="0"/>
    <x v="1"/>
    <s v="High Risk"/>
  </r>
  <r>
    <n v="15677906"/>
    <n v="637"/>
    <x v="1"/>
    <s v="Female"/>
    <x v="41"/>
    <n v="5"/>
    <n v="0"/>
    <n v="1"/>
    <n v="0"/>
    <n v="1"/>
    <n v="150836.98000000001"/>
    <x v="1"/>
    <n v="17"/>
    <n v="2852"/>
    <n v="10"/>
    <n v="44"/>
    <n v="0.58823529411764708"/>
    <n v="48484"/>
    <x v="0"/>
    <x v="2"/>
    <s v="Medium Risk"/>
  </r>
  <r>
    <n v="15703292"/>
    <n v="573"/>
    <x v="0"/>
    <s v="Male"/>
    <x v="28"/>
    <n v="8"/>
    <n v="86270.93"/>
    <n v="2"/>
    <n v="1"/>
    <n v="1"/>
    <n v="90177.3"/>
    <x v="1"/>
    <n v="27"/>
    <n v="3990"/>
    <n v="3"/>
    <n v="123"/>
    <n v="0.1111111111111111"/>
    <n v="107730"/>
    <x v="0"/>
    <x v="1"/>
    <s v="High Risk"/>
  </r>
  <r>
    <n v="15712938"/>
    <n v="531"/>
    <x v="0"/>
    <s v="Male"/>
    <x v="4"/>
    <n v="3"/>
    <n v="0"/>
    <n v="2"/>
    <n v="1"/>
    <n v="1"/>
    <n v="34416.79"/>
    <x v="1"/>
    <n v="25"/>
    <n v="1241"/>
    <n v="2"/>
    <n v="88"/>
    <n v="0.08"/>
    <n v="31025"/>
    <x v="0"/>
    <x v="2"/>
    <s v="High Risk"/>
  </r>
  <r>
    <n v="15631359"/>
    <n v="489"/>
    <x v="0"/>
    <s v="Female"/>
    <x v="16"/>
    <n v="5"/>
    <n v="117289.92"/>
    <n v="1"/>
    <n v="0"/>
    <n v="0"/>
    <n v="85231.88"/>
    <x v="1"/>
    <n v="9"/>
    <n v="1903"/>
    <n v="4"/>
    <n v="47"/>
    <n v="0.44444444444444442"/>
    <n v="17127"/>
    <x v="2"/>
    <x v="2"/>
    <s v="Medium Risk"/>
  </r>
  <r>
    <n v="15720847"/>
    <n v="601"/>
    <x v="0"/>
    <s v="Male"/>
    <x v="12"/>
    <n v="2"/>
    <n v="0"/>
    <n v="2"/>
    <n v="1"/>
    <n v="1"/>
    <n v="118983.18"/>
    <x v="1"/>
    <n v="7"/>
    <n v="2347"/>
    <n v="3"/>
    <n v="108"/>
    <n v="0.42857142857142855"/>
    <n v="16429"/>
    <x v="2"/>
    <x v="0"/>
    <s v="High Risk"/>
  </r>
  <r>
    <n v="15787830"/>
    <n v="452"/>
    <x v="2"/>
    <s v="Male"/>
    <x v="19"/>
    <n v="7"/>
    <n v="153663.26999999999"/>
    <n v="1"/>
    <n v="1"/>
    <n v="0"/>
    <n v="111868.23"/>
    <x v="1"/>
    <n v="10"/>
    <n v="3141"/>
    <n v="1"/>
    <n v="111"/>
    <n v="0.1"/>
    <n v="31410"/>
    <x v="2"/>
    <x v="1"/>
    <s v="High Risk"/>
  </r>
  <r>
    <n v="15599869"/>
    <n v="728"/>
    <x v="1"/>
    <s v="Female"/>
    <x v="6"/>
    <n v="1"/>
    <n v="0"/>
    <n v="1"/>
    <n v="1"/>
    <n v="1"/>
    <n v="83056.22"/>
    <x v="1"/>
    <n v="4"/>
    <n v="4498"/>
    <n v="9"/>
    <n v="137"/>
    <n v="1"/>
    <n v="17992"/>
    <x v="1"/>
    <x v="0"/>
    <s v="High Risk"/>
  </r>
  <r>
    <n v="15592078"/>
    <n v="590"/>
    <x v="2"/>
    <s v="Female"/>
    <x v="7"/>
    <n v="8"/>
    <n v="123599.49"/>
    <n v="2"/>
    <n v="1"/>
    <n v="0"/>
    <n v="1676.92"/>
    <x v="1"/>
    <n v="1"/>
    <n v="3948"/>
    <n v="9"/>
    <n v="30"/>
    <n v="1"/>
    <n v="3948"/>
    <x v="2"/>
    <x v="1"/>
    <s v="Low Risk"/>
  </r>
  <r>
    <n v="15596228"/>
    <n v="490"/>
    <x v="0"/>
    <s v="Male"/>
    <x v="6"/>
    <n v="4"/>
    <n v="0"/>
    <n v="2"/>
    <n v="1"/>
    <n v="0"/>
    <n v="32089.57"/>
    <x v="1"/>
    <n v="3"/>
    <n v="708"/>
    <n v="6"/>
    <n v="103"/>
    <n v="1"/>
    <n v="2124"/>
    <x v="0"/>
    <x v="2"/>
    <s v="High Risk"/>
  </r>
  <r>
    <n v="15578462"/>
    <n v="596"/>
    <x v="1"/>
    <s v="Female"/>
    <x v="61"/>
    <n v="9"/>
    <n v="134208.25"/>
    <n v="1"/>
    <n v="1"/>
    <n v="1"/>
    <n v="13455.43"/>
    <x v="1"/>
    <n v="12"/>
    <n v="187"/>
    <n v="7"/>
    <n v="85"/>
    <n v="0.58333333333333337"/>
    <n v="2244"/>
    <x v="0"/>
    <x v="3"/>
    <s v="High Risk"/>
  </r>
  <r>
    <n v="15756894"/>
    <n v="635"/>
    <x v="0"/>
    <s v="Male"/>
    <x v="6"/>
    <n v="1"/>
    <n v="0"/>
    <n v="1"/>
    <n v="0"/>
    <n v="1"/>
    <n v="24865.54"/>
    <x v="1"/>
    <n v="28"/>
    <n v="4952"/>
    <n v="10"/>
    <n v="51"/>
    <n v="0.35714285714285715"/>
    <n v="138656"/>
    <x v="0"/>
    <x v="0"/>
    <s v="Medium Risk"/>
  </r>
  <r>
    <n v="15796167"/>
    <n v="782"/>
    <x v="2"/>
    <s v="Male"/>
    <x v="12"/>
    <n v="7"/>
    <n v="98556.89"/>
    <n v="2"/>
    <n v="1"/>
    <n v="0"/>
    <n v="117644.36"/>
    <x v="1"/>
    <n v="21"/>
    <n v="3028"/>
    <n v="2"/>
    <n v="100"/>
    <n v="9.5238095238095233E-2"/>
    <n v="63588"/>
    <x v="1"/>
    <x v="1"/>
    <s v="High Risk"/>
  </r>
  <r>
    <n v="15664808"/>
    <n v="790"/>
    <x v="1"/>
    <s v="Female"/>
    <x v="24"/>
    <n v="3"/>
    <n v="0"/>
    <n v="3"/>
    <n v="0"/>
    <n v="0"/>
    <n v="98897.32"/>
    <x v="1"/>
    <n v="11"/>
    <n v="1030"/>
    <n v="4"/>
    <n v="120"/>
    <n v="0.36363636363636365"/>
    <n v="11330"/>
    <x v="0"/>
    <x v="2"/>
    <s v="High Risk"/>
  </r>
  <r>
    <n v="15664555"/>
    <n v="587"/>
    <x v="0"/>
    <s v="Male"/>
    <x v="20"/>
    <n v="2"/>
    <n v="0"/>
    <n v="4"/>
    <n v="0"/>
    <n v="1"/>
    <n v="106174.7"/>
    <x v="0"/>
    <n v="10"/>
    <n v="2586"/>
    <n v="5"/>
    <n v="156"/>
    <n v="0.5"/>
    <n v="25860"/>
    <x v="2"/>
    <x v="0"/>
    <s v="High Risk"/>
  </r>
  <r>
    <n v="15607278"/>
    <n v="794"/>
    <x v="1"/>
    <s v="Female"/>
    <x v="17"/>
    <n v="8"/>
    <n v="134593.79"/>
    <n v="1"/>
    <n v="1"/>
    <n v="1"/>
    <n v="46386.37"/>
    <x v="1"/>
    <n v="11"/>
    <n v="4922"/>
    <n v="6"/>
    <n v="135"/>
    <n v="0.54545454545454541"/>
    <n v="54142"/>
    <x v="1"/>
    <x v="1"/>
    <s v="High Risk"/>
  </r>
  <r>
    <n v="15585222"/>
    <n v="515"/>
    <x v="0"/>
    <s v="Male"/>
    <x v="1"/>
    <n v="8"/>
    <n v="0"/>
    <n v="2"/>
    <n v="1"/>
    <n v="1"/>
    <n v="185054.14"/>
    <x v="1"/>
    <n v="20"/>
    <n v="2732"/>
    <n v="4"/>
    <n v="164"/>
    <n v="0.2"/>
    <n v="54640"/>
    <x v="0"/>
    <x v="1"/>
    <s v="High Risk"/>
  </r>
  <r>
    <n v="15750299"/>
    <n v="746"/>
    <x v="1"/>
    <s v="Male"/>
    <x v="9"/>
    <n v="10"/>
    <n v="68781.820000000007"/>
    <n v="1"/>
    <n v="0"/>
    <n v="1"/>
    <n v="47997.39"/>
    <x v="1"/>
    <n v="7"/>
    <n v="3021"/>
    <n v="1"/>
    <n v="42"/>
    <n v="0.14285714285714285"/>
    <n v="21147"/>
    <x v="0"/>
    <x v="3"/>
    <s v="Medium Risk"/>
  </r>
  <r>
    <n v="15761294"/>
    <n v="667"/>
    <x v="2"/>
    <s v="Female"/>
    <x v="27"/>
    <n v="8"/>
    <n v="137464.04"/>
    <n v="1"/>
    <n v="1"/>
    <n v="0"/>
    <n v="130846.79"/>
    <x v="0"/>
    <n v="8"/>
    <n v="3085"/>
    <n v="8"/>
    <n v="124"/>
    <n v="1"/>
    <n v="24680"/>
    <x v="0"/>
    <x v="1"/>
    <s v="High Risk"/>
  </r>
  <r>
    <n v="15810454"/>
    <n v="709"/>
    <x v="0"/>
    <s v="Male"/>
    <x v="15"/>
    <n v="4"/>
    <n v="147307.91"/>
    <n v="1"/>
    <n v="0"/>
    <n v="1"/>
    <n v="40861.550000000003"/>
    <x v="1"/>
    <n v="19"/>
    <n v="2192"/>
    <n v="6"/>
    <n v="38"/>
    <n v="0.31578947368421051"/>
    <n v="41648"/>
    <x v="1"/>
    <x v="2"/>
    <s v="Medium Risk"/>
  </r>
  <r>
    <n v="15673984"/>
    <n v="536"/>
    <x v="0"/>
    <s v="Female"/>
    <x v="12"/>
    <n v="8"/>
    <n v="0"/>
    <n v="1"/>
    <n v="1"/>
    <n v="0"/>
    <n v="171840.24"/>
    <x v="0"/>
    <n v="1"/>
    <n v="875"/>
    <n v="6"/>
    <n v="38"/>
    <n v="1"/>
    <n v="875"/>
    <x v="0"/>
    <x v="1"/>
    <s v="Medium Risk"/>
  </r>
  <r>
    <n v="15609319"/>
    <n v="711"/>
    <x v="0"/>
    <s v="Female"/>
    <x v="1"/>
    <n v="3"/>
    <n v="145754.91"/>
    <n v="1"/>
    <n v="1"/>
    <n v="1"/>
    <n v="101455.07"/>
    <x v="1"/>
    <n v="4"/>
    <n v="2573"/>
    <n v="8"/>
    <n v="173"/>
    <n v="1"/>
    <n v="10292"/>
    <x v="1"/>
    <x v="2"/>
    <s v="High Risk"/>
  </r>
  <r>
    <n v="15709941"/>
    <n v="753"/>
    <x v="0"/>
    <s v="Male"/>
    <x v="17"/>
    <n v="8"/>
    <n v="0"/>
    <n v="3"/>
    <n v="1"/>
    <n v="0"/>
    <n v="90747.94"/>
    <x v="0"/>
    <n v="16"/>
    <n v="2347"/>
    <n v="7"/>
    <n v="41"/>
    <n v="0.4375"/>
    <n v="37552"/>
    <x v="0"/>
    <x v="1"/>
    <s v="Medium Risk"/>
  </r>
  <r>
    <n v="15580252"/>
    <n v="748"/>
    <x v="0"/>
    <s v="Male"/>
    <x v="4"/>
    <n v="4"/>
    <n v="112610.77"/>
    <n v="1"/>
    <n v="0"/>
    <n v="1"/>
    <n v="2048.5500000000002"/>
    <x v="1"/>
    <n v="21"/>
    <n v="2236"/>
    <n v="8"/>
    <n v="49"/>
    <n v="0.38095238095238093"/>
    <n v="46956"/>
    <x v="0"/>
    <x v="2"/>
    <s v="Medium Risk"/>
  </r>
  <r>
    <n v="15741275"/>
    <n v="623"/>
    <x v="0"/>
    <s v="Female"/>
    <x v="38"/>
    <n v="7"/>
    <n v="71481.789999999994"/>
    <n v="2"/>
    <n v="1"/>
    <n v="1"/>
    <n v="84421.34"/>
    <x v="1"/>
    <n v="29"/>
    <n v="4316"/>
    <n v="8"/>
    <n v="12"/>
    <n v="0.27586206896551724"/>
    <n v="125164"/>
    <x v="1"/>
    <x v="1"/>
    <s v="Low Risk"/>
  </r>
  <r>
    <n v="15707132"/>
    <n v="465"/>
    <x v="0"/>
    <s v="Male"/>
    <x v="19"/>
    <n v="5"/>
    <n v="0"/>
    <n v="2"/>
    <n v="0"/>
    <n v="1"/>
    <n v="78698.09"/>
    <x v="1"/>
    <n v="16"/>
    <n v="3302"/>
    <n v="3"/>
    <n v="118"/>
    <n v="0.1875"/>
    <n v="52832"/>
    <x v="0"/>
    <x v="2"/>
    <s v="High Risk"/>
  </r>
  <r>
    <n v="15600708"/>
    <n v="640"/>
    <x v="1"/>
    <s v="Female"/>
    <x v="10"/>
    <n v="3"/>
    <n v="77826.8"/>
    <n v="1"/>
    <n v="1"/>
    <n v="1"/>
    <n v="168544.85"/>
    <x v="1"/>
    <n v="20"/>
    <n v="4059"/>
    <n v="5"/>
    <n v="89"/>
    <n v="0.25"/>
    <n v="81180"/>
    <x v="0"/>
    <x v="2"/>
    <s v="High Risk"/>
  </r>
  <r>
    <n v="15804787"/>
    <n v="562"/>
    <x v="0"/>
    <s v="Male"/>
    <x v="31"/>
    <n v="5"/>
    <n v="87140.85"/>
    <n v="1"/>
    <n v="1"/>
    <n v="1"/>
    <n v="39351.64"/>
    <x v="1"/>
    <n v="30"/>
    <n v="3688"/>
    <n v="3"/>
    <n v="98"/>
    <n v="0.1"/>
    <n v="110640"/>
    <x v="0"/>
    <x v="2"/>
    <s v="High Risk"/>
  </r>
  <r>
    <n v="15690021"/>
    <n v="502"/>
    <x v="2"/>
    <s v="Female"/>
    <x v="0"/>
    <n v="0"/>
    <n v="132002.70000000001"/>
    <n v="1"/>
    <n v="0"/>
    <n v="1"/>
    <n v="28204.98"/>
    <x v="0"/>
    <n v="14"/>
    <n v="2844"/>
    <n v="2"/>
    <n v="109"/>
    <n v="0.14285714285714285"/>
    <n v="39816"/>
    <x v="1"/>
    <x v="0"/>
    <s v="High Risk"/>
  </r>
  <r>
    <n v="15763895"/>
    <n v="536"/>
    <x v="0"/>
    <s v="Male"/>
    <x v="15"/>
    <n v="7"/>
    <n v="178011.5"/>
    <n v="2"/>
    <n v="1"/>
    <n v="0"/>
    <n v="22375.14"/>
    <x v="1"/>
    <n v="27"/>
    <n v="4938"/>
    <n v="6"/>
    <n v="171"/>
    <n v="0.22222222222222221"/>
    <n v="133326"/>
    <x v="0"/>
    <x v="1"/>
    <s v="High Risk"/>
  </r>
  <r>
    <n v="15623478"/>
    <n v="670"/>
    <x v="2"/>
    <s v="Female"/>
    <x v="15"/>
    <n v="4"/>
    <n v="102954.68"/>
    <n v="2"/>
    <n v="0"/>
    <n v="1"/>
    <n v="134942.45000000001"/>
    <x v="1"/>
    <n v="12"/>
    <n v="4167"/>
    <n v="6"/>
    <n v="135"/>
    <n v="0.5"/>
    <n v="50004"/>
    <x v="0"/>
    <x v="2"/>
    <s v="High Risk"/>
  </r>
  <r>
    <n v="15797910"/>
    <n v="775"/>
    <x v="2"/>
    <s v="Male"/>
    <x v="21"/>
    <n v="2"/>
    <n v="123783.25"/>
    <n v="1"/>
    <n v="1"/>
    <n v="1"/>
    <n v="134901.57"/>
    <x v="1"/>
    <n v="24"/>
    <n v="4018"/>
    <n v="3"/>
    <n v="15"/>
    <n v="0.125"/>
    <n v="96432"/>
    <x v="1"/>
    <x v="0"/>
    <s v="Low Risk"/>
  </r>
  <r>
    <n v="15577751"/>
    <n v="759"/>
    <x v="2"/>
    <s v="Male"/>
    <x v="33"/>
    <n v="4"/>
    <n v="101802.67"/>
    <n v="1"/>
    <n v="0"/>
    <n v="0"/>
    <n v="8693.7999999999993"/>
    <x v="1"/>
    <n v="20"/>
    <n v="4742"/>
    <n v="6"/>
    <n v="24"/>
    <n v="0.3"/>
    <n v="94840"/>
    <x v="0"/>
    <x v="2"/>
    <s v="Low Risk"/>
  </r>
  <r>
    <n v="15781777"/>
    <n v="604"/>
    <x v="0"/>
    <s v="Male"/>
    <x v="19"/>
    <n v="3"/>
    <n v="148659.48000000001"/>
    <n v="1"/>
    <n v="0"/>
    <n v="0"/>
    <n v="42437.75"/>
    <x v="1"/>
    <n v="4"/>
    <n v="3076"/>
    <n v="10"/>
    <n v="116"/>
    <n v="1"/>
    <n v="12304"/>
    <x v="1"/>
    <x v="2"/>
    <s v="High Risk"/>
  </r>
  <r>
    <n v="15740527"/>
    <n v="766"/>
    <x v="2"/>
    <s v="Female"/>
    <x v="46"/>
    <n v="7"/>
    <n v="142724.48000000001"/>
    <n v="1"/>
    <n v="0"/>
    <n v="1"/>
    <n v="5893.23"/>
    <x v="0"/>
    <n v="29"/>
    <n v="4778"/>
    <n v="9"/>
    <n v="102"/>
    <n v="0.31034482758620691"/>
    <n v="138562"/>
    <x v="0"/>
    <x v="1"/>
    <s v="High Risk"/>
  </r>
  <r>
    <n v="15721251"/>
    <n v="554"/>
    <x v="1"/>
    <s v="Female"/>
    <x v="1"/>
    <n v="4"/>
    <n v="112152.89"/>
    <n v="1"/>
    <n v="0"/>
    <n v="1"/>
    <n v="36242.19"/>
    <x v="1"/>
    <n v="4"/>
    <n v="2706"/>
    <n v="3"/>
    <n v="81"/>
    <n v="0.75"/>
    <n v="10824"/>
    <x v="0"/>
    <x v="2"/>
    <s v="High Risk"/>
  </r>
  <r>
    <n v="15602994"/>
    <n v="487"/>
    <x v="0"/>
    <s v="Female"/>
    <x v="47"/>
    <n v="10"/>
    <n v="89550.85"/>
    <n v="1"/>
    <n v="0"/>
    <n v="1"/>
    <n v="90076.85"/>
    <x v="1"/>
    <n v="20"/>
    <n v="3925"/>
    <n v="0"/>
    <n v="53"/>
    <n v="0"/>
    <n v="78500"/>
    <x v="0"/>
    <x v="3"/>
    <s v="Medium Risk"/>
  </r>
  <r>
    <n v="15750769"/>
    <n v="725"/>
    <x v="0"/>
    <s v="Male"/>
    <x v="12"/>
    <n v="7"/>
    <n v="75915.75"/>
    <n v="1"/>
    <n v="1"/>
    <n v="0"/>
    <n v="150507.43"/>
    <x v="1"/>
    <n v="20"/>
    <n v="3532"/>
    <n v="9"/>
    <n v="37"/>
    <n v="0.45"/>
    <n v="70640"/>
    <x v="0"/>
    <x v="1"/>
    <s v="Medium Risk"/>
  </r>
  <r>
    <n v="15740175"/>
    <n v="732"/>
    <x v="2"/>
    <s v="Female"/>
    <x v="0"/>
    <n v="2"/>
    <n v="118889.66"/>
    <n v="2"/>
    <n v="0"/>
    <n v="0"/>
    <n v="87422.15"/>
    <x v="1"/>
    <n v="27"/>
    <n v="2757"/>
    <n v="4"/>
    <n v="135"/>
    <n v="0.14814814814814814"/>
    <n v="74439"/>
    <x v="1"/>
    <x v="0"/>
    <s v="High Risk"/>
  </r>
  <r>
    <n v="15679968"/>
    <n v="623"/>
    <x v="0"/>
    <s v="Male"/>
    <x v="20"/>
    <n v="5"/>
    <n v="118788.57"/>
    <n v="1"/>
    <n v="1"/>
    <n v="0"/>
    <n v="192867.4"/>
    <x v="1"/>
    <n v="12"/>
    <n v="3842"/>
    <n v="0"/>
    <n v="160"/>
    <n v="0"/>
    <n v="46104"/>
    <x v="0"/>
    <x v="2"/>
    <s v="High Risk"/>
  </r>
  <r>
    <n v="15694404"/>
    <n v="781"/>
    <x v="0"/>
    <s v="Female"/>
    <x v="0"/>
    <n v="3"/>
    <n v="156555.54"/>
    <n v="1"/>
    <n v="1"/>
    <n v="1"/>
    <n v="175674.01"/>
    <x v="1"/>
    <n v="4"/>
    <n v="1808"/>
    <n v="4"/>
    <n v="34"/>
    <n v="1"/>
    <n v="7232"/>
    <x v="0"/>
    <x v="2"/>
    <s v="Medium Risk"/>
  </r>
  <r>
    <n v="15657529"/>
    <n v="714"/>
    <x v="2"/>
    <s v="Male"/>
    <x v="47"/>
    <n v="1"/>
    <n v="99141.86"/>
    <n v="1"/>
    <n v="1"/>
    <n v="1"/>
    <n v="72496.05"/>
    <x v="0"/>
    <n v="22"/>
    <n v="3033"/>
    <n v="9"/>
    <n v="91"/>
    <n v="0.40909090909090912"/>
    <n v="66726"/>
    <x v="2"/>
    <x v="0"/>
    <s v="High Risk"/>
  </r>
  <r>
    <n v="15762882"/>
    <n v="577"/>
    <x v="2"/>
    <s v="Female"/>
    <x v="8"/>
    <n v="4"/>
    <n v="61211.18"/>
    <n v="1"/>
    <n v="1"/>
    <n v="1"/>
    <n v="145250.43"/>
    <x v="1"/>
    <n v="7"/>
    <n v="2856"/>
    <n v="3"/>
    <n v="129"/>
    <n v="0.42857142857142855"/>
    <n v="19992"/>
    <x v="0"/>
    <x v="2"/>
    <s v="High Risk"/>
  </r>
  <r>
    <n v="15642579"/>
    <n v="731"/>
    <x v="1"/>
    <s v="Female"/>
    <x v="24"/>
    <n v="1"/>
    <n v="128932.4"/>
    <n v="1"/>
    <n v="1"/>
    <n v="1"/>
    <n v="180712.52"/>
    <x v="1"/>
    <n v="7"/>
    <n v="4583"/>
    <n v="7"/>
    <n v="100"/>
    <n v="1"/>
    <n v="32081"/>
    <x v="1"/>
    <x v="0"/>
    <s v="High Risk"/>
  </r>
  <r>
    <n v="15598884"/>
    <n v="650"/>
    <x v="1"/>
    <s v="Female"/>
    <x v="51"/>
    <n v="5"/>
    <n v="0"/>
    <n v="1"/>
    <n v="1"/>
    <n v="1"/>
    <n v="180622.43"/>
    <x v="1"/>
    <n v="28"/>
    <n v="4933"/>
    <n v="8"/>
    <n v="73"/>
    <n v="0.2857142857142857"/>
    <n v="138124"/>
    <x v="0"/>
    <x v="2"/>
    <s v="High Risk"/>
  </r>
  <r>
    <n v="15770185"/>
    <n v="779"/>
    <x v="0"/>
    <s v="Male"/>
    <x v="15"/>
    <n v="10"/>
    <n v="80728.149999999994"/>
    <n v="1"/>
    <n v="1"/>
    <n v="0"/>
    <n v="86306.75"/>
    <x v="1"/>
    <n v="7"/>
    <n v="3024"/>
    <n v="8"/>
    <n v="7"/>
    <n v="1"/>
    <n v="21168"/>
    <x v="0"/>
    <x v="3"/>
    <s v="Low Risk"/>
  </r>
  <r>
    <n v="15800287"/>
    <n v="706"/>
    <x v="1"/>
    <s v="Female"/>
    <x v="17"/>
    <n v="2"/>
    <n v="127660.46"/>
    <n v="2"/>
    <n v="1"/>
    <n v="0"/>
    <n v="150156.82"/>
    <x v="0"/>
    <n v="29"/>
    <n v="673"/>
    <n v="5"/>
    <n v="127"/>
    <n v="0.17241379310344829"/>
    <n v="19517"/>
    <x v="0"/>
    <x v="0"/>
    <s v="High Risk"/>
  </r>
  <r>
    <n v="15665861"/>
    <n v="733"/>
    <x v="1"/>
    <s v="Male"/>
    <x v="4"/>
    <n v="3"/>
    <n v="106070.89"/>
    <n v="1"/>
    <n v="0"/>
    <n v="1"/>
    <n v="101617.43"/>
    <x v="1"/>
    <n v="11"/>
    <n v="3165"/>
    <n v="3"/>
    <n v="64"/>
    <n v="0.27272727272727271"/>
    <n v="34815"/>
    <x v="0"/>
    <x v="2"/>
    <s v="High Risk"/>
  </r>
  <r>
    <n v="15662203"/>
    <n v="579"/>
    <x v="2"/>
    <s v="Female"/>
    <x v="0"/>
    <n v="3"/>
    <n v="137560.38"/>
    <n v="2"/>
    <n v="1"/>
    <n v="1"/>
    <n v="85424.34"/>
    <x v="1"/>
    <n v="24"/>
    <n v="214"/>
    <n v="4"/>
    <n v="31"/>
    <n v="0.16666666666666666"/>
    <n v="5136"/>
    <x v="1"/>
    <x v="2"/>
    <s v="Medium Risk"/>
  </r>
  <r>
    <n v="15616454"/>
    <n v="476"/>
    <x v="2"/>
    <s v="Female"/>
    <x v="10"/>
    <n v="8"/>
    <n v="111905.43"/>
    <n v="1"/>
    <n v="0"/>
    <n v="1"/>
    <n v="197221.81"/>
    <x v="0"/>
    <n v="6"/>
    <n v="1558"/>
    <n v="10"/>
    <n v="111"/>
    <n v="1"/>
    <n v="9348"/>
    <x v="0"/>
    <x v="1"/>
    <s v="High Risk"/>
  </r>
  <r>
    <n v="15702788"/>
    <n v="775"/>
    <x v="0"/>
    <s v="Male"/>
    <x v="20"/>
    <n v="9"/>
    <n v="126212.64"/>
    <n v="1"/>
    <n v="1"/>
    <n v="0"/>
    <n v="70196.570000000007"/>
    <x v="1"/>
    <n v="3"/>
    <n v="1998"/>
    <n v="9"/>
    <n v="147"/>
    <n v="1"/>
    <n v="5994"/>
    <x v="0"/>
    <x v="3"/>
    <s v="High Risk"/>
  </r>
  <r>
    <n v="15778149"/>
    <n v="538"/>
    <x v="1"/>
    <s v="Male"/>
    <x v="50"/>
    <n v="9"/>
    <n v="0"/>
    <n v="2"/>
    <n v="1"/>
    <n v="0"/>
    <n v="110440.5"/>
    <x v="0"/>
    <n v="9"/>
    <n v="1913"/>
    <n v="2"/>
    <n v="7"/>
    <n v="0.22222222222222221"/>
    <n v="17217"/>
    <x v="2"/>
    <x v="3"/>
    <s v="Low Risk"/>
  </r>
  <r>
    <n v="15680001"/>
    <n v="602"/>
    <x v="0"/>
    <s v="Male"/>
    <x v="16"/>
    <n v="7"/>
    <n v="111835.94"/>
    <n v="2"/>
    <n v="1"/>
    <n v="0"/>
    <n v="124389.61"/>
    <x v="1"/>
    <n v="22"/>
    <n v="4592"/>
    <n v="10"/>
    <n v="6"/>
    <n v="0.45454545454545453"/>
    <n v="101024"/>
    <x v="0"/>
    <x v="1"/>
    <s v="Low Risk"/>
  </r>
  <r>
    <n v="15711991"/>
    <n v="615"/>
    <x v="0"/>
    <s v="Male"/>
    <x v="33"/>
    <n v="8"/>
    <n v="0"/>
    <n v="2"/>
    <n v="0"/>
    <n v="0"/>
    <n v="3183.15"/>
    <x v="1"/>
    <n v="3"/>
    <n v="2657"/>
    <n v="2"/>
    <n v="175"/>
    <n v="0.66666666666666663"/>
    <n v="7971"/>
    <x v="0"/>
    <x v="1"/>
    <s v="High Risk"/>
  </r>
  <r>
    <n v="15633834"/>
    <n v="700"/>
    <x v="2"/>
    <s v="Female"/>
    <x v="34"/>
    <n v="3"/>
    <n v="99705.69"/>
    <n v="2"/>
    <n v="0"/>
    <n v="0"/>
    <n v="146723.72"/>
    <x v="1"/>
    <n v="27"/>
    <n v="1061"/>
    <n v="10"/>
    <n v="120"/>
    <n v="0.37037037037037035"/>
    <n v="28647"/>
    <x v="1"/>
    <x v="2"/>
    <s v="High Risk"/>
  </r>
  <r>
    <n v="15765266"/>
    <n v="615"/>
    <x v="0"/>
    <s v="Male"/>
    <x v="15"/>
    <n v="1"/>
    <n v="0"/>
    <n v="2"/>
    <n v="0"/>
    <n v="0"/>
    <n v="2139.25"/>
    <x v="1"/>
    <n v="18"/>
    <n v="4328"/>
    <n v="5"/>
    <n v="153"/>
    <n v="0.27777777777777779"/>
    <n v="77904"/>
    <x v="1"/>
    <x v="0"/>
    <s v="High Risk"/>
  </r>
  <r>
    <n v="15791867"/>
    <n v="544"/>
    <x v="2"/>
    <s v="Male"/>
    <x v="4"/>
    <n v="2"/>
    <n v="108895.93"/>
    <n v="1"/>
    <n v="0"/>
    <n v="0"/>
    <n v="69228.2"/>
    <x v="0"/>
    <n v="30"/>
    <n v="2695"/>
    <n v="8"/>
    <n v="45"/>
    <n v="0.26666666666666666"/>
    <n v="80850"/>
    <x v="0"/>
    <x v="0"/>
    <s v="Medium Risk"/>
  </r>
  <r>
    <n v="15675380"/>
    <n v="573"/>
    <x v="1"/>
    <s v="Male"/>
    <x v="27"/>
    <n v="3"/>
    <n v="154669.76999999999"/>
    <n v="1"/>
    <n v="0"/>
    <n v="1"/>
    <n v="115462.27"/>
    <x v="0"/>
    <n v="4"/>
    <n v="2280"/>
    <n v="9"/>
    <n v="147"/>
    <n v="1"/>
    <n v="9120"/>
    <x v="0"/>
    <x v="2"/>
    <s v="High Risk"/>
  </r>
  <r>
    <n v="15770576"/>
    <n v="555"/>
    <x v="1"/>
    <s v="Male"/>
    <x v="5"/>
    <n v="7"/>
    <n v="128061"/>
    <n v="2"/>
    <n v="1"/>
    <n v="1"/>
    <n v="62375.1"/>
    <x v="1"/>
    <n v="13"/>
    <n v="2674"/>
    <n v="7"/>
    <n v="82"/>
    <n v="0.53846153846153844"/>
    <n v="34762"/>
    <x v="1"/>
    <x v="1"/>
    <s v="High Risk"/>
  </r>
  <r>
    <n v="15775294"/>
    <n v="692"/>
    <x v="0"/>
    <s v="Female"/>
    <x v="8"/>
    <n v="2"/>
    <n v="0"/>
    <n v="2"/>
    <n v="1"/>
    <n v="0"/>
    <n v="91829.17"/>
    <x v="0"/>
    <n v="26"/>
    <n v="2814"/>
    <n v="5"/>
    <n v="120"/>
    <n v="0.19230769230769232"/>
    <n v="73164"/>
    <x v="0"/>
    <x v="0"/>
    <s v="High Risk"/>
  </r>
  <r>
    <n v="15727059"/>
    <n v="476"/>
    <x v="0"/>
    <s v="Female"/>
    <x v="20"/>
    <n v="4"/>
    <n v="0"/>
    <n v="2"/>
    <n v="0"/>
    <n v="0"/>
    <n v="182547.04"/>
    <x v="1"/>
    <n v="10"/>
    <n v="3511"/>
    <n v="7"/>
    <n v="24"/>
    <n v="0.7"/>
    <n v="35110"/>
    <x v="0"/>
    <x v="2"/>
    <s v="Low Risk"/>
  </r>
  <r>
    <n v="15702499"/>
    <n v="770"/>
    <x v="1"/>
    <s v="Male"/>
    <x v="17"/>
    <n v="9"/>
    <n v="190678.02"/>
    <n v="1"/>
    <n v="1"/>
    <n v="1"/>
    <n v="14725.36"/>
    <x v="1"/>
    <n v="29"/>
    <n v="3337"/>
    <n v="0"/>
    <n v="111"/>
    <n v="0"/>
    <n v="96773"/>
    <x v="0"/>
    <x v="3"/>
    <s v="High Risk"/>
  </r>
  <r>
    <n v="15611699"/>
    <n v="641"/>
    <x v="0"/>
    <s v="Female"/>
    <x v="20"/>
    <n v="7"/>
    <n v="0"/>
    <n v="1"/>
    <n v="1"/>
    <n v="0"/>
    <n v="126996.67"/>
    <x v="1"/>
    <n v="15"/>
    <n v="2148"/>
    <n v="10"/>
    <n v="62"/>
    <n v="0.66666666666666663"/>
    <n v="32220"/>
    <x v="1"/>
    <x v="1"/>
    <s v="High Risk"/>
  </r>
  <r>
    <n v="15654000"/>
    <n v="705"/>
    <x v="0"/>
    <s v="Female"/>
    <x v="12"/>
    <n v="5"/>
    <n v="0"/>
    <n v="1"/>
    <n v="1"/>
    <n v="0"/>
    <n v="133991.10999999999"/>
    <x v="0"/>
    <n v="7"/>
    <n v="4532"/>
    <n v="9"/>
    <n v="158"/>
    <n v="1"/>
    <n v="31724"/>
    <x v="0"/>
    <x v="2"/>
    <s v="High Risk"/>
  </r>
  <r>
    <n v="15657881"/>
    <n v="784"/>
    <x v="0"/>
    <s v="Male"/>
    <x v="16"/>
    <n v="5"/>
    <n v="136712.91"/>
    <n v="1"/>
    <n v="0"/>
    <n v="1"/>
    <n v="169920.92"/>
    <x v="1"/>
    <n v="6"/>
    <n v="1556"/>
    <n v="2"/>
    <n v="86"/>
    <n v="0.33333333333333331"/>
    <n v="9336"/>
    <x v="1"/>
    <x v="2"/>
    <s v="High Risk"/>
  </r>
  <r>
    <n v="15719991"/>
    <n v="727"/>
    <x v="1"/>
    <s v="Female"/>
    <x v="37"/>
    <n v="1"/>
    <n v="154733.97"/>
    <n v="1"/>
    <n v="1"/>
    <n v="0"/>
    <n v="80259.67"/>
    <x v="0"/>
    <n v="15"/>
    <n v="1537"/>
    <n v="1"/>
    <n v="29"/>
    <n v="6.6666666666666666E-2"/>
    <n v="23055"/>
    <x v="0"/>
    <x v="0"/>
    <s v="Low Risk"/>
  </r>
  <r>
    <n v="15720687"/>
    <n v="576"/>
    <x v="0"/>
    <s v="Female"/>
    <x v="1"/>
    <n v="4"/>
    <n v="112609.91"/>
    <n v="1"/>
    <n v="0"/>
    <n v="0"/>
    <n v="191035.18"/>
    <x v="0"/>
    <n v="7"/>
    <n v="2078"/>
    <n v="10"/>
    <n v="107"/>
    <n v="1"/>
    <n v="14546"/>
    <x v="0"/>
    <x v="2"/>
    <s v="High Risk"/>
  </r>
  <r>
    <n v="15687079"/>
    <n v="646"/>
    <x v="1"/>
    <s v="Male"/>
    <x v="58"/>
    <n v="10"/>
    <n v="115462.44"/>
    <n v="1"/>
    <n v="1"/>
    <n v="0"/>
    <n v="40421.870000000003"/>
    <x v="1"/>
    <n v="8"/>
    <n v="3631"/>
    <n v="9"/>
    <n v="131"/>
    <n v="1"/>
    <n v="29048"/>
    <x v="0"/>
    <x v="3"/>
    <s v="High Risk"/>
  </r>
  <r>
    <n v="15582276"/>
    <n v="638"/>
    <x v="0"/>
    <s v="Male"/>
    <x v="10"/>
    <n v="5"/>
    <n v="133501.35999999999"/>
    <n v="1"/>
    <n v="0"/>
    <n v="1"/>
    <n v="155643.04"/>
    <x v="1"/>
    <n v="22"/>
    <n v="219"/>
    <n v="4"/>
    <n v="64"/>
    <n v="0.18181818181818182"/>
    <n v="4818"/>
    <x v="2"/>
    <x v="2"/>
    <s v="High Risk"/>
  </r>
  <r>
    <n v="15763980"/>
    <n v="632"/>
    <x v="2"/>
    <s v="Male"/>
    <x v="33"/>
    <n v="1"/>
    <n v="58668.02"/>
    <n v="1"/>
    <n v="1"/>
    <n v="1"/>
    <n v="78670.52"/>
    <x v="1"/>
    <n v="9"/>
    <n v="4400"/>
    <n v="0"/>
    <n v="17"/>
    <n v="0"/>
    <n v="39600"/>
    <x v="1"/>
    <x v="0"/>
    <s v="Low Risk"/>
  </r>
  <r>
    <n v="15720774"/>
    <n v="850"/>
    <x v="1"/>
    <s v="Male"/>
    <x v="4"/>
    <n v="7"/>
    <n v="89118.26"/>
    <n v="1"/>
    <n v="1"/>
    <n v="0"/>
    <n v="104240.77"/>
    <x v="0"/>
    <n v="22"/>
    <n v="3026"/>
    <n v="3"/>
    <n v="97"/>
    <n v="0.13636363636363635"/>
    <n v="66572"/>
    <x v="0"/>
    <x v="1"/>
    <s v="High Risk"/>
  </r>
  <r>
    <n v="15592194"/>
    <n v="492"/>
    <x v="0"/>
    <s v="Female"/>
    <x v="34"/>
    <n v="9"/>
    <n v="0"/>
    <n v="2"/>
    <n v="1"/>
    <n v="0"/>
    <n v="95957.09"/>
    <x v="1"/>
    <n v="29"/>
    <n v="1265"/>
    <n v="4"/>
    <n v="148"/>
    <n v="0.13793103448275862"/>
    <n v="36685"/>
    <x v="0"/>
    <x v="3"/>
    <s v="High Risk"/>
  </r>
  <r>
    <n v="15803685"/>
    <n v="673"/>
    <x v="2"/>
    <s v="Female"/>
    <x v="62"/>
    <n v="10"/>
    <n v="76510.52"/>
    <n v="2"/>
    <n v="0"/>
    <n v="1"/>
    <n v="59595.66"/>
    <x v="1"/>
    <n v="5"/>
    <n v="3878"/>
    <n v="8"/>
    <n v="120"/>
    <n v="1"/>
    <n v="19390"/>
    <x v="0"/>
    <x v="3"/>
    <s v="High Risk"/>
  </r>
  <r>
    <n v="15759456"/>
    <n v="609"/>
    <x v="1"/>
    <s v="Male"/>
    <x v="10"/>
    <n v="7"/>
    <n v="140694.78"/>
    <n v="2"/>
    <n v="1"/>
    <n v="0"/>
    <n v="46266.63"/>
    <x v="1"/>
    <n v="3"/>
    <n v="4369"/>
    <n v="4"/>
    <n v="32"/>
    <n v="1"/>
    <n v="13107"/>
    <x v="0"/>
    <x v="1"/>
    <s v="Medium Risk"/>
  </r>
  <r>
    <n v="15611544"/>
    <n v="701"/>
    <x v="2"/>
    <s v="Male"/>
    <x v="18"/>
    <n v="7"/>
    <n v="95448.320000000007"/>
    <n v="2"/>
    <n v="1"/>
    <n v="0"/>
    <n v="189085.07"/>
    <x v="1"/>
    <n v="21"/>
    <n v="446"/>
    <n v="5"/>
    <n v="16"/>
    <n v="0.23809523809523808"/>
    <n v="9366"/>
    <x v="0"/>
    <x v="1"/>
    <s v="Low Risk"/>
  </r>
  <r>
    <n v="15794257"/>
    <n v="651"/>
    <x v="0"/>
    <s v="Male"/>
    <x v="10"/>
    <n v="4"/>
    <n v="91562.99"/>
    <n v="1"/>
    <n v="1"/>
    <n v="1"/>
    <n v="123954.15"/>
    <x v="1"/>
    <n v="30"/>
    <n v="4355"/>
    <n v="9"/>
    <n v="94"/>
    <n v="0.3"/>
    <n v="130650"/>
    <x v="0"/>
    <x v="2"/>
    <s v="High Risk"/>
  </r>
  <r>
    <n v="15681697"/>
    <n v="508"/>
    <x v="0"/>
    <s v="Male"/>
    <x v="8"/>
    <n v="8"/>
    <n v="72541.48"/>
    <n v="1"/>
    <n v="1"/>
    <n v="0"/>
    <n v="129803.08"/>
    <x v="1"/>
    <n v="8"/>
    <n v="1728"/>
    <n v="9"/>
    <n v="67"/>
    <n v="1"/>
    <n v="13824"/>
    <x v="1"/>
    <x v="1"/>
    <s v="High Risk"/>
  </r>
  <r>
    <n v="15579566"/>
    <n v="616"/>
    <x v="1"/>
    <s v="Female"/>
    <x v="3"/>
    <n v="3"/>
    <n v="120867.18"/>
    <n v="1"/>
    <n v="1"/>
    <n v="0"/>
    <n v="18761.919999999998"/>
    <x v="0"/>
    <n v="16"/>
    <n v="4513"/>
    <n v="8"/>
    <n v="69"/>
    <n v="0.5"/>
    <n v="72208"/>
    <x v="2"/>
    <x v="2"/>
    <s v="High Risk"/>
  </r>
  <r>
    <n v="15577970"/>
    <n v="489"/>
    <x v="0"/>
    <s v="Male"/>
    <x v="10"/>
    <n v="5"/>
    <n v="0"/>
    <n v="1"/>
    <n v="0"/>
    <n v="0"/>
    <n v="43540.59"/>
    <x v="1"/>
    <n v="18"/>
    <n v="1799"/>
    <n v="4"/>
    <n v="53"/>
    <n v="0.22222222222222221"/>
    <n v="32382"/>
    <x v="0"/>
    <x v="2"/>
    <s v="Medium Risk"/>
  </r>
  <r>
    <n v="15727489"/>
    <n v="567"/>
    <x v="1"/>
    <s v="Female"/>
    <x v="13"/>
    <n v="1"/>
    <n v="157320.51"/>
    <n v="1"/>
    <n v="1"/>
    <n v="0"/>
    <n v="62193.919999999998"/>
    <x v="1"/>
    <n v="24"/>
    <n v="731"/>
    <n v="4"/>
    <n v="52"/>
    <n v="0.16666666666666666"/>
    <n v="17544"/>
    <x v="1"/>
    <x v="0"/>
    <s v="Medium Risk"/>
  </r>
  <r>
    <n v="15764284"/>
    <n v="714"/>
    <x v="1"/>
    <s v="Male"/>
    <x v="7"/>
    <n v="3"/>
    <n v="0"/>
    <n v="3"/>
    <n v="1"/>
    <n v="1"/>
    <n v="129130.09"/>
    <x v="1"/>
    <n v="12"/>
    <n v="2508"/>
    <n v="4"/>
    <n v="171"/>
    <n v="0.33333333333333331"/>
    <n v="30096"/>
    <x v="1"/>
    <x v="2"/>
    <s v="High Risk"/>
  </r>
  <r>
    <n v="15581811"/>
    <n v="678"/>
    <x v="2"/>
    <s v="Female"/>
    <x v="33"/>
    <n v="1"/>
    <n v="139676.95000000001"/>
    <n v="2"/>
    <n v="0"/>
    <n v="1"/>
    <n v="16146"/>
    <x v="1"/>
    <n v="4"/>
    <n v="2847"/>
    <n v="0"/>
    <n v="128"/>
    <n v="0"/>
    <n v="11388"/>
    <x v="2"/>
    <x v="0"/>
    <s v="High Risk"/>
  </r>
  <r>
    <n v="15622527"/>
    <n v="581"/>
    <x v="0"/>
    <s v="Female"/>
    <x v="30"/>
    <n v="6"/>
    <n v="0"/>
    <n v="1"/>
    <n v="1"/>
    <n v="1"/>
    <n v="22442.13"/>
    <x v="1"/>
    <n v="29"/>
    <n v="4691"/>
    <n v="3"/>
    <n v="60"/>
    <n v="0.10344827586206896"/>
    <n v="136039"/>
    <x v="2"/>
    <x v="1"/>
    <s v="Medium Risk"/>
  </r>
  <r>
    <n v="15753362"/>
    <n v="748"/>
    <x v="1"/>
    <s v="Male"/>
    <x v="52"/>
    <n v="3"/>
    <n v="0"/>
    <n v="2"/>
    <n v="1"/>
    <n v="1"/>
    <n v="78194.37"/>
    <x v="1"/>
    <n v="11"/>
    <n v="575"/>
    <n v="3"/>
    <n v="11"/>
    <n v="0.27272727272727271"/>
    <n v="6325"/>
    <x v="0"/>
    <x v="2"/>
    <s v="Low Risk"/>
  </r>
  <r>
    <n v="15666652"/>
    <n v="781"/>
    <x v="0"/>
    <s v="Female"/>
    <x v="25"/>
    <n v="3"/>
    <n v="0"/>
    <n v="2"/>
    <n v="1"/>
    <n v="1"/>
    <n v="124297.32"/>
    <x v="1"/>
    <n v="21"/>
    <n v="4615"/>
    <n v="2"/>
    <n v="179"/>
    <n v="9.5238095238095233E-2"/>
    <n v="96915"/>
    <x v="0"/>
    <x v="2"/>
    <s v="High Risk"/>
  </r>
  <r>
    <n v="15789714"/>
    <n v="691"/>
    <x v="1"/>
    <s v="Male"/>
    <x v="29"/>
    <n v="3"/>
    <n v="103000.94"/>
    <n v="1"/>
    <n v="1"/>
    <n v="1"/>
    <n v="104648.58"/>
    <x v="1"/>
    <n v="2"/>
    <n v="1329"/>
    <n v="9"/>
    <n v="91"/>
    <n v="1"/>
    <n v="2658"/>
    <x v="1"/>
    <x v="2"/>
    <s v="High Risk"/>
  </r>
  <r>
    <n v="15771543"/>
    <n v="507"/>
    <x v="2"/>
    <s v="Male"/>
    <x v="8"/>
    <n v="2"/>
    <n v="134237.07"/>
    <n v="1"/>
    <n v="1"/>
    <n v="1"/>
    <n v="166423.66"/>
    <x v="0"/>
    <n v="29"/>
    <n v="3297"/>
    <n v="2"/>
    <n v="100"/>
    <n v="6.8965517241379309E-2"/>
    <n v="95613"/>
    <x v="1"/>
    <x v="0"/>
    <s v="High Risk"/>
  </r>
  <r>
    <n v="15748327"/>
    <n v="724"/>
    <x v="2"/>
    <s v="Male"/>
    <x v="10"/>
    <n v="6"/>
    <n v="118235.7"/>
    <n v="2"/>
    <n v="0"/>
    <n v="0"/>
    <n v="157137.23000000001"/>
    <x v="1"/>
    <n v="2"/>
    <n v="2674"/>
    <n v="4"/>
    <n v="148"/>
    <n v="1"/>
    <n v="5348"/>
    <x v="0"/>
    <x v="1"/>
    <s v="High Risk"/>
  </r>
  <r>
    <n v="15754649"/>
    <n v="705"/>
    <x v="1"/>
    <s v="Female"/>
    <x v="38"/>
    <n v="3"/>
    <n v="0"/>
    <n v="2"/>
    <n v="1"/>
    <n v="1"/>
    <n v="34134.14"/>
    <x v="1"/>
    <n v="11"/>
    <n v="3205"/>
    <n v="0"/>
    <n v="72"/>
    <n v="0"/>
    <n v="35255"/>
    <x v="0"/>
    <x v="2"/>
    <s v="High Risk"/>
  </r>
  <r>
    <n v="15810460"/>
    <n v="708"/>
    <x v="1"/>
    <s v="Female"/>
    <x v="55"/>
    <n v="5"/>
    <n v="0"/>
    <n v="3"/>
    <n v="0"/>
    <n v="1"/>
    <n v="112520.07"/>
    <x v="0"/>
    <n v="10"/>
    <n v="2609"/>
    <n v="3"/>
    <n v="55"/>
    <n v="0.3"/>
    <n v="26090"/>
    <x v="2"/>
    <x v="2"/>
    <s v="Medium Risk"/>
  </r>
  <r>
    <n v="15771742"/>
    <n v="580"/>
    <x v="2"/>
    <s v="Male"/>
    <x v="16"/>
    <n v="9"/>
    <n v="115442.19"/>
    <n v="2"/>
    <n v="1"/>
    <n v="0"/>
    <n v="128481.5"/>
    <x v="0"/>
    <n v="3"/>
    <n v="2887"/>
    <n v="2"/>
    <n v="65"/>
    <n v="0.66666666666666663"/>
    <n v="8661"/>
    <x v="0"/>
    <x v="3"/>
    <s v="High Risk"/>
  </r>
  <r>
    <n v="15642160"/>
    <n v="850"/>
    <x v="0"/>
    <s v="Male"/>
    <x v="16"/>
    <n v="5"/>
    <n v="0"/>
    <n v="2"/>
    <n v="1"/>
    <n v="0"/>
    <n v="16491.64"/>
    <x v="1"/>
    <n v="23"/>
    <n v="4903"/>
    <n v="8"/>
    <n v="39"/>
    <n v="0.34782608695652173"/>
    <n v="112769"/>
    <x v="0"/>
    <x v="2"/>
    <s v="Medium Risk"/>
  </r>
  <r>
    <n v="15798439"/>
    <n v="714"/>
    <x v="1"/>
    <s v="Male"/>
    <x v="11"/>
    <n v="2"/>
    <n v="0"/>
    <n v="1"/>
    <n v="1"/>
    <n v="1"/>
    <n v="132979.43"/>
    <x v="1"/>
    <n v="3"/>
    <n v="724"/>
    <n v="6"/>
    <n v="50"/>
    <n v="1"/>
    <n v="2172"/>
    <x v="0"/>
    <x v="0"/>
    <s v="Medium Risk"/>
  </r>
  <r>
    <n v="15605293"/>
    <n v="559"/>
    <x v="0"/>
    <s v="Female"/>
    <x v="3"/>
    <n v="1"/>
    <n v="0"/>
    <n v="2"/>
    <n v="1"/>
    <n v="1"/>
    <n v="196645.87"/>
    <x v="1"/>
    <n v="14"/>
    <n v="4650"/>
    <n v="0"/>
    <n v="87"/>
    <n v="0"/>
    <n v="65100"/>
    <x v="0"/>
    <x v="0"/>
    <s v="High Risk"/>
  </r>
  <r>
    <n v="15692631"/>
    <n v="577"/>
    <x v="1"/>
    <s v="Female"/>
    <x v="4"/>
    <n v="8"/>
    <n v="115557"/>
    <n v="1"/>
    <n v="0"/>
    <n v="1"/>
    <n v="127506.76"/>
    <x v="1"/>
    <n v="6"/>
    <n v="2951"/>
    <n v="2"/>
    <n v="18"/>
    <n v="0.33333333333333331"/>
    <n v="17706"/>
    <x v="1"/>
    <x v="1"/>
    <s v="Low Risk"/>
  </r>
  <r>
    <n v="15665376"/>
    <n v="647"/>
    <x v="2"/>
    <s v="Female"/>
    <x v="12"/>
    <n v="3"/>
    <n v="166518.63"/>
    <n v="2"/>
    <n v="1"/>
    <n v="0"/>
    <n v="147930.46"/>
    <x v="1"/>
    <n v="21"/>
    <n v="116"/>
    <n v="7"/>
    <n v="27"/>
    <n v="0.33333333333333331"/>
    <n v="2436"/>
    <x v="2"/>
    <x v="2"/>
    <s v="Low Risk"/>
  </r>
  <r>
    <n v="15772412"/>
    <n v="554"/>
    <x v="1"/>
    <s v="Male"/>
    <x v="33"/>
    <n v="6"/>
    <n v="135370.12"/>
    <n v="1"/>
    <n v="1"/>
    <n v="1"/>
    <n v="179689.05"/>
    <x v="0"/>
    <n v="8"/>
    <n v="3054"/>
    <n v="1"/>
    <n v="110"/>
    <n v="0.125"/>
    <n v="24432"/>
    <x v="1"/>
    <x v="1"/>
    <s v="High Risk"/>
  </r>
  <r>
    <n v="15654577"/>
    <n v="549"/>
    <x v="2"/>
    <s v="Male"/>
    <x v="41"/>
    <n v="5"/>
    <n v="92877.33"/>
    <n v="1"/>
    <n v="1"/>
    <n v="0"/>
    <n v="2619.64"/>
    <x v="0"/>
    <n v="7"/>
    <n v="2813"/>
    <n v="3"/>
    <n v="74"/>
    <n v="0.42857142857142855"/>
    <n v="19691"/>
    <x v="0"/>
    <x v="2"/>
    <s v="High Risk"/>
  </r>
  <r>
    <n v="15585427"/>
    <n v="528"/>
    <x v="0"/>
    <s v="Female"/>
    <x v="28"/>
    <n v="10"/>
    <n v="102073.67"/>
    <n v="2"/>
    <n v="0"/>
    <n v="0"/>
    <n v="166799.93"/>
    <x v="1"/>
    <n v="13"/>
    <n v="608"/>
    <n v="3"/>
    <n v="45"/>
    <n v="0.23076923076923078"/>
    <n v="7904"/>
    <x v="2"/>
    <x v="3"/>
    <s v="Medium Risk"/>
  </r>
  <r>
    <n v="15584536"/>
    <n v="720"/>
    <x v="2"/>
    <s v="Male"/>
    <x v="17"/>
    <n v="3"/>
    <n v="97042.6"/>
    <n v="1"/>
    <n v="1"/>
    <n v="1"/>
    <n v="133516.51"/>
    <x v="0"/>
    <n v="11"/>
    <n v="2098"/>
    <n v="5"/>
    <n v="122"/>
    <n v="0.45454545454545453"/>
    <n v="23078"/>
    <x v="0"/>
    <x v="2"/>
    <s v="High Risk"/>
  </r>
  <r>
    <n v="15585853"/>
    <n v="743"/>
    <x v="1"/>
    <s v="Male"/>
    <x v="1"/>
    <n v="7"/>
    <n v="0"/>
    <n v="1"/>
    <n v="1"/>
    <n v="0"/>
    <n v="163736.09"/>
    <x v="0"/>
    <n v="4"/>
    <n v="4897"/>
    <n v="1"/>
    <n v="134"/>
    <n v="0.25"/>
    <n v="19588"/>
    <x v="1"/>
    <x v="1"/>
    <s v="High Risk"/>
  </r>
  <r>
    <n v="15645271"/>
    <n v="615"/>
    <x v="2"/>
    <s v="Male"/>
    <x v="9"/>
    <n v="8"/>
    <n v="108528.07"/>
    <n v="2"/>
    <n v="0"/>
    <n v="0"/>
    <n v="179488.41"/>
    <x v="0"/>
    <n v="24"/>
    <n v="4593"/>
    <n v="8"/>
    <n v="114"/>
    <n v="0.33333333333333331"/>
    <n v="110232"/>
    <x v="0"/>
    <x v="1"/>
    <s v="High Risk"/>
  </r>
  <r>
    <n v="15579387"/>
    <n v="635"/>
    <x v="2"/>
    <s v="Female"/>
    <x v="4"/>
    <n v="2"/>
    <n v="79064.850000000006"/>
    <n v="2"/>
    <n v="0"/>
    <n v="1"/>
    <n v="113291.75"/>
    <x v="1"/>
    <n v="3"/>
    <n v="3022"/>
    <n v="6"/>
    <n v="81"/>
    <n v="1"/>
    <n v="9066"/>
    <x v="0"/>
    <x v="0"/>
    <s v="High Risk"/>
  </r>
  <r>
    <n v="15623107"/>
    <n v="686"/>
    <x v="1"/>
    <s v="Male"/>
    <x v="13"/>
    <n v="3"/>
    <n v="74274.87"/>
    <n v="3"/>
    <n v="1"/>
    <n v="0"/>
    <n v="64907.48"/>
    <x v="0"/>
    <n v="16"/>
    <n v="4106"/>
    <n v="10"/>
    <n v="111"/>
    <n v="0.625"/>
    <n v="65696"/>
    <x v="2"/>
    <x v="2"/>
    <s v="High Risk"/>
  </r>
  <r>
    <n v="15754072"/>
    <n v="840"/>
    <x v="1"/>
    <s v="Female"/>
    <x v="18"/>
    <n v="6"/>
    <n v="0"/>
    <n v="2"/>
    <n v="1"/>
    <n v="0"/>
    <n v="141364.26999999999"/>
    <x v="1"/>
    <n v="22"/>
    <n v="2371"/>
    <n v="2"/>
    <n v="9"/>
    <n v="9.0909090909090912E-2"/>
    <n v="52162"/>
    <x v="0"/>
    <x v="1"/>
    <s v="Low Risk"/>
  </r>
  <r>
    <n v="15666163"/>
    <n v="695"/>
    <x v="0"/>
    <s v="Male"/>
    <x v="3"/>
    <n v="1"/>
    <n v="100421.1"/>
    <n v="1"/>
    <n v="1"/>
    <n v="1"/>
    <n v="101141.28"/>
    <x v="1"/>
    <n v="17"/>
    <n v="2806"/>
    <n v="2"/>
    <n v="95"/>
    <n v="0.11764705882352941"/>
    <n v="47702"/>
    <x v="1"/>
    <x v="0"/>
    <s v="High Risk"/>
  </r>
  <r>
    <n v="15765192"/>
    <n v="564"/>
    <x v="0"/>
    <s v="Male"/>
    <x v="28"/>
    <n v="7"/>
    <n v="84006.88"/>
    <n v="2"/>
    <n v="0"/>
    <n v="0"/>
    <n v="183490.99"/>
    <x v="1"/>
    <n v="12"/>
    <n v="2237"/>
    <n v="5"/>
    <n v="22"/>
    <n v="0.41666666666666669"/>
    <n v="26844"/>
    <x v="0"/>
    <x v="1"/>
    <s v="Low Risk"/>
  </r>
  <r>
    <n v="15804822"/>
    <n v="805"/>
    <x v="0"/>
    <s v="Female"/>
    <x v="8"/>
    <n v="4"/>
    <n v="0"/>
    <n v="2"/>
    <n v="1"/>
    <n v="0"/>
    <n v="4798.12"/>
    <x v="1"/>
    <n v="24"/>
    <n v="1049"/>
    <n v="6"/>
    <n v="131"/>
    <n v="0.25"/>
    <n v="25176"/>
    <x v="0"/>
    <x v="2"/>
    <s v="High Risk"/>
  </r>
  <r>
    <n v="15612893"/>
    <n v="558"/>
    <x v="1"/>
    <s v="Male"/>
    <x v="13"/>
    <n v="4"/>
    <n v="0"/>
    <n v="1"/>
    <n v="1"/>
    <n v="0"/>
    <n v="131807.14000000001"/>
    <x v="1"/>
    <n v="23"/>
    <n v="1248"/>
    <n v="8"/>
    <n v="108"/>
    <n v="0.34782608695652173"/>
    <n v="28704"/>
    <x v="0"/>
    <x v="2"/>
    <s v="High Risk"/>
  </r>
  <r>
    <n v="15593636"/>
    <n v="657"/>
    <x v="0"/>
    <s v="Female"/>
    <x v="2"/>
    <n v="4"/>
    <n v="80293.81"/>
    <n v="1"/>
    <n v="1"/>
    <n v="0"/>
    <n v="97192.76"/>
    <x v="1"/>
    <n v="17"/>
    <n v="212"/>
    <n v="3"/>
    <n v="142"/>
    <n v="0.17647058823529413"/>
    <n v="3604"/>
    <x v="1"/>
    <x v="2"/>
    <s v="High Risk"/>
  </r>
  <r>
    <n v="15693326"/>
    <n v="641"/>
    <x v="0"/>
    <s v="Female"/>
    <x v="0"/>
    <n v="7"/>
    <n v="125437.14"/>
    <n v="2"/>
    <n v="0"/>
    <n v="0"/>
    <n v="164128.57999999999"/>
    <x v="1"/>
    <n v="11"/>
    <n v="2320"/>
    <n v="5"/>
    <n v="141"/>
    <n v="0.45454545454545453"/>
    <n v="25520"/>
    <x v="0"/>
    <x v="1"/>
    <s v="High Risk"/>
  </r>
  <r>
    <n v="15809901"/>
    <n v="755"/>
    <x v="0"/>
    <s v="Male"/>
    <x v="18"/>
    <n v="8"/>
    <n v="0"/>
    <n v="2"/>
    <n v="1"/>
    <n v="0"/>
    <n v="176809.87"/>
    <x v="1"/>
    <n v="1"/>
    <n v="448"/>
    <n v="10"/>
    <n v="6"/>
    <n v="1"/>
    <n v="448"/>
    <x v="1"/>
    <x v="1"/>
    <s v="Low Risk"/>
  </r>
  <r>
    <n v="15759751"/>
    <n v="483"/>
    <x v="0"/>
    <s v="Male"/>
    <x v="36"/>
    <n v="1"/>
    <n v="0"/>
    <n v="2"/>
    <n v="1"/>
    <n v="1"/>
    <n v="110059.38"/>
    <x v="1"/>
    <n v="1"/>
    <n v="4886"/>
    <n v="0"/>
    <n v="23"/>
    <n v="0"/>
    <n v="4886"/>
    <x v="1"/>
    <x v="0"/>
    <s v="Low Risk"/>
  </r>
  <r>
    <n v="15605425"/>
    <n v="545"/>
    <x v="2"/>
    <s v="Female"/>
    <x v="4"/>
    <n v="2"/>
    <n v="127536.44"/>
    <n v="1"/>
    <n v="1"/>
    <n v="0"/>
    <n v="108398.63"/>
    <x v="1"/>
    <n v="21"/>
    <n v="3726"/>
    <n v="9"/>
    <n v="168"/>
    <n v="0.42857142857142855"/>
    <n v="78246"/>
    <x v="2"/>
    <x v="0"/>
    <s v="High Risk"/>
  </r>
  <r>
    <n v="15801934"/>
    <n v="678"/>
    <x v="0"/>
    <s v="Male"/>
    <x v="26"/>
    <n v="8"/>
    <n v="0"/>
    <n v="2"/>
    <n v="1"/>
    <n v="1"/>
    <n v="47117.03"/>
    <x v="1"/>
    <n v="26"/>
    <n v="1687"/>
    <n v="10"/>
    <n v="104"/>
    <n v="0.38461538461538464"/>
    <n v="43862"/>
    <x v="0"/>
    <x v="1"/>
    <s v="High Risk"/>
  </r>
  <r>
    <n v="15592000"/>
    <n v="781"/>
    <x v="2"/>
    <s v="Female"/>
    <x v="36"/>
    <n v="9"/>
    <n v="82794.179999999993"/>
    <n v="1"/>
    <n v="1"/>
    <n v="0"/>
    <n v="124720.68"/>
    <x v="0"/>
    <n v="8"/>
    <n v="3562"/>
    <n v="4"/>
    <n v="98"/>
    <n v="0.5"/>
    <n v="28496"/>
    <x v="2"/>
    <x v="3"/>
    <s v="High Risk"/>
  </r>
  <r>
    <n v="15618695"/>
    <n v="571"/>
    <x v="1"/>
    <s v="Female"/>
    <x v="32"/>
    <n v="3"/>
    <n v="108117.1"/>
    <n v="1"/>
    <n v="0"/>
    <n v="1"/>
    <n v="53328.7"/>
    <x v="1"/>
    <n v="4"/>
    <n v="2555"/>
    <n v="4"/>
    <n v="121"/>
    <n v="1"/>
    <n v="10220"/>
    <x v="0"/>
    <x v="2"/>
    <s v="High Risk"/>
  </r>
  <r>
    <n v="15637110"/>
    <n v="634"/>
    <x v="1"/>
    <s v="Female"/>
    <x v="12"/>
    <n v="10"/>
    <n v="0"/>
    <n v="1"/>
    <n v="1"/>
    <n v="0"/>
    <n v="82634.41"/>
    <x v="1"/>
    <n v="2"/>
    <n v="3199"/>
    <n v="1"/>
    <n v="137"/>
    <n v="0.5"/>
    <n v="6398"/>
    <x v="1"/>
    <x v="3"/>
    <s v="High Risk"/>
  </r>
  <r>
    <n v="15727408"/>
    <n v="523"/>
    <x v="2"/>
    <s v="Male"/>
    <x v="7"/>
    <n v="8"/>
    <n v="61688.61"/>
    <n v="2"/>
    <n v="1"/>
    <n v="0"/>
    <n v="147059.16"/>
    <x v="1"/>
    <n v="16"/>
    <n v="1009"/>
    <n v="2"/>
    <n v="32"/>
    <n v="0.125"/>
    <n v="16144"/>
    <x v="1"/>
    <x v="1"/>
    <s v="Medium Risk"/>
  </r>
  <r>
    <n v="15716328"/>
    <n v="501"/>
    <x v="0"/>
    <s v="Female"/>
    <x v="20"/>
    <n v="2"/>
    <n v="0"/>
    <n v="2"/>
    <n v="0"/>
    <n v="0"/>
    <n v="141946.92000000001"/>
    <x v="1"/>
    <n v="8"/>
    <n v="2828"/>
    <n v="1"/>
    <n v="11"/>
    <n v="0.125"/>
    <n v="22624"/>
    <x v="0"/>
    <x v="0"/>
    <s v="Low Risk"/>
  </r>
  <r>
    <n v="15669060"/>
    <n v="662"/>
    <x v="0"/>
    <s v="Male"/>
    <x v="59"/>
    <n v="6"/>
    <n v="0"/>
    <n v="2"/>
    <n v="1"/>
    <n v="0"/>
    <n v="123583.85"/>
    <x v="1"/>
    <n v="26"/>
    <n v="1392"/>
    <n v="2"/>
    <n v="61"/>
    <n v="7.6923076923076927E-2"/>
    <n v="36192"/>
    <x v="2"/>
    <x v="1"/>
    <s v="High Risk"/>
  </r>
  <r>
    <n v="15675854"/>
    <n v="573"/>
    <x v="1"/>
    <s v="Male"/>
    <x v="5"/>
    <n v="0"/>
    <n v="159304.07"/>
    <n v="1"/>
    <n v="0"/>
    <n v="1"/>
    <n v="155915.24"/>
    <x v="0"/>
    <n v="2"/>
    <n v="287"/>
    <n v="7"/>
    <n v="65"/>
    <n v="1"/>
    <n v="574"/>
    <x v="0"/>
    <x v="0"/>
    <s v="High Risk"/>
  </r>
  <r>
    <n v="15621116"/>
    <n v="648"/>
    <x v="2"/>
    <s v="Male"/>
    <x v="19"/>
    <n v="5"/>
    <n v="138664.24"/>
    <n v="1"/>
    <n v="1"/>
    <n v="0"/>
    <n v="29076.27"/>
    <x v="1"/>
    <n v="1"/>
    <n v="456"/>
    <n v="4"/>
    <n v="121"/>
    <n v="1"/>
    <n v="456"/>
    <x v="0"/>
    <x v="2"/>
    <s v="High Risk"/>
  </r>
  <r>
    <n v="15781495"/>
    <n v="662"/>
    <x v="0"/>
    <s v="Female"/>
    <x v="32"/>
    <n v="2"/>
    <n v="126362.57"/>
    <n v="2"/>
    <n v="1"/>
    <n v="1"/>
    <n v="97382.8"/>
    <x v="1"/>
    <n v="14"/>
    <n v="1849"/>
    <n v="6"/>
    <n v="49"/>
    <n v="0.42857142857142855"/>
    <n v="25886"/>
    <x v="0"/>
    <x v="0"/>
    <s v="Medium Risk"/>
  </r>
  <r>
    <n v="15740470"/>
    <n v="725"/>
    <x v="0"/>
    <s v="Male"/>
    <x v="2"/>
    <n v="4"/>
    <n v="160652.45000000001"/>
    <n v="2"/>
    <n v="1"/>
    <n v="0"/>
    <n v="57643.55"/>
    <x v="1"/>
    <n v="26"/>
    <n v="321"/>
    <n v="5"/>
    <n v="58"/>
    <n v="0.19230769230769232"/>
    <n v="8346"/>
    <x v="1"/>
    <x v="2"/>
    <s v="Medium Risk"/>
  </r>
  <r>
    <n v="15714391"/>
    <n v="563"/>
    <x v="0"/>
    <s v="Female"/>
    <x v="12"/>
    <n v="2"/>
    <n v="183572.84"/>
    <n v="1"/>
    <n v="1"/>
    <n v="1"/>
    <n v="66006.75"/>
    <x v="0"/>
    <n v="24"/>
    <n v="3735"/>
    <n v="6"/>
    <n v="137"/>
    <n v="0.25"/>
    <n v="89640"/>
    <x v="0"/>
    <x v="0"/>
    <s v="High Risk"/>
  </r>
  <r>
    <n v="15730137"/>
    <n v="628"/>
    <x v="0"/>
    <s v="Male"/>
    <x v="8"/>
    <n v="0"/>
    <n v="88421.81"/>
    <n v="1"/>
    <n v="0"/>
    <n v="0"/>
    <n v="72350.47"/>
    <x v="1"/>
    <n v="4"/>
    <n v="2022"/>
    <n v="9"/>
    <n v="100"/>
    <n v="1"/>
    <n v="8088"/>
    <x v="0"/>
    <x v="0"/>
    <s v="High Risk"/>
  </r>
  <r>
    <n v="15596455"/>
    <n v="546"/>
    <x v="1"/>
    <s v="Female"/>
    <x v="13"/>
    <n v="2"/>
    <n v="0"/>
    <n v="1"/>
    <n v="0"/>
    <n v="0"/>
    <n v="197789.83"/>
    <x v="0"/>
    <n v="4"/>
    <n v="2402"/>
    <n v="6"/>
    <n v="64"/>
    <n v="1"/>
    <n v="9608"/>
    <x v="0"/>
    <x v="0"/>
    <s v="High Risk"/>
  </r>
  <r>
    <n v="15717290"/>
    <n v="688"/>
    <x v="2"/>
    <s v="Male"/>
    <x v="1"/>
    <n v="2"/>
    <n v="112871.19"/>
    <n v="2"/>
    <n v="0"/>
    <n v="1"/>
    <n v="65520.74"/>
    <x v="1"/>
    <n v="20"/>
    <n v="3751"/>
    <n v="6"/>
    <n v="176"/>
    <n v="0.3"/>
    <n v="75020"/>
    <x v="0"/>
    <x v="0"/>
    <s v="High Risk"/>
  </r>
  <r>
    <n v="15616555"/>
    <n v="850"/>
    <x v="2"/>
    <s v="Male"/>
    <x v="1"/>
    <n v="8"/>
    <n v="60880.68"/>
    <n v="1"/>
    <n v="1"/>
    <n v="0"/>
    <n v="31825.84"/>
    <x v="1"/>
    <n v="1"/>
    <n v="3947"/>
    <n v="10"/>
    <n v="97"/>
    <n v="1"/>
    <n v="3947"/>
    <x v="1"/>
    <x v="1"/>
    <s v="High Risk"/>
  </r>
  <r>
    <n v="15659820"/>
    <n v="614"/>
    <x v="0"/>
    <s v="Female"/>
    <x v="10"/>
    <n v="5"/>
    <n v="0"/>
    <n v="2"/>
    <n v="1"/>
    <n v="0"/>
    <n v="185561.89"/>
    <x v="1"/>
    <n v="28"/>
    <n v="2860"/>
    <n v="7"/>
    <n v="92"/>
    <n v="0.25"/>
    <n v="80080"/>
    <x v="2"/>
    <x v="2"/>
    <s v="High Risk"/>
  </r>
  <r>
    <n v="15696301"/>
    <n v="719"/>
    <x v="0"/>
    <s v="Female"/>
    <x v="24"/>
    <n v="9"/>
    <n v="101455.7"/>
    <n v="1"/>
    <n v="1"/>
    <n v="0"/>
    <n v="25803.59"/>
    <x v="0"/>
    <n v="8"/>
    <n v="4754"/>
    <n v="8"/>
    <n v="118"/>
    <n v="1"/>
    <n v="38032"/>
    <x v="1"/>
    <x v="3"/>
    <s v="High Risk"/>
  </r>
  <r>
    <n v="15771087"/>
    <n v="757"/>
    <x v="0"/>
    <s v="Female"/>
    <x v="60"/>
    <n v="0"/>
    <n v="88084.13"/>
    <n v="2"/>
    <n v="1"/>
    <n v="1"/>
    <n v="154337.47"/>
    <x v="1"/>
    <n v="18"/>
    <n v="1091"/>
    <n v="2"/>
    <n v="31"/>
    <n v="0.1111111111111111"/>
    <n v="19638"/>
    <x v="0"/>
    <x v="0"/>
    <s v="Medium Risk"/>
  </r>
  <r>
    <n v="15808831"/>
    <n v="669"/>
    <x v="0"/>
    <s v="Male"/>
    <x v="6"/>
    <n v="7"/>
    <n v="0"/>
    <n v="2"/>
    <n v="1"/>
    <n v="1"/>
    <n v="138145.62"/>
    <x v="1"/>
    <n v="11"/>
    <n v="544"/>
    <n v="6"/>
    <n v="175"/>
    <n v="0.54545454545454541"/>
    <n v="5984"/>
    <x v="0"/>
    <x v="1"/>
    <s v="High Risk"/>
  </r>
  <r>
    <n v="15812241"/>
    <n v="438"/>
    <x v="2"/>
    <s v="Male"/>
    <x v="49"/>
    <n v="7"/>
    <n v="127197.14"/>
    <n v="1"/>
    <n v="1"/>
    <n v="0"/>
    <n v="51565.98"/>
    <x v="0"/>
    <n v="4"/>
    <n v="3733"/>
    <n v="6"/>
    <n v="108"/>
    <n v="1"/>
    <n v="14932"/>
    <x v="0"/>
    <x v="1"/>
    <s v="High Risk"/>
  </r>
  <r>
    <n v="15680370"/>
    <n v="492"/>
    <x v="0"/>
    <s v="Male"/>
    <x v="2"/>
    <n v="7"/>
    <n v="0"/>
    <n v="2"/>
    <n v="0"/>
    <n v="1"/>
    <n v="71323.23"/>
    <x v="1"/>
    <n v="13"/>
    <n v="2941"/>
    <n v="6"/>
    <n v="43"/>
    <n v="0.46153846153846156"/>
    <n v="38233"/>
    <x v="0"/>
    <x v="1"/>
    <s v="Medium Risk"/>
  </r>
  <r>
    <n v="15780561"/>
    <n v="622"/>
    <x v="0"/>
    <s v="Female"/>
    <x v="2"/>
    <n v="9"/>
    <n v="83456.789999999994"/>
    <n v="2"/>
    <n v="0"/>
    <n v="0"/>
    <n v="38882.339999999997"/>
    <x v="1"/>
    <n v="19"/>
    <n v="406"/>
    <n v="4"/>
    <n v="40"/>
    <n v="0.21052631578947367"/>
    <n v="7714"/>
    <x v="0"/>
    <x v="3"/>
    <s v="Medium Risk"/>
  </r>
  <r>
    <n v="15800784"/>
    <n v="645"/>
    <x v="0"/>
    <s v="Male"/>
    <x v="0"/>
    <n v="4"/>
    <n v="98298.18"/>
    <n v="1"/>
    <n v="1"/>
    <n v="1"/>
    <n v="676.06"/>
    <x v="1"/>
    <n v="3"/>
    <n v="3740"/>
    <n v="9"/>
    <n v="160"/>
    <n v="1"/>
    <n v="11220"/>
    <x v="0"/>
    <x v="2"/>
    <s v="High Risk"/>
  </r>
  <r>
    <n v="15715796"/>
    <n v="728"/>
    <x v="0"/>
    <s v="Male"/>
    <x v="24"/>
    <n v="0"/>
    <n v="0"/>
    <n v="2"/>
    <n v="1"/>
    <n v="1"/>
    <n v="72203.8"/>
    <x v="1"/>
    <n v="15"/>
    <n v="4794"/>
    <n v="1"/>
    <n v="88"/>
    <n v="6.6666666666666666E-2"/>
    <n v="71910"/>
    <x v="1"/>
    <x v="0"/>
    <s v="High Risk"/>
  </r>
  <r>
    <n v="15605375"/>
    <n v="651"/>
    <x v="0"/>
    <s v="Male"/>
    <x v="12"/>
    <n v="2"/>
    <n v="86911.8"/>
    <n v="1"/>
    <n v="1"/>
    <n v="0"/>
    <n v="174094.24"/>
    <x v="1"/>
    <n v="12"/>
    <n v="1511"/>
    <n v="4"/>
    <n v="35"/>
    <n v="0.33333333333333331"/>
    <n v="18132"/>
    <x v="0"/>
    <x v="0"/>
    <s v="Medium Risk"/>
  </r>
  <r>
    <n v="15621520"/>
    <n v="783"/>
    <x v="2"/>
    <s v="Female"/>
    <x v="0"/>
    <n v="2"/>
    <n v="139707.28"/>
    <n v="1"/>
    <n v="1"/>
    <n v="0"/>
    <n v="2150.2199999999998"/>
    <x v="1"/>
    <n v="3"/>
    <n v="4761"/>
    <n v="8"/>
    <n v="157"/>
    <n v="1"/>
    <n v="14283"/>
    <x v="0"/>
    <x v="0"/>
    <s v="High Risk"/>
  </r>
  <r>
    <n v="15665460"/>
    <n v="732"/>
    <x v="1"/>
    <s v="Female"/>
    <x v="44"/>
    <n v="1"/>
    <n v="0"/>
    <n v="2"/>
    <n v="1"/>
    <n v="1"/>
    <n v="177783.04000000001"/>
    <x v="1"/>
    <n v="19"/>
    <n v="3222"/>
    <n v="0"/>
    <n v="125"/>
    <n v="0"/>
    <n v="61218"/>
    <x v="0"/>
    <x v="0"/>
    <s v="High Risk"/>
  </r>
  <r>
    <n v="15801152"/>
    <n v="553"/>
    <x v="1"/>
    <s v="Female"/>
    <x v="2"/>
    <n v="1"/>
    <n v="142876.98000000001"/>
    <n v="2"/>
    <n v="1"/>
    <n v="0"/>
    <n v="44363.42"/>
    <x v="1"/>
    <n v="12"/>
    <n v="571"/>
    <n v="1"/>
    <n v="8"/>
    <n v="8.3333333333333329E-2"/>
    <n v="6852"/>
    <x v="0"/>
    <x v="0"/>
    <s v="Low Risk"/>
  </r>
  <r>
    <n v="15756425"/>
    <n v="660"/>
    <x v="0"/>
    <s v="Male"/>
    <x v="33"/>
    <n v="7"/>
    <n v="146301.31"/>
    <n v="1"/>
    <n v="0"/>
    <n v="0"/>
    <n v="96847.91"/>
    <x v="1"/>
    <n v="4"/>
    <n v="4994"/>
    <n v="2"/>
    <n v="160"/>
    <n v="0.5"/>
    <n v="19976"/>
    <x v="1"/>
    <x v="1"/>
    <s v="High Risk"/>
  </r>
  <r>
    <n v="15674328"/>
    <n v="670"/>
    <x v="0"/>
    <s v="Female"/>
    <x v="20"/>
    <n v="3"/>
    <n v="47364.45"/>
    <n v="1"/>
    <n v="1"/>
    <n v="1"/>
    <n v="148579.43"/>
    <x v="0"/>
    <n v="8"/>
    <n v="3260"/>
    <n v="6"/>
    <n v="70"/>
    <n v="0.75"/>
    <n v="26080"/>
    <x v="0"/>
    <x v="2"/>
    <s v="High Risk"/>
  </r>
  <r>
    <n v="15742404"/>
    <n v="718"/>
    <x v="0"/>
    <s v="Male"/>
    <x v="16"/>
    <n v="7"/>
    <n v="0"/>
    <n v="2"/>
    <n v="1"/>
    <n v="0"/>
    <n v="38308.339999999997"/>
    <x v="1"/>
    <n v="10"/>
    <n v="4447"/>
    <n v="10"/>
    <n v="97"/>
    <n v="1"/>
    <n v="44470"/>
    <x v="2"/>
    <x v="1"/>
    <s v="High Risk"/>
  </r>
  <r>
    <n v="15757140"/>
    <n v="787"/>
    <x v="0"/>
    <s v="Male"/>
    <x v="21"/>
    <n v="0"/>
    <n v="58137.08"/>
    <n v="1"/>
    <n v="0"/>
    <n v="1"/>
    <n v="142538.31"/>
    <x v="1"/>
    <n v="21"/>
    <n v="1266"/>
    <n v="10"/>
    <n v="17"/>
    <n v="0.47619047619047616"/>
    <n v="26586"/>
    <x v="2"/>
    <x v="0"/>
    <s v="Low Risk"/>
  </r>
  <r>
    <n v="15570051"/>
    <n v="775"/>
    <x v="2"/>
    <s v="Female"/>
    <x v="16"/>
    <n v="6"/>
    <n v="179886.41"/>
    <n v="2"/>
    <n v="0"/>
    <n v="0"/>
    <n v="153122.57999999999"/>
    <x v="1"/>
    <n v="28"/>
    <n v="908"/>
    <n v="2"/>
    <n v="102"/>
    <n v="7.1428571428571425E-2"/>
    <n v="25424"/>
    <x v="1"/>
    <x v="1"/>
    <s v="High Risk"/>
  </r>
  <r>
    <n v="15669175"/>
    <n v="479"/>
    <x v="2"/>
    <s v="Male"/>
    <x v="9"/>
    <n v="6"/>
    <n v="107637.97"/>
    <n v="2"/>
    <n v="0"/>
    <n v="1"/>
    <n v="169505.83"/>
    <x v="1"/>
    <n v="30"/>
    <n v="2752"/>
    <n v="8"/>
    <n v="7"/>
    <n v="0.26666666666666666"/>
    <n v="82560"/>
    <x v="0"/>
    <x v="1"/>
    <s v="Low Risk"/>
  </r>
  <r>
    <n v="15790324"/>
    <n v="660"/>
    <x v="0"/>
    <s v="Female"/>
    <x v="43"/>
    <n v="6"/>
    <n v="167685.56"/>
    <n v="1"/>
    <n v="1"/>
    <n v="0"/>
    <n v="57929.9"/>
    <x v="1"/>
    <n v="29"/>
    <n v="1565"/>
    <n v="7"/>
    <n v="111"/>
    <n v="0.2413793103448276"/>
    <n v="45385"/>
    <x v="0"/>
    <x v="1"/>
    <s v="High Risk"/>
  </r>
  <r>
    <n v="15691119"/>
    <n v="721"/>
    <x v="2"/>
    <s v="Male"/>
    <x v="50"/>
    <n v="4"/>
    <n v="136525.99"/>
    <n v="1"/>
    <n v="0"/>
    <n v="0"/>
    <n v="175399.14"/>
    <x v="1"/>
    <n v="7"/>
    <n v="4357"/>
    <n v="1"/>
    <n v="55"/>
    <n v="0.14285714285714285"/>
    <n v="30499"/>
    <x v="1"/>
    <x v="2"/>
    <s v="Medium Risk"/>
  </r>
  <r>
    <n v="15743478"/>
    <n v="659"/>
    <x v="2"/>
    <s v="Male"/>
    <x v="2"/>
    <n v="8"/>
    <n v="52106.33"/>
    <n v="2"/>
    <n v="1"/>
    <n v="1"/>
    <n v="107964.36"/>
    <x v="1"/>
    <n v="21"/>
    <n v="559"/>
    <n v="3"/>
    <n v="178"/>
    <n v="0.14285714285714285"/>
    <n v="11739"/>
    <x v="0"/>
    <x v="1"/>
    <s v="High Risk"/>
  </r>
  <r>
    <n v="15707007"/>
    <n v="743"/>
    <x v="0"/>
    <s v="Female"/>
    <x v="2"/>
    <n v="8"/>
    <n v="0"/>
    <n v="1"/>
    <n v="1"/>
    <n v="0"/>
    <n v="94263.44"/>
    <x v="1"/>
    <n v="25"/>
    <n v="4861"/>
    <n v="3"/>
    <n v="88"/>
    <n v="0.12"/>
    <n v="121525"/>
    <x v="0"/>
    <x v="1"/>
    <s v="High Risk"/>
  </r>
  <r>
    <n v="15572547"/>
    <n v="670"/>
    <x v="0"/>
    <s v="Female"/>
    <x v="13"/>
    <n v="9"/>
    <n v="104930.38"/>
    <n v="1"/>
    <n v="1"/>
    <n v="0"/>
    <n v="155921.81"/>
    <x v="0"/>
    <n v="8"/>
    <n v="1897"/>
    <n v="6"/>
    <n v="100"/>
    <n v="0.75"/>
    <n v="15176"/>
    <x v="1"/>
    <x v="3"/>
    <s v="High Risk"/>
  </r>
  <r>
    <n v="15567063"/>
    <n v="766"/>
    <x v="2"/>
    <s v="Female"/>
    <x v="10"/>
    <n v="6"/>
    <n v="106434.94"/>
    <n v="1"/>
    <n v="0"/>
    <n v="1"/>
    <n v="137995.66"/>
    <x v="0"/>
    <n v="2"/>
    <n v="2194"/>
    <n v="2"/>
    <n v="104"/>
    <n v="1"/>
    <n v="4388"/>
    <x v="0"/>
    <x v="1"/>
    <s v="High Risk"/>
  </r>
  <r>
    <n v="15689633"/>
    <n v="845"/>
    <x v="1"/>
    <s v="Female"/>
    <x v="16"/>
    <n v="2"/>
    <n v="112803.92"/>
    <n v="1"/>
    <n v="1"/>
    <n v="0"/>
    <n v="179631.85"/>
    <x v="1"/>
    <n v="5"/>
    <n v="4006"/>
    <n v="0"/>
    <n v="104"/>
    <n v="0"/>
    <n v="20030"/>
    <x v="0"/>
    <x v="0"/>
    <s v="High Risk"/>
  </r>
  <r>
    <n v="15720637"/>
    <n v="710"/>
    <x v="2"/>
    <s v="Female"/>
    <x v="17"/>
    <n v="10"/>
    <n v="120530.34"/>
    <n v="1"/>
    <n v="1"/>
    <n v="0"/>
    <n v="166586.99"/>
    <x v="0"/>
    <n v="17"/>
    <n v="3066"/>
    <n v="5"/>
    <n v="151"/>
    <n v="0.29411764705882354"/>
    <n v="52122"/>
    <x v="0"/>
    <x v="3"/>
    <s v="High Risk"/>
  </r>
  <r>
    <n v="15616859"/>
    <n v="602"/>
    <x v="2"/>
    <s v="Female"/>
    <x v="3"/>
    <n v="2"/>
    <n v="113641.49"/>
    <n v="4"/>
    <n v="1"/>
    <n v="0"/>
    <n v="115116.35"/>
    <x v="0"/>
    <n v="4"/>
    <n v="2400"/>
    <n v="0"/>
    <n v="140"/>
    <n v="0"/>
    <n v="9600"/>
    <x v="2"/>
    <x v="0"/>
    <s v="High Risk"/>
  </r>
  <r>
    <n v="15766166"/>
    <n v="604"/>
    <x v="1"/>
    <s v="Male"/>
    <x v="3"/>
    <n v="2"/>
    <n v="145081.72"/>
    <n v="1"/>
    <n v="1"/>
    <n v="1"/>
    <n v="23881.62"/>
    <x v="1"/>
    <n v="17"/>
    <n v="3411"/>
    <n v="7"/>
    <n v="29"/>
    <n v="0.41176470588235292"/>
    <n v="57987"/>
    <x v="0"/>
    <x v="0"/>
    <s v="Low Risk"/>
  </r>
  <r>
    <n v="15617655"/>
    <n v="564"/>
    <x v="1"/>
    <s v="Female"/>
    <x v="12"/>
    <n v="9"/>
    <n v="0"/>
    <n v="2"/>
    <n v="1"/>
    <n v="1"/>
    <n v="105837.38"/>
    <x v="1"/>
    <n v="23"/>
    <n v="547"/>
    <n v="6"/>
    <n v="8"/>
    <n v="0.2608695652173913"/>
    <n v="12581"/>
    <x v="0"/>
    <x v="3"/>
    <s v="Low Risk"/>
  </r>
  <r>
    <n v="15623450"/>
    <n v="637"/>
    <x v="2"/>
    <s v="Female"/>
    <x v="7"/>
    <n v="7"/>
    <n v="135842.89000000001"/>
    <n v="1"/>
    <n v="1"/>
    <n v="1"/>
    <n v="101418.05"/>
    <x v="1"/>
    <n v="24"/>
    <n v="2966"/>
    <n v="4"/>
    <n v="37"/>
    <n v="0.16666666666666666"/>
    <n v="71184"/>
    <x v="0"/>
    <x v="1"/>
    <s v="Medium Risk"/>
  </r>
  <r>
    <n v="15796612"/>
    <n v="527"/>
    <x v="0"/>
    <s v="Female"/>
    <x v="8"/>
    <n v="1"/>
    <n v="112203.25"/>
    <n v="1"/>
    <n v="1"/>
    <n v="0"/>
    <n v="182266.01"/>
    <x v="1"/>
    <n v="17"/>
    <n v="3827"/>
    <n v="7"/>
    <n v="149"/>
    <n v="0.41176470588235292"/>
    <n v="65059"/>
    <x v="0"/>
    <x v="0"/>
    <s v="High Risk"/>
  </r>
  <r>
    <n v="15795963"/>
    <n v="687"/>
    <x v="0"/>
    <s v="Male"/>
    <x v="10"/>
    <n v="7"/>
    <n v="129895.19"/>
    <n v="1"/>
    <n v="0"/>
    <n v="1"/>
    <n v="28698.17"/>
    <x v="1"/>
    <n v="16"/>
    <n v="2628"/>
    <n v="2"/>
    <n v="124"/>
    <n v="0.125"/>
    <n v="42048"/>
    <x v="0"/>
    <x v="1"/>
    <s v="High Risk"/>
  </r>
  <r>
    <n v="15781598"/>
    <n v="756"/>
    <x v="2"/>
    <s v="Male"/>
    <x v="1"/>
    <n v="6"/>
    <n v="149049.92000000001"/>
    <n v="1"/>
    <n v="0"/>
    <n v="1"/>
    <n v="50422.36"/>
    <x v="0"/>
    <n v="11"/>
    <n v="3633"/>
    <n v="10"/>
    <n v="155"/>
    <n v="0.90909090909090906"/>
    <n v="39963"/>
    <x v="0"/>
    <x v="1"/>
    <s v="High Risk"/>
  </r>
  <r>
    <n v="15691871"/>
    <n v="503"/>
    <x v="2"/>
    <s v="Male"/>
    <x v="0"/>
    <n v="9"/>
    <n v="153279.39000000001"/>
    <n v="1"/>
    <n v="1"/>
    <n v="1"/>
    <n v="151336.95999999999"/>
    <x v="1"/>
    <n v="5"/>
    <n v="537"/>
    <n v="6"/>
    <n v="160"/>
    <n v="1"/>
    <n v="2685"/>
    <x v="0"/>
    <x v="3"/>
    <s v="High Risk"/>
  </r>
  <r>
    <n v="15740345"/>
    <n v="657"/>
    <x v="1"/>
    <s v="Male"/>
    <x v="0"/>
    <n v="5"/>
    <n v="41473.33"/>
    <n v="1"/>
    <n v="1"/>
    <n v="0"/>
    <n v="112979.6"/>
    <x v="0"/>
    <n v="6"/>
    <n v="4683"/>
    <n v="6"/>
    <n v="142"/>
    <n v="1"/>
    <n v="28098"/>
    <x v="2"/>
    <x v="2"/>
    <s v="High Risk"/>
  </r>
  <r>
    <n v="15662626"/>
    <n v="666"/>
    <x v="0"/>
    <s v="Female"/>
    <x v="20"/>
    <n v="2"/>
    <n v="0"/>
    <n v="2"/>
    <n v="0"/>
    <n v="0"/>
    <n v="36371.269999999997"/>
    <x v="1"/>
    <n v="1"/>
    <n v="4537"/>
    <n v="3"/>
    <n v="12"/>
    <n v="1"/>
    <n v="4537"/>
    <x v="2"/>
    <x v="0"/>
    <s v="Low Risk"/>
  </r>
  <r>
    <n v="15596575"/>
    <n v="615"/>
    <x v="2"/>
    <s v="Male"/>
    <x v="2"/>
    <n v="5"/>
    <n v="113193.51"/>
    <n v="2"/>
    <n v="1"/>
    <n v="1"/>
    <n v="52166.25"/>
    <x v="1"/>
    <n v="3"/>
    <n v="4247"/>
    <n v="4"/>
    <n v="55"/>
    <n v="1"/>
    <n v="12741"/>
    <x v="0"/>
    <x v="2"/>
    <s v="Medium Risk"/>
  </r>
  <r>
    <n v="15657321"/>
    <n v="712"/>
    <x v="2"/>
    <s v="Male"/>
    <x v="7"/>
    <n v="8"/>
    <n v="113174.21"/>
    <n v="2"/>
    <n v="1"/>
    <n v="0"/>
    <n v="147261.57999999999"/>
    <x v="1"/>
    <n v="24"/>
    <n v="3792"/>
    <n v="2"/>
    <n v="96"/>
    <n v="8.3333333333333329E-2"/>
    <n v="91008"/>
    <x v="2"/>
    <x v="1"/>
    <s v="High Risk"/>
  </r>
  <r>
    <n v="15575955"/>
    <n v="764"/>
    <x v="0"/>
    <s v="Female"/>
    <x v="9"/>
    <n v="0"/>
    <n v="0"/>
    <n v="2"/>
    <n v="1"/>
    <n v="0"/>
    <n v="88724.49"/>
    <x v="1"/>
    <n v="19"/>
    <n v="1415"/>
    <n v="5"/>
    <n v="110"/>
    <n v="0.26315789473684209"/>
    <n v="26885"/>
    <x v="1"/>
    <x v="0"/>
    <s v="High Risk"/>
  </r>
  <r>
    <n v="15743893"/>
    <n v="471"/>
    <x v="0"/>
    <s v="Male"/>
    <x v="0"/>
    <n v="3"/>
    <n v="164951.56"/>
    <n v="1"/>
    <n v="1"/>
    <n v="0"/>
    <n v="190531.77"/>
    <x v="1"/>
    <n v="30"/>
    <n v="439"/>
    <n v="6"/>
    <n v="150"/>
    <n v="0.2"/>
    <n v="13170"/>
    <x v="0"/>
    <x v="2"/>
    <s v="High Risk"/>
  </r>
  <r>
    <n v="15697270"/>
    <n v="608"/>
    <x v="1"/>
    <s v="Male"/>
    <x v="7"/>
    <n v="4"/>
    <n v="153325.1"/>
    <n v="1"/>
    <n v="1"/>
    <n v="1"/>
    <n v="199953.33"/>
    <x v="1"/>
    <n v="13"/>
    <n v="4674"/>
    <n v="4"/>
    <n v="5"/>
    <n v="0.30769230769230771"/>
    <n v="60762"/>
    <x v="0"/>
    <x v="2"/>
    <s v="Low Risk"/>
  </r>
  <r>
    <n v="15644356"/>
    <n v="682"/>
    <x v="1"/>
    <s v="Female"/>
    <x v="40"/>
    <n v="10"/>
    <n v="134032.01"/>
    <n v="1"/>
    <n v="1"/>
    <n v="0"/>
    <n v="144290.97"/>
    <x v="1"/>
    <n v="28"/>
    <n v="998"/>
    <n v="8"/>
    <n v="168"/>
    <n v="0.2857142857142857"/>
    <n v="27944"/>
    <x v="0"/>
    <x v="3"/>
    <s v="High Risk"/>
  </r>
  <r>
    <n v="15677586"/>
    <n v="587"/>
    <x v="2"/>
    <s v="Female"/>
    <x v="15"/>
    <n v="3"/>
    <n v="125445.04"/>
    <n v="2"/>
    <n v="1"/>
    <n v="1"/>
    <n v="130514.78"/>
    <x v="1"/>
    <n v="16"/>
    <n v="1778"/>
    <n v="0"/>
    <n v="62"/>
    <n v="0"/>
    <n v="28448"/>
    <x v="2"/>
    <x v="2"/>
    <s v="High Risk"/>
  </r>
  <r>
    <n v="15571261"/>
    <n v="714"/>
    <x v="2"/>
    <s v="Female"/>
    <x v="12"/>
    <n v="6"/>
    <n v="126077.43"/>
    <n v="2"/>
    <n v="1"/>
    <n v="1"/>
    <n v="53954.239999999998"/>
    <x v="1"/>
    <n v="10"/>
    <n v="4878"/>
    <n v="10"/>
    <n v="171"/>
    <n v="1"/>
    <n v="48780"/>
    <x v="0"/>
    <x v="1"/>
    <s v="High Risk"/>
  </r>
  <r>
    <n v="15698758"/>
    <n v="630"/>
    <x v="1"/>
    <s v="Female"/>
    <x v="8"/>
    <n v="1"/>
    <n v="0"/>
    <n v="2"/>
    <n v="1"/>
    <n v="1"/>
    <n v="169802.73"/>
    <x v="1"/>
    <n v="28"/>
    <n v="1509"/>
    <n v="1"/>
    <n v="23"/>
    <n v="3.5714285714285712E-2"/>
    <n v="42252"/>
    <x v="1"/>
    <x v="0"/>
    <s v="Low Risk"/>
  </r>
  <r>
    <n v="15787014"/>
    <n v="648"/>
    <x v="2"/>
    <s v="Female"/>
    <x v="34"/>
    <n v="8"/>
    <n v="90371.09"/>
    <n v="1"/>
    <n v="1"/>
    <n v="1"/>
    <n v="146851.73000000001"/>
    <x v="1"/>
    <n v="28"/>
    <n v="3993"/>
    <n v="3"/>
    <n v="84"/>
    <n v="0.10714285714285714"/>
    <n v="111804"/>
    <x v="2"/>
    <x v="1"/>
    <s v="High Risk"/>
  </r>
  <r>
    <n v="15739857"/>
    <n v="785"/>
    <x v="0"/>
    <s v="Female"/>
    <x v="20"/>
    <n v="3"/>
    <n v="0"/>
    <n v="2"/>
    <n v="1"/>
    <n v="1"/>
    <n v="96832.82"/>
    <x v="1"/>
    <n v="15"/>
    <n v="3175"/>
    <n v="4"/>
    <n v="58"/>
    <n v="0.26666666666666666"/>
    <n v="47625"/>
    <x v="0"/>
    <x v="2"/>
    <s v="Medium Risk"/>
  </r>
  <r>
    <n v="15774630"/>
    <n v="601"/>
    <x v="2"/>
    <s v="Female"/>
    <x v="40"/>
    <n v="1"/>
    <n v="142802.01999999999"/>
    <n v="1"/>
    <n v="1"/>
    <n v="1"/>
    <n v="57553.02"/>
    <x v="1"/>
    <n v="4"/>
    <n v="3771"/>
    <n v="1"/>
    <n v="44"/>
    <n v="0.25"/>
    <n v="15084"/>
    <x v="2"/>
    <x v="0"/>
    <s v="Medium Risk"/>
  </r>
  <r>
    <n v="15805523"/>
    <n v="717"/>
    <x v="0"/>
    <s v="Female"/>
    <x v="34"/>
    <n v="1"/>
    <n v="90537.16"/>
    <n v="1"/>
    <n v="0"/>
    <n v="1"/>
    <n v="74800.990000000005"/>
    <x v="1"/>
    <n v="5"/>
    <n v="678"/>
    <n v="7"/>
    <n v="81"/>
    <n v="1"/>
    <n v="3390"/>
    <x v="0"/>
    <x v="0"/>
    <s v="High Risk"/>
  </r>
  <r>
    <n v="15749557"/>
    <n v="707"/>
    <x v="0"/>
    <s v="Female"/>
    <x v="4"/>
    <n v="6"/>
    <n v="0"/>
    <n v="2"/>
    <n v="1"/>
    <n v="1"/>
    <n v="192542.17"/>
    <x v="1"/>
    <n v="3"/>
    <n v="3870"/>
    <n v="0"/>
    <n v="4"/>
    <n v="0"/>
    <n v="11610"/>
    <x v="0"/>
    <x v="1"/>
    <s v="Low Risk"/>
  </r>
  <r>
    <n v="15681180"/>
    <n v="771"/>
    <x v="0"/>
    <s v="Female"/>
    <x v="51"/>
    <n v="7"/>
    <n v="156123.73000000001"/>
    <n v="1"/>
    <n v="1"/>
    <n v="0"/>
    <n v="72990.62"/>
    <x v="1"/>
    <n v="23"/>
    <n v="4680"/>
    <n v="4"/>
    <n v="154"/>
    <n v="0.17391304347826086"/>
    <n v="107640"/>
    <x v="1"/>
    <x v="1"/>
    <s v="High Risk"/>
  </r>
  <r>
    <n v="15742028"/>
    <n v="602"/>
    <x v="0"/>
    <s v="Female"/>
    <x v="12"/>
    <n v="5"/>
    <n v="0"/>
    <n v="2"/>
    <n v="1"/>
    <n v="0"/>
    <n v="31050.02"/>
    <x v="1"/>
    <n v="26"/>
    <n v="3167"/>
    <n v="2"/>
    <n v="161"/>
    <n v="7.6923076923076927E-2"/>
    <n v="82342"/>
    <x v="0"/>
    <x v="2"/>
    <s v="High Risk"/>
  </r>
  <r>
    <n v="15686463"/>
    <n v="626"/>
    <x v="0"/>
    <s v="Male"/>
    <x v="16"/>
    <n v="7"/>
    <n v="141074.59"/>
    <n v="1"/>
    <n v="1"/>
    <n v="0"/>
    <n v="52795.56"/>
    <x v="0"/>
    <n v="11"/>
    <n v="1746"/>
    <n v="8"/>
    <n v="108"/>
    <n v="0.72727272727272729"/>
    <n v="19206"/>
    <x v="0"/>
    <x v="1"/>
    <s v="High Risk"/>
  </r>
  <r>
    <n v="15654379"/>
    <n v="588"/>
    <x v="1"/>
    <s v="Male"/>
    <x v="49"/>
    <n v="4"/>
    <n v="0"/>
    <n v="2"/>
    <n v="1"/>
    <n v="1"/>
    <n v="27435.41"/>
    <x v="1"/>
    <n v="20"/>
    <n v="2251"/>
    <n v="8"/>
    <n v="115"/>
    <n v="0.4"/>
    <n v="45020"/>
    <x v="2"/>
    <x v="2"/>
    <s v="High Risk"/>
  </r>
  <r>
    <n v="15783629"/>
    <n v="616"/>
    <x v="2"/>
    <s v="Female"/>
    <x v="0"/>
    <n v="6"/>
    <n v="117899.95"/>
    <n v="2"/>
    <n v="0"/>
    <n v="0"/>
    <n v="150266.81"/>
    <x v="1"/>
    <n v="4"/>
    <n v="4486"/>
    <n v="1"/>
    <n v="127"/>
    <n v="0.25"/>
    <n v="17944"/>
    <x v="1"/>
    <x v="1"/>
    <s v="High Risk"/>
  </r>
  <r>
    <n v="15751193"/>
    <n v="621"/>
    <x v="1"/>
    <s v="Male"/>
    <x v="19"/>
    <n v="4"/>
    <n v="0"/>
    <n v="2"/>
    <n v="1"/>
    <n v="1"/>
    <n v="40299.230000000003"/>
    <x v="1"/>
    <n v="24"/>
    <n v="938"/>
    <n v="4"/>
    <n v="162"/>
    <n v="0.16666666666666666"/>
    <n v="22512"/>
    <x v="1"/>
    <x v="2"/>
    <s v="High Risk"/>
  </r>
  <r>
    <n v="15724099"/>
    <n v="674"/>
    <x v="0"/>
    <s v="Male"/>
    <x v="28"/>
    <n v="6"/>
    <n v="166257.96"/>
    <n v="1"/>
    <n v="1"/>
    <n v="1"/>
    <n v="149369.41"/>
    <x v="1"/>
    <n v="12"/>
    <n v="2934"/>
    <n v="4"/>
    <n v="23"/>
    <n v="0.33333333333333331"/>
    <n v="35208"/>
    <x v="2"/>
    <x v="1"/>
    <s v="Low Risk"/>
  </r>
  <r>
    <n v="15568429"/>
    <n v="633"/>
    <x v="1"/>
    <s v="Female"/>
    <x v="17"/>
    <n v="3"/>
    <n v="0"/>
    <n v="2"/>
    <n v="1"/>
    <n v="0"/>
    <n v="120250.58"/>
    <x v="1"/>
    <n v="9"/>
    <n v="3648"/>
    <n v="1"/>
    <n v="25"/>
    <n v="0.1111111111111111"/>
    <n v="32832"/>
    <x v="2"/>
    <x v="2"/>
    <s v="Low Risk"/>
  </r>
  <r>
    <n v="15648967"/>
    <n v="698"/>
    <x v="2"/>
    <s v="Female"/>
    <x v="55"/>
    <n v="1"/>
    <n v="169362.43"/>
    <n v="1"/>
    <n v="1"/>
    <n v="0"/>
    <n v="84760.320000000007"/>
    <x v="0"/>
    <n v="22"/>
    <n v="2887"/>
    <n v="1"/>
    <n v="33"/>
    <n v="4.5454545454545456E-2"/>
    <n v="63514"/>
    <x v="1"/>
    <x v="0"/>
    <s v="Medium Risk"/>
  </r>
  <r>
    <n v="15664498"/>
    <n v="508"/>
    <x v="0"/>
    <s v="Male"/>
    <x v="28"/>
    <n v="7"/>
    <n v="205962"/>
    <n v="1"/>
    <n v="1"/>
    <n v="0"/>
    <n v="156424.4"/>
    <x v="1"/>
    <n v="9"/>
    <n v="728"/>
    <n v="10"/>
    <n v="123"/>
    <n v="1"/>
    <n v="6552"/>
    <x v="2"/>
    <x v="1"/>
    <s v="High Risk"/>
  </r>
  <r>
    <n v="15779522"/>
    <n v="736"/>
    <x v="0"/>
    <s v="Female"/>
    <x v="9"/>
    <n v="0"/>
    <n v="0"/>
    <n v="2"/>
    <n v="1"/>
    <n v="0"/>
    <n v="109355.73"/>
    <x v="0"/>
    <n v="28"/>
    <n v="2548"/>
    <n v="0"/>
    <n v="99"/>
    <n v="0"/>
    <n v="71344"/>
    <x v="0"/>
    <x v="0"/>
    <s v="High Risk"/>
  </r>
  <r>
    <n v="15583850"/>
    <n v="672"/>
    <x v="2"/>
    <s v="Male"/>
    <x v="50"/>
    <n v="0"/>
    <n v="126061.51"/>
    <n v="2"/>
    <n v="1"/>
    <n v="1"/>
    <n v="184936.77"/>
    <x v="1"/>
    <n v="24"/>
    <n v="1940"/>
    <n v="6"/>
    <n v="128"/>
    <n v="0.25"/>
    <n v="46560"/>
    <x v="0"/>
    <x v="0"/>
    <s v="High Risk"/>
  </r>
  <r>
    <n v="15696539"/>
    <n v="613"/>
    <x v="0"/>
    <s v="Female"/>
    <x v="29"/>
    <n v="7"/>
    <n v="105627.95"/>
    <n v="1"/>
    <n v="1"/>
    <n v="1"/>
    <n v="36560.51"/>
    <x v="1"/>
    <n v="25"/>
    <n v="4838"/>
    <n v="10"/>
    <n v="104"/>
    <n v="0.4"/>
    <n v="120950"/>
    <x v="0"/>
    <x v="1"/>
    <s v="High Risk"/>
  </r>
  <r>
    <n v="15760121"/>
    <n v="712"/>
    <x v="0"/>
    <s v="Male"/>
    <x v="15"/>
    <n v="9"/>
    <n v="100606.02"/>
    <n v="1"/>
    <n v="1"/>
    <n v="0"/>
    <n v="165693.06"/>
    <x v="1"/>
    <n v="21"/>
    <n v="1816"/>
    <n v="2"/>
    <n v="154"/>
    <n v="9.5238095238095233E-2"/>
    <n v="38136"/>
    <x v="0"/>
    <x v="3"/>
    <s v="High Risk"/>
  </r>
  <r>
    <n v="15628279"/>
    <n v="624"/>
    <x v="0"/>
    <s v="Female"/>
    <x v="16"/>
    <n v="3"/>
    <n v="0"/>
    <n v="2"/>
    <n v="1"/>
    <n v="1"/>
    <n v="163666.85"/>
    <x v="1"/>
    <n v="24"/>
    <n v="2937"/>
    <n v="7"/>
    <n v="117"/>
    <n v="0.29166666666666669"/>
    <n v="70488"/>
    <x v="0"/>
    <x v="2"/>
    <s v="High Risk"/>
  </r>
  <r>
    <n v="15766163"/>
    <n v="676"/>
    <x v="0"/>
    <s v="Male"/>
    <x v="16"/>
    <n v="1"/>
    <n v="0"/>
    <n v="2"/>
    <n v="0"/>
    <n v="1"/>
    <n v="35644.79"/>
    <x v="1"/>
    <n v="5"/>
    <n v="1614"/>
    <n v="10"/>
    <n v="135"/>
    <n v="1"/>
    <n v="8070"/>
    <x v="2"/>
    <x v="0"/>
    <s v="High Risk"/>
  </r>
  <r>
    <n v="15566467"/>
    <n v="683"/>
    <x v="2"/>
    <s v="Female"/>
    <x v="15"/>
    <n v="0"/>
    <n v="138171.1"/>
    <n v="2"/>
    <n v="1"/>
    <n v="1"/>
    <n v="188203.58"/>
    <x v="1"/>
    <n v="20"/>
    <n v="3716"/>
    <n v="9"/>
    <n v="149"/>
    <n v="0.45"/>
    <n v="74320"/>
    <x v="0"/>
    <x v="0"/>
    <s v="High Risk"/>
  </r>
  <r>
    <n v="15639049"/>
    <n v="489"/>
    <x v="0"/>
    <s v="Female"/>
    <x v="8"/>
    <n v="7"/>
    <n v="139395.07999999999"/>
    <n v="1"/>
    <n v="0"/>
    <n v="1"/>
    <n v="6120.84"/>
    <x v="1"/>
    <n v="25"/>
    <n v="438"/>
    <n v="3"/>
    <n v="123"/>
    <n v="0.12"/>
    <n v="10950"/>
    <x v="1"/>
    <x v="1"/>
    <s v="High Risk"/>
  </r>
  <r>
    <n v="15736413"/>
    <n v="739"/>
    <x v="0"/>
    <s v="Male"/>
    <x v="6"/>
    <n v="1"/>
    <n v="0"/>
    <n v="2"/>
    <n v="1"/>
    <n v="1"/>
    <n v="164484.78"/>
    <x v="1"/>
    <n v="14"/>
    <n v="2348"/>
    <n v="3"/>
    <n v="75"/>
    <n v="0.21428571428571427"/>
    <n v="32872"/>
    <x v="0"/>
    <x v="0"/>
    <s v="High Risk"/>
  </r>
  <r>
    <n v="15634815"/>
    <n v="701"/>
    <x v="0"/>
    <s v="Female"/>
    <x v="24"/>
    <n v="3"/>
    <n v="0"/>
    <n v="2"/>
    <n v="1"/>
    <n v="1"/>
    <n v="164268.28"/>
    <x v="1"/>
    <n v="14"/>
    <n v="2360"/>
    <n v="9"/>
    <n v="139"/>
    <n v="0.6428571428571429"/>
    <n v="33040"/>
    <x v="0"/>
    <x v="2"/>
    <s v="High Risk"/>
  </r>
  <r>
    <n v="15716381"/>
    <n v="666"/>
    <x v="2"/>
    <s v="Female"/>
    <x v="5"/>
    <n v="7"/>
    <n v="109062.28"/>
    <n v="1"/>
    <n v="1"/>
    <n v="1"/>
    <n v="140136.1"/>
    <x v="0"/>
    <n v="6"/>
    <n v="1196"/>
    <n v="3"/>
    <n v="76"/>
    <n v="0.5"/>
    <n v="7176"/>
    <x v="1"/>
    <x v="1"/>
    <s v="High Risk"/>
  </r>
  <r>
    <n v="15708162"/>
    <n v="565"/>
    <x v="2"/>
    <s v="Female"/>
    <x v="20"/>
    <n v="1"/>
    <n v="89994.71"/>
    <n v="2"/>
    <n v="0"/>
    <n v="1"/>
    <n v="121084.27"/>
    <x v="1"/>
    <n v="10"/>
    <n v="674"/>
    <n v="5"/>
    <n v="147"/>
    <n v="0.5"/>
    <n v="6740"/>
    <x v="0"/>
    <x v="0"/>
    <s v="High Risk"/>
  </r>
  <r>
    <n v="15569364"/>
    <n v="666"/>
    <x v="0"/>
    <s v="Male"/>
    <x v="18"/>
    <n v="3"/>
    <n v="0"/>
    <n v="2"/>
    <n v="1"/>
    <n v="0"/>
    <n v="35156.54"/>
    <x v="1"/>
    <n v="25"/>
    <n v="3380"/>
    <n v="4"/>
    <n v="109"/>
    <n v="0.16"/>
    <n v="84500"/>
    <x v="1"/>
    <x v="2"/>
    <s v="High Risk"/>
  </r>
  <r>
    <n v="15791191"/>
    <n v="633"/>
    <x v="0"/>
    <s v="Male"/>
    <x v="49"/>
    <n v="2"/>
    <n v="103996.74"/>
    <n v="1"/>
    <n v="1"/>
    <n v="1"/>
    <n v="103159.11"/>
    <x v="1"/>
    <n v="15"/>
    <n v="3765"/>
    <n v="10"/>
    <n v="108"/>
    <n v="0.66666666666666663"/>
    <n v="56475"/>
    <x v="0"/>
    <x v="0"/>
    <s v="High Risk"/>
  </r>
  <r>
    <n v="15621205"/>
    <n v="578"/>
    <x v="0"/>
    <s v="Male"/>
    <x v="10"/>
    <n v="4"/>
    <n v="175111.11"/>
    <n v="1"/>
    <n v="1"/>
    <n v="1"/>
    <n v="74858.3"/>
    <x v="1"/>
    <n v="5"/>
    <n v="3653"/>
    <n v="8"/>
    <n v="102"/>
    <n v="1"/>
    <n v="18265"/>
    <x v="0"/>
    <x v="2"/>
    <s v="High Risk"/>
  </r>
  <r>
    <n v="15704788"/>
    <n v="812"/>
    <x v="1"/>
    <s v="Female"/>
    <x v="23"/>
    <n v="8"/>
    <n v="66079.45"/>
    <n v="2"/>
    <n v="0"/>
    <n v="0"/>
    <n v="91556.57"/>
    <x v="0"/>
    <n v="1"/>
    <n v="746"/>
    <n v="9"/>
    <n v="23"/>
    <n v="1"/>
    <n v="746"/>
    <x v="0"/>
    <x v="1"/>
    <s v="Low Risk"/>
  </r>
  <r>
    <n v="15775756"/>
    <n v="809"/>
    <x v="2"/>
    <s v="Male"/>
    <x v="19"/>
    <n v="8"/>
    <n v="148055.74"/>
    <n v="1"/>
    <n v="0"/>
    <n v="0"/>
    <n v="199203.21"/>
    <x v="1"/>
    <n v="7"/>
    <n v="3423"/>
    <n v="10"/>
    <n v="35"/>
    <n v="1"/>
    <n v="23961"/>
    <x v="0"/>
    <x v="1"/>
    <s v="Medium Risk"/>
  </r>
  <r>
    <n v="15641312"/>
    <n v="615"/>
    <x v="0"/>
    <s v="Male"/>
    <x v="18"/>
    <n v="6"/>
    <n v="0"/>
    <n v="1"/>
    <n v="1"/>
    <n v="1"/>
    <n v="27011.8"/>
    <x v="0"/>
    <n v="8"/>
    <n v="3457"/>
    <n v="0"/>
    <n v="25"/>
    <n v="0"/>
    <n v="27656"/>
    <x v="1"/>
    <x v="1"/>
    <s v="Low Risk"/>
  </r>
  <r>
    <n v="15782531"/>
    <n v="684"/>
    <x v="1"/>
    <s v="Female"/>
    <x v="8"/>
    <n v="8"/>
    <n v="0"/>
    <n v="2"/>
    <n v="1"/>
    <n v="0"/>
    <n v="188637.05"/>
    <x v="1"/>
    <n v="12"/>
    <n v="4178"/>
    <n v="4"/>
    <n v="25"/>
    <n v="0.33333333333333331"/>
    <n v="50136"/>
    <x v="0"/>
    <x v="1"/>
    <s v="Low Risk"/>
  </r>
  <r>
    <n v="15724428"/>
    <n v="544"/>
    <x v="0"/>
    <s v="Male"/>
    <x v="20"/>
    <n v="8"/>
    <n v="0"/>
    <n v="2"/>
    <n v="1"/>
    <n v="0"/>
    <n v="61581.2"/>
    <x v="1"/>
    <n v="14"/>
    <n v="1510"/>
    <n v="5"/>
    <n v="60"/>
    <n v="0.35714285714285715"/>
    <n v="21140"/>
    <x v="2"/>
    <x v="1"/>
    <s v="Medium Risk"/>
  </r>
  <r>
    <n v="15743617"/>
    <n v="713"/>
    <x v="2"/>
    <s v="Male"/>
    <x v="40"/>
    <n v="1"/>
    <n v="95994.98"/>
    <n v="1"/>
    <n v="1"/>
    <n v="0"/>
    <n v="197529.23"/>
    <x v="1"/>
    <n v="25"/>
    <n v="374"/>
    <n v="3"/>
    <n v="174"/>
    <n v="0.12"/>
    <n v="9350"/>
    <x v="0"/>
    <x v="0"/>
    <s v="High Risk"/>
  </r>
  <r>
    <n v="15585839"/>
    <n v="633"/>
    <x v="0"/>
    <s v="Male"/>
    <x v="24"/>
    <n v="2"/>
    <n v="0"/>
    <n v="2"/>
    <n v="1"/>
    <n v="0"/>
    <n v="182258.17"/>
    <x v="1"/>
    <n v="1"/>
    <n v="846"/>
    <n v="8"/>
    <n v="147"/>
    <n v="1"/>
    <n v="846"/>
    <x v="2"/>
    <x v="0"/>
    <s v="High Risk"/>
  </r>
  <r>
    <n v="15658158"/>
    <n v="672"/>
    <x v="2"/>
    <s v="Female"/>
    <x v="51"/>
    <n v="10"/>
    <n v="110741.56"/>
    <n v="1"/>
    <n v="1"/>
    <n v="0"/>
    <n v="80778.5"/>
    <x v="1"/>
    <n v="17"/>
    <n v="2657"/>
    <n v="8"/>
    <n v="68"/>
    <n v="0.47058823529411764"/>
    <n v="45169"/>
    <x v="0"/>
    <x v="3"/>
    <s v="High Risk"/>
  </r>
  <r>
    <n v="15637678"/>
    <n v="661"/>
    <x v="0"/>
    <s v="Male"/>
    <x v="12"/>
    <n v="5"/>
    <n v="0"/>
    <n v="1"/>
    <n v="1"/>
    <n v="0"/>
    <n v="155394.51999999999"/>
    <x v="1"/>
    <n v="27"/>
    <n v="3553"/>
    <n v="6"/>
    <n v="77"/>
    <n v="0.22222222222222221"/>
    <n v="95931"/>
    <x v="1"/>
    <x v="2"/>
    <s v="High Risk"/>
  </r>
  <r>
    <n v="15701809"/>
    <n v="749"/>
    <x v="1"/>
    <s v="Female"/>
    <x v="34"/>
    <n v="3"/>
    <n v="0"/>
    <n v="1"/>
    <n v="1"/>
    <n v="0"/>
    <n v="3408.7"/>
    <x v="1"/>
    <n v="11"/>
    <n v="4122"/>
    <n v="6"/>
    <n v="155"/>
    <n v="0.54545454545454541"/>
    <n v="45342"/>
    <x v="0"/>
    <x v="2"/>
    <s v="High Risk"/>
  </r>
  <r>
    <n v="15676937"/>
    <n v="635"/>
    <x v="1"/>
    <s v="Female"/>
    <x v="15"/>
    <n v="8"/>
    <n v="0"/>
    <n v="2"/>
    <n v="1"/>
    <n v="1"/>
    <n v="19367.98"/>
    <x v="0"/>
    <n v="4"/>
    <n v="2917"/>
    <n v="7"/>
    <n v="121"/>
    <n v="1"/>
    <n v="11668"/>
    <x v="0"/>
    <x v="1"/>
    <s v="High Risk"/>
  </r>
  <r>
    <n v="15778975"/>
    <n v="850"/>
    <x v="2"/>
    <s v="Female"/>
    <x v="53"/>
    <n v="1"/>
    <n v="96947.58"/>
    <n v="3"/>
    <n v="1"/>
    <n v="0"/>
    <n v="62282.99"/>
    <x v="0"/>
    <n v="3"/>
    <n v="2732"/>
    <n v="8"/>
    <n v="68"/>
    <n v="1"/>
    <n v="8196"/>
    <x v="0"/>
    <x v="0"/>
    <s v="High Risk"/>
  </r>
  <r>
    <n v="15710375"/>
    <n v="641"/>
    <x v="0"/>
    <s v="Male"/>
    <x v="1"/>
    <n v="6"/>
    <n v="0"/>
    <n v="2"/>
    <n v="1"/>
    <n v="0"/>
    <n v="65396.79"/>
    <x v="1"/>
    <n v="24"/>
    <n v="1809"/>
    <n v="3"/>
    <n v="61"/>
    <n v="0.125"/>
    <n v="43416"/>
    <x v="0"/>
    <x v="1"/>
    <s v="High Risk"/>
  </r>
  <r>
    <n v="15579914"/>
    <n v="633"/>
    <x v="2"/>
    <s v="Male"/>
    <x v="33"/>
    <n v="2"/>
    <n v="109786.82"/>
    <n v="2"/>
    <n v="1"/>
    <n v="1"/>
    <n v="139712.81"/>
    <x v="1"/>
    <n v="25"/>
    <n v="3712"/>
    <n v="9"/>
    <n v="115"/>
    <n v="0.36"/>
    <n v="92800"/>
    <x v="0"/>
    <x v="0"/>
    <s v="High Risk"/>
  </r>
  <r>
    <n v="15595160"/>
    <n v="413"/>
    <x v="1"/>
    <s v="Male"/>
    <x v="12"/>
    <n v="2"/>
    <n v="0"/>
    <n v="2"/>
    <n v="1"/>
    <n v="1"/>
    <n v="60972.84"/>
    <x v="1"/>
    <n v="27"/>
    <n v="4650"/>
    <n v="3"/>
    <n v="99"/>
    <n v="0.1111111111111111"/>
    <n v="125550"/>
    <x v="0"/>
    <x v="0"/>
    <s v="High Risk"/>
  </r>
  <r>
    <n v="15595391"/>
    <n v="538"/>
    <x v="0"/>
    <s v="Male"/>
    <x v="8"/>
    <n v="1"/>
    <n v="0"/>
    <n v="2"/>
    <n v="1"/>
    <n v="0"/>
    <n v="1375.46"/>
    <x v="1"/>
    <n v="8"/>
    <n v="4125"/>
    <n v="2"/>
    <n v="139"/>
    <n v="0.25"/>
    <n v="33000"/>
    <x v="1"/>
    <x v="0"/>
    <s v="High Risk"/>
  </r>
  <r>
    <n v="15630363"/>
    <n v="437"/>
    <x v="0"/>
    <s v="Female"/>
    <x v="2"/>
    <n v="0"/>
    <n v="102721.49"/>
    <n v="1"/>
    <n v="0"/>
    <n v="0"/>
    <n v="22191.82"/>
    <x v="1"/>
    <n v="27"/>
    <n v="1968"/>
    <n v="7"/>
    <n v="1"/>
    <n v="0.25925925925925924"/>
    <n v="53136"/>
    <x v="1"/>
    <x v="0"/>
    <s v="Low Risk"/>
  </r>
  <r>
    <n v="15692443"/>
    <n v="612"/>
    <x v="1"/>
    <s v="Male"/>
    <x v="19"/>
    <n v="5"/>
    <n v="69478.570000000007"/>
    <n v="1"/>
    <n v="1"/>
    <n v="0"/>
    <n v="8973.67"/>
    <x v="0"/>
    <n v="6"/>
    <n v="4934"/>
    <n v="6"/>
    <n v="166"/>
    <n v="1"/>
    <n v="29604"/>
    <x v="2"/>
    <x v="2"/>
    <s v="High Risk"/>
  </r>
  <r>
    <n v="15593795"/>
    <n v="516"/>
    <x v="2"/>
    <s v="Female"/>
    <x v="47"/>
    <n v="1"/>
    <n v="156674.20000000001"/>
    <n v="1"/>
    <n v="1"/>
    <n v="0"/>
    <n v="118502.34"/>
    <x v="0"/>
    <n v="23"/>
    <n v="2594"/>
    <n v="6"/>
    <n v="153"/>
    <n v="0.2608695652173913"/>
    <n v="59662"/>
    <x v="2"/>
    <x v="0"/>
    <s v="High Risk"/>
  </r>
  <r>
    <n v="15642824"/>
    <n v="826"/>
    <x v="1"/>
    <s v="Female"/>
    <x v="27"/>
    <n v="8"/>
    <n v="174506.1"/>
    <n v="2"/>
    <n v="0"/>
    <n v="1"/>
    <n v="161802.82"/>
    <x v="0"/>
    <n v="1"/>
    <n v="3397"/>
    <n v="10"/>
    <n v="177"/>
    <n v="1"/>
    <n v="3397"/>
    <x v="0"/>
    <x v="1"/>
    <s v="High Risk"/>
  </r>
  <r>
    <n v="15683524"/>
    <n v="660"/>
    <x v="2"/>
    <s v="Female"/>
    <x v="51"/>
    <n v="6"/>
    <n v="166070.48000000001"/>
    <n v="2"/>
    <n v="0"/>
    <n v="0"/>
    <n v="90494.720000000001"/>
    <x v="1"/>
    <n v="24"/>
    <n v="986"/>
    <n v="1"/>
    <n v="120"/>
    <n v="4.1666666666666664E-2"/>
    <n v="23664"/>
    <x v="0"/>
    <x v="1"/>
    <s v="High Risk"/>
  </r>
  <r>
    <n v="15713532"/>
    <n v="646"/>
    <x v="2"/>
    <s v="Female"/>
    <x v="6"/>
    <n v="4"/>
    <n v="105957.44"/>
    <n v="1"/>
    <n v="1"/>
    <n v="0"/>
    <n v="15470.91"/>
    <x v="1"/>
    <n v="22"/>
    <n v="481"/>
    <n v="1"/>
    <n v="28"/>
    <n v="4.5454545454545456E-2"/>
    <n v="10582"/>
    <x v="0"/>
    <x v="2"/>
    <s v="Low Risk"/>
  </r>
  <r>
    <n v="15719827"/>
    <n v="767"/>
    <x v="0"/>
    <s v="Male"/>
    <x v="18"/>
    <n v="3"/>
    <n v="0"/>
    <n v="1"/>
    <n v="0"/>
    <n v="0"/>
    <n v="65147.27"/>
    <x v="1"/>
    <n v="22"/>
    <n v="2328"/>
    <n v="5"/>
    <n v="59"/>
    <n v="0.22727272727272727"/>
    <n v="51216"/>
    <x v="1"/>
    <x v="2"/>
    <s v="Medium Risk"/>
  </r>
  <r>
    <n v="15578435"/>
    <n v="640"/>
    <x v="0"/>
    <s v="Male"/>
    <x v="20"/>
    <n v="8"/>
    <n v="110340.68"/>
    <n v="1"/>
    <n v="1"/>
    <n v="1"/>
    <n v="157886.6"/>
    <x v="1"/>
    <n v="13"/>
    <n v="3479"/>
    <n v="3"/>
    <n v="39"/>
    <n v="0.23076923076923078"/>
    <n v="45227"/>
    <x v="0"/>
    <x v="1"/>
    <s v="Medium Risk"/>
  </r>
  <r>
    <n v="15723028"/>
    <n v="778"/>
    <x v="0"/>
    <s v="Male"/>
    <x v="19"/>
    <n v="1"/>
    <n v="0"/>
    <n v="2"/>
    <n v="1"/>
    <n v="0"/>
    <n v="85439.73"/>
    <x v="1"/>
    <n v="8"/>
    <n v="4376"/>
    <n v="6"/>
    <n v="8"/>
    <n v="0.75"/>
    <n v="35008"/>
    <x v="1"/>
    <x v="0"/>
    <s v="Low Risk"/>
  </r>
  <r>
    <n v="15595609"/>
    <n v="679"/>
    <x v="2"/>
    <s v="Male"/>
    <x v="37"/>
    <n v="9"/>
    <n v="135870.01"/>
    <n v="2"/>
    <n v="0"/>
    <n v="0"/>
    <n v="54038.62"/>
    <x v="1"/>
    <n v="30"/>
    <n v="1445"/>
    <n v="3"/>
    <n v="138"/>
    <n v="0.1"/>
    <n v="43350"/>
    <x v="1"/>
    <x v="3"/>
    <s v="High Risk"/>
  </r>
  <r>
    <n v="15622443"/>
    <n v="549"/>
    <x v="0"/>
    <s v="Male"/>
    <x v="8"/>
    <n v="4"/>
    <n v="0"/>
    <n v="2"/>
    <n v="0"/>
    <n v="1"/>
    <n v="25684.85"/>
    <x v="1"/>
    <n v="10"/>
    <n v="2785"/>
    <n v="1"/>
    <n v="80"/>
    <n v="0.1"/>
    <n v="27850"/>
    <x v="0"/>
    <x v="2"/>
    <s v="High Risk"/>
  </r>
  <r>
    <n v="15579112"/>
    <n v="598"/>
    <x v="0"/>
    <s v="Male"/>
    <x v="40"/>
    <n v="2"/>
    <n v="0"/>
    <n v="2"/>
    <n v="1"/>
    <n v="1"/>
    <n v="186116.54"/>
    <x v="1"/>
    <n v="14"/>
    <n v="1182"/>
    <n v="5"/>
    <n v="39"/>
    <n v="0.35714285714285715"/>
    <n v="16548"/>
    <x v="0"/>
    <x v="0"/>
    <s v="Medium Risk"/>
  </r>
  <r>
    <n v="15648479"/>
    <n v="655"/>
    <x v="0"/>
    <s v="Female"/>
    <x v="13"/>
    <n v="0"/>
    <n v="0"/>
    <n v="2"/>
    <n v="1"/>
    <n v="0"/>
    <n v="166830.71"/>
    <x v="1"/>
    <n v="11"/>
    <n v="341"/>
    <n v="5"/>
    <n v="124"/>
    <n v="0.45454545454545453"/>
    <n v="3751"/>
    <x v="0"/>
    <x v="0"/>
    <s v="High Risk"/>
  </r>
  <r>
    <n v="15659234"/>
    <n v="494"/>
    <x v="0"/>
    <s v="Male"/>
    <x v="33"/>
    <n v="3"/>
    <n v="85704.95"/>
    <n v="1"/>
    <n v="0"/>
    <n v="1"/>
    <n v="27886.06"/>
    <x v="1"/>
    <n v="9"/>
    <n v="1014"/>
    <n v="7"/>
    <n v="137"/>
    <n v="0.77777777777777779"/>
    <n v="9126"/>
    <x v="0"/>
    <x v="2"/>
    <s v="High Risk"/>
  </r>
  <r>
    <n v="15811970"/>
    <n v="653"/>
    <x v="0"/>
    <s v="Female"/>
    <x v="0"/>
    <n v="1"/>
    <n v="0"/>
    <n v="2"/>
    <n v="1"/>
    <n v="1"/>
    <n v="5768.32"/>
    <x v="1"/>
    <n v="23"/>
    <n v="3295"/>
    <n v="7"/>
    <n v="132"/>
    <n v="0.30434782608695654"/>
    <n v="75785"/>
    <x v="0"/>
    <x v="0"/>
    <s v="High Risk"/>
  </r>
  <r>
    <n v="15774192"/>
    <n v="539"/>
    <x v="2"/>
    <s v="Female"/>
    <x v="16"/>
    <n v="8"/>
    <n v="105435.74"/>
    <n v="1"/>
    <n v="0"/>
    <n v="0"/>
    <n v="80575.44"/>
    <x v="0"/>
    <n v="13"/>
    <n v="4833"/>
    <n v="10"/>
    <n v="85"/>
    <n v="0.76923076923076927"/>
    <n v="62829"/>
    <x v="0"/>
    <x v="1"/>
    <s v="High Risk"/>
  </r>
  <r>
    <n v="15595136"/>
    <n v="645"/>
    <x v="0"/>
    <s v="Female"/>
    <x v="24"/>
    <n v="1"/>
    <n v="0"/>
    <n v="2"/>
    <n v="1"/>
    <n v="1"/>
    <n v="68987.55"/>
    <x v="1"/>
    <n v="1"/>
    <n v="1848"/>
    <n v="0"/>
    <n v="46"/>
    <n v="0"/>
    <n v="1848"/>
    <x v="0"/>
    <x v="0"/>
    <s v="Medium Risk"/>
  </r>
  <r>
    <n v="15630580"/>
    <n v="751"/>
    <x v="2"/>
    <s v="Male"/>
    <x v="10"/>
    <n v="9"/>
    <n v="108513.25"/>
    <n v="2"/>
    <n v="1"/>
    <n v="1"/>
    <n v="27097.82"/>
    <x v="1"/>
    <n v="23"/>
    <n v="4537"/>
    <n v="9"/>
    <n v="76"/>
    <n v="0.39130434782608697"/>
    <n v="104351"/>
    <x v="0"/>
    <x v="3"/>
    <s v="High Risk"/>
  </r>
  <r>
    <n v="15660646"/>
    <n v="528"/>
    <x v="0"/>
    <s v="Male"/>
    <x v="12"/>
    <n v="3"/>
    <n v="156687.1"/>
    <n v="1"/>
    <n v="1"/>
    <n v="0"/>
    <n v="199320.77"/>
    <x v="1"/>
    <n v="14"/>
    <n v="3976"/>
    <n v="5"/>
    <n v="130"/>
    <n v="0.35714285714285715"/>
    <n v="55664"/>
    <x v="0"/>
    <x v="2"/>
    <s v="High Risk"/>
  </r>
  <r>
    <n v="15614365"/>
    <n v="696"/>
    <x v="2"/>
    <s v="Male"/>
    <x v="8"/>
    <n v="3"/>
    <n v="150604.51999999999"/>
    <n v="1"/>
    <n v="0"/>
    <n v="0"/>
    <n v="5566.6"/>
    <x v="1"/>
    <n v="24"/>
    <n v="2636"/>
    <n v="9"/>
    <n v="114"/>
    <n v="0.375"/>
    <n v="63264"/>
    <x v="1"/>
    <x v="2"/>
    <s v="High Risk"/>
  </r>
  <r>
    <n v="15776128"/>
    <n v="716"/>
    <x v="0"/>
    <s v="Female"/>
    <x v="4"/>
    <n v="6"/>
    <n v="155114.9"/>
    <n v="1"/>
    <n v="0"/>
    <n v="0"/>
    <n v="133871.82999999999"/>
    <x v="1"/>
    <n v="24"/>
    <n v="1321"/>
    <n v="8"/>
    <n v="51"/>
    <n v="0.33333333333333331"/>
    <n v="31704"/>
    <x v="1"/>
    <x v="1"/>
    <s v="Medium Risk"/>
  </r>
  <r>
    <n v="15787035"/>
    <n v="602"/>
    <x v="0"/>
    <s v="Female"/>
    <x v="12"/>
    <n v="8"/>
    <n v="0"/>
    <n v="2"/>
    <n v="1"/>
    <n v="1"/>
    <n v="152843.53"/>
    <x v="1"/>
    <n v="6"/>
    <n v="4504"/>
    <n v="8"/>
    <n v="38"/>
    <n v="1"/>
    <n v="27024"/>
    <x v="0"/>
    <x v="1"/>
    <s v="Medium Risk"/>
  </r>
  <r>
    <n v="15792646"/>
    <n v="647"/>
    <x v="1"/>
    <s v="Female"/>
    <x v="55"/>
    <n v="1"/>
    <n v="91216"/>
    <n v="1"/>
    <n v="1"/>
    <n v="1"/>
    <n v="41800.18"/>
    <x v="1"/>
    <n v="5"/>
    <n v="3478"/>
    <n v="0"/>
    <n v="31"/>
    <n v="0"/>
    <n v="17390"/>
    <x v="0"/>
    <x v="0"/>
    <s v="Medium Risk"/>
  </r>
  <r>
    <n v="15726832"/>
    <n v="850"/>
    <x v="2"/>
    <s v="Male"/>
    <x v="22"/>
    <n v="3"/>
    <n v="141784.01999999999"/>
    <n v="1"/>
    <n v="1"/>
    <n v="1"/>
    <n v="92053.75"/>
    <x v="1"/>
    <n v="23"/>
    <n v="2034"/>
    <n v="5"/>
    <n v="63"/>
    <n v="0.21739130434782608"/>
    <n v="46782"/>
    <x v="0"/>
    <x v="2"/>
    <s v="High Risk"/>
  </r>
  <r>
    <n v="15773260"/>
    <n v="590"/>
    <x v="0"/>
    <s v="Female"/>
    <x v="15"/>
    <n v="0"/>
    <n v="127763.24"/>
    <n v="1"/>
    <n v="1"/>
    <n v="0"/>
    <n v="100717.54"/>
    <x v="1"/>
    <n v="25"/>
    <n v="3371"/>
    <n v="2"/>
    <n v="5"/>
    <n v="0.08"/>
    <n v="84275"/>
    <x v="0"/>
    <x v="0"/>
    <s v="Low Risk"/>
  </r>
  <r>
    <n v="15624437"/>
    <n v="825"/>
    <x v="1"/>
    <s v="Female"/>
    <x v="15"/>
    <n v="1"/>
    <n v="0"/>
    <n v="2"/>
    <n v="1"/>
    <n v="1"/>
    <n v="42935.15"/>
    <x v="1"/>
    <n v="25"/>
    <n v="3902"/>
    <n v="1"/>
    <n v="18"/>
    <n v="0.04"/>
    <n v="97550"/>
    <x v="0"/>
    <x v="0"/>
    <s v="Low Risk"/>
  </r>
  <r>
    <n v="15717138"/>
    <n v="850"/>
    <x v="1"/>
    <s v="Male"/>
    <x v="8"/>
    <n v="6"/>
    <n v="82613.56"/>
    <n v="2"/>
    <n v="1"/>
    <n v="0"/>
    <n v="149170.92000000001"/>
    <x v="1"/>
    <n v="10"/>
    <n v="2442"/>
    <n v="4"/>
    <n v="5"/>
    <n v="0.4"/>
    <n v="24420"/>
    <x v="1"/>
    <x v="1"/>
    <s v="Low Risk"/>
  </r>
  <r>
    <n v="15657317"/>
    <n v="789"/>
    <x v="0"/>
    <s v="Female"/>
    <x v="15"/>
    <n v="7"/>
    <n v="69423.520000000004"/>
    <n v="1"/>
    <n v="1"/>
    <n v="0"/>
    <n v="107499.39"/>
    <x v="1"/>
    <n v="10"/>
    <n v="1089"/>
    <n v="5"/>
    <n v="100"/>
    <n v="0.5"/>
    <n v="10890"/>
    <x v="0"/>
    <x v="1"/>
    <s v="High Risk"/>
  </r>
  <r>
    <n v="15626948"/>
    <n v="701"/>
    <x v="0"/>
    <s v="Female"/>
    <x v="0"/>
    <n v="6"/>
    <n v="86167.82"/>
    <n v="1"/>
    <n v="1"/>
    <n v="0"/>
    <n v="153342.38"/>
    <x v="1"/>
    <n v="22"/>
    <n v="2863"/>
    <n v="9"/>
    <n v="64"/>
    <n v="0.40909090909090912"/>
    <n v="62986"/>
    <x v="0"/>
    <x v="1"/>
    <s v="High Risk"/>
  </r>
  <r>
    <n v="15758901"/>
    <n v="713"/>
    <x v="1"/>
    <s v="Female"/>
    <x v="40"/>
    <n v="1"/>
    <n v="0"/>
    <n v="1"/>
    <n v="1"/>
    <n v="0"/>
    <n v="107825.08"/>
    <x v="0"/>
    <n v="18"/>
    <n v="4397"/>
    <n v="3"/>
    <n v="27"/>
    <n v="0.16666666666666666"/>
    <n v="79146"/>
    <x v="0"/>
    <x v="0"/>
    <s v="Low Risk"/>
  </r>
  <r>
    <n v="15777759"/>
    <n v="570"/>
    <x v="0"/>
    <s v="Male"/>
    <x v="33"/>
    <n v="2"/>
    <n v="131406.56"/>
    <n v="1"/>
    <n v="1"/>
    <n v="1"/>
    <n v="47952.45"/>
    <x v="1"/>
    <n v="9"/>
    <n v="1008"/>
    <n v="0"/>
    <n v="3"/>
    <n v="0"/>
    <n v="9072"/>
    <x v="1"/>
    <x v="0"/>
    <s v="Low Risk"/>
  </r>
  <r>
    <n v="15773322"/>
    <n v="536"/>
    <x v="2"/>
    <s v="Female"/>
    <x v="4"/>
    <n v="4"/>
    <n v="121898.82"/>
    <n v="1"/>
    <n v="0"/>
    <n v="0"/>
    <n v="131007.18"/>
    <x v="1"/>
    <n v="7"/>
    <n v="505"/>
    <n v="2"/>
    <n v="142"/>
    <n v="0.2857142857142857"/>
    <n v="3535"/>
    <x v="1"/>
    <x v="2"/>
    <s v="High Risk"/>
  </r>
  <r>
    <n v="15697318"/>
    <n v="771"/>
    <x v="2"/>
    <s v="Male"/>
    <x v="15"/>
    <n v="9"/>
    <n v="77487.199999999997"/>
    <n v="1"/>
    <n v="0"/>
    <n v="0"/>
    <n v="33143.040000000001"/>
    <x v="1"/>
    <n v="4"/>
    <n v="461"/>
    <n v="1"/>
    <n v="145"/>
    <n v="0.25"/>
    <n v="1844"/>
    <x v="0"/>
    <x v="3"/>
    <s v="High Risk"/>
  </r>
  <r>
    <n v="15678916"/>
    <n v="512"/>
    <x v="0"/>
    <s v="Female"/>
    <x v="31"/>
    <n v="2"/>
    <n v="0"/>
    <n v="1"/>
    <n v="1"/>
    <n v="0"/>
    <n v="123304.62"/>
    <x v="1"/>
    <n v="25"/>
    <n v="2640"/>
    <n v="7"/>
    <n v="177"/>
    <n v="0.28000000000000003"/>
    <n v="66000"/>
    <x v="0"/>
    <x v="0"/>
    <s v="High Risk"/>
  </r>
  <r>
    <n v="15632118"/>
    <n v="698"/>
    <x v="1"/>
    <s v="Male"/>
    <x v="13"/>
    <n v="5"/>
    <n v="164450.94"/>
    <n v="1"/>
    <n v="1"/>
    <n v="0"/>
    <n v="141970.01999999999"/>
    <x v="0"/>
    <n v="11"/>
    <n v="4093"/>
    <n v="8"/>
    <n v="40"/>
    <n v="0.72727272727272729"/>
    <n v="45023"/>
    <x v="0"/>
    <x v="2"/>
    <s v="Medium Risk"/>
  </r>
  <r>
    <n v="15788118"/>
    <n v="656"/>
    <x v="0"/>
    <s v="Male"/>
    <x v="19"/>
    <n v="7"/>
    <n v="138705.01999999999"/>
    <n v="2"/>
    <n v="1"/>
    <n v="0"/>
    <n v="37136.15"/>
    <x v="1"/>
    <n v="1"/>
    <n v="4338"/>
    <n v="4"/>
    <n v="29"/>
    <n v="1"/>
    <n v="4338"/>
    <x v="1"/>
    <x v="1"/>
    <s v="Low Risk"/>
  </r>
  <r>
    <n v="15788930"/>
    <n v="761"/>
    <x v="1"/>
    <s v="Male"/>
    <x v="24"/>
    <n v="7"/>
    <n v="132730.17000000001"/>
    <n v="1"/>
    <n v="1"/>
    <n v="0"/>
    <n v="199293.01"/>
    <x v="1"/>
    <n v="12"/>
    <n v="846"/>
    <n v="2"/>
    <n v="155"/>
    <n v="0.16666666666666666"/>
    <n v="10152"/>
    <x v="2"/>
    <x v="1"/>
    <s v="High Risk"/>
  </r>
  <r>
    <n v="15628583"/>
    <n v="709"/>
    <x v="0"/>
    <s v="Female"/>
    <x v="33"/>
    <n v="5"/>
    <n v="0"/>
    <n v="2"/>
    <n v="0"/>
    <n v="1"/>
    <n v="161388.22"/>
    <x v="1"/>
    <n v="25"/>
    <n v="1972"/>
    <n v="6"/>
    <n v="37"/>
    <n v="0.24"/>
    <n v="49300"/>
    <x v="0"/>
    <x v="2"/>
    <s v="Medium Risk"/>
  </r>
  <r>
    <n v="15635177"/>
    <n v="597"/>
    <x v="1"/>
    <s v="Female"/>
    <x v="26"/>
    <n v="3"/>
    <n v="0"/>
    <n v="1"/>
    <n v="1"/>
    <n v="1"/>
    <n v="70532.53"/>
    <x v="1"/>
    <n v="12"/>
    <n v="2460"/>
    <n v="4"/>
    <n v="140"/>
    <n v="0.33333333333333331"/>
    <n v="29520"/>
    <x v="0"/>
    <x v="2"/>
    <s v="High Risk"/>
  </r>
  <r>
    <n v="15587690"/>
    <n v="592"/>
    <x v="0"/>
    <s v="Male"/>
    <x v="34"/>
    <n v="2"/>
    <n v="116498.22"/>
    <n v="1"/>
    <n v="1"/>
    <n v="0"/>
    <n v="144290.25"/>
    <x v="1"/>
    <n v="18"/>
    <n v="4654"/>
    <n v="2"/>
    <n v="161"/>
    <n v="0.1111111111111111"/>
    <n v="83772"/>
    <x v="0"/>
    <x v="0"/>
    <s v="High Risk"/>
  </r>
  <r>
    <n v="15627630"/>
    <n v="599"/>
    <x v="0"/>
    <s v="Female"/>
    <x v="1"/>
    <n v="1"/>
    <n v="0"/>
    <n v="2"/>
    <n v="1"/>
    <n v="0"/>
    <n v="96069.82"/>
    <x v="1"/>
    <n v="15"/>
    <n v="3311"/>
    <n v="7"/>
    <n v="90"/>
    <n v="0.46666666666666667"/>
    <n v="49665"/>
    <x v="1"/>
    <x v="0"/>
    <s v="High Risk"/>
  </r>
  <r>
    <n v="15610930"/>
    <n v="572"/>
    <x v="2"/>
    <s v="Female"/>
    <x v="12"/>
    <n v="1"/>
    <n v="139979.07"/>
    <n v="1"/>
    <n v="1"/>
    <n v="0"/>
    <n v="185662.84"/>
    <x v="1"/>
    <n v="25"/>
    <n v="4197"/>
    <n v="2"/>
    <n v="105"/>
    <n v="0.08"/>
    <n v="104925"/>
    <x v="1"/>
    <x v="0"/>
    <s v="High Risk"/>
  </r>
  <r>
    <n v="15657747"/>
    <n v="611"/>
    <x v="2"/>
    <s v="Female"/>
    <x v="3"/>
    <n v="9"/>
    <n v="127216.31"/>
    <n v="2"/>
    <n v="0"/>
    <n v="1"/>
    <n v="17913.25"/>
    <x v="1"/>
    <n v="3"/>
    <n v="4536"/>
    <n v="7"/>
    <n v="149"/>
    <n v="1"/>
    <n v="13608"/>
    <x v="0"/>
    <x v="3"/>
    <s v="High Risk"/>
  </r>
  <r>
    <n v="15568006"/>
    <n v="634"/>
    <x v="0"/>
    <s v="Female"/>
    <x v="13"/>
    <n v="2"/>
    <n v="0"/>
    <n v="4"/>
    <n v="1"/>
    <n v="0"/>
    <n v="101039.53"/>
    <x v="0"/>
    <n v="5"/>
    <n v="570"/>
    <n v="7"/>
    <n v="46"/>
    <n v="1"/>
    <n v="2850"/>
    <x v="0"/>
    <x v="0"/>
    <s v="Medium Risk"/>
  </r>
  <r>
    <n v="15751748"/>
    <n v="666"/>
    <x v="0"/>
    <s v="Male"/>
    <x v="21"/>
    <n v="2"/>
    <n v="148222.65"/>
    <n v="1"/>
    <n v="0"/>
    <n v="0"/>
    <n v="156953.54"/>
    <x v="0"/>
    <n v="1"/>
    <n v="3687"/>
    <n v="10"/>
    <n v="99"/>
    <n v="1"/>
    <n v="3687"/>
    <x v="0"/>
    <x v="0"/>
    <s v="High Risk"/>
  </r>
  <r>
    <n v="15722212"/>
    <n v="696"/>
    <x v="0"/>
    <s v="Female"/>
    <x v="1"/>
    <n v="8"/>
    <n v="0"/>
    <n v="2"/>
    <n v="0"/>
    <n v="0"/>
    <n v="28276.83"/>
    <x v="1"/>
    <n v="16"/>
    <n v="4534"/>
    <n v="7"/>
    <n v="133"/>
    <n v="0.4375"/>
    <n v="72544"/>
    <x v="0"/>
    <x v="1"/>
    <s v="High Risk"/>
  </r>
  <r>
    <n v="15658670"/>
    <n v="669"/>
    <x v="0"/>
    <s v="Female"/>
    <x v="16"/>
    <n v="8"/>
    <n v="0"/>
    <n v="2"/>
    <n v="1"/>
    <n v="0"/>
    <n v="84049.16"/>
    <x v="1"/>
    <n v="13"/>
    <n v="1350"/>
    <n v="1"/>
    <n v="171"/>
    <n v="7.6923076923076927E-2"/>
    <n v="17550"/>
    <x v="0"/>
    <x v="1"/>
    <s v="High Risk"/>
  </r>
  <r>
    <n v="15761654"/>
    <n v="726"/>
    <x v="1"/>
    <s v="Male"/>
    <x v="33"/>
    <n v="8"/>
    <n v="134152.29"/>
    <n v="1"/>
    <n v="1"/>
    <n v="1"/>
    <n v="147822.44"/>
    <x v="1"/>
    <n v="23"/>
    <n v="588"/>
    <n v="8"/>
    <n v="104"/>
    <n v="0.34782608695652173"/>
    <n v="13524"/>
    <x v="2"/>
    <x v="1"/>
    <s v="High Risk"/>
  </r>
  <r>
    <n v="15812210"/>
    <n v="497"/>
    <x v="2"/>
    <s v="Female"/>
    <x v="15"/>
    <n v="8"/>
    <n v="111537.23"/>
    <n v="4"/>
    <n v="1"/>
    <n v="1"/>
    <n v="9497.99"/>
    <x v="0"/>
    <n v="7"/>
    <n v="3919"/>
    <n v="8"/>
    <n v="137"/>
    <n v="1"/>
    <n v="27433"/>
    <x v="0"/>
    <x v="1"/>
    <s v="High Risk"/>
  </r>
  <r>
    <n v="15787051"/>
    <n v="750"/>
    <x v="1"/>
    <s v="Female"/>
    <x v="2"/>
    <n v="7"/>
    <n v="119565.92"/>
    <n v="1"/>
    <n v="1"/>
    <n v="0"/>
    <n v="87067.73"/>
    <x v="1"/>
    <n v="18"/>
    <n v="1199"/>
    <n v="0"/>
    <n v="70"/>
    <n v="0"/>
    <n v="21582"/>
    <x v="1"/>
    <x v="1"/>
    <s v="High Risk"/>
  </r>
  <r>
    <n v="15642991"/>
    <n v="850"/>
    <x v="1"/>
    <s v="Female"/>
    <x v="6"/>
    <n v="7"/>
    <n v="0"/>
    <n v="2"/>
    <n v="1"/>
    <n v="0"/>
    <n v="23237.25"/>
    <x v="1"/>
    <n v="24"/>
    <n v="3104"/>
    <n v="7"/>
    <n v="154"/>
    <n v="0.29166666666666669"/>
    <n v="74496"/>
    <x v="2"/>
    <x v="1"/>
    <s v="High Risk"/>
  </r>
  <r>
    <n v="15713769"/>
    <n v="617"/>
    <x v="1"/>
    <s v="Male"/>
    <x v="16"/>
    <n v="7"/>
    <n v="0"/>
    <n v="1"/>
    <n v="1"/>
    <n v="1"/>
    <n v="27239.279999999999"/>
    <x v="1"/>
    <n v="20"/>
    <n v="2092"/>
    <n v="3"/>
    <n v="52"/>
    <n v="0.15"/>
    <n v="41840"/>
    <x v="0"/>
    <x v="1"/>
    <s v="Medium Risk"/>
  </r>
  <r>
    <n v="15605826"/>
    <n v="652"/>
    <x v="2"/>
    <s v="Male"/>
    <x v="17"/>
    <n v="10"/>
    <n v="121063.8"/>
    <n v="3"/>
    <n v="1"/>
    <n v="0"/>
    <n v="151481.85999999999"/>
    <x v="0"/>
    <n v="2"/>
    <n v="1699"/>
    <n v="7"/>
    <n v="84"/>
    <n v="1"/>
    <n v="3398"/>
    <x v="1"/>
    <x v="3"/>
    <s v="High Risk"/>
  </r>
  <r>
    <n v="15648898"/>
    <n v="560"/>
    <x v="1"/>
    <s v="Female"/>
    <x v="7"/>
    <n v="7"/>
    <n v="124995.98"/>
    <n v="1"/>
    <n v="1"/>
    <n v="1"/>
    <n v="114669.79"/>
    <x v="1"/>
    <n v="19"/>
    <n v="2568"/>
    <n v="1"/>
    <n v="22"/>
    <n v="5.2631578947368418E-2"/>
    <n v="48792"/>
    <x v="0"/>
    <x v="1"/>
    <s v="Low Risk"/>
  </r>
  <r>
    <n v="15705309"/>
    <n v="629"/>
    <x v="1"/>
    <s v="Male"/>
    <x v="2"/>
    <n v="5"/>
    <n v="0"/>
    <n v="2"/>
    <n v="0"/>
    <n v="0"/>
    <n v="116748.14"/>
    <x v="1"/>
    <n v="1"/>
    <n v="1523"/>
    <n v="4"/>
    <n v="143"/>
    <n v="1"/>
    <n v="1523"/>
    <x v="0"/>
    <x v="2"/>
    <s v="High Risk"/>
  </r>
  <r>
    <n v="15734202"/>
    <n v="660"/>
    <x v="2"/>
    <s v="Female"/>
    <x v="37"/>
    <n v="4"/>
    <n v="86891.839999999997"/>
    <n v="1"/>
    <n v="1"/>
    <n v="0"/>
    <n v="90877.759999999995"/>
    <x v="1"/>
    <n v="15"/>
    <n v="159"/>
    <n v="10"/>
    <n v="1"/>
    <n v="0.66666666666666663"/>
    <n v="2385"/>
    <x v="0"/>
    <x v="2"/>
    <s v="Low Risk"/>
  </r>
  <r>
    <n v="15658852"/>
    <n v="676"/>
    <x v="0"/>
    <s v="Male"/>
    <x v="16"/>
    <n v="8"/>
    <n v="0"/>
    <n v="2"/>
    <n v="1"/>
    <n v="1"/>
    <n v="133692.88"/>
    <x v="1"/>
    <n v="24"/>
    <n v="668"/>
    <n v="5"/>
    <n v="18"/>
    <n v="0.20833333333333334"/>
    <n v="16032"/>
    <x v="0"/>
    <x v="1"/>
    <s v="Low Risk"/>
  </r>
  <r>
    <n v="15612633"/>
    <n v="581"/>
    <x v="1"/>
    <s v="Male"/>
    <x v="3"/>
    <n v="9"/>
    <n v="78022.61"/>
    <n v="1"/>
    <n v="0"/>
    <n v="1"/>
    <n v="30662.91"/>
    <x v="1"/>
    <n v="14"/>
    <n v="4857"/>
    <n v="9"/>
    <n v="143"/>
    <n v="0.6428571428571429"/>
    <n v="67998"/>
    <x v="0"/>
    <x v="3"/>
    <s v="High Risk"/>
  </r>
  <r>
    <n v="15604818"/>
    <n v="798"/>
    <x v="0"/>
    <s v="Male"/>
    <x v="10"/>
    <n v="9"/>
    <n v="154495.79"/>
    <n v="1"/>
    <n v="1"/>
    <n v="0"/>
    <n v="191395.88"/>
    <x v="1"/>
    <n v="23"/>
    <n v="4065"/>
    <n v="5"/>
    <n v="12"/>
    <n v="0.21739130434782608"/>
    <n v="93495"/>
    <x v="0"/>
    <x v="3"/>
    <s v="Low Risk"/>
  </r>
  <r>
    <n v="15593900"/>
    <n v="705"/>
    <x v="0"/>
    <s v="Male"/>
    <x v="16"/>
    <n v="1"/>
    <n v="189443.72"/>
    <n v="1"/>
    <n v="0"/>
    <n v="1"/>
    <n v="106648.58"/>
    <x v="1"/>
    <n v="12"/>
    <n v="4383"/>
    <n v="4"/>
    <n v="56"/>
    <n v="0.33333333333333331"/>
    <n v="52596"/>
    <x v="0"/>
    <x v="0"/>
    <s v="Medium Risk"/>
  </r>
  <r>
    <n v="15624995"/>
    <n v="714"/>
    <x v="1"/>
    <s v="Female"/>
    <x v="8"/>
    <n v="6"/>
    <n v="152926.6"/>
    <n v="1"/>
    <n v="1"/>
    <n v="1"/>
    <n v="50899.91"/>
    <x v="1"/>
    <n v="16"/>
    <n v="3069"/>
    <n v="2"/>
    <n v="49"/>
    <n v="0.125"/>
    <n v="49104"/>
    <x v="0"/>
    <x v="1"/>
    <s v="Medium Risk"/>
  </r>
  <r>
    <n v="15570087"/>
    <n v="664"/>
    <x v="0"/>
    <s v="Female"/>
    <x v="4"/>
    <n v="8"/>
    <n v="142989.69"/>
    <n v="1"/>
    <n v="1"/>
    <n v="1"/>
    <n v="115452.51"/>
    <x v="0"/>
    <n v="2"/>
    <n v="3572"/>
    <n v="5"/>
    <n v="151"/>
    <n v="1"/>
    <n v="7144"/>
    <x v="0"/>
    <x v="1"/>
    <s v="High Risk"/>
  </r>
  <r>
    <n v="15802617"/>
    <n v="697"/>
    <x v="2"/>
    <s v="Male"/>
    <x v="3"/>
    <n v="7"/>
    <n v="115371.94"/>
    <n v="2"/>
    <n v="1"/>
    <n v="0"/>
    <n v="64139.1"/>
    <x v="1"/>
    <n v="2"/>
    <n v="4899"/>
    <n v="8"/>
    <n v="158"/>
    <n v="1"/>
    <n v="9798"/>
    <x v="0"/>
    <x v="1"/>
    <s v="High Risk"/>
  </r>
  <r>
    <n v="15656029"/>
    <n v="609"/>
    <x v="0"/>
    <s v="Male"/>
    <x v="24"/>
    <n v="6"/>
    <n v="0"/>
    <n v="2"/>
    <n v="0"/>
    <n v="1"/>
    <n v="22030.720000000001"/>
    <x v="1"/>
    <n v="11"/>
    <n v="1000"/>
    <n v="10"/>
    <n v="130"/>
    <n v="0.90909090909090906"/>
    <n v="11000"/>
    <x v="0"/>
    <x v="1"/>
    <s v="High Risk"/>
  </r>
  <r>
    <n v="15739194"/>
    <n v="548"/>
    <x v="1"/>
    <s v="Male"/>
    <x v="16"/>
    <n v="0"/>
    <n v="178056.54"/>
    <n v="2"/>
    <n v="1"/>
    <n v="0"/>
    <n v="38434.730000000003"/>
    <x v="1"/>
    <n v="28"/>
    <n v="2275"/>
    <n v="6"/>
    <n v="98"/>
    <n v="0.21428571428571427"/>
    <n v="63700"/>
    <x v="0"/>
    <x v="0"/>
    <s v="High Risk"/>
  </r>
  <r>
    <n v="15607275"/>
    <n v="850"/>
    <x v="1"/>
    <s v="Male"/>
    <x v="2"/>
    <n v="6"/>
    <n v="206014.94"/>
    <n v="2"/>
    <n v="0"/>
    <n v="1"/>
    <n v="42774.84"/>
    <x v="0"/>
    <n v="4"/>
    <n v="3043"/>
    <n v="6"/>
    <n v="44"/>
    <n v="1"/>
    <n v="12172"/>
    <x v="1"/>
    <x v="1"/>
    <s v="Medium Risk"/>
  </r>
  <r>
    <n v="15629475"/>
    <n v="656"/>
    <x v="0"/>
    <s v="Male"/>
    <x v="1"/>
    <n v="2"/>
    <n v="0"/>
    <n v="2"/>
    <n v="1"/>
    <n v="0"/>
    <n v="158973.76999999999"/>
    <x v="1"/>
    <n v="8"/>
    <n v="3033"/>
    <n v="6"/>
    <n v="81"/>
    <n v="0.75"/>
    <n v="24264"/>
    <x v="0"/>
    <x v="0"/>
    <s v="High Risk"/>
  </r>
  <r>
    <n v="15635034"/>
    <n v="727"/>
    <x v="2"/>
    <s v="Male"/>
    <x v="24"/>
    <n v="9"/>
    <n v="101191.83"/>
    <n v="1"/>
    <n v="1"/>
    <n v="1"/>
    <n v="34551.35"/>
    <x v="0"/>
    <n v="19"/>
    <n v="637"/>
    <n v="10"/>
    <n v="11"/>
    <n v="0.52631578947368418"/>
    <n v="12103"/>
    <x v="0"/>
    <x v="3"/>
    <s v="Low Risk"/>
  </r>
  <r>
    <n v="15756333"/>
    <n v="642"/>
    <x v="0"/>
    <s v="Female"/>
    <x v="30"/>
    <n v="7"/>
    <n v="0"/>
    <n v="2"/>
    <n v="1"/>
    <n v="1"/>
    <n v="101515.76"/>
    <x v="1"/>
    <n v="29"/>
    <n v="1628"/>
    <n v="4"/>
    <n v="48"/>
    <n v="0.13793103448275862"/>
    <n v="47212"/>
    <x v="0"/>
    <x v="1"/>
    <s v="Medium Risk"/>
  </r>
  <r>
    <n v="15777436"/>
    <n v="710"/>
    <x v="1"/>
    <s v="Female"/>
    <x v="8"/>
    <n v="5"/>
    <n v="0"/>
    <n v="2"/>
    <n v="1"/>
    <n v="0"/>
    <n v="9561.73"/>
    <x v="1"/>
    <n v="13"/>
    <n v="2533"/>
    <n v="2"/>
    <n v="168"/>
    <n v="0.15384615384615385"/>
    <n v="32929"/>
    <x v="0"/>
    <x v="2"/>
    <s v="High Risk"/>
  </r>
  <r>
    <n v="15676835"/>
    <n v="710"/>
    <x v="1"/>
    <s v="Male"/>
    <x v="19"/>
    <n v="1"/>
    <n v="0"/>
    <n v="2"/>
    <n v="1"/>
    <n v="0"/>
    <n v="168313.17"/>
    <x v="1"/>
    <n v="28"/>
    <n v="3015"/>
    <n v="6"/>
    <n v="70"/>
    <n v="0.21428571428571427"/>
    <n v="84420"/>
    <x v="0"/>
    <x v="0"/>
    <s v="High Risk"/>
  </r>
  <r>
    <n v="15574206"/>
    <n v="718"/>
    <x v="0"/>
    <s v="Female"/>
    <x v="24"/>
    <n v="7"/>
    <n v="0"/>
    <n v="2"/>
    <n v="1"/>
    <n v="1"/>
    <n v="55100.09"/>
    <x v="1"/>
    <n v="30"/>
    <n v="2313"/>
    <n v="6"/>
    <n v="180"/>
    <n v="0.2"/>
    <n v="69390"/>
    <x v="2"/>
    <x v="1"/>
    <s v="High Risk"/>
  </r>
  <r>
    <n v="15613017"/>
    <n v="586"/>
    <x v="2"/>
    <s v="Male"/>
    <x v="15"/>
    <n v="1"/>
    <n v="149814.54"/>
    <n v="1"/>
    <n v="1"/>
    <n v="0"/>
    <n v="31830.06"/>
    <x v="1"/>
    <n v="24"/>
    <n v="3914"/>
    <n v="10"/>
    <n v="40"/>
    <n v="0.41666666666666669"/>
    <n v="93936"/>
    <x v="0"/>
    <x v="0"/>
    <s v="Medium Risk"/>
  </r>
  <r>
    <n v="15815131"/>
    <n v="617"/>
    <x v="1"/>
    <s v="Female"/>
    <x v="18"/>
    <n v="7"/>
    <n v="115617.24"/>
    <n v="1"/>
    <n v="1"/>
    <n v="1"/>
    <n v="71519.399999999994"/>
    <x v="1"/>
    <n v="20"/>
    <n v="230"/>
    <n v="8"/>
    <n v="80"/>
    <n v="0.4"/>
    <n v="4600"/>
    <x v="0"/>
    <x v="1"/>
    <s v="High Risk"/>
  </r>
  <r>
    <n v="15585455"/>
    <n v="630"/>
    <x v="0"/>
    <s v="Male"/>
    <x v="34"/>
    <n v="9"/>
    <n v="0"/>
    <n v="2"/>
    <n v="0"/>
    <n v="0"/>
    <n v="32599.35"/>
    <x v="1"/>
    <n v="1"/>
    <n v="2047"/>
    <n v="7"/>
    <n v="33"/>
    <n v="1"/>
    <n v="2047"/>
    <x v="0"/>
    <x v="3"/>
    <s v="Medium Risk"/>
  </r>
  <r>
    <n v="15692929"/>
    <n v="791"/>
    <x v="2"/>
    <s v="Female"/>
    <x v="0"/>
    <n v="10"/>
    <n v="113657.41"/>
    <n v="2"/>
    <n v="0"/>
    <n v="1"/>
    <n v="139946.68"/>
    <x v="0"/>
    <n v="9"/>
    <n v="3903"/>
    <n v="7"/>
    <n v="9"/>
    <n v="0.77777777777777779"/>
    <n v="35127"/>
    <x v="0"/>
    <x v="3"/>
    <s v="Low Risk"/>
  </r>
  <r>
    <n v="15758081"/>
    <n v="673"/>
    <x v="1"/>
    <s v="Male"/>
    <x v="2"/>
    <n v="8"/>
    <n v="138160"/>
    <n v="1"/>
    <n v="1"/>
    <n v="1"/>
    <n v="110468.51"/>
    <x v="1"/>
    <n v="16"/>
    <n v="2525"/>
    <n v="7"/>
    <n v="46"/>
    <n v="0.4375"/>
    <n v="40400"/>
    <x v="0"/>
    <x v="1"/>
    <s v="Medium Risk"/>
  </r>
  <r>
    <n v="15667476"/>
    <n v="477"/>
    <x v="2"/>
    <s v="Female"/>
    <x v="18"/>
    <n v="3"/>
    <n v="117700.86"/>
    <n v="1"/>
    <n v="0"/>
    <n v="0"/>
    <n v="74042"/>
    <x v="1"/>
    <n v="26"/>
    <n v="2064"/>
    <n v="2"/>
    <n v="155"/>
    <n v="7.6923076923076927E-2"/>
    <n v="53664"/>
    <x v="1"/>
    <x v="2"/>
    <s v="High Risk"/>
  </r>
  <r>
    <n v="15738248"/>
    <n v="662"/>
    <x v="0"/>
    <s v="Female"/>
    <x v="24"/>
    <n v="5"/>
    <n v="0"/>
    <n v="2"/>
    <n v="1"/>
    <n v="0"/>
    <n v="151871.84"/>
    <x v="1"/>
    <n v="7"/>
    <n v="1318"/>
    <n v="0"/>
    <n v="134"/>
    <n v="0"/>
    <n v="9226"/>
    <x v="1"/>
    <x v="2"/>
    <s v="High Risk"/>
  </r>
  <r>
    <n v="15672152"/>
    <n v="850"/>
    <x v="2"/>
    <s v="Male"/>
    <x v="24"/>
    <n v="9"/>
    <n v="122506.38"/>
    <n v="1"/>
    <n v="0"/>
    <n v="1"/>
    <n v="199693.84"/>
    <x v="0"/>
    <n v="20"/>
    <n v="2589"/>
    <n v="4"/>
    <n v="161"/>
    <n v="0.2"/>
    <n v="51780"/>
    <x v="0"/>
    <x v="3"/>
    <s v="High Risk"/>
  </r>
  <r>
    <n v="15673372"/>
    <n v="635"/>
    <x v="0"/>
    <s v="Female"/>
    <x v="14"/>
    <n v="1"/>
    <n v="0"/>
    <n v="1"/>
    <n v="1"/>
    <n v="1"/>
    <n v="58907.08"/>
    <x v="0"/>
    <n v="24"/>
    <n v="4402"/>
    <n v="6"/>
    <n v="25"/>
    <n v="0.25"/>
    <n v="105648"/>
    <x v="1"/>
    <x v="0"/>
    <s v="Low Risk"/>
  </r>
  <r>
    <n v="15587611"/>
    <n v="537"/>
    <x v="0"/>
    <s v="Male"/>
    <x v="49"/>
    <n v="9"/>
    <n v="0"/>
    <n v="2"/>
    <n v="0"/>
    <n v="0"/>
    <n v="103799.77"/>
    <x v="0"/>
    <n v="13"/>
    <n v="1834"/>
    <n v="2"/>
    <n v="22"/>
    <n v="0.15384615384615385"/>
    <n v="23842"/>
    <x v="2"/>
    <x v="3"/>
    <s v="Low Risk"/>
  </r>
  <r>
    <n v="15803415"/>
    <n v="579"/>
    <x v="0"/>
    <s v="Female"/>
    <x v="2"/>
    <n v="3"/>
    <n v="166501.17000000001"/>
    <n v="2"/>
    <n v="1"/>
    <n v="0"/>
    <n v="93835.64"/>
    <x v="1"/>
    <n v="12"/>
    <n v="2697"/>
    <n v="2"/>
    <n v="176"/>
    <n v="0.16666666666666666"/>
    <n v="32364"/>
    <x v="0"/>
    <x v="2"/>
    <s v="High Risk"/>
  </r>
  <r>
    <n v="15715673"/>
    <n v="651"/>
    <x v="1"/>
    <s v="Female"/>
    <x v="17"/>
    <n v="4"/>
    <n v="89743.05"/>
    <n v="1"/>
    <n v="1"/>
    <n v="0"/>
    <n v="156425.57"/>
    <x v="0"/>
    <n v="4"/>
    <n v="1821"/>
    <n v="5"/>
    <n v="86"/>
    <n v="1"/>
    <n v="7284"/>
    <x v="0"/>
    <x v="2"/>
    <s v="High Risk"/>
  </r>
  <r>
    <n v="15655648"/>
    <n v="610"/>
    <x v="0"/>
    <s v="Female"/>
    <x v="11"/>
    <n v="2"/>
    <n v="0"/>
    <n v="2"/>
    <n v="1"/>
    <n v="0"/>
    <n v="123723.83"/>
    <x v="1"/>
    <n v="29"/>
    <n v="207"/>
    <n v="2"/>
    <n v="108"/>
    <n v="6.8965517241379309E-2"/>
    <n v="6003"/>
    <x v="0"/>
    <x v="0"/>
    <s v="High Risk"/>
  </r>
  <r>
    <n v="15763613"/>
    <n v="581"/>
    <x v="0"/>
    <s v="Male"/>
    <x v="33"/>
    <n v="1"/>
    <n v="0"/>
    <n v="2"/>
    <n v="1"/>
    <n v="0"/>
    <n v="199464.08"/>
    <x v="1"/>
    <n v="6"/>
    <n v="3988"/>
    <n v="1"/>
    <n v="168"/>
    <n v="0.16666666666666666"/>
    <n v="23928"/>
    <x v="2"/>
    <x v="0"/>
    <s v="High Risk"/>
  </r>
  <r>
    <n v="15660385"/>
    <n v="592"/>
    <x v="0"/>
    <s v="Male"/>
    <x v="2"/>
    <n v="7"/>
    <n v="0"/>
    <n v="2"/>
    <n v="1"/>
    <n v="0"/>
    <n v="83084.33"/>
    <x v="1"/>
    <n v="11"/>
    <n v="4018"/>
    <n v="7"/>
    <n v="87"/>
    <n v="0.63636363636363635"/>
    <n v="44198"/>
    <x v="0"/>
    <x v="1"/>
    <s v="High Risk"/>
  </r>
  <r>
    <n v="15733261"/>
    <n v="688"/>
    <x v="1"/>
    <s v="Female"/>
    <x v="12"/>
    <n v="6"/>
    <n v="0"/>
    <n v="1"/>
    <n v="1"/>
    <n v="0"/>
    <n v="25488.43"/>
    <x v="0"/>
    <n v="14"/>
    <n v="2418"/>
    <n v="6"/>
    <n v="90"/>
    <n v="0.42857142857142855"/>
    <n v="33852"/>
    <x v="0"/>
    <x v="1"/>
    <s v="High Risk"/>
  </r>
  <r>
    <n v="15796231"/>
    <n v="681"/>
    <x v="0"/>
    <s v="Female"/>
    <x v="56"/>
    <n v="1"/>
    <n v="98894.39"/>
    <n v="1"/>
    <n v="1"/>
    <n v="1"/>
    <n v="9596.4"/>
    <x v="1"/>
    <n v="8"/>
    <n v="3826"/>
    <n v="4"/>
    <n v="57"/>
    <n v="0.5"/>
    <n v="30608"/>
    <x v="1"/>
    <x v="0"/>
    <s v="Medium Risk"/>
  </r>
  <r>
    <n v="15624866"/>
    <n v="658"/>
    <x v="2"/>
    <s v="Male"/>
    <x v="24"/>
    <n v="3"/>
    <n v="168735.74"/>
    <n v="2"/>
    <n v="0"/>
    <n v="0"/>
    <n v="70370.240000000005"/>
    <x v="1"/>
    <n v="17"/>
    <n v="3800"/>
    <n v="1"/>
    <n v="34"/>
    <n v="5.8823529411764705E-2"/>
    <n v="64600"/>
    <x v="0"/>
    <x v="2"/>
    <s v="Medium Risk"/>
  </r>
  <r>
    <n v="15623730"/>
    <n v="792"/>
    <x v="0"/>
    <s v="Male"/>
    <x v="10"/>
    <n v="1"/>
    <n v="0"/>
    <n v="1"/>
    <n v="0"/>
    <n v="1"/>
    <n v="86330.32"/>
    <x v="1"/>
    <n v="21"/>
    <n v="4717"/>
    <n v="6"/>
    <n v="73"/>
    <n v="0.2857142857142857"/>
    <n v="99057"/>
    <x v="0"/>
    <x v="0"/>
    <s v="High Risk"/>
  </r>
  <r>
    <n v="15668248"/>
    <n v="528"/>
    <x v="2"/>
    <s v="Female"/>
    <x v="46"/>
    <n v="7"/>
    <n v="133201.17000000001"/>
    <n v="1"/>
    <n v="0"/>
    <n v="0"/>
    <n v="168507.68"/>
    <x v="0"/>
    <n v="22"/>
    <n v="1983"/>
    <n v="8"/>
    <n v="138"/>
    <n v="0.36363636363636365"/>
    <n v="43626"/>
    <x v="0"/>
    <x v="1"/>
    <s v="High Risk"/>
  </r>
  <r>
    <n v="15694518"/>
    <n v="624"/>
    <x v="1"/>
    <s v="Female"/>
    <x v="18"/>
    <n v="0"/>
    <n v="0"/>
    <n v="2"/>
    <n v="1"/>
    <n v="0"/>
    <n v="111605.9"/>
    <x v="1"/>
    <n v="16"/>
    <n v="4858"/>
    <n v="10"/>
    <n v="143"/>
    <n v="0.625"/>
    <n v="77728"/>
    <x v="1"/>
    <x v="0"/>
    <s v="High Risk"/>
  </r>
  <r>
    <n v="15638028"/>
    <n v="562"/>
    <x v="2"/>
    <s v="Male"/>
    <x v="8"/>
    <n v="4"/>
    <n v="127237.25"/>
    <n v="2"/>
    <n v="0"/>
    <n v="1"/>
    <n v="143317.42000000001"/>
    <x v="1"/>
    <n v="1"/>
    <n v="2185"/>
    <n v="3"/>
    <n v="4"/>
    <n v="1"/>
    <n v="2185"/>
    <x v="2"/>
    <x v="2"/>
    <s v="Low Risk"/>
  </r>
  <r>
    <n v="15795895"/>
    <n v="678"/>
    <x v="2"/>
    <s v="Male"/>
    <x v="18"/>
    <n v="1"/>
    <n v="117864.85"/>
    <n v="2"/>
    <n v="1"/>
    <n v="0"/>
    <n v="27619.06"/>
    <x v="1"/>
    <n v="28"/>
    <n v="3089"/>
    <n v="2"/>
    <n v="173"/>
    <n v="7.1428571428571425E-2"/>
    <n v="86492"/>
    <x v="1"/>
    <x v="0"/>
    <s v="High Risk"/>
  </r>
  <r>
    <n v="15694376"/>
    <n v="705"/>
    <x v="2"/>
    <s v="Female"/>
    <x v="55"/>
    <n v="3"/>
    <n v="153469.26"/>
    <n v="3"/>
    <n v="0"/>
    <n v="0"/>
    <n v="146573.66"/>
    <x v="0"/>
    <n v="4"/>
    <n v="2424"/>
    <n v="6"/>
    <n v="160"/>
    <n v="1"/>
    <n v="9696"/>
    <x v="0"/>
    <x v="2"/>
    <s v="High Risk"/>
  </r>
  <r>
    <n v="15669204"/>
    <n v="650"/>
    <x v="2"/>
    <s v="Male"/>
    <x v="51"/>
    <n v="4"/>
    <n v="93911.3"/>
    <n v="2"/>
    <n v="1"/>
    <n v="0"/>
    <n v="69055.45"/>
    <x v="1"/>
    <n v="6"/>
    <n v="3200"/>
    <n v="2"/>
    <n v="115"/>
    <n v="0.33333333333333331"/>
    <n v="19200"/>
    <x v="2"/>
    <x v="2"/>
    <s v="High Risk"/>
  </r>
  <r>
    <n v="15773779"/>
    <n v="593"/>
    <x v="1"/>
    <s v="Female"/>
    <x v="17"/>
    <n v="2"/>
    <n v="76597.789999999994"/>
    <n v="1"/>
    <n v="1"/>
    <n v="1"/>
    <n v="54453.72"/>
    <x v="1"/>
    <n v="30"/>
    <n v="1868"/>
    <n v="8"/>
    <n v="135"/>
    <n v="0.26666666666666666"/>
    <n v="56040"/>
    <x v="0"/>
    <x v="0"/>
    <s v="High Risk"/>
  </r>
  <r>
    <n v="15580682"/>
    <n v="652"/>
    <x v="0"/>
    <s v="Female"/>
    <x v="20"/>
    <n v="4"/>
    <n v="79927.360000000001"/>
    <n v="2"/>
    <n v="1"/>
    <n v="1"/>
    <n v="33524.6"/>
    <x v="1"/>
    <n v="3"/>
    <n v="2703"/>
    <n v="4"/>
    <n v="79"/>
    <n v="1"/>
    <n v="8109"/>
    <x v="0"/>
    <x v="2"/>
    <s v="High Risk"/>
  </r>
  <r>
    <n v="15768530"/>
    <n v="554"/>
    <x v="1"/>
    <s v="Female"/>
    <x v="7"/>
    <n v="4"/>
    <n v="0"/>
    <n v="2"/>
    <n v="1"/>
    <n v="1"/>
    <n v="135083.73000000001"/>
    <x v="1"/>
    <n v="27"/>
    <n v="271"/>
    <n v="0"/>
    <n v="155"/>
    <n v="0"/>
    <n v="7317"/>
    <x v="0"/>
    <x v="2"/>
    <s v="High Risk"/>
  </r>
  <r>
    <n v="15672875"/>
    <n v="584"/>
    <x v="2"/>
    <s v="Male"/>
    <x v="15"/>
    <n v="8"/>
    <n v="40172.910000000003"/>
    <n v="1"/>
    <n v="1"/>
    <n v="1"/>
    <n v="137439.34"/>
    <x v="1"/>
    <n v="28"/>
    <n v="1612"/>
    <n v="7"/>
    <n v="100"/>
    <n v="0.25"/>
    <n v="45136"/>
    <x v="2"/>
    <x v="1"/>
    <s v="High Risk"/>
  </r>
  <r>
    <n v="15617082"/>
    <n v="516"/>
    <x v="0"/>
    <s v="Male"/>
    <x v="19"/>
    <n v="7"/>
    <n v="115195.58"/>
    <n v="1"/>
    <n v="1"/>
    <n v="1"/>
    <n v="11205.5"/>
    <x v="1"/>
    <n v="28"/>
    <n v="415"/>
    <n v="9"/>
    <n v="46"/>
    <n v="0.32142857142857145"/>
    <n v="11620"/>
    <x v="0"/>
    <x v="1"/>
    <s v="Medium Risk"/>
  </r>
  <r>
    <n v="15760514"/>
    <n v="789"/>
    <x v="2"/>
    <s v="Female"/>
    <x v="3"/>
    <n v="9"/>
    <n v="116644.29"/>
    <n v="2"/>
    <n v="1"/>
    <n v="1"/>
    <n v="60176.1"/>
    <x v="1"/>
    <n v="9"/>
    <n v="4199"/>
    <n v="10"/>
    <n v="161"/>
    <n v="1"/>
    <n v="37791"/>
    <x v="2"/>
    <x v="3"/>
    <s v="High Risk"/>
  </r>
  <r>
    <n v="15761775"/>
    <n v="598"/>
    <x v="2"/>
    <s v="Male"/>
    <x v="43"/>
    <n v="8"/>
    <n v="180293.84"/>
    <n v="2"/>
    <n v="1"/>
    <n v="1"/>
    <n v="29552.7"/>
    <x v="1"/>
    <n v="8"/>
    <n v="1806"/>
    <n v="7"/>
    <n v="121"/>
    <n v="0.875"/>
    <n v="14448"/>
    <x v="0"/>
    <x v="1"/>
    <s v="High Risk"/>
  </r>
  <r>
    <n v="15799964"/>
    <n v="669"/>
    <x v="2"/>
    <s v="Female"/>
    <x v="33"/>
    <n v="7"/>
    <n v="139872.81"/>
    <n v="1"/>
    <n v="1"/>
    <n v="0"/>
    <n v="188795.85"/>
    <x v="1"/>
    <n v="22"/>
    <n v="4467"/>
    <n v="7"/>
    <n v="8"/>
    <n v="0.31818181818181818"/>
    <n v="98274"/>
    <x v="2"/>
    <x v="1"/>
    <s v="Low Risk"/>
  </r>
  <r>
    <n v="15693906"/>
    <n v="645"/>
    <x v="0"/>
    <s v="Female"/>
    <x v="9"/>
    <n v="3"/>
    <n v="34547.82"/>
    <n v="1"/>
    <n v="1"/>
    <n v="1"/>
    <n v="11638.17"/>
    <x v="1"/>
    <n v="15"/>
    <n v="1825"/>
    <n v="6"/>
    <n v="55"/>
    <n v="0.4"/>
    <n v="27375"/>
    <x v="0"/>
    <x v="2"/>
    <s v="Medium Risk"/>
  </r>
  <r>
    <n v="15739514"/>
    <n v="659"/>
    <x v="0"/>
    <s v="Female"/>
    <x v="15"/>
    <n v="9"/>
    <n v="0"/>
    <n v="2"/>
    <n v="1"/>
    <n v="1"/>
    <n v="93155.75"/>
    <x v="1"/>
    <n v="8"/>
    <n v="340"/>
    <n v="2"/>
    <n v="94"/>
    <n v="0.25"/>
    <n v="2720"/>
    <x v="0"/>
    <x v="3"/>
    <s v="High Risk"/>
  </r>
  <r>
    <n v="15756926"/>
    <n v="833"/>
    <x v="2"/>
    <s v="Male"/>
    <x v="6"/>
    <n v="1"/>
    <n v="96462.25"/>
    <n v="2"/>
    <n v="0"/>
    <n v="1"/>
    <n v="48986.18"/>
    <x v="1"/>
    <n v="28"/>
    <n v="3808"/>
    <n v="0"/>
    <n v="34"/>
    <n v="0"/>
    <n v="106624"/>
    <x v="0"/>
    <x v="0"/>
    <s v="Medium Risk"/>
  </r>
  <r>
    <n v="15770984"/>
    <n v="697"/>
    <x v="1"/>
    <s v="Female"/>
    <x v="20"/>
    <n v="7"/>
    <n v="130334.35"/>
    <n v="2"/>
    <n v="0"/>
    <n v="1"/>
    <n v="116951.1"/>
    <x v="1"/>
    <n v="23"/>
    <n v="1930"/>
    <n v="10"/>
    <n v="70"/>
    <n v="0.43478260869565216"/>
    <n v="44390"/>
    <x v="1"/>
    <x v="1"/>
    <s v="High Risk"/>
  </r>
  <r>
    <n v="15703979"/>
    <n v="580"/>
    <x v="2"/>
    <s v="Male"/>
    <x v="2"/>
    <n v="3"/>
    <n v="119688.81"/>
    <n v="1"/>
    <n v="1"/>
    <n v="0"/>
    <n v="137041.26"/>
    <x v="1"/>
    <n v="20"/>
    <n v="4857"/>
    <n v="0"/>
    <n v="79"/>
    <n v="0"/>
    <n v="97140"/>
    <x v="0"/>
    <x v="2"/>
    <s v="High Risk"/>
  </r>
  <r>
    <n v="15801821"/>
    <n v="691"/>
    <x v="0"/>
    <s v="Male"/>
    <x v="16"/>
    <n v="1"/>
    <n v="0"/>
    <n v="2"/>
    <n v="0"/>
    <n v="0"/>
    <n v="44653.5"/>
    <x v="1"/>
    <n v="13"/>
    <n v="2701"/>
    <n v="3"/>
    <n v="169"/>
    <n v="0.23076923076923078"/>
    <n v="35113"/>
    <x v="1"/>
    <x v="0"/>
    <s v="High Risk"/>
  </r>
  <r>
    <n v="15711028"/>
    <n v="534"/>
    <x v="0"/>
    <s v="Male"/>
    <x v="37"/>
    <n v="1"/>
    <n v="0"/>
    <n v="3"/>
    <n v="1"/>
    <n v="1"/>
    <n v="104035.41"/>
    <x v="0"/>
    <n v="18"/>
    <n v="2032"/>
    <n v="2"/>
    <n v="71"/>
    <n v="0.1111111111111111"/>
    <n v="36576"/>
    <x v="0"/>
    <x v="0"/>
    <s v="High Risk"/>
  </r>
  <r>
    <n v="15791842"/>
    <n v="478"/>
    <x v="0"/>
    <s v="Female"/>
    <x v="15"/>
    <n v="6"/>
    <n v="71187.240000000005"/>
    <n v="1"/>
    <n v="1"/>
    <n v="1"/>
    <n v="110593.62"/>
    <x v="1"/>
    <n v="3"/>
    <n v="4532"/>
    <n v="8"/>
    <n v="100"/>
    <n v="1"/>
    <n v="13596"/>
    <x v="0"/>
    <x v="1"/>
    <s v="High Risk"/>
  </r>
  <r>
    <n v="15746127"/>
    <n v="572"/>
    <x v="0"/>
    <s v="Female"/>
    <x v="40"/>
    <n v="2"/>
    <n v="0"/>
    <n v="2"/>
    <n v="1"/>
    <n v="0"/>
    <n v="36099.699999999997"/>
    <x v="1"/>
    <n v="6"/>
    <n v="244"/>
    <n v="1"/>
    <n v="172"/>
    <n v="0.16666666666666666"/>
    <n v="1464"/>
    <x v="0"/>
    <x v="0"/>
    <s v="High Risk"/>
  </r>
  <r>
    <n v="15663625"/>
    <n v="501"/>
    <x v="0"/>
    <s v="Male"/>
    <x v="24"/>
    <n v="4"/>
    <n v="0"/>
    <n v="2"/>
    <n v="0"/>
    <n v="0"/>
    <n v="12470.3"/>
    <x v="1"/>
    <n v="27"/>
    <n v="414"/>
    <n v="3"/>
    <n v="14"/>
    <n v="0.1111111111111111"/>
    <n v="11178"/>
    <x v="0"/>
    <x v="2"/>
    <s v="Low Risk"/>
  </r>
  <r>
    <n v="15604891"/>
    <n v="624"/>
    <x v="1"/>
    <s v="Female"/>
    <x v="16"/>
    <n v="8"/>
    <n v="0"/>
    <n v="2"/>
    <n v="1"/>
    <n v="0"/>
    <n v="95403.41"/>
    <x v="1"/>
    <n v="8"/>
    <n v="2120"/>
    <n v="3"/>
    <n v="134"/>
    <n v="0.375"/>
    <n v="16960"/>
    <x v="2"/>
    <x v="1"/>
    <s v="High Risk"/>
  </r>
  <r>
    <n v="15589666"/>
    <n v="595"/>
    <x v="0"/>
    <s v="Female"/>
    <x v="2"/>
    <n v="9"/>
    <n v="136422.41"/>
    <n v="1"/>
    <n v="1"/>
    <n v="1"/>
    <n v="151757.81"/>
    <x v="1"/>
    <n v="16"/>
    <n v="4885"/>
    <n v="6"/>
    <n v="24"/>
    <n v="0.375"/>
    <n v="78160"/>
    <x v="0"/>
    <x v="3"/>
    <s v="Low Risk"/>
  </r>
  <r>
    <n v="15627881"/>
    <n v="603"/>
    <x v="0"/>
    <s v="Male"/>
    <x v="33"/>
    <n v="8"/>
    <n v="0"/>
    <n v="2"/>
    <n v="1"/>
    <n v="1"/>
    <n v="47536.46"/>
    <x v="1"/>
    <n v="16"/>
    <n v="2569"/>
    <n v="1"/>
    <n v="120"/>
    <n v="6.25E-2"/>
    <n v="41104"/>
    <x v="0"/>
    <x v="1"/>
    <s v="High Risk"/>
  </r>
  <r>
    <n v="15664895"/>
    <n v="602"/>
    <x v="0"/>
    <s v="Female"/>
    <x v="11"/>
    <n v="0"/>
    <n v="0"/>
    <n v="2"/>
    <n v="1"/>
    <n v="1"/>
    <n v="101274.17"/>
    <x v="1"/>
    <n v="4"/>
    <n v="2888"/>
    <n v="8"/>
    <n v="1"/>
    <n v="1"/>
    <n v="11552"/>
    <x v="0"/>
    <x v="0"/>
    <s v="Low Risk"/>
  </r>
  <r>
    <n v="15676094"/>
    <n v="500"/>
    <x v="0"/>
    <s v="Female"/>
    <x v="10"/>
    <n v="6"/>
    <n v="0"/>
    <n v="1"/>
    <n v="1"/>
    <n v="1"/>
    <n v="140268.45000000001"/>
    <x v="1"/>
    <n v="29"/>
    <n v="2915"/>
    <n v="9"/>
    <n v="94"/>
    <n v="0.31034482758620691"/>
    <n v="84535"/>
    <x v="1"/>
    <x v="1"/>
    <s v="High Risk"/>
  </r>
  <r>
    <n v="15761720"/>
    <n v="422"/>
    <x v="0"/>
    <s v="Male"/>
    <x v="1"/>
    <n v="6"/>
    <n v="153238.88"/>
    <n v="1"/>
    <n v="1"/>
    <n v="0"/>
    <n v="11663.09"/>
    <x v="1"/>
    <n v="24"/>
    <n v="2160"/>
    <n v="4"/>
    <n v="11"/>
    <n v="0.16666666666666666"/>
    <n v="51840"/>
    <x v="0"/>
    <x v="1"/>
    <s v="Low Risk"/>
  </r>
  <r>
    <n v="15611961"/>
    <n v="615"/>
    <x v="0"/>
    <s v="Male"/>
    <x v="12"/>
    <n v="7"/>
    <n v="0"/>
    <n v="2"/>
    <n v="1"/>
    <n v="0"/>
    <n v="150784.29"/>
    <x v="1"/>
    <n v="8"/>
    <n v="3584"/>
    <n v="6"/>
    <n v="119"/>
    <n v="0.75"/>
    <n v="28672"/>
    <x v="0"/>
    <x v="1"/>
    <s v="High Risk"/>
  </r>
  <r>
    <n v="15680167"/>
    <n v="635"/>
    <x v="0"/>
    <s v="Female"/>
    <x v="66"/>
    <n v="6"/>
    <n v="47536.4"/>
    <n v="1"/>
    <n v="1"/>
    <n v="1"/>
    <n v="119400.08"/>
    <x v="1"/>
    <n v="29"/>
    <n v="3430"/>
    <n v="2"/>
    <n v="81"/>
    <n v="6.8965517241379309E-2"/>
    <n v="99470"/>
    <x v="0"/>
    <x v="1"/>
    <s v="High Risk"/>
  </r>
  <r>
    <n v="15762543"/>
    <n v="711"/>
    <x v="0"/>
    <s v="Female"/>
    <x v="15"/>
    <n v="1"/>
    <n v="0"/>
    <n v="2"/>
    <n v="1"/>
    <n v="0"/>
    <n v="126188.42"/>
    <x v="1"/>
    <n v="7"/>
    <n v="1185"/>
    <n v="0"/>
    <n v="34"/>
    <n v="0"/>
    <n v="8295"/>
    <x v="0"/>
    <x v="0"/>
    <s v="Medium Risk"/>
  </r>
  <r>
    <n v="15658475"/>
    <n v="834"/>
    <x v="0"/>
    <s v="Male"/>
    <x v="18"/>
    <n v="8"/>
    <n v="142882.49"/>
    <n v="1"/>
    <n v="1"/>
    <n v="0"/>
    <n v="89983.02"/>
    <x v="0"/>
    <n v="14"/>
    <n v="1573"/>
    <n v="5"/>
    <n v="23"/>
    <n v="0.35714285714285715"/>
    <n v="22022"/>
    <x v="1"/>
    <x v="1"/>
    <s v="Low Risk"/>
  </r>
  <r>
    <n v="15779743"/>
    <n v="633"/>
    <x v="0"/>
    <s v="Female"/>
    <x v="4"/>
    <n v="7"/>
    <n v="0"/>
    <n v="2"/>
    <n v="1"/>
    <n v="0"/>
    <n v="29761.29"/>
    <x v="1"/>
    <n v="22"/>
    <n v="4727"/>
    <n v="2"/>
    <n v="2"/>
    <n v="9.0909090909090912E-2"/>
    <n v="103994"/>
    <x v="0"/>
    <x v="1"/>
    <s v="Low Risk"/>
  </r>
  <r>
    <n v="15661532"/>
    <n v="650"/>
    <x v="0"/>
    <s v="Female"/>
    <x v="8"/>
    <n v="1"/>
    <n v="160566.10999999999"/>
    <n v="2"/>
    <n v="0"/>
    <n v="0"/>
    <n v="27073.81"/>
    <x v="1"/>
    <n v="11"/>
    <n v="2142"/>
    <n v="5"/>
    <n v="6"/>
    <n v="0.45454545454545453"/>
    <n v="23562"/>
    <x v="1"/>
    <x v="0"/>
    <s v="Low Risk"/>
  </r>
  <r>
    <n v="15782360"/>
    <n v="743"/>
    <x v="2"/>
    <s v="Male"/>
    <x v="35"/>
    <n v="2"/>
    <n v="131935.51"/>
    <n v="1"/>
    <n v="1"/>
    <n v="1"/>
    <n v="96399.67"/>
    <x v="0"/>
    <n v="22"/>
    <n v="1392"/>
    <n v="6"/>
    <n v="22"/>
    <n v="0.27272727272727271"/>
    <n v="30624"/>
    <x v="1"/>
    <x v="0"/>
    <s v="Low Risk"/>
  </r>
  <r>
    <n v="15767908"/>
    <n v="567"/>
    <x v="0"/>
    <s v="Male"/>
    <x v="16"/>
    <n v="6"/>
    <n v="127678.8"/>
    <n v="2"/>
    <n v="0"/>
    <n v="0"/>
    <n v="45422.89"/>
    <x v="1"/>
    <n v="5"/>
    <n v="3419"/>
    <n v="10"/>
    <n v="35"/>
    <n v="1"/>
    <n v="17095"/>
    <x v="0"/>
    <x v="1"/>
    <s v="Medium Risk"/>
  </r>
  <r>
    <n v="15677105"/>
    <n v="706"/>
    <x v="2"/>
    <s v="Female"/>
    <x v="17"/>
    <n v="4"/>
    <n v="105214.58"/>
    <n v="1"/>
    <n v="1"/>
    <n v="0"/>
    <n v="108699.59"/>
    <x v="0"/>
    <n v="26"/>
    <n v="1523"/>
    <n v="5"/>
    <n v="164"/>
    <n v="0.19230769230769232"/>
    <n v="39598"/>
    <x v="0"/>
    <x v="2"/>
    <s v="High Risk"/>
  </r>
  <r>
    <n v="15641474"/>
    <n v="638"/>
    <x v="0"/>
    <s v="Male"/>
    <x v="17"/>
    <n v="9"/>
    <n v="139859.54"/>
    <n v="1"/>
    <n v="1"/>
    <n v="0"/>
    <n v="38967.29"/>
    <x v="1"/>
    <n v="22"/>
    <n v="4360"/>
    <n v="8"/>
    <n v="112"/>
    <n v="0.36363636363636365"/>
    <n v="95920"/>
    <x v="0"/>
    <x v="3"/>
    <s v="High Risk"/>
  </r>
  <r>
    <n v="15624451"/>
    <n v="641"/>
    <x v="0"/>
    <s v="Female"/>
    <x v="16"/>
    <n v="3"/>
    <n v="0"/>
    <n v="2"/>
    <n v="1"/>
    <n v="0"/>
    <n v="116466.19"/>
    <x v="1"/>
    <n v="10"/>
    <n v="4959"/>
    <n v="6"/>
    <n v="136"/>
    <n v="0.6"/>
    <n v="49590"/>
    <x v="0"/>
    <x v="2"/>
    <s v="High Risk"/>
  </r>
  <r>
    <n v="15577985"/>
    <n v="574"/>
    <x v="0"/>
    <s v="Female"/>
    <x v="10"/>
    <n v="5"/>
    <n v="112324.45"/>
    <n v="2"/>
    <n v="1"/>
    <n v="1"/>
    <n v="17993.43"/>
    <x v="1"/>
    <n v="12"/>
    <n v="3080"/>
    <n v="1"/>
    <n v="159"/>
    <n v="8.3333333333333329E-2"/>
    <n v="36960"/>
    <x v="2"/>
    <x v="2"/>
    <s v="High Risk"/>
  </r>
  <r>
    <n v="15571666"/>
    <n v="642"/>
    <x v="2"/>
    <s v="Male"/>
    <x v="33"/>
    <n v="8"/>
    <n v="134497.26999999999"/>
    <n v="1"/>
    <n v="0"/>
    <n v="0"/>
    <n v="43250.54"/>
    <x v="1"/>
    <n v="4"/>
    <n v="2711"/>
    <n v="1"/>
    <n v="127"/>
    <n v="0.25"/>
    <n v="10844"/>
    <x v="2"/>
    <x v="1"/>
    <s v="High Risk"/>
  </r>
  <r>
    <n v="15783691"/>
    <n v="722"/>
    <x v="1"/>
    <s v="Female"/>
    <x v="12"/>
    <n v="1"/>
    <n v="120171.58"/>
    <n v="1"/>
    <n v="1"/>
    <n v="0"/>
    <n v="125240.8"/>
    <x v="1"/>
    <n v="22"/>
    <n v="4884"/>
    <n v="10"/>
    <n v="74"/>
    <n v="0.45454545454545453"/>
    <n v="107448"/>
    <x v="0"/>
    <x v="0"/>
    <s v="High Risk"/>
  </r>
  <r>
    <n v="15671172"/>
    <n v="623"/>
    <x v="0"/>
    <s v="Male"/>
    <x v="51"/>
    <n v="1"/>
    <n v="106012.2"/>
    <n v="2"/>
    <n v="0"/>
    <n v="1"/>
    <n v="191415.94"/>
    <x v="1"/>
    <n v="23"/>
    <n v="3099"/>
    <n v="2"/>
    <n v="54"/>
    <n v="8.6956521739130432E-2"/>
    <n v="71277"/>
    <x v="1"/>
    <x v="0"/>
    <s v="Medium Risk"/>
  </r>
  <r>
    <n v="15731760"/>
    <n v="681"/>
    <x v="0"/>
    <s v="Male"/>
    <x v="11"/>
    <n v="5"/>
    <n v="0"/>
    <n v="1"/>
    <n v="0"/>
    <n v="1"/>
    <n v="90860.97"/>
    <x v="1"/>
    <n v="16"/>
    <n v="2590"/>
    <n v="5"/>
    <n v="26"/>
    <n v="0.3125"/>
    <n v="41440"/>
    <x v="1"/>
    <x v="2"/>
    <s v="Low Risk"/>
  </r>
  <r>
    <n v="15585599"/>
    <n v="530"/>
    <x v="0"/>
    <s v="Female"/>
    <x v="10"/>
    <n v="8"/>
    <n v="0"/>
    <n v="2"/>
    <n v="0"/>
    <n v="1"/>
    <n v="141872.51999999999"/>
    <x v="1"/>
    <n v="12"/>
    <n v="4546"/>
    <n v="10"/>
    <n v="173"/>
    <n v="0.83333333333333337"/>
    <n v="54552"/>
    <x v="0"/>
    <x v="1"/>
    <s v="High Risk"/>
  </r>
  <r>
    <n v="15784958"/>
    <n v="797"/>
    <x v="0"/>
    <s v="Female"/>
    <x v="30"/>
    <n v="10"/>
    <n v="0"/>
    <n v="4"/>
    <n v="1"/>
    <n v="1"/>
    <n v="49418.87"/>
    <x v="0"/>
    <n v="18"/>
    <n v="3287"/>
    <n v="9"/>
    <n v="42"/>
    <n v="0.5"/>
    <n v="59166"/>
    <x v="0"/>
    <x v="3"/>
    <s v="Medium Risk"/>
  </r>
  <r>
    <n v="15734524"/>
    <n v="653"/>
    <x v="0"/>
    <s v="Male"/>
    <x v="21"/>
    <n v="3"/>
    <n v="0"/>
    <n v="1"/>
    <n v="1"/>
    <n v="0"/>
    <n v="170426.65"/>
    <x v="0"/>
    <n v="30"/>
    <n v="2958"/>
    <n v="3"/>
    <n v="75"/>
    <n v="0.1"/>
    <n v="88740"/>
    <x v="0"/>
    <x v="2"/>
    <s v="High Risk"/>
  </r>
  <r>
    <n v="15614103"/>
    <n v="850"/>
    <x v="2"/>
    <s v="Male"/>
    <x v="0"/>
    <n v="8"/>
    <n v="119839.69"/>
    <n v="1"/>
    <n v="0"/>
    <n v="1"/>
    <n v="51016.02"/>
    <x v="0"/>
    <n v="2"/>
    <n v="2320"/>
    <n v="3"/>
    <n v="22"/>
    <n v="1"/>
    <n v="4640"/>
    <x v="1"/>
    <x v="1"/>
    <s v="Low Risk"/>
  </r>
  <r>
    <n v="15794895"/>
    <n v="581"/>
    <x v="1"/>
    <s v="Male"/>
    <x v="10"/>
    <n v="1"/>
    <n v="0"/>
    <n v="2"/>
    <n v="0"/>
    <n v="1"/>
    <n v="81175.25"/>
    <x v="1"/>
    <n v="24"/>
    <n v="390"/>
    <n v="8"/>
    <n v="174"/>
    <n v="0.33333333333333331"/>
    <n v="9360"/>
    <x v="1"/>
    <x v="0"/>
    <s v="High Risk"/>
  </r>
  <r>
    <n v="15772381"/>
    <n v="589"/>
    <x v="2"/>
    <s v="Male"/>
    <x v="16"/>
    <n v="8"/>
    <n v="92219.21"/>
    <n v="1"/>
    <n v="1"/>
    <n v="0"/>
    <n v="99106.97"/>
    <x v="1"/>
    <n v="4"/>
    <n v="3814"/>
    <n v="6"/>
    <n v="30"/>
    <n v="1"/>
    <n v="15256"/>
    <x v="1"/>
    <x v="1"/>
    <s v="Low Risk"/>
  </r>
  <r>
    <n v="15710553"/>
    <n v="555"/>
    <x v="2"/>
    <s v="Male"/>
    <x v="36"/>
    <n v="3"/>
    <n v="142055.41"/>
    <n v="2"/>
    <n v="0"/>
    <n v="1"/>
    <n v="79134.78"/>
    <x v="1"/>
    <n v="5"/>
    <n v="3490"/>
    <n v="2"/>
    <n v="84"/>
    <n v="0.4"/>
    <n v="17450"/>
    <x v="0"/>
    <x v="2"/>
    <s v="High Risk"/>
  </r>
  <r>
    <n v="15649292"/>
    <n v="748"/>
    <x v="0"/>
    <s v="Female"/>
    <x v="23"/>
    <n v="7"/>
    <n v="29602.080000000002"/>
    <n v="1"/>
    <n v="0"/>
    <n v="0"/>
    <n v="163550.57999999999"/>
    <x v="0"/>
    <n v="10"/>
    <n v="1466"/>
    <n v="3"/>
    <n v="135"/>
    <n v="0.3"/>
    <n v="14660"/>
    <x v="0"/>
    <x v="1"/>
    <s v="High Risk"/>
  </r>
  <r>
    <n v="15792565"/>
    <n v="745"/>
    <x v="0"/>
    <s v="Female"/>
    <x v="17"/>
    <n v="7"/>
    <n v="0"/>
    <n v="2"/>
    <n v="1"/>
    <n v="1"/>
    <n v="67769.94"/>
    <x v="1"/>
    <n v="15"/>
    <n v="4314"/>
    <n v="8"/>
    <n v="96"/>
    <n v="0.53333333333333333"/>
    <n v="64710"/>
    <x v="0"/>
    <x v="1"/>
    <s v="High Risk"/>
  </r>
  <r>
    <n v="15718245"/>
    <n v="730"/>
    <x v="0"/>
    <s v="Male"/>
    <x v="10"/>
    <n v="1"/>
    <n v="0"/>
    <n v="2"/>
    <n v="1"/>
    <n v="1"/>
    <n v="126592.01"/>
    <x v="1"/>
    <n v="12"/>
    <n v="721"/>
    <n v="9"/>
    <n v="45"/>
    <n v="0.75"/>
    <n v="8652"/>
    <x v="2"/>
    <x v="0"/>
    <s v="Medium Risk"/>
  </r>
  <r>
    <n v="15703117"/>
    <n v="565"/>
    <x v="0"/>
    <s v="Female"/>
    <x v="4"/>
    <n v="1"/>
    <n v="0"/>
    <n v="2"/>
    <n v="0"/>
    <n v="1"/>
    <n v="89602.81"/>
    <x v="1"/>
    <n v="14"/>
    <n v="923"/>
    <n v="8"/>
    <n v="129"/>
    <n v="0.5714285714285714"/>
    <n v="12922"/>
    <x v="0"/>
    <x v="0"/>
    <s v="High Risk"/>
  </r>
  <r>
    <n v="15758136"/>
    <n v="778"/>
    <x v="0"/>
    <s v="Male"/>
    <x v="24"/>
    <n v="3"/>
    <n v="141803.76999999999"/>
    <n v="1"/>
    <n v="0"/>
    <n v="1"/>
    <n v="179421.84"/>
    <x v="1"/>
    <n v="9"/>
    <n v="2089"/>
    <n v="0"/>
    <n v="95"/>
    <n v="0"/>
    <n v="18801"/>
    <x v="1"/>
    <x v="2"/>
    <s v="High Risk"/>
  </r>
  <r>
    <n v="15799932"/>
    <n v="812"/>
    <x v="0"/>
    <s v="Male"/>
    <x v="9"/>
    <n v="10"/>
    <n v="0"/>
    <n v="2"/>
    <n v="1"/>
    <n v="1"/>
    <n v="156906.15"/>
    <x v="1"/>
    <n v="21"/>
    <n v="1102"/>
    <n v="10"/>
    <n v="97"/>
    <n v="0.47619047619047616"/>
    <n v="23142"/>
    <x v="0"/>
    <x v="3"/>
    <s v="High Risk"/>
  </r>
  <r>
    <n v="15633516"/>
    <n v="526"/>
    <x v="0"/>
    <s v="Male"/>
    <x v="0"/>
    <n v="1"/>
    <n v="0"/>
    <n v="1"/>
    <n v="0"/>
    <n v="1"/>
    <n v="168486.02"/>
    <x v="1"/>
    <n v="8"/>
    <n v="1883"/>
    <n v="7"/>
    <n v="147"/>
    <n v="0.875"/>
    <n v="15064"/>
    <x v="0"/>
    <x v="0"/>
    <s v="High Risk"/>
  </r>
  <r>
    <n v="15622532"/>
    <n v="708"/>
    <x v="0"/>
    <s v="Female"/>
    <x v="40"/>
    <n v="0"/>
    <n v="126589.12"/>
    <n v="2"/>
    <n v="0"/>
    <n v="1"/>
    <n v="132730.07"/>
    <x v="0"/>
    <n v="21"/>
    <n v="3216"/>
    <n v="5"/>
    <n v="126"/>
    <n v="0.23809523809523808"/>
    <n v="67536"/>
    <x v="1"/>
    <x v="0"/>
    <s v="High Risk"/>
  </r>
  <r>
    <n v="15798960"/>
    <n v="680"/>
    <x v="0"/>
    <s v="Male"/>
    <x v="19"/>
    <n v="2"/>
    <n v="108393.35"/>
    <n v="1"/>
    <n v="0"/>
    <n v="1"/>
    <n v="39057.67"/>
    <x v="1"/>
    <n v="7"/>
    <n v="4196"/>
    <n v="2"/>
    <n v="12"/>
    <n v="0.2857142857142857"/>
    <n v="29372"/>
    <x v="2"/>
    <x v="0"/>
    <s v="Low Risk"/>
  </r>
  <r>
    <n v="15698664"/>
    <n v="567"/>
    <x v="1"/>
    <s v="Male"/>
    <x v="3"/>
    <n v="2"/>
    <n v="115643.58"/>
    <n v="2"/>
    <n v="0"/>
    <n v="0"/>
    <n v="174606.35"/>
    <x v="1"/>
    <n v="26"/>
    <n v="1537"/>
    <n v="0"/>
    <n v="113"/>
    <n v="0"/>
    <n v="39962"/>
    <x v="1"/>
    <x v="0"/>
    <s v="High Risk"/>
  </r>
  <r>
    <n v="15703614"/>
    <n v="564"/>
    <x v="1"/>
    <s v="Male"/>
    <x v="36"/>
    <n v="5"/>
    <n v="132876.23000000001"/>
    <n v="1"/>
    <n v="1"/>
    <n v="0"/>
    <n v="79259.77"/>
    <x v="1"/>
    <n v="3"/>
    <n v="917"/>
    <n v="5"/>
    <n v="17"/>
    <n v="1"/>
    <n v="2751"/>
    <x v="1"/>
    <x v="2"/>
    <s v="Low Risk"/>
  </r>
  <r>
    <n v="15699195"/>
    <n v="709"/>
    <x v="0"/>
    <s v="Female"/>
    <x v="9"/>
    <n v="3"/>
    <n v="110949.41"/>
    <n v="1"/>
    <n v="1"/>
    <n v="1"/>
    <n v="168515.61"/>
    <x v="1"/>
    <n v="11"/>
    <n v="3623"/>
    <n v="10"/>
    <n v="61"/>
    <n v="0.90909090909090906"/>
    <n v="39853"/>
    <x v="0"/>
    <x v="2"/>
    <s v="High Risk"/>
  </r>
  <r>
    <n v="15710543"/>
    <n v="629"/>
    <x v="0"/>
    <s v="Male"/>
    <x v="17"/>
    <n v="1"/>
    <n v="130666.2"/>
    <n v="1"/>
    <n v="1"/>
    <n v="1"/>
    <n v="161125.67000000001"/>
    <x v="0"/>
    <n v="2"/>
    <n v="3525"/>
    <n v="2"/>
    <n v="49"/>
    <n v="1"/>
    <n v="7050"/>
    <x v="0"/>
    <x v="0"/>
    <s v="Medium Risk"/>
  </r>
  <r>
    <n v="15695499"/>
    <n v="510"/>
    <x v="0"/>
    <s v="Female"/>
    <x v="13"/>
    <n v="10"/>
    <n v="103821.47"/>
    <n v="2"/>
    <n v="0"/>
    <n v="1"/>
    <n v="77878.62"/>
    <x v="1"/>
    <n v="13"/>
    <n v="2940"/>
    <n v="0"/>
    <n v="32"/>
    <n v="0"/>
    <n v="38220"/>
    <x v="0"/>
    <x v="3"/>
    <s v="Medium Risk"/>
  </r>
  <r>
    <n v="15622321"/>
    <n v="506"/>
    <x v="0"/>
    <s v="Female"/>
    <x v="15"/>
    <n v="3"/>
    <n v="0"/>
    <n v="1"/>
    <n v="1"/>
    <n v="1"/>
    <n v="80823.02"/>
    <x v="1"/>
    <n v="2"/>
    <n v="2639"/>
    <n v="10"/>
    <n v="77"/>
    <n v="1"/>
    <n v="5278"/>
    <x v="1"/>
    <x v="2"/>
    <s v="High Risk"/>
  </r>
  <r>
    <n v="15715744"/>
    <n v="605"/>
    <x v="0"/>
    <s v="Male"/>
    <x v="2"/>
    <n v="7"/>
    <n v="0"/>
    <n v="1"/>
    <n v="0"/>
    <n v="1"/>
    <n v="119348.28"/>
    <x v="1"/>
    <n v="28"/>
    <n v="215"/>
    <n v="5"/>
    <n v="36"/>
    <n v="0.17857142857142858"/>
    <n v="6020"/>
    <x v="0"/>
    <x v="1"/>
    <s v="Medium Risk"/>
  </r>
  <r>
    <n v="15788151"/>
    <n v="650"/>
    <x v="1"/>
    <s v="Male"/>
    <x v="15"/>
    <n v="1"/>
    <n v="132187.73000000001"/>
    <n v="2"/>
    <n v="1"/>
    <n v="1"/>
    <n v="178331.36"/>
    <x v="1"/>
    <n v="29"/>
    <n v="3382"/>
    <n v="2"/>
    <n v="2"/>
    <n v="6.8965517241379309E-2"/>
    <n v="98078"/>
    <x v="0"/>
    <x v="0"/>
    <s v="Low Risk"/>
  </r>
  <r>
    <n v="15687153"/>
    <n v="850"/>
    <x v="2"/>
    <s v="Male"/>
    <x v="23"/>
    <n v="8"/>
    <n v="98649.55"/>
    <n v="1"/>
    <n v="1"/>
    <n v="0"/>
    <n v="119174.88"/>
    <x v="0"/>
    <n v="6"/>
    <n v="2249"/>
    <n v="1"/>
    <n v="28"/>
    <n v="0.16666666666666666"/>
    <n v="13494"/>
    <x v="0"/>
    <x v="1"/>
    <s v="Low Risk"/>
  </r>
  <r>
    <n v="15684958"/>
    <n v="489"/>
    <x v="2"/>
    <s v="Male"/>
    <x v="16"/>
    <n v="2"/>
    <n v="126444.08"/>
    <n v="2"/>
    <n v="1"/>
    <n v="1"/>
    <n v="82662.73"/>
    <x v="1"/>
    <n v="13"/>
    <n v="3459"/>
    <n v="7"/>
    <n v="160"/>
    <n v="0.53846153846153844"/>
    <n v="44967"/>
    <x v="1"/>
    <x v="0"/>
    <s v="High Risk"/>
  </r>
  <r>
    <n v="15706116"/>
    <n v="659"/>
    <x v="2"/>
    <s v="Female"/>
    <x v="33"/>
    <n v="8"/>
    <n v="154159.51"/>
    <n v="1"/>
    <n v="1"/>
    <n v="0"/>
    <n v="40441.1"/>
    <x v="1"/>
    <n v="20"/>
    <n v="3525"/>
    <n v="5"/>
    <n v="8"/>
    <n v="0.25"/>
    <n v="70500"/>
    <x v="1"/>
    <x v="1"/>
    <s v="Low Risk"/>
  </r>
  <r>
    <n v="15740557"/>
    <n v="753"/>
    <x v="0"/>
    <s v="Female"/>
    <x v="3"/>
    <n v="5"/>
    <n v="0"/>
    <n v="2"/>
    <n v="1"/>
    <n v="0"/>
    <n v="109881.71"/>
    <x v="1"/>
    <n v="18"/>
    <n v="1802"/>
    <n v="6"/>
    <n v="180"/>
    <n v="0.33333333333333331"/>
    <n v="32436"/>
    <x v="0"/>
    <x v="2"/>
    <s v="High Risk"/>
  </r>
  <r>
    <n v="15707291"/>
    <n v="477"/>
    <x v="2"/>
    <s v="Male"/>
    <x v="36"/>
    <n v="8"/>
    <n v="129250"/>
    <n v="2"/>
    <n v="1"/>
    <n v="1"/>
    <n v="157937.35"/>
    <x v="1"/>
    <n v="28"/>
    <n v="2046"/>
    <n v="4"/>
    <n v="93"/>
    <n v="0.14285714285714285"/>
    <n v="57288"/>
    <x v="0"/>
    <x v="1"/>
    <s v="High Risk"/>
  </r>
  <r>
    <n v="15583353"/>
    <n v="610"/>
    <x v="1"/>
    <s v="Female"/>
    <x v="13"/>
    <n v="3"/>
    <n v="0"/>
    <n v="1"/>
    <n v="1"/>
    <n v="0"/>
    <n v="38276.839999999997"/>
    <x v="0"/>
    <n v="20"/>
    <n v="2190"/>
    <n v="2"/>
    <n v="38"/>
    <n v="0.1"/>
    <n v="43800"/>
    <x v="0"/>
    <x v="2"/>
    <s v="Medium Risk"/>
  </r>
  <r>
    <n v="15761024"/>
    <n v="619"/>
    <x v="0"/>
    <s v="Female"/>
    <x v="19"/>
    <n v="2"/>
    <n v="167733.51"/>
    <n v="2"/>
    <n v="1"/>
    <n v="1"/>
    <n v="65222.48"/>
    <x v="1"/>
    <n v="16"/>
    <n v="4812"/>
    <n v="10"/>
    <n v="43"/>
    <n v="0.625"/>
    <n v="76992"/>
    <x v="1"/>
    <x v="0"/>
    <s v="Medium Risk"/>
  </r>
  <r>
    <n v="15630709"/>
    <n v="619"/>
    <x v="2"/>
    <s v="Female"/>
    <x v="8"/>
    <n v="2"/>
    <n v="56116.3"/>
    <n v="2"/>
    <n v="0"/>
    <n v="0"/>
    <n v="2181.94"/>
    <x v="1"/>
    <n v="2"/>
    <n v="4784"/>
    <n v="0"/>
    <n v="18"/>
    <n v="0"/>
    <n v="9568"/>
    <x v="2"/>
    <x v="0"/>
    <s v="Low Risk"/>
  </r>
  <r>
    <n v="15639590"/>
    <n v="758"/>
    <x v="0"/>
    <s v="Female"/>
    <x v="33"/>
    <n v="3"/>
    <n v="141581.07999999999"/>
    <n v="1"/>
    <n v="1"/>
    <n v="0"/>
    <n v="156249.06"/>
    <x v="1"/>
    <n v="3"/>
    <n v="2721"/>
    <n v="10"/>
    <n v="9"/>
    <n v="1"/>
    <n v="8163"/>
    <x v="0"/>
    <x v="2"/>
    <s v="Low Risk"/>
  </r>
  <r>
    <n v="15659399"/>
    <n v="516"/>
    <x v="2"/>
    <s v="Male"/>
    <x v="5"/>
    <n v="7"/>
    <n v="139675.07"/>
    <n v="2"/>
    <n v="1"/>
    <n v="0"/>
    <n v="45591.23"/>
    <x v="1"/>
    <n v="7"/>
    <n v="2766"/>
    <n v="3"/>
    <n v="110"/>
    <n v="0.42857142857142855"/>
    <n v="19362"/>
    <x v="0"/>
    <x v="1"/>
    <s v="High Risk"/>
  </r>
  <r>
    <n v="15567078"/>
    <n v="789"/>
    <x v="0"/>
    <s v="Female"/>
    <x v="7"/>
    <n v="8"/>
    <n v="66201.960000000006"/>
    <n v="1"/>
    <n v="1"/>
    <n v="1"/>
    <n v="79458.12"/>
    <x v="1"/>
    <n v="3"/>
    <n v="2796"/>
    <n v="4"/>
    <n v="92"/>
    <n v="1"/>
    <n v="8388"/>
    <x v="2"/>
    <x v="1"/>
    <s v="High Risk"/>
  </r>
  <r>
    <n v="15696373"/>
    <n v="687"/>
    <x v="0"/>
    <s v="Female"/>
    <x v="4"/>
    <n v="9"/>
    <n v="0"/>
    <n v="2"/>
    <n v="0"/>
    <n v="0"/>
    <n v="103042.2"/>
    <x v="0"/>
    <n v="13"/>
    <n v="2570"/>
    <n v="8"/>
    <n v="15"/>
    <n v="0.61538461538461542"/>
    <n v="33410"/>
    <x v="1"/>
    <x v="3"/>
    <s v="Low Risk"/>
  </r>
  <r>
    <n v="15786617"/>
    <n v="485"/>
    <x v="2"/>
    <s v="Male"/>
    <x v="10"/>
    <n v="3"/>
    <n v="133658.23999999999"/>
    <n v="1"/>
    <n v="1"/>
    <n v="0"/>
    <n v="70209.83"/>
    <x v="1"/>
    <n v="17"/>
    <n v="1382"/>
    <n v="8"/>
    <n v="58"/>
    <n v="0.47058823529411764"/>
    <n v="23494"/>
    <x v="1"/>
    <x v="2"/>
    <s v="Medium Risk"/>
  </r>
  <r>
    <n v="15657449"/>
    <n v="446"/>
    <x v="2"/>
    <s v="Male"/>
    <x v="11"/>
    <n v="3"/>
    <n v="136202.78"/>
    <n v="1"/>
    <n v="1"/>
    <n v="0"/>
    <n v="176743.51"/>
    <x v="1"/>
    <n v="4"/>
    <n v="4000"/>
    <n v="2"/>
    <n v="36"/>
    <n v="0.5"/>
    <n v="16000"/>
    <x v="0"/>
    <x v="2"/>
    <s v="Medium Risk"/>
  </r>
  <r>
    <n v="15672594"/>
    <n v="597"/>
    <x v="0"/>
    <s v="Female"/>
    <x v="52"/>
    <n v="0"/>
    <n v="131778.07999999999"/>
    <n v="1"/>
    <n v="0"/>
    <n v="0"/>
    <n v="10703.53"/>
    <x v="0"/>
    <n v="12"/>
    <n v="2681"/>
    <n v="2"/>
    <n v="36"/>
    <n v="0.16666666666666666"/>
    <n v="32172"/>
    <x v="2"/>
    <x v="0"/>
    <s v="Medium Risk"/>
  </r>
  <r>
    <n v="15714240"/>
    <n v="712"/>
    <x v="1"/>
    <s v="Male"/>
    <x v="59"/>
    <n v="5"/>
    <n v="0"/>
    <n v="2"/>
    <n v="0"/>
    <n v="0"/>
    <n v="151425.82"/>
    <x v="1"/>
    <n v="13"/>
    <n v="2644"/>
    <n v="9"/>
    <n v="159"/>
    <n v="0.69230769230769229"/>
    <n v="34372"/>
    <x v="2"/>
    <x v="2"/>
    <s v="High Risk"/>
  </r>
  <r>
    <n v="15782144"/>
    <n v="522"/>
    <x v="0"/>
    <s v="Female"/>
    <x v="10"/>
    <n v="3"/>
    <n v="0"/>
    <n v="2"/>
    <n v="1"/>
    <n v="1"/>
    <n v="3894.34"/>
    <x v="1"/>
    <n v="7"/>
    <n v="2696"/>
    <n v="2"/>
    <n v="73"/>
    <n v="0.2857142857142857"/>
    <n v="18872"/>
    <x v="1"/>
    <x v="2"/>
    <s v="High Risk"/>
  </r>
  <r>
    <n v="15665008"/>
    <n v="805"/>
    <x v="2"/>
    <s v="Female"/>
    <x v="28"/>
    <n v="8"/>
    <n v="42712.87"/>
    <n v="2"/>
    <n v="1"/>
    <n v="1"/>
    <n v="28861.69"/>
    <x v="1"/>
    <n v="4"/>
    <n v="3286"/>
    <n v="7"/>
    <n v="64"/>
    <n v="1"/>
    <n v="13144"/>
    <x v="0"/>
    <x v="1"/>
    <s v="High Risk"/>
  </r>
  <r>
    <n v="15581733"/>
    <n v="781"/>
    <x v="0"/>
    <s v="Female"/>
    <x v="34"/>
    <n v="4"/>
    <n v="0"/>
    <n v="2"/>
    <n v="1"/>
    <n v="0"/>
    <n v="177703.15"/>
    <x v="1"/>
    <n v="22"/>
    <n v="1912"/>
    <n v="0"/>
    <n v="26"/>
    <n v="0"/>
    <n v="42064"/>
    <x v="0"/>
    <x v="2"/>
    <s v="Low Risk"/>
  </r>
  <r>
    <n v="15751392"/>
    <n v="689"/>
    <x v="1"/>
    <s v="Female"/>
    <x v="38"/>
    <n v="4"/>
    <n v="0"/>
    <n v="2"/>
    <n v="1"/>
    <n v="0"/>
    <n v="136649.79999999999"/>
    <x v="0"/>
    <n v="25"/>
    <n v="3479"/>
    <n v="3"/>
    <n v="57"/>
    <n v="0.12"/>
    <n v="86975"/>
    <x v="2"/>
    <x v="2"/>
    <s v="Medium Risk"/>
  </r>
  <r>
    <n v="15785815"/>
    <n v="670"/>
    <x v="2"/>
    <s v="Male"/>
    <x v="8"/>
    <n v="1"/>
    <n v="142631.54"/>
    <n v="2"/>
    <n v="1"/>
    <n v="1"/>
    <n v="175894.24"/>
    <x v="1"/>
    <n v="4"/>
    <n v="533"/>
    <n v="2"/>
    <n v="143"/>
    <n v="0.5"/>
    <n v="2132"/>
    <x v="0"/>
    <x v="0"/>
    <s v="High Risk"/>
  </r>
  <r>
    <n v="15664214"/>
    <n v="670"/>
    <x v="0"/>
    <s v="Male"/>
    <x v="19"/>
    <n v="2"/>
    <n v="141204.65"/>
    <n v="2"/>
    <n v="1"/>
    <n v="0"/>
    <n v="76257.460000000006"/>
    <x v="1"/>
    <n v="7"/>
    <n v="3414"/>
    <n v="8"/>
    <n v="19"/>
    <n v="1"/>
    <n v="23898"/>
    <x v="1"/>
    <x v="0"/>
    <s v="Low Risk"/>
  </r>
  <r>
    <n v="15579996"/>
    <n v="524"/>
    <x v="2"/>
    <s v="Female"/>
    <x v="11"/>
    <n v="7"/>
    <n v="131402.21"/>
    <n v="1"/>
    <n v="0"/>
    <n v="0"/>
    <n v="193668.49"/>
    <x v="1"/>
    <n v="24"/>
    <n v="4833"/>
    <n v="5"/>
    <n v="25"/>
    <n v="0.20833333333333334"/>
    <n v="115992"/>
    <x v="0"/>
    <x v="1"/>
    <s v="Low Risk"/>
  </r>
  <r>
    <n v="15675252"/>
    <n v="734"/>
    <x v="1"/>
    <s v="Female"/>
    <x v="2"/>
    <n v="3"/>
    <n v="92636.96"/>
    <n v="2"/>
    <n v="1"/>
    <n v="1"/>
    <n v="125671.29"/>
    <x v="1"/>
    <n v="16"/>
    <n v="1580"/>
    <n v="4"/>
    <n v="71"/>
    <n v="0.25"/>
    <n v="25280"/>
    <x v="0"/>
    <x v="2"/>
    <s v="High Risk"/>
  </r>
  <r>
    <n v="15579617"/>
    <n v="489"/>
    <x v="0"/>
    <s v="Female"/>
    <x v="21"/>
    <n v="3"/>
    <n v="0"/>
    <n v="2"/>
    <n v="0"/>
    <n v="1"/>
    <n v="174098.28"/>
    <x v="0"/>
    <n v="8"/>
    <n v="4565"/>
    <n v="10"/>
    <n v="29"/>
    <n v="1"/>
    <n v="36520"/>
    <x v="0"/>
    <x v="2"/>
    <s v="Low Risk"/>
  </r>
  <r>
    <n v="15593976"/>
    <n v="578"/>
    <x v="2"/>
    <s v="Female"/>
    <x v="8"/>
    <n v="5"/>
    <n v="102088.68"/>
    <n v="4"/>
    <n v="0"/>
    <n v="0"/>
    <n v="187866.21"/>
    <x v="0"/>
    <n v="24"/>
    <n v="3296"/>
    <n v="9"/>
    <n v="53"/>
    <n v="0.375"/>
    <n v="79104"/>
    <x v="1"/>
    <x v="2"/>
    <s v="Medium Risk"/>
  </r>
  <r>
    <n v="15716041"/>
    <n v="622"/>
    <x v="1"/>
    <s v="Male"/>
    <x v="2"/>
    <n v="9"/>
    <n v="0"/>
    <n v="2"/>
    <n v="0"/>
    <n v="1"/>
    <n v="100862.36"/>
    <x v="1"/>
    <n v="8"/>
    <n v="3450"/>
    <n v="7"/>
    <n v="122"/>
    <n v="0.875"/>
    <n v="27600"/>
    <x v="2"/>
    <x v="3"/>
    <s v="High Risk"/>
  </r>
  <r>
    <n v="15654489"/>
    <n v="843"/>
    <x v="0"/>
    <s v="Female"/>
    <x v="16"/>
    <n v="8"/>
    <n v="134887.53"/>
    <n v="1"/>
    <n v="1"/>
    <n v="1"/>
    <n v="10804.04"/>
    <x v="1"/>
    <n v="13"/>
    <n v="373"/>
    <n v="3"/>
    <n v="118"/>
    <n v="0.23076923076923078"/>
    <n v="4849"/>
    <x v="1"/>
    <x v="1"/>
    <s v="High Risk"/>
  </r>
  <r>
    <n v="15736302"/>
    <n v="687"/>
    <x v="0"/>
    <s v="Male"/>
    <x v="36"/>
    <n v="4"/>
    <n v="0"/>
    <n v="2"/>
    <n v="1"/>
    <n v="1"/>
    <n v="170893.85"/>
    <x v="1"/>
    <n v="16"/>
    <n v="4391"/>
    <n v="6"/>
    <n v="45"/>
    <n v="0.375"/>
    <n v="70256"/>
    <x v="0"/>
    <x v="2"/>
    <s v="Medium Risk"/>
  </r>
  <r>
    <n v="15805909"/>
    <n v="700"/>
    <x v="1"/>
    <s v="Male"/>
    <x v="34"/>
    <n v="8"/>
    <n v="159900.38"/>
    <n v="1"/>
    <n v="0"/>
    <n v="0"/>
    <n v="22698.560000000001"/>
    <x v="1"/>
    <n v="4"/>
    <n v="3040"/>
    <n v="5"/>
    <n v="67"/>
    <n v="1"/>
    <n v="12160"/>
    <x v="0"/>
    <x v="1"/>
    <s v="High Risk"/>
  </r>
  <r>
    <n v="15572762"/>
    <n v="410"/>
    <x v="2"/>
    <s v="Female"/>
    <x v="5"/>
    <n v="2"/>
    <n v="102278.79"/>
    <n v="2"/>
    <n v="1"/>
    <n v="0"/>
    <n v="89822.48"/>
    <x v="1"/>
    <n v="20"/>
    <n v="873"/>
    <n v="6"/>
    <n v="75"/>
    <n v="0.3"/>
    <n v="17460"/>
    <x v="1"/>
    <x v="0"/>
    <s v="High Risk"/>
  </r>
  <r>
    <n v="15724632"/>
    <n v="537"/>
    <x v="0"/>
    <s v="Female"/>
    <x v="1"/>
    <n v="0"/>
    <n v="0"/>
    <n v="2"/>
    <n v="0"/>
    <n v="1"/>
    <n v="175262.49"/>
    <x v="1"/>
    <n v="4"/>
    <n v="1463"/>
    <n v="9"/>
    <n v="29"/>
    <n v="1"/>
    <n v="5852"/>
    <x v="0"/>
    <x v="0"/>
    <s v="Low Risk"/>
  </r>
  <r>
    <n v="15670416"/>
    <n v="780"/>
    <x v="0"/>
    <s v="Female"/>
    <x v="3"/>
    <n v="0"/>
    <n v="0"/>
    <n v="1"/>
    <n v="0"/>
    <n v="1"/>
    <n v="15705.27"/>
    <x v="1"/>
    <n v="21"/>
    <n v="1993"/>
    <n v="6"/>
    <n v="49"/>
    <n v="0.2857142857142857"/>
    <n v="41853"/>
    <x v="2"/>
    <x v="0"/>
    <s v="Medium Risk"/>
  </r>
  <r>
    <n v="15749528"/>
    <n v="652"/>
    <x v="1"/>
    <s v="Male"/>
    <x v="14"/>
    <n v="6"/>
    <n v="0"/>
    <n v="2"/>
    <n v="0"/>
    <n v="1"/>
    <n v="170025.43"/>
    <x v="1"/>
    <n v="30"/>
    <n v="888"/>
    <n v="9"/>
    <n v="13"/>
    <n v="0.3"/>
    <n v="26640"/>
    <x v="0"/>
    <x v="1"/>
    <s v="Low Risk"/>
  </r>
  <r>
    <n v="15578783"/>
    <n v="620"/>
    <x v="2"/>
    <s v="Male"/>
    <x v="12"/>
    <n v="0"/>
    <n v="76989.97"/>
    <n v="1"/>
    <n v="1"/>
    <n v="1"/>
    <n v="17242.79"/>
    <x v="1"/>
    <n v="21"/>
    <n v="1384"/>
    <n v="8"/>
    <n v="103"/>
    <n v="0.38095238095238093"/>
    <n v="29064"/>
    <x v="0"/>
    <x v="0"/>
    <s v="High Risk"/>
  </r>
  <r>
    <n v="15580719"/>
    <n v="697"/>
    <x v="0"/>
    <s v="Female"/>
    <x v="51"/>
    <n v="10"/>
    <n v="0"/>
    <n v="2"/>
    <n v="1"/>
    <n v="1"/>
    <n v="79734.23"/>
    <x v="1"/>
    <n v="8"/>
    <n v="2875"/>
    <n v="7"/>
    <n v="51"/>
    <n v="0.875"/>
    <n v="23000"/>
    <x v="1"/>
    <x v="3"/>
    <s v="Medium Risk"/>
  </r>
  <r>
    <n v="15656293"/>
    <n v="786"/>
    <x v="0"/>
    <s v="Male"/>
    <x v="12"/>
    <n v="3"/>
    <n v="0"/>
    <n v="2"/>
    <n v="1"/>
    <n v="0"/>
    <n v="92712.97"/>
    <x v="1"/>
    <n v="1"/>
    <n v="2896"/>
    <n v="3"/>
    <n v="55"/>
    <n v="1"/>
    <n v="2896"/>
    <x v="0"/>
    <x v="2"/>
    <s v="Medium Risk"/>
  </r>
  <r>
    <n v="15691875"/>
    <n v="850"/>
    <x v="2"/>
    <s v="Female"/>
    <x v="2"/>
    <n v="5"/>
    <n v="114491.82"/>
    <n v="1"/>
    <n v="1"/>
    <n v="0"/>
    <n v="99689.48"/>
    <x v="1"/>
    <n v="25"/>
    <n v="324"/>
    <n v="5"/>
    <n v="111"/>
    <n v="0.2"/>
    <n v="8100"/>
    <x v="1"/>
    <x v="2"/>
    <s v="High Risk"/>
  </r>
  <r>
    <n v="15596870"/>
    <n v="749"/>
    <x v="2"/>
    <s v="Male"/>
    <x v="41"/>
    <n v="3"/>
    <n v="144768.94"/>
    <n v="1"/>
    <n v="1"/>
    <n v="0"/>
    <n v="93336.3"/>
    <x v="0"/>
    <n v="4"/>
    <n v="3065"/>
    <n v="7"/>
    <n v="90"/>
    <n v="1"/>
    <n v="12260"/>
    <x v="0"/>
    <x v="2"/>
    <s v="High Risk"/>
  </r>
  <r>
    <n v="15780770"/>
    <n v="445"/>
    <x v="0"/>
    <s v="Male"/>
    <x v="8"/>
    <n v="7"/>
    <n v="145056.59"/>
    <n v="1"/>
    <n v="1"/>
    <n v="1"/>
    <n v="175893.53"/>
    <x v="1"/>
    <n v="1"/>
    <n v="3282"/>
    <n v="7"/>
    <n v="116"/>
    <n v="1"/>
    <n v="3282"/>
    <x v="1"/>
    <x v="1"/>
    <s v="High Risk"/>
  </r>
  <r>
    <n v="15751491"/>
    <n v="443"/>
    <x v="2"/>
    <s v="Male"/>
    <x v="5"/>
    <n v="3"/>
    <n v="117206.3"/>
    <n v="1"/>
    <n v="1"/>
    <n v="0"/>
    <n v="42840.18"/>
    <x v="0"/>
    <n v="6"/>
    <n v="2251"/>
    <n v="7"/>
    <n v="95"/>
    <n v="1"/>
    <n v="13506"/>
    <x v="2"/>
    <x v="2"/>
    <s v="High Risk"/>
  </r>
  <r>
    <n v="15706200"/>
    <n v="637"/>
    <x v="2"/>
    <s v="Male"/>
    <x v="1"/>
    <n v="2"/>
    <n v="138014.39999999999"/>
    <n v="2"/>
    <n v="1"/>
    <n v="0"/>
    <n v="140298.23999999999"/>
    <x v="1"/>
    <n v="26"/>
    <n v="972"/>
    <n v="3"/>
    <n v="175"/>
    <n v="0.11538461538461539"/>
    <n v="25272"/>
    <x v="0"/>
    <x v="0"/>
    <s v="High Risk"/>
  </r>
  <r>
    <n v="15808674"/>
    <n v="616"/>
    <x v="2"/>
    <s v="Female"/>
    <x v="13"/>
    <n v="6"/>
    <n v="128352.59"/>
    <n v="3"/>
    <n v="1"/>
    <n v="1"/>
    <n v="144000.59"/>
    <x v="0"/>
    <n v="10"/>
    <n v="2038"/>
    <n v="5"/>
    <n v="171"/>
    <n v="0.5"/>
    <n v="20380"/>
    <x v="0"/>
    <x v="1"/>
    <s v="High Risk"/>
  </r>
  <r>
    <n v="15641411"/>
    <n v="756"/>
    <x v="0"/>
    <s v="Female"/>
    <x v="51"/>
    <n v="1"/>
    <n v="112568.31"/>
    <n v="1"/>
    <n v="1"/>
    <n v="1"/>
    <n v="113408.11"/>
    <x v="1"/>
    <n v="16"/>
    <n v="1552"/>
    <n v="5"/>
    <n v="146"/>
    <n v="0.3125"/>
    <n v="24832"/>
    <x v="0"/>
    <x v="0"/>
    <s v="High Risk"/>
  </r>
  <r>
    <n v="15764661"/>
    <n v="644"/>
    <x v="0"/>
    <s v="Male"/>
    <x v="19"/>
    <n v="2"/>
    <n v="0"/>
    <n v="1"/>
    <n v="1"/>
    <n v="0"/>
    <n v="96420.58"/>
    <x v="1"/>
    <n v="11"/>
    <n v="4816"/>
    <n v="6"/>
    <n v="113"/>
    <n v="0.54545454545454541"/>
    <n v="52976"/>
    <x v="0"/>
    <x v="0"/>
    <s v="High Risk"/>
  </r>
  <r>
    <n v="15689492"/>
    <n v="850"/>
    <x v="2"/>
    <s v="Male"/>
    <x v="1"/>
    <n v="1"/>
    <n v="176958.46"/>
    <n v="2"/>
    <n v="0"/>
    <n v="1"/>
    <n v="125806.3"/>
    <x v="1"/>
    <n v="28"/>
    <n v="1993"/>
    <n v="2"/>
    <n v="37"/>
    <n v="7.1428571428571425E-2"/>
    <n v="55804"/>
    <x v="1"/>
    <x v="0"/>
    <s v="Medium Risk"/>
  </r>
  <r>
    <n v="15602405"/>
    <n v="703"/>
    <x v="2"/>
    <s v="Female"/>
    <x v="16"/>
    <n v="9"/>
    <n v="99167.54"/>
    <n v="1"/>
    <n v="1"/>
    <n v="0"/>
    <n v="65720.92"/>
    <x v="1"/>
    <n v="22"/>
    <n v="616"/>
    <n v="3"/>
    <n v="92"/>
    <n v="0.13636363636363635"/>
    <n v="13552"/>
    <x v="1"/>
    <x v="3"/>
    <s v="High Risk"/>
  </r>
  <r>
    <n v="15610271"/>
    <n v="684"/>
    <x v="1"/>
    <s v="Female"/>
    <x v="0"/>
    <n v="3"/>
    <n v="103210.27"/>
    <n v="1"/>
    <n v="1"/>
    <n v="0"/>
    <n v="31002.03"/>
    <x v="1"/>
    <n v="20"/>
    <n v="3134"/>
    <n v="10"/>
    <n v="101"/>
    <n v="0.5"/>
    <n v="62680"/>
    <x v="0"/>
    <x v="2"/>
    <s v="High Risk"/>
  </r>
  <r>
    <n v="15791780"/>
    <n v="706"/>
    <x v="2"/>
    <s v="Female"/>
    <x v="36"/>
    <n v="10"/>
    <n v="104478.12"/>
    <n v="3"/>
    <n v="0"/>
    <n v="1"/>
    <n v="158248.71"/>
    <x v="0"/>
    <n v="9"/>
    <n v="4011"/>
    <n v="1"/>
    <n v="72"/>
    <n v="0.1111111111111111"/>
    <n v="36099"/>
    <x v="1"/>
    <x v="3"/>
    <s v="High Risk"/>
  </r>
  <r>
    <n v="15589147"/>
    <n v="580"/>
    <x v="1"/>
    <s v="Male"/>
    <x v="22"/>
    <n v="8"/>
    <n v="125921.37"/>
    <n v="1"/>
    <n v="1"/>
    <n v="1"/>
    <n v="94677.83"/>
    <x v="1"/>
    <n v="10"/>
    <n v="876"/>
    <n v="9"/>
    <n v="7"/>
    <n v="0.9"/>
    <n v="8760"/>
    <x v="0"/>
    <x v="1"/>
    <s v="Low Risk"/>
  </r>
  <r>
    <n v="15756975"/>
    <n v="777"/>
    <x v="1"/>
    <s v="Female"/>
    <x v="12"/>
    <n v="3"/>
    <n v="0"/>
    <n v="2"/>
    <n v="1"/>
    <n v="1"/>
    <n v="17257.72"/>
    <x v="1"/>
    <n v="14"/>
    <n v="2285"/>
    <n v="10"/>
    <n v="75"/>
    <n v="0.7142857142857143"/>
    <n v="31990"/>
    <x v="2"/>
    <x v="2"/>
    <s v="High Risk"/>
  </r>
  <r>
    <n v="15729582"/>
    <n v="676"/>
    <x v="2"/>
    <s v="Male"/>
    <x v="36"/>
    <n v="3"/>
    <n v="80697.440000000002"/>
    <n v="1"/>
    <n v="0"/>
    <n v="0"/>
    <n v="101397.86"/>
    <x v="1"/>
    <n v="2"/>
    <n v="4952"/>
    <n v="1"/>
    <n v="24"/>
    <n v="0.5"/>
    <n v="9904"/>
    <x v="0"/>
    <x v="2"/>
    <s v="Low Risk"/>
  </r>
  <r>
    <n v="15742971"/>
    <n v="708"/>
    <x v="0"/>
    <s v="Female"/>
    <x v="4"/>
    <n v="2"/>
    <n v="161887.81"/>
    <n v="2"/>
    <n v="1"/>
    <n v="0"/>
    <n v="84870.23"/>
    <x v="1"/>
    <n v="10"/>
    <n v="4665"/>
    <n v="4"/>
    <n v="13"/>
    <n v="0.4"/>
    <n v="46650"/>
    <x v="0"/>
    <x v="0"/>
    <s v="Low Risk"/>
  </r>
  <r>
    <n v="15568046"/>
    <n v="809"/>
    <x v="0"/>
    <s v="Male"/>
    <x v="9"/>
    <n v="7"/>
    <n v="109558.36"/>
    <n v="1"/>
    <n v="1"/>
    <n v="0"/>
    <n v="183515.13"/>
    <x v="1"/>
    <n v="17"/>
    <n v="2088"/>
    <n v="1"/>
    <n v="26"/>
    <n v="5.8823529411764705E-2"/>
    <n v="35496"/>
    <x v="0"/>
    <x v="1"/>
    <s v="Low Risk"/>
  </r>
  <r>
    <n v="15694890"/>
    <n v="588"/>
    <x v="0"/>
    <s v="Male"/>
    <x v="16"/>
    <n v="1"/>
    <n v="124271.26"/>
    <n v="1"/>
    <n v="1"/>
    <n v="0"/>
    <n v="75969.19"/>
    <x v="1"/>
    <n v="3"/>
    <n v="4389"/>
    <n v="5"/>
    <n v="61"/>
    <n v="1"/>
    <n v="13167"/>
    <x v="1"/>
    <x v="0"/>
    <s v="High Risk"/>
  </r>
  <r>
    <n v="15736963"/>
    <n v="623"/>
    <x v="0"/>
    <s v="Male"/>
    <x v="3"/>
    <n v="1"/>
    <n v="0"/>
    <n v="2"/>
    <n v="1"/>
    <n v="1"/>
    <n v="146379.29999999999"/>
    <x v="1"/>
    <n v="10"/>
    <n v="3934"/>
    <n v="3"/>
    <n v="56"/>
    <n v="0.3"/>
    <n v="39340"/>
    <x v="1"/>
    <x v="0"/>
    <s v="Medium Risk"/>
  </r>
  <r>
    <n v="15646490"/>
    <n v="537"/>
    <x v="1"/>
    <s v="Male"/>
    <x v="0"/>
    <n v="1"/>
    <n v="190569.23"/>
    <n v="1"/>
    <n v="0"/>
    <n v="1"/>
    <n v="127154.8"/>
    <x v="1"/>
    <n v="14"/>
    <n v="575"/>
    <n v="4"/>
    <n v="123"/>
    <n v="0.2857142857142857"/>
    <n v="8050"/>
    <x v="0"/>
    <x v="0"/>
    <s v="High Risk"/>
  </r>
  <r>
    <n v="15607314"/>
    <n v="536"/>
    <x v="1"/>
    <s v="Male"/>
    <x v="47"/>
    <n v="2"/>
    <n v="143923.96"/>
    <n v="1"/>
    <n v="1"/>
    <n v="0"/>
    <n v="2019.78"/>
    <x v="0"/>
    <n v="9"/>
    <n v="2969"/>
    <n v="6"/>
    <n v="104"/>
    <n v="0.66666666666666663"/>
    <n v="26721"/>
    <x v="1"/>
    <x v="0"/>
    <s v="High Risk"/>
  </r>
  <r>
    <n v="15576745"/>
    <n v="769"/>
    <x v="0"/>
    <s v="Male"/>
    <x v="36"/>
    <n v="2"/>
    <n v="96542.16"/>
    <n v="2"/>
    <n v="0"/>
    <n v="1"/>
    <n v="197885.72"/>
    <x v="1"/>
    <n v="2"/>
    <n v="3183"/>
    <n v="6"/>
    <n v="94"/>
    <n v="1"/>
    <n v="6366"/>
    <x v="2"/>
    <x v="0"/>
    <s v="High Risk"/>
  </r>
  <r>
    <n v="15669606"/>
    <n v="690"/>
    <x v="0"/>
    <s v="Male"/>
    <x v="19"/>
    <n v="5"/>
    <n v="0"/>
    <n v="2"/>
    <n v="1"/>
    <n v="0"/>
    <n v="138017.68"/>
    <x v="1"/>
    <n v="14"/>
    <n v="1443"/>
    <n v="7"/>
    <n v="50"/>
    <n v="0.5"/>
    <n v="20202"/>
    <x v="0"/>
    <x v="2"/>
    <s v="Medium Risk"/>
  </r>
  <r>
    <n v="15737832"/>
    <n v="771"/>
    <x v="1"/>
    <s v="Male"/>
    <x v="13"/>
    <n v="0"/>
    <n v="139825.56"/>
    <n v="1"/>
    <n v="0"/>
    <n v="0"/>
    <n v="170984.97"/>
    <x v="0"/>
    <n v="17"/>
    <n v="4700"/>
    <n v="7"/>
    <n v="108"/>
    <n v="0.41176470588235292"/>
    <n v="79900"/>
    <x v="0"/>
    <x v="0"/>
    <s v="High Risk"/>
  </r>
  <r>
    <n v="15681990"/>
    <n v="497"/>
    <x v="2"/>
    <s v="Male"/>
    <x v="9"/>
    <n v="6"/>
    <n v="111769.14"/>
    <n v="2"/>
    <n v="1"/>
    <n v="0"/>
    <n v="55859.27"/>
    <x v="1"/>
    <n v="3"/>
    <n v="3498"/>
    <n v="1"/>
    <n v="119"/>
    <n v="0.33333333333333331"/>
    <n v="10494"/>
    <x v="0"/>
    <x v="1"/>
    <s v="High Risk"/>
  </r>
  <r>
    <n v="15758050"/>
    <n v="622"/>
    <x v="1"/>
    <s v="Male"/>
    <x v="24"/>
    <n v="4"/>
    <n v="0"/>
    <n v="2"/>
    <n v="1"/>
    <n v="0"/>
    <n v="4459.5"/>
    <x v="1"/>
    <n v="19"/>
    <n v="1608"/>
    <n v="8"/>
    <n v="42"/>
    <n v="0.42105263157894735"/>
    <n v="30552"/>
    <x v="1"/>
    <x v="2"/>
    <s v="Medium Risk"/>
  </r>
  <r>
    <n v="15787848"/>
    <n v="602"/>
    <x v="1"/>
    <s v="Male"/>
    <x v="33"/>
    <n v="9"/>
    <n v="113672.18"/>
    <n v="2"/>
    <n v="0"/>
    <n v="0"/>
    <n v="102135.92"/>
    <x v="1"/>
    <n v="1"/>
    <n v="2364"/>
    <n v="10"/>
    <n v="49"/>
    <n v="1"/>
    <n v="2364"/>
    <x v="0"/>
    <x v="3"/>
    <s v="Medium Risk"/>
  </r>
  <r>
    <n v="15713594"/>
    <n v="543"/>
    <x v="0"/>
    <s v="Female"/>
    <x v="15"/>
    <n v="7"/>
    <n v="147256.85999999999"/>
    <n v="1"/>
    <n v="1"/>
    <n v="0"/>
    <n v="112771.95"/>
    <x v="1"/>
    <n v="20"/>
    <n v="313"/>
    <n v="8"/>
    <n v="83"/>
    <n v="0.4"/>
    <n v="6260"/>
    <x v="0"/>
    <x v="1"/>
    <s v="High Risk"/>
  </r>
  <r>
    <n v="15588186"/>
    <n v="520"/>
    <x v="1"/>
    <s v="Male"/>
    <x v="13"/>
    <n v="7"/>
    <n v="107023.03"/>
    <n v="1"/>
    <n v="1"/>
    <n v="0"/>
    <n v="32903.93"/>
    <x v="1"/>
    <n v="24"/>
    <n v="4872"/>
    <n v="2"/>
    <n v="31"/>
    <n v="8.3333333333333329E-2"/>
    <n v="116928"/>
    <x v="1"/>
    <x v="1"/>
    <s v="Medium Risk"/>
  </r>
  <r>
    <n v="15786739"/>
    <n v="669"/>
    <x v="0"/>
    <s v="Male"/>
    <x v="24"/>
    <n v="1"/>
    <n v="125529.55"/>
    <n v="1"/>
    <n v="1"/>
    <n v="1"/>
    <n v="162260.93"/>
    <x v="1"/>
    <n v="27"/>
    <n v="2974"/>
    <n v="5"/>
    <n v="97"/>
    <n v="0.18518518518518517"/>
    <n v="80298"/>
    <x v="1"/>
    <x v="0"/>
    <s v="High Risk"/>
  </r>
  <r>
    <n v="15699467"/>
    <n v="631"/>
    <x v="1"/>
    <s v="Female"/>
    <x v="1"/>
    <n v="0"/>
    <n v="0"/>
    <n v="1"/>
    <n v="0"/>
    <n v="0"/>
    <n v="87959.83"/>
    <x v="1"/>
    <n v="28"/>
    <n v="1877"/>
    <n v="6"/>
    <n v="65"/>
    <n v="0.21428571428571427"/>
    <n v="52556"/>
    <x v="1"/>
    <x v="0"/>
    <s v="High Risk"/>
  </r>
  <r>
    <n v="15680706"/>
    <n v="537"/>
    <x v="2"/>
    <s v="Male"/>
    <x v="36"/>
    <n v="4"/>
    <n v="131834.79999999999"/>
    <n v="1"/>
    <n v="1"/>
    <n v="0"/>
    <n v="166476.95000000001"/>
    <x v="0"/>
    <n v="1"/>
    <n v="308"/>
    <n v="10"/>
    <n v="91"/>
    <n v="1"/>
    <n v="308"/>
    <x v="0"/>
    <x v="2"/>
    <s v="High Risk"/>
  </r>
  <r>
    <n v="15645717"/>
    <n v="732"/>
    <x v="0"/>
    <s v="Male"/>
    <x v="46"/>
    <n v="2"/>
    <n v="0"/>
    <n v="2"/>
    <n v="1"/>
    <n v="1"/>
    <n v="25438.87"/>
    <x v="1"/>
    <n v="17"/>
    <n v="4780"/>
    <n v="4"/>
    <n v="106"/>
    <n v="0.23529411764705882"/>
    <n v="81260"/>
    <x v="2"/>
    <x v="0"/>
    <s v="High Risk"/>
  </r>
  <r>
    <n v="15748597"/>
    <n v="844"/>
    <x v="1"/>
    <s v="Male"/>
    <x v="27"/>
    <n v="5"/>
    <n v="99529.7"/>
    <n v="1"/>
    <n v="0"/>
    <n v="1"/>
    <n v="157230.06"/>
    <x v="0"/>
    <n v="23"/>
    <n v="276"/>
    <n v="3"/>
    <n v="25"/>
    <n v="0.13043478260869565"/>
    <n v="6348"/>
    <x v="0"/>
    <x v="2"/>
    <s v="Low Risk"/>
  </r>
  <r>
    <n v="15773709"/>
    <n v="838"/>
    <x v="1"/>
    <s v="Male"/>
    <x v="12"/>
    <n v="0"/>
    <n v="0"/>
    <n v="2"/>
    <n v="0"/>
    <n v="1"/>
    <n v="197305.91"/>
    <x v="1"/>
    <n v="25"/>
    <n v="3125"/>
    <n v="6"/>
    <n v="73"/>
    <n v="0.24"/>
    <n v="78125"/>
    <x v="0"/>
    <x v="0"/>
    <s v="High Risk"/>
  </r>
  <r>
    <n v="15629787"/>
    <n v="652"/>
    <x v="0"/>
    <s v="Male"/>
    <x v="7"/>
    <n v="10"/>
    <n v="107303.72"/>
    <n v="2"/>
    <n v="0"/>
    <n v="0"/>
    <n v="44435.76"/>
    <x v="1"/>
    <n v="9"/>
    <n v="2462"/>
    <n v="4"/>
    <n v="137"/>
    <n v="0.44444444444444442"/>
    <n v="22158"/>
    <x v="0"/>
    <x v="3"/>
    <s v="High Risk"/>
  </r>
  <r>
    <n v="15661007"/>
    <n v="660"/>
    <x v="0"/>
    <s v="Male"/>
    <x v="19"/>
    <n v="0"/>
    <n v="72783.42"/>
    <n v="1"/>
    <n v="0"/>
    <n v="0"/>
    <n v="181051.99"/>
    <x v="1"/>
    <n v="16"/>
    <n v="892"/>
    <n v="9"/>
    <n v="92"/>
    <n v="0.5625"/>
    <n v="14272"/>
    <x v="2"/>
    <x v="0"/>
    <s v="High Risk"/>
  </r>
  <r>
    <n v="15686812"/>
    <n v="692"/>
    <x v="1"/>
    <s v="Female"/>
    <x v="4"/>
    <n v="8"/>
    <n v="0"/>
    <n v="1"/>
    <n v="0"/>
    <n v="1"/>
    <n v="159069.37"/>
    <x v="1"/>
    <n v="19"/>
    <n v="4216"/>
    <n v="4"/>
    <n v="154"/>
    <n v="0.21052631578947367"/>
    <n v="80104"/>
    <x v="0"/>
    <x v="1"/>
    <s v="High Risk"/>
  </r>
  <r>
    <n v="15754113"/>
    <n v="588"/>
    <x v="0"/>
    <s v="Female"/>
    <x v="12"/>
    <n v="0"/>
    <n v="0"/>
    <n v="2"/>
    <n v="1"/>
    <n v="1"/>
    <n v="155485.24"/>
    <x v="1"/>
    <n v="1"/>
    <n v="3505"/>
    <n v="9"/>
    <n v="22"/>
    <n v="1"/>
    <n v="3505"/>
    <x v="2"/>
    <x v="0"/>
    <s v="Low Risk"/>
  </r>
  <r>
    <n v="15749489"/>
    <n v="533"/>
    <x v="2"/>
    <s v="Female"/>
    <x v="32"/>
    <n v="10"/>
    <n v="115743.6"/>
    <n v="1"/>
    <n v="0"/>
    <n v="0"/>
    <n v="43852.05"/>
    <x v="1"/>
    <n v="9"/>
    <n v="4779"/>
    <n v="1"/>
    <n v="16"/>
    <n v="0.1111111111111111"/>
    <n v="43011"/>
    <x v="0"/>
    <x v="3"/>
    <s v="Low Risk"/>
  </r>
  <r>
    <n v="15574352"/>
    <n v="850"/>
    <x v="0"/>
    <s v="Male"/>
    <x v="3"/>
    <n v="4"/>
    <n v="161256.53"/>
    <n v="1"/>
    <n v="1"/>
    <n v="1"/>
    <n v="140071.57"/>
    <x v="1"/>
    <n v="12"/>
    <n v="401"/>
    <n v="3"/>
    <n v="32"/>
    <n v="0.25"/>
    <n v="4812"/>
    <x v="0"/>
    <x v="2"/>
    <s v="Medium Risk"/>
  </r>
  <r>
    <n v="15701281"/>
    <n v="511"/>
    <x v="0"/>
    <s v="Male"/>
    <x v="7"/>
    <n v="8"/>
    <n v="0"/>
    <n v="2"/>
    <n v="1"/>
    <n v="1"/>
    <n v="49089.36"/>
    <x v="1"/>
    <n v="5"/>
    <n v="2824"/>
    <n v="8"/>
    <n v="113"/>
    <n v="1"/>
    <n v="14120"/>
    <x v="0"/>
    <x v="1"/>
    <s v="High Risk"/>
  </r>
  <r>
    <n v="15811985"/>
    <n v="530"/>
    <x v="1"/>
    <s v="Male"/>
    <x v="4"/>
    <n v="6"/>
    <n v="0"/>
    <n v="2"/>
    <n v="0"/>
    <n v="0"/>
    <n v="55893.37"/>
    <x v="1"/>
    <n v="22"/>
    <n v="3109"/>
    <n v="0"/>
    <n v="97"/>
    <n v="0"/>
    <n v="68398"/>
    <x v="0"/>
    <x v="1"/>
    <s v="High Risk"/>
  </r>
  <r>
    <n v="15713505"/>
    <n v="554"/>
    <x v="0"/>
    <s v="Male"/>
    <x v="8"/>
    <n v="1"/>
    <n v="0"/>
    <n v="2"/>
    <n v="0"/>
    <n v="1"/>
    <n v="192660.55"/>
    <x v="1"/>
    <n v="28"/>
    <n v="3342"/>
    <n v="4"/>
    <n v="111"/>
    <n v="0.14285714285714285"/>
    <n v="93576"/>
    <x v="1"/>
    <x v="0"/>
    <s v="High Risk"/>
  </r>
  <r>
    <n v="15685653"/>
    <n v="585"/>
    <x v="2"/>
    <s v="Female"/>
    <x v="20"/>
    <n v="3"/>
    <n v="162261.01"/>
    <n v="2"/>
    <n v="1"/>
    <n v="0"/>
    <n v="137028.51"/>
    <x v="1"/>
    <n v="10"/>
    <n v="2998"/>
    <n v="0"/>
    <n v="6"/>
    <n v="0"/>
    <n v="29980"/>
    <x v="0"/>
    <x v="2"/>
    <s v="Low Risk"/>
  </r>
  <r>
    <n v="15758831"/>
    <n v="754"/>
    <x v="0"/>
    <s v="Male"/>
    <x v="2"/>
    <n v="3"/>
    <n v="74896.33"/>
    <n v="1"/>
    <n v="0"/>
    <n v="0"/>
    <n v="34430.160000000003"/>
    <x v="1"/>
    <n v="25"/>
    <n v="4407"/>
    <n v="7"/>
    <n v="72"/>
    <n v="0.28000000000000003"/>
    <n v="110175"/>
    <x v="2"/>
    <x v="2"/>
    <s v="High Risk"/>
  </r>
  <r>
    <n v="15618774"/>
    <n v="474"/>
    <x v="0"/>
    <s v="Male"/>
    <x v="41"/>
    <n v="3"/>
    <n v="0"/>
    <n v="1"/>
    <n v="1"/>
    <n v="0"/>
    <n v="108409.17"/>
    <x v="0"/>
    <n v="6"/>
    <n v="4491"/>
    <n v="2"/>
    <n v="162"/>
    <n v="0.33333333333333331"/>
    <n v="26946"/>
    <x v="0"/>
    <x v="2"/>
    <s v="High Risk"/>
  </r>
  <r>
    <n v="15764448"/>
    <n v="837"/>
    <x v="2"/>
    <s v="Male"/>
    <x v="12"/>
    <n v="0"/>
    <n v="144037.6"/>
    <n v="1"/>
    <n v="1"/>
    <n v="0"/>
    <n v="145325.32"/>
    <x v="1"/>
    <n v="16"/>
    <n v="1443"/>
    <n v="10"/>
    <n v="111"/>
    <n v="0.625"/>
    <n v="23088"/>
    <x v="2"/>
    <x v="0"/>
    <s v="High Risk"/>
  </r>
  <r>
    <n v="15611024"/>
    <n v="567"/>
    <x v="0"/>
    <s v="Female"/>
    <x v="51"/>
    <n v="9"/>
    <n v="93522.2"/>
    <n v="1"/>
    <n v="0"/>
    <n v="1"/>
    <n v="81425.61"/>
    <x v="1"/>
    <n v="1"/>
    <n v="359"/>
    <n v="2"/>
    <n v="102"/>
    <n v="1"/>
    <n v="359"/>
    <x v="0"/>
    <x v="3"/>
    <s v="High Risk"/>
  </r>
  <r>
    <n v="15738220"/>
    <n v="800"/>
    <x v="1"/>
    <s v="Male"/>
    <x v="16"/>
    <n v="1"/>
    <n v="0"/>
    <n v="2"/>
    <n v="1"/>
    <n v="0"/>
    <n v="51553.43"/>
    <x v="1"/>
    <n v="17"/>
    <n v="4062"/>
    <n v="8"/>
    <n v="172"/>
    <n v="0.47058823529411764"/>
    <n v="69054"/>
    <x v="2"/>
    <x v="0"/>
    <s v="High Risk"/>
  </r>
  <r>
    <n v="15805764"/>
    <n v="646"/>
    <x v="0"/>
    <s v="Male"/>
    <x v="56"/>
    <n v="10"/>
    <n v="0"/>
    <n v="2"/>
    <n v="0"/>
    <n v="1"/>
    <n v="52795.15"/>
    <x v="1"/>
    <n v="12"/>
    <n v="452"/>
    <n v="4"/>
    <n v="100"/>
    <n v="0.33333333333333331"/>
    <n v="5424"/>
    <x v="0"/>
    <x v="3"/>
    <s v="High Risk"/>
  </r>
  <r>
    <n v="15580487"/>
    <n v="627"/>
    <x v="2"/>
    <s v="Male"/>
    <x v="16"/>
    <n v="8"/>
    <n v="106922.92"/>
    <n v="2"/>
    <n v="0"/>
    <n v="1"/>
    <n v="84270.09"/>
    <x v="1"/>
    <n v="1"/>
    <n v="1451"/>
    <n v="9"/>
    <n v="135"/>
    <n v="1"/>
    <n v="1451"/>
    <x v="0"/>
    <x v="1"/>
    <s v="High Risk"/>
  </r>
  <r>
    <n v="15675787"/>
    <n v="505"/>
    <x v="0"/>
    <s v="Male"/>
    <x v="28"/>
    <n v="8"/>
    <n v="112972.57"/>
    <n v="1"/>
    <n v="1"/>
    <n v="0"/>
    <n v="145011.62"/>
    <x v="1"/>
    <n v="18"/>
    <n v="3133"/>
    <n v="2"/>
    <n v="8"/>
    <n v="0.1111111111111111"/>
    <n v="56394"/>
    <x v="0"/>
    <x v="1"/>
    <s v="Low Risk"/>
  </r>
  <r>
    <n v="15583580"/>
    <n v="566"/>
    <x v="2"/>
    <s v="Female"/>
    <x v="12"/>
    <n v="1"/>
    <n v="123042"/>
    <n v="1"/>
    <n v="1"/>
    <n v="0"/>
    <n v="66245.440000000002"/>
    <x v="0"/>
    <n v="10"/>
    <n v="3301"/>
    <n v="3"/>
    <n v="46"/>
    <n v="0.3"/>
    <n v="33010"/>
    <x v="0"/>
    <x v="0"/>
    <s v="Medium Risk"/>
  </r>
  <r>
    <n v="15780654"/>
    <n v="619"/>
    <x v="2"/>
    <s v="Female"/>
    <x v="19"/>
    <n v="3"/>
    <n v="100488.92"/>
    <n v="2"/>
    <n v="0"/>
    <n v="1"/>
    <n v="36446.74"/>
    <x v="1"/>
    <n v="1"/>
    <n v="474"/>
    <n v="9"/>
    <n v="22"/>
    <n v="1"/>
    <n v="474"/>
    <x v="0"/>
    <x v="2"/>
    <s v="Low Risk"/>
  </r>
  <r>
    <n v="15695034"/>
    <n v="757"/>
    <x v="0"/>
    <s v="Female"/>
    <x v="4"/>
    <n v="4"/>
    <n v="123322.15"/>
    <n v="1"/>
    <n v="1"/>
    <n v="0"/>
    <n v="137136.29"/>
    <x v="1"/>
    <n v="7"/>
    <n v="4211"/>
    <n v="10"/>
    <n v="140"/>
    <n v="1"/>
    <n v="29477"/>
    <x v="1"/>
    <x v="2"/>
    <s v="High Risk"/>
  </r>
  <r>
    <n v="15805671"/>
    <n v="648"/>
    <x v="0"/>
    <s v="Male"/>
    <x v="15"/>
    <n v="0"/>
    <n v="0"/>
    <n v="1"/>
    <n v="0"/>
    <n v="1"/>
    <n v="117323.31"/>
    <x v="1"/>
    <n v="17"/>
    <n v="618"/>
    <n v="9"/>
    <n v="79"/>
    <n v="0.52941176470588236"/>
    <n v="10506"/>
    <x v="0"/>
    <x v="0"/>
    <s v="High Risk"/>
  </r>
  <r>
    <n v="15790658"/>
    <n v="621"/>
    <x v="1"/>
    <s v="Male"/>
    <x v="0"/>
    <n v="8"/>
    <n v="68683.679999999993"/>
    <n v="1"/>
    <n v="1"/>
    <n v="1"/>
    <n v="74157.710000000006"/>
    <x v="1"/>
    <n v="19"/>
    <n v="4375"/>
    <n v="3"/>
    <n v="90"/>
    <n v="0.15789473684210525"/>
    <n v="83125"/>
    <x v="1"/>
    <x v="1"/>
    <s v="High Risk"/>
  </r>
  <r>
    <n v="15578648"/>
    <n v="543"/>
    <x v="2"/>
    <s v="Male"/>
    <x v="23"/>
    <n v="6"/>
    <n v="59532.18"/>
    <n v="1"/>
    <n v="1"/>
    <n v="0"/>
    <n v="104253.56"/>
    <x v="1"/>
    <n v="2"/>
    <n v="1231"/>
    <n v="3"/>
    <n v="62"/>
    <n v="1"/>
    <n v="2462"/>
    <x v="2"/>
    <x v="1"/>
    <s v="High Risk"/>
  </r>
  <r>
    <n v="15734987"/>
    <n v="658"/>
    <x v="0"/>
    <s v="Female"/>
    <x v="3"/>
    <n v="7"/>
    <n v="140260.35999999999"/>
    <n v="2"/>
    <n v="1"/>
    <n v="0"/>
    <n v="2748.72"/>
    <x v="1"/>
    <n v="8"/>
    <n v="1055"/>
    <n v="8"/>
    <n v="47"/>
    <n v="1"/>
    <n v="8440"/>
    <x v="0"/>
    <x v="1"/>
    <s v="Medium Risk"/>
  </r>
  <r>
    <n v="15721740"/>
    <n v="633"/>
    <x v="2"/>
    <s v="Male"/>
    <x v="5"/>
    <n v="7"/>
    <n v="88302.65"/>
    <n v="1"/>
    <n v="1"/>
    <n v="1"/>
    <n v="195937.16"/>
    <x v="1"/>
    <n v="21"/>
    <n v="1627"/>
    <n v="7"/>
    <n v="137"/>
    <n v="0.33333333333333331"/>
    <n v="34167"/>
    <x v="0"/>
    <x v="1"/>
    <s v="High Risk"/>
  </r>
  <r>
    <n v="15641822"/>
    <n v="648"/>
    <x v="0"/>
    <s v="Female"/>
    <x v="25"/>
    <n v="1"/>
    <n v="0"/>
    <n v="2"/>
    <n v="0"/>
    <n v="1"/>
    <n v="22101.86"/>
    <x v="1"/>
    <n v="3"/>
    <n v="4713"/>
    <n v="3"/>
    <n v="177"/>
    <n v="1"/>
    <n v="14139"/>
    <x v="0"/>
    <x v="0"/>
    <s v="High Risk"/>
  </r>
  <r>
    <n v="15765650"/>
    <n v="501"/>
    <x v="2"/>
    <s v="Male"/>
    <x v="20"/>
    <n v="5"/>
    <n v="114655.58"/>
    <n v="1"/>
    <n v="0"/>
    <n v="0"/>
    <n v="126535.92"/>
    <x v="1"/>
    <n v="21"/>
    <n v="498"/>
    <n v="10"/>
    <n v="41"/>
    <n v="0.47619047619047616"/>
    <n v="10458"/>
    <x v="0"/>
    <x v="2"/>
    <s v="Medium Risk"/>
  </r>
  <r>
    <n v="15788556"/>
    <n v="683"/>
    <x v="0"/>
    <s v="Female"/>
    <x v="0"/>
    <n v="4"/>
    <n v="148283.94"/>
    <n v="1"/>
    <n v="1"/>
    <n v="1"/>
    <n v="44692.63"/>
    <x v="0"/>
    <n v="24"/>
    <n v="1065"/>
    <n v="9"/>
    <n v="53"/>
    <n v="0.375"/>
    <n v="25560"/>
    <x v="1"/>
    <x v="2"/>
    <s v="Medium Risk"/>
  </r>
  <r>
    <n v="15576550"/>
    <n v="619"/>
    <x v="1"/>
    <s v="Female"/>
    <x v="16"/>
    <n v="1"/>
    <n v="0"/>
    <n v="1"/>
    <n v="1"/>
    <n v="0"/>
    <n v="112442.63"/>
    <x v="0"/>
    <n v="24"/>
    <n v="3661"/>
    <n v="3"/>
    <n v="26"/>
    <n v="0.125"/>
    <n v="87864"/>
    <x v="0"/>
    <x v="0"/>
    <s v="Low Risk"/>
  </r>
  <r>
    <n v="15622230"/>
    <n v="705"/>
    <x v="0"/>
    <s v="Female"/>
    <x v="12"/>
    <n v="3"/>
    <n v="0"/>
    <n v="2"/>
    <n v="0"/>
    <n v="1"/>
    <n v="66331.009999999995"/>
    <x v="1"/>
    <n v="20"/>
    <n v="1755"/>
    <n v="9"/>
    <n v="45"/>
    <n v="0.45"/>
    <n v="35100"/>
    <x v="1"/>
    <x v="2"/>
    <s v="Medium Risk"/>
  </r>
  <r>
    <n v="15653937"/>
    <n v="638"/>
    <x v="2"/>
    <s v="Female"/>
    <x v="47"/>
    <n v="1"/>
    <n v="123916.67"/>
    <n v="1"/>
    <n v="1"/>
    <n v="0"/>
    <n v="16657.68"/>
    <x v="0"/>
    <n v="13"/>
    <n v="1081"/>
    <n v="0"/>
    <n v="27"/>
    <n v="0"/>
    <n v="14053"/>
    <x v="0"/>
    <x v="0"/>
    <s v="Low Risk"/>
  </r>
  <r>
    <n v="15743538"/>
    <n v="710"/>
    <x v="0"/>
    <s v="Female"/>
    <x v="8"/>
    <n v="1"/>
    <n v="0"/>
    <n v="2"/>
    <n v="1"/>
    <n v="0"/>
    <n v="20081.3"/>
    <x v="1"/>
    <n v="9"/>
    <n v="1137"/>
    <n v="9"/>
    <n v="23"/>
    <n v="1"/>
    <n v="10233"/>
    <x v="0"/>
    <x v="0"/>
    <s v="Low Risk"/>
  </r>
  <r>
    <n v="15591740"/>
    <n v="590"/>
    <x v="0"/>
    <s v="Female"/>
    <x v="41"/>
    <n v="4"/>
    <n v="0"/>
    <n v="2"/>
    <n v="1"/>
    <n v="1"/>
    <n v="93820.49"/>
    <x v="0"/>
    <n v="14"/>
    <n v="506"/>
    <n v="9"/>
    <n v="110"/>
    <n v="0.6428571428571429"/>
    <n v="7084"/>
    <x v="0"/>
    <x v="2"/>
    <s v="High Risk"/>
  </r>
  <r>
    <n v="15650086"/>
    <n v="725"/>
    <x v="0"/>
    <s v="Male"/>
    <x v="3"/>
    <n v="2"/>
    <n v="165896"/>
    <n v="2"/>
    <n v="1"/>
    <n v="0"/>
    <n v="130795.52"/>
    <x v="1"/>
    <n v="25"/>
    <n v="3719"/>
    <n v="1"/>
    <n v="15"/>
    <n v="0.04"/>
    <n v="92975"/>
    <x v="0"/>
    <x v="0"/>
    <s v="Low Risk"/>
  </r>
  <r>
    <n v="15718773"/>
    <n v="638"/>
    <x v="0"/>
    <s v="Female"/>
    <x v="15"/>
    <n v="0"/>
    <n v="0"/>
    <n v="2"/>
    <n v="1"/>
    <n v="0"/>
    <n v="160129.99"/>
    <x v="1"/>
    <n v="10"/>
    <n v="682"/>
    <n v="3"/>
    <n v="157"/>
    <n v="0.3"/>
    <n v="6820"/>
    <x v="0"/>
    <x v="0"/>
    <s v="High Risk"/>
  </r>
  <r>
    <n v="15615140"/>
    <n v="791"/>
    <x v="0"/>
    <s v="Male"/>
    <x v="18"/>
    <n v="6"/>
    <n v="111168.97"/>
    <n v="1"/>
    <n v="1"/>
    <n v="1"/>
    <n v="189969.91"/>
    <x v="1"/>
    <n v="6"/>
    <n v="4503"/>
    <n v="0"/>
    <n v="165"/>
    <n v="0"/>
    <n v="27018"/>
    <x v="0"/>
    <x v="1"/>
    <s v="High Risk"/>
  </r>
  <r>
    <n v="15644361"/>
    <n v="702"/>
    <x v="0"/>
    <s v="Female"/>
    <x v="20"/>
    <n v="1"/>
    <n v="103549.24"/>
    <n v="1"/>
    <n v="0"/>
    <n v="0"/>
    <n v="9712.52"/>
    <x v="0"/>
    <n v="3"/>
    <n v="2989"/>
    <n v="10"/>
    <n v="132"/>
    <n v="1"/>
    <n v="8967"/>
    <x v="1"/>
    <x v="0"/>
    <s v="High Risk"/>
  </r>
  <r>
    <n v="15774536"/>
    <n v="607"/>
    <x v="0"/>
    <s v="Female"/>
    <x v="15"/>
    <n v="6"/>
    <n v="0"/>
    <n v="2"/>
    <n v="0"/>
    <n v="0"/>
    <n v="196062.01"/>
    <x v="1"/>
    <n v="10"/>
    <n v="586"/>
    <n v="7"/>
    <n v="89"/>
    <n v="0.7"/>
    <n v="5860"/>
    <x v="1"/>
    <x v="1"/>
    <s v="High Risk"/>
  </r>
  <r>
    <n v="15618661"/>
    <n v="535"/>
    <x v="0"/>
    <s v="Male"/>
    <x v="33"/>
    <n v="6"/>
    <n v="103804.97"/>
    <n v="1"/>
    <n v="1"/>
    <n v="1"/>
    <n v="125710.53"/>
    <x v="1"/>
    <n v="18"/>
    <n v="1316"/>
    <n v="3"/>
    <n v="88"/>
    <n v="0.16666666666666666"/>
    <n v="23688"/>
    <x v="1"/>
    <x v="1"/>
    <s v="High Risk"/>
  </r>
  <r>
    <n v="15605020"/>
    <n v="651"/>
    <x v="0"/>
    <s v="Male"/>
    <x v="13"/>
    <n v="2"/>
    <n v="165901.59"/>
    <n v="2"/>
    <n v="1"/>
    <n v="0"/>
    <n v="23054.51"/>
    <x v="0"/>
    <n v="24"/>
    <n v="2727"/>
    <n v="8"/>
    <n v="83"/>
    <n v="0.33333333333333331"/>
    <n v="65448"/>
    <x v="1"/>
    <x v="0"/>
    <s v="High Risk"/>
  </r>
  <r>
    <n v="15762134"/>
    <n v="506"/>
    <x v="2"/>
    <s v="Male"/>
    <x v="49"/>
    <n v="8"/>
    <n v="119152.1"/>
    <n v="2"/>
    <n v="1"/>
    <n v="1"/>
    <n v="170679.74"/>
    <x v="1"/>
    <n v="22"/>
    <n v="3185"/>
    <n v="4"/>
    <n v="12"/>
    <n v="0.18181818181818182"/>
    <n v="70070"/>
    <x v="1"/>
    <x v="1"/>
    <s v="Low Risk"/>
  </r>
  <r>
    <n v="15685279"/>
    <n v="511"/>
    <x v="1"/>
    <s v="Female"/>
    <x v="38"/>
    <n v="8"/>
    <n v="122950.31"/>
    <n v="1"/>
    <n v="1"/>
    <n v="1"/>
    <n v="181258.76"/>
    <x v="1"/>
    <n v="21"/>
    <n v="1434"/>
    <n v="10"/>
    <n v="94"/>
    <n v="0.47619047619047616"/>
    <n v="30114"/>
    <x v="0"/>
    <x v="1"/>
    <s v="High Risk"/>
  </r>
  <r>
    <n v="15582849"/>
    <n v="757"/>
    <x v="0"/>
    <s v="Female"/>
    <x v="21"/>
    <n v="1"/>
    <n v="0"/>
    <n v="1"/>
    <n v="1"/>
    <n v="1"/>
    <n v="22835.13"/>
    <x v="0"/>
    <n v="18"/>
    <n v="3532"/>
    <n v="1"/>
    <n v="145"/>
    <n v="5.5555555555555552E-2"/>
    <n v="63576"/>
    <x v="1"/>
    <x v="0"/>
    <s v="High Risk"/>
  </r>
  <r>
    <n v="15655410"/>
    <n v="768"/>
    <x v="2"/>
    <s v="Male"/>
    <x v="23"/>
    <n v="1"/>
    <n v="133384.66"/>
    <n v="1"/>
    <n v="1"/>
    <n v="0"/>
    <n v="102397.22"/>
    <x v="0"/>
    <n v="10"/>
    <n v="1103"/>
    <n v="2"/>
    <n v="91"/>
    <n v="0.2"/>
    <n v="11030"/>
    <x v="0"/>
    <x v="0"/>
    <s v="High Risk"/>
  </r>
  <r>
    <n v="15649129"/>
    <n v="757"/>
    <x v="0"/>
    <s v="Male"/>
    <x v="15"/>
    <n v="9"/>
    <n v="0"/>
    <n v="2"/>
    <n v="1"/>
    <n v="0"/>
    <n v="115950.96"/>
    <x v="1"/>
    <n v="20"/>
    <n v="2659"/>
    <n v="4"/>
    <n v="180"/>
    <n v="0.2"/>
    <n v="53180"/>
    <x v="2"/>
    <x v="3"/>
    <s v="High Risk"/>
  </r>
  <r>
    <n v="15702380"/>
    <n v="663"/>
    <x v="1"/>
    <s v="Male"/>
    <x v="55"/>
    <n v="6"/>
    <n v="0"/>
    <n v="2"/>
    <n v="0"/>
    <n v="1"/>
    <n v="15876.52"/>
    <x v="1"/>
    <n v="30"/>
    <n v="3214"/>
    <n v="7"/>
    <n v="162"/>
    <n v="0.23333333333333334"/>
    <n v="96420"/>
    <x v="0"/>
    <x v="1"/>
    <s v="High Risk"/>
  </r>
  <r>
    <n v="15759067"/>
    <n v="537"/>
    <x v="2"/>
    <s v="Female"/>
    <x v="24"/>
    <n v="7"/>
    <n v="158411.95000000001"/>
    <n v="4"/>
    <n v="1"/>
    <n v="1"/>
    <n v="117690.58"/>
    <x v="0"/>
    <n v="27"/>
    <n v="3429"/>
    <n v="3"/>
    <n v="6"/>
    <n v="0.1111111111111111"/>
    <n v="92583"/>
    <x v="1"/>
    <x v="1"/>
    <s v="Low Risk"/>
  </r>
  <r>
    <n v="15683027"/>
    <n v="570"/>
    <x v="2"/>
    <s v="Male"/>
    <x v="6"/>
    <n v="4"/>
    <n v="122028.65"/>
    <n v="2"/>
    <n v="1"/>
    <n v="1"/>
    <n v="173792.77"/>
    <x v="1"/>
    <n v="7"/>
    <n v="3666"/>
    <n v="10"/>
    <n v="161"/>
    <n v="1"/>
    <n v="25662"/>
    <x v="1"/>
    <x v="2"/>
    <s v="High Risk"/>
  </r>
  <r>
    <n v="15597487"/>
    <n v="850"/>
    <x v="0"/>
    <s v="Female"/>
    <x v="12"/>
    <n v="5"/>
    <n v="0"/>
    <n v="1"/>
    <n v="1"/>
    <n v="1"/>
    <n v="80992.800000000003"/>
    <x v="1"/>
    <n v="21"/>
    <n v="571"/>
    <n v="4"/>
    <n v="55"/>
    <n v="0.19047619047619047"/>
    <n v="11991"/>
    <x v="0"/>
    <x v="2"/>
    <s v="Medium Risk"/>
  </r>
  <r>
    <n v="15763256"/>
    <n v="661"/>
    <x v="2"/>
    <s v="Female"/>
    <x v="55"/>
    <n v="8"/>
    <n v="128751.65"/>
    <n v="2"/>
    <n v="1"/>
    <n v="0"/>
    <n v="189398.18"/>
    <x v="0"/>
    <n v="16"/>
    <n v="1963"/>
    <n v="0"/>
    <n v="109"/>
    <n v="0"/>
    <n v="31408"/>
    <x v="1"/>
    <x v="1"/>
    <s v="High Risk"/>
  </r>
  <r>
    <n v="15620111"/>
    <n v="659"/>
    <x v="0"/>
    <s v="Male"/>
    <x v="41"/>
    <n v="8"/>
    <n v="133436.51999999999"/>
    <n v="1"/>
    <n v="1"/>
    <n v="0"/>
    <n v="56787.8"/>
    <x v="1"/>
    <n v="10"/>
    <n v="2841"/>
    <n v="7"/>
    <n v="128"/>
    <n v="0.7"/>
    <n v="28410"/>
    <x v="0"/>
    <x v="1"/>
    <s v="High Risk"/>
  </r>
  <r>
    <n v="15623053"/>
    <n v="454"/>
    <x v="1"/>
    <s v="Male"/>
    <x v="20"/>
    <n v="2"/>
    <n v="123177.01"/>
    <n v="1"/>
    <n v="1"/>
    <n v="0"/>
    <n v="148309.98000000001"/>
    <x v="1"/>
    <n v="23"/>
    <n v="2833"/>
    <n v="4"/>
    <n v="170"/>
    <n v="0.17391304347826086"/>
    <n v="65159"/>
    <x v="0"/>
    <x v="0"/>
    <s v="High Risk"/>
  </r>
  <r>
    <n v="15595592"/>
    <n v="708"/>
    <x v="0"/>
    <s v="Female"/>
    <x v="49"/>
    <n v="2"/>
    <n v="0"/>
    <n v="1"/>
    <n v="1"/>
    <n v="0"/>
    <n v="179673.11"/>
    <x v="0"/>
    <n v="18"/>
    <n v="3033"/>
    <n v="6"/>
    <n v="10"/>
    <n v="0.33333333333333331"/>
    <n v="54594"/>
    <x v="0"/>
    <x v="0"/>
    <s v="Low Risk"/>
  </r>
  <r>
    <n v="15740072"/>
    <n v="720"/>
    <x v="0"/>
    <s v="Female"/>
    <x v="24"/>
    <n v="2"/>
    <n v="120328.88"/>
    <n v="2"/>
    <n v="1"/>
    <n v="1"/>
    <n v="138470.21"/>
    <x v="1"/>
    <n v="2"/>
    <n v="3529"/>
    <n v="8"/>
    <n v="18"/>
    <n v="1"/>
    <n v="7058"/>
    <x v="1"/>
    <x v="0"/>
    <s v="Low Risk"/>
  </r>
  <r>
    <n v="15778005"/>
    <n v="785"/>
    <x v="0"/>
    <s v="Female"/>
    <x v="2"/>
    <n v="1"/>
    <n v="130147.98"/>
    <n v="1"/>
    <n v="1"/>
    <n v="0"/>
    <n v="163798.41"/>
    <x v="0"/>
    <n v="19"/>
    <n v="1211"/>
    <n v="8"/>
    <n v="18"/>
    <n v="0.42105263157894735"/>
    <n v="23009"/>
    <x v="0"/>
    <x v="0"/>
    <s v="Low Risk"/>
  </r>
  <r>
    <n v="15583278"/>
    <n v="743"/>
    <x v="1"/>
    <s v="Female"/>
    <x v="18"/>
    <n v="8"/>
    <n v="92716.96"/>
    <n v="1"/>
    <n v="1"/>
    <n v="1"/>
    <n v="33693.78"/>
    <x v="1"/>
    <n v="17"/>
    <n v="2208"/>
    <n v="5"/>
    <n v="91"/>
    <n v="0.29411764705882354"/>
    <n v="37536"/>
    <x v="0"/>
    <x v="1"/>
    <s v="High Risk"/>
  </r>
  <r>
    <n v="15601263"/>
    <n v="493"/>
    <x v="1"/>
    <s v="Female"/>
    <x v="36"/>
    <n v="7"/>
    <n v="0"/>
    <n v="2"/>
    <n v="1"/>
    <n v="0"/>
    <n v="48545.1"/>
    <x v="1"/>
    <n v="13"/>
    <n v="1358"/>
    <n v="7"/>
    <n v="158"/>
    <n v="0.53846153846153844"/>
    <n v="17654"/>
    <x v="0"/>
    <x v="1"/>
    <s v="High Risk"/>
  </r>
  <r>
    <n v="15709222"/>
    <n v="557"/>
    <x v="1"/>
    <s v="Male"/>
    <x v="10"/>
    <n v="3"/>
    <n v="0"/>
    <n v="1"/>
    <n v="0"/>
    <n v="1"/>
    <n v="123427.98"/>
    <x v="1"/>
    <n v="14"/>
    <n v="857"/>
    <n v="5"/>
    <n v="15"/>
    <n v="0.35714285714285715"/>
    <n v="11998"/>
    <x v="0"/>
    <x v="2"/>
    <s v="Low Risk"/>
  </r>
  <r>
    <n v="15713949"/>
    <n v="850"/>
    <x v="0"/>
    <s v="Male"/>
    <x v="20"/>
    <n v="1"/>
    <n v="76914.210000000006"/>
    <n v="1"/>
    <n v="1"/>
    <n v="0"/>
    <n v="174183.44"/>
    <x v="1"/>
    <n v="2"/>
    <n v="3973"/>
    <n v="10"/>
    <n v="82"/>
    <n v="1"/>
    <n v="7946"/>
    <x v="0"/>
    <x v="0"/>
    <s v="High Risk"/>
  </r>
  <r>
    <n v="15717706"/>
    <n v="799"/>
    <x v="0"/>
    <s v="Female"/>
    <x v="15"/>
    <n v="3"/>
    <n v="106045.92"/>
    <n v="2"/>
    <n v="1"/>
    <n v="1"/>
    <n v="17938"/>
    <x v="1"/>
    <n v="23"/>
    <n v="4592"/>
    <n v="6"/>
    <n v="101"/>
    <n v="0.2608695652173913"/>
    <n v="105616"/>
    <x v="0"/>
    <x v="2"/>
    <s v="High Risk"/>
  </r>
  <r>
    <n v="15756071"/>
    <n v="756"/>
    <x v="0"/>
    <s v="Male"/>
    <x v="10"/>
    <n v="1"/>
    <n v="103133.26"/>
    <n v="1"/>
    <n v="1"/>
    <n v="1"/>
    <n v="90059.04"/>
    <x v="1"/>
    <n v="16"/>
    <n v="261"/>
    <n v="0"/>
    <n v="57"/>
    <n v="0"/>
    <n v="4176"/>
    <x v="1"/>
    <x v="0"/>
    <s v="Medium Risk"/>
  </r>
  <r>
    <n v="15696564"/>
    <n v="752"/>
    <x v="0"/>
    <s v="Male"/>
    <x v="16"/>
    <n v="0"/>
    <n v="145974.79"/>
    <n v="2"/>
    <n v="1"/>
    <n v="1"/>
    <n v="137694.23000000001"/>
    <x v="1"/>
    <n v="18"/>
    <n v="4205"/>
    <n v="6"/>
    <n v="75"/>
    <n v="0.33333333333333331"/>
    <n v="75690"/>
    <x v="0"/>
    <x v="0"/>
    <s v="High Risk"/>
  </r>
  <r>
    <n v="15657637"/>
    <n v="696"/>
    <x v="1"/>
    <s v="Female"/>
    <x v="18"/>
    <n v="3"/>
    <n v="0"/>
    <n v="3"/>
    <n v="1"/>
    <n v="0"/>
    <n v="65039.9"/>
    <x v="1"/>
    <n v="13"/>
    <n v="1696"/>
    <n v="0"/>
    <n v="106"/>
    <n v="0"/>
    <n v="22048"/>
    <x v="0"/>
    <x v="2"/>
    <s v="High Risk"/>
  </r>
  <r>
    <n v="15755863"/>
    <n v="630"/>
    <x v="1"/>
    <s v="Female"/>
    <x v="23"/>
    <n v="1"/>
    <n v="0"/>
    <n v="2"/>
    <n v="0"/>
    <n v="1"/>
    <n v="162858.29"/>
    <x v="1"/>
    <n v="14"/>
    <n v="1819"/>
    <n v="1"/>
    <n v="62"/>
    <n v="7.1428571428571425E-2"/>
    <n v="25466"/>
    <x v="0"/>
    <x v="0"/>
    <s v="High Risk"/>
  </r>
  <r>
    <n v="15719858"/>
    <n v="659"/>
    <x v="1"/>
    <s v="Female"/>
    <x v="16"/>
    <n v="9"/>
    <n v="0"/>
    <n v="2"/>
    <n v="1"/>
    <n v="1"/>
    <n v="35701.06"/>
    <x v="1"/>
    <n v="21"/>
    <n v="4801"/>
    <n v="3"/>
    <n v="112"/>
    <n v="0.14285714285714285"/>
    <n v="100821"/>
    <x v="0"/>
    <x v="3"/>
    <s v="High Risk"/>
  </r>
  <r>
    <n v="15688876"/>
    <n v="685"/>
    <x v="1"/>
    <s v="Male"/>
    <x v="2"/>
    <n v="9"/>
    <n v="0"/>
    <n v="2"/>
    <n v="1"/>
    <n v="1"/>
    <n v="18826.060000000001"/>
    <x v="1"/>
    <n v="30"/>
    <n v="1481"/>
    <n v="10"/>
    <n v="165"/>
    <n v="0.33333333333333331"/>
    <n v="44430"/>
    <x v="2"/>
    <x v="3"/>
    <s v="High Risk"/>
  </r>
  <r>
    <n v="15698528"/>
    <n v="599"/>
    <x v="1"/>
    <s v="Female"/>
    <x v="8"/>
    <n v="3"/>
    <n v="0"/>
    <n v="1"/>
    <n v="1"/>
    <n v="1"/>
    <n v="130086.47"/>
    <x v="0"/>
    <n v="9"/>
    <n v="475"/>
    <n v="10"/>
    <n v="97"/>
    <n v="1"/>
    <n v="4275"/>
    <x v="0"/>
    <x v="2"/>
    <s v="High Risk"/>
  </r>
  <r>
    <n v="15770345"/>
    <n v="559"/>
    <x v="1"/>
    <s v="Female"/>
    <x v="8"/>
    <n v="1"/>
    <n v="139183.06"/>
    <n v="1"/>
    <n v="0"/>
    <n v="1"/>
    <n v="143360.56"/>
    <x v="1"/>
    <n v="9"/>
    <n v="3552"/>
    <n v="8"/>
    <n v="118"/>
    <n v="0.88888888888888884"/>
    <n v="31968"/>
    <x v="0"/>
    <x v="0"/>
    <s v="High Risk"/>
  </r>
  <r>
    <n v="15761506"/>
    <n v="615"/>
    <x v="1"/>
    <s v="Male"/>
    <x v="25"/>
    <n v="5"/>
    <n v="0"/>
    <n v="2"/>
    <n v="1"/>
    <n v="0"/>
    <n v="159920.92000000001"/>
    <x v="1"/>
    <n v="30"/>
    <n v="383"/>
    <n v="7"/>
    <n v="143"/>
    <n v="0.23333333333333334"/>
    <n v="11490"/>
    <x v="0"/>
    <x v="2"/>
    <s v="High Risk"/>
  </r>
  <r>
    <n v="15716619"/>
    <n v="580"/>
    <x v="2"/>
    <s v="Female"/>
    <x v="18"/>
    <n v="3"/>
    <n v="74974.89"/>
    <n v="1"/>
    <n v="1"/>
    <n v="1"/>
    <n v="12099.67"/>
    <x v="1"/>
    <n v="5"/>
    <n v="872"/>
    <n v="8"/>
    <n v="89"/>
    <n v="1"/>
    <n v="4360"/>
    <x v="0"/>
    <x v="2"/>
    <s v="High Risk"/>
  </r>
  <r>
    <n v="15788367"/>
    <n v="487"/>
    <x v="1"/>
    <s v="Male"/>
    <x v="4"/>
    <n v="6"/>
    <n v="61691.45"/>
    <n v="1"/>
    <n v="1"/>
    <n v="1"/>
    <n v="53087.98"/>
    <x v="1"/>
    <n v="4"/>
    <n v="2145"/>
    <n v="6"/>
    <n v="112"/>
    <n v="1"/>
    <n v="8580"/>
    <x v="0"/>
    <x v="1"/>
    <s v="High Risk"/>
  </r>
  <r>
    <n v="15709451"/>
    <n v="646"/>
    <x v="2"/>
    <s v="Female"/>
    <x v="12"/>
    <n v="1"/>
    <n v="121952.75"/>
    <n v="2"/>
    <n v="1"/>
    <n v="1"/>
    <n v="142839.82"/>
    <x v="1"/>
    <n v="4"/>
    <n v="1787"/>
    <n v="6"/>
    <n v="106"/>
    <n v="1"/>
    <n v="7148"/>
    <x v="0"/>
    <x v="0"/>
    <s v="High Risk"/>
  </r>
  <r>
    <n v="15640421"/>
    <n v="811"/>
    <x v="0"/>
    <s v="Female"/>
    <x v="12"/>
    <n v="7"/>
    <n v="0"/>
    <n v="1"/>
    <n v="1"/>
    <n v="1"/>
    <n v="178.19"/>
    <x v="1"/>
    <n v="30"/>
    <n v="3985"/>
    <n v="10"/>
    <n v="142"/>
    <n v="0.33333333333333331"/>
    <n v="119550"/>
    <x v="0"/>
    <x v="1"/>
    <s v="High Risk"/>
  </r>
  <r>
    <n v="15580068"/>
    <n v="526"/>
    <x v="1"/>
    <s v="Male"/>
    <x v="12"/>
    <n v="5"/>
    <n v="0"/>
    <n v="2"/>
    <n v="1"/>
    <n v="1"/>
    <n v="105618.14"/>
    <x v="1"/>
    <n v="21"/>
    <n v="3508"/>
    <n v="6"/>
    <n v="123"/>
    <n v="0.2857142857142857"/>
    <n v="73668"/>
    <x v="1"/>
    <x v="2"/>
    <s v="High Risk"/>
  </r>
  <r>
    <n v="15677123"/>
    <n v="767"/>
    <x v="1"/>
    <s v="Male"/>
    <x v="24"/>
    <n v="7"/>
    <n v="0"/>
    <n v="2"/>
    <n v="1"/>
    <n v="1"/>
    <n v="24734.25"/>
    <x v="1"/>
    <n v="22"/>
    <n v="3681"/>
    <n v="0"/>
    <n v="22"/>
    <n v="0"/>
    <n v="80982"/>
    <x v="0"/>
    <x v="1"/>
    <s v="Low Risk"/>
  </r>
  <r>
    <n v="15619801"/>
    <n v="548"/>
    <x v="0"/>
    <s v="Female"/>
    <x v="19"/>
    <n v="1"/>
    <n v="80107.83"/>
    <n v="2"/>
    <n v="0"/>
    <n v="1"/>
    <n v="82245.67"/>
    <x v="1"/>
    <n v="23"/>
    <n v="4360"/>
    <n v="6"/>
    <n v="146"/>
    <n v="0.2608695652173913"/>
    <n v="100280"/>
    <x v="0"/>
    <x v="0"/>
    <s v="High Risk"/>
  </r>
  <r>
    <n v="15582246"/>
    <n v="737"/>
    <x v="1"/>
    <s v="Female"/>
    <x v="13"/>
    <n v="2"/>
    <n v="0"/>
    <n v="2"/>
    <n v="0"/>
    <n v="1"/>
    <n v="177695.67"/>
    <x v="1"/>
    <n v="15"/>
    <n v="321"/>
    <n v="1"/>
    <n v="105"/>
    <n v="6.6666666666666666E-2"/>
    <n v="4815"/>
    <x v="1"/>
    <x v="0"/>
    <s v="High Risk"/>
  </r>
  <r>
    <n v="15711843"/>
    <n v="613"/>
    <x v="2"/>
    <s v="Male"/>
    <x v="20"/>
    <n v="1"/>
    <n v="147856.82"/>
    <n v="3"/>
    <n v="0"/>
    <n v="0"/>
    <n v="107961.11"/>
    <x v="0"/>
    <n v="13"/>
    <n v="3266"/>
    <n v="8"/>
    <n v="144"/>
    <n v="0.61538461538461542"/>
    <n v="42458"/>
    <x v="1"/>
    <x v="0"/>
    <s v="High Risk"/>
  </r>
  <r>
    <n v="15680046"/>
    <n v="711"/>
    <x v="1"/>
    <s v="Male"/>
    <x v="18"/>
    <n v="8"/>
    <n v="0"/>
    <n v="2"/>
    <n v="1"/>
    <n v="0"/>
    <n v="55207.41"/>
    <x v="1"/>
    <n v="29"/>
    <n v="3403"/>
    <n v="8"/>
    <n v="168"/>
    <n v="0.27586206896551724"/>
    <n v="98687"/>
    <x v="0"/>
    <x v="1"/>
    <s v="High Risk"/>
  </r>
  <r>
    <n v="15804131"/>
    <n v="850"/>
    <x v="1"/>
    <s v="Female"/>
    <x v="47"/>
    <n v="7"/>
    <n v="65407.16"/>
    <n v="2"/>
    <n v="0"/>
    <n v="0"/>
    <n v="182633.63"/>
    <x v="0"/>
    <n v="28"/>
    <n v="3323"/>
    <n v="1"/>
    <n v="24"/>
    <n v="3.5714285714285712E-2"/>
    <n v="93044"/>
    <x v="1"/>
    <x v="1"/>
    <s v="Low Risk"/>
  </r>
  <r>
    <n v="15722611"/>
    <n v="752"/>
    <x v="0"/>
    <s v="Female"/>
    <x v="47"/>
    <n v="8"/>
    <n v="114233.18"/>
    <n v="1"/>
    <n v="1"/>
    <n v="1"/>
    <n v="51587.040000000001"/>
    <x v="1"/>
    <n v="27"/>
    <n v="4567"/>
    <n v="8"/>
    <n v="23"/>
    <n v="0.29629629629629628"/>
    <n v="123309"/>
    <x v="2"/>
    <x v="1"/>
    <s v="Low Risk"/>
  </r>
  <r>
    <n v="15729224"/>
    <n v="710"/>
    <x v="0"/>
    <s v="Female"/>
    <x v="24"/>
    <n v="5"/>
    <n v="0"/>
    <n v="2"/>
    <n v="1"/>
    <n v="0"/>
    <n v="115403.31"/>
    <x v="1"/>
    <n v="12"/>
    <n v="779"/>
    <n v="7"/>
    <n v="155"/>
    <n v="0.58333333333333337"/>
    <n v="9348"/>
    <x v="0"/>
    <x v="2"/>
    <s v="High Risk"/>
  </r>
  <r>
    <n v="15811588"/>
    <n v="664"/>
    <x v="1"/>
    <s v="Female"/>
    <x v="47"/>
    <n v="7"/>
    <n v="187602.18"/>
    <n v="1"/>
    <n v="1"/>
    <n v="0"/>
    <n v="186392.99"/>
    <x v="0"/>
    <n v="25"/>
    <n v="4828"/>
    <n v="2"/>
    <n v="175"/>
    <n v="0.08"/>
    <n v="120700"/>
    <x v="0"/>
    <x v="1"/>
    <s v="High Risk"/>
  </r>
  <r>
    <n v="15702138"/>
    <n v="510"/>
    <x v="0"/>
    <s v="Female"/>
    <x v="32"/>
    <n v="3"/>
    <n v="156834.34"/>
    <n v="1"/>
    <n v="0"/>
    <n v="0"/>
    <n v="44374.44"/>
    <x v="1"/>
    <n v="3"/>
    <n v="3857"/>
    <n v="7"/>
    <n v="167"/>
    <n v="1"/>
    <n v="11571"/>
    <x v="0"/>
    <x v="2"/>
    <s v="High Risk"/>
  </r>
  <r>
    <n v="15749799"/>
    <n v="577"/>
    <x v="0"/>
    <s v="Female"/>
    <x v="10"/>
    <n v="2"/>
    <n v="0"/>
    <n v="2"/>
    <n v="1"/>
    <n v="1"/>
    <n v="84033.35"/>
    <x v="1"/>
    <n v="5"/>
    <n v="4100"/>
    <n v="6"/>
    <n v="21"/>
    <n v="1"/>
    <n v="20500"/>
    <x v="0"/>
    <x v="0"/>
    <s v="Low Risk"/>
  </r>
  <r>
    <n v="15752885"/>
    <n v="529"/>
    <x v="0"/>
    <s v="Male"/>
    <x v="0"/>
    <n v="1"/>
    <n v="157498.9"/>
    <n v="1"/>
    <n v="1"/>
    <n v="1"/>
    <n v="82276.62"/>
    <x v="1"/>
    <n v="12"/>
    <n v="2845"/>
    <n v="2"/>
    <n v="5"/>
    <n v="0.16666666666666666"/>
    <n v="34140"/>
    <x v="0"/>
    <x v="0"/>
    <s v="Low Risk"/>
  </r>
  <r>
    <n v="15674932"/>
    <n v="757"/>
    <x v="1"/>
    <s v="Female"/>
    <x v="4"/>
    <n v="9"/>
    <n v="0"/>
    <n v="2"/>
    <n v="1"/>
    <n v="0"/>
    <n v="177528.92"/>
    <x v="1"/>
    <n v="16"/>
    <n v="2142"/>
    <n v="10"/>
    <n v="176"/>
    <n v="0.625"/>
    <n v="34272"/>
    <x v="0"/>
    <x v="3"/>
    <s v="High Risk"/>
  </r>
  <r>
    <n v="15743828"/>
    <n v="691"/>
    <x v="0"/>
    <s v="Male"/>
    <x v="1"/>
    <n v="2"/>
    <n v="0"/>
    <n v="1"/>
    <n v="1"/>
    <n v="1"/>
    <n v="56850.92"/>
    <x v="0"/>
    <n v="25"/>
    <n v="1734"/>
    <n v="1"/>
    <n v="148"/>
    <n v="0.04"/>
    <n v="43350"/>
    <x v="2"/>
    <x v="0"/>
    <s v="High Risk"/>
  </r>
  <r>
    <n v="15642022"/>
    <n v="621"/>
    <x v="1"/>
    <s v="Male"/>
    <x v="10"/>
    <n v="8"/>
    <n v="0"/>
    <n v="1"/>
    <n v="0"/>
    <n v="0"/>
    <n v="47972.65"/>
    <x v="1"/>
    <n v="3"/>
    <n v="1042"/>
    <n v="0"/>
    <n v="53"/>
    <n v="0"/>
    <n v="3126"/>
    <x v="0"/>
    <x v="1"/>
    <s v="Medium Risk"/>
  </r>
  <r>
    <n v="15746461"/>
    <n v="709"/>
    <x v="1"/>
    <s v="Male"/>
    <x v="12"/>
    <n v="2"/>
    <n v="0"/>
    <n v="2"/>
    <n v="1"/>
    <n v="0"/>
    <n v="104982.39"/>
    <x v="1"/>
    <n v="16"/>
    <n v="1242"/>
    <n v="9"/>
    <n v="168"/>
    <n v="0.5625"/>
    <n v="19872"/>
    <x v="0"/>
    <x v="0"/>
    <s v="High Risk"/>
  </r>
  <r>
    <n v="15809991"/>
    <n v="756"/>
    <x v="1"/>
    <s v="Male"/>
    <x v="25"/>
    <n v="4"/>
    <n v="130274.22"/>
    <n v="1"/>
    <n v="1"/>
    <n v="1"/>
    <n v="133535.29"/>
    <x v="1"/>
    <n v="14"/>
    <n v="1346"/>
    <n v="3"/>
    <n v="108"/>
    <n v="0.21428571428571427"/>
    <n v="18844"/>
    <x v="2"/>
    <x v="2"/>
    <s v="High Risk"/>
  </r>
  <r>
    <n v="15787322"/>
    <n v="788"/>
    <x v="0"/>
    <s v="Female"/>
    <x v="1"/>
    <n v="6"/>
    <n v="0"/>
    <n v="1"/>
    <n v="1"/>
    <n v="1"/>
    <n v="25571.37"/>
    <x v="1"/>
    <n v="1"/>
    <n v="4726"/>
    <n v="2"/>
    <n v="67"/>
    <n v="1"/>
    <n v="4726"/>
    <x v="0"/>
    <x v="1"/>
    <s v="High Risk"/>
  </r>
  <r>
    <n v="15575498"/>
    <n v="705"/>
    <x v="0"/>
    <s v="Female"/>
    <x v="2"/>
    <n v="5"/>
    <n v="149379.66"/>
    <n v="2"/>
    <n v="1"/>
    <n v="0"/>
    <n v="96075.55"/>
    <x v="1"/>
    <n v="21"/>
    <n v="1656"/>
    <n v="1"/>
    <n v="163"/>
    <n v="4.7619047619047616E-2"/>
    <n v="34776"/>
    <x v="0"/>
    <x v="2"/>
    <s v="High Risk"/>
  </r>
  <r>
    <n v="15691387"/>
    <n v="483"/>
    <x v="0"/>
    <s v="Male"/>
    <x v="6"/>
    <n v="9"/>
    <n v="0"/>
    <n v="1"/>
    <n v="1"/>
    <n v="1"/>
    <n v="81634.45"/>
    <x v="1"/>
    <n v="23"/>
    <n v="1831"/>
    <n v="8"/>
    <n v="20"/>
    <n v="0.34782608695652173"/>
    <n v="42113"/>
    <x v="0"/>
    <x v="3"/>
    <s v="Low Risk"/>
  </r>
  <r>
    <n v="15765457"/>
    <n v="719"/>
    <x v="1"/>
    <s v="Male"/>
    <x v="12"/>
    <n v="1"/>
    <n v="100829.94"/>
    <n v="1"/>
    <n v="1"/>
    <n v="1"/>
    <n v="165008.97"/>
    <x v="1"/>
    <n v="5"/>
    <n v="386"/>
    <n v="8"/>
    <n v="112"/>
    <n v="1"/>
    <n v="1930"/>
    <x v="1"/>
    <x v="0"/>
    <s v="High Risk"/>
  </r>
  <r>
    <n v="15666173"/>
    <n v="793"/>
    <x v="2"/>
    <s v="Female"/>
    <x v="15"/>
    <n v="1"/>
    <n v="96408.98"/>
    <n v="1"/>
    <n v="1"/>
    <n v="1"/>
    <n v="138191.81"/>
    <x v="1"/>
    <n v="23"/>
    <n v="4307"/>
    <n v="3"/>
    <n v="48"/>
    <n v="0.13043478260869565"/>
    <n v="99061"/>
    <x v="0"/>
    <x v="0"/>
    <s v="Medium Risk"/>
  </r>
  <r>
    <n v="15627377"/>
    <n v="593"/>
    <x v="0"/>
    <s v="Male"/>
    <x v="1"/>
    <n v="6"/>
    <n v="0"/>
    <n v="2"/>
    <n v="1"/>
    <n v="1"/>
    <n v="99136.49"/>
    <x v="1"/>
    <n v="24"/>
    <n v="2669"/>
    <n v="1"/>
    <n v="12"/>
    <n v="4.1666666666666664E-2"/>
    <n v="64056"/>
    <x v="1"/>
    <x v="1"/>
    <s v="Low Risk"/>
  </r>
  <r>
    <n v="15656683"/>
    <n v="551"/>
    <x v="0"/>
    <s v="Male"/>
    <x v="37"/>
    <n v="1"/>
    <n v="0"/>
    <n v="1"/>
    <n v="0"/>
    <n v="0"/>
    <n v="63584.55"/>
    <x v="0"/>
    <n v="6"/>
    <n v="4379"/>
    <n v="10"/>
    <n v="116"/>
    <n v="1"/>
    <n v="26274"/>
    <x v="0"/>
    <x v="0"/>
    <s v="High Risk"/>
  </r>
  <r>
    <n v="15679810"/>
    <n v="690"/>
    <x v="0"/>
    <s v="Male"/>
    <x v="2"/>
    <n v="6"/>
    <n v="0"/>
    <n v="2"/>
    <n v="1"/>
    <n v="0"/>
    <n v="160532.88"/>
    <x v="1"/>
    <n v="13"/>
    <n v="1143"/>
    <n v="9"/>
    <n v="21"/>
    <n v="0.69230769230769229"/>
    <n v="14859"/>
    <x v="0"/>
    <x v="1"/>
    <s v="Low Risk"/>
  </r>
  <r>
    <n v="15606310"/>
    <n v="823"/>
    <x v="0"/>
    <s v="Male"/>
    <x v="60"/>
    <n v="5"/>
    <n v="149105.07999999999"/>
    <n v="1"/>
    <n v="0"/>
    <n v="1"/>
    <n v="162683.06"/>
    <x v="1"/>
    <n v="19"/>
    <n v="175"/>
    <n v="6"/>
    <n v="114"/>
    <n v="0.31578947368421051"/>
    <n v="3325"/>
    <x v="0"/>
    <x v="2"/>
    <s v="High Risk"/>
  </r>
  <r>
    <n v="15756871"/>
    <n v="512"/>
    <x v="1"/>
    <s v="Male"/>
    <x v="2"/>
    <n v="3"/>
    <n v="0"/>
    <n v="1"/>
    <n v="1"/>
    <n v="0"/>
    <n v="134878.19"/>
    <x v="1"/>
    <n v="8"/>
    <n v="3072"/>
    <n v="6"/>
    <n v="157"/>
    <n v="0.75"/>
    <n v="24576"/>
    <x v="0"/>
    <x v="2"/>
    <s v="High Risk"/>
  </r>
  <r>
    <n v="15610002"/>
    <n v="802"/>
    <x v="1"/>
    <s v="Male"/>
    <x v="1"/>
    <n v="5"/>
    <n v="0"/>
    <n v="2"/>
    <n v="1"/>
    <n v="1"/>
    <n v="134626.29999999999"/>
    <x v="1"/>
    <n v="11"/>
    <n v="1534"/>
    <n v="9"/>
    <n v="101"/>
    <n v="0.81818181818181823"/>
    <n v="16874"/>
    <x v="0"/>
    <x v="2"/>
    <s v="High Risk"/>
  </r>
  <r>
    <n v="15567802"/>
    <n v="450"/>
    <x v="1"/>
    <s v="Female"/>
    <x v="10"/>
    <n v="2"/>
    <n v="0"/>
    <n v="2"/>
    <n v="1"/>
    <n v="0"/>
    <n v="175480.93"/>
    <x v="1"/>
    <n v="10"/>
    <n v="450"/>
    <n v="4"/>
    <n v="165"/>
    <n v="0.4"/>
    <n v="4500"/>
    <x v="2"/>
    <x v="0"/>
    <s v="High Risk"/>
  </r>
  <r>
    <n v="15745452"/>
    <n v="651"/>
    <x v="2"/>
    <s v="Male"/>
    <x v="1"/>
    <n v="1"/>
    <n v="90218.11"/>
    <n v="1"/>
    <n v="1"/>
    <n v="0"/>
    <n v="174337.68"/>
    <x v="1"/>
    <n v="25"/>
    <n v="869"/>
    <n v="2"/>
    <n v="8"/>
    <n v="0.08"/>
    <n v="21725"/>
    <x v="0"/>
    <x v="0"/>
    <s v="Low Risk"/>
  </r>
  <r>
    <n v="15617252"/>
    <n v="697"/>
    <x v="0"/>
    <s v="Female"/>
    <x v="19"/>
    <n v="1"/>
    <n v="87347.7"/>
    <n v="1"/>
    <n v="1"/>
    <n v="0"/>
    <n v="172524.51"/>
    <x v="1"/>
    <n v="18"/>
    <n v="1440"/>
    <n v="0"/>
    <n v="152"/>
    <n v="0"/>
    <n v="25920"/>
    <x v="0"/>
    <x v="0"/>
    <s v="High Risk"/>
  </r>
  <r>
    <n v="15753248"/>
    <n v="611"/>
    <x v="0"/>
    <s v="Male"/>
    <x v="34"/>
    <n v="2"/>
    <n v="0"/>
    <n v="2"/>
    <n v="0"/>
    <n v="0"/>
    <n v="25395.83"/>
    <x v="1"/>
    <n v="22"/>
    <n v="1780"/>
    <n v="10"/>
    <n v="173"/>
    <n v="0.45454545454545453"/>
    <n v="39160"/>
    <x v="0"/>
    <x v="0"/>
    <s v="High Risk"/>
  </r>
  <r>
    <n v="15610755"/>
    <n v="643"/>
    <x v="0"/>
    <s v="Female"/>
    <x v="19"/>
    <n v="0"/>
    <n v="137811.75"/>
    <n v="1"/>
    <n v="1"/>
    <n v="1"/>
    <n v="184856.89"/>
    <x v="1"/>
    <n v="14"/>
    <n v="2929"/>
    <n v="5"/>
    <n v="125"/>
    <n v="0.35714285714285715"/>
    <n v="41006"/>
    <x v="2"/>
    <x v="0"/>
    <s v="High Risk"/>
  </r>
  <r>
    <n v="15662238"/>
    <n v="822"/>
    <x v="0"/>
    <s v="Male"/>
    <x v="24"/>
    <n v="3"/>
    <n v="105563"/>
    <n v="1"/>
    <n v="1"/>
    <n v="0"/>
    <n v="182624.93"/>
    <x v="1"/>
    <n v="6"/>
    <n v="2679"/>
    <n v="0"/>
    <n v="131"/>
    <n v="0"/>
    <n v="16074"/>
    <x v="0"/>
    <x v="2"/>
    <s v="High Risk"/>
  </r>
  <r>
    <n v="15799186"/>
    <n v="632"/>
    <x v="0"/>
    <s v="Male"/>
    <x v="16"/>
    <n v="4"/>
    <n v="0"/>
    <n v="2"/>
    <n v="0"/>
    <n v="0"/>
    <n v="192505.62"/>
    <x v="1"/>
    <n v="11"/>
    <n v="2559"/>
    <n v="4"/>
    <n v="110"/>
    <n v="0.36363636363636365"/>
    <n v="28149"/>
    <x v="0"/>
    <x v="2"/>
    <s v="High Risk"/>
  </r>
  <r>
    <n v="15686941"/>
    <n v="575"/>
    <x v="1"/>
    <s v="Female"/>
    <x v="28"/>
    <n v="7"/>
    <n v="0"/>
    <n v="2"/>
    <n v="1"/>
    <n v="0"/>
    <n v="112507.63"/>
    <x v="1"/>
    <n v="23"/>
    <n v="3063"/>
    <n v="2"/>
    <n v="27"/>
    <n v="8.6956521739130432E-2"/>
    <n v="70449"/>
    <x v="0"/>
    <x v="1"/>
    <s v="Low Risk"/>
  </r>
  <r>
    <n v="15601172"/>
    <n v="672"/>
    <x v="0"/>
    <s v="Male"/>
    <x v="8"/>
    <n v="6"/>
    <n v="91125.75"/>
    <n v="1"/>
    <n v="1"/>
    <n v="0"/>
    <n v="177295.92"/>
    <x v="1"/>
    <n v="22"/>
    <n v="239"/>
    <n v="3"/>
    <n v="168"/>
    <n v="0.13636363636363635"/>
    <n v="5258"/>
    <x v="1"/>
    <x v="1"/>
    <s v="High Risk"/>
  </r>
  <r>
    <n v="15723858"/>
    <n v="517"/>
    <x v="1"/>
    <s v="Male"/>
    <x v="2"/>
    <n v="3"/>
    <n v="0"/>
    <n v="2"/>
    <n v="0"/>
    <n v="1"/>
    <n v="12465.51"/>
    <x v="1"/>
    <n v="18"/>
    <n v="3232"/>
    <n v="2"/>
    <n v="41"/>
    <n v="0.1111111111111111"/>
    <n v="58176"/>
    <x v="2"/>
    <x v="2"/>
    <s v="Medium Risk"/>
  </r>
  <r>
    <n v="15615896"/>
    <n v="621"/>
    <x v="1"/>
    <s v="Male"/>
    <x v="2"/>
    <n v="8"/>
    <n v="0"/>
    <n v="2"/>
    <n v="1"/>
    <n v="0"/>
    <n v="36122.959999999999"/>
    <x v="1"/>
    <n v="23"/>
    <n v="835"/>
    <n v="10"/>
    <n v="97"/>
    <n v="0.43478260869565216"/>
    <n v="19205"/>
    <x v="2"/>
    <x v="1"/>
    <s v="High Risk"/>
  </r>
  <r>
    <n v="15737647"/>
    <n v="775"/>
    <x v="2"/>
    <s v="Female"/>
    <x v="62"/>
    <n v="6"/>
    <n v="135120.56"/>
    <n v="1"/>
    <n v="1"/>
    <n v="0"/>
    <n v="37836.639999999999"/>
    <x v="1"/>
    <n v="21"/>
    <n v="3601"/>
    <n v="5"/>
    <n v="33"/>
    <n v="0.23809523809523808"/>
    <n v="75621"/>
    <x v="0"/>
    <x v="1"/>
    <s v="Medium Risk"/>
  </r>
  <r>
    <n v="15582841"/>
    <n v="600"/>
    <x v="0"/>
    <s v="Male"/>
    <x v="6"/>
    <n v="8"/>
    <n v="0"/>
    <n v="2"/>
    <n v="0"/>
    <n v="1"/>
    <n v="34747.43"/>
    <x v="1"/>
    <n v="5"/>
    <n v="2863"/>
    <n v="3"/>
    <n v="52"/>
    <n v="0.6"/>
    <n v="14315"/>
    <x v="2"/>
    <x v="1"/>
    <s v="Medium Risk"/>
  </r>
  <r>
    <n v="15760090"/>
    <n v="640"/>
    <x v="0"/>
    <s v="Male"/>
    <x v="34"/>
    <n v="7"/>
    <n v="0"/>
    <n v="2"/>
    <n v="1"/>
    <n v="1"/>
    <n v="131097.9"/>
    <x v="1"/>
    <n v="6"/>
    <n v="553"/>
    <n v="4"/>
    <n v="113"/>
    <n v="0.66666666666666663"/>
    <n v="3318"/>
    <x v="0"/>
    <x v="1"/>
    <s v="High Risk"/>
  </r>
  <r>
    <n v="15588587"/>
    <n v="752"/>
    <x v="0"/>
    <s v="Female"/>
    <x v="18"/>
    <n v="1"/>
    <n v="86837.95"/>
    <n v="1"/>
    <n v="1"/>
    <n v="1"/>
    <n v="105280.55"/>
    <x v="1"/>
    <n v="21"/>
    <n v="1139"/>
    <n v="1"/>
    <n v="87"/>
    <n v="4.7619047619047616E-2"/>
    <n v="23919"/>
    <x v="0"/>
    <x v="0"/>
    <s v="High Risk"/>
  </r>
  <r>
    <n v="15683157"/>
    <n v="613"/>
    <x v="0"/>
    <s v="Male"/>
    <x v="28"/>
    <n v="4"/>
    <n v="100446.57"/>
    <n v="1"/>
    <n v="0"/>
    <n v="1"/>
    <n v="149653.81"/>
    <x v="1"/>
    <n v="15"/>
    <n v="748"/>
    <n v="8"/>
    <n v="53"/>
    <n v="0.53333333333333333"/>
    <n v="11220"/>
    <x v="0"/>
    <x v="2"/>
    <s v="Medium Risk"/>
  </r>
  <r>
    <n v="15694209"/>
    <n v="484"/>
    <x v="0"/>
    <s v="Female"/>
    <x v="15"/>
    <n v="3"/>
    <n v="0"/>
    <n v="2"/>
    <n v="1"/>
    <n v="1"/>
    <n v="139390.99"/>
    <x v="1"/>
    <n v="13"/>
    <n v="2455"/>
    <n v="8"/>
    <n v="154"/>
    <n v="0.61538461538461542"/>
    <n v="31915"/>
    <x v="0"/>
    <x v="2"/>
    <s v="High Risk"/>
  </r>
  <r>
    <n v="15655875"/>
    <n v="511"/>
    <x v="0"/>
    <s v="Female"/>
    <x v="19"/>
    <n v="3"/>
    <n v="0"/>
    <n v="2"/>
    <n v="1"/>
    <n v="0"/>
    <n v="132436.71"/>
    <x v="1"/>
    <n v="17"/>
    <n v="4279"/>
    <n v="2"/>
    <n v="60"/>
    <n v="0.11764705882352941"/>
    <n v="72743"/>
    <x v="0"/>
    <x v="2"/>
    <s v="Medium Risk"/>
  </r>
  <r>
    <n v="15805704"/>
    <n v="745"/>
    <x v="0"/>
    <s v="Female"/>
    <x v="15"/>
    <n v="2"/>
    <n v="0"/>
    <n v="4"/>
    <n v="0"/>
    <n v="1"/>
    <n v="179705.13"/>
    <x v="0"/>
    <n v="4"/>
    <n v="3590"/>
    <n v="9"/>
    <n v="134"/>
    <n v="1"/>
    <n v="14360"/>
    <x v="0"/>
    <x v="0"/>
    <s v="High Risk"/>
  </r>
  <r>
    <n v="15744789"/>
    <n v="786"/>
    <x v="1"/>
    <s v="Female"/>
    <x v="15"/>
    <n v="6"/>
    <n v="114512.59"/>
    <n v="1"/>
    <n v="1"/>
    <n v="0"/>
    <n v="15796.66"/>
    <x v="1"/>
    <n v="27"/>
    <n v="3396"/>
    <n v="4"/>
    <n v="130"/>
    <n v="0.14814814814814814"/>
    <n v="91692"/>
    <x v="2"/>
    <x v="1"/>
    <s v="High Risk"/>
  </r>
  <r>
    <n v="15799357"/>
    <n v="727"/>
    <x v="0"/>
    <s v="Male"/>
    <x v="12"/>
    <n v="5"/>
    <n v="136364.46"/>
    <n v="1"/>
    <n v="0"/>
    <n v="0"/>
    <n v="142754.71"/>
    <x v="1"/>
    <n v="12"/>
    <n v="4885"/>
    <n v="0"/>
    <n v="145"/>
    <n v="0"/>
    <n v="58620"/>
    <x v="1"/>
    <x v="2"/>
    <s v="High Risk"/>
  </r>
  <r>
    <n v="15726153"/>
    <n v="622"/>
    <x v="0"/>
    <s v="Male"/>
    <x v="8"/>
    <n v="5"/>
    <n v="106260.67"/>
    <n v="1"/>
    <n v="1"/>
    <n v="1"/>
    <n v="2578.4299999999998"/>
    <x v="1"/>
    <n v="24"/>
    <n v="3828"/>
    <n v="2"/>
    <n v="167"/>
    <n v="8.3333333333333329E-2"/>
    <n v="91872"/>
    <x v="0"/>
    <x v="2"/>
    <s v="High Risk"/>
  </r>
  <r>
    <n v="15713346"/>
    <n v="794"/>
    <x v="0"/>
    <s v="Male"/>
    <x v="9"/>
    <n v="10"/>
    <n v="146126.75"/>
    <n v="1"/>
    <n v="1"/>
    <n v="1"/>
    <n v="88992.05"/>
    <x v="1"/>
    <n v="17"/>
    <n v="982"/>
    <n v="4"/>
    <n v="25"/>
    <n v="0.23529411764705882"/>
    <n v="16694"/>
    <x v="0"/>
    <x v="3"/>
    <s v="Low Risk"/>
  </r>
  <r>
    <n v="15665053"/>
    <n v="636"/>
    <x v="1"/>
    <s v="Male"/>
    <x v="37"/>
    <n v="4"/>
    <n v="111284.53"/>
    <n v="1"/>
    <n v="0"/>
    <n v="1"/>
    <n v="32936.44"/>
    <x v="0"/>
    <n v="30"/>
    <n v="4809"/>
    <n v="2"/>
    <n v="128"/>
    <n v="6.6666666666666666E-2"/>
    <n v="144270"/>
    <x v="0"/>
    <x v="2"/>
    <s v="High Risk"/>
  </r>
  <r>
    <n v="15592379"/>
    <n v="741"/>
    <x v="1"/>
    <s v="Female"/>
    <x v="0"/>
    <n v="9"/>
    <n v="121056.63"/>
    <n v="2"/>
    <n v="1"/>
    <n v="0"/>
    <n v="39122.58"/>
    <x v="1"/>
    <n v="26"/>
    <n v="3968"/>
    <n v="0"/>
    <n v="126"/>
    <n v="0"/>
    <n v="103168"/>
    <x v="0"/>
    <x v="3"/>
    <s v="High Risk"/>
  </r>
  <r>
    <n v="15692599"/>
    <n v="687"/>
    <x v="0"/>
    <s v="Male"/>
    <x v="10"/>
    <n v="5"/>
    <n v="128270.56"/>
    <n v="1"/>
    <n v="1"/>
    <n v="0"/>
    <n v="191092.62"/>
    <x v="1"/>
    <n v="11"/>
    <n v="1754"/>
    <n v="6"/>
    <n v="137"/>
    <n v="0.54545454545454541"/>
    <n v="19294"/>
    <x v="1"/>
    <x v="2"/>
    <s v="High Risk"/>
  </r>
  <r>
    <n v="15620758"/>
    <n v="660"/>
    <x v="1"/>
    <s v="Male"/>
    <x v="33"/>
    <n v="4"/>
    <n v="0"/>
    <n v="2"/>
    <n v="1"/>
    <n v="0"/>
    <n v="129149.06"/>
    <x v="1"/>
    <n v="4"/>
    <n v="4149"/>
    <n v="2"/>
    <n v="3"/>
    <n v="0.5"/>
    <n v="16596"/>
    <x v="0"/>
    <x v="2"/>
    <s v="Low Risk"/>
  </r>
  <r>
    <n v="15637428"/>
    <n v="660"/>
    <x v="0"/>
    <s v="Male"/>
    <x v="12"/>
    <n v="7"/>
    <n v="0"/>
    <n v="2"/>
    <n v="1"/>
    <n v="0"/>
    <n v="13218.6"/>
    <x v="1"/>
    <n v="7"/>
    <n v="2345"/>
    <n v="9"/>
    <n v="38"/>
    <n v="1"/>
    <n v="16415"/>
    <x v="0"/>
    <x v="1"/>
    <s v="Medium Risk"/>
  </r>
  <r>
    <n v="15808389"/>
    <n v="617"/>
    <x v="0"/>
    <s v="Female"/>
    <x v="45"/>
    <n v="7"/>
    <n v="0"/>
    <n v="1"/>
    <n v="1"/>
    <n v="1"/>
    <n v="160589.18"/>
    <x v="1"/>
    <n v="25"/>
    <n v="2537"/>
    <n v="2"/>
    <n v="112"/>
    <n v="0.08"/>
    <n v="63425"/>
    <x v="0"/>
    <x v="1"/>
    <s v="High Risk"/>
  </r>
  <r>
    <n v="15807003"/>
    <n v="762"/>
    <x v="0"/>
    <s v="Male"/>
    <x v="15"/>
    <n v="10"/>
    <n v="191775.65"/>
    <n v="1"/>
    <n v="1"/>
    <n v="0"/>
    <n v="179657.83"/>
    <x v="1"/>
    <n v="27"/>
    <n v="822"/>
    <n v="7"/>
    <n v="147"/>
    <n v="0.25925925925925924"/>
    <n v="22194"/>
    <x v="2"/>
    <x v="3"/>
    <s v="High Risk"/>
  </r>
  <r>
    <n v="15702912"/>
    <n v="752"/>
    <x v="1"/>
    <s v="Female"/>
    <x v="12"/>
    <n v="2"/>
    <n v="0"/>
    <n v="1"/>
    <n v="1"/>
    <n v="0"/>
    <n v="44335.54"/>
    <x v="0"/>
    <n v="30"/>
    <n v="1959"/>
    <n v="1"/>
    <n v="172"/>
    <n v="3.3333333333333333E-2"/>
    <n v="58770"/>
    <x v="2"/>
    <x v="0"/>
    <s v="High Risk"/>
  </r>
  <r>
    <n v="15590623"/>
    <n v="561"/>
    <x v="1"/>
    <s v="Male"/>
    <x v="10"/>
    <n v="4"/>
    <n v="85141.79"/>
    <n v="2"/>
    <n v="1"/>
    <n v="1"/>
    <n v="29217.37"/>
    <x v="1"/>
    <n v="3"/>
    <n v="4246"/>
    <n v="4"/>
    <n v="136"/>
    <n v="1"/>
    <n v="12738"/>
    <x v="0"/>
    <x v="2"/>
    <s v="High Risk"/>
  </r>
  <r>
    <n v="15728078"/>
    <n v="609"/>
    <x v="0"/>
    <s v="Male"/>
    <x v="28"/>
    <n v="10"/>
    <n v="126392.18"/>
    <n v="1"/>
    <n v="0"/>
    <n v="1"/>
    <n v="43651.49"/>
    <x v="1"/>
    <n v="27"/>
    <n v="2389"/>
    <n v="2"/>
    <n v="141"/>
    <n v="7.407407407407407E-2"/>
    <n v="64503"/>
    <x v="1"/>
    <x v="3"/>
    <s v="High Risk"/>
  </r>
  <r>
    <n v="15708256"/>
    <n v="803"/>
    <x v="0"/>
    <s v="Male"/>
    <x v="34"/>
    <n v="3"/>
    <n v="0"/>
    <n v="2"/>
    <n v="1"/>
    <n v="0"/>
    <n v="159654"/>
    <x v="1"/>
    <n v="26"/>
    <n v="1720"/>
    <n v="8"/>
    <n v="30"/>
    <n v="0.30769230769230771"/>
    <n v="44720"/>
    <x v="0"/>
    <x v="2"/>
    <s v="Low Risk"/>
  </r>
  <r>
    <n v="15582335"/>
    <n v="556"/>
    <x v="0"/>
    <s v="Female"/>
    <x v="20"/>
    <n v="9"/>
    <n v="129860.37"/>
    <n v="1"/>
    <n v="0"/>
    <n v="0"/>
    <n v="17992.939999999999"/>
    <x v="1"/>
    <n v="17"/>
    <n v="3506"/>
    <n v="5"/>
    <n v="108"/>
    <n v="0.29411764705882354"/>
    <n v="59602"/>
    <x v="0"/>
    <x v="3"/>
    <s v="High Risk"/>
  </r>
  <r>
    <n v="15649150"/>
    <n v="531"/>
    <x v="0"/>
    <s v="Female"/>
    <x v="47"/>
    <n v="5"/>
    <n v="127642.44"/>
    <n v="1"/>
    <n v="1"/>
    <n v="0"/>
    <n v="141501.45000000001"/>
    <x v="0"/>
    <n v="11"/>
    <n v="3233"/>
    <n v="2"/>
    <n v="101"/>
    <n v="0.18181818181818182"/>
    <n v="35563"/>
    <x v="1"/>
    <x v="2"/>
    <s v="High Risk"/>
  </r>
  <r>
    <n v="15691647"/>
    <n v="411"/>
    <x v="0"/>
    <s v="Female"/>
    <x v="12"/>
    <n v="2"/>
    <n v="0"/>
    <n v="2"/>
    <n v="1"/>
    <n v="1"/>
    <n v="93825.78"/>
    <x v="1"/>
    <n v="24"/>
    <n v="4250"/>
    <n v="0"/>
    <n v="156"/>
    <n v="0"/>
    <n v="102000"/>
    <x v="2"/>
    <x v="0"/>
    <s v="High Risk"/>
  </r>
  <r>
    <n v="15668270"/>
    <n v="587"/>
    <x v="2"/>
    <s v="Female"/>
    <x v="4"/>
    <n v="5"/>
    <n v="125584.17"/>
    <n v="2"/>
    <n v="1"/>
    <n v="1"/>
    <n v="41852.239999999998"/>
    <x v="0"/>
    <n v="17"/>
    <n v="3618"/>
    <n v="6"/>
    <n v="116"/>
    <n v="0.35294117647058826"/>
    <n v="61506"/>
    <x v="0"/>
    <x v="2"/>
    <s v="High Risk"/>
  </r>
  <r>
    <n v="15624820"/>
    <n v="683"/>
    <x v="1"/>
    <s v="Male"/>
    <x v="27"/>
    <n v="7"/>
    <n v="50911.21"/>
    <n v="3"/>
    <n v="0"/>
    <n v="0"/>
    <n v="97629.31"/>
    <x v="0"/>
    <n v="29"/>
    <n v="3463"/>
    <n v="7"/>
    <n v="91"/>
    <n v="0.2413793103448276"/>
    <n v="100427"/>
    <x v="0"/>
    <x v="1"/>
    <s v="High Risk"/>
  </r>
  <r>
    <n v="15736254"/>
    <n v="654"/>
    <x v="0"/>
    <s v="Male"/>
    <x v="6"/>
    <n v="2"/>
    <n v="91955.61"/>
    <n v="1"/>
    <n v="1"/>
    <n v="0"/>
    <n v="37065.660000000003"/>
    <x v="1"/>
    <n v="5"/>
    <n v="1845"/>
    <n v="8"/>
    <n v="98"/>
    <n v="1"/>
    <n v="9225"/>
    <x v="0"/>
    <x v="0"/>
    <s v="High Risk"/>
  </r>
  <r>
    <n v="15720814"/>
    <n v="670"/>
    <x v="2"/>
    <s v="Female"/>
    <x v="18"/>
    <n v="2"/>
    <n v="84266.44"/>
    <n v="2"/>
    <n v="0"/>
    <n v="0"/>
    <n v="38614.69"/>
    <x v="1"/>
    <n v="27"/>
    <n v="2893"/>
    <n v="8"/>
    <n v="170"/>
    <n v="0.29629629629629628"/>
    <n v="78111"/>
    <x v="2"/>
    <x v="0"/>
    <s v="High Risk"/>
  </r>
  <r>
    <n v="15642997"/>
    <n v="655"/>
    <x v="0"/>
    <s v="Female"/>
    <x v="18"/>
    <n v="2"/>
    <n v="147149.59"/>
    <n v="1"/>
    <n v="1"/>
    <n v="1"/>
    <n v="87816.86"/>
    <x v="1"/>
    <n v="8"/>
    <n v="2615"/>
    <n v="7"/>
    <n v="109"/>
    <n v="0.875"/>
    <n v="20920"/>
    <x v="0"/>
    <x v="0"/>
    <s v="High Risk"/>
  </r>
  <r>
    <n v="15693200"/>
    <n v="752"/>
    <x v="0"/>
    <s v="Female"/>
    <x v="18"/>
    <n v="7"/>
    <n v="0"/>
    <n v="2"/>
    <n v="1"/>
    <n v="0"/>
    <n v="184866.86"/>
    <x v="1"/>
    <n v="5"/>
    <n v="2732"/>
    <n v="10"/>
    <n v="27"/>
    <n v="1"/>
    <n v="13660"/>
    <x v="1"/>
    <x v="1"/>
    <s v="Low Risk"/>
  </r>
  <r>
    <n v="15624596"/>
    <n v="534"/>
    <x v="0"/>
    <s v="Female"/>
    <x v="51"/>
    <n v="5"/>
    <n v="104822.45"/>
    <n v="1"/>
    <n v="0"/>
    <n v="1"/>
    <n v="160176.47"/>
    <x v="1"/>
    <n v="15"/>
    <n v="1428"/>
    <n v="5"/>
    <n v="148"/>
    <n v="0.33333333333333331"/>
    <n v="21420"/>
    <x v="2"/>
    <x v="2"/>
    <s v="High Risk"/>
  </r>
  <r>
    <n v="15807167"/>
    <n v="635"/>
    <x v="0"/>
    <s v="Male"/>
    <x v="0"/>
    <n v="1"/>
    <n v="146766.72"/>
    <n v="2"/>
    <n v="0"/>
    <n v="1"/>
    <n v="164357.1"/>
    <x v="1"/>
    <n v="15"/>
    <n v="3492"/>
    <n v="2"/>
    <n v="18"/>
    <n v="0.13333333333333333"/>
    <n v="52380"/>
    <x v="1"/>
    <x v="0"/>
    <s v="Low Risk"/>
  </r>
  <r>
    <n v="15660301"/>
    <n v="491"/>
    <x v="2"/>
    <s v="Male"/>
    <x v="53"/>
    <n v="6"/>
    <n v="148745.92000000001"/>
    <n v="2"/>
    <n v="1"/>
    <n v="1"/>
    <n v="17818.330000000002"/>
    <x v="1"/>
    <n v="27"/>
    <n v="1069"/>
    <n v="0"/>
    <n v="170"/>
    <n v="0"/>
    <n v="28863"/>
    <x v="0"/>
    <x v="1"/>
    <s v="High Risk"/>
  </r>
  <r>
    <n v="15593094"/>
    <n v="516"/>
    <x v="0"/>
    <s v="Male"/>
    <x v="7"/>
    <n v="9"/>
    <n v="0"/>
    <n v="1"/>
    <n v="1"/>
    <n v="0"/>
    <n v="142680.64000000001"/>
    <x v="0"/>
    <n v="21"/>
    <n v="1638"/>
    <n v="8"/>
    <n v="178"/>
    <n v="0.38095238095238093"/>
    <n v="34398"/>
    <x v="0"/>
    <x v="3"/>
    <s v="High Risk"/>
  </r>
  <r>
    <n v="15618239"/>
    <n v="530"/>
    <x v="0"/>
    <s v="Female"/>
    <x v="36"/>
    <n v="0"/>
    <n v="0"/>
    <n v="1"/>
    <n v="1"/>
    <n v="0"/>
    <n v="85081.09"/>
    <x v="1"/>
    <n v="8"/>
    <n v="3033"/>
    <n v="0"/>
    <n v="106"/>
    <n v="0"/>
    <n v="24264"/>
    <x v="2"/>
    <x v="0"/>
    <s v="High Risk"/>
  </r>
  <r>
    <n v="15574137"/>
    <n v="687"/>
    <x v="1"/>
    <s v="Male"/>
    <x v="12"/>
    <n v="3"/>
    <n v="0"/>
    <n v="2"/>
    <n v="1"/>
    <n v="1"/>
    <n v="176450.19"/>
    <x v="1"/>
    <n v="30"/>
    <n v="3070"/>
    <n v="8"/>
    <n v="50"/>
    <n v="0.26666666666666666"/>
    <n v="92100"/>
    <x v="0"/>
    <x v="2"/>
    <s v="Medium Risk"/>
  </r>
  <r>
    <n v="15614740"/>
    <n v="684"/>
    <x v="0"/>
    <s v="Female"/>
    <x v="1"/>
    <n v="6"/>
    <n v="135203.81"/>
    <n v="2"/>
    <n v="1"/>
    <n v="1"/>
    <n v="121967.88"/>
    <x v="1"/>
    <n v="17"/>
    <n v="2273"/>
    <n v="1"/>
    <n v="53"/>
    <n v="5.8823529411764705E-2"/>
    <n v="38641"/>
    <x v="0"/>
    <x v="1"/>
    <s v="Medium Risk"/>
  </r>
  <r>
    <n v="15574071"/>
    <n v="706"/>
    <x v="2"/>
    <s v="Male"/>
    <x v="51"/>
    <n v="2"/>
    <n v="93301.97"/>
    <n v="2"/>
    <n v="0"/>
    <n v="1"/>
    <n v="127187.04"/>
    <x v="1"/>
    <n v="20"/>
    <n v="3534"/>
    <n v="7"/>
    <n v="96"/>
    <n v="0.35"/>
    <n v="70680"/>
    <x v="2"/>
    <x v="0"/>
    <s v="High Risk"/>
  </r>
  <r>
    <n v="15671148"/>
    <n v="490"/>
    <x v="2"/>
    <s v="Male"/>
    <x v="19"/>
    <n v="5"/>
    <n v="96341"/>
    <n v="2"/>
    <n v="0"/>
    <n v="0"/>
    <n v="108313.34"/>
    <x v="1"/>
    <n v="16"/>
    <n v="4335"/>
    <n v="4"/>
    <n v="21"/>
    <n v="0.25"/>
    <n v="69360"/>
    <x v="0"/>
    <x v="2"/>
    <s v="Low Risk"/>
  </r>
  <r>
    <n v="15721921"/>
    <n v="796"/>
    <x v="0"/>
    <s v="Male"/>
    <x v="4"/>
    <n v="8"/>
    <n v="165326.20000000001"/>
    <n v="1"/>
    <n v="1"/>
    <n v="1"/>
    <n v="57205.55"/>
    <x v="1"/>
    <n v="21"/>
    <n v="3299"/>
    <n v="1"/>
    <n v="96"/>
    <n v="4.7619047619047616E-2"/>
    <n v="69279"/>
    <x v="2"/>
    <x v="1"/>
    <s v="High Risk"/>
  </r>
  <r>
    <n v="15717995"/>
    <n v="849"/>
    <x v="0"/>
    <s v="Male"/>
    <x v="7"/>
    <n v="0"/>
    <n v="0"/>
    <n v="2"/>
    <n v="0"/>
    <n v="1"/>
    <n v="157891.85999999999"/>
    <x v="1"/>
    <n v="3"/>
    <n v="380"/>
    <n v="0"/>
    <n v="32"/>
    <n v="0"/>
    <n v="1140"/>
    <x v="0"/>
    <x v="0"/>
    <s v="Medium Risk"/>
  </r>
  <r>
    <n v="15632050"/>
    <n v="779"/>
    <x v="0"/>
    <s v="Female"/>
    <x v="1"/>
    <n v="10"/>
    <n v="99786.2"/>
    <n v="1"/>
    <n v="1"/>
    <n v="0"/>
    <n v="86927.53"/>
    <x v="1"/>
    <n v="18"/>
    <n v="4797"/>
    <n v="8"/>
    <n v="103"/>
    <n v="0.44444444444444442"/>
    <n v="86346"/>
    <x v="2"/>
    <x v="3"/>
    <s v="High Risk"/>
  </r>
  <r>
    <n v="15647111"/>
    <n v="794"/>
    <x v="1"/>
    <s v="Female"/>
    <x v="32"/>
    <n v="4"/>
    <n v="114440.24"/>
    <n v="1"/>
    <n v="1"/>
    <n v="1"/>
    <n v="107753.07"/>
    <x v="1"/>
    <n v="16"/>
    <n v="520"/>
    <n v="3"/>
    <n v="2"/>
    <n v="0.1875"/>
    <n v="8320"/>
    <x v="1"/>
    <x v="2"/>
    <s v="Low Risk"/>
  </r>
  <r>
    <n v="15759991"/>
    <n v="748"/>
    <x v="1"/>
    <s v="Male"/>
    <x v="18"/>
    <n v="4"/>
    <n v="141573.54999999999"/>
    <n v="1"/>
    <n v="1"/>
    <n v="0"/>
    <n v="82158.14"/>
    <x v="1"/>
    <n v="7"/>
    <n v="3253"/>
    <n v="4"/>
    <n v="121"/>
    <n v="0.5714285714285714"/>
    <n v="22771"/>
    <x v="0"/>
    <x v="2"/>
    <s v="High Risk"/>
  </r>
  <r>
    <n v="15790204"/>
    <n v="663"/>
    <x v="1"/>
    <s v="Female"/>
    <x v="32"/>
    <n v="9"/>
    <n v="0"/>
    <n v="1"/>
    <n v="1"/>
    <n v="0"/>
    <n v="29135.89"/>
    <x v="0"/>
    <n v="2"/>
    <n v="3297"/>
    <n v="6"/>
    <n v="81"/>
    <n v="1"/>
    <n v="6594"/>
    <x v="1"/>
    <x v="3"/>
    <s v="High Risk"/>
  </r>
  <r>
    <n v="15686780"/>
    <n v="645"/>
    <x v="1"/>
    <s v="Female"/>
    <x v="30"/>
    <n v="1"/>
    <n v="133676.65"/>
    <n v="1"/>
    <n v="0"/>
    <n v="1"/>
    <n v="17095.490000000002"/>
    <x v="1"/>
    <n v="19"/>
    <n v="2674"/>
    <n v="2"/>
    <n v="141"/>
    <n v="0.10526315789473684"/>
    <n v="50806"/>
    <x v="2"/>
    <x v="0"/>
    <s v="High Risk"/>
  </r>
  <r>
    <n v="15640491"/>
    <n v="464"/>
    <x v="0"/>
    <s v="Female"/>
    <x v="19"/>
    <n v="10"/>
    <n v="147493.70000000001"/>
    <n v="2"/>
    <n v="1"/>
    <n v="0"/>
    <n v="100447.53"/>
    <x v="1"/>
    <n v="24"/>
    <n v="3487"/>
    <n v="3"/>
    <n v="55"/>
    <n v="0.125"/>
    <n v="83688"/>
    <x v="0"/>
    <x v="3"/>
    <s v="Medium Risk"/>
  </r>
  <r>
    <n v="15783225"/>
    <n v="737"/>
    <x v="0"/>
    <s v="Male"/>
    <x v="41"/>
    <n v="9"/>
    <n v="0"/>
    <n v="1"/>
    <n v="1"/>
    <n v="0"/>
    <n v="83470.399999999994"/>
    <x v="0"/>
    <n v="24"/>
    <n v="4380"/>
    <n v="6"/>
    <n v="13"/>
    <n v="0.25"/>
    <n v="105120"/>
    <x v="0"/>
    <x v="3"/>
    <s v="Low Risk"/>
  </r>
  <r>
    <n v="15734438"/>
    <n v="590"/>
    <x v="0"/>
    <s v="Female"/>
    <x v="6"/>
    <n v="4"/>
    <n v="0"/>
    <n v="2"/>
    <n v="1"/>
    <n v="0"/>
    <n v="121846.81"/>
    <x v="1"/>
    <n v="21"/>
    <n v="214"/>
    <n v="8"/>
    <n v="24"/>
    <n v="0.38095238095238093"/>
    <n v="4494"/>
    <x v="0"/>
    <x v="2"/>
    <s v="Low Risk"/>
  </r>
  <r>
    <n v="15688760"/>
    <n v="522"/>
    <x v="2"/>
    <s v="Female"/>
    <x v="24"/>
    <n v="3"/>
    <n v="95022.57"/>
    <n v="1"/>
    <n v="1"/>
    <n v="1"/>
    <n v="129107.59"/>
    <x v="1"/>
    <n v="12"/>
    <n v="3800"/>
    <n v="0"/>
    <n v="142"/>
    <n v="0"/>
    <n v="45600"/>
    <x v="1"/>
    <x v="2"/>
    <s v="High Risk"/>
  </r>
  <r>
    <n v="15768124"/>
    <n v="648"/>
    <x v="0"/>
    <s v="Female"/>
    <x v="10"/>
    <n v="3"/>
    <n v="0"/>
    <n v="1"/>
    <n v="1"/>
    <n v="0"/>
    <n v="54726.43"/>
    <x v="1"/>
    <n v="30"/>
    <n v="2179"/>
    <n v="3"/>
    <n v="37"/>
    <n v="0.1"/>
    <n v="65370"/>
    <x v="0"/>
    <x v="2"/>
    <s v="Medium Risk"/>
  </r>
  <r>
    <n v="15661330"/>
    <n v="754"/>
    <x v="0"/>
    <s v="Male"/>
    <x v="24"/>
    <n v="6"/>
    <n v="0"/>
    <n v="1"/>
    <n v="1"/>
    <n v="1"/>
    <n v="116141.72"/>
    <x v="1"/>
    <n v="11"/>
    <n v="2244"/>
    <n v="10"/>
    <n v="173"/>
    <n v="0.90909090909090906"/>
    <n v="24684"/>
    <x v="0"/>
    <x v="1"/>
    <s v="High Risk"/>
  </r>
  <r>
    <n v="15781272"/>
    <n v="669"/>
    <x v="0"/>
    <s v="Male"/>
    <x v="5"/>
    <n v="4"/>
    <n v="149713.60999999999"/>
    <n v="3"/>
    <n v="1"/>
    <n v="1"/>
    <n v="124872.42"/>
    <x v="0"/>
    <n v="3"/>
    <n v="4619"/>
    <n v="4"/>
    <n v="76"/>
    <n v="1"/>
    <n v="13857"/>
    <x v="0"/>
    <x v="2"/>
    <s v="High Risk"/>
  </r>
  <r>
    <n v="15573888"/>
    <n v="648"/>
    <x v="2"/>
    <s v="Female"/>
    <x v="3"/>
    <n v="1"/>
    <n v="107963.38"/>
    <n v="1"/>
    <n v="0"/>
    <n v="0"/>
    <n v="186438.86"/>
    <x v="0"/>
    <n v="7"/>
    <n v="4432"/>
    <n v="9"/>
    <n v="142"/>
    <n v="1"/>
    <n v="31024"/>
    <x v="0"/>
    <x v="0"/>
    <s v="High Risk"/>
  </r>
  <r>
    <n v="15575858"/>
    <n v="763"/>
    <x v="0"/>
    <s v="Male"/>
    <x v="20"/>
    <n v="3"/>
    <n v="0"/>
    <n v="2"/>
    <n v="1"/>
    <n v="0"/>
    <n v="134281.10999999999"/>
    <x v="1"/>
    <n v="20"/>
    <n v="1563"/>
    <n v="8"/>
    <n v="50"/>
    <n v="0.4"/>
    <n v="31260"/>
    <x v="0"/>
    <x v="2"/>
    <s v="Medium Risk"/>
  </r>
  <r>
    <n v="15645937"/>
    <n v="790"/>
    <x v="1"/>
    <s v="Male"/>
    <x v="15"/>
    <n v="3"/>
    <n v="0"/>
    <n v="1"/>
    <n v="1"/>
    <n v="0"/>
    <n v="91044.47"/>
    <x v="1"/>
    <n v="20"/>
    <n v="1781"/>
    <n v="4"/>
    <n v="73"/>
    <n v="0.2"/>
    <n v="35620"/>
    <x v="0"/>
    <x v="2"/>
    <s v="High Risk"/>
  </r>
  <r>
    <n v="15702337"/>
    <n v="581"/>
    <x v="0"/>
    <s v="Male"/>
    <x v="24"/>
    <n v="7"/>
    <n v="0"/>
    <n v="2"/>
    <n v="1"/>
    <n v="1"/>
    <n v="74320.75"/>
    <x v="1"/>
    <n v="9"/>
    <n v="1868"/>
    <n v="1"/>
    <n v="86"/>
    <n v="0.1111111111111111"/>
    <n v="16812"/>
    <x v="2"/>
    <x v="1"/>
    <s v="High Risk"/>
  </r>
  <r>
    <n v="15764537"/>
    <n v="703"/>
    <x v="0"/>
    <s v="Male"/>
    <x v="3"/>
    <n v="8"/>
    <n v="0"/>
    <n v="2"/>
    <n v="1"/>
    <n v="0"/>
    <n v="9704.66"/>
    <x v="1"/>
    <n v="7"/>
    <n v="2380"/>
    <n v="10"/>
    <n v="111"/>
    <n v="1"/>
    <n v="16660"/>
    <x v="0"/>
    <x v="1"/>
    <s v="High Risk"/>
  </r>
  <r>
    <n v="15619616"/>
    <n v="571"/>
    <x v="0"/>
    <s v="Female"/>
    <x v="19"/>
    <n v="9"/>
    <n v="102017.25"/>
    <n v="2"/>
    <n v="0"/>
    <n v="0"/>
    <n v="128600.49"/>
    <x v="1"/>
    <n v="14"/>
    <n v="1695"/>
    <n v="7"/>
    <n v="33"/>
    <n v="0.5"/>
    <n v="23730"/>
    <x v="2"/>
    <x v="3"/>
    <s v="Medium Risk"/>
  </r>
  <r>
    <n v="15585133"/>
    <n v="657"/>
    <x v="1"/>
    <s v="Female"/>
    <x v="7"/>
    <n v="8"/>
    <n v="0"/>
    <n v="2"/>
    <n v="0"/>
    <n v="0"/>
    <n v="6468.24"/>
    <x v="1"/>
    <n v="19"/>
    <n v="1693"/>
    <n v="5"/>
    <n v="96"/>
    <n v="0.26315789473684209"/>
    <n v="32167"/>
    <x v="0"/>
    <x v="1"/>
    <s v="High Risk"/>
  </r>
  <r>
    <n v="15573971"/>
    <n v="737"/>
    <x v="0"/>
    <s v="Male"/>
    <x v="4"/>
    <n v="7"/>
    <n v="0"/>
    <n v="2"/>
    <n v="0"/>
    <n v="0"/>
    <n v="57898.58"/>
    <x v="1"/>
    <n v="9"/>
    <n v="2690"/>
    <n v="9"/>
    <n v="72"/>
    <n v="1"/>
    <n v="24210"/>
    <x v="0"/>
    <x v="1"/>
    <s v="High Risk"/>
  </r>
  <r>
    <n v="15579433"/>
    <n v="793"/>
    <x v="1"/>
    <s v="Male"/>
    <x v="6"/>
    <n v="8"/>
    <n v="96674.55"/>
    <n v="2"/>
    <n v="0"/>
    <n v="0"/>
    <n v="192120.66"/>
    <x v="1"/>
    <n v="17"/>
    <n v="3210"/>
    <n v="5"/>
    <n v="148"/>
    <n v="0.29411764705882354"/>
    <n v="54570"/>
    <x v="0"/>
    <x v="1"/>
    <s v="High Risk"/>
  </r>
  <r>
    <n v="15777045"/>
    <n v="783"/>
    <x v="1"/>
    <s v="Female"/>
    <x v="4"/>
    <n v="3"/>
    <n v="81811.710000000006"/>
    <n v="1"/>
    <n v="1"/>
    <n v="0"/>
    <n v="164213.53"/>
    <x v="0"/>
    <n v="30"/>
    <n v="2126"/>
    <n v="2"/>
    <n v="35"/>
    <n v="6.6666666666666666E-2"/>
    <n v="63780"/>
    <x v="0"/>
    <x v="2"/>
    <s v="Medium Risk"/>
  </r>
  <r>
    <n v="15611580"/>
    <n v="751"/>
    <x v="1"/>
    <s v="Male"/>
    <x v="19"/>
    <n v="4"/>
    <n v="79281.61"/>
    <n v="1"/>
    <n v="1"/>
    <n v="0"/>
    <n v="117547.76"/>
    <x v="1"/>
    <n v="13"/>
    <n v="4494"/>
    <n v="4"/>
    <n v="68"/>
    <n v="0.30769230769230771"/>
    <n v="58422"/>
    <x v="0"/>
    <x v="2"/>
    <s v="High Risk"/>
  </r>
  <r>
    <n v="15614778"/>
    <n v="579"/>
    <x v="0"/>
    <s v="Male"/>
    <x v="8"/>
    <n v="6"/>
    <n v="0"/>
    <n v="2"/>
    <n v="1"/>
    <n v="0"/>
    <n v="26149.25"/>
    <x v="1"/>
    <n v="12"/>
    <n v="3991"/>
    <n v="4"/>
    <n v="57"/>
    <n v="0.33333333333333331"/>
    <n v="47892"/>
    <x v="1"/>
    <x v="1"/>
    <s v="Medium Risk"/>
  </r>
  <r>
    <n v="15771750"/>
    <n v="655"/>
    <x v="2"/>
    <s v="Female"/>
    <x v="18"/>
    <n v="10"/>
    <n v="122314.39"/>
    <n v="1"/>
    <n v="1"/>
    <n v="0"/>
    <n v="9181.66"/>
    <x v="1"/>
    <n v="16"/>
    <n v="3420"/>
    <n v="4"/>
    <n v="129"/>
    <n v="0.25"/>
    <n v="54720"/>
    <x v="0"/>
    <x v="3"/>
    <s v="High Risk"/>
  </r>
  <r>
    <n v="15593280"/>
    <n v="614"/>
    <x v="2"/>
    <s v="Male"/>
    <x v="3"/>
    <n v="8"/>
    <n v="140733.74"/>
    <n v="1"/>
    <n v="1"/>
    <n v="1"/>
    <n v="166588.76"/>
    <x v="1"/>
    <n v="8"/>
    <n v="1491"/>
    <n v="1"/>
    <n v="27"/>
    <n v="0.125"/>
    <n v="11928"/>
    <x v="1"/>
    <x v="1"/>
    <s v="Low Risk"/>
  </r>
  <r>
    <n v="15569274"/>
    <n v="678"/>
    <x v="2"/>
    <s v="Male"/>
    <x v="23"/>
    <n v="2"/>
    <n v="116933.11"/>
    <n v="1"/>
    <n v="1"/>
    <n v="0"/>
    <n v="195053.58"/>
    <x v="0"/>
    <n v="4"/>
    <n v="1555"/>
    <n v="9"/>
    <n v="34"/>
    <n v="1"/>
    <n v="6220"/>
    <x v="0"/>
    <x v="0"/>
    <s v="Medium Risk"/>
  </r>
  <r>
    <n v="15654408"/>
    <n v="562"/>
    <x v="1"/>
    <s v="Male"/>
    <x v="1"/>
    <n v="5"/>
    <n v="165445.04"/>
    <n v="2"/>
    <n v="1"/>
    <n v="0"/>
    <n v="85787.31"/>
    <x v="1"/>
    <n v="10"/>
    <n v="1986"/>
    <n v="8"/>
    <n v="33"/>
    <n v="0.8"/>
    <n v="19860"/>
    <x v="1"/>
    <x v="2"/>
    <s v="Medium Risk"/>
  </r>
  <r>
    <n v="15657468"/>
    <n v="711"/>
    <x v="2"/>
    <s v="Female"/>
    <x v="47"/>
    <n v="5"/>
    <n v="123805.03"/>
    <n v="1"/>
    <n v="1"/>
    <n v="0"/>
    <n v="102428.51"/>
    <x v="1"/>
    <n v="18"/>
    <n v="4576"/>
    <n v="7"/>
    <n v="103"/>
    <n v="0.3888888888888889"/>
    <n v="82368"/>
    <x v="0"/>
    <x v="2"/>
    <s v="High Risk"/>
  </r>
  <r>
    <n v="15614213"/>
    <n v="620"/>
    <x v="0"/>
    <s v="Male"/>
    <x v="24"/>
    <n v="0"/>
    <n v="107548.94"/>
    <n v="1"/>
    <n v="1"/>
    <n v="0"/>
    <n v="71175.94"/>
    <x v="1"/>
    <n v="8"/>
    <n v="2967"/>
    <n v="4"/>
    <n v="179"/>
    <n v="0.5"/>
    <n v="23736"/>
    <x v="0"/>
    <x v="0"/>
    <s v="High Risk"/>
  </r>
  <r>
    <n v="15589869"/>
    <n v="437"/>
    <x v="0"/>
    <s v="Male"/>
    <x v="23"/>
    <n v="9"/>
    <n v="111634.29"/>
    <n v="2"/>
    <n v="0"/>
    <n v="1"/>
    <n v="166440.32000000001"/>
    <x v="1"/>
    <n v="23"/>
    <n v="3874"/>
    <n v="9"/>
    <n v="162"/>
    <n v="0.39130434782608697"/>
    <n v="89102"/>
    <x v="0"/>
    <x v="3"/>
    <s v="High Risk"/>
  </r>
  <r>
    <n v="15693205"/>
    <n v="691"/>
    <x v="2"/>
    <s v="Female"/>
    <x v="1"/>
    <n v="8"/>
    <n v="109153.96"/>
    <n v="3"/>
    <n v="1"/>
    <n v="1"/>
    <n v="148848.76"/>
    <x v="0"/>
    <n v="22"/>
    <n v="1181"/>
    <n v="1"/>
    <n v="40"/>
    <n v="4.5454545454545456E-2"/>
    <n v="25982"/>
    <x v="1"/>
    <x v="1"/>
    <s v="Medium Risk"/>
  </r>
  <r>
    <n v="15797113"/>
    <n v="552"/>
    <x v="1"/>
    <s v="Female"/>
    <x v="10"/>
    <n v="4"/>
    <n v="0"/>
    <n v="2"/>
    <n v="1"/>
    <n v="0"/>
    <n v="140286.69"/>
    <x v="1"/>
    <n v="4"/>
    <n v="3832"/>
    <n v="1"/>
    <n v="82"/>
    <n v="0.25"/>
    <n v="15328"/>
    <x v="2"/>
    <x v="2"/>
    <s v="High Risk"/>
  </r>
  <r>
    <n v="15676958"/>
    <n v="765"/>
    <x v="2"/>
    <s v="Male"/>
    <x v="10"/>
    <n v="5"/>
    <n v="86055.17"/>
    <n v="2"/>
    <n v="1"/>
    <n v="1"/>
    <n v="104220.5"/>
    <x v="1"/>
    <n v="18"/>
    <n v="3323"/>
    <n v="8"/>
    <n v="91"/>
    <n v="0.44444444444444442"/>
    <n v="59814"/>
    <x v="0"/>
    <x v="2"/>
    <s v="High Risk"/>
  </r>
  <r>
    <n v="15739592"/>
    <n v="707"/>
    <x v="2"/>
    <s v="Female"/>
    <x v="21"/>
    <n v="10"/>
    <n v="98438.23"/>
    <n v="1"/>
    <n v="0"/>
    <n v="0"/>
    <n v="70778.63"/>
    <x v="0"/>
    <n v="11"/>
    <n v="4923"/>
    <n v="8"/>
    <n v="179"/>
    <n v="0.72727272727272729"/>
    <n v="54153"/>
    <x v="0"/>
    <x v="3"/>
    <s v="High Risk"/>
  </r>
  <r>
    <n v="15656263"/>
    <n v="764"/>
    <x v="1"/>
    <s v="Male"/>
    <x v="6"/>
    <n v="5"/>
    <n v="0"/>
    <n v="2"/>
    <n v="1"/>
    <n v="0"/>
    <n v="65868.28"/>
    <x v="1"/>
    <n v="4"/>
    <n v="4086"/>
    <n v="0"/>
    <n v="59"/>
    <n v="0"/>
    <n v="16344"/>
    <x v="0"/>
    <x v="2"/>
    <s v="Medium Risk"/>
  </r>
  <r>
    <n v="15636872"/>
    <n v="585"/>
    <x v="0"/>
    <s v="Female"/>
    <x v="15"/>
    <n v="8"/>
    <n v="144705.87"/>
    <n v="2"/>
    <n v="0"/>
    <n v="0"/>
    <n v="171482.56"/>
    <x v="1"/>
    <n v="20"/>
    <n v="3304"/>
    <n v="7"/>
    <n v="168"/>
    <n v="0.35"/>
    <n v="66080"/>
    <x v="0"/>
    <x v="1"/>
    <s v="High Risk"/>
  </r>
  <r>
    <n v="15589435"/>
    <n v="784"/>
    <x v="0"/>
    <s v="Male"/>
    <x v="8"/>
    <n v="7"/>
    <n v="0"/>
    <n v="2"/>
    <n v="1"/>
    <n v="1"/>
    <n v="143204.41"/>
    <x v="1"/>
    <n v="27"/>
    <n v="1369"/>
    <n v="1"/>
    <n v="2"/>
    <n v="3.7037037037037035E-2"/>
    <n v="36963"/>
    <x v="0"/>
    <x v="1"/>
    <s v="Low Risk"/>
  </r>
  <r>
    <n v="15640464"/>
    <n v="605"/>
    <x v="0"/>
    <s v="Male"/>
    <x v="1"/>
    <n v="5"/>
    <n v="91612.91"/>
    <n v="1"/>
    <n v="1"/>
    <n v="1"/>
    <n v="28427.84"/>
    <x v="1"/>
    <n v="9"/>
    <n v="4550"/>
    <n v="5"/>
    <n v="17"/>
    <n v="0.55555555555555558"/>
    <n v="40950"/>
    <x v="0"/>
    <x v="2"/>
    <s v="Low Risk"/>
  </r>
  <r>
    <n v="15723851"/>
    <n v="699"/>
    <x v="1"/>
    <s v="Male"/>
    <x v="20"/>
    <n v="2"/>
    <n v="0"/>
    <n v="1"/>
    <n v="1"/>
    <n v="0"/>
    <n v="78387.320000000007"/>
    <x v="1"/>
    <n v="21"/>
    <n v="4750"/>
    <n v="3"/>
    <n v="12"/>
    <n v="0.14285714285714285"/>
    <n v="99750"/>
    <x v="0"/>
    <x v="0"/>
    <s v="Low Risk"/>
  </r>
  <r>
    <n v="15722122"/>
    <n v="544"/>
    <x v="0"/>
    <s v="Female"/>
    <x v="20"/>
    <n v="7"/>
    <n v="0"/>
    <n v="1"/>
    <n v="0"/>
    <n v="1"/>
    <n v="161076.92000000001"/>
    <x v="1"/>
    <n v="27"/>
    <n v="4589"/>
    <n v="9"/>
    <n v="135"/>
    <n v="0.33333333333333331"/>
    <n v="123903"/>
    <x v="1"/>
    <x v="1"/>
    <s v="High Risk"/>
  </r>
  <r>
    <n v="15696852"/>
    <n v="803"/>
    <x v="0"/>
    <s v="Female"/>
    <x v="15"/>
    <n v="9"/>
    <n v="192122.84"/>
    <n v="1"/>
    <n v="1"/>
    <n v="1"/>
    <n v="54277.45"/>
    <x v="0"/>
    <n v="25"/>
    <n v="3688"/>
    <n v="4"/>
    <n v="6"/>
    <n v="0.16"/>
    <n v="92200"/>
    <x v="0"/>
    <x v="3"/>
    <s v="Low Risk"/>
  </r>
  <r>
    <n v="15634936"/>
    <n v="735"/>
    <x v="0"/>
    <s v="Male"/>
    <x v="1"/>
    <n v="7"/>
    <n v="179904"/>
    <n v="1"/>
    <n v="1"/>
    <n v="1"/>
    <n v="137180.95000000001"/>
    <x v="1"/>
    <n v="8"/>
    <n v="933"/>
    <n v="5"/>
    <n v="160"/>
    <n v="0.625"/>
    <n v="7464"/>
    <x v="0"/>
    <x v="1"/>
    <s v="High Risk"/>
  </r>
  <r>
    <n v="15575935"/>
    <n v="673"/>
    <x v="0"/>
    <s v="Male"/>
    <x v="49"/>
    <n v="0"/>
    <n v="178058.06"/>
    <n v="2"/>
    <n v="0"/>
    <n v="1"/>
    <n v="21063.71"/>
    <x v="0"/>
    <n v="10"/>
    <n v="920"/>
    <n v="0"/>
    <n v="149"/>
    <n v="0"/>
    <n v="9200"/>
    <x v="0"/>
    <x v="0"/>
    <s v="High Risk"/>
  </r>
  <r>
    <n v="15634491"/>
    <n v="652"/>
    <x v="0"/>
    <s v="Male"/>
    <x v="33"/>
    <n v="2"/>
    <n v="176166.56"/>
    <n v="2"/>
    <n v="1"/>
    <n v="1"/>
    <n v="152210.81"/>
    <x v="1"/>
    <n v="10"/>
    <n v="1336"/>
    <n v="0"/>
    <n v="168"/>
    <n v="0"/>
    <n v="13360"/>
    <x v="0"/>
    <x v="0"/>
    <s v="High Risk"/>
  </r>
  <r>
    <n v="15628530"/>
    <n v="694"/>
    <x v="0"/>
    <s v="Male"/>
    <x v="0"/>
    <n v="3"/>
    <n v="156864.20000000001"/>
    <n v="2"/>
    <n v="0"/>
    <n v="0"/>
    <n v="88890.75"/>
    <x v="1"/>
    <n v="1"/>
    <n v="2248"/>
    <n v="4"/>
    <n v="68"/>
    <n v="1"/>
    <n v="2248"/>
    <x v="0"/>
    <x v="2"/>
    <s v="High Risk"/>
  </r>
  <r>
    <n v="15678720"/>
    <n v="741"/>
    <x v="0"/>
    <s v="Female"/>
    <x v="4"/>
    <n v="7"/>
    <n v="0"/>
    <n v="2"/>
    <n v="1"/>
    <n v="1"/>
    <n v="190534.76"/>
    <x v="1"/>
    <n v="25"/>
    <n v="1584"/>
    <n v="8"/>
    <n v="129"/>
    <n v="0.32"/>
    <n v="39600"/>
    <x v="0"/>
    <x v="1"/>
    <s v="High Risk"/>
  </r>
  <r>
    <n v="15627999"/>
    <n v="590"/>
    <x v="1"/>
    <s v="Male"/>
    <x v="33"/>
    <n v="3"/>
    <n v="0"/>
    <n v="2"/>
    <n v="1"/>
    <n v="0"/>
    <n v="83090.350000000006"/>
    <x v="1"/>
    <n v="24"/>
    <n v="2732"/>
    <n v="6"/>
    <n v="123"/>
    <n v="0.25"/>
    <n v="65568"/>
    <x v="1"/>
    <x v="2"/>
    <s v="High Risk"/>
  </r>
  <r>
    <n v="15571244"/>
    <n v="809"/>
    <x v="1"/>
    <s v="Female"/>
    <x v="19"/>
    <n v="3"/>
    <n v="0"/>
    <n v="2"/>
    <n v="0"/>
    <n v="1"/>
    <n v="141426.78"/>
    <x v="1"/>
    <n v="19"/>
    <n v="230"/>
    <n v="4"/>
    <n v="72"/>
    <n v="0.21052631578947367"/>
    <n v="4370"/>
    <x v="2"/>
    <x v="2"/>
    <s v="High Risk"/>
  </r>
  <r>
    <n v="15739931"/>
    <n v="523"/>
    <x v="0"/>
    <s v="Male"/>
    <x v="10"/>
    <n v="2"/>
    <n v="161588.89000000001"/>
    <n v="1"/>
    <n v="1"/>
    <n v="1"/>
    <n v="51358.66"/>
    <x v="1"/>
    <n v="15"/>
    <n v="941"/>
    <n v="3"/>
    <n v="10"/>
    <n v="0.2"/>
    <n v="14115"/>
    <x v="0"/>
    <x v="0"/>
    <s v="Low Risk"/>
  </r>
  <r>
    <n v="15806256"/>
    <n v="540"/>
    <x v="0"/>
    <s v="Male"/>
    <x v="36"/>
    <n v="2"/>
    <n v="109349.29"/>
    <n v="1"/>
    <n v="1"/>
    <n v="0"/>
    <n v="88703.039999999994"/>
    <x v="0"/>
    <n v="28"/>
    <n v="3905"/>
    <n v="2"/>
    <n v="41"/>
    <n v="7.1428571428571425E-2"/>
    <n v="109340"/>
    <x v="0"/>
    <x v="0"/>
    <s v="Medium Risk"/>
  </r>
  <r>
    <n v="15787258"/>
    <n v="596"/>
    <x v="1"/>
    <s v="Female"/>
    <x v="6"/>
    <n v="6"/>
    <n v="0"/>
    <n v="2"/>
    <n v="1"/>
    <n v="0"/>
    <n v="116696.77"/>
    <x v="1"/>
    <n v="16"/>
    <n v="4949"/>
    <n v="3"/>
    <n v="80"/>
    <n v="0.1875"/>
    <n v="79184"/>
    <x v="1"/>
    <x v="1"/>
    <s v="High Risk"/>
  </r>
  <r>
    <n v="15706463"/>
    <n v="597"/>
    <x v="0"/>
    <s v="Female"/>
    <x v="18"/>
    <n v="9"/>
    <n v="0"/>
    <n v="2"/>
    <n v="1"/>
    <n v="1"/>
    <n v="7156.09"/>
    <x v="1"/>
    <n v="4"/>
    <n v="4388"/>
    <n v="0"/>
    <n v="7"/>
    <n v="0"/>
    <n v="17552"/>
    <x v="1"/>
    <x v="3"/>
    <s v="Low Risk"/>
  </r>
  <r>
    <n v="15691004"/>
    <n v="407"/>
    <x v="1"/>
    <s v="Male"/>
    <x v="24"/>
    <n v="1"/>
    <n v="0"/>
    <n v="1"/>
    <n v="1"/>
    <n v="1"/>
    <n v="49161.120000000003"/>
    <x v="0"/>
    <n v="30"/>
    <n v="2346"/>
    <n v="9"/>
    <n v="57"/>
    <n v="0.3"/>
    <n v="70380"/>
    <x v="1"/>
    <x v="0"/>
    <s v="Medium Risk"/>
  </r>
  <r>
    <n v="15792228"/>
    <n v="748"/>
    <x v="0"/>
    <s v="Male"/>
    <x v="52"/>
    <n v="0"/>
    <n v="152335.70000000001"/>
    <n v="1"/>
    <n v="1"/>
    <n v="0"/>
    <n v="126743.33"/>
    <x v="0"/>
    <n v="29"/>
    <n v="895"/>
    <n v="7"/>
    <n v="66"/>
    <n v="0.2413793103448276"/>
    <n v="25955"/>
    <x v="1"/>
    <x v="0"/>
    <s v="High Risk"/>
  </r>
  <r>
    <n v="15733447"/>
    <n v="562"/>
    <x v="0"/>
    <s v="Female"/>
    <x v="21"/>
    <n v="1"/>
    <n v="124662.54"/>
    <n v="1"/>
    <n v="1"/>
    <n v="1"/>
    <n v="65390.46"/>
    <x v="0"/>
    <n v="27"/>
    <n v="4822"/>
    <n v="3"/>
    <n v="155"/>
    <n v="0.1111111111111111"/>
    <n v="130194"/>
    <x v="0"/>
    <x v="0"/>
    <s v="High Risk"/>
  </r>
  <r>
    <n v="15679062"/>
    <n v="734"/>
    <x v="2"/>
    <s v="Female"/>
    <x v="40"/>
    <n v="10"/>
    <n v="91522.04"/>
    <n v="2"/>
    <n v="1"/>
    <n v="1"/>
    <n v="138835.91"/>
    <x v="1"/>
    <n v="30"/>
    <n v="1340"/>
    <n v="3"/>
    <n v="19"/>
    <n v="0.1"/>
    <n v="40200"/>
    <x v="0"/>
    <x v="3"/>
    <s v="Low Risk"/>
  </r>
  <r>
    <n v="15594409"/>
    <n v="710"/>
    <x v="0"/>
    <s v="Male"/>
    <x v="13"/>
    <n v="1"/>
    <n v="0"/>
    <n v="2"/>
    <n v="1"/>
    <n v="1"/>
    <n v="36154.660000000003"/>
    <x v="1"/>
    <n v="1"/>
    <n v="3941"/>
    <n v="5"/>
    <n v="129"/>
    <n v="1"/>
    <n v="3941"/>
    <x v="0"/>
    <x v="0"/>
    <s v="High Risk"/>
  </r>
  <r>
    <n v="15613816"/>
    <n v="539"/>
    <x v="1"/>
    <s v="Female"/>
    <x v="2"/>
    <n v="6"/>
    <n v="62052.28"/>
    <n v="1"/>
    <n v="0"/>
    <n v="1"/>
    <n v="59755.14"/>
    <x v="1"/>
    <n v="5"/>
    <n v="4026"/>
    <n v="4"/>
    <n v="151"/>
    <n v="0.8"/>
    <n v="20130"/>
    <x v="1"/>
    <x v="1"/>
    <s v="High Risk"/>
  </r>
  <r>
    <n v="15681991"/>
    <n v="542"/>
    <x v="0"/>
    <s v="Male"/>
    <x v="15"/>
    <n v="7"/>
    <n v="107871.72"/>
    <n v="1"/>
    <n v="1"/>
    <n v="0"/>
    <n v="125302.64"/>
    <x v="1"/>
    <n v="13"/>
    <n v="2285"/>
    <n v="8"/>
    <n v="18"/>
    <n v="0.61538461538461542"/>
    <n v="29705"/>
    <x v="0"/>
    <x v="1"/>
    <s v="Low Risk"/>
  </r>
  <r>
    <n v="15796074"/>
    <n v="717"/>
    <x v="0"/>
    <s v="Female"/>
    <x v="18"/>
    <n v="2"/>
    <n v="99472.76"/>
    <n v="2"/>
    <n v="1"/>
    <n v="0"/>
    <n v="94274.72"/>
    <x v="0"/>
    <n v="13"/>
    <n v="2451"/>
    <n v="0"/>
    <n v="175"/>
    <n v="0"/>
    <n v="31863"/>
    <x v="0"/>
    <x v="0"/>
    <s v="High Risk"/>
  </r>
  <r>
    <n v="15625941"/>
    <n v="682"/>
    <x v="1"/>
    <s v="Female"/>
    <x v="5"/>
    <n v="10"/>
    <n v="128039.01"/>
    <n v="1"/>
    <n v="1"/>
    <n v="1"/>
    <n v="102260.16"/>
    <x v="1"/>
    <n v="13"/>
    <n v="2647"/>
    <n v="10"/>
    <n v="3"/>
    <n v="0.76923076923076927"/>
    <n v="34411"/>
    <x v="2"/>
    <x v="3"/>
    <s v="Low Risk"/>
  </r>
  <r>
    <n v="15615016"/>
    <n v="515"/>
    <x v="0"/>
    <s v="Male"/>
    <x v="19"/>
    <n v="2"/>
    <n v="0"/>
    <n v="2"/>
    <n v="1"/>
    <n v="1"/>
    <n v="136028.97"/>
    <x v="1"/>
    <n v="12"/>
    <n v="2112"/>
    <n v="4"/>
    <n v="172"/>
    <n v="0.33333333333333331"/>
    <n v="25344"/>
    <x v="0"/>
    <x v="0"/>
    <s v="High Risk"/>
  </r>
  <r>
    <n v="15748414"/>
    <n v="526"/>
    <x v="1"/>
    <s v="Female"/>
    <x v="19"/>
    <n v="8"/>
    <n v="114634.63"/>
    <n v="2"/>
    <n v="1"/>
    <n v="0"/>
    <n v="110114.38"/>
    <x v="0"/>
    <n v="16"/>
    <n v="4126"/>
    <n v="8"/>
    <n v="99"/>
    <n v="0.5"/>
    <n v="66016"/>
    <x v="0"/>
    <x v="1"/>
    <s v="High Risk"/>
  </r>
  <r>
    <n v="15751203"/>
    <n v="702"/>
    <x v="0"/>
    <s v="Male"/>
    <x v="28"/>
    <n v="5"/>
    <n v="56738.47"/>
    <n v="2"/>
    <n v="1"/>
    <n v="1"/>
    <n v="100442.22"/>
    <x v="0"/>
    <n v="2"/>
    <n v="4597"/>
    <n v="8"/>
    <n v="96"/>
    <n v="1"/>
    <n v="9194"/>
    <x v="1"/>
    <x v="2"/>
    <s v="High Risk"/>
  </r>
  <r>
    <n v="15662658"/>
    <n v="651"/>
    <x v="2"/>
    <s v="Male"/>
    <x v="10"/>
    <n v="2"/>
    <n v="90355.12"/>
    <n v="2"/>
    <n v="0"/>
    <n v="0"/>
    <n v="193597.94"/>
    <x v="1"/>
    <n v="1"/>
    <n v="3043"/>
    <n v="3"/>
    <n v="89"/>
    <n v="1"/>
    <n v="3043"/>
    <x v="0"/>
    <x v="0"/>
    <s v="High Risk"/>
  </r>
  <r>
    <n v="15574868"/>
    <n v="792"/>
    <x v="2"/>
    <s v="Male"/>
    <x v="18"/>
    <n v="5"/>
    <n v="115725.24"/>
    <n v="2"/>
    <n v="0"/>
    <n v="0"/>
    <n v="1871.25"/>
    <x v="1"/>
    <n v="6"/>
    <n v="802"/>
    <n v="2"/>
    <n v="94"/>
    <n v="0.33333333333333331"/>
    <n v="4812"/>
    <x v="0"/>
    <x v="2"/>
    <s v="High Risk"/>
  </r>
  <r>
    <n v="15790282"/>
    <n v="817"/>
    <x v="2"/>
    <s v="Male"/>
    <x v="14"/>
    <n v="3"/>
    <n v="114327.59"/>
    <n v="2"/>
    <n v="1"/>
    <n v="1"/>
    <n v="42831.11"/>
    <x v="1"/>
    <n v="29"/>
    <n v="3727"/>
    <n v="3"/>
    <n v="13"/>
    <n v="0.10344827586206896"/>
    <n v="108083"/>
    <x v="0"/>
    <x v="2"/>
    <s v="Low Risk"/>
  </r>
  <r>
    <n v="15762927"/>
    <n v="674"/>
    <x v="2"/>
    <s v="Female"/>
    <x v="18"/>
    <n v="6"/>
    <n v="100762.64"/>
    <n v="1"/>
    <n v="1"/>
    <n v="0"/>
    <n v="182156.86"/>
    <x v="1"/>
    <n v="8"/>
    <n v="4585"/>
    <n v="9"/>
    <n v="48"/>
    <n v="1"/>
    <n v="36680"/>
    <x v="0"/>
    <x v="1"/>
    <s v="Medium Risk"/>
  </r>
  <r>
    <n v="15803456"/>
    <n v="641"/>
    <x v="0"/>
    <s v="Female"/>
    <x v="20"/>
    <n v="9"/>
    <n v="0"/>
    <n v="1"/>
    <n v="0"/>
    <n v="0"/>
    <n v="151648.66"/>
    <x v="0"/>
    <n v="25"/>
    <n v="3933"/>
    <n v="0"/>
    <n v="96"/>
    <n v="0"/>
    <n v="98325"/>
    <x v="0"/>
    <x v="3"/>
    <s v="High Risk"/>
  </r>
  <r>
    <n v="15771857"/>
    <n v="513"/>
    <x v="1"/>
    <s v="Male"/>
    <x v="2"/>
    <n v="7"/>
    <n v="89039.9"/>
    <n v="2"/>
    <n v="1"/>
    <n v="1"/>
    <n v="146738.82999999999"/>
    <x v="1"/>
    <n v="11"/>
    <n v="312"/>
    <n v="1"/>
    <n v="92"/>
    <n v="9.0909090909090912E-2"/>
    <n v="3432"/>
    <x v="1"/>
    <x v="1"/>
    <s v="High Risk"/>
  </r>
  <r>
    <n v="15700601"/>
    <n v="561"/>
    <x v="0"/>
    <s v="Male"/>
    <x v="10"/>
    <n v="1"/>
    <n v="78829.53"/>
    <n v="1"/>
    <n v="1"/>
    <n v="1"/>
    <n v="12148.2"/>
    <x v="1"/>
    <n v="3"/>
    <n v="4218"/>
    <n v="3"/>
    <n v="131"/>
    <n v="1"/>
    <n v="12654"/>
    <x v="2"/>
    <x v="0"/>
    <s v="High Risk"/>
  </r>
  <r>
    <n v="15569670"/>
    <n v="627"/>
    <x v="2"/>
    <s v="Male"/>
    <x v="33"/>
    <n v="6"/>
    <n v="112372.96"/>
    <n v="1"/>
    <n v="1"/>
    <n v="1"/>
    <n v="118029.09"/>
    <x v="1"/>
    <n v="17"/>
    <n v="1645"/>
    <n v="7"/>
    <n v="74"/>
    <n v="0.41176470588235292"/>
    <n v="27965"/>
    <x v="0"/>
    <x v="1"/>
    <s v="High Risk"/>
  </r>
  <r>
    <n v="15772341"/>
    <n v="682"/>
    <x v="2"/>
    <s v="Male"/>
    <x v="67"/>
    <n v="6"/>
    <n v="122029.15"/>
    <n v="1"/>
    <n v="1"/>
    <n v="1"/>
    <n v="50783.88"/>
    <x v="1"/>
    <n v="27"/>
    <n v="4771"/>
    <n v="6"/>
    <n v="36"/>
    <n v="0.22222222222222221"/>
    <n v="128817"/>
    <x v="1"/>
    <x v="1"/>
    <s v="Medium Risk"/>
  </r>
  <r>
    <n v="15661548"/>
    <n v="683"/>
    <x v="0"/>
    <s v="Female"/>
    <x v="6"/>
    <n v="0"/>
    <n v="157829.12"/>
    <n v="1"/>
    <n v="0"/>
    <n v="0"/>
    <n v="129891.66"/>
    <x v="1"/>
    <n v="5"/>
    <n v="3643"/>
    <n v="6"/>
    <n v="84"/>
    <n v="1"/>
    <n v="18215"/>
    <x v="0"/>
    <x v="0"/>
    <s v="High Risk"/>
  </r>
  <r>
    <n v="15787597"/>
    <n v="420"/>
    <x v="2"/>
    <s v="Female"/>
    <x v="8"/>
    <n v="1"/>
    <n v="108377.75"/>
    <n v="2"/>
    <n v="1"/>
    <n v="1"/>
    <n v="9904.6299999999992"/>
    <x v="1"/>
    <n v="9"/>
    <n v="1800"/>
    <n v="2"/>
    <n v="113"/>
    <n v="0.22222222222222221"/>
    <n v="16200"/>
    <x v="2"/>
    <x v="0"/>
    <s v="High Risk"/>
  </r>
  <r>
    <n v="15806913"/>
    <n v="670"/>
    <x v="0"/>
    <s v="Female"/>
    <x v="41"/>
    <n v="2"/>
    <n v="95507.12"/>
    <n v="1"/>
    <n v="1"/>
    <n v="1"/>
    <n v="63213.31"/>
    <x v="1"/>
    <n v="4"/>
    <n v="287"/>
    <n v="6"/>
    <n v="150"/>
    <n v="1"/>
    <n v="1148"/>
    <x v="0"/>
    <x v="0"/>
    <s v="High Risk"/>
  </r>
  <r>
    <n v="15804862"/>
    <n v="505"/>
    <x v="2"/>
    <s v="Male"/>
    <x v="3"/>
    <n v="6"/>
    <n v="127146.68"/>
    <n v="1"/>
    <n v="0"/>
    <n v="0"/>
    <n v="137565.87"/>
    <x v="1"/>
    <n v="17"/>
    <n v="3242"/>
    <n v="9"/>
    <n v="178"/>
    <n v="0.52941176470588236"/>
    <n v="55114"/>
    <x v="0"/>
    <x v="1"/>
    <s v="High Risk"/>
  </r>
  <r>
    <n v="15792986"/>
    <n v="580"/>
    <x v="2"/>
    <s v="Male"/>
    <x v="9"/>
    <n v="1"/>
    <n v="133811.78"/>
    <n v="1"/>
    <n v="1"/>
    <n v="0"/>
    <n v="17185.95"/>
    <x v="0"/>
    <n v="8"/>
    <n v="4268"/>
    <n v="2"/>
    <n v="90"/>
    <n v="0.25"/>
    <n v="34144"/>
    <x v="0"/>
    <x v="0"/>
    <s v="High Risk"/>
  </r>
  <r>
    <n v="15625632"/>
    <n v="577"/>
    <x v="0"/>
    <s v="Male"/>
    <x v="18"/>
    <n v="3"/>
    <n v="121092.47"/>
    <n v="2"/>
    <n v="0"/>
    <n v="1"/>
    <n v="143783.46"/>
    <x v="1"/>
    <n v="5"/>
    <n v="1498"/>
    <n v="8"/>
    <n v="127"/>
    <n v="1"/>
    <n v="7490"/>
    <x v="0"/>
    <x v="2"/>
    <s v="High Risk"/>
  </r>
  <r>
    <n v="15727703"/>
    <n v="773"/>
    <x v="2"/>
    <s v="Male"/>
    <x v="10"/>
    <n v="10"/>
    <n v="126979.75"/>
    <n v="1"/>
    <n v="0"/>
    <n v="0"/>
    <n v="36823.279999999999"/>
    <x v="1"/>
    <n v="26"/>
    <n v="3972"/>
    <n v="4"/>
    <n v="171"/>
    <n v="0.15384615384615385"/>
    <n v="103272"/>
    <x v="0"/>
    <x v="3"/>
    <s v="High Risk"/>
  </r>
  <r>
    <n v="15606273"/>
    <n v="616"/>
    <x v="0"/>
    <s v="Male"/>
    <x v="24"/>
    <n v="5"/>
    <n v="144235.73000000001"/>
    <n v="2"/>
    <n v="0"/>
    <n v="0"/>
    <n v="154957.66"/>
    <x v="0"/>
    <n v="18"/>
    <n v="1480"/>
    <n v="0"/>
    <n v="23"/>
    <n v="0"/>
    <n v="26640"/>
    <x v="0"/>
    <x v="2"/>
    <s v="Low Risk"/>
  </r>
  <r>
    <n v="15799652"/>
    <n v="763"/>
    <x v="0"/>
    <s v="Female"/>
    <x v="16"/>
    <n v="0"/>
    <n v="152582.20000000001"/>
    <n v="2"/>
    <n v="0"/>
    <n v="0"/>
    <n v="31892.82"/>
    <x v="1"/>
    <n v="22"/>
    <n v="2431"/>
    <n v="5"/>
    <n v="92"/>
    <n v="0.22727272727272727"/>
    <n v="53482"/>
    <x v="0"/>
    <x v="0"/>
    <s v="High Risk"/>
  </r>
  <r>
    <n v="15715047"/>
    <n v="640"/>
    <x v="1"/>
    <s v="Male"/>
    <x v="3"/>
    <n v="9"/>
    <n v="172478.15"/>
    <n v="1"/>
    <n v="1"/>
    <n v="0"/>
    <n v="191084.4"/>
    <x v="0"/>
    <n v="15"/>
    <n v="4548"/>
    <n v="3"/>
    <n v="55"/>
    <n v="0.2"/>
    <n v="68220"/>
    <x v="1"/>
    <x v="3"/>
    <s v="Medium Risk"/>
  </r>
  <r>
    <n v="15784687"/>
    <n v="592"/>
    <x v="0"/>
    <s v="Male"/>
    <x v="18"/>
    <n v="1"/>
    <n v="126477.42"/>
    <n v="1"/>
    <n v="0"/>
    <n v="0"/>
    <n v="179718.17"/>
    <x v="1"/>
    <n v="6"/>
    <n v="314"/>
    <n v="8"/>
    <n v="94"/>
    <n v="1"/>
    <n v="1884"/>
    <x v="0"/>
    <x v="0"/>
    <s v="High Risk"/>
  </r>
  <r>
    <n v="15615322"/>
    <n v="528"/>
    <x v="1"/>
    <s v="Male"/>
    <x v="3"/>
    <n v="7"/>
    <n v="97473.87"/>
    <n v="2"/>
    <n v="1"/>
    <n v="1"/>
    <n v="159823.16"/>
    <x v="1"/>
    <n v="21"/>
    <n v="477"/>
    <n v="2"/>
    <n v="15"/>
    <n v="9.5238095238095233E-2"/>
    <n v="10017"/>
    <x v="1"/>
    <x v="1"/>
    <s v="Low Risk"/>
  </r>
  <r>
    <n v="15722072"/>
    <n v="630"/>
    <x v="0"/>
    <s v="Male"/>
    <x v="47"/>
    <n v="5"/>
    <n v="138053.67000000001"/>
    <n v="1"/>
    <n v="0"/>
    <n v="1"/>
    <n v="114110.97"/>
    <x v="1"/>
    <n v="12"/>
    <n v="1366"/>
    <n v="7"/>
    <n v="70"/>
    <n v="0.58333333333333337"/>
    <n v="16392"/>
    <x v="1"/>
    <x v="2"/>
    <s v="High Risk"/>
  </r>
  <r>
    <n v="15646784"/>
    <n v="529"/>
    <x v="0"/>
    <s v="Female"/>
    <x v="8"/>
    <n v="2"/>
    <n v="164003.04999999999"/>
    <n v="2"/>
    <n v="1"/>
    <n v="1"/>
    <n v="60993.23"/>
    <x v="1"/>
    <n v="30"/>
    <n v="2587"/>
    <n v="4"/>
    <n v="43"/>
    <n v="0.13333333333333333"/>
    <n v="77610"/>
    <x v="0"/>
    <x v="0"/>
    <s v="Medium Risk"/>
  </r>
  <r>
    <n v="15644692"/>
    <n v="546"/>
    <x v="0"/>
    <s v="Female"/>
    <x v="40"/>
    <n v="8"/>
    <n v="0"/>
    <n v="1"/>
    <n v="1"/>
    <n v="1"/>
    <n v="66408.009999999995"/>
    <x v="0"/>
    <n v="21"/>
    <n v="1640"/>
    <n v="6"/>
    <n v="106"/>
    <n v="0.2857142857142857"/>
    <n v="34440"/>
    <x v="0"/>
    <x v="1"/>
    <s v="High Risk"/>
  </r>
  <r>
    <n v="15670354"/>
    <n v="753"/>
    <x v="0"/>
    <s v="Female"/>
    <x v="46"/>
    <n v="6"/>
    <n v="0"/>
    <n v="2"/>
    <n v="1"/>
    <n v="1"/>
    <n v="136398.9"/>
    <x v="1"/>
    <n v="25"/>
    <n v="1455"/>
    <n v="8"/>
    <n v="161"/>
    <n v="0.32"/>
    <n v="36375"/>
    <x v="1"/>
    <x v="1"/>
    <s v="High Risk"/>
  </r>
  <r>
    <n v="15716357"/>
    <n v="772"/>
    <x v="1"/>
    <s v="Female"/>
    <x v="2"/>
    <n v="4"/>
    <n v="122486.11"/>
    <n v="2"/>
    <n v="1"/>
    <n v="1"/>
    <n v="140709.25"/>
    <x v="1"/>
    <n v="14"/>
    <n v="3828"/>
    <n v="6"/>
    <n v="105"/>
    <n v="0.42857142857142855"/>
    <n v="53592"/>
    <x v="2"/>
    <x v="2"/>
    <s v="High Risk"/>
  </r>
  <r>
    <n v="15786717"/>
    <n v="567"/>
    <x v="0"/>
    <s v="Male"/>
    <x v="18"/>
    <n v="1"/>
    <n v="0"/>
    <n v="2"/>
    <n v="0"/>
    <n v="0"/>
    <n v="8555.73"/>
    <x v="1"/>
    <n v="19"/>
    <n v="3170"/>
    <n v="2"/>
    <n v="5"/>
    <n v="0.10526315789473684"/>
    <n v="60230"/>
    <x v="1"/>
    <x v="0"/>
    <s v="Low Risk"/>
  </r>
  <r>
    <n v="15771383"/>
    <n v="628"/>
    <x v="2"/>
    <s v="Female"/>
    <x v="13"/>
    <n v="6"/>
    <n v="53667.44"/>
    <n v="1"/>
    <n v="1"/>
    <n v="0"/>
    <n v="115022.94"/>
    <x v="1"/>
    <n v="5"/>
    <n v="4743"/>
    <n v="9"/>
    <n v="152"/>
    <n v="1"/>
    <n v="23715"/>
    <x v="0"/>
    <x v="1"/>
    <s v="High Risk"/>
  </r>
  <r>
    <n v="15649793"/>
    <n v="658"/>
    <x v="0"/>
    <s v="Male"/>
    <x v="43"/>
    <n v="7"/>
    <n v="0"/>
    <n v="2"/>
    <n v="0"/>
    <n v="0"/>
    <n v="187638.34"/>
    <x v="1"/>
    <n v="8"/>
    <n v="4224"/>
    <n v="6"/>
    <n v="6"/>
    <n v="0.75"/>
    <n v="33792"/>
    <x v="0"/>
    <x v="1"/>
    <s v="Low Risk"/>
  </r>
  <r>
    <n v="15731543"/>
    <n v="679"/>
    <x v="1"/>
    <s v="Male"/>
    <x v="14"/>
    <n v="9"/>
    <n v="109327.65"/>
    <n v="1"/>
    <n v="1"/>
    <n v="1"/>
    <n v="3829.13"/>
    <x v="1"/>
    <n v="4"/>
    <n v="4248"/>
    <n v="2"/>
    <n v="175"/>
    <n v="0.5"/>
    <n v="16992"/>
    <x v="0"/>
    <x v="3"/>
    <s v="High Risk"/>
  </r>
  <r>
    <n v="15684516"/>
    <n v="629"/>
    <x v="1"/>
    <s v="Male"/>
    <x v="10"/>
    <n v="1"/>
    <n v="121151.05"/>
    <n v="1"/>
    <n v="0"/>
    <n v="0"/>
    <n v="119357.93"/>
    <x v="1"/>
    <n v="22"/>
    <n v="4817"/>
    <n v="10"/>
    <n v="95"/>
    <n v="0.45454545454545453"/>
    <n v="105974"/>
    <x v="0"/>
    <x v="0"/>
    <s v="High Risk"/>
  </r>
  <r>
    <n v="15677249"/>
    <n v="731"/>
    <x v="1"/>
    <s v="Male"/>
    <x v="0"/>
    <n v="9"/>
    <n v="101043.63"/>
    <n v="1"/>
    <n v="1"/>
    <n v="1"/>
    <n v="192175.52"/>
    <x v="1"/>
    <n v="12"/>
    <n v="3374"/>
    <n v="2"/>
    <n v="137"/>
    <n v="0.16666666666666666"/>
    <n v="40488"/>
    <x v="0"/>
    <x v="3"/>
    <s v="High Risk"/>
  </r>
  <r>
    <n v="15581525"/>
    <n v="775"/>
    <x v="2"/>
    <s v="Male"/>
    <x v="19"/>
    <n v="3"/>
    <n v="83501.66"/>
    <n v="2"/>
    <n v="1"/>
    <n v="0"/>
    <n v="128841.31"/>
    <x v="1"/>
    <n v="23"/>
    <n v="4521"/>
    <n v="7"/>
    <n v="176"/>
    <n v="0.30434782608695654"/>
    <n v="103983"/>
    <x v="0"/>
    <x v="2"/>
    <s v="High Risk"/>
  </r>
  <r>
    <n v="15628420"/>
    <n v="660"/>
    <x v="1"/>
    <s v="Male"/>
    <x v="19"/>
    <n v="2"/>
    <n v="80462.240000000005"/>
    <n v="1"/>
    <n v="0"/>
    <n v="0"/>
    <n v="150422.35"/>
    <x v="1"/>
    <n v="15"/>
    <n v="2346"/>
    <n v="4"/>
    <n v="107"/>
    <n v="0.26666666666666666"/>
    <n v="35190"/>
    <x v="1"/>
    <x v="0"/>
    <s v="High Risk"/>
  </r>
  <r>
    <n v="15600478"/>
    <n v="752"/>
    <x v="0"/>
    <s v="Male"/>
    <x v="2"/>
    <n v="3"/>
    <n v="0"/>
    <n v="1"/>
    <n v="1"/>
    <n v="0"/>
    <n v="188187.05"/>
    <x v="1"/>
    <n v="12"/>
    <n v="4459"/>
    <n v="5"/>
    <n v="20"/>
    <n v="0.41666666666666669"/>
    <n v="53508"/>
    <x v="0"/>
    <x v="2"/>
    <s v="Low Risk"/>
  </r>
  <r>
    <n v="15594502"/>
    <n v="655"/>
    <x v="0"/>
    <s v="Male"/>
    <x v="24"/>
    <n v="6"/>
    <n v="109093.41"/>
    <n v="2"/>
    <n v="1"/>
    <n v="0"/>
    <n v="1775.52"/>
    <x v="1"/>
    <n v="10"/>
    <n v="3582"/>
    <n v="0"/>
    <n v="63"/>
    <n v="0"/>
    <n v="35820"/>
    <x v="1"/>
    <x v="1"/>
    <s v="High Risk"/>
  </r>
  <r>
    <n v="15784361"/>
    <n v="543"/>
    <x v="1"/>
    <s v="Female"/>
    <x v="17"/>
    <n v="5"/>
    <n v="140355.6"/>
    <n v="1"/>
    <n v="1"/>
    <n v="1"/>
    <n v="85086.78"/>
    <x v="1"/>
    <n v="6"/>
    <n v="4872"/>
    <n v="5"/>
    <n v="6"/>
    <n v="0.83333333333333337"/>
    <n v="29232"/>
    <x v="0"/>
    <x v="2"/>
    <s v="Low Risk"/>
  </r>
  <r>
    <n v="15767626"/>
    <n v="811"/>
    <x v="0"/>
    <s v="Male"/>
    <x v="0"/>
    <n v="10"/>
    <n v="0"/>
    <n v="2"/>
    <n v="1"/>
    <n v="1"/>
    <n v="3797.79"/>
    <x v="1"/>
    <n v="28"/>
    <n v="497"/>
    <n v="6"/>
    <n v="180"/>
    <n v="0.21428571428571427"/>
    <n v="13916"/>
    <x v="0"/>
    <x v="3"/>
    <s v="High Risk"/>
  </r>
  <r>
    <n v="15632521"/>
    <n v="689"/>
    <x v="2"/>
    <s v="Male"/>
    <x v="13"/>
    <n v="0"/>
    <n v="130170.82"/>
    <n v="2"/>
    <n v="1"/>
    <n v="0"/>
    <n v="150856.38"/>
    <x v="1"/>
    <n v="6"/>
    <n v="3353"/>
    <n v="2"/>
    <n v="42"/>
    <n v="0.33333333333333331"/>
    <n v="20118"/>
    <x v="0"/>
    <x v="0"/>
    <s v="Medium Risk"/>
  </r>
  <r>
    <n v="15665088"/>
    <n v="531"/>
    <x v="0"/>
    <s v="Female"/>
    <x v="0"/>
    <n v="2"/>
    <n v="0"/>
    <n v="2"/>
    <n v="0"/>
    <n v="1"/>
    <n v="90537.47"/>
    <x v="1"/>
    <n v="18"/>
    <n v="1120"/>
    <n v="3"/>
    <n v="113"/>
    <n v="0.16666666666666666"/>
    <n v="20160"/>
    <x v="0"/>
    <x v="0"/>
    <s v="High Risk"/>
  </r>
  <r>
    <n v="15652084"/>
    <n v="515"/>
    <x v="0"/>
    <s v="Male"/>
    <x v="20"/>
    <n v="0"/>
    <n v="109542.29"/>
    <n v="1"/>
    <n v="1"/>
    <n v="1"/>
    <n v="166370.81"/>
    <x v="1"/>
    <n v="7"/>
    <n v="4705"/>
    <n v="7"/>
    <n v="70"/>
    <n v="1"/>
    <n v="32935"/>
    <x v="1"/>
    <x v="0"/>
    <s v="High Risk"/>
  </r>
  <r>
    <n v="15574761"/>
    <n v="466"/>
    <x v="0"/>
    <s v="Female"/>
    <x v="1"/>
    <n v="3"/>
    <n v="33563.949999999997"/>
    <n v="2"/>
    <n v="1"/>
    <n v="0"/>
    <n v="178994.13"/>
    <x v="0"/>
    <n v="1"/>
    <n v="3415"/>
    <n v="0"/>
    <n v="14"/>
    <n v="0"/>
    <n v="3415"/>
    <x v="0"/>
    <x v="2"/>
    <s v="Low Risk"/>
  </r>
  <r>
    <n v="15729515"/>
    <n v="782"/>
    <x v="0"/>
    <s v="Male"/>
    <x v="18"/>
    <n v="1"/>
    <n v="148795.17000000001"/>
    <n v="2"/>
    <n v="1"/>
    <n v="1"/>
    <n v="195681.43"/>
    <x v="1"/>
    <n v="3"/>
    <n v="2348"/>
    <n v="1"/>
    <n v="62"/>
    <n v="0.33333333333333331"/>
    <n v="7044"/>
    <x v="0"/>
    <x v="0"/>
    <s v="High Risk"/>
  </r>
  <r>
    <n v="15682070"/>
    <n v="611"/>
    <x v="0"/>
    <s v="Male"/>
    <x v="55"/>
    <n v="9"/>
    <n v="0"/>
    <n v="2"/>
    <n v="1"/>
    <n v="1"/>
    <n v="53277.15"/>
    <x v="1"/>
    <n v="7"/>
    <n v="3227"/>
    <n v="7"/>
    <n v="121"/>
    <n v="1"/>
    <n v="22589"/>
    <x v="0"/>
    <x v="3"/>
    <s v="High Risk"/>
  </r>
  <r>
    <n v="15743817"/>
    <n v="621"/>
    <x v="2"/>
    <s v="Male"/>
    <x v="20"/>
    <n v="8"/>
    <n v="174126.75"/>
    <n v="3"/>
    <n v="1"/>
    <n v="0"/>
    <n v="172490.78"/>
    <x v="0"/>
    <n v="9"/>
    <n v="4938"/>
    <n v="10"/>
    <n v="22"/>
    <n v="1"/>
    <n v="44442"/>
    <x v="0"/>
    <x v="1"/>
    <s v="Low Risk"/>
  </r>
  <r>
    <n v="15572158"/>
    <n v="604"/>
    <x v="1"/>
    <s v="Male"/>
    <x v="1"/>
    <n v="3"/>
    <n v="0"/>
    <n v="1"/>
    <n v="0"/>
    <n v="0"/>
    <n v="11819.84"/>
    <x v="1"/>
    <n v="21"/>
    <n v="4003"/>
    <n v="6"/>
    <n v="81"/>
    <n v="0.2857142857142857"/>
    <n v="84063"/>
    <x v="0"/>
    <x v="2"/>
    <s v="High Risk"/>
  </r>
  <r>
    <n v="15584477"/>
    <n v="655"/>
    <x v="1"/>
    <s v="Female"/>
    <x v="12"/>
    <n v="1"/>
    <n v="106405.03"/>
    <n v="1"/>
    <n v="1"/>
    <n v="1"/>
    <n v="82900.25"/>
    <x v="1"/>
    <n v="7"/>
    <n v="308"/>
    <n v="9"/>
    <n v="168"/>
    <n v="1"/>
    <n v="2156"/>
    <x v="0"/>
    <x v="0"/>
    <s v="High Risk"/>
  </r>
  <r>
    <n v="15614893"/>
    <n v="689"/>
    <x v="1"/>
    <s v="Male"/>
    <x v="16"/>
    <n v="2"/>
    <n v="0"/>
    <n v="1"/>
    <n v="1"/>
    <n v="1"/>
    <n v="82709.8"/>
    <x v="1"/>
    <n v="30"/>
    <n v="3535"/>
    <n v="1"/>
    <n v="22"/>
    <n v="3.3333333333333333E-2"/>
    <n v="106050"/>
    <x v="2"/>
    <x v="0"/>
    <s v="Low Risk"/>
  </r>
  <r>
    <n v="15665963"/>
    <n v="681"/>
    <x v="1"/>
    <s v="Male"/>
    <x v="33"/>
    <n v="2"/>
    <n v="128393.29"/>
    <n v="1"/>
    <n v="1"/>
    <n v="1"/>
    <n v="180593.45"/>
    <x v="1"/>
    <n v="3"/>
    <n v="733"/>
    <n v="0"/>
    <n v="125"/>
    <n v="0"/>
    <n v="2199"/>
    <x v="1"/>
    <x v="0"/>
    <s v="High Risk"/>
  </r>
  <r>
    <n v="15612524"/>
    <n v="643"/>
    <x v="2"/>
    <s v="Male"/>
    <x v="1"/>
    <n v="2"/>
    <n v="127841.52"/>
    <n v="1"/>
    <n v="1"/>
    <n v="0"/>
    <n v="172363.41"/>
    <x v="1"/>
    <n v="20"/>
    <n v="509"/>
    <n v="5"/>
    <n v="78"/>
    <n v="0.25"/>
    <n v="10180"/>
    <x v="0"/>
    <x v="0"/>
    <s v="High Risk"/>
  </r>
  <r>
    <n v="15596962"/>
    <n v="617"/>
    <x v="0"/>
    <s v="Female"/>
    <x v="9"/>
    <n v="4"/>
    <n v="137295.19"/>
    <n v="2"/>
    <n v="1"/>
    <n v="1"/>
    <n v="91195.12"/>
    <x v="1"/>
    <n v="16"/>
    <n v="3261"/>
    <n v="10"/>
    <n v="74"/>
    <n v="0.625"/>
    <n v="52176"/>
    <x v="2"/>
    <x v="2"/>
    <s v="High Risk"/>
  </r>
  <r>
    <n v="15744942"/>
    <n v="638"/>
    <x v="1"/>
    <s v="Female"/>
    <x v="30"/>
    <n v="2"/>
    <n v="155828.22"/>
    <n v="1"/>
    <n v="0"/>
    <n v="1"/>
    <n v="108987.25"/>
    <x v="0"/>
    <n v="7"/>
    <n v="3948"/>
    <n v="7"/>
    <n v="129"/>
    <n v="1"/>
    <n v="27636"/>
    <x v="0"/>
    <x v="0"/>
    <s v="High Risk"/>
  </r>
  <r>
    <n v="15573278"/>
    <n v="743"/>
    <x v="0"/>
    <s v="Male"/>
    <x v="2"/>
    <n v="6"/>
    <n v="0"/>
    <n v="2"/>
    <n v="1"/>
    <n v="0"/>
    <n v="44265.279999999999"/>
    <x v="1"/>
    <n v="3"/>
    <n v="786"/>
    <n v="0"/>
    <n v="50"/>
    <n v="0"/>
    <n v="2358"/>
    <x v="0"/>
    <x v="1"/>
    <s v="Medium Risk"/>
  </r>
  <r>
    <n v="15717056"/>
    <n v="828"/>
    <x v="2"/>
    <s v="Female"/>
    <x v="11"/>
    <n v="7"/>
    <n v="144351.85999999999"/>
    <n v="1"/>
    <n v="1"/>
    <n v="0"/>
    <n v="116613.26"/>
    <x v="1"/>
    <n v="17"/>
    <n v="240"/>
    <n v="0"/>
    <n v="17"/>
    <n v="0"/>
    <n v="4080"/>
    <x v="1"/>
    <x v="1"/>
    <s v="Low Risk"/>
  </r>
  <r>
    <n v="15795881"/>
    <n v="776"/>
    <x v="1"/>
    <s v="Male"/>
    <x v="12"/>
    <n v="8"/>
    <n v="106365.29"/>
    <n v="1"/>
    <n v="1"/>
    <n v="1"/>
    <n v="148527.56"/>
    <x v="1"/>
    <n v="2"/>
    <n v="3793"/>
    <n v="5"/>
    <n v="14"/>
    <n v="1"/>
    <n v="7586"/>
    <x v="0"/>
    <x v="1"/>
    <s v="Low Risk"/>
  </r>
  <r>
    <n v="15758939"/>
    <n v="540"/>
    <x v="2"/>
    <s v="Male"/>
    <x v="12"/>
    <n v="7"/>
    <n v="127801.88"/>
    <n v="1"/>
    <n v="0"/>
    <n v="1"/>
    <n v="84239.46"/>
    <x v="1"/>
    <n v="30"/>
    <n v="1761"/>
    <n v="10"/>
    <n v="51"/>
    <n v="0.33333333333333331"/>
    <n v="52830"/>
    <x v="2"/>
    <x v="1"/>
    <s v="Medium Risk"/>
  </r>
  <r>
    <n v="15792250"/>
    <n v="616"/>
    <x v="2"/>
    <s v="Female"/>
    <x v="13"/>
    <n v="4"/>
    <n v="122793.96"/>
    <n v="1"/>
    <n v="1"/>
    <n v="1"/>
    <n v="62002.04"/>
    <x v="1"/>
    <n v="18"/>
    <n v="2986"/>
    <n v="6"/>
    <n v="133"/>
    <n v="0.33333333333333331"/>
    <n v="53748"/>
    <x v="0"/>
    <x v="2"/>
    <s v="High Risk"/>
  </r>
  <r>
    <n v="15740406"/>
    <n v="628"/>
    <x v="2"/>
    <s v="Male"/>
    <x v="16"/>
    <n v="10"/>
    <n v="113525.84"/>
    <n v="1"/>
    <n v="1"/>
    <n v="0"/>
    <n v="46044.480000000003"/>
    <x v="0"/>
    <n v="7"/>
    <n v="929"/>
    <n v="6"/>
    <n v="54"/>
    <n v="0.8571428571428571"/>
    <n v="6503"/>
    <x v="0"/>
    <x v="3"/>
    <s v="Medium Risk"/>
  </r>
  <r>
    <n v="15768137"/>
    <n v="667"/>
    <x v="1"/>
    <s v="Female"/>
    <x v="51"/>
    <n v="6"/>
    <n v="136100.69"/>
    <n v="2"/>
    <n v="0"/>
    <n v="0"/>
    <n v="169669.33"/>
    <x v="0"/>
    <n v="5"/>
    <n v="249"/>
    <n v="8"/>
    <n v="98"/>
    <n v="1"/>
    <n v="1245"/>
    <x v="0"/>
    <x v="1"/>
    <s v="High Risk"/>
  </r>
  <r>
    <n v="15569120"/>
    <n v="615"/>
    <x v="0"/>
    <s v="Male"/>
    <x v="33"/>
    <n v="7"/>
    <n v="0"/>
    <n v="2"/>
    <n v="1"/>
    <n v="1"/>
    <n v="156346.84"/>
    <x v="1"/>
    <n v="1"/>
    <n v="3373"/>
    <n v="10"/>
    <n v="86"/>
    <n v="1"/>
    <n v="3373"/>
    <x v="2"/>
    <x v="1"/>
    <s v="High Risk"/>
  </r>
  <r>
    <n v="15723721"/>
    <n v="543"/>
    <x v="0"/>
    <s v="Male"/>
    <x v="33"/>
    <n v="4"/>
    <n v="140916.81"/>
    <n v="1"/>
    <n v="1"/>
    <n v="0"/>
    <n v="157711.18"/>
    <x v="1"/>
    <n v="5"/>
    <n v="2364"/>
    <n v="0"/>
    <n v="82"/>
    <n v="0"/>
    <n v="11820"/>
    <x v="0"/>
    <x v="2"/>
    <s v="High Risk"/>
  </r>
  <r>
    <n v="15777122"/>
    <n v="553"/>
    <x v="0"/>
    <s v="Female"/>
    <x v="8"/>
    <n v="4"/>
    <n v="0"/>
    <n v="2"/>
    <n v="1"/>
    <n v="1"/>
    <n v="89087.4"/>
    <x v="1"/>
    <n v="18"/>
    <n v="3471"/>
    <n v="10"/>
    <n v="101"/>
    <n v="0.55555555555555558"/>
    <n v="62478"/>
    <x v="0"/>
    <x v="2"/>
    <s v="High Risk"/>
  </r>
  <r>
    <n v="15742681"/>
    <n v="554"/>
    <x v="2"/>
    <s v="Male"/>
    <x v="28"/>
    <n v="4"/>
    <n v="121365.39"/>
    <n v="1"/>
    <n v="1"/>
    <n v="1"/>
    <n v="8742.36"/>
    <x v="1"/>
    <n v="26"/>
    <n v="836"/>
    <n v="10"/>
    <n v="132"/>
    <n v="0.38461538461538464"/>
    <n v="21736"/>
    <x v="1"/>
    <x v="2"/>
    <s v="High Risk"/>
  </r>
  <r>
    <n v="15582090"/>
    <n v="684"/>
    <x v="1"/>
    <s v="Female"/>
    <x v="18"/>
    <n v="4"/>
    <n v="0"/>
    <n v="1"/>
    <n v="1"/>
    <n v="0"/>
    <n v="117038.96"/>
    <x v="1"/>
    <n v="7"/>
    <n v="1695"/>
    <n v="4"/>
    <n v="50"/>
    <n v="0.5714285714285714"/>
    <n v="11865"/>
    <x v="0"/>
    <x v="2"/>
    <s v="Medium Risk"/>
  </r>
  <r>
    <n v="15711254"/>
    <n v="452"/>
    <x v="0"/>
    <s v="Female"/>
    <x v="12"/>
    <n v="7"/>
    <n v="0"/>
    <n v="2"/>
    <n v="1"/>
    <n v="0"/>
    <n v="164241.67000000001"/>
    <x v="1"/>
    <n v="24"/>
    <n v="2834"/>
    <n v="9"/>
    <n v="137"/>
    <n v="0.375"/>
    <n v="68016"/>
    <x v="0"/>
    <x v="1"/>
    <s v="High Risk"/>
  </r>
  <r>
    <n v="15775067"/>
    <n v="606"/>
    <x v="0"/>
    <s v="Male"/>
    <x v="40"/>
    <n v="3"/>
    <n v="93578.68"/>
    <n v="2"/>
    <n v="0"/>
    <n v="1"/>
    <n v="137720.56"/>
    <x v="0"/>
    <n v="29"/>
    <n v="3207"/>
    <n v="4"/>
    <n v="68"/>
    <n v="0.13793103448275862"/>
    <n v="93003"/>
    <x v="0"/>
    <x v="2"/>
    <s v="High Risk"/>
  </r>
  <r>
    <n v="15602851"/>
    <n v="629"/>
    <x v="0"/>
    <s v="Male"/>
    <x v="20"/>
    <n v="9"/>
    <n v="0"/>
    <n v="1"/>
    <n v="1"/>
    <n v="0"/>
    <n v="106.67"/>
    <x v="1"/>
    <n v="3"/>
    <n v="2253"/>
    <n v="9"/>
    <n v="146"/>
    <n v="1"/>
    <n v="6759"/>
    <x v="1"/>
    <x v="3"/>
    <s v="High Risk"/>
  </r>
  <r>
    <n v="15802857"/>
    <n v="659"/>
    <x v="1"/>
    <s v="Female"/>
    <x v="19"/>
    <n v="8"/>
    <n v="115409.60000000001"/>
    <n v="1"/>
    <n v="0"/>
    <n v="1"/>
    <n v="1539.21"/>
    <x v="1"/>
    <n v="20"/>
    <n v="4132"/>
    <n v="4"/>
    <n v="26"/>
    <n v="0.2"/>
    <n v="82640"/>
    <x v="0"/>
    <x v="1"/>
    <s v="Low Risk"/>
  </r>
  <r>
    <n v="15701175"/>
    <n v="493"/>
    <x v="0"/>
    <s v="Female"/>
    <x v="19"/>
    <n v="8"/>
    <n v="90791.69"/>
    <n v="1"/>
    <n v="1"/>
    <n v="1"/>
    <n v="59659.53"/>
    <x v="1"/>
    <n v="12"/>
    <n v="2072"/>
    <n v="5"/>
    <n v="31"/>
    <n v="0.41666666666666669"/>
    <n v="24864"/>
    <x v="1"/>
    <x v="1"/>
    <s v="Medium Risk"/>
  </r>
  <r>
    <n v="15783019"/>
    <n v="794"/>
    <x v="0"/>
    <s v="Female"/>
    <x v="46"/>
    <n v="9"/>
    <n v="123681.32"/>
    <n v="3"/>
    <n v="1"/>
    <n v="0"/>
    <n v="173586.63"/>
    <x v="0"/>
    <n v="30"/>
    <n v="3817"/>
    <n v="0"/>
    <n v="147"/>
    <n v="0"/>
    <n v="114510"/>
    <x v="0"/>
    <x v="3"/>
    <s v="High Risk"/>
  </r>
  <r>
    <n v="15728912"/>
    <n v="554"/>
    <x v="0"/>
    <s v="Female"/>
    <x v="4"/>
    <n v="6"/>
    <n v="92436.86"/>
    <n v="1"/>
    <n v="1"/>
    <n v="0"/>
    <n v="126033.9"/>
    <x v="1"/>
    <n v="9"/>
    <n v="1948"/>
    <n v="10"/>
    <n v="173"/>
    <n v="1"/>
    <n v="17532"/>
    <x v="0"/>
    <x v="1"/>
    <s v="High Risk"/>
  </r>
  <r>
    <n v="15585580"/>
    <n v="796"/>
    <x v="2"/>
    <s v="Female"/>
    <x v="37"/>
    <n v="9"/>
    <n v="167194.35999999999"/>
    <n v="1"/>
    <n v="1"/>
    <n v="1"/>
    <n v="62808.93"/>
    <x v="0"/>
    <n v="1"/>
    <n v="2779"/>
    <n v="0"/>
    <n v="11"/>
    <n v="0"/>
    <n v="2779"/>
    <x v="0"/>
    <x v="3"/>
    <s v="Low Risk"/>
  </r>
  <r>
    <n v="15583480"/>
    <n v="807"/>
    <x v="0"/>
    <s v="Female"/>
    <x v="18"/>
    <n v="4"/>
    <n v="0"/>
    <n v="2"/>
    <n v="0"/>
    <n v="1"/>
    <n v="147007.32999999999"/>
    <x v="1"/>
    <n v="1"/>
    <n v="3693"/>
    <n v="4"/>
    <n v="6"/>
    <n v="1"/>
    <n v="3693"/>
    <x v="0"/>
    <x v="2"/>
    <s v="Low Risk"/>
  </r>
  <r>
    <n v="15620341"/>
    <n v="500"/>
    <x v="2"/>
    <s v="Male"/>
    <x v="4"/>
    <n v="9"/>
    <n v="160838.13"/>
    <n v="2"/>
    <n v="1"/>
    <n v="0"/>
    <n v="196261.64"/>
    <x v="1"/>
    <n v="13"/>
    <n v="2192"/>
    <n v="5"/>
    <n v="97"/>
    <n v="0.38461538461538464"/>
    <n v="28496"/>
    <x v="0"/>
    <x v="3"/>
    <s v="High Risk"/>
  </r>
  <r>
    <n v="15613886"/>
    <n v="722"/>
    <x v="1"/>
    <s v="Male"/>
    <x v="3"/>
    <n v="1"/>
    <n v="0"/>
    <n v="1"/>
    <n v="1"/>
    <n v="0"/>
    <n v="44560.17"/>
    <x v="0"/>
    <n v="26"/>
    <n v="3410"/>
    <n v="5"/>
    <n v="126"/>
    <n v="0.19230769230769232"/>
    <n v="88660"/>
    <x v="1"/>
    <x v="0"/>
    <s v="High Risk"/>
  </r>
  <r>
    <n v="15792916"/>
    <n v="559"/>
    <x v="1"/>
    <s v="Female"/>
    <x v="20"/>
    <n v="7"/>
    <n v="144470.76999999999"/>
    <n v="1"/>
    <n v="1"/>
    <n v="1"/>
    <n v="18917.95"/>
    <x v="1"/>
    <n v="23"/>
    <n v="1914"/>
    <n v="10"/>
    <n v="66"/>
    <n v="0.43478260869565216"/>
    <n v="44022"/>
    <x v="0"/>
    <x v="1"/>
    <s v="High Risk"/>
  </r>
  <r>
    <n v="15710408"/>
    <n v="584"/>
    <x v="1"/>
    <s v="Female"/>
    <x v="16"/>
    <n v="3"/>
    <n v="0"/>
    <n v="2"/>
    <n v="1"/>
    <n v="1"/>
    <n v="4525.3999999999996"/>
    <x v="1"/>
    <n v="17"/>
    <n v="4828"/>
    <n v="6"/>
    <n v="15"/>
    <n v="0.35294117647058826"/>
    <n v="82076"/>
    <x v="0"/>
    <x v="2"/>
    <s v="Low Risk"/>
  </r>
  <r>
    <n v="15598695"/>
    <n v="834"/>
    <x v="2"/>
    <s v="Female"/>
    <x v="50"/>
    <n v="9"/>
    <n v="130169.27"/>
    <n v="2"/>
    <n v="0"/>
    <n v="1"/>
    <n v="93112.2"/>
    <x v="1"/>
    <n v="27"/>
    <n v="2119"/>
    <n v="10"/>
    <n v="146"/>
    <n v="0.37037037037037035"/>
    <n v="57213"/>
    <x v="0"/>
    <x v="3"/>
    <s v="High Risk"/>
  </r>
  <r>
    <n v="15649354"/>
    <n v="754"/>
    <x v="1"/>
    <s v="Male"/>
    <x v="12"/>
    <n v="4"/>
    <n v="0"/>
    <n v="2"/>
    <n v="1"/>
    <n v="1"/>
    <n v="9658.41"/>
    <x v="1"/>
    <n v="30"/>
    <n v="2621"/>
    <n v="5"/>
    <n v="29"/>
    <n v="0.16666666666666666"/>
    <n v="78630"/>
    <x v="1"/>
    <x v="2"/>
    <s v="Low Risk"/>
  </r>
  <r>
    <n v="15737556"/>
    <n v="590"/>
    <x v="0"/>
    <s v="Male"/>
    <x v="3"/>
    <n v="7"/>
    <n v="81076.800000000003"/>
    <n v="2"/>
    <n v="1"/>
    <n v="1"/>
    <n v="182627.25"/>
    <x v="0"/>
    <n v="8"/>
    <n v="3617"/>
    <n v="10"/>
    <n v="18"/>
    <n v="1"/>
    <n v="28936"/>
    <x v="1"/>
    <x v="1"/>
    <s v="Low Risk"/>
  </r>
  <r>
    <n v="15671610"/>
    <n v="740"/>
    <x v="0"/>
    <s v="Male"/>
    <x v="18"/>
    <n v="7"/>
    <n v="0"/>
    <n v="1"/>
    <n v="1"/>
    <n v="1"/>
    <n v="13177.4"/>
    <x v="1"/>
    <n v="3"/>
    <n v="3079"/>
    <n v="8"/>
    <n v="126"/>
    <n v="1"/>
    <n v="9237"/>
    <x v="0"/>
    <x v="1"/>
    <s v="High Risk"/>
  </r>
  <r>
    <n v="15625092"/>
    <n v="502"/>
    <x v="2"/>
    <s v="Female"/>
    <x v="38"/>
    <n v="3"/>
    <n v="101465.31"/>
    <n v="1"/>
    <n v="1"/>
    <n v="0"/>
    <n v="43568.31"/>
    <x v="0"/>
    <n v="29"/>
    <n v="3937"/>
    <n v="2"/>
    <n v="7"/>
    <n v="6.8965517241379309E-2"/>
    <n v="114173"/>
    <x v="1"/>
    <x v="2"/>
    <s v="Low Risk"/>
  </r>
  <r>
    <n v="15741032"/>
    <n v="733"/>
    <x v="0"/>
    <s v="Male"/>
    <x v="36"/>
    <n v="5"/>
    <n v="0"/>
    <n v="1"/>
    <n v="0"/>
    <n v="1"/>
    <n v="117830.57"/>
    <x v="1"/>
    <n v="8"/>
    <n v="3489"/>
    <n v="5"/>
    <n v="13"/>
    <n v="0.625"/>
    <n v="27912"/>
    <x v="0"/>
    <x v="2"/>
    <s v="Low Risk"/>
  </r>
  <r>
    <n v="15750014"/>
    <n v="755"/>
    <x v="2"/>
    <s v="Female"/>
    <x v="24"/>
    <n v="0"/>
    <n v="113865.23"/>
    <n v="2"/>
    <n v="1"/>
    <n v="1"/>
    <n v="117396.25"/>
    <x v="1"/>
    <n v="28"/>
    <n v="1862"/>
    <n v="6"/>
    <n v="4"/>
    <n v="0.21428571428571427"/>
    <n v="52136"/>
    <x v="0"/>
    <x v="0"/>
    <s v="Low Risk"/>
  </r>
  <r>
    <n v="15784761"/>
    <n v="554"/>
    <x v="1"/>
    <s v="Female"/>
    <x v="17"/>
    <n v="7"/>
    <n v="87603.35"/>
    <n v="3"/>
    <n v="0"/>
    <n v="1"/>
    <n v="96929.24"/>
    <x v="0"/>
    <n v="16"/>
    <n v="1266"/>
    <n v="10"/>
    <n v="158"/>
    <n v="0.625"/>
    <n v="20256"/>
    <x v="1"/>
    <x v="1"/>
    <s v="High Risk"/>
  </r>
  <r>
    <n v="15768359"/>
    <n v="534"/>
    <x v="0"/>
    <s v="Male"/>
    <x v="18"/>
    <n v="4"/>
    <n v="120037.96"/>
    <n v="1"/>
    <n v="1"/>
    <n v="0"/>
    <n v="36275.94"/>
    <x v="1"/>
    <n v="2"/>
    <n v="2508"/>
    <n v="3"/>
    <n v="107"/>
    <n v="1"/>
    <n v="5016"/>
    <x v="1"/>
    <x v="2"/>
    <s v="High Risk"/>
  </r>
  <r>
    <n v="15805769"/>
    <n v="656"/>
    <x v="1"/>
    <s v="Male"/>
    <x v="19"/>
    <n v="4"/>
    <n v="0"/>
    <n v="2"/>
    <n v="1"/>
    <n v="0"/>
    <n v="116706"/>
    <x v="1"/>
    <n v="21"/>
    <n v="4786"/>
    <n v="2"/>
    <n v="17"/>
    <n v="9.5238095238095233E-2"/>
    <n v="100506"/>
    <x v="0"/>
    <x v="2"/>
    <s v="Low Risk"/>
  </r>
  <r>
    <n v="15719508"/>
    <n v="575"/>
    <x v="2"/>
    <s v="Male"/>
    <x v="23"/>
    <n v="7"/>
    <n v="121205.15"/>
    <n v="4"/>
    <n v="1"/>
    <n v="1"/>
    <n v="168080.53"/>
    <x v="0"/>
    <n v="17"/>
    <n v="864"/>
    <n v="10"/>
    <n v="7"/>
    <n v="0.58823529411764708"/>
    <n v="14688"/>
    <x v="0"/>
    <x v="1"/>
    <s v="Low Risk"/>
  </r>
  <r>
    <n v="15609011"/>
    <n v="480"/>
    <x v="1"/>
    <s v="Male"/>
    <x v="40"/>
    <n v="8"/>
    <n v="75408.33"/>
    <n v="1"/>
    <n v="1"/>
    <n v="0"/>
    <n v="25887.89"/>
    <x v="0"/>
    <n v="6"/>
    <n v="1316"/>
    <n v="3"/>
    <n v="46"/>
    <n v="0.5"/>
    <n v="7896"/>
    <x v="0"/>
    <x v="1"/>
    <s v="Medium Risk"/>
  </r>
  <r>
    <n v="15703106"/>
    <n v="575"/>
    <x v="0"/>
    <s v="Male"/>
    <x v="20"/>
    <n v="5"/>
    <n v="0"/>
    <n v="2"/>
    <n v="1"/>
    <n v="1"/>
    <n v="122488.59"/>
    <x v="1"/>
    <n v="18"/>
    <n v="349"/>
    <n v="7"/>
    <n v="104"/>
    <n v="0.3888888888888889"/>
    <n v="6282"/>
    <x v="1"/>
    <x v="2"/>
    <s v="High Risk"/>
  </r>
  <r>
    <n v="15626795"/>
    <n v="672"/>
    <x v="0"/>
    <s v="Female"/>
    <x v="20"/>
    <n v="3"/>
    <n v="0"/>
    <n v="1"/>
    <n v="1"/>
    <n v="0"/>
    <n v="113171.61"/>
    <x v="0"/>
    <n v="9"/>
    <n v="1427"/>
    <n v="0"/>
    <n v="15"/>
    <n v="0"/>
    <n v="12843"/>
    <x v="2"/>
    <x v="2"/>
    <s v="Low Risk"/>
  </r>
  <r>
    <n v="15773731"/>
    <n v="758"/>
    <x v="1"/>
    <s v="Female"/>
    <x v="12"/>
    <n v="5"/>
    <n v="0"/>
    <n v="2"/>
    <n v="0"/>
    <n v="0"/>
    <n v="100365.51"/>
    <x v="1"/>
    <n v="20"/>
    <n v="4718"/>
    <n v="6"/>
    <n v="168"/>
    <n v="0.3"/>
    <n v="94360"/>
    <x v="0"/>
    <x v="2"/>
    <s v="High Risk"/>
  </r>
  <r>
    <n v="15756196"/>
    <n v="682"/>
    <x v="0"/>
    <s v="Male"/>
    <x v="5"/>
    <n v="6"/>
    <n v="121818.84"/>
    <n v="2"/>
    <n v="0"/>
    <n v="1"/>
    <n v="124151.37"/>
    <x v="1"/>
    <n v="11"/>
    <n v="4567"/>
    <n v="4"/>
    <n v="94"/>
    <n v="0.36363636363636365"/>
    <n v="50237"/>
    <x v="1"/>
    <x v="1"/>
    <s v="High Risk"/>
  </r>
  <r>
    <n v="15687903"/>
    <n v="501"/>
    <x v="0"/>
    <s v="Female"/>
    <x v="6"/>
    <n v="8"/>
    <n v="0"/>
    <n v="2"/>
    <n v="1"/>
    <n v="0"/>
    <n v="112664.24"/>
    <x v="1"/>
    <n v="12"/>
    <n v="3576"/>
    <n v="3"/>
    <n v="65"/>
    <n v="0.25"/>
    <n v="42912"/>
    <x v="1"/>
    <x v="1"/>
    <s v="High Risk"/>
  </r>
  <r>
    <n v="15777599"/>
    <n v="746"/>
    <x v="2"/>
    <s v="Male"/>
    <x v="10"/>
    <n v="6"/>
    <n v="141806"/>
    <n v="2"/>
    <n v="1"/>
    <n v="1"/>
    <n v="183494.87"/>
    <x v="1"/>
    <n v="3"/>
    <n v="1954"/>
    <n v="1"/>
    <n v="153"/>
    <n v="0.33333333333333331"/>
    <n v="5862"/>
    <x v="1"/>
    <x v="1"/>
    <s v="High Risk"/>
  </r>
  <r>
    <n v="15754577"/>
    <n v="556"/>
    <x v="0"/>
    <s v="Female"/>
    <x v="21"/>
    <n v="8"/>
    <n v="61354.14"/>
    <n v="1"/>
    <n v="1"/>
    <n v="0"/>
    <n v="198810.65"/>
    <x v="0"/>
    <n v="16"/>
    <n v="3410"/>
    <n v="0"/>
    <n v="85"/>
    <n v="0"/>
    <n v="54560"/>
    <x v="2"/>
    <x v="1"/>
    <s v="High Risk"/>
  </r>
  <r>
    <n v="15584113"/>
    <n v="823"/>
    <x v="2"/>
    <s v="Female"/>
    <x v="47"/>
    <n v="4"/>
    <n v="124954.94"/>
    <n v="1"/>
    <n v="0"/>
    <n v="1"/>
    <n v="131259.6"/>
    <x v="0"/>
    <n v="1"/>
    <n v="663"/>
    <n v="2"/>
    <n v="2"/>
    <n v="1"/>
    <n v="663"/>
    <x v="1"/>
    <x v="2"/>
    <s v="Low Risk"/>
  </r>
  <r>
    <n v="15669589"/>
    <n v="491"/>
    <x v="2"/>
    <s v="Female"/>
    <x v="50"/>
    <n v="1"/>
    <n v="95039.12"/>
    <n v="1"/>
    <n v="0"/>
    <n v="1"/>
    <n v="116471.14"/>
    <x v="0"/>
    <n v="19"/>
    <n v="3292"/>
    <n v="10"/>
    <n v="163"/>
    <n v="0.52631578947368418"/>
    <n v="62548"/>
    <x v="0"/>
    <x v="0"/>
    <s v="High Risk"/>
  </r>
  <r>
    <n v="15632793"/>
    <n v="638"/>
    <x v="0"/>
    <s v="Female"/>
    <x v="6"/>
    <n v="9"/>
    <n v="103417.74"/>
    <n v="1"/>
    <n v="1"/>
    <n v="1"/>
    <n v="15336.4"/>
    <x v="1"/>
    <n v="3"/>
    <n v="2708"/>
    <n v="0"/>
    <n v="30"/>
    <n v="0"/>
    <n v="8124"/>
    <x v="0"/>
    <x v="3"/>
    <s v="Low Risk"/>
  </r>
  <r>
    <n v="15711130"/>
    <n v="734"/>
    <x v="0"/>
    <s v="Male"/>
    <x v="13"/>
    <n v="2"/>
    <n v="0"/>
    <n v="2"/>
    <n v="1"/>
    <n v="0"/>
    <n v="99593.279999999999"/>
    <x v="1"/>
    <n v="23"/>
    <n v="2767"/>
    <n v="2"/>
    <n v="117"/>
    <n v="8.6956521739130432E-2"/>
    <n v="63641"/>
    <x v="0"/>
    <x v="0"/>
    <s v="High Risk"/>
  </r>
  <r>
    <n v="15615254"/>
    <n v="555"/>
    <x v="0"/>
    <s v="Male"/>
    <x v="20"/>
    <n v="10"/>
    <n v="43028.77"/>
    <n v="1"/>
    <n v="1"/>
    <n v="0"/>
    <n v="170514.21"/>
    <x v="1"/>
    <n v="19"/>
    <n v="3392"/>
    <n v="10"/>
    <n v="170"/>
    <n v="0.52631578947368418"/>
    <n v="64448"/>
    <x v="0"/>
    <x v="3"/>
    <s v="High Risk"/>
  </r>
  <r>
    <n v="15720583"/>
    <n v="745"/>
    <x v="2"/>
    <s v="Female"/>
    <x v="4"/>
    <n v="0"/>
    <n v="119638.21"/>
    <n v="1"/>
    <n v="1"/>
    <n v="1"/>
    <n v="34265.08"/>
    <x v="0"/>
    <n v="6"/>
    <n v="1257"/>
    <n v="5"/>
    <n v="155"/>
    <n v="0.83333333333333337"/>
    <n v="7542"/>
    <x v="0"/>
    <x v="0"/>
    <s v="High Risk"/>
  </r>
  <r>
    <n v="15780432"/>
    <n v="728"/>
    <x v="0"/>
    <s v="Male"/>
    <x v="24"/>
    <n v="3"/>
    <n v="122689.51"/>
    <n v="2"/>
    <n v="0"/>
    <n v="0"/>
    <n v="106977.53"/>
    <x v="0"/>
    <n v="28"/>
    <n v="4385"/>
    <n v="3"/>
    <n v="2"/>
    <n v="0.10714285714285714"/>
    <n v="122780"/>
    <x v="0"/>
    <x v="2"/>
    <s v="Low Risk"/>
  </r>
  <r>
    <n v="15673223"/>
    <n v="626"/>
    <x v="0"/>
    <s v="Male"/>
    <x v="4"/>
    <n v="10"/>
    <n v="0"/>
    <n v="2"/>
    <n v="0"/>
    <n v="0"/>
    <n v="164287.85999999999"/>
    <x v="1"/>
    <n v="17"/>
    <n v="2896"/>
    <n v="5"/>
    <n v="38"/>
    <n v="0.29411764705882354"/>
    <n v="49232"/>
    <x v="0"/>
    <x v="3"/>
    <s v="Medium Risk"/>
  </r>
  <r>
    <n v="15807989"/>
    <n v="681"/>
    <x v="2"/>
    <s v="Male"/>
    <x v="24"/>
    <n v="8"/>
    <n v="73179.34"/>
    <n v="2"/>
    <n v="1"/>
    <n v="1"/>
    <n v="25292.53"/>
    <x v="1"/>
    <n v="22"/>
    <n v="4194"/>
    <n v="3"/>
    <n v="146"/>
    <n v="0.13636363636363635"/>
    <n v="92268"/>
    <x v="0"/>
    <x v="1"/>
    <s v="High Risk"/>
  </r>
  <r>
    <n v="15761168"/>
    <n v="478"/>
    <x v="0"/>
    <s v="Female"/>
    <x v="16"/>
    <n v="4"/>
    <n v="171913.87"/>
    <n v="1"/>
    <n v="1"/>
    <n v="0"/>
    <n v="51820.87"/>
    <x v="0"/>
    <n v="8"/>
    <n v="521"/>
    <n v="5"/>
    <n v="130"/>
    <n v="0.625"/>
    <n v="4168"/>
    <x v="0"/>
    <x v="2"/>
    <s v="High Risk"/>
  </r>
  <r>
    <n v="15651272"/>
    <n v="709"/>
    <x v="0"/>
    <s v="Male"/>
    <x v="16"/>
    <n v="5"/>
    <n v="0"/>
    <n v="2"/>
    <n v="1"/>
    <n v="1"/>
    <n v="81452.289999999994"/>
    <x v="1"/>
    <n v="28"/>
    <n v="150"/>
    <n v="9"/>
    <n v="131"/>
    <n v="0.32142857142857145"/>
    <n v="4200"/>
    <x v="1"/>
    <x v="2"/>
    <s v="High Risk"/>
  </r>
  <r>
    <n v="15812832"/>
    <n v="562"/>
    <x v="2"/>
    <s v="Male"/>
    <x v="19"/>
    <n v="8"/>
    <n v="92659.199999999997"/>
    <n v="2"/>
    <n v="1"/>
    <n v="0"/>
    <n v="1354.25"/>
    <x v="1"/>
    <n v="25"/>
    <n v="4187"/>
    <n v="6"/>
    <n v="140"/>
    <n v="0.24"/>
    <n v="104675"/>
    <x v="1"/>
    <x v="1"/>
    <s v="High Risk"/>
  </r>
  <r>
    <n v="15680517"/>
    <n v="769"/>
    <x v="2"/>
    <s v="Female"/>
    <x v="10"/>
    <n v="7"/>
    <n v="137239.17000000001"/>
    <n v="1"/>
    <n v="1"/>
    <n v="1"/>
    <n v="71379.92"/>
    <x v="0"/>
    <n v="19"/>
    <n v="4770"/>
    <n v="5"/>
    <n v="85"/>
    <n v="0.26315789473684209"/>
    <n v="90630"/>
    <x v="2"/>
    <x v="1"/>
    <s v="High Risk"/>
  </r>
  <r>
    <n v="15750569"/>
    <n v="684"/>
    <x v="2"/>
    <s v="Female"/>
    <x v="17"/>
    <n v="3"/>
    <n v="102955.14"/>
    <n v="2"/>
    <n v="1"/>
    <n v="0"/>
    <n v="154137.32999999999"/>
    <x v="1"/>
    <n v="7"/>
    <n v="2351"/>
    <n v="3"/>
    <n v="60"/>
    <n v="0.42857142857142855"/>
    <n v="16457"/>
    <x v="0"/>
    <x v="2"/>
    <s v="Medium Risk"/>
  </r>
  <r>
    <n v="15690743"/>
    <n v="536"/>
    <x v="0"/>
    <s v="Female"/>
    <x v="22"/>
    <n v="8"/>
    <n v="65190.29"/>
    <n v="1"/>
    <n v="1"/>
    <n v="1"/>
    <n v="64308.49"/>
    <x v="0"/>
    <n v="2"/>
    <n v="1962"/>
    <n v="4"/>
    <n v="158"/>
    <n v="1"/>
    <n v="3924"/>
    <x v="1"/>
    <x v="1"/>
    <s v="High Risk"/>
  </r>
  <r>
    <n v="15627741"/>
    <n v="631"/>
    <x v="2"/>
    <s v="Female"/>
    <x v="6"/>
    <n v="2"/>
    <n v="96863.52"/>
    <n v="2"/>
    <n v="1"/>
    <n v="1"/>
    <n v="31613.35"/>
    <x v="1"/>
    <n v="26"/>
    <n v="1803"/>
    <n v="0"/>
    <n v="66"/>
    <n v="0"/>
    <n v="46878"/>
    <x v="0"/>
    <x v="0"/>
    <s v="High Risk"/>
  </r>
  <r>
    <n v="15712121"/>
    <n v="657"/>
    <x v="1"/>
    <s v="Male"/>
    <x v="10"/>
    <n v="5"/>
    <n v="154983.98000000001"/>
    <n v="1"/>
    <n v="1"/>
    <n v="0"/>
    <n v="27738.01"/>
    <x v="1"/>
    <n v="13"/>
    <n v="3645"/>
    <n v="10"/>
    <n v="140"/>
    <n v="0.76923076923076927"/>
    <n v="47385"/>
    <x v="1"/>
    <x v="2"/>
    <s v="High Risk"/>
  </r>
  <r>
    <n v="15805429"/>
    <n v="699"/>
    <x v="2"/>
    <s v="Male"/>
    <x v="49"/>
    <n v="3"/>
    <n v="106819.65"/>
    <n v="1"/>
    <n v="0"/>
    <n v="1"/>
    <n v="163570.25"/>
    <x v="1"/>
    <n v="13"/>
    <n v="1705"/>
    <n v="2"/>
    <n v="84"/>
    <n v="0.15384615384615385"/>
    <n v="22165"/>
    <x v="0"/>
    <x v="2"/>
    <s v="High Risk"/>
  </r>
  <r>
    <n v="15814923"/>
    <n v="606"/>
    <x v="1"/>
    <s v="Male"/>
    <x v="16"/>
    <n v="7"/>
    <n v="128578.52"/>
    <n v="1"/>
    <n v="1"/>
    <n v="1"/>
    <n v="193878.51"/>
    <x v="1"/>
    <n v="19"/>
    <n v="646"/>
    <n v="3"/>
    <n v="157"/>
    <n v="0.15789473684210525"/>
    <n v="12274"/>
    <x v="1"/>
    <x v="1"/>
    <s v="High Risk"/>
  </r>
  <r>
    <n v="15589230"/>
    <n v="612"/>
    <x v="0"/>
    <s v="Female"/>
    <x v="54"/>
    <n v="2"/>
    <n v="126473.33"/>
    <n v="1"/>
    <n v="0"/>
    <n v="1"/>
    <n v="147545.65"/>
    <x v="1"/>
    <n v="1"/>
    <n v="4601"/>
    <n v="1"/>
    <n v="141"/>
    <n v="1"/>
    <n v="4601"/>
    <x v="2"/>
    <x v="0"/>
    <s v="High Risk"/>
  </r>
  <r>
    <n v="15775490"/>
    <n v="660"/>
    <x v="0"/>
    <s v="Female"/>
    <x v="16"/>
    <n v="5"/>
    <n v="110570.78"/>
    <n v="2"/>
    <n v="1"/>
    <n v="0"/>
    <n v="195906.59"/>
    <x v="1"/>
    <n v="2"/>
    <n v="1898"/>
    <n v="4"/>
    <n v="26"/>
    <n v="1"/>
    <n v="3796"/>
    <x v="0"/>
    <x v="2"/>
    <s v="Low Risk"/>
  </r>
  <r>
    <n v="15749727"/>
    <n v="829"/>
    <x v="1"/>
    <s v="Male"/>
    <x v="5"/>
    <n v="7"/>
    <n v="0"/>
    <n v="2"/>
    <n v="0"/>
    <n v="1"/>
    <n v="178458.86"/>
    <x v="1"/>
    <n v="1"/>
    <n v="4901"/>
    <n v="1"/>
    <n v="42"/>
    <n v="1"/>
    <n v="4901"/>
    <x v="0"/>
    <x v="1"/>
    <s v="Medium Risk"/>
  </r>
  <r>
    <n v="15619238"/>
    <n v="567"/>
    <x v="1"/>
    <s v="Male"/>
    <x v="6"/>
    <n v="8"/>
    <n v="0"/>
    <n v="2"/>
    <n v="1"/>
    <n v="0"/>
    <n v="156125.72"/>
    <x v="1"/>
    <n v="23"/>
    <n v="363"/>
    <n v="10"/>
    <n v="139"/>
    <n v="0.43478260869565216"/>
    <n v="8349"/>
    <x v="0"/>
    <x v="1"/>
    <s v="High Risk"/>
  </r>
  <r>
    <n v="15593468"/>
    <n v="850"/>
    <x v="0"/>
    <s v="Female"/>
    <x v="19"/>
    <n v="3"/>
    <n v="0"/>
    <n v="2"/>
    <n v="1"/>
    <n v="1"/>
    <n v="11159.19"/>
    <x v="1"/>
    <n v="20"/>
    <n v="2117"/>
    <n v="10"/>
    <n v="10"/>
    <n v="0.5"/>
    <n v="42340"/>
    <x v="2"/>
    <x v="2"/>
    <s v="Low Risk"/>
  </r>
  <r>
    <n v="15718454"/>
    <n v="712"/>
    <x v="1"/>
    <s v="Female"/>
    <x v="4"/>
    <n v="2"/>
    <n v="0"/>
    <n v="2"/>
    <n v="0"/>
    <n v="0"/>
    <n v="45738.94"/>
    <x v="1"/>
    <n v="11"/>
    <n v="2477"/>
    <n v="8"/>
    <n v="51"/>
    <n v="0.72727272727272729"/>
    <n v="27247"/>
    <x v="2"/>
    <x v="0"/>
    <s v="Medium Risk"/>
  </r>
  <r>
    <n v="15789498"/>
    <n v="562"/>
    <x v="0"/>
    <s v="Male"/>
    <x v="33"/>
    <n v="3"/>
    <n v="111099.79"/>
    <n v="2"/>
    <n v="0"/>
    <n v="0"/>
    <n v="140650.19"/>
    <x v="1"/>
    <n v="25"/>
    <n v="3601"/>
    <n v="8"/>
    <n v="153"/>
    <n v="0.32"/>
    <n v="90025"/>
    <x v="2"/>
    <x v="2"/>
    <s v="High Risk"/>
  </r>
  <r>
    <n v="15744691"/>
    <n v="755"/>
    <x v="0"/>
    <s v="Female"/>
    <x v="6"/>
    <n v="3"/>
    <n v="0"/>
    <n v="3"/>
    <n v="1"/>
    <n v="0"/>
    <n v="4733.9399999999996"/>
    <x v="1"/>
    <n v="15"/>
    <n v="1954"/>
    <n v="9"/>
    <n v="163"/>
    <n v="0.6"/>
    <n v="29310"/>
    <x v="0"/>
    <x v="2"/>
    <s v="High Risk"/>
  </r>
  <r>
    <n v="15708289"/>
    <n v="793"/>
    <x v="1"/>
    <s v="Male"/>
    <x v="11"/>
    <n v="3"/>
    <n v="100913.57"/>
    <n v="1"/>
    <n v="0"/>
    <n v="0"/>
    <n v="10579.72"/>
    <x v="1"/>
    <n v="1"/>
    <n v="1179"/>
    <n v="10"/>
    <n v="85"/>
    <n v="1"/>
    <n v="1179"/>
    <x v="0"/>
    <x v="2"/>
    <s v="High Risk"/>
  </r>
  <r>
    <n v="15790412"/>
    <n v="471"/>
    <x v="1"/>
    <s v="Male"/>
    <x v="28"/>
    <n v="8"/>
    <n v="0"/>
    <n v="2"/>
    <n v="1"/>
    <n v="1"/>
    <n v="179655.87"/>
    <x v="1"/>
    <n v="16"/>
    <n v="3548"/>
    <n v="7"/>
    <n v="153"/>
    <n v="0.4375"/>
    <n v="56768"/>
    <x v="0"/>
    <x v="1"/>
    <s v="High Risk"/>
  </r>
  <r>
    <n v="15741416"/>
    <n v="707"/>
    <x v="0"/>
    <s v="Male"/>
    <x v="0"/>
    <n v="2"/>
    <n v="16893.59"/>
    <n v="1"/>
    <n v="1"/>
    <n v="1"/>
    <n v="77502.559999999998"/>
    <x v="1"/>
    <n v="15"/>
    <n v="1700"/>
    <n v="6"/>
    <n v="149"/>
    <n v="0.4"/>
    <n v="25500"/>
    <x v="0"/>
    <x v="0"/>
    <s v="High Risk"/>
  </r>
  <r>
    <n v="15598894"/>
    <n v="784"/>
    <x v="1"/>
    <s v="Male"/>
    <x v="16"/>
    <n v="10"/>
    <n v="122267.85"/>
    <n v="1"/>
    <n v="0"/>
    <n v="0"/>
    <n v="145759.93"/>
    <x v="1"/>
    <n v="20"/>
    <n v="3221"/>
    <n v="0"/>
    <n v="134"/>
    <n v="0"/>
    <n v="64420"/>
    <x v="0"/>
    <x v="3"/>
    <s v="High Risk"/>
  </r>
  <r>
    <n v="15663294"/>
    <n v="703"/>
    <x v="0"/>
    <s v="Male"/>
    <x v="15"/>
    <n v="1"/>
    <n v="125685.79"/>
    <n v="1"/>
    <n v="1"/>
    <n v="1"/>
    <n v="56246.720000000001"/>
    <x v="1"/>
    <n v="22"/>
    <n v="1301"/>
    <n v="4"/>
    <n v="166"/>
    <n v="0.18181818181818182"/>
    <n v="28622"/>
    <x v="2"/>
    <x v="0"/>
    <s v="High Risk"/>
  </r>
  <r>
    <n v="15572728"/>
    <n v="704"/>
    <x v="1"/>
    <s v="Male"/>
    <x v="18"/>
    <n v="8"/>
    <n v="127397.34"/>
    <n v="1"/>
    <n v="1"/>
    <n v="0"/>
    <n v="151335.24"/>
    <x v="1"/>
    <n v="27"/>
    <n v="312"/>
    <n v="6"/>
    <n v="117"/>
    <n v="0.22222222222222221"/>
    <n v="8424"/>
    <x v="0"/>
    <x v="1"/>
    <s v="High Risk"/>
  </r>
  <r>
    <n v="15706729"/>
    <n v="662"/>
    <x v="0"/>
    <s v="Male"/>
    <x v="16"/>
    <n v="0"/>
    <n v="105271.56"/>
    <n v="1"/>
    <n v="0"/>
    <n v="1"/>
    <n v="179833.45"/>
    <x v="1"/>
    <n v="25"/>
    <n v="344"/>
    <n v="6"/>
    <n v="77"/>
    <n v="0.24"/>
    <n v="8600"/>
    <x v="0"/>
    <x v="0"/>
    <s v="High Risk"/>
  </r>
  <r>
    <n v="15674433"/>
    <n v="636"/>
    <x v="2"/>
    <s v="Female"/>
    <x v="34"/>
    <n v="2"/>
    <n v="115265.14"/>
    <n v="1"/>
    <n v="0"/>
    <n v="0"/>
    <n v="191627.85"/>
    <x v="1"/>
    <n v="29"/>
    <n v="2460"/>
    <n v="6"/>
    <n v="53"/>
    <n v="0.20689655172413793"/>
    <n v="71340"/>
    <x v="2"/>
    <x v="0"/>
    <s v="Medium Risk"/>
  </r>
  <r>
    <n v="15641170"/>
    <n v="640"/>
    <x v="1"/>
    <s v="Male"/>
    <x v="18"/>
    <n v="4"/>
    <n v="0"/>
    <n v="1"/>
    <n v="0"/>
    <n v="0"/>
    <n v="173016.46"/>
    <x v="1"/>
    <n v="19"/>
    <n v="3616"/>
    <n v="5"/>
    <n v="162"/>
    <n v="0.26315789473684209"/>
    <n v="68704"/>
    <x v="1"/>
    <x v="2"/>
    <s v="High Risk"/>
  </r>
  <r>
    <n v="15806284"/>
    <n v="739"/>
    <x v="1"/>
    <s v="Male"/>
    <x v="8"/>
    <n v="1"/>
    <n v="0"/>
    <n v="2"/>
    <n v="1"/>
    <n v="1"/>
    <n v="58469.75"/>
    <x v="1"/>
    <n v="19"/>
    <n v="719"/>
    <n v="3"/>
    <n v="121"/>
    <n v="0.15789473684210525"/>
    <n v="13661"/>
    <x v="0"/>
    <x v="0"/>
    <s v="High Risk"/>
  </r>
  <r>
    <n v="15690958"/>
    <n v="767"/>
    <x v="2"/>
    <s v="Male"/>
    <x v="51"/>
    <n v="2"/>
    <n v="139542.82"/>
    <n v="1"/>
    <n v="0"/>
    <n v="1"/>
    <n v="28038.28"/>
    <x v="1"/>
    <n v="10"/>
    <n v="4076"/>
    <n v="9"/>
    <n v="79"/>
    <n v="0.9"/>
    <n v="40760"/>
    <x v="2"/>
    <x v="0"/>
    <s v="High Risk"/>
  </r>
  <r>
    <n v="15606386"/>
    <n v="753"/>
    <x v="2"/>
    <s v="Female"/>
    <x v="17"/>
    <n v="3"/>
    <n v="111512.75"/>
    <n v="3"/>
    <n v="1"/>
    <n v="0"/>
    <n v="159576.75"/>
    <x v="0"/>
    <n v="30"/>
    <n v="1723"/>
    <n v="2"/>
    <n v="27"/>
    <n v="6.6666666666666666E-2"/>
    <n v="51690"/>
    <x v="0"/>
    <x v="2"/>
    <s v="Low Risk"/>
  </r>
  <r>
    <n v="15682322"/>
    <n v="714"/>
    <x v="0"/>
    <s v="Male"/>
    <x v="24"/>
    <n v="9"/>
    <n v="148466.93"/>
    <n v="2"/>
    <n v="0"/>
    <n v="1"/>
    <n v="151280.95999999999"/>
    <x v="1"/>
    <n v="9"/>
    <n v="4446"/>
    <n v="2"/>
    <n v="62"/>
    <n v="0.22222222222222221"/>
    <n v="40014"/>
    <x v="0"/>
    <x v="3"/>
    <s v="High Risk"/>
  </r>
  <r>
    <n v="15579915"/>
    <n v="707"/>
    <x v="0"/>
    <s v="Male"/>
    <x v="6"/>
    <n v="4"/>
    <n v="0"/>
    <n v="2"/>
    <n v="1"/>
    <n v="0"/>
    <n v="139953.94"/>
    <x v="1"/>
    <n v="10"/>
    <n v="1947"/>
    <n v="10"/>
    <n v="121"/>
    <n v="1"/>
    <n v="19470"/>
    <x v="0"/>
    <x v="2"/>
    <s v="High Risk"/>
  </r>
  <r>
    <n v="15681928"/>
    <n v="577"/>
    <x v="0"/>
    <s v="Female"/>
    <x v="12"/>
    <n v="4"/>
    <n v="108155.49"/>
    <n v="1"/>
    <n v="1"/>
    <n v="0"/>
    <n v="105407.79"/>
    <x v="1"/>
    <n v="11"/>
    <n v="4269"/>
    <n v="3"/>
    <n v="35"/>
    <n v="0.27272727272727271"/>
    <n v="46959"/>
    <x v="0"/>
    <x v="2"/>
    <s v="Medium Risk"/>
  </r>
  <r>
    <n v="15734005"/>
    <n v="633"/>
    <x v="0"/>
    <s v="Female"/>
    <x v="0"/>
    <n v="1"/>
    <n v="0"/>
    <n v="2"/>
    <n v="1"/>
    <n v="0"/>
    <n v="56865.62"/>
    <x v="1"/>
    <n v="27"/>
    <n v="4078"/>
    <n v="5"/>
    <n v="24"/>
    <n v="0.18518518518518517"/>
    <n v="110106"/>
    <x v="1"/>
    <x v="0"/>
    <s v="Low Risk"/>
  </r>
  <r>
    <n v="15650432"/>
    <n v="849"/>
    <x v="2"/>
    <s v="Male"/>
    <x v="1"/>
    <n v="10"/>
    <n v="84622.13"/>
    <n v="1"/>
    <n v="1"/>
    <n v="1"/>
    <n v="198072.16"/>
    <x v="1"/>
    <n v="7"/>
    <n v="2348"/>
    <n v="3"/>
    <n v="49"/>
    <n v="0.42857142857142855"/>
    <n v="16436"/>
    <x v="2"/>
    <x v="3"/>
    <s v="Medium Risk"/>
  </r>
  <r>
    <n v="15592578"/>
    <n v="614"/>
    <x v="1"/>
    <s v="Female"/>
    <x v="1"/>
    <n v="7"/>
    <n v="146997.64000000001"/>
    <n v="2"/>
    <n v="0"/>
    <n v="0"/>
    <n v="137791.18"/>
    <x v="1"/>
    <n v="21"/>
    <n v="114"/>
    <n v="4"/>
    <n v="170"/>
    <n v="0.19047619047619047"/>
    <n v="2394"/>
    <x v="2"/>
    <x v="1"/>
    <s v="High Risk"/>
  </r>
  <r>
    <n v="15671243"/>
    <n v="558"/>
    <x v="0"/>
    <s v="Female"/>
    <x v="40"/>
    <n v="9"/>
    <n v="0"/>
    <n v="2"/>
    <n v="1"/>
    <n v="0"/>
    <n v="103787.28"/>
    <x v="1"/>
    <n v="22"/>
    <n v="3488"/>
    <n v="3"/>
    <n v="79"/>
    <n v="0.13636363636363635"/>
    <n v="76736"/>
    <x v="1"/>
    <x v="3"/>
    <s v="High Risk"/>
  </r>
  <r>
    <n v="15775709"/>
    <n v="832"/>
    <x v="0"/>
    <s v="Female"/>
    <x v="7"/>
    <n v="10"/>
    <n v="98590.25"/>
    <n v="1"/>
    <n v="1"/>
    <n v="0"/>
    <n v="30912.89"/>
    <x v="1"/>
    <n v="12"/>
    <n v="1552"/>
    <n v="5"/>
    <n v="80"/>
    <n v="0.41666666666666669"/>
    <n v="18624"/>
    <x v="1"/>
    <x v="3"/>
    <s v="High Risk"/>
  </r>
  <r>
    <n v="15702631"/>
    <n v="567"/>
    <x v="0"/>
    <s v="Female"/>
    <x v="28"/>
    <n v="2"/>
    <n v="0"/>
    <n v="2"/>
    <n v="1"/>
    <n v="1"/>
    <n v="78651.55"/>
    <x v="1"/>
    <n v="4"/>
    <n v="1420"/>
    <n v="6"/>
    <n v="76"/>
    <n v="1"/>
    <n v="5680"/>
    <x v="2"/>
    <x v="0"/>
    <s v="High Risk"/>
  </r>
  <r>
    <n v="15602282"/>
    <n v="587"/>
    <x v="2"/>
    <s v="Female"/>
    <x v="13"/>
    <n v="8"/>
    <n v="134980.74"/>
    <n v="1"/>
    <n v="1"/>
    <n v="1"/>
    <n v="123309.57"/>
    <x v="0"/>
    <n v="17"/>
    <n v="3297"/>
    <n v="5"/>
    <n v="40"/>
    <n v="0.29411764705882354"/>
    <n v="56049"/>
    <x v="0"/>
    <x v="1"/>
    <s v="Medium Risk"/>
  </r>
  <r>
    <n v="15717879"/>
    <n v="712"/>
    <x v="1"/>
    <s v="Female"/>
    <x v="45"/>
    <n v="5"/>
    <n v="108078.56"/>
    <n v="1"/>
    <n v="1"/>
    <n v="1"/>
    <n v="174118.93"/>
    <x v="1"/>
    <n v="3"/>
    <n v="3267"/>
    <n v="7"/>
    <n v="17"/>
    <n v="1"/>
    <n v="9801"/>
    <x v="0"/>
    <x v="2"/>
    <s v="Low Risk"/>
  </r>
  <r>
    <n v="15740878"/>
    <n v="655"/>
    <x v="1"/>
    <s v="Female"/>
    <x v="6"/>
    <n v="9"/>
    <n v="0"/>
    <n v="2"/>
    <n v="0"/>
    <n v="1"/>
    <n v="85736.26"/>
    <x v="1"/>
    <n v="5"/>
    <n v="968"/>
    <n v="5"/>
    <n v="149"/>
    <n v="1"/>
    <n v="4840"/>
    <x v="2"/>
    <x v="3"/>
    <s v="High Risk"/>
  </r>
  <r>
    <n v="15794468"/>
    <n v="641"/>
    <x v="0"/>
    <s v="Female"/>
    <x v="0"/>
    <n v="6"/>
    <n v="0"/>
    <n v="2"/>
    <n v="0"/>
    <n v="0"/>
    <n v="121138.77"/>
    <x v="1"/>
    <n v="26"/>
    <n v="1878"/>
    <n v="9"/>
    <n v="31"/>
    <n v="0.34615384615384615"/>
    <n v="48828"/>
    <x v="0"/>
    <x v="1"/>
    <s v="Medium Risk"/>
  </r>
  <r>
    <n v="15773277"/>
    <n v="676"/>
    <x v="0"/>
    <s v="Male"/>
    <x v="12"/>
    <n v="5"/>
    <n v="106836.67"/>
    <n v="2"/>
    <n v="1"/>
    <n v="0"/>
    <n v="84199.78"/>
    <x v="1"/>
    <n v="1"/>
    <n v="433"/>
    <n v="4"/>
    <n v="122"/>
    <n v="1"/>
    <n v="433"/>
    <x v="0"/>
    <x v="2"/>
    <s v="High Risk"/>
  </r>
  <r>
    <n v="15572657"/>
    <n v="472"/>
    <x v="0"/>
    <s v="Male"/>
    <x v="6"/>
    <n v="8"/>
    <n v="102490.27"/>
    <n v="1"/>
    <n v="0"/>
    <n v="1"/>
    <n v="181224.56"/>
    <x v="1"/>
    <n v="6"/>
    <n v="3085"/>
    <n v="2"/>
    <n v="26"/>
    <n v="0.33333333333333331"/>
    <n v="18510"/>
    <x v="2"/>
    <x v="1"/>
    <s v="Low Risk"/>
  </r>
  <r>
    <n v="15800295"/>
    <n v="644"/>
    <x v="2"/>
    <s v="Male"/>
    <x v="10"/>
    <n v="9"/>
    <n v="112746.54"/>
    <n v="2"/>
    <n v="0"/>
    <n v="0"/>
    <n v="141230.07"/>
    <x v="1"/>
    <n v="28"/>
    <n v="1774"/>
    <n v="7"/>
    <n v="29"/>
    <n v="0.25"/>
    <n v="49672"/>
    <x v="0"/>
    <x v="3"/>
    <s v="Low Risk"/>
  </r>
  <r>
    <n v="15672397"/>
    <n v="598"/>
    <x v="0"/>
    <s v="Male"/>
    <x v="16"/>
    <n v="0"/>
    <n v="125487.89"/>
    <n v="1"/>
    <n v="0"/>
    <n v="0"/>
    <n v="158111.71"/>
    <x v="1"/>
    <n v="24"/>
    <n v="2967"/>
    <n v="0"/>
    <n v="78"/>
    <n v="0"/>
    <n v="71208"/>
    <x v="0"/>
    <x v="0"/>
    <s v="High Risk"/>
  </r>
  <r>
    <n v="15684921"/>
    <n v="792"/>
    <x v="1"/>
    <s v="Male"/>
    <x v="11"/>
    <n v="8"/>
    <n v="142862.21"/>
    <n v="1"/>
    <n v="1"/>
    <n v="1"/>
    <n v="130639.01"/>
    <x v="1"/>
    <n v="22"/>
    <n v="3877"/>
    <n v="9"/>
    <n v="179"/>
    <n v="0.40909090909090912"/>
    <n v="85294"/>
    <x v="0"/>
    <x v="1"/>
    <s v="High Risk"/>
  </r>
  <r>
    <n v="15720676"/>
    <n v="700"/>
    <x v="0"/>
    <s v="Female"/>
    <x v="24"/>
    <n v="7"/>
    <n v="0"/>
    <n v="2"/>
    <n v="1"/>
    <n v="0"/>
    <n v="17040.82"/>
    <x v="1"/>
    <n v="1"/>
    <n v="505"/>
    <n v="4"/>
    <n v="13"/>
    <n v="1"/>
    <n v="505"/>
    <x v="0"/>
    <x v="1"/>
    <s v="Low Risk"/>
  </r>
  <r>
    <n v="15731829"/>
    <n v="616"/>
    <x v="0"/>
    <s v="Male"/>
    <x v="10"/>
    <n v="10"/>
    <n v="0"/>
    <n v="2"/>
    <n v="1"/>
    <n v="0"/>
    <n v="25662.27"/>
    <x v="1"/>
    <n v="9"/>
    <n v="1650"/>
    <n v="3"/>
    <n v="35"/>
    <n v="0.33333333333333331"/>
    <n v="14850"/>
    <x v="2"/>
    <x v="3"/>
    <s v="Medium Risk"/>
  </r>
  <r>
    <n v="15732672"/>
    <n v="743"/>
    <x v="1"/>
    <s v="Male"/>
    <x v="12"/>
    <n v="6"/>
    <n v="79388.33"/>
    <n v="1"/>
    <n v="1"/>
    <n v="1"/>
    <n v="193360.69"/>
    <x v="1"/>
    <n v="4"/>
    <n v="2674"/>
    <n v="4"/>
    <n v="33"/>
    <n v="1"/>
    <n v="10696"/>
    <x v="0"/>
    <x v="1"/>
    <s v="Medium Risk"/>
  </r>
  <r>
    <n v="15692406"/>
    <n v="427"/>
    <x v="0"/>
    <s v="Male"/>
    <x v="24"/>
    <n v="5"/>
    <n v="0"/>
    <n v="2"/>
    <n v="1"/>
    <n v="1"/>
    <n v="121485.1"/>
    <x v="1"/>
    <n v="10"/>
    <n v="1104"/>
    <n v="6"/>
    <n v="156"/>
    <n v="0.6"/>
    <n v="11040"/>
    <x v="0"/>
    <x v="2"/>
    <s v="High Risk"/>
  </r>
  <r>
    <n v="15764405"/>
    <n v="731"/>
    <x v="0"/>
    <s v="Male"/>
    <x v="6"/>
    <n v="10"/>
    <n v="0"/>
    <n v="2"/>
    <n v="1"/>
    <n v="1"/>
    <n v="162452.65"/>
    <x v="1"/>
    <n v="30"/>
    <n v="3657"/>
    <n v="2"/>
    <n v="74"/>
    <n v="6.6666666666666666E-2"/>
    <n v="109710"/>
    <x v="0"/>
    <x v="3"/>
    <s v="High Risk"/>
  </r>
  <r>
    <n v="15757537"/>
    <n v="610"/>
    <x v="0"/>
    <s v="Female"/>
    <x v="8"/>
    <n v="6"/>
    <n v="107784.65"/>
    <n v="1"/>
    <n v="1"/>
    <n v="1"/>
    <n v="141137.53"/>
    <x v="1"/>
    <n v="8"/>
    <n v="1736"/>
    <n v="5"/>
    <n v="141"/>
    <n v="0.625"/>
    <n v="13888"/>
    <x v="1"/>
    <x v="1"/>
    <s v="High Risk"/>
  </r>
  <r>
    <n v="15793307"/>
    <n v="724"/>
    <x v="1"/>
    <s v="Female"/>
    <x v="1"/>
    <n v="4"/>
    <n v="142880.28"/>
    <n v="3"/>
    <n v="0"/>
    <n v="0"/>
    <n v="185541.2"/>
    <x v="0"/>
    <n v="19"/>
    <n v="3944"/>
    <n v="9"/>
    <n v="149"/>
    <n v="0.47368421052631576"/>
    <n v="74936"/>
    <x v="1"/>
    <x v="2"/>
    <s v="High Risk"/>
  </r>
  <r>
    <n v="15660679"/>
    <n v="653"/>
    <x v="1"/>
    <s v="Female"/>
    <x v="16"/>
    <n v="9"/>
    <n v="149571.94"/>
    <n v="1"/>
    <n v="1"/>
    <n v="0"/>
    <n v="118383.18"/>
    <x v="1"/>
    <n v="8"/>
    <n v="1727"/>
    <n v="0"/>
    <n v="26"/>
    <n v="0"/>
    <n v="13816"/>
    <x v="1"/>
    <x v="3"/>
    <s v="Low Risk"/>
  </r>
  <r>
    <n v="15666856"/>
    <n v="774"/>
    <x v="0"/>
    <s v="Male"/>
    <x v="23"/>
    <n v="1"/>
    <n v="142767.39000000001"/>
    <n v="1"/>
    <n v="1"/>
    <n v="1"/>
    <n v="8214.41"/>
    <x v="1"/>
    <n v="5"/>
    <n v="2992"/>
    <n v="6"/>
    <n v="136"/>
    <n v="1"/>
    <n v="14960"/>
    <x v="0"/>
    <x v="0"/>
    <s v="High Risk"/>
  </r>
  <r>
    <n v="15687372"/>
    <n v="547"/>
    <x v="2"/>
    <s v="Male"/>
    <x v="23"/>
    <n v="8"/>
    <n v="121537.71"/>
    <n v="2"/>
    <n v="1"/>
    <n v="0"/>
    <n v="46521.45"/>
    <x v="0"/>
    <n v="13"/>
    <n v="1952"/>
    <n v="6"/>
    <n v="152"/>
    <n v="0.46153846153846156"/>
    <n v="25376"/>
    <x v="0"/>
    <x v="1"/>
    <s v="High Risk"/>
  </r>
  <r>
    <n v="15667289"/>
    <n v="719"/>
    <x v="1"/>
    <s v="Male"/>
    <x v="5"/>
    <n v="2"/>
    <n v="0"/>
    <n v="2"/>
    <n v="0"/>
    <n v="0"/>
    <n v="10772.13"/>
    <x v="1"/>
    <n v="22"/>
    <n v="2594"/>
    <n v="6"/>
    <n v="20"/>
    <n v="0.27272727272727271"/>
    <n v="57068"/>
    <x v="1"/>
    <x v="0"/>
    <s v="Low Risk"/>
  </r>
  <r>
    <n v="15624641"/>
    <n v="740"/>
    <x v="1"/>
    <s v="Male"/>
    <x v="3"/>
    <n v="9"/>
    <n v="0"/>
    <n v="1"/>
    <n v="1"/>
    <n v="0"/>
    <n v="199290.68"/>
    <x v="0"/>
    <n v="29"/>
    <n v="1502"/>
    <n v="2"/>
    <n v="88"/>
    <n v="6.8965517241379309E-2"/>
    <n v="43558"/>
    <x v="0"/>
    <x v="3"/>
    <s v="High Risk"/>
  </r>
  <r>
    <n v="15734610"/>
    <n v="543"/>
    <x v="0"/>
    <s v="Male"/>
    <x v="0"/>
    <n v="4"/>
    <n v="89838.71"/>
    <n v="3"/>
    <n v="1"/>
    <n v="0"/>
    <n v="85983.54"/>
    <x v="0"/>
    <n v="16"/>
    <n v="4823"/>
    <n v="8"/>
    <n v="49"/>
    <n v="0.5"/>
    <n v="77168"/>
    <x v="0"/>
    <x v="2"/>
    <s v="Medium Risk"/>
  </r>
  <r>
    <n v="15631882"/>
    <n v="688"/>
    <x v="2"/>
    <s v="Male"/>
    <x v="13"/>
    <n v="9"/>
    <n v="103399.87"/>
    <n v="1"/>
    <n v="0"/>
    <n v="0"/>
    <n v="129870.93"/>
    <x v="1"/>
    <n v="19"/>
    <n v="2551"/>
    <n v="10"/>
    <n v="152"/>
    <n v="0.52631578947368418"/>
    <n v="48469"/>
    <x v="0"/>
    <x v="3"/>
    <s v="High Risk"/>
  </r>
  <r>
    <n v="15642709"/>
    <n v="474"/>
    <x v="0"/>
    <s v="Female"/>
    <x v="33"/>
    <n v="9"/>
    <n v="0"/>
    <n v="2"/>
    <n v="0"/>
    <n v="0"/>
    <n v="63158.22"/>
    <x v="1"/>
    <n v="17"/>
    <n v="4217"/>
    <n v="3"/>
    <n v="92"/>
    <n v="0.17647058823529413"/>
    <n v="71689"/>
    <x v="1"/>
    <x v="3"/>
    <s v="High Risk"/>
  </r>
  <r>
    <n v="15811026"/>
    <n v="505"/>
    <x v="2"/>
    <s v="Male"/>
    <x v="3"/>
    <n v="5"/>
    <n v="136855.94"/>
    <n v="2"/>
    <n v="1"/>
    <n v="0"/>
    <n v="171070.52"/>
    <x v="1"/>
    <n v="5"/>
    <n v="4135"/>
    <n v="5"/>
    <n v="154"/>
    <n v="1"/>
    <n v="20675"/>
    <x v="0"/>
    <x v="2"/>
    <s v="High Risk"/>
  </r>
  <r>
    <n v="15596303"/>
    <n v="688"/>
    <x v="0"/>
    <s v="Female"/>
    <x v="2"/>
    <n v="0"/>
    <n v="0"/>
    <n v="2"/>
    <n v="1"/>
    <n v="0"/>
    <n v="53222.15"/>
    <x v="0"/>
    <n v="2"/>
    <n v="182"/>
    <n v="0"/>
    <n v="133"/>
    <n v="0"/>
    <n v="364"/>
    <x v="1"/>
    <x v="0"/>
    <s v="High Risk"/>
  </r>
  <r>
    <n v="15787255"/>
    <n v="650"/>
    <x v="2"/>
    <s v="Female"/>
    <x v="30"/>
    <n v="2"/>
    <n v="140891.46"/>
    <n v="3"/>
    <n v="1"/>
    <n v="1"/>
    <n v="179834.45"/>
    <x v="0"/>
    <n v="4"/>
    <n v="635"/>
    <n v="8"/>
    <n v="47"/>
    <n v="1"/>
    <n v="2540"/>
    <x v="2"/>
    <x v="0"/>
    <s v="Medium Risk"/>
  </r>
  <r>
    <n v="15617166"/>
    <n v="610"/>
    <x v="0"/>
    <s v="Male"/>
    <x v="24"/>
    <n v="0"/>
    <n v="0"/>
    <n v="1"/>
    <n v="1"/>
    <n v="0"/>
    <n v="114514.64"/>
    <x v="1"/>
    <n v="17"/>
    <n v="4140"/>
    <n v="7"/>
    <n v="143"/>
    <n v="0.41176470588235292"/>
    <n v="70380"/>
    <x v="2"/>
    <x v="0"/>
    <s v="High Risk"/>
  </r>
  <r>
    <n v="15742442"/>
    <n v="705"/>
    <x v="1"/>
    <s v="Female"/>
    <x v="17"/>
    <n v="5"/>
    <n v="89364.91"/>
    <n v="1"/>
    <n v="0"/>
    <n v="1"/>
    <n v="139162.15"/>
    <x v="1"/>
    <n v="29"/>
    <n v="3396"/>
    <n v="8"/>
    <n v="93"/>
    <n v="0.27586206896551724"/>
    <n v="98484"/>
    <x v="2"/>
    <x v="2"/>
    <s v="High Risk"/>
  </r>
  <r>
    <n v="15758692"/>
    <n v="669"/>
    <x v="0"/>
    <s v="Female"/>
    <x v="6"/>
    <n v="7"/>
    <n v="146011.4"/>
    <n v="1"/>
    <n v="0"/>
    <n v="0"/>
    <n v="50249.16"/>
    <x v="1"/>
    <n v="13"/>
    <n v="1967"/>
    <n v="10"/>
    <n v="29"/>
    <n v="0.76923076923076927"/>
    <n v="25571"/>
    <x v="1"/>
    <x v="1"/>
    <s v="Low Risk"/>
  </r>
  <r>
    <n v="15568238"/>
    <n v="650"/>
    <x v="1"/>
    <s v="Male"/>
    <x v="43"/>
    <n v="8"/>
    <n v="0"/>
    <n v="2"/>
    <n v="1"/>
    <n v="1"/>
    <n v="113469.65"/>
    <x v="1"/>
    <n v="2"/>
    <n v="1890"/>
    <n v="7"/>
    <n v="161"/>
    <n v="1"/>
    <n v="3780"/>
    <x v="2"/>
    <x v="1"/>
    <s v="High Risk"/>
  </r>
  <r>
    <n v="15730353"/>
    <n v="550"/>
    <x v="2"/>
    <s v="Male"/>
    <x v="6"/>
    <n v="9"/>
    <n v="145294.07999999999"/>
    <n v="2"/>
    <n v="1"/>
    <n v="0"/>
    <n v="147484.13"/>
    <x v="1"/>
    <n v="10"/>
    <n v="1588"/>
    <n v="2"/>
    <n v="76"/>
    <n v="0.2"/>
    <n v="15880"/>
    <x v="1"/>
    <x v="3"/>
    <s v="High Risk"/>
  </r>
  <r>
    <n v="15731555"/>
    <n v="595"/>
    <x v="2"/>
    <s v="Female"/>
    <x v="13"/>
    <n v="9"/>
    <n v="106000.12"/>
    <n v="1"/>
    <n v="0"/>
    <n v="0"/>
    <n v="191448.95999999999"/>
    <x v="0"/>
    <n v="19"/>
    <n v="1486"/>
    <n v="4"/>
    <n v="167"/>
    <n v="0.21052631578947367"/>
    <n v="28234"/>
    <x v="2"/>
    <x v="3"/>
    <s v="High Risk"/>
  </r>
  <r>
    <n v="15582404"/>
    <n v="572"/>
    <x v="1"/>
    <s v="Female"/>
    <x v="28"/>
    <n v="5"/>
    <n v="0"/>
    <n v="2"/>
    <n v="1"/>
    <n v="0"/>
    <n v="119381.41"/>
    <x v="1"/>
    <n v="28"/>
    <n v="410"/>
    <n v="1"/>
    <n v="3"/>
    <n v="3.5714285714285712E-2"/>
    <n v="11480"/>
    <x v="1"/>
    <x v="2"/>
    <s v="Low Risk"/>
  </r>
  <r>
    <n v="15721462"/>
    <n v="622"/>
    <x v="1"/>
    <s v="Female"/>
    <x v="14"/>
    <n v="2"/>
    <n v="0"/>
    <n v="2"/>
    <n v="1"/>
    <n v="1"/>
    <n v="33277.31"/>
    <x v="1"/>
    <n v="25"/>
    <n v="2800"/>
    <n v="9"/>
    <n v="70"/>
    <n v="0.36"/>
    <n v="70000"/>
    <x v="0"/>
    <x v="0"/>
    <s v="High Risk"/>
  </r>
  <r>
    <n v="15632899"/>
    <n v="662"/>
    <x v="1"/>
    <s v="Male"/>
    <x v="43"/>
    <n v="9"/>
    <n v="104508.77"/>
    <n v="2"/>
    <n v="0"/>
    <n v="0"/>
    <n v="73107.53"/>
    <x v="1"/>
    <n v="26"/>
    <n v="4718"/>
    <n v="0"/>
    <n v="34"/>
    <n v="0"/>
    <n v="122668"/>
    <x v="1"/>
    <x v="3"/>
    <s v="Medium Risk"/>
  </r>
  <r>
    <n v="15808526"/>
    <n v="783"/>
    <x v="2"/>
    <s v="Female"/>
    <x v="14"/>
    <n v="3"/>
    <n v="127539.3"/>
    <n v="1"/>
    <n v="1"/>
    <n v="1"/>
    <n v="96590.39"/>
    <x v="0"/>
    <n v="29"/>
    <n v="1127"/>
    <n v="0"/>
    <n v="46"/>
    <n v="0"/>
    <n v="32683"/>
    <x v="0"/>
    <x v="2"/>
    <s v="Medium Risk"/>
  </r>
  <r>
    <n v="15694349"/>
    <n v="714"/>
    <x v="1"/>
    <s v="Male"/>
    <x v="4"/>
    <n v="7"/>
    <n v="0"/>
    <n v="1"/>
    <n v="0"/>
    <n v="1"/>
    <n v="6923.11"/>
    <x v="1"/>
    <n v="18"/>
    <n v="2724"/>
    <n v="10"/>
    <n v="180"/>
    <n v="0.55555555555555558"/>
    <n v="49032"/>
    <x v="0"/>
    <x v="1"/>
    <s v="High Risk"/>
  </r>
  <r>
    <n v="15718465"/>
    <n v="671"/>
    <x v="2"/>
    <s v="Male"/>
    <x v="21"/>
    <n v="3"/>
    <n v="96891.46"/>
    <n v="1"/>
    <n v="1"/>
    <n v="0"/>
    <n v="176403.33"/>
    <x v="0"/>
    <n v="6"/>
    <n v="4223"/>
    <n v="0"/>
    <n v="175"/>
    <n v="0"/>
    <n v="25338"/>
    <x v="1"/>
    <x v="2"/>
    <s v="High Risk"/>
  </r>
  <r>
    <n v="15682995"/>
    <n v="600"/>
    <x v="0"/>
    <s v="Female"/>
    <x v="15"/>
    <n v="1"/>
    <n v="78535.25"/>
    <n v="1"/>
    <n v="1"/>
    <n v="0"/>
    <n v="64349.599999999999"/>
    <x v="1"/>
    <n v="7"/>
    <n v="3216"/>
    <n v="7"/>
    <n v="80"/>
    <n v="1"/>
    <n v="22512"/>
    <x v="2"/>
    <x v="0"/>
    <s v="High Risk"/>
  </r>
  <r>
    <n v="15584776"/>
    <n v="847"/>
    <x v="1"/>
    <s v="Female"/>
    <x v="24"/>
    <n v="9"/>
    <n v="112712.17"/>
    <n v="1"/>
    <n v="1"/>
    <n v="0"/>
    <n v="116097.26"/>
    <x v="1"/>
    <n v="9"/>
    <n v="3839"/>
    <n v="8"/>
    <n v="41"/>
    <n v="0.88888888888888884"/>
    <n v="34551"/>
    <x v="0"/>
    <x v="3"/>
    <s v="Medium Risk"/>
  </r>
  <r>
    <n v="15777772"/>
    <n v="650"/>
    <x v="1"/>
    <s v="Male"/>
    <x v="30"/>
    <n v="9"/>
    <n v="119618.42"/>
    <n v="1"/>
    <n v="1"/>
    <n v="1"/>
    <n v="29861.13"/>
    <x v="1"/>
    <n v="7"/>
    <n v="1553"/>
    <n v="10"/>
    <n v="114"/>
    <n v="1"/>
    <n v="10871"/>
    <x v="2"/>
    <x v="3"/>
    <s v="High Risk"/>
  </r>
  <r>
    <n v="15576156"/>
    <n v="710"/>
    <x v="1"/>
    <s v="Female"/>
    <x v="34"/>
    <n v="6"/>
    <n v="0"/>
    <n v="1"/>
    <n v="1"/>
    <n v="0"/>
    <n v="48426.98"/>
    <x v="1"/>
    <n v="27"/>
    <n v="932"/>
    <n v="9"/>
    <n v="154"/>
    <n v="0.33333333333333331"/>
    <n v="25164"/>
    <x v="2"/>
    <x v="1"/>
    <s v="High Risk"/>
  </r>
  <r>
    <n v="15646756"/>
    <n v="682"/>
    <x v="0"/>
    <s v="Female"/>
    <x v="19"/>
    <n v="8"/>
    <n v="74963.5"/>
    <n v="1"/>
    <n v="1"/>
    <n v="1"/>
    <n v="32770.559999999998"/>
    <x v="1"/>
    <n v="25"/>
    <n v="2629"/>
    <n v="10"/>
    <n v="100"/>
    <n v="0.4"/>
    <n v="65725"/>
    <x v="1"/>
    <x v="1"/>
    <s v="High Risk"/>
  </r>
  <r>
    <n v="15742886"/>
    <n v="642"/>
    <x v="0"/>
    <s v="Male"/>
    <x v="28"/>
    <n v="1"/>
    <n v="138023.79"/>
    <n v="2"/>
    <n v="0"/>
    <n v="1"/>
    <n v="117060.2"/>
    <x v="1"/>
    <n v="9"/>
    <n v="3673"/>
    <n v="6"/>
    <n v="52"/>
    <n v="0.66666666666666663"/>
    <n v="33057"/>
    <x v="1"/>
    <x v="0"/>
    <s v="Medium Risk"/>
  </r>
  <r>
    <n v="15586135"/>
    <n v="536"/>
    <x v="1"/>
    <s v="Female"/>
    <x v="34"/>
    <n v="4"/>
    <n v="0"/>
    <n v="1"/>
    <n v="1"/>
    <n v="1"/>
    <n v="136197.65"/>
    <x v="1"/>
    <n v="16"/>
    <n v="4491"/>
    <n v="6"/>
    <n v="76"/>
    <n v="0.375"/>
    <n v="71856"/>
    <x v="1"/>
    <x v="2"/>
    <s v="High Risk"/>
  </r>
  <r>
    <n v="15616152"/>
    <n v="754"/>
    <x v="0"/>
    <s v="Female"/>
    <x v="40"/>
    <n v="1"/>
    <n v="185513.67"/>
    <n v="1"/>
    <n v="1"/>
    <n v="0"/>
    <n v="27438.83"/>
    <x v="1"/>
    <n v="23"/>
    <n v="2685"/>
    <n v="2"/>
    <n v="102"/>
    <n v="8.6956521739130432E-2"/>
    <n v="61755"/>
    <x v="0"/>
    <x v="0"/>
    <s v="High Risk"/>
  </r>
  <r>
    <n v="15721460"/>
    <n v="678"/>
    <x v="0"/>
    <s v="Male"/>
    <x v="52"/>
    <n v="8"/>
    <n v="185648.56"/>
    <n v="1"/>
    <n v="0"/>
    <n v="0"/>
    <n v="192156.54"/>
    <x v="0"/>
    <n v="3"/>
    <n v="1908"/>
    <n v="2"/>
    <n v="35"/>
    <n v="0.66666666666666663"/>
    <n v="5724"/>
    <x v="0"/>
    <x v="1"/>
    <s v="Medium Risk"/>
  </r>
  <r>
    <n v="15727317"/>
    <n v="533"/>
    <x v="2"/>
    <s v="Female"/>
    <x v="23"/>
    <n v="1"/>
    <n v="102286.6"/>
    <n v="3"/>
    <n v="1"/>
    <n v="0"/>
    <n v="69409.37"/>
    <x v="0"/>
    <n v="2"/>
    <n v="4310"/>
    <n v="3"/>
    <n v="162"/>
    <n v="1"/>
    <n v="8620"/>
    <x v="0"/>
    <x v="0"/>
    <s v="High Risk"/>
  </r>
  <r>
    <n v="15649536"/>
    <n v="741"/>
    <x v="2"/>
    <s v="Male"/>
    <x v="16"/>
    <n v="4"/>
    <n v="128015.83"/>
    <n v="1"/>
    <n v="1"/>
    <n v="0"/>
    <n v="58440.43"/>
    <x v="1"/>
    <n v="22"/>
    <n v="4219"/>
    <n v="1"/>
    <n v="146"/>
    <n v="4.5454545454545456E-2"/>
    <n v="92818"/>
    <x v="0"/>
    <x v="2"/>
    <s v="High Risk"/>
  </r>
  <r>
    <n v="15754929"/>
    <n v="757"/>
    <x v="0"/>
    <s v="Male"/>
    <x v="8"/>
    <n v="10"/>
    <n v="39539.39"/>
    <n v="2"/>
    <n v="0"/>
    <n v="0"/>
    <n v="192519.39"/>
    <x v="1"/>
    <n v="11"/>
    <n v="3134"/>
    <n v="9"/>
    <n v="109"/>
    <n v="0.81818181818181823"/>
    <n v="34474"/>
    <x v="2"/>
    <x v="3"/>
    <s v="High Risk"/>
  </r>
  <r>
    <n v="15572051"/>
    <n v="721"/>
    <x v="0"/>
    <s v="Male"/>
    <x v="20"/>
    <n v="3"/>
    <n v="0"/>
    <n v="1"/>
    <n v="1"/>
    <n v="1"/>
    <n v="144874.67000000001"/>
    <x v="1"/>
    <n v="26"/>
    <n v="2524"/>
    <n v="6"/>
    <n v="92"/>
    <n v="0.23076923076923078"/>
    <n v="65624"/>
    <x v="0"/>
    <x v="2"/>
    <s v="High Risk"/>
  </r>
  <r>
    <n v="15668142"/>
    <n v="700"/>
    <x v="0"/>
    <s v="Male"/>
    <x v="24"/>
    <n v="3"/>
    <n v="77608.460000000006"/>
    <n v="2"/>
    <n v="1"/>
    <n v="1"/>
    <n v="175373.46"/>
    <x v="1"/>
    <n v="21"/>
    <n v="4323"/>
    <n v="5"/>
    <n v="14"/>
    <n v="0.23809523809523808"/>
    <n v="90783"/>
    <x v="2"/>
    <x v="2"/>
    <s v="Low Risk"/>
  </r>
  <r>
    <n v="15701176"/>
    <n v="663"/>
    <x v="0"/>
    <s v="Male"/>
    <x v="28"/>
    <n v="5"/>
    <n v="141462.13"/>
    <n v="1"/>
    <n v="1"/>
    <n v="0"/>
    <n v="440.2"/>
    <x v="1"/>
    <n v="15"/>
    <n v="3945"/>
    <n v="7"/>
    <n v="63"/>
    <n v="0.46666666666666667"/>
    <n v="59175"/>
    <x v="2"/>
    <x v="2"/>
    <s v="High Risk"/>
  </r>
  <r>
    <n v="15708422"/>
    <n v="677"/>
    <x v="1"/>
    <s v="Female"/>
    <x v="12"/>
    <n v="0"/>
    <n v="0"/>
    <n v="2"/>
    <n v="0"/>
    <n v="0"/>
    <n v="76637.38"/>
    <x v="1"/>
    <n v="21"/>
    <n v="3482"/>
    <n v="9"/>
    <n v="116"/>
    <n v="0.42857142857142855"/>
    <n v="73122"/>
    <x v="1"/>
    <x v="0"/>
    <s v="High Risk"/>
  </r>
  <r>
    <n v="15655632"/>
    <n v="655"/>
    <x v="0"/>
    <s v="Male"/>
    <x v="7"/>
    <n v="2"/>
    <n v="131691.32999999999"/>
    <n v="1"/>
    <n v="1"/>
    <n v="0"/>
    <n v="49480.66"/>
    <x v="1"/>
    <n v="8"/>
    <n v="1636"/>
    <n v="9"/>
    <n v="143"/>
    <n v="1"/>
    <n v="13088"/>
    <x v="1"/>
    <x v="0"/>
    <s v="High Risk"/>
  </r>
  <r>
    <n v="15744606"/>
    <n v="832"/>
    <x v="1"/>
    <s v="Male"/>
    <x v="6"/>
    <n v="8"/>
    <n v="93833.86"/>
    <n v="1"/>
    <n v="0"/>
    <n v="1"/>
    <n v="10417.870000000001"/>
    <x v="1"/>
    <n v="5"/>
    <n v="2351"/>
    <n v="2"/>
    <n v="140"/>
    <n v="0.4"/>
    <n v="11755"/>
    <x v="1"/>
    <x v="1"/>
    <s v="High Risk"/>
  </r>
  <r>
    <n v="15612140"/>
    <n v="721"/>
    <x v="1"/>
    <s v="Female"/>
    <x v="17"/>
    <n v="7"/>
    <n v="137933.39000000001"/>
    <n v="1"/>
    <n v="1"/>
    <n v="1"/>
    <n v="67976.570000000007"/>
    <x v="1"/>
    <n v="29"/>
    <n v="1206"/>
    <n v="2"/>
    <n v="96"/>
    <n v="6.8965517241379309E-2"/>
    <n v="34974"/>
    <x v="0"/>
    <x v="1"/>
    <s v="High Risk"/>
  </r>
  <r>
    <n v="15656086"/>
    <n v="542"/>
    <x v="1"/>
    <s v="Male"/>
    <x v="41"/>
    <n v="8"/>
    <n v="105770.14"/>
    <n v="1"/>
    <n v="0"/>
    <n v="1"/>
    <n v="140929.98000000001"/>
    <x v="0"/>
    <n v="9"/>
    <n v="4773"/>
    <n v="5"/>
    <n v="1"/>
    <n v="0.55555555555555558"/>
    <n v="42957"/>
    <x v="0"/>
    <x v="1"/>
    <s v="Low Risk"/>
  </r>
  <r>
    <n v="15655298"/>
    <n v="654"/>
    <x v="1"/>
    <s v="Female"/>
    <x v="41"/>
    <n v="5"/>
    <n v="0"/>
    <n v="2"/>
    <n v="0"/>
    <n v="1"/>
    <n v="47139.06"/>
    <x v="1"/>
    <n v="18"/>
    <n v="630"/>
    <n v="8"/>
    <n v="165"/>
    <n v="0.44444444444444442"/>
    <n v="11340"/>
    <x v="0"/>
    <x v="2"/>
    <s v="High Risk"/>
  </r>
  <r>
    <n v="15644796"/>
    <n v="821"/>
    <x v="1"/>
    <s v="Female"/>
    <x v="16"/>
    <n v="8"/>
    <n v="0"/>
    <n v="2"/>
    <n v="0"/>
    <n v="1"/>
    <n v="126241.4"/>
    <x v="0"/>
    <n v="20"/>
    <n v="1130"/>
    <n v="9"/>
    <n v="108"/>
    <n v="0.45"/>
    <n v="22600"/>
    <x v="0"/>
    <x v="1"/>
    <s v="High Risk"/>
  </r>
  <r>
    <n v="15726250"/>
    <n v="508"/>
    <x v="0"/>
    <s v="Female"/>
    <x v="16"/>
    <n v="3"/>
    <n v="166328.65"/>
    <n v="2"/>
    <n v="0"/>
    <n v="1"/>
    <n v="22614.19"/>
    <x v="1"/>
    <n v="13"/>
    <n v="2578"/>
    <n v="7"/>
    <n v="20"/>
    <n v="0.53846153846153844"/>
    <n v="33514"/>
    <x v="0"/>
    <x v="2"/>
    <s v="Low Risk"/>
  </r>
  <r>
    <n v="15764432"/>
    <n v="588"/>
    <x v="2"/>
    <s v="Female"/>
    <x v="0"/>
    <n v="2"/>
    <n v="164307.76999999999"/>
    <n v="1"/>
    <n v="1"/>
    <n v="0"/>
    <n v="48498.19"/>
    <x v="1"/>
    <n v="3"/>
    <n v="1870"/>
    <n v="1"/>
    <n v="134"/>
    <n v="0.33333333333333331"/>
    <n v="5610"/>
    <x v="1"/>
    <x v="0"/>
    <s v="High Risk"/>
  </r>
  <r>
    <n v="15631721"/>
    <n v="691"/>
    <x v="2"/>
    <s v="Male"/>
    <x v="16"/>
    <n v="9"/>
    <n v="163965.69"/>
    <n v="2"/>
    <n v="0"/>
    <n v="1"/>
    <n v="103511.26"/>
    <x v="1"/>
    <n v="19"/>
    <n v="3523"/>
    <n v="3"/>
    <n v="81"/>
    <n v="0.15789473684210525"/>
    <n v="66937"/>
    <x v="0"/>
    <x v="3"/>
    <s v="High Risk"/>
  </r>
  <r>
    <n v="15707479"/>
    <n v="664"/>
    <x v="0"/>
    <s v="Male"/>
    <x v="20"/>
    <n v="7"/>
    <n v="125608.72"/>
    <n v="1"/>
    <n v="1"/>
    <n v="0"/>
    <n v="122073.48"/>
    <x v="1"/>
    <n v="8"/>
    <n v="4364"/>
    <n v="6"/>
    <n v="115"/>
    <n v="0.75"/>
    <n v="34912"/>
    <x v="1"/>
    <x v="1"/>
    <s v="High Risk"/>
  </r>
  <r>
    <n v="15579826"/>
    <n v="439"/>
    <x v="0"/>
    <s v="Female"/>
    <x v="26"/>
    <n v="9"/>
    <n v="0"/>
    <n v="1"/>
    <n v="1"/>
    <n v="0"/>
    <n v="65535.56"/>
    <x v="1"/>
    <n v="25"/>
    <n v="1077"/>
    <n v="9"/>
    <n v="16"/>
    <n v="0.36"/>
    <n v="26925"/>
    <x v="0"/>
    <x v="3"/>
    <s v="Low Risk"/>
  </r>
  <r>
    <n v="15668104"/>
    <n v="479"/>
    <x v="1"/>
    <s v="Male"/>
    <x v="24"/>
    <n v="6"/>
    <n v="118433.94"/>
    <n v="1"/>
    <n v="0"/>
    <n v="1"/>
    <n v="160060.9"/>
    <x v="1"/>
    <n v="25"/>
    <n v="2604"/>
    <n v="1"/>
    <n v="117"/>
    <n v="0.04"/>
    <n v="65100"/>
    <x v="1"/>
    <x v="1"/>
    <s v="High Risk"/>
  </r>
  <r>
    <n v="15641604"/>
    <n v="850"/>
    <x v="0"/>
    <s v="Female"/>
    <x v="30"/>
    <n v="10"/>
    <n v="98488.08"/>
    <n v="1"/>
    <n v="1"/>
    <n v="0"/>
    <n v="155879.57"/>
    <x v="0"/>
    <n v="28"/>
    <n v="2179"/>
    <n v="8"/>
    <n v="66"/>
    <n v="0.2857142857142857"/>
    <n v="61012"/>
    <x v="1"/>
    <x v="3"/>
    <s v="High Risk"/>
  </r>
  <r>
    <n v="15587240"/>
    <n v="518"/>
    <x v="0"/>
    <s v="Male"/>
    <x v="20"/>
    <n v="4"/>
    <n v="0"/>
    <n v="2"/>
    <n v="0"/>
    <n v="1"/>
    <n v="194416.58"/>
    <x v="1"/>
    <n v="5"/>
    <n v="1697"/>
    <n v="8"/>
    <n v="177"/>
    <n v="1"/>
    <n v="8485"/>
    <x v="0"/>
    <x v="2"/>
    <s v="High Risk"/>
  </r>
  <r>
    <n v="15680767"/>
    <n v="717"/>
    <x v="2"/>
    <s v="Female"/>
    <x v="55"/>
    <n v="10"/>
    <n v="98362.35"/>
    <n v="2"/>
    <n v="1"/>
    <n v="1"/>
    <n v="21630.21"/>
    <x v="1"/>
    <n v="19"/>
    <n v="679"/>
    <n v="6"/>
    <n v="103"/>
    <n v="0.31578947368421051"/>
    <n v="12901"/>
    <x v="1"/>
    <x v="3"/>
    <s v="High Risk"/>
  </r>
  <r>
    <n v="15601594"/>
    <n v="698"/>
    <x v="0"/>
    <s v="Female"/>
    <x v="21"/>
    <n v="6"/>
    <n v="144237.91"/>
    <n v="4"/>
    <n v="1"/>
    <n v="0"/>
    <n v="157143.60999999999"/>
    <x v="0"/>
    <n v="24"/>
    <n v="774"/>
    <n v="3"/>
    <n v="102"/>
    <n v="0.125"/>
    <n v="18576"/>
    <x v="2"/>
    <x v="1"/>
    <s v="High Risk"/>
  </r>
  <r>
    <n v="15589969"/>
    <n v="850"/>
    <x v="0"/>
    <s v="Male"/>
    <x v="10"/>
    <n v="6"/>
    <n v="0"/>
    <n v="1"/>
    <n v="0"/>
    <n v="1"/>
    <n v="52796.31"/>
    <x v="1"/>
    <n v="5"/>
    <n v="1238"/>
    <n v="0"/>
    <n v="175"/>
    <n v="0"/>
    <n v="6190"/>
    <x v="0"/>
    <x v="1"/>
    <s v="High Risk"/>
  </r>
  <r>
    <n v="15703728"/>
    <n v="700"/>
    <x v="1"/>
    <s v="Male"/>
    <x v="40"/>
    <n v="4"/>
    <n v="0"/>
    <n v="1"/>
    <n v="1"/>
    <n v="0"/>
    <n v="121798.52"/>
    <x v="0"/>
    <n v="17"/>
    <n v="4224"/>
    <n v="6"/>
    <n v="145"/>
    <n v="0.35294117647058826"/>
    <n v="71808"/>
    <x v="1"/>
    <x v="2"/>
    <s v="High Risk"/>
  </r>
  <r>
    <n v="15617790"/>
    <n v="626"/>
    <x v="0"/>
    <s v="Female"/>
    <x v="6"/>
    <n v="4"/>
    <n v="105767.28"/>
    <n v="2"/>
    <n v="0"/>
    <n v="0"/>
    <n v="41104.82"/>
    <x v="1"/>
    <n v="9"/>
    <n v="3523"/>
    <n v="6"/>
    <n v="155"/>
    <n v="0.66666666666666663"/>
    <n v="31707"/>
    <x v="0"/>
    <x v="2"/>
    <s v="High Risk"/>
  </r>
  <r>
    <n v="15662500"/>
    <n v="774"/>
    <x v="1"/>
    <s v="Male"/>
    <x v="15"/>
    <n v="9"/>
    <n v="0"/>
    <n v="2"/>
    <n v="1"/>
    <n v="0"/>
    <n v="10604.48"/>
    <x v="1"/>
    <n v="27"/>
    <n v="400"/>
    <n v="8"/>
    <n v="74"/>
    <n v="0.29629629629629628"/>
    <n v="10800"/>
    <x v="2"/>
    <x v="3"/>
    <s v="High Risk"/>
  </r>
  <r>
    <n v="15778526"/>
    <n v="719"/>
    <x v="1"/>
    <s v="Female"/>
    <x v="36"/>
    <n v="5"/>
    <n v="0"/>
    <n v="2"/>
    <n v="0"/>
    <n v="0"/>
    <n v="78563.66"/>
    <x v="1"/>
    <n v="14"/>
    <n v="2999"/>
    <n v="3"/>
    <n v="74"/>
    <n v="0.21428571428571427"/>
    <n v="41986"/>
    <x v="0"/>
    <x v="2"/>
    <s v="High Risk"/>
  </r>
  <r>
    <n v="15670584"/>
    <n v="646"/>
    <x v="1"/>
    <s v="Male"/>
    <x v="8"/>
    <n v="2"/>
    <n v="0"/>
    <n v="1"/>
    <n v="1"/>
    <n v="1"/>
    <n v="170821.43"/>
    <x v="0"/>
    <n v="30"/>
    <n v="1178"/>
    <n v="7"/>
    <n v="32"/>
    <n v="0.23333333333333334"/>
    <n v="35340"/>
    <x v="0"/>
    <x v="0"/>
    <s v="Medium Risk"/>
  </r>
  <r>
    <n v="15748069"/>
    <n v="485"/>
    <x v="0"/>
    <s v="Female"/>
    <x v="11"/>
    <n v="3"/>
    <n v="134467.26"/>
    <n v="1"/>
    <n v="1"/>
    <n v="1"/>
    <n v="113266.09"/>
    <x v="1"/>
    <n v="29"/>
    <n v="803"/>
    <n v="9"/>
    <n v="153"/>
    <n v="0.31034482758620691"/>
    <n v="23287"/>
    <x v="0"/>
    <x v="2"/>
    <s v="High Risk"/>
  </r>
  <r>
    <n v="15680597"/>
    <n v="784"/>
    <x v="2"/>
    <s v="Male"/>
    <x v="16"/>
    <n v="1"/>
    <n v="138515.01999999999"/>
    <n v="1"/>
    <n v="1"/>
    <n v="1"/>
    <n v="171768.76"/>
    <x v="1"/>
    <n v="26"/>
    <n v="3118"/>
    <n v="1"/>
    <n v="162"/>
    <n v="3.8461538461538464E-2"/>
    <n v="81068"/>
    <x v="1"/>
    <x v="0"/>
    <s v="High Risk"/>
  </r>
  <r>
    <n v="15628992"/>
    <n v="850"/>
    <x v="2"/>
    <s v="Male"/>
    <x v="15"/>
    <n v="2"/>
    <n v="128647.98"/>
    <n v="2"/>
    <n v="0"/>
    <n v="0"/>
    <n v="54416.18"/>
    <x v="1"/>
    <n v="22"/>
    <n v="3943"/>
    <n v="8"/>
    <n v="137"/>
    <n v="0.36363636363636365"/>
    <n v="86746"/>
    <x v="1"/>
    <x v="0"/>
    <s v="High Risk"/>
  </r>
  <r>
    <n v="15719624"/>
    <n v="669"/>
    <x v="0"/>
    <s v="Female"/>
    <x v="16"/>
    <n v="9"/>
    <n v="121858.98"/>
    <n v="1"/>
    <n v="1"/>
    <n v="0"/>
    <n v="130755.34"/>
    <x v="1"/>
    <n v="23"/>
    <n v="4167"/>
    <n v="4"/>
    <n v="96"/>
    <n v="0.17391304347826086"/>
    <n v="95841"/>
    <x v="0"/>
    <x v="3"/>
    <s v="High Risk"/>
  </r>
  <r>
    <n v="15812767"/>
    <n v="731"/>
    <x v="1"/>
    <s v="Male"/>
    <x v="53"/>
    <n v="3"/>
    <n v="0"/>
    <n v="2"/>
    <n v="1"/>
    <n v="1"/>
    <n v="141180.66"/>
    <x v="1"/>
    <n v="21"/>
    <n v="3776"/>
    <n v="7"/>
    <n v="138"/>
    <n v="0.33333333333333331"/>
    <n v="79296"/>
    <x v="0"/>
    <x v="2"/>
    <s v="High Risk"/>
  </r>
  <r>
    <n v="15689201"/>
    <n v="721"/>
    <x v="0"/>
    <s v="Female"/>
    <x v="23"/>
    <n v="1"/>
    <n v="120108.56"/>
    <n v="1"/>
    <n v="0"/>
    <n v="1"/>
    <n v="183421.76"/>
    <x v="1"/>
    <n v="4"/>
    <n v="4347"/>
    <n v="2"/>
    <n v="3"/>
    <n v="0.5"/>
    <n v="17388"/>
    <x v="0"/>
    <x v="0"/>
    <s v="Low Risk"/>
  </r>
  <r>
    <n v="15614716"/>
    <n v="515"/>
    <x v="0"/>
    <s v="Female"/>
    <x v="24"/>
    <n v="0"/>
    <n v="196853.62"/>
    <n v="1"/>
    <n v="1"/>
    <n v="1"/>
    <n v="132770.10999999999"/>
    <x v="1"/>
    <n v="24"/>
    <n v="2397"/>
    <n v="9"/>
    <n v="30"/>
    <n v="0.375"/>
    <n v="57528"/>
    <x v="2"/>
    <x v="0"/>
    <s v="Low Risk"/>
  </r>
  <r>
    <n v="15683618"/>
    <n v="774"/>
    <x v="0"/>
    <s v="Female"/>
    <x v="12"/>
    <n v="3"/>
    <n v="121418.62"/>
    <n v="1"/>
    <n v="1"/>
    <n v="1"/>
    <n v="24400.37"/>
    <x v="1"/>
    <n v="23"/>
    <n v="1220"/>
    <n v="4"/>
    <n v="88"/>
    <n v="0.17391304347826086"/>
    <n v="28060"/>
    <x v="0"/>
    <x v="2"/>
    <s v="High Risk"/>
  </r>
  <r>
    <n v="15799631"/>
    <n v="585"/>
    <x v="1"/>
    <s v="Male"/>
    <x v="18"/>
    <n v="10"/>
    <n v="0"/>
    <n v="2"/>
    <n v="1"/>
    <n v="1"/>
    <n v="180318.6"/>
    <x v="1"/>
    <n v="3"/>
    <n v="3418"/>
    <n v="4"/>
    <n v="28"/>
    <n v="1"/>
    <n v="10254"/>
    <x v="0"/>
    <x v="3"/>
    <s v="Low Risk"/>
  </r>
  <r>
    <n v="15692259"/>
    <n v="695"/>
    <x v="0"/>
    <s v="Female"/>
    <x v="6"/>
    <n v="9"/>
    <n v="0"/>
    <n v="2"/>
    <n v="1"/>
    <n v="0"/>
    <n v="111565.45"/>
    <x v="1"/>
    <n v="3"/>
    <n v="4929"/>
    <n v="10"/>
    <n v="98"/>
    <n v="1"/>
    <n v="14787"/>
    <x v="0"/>
    <x v="3"/>
    <s v="High Risk"/>
  </r>
  <r>
    <n v="15590966"/>
    <n v="729"/>
    <x v="2"/>
    <s v="Female"/>
    <x v="0"/>
    <n v="4"/>
    <n v="97495.8"/>
    <n v="2"/>
    <n v="0"/>
    <n v="0"/>
    <n v="2002.5"/>
    <x v="1"/>
    <n v="29"/>
    <n v="1933"/>
    <n v="3"/>
    <n v="38"/>
    <n v="0.10344827586206896"/>
    <n v="56057"/>
    <x v="1"/>
    <x v="2"/>
    <s v="Medium Risk"/>
  </r>
  <r>
    <n v="15656426"/>
    <n v="713"/>
    <x v="0"/>
    <s v="Female"/>
    <x v="0"/>
    <n v="3"/>
    <n v="0"/>
    <n v="2"/>
    <n v="0"/>
    <n v="0"/>
    <n v="82565.009999999995"/>
    <x v="1"/>
    <n v="15"/>
    <n v="1068"/>
    <n v="4"/>
    <n v="108"/>
    <n v="0.26666666666666666"/>
    <n v="16020"/>
    <x v="1"/>
    <x v="2"/>
    <s v="High Risk"/>
  </r>
  <r>
    <n v="15675256"/>
    <n v="555"/>
    <x v="1"/>
    <s v="Male"/>
    <x v="19"/>
    <n v="5"/>
    <n v="127343.4"/>
    <n v="1"/>
    <n v="0"/>
    <n v="1"/>
    <n v="121789.3"/>
    <x v="1"/>
    <n v="2"/>
    <n v="970"/>
    <n v="10"/>
    <n v="10"/>
    <n v="1"/>
    <n v="1940"/>
    <x v="1"/>
    <x v="2"/>
    <s v="Low Risk"/>
  </r>
  <r>
    <n v="15751185"/>
    <n v="699"/>
    <x v="1"/>
    <s v="Female"/>
    <x v="5"/>
    <n v="0"/>
    <n v="158633.60999999999"/>
    <n v="1"/>
    <n v="1"/>
    <n v="0"/>
    <n v="193785.87"/>
    <x v="1"/>
    <n v="5"/>
    <n v="436"/>
    <n v="7"/>
    <n v="99"/>
    <n v="1"/>
    <n v="2180"/>
    <x v="0"/>
    <x v="0"/>
    <s v="High Risk"/>
  </r>
  <r>
    <n v="15789582"/>
    <n v="587"/>
    <x v="0"/>
    <s v="Male"/>
    <x v="30"/>
    <n v="9"/>
    <n v="0"/>
    <n v="1"/>
    <n v="1"/>
    <n v="0"/>
    <n v="64593.07"/>
    <x v="1"/>
    <n v="13"/>
    <n v="945"/>
    <n v="0"/>
    <n v="82"/>
    <n v="0"/>
    <n v="12285"/>
    <x v="1"/>
    <x v="3"/>
    <s v="High Risk"/>
  </r>
  <r>
    <n v="15651103"/>
    <n v="762"/>
    <x v="1"/>
    <s v="Female"/>
    <x v="58"/>
    <n v="9"/>
    <n v="183744.98"/>
    <n v="1"/>
    <n v="1"/>
    <n v="1"/>
    <n v="196993.69"/>
    <x v="1"/>
    <n v="9"/>
    <n v="1174"/>
    <n v="5"/>
    <n v="88"/>
    <n v="0.55555555555555558"/>
    <n v="10566"/>
    <x v="0"/>
    <x v="3"/>
    <s v="High Risk"/>
  </r>
  <r>
    <n v="15672299"/>
    <n v="510"/>
    <x v="0"/>
    <s v="Male"/>
    <x v="4"/>
    <n v="6"/>
    <n v="0"/>
    <n v="2"/>
    <n v="1"/>
    <n v="1"/>
    <n v="175518.31"/>
    <x v="1"/>
    <n v="1"/>
    <n v="2323"/>
    <n v="8"/>
    <n v="116"/>
    <n v="1"/>
    <n v="2323"/>
    <x v="0"/>
    <x v="1"/>
    <s v="High Risk"/>
  </r>
  <r>
    <n v="15772250"/>
    <n v="842"/>
    <x v="1"/>
    <s v="Male"/>
    <x v="17"/>
    <n v="9"/>
    <n v="0"/>
    <n v="1"/>
    <n v="0"/>
    <n v="0"/>
    <n v="17268.02"/>
    <x v="1"/>
    <n v="1"/>
    <n v="3044"/>
    <n v="8"/>
    <n v="46"/>
    <n v="1"/>
    <n v="3044"/>
    <x v="0"/>
    <x v="3"/>
    <s v="Medium Risk"/>
  </r>
  <r>
    <n v="15763922"/>
    <n v="608"/>
    <x v="0"/>
    <s v="Male"/>
    <x v="8"/>
    <n v="7"/>
    <n v="79962.92"/>
    <n v="2"/>
    <n v="1"/>
    <n v="0"/>
    <n v="60901.72"/>
    <x v="1"/>
    <n v="17"/>
    <n v="3060"/>
    <n v="5"/>
    <n v="59"/>
    <n v="0.29411764705882354"/>
    <n v="52020"/>
    <x v="0"/>
    <x v="1"/>
    <s v="Medium Risk"/>
  </r>
  <r>
    <n v="15633870"/>
    <n v="850"/>
    <x v="0"/>
    <s v="Female"/>
    <x v="18"/>
    <n v="10"/>
    <n v="0"/>
    <n v="2"/>
    <n v="1"/>
    <n v="1"/>
    <n v="100750.03"/>
    <x v="1"/>
    <n v="3"/>
    <n v="1652"/>
    <n v="1"/>
    <n v="71"/>
    <n v="0.33333333333333331"/>
    <n v="4956"/>
    <x v="0"/>
    <x v="3"/>
    <s v="High Risk"/>
  </r>
  <r>
    <n v="15624323"/>
    <n v="642"/>
    <x v="0"/>
    <s v="Male"/>
    <x v="18"/>
    <n v="4"/>
    <n v="0"/>
    <n v="2"/>
    <n v="1"/>
    <n v="1"/>
    <n v="195224.91"/>
    <x v="1"/>
    <n v="30"/>
    <n v="1518"/>
    <n v="8"/>
    <n v="15"/>
    <n v="0.26666666666666666"/>
    <n v="45540"/>
    <x v="2"/>
    <x v="2"/>
    <s v="Low Risk"/>
  </r>
  <r>
    <n v="15688612"/>
    <n v="850"/>
    <x v="0"/>
    <s v="Male"/>
    <x v="19"/>
    <n v="7"/>
    <n v="140956.99"/>
    <n v="1"/>
    <n v="0"/>
    <n v="0"/>
    <n v="3510.18"/>
    <x v="1"/>
    <n v="16"/>
    <n v="1338"/>
    <n v="2"/>
    <n v="72"/>
    <n v="0.125"/>
    <n v="21408"/>
    <x v="0"/>
    <x v="1"/>
    <s v="High Risk"/>
  </r>
  <r>
    <n v="15694644"/>
    <n v="455"/>
    <x v="1"/>
    <s v="Female"/>
    <x v="3"/>
    <n v="6"/>
    <n v="0"/>
    <n v="1"/>
    <n v="1"/>
    <n v="1"/>
    <n v="81250.789999999994"/>
    <x v="1"/>
    <n v="11"/>
    <n v="2724"/>
    <n v="2"/>
    <n v="75"/>
    <n v="0.18181818181818182"/>
    <n v="29964"/>
    <x v="0"/>
    <x v="1"/>
    <s v="High Risk"/>
  </r>
  <r>
    <n v="15587174"/>
    <n v="726"/>
    <x v="0"/>
    <s v="Male"/>
    <x v="6"/>
    <n v="7"/>
    <n v="0"/>
    <n v="2"/>
    <n v="1"/>
    <n v="1"/>
    <n v="91844.14"/>
    <x v="0"/>
    <n v="14"/>
    <n v="4085"/>
    <n v="5"/>
    <n v="134"/>
    <n v="0.35714285714285715"/>
    <n v="57190"/>
    <x v="0"/>
    <x v="1"/>
    <s v="High Risk"/>
  </r>
  <r>
    <n v="15579559"/>
    <n v="544"/>
    <x v="1"/>
    <s v="Male"/>
    <x v="33"/>
    <n v="8"/>
    <n v="145241.63"/>
    <n v="1"/>
    <n v="1"/>
    <n v="1"/>
    <n v="80676.83"/>
    <x v="1"/>
    <n v="16"/>
    <n v="4445"/>
    <n v="10"/>
    <n v="111"/>
    <n v="0.625"/>
    <n v="71120"/>
    <x v="0"/>
    <x v="1"/>
    <s v="High Risk"/>
  </r>
  <r>
    <n v="15775430"/>
    <n v="651"/>
    <x v="2"/>
    <s v="Male"/>
    <x v="8"/>
    <n v="7"/>
    <n v="138008.06"/>
    <n v="2"/>
    <n v="1"/>
    <n v="0"/>
    <n v="129912.74"/>
    <x v="1"/>
    <n v="4"/>
    <n v="4887"/>
    <n v="9"/>
    <n v="118"/>
    <n v="1"/>
    <n v="19548"/>
    <x v="0"/>
    <x v="1"/>
    <s v="High Risk"/>
  </r>
  <r>
    <n v="15623695"/>
    <n v="814"/>
    <x v="0"/>
    <s v="Female"/>
    <x v="8"/>
    <n v="4"/>
    <n v="0"/>
    <n v="2"/>
    <n v="1"/>
    <n v="1"/>
    <n v="142029.17000000001"/>
    <x v="1"/>
    <n v="11"/>
    <n v="3483"/>
    <n v="8"/>
    <n v="126"/>
    <n v="0.72727272727272729"/>
    <n v="38313"/>
    <x v="0"/>
    <x v="2"/>
    <s v="High Risk"/>
  </r>
  <r>
    <n v="15760849"/>
    <n v="537"/>
    <x v="0"/>
    <s v="Male"/>
    <x v="2"/>
    <n v="2"/>
    <n v="0"/>
    <n v="2"/>
    <n v="1"/>
    <n v="1"/>
    <n v="137651.6"/>
    <x v="1"/>
    <n v="22"/>
    <n v="1482"/>
    <n v="10"/>
    <n v="8"/>
    <n v="0.45454545454545453"/>
    <n v="32604"/>
    <x v="0"/>
    <x v="0"/>
    <s v="Low Risk"/>
  </r>
  <r>
    <n v="15813095"/>
    <n v="553"/>
    <x v="0"/>
    <s v="Male"/>
    <x v="24"/>
    <n v="2"/>
    <n v="0"/>
    <n v="2"/>
    <n v="1"/>
    <n v="0"/>
    <n v="33877.29"/>
    <x v="1"/>
    <n v="23"/>
    <n v="1139"/>
    <n v="6"/>
    <n v="133"/>
    <n v="0.2608695652173913"/>
    <n v="26197"/>
    <x v="2"/>
    <x v="0"/>
    <s v="High Risk"/>
  </r>
  <r>
    <n v="15705281"/>
    <n v="800"/>
    <x v="1"/>
    <s v="Male"/>
    <x v="16"/>
    <n v="9"/>
    <n v="0"/>
    <n v="1"/>
    <n v="1"/>
    <n v="0"/>
    <n v="78744.39"/>
    <x v="1"/>
    <n v="17"/>
    <n v="2535"/>
    <n v="1"/>
    <n v="103"/>
    <n v="5.8823529411764705E-2"/>
    <n v="43095"/>
    <x v="2"/>
    <x v="3"/>
    <s v="High Risk"/>
  </r>
  <r>
    <n v="15812594"/>
    <n v="791"/>
    <x v="0"/>
    <s v="Male"/>
    <x v="10"/>
    <n v="7"/>
    <n v="0"/>
    <n v="2"/>
    <n v="1"/>
    <n v="0"/>
    <n v="96734.46"/>
    <x v="1"/>
    <n v="16"/>
    <n v="4286"/>
    <n v="3"/>
    <n v="99"/>
    <n v="0.1875"/>
    <n v="68576"/>
    <x v="2"/>
    <x v="1"/>
    <s v="High Risk"/>
  </r>
  <r>
    <n v="15626322"/>
    <n v="699"/>
    <x v="1"/>
    <s v="Female"/>
    <x v="6"/>
    <n v="9"/>
    <n v="127570.93"/>
    <n v="2"/>
    <n v="1"/>
    <n v="0"/>
    <n v="164756.81"/>
    <x v="1"/>
    <n v="6"/>
    <n v="4231"/>
    <n v="5"/>
    <n v="172"/>
    <n v="0.83333333333333337"/>
    <n v="25386"/>
    <x v="2"/>
    <x v="3"/>
    <s v="High Risk"/>
  </r>
  <r>
    <n v="15723105"/>
    <n v="756"/>
    <x v="0"/>
    <s v="Female"/>
    <x v="34"/>
    <n v="6"/>
    <n v="0"/>
    <n v="1"/>
    <n v="1"/>
    <n v="1"/>
    <n v="164394.65"/>
    <x v="1"/>
    <n v="23"/>
    <n v="3239"/>
    <n v="9"/>
    <n v="152"/>
    <n v="0.39130434782608697"/>
    <n v="74497"/>
    <x v="0"/>
    <x v="1"/>
    <s v="High Risk"/>
  </r>
  <r>
    <n v="15588449"/>
    <n v="591"/>
    <x v="1"/>
    <s v="Female"/>
    <x v="7"/>
    <n v="5"/>
    <n v="107812.67"/>
    <n v="1"/>
    <n v="0"/>
    <n v="1"/>
    <n v="162501.82999999999"/>
    <x v="0"/>
    <n v="4"/>
    <n v="3982"/>
    <n v="4"/>
    <n v="128"/>
    <n v="1"/>
    <n v="15928"/>
    <x v="0"/>
    <x v="2"/>
    <s v="High Risk"/>
  </r>
  <r>
    <n v="15794849"/>
    <n v="850"/>
    <x v="2"/>
    <s v="Male"/>
    <x v="32"/>
    <n v="7"/>
    <n v="91560.58"/>
    <n v="2"/>
    <n v="0"/>
    <n v="0"/>
    <n v="10541.38"/>
    <x v="1"/>
    <n v="13"/>
    <n v="153"/>
    <n v="8"/>
    <n v="15"/>
    <n v="0.61538461538461542"/>
    <n v="1989"/>
    <x v="0"/>
    <x v="1"/>
    <s v="Low Risk"/>
  </r>
  <r>
    <n v="15620000"/>
    <n v="760"/>
    <x v="2"/>
    <s v="Male"/>
    <x v="10"/>
    <n v="6"/>
    <n v="121303.77"/>
    <n v="2"/>
    <n v="1"/>
    <n v="1"/>
    <n v="59325.21"/>
    <x v="1"/>
    <n v="15"/>
    <n v="2568"/>
    <n v="8"/>
    <n v="11"/>
    <n v="0.53333333333333333"/>
    <n v="38520"/>
    <x v="0"/>
    <x v="1"/>
    <s v="Low Risk"/>
  </r>
  <r>
    <n v="15799720"/>
    <n v="569"/>
    <x v="1"/>
    <s v="Male"/>
    <x v="3"/>
    <n v="8"/>
    <n v="161546.68"/>
    <n v="2"/>
    <n v="0"/>
    <n v="1"/>
    <n v="178187.28"/>
    <x v="1"/>
    <n v="5"/>
    <n v="4132"/>
    <n v="1"/>
    <n v="40"/>
    <n v="0.2"/>
    <n v="20660"/>
    <x v="0"/>
    <x v="1"/>
    <s v="Medium Risk"/>
  </r>
  <r>
    <n v="15711287"/>
    <n v="661"/>
    <x v="1"/>
    <s v="Female"/>
    <x v="12"/>
    <n v="5"/>
    <n v="128415.45"/>
    <n v="1"/>
    <n v="1"/>
    <n v="0"/>
    <n v="142626.49"/>
    <x v="1"/>
    <n v="24"/>
    <n v="1427"/>
    <n v="2"/>
    <n v="17"/>
    <n v="8.3333333333333329E-2"/>
    <n v="34248"/>
    <x v="2"/>
    <x v="2"/>
    <s v="Low Risk"/>
  </r>
  <r>
    <n v="15613102"/>
    <n v="670"/>
    <x v="0"/>
    <s v="Female"/>
    <x v="8"/>
    <n v="2"/>
    <n v="57530.06"/>
    <n v="1"/>
    <n v="1"/>
    <n v="1"/>
    <n v="181893.31"/>
    <x v="0"/>
    <n v="16"/>
    <n v="1976"/>
    <n v="9"/>
    <n v="4"/>
    <n v="0.5625"/>
    <n v="31616"/>
    <x v="0"/>
    <x v="0"/>
    <s v="Low Risk"/>
  </r>
  <r>
    <n v="15621440"/>
    <n v="694"/>
    <x v="0"/>
    <s v="Male"/>
    <x v="16"/>
    <n v="1"/>
    <n v="0"/>
    <n v="2"/>
    <n v="0"/>
    <n v="1"/>
    <n v="156858.20000000001"/>
    <x v="1"/>
    <n v="25"/>
    <n v="4115"/>
    <n v="2"/>
    <n v="60"/>
    <n v="0.08"/>
    <n v="102875"/>
    <x v="0"/>
    <x v="0"/>
    <s v="Medium Risk"/>
  </r>
  <r>
    <n v="15677146"/>
    <n v="728"/>
    <x v="0"/>
    <s v="Female"/>
    <x v="34"/>
    <n v="4"/>
    <n v="142243.54"/>
    <n v="2"/>
    <n v="1"/>
    <n v="0"/>
    <n v="33074.51"/>
    <x v="1"/>
    <n v="21"/>
    <n v="503"/>
    <n v="1"/>
    <n v="159"/>
    <n v="4.7619047619047616E-2"/>
    <n v="10563"/>
    <x v="0"/>
    <x v="2"/>
    <s v="High Risk"/>
  </r>
  <r>
    <n v="15801169"/>
    <n v="764"/>
    <x v="2"/>
    <s v="Female"/>
    <x v="2"/>
    <n v="9"/>
    <n v="138341.51"/>
    <n v="1"/>
    <n v="1"/>
    <n v="0"/>
    <n v="50072.94"/>
    <x v="0"/>
    <n v="14"/>
    <n v="1057"/>
    <n v="6"/>
    <n v="111"/>
    <n v="0.42857142857142855"/>
    <n v="14798"/>
    <x v="0"/>
    <x v="3"/>
    <s v="High Risk"/>
  </r>
  <r>
    <n v="15722425"/>
    <n v="639"/>
    <x v="0"/>
    <s v="Male"/>
    <x v="15"/>
    <n v="9"/>
    <n v="0"/>
    <n v="2"/>
    <n v="1"/>
    <n v="0"/>
    <n v="111340.36"/>
    <x v="1"/>
    <n v="29"/>
    <n v="1648"/>
    <n v="1"/>
    <n v="2"/>
    <n v="3.4482758620689655E-2"/>
    <n v="47792"/>
    <x v="0"/>
    <x v="3"/>
    <s v="Low Risk"/>
  </r>
  <r>
    <n v="15682421"/>
    <n v="683"/>
    <x v="0"/>
    <s v="Female"/>
    <x v="33"/>
    <n v="2"/>
    <n v="0"/>
    <n v="2"/>
    <n v="0"/>
    <n v="1"/>
    <n v="100496.84"/>
    <x v="0"/>
    <n v="9"/>
    <n v="2010"/>
    <n v="0"/>
    <n v="152"/>
    <n v="0"/>
    <n v="18090"/>
    <x v="0"/>
    <x v="0"/>
    <s v="High Risk"/>
  </r>
  <r>
    <n v="15691910"/>
    <n v="663"/>
    <x v="1"/>
    <s v="Male"/>
    <x v="33"/>
    <n v="4"/>
    <n v="0"/>
    <n v="3"/>
    <n v="1"/>
    <n v="0"/>
    <n v="101371.05"/>
    <x v="1"/>
    <n v="24"/>
    <n v="4087"/>
    <n v="8"/>
    <n v="110"/>
    <n v="0.33333333333333331"/>
    <n v="98088"/>
    <x v="1"/>
    <x v="2"/>
    <s v="High Risk"/>
  </r>
  <r>
    <n v="15721779"/>
    <n v="826"/>
    <x v="1"/>
    <s v="Male"/>
    <x v="1"/>
    <n v="5"/>
    <n v="146466.46"/>
    <n v="2"/>
    <n v="0"/>
    <n v="0"/>
    <n v="180934.67"/>
    <x v="1"/>
    <n v="11"/>
    <n v="4670"/>
    <n v="3"/>
    <n v="180"/>
    <n v="0.27272727272727271"/>
    <n v="51370"/>
    <x v="0"/>
    <x v="2"/>
    <s v="High Risk"/>
  </r>
  <r>
    <n v="15579548"/>
    <n v="735"/>
    <x v="1"/>
    <s v="Male"/>
    <x v="18"/>
    <n v="5"/>
    <n v="0"/>
    <n v="2"/>
    <n v="1"/>
    <n v="0"/>
    <n v="105152.17"/>
    <x v="1"/>
    <n v="4"/>
    <n v="4937"/>
    <n v="9"/>
    <n v="46"/>
    <n v="1"/>
    <n v="19748"/>
    <x v="2"/>
    <x v="2"/>
    <s v="Medium Risk"/>
  </r>
  <r>
    <n v="15681075"/>
    <n v="682"/>
    <x v="0"/>
    <s v="Female"/>
    <x v="14"/>
    <n v="1"/>
    <n v="0"/>
    <n v="1"/>
    <n v="1"/>
    <n v="1"/>
    <n v="706.5"/>
    <x v="1"/>
    <n v="29"/>
    <n v="4956"/>
    <n v="6"/>
    <n v="136"/>
    <n v="0.20689655172413793"/>
    <n v="143724"/>
    <x v="2"/>
    <x v="0"/>
    <s v="High Risk"/>
  </r>
  <r>
    <n v="15607884"/>
    <n v="663"/>
    <x v="0"/>
    <s v="Female"/>
    <x v="2"/>
    <n v="8"/>
    <n v="0"/>
    <n v="2"/>
    <n v="1"/>
    <n v="1"/>
    <n v="101168.9"/>
    <x v="1"/>
    <n v="1"/>
    <n v="147"/>
    <n v="9"/>
    <n v="3"/>
    <n v="1"/>
    <n v="147"/>
    <x v="0"/>
    <x v="1"/>
    <s v="Low Risk"/>
  </r>
  <r>
    <n v="15767757"/>
    <n v="562"/>
    <x v="1"/>
    <s v="Female"/>
    <x v="6"/>
    <n v="9"/>
    <n v="120307.58"/>
    <n v="1"/>
    <n v="1"/>
    <n v="1"/>
    <n v="6795.61"/>
    <x v="1"/>
    <n v="16"/>
    <n v="4300"/>
    <n v="8"/>
    <n v="131"/>
    <n v="0.5"/>
    <n v="68800"/>
    <x v="2"/>
    <x v="3"/>
    <s v="High Risk"/>
  </r>
  <r>
    <n v="15791550"/>
    <n v="696"/>
    <x v="0"/>
    <s v="Male"/>
    <x v="7"/>
    <n v="4"/>
    <n v="87637.26"/>
    <n v="2"/>
    <n v="0"/>
    <n v="0"/>
    <n v="196111.35"/>
    <x v="1"/>
    <n v="15"/>
    <n v="2731"/>
    <n v="3"/>
    <n v="73"/>
    <n v="0.2"/>
    <n v="40965"/>
    <x v="1"/>
    <x v="2"/>
    <s v="High Risk"/>
  </r>
  <r>
    <n v="15658589"/>
    <n v="850"/>
    <x v="1"/>
    <s v="Male"/>
    <x v="16"/>
    <n v="2"/>
    <n v="94652.04"/>
    <n v="1"/>
    <n v="1"/>
    <n v="1"/>
    <n v="171960.76"/>
    <x v="1"/>
    <n v="29"/>
    <n v="1263"/>
    <n v="8"/>
    <n v="150"/>
    <n v="0.27586206896551724"/>
    <n v="36627"/>
    <x v="0"/>
    <x v="0"/>
    <s v="High Risk"/>
  </r>
  <r>
    <n v="15670822"/>
    <n v="719"/>
    <x v="0"/>
    <s v="Female"/>
    <x v="32"/>
    <n v="7"/>
    <n v="114415.84"/>
    <n v="1"/>
    <n v="1"/>
    <n v="1"/>
    <n v="177497.4"/>
    <x v="1"/>
    <n v="9"/>
    <n v="3897"/>
    <n v="8"/>
    <n v="130"/>
    <n v="0.88888888888888884"/>
    <n v="35073"/>
    <x v="2"/>
    <x v="1"/>
    <s v="High Risk"/>
  </r>
  <r>
    <n v="15629744"/>
    <n v="804"/>
    <x v="0"/>
    <s v="Female"/>
    <x v="60"/>
    <n v="8"/>
    <n v="0"/>
    <n v="2"/>
    <n v="0"/>
    <n v="1"/>
    <n v="147995.96"/>
    <x v="1"/>
    <n v="10"/>
    <n v="1750"/>
    <n v="8"/>
    <n v="86"/>
    <n v="0.8"/>
    <n v="17500"/>
    <x v="0"/>
    <x v="1"/>
    <s v="High Risk"/>
  </r>
  <r>
    <n v="15660768"/>
    <n v="604"/>
    <x v="0"/>
    <s v="Male"/>
    <x v="20"/>
    <n v="1"/>
    <n v="84315.02"/>
    <n v="1"/>
    <n v="0"/>
    <n v="0"/>
    <n v="36209.1"/>
    <x v="1"/>
    <n v="23"/>
    <n v="4735"/>
    <n v="9"/>
    <n v="80"/>
    <n v="0.39130434782608697"/>
    <n v="108905"/>
    <x v="0"/>
    <x v="0"/>
    <s v="High Risk"/>
  </r>
  <r>
    <n v="15726310"/>
    <n v="782"/>
    <x v="1"/>
    <s v="Female"/>
    <x v="7"/>
    <n v="3"/>
    <n v="0"/>
    <n v="2"/>
    <n v="1"/>
    <n v="0"/>
    <n v="143614.01"/>
    <x v="1"/>
    <n v="17"/>
    <n v="3794"/>
    <n v="1"/>
    <n v="180"/>
    <n v="5.8823529411764705E-2"/>
    <n v="64498"/>
    <x v="2"/>
    <x v="2"/>
    <s v="High Risk"/>
  </r>
  <r>
    <n v="15641298"/>
    <n v="512"/>
    <x v="2"/>
    <s v="Male"/>
    <x v="0"/>
    <n v="9"/>
    <n v="93955.83"/>
    <n v="2"/>
    <n v="1"/>
    <n v="0"/>
    <n v="14828.54"/>
    <x v="1"/>
    <n v="25"/>
    <n v="444"/>
    <n v="0"/>
    <n v="115"/>
    <n v="0"/>
    <n v="11100"/>
    <x v="0"/>
    <x v="3"/>
    <s v="High Risk"/>
  </r>
  <r>
    <n v="15625675"/>
    <n v="569"/>
    <x v="0"/>
    <s v="Male"/>
    <x v="18"/>
    <n v="1"/>
    <n v="67087.69"/>
    <n v="1"/>
    <n v="1"/>
    <n v="0"/>
    <n v="154775.70000000001"/>
    <x v="1"/>
    <n v="18"/>
    <n v="1240"/>
    <n v="6"/>
    <n v="113"/>
    <n v="0.33333333333333331"/>
    <n v="22320"/>
    <x v="0"/>
    <x v="0"/>
    <s v="High Risk"/>
  </r>
  <r>
    <n v="15713354"/>
    <n v="597"/>
    <x v="2"/>
    <s v="Female"/>
    <x v="32"/>
    <n v="6"/>
    <n v="101528.61"/>
    <n v="1"/>
    <n v="1"/>
    <n v="0"/>
    <n v="70529"/>
    <x v="0"/>
    <n v="7"/>
    <n v="3334"/>
    <n v="7"/>
    <n v="58"/>
    <n v="1"/>
    <n v="23338"/>
    <x v="2"/>
    <x v="1"/>
    <s v="Medium Risk"/>
  </r>
  <r>
    <n v="15633866"/>
    <n v="753"/>
    <x v="2"/>
    <s v="Male"/>
    <x v="33"/>
    <n v="1"/>
    <n v="110824.52"/>
    <n v="1"/>
    <n v="1"/>
    <n v="1"/>
    <n v="57896.27"/>
    <x v="1"/>
    <n v="24"/>
    <n v="3959"/>
    <n v="0"/>
    <n v="170"/>
    <n v="0"/>
    <n v="95016"/>
    <x v="0"/>
    <x v="0"/>
    <s v="High Risk"/>
  </r>
  <r>
    <n v="15704231"/>
    <n v="430"/>
    <x v="0"/>
    <s v="Female"/>
    <x v="19"/>
    <n v="8"/>
    <n v="0"/>
    <n v="1"/>
    <n v="1"/>
    <n v="1"/>
    <n v="69759.91"/>
    <x v="1"/>
    <n v="1"/>
    <n v="4208"/>
    <n v="6"/>
    <n v="162"/>
    <n v="1"/>
    <n v="4208"/>
    <x v="0"/>
    <x v="1"/>
    <s v="High Risk"/>
  </r>
  <r>
    <n v="15735400"/>
    <n v="756"/>
    <x v="0"/>
    <s v="Male"/>
    <x v="34"/>
    <n v="8"/>
    <n v="179960.2"/>
    <n v="1"/>
    <n v="1"/>
    <n v="0"/>
    <n v="89938.08"/>
    <x v="1"/>
    <n v="10"/>
    <n v="4766"/>
    <n v="10"/>
    <n v="60"/>
    <n v="1"/>
    <n v="47660"/>
    <x v="0"/>
    <x v="1"/>
    <s v="Medium Risk"/>
  </r>
  <r>
    <n v="15632826"/>
    <n v="493"/>
    <x v="0"/>
    <s v="Male"/>
    <x v="16"/>
    <n v="3"/>
    <n v="134006.76999999999"/>
    <n v="1"/>
    <n v="1"/>
    <n v="0"/>
    <n v="89578.32"/>
    <x v="1"/>
    <n v="27"/>
    <n v="1073"/>
    <n v="3"/>
    <n v="4"/>
    <n v="0.1111111111111111"/>
    <n v="28971"/>
    <x v="0"/>
    <x v="2"/>
    <s v="Low Risk"/>
  </r>
  <r>
    <n v="15751022"/>
    <n v="777"/>
    <x v="2"/>
    <s v="Female"/>
    <x v="24"/>
    <n v="10"/>
    <n v="121532.17"/>
    <n v="2"/>
    <n v="1"/>
    <n v="1"/>
    <n v="73464.88"/>
    <x v="1"/>
    <n v="26"/>
    <n v="4094"/>
    <n v="7"/>
    <n v="79"/>
    <n v="0.26923076923076922"/>
    <n v="106444"/>
    <x v="0"/>
    <x v="3"/>
    <s v="High Risk"/>
  </r>
  <r>
    <n v="15664737"/>
    <n v="779"/>
    <x v="1"/>
    <s v="Female"/>
    <x v="16"/>
    <n v="7"/>
    <n v="0"/>
    <n v="2"/>
    <n v="1"/>
    <n v="1"/>
    <n v="138542.87"/>
    <x v="1"/>
    <n v="22"/>
    <n v="141"/>
    <n v="0"/>
    <n v="132"/>
    <n v="0"/>
    <n v="3102"/>
    <x v="2"/>
    <x v="1"/>
    <s v="High Risk"/>
  </r>
  <r>
    <n v="15681126"/>
    <n v="702"/>
    <x v="1"/>
    <s v="Female"/>
    <x v="16"/>
    <n v="2"/>
    <n v="0"/>
    <n v="1"/>
    <n v="1"/>
    <n v="1"/>
    <n v="161888.63"/>
    <x v="1"/>
    <n v="11"/>
    <n v="3642"/>
    <n v="7"/>
    <n v="171"/>
    <n v="0.63636363636363635"/>
    <n v="40062"/>
    <x v="1"/>
    <x v="0"/>
    <s v="High Risk"/>
  </r>
  <r>
    <n v="15738954"/>
    <n v="551"/>
    <x v="0"/>
    <s v="Male"/>
    <x v="12"/>
    <n v="7"/>
    <n v="129717.3"/>
    <n v="2"/>
    <n v="0"/>
    <n v="0"/>
    <n v="86937.2"/>
    <x v="1"/>
    <n v="14"/>
    <n v="1039"/>
    <n v="6"/>
    <n v="159"/>
    <n v="0.42857142857142855"/>
    <n v="14546"/>
    <x v="2"/>
    <x v="1"/>
    <s v="High Risk"/>
  </r>
  <r>
    <n v="15662263"/>
    <n v="749"/>
    <x v="2"/>
    <s v="Male"/>
    <x v="32"/>
    <n v="4"/>
    <n v="94762.16"/>
    <n v="2"/>
    <n v="1"/>
    <n v="1"/>
    <n v="42241.54"/>
    <x v="1"/>
    <n v="11"/>
    <n v="1027"/>
    <n v="0"/>
    <n v="121"/>
    <n v="0"/>
    <n v="11297"/>
    <x v="1"/>
    <x v="2"/>
    <s v="High Risk"/>
  </r>
  <r>
    <n v="15621611"/>
    <n v="742"/>
    <x v="2"/>
    <s v="Male"/>
    <x v="30"/>
    <n v="5"/>
    <n v="155196.17000000001"/>
    <n v="1"/>
    <n v="0"/>
    <n v="1"/>
    <n v="121207.66"/>
    <x v="0"/>
    <n v="21"/>
    <n v="1031"/>
    <n v="7"/>
    <n v="56"/>
    <n v="0.33333333333333331"/>
    <n v="21651"/>
    <x v="2"/>
    <x v="2"/>
    <s v="Medium Risk"/>
  </r>
  <r>
    <n v="15783752"/>
    <n v="752"/>
    <x v="2"/>
    <s v="Male"/>
    <x v="6"/>
    <n v="4"/>
    <n v="129514.99"/>
    <n v="1"/>
    <n v="1"/>
    <n v="1"/>
    <n v="102930.46"/>
    <x v="1"/>
    <n v="13"/>
    <n v="2107"/>
    <n v="10"/>
    <n v="43"/>
    <n v="0.76923076923076927"/>
    <n v="27391"/>
    <x v="0"/>
    <x v="2"/>
    <s v="Medium Risk"/>
  </r>
  <r>
    <n v="15709474"/>
    <n v="740"/>
    <x v="2"/>
    <s v="Female"/>
    <x v="38"/>
    <n v="3"/>
    <n v="113386.36"/>
    <n v="2"/>
    <n v="1"/>
    <n v="1"/>
    <n v="65121.63"/>
    <x v="0"/>
    <n v="3"/>
    <n v="3401"/>
    <n v="10"/>
    <n v="137"/>
    <n v="1"/>
    <n v="10203"/>
    <x v="2"/>
    <x v="2"/>
    <s v="High Risk"/>
  </r>
  <r>
    <n v="15701280"/>
    <n v="576"/>
    <x v="0"/>
    <s v="Male"/>
    <x v="9"/>
    <n v="3"/>
    <n v="0"/>
    <n v="1"/>
    <n v="0"/>
    <n v="1"/>
    <n v="78498.039999999994"/>
    <x v="0"/>
    <n v="8"/>
    <n v="4426"/>
    <n v="10"/>
    <n v="147"/>
    <n v="1"/>
    <n v="35408"/>
    <x v="2"/>
    <x v="2"/>
    <s v="High Risk"/>
  </r>
  <r>
    <n v="15671104"/>
    <n v="637"/>
    <x v="1"/>
    <s v="Male"/>
    <x v="3"/>
    <n v="3"/>
    <n v="172196.23"/>
    <n v="1"/>
    <n v="1"/>
    <n v="1"/>
    <n v="104769.96"/>
    <x v="1"/>
    <n v="27"/>
    <n v="1295"/>
    <n v="4"/>
    <n v="25"/>
    <n v="0.14814814814814814"/>
    <n v="34965"/>
    <x v="0"/>
    <x v="2"/>
    <s v="Low Risk"/>
  </r>
  <r>
    <n v="15796434"/>
    <n v="724"/>
    <x v="0"/>
    <s v="Male"/>
    <x v="34"/>
    <n v="5"/>
    <n v="97612.12"/>
    <n v="1"/>
    <n v="1"/>
    <n v="1"/>
    <n v="96498.14"/>
    <x v="1"/>
    <n v="26"/>
    <n v="3486"/>
    <n v="0"/>
    <n v="34"/>
    <n v="0"/>
    <n v="90636"/>
    <x v="0"/>
    <x v="2"/>
    <s v="Medium Risk"/>
  </r>
  <r>
    <n v="15781505"/>
    <n v="685"/>
    <x v="0"/>
    <s v="Male"/>
    <x v="43"/>
    <n v="4"/>
    <n v="104719.94"/>
    <n v="2"/>
    <n v="1"/>
    <n v="0"/>
    <n v="38691.339999999997"/>
    <x v="1"/>
    <n v="18"/>
    <n v="2840"/>
    <n v="6"/>
    <n v="16"/>
    <n v="0.33333333333333331"/>
    <n v="51120"/>
    <x v="2"/>
    <x v="2"/>
    <s v="Low Risk"/>
  </r>
  <r>
    <n v="15625819"/>
    <n v="625"/>
    <x v="0"/>
    <s v="Female"/>
    <x v="16"/>
    <n v="7"/>
    <n v="0"/>
    <n v="1"/>
    <n v="1"/>
    <n v="0"/>
    <n v="164804.01999999999"/>
    <x v="1"/>
    <n v="3"/>
    <n v="606"/>
    <n v="3"/>
    <n v="127"/>
    <n v="1"/>
    <n v="1818"/>
    <x v="2"/>
    <x v="1"/>
    <s v="High Risk"/>
  </r>
  <r>
    <n v="15753174"/>
    <n v="571"/>
    <x v="2"/>
    <s v="Male"/>
    <x v="24"/>
    <n v="9"/>
    <n v="139592.98000000001"/>
    <n v="3"/>
    <n v="1"/>
    <n v="0"/>
    <n v="104152.65"/>
    <x v="0"/>
    <n v="10"/>
    <n v="2382"/>
    <n v="4"/>
    <n v="141"/>
    <n v="0.4"/>
    <n v="23820"/>
    <x v="1"/>
    <x v="3"/>
    <s v="High Risk"/>
  </r>
  <r>
    <n v="15654067"/>
    <n v="584"/>
    <x v="1"/>
    <s v="Female"/>
    <x v="6"/>
    <n v="4"/>
    <n v="0"/>
    <n v="2"/>
    <n v="1"/>
    <n v="0"/>
    <n v="88866.92"/>
    <x v="1"/>
    <n v="21"/>
    <n v="1410"/>
    <n v="0"/>
    <n v="18"/>
    <n v="0"/>
    <n v="29610"/>
    <x v="0"/>
    <x v="2"/>
    <s v="Low Risk"/>
  </r>
  <r>
    <n v="15724719"/>
    <n v="550"/>
    <x v="0"/>
    <s v="Female"/>
    <x v="32"/>
    <n v="7"/>
    <n v="139096.85"/>
    <n v="1"/>
    <n v="1"/>
    <n v="0"/>
    <n v="129890.94"/>
    <x v="1"/>
    <n v="23"/>
    <n v="604"/>
    <n v="4"/>
    <n v="9"/>
    <n v="0.17391304347826086"/>
    <n v="13892"/>
    <x v="1"/>
    <x v="1"/>
    <s v="Low Risk"/>
  </r>
  <r>
    <n v="15624695"/>
    <n v="662"/>
    <x v="1"/>
    <s v="Female"/>
    <x v="42"/>
    <n v="7"/>
    <n v="140301.72"/>
    <n v="1"/>
    <n v="0"/>
    <n v="1"/>
    <n v="179258.67"/>
    <x v="1"/>
    <n v="20"/>
    <n v="3027"/>
    <n v="0"/>
    <n v="168"/>
    <n v="0"/>
    <n v="60540"/>
    <x v="0"/>
    <x v="1"/>
    <s v="High Risk"/>
  </r>
  <r>
    <n v="15718216"/>
    <n v="803"/>
    <x v="1"/>
    <s v="Male"/>
    <x v="3"/>
    <n v="3"/>
    <n v="0"/>
    <n v="1"/>
    <n v="1"/>
    <n v="0"/>
    <n v="72051.44"/>
    <x v="1"/>
    <n v="14"/>
    <n v="2000"/>
    <n v="5"/>
    <n v="92"/>
    <n v="0.35714285714285715"/>
    <n v="28000"/>
    <x v="2"/>
    <x v="2"/>
    <s v="High Risk"/>
  </r>
  <r>
    <n v="15586300"/>
    <n v="615"/>
    <x v="0"/>
    <s v="Male"/>
    <x v="26"/>
    <n v="7"/>
    <n v="0"/>
    <n v="2"/>
    <n v="1"/>
    <n v="1"/>
    <n v="74580.800000000003"/>
    <x v="1"/>
    <n v="6"/>
    <n v="2360"/>
    <n v="5"/>
    <n v="50"/>
    <n v="0.83333333333333337"/>
    <n v="14160"/>
    <x v="2"/>
    <x v="1"/>
    <s v="Medium Risk"/>
  </r>
  <r>
    <n v="15783349"/>
    <n v="481"/>
    <x v="1"/>
    <s v="Male"/>
    <x v="2"/>
    <n v="1"/>
    <n v="111233.09"/>
    <n v="1"/>
    <n v="1"/>
    <n v="1"/>
    <n v="123995.15"/>
    <x v="1"/>
    <n v="29"/>
    <n v="2453"/>
    <n v="2"/>
    <n v="97"/>
    <n v="6.8965517241379309E-2"/>
    <n v="71137"/>
    <x v="0"/>
    <x v="0"/>
    <s v="High Risk"/>
  </r>
  <r>
    <n v="15725767"/>
    <n v="701"/>
    <x v="0"/>
    <s v="Male"/>
    <x v="51"/>
    <n v="3"/>
    <n v="0"/>
    <n v="2"/>
    <n v="1"/>
    <n v="0"/>
    <n v="38960.589999999997"/>
    <x v="1"/>
    <n v="12"/>
    <n v="4737"/>
    <n v="0"/>
    <n v="172"/>
    <n v="0"/>
    <n v="56844"/>
    <x v="0"/>
    <x v="2"/>
    <s v="High Risk"/>
  </r>
  <r>
    <n v="15791925"/>
    <n v="751"/>
    <x v="0"/>
    <s v="Male"/>
    <x v="6"/>
    <n v="10"/>
    <n v="147737.63"/>
    <n v="1"/>
    <n v="0"/>
    <n v="1"/>
    <n v="94951.27"/>
    <x v="1"/>
    <n v="12"/>
    <n v="3812"/>
    <n v="5"/>
    <n v="116"/>
    <n v="0.41666666666666669"/>
    <n v="45744"/>
    <x v="0"/>
    <x v="3"/>
    <s v="High Risk"/>
  </r>
  <r>
    <n v="15793585"/>
    <n v="675"/>
    <x v="0"/>
    <s v="Male"/>
    <x v="12"/>
    <n v="8"/>
    <n v="0"/>
    <n v="2"/>
    <n v="1"/>
    <n v="1"/>
    <n v="56642.97"/>
    <x v="1"/>
    <n v="27"/>
    <n v="3419"/>
    <n v="10"/>
    <n v="42"/>
    <n v="0.37037037037037035"/>
    <n v="92313"/>
    <x v="1"/>
    <x v="1"/>
    <s v="Medium Risk"/>
  </r>
  <r>
    <n v="15576641"/>
    <n v="733"/>
    <x v="2"/>
    <s v="Male"/>
    <x v="20"/>
    <n v="5"/>
    <n v="125725.02"/>
    <n v="2"/>
    <n v="1"/>
    <n v="1"/>
    <n v="50783.1"/>
    <x v="1"/>
    <n v="1"/>
    <n v="149"/>
    <n v="6"/>
    <n v="39"/>
    <n v="1"/>
    <n v="149"/>
    <x v="1"/>
    <x v="2"/>
    <s v="Medium Risk"/>
  </r>
  <r>
    <n v="15749519"/>
    <n v="822"/>
    <x v="0"/>
    <s v="Male"/>
    <x v="16"/>
    <n v="6"/>
    <n v="128289.7"/>
    <n v="3"/>
    <n v="1"/>
    <n v="0"/>
    <n v="9149.9599999999991"/>
    <x v="0"/>
    <n v="9"/>
    <n v="1693"/>
    <n v="5"/>
    <n v="126"/>
    <n v="0.55555555555555558"/>
    <n v="15237"/>
    <x v="0"/>
    <x v="1"/>
    <s v="High Risk"/>
  </r>
  <r>
    <n v="15684960"/>
    <n v="559"/>
    <x v="0"/>
    <s v="Female"/>
    <x v="17"/>
    <n v="5"/>
    <n v="0"/>
    <n v="1"/>
    <n v="1"/>
    <n v="0"/>
    <n v="21006.1"/>
    <x v="0"/>
    <n v="11"/>
    <n v="4689"/>
    <n v="2"/>
    <n v="171"/>
    <n v="0.18181818181818182"/>
    <n v="51579"/>
    <x v="1"/>
    <x v="2"/>
    <s v="High Risk"/>
  </r>
  <r>
    <n v="15591286"/>
    <n v="731"/>
    <x v="2"/>
    <s v="Female"/>
    <x v="23"/>
    <n v="4"/>
    <n v="88826.07"/>
    <n v="1"/>
    <n v="1"/>
    <n v="1"/>
    <n v="33759.410000000003"/>
    <x v="0"/>
    <n v="17"/>
    <n v="2059"/>
    <n v="5"/>
    <n v="75"/>
    <n v="0.29411764705882354"/>
    <n v="35003"/>
    <x v="2"/>
    <x v="2"/>
    <s v="High Risk"/>
  </r>
  <r>
    <n v="15668323"/>
    <n v="678"/>
    <x v="0"/>
    <s v="Female"/>
    <x v="1"/>
    <n v="1"/>
    <n v="143443.60999999999"/>
    <n v="1"/>
    <n v="1"/>
    <n v="0"/>
    <n v="196622.28"/>
    <x v="0"/>
    <n v="2"/>
    <n v="4550"/>
    <n v="3"/>
    <n v="114"/>
    <n v="1"/>
    <n v="9100"/>
    <x v="2"/>
    <x v="0"/>
    <s v="High Risk"/>
  </r>
  <r>
    <n v="15608528"/>
    <n v="645"/>
    <x v="0"/>
    <s v="Female"/>
    <x v="50"/>
    <n v="9"/>
    <n v="0"/>
    <n v="4"/>
    <n v="1"/>
    <n v="1"/>
    <n v="176353.87"/>
    <x v="0"/>
    <n v="28"/>
    <n v="3630"/>
    <n v="3"/>
    <n v="167"/>
    <n v="0.10714285714285714"/>
    <n v="101640"/>
    <x v="0"/>
    <x v="3"/>
    <s v="High Risk"/>
  </r>
  <r>
    <n v="15645184"/>
    <n v="701"/>
    <x v="0"/>
    <s v="Male"/>
    <x v="6"/>
    <n v="2"/>
    <n v="0"/>
    <n v="2"/>
    <n v="1"/>
    <n v="0"/>
    <n v="176943.59"/>
    <x v="1"/>
    <n v="9"/>
    <n v="3254"/>
    <n v="0"/>
    <n v="107"/>
    <n v="0"/>
    <n v="29286"/>
    <x v="0"/>
    <x v="0"/>
    <s v="High Risk"/>
  </r>
  <r>
    <n v="15702566"/>
    <n v="554"/>
    <x v="1"/>
    <s v="Male"/>
    <x v="28"/>
    <n v="8"/>
    <n v="149134.46"/>
    <n v="1"/>
    <n v="1"/>
    <n v="1"/>
    <n v="177966.24"/>
    <x v="1"/>
    <n v="11"/>
    <n v="4111"/>
    <n v="9"/>
    <n v="144"/>
    <n v="0.81818181818181823"/>
    <n v="45221"/>
    <x v="2"/>
    <x v="1"/>
    <s v="High Risk"/>
  </r>
  <r>
    <n v="15660840"/>
    <n v="723"/>
    <x v="0"/>
    <s v="Male"/>
    <x v="33"/>
    <n v="3"/>
    <n v="124119.54"/>
    <n v="1"/>
    <n v="1"/>
    <n v="0"/>
    <n v="162198.32"/>
    <x v="1"/>
    <n v="7"/>
    <n v="2079"/>
    <n v="8"/>
    <n v="101"/>
    <n v="1"/>
    <n v="14553"/>
    <x v="0"/>
    <x v="2"/>
    <s v="High Risk"/>
  </r>
  <r>
    <n v="15750811"/>
    <n v="766"/>
    <x v="2"/>
    <s v="Male"/>
    <x v="4"/>
    <n v="3"/>
    <n v="116822.7"/>
    <n v="1"/>
    <n v="0"/>
    <n v="0"/>
    <n v="197643.24"/>
    <x v="1"/>
    <n v="12"/>
    <n v="3604"/>
    <n v="7"/>
    <n v="160"/>
    <n v="0.58333333333333337"/>
    <n v="43248"/>
    <x v="0"/>
    <x v="2"/>
    <s v="High Risk"/>
  </r>
  <r>
    <n v="15733842"/>
    <n v="597"/>
    <x v="0"/>
    <s v="Female"/>
    <x v="9"/>
    <n v="1"/>
    <n v="103219.47"/>
    <n v="1"/>
    <n v="1"/>
    <n v="0"/>
    <n v="60420.07"/>
    <x v="1"/>
    <n v="1"/>
    <n v="679"/>
    <n v="1"/>
    <n v="87"/>
    <n v="1"/>
    <n v="679"/>
    <x v="0"/>
    <x v="0"/>
    <s v="High Risk"/>
  </r>
  <r>
    <n v="15581526"/>
    <n v="574"/>
    <x v="0"/>
    <s v="Male"/>
    <x v="1"/>
    <n v="1"/>
    <n v="0"/>
    <n v="2"/>
    <n v="0"/>
    <n v="0"/>
    <n v="70550"/>
    <x v="1"/>
    <n v="24"/>
    <n v="2248"/>
    <n v="2"/>
    <n v="142"/>
    <n v="8.3333333333333329E-2"/>
    <n v="53952"/>
    <x v="0"/>
    <x v="0"/>
    <s v="High Risk"/>
  </r>
  <r>
    <n v="15662751"/>
    <n v="655"/>
    <x v="2"/>
    <s v="Female"/>
    <x v="20"/>
    <n v="0"/>
    <n v="81954.600000000006"/>
    <n v="1"/>
    <n v="1"/>
    <n v="1"/>
    <n v="198798.44"/>
    <x v="0"/>
    <n v="21"/>
    <n v="578"/>
    <n v="4"/>
    <n v="41"/>
    <n v="0.19047619047619047"/>
    <n v="12138"/>
    <x v="0"/>
    <x v="0"/>
    <s v="Medium Risk"/>
  </r>
  <r>
    <n v="15684319"/>
    <n v="780"/>
    <x v="2"/>
    <s v="Female"/>
    <x v="24"/>
    <n v="10"/>
    <n v="95196.26"/>
    <n v="1"/>
    <n v="1"/>
    <n v="0"/>
    <n v="126310.39"/>
    <x v="0"/>
    <n v="8"/>
    <n v="3653"/>
    <n v="8"/>
    <n v="160"/>
    <n v="1"/>
    <n v="29224"/>
    <x v="0"/>
    <x v="3"/>
    <s v="High Risk"/>
  </r>
  <r>
    <n v="15702190"/>
    <n v="672"/>
    <x v="1"/>
    <s v="Male"/>
    <x v="3"/>
    <n v="5"/>
    <n v="0"/>
    <n v="2"/>
    <n v="1"/>
    <n v="1"/>
    <n v="64515.5"/>
    <x v="1"/>
    <n v="15"/>
    <n v="4219"/>
    <n v="10"/>
    <n v="79"/>
    <n v="0.66666666666666663"/>
    <n v="63285"/>
    <x v="1"/>
    <x v="2"/>
    <s v="High Risk"/>
  </r>
  <r>
    <n v="15588517"/>
    <n v="717"/>
    <x v="0"/>
    <s v="Male"/>
    <x v="16"/>
    <n v="7"/>
    <n v="0"/>
    <n v="2"/>
    <n v="1"/>
    <n v="1"/>
    <n v="158580.04999999999"/>
    <x v="1"/>
    <n v="1"/>
    <n v="3699"/>
    <n v="6"/>
    <n v="103"/>
    <n v="1"/>
    <n v="3699"/>
    <x v="0"/>
    <x v="1"/>
    <s v="High Risk"/>
  </r>
  <r>
    <n v="15801863"/>
    <n v="521"/>
    <x v="0"/>
    <s v="Female"/>
    <x v="15"/>
    <n v="2"/>
    <n v="136555.01"/>
    <n v="2"/>
    <n v="1"/>
    <n v="1"/>
    <n v="129353.21"/>
    <x v="1"/>
    <n v="1"/>
    <n v="1768"/>
    <n v="5"/>
    <n v="8"/>
    <n v="1"/>
    <n v="1768"/>
    <x v="0"/>
    <x v="0"/>
    <s v="Low Risk"/>
  </r>
  <r>
    <n v="15584271"/>
    <n v="633"/>
    <x v="0"/>
    <s v="Male"/>
    <x v="49"/>
    <n v="5"/>
    <n v="0"/>
    <n v="1"/>
    <n v="1"/>
    <n v="1"/>
    <n v="137273.97"/>
    <x v="1"/>
    <n v="11"/>
    <n v="1415"/>
    <n v="6"/>
    <n v="74"/>
    <n v="0.54545454545454541"/>
    <n v="15565"/>
    <x v="2"/>
    <x v="2"/>
    <s v="High Risk"/>
  </r>
  <r>
    <n v="15700366"/>
    <n v="669"/>
    <x v="0"/>
    <s v="Male"/>
    <x v="2"/>
    <n v="3"/>
    <n v="119452.03"/>
    <n v="1"/>
    <n v="1"/>
    <n v="1"/>
    <n v="171575.54"/>
    <x v="1"/>
    <n v="14"/>
    <n v="4059"/>
    <n v="3"/>
    <n v="71"/>
    <n v="0.21428571428571427"/>
    <n v="56826"/>
    <x v="0"/>
    <x v="2"/>
    <s v="High Risk"/>
  </r>
  <r>
    <n v="15804038"/>
    <n v="740"/>
    <x v="0"/>
    <s v="Male"/>
    <x v="4"/>
    <n v="9"/>
    <n v="0"/>
    <n v="1"/>
    <n v="0"/>
    <n v="1"/>
    <n v="96528"/>
    <x v="0"/>
    <n v="25"/>
    <n v="2439"/>
    <n v="3"/>
    <n v="114"/>
    <n v="0.12"/>
    <n v="60975"/>
    <x v="0"/>
    <x v="3"/>
    <s v="High Risk"/>
  </r>
  <r>
    <n v="15720820"/>
    <n v="462"/>
    <x v="2"/>
    <s v="Female"/>
    <x v="9"/>
    <n v="9"/>
    <n v="69881.09"/>
    <n v="2"/>
    <n v="0"/>
    <n v="1"/>
    <n v="64421.02"/>
    <x v="1"/>
    <n v="4"/>
    <n v="372"/>
    <n v="10"/>
    <n v="118"/>
    <n v="1"/>
    <n v="1488"/>
    <x v="2"/>
    <x v="3"/>
    <s v="High Risk"/>
  </r>
  <r>
    <n v="15743759"/>
    <n v="619"/>
    <x v="0"/>
    <s v="Male"/>
    <x v="2"/>
    <n v="5"/>
    <n v="0"/>
    <n v="2"/>
    <n v="1"/>
    <n v="1"/>
    <n v="158444.60999999999"/>
    <x v="1"/>
    <n v="20"/>
    <n v="4648"/>
    <n v="8"/>
    <n v="177"/>
    <n v="0.4"/>
    <n v="92960"/>
    <x v="2"/>
    <x v="2"/>
    <s v="High Risk"/>
  </r>
  <r>
    <n v="15749947"/>
    <n v="665"/>
    <x v="0"/>
    <s v="Female"/>
    <x v="4"/>
    <n v="7"/>
    <n v="0"/>
    <n v="2"/>
    <n v="1"/>
    <n v="1"/>
    <n v="66548.58"/>
    <x v="1"/>
    <n v="29"/>
    <n v="1270"/>
    <n v="1"/>
    <n v="128"/>
    <n v="3.4482758620689655E-2"/>
    <n v="36830"/>
    <x v="1"/>
    <x v="1"/>
    <s v="High Risk"/>
  </r>
  <r>
    <n v="15670496"/>
    <n v="655"/>
    <x v="1"/>
    <s v="Female"/>
    <x v="7"/>
    <n v="9"/>
    <n v="0"/>
    <n v="2"/>
    <n v="0"/>
    <n v="0"/>
    <n v="108008.05"/>
    <x v="1"/>
    <n v="7"/>
    <n v="4096"/>
    <n v="1"/>
    <n v="158"/>
    <n v="0.14285714285714285"/>
    <n v="28672"/>
    <x v="1"/>
    <x v="3"/>
    <s v="High Risk"/>
  </r>
  <r>
    <n v="15746664"/>
    <n v="463"/>
    <x v="1"/>
    <s v="Male"/>
    <x v="43"/>
    <n v="8"/>
    <n v="204223.03"/>
    <n v="1"/>
    <n v="1"/>
    <n v="0"/>
    <n v="128268.39"/>
    <x v="1"/>
    <n v="28"/>
    <n v="3479"/>
    <n v="0"/>
    <n v="20"/>
    <n v="0"/>
    <n v="97412"/>
    <x v="0"/>
    <x v="1"/>
    <s v="Low Risk"/>
  </r>
  <r>
    <n v="15745533"/>
    <n v="799"/>
    <x v="0"/>
    <s v="Female"/>
    <x v="54"/>
    <n v="1"/>
    <n v="110314.21"/>
    <n v="2"/>
    <n v="1"/>
    <n v="0"/>
    <n v="37464"/>
    <x v="0"/>
    <n v="3"/>
    <n v="1983"/>
    <n v="5"/>
    <n v="111"/>
    <n v="1"/>
    <n v="5949"/>
    <x v="0"/>
    <x v="0"/>
    <s v="High Risk"/>
  </r>
  <r>
    <n v="15761497"/>
    <n v="713"/>
    <x v="1"/>
    <s v="Female"/>
    <x v="36"/>
    <n v="1"/>
    <n v="163760.82"/>
    <n v="1"/>
    <n v="0"/>
    <n v="0"/>
    <n v="157381.14000000001"/>
    <x v="0"/>
    <n v="26"/>
    <n v="1439"/>
    <n v="7"/>
    <n v="92"/>
    <n v="0.26923076923076922"/>
    <n v="37414"/>
    <x v="1"/>
    <x v="0"/>
    <s v="High Risk"/>
  </r>
  <r>
    <n v="15628600"/>
    <n v="807"/>
    <x v="2"/>
    <s v="Female"/>
    <x v="8"/>
    <n v="1"/>
    <n v="141069.18"/>
    <n v="3"/>
    <n v="1"/>
    <n v="1"/>
    <n v="194257.11"/>
    <x v="1"/>
    <n v="1"/>
    <n v="3209"/>
    <n v="1"/>
    <n v="116"/>
    <n v="1"/>
    <n v="3209"/>
    <x v="0"/>
    <x v="0"/>
    <s v="High Risk"/>
  </r>
  <r>
    <n v="15627002"/>
    <n v="728"/>
    <x v="0"/>
    <s v="Male"/>
    <x v="16"/>
    <n v="1"/>
    <n v="115934.74"/>
    <n v="1"/>
    <n v="1"/>
    <n v="1"/>
    <n v="139059.04999999999"/>
    <x v="1"/>
    <n v="20"/>
    <n v="1310"/>
    <n v="8"/>
    <n v="38"/>
    <n v="0.4"/>
    <n v="26200"/>
    <x v="2"/>
    <x v="0"/>
    <s v="Medium Risk"/>
  </r>
  <r>
    <n v="15614635"/>
    <n v="582"/>
    <x v="0"/>
    <s v="Male"/>
    <x v="37"/>
    <n v="2"/>
    <n v="151457.88"/>
    <n v="1"/>
    <n v="0"/>
    <n v="1"/>
    <n v="40893.61"/>
    <x v="1"/>
    <n v="3"/>
    <n v="2612"/>
    <n v="6"/>
    <n v="24"/>
    <n v="1"/>
    <n v="7836"/>
    <x v="0"/>
    <x v="0"/>
    <s v="Low Risk"/>
  </r>
  <r>
    <n v="15731281"/>
    <n v="704"/>
    <x v="2"/>
    <s v="Female"/>
    <x v="12"/>
    <n v="3"/>
    <n v="154206.07"/>
    <n v="2"/>
    <n v="1"/>
    <n v="1"/>
    <n v="40261.49"/>
    <x v="1"/>
    <n v="20"/>
    <n v="4373"/>
    <n v="0"/>
    <n v="168"/>
    <n v="0"/>
    <n v="87460"/>
    <x v="0"/>
    <x v="2"/>
    <s v="High Risk"/>
  </r>
  <r>
    <n v="15814022"/>
    <n v="714"/>
    <x v="0"/>
    <s v="Female"/>
    <x v="28"/>
    <n v="9"/>
    <n v="89928.99"/>
    <n v="1"/>
    <n v="1"/>
    <n v="0"/>
    <n v="46203.31"/>
    <x v="1"/>
    <n v="9"/>
    <n v="4317"/>
    <n v="6"/>
    <n v="174"/>
    <n v="0.66666666666666663"/>
    <n v="38853"/>
    <x v="0"/>
    <x v="3"/>
    <s v="High Risk"/>
  </r>
  <r>
    <n v="15659194"/>
    <n v="628"/>
    <x v="0"/>
    <s v="Male"/>
    <x v="33"/>
    <n v="8"/>
    <n v="89182.09"/>
    <n v="1"/>
    <n v="1"/>
    <n v="1"/>
    <n v="13126.9"/>
    <x v="1"/>
    <n v="14"/>
    <n v="3675"/>
    <n v="5"/>
    <n v="3"/>
    <n v="0.35714285714285715"/>
    <n v="51450"/>
    <x v="2"/>
    <x v="1"/>
    <s v="Low Risk"/>
  </r>
  <r>
    <n v="15745030"/>
    <n v="809"/>
    <x v="2"/>
    <s v="Male"/>
    <x v="1"/>
    <n v="1"/>
    <n v="79706.25"/>
    <n v="2"/>
    <n v="1"/>
    <n v="0"/>
    <n v="165675.01"/>
    <x v="1"/>
    <n v="18"/>
    <n v="2592"/>
    <n v="5"/>
    <n v="32"/>
    <n v="0.27777777777777779"/>
    <n v="46656"/>
    <x v="0"/>
    <x v="0"/>
    <s v="Medium Risk"/>
  </r>
  <r>
    <n v="15691817"/>
    <n v="547"/>
    <x v="1"/>
    <s v="Female"/>
    <x v="4"/>
    <n v="5"/>
    <n v="0"/>
    <n v="3"/>
    <n v="0"/>
    <n v="0"/>
    <n v="5459.07"/>
    <x v="0"/>
    <n v="26"/>
    <n v="720"/>
    <n v="8"/>
    <n v="135"/>
    <n v="0.30769230769230771"/>
    <n v="18720"/>
    <x v="2"/>
    <x v="2"/>
    <s v="High Risk"/>
  </r>
  <r>
    <n v="15707488"/>
    <n v="560"/>
    <x v="0"/>
    <s v="Female"/>
    <x v="7"/>
    <n v="5"/>
    <n v="0"/>
    <n v="2"/>
    <n v="1"/>
    <n v="0"/>
    <n v="131919.48000000001"/>
    <x v="1"/>
    <n v="29"/>
    <n v="2254"/>
    <n v="1"/>
    <n v="16"/>
    <n v="3.4482758620689655E-2"/>
    <n v="65366"/>
    <x v="2"/>
    <x v="2"/>
    <s v="Low Risk"/>
  </r>
  <r>
    <n v="15784700"/>
    <n v="811"/>
    <x v="0"/>
    <s v="Male"/>
    <x v="8"/>
    <n v="7"/>
    <n v="117799.28"/>
    <n v="1"/>
    <n v="1"/>
    <n v="1"/>
    <n v="182372.35"/>
    <x v="1"/>
    <n v="30"/>
    <n v="198"/>
    <n v="9"/>
    <n v="134"/>
    <n v="0.3"/>
    <n v="5940"/>
    <x v="0"/>
    <x v="1"/>
    <s v="High Risk"/>
  </r>
  <r>
    <n v="15710397"/>
    <n v="584"/>
    <x v="0"/>
    <s v="Male"/>
    <x v="28"/>
    <n v="4"/>
    <n v="0"/>
    <n v="2"/>
    <n v="1"/>
    <n v="0"/>
    <n v="147600.54"/>
    <x v="1"/>
    <n v="23"/>
    <n v="2238"/>
    <n v="4"/>
    <n v="170"/>
    <n v="0.17391304347826086"/>
    <n v="51474"/>
    <x v="0"/>
    <x v="2"/>
    <s v="High Risk"/>
  </r>
  <r>
    <n v="15687648"/>
    <n v="691"/>
    <x v="0"/>
    <s v="Male"/>
    <x v="34"/>
    <n v="1"/>
    <n v="0"/>
    <n v="2"/>
    <n v="0"/>
    <n v="0"/>
    <n v="92865.41"/>
    <x v="1"/>
    <n v="21"/>
    <n v="570"/>
    <n v="7"/>
    <n v="141"/>
    <n v="0.33333333333333331"/>
    <n v="11970"/>
    <x v="0"/>
    <x v="0"/>
    <s v="High Risk"/>
  </r>
  <r>
    <n v="15732281"/>
    <n v="680"/>
    <x v="2"/>
    <s v="Male"/>
    <x v="10"/>
    <n v="6"/>
    <n v="146422.22"/>
    <n v="1"/>
    <n v="1"/>
    <n v="0"/>
    <n v="67142.97"/>
    <x v="0"/>
    <n v="2"/>
    <n v="3554"/>
    <n v="9"/>
    <n v="174"/>
    <n v="1"/>
    <n v="7108"/>
    <x v="1"/>
    <x v="1"/>
    <s v="High Risk"/>
  </r>
  <r>
    <n v="15607230"/>
    <n v="588"/>
    <x v="2"/>
    <s v="Male"/>
    <x v="19"/>
    <n v="9"/>
    <n v="150186.22"/>
    <n v="2"/>
    <n v="1"/>
    <n v="1"/>
    <n v="65611.009999999995"/>
    <x v="1"/>
    <n v="6"/>
    <n v="1902"/>
    <n v="1"/>
    <n v="130"/>
    <n v="0.16666666666666666"/>
    <n v="11412"/>
    <x v="0"/>
    <x v="3"/>
    <s v="High Risk"/>
  </r>
  <r>
    <n v="15567630"/>
    <n v="721"/>
    <x v="2"/>
    <s v="Male"/>
    <x v="20"/>
    <n v="6"/>
    <n v="100275.88"/>
    <n v="1"/>
    <n v="1"/>
    <n v="0"/>
    <n v="138564.48000000001"/>
    <x v="0"/>
    <n v="8"/>
    <n v="3319"/>
    <n v="0"/>
    <n v="1"/>
    <n v="0"/>
    <n v="26552"/>
    <x v="0"/>
    <x v="1"/>
    <s v="Low Risk"/>
  </r>
  <r>
    <n v="15587507"/>
    <n v="850"/>
    <x v="0"/>
    <s v="Male"/>
    <x v="40"/>
    <n v="6"/>
    <n v="0"/>
    <n v="1"/>
    <n v="1"/>
    <n v="0"/>
    <n v="187391.02"/>
    <x v="0"/>
    <n v="18"/>
    <n v="4600"/>
    <n v="8"/>
    <n v="131"/>
    <n v="0.44444444444444442"/>
    <n v="82800"/>
    <x v="0"/>
    <x v="1"/>
    <s v="High Risk"/>
  </r>
  <r>
    <n v="15733904"/>
    <n v="529"/>
    <x v="0"/>
    <s v="Male"/>
    <x v="15"/>
    <n v="9"/>
    <n v="147493.89000000001"/>
    <n v="1"/>
    <n v="1"/>
    <n v="0"/>
    <n v="33656.35"/>
    <x v="1"/>
    <n v="20"/>
    <n v="3839"/>
    <n v="8"/>
    <n v="60"/>
    <n v="0.4"/>
    <n v="76780"/>
    <x v="2"/>
    <x v="3"/>
    <s v="Medium Risk"/>
  </r>
  <r>
    <n v="15709511"/>
    <n v="622"/>
    <x v="0"/>
    <s v="Male"/>
    <x v="3"/>
    <n v="8"/>
    <n v="0"/>
    <n v="2"/>
    <n v="1"/>
    <n v="0"/>
    <n v="100618.17"/>
    <x v="1"/>
    <n v="10"/>
    <n v="1533"/>
    <n v="10"/>
    <n v="44"/>
    <n v="1"/>
    <n v="15330"/>
    <x v="0"/>
    <x v="1"/>
    <s v="Medium Risk"/>
  </r>
  <r>
    <n v="15579616"/>
    <n v="683"/>
    <x v="0"/>
    <s v="Female"/>
    <x v="0"/>
    <n v="8"/>
    <n v="0"/>
    <n v="2"/>
    <n v="0"/>
    <n v="1"/>
    <n v="198134.9"/>
    <x v="1"/>
    <n v="14"/>
    <n v="2087"/>
    <n v="5"/>
    <n v="159"/>
    <n v="0.35714285714285715"/>
    <n v="29218"/>
    <x v="0"/>
    <x v="1"/>
    <s v="High Risk"/>
  </r>
  <r>
    <n v="15694852"/>
    <n v="575"/>
    <x v="0"/>
    <s v="Male"/>
    <x v="6"/>
    <n v="4"/>
    <n v="121823.4"/>
    <n v="2"/>
    <n v="1"/>
    <n v="1"/>
    <n v="50368.87"/>
    <x v="1"/>
    <n v="11"/>
    <n v="3227"/>
    <n v="0"/>
    <n v="13"/>
    <n v="0"/>
    <n v="35497"/>
    <x v="0"/>
    <x v="2"/>
    <s v="Low Risk"/>
  </r>
  <r>
    <n v="15589924"/>
    <n v="577"/>
    <x v="1"/>
    <s v="Female"/>
    <x v="20"/>
    <n v="1"/>
    <n v="0"/>
    <n v="2"/>
    <n v="1"/>
    <n v="1"/>
    <n v="108787"/>
    <x v="1"/>
    <n v="25"/>
    <n v="289"/>
    <n v="2"/>
    <n v="171"/>
    <n v="0.08"/>
    <n v="7225"/>
    <x v="2"/>
    <x v="0"/>
    <s v="High Risk"/>
  </r>
  <r>
    <n v="15799300"/>
    <n v="510"/>
    <x v="2"/>
    <s v="Male"/>
    <x v="8"/>
    <n v="0"/>
    <n v="113688.63"/>
    <n v="1"/>
    <n v="1"/>
    <n v="0"/>
    <n v="33099.410000000003"/>
    <x v="0"/>
    <n v="10"/>
    <n v="1800"/>
    <n v="8"/>
    <n v="100"/>
    <n v="0.8"/>
    <n v="18000"/>
    <x v="0"/>
    <x v="0"/>
    <s v="High Risk"/>
  </r>
  <r>
    <n v="15731330"/>
    <n v="652"/>
    <x v="1"/>
    <s v="Female"/>
    <x v="20"/>
    <n v="7"/>
    <n v="100471.34"/>
    <n v="1"/>
    <n v="1"/>
    <n v="1"/>
    <n v="124550.88"/>
    <x v="1"/>
    <n v="27"/>
    <n v="3180"/>
    <n v="2"/>
    <n v="114"/>
    <n v="7.407407407407407E-2"/>
    <n v="85860"/>
    <x v="0"/>
    <x v="1"/>
    <s v="High Risk"/>
  </r>
  <r>
    <n v="15694129"/>
    <n v="569"/>
    <x v="2"/>
    <s v="Female"/>
    <x v="34"/>
    <n v="3"/>
    <n v="100032.52"/>
    <n v="1"/>
    <n v="1"/>
    <n v="0"/>
    <n v="5159.21"/>
    <x v="0"/>
    <n v="7"/>
    <n v="2784"/>
    <n v="1"/>
    <n v="154"/>
    <n v="0.14285714285714285"/>
    <n v="19488"/>
    <x v="2"/>
    <x v="2"/>
    <s v="High Risk"/>
  </r>
  <r>
    <n v="15620372"/>
    <n v="687"/>
    <x v="1"/>
    <s v="Male"/>
    <x v="8"/>
    <n v="3"/>
    <n v="0"/>
    <n v="2"/>
    <n v="0"/>
    <n v="0"/>
    <n v="48228.1"/>
    <x v="1"/>
    <n v="5"/>
    <n v="4682"/>
    <n v="10"/>
    <n v="76"/>
    <n v="1"/>
    <n v="23410"/>
    <x v="1"/>
    <x v="2"/>
    <s v="High Risk"/>
  </r>
  <r>
    <n v="15744622"/>
    <n v="822"/>
    <x v="0"/>
    <s v="Male"/>
    <x v="15"/>
    <n v="8"/>
    <n v="116358"/>
    <n v="1"/>
    <n v="1"/>
    <n v="0"/>
    <n v="108798.36"/>
    <x v="1"/>
    <n v="5"/>
    <n v="2261"/>
    <n v="3"/>
    <n v="176"/>
    <n v="0.6"/>
    <n v="11305"/>
    <x v="1"/>
    <x v="1"/>
    <s v="High Risk"/>
  </r>
  <r>
    <n v="15799815"/>
    <n v="656"/>
    <x v="2"/>
    <s v="Female"/>
    <x v="51"/>
    <n v="4"/>
    <n v="163549.63"/>
    <n v="1"/>
    <n v="0"/>
    <n v="1"/>
    <n v="21085.119999999999"/>
    <x v="1"/>
    <n v="19"/>
    <n v="2419"/>
    <n v="10"/>
    <n v="66"/>
    <n v="0.52631578947368418"/>
    <n v="45961"/>
    <x v="0"/>
    <x v="2"/>
    <s v="High Risk"/>
  </r>
  <r>
    <n v="15759250"/>
    <n v="745"/>
    <x v="2"/>
    <s v="Male"/>
    <x v="21"/>
    <n v="3"/>
    <n v="99183.9"/>
    <n v="1"/>
    <n v="1"/>
    <n v="1"/>
    <n v="28922.25"/>
    <x v="1"/>
    <n v="10"/>
    <n v="2033"/>
    <n v="10"/>
    <n v="121"/>
    <n v="1"/>
    <n v="20330"/>
    <x v="0"/>
    <x v="2"/>
    <s v="High Risk"/>
  </r>
  <r>
    <n v="15732643"/>
    <n v="386"/>
    <x v="1"/>
    <s v="Female"/>
    <x v="47"/>
    <n v="1"/>
    <n v="131955.07"/>
    <n v="1"/>
    <n v="1"/>
    <n v="1"/>
    <n v="62514.65"/>
    <x v="0"/>
    <n v="1"/>
    <n v="4350"/>
    <n v="10"/>
    <n v="163"/>
    <n v="1"/>
    <n v="4350"/>
    <x v="0"/>
    <x v="0"/>
    <s v="High Risk"/>
  </r>
  <r>
    <n v="15690540"/>
    <n v="684"/>
    <x v="1"/>
    <s v="Female"/>
    <x v="1"/>
    <n v="1"/>
    <n v="134177.06"/>
    <n v="1"/>
    <n v="0"/>
    <n v="0"/>
    <n v="177506.66"/>
    <x v="1"/>
    <n v="29"/>
    <n v="4186"/>
    <n v="2"/>
    <n v="132"/>
    <n v="6.8965517241379309E-2"/>
    <n v="121394"/>
    <x v="2"/>
    <x v="0"/>
    <s v="High Risk"/>
  </r>
  <r>
    <n v="15803078"/>
    <n v="635"/>
    <x v="1"/>
    <s v="Female"/>
    <x v="16"/>
    <n v="1"/>
    <n v="0"/>
    <n v="2"/>
    <n v="1"/>
    <n v="0"/>
    <n v="90605.05"/>
    <x v="1"/>
    <n v="22"/>
    <n v="3476"/>
    <n v="6"/>
    <n v="31"/>
    <n v="0.27272727272727271"/>
    <n v="76472"/>
    <x v="1"/>
    <x v="0"/>
    <s v="Medium Risk"/>
  </r>
  <r>
    <n v="15652180"/>
    <n v="582"/>
    <x v="0"/>
    <s v="Male"/>
    <x v="33"/>
    <n v="2"/>
    <n v="0"/>
    <n v="2"/>
    <n v="1"/>
    <n v="1"/>
    <n v="132029.95000000001"/>
    <x v="1"/>
    <n v="2"/>
    <n v="2908"/>
    <n v="6"/>
    <n v="155"/>
    <n v="1"/>
    <n v="5816"/>
    <x v="0"/>
    <x v="0"/>
    <s v="High Risk"/>
  </r>
  <r>
    <n v="15741195"/>
    <n v="613"/>
    <x v="1"/>
    <s v="Male"/>
    <x v="25"/>
    <n v="5"/>
    <n v="0"/>
    <n v="1"/>
    <n v="1"/>
    <n v="1"/>
    <n v="176903.35"/>
    <x v="1"/>
    <n v="3"/>
    <n v="4489"/>
    <n v="10"/>
    <n v="176"/>
    <n v="1"/>
    <n v="13467"/>
    <x v="2"/>
    <x v="2"/>
    <s v="High Risk"/>
  </r>
  <r>
    <n v="15743490"/>
    <n v="795"/>
    <x v="2"/>
    <s v="Female"/>
    <x v="27"/>
    <n v="9"/>
    <n v="94348.94"/>
    <n v="1"/>
    <n v="1"/>
    <n v="0"/>
    <n v="29239.29"/>
    <x v="0"/>
    <n v="3"/>
    <n v="718"/>
    <n v="0"/>
    <n v="50"/>
    <n v="0"/>
    <n v="2154"/>
    <x v="0"/>
    <x v="3"/>
    <s v="Medium Risk"/>
  </r>
  <r>
    <n v="15575510"/>
    <n v="659"/>
    <x v="0"/>
    <s v="Female"/>
    <x v="15"/>
    <n v="2"/>
    <n v="155584.21"/>
    <n v="1"/>
    <n v="0"/>
    <n v="1"/>
    <n v="153662.88"/>
    <x v="1"/>
    <n v="14"/>
    <n v="4889"/>
    <n v="4"/>
    <n v="80"/>
    <n v="0.2857142857142857"/>
    <n v="68446"/>
    <x v="0"/>
    <x v="0"/>
    <s v="High Risk"/>
  </r>
  <r>
    <n v="15732610"/>
    <n v="745"/>
    <x v="0"/>
    <s v="Female"/>
    <x v="34"/>
    <n v="6"/>
    <n v="0"/>
    <n v="2"/>
    <n v="1"/>
    <n v="0"/>
    <n v="154389.18"/>
    <x v="1"/>
    <n v="7"/>
    <n v="2508"/>
    <n v="5"/>
    <n v="64"/>
    <n v="0.7142857142857143"/>
    <n v="17556"/>
    <x v="2"/>
    <x v="1"/>
    <s v="High Risk"/>
  </r>
  <r>
    <n v="15602909"/>
    <n v="604"/>
    <x v="1"/>
    <s v="Female"/>
    <x v="1"/>
    <n v="10"/>
    <n v="0"/>
    <n v="2"/>
    <n v="1"/>
    <n v="1"/>
    <n v="166224.39000000001"/>
    <x v="1"/>
    <n v="17"/>
    <n v="514"/>
    <n v="6"/>
    <n v="131"/>
    <n v="0.35294117647058826"/>
    <n v="8738"/>
    <x v="0"/>
    <x v="3"/>
    <s v="High Risk"/>
  </r>
  <r>
    <n v="15734058"/>
    <n v="509"/>
    <x v="2"/>
    <s v="Male"/>
    <x v="15"/>
    <n v="9"/>
    <n v="170661.47"/>
    <n v="1"/>
    <n v="1"/>
    <n v="1"/>
    <n v="21646.2"/>
    <x v="1"/>
    <n v="24"/>
    <n v="2862"/>
    <n v="10"/>
    <n v="111"/>
    <n v="0.41666666666666669"/>
    <n v="68688"/>
    <x v="1"/>
    <x v="3"/>
    <s v="High Risk"/>
  </r>
  <r>
    <n v="15801788"/>
    <n v="706"/>
    <x v="2"/>
    <s v="Female"/>
    <x v="6"/>
    <n v="6"/>
    <n v="185544.36"/>
    <n v="1"/>
    <n v="1"/>
    <n v="0"/>
    <n v="171037.63"/>
    <x v="1"/>
    <n v="1"/>
    <n v="3535"/>
    <n v="4"/>
    <n v="11"/>
    <n v="1"/>
    <n v="3535"/>
    <x v="0"/>
    <x v="1"/>
    <s v="Low Risk"/>
  </r>
  <r>
    <n v="15702462"/>
    <n v="619"/>
    <x v="1"/>
    <s v="Female"/>
    <x v="4"/>
    <n v="6"/>
    <n v="52831.13"/>
    <n v="1"/>
    <n v="1"/>
    <n v="1"/>
    <n v="112649.22"/>
    <x v="0"/>
    <n v="4"/>
    <n v="4992"/>
    <n v="2"/>
    <n v="136"/>
    <n v="0.5"/>
    <n v="19968"/>
    <x v="1"/>
    <x v="1"/>
    <s v="High Risk"/>
  </r>
  <r>
    <n v="15683416"/>
    <n v="572"/>
    <x v="2"/>
    <s v="Male"/>
    <x v="21"/>
    <n v="8"/>
    <n v="97750.07"/>
    <n v="3"/>
    <n v="1"/>
    <n v="1"/>
    <n v="193014.26"/>
    <x v="0"/>
    <n v="17"/>
    <n v="3079"/>
    <n v="3"/>
    <n v="161"/>
    <n v="0.17647058823529413"/>
    <n v="52343"/>
    <x v="0"/>
    <x v="1"/>
    <s v="High Risk"/>
  </r>
  <r>
    <n v="15794187"/>
    <n v="695"/>
    <x v="0"/>
    <s v="Male"/>
    <x v="18"/>
    <n v="6"/>
    <n v="114007.5"/>
    <n v="2"/>
    <n v="1"/>
    <n v="0"/>
    <n v="118120.88"/>
    <x v="1"/>
    <n v="18"/>
    <n v="4092"/>
    <n v="10"/>
    <n v="84"/>
    <n v="0.55555555555555558"/>
    <n v="73656"/>
    <x v="0"/>
    <x v="1"/>
    <s v="High Risk"/>
  </r>
  <r>
    <n v="15792989"/>
    <n v="543"/>
    <x v="0"/>
    <s v="Female"/>
    <x v="60"/>
    <n v="1"/>
    <n v="104308.77"/>
    <n v="1"/>
    <n v="1"/>
    <n v="1"/>
    <n v="25650.04"/>
    <x v="1"/>
    <n v="16"/>
    <n v="4031"/>
    <n v="2"/>
    <n v="157"/>
    <n v="0.125"/>
    <n v="64496"/>
    <x v="0"/>
    <x v="0"/>
    <s v="High Risk"/>
  </r>
  <r>
    <n v="15613734"/>
    <n v="640"/>
    <x v="0"/>
    <s v="Female"/>
    <x v="19"/>
    <n v="6"/>
    <n v="84719.13"/>
    <n v="2"/>
    <n v="1"/>
    <n v="1"/>
    <n v="113048.79"/>
    <x v="1"/>
    <n v="16"/>
    <n v="2403"/>
    <n v="0"/>
    <n v="65"/>
    <n v="0"/>
    <n v="38448"/>
    <x v="2"/>
    <x v="1"/>
    <s v="High Risk"/>
  </r>
  <r>
    <n v="15606177"/>
    <n v="672"/>
    <x v="0"/>
    <s v="Male"/>
    <x v="2"/>
    <n v="2"/>
    <n v="0"/>
    <n v="2"/>
    <n v="1"/>
    <n v="0"/>
    <n v="87372.49"/>
    <x v="1"/>
    <n v="25"/>
    <n v="2489"/>
    <n v="1"/>
    <n v="169"/>
    <n v="0.04"/>
    <n v="62225"/>
    <x v="0"/>
    <x v="0"/>
    <s v="High Risk"/>
  </r>
  <r>
    <n v="15636700"/>
    <n v="701"/>
    <x v="0"/>
    <s v="Male"/>
    <x v="2"/>
    <n v="9"/>
    <n v="140236.98000000001"/>
    <n v="1"/>
    <n v="0"/>
    <n v="1"/>
    <n v="146651.99"/>
    <x v="1"/>
    <n v="11"/>
    <n v="360"/>
    <n v="4"/>
    <n v="28"/>
    <n v="0.36363636363636365"/>
    <n v="3960"/>
    <x v="2"/>
    <x v="3"/>
    <s v="Low Risk"/>
  </r>
  <r>
    <n v="15645766"/>
    <n v="634"/>
    <x v="1"/>
    <s v="Male"/>
    <x v="11"/>
    <n v="9"/>
    <n v="0"/>
    <n v="2"/>
    <n v="1"/>
    <n v="1"/>
    <n v="8227.91"/>
    <x v="1"/>
    <n v="17"/>
    <n v="964"/>
    <n v="8"/>
    <n v="94"/>
    <n v="0.47058823529411764"/>
    <n v="16388"/>
    <x v="1"/>
    <x v="3"/>
    <s v="High Risk"/>
  </r>
  <r>
    <n v="15671345"/>
    <n v="531"/>
    <x v="1"/>
    <s v="Female"/>
    <x v="0"/>
    <n v="6"/>
    <n v="75302.850000000006"/>
    <n v="2"/>
    <n v="0"/>
    <n v="0"/>
    <n v="57034.35"/>
    <x v="1"/>
    <n v="7"/>
    <n v="3677"/>
    <n v="3"/>
    <n v="87"/>
    <n v="0.42857142857142855"/>
    <n v="25739"/>
    <x v="1"/>
    <x v="1"/>
    <s v="High Risk"/>
  </r>
  <r>
    <n v="15652469"/>
    <n v="699"/>
    <x v="0"/>
    <s v="Male"/>
    <x v="7"/>
    <n v="1"/>
    <n v="0"/>
    <n v="2"/>
    <n v="1"/>
    <n v="0"/>
    <n v="93003.21"/>
    <x v="1"/>
    <n v="9"/>
    <n v="3358"/>
    <n v="8"/>
    <n v="50"/>
    <n v="0.88888888888888884"/>
    <n v="30222"/>
    <x v="0"/>
    <x v="0"/>
    <s v="Medium Risk"/>
  </r>
  <r>
    <n v="15749638"/>
    <n v="605"/>
    <x v="0"/>
    <s v="Female"/>
    <x v="21"/>
    <n v="9"/>
    <n v="104760.82"/>
    <n v="1"/>
    <n v="1"/>
    <n v="1"/>
    <n v="165574.54"/>
    <x v="0"/>
    <n v="3"/>
    <n v="4548"/>
    <n v="4"/>
    <n v="103"/>
    <n v="1"/>
    <n v="13644"/>
    <x v="0"/>
    <x v="3"/>
    <s v="High Risk"/>
  </r>
  <r>
    <n v="15728706"/>
    <n v="534"/>
    <x v="0"/>
    <s v="Female"/>
    <x v="23"/>
    <n v="7"/>
    <n v="0"/>
    <n v="1"/>
    <n v="1"/>
    <n v="0"/>
    <n v="13566.48"/>
    <x v="0"/>
    <n v="4"/>
    <n v="2332"/>
    <n v="4"/>
    <n v="168"/>
    <n v="1"/>
    <n v="9328"/>
    <x v="0"/>
    <x v="1"/>
    <s v="High Risk"/>
  </r>
  <r>
    <n v="15735439"/>
    <n v="449"/>
    <x v="1"/>
    <s v="Female"/>
    <x v="8"/>
    <n v="1"/>
    <n v="113693"/>
    <n v="1"/>
    <n v="0"/>
    <n v="0"/>
    <n v="82796.289999999994"/>
    <x v="1"/>
    <n v="5"/>
    <n v="425"/>
    <n v="4"/>
    <n v="100"/>
    <n v="0.8"/>
    <n v="2125"/>
    <x v="0"/>
    <x v="0"/>
    <s v="High Risk"/>
  </r>
  <r>
    <n v="15778696"/>
    <n v="684"/>
    <x v="1"/>
    <s v="Female"/>
    <x v="18"/>
    <n v="5"/>
    <n v="174180.39"/>
    <n v="1"/>
    <n v="1"/>
    <n v="0"/>
    <n v="119830.08"/>
    <x v="1"/>
    <n v="24"/>
    <n v="4437"/>
    <n v="3"/>
    <n v="71"/>
    <n v="0.125"/>
    <n v="106488"/>
    <x v="1"/>
    <x v="2"/>
    <s v="High Risk"/>
  </r>
  <r>
    <n v="15624744"/>
    <n v="622"/>
    <x v="2"/>
    <s v="Male"/>
    <x v="0"/>
    <n v="9"/>
    <n v="115766.26"/>
    <n v="1"/>
    <n v="0"/>
    <n v="0"/>
    <n v="72155.850000000006"/>
    <x v="0"/>
    <n v="13"/>
    <n v="2148"/>
    <n v="8"/>
    <n v="177"/>
    <n v="0.61538461538461542"/>
    <n v="27924"/>
    <x v="1"/>
    <x v="3"/>
    <s v="High Risk"/>
  </r>
  <r>
    <n v="15584338"/>
    <n v="714"/>
    <x v="0"/>
    <s v="Female"/>
    <x v="20"/>
    <n v="0"/>
    <n v="0"/>
    <n v="2"/>
    <n v="1"/>
    <n v="0"/>
    <n v="62762.12"/>
    <x v="1"/>
    <n v="8"/>
    <n v="3026"/>
    <n v="6"/>
    <n v="50"/>
    <n v="0.75"/>
    <n v="24208"/>
    <x v="1"/>
    <x v="0"/>
    <s v="Medium Risk"/>
  </r>
  <r>
    <n v="15726178"/>
    <n v="712"/>
    <x v="1"/>
    <s v="Female"/>
    <x v="36"/>
    <n v="8"/>
    <n v="0"/>
    <n v="2"/>
    <n v="1"/>
    <n v="0"/>
    <n v="183235.33"/>
    <x v="1"/>
    <n v="14"/>
    <n v="2528"/>
    <n v="8"/>
    <n v="60"/>
    <n v="0.5714285714285714"/>
    <n v="35392"/>
    <x v="0"/>
    <x v="1"/>
    <s v="Medium Risk"/>
  </r>
  <r>
    <n v="15794939"/>
    <n v="783"/>
    <x v="0"/>
    <s v="Female"/>
    <x v="42"/>
    <n v="5"/>
    <n v="121215.9"/>
    <n v="2"/>
    <n v="1"/>
    <n v="1"/>
    <n v="105206.48"/>
    <x v="1"/>
    <n v="3"/>
    <n v="2166"/>
    <n v="7"/>
    <n v="151"/>
    <n v="1"/>
    <n v="6498"/>
    <x v="0"/>
    <x v="2"/>
    <s v="High Risk"/>
  </r>
  <r>
    <n v="15788068"/>
    <n v="743"/>
    <x v="2"/>
    <s v="Male"/>
    <x v="13"/>
    <n v="10"/>
    <n v="144677.19"/>
    <n v="3"/>
    <n v="1"/>
    <n v="0"/>
    <n v="22512.44"/>
    <x v="0"/>
    <n v="30"/>
    <n v="159"/>
    <n v="0"/>
    <n v="79"/>
    <n v="0"/>
    <n v="4770"/>
    <x v="0"/>
    <x v="3"/>
    <s v="High Risk"/>
  </r>
  <r>
    <n v="15572956"/>
    <n v="683"/>
    <x v="0"/>
    <s v="Male"/>
    <x v="18"/>
    <n v="5"/>
    <n v="115350.63"/>
    <n v="1"/>
    <n v="1"/>
    <n v="1"/>
    <n v="122305.91"/>
    <x v="1"/>
    <n v="16"/>
    <n v="3907"/>
    <n v="8"/>
    <n v="89"/>
    <n v="0.5"/>
    <n v="62512"/>
    <x v="0"/>
    <x v="2"/>
    <s v="High Risk"/>
  </r>
  <r>
    <n v="15780386"/>
    <n v="654"/>
    <x v="1"/>
    <s v="Male"/>
    <x v="20"/>
    <n v="5"/>
    <n v="105683.63"/>
    <n v="1"/>
    <n v="1"/>
    <n v="0"/>
    <n v="173617.09"/>
    <x v="1"/>
    <n v="11"/>
    <n v="3164"/>
    <n v="8"/>
    <n v="52"/>
    <n v="0.72727272727272729"/>
    <n v="34804"/>
    <x v="2"/>
    <x v="2"/>
    <s v="Medium Risk"/>
  </r>
  <r>
    <n v="15791114"/>
    <n v="700"/>
    <x v="0"/>
    <s v="Male"/>
    <x v="24"/>
    <n v="1"/>
    <n v="135179.49"/>
    <n v="1"/>
    <n v="1"/>
    <n v="0"/>
    <n v="160670.37"/>
    <x v="1"/>
    <n v="16"/>
    <n v="3950"/>
    <n v="9"/>
    <n v="112"/>
    <n v="0.5625"/>
    <n v="63200"/>
    <x v="0"/>
    <x v="0"/>
    <s v="High Risk"/>
  </r>
  <r>
    <n v="15708046"/>
    <n v="744"/>
    <x v="1"/>
    <s v="Male"/>
    <x v="8"/>
    <n v="0"/>
    <n v="117551.23"/>
    <n v="1"/>
    <n v="1"/>
    <n v="0"/>
    <n v="158958.9"/>
    <x v="1"/>
    <n v="20"/>
    <n v="2241"/>
    <n v="4"/>
    <n v="131"/>
    <n v="0.2"/>
    <n v="44820"/>
    <x v="2"/>
    <x v="0"/>
    <s v="High Risk"/>
  </r>
  <r>
    <n v="15719779"/>
    <n v="645"/>
    <x v="2"/>
    <s v="Male"/>
    <x v="11"/>
    <n v="1"/>
    <n v="157404.01999999999"/>
    <n v="2"/>
    <n v="1"/>
    <n v="0"/>
    <n v="93073.04"/>
    <x v="1"/>
    <n v="22"/>
    <n v="3070"/>
    <n v="9"/>
    <n v="116"/>
    <n v="0.40909090909090912"/>
    <n v="67540"/>
    <x v="0"/>
    <x v="0"/>
    <s v="High Risk"/>
  </r>
  <r>
    <n v="15591550"/>
    <n v="525"/>
    <x v="1"/>
    <s v="Male"/>
    <x v="18"/>
    <n v="3"/>
    <n v="77910.23"/>
    <n v="1"/>
    <n v="1"/>
    <n v="0"/>
    <n v="67238.009999999995"/>
    <x v="1"/>
    <n v="30"/>
    <n v="4449"/>
    <n v="8"/>
    <n v="103"/>
    <n v="0.26666666666666666"/>
    <n v="133470"/>
    <x v="0"/>
    <x v="2"/>
    <s v="High Risk"/>
  </r>
  <r>
    <n v="15639368"/>
    <n v="732"/>
    <x v="0"/>
    <s v="Male"/>
    <x v="11"/>
    <n v="0"/>
    <n v="110942.9"/>
    <n v="1"/>
    <n v="0"/>
    <n v="0"/>
    <n v="172576.56"/>
    <x v="1"/>
    <n v="1"/>
    <n v="795"/>
    <n v="7"/>
    <n v="43"/>
    <n v="1"/>
    <n v="795"/>
    <x v="0"/>
    <x v="0"/>
    <s v="Medium Risk"/>
  </r>
  <r>
    <n v="15699830"/>
    <n v="721"/>
    <x v="0"/>
    <s v="Female"/>
    <x v="20"/>
    <n v="7"/>
    <n v="0"/>
    <n v="2"/>
    <n v="1"/>
    <n v="1"/>
    <n v="122580.48"/>
    <x v="1"/>
    <n v="22"/>
    <n v="3506"/>
    <n v="8"/>
    <n v="123"/>
    <n v="0.36363636363636365"/>
    <n v="77132"/>
    <x v="0"/>
    <x v="1"/>
    <s v="High Risk"/>
  </r>
  <r>
    <n v="15569264"/>
    <n v="622"/>
    <x v="0"/>
    <s v="Male"/>
    <x v="15"/>
    <n v="5"/>
    <n v="179305.09"/>
    <n v="1"/>
    <n v="1"/>
    <n v="1"/>
    <n v="149043.78"/>
    <x v="1"/>
    <n v="29"/>
    <n v="1194"/>
    <n v="10"/>
    <n v="123"/>
    <n v="0.34482758620689657"/>
    <n v="34626"/>
    <x v="1"/>
    <x v="2"/>
    <s v="High Risk"/>
  </r>
  <r>
    <n v="15595158"/>
    <n v="654"/>
    <x v="2"/>
    <s v="Male"/>
    <x v="8"/>
    <n v="5"/>
    <n v="150593.59"/>
    <n v="2"/>
    <n v="1"/>
    <n v="1"/>
    <n v="105218.45"/>
    <x v="1"/>
    <n v="30"/>
    <n v="1216"/>
    <n v="3"/>
    <n v="1"/>
    <n v="0.1"/>
    <n v="36480"/>
    <x v="2"/>
    <x v="2"/>
    <s v="Low Risk"/>
  </r>
  <r>
    <n v="15599126"/>
    <n v="529"/>
    <x v="0"/>
    <s v="Female"/>
    <x v="3"/>
    <n v="0"/>
    <n v="123815.86"/>
    <n v="1"/>
    <n v="1"/>
    <n v="1"/>
    <n v="78463.990000000005"/>
    <x v="0"/>
    <n v="11"/>
    <n v="2694"/>
    <n v="4"/>
    <n v="129"/>
    <n v="0.36363636363636365"/>
    <n v="29634"/>
    <x v="2"/>
    <x v="0"/>
    <s v="High Risk"/>
  </r>
  <r>
    <n v="15650575"/>
    <n v="720"/>
    <x v="1"/>
    <s v="Female"/>
    <x v="49"/>
    <n v="6"/>
    <n v="0"/>
    <n v="2"/>
    <n v="1"/>
    <n v="1"/>
    <n v="160849.43"/>
    <x v="0"/>
    <n v="26"/>
    <n v="3051"/>
    <n v="8"/>
    <n v="78"/>
    <n v="0.30769230769230771"/>
    <n v="79326"/>
    <x v="0"/>
    <x v="1"/>
    <s v="High Risk"/>
  </r>
  <r>
    <n v="15641490"/>
    <n v="850"/>
    <x v="2"/>
    <s v="Female"/>
    <x v="11"/>
    <n v="8"/>
    <n v="69385.17"/>
    <n v="2"/>
    <n v="1"/>
    <n v="0"/>
    <n v="87834.240000000005"/>
    <x v="1"/>
    <n v="3"/>
    <n v="4174"/>
    <n v="5"/>
    <n v="99"/>
    <n v="1"/>
    <n v="12522"/>
    <x v="2"/>
    <x v="1"/>
    <s v="High Risk"/>
  </r>
  <r>
    <n v="15680234"/>
    <n v="667"/>
    <x v="2"/>
    <s v="Male"/>
    <x v="7"/>
    <n v="2"/>
    <n v="138032.15"/>
    <n v="1"/>
    <n v="1"/>
    <n v="0"/>
    <n v="166317.71"/>
    <x v="1"/>
    <n v="26"/>
    <n v="2205"/>
    <n v="3"/>
    <n v="15"/>
    <n v="0.11538461538461539"/>
    <n v="57330"/>
    <x v="1"/>
    <x v="0"/>
    <s v="Low Risk"/>
  </r>
  <r>
    <n v="15592230"/>
    <n v="620"/>
    <x v="0"/>
    <s v="Male"/>
    <x v="1"/>
    <n v="3"/>
    <n v="0"/>
    <n v="2"/>
    <n v="1"/>
    <n v="1"/>
    <n v="137309.06"/>
    <x v="1"/>
    <n v="25"/>
    <n v="3750"/>
    <n v="9"/>
    <n v="127"/>
    <n v="0.36"/>
    <n v="93750"/>
    <x v="2"/>
    <x v="2"/>
    <s v="High Risk"/>
  </r>
  <r>
    <n v="15626212"/>
    <n v="616"/>
    <x v="0"/>
    <s v="Male"/>
    <x v="6"/>
    <n v="9"/>
    <n v="0"/>
    <n v="1"/>
    <n v="1"/>
    <n v="1"/>
    <n v="166984.44"/>
    <x v="1"/>
    <n v="14"/>
    <n v="1464"/>
    <n v="10"/>
    <n v="147"/>
    <n v="0.7142857142857143"/>
    <n v="20496"/>
    <x v="0"/>
    <x v="3"/>
    <s v="High Risk"/>
  </r>
  <r>
    <n v="15700627"/>
    <n v="637"/>
    <x v="2"/>
    <s v="Female"/>
    <x v="17"/>
    <n v="2"/>
    <n v="143500.82"/>
    <n v="1"/>
    <n v="1"/>
    <n v="0"/>
    <n v="166996.46"/>
    <x v="0"/>
    <n v="17"/>
    <n v="4047"/>
    <n v="8"/>
    <n v="24"/>
    <n v="0.47058823529411764"/>
    <n v="68799"/>
    <x v="2"/>
    <x v="0"/>
    <s v="Low Risk"/>
  </r>
  <r>
    <n v="15782641"/>
    <n v="710"/>
    <x v="1"/>
    <s v="Female"/>
    <x v="6"/>
    <n v="3"/>
    <n v="119670.18"/>
    <n v="1"/>
    <n v="1"/>
    <n v="0"/>
    <n v="188022.44"/>
    <x v="1"/>
    <n v="6"/>
    <n v="1346"/>
    <n v="6"/>
    <n v="108"/>
    <n v="1"/>
    <n v="8076"/>
    <x v="0"/>
    <x v="2"/>
    <s v="High Risk"/>
  </r>
  <r>
    <n v="15784445"/>
    <n v="717"/>
    <x v="1"/>
    <s v="Male"/>
    <x v="19"/>
    <n v="1"/>
    <n v="99106.73"/>
    <n v="1"/>
    <n v="0"/>
    <n v="0"/>
    <n v="194467.23"/>
    <x v="1"/>
    <n v="3"/>
    <n v="3853"/>
    <n v="9"/>
    <n v="87"/>
    <n v="1"/>
    <n v="11559"/>
    <x v="1"/>
    <x v="0"/>
    <s v="High Risk"/>
  </r>
  <r>
    <n v="15813681"/>
    <n v="786"/>
    <x v="2"/>
    <s v="Male"/>
    <x v="9"/>
    <n v="2"/>
    <n v="120135.55"/>
    <n v="2"/>
    <n v="1"/>
    <n v="1"/>
    <n v="125449.47"/>
    <x v="1"/>
    <n v="5"/>
    <n v="157"/>
    <n v="5"/>
    <n v="121"/>
    <n v="1"/>
    <n v="785"/>
    <x v="1"/>
    <x v="0"/>
    <s v="High Risk"/>
  </r>
  <r>
    <n v="15596649"/>
    <n v="651"/>
    <x v="0"/>
    <s v="Female"/>
    <x v="2"/>
    <n v="8"/>
    <n v="0"/>
    <n v="1"/>
    <n v="1"/>
    <n v="0"/>
    <n v="137452.57"/>
    <x v="1"/>
    <n v="5"/>
    <n v="2844"/>
    <n v="4"/>
    <n v="15"/>
    <n v="0.8"/>
    <n v="14220"/>
    <x v="0"/>
    <x v="1"/>
    <s v="Low Risk"/>
  </r>
  <r>
    <n v="15700460"/>
    <n v="530"/>
    <x v="0"/>
    <s v="Female"/>
    <x v="30"/>
    <n v="4"/>
    <n v="120905.03"/>
    <n v="1"/>
    <n v="0"/>
    <n v="1"/>
    <n v="123475.88"/>
    <x v="0"/>
    <n v="18"/>
    <n v="3676"/>
    <n v="8"/>
    <n v="179"/>
    <n v="0.44444444444444442"/>
    <n v="66168"/>
    <x v="1"/>
    <x v="2"/>
    <s v="High Risk"/>
  </r>
  <r>
    <n v="15724076"/>
    <n v="815"/>
    <x v="1"/>
    <s v="Female"/>
    <x v="38"/>
    <n v="5"/>
    <n v="0"/>
    <n v="3"/>
    <n v="0"/>
    <n v="0"/>
    <n v="38941.440000000002"/>
    <x v="0"/>
    <n v="7"/>
    <n v="239"/>
    <n v="3"/>
    <n v="169"/>
    <n v="0.42857142857142855"/>
    <n v="1673"/>
    <x v="0"/>
    <x v="2"/>
    <s v="High Risk"/>
  </r>
  <r>
    <n v="15784000"/>
    <n v="715"/>
    <x v="2"/>
    <s v="Female"/>
    <x v="10"/>
    <n v="9"/>
    <n v="102277.52"/>
    <n v="1"/>
    <n v="0"/>
    <n v="0"/>
    <n v="177852.57"/>
    <x v="0"/>
    <n v="7"/>
    <n v="3587"/>
    <n v="4"/>
    <n v="13"/>
    <n v="0.5714285714285714"/>
    <n v="25109"/>
    <x v="1"/>
    <x v="3"/>
    <s v="Low Risk"/>
  </r>
  <r>
    <n v="15733966"/>
    <n v="496"/>
    <x v="2"/>
    <s v="Female"/>
    <x v="30"/>
    <n v="4"/>
    <n v="125292.53"/>
    <n v="1"/>
    <n v="1"/>
    <n v="1"/>
    <n v="31532.959999999999"/>
    <x v="0"/>
    <n v="20"/>
    <n v="681"/>
    <n v="3"/>
    <n v="17"/>
    <n v="0.15"/>
    <n v="13620"/>
    <x v="1"/>
    <x v="2"/>
    <s v="Low Risk"/>
  </r>
  <r>
    <n v="15612667"/>
    <n v="680"/>
    <x v="1"/>
    <s v="Male"/>
    <x v="0"/>
    <n v="0"/>
    <n v="0"/>
    <n v="1"/>
    <n v="1"/>
    <n v="0"/>
    <n v="136377.21"/>
    <x v="1"/>
    <n v="14"/>
    <n v="4010"/>
    <n v="6"/>
    <n v="3"/>
    <n v="0.42857142857142855"/>
    <n v="56140"/>
    <x v="1"/>
    <x v="0"/>
    <s v="Low Risk"/>
  </r>
  <r>
    <n v="15654025"/>
    <n v="646"/>
    <x v="0"/>
    <s v="Female"/>
    <x v="21"/>
    <n v="4"/>
    <n v="101629.3"/>
    <n v="1"/>
    <n v="0"/>
    <n v="0"/>
    <n v="130541.1"/>
    <x v="1"/>
    <n v="21"/>
    <n v="4439"/>
    <n v="10"/>
    <n v="33"/>
    <n v="0.47619047619047616"/>
    <n v="93219"/>
    <x v="2"/>
    <x v="2"/>
    <s v="Medium Risk"/>
  </r>
  <r>
    <n v="15589431"/>
    <n v="807"/>
    <x v="2"/>
    <s v="Male"/>
    <x v="40"/>
    <n v="1"/>
    <n v="171937.27"/>
    <n v="1"/>
    <n v="1"/>
    <n v="1"/>
    <n v="65636.92"/>
    <x v="1"/>
    <n v="4"/>
    <n v="4596"/>
    <n v="9"/>
    <n v="158"/>
    <n v="1"/>
    <n v="18384"/>
    <x v="0"/>
    <x v="0"/>
    <s v="High Risk"/>
  </r>
  <r>
    <n v="15578238"/>
    <n v="727"/>
    <x v="0"/>
    <s v="Male"/>
    <x v="40"/>
    <n v="7"/>
    <n v="0"/>
    <n v="2"/>
    <n v="1"/>
    <n v="0"/>
    <n v="193305.35"/>
    <x v="1"/>
    <n v="10"/>
    <n v="2138"/>
    <n v="7"/>
    <n v="108"/>
    <n v="0.7"/>
    <n v="21380"/>
    <x v="0"/>
    <x v="1"/>
    <s v="High Risk"/>
  </r>
  <r>
    <n v="15566269"/>
    <n v="787"/>
    <x v="0"/>
    <s v="Male"/>
    <x v="11"/>
    <n v="5"/>
    <n v="0"/>
    <n v="2"/>
    <n v="1"/>
    <n v="0"/>
    <n v="47307.9"/>
    <x v="1"/>
    <n v="27"/>
    <n v="287"/>
    <n v="6"/>
    <n v="55"/>
    <n v="0.22222222222222221"/>
    <n v="7749"/>
    <x v="0"/>
    <x v="2"/>
    <s v="Medium Risk"/>
  </r>
  <r>
    <n v="15639217"/>
    <n v="806"/>
    <x v="0"/>
    <s v="Male"/>
    <x v="10"/>
    <n v="6"/>
    <n v="0"/>
    <n v="2"/>
    <n v="0"/>
    <n v="0"/>
    <n v="100809.99"/>
    <x v="1"/>
    <n v="11"/>
    <n v="3763"/>
    <n v="8"/>
    <n v="64"/>
    <n v="0.72727272727272729"/>
    <n v="41393"/>
    <x v="0"/>
    <x v="1"/>
    <s v="High Risk"/>
  </r>
  <r>
    <n v="15688644"/>
    <n v="603"/>
    <x v="0"/>
    <s v="Male"/>
    <x v="8"/>
    <n v="1"/>
    <n v="129743.75"/>
    <n v="1"/>
    <n v="1"/>
    <n v="0"/>
    <n v="109145.2"/>
    <x v="1"/>
    <n v="5"/>
    <n v="1684"/>
    <n v="5"/>
    <n v="36"/>
    <n v="1"/>
    <n v="8420"/>
    <x v="0"/>
    <x v="0"/>
    <s v="Medium Risk"/>
  </r>
  <r>
    <n v="15662426"/>
    <n v="649"/>
    <x v="1"/>
    <s v="Male"/>
    <x v="15"/>
    <n v="1"/>
    <n v="0"/>
    <n v="1"/>
    <n v="0"/>
    <n v="1"/>
    <n v="91167.19"/>
    <x v="0"/>
    <n v="2"/>
    <n v="915"/>
    <n v="2"/>
    <n v="101"/>
    <n v="1"/>
    <n v="1830"/>
    <x v="1"/>
    <x v="0"/>
    <s v="High Risk"/>
  </r>
  <r>
    <n v="15720511"/>
    <n v="547"/>
    <x v="2"/>
    <s v="Male"/>
    <x v="1"/>
    <n v="3"/>
    <n v="151191.31"/>
    <n v="1"/>
    <n v="1"/>
    <n v="0"/>
    <n v="175295.89"/>
    <x v="0"/>
    <n v="20"/>
    <n v="4788"/>
    <n v="5"/>
    <n v="8"/>
    <n v="0.25"/>
    <n v="95760"/>
    <x v="0"/>
    <x v="2"/>
    <s v="Low Risk"/>
  </r>
  <r>
    <n v="15567246"/>
    <n v="684"/>
    <x v="2"/>
    <s v="Male"/>
    <x v="15"/>
    <n v="3"/>
    <n v="102630.13"/>
    <n v="2"/>
    <n v="1"/>
    <n v="1"/>
    <n v="127433.47"/>
    <x v="1"/>
    <n v="27"/>
    <n v="491"/>
    <n v="2"/>
    <n v="145"/>
    <n v="7.407407407407407E-2"/>
    <n v="13257"/>
    <x v="2"/>
    <x v="2"/>
    <s v="High Risk"/>
  </r>
  <r>
    <n v="15647965"/>
    <n v="477"/>
    <x v="0"/>
    <s v="Female"/>
    <x v="38"/>
    <n v="9"/>
    <n v="114023.64"/>
    <n v="2"/>
    <n v="1"/>
    <n v="1"/>
    <n v="71167.17"/>
    <x v="0"/>
    <n v="9"/>
    <n v="3903"/>
    <n v="5"/>
    <n v="163"/>
    <n v="0.55555555555555558"/>
    <n v="35127"/>
    <x v="0"/>
    <x v="3"/>
    <s v="High Risk"/>
  </r>
  <r>
    <n v="15679048"/>
    <n v="558"/>
    <x v="2"/>
    <s v="Male"/>
    <x v="1"/>
    <n v="2"/>
    <n v="124227.14"/>
    <n v="1"/>
    <n v="1"/>
    <n v="1"/>
    <n v="111184.67"/>
    <x v="1"/>
    <n v="28"/>
    <n v="1759"/>
    <n v="3"/>
    <n v="107"/>
    <n v="0.10714285714285714"/>
    <n v="49252"/>
    <x v="0"/>
    <x v="0"/>
    <s v="High Risk"/>
  </r>
  <r>
    <n v="15675749"/>
    <n v="695"/>
    <x v="0"/>
    <s v="Female"/>
    <x v="51"/>
    <n v="1"/>
    <n v="0"/>
    <n v="2"/>
    <n v="1"/>
    <n v="1"/>
    <n v="141756.32"/>
    <x v="1"/>
    <n v="19"/>
    <n v="4040"/>
    <n v="2"/>
    <n v="106"/>
    <n v="0.10526315789473684"/>
    <n v="76760"/>
    <x v="2"/>
    <x v="0"/>
    <s v="High Risk"/>
  </r>
  <r>
    <n v="15782181"/>
    <n v="592"/>
    <x v="1"/>
    <s v="Male"/>
    <x v="12"/>
    <n v="6"/>
    <n v="80285.16"/>
    <n v="1"/>
    <n v="1"/>
    <n v="0"/>
    <n v="72678.75"/>
    <x v="0"/>
    <n v="15"/>
    <n v="1265"/>
    <n v="3"/>
    <n v="180"/>
    <n v="0.2"/>
    <n v="18975"/>
    <x v="1"/>
    <x v="1"/>
    <s v="High Risk"/>
  </r>
  <r>
    <n v="15795738"/>
    <n v="789"/>
    <x v="0"/>
    <s v="Male"/>
    <x v="8"/>
    <n v="4"/>
    <n v="175477.15"/>
    <n v="1"/>
    <n v="1"/>
    <n v="1"/>
    <n v="172832.9"/>
    <x v="1"/>
    <n v="10"/>
    <n v="1555"/>
    <n v="3"/>
    <n v="67"/>
    <n v="0.3"/>
    <n v="15550"/>
    <x v="0"/>
    <x v="2"/>
    <s v="High Risk"/>
  </r>
  <r>
    <n v="15773751"/>
    <n v="597"/>
    <x v="0"/>
    <s v="Female"/>
    <x v="6"/>
    <n v="1"/>
    <n v="132144.35"/>
    <n v="1"/>
    <n v="1"/>
    <n v="0"/>
    <n v="158086.32999999999"/>
    <x v="1"/>
    <n v="19"/>
    <n v="1240"/>
    <n v="0"/>
    <n v="153"/>
    <n v="0"/>
    <n v="23560"/>
    <x v="0"/>
    <x v="0"/>
    <s v="High Risk"/>
  </r>
  <r>
    <n v="15655436"/>
    <n v="839"/>
    <x v="2"/>
    <s v="Male"/>
    <x v="40"/>
    <n v="2"/>
    <n v="136911.07"/>
    <n v="1"/>
    <n v="1"/>
    <n v="1"/>
    <n v="168184.62"/>
    <x v="0"/>
    <n v="19"/>
    <n v="1326"/>
    <n v="0"/>
    <n v="149"/>
    <n v="0"/>
    <n v="25194"/>
    <x v="0"/>
    <x v="0"/>
    <s v="High Risk"/>
  </r>
  <r>
    <n v="15691396"/>
    <n v="405"/>
    <x v="2"/>
    <s v="Male"/>
    <x v="8"/>
    <n v="5"/>
    <n v="133299.67000000001"/>
    <n v="2"/>
    <n v="1"/>
    <n v="1"/>
    <n v="72950.14"/>
    <x v="1"/>
    <n v="2"/>
    <n v="4412"/>
    <n v="4"/>
    <n v="119"/>
    <n v="1"/>
    <n v="8824"/>
    <x v="0"/>
    <x v="2"/>
    <s v="High Risk"/>
  </r>
  <r>
    <n v="15796958"/>
    <n v="658"/>
    <x v="0"/>
    <s v="Male"/>
    <x v="2"/>
    <n v="7"/>
    <n v="0"/>
    <n v="2"/>
    <n v="1"/>
    <n v="0"/>
    <n v="48378.400000000001"/>
    <x v="1"/>
    <n v="2"/>
    <n v="4830"/>
    <n v="3"/>
    <n v="114"/>
    <n v="1"/>
    <n v="9660"/>
    <x v="1"/>
    <x v="1"/>
    <s v="High Risk"/>
  </r>
  <r>
    <n v="15801832"/>
    <n v="684"/>
    <x v="2"/>
    <s v="Male"/>
    <x v="0"/>
    <n v="1"/>
    <n v="117691"/>
    <n v="1"/>
    <n v="1"/>
    <n v="1"/>
    <n v="23135.65"/>
    <x v="0"/>
    <n v="18"/>
    <n v="2938"/>
    <n v="3"/>
    <n v="99"/>
    <n v="0.16666666666666666"/>
    <n v="52884"/>
    <x v="0"/>
    <x v="0"/>
    <s v="High Risk"/>
  </r>
  <r>
    <n v="15661349"/>
    <n v="633"/>
    <x v="0"/>
    <s v="Male"/>
    <x v="12"/>
    <n v="10"/>
    <n v="0"/>
    <n v="2"/>
    <n v="1"/>
    <n v="0"/>
    <n v="65675.47"/>
    <x v="1"/>
    <n v="24"/>
    <n v="4094"/>
    <n v="8"/>
    <n v="36"/>
    <n v="0.33333333333333331"/>
    <n v="98256"/>
    <x v="1"/>
    <x v="3"/>
    <s v="Medium Risk"/>
  </r>
  <r>
    <n v="15719265"/>
    <n v="589"/>
    <x v="0"/>
    <s v="Male"/>
    <x v="17"/>
    <n v="9"/>
    <n v="0"/>
    <n v="2"/>
    <n v="1"/>
    <n v="0"/>
    <n v="170676.67"/>
    <x v="1"/>
    <n v="12"/>
    <n v="1360"/>
    <n v="5"/>
    <n v="60"/>
    <n v="0.41666666666666669"/>
    <n v="16320"/>
    <x v="0"/>
    <x v="3"/>
    <s v="Medium Risk"/>
  </r>
  <r>
    <n v="15779985"/>
    <n v="750"/>
    <x v="2"/>
    <s v="Female"/>
    <x v="24"/>
    <n v="1"/>
    <n v="133199.71"/>
    <n v="2"/>
    <n v="1"/>
    <n v="1"/>
    <n v="27366.77"/>
    <x v="1"/>
    <n v="18"/>
    <n v="594"/>
    <n v="3"/>
    <n v="156"/>
    <n v="0.16666666666666666"/>
    <n v="10692"/>
    <x v="0"/>
    <x v="0"/>
    <s v="High Risk"/>
  </r>
  <r>
    <n v="15663410"/>
    <n v="771"/>
    <x v="1"/>
    <s v="Male"/>
    <x v="21"/>
    <n v="5"/>
    <n v="135506.57999999999"/>
    <n v="3"/>
    <n v="1"/>
    <n v="1"/>
    <n v="152479.64000000001"/>
    <x v="0"/>
    <n v="19"/>
    <n v="4391"/>
    <n v="3"/>
    <n v="33"/>
    <n v="0.15789473684210525"/>
    <n v="83429"/>
    <x v="0"/>
    <x v="2"/>
    <s v="Medium Risk"/>
  </r>
  <r>
    <n v="15704144"/>
    <n v="812"/>
    <x v="2"/>
    <s v="Male"/>
    <x v="19"/>
    <n v="2"/>
    <n v="127154.14"/>
    <n v="2"/>
    <n v="0"/>
    <n v="1"/>
    <n v="105383.49"/>
    <x v="1"/>
    <n v="24"/>
    <n v="3291"/>
    <n v="6"/>
    <n v="96"/>
    <n v="0.25"/>
    <n v="78984"/>
    <x v="0"/>
    <x v="0"/>
    <s v="High Risk"/>
  </r>
  <r>
    <n v="15774104"/>
    <n v="539"/>
    <x v="1"/>
    <s v="Male"/>
    <x v="2"/>
    <n v="2"/>
    <n v="0"/>
    <n v="2"/>
    <n v="1"/>
    <n v="1"/>
    <n v="48189.94"/>
    <x v="1"/>
    <n v="25"/>
    <n v="4980"/>
    <n v="1"/>
    <n v="38"/>
    <n v="0.04"/>
    <n v="124500"/>
    <x v="1"/>
    <x v="0"/>
    <s v="Medium Risk"/>
  </r>
  <r>
    <n v="15812230"/>
    <n v="670"/>
    <x v="2"/>
    <s v="Female"/>
    <x v="0"/>
    <n v="5"/>
    <n v="49508.79"/>
    <n v="3"/>
    <n v="1"/>
    <n v="1"/>
    <n v="100324.01"/>
    <x v="1"/>
    <n v="5"/>
    <n v="1847"/>
    <n v="0"/>
    <n v="117"/>
    <n v="0"/>
    <n v="9235"/>
    <x v="1"/>
    <x v="2"/>
    <s v="High Risk"/>
  </r>
  <r>
    <n v="15742848"/>
    <n v="673"/>
    <x v="0"/>
    <s v="Male"/>
    <x v="1"/>
    <n v="5"/>
    <n v="0"/>
    <n v="1"/>
    <n v="1"/>
    <n v="1"/>
    <n v="65657.289999999994"/>
    <x v="1"/>
    <n v="22"/>
    <n v="2563"/>
    <n v="0"/>
    <n v="180"/>
    <n v="0"/>
    <n v="56386"/>
    <x v="0"/>
    <x v="2"/>
    <s v="High Risk"/>
  </r>
  <r>
    <n v="15745326"/>
    <n v="538"/>
    <x v="0"/>
    <s v="Female"/>
    <x v="46"/>
    <n v="3"/>
    <n v="75051.490000000005"/>
    <n v="1"/>
    <n v="0"/>
    <n v="0"/>
    <n v="17682.02"/>
    <x v="0"/>
    <n v="29"/>
    <n v="171"/>
    <n v="10"/>
    <n v="160"/>
    <n v="0.34482758620689657"/>
    <n v="4959"/>
    <x v="0"/>
    <x v="2"/>
    <s v="High Risk"/>
  </r>
  <r>
    <n v="15674541"/>
    <n v="575"/>
    <x v="1"/>
    <s v="Male"/>
    <x v="37"/>
    <n v="8"/>
    <n v="123925.23"/>
    <n v="1"/>
    <n v="0"/>
    <n v="0"/>
    <n v="111342.66"/>
    <x v="0"/>
    <n v="10"/>
    <n v="1226"/>
    <n v="1"/>
    <n v="66"/>
    <n v="0.1"/>
    <n v="12260"/>
    <x v="0"/>
    <x v="1"/>
    <s v="High Risk"/>
  </r>
  <r>
    <n v="15728564"/>
    <n v="682"/>
    <x v="0"/>
    <s v="Male"/>
    <x v="1"/>
    <n v="6"/>
    <n v="0"/>
    <n v="2"/>
    <n v="0"/>
    <n v="1"/>
    <n v="134158.09"/>
    <x v="0"/>
    <n v="9"/>
    <n v="1694"/>
    <n v="2"/>
    <n v="8"/>
    <n v="0.22222222222222221"/>
    <n v="15246"/>
    <x v="0"/>
    <x v="1"/>
    <s v="Low Risk"/>
  </r>
  <r>
    <n v="15580701"/>
    <n v="712"/>
    <x v="0"/>
    <s v="Male"/>
    <x v="19"/>
    <n v="3"/>
    <n v="153819.57999999999"/>
    <n v="1"/>
    <n v="1"/>
    <n v="0"/>
    <n v="79176.09"/>
    <x v="0"/>
    <n v="1"/>
    <n v="2004"/>
    <n v="8"/>
    <n v="161"/>
    <n v="1"/>
    <n v="2004"/>
    <x v="2"/>
    <x v="2"/>
    <s v="High Risk"/>
  </r>
  <r>
    <n v="15688973"/>
    <n v="598"/>
    <x v="1"/>
    <s v="Female"/>
    <x v="2"/>
    <n v="5"/>
    <n v="0"/>
    <n v="2"/>
    <n v="1"/>
    <n v="1"/>
    <n v="83103.460000000006"/>
    <x v="1"/>
    <n v="12"/>
    <n v="136"/>
    <n v="4"/>
    <n v="49"/>
    <n v="0.33333333333333331"/>
    <n v="1632"/>
    <x v="0"/>
    <x v="2"/>
    <s v="Medium Risk"/>
  </r>
  <r>
    <n v="15709412"/>
    <n v="776"/>
    <x v="1"/>
    <s v="Male"/>
    <x v="33"/>
    <n v="6"/>
    <n v="0"/>
    <n v="2"/>
    <n v="0"/>
    <n v="1"/>
    <n v="63908.86"/>
    <x v="1"/>
    <n v="21"/>
    <n v="4460"/>
    <n v="6"/>
    <n v="66"/>
    <n v="0.2857142857142857"/>
    <n v="93660"/>
    <x v="0"/>
    <x v="1"/>
    <s v="High Risk"/>
  </r>
  <r>
    <n v="15607753"/>
    <n v="606"/>
    <x v="1"/>
    <s v="Female"/>
    <x v="51"/>
    <n v="10"/>
    <n v="70417.789999999994"/>
    <n v="1"/>
    <n v="0"/>
    <n v="1"/>
    <n v="90896.04"/>
    <x v="1"/>
    <n v="8"/>
    <n v="457"/>
    <n v="3"/>
    <n v="14"/>
    <n v="0.375"/>
    <n v="3656"/>
    <x v="1"/>
    <x v="3"/>
    <s v="Low Risk"/>
  </r>
  <r>
    <n v="15705352"/>
    <n v="686"/>
    <x v="1"/>
    <s v="Male"/>
    <x v="16"/>
    <n v="7"/>
    <n v="111484.88"/>
    <n v="1"/>
    <n v="1"/>
    <n v="1"/>
    <n v="76076.2"/>
    <x v="1"/>
    <n v="22"/>
    <n v="3351"/>
    <n v="2"/>
    <n v="164"/>
    <n v="9.0909090909090912E-2"/>
    <n v="73722"/>
    <x v="2"/>
    <x v="1"/>
    <s v="High Risk"/>
  </r>
  <r>
    <n v="15602500"/>
    <n v="850"/>
    <x v="1"/>
    <s v="Male"/>
    <x v="16"/>
    <n v="1"/>
    <n v="146343.98000000001"/>
    <n v="1"/>
    <n v="0"/>
    <n v="1"/>
    <n v="103902.11"/>
    <x v="1"/>
    <n v="19"/>
    <n v="3135"/>
    <n v="0"/>
    <n v="134"/>
    <n v="0"/>
    <n v="59565"/>
    <x v="2"/>
    <x v="0"/>
    <s v="High Risk"/>
  </r>
  <r>
    <n v="15672437"/>
    <n v="642"/>
    <x v="0"/>
    <s v="Male"/>
    <x v="42"/>
    <n v="1"/>
    <n v="160541"/>
    <n v="2"/>
    <n v="1"/>
    <n v="1"/>
    <n v="142223.94"/>
    <x v="1"/>
    <n v="28"/>
    <n v="3050"/>
    <n v="6"/>
    <n v="177"/>
    <n v="0.21428571428571427"/>
    <n v="85400"/>
    <x v="0"/>
    <x v="0"/>
    <s v="High Risk"/>
  </r>
  <r>
    <n v="15720968"/>
    <n v="606"/>
    <x v="2"/>
    <s v="Male"/>
    <x v="7"/>
    <n v="2"/>
    <n v="130274.26"/>
    <n v="2"/>
    <n v="1"/>
    <n v="0"/>
    <n v="147533.09"/>
    <x v="1"/>
    <n v="12"/>
    <n v="3376"/>
    <n v="8"/>
    <n v="34"/>
    <n v="0.66666666666666663"/>
    <n v="40512"/>
    <x v="0"/>
    <x v="0"/>
    <s v="Medium Risk"/>
  </r>
  <r>
    <n v="15730796"/>
    <n v="627"/>
    <x v="0"/>
    <s v="Female"/>
    <x v="29"/>
    <n v="7"/>
    <n v="98993.02"/>
    <n v="1"/>
    <n v="1"/>
    <n v="1"/>
    <n v="169156.64"/>
    <x v="1"/>
    <n v="23"/>
    <n v="532"/>
    <n v="7"/>
    <n v="157"/>
    <n v="0.30434782608695654"/>
    <n v="12236"/>
    <x v="0"/>
    <x v="1"/>
    <s v="High Risk"/>
  </r>
  <r>
    <n v="15768219"/>
    <n v="850"/>
    <x v="1"/>
    <s v="Male"/>
    <x v="18"/>
    <n v="0"/>
    <n v="0"/>
    <n v="2"/>
    <n v="1"/>
    <n v="0"/>
    <n v="141242.57"/>
    <x v="1"/>
    <n v="2"/>
    <n v="2009"/>
    <n v="8"/>
    <n v="115"/>
    <n v="1"/>
    <n v="4018"/>
    <x v="2"/>
    <x v="0"/>
    <s v="High Risk"/>
  </r>
  <r>
    <n v="15663883"/>
    <n v="850"/>
    <x v="2"/>
    <s v="Male"/>
    <x v="15"/>
    <n v="9"/>
    <n v="141827.32999999999"/>
    <n v="2"/>
    <n v="1"/>
    <n v="1"/>
    <n v="149458.73000000001"/>
    <x v="1"/>
    <n v="21"/>
    <n v="641"/>
    <n v="10"/>
    <n v="172"/>
    <n v="0.47619047619047616"/>
    <n v="13461"/>
    <x v="2"/>
    <x v="3"/>
    <s v="High Risk"/>
  </r>
  <r>
    <n v="15589296"/>
    <n v="724"/>
    <x v="0"/>
    <s v="Female"/>
    <x v="20"/>
    <n v="6"/>
    <n v="110054.45"/>
    <n v="1"/>
    <n v="1"/>
    <n v="1"/>
    <n v="86950.720000000001"/>
    <x v="1"/>
    <n v="30"/>
    <n v="3643"/>
    <n v="1"/>
    <n v="14"/>
    <n v="3.3333333333333333E-2"/>
    <n v="109290"/>
    <x v="0"/>
    <x v="1"/>
    <s v="Low Risk"/>
  </r>
  <r>
    <n v="15586425"/>
    <n v="579"/>
    <x v="0"/>
    <s v="Male"/>
    <x v="34"/>
    <n v="4"/>
    <n v="0"/>
    <n v="2"/>
    <n v="1"/>
    <n v="1"/>
    <n v="176925.69"/>
    <x v="1"/>
    <n v="13"/>
    <n v="1291"/>
    <n v="1"/>
    <n v="111"/>
    <n v="7.6923076923076927E-2"/>
    <n v="16783"/>
    <x v="1"/>
    <x v="2"/>
    <s v="High Risk"/>
  </r>
  <r>
    <n v="15679813"/>
    <n v="727"/>
    <x v="1"/>
    <s v="Male"/>
    <x v="34"/>
    <n v="1"/>
    <n v="0"/>
    <n v="1"/>
    <n v="1"/>
    <n v="0"/>
    <n v="40357.39"/>
    <x v="1"/>
    <n v="29"/>
    <n v="503"/>
    <n v="6"/>
    <n v="66"/>
    <n v="0.20689655172413793"/>
    <n v="14587"/>
    <x v="2"/>
    <x v="0"/>
    <s v="High Risk"/>
  </r>
  <r>
    <n v="15681410"/>
    <n v="813"/>
    <x v="2"/>
    <s v="Female"/>
    <x v="18"/>
    <n v="6"/>
    <n v="98088.09"/>
    <n v="1"/>
    <n v="0"/>
    <n v="1"/>
    <n v="26687.22"/>
    <x v="0"/>
    <n v="6"/>
    <n v="2900"/>
    <n v="6"/>
    <n v="53"/>
    <n v="1"/>
    <n v="17400"/>
    <x v="1"/>
    <x v="1"/>
    <s v="Medium Risk"/>
  </r>
  <r>
    <n v="15668283"/>
    <n v="642"/>
    <x v="0"/>
    <s v="Male"/>
    <x v="36"/>
    <n v="9"/>
    <n v="118317.27"/>
    <n v="4"/>
    <n v="0"/>
    <n v="0"/>
    <n v="78702.98"/>
    <x v="0"/>
    <n v="12"/>
    <n v="2520"/>
    <n v="7"/>
    <n v="22"/>
    <n v="0.58333333333333337"/>
    <n v="30240"/>
    <x v="0"/>
    <x v="3"/>
    <s v="Low Risk"/>
  </r>
  <r>
    <n v="15624072"/>
    <n v="669"/>
    <x v="1"/>
    <s v="Male"/>
    <x v="32"/>
    <n v="10"/>
    <n v="0"/>
    <n v="2"/>
    <n v="1"/>
    <n v="0"/>
    <n v="176163.74"/>
    <x v="1"/>
    <n v="25"/>
    <n v="116"/>
    <n v="2"/>
    <n v="9"/>
    <n v="0.08"/>
    <n v="2900"/>
    <x v="0"/>
    <x v="3"/>
    <s v="Low Risk"/>
  </r>
  <r>
    <n v="15669664"/>
    <n v="574"/>
    <x v="2"/>
    <s v="Male"/>
    <x v="41"/>
    <n v="1"/>
    <n v="99774.5"/>
    <n v="1"/>
    <n v="0"/>
    <n v="0"/>
    <n v="4896.1099999999997"/>
    <x v="0"/>
    <n v="26"/>
    <n v="4503"/>
    <n v="5"/>
    <n v="113"/>
    <n v="0.19230769230769232"/>
    <n v="117078"/>
    <x v="2"/>
    <x v="0"/>
    <s v="High Risk"/>
  </r>
  <r>
    <n v="15682728"/>
    <n v="774"/>
    <x v="0"/>
    <s v="Female"/>
    <x v="15"/>
    <n v="4"/>
    <n v="0"/>
    <n v="2"/>
    <n v="0"/>
    <n v="0"/>
    <n v="114899.13"/>
    <x v="1"/>
    <n v="3"/>
    <n v="2480"/>
    <n v="10"/>
    <n v="163"/>
    <n v="1"/>
    <n v="7440"/>
    <x v="0"/>
    <x v="2"/>
    <s v="High Risk"/>
  </r>
  <r>
    <n v="15573851"/>
    <n v="735"/>
    <x v="0"/>
    <s v="Female"/>
    <x v="16"/>
    <n v="1"/>
    <n v="0"/>
    <n v="3"/>
    <n v="0"/>
    <n v="0"/>
    <n v="92220.12"/>
    <x v="0"/>
    <n v="21"/>
    <n v="1456"/>
    <n v="0"/>
    <n v="101"/>
    <n v="0"/>
    <n v="30576"/>
    <x v="0"/>
    <x v="0"/>
    <s v="High Risk"/>
  </r>
  <r>
    <n v="15733661"/>
    <n v="639"/>
    <x v="1"/>
    <s v="Female"/>
    <x v="7"/>
    <n v="8"/>
    <n v="133806.54"/>
    <n v="2"/>
    <n v="1"/>
    <n v="0"/>
    <n v="6251.3"/>
    <x v="1"/>
    <n v="3"/>
    <n v="4352"/>
    <n v="3"/>
    <n v="12"/>
    <n v="1"/>
    <n v="13056"/>
    <x v="0"/>
    <x v="1"/>
    <s v="Low Risk"/>
  </r>
  <r>
    <n v="15710012"/>
    <n v="738"/>
    <x v="1"/>
    <s v="Male"/>
    <x v="4"/>
    <n v="2"/>
    <n v="0"/>
    <n v="2"/>
    <n v="1"/>
    <n v="0"/>
    <n v="43018.82"/>
    <x v="0"/>
    <n v="14"/>
    <n v="1016"/>
    <n v="9"/>
    <n v="102"/>
    <n v="0.6428571428571429"/>
    <n v="14224"/>
    <x v="1"/>
    <x v="0"/>
    <s v="High Risk"/>
  </r>
  <r>
    <n v="15763327"/>
    <n v="835"/>
    <x v="0"/>
    <s v="Male"/>
    <x v="15"/>
    <n v="8"/>
    <n v="124993.29"/>
    <n v="2"/>
    <n v="1"/>
    <n v="1"/>
    <n v="27548.06"/>
    <x v="1"/>
    <n v="20"/>
    <n v="4511"/>
    <n v="7"/>
    <n v="50"/>
    <n v="0.35"/>
    <n v="90220"/>
    <x v="0"/>
    <x v="1"/>
    <s v="Medium Risk"/>
  </r>
  <r>
    <n v="15668853"/>
    <n v="637"/>
    <x v="1"/>
    <s v="Female"/>
    <x v="4"/>
    <n v="0"/>
    <n v="157622.57999999999"/>
    <n v="1"/>
    <n v="1"/>
    <n v="1"/>
    <n v="120454.2"/>
    <x v="1"/>
    <n v="12"/>
    <n v="1635"/>
    <n v="9"/>
    <n v="64"/>
    <n v="0.75"/>
    <n v="19620"/>
    <x v="0"/>
    <x v="0"/>
    <s v="High Risk"/>
  </r>
  <r>
    <n v="15639303"/>
    <n v="589"/>
    <x v="2"/>
    <s v="Male"/>
    <x v="36"/>
    <n v="5"/>
    <n v="126111.61"/>
    <n v="1"/>
    <n v="0"/>
    <n v="1"/>
    <n v="133961.19"/>
    <x v="1"/>
    <n v="2"/>
    <n v="1662"/>
    <n v="2"/>
    <n v="125"/>
    <n v="1"/>
    <n v="3324"/>
    <x v="0"/>
    <x v="2"/>
    <s v="High Risk"/>
  </r>
  <r>
    <n v="15691011"/>
    <n v="591"/>
    <x v="0"/>
    <s v="Male"/>
    <x v="0"/>
    <n v="9"/>
    <n v="161651.37"/>
    <n v="2"/>
    <n v="1"/>
    <n v="1"/>
    <n v="131753.97"/>
    <x v="1"/>
    <n v="14"/>
    <n v="1004"/>
    <n v="2"/>
    <n v="149"/>
    <n v="0.14285714285714285"/>
    <n v="14056"/>
    <x v="0"/>
    <x v="3"/>
    <s v="High Risk"/>
  </r>
  <r>
    <n v="15638513"/>
    <n v="723"/>
    <x v="0"/>
    <s v="Female"/>
    <x v="20"/>
    <n v="7"/>
    <n v="142856.95000000001"/>
    <n v="2"/>
    <n v="0"/>
    <n v="0"/>
    <n v="38019.74"/>
    <x v="1"/>
    <n v="24"/>
    <n v="1288"/>
    <n v="1"/>
    <n v="28"/>
    <n v="4.1666666666666664E-2"/>
    <n v="30912"/>
    <x v="0"/>
    <x v="1"/>
    <s v="Low Risk"/>
  </r>
  <r>
    <n v="15648933"/>
    <n v="831"/>
    <x v="2"/>
    <s v="Male"/>
    <x v="4"/>
    <n v="3"/>
    <n v="111100.98"/>
    <n v="1"/>
    <n v="1"/>
    <n v="1"/>
    <n v="28144.07"/>
    <x v="0"/>
    <n v="6"/>
    <n v="1195"/>
    <n v="3"/>
    <n v="153"/>
    <n v="0.5"/>
    <n v="7170"/>
    <x v="1"/>
    <x v="2"/>
    <s v="High Risk"/>
  </r>
  <r>
    <n v="15628904"/>
    <n v="733"/>
    <x v="1"/>
    <s v="Male"/>
    <x v="12"/>
    <n v="8"/>
    <n v="102918.38"/>
    <n v="1"/>
    <n v="1"/>
    <n v="1"/>
    <n v="45959.86"/>
    <x v="1"/>
    <n v="25"/>
    <n v="1282"/>
    <n v="8"/>
    <n v="34"/>
    <n v="0.32"/>
    <n v="32050"/>
    <x v="0"/>
    <x v="1"/>
    <s v="Medium Risk"/>
  </r>
  <r>
    <n v="15644788"/>
    <n v="731"/>
    <x v="0"/>
    <s v="Female"/>
    <x v="33"/>
    <n v="5"/>
    <n v="0"/>
    <n v="2"/>
    <n v="1"/>
    <n v="0"/>
    <n v="189528.72"/>
    <x v="1"/>
    <n v="1"/>
    <n v="275"/>
    <n v="3"/>
    <n v="3"/>
    <n v="1"/>
    <n v="275"/>
    <x v="2"/>
    <x v="2"/>
    <s v="Low Risk"/>
  </r>
  <r>
    <n v="15598161"/>
    <n v="654"/>
    <x v="0"/>
    <s v="Male"/>
    <x v="40"/>
    <n v="10"/>
    <n v="0"/>
    <n v="2"/>
    <n v="1"/>
    <n v="0"/>
    <n v="170481.98"/>
    <x v="1"/>
    <n v="7"/>
    <n v="4634"/>
    <n v="0"/>
    <n v="86"/>
    <n v="0"/>
    <n v="32438"/>
    <x v="0"/>
    <x v="3"/>
    <s v="High Risk"/>
  </r>
  <r>
    <n v="15745624"/>
    <n v="828"/>
    <x v="0"/>
    <s v="Male"/>
    <x v="24"/>
    <n v="4"/>
    <n v="0"/>
    <n v="2"/>
    <n v="1"/>
    <n v="0"/>
    <n v="94845.45"/>
    <x v="1"/>
    <n v="19"/>
    <n v="3853"/>
    <n v="9"/>
    <n v="98"/>
    <n v="0.47368421052631576"/>
    <n v="73207"/>
    <x v="1"/>
    <x v="2"/>
    <s v="High Risk"/>
  </r>
  <r>
    <n v="15733169"/>
    <n v="590"/>
    <x v="1"/>
    <s v="Male"/>
    <x v="32"/>
    <n v="7"/>
    <n v="125265.61"/>
    <n v="1"/>
    <n v="1"/>
    <n v="1"/>
    <n v="161253.07999999999"/>
    <x v="1"/>
    <n v="24"/>
    <n v="2351"/>
    <n v="2"/>
    <n v="99"/>
    <n v="8.3333333333333329E-2"/>
    <n v="56424"/>
    <x v="1"/>
    <x v="1"/>
    <s v="High Risk"/>
  </r>
  <r>
    <n v="15801417"/>
    <n v="657"/>
    <x v="0"/>
    <s v="Male"/>
    <x v="24"/>
    <n v="4"/>
    <n v="82500.28"/>
    <n v="1"/>
    <n v="1"/>
    <n v="1"/>
    <n v="115260.72"/>
    <x v="1"/>
    <n v="9"/>
    <n v="4473"/>
    <n v="7"/>
    <n v="163"/>
    <n v="0.77777777777777779"/>
    <n v="40257"/>
    <x v="0"/>
    <x v="2"/>
    <s v="High Risk"/>
  </r>
  <r>
    <n v="15592707"/>
    <n v="531"/>
    <x v="2"/>
    <s v="Female"/>
    <x v="55"/>
    <n v="2"/>
    <n v="175754.87"/>
    <n v="2"/>
    <n v="1"/>
    <n v="1"/>
    <n v="60721.4"/>
    <x v="1"/>
    <n v="14"/>
    <n v="4446"/>
    <n v="4"/>
    <n v="99"/>
    <n v="0.2857142857142857"/>
    <n v="62244"/>
    <x v="1"/>
    <x v="0"/>
    <s v="High Risk"/>
  </r>
  <r>
    <n v="15593954"/>
    <n v="516"/>
    <x v="0"/>
    <s v="Female"/>
    <x v="40"/>
    <n v="6"/>
    <n v="109387.33"/>
    <n v="1"/>
    <n v="0"/>
    <n v="0"/>
    <n v="121365.45"/>
    <x v="1"/>
    <n v="8"/>
    <n v="2904"/>
    <n v="4"/>
    <n v="117"/>
    <n v="0.5"/>
    <n v="23232"/>
    <x v="2"/>
    <x v="1"/>
    <s v="High Risk"/>
  </r>
  <r>
    <n v="15714431"/>
    <n v="561"/>
    <x v="0"/>
    <s v="Male"/>
    <x v="24"/>
    <n v="1"/>
    <n v="100443.36"/>
    <n v="2"/>
    <n v="0"/>
    <n v="1"/>
    <n v="101693.73"/>
    <x v="1"/>
    <n v="16"/>
    <n v="1961"/>
    <n v="10"/>
    <n v="31"/>
    <n v="0.625"/>
    <n v="31376"/>
    <x v="2"/>
    <x v="0"/>
    <s v="Medium Risk"/>
  </r>
  <r>
    <n v="15638257"/>
    <n v="682"/>
    <x v="1"/>
    <s v="Female"/>
    <x v="41"/>
    <n v="0"/>
    <n v="83102.720000000001"/>
    <n v="2"/>
    <n v="1"/>
    <n v="1"/>
    <n v="54132.93"/>
    <x v="1"/>
    <n v="3"/>
    <n v="492"/>
    <n v="1"/>
    <n v="78"/>
    <n v="0.33333333333333331"/>
    <n v="1476"/>
    <x v="0"/>
    <x v="0"/>
    <s v="High Risk"/>
  </r>
  <r>
    <n v="15690939"/>
    <n v="575"/>
    <x v="1"/>
    <s v="Male"/>
    <x v="34"/>
    <n v="7"/>
    <n v="0"/>
    <n v="1"/>
    <n v="1"/>
    <n v="1"/>
    <n v="10666.05"/>
    <x v="1"/>
    <n v="26"/>
    <n v="4633"/>
    <n v="1"/>
    <n v="103"/>
    <n v="3.8461538461538464E-2"/>
    <n v="120458"/>
    <x v="1"/>
    <x v="1"/>
    <s v="High Risk"/>
  </r>
  <r>
    <n v="15723613"/>
    <n v="623"/>
    <x v="0"/>
    <s v="Female"/>
    <x v="34"/>
    <n v="4"/>
    <n v="0"/>
    <n v="2"/>
    <n v="1"/>
    <n v="0"/>
    <n v="41227.67"/>
    <x v="1"/>
    <n v="2"/>
    <n v="1298"/>
    <n v="10"/>
    <n v="25"/>
    <n v="1"/>
    <n v="2596"/>
    <x v="0"/>
    <x v="2"/>
    <s v="Low Risk"/>
  </r>
  <r>
    <n v="15813640"/>
    <n v="642"/>
    <x v="0"/>
    <s v="Female"/>
    <x v="20"/>
    <n v="7"/>
    <n v="0"/>
    <n v="2"/>
    <n v="1"/>
    <n v="0"/>
    <n v="10712.82"/>
    <x v="1"/>
    <n v="24"/>
    <n v="4797"/>
    <n v="5"/>
    <n v="60"/>
    <n v="0.20833333333333334"/>
    <n v="115128"/>
    <x v="0"/>
    <x v="1"/>
    <s v="Medium Risk"/>
  </r>
  <r>
    <n v="15707322"/>
    <n v="779"/>
    <x v="0"/>
    <s v="Female"/>
    <x v="36"/>
    <n v="2"/>
    <n v="115290.27"/>
    <n v="1"/>
    <n v="0"/>
    <n v="0"/>
    <n v="98912.69"/>
    <x v="0"/>
    <n v="20"/>
    <n v="4354"/>
    <n v="0"/>
    <n v="158"/>
    <n v="0"/>
    <n v="87080"/>
    <x v="2"/>
    <x v="0"/>
    <s v="High Risk"/>
  </r>
  <r>
    <n v="15588918"/>
    <n v="671"/>
    <x v="0"/>
    <s v="Female"/>
    <x v="0"/>
    <n v="6"/>
    <n v="0"/>
    <n v="2"/>
    <n v="1"/>
    <n v="0"/>
    <n v="197202.48"/>
    <x v="1"/>
    <n v="4"/>
    <n v="1021"/>
    <n v="6"/>
    <n v="66"/>
    <n v="1"/>
    <n v="4084"/>
    <x v="1"/>
    <x v="1"/>
    <s v="High Risk"/>
  </r>
  <r>
    <n v="15600357"/>
    <n v="495"/>
    <x v="0"/>
    <s v="Female"/>
    <x v="20"/>
    <n v="1"/>
    <n v="140197.71"/>
    <n v="2"/>
    <n v="1"/>
    <n v="0"/>
    <n v="150720.39000000001"/>
    <x v="1"/>
    <n v="8"/>
    <n v="2844"/>
    <n v="9"/>
    <n v="52"/>
    <n v="1"/>
    <n v="22752"/>
    <x v="0"/>
    <x v="0"/>
    <s v="Medium Risk"/>
  </r>
  <r>
    <n v="15747014"/>
    <n v="850"/>
    <x v="0"/>
    <s v="Female"/>
    <x v="34"/>
    <n v="1"/>
    <n v="105245.34"/>
    <n v="1"/>
    <n v="0"/>
    <n v="1"/>
    <n v="74780.13"/>
    <x v="1"/>
    <n v="6"/>
    <n v="3109"/>
    <n v="3"/>
    <n v="61"/>
    <n v="0.5"/>
    <n v="18654"/>
    <x v="0"/>
    <x v="0"/>
    <s v="High Risk"/>
  </r>
  <r>
    <n v="15809830"/>
    <n v="630"/>
    <x v="0"/>
    <s v="Male"/>
    <x v="5"/>
    <n v="8"/>
    <n v="0"/>
    <n v="2"/>
    <n v="0"/>
    <n v="1"/>
    <n v="79377.45"/>
    <x v="1"/>
    <n v="9"/>
    <n v="1343"/>
    <n v="1"/>
    <n v="129"/>
    <n v="0.1111111111111111"/>
    <n v="12087"/>
    <x v="1"/>
    <x v="1"/>
    <s v="High Risk"/>
  </r>
  <r>
    <n v="15662245"/>
    <n v="588"/>
    <x v="0"/>
    <s v="Male"/>
    <x v="15"/>
    <n v="1"/>
    <n v="0"/>
    <n v="2"/>
    <n v="1"/>
    <n v="1"/>
    <n v="8763.8700000000008"/>
    <x v="1"/>
    <n v="7"/>
    <n v="3359"/>
    <n v="9"/>
    <n v="51"/>
    <n v="1"/>
    <n v="23513"/>
    <x v="2"/>
    <x v="0"/>
    <s v="Medium Risk"/>
  </r>
  <r>
    <n v="15651075"/>
    <n v="562"/>
    <x v="2"/>
    <s v="Male"/>
    <x v="12"/>
    <n v="3"/>
    <n v="142296.13"/>
    <n v="1"/>
    <n v="0"/>
    <n v="1"/>
    <n v="177112.7"/>
    <x v="1"/>
    <n v="26"/>
    <n v="2983"/>
    <n v="9"/>
    <n v="33"/>
    <n v="0.34615384615384615"/>
    <n v="77558"/>
    <x v="0"/>
    <x v="2"/>
    <s v="Medium Risk"/>
  </r>
  <r>
    <n v="15594456"/>
    <n v="740"/>
    <x v="1"/>
    <s v="Female"/>
    <x v="27"/>
    <n v="4"/>
    <n v="99097.33"/>
    <n v="1"/>
    <n v="1"/>
    <n v="1"/>
    <n v="85016.639999999999"/>
    <x v="0"/>
    <n v="21"/>
    <n v="1971"/>
    <n v="3"/>
    <n v="137"/>
    <n v="0.14285714285714285"/>
    <n v="41391"/>
    <x v="0"/>
    <x v="2"/>
    <s v="High Risk"/>
  </r>
  <r>
    <n v="15583462"/>
    <n v="695"/>
    <x v="0"/>
    <s v="Male"/>
    <x v="34"/>
    <n v="5"/>
    <n v="171069.39"/>
    <n v="2"/>
    <n v="1"/>
    <n v="1"/>
    <n v="88689.4"/>
    <x v="1"/>
    <n v="8"/>
    <n v="1328"/>
    <n v="6"/>
    <n v="122"/>
    <n v="0.75"/>
    <n v="10624"/>
    <x v="0"/>
    <x v="2"/>
    <s v="High Risk"/>
  </r>
  <r>
    <n v="15757661"/>
    <n v="589"/>
    <x v="0"/>
    <s v="Female"/>
    <x v="2"/>
    <n v="7"/>
    <n v="0"/>
    <n v="2"/>
    <n v="0"/>
    <n v="0"/>
    <n v="95985.64"/>
    <x v="1"/>
    <n v="15"/>
    <n v="2540"/>
    <n v="3"/>
    <n v="20"/>
    <n v="0.2"/>
    <n v="38100"/>
    <x v="0"/>
    <x v="1"/>
    <s v="Low Risk"/>
  </r>
  <r>
    <n v="15729117"/>
    <n v="607"/>
    <x v="0"/>
    <s v="Female"/>
    <x v="8"/>
    <n v="1"/>
    <n v="102523.88"/>
    <n v="1"/>
    <n v="1"/>
    <n v="1"/>
    <n v="166792.71"/>
    <x v="1"/>
    <n v="28"/>
    <n v="4085"/>
    <n v="8"/>
    <n v="133"/>
    <n v="0.2857142857142857"/>
    <n v="114380"/>
    <x v="0"/>
    <x v="0"/>
    <s v="High Risk"/>
  </r>
  <r>
    <n v="15749671"/>
    <n v="794"/>
    <x v="0"/>
    <s v="Male"/>
    <x v="12"/>
    <n v="6"/>
    <n v="0"/>
    <n v="2"/>
    <n v="1"/>
    <n v="1"/>
    <n v="68730.91"/>
    <x v="1"/>
    <n v="9"/>
    <n v="434"/>
    <n v="6"/>
    <n v="53"/>
    <n v="0.66666666666666663"/>
    <n v="3906"/>
    <x v="0"/>
    <x v="1"/>
    <s v="Medium Risk"/>
  </r>
  <r>
    <n v="15566253"/>
    <n v="580"/>
    <x v="2"/>
    <s v="Male"/>
    <x v="4"/>
    <n v="9"/>
    <n v="143391.07"/>
    <n v="1"/>
    <n v="0"/>
    <n v="0"/>
    <n v="146891.07"/>
    <x v="0"/>
    <n v="26"/>
    <n v="128"/>
    <n v="3"/>
    <n v="65"/>
    <n v="0.11538461538461539"/>
    <n v="3328"/>
    <x v="0"/>
    <x v="3"/>
    <s v="High Risk"/>
  </r>
  <r>
    <n v="15595153"/>
    <n v="644"/>
    <x v="2"/>
    <s v="Female"/>
    <x v="4"/>
    <n v="8"/>
    <n v="106022.73"/>
    <n v="2"/>
    <n v="0"/>
    <n v="0"/>
    <n v="148727.42000000001"/>
    <x v="1"/>
    <n v="12"/>
    <n v="1959"/>
    <n v="4"/>
    <n v="65"/>
    <n v="0.33333333333333331"/>
    <n v="23508"/>
    <x v="0"/>
    <x v="1"/>
    <s v="High Risk"/>
  </r>
  <r>
    <n v="15698572"/>
    <n v="636"/>
    <x v="1"/>
    <s v="Female"/>
    <x v="18"/>
    <n v="1"/>
    <n v="0"/>
    <n v="1"/>
    <n v="1"/>
    <n v="0"/>
    <n v="43134.58"/>
    <x v="1"/>
    <n v="10"/>
    <n v="3086"/>
    <n v="10"/>
    <n v="170"/>
    <n v="1"/>
    <n v="30860"/>
    <x v="1"/>
    <x v="0"/>
    <s v="High Risk"/>
  </r>
  <r>
    <n v="15674149"/>
    <n v="599"/>
    <x v="2"/>
    <s v="Male"/>
    <x v="18"/>
    <n v="3"/>
    <n v="128960.21"/>
    <n v="2"/>
    <n v="1"/>
    <n v="1"/>
    <n v="40318.33"/>
    <x v="1"/>
    <n v="16"/>
    <n v="1482"/>
    <n v="9"/>
    <n v="148"/>
    <n v="0.5625"/>
    <n v="23712"/>
    <x v="2"/>
    <x v="2"/>
    <s v="High Risk"/>
  </r>
  <r>
    <n v="15623082"/>
    <n v="507"/>
    <x v="0"/>
    <s v="Female"/>
    <x v="12"/>
    <n v="2"/>
    <n v="0"/>
    <n v="2"/>
    <n v="1"/>
    <n v="0"/>
    <n v="97633.93"/>
    <x v="1"/>
    <n v="7"/>
    <n v="3577"/>
    <n v="10"/>
    <n v="6"/>
    <n v="1"/>
    <n v="25039"/>
    <x v="2"/>
    <x v="0"/>
    <s v="Low Risk"/>
  </r>
  <r>
    <n v="15797905"/>
    <n v="682"/>
    <x v="0"/>
    <s v="Female"/>
    <x v="36"/>
    <n v="7"/>
    <n v="0"/>
    <n v="2"/>
    <n v="1"/>
    <n v="0"/>
    <n v="65069.03"/>
    <x v="1"/>
    <n v="19"/>
    <n v="2932"/>
    <n v="3"/>
    <n v="71"/>
    <n v="0.15789473684210525"/>
    <n v="55708"/>
    <x v="1"/>
    <x v="1"/>
    <s v="High Risk"/>
  </r>
  <r>
    <n v="15746028"/>
    <n v="714"/>
    <x v="0"/>
    <s v="Female"/>
    <x v="9"/>
    <n v="7"/>
    <n v="0"/>
    <n v="2"/>
    <n v="1"/>
    <n v="0"/>
    <n v="166335"/>
    <x v="1"/>
    <n v="13"/>
    <n v="3130"/>
    <n v="7"/>
    <n v="48"/>
    <n v="0.53846153846153844"/>
    <n v="40690"/>
    <x v="0"/>
    <x v="1"/>
    <s v="Medium Risk"/>
  </r>
  <r>
    <n v="15582951"/>
    <n v="696"/>
    <x v="0"/>
    <s v="Female"/>
    <x v="11"/>
    <n v="8"/>
    <n v="126442.59"/>
    <n v="1"/>
    <n v="1"/>
    <n v="0"/>
    <n v="121904.44"/>
    <x v="1"/>
    <n v="28"/>
    <n v="150"/>
    <n v="2"/>
    <n v="155"/>
    <n v="7.1428571428571425E-2"/>
    <n v="4200"/>
    <x v="0"/>
    <x v="1"/>
    <s v="High Risk"/>
  </r>
  <r>
    <n v="15616471"/>
    <n v="599"/>
    <x v="1"/>
    <s v="Male"/>
    <x v="21"/>
    <n v="0"/>
    <n v="0"/>
    <n v="1"/>
    <n v="1"/>
    <n v="1"/>
    <n v="175235.99"/>
    <x v="1"/>
    <n v="6"/>
    <n v="4031"/>
    <n v="3"/>
    <n v="50"/>
    <n v="0.5"/>
    <n v="24186"/>
    <x v="0"/>
    <x v="0"/>
    <s v="Medium Risk"/>
  </r>
  <r>
    <n v="15641575"/>
    <n v="577"/>
    <x v="0"/>
    <s v="Male"/>
    <x v="24"/>
    <n v="2"/>
    <n v="127261.35"/>
    <n v="1"/>
    <n v="1"/>
    <n v="0"/>
    <n v="56185.05"/>
    <x v="1"/>
    <n v="20"/>
    <n v="2081"/>
    <n v="4"/>
    <n v="124"/>
    <n v="0.2"/>
    <n v="41620"/>
    <x v="0"/>
    <x v="0"/>
    <s v="High Risk"/>
  </r>
  <r>
    <n v="15638803"/>
    <n v="733"/>
    <x v="1"/>
    <s v="Female"/>
    <x v="15"/>
    <n v="5"/>
    <n v="0"/>
    <n v="2"/>
    <n v="1"/>
    <n v="0"/>
    <n v="131625.14000000001"/>
    <x v="1"/>
    <n v="1"/>
    <n v="1277"/>
    <n v="10"/>
    <n v="45"/>
    <n v="1"/>
    <n v="1277"/>
    <x v="0"/>
    <x v="2"/>
    <s v="Medium Risk"/>
  </r>
  <r>
    <n v="15808283"/>
    <n v="647"/>
    <x v="0"/>
    <s v="Female"/>
    <x v="19"/>
    <n v="4"/>
    <n v="0"/>
    <n v="1"/>
    <n v="1"/>
    <n v="0"/>
    <n v="152323.04"/>
    <x v="1"/>
    <n v="21"/>
    <n v="1026"/>
    <n v="2"/>
    <n v="16"/>
    <n v="9.5238095238095233E-2"/>
    <n v="21546"/>
    <x v="0"/>
    <x v="2"/>
    <s v="Low Risk"/>
  </r>
  <r>
    <n v="15811200"/>
    <n v="831"/>
    <x v="0"/>
    <s v="Female"/>
    <x v="10"/>
    <n v="2"/>
    <n v="0"/>
    <n v="2"/>
    <n v="0"/>
    <n v="0"/>
    <n v="165840.94"/>
    <x v="1"/>
    <n v="20"/>
    <n v="3002"/>
    <n v="10"/>
    <n v="126"/>
    <n v="0.5"/>
    <n v="60040"/>
    <x v="1"/>
    <x v="0"/>
    <s v="High Risk"/>
  </r>
  <r>
    <n v="15733476"/>
    <n v="543"/>
    <x v="2"/>
    <s v="Male"/>
    <x v="33"/>
    <n v="6"/>
    <n v="73481.05"/>
    <n v="1"/>
    <n v="1"/>
    <n v="1"/>
    <n v="176692.65"/>
    <x v="1"/>
    <n v="30"/>
    <n v="2720"/>
    <n v="6"/>
    <n v="147"/>
    <n v="0.2"/>
    <n v="81600"/>
    <x v="0"/>
    <x v="1"/>
    <s v="High Risk"/>
  </r>
  <r>
    <n v="15633274"/>
    <n v="679"/>
    <x v="0"/>
    <s v="Male"/>
    <x v="10"/>
    <n v="7"/>
    <n v="160515.37"/>
    <n v="1"/>
    <n v="1"/>
    <n v="0"/>
    <n v="121904.14"/>
    <x v="1"/>
    <n v="23"/>
    <n v="2668"/>
    <n v="4"/>
    <n v="105"/>
    <n v="0.17391304347826086"/>
    <n v="61364"/>
    <x v="2"/>
    <x v="1"/>
    <s v="High Risk"/>
  </r>
  <r>
    <n v="15582168"/>
    <n v="713"/>
    <x v="2"/>
    <s v="Female"/>
    <x v="22"/>
    <n v="4"/>
    <n v="149525.34"/>
    <n v="2"/>
    <n v="1"/>
    <n v="0"/>
    <n v="123663.63"/>
    <x v="1"/>
    <n v="14"/>
    <n v="2095"/>
    <n v="7"/>
    <n v="128"/>
    <n v="0.5"/>
    <n v="29330"/>
    <x v="0"/>
    <x v="2"/>
    <s v="High Risk"/>
  </r>
  <r>
    <n v="15807269"/>
    <n v="690"/>
    <x v="2"/>
    <s v="Male"/>
    <x v="3"/>
    <n v="2"/>
    <n v="166522.78"/>
    <n v="1"/>
    <n v="0"/>
    <n v="0"/>
    <n v="119644.59"/>
    <x v="0"/>
    <n v="6"/>
    <n v="769"/>
    <n v="0"/>
    <n v="12"/>
    <n v="0"/>
    <n v="4614"/>
    <x v="2"/>
    <x v="0"/>
    <s v="Low Risk"/>
  </r>
  <r>
    <n v="15602979"/>
    <n v="751"/>
    <x v="0"/>
    <s v="Male"/>
    <x v="6"/>
    <n v="1"/>
    <n v="135536.5"/>
    <n v="1"/>
    <n v="1"/>
    <n v="0"/>
    <n v="66825.33"/>
    <x v="1"/>
    <n v="5"/>
    <n v="2065"/>
    <n v="4"/>
    <n v="167"/>
    <n v="0.8"/>
    <n v="10325"/>
    <x v="0"/>
    <x v="0"/>
    <s v="High Risk"/>
  </r>
  <r>
    <n v="15660417"/>
    <n v="613"/>
    <x v="2"/>
    <s v="Female"/>
    <x v="3"/>
    <n v="10"/>
    <n v="120481.69"/>
    <n v="1"/>
    <n v="0"/>
    <n v="0"/>
    <n v="94875.03"/>
    <x v="0"/>
    <n v="19"/>
    <n v="4392"/>
    <n v="8"/>
    <n v="104"/>
    <n v="0.42105263157894735"/>
    <n v="83448"/>
    <x v="0"/>
    <x v="3"/>
    <s v="High Risk"/>
  </r>
  <r>
    <n v="15590199"/>
    <n v="701"/>
    <x v="1"/>
    <s v="Male"/>
    <x v="34"/>
    <n v="1"/>
    <n v="103421.32"/>
    <n v="1"/>
    <n v="0"/>
    <n v="1"/>
    <n v="76304.73"/>
    <x v="1"/>
    <n v="28"/>
    <n v="2626"/>
    <n v="1"/>
    <n v="116"/>
    <n v="3.5714285714285712E-2"/>
    <n v="73528"/>
    <x v="2"/>
    <x v="0"/>
    <s v="High Risk"/>
  </r>
  <r>
    <n v="15641794"/>
    <n v="698"/>
    <x v="0"/>
    <s v="Male"/>
    <x v="19"/>
    <n v="5"/>
    <n v="135658.73000000001"/>
    <n v="2"/>
    <n v="0"/>
    <n v="1"/>
    <n v="39755"/>
    <x v="1"/>
    <n v="12"/>
    <n v="3980"/>
    <n v="7"/>
    <n v="38"/>
    <n v="0.58333333333333337"/>
    <n v="47760"/>
    <x v="1"/>
    <x v="2"/>
    <s v="Medium Risk"/>
  </r>
  <r>
    <n v="15779174"/>
    <n v="451"/>
    <x v="0"/>
    <s v="Female"/>
    <x v="18"/>
    <n v="2"/>
    <n v="0"/>
    <n v="2"/>
    <n v="1"/>
    <n v="1"/>
    <n v="180142.42"/>
    <x v="1"/>
    <n v="12"/>
    <n v="4732"/>
    <n v="2"/>
    <n v="69"/>
    <n v="0.16666666666666666"/>
    <n v="56784"/>
    <x v="0"/>
    <x v="0"/>
    <s v="High Risk"/>
  </r>
  <r>
    <n v="15785547"/>
    <n v="665"/>
    <x v="0"/>
    <s v="Male"/>
    <x v="34"/>
    <n v="8"/>
    <n v="191402.82"/>
    <n v="2"/>
    <n v="1"/>
    <n v="0"/>
    <n v="83238.399999999994"/>
    <x v="1"/>
    <n v="10"/>
    <n v="4320"/>
    <n v="6"/>
    <n v="86"/>
    <n v="0.6"/>
    <n v="43200"/>
    <x v="1"/>
    <x v="1"/>
    <s v="High Risk"/>
  </r>
  <r>
    <n v="15795124"/>
    <n v="726"/>
    <x v="2"/>
    <s v="Male"/>
    <x v="5"/>
    <n v="9"/>
    <n v="94504.35"/>
    <n v="1"/>
    <n v="0"/>
    <n v="1"/>
    <n v="5078.8999999999996"/>
    <x v="1"/>
    <n v="13"/>
    <n v="3615"/>
    <n v="10"/>
    <n v="103"/>
    <n v="0.76923076923076927"/>
    <n v="46995"/>
    <x v="0"/>
    <x v="3"/>
    <s v="High Risk"/>
  </r>
  <r>
    <n v="15718912"/>
    <n v="608"/>
    <x v="2"/>
    <s v="Female"/>
    <x v="4"/>
    <n v="5"/>
    <n v="126147.84"/>
    <n v="1"/>
    <n v="0"/>
    <n v="1"/>
    <n v="132424.69"/>
    <x v="0"/>
    <n v="20"/>
    <n v="2146"/>
    <n v="4"/>
    <n v="22"/>
    <n v="0.2"/>
    <n v="42920"/>
    <x v="0"/>
    <x v="2"/>
    <s v="Low Risk"/>
  </r>
  <r>
    <n v="15592028"/>
    <n v="549"/>
    <x v="0"/>
    <s v="Female"/>
    <x v="17"/>
    <n v="7"/>
    <n v="0"/>
    <n v="1"/>
    <n v="1"/>
    <n v="1"/>
    <n v="109057.56"/>
    <x v="1"/>
    <n v="8"/>
    <n v="3799"/>
    <n v="10"/>
    <n v="62"/>
    <n v="1"/>
    <n v="30392"/>
    <x v="1"/>
    <x v="1"/>
    <s v="High Risk"/>
  </r>
  <r>
    <n v="15580227"/>
    <n v="803"/>
    <x v="0"/>
    <s v="Male"/>
    <x v="19"/>
    <n v="6"/>
    <n v="0"/>
    <n v="2"/>
    <n v="1"/>
    <n v="0"/>
    <n v="115676.61"/>
    <x v="1"/>
    <n v="27"/>
    <n v="4287"/>
    <n v="0"/>
    <n v="175"/>
    <n v="0"/>
    <n v="115749"/>
    <x v="2"/>
    <x v="1"/>
    <s v="High Risk"/>
  </r>
  <r>
    <n v="15657830"/>
    <n v="663"/>
    <x v="0"/>
    <s v="Male"/>
    <x v="3"/>
    <n v="4"/>
    <n v="87624.03"/>
    <n v="2"/>
    <n v="1"/>
    <n v="0"/>
    <n v="149401.32999999999"/>
    <x v="1"/>
    <n v="17"/>
    <n v="2511"/>
    <n v="9"/>
    <n v="91"/>
    <n v="0.52941176470588236"/>
    <n v="42687"/>
    <x v="0"/>
    <x v="2"/>
    <s v="High Risk"/>
  </r>
  <r>
    <n v="15798256"/>
    <n v="558"/>
    <x v="0"/>
    <s v="Female"/>
    <x v="13"/>
    <n v="1"/>
    <n v="153697.53"/>
    <n v="2"/>
    <n v="0"/>
    <n v="0"/>
    <n v="89891.4"/>
    <x v="0"/>
    <n v="6"/>
    <n v="173"/>
    <n v="4"/>
    <n v="37"/>
    <n v="0.66666666666666663"/>
    <n v="1038"/>
    <x v="1"/>
    <x v="0"/>
    <s v="Medium Risk"/>
  </r>
  <r>
    <n v="15643819"/>
    <n v="714"/>
    <x v="0"/>
    <s v="Female"/>
    <x v="11"/>
    <n v="4"/>
    <n v="0"/>
    <n v="2"/>
    <n v="0"/>
    <n v="0"/>
    <n v="82500.84"/>
    <x v="1"/>
    <n v="3"/>
    <n v="4516"/>
    <n v="8"/>
    <n v="121"/>
    <n v="1"/>
    <n v="13548"/>
    <x v="0"/>
    <x v="2"/>
    <s v="High Risk"/>
  </r>
  <r>
    <n v="15754301"/>
    <n v="704"/>
    <x v="0"/>
    <s v="Male"/>
    <x v="2"/>
    <n v="5"/>
    <n v="0"/>
    <n v="1"/>
    <n v="1"/>
    <n v="0"/>
    <n v="6416.92"/>
    <x v="1"/>
    <n v="11"/>
    <n v="1110"/>
    <n v="0"/>
    <n v="31"/>
    <n v="0"/>
    <n v="12210"/>
    <x v="1"/>
    <x v="2"/>
    <s v="Medium Risk"/>
  </r>
  <r>
    <n v="15726855"/>
    <n v="805"/>
    <x v="2"/>
    <s v="Female"/>
    <x v="13"/>
    <n v="9"/>
    <n v="116585.97"/>
    <n v="1"/>
    <n v="1"/>
    <n v="0"/>
    <n v="189428.75"/>
    <x v="0"/>
    <n v="5"/>
    <n v="3501"/>
    <n v="0"/>
    <n v="173"/>
    <n v="0"/>
    <n v="17505"/>
    <x v="0"/>
    <x v="3"/>
    <s v="High Risk"/>
  </r>
  <r>
    <n v="15755225"/>
    <n v="659"/>
    <x v="2"/>
    <s v="Male"/>
    <x v="10"/>
    <n v="9"/>
    <n v="134464.57999999999"/>
    <n v="2"/>
    <n v="1"/>
    <n v="0"/>
    <n v="178833.34"/>
    <x v="1"/>
    <n v="2"/>
    <n v="959"/>
    <n v="6"/>
    <n v="109"/>
    <n v="1"/>
    <n v="1918"/>
    <x v="0"/>
    <x v="3"/>
    <s v="High Risk"/>
  </r>
  <r>
    <n v="15725221"/>
    <n v="738"/>
    <x v="2"/>
    <s v="Male"/>
    <x v="46"/>
    <n v="10"/>
    <n v="83008.31"/>
    <n v="1"/>
    <n v="1"/>
    <n v="1"/>
    <n v="42766.03"/>
    <x v="1"/>
    <n v="30"/>
    <n v="2102"/>
    <n v="9"/>
    <n v="12"/>
    <n v="0.3"/>
    <n v="63060"/>
    <x v="0"/>
    <x v="3"/>
    <s v="Low Risk"/>
  </r>
  <r>
    <n v="15789055"/>
    <n v="635"/>
    <x v="1"/>
    <s v="Male"/>
    <x v="12"/>
    <n v="2"/>
    <n v="113635.16"/>
    <n v="1"/>
    <n v="1"/>
    <n v="0"/>
    <n v="90883.12"/>
    <x v="1"/>
    <n v="4"/>
    <n v="2724"/>
    <n v="3"/>
    <n v="88"/>
    <n v="0.75"/>
    <n v="10896"/>
    <x v="0"/>
    <x v="0"/>
    <s v="High Risk"/>
  </r>
  <r>
    <n v="15617507"/>
    <n v="530"/>
    <x v="1"/>
    <s v="Female"/>
    <x v="18"/>
    <n v="7"/>
    <n v="0"/>
    <n v="2"/>
    <n v="1"/>
    <n v="0"/>
    <n v="80619.09"/>
    <x v="1"/>
    <n v="5"/>
    <n v="4341"/>
    <n v="8"/>
    <n v="105"/>
    <n v="1"/>
    <n v="21705"/>
    <x v="2"/>
    <x v="1"/>
    <s v="High Risk"/>
  </r>
  <r>
    <n v="15668894"/>
    <n v="661"/>
    <x v="2"/>
    <s v="Male"/>
    <x v="1"/>
    <n v="5"/>
    <n v="122552.48"/>
    <n v="2"/>
    <n v="0"/>
    <n v="1"/>
    <n v="120646.39999999999"/>
    <x v="1"/>
    <n v="23"/>
    <n v="1185"/>
    <n v="6"/>
    <n v="117"/>
    <n v="0.2608695652173913"/>
    <n v="27255"/>
    <x v="0"/>
    <x v="2"/>
    <s v="High Risk"/>
  </r>
  <r>
    <n v="15589563"/>
    <n v="531"/>
    <x v="1"/>
    <s v="Male"/>
    <x v="8"/>
    <n v="2"/>
    <n v="118899.45"/>
    <n v="2"/>
    <n v="0"/>
    <n v="0"/>
    <n v="41409.360000000001"/>
    <x v="1"/>
    <n v="22"/>
    <n v="3899"/>
    <n v="7"/>
    <n v="15"/>
    <n v="0.31818181818181818"/>
    <n v="85778"/>
    <x v="0"/>
    <x v="0"/>
    <s v="Low Risk"/>
  </r>
  <r>
    <n v="15693162"/>
    <n v="694"/>
    <x v="0"/>
    <s v="Female"/>
    <x v="6"/>
    <n v="5"/>
    <n v="99713.87"/>
    <n v="1"/>
    <n v="0"/>
    <n v="0"/>
    <n v="112317.89"/>
    <x v="1"/>
    <n v="14"/>
    <n v="2026"/>
    <n v="5"/>
    <n v="15"/>
    <n v="0.35714285714285715"/>
    <n v="28364"/>
    <x v="0"/>
    <x v="2"/>
    <s v="Low Risk"/>
  </r>
  <r>
    <n v="15750099"/>
    <n v="731"/>
    <x v="0"/>
    <s v="Female"/>
    <x v="18"/>
    <n v="6"/>
    <n v="0"/>
    <n v="1"/>
    <n v="0"/>
    <n v="0"/>
    <n v="152128.35999999999"/>
    <x v="1"/>
    <n v="15"/>
    <n v="3417"/>
    <n v="6"/>
    <n v="128"/>
    <n v="0.4"/>
    <n v="51255"/>
    <x v="0"/>
    <x v="1"/>
    <s v="High Risk"/>
  </r>
  <r>
    <n v="15795540"/>
    <n v="556"/>
    <x v="0"/>
    <s v="Female"/>
    <x v="18"/>
    <n v="2"/>
    <n v="134208.22"/>
    <n v="1"/>
    <n v="0"/>
    <n v="1"/>
    <n v="177670.57"/>
    <x v="1"/>
    <n v="18"/>
    <n v="672"/>
    <n v="4"/>
    <n v="154"/>
    <n v="0.22222222222222221"/>
    <n v="12096"/>
    <x v="0"/>
    <x v="0"/>
    <s v="High Risk"/>
  </r>
  <r>
    <n v="15794941"/>
    <n v="647"/>
    <x v="2"/>
    <s v="Female"/>
    <x v="1"/>
    <n v="1"/>
    <n v="85906.65"/>
    <n v="3"/>
    <n v="1"/>
    <n v="0"/>
    <n v="189159.97"/>
    <x v="1"/>
    <n v="30"/>
    <n v="2026"/>
    <n v="0"/>
    <n v="139"/>
    <n v="0"/>
    <n v="60780"/>
    <x v="1"/>
    <x v="0"/>
    <s v="High Risk"/>
  </r>
  <r>
    <n v="15611848"/>
    <n v="850"/>
    <x v="2"/>
    <s v="Male"/>
    <x v="15"/>
    <n v="3"/>
    <n v="137714.25"/>
    <n v="1"/>
    <n v="0"/>
    <n v="1"/>
    <n v="159403.68"/>
    <x v="1"/>
    <n v="11"/>
    <n v="1678"/>
    <n v="3"/>
    <n v="81"/>
    <n v="0.27272727272727271"/>
    <n v="18458"/>
    <x v="2"/>
    <x v="2"/>
    <s v="High Risk"/>
  </r>
  <r>
    <n v="15581237"/>
    <n v="573"/>
    <x v="1"/>
    <s v="Male"/>
    <x v="19"/>
    <n v="1"/>
    <n v="160777.9"/>
    <n v="1"/>
    <n v="1"/>
    <n v="1"/>
    <n v="149536.15"/>
    <x v="1"/>
    <n v="16"/>
    <n v="3647"/>
    <n v="5"/>
    <n v="167"/>
    <n v="0.3125"/>
    <n v="58352"/>
    <x v="2"/>
    <x v="0"/>
    <s v="High Risk"/>
  </r>
  <r>
    <n v="15738150"/>
    <n v="591"/>
    <x v="0"/>
    <s v="Male"/>
    <x v="13"/>
    <n v="5"/>
    <n v="0"/>
    <n v="2"/>
    <n v="1"/>
    <n v="1"/>
    <n v="155492.87"/>
    <x v="1"/>
    <n v="3"/>
    <n v="1411"/>
    <n v="0"/>
    <n v="38"/>
    <n v="0"/>
    <n v="4233"/>
    <x v="0"/>
    <x v="2"/>
    <s v="Medium Risk"/>
  </r>
  <r>
    <n v="15678571"/>
    <n v="723"/>
    <x v="0"/>
    <s v="Male"/>
    <x v="29"/>
    <n v="4"/>
    <n v="0"/>
    <n v="2"/>
    <n v="0"/>
    <n v="0"/>
    <n v="24847.02"/>
    <x v="1"/>
    <n v="3"/>
    <n v="3245"/>
    <n v="2"/>
    <n v="170"/>
    <n v="0.66666666666666663"/>
    <n v="9735"/>
    <x v="0"/>
    <x v="2"/>
    <s v="High Risk"/>
  </r>
  <r>
    <n v="15736124"/>
    <n v="617"/>
    <x v="0"/>
    <s v="Male"/>
    <x v="11"/>
    <n v="1"/>
    <n v="102585.88"/>
    <n v="2"/>
    <n v="1"/>
    <n v="1"/>
    <n v="115387.4"/>
    <x v="1"/>
    <n v="20"/>
    <n v="1974"/>
    <n v="1"/>
    <n v="59"/>
    <n v="0.05"/>
    <n v="39480"/>
    <x v="0"/>
    <x v="0"/>
    <s v="Medium Risk"/>
  </r>
  <r>
    <n v="15623202"/>
    <n v="704"/>
    <x v="2"/>
    <s v="Female"/>
    <x v="2"/>
    <n v="10"/>
    <n v="102556.18"/>
    <n v="2"/>
    <n v="1"/>
    <n v="0"/>
    <n v="171971.25"/>
    <x v="0"/>
    <n v="24"/>
    <n v="308"/>
    <n v="3"/>
    <n v="122"/>
    <n v="0.125"/>
    <n v="7392"/>
    <x v="0"/>
    <x v="3"/>
    <s v="High Risk"/>
  </r>
  <r>
    <n v="15804201"/>
    <n v="457"/>
    <x v="2"/>
    <s v="Male"/>
    <x v="0"/>
    <n v="4"/>
    <n v="126772.57"/>
    <n v="1"/>
    <n v="0"/>
    <n v="1"/>
    <n v="126106.4"/>
    <x v="1"/>
    <n v="6"/>
    <n v="294"/>
    <n v="0"/>
    <n v="31"/>
    <n v="0"/>
    <n v="1764"/>
    <x v="0"/>
    <x v="2"/>
    <s v="Medium Risk"/>
  </r>
  <r>
    <n v="15596863"/>
    <n v="787"/>
    <x v="2"/>
    <s v="Female"/>
    <x v="16"/>
    <n v="3"/>
    <n v="158373.23000000001"/>
    <n v="1"/>
    <n v="1"/>
    <n v="1"/>
    <n v="28228.35"/>
    <x v="1"/>
    <n v="16"/>
    <n v="1697"/>
    <n v="4"/>
    <n v="73"/>
    <n v="0.25"/>
    <n v="27152"/>
    <x v="1"/>
    <x v="2"/>
    <s v="High Risk"/>
  </r>
  <r>
    <n v="15696277"/>
    <n v="651"/>
    <x v="0"/>
    <s v="Female"/>
    <x v="10"/>
    <n v="9"/>
    <n v="0"/>
    <n v="2"/>
    <n v="1"/>
    <n v="0"/>
    <n v="138113.71"/>
    <x v="1"/>
    <n v="26"/>
    <n v="1605"/>
    <n v="1"/>
    <n v="42"/>
    <n v="3.8461538461538464E-2"/>
    <n v="41730"/>
    <x v="0"/>
    <x v="3"/>
    <s v="Medium Risk"/>
  </r>
  <r>
    <n v="15748608"/>
    <n v="612"/>
    <x v="2"/>
    <s v="Male"/>
    <x v="0"/>
    <n v="5"/>
    <n v="141927.1"/>
    <n v="1"/>
    <n v="1"/>
    <n v="1"/>
    <n v="43018.98"/>
    <x v="1"/>
    <n v="14"/>
    <n v="4797"/>
    <n v="5"/>
    <n v="118"/>
    <n v="0.35714285714285715"/>
    <n v="67158"/>
    <x v="0"/>
    <x v="2"/>
    <s v="High Risk"/>
  </r>
  <r>
    <n v="15723864"/>
    <n v="828"/>
    <x v="1"/>
    <s v="Male"/>
    <x v="40"/>
    <n v="1"/>
    <n v="109876.82"/>
    <n v="2"/>
    <n v="1"/>
    <n v="0"/>
    <n v="83611.45"/>
    <x v="0"/>
    <n v="10"/>
    <n v="3700"/>
    <n v="1"/>
    <n v="5"/>
    <n v="0.1"/>
    <n v="37000"/>
    <x v="0"/>
    <x v="0"/>
    <s v="Low Risk"/>
  </r>
  <r>
    <n v="15802390"/>
    <n v="724"/>
    <x v="0"/>
    <s v="Female"/>
    <x v="10"/>
    <n v="2"/>
    <n v="0"/>
    <n v="2"/>
    <n v="1"/>
    <n v="1"/>
    <n v="118863.38"/>
    <x v="1"/>
    <n v="26"/>
    <n v="4112"/>
    <n v="5"/>
    <n v="51"/>
    <n v="0.19230769230769232"/>
    <n v="106912"/>
    <x v="0"/>
    <x v="0"/>
    <s v="Medium Risk"/>
  </r>
  <r>
    <n v="15774336"/>
    <n v="648"/>
    <x v="2"/>
    <s v="Male"/>
    <x v="4"/>
    <n v="9"/>
    <n v="111369.79"/>
    <n v="2"/>
    <n v="1"/>
    <n v="1"/>
    <n v="91947.74"/>
    <x v="1"/>
    <n v="25"/>
    <n v="2526"/>
    <n v="8"/>
    <n v="21"/>
    <n v="0.32"/>
    <n v="63150"/>
    <x v="0"/>
    <x v="3"/>
    <s v="Low Risk"/>
  </r>
  <r>
    <n v="15648766"/>
    <n v="569"/>
    <x v="1"/>
    <s v="Male"/>
    <x v="12"/>
    <n v="3"/>
    <n v="116969.35"/>
    <n v="1"/>
    <n v="0"/>
    <n v="0"/>
    <n v="94488.82"/>
    <x v="1"/>
    <n v="5"/>
    <n v="3217"/>
    <n v="4"/>
    <n v="92"/>
    <n v="0.8"/>
    <n v="16085"/>
    <x v="1"/>
    <x v="2"/>
    <s v="High Risk"/>
  </r>
  <r>
    <n v="15659094"/>
    <n v="765"/>
    <x v="2"/>
    <s v="Female"/>
    <x v="10"/>
    <n v="8"/>
    <n v="136729.51"/>
    <n v="2"/>
    <n v="0"/>
    <n v="0"/>
    <n v="47058.21"/>
    <x v="1"/>
    <n v="20"/>
    <n v="1623"/>
    <n v="3"/>
    <n v="72"/>
    <n v="0.15"/>
    <n v="32460"/>
    <x v="2"/>
    <x v="1"/>
    <s v="High Risk"/>
  </r>
  <r>
    <n v="15606397"/>
    <n v="577"/>
    <x v="2"/>
    <s v="Female"/>
    <x v="4"/>
    <n v="1"/>
    <n v="152086.15"/>
    <n v="1"/>
    <n v="0"/>
    <n v="1"/>
    <n v="44719.5"/>
    <x v="0"/>
    <n v="28"/>
    <n v="1407"/>
    <n v="2"/>
    <n v="5"/>
    <n v="7.1428571428571425E-2"/>
    <n v="39396"/>
    <x v="1"/>
    <x v="0"/>
    <s v="Low Risk"/>
  </r>
  <r>
    <n v="15642619"/>
    <n v="603"/>
    <x v="1"/>
    <s v="Male"/>
    <x v="17"/>
    <n v="2"/>
    <n v="0"/>
    <n v="2"/>
    <n v="1"/>
    <n v="0"/>
    <n v="174478.54"/>
    <x v="1"/>
    <n v="21"/>
    <n v="3646"/>
    <n v="7"/>
    <n v="32"/>
    <n v="0.33333333333333331"/>
    <n v="76566"/>
    <x v="0"/>
    <x v="0"/>
    <s v="Medium Risk"/>
  </r>
  <r>
    <n v="15666032"/>
    <n v="568"/>
    <x v="1"/>
    <s v="Male"/>
    <x v="34"/>
    <n v="1"/>
    <n v="127289.28"/>
    <n v="1"/>
    <n v="0"/>
    <n v="0"/>
    <n v="45611.51"/>
    <x v="1"/>
    <n v="18"/>
    <n v="4708"/>
    <n v="0"/>
    <n v="108"/>
    <n v="0"/>
    <n v="84744"/>
    <x v="0"/>
    <x v="0"/>
    <s v="High Risk"/>
  </r>
  <r>
    <n v="15595842"/>
    <n v="748"/>
    <x v="2"/>
    <s v="Male"/>
    <x v="13"/>
    <n v="2"/>
    <n v="119852.01"/>
    <n v="1"/>
    <n v="0"/>
    <n v="0"/>
    <n v="73853.94"/>
    <x v="0"/>
    <n v="1"/>
    <n v="3044"/>
    <n v="8"/>
    <n v="169"/>
    <n v="1"/>
    <n v="3044"/>
    <x v="0"/>
    <x v="0"/>
    <s v="High Risk"/>
  </r>
  <r>
    <n v="15753837"/>
    <n v="573"/>
    <x v="1"/>
    <s v="Male"/>
    <x v="16"/>
    <n v="4"/>
    <n v="0"/>
    <n v="2"/>
    <n v="1"/>
    <n v="1"/>
    <n v="196517.43"/>
    <x v="1"/>
    <n v="8"/>
    <n v="4693"/>
    <n v="0"/>
    <n v="178"/>
    <n v="0"/>
    <n v="37544"/>
    <x v="0"/>
    <x v="2"/>
    <s v="High Risk"/>
  </r>
  <r>
    <n v="15783882"/>
    <n v="771"/>
    <x v="1"/>
    <s v="Female"/>
    <x v="1"/>
    <n v="5"/>
    <n v="0"/>
    <n v="2"/>
    <n v="0"/>
    <n v="1"/>
    <n v="92914.67"/>
    <x v="1"/>
    <n v="13"/>
    <n v="2953"/>
    <n v="2"/>
    <n v="148"/>
    <n v="0.15384615384615385"/>
    <n v="38389"/>
    <x v="0"/>
    <x v="2"/>
    <s v="High Risk"/>
  </r>
  <r>
    <n v="15799790"/>
    <n v="763"/>
    <x v="0"/>
    <s v="Male"/>
    <x v="12"/>
    <n v="9"/>
    <n v="0"/>
    <n v="1"/>
    <n v="1"/>
    <n v="1"/>
    <n v="31372.91"/>
    <x v="1"/>
    <n v="10"/>
    <n v="4698"/>
    <n v="4"/>
    <n v="28"/>
    <n v="0.4"/>
    <n v="46980"/>
    <x v="1"/>
    <x v="3"/>
    <s v="Low Risk"/>
  </r>
  <r>
    <n v="15628155"/>
    <n v="410"/>
    <x v="0"/>
    <s v="Female"/>
    <x v="12"/>
    <n v="7"/>
    <n v="117183.74"/>
    <n v="1"/>
    <n v="1"/>
    <n v="1"/>
    <n v="109733.73"/>
    <x v="1"/>
    <n v="7"/>
    <n v="2800"/>
    <n v="10"/>
    <n v="50"/>
    <n v="1"/>
    <n v="19600"/>
    <x v="0"/>
    <x v="1"/>
    <s v="Medium Risk"/>
  </r>
  <r>
    <n v="15703778"/>
    <n v="728"/>
    <x v="0"/>
    <s v="Male"/>
    <x v="19"/>
    <n v="8"/>
    <n v="129907.63"/>
    <n v="1"/>
    <n v="0"/>
    <n v="1"/>
    <n v="36083.96"/>
    <x v="1"/>
    <n v="17"/>
    <n v="2610"/>
    <n v="4"/>
    <n v="81"/>
    <n v="0.23529411764705882"/>
    <n v="44370"/>
    <x v="0"/>
    <x v="1"/>
    <s v="High Risk"/>
  </r>
  <r>
    <n v="15722322"/>
    <n v="655"/>
    <x v="1"/>
    <s v="Female"/>
    <x v="66"/>
    <n v="2"/>
    <n v="0"/>
    <n v="2"/>
    <n v="0"/>
    <n v="1"/>
    <n v="188435.38"/>
    <x v="1"/>
    <n v="8"/>
    <n v="222"/>
    <n v="10"/>
    <n v="11"/>
    <n v="1"/>
    <n v="1776"/>
    <x v="0"/>
    <x v="0"/>
    <s v="Low Risk"/>
  </r>
  <r>
    <n v="15639278"/>
    <n v="580"/>
    <x v="2"/>
    <s v="Female"/>
    <x v="18"/>
    <n v="6"/>
    <n v="145387.32"/>
    <n v="2"/>
    <n v="1"/>
    <n v="1"/>
    <n v="169963.2"/>
    <x v="0"/>
    <n v="27"/>
    <n v="3733"/>
    <n v="8"/>
    <n v="79"/>
    <n v="0.29629629629629628"/>
    <n v="100791"/>
    <x v="1"/>
    <x v="1"/>
    <s v="High Risk"/>
  </r>
  <r>
    <n v="15568487"/>
    <n v="712"/>
    <x v="0"/>
    <s v="Male"/>
    <x v="12"/>
    <n v="7"/>
    <n v="124616.23"/>
    <n v="1"/>
    <n v="1"/>
    <n v="1"/>
    <n v="69320.97"/>
    <x v="1"/>
    <n v="15"/>
    <n v="516"/>
    <n v="3"/>
    <n v="128"/>
    <n v="0.2"/>
    <n v="7740"/>
    <x v="0"/>
    <x v="1"/>
    <s v="High Risk"/>
  </r>
  <r>
    <n v="15682084"/>
    <n v="680"/>
    <x v="0"/>
    <s v="Male"/>
    <x v="8"/>
    <n v="9"/>
    <n v="0"/>
    <n v="2"/>
    <n v="1"/>
    <n v="0"/>
    <n v="36145.53"/>
    <x v="1"/>
    <n v="8"/>
    <n v="2978"/>
    <n v="8"/>
    <n v="48"/>
    <n v="1"/>
    <n v="23824"/>
    <x v="0"/>
    <x v="3"/>
    <s v="Medium Risk"/>
  </r>
  <r>
    <n v="15642821"/>
    <n v="383"/>
    <x v="1"/>
    <s v="Female"/>
    <x v="36"/>
    <n v="8"/>
    <n v="95808.19"/>
    <n v="1"/>
    <n v="0"/>
    <n v="0"/>
    <n v="137702.01"/>
    <x v="0"/>
    <n v="13"/>
    <n v="4811"/>
    <n v="10"/>
    <n v="168"/>
    <n v="0.76923076923076927"/>
    <n v="62543"/>
    <x v="0"/>
    <x v="1"/>
    <s v="High Risk"/>
  </r>
  <r>
    <n v="15601387"/>
    <n v="721"/>
    <x v="0"/>
    <s v="Male"/>
    <x v="12"/>
    <n v="10"/>
    <n v="0"/>
    <n v="2"/>
    <n v="1"/>
    <n v="0"/>
    <n v="71594.259999999995"/>
    <x v="1"/>
    <n v="28"/>
    <n v="632"/>
    <n v="7"/>
    <n v="47"/>
    <n v="0.25"/>
    <n v="17696"/>
    <x v="0"/>
    <x v="3"/>
    <s v="Medium Risk"/>
  </r>
  <r>
    <n v="15642515"/>
    <n v="620"/>
    <x v="0"/>
    <s v="Female"/>
    <x v="0"/>
    <n v="1"/>
    <n v="0"/>
    <n v="2"/>
    <n v="0"/>
    <n v="1"/>
    <n v="65565.919999999998"/>
    <x v="1"/>
    <n v="2"/>
    <n v="1288"/>
    <n v="5"/>
    <n v="65"/>
    <n v="1"/>
    <n v="2576"/>
    <x v="2"/>
    <x v="0"/>
    <s v="High Risk"/>
  </r>
  <r>
    <n v="15710421"/>
    <n v="774"/>
    <x v="1"/>
    <s v="Female"/>
    <x v="18"/>
    <n v="8"/>
    <n v="117152.3"/>
    <n v="1"/>
    <n v="0"/>
    <n v="0"/>
    <n v="101828.39"/>
    <x v="1"/>
    <n v="28"/>
    <n v="4998"/>
    <n v="8"/>
    <n v="133"/>
    <n v="0.2857142857142857"/>
    <n v="139944"/>
    <x v="1"/>
    <x v="1"/>
    <s v="High Risk"/>
  </r>
  <r>
    <n v="15726774"/>
    <n v="563"/>
    <x v="0"/>
    <s v="Male"/>
    <x v="12"/>
    <n v="3"/>
    <n v="106250.72"/>
    <n v="1"/>
    <n v="0"/>
    <n v="0"/>
    <n v="39546.32"/>
    <x v="1"/>
    <n v="24"/>
    <n v="2258"/>
    <n v="9"/>
    <n v="57"/>
    <n v="0.375"/>
    <n v="54192"/>
    <x v="0"/>
    <x v="2"/>
    <s v="Medium Risk"/>
  </r>
  <r>
    <n v="15649078"/>
    <n v="850"/>
    <x v="2"/>
    <s v="Female"/>
    <x v="7"/>
    <n v="8"/>
    <n v="111837.78"/>
    <n v="2"/>
    <n v="1"/>
    <n v="1"/>
    <n v="110805.79"/>
    <x v="1"/>
    <n v="30"/>
    <n v="4920"/>
    <n v="4"/>
    <n v="124"/>
    <n v="0.13333333333333333"/>
    <n v="147600"/>
    <x v="0"/>
    <x v="1"/>
    <s v="High Risk"/>
  </r>
  <r>
    <n v="15641877"/>
    <n v="681"/>
    <x v="0"/>
    <s v="Male"/>
    <x v="40"/>
    <n v="9"/>
    <n v="97023.21"/>
    <n v="1"/>
    <n v="1"/>
    <n v="1"/>
    <n v="2168.13"/>
    <x v="1"/>
    <n v="28"/>
    <n v="1613"/>
    <n v="2"/>
    <n v="59"/>
    <n v="7.1428571428571425E-2"/>
    <n v="45164"/>
    <x v="2"/>
    <x v="3"/>
    <s v="Medium Risk"/>
  </r>
  <r>
    <n v="15796496"/>
    <n v="631"/>
    <x v="0"/>
    <s v="Female"/>
    <x v="8"/>
    <n v="8"/>
    <n v="137687.72"/>
    <n v="1"/>
    <n v="1"/>
    <n v="0"/>
    <n v="190067.12"/>
    <x v="1"/>
    <n v="29"/>
    <n v="3056"/>
    <n v="10"/>
    <n v="76"/>
    <n v="0.34482758620689657"/>
    <n v="88624"/>
    <x v="0"/>
    <x v="1"/>
    <s v="High Risk"/>
  </r>
  <r>
    <n v="15815690"/>
    <n v="614"/>
    <x v="1"/>
    <s v="Female"/>
    <x v="20"/>
    <n v="3"/>
    <n v="113348.5"/>
    <n v="1"/>
    <n v="1"/>
    <n v="1"/>
    <n v="77789.009999999995"/>
    <x v="1"/>
    <n v="16"/>
    <n v="1206"/>
    <n v="0"/>
    <n v="20"/>
    <n v="0"/>
    <n v="19296"/>
    <x v="1"/>
    <x v="2"/>
    <s v="Low Risk"/>
  </r>
  <r>
    <n v="15631739"/>
    <n v="704"/>
    <x v="1"/>
    <s v="Male"/>
    <x v="9"/>
    <n v="10"/>
    <n v="122109.78"/>
    <n v="1"/>
    <n v="1"/>
    <n v="1"/>
    <n v="127654.37"/>
    <x v="1"/>
    <n v="2"/>
    <n v="897"/>
    <n v="4"/>
    <n v="120"/>
    <n v="1"/>
    <n v="1794"/>
    <x v="0"/>
    <x v="3"/>
    <s v="High Risk"/>
  </r>
  <r>
    <n v="15625584"/>
    <n v="786"/>
    <x v="0"/>
    <s v="Male"/>
    <x v="15"/>
    <n v="2"/>
    <n v="120452.4"/>
    <n v="2"/>
    <n v="0"/>
    <n v="0"/>
    <n v="79602.86"/>
    <x v="1"/>
    <n v="21"/>
    <n v="151"/>
    <n v="4"/>
    <n v="75"/>
    <n v="0.19047619047619047"/>
    <n v="3171"/>
    <x v="0"/>
    <x v="0"/>
    <s v="High Risk"/>
  </r>
  <r>
    <n v="15802466"/>
    <n v="534"/>
    <x v="0"/>
    <s v="Female"/>
    <x v="47"/>
    <n v="7"/>
    <n v="0"/>
    <n v="2"/>
    <n v="1"/>
    <n v="1"/>
    <n v="80619.17"/>
    <x v="1"/>
    <n v="19"/>
    <n v="4815"/>
    <n v="5"/>
    <n v="163"/>
    <n v="0.26315789473684209"/>
    <n v="91485"/>
    <x v="1"/>
    <x v="1"/>
    <s v="High Risk"/>
  </r>
  <r>
    <n v="15697028"/>
    <n v="590"/>
    <x v="1"/>
    <s v="Male"/>
    <x v="10"/>
    <n v="0"/>
    <n v="65812.350000000006"/>
    <n v="2"/>
    <n v="0"/>
    <n v="1"/>
    <n v="160346.29999999999"/>
    <x v="1"/>
    <n v="8"/>
    <n v="3724"/>
    <n v="8"/>
    <n v="168"/>
    <n v="1"/>
    <n v="29792"/>
    <x v="0"/>
    <x v="0"/>
    <s v="High Risk"/>
  </r>
  <r>
    <n v="15575759"/>
    <n v="583"/>
    <x v="1"/>
    <s v="Female"/>
    <x v="20"/>
    <n v="3"/>
    <n v="54428.37"/>
    <n v="1"/>
    <n v="1"/>
    <n v="0"/>
    <n v="109638.78"/>
    <x v="0"/>
    <n v="7"/>
    <n v="992"/>
    <n v="2"/>
    <n v="88"/>
    <n v="0.2857142857142857"/>
    <n v="6944"/>
    <x v="1"/>
    <x v="2"/>
    <s v="High Risk"/>
  </r>
  <r>
    <n v="15567442"/>
    <n v="656"/>
    <x v="0"/>
    <s v="Female"/>
    <x v="31"/>
    <n v="3"/>
    <n v="0"/>
    <n v="2"/>
    <n v="1"/>
    <n v="1"/>
    <n v="1276.8699999999999"/>
    <x v="1"/>
    <n v="23"/>
    <n v="100"/>
    <n v="8"/>
    <n v="102"/>
    <n v="0.34782608695652173"/>
    <n v="2300"/>
    <x v="0"/>
    <x v="2"/>
    <s v="High Risk"/>
  </r>
  <r>
    <n v="15746805"/>
    <n v="597"/>
    <x v="0"/>
    <s v="Male"/>
    <x v="19"/>
    <n v="9"/>
    <n v="0"/>
    <n v="2"/>
    <n v="1"/>
    <n v="0"/>
    <n v="49374.82"/>
    <x v="1"/>
    <n v="12"/>
    <n v="784"/>
    <n v="1"/>
    <n v="114"/>
    <n v="8.3333333333333329E-2"/>
    <n v="9408"/>
    <x v="0"/>
    <x v="3"/>
    <s v="High Risk"/>
  </r>
  <r>
    <n v="15636330"/>
    <n v="588"/>
    <x v="2"/>
    <s v="Female"/>
    <x v="36"/>
    <n v="1"/>
    <n v="143279.57999999999"/>
    <n v="2"/>
    <n v="1"/>
    <n v="0"/>
    <n v="31580.799999999999"/>
    <x v="0"/>
    <n v="10"/>
    <n v="4692"/>
    <n v="10"/>
    <n v="153"/>
    <n v="1"/>
    <n v="46920"/>
    <x v="0"/>
    <x v="0"/>
    <s v="High Risk"/>
  </r>
  <r>
    <n v="15714970"/>
    <n v="667"/>
    <x v="2"/>
    <s v="Male"/>
    <x v="15"/>
    <n v="0"/>
    <n v="103846.65"/>
    <n v="1"/>
    <n v="1"/>
    <n v="0"/>
    <n v="20560.689999999999"/>
    <x v="1"/>
    <n v="20"/>
    <n v="4160"/>
    <n v="9"/>
    <n v="2"/>
    <n v="0.45"/>
    <n v="83200"/>
    <x v="1"/>
    <x v="0"/>
    <s v="Low Risk"/>
  </r>
  <r>
    <n v="15653784"/>
    <n v="627"/>
    <x v="0"/>
    <s v="Male"/>
    <x v="24"/>
    <n v="2"/>
    <n v="125190.86"/>
    <n v="1"/>
    <n v="0"/>
    <n v="1"/>
    <n v="84584.69"/>
    <x v="1"/>
    <n v="10"/>
    <n v="2520"/>
    <n v="8"/>
    <n v="175"/>
    <n v="0.8"/>
    <n v="25200"/>
    <x v="2"/>
    <x v="0"/>
    <s v="High Risk"/>
  </r>
  <r>
    <n v="15693543"/>
    <n v="708"/>
    <x v="0"/>
    <s v="Female"/>
    <x v="19"/>
    <n v="8"/>
    <n v="0"/>
    <n v="2"/>
    <n v="0"/>
    <n v="1"/>
    <n v="15246.83"/>
    <x v="1"/>
    <n v="30"/>
    <n v="3973"/>
    <n v="5"/>
    <n v="56"/>
    <n v="0.16666666666666666"/>
    <n v="119190"/>
    <x v="0"/>
    <x v="1"/>
    <s v="Medium Risk"/>
  </r>
  <r>
    <n v="15773283"/>
    <n v="641"/>
    <x v="0"/>
    <s v="Male"/>
    <x v="35"/>
    <n v="6"/>
    <n v="38340.019999999997"/>
    <n v="1"/>
    <n v="1"/>
    <n v="0"/>
    <n v="32607.77"/>
    <x v="0"/>
    <n v="16"/>
    <n v="3356"/>
    <n v="1"/>
    <n v="64"/>
    <n v="6.25E-2"/>
    <n v="53696"/>
    <x v="0"/>
    <x v="1"/>
    <s v="High Risk"/>
  </r>
  <r>
    <n v="15742534"/>
    <n v="527"/>
    <x v="2"/>
    <s v="Female"/>
    <x v="34"/>
    <n v="2"/>
    <n v="123802.98"/>
    <n v="2"/>
    <n v="1"/>
    <n v="1"/>
    <n v="155846.69"/>
    <x v="1"/>
    <n v="27"/>
    <n v="1770"/>
    <n v="0"/>
    <n v="50"/>
    <n v="0"/>
    <n v="47790"/>
    <x v="0"/>
    <x v="0"/>
    <s v="Medium Risk"/>
  </r>
  <r>
    <n v="15569878"/>
    <n v="592"/>
    <x v="0"/>
    <s v="Male"/>
    <x v="24"/>
    <n v="3"/>
    <n v="96651.03"/>
    <n v="1"/>
    <n v="1"/>
    <n v="1"/>
    <n v="3232.82"/>
    <x v="1"/>
    <n v="23"/>
    <n v="1400"/>
    <n v="5"/>
    <n v="70"/>
    <n v="0.21739130434782608"/>
    <n v="32200"/>
    <x v="0"/>
    <x v="2"/>
    <s v="High Risk"/>
  </r>
  <r>
    <n v="15729454"/>
    <n v="465"/>
    <x v="0"/>
    <s v="Male"/>
    <x v="19"/>
    <n v="8"/>
    <n v="0"/>
    <n v="2"/>
    <n v="1"/>
    <n v="0"/>
    <n v="177668.55"/>
    <x v="1"/>
    <n v="5"/>
    <n v="190"/>
    <n v="3"/>
    <n v="144"/>
    <n v="0.6"/>
    <n v="950"/>
    <x v="1"/>
    <x v="1"/>
    <s v="High Risk"/>
  </r>
  <r>
    <n v="15578375"/>
    <n v="628"/>
    <x v="0"/>
    <s v="Male"/>
    <x v="2"/>
    <n v="6"/>
    <n v="0"/>
    <n v="2"/>
    <n v="0"/>
    <n v="0"/>
    <n v="134441.60000000001"/>
    <x v="1"/>
    <n v="21"/>
    <n v="4093"/>
    <n v="4"/>
    <n v="141"/>
    <n v="0.19047619047619047"/>
    <n v="85953"/>
    <x v="0"/>
    <x v="1"/>
    <s v="High Risk"/>
  </r>
  <r>
    <n v="15785559"/>
    <n v="678"/>
    <x v="0"/>
    <s v="Male"/>
    <x v="3"/>
    <n v="1"/>
    <n v="133237.21"/>
    <n v="1"/>
    <n v="1"/>
    <n v="0"/>
    <n v="111032.79"/>
    <x v="0"/>
    <n v="11"/>
    <n v="2338"/>
    <n v="4"/>
    <n v="1"/>
    <n v="0.36363636363636365"/>
    <n v="25718"/>
    <x v="0"/>
    <x v="0"/>
    <s v="Low Risk"/>
  </r>
  <r>
    <n v="15649414"/>
    <n v="570"/>
    <x v="0"/>
    <s v="Female"/>
    <x v="22"/>
    <n v="6"/>
    <n v="142105.35"/>
    <n v="1"/>
    <n v="1"/>
    <n v="1"/>
    <n v="45214.04"/>
    <x v="1"/>
    <n v="13"/>
    <n v="1640"/>
    <n v="9"/>
    <n v="41"/>
    <n v="0.69230769230769229"/>
    <n v="21320"/>
    <x v="0"/>
    <x v="1"/>
    <s v="Medium Risk"/>
  </r>
  <r>
    <n v="15701605"/>
    <n v="815"/>
    <x v="0"/>
    <s v="Male"/>
    <x v="24"/>
    <n v="1"/>
    <n v="166115.42000000001"/>
    <n v="1"/>
    <n v="1"/>
    <n v="0"/>
    <n v="67208.3"/>
    <x v="1"/>
    <n v="24"/>
    <n v="1241"/>
    <n v="5"/>
    <n v="112"/>
    <n v="0.20833333333333334"/>
    <n v="29784"/>
    <x v="1"/>
    <x v="0"/>
    <s v="High Risk"/>
  </r>
  <r>
    <n v="15686696"/>
    <n v="817"/>
    <x v="0"/>
    <s v="Female"/>
    <x v="24"/>
    <n v="6"/>
    <n v="81070.34"/>
    <n v="2"/>
    <n v="1"/>
    <n v="0"/>
    <n v="80985.88"/>
    <x v="1"/>
    <n v="27"/>
    <n v="118"/>
    <n v="2"/>
    <n v="40"/>
    <n v="7.407407407407407E-2"/>
    <n v="3186"/>
    <x v="1"/>
    <x v="1"/>
    <s v="Medium Risk"/>
  </r>
  <r>
    <n v="15625586"/>
    <n v="717"/>
    <x v="0"/>
    <s v="Male"/>
    <x v="12"/>
    <n v="4"/>
    <n v="0"/>
    <n v="1"/>
    <n v="1"/>
    <n v="1"/>
    <n v="167573.06"/>
    <x v="1"/>
    <n v="4"/>
    <n v="1518"/>
    <n v="10"/>
    <n v="106"/>
    <n v="1"/>
    <n v="6072"/>
    <x v="1"/>
    <x v="2"/>
    <s v="High Risk"/>
  </r>
  <r>
    <n v="15654975"/>
    <n v="641"/>
    <x v="0"/>
    <s v="Female"/>
    <x v="47"/>
    <n v="0"/>
    <n v="123835.52"/>
    <n v="2"/>
    <n v="0"/>
    <n v="1"/>
    <n v="160110.65"/>
    <x v="1"/>
    <n v="20"/>
    <n v="4348"/>
    <n v="10"/>
    <n v="39"/>
    <n v="0.5"/>
    <n v="86960"/>
    <x v="0"/>
    <x v="0"/>
    <s v="Medium Risk"/>
  </r>
  <r>
    <n v="15782993"/>
    <n v="624"/>
    <x v="0"/>
    <s v="Male"/>
    <x v="21"/>
    <n v="10"/>
    <n v="123401.43"/>
    <n v="2"/>
    <n v="1"/>
    <n v="1"/>
    <n v="127825.25"/>
    <x v="1"/>
    <n v="29"/>
    <n v="2266"/>
    <n v="4"/>
    <n v="134"/>
    <n v="0.13793103448275862"/>
    <n v="65714"/>
    <x v="0"/>
    <x v="3"/>
    <s v="High Risk"/>
  </r>
  <r>
    <n v="15774382"/>
    <n v="579"/>
    <x v="2"/>
    <s v="Male"/>
    <x v="23"/>
    <n v="4"/>
    <n v="169377.31"/>
    <n v="1"/>
    <n v="1"/>
    <n v="1"/>
    <n v="123535.05"/>
    <x v="1"/>
    <n v="19"/>
    <n v="1901"/>
    <n v="5"/>
    <n v="123"/>
    <n v="0.26315789473684209"/>
    <n v="36119"/>
    <x v="0"/>
    <x v="2"/>
    <s v="High Risk"/>
  </r>
  <r>
    <n v="15689602"/>
    <n v="698"/>
    <x v="0"/>
    <s v="Male"/>
    <x v="16"/>
    <n v="2"/>
    <n v="130015.24"/>
    <n v="1"/>
    <n v="1"/>
    <n v="1"/>
    <n v="41595.300000000003"/>
    <x v="1"/>
    <n v="19"/>
    <n v="4559"/>
    <n v="2"/>
    <n v="170"/>
    <n v="0.10526315789473684"/>
    <n v="86621"/>
    <x v="0"/>
    <x v="0"/>
    <s v="High Risk"/>
  </r>
  <r>
    <n v="15756155"/>
    <n v="645"/>
    <x v="0"/>
    <s v="Male"/>
    <x v="15"/>
    <n v="4"/>
    <n v="0"/>
    <n v="2"/>
    <n v="0"/>
    <n v="1"/>
    <n v="97628.08"/>
    <x v="1"/>
    <n v="16"/>
    <n v="3061"/>
    <n v="6"/>
    <n v="154"/>
    <n v="0.375"/>
    <n v="48976"/>
    <x v="0"/>
    <x v="2"/>
    <s v="High Risk"/>
  </r>
  <r>
    <n v="15812647"/>
    <n v="691"/>
    <x v="0"/>
    <s v="Male"/>
    <x v="10"/>
    <n v="8"/>
    <n v="133936.04"/>
    <n v="2"/>
    <n v="1"/>
    <n v="0"/>
    <n v="91359.79"/>
    <x v="1"/>
    <n v="9"/>
    <n v="3802"/>
    <n v="10"/>
    <n v="41"/>
    <n v="1"/>
    <n v="34218"/>
    <x v="0"/>
    <x v="1"/>
    <s v="Medium Risk"/>
  </r>
  <r>
    <n v="15736043"/>
    <n v="638"/>
    <x v="0"/>
    <s v="Male"/>
    <x v="10"/>
    <n v="6"/>
    <n v="114543.27"/>
    <n v="1"/>
    <n v="1"/>
    <n v="1"/>
    <n v="97755.29"/>
    <x v="1"/>
    <n v="5"/>
    <n v="4414"/>
    <n v="1"/>
    <n v="67"/>
    <n v="0.2"/>
    <n v="22070"/>
    <x v="0"/>
    <x v="1"/>
    <s v="High Risk"/>
  </r>
  <r>
    <n v="15696744"/>
    <n v="705"/>
    <x v="0"/>
    <s v="Female"/>
    <x v="8"/>
    <n v="3"/>
    <n v="119794.67"/>
    <n v="1"/>
    <n v="0"/>
    <n v="0"/>
    <n v="182528.44"/>
    <x v="1"/>
    <n v="28"/>
    <n v="1849"/>
    <n v="8"/>
    <n v="172"/>
    <n v="0.2857142857142857"/>
    <n v="51772"/>
    <x v="2"/>
    <x v="2"/>
    <s v="High Risk"/>
  </r>
  <r>
    <n v="15602572"/>
    <n v="720"/>
    <x v="0"/>
    <s v="Male"/>
    <x v="19"/>
    <n v="9"/>
    <n v="0"/>
    <n v="2"/>
    <n v="1"/>
    <n v="1"/>
    <n v="142956.48000000001"/>
    <x v="1"/>
    <n v="3"/>
    <n v="4682"/>
    <n v="9"/>
    <n v="32"/>
    <n v="1"/>
    <n v="14046"/>
    <x v="0"/>
    <x v="3"/>
    <s v="Medium Risk"/>
  </r>
  <r>
    <n v="15674765"/>
    <n v="553"/>
    <x v="1"/>
    <s v="Male"/>
    <x v="4"/>
    <n v="4"/>
    <n v="0"/>
    <n v="1"/>
    <n v="1"/>
    <n v="0"/>
    <n v="10789.3"/>
    <x v="1"/>
    <n v="3"/>
    <n v="1711"/>
    <n v="6"/>
    <n v="78"/>
    <n v="1"/>
    <n v="5133"/>
    <x v="1"/>
    <x v="2"/>
    <s v="High Risk"/>
  </r>
  <r>
    <n v="15678725"/>
    <n v="658"/>
    <x v="0"/>
    <s v="Female"/>
    <x v="6"/>
    <n v="8"/>
    <n v="0"/>
    <n v="2"/>
    <n v="0"/>
    <n v="1"/>
    <n v="130461.09"/>
    <x v="1"/>
    <n v="19"/>
    <n v="381"/>
    <n v="3"/>
    <n v="30"/>
    <n v="0.15789473684210525"/>
    <n v="7239"/>
    <x v="0"/>
    <x v="1"/>
    <s v="Low Risk"/>
  </r>
  <r>
    <n v="15694444"/>
    <n v="648"/>
    <x v="2"/>
    <s v="Female"/>
    <x v="15"/>
    <n v="8"/>
    <n v="157138.99"/>
    <n v="3"/>
    <n v="1"/>
    <n v="0"/>
    <n v="190994.48"/>
    <x v="0"/>
    <n v="24"/>
    <n v="3659"/>
    <n v="1"/>
    <n v="75"/>
    <n v="4.1666666666666664E-2"/>
    <n v="87816"/>
    <x v="2"/>
    <x v="1"/>
    <s v="High Risk"/>
  </r>
  <r>
    <n v="15795878"/>
    <n v="636"/>
    <x v="1"/>
    <s v="Male"/>
    <x v="13"/>
    <n v="3"/>
    <n v="0"/>
    <n v="2"/>
    <n v="1"/>
    <n v="1"/>
    <n v="159463.79999999999"/>
    <x v="1"/>
    <n v="6"/>
    <n v="4092"/>
    <n v="3"/>
    <n v="178"/>
    <n v="0.5"/>
    <n v="24552"/>
    <x v="0"/>
    <x v="2"/>
    <s v="High Risk"/>
  </r>
  <r>
    <n v="15735346"/>
    <n v="527"/>
    <x v="2"/>
    <s v="Female"/>
    <x v="1"/>
    <n v="10"/>
    <n v="136733.24"/>
    <n v="1"/>
    <n v="1"/>
    <n v="1"/>
    <n v="57589.29"/>
    <x v="1"/>
    <n v="24"/>
    <n v="3847"/>
    <n v="10"/>
    <n v="106"/>
    <n v="0.41666666666666669"/>
    <n v="92328"/>
    <x v="0"/>
    <x v="3"/>
    <s v="High Risk"/>
  </r>
  <r>
    <n v="15687094"/>
    <n v="717"/>
    <x v="2"/>
    <s v="Female"/>
    <x v="34"/>
    <n v="9"/>
    <n v="82498.14"/>
    <n v="2"/>
    <n v="0"/>
    <n v="0"/>
    <n v="40437.67"/>
    <x v="1"/>
    <n v="15"/>
    <n v="3663"/>
    <n v="0"/>
    <n v="161"/>
    <n v="0"/>
    <n v="54945"/>
    <x v="1"/>
    <x v="3"/>
    <s v="High Risk"/>
  </r>
  <r>
    <n v="15790067"/>
    <n v="614"/>
    <x v="1"/>
    <s v="Male"/>
    <x v="2"/>
    <n v="3"/>
    <n v="151914.93"/>
    <n v="1"/>
    <n v="0"/>
    <n v="0"/>
    <n v="56459.45"/>
    <x v="1"/>
    <n v="9"/>
    <n v="1233"/>
    <n v="0"/>
    <n v="137"/>
    <n v="0"/>
    <n v="11097"/>
    <x v="0"/>
    <x v="2"/>
    <s v="High Risk"/>
  </r>
  <r>
    <n v="15605742"/>
    <n v="737"/>
    <x v="0"/>
    <s v="Male"/>
    <x v="3"/>
    <n v="0"/>
    <n v="80090.929999999993"/>
    <n v="1"/>
    <n v="1"/>
    <n v="0"/>
    <n v="39920"/>
    <x v="0"/>
    <n v="3"/>
    <n v="200"/>
    <n v="7"/>
    <n v="104"/>
    <n v="1"/>
    <n v="600"/>
    <x v="0"/>
    <x v="0"/>
    <s v="High Risk"/>
  </r>
  <r>
    <n v="15566740"/>
    <n v="587"/>
    <x v="1"/>
    <s v="Male"/>
    <x v="21"/>
    <n v="3"/>
    <n v="83739.320000000007"/>
    <n v="1"/>
    <n v="0"/>
    <n v="1"/>
    <n v="148798.45000000001"/>
    <x v="1"/>
    <n v="5"/>
    <n v="4449"/>
    <n v="7"/>
    <n v="101"/>
    <n v="1"/>
    <n v="22245"/>
    <x v="0"/>
    <x v="2"/>
    <s v="High Risk"/>
  </r>
  <r>
    <n v="15664897"/>
    <n v="682"/>
    <x v="0"/>
    <s v="Female"/>
    <x v="12"/>
    <n v="2"/>
    <n v="181166.44"/>
    <n v="1"/>
    <n v="1"/>
    <n v="1"/>
    <n v="63737.19"/>
    <x v="0"/>
    <n v="3"/>
    <n v="4870"/>
    <n v="1"/>
    <n v="112"/>
    <n v="0.33333333333333331"/>
    <n v="14610"/>
    <x v="0"/>
    <x v="0"/>
    <s v="High Risk"/>
  </r>
  <r>
    <n v="15585777"/>
    <n v="710"/>
    <x v="0"/>
    <s v="Male"/>
    <x v="16"/>
    <n v="3"/>
    <n v="130588.82"/>
    <n v="1"/>
    <n v="1"/>
    <n v="1"/>
    <n v="154997.64000000001"/>
    <x v="1"/>
    <n v="11"/>
    <n v="273"/>
    <n v="2"/>
    <n v="12"/>
    <n v="0.18181818181818182"/>
    <n v="3003"/>
    <x v="0"/>
    <x v="2"/>
    <s v="Low Risk"/>
  </r>
  <r>
    <n v="15650864"/>
    <n v="507"/>
    <x v="0"/>
    <s v="Male"/>
    <x v="0"/>
    <n v="6"/>
    <n v="0"/>
    <n v="2"/>
    <n v="1"/>
    <n v="0"/>
    <n v="34777.230000000003"/>
    <x v="1"/>
    <n v="13"/>
    <n v="4799"/>
    <n v="10"/>
    <n v="166"/>
    <n v="0.76923076923076927"/>
    <n v="62387"/>
    <x v="0"/>
    <x v="1"/>
    <s v="High Risk"/>
  </r>
  <r>
    <n v="15806709"/>
    <n v="609"/>
    <x v="2"/>
    <s v="Male"/>
    <x v="19"/>
    <n v="6"/>
    <n v="94126.67"/>
    <n v="1"/>
    <n v="0"/>
    <n v="0"/>
    <n v="93718.16"/>
    <x v="1"/>
    <n v="24"/>
    <n v="4752"/>
    <n v="8"/>
    <n v="64"/>
    <n v="0.33333333333333331"/>
    <n v="114048"/>
    <x v="0"/>
    <x v="1"/>
    <s v="High Risk"/>
  </r>
  <r>
    <n v="15633818"/>
    <n v="786"/>
    <x v="0"/>
    <s v="Male"/>
    <x v="15"/>
    <n v="9"/>
    <n v="0"/>
    <n v="2"/>
    <n v="1"/>
    <n v="0"/>
    <n v="133112.41"/>
    <x v="1"/>
    <n v="5"/>
    <n v="665"/>
    <n v="7"/>
    <n v="27"/>
    <n v="1"/>
    <n v="3325"/>
    <x v="0"/>
    <x v="3"/>
    <s v="Low Risk"/>
  </r>
  <r>
    <n v="15713845"/>
    <n v="688"/>
    <x v="0"/>
    <s v="Male"/>
    <x v="16"/>
    <n v="7"/>
    <n v="148045.68"/>
    <n v="1"/>
    <n v="1"/>
    <n v="0"/>
    <n v="175479.92"/>
    <x v="0"/>
    <n v="16"/>
    <n v="4986"/>
    <n v="2"/>
    <n v="118"/>
    <n v="0.125"/>
    <n v="79776"/>
    <x v="0"/>
    <x v="1"/>
    <s v="High Risk"/>
  </r>
  <r>
    <n v="15639662"/>
    <n v="710"/>
    <x v="0"/>
    <s v="Male"/>
    <x v="16"/>
    <n v="2"/>
    <n v="0"/>
    <n v="2"/>
    <n v="1"/>
    <n v="0"/>
    <n v="96.27"/>
    <x v="1"/>
    <n v="8"/>
    <n v="4282"/>
    <n v="4"/>
    <n v="105"/>
    <n v="0.5"/>
    <n v="34256"/>
    <x v="2"/>
    <x v="0"/>
    <s v="High Risk"/>
  </r>
  <r>
    <n v="15567013"/>
    <n v="779"/>
    <x v="1"/>
    <s v="Male"/>
    <x v="19"/>
    <n v="3"/>
    <n v="0"/>
    <n v="2"/>
    <n v="1"/>
    <n v="0"/>
    <n v="30804.68"/>
    <x v="1"/>
    <n v="12"/>
    <n v="2600"/>
    <n v="9"/>
    <n v="175"/>
    <n v="0.75"/>
    <n v="31200"/>
    <x v="0"/>
    <x v="2"/>
    <s v="High Risk"/>
  </r>
  <r>
    <n v="15777784"/>
    <n v="733"/>
    <x v="0"/>
    <s v="Female"/>
    <x v="4"/>
    <n v="6"/>
    <n v="168165.84"/>
    <n v="1"/>
    <n v="0"/>
    <n v="1"/>
    <n v="197193.49"/>
    <x v="1"/>
    <n v="29"/>
    <n v="3111"/>
    <n v="2"/>
    <n v="28"/>
    <n v="6.8965517241379309E-2"/>
    <n v="90219"/>
    <x v="0"/>
    <x v="1"/>
    <s v="Low Risk"/>
  </r>
  <r>
    <n v="15800251"/>
    <n v="583"/>
    <x v="2"/>
    <s v="Female"/>
    <x v="28"/>
    <n v="10"/>
    <n v="72835.56"/>
    <n v="2"/>
    <n v="1"/>
    <n v="0"/>
    <n v="96792.15"/>
    <x v="1"/>
    <n v="28"/>
    <n v="1223"/>
    <n v="9"/>
    <n v="55"/>
    <n v="0.32142857142857145"/>
    <n v="34244"/>
    <x v="0"/>
    <x v="3"/>
    <s v="Medium Risk"/>
  </r>
  <r>
    <n v="15651315"/>
    <n v="627"/>
    <x v="0"/>
    <s v="Male"/>
    <x v="1"/>
    <n v="3"/>
    <n v="0"/>
    <n v="2"/>
    <n v="1"/>
    <n v="0"/>
    <n v="132719.79999999999"/>
    <x v="1"/>
    <n v="8"/>
    <n v="981"/>
    <n v="6"/>
    <n v="152"/>
    <n v="0.75"/>
    <n v="7848"/>
    <x v="0"/>
    <x v="2"/>
    <s v="High Risk"/>
  </r>
  <r>
    <n v="15651450"/>
    <n v="666"/>
    <x v="2"/>
    <s v="Male"/>
    <x v="8"/>
    <n v="3"/>
    <n v="123212.08"/>
    <n v="2"/>
    <n v="1"/>
    <n v="1"/>
    <n v="112157.31"/>
    <x v="1"/>
    <n v="14"/>
    <n v="4325"/>
    <n v="6"/>
    <n v="106"/>
    <n v="0.42857142857142855"/>
    <n v="60550"/>
    <x v="0"/>
    <x v="2"/>
    <s v="High Risk"/>
  </r>
  <r>
    <n v="15784218"/>
    <n v="620"/>
    <x v="1"/>
    <s v="Male"/>
    <x v="16"/>
    <n v="0"/>
    <n v="0"/>
    <n v="2"/>
    <n v="1"/>
    <n v="1"/>
    <n v="38015.339999999997"/>
    <x v="1"/>
    <n v="21"/>
    <n v="1839"/>
    <n v="7"/>
    <n v="135"/>
    <n v="0.33333333333333331"/>
    <n v="38619"/>
    <x v="0"/>
    <x v="0"/>
    <s v="High Risk"/>
  </r>
  <r>
    <n v="15572398"/>
    <n v="614"/>
    <x v="1"/>
    <s v="Female"/>
    <x v="2"/>
    <n v="6"/>
    <n v="0"/>
    <n v="2"/>
    <n v="1"/>
    <n v="1"/>
    <n v="164018.98000000001"/>
    <x v="1"/>
    <n v="27"/>
    <n v="152"/>
    <n v="6"/>
    <n v="49"/>
    <n v="0.22222222222222221"/>
    <n v="4104"/>
    <x v="0"/>
    <x v="1"/>
    <s v="Medium Risk"/>
  </r>
  <r>
    <n v="15707962"/>
    <n v="606"/>
    <x v="0"/>
    <s v="Male"/>
    <x v="20"/>
    <n v="6"/>
    <n v="119501.88"/>
    <n v="2"/>
    <n v="1"/>
    <n v="0"/>
    <n v="46774.94"/>
    <x v="1"/>
    <n v="7"/>
    <n v="1173"/>
    <n v="8"/>
    <n v="54"/>
    <n v="1"/>
    <n v="8211"/>
    <x v="0"/>
    <x v="1"/>
    <s v="Medium Risk"/>
  </r>
  <r>
    <n v="15705663"/>
    <n v="700"/>
    <x v="2"/>
    <s v="Female"/>
    <x v="2"/>
    <n v="5"/>
    <n v="144550.82999999999"/>
    <n v="2"/>
    <n v="1"/>
    <n v="1"/>
    <n v="189664.43"/>
    <x v="1"/>
    <n v="8"/>
    <n v="1539"/>
    <n v="1"/>
    <n v="38"/>
    <n v="0.125"/>
    <n v="12312"/>
    <x v="0"/>
    <x v="2"/>
    <s v="Medium Risk"/>
  </r>
  <r>
    <n v="15645355"/>
    <n v="677"/>
    <x v="2"/>
    <s v="Male"/>
    <x v="10"/>
    <n v="3"/>
    <n v="126729.41"/>
    <n v="1"/>
    <n v="1"/>
    <n v="1"/>
    <n v="26106.39"/>
    <x v="0"/>
    <n v="2"/>
    <n v="3155"/>
    <n v="4"/>
    <n v="110"/>
    <n v="1"/>
    <n v="6310"/>
    <x v="1"/>
    <x v="2"/>
    <s v="High Risk"/>
  </r>
  <r>
    <n v="15729557"/>
    <n v="850"/>
    <x v="2"/>
    <s v="Male"/>
    <x v="18"/>
    <n v="5"/>
    <n v="119984.07"/>
    <n v="1"/>
    <n v="1"/>
    <n v="0"/>
    <n v="191535.11"/>
    <x v="0"/>
    <n v="28"/>
    <n v="842"/>
    <n v="10"/>
    <n v="109"/>
    <n v="0.35714285714285715"/>
    <n v="23576"/>
    <x v="0"/>
    <x v="2"/>
    <s v="High Risk"/>
  </r>
  <r>
    <n v="15631436"/>
    <n v="564"/>
    <x v="0"/>
    <s v="Male"/>
    <x v="12"/>
    <n v="4"/>
    <n v="0"/>
    <n v="1"/>
    <n v="1"/>
    <n v="0"/>
    <n v="158937.54999999999"/>
    <x v="1"/>
    <n v="27"/>
    <n v="3580"/>
    <n v="0"/>
    <n v="133"/>
    <n v="0"/>
    <n v="96660"/>
    <x v="1"/>
    <x v="2"/>
    <s v="High Risk"/>
  </r>
  <r>
    <n v="15583073"/>
    <n v="771"/>
    <x v="1"/>
    <s v="Female"/>
    <x v="27"/>
    <n v="2"/>
    <n v="0"/>
    <n v="1"/>
    <n v="1"/>
    <n v="1"/>
    <n v="25222.6"/>
    <x v="0"/>
    <n v="7"/>
    <n v="2817"/>
    <n v="6"/>
    <n v="38"/>
    <n v="0.8571428571428571"/>
    <n v="19719"/>
    <x v="0"/>
    <x v="0"/>
    <s v="Medium Risk"/>
  </r>
  <r>
    <n v="15614361"/>
    <n v="620"/>
    <x v="1"/>
    <s v="Male"/>
    <x v="0"/>
    <n v="9"/>
    <n v="121490.05"/>
    <n v="1"/>
    <n v="1"/>
    <n v="1"/>
    <n v="29296.74"/>
    <x v="1"/>
    <n v="9"/>
    <n v="2776"/>
    <n v="1"/>
    <n v="106"/>
    <n v="0.1111111111111111"/>
    <n v="24984"/>
    <x v="0"/>
    <x v="3"/>
    <s v="High Risk"/>
  </r>
  <r>
    <n v="15724684"/>
    <n v="610"/>
    <x v="1"/>
    <s v="Male"/>
    <x v="17"/>
    <n v="5"/>
    <n v="91897.8"/>
    <n v="1"/>
    <n v="1"/>
    <n v="0"/>
    <n v="54394.28"/>
    <x v="1"/>
    <n v="25"/>
    <n v="3335"/>
    <n v="0"/>
    <n v="52"/>
    <n v="0"/>
    <n v="83375"/>
    <x v="0"/>
    <x v="2"/>
    <s v="Medium Risk"/>
  </r>
  <r>
    <n v="15700083"/>
    <n v="609"/>
    <x v="1"/>
    <s v="Male"/>
    <x v="2"/>
    <n v="2"/>
    <n v="139443.75"/>
    <n v="2"/>
    <n v="1"/>
    <n v="0"/>
    <n v="9234.06"/>
    <x v="1"/>
    <n v="9"/>
    <n v="2921"/>
    <n v="7"/>
    <n v="123"/>
    <n v="0.77777777777777779"/>
    <n v="26289"/>
    <x v="2"/>
    <x v="0"/>
    <s v="High Risk"/>
  </r>
  <r>
    <n v="15636541"/>
    <n v="683"/>
    <x v="2"/>
    <s v="Male"/>
    <x v="12"/>
    <n v="5"/>
    <n v="144961.97"/>
    <n v="1"/>
    <n v="0"/>
    <n v="1"/>
    <n v="26796.73"/>
    <x v="1"/>
    <n v="10"/>
    <n v="2074"/>
    <n v="10"/>
    <n v="69"/>
    <n v="1"/>
    <n v="20740"/>
    <x v="0"/>
    <x v="2"/>
    <s v="High Risk"/>
  </r>
  <r>
    <n v="15796015"/>
    <n v="633"/>
    <x v="2"/>
    <s v="Male"/>
    <x v="0"/>
    <n v="3"/>
    <n v="126041.02"/>
    <n v="1"/>
    <n v="0"/>
    <n v="1"/>
    <n v="11796.89"/>
    <x v="1"/>
    <n v="29"/>
    <n v="332"/>
    <n v="6"/>
    <n v="80"/>
    <n v="0.20689655172413793"/>
    <n v="9628"/>
    <x v="0"/>
    <x v="2"/>
    <s v="High Risk"/>
  </r>
  <r>
    <n v="15787222"/>
    <n v="676"/>
    <x v="2"/>
    <s v="Male"/>
    <x v="34"/>
    <n v="1"/>
    <n v="69459.05"/>
    <n v="2"/>
    <n v="1"/>
    <n v="1"/>
    <n v="128461.29"/>
    <x v="1"/>
    <n v="17"/>
    <n v="134"/>
    <n v="7"/>
    <n v="30"/>
    <n v="0.41176470588235292"/>
    <n v="2278"/>
    <x v="0"/>
    <x v="0"/>
    <s v="Low Risk"/>
  </r>
  <r>
    <n v="15594270"/>
    <n v="693"/>
    <x v="0"/>
    <s v="Male"/>
    <x v="16"/>
    <n v="7"/>
    <n v="198338.77"/>
    <n v="2"/>
    <n v="1"/>
    <n v="1"/>
    <n v="14278.18"/>
    <x v="1"/>
    <n v="8"/>
    <n v="3111"/>
    <n v="8"/>
    <n v="120"/>
    <n v="1"/>
    <n v="24888"/>
    <x v="0"/>
    <x v="1"/>
    <s v="High Risk"/>
  </r>
  <r>
    <n v="15701524"/>
    <n v="709"/>
    <x v="0"/>
    <s v="Male"/>
    <x v="18"/>
    <n v="0"/>
    <n v="0"/>
    <n v="2"/>
    <n v="1"/>
    <n v="0"/>
    <n v="46811.77"/>
    <x v="1"/>
    <n v="19"/>
    <n v="2743"/>
    <n v="1"/>
    <n v="33"/>
    <n v="5.2631578947368418E-2"/>
    <n v="52117"/>
    <x v="0"/>
    <x v="0"/>
    <s v="Medium Risk"/>
  </r>
  <r>
    <n v="15645847"/>
    <n v="569"/>
    <x v="2"/>
    <s v="Male"/>
    <x v="12"/>
    <n v="2"/>
    <n v="109196.66"/>
    <n v="3"/>
    <n v="1"/>
    <n v="0"/>
    <n v="109393.19"/>
    <x v="0"/>
    <n v="6"/>
    <n v="149"/>
    <n v="8"/>
    <n v="36"/>
    <n v="1"/>
    <n v="894"/>
    <x v="2"/>
    <x v="0"/>
    <s v="Medium Risk"/>
  </r>
  <r>
    <n v="15708867"/>
    <n v="684"/>
    <x v="1"/>
    <s v="Female"/>
    <x v="16"/>
    <n v="3"/>
    <n v="134168.5"/>
    <n v="3"/>
    <n v="1"/>
    <n v="0"/>
    <n v="3966.5"/>
    <x v="0"/>
    <n v="24"/>
    <n v="1337"/>
    <n v="0"/>
    <n v="1"/>
    <n v="0"/>
    <n v="32088"/>
    <x v="0"/>
    <x v="2"/>
    <s v="Low Risk"/>
  </r>
  <r>
    <n v="15613140"/>
    <n v="565"/>
    <x v="0"/>
    <s v="Male"/>
    <x v="10"/>
    <n v="6"/>
    <n v="0"/>
    <n v="1"/>
    <n v="1"/>
    <n v="1"/>
    <n v="63173.64"/>
    <x v="1"/>
    <n v="13"/>
    <n v="2774"/>
    <n v="2"/>
    <n v="83"/>
    <n v="0.15384615384615385"/>
    <n v="36062"/>
    <x v="0"/>
    <x v="1"/>
    <s v="High Risk"/>
  </r>
  <r>
    <n v="15628893"/>
    <n v="681"/>
    <x v="0"/>
    <s v="Male"/>
    <x v="6"/>
    <n v="8"/>
    <n v="0"/>
    <n v="1"/>
    <n v="1"/>
    <n v="0"/>
    <n v="66367.33"/>
    <x v="1"/>
    <n v="6"/>
    <n v="2354"/>
    <n v="9"/>
    <n v="30"/>
    <n v="1"/>
    <n v="14124"/>
    <x v="1"/>
    <x v="1"/>
    <s v="Low Risk"/>
  </r>
  <r>
    <n v="15764073"/>
    <n v="503"/>
    <x v="1"/>
    <s v="Female"/>
    <x v="18"/>
    <n v="9"/>
    <n v="0"/>
    <n v="2"/>
    <n v="1"/>
    <n v="1"/>
    <n v="16274.67"/>
    <x v="1"/>
    <n v="15"/>
    <n v="2196"/>
    <n v="6"/>
    <n v="9"/>
    <n v="0.4"/>
    <n v="32940"/>
    <x v="1"/>
    <x v="3"/>
    <s v="Low Risk"/>
  </r>
  <r>
    <n v="15782879"/>
    <n v="656"/>
    <x v="0"/>
    <s v="Male"/>
    <x v="20"/>
    <n v="2"/>
    <n v="0"/>
    <n v="2"/>
    <n v="1"/>
    <n v="1"/>
    <n v="180553.48"/>
    <x v="1"/>
    <n v="4"/>
    <n v="3853"/>
    <n v="4"/>
    <n v="40"/>
    <n v="1"/>
    <n v="15412"/>
    <x v="1"/>
    <x v="0"/>
    <s v="Medium Risk"/>
  </r>
  <r>
    <n v="15635964"/>
    <n v="566"/>
    <x v="2"/>
    <s v="Male"/>
    <x v="35"/>
    <n v="4"/>
    <n v="120100.41"/>
    <n v="1"/>
    <n v="1"/>
    <n v="0"/>
    <n v="107563.16"/>
    <x v="0"/>
    <n v="10"/>
    <n v="4559"/>
    <n v="1"/>
    <n v="92"/>
    <n v="0.1"/>
    <n v="45590"/>
    <x v="2"/>
    <x v="2"/>
    <s v="High Risk"/>
  </r>
  <r>
    <n v="15726087"/>
    <n v="592"/>
    <x v="0"/>
    <s v="Female"/>
    <x v="46"/>
    <n v="5"/>
    <n v="0"/>
    <n v="1"/>
    <n v="1"/>
    <n v="1"/>
    <n v="100941.57"/>
    <x v="1"/>
    <n v="15"/>
    <n v="732"/>
    <n v="5"/>
    <n v="46"/>
    <n v="0.33333333333333331"/>
    <n v="10980"/>
    <x v="0"/>
    <x v="2"/>
    <s v="Medium Risk"/>
  </r>
  <r>
    <n v="15726313"/>
    <n v="687"/>
    <x v="1"/>
    <s v="Female"/>
    <x v="5"/>
    <n v="5"/>
    <n v="0"/>
    <n v="2"/>
    <n v="1"/>
    <n v="0"/>
    <n v="110230.39999999999"/>
    <x v="1"/>
    <n v="9"/>
    <n v="1571"/>
    <n v="4"/>
    <n v="143"/>
    <n v="0.44444444444444442"/>
    <n v="14139"/>
    <x v="1"/>
    <x v="2"/>
    <s v="High Risk"/>
  </r>
  <r>
    <n v="15578073"/>
    <n v="686"/>
    <x v="1"/>
    <s v="Male"/>
    <x v="32"/>
    <n v="8"/>
    <n v="0"/>
    <n v="2"/>
    <n v="0"/>
    <n v="0"/>
    <n v="142331.85"/>
    <x v="1"/>
    <n v="22"/>
    <n v="2866"/>
    <n v="6"/>
    <n v="17"/>
    <n v="0.27272727272727271"/>
    <n v="63052"/>
    <x v="0"/>
    <x v="1"/>
    <s v="Low Risk"/>
  </r>
  <r>
    <n v="15786249"/>
    <n v="616"/>
    <x v="1"/>
    <s v="Male"/>
    <x v="33"/>
    <n v="2"/>
    <n v="0"/>
    <n v="2"/>
    <n v="1"/>
    <n v="0"/>
    <n v="199099.51"/>
    <x v="1"/>
    <n v="27"/>
    <n v="1779"/>
    <n v="4"/>
    <n v="81"/>
    <n v="0.14814814814814814"/>
    <n v="48033"/>
    <x v="0"/>
    <x v="0"/>
    <s v="High Risk"/>
  </r>
  <r>
    <n v="15812850"/>
    <n v="494"/>
    <x v="1"/>
    <s v="Male"/>
    <x v="44"/>
    <n v="5"/>
    <n v="0"/>
    <n v="2"/>
    <n v="1"/>
    <n v="1"/>
    <n v="85890.16"/>
    <x v="1"/>
    <n v="3"/>
    <n v="101"/>
    <n v="9"/>
    <n v="27"/>
    <n v="1"/>
    <n v="303"/>
    <x v="0"/>
    <x v="2"/>
    <s v="Low Risk"/>
  </r>
  <r>
    <n v="15596972"/>
    <n v="534"/>
    <x v="0"/>
    <s v="Male"/>
    <x v="16"/>
    <n v="3"/>
    <n v="0"/>
    <n v="1"/>
    <n v="0"/>
    <n v="0"/>
    <n v="143938.26999999999"/>
    <x v="1"/>
    <n v="13"/>
    <n v="4276"/>
    <n v="9"/>
    <n v="162"/>
    <n v="0.69230769230769229"/>
    <n v="55588"/>
    <x v="0"/>
    <x v="2"/>
    <s v="High Risk"/>
  </r>
  <r>
    <n v="15620579"/>
    <n v="695"/>
    <x v="1"/>
    <s v="Female"/>
    <x v="8"/>
    <n v="8"/>
    <n v="0"/>
    <n v="2"/>
    <n v="0"/>
    <n v="1"/>
    <n v="131644.41"/>
    <x v="1"/>
    <n v="24"/>
    <n v="2531"/>
    <n v="7"/>
    <n v="7"/>
    <n v="0.29166666666666669"/>
    <n v="60744"/>
    <x v="2"/>
    <x v="1"/>
    <s v="Low Risk"/>
  </r>
  <r>
    <n v="15768270"/>
    <n v="579"/>
    <x v="1"/>
    <s v="Female"/>
    <x v="8"/>
    <n v="9"/>
    <n v="0"/>
    <n v="2"/>
    <n v="1"/>
    <n v="0"/>
    <n v="112395.98"/>
    <x v="1"/>
    <n v="4"/>
    <n v="809"/>
    <n v="6"/>
    <n v="31"/>
    <n v="1"/>
    <n v="3236"/>
    <x v="0"/>
    <x v="3"/>
    <s v="Medium Risk"/>
  </r>
  <r>
    <n v="15656597"/>
    <n v="432"/>
    <x v="2"/>
    <s v="Male"/>
    <x v="16"/>
    <n v="2"/>
    <n v="135559.79999999999"/>
    <n v="2"/>
    <n v="1"/>
    <n v="1"/>
    <n v="71856.3"/>
    <x v="1"/>
    <n v="16"/>
    <n v="4996"/>
    <n v="5"/>
    <n v="129"/>
    <n v="0.3125"/>
    <n v="79936"/>
    <x v="0"/>
    <x v="0"/>
    <s v="High Risk"/>
  </r>
  <r>
    <n v="15699446"/>
    <n v="816"/>
    <x v="2"/>
    <s v="Female"/>
    <x v="11"/>
    <n v="2"/>
    <n v="150355.35"/>
    <n v="2"/>
    <n v="1"/>
    <n v="1"/>
    <n v="35770.839999999997"/>
    <x v="1"/>
    <n v="8"/>
    <n v="3393"/>
    <n v="6"/>
    <n v="94"/>
    <n v="0.75"/>
    <n v="27144"/>
    <x v="0"/>
    <x v="0"/>
    <s v="High Risk"/>
  </r>
  <r>
    <n v="15615004"/>
    <n v="730"/>
    <x v="0"/>
    <s v="Female"/>
    <x v="24"/>
    <n v="1"/>
    <n v="0"/>
    <n v="2"/>
    <n v="1"/>
    <n v="1"/>
    <n v="124364.63"/>
    <x v="1"/>
    <n v="4"/>
    <n v="1749"/>
    <n v="2"/>
    <n v="118"/>
    <n v="0.5"/>
    <n v="6996"/>
    <x v="2"/>
    <x v="0"/>
    <s v="High Risk"/>
  </r>
  <r>
    <n v="15704771"/>
    <n v="593"/>
    <x v="0"/>
    <s v="Female"/>
    <x v="12"/>
    <n v="6"/>
    <n v="133489.12"/>
    <n v="2"/>
    <n v="1"/>
    <n v="1"/>
    <n v="78101.289999999994"/>
    <x v="1"/>
    <n v="28"/>
    <n v="2579"/>
    <n v="10"/>
    <n v="167"/>
    <n v="0.35714285714285715"/>
    <n v="72212"/>
    <x v="0"/>
    <x v="1"/>
    <s v="High Risk"/>
  </r>
  <r>
    <n v="15588372"/>
    <n v="715"/>
    <x v="2"/>
    <s v="Female"/>
    <x v="24"/>
    <n v="9"/>
    <n v="105489.31"/>
    <n v="1"/>
    <n v="0"/>
    <n v="0"/>
    <n v="143096.49"/>
    <x v="0"/>
    <n v="14"/>
    <n v="2947"/>
    <n v="6"/>
    <n v="56"/>
    <n v="0.42857142857142855"/>
    <n v="41258"/>
    <x v="2"/>
    <x v="3"/>
    <s v="Medium Risk"/>
  </r>
  <r>
    <n v="15681439"/>
    <n v="775"/>
    <x v="2"/>
    <s v="Male"/>
    <x v="11"/>
    <n v="10"/>
    <n v="60205.2"/>
    <n v="2"/>
    <n v="1"/>
    <n v="0"/>
    <n v="14073.11"/>
    <x v="1"/>
    <n v="10"/>
    <n v="2228"/>
    <n v="9"/>
    <n v="105"/>
    <n v="0.9"/>
    <n v="22280"/>
    <x v="1"/>
    <x v="3"/>
    <s v="High Risk"/>
  </r>
  <r>
    <n v="15607509"/>
    <n v="539"/>
    <x v="0"/>
    <s v="Male"/>
    <x v="16"/>
    <n v="5"/>
    <n v="0"/>
    <n v="2"/>
    <n v="1"/>
    <n v="0"/>
    <n v="47388.41"/>
    <x v="1"/>
    <n v="18"/>
    <n v="2865"/>
    <n v="4"/>
    <n v="86"/>
    <n v="0.22222222222222221"/>
    <n v="51570"/>
    <x v="0"/>
    <x v="2"/>
    <s v="High Risk"/>
  </r>
  <r>
    <n v="15670343"/>
    <n v="576"/>
    <x v="1"/>
    <s v="Male"/>
    <x v="25"/>
    <n v="6"/>
    <n v="0"/>
    <n v="2"/>
    <n v="0"/>
    <n v="0"/>
    <n v="72306.070000000007"/>
    <x v="1"/>
    <n v="30"/>
    <n v="262"/>
    <n v="2"/>
    <n v="99"/>
    <n v="6.6666666666666666E-2"/>
    <n v="7860"/>
    <x v="0"/>
    <x v="1"/>
    <s v="High Risk"/>
  </r>
  <r>
    <n v="15597968"/>
    <n v="617"/>
    <x v="1"/>
    <s v="Male"/>
    <x v="5"/>
    <n v="7"/>
    <n v="0"/>
    <n v="1"/>
    <n v="1"/>
    <n v="0"/>
    <n v="184839.7"/>
    <x v="0"/>
    <n v="23"/>
    <n v="2644"/>
    <n v="6"/>
    <n v="48"/>
    <n v="0.2608695652173913"/>
    <n v="60812"/>
    <x v="0"/>
    <x v="1"/>
    <s v="Medium Risk"/>
  </r>
  <r>
    <n v="15658432"/>
    <n v="688"/>
    <x v="0"/>
    <s v="Male"/>
    <x v="20"/>
    <n v="6"/>
    <n v="0"/>
    <n v="1"/>
    <n v="1"/>
    <n v="1"/>
    <n v="47886.44"/>
    <x v="1"/>
    <n v="19"/>
    <n v="2672"/>
    <n v="5"/>
    <n v="85"/>
    <n v="0.26315789473684209"/>
    <n v="50768"/>
    <x v="0"/>
    <x v="1"/>
    <s v="High Risk"/>
  </r>
  <r>
    <n v="15616431"/>
    <n v="608"/>
    <x v="0"/>
    <s v="Male"/>
    <x v="19"/>
    <n v="4"/>
    <n v="0"/>
    <n v="1"/>
    <n v="0"/>
    <n v="1"/>
    <n v="130474.03"/>
    <x v="1"/>
    <n v="21"/>
    <n v="2088"/>
    <n v="10"/>
    <n v="2"/>
    <n v="0.47619047619047616"/>
    <n v="43848"/>
    <x v="1"/>
    <x v="2"/>
    <s v="Low Risk"/>
  </r>
  <r>
    <n v="15796957"/>
    <n v="597"/>
    <x v="1"/>
    <s v="Male"/>
    <x v="12"/>
    <n v="9"/>
    <n v="0"/>
    <n v="3"/>
    <n v="0"/>
    <n v="1"/>
    <n v="73181.39"/>
    <x v="0"/>
    <n v="29"/>
    <n v="4852"/>
    <n v="0"/>
    <n v="17"/>
    <n v="0"/>
    <n v="140708"/>
    <x v="1"/>
    <x v="3"/>
    <s v="Low Risk"/>
  </r>
  <r>
    <n v="15815552"/>
    <n v="670"/>
    <x v="0"/>
    <s v="Female"/>
    <x v="0"/>
    <n v="6"/>
    <n v="112333.63"/>
    <n v="1"/>
    <n v="1"/>
    <n v="1"/>
    <n v="65706.86"/>
    <x v="1"/>
    <n v="30"/>
    <n v="336"/>
    <n v="7"/>
    <n v="68"/>
    <n v="0.23333333333333334"/>
    <n v="10080"/>
    <x v="0"/>
    <x v="1"/>
    <s v="High Risk"/>
  </r>
  <r>
    <n v="15631871"/>
    <n v="616"/>
    <x v="2"/>
    <s v="Female"/>
    <x v="38"/>
    <n v="7"/>
    <n v="116936.81"/>
    <n v="1"/>
    <n v="1"/>
    <n v="1"/>
    <n v="104379.36"/>
    <x v="1"/>
    <n v="8"/>
    <n v="4249"/>
    <n v="7"/>
    <n v="147"/>
    <n v="0.875"/>
    <n v="33992"/>
    <x v="0"/>
    <x v="1"/>
    <s v="High Risk"/>
  </r>
  <r>
    <n v="15635870"/>
    <n v="579"/>
    <x v="2"/>
    <s v="Female"/>
    <x v="5"/>
    <n v="5"/>
    <n v="117721.02"/>
    <n v="1"/>
    <n v="0"/>
    <n v="1"/>
    <n v="192146.63"/>
    <x v="0"/>
    <n v="9"/>
    <n v="1744"/>
    <n v="4"/>
    <n v="133"/>
    <n v="0.44444444444444442"/>
    <n v="15696"/>
    <x v="1"/>
    <x v="2"/>
    <s v="High Risk"/>
  </r>
  <r>
    <n v="15596713"/>
    <n v="786"/>
    <x v="0"/>
    <s v="Male"/>
    <x v="24"/>
    <n v="7"/>
    <n v="165896.22"/>
    <n v="2"/>
    <n v="1"/>
    <n v="1"/>
    <n v="66977.679999999993"/>
    <x v="1"/>
    <n v="18"/>
    <n v="2880"/>
    <n v="3"/>
    <n v="79"/>
    <n v="0.16666666666666666"/>
    <n v="51840"/>
    <x v="0"/>
    <x v="1"/>
    <s v="High Risk"/>
  </r>
  <r>
    <n v="15684211"/>
    <n v="704"/>
    <x v="1"/>
    <s v="Female"/>
    <x v="4"/>
    <n v="9"/>
    <n v="153656.85"/>
    <n v="1"/>
    <n v="1"/>
    <n v="0"/>
    <n v="158742.81"/>
    <x v="1"/>
    <n v="7"/>
    <n v="1707"/>
    <n v="1"/>
    <n v="53"/>
    <n v="0.14285714285714285"/>
    <n v="11949"/>
    <x v="1"/>
    <x v="3"/>
    <s v="Medium Risk"/>
  </r>
  <r>
    <n v="15760521"/>
    <n v="796"/>
    <x v="0"/>
    <s v="Female"/>
    <x v="5"/>
    <n v="1"/>
    <n v="94164"/>
    <n v="1"/>
    <n v="1"/>
    <n v="1"/>
    <n v="189414.74"/>
    <x v="1"/>
    <n v="13"/>
    <n v="2011"/>
    <n v="1"/>
    <n v="87"/>
    <n v="7.6923076923076927E-2"/>
    <n v="26143"/>
    <x v="1"/>
    <x v="0"/>
    <s v="High Risk"/>
  </r>
  <r>
    <n v="15608408"/>
    <n v="598"/>
    <x v="1"/>
    <s v="Male"/>
    <x v="2"/>
    <n v="1"/>
    <n v="0"/>
    <n v="2"/>
    <n v="1"/>
    <n v="0"/>
    <n v="159130.32"/>
    <x v="1"/>
    <n v="29"/>
    <n v="1236"/>
    <n v="2"/>
    <n v="164"/>
    <n v="6.8965517241379309E-2"/>
    <n v="35844"/>
    <x v="1"/>
    <x v="0"/>
    <s v="High Risk"/>
  </r>
  <r>
    <n v="15804721"/>
    <n v="602"/>
    <x v="0"/>
    <s v="Male"/>
    <x v="23"/>
    <n v="0"/>
    <n v="191808.73"/>
    <n v="1"/>
    <n v="0"/>
    <n v="0"/>
    <n v="97640.2"/>
    <x v="1"/>
    <n v="14"/>
    <n v="603"/>
    <n v="0"/>
    <n v="117"/>
    <n v="0"/>
    <n v="8442"/>
    <x v="0"/>
    <x v="0"/>
    <s v="High Risk"/>
  </r>
  <r>
    <n v="15730272"/>
    <n v="619"/>
    <x v="0"/>
    <s v="Male"/>
    <x v="14"/>
    <n v="5"/>
    <n v="152199.32999999999"/>
    <n v="1"/>
    <n v="1"/>
    <n v="1"/>
    <n v="86022.09"/>
    <x v="1"/>
    <n v="18"/>
    <n v="2383"/>
    <n v="7"/>
    <n v="171"/>
    <n v="0.3888888888888889"/>
    <n v="42894"/>
    <x v="2"/>
    <x v="2"/>
    <s v="High Risk"/>
  </r>
  <r>
    <n v="15741988"/>
    <n v="492"/>
    <x v="2"/>
    <s v="Female"/>
    <x v="37"/>
    <n v="8"/>
    <n v="125396.24"/>
    <n v="1"/>
    <n v="1"/>
    <n v="0"/>
    <n v="10014.719999999999"/>
    <x v="0"/>
    <n v="4"/>
    <n v="4083"/>
    <n v="6"/>
    <n v="98"/>
    <n v="1"/>
    <n v="16332"/>
    <x v="0"/>
    <x v="1"/>
    <s v="High Risk"/>
  </r>
  <r>
    <n v="15771728"/>
    <n v="641"/>
    <x v="2"/>
    <s v="Male"/>
    <x v="1"/>
    <n v="7"/>
    <n v="104405.54"/>
    <n v="3"/>
    <n v="1"/>
    <n v="0"/>
    <n v="17384.21"/>
    <x v="1"/>
    <n v="17"/>
    <n v="3123"/>
    <n v="5"/>
    <n v="124"/>
    <n v="0.29411764705882354"/>
    <n v="53091"/>
    <x v="2"/>
    <x v="1"/>
    <s v="High Risk"/>
  </r>
  <r>
    <n v="15605113"/>
    <n v="518"/>
    <x v="0"/>
    <s v="Female"/>
    <x v="7"/>
    <n v="1"/>
    <n v="133801.49"/>
    <n v="1"/>
    <n v="1"/>
    <n v="1"/>
    <n v="143315.57"/>
    <x v="1"/>
    <n v="18"/>
    <n v="161"/>
    <n v="8"/>
    <n v="85"/>
    <n v="0.44444444444444442"/>
    <n v="2898"/>
    <x v="0"/>
    <x v="0"/>
    <s v="High Risk"/>
  </r>
  <r>
    <n v="15661945"/>
    <n v="623"/>
    <x v="1"/>
    <s v="Female"/>
    <x v="20"/>
    <n v="4"/>
    <n v="0"/>
    <n v="3"/>
    <n v="1"/>
    <n v="0"/>
    <n v="31669.18"/>
    <x v="1"/>
    <n v="17"/>
    <n v="2679"/>
    <n v="2"/>
    <n v="108"/>
    <n v="0.11764705882352941"/>
    <n v="45543"/>
    <x v="0"/>
    <x v="2"/>
    <s v="High Risk"/>
  </r>
  <r>
    <n v="15783816"/>
    <n v="733"/>
    <x v="0"/>
    <s v="Female"/>
    <x v="34"/>
    <n v="5"/>
    <n v="0"/>
    <n v="2"/>
    <n v="0"/>
    <n v="0"/>
    <n v="12761.16"/>
    <x v="1"/>
    <n v="27"/>
    <n v="3656"/>
    <n v="6"/>
    <n v="120"/>
    <n v="0.22222222222222221"/>
    <n v="98712"/>
    <x v="0"/>
    <x v="2"/>
    <s v="High Risk"/>
  </r>
  <r>
    <n v="15721207"/>
    <n v="625"/>
    <x v="2"/>
    <s v="Male"/>
    <x v="0"/>
    <n v="6"/>
    <n v="100047.33"/>
    <n v="1"/>
    <n v="1"/>
    <n v="0"/>
    <n v="93429.95"/>
    <x v="1"/>
    <n v="13"/>
    <n v="3221"/>
    <n v="8"/>
    <n v="120"/>
    <n v="0.61538461538461542"/>
    <n v="41873"/>
    <x v="1"/>
    <x v="1"/>
    <s v="High Risk"/>
  </r>
  <r>
    <n v="15764072"/>
    <n v="759"/>
    <x v="0"/>
    <s v="Female"/>
    <x v="8"/>
    <n v="1"/>
    <n v="109848.6"/>
    <n v="1"/>
    <n v="1"/>
    <n v="1"/>
    <n v="42012.55"/>
    <x v="1"/>
    <n v="12"/>
    <n v="268"/>
    <n v="1"/>
    <n v="134"/>
    <n v="8.3333333333333329E-2"/>
    <n v="3216"/>
    <x v="2"/>
    <x v="0"/>
    <s v="High Risk"/>
  </r>
  <r>
    <n v="15689412"/>
    <n v="604"/>
    <x v="0"/>
    <s v="Female"/>
    <x v="15"/>
    <n v="7"/>
    <n v="127849.38"/>
    <n v="1"/>
    <n v="1"/>
    <n v="0"/>
    <n v="15798.7"/>
    <x v="1"/>
    <n v="13"/>
    <n v="2433"/>
    <n v="8"/>
    <n v="20"/>
    <n v="0.61538461538461542"/>
    <n v="31629"/>
    <x v="2"/>
    <x v="1"/>
    <s v="Low Risk"/>
  </r>
  <r>
    <n v="15798385"/>
    <n v="512"/>
    <x v="1"/>
    <s v="Female"/>
    <x v="17"/>
    <n v="3"/>
    <n v="0"/>
    <n v="2"/>
    <n v="1"/>
    <n v="1"/>
    <n v="56408.14"/>
    <x v="1"/>
    <n v="24"/>
    <n v="3315"/>
    <n v="1"/>
    <n v="47"/>
    <n v="4.1666666666666664E-2"/>
    <n v="79560"/>
    <x v="0"/>
    <x v="2"/>
    <s v="Medium Risk"/>
  </r>
  <r>
    <n v="15775339"/>
    <n v="520"/>
    <x v="0"/>
    <s v="Female"/>
    <x v="6"/>
    <n v="8"/>
    <n v="95947.76"/>
    <n v="1"/>
    <n v="1"/>
    <n v="0"/>
    <n v="4696.4399999999996"/>
    <x v="1"/>
    <n v="23"/>
    <n v="3025"/>
    <n v="7"/>
    <n v="146"/>
    <n v="0.30434782608695654"/>
    <n v="69575"/>
    <x v="0"/>
    <x v="1"/>
    <s v="High Risk"/>
  </r>
  <r>
    <n v="15585256"/>
    <n v="805"/>
    <x v="1"/>
    <s v="Male"/>
    <x v="28"/>
    <n v="2"/>
    <n v="0"/>
    <n v="2"/>
    <n v="1"/>
    <n v="1"/>
    <n v="25042.1"/>
    <x v="1"/>
    <n v="18"/>
    <n v="4395"/>
    <n v="0"/>
    <n v="31"/>
    <n v="0"/>
    <n v="79110"/>
    <x v="0"/>
    <x v="0"/>
    <s v="Medium Risk"/>
  </r>
  <r>
    <n v="15797329"/>
    <n v="626"/>
    <x v="0"/>
    <s v="Male"/>
    <x v="3"/>
    <n v="4"/>
    <n v="137638.69"/>
    <n v="1"/>
    <n v="1"/>
    <n v="0"/>
    <n v="130442.08"/>
    <x v="0"/>
    <n v="26"/>
    <n v="3474"/>
    <n v="0"/>
    <n v="178"/>
    <n v="0"/>
    <n v="90324"/>
    <x v="0"/>
    <x v="2"/>
    <s v="High Risk"/>
  </r>
  <r>
    <n v="15780220"/>
    <n v="656"/>
    <x v="0"/>
    <s v="Male"/>
    <x v="16"/>
    <n v="10"/>
    <n v="0"/>
    <n v="1"/>
    <n v="1"/>
    <n v="1"/>
    <n v="136521.82"/>
    <x v="1"/>
    <n v="1"/>
    <n v="3301"/>
    <n v="1"/>
    <n v="77"/>
    <n v="1"/>
    <n v="3301"/>
    <x v="0"/>
    <x v="3"/>
    <s v="High Risk"/>
  </r>
  <r>
    <n v="15648951"/>
    <n v="785"/>
    <x v="1"/>
    <s v="Male"/>
    <x v="1"/>
    <n v="7"/>
    <n v="0"/>
    <n v="2"/>
    <n v="1"/>
    <n v="1"/>
    <n v="199108.88"/>
    <x v="1"/>
    <n v="25"/>
    <n v="3811"/>
    <n v="5"/>
    <n v="21"/>
    <n v="0.2"/>
    <n v="95275"/>
    <x v="0"/>
    <x v="1"/>
    <s v="Low Risk"/>
  </r>
  <r>
    <n v="15752409"/>
    <n v="553"/>
    <x v="0"/>
    <s v="Male"/>
    <x v="8"/>
    <n v="6"/>
    <n v="0"/>
    <n v="2"/>
    <n v="0"/>
    <n v="0"/>
    <n v="124596.63"/>
    <x v="1"/>
    <n v="3"/>
    <n v="1563"/>
    <n v="2"/>
    <n v="113"/>
    <n v="0.66666666666666663"/>
    <n v="4689"/>
    <x v="0"/>
    <x v="1"/>
    <s v="High Risk"/>
  </r>
  <r>
    <n v="15807524"/>
    <n v="569"/>
    <x v="0"/>
    <s v="Female"/>
    <x v="4"/>
    <n v="4"/>
    <n v="0"/>
    <n v="2"/>
    <n v="0"/>
    <n v="0"/>
    <n v="134394.78"/>
    <x v="1"/>
    <n v="25"/>
    <n v="856"/>
    <n v="9"/>
    <n v="128"/>
    <n v="0.36"/>
    <n v="21400"/>
    <x v="1"/>
    <x v="2"/>
    <s v="High Risk"/>
  </r>
  <r>
    <n v="15766649"/>
    <n v="670"/>
    <x v="0"/>
    <s v="Male"/>
    <x v="16"/>
    <n v="10"/>
    <n v="89416.99"/>
    <n v="1"/>
    <n v="0"/>
    <n v="0"/>
    <n v="144275.39000000001"/>
    <x v="1"/>
    <n v="6"/>
    <n v="2725"/>
    <n v="6"/>
    <n v="49"/>
    <n v="1"/>
    <n v="16350"/>
    <x v="1"/>
    <x v="3"/>
    <s v="Medium Risk"/>
  </r>
  <r>
    <n v="15696812"/>
    <n v="586"/>
    <x v="1"/>
    <s v="Male"/>
    <x v="0"/>
    <n v="6"/>
    <n v="0"/>
    <n v="2"/>
    <n v="1"/>
    <n v="1"/>
    <n v="123410.23"/>
    <x v="1"/>
    <n v="23"/>
    <n v="4046"/>
    <n v="8"/>
    <n v="150"/>
    <n v="0.34782608695652173"/>
    <n v="93058"/>
    <x v="0"/>
    <x v="1"/>
    <s v="High Risk"/>
  </r>
  <r>
    <n v="15581295"/>
    <n v="617"/>
    <x v="1"/>
    <s v="Female"/>
    <x v="13"/>
    <n v="1"/>
    <n v="0"/>
    <n v="1"/>
    <n v="1"/>
    <n v="0"/>
    <n v="143298.06"/>
    <x v="1"/>
    <n v="29"/>
    <n v="241"/>
    <n v="4"/>
    <n v="148"/>
    <n v="0.13793103448275862"/>
    <n v="6989"/>
    <x v="2"/>
    <x v="0"/>
    <s v="High Risk"/>
  </r>
  <r>
    <n v="15663234"/>
    <n v="508"/>
    <x v="0"/>
    <s v="Female"/>
    <x v="52"/>
    <n v="7"/>
    <n v="143262.04"/>
    <n v="1"/>
    <n v="1"/>
    <n v="1"/>
    <n v="129562.74"/>
    <x v="1"/>
    <n v="18"/>
    <n v="2274"/>
    <n v="2"/>
    <n v="116"/>
    <n v="0.1111111111111111"/>
    <n v="40932"/>
    <x v="0"/>
    <x v="1"/>
    <s v="High Risk"/>
  </r>
  <r>
    <n v="15741417"/>
    <n v="624"/>
    <x v="1"/>
    <s v="Female"/>
    <x v="12"/>
    <n v="7"/>
    <n v="119656.45"/>
    <n v="2"/>
    <n v="1"/>
    <n v="1"/>
    <n v="4595.05"/>
    <x v="1"/>
    <n v="1"/>
    <n v="192"/>
    <n v="4"/>
    <n v="21"/>
    <n v="1"/>
    <n v="192"/>
    <x v="2"/>
    <x v="1"/>
    <s v="Low Risk"/>
  </r>
  <r>
    <n v="15695174"/>
    <n v="654"/>
    <x v="0"/>
    <s v="Male"/>
    <x v="6"/>
    <n v="4"/>
    <n v="132954.64000000001"/>
    <n v="1"/>
    <n v="1"/>
    <n v="1"/>
    <n v="146715.07"/>
    <x v="1"/>
    <n v="30"/>
    <n v="1716"/>
    <n v="2"/>
    <n v="153"/>
    <n v="6.6666666666666666E-2"/>
    <n v="51480"/>
    <x v="0"/>
    <x v="2"/>
    <s v="High Risk"/>
  </r>
  <r>
    <n v="15665168"/>
    <n v="681"/>
    <x v="2"/>
    <s v="Female"/>
    <x v="4"/>
    <n v="3"/>
    <n v="105206.7"/>
    <n v="2"/>
    <n v="1"/>
    <n v="1"/>
    <n v="163558.35999999999"/>
    <x v="1"/>
    <n v="17"/>
    <n v="212"/>
    <n v="4"/>
    <n v="20"/>
    <n v="0.23529411764705882"/>
    <n v="3604"/>
    <x v="0"/>
    <x v="2"/>
    <s v="Low Risk"/>
  </r>
  <r>
    <n v="15601503"/>
    <n v="578"/>
    <x v="1"/>
    <s v="Male"/>
    <x v="34"/>
    <n v="4"/>
    <n v="0"/>
    <n v="2"/>
    <n v="0"/>
    <n v="0"/>
    <n v="6947.09"/>
    <x v="1"/>
    <n v="18"/>
    <n v="3000"/>
    <n v="9"/>
    <n v="176"/>
    <n v="0.5"/>
    <n v="54000"/>
    <x v="0"/>
    <x v="2"/>
    <s v="High Risk"/>
  </r>
  <r>
    <n v="15706131"/>
    <n v="621"/>
    <x v="1"/>
    <s v="Female"/>
    <x v="24"/>
    <n v="9"/>
    <n v="83061.259999999995"/>
    <n v="2"/>
    <n v="1"/>
    <n v="0"/>
    <n v="9170.5400000000009"/>
    <x v="1"/>
    <n v="7"/>
    <n v="1461"/>
    <n v="10"/>
    <n v="165"/>
    <n v="1"/>
    <n v="10227"/>
    <x v="2"/>
    <x v="3"/>
    <s v="High Risk"/>
  </r>
  <r>
    <n v="15782758"/>
    <n v="632"/>
    <x v="0"/>
    <s v="Male"/>
    <x v="20"/>
    <n v="5"/>
    <n v="147650.68"/>
    <n v="1"/>
    <n v="1"/>
    <n v="1"/>
    <n v="199674.83"/>
    <x v="1"/>
    <n v="24"/>
    <n v="3368"/>
    <n v="10"/>
    <n v="133"/>
    <n v="0.41666666666666669"/>
    <n v="80832"/>
    <x v="0"/>
    <x v="2"/>
    <s v="High Risk"/>
  </r>
  <r>
    <n v="15591091"/>
    <n v="644"/>
    <x v="0"/>
    <s v="Male"/>
    <x v="4"/>
    <n v="5"/>
    <n v="73348.56"/>
    <n v="1"/>
    <n v="1"/>
    <n v="0"/>
    <n v="157166.79"/>
    <x v="0"/>
    <n v="16"/>
    <n v="2399"/>
    <n v="7"/>
    <n v="37"/>
    <n v="0.4375"/>
    <n v="38384"/>
    <x v="2"/>
    <x v="2"/>
    <s v="Medium Risk"/>
  </r>
  <r>
    <n v="15715877"/>
    <n v="821"/>
    <x v="0"/>
    <s v="Male"/>
    <x v="34"/>
    <n v="2"/>
    <n v="0"/>
    <n v="2"/>
    <n v="1"/>
    <n v="0"/>
    <n v="46072.52"/>
    <x v="1"/>
    <n v="3"/>
    <n v="3406"/>
    <n v="6"/>
    <n v="137"/>
    <n v="1"/>
    <n v="10218"/>
    <x v="0"/>
    <x v="0"/>
    <s v="High Risk"/>
  </r>
  <r>
    <n v="15756918"/>
    <n v="754"/>
    <x v="0"/>
    <s v="Female"/>
    <x v="16"/>
    <n v="2"/>
    <n v="0"/>
    <n v="2"/>
    <n v="0"/>
    <n v="0"/>
    <n v="3524.69"/>
    <x v="1"/>
    <n v="1"/>
    <n v="2235"/>
    <n v="10"/>
    <n v="48"/>
    <n v="1"/>
    <n v="2235"/>
    <x v="2"/>
    <x v="0"/>
    <s v="Medium Risk"/>
  </r>
  <r>
    <n v="15746662"/>
    <n v="568"/>
    <x v="1"/>
    <s v="Female"/>
    <x v="7"/>
    <n v="1"/>
    <n v="116320.68"/>
    <n v="1"/>
    <n v="0"/>
    <n v="1"/>
    <n v="45563.94"/>
    <x v="1"/>
    <n v="4"/>
    <n v="282"/>
    <n v="1"/>
    <n v="152"/>
    <n v="0.25"/>
    <n v="1128"/>
    <x v="0"/>
    <x v="0"/>
    <s v="High Risk"/>
  </r>
  <r>
    <n v="15626679"/>
    <n v="584"/>
    <x v="0"/>
    <s v="Male"/>
    <x v="19"/>
    <n v="3"/>
    <n v="0"/>
    <n v="2"/>
    <n v="0"/>
    <n v="1"/>
    <n v="59103.13"/>
    <x v="1"/>
    <n v="20"/>
    <n v="4789"/>
    <n v="7"/>
    <n v="176"/>
    <n v="0.35"/>
    <n v="95780"/>
    <x v="1"/>
    <x v="2"/>
    <s v="High Risk"/>
  </r>
  <r>
    <n v="15793343"/>
    <n v="549"/>
    <x v="0"/>
    <s v="Female"/>
    <x v="6"/>
    <n v="8"/>
    <n v="0"/>
    <n v="2"/>
    <n v="1"/>
    <n v="1"/>
    <n v="189558.44"/>
    <x v="1"/>
    <n v="15"/>
    <n v="1879"/>
    <n v="4"/>
    <n v="13"/>
    <n v="0.26666666666666666"/>
    <n v="28185"/>
    <x v="2"/>
    <x v="1"/>
    <s v="Low Risk"/>
  </r>
  <r>
    <n v="15576774"/>
    <n v="729"/>
    <x v="0"/>
    <s v="Female"/>
    <x v="16"/>
    <n v="7"/>
    <n v="0"/>
    <n v="2"/>
    <n v="0"/>
    <n v="0"/>
    <n v="45779.9"/>
    <x v="1"/>
    <n v="19"/>
    <n v="1655"/>
    <n v="10"/>
    <n v="6"/>
    <n v="0.52631578947368418"/>
    <n v="31445"/>
    <x v="0"/>
    <x v="1"/>
    <s v="Low Risk"/>
  </r>
  <r>
    <n v="15801316"/>
    <n v="523"/>
    <x v="0"/>
    <s v="Male"/>
    <x v="22"/>
    <n v="8"/>
    <n v="66250.710000000006"/>
    <n v="1"/>
    <n v="1"/>
    <n v="1"/>
    <n v="21859.06"/>
    <x v="1"/>
    <n v="29"/>
    <n v="727"/>
    <n v="9"/>
    <n v="40"/>
    <n v="0.31034482758620691"/>
    <n v="21083"/>
    <x v="0"/>
    <x v="1"/>
    <s v="Medium Risk"/>
  </r>
  <r>
    <n v="15800514"/>
    <n v="477"/>
    <x v="2"/>
    <s v="Female"/>
    <x v="9"/>
    <n v="2"/>
    <n v="95675.62"/>
    <n v="2"/>
    <n v="0"/>
    <n v="0"/>
    <n v="162699.70000000001"/>
    <x v="0"/>
    <n v="30"/>
    <n v="1728"/>
    <n v="9"/>
    <n v="33"/>
    <n v="0.3"/>
    <n v="51840"/>
    <x v="0"/>
    <x v="0"/>
    <s v="Medium Risk"/>
  </r>
  <r>
    <n v="15662232"/>
    <n v="675"/>
    <x v="2"/>
    <s v="Male"/>
    <x v="0"/>
    <n v="2"/>
    <n v="92616.639999999999"/>
    <n v="2"/>
    <n v="1"/>
    <n v="0"/>
    <n v="8567.18"/>
    <x v="1"/>
    <n v="3"/>
    <n v="2454"/>
    <n v="7"/>
    <n v="176"/>
    <n v="1"/>
    <n v="7362"/>
    <x v="0"/>
    <x v="0"/>
    <s v="High Risk"/>
  </r>
  <r>
    <n v="15737778"/>
    <n v="782"/>
    <x v="1"/>
    <s v="Female"/>
    <x v="1"/>
    <n v="4"/>
    <n v="0"/>
    <n v="1"/>
    <n v="1"/>
    <n v="0"/>
    <n v="132943.88"/>
    <x v="1"/>
    <n v="3"/>
    <n v="1692"/>
    <n v="3"/>
    <n v="119"/>
    <n v="1"/>
    <n v="5076"/>
    <x v="0"/>
    <x v="2"/>
    <s v="High Risk"/>
  </r>
  <r>
    <n v="15782096"/>
    <n v="616"/>
    <x v="1"/>
    <s v="Female"/>
    <x v="18"/>
    <n v="6"/>
    <n v="0"/>
    <n v="1"/>
    <n v="1"/>
    <n v="1"/>
    <n v="12916.32"/>
    <x v="0"/>
    <n v="27"/>
    <n v="1589"/>
    <n v="2"/>
    <n v="148"/>
    <n v="7.407407407407407E-2"/>
    <n v="42903"/>
    <x v="0"/>
    <x v="1"/>
    <s v="High Risk"/>
  </r>
  <r>
    <n v="15783522"/>
    <n v="738"/>
    <x v="1"/>
    <s v="Female"/>
    <x v="24"/>
    <n v="8"/>
    <n v="100565.94"/>
    <n v="1"/>
    <n v="1"/>
    <n v="1"/>
    <n v="128799.86"/>
    <x v="1"/>
    <n v="22"/>
    <n v="556"/>
    <n v="4"/>
    <n v="25"/>
    <n v="0.18181818181818182"/>
    <n v="12232"/>
    <x v="2"/>
    <x v="1"/>
    <s v="Low Risk"/>
  </r>
  <r>
    <n v="15785373"/>
    <n v="717"/>
    <x v="1"/>
    <s v="Female"/>
    <x v="0"/>
    <n v="5"/>
    <n v="190305.78"/>
    <n v="1"/>
    <n v="1"/>
    <n v="0"/>
    <n v="99347.8"/>
    <x v="0"/>
    <n v="4"/>
    <n v="1170"/>
    <n v="0"/>
    <n v="142"/>
    <n v="0"/>
    <n v="4680"/>
    <x v="0"/>
    <x v="2"/>
    <s v="High Risk"/>
  </r>
  <r>
    <n v="15756272"/>
    <n v="526"/>
    <x v="2"/>
    <s v="Female"/>
    <x v="12"/>
    <n v="9"/>
    <n v="118536.4"/>
    <n v="1"/>
    <n v="1"/>
    <n v="0"/>
    <n v="40980.870000000003"/>
    <x v="0"/>
    <n v="3"/>
    <n v="263"/>
    <n v="2"/>
    <n v="107"/>
    <n v="0.66666666666666663"/>
    <n v="789"/>
    <x v="2"/>
    <x v="3"/>
    <s v="High Risk"/>
  </r>
  <r>
    <n v="15615245"/>
    <n v="660"/>
    <x v="0"/>
    <s v="Male"/>
    <x v="25"/>
    <n v="5"/>
    <n v="127649.64"/>
    <n v="1"/>
    <n v="1"/>
    <n v="1"/>
    <n v="40368.65"/>
    <x v="1"/>
    <n v="11"/>
    <n v="2249"/>
    <n v="2"/>
    <n v="89"/>
    <n v="0.18181818181818182"/>
    <n v="24739"/>
    <x v="0"/>
    <x v="2"/>
    <s v="High Risk"/>
  </r>
  <r>
    <n v="15600174"/>
    <n v="525"/>
    <x v="0"/>
    <s v="Male"/>
    <x v="12"/>
    <n v="7"/>
    <n v="165358.76999999999"/>
    <n v="1"/>
    <n v="0"/>
    <n v="1"/>
    <n v="94738.54"/>
    <x v="1"/>
    <n v="29"/>
    <n v="1364"/>
    <n v="10"/>
    <n v="47"/>
    <n v="0.34482758620689657"/>
    <n v="39556"/>
    <x v="1"/>
    <x v="1"/>
    <s v="Medium Risk"/>
  </r>
  <r>
    <n v="15752956"/>
    <n v="629"/>
    <x v="1"/>
    <s v="Male"/>
    <x v="6"/>
    <n v="6"/>
    <n v="0"/>
    <n v="2"/>
    <n v="1"/>
    <n v="1"/>
    <n v="88842.8"/>
    <x v="1"/>
    <n v="6"/>
    <n v="2538"/>
    <n v="5"/>
    <n v="36"/>
    <n v="0.83333333333333337"/>
    <n v="15228"/>
    <x v="2"/>
    <x v="1"/>
    <s v="Medium Risk"/>
  </r>
  <r>
    <n v="15644882"/>
    <n v="616"/>
    <x v="2"/>
    <s v="Female"/>
    <x v="18"/>
    <n v="10"/>
    <n v="78249.53"/>
    <n v="1"/>
    <n v="1"/>
    <n v="0"/>
    <n v="136934.91"/>
    <x v="1"/>
    <n v="19"/>
    <n v="2048"/>
    <n v="6"/>
    <n v="137"/>
    <n v="0.31578947368421051"/>
    <n v="38912"/>
    <x v="0"/>
    <x v="3"/>
    <s v="High Risk"/>
  </r>
  <r>
    <n v="15766272"/>
    <n v="521"/>
    <x v="2"/>
    <s v="Female"/>
    <x v="22"/>
    <n v="0"/>
    <n v="125193.96"/>
    <n v="1"/>
    <n v="1"/>
    <n v="1"/>
    <n v="109356.53"/>
    <x v="1"/>
    <n v="18"/>
    <n v="1258"/>
    <n v="7"/>
    <n v="168"/>
    <n v="0.3888888888888889"/>
    <n v="22644"/>
    <x v="0"/>
    <x v="0"/>
    <s v="High Risk"/>
  </r>
  <r>
    <n v="15800620"/>
    <n v="691"/>
    <x v="0"/>
    <s v="Female"/>
    <x v="6"/>
    <n v="9"/>
    <n v="0"/>
    <n v="2"/>
    <n v="0"/>
    <n v="0"/>
    <n v="199635.93"/>
    <x v="1"/>
    <n v="20"/>
    <n v="4685"/>
    <n v="4"/>
    <n v="89"/>
    <n v="0.2"/>
    <n v="93700"/>
    <x v="1"/>
    <x v="3"/>
    <s v="High Risk"/>
  </r>
  <r>
    <n v="15569764"/>
    <n v="687"/>
    <x v="2"/>
    <s v="Female"/>
    <x v="1"/>
    <n v="2"/>
    <n v="154007.21"/>
    <n v="1"/>
    <n v="1"/>
    <n v="0"/>
    <n v="158408.23000000001"/>
    <x v="1"/>
    <n v="5"/>
    <n v="538"/>
    <n v="5"/>
    <n v="81"/>
    <n v="1"/>
    <n v="2690"/>
    <x v="2"/>
    <x v="0"/>
    <s v="High Risk"/>
  </r>
  <r>
    <n v="15747458"/>
    <n v="677"/>
    <x v="1"/>
    <s v="Female"/>
    <x v="3"/>
    <n v="3"/>
    <n v="133214.88"/>
    <n v="2"/>
    <n v="1"/>
    <n v="1"/>
    <n v="95936.84"/>
    <x v="1"/>
    <n v="9"/>
    <n v="761"/>
    <n v="10"/>
    <n v="66"/>
    <n v="1"/>
    <n v="6849"/>
    <x v="0"/>
    <x v="2"/>
    <s v="High Risk"/>
  </r>
  <r>
    <n v="15573171"/>
    <n v="695"/>
    <x v="1"/>
    <s v="Male"/>
    <x v="54"/>
    <n v="1"/>
    <n v="146202.93"/>
    <n v="1"/>
    <n v="1"/>
    <n v="1"/>
    <n v="126688.83"/>
    <x v="0"/>
    <n v="25"/>
    <n v="4841"/>
    <n v="9"/>
    <n v="65"/>
    <n v="0.36"/>
    <n v="121025"/>
    <x v="0"/>
    <x v="0"/>
    <s v="High Risk"/>
  </r>
  <r>
    <n v="15736769"/>
    <n v="663"/>
    <x v="0"/>
    <s v="Female"/>
    <x v="7"/>
    <n v="9"/>
    <n v="0"/>
    <n v="2"/>
    <n v="1"/>
    <n v="0"/>
    <n v="150850.29"/>
    <x v="1"/>
    <n v="8"/>
    <n v="1172"/>
    <n v="9"/>
    <n v="138"/>
    <n v="1"/>
    <n v="9376"/>
    <x v="1"/>
    <x v="3"/>
    <s v="High Risk"/>
  </r>
  <r>
    <n v="15763381"/>
    <n v="496"/>
    <x v="0"/>
    <s v="Male"/>
    <x v="33"/>
    <n v="0"/>
    <n v="90963.49"/>
    <n v="1"/>
    <n v="0"/>
    <n v="1"/>
    <n v="27802"/>
    <x v="1"/>
    <n v="11"/>
    <n v="1881"/>
    <n v="0"/>
    <n v="136"/>
    <n v="0"/>
    <n v="20691"/>
    <x v="1"/>
    <x v="0"/>
    <s v="High Risk"/>
  </r>
  <r>
    <n v="15814430"/>
    <n v="747"/>
    <x v="1"/>
    <s v="Male"/>
    <x v="1"/>
    <n v="9"/>
    <n v="0"/>
    <n v="1"/>
    <n v="1"/>
    <n v="0"/>
    <n v="32430.94"/>
    <x v="0"/>
    <n v="27"/>
    <n v="143"/>
    <n v="7"/>
    <n v="133"/>
    <n v="0.25925925925925924"/>
    <n v="3861"/>
    <x v="2"/>
    <x v="3"/>
    <s v="High Risk"/>
  </r>
  <r>
    <n v="15638607"/>
    <n v="546"/>
    <x v="0"/>
    <s v="Female"/>
    <x v="37"/>
    <n v="2"/>
    <n v="0"/>
    <n v="1"/>
    <n v="1"/>
    <n v="0"/>
    <n v="137332.37"/>
    <x v="0"/>
    <n v="17"/>
    <n v="1750"/>
    <n v="8"/>
    <n v="102"/>
    <n v="0.47058823529411764"/>
    <n v="29750"/>
    <x v="0"/>
    <x v="0"/>
    <s v="High Risk"/>
  </r>
  <r>
    <n v="15737133"/>
    <n v="706"/>
    <x v="1"/>
    <s v="Male"/>
    <x v="50"/>
    <n v="4"/>
    <n v="114386.85"/>
    <n v="1"/>
    <n v="1"/>
    <n v="1"/>
    <n v="28601.68"/>
    <x v="1"/>
    <n v="15"/>
    <n v="1308"/>
    <n v="9"/>
    <n v="72"/>
    <n v="0.6"/>
    <n v="19620"/>
    <x v="0"/>
    <x v="2"/>
    <s v="High Risk"/>
  </r>
  <r>
    <n v="15613945"/>
    <n v="472"/>
    <x v="0"/>
    <s v="Female"/>
    <x v="28"/>
    <n v="5"/>
    <n v="0"/>
    <n v="2"/>
    <n v="1"/>
    <n v="0"/>
    <n v="108411.66"/>
    <x v="1"/>
    <n v="21"/>
    <n v="3640"/>
    <n v="10"/>
    <n v="83"/>
    <n v="0.47619047619047616"/>
    <n v="76440"/>
    <x v="1"/>
    <x v="2"/>
    <s v="High Risk"/>
  </r>
  <r>
    <n v="15659937"/>
    <n v="703"/>
    <x v="0"/>
    <s v="Female"/>
    <x v="20"/>
    <n v="7"/>
    <n v="0"/>
    <n v="2"/>
    <n v="0"/>
    <n v="1"/>
    <n v="122518.5"/>
    <x v="1"/>
    <n v="3"/>
    <n v="414"/>
    <n v="9"/>
    <n v="54"/>
    <n v="1"/>
    <n v="1242"/>
    <x v="0"/>
    <x v="1"/>
    <s v="Medium Risk"/>
  </r>
  <r>
    <n v="15765287"/>
    <n v="850"/>
    <x v="0"/>
    <s v="Female"/>
    <x v="16"/>
    <n v="2"/>
    <n v="0"/>
    <n v="2"/>
    <n v="1"/>
    <n v="0"/>
    <n v="9015.07"/>
    <x v="1"/>
    <n v="30"/>
    <n v="2699"/>
    <n v="10"/>
    <n v="180"/>
    <n v="0.33333333333333331"/>
    <n v="80970"/>
    <x v="1"/>
    <x v="0"/>
    <s v="High Risk"/>
  </r>
  <r>
    <n v="15661723"/>
    <n v="667"/>
    <x v="1"/>
    <s v="Male"/>
    <x v="60"/>
    <n v="4"/>
    <n v="137260.78"/>
    <n v="1"/>
    <n v="0"/>
    <n v="1"/>
    <n v="94433.08"/>
    <x v="0"/>
    <n v="3"/>
    <n v="1283"/>
    <n v="4"/>
    <n v="144"/>
    <n v="1"/>
    <n v="3849"/>
    <x v="0"/>
    <x v="2"/>
    <s v="High Risk"/>
  </r>
  <r>
    <n v="15766064"/>
    <n v="559"/>
    <x v="0"/>
    <s v="Male"/>
    <x v="19"/>
    <n v="9"/>
    <n v="111060.05"/>
    <n v="2"/>
    <n v="1"/>
    <n v="0"/>
    <n v="110371.84"/>
    <x v="1"/>
    <n v="29"/>
    <n v="1853"/>
    <n v="6"/>
    <n v="179"/>
    <n v="0.20689655172413793"/>
    <n v="53737"/>
    <x v="0"/>
    <x v="3"/>
    <s v="High Risk"/>
  </r>
  <r>
    <n v="15649616"/>
    <n v="636"/>
    <x v="1"/>
    <s v="Male"/>
    <x v="52"/>
    <n v="7"/>
    <n v="124447.73"/>
    <n v="1"/>
    <n v="1"/>
    <n v="1"/>
    <n v="141364.62"/>
    <x v="0"/>
    <n v="26"/>
    <n v="4741"/>
    <n v="5"/>
    <n v="19"/>
    <n v="0.19230769230769232"/>
    <n v="123266"/>
    <x v="0"/>
    <x v="1"/>
    <s v="Low Risk"/>
  </r>
  <r>
    <n v="15719017"/>
    <n v="672"/>
    <x v="0"/>
    <s v="Female"/>
    <x v="10"/>
    <n v="8"/>
    <n v="0"/>
    <n v="2"/>
    <n v="1"/>
    <n v="1"/>
    <n v="16245.25"/>
    <x v="1"/>
    <n v="9"/>
    <n v="1435"/>
    <n v="9"/>
    <n v="53"/>
    <n v="1"/>
    <n v="12915"/>
    <x v="0"/>
    <x v="1"/>
    <s v="Medium Risk"/>
  </r>
  <r>
    <n v="15720919"/>
    <n v="667"/>
    <x v="0"/>
    <s v="Male"/>
    <x v="0"/>
    <n v="7"/>
    <n v="0"/>
    <n v="1"/>
    <n v="0"/>
    <n v="1"/>
    <n v="108348.94"/>
    <x v="0"/>
    <n v="27"/>
    <n v="430"/>
    <n v="5"/>
    <n v="77"/>
    <n v="0.18518518518518517"/>
    <n v="11610"/>
    <x v="1"/>
    <x v="1"/>
    <s v="High Risk"/>
  </r>
  <r>
    <n v="15706706"/>
    <n v="648"/>
    <x v="2"/>
    <s v="Male"/>
    <x v="19"/>
    <n v="7"/>
    <n v="135310.41"/>
    <n v="2"/>
    <n v="0"/>
    <n v="1"/>
    <n v="171668.2"/>
    <x v="1"/>
    <n v="10"/>
    <n v="2167"/>
    <n v="9"/>
    <n v="28"/>
    <n v="0.9"/>
    <n v="21670"/>
    <x v="2"/>
    <x v="1"/>
    <s v="Low Risk"/>
  </r>
  <r>
    <n v="15709653"/>
    <n v="497"/>
    <x v="0"/>
    <s v="Male"/>
    <x v="15"/>
    <n v="8"/>
    <n v="0"/>
    <n v="2"/>
    <n v="1"/>
    <n v="0"/>
    <n v="67364.42"/>
    <x v="1"/>
    <n v="2"/>
    <n v="452"/>
    <n v="8"/>
    <n v="30"/>
    <n v="1"/>
    <n v="904"/>
    <x v="0"/>
    <x v="1"/>
    <s v="Low Risk"/>
  </r>
  <r>
    <n v="15805104"/>
    <n v="743"/>
    <x v="0"/>
    <s v="Female"/>
    <x v="39"/>
    <n v="6"/>
    <n v="0"/>
    <n v="2"/>
    <n v="0"/>
    <n v="1"/>
    <n v="107867.38"/>
    <x v="1"/>
    <n v="23"/>
    <n v="887"/>
    <n v="2"/>
    <n v="98"/>
    <n v="8.6956521739130432E-2"/>
    <n v="20401"/>
    <x v="2"/>
    <x v="1"/>
    <s v="High Risk"/>
  </r>
  <r>
    <n v="15622442"/>
    <n v="619"/>
    <x v="0"/>
    <s v="Male"/>
    <x v="6"/>
    <n v="5"/>
    <n v="0"/>
    <n v="2"/>
    <n v="1"/>
    <n v="0"/>
    <n v="194310.1"/>
    <x v="1"/>
    <n v="6"/>
    <n v="3833"/>
    <n v="9"/>
    <n v="99"/>
    <n v="1"/>
    <n v="22998"/>
    <x v="2"/>
    <x v="2"/>
    <s v="High Risk"/>
  </r>
  <r>
    <n v="15572801"/>
    <n v="639"/>
    <x v="1"/>
    <s v="Male"/>
    <x v="10"/>
    <n v="5"/>
    <n v="139393.19"/>
    <n v="2"/>
    <n v="0"/>
    <n v="0"/>
    <n v="33950.080000000002"/>
    <x v="1"/>
    <n v="11"/>
    <n v="961"/>
    <n v="1"/>
    <n v="75"/>
    <n v="9.0909090909090912E-2"/>
    <n v="10571"/>
    <x v="2"/>
    <x v="2"/>
    <s v="High Risk"/>
  </r>
  <r>
    <n v="15767598"/>
    <n v="540"/>
    <x v="1"/>
    <s v="Male"/>
    <x v="34"/>
    <n v="8"/>
    <n v="0"/>
    <n v="2"/>
    <n v="0"/>
    <n v="0"/>
    <n v="197588.32"/>
    <x v="1"/>
    <n v="28"/>
    <n v="1996"/>
    <n v="0"/>
    <n v="125"/>
    <n v="0"/>
    <n v="55888"/>
    <x v="0"/>
    <x v="1"/>
    <s v="High Risk"/>
  </r>
  <r>
    <n v="15757897"/>
    <n v="766"/>
    <x v="0"/>
    <s v="Female"/>
    <x v="28"/>
    <n v="3"/>
    <n v="104258.8"/>
    <n v="1"/>
    <n v="1"/>
    <n v="1"/>
    <n v="428.23"/>
    <x v="1"/>
    <n v="21"/>
    <n v="1343"/>
    <n v="10"/>
    <n v="147"/>
    <n v="0.47619047619047616"/>
    <n v="28203"/>
    <x v="0"/>
    <x v="2"/>
    <s v="High Risk"/>
  </r>
  <r>
    <n v="15568104"/>
    <n v="749"/>
    <x v="0"/>
    <s v="Female"/>
    <x v="28"/>
    <n v="6"/>
    <n v="0"/>
    <n v="2"/>
    <n v="0"/>
    <n v="1"/>
    <n v="34948.769999999997"/>
    <x v="1"/>
    <n v="5"/>
    <n v="3047"/>
    <n v="1"/>
    <n v="164"/>
    <n v="0.2"/>
    <n v="15235"/>
    <x v="0"/>
    <x v="1"/>
    <s v="High Risk"/>
  </r>
  <r>
    <n v="15763414"/>
    <n v="655"/>
    <x v="2"/>
    <s v="Male"/>
    <x v="15"/>
    <n v="9"/>
    <n v="113447.01"/>
    <n v="1"/>
    <n v="1"/>
    <n v="0"/>
    <n v="82084.3"/>
    <x v="1"/>
    <n v="9"/>
    <n v="3767"/>
    <n v="8"/>
    <n v="147"/>
    <n v="0.88888888888888884"/>
    <n v="33903"/>
    <x v="0"/>
    <x v="3"/>
    <s v="High Risk"/>
  </r>
  <r>
    <n v="15732265"/>
    <n v="630"/>
    <x v="0"/>
    <s v="Male"/>
    <x v="19"/>
    <n v="9"/>
    <n v="0"/>
    <n v="2"/>
    <n v="1"/>
    <n v="0"/>
    <n v="64804.59"/>
    <x v="1"/>
    <n v="23"/>
    <n v="151"/>
    <n v="6"/>
    <n v="56"/>
    <n v="0.2608695652173913"/>
    <n v="3473"/>
    <x v="0"/>
    <x v="3"/>
    <s v="Medium Risk"/>
  </r>
  <r>
    <n v="15621974"/>
    <n v="778"/>
    <x v="2"/>
    <s v="Female"/>
    <x v="19"/>
    <n v="4"/>
    <n v="111063.73"/>
    <n v="2"/>
    <n v="1"/>
    <n v="0"/>
    <n v="83556.649999999994"/>
    <x v="1"/>
    <n v="2"/>
    <n v="4672"/>
    <n v="6"/>
    <n v="156"/>
    <n v="1"/>
    <n v="9344"/>
    <x v="2"/>
    <x v="2"/>
    <s v="High Risk"/>
  </r>
  <r>
    <n v="15803947"/>
    <n v="757"/>
    <x v="2"/>
    <s v="Female"/>
    <x v="33"/>
    <n v="6"/>
    <n v="161378.01999999999"/>
    <n v="1"/>
    <n v="0"/>
    <n v="0"/>
    <n v="71926.28"/>
    <x v="0"/>
    <n v="1"/>
    <n v="443"/>
    <n v="8"/>
    <n v="48"/>
    <n v="1"/>
    <n v="443"/>
    <x v="1"/>
    <x v="1"/>
    <s v="Medium Risk"/>
  </r>
  <r>
    <n v="15720706"/>
    <n v="529"/>
    <x v="1"/>
    <s v="Female"/>
    <x v="2"/>
    <n v="2"/>
    <n v="82766.429999999993"/>
    <n v="1"/>
    <n v="1"/>
    <n v="1"/>
    <n v="122925.44"/>
    <x v="1"/>
    <n v="5"/>
    <n v="3360"/>
    <n v="6"/>
    <n v="9"/>
    <n v="1"/>
    <n v="16800"/>
    <x v="2"/>
    <x v="0"/>
    <s v="Low Risk"/>
  </r>
  <r>
    <n v="15759290"/>
    <n v="620"/>
    <x v="1"/>
    <s v="Male"/>
    <x v="6"/>
    <n v="9"/>
    <n v="0"/>
    <n v="2"/>
    <n v="1"/>
    <n v="0"/>
    <n v="13133.88"/>
    <x v="1"/>
    <n v="18"/>
    <n v="2409"/>
    <n v="5"/>
    <n v="109"/>
    <n v="0.27777777777777779"/>
    <n v="43362"/>
    <x v="1"/>
    <x v="3"/>
    <s v="High Risk"/>
  </r>
  <r>
    <n v="15651664"/>
    <n v="615"/>
    <x v="0"/>
    <s v="Female"/>
    <x v="22"/>
    <n v="1"/>
    <n v="104267.7"/>
    <n v="1"/>
    <n v="1"/>
    <n v="0"/>
    <n v="62845.64"/>
    <x v="0"/>
    <n v="27"/>
    <n v="172"/>
    <n v="9"/>
    <n v="170"/>
    <n v="0.33333333333333331"/>
    <n v="4644"/>
    <x v="1"/>
    <x v="0"/>
    <s v="High Risk"/>
  </r>
  <r>
    <n v="15795132"/>
    <n v="735"/>
    <x v="0"/>
    <s v="Female"/>
    <x v="11"/>
    <n v="3"/>
    <n v="91718.8"/>
    <n v="1"/>
    <n v="0"/>
    <n v="0"/>
    <n v="28411.23"/>
    <x v="1"/>
    <n v="9"/>
    <n v="420"/>
    <n v="4"/>
    <n v="8"/>
    <n v="0.44444444444444442"/>
    <n v="3780"/>
    <x v="0"/>
    <x v="2"/>
    <s v="Low Risk"/>
  </r>
  <r>
    <n v="15811565"/>
    <n v="705"/>
    <x v="1"/>
    <s v="Female"/>
    <x v="40"/>
    <n v="3"/>
    <n v="63488.7"/>
    <n v="1"/>
    <n v="0"/>
    <n v="1"/>
    <n v="28640.92"/>
    <x v="0"/>
    <n v="1"/>
    <n v="2668"/>
    <n v="3"/>
    <n v="118"/>
    <n v="1"/>
    <n v="2668"/>
    <x v="2"/>
    <x v="2"/>
    <s v="High Risk"/>
  </r>
  <r>
    <n v="15713774"/>
    <n v="644"/>
    <x v="1"/>
    <s v="Female"/>
    <x v="17"/>
    <n v="6"/>
    <n v="12459.19"/>
    <n v="1"/>
    <n v="0"/>
    <n v="0"/>
    <n v="156787.34"/>
    <x v="0"/>
    <n v="27"/>
    <n v="1249"/>
    <n v="5"/>
    <n v="70"/>
    <n v="0.18518518518518517"/>
    <n v="33723"/>
    <x v="1"/>
    <x v="1"/>
    <s v="High Risk"/>
  </r>
  <r>
    <n v="15691840"/>
    <n v="505"/>
    <x v="2"/>
    <s v="Female"/>
    <x v="24"/>
    <n v="6"/>
    <n v="159863.9"/>
    <n v="2"/>
    <n v="0"/>
    <n v="1"/>
    <n v="125307.87"/>
    <x v="1"/>
    <n v="5"/>
    <n v="2022"/>
    <n v="6"/>
    <n v="120"/>
    <n v="1"/>
    <n v="10110"/>
    <x v="0"/>
    <x v="1"/>
    <s v="High Risk"/>
  </r>
  <r>
    <n v="15682021"/>
    <n v="471"/>
    <x v="2"/>
    <s v="Male"/>
    <x v="51"/>
    <n v="6"/>
    <n v="104592.55"/>
    <n v="2"/>
    <n v="1"/>
    <n v="0"/>
    <n v="131736.23000000001"/>
    <x v="1"/>
    <n v="13"/>
    <n v="596"/>
    <n v="6"/>
    <n v="141"/>
    <n v="0.46153846153846156"/>
    <n v="7748"/>
    <x v="0"/>
    <x v="1"/>
    <s v="High Risk"/>
  </r>
  <r>
    <n v="15612931"/>
    <n v="722"/>
    <x v="1"/>
    <s v="Female"/>
    <x v="5"/>
    <n v="4"/>
    <n v="132088.59"/>
    <n v="1"/>
    <n v="1"/>
    <n v="1"/>
    <n v="128262.14"/>
    <x v="1"/>
    <n v="30"/>
    <n v="3870"/>
    <n v="1"/>
    <n v="173"/>
    <n v="3.3333333333333333E-2"/>
    <n v="116100"/>
    <x v="0"/>
    <x v="2"/>
    <s v="High Risk"/>
  </r>
  <r>
    <n v="15676707"/>
    <n v="577"/>
    <x v="1"/>
    <s v="Female"/>
    <x v="2"/>
    <n v="4"/>
    <n v="0"/>
    <n v="2"/>
    <n v="1"/>
    <n v="0"/>
    <n v="91366.42"/>
    <x v="1"/>
    <n v="18"/>
    <n v="3029"/>
    <n v="1"/>
    <n v="76"/>
    <n v="5.5555555555555552E-2"/>
    <n v="54522"/>
    <x v="0"/>
    <x v="2"/>
    <s v="High Risk"/>
  </r>
  <r>
    <n v="15601383"/>
    <n v="744"/>
    <x v="1"/>
    <s v="Male"/>
    <x v="4"/>
    <n v="5"/>
    <n v="120654.68"/>
    <n v="1"/>
    <n v="1"/>
    <n v="0"/>
    <n v="82290.81"/>
    <x v="1"/>
    <n v="13"/>
    <n v="4967"/>
    <n v="0"/>
    <n v="8"/>
    <n v="0"/>
    <n v="64571"/>
    <x v="0"/>
    <x v="2"/>
    <s v="Low Risk"/>
  </r>
  <r>
    <n v="15662662"/>
    <n v="573"/>
    <x v="0"/>
    <s v="Female"/>
    <x v="33"/>
    <n v="6"/>
    <n v="0"/>
    <n v="2"/>
    <n v="1"/>
    <n v="0"/>
    <n v="66190.210000000006"/>
    <x v="1"/>
    <n v="12"/>
    <n v="1293"/>
    <n v="3"/>
    <n v="166"/>
    <n v="0.25"/>
    <n v="15516"/>
    <x v="1"/>
    <x v="1"/>
    <s v="High Risk"/>
  </r>
  <r>
    <n v="15752694"/>
    <n v="653"/>
    <x v="0"/>
    <s v="Female"/>
    <x v="15"/>
    <n v="4"/>
    <n v="83772.95"/>
    <n v="1"/>
    <n v="0"/>
    <n v="1"/>
    <n v="23920.65"/>
    <x v="1"/>
    <n v="4"/>
    <n v="2716"/>
    <n v="3"/>
    <n v="136"/>
    <n v="0.75"/>
    <n v="10864"/>
    <x v="0"/>
    <x v="2"/>
    <s v="High Risk"/>
  </r>
  <r>
    <n v="15590683"/>
    <n v="660"/>
    <x v="0"/>
    <s v="Female"/>
    <x v="8"/>
    <n v="6"/>
    <n v="172325.67"/>
    <n v="1"/>
    <n v="0"/>
    <n v="1"/>
    <n v="45438.38"/>
    <x v="1"/>
    <n v="2"/>
    <n v="3033"/>
    <n v="5"/>
    <n v="4"/>
    <n v="1"/>
    <n v="6066"/>
    <x v="0"/>
    <x v="1"/>
    <s v="Low Risk"/>
  </r>
  <r>
    <n v="15773591"/>
    <n v="787"/>
    <x v="0"/>
    <s v="Male"/>
    <x v="17"/>
    <n v="7"/>
    <n v="117685.31"/>
    <n v="2"/>
    <n v="1"/>
    <n v="1"/>
    <n v="93360.35"/>
    <x v="1"/>
    <n v="13"/>
    <n v="770"/>
    <n v="10"/>
    <n v="15"/>
    <n v="0.76923076923076927"/>
    <n v="10010"/>
    <x v="1"/>
    <x v="1"/>
    <s v="Low Risk"/>
  </r>
  <r>
    <n v="15723620"/>
    <n v="617"/>
    <x v="0"/>
    <s v="Male"/>
    <x v="1"/>
    <n v="7"/>
    <n v="0"/>
    <n v="2"/>
    <n v="0"/>
    <n v="1"/>
    <n v="14496.67"/>
    <x v="1"/>
    <n v="8"/>
    <n v="4332"/>
    <n v="8"/>
    <n v="127"/>
    <n v="1"/>
    <n v="34656"/>
    <x v="0"/>
    <x v="1"/>
    <s v="High Risk"/>
  </r>
  <r>
    <n v="15671779"/>
    <n v="567"/>
    <x v="0"/>
    <s v="Male"/>
    <x v="2"/>
    <n v="5"/>
    <n v="0"/>
    <n v="2"/>
    <n v="0"/>
    <n v="0"/>
    <n v="168521.72"/>
    <x v="1"/>
    <n v="5"/>
    <n v="616"/>
    <n v="10"/>
    <n v="111"/>
    <n v="1"/>
    <n v="3080"/>
    <x v="0"/>
    <x v="2"/>
    <s v="High Risk"/>
  </r>
  <r>
    <n v="15672966"/>
    <n v="682"/>
    <x v="1"/>
    <s v="Female"/>
    <x v="55"/>
    <n v="9"/>
    <n v="0"/>
    <n v="2"/>
    <n v="1"/>
    <n v="1"/>
    <n v="103318.44"/>
    <x v="1"/>
    <n v="10"/>
    <n v="2509"/>
    <n v="6"/>
    <n v="116"/>
    <n v="0.6"/>
    <n v="25090"/>
    <x v="1"/>
    <x v="3"/>
    <s v="High Risk"/>
  </r>
  <r>
    <n v="15624667"/>
    <n v="684"/>
    <x v="0"/>
    <s v="Male"/>
    <x v="12"/>
    <n v="6"/>
    <n v="135871.5"/>
    <n v="1"/>
    <n v="1"/>
    <n v="1"/>
    <n v="87219.41"/>
    <x v="1"/>
    <n v="14"/>
    <n v="3314"/>
    <n v="3"/>
    <n v="131"/>
    <n v="0.21428571428571427"/>
    <n v="46396"/>
    <x v="0"/>
    <x v="1"/>
    <s v="High Risk"/>
  </r>
  <r>
    <n v="15812888"/>
    <n v="447"/>
    <x v="0"/>
    <s v="Male"/>
    <x v="1"/>
    <n v="3"/>
    <n v="0"/>
    <n v="4"/>
    <n v="1"/>
    <n v="1"/>
    <n v="197490.39"/>
    <x v="0"/>
    <n v="1"/>
    <n v="390"/>
    <n v="3"/>
    <n v="143"/>
    <n v="1"/>
    <n v="390"/>
    <x v="0"/>
    <x v="2"/>
    <s v="High Risk"/>
  </r>
  <r>
    <n v="15724154"/>
    <n v="625"/>
    <x v="2"/>
    <s v="Female"/>
    <x v="23"/>
    <n v="4"/>
    <n v="128504.76"/>
    <n v="1"/>
    <n v="1"/>
    <n v="0"/>
    <n v="126812.63"/>
    <x v="0"/>
    <n v="26"/>
    <n v="2904"/>
    <n v="4"/>
    <n v="65"/>
    <n v="0.15384615384615385"/>
    <n v="75504"/>
    <x v="1"/>
    <x v="2"/>
    <s v="High Risk"/>
  </r>
  <r>
    <n v="15749540"/>
    <n v="585"/>
    <x v="0"/>
    <s v="Male"/>
    <x v="18"/>
    <n v="7"/>
    <n v="0"/>
    <n v="2"/>
    <n v="1"/>
    <n v="0"/>
    <n v="94283.09"/>
    <x v="1"/>
    <n v="18"/>
    <n v="1651"/>
    <n v="2"/>
    <n v="33"/>
    <n v="0.1111111111111111"/>
    <n v="29718"/>
    <x v="0"/>
    <x v="1"/>
    <s v="Medium Risk"/>
  </r>
  <r>
    <n v="15621063"/>
    <n v="516"/>
    <x v="0"/>
    <s v="Female"/>
    <x v="0"/>
    <n v="8"/>
    <n v="56228.25"/>
    <n v="1"/>
    <n v="1"/>
    <n v="0"/>
    <n v="46857.52"/>
    <x v="1"/>
    <n v="15"/>
    <n v="4178"/>
    <n v="10"/>
    <n v="98"/>
    <n v="0.66666666666666663"/>
    <n v="62670"/>
    <x v="1"/>
    <x v="1"/>
    <s v="High Risk"/>
  </r>
  <r>
    <n v="15661626"/>
    <n v="732"/>
    <x v="2"/>
    <s v="Female"/>
    <x v="13"/>
    <n v="6"/>
    <n v="98792.4"/>
    <n v="1"/>
    <n v="1"/>
    <n v="0"/>
    <n v="81491.7"/>
    <x v="0"/>
    <n v="8"/>
    <n v="3526"/>
    <n v="6"/>
    <n v="79"/>
    <n v="0.75"/>
    <n v="28208"/>
    <x v="2"/>
    <x v="1"/>
    <s v="High Risk"/>
  </r>
  <r>
    <n v="15698703"/>
    <n v="628"/>
    <x v="2"/>
    <s v="Male"/>
    <x v="20"/>
    <n v="5"/>
    <n v="181768.32000000001"/>
    <n v="2"/>
    <n v="1"/>
    <n v="1"/>
    <n v="129107.97"/>
    <x v="1"/>
    <n v="25"/>
    <n v="4528"/>
    <n v="6"/>
    <n v="38"/>
    <n v="0.24"/>
    <n v="113200"/>
    <x v="1"/>
    <x v="2"/>
    <s v="Medium Risk"/>
  </r>
  <r>
    <n v="15801431"/>
    <n v="682"/>
    <x v="1"/>
    <s v="Female"/>
    <x v="36"/>
    <n v="9"/>
    <n v="101198.01"/>
    <n v="1"/>
    <n v="1"/>
    <n v="1"/>
    <n v="49732.9"/>
    <x v="1"/>
    <n v="23"/>
    <n v="1172"/>
    <n v="6"/>
    <n v="152"/>
    <n v="0.2608695652173913"/>
    <n v="26956"/>
    <x v="0"/>
    <x v="3"/>
    <s v="High Risk"/>
  </r>
  <r>
    <n v="15649451"/>
    <n v="746"/>
    <x v="0"/>
    <s v="Male"/>
    <x v="11"/>
    <n v="9"/>
    <n v="0"/>
    <n v="2"/>
    <n v="0"/>
    <n v="1"/>
    <n v="88728.47"/>
    <x v="1"/>
    <n v="11"/>
    <n v="3910"/>
    <n v="6"/>
    <n v="101"/>
    <n v="0.54545454545454541"/>
    <n v="43010"/>
    <x v="0"/>
    <x v="3"/>
    <s v="High Risk"/>
  </r>
  <r>
    <n v="15626156"/>
    <n v="655"/>
    <x v="0"/>
    <s v="Female"/>
    <x v="52"/>
    <n v="3"/>
    <n v="0"/>
    <n v="2"/>
    <n v="1"/>
    <n v="1"/>
    <n v="86981.45"/>
    <x v="1"/>
    <n v="5"/>
    <n v="2037"/>
    <n v="5"/>
    <n v="81"/>
    <n v="1"/>
    <n v="10185"/>
    <x v="0"/>
    <x v="2"/>
    <s v="High Risk"/>
  </r>
  <r>
    <n v="15606158"/>
    <n v="644"/>
    <x v="0"/>
    <s v="Female"/>
    <x v="2"/>
    <n v="9"/>
    <n v="0"/>
    <n v="1"/>
    <n v="1"/>
    <n v="0"/>
    <n v="3740.93"/>
    <x v="1"/>
    <n v="6"/>
    <n v="109"/>
    <n v="9"/>
    <n v="4"/>
    <n v="1"/>
    <n v="654"/>
    <x v="0"/>
    <x v="3"/>
    <s v="Low Risk"/>
  </r>
  <r>
    <n v="15589496"/>
    <n v="778"/>
    <x v="0"/>
    <s v="Male"/>
    <x v="10"/>
    <n v="5"/>
    <n v="139064.06"/>
    <n v="2"/>
    <n v="0"/>
    <n v="0"/>
    <n v="67949.320000000007"/>
    <x v="1"/>
    <n v="12"/>
    <n v="4167"/>
    <n v="2"/>
    <n v="169"/>
    <n v="0.16666666666666666"/>
    <n v="50004"/>
    <x v="1"/>
    <x v="2"/>
    <s v="High Risk"/>
  </r>
  <r>
    <n v="15730345"/>
    <n v="617"/>
    <x v="0"/>
    <s v="Female"/>
    <x v="12"/>
    <n v="2"/>
    <n v="104508.1"/>
    <n v="1"/>
    <n v="1"/>
    <n v="1"/>
    <n v="147636.46"/>
    <x v="1"/>
    <n v="6"/>
    <n v="2190"/>
    <n v="0"/>
    <n v="47"/>
    <n v="0"/>
    <n v="13140"/>
    <x v="0"/>
    <x v="0"/>
    <s v="Medium Risk"/>
  </r>
  <r>
    <n v="15572038"/>
    <n v="660"/>
    <x v="2"/>
    <s v="Male"/>
    <x v="12"/>
    <n v="9"/>
    <n v="113948.58"/>
    <n v="1"/>
    <n v="1"/>
    <n v="0"/>
    <n v="188891.96"/>
    <x v="0"/>
    <n v="28"/>
    <n v="4700"/>
    <n v="0"/>
    <n v="43"/>
    <n v="0"/>
    <n v="131600"/>
    <x v="0"/>
    <x v="3"/>
    <s v="Medium Risk"/>
  </r>
  <r>
    <n v="15643439"/>
    <n v="537"/>
    <x v="0"/>
    <s v="Male"/>
    <x v="40"/>
    <n v="10"/>
    <n v="0"/>
    <n v="2"/>
    <n v="0"/>
    <n v="1"/>
    <n v="25482.62"/>
    <x v="1"/>
    <n v="18"/>
    <n v="1211"/>
    <n v="5"/>
    <n v="114"/>
    <n v="0.27777777777777779"/>
    <n v="21798"/>
    <x v="0"/>
    <x v="3"/>
    <s v="High Risk"/>
  </r>
  <r>
    <n v="15604158"/>
    <n v="554"/>
    <x v="0"/>
    <s v="Female"/>
    <x v="2"/>
    <n v="10"/>
    <n v="0"/>
    <n v="2"/>
    <n v="1"/>
    <n v="1"/>
    <n v="18391.93"/>
    <x v="1"/>
    <n v="28"/>
    <n v="116"/>
    <n v="8"/>
    <n v="130"/>
    <n v="0.2857142857142857"/>
    <n v="3248"/>
    <x v="0"/>
    <x v="3"/>
    <s v="High Risk"/>
  </r>
  <r>
    <n v="15657396"/>
    <n v="806"/>
    <x v="0"/>
    <s v="Male"/>
    <x v="8"/>
    <n v="9"/>
    <n v="0"/>
    <n v="2"/>
    <n v="0"/>
    <n v="1"/>
    <n v="140168.35999999999"/>
    <x v="1"/>
    <n v="7"/>
    <n v="440"/>
    <n v="2"/>
    <n v="126"/>
    <n v="0.2857142857142857"/>
    <n v="3080"/>
    <x v="0"/>
    <x v="3"/>
    <s v="High Risk"/>
  </r>
  <r>
    <n v="15709478"/>
    <n v="611"/>
    <x v="2"/>
    <s v="Male"/>
    <x v="24"/>
    <n v="1"/>
    <n v="117524.72"/>
    <n v="2"/>
    <n v="0"/>
    <n v="1"/>
    <n v="161064.29"/>
    <x v="1"/>
    <n v="29"/>
    <n v="3906"/>
    <n v="7"/>
    <n v="161"/>
    <n v="0.2413793103448276"/>
    <n v="113274"/>
    <x v="2"/>
    <x v="0"/>
    <s v="High Risk"/>
  </r>
  <r>
    <n v="15628824"/>
    <n v="665"/>
    <x v="0"/>
    <s v="Female"/>
    <x v="24"/>
    <n v="5"/>
    <n v="160389.82"/>
    <n v="1"/>
    <n v="0"/>
    <n v="1"/>
    <n v="183542.08"/>
    <x v="1"/>
    <n v="20"/>
    <n v="2917"/>
    <n v="1"/>
    <n v="70"/>
    <n v="0.05"/>
    <n v="58340"/>
    <x v="1"/>
    <x v="2"/>
    <s v="High Risk"/>
  </r>
  <r>
    <n v="15814519"/>
    <n v="648"/>
    <x v="0"/>
    <s v="Female"/>
    <x v="24"/>
    <n v="7"/>
    <n v="0"/>
    <n v="2"/>
    <n v="1"/>
    <n v="0"/>
    <n v="194238.92"/>
    <x v="1"/>
    <n v="6"/>
    <n v="2769"/>
    <n v="3"/>
    <n v="64"/>
    <n v="0.5"/>
    <n v="16614"/>
    <x v="1"/>
    <x v="1"/>
    <s v="High Risk"/>
  </r>
  <r>
    <n v="15636520"/>
    <n v="692"/>
    <x v="0"/>
    <s v="Male"/>
    <x v="7"/>
    <n v="1"/>
    <n v="125547.53"/>
    <n v="1"/>
    <n v="0"/>
    <n v="0"/>
    <n v="7900.46"/>
    <x v="1"/>
    <n v="25"/>
    <n v="1440"/>
    <n v="10"/>
    <n v="140"/>
    <n v="0.4"/>
    <n v="36000"/>
    <x v="0"/>
    <x v="0"/>
    <s v="High Risk"/>
  </r>
  <r>
    <n v="15794414"/>
    <n v="507"/>
    <x v="1"/>
    <s v="Male"/>
    <x v="17"/>
    <n v="6"/>
    <n v="92783.679999999993"/>
    <n v="1"/>
    <n v="1"/>
    <n v="1"/>
    <n v="51424.29"/>
    <x v="1"/>
    <n v="9"/>
    <n v="2496"/>
    <n v="1"/>
    <n v="33"/>
    <n v="0.1111111111111111"/>
    <n v="22464"/>
    <x v="2"/>
    <x v="1"/>
    <s v="Medium Risk"/>
  </r>
  <r>
    <n v="15643671"/>
    <n v="696"/>
    <x v="2"/>
    <s v="Male"/>
    <x v="23"/>
    <n v="5"/>
    <n v="97036.22"/>
    <n v="2"/>
    <n v="1"/>
    <n v="0"/>
    <n v="152450.84"/>
    <x v="0"/>
    <n v="15"/>
    <n v="4601"/>
    <n v="10"/>
    <n v="31"/>
    <n v="0.66666666666666663"/>
    <n v="69015"/>
    <x v="0"/>
    <x v="2"/>
    <s v="Medium Risk"/>
  </r>
  <r>
    <n v="15700650"/>
    <n v="681"/>
    <x v="0"/>
    <s v="Male"/>
    <x v="10"/>
    <n v="3"/>
    <n v="0"/>
    <n v="2"/>
    <n v="0"/>
    <n v="0"/>
    <n v="55816.2"/>
    <x v="1"/>
    <n v="12"/>
    <n v="645"/>
    <n v="4"/>
    <n v="168"/>
    <n v="0.33333333333333331"/>
    <n v="7740"/>
    <x v="0"/>
    <x v="2"/>
    <s v="High Risk"/>
  </r>
  <r>
    <n v="15680224"/>
    <n v="687"/>
    <x v="0"/>
    <s v="Female"/>
    <x v="28"/>
    <n v="6"/>
    <n v="0"/>
    <n v="2"/>
    <n v="1"/>
    <n v="1"/>
    <n v="32909.129999999997"/>
    <x v="1"/>
    <n v="6"/>
    <n v="2146"/>
    <n v="5"/>
    <n v="32"/>
    <n v="0.83333333333333337"/>
    <n v="12876"/>
    <x v="1"/>
    <x v="1"/>
    <s v="Medium Risk"/>
  </r>
  <r>
    <n v="15784286"/>
    <n v="641"/>
    <x v="1"/>
    <s v="Male"/>
    <x v="20"/>
    <n v="5"/>
    <n v="102145.13"/>
    <n v="1"/>
    <n v="1"/>
    <n v="1"/>
    <n v="100637.07"/>
    <x v="1"/>
    <n v="25"/>
    <n v="1217"/>
    <n v="8"/>
    <n v="53"/>
    <n v="0.32"/>
    <n v="30425"/>
    <x v="0"/>
    <x v="2"/>
    <s v="Medium Risk"/>
  </r>
  <r>
    <n v="15693996"/>
    <n v="507"/>
    <x v="0"/>
    <s v="Female"/>
    <x v="19"/>
    <n v="1"/>
    <n v="113452.66"/>
    <n v="1"/>
    <n v="0"/>
    <n v="0"/>
    <n v="142911.99"/>
    <x v="1"/>
    <n v="29"/>
    <n v="3654"/>
    <n v="6"/>
    <n v="131"/>
    <n v="0.20689655172413793"/>
    <n v="105966"/>
    <x v="0"/>
    <x v="0"/>
    <s v="High Risk"/>
  </r>
  <r>
    <n v="15764343"/>
    <n v="688"/>
    <x v="1"/>
    <s v="Female"/>
    <x v="17"/>
    <n v="8"/>
    <n v="155681.72"/>
    <n v="1"/>
    <n v="1"/>
    <n v="0"/>
    <n v="26287.21"/>
    <x v="1"/>
    <n v="6"/>
    <n v="4996"/>
    <n v="9"/>
    <n v="32"/>
    <n v="1"/>
    <n v="29976"/>
    <x v="0"/>
    <x v="1"/>
    <s v="Medium Risk"/>
  </r>
  <r>
    <n v="15704168"/>
    <n v="535"/>
    <x v="2"/>
    <s v="Male"/>
    <x v="16"/>
    <n v="8"/>
    <n v="127475.24"/>
    <n v="1"/>
    <n v="0"/>
    <n v="0"/>
    <n v="60775.76"/>
    <x v="0"/>
    <n v="26"/>
    <n v="2160"/>
    <n v="5"/>
    <n v="114"/>
    <n v="0.19230769230769232"/>
    <n v="56160"/>
    <x v="2"/>
    <x v="1"/>
    <s v="High Risk"/>
  </r>
  <r>
    <n v="15680197"/>
    <n v="701"/>
    <x v="0"/>
    <s v="Male"/>
    <x v="1"/>
    <n v="10"/>
    <n v="0"/>
    <n v="2"/>
    <n v="1"/>
    <n v="1"/>
    <n v="146257.76999999999"/>
    <x v="1"/>
    <n v="24"/>
    <n v="4631"/>
    <n v="4"/>
    <n v="173"/>
    <n v="0.16666666666666666"/>
    <n v="111144"/>
    <x v="1"/>
    <x v="3"/>
    <s v="High Risk"/>
  </r>
  <r>
    <n v="15633729"/>
    <n v="488"/>
    <x v="0"/>
    <s v="Male"/>
    <x v="3"/>
    <n v="10"/>
    <n v="112751.13"/>
    <n v="1"/>
    <n v="1"/>
    <n v="1"/>
    <n v="28332"/>
    <x v="1"/>
    <n v="6"/>
    <n v="1306"/>
    <n v="0"/>
    <n v="134"/>
    <n v="0"/>
    <n v="7836"/>
    <x v="0"/>
    <x v="3"/>
    <s v="High Risk"/>
  </r>
  <r>
    <n v="15577683"/>
    <n v="539"/>
    <x v="0"/>
    <s v="Female"/>
    <x v="6"/>
    <n v="4"/>
    <n v="0"/>
    <n v="2"/>
    <n v="1"/>
    <n v="1"/>
    <n v="100919.19"/>
    <x v="1"/>
    <n v="20"/>
    <n v="1587"/>
    <n v="9"/>
    <n v="7"/>
    <n v="0.45"/>
    <n v="31740"/>
    <x v="2"/>
    <x v="2"/>
    <s v="Low Risk"/>
  </r>
  <r>
    <n v="15800746"/>
    <n v="674"/>
    <x v="0"/>
    <s v="Male"/>
    <x v="13"/>
    <n v="7"/>
    <n v="144889.18"/>
    <n v="1"/>
    <n v="1"/>
    <n v="1"/>
    <n v="102591.9"/>
    <x v="0"/>
    <n v="6"/>
    <n v="3007"/>
    <n v="4"/>
    <n v="136"/>
    <n v="0.66666666666666663"/>
    <n v="18042"/>
    <x v="1"/>
    <x v="1"/>
    <s v="High Risk"/>
  </r>
  <r>
    <n v="15788686"/>
    <n v="538"/>
    <x v="1"/>
    <s v="Male"/>
    <x v="20"/>
    <n v="8"/>
    <n v="0"/>
    <n v="2"/>
    <n v="1"/>
    <n v="1"/>
    <n v="25554.400000000001"/>
    <x v="1"/>
    <n v="1"/>
    <n v="3680"/>
    <n v="1"/>
    <n v="135"/>
    <n v="1"/>
    <n v="3680"/>
    <x v="0"/>
    <x v="1"/>
    <s v="High Risk"/>
  </r>
  <r>
    <n v="15742798"/>
    <n v="829"/>
    <x v="0"/>
    <s v="Female"/>
    <x v="32"/>
    <n v="7"/>
    <n v="150126.44"/>
    <n v="1"/>
    <n v="1"/>
    <n v="0"/>
    <n v="152107.93"/>
    <x v="0"/>
    <n v="16"/>
    <n v="2783"/>
    <n v="4"/>
    <n v="122"/>
    <n v="0.25"/>
    <n v="44528"/>
    <x v="0"/>
    <x v="1"/>
    <s v="High Risk"/>
  </r>
  <r>
    <n v="15596647"/>
    <n v="768"/>
    <x v="0"/>
    <s v="Male"/>
    <x v="41"/>
    <n v="8"/>
    <n v="69712.740000000005"/>
    <n v="1"/>
    <n v="1"/>
    <n v="1"/>
    <n v="69381.05"/>
    <x v="1"/>
    <n v="9"/>
    <n v="4338"/>
    <n v="5"/>
    <n v="58"/>
    <n v="0.55555555555555558"/>
    <n v="39042"/>
    <x v="0"/>
    <x v="1"/>
    <s v="Medium Risk"/>
  </r>
  <r>
    <n v="15756070"/>
    <n v="585"/>
    <x v="1"/>
    <s v="Female"/>
    <x v="4"/>
    <n v="4"/>
    <n v="0"/>
    <n v="2"/>
    <n v="0"/>
    <n v="1"/>
    <n v="101728.46"/>
    <x v="1"/>
    <n v="24"/>
    <n v="4309"/>
    <n v="7"/>
    <n v="100"/>
    <n v="0.29166666666666669"/>
    <n v="103416"/>
    <x v="0"/>
    <x v="2"/>
    <s v="High Risk"/>
  </r>
  <r>
    <n v="15775116"/>
    <n v="581"/>
    <x v="0"/>
    <s v="Male"/>
    <x v="8"/>
    <n v="3"/>
    <n v="0"/>
    <n v="2"/>
    <n v="0"/>
    <n v="0"/>
    <n v="89040.61"/>
    <x v="1"/>
    <n v="30"/>
    <n v="3778"/>
    <n v="2"/>
    <n v="65"/>
    <n v="6.6666666666666666E-2"/>
    <n v="113340"/>
    <x v="0"/>
    <x v="2"/>
    <s v="High Risk"/>
  </r>
  <r>
    <n v="15575428"/>
    <n v="682"/>
    <x v="2"/>
    <s v="Female"/>
    <x v="12"/>
    <n v="2"/>
    <n v="117438.92"/>
    <n v="2"/>
    <n v="1"/>
    <n v="1"/>
    <n v="16910.98"/>
    <x v="1"/>
    <n v="9"/>
    <n v="844"/>
    <n v="8"/>
    <n v="48"/>
    <n v="0.88888888888888884"/>
    <n v="7596"/>
    <x v="0"/>
    <x v="0"/>
    <s v="Medium Risk"/>
  </r>
  <r>
    <n v="15654074"/>
    <n v="653"/>
    <x v="0"/>
    <s v="Male"/>
    <x v="16"/>
    <n v="8"/>
    <n v="119315.75"/>
    <n v="1"/>
    <n v="1"/>
    <n v="0"/>
    <n v="150468.35"/>
    <x v="1"/>
    <n v="5"/>
    <n v="1175"/>
    <n v="10"/>
    <n v="113"/>
    <n v="1"/>
    <n v="5875"/>
    <x v="0"/>
    <x v="1"/>
    <s v="High Risk"/>
  </r>
  <r>
    <n v="15695872"/>
    <n v="712"/>
    <x v="0"/>
    <s v="Female"/>
    <x v="33"/>
    <n v="1"/>
    <n v="89571.59"/>
    <n v="1"/>
    <n v="1"/>
    <n v="1"/>
    <n v="177613.19"/>
    <x v="1"/>
    <n v="23"/>
    <n v="3987"/>
    <n v="8"/>
    <n v="19"/>
    <n v="0.34782608695652173"/>
    <n v="91701"/>
    <x v="1"/>
    <x v="0"/>
    <s v="Low Risk"/>
  </r>
  <r>
    <n v="15568885"/>
    <n v="620"/>
    <x v="2"/>
    <s v="Female"/>
    <x v="10"/>
    <n v="8"/>
    <n v="102251.57"/>
    <n v="1"/>
    <n v="1"/>
    <n v="0"/>
    <n v="120672.09"/>
    <x v="1"/>
    <n v="3"/>
    <n v="2640"/>
    <n v="5"/>
    <n v="153"/>
    <n v="1"/>
    <n v="7920"/>
    <x v="0"/>
    <x v="1"/>
    <s v="High Risk"/>
  </r>
  <r>
    <n v="15725036"/>
    <n v="709"/>
    <x v="0"/>
    <s v="Male"/>
    <x v="0"/>
    <n v="9"/>
    <n v="118546.71"/>
    <n v="1"/>
    <n v="0"/>
    <n v="1"/>
    <n v="77142.850000000006"/>
    <x v="1"/>
    <n v="25"/>
    <n v="4896"/>
    <n v="2"/>
    <n v="29"/>
    <n v="0.08"/>
    <n v="122400"/>
    <x v="0"/>
    <x v="3"/>
    <s v="Low Risk"/>
  </r>
  <r>
    <n v="15632665"/>
    <n v="832"/>
    <x v="0"/>
    <s v="Male"/>
    <x v="22"/>
    <n v="2"/>
    <n v="0"/>
    <n v="1"/>
    <n v="0"/>
    <n v="1"/>
    <n v="127804.66"/>
    <x v="0"/>
    <n v="18"/>
    <n v="1501"/>
    <n v="7"/>
    <n v="148"/>
    <n v="0.3888888888888889"/>
    <n v="27018"/>
    <x v="0"/>
    <x v="0"/>
    <s v="High Risk"/>
  </r>
  <r>
    <n v="15571476"/>
    <n v="635"/>
    <x v="1"/>
    <s v="Male"/>
    <x v="16"/>
    <n v="0"/>
    <n v="103257.14"/>
    <n v="1"/>
    <n v="0"/>
    <n v="0"/>
    <n v="158344.63"/>
    <x v="1"/>
    <n v="14"/>
    <n v="2392"/>
    <n v="10"/>
    <n v="29"/>
    <n v="0.7142857142857143"/>
    <n v="33488"/>
    <x v="0"/>
    <x v="0"/>
    <s v="Low Risk"/>
  </r>
  <r>
    <n v="15776850"/>
    <n v="749"/>
    <x v="1"/>
    <s v="Female"/>
    <x v="3"/>
    <n v="1"/>
    <n v="124209.02"/>
    <n v="1"/>
    <n v="1"/>
    <n v="1"/>
    <n v="167179.48000000001"/>
    <x v="1"/>
    <n v="29"/>
    <n v="2323"/>
    <n v="7"/>
    <n v="18"/>
    <n v="0.2413793103448276"/>
    <n v="67367"/>
    <x v="0"/>
    <x v="0"/>
    <s v="Low Risk"/>
  </r>
  <r>
    <n v="15623649"/>
    <n v="629"/>
    <x v="1"/>
    <s v="Male"/>
    <x v="15"/>
    <n v="3"/>
    <n v="0"/>
    <n v="2"/>
    <n v="1"/>
    <n v="1"/>
    <n v="15404.64"/>
    <x v="1"/>
    <n v="2"/>
    <n v="396"/>
    <n v="4"/>
    <n v="65"/>
    <n v="1"/>
    <n v="792"/>
    <x v="1"/>
    <x v="2"/>
    <s v="High Risk"/>
  </r>
  <r>
    <n v="15751131"/>
    <n v="836"/>
    <x v="1"/>
    <s v="Female"/>
    <x v="1"/>
    <n v="7"/>
    <n v="150302.84"/>
    <n v="1"/>
    <n v="1"/>
    <n v="1"/>
    <n v="156036.19"/>
    <x v="1"/>
    <n v="2"/>
    <n v="2191"/>
    <n v="9"/>
    <n v="17"/>
    <n v="1"/>
    <n v="4382"/>
    <x v="2"/>
    <x v="1"/>
    <s v="Low Risk"/>
  </r>
  <r>
    <n v="15688128"/>
    <n v="542"/>
    <x v="1"/>
    <s v="Male"/>
    <x v="10"/>
    <n v="8"/>
    <n v="108653.93"/>
    <n v="1"/>
    <n v="0"/>
    <n v="1"/>
    <n v="144725.14000000001"/>
    <x v="1"/>
    <n v="29"/>
    <n v="1800"/>
    <n v="8"/>
    <n v="25"/>
    <n v="0.27586206896551724"/>
    <n v="52200"/>
    <x v="0"/>
    <x v="1"/>
    <s v="Low Risk"/>
  </r>
  <r>
    <n v="15678412"/>
    <n v="645"/>
    <x v="0"/>
    <s v="Female"/>
    <x v="13"/>
    <n v="8"/>
    <n v="85325.93"/>
    <n v="1"/>
    <n v="0"/>
    <n v="0"/>
    <n v="22558.74"/>
    <x v="1"/>
    <n v="1"/>
    <n v="1391"/>
    <n v="4"/>
    <n v="50"/>
    <n v="1"/>
    <n v="1391"/>
    <x v="0"/>
    <x v="1"/>
    <s v="Medium Risk"/>
  </r>
  <r>
    <n v="15770291"/>
    <n v="844"/>
    <x v="0"/>
    <s v="Female"/>
    <x v="6"/>
    <n v="8"/>
    <n v="0"/>
    <n v="2"/>
    <n v="0"/>
    <n v="0"/>
    <n v="147342.03"/>
    <x v="1"/>
    <n v="21"/>
    <n v="1146"/>
    <n v="10"/>
    <n v="66"/>
    <n v="0.47619047619047616"/>
    <n v="24066"/>
    <x v="0"/>
    <x v="1"/>
    <s v="High Risk"/>
  </r>
  <r>
    <n v="15583392"/>
    <n v="747"/>
    <x v="2"/>
    <s v="Male"/>
    <x v="24"/>
    <n v="9"/>
    <n v="135776.35999999999"/>
    <n v="3"/>
    <n v="1"/>
    <n v="0"/>
    <n v="85470.45"/>
    <x v="0"/>
    <n v="15"/>
    <n v="2807"/>
    <n v="3"/>
    <n v="104"/>
    <n v="0.2"/>
    <n v="42105"/>
    <x v="0"/>
    <x v="3"/>
    <s v="High Risk"/>
  </r>
  <r>
    <n v="15690731"/>
    <n v="645"/>
    <x v="0"/>
    <s v="Male"/>
    <x v="20"/>
    <n v="6"/>
    <n v="131411.24"/>
    <n v="1"/>
    <n v="1"/>
    <n v="1"/>
    <n v="194656.11"/>
    <x v="1"/>
    <n v="5"/>
    <n v="4156"/>
    <n v="4"/>
    <n v="175"/>
    <n v="0.8"/>
    <n v="20780"/>
    <x v="1"/>
    <x v="1"/>
    <s v="High Risk"/>
  </r>
  <r>
    <n v="15697948"/>
    <n v="752"/>
    <x v="1"/>
    <s v="Female"/>
    <x v="18"/>
    <n v="3"/>
    <n v="0"/>
    <n v="2"/>
    <n v="1"/>
    <n v="1"/>
    <n v="48505.1"/>
    <x v="1"/>
    <n v="5"/>
    <n v="2961"/>
    <n v="8"/>
    <n v="140"/>
    <n v="1"/>
    <n v="14805"/>
    <x v="1"/>
    <x v="2"/>
    <s v="High Risk"/>
  </r>
  <r>
    <n v="15608328"/>
    <n v="760"/>
    <x v="1"/>
    <s v="Female"/>
    <x v="1"/>
    <n v="6"/>
    <n v="0"/>
    <n v="2"/>
    <n v="0"/>
    <n v="0"/>
    <n v="101491.23"/>
    <x v="1"/>
    <n v="2"/>
    <n v="3633"/>
    <n v="9"/>
    <n v="89"/>
    <n v="1"/>
    <n v="7266"/>
    <x v="2"/>
    <x v="1"/>
    <s v="High Risk"/>
  </r>
  <r>
    <n v="15766378"/>
    <n v="714"/>
    <x v="2"/>
    <s v="Female"/>
    <x v="13"/>
    <n v="9"/>
    <n v="106431.97"/>
    <n v="2"/>
    <n v="1"/>
    <n v="1"/>
    <n v="164117.69"/>
    <x v="1"/>
    <n v="19"/>
    <n v="4560"/>
    <n v="4"/>
    <n v="157"/>
    <n v="0.21052631578947367"/>
    <n v="86640"/>
    <x v="0"/>
    <x v="3"/>
    <s v="High Risk"/>
  </r>
  <r>
    <n v="15600813"/>
    <n v="717"/>
    <x v="0"/>
    <s v="Male"/>
    <x v="5"/>
    <n v="9"/>
    <n v="90305.76"/>
    <n v="1"/>
    <n v="1"/>
    <n v="1"/>
    <n v="124626.57"/>
    <x v="1"/>
    <n v="1"/>
    <n v="4286"/>
    <n v="3"/>
    <n v="169"/>
    <n v="1"/>
    <n v="4286"/>
    <x v="0"/>
    <x v="3"/>
    <s v="High Risk"/>
  </r>
  <r>
    <n v="15706217"/>
    <n v="645"/>
    <x v="2"/>
    <s v="Male"/>
    <x v="34"/>
    <n v="7"/>
    <n v="117466.03"/>
    <n v="2"/>
    <n v="1"/>
    <n v="1"/>
    <n v="34490.06"/>
    <x v="1"/>
    <n v="13"/>
    <n v="3573"/>
    <n v="10"/>
    <n v="153"/>
    <n v="0.76923076923076927"/>
    <n v="46449"/>
    <x v="0"/>
    <x v="1"/>
    <s v="High Risk"/>
  </r>
  <r>
    <n v="15601417"/>
    <n v="681"/>
    <x v="0"/>
    <s v="Male"/>
    <x v="15"/>
    <n v="3"/>
    <n v="148884.47"/>
    <n v="2"/>
    <n v="1"/>
    <n v="1"/>
    <n v="90967.37"/>
    <x v="1"/>
    <n v="5"/>
    <n v="4426"/>
    <n v="3"/>
    <n v="160"/>
    <n v="0.6"/>
    <n v="22130"/>
    <x v="2"/>
    <x v="2"/>
    <s v="High Risk"/>
  </r>
  <r>
    <n v="15610972"/>
    <n v="681"/>
    <x v="2"/>
    <s v="Female"/>
    <x v="4"/>
    <n v="4"/>
    <n v="91115.76"/>
    <n v="2"/>
    <n v="0"/>
    <n v="0"/>
    <n v="24208.84"/>
    <x v="0"/>
    <n v="27"/>
    <n v="4486"/>
    <n v="2"/>
    <n v="116"/>
    <n v="7.407407407407407E-2"/>
    <n v="121122"/>
    <x v="0"/>
    <x v="2"/>
    <s v="High Risk"/>
  </r>
  <r>
    <n v="15674620"/>
    <n v="679"/>
    <x v="2"/>
    <s v="Female"/>
    <x v="24"/>
    <n v="8"/>
    <n v="77373.87"/>
    <n v="2"/>
    <n v="0"/>
    <n v="1"/>
    <n v="174873.09"/>
    <x v="1"/>
    <n v="1"/>
    <n v="4446"/>
    <n v="3"/>
    <n v="171"/>
    <n v="1"/>
    <n v="4446"/>
    <x v="0"/>
    <x v="1"/>
    <s v="High Risk"/>
  </r>
  <r>
    <n v="15785350"/>
    <n v="528"/>
    <x v="1"/>
    <s v="Male"/>
    <x v="51"/>
    <n v="7"/>
    <n v="104744.89"/>
    <n v="1"/>
    <n v="1"/>
    <n v="0"/>
    <n v="170262.97"/>
    <x v="1"/>
    <n v="21"/>
    <n v="3131"/>
    <n v="3"/>
    <n v="93"/>
    <n v="0.14285714285714285"/>
    <n v="65751"/>
    <x v="0"/>
    <x v="1"/>
    <s v="High Risk"/>
  </r>
  <r>
    <n v="15749119"/>
    <n v="710"/>
    <x v="0"/>
    <s v="Female"/>
    <x v="8"/>
    <n v="3"/>
    <n v="0"/>
    <n v="2"/>
    <n v="1"/>
    <n v="1"/>
    <n v="112289.06"/>
    <x v="1"/>
    <n v="21"/>
    <n v="3789"/>
    <n v="8"/>
    <n v="139"/>
    <n v="0.38095238095238093"/>
    <n v="79569"/>
    <x v="0"/>
    <x v="2"/>
    <s v="High Risk"/>
  </r>
  <r>
    <n v="15756535"/>
    <n v="733"/>
    <x v="2"/>
    <s v="Male"/>
    <x v="2"/>
    <n v="5"/>
    <n v="91538.51"/>
    <n v="1"/>
    <n v="1"/>
    <n v="1"/>
    <n v="93783"/>
    <x v="1"/>
    <n v="26"/>
    <n v="3693"/>
    <n v="5"/>
    <n v="46"/>
    <n v="0.19230769230769232"/>
    <n v="96018"/>
    <x v="0"/>
    <x v="2"/>
    <s v="Medium Risk"/>
  </r>
  <r>
    <n v="15700965"/>
    <n v="724"/>
    <x v="0"/>
    <s v="Female"/>
    <x v="15"/>
    <n v="6"/>
    <n v="0"/>
    <n v="2"/>
    <n v="1"/>
    <n v="1"/>
    <n v="150026.79"/>
    <x v="1"/>
    <n v="6"/>
    <n v="1527"/>
    <n v="2"/>
    <n v="139"/>
    <n v="0.33333333333333331"/>
    <n v="9162"/>
    <x v="0"/>
    <x v="1"/>
    <s v="High Risk"/>
  </r>
  <r>
    <n v="15791851"/>
    <n v="726"/>
    <x v="0"/>
    <s v="Female"/>
    <x v="10"/>
    <n v="0"/>
    <n v="185734.75"/>
    <n v="1"/>
    <n v="1"/>
    <n v="1"/>
    <n v="102036.82"/>
    <x v="1"/>
    <n v="16"/>
    <n v="224"/>
    <n v="5"/>
    <n v="165"/>
    <n v="0.3125"/>
    <n v="3584"/>
    <x v="1"/>
    <x v="0"/>
    <s v="High Risk"/>
  </r>
  <r>
    <n v="15717156"/>
    <n v="520"/>
    <x v="0"/>
    <s v="Male"/>
    <x v="33"/>
    <n v="3"/>
    <n v="143396.54"/>
    <n v="2"/>
    <n v="1"/>
    <n v="1"/>
    <n v="898.51"/>
    <x v="1"/>
    <n v="13"/>
    <n v="2201"/>
    <n v="7"/>
    <n v="108"/>
    <n v="0.53846153846153844"/>
    <n v="28613"/>
    <x v="0"/>
    <x v="2"/>
    <s v="High Risk"/>
  </r>
  <r>
    <n v="15740846"/>
    <n v="556"/>
    <x v="0"/>
    <s v="Male"/>
    <x v="20"/>
    <n v="5"/>
    <n v="125909.85"/>
    <n v="1"/>
    <n v="1"/>
    <n v="1"/>
    <n v="95124.4"/>
    <x v="1"/>
    <n v="18"/>
    <n v="4435"/>
    <n v="1"/>
    <n v="128"/>
    <n v="5.5555555555555552E-2"/>
    <n v="79830"/>
    <x v="2"/>
    <x v="2"/>
    <s v="High Risk"/>
  </r>
  <r>
    <n v="15573284"/>
    <n v="579"/>
    <x v="0"/>
    <s v="Female"/>
    <x v="13"/>
    <n v="2"/>
    <n v="0"/>
    <n v="2"/>
    <n v="0"/>
    <n v="0"/>
    <n v="11514.39"/>
    <x v="1"/>
    <n v="16"/>
    <n v="1318"/>
    <n v="1"/>
    <n v="121"/>
    <n v="6.25E-2"/>
    <n v="21088"/>
    <x v="1"/>
    <x v="0"/>
    <s v="High Risk"/>
  </r>
  <r>
    <n v="15729083"/>
    <n v="674"/>
    <x v="0"/>
    <s v="Male"/>
    <x v="18"/>
    <n v="2"/>
    <n v="154525.70000000001"/>
    <n v="1"/>
    <n v="0"/>
    <n v="1"/>
    <n v="27468.720000000001"/>
    <x v="1"/>
    <n v="30"/>
    <n v="742"/>
    <n v="9"/>
    <n v="19"/>
    <n v="0.3"/>
    <n v="22260"/>
    <x v="0"/>
    <x v="0"/>
    <s v="Low Risk"/>
  </r>
  <r>
    <n v="15611612"/>
    <n v="570"/>
    <x v="0"/>
    <s v="Female"/>
    <x v="6"/>
    <n v="0"/>
    <n v="0"/>
    <n v="1"/>
    <n v="1"/>
    <n v="0"/>
    <n v="37092.43"/>
    <x v="1"/>
    <n v="2"/>
    <n v="3937"/>
    <n v="2"/>
    <n v="126"/>
    <n v="1"/>
    <n v="7874"/>
    <x v="0"/>
    <x v="0"/>
    <s v="High Risk"/>
  </r>
  <r>
    <n v="15694381"/>
    <n v="631"/>
    <x v="0"/>
    <s v="Male"/>
    <x v="21"/>
    <n v="8"/>
    <n v="100654.8"/>
    <n v="1"/>
    <n v="1"/>
    <n v="0"/>
    <n v="171587.9"/>
    <x v="1"/>
    <n v="9"/>
    <n v="1792"/>
    <n v="4"/>
    <n v="165"/>
    <n v="0.44444444444444442"/>
    <n v="16128"/>
    <x v="0"/>
    <x v="1"/>
    <s v="High Risk"/>
  </r>
  <r>
    <n v="15651737"/>
    <n v="623"/>
    <x v="1"/>
    <s v="Male"/>
    <x v="4"/>
    <n v="1"/>
    <n v="83325.77"/>
    <n v="1"/>
    <n v="0"/>
    <n v="1"/>
    <n v="80828.78"/>
    <x v="1"/>
    <n v="17"/>
    <n v="1563"/>
    <n v="3"/>
    <n v="21"/>
    <n v="0.17647058823529413"/>
    <n v="26571"/>
    <x v="0"/>
    <x v="0"/>
    <s v="Low Risk"/>
  </r>
  <r>
    <n v="15663168"/>
    <n v="665"/>
    <x v="0"/>
    <s v="Male"/>
    <x v="12"/>
    <n v="8"/>
    <n v="110934.54"/>
    <n v="1"/>
    <n v="1"/>
    <n v="0"/>
    <n v="169287.99"/>
    <x v="1"/>
    <n v="22"/>
    <n v="3077"/>
    <n v="9"/>
    <n v="14"/>
    <n v="0.40909090909090912"/>
    <n v="67694"/>
    <x v="1"/>
    <x v="1"/>
    <s v="Low Risk"/>
  </r>
  <r>
    <n v="15643426"/>
    <n v="523"/>
    <x v="1"/>
    <s v="Female"/>
    <x v="18"/>
    <n v="8"/>
    <n v="113680.54"/>
    <n v="1"/>
    <n v="0"/>
    <n v="0"/>
    <n v="13197.44"/>
    <x v="1"/>
    <n v="18"/>
    <n v="2644"/>
    <n v="5"/>
    <n v="140"/>
    <n v="0.27777777777777779"/>
    <n v="47592"/>
    <x v="0"/>
    <x v="1"/>
    <s v="High Risk"/>
  </r>
  <r>
    <n v="15618245"/>
    <n v="706"/>
    <x v="2"/>
    <s v="Male"/>
    <x v="8"/>
    <n v="1"/>
    <n v="117020.08"/>
    <n v="2"/>
    <n v="1"/>
    <n v="0"/>
    <n v="54439.53"/>
    <x v="1"/>
    <n v="17"/>
    <n v="4685"/>
    <n v="7"/>
    <n v="19"/>
    <n v="0.41176470588235292"/>
    <n v="79645"/>
    <x v="1"/>
    <x v="0"/>
    <s v="Low Risk"/>
  </r>
  <r>
    <n v="15717527"/>
    <n v="619"/>
    <x v="0"/>
    <s v="Female"/>
    <x v="23"/>
    <n v="9"/>
    <n v="145359.99"/>
    <n v="1"/>
    <n v="1"/>
    <n v="0"/>
    <n v="38186.85"/>
    <x v="1"/>
    <n v="2"/>
    <n v="4104"/>
    <n v="10"/>
    <n v="88"/>
    <n v="1"/>
    <n v="8208"/>
    <x v="0"/>
    <x v="3"/>
    <s v="High Risk"/>
  </r>
  <r>
    <n v="15793478"/>
    <n v="593"/>
    <x v="2"/>
    <s v="Female"/>
    <x v="2"/>
    <n v="8"/>
    <n v="151391.67999999999"/>
    <n v="1"/>
    <n v="1"/>
    <n v="0"/>
    <n v="27274.6"/>
    <x v="0"/>
    <n v="10"/>
    <n v="2985"/>
    <n v="6"/>
    <n v="175"/>
    <n v="0.6"/>
    <n v="29850"/>
    <x v="0"/>
    <x v="1"/>
    <s v="High Risk"/>
  </r>
  <r>
    <n v="15642248"/>
    <n v="608"/>
    <x v="1"/>
    <s v="Male"/>
    <x v="26"/>
    <n v="8"/>
    <n v="123935.35"/>
    <n v="1"/>
    <n v="1"/>
    <n v="1"/>
    <n v="65758.19"/>
    <x v="1"/>
    <n v="23"/>
    <n v="1113"/>
    <n v="4"/>
    <n v="8"/>
    <n v="0.17391304347826086"/>
    <n v="25599"/>
    <x v="0"/>
    <x v="1"/>
    <s v="Low Risk"/>
  </r>
  <r>
    <n v="15640377"/>
    <n v="526"/>
    <x v="0"/>
    <s v="Female"/>
    <x v="18"/>
    <n v="0"/>
    <n v="0"/>
    <n v="2"/>
    <n v="1"/>
    <n v="0"/>
    <n v="97767.63"/>
    <x v="1"/>
    <n v="8"/>
    <n v="3298"/>
    <n v="9"/>
    <n v="14"/>
    <n v="1"/>
    <n v="26384"/>
    <x v="0"/>
    <x v="0"/>
    <s v="Low Risk"/>
  </r>
  <r>
    <n v="15723950"/>
    <n v="684"/>
    <x v="1"/>
    <s v="Male"/>
    <x v="20"/>
    <n v="2"/>
    <n v="70291.02"/>
    <n v="1"/>
    <n v="1"/>
    <n v="1"/>
    <n v="115468.84"/>
    <x v="0"/>
    <n v="11"/>
    <n v="2124"/>
    <n v="3"/>
    <n v="98"/>
    <n v="0.27272727272727271"/>
    <n v="23364"/>
    <x v="0"/>
    <x v="0"/>
    <s v="High Risk"/>
  </r>
  <r>
    <n v="15590327"/>
    <n v="604"/>
    <x v="2"/>
    <s v="Female"/>
    <x v="0"/>
    <n v="10"/>
    <n v="166031.45000000001"/>
    <n v="1"/>
    <n v="1"/>
    <n v="0"/>
    <n v="98293.14"/>
    <x v="1"/>
    <n v="30"/>
    <n v="2407"/>
    <n v="3"/>
    <n v="71"/>
    <n v="0.1"/>
    <n v="72210"/>
    <x v="1"/>
    <x v="3"/>
    <s v="High Risk"/>
  </r>
  <r>
    <n v="15706199"/>
    <n v="636"/>
    <x v="2"/>
    <s v="Male"/>
    <x v="18"/>
    <n v="6"/>
    <n v="96643.32"/>
    <n v="1"/>
    <n v="0"/>
    <n v="0"/>
    <n v="182059.28"/>
    <x v="1"/>
    <n v="8"/>
    <n v="1250"/>
    <n v="4"/>
    <n v="172"/>
    <n v="0.5"/>
    <n v="10000"/>
    <x v="2"/>
    <x v="1"/>
    <s v="High Risk"/>
  </r>
  <r>
    <n v="15671514"/>
    <n v="669"/>
    <x v="1"/>
    <s v="Female"/>
    <x v="19"/>
    <n v="8"/>
    <n v="0"/>
    <n v="2"/>
    <n v="0"/>
    <n v="1"/>
    <n v="128538.05"/>
    <x v="1"/>
    <n v="18"/>
    <n v="179"/>
    <n v="9"/>
    <n v="145"/>
    <n v="0.5"/>
    <n v="3222"/>
    <x v="1"/>
    <x v="1"/>
    <s v="High Risk"/>
  </r>
  <r>
    <n v="15727041"/>
    <n v="624"/>
    <x v="0"/>
    <s v="Male"/>
    <x v="60"/>
    <n v="7"/>
    <n v="0"/>
    <n v="2"/>
    <n v="1"/>
    <n v="1"/>
    <n v="108841.83"/>
    <x v="1"/>
    <n v="1"/>
    <n v="916"/>
    <n v="4"/>
    <n v="131"/>
    <n v="1"/>
    <n v="916"/>
    <x v="0"/>
    <x v="1"/>
    <s v="High Risk"/>
  </r>
  <r>
    <n v="15738063"/>
    <n v="631"/>
    <x v="0"/>
    <s v="Male"/>
    <x v="6"/>
    <n v="2"/>
    <n v="0"/>
    <n v="2"/>
    <n v="1"/>
    <n v="1"/>
    <n v="18581.84"/>
    <x v="1"/>
    <n v="19"/>
    <n v="2172"/>
    <n v="1"/>
    <n v="117"/>
    <n v="5.2631578947368418E-2"/>
    <n v="41268"/>
    <x v="2"/>
    <x v="0"/>
    <s v="High Risk"/>
  </r>
  <r>
    <n v="15711733"/>
    <n v="753"/>
    <x v="0"/>
    <s v="Male"/>
    <x v="36"/>
    <n v="4"/>
    <n v="0"/>
    <n v="2"/>
    <n v="0"/>
    <n v="1"/>
    <n v="146821.42000000001"/>
    <x v="1"/>
    <n v="30"/>
    <n v="3601"/>
    <n v="9"/>
    <n v="106"/>
    <n v="0.3"/>
    <n v="108030"/>
    <x v="0"/>
    <x v="2"/>
    <s v="High Risk"/>
  </r>
  <r>
    <n v="15652320"/>
    <n v="588"/>
    <x v="0"/>
    <s v="Male"/>
    <x v="20"/>
    <n v="5"/>
    <n v="0"/>
    <n v="2"/>
    <n v="0"/>
    <n v="0"/>
    <n v="100727.67999999999"/>
    <x v="1"/>
    <n v="25"/>
    <n v="1266"/>
    <n v="0"/>
    <n v="117"/>
    <n v="0"/>
    <n v="31650"/>
    <x v="1"/>
    <x v="2"/>
    <s v="High Risk"/>
  </r>
  <r>
    <n v="15634180"/>
    <n v="729"/>
    <x v="2"/>
    <s v="Male"/>
    <x v="28"/>
    <n v="4"/>
    <n v="97268.1"/>
    <n v="2"/>
    <n v="1"/>
    <n v="0"/>
    <n v="39356.379999999997"/>
    <x v="1"/>
    <n v="27"/>
    <n v="2512"/>
    <n v="10"/>
    <n v="1"/>
    <n v="0.37037037037037035"/>
    <n v="67824"/>
    <x v="2"/>
    <x v="2"/>
    <s v="Low Risk"/>
  </r>
  <r>
    <n v="15694566"/>
    <n v="602"/>
    <x v="0"/>
    <s v="Female"/>
    <x v="0"/>
    <n v="10"/>
    <n v="0"/>
    <n v="2"/>
    <n v="0"/>
    <n v="0"/>
    <n v="169921.11"/>
    <x v="0"/>
    <n v="21"/>
    <n v="3405"/>
    <n v="5"/>
    <n v="88"/>
    <n v="0.23809523809523808"/>
    <n v="71505"/>
    <x v="0"/>
    <x v="3"/>
    <s v="High Risk"/>
  </r>
  <r>
    <n v="15726103"/>
    <n v="689"/>
    <x v="2"/>
    <s v="Female"/>
    <x v="30"/>
    <n v="1"/>
    <n v="76296.81"/>
    <n v="1"/>
    <n v="1"/>
    <n v="0"/>
    <n v="42364.75"/>
    <x v="0"/>
    <n v="22"/>
    <n v="1933"/>
    <n v="2"/>
    <n v="29"/>
    <n v="9.0909090909090912E-2"/>
    <n v="42526"/>
    <x v="0"/>
    <x v="0"/>
    <s v="Low Risk"/>
  </r>
  <r>
    <n v="15646351"/>
    <n v="486"/>
    <x v="1"/>
    <s v="Male"/>
    <x v="7"/>
    <n v="7"/>
    <n v="0"/>
    <n v="2"/>
    <n v="1"/>
    <n v="0"/>
    <n v="28823.040000000001"/>
    <x v="1"/>
    <n v="6"/>
    <n v="1497"/>
    <n v="6"/>
    <n v="60"/>
    <n v="1"/>
    <n v="8982"/>
    <x v="0"/>
    <x v="1"/>
    <s v="Medium Risk"/>
  </r>
  <r>
    <n v="15730044"/>
    <n v="809"/>
    <x v="2"/>
    <s v="Female"/>
    <x v="0"/>
    <n v="6"/>
    <n v="64497.94"/>
    <n v="3"/>
    <n v="0"/>
    <n v="1"/>
    <n v="182436.81"/>
    <x v="0"/>
    <n v="20"/>
    <n v="1443"/>
    <n v="2"/>
    <n v="90"/>
    <n v="0.1"/>
    <n v="28860"/>
    <x v="1"/>
    <x v="1"/>
    <s v="High Risk"/>
  </r>
  <r>
    <n v="15795186"/>
    <n v="562"/>
    <x v="0"/>
    <s v="Male"/>
    <x v="16"/>
    <n v="5"/>
    <n v="0"/>
    <n v="1"/>
    <n v="1"/>
    <n v="0"/>
    <n v="115700.2"/>
    <x v="1"/>
    <n v="9"/>
    <n v="1991"/>
    <n v="9"/>
    <n v="145"/>
    <n v="1"/>
    <n v="17919"/>
    <x v="0"/>
    <x v="2"/>
    <s v="High Risk"/>
  </r>
  <r>
    <n v="15784890"/>
    <n v="763"/>
    <x v="1"/>
    <s v="Female"/>
    <x v="15"/>
    <n v="8"/>
    <n v="0"/>
    <n v="2"/>
    <n v="1"/>
    <n v="0"/>
    <n v="16725.53"/>
    <x v="1"/>
    <n v="4"/>
    <n v="1377"/>
    <n v="4"/>
    <n v="93"/>
    <n v="1"/>
    <n v="5508"/>
    <x v="1"/>
    <x v="1"/>
    <s v="High Risk"/>
  </r>
  <r>
    <n v="15694125"/>
    <n v="669"/>
    <x v="0"/>
    <s v="Male"/>
    <x v="38"/>
    <n v="5"/>
    <n v="0"/>
    <n v="2"/>
    <n v="1"/>
    <n v="1"/>
    <n v="56875.76"/>
    <x v="1"/>
    <n v="17"/>
    <n v="2486"/>
    <n v="5"/>
    <n v="4"/>
    <n v="0.29411764705882354"/>
    <n v="42262"/>
    <x v="0"/>
    <x v="2"/>
    <s v="Low Risk"/>
  </r>
  <r>
    <n v="15565891"/>
    <n v="709"/>
    <x v="0"/>
    <s v="Male"/>
    <x v="2"/>
    <n v="8"/>
    <n v="0"/>
    <n v="2"/>
    <n v="1"/>
    <n v="0"/>
    <n v="56214.09"/>
    <x v="1"/>
    <n v="19"/>
    <n v="4369"/>
    <n v="1"/>
    <n v="68"/>
    <n v="5.2631578947368418E-2"/>
    <n v="83011"/>
    <x v="1"/>
    <x v="1"/>
    <s v="High Risk"/>
  </r>
  <r>
    <n v="15674254"/>
    <n v="554"/>
    <x v="1"/>
    <s v="Female"/>
    <x v="13"/>
    <n v="4"/>
    <n v="0"/>
    <n v="2"/>
    <n v="1"/>
    <n v="1"/>
    <n v="193412.05"/>
    <x v="1"/>
    <n v="13"/>
    <n v="1843"/>
    <n v="10"/>
    <n v="102"/>
    <n v="0.76923076923076927"/>
    <n v="23959"/>
    <x v="1"/>
    <x v="2"/>
    <s v="High Risk"/>
  </r>
  <r>
    <n v="15775206"/>
    <n v="699"/>
    <x v="0"/>
    <s v="Male"/>
    <x v="24"/>
    <n v="10"/>
    <n v="0"/>
    <n v="2"/>
    <n v="0"/>
    <n v="0"/>
    <n v="83263.039999999994"/>
    <x v="1"/>
    <n v="10"/>
    <n v="1803"/>
    <n v="5"/>
    <n v="37"/>
    <n v="0.5"/>
    <n v="18030"/>
    <x v="0"/>
    <x v="3"/>
    <s v="Medium Risk"/>
  </r>
  <r>
    <n v="15797627"/>
    <n v="732"/>
    <x v="1"/>
    <s v="Male"/>
    <x v="41"/>
    <n v="0"/>
    <n v="134249.70000000001"/>
    <n v="1"/>
    <n v="0"/>
    <n v="1"/>
    <n v="13404.4"/>
    <x v="1"/>
    <n v="12"/>
    <n v="4789"/>
    <n v="2"/>
    <n v="110"/>
    <n v="0.16666666666666666"/>
    <n v="57468"/>
    <x v="1"/>
    <x v="0"/>
    <s v="High Risk"/>
  </r>
  <r>
    <n v="15649853"/>
    <n v="625"/>
    <x v="0"/>
    <s v="Female"/>
    <x v="13"/>
    <n v="3"/>
    <n v="0"/>
    <n v="1"/>
    <n v="1"/>
    <n v="1"/>
    <n v="184474.15"/>
    <x v="0"/>
    <n v="2"/>
    <n v="2395"/>
    <n v="3"/>
    <n v="65"/>
    <n v="1"/>
    <n v="4790"/>
    <x v="0"/>
    <x v="2"/>
    <s v="High Risk"/>
  </r>
  <r>
    <n v="15610379"/>
    <n v="599"/>
    <x v="0"/>
    <s v="Male"/>
    <x v="33"/>
    <n v="9"/>
    <n v="105443.68"/>
    <n v="1"/>
    <n v="1"/>
    <n v="1"/>
    <n v="121124.53"/>
    <x v="1"/>
    <n v="20"/>
    <n v="576"/>
    <n v="8"/>
    <n v="92"/>
    <n v="0.4"/>
    <n v="11520"/>
    <x v="0"/>
    <x v="3"/>
    <s v="High Risk"/>
  </r>
  <r>
    <n v="15659800"/>
    <n v="584"/>
    <x v="1"/>
    <s v="Female"/>
    <x v="5"/>
    <n v="1"/>
    <n v="0"/>
    <n v="1"/>
    <n v="0"/>
    <n v="1"/>
    <n v="152567.75"/>
    <x v="0"/>
    <n v="9"/>
    <n v="2691"/>
    <n v="3"/>
    <n v="97"/>
    <n v="0.33333333333333331"/>
    <n v="24219"/>
    <x v="0"/>
    <x v="0"/>
    <s v="High Risk"/>
  </r>
  <r>
    <n v="15716236"/>
    <n v="499"/>
    <x v="0"/>
    <s v="Male"/>
    <x v="12"/>
    <n v="10"/>
    <n v="0"/>
    <n v="2"/>
    <n v="1"/>
    <n v="0"/>
    <n v="10722.54"/>
    <x v="1"/>
    <n v="1"/>
    <n v="4806"/>
    <n v="5"/>
    <n v="9"/>
    <n v="1"/>
    <n v="4806"/>
    <x v="0"/>
    <x v="3"/>
    <s v="Low Risk"/>
  </r>
  <r>
    <n v="15672053"/>
    <n v="526"/>
    <x v="1"/>
    <s v="Male"/>
    <x v="16"/>
    <n v="2"/>
    <n v="0"/>
    <n v="2"/>
    <n v="0"/>
    <n v="0"/>
    <n v="58010.98"/>
    <x v="1"/>
    <n v="3"/>
    <n v="1024"/>
    <n v="2"/>
    <n v="104"/>
    <n v="0.66666666666666663"/>
    <n v="3072"/>
    <x v="1"/>
    <x v="0"/>
    <s v="High Risk"/>
  </r>
  <r>
    <n v="15663933"/>
    <n v="625"/>
    <x v="2"/>
    <s v="Female"/>
    <x v="12"/>
    <n v="5"/>
    <n v="86147.46"/>
    <n v="2"/>
    <n v="1"/>
    <n v="0"/>
    <n v="163440.79999999999"/>
    <x v="0"/>
    <n v="28"/>
    <n v="1342"/>
    <n v="10"/>
    <n v="81"/>
    <n v="0.35714285714285715"/>
    <n v="37576"/>
    <x v="0"/>
    <x v="2"/>
    <s v="High Risk"/>
  </r>
  <r>
    <n v="15814236"/>
    <n v="537"/>
    <x v="1"/>
    <s v="Female"/>
    <x v="16"/>
    <n v="1"/>
    <n v="96939.06"/>
    <n v="1"/>
    <n v="1"/>
    <n v="1"/>
    <n v="102606.92"/>
    <x v="1"/>
    <n v="28"/>
    <n v="3780"/>
    <n v="10"/>
    <n v="133"/>
    <n v="0.35714285714285715"/>
    <n v="105840"/>
    <x v="1"/>
    <x v="0"/>
    <s v="High Risk"/>
  </r>
  <r>
    <n v="15583597"/>
    <n v="696"/>
    <x v="1"/>
    <s v="Male"/>
    <x v="40"/>
    <n v="1"/>
    <n v="106758.6"/>
    <n v="1"/>
    <n v="1"/>
    <n v="1"/>
    <n v="80591.179999999993"/>
    <x v="1"/>
    <n v="9"/>
    <n v="1356"/>
    <n v="10"/>
    <n v="149"/>
    <n v="1"/>
    <n v="12204"/>
    <x v="0"/>
    <x v="0"/>
    <s v="High Risk"/>
  </r>
  <r>
    <n v="15607395"/>
    <n v="679"/>
    <x v="0"/>
    <s v="Female"/>
    <x v="19"/>
    <n v="9"/>
    <n v="112528.65"/>
    <n v="2"/>
    <n v="1"/>
    <n v="0"/>
    <n v="177362.45"/>
    <x v="1"/>
    <n v="24"/>
    <n v="1218"/>
    <n v="6"/>
    <n v="100"/>
    <n v="0.25"/>
    <n v="29232"/>
    <x v="0"/>
    <x v="3"/>
    <s v="High Risk"/>
  </r>
  <r>
    <n v="15694556"/>
    <n v="684"/>
    <x v="0"/>
    <s v="Male"/>
    <x v="52"/>
    <n v="2"/>
    <n v="116563.58"/>
    <n v="1"/>
    <n v="1"/>
    <n v="0"/>
    <n v="120257.7"/>
    <x v="0"/>
    <n v="14"/>
    <n v="4490"/>
    <n v="5"/>
    <n v="26"/>
    <n v="0.35714285714285715"/>
    <n v="62860"/>
    <x v="0"/>
    <x v="0"/>
    <s v="Low Risk"/>
  </r>
  <r>
    <n v="15744109"/>
    <n v="850"/>
    <x v="0"/>
    <s v="Male"/>
    <x v="15"/>
    <n v="4"/>
    <n v="0"/>
    <n v="1"/>
    <n v="1"/>
    <n v="1"/>
    <n v="180622.02"/>
    <x v="1"/>
    <n v="22"/>
    <n v="2656"/>
    <n v="10"/>
    <n v="29"/>
    <n v="0.45454545454545453"/>
    <n v="58432"/>
    <x v="0"/>
    <x v="2"/>
    <s v="Low Risk"/>
  </r>
  <r>
    <n v="15800688"/>
    <n v="495"/>
    <x v="1"/>
    <s v="Female"/>
    <x v="0"/>
    <n v="7"/>
    <n v="0"/>
    <n v="2"/>
    <n v="0"/>
    <n v="0"/>
    <n v="130404.53"/>
    <x v="1"/>
    <n v="7"/>
    <n v="3915"/>
    <n v="5"/>
    <n v="139"/>
    <n v="0.7142857142857143"/>
    <n v="27405"/>
    <x v="0"/>
    <x v="1"/>
    <s v="High Risk"/>
  </r>
  <r>
    <n v="15810878"/>
    <n v="537"/>
    <x v="1"/>
    <s v="Female"/>
    <x v="16"/>
    <n v="6"/>
    <n v="141786.78"/>
    <n v="1"/>
    <n v="0"/>
    <n v="1"/>
    <n v="147797.54"/>
    <x v="1"/>
    <n v="21"/>
    <n v="1869"/>
    <n v="3"/>
    <n v="16"/>
    <n v="0.14285714285714285"/>
    <n v="39249"/>
    <x v="0"/>
    <x v="1"/>
    <s v="Low Risk"/>
  </r>
  <r>
    <n v="15587835"/>
    <n v="850"/>
    <x v="0"/>
    <s v="Male"/>
    <x v="1"/>
    <n v="3"/>
    <n v="136416.82"/>
    <n v="1"/>
    <n v="0"/>
    <n v="1"/>
    <n v="57844.26"/>
    <x v="1"/>
    <n v="8"/>
    <n v="1512"/>
    <n v="3"/>
    <n v="140"/>
    <n v="0.375"/>
    <n v="12096"/>
    <x v="0"/>
    <x v="2"/>
    <s v="High Risk"/>
  </r>
  <r>
    <n v="15763515"/>
    <n v="513"/>
    <x v="0"/>
    <s v="Male"/>
    <x v="33"/>
    <n v="5"/>
    <n v="0"/>
    <n v="2"/>
    <n v="1"/>
    <n v="0"/>
    <n v="162523.66"/>
    <x v="1"/>
    <n v="23"/>
    <n v="2151"/>
    <n v="8"/>
    <n v="13"/>
    <n v="0.34782608695652173"/>
    <n v="49473"/>
    <x v="0"/>
    <x v="2"/>
    <s v="Low Risk"/>
  </r>
  <r>
    <n v="15725882"/>
    <n v="618"/>
    <x v="2"/>
    <s v="Female"/>
    <x v="20"/>
    <n v="1"/>
    <n v="133245.51999999999"/>
    <n v="2"/>
    <n v="1"/>
    <n v="1"/>
    <n v="54495.82"/>
    <x v="1"/>
    <n v="11"/>
    <n v="3273"/>
    <n v="7"/>
    <n v="88"/>
    <n v="0.63636363636363635"/>
    <n v="36003"/>
    <x v="1"/>
    <x v="0"/>
    <s v="High Risk"/>
  </r>
  <r>
    <n v="15788022"/>
    <n v="802"/>
    <x v="2"/>
    <s v="Female"/>
    <x v="1"/>
    <n v="4"/>
    <n v="90757.64"/>
    <n v="2"/>
    <n v="0"/>
    <n v="1"/>
    <n v="169183.66"/>
    <x v="1"/>
    <n v="22"/>
    <n v="2937"/>
    <n v="4"/>
    <n v="87"/>
    <n v="0.18181818181818182"/>
    <n v="64614"/>
    <x v="0"/>
    <x v="2"/>
    <s v="High Risk"/>
  </r>
  <r>
    <n v="15663917"/>
    <n v="547"/>
    <x v="0"/>
    <s v="Male"/>
    <x v="3"/>
    <n v="1"/>
    <n v="92350.36"/>
    <n v="1"/>
    <n v="0"/>
    <n v="1"/>
    <n v="80262.91"/>
    <x v="1"/>
    <n v="24"/>
    <n v="788"/>
    <n v="6"/>
    <n v="118"/>
    <n v="0.25"/>
    <n v="18912"/>
    <x v="2"/>
    <x v="0"/>
    <s v="High Risk"/>
  </r>
  <r>
    <n v="15656865"/>
    <n v="613"/>
    <x v="2"/>
    <s v="Male"/>
    <x v="58"/>
    <n v="9"/>
    <n v="78778.490000000005"/>
    <n v="1"/>
    <n v="0"/>
    <n v="1"/>
    <n v="8751.59"/>
    <x v="1"/>
    <n v="21"/>
    <n v="1756"/>
    <n v="6"/>
    <n v="12"/>
    <n v="0.2857142857142857"/>
    <n v="36876"/>
    <x v="0"/>
    <x v="3"/>
    <s v="Low Risk"/>
  </r>
  <r>
    <n v="15667971"/>
    <n v="592"/>
    <x v="2"/>
    <s v="Female"/>
    <x v="10"/>
    <n v="6"/>
    <n v="102143.93"/>
    <n v="2"/>
    <n v="1"/>
    <n v="1"/>
    <n v="102628.98"/>
    <x v="1"/>
    <n v="12"/>
    <n v="768"/>
    <n v="0"/>
    <n v="127"/>
    <n v="0"/>
    <n v="9216"/>
    <x v="1"/>
    <x v="1"/>
    <s v="High Risk"/>
  </r>
  <r>
    <n v="15800366"/>
    <n v="546"/>
    <x v="0"/>
    <s v="Male"/>
    <x v="6"/>
    <n v="5"/>
    <n v="0"/>
    <n v="1"/>
    <n v="1"/>
    <n v="1"/>
    <n v="94823.95"/>
    <x v="1"/>
    <n v="12"/>
    <n v="3296"/>
    <n v="4"/>
    <n v="54"/>
    <n v="0.33333333333333331"/>
    <n v="39552"/>
    <x v="0"/>
    <x v="2"/>
    <s v="Medium Risk"/>
  </r>
  <r>
    <n v="15717231"/>
    <n v="721"/>
    <x v="2"/>
    <s v="Male"/>
    <x v="24"/>
    <n v="4"/>
    <n v="98459.6"/>
    <n v="1"/>
    <n v="0"/>
    <n v="0"/>
    <n v="90821.66"/>
    <x v="1"/>
    <n v="25"/>
    <n v="4324"/>
    <n v="6"/>
    <n v="62"/>
    <n v="0.24"/>
    <n v="108100"/>
    <x v="1"/>
    <x v="2"/>
    <s v="High Risk"/>
  </r>
  <r>
    <n v="15643188"/>
    <n v="671"/>
    <x v="2"/>
    <s v="Female"/>
    <x v="40"/>
    <n v="7"/>
    <n v="114603.76"/>
    <n v="2"/>
    <n v="1"/>
    <n v="0"/>
    <n v="153194.32"/>
    <x v="0"/>
    <n v="21"/>
    <n v="3860"/>
    <n v="0"/>
    <n v="119"/>
    <n v="0"/>
    <n v="81060"/>
    <x v="0"/>
    <x v="1"/>
    <s v="High Risk"/>
  </r>
  <r>
    <n v="15671351"/>
    <n v="624"/>
    <x v="1"/>
    <s v="Male"/>
    <x v="12"/>
    <n v="2"/>
    <n v="0"/>
    <n v="2"/>
    <n v="1"/>
    <n v="0"/>
    <n v="87310.59"/>
    <x v="1"/>
    <n v="30"/>
    <n v="1852"/>
    <n v="7"/>
    <n v="119"/>
    <n v="0.23333333333333334"/>
    <n v="55560"/>
    <x v="1"/>
    <x v="0"/>
    <s v="High Risk"/>
  </r>
  <r>
    <n v="15573628"/>
    <n v="751"/>
    <x v="2"/>
    <s v="Female"/>
    <x v="21"/>
    <n v="7"/>
    <n v="148074.79"/>
    <n v="1"/>
    <n v="1"/>
    <n v="0"/>
    <n v="146411.41"/>
    <x v="0"/>
    <n v="11"/>
    <n v="3896"/>
    <n v="8"/>
    <n v="65"/>
    <n v="0.72727272727272729"/>
    <n v="42856"/>
    <x v="2"/>
    <x v="1"/>
    <s v="High Risk"/>
  </r>
  <r>
    <n v="15698953"/>
    <n v="636"/>
    <x v="1"/>
    <s v="Male"/>
    <x v="18"/>
    <n v="1"/>
    <n v="0"/>
    <n v="3"/>
    <n v="1"/>
    <n v="1"/>
    <n v="74048.100000000006"/>
    <x v="0"/>
    <n v="26"/>
    <n v="4061"/>
    <n v="6"/>
    <n v="132"/>
    <n v="0.23076923076923078"/>
    <n v="105586"/>
    <x v="0"/>
    <x v="0"/>
    <s v="High Risk"/>
  </r>
  <r>
    <n v="15753888"/>
    <n v="607"/>
    <x v="1"/>
    <s v="Female"/>
    <x v="46"/>
    <n v="8"/>
    <n v="108004.64"/>
    <n v="1"/>
    <n v="1"/>
    <n v="1"/>
    <n v="23386.77"/>
    <x v="0"/>
    <n v="15"/>
    <n v="3518"/>
    <n v="7"/>
    <n v="36"/>
    <n v="0.46666666666666667"/>
    <n v="52770"/>
    <x v="0"/>
    <x v="1"/>
    <s v="Medium Risk"/>
  </r>
  <r>
    <n v="15737961"/>
    <n v="509"/>
    <x v="2"/>
    <s v="Female"/>
    <x v="6"/>
    <n v="0"/>
    <n v="107712.57"/>
    <n v="2"/>
    <n v="1"/>
    <n v="1"/>
    <n v="92898.17"/>
    <x v="1"/>
    <n v="30"/>
    <n v="2762"/>
    <n v="9"/>
    <n v="68"/>
    <n v="0.3"/>
    <n v="82860"/>
    <x v="0"/>
    <x v="0"/>
    <s v="High Risk"/>
  </r>
  <r>
    <n v="15801701"/>
    <n v="653"/>
    <x v="1"/>
    <s v="Male"/>
    <x v="12"/>
    <n v="9"/>
    <n v="0"/>
    <n v="2"/>
    <n v="1"/>
    <n v="1"/>
    <n v="45956.05"/>
    <x v="1"/>
    <n v="27"/>
    <n v="1847"/>
    <n v="1"/>
    <n v="61"/>
    <n v="3.7037037037037035E-2"/>
    <n v="49869"/>
    <x v="0"/>
    <x v="3"/>
    <s v="High Risk"/>
  </r>
  <r>
    <n v="15684419"/>
    <n v="709"/>
    <x v="1"/>
    <s v="Female"/>
    <x v="24"/>
    <n v="8"/>
    <n v="0"/>
    <n v="3"/>
    <n v="1"/>
    <n v="0"/>
    <n v="71738.559999999998"/>
    <x v="1"/>
    <n v="10"/>
    <n v="3148"/>
    <n v="7"/>
    <n v="5"/>
    <n v="0.7"/>
    <n v="31480"/>
    <x v="2"/>
    <x v="1"/>
    <s v="Low Risk"/>
  </r>
  <r>
    <n v="15794266"/>
    <n v="559"/>
    <x v="0"/>
    <s v="Male"/>
    <x v="15"/>
    <n v="9"/>
    <n v="145303.51999999999"/>
    <n v="1"/>
    <n v="1"/>
    <n v="0"/>
    <n v="103560.98"/>
    <x v="1"/>
    <n v="11"/>
    <n v="3291"/>
    <n v="9"/>
    <n v="127"/>
    <n v="0.81818181818181823"/>
    <n v="36201"/>
    <x v="2"/>
    <x v="3"/>
    <s v="High Risk"/>
  </r>
  <r>
    <n v="15810711"/>
    <n v="684"/>
    <x v="2"/>
    <s v="Male"/>
    <x v="24"/>
    <n v="4"/>
    <n v="138476.41"/>
    <n v="2"/>
    <n v="1"/>
    <n v="1"/>
    <n v="52367.29"/>
    <x v="1"/>
    <n v="13"/>
    <n v="335"/>
    <n v="1"/>
    <n v="8"/>
    <n v="7.6923076923076927E-2"/>
    <n v="4355"/>
    <x v="1"/>
    <x v="2"/>
    <s v="Low Risk"/>
  </r>
  <r>
    <n v="15771270"/>
    <n v="635"/>
    <x v="0"/>
    <s v="Female"/>
    <x v="7"/>
    <n v="8"/>
    <n v="127471.56"/>
    <n v="1"/>
    <n v="1"/>
    <n v="1"/>
    <n v="152916.04999999999"/>
    <x v="0"/>
    <n v="29"/>
    <n v="3794"/>
    <n v="10"/>
    <n v="164"/>
    <n v="0.34482758620689657"/>
    <n v="110026"/>
    <x v="0"/>
    <x v="1"/>
    <s v="High Risk"/>
  </r>
  <r>
    <n v="15607786"/>
    <n v="709"/>
    <x v="0"/>
    <s v="Male"/>
    <x v="28"/>
    <n v="6"/>
    <n v="156551.63"/>
    <n v="1"/>
    <n v="0"/>
    <n v="1"/>
    <n v="4410.7700000000004"/>
    <x v="1"/>
    <n v="1"/>
    <n v="3727"/>
    <n v="7"/>
    <n v="113"/>
    <n v="1"/>
    <n v="3727"/>
    <x v="0"/>
    <x v="1"/>
    <s v="High Risk"/>
  </r>
  <r>
    <n v="15624519"/>
    <n v="656"/>
    <x v="2"/>
    <s v="Female"/>
    <x v="23"/>
    <n v="9"/>
    <n v="97092.87"/>
    <n v="1"/>
    <n v="1"/>
    <n v="0"/>
    <n v="74771.22"/>
    <x v="0"/>
    <n v="12"/>
    <n v="134"/>
    <n v="7"/>
    <n v="69"/>
    <n v="0.58333333333333337"/>
    <n v="1608"/>
    <x v="2"/>
    <x v="3"/>
    <s v="High Risk"/>
  </r>
  <r>
    <n v="15799910"/>
    <n v="793"/>
    <x v="0"/>
    <s v="Male"/>
    <x v="15"/>
    <n v="2"/>
    <n v="0"/>
    <n v="2"/>
    <n v="1"/>
    <n v="0"/>
    <n v="193817.63"/>
    <x v="0"/>
    <n v="30"/>
    <n v="3233"/>
    <n v="9"/>
    <n v="96"/>
    <n v="0.3"/>
    <n v="96990"/>
    <x v="0"/>
    <x v="0"/>
    <s v="High Risk"/>
  </r>
  <r>
    <n v="15602479"/>
    <n v="609"/>
    <x v="1"/>
    <s v="Male"/>
    <x v="24"/>
    <n v="5"/>
    <n v="129312.79"/>
    <n v="1"/>
    <n v="1"/>
    <n v="1"/>
    <n v="26793.82"/>
    <x v="1"/>
    <n v="22"/>
    <n v="2698"/>
    <n v="5"/>
    <n v="60"/>
    <n v="0.22727272727272727"/>
    <n v="59356"/>
    <x v="1"/>
    <x v="2"/>
    <s v="Medium Risk"/>
  </r>
  <r>
    <n v="15617419"/>
    <n v="618"/>
    <x v="2"/>
    <s v="Female"/>
    <x v="6"/>
    <n v="10"/>
    <n v="100315.1"/>
    <n v="2"/>
    <n v="1"/>
    <n v="1"/>
    <n v="32526.639999999999"/>
    <x v="1"/>
    <n v="9"/>
    <n v="4296"/>
    <n v="9"/>
    <n v="154"/>
    <n v="1"/>
    <n v="38664"/>
    <x v="0"/>
    <x v="3"/>
    <s v="High Risk"/>
  </r>
  <r>
    <n v="15657603"/>
    <n v="850"/>
    <x v="0"/>
    <s v="Female"/>
    <x v="12"/>
    <n v="6"/>
    <n v="81684.97"/>
    <n v="1"/>
    <n v="1"/>
    <n v="0"/>
    <n v="824"/>
    <x v="1"/>
    <n v="3"/>
    <n v="3001"/>
    <n v="6"/>
    <n v="50"/>
    <n v="1"/>
    <n v="9003"/>
    <x v="1"/>
    <x v="1"/>
    <s v="Medium Risk"/>
  </r>
  <r>
    <n v="15570379"/>
    <n v="669"/>
    <x v="1"/>
    <s v="Male"/>
    <x v="21"/>
    <n v="3"/>
    <n v="88827.53"/>
    <n v="1"/>
    <n v="0"/>
    <n v="0"/>
    <n v="85250.77"/>
    <x v="0"/>
    <n v="2"/>
    <n v="2331"/>
    <n v="8"/>
    <n v="9"/>
    <n v="1"/>
    <n v="4662"/>
    <x v="1"/>
    <x v="2"/>
    <s v="Low Risk"/>
  </r>
  <r>
    <n v="15772996"/>
    <n v="594"/>
    <x v="2"/>
    <s v="Male"/>
    <x v="20"/>
    <n v="0"/>
    <n v="152092.44"/>
    <n v="2"/>
    <n v="1"/>
    <n v="1"/>
    <n v="83508.929999999993"/>
    <x v="1"/>
    <n v="25"/>
    <n v="2692"/>
    <n v="9"/>
    <n v="13"/>
    <n v="0.36"/>
    <n v="67300"/>
    <x v="0"/>
    <x v="0"/>
    <s v="Low Risk"/>
  </r>
  <r>
    <n v="15729574"/>
    <n v="616"/>
    <x v="1"/>
    <s v="Male"/>
    <x v="60"/>
    <n v="4"/>
    <n v="0"/>
    <n v="2"/>
    <n v="1"/>
    <n v="1"/>
    <n v="173599.38"/>
    <x v="1"/>
    <n v="14"/>
    <n v="1310"/>
    <n v="5"/>
    <n v="152"/>
    <n v="0.35714285714285715"/>
    <n v="18340"/>
    <x v="2"/>
    <x v="2"/>
    <s v="High Risk"/>
  </r>
  <r>
    <n v="15737267"/>
    <n v="676"/>
    <x v="0"/>
    <s v="Female"/>
    <x v="23"/>
    <n v="1"/>
    <n v="0"/>
    <n v="1"/>
    <n v="1"/>
    <n v="0"/>
    <n v="79342.31"/>
    <x v="0"/>
    <n v="7"/>
    <n v="3587"/>
    <n v="7"/>
    <n v="147"/>
    <n v="1"/>
    <n v="25109"/>
    <x v="2"/>
    <x v="0"/>
    <s v="High Risk"/>
  </r>
  <r>
    <n v="15799128"/>
    <n v="608"/>
    <x v="1"/>
    <s v="Female"/>
    <x v="16"/>
    <n v="9"/>
    <n v="102406.76"/>
    <n v="1"/>
    <n v="0"/>
    <n v="1"/>
    <n v="57600.66"/>
    <x v="1"/>
    <n v="1"/>
    <n v="3761"/>
    <n v="1"/>
    <n v="35"/>
    <n v="1"/>
    <n v="3761"/>
    <x v="0"/>
    <x v="3"/>
    <s v="Medium Risk"/>
  </r>
  <r>
    <n v="15813327"/>
    <n v="710"/>
    <x v="0"/>
    <s v="Male"/>
    <x v="29"/>
    <n v="4"/>
    <n v="109130.96"/>
    <n v="2"/>
    <n v="1"/>
    <n v="1"/>
    <n v="56191.99"/>
    <x v="1"/>
    <n v="8"/>
    <n v="4214"/>
    <n v="7"/>
    <n v="39"/>
    <n v="0.875"/>
    <n v="33712"/>
    <x v="2"/>
    <x v="2"/>
    <s v="Medium Risk"/>
  </r>
  <r>
    <n v="15711921"/>
    <n v="695"/>
    <x v="0"/>
    <s v="Male"/>
    <x v="6"/>
    <n v="5"/>
    <n v="0"/>
    <n v="2"/>
    <n v="1"/>
    <n v="1"/>
    <n v="6770.44"/>
    <x v="1"/>
    <n v="18"/>
    <n v="4658"/>
    <n v="4"/>
    <n v="85"/>
    <n v="0.22222222222222221"/>
    <n v="83844"/>
    <x v="1"/>
    <x v="2"/>
    <s v="High Risk"/>
  </r>
  <r>
    <n v="15654300"/>
    <n v="530"/>
    <x v="2"/>
    <s v="Male"/>
    <x v="19"/>
    <n v="9"/>
    <n v="75242.28"/>
    <n v="1"/>
    <n v="0"/>
    <n v="1"/>
    <n v="101694.67"/>
    <x v="1"/>
    <n v="20"/>
    <n v="4810"/>
    <n v="7"/>
    <n v="151"/>
    <n v="0.35"/>
    <n v="96200"/>
    <x v="0"/>
    <x v="3"/>
    <s v="High Risk"/>
  </r>
  <r>
    <n v="15569945"/>
    <n v="509"/>
    <x v="1"/>
    <s v="Male"/>
    <x v="6"/>
    <n v="1"/>
    <n v="0"/>
    <n v="2"/>
    <n v="1"/>
    <n v="0"/>
    <n v="69113.14"/>
    <x v="1"/>
    <n v="15"/>
    <n v="786"/>
    <n v="10"/>
    <n v="160"/>
    <n v="0.66666666666666663"/>
    <n v="11790"/>
    <x v="1"/>
    <x v="0"/>
    <s v="High Risk"/>
  </r>
  <r>
    <n v="15569666"/>
    <n v="517"/>
    <x v="0"/>
    <s v="Female"/>
    <x v="13"/>
    <n v="4"/>
    <n v="0"/>
    <n v="1"/>
    <n v="0"/>
    <n v="0"/>
    <n v="172674.36"/>
    <x v="0"/>
    <n v="17"/>
    <n v="1768"/>
    <n v="6"/>
    <n v="172"/>
    <n v="0.35294117647058826"/>
    <n v="30056"/>
    <x v="2"/>
    <x v="2"/>
    <s v="High Risk"/>
  </r>
  <r>
    <n v="15681887"/>
    <n v="758"/>
    <x v="2"/>
    <s v="Male"/>
    <x v="19"/>
    <n v="0"/>
    <n v="129142.54"/>
    <n v="2"/>
    <n v="1"/>
    <n v="1"/>
    <n v="26606.28"/>
    <x v="1"/>
    <n v="17"/>
    <n v="4721"/>
    <n v="2"/>
    <n v="59"/>
    <n v="0.11764705882352941"/>
    <n v="80257"/>
    <x v="0"/>
    <x v="0"/>
    <s v="Medium Risk"/>
  </r>
  <r>
    <n v="15608873"/>
    <n v="665"/>
    <x v="0"/>
    <s v="Male"/>
    <x v="21"/>
    <n v="2"/>
    <n v="0"/>
    <n v="1"/>
    <n v="0"/>
    <n v="0"/>
    <n v="53353.36"/>
    <x v="1"/>
    <n v="28"/>
    <n v="1364"/>
    <n v="2"/>
    <n v="18"/>
    <n v="7.1428571428571425E-2"/>
    <n v="38192"/>
    <x v="2"/>
    <x v="0"/>
    <s v="Low Risk"/>
  </r>
  <r>
    <n v="15762091"/>
    <n v="631"/>
    <x v="2"/>
    <s v="Female"/>
    <x v="32"/>
    <n v="6"/>
    <n v="139129.92000000001"/>
    <n v="1"/>
    <n v="1"/>
    <n v="1"/>
    <n v="63747.51"/>
    <x v="1"/>
    <n v="21"/>
    <n v="4225"/>
    <n v="1"/>
    <n v="170"/>
    <n v="4.7619047619047616E-2"/>
    <n v="88725"/>
    <x v="0"/>
    <x v="1"/>
    <s v="High Risk"/>
  </r>
  <r>
    <n v="15722053"/>
    <n v="576"/>
    <x v="1"/>
    <s v="Male"/>
    <x v="19"/>
    <n v="3"/>
    <n v="0"/>
    <n v="2"/>
    <n v="0"/>
    <n v="1"/>
    <n v="190112.05"/>
    <x v="1"/>
    <n v="9"/>
    <n v="3953"/>
    <n v="5"/>
    <n v="26"/>
    <n v="0.55555555555555558"/>
    <n v="35577"/>
    <x v="0"/>
    <x v="2"/>
    <s v="Low Risk"/>
  </r>
  <r>
    <n v="15782100"/>
    <n v="544"/>
    <x v="1"/>
    <s v="Male"/>
    <x v="32"/>
    <n v="3"/>
    <n v="66483.320000000007"/>
    <n v="1"/>
    <n v="0"/>
    <n v="1"/>
    <n v="110317.39"/>
    <x v="1"/>
    <n v="2"/>
    <n v="1674"/>
    <n v="4"/>
    <n v="28"/>
    <n v="1"/>
    <n v="3348"/>
    <x v="1"/>
    <x v="2"/>
    <s v="Low Risk"/>
  </r>
  <r>
    <n v="15765300"/>
    <n v="596"/>
    <x v="2"/>
    <s v="Male"/>
    <x v="20"/>
    <n v="5"/>
    <n v="62389.03"/>
    <n v="3"/>
    <n v="1"/>
    <n v="0"/>
    <n v="148623.43"/>
    <x v="0"/>
    <n v="26"/>
    <n v="1179"/>
    <n v="2"/>
    <n v="105"/>
    <n v="7.6923076923076927E-2"/>
    <n v="30654"/>
    <x v="0"/>
    <x v="2"/>
    <s v="High Risk"/>
  </r>
  <r>
    <n v="15743570"/>
    <n v="481"/>
    <x v="0"/>
    <s v="Female"/>
    <x v="10"/>
    <n v="5"/>
    <n v="0"/>
    <n v="2"/>
    <n v="1"/>
    <n v="1"/>
    <n v="125253.46"/>
    <x v="1"/>
    <n v="23"/>
    <n v="2688"/>
    <n v="4"/>
    <n v="172"/>
    <n v="0.17391304347826086"/>
    <n v="61824"/>
    <x v="1"/>
    <x v="2"/>
    <s v="High Risk"/>
  </r>
  <r>
    <n v="15608541"/>
    <n v="498"/>
    <x v="0"/>
    <s v="Male"/>
    <x v="17"/>
    <n v="1"/>
    <n v="91857.66"/>
    <n v="1"/>
    <n v="1"/>
    <n v="0"/>
    <n v="101954.78"/>
    <x v="0"/>
    <n v="3"/>
    <n v="1093"/>
    <n v="8"/>
    <n v="80"/>
    <n v="1"/>
    <n v="3279"/>
    <x v="0"/>
    <x v="0"/>
    <s v="High Risk"/>
  </r>
  <r>
    <n v="15750671"/>
    <n v="512"/>
    <x v="1"/>
    <s v="Male"/>
    <x v="8"/>
    <n v="6"/>
    <n v="0"/>
    <n v="2"/>
    <n v="1"/>
    <n v="0"/>
    <n v="168462.26"/>
    <x v="1"/>
    <n v="5"/>
    <n v="2927"/>
    <n v="10"/>
    <n v="128"/>
    <n v="1"/>
    <n v="14635"/>
    <x v="0"/>
    <x v="1"/>
    <s v="High Risk"/>
  </r>
  <r>
    <n v="15813659"/>
    <n v="594"/>
    <x v="0"/>
    <s v="Female"/>
    <x v="27"/>
    <n v="7"/>
    <n v="0"/>
    <n v="1"/>
    <n v="1"/>
    <n v="0"/>
    <n v="26215.85"/>
    <x v="0"/>
    <n v="1"/>
    <n v="4988"/>
    <n v="3"/>
    <n v="116"/>
    <n v="1"/>
    <n v="4988"/>
    <x v="0"/>
    <x v="1"/>
    <s v="High Risk"/>
  </r>
  <r>
    <n v="15757867"/>
    <n v="570"/>
    <x v="0"/>
    <s v="Female"/>
    <x v="33"/>
    <n v="10"/>
    <n v="176173.52"/>
    <n v="1"/>
    <n v="1"/>
    <n v="0"/>
    <n v="97045.32"/>
    <x v="0"/>
    <n v="23"/>
    <n v="1928"/>
    <n v="10"/>
    <n v="177"/>
    <n v="0.43478260869565216"/>
    <n v="44344"/>
    <x v="1"/>
    <x v="3"/>
    <s v="High Risk"/>
  </r>
  <r>
    <n v="15652914"/>
    <n v="721"/>
    <x v="1"/>
    <s v="Male"/>
    <x v="16"/>
    <n v="7"/>
    <n v="0"/>
    <n v="1"/>
    <n v="0"/>
    <n v="1"/>
    <n v="53534.8"/>
    <x v="1"/>
    <n v="21"/>
    <n v="395"/>
    <n v="4"/>
    <n v="24"/>
    <n v="0.19047619047619047"/>
    <n v="8295"/>
    <x v="0"/>
    <x v="1"/>
    <s v="Low Risk"/>
  </r>
  <r>
    <n v="15723818"/>
    <n v="453"/>
    <x v="0"/>
    <s v="Female"/>
    <x v="24"/>
    <n v="4"/>
    <n v="131834.76"/>
    <n v="2"/>
    <n v="1"/>
    <n v="0"/>
    <n v="8949.2000000000007"/>
    <x v="1"/>
    <n v="18"/>
    <n v="4380"/>
    <n v="10"/>
    <n v="9"/>
    <n v="0.55555555555555558"/>
    <n v="78840"/>
    <x v="0"/>
    <x v="2"/>
    <s v="Low Risk"/>
  </r>
  <r>
    <n v="15713819"/>
    <n v="562"/>
    <x v="0"/>
    <s v="Male"/>
    <x v="36"/>
    <n v="3"/>
    <n v="92347.96"/>
    <n v="1"/>
    <n v="1"/>
    <n v="1"/>
    <n v="163116.75"/>
    <x v="1"/>
    <n v="7"/>
    <n v="938"/>
    <n v="7"/>
    <n v="178"/>
    <n v="1"/>
    <n v="6566"/>
    <x v="0"/>
    <x v="2"/>
    <s v="High Risk"/>
  </r>
  <r>
    <n v="15656484"/>
    <n v="682"/>
    <x v="0"/>
    <s v="Male"/>
    <x v="20"/>
    <n v="4"/>
    <n v="0"/>
    <n v="2"/>
    <n v="1"/>
    <n v="1"/>
    <n v="140745.91"/>
    <x v="1"/>
    <n v="4"/>
    <n v="4116"/>
    <n v="7"/>
    <n v="157"/>
    <n v="1"/>
    <n v="16464"/>
    <x v="0"/>
    <x v="2"/>
    <s v="High Risk"/>
  </r>
  <r>
    <n v="15778515"/>
    <n v="748"/>
    <x v="0"/>
    <s v="Male"/>
    <x v="20"/>
    <n v="3"/>
    <n v="95297.11"/>
    <n v="1"/>
    <n v="0"/>
    <n v="0"/>
    <n v="171515.84"/>
    <x v="1"/>
    <n v="28"/>
    <n v="2588"/>
    <n v="7"/>
    <n v="155"/>
    <n v="0.25"/>
    <n v="72464"/>
    <x v="1"/>
    <x v="2"/>
    <s v="High Risk"/>
  </r>
  <r>
    <n v="15803840"/>
    <n v="729"/>
    <x v="0"/>
    <s v="Female"/>
    <x v="15"/>
    <n v="9"/>
    <n v="0"/>
    <n v="2"/>
    <n v="0"/>
    <n v="0"/>
    <n v="150803.44"/>
    <x v="1"/>
    <n v="11"/>
    <n v="4952"/>
    <n v="5"/>
    <n v="135"/>
    <n v="0.45454545454545453"/>
    <n v="54472"/>
    <x v="1"/>
    <x v="3"/>
    <s v="High Risk"/>
  </r>
  <r>
    <n v="15735339"/>
    <n v="663"/>
    <x v="0"/>
    <s v="Male"/>
    <x v="2"/>
    <n v="4"/>
    <n v="0"/>
    <n v="1"/>
    <n v="1"/>
    <n v="0"/>
    <n v="76884.05"/>
    <x v="1"/>
    <n v="15"/>
    <n v="1283"/>
    <n v="4"/>
    <n v="26"/>
    <n v="0.26666666666666666"/>
    <n v="19245"/>
    <x v="1"/>
    <x v="2"/>
    <s v="Low Risk"/>
  </r>
  <r>
    <n v="15600392"/>
    <n v="735"/>
    <x v="0"/>
    <s v="Female"/>
    <x v="47"/>
    <n v="8"/>
    <n v="123845.36"/>
    <n v="2"/>
    <n v="0"/>
    <n v="1"/>
    <n v="170454.93"/>
    <x v="0"/>
    <n v="1"/>
    <n v="4405"/>
    <n v="0"/>
    <n v="34"/>
    <n v="0"/>
    <n v="4405"/>
    <x v="0"/>
    <x v="1"/>
    <s v="Medium Risk"/>
  </r>
  <r>
    <n v="15625740"/>
    <n v="627"/>
    <x v="2"/>
    <s v="Male"/>
    <x v="46"/>
    <n v="3"/>
    <n v="143426.34"/>
    <n v="2"/>
    <n v="1"/>
    <n v="1"/>
    <n v="143104.29999999999"/>
    <x v="1"/>
    <n v="20"/>
    <n v="4507"/>
    <n v="7"/>
    <n v="41"/>
    <n v="0.35"/>
    <n v="90140"/>
    <x v="0"/>
    <x v="2"/>
    <s v="Medium Risk"/>
  </r>
  <r>
    <n v="15663817"/>
    <n v="713"/>
    <x v="0"/>
    <s v="Male"/>
    <x v="17"/>
    <n v="5"/>
    <n v="0"/>
    <n v="1"/>
    <n v="1"/>
    <n v="1"/>
    <n v="55701.62"/>
    <x v="1"/>
    <n v="3"/>
    <n v="1982"/>
    <n v="0"/>
    <n v="29"/>
    <n v="0"/>
    <n v="5946"/>
    <x v="0"/>
    <x v="2"/>
    <s v="Low Risk"/>
  </r>
  <r>
    <n v="15734461"/>
    <n v="562"/>
    <x v="2"/>
    <s v="Male"/>
    <x v="8"/>
    <n v="2"/>
    <n v="112708.2"/>
    <n v="1"/>
    <n v="0"/>
    <n v="1"/>
    <n v="186370.3"/>
    <x v="1"/>
    <n v="17"/>
    <n v="4828"/>
    <n v="3"/>
    <n v="111"/>
    <n v="0.17647058823529413"/>
    <n v="82076"/>
    <x v="2"/>
    <x v="0"/>
    <s v="High Risk"/>
  </r>
  <r>
    <n v="15780142"/>
    <n v="632"/>
    <x v="0"/>
    <s v="Male"/>
    <x v="3"/>
    <n v="2"/>
    <n v="100013.51"/>
    <n v="1"/>
    <n v="1"/>
    <n v="0"/>
    <n v="24275.32"/>
    <x v="1"/>
    <n v="19"/>
    <n v="1496"/>
    <n v="0"/>
    <n v="48"/>
    <n v="0"/>
    <n v="28424"/>
    <x v="0"/>
    <x v="0"/>
    <s v="Medium Risk"/>
  </r>
  <r>
    <n v="15709920"/>
    <n v="479"/>
    <x v="0"/>
    <s v="Female"/>
    <x v="19"/>
    <n v="2"/>
    <n v="208165.53"/>
    <n v="1"/>
    <n v="0"/>
    <n v="0"/>
    <n v="50774.81"/>
    <x v="0"/>
    <n v="13"/>
    <n v="4518"/>
    <n v="3"/>
    <n v="139"/>
    <n v="0.23076923076923078"/>
    <n v="58734"/>
    <x v="2"/>
    <x v="0"/>
    <s v="High Risk"/>
  </r>
  <r>
    <n v="15684248"/>
    <n v="658"/>
    <x v="1"/>
    <s v="Male"/>
    <x v="29"/>
    <n v="7"/>
    <n v="0"/>
    <n v="2"/>
    <n v="0"/>
    <n v="1"/>
    <n v="154279.87"/>
    <x v="1"/>
    <n v="6"/>
    <n v="4108"/>
    <n v="0"/>
    <n v="17"/>
    <n v="0"/>
    <n v="24648"/>
    <x v="0"/>
    <x v="1"/>
    <s v="Low Risk"/>
  </r>
  <r>
    <n v="15643158"/>
    <n v="598"/>
    <x v="0"/>
    <s v="Female"/>
    <x v="20"/>
    <n v="9"/>
    <n v="0"/>
    <n v="1"/>
    <n v="1"/>
    <n v="0"/>
    <n v="68462.59"/>
    <x v="0"/>
    <n v="11"/>
    <n v="189"/>
    <n v="7"/>
    <n v="165"/>
    <n v="0.63636363636363635"/>
    <n v="2079"/>
    <x v="0"/>
    <x v="3"/>
    <s v="High Risk"/>
  </r>
  <r>
    <n v="15693902"/>
    <n v="597"/>
    <x v="0"/>
    <s v="Male"/>
    <x v="25"/>
    <n v="2"/>
    <n v="0"/>
    <n v="2"/>
    <n v="1"/>
    <n v="1"/>
    <n v="91036.74"/>
    <x v="1"/>
    <n v="12"/>
    <n v="4891"/>
    <n v="6"/>
    <n v="15"/>
    <n v="0.5"/>
    <n v="58692"/>
    <x v="2"/>
    <x v="0"/>
    <s v="Low Risk"/>
  </r>
  <r>
    <n v="15578307"/>
    <n v="512"/>
    <x v="0"/>
    <s v="Female"/>
    <x v="19"/>
    <n v="6"/>
    <n v="121685.31"/>
    <n v="2"/>
    <n v="1"/>
    <n v="1"/>
    <n v="83681.97"/>
    <x v="1"/>
    <n v="3"/>
    <n v="3556"/>
    <n v="10"/>
    <n v="109"/>
    <n v="1"/>
    <n v="10668"/>
    <x v="0"/>
    <x v="1"/>
    <s v="High Risk"/>
  </r>
  <r>
    <n v="15585379"/>
    <n v="704"/>
    <x v="0"/>
    <s v="Male"/>
    <x v="2"/>
    <n v="2"/>
    <n v="111525.02"/>
    <n v="1"/>
    <n v="1"/>
    <n v="0"/>
    <n v="199484.96"/>
    <x v="1"/>
    <n v="16"/>
    <n v="788"/>
    <n v="1"/>
    <n v="157"/>
    <n v="6.25E-2"/>
    <n v="12608"/>
    <x v="0"/>
    <x v="0"/>
    <s v="High Risk"/>
  </r>
  <r>
    <n v="15758510"/>
    <n v="474"/>
    <x v="0"/>
    <s v="Male"/>
    <x v="28"/>
    <n v="6"/>
    <n v="0"/>
    <n v="2"/>
    <n v="0"/>
    <n v="0"/>
    <n v="152491.22"/>
    <x v="1"/>
    <n v="17"/>
    <n v="3654"/>
    <n v="0"/>
    <n v="100"/>
    <n v="0"/>
    <n v="62118"/>
    <x v="2"/>
    <x v="1"/>
    <s v="High Risk"/>
  </r>
  <r>
    <n v="15692918"/>
    <n v="604"/>
    <x v="2"/>
    <s v="Male"/>
    <x v="18"/>
    <n v="10"/>
    <n v="113546.3"/>
    <n v="1"/>
    <n v="1"/>
    <n v="1"/>
    <n v="134875.37"/>
    <x v="1"/>
    <n v="21"/>
    <n v="3702"/>
    <n v="8"/>
    <n v="57"/>
    <n v="0.38095238095238093"/>
    <n v="77742"/>
    <x v="0"/>
    <x v="3"/>
    <s v="Medium Risk"/>
  </r>
  <r>
    <n v="15705301"/>
    <n v="683"/>
    <x v="0"/>
    <s v="Male"/>
    <x v="1"/>
    <n v="6"/>
    <n v="95696.52"/>
    <n v="2"/>
    <n v="1"/>
    <n v="1"/>
    <n v="184366.14"/>
    <x v="1"/>
    <n v="17"/>
    <n v="1667"/>
    <n v="1"/>
    <n v="86"/>
    <n v="5.8823529411764705E-2"/>
    <n v="28339"/>
    <x v="1"/>
    <x v="1"/>
    <s v="High Risk"/>
  </r>
  <r>
    <n v="15718231"/>
    <n v="537"/>
    <x v="0"/>
    <s v="Male"/>
    <x v="34"/>
    <n v="0"/>
    <n v="88963.31"/>
    <n v="2"/>
    <n v="1"/>
    <n v="1"/>
    <n v="189839.93"/>
    <x v="1"/>
    <n v="1"/>
    <n v="3938"/>
    <n v="9"/>
    <n v="95"/>
    <n v="1"/>
    <n v="3938"/>
    <x v="0"/>
    <x v="0"/>
    <s v="High Risk"/>
  </r>
  <r>
    <n v="15567991"/>
    <n v="794"/>
    <x v="1"/>
    <s v="Male"/>
    <x v="8"/>
    <n v="0"/>
    <n v="144880.34"/>
    <n v="2"/>
    <n v="0"/>
    <n v="1"/>
    <n v="175643.44"/>
    <x v="1"/>
    <n v="5"/>
    <n v="1025"/>
    <n v="4"/>
    <n v="154"/>
    <n v="0.8"/>
    <n v="5125"/>
    <x v="0"/>
    <x v="0"/>
    <s v="High Risk"/>
  </r>
  <r>
    <n v="15772650"/>
    <n v="732"/>
    <x v="0"/>
    <s v="Male"/>
    <x v="30"/>
    <n v="9"/>
    <n v="136576.01999999999"/>
    <n v="1"/>
    <n v="0"/>
    <n v="1"/>
    <n v="3268.17"/>
    <x v="0"/>
    <n v="12"/>
    <n v="3071"/>
    <n v="6"/>
    <n v="108"/>
    <n v="0.5"/>
    <n v="36852"/>
    <x v="2"/>
    <x v="3"/>
    <s v="High Risk"/>
  </r>
  <r>
    <n v="15574795"/>
    <n v="495"/>
    <x v="0"/>
    <s v="Female"/>
    <x v="16"/>
    <n v="2"/>
    <n v="63093.01"/>
    <n v="1"/>
    <n v="1"/>
    <n v="1"/>
    <n v="47089.72"/>
    <x v="1"/>
    <n v="5"/>
    <n v="1567"/>
    <n v="7"/>
    <n v="71"/>
    <n v="1"/>
    <n v="7835"/>
    <x v="0"/>
    <x v="0"/>
    <s v="High Risk"/>
  </r>
  <r>
    <n v="15706036"/>
    <n v="552"/>
    <x v="2"/>
    <s v="Male"/>
    <x v="16"/>
    <n v="10"/>
    <n v="132271.12"/>
    <n v="2"/>
    <n v="1"/>
    <n v="1"/>
    <n v="46562.02"/>
    <x v="1"/>
    <n v="27"/>
    <n v="2980"/>
    <n v="4"/>
    <n v="49"/>
    <n v="0.14814814814814814"/>
    <n v="80460"/>
    <x v="0"/>
    <x v="3"/>
    <s v="Medium Risk"/>
  </r>
  <r>
    <n v="15723856"/>
    <n v="602"/>
    <x v="0"/>
    <s v="Female"/>
    <x v="6"/>
    <n v="3"/>
    <n v="88814.399999999994"/>
    <n v="2"/>
    <n v="1"/>
    <n v="1"/>
    <n v="62487.97"/>
    <x v="1"/>
    <n v="1"/>
    <n v="2849"/>
    <n v="2"/>
    <n v="49"/>
    <n v="1"/>
    <n v="2849"/>
    <x v="1"/>
    <x v="2"/>
    <s v="Medium Risk"/>
  </r>
  <r>
    <n v="15812920"/>
    <n v="607"/>
    <x v="2"/>
    <s v="Male"/>
    <x v="20"/>
    <n v="5"/>
    <n v="90594.55"/>
    <n v="1"/>
    <n v="0"/>
    <n v="1"/>
    <n v="181598.25"/>
    <x v="1"/>
    <n v="2"/>
    <n v="1367"/>
    <n v="1"/>
    <n v="128"/>
    <n v="0.5"/>
    <n v="2734"/>
    <x v="0"/>
    <x v="2"/>
    <s v="High Risk"/>
  </r>
  <r>
    <n v="15691287"/>
    <n v="675"/>
    <x v="2"/>
    <s v="Female"/>
    <x v="19"/>
    <n v="0"/>
    <n v="141816.25"/>
    <n v="1"/>
    <n v="1"/>
    <n v="0"/>
    <n v="64815.05"/>
    <x v="0"/>
    <n v="9"/>
    <n v="4373"/>
    <n v="2"/>
    <n v="34"/>
    <n v="0.22222222222222221"/>
    <n v="39357"/>
    <x v="0"/>
    <x v="0"/>
    <s v="Medium Risk"/>
  </r>
  <r>
    <n v="15804797"/>
    <n v="443"/>
    <x v="0"/>
    <s v="Female"/>
    <x v="41"/>
    <n v="3"/>
    <n v="138547.97"/>
    <n v="1"/>
    <n v="1"/>
    <n v="1"/>
    <n v="70196.23"/>
    <x v="0"/>
    <n v="13"/>
    <n v="219"/>
    <n v="7"/>
    <n v="54"/>
    <n v="0.53846153846153844"/>
    <n v="2847"/>
    <x v="0"/>
    <x v="2"/>
    <s v="Medium Risk"/>
  </r>
  <r>
    <n v="15708650"/>
    <n v="727"/>
    <x v="0"/>
    <s v="Female"/>
    <x v="8"/>
    <n v="2"/>
    <n v="52192.08"/>
    <n v="2"/>
    <n v="0"/>
    <n v="1"/>
    <n v="160383.47"/>
    <x v="1"/>
    <n v="6"/>
    <n v="4869"/>
    <n v="5"/>
    <n v="146"/>
    <n v="0.83333333333333337"/>
    <n v="29214"/>
    <x v="0"/>
    <x v="0"/>
    <s v="High Risk"/>
  </r>
  <r>
    <n v="15712777"/>
    <n v="482"/>
    <x v="0"/>
    <s v="Male"/>
    <x v="16"/>
    <n v="4"/>
    <n v="124976.19"/>
    <n v="1"/>
    <n v="1"/>
    <n v="0"/>
    <n v="35848.120000000003"/>
    <x v="1"/>
    <n v="12"/>
    <n v="657"/>
    <n v="9"/>
    <n v="144"/>
    <n v="0.75"/>
    <n v="7884"/>
    <x v="1"/>
    <x v="2"/>
    <s v="High Risk"/>
  </r>
  <r>
    <n v="15786469"/>
    <n v="686"/>
    <x v="0"/>
    <s v="Female"/>
    <x v="10"/>
    <n v="1"/>
    <n v="0"/>
    <n v="2"/>
    <n v="1"/>
    <n v="0"/>
    <n v="87278.48"/>
    <x v="1"/>
    <n v="1"/>
    <n v="837"/>
    <n v="3"/>
    <n v="152"/>
    <n v="1"/>
    <n v="837"/>
    <x v="0"/>
    <x v="0"/>
    <s v="High Risk"/>
  </r>
  <r>
    <n v="15669219"/>
    <n v="588"/>
    <x v="2"/>
    <s v="Male"/>
    <x v="12"/>
    <n v="3"/>
    <n v="104356.38"/>
    <n v="1"/>
    <n v="1"/>
    <n v="0"/>
    <n v="94498.82"/>
    <x v="1"/>
    <n v="23"/>
    <n v="4341"/>
    <n v="5"/>
    <n v="58"/>
    <n v="0.21739130434782608"/>
    <n v="99843"/>
    <x v="0"/>
    <x v="2"/>
    <s v="Medium Risk"/>
  </r>
  <r>
    <n v="15641004"/>
    <n v="605"/>
    <x v="1"/>
    <s v="Female"/>
    <x v="36"/>
    <n v="10"/>
    <n v="150315.92000000001"/>
    <n v="1"/>
    <n v="0"/>
    <n v="1"/>
    <n v="133486.35999999999"/>
    <x v="1"/>
    <n v="9"/>
    <n v="502"/>
    <n v="6"/>
    <n v="141"/>
    <n v="0.66666666666666663"/>
    <n v="4518"/>
    <x v="0"/>
    <x v="3"/>
    <s v="High Risk"/>
  </r>
  <r>
    <n v="15648067"/>
    <n v="583"/>
    <x v="0"/>
    <s v="Male"/>
    <x v="2"/>
    <n v="1"/>
    <n v="129299.28"/>
    <n v="2"/>
    <n v="1"/>
    <n v="0"/>
    <n v="73107.600000000006"/>
    <x v="1"/>
    <n v="13"/>
    <n v="2237"/>
    <n v="9"/>
    <n v="43"/>
    <n v="0.69230769230769229"/>
    <n v="29081"/>
    <x v="2"/>
    <x v="0"/>
    <s v="Medium Risk"/>
  </r>
  <r>
    <n v="15704014"/>
    <n v="738"/>
    <x v="2"/>
    <s v="Male"/>
    <x v="24"/>
    <n v="7"/>
    <n v="140950.92000000001"/>
    <n v="2"/>
    <n v="1"/>
    <n v="0"/>
    <n v="195333.98"/>
    <x v="1"/>
    <n v="20"/>
    <n v="4272"/>
    <n v="7"/>
    <n v="144"/>
    <n v="0.35"/>
    <n v="85440"/>
    <x v="0"/>
    <x v="1"/>
    <s v="High Risk"/>
  </r>
  <r>
    <n v="15645136"/>
    <n v="744"/>
    <x v="1"/>
    <s v="Male"/>
    <x v="33"/>
    <n v="1"/>
    <n v="128065.12"/>
    <n v="1"/>
    <n v="1"/>
    <n v="0"/>
    <n v="121525.48"/>
    <x v="1"/>
    <n v="9"/>
    <n v="2658"/>
    <n v="0"/>
    <n v="38"/>
    <n v="0"/>
    <n v="23922"/>
    <x v="2"/>
    <x v="0"/>
    <s v="Medium Risk"/>
  </r>
  <r>
    <n v="15709604"/>
    <n v="781"/>
    <x v="0"/>
    <s v="Male"/>
    <x v="51"/>
    <n v="2"/>
    <n v="107433.48"/>
    <n v="1"/>
    <n v="1"/>
    <n v="0"/>
    <n v="173843.21"/>
    <x v="1"/>
    <n v="1"/>
    <n v="2280"/>
    <n v="9"/>
    <n v="143"/>
    <n v="1"/>
    <n v="2280"/>
    <x v="2"/>
    <x v="0"/>
    <s v="High Risk"/>
  </r>
  <r>
    <n v="15713637"/>
    <n v="699"/>
    <x v="0"/>
    <s v="Male"/>
    <x v="10"/>
    <n v="2"/>
    <n v="117468.67"/>
    <n v="1"/>
    <n v="1"/>
    <n v="0"/>
    <n v="185227.42"/>
    <x v="1"/>
    <n v="11"/>
    <n v="1259"/>
    <n v="4"/>
    <n v="131"/>
    <n v="0.36363636363636365"/>
    <n v="13849"/>
    <x v="0"/>
    <x v="0"/>
    <s v="High Risk"/>
  </r>
  <r>
    <n v="15793901"/>
    <n v="639"/>
    <x v="0"/>
    <s v="Female"/>
    <x v="7"/>
    <n v="2"/>
    <n v="0"/>
    <n v="2"/>
    <n v="0"/>
    <n v="0"/>
    <n v="125244.18"/>
    <x v="1"/>
    <n v="28"/>
    <n v="2622"/>
    <n v="3"/>
    <n v="37"/>
    <n v="0.10714285714285714"/>
    <n v="73416"/>
    <x v="0"/>
    <x v="0"/>
    <s v="Medium Risk"/>
  </r>
  <r>
    <n v="15569759"/>
    <n v="583"/>
    <x v="0"/>
    <s v="Female"/>
    <x v="7"/>
    <n v="4"/>
    <n v="0"/>
    <n v="3"/>
    <n v="1"/>
    <n v="0"/>
    <n v="163113.41"/>
    <x v="1"/>
    <n v="7"/>
    <n v="2549"/>
    <n v="0"/>
    <n v="116"/>
    <n v="0"/>
    <n v="17843"/>
    <x v="2"/>
    <x v="2"/>
    <s v="High Risk"/>
  </r>
  <r>
    <n v="15712930"/>
    <n v="587"/>
    <x v="0"/>
    <s v="Male"/>
    <x v="0"/>
    <n v="1"/>
    <n v="0"/>
    <n v="1"/>
    <n v="0"/>
    <n v="0"/>
    <n v="123006.91"/>
    <x v="1"/>
    <n v="22"/>
    <n v="2046"/>
    <n v="3"/>
    <n v="77"/>
    <n v="0.13636363636363635"/>
    <n v="45012"/>
    <x v="1"/>
    <x v="0"/>
    <s v="High Risk"/>
  </r>
  <r>
    <n v="15586504"/>
    <n v="694"/>
    <x v="0"/>
    <s v="Male"/>
    <x v="20"/>
    <n v="9"/>
    <n v="0"/>
    <n v="2"/>
    <n v="1"/>
    <n v="0"/>
    <n v="40463.03"/>
    <x v="1"/>
    <n v="13"/>
    <n v="3196"/>
    <n v="9"/>
    <n v="71"/>
    <n v="0.69230769230769229"/>
    <n v="41548"/>
    <x v="0"/>
    <x v="3"/>
    <s v="High Risk"/>
  </r>
  <r>
    <n v="15677317"/>
    <n v="570"/>
    <x v="0"/>
    <s v="Female"/>
    <x v="6"/>
    <n v="4"/>
    <n v="153040.03"/>
    <n v="1"/>
    <n v="1"/>
    <n v="1"/>
    <n v="131363.57"/>
    <x v="0"/>
    <n v="26"/>
    <n v="1582"/>
    <n v="7"/>
    <n v="107"/>
    <n v="0.26923076923076922"/>
    <n v="41132"/>
    <x v="0"/>
    <x v="2"/>
    <s v="High Risk"/>
  </r>
  <r>
    <n v="15664270"/>
    <n v="692"/>
    <x v="2"/>
    <s v="Male"/>
    <x v="13"/>
    <n v="6"/>
    <n v="142084.04"/>
    <n v="4"/>
    <n v="1"/>
    <n v="0"/>
    <n v="188305.85"/>
    <x v="0"/>
    <n v="10"/>
    <n v="917"/>
    <n v="4"/>
    <n v="122"/>
    <n v="0.4"/>
    <n v="9170"/>
    <x v="1"/>
    <x v="1"/>
    <s v="High Risk"/>
  </r>
  <r>
    <n v="15731519"/>
    <n v="511"/>
    <x v="0"/>
    <s v="Female"/>
    <x v="33"/>
    <n v="5"/>
    <n v="0"/>
    <n v="2"/>
    <n v="1"/>
    <n v="0"/>
    <n v="143994.85999999999"/>
    <x v="1"/>
    <n v="25"/>
    <n v="4835"/>
    <n v="4"/>
    <n v="26"/>
    <n v="0.16"/>
    <n v="120875"/>
    <x v="1"/>
    <x v="2"/>
    <s v="Low Risk"/>
  </r>
  <r>
    <n v="15745623"/>
    <n v="788"/>
    <x v="0"/>
    <s v="Male"/>
    <x v="15"/>
    <n v="4"/>
    <n v="112079.58"/>
    <n v="1"/>
    <n v="0"/>
    <n v="0"/>
    <n v="89368.59"/>
    <x v="1"/>
    <n v="4"/>
    <n v="1634"/>
    <n v="7"/>
    <n v="141"/>
    <n v="1"/>
    <n v="6536"/>
    <x v="0"/>
    <x v="2"/>
    <s v="High Risk"/>
  </r>
  <r>
    <n v="15813862"/>
    <n v="526"/>
    <x v="1"/>
    <s v="Male"/>
    <x v="26"/>
    <n v="7"/>
    <n v="132044.6"/>
    <n v="2"/>
    <n v="1"/>
    <n v="1"/>
    <n v="158365.89000000001"/>
    <x v="1"/>
    <n v="26"/>
    <n v="402"/>
    <n v="7"/>
    <n v="30"/>
    <n v="0.26923076923076922"/>
    <n v="10452"/>
    <x v="0"/>
    <x v="1"/>
    <s v="Low Risk"/>
  </r>
  <r>
    <n v="15641934"/>
    <n v="749"/>
    <x v="1"/>
    <s v="Female"/>
    <x v="17"/>
    <n v="9"/>
    <n v="66582.81"/>
    <n v="1"/>
    <n v="1"/>
    <n v="0"/>
    <n v="78753.119999999995"/>
    <x v="0"/>
    <n v="28"/>
    <n v="2824"/>
    <n v="0"/>
    <n v="44"/>
    <n v="0"/>
    <n v="79072"/>
    <x v="0"/>
    <x v="3"/>
    <s v="Medium Risk"/>
  </r>
  <r>
    <n v="15713043"/>
    <n v="691"/>
    <x v="0"/>
    <s v="Female"/>
    <x v="19"/>
    <n v="6"/>
    <n v="0"/>
    <n v="2"/>
    <n v="1"/>
    <n v="1"/>
    <n v="100408.31"/>
    <x v="1"/>
    <n v="23"/>
    <n v="471"/>
    <n v="2"/>
    <n v="1"/>
    <n v="8.6956521739130432E-2"/>
    <n v="10833"/>
    <x v="0"/>
    <x v="1"/>
    <s v="Low Risk"/>
  </r>
  <r>
    <n v="15700749"/>
    <n v="481"/>
    <x v="0"/>
    <s v="Female"/>
    <x v="2"/>
    <n v="6"/>
    <n v="0"/>
    <n v="1"/>
    <n v="1"/>
    <n v="1"/>
    <n v="24677.54"/>
    <x v="1"/>
    <n v="30"/>
    <n v="413"/>
    <n v="8"/>
    <n v="85"/>
    <n v="0.26666666666666666"/>
    <n v="12390"/>
    <x v="0"/>
    <x v="1"/>
    <s v="High Risk"/>
  </r>
  <r>
    <n v="15697567"/>
    <n v="752"/>
    <x v="0"/>
    <s v="Male"/>
    <x v="19"/>
    <n v="4"/>
    <n v="0"/>
    <n v="2"/>
    <n v="1"/>
    <n v="1"/>
    <n v="39570.78"/>
    <x v="1"/>
    <n v="5"/>
    <n v="2927"/>
    <n v="8"/>
    <n v="13"/>
    <n v="1"/>
    <n v="14635"/>
    <x v="2"/>
    <x v="2"/>
    <s v="Low Risk"/>
  </r>
  <r>
    <n v="15715414"/>
    <n v="658"/>
    <x v="0"/>
    <s v="Female"/>
    <x v="16"/>
    <n v="6"/>
    <n v="102895.1"/>
    <n v="1"/>
    <n v="0"/>
    <n v="0"/>
    <n v="155665.76"/>
    <x v="1"/>
    <n v="19"/>
    <n v="2828"/>
    <n v="10"/>
    <n v="12"/>
    <n v="0.52631578947368418"/>
    <n v="53732"/>
    <x v="1"/>
    <x v="1"/>
    <s v="Low Risk"/>
  </r>
  <r>
    <n v="15639530"/>
    <n v="679"/>
    <x v="1"/>
    <s v="Male"/>
    <x v="0"/>
    <n v="2"/>
    <n v="0"/>
    <n v="1"/>
    <n v="1"/>
    <n v="1"/>
    <n v="168294.27"/>
    <x v="1"/>
    <n v="24"/>
    <n v="252"/>
    <n v="8"/>
    <n v="162"/>
    <n v="0.33333333333333331"/>
    <n v="6048"/>
    <x v="0"/>
    <x v="0"/>
    <s v="High Risk"/>
  </r>
  <r>
    <n v="15726058"/>
    <n v="754"/>
    <x v="2"/>
    <s v="Male"/>
    <x v="7"/>
    <n v="7"/>
    <n v="117578.35"/>
    <n v="2"/>
    <n v="0"/>
    <n v="1"/>
    <n v="87908.01"/>
    <x v="1"/>
    <n v="2"/>
    <n v="1217"/>
    <n v="9"/>
    <n v="13"/>
    <n v="1"/>
    <n v="2434"/>
    <x v="0"/>
    <x v="1"/>
    <s v="Low Risk"/>
  </r>
  <r>
    <n v="15725665"/>
    <n v="679"/>
    <x v="0"/>
    <s v="Male"/>
    <x v="40"/>
    <n v="10"/>
    <n v="198546.1"/>
    <n v="2"/>
    <n v="1"/>
    <n v="0"/>
    <n v="191198.92"/>
    <x v="0"/>
    <n v="10"/>
    <n v="4845"/>
    <n v="6"/>
    <n v="157"/>
    <n v="0.6"/>
    <n v="48450"/>
    <x v="2"/>
    <x v="3"/>
    <s v="High Risk"/>
  </r>
  <r>
    <n v="15698872"/>
    <n v="633"/>
    <x v="1"/>
    <s v="Female"/>
    <x v="2"/>
    <n v="2"/>
    <n v="0"/>
    <n v="2"/>
    <n v="0"/>
    <n v="0"/>
    <n v="191207.03"/>
    <x v="1"/>
    <n v="12"/>
    <n v="1804"/>
    <n v="7"/>
    <n v="1"/>
    <n v="0.58333333333333337"/>
    <n v="21648"/>
    <x v="1"/>
    <x v="0"/>
    <s v="Low Risk"/>
  </r>
  <r>
    <n v="15812184"/>
    <n v="674"/>
    <x v="0"/>
    <s v="Female"/>
    <x v="8"/>
    <n v="1"/>
    <n v="0"/>
    <n v="1"/>
    <n v="1"/>
    <n v="0"/>
    <n v="128954.05"/>
    <x v="1"/>
    <n v="13"/>
    <n v="4082"/>
    <n v="9"/>
    <n v="93"/>
    <n v="0.69230769230769229"/>
    <n v="53066"/>
    <x v="0"/>
    <x v="0"/>
    <s v="High Risk"/>
  </r>
  <r>
    <n v="15742609"/>
    <n v="600"/>
    <x v="2"/>
    <s v="Male"/>
    <x v="34"/>
    <n v="2"/>
    <n v="116623.31"/>
    <n v="1"/>
    <n v="0"/>
    <n v="1"/>
    <n v="59905.29"/>
    <x v="1"/>
    <n v="11"/>
    <n v="2686"/>
    <n v="0"/>
    <n v="169"/>
    <n v="0"/>
    <n v="29546"/>
    <x v="1"/>
    <x v="0"/>
    <s v="High Risk"/>
  </r>
  <r>
    <n v="15815043"/>
    <n v="645"/>
    <x v="1"/>
    <s v="Male"/>
    <x v="23"/>
    <n v="8"/>
    <n v="0"/>
    <n v="2"/>
    <n v="1"/>
    <n v="0"/>
    <n v="162012.6"/>
    <x v="1"/>
    <n v="12"/>
    <n v="4682"/>
    <n v="1"/>
    <n v="78"/>
    <n v="8.3333333333333329E-2"/>
    <n v="56184"/>
    <x v="0"/>
    <x v="1"/>
    <s v="High Risk"/>
  </r>
  <r>
    <n v="15640648"/>
    <n v="698"/>
    <x v="0"/>
    <s v="Male"/>
    <x v="18"/>
    <n v="6"/>
    <n v="0"/>
    <n v="2"/>
    <n v="0"/>
    <n v="1"/>
    <n v="19231.98"/>
    <x v="1"/>
    <n v="16"/>
    <n v="885"/>
    <n v="3"/>
    <n v="34"/>
    <n v="0.1875"/>
    <n v="14160"/>
    <x v="1"/>
    <x v="1"/>
    <s v="Medium Risk"/>
  </r>
  <r>
    <n v="15627203"/>
    <n v="508"/>
    <x v="1"/>
    <s v="Male"/>
    <x v="41"/>
    <n v="10"/>
    <n v="0"/>
    <n v="1"/>
    <n v="1"/>
    <n v="1"/>
    <n v="175749.36"/>
    <x v="1"/>
    <n v="11"/>
    <n v="2756"/>
    <n v="6"/>
    <n v="9"/>
    <n v="0.54545454545454541"/>
    <n v="30316"/>
    <x v="0"/>
    <x v="3"/>
    <s v="Low Risk"/>
  </r>
  <r>
    <n v="15786196"/>
    <n v="555"/>
    <x v="0"/>
    <s v="Female"/>
    <x v="4"/>
    <n v="3"/>
    <n v="105770.7"/>
    <n v="3"/>
    <n v="1"/>
    <n v="0"/>
    <n v="60533.96"/>
    <x v="0"/>
    <n v="28"/>
    <n v="4012"/>
    <n v="2"/>
    <n v="38"/>
    <n v="7.1428571428571425E-2"/>
    <n v="112336"/>
    <x v="0"/>
    <x v="2"/>
    <s v="Medium Risk"/>
  </r>
  <r>
    <n v="15612095"/>
    <n v="751"/>
    <x v="0"/>
    <s v="Female"/>
    <x v="36"/>
    <n v="9"/>
    <n v="0"/>
    <n v="1"/>
    <n v="1"/>
    <n v="0"/>
    <n v="137508.42000000001"/>
    <x v="0"/>
    <n v="18"/>
    <n v="1798"/>
    <n v="6"/>
    <n v="28"/>
    <n v="0.33333333333333331"/>
    <n v="32364"/>
    <x v="1"/>
    <x v="3"/>
    <s v="Low Risk"/>
  </r>
  <r>
    <n v="15674368"/>
    <n v="738"/>
    <x v="0"/>
    <s v="Female"/>
    <x v="2"/>
    <n v="1"/>
    <n v="94435.45"/>
    <n v="2"/>
    <n v="0"/>
    <n v="1"/>
    <n v="189430.86"/>
    <x v="1"/>
    <n v="7"/>
    <n v="1028"/>
    <n v="0"/>
    <n v="47"/>
    <n v="0"/>
    <n v="7196"/>
    <x v="0"/>
    <x v="0"/>
    <s v="Medium Risk"/>
  </r>
  <r>
    <n v="15783477"/>
    <n v="706"/>
    <x v="2"/>
    <s v="Female"/>
    <x v="2"/>
    <n v="8"/>
    <n v="112889.91"/>
    <n v="1"/>
    <n v="0"/>
    <n v="1"/>
    <n v="6723.66"/>
    <x v="1"/>
    <n v="25"/>
    <n v="3384"/>
    <n v="4"/>
    <n v="147"/>
    <n v="0.16"/>
    <n v="84600"/>
    <x v="0"/>
    <x v="1"/>
    <s v="High Risk"/>
  </r>
  <r>
    <n v="15757559"/>
    <n v="595"/>
    <x v="0"/>
    <s v="Female"/>
    <x v="47"/>
    <n v="7"/>
    <n v="0"/>
    <n v="2"/>
    <n v="1"/>
    <n v="0"/>
    <n v="41371.68"/>
    <x v="0"/>
    <n v="26"/>
    <n v="4506"/>
    <n v="4"/>
    <n v="172"/>
    <n v="0.15384615384615385"/>
    <n v="117156"/>
    <x v="0"/>
    <x v="1"/>
    <s v="High Risk"/>
  </r>
  <r>
    <n v="15591036"/>
    <n v="577"/>
    <x v="2"/>
    <s v="Female"/>
    <x v="3"/>
    <n v="3"/>
    <n v="127940.47"/>
    <n v="1"/>
    <n v="0"/>
    <n v="0"/>
    <n v="125140.72"/>
    <x v="0"/>
    <n v="13"/>
    <n v="3458"/>
    <n v="3"/>
    <n v="32"/>
    <n v="0.23076923076923078"/>
    <n v="44954"/>
    <x v="0"/>
    <x v="2"/>
    <s v="Medium Risk"/>
  </r>
  <r>
    <n v="15761241"/>
    <n v="578"/>
    <x v="2"/>
    <s v="Female"/>
    <x v="18"/>
    <n v="8"/>
    <n v="129745.1"/>
    <n v="1"/>
    <n v="1"/>
    <n v="1"/>
    <n v="143683.75"/>
    <x v="1"/>
    <n v="30"/>
    <n v="3744"/>
    <n v="6"/>
    <n v="153"/>
    <n v="0.2"/>
    <n v="112320"/>
    <x v="1"/>
    <x v="1"/>
    <s v="High Risk"/>
  </r>
  <r>
    <n v="15695078"/>
    <n v="699"/>
    <x v="0"/>
    <s v="Male"/>
    <x v="15"/>
    <n v="3"/>
    <n v="0"/>
    <n v="2"/>
    <n v="1"/>
    <n v="1"/>
    <n v="170770.44"/>
    <x v="1"/>
    <n v="25"/>
    <n v="394"/>
    <n v="5"/>
    <n v="88"/>
    <n v="0.2"/>
    <n v="9850"/>
    <x v="1"/>
    <x v="2"/>
    <s v="High Risk"/>
  </r>
  <r>
    <n v="15645744"/>
    <n v="826"/>
    <x v="0"/>
    <s v="Female"/>
    <x v="33"/>
    <n v="5"/>
    <n v="0"/>
    <n v="2"/>
    <n v="0"/>
    <n v="1"/>
    <n v="157397.57"/>
    <x v="1"/>
    <n v="9"/>
    <n v="1320"/>
    <n v="10"/>
    <n v="130"/>
    <n v="1"/>
    <n v="11880"/>
    <x v="0"/>
    <x v="2"/>
    <s v="High Risk"/>
  </r>
  <r>
    <n v="15566988"/>
    <n v="656"/>
    <x v="2"/>
    <s v="Female"/>
    <x v="17"/>
    <n v="7"/>
    <n v="141535.51999999999"/>
    <n v="1"/>
    <n v="1"/>
    <n v="0"/>
    <n v="50595.15"/>
    <x v="0"/>
    <n v="9"/>
    <n v="2198"/>
    <n v="7"/>
    <n v="54"/>
    <n v="0.77777777777777779"/>
    <n v="19782"/>
    <x v="0"/>
    <x v="1"/>
    <s v="Medium Risk"/>
  </r>
  <r>
    <n v="15749300"/>
    <n v="556"/>
    <x v="0"/>
    <s v="Female"/>
    <x v="40"/>
    <n v="2"/>
    <n v="139914.26999999999"/>
    <n v="1"/>
    <n v="1"/>
    <n v="1"/>
    <n v="50390.98"/>
    <x v="1"/>
    <n v="16"/>
    <n v="3116"/>
    <n v="3"/>
    <n v="152"/>
    <n v="0.1875"/>
    <n v="49856"/>
    <x v="0"/>
    <x v="0"/>
    <s v="High Risk"/>
  </r>
  <r>
    <n v="15594340"/>
    <n v="569"/>
    <x v="0"/>
    <s v="Male"/>
    <x v="1"/>
    <n v="4"/>
    <n v="120243.49"/>
    <n v="1"/>
    <n v="1"/>
    <n v="0"/>
    <n v="163150.03"/>
    <x v="0"/>
    <n v="13"/>
    <n v="2516"/>
    <n v="9"/>
    <n v="12"/>
    <n v="0.69230769230769229"/>
    <n v="32708"/>
    <x v="2"/>
    <x v="2"/>
    <s v="Low Risk"/>
  </r>
  <r>
    <n v="15607065"/>
    <n v="765"/>
    <x v="0"/>
    <s v="Male"/>
    <x v="10"/>
    <n v="9"/>
    <n v="91835.16"/>
    <n v="1"/>
    <n v="0"/>
    <n v="0"/>
    <n v="138280.17000000001"/>
    <x v="1"/>
    <n v="29"/>
    <n v="1457"/>
    <n v="9"/>
    <n v="143"/>
    <n v="0.31034482758620691"/>
    <n v="42253"/>
    <x v="0"/>
    <x v="3"/>
    <s v="High Risk"/>
  </r>
  <r>
    <n v="15778089"/>
    <n v="544"/>
    <x v="1"/>
    <s v="Male"/>
    <x v="24"/>
    <n v="2"/>
    <n v="0"/>
    <n v="2"/>
    <n v="0"/>
    <n v="0"/>
    <n v="135067.01999999999"/>
    <x v="1"/>
    <n v="13"/>
    <n v="1117"/>
    <n v="7"/>
    <n v="76"/>
    <n v="0.53846153846153844"/>
    <n v="14521"/>
    <x v="0"/>
    <x v="0"/>
    <s v="High Risk"/>
  </r>
  <r>
    <n v="15773723"/>
    <n v="588"/>
    <x v="1"/>
    <s v="Female"/>
    <x v="32"/>
    <n v="9"/>
    <n v="67178.19"/>
    <n v="1"/>
    <n v="1"/>
    <n v="1"/>
    <n v="163534.75"/>
    <x v="0"/>
    <n v="12"/>
    <n v="2703"/>
    <n v="1"/>
    <n v="112"/>
    <n v="8.3333333333333329E-2"/>
    <n v="32436"/>
    <x v="0"/>
    <x v="3"/>
    <s v="High Risk"/>
  </r>
  <r>
    <n v="15697035"/>
    <n v="740"/>
    <x v="1"/>
    <s v="Female"/>
    <x v="8"/>
    <n v="8"/>
    <n v="0"/>
    <n v="2"/>
    <n v="0"/>
    <n v="0"/>
    <n v="86657.48"/>
    <x v="1"/>
    <n v="28"/>
    <n v="534"/>
    <n v="3"/>
    <n v="125"/>
    <n v="0.10714285714285714"/>
    <n v="14952"/>
    <x v="0"/>
    <x v="1"/>
    <s v="High Risk"/>
  </r>
  <r>
    <n v="15679668"/>
    <n v="850"/>
    <x v="1"/>
    <s v="Male"/>
    <x v="16"/>
    <n v="7"/>
    <n v="115378.94"/>
    <n v="1"/>
    <n v="0"/>
    <n v="1"/>
    <n v="162087.82"/>
    <x v="1"/>
    <n v="19"/>
    <n v="821"/>
    <n v="4"/>
    <n v="79"/>
    <n v="0.21052631578947367"/>
    <n v="15599"/>
    <x v="0"/>
    <x v="1"/>
    <s v="High Risk"/>
  </r>
  <r>
    <n v="15709861"/>
    <n v="766"/>
    <x v="2"/>
    <s v="Male"/>
    <x v="33"/>
    <n v="4"/>
    <n v="127786.28"/>
    <n v="2"/>
    <n v="1"/>
    <n v="1"/>
    <n v="28879.3"/>
    <x v="1"/>
    <n v="2"/>
    <n v="1872"/>
    <n v="4"/>
    <n v="156"/>
    <n v="1"/>
    <n v="3744"/>
    <x v="1"/>
    <x v="2"/>
    <s v="High Risk"/>
  </r>
  <r>
    <n v="15791958"/>
    <n v="849"/>
    <x v="0"/>
    <s v="Female"/>
    <x v="1"/>
    <n v="6"/>
    <n v="0"/>
    <n v="2"/>
    <n v="1"/>
    <n v="1"/>
    <n v="169203.51"/>
    <x v="0"/>
    <n v="16"/>
    <n v="2137"/>
    <n v="5"/>
    <n v="62"/>
    <n v="0.3125"/>
    <n v="34192"/>
    <x v="1"/>
    <x v="1"/>
    <s v="High Risk"/>
  </r>
  <r>
    <n v="15791030"/>
    <n v="612"/>
    <x v="0"/>
    <s v="Female"/>
    <x v="19"/>
    <n v="0"/>
    <n v="64900.32"/>
    <n v="2"/>
    <n v="1"/>
    <n v="0"/>
    <n v="102426.12"/>
    <x v="1"/>
    <n v="2"/>
    <n v="1433"/>
    <n v="8"/>
    <n v="136"/>
    <n v="1"/>
    <n v="2866"/>
    <x v="0"/>
    <x v="0"/>
    <s v="High Risk"/>
  </r>
  <r>
    <n v="15695339"/>
    <n v="517"/>
    <x v="2"/>
    <s v="Male"/>
    <x v="47"/>
    <n v="0"/>
    <n v="109172.88"/>
    <n v="1"/>
    <n v="1"/>
    <n v="0"/>
    <n v="54676.1"/>
    <x v="0"/>
    <n v="6"/>
    <n v="1126"/>
    <n v="0"/>
    <n v="154"/>
    <n v="0"/>
    <n v="6756"/>
    <x v="0"/>
    <x v="0"/>
    <s v="High Risk"/>
  </r>
  <r>
    <n v="15658813"/>
    <n v="645"/>
    <x v="0"/>
    <s v="Female"/>
    <x v="30"/>
    <n v="7"/>
    <n v="0"/>
    <n v="2"/>
    <n v="1"/>
    <n v="1"/>
    <n v="18369.330000000002"/>
    <x v="1"/>
    <n v="4"/>
    <n v="1352"/>
    <n v="0"/>
    <n v="19"/>
    <n v="0"/>
    <n v="5408"/>
    <x v="0"/>
    <x v="1"/>
    <s v="Low Risk"/>
  </r>
  <r>
    <n v="15715709"/>
    <n v="696"/>
    <x v="2"/>
    <s v="Male"/>
    <x v="3"/>
    <n v="4"/>
    <n v="114091.38"/>
    <n v="1"/>
    <n v="0"/>
    <n v="1"/>
    <n v="159888.1"/>
    <x v="1"/>
    <n v="4"/>
    <n v="3695"/>
    <n v="9"/>
    <n v="49"/>
    <n v="1"/>
    <n v="14780"/>
    <x v="1"/>
    <x v="2"/>
    <s v="Medium Risk"/>
  </r>
  <r>
    <n v="15722533"/>
    <n v="716"/>
    <x v="0"/>
    <s v="Female"/>
    <x v="20"/>
    <n v="3"/>
    <n v="0"/>
    <n v="2"/>
    <n v="0"/>
    <n v="1"/>
    <n v="167636.15"/>
    <x v="1"/>
    <n v="16"/>
    <n v="4743"/>
    <n v="5"/>
    <n v="173"/>
    <n v="0.3125"/>
    <n v="75888"/>
    <x v="0"/>
    <x v="2"/>
    <s v="High Risk"/>
  </r>
  <r>
    <n v="15683118"/>
    <n v="590"/>
    <x v="0"/>
    <s v="Male"/>
    <x v="15"/>
    <n v="9"/>
    <n v="0"/>
    <n v="2"/>
    <n v="1"/>
    <n v="0"/>
    <n v="138889.15"/>
    <x v="1"/>
    <n v="16"/>
    <n v="4421"/>
    <n v="1"/>
    <n v="56"/>
    <n v="6.25E-2"/>
    <n v="70736"/>
    <x v="0"/>
    <x v="3"/>
    <s v="Medium Risk"/>
  </r>
  <r>
    <n v="15672798"/>
    <n v="656"/>
    <x v="0"/>
    <s v="Female"/>
    <x v="13"/>
    <n v="7"/>
    <n v="145933.26999999999"/>
    <n v="1"/>
    <n v="1"/>
    <n v="1"/>
    <n v="199392.14"/>
    <x v="1"/>
    <n v="14"/>
    <n v="2338"/>
    <n v="9"/>
    <n v="22"/>
    <n v="0.6428571428571429"/>
    <n v="32732"/>
    <x v="1"/>
    <x v="1"/>
    <s v="Low Risk"/>
  </r>
  <r>
    <n v="15680112"/>
    <n v="473"/>
    <x v="2"/>
    <s v="Female"/>
    <x v="12"/>
    <n v="7"/>
    <n v="131504.73000000001"/>
    <n v="1"/>
    <n v="1"/>
    <n v="0"/>
    <n v="189560.43"/>
    <x v="1"/>
    <n v="13"/>
    <n v="3231"/>
    <n v="2"/>
    <n v="27"/>
    <n v="0.15384615384615385"/>
    <n v="42003"/>
    <x v="0"/>
    <x v="1"/>
    <s v="Low Risk"/>
  </r>
  <r>
    <n v="15714575"/>
    <n v="742"/>
    <x v="2"/>
    <s v="Female"/>
    <x v="4"/>
    <n v="8"/>
    <n v="107926.02"/>
    <n v="1"/>
    <n v="0"/>
    <n v="1"/>
    <n v="17375.27"/>
    <x v="0"/>
    <n v="17"/>
    <n v="3461"/>
    <n v="2"/>
    <n v="105"/>
    <n v="0.11764705882352941"/>
    <n v="58837"/>
    <x v="2"/>
    <x v="1"/>
    <s v="High Risk"/>
  </r>
  <r>
    <n v="15806808"/>
    <n v="834"/>
    <x v="2"/>
    <s v="Female"/>
    <x v="38"/>
    <n v="8"/>
    <n v="112281.60000000001"/>
    <n v="3"/>
    <n v="1"/>
    <n v="0"/>
    <n v="140225.14000000001"/>
    <x v="0"/>
    <n v="21"/>
    <n v="4509"/>
    <n v="1"/>
    <n v="6"/>
    <n v="4.7619047619047616E-2"/>
    <n v="94689"/>
    <x v="0"/>
    <x v="1"/>
    <s v="Low Risk"/>
  </r>
  <r>
    <n v="15590637"/>
    <n v="721"/>
    <x v="0"/>
    <s v="Male"/>
    <x v="1"/>
    <n v="7"/>
    <n v="0"/>
    <n v="2"/>
    <n v="0"/>
    <n v="1"/>
    <n v="61018.85"/>
    <x v="1"/>
    <n v="5"/>
    <n v="4066"/>
    <n v="2"/>
    <n v="58"/>
    <n v="0.4"/>
    <n v="20330"/>
    <x v="0"/>
    <x v="1"/>
    <s v="Medium Risk"/>
  </r>
  <r>
    <n v="15657535"/>
    <n v="590"/>
    <x v="1"/>
    <s v="Male"/>
    <x v="6"/>
    <n v="10"/>
    <n v="0"/>
    <n v="1"/>
    <n v="1"/>
    <n v="1"/>
    <n v="51907.72"/>
    <x v="0"/>
    <n v="29"/>
    <n v="4847"/>
    <n v="2"/>
    <n v="139"/>
    <n v="6.8965517241379309E-2"/>
    <n v="140563"/>
    <x v="0"/>
    <x v="3"/>
    <s v="High Risk"/>
  </r>
  <r>
    <n v="15696141"/>
    <n v="516"/>
    <x v="1"/>
    <s v="Female"/>
    <x v="8"/>
    <n v="7"/>
    <n v="0"/>
    <n v="1"/>
    <n v="1"/>
    <n v="0"/>
    <n v="47018.75"/>
    <x v="1"/>
    <n v="25"/>
    <n v="4907"/>
    <n v="3"/>
    <n v="149"/>
    <n v="0.12"/>
    <n v="122675"/>
    <x v="0"/>
    <x v="1"/>
    <s v="High Risk"/>
  </r>
  <r>
    <n v="15811947"/>
    <n v="850"/>
    <x v="0"/>
    <s v="Male"/>
    <x v="19"/>
    <n v="0"/>
    <n v="124781.67"/>
    <n v="1"/>
    <n v="0"/>
    <n v="1"/>
    <n v="33700.519999999997"/>
    <x v="1"/>
    <n v="9"/>
    <n v="1279"/>
    <n v="5"/>
    <n v="121"/>
    <n v="0.55555555555555558"/>
    <n v="11511"/>
    <x v="1"/>
    <x v="0"/>
    <s v="High Risk"/>
  </r>
  <r>
    <n v="15649024"/>
    <n v="748"/>
    <x v="0"/>
    <s v="Female"/>
    <x v="2"/>
    <n v="9"/>
    <n v="132865.56"/>
    <n v="1"/>
    <n v="1"/>
    <n v="1"/>
    <n v="59636.43"/>
    <x v="0"/>
    <n v="4"/>
    <n v="2734"/>
    <n v="2"/>
    <n v="76"/>
    <n v="0.5"/>
    <n v="10936"/>
    <x v="0"/>
    <x v="3"/>
    <s v="High Risk"/>
  </r>
  <r>
    <n v="15594928"/>
    <n v="798"/>
    <x v="2"/>
    <s v="Female"/>
    <x v="16"/>
    <n v="4"/>
    <n v="129055.13"/>
    <n v="1"/>
    <n v="1"/>
    <n v="0"/>
    <n v="157147.59"/>
    <x v="1"/>
    <n v="15"/>
    <n v="3945"/>
    <n v="10"/>
    <n v="50"/>
    <n v="0.66666666666666663"/>
    <n v="59175"/>
    <x v="0"/>
    <x v="2"/>
    <s v="Medium Risk"/>
  </r>
  <r>
    <n v="15765532"/>
    <n v="612"/>
    <x v="2"/>
    <s v="Male"/>
    <x v="61"/>
    <n v="6"/>
    <n v="96166.88"/>
    <n v="1"/>
    <n v="1"/>
    <n v="1"/>
    <n v="191393.26"/>
    <x v="1"/>
    <n v="7"/>
    <n v="3726"/>
    <n v="3"/>
    <n v="66"/>
    <n v="0.42857142857142855"/>
    <n v="26082"/>
    <x v="1"/>
    <x v="1"/>
    <s v="High Risk"/>
  </r>
  <r>
    <n v="15741719"/>
    <n v="540"/>
    <x v="0"/>
    <s v="Female"/>
    <x v="20"/>
    <n v="3"/>
    <n v="165298.12"/>
    <n v="1"/>
    <n v="0"/>
    <n v="1"/>
    <n v="199862.75"/>
    <x v="1"/>
    <n v="28"/>
    <n v="4604"/>
    <n v="5"/>
    <n v="160"/>
    <n v="0.17857142857142858"/>
    <n v="128912"/>
    <x v="0"/>
    <x v="2"/>
    <s v="High Risk"/>
  </r>
  <r>
    <n v="15665629"/>
    <n v="719"/>
    <x v="1"/>
    <s v="Female"/>
    <x v="19"/>
    <n v="7"/>
    <n v="0"/>
    <n v="2"/>
    <n v="1"/>
    <n v="0"/>
    <n v="20016.59"/>
    <x v="1"/>
    <n v="3"/>
    <n v="3486"/>
    <n v="3"/>
    <n v="7"/>
    <n v="1"/>
    <n v="10458"/>
    <x v="0"/>
    <x v="1"/>
    <s v="Low Risk"/>
  </r>
  <r>
    <n v="15728917"/>
    <n v="598"/>
    <x v="0"/>
    <s v="Male"/>
    <x v="36"/>
    <n v="6"/>
    <n v="120682.53"/>
    <n v="1"/>
    <n v="1"/>
    <n v="0"/>
    <n v="30635.52"/>
    <x v="0"/>
    <n v="7"/>
    <n v="3213"/>
    <n v="4"/>
    <n v="180"/>
    <n v="0.5714285714285714"/>
    <n v="22491"/>
    <x v="0"/>
    <x v="1"/>
    <s v="High Risk"/>
  </r>
  <r>
    <n v="15762993"/>
    <n v="796"/>
    <x v="1"/>
    <s v="Male"/>
    <x v="15"/>
    <n v="5"/>
    <n v="102773.15"/>
    <n v="2"/>
    <n v="0"/>
    <n v="1"/>
    <n v="117832.88"/>
    <x v="1"/>
    <n v="24"/>
    <n v="4379"/>
    <n v="2"/>
    <n v="157"/>
    <n v="8.3333333333333329E-2"/>
    <n v="105096"/>
    <x v="0"/>
    <x v="2"/>
    <s v="High Risk"/>
  </r>
  <r>
    <n v="15571193"/>
    <n v="579"/>
    <x v="2"/>
    <s v="Male"/>
    <x v="0"/>
    <n v="0"/>
    <n v="144386.32"/>
    <n v="1"/>
    <n v="1"/>
    <n v="1"/>
    <n v="22497.1"/>
    <x v="0"/>
    <n v="13"/>
    <n v="3691"/>
    <n v="3"/>
    <n v="35"/>
    <n v="0.23076923076923078"/>
    <n v="47983"/>
    <x v="0"/>
    <x v="0"/>
    <s v="Medium Risk"/>
  </r>
  <r>
    <n v="15653521"/>
    <n v="850"/>
    <x v="2"/>
    <s v="Female"/>
    <x v="20"/>
    <n v="7"/>
    <n v="104449.8"/>
    <n v="1"/>
    <n v="1"/>
    <n v="1"/>
    <n v="747.88"/>
    <x v="1"/>
    <n v="29"/>
    <n v="1089"/>
    <n v="8"/>
    <n v="71"/>
    <n v="0.27586206896551724"/>
    <n v="31581"/>
    <x v="0"/>
    <x v="1"/>
    <s v="High Risk"/>
  </r>
  <r>
    <n v="15802220"/>
    <n v="599"/>
    <x v="1"/>
    <s v="Male"/>
    <x v="12"/>
    <n v="6"/>
    <n v="137102.65"/>
    <n v="1"/>
    <n v="0"/>
    <n v="0"/>
    <n v="76870.81"/>
    <x v="1"/>
    <n v="25"/>
    <n v="4045"/>
    <n v="5"/>
    <n v="165"/>
    <n v="0.2"/>
    <n v="101125"/>
    <x v="0"/>
    <x v="1"/>
    <s v="High Risk"/>
  </r>
  <r>
    <n v="15644132"/>
    <n v="724"/>
    <x v="0"/>
    <s v="Female"/>
    <x v="33"/>
    <n v="9"/>
    <n v="142475.87"/>
    <n v="1"/>
    <n v="1"/>
    <n v="1"/>
    <n v="107848.24"/>
    <x v="1"/>
    <n v="3"/>
    <n v="4802"/>
    <n v="0"/>
    <n v="9"/>
    <n v="0"/>
    <n v="14406"/>
    <x v="2"/>
    <x v="3"/>
    <s v="Low Risk"/>
  </r>
  <r>
    <n v="15600832"/>
    <n v="508"/>
    <x v="0"/>
    <s v="Female"/>
    <x v="3"/>
    <n v="9"/>
    <n v="0"/>
    <n v="1"/>
    <n v="1"/>
    <n v="0"/>
    <n v="103726.71"/>
    <x v="1"/>
    <n v="22"/>
    <n v="4469"/>
    <n v="9"/>
    <n v="10"/>
    <n v="0.40909090909090912"/>
    <n v="98318"/>
    <x v="2"/>
    <x v="3"/>
    <s v="Low Risk"/>
  </r>
  <r>
    <n v="15797919"/>
    <n v="773"/>
    <x v="1"/>
    <s v="Male"/>
    <x v="24"/>
    <n v="2"/>
    <n v="103195.2"/>
    <n v="2"/>
    <n v="1"/>
    <n v="0"/>
    <n v="178268.36"/>
    <x v="1"/>
    <n v="29"/>
    <n v="802"/>
    <n v="4"/>
    <n v="73"/>
    <n v="0.13793103448275862"/>
    <n v="23258"/>
    <x v="0"/>
    <x v="0"/>
    <s v="High Risk"/>
  </r>
  <r>
    <n v="15603743"/>
    <n v="526"/>
    <x v="0"/>
    <s v="Male"/>
    <x v="34"/>
    <n v="1"/>
    <n v="112070.44"/>
    <n v="1"/>
    <n v="0"/>
    <n v="1"/>
    <n v="126281.83"/>
    <x v="1"/>
    <n v="16"/>
    <n v="4097"/>
    <n v="7"/>
    <n v="143"/>
    <n v="0.4375"/>
    <n v="65552"/>
    <x v="0"/>
    <x v="0"/>
    <s v="High Risk"/>
  </r>
  <r>
    <n v="15579714"/>
    <n v="542"/>
    <x v="0"/>
    <s v="Female"/>
    <x v="6"/>
    <n v="7"/>
    <n v="0"/>
    <n v="2"/>
    <n v="0"/>
    <n v="1"/>
    <n v="196651.72"/>
    <x v="1"/>
    <n v="26"/>
    <n v="734"/>
    <n v="1"/>
    <n v="83"/>
    <n v="3.8461538461538464E-2"/>
    <n v="19084"/>
    <x v="1"/>
    <x v="1"/>
    <s v="High Risk"/>
  </r>
  <r>
    <n v="15634295"/>
    <n v="470"/>
    <x v="0"/>
    <s v="Male"/>
    <x v="12"/>
    <n v="1"/>
    <n v="96473.59"/>
    <n v="1"/>
    <n v="0"/>
    <n v="0"/>
    <n v="5962.3"/>
    <x v="1"/>
    <n v="18"/>
    <n v="4864"/>
    <n v="7"/>
    <n v="180"/>
    <n v="0.3888888888888889"/>
    <n v="87552"/>
    <x v="0"/>
    <x v="0"/>
    <s v="High Risk"/>
  </r>
  <r>
    <n v="15786680"/>
    <n v="805"/>
    <x v="1"/>
    <s v="Male"/>
    <x v="24"/>
    <n v="5"/>
    <n v="0"/>
    <n v="2"/>
    <n v="1"/>
    <n v="0"/>
    <n v="21928.81"/>
    <x v="1"/>
    <n v="2"/>
    <n v="2825"/>
    <n v="2"/>
    <n v="76"/>
    <n v="1"/>
    <n v="5650"/>
    <x v="1"/>
    <x v="2"/>
    <s v="High Risk"/>
  </r>
  <r>
    <n v="15623499"/>
    <n v="548"/>
    <x v="2"/>
    <s v="Male"/>
    <x v="23"/>
    <n v="9"/>
    <n v="108437.89"/>
    <n v="1"/>
    <n v="0"/>
    <n v="0"/>
    <n v="127022.87"/>
    <x v="0"/>
    <n v="3"/>
    <n v="3690"/>
    <n v="9"/>
    <n v="151"/>
    <n v="1"/>
    <n v="11070"/>
    <x v="0"/>
    <x v="3"/>
    <s v="High Risk"/>
  </r>
  <r>
    <n v="15691823"/>
    <n v="672"/>
    <x v="0"/>
    <s v="Male"/>
    <x v="24"/>
    <n v="5"/>
    <n v="153195.59"/>
    <n v="1"/>
    <n v="1"/>
    <n v="1"/>
    <n v="162763.01"/>
    <x v="1"/>
    <n v="3"/>
    <n v="2639"/>
    <n v="3"/>
    <n v="76"/>
    <n v="1"/>
    <n v="7917"/>
    <x v="0"/>
    <x v="2"/>
    <s v="High Risk"/>
  </r>
  <r>
    <n v="15809279"/>
    <n v="773"/>
    <x v="0"/>
    <s v="Male"/>
    <x v="13"/>
    <n v="8"/>
    <n v="96877.21"/>
    <n v="1"/>
    <n v="1"/>
    <n v="1"/>
    <n v="113950.51"/>
    <x v="1"/>
    <n v="1"/>
    <n v="1509"/>
    <n v="0"/>
    <n v="74"/>
    <n v="0"/>
    <n v="1509"/>
    <x v="0"/>
    <x v="1"/>
    <s v="High Risk"/>
  </r>
  <r>
    <n v="15758039"/>
    <n v="614"/>
    <x v="0"/>
    <s v="Male"/>
    <x v="4"/>
    <n v="6"/>
    <n v="0"/>
    <n v="2"/>
    <n v="0"/>
    <n v="1"/>
    <n v="104930.46"/>
    <x v="1"/>
    <n v="21"/>
    <n v="3890"/>
    <n v="2"/>
    <n v="158"/>
    <n v="9.5238095238095233E-2"/>
    <n v="81690"/>
    <x v="0"/>
    <x v="1"/>
    <s v="High Risk"/>
  </r>
  <r>
    <n v="15807163"/>
    <n v="537"/>
    <x v="0"/>
    <s v="Female"/>
    <x v="16"/>
    <n v="10"/>
    <n v="0"/>
    <n v="1"/>
    <n v="0"/>
    <n v="0"/>
    <n v="52337.97"/>
    <x v="0"/>
    <n v="12"/>
    <n v="1253"/>
    <n v="6"/>
    <n v="179"/>
    <n v="0.5"/>
    <n v="15036"/>
    <x v="2"/>
    <x v="3"/>
    <s v="High Risk"/>
  </r>
  <r>
    <n v="15631639"/>
    <n v="704"/>
    <x v="0"/>
    <s v="Female"/>
    <x v="20"/>
    <n v="6"/>
    <n v="95452.89"/>
    <n v="1"/>
    <n v="0"/>
    <n v="1"/>
    <n v="179964.55"/>
    <x v="1"/>
    <n v="13"/>
    <n v="3052"/>
    <n v="3"/>
    <n v="127"/>
    <n v="0.23076923076923078"/>
    <n v="39676"/>
    <x v="0"/>
    <x v="1"/>
    <s v="High Risk"/>
  </r>
  <r>
    <n v="15713770"/>
    <n v="586"/>
    <x v="1"/>
    <s v="Male"/>
    <x v="1"/>
    <n v="3"/>
    <n v="63873.56"/>
    <n v="1"/>
    <n v="1"/>
    <n v="0"/>
    <n v="83753.64"/>
    <x v="1"/>
    <n v="18"/>
    <n v="2108"/>
    <n v="10"/>
    <n v="19"/>
    <n v="0.55555555555555558"/>
    <n v="37944"/>
    <x v="0"/>
    <x v="2"/>
    <s v="Low Risk"/>
  </r>
  <r>
    <n v="15698167"/>
    <n v="677"/>
    <x v="0"/>
    <s v="Female"/>
    <x v="9"/>
    <n v="0"/>
    <n v="148298.59"/>
    <n v="2"/>
    <n v="0"/>
    <n v="0"/>
    <n v="182913.95"/>
    <x v="1"/>
    <n v="27"/>
    <n v="2377"/>
    <n v="7"/>
    <n v="165"/>
    <n v="0.25925925925925924"/>
    <n v="64179"/>
    <x v="0"/>
    <x v="0"/>
    <s v="High Risk"/>
  </r>
  <r>
    <n v="15781710"/>
    <n v="558"/>
    <x v="1"/>
    <s v="Female"/>
    <x v="8"/>
    <n v="7"/>
    <n v="0"/>
    <n v="2"/>
    <n v="1"/>
    <n v="0"/>
    <n v="166720.28"/>
    <x v="1"/>
    <n v="12"/>
    <n v="2944"/>
    <n v="6"/>
    <n v="33"/>
    <n v="0.5"/>
    <n v="35328"/>
    <x v="2"/>
    <x v="1"/>
    <s v="Medium Risk"/>
  </r>
  <r>
    <n v="15801296"/>
    <n v="634"/>
    <x v="2"/>
    <s v="Female"/>
    <x v="24"/>
    <n v="7"/>
    <n v="143258.85"/>
    <n v="2"/>
    <n v="1"/>
    <n v="0"/>
    <n v="192721.98"/>
    <x v="1"/>
    <n v="22"/>
    <n v="3378"/>
    <n v="5"/>
    <n v="76"/>
    <n v="0.22727272727272727"/>
    <n v="74316"/>
    <x v="0"/>
    <x v="1"/>
    <s v="High Risk"/>
  </r>
  <r>
    <n v="15704378"/>
    <n v="655"/>
    <x v="2"/>
    <s v="Male"/>
    <x v="24"/>
    <n v="9"/>
    <n v="121342.24"/>
    <n v="1"/>
    <n v="1"/>
    <n v="1"/>
    <n v="180241.44"/>
    <x v="1"/>
    <n v="3"/>
    <n v="3116"/>
    <n v="0"/>
    <n v="36"/>
    <n v="0"/>
    <n v="9348"/>
    <x v="0"/>
    <x v="3"/>
    <s v="Medium Risk"/>
  </r>
  <r>
    <n v="15767891"/>
    <n v="619"/>
    <x v="2"/>
    <s v="Female"/>
    <x v="34"/>
    <n v="6"/>
    <n v="99152.73"/>
    <n v="2"/>
    <n v="1"/>
    <n v="0"/>
    <n v="48475.12"/>
    <x v="1"/>
    <n v="22"/>
    <n v="3283"/>
    <n v="3"/>
    <n v="87"/>
    <n v="0.13636363636363635"/>
    <n v="72226"/>
    <x v="0"/>
    <x v="1"/>
    <s v="High Risk"/>
  </r>
  <r>
    <n v="15640667"/>
    <n v="662"/>
    <x v="0"/>
    <s v="Female"/>
    <x v="1"/>
    <n v="4"/>
    <n v="0"/>
    <n v="2"/>
    <n v="1"/>
    <n v="0"/>
    <n v="126551.48"/>
    <x v="1"/>
    <n v="22"/>
    <n v="516"/>
    <n v="8"/>
    <n v="99"/>
    <n v="0.36363636363636365"/>
    <n v="11352"/>
    <x v="2"/>
    <x v="2"/>
    <s v="High Risk"/>
  </r>
  <r>
    <n v="15702145"/>
    <n v="705"/>
    <x v="1"/>
    <s v="Male"/>
    <x v="19"/>
    <n v="7"/>
    <n v="68423.89"/>
    <n v="1"/>
    <n v="1"/>
    <n v="1"/>
    <n v="64872.55"/>
    <x v="1"/>
    <n v="16"/>
    <n v="627"/>
    <n v="10"/>
    <n v="141"/>
    <n v="0.625"/>
    <n v="10032"/>
    <x v="0"/>
    <x v="1"/>
    <s v="High Risk"/>
  </r>
  <r>
    <n v="15679738"/>
    <n v="527"/>
    <x v="1"/>
    <s v="Female"/>
    <x v="12"/>
    <n v="8"/>
    <n v="0"/>
    <n v="1"/>
    <n v="1"/>
    <n v="0"/>
    <n v="98031.53"/>
    <x v="0"/>
    <n v="16"/>
    <n v="1057"/>
    <n v="6"/>
    <n v="9"/>
    <n v="0.375"/>
    <n v="16912"/>
    <x v="1"/>
    <x v="1"/>
    <s v="Low Risk"/>
  </r>
  <r>
    <n v="15636634"/>
    <n v="630"/>
    <x v="2"/>
    <s v="Female"/>
    <x v="11"/>
    <n v="7"/>
    <n v="79656.81"/>
    <n v="1"/>
    <n v="1"/>
    <n v="0"/>
    <n v="93524.22"/>
    <x v="1"/>
    <n v="3"/>
    <n v="2586"/>
    <n v="3"/>
    <n v="150"/>
    <n v="1"/>
    <n v="7758"/>
    <x v="0"/>
    <x v="1"/>
    <s v="High Risk"/>
  </r>
  <r>
    <n v="15809227"/>
    <n v="850"/>
    <x v="0"/>
    <s v="Male"/>
    <x v="12"/>
    <n v="2"/>
    <n v="0"/>
    <n v="2"/>
    <n v="1"/>
    <n v="1"/>
    <n v="56991.66"/>
    <x v="1"/>
    <n v="8"/>
    <n v="2165"/>
    <n v="10"/>
    <n v="72"/>
    <n v="1"/>
    <n v="17320"/>
    <x v="2"/>
    <x v="0"/>
    <s v="High Risk"/>
  </r>
  <r>
    <n v="15601811"/>
    <n v="668"/>
    <x v="0"/>
    <s v="Female"/>
    <x v="47"/>
    <n v="10"/>
    <n v="110240.04"/>
    <n v="1"/>
    <n v="0"/>
    <n v="0"/>
    <n v="183980.56"/>
    <x v="0"/>
    <n v="9"/>
    <n v="3322"/>
    <n v="4"/>
    <n v="124"/>
    <n v="0.44444444444444442"/>
    <n v="29898"/>
    <x v="0"/>
    <x v="3"/>
    <s v="High Risk"/>
  </r>
  <r>
    <n v="15625494"/>
    <n v="573"/>
    <x v="0"/>
    <s v="Female"/>
    <x v="15"/>
    <n v="9"/>
    <n v="125321.84"/>
    <n v="2"/>
    <n v="1"/>
    <n v="1"/>
    <n v="130234.63"/>
    <x v="1"/>
    <n v="13"/>
    <n v="3590"/>
    <n v="8"/>
    <n v="160"/>
    <n v="0.61538461538461542"/>
    <n v="46670"/>
    <x v="1"/>
    <x v="3"/>
    <s v="High Risk"/>
  </r>
  <r>
    <n v="15723737"/>
    <n v="680"/>
    <x v="0"/>
    <s v="Male"/>
    <x v="7"/>
    <n v="3"/>
    <n v="0"/>
    <n v="1"/>
    <n v="1"/>
    <n v="0"/>
    <n v="32454.26"/>
    <x v="1"/>
    <n v="21"/>
    <n v="3865"/>
    <n v="5"/>
    <n v="74"/>
    <n v="0.23809523809523808"/>
    <n v="81165"/>
    <x v="0"/>
    <x v="2"/>
    <s v="High Risk"/>
  </r>
  <r>
    <n v="15682955"/>
    <n v="758"/>
    <x v="0"/>
    <s v="Female"/>
    <x v="15"/>
    <n v="2"/>
    <n v="84378.9"/>
    <n v="1"/>
    <n v="1"/>
    <n v="1"/>
    <n v="75396.429999999993"/>
    <x v="1"/>
    <n v="27"/>
    <n v="949"/>
    <n v="9"/>
    <n v="113"/>
    <n v="0.33333333333333331"/>
    <n v="25623"/>
    <x v="1"/>
    <x v="0"/>
    <s v="High Risk"/>
  </r>
  <r>
    <n v="15758856"/>
    <n v="597"/>
    <x v="0"/>
    <s v="Male"/>
    <x v="13"/>
    <n v="7"/>
    <n v="0"/>
    <n v="2"/>
    <n v="0"/>
    <n v="0"/>
    <n v="167756.45000000001"/>
    <x v="1"/>
    <n v="28"/>
    <n v="3047"/>
    <n v="7"/>
    <n v="143"/>
    <n v="0.25"/>
    <n v="85316"/>
    <x v="1"/>
    <x v="1"/>
    <s v="High Risk"/>
  </r>
  <r>
    <n v="15746065"/>
    <n v="580"/>
    <x v="2"/>
    <s v="Male"/>
    <x v="12"/>
    <n v="10"/>
    <n v="136281.41"/>
    <n v="2"/>
    <n v="1"/>
    <n v="1"/>
    <n v="24799.47"/>
    <x v="1"/>
    <n v="30"/>
    <n v="2062"/>
    <n v="10"/>
    <n v="126"/>
    <n v="0.33333333333333331"/>
    <n v="61860"/>
    <x v="2"/>
    <x v="3"/>
    <s v="High Risk"/>
  </r>
  <r>
    <n v="15783865"/>
    <n v="622"/>
    <x v="0"/>
    <s v="Male"/>
    <x v="49"/>
    <n v="5"/>
    <n v="119380.37"/>
    <n v="1"/>
    <n v="1"/>
    <n v="1"/>
    <n v="60429.43"/>
    <x v="1"/>
    <n v="21"/>
    <n v="102"/>
    <n v="0"/>
    <n v="31"/>
    <n v="0"/>
    <n v="2142"/>
    <x v="2"/>
    <x v="2"/>
    <s v="Medium Risk"/>
  </r>
  <r>
    <n v="15745455"/>
    <n v="638"/>
    <x v="2"/>
    <s v="Male"/>
    <x v="46"/>
    <n v="4"/>
    <n v="108716.59"/>
    <n v="2"/>
    <n v="1"/>
    <n v="1"/>
    <n v="74241.09"/>
    <x v="1"/>
    <n v="29"/>
    <n v="860"/>
    <n v="7"/>
    <n v="53"/>
    <n v="0.2413793103448276"/>
    <n v="24940"/>
    <x v="0"/>
    <x v="2"/>
    <s v="Medium Risk"/>
  </r>
  <r>
    <n v="15583033"/>
    <n v="640"/>
    <x v="0"/>
    <s v="Female"/>
    <x v="43"/>
    <n v="4"/>
    <n v="0"/>
    <n v="2"/>
    <n v="0"/>
    <n v="1"/>
    <n v="78310.820000000007"/>
    <x v="1"/>
    <n v="15"/>
    <n v="3494"/>
    <n v="10"/>
    <n v="103"/>
    <n v="0.66666666666666663"/>
    <n v="52410"/>
    <x v="0"/>
    <x v="2"/>
    <s v="High Risk"/>
  </r>
  <r>
    <n v="15644212"/>
    <n v="644"/>
    <x v="1"/>
    <s v="Male"/>
    <x v="34"/>
    <n v="0"/>
    <n v="0"/>
    <n v="2"/>
    <n v="1"/>
    <n v="0"/>
    <n v="119419.37"/>
    <x v="1"/>
    <n v="23"/>
    <n v="354"/>
    <n v="5"/>
    <n v="137"/>
    <n v="0.21739130434782608"/>
    <n v="8142"/>
    <x v="0"/>
    <x v="0"/>
    <s v="High Risk"/>
  </r>
  <r>
    <n v="15735688"/>
    <n v="753"/>
    <x v="0"/>
    <s v="Female"/>
    <x v="8"/>
    <n v="6"/>
    <n v="106596.29"/>
    <n v="1"/>
    <n v="0"/>
    <n v="0"/>
    <n v="91305.77"/>
    <x v="1"/>
    <n v="6"/>
    <n v="2043"/>
    <n v="4"/>
    <n v="171"/>
    <n v="0.66666666666666663"/>
    <n v="12258"/>
    <x v="0"/>
    <x v="1"/>
    <s v="High Risk"/>
  </r>
  <r>
    <n v="15658577"/>
    <n v="629"/>
    <x v="0"/>
    <s v="Female"/>
    <x v="24"/>
    <n v="10"/>
    <n v="99546.25"/>
    <n v="3"/>
    <n v="0"/>
    <n v="1"/>
    <n v="25136.95"/>
    <x v="0"/>
    <n v="5"/>
    <n v="2541"/>
    <n v="5"/>
    <n v="106"/>
    <n v="1"/>
    <n v="12705"/>
    <x v="2"/>
    <x v="3"/>
    <s v="High Risk"/>
  </r>
  <r>
    <n v="15606887"/>
    <n v="775"/>
    <x v="0"/>
    <s v="Female"/>
    <x v="33"/>
    <n v="5"/>
    <n v="0"/>
    <n v="1"/>
    <n v="1"/>
    <n v="0"/>
    <n v="193880.6"/>
    <x v="0"/>
    <n v="9"/>
    <n v="656"/>
    <n v="1"/>
    <n v="88"/>
    <n v="0.1111111111111111"/>
    <n v="5904"/>
    <x v="2"/>
    <x v="2"/>
    <s v="High Risk"/>
  </r>
  <r>
    <n v="15783026"/>
    <n v="701"/>
    <x v="0"/>
    <s v="Female"/>
    <x v="1"/>
    <n v="2"/>
    <n v="0"/>
    <n v="1"/>
    <n v="1"/>
    <n v="0"/>
    <n v="47856.78"/>
    <x v="1"/>
    <n v="10"/>
    <n v="3810"/>
    <n v="2"/>
    <n v="98"/>
    <n v="0.2"/>
    <n v="38100"/>
    <x v="2"/>
    <x v="0"/>
    <s v="High Risk"/>
  </r>
  <r>
    <n v="15579892"/>
    <n v="708"/>
    <x v="1"/>
    <s v="Male"/>
    <x v="25"/>
    <n v="7"/>
    <n v="112615.86"/>
    <n v="1"/>
    <n v="1"/>
    <n v="1"/>
    <n v="4491.7700000000004"/>
    <x v="1"/>
    <n v="27"/>
    <n v="4088"/>
    <n v="6"/>
    <n v="42"/>
    <n v="0.22222222222222221"/>
    <n v="110376"/>
    <x v="0"/>
    <x v="1"/>
    <s v="Medium Risk"/>
  </r>
  <r>
    <n v="15802088"/>
    <n v="521"/>
    <x v="1"/>
    <s v="Female"/>
    <x v="32"/>
    <n v="10"/>
    <n v="0"/>
    <n v="1"/>
    <n v="1"/>
    <n v="1"/>
    <n v="101311.95"/>
    <x v="1"/>
    <n v="10"/>
    <n v="4269"/>
    <n v="5"/>
    <n v="121"/>
    <n v="0.5"/>
    <n v="42690"/>
    <x v="2"/>
    <x v="3"/>
    <s v="High Risk"/>
  </r>
  <r>
    <n v="15589323"/>
    <n v="636"/>
    <x v="0"/>
    <s v="Female"/>
    <x v="9"/>
    <n v="9"/>
    <n v="0"/>
    <n v="2"/>
    <n v="0"/>
    <n v="1"/>
    <n v="38830.720000000001"/>
    <x v="1"/>
    <n v="28"/>
    <n v="183"/>
    <n v="0"/>
    <n v="44"/>
    <n v="0"/>
    <n v="5124"/>
    <x v="2"/>
    <x v="3"/>
    <s v="Medium Risk"/>
  </r>
  <r>
    <n v="15636395"/>
    <n v="529"/>
    <x v="0"/>
    <s v="Female"/>
    <x v="8"/>
    <n v="5"/>
    <n v="0"/>
    <n v="2"/>
    <n v="1"/>
    <n v="0"/>
    <n v="26817.23"/>
    <x v="1"/>
    <n v="9"/>
    <n v="3100"/>
    <n v="7"/>
    <n v="136"/>
    <n v="0.77777777777777779"/>
    <n v="27900"/>
    <x v="0"/>
    <x v="2"/>
    <s v="High Risk"/>
  </r>
  <r>
    <n v="15712772"/>
    <n v="757"/>
    <x v="0"/>
    <s v="Male"/>
    <x v="34"/>
    <n v="3"/>
    <n v="75381.149999999994"/>
    <n v="1"/>
    <n v="1"/>
    <n v="1"/>
    <n v="199727.72"/>
    <x v="1"/>
    <n v="27"/>
    <n v="2641"/>
    <n v="0"/>
    <n v="175"/>
    <n v="0"/>
    <n v="71307"/>
    <x v="0"/>
    <x v="2"/>
    <s v="High Risk"/>
  </r>
  <r>
    <n v="15700937"/>
    <n v="767"/>
    <x v="1"/>
    <s v="Female"/>
    <x v="9"/>
    <n v="5"/>
    <n v="0"/>
    <n v="2"/>
    <n v="1"/>
    <n v="1"/>
    <n v="67445.850000000006"/>
    <x v="1"/>
    <n v="26"/>
    <n v="950"/>
    <n v="0"/>
    <n v="175"/>
    <n v="0"/>
    <n v="24700"/>
    <x v="1"/>
    <x v="2"/>
    <s v="High Risk"/>
  </r>
  <r>
    <n v="15766659"/>
    <n v="525"/>
    <x v="1"/>
    <s v="Male"/>
    <x v="19"/>
    <n v="5"/>
    <n v="0"/>
    <n v="2"/>
    <n v="1"/>
    <n v="0"/>
    <n v="161002.29"/>
    <x v="1"/>
    <n v="15"/>
    <n v="4866"/>
    <n v="4"/>
    <n v="16"/>
    <n v="0.26666666666666666"/>
    <n v="72990"/>
    <x v="2"/>
    <x v="2"/>
    <s v="Low Risk"/>
  </r>
  <r>
    <n v="15814033"/>
    <n v="759"/>
    <x v="1"/>
    <s v="Male"/>
    <x v="16"/>
    <n v="1"/>
    <n v="0"/>
    <n v="2"/>
    <n v="1"/>
    <n v="0"/>
    <n v="20778.39"/>
    <x v="1"/>
    <n v="14"/>
    <n v="2494"/>
    <n v="6"/>
    <n v="172"/>
    <n v="0.42857142857142855"/>
    <n v="34916"/>
    <x v="0"/>
    <x v="0"/>
    <s v="High Risk"/>
  </r>
  <r>
    <n v="15783007"/>
    <n v="520"/>
    <x v="2"/>
    <s v="Female"/>
    <x v="13"/>
    <n v="1"/>
    <n v="123086.39"/>
    <n v="1"/>
    <n v="1"/>
    <n v="1"/>
    <n v="41042.400000000001"/>
    <x v="0"/>
    <n v="8"/>
    <n v="975"/>
    <n v="10"/>
    <n v="27"/>
    <n v="1"/>
    <n v="7800"/>
    <x v="1"/>
    <x v="0"/>
    <s v="Low Risk"/>
  </r>
  <r>
    <n v="15654183"/>
    <n v="738"/>
    <x v="0"/>
    <s v="Female"/>
    <x v="28"/>
    <n v="3"/>
    <n v="0"/>
    <n v="2"/>
    <n v="1"/>
    <n v="0"/>
    <n v="67484.160000000003"/>
    <x v="1"/>
    <n v="18"/>
    <n v="3726"/>
    <n v="8"/>
    <n v="44"/>
    <n v="0.44444444444444442"/>
    <n v="67068"/>
    <x v="1"/>
    <x v="2"/>
    <s v="Medium Risk"/>
  </r>
  <r>
    <n v="15609899"/>
    <n v="548"/>
    <x v="1"/>
    <s v="Male"/>
    <x v="24"/>
    <n v="4"/>
    <n v="0"/>
    <n v="1"/>
    <n v="1"/>
    <n v="0"/>
    <n v="121763.68"/>
    <x v="1"/>
    <n v="14"/>
    <n v="4497"/>
    <n v="1"/>
    <n v="1"/>
    <n v="7.1428571428571425E-2"/>
    <n v="62958"/>
    <x v="0"/>
    <x v="2"/>
    <s v="Low Risk"/>
  </r>
  <r>
    <n v="15747323"/>
    <n v="535"/>
    <x v="1"/>
    <s v="Male"/>
    <x v="36"/>
    <n v="9"/>
    <n v="109472.47"/>
    <n v="1"/>
    <n v="1"/>
    <n v="0"/>
    <n v="157358.43"/>
    <x v="0"/>
    <n v="5"/>
    <n v="2663"/>
    <n v="9"/>
    <n v="137"/>
    <n v="1"/>
    <n v="13315"/>
    <x v="0"/>
    <x v="3"/>
    <s v="High Risk"/>
  </r>
  <r>
    <n v="15582591"/>
    <n v="615"/>
    <x v="1"/>
    <s v="Male"/>
    <x v="49"/>
    <n v="4"/>
    <n v="155766.04999999999"/>
    <n v="1"/>
    <n v="1"/>
    <n v="1"/>
    <n v="110275.17"/>
    <x v="1"/>
    <n v="26"/>
    <n v="3435"/>
    <n v="9"/>
    <n v="126"/>
    <n v="0.34615384615384615"/>
    <n v="89310"/>
    <x v="0"/>
    <x v="2"/>
    <s v="High Risk"/>
  </r>
  <r>
    <n v="15738835"/>
    <n v="850"/>
    <x v="2"/>
    <s v="Male"/>
    <x v="16"/>
    <n v="7"/>
    <n v="101985.81"/>
    <n v="2"/>
    <n v="0"/>
    <n v="0"/>
    <n v="43801.27"/>
    <x v="1"/>
    <n v="9"/>
    <n v="952"/>
    <n v="1"/>
    <n v="126"/>
    <n v="0.1111111111111111"/>
    <n v="8568"/>
    <x v="0"/>
    <x v="1"/>
    <s v="High Risk"/>
  </r>
  <r>
    <n v="15782404"/>
    <n v="487"/>
    <x v="0"/>
    <s v="Female"/>
    <x v="10"/>
    <n v="2"/>
    <n v="96019.5"/>
    <n v="1"/>
    <n v="0"/>
    <n v="0"/>
    <n v="9085"/>
    <x v="1"/>
    <n v="15"/>
    <n v="875"/>
    <n v="10"/>
    <n v="96"/>
    <n v="0.66666666666666663"/>
    <n v="13125"/>
    <x v="0"/>
    <x v="0"/>
    <s v="High Risk"/>
  </r>
  <r>
    <n v="15697480"/>
    <n v="731"/>
    <x v="0"/>
    <s v="Male"/>
    <x v="33"/>
    <n v="7"/>
    <n v="0"/>
    <n v="2"/>
    <n v="0"/>
    <n v="1"/>
    <n v="143086.09"/>
    <x v="1"/>
    <n v="19"/>
    <n v="1436"/>
    <n v="0"/>
    <n v="146"/>
    <n v="0"/>
    <n v="27284"/>
    <x v="1"/>
    <x v="1"/>
    <s v="High Risk"/>
  </r>
  <r>
    <n v="15697045"/>
    <n v="726"/>
    <x v="1"/>
    <s v="Female"/>
    <x v="12"/>
    <n v="9"/>
    <n v="0"/>
    <n v="2"/>
    <n v="0"/>
    <n v="1"/>
    <n v="100556.98"/>
    <x v="1"/>
    <n v="19"/>
    <n v="509"/>
    <n v="1"/>
    <n v="1"/>
    <n v="5.2631578947368418E-2"/>
    <n v="9671"/>
    <x v="0"/>
    <x v="3"/>
    <s v="Low Risk"/>
  </r>
  <r>
    <n v="15781234"/>
    <n v="609"/>
    <x v="0"/>
    <s v="Female"/>
    <x v="12"/>
    <n v="2"/>
    <n v="147900.43"/>
    <n v="1"/>
    <n v="1"/>
    <n v="0"/>
    <n v="140000.29"/>
    <x v="1"/>
    <n v="7"/>
    <n v="4367"/>
    <n v="2"/>
    <n v="169"/>
    <n v="0.2857142857142857"/>
    <n v="30569"/>
    <x v="0"/>
    <x v="0"/>
    <s v="High Risk"/>
  </r>
  <r>
    <n v="15579891"/>
    <n v="714"/>
    <x v="0"/>
    <s v="Male"/>
    <x v="37"/>
    <n v="4"/>
    <n v="100755.66"/>
    <n v="1"/>
    <n v="1"/>
    <n v="1"/>
    <n v="186775.25"/>
    <x v="1"/>
    <n v="30"/>
    <n v="2153"/>
    <n v="0"/>
    <n v="160"/>
    <n v="0"/>
    <n v="64590"/>
    <x v="2"/>
    <x v="2"/>
    <s v="High Risk"/>
  </r>
  <r>
    <n v="15805690"/>
    <n v="694"/>
    <x v="1"/>
    <s v="Female"/>
    <x v="12"/>
    <n v="7"/>
    <n v="0"/>
    <n v="1"/>
    <n v="1"/>
    <n v="0"/>
    <n v="133570.43"/>
    <x v="0"/>
    <n v="23"/>
    <n v="4694"/>
    <n v="3"/>
    <n v="132"/>
    <n v="0.13043478260869565"/>
    <n v="107962"/>
    <x v="1"/>
    <x v="1"/>
    <s v="High Risk"/>
  </r>
  <r>
    <n v="15612139"/>
    <n v="786"/>
    <x v="0"/>
    <s v="Female"/>
    <x v="19"/>
    <n v="0"/>
    <n v="83036.05"/>
    <n v="1"/>
    <n v="0"/>
    <n v="1"/>
    <n v="154990.57999999999"/>
    <x v="0"/>
    <n v="3"/>
    <n v="1367"/>
    <n v="10"/>
    <n v="139"/>
    <n v="1"/>
    <n v="4101"/>
    <x v="0"/>
    <x v="0"/>
    <s v="High Risk"/>
  </r>
  <r>
    <n v="15568834"/>
    <n v="698"/>
    <x v="1"/>
    <s v="Male"/>
    <x v="7"/>
    <n v="6"/>
    <n v="125427.37"/>
    <n v="2"/>
    <n v="0"/>
    <n v="0"/>
    <n v="27654.44"/>
    <x v="1"/>
    <n v="9"/>
    <n v="3127"/>
    <n v="7"/>
    <n v="92"/>
    <n v="0.77777777777777779"/>
    <n v="28143"/>
    <x v="0"/>
    <x v="1"/>
    <s v="High Risk"/>
  </r>
  <r>
    <n v="15709917"/>
    <n v="601"/>
    <x v="0"/>
    <s v="Female"/>
    <x v="17"/>
    <n v="3"/>
    <n v="98202.76"/>
    <n v="1"/>
    <n v="0"/>
    <n v="0"/>
    <n v="137763.93"/>
    <x v="1"/>
    <n v="11"/>
    <n v="1425"/>
    <n v="6"/>
    <n v="141"/>
    <n v="0.54545454545454541"/>
    <n v="15675"/>
    <x v="1"/>
    <x v="2"/>
    <s v="High Risk"/>
  </r>
  <r>
    <n v="15718843"/>
    <n v="769"/>
    <x v="1"/>
    <s v="Male"/>
    <x v="1"/>
    <n v="1"/>
    <n v="72509.91"/>
    <n v="1"/>
    <n v="1"/>
    <n v="0"/>
    <n v="25723.73"/>
    <x v="1"/>
    <n v="20"/>
    <n v="4166"/>
    <n v="1"/>
    <n v="47"/>
    <n v="0.05"/>
    <n v="83320"/>
    <x v="0"/>
    <x v="0"/>
    <s v="Medium Risk"/>
  </r>
  <r>
    <n v="15799494"/>
    <n v="850"/>
    <x v="2"/>
    <s v="Male"/>
    <x v="4"/>
    <n v="3"/>
    <n v="140393.65"/>
    <n v="2"/>
    <n v="0"/>
    <n v="1"/>
    <n v="186285.52"/>
    <x v="1"/>
    <n v="5"/>
    <n v="4325"/>
    <n v="3"/>
    <n v="118"/>
    <n v="0.6"/>
    <n v="21625"/>
    <x v="0"/>
    <x v="2"/>
    <s v="High Risk"/>
  </r>
  <r>
    <n v="15673439"/>
    <n v="646"/>
    <x v="1"/>
    <s v="Female"/>
    <x v="5"/>
    <n v="5"/>
    <n v="142644.64000000001"/>
    <n v="2"/>
    <n v="1"/>
    <n v="1"/>
    <n v="142208.5"/>
    <x v="0"/>
    <n v="1"/>
    <n v="2091"/>
    <n v="5"/>
    <n v="5"/>
    <n v="1"/>
    <n v="2091"/>
    <x v="0"/>
    <x v="2"/>
    <s v="Low Risk"/>
  </r>
  <r>
    <n v="15669011"/>
    <n v="659"/>
    <x v="0"/>
    <s v="Female"/>
    <x v="4"/>
    <n v="9"/>
    <n v="23503.31"/>
    <n v="1"/>
    <n v="0"/>
    <n v="1"/>
    <n v="169862.01"/>
    <x v="0"/>
    <n v="17"/>
    <n v="1714"/>
    <n v="1"/>
    <n v="105"/>
    <n v="5.8823529411764705E-2"/>
    <n v="29138"/>
    <x v="0"/>
    <x v="3"/>
    <s v="High Risk"/>
  </r>
  <r>
    <n v="15581388"/>
    <n v="487"/>
    <x v="1"/>
    <s v="Male"/>
    <x v="19"/>
    <n v="8"/>
    <n v="145729.71"/>
    <n v="1"/>
    <n v="1"/>
    <n v="0"/>
    <n v="41365.85"/>
    <x v="1"/>
    <n v="10"/>
    <n v="4175"/>
    <n v="5"/>
    <n v="60"/>
    <n v="0.5"/>
    <n v="41750"/>
    <x v="0"/>
    <x v="1"/>
    <s v="Medium Risk"/>
  </r>
  <r>
    <n v="15743153"/>
    <n v="740"/>
    <x v="2"/>
    <s v="Female"/>
    <x v="20"/>
    <n v="2"/>
    <n v="122295.17"/>
    <n v="2"/>
    <n v="1"/>
    <n v="1"/>
    <n v="30812.84"/>
    <x v="1"/>
    <n v="6"/>
    <n v="1876"/>
    <n v="10"/>
    <n v="133"/>
    <n v="1"/>
    <n v="11256"/>
    <x v="0"/>
    <x v="0"/>
    <s v="High Risk"/>
  </r>
  <r>
    <n v="15579787"/>
    <n v="686"/>
    <x v="0"/>
    <s v="Male"/>
    <x v="2"/>
    <n v="4"/>
    <n v="0"/>
    <n v="2"/>
    <n v="1"/>
    <n v="0"/>
    <n v="155023.93"/>
    <x v="1"/>
    <n v="26"/>
    <n v="1348"/>
    <n v="1"/>
    <n v="116"/>
    <n v="3.8461538461538464E-2"/>
    <n v="35048"/>
    <x v="0"/>
    <x v="2"/>
    <s v="High Risk"/>
  </r>
  <r>
    <n v="15759966"/>
    <n v="612"/>
    <x v="1"/>
    <s v="Female"/>
    <x v="18"/>
    <n v="5"/>
    <n v="119799.27"/>
    <n v="2"/>
    <n v="1"/>
    <n v="0"/>
    <n v="159416.57999999999"/>
    <x v="1"/>
    <n v="30"/>
    <n v="2103"/>
    <n v="2"/>
    <n v="179"/>
    <n v="6.6666666666666666E-2"/>
    <n v="63090"/>
    <x v="2"/>
    <x v="2"/>
    <s v="High Risk"/>
  </r>
  <r>
    <n v="15601045"/>
    <n v="655"/>
    <x v="1"/>
    <s v="Male"/>
    <x v="24"/>
    <n v="8"/>
    <n v="163708.57999999999"/>
    <n v="2"/>
    <n v="0"/>
    <n v="0"/>
    <n v="76259.23"/>
    <x v="1"/>
    <n v="25"/>
    <n v="1055"/>
    <n v="8"/>
    <n v="44"/>
    <n v="0.32"/>
    <n v="26375"/>
    <x v="0"/>
    <x v="1"/>
    <s v="Medium Risk"/>
  </r>
  <r>
    <n v="15764021"/>
    <n v="617"/>
    <x v="0"/>
    <s v="Male"/>
    <x v="10"/>
    <n v="1"/>
    <n v="61687.33"/>
    <n v="2"/>
    <n v="1"/>
    <n v="0"/>
    <n v="105965.25"/>
    <x v="1"/>
    <n v="25"/>
    <n v="3021"/>
    <n v="7"/>
    <n v="7"/>
    <n v="0.28000000000000003"/>
    <n v="75525"/>
    <x v="2"/>
    <x v="0"/>
    <s v="Low Risk"/>
  </r>
  <r>
    <n v="15687218"/>
    <n v="674"/>
    <x v="0"/>
    <s v="Female"/>
    <x v="7"/>
    <n v="4"/>
    <n v="79144.34"/>
    <n v="1"/>
    <n v="0"/>
    <n v="1"/>
    <n v="50743.83"/>
    <x v="1"/>
    <n v="20"/>
    <n v="1314"/>
    <n v="4"/>
    <n v="9"/>
    <n v="0.2"/>
    <n v="26280"/>
    <x v="2"/>
    <x v="2"/>
    <s v="Low Risk"/>
  </r>
  <r>
    <n v="15626452"/>
    <n v="711"/>
    <x v="1"/>
    <s v="Male"/>
    <x v="15"/>
    <n v="5"/>
    <n v="0"/>
    <n v="2"/>
    <n v="1"/>
    <n v="1"/>
    <n v="147720.26999999999"/>
    <x v="1"/>
    <n v="20"/>
    <n v="4687"/>
    <n v="0"/>
    <n v="3"/>
    <n v="0"/>
    <n v="93740"/>
    <x v="1"/>
    <x v="2"/>
    <s v="Low Risk"/>
  </r>
  <r>
    <n v="15700964"/>
    <n v="624"/>
    <x v="2"/>
    <s v="Female"/>
    <x v="7"/>
    <n v="7"/>
    <n v="104848.68"/>
    <n v="1"/>
    <n v="1"/>
    <n v="1"/>
    <n v="167387.35999999999"/>
    <x v="1"/>
    <n v="20"/>
    <n v="1951"/>
    <n v="1"/>
    <n v="53"/>
    <n v="0.05"/>
    <n v="39020"/>
    <x v="1"/>
    <x v="1"/>
    <s v="Medium Risk"/>
  </r>
  <r>
    <n v="15768887"/>
    <n v="597"/>
    <x v="1"/>
    <s v="Male"/>
    <x v="28"/>
    <n v="5"/>
    <n v="0"/>
    <n v="2"/>
    <n v="0"/>
    <n v="1"/>
    <n v="95159.13"/>
    <x v="1"/>
    <n v="21"/>
    <n v="947"/>
    <n v="1"/>
    <n v="67"/>
    <n v="4.7619047619047616E-2"/>
    <n v="19887"/>
    <x v="2"/>
    <x v="2"/>
    <s v="High Risk"/>
  </r>
  <r>
    <n v="15735358"/>
    <n v="682"/>
    <x v="1"/>
    <s v="Male"/>
    <x v="17"/>
    <n v="4"/>
    <n v="0"/>
    <n v="1"/>
    <n v="1"/>
    <n v="1"/>
    <n v="4654.28"/>
    <x v="1"/>
    <n v="25"/>
    <n v="4780"/>
    <n v="8"/>
    <n v="143"/>
    <n v="0.32"/>
    <n v="119500"/>
    <x v="0"/>
    <x v="2"/>
    <s v="High Risk"/>
  </r>
  <r>
    <n v="15749472"/>
    <n v="775"/>
    <x v="0"/>
    <s v="Male"/>
    <x v="13"/>
    <n v="8"/>
    <n v="0"/>
    <n v="1"/>
    <n v="1"/>
    <n v="0"/>
    <n v="130376.68"/>
    <x v="1"/>
    <n v="27"/>
    <n v="4270"/>
    <n v="4"/>
    <n v="109"/>
    <n v="0.14814814814814814"/>
    <n v="115290"/>
    <x v="1"/>
    <x v="1"/>
    <s v="High Risk"/>
  </r>
  <r>
    <n v="15685872"/>
    <n v="727"/>
    <x v="0"/>
    <s v="Female"/>
    <x v="6"/>
    <n v="1"/>
    <n v="146652.01"/>
    <n v="1"/>
    <n v="1"/>
    <n v="1"/>
    <n v="173486.39"/>
    <x v="1"/>
    <n v="28"/>
    <n v="3609"/>
    <n v="1"/>
    <n v="139"/>
    <n v="3.5714285714285712E-2"/>
    <n v="101052"/>
    <x v="0"/>
    <x v="0"/>
    <s v="High Risk"/>
  </r>
  <r>
    <n v="15760851"/>
    <n v="629"/>
    <x v="0"/>
    <s v="Male"/>
    <x v="8"/>
    <n v="6"/>
    <n v="0"/>
    <n v="2"/>
    <n v="1"/>
    <n v="0"/>
    <n v="93881.75"/>
    <x v="1"/>
    <n v="28"/>
    <n v="4560"/>
    <n v="7"/>
    <n v="11"/>
    <n v="0.25"/>
    <n v="127680"/>
    <x v="1"/>
    <x v="1"/>
    <s v="Low Risk"/>
  </r>
  <r>
    <n v="15734588"/>
    <n v="684"/>
    <x v="0"/>
    <s v="Male"/>
    <x v="17"/>
    <n v="0"/>
    <n v="0"/>
    <n v="2"/>
    <n v="1"/>
    <n v="1"/>
    <n v="36376.97"/>
    <x v="1"/>
    <n v="4"/>
    <n v="359"/>
    <n v="3"/>
    <n v="108"/>
    <n v="0.75"/>
    <n v="1436"/>
    <x v="0"/>
    <x v="0"/>
    <s v="High Risk"/>
  </r>
  <r>
    <n v="15784594"/>
    <n v="549"/>
    <x v="2"/>
    <s v="Female"/>
    <x v="24"/>
    <n v="1"/>
    <n v="130622.34"/>
    <n v="2"/>
    <n v="1"/>
    <n v="1"/>
    <n v="128499.94"/>
    <x v="1"/>
    <n v="13"/>
    <n v="1806"/>
    <n v="2"/>
    <n v="128"/>
    <n v="0.15384615384615385"/>
    <n v="23478"/>
    <x v="0"/>
    <x v="0"/>
    <s v="High Risk"/>
  </r>
  <r>
    <n v="15606435"/>
    <n v="593"/>
    <x v="2"/>
    <s v="Male"/>
    <x v="58"/>
    <n v="2"/>
    <n v="187013.13"/>
    <n v="2"/>
    <n v="0"/>
    <n v="1"/>
    <n v="105898.69"/>
    <x v="1"/>
    <n v="9"/>
    <n v="1975"/>
    <n v="3"/>
    <n v="72"/>
    <n v="0.33333333333333331"/>
    <n v="17775"/>
    <x v="0"/>
    <x v="0"/>
    <s v="High Risk"/>
  </r>
  <r>
    <n v="15790247"/>
    <n v="536"/>
    <x v="1"/>
    <s v="Male"/>
    <x v="20"/>
    <n v="9"/>
    <n v="0"/>
    <n v="2"/>
    <n v="1"/>
    <n v="1"/>
    <n v="11959.03"/>
    <x v="1"/>
    <n v="16"/>
    <n v="4232"/>
    <n v="8"/>
    <n v="114"/>
    <n v="0.5"/>
    <n v="67712"/>
    <x v="0"/>
    <x v="3"/>
    <s v="High Risk"/>
  </r>
  <r>
    <n v="15676433"/>
    <n v="707"/>
    <x v="0"/>
    <s v="Female"/>
    <x v="18"/>
    <n v="6"/>
    <n v="0"/>
    <n v="1"/>
    <n v="0"/>
    <n v="0"/>
    <n v="98810.78"/>
    <x v="1"/>
    <n v="8"/>
    <n v="2451"/>
    <n v="7"/>
    <n v="148"/>
    <n v="0.875"/>
    <n v="19608"/>
    <x v="1"/>
    <x v="1"/>
    <s v="High Risk"/>
  </r>
  <r>
    <n v="15625905"/>
    <n v="592"/>
    <x v="1"/>
    <s v="Male"/>
    <x v="1"/>
    <n v="0"/>
    <n v="0"/>
    <n v="2"/>
    <n v="1"/>
    <n v="0"/>
    <n v="65906.070000000007"/>
    <x v="1"/>
    <n v="1"/>
    <n v="371"/>
    <n v="7"/>
    <n v="36"/>
    <n v="1"/>
    <n v="371"/>
    <x v="1"/>
    <x v="0"/>
    <s v="Medium Risk"/>
  </r>
  <r>
    <n v="15626414"/>
    <n v="703"/>
    <x v="0"/>
    <s v="Male"/>
    <x v="4"/>
    <n v="6"/>
    <n v="98862.54"/>
    <n v="1"/>
    <n v="1"/>
    <n v="0"/>
    <n v="151516.70000000001"/>
    <x v="1"/>
    <n v="4"/>
    <n v="3941"/>
    <n v="0"/>
    <n v="127"/>
    <n v="0"/>
    <n v="15764"/>
    <x v="0"/>
    <x v="1"/>
    <s v="High Risk"/>
  </r>
  <r>
    <n v="15623220"/>
    <n v="723"/>
    <x v="1"/>
    <s v="Female"/>
    <x v="13"/>
    <n v="4"/>
    <n v="0"/>
    <n v="2"/>
    <n v="1"/>
    <n v="0"/>
    <n v="37214.39"/>
    <x v="1"/>
    <n v="19"/>
    <n v="1541"/>
    <n v="8"/>
    <n v="96"/>
    <n v="0.42105263157894735"/>
    <n v="29279"/>
    <x v="1"/>
    <x v="2"/>
    <s v="High Risk"/>
  </r>
  <r>
    <n v="15752857"/>
    <n v="452"/>
    <x v="2"/>
    <s v="Male"/>
    <x v="37"/>
    <n v="1"/>
    <n v="98443.14"/>
    <n v="2"/>
    <n v="0"/>
    <n v="0"/>
    <n v="92033.98"/>
    <x v="1"/>
    <n v="3"/>
    <n v="2470"/>
    <n v="0"/>
    <n v="21"/>
    <n v="0"/>
    <n v="7410"/>
    <x v="2"/>
    <x v="0"/>
    <s v="Low Risk"/>
  </r>
  <r>
    <n v="15677908"/>
    <n v="552"/>
    <x v="1"/>
    <s v="Male"/>
    <x v="0"/>
    <n v="4"/>
    <n v="0"/>
    <n v="2"/>
    <n v="0"/>
    <n v="0"/>
    <n v="195692.3"/>
    <x v="1"/>
    <n v="10"/>
    <n v="3197"/>
    <n v="3"/>
    <n v="106"/>
    <n v="0.3"/>
    <n v="31970"/>
    <x v="2"/>
    <x v="2"/>
    <s v="High Risk"/>
  </r>
  <r>
    <n v="15773013"/>
    <n v="633"/>
    <x v="0"/>
    <s v="Female"/>
    <x v="40"/>
    <n v="0"/>
    <n v="0"/>
    <n v="1"/>
    <n v="1"/>
    <n v="1"/>
    <n v="6342.84"/>
    <x v="0"/>
    <n v="7"/>
    <n v="2688"/>
    <n v="4"/>
    <n v="30"/>
    <n v="0.5714285714285714"/>
    <n v="18816"/>
    <x v="0"/>
    <x v="0"/>
    <s v="Low Risk"/>
  </r>
  <r>
    <n v="15623972"/>
    <n v="479"/>
    <x v="2"/>
    <s v="Female"/>
    <x v="51"/>
    <n v="9"/>
    <n v="123575.51"/>
    <n v="1"/>
    <n v="0"/>
    <n v="1"/>
    <n v="95148.28"/>
    <x v="1"/>
    <n v="30"/>
    <n v="3318"/>
    <n v="10"/>
    <n v="68"/>
    <n v="0.33333333333333331"/>
    <n v="99540"/>
    <x v="1"/>
    <x v="3"/>
    <s v="High Risk"/>
  </r>
  <r>
    <n v="15738627"/>
    <n v="768"/>
    <x v="0"/>
    <s v="Male"/>
    <x v="11"/>
    <n v="6"/>
    <n v="0"/>
    <n v="2"/>
    <n v="1"/>
    <n v="1"/>
    <n v="21215.67"/>
    <x v="1"/>
    <n v="14"/>
    <n v="2761"/>
    <n v="1"/>
    <n v="108"/>
    <n v="7.1428571428571425E-2"/>
    <n v="38654"/>
    <x v="0"/>
    <x v="1"/>
    <s v="High Risk"/>
  </r>
  <r>
    <n v="15643392"/>
    <n v="742"/>
    <x v="0"/>
    <s v="Male"/>
    <x v="8"/>
    <n v="4"/>
    <n v="105239.1"/>
    <n v="1"/>
    <n v="1"/>
    <n v="1"/>
    <n v="19700.240000000002"/>
    <x v="1"/>
    <n v="11"/>
    <n v="1964"/>
    <n v="2"/>
    <n v="96"/>
    <n v="0.18181818181818182"/>
    <n v="21604"/>
    <x v="0"/>
    <x v="2"/>
    <s v="High Risk"/>
  </r>
  <r>
    <n v="15684868"/>
    <n v="668"/>
    <x v="2"/>
    <s v="Male"/>
    <x v="27"/>
    <n v="9"/>
    <n v="110993.79"/>
    <n v="1"/>
    <n v="1"/>
    <n v="0"/>
    <n v="134396.64000000001"/>
    <x v="0"/>
    <n v="9"/>
    <n v="4251"/>
    <n v="2"/>
    <n v="18"/>
    <n v="0.22222222222222221"/>
    <n v="38259"/>
    <x v="1"/>
    <x v="3"/>
    <s v="Low Risk"/>
  </r>
  <r>
    <n v="15627854"/>
    <n v="707"/>
    <x v="1"/>
    <s v="Male"/>
    <x v="4"/>
    <n v="3"/>
    <n v="0"/>
    <n v="2"/>
    <n v="1"/>
    <n v="1"/>
    <n v="135077.01"/>
    <x v="1"/>
    <n v="3"/>
    <n v="4239"/>
    <n v="0"/>
    <n v="82"/>
    <n v="0"/>
    <n v="12717"/>
    <x v="0"/>
    <x v="2"/>
    <s v="High Risk"/>
  </r>
  <r>
    <n v="15669253"/>
    <n v="754"/>
    <x v="1"/>
    <s v="Male"/>
    <x v="2"/>
    <n v="7"/>
    <n v="157691.98000000001"/>
    <n v="2"/>
    <n v="1"/>
    <n v="0"/>
    <n v="133600.89000000001"/>
    <x v="0"/>
    <n v="14"/>
    <n v="4533"/>
    <n v="4"/>
    <n v="50"/>
    <n v="0.2857142857142857"/>
    <n v="63462"/>
    <x v="0"/>
    <x v="1"/>
    <s v="Medium Risk"/>
  </r>
  <r>
    <n v="15758023"/>
    <n v="544"/>
    <x v="2"/>
    <s v="Male"/>
    <x v="40"/>
    <n v="5"/>
    <n v="105245.21"/>
    <n v="1"/>
    <n v="0"/>
    <n v="0"/>
    <n v="99922.08"/>
    <x v="0"/>
    <n v="2"/>
    <n v="963"/>
    <n v="0"/>
    <n v="51"/>
    <n v="0"/>
    <n v="1926"/>
    <x v="2"/>
    <x v="2"/>
    <s v="Medium Risk"/>
  </r>
  <r>
    <n v="15574558"/>
    <n v="718"/>
    <x v="1"/>
    <s v="Male"/>
    <x v="15"/>
    <n v="8"/>
    <n v="0"/>
    <n v="2"/>
    <n v="1"/>
    <n v="1"/>
    <n v="41399.33"/>
    <x v="1"/>
    <n v="14"/>
    <n v="3270"/>
    <n v="5"/>
    <n v="144"/>
    <n v="0.35714285714285715"/>
    <n v="45780"/>
    <x v="0"/>
    <x v="1"/>
    <s v="High Risk"/>
  </r>
  <r>
    <n v="15635256"/>
    <n v="762"/>
    <x v="0"/>
    <s v="Male"/>
    <x v="8"/>
    <n v="7"/>
    <n v="117687.35"/>
    <n v="1"/>
    <n v="1"/>
    <n v="1"/>
    <n v="159344.43"/>
    <x v="1"/>
    <n v="10"/>
    <n v="886"/>
    <n v="8"/>
    <n v="149"/>
    <n v="0.8"/>
    <n v="8860"/>
    <x v="1"/>
    <x v="1"/>
    <s v="High Risk"/>
  </r>
  <r>
    <n v="15680399"/>
    <n v="772"/>
    <x v="0"/>
    <s v="Male"/>
    <x v="51"/>
    <n v="2"/>
    <n v="0"/>
    <n v="2"/>
    <n v="1"/>
    <n v="0"/>
    <n v="18364.189999999999"/>
    <x v="1"/>
    <n v="11"/>
    <n v="1173"/>
    <n v="9"/>
    <n v="45"/>
    <n v="0.81818181818181823"/>
    <n v="12903"/>
    <x v="0"/>
    <x v="0"/>
    <s v="Medium Risk"/>
  </r>
  <r>
    <n v="15674720"/>
    <n v="691"/>
    <x v="2"/>
    <s v="Female"/>
    <x v="24"/>
    <n v="7"/>
    <n v="123067.63"/>
    <n v="1"/>
    <n v="1"/>
    <n v="1"/>
    <n v="98162.44"/>
    <x v="0"/>
    <n v="14"/>
    <n v="2431"/>
    <n v="1"/>
    <n v="22"/>
    <n v="7.1428571428571425E-2"/>
    <n v="34034"/>
    <x v="0"/>
    <x v="1"/>
    <s v="Low Risk"/>
  </r>
  <r>
    <n v="15580249"/>
    <n v="502"/>
    <x v="0"/>
    <s v="Male"/>
    <x v="13"/>
    <n v="0"/>
    <n v="0"/>
    <n v="1"/>
    <n v="0"/>
    <n v="0"/>
    <n v="84663.21"/>
    <x v="1"/>
    <n v="13"/>
    <n v="1935"/>
    <n v="6"/>
    <n v="43"/>
    <n v="0.46153846153846156"/>
    <n v="25155"/>
    <x v="1"/>
    <x v="0"/>
    <s v="Medium Risk"/>
  </r>
  <r>
    <n v="15675431"/>
    <n v="563"/>
    <x v="0"/>
    <s v="Female"/>
    <x v="10"/>
    <n v="6"/>
    <n v="0"/>
    <n v="2"/>
    <n v="0"/>
    <n v="0"/>
    <n v="36536.93"/>
    <x v="1"/>
    <n v="12"/>
    <n v="1124"/>
    <n v="6"/>
    <n v="33"/>
    <n v="0.5"/>
    <n v="13488"/>
    <x v="0"/>
    <x v="1"/>
    <s v="Medium Risk"/>
  </r>
  <r>
    <n v="15698285"/>
    <n v="676"/>
    <x v="0"/>
    <s v="Female"/>
    <x v="1"/>
    <n v="4"/>
    <n v="101457.14"/>
    <n v="1"/>
    <n v="1"/>
    <n v="1"/>
    <n v="79101.67"/>
    <x v="1"/>
    <n v="1"/>
    <n v="2340"/>
    <n v="9"/>
    <n v="57"/>
    <n v="1"/>
    <n v="2340"/>
    <x v="1"/>
    <x v="2"/>
    <s v="Medium Risk"/>
  </r>
  <r>
    <n v="15810775"/>
    <n v="576"/>
    <x v="1"/>
    <s v="Male"/>
    <x v="37"/>
    <n v="2"/>
    <n v="100549.43"/>
    <n v="2"/>
    <n v="1"/>
    <n v="1"/>
    <n v="16644.16"/>
    <x v="1"/>
    <n v="8"/>
    <n v="849"/>
    <n v="3"/>
    <n v="167"/>
    <n v="0.375"/>
    <n v="6792"/>
    <x v="1"/>
    <x v="0"/>
    <s v="High Risk"/>
  </r>
  <r>
    <n v="15678173"/>
    <n v="629"/>
    <x v="1"/>
    <s v="Male"/>
    <x v="12"/>
    <n v="4"/>
    <n v="174588.79999999999"/>
    <n v="2"/>
    <n v="0"/>
    <n v="1"/>
    <n v="158420.14000000001"/>
    <x v="1"/>
    <n v="6"/>
    <n v="2820"/>
    <n v="9"/>
    <n v="81"/>
    <n v="1"/>
    <n v="16920"/>
    <x v="0"/>
    <x v="2"/>
    <s v="High Risk"/>
  </r>
  <r>
    <n v="15665222"/>
    <n v="625"/>
    <x v="1"/>
    <s v="Male"/>
    <x v="37"/>
    <n v="8"/>
    <n v="121161.57"/>
    <n v="1"/>
    <n v="1"/>
    <n v="0"/>
    <n v="48988.28"/>
    <x v="1"/>
    <n v="1"/>
    <n v="3049"/>
    <n v="5"/>
    <n v="97"/>
    <n v="1"/>
    <n v="3049"/>
    <x v="1"/>
    <x v="1"/>
    <s v="High Risk"/>
  </r>
  <r>
    <n v="15803908"/>
    <n v="628"/>
    <x v="0"/>
    <s v="Male"/>
    <x v="13"/>
    <n v="9"/>
    <n v="0"/>
    <n v="2"/>
    <n v="1"/>
    <n v="1"/>
    <n v="96862.56"/>
    <x v="1"/>
    <n v="30"/>
    <n v="4597"/>
    <n v="0"/>
    <n v="62"/>
    <n v="0"/>
    <n v="137910"/>
    <x v="0"/>
    <x v="3"/>
    <s v="High Risk"/>
  </r>
  <r>
    <n v="15586039"/>
    <n v="471"/>
    <x v="2"/>
    <s v="Female"/>
    <x v="18"/>
    <n v="5"/>
    <n v="90063.74"/>
    <n v="2"/>
    <n v="1"/>
    <n v="1"/>
    <n v="96366.7"/>
    <x v="1"/>
    <n v="29"/>
    <n v="732"/>
    <n v="8"/>
    <n v="5"/>
    <n v="0.27586206896551724"/>
    <n v="21228"/>
    <x v="2"/>
    <x v="2"/>
    <s v="Low Risk"/>
  </r>
  <r>
    <n v="15802570"/>
    <n v="811"/>
    <x v="0"/>
    <s v="Female"/>
    <x v="13"/>
    <n v="5"/>
    <n v="0"/>
    <n v="2"/>
    <n v="1"/>
    <n v="1"/>
    <n v="146123.19"/>
    <x v="1"/>
    <n v="3"/>
    <n v="1362"/>
    <n v="0"/>
    <n v="150"/>
    <n v="0"/>
    <n v="4086"/>
    <x v="0"/>
    <x v="2"/>
    <s v="High Risk"/>
  </r>
  <r>
    <n v="15781451"/>
    <n v="504"/>
    <x v="0"/>
    <s v="Male"/>
    <x v="0"/>
    <n v="3"/>
    <n v="134936.97"/>
    <n v="2"/>
    <n v="0"/>
    <n v="0"/>
    <n v="135178.91"/>
    <x v="1"/>
    <n v="1"/>
    <n v="3433"/>
    <n v="5"/>
    <n v="118"/>
    <n v="1"/>
    <n v="3433"/>
    <x v="0"/>
    <x v="2"/>
    <s v="High Risk"/>
  </r>
  <r>
    <n v="15721019"/>
    <n v="687"/>
    <x v="0"/>
    <s v="Female"/>
    <x v="9"/>
    <n v="3"/>
    <n v="110495.27"/>
    <n v="1"/>
    <n v="1"/>
    <n v="0"/>
    <n v="158615.41"/>
    <x v="1"/>
    <n v="19"/>
    <n v="4063"/>
    <n v="2"/>
    <n v="174"/>
    <n v="0.10526315789473684"/>
    <n v="77197"/>
    <x v="0"/>
    <x v="2"/>
    <s v="High Risk"/>
  </r>
  <r>
    <n v="15738588"/>
    <n v="660"/>
    <x v="2"/>
    <s v="Female"/>
    <x v="24"/>
    <n v="2"/>
    <n v="133200.09"/>
    <n v="1"/>
    <n v="0"/>
    <n v="0"/>
    <n v="71433.88"/>
    <x v="1"/>
    <n v="4"/>
    <n v="4157"/>
    <n v="9"/>
    <n v="52"/>
    <n v="1"/>
    <n v="16628"/>
    <x v="0"/>
    <x v="0"/>
    <s v="Medium Risk"/>
  </r>
  <r>
    <n v="15730657"/>
    <n v="548"/>
    <x v="0"/>
    <s v="Female"/>
    <x v="1"/>
    <n v="4"/>
    <n v="82596.800000000003"/>
    <n v="1"/>
    <n v="0"/>
    <n v="1"/>
    <n v="55672.09"/>
    <x v="1"/>
    <n v="20"/>
    <n v="2629"/>
    <n v="4"/>
    <n v="163"/>
    <n v="0.2"/>
    <n v="52580"/>
    <x v="1"/>
    <x v="2"/>
    <s v="High Risk"/>
  </r>
  <r>
    <n v="15739292"/>
    <n v="609"/>
    <x v="2"/>
    <s v="Male"/>
    <x v="8"/>
    <n v="9"/>
    <n v="103837.75"/>
    <n v="1"/>
    <n v="1"/>
    <n v="1"/>
    <n v="150218.10999999999"/>
    <x v="1"/>
    <n v="18"/>
    <n v="675"/>
    <n v="10"/>
    <n v="13"/>
    <n v="0.55555555555555558"/>
    <n v="12150"/>
    <x v="0"/>
    <x v="3"/>
    <s v="Low Risk"/>
  </r>
  <r>
    <n v="15725945"/>
    <n v="659"/>
    <x v="1"/>
    <s v="Female"/>
    <x v="0"/>
    <n v="2"/>
    <n v="0"/>
    <n v="1"/>
    <n v="0"/>
    <n v="0"/>
    <n v="162734.31"/>
    <x v="0"/>
    <n v="10"/>
    <n v="2024"/>
    <n v="8"/>
    <n v="57"/>
    <n v="0.8"/>
    <n v="20240"/>
    <x v="0"/>
    <x v="0"/>
    <s v="Medium Risk"/>
  </r>
  <r>
    <n v="15813159"/>
    <n v="526"/>
    <x v="0"/>
    <s v="Male"/>
    <x v="37"/>
    <n v="8"/>
    <n v="93590.47"/>
    <n v="1"/>
    <n v="0"/>
    <n v="1"/>
    <n v="21228.71"/>
    <x v="0"/>
    <n v="20"/>
    <n v="2254"/>
    <n v="7"/>
    <n v="7"/>
    <n v="0.35"/>
    <n v="45080"/>
    <x v="0"/>
    <x v="1"/>
    <s v="Low Risk"/>
  </r>
  <r>
    <n v="15636820"/>
    <n v="725"/>
    <x v="2"/>
    <s v="Male"/>
    <x v="20"/>
    <n v="8"/>
    <n v="104149.66"/>
    <n v="1"/>
    <n v="1"/>
    <n v="0"/>
    <n v="62027.9"/>
    <x v="1"/>
    <n v="29"/>
    <n v="1592"/>
    <n v="5"/>
    <n v="126"/>
    <n v="0.17241379310344829"/>
    <n v="46168"/>
    <x v="1"/>
    <x v="1"/>
    <s v="High Risk"/>
  </r>
  <r>
    <n v="15603880"/>
    <n v="519"/>
    <x v="2"/>
    <s v="Male"/>
    <x v="16"/>
    <n v="1"/>
    <n v="114141.64"/>
    <n v="1"/>
    <n v="1"/>
    <n v="1"/>
    <n v="60988.21"/>
    <x v="0"/>
    <n v="13"/>
    <n v="4189"/>
    <n v="9"/>
    <n v="53"/>
    <n v="0.69230769230769229"/>
    <n v="54457"/>
    <x v="0"/>
    <x v="0"/>
    <s v="Medium Risk"/>
  </r>
  <r>
    <n v="15619494"/>
    <n v="562"/>
    <x v="2"/>
    <s v="Female"/>
    <x v="8"/>
    <n v="9"/>
    <n v="117153"/>
    <n v="1"/>
    <n v="1"/>
    <n v="1"/>
    <n v="108675.01"/>
    <x v="1"/>
    <n v="3"/>
    <n v="4447"/>
    <n v="6"/>
    <n v="9"/>
    <n v="1"/>
    <n v="13341"/>
    <x v="2"/>
    <x v="3"/>
    <s v="Low Risk"/>
  </r>
  <r>
    <n v="15596992"/>
    <n v="482"/>
    <x v="2"/>
    <s v="Male"/>
    <x v="13"/>
    <n v="7"/>
    <n v="156353.46"/>
    <n v="1"/>
    <n v="1"/>
    <n v="0"/>
    <n v="72643.95"/>
    <x v="0"/>
    <n v="16"/>
    <n v="3536"/>
    <n v="8"/>
    <n v="153"/>
    <n v="0.5"/>
    <n v="56576"/>
    <x v="0"/>
    <x v="1"/>
    <s v="High Risk"/>
  </r>
  <r>
    <n v="15735025"/>
    <n v="535"/>
    <x v="1"/>
    <s v="Male"/>
    <x v="24"/>
    <n v="3"/>
    <n v="175534.78"/>
    <n v="2"/>
    <n v="1"/>
    <n v="1"/>
    <n v="9241.52"/>
    <x v="1"/>
    <n v="21"/>
    <n v="2414"/>
    <n v="7"/>
    <n v="58"/>
    <n v="0.33333333333333331"/>
    <n v="50694"/>
    <x v="2"/>
    <x v="2"/>
    <s v="Medium Risk"/>
  </r>
  <r>
    <n v="15730759"/>
    <n v="561"/>
    <x v="0"/>
    <s v="Female"/>
    <x v="7"/>
    <n v="9"/>
    <n v="135637"/>
    <n v="1"/>
    <n v="1"/>
    <n v="0"/>
    <n v="153080.4"/>
    <x v="0"/>
    <n v="24"/>
    <n v="399"/>
    <n v="3"/>
    <n v="68"/>
    <n v="0.125"/>
    <n v="9576"/>
    <x v="2"/>
    <x v="3"/>
    <s v="High Risk"/>
  </r>
  <r>
    <n v="15752912"/>
    <n v="661"/>
    <x v="0"/>
    <s v="Female"/>
    <x v="33"/>
    <n v="7"/>
    <n v="0"/>
    <n v="2"/>
    <n v="1"/>
    <n v="0"/>
    <n v="72196.570000000007"/>
    <x v="1"/>
    <n v="9"/>
    <n v="4638"/>
    <n v="2"/>
    <n v="115"/>
    <n v="0.22222222222222221"/>
    <n v="41742"/>
    <x v="0"/>
    <x v="1"/>
    <s v="High Risk"/>
  </r>
  <r>
    <n v="15711316"/>
    <n v="771"/>
    <x v="0"/>
    <s v="Male"/>
    <x v="7"/>
    <n v="2"/>
    <n v="0"/>
    <n v="2"/>
    <n v="1"/>
    <n v="1"/>
    <n v="199527.34"/>
    <x v="1"/>
    <n v="16"/>
    <n v="2574"/>
    <n v="7"/>
    <n v="10"/>
    <n v="0.4375"/>
    <n v="41184"/>
    <x v="0"/>
    <x v="0"/>
    <s v="Low Risk"/>
  </r>
  <r>
    <n v="15738785"/>
    <n v="545"/>
    <x v="0"/>
    <s v="Male"/>
    <x v="28"/>
    <n v="7"/>
    <n v="0"/>
    <n v="2"/>
    <n v="0"/>
    <n v="1"/>
    <n v="156598.23000000001"/>
    <x v="1"/>
    <n v="30"/>
    <n v="4076"/>
    <n v="8"/>
    <n v="2"/>
    <n v="0.26666666666666666"/>
    <n v="122280"/>
    <x v="0"/>
    <x v="1"/>
    <s v="Low Risk"/>
  </r>
  <r>
    <n v="15777896"/>
    <n v="850"/>
    <x v="2"/>
    <s v="Female"/>
    <x v="19"/>
    <n v="2"/>
    <n v="83415.039999999994"/>
    <n v="1"/>
    <n v="0"/>
    <n v="1"/>
    <n v="74917.64"/>
    <x v="1"/>
    <n v="5"/>
    <n v="4476"/>
    <n v="0"/>
    <n v="143"/>
    <n v="0"/>
    <n v="22380"/>
    <x v="0"/>
    <x v="0"/>
    <s v="High Risk"/>
  </r>
  <r>
    <n v="15628963"/>
    <n v="601"/>
    <x v="2"/>
    <s v="Male"/>
    <x v="3"/>
    <n v="3"/>
    <n v="141859.12"/>
    <n v="2"/>
    <n v="1"/>
    <n v="1"/>
    <n v="111249.62"/>
    <x v="1"/>
    <n v="16"/>
    <n v="1095"/>
    <n v="3"/>
    <n v="81"/>
    <n v="0.1875"/>
    <n v="17520"/>
    <x v="0"/>
    <x v="2"/>
    <s v="High Risk"/>
  </r>
  <r>
    <n v="15742126"/>
    <n v="712"/>
    <x v="2"/>
    <s v="Male"/>
    <x v="16"/>
    <n v="7"/>
    <n v="132767.66"/>
    <n v="2"/>
    <n v="1"/>
    <n v="1"/>
    <n v="59115.77"/>
    <x v="1"/>
    <n v="20"/>
    <n v="2720"/>
    <n v="9"/>
    <n v="30"/>
    <n v="0.45"/>
    <n v="54400"/>
    <x v="0"/>
    <x v="1"/>
    <s v="Low Risk"/>
  </r>
  <r>
    <n v="15575623"/>
    <n v="589"/>
    <x v="0"/>
    <s v="Female"/>
    <x v="8"/>
    <n v="10"/>
    <n v="110635.32"/>
    <n v="1"/>
    <n v="1"/>
    <n v="0"/>
    <n v="148218.85999999999"/>
    <x v="1"/>
    <n v="28"/>
    <n v="4761"/>
    <n v="7"/>
    <n v="151"/>
    <n v="0.25"/>
    <n v="133308"/>
    <x v="1"/>
    <x v="3"/>
    <s v="High Risk"/>
  </r>
  <r>
    <n v="15741652"/>
    <n v="600"/>
    <x v="1"/>
    <s v="Male"/>
    <x v="24"/>
    <n v="8"/>
    <n v="177657.35"/>
    <n v="1"/>
    <n v="1"/>
    <n v="1"/>
    <n v="77142.320000000007"/>
    <x v="1"/>
    <n v="12"/>
    <n v="1626"/>
    <n v="3"/>
    <n v="138"/>
    <n v="0.25"/>
    <n v="19512"/>
    <x v="1"/>
    <x v="1"/>
    <s v="High Risk"/>
  </r>
  <r>
    <n v="15738884"/>
    <n v="642"/>
    <x v="2"/>
    <s v="Male"/>
    <x v="1"/>
    <n v="4"/>
    <n v="157777.57999999999"/>
    <n v="1"/>
    <n v="1"/>
    <n v="0"/>
    <n v="67484.600000000006"/>
    <x v="1"/>
    <n v="24"/>
    <n v="4815"/>
    <n v="1"/>
    <n v="87"/>
    <n v="4.1666666666666664E-2"/>
    <n v="115560"/>
    <x v="1"/>
    <x v="2"/>
    <s v="High Risk"/>
  </r>
  <r>
    <n v="15615050"/>
    <n v="575"/>
    <x v="2"/>
    <s v="Male"/>
    <x v="40"/>
    <n v="9"/>
    <n v="107915.94"/>
    <n v="2"/>
    <n v="1"/>
    <n v="1"/>
    <n v="63452.18"/>
    <x v="0"/>
    <n v="20"/>
    <n v="699"/>
    <n v="1"/>
    <n v="144"/>
    <n v="0.05"/>
    <n v="13980"/>
    <x v="0"/>
    <x v="3"/>
    <s v="High Risk"/>
  </r>
  <r>
    <n v="15803005"/>
    <n v="570"/>
    <x v="2"/>
    <s v="Female"/>
    <x v="38"/>
    <n v="5"/>
    <n v="86568.75"/>
    <n v="1"/>
    <n v="0"/>
    <n v="1"/>
    <n v="103660.31"/>
    <x v="1"/>
    <n v="25"/>
    <n v="2665"/>
    <n v="3"/>
    <n v="167"/>
    <n v="0.12"/>
    <n v="66625"/>
    <x v="0"/>
    <x v="2"/>
    <s v="High Risk"/>
  </r>
  <r>
    <n v="15743498"/>
    <n v="532"/>
    <x v="2"/>
    <s v="Male"/>
    <x v="37"/>
    <n v="9"/>
    <n v="137755.76"/>
    <n v="1"/>
    <n v="1"/>
    <n v="0"/>
    <n v="163191.99"/>
    <x v="0"/>
    <n v="14"/>
    <n v="1167"/>
    <n v="8"/>
    <n v="164"/>
    <n v="0.5714285714285714"/>
    <n v="16338"/>
    <x v="0"/>
    <x v="3"/>
    <s v="High Risk"/>
  </r>
  <r>
    <n v="15720463"/>
    <n v="796"/>
    <x v="0"/>
    <s v="Male"/>
    <x v="33"/>
    <n v="2"/>
    <n v="137262.71"/>
    <n v="2"/>
    <n v="1"/>
    <n v="0"/>
    <n v="62905.29"/>
    <x v="1"/>
    <n v="22"/>
    <n v="3592"/>
    <n v="1"/>
    <n v="111"/>
    <n v="4.5454545454545456E-2"/>
    <n v="79024"/>
    <x v="2"/>
    <x v="0"/>
    <s v="High Risk"/>
  </r>
  <r>
    <n v="15588695"/>
    <n v="833"/>
    <x v="1"/>
    <s v="Male"/>
    <x v="15"/>
    <n v="6"/>
    <n v="0"/>
    <n v="1"/>
    <n v="1"/>
    <n v="1"/>
    <n v="44323.22"/>
    <x v="0"/>
    <n v="25"/>
    <n v="2432"/>
    <n v="10"/>
    <n v="25"/>
    <n v="0.4"/>
    <n v="60800"/>
    <x v="1"/>
    <x v="1"/>
    <s v="Low Risk"/>
  </r>
  <r>
    <n v="15665802"/>
    <n v="642"/>
    <x v="1"/>
    <s v="Female"/>
    <x v="18"/>
    <n v="6"/>
    <n v="0"/>
    <n v="2"/>
    <n v="1"/>
    <n v="1"/>
    <n v="97938.59"/>
    <x v="1"/>
    <n v="30"/>
    <n v="4682"/>
    <n v="7"/>
    <n v="46"/>
    <n v="0.23333333333333334"/>
    <n v="140460"/>
    <x v="0"/>
    <x v="1"/>
    <s v="Medium Risk"/>
  </r>
  <r>
    <n v="15571144"/>
    <n v="655"/>
    <x v="0"/>
    <s v="Male"/>
    <x v="34"/>
    <n v="10"/>
    <n v="0"/>
    <n v="2"/>
    <n v="0"/>
    <n v="1"/>
    <n v="126565.21"/>
    <x v="1"/>
    <n v="23"/>
    <n v="628"/>
    <n v="9"/>
    <n v="141"/>
    <n v="0.39130434782608697"/>
    <n v="14444"/>
    <x v="2"/>
    <x v="3"/>
    <s v="High Risk"/>
  </r>
  <r>
    <n v="15750731"/>
    <n v="736"/>
    <x v="2"/>
    <s v="Male"/>
    <x v="5"/>
    <n v="9"/>
    <n v="116309.01"/>
    <n v="1"/>
    <n v="1"/>
    <n v="0"/>
    <n v="185360.4"/>
    <x v="0"/>
    <n v="21"/>
    <n v="1040"/>
    <n v="5"/>
    <n v="138"/>
    <n v="0.23809523809523808"/>
    <n v="21840"/>
    <x v="0"/>
    <x v="3"/>
    <s v="High Risk"/>
  </r>
  <r>
    <n v="15605134"/>
    <n v="617"/>
    <x v="0"/>
    <s v="Female"/>
    <x v="10"/>
    <n v="0"/>
    <n v="131244.65"/>
    <n v="2"/>
    <n v="1"/>
    <n v="0"/>
    <n v="183229.02"/>
    <x v="1"/>
    <n v="22"/>
    <n v="2990"/>
    <n v="1"/>
    <n v="26"/>
    <n v="4.5454545454545456E-2"/>
    <n v="65780"/>
    <x v="0"/>
    <x v="0"/>
    <s v="Low Risk"/>
  </r>
  <r>
    <n v="15626044"/>
    <n v="762"/>
    <x v="2"/>
    <s v="Male"/>
    <x v="34"/>
    <n v="3"/>
    <n v="125155.83"/>
    <n v="2"/>
    <n v="1"/>
    <n v="1"/>
    <n v="106024.02"/>
    <x v="1"/>
    <n v="8"/>
    <n v="2023"/>
    <n v="7"/>
    <n v="1"/>
    <n v="0.875"/>
    <n v="16184"/>
    <x v="2"/>
    <x v="2"/>
    <s v="Low Risk"/>
  </r>
  <r>
    <n v="15737910"/>
    <n v="703"/>
    <x v="2"/>
    <s v="Male"/>
    <x v="12"/>
    <n v="5"/>
    <n v="140691.07999999999"/>
    <n v="2"/>
    <n v="1"/>
    <n v="0"/>
    <n v="167810.26"/>
    <x v="1"/>
    <n v="25"/>
    <n v="3598"/>
    <n v="2"/>
    <n v="4"/>
    <n v="0.08"/>
    <n v="89950"/>
    <x v="0"/>
    <x v="2"/>
    <s v="Low Risk"/>
  </r>
  <r>
    <n v="15761076"/>
    <n v="507"/>
    <x v="0"/>
    <s v="Male"/>
    <x v="1"/>
    <n v="3"/>
    <n v="58820.32"/>
    <n v="2"/>
    <n v="1"/>
    <n v="1"/>
    <n v="138536.09"/>
    <x v="1"/>
    <n v="24"/>
    <n v="3076"/>
    <n v="4"/>
    <n v="132"/>
    <n v="0.16666666666666666"/>
    <n v="73824"/>
    <x v="2"/>
    <x v="2"/>
    <s v="High Risk"/>
  </r>
  <r>
    <n v="15710105"/>
    <n v="581"/>
    <x v="2"/>
    <s v="Female"/>
    <x v="28"/>
    <n v="3"/>
    <n v="105099.45"/>
    <n v="1"/>
    <n v="1"/>
    <n v="1"/>
    <n v="184520"/>
    <x v="0"/>
    <n v="22"/>
    <n v="2678"/>
    <n v="0"/>
    <n v="35"/>
    <n v="0"/>
    <n v="58916"/>
    <x v="0"/>
    <x v="2"/>
    <s v="Medium Risk"/>
  </r>
  <r>
    <n v="15577402"/>
    <n v="593"/>
    <x v="0"/>
    <s v="Male"/>
    <x v="8"/>
    <n v="9"/>
    <n v="0"/>
    <n v="2"/>
    <n v="0"/>
    <n v="1"/>
    <n v="20492.16"/>
    <x v="1"/>
    <n v="1"/>
    <n v="3944"/>
    <n v="8"/>
    <n v="18"/>
    <n v="1"/>
    <n v="3944"/>
    <x v="0"/>
    <x v="3"/>
    <s v="Low Risk"/>
  </r>
  <r>
    <n v="15803337"/>
    <n v="648"/>
    <x v="0"/>
    <s v="Male"/>
    <x v="51"/>
    <n v="9"/>
    <n v="168372.52"/>
    <n v="1"/>
    <n v="1"/>
    <n v="0"/>
    <n v="134676.72"/>
    <x v="1"/>
    <n v="16"/>
    <n v="4276"/>
    <n v="9"/>
    <n v="179"/>
    <n v="0.5625"/>
    <n v="68416"/>
    <x v="0"/>
    <x v="3"/>
    <s v="High Risk"/>
  </r>
  <r>
    <n v="15654372"/>
    <n v="462"/>
    <x v="2"/>
    <s v="Male"/>
    <x v="10"/>
    <n v="1"/>
    <n v="94682.559999999998"/>
    <n v="2"/>
    <n v="1"/>
    <n v="0"/>
    <n v="138478.20000000001"/>
    <x v="1"/>
    <n v="26"/>
    <n v="2822"/>
    <n v="7"/>
    <n v="83"/>
    <n v="0.26923076923076922"/>
    <n v="73372"/>
    <x v="0"/>
    <x v="0"/>
    <s v="High Risk"/>
  </r>
  <r>
    <n v="15585867"/>
    <n v="596"/>
    <x v="1"/>
    <s v="Male"/>
    <x v="18"/>
    <n v="2"/>
    <n v="0"/>
    <n v="2"/>
    <n v="0"/>
    <n v="1"/>
    <n v="125557.95"/>
    <x v="1"/>
    <n v="25"/>
    <n v="2124"/>
    <n v="9"/>
    <n v="61"/>
    <n v="0.36"/>
    <n v="53100"/>
    <x v="1"/>
    <x v="0"/>
    <s v="High Risk"/>
  </r>
  <r>
    <n v="15662488"/>
    <n v="627"/>
    <x v="0"/>
    <s v="Female"/>
    <x v="4"/>
    <n v="5"/>
    <n v="0"/>
    <n v="2"/>
    <n v="1"/>
    <n v="0"/>
    <n v="82969.61"/>
    <x v="0"/>
    <n v="16"/>
    <n v="4978"/>
    <n v="6"/>
    <n v="58"/>
    <n v="0.375"/>
    <n v="79648"/>
    <x v="0"/>
    <x v="2"/>
    <s v="Medium Risk"/>
  </r>
  <r>
    <n v="15604813"/>
    <n v="494"/>
    <x v="0"/>
    <s v="Male"/>
    <x v="20"/>
    <n v="7"/>
    <n v="0"/>
    <n v="2"/>
    <n v="0"/>
    <n v="1"/>
    <n v="158071.69"/>
    <x v="1"/>
    <n v="20"/>
    <n v="3267"/>
    <n v="3"/>
    <n v="23"/>
    <n v="0.15"/>
    <n v="65340"/>
    <x v="1"/>
    <x v="1"/>
    <s v="Low Risk"/>
  </r>
  <r>
    <n v="15611644"/>
    <n v="627"/>
    <x v="0"/>
    <s v="Male"/>
    <x v="39"/>
    <n v="0"/>
    <n v="146329.73000000001"/>
    <n v="1"/>
    <n v="0"/>
    <n v="1"/>
    <n v="43615.67"/>
    <x v="1"/>
    <n v="14"/>
    <n v="1930"/>
    <n v="8"/>
    <n v="137"/>
    <n v="0.5714285714285714"/>
    <n v="27020"/>
    <x v="0"/>
    <x v="0"/>
    <s v="High Risk"/>
  </r>
  <r>
    <n v="15674928"/>
    <n v="850"/>
    <x v="1"/>
    <s v="Male"/>
    <x v="24"/>
    <n v="2"/>
    <n v="0"/>
    <n v="2"/>
    <n v="1"/>
    <n v="0"/>
    <n v="119969.99"/>
    <x v="1"/>
    <n v="26"/>
    <n v="2164"/>
    <n v="4"/>
    <n v="59"/>
    <n v="0.15384615384615385"/>
    <n v="56264"/>
    <x v="0"/>
    <x v="0"/>
    <s v="Medium Risk"/>
  </r>
  <r>
    <n v="15656100"/>
    <n v="632"/>
    <x v="0"/>
    <s v="Female"/>
    <x v="23"/>
    <n v="5"/>
    <n v="167962.7"/>
    <n v="1"/>
    <n v="0"/>
    <n v="0"/>
    <n v="140201.21"/>
    <x v="1"/>
    <n v="6"/>
    <n v="566"/>
    <n v="10"/>
    <n v="163"/>
    <n v="1"/>
    <n v="3396"/>
    <x v="1"/>
    <x v="2"/>
    <s v="High Risk"/>
  </r>
  <r>
    <n v="15764293"/>
    <n v="490"/>
    <x v="0"/>
    <s v="Male"/>
    <x v="19"/>
    <n v="1"/>
    <n v="0"/>
    <n v="2"/>
    <n v="1"/>
    <n v="1"/>
    <n v="80792.83"/>
    <x v="1"/>
    <n v="3"/>
    <n v="4626"/>
    <n v="8"/>
    <n v="158"/>
    <n v="1"/>
    <n v="13878"/>
    <x v="0"/>
    <x v="0"/>
    <s v="High Risk"/>
  </r>
  <r>
    <n v="15636423"/>
    <n v="715"/>
    <x v="0"/>
    <s v="Male"/>
    <x v="20"/>
    <n v="7"/>
    <n v="0"/>
    <n v="1"/>
    <n v="1"/>
    <n v="1"/>
    <n v="141359.10999999999"/>
    <x v="1"/>
    <n v="27"/>
    <n v="1281"/>
    <n v="4"/>
    <n v="133"/>
    <n v="0.14814814814814814"/>
    <n v="34587"/>
    <x v="0"/>
    <x v="1"/>
    <s v="High Risk"/>
  </r>
  <r>
    <n v="15607629"/>
    <n v="679"/>
    <x v="0"/>
    <s v="Male"/>
    <x v="36"/>
    <n v="8"/>
    <n v="0"/>
    <n v="2"/>
    <n v="1"/>
    <n v="0"/>
    <n v="23344.94"/>
    <x v="1"/>
    <n v="7"/>
    <n v="3778"/>
    <n v="7"/>
    <n v="106"/>
    <n v="1"/>
    <n v="26446"/>
    <x v="0"/>
    <x v="1"/>
    <s v="High Risk"/>
  </r>
  <r>
    <n v="15577313"/>
    <n v="619"/>
    <x v="0"/>
    <s v="Male"/>
    <x v="4"/>
    <n v="3"/>
    <n v="116967.67999999999"/>
    <n v="1"/>
    <n v="1"/>
    <n v="0"/>
    <n v="5075.17"/>
    <x v="0"/>
    <n v="5"/>
    <n v="1814"/>
    <n v="7"/>
    <n v="4"/>
    <n v="1"/>
    <n v="9070"/>
    <x v="0"/>
    <x v="2"/>
    <s v="Low Risk"/>
  </r>
  <r>
    <n v="15714493"/>
    <n v="465"/>
    <x v="1"/>
    <s v="Female"/>
    <x v="19"/>
    <n v="6"/>
    <n v="0"/>
    <n v="2"/>
    <n v="1"/>
    <n v="1"/>
    <n v="95500.98"/>
    <x v="1"/>
    <n v="5"/>
    <n v="4737"/>
    <n v="2"/>
    <n v="35"/>
    <n v="0.4"/>
    <n v="23685"/>
    <x v="2"/>
    <x v="1"/>
    <s v="Medium Risk"/>
  </r>
  <r>
    <n v="15643359"/>
    <n v="736"/>
    <x v="1"/>
    <s v="Male"/>
    <x v="15"/>
    <n v="7"/>
    <n v="0"/>
    <n v="1"/>
    <n v="0"/>
    <n v="1"/>
    <n v="79082.62"/>
    <x v="1"/>
    <n v="13"/>
    <n v="227"/>
    <n v="8"/>
    <n v="169"/>
    <n v="0.61538461538461542"/>
    <n v="2951"/>
    <x v="0"/>
    <x v="1"/>
    <s v="High Risk"/>
  </r>
  <r>
    <n v="15687913"/>
    <n v="501"/>
    <x v="2"/>
    <s v="Female"/>
    <x v="10"/>
    <n v="7"/>
    <n v="93244.42"/>
    <n v="1"/>
    <n v="0"/>
    <n v="1"/>
    <n v="199805.63"/>
    <x v="1"/>
    <n v="3"/>
    <n v="2320"/>
    <n v="4"/>
    <n v="81"/>
    <n v="1"/>
    <n v="6960"/>
    <x v="0"/>
    <x v="1"/>
    <s v="High Risk"/>
  </r>
  <r>
    <n v="15790935"/>
    <n v="535"/>
    <x v="0"/>
    <s v="Female"/>
    <x v="6"/>
    <n v="5"/>
    <n v="0"/>
    <n v="2"/>
    <n v="0"/>
    <n v="1"/>
    <n v="52709.55"/>
    <x v="1"/>
    <n v="13"/>
    <n v="2452"/>
    <n v="4"/>
    <n v="120"/>
    <n v="0.30769230769230771"/>
    <n v="31876"/>
    <x v="0"/>
    <x v="2"/>
    <s v="High Risk"/>
  </r>
  <r>
    <n v="15708693"/>
    <n v="759"/>
    <x v="0"/>
    <s v="Female"/>
    <x v="19"/>
    <n v="2"/>
    <n v="0"/>
    <n v="2"/>
    <n v="1"/>
    <n v="0"/>
    <n v="56583.88"/>
    <x v="1"/>
    <n v="12"/>
    <n v="1137"/>
    <n v="4"/>
    <n v="74"/>
    <n v="0.33333333333333331"/>
    <n v="13644"/>
    <x v="0"/>
    <x v="0"/>
    <s v="High Risk"/>
  </r>
  <r>
    <n v="15672016"/>
    <n v="819"/>
    <x v="0"/>
    <s v="Male"/>
    <x v="12"/>
    <n v="1"/>
    <n v="0"/>
    <n v="2"/>
    <n v="0"/>
    <n v="1"/>
    <n v="3385.04"/>
    <x v="1"/>
    <n v="13"/>
    <n v="2995"/>
    <n v="5"/>
    <n v="49"/>
    <n v="0.38461538461538464"/>
    <n v="38935"/>
    <x v="1"/>
    <x v="0"/>
    <s v="Medium Risk"/>
  </r>
  <r>
    <n v="15727605"/>
    <n v="533"/>
    <x v="2"/>
    <s v="Male"/>
    <x v="3"/>
    <n v="4"/>
    <n v="80442.06"/>
    <n v="2"/>
    <n v="0"/>
    <n v="1"/>
    <n v="12537.42"/>
    <x v="1"/>
    <n v="24"/>
    <n v="695"/>
    <n v="1"/>
    <n v="164"/>
    <n v="4.1666666666666664E-2"/>
    <n v="16680"/>
    <x v="0"/>
    <x v="2"/>
    <s v="High Risk"/>
  </r>
  <r>
    <n v="15651144"/>
    <n v="632"/>
    <x v="2"/>
    <s v="Female"/>
    <x v="12"/>
    <n v="2"/>
    <n v="150561.03"/>
    <n v="2"/>
    <n v="0"/>
    <n v="0"/>
    <n v="64722.61"/>
    <x v="1"/>
    <n v="11"/>
    <n v="4024"/>
    <n v="5"/>
    <n v="12"/>
    <n v="0.45454545454545453"/>
    <n v="44264"/>
    <x v="0"/>
    <x v="0"/>
    <s v="Low Risk"/>
  </r>
  <r>
    <n v="15749401"/>
    <n v="686"/>
    <x v="0"/>
    <s v="Male"/>
    <x v="52"/>
    <n v="9"/>
    <n v="0"/>
    <n v="3"/>
    <n v="1"/>
    <n v="1"/>
    <n v="75246.210000000006"/>
    <x v="0"/>
    <n v="4"/>
    <n v="4053"/>
    <n v="8"/>
    <n v="131"/>
    <n v="1"/>
    <n v="16212"/>
    <x v="2"/>
    <x v="3"/>
    <s v="High Risk"/>
  </r>
  <r>
    <n v="15691874"/>
    <n v="687"/>
    <x v="0"/>
    <s v="Female"/>
    <x v="10"/>
    <n v="9"/>
    <n v="125474.44"/>
    <n v="1"/>
    <n v="1"/>
    <n v="0"/>
    <n v="198929.84"/>
    <x v="1"/>
    <n v="29"/>
    <n v="3088"/>
    <n v="3"/>
    <n v="163"/>
    <n v="0.10344827586206896"/>
    <n v="89552"/>
    <x v="0"/>
    <x v="3"/>
    <s v="High Risk"/>
  </r>
  <r>
    <n v="15620735"/>
    <n v="667"/>
    <x v="2"/>
    <s v="Female"/>
    <x v="19"/>
    <n v="4"/>
    <n v="127076.68"/>
    <n v="2"/>
    <n v="1"/>
    <n v="0"/>
    <n v="69011.66"/>
    <x v="1"/>
    <n v="14"/>
    <n v="4612"/>
    <n v="9"/>
    <n v="23"/>
    <n v="0.6428571428571429"/>
    <n v="64568"/>
    <x v="0"/>
    <x v="2"/>
    <s v="Low Risk"/>
  </r>
  <r>
    <n v="15769781"/>
    <n v="699"/>
    <x v="1"/>
    <s v="Female"/>
    <x v="11"/>
    <n v="8"/>
    <n v="0"/>
    <n v="2"/>
    <n v="1"/>
    <n v="1"/>
    <n v="52404.47"/>
    <x v="1"/>
    <n v="28"/>
    <n v="2612"/>
    <n v="8"/>
    <n v="138"/>
    <n v="0.2857142857142857"/>
    <n v="73136"/>
    <x v="1"/>
    <x v="1"/>
    <s v="High Risk"/>
  </r>
  <r>
    <n v="15624611"/>
    <n v="497"/>
    <x v="1"/>
    <s v="Male"/>
    <x v="24"/>
    <n v="8"/>
    <n v="128650.11"/>
    <n v="2"/>
    <n v="1"/>
    <n v="1"/>
    <n v="163641.53"/>
    <x v="1"/>
    <n v="8"/>
    <n v="147"/>
    <n v="6"/>
    <n v="14"/>
    <n v="0.75"/>
    <n v="1176"/>
    <x v="1"/>
    <x v="1"/>
    <s v="Low Risk"/>
  </r>
  <r>
    <n v="15773071"/>
    <n v="780"/>
    <x v="1"/>
    <s v="Female"/>
    <x v="19"/>
    <n v="6"/>
    <n v="145580.60999999999"/>
    <n v="1"/>
    <n v="1"/>
    <n v="1"/>
    <n v="154598.56"/>
    <x v="1"/>
    <n v="6"/>
    <n v="124"/>
    <n v="9"/>
    <n v="101"/>
    <n v="1"/>
    <n v="744"/>
    <x v="0"/>
    <x v="1"/>
    <s v="High Risk"/>
  </r>
  <r>
    <n v="15720371"/>
    <n v="652"/>
    <x v="0"/>
    <s v="Female"/>
    <x v="21"/>
    <n v="3"/>
    <n v="0"/>
    <n v="1"/>
    <n v="1"/>
    <n v="0"/>
    <n v="173989.47"/>
    <x v="0"/>
    <n v="10"/>
    <n v="3757"/>
    <n v="9"/>
    <n v="127"/>
    <n v="0.9"/>
    <n v="37570"/>
    <x v="0"/>
    <x v="2"/>
    <s v="High Risk"/>
  </r>
  <r>
    <n v="15717984"/>
    <n v="477"/>
    <x v="0"/>
    <s v="Male"/>
    <x v="40"/>
    <n v="9"/>
    <n v="144900.57999999999"/>
    <n v="1"/>
    <n v="1"/>
    <n v="0"/>
    <n v="61315.37"/>
    <x v="0"/>
    <n v="29"/>
    <n v="3748"/>
    <n v="0"/>
    <n v="108"/>
    <n v="0"/>
    <n v="108692"/>
    <x v="2"/>
    <x v="3"/>
    <s v="High Risk"/>
  </r>
  <r>
    <n v="15806407"/>
    <n v="652"/>
    <x v="0"/>
    <s v="Female"/>
    <x v="24"/>
    <n v="4"/>
    <n v="0"/>
    <n v="2"/>
    <n v="1"/>
    <n v="0"/>
    <n v="143393.24"/>
    <x v="1"/>
    <n v="24"/>
    <n v="3103"/>
    <n v="1"/>
    <n v="87"/>
    <n v="4.1666666666666664E-2"/>
    <n v="74472"/>
    <x v="0"/>
    <x v="2"/>
    <s v="High Risk"/>
  </r>
  <r>
    <n v="15785042"/>
    <n v="488"/>
    <x v="0"/>
    <s v="Female"/>
    <x v="8"/>
    <n v="8"/>
    <n v="97588.6"/>
    <n v="1"/>
    <n v="0"/>
    <n v="0"/>
    <n v="124210.53"/>
    <x v="1"/>
    <n v="18"/>
    <n v="2303"/>
    <n v="3"/>
    <n v="51"/>
    <n v="0.16666666666666666"/>
    <n v="41454"/>
    <x v="2"/>
    <x v="1"/>
    <s v="Medium Risk"/>
  </r>
  <r>
    <n v="15809302"/>
    <n v="572"/>
    <x v="0"/>
    <s v="Male"/>
    <x v="9"/>
    <n v="1"/>
    <n v="0"/>
    <n v="2"/>
    <n v="1"/>
    <n v="1"/>
    <n v="151460.84"/>
    <x v="1"/>
    <n v="19"/>
    <n v="3294"/>
    <n v="3"/>
    <n v="165"/>
    <n v="0.15789473684210525"/>
    <n v="62586"/>
    <x v="1"/>
    <x v="0"/>
    <s v="High Risk"/>
  </r>
  <r>
    <n v="15677550"/>
    <n v="755"/>
    <x v="0"/>
    <s v="Female"/>
    <x v="16"/>
    <n v="1"/>
    <n v="0"/>
    <n v="2"/>
    <n v="1"/>
    <n v="0"/>
    <n v="20734.810000000001"/>
    <x v="1"/>
    <n v="25"/>
    <n v="2020"/>
    <n v="0"/>
    <n v="83"/>
    <n v="0"/>
    <n v="50500"/>
    <x v="2"/>
    <x v="0"/>
    <s v="High Risk"/>
  </r>
  <r>
    <n v="15654096"/>
    <n v="779"/>
    <x v="2"/>
    <s v="Female"/>
    <x v="9"/>
    <n v="10"/>
    <n v="122200.31"/>
    <n v="2"/>
    <n v="1"/>
    <n v="0"/>
    <n v="43705.56"/>
    <x v="1"/>
    <n v="28"/>
    <n v="3519"/>
    <n v="6"/>
    <n v="78"/>
    <n v="0.21428571428571427"/>
    <n v="98532"/>
    <x v="0"/>
    <x v="3"/>
    <s v="High Risk"/>
  </r>
  <r>
    <n v="15617320"/>
    <n v="693"/>
    <x v="1"/>
    <s v="Female"/>
    <x v="17"/>
    <n v="3"/>
    <n v="151709.32999999999"/>
    <n v="1"/>
    <n v="1"/>
    <n v="0"/>
    <n v="180736.24"/>
    <x v="1"/>
    <n v="22"/>
    <n v="3401"/>
    <n v="0"/>
    <n v="7"/>
    <n v="0"/>
    <n v="74822"/>
    <x v="0"/>
    <x v="2"/>
    <s v="Low Risk"/>
  </r>
  <r>
    <n v="15653065"/>
    <n v="530"/>
    <x v="1"/>
    <s v="Female"/>
    <x v="32"/>
    <n v="7"/>
    <n v="0"/>
    <n v="2"/>
    <n v="1"/>
    <n v="0"/>
    <n v="104170.48"/>
    <x v="1"/>
    <n v="29"/>
    <n v="2007"/>
    <n v="10"/>
    <n v="29"/>
    <n v="0.34482758620689657"/>
    <n v="58203"/>
    <x v="0"/>
    <x v="1"/>
    <s v="Low Risk"/>
  </r>
  <r>
    <n v="15649112"/>
    <n v="738"/>
    <x v="1"/>
    <s v="Female"/>
    <x v="19"/>
    <n v="3"/>
    <n v="122134.39999999999"/>
    <n v="2"/>
    <n v="0"/>
    <n v="1"/>
    <n v="27867.59"/>
    <x v="1"/>
    <n v="30"/>
    <n v="2243"/>
    <n v="0"/>
    <n v="45"/>
    <n v="0"/>
    <n v="67290"/>
    <x v="0"/>
    <x v="2"/>
    <s v="Medium Risk"/>
  </r>
  <r>
    <n v="15690526"/>
    <n v="690"/>
    <x v="2"/>
    <s v="Male"/>
    <x v="8"/>
    <n v="2"/>
    <n v="137260.45000000001"/>
    <n v="2"/>
    <n v="1"/>
    <n v="0"/>
    <n v="55387.28"/>
    <x v="1"/>
    <n v="25"/>
    <n v="1423"/>
    <n v="5"/>
    <n v="116"/>
    <n v="0.2"/>
    <n v="35575"/>
    <x v="0"/>
    <x v="0"/>
    <s v="High Risk"/>
  </r>
  <r>
    <n v="15806945"/>
    <n v="611"/>
    <x v="0"/>
    <s v="Female"/>
    <x v="33"/>
    <n v="9"/>
    <n v="88594.14"/>
    <n v="1"/>
    <n v="1"/>
    <n v="0"/>
    <n v="196332.45"/>
    <x v="1"/>
    <n v="6"/>
    <n v="3069"/>
    <n v="1"/>
    <n v="33"/>
    <n v="0.16666666666666666"/>
    <n v="18414"/>
    <x v="0"/>
    <x v="3"/>
    <s v="Medium Risk"/>
  </r>
  <r>
    <n v="15670066"/>
    <n v="643"/>
    <x v="1"/>
    <s v="Male"/>
    <x v="10"/>
    <n v="6"/>
    <n v="0"/>
    <n v="2"/>
    <n v="1"/>
    <n v="1"/>
    <n v="116046.22"/>
    <x v="1"/>
    <n v="15"/>
    <n v="4519"/>
    <n v="6"/>
    <n v="9"/>
    <n v="0.4"/>
    <n v="67785"/>
    <x v="1"/>
    <x v="1"/>
    <s v="Low Risk"/>
  </r>
  <r>
    <n v="15625761"/>
    <n v="632"/>
    <x v="2"/>
    <s v="Male"/>
    <x v="1"/>
    <n v="8"/>
    <n v="127205.32"/>
    <n v="4"/>
    <n v="1"/>
    <n v="0"/>
    <n v="93874.87"/>
    <x v="0"/>
    <n v="13"/>
    <n v="4512"/>
    <n v="3"/>
    <n v="111"/>
    <n v="0.23076923076923078"/>
    <n v="58656"/>
    <x v="0"/>
    <x v="1"/>
    <s v="High Risk"/>
  </r>
  <r>
    <n v="15761525"/>
    <n v="727"/>
    <x v="1"/>
    <s v="Female"/>
    <x v="8"/>
    <n v="10"/>
    <n v="96997.09"/>
    <n v="2"/>
    <n v="0"/>
    <n v="0"/>
    <n v="76614.039999999994"/>
    <x v="1"/>
    <n v="24"/>
    <n v="4559"/>
    <n v="3"/>
    <n v="76"/>
    <n v="0.125"/>
    <n v="109416"/>
    <x v="0"/>
    <x v="3"/>
    <s v="High Risk"/>
  </r>
  <r>
    <n v="15735080"/>
    <n v="508"/>
    <x v="0"/>
    <s v="Female"/>
    <x v="55"/>
    <n v="2"/>
    <n v="0"/>
    <n v="1"/>
    <n v="1"/>
    <n v="1"/>
    <n v="6076.62"/>
    <x v="1"/>
    <n v="3"/>
    <n v="4611"/>
    <n v="10"/>
    <n v="11"/>
    <n v="1"/>
    <n v="13833"/>
    <x v="2"/>
    <x v="0"/>
    <s v="Low Risk"/>
  </r>
  <r>
    <n v="15619537"/>
    <n v="550"/>
    <x v="0"/>
    <s v="Male"/>
    <x v="8"/>
    <n v="5"/>
    <n v="142200.19"/>
    <n v="2"/>
    <n v="1"/>
    <n v="1"/>
    <n v="122221.71"/>
    <x v="1"/>
    <n v="19"/>
    <n v="2102"/>
    <n v="1"/>
    <n v="117"/>
    <n v="5.2631578947368418E-2"/>
    <n v="39938"/>
    <x v="0"/>
    <x v="2"/>
    <s v="High Risk"/>
  </r>
  <r>
    <n v="15598162"/>
    <n v="754"/>
    <x v="2"/>
    <s v="Female"/>
    <x v="2"/>
    <n v="3"/>
    <n v="160761.41"/>
    <n v="1"/>
    <n v="1"/>
    <n v="1"/>
    <n v="24156.03"/>
    <x v="1"/>
    <n v="4"/>
    <n v="1952"/>
    <n v="7"/>
    <n v="102"/>
    <n v="1"/>
    <n v="7808"/>
    <x v="2"/>
    <x v="2"/>
    <s v="High Risk"/>
  </r>
  <r>
    <n v="15694300"/>
    <n v="759"/>
    <x v="0"/>
    <s v="Male"/>
    <x v="28"/>
    <n v="4"/>
    <n v="0"/>
    <n v="2"/>
    <n v="1"/>
    <n v="0"/>
    <n v="135394.62"/>
    <x v="1"/>
    <n v="10"/>
    <n v="4362"/>
    <n v="1"/>
    <n v="20"/>
    <n v="0.1"/>
    <n v="43620"/>
    <x v="0"/>
    <x v="2"/>
    <s v="Low Risk"/>
  </r>
  <r>
    <n v="15637235"/>
    <n v="794"/>
    <x v="1"/>
    <s v="Male"/>
    <x v="19"/>
    <n v="8"/>
    <n v="0"/>
    <n v="2"/>
    <n v="0"/>
    <n v="0"/>
    <n v="91340.02"/>
    <x v="1"/>
    <n v="25"/>
    <n v="4432"/>
    <n v="3"/>
    <n v="40"/>
    <n v="0.12"/>
    <n v="110800"/>
    <x v="2"/>
    <x v="1"/>
    <s v="Medium Risk"/>
  </r>
  <r>
    <n v="15612444"/>
    <n v="549"/>
    <x v="0"/>
    <s v="Male"/>
    <x v="6"/>
    <n v="3"/>
    <n v="0"/>
    <n v="2"/>
    <n v="1"/>
    <n v="0"/>
    <n v="146090.38"/>
    <x v="1"/>
    <n v="1"/>
    <n v="210"/>
    <n v="2"/>
    <n v="53"/>
    <n v="1"/>
    <n v="210"/>
    <x v="2"/>
    <x v="2"/>
    <s v="Medium Risk"/>
  </r>
  <r>
    <n v="15626457"/>
    <n v="671"/>
    <x v="0"/>
    <s v="Male"/>
    <x v="8"/>
    <n v="0"/>
    <n v="116234.61"/>
    <n v="1"/>
    <n v="1"/>
    <n v="0"/>
    <n v="172096.08"/>
    <x v="1"/>
    <n v="30"/>
    <n v="880"/>
    <n v="0"/>
    <n v="103"/>
    <n v="0"/>
    <n v="26400"/>
    <x v="0"/>
    <x v="0"/>
    <s v="High Risk"/>
  </r>
  <r>
    <n v="15627995"/>
    <n v="756"/>
    <x v="2"/>
    <s v="Female"/>
    <x v="28"/>
    <n v="5"/>
    <n v="155143.51999999999"/>
    <n v="1"/>
    <n v="0"/>
    <n v="1"/>
    <n v="135034.57"/>
    <x v="0"/>
    <n v="19"/>
    <n v="1179"/>
    <n v="1"/>
    <n v="48"/>
    <n v="5.2631578947368418E-2"/>
    <n v="22401"/>
    <x v="0"/>
    <x v="2"/>
    <s v="Medium Risk"/>
  </r>
  <r>
    <n v="15706128"/>
    <n v="632"/>
    <x v="0"/>
    <s v="Female"/>
    <x v="29"/>
    <n v="1"/>
    <n v="0"/>
    <n v="2"/>
    <n v="1"/>
    <n v="0"/>
    <n v="84008.66"/>
    <x v="1"/>
    <n v="14"/>
    <n v="4598"/>
    <n v="2"/>
    <n v="104"/>
    <n v="0.14285714285714285"/>
    <n v="64372"/>
    <x v="2"/>
    <x v="0"/>
    <s v="High Risk"/>
  </r>
  <r>
    <n v="15666430"/>
    <n v="579"/>
    <x v="0"/>
    <s v="Male"/>
    <x v="16"/>
    <n v="8"/>
    <n v="0"/>
    <n v="2"/>
    <n v="0"/>
    <n v="0"/>
    <n v="91763.67"/>
    <x v="1"/>
    <n v="12"/>
    <n v="1352"/>
    <n v="2"/>
    <n v="120"/>
    <n v="0.16666666666666666"/>
    <n v="16224"/>
    <x v="1"/>
    <x v="1"/>
    <s v="High Risk"/>
  </r>
  <r>
    <n v="15627385"/>
    <n v="748"/>
    <x v="0"/>
    <s v="Male"/>
    <x v="10"/>
    <n v="5"/>
    <n v="84009.47"/>
    <n v="1"/>
    <n v="1"/>
    <n v="1"/>
    <n v="137001.1"/>
    <x v="1"/>
    <n v="13"/>
    <n v="3425"/>
    <n v="10"/>
    <n v="62"/>
    <n v="0.76923076923076927"/>
    <n v="44525"/>
    <x v="0"/>
    <x v="2"/>
    <s v="High Risk"/>
  </r>
  <r>
    <n v="15581323"/>
    <n v="488"/>
    <x v="2"/>
    <s v="Female"/>
    <x v="34"/>
    <n v="7"/>
    <n v="139246.22"/>
    <n v="2"/>
    <n v="1"/>
    <n v="0"/>
    <n v="106799.49"/>
    <x v="1"/>
    <n v="23"/>
    <n v="2517"/>
    <n v="4"/>
    <n v="60"/>
    <n v="0.17391304347826086"/>
    <n v="57891"/>
    <x v="1"/>
    <x v="1"/>
    <s v="Medium Risk"/>
  </r>
  <r>
    <n v="15608109"/>
    <n v="710"/>
    <x v="2"/>
    <s v="Male"/>
    <x v="14"/>
    <n v="7"/>
    <n v="170113"/>
    <n v="2"/>
    <n v="0"/>
    <n v="1"/>
    <n v="10494.64"/>
    <x v="1"/>
    <n v="2"/>
    <n v="3370"/>
    <n v="2"/>
    <n v="81"/>
    <n v="1"/>
    <n v="6740"/>
    <x v="1"/>
    <x v="1"/>
    <s v="High Risk"/>
  </r>
  <r>
    <n v="15801942"/>
    <n v="619"/>
    <x v="1"/>
    <s v="Female"/>
    <x v="1"/>
    <n v="8"/>
    <n v="0"/>
    <n v="3"/>
    <n v="1"/>
    <n v="1"/>
    <n v="79866.73"/>
    <x v="0"/>
    <n v="4"/>
    <n v="2358"/>
    <n v="4"/>
    <n v="70"/>
    <n v="1"/>
    <n v="9432"/>
    <x v="2"/>
    <x v="1"/>
    <s v="High Risk"/>
  </r>
  <r>
    <n v="15567431"/>
    <n v="773"/>
    <x v="0"/>
    <s v="Male"/>
    <x v="55"/>
    <n v="2"/>
    <n v="145578.28"/>
    <n v="1"/>
    <n v="0"/>
    <n v="1"/>
    <n v="186172.85"/>
    <x v="1"/>
    <n v="23"/>
    <n v="380"/>
    <n v="9"/>
    <n v="134"/>
    <n v="0.39130434782608697"/>
    <n v="8740"/>
    <x v="2"/>
    <x v="0"/>
    <s v="High Risk"/>
  </r>
  <r>
    <n v="15810167"/>
    <n v="657"/>
    <x v="1"/>
    <s v="Male"/>
    <x v="31"/>
    <n v="7"/>
    <n v="126273.95"/>
    <n v="1"/>
    <n v="0"/>
    <n v="1"/>
    <n v="91673.600000000006"/>
    <x v="1"/>
    <n v="12"/>
    <n v="2338"/>
    <n v="2"/>
    <n v="114"/>
    <n v="0.16666666666666666"/>
    <n v="28056"/>
    <x v="0"/>
    <x v="1"/>
    <s v="High Risk"/>
  </r>
  <r>
    <n v="15644501"/>
    <n v="579"/>
    <x v="0"/>
    <s v="Female"/>
    <x v="28"/>
    <n v="10"/>
    <n v="162482.76"/>
    <n v="1"/>
    <n v="1"/>
    <n v="1"/>
    <n v="18458.2"/>
    <x v="1"/>
    <n v="17"/>
    <n v="4536"/>
    <n v="0"/>
    <n v="60"/>
    <n v="0"/>
    <n v="77112"/>
    <x v="1"/>
    <x v="3"/>
    <s v="Medium Risk"/>
  </r>
  <r>
    <n v="15785290"/>
    <n v="542"/>
    <x v="0"/>
    <s v="Male"/>
    <x v="6"/>
    <n v="9"/>
    <n v="0"/>
    <n v="1"/>
    <n v="1"/>
    <n v="0"/>
    <n v="8342.35"/>
    <x v="1"/>
    <n v="10"/>
    <n v="2542"/>
    <n v="10"/>
    <n v="176"/>
    <n v="1"/>
    <n v="25420"/>
    <x v="0"/>
    <x v="3"/>
    <s v="High Risk"/>
  </r>
  <r>
    <n v="15611157"/>
    <n v="709"/>
    <x v="0"/>
    <s v="Female"/>
    <x v="15"/>
    <n v="2"/>
    <n v="87814.89"/>
    <n v="1"/>
    <n v="1"/>
    <n v="0"/>
    <n v="138578.37"/>
    <x v="1"/>
    <n v="24"/>
    <n v="3045"/>
    <n v="3"/>
    <n v="113"/>
    <n v="0.125"/>
    <n v="73080"/>
    <x v="1"/>
    <x v="0"/>
    <s v="High Risk"/>
  </r>
  <r>
    <n v="15673837"/>
    <n v="617"/>
    <x v="1"/>
    <s v="Male"/>
    <x v="22"/>
    <n v="3"/>
    <n v="113858.95"/>
    <n v="1"/>
    <n v="1"/>
    <n v="1"/>
    <n v="38129.22"/>
    <x v="1"/>
    <n v="1"/>
    <n v="1954"/>
    <n v="2"/>
    <n v="43"/>
    <n v="1"/>
    <n v="1954"/>
    <x v="2"/>
    <x v="2"/>
    <s v="Medium Risk"/>
  </r>
  <r>
    <n v="15656822"/>
    <n v="568"/>
    <x v="2"/>
    <s v="Male"/>
    <x v="3"/>
    <n v="5"/>
    <n v="87612.64"/>
    <n v="4"/>
    <n v="1"/>
    <n v="1"/>
    <n v="107155.4"/>
    <x v="0"/>
    <n v="4"/>
    <n v="1611"/>
    <n v="5"/>
    <n v="37"/>
    <n v="1"/>
    <n v="6444"/>
    <x v="0"/>
    <x v="2"/>
    <s v="Medium Risk"/>
  </r>
  <r>
    <n v="15580560"/>
    <n v="769"/>
    <x v="0"/>
    <s v="Female"/>
    <x v="39"/>
    <n v="1"/>
    <n v="0"/>
    <n v="1"/>
    <n v="1"/>
    <n v="1"/>
    <n v="29792.11"/>
    <x v="1"/>
    <n v="9"/>
    <n v="4817"/>
    <n v="1"/>
    <n v="32"/>
    <n v="0.1111111111111111"/>
    <n v="43353"/>
    <x v="0"/>
    <x v="0"/>
    <s v="Medium Risk"/>
  </r>
  <r>
    <n v="15760641"/>
    <n v="608"/>
    <x v="2"/>
    <s v="Male"/>
    <x v="28"/>
    <n v="1"/>
    <n v="106648.98"/>
    <n v="1"/>
    <n v="0"/>
    <n v="1"/>
    <n v="7063.6"/>
    <x v="1"/>
    <n v="27"/>
    <n v="521"/>
    <n v="7"/>
    <n v="114"/>
    <n v="0.25925925925925924"/>
    <n v="14067"/>
    <x v="0"/>
    <x v="0"/>
    <s v="High Risk"/>
  </r>
  <r>
    <n v="15587584"/>
    <n v="503"/>
    <x v="1"/>
    <s v="Male"/>
    <x v="8"/>
    <n v="4"/>
    <n v="0"/>
    <n v="2"/>
    <n v="1"/>
    <n v="1"/>
    <n v="21645.06"/>
    <x v="1"/>
    <n v="5"/>
    <n v="2499"/>
    <n v="10"/>
    <n v="72"/>
    <n v="1"/>
    <n v="12495"/>
    <x v="0"/>
    <x v="2"/>
    <s v="High Risk"/>
  </r>
  <r>
    <n v="15604146"/>
    <n v="608"/>
    <x v="2"/>
    <s v="Female"/>
    <x v="16"/>
    <n v="8"/>
    <n v="103653.51"/>
    <n v="2"/>
    <n v="1"/>
    <n v="1"/>
    <n v="137079.85999999999"/>
    <x v="1"/>
    <n v="26"/>
    <n v="1338"/>
    <n v="8"/>
    <n v="116"/>
    <n v="0.30769230769230771"/>
    <n v="34788"/>
    <x v="0"/>
    <x v="1"/>
    <s v="High Risk"/>
  </r>
  <r>
    <n v="15813974"/>
    <n v="731"/>
    <x v="2"/>
    <s v="Male"/>
    <x v="24"/>
    <n v="3"/>
    <n v="116880.53"/>
    <n v="1"/>
    <n v="0"/>
    <n v="0"/>
    <n v="172718.35"/>
    <x v="0"/>
    <n v="10"/>
    <n v="2510"/>
    <n v="1"/>
    <n v="103"/>
    <n v="0.1"/>
    <n v="25100"/>
    <x v="0"/>
    <x v="2"/>
    <s v="High Risk"/>
  </r>
  <r>
    <n v="15746986"/>
    <n v="850"/>
    <x v="2"/>
    <s v="Female"/>
    <x v="20"/>
    <n v="4"/>
    <n v="97990.49"/>
    <n v="2"/>
    <n v="0"/>
    <n v="0"/>
    <n v="106691.02"/>
    <x v="1"/>
    <n v="19"/>
    <n v="4197"/>
    <n v="10"/>
    <n v="61"/>
    <n v="0.52631578947368418"/>
    <n v="79743"/>
    <x v="0"/>
    <x v="2"/>
    <s v="High Risk"/>
  </r>
  <r>
    <n v="15759741"/>
    <n v="591"/>
    <x v="2"/>
    <s v="Female"/>
    <x v="10"/>
    <n v="4"/>
    <n v="150635.29999999999"/>
    <n v="1"/>
    <n v="1"/>
    <n v="1"/>
    <n v="72274.84"/>
    <x v="1"/>
    <n v="18"/>
    <n v="2911"/>
    <n v="1"/>
    <n v="18"/>
    <n v="5.5555555555555552E-2"/>
    <n v="52398"/>
    <x v="0"/>
    <x v="2"/>
    <s v="Low Risk"/>
  </r>
  <r>
    <n v="15734892"/>
    <n v="579"/>
    <x v="1"/>
    <s v="Male"/>
    <x v="24"/>
    <n v="4"/>
    <n v="0"/>
    <n v="2"/>
    <n v="1"/>
    <n v="1"/>
    <n v="32246.63"/>
    <x v="1"/>
    <n v="3"/>
    <n v="3790"/>
    <n v="5"/>
    <n v="35"/>
    <n v="1"/>
    <n v="11370"/>
    <x v="1"/>
    <x v="2"/>
    <s v="Medium Risk"/>
  </r>
  <r>
    <n v="15797194"/>
    <n v="570"/>
    <x v="0"/>
    <s v="Male"/>
    <x v="2"/>
    <n v="10"/>
    <n v="129674.89"/>
    <n v="2"/>
    <n v="1"/>
    <n v="0"/>
    <n v="80552.36"/>
    <x v="1"/>
    <n v="14"/>
    <n v="1056"/>
    <n v="9"/>
    <n v="97"/>
    <n v="0.6428571428571429"/>
    <n v="14784"/>
    <x v="1"/>
    <x v="3"/>
    <s v="High Risk"/>
  </r>
  <r>
    <n v="15723786"/>
    <n v="709"/>
    <x v="0"/>
    <s v="Female"/>
    <x v="24"/>
    <n v="9"/>
    <n v="0"/>
    <n v="2"/>
    <n v="1"/>
    <n v="0"/>
    <n v="16733.59"/>
    <x v="1"/>
    <n v="21"/>
    <n v="1333"/>
    <n v="2"/>
    <n v="125"/>
    <n v="9.5238095238095233E-2"/>
    <n v="27993"/>
    <x v="0"/>
    <x v="3"/>
    <s v="High Risk"/>
  </r>
  <r>
    <n v="15642726"/>
    <n v="611"/>
    <x v="0"/>
    <s v="Male"/>
    <x v="47"/>
    <n v="3"/>
    <n v="83568.259999999995"/>
    <n v="1"/>
    <n v="0"/>
    <n v="0"/>
    <n v="1235.49"/>
    <x v="1"/>
    <n v="25"/>
    <n v="1285"/>
    <n v="4"/>
    <n v="155"/>
    <n v="0.16"/>
    <n v="32125"/>
    <x v="0"/>
    <x v="2"/>
    <s v="High Risk"/>
  </r>
  <r>
    <n v="15664339"/>
    <n v="775"/>
    <x v="1"/>
    <s v="Male"/>
    <x v="36"/>
    <n v="4"/>
    <n v="178144.91"/>
    <n v="2"/>
    <n v="0"/>
    <n v="0"/>
    <n v="50168.41"/>
    <x v="0"/>
    <n v="8"/>
    <n v="1757"/>
    <n v="1"/>
    <n v="86"/>
    <n v="0.125"/>
    <n v="14056"/>
    <x v="0"/>
    <x v="2"/>
    <s v="High Risk"/>
  </r>
  <r>
    <n v="15754526"/>
    <n v="699"/>
    <x v="2"/>
    <s v="Male"/>
    <x v="18"/>
    <n v="6"/>
    <n v="147137.74"/>
    <n v="1"/>
    <n v="1"/>
    <n v="1"/>
    <n v="33687.9"/>
    <x v="1"/>
    <n v="5"/>
    <n v="4712"/>
    <n v="5"/>
    <n v="70"/>
    <n v="1"/>
    <n v="23560"/>
    <x v="1"/>
    <x v="1"/>
    <s v="High Risk"/>
  </r>
  <r>
    <n v="15703037"/>
    <n v="618"/>
    <x v="0"/>
    <s v="Male"/>
    <x v="24"/>
    <n v="5"/>
    <n v="0"/>
    <n v="1"/>
    <n v="0"/>
    <n v="1"/>
    <n v="178705.45"/>
    <x v="0"/>
    <n v="21"/>
    <n v="2607"/>
    <n v="7"/>
    <n v="56"/>
    <n v="0.33333333333333331"/>
    <n v="54747"/>
    <x v="0"/>
    <x v="2"/>
    <s v="Medium Risk"/>
  </r>
  <r>
    <n v="15751412"/>
    <n v="704"/>
    <x v="0"/>
    <s v="Male"/>
    <x v="18"/>
    <n v="3"/>
    <n v="114370.41"/>
    <n v="1"/>
    <n v="0"/>
    <n v="1"/>
    <n v="66810.48"/>
    <x v="1"/>
    <n v="16"/>
    <n v="3325"/>
    <n v="9"/>
    <n v="16"/>
    <n v="0.5625"/>
    <n v="53200"/>
    <x v="0"/>
    <x v="2"/>
    <s v="Low Risk"/>
  </r>
  <r>
    <n v="15609558"/>
    <n v="835"/>
    <x v="2"/>
    <s v="Female"/>
    <x v="40"/>
    <n v="5"/>
    <n v="108289.28"/>
    <n v="2"/>
    <n v="1"/>
    <n v="1"/>
    <n v="45859.55"/>
    <x v="0"/>
    <n v="5"/>
    <n v="3951"/>
    <n v="7"/>
    <n v="67"/>
    <n v="1"/>
    <n v="19755"/>
    <x v="2"/>
    <x v="2"/>
    <s v="High Risk"/>
  </r>
  <r>
    <n v="15572408"/>
    <n v="714"/>
    <x v="2"/>
    <s v="Male"/>
    <x v="2"/>
    <n v="3"/>
    <n v="149887.49"/>
    <n v="2"/>
    <n v="1"/>
    <n v="0"/>
    <n v="63846.36"/>
    <x v="1"/>
    <n v="26"/>
    <n v="4906"/>
    <n v="9"/>
    <n v="101"/>
    <n v="0.34615384615384615"/>
    <n v="127556"/>
    <x v="0"/>
    <x v="2"/>
    <s v="High Risk"/>
  </r>
  <r>
    <n v="15613923"/>
    <n v="581"/>
    <x v="1"/>
    <s v="Female"/>
    <x v="3"/>
    <n v="4"/>
    <n v="170172.9"/>
    <n v="1"/>
    <n v="0"/>
    <n v="1"/>
    <n v="100236.02"/>
    <x v="1"/>
    <n v="24"/>
    <n v="1025"/>
    <n v="8"/>
    <n v="110"/>
    <n v="0.33333333333333331"/>
    <n v="24600"/>
    <x v="2"/>
    <x v="2"/>
    <s v="High Risk"/>
  </r>
  <r>
    <n v="15747000"/>
    <n v="592"/>
    <x v="0"/>
    <s v="Male"/>
    <x v="7"/>
    <n v="3"/>
    <n v="0"/>
    <n v="2"/>
    <n v="1"/>
    <n v="1"/>
    <n v="19645.650000000001"/>
    <x v="1"/>
    <n v="3"/>
    <n v="1150"/>
    <n v="8"/>
    <n v="19"/>
    <n v="1"/>
    <n v="3450"/>
    <x v="1"/>
    <x v="2"/>
    <s v="Low Risk"/>
  </r>
  <r>
    <n v="15731781"/>
    <n v="551"/>
    <x v="0"/>
    <s v="Male"/>
    <x v="3"/>
    <n v="7"/>
    <n v="0"/>
    <n v="2"/>
    <n v="1"/>
    <n v="0"/>
    <n v="178393.68"/>
    <x v="1"/>
    <n v="24"/>
    <n v="953"/>
    <n v="0"/>
    <n v="108"/>
    <n v="0"/>
    <n v="22872"/>
    <x v="0"/>
    <x v="1"/>
    <s v="High Risk"/>
  </r>
  <r>
    <n v="15727198"/>
    <n v="689"/>
    <x v="2"/>
    <s v="Female"/>
    <x v="34"/>
    <n v="2"/>
    <n v="64808.32"/>
    <n v="2"/>
    <n v="0"/>
    <n v="0"/>
    <n v="78591.149999999994"/>
    <x v="1"/>
    <n v="20"/>
    <n v="2920"/>
    <n v="6"/>
    <n v="23"/>
    <n v="0.3"/>
    <n v="58400"/>
    <x v="2"/>
    <x v="0"/>
    <s v="Low Risk"/>
  </r>
  <r>
    <n v="15794273"/>
    <n v="604"/>
    <x v="0"/>
    <s v="Female"/>
    <x v="27"/>
    <n v="0"/>
    <n v="62732.65"/>
    <n v="1"/>
    <n v="0"/>
    <n v="1"/>
    <n v="124954.56"/>
    <x v="1"/>
    <n v="16"/>
    <n v="366"/>
    <n v="10"/>
    <n v="23"/>
    <n v="0.625"/>
    <n v="5856"/>
    <x v="1"/>
    <x v="0"/>
    <s v="Low Risk"/>
  </r>
  <r>
    <n v="15804950"/>
    <n v="514"/>
    <x v="0"/>
    <s v="Female"/>
    <x v="1"/>
    <n v="7"/>
    <n v="0"/>
    <n v="2"/>
    <n v="1"/>
    <n v="1"/>
    <n v="3756.65"/>
    <x v="1"/>
    <n v="1"/>
    <n v="4509"/>
    <n v="5"/>
    <n v="154"/>
    <n v="1"/>
    <n v="4509"/>
    <x v="0"/>
    <x v="1"/>
    <s v="High Risk"/>
  </r>
  <r>
    <n v="15576304"/>
    <n v="698"/>
    <x v="0"/>
    <s v="Male"/>
    <x v="6"/>
    <n v="5"/>
    <n v="95167.55"/>
    <n v="1"/>
    <n v="1"/>
    <n v="1"/>
    <n v="152723.23000000001"/>
    <x v="1"/>
    <n v="18"/>
    <n v="347"/>
    <n v="8"/>
    <n v="71"/>
    <n v="0.44444444444444442"/>
    <n v="6246"/>
    <x v="0"/>
    <x v="2"/>
    <s v="High Risk"/>
  </r>
  <r>
    <n v="15645200"/>
    <n v="581"/>
    <x v="2"/>
    <s v="Female"/>
    <x v="41"/>
    <n v="2"/>
    <n v="152508.99"/>
    <n v="1"/>
    <n v="1"/>
    <n v="0"/>
    <n v="187597.98"/>
    <x v="0"/>
    <n v="23"/>
    <n v="4102"/>
    <n v="3"/>
    <n v="81"/>
    <n v="0.13043478260869565"/>
    <n v="94346"/>
    <x v="0"/>
    <x v="0"/>
    <s v="High Risk"/>
  </r>
  <r>
    <n v="15779627"/>
    <n v="573"/>
    <x v="2"/>
    <s v="Male"/>
    <x v="8"/>
    <n v="0"/>
    <n v="134644.19"/>
    <n v="1"/>
    <n v="1"/>
    <n v="1"/>
    <n v="70381.490000000005"/>
    <x v="1"/>
    <n v="16"/>
    <n v="546"/>
    <n v="6"/>
    <n v="40"/>
    <n v="0.375"/>
    <n v="8736"/>
    <x v="0"/>
    <x v="0"/>
    <s v="Medium Risk"/>
  </r>
  <r>
    <n v="15750755"/>
    <n v="449"/>
    <x v="1"/>
    <s v="Female"/>
    <x v="19"/>
    <n v="8"/>
    <n v="0"/>
    <n v="2"/>
    <n v="0"/>
    <n v="0"/>
    <n v="156792.89000000001"/>
    <x v="1"/>
    <n v="28"/>
    <n v="1398"/>
    <n v="6"/>
    <n v="165"/>
    <n v="0.21428571428571427"/>
    <n v="39144"/>
    <x v="1"/>
    <x v="1"/>
    <s v="High Risk"/>
  </r>
  <r>
    <n v="15569654"/>
    <n v="850"/>
    <x v="2"/>
    <s v="Female"/>
    <x v="8"/>
    <n v="3"/>
    <n v="51293.47"/>
    <n v="1"/>
    <n v="0"/>
    <n v="0"/>
    <n v="35534.68"/>
    <x v="1"/>
    <n v="9"/>
    <n v="1436"/>
    <n v="6"/>
    <n v="156"/>
    <n v="0.66666666666666663"/>
    <n v="12924"/>
    <x v="1"/>
    <x v="2"/>
    <s v="High Risk"/>
  </r>
  <r>
    <n v="15753079"/>
    <n v="612"/>
    <x v="0"/>
    <s v="Male"/>
    <x v="1"/>
    <n v="5"/>
    <n v="0"/>
    <n v="3"/>
    <n v="0"/>
    <n v="0"/>
    <n v="151256.22"/>
    <x v="1"/>
    <n v="17"/>
    <n v="1828"/>
    <n v="0"/>
    <n v="84"/>
    <n v="0"/>
    <n v="31076"/>
    <x v="0"/>
    <x v="2"/>
    <s v="High Risk"/>
  </r>
  <r>
    <n v="15684995"/>
    <n v="690"/>
    <x v="1"/>
    <s v="Male"/>
    <x v="23"/>
    <n v="8"/>
    <n v="116622.73"/>
    <n v="1"/>
    <n v="0"/>
    <n v="1"/>
    <n v="51011.29"/>
    <x v="1"/>
    <n v="7"/>
    <n v="3348"/>
    <n v="3"/>
    <n v="6"/>
    <n v="0.42857142857142855"/>
    <n v="23436"/>
    <x v="2"/>
    <x v="1"/>
    <s v="Low Risk"/>
  </r>
  <r>
    <n v="15790763"/>
    <n v="599"/>
    <x v="1"/>
    <s v="Female"/>
    <x v="23"/>
    <n v="2"/>
    <n v="0"/>
    <n v="2"/>
    <n v="1"/>
    <n v="0"/>
    <n v="111190.53"/>
    <x v="1"/>
    <n v="12"/>
    <n v="2804"/>
    <n v="2"/>
    <n v="18"/>
    <n v="0.16666666666666666"/>
    <n v="33648"/>
    <x v="1"/>
    <x v="0"/>
    <s v="Low Risk"/>
  </r>
  <r>
    <n v="15766458"/>
    <n v="498"/>
    <x v="0"/>
    <s v="Male"/>
    <x v="19"/>
    <n v="1"/>
    <n v="198113.86"/>
    <n v="1"/>
    <n v="1"/>
    <n v="0"/>
    <n v="69664.350000000006"/>
    <x v="1"/>
    <n v="22"/>
    <n v="1365"/>
    <n v="7"/>
    <n v="29"/>
    <n v="0.31818181818181818"/>
    <n v="30030"/>
    <x v="0"/>
    <x v="0"/>
    <s v="Low Risk"/>
  </r>
  <r>
    <n v="15616221"/>
    <n v="497"/>
    <x v="0"/>
    <s v="Female"/>
    <x v="6"/>
    <n v="4"/>
    <n v="85646.81"/>
    <n v="1"/>
    <n v="0"/>
    <n v="0"/>
    <n v="63233.02"/>
    <x v="0"/>
    <n v="7"/>
    <n v="420"/>
    <n v="3"/>
    <n v="126"/>
    <n v="0.42857142857142855"/>
    <n v="2940"/>
    <x v="0"/>
    <x v="2"/>
    <s v="High Risk"/>
  </r>
  <r>
    <n v="15776124"/>
    <n v="802"/>
    <x v="1"/>
    <s v="Male"/>
    <x v="21"/>
    <n v="7"/>
    <n v="0"/>
    <n v="1"/>
    <n v="0"/>
    <n v="1"/>
    <n v="40855.79"/>
    <x v="1"/>
    <n v="18"/>
    <n v="4723"/>
    <n v="10"/>
    <n v="50"/>
    <n v="0.55555555555555558"/>
    <n v="85014"/>
    <x v="0"/>
    <x v="1"/>
    <s v="Medium Risk"/>
  </r>
  <r>
    <n v="15665811"/>
    <n v="644"/>
    <x v="0"/>
    <s v="Male"/>
    <x v="19"/>
    <n v="9"/>
    <n v="141234.98000000001"/>
    <n v="1"/>
    <n v="1"/>
    <n v="0"/>
    <n v="95673.05"/>
    <x v="1"/>
    <n v="6"/>
    <n v="2898"/>
    <n v="7"/>
    <n v="47"/>
    <n v="1"/>
    <n v="17388"/>
    <x v="0"/>
    <x v="3"/>
    <s v="Medium Risk"/>
  </r>
  <r>
    <n v="15729804"/>
    <n v="714"/>
    <x v="0"/>
    <s v="Male"/>
    <x v="10"/>
    <n v="10"/>
    <n v="0"/>
    <n v="2"/>
    <n v="1"/>
    <n v="1"/>
    <n v="80234.14"/>
    <x v="1"/>
    <n v="25"/>
    <n v="2384"/>
    <n v="9"/>
    <n v="76"/>
    <n v="0.36"/>
    <n v="59600"/>
    <x v="0"/>
    <x v="3"/>
    <s v="High Risk"/>
  </r>
  <r>
    <n v="15714062"/>
    <n v="690"/>
    <x v="0"/>
    <s v="Female"/>
    <x v="20"/>
    <n v="9"/>
    <n v="77641.990000000005"/>
    <n v="1"/>
    <n v="0"/>
    <n v="0"/>
    <n v="189051.59"/>
    <x v="0"/>
    <n v="20"/>
    <n v="3371"/>
    <n v="7"/>
    <n v="171"/>
    <n v="0.35"/>
    <n v="67420"/>
    <x v="1"/>
    <x v="3"/>
    <s v="High Risk"/>
  </r>
  <r>
    <n v="15592197"/>
    <n v="522"/>
    <x v="1"/>
    <s v="Male"/>
    <x v="33"/>
    <n v="3"/>
    <n v="0"/>
    <n v="2"/>
    <n v="1"/>
    <n v="0"/>
    <n v="145490.85"/>
    <x v="1"/>
    <n v="1"/>
    <n v="535"/>
    <n v="10"/>
    <n v="131"/>
    <n v="1"/>
    <n v="535"/>
    <x v="0"/>
    <x v="2"/>
    <s v="High Risk"/>
  </r>
  <r>
    <n v="15793116"/>
    <n v="502"/>
    <x v="2"/>
    <s v="Female"/>
    <x v="20"/>
    <n v="7"/>
    <n v="117304.29"/>
    <n v="1"/>
    <n v="0"/>
    <n v="0"/>
    <n v="196278.32"/>
    <x v="1"/>
    <n v="8"/>
    <n v="2263"/>
    <n v="8"/>
    <n v="115"/>
    <n v="1"/>
    <n v="18104"/>
    <x v="0"/>
    <x v="1"/>
    <s v="High Risk"/>
  </r>
  <r>
    <n v="15638231"/>
    <n v="730"/>
    <x v="1"/>
    <s v="Female"/>
    <x v="46"/>
    <n v="2"/>
    <n v="0"/>
    <n v="2"/>
    <n v="1"/>
    <n v="1"/>
    <n v="162889.1"/>
    <x v="1"/>
    <n v="27"/>
    <n v="4911"/>
    <n v="9"/>
    <n v="27"/>
    <n v="0.33333333333333331"/>
    <n v="132597"/>
    <x v="0"/>
    <x v="0"/>
    <s v="Low Risk"/>
  </r>
  <r>
    <n v="15697678"/>
    <n v="590"/>
    <x v="2"/>
    <s v="Male"/>
    <x v="18"/>
    <n v="6"/>
    <n v="92340.69"/>
    <n v="2"/>
    <n v="1"/>
    <n v="1"/>
    <n v="174667.58"/>
    <x v="1"/>
    <n v="22"/>
    <n v="1183"/>
    <n v="5"/>
    <n v="174"/>
    <n v="0.22727272727272727"/>
    <n v="26026"/>
    <x v="1"/>
    <x v="1"/>
    <s v="High Risk"/>
  </r>
  <r>
    <n v="15800412"/>
    <n v="458"/>
    <x v="2"/>
    <s v="Male"/>
    <x v="12"/>
    <n v="9"/>
    <n v="146780.51999999999"/>
    <n v="2"/>
    <n v="1"/>
    <n v="1"/>
    <n v="3476.38"/>
    <x v="1"/>
    <n v="15"/>
    <n v="487"/>
    <n v="9"/>
    <n v="75"/>
    <n v="0.6"/>
    <n v="7305"/>
    <x v="0"/>
    <x v="3"/>
    <s v="High Risk"/>
  </r>
  <r>
    <n v="15597610"/>
    <n v="553"/>
    <x v="1"/>
    <s v="Male"/>
    <x v="1"/>
    <n v="6"/>
    <n v="144974.54999999999"/>
    <n v="1"/>
    <n v="1"/>
    <n v="1"/>
    <n v="19344.919999999998"/>
    <x v="1"/>
    <n v="28"/>
    <n v="3570"/>
    <n v="7"/>
    <n v="136"/>
    <n v="0.25"/>
    <n v="99960"/>
    <x v="0"/>
    <x v="1"/>
    <s v="High Risk"/>
  </r>
  <r>
    <n v="15726634"/>
    <n v="479"/>
    <x v="0"/>
    <s v="Male"/>
    <x v="40"/>
    <n v="1"/>
    <n v="0"/>
    <n v="1"/>
    <n v="1"/>
    <n v="0"/>
    <n v="95270.83"/>
    <x v="1"/>
    <n v="14"/>
    <n v="1332"/>
    <n v="10"/>
    <n v="159"/>
    <n v="0.7142857142857143"/>
    <n v="18648"/>
    <x v="0"/>
    <x v="0"/>
    <s v="High Risk"/>
  </r>
  <r>
    <n v="15670866"/>
    <n v="693"/>
    <x v="0"/>
    <s v="Male"/>
    <x v="8"/>
    <n v="2"/>
    <n v="0"/>
    <n v="2"/>
    <n v="1"/>
    <n v="1"/>
    <n v="107759.31"/>
    <x v="1"/>
    <n v="16"/>
    <n v="2220"/>
    <n v="8"/>
    <n v="96"/>
    <n v="0.5"/>
    <n v="35520"/>
    <x v="0"/>
    <x v="0"/>
    <s v="High Risk"/>
  </r>
  <r>
    <n v="15667462"/>
    <n v="707"/>
    <x v="1"/>
    <s v="Male"/>
    <x v="3"/>
    <n v="10"/>
    <n v="0"/>
    <n v="2"/>
    <n v="1"/>
    <n v="0"/>
    <n v="118368.2"/>
    <x v="1"/>
    <n v="13"/>
    <n v="3867"/>
    <n v="1"/>
    <n v="47"/>
    <n v="7.6923076923076927E-2"/>
    <n v="50271"/>
    <x v="1"/>
    <x v="3"/>
    <s v="Medium Risk"/>
  </r>
  <r>
    <n v="15662574"/>
    <n v="636"/>
    <x v="1"/>
    <s v="Male"/>
    <x v="24"/>
    <n v="1"/>
    <n v="115137.26"/>
    <n v="1"/>
    <n v="1"/>
    <n v="0"/>
    <n v="52484.01"/>
    <x v="1"/>
    <n v="17"/>
    <n v="3948"/>
    <n v="9"/>
    <n v="96"/>
    <n v="0.52941176470588236"/>
    <n v="67116"/>
    <x v="0"/>
    <x v="0"/>
    <s v="High Risk"/>
  </r>
  <r>
    <n v="15716926"/>
    <n v="807"/>
    <x v="0"/>
    <s v="Male"/>
    <x v="19"/>
    <n v="10"/>
    <n v="101952.97"/>
    <n v="2"/>
    <n v="1"/>
    <n v="0"/>
    <n v="178153.65"/>
    <x v="1"/>
    <n v="6"/>
    <n v="2305"/>
    <n v="10"/>
    <n v="75"/>
    <n v="1"/>
    <n v="13830"/>
    <x v="0"/>
    <x v="3"/>
    <s v="High Risk"/>
  </r>
  <r>
    <n v="15603554"/>
    <n v="513"/>
    <x v="0"/>
    <s v="Female"/>
    <x v="13"/>
    <n v="0"/>
    <n v="164649.51999999999"/>
    <n v="3"/>
    <n v="1"/>
    <n v="0"/>
    <n v="49915.519999999997"/>
    <x v="0"/>
    <n v="16"/>
    <n v="977"/>
    <n v="10"/>
    <n v="79"/>
    <n v="0.625"/>
    <n v="15632"/>
    <x v="0"/>
    <x v="0"/>
    <s v="High Risk"/>
  </r>
  <r>
    <n v="15716800"/>
    <n v="582"/>
    <x v="0"/>
    <s v="Male"/>
    <x v="8"/>
    <n v="2"/>
    <n v="0"/>
    <n v="2"/>
    <n v="1"/>
    <n v="1"/>
    <n v="33747.03"/>
    <x v="1"/>
    <n v="10"/>
    <n v="3331"/>
    <n v="0"/>
    <n v="120"/>
    <n v="0"/>
    <n v="33310"/>
    <x v="0"/>
    <x v="0"/>
    <s v="High Risk"/>
  </r>
  <r>
    <n v="15679429"/>
    <n v="694"/>
    <x v="0"/>
    <s v="Male"/>
    <x v="15"/>
    <n v="0"/>
    <n v="91956.49"/>
    <n v="1"/>
    <n v="1"/>
    <n v="1"/>
    <n v="59961.81"/>
    <x v="1"/>
    <n v="21"/>
    <n v="4334"/>
    <n v="7"/>
    <n v="88"/>
    <n v="0.33333333333333331"/>
    <n v="91014"/>
    <x v="1"/>
    <x v="0"/>
    <s v="High Risk"/>
  </r>
  <r>
    <n v="15616122"/>
    <n v="777"/>
    <x v="0"/>
    <s v="Male"/>
    <x v="2"/>
    <n v="8"/>
    <n v="0"/>
    <n v="2"/>
    <n v="1"/>
    <n v="1"/>
    <n v="18613.52"/>
    <x v="1"/>
    <n v="28"/>
    <n v="537"/>
    <n v="5"/>
    <n v="123"/>
    <n v="0.17857142857142858"/>
    <n v="15036"/>
    <x v="0"/>
    <x v="1"/>
    <s v="High Risk"/>
  </r>
  <r>
    <n v="15742172"/>
    <n v="598"/>
    <x v="2"/>
    <s v="Male"/>
    <x v="15"/>
    <n v="9"/>
    <n v="123938.6"/>
    <n v="2"/>
    <n v="1"/>
    <n v="0"/>
    <n v="198894.42"/>
    <x v="1"/>
    <n v="23"/>
    <n v="677"/>
    <n v="4"/>
    <n v="24"/>
    <n v="0.17391304347826086"/>
    <n v="15571"/>
    <x v="0"/>
    <x v="3"/>
    <s v="Low Risk"/>
  </r>
  <r>
    <n v="15792305"/>
    <n v="762"/>
    <x v="2"/>
    <s v="Male"/>
    <x v="17"/>
    <n v="6"/>
    <n v="123571.77"/>
    <n v="3"/>
    <n v="0"/>
    <n v="1"/>
    <n v="57014.17"/>
    <x v="0"/>
    <n v="3"/>
    <n v="510"/>
    <n v="0"/>
    <n v="177"/>
    <n v="0"/>
    <n v="1530"/>
    <x v="0"/>
    <x v="1"/>
    <s v="High Risk"/>
  </r>
  <r>
    <n v="15636016"/>
    <n v="588"/>
    <x v="0"/>
    <s v="Female"/>
    <x v="10"/>
    <n v="3"/>
    <n v="120777.88"/>
    <n v="1"/>
    <n v="1"/>
    <n v="1"/>
    <n v="131729.51999999999"/>
    <x v="1"/>
    <n v="13"/>
    <n v="1890"/>
    <n v="1"/>
    <n v="14"/>
    <n v="7.6923076923076927E-2"/>
    <n v="24570"/>
    <x v="1"/>
    <x v="2"/>
    <s v="Low Risk"/>
  </r>
  <r>
    <n v="15733138"/>
    <n v="663"/>
    <x v="2"/>
    <s v="Male"/>
    <x v="0"/>
    <n v="5"/>
    <n v="90248.79"/>
    <n v="1"/>
    <n v="1"/>
    <n v="1"/>
    <n v="79169.73"/>
    <x v="1"/>
    <n v="13"/>
    <n v="3512"/>
    <n v="8"/>
    <n v="114"/>
    <n v="0.61538461538461542"/>
    <n v="45656"/>
    <x v="1"/>
    <x v="2"/>
    <s v="High Risk"/>
  </r>
  <r>
    <n v="15669741"/>
    <n v="777"/>
    <x v="0"/>
    <s v="Male"/>
    <x v="18"/>
    <n v="7"/>
    <n v="0"/>
    <n v="1"/>
    <n v="1"/>
    <n v="0"/>
    <n v="106472.34"/>
    <x v="1"/>
    <n v="21"/>
    <n v="4001"/>
    <n v="5"/>
    <n v="80"/>
    <n v="0.23809523809523808"/>
    <n v="84021"/>
    <x v="1"/>
    <x v="1"/>
    <s v="High Risk"/>
  </r>
  <r>
    <n v="15616954"/>
    <n v="592"/>
    <x v="0"/>
    <s v="Male"/>
    <x v="60"/>
    <n v="4"/>
    <n v="0"/>
    <n v="2"/>
    <n v="0"/>
    <n v="1"/>
    <n v="17013.54"/>
    <x v="1"/>
    <n v="23"/>
    <n v="1434"/>
    <n v="7"/>
    <n v="116"/>
    <n v="0.30434782608695654"/>
    <n v="32982"/>
    <x v="0"/>
    <x v="2"/>
    <s v="High Risk"/>
  </r>
  <r>
    <n v="15729238"/>
    <n v="631"/>
    <x v="2"/>
    <s v="Male"/>
    <x v="36"/>
    <n v="1"/>
    <n v="106396.48"/>
    <n v="1"/>
    <n v="1"/>
    <n v="1"/>
    <n v="150661.42000000001"/>
    <x v="0"/>
    <n v="28"/>
    <n v="1562"/>
    <n v="7"/>
    <n v="26"/>
    <n v="0.25"/>
    <n v="43736"/>
    <x v="0"/>
    <x v="0"/>
    <s v="Low Risk"/>
  </r>
  <r>
    <n v="15718242"/>
    <n v="725"/>
    <x v="2"/>
    <s v="Female"/>
    <x v="40"/>
    <n v="1"/>
    <n v="104887.43"/>
    <n v="1"/>
    <n v="0"/>
    <n v="0"/>
    <n v="86622.56"/>
    <x v="0"/>
    <n v="19"/>
    <n v="2162"/>
    <n v="10"/>
    <n v="87"/>
    <n v="0.52631578947368418"/>
    <n v="41078"/>
    <x v="0"/>
    <x v="0"/>
    <s v="High Risk"/>
  </r>
  <r>
    <n v="15682914"/>
    <n v="850"/>
    <x v="0"/>
    <s v="Male"/>
    <x v="10"/>
    <n v="2"/>
    <n v="72079.710000000006"/>
    <n v="1"/>
    <n v="1"/>
    <n v="1"/>
    <n v="115767.93"/>
    <x v="1"/>
    <n v="28"/>
    <n v="457"/>
    <n v="1"/>
    <n v="48"/>
    <n v="3.5714285714285712E-2"/>
    <n v="12796"/>
    <x v="0"/>
    <x v="0"/>
    <s v="Medium Risk"/>
  </r>
  <r>
    <n v="15654274"/>
    <n v="540"/>
    <x v="0"/>
    <s v="Male"/>
    <x v="24"/>
    <n v="6"/>
    <n v="0"/>
    <n v="2"/>
    <n v="1"/>
    <n v="0"/>
    <n v="141998.89000000001"/>
    <x v="1"/>
    <n v="15"/>
    <n v="1602"/>
    <n v="0"/>
    <n v="168"/>
    <n v="0"/>
    <n v="24030"/>
    <x v="2"/>
    <x v="1"/>
    <s v="High Risk"/>
  </r>
  <r>
    <n v="15691457"/>
    <n v="674"/>
    <x v="1"/>
    <s v="Male"/>
    <x v="18"/>
    <n v="2"/>
    <n v="0"/>
    <n v="2"/>
    <n v="1"/>
    <n v="1"/>
    <n v="182787.17"/>
    <x v="1"/>
    <n v="9"/>
    <n v="4385"/>
    <n v="6"/>
    <n v="122"/>
    <n v="0.66666666666666663"/>
    <n v="39465"/>
    <x v="2"/>
    <x v="0"/>
    <s v="High Risk"/>
  </r>
  <r>
    <n v="15719649"/>
    <n v="553"/>
    <x v="0"/>
    <s v="Male"/>
    <x v="16"/>
    <n v="3"/>
    <n v="99844.68"/>
    <n v="1"/>
    <n v="0"/>
    <n v="0"/>
    <n v="187915.7"/>
    <x v="1"/>
    <n v="23"/>
    <n v="1555"/>
    <n v="0"/>
    <n v="146"/>
    <n v="0"/>
    <n v="35765"/>
    <x v="1"/>
    <x v="2"/>
    <s v="High Risk"/>
  </r>
  <r>
    <n v="15778897"/>
    <n v="630"/>
    <x v="0"/>
    <s v="Female"/>
    <x v="34"/>
    <n v="1"/>
    <n v="0"/>
    <n v="2"/>
    <n v="1"/>
    <n v="1"/>
    <n v="133267.78"/>
    <x v="1"/>
    <n v="8"/>
    <n v="4978"/>
    <n v="5"/>
    <n v="74"/>
    <n v="0.625"/>
    <n v="39824"/>
    <x v="2"/>
    <x v="0"/>
    <s v="High Risk"/>
  </r>
  <r>
    <n v="15589437"/>
    <n v="466"/>
    <x v="0"/>
    <s v="Male"/>
    <x v="28"/>
    <n v="3"/>
    <n v="156815.71"/>
    <n v="1"/>
    <n v="1"/>
    <n v="1"/>
    <n v="137476.09"/>
    <x v="1"/>
    <n v="15"/>
    <n v="4597"/>
    <n v="3"/>
    <n v="96"/>
    <n v="0.2"/>
    <n v="68955"/>
    <x v="0"/>
    <x v="2"/>
    <s v="High Risk"/>
  </r>
  <r>
    <n v="15682369"/>
    <n v="613"/>
    <x v="0"/>
    <s v="Male"/>
    <x v="40"/>
    <n v="6"/>
    <n v="146034.74"/>
    <n v="1"/>
    <n v="1"/>
    <n v="1"/>
    <n v="77146.14"/>
    <x v="1"/>
    <n v="23"/>
    <n v="3301"/>
    <n v="3"/>
    <n v="166"/>
    <n v="0.13043478260869565"/>
    <n v="75923"/>
    <x v="1"/>
    <x v="1"/>
    <s v="High Risk"/>
  </r>
  <r>
    <n v="15626507"/>
    <n v="558"/>
    <x v="0"/>
    <s v="Male"/>
    <x v="7"/>
    <n v="1"/>
    <n v="152283.39000000001"/>
    <n v="1"/>
    <n v="1"/>
    <n v="0"/>
    <n v="183271.15"/>
    <x v="1"/>
    <n v="30"/>
    <n v="258"/>
    <n v="5"/>
    <n v="87"/>
    <n v="0.16666666666666666"/>
    <n v="7740"/>
    <x v="0"/>
    <x v="0"/>
    <s v="High Risk"/>
  </r>
  <r>
    <n v="15571995"/>
    <n v="775"/>
    <x v="2"/>
    <s v="Female"/>
    <x v="19"/>
    <n v="1"/>
    <n v="118897.1"/>
    <n v="2"/>
    <n v="1"/>
    <n v="1"/>
    <n v="26362.400000000001"/>
    <x v="1"/>
    <n v="11"/>
    <n v="3157"/>
    <n v="4"/>
    <n v="25"/>
    <n v="0.36363636363636365"/>
    <n v="34727"/>
    <x v="2"/>
    <x v="0"/>
    <s v="Low Risk"/>
  </r>
  <r>
    <n v="15673333"/>
    <n v="698"/>
    <x v="2"/>
    <s v="Male"/>
    <x v="37"/>
    <n v="8"/>
    <n v="96781.39"/>
    <n v="1"/>
    <n v="1"/>
    <n v="1"/>
    <n v="153373.71"/>
    <x v="1"/>
    <n v="7"/>
    <n v="3427"/>
    <n v="0"/>
    <n v="28"/>
    <n v="0"/>
    <n v="23989"/>
    <x v="0"/>
    <x v="1"/>
    <s v="Low Risk"/>
  </r>
  <r>
    <n v="15748752"/>
    <n v="608"/>
    <x v="2"/>
    <s v="Male"/>
    <x v="19"/>
    <n v="1"/>
    <n v="102772.67"/>
    <n v="2"/>
    <n v="1"/>
    <n v="0"/>
    <n v="70705.58"/>
    <x v="1"/>
    <n v="6"/>
    <n v="1400"/>
    <n v="2"/>
    <n v="119"/>
    <n v="0.33333333333333331"/>
    <n v="8400"/>
    <x v="0"/>
    <x v="0"/>
    <s v="High Risk"/>
  </r>
  <r>
    <n v="15725302"/>
    <n v="670"/>
    <x v="1"/>
    <s v="Female"/>
    <x v="43"/>
    <n v="4"/>
    <n v="0"/>
    <n v="2"/>
    <n v="1"/>
    <n v="0"/>
    <n v="119759.24"/>
    <x v="1"/>
    <n v="19"/>
    <n v="485"/>
    <n v="6"/>
    <n v="124"/>
    <n v="0.31578947368421051"/>
    <n v="9215"/>
    <x v="1"/>
    <x v="2"/>
    <s v="High Risk"/>
  </r>
  <r>
    <n v="15722083"/>
    <n v="591"/>
    <x v="1"/>
    <s v="Male"/>
    <x v="2"/>
    <n v="8"/>
    <n v="0"/>
    <n v="2"/>
    <n v="0"/>
    <n v="0"/>
    <n v="42392.24"/>
    <x v="1"/>
    <n v="21"/>
    <n v="1559"/>
    <n v="0"/>
    <n v="163"/>
    <n v="0"/>
    <n v="32739"/>
    <x v="1"/>
    <x v="1"/>
    <s v="High Risk"/>
  </r>
  <r>
    <n v="15771442"/>
    <n v="633"/>
    <x v="0"/>
    <s v="Male"/>
    <x v="20"/>
    <n v="4"/>
    <n v="150578"/>
    <n v="1"/>
    <n v="0"/>
    <n v="1"/>
    <n v="34670.620000000003"/>
    <x v="0"/>
    <n v="8"/>
    <n v="3889"/>
    <n v="10"/>
    <n v="112"/>
    <n v="1"/>
    <n v="31112"/>
    <x v="1"/>
    <x v="2"/>
    <s v="High Risk"/>
  </r>
  <r>
    <n v="15803633"/>
    <n v="678"/>
    <x v="0"/>
    <s v="Female"/>
    <x v="17"/>
    <n v="1"/>
    <n v="0"/>
    <n v="2"/>
    <n v="0"/>
    <n v="0"/>
    <n v="82106.19"/>
    <x v="1"/>
    <n v="20"/>
    <n v="2715"/>
    <n v="7"/>
    <n v="20"/>
    <n v="0.35"/>
    <n v="54300"/>
    <x v="0"/>
    <x v="0"/>
    <s v="Low Risk"/>
  </r>
  <r>
    <n v="15672185"/>
    <n v="590"/>
    <x v="0"/>
    <s v="Male"/>
    <x v="40"/>
    <n v="3"/>
    <n v="0"/>
    <n v="2"/>
    <n v="1"/>
    <n v="0"/>
    <n v="171774.5"/>
    <x v="1"/>
    <n v="13"/>
    <n v="1385"/>
    <n v="10"/>
    <n v="115"/>
    <n v="0.76923076923076927"/>
    <n v="18005"/>
    <x v="0"/>
    <x v="2"/>
    <s v="High Risk"/>
  </r>
  <r>
    <n v="15806486"/>
    <n v="705"/>
    <x v="0"/>
    <s v="Female"/>
    <x v="36"/>
    <n v="0"/>
    <n v="0"/>
    <n v="2"/>
    <n v="0"/>
    <n v="0"/>
    <n v="149772.60999999999"/>
    <x v="1"/>
    <n v="2"/>
    <n v="2890"/>
    <n v="2"/>
    <n v="36"/>
    <n v="1"/>
    <n v="5780"/>
    <x v="0"/>
    <x v="0"/>
    <s v="Medium Risk"/>
  </r>
  <r>
    <n v="15570895"/>
    <n v="608"/>
    <x v="0"/>
    <s v="Male"/>
    <x v="0"/>
    <n v="10"/>
    <n v="163548.07"/>
    <n v="1"/>
    <n v="1"/>
    <n v="0"/>
    <n v="38866.85"/>
    <x v="1"/>
    <n v="2"/>
    <n v="1527"/>
    <n v="2"/>
    <n v="98"/>
    <n v="1"/>
    <n v="3054"/>
    <x v="0"/>
    <x v="3"/>
    <s v="High Risk"/>
  </r>
  <r>
    <n v="15614520"/>
    <n v="682"/>
    <x v="0"/>
    <s v="Female"/>
    <x v="24"/>
    <n v="8"/>
    <n v="148580.12"/>
    <n v="1"/>
    <n v="1"/>
    <n v="0"/>
    <n v="35179.18"/>
    <x v="1"/>
    <n v="17"/>
    <n v="3651"/>
    <n v="9"/>
    <n v="105"/>
    <n v="0.52941176470588236"/>
    <n v="62067"/>
    <x v="0"/>
    <x v="1"/>
    <s v="High Risk"/>
  </r>
  <r>
    <n v="15687492"/>
    <n v="596"/>
    <x v="2"/>
    <s v="Male"/>
    <x v="15"/>
    <n v="3"/>
    <n v="96709.07"/>
    <n v="2"/>
    <n v="0"/>
    <n v="0"/>
    <n v="41788.370000000003"/>
    <x v="1"/>
    <n v="12"/>
    <n v="2518"/>
    <n v="2"/>
    <n v="76"/>
    <n v="0.16666666666666666"/>
    <n v="30216"/>
    <x v="1"/>
    <x v="2"/>
    <s v="High Risk"/>
  </r>
  <r>
    <n v="15675337"/>
    <n v="395"/>
    <x v="2"/>
    <s v="Female"/>
    <x v="10"/>
    <n v="5"/>
    <n v="106011.59"/>
    <n v="1"/>
    <n v="1"/>
    <n v="1"/>
    <n v="17376.57"/>
    <x v="0"/>
    <n v="29"/>
    <n v="2649"/>
    <n v="6"/>
    <n v="84"/>
    <n v="0.20689655172413793"/>
    <n v="76821"/>
    <x v="0"/>
    <x v="2"/>
    <s v="High Risk"/>
  </r>
  <r>
    <n v="15721047"/>
    <n v="578"/>
    <x v="2"/>
    <s v="Male"/>
    <x v="24"/>
    <n v="1"/>
    <n v="135650.88"/>
    <n v="1"/>
    <n v="1"/>
    <n v="0"/>
    <n v="199428.19"/>
    <x v="1"/>
    <n v="6"/>
    <n v="2864"/>
    <n v="8"/>
    <n v="21"/>
    <n v="1"/>
    <n v="17184"/>
    <x v="0"/>
    <x v="0"/>
    <s v="Low Risk"/>
  </r>
  <r>
    <n v="15589017"/>
    <n v="547"/>
    <x v="2"/>
    <s v="Male"/>
    <x v="30"/>
    <n v="4"/>
    <n v="111362.76"/>
    <n v="3"/>
    <n v="1"/>
    <n v="0"/>
    <n v="16922.28"/>
    <x v="0"/>
    <n v="11"/>
    <n v="2878"/>
    <n v="3"/>
    <n v="144"/>
    <n v="0.27272727272727271"/>
    <n v="31658"/>
    <x v="2"/>
    <x v="2"/>
    <s v="High Risk"/>
  </r>
  <r>
    <n v="15611186"/>
    <n v="609"/>
    <x v="0"/>
    <s v="Male"/>
    <x v="24"/>
    <n v="1"/>
    <n v="39344.83"/>
    <n v="1"/>
    <n v="1"/>
    <n v="1"/>
    <n v="178291.89"/>
    <x v="0"/>
    <n v="12"/>
    <n v="3281"/>
    <n v="7"/>
    <n v="179"/>
    <n v="0.58333333333333337"/>
    <n v="39372"/>
    <x v="2"/>
    <x v="0"/>
    <s v="High Risk"/>
  </r>
  <r>
    <n v="15617301"/>
    <n v="774"/>
    <x v="2"/>
    <s v="Male"/>
    <x v="18"/>
    <n v="9"/>
    <n v="130809.77"/>
    <n v="1"/>
    <n v="1"/>
    <n v="0"/>
    <n v="152290.28"/>
    <x v="1"/>
    <n v="17"/>
    <n v="2427"/>
    <n v="6"/>
    <n v="108"/>
    <n v="0.35294117647058826"/>
    <n v="41259"/>
    <x v="0"/>
    <x v="3"/>
    <s v="High Risk"/>
  </r>
  <r>
    <n v="15726046"/>
    <n v="712"/>
    <x v="0"/>
    <s v="Female"/>
    <x v="7"/>
    <n v="2"/>
    <n v="133009.51"/>
    <n v="1"/>
    <n v="1"/>
    <n v="0"/>
    <n v="126809.15"/>
    <x v="1"/>
    <n v="15"/>
    <n v="3831"/>
    <n v="6"/>
    <n v="169"/>
    <n v="0.4"/>
    <n v="57465"/>
    <x v="0"/>
    <x v="0"/>
    <s v="High Risk"/>
  </r>
  <r>
    <n v="15585748"/>
    <n v="585"/>
    <x v="2"/>
    <s v="Female"/>
    <x v="34"/>
    <n v="9"/>
    <n v="135337.49"/>
    <n v="2"/>
    <n v="1"/>
    <n v="1"/>
    <n v="40385.61"/>
    <x v="1"/>
    <n v="15"/>
    <n v="1237"/>
    <n v="2"/>
    <n v="171"/>
    <n v="0.13333333333333333"/>
    <n v="18555"/>
    <x v="0"/>
    <x v="3"/>
    <s v="High Risk"/>
  </r>
  <r>
    <n v="15672826"/>
    <n v="666"/>
    <x v="0"/>
    <s v="Female"/>
    <x v="15"/>
    <n v="10"/>
    <n v="112536.57"/>
    <n v="2"/>
    <n v="1"/>
    <n v="1"/>
    <n v="34350.54"/>
    <x v="1"/>
    <n v="15"/>
    <n v="4781"/>
    <n v="0"/>
    <n v="55"/>
    <n v="0"/>
    <n v="71715"/>
    <x v="0"/>
    <x v="3"/>
    <s v="Medium Risk"/>
  </r>
  <r>
    <n v="15595162"/>
    <n v="708"/>
    <x v="1"/>
    <s v="Female"/>
    <x v="12"/>
    <n v="8"/>
    <n v="122570.69"/>
    <n v="1"/>
    <n v="0"/>
    <n v="0"/>
    <n v="199005.88"/>
    <x v="1"/>
    <n v="11"/>
    <n v="2958"/>
    <n v="9"/>
    <n v="40"/>
    <n v="0.81818181818181823"/>
    <n v="32538"/>
    <x v="0"/>
    <x v="1"/>
    <s v="Medium Risk"/>
  </r>
  <r>
    <n v="15650026"/>
    <n v="513"/>
    <x v="0"/>
    <s v="Male"/>
    <x v="4"/>
    <n v="1"/>
    <n v="63562.02"/>
    <n v="2"/>
    <n v="0"/>
    <n v="1"/>
    <n v="52629.73"/>
    <x v="0"/>
    <n v="6"/>
    <n v="1536"/>
    <n v="8"/>
    <n v="68"/>
    <n v="1"/>
    <n v="9216"/>
    <x v="0"/>
    <x v="0"/>
    <s v="High Risk"/>
  </r>
  <r>
    <n v="15745826"/>
    <n v="445"/>
    <x v="0"/>
    <s v="Male"/>
    <x v="24"/>
    <n v="3"/>
    <n v="0"/>
    <n v="2"/>
    <n v="1"/>
    <n v="1"/>
    <n v="180012.39"/>
    <x v="1"/>
    <n v="5"/>
    <n v="2304"/>
    <n v="7"/>
    <n v="58"/>
    <n v="1"/>
    <n v="11520"/>
    <x v="0"/>
    <x v="2"/>
    <s v="Medium Risk"/>
  </r>
  <r>
    <n v="15708610"/>
    <n v="690"/>
    <x v="2"/>
    <s v="Male"/>
    <x v="4"/>
    <n v="9"/>
    <n v="100368.63"/>
    <n v="2"/>
    <n v="0"/>
    <n v="0"/>
    <n v="35342.33"/>
    <x v="1"/>
    <n v="5"/>
    <n v="3467"/>
    <n v="3"/>
    <n v="136"/>
    <n v="0.6"/>
    <n v="17335"/>
    <x v="1"/>
    <x v="3"/>
    <s v="High Risk"/>
  </r>
  <r>
    <n v="15624471"/>
    <n v="850"/>
    <x v="0"/>
    <s v="Male"/>
    <x v="24"/>
    <n v="6"/>
    <n v="0"/>
    <n v="2"/>
    <n v="1"/>
    <n v="0"/>
    <n v="109291.22"/>
    <x v="1"/>
    <n v="13"/>
    <n v="4458"/>
    <n v="3"/>
    <n v="58"/>
    <n v="0.23076923076923078"/>
    <n v="57954"/>
    <x v="1"/>
    <x v="1"/>
    <s v="Medium Risk"/>
  </r>
  <r>
    <n v="15590097"/>
    <n v="537"/>
    <x v="1"/>
    <s v="Female"/>
    <x v="19"/>
    <n v="7"/>
    <n v="136082"/>
    <n v="1"/>
    <n v="1"/>
    <n v="0"/>
    <n v="62746.54"/>
    <x v="1"/>
    <n v="8"/>
    <n v="3019"/>
    <n v="8"/>
    <n v="107"/>
    <n v="1"/>
    <n v="24152"/>
    <x v="0"/>
    <x v="1"/>
    <s v="High Risk"/>
  </r>
  <r>
    <n v="15689328"/>
    <n v="705"/>
    <x v="2"/>
    <s v="Male"/>
    <x v="36"/>
    <n v="9"/>
    <n v="114169.16"/>
    <n v="1"/>
    <n v="0"/>
    <n v="0"/>
    <n v="173273.2"/>
    <x v="0"/>
    <n v="3"/>
    <n v="2984"/>
    <n v="8"/>
    <n v="19"/>
    <n v="1"/>
    <n v="8952"/>
    <x v="2"/>
    <x v="3"/>
    <s v="Low Risk"/>
  </r>
  <r>
    <n v="15582154"/>
    <n v="670"/>
    <x v="0"/>
    <s v="Female"/>
    <x v="13"/>
    <n v="5"/>
    <n v="47884.92"/>
    <n v="1"/>
    <n v="1"/>
    <n v="1"/>
    <n v="54340.24"/>
    <x v="1"/>
    <n v="30"/>
    <n v="438"/>
    <n v="8"/>
    <n v="54"/>
    <n v="0.26666666666666666"/>
    <n v="13140"/>
    <x v="1"/>
    <x v="2"/>
    <s v="Medium Risk"/>
  </r>
  <r>
    <n v="15734626"/>
    <n v="652"/>
    <x v="1"/>
    <s v="Female"/>
    <x v="18"/>
    <n v="1"/>
    <n v="0"/>
    <n v="2"/>
    <n v="1"/>
    <n v="1"/>
    <n v="19302.78"/>
    <x v="1"/>
    <n v="29"/>
    <n v="187"/>
    <n v="6"/>
    <n v="154"/>
    <n v="0.20689655172413793"/>
    <n v="5423"/>
    <x v="1"/>
    <x v="0"/>
    <s v="High Risk"/>
  </r>
  <r>
    <n v="15702806"/>
    <n v="696"/>
    <x v="1"/>
    <s v="Male"/>
    <x v="9"/>
    <n v="9"/>
    <n v="0"/>
    <n v="1"/>
    <n v="0"/>
    <n v="0"/>
    <n v="10883.52"/>
    <x v="1"/>
    <n v="13"/>
    <n v="872"/>
    <n v="3"/>
    <n v="64"/>
    <n v="0.23076923076923078"/>
    <n v="11336"/>
    <x v="0"/>
    <x v="3"/>
    <s v="High Risk"/>
  </r>
  <r>
    <n v="15620756"/>
    <n v="747"/>
    <x v="0"/>
    <s v="Male"/>
    <x v="23"/>
    <n v="6"/>
    <n v="202904.64"/>
    <n v="1"/>
    <n v="1"/>
    <n v="1"/>
    <n v="17298.72"/>
    <x v="0"/>
    <n v="2"/>
    <n v="1063"/>
    <n v="9"/>
    <n v="7"/>
    <n v="1"/>
    <n v="2126"/>
    <x v="1"/>
    <x v="1"/>
    <s v="Low Risk"/>
  </r>
  <r>
    <n v="15611331"/>
    <n v="511"/>
    <x v="0"/>
    <s v="Female"/>
    <x v="17"/>
    <n v="1"/>
    <n v="0"/>
    <n v="1"/>
    <n v="1"/>
    <n v="1"/>
    <n v="115779.48"/>
    <x v="0"/>
    <n v="23"/>
    <n v="2936"/>
    <n v="6"/>
    <n v="139"/>
    <n v="0.2608695652173913"/>
    <n v="67528"/>
    <x v="0"/>
    <x v="0"/>
    <s v="High Risk"/>
  </r>
  <r>
    <n v="15576935"/>
    <n v="743"/>
    <x v="1"/>
    <s v="Male"/>
    <x v="3"/>
    <n v="2"/>
    <n v="161807.18"/>
    <n v="2"/>
    <n v="0"/>
    <n v="1"/>
    <n v="93228.86"/>
    <x v="0"/>
    <n v="11"/>
    <n v="4116"/>
    <n v="7"/>
    <n v="22"/>
    <n v="0.63636363636363635"/>
    <n v="45276"/>
    <x v="1"/>
    <x v="0"/>
    <s v="Low Risk"/>
  </r>
  <r>
    <n v="15661275"/>
    <n v="532"/>
    <x v="2"/>
    <s v="Male"/>
    <x v="37"/>
    <n v="3"/>
    <n v="110791.97"/>
    <n v="1"/>
    <n v="1"/>
    <n v="0"/>
    <n v="148704.76999999999"/>
    <x v="0"/>
    <n v="26"/>
    <n v="549"/>
    <n v="4"/>
    <n v="100"/>
    <n v="0.15384615384615385"/>
    <n v="14274"/>
    <x v="0"/>
    <x v="2"/>
    <s v="High Risk"/>
  </r>
  <r>
    <n v="15814940"/>
    <n v="642"/>
    <x v="1"/>
    <s v="Female"/>
    <x v="19"/>
    <n v="9"/>
    <n v="0"/>
    <n v="2"/>
    <n v="1"/>
    <n v="1"/>
    <n v="150475.14000000001"/>
    <x v="1"/>
    <n v="1"/>
    <n v="1695"/>
    <n v="7"/>
    <n v="98"/>
    <n v="1"/>
    <n v="1695"/>
    <x v="1"/>
    <x v="3"/>
    <s v="High Risk"/>
  </r>
  <r>
    <n v="15768471"/>
    <n v="554"/>
    <x v="2"/>
    <s v="Female"/>
    <x v="41"/>
    <n v="6"/>
    <n v="108755"/>
    <n v="1"/>
    <n v="1"/>
    <n v="0"/>
    <n v="40914.32"/>
    <x v="0"/>
    <n v="6"/>
    <n v="1080"/>
    <n v="10"/>
    <n v="151"/>
    <n v="1"/>
    <n v="6480"/>
    <x v="1"/>
    <x v="1"/>
    <s v="High Risk"/>
  </r>
  <r>
    <n v="15697391"/>
    <n v="604"/>
    <x v="1"/>
    <s v="Female"/>
    <x v="10"/>
    <n v="3"/>
    <n v="0"/>
    <n v="2"/>
    <n v="1"/>
    <n v="0"/>
    <n v="38587.699999999997"/>
    <x v="1"/>
    <n v="14"/>
    <n v="3841"/>
    <n v="0"/>
    <n v="68"/>
    <n v="0"/>
    <n v="53774"/>
    <x v="2"/>
    <x v="2"/>
    <s v="High Risk"/>
  </r>
  <r>
    <n v="15793346"/>
    <n v="602"/>
    <x v="0"/>
    <s v="Female"/>
    <x v="42"/>
    <n v="3"/>
    <n v="0"/>
    <n v="2"/>
    <n v="1"/>
    <n v="1"/>
    <n v="171260.66"/>
    <x v="1"/>
    <n v="19"/>
    <n v="869"/>
    <n v="8"/>
    <n v="89"/>
    <n v="0.42105263157894735"/>
    <n v="16511"/>
    <x v="0"/>
    <x v="2"/>
    <s v="High Risk"/>
  </r>
  <r>
    <n v="15608338"/>
    <n v="757"/>
    <x v="1"/>
    <s v="Female"/>
    <x v="30"/>
    <n v="9"/>
    <n v="117294.12"/>
    <n v="4"/>
    <n v="1"/>
    <n v="0"/>
    <n v="94187.47"/>
    <x v="0"/>
    <n v="23"/>
    <n v="2196"/>
    <n v="7"/>
    <n v="36"/>
    <n v="0.30434782608695654"/>
    <n v="50508"/>
    <x v="2"/>
    <x v="3"/>
    <s v="Medium Risk"/>
  </r>
  <r>
    <n v="15578546"/>
    <n v="491"/>
    <x v="2"/>
    <s v="Male"/>
    <x v="28"/>
    <n v="4"/>
    <n v="102251.14"/>
    <n v="1"/>
    <n v="1"/>
    <n v="1"/>
    <n v="145900.89000000001"/>
    <x v="1"/>
    <n v="27"/>
    <n v="3798"/>
    <n v="6"/>
    <n v="93"/>
    <n v="0.22222222222222221"/>
    <n v="102546"/>
    <x v="0"/>
    <x v="2"/>
    <s v="High Risk"/>
  </r>
  <r>
    <n v="15656921"/>
    <n v="850"/>
    <x v="0"/>
    <s v="Male"/>
    <x v="8"/>
    <n v="4"/>
    <n v="0"/>
    <n v="2"/>
    <n v="0"/>
    <n v="0"/>
    <n v="152298.28"/>
    <x v="1"/>
    <n v="19"/>
    <n v="1736"/>
    <n v="6"/>
    <n v="32"/>
    <n v="0.31578947368421051"/>
    <n v="32984"/>
    <x v="0"/>
    <x v="2"/>
    <s v="Medium Risk"/>
  </r>
  <r>
    <n v="15761340"/>
    <n v="521"/>
    <x v="0"/>
    <s v="Male"/>
    <x v="32"/>
    <n v="5"/>
    <n v="0"/>
    <n v="2"/>
    <n v="1"/>
    <n v="1"/>
    <n v="99828.45"/>
    <x v="1"/>
    <n v="18"/>
    <n v="1669"/>
    <n v="8"/>
    <n v="97"/>
    <n v="0.44444444444444442"/>
    <n v="30042"/>
    <x v="0"/>
    <x v="2"/>
    <s v="High Risk"/>
  </r>
  <r>
    <n v="15591135"/>
    <n v="726"/>
    <x v="0"/>
    <s v="Male"/>
    <x v="24"/>
    <n v="2"/>
    <n v="132057.92000000001"/>
    <n v="2"/>
    <n v="1"/>
    <n v="0"/>
    <n v="34743.980000000003"/>
    <x v="1"/>
    <n v="7"/>
    <n v="3013"/>
    <n v="9"/>
    <n v="95"/>
    <n v="1"/>
    <n v="21091"/>
    <x v="0"/>
    <x v="0"/>
    <s v="High Risk"/>
  </r>
  <r>
    <n v="15623219"/>
    <n v="596"/>
    <x v="0"/>
    <s v="Male"/>
    <x v="19"/>
    <n v="8"/>
    <n v="0"/>
    <n v="1"/>
    <n v="1"/>
    <n v="0"/>
    <n v="121189.3"/>
    <x v="0"/>
    <n v="4"/>
    <n v="3822"/>
    <n v="6"/>
    <n v="141"/>
    <n v="1"/>
    <n v="15288"/>
    <x v="0"/>
    <x v="1"/>
    <s v="High Risk"/>
  </r>
  <r>
    <n v="15655229"/>
    <n v="850"/>
    <x v="2"/>
    <s v="Female"/>
    <x v="12"/>
    <n v="7"/>
    <n v="114285.2"/>
    <n v="1"/>
    <n v="0"/>
    <n v="1"/>
    <n v="129660.59"/>
    <x v="1"/>
    <n v="6"/>
    <n v="1419"/>
    <n v="4"/>
    <n v="132"/>
    <n v="0.66666666666666663"/>
    <n v="8514"/>
    <x v="0"/>
    <x v="1"/>
    <s v="High Risk"/>
  </r>
  <r>
    <n v="15805884"/>
    <n v="637"/>
    <x v="0"/>
    <s v="Female"/>
    <x v="1"/>
    <n v="9"/>
    <n v="0"/>
    <n v="2"/>
    <n v="1"/>
    <n v="0"/>
    <n v="145477.35999999999"/>
    <x v="1"/>
    <n v="24"/>
    <n v="300"/>
    <n v="3"/>
    <n v="7"/>
    <n v="0.125"/>
    <n v="7200"/>
    <x v="1"/>
    <x v="3"/>
    <s v="Low Risk"/>
  </r>
  <r>
    <n v="15668289"/>
    <n v="690"/>
    <x v="1"/>
    <s v="Male"/>
    <x v="15"/>
    <n v="2"/>
    <n v="76087.98"/>
    <n v="1"/>
    <n v="0"/>
    <n v="1"/>
    <n v="151822.66"/>
    <x v="1"/>
    <n v="13"/>
    <n v="641"/>
    <n v="7"/>
    <n v="101"/>
    <n v="0.53846153846153844"/>
    <n v="8333"/>
    <x v="2"/>
    <x v="0"/>
    <s v="High Risk"/>
  </r>
  <r>
    <n v="15568562"/>
    <n v="689"/>
    <x v="0"/>
    <s v="Male"/>
    <x v="20"/>
    <n v="8"/>
    <n v="160272.26999999999"/>
    <n v="1"/>
    <n v="1"/>
    <n v="0"/>
    <n v="49656.24"/>
    <x v="1"/>
    <n v="24"/>
    <n v="4400"/>
    <n v="1"/>
    <n v="29"/>
    <n v="4.1666666666666664E-2"/>
    <n v="105600"/>
    <x v="2"/>
    <x v="1"/>
    <s v="Low Risk"/>
  </r>
  <r>
    <n v="15773276"/>
    <n v="633"/>
    <x v="1"/>
    <s v="Male"/>
    <x v="54"/>
    <n v="4"/>
    <n v="114552.6"/>
    <n v="1"/>
    <n v="1"/>
    <n v="0"/>
    <n v="73856.28"/>
    <x v="0"/>
    <n v="3"/>
    <n v="346"/>
    <n v="1"/>
    <n v="9"/>
    <n v="0.33333333333333331"/>
    <n v="1038"/>
    <x v="0"/>
    <x v="2"/>
    <s v="Low Risk"/>
  </r>
  <r>
    <n v="15622801"/>
    <n v="555"/>
    <x v="0"/>
    <s v="Female"/>
    <x v="7"/>
    <n v="8"/>
    <n v="102000.17"/>
    <n v="1"/>
    <n v="1"/>
    <n v="1"/>
    <n v="116757"/>
    <x v="1"/>
    <n v="6"/>
    <n v="2854"/>
    <n v="3"/>
    <n v="172"/>
    <n v="0.5"/>
    <n v="17124"/>
    <x v="2"/>
    <x v="1"/>
    <s v="High Risk"/>
  </r>
  <r>
    <n v="15779886"/>
    <n v="563"/>
    <x v="1"/>
    <s v="Male"/>
    <x v="9"/>
    <n v="7"/>
    <n v="0"/>
    <n v="2"/>
    <n v="0"/>
    <n v="0"/>
    <n v="16319.56"/>
    <x v="1"/>
    <n v="24"/>
    <n v="1505"/>
    <n v="10"/>
    <n v="60"/>
    <n v="0.41666666666666669"/>
    <n v="36120"/>
    <x v="0"/>
    <x v="1"/>
    <s v="Medium Risk"/>
  </r>
  <r>
    <n v="15713673"/>
    <n v="494"/>
    <x v="0"/>
    <s v="Female"/>
    <x v="19"/>
    <n v="1"/>
    <n v="137853"/>
    <n v="1"/>
    <n v="0"/>
    <n v="1"/>
    <n v="90273.85"/>
    <x v="1"/>
    <n v="3"/>
    <n v="4657"/>
    <n v="5"/>
    <n v="28"/>
    <n v="1"/>
    <n v="13971"/>
    <x v="1"/>
    <x v="0"/>
    <s v="Low Risk"/>
  </r>
  <r>
    <n v="15783083"/>
    <n v="534"/>
    <x v="0"/>
    <s v="Male"/>
    <x v="7"/>
    <n v="9"/>
    <n v="0"/>
    <n v="2"/>
    <n v="1"/>
    <n v="0"/>
    <n v="161344.13"/>
    <x v="1"/>
    <n v="22"/>
    <n v="1046"/>
    <n v="3"/>
    <n v="31"/>
    <n v="0.13636363636363635"/>
    <n v="23012"/>
    <x v="0"/>
    <x v="3"/>
    <s v="Medium Risk"/>
  </r>
  <r>
    <n v="15742824"/>
    <n v="696"/>
    <x v="2"/>
    <s v="Male"/>
    <x v="0"/>
    <n v="7"/>
    <n v="162318.60999999999"/>
    <n v="1"/>
    <n v="1"/>
    <n v="0"/>
    <n v="121061.89"/>
    <x v="1"/>
    <n v="15"/>
    <n v="901"/>
    <n v="8"/>
    <n v="126"/>
    <n v="0.53333333333333333"/>
    <n v="13515"/>
    <x v="0"/>
    <x v="1"/>
    <s v="High Risk"/>
  </r>
  <r>
    <n v="15621550"/>
    <n v="535"/>
    <x v="1"/>
    <s v="Female"/>
    <x v="5"/>
    <n v="1"/>
    <n v="140292.57999999999"/>
    <n v="3"/>
    <n v="0"/>
    <n v="0"/>
    <n v="69531.22"/>
    <x v="0"/>
    <n v="18"/>
    <n v="3746"/>
    <n v="10"/>
    <n v="125"/>
    <n v="0.55555555555555558"/>
    <n v="67428"/>
    <x v="1"/>
    <x v="0"/>
    <s v="High Risk"/>
  </r>
  <r>
    <n v="15799480"/>
    <n v="600"/>
    <x v="0"/>
    <s v="Male"/>
    <x v="10"/>
    <n v="0"/>
    <n v="0"/>
    <n v="2"/>
    <n v="0"/>
    <n v="1"/>
    <n v="3756.23"/>
    <x v="1"/>
    <n v="9"/>
    <n v="3088"/>
    <n v="1"/>
    <n v="99"/>
    <n v="0.1111111111111111"/>
    <n v="27792"/>
    <x v="2"/>
    <x v="0"/>
    <s v="High Risk"/>
  </r>
  <r>
    <n v="15625247"/>
    <n v="807"/>
    <x v="0"/>
    <s v="Female"/>
    <x v="10"/>
    <n v="1"/>
    <n v="0"/>
    <n v="1"/>
    <n v="0"/>
    <n v="0"/>
    <n v="114448.13"/>
    <x v="1"/>
    <n v="17"/>
    <n v="519"/>
    <n v="8"/>
    <n v="123"/>
    <n v="0.47058823529411764"/>
    <n v="8823"/>
    <x v="0"/>
    <x v="0"/>
    <s v="High Risk"/>
  </r>
  <r>
    <n v="15755241"/>
    <n v="714"/>
    <x v="0"/>
    <s v="Female"/>
    <x v="37"/>
    <n v="2"/>
    <n v="0"/>
    <n v="1"/>
    <n v="0"/>
    <n v="1"/>
    <n v="144045.07999999999"/>
    <x v="0"/>
    <n v="7"/>
    <n v="2005"/>
    <n v="1"/>
    <n v="167"/>
    <n v="0.14285714285714285"/>
    <n v="14035"/>
    <x v="1"/>
    <x v="0"/>
    <s v="High Risk"/>
  </r>
  <r>
    <n v="15575679"/>
    <n v="590"/>
    <x v="0"/>
    <s v="Male"/>
    <x v="9"/>
    <n v="7"/>
    <n v="126431.54"/>
    <n v="1"/>
    <n v="1"/>
    <n v="0"/>
    <n v="58781.11"/>
    <x v="1"/>
    <n v="16"/>
    <n v="624"/>
    <n v="10"/>
    <n v="26"/>
    <n v="0.625"/>
    <n v="9984"/>
    <x v="0"/>
    <x v="1"/>
    <s v="Low Risk"/>
  </r>
  <r>
    <n v="15668235"/>
    <n v="614"/>
    <x v="0"/>
    <s v="Female"/>
    <x v="1"/>
    <n v="3"/>
    <n v="123475.04"/>
    <n v="1"/>
    <n v="1"/>
    <n v="1"/>
    <n v="179227.51999999999"/>
    <x v="1"/>
    <n v="30"/>
    <n v="1477"/>
    <n v="3"/>
    <n v="44"/>
    <n v="0.1"/>
    <n v="44310"/>
    <x v="1"/>
    <x v="2"/>
    <s v="Medium Risk"/>
  </r>
  <r>
    <n v="15683183"/>
    <n v="766"/>
    <x v="2"/>
    <s v="Female"/>
    <x v="13"/>
    <n v="6"/>
    <n v="97652.96"/>
    <n v="1"/>
    <n v="1"/>
    <n v="0"/>
    <n v="127332.33"/>
    <x v="1"/>
    <n v="20"/>
    <n v="611"/>
    <n v="3"/>
    <n v="104"/>
    <n v="0.15"/>
    <n v="12220"/>
    <x v="0"/>
    <x v="1"/>
    <s v="High Risk"/>
  </r>
  <r>
    <n v="15684592"/>
    <n v="557"/>
    <x v="1"/>
    <s v="Male"/>
    <x v="0"/>
    <n v="4"/>
    <n v="0"/>
    <n v="2"/>
    <n v="0"/>
    <n v="1"/>
    <n v="86642.38"/>
    <x v="1"/>
    <n v="3"/>
    <n v="1001"/>
    <n v="4"/>
    <n v="48"/>
    <n v="1"/>
    <n v="3003"/>
    <x v="0"/>
    <x v="2"/>
    <s v="Medium Risk"/>
  </r>
  <r>
    <n v="15591169"/>
    <n v="788"/>
    <x v="2"/>
    <s v="Female"/>
    <x v="23"/>
    <n v="4"/>
    <n v="137455.99"/>
    <n v="1"/>
    <n v="1"/>
    <n v="0"/>
    <n v="184178.29"/>
    <x v="0"/>
    <n v="22"/>
    <n v="1213"/>
    <n v="6"/>
    <n v="86"/>
    <n v="0.27272727272727271"/>
    <n v="26686"/>
    <x v="0"/>
    <x v="2"/>
    <s v="High Risk"/>
  </r>
  <r>
    <n v="15653455"/>
    <n v="648"/>
    <x v="0"/>
    <s v="Female"/>
    <x v="16"/>
    <n v="2"/>
    <n v="0"/>
    <n v="2"/>
    <n v="0"/>
    <n v="1"/>
    <n v="9551.49"/>
    <x v="1"/>
    <n v="28"/>
    <n v="4463"/>
    <n v="8"/>
    <n v="150"/>
    <n v="0.2857142857142857"/>
    <n v="124964"/>
    <x v="2"/>
    <x v="0"/>
    <s v="High Risk"/>
  </r>
  <r>
    <n v="15732563"/>
    <n v="726"/>
    <x v="2"/>
    <s v="Female"/>
    <x v="19"/>
    <n v="7"/>
    <n v="99046.31"/>
    <n v="2"/>
    <n v="1"/>
    <n v="1"/>
    <n v="56053.06"/>
    <x v="1"/>
    <n v="2"/>
    <n v="262"/>
    <n v="7"/>
    <n v="107"/>
    <n v="1"/>
    <n v="524"/>
    <x v="1"/>
    <x v="1"/>
    <s v="High Risk"/>
  </r>
  <r>
    <n v="15656471"/>
    <n v="773"/>
    <x v="0"/>
    <s v="Male"/>
    <x v="19"/>
    <n v="9"/>
    <n v="0"/>
    <n v="2"/>
    <n v="1"/>
    <n v="1"/>
    <n v="1118.31"/>
    <x v="1"/>
    <n v="27"/>
    <n v="726"/>
    <n v="10"/>
    <n v="22"/>
    <n v="0.37037037037037035"/>
    <n v="19602"/>
    <x v="2"/>
    <x v="3"/>
    <s v="Low Risk"/>
  </r>
  <r>
    <n v="15598510"/>
    <n v="583"/>
    <x v="2"/>
    <s v="Male"/>
    <x v="7"/>
    <n v="4"/>
    <n v="105907.42"/>
    <n v="2"/>
    <n v="1"/>
    <n v="1"/>
    <n v="195732.04"/>
    <x v="1"/>
    <n v="17"/>
    <n v="3645"/>
    <n v="6"/>
    <n v="169"/>
    <n v="0.35294117647058826"/>
    <n v="61965"/>
    <x v="0"/>
    <x v="2"/>
    <s v="High Risk"/>
  </r>
  <r>
    <n v="15766427"/>
    <n v="565"/>
    <x v="2"/>
    <s v="Male"/>
    <x v="37"/>
    <n v="5"/>
    <n v="97720.35"/>
    <n v="2"/>
    <n v="1"/>
    <n v="0"/>
    <n v="175070.94"/>
    <x v="0"/>
    <n v="15"/>
    <n v="4724"/>
    <n v="4"/>
    <n v="121"/>
    <n v="0.26666666666666666"/>
    <n v="70860"/>
    <x v="2"/>
    <x v="2"/>
    <s v="High Risk"/>
  </r>
  <r>
    <n v="15785342"/>
    <n v="705"/>
    <x v="0"/>
    <s v="Male"/>
    <x v="11"/>
    <n v="9"/>
    <n v="0"/>
    <n v="2"/>
    <n v="0"/>
    <n v="1"/>
    <n v="112331.19"/>
    <x v="1"/>
    <n v="1"/>
    <n v="253"/>
    <n v="3"/>
    <n v="118"/>
    <n v="1"/>
    <n v="253"/>
    <x v="2"/>
    <x v="3"/>
    <s v="High Risk"/>
  </r>
  <r>
    <n v="15641595"/>
    <n v="685"/>
    <x v="1"/>
    <s v="Male"/>
    <x v="3"/>
    <n v="4"/>
    <n v="97392.18"/>
    <n v="2"/>
    <n v="1"/>
    <n v="0"/>
    <n v="43956.83"/>
    <x v="1"/>
    <n v="20"/>
    <n v="3272"/>
    <n v="4"/>
    <n v="7"/>
    <n v="0.2"/>
    <n v="65440"/>
    <x v="2"/>
    <x v="2"/>
    <s v="Low Risk"/>
  </r>
  <r>
    <n v="15798429"/>
    <n v="741"/>
    <x v="0"/>
    <s v="Male"/>
    <x v="6"/>
    <n v="8"/>
    <n v="0"/>
    <n v="2"/>
    <n v="1"/>
    <n v="1"/>
    <n v="115994.52"/>
    <x v="1"/>
    <n v="15"/>
    <n v="4168"/>
    <n v="10"/>
    <n v="3"/>
    <n v="0.66666666666666663"/>
    <n v="62520"/>
    <x v="0"/>
    <x v="1"/>
    <s v="Low Risk"/>
  </r>
  <r>
    <n v="15648136"/>
    <n v="658"/>
    <x v="2"/>
    <s v="Female"/>
    <x v="34"/>
    <n v="9"/>
    <n v="152812.57999999999"/>
    <n v="1"/>
    <n v="1"/>
    <n v="0"/>
    <n v="166682.57"/>
    <x v="1"/>
    <n v="17"/>
    <n v="3215"/>
    <n v="1"/>
    <n v="103"/>
    <n v="5.8823529411764705E-2"/>
    <n v="54655"/>
    <x v="1"/>
    <x v="3"/>
    <s v="High Risk"/>
  </r>
  <r>
    <n v="15812482"/>
    <n v="575"/>
    <x v="0"/>
    <s v="Male"/>
    <x v="7"/>
    <n v="3"/>
    <n v="139301.68"/>
    <n v="1"/>
    <n v="1"/>
    <n v="0"/>
    <n v="99843.98"/>
    <x v="1"/>
    <n v="12"/>
    <n v="2351"/>
    <n v="4"/>
    <n v="86"/>
    <n v="0.33333333333333331"/>
    <n v="28212"/>
    <x v="0"/>
    <x v="2"/>
    <s v="High Risk"/>
  </r>
  <r>
    <n v="15790810"/>
    <n v="844"/>
    <x v="0"/>
    <s v="Female"/>
    <x v="1"/>
    <n v="10"/>
    <n v="76319.64"/>
    <n v="1"/>
    <n v="1"/>
    <n v="1"/>
    <n v="141175.18"/>
    <x v="0"/>
    <n v="5"/>
    <n v="3989"/>
    <n v="6"/>
    <n v="179"/>
    <n v="1"/>
    <n v="19945"/>
    <x v="2"/>
    <x v="3"/>
    <s v="High Risk"/>
  </r>
  <r>
    <n v="15687421"/>
    <n v="559"/>
    <x v="1"/>
    <s v="Male"/>
    <x v="44"/>
    <n v="9"/>
    <n v="125919.35"/>
    <n v="1"/>
    <n v="1"/>
    <n v="0"/>
    <n v="175910.95"/>
    <x v="0"/>
    <n v="19"/>
    <n v="1421"/>
    <n v="2"/>
    <n v="127"/>
    <n v="0.10526315789473684"/>
    <n v="26999"/>
    <x v="1"/>
    <x v="3"/>
    <s v="High Risk"/>
  </r>
  <r>
    <n v="15765643"/>
    <n v="725"/>
    <x v="0"/>
    <s v="Male"/>
    <x v="24"/>
    <n v="6"/>
    <n v="124348.38"/>
    <n v="2"/>
    <n v="0"/>
    <n v="1"/>
    <n v="176984.34"/>
    <x v="1"/>
    <n v="12"/>
    <n v="4499"/>
    <n v="5"/>
    <n v="57"/>
    <n v="0.41666666666666669"/>
    <n v="53988"/>
    <x v="2"/>
    <x v="1"/>
    <s v="Medium Risk"/>
  </r>
  <r>
    <n v="15654878"/>
    <n v="450"/>
    <x v="0"/>
    <s v="Male"/>
    <x v="6"/>
    <n v="7"/>
    <n v="117199.8"/>
    <n v="1"/>
    <n v="1"/>
    <n v="1"/>
    <n v="43480.63"/>
    <x v="1"/>
    <n v="23"/>
    <n v="2790"/>
    <n v="10"/>
    <n v="53"/>
    <n v="0.43478260869565216"/>
    <n v="64170"/>
    <x v="0"/>
    <x v="1"/>
    <s v="Medium Risk"/>
  </r>
  <r>
    <n v="15686835"/>
    <n v="738"/>
    <x v="2"/>
    <s v="Female"/>
    <x v="38"/>
    <n v="9"/>
    <n v="148384.64000000001"/>
    <n v="1"/>
    <n v="0"/>
    <n v="0"/>
    <n v="155047.10999999999"/>
    <x v="0"/>
    <n v="12"/>
    <n v="2476"/>
    <n v="2"/>
    <n v="154"/>
    <n v="0.16666666666666666"/>
    <n v="29712"/>
    <x v="1"/>
    <x v="3"/>
    <s v="High Risk"/>
  </r>
  <r>
    <n v="15768340"/>
    <n v="642"/>
    <x v="2"/>
    <s v="Female"/>
    <x v="25"/>
    <n v="3"/>
    <n v="113905.48"/>
    <n v="1"/>
    <n v="1"/>
    <n v="1"/>
    <n v="176137.2"/>
    <x v="1"/>
    <n v="6"/>
    <n v="555"/>
    <n v="3"/>
    <n v="14"/>
    <n v="0.5"/>
    <n v="3330"/>
    <x v="1"/>
    <x v="2"/>
    <s v="Low Risk"/>
  </r>
  <r>
    <n v="15673599"/>
    <n v="618"/>
    <x v="1"/>
    <s v="Male"/>
    <x v="15"/>
    <n v="5"/>
    <n v="133476.09"/>
    <n v="1"/>
    <n v="0"/>
    <n v="1"/>
    <n v="154843.4"/>
    <x v="1"/>
    <n v="16"/>
    <n v="2100"/>
    <n v="1"/>
    <n v="149"/>
    <n v="6.25E-2"/>
    <n v="33600"/>
    <x v="0"/>
    <x v="2"/>
    <s v="High Risk"/>
  </r>
  <r>
    <n v="15689096"/>
    <n v="590"/>
    <x v="0"/>
    <s v="Male"/>
    <x v="40"/>
    <n v="0"/>
    <n v="117879.32"/>
    <n v="1"/>
    <n v="1"/>
    <n v="1"/>
    <n v="8214.4599999999991"/>
    <x v="1"/>
    <n v="18"/>
    <n v="2921"/>
    <n v="0"/>
    <n v="85"/>
    <n v="0"/>
    <n v="52578"/>
    <x v="2"/>
    <x v="0"/>
    <s v="High Risk"/>
  </r>
  <r>
    <n v="15684294"/>
    <n v="735"/>
    <x v="0"/>
    <s v="Male"/>
    <x v="5"/>
    <n v="2"/>
    <n v="0"/>
    <n v="2"/>
    <n v="0"/>
    <n v="1"/>
    <n v="147075.69"/>
    <x v="1"/>
    <n v="25"/>
    <n v="1000"/>
    <n v="0"/>
    <n v="166"/>
    <n v="0"/>
    <n v="25000"/>
    <x v="1"/>
    <x v="0"/>
    <s v="High Risk"/>
  </r>
  <r>
    <n v="15615828"/>
    <n v="550"/>
    <x v="0"/>
    <s v="Male"/>
    <x v="10"/>
    <n v="8"/>
    <n v="122359.5"/>
    <n v="1"/>
    <n v="0"/>
    <n v="0"/>
    <n v="116495.55"/>
    <x v="1"/>
    <n v="22"/>
    <n v="1966"/>
    <n v="8"/>
    <n v="180"/>
    <n v="0.36363636363636365"/>
    <n v="43252"/>
    <x v="0"/>
    <x v="1"/>
    <s v="High Risk"/>
  </r>
  <r>
    <n v="15746012"/>
    <n v="729"/>
    <x v="1"/>
    <s v="Female"/>
    <x v="34"/>
    <n v="0"/>
    <n v="0"/>
    <n v="2"/>
    <n v="1"/>
    <n v="1"/>
    <n v="31165.06"/>
    <x v="0"/>
    <n v="6"/>
    <n v="2715"/>
    <n v="8"/>
    <n v="88"/>
    <n v="1"/>
    <n v="16290"/>
    <x v="0"/>
    <x v="0"/>
    <s v="High Risk"/>
  </r>
  <r>
    <n v="15615797"/>
    <n v="743"/>
    <x v="2"/>
    <s v="Male"/>
    <x v="49"/>
    <n v="5"/>
    <n v="108585.35"/>
    <n v="1"/>
    <n v="1"/>
    <n v="1"/>
    <n v="192127.22"/>
    <x v="0"/>
    <n v="2"/>
    <n v="428"/>
    <n v="2"/>
    <n v="144"/>
    <n v="1"/>
    <n v="856"/>
    <x v="0"/>
    <x v="2"/>
    <s v="High Risk"/>
  </r>
  <r>
    <n v="15788494"/>
    <n v="555"/>
    <x v="0"/>
    <s v="Male"/>
    <x v="8"/>
    <n v="8"/>
    <n v="145875.74"/>
    <n v="1"/>
    <n v="1"/>
    <n v="0"/>
    <n v="137491.23000000001"/>
    <x v="1"/>
    <n v="11"/>
    <n v="1764"/>
    <n v="8"/>
    <n v="41"/>
    <n v="0.72727272727272729"/>
    <n v="19404"/>
    <x v="0"/>
    <x v="1"/>
    <s v="Medium Risk"/>
  </r>
  <r>
    <n v="15793856"/>
    <n v="667"/>
    <x v="1"/>
    <s v="Female"/>
    <x v="18"/>
    <n v="3"/>
    <n v="121542.57"/>
    <n v="2"/>
    <n v="1"/>
    <n v="1"/>
    <n v="186841.71"/>
    <x v="1"/>
    <n v="13"/>
    <n v="386"/>
    <n v="1"/>
    <n v="73"/>
    <n v="7.6923076923076927E-2"/>
    <n v="5018"/>
    <x v="0"/>
    <x v="2"/>
    <s v="High Risk"/>
  </r>
  <r>
    <n v="15629545"/>
    <n v="790"/>
    <x v="1"/>
    <s v="Female"/>
    <x v="1"/>
    <n v="7"/>
    <n v="109508.68"/>
    <n v="1"/>
    <n v="0"/>
    <n v="0"/>
    <n v="86776.38"/>
    <x v="1"/>
    <n v="21"/>
    <n v="1567"/>
    <n v="3"/>
    <n v="74"/>
    <n v="0.14285714285714285"/>
    <n v="32907"/>
    <x v="0"/>
    <x v="1"/>
    <s v="High Risk"/>
  </r>
  <r>
    <n v="15661198"/>
    <n v="727"/>
    <x v="2"/>
    <s v="Male"/>
    <x v="10"/>
    <n v="2"/>
    <n v="146407.10999999999"/>
    <n v="1"/>
    <n v="1"/>
    <n v="1"/>
    <n v="72073.72"/>
    <x v="1"/>
    <n v="3"/>
    <n v="3982"/>
    <n v="3"/>
    <n v="146"/>
    <n v="1"/>
    <n v="11946"/>
    <x v="0"/>
    <x v="0"/>
    <s v="High Risk"/>
  </r>
  <r>
    <n v="15715117"/>
    <n v="744"/>
    <x v="0"/>
    <s v="Female"/>
    <x v="2"/>
    <n v="6"/>
    <n v="0"/>
    <n v="1"/>
    <n v="0"/>
    <n v="0"/>
    <n v="10662.58"/>
    <x v="1"/>
    <n v="24"/>
    <n v="4004"/>
    <n v="10"/>
    <n v="143"/>
    <n v="0.41666666666666669"/>
    <n v="96096"/>
    <x v="0"/>
    <x v="1"/>
    <s v="High Risk"/>
  </r>
  <r>
    <n v="15701074"/>
    <n v="629"/>
    <x v="2"/>
    <s v="Male"/>
    <x v="12"/>
    <n v="8"/>
    <n v="112330.83"/>
    <n v="1"/>
    <n v="1"/>
    <n v="1"/>
    <n v="91001.02"/>
    <x v="1"/>
    <n v="26"/>
    <n v="1973"/>
    <n v="4"/>
    <n v="14"/>
    <n v="0.15384615384615385"/>
    <n v="51298"/>
    <x v="0"/>
    <x v="1"/>
    <s v="Low Risk"/>
  </r>
  <r>
    <n v="15793046"/>
    <n v="619"/>
    <x v="0"/>
    <s v="Female"/>
    <x v="12"/>
    <n v="4"/>
    <n v="90413.119999999995"/>
    <n v="1"/>
    <n v="1"/>
    <n v="1"/>
    <n v="20555.21"/>
    <x v="1"/>
    <n v="28"/>
    <n v="1590"/>
    <n v="0"/>
    <n v="39"/>
    <n v="0"/>
    <n v="44520"/>
    <x v="0"/>
    <x v="2"/>
    <s v="Medium Risk"/>
  </r>
  <r>
    <n v="15623744"/>
    <n v="634"/>
    <x v="0"/>
    <s v="Male"/>
    <x v="10"/>
    <n v="8"/>
    <n v="105302.66"/>
    <n v="1"/>
    <n v="1"/>
    <n v="1"/>
    <n v="123164.97"/>
    <x v="1"/>
    <n v="23"/>
    <n v="4556"/>
    <n v="0"/>
    <n v="52"/>
    <n v="0"/>
    <n v="104788"/>
    <x v="0"/>
    <x v="1"/>
    <s v="Medium Risk"/>
  </r>
  <r>
    <n v="15611329"/>
    <n v="608"/>
    <x v="1"/>
    <s v="Female"/>
    <x v="12"/>
    <n v="6"/>
    <n v="0"/>
    <n v="2"/>
    <n v="1"/>
    <n v="1"/>
    <n v="143463.28"/>
    <x v="1"/>
    <n v="5"/>
    <n v="4062"/>
    <n v="10"/>
    <n v="144"/>
    <n v="1"/>
    <n v="20310"/>
    <x v="0"/>
    <x v="1"/>
    <s v="High Risk"/>
  </r>
  <r>
    <n v="15740428"/>
    <n v="507"/>
    <x v="0"/>
    <s v="Female"/>
    <x v="12"/>
    <n v="1"/>
    <n v="0"/>
    <n v="2"/>
    <n v="0"/>
    <n v="0"/>
    <n v="92131.54"/>
    <x v="1"/>
    <n v="2"/>
    <n v="1366"/>
    <n v="3"/>
    <n v="158"/>
    <n v="1"/>
    <n v="2732"/>
    <x v="0"/>
    <x v="0"/>
    <s v="High Risk"/>
  </r>
  <r>
    <n v="15781534"/>
    <n v="536"/>
    <x v="2"/>
    <s v="Female"/>
    <x v="12"/>
    <n v="4"/>
    <n v="121520.36"/>
    <n v="1"/>
    <n v="0"/>
    <n v="0"/>
    <n v="77178.42"/>
    <x v="1"/>
    <n v="5"/>
    <n v="2973"/>
    <n v="0"/>
    <n v="159"/>
    <n v="0"/>
    <n v="14865"/>
    <x v="2"/>
    <x v="2"/>
    <s v="High Risk"/>
  </r>
  <r>
    <n v="15618243"/>
    <n v="730"/>
    <x v="1"/>
    <s v="Female"/>
    <x v="3"/>
    <n v="1"/>
    <n v="103960.38"/>
    <n v="1"/>
    <n v="1"/>
    <n v="1"/>
    <n v="193650.16"/>
    <x v="1"/>
    <n v="11"/>
    <n v="4067"/>
    <n v="10"/>
    <n v="125"/>
    <n v="0.90909090909090906"/>
    <n v="44737"/>
    <x v="0"/>
    <x v="0"/>
    <s v="High Risk"/>
  </r>
  <r>
    <n v="15784161"/>
    <n v="583"/>
    <x v="2"/>
    <s v="Male"/>
    <x v="2"/>
    <n v="8"/>
    <n v="102945.01"/>
    <n v="1"/>
    <n v="0"/>
    <n v="0"/>
    <n v="52861.89"/>
    <x v="1"/>
    <n v="4"/>
    <n v="1666"/>
    <n v="10"/>
    <n v="168"/>
    <n v="1"/>
    <n v="6664"/>
    <x v="0"/>
    <x v="1"/>
    <s v="High Risk"/>
  </r>
  <r>
    <n v="15700325"/>
    <n v="644"/>
    <x v="0"/>
    <s v="Female"/>
    <x v="9"/>
    <n v="8"/>
    <n v="92760.55"/>
    <n v="1"/>
    <n v="1"/>
    <n v="0"/>
    <n v="35896.75"/>
    <x v="1"/>
    <n v="13"/>
    <n v="4860"/>
    <n v="1"/>
    <n v="136"/>
    <n v="7.6923076923076927E-2"/>
    <n v="63180"/>
    <x v="0"/>
    <x v="1"/>
    <s v="High Risk"/>
  </r>
  <r>
    <n v="15659064"/>
    <n v="790"/>
    <x v="1"/>
    <s v="Male"/>
    <x v="24"/>
    <n v="8"/>
    <n v="0"/>
    <n v="2"/>
    <n v="1"/>
    <n v="1"/>
    <n v="149418.41"/>
    <x v="1"/>
    <n v="30"/>
    <n v="1828"/>
    <n v="3"/>
    <n v="140"/>
    <n v="0.1"/>
    <n v="54840"/>
    <x v="1"/>
    <x v="1"/>
    <s v="High Risk"/>
  </r>
  <r>
    <n v="15658364"/>
    <n v="807"/>
    <x v="2"/>
    <s v="Female"/>
    <x v="20"/>
    <n v="1"/>
    <n v="134590.21"/>
    <n v="1"/>
    <n v="1"/>
    <n v="1"/>
    <n v="46253.65"/>
    <x v="1"/>
    <n v="16"/>
    <n v="1467"/>
    <n v="6"/>
    <n v="81"/>
    <n v="0.375"/>
    <n v="23472"/>
    <x v="0"/>
    <x v="0"/>
    <s v="High Risk"/>
  </r>
  <r>
    <n v="15704340"/>
    <n v="581"/>
    <x v="0"/>
    <s v="Female"/>
    <x v="24"/>
    <n v="10"/>
    <n v="104255.03"/>
    <n v="1"/>
    <n v="1"/>
    <n v="0"/>
    <n v="86609.37"/>
    <x v="1"/>
    <n v="18"/>
    <n v="1566"/>
    <n v="6"/>
    <n v="160"/>
    <n v="0.33333333333333331"/>
    <n v="28188"/>
    <x v="0"/>
    <x v="3"/>
    <s v="High Risk"/>
  </r>
  <r>
    <n v="15793455"/>
    <n v="627"/>
    <x v="1"/>
    <s v="Female"/>
    <x v="30"/>
    <n v="6"/>
    <n v="0"/>
    <n v="1"/>
    <n v="0"/>
    <n v="0"/>
    <n v="91943.94"/>
    <x v="0"/>
    <n v="17"/>
    <n v="3115"/>
    <n v="7"/>
    <n v="68"/>
    <n v="0.41176470588235292"/>
    <n v="52955"/>
    <x v="1"/>
    <x v="1"/>
    <s v="High Risk"/>
  </r>
  <r>
    <n v="15579777"/>
    <n v="850"/>
    <x v="0"/>
    <s v="Male"/>
    <x v="1"/>
    <n v="3"/>
    <n v="0"/>
    <n v="2"/>
    <n v="1"/>
    <n v="0"/>
    <n v="128892.36"/>
    <x v="1"/>
    <n v="29"/>
    <n v="1193"/>
    <n v="0"/>
    <n v="136"/>
    <n v="0"/>
    <n v="34597"/>
    <x v="0"/>
    <x v="2"/>
    <s v="High Risk"/>
  </r>
  <r>
    <n v="15632345"/>
    <n v="754"/>
    <x v="0"/>
    <s v="Female"/>
    <x v="12"/>
    <n v="4"/>
    <n v="0"/>
    <n v="2"/>
    <n v="1"/>
    <n v="0"/>
    <n v="44830.71"/>
    <x v="1"/>
    <n v="16"/>
    <n v="3749"/>
    <n v="7"/>
    <n v="159"/>
    <n v="0.4375"/>
    <n v="59984"/>
    <x v="0"/>
    <x v="2"/>
    <s v="High Risk"/>
  </r>
  <r>
    <n v="15814468"/>
    <n v="551"/>
    <x v="2"/>
    <s v="Male"/>
    <x v="5"/>
    <n v="1"/>
    <n v="121399.98"/>
    <n v="1"/>
    <n v="0"/>
    <n v="1"/>
    <n v="84508.44"/>
    <x v="0"/>
    <n v="15"/>
    <n v="1539"/>
    <n v="3"/>
    <n v="170"/>
    <n v="0.2"/>
    <n v="23085"/>
    <x v="2"/>
    <x v="0"/>
    <s v="High Risk"/>
  </r>
  <r>
    <n v="15754820"/>
    <n v="637"/>
    <x v="2"/>
    <s v="Male"/>
    <x v="12"/>
    <n v="8"/>
    <n v="147127.81"/>
    <n v="2"/>
    <n v="1"/>
    <n v="1"/>
    <n v="84760.7"/>
    <x v="1"/>
    <n v="8"/>
    <n v="4939"/>
    <n v="5"/>
    <n v="75"/>
    <n v="0.625"/>
    <n v="39512"/>
    <x v="1"/>
    <x v="1"/>
    <s v="High Risk"/>
  </r>
  <r>
    <n v="15707505"/>
    <n v="699"/>
    <x v="1"/>
    <s v="Male"/>
    <x v="8"/>
    <n v="8"/>
    <n v="125927.51"/>
    <n v="2"/>
    <n v="1"/>
    <n v="0"/>
    <n v="147661.47"/>
    <x v="1"/>
    <n v="27"/>
    <n v="1195"/>
    <n v="3"/>
    <n v="62"/>
    <n v="0.1111111111111111"/>
    <n v="32265"/>
    <x v="2"/>
    <x v="1"/>
    <s v="High Risk"/>
  </r>
  <r>
    <n v="15699507"/>
    <n v="542"/>
    <x v="0"/>
    <s v="Female"/>
    <x v="11"/>
    <n v="7"/>
    <n v="0"/>
    <n v="2"/>
    <n v="0"/>
    <n v="1"/>
    <n v="82393.08"/>
    <x v="1"/>
    <n v="25"/>
    <n v="2694"/>
    <n v="4"/>
    <n v="123"/>
    <n v="0.16"/>
    <n v="67350"/>
    <x v="0"/>
    <x v="1"/>
    <s v="High Risk"/>
  </r>
  <r>
    <n v="15799600"/>
    <n v="640"/>
    <x v="2"/>
    <s v="Male"/>
    <x v="36"/>
    <n v="1"/>
    <n v="111599.32"/>
    <n v="1"/>
    <n v="0"/>
    <n v="1"/>
    <n v="135995.57999999999"/>
    <x v="1"/>
    <n v="4"/>
    <n v="2480"/>
    <n v="8"/>
    <n v="28"/>
    <n v="1"/>
    <n v="9920"/>
    <x v="0"/>
    <x v="0"/>
    <s v="Low Risk"/>
  </r>
  <r>
    <n v="15794472"/>
    <n v="553"/>
    <x v="0"/>
    <s v="Female"/>
    <x v="7"/>
    <n v="3"/>
    <n v="0"/>
    <n v="2"/>
    <n v="0"/>
    <n v="0"/>
    <n v="159800.16"/>
    <x v="1"/>
    <n v="24"/>
    <n v="2847"/>
    <n v="0"/>
    <n v="109"/>
    <n v="0"/>
    <n v="68328"/>
    <x v="0"/>
    <x v="2"/>
    <s v="High Risk"/>
  </r>
  <r>
    <n v="15646632"/>
    <n v="741"/>
    <x v="0"/>
    <s v="Male"/>
    <x v="16"/>
    <n v="9"/>
    <n v="0"/>
    <n v="2"/>
    <n v="1"/>
    <n v="0"/>
    <n v="14379.01"/>
    <x v="1"/>
    <n v="23"/>
    <n v="3931"/>
    <n v="8"/>
    <n v="48"/>
    <n v="0.34782608695652173"/>
    <n v="90413"/>
    <x v="0"/>
    <x v="3"/>
    <s v="Medium Risk"/>
  </r>
  <r>
    <n v="15676353"/>
    <n v="598"/>
    <x v="0"/>
    <s v="Male"/>
    <x v="12"/>
    <n v="8"/>
    <n v="114212.6"/>
    <n v="1"/>
    <n v="1"/>
    <n v="1"/>
    <n v="74322.850000000006"/>
    <x v="1"/>
    <n v="8"/>
    <n v="2452"/>
    <n v="9"/>
    <n v="170"/>
    <n v="1"/>
    <n v="19616"/>
    <x v="0"/>
    <x v="1"/>
    <s v="High Risk"/>
  </r>
  <r>
    <n v="15566312"/>
    <n v="660"/>
    <x v="1"/>
    <s v="Female"/>
    <x v="0"/>
    <n v="5"/>
    <n v="0"/>
    <n v="3"/>
    <n v="1"/>
    <n v="1"/>
    <n v="189016.24"/>
    <x v="0"/>
    <n v="10"/>
    <n v="748"/>
    <n v="0"/>
    <n v="138"/>
    <n v="0"/>
    <n v="7480"/>
    <x v="1"/>
    <x v="2"/>
    <s v="High Risk"/>
  </r>
  <r>
    <n v="15570414"/>
    <n v="618"/>
    <x v="1"/>
    <s v="Male"/>
    <x v="1"/>
    <n v="4"/>
    <n v="115251.64"/>
    <n v="1"/>
    <n v="0"/>
    <n v="0"/>
    <n v="136435.75"/>
    <x v="1"/>
    <n v="17"/>
    <n v="1874"/>
    <n v="2"/>
    <n v="20"/>
    <n v="0.11764705882352941"/>
    <n v="31858"/>
    <x v="0"/>
    <x v="2"/>
    <s v="Low Risk"/>
  </r>
  <r>
    <n v="15776743"/>
    <n v="647"/>
    <x v="0"/>
    <s v="Male"/>
    <x v="3"/>
    <n v="9"/>
    <n v="0"/>
    <n v="2"/>
    <n v="1"/>
    <n v="1"/>
    <n v="78488.39"/>
    <x v="1"/>
    <n v="22"/>
    <n v="2146"/>
    <n v="9"/>
    <n v="136"/>
    <n v="0.40909090909090912"/>
    <n v="47212"/>
    <x v="1"/>
    <x v="3"/>
    <s v="High Risk"/>
  </r>
  <r>
    <n v="15674637"/>
    <n v="491"/>
    <x v="0"/>
    <s v="Female"/>
    <x v="50"/>
    <n v="3"/>
    <n v="107571.61"/>
    <n v="1"/>
    <n v="0"/>
    <n v="1"/>
    <n v="113695.99"/>
    <x v="1"/>
    <n v="23"/>
    <n v="2970"/>
    <n v="8"/>
    <n v="176"/>
    <n v="0.34782608695652173"/>
    <n v="68310"/>
    <x v="0"/>
    <x v="2"/>
    <s v="High Risk"/>
  </r>
  <r>
    <n v="15730418"/>
    <n v="652"/>
    <x v="0"/>
    <s v="Female"/>
    <x v="15"/>
    <n v="2"/>
    <n v="0"/>
    <n v="2"/>
    <n v="1"/>
    <n v="0"/>
    <n v="54628.11"/>
    <x v="1"/>
    <n v="23"/>
    <n v="3680"/>
    <n v="7"/>
    <n v="62"/>
    <n v="0.30434782608695654"/>
    <n v="84640"/>
    <x v="2"/>
    <x v="0"/>
    <s v="High Risk"/>
  </r>
  <r>
    <n v="15739972"/>
    <n v="650"/>
    <x v="2"/>
    <s v="Female"/>
    <x v="13"/>
    <n v="9"/>
    <n v="152367.21"/>
    <n v="3"/>
    <n v="1"/>
    <n v="0"/>
    <n v="150835.21"/>
    <x v="0"/>
    <n v="13"/>
    <n v="4698"/>
    <n v="8"/>
    <n v="75"/>
    <n v="0.61538461538461542"/>
    <n v="61074"/>
    <x v="0"/>
    <x v="3"/>
    <s v="High Risk"/>
  </r>
  <r>
    <n v="15661591"/>
    <n v="413"/>
    <x v="2"/>
    <s v="Male"/>
    <x v="2"/>
    <n v="1"/>
    <n v="130969.77"/>
    <n v="2"/>
    <n v="1"/>
    <n v="1"/>
    <n v="158891.79"/>
    <x v="1"/>
    <n v="15"/>
    <n v="1397"/>
    <n v="7"/>
    <n v="18"/>
    <n v="0.46666666666666667"/>
    <n v="20955"/>
    <x v="0"/>
    <x v="0"/>
    <s v="Low Risk"/>
  </r>
  <r>
    <n v="15675585"/>
    <n v="416"/>
    <x v="2"/>
    <s v="Female"/>
    <x v="11"/>
    <n v="0"/>
    <n v="97738.97"/>
    <n v="2"/>
    <n v="1"/>
    <n v="1"/>
    <n v="160523.32999999999"/>
    <x v="1"/>
    <n v="2"/>
    <n v="3033"/>
    <n v="8"/>
    <n v="80"/>
    <n v="1"/>
    <n v="6066"/>
    <x v="2"/>
    <x v="0"/>
    <s v="High Risk"/>
  </r>
  <r>
    <n v="15814750"/>
    <n v="629"/>
    <x v="1"/>
    <s v="Male"/>
    <x v="10"/>
    <n v="8"/>
    <n v="0"/>
    <n v="2"/>
    <n v="1"/>
    <n v="1"/>
    <n v="180595.02"/>
    <x v="1"/>
    <n v="9"/>
    <n v="150"/>
    <n v="3"/>
    <n v="94"/>
    <n v="0.33333333333333331"/>
    <n v="1350"/>
    <x v="1"/>
    <x v="1"/>
    <s v="High Risk"/>
  </r>
  <r>
    <n v="15593454"/>
    <n v="678"/>
    <x v="1"/>
    <s v="Female"/>
    <x v="20"/>
    <n v="4"/>
    <n v="113794.22"/>
    <n v="1"/>
    <n v="1"/>
    <n v="0"/>
    <n v="16618.759999999998"/>
    <x v="1"/>
    <n v="7"/>
    <n v="2659"/>
    <n v="0"/>
    <n v="146"/>
    <n v="0"/>
    <n v="18613"/>
    <x v="1"/>
    <x v="2"/>
    <s v="High Risk"/>
  </r>
  <r>
    <n v="15663421"/>
    <n v="527"/>
    <x v="1"/>
    <s v="Male"/>
    <x v="34"/>
    <n v="6"/>
    <n v="128396.33"/>
    <n v="2"/>
    <n v="1"/>
    <n v="0"/>
    <n v="79919.97"/>
    <x v="1"/>
    <n v="22"/>
    <n v="4796"/>
    <n v="7"/>
    <n v="20"/>
    <n v="0.31818181818181818"/>
    <n v="105512"/>
    <x v="0"/>
    <x v="1"/>
    <s v="Low Risk"/>
  </r>
  <r>
    <n v="15576196"/>
    <n v="743"/>
    <x v="1"/>
    <s v="Female"/>
    <x v="36"/>
    <n v="5"/>
    <n v="118207.69"/>
    <n v="2"/>
    <n v="0"/>
    <n v="0"/>
    <n v="186489.14"/>
    <x v="0"/>
    <n v="18"/>
    <n v="140"/>
    <n v="4"/>
    <n v="14"/>
    <n v="0.22222222222222221"/>
    <n v="2520"/>
    <x v="1"/>
    <x v="2"/>
    <s v="Low Risk"/>
  </r>
  <r>
    <n v="15677324"/>
    <n v="683"/>
    <x v="2"/>
    <s v="Male"/>
    <x v="39"/>
    <n v="9"/>
    <n v="124730.26"/>
    <n v="1"/>
    <n v="1"/>
    <n v="1"/>
    <n v="51999.5"/>
    <x v="1"/>
    <n v="18"/>
    <n v="3034"/>
    <n v="8"/>
    <n v="117"/>
    <n v="0.44444444444444442"/>
    <n v="54612"/>
    <x v="0"/>
    <x v="3"/>
    <s v="High Risk"/>
  </r>
  <r>
    <n v="15568742"/>
    <n v="536"/>
    <x v="0"/>
    <s v="Female"/>
    <x v="1"/>
    <n v="9"/>
    <n v="0"/>
    <n v="1"/>
    <n v="1"/>
    <n v="0"/>
    <n v="121299.14"/>
    <x v="1"/>
    <n v="17"/>
    <n v="739"/>
    <n v="1"/>
    <n v="126"/>
    <n v="5.8823529411764705E-2"/>
    <n v="12563"/>
    <x v="0"/>
    <x v="3"/>
    <s v="High Risk"/>
  </r>
  <r>
    <n v="15693764"/>
    <n v="663"/>
    <x v="1"/>
    <s v="Male"/>
    <x v="37"/>
    <n v="0"/>
    <n v="136298.65"/>
    <n v="1"/>
    <n v="1"/>
    <n v="0"/>
    <n v="144593.29999999999"/>
    <x v="0"/>
    <n v="13"/>
    <n v="2074"/>
    <n v="2"/>
    <n v="51"/>
    <n v="0.15384615384615385"/>
    <n v="26962"/>
    <x v="0"/>
    <x v="0"/>
    <s v="Medium Risk"/>
  </r>
  <r>
    <n v="15714260"/>
    <n v="646"/>
    <x v="0"/>
    <s v="Female"/>
    <x v="16"/>
    <n v="2"/>
    <n v="0"/>
    <n v="2"/>
    <n v="0"/>
    <n v="0"/>
    <n v="178752.73"/>
    <x v="1"/>
    <n v="12"/>
    <n v="663"/>
    <n v="7"/>
    <n v="129"/>
    <n v="0.58333333333333337"/>
    <n v="7956"/>
    <x v="1"/>
    <x v="0"/>
    <s v="High Risk"/>
  </r>
  <r>
    <n v="15798200"/>
    <n v="707"/>
    <x v="0"/>
    <s v="Male"/>
    <x v="12"/>
    <n v="2"/>
    <n v="0"/>
    <n v="3"/>
    <n v="1"/>
    <n v="1"/>
    <n v="94148.3"/>
    <x v="1"/>
    <n v="13"/>
    <n v="3197"/>
    <n v="4"/>
    <n v="37"/>
    <n v="0.30769230769230771"/>
    <n v="41561"/>
    <x v="1"/>
    <x v="0"/>
    <s v="Medium Risk"/>
  </r>
  <r>
    <n v="15656627"/>
    <n v="602"/>
    <x v="0"/>
    <s v="Male"/>
    <x v="10"/>
    <n v="5"/>
    <n v="0"/>
    <n v="2"/>
    <n v="1"/>
    <n v="1"/>
    <n v="77414.45"/>
    <x v="1"/>
    <n v="27"/>
    <n v="2359"/>
    <n v="4"/>
    <n v="15"/>
    <n v="0.14814814814814814"/>
    <n v="63693"/>
    <x v="0"/>
    <x v="2"/>
    <s v="Low Risk"/>
  </r>
  <r>
    <n v="15791111"/>
    <n v="635"/>
    <x v="0"/>
    <s v="Female"/>
    <x v="40"/>
    <n v="2"/>
    <n v="125724.95"/>
    <n v="2"/>
    <n v="1"/>
    <n v="0"/>
    <n v="63236.97"/>
    <x v="1"/>
    <n v="19"/>
    <n v="3081"/>
    <n v="4"/>
    <n v="91"/>
    <n v="0.21052631578947367"/>
    <n v="58539"/>
    <x v="1"/>
    <x v="0"/>
    <s v="High Risk"/>
  </r>
  <r>
    <n v="15638269"/>
    <n v="597"/>
    <x v="0"/>
    <s v="Male"/>
    <x v="44"/>
    <n v="2"/>
    <n v="0"/>
    <n v="2"/>
    <n v="0"/>
    <n v="1"/>
    <n v="108645.85"/>
    <x v="1"/>
    <n v="30"/>
    <n v="189"/>
    <n v="7"/>
    <n v="50"/>
    <n v="0.23333333333333334"/>
    <n v="5670"/>
    <x v="1"/>
    <x v="0"/>
    <s v="Medium Risk"/>
  </r>
  <r>
    <n v="15807473"/>
    <n v="503"/>
    <x v="0"/>
    <s v="Male"/>
    <x v="16"/>
    <n v="1"/>
    <n v="0"/>
    <n v="2"/>
    <n v="1"/>
    <n v="1"/>
    <n v="95153.24"/>
    <x v="1"/>
    <n v="15"/>
    <n v="1684"/>
    <n v="1"/>
    <n v="51"/>
    <n v="6.6666666666666666E-2"/>
    <n v="25260"/>
    <x v="0"/>
    <x v="0"/>
    <s v="Medium Risk"/>
  </r>
  <r>
    <n v="15708534"/>
    <n v="524"/>
    <x v="1"/>
    <s v="Female"/>
    <x v="55"/>
    <n v="5"/>
    <n v="0"/>
    <n v="1"/>
    <n v="1"/>
    <n v="0"/>
    <n v="136079.64000000001"/>
    <x v="0"/>
    <n v="25"/>
    <n v="1738"/>
    <n v="10"/>
    <n v="73"/>
    <n v="0.4"/>
    <n v="43450"/>
    <x v="0"/>
    <x v="2"/>
    <s v="High Risk"/>
  </r>
  <r>
    <n v="15640686"/>
    <n v="700"/>
    <x v="0"/>
    <s v="Male"/>
    <x v="17"/>
    <n v="5"/>
    <n v="95872.86"/>
    <n v="1"/>
    <n v="1"/>
    <n v="0"/>
    <n v="98273.01"/>
    <x v="0"/>
    <n v="10"/>
    <n v="226"/>
    <n v="0"/>
    <n v="8"/>
    <n v="0"/>
    <n v="2260"/>
    <x v="0"/>
    <x v="2"/>
    <s v="Low Risk"/>
  </r>
  <r>
    <n v="15588904"/>
    <n v="692"/>
    <x v="0"/>
    <s v="Male"/>
    <x v="19"/>
    <n v="9"/>
    <n v="0"/>
    <n v="1"/>
    <n v="1"/>
    <n v="0"/>
    <n v="113505.93"/>
    <x v="0"/>
    <n v="16"/>
    <n v="1711"/>
    <n v="0"/>
    <n v="170"/>
    <n v="0"/>
    <n v="27376"/>
    <x v="0"/>
    <x v="3"/>
    <s v="High Risk"/>
  </r>
  <r>
    <n v="15768763"/>
    <n v="562"/>
    <x v="0"/>
    <s v="Male"/>
    <x v="24"/>
    <n v="2"/>
    <n v="0"/>
    <n v="1"/>
    <n v="0"/>
    <n v="1"/>
    <n v="52525.15"/>
    <x v="0"/>
    <n v="9"/>
    <n v="2540"/>
    <n v="0"/>
    <n v="136"/>
    <n v="0"/>
    <n v="22860"/>
    <x v="0"/>
    <x v="0"/>
    <s v="High Risk"/>
  </r>
  <r>
    <n v="15770543"/>
    <n v="679"/>
    <x v="0"/>
    <s v="Male"/>
    <x v="24"/>
    <n v="7"/>
    <n v="74260.03"/>
    <n v="1"/>
    <n v="1"/>
    <n v="0"/>
    <n v="194617.98"/>
    <x v="1"/>
    <n v="4"/>
    <n v="4347"/>
    <n v="5"/>
    <n v="92"/>
    <n v="1"/>
    <n v="17388"/>
    <x v="2"/>
    <x v="1"/>
    <s v="High Risk"/>
  </r>
  <r>
    <n v="15642162"/>
    <n v="603"/>
    <x v="2"/>
    <s v="Male"/>
    <x v="12"/>
    <n v="1"/>
    <n v="123407.69"/>
    <n v="1"/>
    <n v="1"/>
    <n v="0"/>
    <n v="152541.89000000001"/>
    <x v="0"/>
    <n v="10"/>
    <n v="3145"/>
    <n v="10"/>
    <n v="65"/>
    <n v="1"/>
    <n v="31450"/>
    <x v="0"/>
    <x v="0"/>
    <s v="High Risk"/>
  </r>
  <r>
    <n v="15714046"/>
    <n v="720"/>
    <x v="1"/>
    <s v="Male"/>
    <x v="19"/>
    <n v="3"/>
    <n v="123783.91"/>
    <n v="2"/>
    <n v="1"/>
    <n v="1"/>
    <n v="142903.44"/>
    <x v="1"/>
    <n v="12"/>
    <n v="851"/>
    <n v="7"/>
    <n v="138"/>
    <n v="0.58333333333333337"/>
    <n v="10212"/>
    <x v="0"/>
    <x v="2"/>
    <s v="High Risk"/>
  </r>
  <r>
    <n v="15575060"/>
    <n v="797"/>
    <x v="0"/>
    <s v="Male"/>
    <x v="9"/>
    <n v="5"/>
    <n v="0"/>
    <n v="2"/>
    <n v="1"/>
    <n v="0"/>
    <n v="182257.61"/>
    <x v="1"/>
    <n v="17"/>
    <n v="4762"/>
    <n v="8"/>
    <n v="77"/>
    <n v="0.47058823529411764"/>
    <n v="80954"/>
    <x v="0"/>
    <x v="2"/>
    <s v="High Risk"/>
  </r>
  <r>
    <n v="15812040"/>
    <n v="594"/>
    <x v="0"/>
    <s v="Male"/>
    <x v="18"/>
    <n v="6"/>
    <n v="153880.15"/>
    <n v="1"/>
    <n v="0"/>
    <n v="0"/>
    <n v="135431.72"/>
    <x v="1"/>
    <n v="21"/>
    <n v="1276"/>
    <n v="2"/>
    <n v="121"/>
    <n v="9.5238095238095233E-2"/>
    <n v="26796"/>
    <x v="0"/>
    <x v="1"/>
    <s v="High Risk"/>
  </r>
  <r>
    <n v="15812073"/>
    <n v="529"/>
    <x v="0"/>
    <s v="Female"/>
    <x v="8"/>
    <n v="7"/>
    <n v="0"/>
    <n v="2"/>
    <n v="1"/>
    <n v="1"/>
    <n v="175697.87"/>
    <x v="1"/>
    <n v="26"/>
    <n v="3546"/>
    <n v="8"/>
    <n v="41"/>
    <n v="0.30769230769230771"/>
    <n v="92196"/>
    <x v="0"/>
    <x v="1"/>
    <s v="Medium Risk"/>
  </r>
  <r>
    <n v="15706810"/>
    <n v="606"/>
    <x v="2"/>
    <s v="Female"/>
    <x v="15"/>
    <n v="1"/>
    <n v="106301.85"/>
    <n v="2"/>
    <n v="0"/>
    <n v="1"/>
    <n v="59061.25"/>
    <x v="1"/>
    <n v="25"/>
    <n v="2271"/>
    <n v="6"/>
    <n v="68"/>
    <n v="0.24"/>
    <n v="56775"/>
    <x v="0"/>
    <x v="0"/>
    <s v="High Risk"/>
  </r>
  <r>
    <n v="15584090"/>
    <n v="621"/>
    <x v="1"/>
    <s v="Female"/>
    <x v="20"/>
    <n v="7"/>
    <n v="0"/>
    <n v="2"/>
    <n v="0"/>
    <n v="1"/>
    <n v="131283.6"/>
    <x v="0"/>
    <n v="26"/>
    <n v="2137"/>
    <n v="8"/>
    <n v="38"/>
    <n v="0.30769230769230771"/>
    <n v="55562"/>
    <x v="0"/>
    <x v="1"/>
    <s v="Medium Risk"/>
  </r>
  <r>
    <n v="15810807"/>
    <n v="513"/>
    <x v="0"/>
    <s v="Female"/>
    <x v="3"/>
    <n v="9"/>
    <n v="0"/>
    <n v="2"/>
    <n v="1"/>
    <n v="0"/>
    <n v="152499.79999999999"/>
    <x v="1"/>
    <n v="23"/>
    <n v="1060"/>
    <n v="4"/>
    <n v="127"/>
    <n v="0.17391304347826086"/>
    <n v="24380"/>
    <x v="0"/>
    <x v="3"/>
    <s v="High Risk"/>
  </r>
  <r>
    <n v="15582033"/>
    <n v="753"/>
    <x v="2"/>
    <s v="Male"/>
    <x v="4"/>
    <n v="3"/>
    <n v="138076.47"/>
    <n v="1"/>
    <n v="1"/>
    <n v="0"/>
    <n v="15523.09"/>
    <x v="0"/>
    <n v="24"/>
    <n v="3584"/>
    <n v="4"/>
    <n v="55"/>
    <n v="0.16666666666666666"/>
    <n v="86016"/>
    <x v="0"/>
    <x v="2"/>
    <s v="Medium Risk"/>
  </r>
  <r>
    <n v="15687607"/>
    <n v="605"/>
    <x v="0"/>
    <s v="Female"/>
    <x v="33"/>
    <n v="9"/>
    <n v="135422.31"/>
    <n v="1"/>
    <n v="0"/>
    <n v="1"/>
    <n v="186418.85"/>
    <x v="1"/>
    <n v="25"/>
    <n v="1009"/>
    <n v="3"/>
    <n v="47"/>
    <n v="0.12"/>
    <n v="25225"/>
    <x v="2"/>
    <x v="3"/>
    <s v="Medium Risk"/>
  </r>
  <r>
    <n v="15588406"/>
    <n v="574"/>
    <x v="1"/>
    <s v="Female"/>
    <x v="24"/>
    <n v="7"/>
    <n v="0"/>
    <n v="2"/>
    <n v="1"/>
    <n v="0"/>
    <n v="32262.28"/>
    <x v="1"/>
    <n v="28"/>
    <n v="2106"/>
    <n v="2"/>
    <n v="109"/>
    <n v="7.1428571428571425E-2"/>
    <n v="58968"/>
    <x v="0"/>
    <x v="1"/>
    <s v="High Risk"/>
  </r>
  <r>
    <n v="15784099"/>
    <n v="726"/>
    <x v="0"/>
    <s v="Female"/>
    <x v="16"/>
    <n v="5"/>
    <n v="126875.62"/>
    <n v="1"/>
    <n v="1"/>
    <n v="0"/>
    <n v="128052.29"/>
    <x v="1"/>
    <n v="11"/>
    <n v="915"/>
    <n v="0"/>
    <n v="72"/>
    <n v="0"/>
    <n v="10065"/>
    <x v="0"/>
    <x v="2"/>
    <s v="High Risk"/>
  </r>
  <r>
    <n v="15701352"/>
    <n v="611"/>
    <x v="1"/>
    <s v="Female"/>
    <x v="34"/>
    <n v="3"/>
    <n v="96381.68"/>
    <n v="2"/>
    <n v="1"/>
    <n v="0"/>
    <n v="181419.29"/>
    <x v="1"/>
    <n v="21"/>
    <n v="4959"/>
    <n v="3"/>
    <n v="61"/>
    <n v="0.14285714285714285"/>
    <n v="104139"/>
    <x v="0"/>
    <x v="2"/>
    <s v="High Risk"/>
  </r>
  <r>
    <n v="15789371"/>
    <n v="593"/>
    <x v="2"/>
    <s v="Female"/>
    <x v="1"/>
    <n v="4"/>
    <n v="119703.1"/>
    <n v="2"/>
    <n v="1"/>
    <n v="1"/>
    <n v="109783.29"/>
    <x v="1"/>
    <n v="29"/>
    <n v="1009"/>
    <n v="1"/>
    <n v="62"/>
    <n v="3.4482758620689655E-2"/>
    <n v="29261"/>
    <x v="0"/>
    <x v="2"/>
    <s v="High Risk"/>
  </r>
  <r>
    <n v="15602845"/>
    <n v="466"/>
    <x v="2"/>
    <s v="Male"/>
    <x v="1"/>
    <n v="2"/>
    <n v="152102.18"/>
    <n v="2"/>
    <n v="1"/>
    <n v="0"/>
    <n v="181879.56"/>
    <x v="1"/>
    <n v="7"/>
    <n v="3489"/>
    <n v="9"/>
    <n v="149"/>
    <n v="1"/>
    <n v="24423"/>
    <x v="0"/>
    <x v="0"/>
    <s v="High Risk"/>
  </r>
  <r>
    <n v="15707918"/>
    <n v="741"/>
    <x v="2"/>
    <s v="Female"/>
    <x v="18"/>
    <n v="0"/>
    <n v="127675.39"/>
    <n v="2"/>
    <n v="1"/>
    <n v="0"/>
    <n v="74260.160000000003"/>
    <x v="1"/>
    <n v="8"/>
    <n v="624"/>
    <n v="5"/>
    <n v="153"/>
    <n v="0.625"/>
    <n v="4992"/>
    <x v="2"/>
    <x v="0"/>
    <s v="High Risk"/>
  </r>
  <r>
    <n v="15602812"/>
    <n v="684"/>
    <x v="2"/>
    <s v="Female"/>
    <x v="4"/>
    <n v="2"/>
    <n v="133776.85999999999"/>
    <n v="2"/>
    <n v="0"/>
    <n v="1"/>
    <n v="49865.04"/>
    <x v="1"/>
    <n v="23"/>
    <n v="2098"/>
    <n v="4"/>
    <n v="29"/>
    <n v="0.17391304347826086"/>
    <n v="48254"/>
    <x v="1"/>
    <x v="0"/>
    <s v="Low Risk"/>
  </r>
  <r>
    <n v="15675888"/>
    <n v="550"/>
    <x v="1"/>
    <s v="Female"/>
    <x v="19"/>
    <n v="9"/>
    <n v="72788.03"/>
    <n v="1"/>
    <n v="1"/>
    <n v="1"/>
    <n v="103608.06"/>
    <x v="1"/>
    <n v="30"/>
    <n v="3592"/>
    <n v="1"/>
    <n v="1"/>
    <n v="3.3333333333333333E-2"/>
    <n v="107760"/>
    <x v="0"/>
    <x v="3"/>
    <s v="Low Risk"/>
  </r>
  <r>
    <n v="15591822"/>
    <n v="593"/>
    <x v="1"/>
    <s v="Male"/>
    <x v="28"/>
    <n v="9"/>
    <n v="76226.899999999994"/>
    <n v="1"/>
    <n v="1"/>
    <n v="0"/>
    <n v="167564.82"/>
    <x v="1"/>
    <n v="20"/>
    <n v="4710"/>
    <n v="1"/>
    <n v="5"/>
    <n v="0.05"/>
    <n v="94200"/>
    <x v="1"/>
    <x v="3"/>
    <s v="Low Risk"/>
  </r>
  <r>
    <n v="15738501"/>
    <n v="601"/>
    <x v="2"/>
    <s v="Male"/>
    <x v="36"/>
    <n v="9"/>
    <n v="163630.76"/>
    <n v="1"/>
    <n v="0"/>
    <n v="1"/>
    <n v="41816.49"/>
    <x v="0"/>
    <n v="19"/>
    <n v="2043"/>
    <n v="4"/>
    <n v="157"/>
    <n v="0.21052631578947367"/>
    <n v="38817"/>
    <x v="0"/>
    <x v="3"/>
    <s v="High Risk"/>
  </r>
  <r>
    <n v="15585907"/>
    <n v="676"/>
    <x v="1"/>
    <s v="Female"/>
    <x v="33"/>
    <n v="5"/>
    <n v="0"/>
    <n v="2"/>
    <n v="0"/>
    <n v="0"/>
    <n v="179066.58"/>
    <x v="1"/>
    <n v="13"/>
    <n v="1832"/>
    <n v="2"/>
    <n v="72"/>
    <n v="0.15384615384615385"/>
    <n v="23816"/>
    <x v="1"/>
    <x v="2"/>
    <s v="High Risk"/>
  </r>
  <r>
    <n v="15579040"/>
    <n v="556"/>
    <x v="0"/>
    <s v="Female"/>
    <x v="17"/>
    <n v="10"/>
    <n v="0"/>
    <n v="2"/>
    <n v="0"/>
    <n v="0"/>
    <n v="109184.24"/>
    <x v="1"/>
    <n v="22"/>
    <n v="4885"/>
    <n v="3"/>
    <n v="163"/>
    <n v="0.13636363636363635"/>
    <n v="107470"/>
    <x v="1"/>
    <x v="3"/>
    <s v="High Risk"/>
  </r>
  <r>
    <n v="15804211"/>
    <n v="719"/>
    <x v="0"/>
    <s v="Male"/>
    <x v="18"/>
    <n v="3"/>
    <n v="155423.17000000001"/>
    <n v="1"/>
    <n v="1"/>
    <n v="1"/>
    <n v="199841.32"/>
    <x v="1"/>
    <n v="12"/>
    <n v="3675"/>
    <n v="0"/>
    <n v="29"/>
    <n v="0"/>
    <n v="44100"/>
    <x v="0"/>
    <x v="2"/>
    <s v="Low Risk"/>
  </r>
  <r>
    <n v="15736126"/>
    <n v="850"/>
    <x v="2"/>
    <s v="Male"/>
    <x v="30"/>
    <n v="0"/>
    <n v="98710.89"/>
    <n v="1"/>
    <n v="1"/>
    <n v="1"/>
    <n v="83617.17"/>
    <x v="0"/>
    <n v="22"/>
    <n v="4890"/>
    <n v="0"/>
    <n v="11"/>
    <n v="0"/>
    <n v="107580"/>
    <x v="0"/>
    <x v="0"/>
    <s v="Low Risk"/>
  </r>
  <r>
    <n v="15745399"/>
    <n v="649"/>
    <x v="1"/>
    <s v="Female"/>
    <x v="23"/>
    <n v="2"/>
    <n v="0"/>
    <n v="1"/>
    <n v="1"/>
    <n v="0"/>
    <n v="84863.85"/>
    <x v="0"/>
    <n v="5"/>
    <n v="3013"/>
    <n v="7"/>
    <n v="104"/>
    <n v="1"/>
    <n v="15065"/>
    <x v="0"/>
    <x v="0"/>
    <s v="High Risk"/>
  </r>
  <r>
    <n v="15760749"/>
    <n v="509"/>
    <x v="1"/>
    <s v="Male"/>
    <x v="1"/>
    <n v="7"/>
    <n v="126683.8"/>
    <n v="1"/>
    <n v="0"/>
    <n v="1"/>
    <n v="114775.53"/>
    <x v="1"/>
    <n v="23"/>
    <n v="1567"/>
    <n v="0"/>
    <n v="168"/>
    <n v="0"/>
    <n v="36041"/>
    <x v="0"/>
    <x v="1"/>
    <s v="High Risk"/>
  </r>
  <r>
    <n v="15637118"/>
    <n v="684"/>
    <x v="0"/>
    <s v="Male"/>
    <x v="19"/>
    <n v="4"/>
    <n v="140700.60999999999"/>
    <n v="1"/>
    <n v="1"/>
    <n v="0"/>
    <n v="103557.93"/>
    <x v="1"/>
    <n v="19"/>
    <n v="1482"/>
    <n v="1"/>
    <n v="91"/>
    <n v="5.2631578947368418E-2"/>
    <n v="28158"/>
    <x v="0"/>
    <x v="2"/>
    <s v="High Risk"/>
  </r>
  <r>
    <n v="15657829"/>
    <n v="806"/>
    <x v="2"/>
    <s v="Male"/>
    <x v="33"/>
    <n v="8"/>
    <n v="168078.83"/>
    <n v="1"/>
    <n v="1"/>
    <n v="0"/>
    <n v="85028.36"/>
    <x v="0"/>
    <n v="5"/>
    <n v="4550"/>
    <n v="0"/>
    <n v="63"/>
    <n v="0"/>
    <n v="22750"/>
    <x v="1"/>
    <x v="1"/>
    <s v="High Risk"/>
  </r>
  <r>
    <n v="15738497"/>
    <n v="729"/>
    <x v="1"/>
    <s v="Male"/>
    <x v="4"/>
    <n v="4"/>
    <n v="107726.93"/>
    <n v="2"/>
    <n v="1"/>
    <n v="0"/>
    <n v="153064.87"/>
    <x v="1"/>
    <n v="23"/>
    <n v="723"/>
    <n v="2"/>
    <n v="130"/>
    <n v="8.6956521739130432E-2"/>
    <n v="16629"/>
    <x v="2"/>
    <x v="2"/>
    <s v="High Risk"/>
  </r>
  <r>
    <n v="15690695"/>
    <n v="683"/>
    <x v="0"/>
    <s v="Female"/>
    <x v="19"/>
    <n v="9"/>
    <n v="0"/>
    <n v="2"/>
    <n v="1"/>
    <n v="1"/>
    <n v="38784.42"/>
    <x v="1"/>
    <n v="13"/>
    <n v="3713"/>
    <n v="10"/>
    <n v="54"/>
    <n v="0.76923076923076927"/>
    <n v="48269"/>
    <x v="1"/>
    <x v="3"/>
    <s v="Medium Risk"/>
  </r>
  <r>
    <n v="15762351"/>
    <n v="689"/>
    <x v="1"/>
    <s v="Female"/>
    <x v="54"/>
    <n v="1"/>
    <n v="0"/>
    <n v="2"/>
    <n v="1"/>
    <n v="1"/>
    <n v="186526.12"/>
    <x v="1"/>
    <n v="10"/>
    <n v="562"/>
    <n v="4"/>
    <n v="68"/>
    <n v="0.4"/>
    <n v="5620"/>
    <x v="2"/>
    <x v="0"/>
    <s v="High Risk"/>
  </r>
  <r>
    <n v="15791172"/>
    <n v="672"/>
    <x v="2"/>
    <s v="Female"/>
    <x v="29"/>
    <n v="1"/>
    <n v="35741.69"/>
    <n v="1"/>
    <n v="1"/>
    <n v="0"/>
    <n v="28789.94"/>
    <x v="1"/>
    <n v="27"/>
    <n v="489"/>
    <n v="2"/>
    <n v="96"/>
    <n v="7.407407407407407E-2"/>
    <n v="13203"/>
    <x v="2"/>
    <x v="0"/>
    <s v="High Risk"/>
  </r>
  <r>
    <n v="15598982"/>
    <n v="602"/>
    <x v="2"/>
    <s v="Female"/>
    <x v="47"/>
    <n v="5"/>
    <n v="98268.84"/>
    <n v="1"/>
    <n v="0"/>
    <n v="1"/>
    <n v="45038.29"/>
    <x v="0"/>
    <n v="22"/>
    <n v="1632"/>
    <n v="2"/>
    <n v="70"/>
    <n v="9.0909090909090912E-2"/>
    <n v="35904"/>
    <x v="0"/>
    <x v="2"/>
    <s v="High Risk"/>
  </r>
  <r>
    <n v="15734765"/>
    <n v="739"/>
    <x v="0"/>
    <s v="Female"/>
    <x v="43"/>
    <n v="4"/>
    <n v="133800.98000000001"/>
    <n v="1"/>
    <n v="0"/>
    <n v="1"/>
    <n v="150245.81"/>
    <x v="1"/>
    <n v="1"/>
    <n v="2088"/>
    <n v="5"/>
    <n v="152"/>
    <n v="1"/>
    <n v="2088"/>
    <x v="2"/>
    <x v="2"/>
    <s v="High Risk"/>
  </r>
  <r>
    <n v="15642912"/>
    <n v="618"/>
    <x v="0"/>
    <s v="Female"/>
    <x v="29"/>
    <n v="2"/>
    <n v="125682.79"/>
    <n v="1"/>
    <n v="0"/>
    <n v="0"/>
    <n v="57762"/>
    <x v="1"/>
    <n v="22"/>
    <n v="1315"/>
    <n v="1"/>
    <n v="85"/>
    <n v="4.5454545454545456E-2"/>
    <n v="28930"/>
    <x v="0"/>
    <x v="0"/>
    <s v="High Risk"/>
  </r>
  <r>
    <n v="15769516"/>
    <n v="674"/>
    <x v="0"/>
    <s v="Female"/>
    <x v="0"/>
    <n v="9"/>
    <n v="0"/>
    <n v="2"/>
    <n v="1"/>
    <n v="0"/>
    <n v="4292.72"/>
    <x v="1"/>
    <n v="7"/>
    <n v="2118"/>
    <n v="1"/>
    <n v="138"/>
    <n v="0.14285714285714285"/>
    <n v="14826"/>
    <x v="2"/>
    <x v="3"/>
    <s v="High Risk"/>
  </r>
  <r>
    <n v="15789379"/>
    <n v="762"/>
    <x v="0"/>
    <s v="Male"/>
    <x v="28"/>
    <n v="6"/>
    <n v="130428.78"/>
    <n v="1"/>
    <n v="1"/>
    <n v="0"/>
    <n v="173365.89"/>
    <x v="1"/>
    <n v="19"/>
    <n v="1913"/>
    <n v="6"/>
    <n v="82"/>
    <n v="0.31578947368421051"/>
    <n v="36347"/>
    <x v="0"/>
    <x v="1"/>
    <s v="High Risk"/>
  </r>
  <r>
    <n v="15695103"/>
    <n v="790"/>
    <x v="1"/>
    <s v="Male"/>
    <x v="24"/>
    <n v="6"/>
    <n v="0"/>
    <n v="2"/>
    <n v="1"/>
    <n v="1"/>
    <n v="119484.01"/>
    <x v="1"/>
    <n v="1"/>
    <n v="4694"/>
    <n v="4"/>
    <n v="147"/>
    <n v="1"/>
    <n v="4694"/>
    <x v="1"/>
    <x v="1"/>
    <s v="High Risk"/>
  </r>
  <r>
    <n v="15801924"/>
    <n v="754"/>
    <x v="1"/>
    <s v="Female"/>
    <x v="7"/>
    <n v="8"/>
    <n v="0"/>
    <n v="2"/>
    <n v="0"/>
    <n v="0"/>
    <n v="121821.16"/>
    <x v="1"/>
    <n v="6"/>
    <n v="3235"/>
    <n v="2"/>
    <n v="164"/>
    <n v="0.33333333333333331"/>
    <n v="19410"/>
    <x v="2"/>
    <x v="1"/>
    <s v="High Risk"/>
  </r>
  <r>
    <n v="15767804"/>
    <n v="729"/>
    <x v="0"/>
    <s v="Male"/>
    <x v="4"/>
    <n v="6"/>
    <n v="0"/>
    <n v="2"/>
    <n v="1"/>
    <n v="0"/>
    <n v="151733.43"/>
    <x v="1"/>
    <n v="26"/>
    <n v="2645"/>
    <n v="7"/>
    <n v="151"/>
    <n v="0.26923076923076922"/>
    <n v="68770"/>
    <x v="1"/>
    <x v="1"/>
    <s v="High Risk"/>
  </r>
  <r>
    <n v="15718039"/>
    <n v="606"/>
    <x v="2"/>
    <s v="Female"/>
    <x v="40"/>
    <n v="0"/>
    <n v="137138.20000000001"/>
    <n v="2"/>
    <n v="0"/>
    <n v="1"/>
    <n v="53784.22"/>
    <x v="1"/>
    <n v="15"/>
    <n v="183"/>
    <n v="10"/>
    <n v="154"/>
    <n v="0.66666666666666663"/>
    <n v="2745"/>
    <x v="0"/>
    <x v="0"/>
    <s v="High Risk"/>
  </r>
  <r>
    <n v="15579994"/>
    <n v="616"/>
    <x v="0"/>
    <s v="Male"/>
    <x v="51"/>
    <n v="8"/>
    <n v="73112.95"/>
    <n v="1"/>
    <n v="1"/>
    <n v="1"/>
    <n v="62733.05"/>
    <x v="1"/>
    <n v="15"/>
    <n v="4021"/>
    <n v="9"/>
    <n v="96"/>
    <n v="0.6"/>
    <n v="60315"/>
    <x v="0"/>
    <x v="1"/>
    <s v="High Risk"/>
  </r>
  <r>
    <n v="15595037"/>
    <n v="772"/>
    <x v="0"/>
    <s v="Male"/>
    <x v="40"/>
    <n v="9"/>
    <n v="152347.01"/>
    <n v="1"/>
    <n v="0"/>
    <n v="1"/>
    <n v="17671.78"/>
    <x v="1"/>
    <n v="13"/>
    <n v="416"/>
    <n v="8"/>
    <n v="29"/>
    <n v="0.61538461538461542"/>
    <n v="5408"/>
    <x v="0"/>
    <x v="3"/>
    <s v="Low Risk"/>
  </r>
  <r>
    <n v="15600720"/>
    <n v="652"/>
    <x v="1"/>
    <s v="Male"/>
    <x v="1"/>
    <n v="8"/>
    <n v="115144.68"/>
    <n v="1"/>
    <n v="1"/>
    <n v="0"/>
    <n v="188905.43"/>
    <x v="1"/>
    <n v="2"/>
    <n v="4374"/>
    <n v="7"/>
    <n v="118"/>
    <n v="1"/>
    <n v="8748"/>
    <x v="1"/>
    <x v="1"/>
    <s v="High Risk"/>
  </r>
  <r>
    <n v="15782608"/>
    <n v="743"/>
    <x v="0"/>
    <s v="Male"/>
    <x v="3"/>
    <n v="5"/>
    <n v="0"/>
    <n v="2"/>
    <n v="0"/>
    <n v="0"/>
    <n v="113079.19"/>
    <x v="0"/>
    <n v="15"/>
    <n v="1531"/>
    <n v="0"/>
    <n v="65"/>
    <n v="0"/>
    <n v="22965"/>
    <x v="0"/>
    <x v="2"/>
    <s v="High Risk"/>
  </r>
  <r>
    <n v="15566894"/>
    <n v="793"/>
    <x v="0"/>
    <s v="Male"/>
    <x v="2"/>
    <n v="3"/>
    <n v="137817.51999999999"/>
    <n v="1"/>
    <n v="0"/>
    <n v="0"/>
    <n v="83997.79"/>
    <x v="1"/>
    <n v="1"/>
    <n v="2959"/>
    <n v="5"/>
    <n v="140"/>
    <n v="1"/>
    <n v="2959"/>
    <x v="0"/>
    <x v="2"/>
    <s v="High Risk"/>
  </r>
  <r>
    <n v="15749123"/>
    <n v="743"/>
    <x v="1"/>
    <s v="Male"/>
    <x v="13"/>
    <n v="7"/>
    <n v="157332.26"/>
    <n v="1"/>
    <n v="1"/>
    <n v="0"/>
    <n v="125424.42"/>
    <x v="1"/>
    <n v="8"/>
    <n v="3149"/>
    <n v="5"/>
    <n v="63"/>
    <n v="0.625"/>
    <n v="25192"/>
    <x v="0"/>
    <x v="1"/>
    <s v="High Risk"/>
  </r>
  <r>
    <n v="15668943"/>
    <n v="746"/>
    <x v="0"/>
    <s v="Male"/>
    <x v="24"/>
    <n v="2"/>
    <n v="0"/>
    <n v="2"/>
    <n v="1"/>
    <n v="0"/>
    <n v="143194.04999999999"/>
    <x v="1"/>
    <n v="2"/>
    <n v="4506"/>
    <n v="2"/>
    <n v="11"/>
    <n v="1"/>
    <n v="9012"/>
    <x v="0"/>
    <x v="0"/>
    <s v="Low Risk"/>
  </r>
  <r>
    <n v="15577423"/>
    <n v="627"/>
    <x v="2"/>
    <s v="Female"/>
    <x v="2"/>
    <n v="5"/>
    <n v="124586.93"/>
    <n v="1"/>
    <n v="1"/>
    <n v="0"/>
    <n v="93132.61"/>
    <x v="0"/>
    <n v="8"/>
    <n v="463"/>
    <n v="5"/>
    <n v="155"/>
    <n v="0.625"/>
    <n v="3704"/>
    <x v="0"/>
    <x v="2"/>
    <s v="High Risk"/>
  </r>
  <r>
    <n v="15623102"/>
    <n v="713"/>
    <x v="1"/>
    <s v="Male"/>
    <x v="16"/>
    <n v="6"/>
    <n v="116980.78"/>
    <n v="2"/>
    <n v="0"/>
    <n v="1"/>
    <n v="76038.38"/>
    <x v="1"/>
    <n v="18"/>
    <n v="2502"/>
    <n v="4"/>
    <n v="178"/>
    <n v="0.22222222222222221"/>
    <n v="45036"/>
    <x v="0"/>
    <x v="1"/>
    <s v="High Risk"/>
  </r>
  <r>
    <n v="15728012"/>
    <n v="678"/>
    <x v="1"/>
    <s v="Female"/>
    <x v="20"/>
    <n v="3"/>
    <n v="128398.38"/>
    <n v="1"/>
    <n v="1"/>
    <n v="0"/>
    <n v="168658.3"/>
    <x v="1"/>
    <n v="12"/>
    <n v="2359"/>
    <n v="1"/>
    <n v="70"/>
    <n v="8.3333333333333329E-2"/>
    <n v="28308"/>
    <x v="1"/>
    <x v="2"/>
    <s v="High Risk"/>
  </r>
  <r>
    <n v="15683363"/>
    <n v="540"/>
    <x v="1"/>
    <s v="Male"/>
    <x v="2"/>
    <n v="1"/>
    <n v="0"/>
    <n v="1"/>
    <n v="0"/>
    <n v="1"/>
    <n v="108419.41"/>
    <x v="1"/>
    <n v="16"/>
    <n v="1422"/>
    <n v="6"/>
    <n v="7"/>
    <n v="0.375"/>
    <n v="22752"/>
    <x v="1"/>
    <x v="0"/>
    <s v="Low Risk"/>
  </r>
  <r>
    <n v="15699335"/>
    <n v="615"/>
    <x v="2"/>
    <s v="Female"/>
    <x v="19"/>
    <n v="3"/>
    <n v="137657.25"/>
    <n v="2"/>
    <n v="1"/>
    <n v="1"/>
    <n v="171657.57"/>
    <x v="1"/>
    <n v="21"/>
    <n v="168"/>
    <n v="8"/>
    <n v="95"/>
    <n v="0.38095238095238093"/>
    <n v="3528"/>
    <x v="2"/>
    <x v="2"/>
    <s v="High Risk"/>
  </r>
  <r>
    <n v="15574369"/>
    <n v="415"/>
    <x v="1"/>
    <s v="Male"/>
    <x v="47"/>
    <n v="5"/>
    <n v="167259.44"/>
    <n v="1"/>
    <n v="1"/>
    <n v="1"/>
    <n v="22357.25"/>
    <x v="1"/>
    <n v="10"/>
    <n v="235"/>
    <n v="5"/>
    <n v="15"/>
    <n v="0.5"/>
    <n v="2350"/>
    <x v="0"/>
    <x v="2"/>
    <s v="Low Risk"/>
  </r>
  <r>
    <n v="15703167"/>
    <n v="628"/>
    <x v="0"/>
    <s v="Female"/>
    <x v="13"/>
    <n v="8"/>
    <n v="0"/>
    <n v="2"/>
    <n v="1"/>
    <n v="0"/>
    <n v="193903.06"/>
    <x v="1"/>
    <n v="24"/>
    <n v="4054"/>
    <n v="0"/>
    <n v="142"/>
    <n v="0"/>
    <n v="97296"/>
    <x v="0"/>
    <x v="1"/>
    <s v="High Risk"/>
  </r>
  <r>
    <n v="15754874"/>
    <n v="700"/>
    <x v="0"/>
    <s v="Male"/>
    <x v="28"/>
    <n v="4"/>
    <n v="119009.57"/>
    <n v="1"/>
    <n v="1"/>
    <n v="0"/>
    <n v="141926.43"/>
    <x v="1"/>
    <n v="5"/>
    <n v="3152"/>
    <n v="7"/>
    <n v="153"/>
    <n v="1"/>
    <n v="15760"/>
    <x v="0"/>
    <x v="2"/>
    <s v="High Risk"/>
  </r>
  <r>
    <n v="15723216"/>
    <n v="623"/>
    <x v="2"/>
    <s v="Male"/>
    <x v="19"/>
    <n v="2"/>
    <n v="80002.33"/>
    <n v="1"/>
    <n v="1"/>
    <n v="1"/>
    <n v="104079.62"/>
    <x v="1"/>
    <n v="26"/>
    <n v="4673"/>
    <n v="5"/>
    <n v="112"/>
    <n v="0.19230769230769232"/>
    <n v="121498"/>
    <x v="0"/>
    <x v="0"/>
    <s v="High Risk"/>
  </r>
  <r>
    <n v="15725094"/>
    <n v="623"/>
    <x v="0"/>
    <s v="Female"/>
    <x v="24"/>
    <n v="4"/>
    <n v="140211.88"/>
    <n v="1"/>
    <n v="1"/>
    <n v="1"/>
    <n v="93832.33"/>
    <x v="1"/>
    <n v="17"/>
    <n v="4133"/>
    <n v="9"/>
    <n v="47"/>
    <n v="0.52941176470588236"/>
    <n v="70261"/>
    <x v="1"/>
    <x v="2"/>
    <s v="Medium Risk"/>
  </r>
  <r>
    <n v="15647974"/>
    <n v="679"/>
    <x v="0"/>
    <s v="Female"/>
    <x v="4"/>
    <n v="3"/>
    <n v="118742.74"/>
    <n v="2"/>
    <n v="1"/>
    <n v="0"/>
    <n v="1568.91"/>
    <x v="1"/>
    <n v="23"/>
    <n v="2267"/>
    <n v="3"/>
    <n v="127"/>
    <n v="0.13043478260869565"/>
    <n v="52141"/>
    <x v="1"/>
    <x v="2"/>
    <s v="High Risk"/>
  </r>
  <r>
    <n v="15583371"/>
    <n v="632"/>
    <x v="1"/>
    <s v="Male"/>
    <x v="24"/>
    <n v="1"/>
    <n v="138207.07999999999"/>
    <n v="1"/>
    <n v="1"/>
    <n v="0"/>
    <n v="60778.11"/>
    <x v="0"/>
    <n v="16"/>
    <n v="970"/>
    <n v="9"/>
    <n v="71"/>
    <n v="0.5625"/>
    <n v="15520"/>
    <x v="0"/>
    <x v="0"/>
    <s v="High Risk"/>
  </r>
  <r>
    <n v="15772559"/>
    <n v="790"/>
    <x v="0"/>
    <s v="Female"/>
    <x v="40"/>
    <n v="10"/>
    <n v="148636.21"/>
    <n v="1"/>
    <n v="0"/>
    <n v="1"/>
    <n v="16119.96"/>
    <x v="0"/>
    <n v="21"/>
    <n v="1954"/>
    <n v="6"/>
    <n v="23"/>
    <n v="0.2857142857142857"/>
    <n v="41034"/>
    <x v="1"/>
    <x v="3"/>
    <s v="Low Risk"/>
  </r>
  <r>
    <n v="15711251"/>
    <n v="514"/>
    <x v="0"/>
    <s v="Male"/>
    <x v="13"/>
    <n v="1"/>
    <n v="178827.79"/>
    <n v="1"/>
    <n v="1"/>
    <n v="0"/>
    <n v="60375.18"/>
    <x v="1"/>
    <n v="13"/>
    <n v="3267"/>
    <n v="0"/>
    <n v="41"/>
    <n v="0"/>
    <n v="42471"/>
    <x v="0"/>
    <x v="0"/>
    <s v="Medium Risk"/>
  </r>
  <r>
    <n v="15719212"/>
    <n v="491"/>
    <x v="0"/>
    <s v="Male"/>
    <x v="19"/>
    <n v="5"/>
    <n v="83134.3"/>
    <n v="1"/>
    <n v="1"/>
    <n v="0"/>
    <n v="187946.55"/>
    <x v="1"/>
    <n v="20"/>
    <n v="390"/>
    <n v="10"/>
    <n v="11"/>
    <n v="0.5"/>
    <n v="7800"/>
    <x v="0"/>
    <x v="2"/>
    <s v="Low Risk"/>
  </r>
  <r>
    <n v="15764927"/>
    <n v="753"/>
    <x v="0"/>
    <s v="Male"/>
    <x v="68"/>
    <n v="3"/>
    <n v="121513.31"/>
    <n v="1"/>
    <n v="0"/>
    <n v="1"/>
    <n v="195563.99"/>
    <x v="1"/>
    <n v="23"/>
    <n v="1330"/>
    <n v="6"/>
    <n v="39"/>
    <n v="0.2608695652173913"/>
    <n v="30590"/>
    <x v="0"/>
    <x v="2"/>
    <s v="Medium Risk"/>
  </r>
  <r>
    <n v="15731412"/>
    <n v="693"/>
    <x v="2"/>
    <s v="Female"/>
    <x v="24"/>
    <n v="6"/>
    <n v="95900.04"/>
    <n v="1"/>
    <n v="1"/>
    <n v="1"/>
    <n v="38196.239999999998"/>
    <x v="1"/>
    <n v="10"/>
    <n v="1515"/>
    <n v="8"/>
    <n v="132"/>
    <n v="0.8"/>
    <n v="15150"/>
    <x v="0"/>
    <x v="1"/>
    <s v="High Risk"/>
  </r>
  <r>
    <n v="15719170"/>
    <n v="679"/>
    <x v="0"/>
    <s v="Female"/>
    <x v="33"/>
    <n v="1"/>
    <n v="112543.42"/>
    <n v="1"/>
    <n v="1"/>
    <n v="1"/>
    <n v="179435.21"/>
    <x v="1"/>
    <n v="16"/>
    <n v="3117"/>
    <n v="7"/>
    <n v="64"/>
    <n v="0.4375"/>
    <n v="49872"/>
    <x v="0"/>
    <x v="0"/>
    <s v="High Risk"/>
  </r>
  <r>
    <n v="15596011"/>
    <n v="529"/>
    <x v="1"/>
    <s v="Male"/>
    <x v="10"/>
    <n v="9"/>
    <n v="0"/>
    <n v="1"/>
    <n v="1"/>
    <n v="1"/>
    <n v="93208.22"/>
    <x v="1"/>
    <n v="25"/>
    <n v="3226"/>
    <n v="1"/>
    <n v="145"/>
    <n v="0.04"/>
    <n v="80650"/>
    <x v="1"/>
    <x v="3"/>
    <s v="High Risk"/>
  </r>
  <r>
    <n v="15614834"/>
    <n v="619"/>
    <x v="1"/>
    <s v="Female"/>
    <x v="8"/>
    <n v="3"/>
    <n v="141751.82"/>
    <n v="1"/>
    <n v="0"/>
    <n v="1"/>
    <n v="61531.86"/>
    <x v="1"/>
    <n v="9"/>
    <n v="3218"/>
    <n v="4"/>
    <n v="27"/>
    <n v="0.44444444444444442"/>
    <n v="28962"/>
    <x v="2"/>
    <x v="2"/>
    <s v="Low Risk"/>
  </r>
  <r>
    <n v="15600510"/>
    <n v="680"/>
    <x v="1"/>
    <s v="Female"/>
    <x v="24"/>
    <n v="6"/>
    <n v="124140.57"/>
    <n v="2"/>
    <n v="1"/>
    <n v="0"/>
    <n v="92826.35"/>
    <x v="1"/>
    <n v="18"/>
    <n v="4160"/>
    <n v="4"/>
    <n v="69"/>
    <n v="0.22222222222222221"/>
    <n v="74880"/>
    <x v="2"/>
    <x v="1"/>
    <s v="High Risk"/>
  </r>
  <r>
    <n v="15625706"/>
    <n v="693"/>
    <x v="2"/>
    <s v="Male"/>
    <x v="13"/>
    <n v="2"/>
    <n v="116546.59"/>
    <n v="2"/>
    <n v="0"/>
    <n v="0"/>
    <n v="23140.28"/>
    <x v="0"/>
    <n v="19"/>
    <n v="1658"/>
    <n v="4"/>
    <n v="50"/>
    <n v="0.21052631578947367"/>
    <n v="31502"/>
    <x v="0"/>
    <x v="0"/>
    <s v="Medium Risk"/>
  </r>
  <r>
    <n v="15781409"/>
    <n v="834"/>
    <x v="0"/>
    <s v="Female"/>
    <x v="34"/>
    <n v="6"/>
    <n v="0"/>
    <n v="1"/>
    <n v="1"/>
    <n v="0"/>
    <n v="74287.53"/>
    <x v="1"/>
    <n v="30"/>
    <n v="4087"/>
    <n v="3"/>
    <n v="17"/>
    <n v="0.1"/>
    <n v="122610"/>
    <x v="0"/>
    <x v="1"/>
    <s v="Low Risk"/>
  </r>
  <r>
    <n v="15722583"/>
    <n v="636"/>
    <x v="1"/>
    <s v="Female"/>
    <x v="6"/>
    <n v="6"/>
    <n v="157576.47"/>
    <n v="2"/>
    <n v="1"/>
    <n v="1"/>
    <n v="101102.39"/>
    <x v="1"/>
    <n v="2"/>
    <n v="2584"/>
    <n v="4"/>
    <n v="67"/>
    <n v="1"/>
    <n v="5168"/>
    <x v="0"/>
    <x v="1"/>
    <s v="High Risk"/>
  </r>
  <r>
    <n v="15677243"/>
    <n v="538"/>
    <x v="1"/>
    <s v="Male"/>
    <x v="3"/>
    <n v="5"/>
    <n v="0"/>
    <n v="2"/>
    <n v="1"/>
    <n v="0"/>
    <n v="126933.73"/>
    <x v="1"/>
    <n v="4"/>
    <n v="3535"/>
    <n v="10"/>
    <n v="162"/>
    <n v="1"/>
    <n v="14140"/>
    <x v="2"/>
    <x v="2"/>
    <s v="High Risk"/>
  </r>
  <r>
    <n v="15815070"/>
    <n v="566"/>
    <x v="2"/>
    <s v="Female"/>
    <x v="4"/>
    <n v="5"/>
    <n v="141428.99"/>
    <n v="2"/>
    <n v="0"/>
    <n v="0"/>
    <n v="68408.740000000005"/>
    <x v="1"/>
    <n v="7"/>
    <n v="4113"/>
    <n v="5"/>
    <n v="114"/>
    <n v="0.7142857142857143"/>
    <n v="28791"/>
    <x v="0"/>
    <x v="2"/>
    <s v="High Risk"/>
  </r>
  <r>
    <n v="15705899"/>
    <n v="597"/>
    <x v="1"/>
    <s v="Male"/>
    <x v="12"/>
    <n v="0"/>
    <n v="127510.99"/>
    <n v="1"/>
    <n v="1"/>
    <n v="1"/>
    <n v="155356.34"/>
    <x v="1"/>
    <n v="26"/>
    <n v="4978"/>
    <n v="3"/>
    <n v="41"/>
    <n v="0.11538461538461539"/>
    <n v="129428"/>
    <x v="1"/>
    <x v="0"/>
    <s v="Medium Risk"/>
  </r>
  <r>
    <n v="15701522"/>
    <n v="711"/>
    <x v="0"/>
    <s v="Female"/>
    <x v="6"/>
    <n v="9"/>
    <n v="0"/>
    <n v="2"/>
    <n v="0"/>
    <n v="1"/>
    <n v="3234.8"/>
    <x v="1"/>
    <n v="21"/>
    <n v="4637"/>
    <n v="5"/>
    <n v="20"/>
    <n v="0.23809523809523808"/>
    <n v="97377"/>
    <x v="0"/>
    <x v="3"/>
    <s v="Low Risk"/>
  </r>
  <r>
    <n v="15755978"/>
    <n v="606"/>
    <x v="0"/>
    <s v="Male"/>
    <x v="8"/>
    <n v="10"/>
    <n v="0"/>
    <n v="2"/>
    <n v="1"/>
    <n v="0"/>
    <n v="195209.4"/>
    <x v="1"/>
    <n v="26"/>
    <n v="1680"/>
    <n v="4"/>
    <n v="22"/>
    <n v="0.15384615384615385"/>
    <n v="43680"/>
    <x v="1"/>
    <x v="3"/>
    <s v="Low Risk"/>
  </r>
  <r>
    <n v="15722090"/>
    <n v="615"/>
    <x v="1"/>
    <s v="Male"/>
    <x v="21"/>
    <n v="6"/>
    <n v="81818.490000000005"/>
    <n v="1"/>
    <n v="1"/>
    <n v="1"/>
    <n v="169149.38"/>
    <x v="1"/>
    <n v="10"/>
    <n v="1884"/>
    <n v="0"/>
    <n v="11"/>
    <n v="0"/>
    <n v="18840"/>
    <x v="2"/>
    <x v="1"/>
    <s v="Low Risk"/>
  </r>
  <r>
    <n v="15783526"/>
    <n v="589"/>
    <x v="0"/>
    <s v="Male"/>
    <x v="18"/>
    <n v="1"/>
    <n v="100895.54"/>
    <n v="1"/>
    <n v="1"/>
    <n v="1"/>
    <n v="68075.14"/>
    <x v="1"/>
    <n v="17"/>
    <n v="1033"/>
    <n v="8"/>
    <n v="147"/>
    <n v="0.47058823529411764"/>
    <n v="17561"/>
    <x v="0"/>
    <x v="0"/>
    <s v="High Risk"/>
  </r>
  <r>
    <n v="15632125"/>
    <n v="606"/>
    <x v="2"/>
    <s v="Male"/>
    <x v="13"/>
    <n v="5"/>
    <n v="63832.43"/>
    <n v="1"/>
    <n v="1"/>
    <n v="1"/>
    <n v="93707.8"/>
    <x v="1"/>
    <n v="27"/>
    <n v="1348"/>
    <n v="6"/>
    <n v="89"/>
    <n v="0.22222222222222221"/>
    <n v="36396"/>
    <x v="1"/>
    <x v="2"/>
    <s v="High Risk"/>
  </r>
  <r>
    <n v="15688395"/>
    <n v="582"/>
    <x v="0"/>
    <s v="Male"/>
    <x v="6"/>
    <n v="4"/>
    <n v="0"/>
    <n v="2"/>
    <n v="0"/>
    <n v="0"/>
    <n v="156153.26999999999"/>
    <x v="1"/>
    <n v="8"/>
    <n v="2895"/>
    <n v="3"/>
    <n v="55"/>
    <n v="0.375"/>
    <n v="23160"/>
    <x v="0"/>
    <x v="2"/>
    <s v="Medium Risk"/>
  </r>
  <r>
    <n v="15666975"/>
    <n v="710"/>
    <x v="0"/>
    <s v="Female"/>
    <x v="18"/>
    <n v="4"/>
    <n v="116085.06"/>
    <n v="1"/>
    <n v="1"/>
    <n v="0"/>
    <n v="58601.61"/>
    <x v="1"/>
    <n v="24"/>
    <n v="3197"/>
    <n v="9"/>
    <n v="28"/>
    <n v="0.375"/>
    <n v="76728"/>
    <x v="0"/>
    <x v="2"/>
    <s v="Low Risk"/>
  </r>
  <r>
    <n v="15682211"/>
    <n v="467"/>
    <x v="0"/>
    <s v="Male"/>
    <x v="38"/>
    <n v="1"/>
    <n v="0"/>
    <n v="2"/>
    <n v="1"/>
    <n v="1"/>
    <n v="114448.77"/>
    <x v="1"/>
    <n v="26"/>
    <n v="1213"/>
    <n v="3"/>
    <n v="143"/>
    <n v="0.11538461538461539"/>
    <n v="31538"/>
    <x v="2"/>
    <x v="0"/>
    <s v="High Risk"/>
  </r>
  <r>
    <n v="15637411"/>
    <n v="749"/>
    <x v="0"/>
    <s v="Male"/>
    <x v="33"/>
    <n v="1"/>
    <n v="0"/>
    <n v="2"/>
    <n v="0"/>
    <n v="1"/>
    <n v="126551.65"/>
    <x v="1"/>
    <n v="24"/>
    <n v="2094"/>
    <n v="8"/>
    <n v="137"/>
    <n v="0.33333333333333331"/>
    <n v="50256"/>
    <x v="0"/>
    <x v="0"/>
    <s v="High Risk"/>
  </r>
  <r>
    <n v="15591512"/>
    <n v="564"/>
    <x v="2"/>
    <s v="Female"/>
    <x v="19"/>
    <n v="2"/>
    <n v="115761.51"/>
    <n v="1"/>
    <n v="0"/>
    <n v="1"/>
    <n v="112350.21"/>
    <x v="0"/>
    <n v="13"/>
    <n v="3567"/>
    <n v="10"/>
    <n v="81"/>
    <n v="0.76923076923076927"/>
    <n v="46371"/>
    <x v="0"/>
    <x v="0"/>
    <s v="High Risk"/>
  </r>
  <r>
    <n v="15606855"/>
    <n v="730"/>
    <x v="1"/>
    <s v="Male"/>
    <x v="28"/>
    <n v="6"/>
    <n v="0"/>
    <n v="2"/>
    <n v="1"/>
    <n v="1"/>
    <n v="185808.7"/>
    <x v="1"/>
    <n v="2"/>
    <n v="3062"/>
    <n v="8"/>
    <n v="92"/>
    <n v="1"/>
    <n v="6124"/>
    <x v="0"/>
    <x v="1"/>
    <s v="High Risk"/>
  </r>
  <r>
    <n v="15763683"/>
    <n v="678"/>
    <x v="2"/>
    <s v="Male"/>
    <x v="15"/>
    <n v="4"/>
    <n v="139626.01"/>
    <n v="1"/>
    <n v="1"/>
    <n v="1"/>
    <n v="118235.52"/>
    <x v="0"/>
    <n v="18"/>
    <n v="367"/>
    <n v="4"/>
    <n v="29"/>
    <n v="0.22222222222222221"/>
    <n v="6606"/>
    <x v="2"/>
    <x v="2"/>
    <s v="Low Risk"/>
  </r>
  <r>
    <n v="15641782"/>
    <n v="540"/>
    <x v="0"/>
    <s v="Female"/>
    <x v="8"/>
    <n v="7"/>
    <n v="0"/>
    <n v="1"/>
    <n v="0"/>
    <n v="1"/>
    <n v="183051.6"/>
    <x v="0"/>
    <n v="24"/>
    <n v="3363"/>
    <n v="9"/>
    <n v="151"/>
    <n v="0.375"/>
    <n v="80712"/>
    <x v="0"/>
    <x v="1"/>
    <s v="High Risk"/>
  </r>
  <r>
    <n v="15677184"/>
    <n v="767"/>
    <x v="0"/>
    <s v="Female"/>
    <x v="12"/>
    <n v="6"/>
    <n v="115576.44"/>
    <n v="1"/>
    <n v="0"/>
    <n v="1"/>
    <n v="27922.45"/>
    <x v="1"/>
    <n v="1"/>
    <n v="4177"/>
    <n v="6"/>
    <n v="111"/>
    <n v="1"/>
    <n v="4177"/>
    <x v="0"/>
    <x v="1"/>
    <s v="High Risk"/>
  </r>
  <r>
    <n v="15775042"/>
    <n v="615"/>
    <x v="0"/>
    <s v="Female"/>
    <x v="51"/>
    <n v="4"/>
    <n v="0"/>
    <n v="2"/>
    <n v="1"/>
    <n v="0"/>
    <n v="196476.19"/>
    <x v="1"/>
    <n v="13"/>
    <n v="4048"/>
    <n v="5"/>
    <n v="35"/>
    <n v="0.38461538461538464"/>
    <n v="52624"/>
    <x v="0"/>
    <x v="2"/>
    <s v="Medium Risk"/>
  </r>
  <r>
    <n v="15616630"/>
    <n v="583"/>
    <x v="2"/>
    <s v="Female"/>
    <x v="1"/>
    <n v="5"/>
    <n v="77647.600000000006"/>
    <n v="1"/>
    <n v="1"/>
    <n v="0"/>
    <n v="190429.52"/>
    <x v="1"/>
    <n v="3"/>
    <n v="2564"/>
    <n v="2"/>
    <n v="122"/>
    <n v="0.66666666666666663"/>
    <n v="7692"/>
    <x v="2"/>
    <x v="2"/>
    <s v="High Risk"/>
  </r>
  <r>
    <n v="15800233"/>
    <n v="850"/>
    <x v="0"/>
    <s v="Female"/>
    <x v="20"/>
    <n v="5"/>
    <n v="0"/>
    <n v="2"/>
    <n v="1"/>
    <n v="0"/>
    <n v="35034.15"/>
    <x v="1"/>
    <n v="15"/>
    <n v="1332"/>
    <n v="4"/>
    <n v="104"/>
    <n v="0.26666666666666666"/>
    <n v="19980"/>
    <x v="0"/>
    <x v="2"/>
    <s v="High Risk"/>
  </r>
  <r>
    <n v="15588419"/>
    <n v="651"/>
    <x v="2"/>
    <s v="Female"/>
    <x v="10"/>
    <n v="10"/>
    <n v="148962.46"/>
    <n v="1"/>
    <n v="1"/>
    <n v="0"/>
    <n v="66389.429999999993"/>
    <x v="0"/>
    <n v="7"/>
    <n v="710"/>
    <n v="2"/>
    <n v="143"/>
    <n v="0.2857142857142857"/>
    <n v="4970"/>
    <x v="0"/>
    <x v="3"/>
    <s v="High Risk"/>
  </r>
  <r>
    <n v="15595557"/>
    <n v="798"/>
    <x v="0"/>
    <s v="Male"/>
    <x v="32"/>
    <n v="8"/>
    <n v="0"/>
    <n v="2"/>
    <n v="1"/>
    <n v="0"/>
    <n v="107615.43"/>
    <x v="1"/>
    <n v="22"/>
    <n v="1693"/>
    <n v="2"/>
    <n v="161"/>
    <n v="9.0909090909090912E-2"/>
    <n v="37246"/>
    <x v="0"/>
    <x v="1"/>
    <s v="High Risk"/>
  </r>
  <r>
    <n v="15626143"/>
    <n v="695"/>
    <x v="0"/>
    <s v="Male"/>
    <x v="24"/>
    <n v="2"/>
    <n v="0"/>
    <n v="2"/>
    <n v="1"/>
    <n v="1"/>
    <n v="99692.65"/>
    <x v="1"/>
    <n v="10"/>
    <n v="1613"/>
    <n v="0"/>
    <n v="82"/>
    <n v="0"/>
    <n v="16130"/>
    <x v="0"/>
    <x v="0"/>
    <s v="High Risk"/>
  </r>
  <r>
    <n v="15566030"/>
    <n v="497"/>
    <x v="2"/>
    <s v="Male"/>
    <x v="1"/>
    <n v="5"/>
    <n v="80542.81"/>
    <n v="1"/>
    <n v="0"/>
    <n v="0"/>
    <n v="88729.22"/>
    <x v="0"/>
    <n v="27"/>
    <n v="3034"/>
    <n v="4"/>
    <n v="103"/>
    <n v="0.14814814814814814"/>
    <n v="81918"/>
    <x v="0"/>
    <x v="2"/>
    <s v="High Risk"/>
  </r>
  <r>
    <n v="15701412"/>
    <n v="739"/>
    <x v="0"/>
    <s v="Male"/>
    <x v="20"/>
    <n v="4"/>
    <n v="0"/>
    <n v="2"/>
    <n v="0"/>
    <n v="0"/>
    <n v="173321.65"/>
    <x v="1"/>
    <n v="12"/>
    <n v="1558"/>
    <n v="3"/>
    <n v="132"/>
    <n v="0.25"/>
    <n v="18696"/>
    <x v="1"/>
    <x v="2"/>
    <s v="High Risk"/>
  </r>
  <r>
    <n v="15702464"/>
    <n v="549"/>
    <x v="0"/>
    <s v="Female"/>
    <x v="10"/>
    <n v="4"/>
    <n v="0"/>
    <n v="2"/>
    <n v="0"/>
    <n v="0"/>
    <n v="139463.57"/>
    <x v="1"/>
    <n v="12"/>
    <n v="4518"/>
    <n v="10"/>
    <n v="10"/>
    <n v="0.83333333333333337"/>
    <n v="54216"/>
    <x v="2"/>
    <x v="2"/>
    <s v="Low Risk"/>
  </r>
  <r>
    <n v="15573348"/>
    <n v="850"/>
    <x v="0"/>
    <s v="Male"/>
    <x v="12"/>
    <n v="9"/>
    <n v="102050.47"/>
    <n v="1"/>
    <n v="1"/>
    <n v="1"/>
    <n v="3769.71"/>
    <x v="1"/>
    <n v="28"/>
    <n v="164"/>
    <n v="3"/>
    <n v="133"/>
    <n v="0.10714285714285714"/>
    <n v="4592"/>
    <x v="0"/>
    <x v="3"/>
    <s v="High Risk"/>
  </r>
  <r>
    <n v="15704160"/>
    <n v="648"/>
    <x v="1"/>
    <s v="Male"/>
    <x v="23"/>
    <n v="5"/>
    <n v="0"/>
    <n v="1"/>
    <n v="1"/>
    <n v="0"/>
    <n v="149946.43"/>
    <x v="0"/>
    <n v="5"/>
    <n v="3689"/>
    <n v="10"/>
    <n v="104"/>
    <n v="1"/>
    <n v="18445"/>
    <x v="0"/>
    <x v="2"/>
    <s v="High Risk"/>
  </r>
  <r>
    <n v="15693704"/>
    <n v="679"/>
    <x v="0"/>
    <s v="Female"/>
    <x v="9"/>
    <n v="6"/>
    <n v="114948.76"/>
    <n v="2"/>
    <n v="0"/>
    <n v="1"/>
    <n v="135768.25"/>
    <x v="1"/>
    <n v="15"/>
    <n v="3768"/>
    <n v="6"/>
    <n v="34"/>
    <n v="0.4"/>
    <n v="56520"/>
    <x v="0"/>
    <x v="1"/>
    <s v="Medium Risk"/>
  </r>
  <r>
    <n v="15664752"/>
    <n v="606"/>
    <x v="2"/>
    <s v="Male"/>
    <x v="2"/>
    <n v="8"/>
    <n v="136000.45000000001"/>
    <n v="2"/>
    <n v="1"/>
    <n v="0"/>
    <n v="31708.53"/>
    <x v="1"/>
    <n v="29"/>
    <n v="3867"/>
    <n v="4"/>
    <n v="95"/>
    <n v="0.13793103448275862"/>
    <n v="112143"/>
    <x v="0"/>
    <x v="1"/>
    <s v="High Risk"/>
  </r>
  <r>
    <n v="15628292"/>
    <n v="850"/>
    <x v="0"/>
    <s v="Male"/>
    <x v="15"/>
    <n v="4"/>
    <n v="156001.68"/>
    <n v="2"/>
    <n v="1"/>
    <n v="1"/>
    <n v="151677.31"/>
    <x v="1"/>
    <n v="20"/>
    <n v="4953"/>
    <n v="1"/>
    <n v="40"/>
    <n v="0.05"/>
    <n v="99060"/>
    <x v="2"/>
    <x v="2"/>
    <s v="Medium Risk"/>
  </r>
  <r>
    <n v="15621195"/>
    <n v="619"/>
    <x v="2"/>
    <s v="Male"/>
    <x v="1"/>
    <n v="3"/>
    <n v="147974.16"/>
    <n v="2"/>
    <n v="1"/>
    <n v="0"/>
    <n v="170518.83"/>
    <x v="1"/>
    <n v="8"/>
    <n v="2522"/>
    <n v="0"/>
    <n v="89"/>
    <n v="0"/>
    <n v="20176"/>
    <x v="0"/>
    <x v="2"/>
    <s v="High Risk"/>
  </r>
  <r>
    <n v="15668629"/>
    <n v="719"/>
    <x v="1"/>
    <s v="Male"/>
    <x v="4"/>
    <n v="2"/>
    <n v="0"/>
    <n v="2"/>
    <n v="1"/>
    <n v="0"/>
    <n v="196582.19"/>
    <x v="1"/>
    <n v="8"/>
    <n v="3540"/>
    <n v="0"/>
    <n v="75"/>
    <n v="0"/>
    <n v="28320"/>
    <x v="0"/>
    <x v="0"/>
    <s v="High Risk"/>
  </r>
  <r>
    <n v="15635197"/>
    <n v="640"/>
    <x v="2"/>
    <s v="Male"/>
    <x v="28"/>
    <n v="5"/>
    <n v="90402.77"/>
    <n v="1"/>
    <n v="1"/>
    <n v="1"/>
    <n v="3298.65"/>
    <x v="1"/>
    <n v="10"/>
    <n v="4438"/>
    <n v="3"/>
    <n v="84"/>
    <n v="0.3"/>
    <n v="44380"/>
    <x v="0"/>
    <x v="2"/>
    <s v="High Risk"/>
  </r>
  <r>
    <n v="15592761"/>
    <n v="710"/>
    <x v="0"/>
    <s v="Male"/>
    <x v="20"/>
    <n v="5"/>
    <n v="0"/>
    <n v="2"/>
    <n v="0"/>
    <n v="0"/>
    <n v="162878.96"/>
    <x v="1"/>
    <n v="9"/>
    <n v="3380"/>
    <n v="6"/>
    <n v="96"/>
    <n v="0.66666666666666663"/>
    <n v="30420"/>
    <x v="0"/>
    <x v="2"/>
    <s v="High Risk"/>
  </r>
  <r>
    <n v="15574283"/>
    <n v="580"/>
    <x v="0"/>
    <s v="Male"/>
    <x v="8"/>
    <n v="2"/>
    <n v="0"/>
    <n v="2"/>
    <n v="0"/>
    <n v="1"/>
    <n v="64014.239999999998"/>
    <x v="1"/>
    <n v="21"/>
    <n v="2566"/>
    <n v="4"/>
    <n v="95"/>
    <n v="0.19047619047619047"/>
    <n v="53886"/>
    <x v="0"/>
    <x v="0"/>
    <s v="High Risk"/>
  </r>
  <r>
    <n v="15598097"/>
    <n v="550"/>
    <x v="0"/>
    <s v="Male"/>
    <x v="4"/>
    <n v="9"/>
    <n v="0"/>
    <n v="2"/>
    <n v="1"/>
    <n v="0"/>
    <n v="26257.01"/>
    <x v="1"/>
    <n v="23"/>
    <n v="966"/>
    <n v="5"/>
    <n v="114"/>
    <n v="0.21739130434782608"/>
    <n v="22218"/>
    <x v="0"/>
    <x v="3"/>
    <s v="High Risk"/>
  </r>
  <r>
    <n v="15711352"/>
    <n v="841"/>
    <x v="0"/>
    <s v="Female"/>
    <x v="8"/>
    <n v="3"/>
    <n v="162701.65"/>
    <n v="2"/>
    <n v="1"/>
    <n v="1"/>
    <n v="126794.56"/>
    <x v="1"/>
    <n v="27"/>
    <n v="4036"/>
    <n v="3"/>
    <n v="101"/>
    <n v="0.1111111111111111"/>
    <n v="108972"/>
    <x v="0"/>
    <x v="2"/>
    <s v="High Risk"/>
  </r>
  <r>
    <n v="15620751"/>
    <n v="760"/>
    <x v="0"/>
    <s v="Male"/>
    <x v="10"/>
    <n v="2"/>
    <n v="0"/>
    <n v="2"/>
    <n v="1"/>
    <n v="0"/>
    <n v="164162.44"/>
    <x v="1"/>
    <n v="4"/>
    <n v="4544"/>
    <n v="7"/>
    <n v="172"/>
    <n v="1"/>
    <n v="18176"/>
    <x v="0"/>
    <x v="0"/>
    <s v="High Risk"/>
  </r>
  <r>
    <n v="15656717"/>
    <n v="687"/>
    <x v="0"/>
    <s v="Female"/>
    <x v="33"/>
    <n v="6"/>
    <n v="0"/>
    <n v="2"/>
    <n v="0"/>
    <n v="0"/>
    <n v="179206.92"/>
    <x v="1"/>
    <n v="17"/>
    <n v="3430"/>
    <n v="3"/>
    <n v="91"/>
    <n v="0.17647058823529413"/>
    <n v="58310"/>
    <x v="2"/>
    <x v="1"/>
    <s v="High Risk"/>
  </r>
  <r>
    <n v="15643121"/>
    <n v="753"/>
    <x v="2"/>
    <s v="Female"/>
    <x v="12"/>
    <n v="5"/>
    <n v="82453.960000000006"/>
    <n v="2"/>
    <n v="0"/>
    <n v="0"/>
    <n v="18254.75"/>
    <x v="1"/>
    <n v="4"/>
    <n v="603"/>
    <n v="8"/>
    <n v="26"/>
    <n v="1"/>
    <n v="2412"/>
    <x v="0"/>
    <x v="2"/>
    <s v="Low Risk"/>
  </r>
  <r>
    <n v="15723671"/>
    <n v="661"/>
    <x v="0"/>
    <s v="Male"/>
    <x v="12"/>
    <n v="9"/>
    <n v="100107.99"/>
    <n v="1"/>
    <n v="1"/>
    <n v="0"/>
    <n v="83949.68"/>
    <x v="1"/>
    <n v="24"/>
    <n v="2704"/>
    <n v="7"/>
    <n v="166"/>
    <n v="0.29166666666666669"/>
    <n v="64896"/>
    <x v="0"/>
    <x v="3"/>
    <s v="High Risk"/>
  </r>
  <r>
    <n v="15752846"/>
    <n v="699"/>
    <x v="0"/>
    <s v="Male"/>
    <x v="34"/>
    <n v="7"/>
    <n v="0"/>
    <n v="2"/>
    <n v="1"/>
    <n v="1"/>
    <n v="22684.78"/>
    <x v="1"/>
    <n v="19"/>
    <n v="2499"/>
    <n v="1"/>
    <n v="79"/>
    <n v="5.2631578947368418E-2"/>
    <n v="47481"/>
    <x v="1"/>
    <x v="1"/>
    <s v="High Risk"/>
  </r>
  <r>
    <n v="15640852"/>
    <n v="617"/>
    <x v="2"/>
    <s v="Female"/>
    <x v="2"/>
    <n v="5"/>
    <n v="83348.89"/>
    <n v="3"/>
    <n v="1"/>
    <n v="0"/>
    <n v="7953.62"/>
    <x v="0"/>
    <n v="5"/>
    <n v="2504"/>
    <n v="2"/>
    <n v="106"/>
    <n v="0.4"/>
    <n v="12520"/>
    <x v="2"/>
    <x v="2"/>
    <s v="High Risk"/>
  </r>
  <r>
    <n v="15789313"/>
    <n v="595"/>
    <x v="2"/>
    <s v="Female"/>
    <x v="4"/>
    <n v="4"/>
    <n v="96553.52"/>
    <n v="2"/>
    <n v="1"/>
    <n v="0"/>
    <n v="143952.24"/>
    <x v="0"/>
    <n v="23"/>
    <n v="3747"/>
    <n v="8"/>
    <n v="122"/>
    <n v="0.34782608695652173"/>
    <n v="86181"/>
    <x v="0"/>
    <x v="2"/>
    <s v="High Risk"/>
  </r>
  <r>
    <n v="15793688"/>
    <n v="669"/>
    <x v="0"/>
    <s v="Male"/>
    <x v="5"/>
    <n v="9"/>
    <n v="201009.64"/>
    <n v="1"/>
    <n v="1"/>
    <n v="0"/>
    <n v="158032.5"/>
    <x v="0"/>
    <n v="19"/>
    <n v="942"/>
    <n v="2"/>
    <n v="136"/>
    <n v="0.10526315789473684"/>
    <n v="17898"/>
    <x v="0"/>
    <x v="3"/>
    <s v="High Risk"/>
  </r>
  <r>
    <n v="15770405"/>
    <n v="613"/>
    <x v="0"/>
    <s v="Female"/>
    <x v="7"/>
    <n v="5"/>
    <n v="125167.74"/>
    <n v="1"/>
    <n v="1"/>
    <n v="0"/>
    <n v="199104.52"/>
    <x v="1"/>
    <n v="26"/>
    <n v="1626"/>
    <n v="9"/>
    <n v="170"/>
    <n v="0.34615384615384615"/>
    <n v="42276"/>
    <x v="0"/>
    <x v="2"/>
    <s v="High Risk"/>
  </r>
  <r>
    <n v="15702561"/>
    <n v="782"/>
    <x v="0"/>
    <s v="Male"/>
    <x v="15"/>
    <n v="9"/>
    <n v="0"/>
    <n v="1"/>
    <n v="1"/>
    <n v="1"/>
    <n v="87566.97"/>
    <x v="1"/>
    <n v="8"/>
    <n v="2215"/>
    <n v="4"/>
    <n v="101"/>
    <n v="0.5"/>
    <n v="17720"/>
    <x v="0"/>
    <x v="3"/>
    <s v="High Risk"/>
  </r>
  <r>
    <n v="15625964"/>
    <n v="582"/>
    <x v="0"/>
    <s v="Female"/>
    <x v="3"/>
    <n v="5"/>
    <n v="153313.67000000001"/>
    <n v="1"/>
    <n v="0"/>
    <n v="0"/>
    <n v="170563.73"/>
    <x v="1"/>
    <n v="24"/>
    <n v="4515"/>
    <n v="0"/>
    <n v="99"/>
    <n v="0"/>
    <n v="108360"/>
    <x v="0"/>
    <x v="2"/>
    <s v="High Risk"/>
  </r>
  <r>
    <n v="15761364"/>
    <n v="679"/>
    <x v="0"/>
    <s v="Male"/>
    <x v="33"/>
    <n v="9"/>
    <n v="0"/>
    <n v="2"/>
    <n v="1"/>
    <n v="0"/>
    <n v="157871.54999999999"/>
    <x v="1"/>
    <n v="22"/>
    <n v="2279"/>
    <n v="9"/>
    <n v="32"/>
    <n v="0.40909090909090912"/>
    <n v="50138"/>
    <x v="0"/>
    <x v="3"/>
    <s v="Medium Risk"/>
  </r>
  <r>
    <n v="15590286"/>
    <n v="611"/>
    <x v="0"/>
    <s v="Female"/>
    <x v="20"/>
    <n v="2"/>
    <n v="125879.29"/>
    <n v="1"/>
    <n v="1"/>
    <n v="0"/>
    <n v="93203.43"/>
    <x v="1"/>
    <n v="30"/>
    <n v="1933"/>
    <n v="2"/>
    <n v="128"/>
    <n v="6.6666666666666666E-2"/>
    <n v="57990"/>
    <x v="1"/>
    <x v="0"/>
    <s v="High Risk"/>
  </r>
  <r>
    <n v="15587978"/>
    <n v="455"/>
    <x v="2"/>
    <s v="Female"/>
    <x v="24"/>
    <n v="6"/>
    <n v="170057.62"/>
    <n v="1"/>
    <n v="0"/>
    <n v="1"/>
    <n v="54398.559999999998"/>
    <x v="1"/>
    <n v="15"/>
    <n v="2112"/>
    <n v="9"/>
    <n v="67"/>
    <n v="0.6"/>
    <n v="31680"/>
    <x v="1"/>
    <x v="1"/>
    <s v="High Risk"/>
  </r>
  <r>
    <n v="15773242"/>
    <n v="621"/>
    <x v="0"/>
    <s v="Male"/>
    <x v="15"/>
    <n v="1"/>
    <n v="0"/>
    <n v="2"/>
    <n v="1"/>
    <n v="1"/>
    <n v="168779.47"/>
    <x v="1"/>
    <n v="23"/>
    <n v="3570"/>
    <n v="4"/>
    <n v="135"/>
    <n v="0.17391304347826086"/>
    <n v="82110"/>
    <x v="0"/>
    <x v="0"/>
    <s v="High Risk"/>
  </r>
  <r>
    <n v="15761053"/>
    <n v="596"/>
    <x v="2"/>
    <s v="Male"/>
    <x v="36"/>
    <n v="2"/>
    <n v="131326.47"/>
    <n v="1"/>
    <n v="0"/>
    <n v="0"/>
    <n v="1140.02"/>
    <x v="0"/>
    <n v="30"/>
    <n v="2810"/>
    <n v="10"/>
    <n v="110"/>
    <n v="0.33333333333333331"/>
    <n v="84300"/>
    <x v="0"/>
    <x v="0"/>
    <s v="High Risk"/>
  </r>
  <r>
    <n v="15702095"/>
    <n v="585"/>
    <x v="1"/>
    <s v="Female"/>
    <x v="27"/>
    <n v="1"/>
    <n v="128472.8"/>
    <n v="1"/>
    <n v="1"/>
    <n v="0"/>
    <n v="186476.91"/>
    <x v="0"/>
    <n v="26"/>
    <n v="1315"/>
    <n v="6"/>
    <n v="137"/>
    <n v="0.23076923076923078"/>
    <n v="34190"/>
    <x v="0"/>
    <x v="0"/>
    <s v="High Risk"/>
  </r>
  <r>
    <n v="15764253"/>
    <n v="742"/>
    <x v="0"/>
    <s v="Male"/>
    <x v="15"/>
    <n v="6"/>
    <n v="160485.16"/>
    <n v="1"/>
    <n v="1"/>
    <n v="0"/>
    <n v="29023.03"/>
    <x v="1"/>
    <n v="30"/>
    <n v="4245"/>
    <n v="4"/>
    <n v="173"/>
    <n v="0.13333333333333333"/>
    <n v="127350"/>
    <x v="1"/>
    <x v="1"/>
    <s v="High Risk"/>
  </r>
  <r>
    <n v="15700801"/>
    <n v="850"/>
    <x v="2"/>
    <s v="Male"/>
    <x v="0"/>
    <n v="6"/>
    <n v="84445.68"/>
    <n v="3"/>
    <n v="0"/>
    <n v="1"/>
    <n v="60021.34"/>
    <x v="0"/>
    <n v="6"/>
    <n v="3594"/>
    <n v="3"/>
    <n v="152"/>
    <n v="0.5"/>
    <n v="21564"/>
    <x v="1"/>
    <x v="1"/>
    <s v="High Risk"/>
  </r>
  <r>
    <n v="15730590"/>
    <n v="738"/>
    <x v="2"/>
    <s v="Female"/>
    <x v="20"/>
    <n v="1"/>
    <n v="115409.18"/>
    <n v="2"/>
    <n v="0"/>
    <n v="0"/>
    <n v="180456.8"/>
    <x v="1"/>
    <n v="5"/>
    <n v="1407"/>
    <n v="9"/>
    <n v="62"/>
    <n v="1"/>
    <n v="7035"/>
    <x v="2"/>
    <x v="0"/>
    <s v="High Risk"/>
  </r>
  <r>
    <n v="15643916"/>
    <n v="619"/>
    <x v="1"/>
    <s v="Male"/>
    <x v="17"/>
    <n v="8"/>
    <n v="62400.480000000003"/>
    <n v="1"/>
    <n v="1"/>
    <n v="1"/>
    <n v="132498.39000000001"/>
    <x v="0"/>
    <n v="20"/>
    <n v="384"/>
    <n v="9"/>
    <n v="135"/>
    <n v="0.45"/>
    <n v="7680"/>
    <x v="0"/>
    <x v="1"/>
    <s v="High Risk"/>
  </r>
  <r>
    <n v="15720636"/>
    <n v="628"/>
    <x v="0"/>
    <s v="Female"/>
    <x v="5"/>
    <n v="4"/>
    <n v="143054.56"/>
    <n v="1"/>
    <n v="0"/>
    <n v="1"/>
    <n v="109608.81"/>
    <x v="0"/>
    <n v="10"/>
    <n v="3387"/>
    <n v="5"/>
    <n v="86"/>
    <n v="0.5"/>
    <n v="33870"/>
    <x v="2"/>
    <x v="2"/>
    <s v="High Risk"/>
  </r>
  <r>
    <n v="15795429"/>
    <n v="487"/>
    <x v="0"/>
    <s v="Male"/>
    <x v="9"/>
    <n v="7"/>
    <n v="133628.09"/>
    <n v="2"/>
    <n v="1"/>
    <n v="1"/>
    <n v="98570.01"/>
    <x v="1"/>
    <n v="24"/>
    <n v="4651"/>
    <n v="7"/>
    <n v="124"/>
    <n v="0.29166666666666669"/>
    <n v="111624"/>
    <x v="1"/>
    <x v="1"/>
    <s v="High Risk"/>
  </r>
  <r>
    <n v="15609254"/>
    <n v="513"/>
    <x v="1"/>
    <s v="Female"/>
    <x v="1"/>
    <n v="9"/>
    <n v="107135.03999999999"/>
    <n v="2"/>
    <n v="1"/>
    <n v="1"/>
    <n v="160546.57999999999"/>
    <x v="1"/>
    <n v="14"/>
    <n v="4054"/>
    <n v="2"/>
    <n v="38"/>
    <n v="0.14285714285714285"/>
    <n v="56756"/>
    <x v="0"/>
    <x v="3"/>
    <s v="Medium Risk"/>
  </r>
  <r>
    <n v="15625141"/>
    <n v="563"/>
    <x v="1"/>
    <s v="Male"/>
    <x v="28"/>
    <n v="7"/>
    <n v="0"/>
    <n v="2"/>
    <n v="0"/>
    <n v="0"/>
    <n v="6139.74"/>
    <x v="1"/>
    <n v="23"/>
    <n v="2011"/>
    <n v="7"/>
    <n v="114"/>
    <n v="0.30434782608695654"/>
    <n v="46253"/>
    <x v="1"/>
    <x v="1"/>
    <s v="High Risk"/>
  </r>
  <r>
    <n v="15810898"/>
    <n v="803"/>
    <x v="0"/>
    <s v="Female"/>
    <x v="35"/>
    <n v="2"/>
    <n v="151659.51999999999"/>
    <n v="2"/>
    <n v="0"/>
    <n v="1"/>
    <n v="6930.17"/>
    <x v="1"/>
    <n v="28"/>
    <n v="3633"/>
    <n v="9"/>
    <n v="32"/>
    <n v="0.32142857142857145"/>
    <n v="101724"/>
    <x v="1"/>
    <x v="0"/>
    <s v="Medium Risk"/>
  </r>
  <r>
    <n v="15775797"/>
    <n v="607"/>
    <x v="1"/>
    <s v="Female"/>
    <x v="15"/>
    <n v="7"/>
    <n v="0"/>
    <n v="3"/>
    <n v="0"/>
    <n v="1"/>
    <n v="10674.62"/>
    <x v="1"/>
    <n v="27"/>
    <n v="4986"/>
    <n v="0"/>
    <n v="83"/>
    <n v="0"/>
    <n v="134622"/>
    <x v="1"/>
    <x v="1"/>
    <s v="High Risk"/>
  </r>
  <r>
    <n v="15795246"/>
    <n v="628"/>
    <x v="2"/>
    <s v="Female"/>
    <x v="21"/>
    <n v="9"/>
    <n v="155903.82"/>
    <n v="2"/>
    <n v="1"/>
    <n v="1"/>
    <n v="71159.839999999997"/>
    <x v="1"/>
    <n v="25"/>
    <n v="3079"/>
    <n v="10"/>
    <n v="37"/>
    <n v="0.4"/>
    <n v="76975"/>
    <x v="0"/>
    <x v="3"/>
    <s v="Medium Risk"/>
  </r>
  <r>
    <n v="15795275"/>
    <n v="521"/>
    <x v="1"/>
    <s v="Female"/>
    <x v="23"/>
    <n v="4"/>
    <n v="82940.25"/>
    <n v="2"/>
    <n v="0"/>
    <n v="0"/>
    <n v="62413.01"/>
    <x v="0"/>
    <n v="14"/>
    <n v="3304"/>
    <n v="4"/>
    <n v="92"/>
    <n v="0.2857142857142857"/>
    <n v="46256"/>
    <x v="0"/>
    <x v="2"/>
    <s v="High Risk"/>
  </r>
  <r>
    <n v="15571869"/>
    <n v="669"/>
    <x v="2"/>
    <s v="Female"/>
    <x v="5"/>
    <n v="4"/>
    <n v="112650.89"/>
    <n v="1"/>
    <n v="0"/>
    <n v="0"/>
    <n v="166386.22"/>
    <x v="0"/>
    <n v="25"/>
    <n v="1076"/>
    <n v="9"/>
    <n v="9"/>
    <n v="0.36"/>
    <n v="26900"/>
    <x v="0"/>
    <x v="2"/>
    <s v="Low Risk"/>
  </r>
  <r>
    <n v="15694143"/>
    <n v="686"/>
    <x v="0"/>
    <s v="Female"/>
    <x v="1"/>
    <n v="10"/>
    <n v="0"/>
    <n v="1"/>
    <n v="1"/>
    <n v="0"/>
    <n v="133086.45000000001"/>
    <x v="1"/>
    <n v="19"/>
    <n v="206"/>
    <n v="4"/>
    <n v="167"/>
    <n v="0.21052631578947367"/>
    <n v="3914"/>
    <x v="0"/>
    <x v="3"/>
    <s v="High Risk"/>
  </r>
  <r>
    <n v="15748231"/>
    <n v="700"/>
    <x v="2"/>
    <s v="Male"/>
    <x v="12"/>
    <n v="4"/>
    <n v="95853.39"/>
    <n v="2"/>
    <n v="1"/>
    <n v="0"/>
    <n v="192933.37"/>
    <x v="1"/>
    <n v="12"/>
    <n v="4351"/>
    <n v="9"/>
    <n v="113"/>
    <n v="0.75"/>
    <n v="52212"/>
    <x v="0"/>
    <x v="2"/>
    <s v="High Risk"/>
  </r>
  <r>
    <n v="15632185"/>
    <n v="663"/>
    <x v="0"/>
    <s v="Female"/>
    <x v="0"/>
    <n v="1"/>
    <n v="82228.67"/>
    <n v="2"/>
    <n v="1"/>
    <n v="0"/>
    <n v="71359.78"/>
    <x v="1"/>
    <n v="9"/>
    <n v="4545"/>
    <n v="3"/>
    <n v="12"/>
    <n v="0.33333333333333331"/>
    <n v="40905"/>
    <x v="0"/>
    <x v="0"/>
    <s v="Low Risk"/>
  </r>
  <r>
    <n v="15806249"/>
    <n v="671"/>
    <x v="1"/>
    <s v="Female"/>
    <x v="8"/>
    <n v="4"/>
    <n v="0"/>
    <n v="2"/>
    <n v="0"/>
    <n v="1"/>
    <n v="79270.02"/>
    <x v="1"/>
    <n v="27"/>
    <n v="1617"/>
    <n v="1"/>
    <n v="26"/>
    <n v="3.7037037037037035E-2"/>
    <n v="43659"/>
    <x v="0"/>
    <x v="2"/>
    <s v="Low Risk"/>
  </r>
  <r>
    <n v="15743293"/>
    <n v="651"/>
    <x v="2"/>
    <s v="Female"/>
    <x v="12"/>
    <n v="1"/>
    <n v="163700.78"/>
    <n v="3"/>
    <n v="1"/>
    <n v="1"/>
    <n v="29583.48"/>
    <x v="0"/>
    <n v="17"/>
    <n v="389"/>
    <n v="3"/>
    <n v="110"/>
    <n v="0.17647058823529413"/>
    <n v="6613"/>
    <x v="0"/>
    <x v="0"/>
    <s v="High Risk"/>
  </r>
  <r>
    <n v="15598157"/>
    <n v="728"/>
    <x v="0"/>
    <s v="Male"/>
    <x v="10"/>
    <n v="4"/>
    <n v="106328.08"/>
    <n v="1"/>
    <n v="1"/>
    <n v="0"/>
    <n v="88680.65"/>
    <x v="1"/>
    <n v="15"/>
    <n v="2775"/>
    <n v="8"/>
    <n v="158"/>
    <n v="0.53333333333333333"/>
    <n v="41625"/>
    <x v="2"/>
    <x v="2"/>
    <s v="High Risk"/>
  </r>
  <r>
    <n v="15700946"/>
    <n v="574"/>
    <x v="0"/>
    <s v="Female"/>
    <x v="10"/>
    <n v="7"/>
    <n v="152992.91"/>
    <n v="1"/>
    <n v="1"/>
    <n v="1"/>
    <n v="134691.20000000001"/>
    <x v="1"/>
    <n v="4"/>
    <n v="2587"/>
    <n v="4"/>
    <n v="86"/>
    <n v="1"/>
    <n v="10348"/>
    <x v="0"/>
    <x v="1"/>
    <s v="High Risk"/>
  </r>
  <r>
    <n v="15722692"/>
    <n v="464"/>
    <x v="0"/>
    <s v="Male"/>
    <x v="16"/>
    <n v="3"/>
    <n v="116439.65"/>
    <n v="1"/>
    <n v="1"/>
    <n v="0"/>
    <n v="75574.48"/>
    <x v="1"/>
    <n v="25"/>
    <n v="3282"/>
    <n v="8"/>
    <n v="66"/>
    <n v="0.32"/>
    <n v="82050"/>
    <x v="1"/>
    <x v="2"/>
    <s v="High Risk"/>
  </r>
  <r>
    <n v="15696506"/>
    <n v="604"/>
    <x v="1"/>
    <s v="Male"/>
    <x v="7"/>
    <n v="9"/>
    <n v="101352.78"/>
    <n v="1"/>
    <n v="0"/>
    <n v="0"/>
    <n v="30252.3"/>
    <x v="1"/>
    <n v="24"/>
    <n v="2316"/>
    <n v="8"/>
    <n v="28"/>
    <n v="0.33333333333333331"/>
    <n v="55584"/>
    <x v="1"/>
    <x v="3"/>
    <s v="Low Risk"/>
  </r>
  <r>
    <n v="15728823"/>
    <n v="836"/>
    <x v="1"/>
    <s v="Female"/>
    <x v="24"/>
    <n v="10"/>
    <n v="0"/>
    <n v="2"/>
    <n v="1"/>
    <n v="0"/>
    <n v="111324.41"/>
    <x v="1"/>
    <n v="25"/>
    <n v="2201"/>
    <n v="3"/>
    <n v="140"/>
    <n v="0.12"/>
    <n v="55025"/>
    <x v="1"/>
    <x v="3"/>
    <s v="High Risk"/>
  </r>
  <r>
    <n v="15808851"/>
    <n v="511"/>
    <x v="2"/>
    <s v="Female"/>
    <x v="31"/>
    <n v="9"/>
    <n v="105609.17"/>
    <n v="1"/>
    <n v="0"/>
    <n v="1"/>
    <n v="105425.18"/>
    <x v="1"/>
    <n v="20"/>
    <n v="4257"/>
    <n v="5"/>
    <n v="143"/>
    <n v="0.25"/>
    <n v="85140"/>
    <x v="1"/>
    <x v="3"/>
    <s v="High Risk"/>
  </r>
  <r>
    <n v="15675231"/>
    <n v="518"/>
    <x v="0"/>
    <s v="Female"/>
    <x v="13"/>
    <n v="8"/>
    <n v="0"/>
    <n v="2"/>
    <n v="1"/>
    <n v="1"/>
    <n v="36193.07"/>
    <x v="1"/>
    <n v="17"/>
    <n v="3449"/>
    <n v="1"/>
    <n v="41"/>
    <n v="5.8823529411764705E-2"/>
    <n v="58633"/>
    <x v="2"/>
    <x v="1"/>
    <s v="Medium Risk"/>
  </r>
  <r>
    <n v="15732299"/>
    <n v="756"/>
    <x v="0"/>
    <s v="Male"/>
    <x v="44"/>
    <n v="4"/>
    <n v="0"/>
    <n v="3"/>
    <n v="1"/>
    <n v="1"/>
    <n v="93081.87"/>
    <x v="1"/>
    <n v="24"/>
    <n v="761"/>
    <n v="8"/>
    <n v="94"/>
    <n v="0.33333333333333331"/>
    <n v="18264"/>
    <x v="0"/>
    <x v="2"/>
    <s v="High Risk"/>
  </r>
  <r>
    <n v="15706269"/>
    <n v="489"/>
    <x v="0"/>
    <s v="Female"/>
    <x v="40"/>
    <n v="8"/>
    <n v="103894.38"/>
    <n v="2"/>
    <n v="1"/>
    <n v="1"/>
    <n v="107625.46"/>
    <x v="1"/>
    <n v="23"/>
    <n v="2132"/>
    <n v="3"/>
    <n v="31"/>
    <n v="0.13043478260869565"/>
    <n v="49036"/>
    <x v="0"/>
    <x v="1"/>
    <s v="Medium Risk"/>
  </r>
  <r>
    <n v="15590078"/>
    <n v="622"/>
    <x v="1"/>
    <s v="Male"/>
    <x v="7"/>
    <n v="9"/>
    <n v="139834.93"/>
    <n v="1"/>
    <n v="1"/>
    <n v="1"/>
    <n v="152733.89000000001"/>
    <x v="1"/>
    <n v="13"/>
    <n v="4238"/>
    <n v="8"/>
    <n v="134"/>
    <n v="0.61538461538461542"/>
    <n v="55094"/>
    <x v="0"/>
    <x v="3"/>
    <s v="High Risk"/>
  </r>
  <r>
    <n v="15776985"/>
    <n v="652"/>
    <x v="0"/>
    <s v="Female"/>
    <x v="18"/>
    <n v="6"/>
    <n v="112518.71"/>
    <n v="2"/>
    <n v="0"/>
    <n v="1"/>
    <n v="110421.31"/>
    <x v="1"/>
    <n v="21"/>
    <n v="2382"/>
    <n v="0"/>
    <n v="32"/>
    <n v="0"/>
    <n v="50022"/>
    <x v="0"/>
    <x v="1"/>
    <s v="Medium Risk"/>
  </r>
  <r>
    <n v="15756743"/>
    <n v="625"/>
    <x v="0"/>
    <s v="Female"/>
    <x v="24"/>
    <n v="7"/>
    <n v="115895.42"/>
    <n v="1"/>
    <n v="1"/>
    <n v="0"/>
    <n v="48486.25"/>
    <x v="1"/>
    <n v="14"/>
    <n v="4463"/>
    <n v="8"/>
    <n v="101"/>
    <n v="0.5714285714285714"/>
    <n v="62482"/>
    <x v="1"/>
    <x v="1"/>
    <s v="High Risk"/>
  </r>
  <r>
    <n v="15782364"/>
    <n v="521"/>
    <x v="1"/>
    <s v="Female"/>
    <x v="2"/>
    <n v="3"/>
    <n v="146408.68"/>
    <n v="1"/>
    <n v="0"/>
    <n v="0"/>
    <n v="72993.67"/>
    <x v="1"/>
    <n v="22"/>
    <n v="3923"/>
    <n v="1"/>
    <n v="41"/>
    <n v="4.5454545454545456E-2"/>
    <n v="86306"/>
    <x v="0"/>
    <x v="2"/>
    <s v="Medium Risk"/>
  </r>
  <r>
    <n v="15604093"/>
    <n v="546"/>
    <x v="0"/>
    <s v="Male"/>
    <x v="10"/>
    <n v="4"/>
    <n v="165363.31"/>
    <n v="2"/>
    <n v="1"/>
    <n v="1"/>
    <n v="25744.13"/>
    <x v="0"/>
    <n v="23"/>
    <n v="4618"/>
    <n v="6"/>
    <n v="30"/>
    <n v="0.2608695652173913"/>
    <n v="106214"/>
    <x v="0"/>
    <x v="2"/>
    <s v="Low Risk"/>
  </r>
  <r>
    <n v="15749328"/>
    <n v="697"/>
    <x v="0"/>
    <s v="Female"/>
    <x v="13"/>
    <n v="1"/>
    <n v="0"/>
    <n v="2"/>
    <n v="1"/>
    <n v="0"/>
    <n v="46807.62"/>
    <x v="0"/>
    <n v="11"/>
    <n v="2923"/>
    <n v="3"/>
    <n v="67"/>
    <n v="0.27272727272727271"/>
    <n v="32153"/>
    <x v="0"/>
    <x v="0"/>
    <s v="High Risk"/>
  </r>
  <r>
    <n v="15656322"/>
    <n v="571"/>
    <x v="2"/>
    <s v="Male"/>
    <x v="19"/>
    <n v="3"/>
    <n v="71843.149999999994"/>
    <n v="1"/>
    <n v="1"/>
    <n v="0"/>
    <n v="26772.04"/>
    <x v="1"/>
    <n v="26"/>
    <n v="4679"/>
    <n v="6"/>
    <n v="128"/>
    <n v="0.23076923076923078"/>
    <n v="121654"/>
    <x v="2"/>
    <x v="2"/>
    <s v="High Risk"/>
  </r>
  <r>
    <n v="15685564"/>
    <n v="748"/>
    <x v="1"/>
    <s v="Male"/>
    <x v="12"/>
    <n v="5"/>
    <n v="105492.53"/>
    <n v="1"/>
    <n v="1"/>
    <n v="1"/>
    <n v="150057.20000000001"/>
    <x v="1"/>
    <n v="5"/>
    <n v="4792"/>
    <n v="6"/>
    <n v="142"/>
    <n v="1"/>
    <n v="23960"/>
    <x v="1"/>
    <x v="2"/>
    <s v="High Risk"/>
  </r>
  <r>
    <n v="15785831"/>
    <n v="591"/>
    <x v="0"/>
    <s v="Male"/>
    <x v="12"/>
    <n v="7"/>
    <n v="183027.25"/>
    <n v="1"/>
    <n v="1"/>
    <n v="1"/>
    <n v="56028.79"/>
    <x v="1"/>
    <n v="25"/>
    <n v="1241"/>
    <n v="10"/>
    <n v="52"/>
    <n v="0.4"/>
    <n v="31025"/>
    <x v="2"/>
    <x v="1"/>
    <s v="Medium Risk"/>
  </r>
  <r>
    <n v="15796218"/>
    <n v="814"/>
    <x v="2"/>
    <s v="Male"/>
    <x v="6"/>
    <n v="1"/>
    <n v="131968.57"/>
    <n v="2"/>
    <n v="1"/>
    <n v="1"/>
    <n v="147693.92000000001"/>
    <x v="1"/>
    <n v="17"/>
    <n v="1968"/>
    <n v="5"/>
    <n v="140"/>
    <n v="0.29411764705882354"/>
    <n v="33456"/>
    <x v="2"/>
    <x v="0"/>
    <s v="High Risk"/>
  </r>
  <r>
    <n v="15716218"/>
    <n v="709"/>
    <x v="0"/>
    <s v="Female"/>
    <x v="13"/>
    <n v="3"/>
    <n v="104118.5"/>
    <n v="1"/>
    <n v="0"/>
    <n v="1"/>
    <n v="174032"/>
    <x v="1"/>
    <n v="2"/>
    <n v="4004"/>
    <n v="7"/>
    <n v="102"/>
    <n v="1"/>
    <n v="8008"/>
    <x v="0"/>
    <x v="2"/>
    <s v="High Risk"/>
  </r>
  <r>
    <n v="15572735"/>
    <n v="433"/>
    <x v="1"/>
    <s v="Male"/>
    <x v="7"/>
    <n v="2"/>
    <n v="0"/>
    <n v="2"/>
    <n v="1"/>
    <n v="1"/>
    <n v="153698.65"/>
    <x v="1"/>
    <n v="17"/>
    <n v="2273"/>
    <n v="7"/>
    <n v="150"/>
    <n v="0.41176470588235292"/>
    <n v="38641"/>
    <x v="0"/>
    <x v="0"/>
    <s v="High Risk"/>
  </r>
  <r>
    <n v="15633840"/>
    <n v="781"/>
    <x v="0"/>
    <s v="Male"/>
    <x v="43"/>
    <n v="0"/>
    <n v="125023.1"/>
    <n v="2"/>
    <n v="1"/>
    <n v="1"/>
    <n v="108301.45"/>
    <x v="1"/>
    <n v="24"/>
    <n v="3847"/>
    <n v="3"/>
    <n v="161"/>
    <n v="0.125"/>
    <n v="92328"/>
    <x v="0"/>
    <x v="0"/>
    <s v="High Risk"/>
  </r>
  <r>
    <n v="15608760"/>
    <n v="656"/>
    <x v="0"/>
    <s v="Female"/>
    <x v="33"/>
    <n v="4"/>
    <n v="74323.199999999997"/>
    <n v="1"/>
    <n v="1"/>
    <n v="1"/>
    <n v="22929.08"/>
    <x v="1"/>
    <n v="23"/>
    <n v="1486"/>
    <n v="3"/>
    <n v="121"/>
    <n v="0.13043478260869565"/>
    <n v="34178"/>
    <x v="0"/>
    <x v="2"/>
    <s v="High Risk"/>
  </r>
  <r>
    <n v="15627848"/>
    <n v="683"/>
    <x v="0"/>
    <s v="Male"/>
    <x v="16"/>
    <n v="7"/>
    <n v="109346.13"/>
    <n v="2"/>
    <n v="1"/>
    <n v="0"/>
    <n v="102665.92"/>
    <x v="1"/>
    <n v="8"/>
    <n v="2019"/>
    <n v="7"/>
    <n v="107"/>
    <n v="0.875"/>
    <n v="16152"/>
    <x v="0"/>
    <x v="1"/>
    <s v="High Risk"/>
  </r>
  <r>
    <n v="15792029"/>
    <n v="620"/>
    <x v="0"/>
    <s v="Male"/>
    <x v="15"/>
    <n v="6"/>
    <n v="0"/>
    <n v="2"/>
    <n v="1"/>
    <n v="0"/>
    <n v="56139.09"/>
    <x v="1"/>
    <n v="25"/>
    <n v="2484"/>
    <n v="4"/>
    <n v="97"/>
    <n v="0.16"/>
    <n v="62100"/>
    <x v="0"/>
    <x v="1"/>
    <s v="High Risk"/>
  </r>
  <r>
    <n v="15617331"/>
    <n v="637"/>
    <x v="2"/>
    <s v="Female"/>
    <x v="2"/>
    <n v="3"/>
    <n v="109698.41"/>
    <n v="1"/>
    <n v="1"/>
    <n v="1"/>
    <n v="88391.29"/>
    <x v="0"/>
    <n v="13"/>
    <n v="470"/>
    <n v="10"/>
    <n v="153"/>
    <n v="0.76923076923076927"/>
    <n v="6110"/>
    <x v="1"/>
    <x v="2"/>
    <s v="High Risk"/>
  </r>
  <r>
    <n v="15651740"/>
    <n v="525"/>
    <x v="1"/>
    <s v="Female"/>
    <x v="33"/>
    <n v="5"/>
    <n v="0"/>
    <n v="2"/>
    <n v="0"/>
    <n v="1"/>
    <n v="149195.44"/>
    <x v="1"/>
    <n v="10"/>
    <n v="1087"/>
    <n v="1"/>
    <n v="108"/>
    <n v="0.1"/>
    <n v="10870"/>
    <x v="0"/>
    <x v="2"/>
    <s v="High Risk"/>
  </r>
  <r>
    <n v="15636407"/>
    <n v="793"/>
    <x v="2"/>
    <s v="Female"/>
    <x v="10"/>
    <n v="5"/>
    <n v="127758.09"/>
    <n v="1"/>
    <n v="1"/>
    <n v="0"/>
    <n v="143357.03"/>
    <x v="1"/>
    <n v="10"/>
    <n v="4537"/>
    <n v="7"/>
    <n v="19"/>
    <n v="0.7"/>
    <n v="45370"/>
    <x v="0"/>
    <x v="2"/>
    <s v="Low Risk"/>
  </r>
  <r>
    <n v="15607526"/>
    <n v="638"/>
    <x v="2"/>
    <s v="Male"/>
    <x v="5"/>
    <n v="1"/>
    <n v="102645.48"/>
    <n v="1"/>
    <n v="1"/>
    <n v="0"/>
    <n v="168359.98"/>
    <x v="0"/>
    <n v="24"/>
    <n v="3382"/>
    <n v="0"/>
    <n v="79"/>
    <n v="0"/>
    <n v="81168"/>
    <x v="1"/>
    <x v="0"/>
    <s v="High Risk"/>
  </r>
  <r>
    <n v="15632576"/>
    <n v="520"/>
    <x v="0"/>
    <s v="Male"/>
    <x v="8"/>
    <n v="4"/>
    <n v="93249.4"/>
    <n v="1"/>
    <n v="1"/>
    <n v="0"/>
    <n v="77335.75"/>
    <x v="1"/>
    <n v="19"/>
    <n v="2380"/>
    <n v="8"/>
    <n v="111"/>
    <n v="0.42105263157894735"/>
    <n v="45220"/>
    <x v="0"/>
    <x v="2"/>
    <s v="High Risk"/>
  </r>
  <r>
    <n v="15581505"/>
    <n v="641"/>
    <x v="0"/>
    <s v="Male"/>
    <x v="12"/>
    <n v="5"/>
    <n v="0"/>
    <n v="2"/>
    <n v="1"/>
    <n v="0"/>
    <n v="93148.93"/>
    <x v="1"/>
    <n v="19"/>
    <n v="3080"/>
    <n v="10"/>
    <n v="98"/>
    <n v="0.52631578947368418"/>
    <n v="58520"/>
    <x v="0"/>
    <x v="2"/>
    <s v="High Risk"/>
  </r>
  <r>
    <n v="15612207"/>
    <n v="840"/>
    <x v="2"/>
    <s v="Female"/>
    <x v="21"/>
    <n v="1"/>
    <n v="87779.83"/>
    <n v="1"/>
    <n v="0"/>
    <n v="1"/>
    <n v="36687.11"/>
    <x v="0"/>
    <n v="10"/>
    <n v="4432"/>
    <n v="3"/>
    <n v="75"/>
    <n v="0.3"/>
    <n v="44320"/>
    <x v="0"/>
    <x v="0"/>
    <s v="High Risk"/>
  </r>
  <r>
    <n v="15707242"/>
    <n v="504"/>
    <x v="1"/>
    <s v="Male"/>
    <x v="20"/>
    <n v="5"/>
    <n v="0"/>
    <n v="2"/>
    <n v="0"/>
    <n v="0"/>
    <n v="146703.35999999999"/>
    <x v="1"/>
    <n v="4"/>
    <n v="589"/>
    <n v="8"/>
    <n v="142"/>
    <n v="1"/>
    <n v="2356"/>
    <x v="0"/>
    <x v="2"/>
    <s v="High Risk"/>
  </r>
  <r>
    <n v="15721937"/>
    <n v="686"/>
    <x v="0"/>
    <s v="Male"/>
    <x v="16"/>
    <n v="0"/>
    <n v="138131.34"/>
    <n v="1"/>
    <n v="0"/>
    <n v="1"/>
    <n v="115927.85"/>
    <x v="1"/>
    <n v="17"/>
    <n v="4101"/>
    <n v="6"/>
    <n v="105"/>
    <n v="0.35294117647058826"/>
    <n v="69717"/>
    <x v="1"/>
    <x v="0"/>
    <s v="High Risk"/>
  </r>
  <r>
    <n v="15773852"/>
    <n v="533"/>
    <x v="2"/>
    <s v="Male"/>
    <x v="16"/>
    <n v="4"/>
    <n v="70362.52"/>
    <n v="2"/>
    <n v="1"/>
    <n v="1"/>
    <n v="104189.46"/>
    <x v="1"/>
    <n v="1"/>
    <n v="4213"/>
    <n v="10"/>
    <n v="21"/>
    <n v="1"/>
    <n v="4213"/>
    <x v="0"/>
    <x v="2"/>
    <s v="Low Risk"/>
  </r>
  <r>
    <n v="15719778"/>
    <n v="577"/>
    <x v="0"/>
    <s v="Female"/>
    <x v="15"/>
    <n v="1"/>
    <n v="0"/>
    <n v="2"/>
    <n v="1"/>
    <n v="0"/>
    <n v="9902.39"/>
    <x v="1"/>
    <n v="10"/>
    <n v="4274"/>
    <n v="6"/>
    <n v="61"/>
    <n v="0.6"/>
    <n v="42740"/>
    <x v="2"/>
    <x v="0"/>
    <s v="High Risk"/>
  </r>
  <r>
    <n v="15650538"/>
    <n v="445"/>
    <x v="2"/>
    <s v="Female"/>
    <x v="36"/>
    <n v="7"/>
    <n v="168286.58"/>
    <n v="1"/>
    <n v="1"/>
    <n v="0"/>
    <n v="16645.77"/>
    <x v="0"/>
    <n v="29"/>
    <n v="633"/>
    <n v="10"/>
    <n v="164"/>
    <n v="0.34482758620689657"/>
    <n v="18357"/>
    <x v="1"/>
    <x v="1"/>
    <s v="High Risk"/>
  </r>
  <r>
    <n v="15797475"/>
    <n v="720"/>
    <x v="0"/>
    <s v="Male"/>
    <x v="4"/>
    <n v="3"/>
    <n v="86102.27"/>
    <n v="1"/>
    <n v="1"/>
    <n v="0"/>
    <n v="180134.88"/>
    <x v="0"/>
    <n v="19"/>
    <n v="3213"/>
    <n v="4"/>
    <n v="162"/>
    <n v="0.21052631578947367"/>
    <n v="61047"/>
    <x v="0"/>
    <x v="2"/>
    <s v="High Risk"/>
  </r>
  <r>
    <n v="15780359"/>
    <n v="643"/>
    <x v="2"/>
    <s v="Male"/>
    <x v="11"/>
    <n v="4"/>
    <n v="115142.9"/>
    <n v="1"/>
    <n v="1"/>
    <n v="1"/>
    <n v="148098.95000000001"/>
    <x v="1"/>
    <n v="9"/>
    <n v="2550"/>
    <n v="8"/>
    <n v="109"/>
    <n v="0.88888888888888884"/>
    <n v="22950"/>
    <x v="0"/>
    <x v="2"/>
    <s v="High Risk"/>
  </r>
  <r>
    <n v="15737104"/>
    <n v="652"/>
    <x v="2"/>
    <s v="Female"/>
    <x v="40"/>
    <n v="0"/>
    <n v="126597.89"/>
    <n v="2"/>
    <n v="1"/>
    <n v="1"/>
    <n v="38798.79"/>
    <x v="0"/>
    <n v="17"/>
    <n v="3406"/>
    <n v="0"/>
    <n v="28"/>
    <n v="0"/>
    <n v="57902"/>
    <x v="1"/>
    <x v="0"/>
    <s v="Low Risk"/>
  </r>
  <r>
    <n v="15789936"/>
    <n v="663"/>
    <x v="0"/>
    <s v="Female"/>
    <x v="19"/>
    <n v="2"/>
    <n v="0"/>
    <n v="2"/>
    <n v="1"/>
    <n v="0"/>
    <n v="153295"/>
    <x v="1"/>
    <n v="2"/>
    <n v="3518"/>
    <n v="9"/>
    <n v="17"/>
    <n v="1"/>
    <n v="7036"/>
    <x v="1"/>
    <x v="0"/>
    <s v="Low Risk"/>
  </r>
  <r>
    <n v="15709523"/>
    <n v="525"/>
    <x v="2"/>
    <s v="Female"/>
    <x v="33"/>
    <n v="0"/>
    <n v="157989.21"/>
    <n v="2"/>
    <n v="1"/>
    <n v="1"/>
    <n v="100687.67"/>
    <x v="1"/>
    <n v="9"/>
    <n v="3101"/>
    <n v="4"/>
    <n v="126"/>
    <n v="0.44444444444444442"/>
    <n v="27909"/>
    <x v="0"/>
    <x v="0"/>
    <s v="High Risk"/>
  </r>
  <r>
    <n v="15593425"/>
    <n v="662"/>
    <x v="1"/>
    <s v="Female"/>
    <x v="41"/>
    <n v="1"/>
    <n v="187997.15"/>
    <n v="1"/>
    <n v="0"/>
    <n v="0"/>
    <n v="111442.71"/>
    <x v="0"/>
    <n v="15"/>
    <n v="2310"/>
    <n v="2"/>
    <n v="31"/>
    <n v="0.13333333333333333"/>
    <n v="34650"/>
    <x v="0"/>
    <x v="0"/>
    <s v="Medium Risk"/>
  </r>
  <r>
    <n v="15776725"/>
    <n v="724"/>
    <x v="2"/>
    <s v="Male"/>
    <x v="41"/>
    <n v="8"/>
    <n v="172192.49"/>
    <n v="1"/>
    <n v="1"/>
    <n v="1"/>
    <n v="136902.01"/>
    <x v="1"/>
    <n v="1"/>
    <n v="205"/>
    <n v="10"/>
    <n v="76"/>
    <n v="1"/>
    <n v="205"/>
    <x v="1"/>
    <x v="1"/>
    <s v="High Risk"/>
  </r>
  <r>
    <n v="15604706"/>
    <n v="581"/>
    <x v="2"/>
    <s v="Male"/>
    <x v="16"/>
    <n v="1"/>
    <n v="133105.47"/>
    <n v="1"/>
    <n v="1"/>
    <n v="0"/>
    <n v="105732.9"/>
    <x v="0"/>
    <n v="25"/>
    <n v="2132"/>
    <n v="8"/>
    <n v="158"/>
    <n v="0.32"/>
    <n v="53300"/>
    <x v="2"/>
    <x v="0"/>
    <s v="High Risk"/>
  </r>
  <r>
    <n v="15790958"/>
    <n v="685"/>
    <x v="1"/>
    <s v="Male"/>
    <x v="16"/>
    <n v="4"/>
    <n v="0"/>
    <n v="2"/>
    <n v="1"/>
    <n v="1"/>
    <n v="35884.910000000003"/>
    <x v="1"/>
    <n v="2"/>
    <n v="1213"/>
    <n v="7"/>
    <n v="145"/>
    <n v="1"/>
    <n v="2426"/>
    <x v="0"/>
    <x v="2"/>
    <s v="High Risk"/>
  </r>
  <r>
    <n v="15747534"/>
    <n v="595"/>
    <x v="0"/>
    <s v="Male"/>
    <x v="17"/>
    <n v="10"/>
    <n v="0"/>
    <n v="1"/>
    <n v="1"/>
    <n v="0"/>
    <n v="73489.149999999994"/>
    <x v="0"/>
    <n v="8"/>
    <n v="3734"/>
    <n v="3"/>
    <n v="169"/>
    <n v="0.375"/>
    <n v="29872"/>
    <x v="0"/>
    <x v="3"/>
    <s v="High Risk"/>
  </r>
  <r>
    <n v="15574237"/>
    <n v="588"/>
    <x v="0"/>
    <s v="Female"/>
    <x v="29"/>
    <n v="8"/>
    <n v="0"/>
    <n v="2"/>
    <n v="1"/>
    <n v="1"/>
    <n v="110114.19"/>
    <x v="1"/>
    <n v="9"/>
    <n v="4713"/>
    <n v="2"/>
    <n v="112"/>
    <n v="0.22222222222222221"/>
    <n v="42417"/>
    <x v="1"/>
    <x v="1"/>
    <s v="High Risk"/>
  </r>
  <r>
    <n v="15690332"/>
    <n v="647"/>
    <x v="2"/>
    <s v="Male"/>
    <x v="12"/>
    <n v="3"/>
    <n v="192407.97"/>
    <n v="1"/>
    <n v="1"/>
    <n v="1"/>
    <n v="40145.279999999999"/>
    <x v="1"/>
    <n v="18"/>
    <n v="3181"/>
    <n v="2"/>
    <n v="157"/>
    <n v="0.1111111111111111"/>
    <n v="57258"/>
    <x v="0"/>
    <x v="2"/>
    <s v="High Risk"/>
  </r>
  <r>
    <n v="15661290"/>
    <n v="785"/>
    <x v="2"/>
    <s v="Female"/>
    <x v="16"/>
    <n v="9"/>
    <n v="107199.75"/>
    <n v="1"/>
    <n v="0"/>
    <n v="0"/>
    <n v="146398.51"/>
    <x v="1"/>
    <n v="16"/>
    <n v="2767"/>
    <n v="3"/>
    <n v="104"/>
    <n v="0.1875"/>
    <n v="44272"/>
    <x v="0"/>
    <x v="3"/>
    <s v="High Risk"/>
  </r>
  <r>
    <n v="15651883"/>
    <n v="794"/>
    <x v="2"/>
    <s v="Female"/>
    <x v="30"/>
    <n v="6"/>
    <n v="115796.7"/>
    <n v="1"/>
    <n v="1"/>
    <n v="0"/>
    <n v="160526.35999999999"/>
    <x v="0"/>
    <n v="19"/>
    <n v="3864"/>
    <n v="0"/>
    <n v="61"/>
    <n v="0"/>
    <n v="73416"/>
    <x v="2"/>
    <x v="1"/>
    <s v="High Risk"/>
  </r>
  <r>
    <n v="15808905"/>
    <n v="823"/>
    <x v="0"/>
    <s v="Male"/>
    <x v="24"/>
    <n v="5"/>
    <n v="164858.18"/>
    <n v="1"/>
    <n v="1"/>
    <n v="1"/>
    <n v="173516.71"/>
    <x v="1"/>
    <n v="18"/>
    <n v="384"/>
    <n v="9"/>
    <n v="84"/>
    <n v="0.5"/>
    <n v="6912"/>
    <x v="0"/>
    <x v="2"/>
    <s v="High Risk"/>
  </r>
  <r>
    <n v="15715532"/>
    <n v="687"/>
    <x v="2"/>
    <s v="Male"/>
    <x v="16"/>
    <n v="4"/>
    <n v="117633.28"/>
    <n v="1"/>
    <n v="0"/>
    <n v="1"/>
    <n v="88396.6"/>
    <x v="1"/>
    <n v="17"/>
    <n v="4539"/>
    <n v="4"/>
    <n v="92"/>
    <n v="0.23529411764705882"/>
    <n v="77163"/>
    <x v="0"/>
    <x v="2"/>
    <s v="High Risk"/>
  </r>
  <r>
    <n v="15786078"/>
    <n v="850"/>
    <x v="0"/>
    <s v="Female"/>
    <x v="34"/>
    <n v="9"/>
    <n v="0"/>
    <n v="2"/>
    <n v="1"/>
    <n v="0"/>
    <n v="185821.41"/>
    <x v="1"/>
    <n v="6"/>
    <n v="3985"/>
    <n v="5"/>
    <n v="88"/>
    <n v="0.83333333333333337"/>
    <n v="23910"/>
    <x v="1"/>
    <x v="3"/>
    <s v="High Risk"/>
  </r>
  <r>
    <n v="15652401"/>
    <n v="496"/>
    <x v="0"/>
    <s v="Female"/>
    <x v="18"/>
    <n v="7"/>
    <n v="0"/>
    <n v="2"/>
    <n v="0"/>
    <n v="0"/>
    <n v="108098.28"/>
    <x v="1"/>
    <n v="27"/>
    <n v="4530"/>
    <n v="8"/>
    <n v="82"/>
    <n v="0.29629629629629628"/>
    <n v="122310"/>
    <x v="1"/>
    <x v="1"/>
    <s v="High Risk"/>
  </r>
  <r>
    <n v="15673074"/>
    <n v="527"/>
    <x v="2"/>
    <s v="Female"/>
    <x v="33"/>
    <n v="6"/>
    <n v="126663.51"/>
    <n v="1"/>
    <n v="1"/>
    <n v="1"/>
    <n v="162267.91"/>
    <x v="1"/>
    <n v="1"/>
    <n v="4099"/>
    <n v="8"/>
    <n v="107"/>
    <n v="1"/>
    <n v="4099"/>
    <x v="2"/>
    <x v="1"/>
    <s v="High Risk"/>
  </r>
  <r>
    <n v="15598744"/>
    <n v="576"/>
    <x v="2"/>
    <s v="Female"/>
    <x v="60"/>
    <n v="6"/>
    <n v="140273.47"/>
    <n v="1"/>
    <n v="1"/>
    <n v="1"/>
    <n v="193135.25"/>
    <x v="0"/>
    <n v="15"/>
    <n v="2817"/>
    <n v="7"/>
    <n v="32"/>
    <n v="0.46666666666666667"/>
    <n v="42255"/>
    <x v="2"/>
    <x v="1"/>
    <s v="Medium Risk"/>
  </r>
  <r>
    <n v="15785975"/>
    <n v="525"/>
    <x v="1"/>
    <s v="Female"/>
    <x v="52"/>
    <n v="7"/>
    <n v="0"/>
    <n v="2"/>
    <n v="0"/>
    <n v="1"/>
    <n v="168034.9"/>
    <x v="1"/>
    <n v="3"/>
    <n v="3050"/>
    <n v="3"/>
    <n v="123"/>
    <n v="1"/>
    <n v="9150"/>
    <x v="0"/>
    <x v="1"/>
    <s v="High Risk"/>
  </r>
  <r>
    <n v="15613180"/>
    <n v="727"/>
    <x v="2"/>
    <s v="Male"/>
    <x v="29"/>
    <n v="8"/>
    <n v="153344.72"/>
    <n v="1"/>
    <n v="1"/>
    <n v="1"/>
    <n v="163295.87"/>
    <x v="1"/>
    <n v="16"/>
    <n v="4766"/>
    <n v="7"/>
    <n v="136"/>
    <n v="0.4375"/>
    <n v="76256"/>
    <x v="0"/>
    <x v="1"/>
    <s v="High Risk"/>
  </r>
  <r>
    <n v="15584229"/>
    <n v="671"/>
    <x v="2"/>
    <s v="Female"/>
    <x v="51"/>
    <n v="9"/>
    <n v="123943.18"/>
    <n v="1"/>
    <n v="1"/>
    <n v="1"/>
    <n v="159553.26999999999"/>
    <x v="1"/>
    <n v="2"/>
    <n v="4073"/>
    <n v="7"/>
    <n v="74"/>
    <n v="1"/>
    <n v="8146"/>
    <x v="0"/>
    <x v="3"/>
    <s v="High Risk"/>
  </r>
  <r>
    <n v="15773804"/>
    <n v="625"/>
    <x v="0"/>
    <s v="Male"/>
    <x v="2"/>
    <n v="5"/>
    <n v="0"/>
    <n v="1"/>
    <n v="1"/>
    <n v="0"/>
    <n v="99800.87"/>
    <x v="1"/>
    <n v="10"/>
    <n v="1425"/>
    <n v="6"/>
    <n v="123"/>
    <n v="0.6"/>
    <n v="14250"/>
    <x v="2"/>
    <x v="2"/>
    <s v="High Risk"/>
  </r>
  <r>
    <n v="15699515"/>
    <n v="643"/>
    <x v="2"/>
    <s v="Male"/>
    <x v="19"/>
    <n v="7"/>
    <n v="98630.31"/>
    <n v="2"/>
    <n v="1"/>
    <n v="1"/>
    <n v="40250.82"/>
    <x v="1"/>
    <n v="27"/>
    <n v="2524"/>
    <n v="1"/>
    <n v="59"/>
    <n v="3.7037037037037035E-2"/>
    <n v="68148"/>
    <x v="1"/>
    <x v="1"/>
    <s v="Medium Risk"/>
  </r>
  <r>
    <n v="15705313"/>
    <n v="707"/>
    <x v="0"/>
    <s v="Female"/>
    <x v="19"/>
    <n v="2"/>
    <n v="58036.33"/>
    <n v="1"/>
    <n v="1"/>
    <n v="1"/>
    <n v="83335.78"/>
    <x v="1"/>
    <n v="6"/>
    <n v="3476"/>
    <n v="9"/>
    <n v="111"/>
    <n v="1"/>
    <n v="20856"/>
    <x v="0"/>
    <x v="0"/>
    <s v="High Risk"/>
  </r>
  <r>
    <n v="15693817"/>
    <n v="539"/>
    <x v="1"/>
    <s v="Male"/>
    <x v="34"/>
    <n v="5"/>
    <n v="0"/>
    <n v="2"/>
    <n v="1"/>
    <n v="0"/>
    <n v="48382.400000000001"/>
    <x v="1"/>
    <n v="5"/>
    <n v="752"/>
    <n v="9"/>
    <n v="49"/>
    <n v="1"/>
    <n v="3760"/>
    <x v="0"/>
    <x v="2"/>
    <s v="Medium Risk"/>
  </r>
  <r>
    <n v="15673790"/>
    <n v="498"/>
    <x v="2"/>
    <s v="Male"/>
    <x v="13"/>
    <n v="7"/>
    <n v="109200.74"/>
    <n v="2"/>
    <n v="0"/>
    <n v="1"/>
    <n v="165990.44"/>
    <x v="1"/>
    <n v="21"/>
    <n v="1255"/>
    <n v="5"/>
    <n v="166"/>
    <n v="0.23809523809523808"/>
    <n v="26355"/>
    <x v="0"/>
    <x v="1"/>
    <s v="High Risk"/>
  </r>
  <r>
    <n v="15674868"/>
    <n v="696"/>
    <x v="1"/>
    <s v="Female"/>
    <x v="33"/>
    <n v="0"/>
    <n v="0"/>
    <n v="2"/>
    <n v="1"/>
    <n v="1"/>
    <n v="9002.7999999999993"/>
    <x v="1"/>
    <n v="19"/>
    <n v="3598"/>
    <n v="7"/>
    <n v="133"/>
    <n v="0.36842105263157893"/>
    <n v="68362"/>
    <x v="0"/>
    <x v="0"/>
    <s v="High Risk"/>
  </r>
  <r>
    <n v="15692110"/>
    <n v="758"/>
    <x v="0"/>
    <s v="Female"/>
    <x v="19"/>
    <n v="7"/>
    <n v="0"/>
    <n v="1"/>
    <n v="1"/>
    <n v="0"/>
    <n v="188156.34"/>
    <x v="1"/>
    <n v="11"/>
    <n v="1741"/>
    <n v="8"/>
    <n v="87"/>
    <n v="0.72727272727272729"/>
    <n v="19151"/>
    <x v="0"/>
    <x v="1"/>
    <s v="High Risk"/>
  </r>
  <r>
    <n v="15645904"/>
    <n v="685"/>
    <x v="0"/>
    <s v="Female"/>
    <x v="19"/>
    <n v="6"/>
    <n v="0"/>
    <n v="2"/>
    <n v="0"/>
    <n v="1"/>
    <n v="186785.01"/>
    <x v="1"/>
    <n v="14"/>
    <n v="3998"/>
    <n v="4"/>
    <n v="86"/>
    <n v="0.2857142857142857"/>
    <n v="55972"/>
    <x v="2"/>
    <x v="1"/>
    <s v="High Risk"/>
  </r>
  <r>
    <n v="15581332"/>
    <n v="655"/>
    <x v="2"/>
    <s v="Female"/>
    <x v="33"/>
    <n v="1"/>
    <n v="83173.98"/>
    <n v="2"/>
    <n v="1"/>
    <n v="1"/>
    <n v="184259.6"/>
    <x v="1"/>
    <n v="4"/>
    <n v="142"/>
    <n v="6"/>
    <n v="53"/>
    <n v="1"/>
    <n v="568"/>
    <x v="2"/>
    <x v="0"/>
    <s v="Medium Risk"/>
  </r>
  <r>
    <n v="15808544"/>
    <n v="747"/>
    <x v="0"/>
    <s v="Female"/>
    <x v="20"/>
    <n v="3"/>
    <n v="0"/>
    <n v="1"/>
    <n v="0"/>
    <n v="0"/>
    <n v="57817.84"/>
    <x v="0"/>
    <n v="12"/>
    <n v="2526"/>
    <n v="8"/>
    <n v="169"/>
    <n v="0.66666666666666663"/>
    <n v="30312"/>
    <x v="0"/>
    <x v="2"/>
    <s v="High Risk"/>
  </r>
  <r>
    <n v="15734948"/>
    <n v="601"/>
    <x v="1"/>
    <s v="Male"/>
    <x v="9"/>
    <n v="7"/>
    <n v="0"/>
    <n v="2"/>
    <n v="0"/>
    <n v="0"/>
    <n v="144660.42000000001"/>
    <x v="1"/>
    <n v="21"/>
    <n v="2909"/>
    <n v="5"/>
    <n v="178"/>
    <n v="0.23809523809523808"/>
    <n v="61089"/>
    <x v="2"/>
    <x v="1"/>
    <s v="High Risk"/>
  </r>
  <r>
    <n v="15654531"/>
    <n v="477"/>
    <x v="0"/>
    <s v="Male"/>
    <x v="32"/>
    <n v="5"/>
    <n v="82559.42"/>
    <n v="2"/>
    <n v="0"/>
    <n v="0"/>
    <n v="163112.9"/>
    <x v="0"/>
    <n v="23"/>
    <n v="3628"/>
    <n v="8"/>
    <n v="82"/>
    <n v="0.34782608695652173"/>
    <n v="83444"/>
    <x v="1"/>
    <x v="2"/>
    <s v="High Risk"/>
  </r>
  <r>
    <n v="15637774"/>
    <n v="558"/>
    <x v="0"/>
    <s v="Male"/>
    <x v="15"/>
    <n v="5"/>
    <n v="73494.210000000006"/>
    <n v="1"/>
    <n v="0"/>
    <n v="0"/>
    <n v="136301.1"/>
    <x v="1"/>
    <n v="3"/>
    <n v="3761"/>
    <n v="3"/>
    <n v="52"/>
    <n v="1"/>
    <n v="11283"/>
    <x v="0"/>
    <x v="2"/>
    <s v="Medium Risk"/>
  </r>
  <r>
    <n v="15677141"/>
    <n v="586"/>
    <x v="1"/>
    <s v="Male"/>
    <x v="6"/>
    <n v="2"/>
    <n v="132450.23999999999"/>
    <n v="1"/>
    <n v="1"/>
    <n v="1"/>
    <n v="36176.629999999997"/>
    <x v="1"/>
    <n v="24"/>
    <n v="4068"/>
    <n v="0"/>
    <n v="157"/>
    <n v="0"/>
    <n v="97632"/>
    <x v="1"/>
    <x v="0"/>
    <s v="High Risk"/>
  </r>
  <r>
    <n v="15739578"/>
    <n v="850"/>
    <x v="0"/>
    <s v="Male"/>
    <x v="23"/>
    <n v="6"/>
    <n v="128663.9"/>
    <n v="1"/>
    <n v="1"/>
    <n v="0"/>
    <n v="65769.3"/>
    <x v="0"/>
    <n v="28"/>
    <n v="1853"/>
    <n v="5"/>
    <n v="39"/>
    <n v="0.17857142857142858"/>
    <n v="51884"/>
    <x v="0"/>
    <x v="1"/>
    <s v="Medium Risk"/>
  </r>
  <r>
    <n v="15697360"/>
    <n v="505"/>
    <x v="0"/>
    <s v="Female"/>
    <x v="18"/>
    <n v="2"/>
    <n v="79951.899999999994"/>
    <n v="1"/>
    <n v="0"/>
    <n v="1"/>
    <n v="174123.16"/>
    <x v="0"/>
    <n v="4"/>
    <n v="1214"/>
    <n v="10"/>
    <n v="128"/>
    <n v="1"/>
    <n v="4856"/>
    <x v="0"/>
    <x v="0"/>
    <s v="High Risk"/>
  </r>
  <r>
    <n v="15655213"/>
    <n v="591"/>
    <x v="2"/>
    <s v="Female"/>
    <x v="21"/>
    <n v="8"/>
    <n v="132508.29999999999"/>
    <n v="1"/>
    <n v="1"/>
    <n v="1"/>
    <n v="161304.68"/>
    <x v="0"/>
    <n v="8"/>
    <n v="4344"/>
    <n v="9"/>
    <n v="33"/>
    <n v="1"/>
    <n v="34752"/>
    <x v="1"/>
    <x v="1"/>
    <s v="Medium Risk"/>
  </r>
  <r>
    <n v="15580872"/>
    <n v="761"/>
    <x v="2"/>
    <s v="Female"/>
    <x v="16"/>
    <n v="1"/>
    <n v="120530.13"/>
    <n v="2"/>
    <n v="1"/>
    <n v="0"/>
    <n v="109394.62"/>
    <x v="1"/>
    <n v="24"/>
    <n v="3791"/>
    <n v="9"/>
    <n v="159"/>
    <n v="0.375"/>
    <n v="90984"/>
    <x v="0"/>
    <x v="0"/>
    <s v="High Risk"/>
  </r>
  <r>
    <n v="15683213"/>
    <n v="554"/>
    <x v="0"/>
    <s v="Female"/>
    <x v="12"/>
    <n v="10"/>
    <n v="74988.59"/>
    <n v="2"/>
    <n v="0"/>
    <n v="1"/>
    <n v="190155.13"/>
    <x v="1"/>
    <n v="23"/>
    <n v="3834"/>
    <n v="8"/>
    <n v="84"/>
    <n v="0.34782608695652173"/>
    <n v="88182"/>
    <x v="0"/>
    <x v="3"/>
    <s v="High Risk"/>
  </r>
  <r>
    <n v="15801188"/>
    <n v="774"/>
    <x v="0"/>
    <s v="Female"/>
    <x v="40"/>
    <n v="6"/>
    <n v="94722.880000000005"/>
    <n v="1"/>
    <n v="0"/>
    <n v="1"/>
    <n v="61450.96"/>
    <x v="1"/>
    <n v="1"/>
    <n v="3850"/>
    <n v="3"/>
    <n v="170"/>
    <n v="1"/>
    <n v="3850"/>
    <x v="0"/>
    <x v="1"/>
    <s v="High Risk"/>
  </r>
  <r>
    <n v="15645029"/>
    <n v="771"/>
    <x v="1"/>
    <s v="Female"/>
    <x v="19"/>
    <n v="5"/>
    <n v="0"/>
    <n v="2"/>
    <n v="1"/>
    <n v="0"/>
    <n v="8673.43"/>
    <x v="1"/>
    <n v="27"/>
    <n v="3433"/>
    <n v="5"/>
    <n v="107"/>
    <n v="0.18518518518518517"/>
    <n v="92691"/>
    <x v="0"/>
    <x v="2"/>
    <s v="High Risk"/>
  </r>
  <r>
    <n v="15633181"/>
    <n v="792"/>
    <x v="0"/>
    <s v="Male"/>
    <x v="8"/>
    <n v="6"/>
    <n v="71269.89"/>
    <n v="2"/>
    <n v="0"/>
    <n v="1"/>
    <n v="125912.77"/>
    <x v="1"/>
    <n v="28"/>
    <n v="439"/>
    <n v="1"/>
    <n v="74"/>
    <n v="3.5714285714285712E-2"/>
    <n v="12292"/>
    <x v="0"/>
    <x v="1"/>
    <s v="High Risk"/>
  </r>
  <r>
    <n v="15598259"/>
    <n v="673"/>
    <x v="2"/>
    <s v="Female"/>
    <x v="1"/>
    <n v="9"/>
    <n v="98612.1"/>
    <n v="1"/>
    <n v="1"/>
    <n v="0"/>
    <n v="151349.35"/>
    <x v="1"/>
    <n v="21"/>
    <n v="225"/>
    <n v="9"/>
    <n v="89"/>
    <n v="0.42857142857142855"/>
    <n v="4725"/>
    <x v="1"/>
    <x v="3"/>
    <s v="High Risk"/>
  </r>
  <r>
    <n v="15576000"/>
    <n v="765"/>
    <x v="0"/>
    <s v="Male"/>
    <x v="20"/>
    <n v="6"/>
    <n v="138033.54999999999"/>
    <n v="1"/>
    <n v="1"/>
    <n v="1"/>
    <n v="67972.45"/>
    <x v="1"/>
    <n v="11"/>
    <n v="4015"/>
    <n v="9"/>
    <n v="169"/>
    <n v="0.81818181818181823"/>
    <n v="44165"/>
    <x v="2"/>
    <x v="1"/>
    <s v="High Risk"/>
  </r>
  <r>
    <n v="15766047"/>
    <n v="748"/>
    <x v="0"/>
    <s v="Female"/>
    <x v="1"/>
    <n v="2"/>
    <n v="91621.69"/>
    <n v="1"/>
    <n v="1"/>
    <n v="1"/>
    <n v="71139.31"/>
    <x v="1"/>
    <n v="18"/>
    <n v="2164"/>
    <n v="5"/>
    <n v="128"/>
    <n v="0.27777777777777779"/>
    <n v="38952"/>
    <x v="1"/>
    <x v="0"/>
    <s v="High Risk"/>
  </r>
  <r>
    <n v="15596339"/>
    <n v="422"/>
    <x v="0"/>
    <s v="Male"/>
    <x v="41"/>
    <n v="3"/>
    <n v="140014.42000000001"/>
    <n v="1"/>
    <n v="0"/>
    <n v="1"/>
    <n v="86350.97"/>
    <x v="1"/>
    <n v="24"/>
    <n v="3523"/>
    <n v="7"/>
    <n v="105"/>
    <n v="0.29166666666666669"/>
    <n v="84552"/>
    <x v="2"/>
    <x v="2"/>
    <s v="High Risk"/>
  </r>
  <r>
    <n v="15715199"/>
    <n v="568"/>
    <x v="1"/>
    <s v="Male"/>
    <x v="7"/>
    <n v="5"/>
    <n v="126815.97"/>
    <n v="2"/>
    <n v="0"/>
    <n v="1"/>
    <n v="118648.12"/>
    <x v="1"/>
    <n v="6"/>
    <n v="632"/>
    <n v="4"/>
    <n v="99"/>
    <n v="0.66666666666666663"/>
    <n v="3792"/>
    <x v="0"/>
    <x v="2"/>
    <s v="High Risk"/>
  </r>
  <r>
    <n v="15615938"/>
    <n v="502"/>
    <x v="0"/>
    <s v="Female"/>
    <x v="55"/>
    <n v="3"/>
    <n v="139663.37"/>
    <n v="1"/>
    <n v="0"/>
    <n v="1"/>
    <n v="100995.11"/>
    <x v="1"/>
    <n v="12"/>
    <n v="3385"/>
    <n v="5"/>
    <n v="162"/>
    <n v="0.41666666666666669"/>
    <n v="40620"/>
    <x v="2"/>
    <x v="2"/>
    <s v="High Risk"/>
  </r>
  <r>
    <n v="15679991"/>
    <n v="524"/>
    <x v="0"/>
    <s v="Female"/>
    <x v="34"/>
    <n v="7"/>
    <n v="0"/>
    <n v="2"/>
    <n v="0"/>
    <n v="1"/>
    <n v="147100.72"/>
    <x v="1"/>
    <n v="23"/>
    <n v="1517"/>
    <n v="9"/>
    <n v="97"/>
    <n v="0.39130434782608697"/>
    <n v="34891"/>
    <x v="0"/>
    <x v="1"/>
    <s v="High Risk"/>
  </r>
  <r>
    <n v="15626135"/>
    <n v="689"/>
    <x v="0"/>
    <s v="Male"/>
    <x v="10"/>
    <n v="1"/>
    <n v="165312.26999999999"/>
    <n v="1"/>
    <n v="1"/>
    <n v="0"/>
    <n v="155495.63"/>
    <x v="1"/>
    <n v="3"/>
    <n v="170"/>
    <n v="8"/>
    <n v="163"/>
    <n v="1"/>
    <n v="510"/>
    <x v="1"/>
    <x v="0"/>
    <s v="High Risk"/>
  </r>
  <r>
    <n v="15792934"/>
    <n v="661"/>
    <x v="0"/>
    <s v="Male"/>
    <x v="28"/>
    <n v="8"/>
    <n v="0"/>
    <n v="2"/>
    <n v="0"/>
    <n v="0"/>
    <n v="196875.87"/>
    <x v="1"/>
    <n v="29"/>
    <n v="4439"/>
    <n v="10"/>
    <n v="140"/>
    <n v="0.34482758620689657"/>
    <n v="128731"/>
    <x v="2"/>
    <x v="1"/>
    <s v="High Risk"/>
  </r>
  <r>
    <n v="15744046"/>
    <n v="606"/>
    <x v="1"/>
    <s v="Male"/>
    <x v="19"/>
    <n v="8"/>
    <n v="0"/>
    <n v="2"/>
    <n v="1"/>
    <n v="1"/>
    <n v="63176.77"/>
    <x v="1"/>
    <n v="28"/>
    <n v="1800"/>
    <n v="10"/>
    <n v="133"/>
    <n v="0.35714285714285715"/>
    <n v="50400"/>
    <x v="0"/>
    <x v="1"/>
    <s v="High Risk"/>
  </r>
  <r>
    <n v="15700826"/>
    <n v="678"/>
    <x v="2"/>
    <s v="Female"/>
    <x v="41"/>
    <n v="1"/>
    <n v="123699.28"/>
    <n v="2"/>
    <n v="0"/>
    <n v="1"/>
    <n v="105221.75999999999"/>
    <x v="1"/>
    <n v="29"/>
    <n v="4079"/>
    <n v="9"/>
    <n v="166"/>
    <n v="0.31034482758620691"/>
    <n v="118291"/>
    <x v="0"/>
    <x v="0"/>
    <s v="High Risk"/>
  </r>
  <r>
    <n v="15756301"/>
    <n v="636"/>
    <x v="2"/>
    <s v="Female"/>
    <x v="6"/>
    <n v="3"/>
    <n v="97325.15"/>
    <n v="1"/>
    <n v="0"/>
    <n v="1"/>
    <n v="131924.38"/>
    <x v="1"/>
    <n v="24"/>
    <n v="530"/>
    <n v="4"/>
    <n v="180"/>
    <n v="0.16666666666666666"/>
    <n v="12720"/>
    <x v="1"/>
    <x v="2"/>
    <s v="High Risk"/>
  </r>
  <r>
    <n v="15586517"/>
    <n v="647"/>
    <x v="0"/>
    <s v="Male"/>
    <x v="15"/>
    <n v="5"/>
    <n v="97041.16"/>
    <n v="1"/>
    <n v="1"/>
    <n v="1"/>
    <n v="23132.73"/>
    <x v="1"/>
    <n v="11"/>
    <n v="1051"/>
    <n v="3"/>
    <n v="101"/>
    <n v="0.27272727272727271"/>
    <n v="11561"/>
    <x v="0"/>
    <x v="2"/>
    <s v="High Risk"/>
  </r>
  <r>
    <n v="15751297"/>
    <n v="732"/>
    <x v="0"/>
    <s v="Male"/>
    <x v="18"/>
    <n v="5"/>
    <n v="0"/>
    <n v="2"/>
    <n v="1"/>
    <n v="0"/>
    <n v="161428.25"/>
    <x v="1"/>
    <n v="7"/>
    <n v="2485"/>
    <n v="3"/>
    <n v="29"/>
    <n v="0.42857142857142855"/>
    <n v="17395"/>
    <x v="2"/>
    <x v="2"/>
    <s v="Low Risk"/>
  </r>
  <r>
    <n v="15710365"/>
    <n v="646"/>
    <x v="0"/>
    <s v="Male"/>
    <x v="5"/>
    <n v="0"/>
    <n v="104129.24"/>
    <n v="2"/>
    <n v="1"/>
    <n v="0"/>
    <n v="181794.86"/>
    <x v="0"/>
    <n v="25"/>
    <n v="2832"/>
    <n v="8"/>
    <n v="169"/>
    <n v="0.32"/>
    <n v="70800"/>
    <x v="1"/>
    <x v="0"/>
    <s v="High Risk"/>
  </r>
  <r>
    <n v="15679307"/>
    <n v="559"/>
    <x v="0"/>
    <s v="Female"/>
    <x v="3"/>
    <n v="1"/>
    <n v="0"/>
    <n v="1"/>
    <n v="0"/>
    <n v="1"/>
    <n v="86634.3"/>
    <x v="1"/>
    <n v="14"/>
    <n v="1019"/>
    <n v="8"/>
    <n v="173"/>
    <n v="0.5714285714285714"/>
    <n v="14266"/>
    <x v="0"/>
    <x v="0"/>
    <s v="High Risk"/>
  </r>
  <r>
    <n v="15610753"/>
    <n v="581"/>
    <x v="0"/>
    <s v="Male"/>
    <x v="34"/>
    <n v="3"/>
    <n v="104367.5"/>
    <n v="1"/>
    <n v="1"/>
    <n v="1"/>
    <n v="29937.75"/>
    <x v="1"/>
    <n v="26"/>
    <n v="4929"/>
    <n v="5"/>
    <n v="62"/>
    <n v="0.19230769230769232"/>
    <n v="128154"/>
    <x v="1"/>
    <x v="2"/>
    <s v="High Risk"/>
  </r>
  <r>
    <n v="15811036"/>
    <n v="565"/>
    <x v="0"/>
    <s v="Male"/>
    <x v="17"/>
    <n v="7"/>
    <n v="135369.71"/>
    <n v="1"/>
    <n v="0"/>
    <n v="1"/>
    <n v="140130.22"/>
    <x v="1"/>
    <n v="2"/>
    <n v="536"/>
    <n v="9"/>
    <n v="51"/>
    <n v="1"/>
    <n v="1072"/>
    <x v="0"/>
    <x v="1"/>
    <s v="Medium Risk"/>
  </r>
  <r>
    <n v="15610912"/>
    <n v="657"/>
    <x v="1"/>
    <s v="Female"/>
    <x v="1"/>
    <n v="6"/>
    <n v="112119.48"/>
    <n v="1"/>
    <n v="1"/>
    <n v="0"/>
    <n v="17536.82"/>
    <x v="1"/>
    <n v="10"/>
    <n v="506"/>
    <n v="3"/>
    <n v="52"/>
    <n v="0.3"/>
    <n v="5060"/>
    <x v="1"/>
    <x v="1"/>
    <s v="Medium Risk"/>
  </r>
  <r>
    <n v="15619932"/>
    <n v="847"/>
    <x v="0"/>
    <s v="Male"/>
    <x v="26"/>
    <n v="7"/>
    <n v="123760.68"/>
    <n v="1"/>
    <n v="0"/>
    <n v="1"/>
    <n v="53157.16"/>
    <x v="1"/>
    <n v="16"/>
    <n v="1598"/>
    <n v="3"/>
    <n v="141"/>
    <n v="0.1875"/>
    <n v="25568"/>
    <x v="0"/>
    <x v="1"/>
    <s v="High Risk"/>
  </r>
  <r>
    <n v="15746199"/>
    <n v="558"/>
    <x v="0"/>
    <s v="Female"/>
    <x v="1"/>
    <n v="6"/>
    <n v="0"/>
    <n v="1"/>
    <n v="1"/>
    <n v="1"/>
    <n v="143585.29"/>
    <x v="0"/>
    <n v="25"/>
    <n v="2102"/>
    <n v="1"/>
    <n v="150"/>
    <n v="0.04"/>
    <n v="52550"/>
    <x v="0"/>
    <x v="1"/>
    <s v="High Risk"/>
  </r>
  <r>
    <n v="15584967"/>
    <n v="596"/>
    <x v="1"/>
    <s v="Male"/>
    <x v="38"/>
    <n v="6"/>
    <n v="0"/>
    <n v="2"/>
    <n v="1"/>
    <n v="1"/>
    <n v="72402"/>
    <x v="1"/>
    <n v="6"/>
    <n v="3541"/>
    <n v="9"/>
    <n v="49"/>
    <n v="1"/>
    <n v="21246"/>
    <x v="0"/>
    <x v="1"/>
    <s v="Medium Risk"/>
  </r>
  <r>
    <n v="15734365"/>
    <n v="579"/>
    <x v="0"/>
    <s v="Male"/>
    <x v="2"/>
    <n v="5"/>
    <n v="0"/>
    <n v="2"/>
    <n v="0"/>
    <n v="1"/>
    <n v="39891.839999999997"/>
    <x v="1"/>
    <n v="26"/>
    <n v="983"/>
    <n v="9"/>
    <n v="177"/>
    <n v="0.34615384615384615"/>
    <n v="25558"/>
    <x v="0"/>
    <x v="2"/>
    <s v="High Risk"/>
  </r>
  <r>
    <n v="15726960"/>
    <n v="741"/>
    <x v="0"/>
    <s v="Female"/>
    <x v="18"/>
    <n v="3"/>
    <n v="0"/>
    <n v="2"/>
    <n v="1"/>
    <n v="1"/>
    <n v="89804.83"/>
    <x v="1"/>
    <n v="29"/>
    <n v="4779"/>
    <n v="9"/>
    <n v="135"/>
    <n v="0.31034482758620691"/>
    <n v="138591"/>
    <x v="0"/>
    <x v="2"/>
    <s v="High Risk"/>
  </r>
  <r>
    <n v="15665177"/>
    <n v="613"/>
    <x v="0"/>
    <s v="Male"/>
    <x v="4"/>
    <n v="3"/>
    <n v="0"/>
    <n v="2"/>
    <n v="0"/>
    <n v="1"/>
    <n v="136491.72"/>
    <x v="1"/>
    <n v="19"/>
    <n v="368"/>
    <n v="2"/>
    <n v="45"/>
    <n v="0.10526315789473684"/>
    <n v="6992"/>
    <x v="0"/>
    <x v="2"/>
    <s v="Medium Risk"/>
  </r>
  <r>
    <n v="15779915"/>
    <n v="694"/>
    <x v="1"/>
    <s v="Male"/>
    <x v="8"/>
    <n v="5"/>
    <n v="0"/>
    <n v="1"/>
    <n v="1"/>
    <n v="0"/>
    <n v="35593.18"/>
    <x v="1"/>
    <n v="3"/>
    <n v="2403"/>
    <n v="7"/>
    <n v="128"/>
    <n v="1"/>
    <n v="7209"/>
    <x v="1"/>
    <x v="2"/>
    <s v="High Risk"/>
  </r>
  <r>
    <n v="15729110"/>
    <n v="729"/>
    <x v="1"/>
    <s v="Female"/>
    <x v="0"/>
    <n v="7"/>
    <n v="0"/>
    <n v="2"/>
    <n v="1"/>
    <n v="0"/>
    <n v="58268.2"/>
    <x v="0"/>
    <n v="17"/>
    <n v="2228"/>
    <n v="8"/>
    <n v="166"/>
    <n v="0.47058823529411764"/>
    <n v="37876"/>
    <x v="2"/>
    <x v="1"/>
    <s v="High Risk"/>
  </r>
  <r>
    <n v="15575399"/>
    <n v="480"/>
    <x v="0"/>
    <s v="Female"/>
    <x v="0"/>
    <n v="1"/>
    <n v="152160.21"/>
    <n v="2"/>
    <n v="1"/>
    <n v="0"/>
    <n v="101778.9"/>
    <x v="1"/>
    <n v="30"/>
    <n v="3469"/>
    <n v="9"/>
    <n v="128"/>
    <n v="0.3"/>
    <n v="104070"/>
    <x v="0"/>
    <x v="0"/>
    <s v="High Risk"/>
  </r>
  <r>
    <n v="15678374"/>
    <n v="666"/>
    <x v="0"/>
    <s v="Female"/>
    <x v="49"/>
    <n v="5"/>
    <n v="0"/>
    <n v="2"/>
    <n v="1"/>
    <n v="1"/>
    <n v="185123.09"/>
    <x v="1"/>
    <n v="12"/>
    <n v="877"/>
    <n v="7"/>
    <n v="158"/>
    <n v="0.58333333333333337"/>
    <n v="10524"/>
    <x v="0"/>
    <x v="2"/>
    <s v="High Risk"/>
  </r>
  <r>
    <n v="15792679"/>
    <n v="575"/>
    <x v="0"/>
    <s v="Male"/>
    <x v="9"/>
    <n v="2"/>
    <n v="0"/>
    <n v="2"/>
    <n v="1"/>
    <n v="1"/>
    <n v="119927.81"/>
    <x v="1"/>
    <n v="8"/>
    <n v="486"/>
    <n v="0"/>
    <n v="158"/>
    <n v="0"/>
    <n v="3888"/>
    <x v="0"/>
    <x v="0"/>
    <s v="High Risk"/>
  </r>
  <r>
    <n v="15668767"/>
    <n v="850"/>
    <x v="0"/>
    <s v="Male"/>
    <x v="18"/>
    <n v="3"/>
    <n v="0"/>
    <n v="2"/>
    <n v="1"/>
    <n v="0"/>
    <n v="195033.07"/>
    <x v="1"/>
    <n v="23"/>
    <n v="1091"/>
    <n v="2"/>
    <n v="72"/>
    <n v="8.6956521739130432E-2"/>
    <n v="25093"/>
    <x v="0"/>
    <x v="2"/>
    <s v="High Risk"/>
  </r>
  <r>
    <n v="15761886"/>
    <n v="740"/>
    <x v="0"/>
    <s v="Male"/>
    <x v="18"/>
    <n v="4"/>
    <n v="172381.8"/>
    <n v="1"/>
    <n v="1"/>
    <n v="1"/>
    <n v="86480.29"/>
    <x v="1"/>
    <n v="22"/>
    <n v="3528"/>
    <n v="10"/>
    <n v="47"/>
    <n v="0.45454545454545453"/>
    <n v="77616"/>
    <x v="0"/>
    <x v="2"/>
    <s v="Medium Risk"/>
  </r>
  <r>
    <n v="15583076"/>
    <n v="588"/>
    <x v="2"/>
    <s v="Male"/>
    <x v="1"/>
    <n v="6"/>
    <n v="106116.56"/>
    <n v="2"/>
    <n v="1"/>
    <n v="0"/>
    <n v="198766.61"/>
    <x v="1"/>
    <n v="28"/>
    <n v="4440"/>
    <n v="1"/>
    <n v="130"/>
    <n v="3.5714285714285712E-2"/>
    <n v="124320"/>
    <x v="0"/>
    <x v="1"/>
    <s v="High Risk"/>
  </r>
  <r>
    <n v="15815615"/>
    <n v="681"/>
    <x v="0"/>
    <s v="Male"/>
    <x v="18"/>
    <n v="5"/>
    <n v="141952.07"/>
    <n v="1"/>
    <n v="1"/>
    <n v="1"/>
    <n v="185144.08"/>
    <x v="1"/>
    <n v="1"/>
    <n v="4852"/>
    <n v="1"/>
    <n v="36"/>
    <n v="1"/>
    <n v="4852"/>
    <x v="0"/>
    <x v="2"/>
    <s v="Medium Risk"/>
  </r>
  <r>
    <n v="15591942"/>
    <n v="611"/>
    <x v="1"/>
    <s v="Female"/>
    <x v="19"/>
    <n v="7"/>
    <n v="0"/>
    <n v="2"/>
    <n v="1"/>
    <n v="1"/>
    <n v="3729.89"/>
    <x v="1"/>
    <n v="3"/>
    <n v="4255"/>
    <n v="8"/>
    <n v="149"/>
    <n v="1"/>
    <n v="12765"/>
    <x v="0"/>
    <x v="1"/>
    <s v="High Risk"/>
  </r>
  <r>
    <n v="15724924"/>
    <n v="589"/>
    <x v="0"/>
    <s v="Female"/>
    <x v="24"/>
    <n v="6"/>
    <n v="138497.84"/>
    <n v="1"/>
    <n v="0"/>
    <n v="1"/>
    <n v="18988.580000000002"/>
    <x v="1"/>
    <n v="25"/>
    <n v="1445"/>
    <n v="8"/>
    <n v="80"/>
    <n v="0.32"/>
    <n v="36125"/>
    <x v="0"/>
    <x v="1"/>
    <s v="High Risk"/>
  </r>
  <r>
    <n v="15762123"/>
    <n v="717"/>
    <x v="1"/>
    <s v="Female"/>
    <x v="10"/>
    <n v="1"/>
    <n v="0"/>
    <n v="2"/>
    <n v="1"/>
    <n v="0"/>
    <n v="119313.74"/>
    <x v="1"/>
    <n v="7"/>
    <n v="2670"/>
    <n v="9"/>
    <n v="119"/>
    <n v="1"/>
    <n v="18690"/>
    <x v="0"/>
    <x v="0"/>
    <s v="High Risk"/>
  </r>
  <r>
    <n v="15567893"/>
    <n v="556"/>
    <x v="2"/>
    <s v="Male"/>
    <x v="19"/>
    <n v="3"/>
    <n v="124213.36"/>
    <n v="2"/>
    <n v="1"/>
    <n v="0"/>
    <n v="62627.55"/>
    <x v="1"/>
    <n v="1"/>
    <n v="4613"/>
    <n v="5"/>
    <n v="9"/>
    <n v="1"/>
    <n v="4613"/>
    <x v="0"/>
    <x v="2"/>
    <s v="Low Risk"/>
  </r>
  <r>
    <n v="15648989"/>
    <n v="850"/>
    <x v="0"/>
    <s v="Male"/>
    <x v="24"/>
    <n v="4"/>
    <n v="126872.6"/>
    <n v="1"/>
    <n v="1"/>
    <n v="0"/>
    <n v="197266.58"/>
    <x v="1"/>
    <n v="3"/>
    <n v="4238"/>
    <n v="8"/>
    <n v="118"/>
    <n v="1"/>
    <n v="12714"/>
    <x v="2"/>
    <x v="2"/>
    <s v="High Risk"/>
  </r>
  <r>
    <n v="15662021"/>
    <n v="685"/>
    <x v="1"/>
    <s v="Female"/>
    <x v="0"/>
    <n v="2"/>
    <n v="0"/>
    <n v="2"/>
    <n v="0"/>
    <n v="0"/>
    <n v="199992.48"/>
    <x v="1"/>
    <n v="12"/>
    <n v="2666"/>
    <n v="3"/>
    <n v="131"/>
    <n v="0.25"/>
    <n v="31992"/>
    <x v="1"/>
    <x v="0"/>
    <s v="High Risk"/>
  </r>
  <r>
    <n v="15691627"/>
    <n v="713"/>
    <x v="0"/>
    <s v="Female"/>
    <x v="24"/>
    <n v="8"/>
    <n v="0"/>
    <n v="1"/>
    <n v="1"/>
    <n v="1"/>
    <n v="16403.41"/>
    <x v="1"/>
    <n v="24"/>
    <n v="4147"/>
    <n v="3"/>
    <n v="85"/>
    <n v="0.125"/>
    <n v="99528"/>
    <x v="0"/>
    <x v="1"/>
    <s v="High Risk"/>
  </r>
  <r>
    <n v="15731751"/>
    <n v="437"/>
    <x v="0"/>
    <s v="Female"/>
    <x v="28"/>
    <n v="1"/>
    <n v="120923.52"/>
    <n v="1"/>
    <n v="0"/>
    <n v="1"/>
    <n v="78854.570000000007"/>
    <x v="1"/>
    <n v="21"/>
    <n v="2255"/>
    <n v="6"/>
    <n v="147"/>
    <n v="0.2857142857142857"/>
    <n v="47355"/>
    <x v="1"/>
    <x v="0"/>
    <s v="High Risk"/>
  </r>
  <r>
    <n v="15635277"/>
    <n v="605"/>
    <x v="1"/>
    <s v="Male"/>
    <x v="40"/>
    <n v="7"/>
    <n v="142643.54"/>
    <n v="1"/>
    <n v="1"/>
    <n v="0"/>
    <n v="189310.27"/>
    <x v="1"/>
    <n v="26"/>
    <n v="918"/>
    <n v="2"/>
    <n v="170"/>
    <n v="7.6923076923076927E-2"/>
    <n v="23868"/>
    <x v="0"/>
    <x v="1"/>
    <s v="High Risk"/>
  </r>
  <r>
    <n v="15655252"/>
    <n v="758"/>
    <x v="2"/>
    <s v="Male"/>
    <x v="1"/>
    <n v="10"/>
    <n v="79857.64"/>
    <n v="1"/>
    <n v="1"/>
    <n v="1"/>
    <n v="78088.17"/>
    <x v="1"/>
    <n v="9"/>
    <n v="2693"/>
    <n v="1"/>
    <n v="118"/>
    <n v="0.1111111111111111"/>
    <n v="24237"/>
    <x v="2"/>
    <x v="3"/>
    <s v="High Risk"/>
  </r>
  <r>
    <n v="15803941"/>
    <n v="600"/>
    <x v="0"/>
    <s v="Male"/>
    <x v="17"/>
    <n v="10"/>
    <n v="95502.21"/>
    <n v="1"/>
    <n v="0"/>
    <n v="0"/>
    <n v="19842.18"/>
    <x v="1"/>
    <n v="14"/>
    <n v="786"/>
    <n v="10"/>
    <n v="108"/>
    <n v="0.7142857142857143"/>
    <n v="11004"/>
    <x v="0"/>
    <x v="3"/>
    <s v="High Risk"/>
  </r>
  <r>
    <n v="15714380"/>
    <n v="827"/>
    <x v="0"/>
    <s v="Male"/>
    <x v="16"/>
    <n v="5"/>
    <n v="0"/>
    <n v="2"/>
    <n v="0"/>
    <n v="0"/>
    <n v="103305.01"/>
    <x v="1"/>
    <n v="13"/>
    <n v="4419"/>
    <n v="2"/>
    <n v="109"/>
    <n v="0.15384615384615385"/>
    <n v="57447"/>
    <x v="0"/>
    <x v="2"/>
    <s v="High Risk"/>
  </r>
  <r>
    <n v="15666559"/>
    <n v="608"/>
    <x v="2"/>
    <s v="Male"/>
    <x v="51"/>
    <n v="8"/>
    <n v="197715.93"/>
    <n v="2"/>
    <n v="1"/>
    <n v="1"/>
    <n v="116124.28"/>
    <x v="1"/>
    <n v="23"/>
    <n v="570"/>
    <n v="7"/>
    <n v="17"/>
    <n v="0.30434782608695654"/>
    <n v="13110"/>
    <x v="0"/>
    <x v="1"/>
    <s v="Low Risk"/>
  </r>
  <r>
    <n v="15799998"/>
    <n v="608"/>
    <x v="0"/>
    <s v="Female"/>
    <x v="33"/>
    <n v="8"/>
    <n v="85859.76"/>
    <n v="1"/>
    <n v="0"/>
    <n v="0"/>
    <n v="142730.26999999999"/>
    <x v="1"/>
    <n v="21"/>
    <n v="3712"/>
    <n v="8"/>
    <n v="3"/>
    <n v="0.38095238095238093"/>
    <n v="77952"/>
    <x v="0"/>
    <x v="1"/>
    <s v="Low Risk"/>
  </r>
  <r>
    <n v="15703763"/>
    <n v="554"/>
    <x v="0"/>
    <s v="Male"/>
    <x v="4"/>
    <n v="7"/>
    <n v="85304.27"/>
    <n v="1"/>
    <n v="1"/>
    <n v="1"/>
    <n v="58076.52"/>
    <x v="1"/>
    <n v="29"/>
    <n v="2009"/>
    <n v="9"/>
    <n v="97"/>
    <n v="0.31034482758620691"/>
    <n v="58261"/>
    <x v="0"/>
    <x v="1"/>
    <s v="High Risk"/>
  </r>
  <r>
    <n v="15795640"/>
    <n v="683"/>
    <x v="2"/>
    <s v="Female"/>
    <x v="12"/>
    <n v="1"/>
    <n v="132371.29999999999"/>
    <n v="2"/>
    <n v="0"/>
    <n v="0"/>
    <n v="186123.57"/>
    <x v="1"/>
    <n v="3"/>
    <n v="1581"/>
    <n v="6"/>
    <n v="46"/>
    <n v="1"/>
    <n v="4743"/>
    <x v="0"/>
    <x v="0"/>
    <s v="Medium Risk"/>
  </r>
  <r>
    <n v="15780056"/>
    <n v="660"/>
    <x v="1"/>
    <s v="Male"/>
    <x v="19"/>
    <n v="4"/>
    <n v="0"/>
    <n v="1"/>
    <n v="1"/>
    <n v="0"/>
    <n v="29664.45"/>
    <x v="1"/>
    <n v="14"/>
    <n v="1783"/>
    <n v="0"/>
    <n v="57"/>
    <n v="0"/>
    <n v="24962"/>
    <x v="2"/>
    <x v="2"/>
    <s v="Medium Risk"/>
  </r>
  <r>
    <n v="15777873"/>
    <n v="628"/>
    <x v="0"/>
    <s v="Female"/>
    <x v="8"/>
    <n v="5"/>
    <n v="0"/>
    <n v="1"/>
    <n v="0"/>
    <n v="0"/>
    <n v="147963.07"/>
    <x v="0"/>
    <n v="10"/>
    <n v="2744"/>
    <n v="5"/>
    <n v="165"/>
    <n v="0.5"/>
    <n v="27440"/>
    <x v="0"/>
    <x v="2"/>
    <s v="High Risk"/>
  </r>
  <r>
    <n v="15584749"/>
    <n v="668"/>
    <x v="2"/>
    <s v="Male"/>
    <x v="2"/>
    <n v="4"/>
    <n v="79896"/>
    <n v="1"/>
    <n v="1"/>
    <n v="0"/>
    <n v="38466.39"/>
    <x v="1"/>
    <n v="14"/>
    <n v="1723"/>
    <n v="7"/>
    <n v="37"/>
    <n v="0.5"/>
    <n v="24122"/>
    <x v="0"/>
    <x v="2"/>
    <s v="Medium Risk"/>
  </r>
  <r>
    <n v="15765258"/>
    <n v="776"/>
    <x v="0"/>
    <s v="Female"/>
    <x v="6"/>
    <n v="5"/>
    <n v="0"/>
    <n v="2"/>
    <n v="1"/>
    <n v="1"/>
    <n v="143301.49"/>
    <x v="1"/>
    <n v="4"/>
    <n v="4708"/>
    <n v="2"/>
    <n v="121"/>
    <n v="0.5"/>
    <n v="18832"/>
    <x v="0"/>
    <x v="2"/>
    <s v="High Risk"/>
  </r>
  <r>
    <n v="15623346"/>
    <n v="820"/>
    <x v="0"/>
    <s v="Male"/>
    <x v="18"/>
    <n v="4"/>
    <n v="0"/>
    <n v="2"/>
    <n v="1"/>
    <n v="0"/>
    <n v="31422.69"/>
    <x v="1"/>
    <n v="22"/>
    <n v="174"/>
    <n v="7"/>
    <n v="161"/>
    <n v="0.31818181818181818"/>
    <n v="3828"/>
    <x v="0"/>
    <x v="2"/>
    <s v="High Risk"/>
  </r>
  <r>
    <n v="15614054"/>
    <n v="665"/>
    <x v="0"/>
    <s v="Male"/>
    <x v="18"/>
    <n v="1"/>
    <n v="0"/>
    <n v="2"/>
    <n v="0"/>
    <n v="1"/>
    <n v="121505.61"/>
    <x v="1"/>
    <n v="29"/>
    <n v="4838"/>
    <n v="3"/>
    <n v="99"/>
    <n v="0.10344827586206896"/>
    <n v="140302"/>
    <x v="0"/>
    <x v="0"/>
    <s v="High Risk"/>
  </r>
  <r>
    <n v="15766185"/>
    <n v="850"/>
    <x v="2"/>
    <s v="Male"/>
    <x v="8"/>
    <n v="4"/>
    <n v="146587.29999999999"/>
    <n v="1"/>
    <n v="1"/>
    <n v="1"/>
    <n v="89874.82"/>
    <x v="1"/>
    <n v="26"/>
    <n v="1367"/>
    <n v="1"/>
    <n v="22"/>
    <n v="3.8461538461538464E-2"/>
    <n v="35542"/>
    <x v="0"/>
    <x v="2"/>
    <s v="Low Risk"/>
  </r>
  <r>
    <n v="15667632"/>
    <n v="703"/>
    <x v="0"/>
    <s v="Female"/>
    <x v="0"/>
    <n v="7"/>
    <n v="0"/>
    <n v="2"/>
    <n v="0"/>
    <n v="1"/>
    <n v="72500.679999999993"/>
    <x v="1"/>
    <n v="5"/>
    <n v="1237"/>
    <n v="10"/>
    <n v="28"/>
    <n v="1"/>
    <n v="6185"/>
    <x v="2"/>
    <x v="1"/>
    <s v="Low Risk"/>
  </r>
  <r>
    <n v="15599024"/>
    <n v="506"/>
    <x v="1"/>
    <s v="Male"/>
    <x v="15"/>
    <n v="8"/>
    <n v="0"/>
    <n v="2"/>
    <n v="0"/>
    <n v="1"/>
    <n v="182692.8"/>
    <x v="1"/>
    <n v="26"/>
    <n v="3263"/>
    <n v="0"/>
    <n v="168"/>
    <n v="0"/>
    <n v="84838"/>
    <x v="0"/>
    <x v="1"/>
    <s v="High Risk"/>
  </r>
  <r>
    <n v="15798709"/>
    <n v="588"/>
    <x v="1"/>
    <s v="Male"/>
    <x v="15"/>
    <n v="3"/>
    <n v="109109.33"/>
    <n v="1"/>
    <n v="0"/>
    <n v="1"/>
    <n v="4993.9399999999996"/>
    <x v="1"/>
    <n v="25"/>
    <n v="4389"/>
    <n v="9"/>
    <n v="143"/>
    <n v="0.36"/>
    <n v="109725"/>
    <x v="1"/>
    <x v="2"/>
    <s v="High Risk"/>
  </r>
  <r>
    <n v="15741921"/>
    <n v="622"/>
    <x v="1"/>
    <s v="Female"/>
    <x v="28"/>
    <n v="8"/>
    <n v="0"/>
    <n v="2"/>
    <n v="1"/>
    <n v="1"/>
    <n v="124964.82"/>
    <x v="1"/>
    <n v="16"/>
    <n v="483"/>
    <n v="10"/>
    <n v="167"/>
    <n v="0.625"/>
    <n v="7728"/>
    <x v="0"/>
    <x v="1"/>
    <s v="High Risk"/>
  </r>
  <r>
    <n v="15793671"/>
    <n v="606"/>
    <x v="0"/>
    <s v="Male"/>
    <x v="10"/>
    <n v="5"/>
    <n v="0"/>
    <n v="1"/>
    <n v="1"/>
    <n v="0"/>
    <n v="161971.42000000001"/>
    <x v="1"/>
    <n v="7"/>
    <n v="4499"/>
    <n v="4"/>
    <n v="86"/>
    <n v="0.5714285714285714"/>
    <n v="31493"/>
    <x v="1"/>
    <x v="2"/>
    <s v="High Risk"/>
  </r>
  <r>
    <n v="15797900"/>
    <n v="517"/>
    <x v="0"/>
    <s v="Male"/>
    <x v="27"/>
    <n v="9"/>
    <n v="142147.32"/>
    <n v="1"/>
    <n v="0"/>
    <n v="0"/>
    <n v="39488.04"/>
    <x v="0"/>
    <n v="14"/>
    <n v="234"/>
    <n v="9"/>
    <n v="36"/>
    <n v="0.6428571428571429"/>
    <n v="3276"/>
    <x v="0"/>
    <x v="3"/>
    <s v="Medium Risk"/>
  </r>
  <r>
    <n v="15667932"/>
    <n v="758"/>
    <x v="1"/>
    <s v="Female"/>
    <x v="3"/>
    <n v="10"/>
    <n v="0"/>
    <n v="2"/>
    <n v="1"/>
    <n v="1"/>
    <n v="55313.440000000002"/>
    <x v="1"/>
    <n v="24"/>
    <n v="938"/>
    <n v="8"/>
    <n v="61"/>
    <n v="0.33333333333333331"/>
    <n v="22512"/>
    <x v="0"/>
    <x v="3"/>
    <s v="High Risk"/>
  </r>
  <r>
    <n v="15795933"/>
    <n v="677"/>
    <x v="0"/>
    <s v="Female"/>
    <x v="23"/>
    <n v="3"/>
    <n v="0"/>
    <n v="2"/>
    <n v="1"/>
    <n v="1"/>
    <n v="187811.71"/>
    <x v="1"/>
    <n v="15"/>
    <n v="1293"/>
    <n v="0"/>
    <n v="95"/>
    <n v="0"/>
    <n v="19395"/>
    <x v="0"/>
    <x v="2"/>
    <s v="High Risk"/>
  </r>
  <r>
    <n v="15660403"/>
    <n v="827"/>
    <x v="1"/>
    <s v="Female"/>
    <x v="12"/>
    <n v="0"/>
    <n v="0"/>
    <n v="2"/>
    <n v="0"/>
    <n v="1"/>
    <n v="184514.01"/>
    <x v="1"/>
    <n v="12"/>
    <n v="1269"/>
    <n v="7"/>
    <n v="65"/>
    <n v="0.58333333333333337"/>
    <n v="15228"/>
    <x v="0"/>
    <x v="0"/>
    <s v="High Risk"/>
  </r>
  <r>
    <n v="15736299"/>
    <n v="729"/>
    <x v="0"/>
    <s v="Female"/>
    <x v="18"/>
    <n v="8"/>
    <n v="109106.8"/>
    <n v="1"/>
    <n v="0"/>
    <n v="0"/>
    <n v="121311.12"/>
    <x v="1"/>
    <n v="9"/>
    <n v="1577"/>
    <n v="2"/>
    <n v="83"/>
    <n v="0.22222222222222221"/>
    <n v="14193"/>
    <x v="1"/>
    <x v="1"/>
    <s v="High Risk"/>
  </r>
  <r>
    <n v="15759034"/>
    <n v="654"/>
    <x v="0"/>
    <s v="Male"/>
    <x v="18"/>
    <n v="2"/>
    <n v="112262.84"/>
    <n v="1"/>
    <n v="1"/>
    <n v="0"/>
    <n v="12873.39"/>
    <x v="1"/>
    <n v="9"/>
    <n v="918"/>
    <n v="0"/>
    <n v="93"/>
    <n v="0"/>
    <n v="8262"/>
    <x v="2"/>
    <x v="0"/>
    <s v="High Risk"/>
  </r>
  <r>
    <n v="15724663"/>
    <n v="654"/>
    <x v="1"/>
    <s v="Female"/>
    <x v="18"/>
    <n v="5"/>
    <n v="0"/>
    <n v="2"/>
    <n v="0"/>
    <n v="0"/>
    <n v="157238.04999999999"/>
    <x v="1"/>
    <n v="20"/>
    <n v="2265"/>
    <n v="1"/>
    <n v="69"/>
    <n v="0.05"/>
    <n v="45300"/>
    <x v="0"/>
    <x v="2"/>
    <s v="High Risk"/>
  </r>
  <r>
    <n v="15594556"/>
    <n v="619"/>
    <x v="1"/>
    <s v="Male"/>
    <x v="37"/>
    <n v="8"/>
    <n v="0"/>
    <n v="2"/>
    <n v="1"/>
    <n v="1"/>
    <n v="123242.11"/>
    <x v="1"/>
    <n v="28"/>
    <n v="2719"/>
    <n v="8"/>
    <n v="5"/>
    <n v="0.2857142857142857"/>
    <n v="76132"/>
    <x v="0"/>
    <x v="1"/>
    <s v="Low Risk"/>
  </r>
  <r>
    <n v="15737169"/>
    <n v="642"/>
    <x v="1"/>
    <s v="Male"/>
    <x v="28"/>
    <n v="8"/>
    <n v="144238.70000000001"/>
    <n v="1"/>
    <n v="1"/>
    <n v="1"/>
    <n v="184399.76"/>
    <x v="1"/>
    <n v="29"/>
    <n v="2457"/>
    <n v="2"/>
    <n v="152"/>
    <n v="6.8965517241379309E-2"/>
    <n v="71253"/>
    <x v="1"/>
    <x v="1"/>
    <s v="High Risk"/>
  </r>
  <r>
    <n v="15632472"/>
    <n v="472"/>
    <x v="1"/>
    <s v="Female"/>
    <x v="15"/>
    <n v="1"/>
    <n v="159397.75"/>
    <n v="1"/>
    <n v="0"/>
    <n v="1"/>
    <n v="57323.18"/>
    <x v="1"/>
    <n v="7"/>
    <n v="2537"/>
    <n v="6"/>
    <n v="55"/>
    <n v="0.8571428571428571"/>
    <n v="17759"/>
    <x v="0"/>
    <x v="0"/>
    <s v="Medium Risk"/>
  </r>
  <r>
    <n v="15722813"/>
    <n v="470"/>
    <x v="1"/>
    <s v="Male"/>
    <x v="33"/>
    <n v="4"/>
    <n v="125385.01"/>
    <n v="1"/>
    <n v="1"/>
    <n v="0"/>
    <n v="68293.929999999993"/>
    <x v="1"/>
    <n v="1"/>
    <n v="2877"/>
    <n v="6"/>
    <n v="73"/>
    <n v="1"/>
    <n v="2877"/>
    <x v="2"/>
    <x v="2"/>
    <s v="High Risk"/>
  </r>
  <r>
    <n v="15588450"/>
    <n v="633"/>
    <x v="0"/>
    <s v="Female"/>
    <x v="52"/>
    <n v="8"/>
    <n v="69365.25"/>
    <n v="1"/>
    <n v="1"/>
    <n v="1"/>
    <n v="10288.24"/>
    <x v="1"/>
    <n v="15"/>
    <n v="1790"/>
    <n v="6"/>
    <n v="3"/>
    <n v="0.4"/>
    <n v="26850"/>
    <x v="1"/>
    <x v="1"/>
    <s v="Low Risk"/>
  </r>
  <r>
    <n v="15736717"/>
    <n v="602"/>
    <x v="0"/>
    <s v="Male"/>
    <x v="8"/>
    <n v="7"/>
    <n v="155271.82999999999"/>
    <n v="1"/>
    <n v="1"/>
    <n v="1"/>
    <n v="179446.31"/>
    <x v="1"/>
    <n v="21"/>
    <n v="1959"/>
    <n v="7"/>
    <n v="164"/>
    <n v="0.33333333333333331"/>
    <n v="41139"/>
    <x v="1"/>
    <x v="1"/>
    <s v="High Risk"/>
  </r>
  <r>
    <n v="15680683"/>
    <n v="640"/>
    <x v="1"/>
    <s v="Male"/>
    <x v="6"/>
    <n v="5"/>
    <n v="197200.04"/>
    <n v="2"/>
    <n v="1"/>
    <n v="0"/>
    <n v="141453.62"/>
    <x v="1"/>
    <n v="10"/>
    <n v="331"/>
    <n v="1"/>
    <n v="108"/>
    <n v="0.1"/>
    <n v="3310"/>
    <x v="0"/>
    <x v="2"/>
    <s v="High Risk"/>
  </r>
  <r>
    <n v="15710316"/>
    <n v="454"/>
    <x v="1"/>
    <s v="Female"/>
    <x v="36"/>
    <n v="5"/>
    <n v="144837.79"/>
    <n v="1"/>
    <n v="1"/>
    <n v="1"/>
    <n v="93151.77"/>
    <x v="1"/>
    <n v="5"/>
    <n v="1793"/>
    <n v="10"/>
    <n v="59"/>
    <n v="1"/>
    <n v="8965"/>
    <x v="1"/>
    <x v="2"/>
    <s v="Medium Risk"/>
  </r>
  <r>
    <n v="15746333"/>
    <n v="562"/>
    <x v="0"/>
    <s v="Female"/>
    <x v="38"/>
    <n v="3"/>
    <n v="0"/>
    <n v="3"/>
    <n v="1"/>
    <n v="0"/>
    <n v="6554.97"/>
    <x v="0"/>
    <n v="26"/>
    <n v="1846"/>
    <n v="9"/>
    <n v="119"/>
    <n v="0.34615384615384615"/>
    <n v="47996"/>
    <x v="0"/>
    <x v="2"/>
    <s v="High Risk"/>
  </r>
  <r>
    <n v="15606861"/>
    <n v="636"/>
    <x v="0"/>
    <s v="Male"/>
    <x v="10"/>
    <n v="8"/>
    <n v="0"/>
    <n v="2"/>
    <n v="1"/>
    <n v="0"/>
    <n v="38570.129999999997"/>
    <x v="1"/>
    <n v="26"/>
    <n v="2791"/>
    <n v="9"/>
    <n v="91"/>
    <n v="0.34615384615384615"/>
    <n v="72566"/>
    <x v="2"/>
    <x v="1"/>
    <s v="High Risk"/>
  </r>
  <r>
    <n v="15641285"/>
    <n v="621"/>
    <x v="1"/>
    <s v="Male"/>
    <x v="5"/>
    <n v="3"/>
    <n v="163085.79"/>
    <n v="1"/>
    <n v="0"/>
    <n v="1"/>
    <n v="131048.36"/>
    <x v="1"/>
    <n v="26"/>
    <n v="2691"/>
    <n v="2"/>
    <n v="61"/>
    <n v="7.6923076923076927E-2"/>
    <n v="69966"/>
    <x v="0"/>
    <x v="2"/>
    <s v="High Risk"/>
  </r>
  <r>
    <n v="15662908"/>
    <n v="795"/>
    <x v="2"/>
    <s v="Male"/>
    <x v="16"/>
    <n v="7"/>
    <n v="125903.22"/>
    <n v="2"/>
    <n v="1"/>
    <n v="1"/>
    <n v="127068.92"/>
    <x v="1"/>
    <n v="7"/>
    <n v="1720"/>
    <n v="3"/>
    <n v="116"/>
    <n v="0.42857142857142855"/>
    <n v="12040"/>
    <x v="0"/>
    <x v="1"/>
    <s v="High Risk"/>
  </r>
  <r>
    <n v="15814267"/>
    <n v="550"/>
    <x v="0"/>
    <s v="Male"/>
    <x v="32"/>
    <n v="6"/>
    <n v="154377.29999999999"/>
    <n v="1"/>
    <n v="1"/>
    <n v="1"/>
    <n v="51721.52"/>
    <x v="1"/>
    <n v="30"/>
    <n v="1449"/>
    <n v="9"/>
    <n v="175"/>
    <n v="0.3"/>
    <n v="43470"/>
    <x v="2"/>
    <x v="1"/>
    <s v="High Risk"/>
  </r>
  <r>
    <n v="15614923"/>
    <n v="630"/>
    <x v="1"/>
    <s v="Male"/>
    <x v="1"/>
    <n v="7"/>
    <n v="107511.52"/>
    <n v="1"/>
    <n v="0"/>
    <n v="1"/>
    <n v="46156.87"/>
    <x v="1"/>
    <n v="19"/>
    <n v="4886"/>
    <n v="4"/>
    <n v="119"/>
    <n v="0.21052631578947367"/>
    <n v="92834"/>
    <x v="0"/>
    <x v="1"/>
    <s v="High Risk"/>
  </r>
  <r>
    <n v="15579223"/>
    <n v="573"/>
    <x v="2"/>
    <s v="Male"/>
    <x v="33"/>
    <n v="8"/>
    <n v="127406.5"/>
    <n v="1"/>
    <n v="1"/>
    <n v="0"/>
    <n v="192950.6"/>
    <x v="1"/>
    <n v="13"/>
    <n v="2455"/>
    <n v="6"/>
    <n v="153"/>
    <n v="0.46153846153846156"/>
    <n v="31915"/>
    <x v="2"/>
    <x v="1"/>
    <s v="High Risk"/>
  </r>
  <r>
    <n v="15651389"/>
    <n v="561"/>
    <x v="1"/>
    <s v="Male"/>
    <x v="9"/>
    <n v="8"/>
    <n v="143656.54999999999"/>
    <n v="1"/>
    <n v="0"/>
    <n v="1"/>
    <n v="180932.46"/>
    <x v="1"/>
    <n v="25"/>
    <n v="3560"/>
    <n v="0"/>
    <n v="25"/>
    <n v="0"/>
    <n v="89000"/>
    <x v="0"/>
    <x v="1"/>
    <s v="Low Risk"/>
  </r>
  <r>
    <n v="15677087"/>
    <n v="662"/>
    <x v="0"/>
    <s v="Female"/>
    <x v="2"/>
    <n v="5"/>
    <n v="138106.75"/>
    <n v="1"/>
    <n v="0"/>
    <n v="0"/>
    <n v="19596.73"/>
    <x v="1"/>
    <n v="7"/>
    <n v="3177"/>
    <n v="0"/>
    <n v="24"/>
    <n v="0"/>
    <n v="22239"/>
    <x v="0"/>
    <x v="2"/>
    <s v="Low Risk"/>
  </r>
  <r>
    <n v="15665784"/>
    <n v="637"/>
    <x v="0"/>
    <s v="Male"/>
    <x v="7"/>
    <n v="9"/>
    <n v="128940.24"/>
    <n v="1"/>
    <n v="1"/>
    <n v="0"/>
    <n v="46786.92"/>
    <x v="1"/>
    <n v="23"/>
    <n v="1653"/>
    <n v="1"/>
    <n v="177"/>
    <n v="4.3478260869565216E-2"/>
    <n v="38019"/>
    <x v="1"/>
    <x v="3"/>
    <s v="High Risk"/>
  </r>
  <r>
    <n v="15576706"/>
    <n v="651"/>
    <x v="2"/>
    <s v="Male"/>
    <x v="24"/>
    <n v="9"/>
    <n v="114453.58"/>
    <n v="1"/>
    <n v="0"/>
    <n v="1"/>
    <n v="175820.91"/>
    <x v="1"/>
    <n v="26"/>
    <n v="1901"/>
    <n v="10"/>
    <n v="132"/>
    <n v="0.38461538461538464"/>
    <n v="49426"/>
    <x v="0"/>
    <x v="3"/>
    <s v="High Risk"/>
  </r>
  <r>
    <n v="15615473"/>
    <n v="646"/>
    <x v="0"/>
    <s v="Female"/>
    <x v="19"/>
    <n v="2"/>
    <n v="0"/>
    <n v="2"/>
    <n v="0"/>
    <n v="0"/>
    <n v="198208"/>
    <x v="1"/>
    <n v="3"/>
    <n v="3633"/>
    <n v="2"/>
    <n v="126"/>
    <n v="0.66666666666666663"/>
    <n v="10899"/>
    <x v="0"/>
    <x v="0"/>
    <s v="High Risk"/>
  </r>
  <r>
    <n v="15587299"/>
    <n v="567"/>
    <x v="0"/>
    <s v="Female"/>
    <x v="36"/>
    <n v="3"/>
    <n v="0"/>
    <n v="1"/>
    <n v="1"/>
    <n v="0"/>
    <n v="55362.45"/>
    <x v="1"/>
    <n v="29"/>
    <n v="1778"/>
    <n v="2"/>
    <n v="94"/>
    <n v="6.8965517241379309E-2"/>
    <n v="51562"/>
    <x v="0"/>
    <x v="2"/>
    <s v="High Risk"/>
  </r>
  <r>
    <n v="15655389"/>
    <n v="638"/>
    <x v="0"/>
    <s v="Male"/>
    <x v="1"/>
    <n v="1"/>
    <n v="131762.94"/>
    <n v="1"/>
    <n v="1"/>
    <n v="1"/>
    <n v="47675.29"/>
    <x v="1"/>
    <n v="22"/>
    <n v="4919"/>
    <n v="0"/>
    <n v="47"/>
    <n v="0"/>
    <n v="108218"/>
    <x v="0"/>
    <x v="0"/>
    <s v="Medium Risk"/>
  </r>
  <r>
    <n v="15784491"/>
    <n v="725"/>
    <x v="0"/>
    <s v="Female"/>
    <x v="8"/>
    <n v="6"/>
    <n v="0"/>
    <n v="1"/>
    <n v="0"/>
    <n v="0"/>
    <n v="61326.43"/>
    <x v="1"/>
    <n v="16"/>
    <n v="3715"/>
    <n v="0"/>
    <n v="3"/>
    <n v="0"/>
    <n v="59440"/>
    <x v="0"/>
    <x v="1"/>
    <s v="Low Risk"/>
  </r>
  <r>
    <n v="15809999"/>
    <n v="709"/>
    <x v="0"/>
    <s v="Female"/>
    <x v="1"/>
    <n v="3"/>
    <n v="150300.65"/>
    <n v="2"/>
    <n v="1"/>
    <n v="0"/>
    <n v="71672.86"/>
    <x v="1"/>
    <n v="10"/>
    <n v="4737"/>
    <n v="1"/>
    <n v="39"/>
    <n v="0.1"/>
    <n v="47370"/>
    <x v="0"/>
    <x v="2"/>
    <s v="Medium Risk"/>
  </r>
  <r>
    <n v="15681115"/>
    <n v="787"/>
    <x v="1"/>
    <s v="Male"/>
    <x v="2"/>
    <n v="10"/>
    <n v="108935.39"/>
    <n v="1"/>
    <n v="1"/>
    <n v="1"/>
    <n v="101168.3"/>
    <x v="1"/>
    <n v="10"/>
    <n v="4374"/>
    <n v="3"/>
    <n v="153"/>
    <n v="0.3"/>
    <n v="43740"/>
    <x v="1"/>
    <x v="3"/>
    <s v="High Risk"/>
  </r>
  <r>
    <n v="15629390"/>
    <n v="653"/>
    <x v="0"/>
    <s v="Male"/>
    <x v="24"/>
    <n v="7"/>
    <n v="135847.47"/>
    <n v="1"/>
    <n v="1"/>
    <n v="0"/>
    <n v="144880.81"/>
    <x v="1"/>
    <n v="9"/>
    <n v="3863"/>
    <n v="6"/>
    <n v="85"/>
    <n v="0.66666666666666663"/>
    <n v="34767"/>
    <x v="1"/>
    <x v="1"/>
    <s v="High Risk"/>
  </r>
  <r>
    <n v="15792668"/>
    <n v="661"/>
    <x v="2"/>
    <s v="Male"/>
    <x v="24"/>
    <n v="7"/>
    <n v="109908.06"/>
    <n v="2"/>
    <n v="1"/>
    <n v="0"/>
    <n v="115037.67"/>
    <x v="0"/>
    <n v="13"/>
    <n v="4396"/>
    <n v="1"/>
    <n v="91"/>
    <n v="7.6923076923076927E-2"/>
    <n v="57148"/>
    <x v="0"/>
    <x v="1"/>
    <s v="High Risk"/>
  </r>
  <r>
    <n v="15583863"/>
    <n v="681"/>
    <x v="2"/>
    <s v="Male"/>
    <x v="23"/>
    <n v="8"/>
    <n v="142946.18"/>
    <n v="1"/>
    <n v="0"/>
    <n v="0"/>
    <n v="187280.51"/>
    <x v="0"/>
    <n v="1"/>
    <n v="2595"/>
    <n v="6"/>
    <n v="49"/>
    <n v="1"/>
    <n v="2595"/>
    <x v="1"/>
    <x v="1"/>
    <s v="Medium Risk"/>
  </r>
  <r>
    <n v="15681878"/>
    <n v="436"/>
    <x v="2"/>
    <s v="Male"/>
    <x v="13"/>
    <n v="3"/>
    <n v="104339.11"/>
    <n v="2"/>
    <n v="1"/>
    <n v="1"/>
    <n v="183540.22"/>
    <x v="0"/>
    <n v="14"/>
    <n v="3531"/>
    <n v="4"/>
    <n v="107"/>
    <n v="0.2857142857142857"/>
    <n v="49434"/>
    <x v="0"/>
    <x v="2"/>
    <s v="High Risk"/>
  </r>
  <r>
    <n v="15782875"/>
    <n v="663"/>
    <x v="0"/>
    <s v="Male"/>
    <x v="19"/>
    <n v="5"/>
    <n v="157274.35999999999"/>
    <n v="2"/>
    <n v="1"/>
    <n v="1"/>
    <n v="28531.81"/>
    <x v="1"/>
    <n v="12"/>
    <n v="2260"/>
    <n v="10"/>
    <n v="124"/>
    <n v="0.83333333333333337"/>
    <n v="27120"/>
    <x v="0"/>
    <x v="2"/>
    <s v="High Risk"/>
  </r>
  <r>
    <n v="15732235"/>
    <n v="662"/>
    <x v="0"/>
    <s v="Male"/>
    <x v="55"/>
    <n v="0"/>
    <n v="98848.19"/>
    <n v="1"/>
    <n v="0"/>
    <n v="1"/>
    <n v="42730.12"/>
    <x v="1"/>
    <n v="26"/>
    <n v="408"/>
    <n v="2"/>
    <n v="131"/>
    <n v="7.6923076923076927E-2"/>
    <n v="10608"/>
    <x v="1"/>
    <x v="0"/>
    <s v="High Risk"/>
  </r>
  <r>
    <n v="15735909"/>
    <n v="607"/>
    <x v="2"/>
    <s v="Female"/>
    <x v="2"/>
    <n v="8"/>
    <n v="105103.33"/>
    <n v="1"/>
    <n v="1"/>
    <n v="0"/>
    <n v="104721.5"/>
    <x v="0"/>
    <n v="15"/>
    <n v="4496"/>
    <n v="9"/>
    <n v="133"/>
    <n v="0.6"/>
    <n v="67440"/>
    <x v="0"/>
    <x v="1"/>
    <s v="High Risk"/>
  </r>
  <r>
    <n v="15653448"/>
    <n v="754"/>
    <x v="0"/>
    <s v="Male"/>
    <x v="10"/>
    <n v="7"/>
    <n v="0"/>
    <n v="2"/>
    <n v="1"/>
    <n v="1"/>
    <n v="65219.85"/>
    <x v="1"/>
    <n v="20"/>
    <n v="1762"/>
    <n v="9"/>
    <n v="156"/>
    <n v="0.45"/>
    <n v="35240"/>
    <x v="0"/>
    <x v="1"/>
    <s v="High Risk"/>
  </r>
  <r>
    <n v="15587647"/>
    <n v="850"/>
    <x v="2"/>
    <s v="Female"/>
    <x v="26"/>
    <n v="0"/>
    <n v="127120.62"/>
    <n v="1"/>
    <n v="0"/>
    <n v="1"/>
    <n v="118929.64"/>
    <x v="0"/>
    <n v="25"/>
    <n v="1537"/>
    <n v="3"/>
    <n v="46"/>
    <n v="0.12"/>
    <n v="38425"/>
    <x v="0"/>
    <x v="0"/>
    <s v="Medium Risk"/>
  </r>
  <r>
    <n v="15701037"/>
    <n v="578"/>
    <x v="0"/>
    <s v="Male"/>
    <x v="2"/>
    <n v="2"/>
    <n v="0"/>
    <n v="2"/>
    <n v="1"/>
    <n v="0"/>
    <n v="70563.899999999994"/>
    <x v="1"/>
    <n v="3"/>
    <n v="947"/>
    <n v="1"/>
    <n v="172"/>
    <n v="0.33333333333333331"/>
    <n v="2841"/>
    <x v="1"/>
    <x v="0"/>
    <s v="High Risk"/>
  </r>
  <r>
    <n v="15727499"/>
    <n v="666"/>
    <x v="2"/>
    <s v="Female"/>
    <x v="18"/>
    <n v="3"/>
    <n v="129118.5"/>
    <n v="2"/>
    <n v="0"/>
    <n v="0"/>
    <n v="139435.12"/>
    <x v="1"/>
    <n v="9"/>
    <n v="687"/>
    <n v="1"/>
    <n v="53"/>
    <n v="0.1111111111111111"/>
    <n v="6183"/>
    <x v="0"/>
    <x v="2"/>
    <s v="Medium Risk"/>
  </r>
  <r>
    <n v="15724838"/>
    <n v="599"/>
    <x v="0"/>
    <s v="Female"/>
    <x v="3"/>
    <n v="4"/>
    <n v="0"/>
    <n v="1"/>
    <n v="1"/>
    <n v="0"/>
    <n v="170347.1"/>
    <x v="1"/>
    <n v="28"/>
    <n v="2159"/>
    <n v="3"/>
    <n v="135"/>
    <n v="0.10714285714285714"/>
    <n v="60452"/>
    <x v="1"/>
    <x v="2"/>
    <s v="High Risk"/>
  </r>
  <r>
    <n v="15666711"/>
    <n v="586"/>
    <x v="0"/>
    <s v="Female"/>
    <x v="17"/>
    <n v="0"/>
    <n v="0"/>
    <n v="3"/>
    <n v="0"/>
    <n v="1"/>
    <n v="131553.82"/>
    <x v="0"/>
    <n v="4"/>
    <n v="730"/>
    <n v="2"/>
    <n v="70"/>
    <n v="0.5"/>
    <n v="2920"/>
    <x v="2"/>
    <x v="0"/>
    <s v="High Risk"/>
  </r>
  <r>
    <n v="15588933"/>
    <n v="825"/>
    <x v="0"/>
    <s v="Female"/>
    <x v="18"/>
    <n v="3"/>
    <n v="146053.66"/>
    <n v="1"/>
    <n v="1"/>
    <n v="1"/>
    <n v="138344.70000000001"/>
    <x v="1"/>
    <n v="4"/>
    <n v="1013"/>
    <n v="7"/>
    <n v="49"/>
    <n v="1"/>
    <n v="4052"/>
    <x v="1"/>
    <x v="2"/>
    <s v="Medium Risk"/>
  </r>
  <r>
    <n v="15763111"/>
    <n v="808"/>
    <x v="1"/>
    <s v="Female"/>
    <x v="44"/>
    <n v="10"/>
    <n v="124577.15"/>
    <n v="1"/>
    <n v="0"/>
    <n v="1"/>
    <n v="169894.39999999999"/>
    <x v="1"/>
    <n v="6"/>
    <n v="4088"/>
    <n v="4"/>
    <n v="120"/>
    <n v="0.66666666666666663"/>
    <n v="24528"/>
    <x v="0"/>
    <x v="3"/>
    <s v="High Risk"/>
  </r>
  <r>
    <n v="15805676"/>
    <n v="515"/>
    <x v="1"/>
    <s v="Male"/>
    <x v="6"/>
    <n v="4"/>
    <n v="151012.54999999999"/>
    <n v="2"/>
    <n v="1"/>
    <n v="0"/>
    <n v="9770.9699999999993"/>
    <x v="1"/>
    <n v="13"/>
    <n v="4894"/>
    <n v="9"/>
    <n v="99"/>
    <n v="0.69230769230769229"/>
    <n v="63622"/>
    <x v="0"/>
    <x v="2"/>
    <s v="High Risk"/>
  </r>
  <r>
    <n v="15586674"/>
    <n v="663"/>
    <x v="1"/>
    <s v="Female"/>
    <x v="14"/>
    <n v="5"/>
    <n v="216109.88"/>
    <n v="1"/>
    <n v="0"/>
    <n v="1"/>
    <n v="74176.710000000006"/>
    <x v="0"/>
    <n v="2"/>
    <n v="2702"/>
    <n v="5"/>
    <n v="83"/>
    <n v="1"/>
    <n v="5404"/>
    <x v="2"/>
    <x v="2"/>
    <s v="High Risk"/>
  </r>
  <r>
    <n v="15744553"/>
    <n v="444"/>
    <x v="0"/>
    <s v="Male"/>
    <x v="10"/>
    <n v="2"/>
    <n v="144318.97"/>
    <n v="1"/>
    <n v="1"/>
    <n v="0"/>
    <n v="112668.06"/>
    <x v="1"/>
    <n v="26"/>
    <n v="4901"/>
    <n v="0"/>
    <n v="76"/>
    <n v="0"/>
    <n v="127426"/>
    <x v="1"/>
    <x v="0"/>
    <s v="High Risk"/>
  </r>
  <r>
    <n v="15776629"/>
    <n v="650"/>
    <x v="0"/>
    <s v="Female"/>
    <x v="2"/>
    <n v="4"/>
    <n v="0"/>
    <n v="2"/>
    <n v="0"/>
    <n v="0"/>
    <n v="186275.7"/>
    <x v="1"/>
    <n v="30"/>
    <n v="1651"/>
    <n v="8"/>
    <n v="31"/>
    <n v="0.26666666666666666"/>
    <n v="49530"/>
    <x v="2"/>
    <x v="2"/>
    <s v="Medium Risk"/>
  </r>
  <r>
    <n v="15647207"/>
    <n v="609"/>
    <x v="0"/>
    <s v="Male"/>
    <x v="28"/>
    <n v="7"/>
    <n v="0"/>
    <n v="2"/>
    <n v="1"/>
    <n v="0"/>
    <n v="98463.99"/>
    <x v="1"/>
    <n v="24"/>
    <n v="4951"/>
    <n v="2"/>
    <n v="141"/>
    <n v="8.3333333333333329E-2"/>
    <n v="118824"/>
    <x v="1"/>
    <x v="1"/>
    <s v="High Risk"/>
  </r>
  <r>
    <n v="15715638"/>
    <n v="824"/>
    <x v="2"/>
    <s v="Male"/>
    <x v="62"/>
    <n v="3"/>
    <n v="27517.15"/>
    <n v="2"/>
    <n v="0"/>
    <n v="1"/>
    <n v="2746.41"/>
    <x v="1"/>
    <n v="3"/>
    <n v="1970"/>
    <n v="3"/>
    <n v="88"/>
    <n v="1"/>
    <n v="5910"/>
    <x v="0"/>
    <x v="2"/>
    <s v="High Risk"/>
  </r>
  <r>
    <n v="15750602"/>
    <n v="662"/>
    <x v="0"/>
    <s v="Male"/>
    <x v="6"/>
    <n v="5"/>
    <n v="147092.65"/>
    <n v="1"/>
    <n v="1"/>
    <n v="0"/>
    <n v="10928.3"/>
    <x v="1"/>
    <n v="5"/>
    <n v="4256"/>
    <n v="5"/>
    <n v="45"/>
    <n v="1"/>
    <n v="21280"/>
    <x v="0"/>
    <x v="2"/>
    <s v="Medium Risk"/>
  </r>
  <r>
    <n v="15766810"/>
    <n v="699"/>
    <x v="2"/>
    <s v="Female"/>
    <x v="21"/>
    <n v="2"/>
    <n v="92246.14"/>
    <n v="2"/>
    <n v="0"/>
    <n v="1"/>
    <n v="91346.03"/>
    <x v="1"/>
    <n v="6"/>
    <n v="3655"/>
    <n v="0"/>
    <n v="145"/>
    <n v="0"/>
    <n v="21930"/>
    <x v="1"/>
    <x v="0"/>
    <s v="High Risk"/>
  </r>
  <r>
    <n v="15756625"/>
    <n v="752"/>
    <x v="0"/>
    <s v="Female"/>
    <x v="1"/>
    <n v="8"/>
    <n v="0"/>
    <n v="2"/>
    <n v="1"/>
    <n v="0"/>
    <n v="139844.04"/>
    <x v="0"/>
    <n v="8"/>
    <n v="3628"/>
    <n v="6"/>
    <n v="87"/>
    <n v="0.75"/>
    <n v="29024"/>
    <x v="0"/>
    <x v="1"/>
    <s v="High Risk"/>
  </r>
  <r>
    <n v="15639552"/>
    <n v="603"/>
    <x v="2"/>
    <s v="Female"/>
    <x v="20"/>
    <n v="8"/>
    <n v="148897.01999999999"/>
    <n v="1"/>
    <n v="0"/>
    <n v="0"/>
    <n v="105052.9"/>
    <x v="1"/>
    <n v="29"/>
    <n v="3186"/>
    <n v="6"/>
    <n v="158"/>
    <n v="0.20689655172413793"/>
    <n v="92394"/>
    <x v="0"/>
    <x v="1"/>
    <s v="High Risk"/>
  </r>
  <r>
    <n v="15633213"/>
    <n v="628"/>
    <x v="1"/>
    <s v="Male"/>
    <x v="5"/>
    <n v="8"/>
    <n v="0"/>
    <n v="1"/>
    <n v="0"/>
    <n v="0"/>
    <n v="144366.82999999999"/>
    <x v="0"/>
    <n v="27"/>
    <n v="4200"/>
    <n v="1"/>
    <n v="52"/>
    <n v="3.7037037037037035E-2"/>
    <n v="113400"/>
    <x v="1"/>
    <x v="1"/>
    <s v="Medium Risk"/>
  </r>
  <r>
    <n v="15610416"/>
    <n v="745"/>
    <x v="0"/>
    <s v="Female"/>
    <x v="18"/>
    <n v="9"/>
    <n v="0"/>
    <n v="1"/>
    <n v="1"/>
    <n v="0"/>
    <n v="19605.18"/>
    <x v="0"/>
    <n v="16"/>
    <n v="3765"/>
    <n v="5"/>
    <n v="138"/>
    <n v="0.3125"/>
    <n v="60240"/>
    <x v="1"/>
    <x v="3"/>
    <s v="High Risk"/>
  </r>
  <r>
    <n v="15715208"/>
    <n v="804"/>
    <x v="2"/>
    <s v="Female"/>
    <x v="19"/>
    <n v="10"/>
    <n v="138335.96"/>
    <n v="1"/>
    <n v="1"/>
    <n v="1"/>
    <n v="80483.759999999995"/>
    <x v="1"/>
    <n v="23"/>
    <n v="2044"/>
    <n v="5"/>
    <n v="166"/>
    <n v="0.21739130434782608"/>
    <n v="47012"/>
    <x v="0"/>
    <x v="3"/>
    <s v="High Risk"/>
  </r>
  <r>
    <n v="15619608"/>
    <n v="454"/>
    <x v="2"/>
    <s v="Female"/>
    <x v="5"/>
    <n v="10"/>
    <n v="92895.56"/>
    <n v="1"/>
    <n v="1"/>
    <n v="0"/>
    <n v="154344"/>
    <x v="0"/>
    <n v="20"/>
    <n v="1821"/>
    <n v="0"/>
    <n v="7"/>
    <n v="0"/>
    <n v="36420"/>
    <x v="0"/>
    <x v="3"/>
    <s v="Low Risk"/>
  </r>
  <r>
    <n v="15628697"/>
    <n v="631"/>
    <x v="1"/>
    <s v="Male"/>
    <x v="17"/>
    <n v="9"/>
    <n v="160736.63"/>
    <n v="1"/>
    <n v="0"/>
    <n v="1"/>
    <n v="93503.02"/>
    <x v="1"/>
    <n v="8"/>
    <n v="2264"/>
    <n v="3"/>
    <n v="107"/>
    <n v="0.375"/>
    <n v="18112"/>
    <x v="2"/>
    <x v="3"/>
    <s v="High Risk"/>
  </r>
  <r>
    <n v="15643826"/>
    <n v="503"/>
    <x v="0"/>
    <s v="Male"/>
    <x v="15"/>
    <n v="4"/>
    <n v="0"/>
    <n v="2"/>
    <n v="1"/>
    <n v="1"/>
    <n v="153036.97"/>
    <x v="1"/>
    <n v="29"/>
    <n v="2621"/>
    <n v="8"/>
    <n v="20"/>
    <n v="0.27586206896551724"/>
    <n v="76009"/>
    <x v="1"/>
    <x v="2"/>
    <s v="Low Risk"/>
  </r>
  <r>
    <n v="15718588"/>
    <n v="548"/>
    <x v="0"/>
    <s v="Female"/>
    <x v="24"/>
    <n v="9"/>
    <n v="0"/>
    <n v="2"/>
    <n v="0"/>
    <n v="0"/>
    <n v="98029.58"/>
    <x v="1"/>
    <n v="28"/>
    <n v="391"/>
    <n v="9"/>
    <n v="61"/>
    <n v="0.32142857142857145"/>
    <n v="10948"/>
    <x v="0"/>
    <x v="3"/>
    <s v="High Risk"/>
  </r>
  <r>
    <n v="15709741"/>
    <n v="668"/>
    <x v="0"/>
    <s v="Male"/>
    <x v="34"/>
    <n v="4"/>
    <n v="107141.27"/>
    <n v="1"/>
    <n v="1"/>
    <n v="0"/>
    <n v="193018.71"/>
    <x v="1"/>
    <n v="28"/>
    <n v="4221"/>
    <n v="4"/>
    <n v="95"/>
    <n v="0.14285714285714285"/>
    <n v="118188"/>
    <x v="1"/>
    <x v="2"/>
    <s v="High Risk"/>
  </r>
  <r>
    <n v="15723318"/>
    <n v="619"/>
    <x v="0"/>
    <s v="Female"/>
    <x v="30"/>
    <n v="0"/>
    <n v="0"/>
    <n v="3"/>
    <n v="0"/>
    <n v="0"/>
    <n v="60810.64"/>
    <x v="0"/>
    <n v="2"/>
    <n v="579"/>
    <n v="0"/>
    <n v="144"/>
    <n v="0"/>
    <n v="1158"/>
    <x v="0"/>
    <x v="0"/>
    <s v="High Risk"/>
  </r>
  <r>
    <n v="15717328"/>
    <n v="842"/>
    <x v="0"/>
    <s v="Female"/>
    <x v="24"/>
    <n v="4"/>
    <n v="132446.07999999999"/>
    <n v="2"/>
    <n v="1"/>
    <n v="0"/>
    <n v="87071.18"/>
    <x v="0"/>
    <n v="6"/>
    <n v="776"/>
    <n v="6"/>
    <n v="176"/>
    <n v="1"/>
    <n v="4656"/>
    <x v="0"/>
    <x v="2"/>
    <s v="High Risk"/>
  </r>
  <r>
    <n v="15771299"/>
    <n v="707"/>
    <x v="0"/>
    <s v="Female"/>
    <x v="38"/>
    <n v="1"/>
    <n v="92053"/>
    <n v="1"/>
    <n v="1"/>
    <n v="1"/>
    <n v="164064.44"/>
    <x v="0"/>
    <n v="19"/>
    <n v="2158"/>
    <n v="1"/>
    <n v="160"/>
    <n v="5.2631578947368418E-2"/>
    <n v="41002"/>
    <x v="1"/>
    <x v="0"/>
    <s v="High Risk"/>
  </r>
  <r>
    <n v="15706223"/>
    <n v="715"/>
    <x v="1"/>
    <s v="Male"/>
    <x v="16"/>
    <n v="2"/>
    <n v="96798.79"/>
    <n v="2"/>
    <n v="1"/>
    <n v="1"/>
    <n v="4554.67"/>
    <x v="1"/>
    <n v="5"/>
    <n v="4900"/>
    <n v="1"/>
    <n v="64"/>
    <n v="0.2"/>
    <n v="24500"/>
    <x v="0"/>
    <x v="0"/>
    <s v="High Risk"/>
  </r>
  <r>
    <n v="15612358"/>
    <n v="573"/>
    <x v="2"/>
    <s v="Male"/>
    <x v="12"/>
    <n v="9"/>
    <n v="134498.54"/>
    <n v="2"/>
    <n v="1"/>
    <n v="1"/>
    <n v="119924.8"/>
    <x v="1"/>
    <n v="12"/>
    <n v="332"/>
    <n v="0"/>
    <n v="53"/>
    <n v="0"/>
    <n v="3984"/>
    <x v="0"/>
    <x v="3"/>
    <s v="Medium Risk"/>
  </r>
  <r>
    <n v="15769191"/>
    <n v="509"/>
    <x v="0"/>
    <s v="Male"/>
    <x v="30"/>
    <n v="8"/>
    <n v="132387.91"/>
    <n v="2"/>
    <n v="1"/>
    <n v="1"/>
    <n v="170360.11"/>
    <x v="1"/>
    <n v="13"/>
    <n v="4604"/>
    <n v="9"/>
    <n v="174"/>
    <n v="0.69230769230769229"/>
    <n v="59852"/>
    <x v="2"/>
    <x v="1"/>
    <s v="High Risk"/>
  </r>
  <r>
    <n v="15618816"/>
    <n v="670"/>
    <x v="2"/>
    <s v="Female"/>
    <x v="20"/>
    <n v="2"/>
    <n v="147171.20000000001"/>
    <n v="1"/>
    <n v="0"/>
    <n v="1"/>
    <n v="69850.039999999994"/>
    <x v="1"/>
    <n v="2"/>
    <n v="1593"/>
    <n v="4"/>
    <n v="97"/>
    <n v="1"/>
    <n v="3186"/>
    <x v="1"/>
    <x v="0"/>
    <s v="High Risk"/>
  </r>
  <r>
    <n v="15730810"/>
    <n v="613"/>
    <x v="1"/>
    <s v="Male"/>
    <x v="4"/>
    <n v="9"/>
    <n v="100524.69"/>
    <n v="1"/>
    <n v="1"/>
    <n v="1"/>
    <n v="47298.95"/>
    <x v="1"/>
    <n v="19"/>
    <n v="4567"/>
    <n v="8"/>
    <n v="41"/>
    <n v="0.42105263157894735"/>
    <n v="86773"/>
    <x v="0"/>
    <x v="3"/>
    <s v="Medium Risk"/>
  </r>
  <r>
    <n v="15783463"/>
    <n v="678"/>
    <x v="0"/>
    <s v="Female"/>
    <x v="28"/>
    <n v="1"/>
    <n v="0"/>
    <n v="2"/>
    <n v="1"/>
    <n v="0"/>
    <n v="45443.68"/>
    <x v="1"/>
    <n v="10"/>
    <n v="3282"/>
    <n v="1"/>
    <n v="16"/>
    <n v="0.1"/>
    <n v="32820"/>
    <x v="1"/>
    <x v="0"/>
    <s v="Low Risk"/>
  </r>
  <r>
    <n v="15616213"/>
    <n v="555"/>
    <x v="2"/>
    <s v="Female"/>
    <x v="21"/>
    <n v="9"/>
    <n v="138214.5"/>
    <n v="1"/>
    <n v="1"/>
    <n v="0"/>
    <n v="198715.27"/>
    <x v="0"/>
    <n v="12"/>
    <n v="3551"/>
    <n v="6"/>
    <n v="33"/>
    <n v="0.5"/>
    <n v="42612"/>
    <x v="0"/>
    <x v="3"/>
    <s v="Medium Risk"/>
  </r>
  <r>
    <n v="15611287"/>
    <n v="777"/>
    <x v="0"/>
    <s v="Female"/>
    <x v="33"/>
    <n v="4"/>
    <n v="0"/>
    <n v="2"/>
    <n v="0"/>
    <n v="1"/>
    <n v="115611.97"/>
    <x v="1"/>
    <n v="21"/>
    <n v="3163"/>
    <n v="4"/>
    <n v="118"/>
    <n v="0.19047619047619047"/>
    <n v="66423"/>
    <x v="0"/>
    <x v="2"/>
    <s v="High Risk"/>
  </r>
  <r>
    <n v="15786454"/>
    <n v="552"/>
    <x v="1"/>
    <s v="Male"/>
    <x v="30"/>
    <n v="3"/>
    <n v="0"/>
    <n v="1"/>
    <n v="1"/>
    <n v="1"/>
    <n v="40333.94"/>
    <x v="1"/>
    <n v="12"/>
    <n v="2914"/>
    <n v="9"/>
    <n v="102"/>
    <n v="0.75"/>
    <n v="34968"/>
    <x v="0"/>
    <x v="2"/>
    <s v="High Risk"/>
  </r>
  <r>
    <n v="15768682"/>
    <n v="640"/>
    <x v="1"/>
    <s v="Male"/>
    <x v="2"/>
    <n v="3"/>
    <n v="0"/>
    <n v="1"/>
    <n v="1"/>
    <n v="1"/>
    <n v="105997.25"/>
    <x v="1"/>
    <n v="11"/>
    <n v="1553"/>
    <n v="4"/>
    <n v="25"/>
    <n v="0.36363636363636365"/>
    <n v="17083"/>
    <x v="2"/>
    <x v="2"/>
    <s v="Low Risk"/>
  </r>
  <r>
    <n v="15766172"/>
    <n v="541"/>
    <x v="0"/>
    <s v="Male"/>
    <x v="10"/>
    <n v="3"/>
    <n v="128743.55"/>
    <n v="1"/>
    <n v="1"/>
    <n v="0"/>
    <n v="134851.12"/>
    <x v="1"/>
    <n v="7"/>
    <n v="1432"/>
    <n v="7"/>
    <n v="113"/>
    <n v="1"/>
    <n v="10024"/>
    <x v="0"/>
    <x v="2"/>
    <s v="High Risk"/>
  </r>
  <r>
    <n v="15637646"/>
    <n v="756"/>
    <x v="0"/>
    <s v="Male"/>
    <x v="8"/>
    <n v="10"/>
    <n v="122647.32"/>
    <n v="1"/>
    <n v="0"/>
    <n v="0"/>
    <n v="61666.87"/>
    <x v="1"/>
    <n v="19"/>
    <n v="2050"/>
    <n v="5"/>
    <n v="73"/>
    <n v="0.26315789473684209"/>
    <n v="38950"/>
    <x v="1"/>
    <x v="3"/>
    <s v="High Risk"/>
  </r>
  <r>
    <n v="15653404"/>
    <n v="684"/>
    <x v="1"/>
    <s v="Female"/>
    <x v="9"/>
    <n v="9"/>
    <n v="79263.899999999994"/>
    <n v="1"/>
    <n v="0"/>
    <n v="1"/>
    <n v="196574.48"/>
    <x v="1"/>
    <n v="16"/>
    <n v="3335"/>
    <n v="7"/>
    <n v="33"/>
    <n v="0.4375"/>
    <n v="53360"/>
    <x v="0"/>
    <x v="3"/>
    <s v="Medium Risk"/>
  </r>
  <r>
    <n v="15690546"/>
    <n v="618"/>
    <x v="0"/>
    <s v="Female"/>
    <x v="0"/>
    <n v="2"/>
    <n v="0"/>
    <n v="4"/>
    <n v="0"/>
    <n v="0"/>
    <n v="111097.39"/>
    <x v="0"/>
    <n v="6"/>
    <n v="549"/>
    <n v="5"/>
    <n v="146"/>
    <n v="0.83333333333333337"/>
    <n v="3294"/>
    <x v="0"/>
    <x v="0"/>
    <s v="High Risk"/>
  </r>
  <r>
    <n v="15735636"/>
    <n v="604"/>
    <x v="0"/>
    <s v="Female"/>
    <x v="47"/>
    <n v="2"/>
    <n v="121389.78"/>
    <n v="1"/>
    <n v="1"/>
    <n v="1"/>
    <n v="48201.64"/>
    <x v="0"/>
    <n v="10"/>
    <n v="1399"/>
    <n v="4"/>
    <n v="61"/>
    <n v="0.4"/>
    <n v="13990"/>
    <x v="2"/>
    <x v="0"/>
    <s v="High Risk"/>
  </r>
  <r>
    <n v="15605424"/>
    <n v="624"/>
    <x v="1"/>
    <s v="Male"/>
    <x v="16"/>
    <n v="7"/>
    <n v="123906.55"/>
    <n v="1"/>
    <n v="1"/>
    <n v="0"/>
    <n v="135096.78"/>
    <x v="1"/>
    <n v="14"/>
    <n v="4438"/>
    <n v="8"/>
    <n v="131"/>
    <n v="0.5714285714285714"/>
    <n v="62132"/>
    <x v="0"/>
    <x v="1"/>
    <s v="High Risk"/>
  </r>
  <r>
    <n v="15568449"/>
    <n v="661"/>
    <x v="1"/>
    <s v="Male"/>
    <x v="16"/>
    <n v="7"/>
    <n v="143006.70000000001"/>
    <n v="1"/>
    <n v="1"/>
    <n v="1"/>
    <n v="15650.89"/>
    <x v="1"/>
    <n v="9"/>
    <n v="4662"/>
    <n v="0"/>
    <n v="38"/>
    <n v="0"/>
    <n v="41958"/>
    <x v="0"/>
    <x v="1"/>
    <s v="Medium Risk"/>
  </r>
  <r>
    <n v="15688085"/>
    <n v="627"/>
    <x v="1"/>
    <s v="Female"/>
    <x v="34"/>
    <n v="3"/>
    <n v="157597.60999999999"/>
    <n v="1"/>
    <n v="0"/>
    <n v="1"/>
    <n v="34097.22"/>
    <x v="1"/>
    <n v="3"/>
    <n v="1185"/>
    <n v="1"/>
    <n v="178"/>
    <n v="0.33333333333333331"/>
    <n v="3555"/>
    <x v="0"/>
    <x v="2"/>
    <s v="High Risk"/>
  </r>
  <r>
    <n v="15683483"/>
    <n v="812"/>
    <x v="1"/>
    <s v="Male"/>
    <x v="16"/>
    <n v="3"/>
    <n v="127117.8"/>
    <n v="2"/>
    <n v="1"/>
    <n v="1"/>
    <n v="174822.74"/>
    <x v="1"/>
    <n v="12"/>
    <n v="4786"/>
    <n v="3"/>
    <n v="84"/>
    <n v="0.25"/>
    <n v="57432"/>
    <x v="2"/>
    <x v="2"/>
    <s v="High Risk"/>
  </r>
  <r>
    <n v="15659567"/>
    <n v="473"/>
    <x v="0"/>
    <s v="Female"/>
    <x v="2"/>
    <n v="9"/>
    <n v="117103.26"/>
    <n v="2"/>
    <n v="1"/>
    <n v="1"/>
    <n v="85937.52"/>
    <x v="0"/>
    <n v="9"/>
    <n v="929"/>
    <n v="2"/>
    <n v="119"/>
    <n v="0.22222222222222221"/>
    <n v="8361"/>
    <x v="1"/>
    <x v="3"/>
    <s v="High Risk"/>
  </r>
  <r>
    <n v="15766667"/>
    <n v="717"/>
    <x v="1"/>
    <s v="Male"/>
    <x v="18"/>
    <n v="2"/>
    <n v="102989.83"/>
    <n v="2"/>
    <n v="0"/>
    <n v="1"/>
    <n v="49185.57"/>
    <x v="1"/>
    <n v="30"/>
    <n v="4046"/>
    <n v="6"/>
    <n v="87"/>
    <n v="0.2"/>
    <n v="121380"/>
    <x v="0"/>
    <x v="0"/>
    <s v="High Risk"/>
  </r>
  <r>
    <n v="15624975"/>
    <n v="693"/>
    <x v="1"/>
    <s v="Male"/>
    <x v="34"/>
    <n v="1"/>
    <n v="145118.82999999999"/>
    <n v="1"/>
    <n v="0"/>
    <n v="1"/>
    <n v="77742.38"/>
    <x v="1"/>
    <n v="12"/>
    <n v="903"/>
    <n v="4"/>
    <n v="87"/>
    <n v="0.33333333333333331"/>
    <n v="10836"/>
    <x v="2"/>
    <x v="0"/>
    <s v="High Risk"/>
  </r>
  <r>
    <n v="15660878"/>
    <n v="705"/>
    <x v="0"/>
    <s v="Male"/>
    <x v="68"/>
    <n v="1"/>
    <n v="126076.24"/>
    <n v="2"/>
    <n v="1"/>
    <n v="1"/>
    <n v="34436.83"/>
    <x v="1"/>
    <n v="1"/>
    <n v="4400"/>
    <n v="6"/>
    <n v="87"/>
    <n v="1"/>
    <n v="4400"/>
    <x v="0"/>
    <x v="0"/>
    <s v="High Risk"/>
  </r>
  <r>
    <n v="15586557"/>
    <n v="661"/>
    <x v="0"/>
    <s v="Male"/>
    <x v="1"/>
    <n v="5"/>
    <n v="0"/>
    <n v="1"/>
    <n v="0"/>
    <n v="1"/>
    <n v="88279.6"/>
    <x v="1"/>
    <n v="24"/>
    <n v="489"/>
    <n v="6"/>
    <n v="155"/>
    <n v="0.25"/>
    <n v="11736"/>
    <x v="1"/>
    <x v="2"/>
    <s v="High Risk"/>
  </r>
  <r>
    <n v="15746183"/>
    <n v="573"/>
    <x v="0"/>
    <s v="Female"/>
    <x v="7"/>
    <n v="4"/>
    <n v="0"/>
    <n v="2"/>
    <n v="1"/>
    <n v="1"/>
    <n v="157549.6"/>
    <x v="1"/>
    <n v="7"/>
    <n v="2754"/>
    <n v="10"/>
    <n v="12"/>
    <n v="1"/>
    <n v="19278"/>
    <x v="0"/>
    <x v="2"/>
    <s v="Low Risk"/>
  </r>
  <r>
    <n v="15631457"/>
    <n v="639"/>
    <x v="0"/>
    <s v="Male"/>
    <x v="24"/>
    <n v="5"/>
    <n v="98186.7"/>
    <n v="1"/>
    <n v="0"/>
    <n v="1"/>
    <n v="173386.95"/>
    <x v="1"/>
    <n v="10"/>
    <n v="4505"/>
    <n v="8"/>
    <n v="29"/>
    <n v="0.8"/>
    <n v="45050"/>
    <x v="0"/>
    <x v="2"/>
    <s v="Low Risk"/>
  </r>
  <r>
    <n v="15754053"/>
    <n v="718"/>
    <x v="0"/>
    <s v="Female"/>
    <x v="44"/>
    <n v="7"/>
    <n v="0"/>
    <n v="3"/>
    <n v="1"/>
    <n v="1"/>
    <n v="82782.080000000002"/>
    <x v="1"/>
    <n v="17"/>
    <n v="1675"/>
    <n v="8"/>
    <n v="8"/>
    <n v="0.47058823529411764"/>
    <n v="28475"/>
    <x v="0"/>
    <x v="1"/>
    <s v="Low Risk"/>
  </r>
  <r>
    <n v="15645839"/>
    <n v="570"/>
    <x v="0"/>
    <s v="Male"/>
    <x v="24"/>
    <n v="6"/>
    <n v="0"/>
    <n v="1"/>
    <n v="1"/>
    <n v="1"/>
    <n v="187758.5"/>
    <x v="1"/>
    <n v="26"/>
    <n v="4580"/>
    <n v="2"/>
    <n v="3"/>
    <n v="7.6923076923076927E-2"/>
    <n v="119080"/>
    <x v="1"/>
    <x v="1"/>
    <s v="Low Risk"/>
  </r>
  <r>
    <n v="15689955"/>
    <n v="461"/>
    <x v="0"/>
    <s v="Female"/>
    <x v="20"/>
    <n v="7"/>
    <n v="0"/>
    <n v="2"/>
    <n v="1"/>
    <n v="0"/>
    <n v="176547.8"/>
    <x v="1"/>
    <n v="27"/>
    <n v="480"/>
    <n v="3"/>
    <n v="74"/>
    <n v="0.1111111111111111"/>
    <n v="12960"/>
    <x v="0"/>
    <x v="1"/>
    <s v="High Risk"/>
  </r>
  <r>
    <n v="15593510"/>
    <n v="638"/>
    <x v="2"/>
    <s v="Female"/>
    <x v="19"/>
    <n v="5"/>
    <n v="129335.65"/>
    <n v="1"/>
    <n v="1"/>
    <n v="1"/>
    <n v="56585.2"/>
    <x v="0"/>
    <n v="3"/>
    <n v="4951"/>
    <n v="6"/>
    <n v="93"/>
    <n v="1"/>
    <n v="14853"/>
    <x v="0"/>
    <x v="2"/>
    <s v="High Risk"/>
  </r>
  <r>
    <n v="15654964"/>
    <n v="608"/>
    <x v="1"/>
    <s v="Male"/>
    <x v="36"/>
    <n v="7"/>
    <n v="75801.740000000005"/>
    <n v="1"/>
    <n v="1"/>
    <n v="0"/>
    <n v="125762.95"/>
    <x v="1"/>
    <n v="9"/>
    <n v="1998"/>
    <n v="6"/>
    <n v="52"/>
    <n v="0.66666666666666663"/>
    <n v="17982"/>
    <x v="0"/>
    <x v="1"/>
    <s v="Medium Risk"/>
  </r>
  <r>
    <n v="15594039"/>
    <n v="599"/>
    <x v="1"/>
    <s v="Male"/>
    <x v="0"/>
    <n v="6"/>
    <n v="0"/>
    <n v="2"/>
    <n v="1"/>
    <n v="0"/>
    <n v="113868.4"/>
    <x v="1"/>
    <n v="6"/>
    <n v="3699"/>
    <n v="2"/>
    <n v="69"/>
    <n v="0.33333333333333331"/>
    <n v="22194"/>
    <x v="2"/>
    <x v="1"/>
    <s v="High Risk"/>
  </r>
  <r>
    <n v="15625929"/>
    <n v="762"/>
    <x v="0"/>
    <s v="Female"/>
    <x v="4"/>
    <n v="7"/>
    <n v="159316.64000000001"/>
    <n v="1"/>
    <n v="0"/>
    <n v="0"/>
    <n v="24780.13"/>
    <x v="1"/>
    <n v="20"/>
    <n v="703"/>
    <n v="10"/>
    <n v="99"/>
    <n v="0.5"/>
    <n v="14060"/>
    <x v="0"/>
    <x v="1"/>
    <s v="High Risk"/>
  </r>
  <r>
    <n v="15815295"/>
    <n v="662"/>
    <x v="0"/>
    <s v="Female"/>
    <x v="16"/>
    <n v="2"/>
    <n v="96479.81"/>
    <n v="1"/>
    <n v="1"/>
    <n v="0"/>
    <n v="120259.41"/>
    <x v="1"/>
    <n v="27"/>
    <n v="4193"/>
    <n v="4"/>
    <n v="132"/>
    <n v="0.14814814814814814"/>
    <n v="113211"/>
    <x v="0"/>
    <x v="0"/>
    <s v="High Risk"/>
  </r>
  <r>
    <n v="15621818"/>
    <n v="747"/>
    <x v="2"/>
    <s v="Male"/>
    <x v="6"/>
    <n v="7"/>
    <n v="117726.33"/>
    <n v="1"/>
    <n v="1"/>
    <n v="1"/>
    <n v="175398.34"/>
    <x v="1"/>
    <n v="27"/>
    <n v="845"/>
    <n v="7"/>
    <n v="141"/>
    <n v="0.25925925925925924"/>
    <n v="22815"/>
    <x v="1"/>
    <x v="1"/>
    <s v="High Risk"/>
  </r>
  <r>
    <n v="15652700"/>
    <n v="539"/>
    <x v="0"/>
    <s v="Male"/>
    <x v="2"/>
    <n v="6"/>
    <n v="0"/>
    <n v="2"/>
    <n v="1"/>
    <n v="1"/>
    <n v="86767.48"/>
    <x v="1"/>
    <n v="24"/>
    <n v="4569"/>
    <n v="8"/>
    <n v="29"/>
    <n v="0.33333333333333331"/>
    <n v="109656"/>
    <x v="1"/>
    <x v="1"/>
    <s v="Low Risk"/>
  </r>
  <r>
    <n v="15636860"/>
    <n v="625"/>
    <x v="0"/>
    <s v="Male"/>
    <x v="3"/>
    <n v="4"/>
    <n v="122351.29"/>
    <n v="1"/>
    <n v="1"/>
    <n v="0"/>
    <n v="71216.600000000006"/>
    <x v="1"/>
    <n v="21"/>
    <n v="3351"/>
    <n v="0"/>
    <n v="45"/>
    <n v="0"/>
    <n v="70371"/>
    <x v="0"/>
    <x v="2"/>
    <s v="Medium Risk"/>
  </r>
  <r>
    <n v="15569432"/>
    <n v="656"/>
    <x v="0"/>
    <s v="Female"/>
    <x v="36"/>
    <n v="9"/>
    <n v="0"/>
    <n v="2"/>
    <n v="1"/>
    <n v="1"/>
    <n v="85240.61"/>
    <x v="0"/>
    <n v="4"/>
    <n v="1402"/>
    <n v="3"/>
    <n v="3"/>
    <n v="0.75"/>
    <n v="5608"/>
    <x v="2"/>
    <x v="3"/>
    <s v="Low Risk"/>
  </r>
  <r>
    <n v="15751455"/>
    <n v="469"/>
    <x v="0"/>
    <s v="Female"/>
    <x v="36"/>
    <n v="5"/>
    <n v="0"/>
    <n v="1"/>
    <n v="1"/>
    <n v="0"/>
    <n v="160529.71"/>
    <x v="0"/>
    <n v="1"/>
    <n v="574"/>
    <n v="10"/>
    <n v="155"/>
    <n v="1"/>
    <n v="574"/>
    <x v="1"/>
    <x v="2"/>
    <s v="High Risk"/>
  </r>
  <r>
    <n v="15800583"/>
    <n v="621"/>
    <x v="1"/>
    <s v="Female"/>
    <x v="3"/>
    <n v="8"/>
    <n v="0"/>
    <n v="1"/>
    <n v="0"/>
    <n v="0"/>
    <n v="102806.6"/>
    <x v="1"/>
    <n v="8"/>
    <n v="3656"/>
    <n v="8"/>
    <n v="12"/>
    <n v="1"/>
    <n v="29248"/>
    <x v="0"/>
    <x v="1"/>
    <s v="Low Risk"/>
  </r>
  <r>
    <n v="15770214"/>
    <n v="754"/>
    <x v="0"/>
    <s v="Female"/>
    <x v="7"/>
    <n v="7"/>
    <n v="0"/>
    <n v="2"/>
    <n v="1"/>
    <n v="0"/>
    <n v="144134.64000000001"/>
    <x v="1"/>
    <n v="23"/>
    <n v="452"/>
    <n v="3"/>
    <n v="144"/>
    <n v="0.13043478260869565"/>
    <n v="10396"/>
    <x v="0"/>
    <x v="1"/>
    <s v="High Risk"/>
  </r>
  <r>
    <n v="15613463"/>
    <n v="679"/>
    <x v="2"/>
    <s v="Female"/>
    <x v="5"/>
    <n v="6"/>
    <n v="132598.38"/>
    <n v="2"/>
    <n v="1"/>
    <n v="1"/>
    <n v="184017.98"/>
    <x v="1"/>
    <n v="28"/>
    <n v="284"/>
    <n v="5"/>
    <n v="45"/>
    <n v="0.17857142857142858"/>
    <n v="7952"/>
    <x v="0"/>
    <x v="1"/>
    <s v="Medium Risk"/>
  </r>
  <r>
    <n v="15587066"/>
    <n v="535"/>
    <x v="0"/>
    <s v="Male"/>
    <x v="16"/>
    <n v="2"/>
    <n v="119272.29"/>
    <n v="1"/>
    <n v="0"/>
    <n v="0"/>
    <n v="195896.59"/>
    <x v="0"/>
    <n v="27"/>
    <n v="1150"/>
    <n v="1"/>
    <n v="125"/>
    <n v="3.7037037037037035E-2"/>
    <n v="31050"/>
    <x v="1"/>
    <x v="0"/>
    <s v="High Risk"/>
  </r>
  <r>
    <n v="15693752"/>
    <n v="487"/>
    <x v="0"/>
    <s v="Male"/>
    <x v="24"/>
    <n v="2"/>
    <n v="0"/>
    <n v="2"/>
    <n v="1"/>
    <n v="1"/>
    <n v="126722.57"/>
    <x v="1"/>
    <n v="8"/>
    <n v="3645"/>
    <n v="10"/>
    <n v="29"/>
    <n v="1"/>
    <n v="29160"/>
    <x v="0"/>
    <x v="0"/>
    <s v="Low Risk"/>
  </r>
  <r>
    <n v="15714874"/>
    <n v="850"/>
    <x v="0"/>
    <s v="Female"/>
    <x v="0"/>
    <n v="3"/>
    <n v="0"/>
    <n v="2"/>
    <n v="1"/>
    <n v="1"/>
    <n v="176883.42"/>
    <x v="1"/>
    <n v="12"/>
    <n v="2140"/>
    <n v="3"/>
    <n v="132"/>
    <n v="0.25"/>
    <n v="25680"/>
    <x v="0"/>
    <x v="2"/>
    <s v="High Risk"/>
  </r>
  <r>
    <n v="15657809"/>
    <n v="585"/>
    <x v="0"/>
    <s v="Male"/>
    <x v="30"/>
    <n v="10"/>
    <n v="106415.57"/>
    <n v="3"/>
    <n v="1"/>
    <n v="1"/>
    <n v="122960.98"/>
    <x v="0"/>
    <n v="3"/>
    <n v="850"/>
    <n v="2"/>
    <n v="164"/>
    <n v="0.66666666666666663"/>
    <n v="2550"/>
    <x v="0"/>
    <x v="3"/>
    <s v="High Risk"/>
  </r>
  <r>
    <n v="15651955"/>
    <n v="603"/>
    <x v="0"/>
    <s v="Male"/>
    <x v="8"/>
    <n v="4"/>
    <n v="0"/>
    <n v="2"/>
    <n v="0"/>
    <n v="1"/>
    <n v="9607.1"/>
    <x v="1"/>
    <n v="25"/>
    <n v="150"/>
    <n v="7"/>
    <n v="49"/>
    <n v="0.28000000000000003"/>
    <n v="3750"/>
    <x v="0"/>
    <x v="2"/>
    <s v="Medium Risk"/>
  </r>
  <r>
    <n v="15570912"/>
    <n v="728"/>
    <x v="2"/>
    <s v="Female"/>
    <x v="15"/>
    <n v="9"/>
    <n v="127772.1"/>
    <n v="2"/>
    <n v="1"/>
    <n v="1"/>
    <n v="152643.48000000001"/>
    <x v="1"/>
    <n v="28"/>
    <n v="1663"/>
    <n v="7"/>
    <n v="153"/>
    <n v="0.25"/>
    <n v="46564"/>
    <x v="0"/>
    <x v="3"/>
    <s v="High Risk"/>
  </r>
  <r>
    <n v="15640266"/>
    <n v="621"/>
    <x v="1"/>
    <s v="Male"/>
    <x v="1"/>
    <n v="5"/>
    <n v="104631.67"/>
    <n v="1"/>
    <n v="1"/>
    <n v="1"/>
    <n v="95551.22"/>
    <x v="1"/>
    <n v="22"/>
    <n v="2157"/>
    <n v="10"/>
    <n v="137"/>
    <n v="0.45454545454545453"/>
    <n v="47454"/>
    <x v="0"/>
    <x v="2"/>
    <s v="High Risk"/>
  </r>
  <r>
    <n v="15652069"/>
    <n v="833"/>
    <x v="0"/>
    <s v="Male"/>
    <x v="33"/>
    <n v="1"/>
    <n v="0"/>
    <n v="2"/>
    <n v="1"/>
    <n v="0"/>
    <n v="141860.62"/>
    <x v="1"/>
    <n v="12"/>
    <n v="1209"/>
    <n v="8"/>
    <n v="142"/>
    <n v="0.66666666666666663"/>
    <n v="14508"/>
    <x v="1"/>
    <x v="0"/>
    <s v="High Risk"/>
  </r>
  <r>
    <n v="15596074"/>
    <n v="502"/>
    <x v="0"/>
    <s v="Male"/>
    <x v="24"/>
    <n v="10"/>
    <n v="0"/>
    <n v="1"/>
    <n v="1"/>
    <n v="1"/>
    <n v="76642.679999999993"/>
    <x v="1"/>
    <n v="7"/>
    <n v="4724"/>
    <n v="5"/>
    <n v="85"/>
    <n v="0.7142857142857143"/>
    <n v="33068"/>
    <x v="0"/>
    <x v="3"/>
    <s v="High Risk"/>
  </r>
  <r>
    <n v="15800268"/>
    <n v="825"/>
    <x v="2"/>
    <s v="Male"/>
    <x v="24"/>
    <n v="6"/>
    <n v="118050.79"/>
    <n v="1"/>
    <n v="0"/>
    <n v="1"/>
    <n v="52301.15"/>
    <x v="1"/>
    <n v="27"/>
    <n v="4796"/>
    <n v="2"/>
    <n v="5"/>
    <n v="7.407407407407407E-2"/>
    <n v="129492"/>
    <x v="0"/>
    <x v="1"/>
    <s v="Low Risk"/>
  </r>
  <r>
    <n v="15809847"/>
    <n v="668"/>
    <x v="0"/>
    <s v="Male"/>
    <x v="17"/>
    <n v="0"/>
    <n v="0"/>
    <n v="2"/>
    <n v="0"/>
    <n v="0"/>
    <n v="29388.02"/>
    <x v="1"/>
    <n v="16"/>
    <n v="787"/>
    <n v="9"/>
    <n v="172"/>
    <n v="0.5625"/>
    <n v="12592"/>
    <x v="0"/>
    <x v="0"/>
    <s v="High Risk"/>
  </r>
  <r>
    <n v="15599074"/>
    <n v="487"/>
    <x v="1"/>
    <s v="Female"/>
    <x v="20"/>
    <n v="6"/>
    <n v="136093.74"/>
    <n v="1"/>
    <n v="0"/>
    <n v="1"/>
    <n v="193408.43"/>
    <x v="1"/>
    <n v="12"/>
    <n v="4112"/>
    <n v="7"/>
    <n v="95"/>
    <n v="0.58333333333333337"/>
    <n v="49344"/>
    <x v="1"/>
    <x v="1"/>
    <s v="High Risk"/>
  </r>
  <r>
    <n v="15599591"/>
    <n v="600"/>
    <x v="2"/>
    <s v="Female"/>
    <x v="2"/>
    <n v="7"/>
    <n v="88477.36"/>
    <n v="2"/>
    <n v="1"/>
    <n v="0"/>
    <n v="58632.37"/>
    <x v="1"/>
    <n v="30"/>
    <n v="1806"/>
    <n v="7"/>
    <n v="27"/>
    <n v="0.23333333333333334"/>
    <n v="54180"/>
    <x v="1"/>
    <x v="1"/>
    <s v="Low Risk"/>
  </r>
  <r>
    <n v="15776096"/>
    <n v="606"/>
    <x v="1"/>
    <s v="Male"/>
    <x v="10"/>
    <n v="3"/>
    <n v="161572.24"/>
    <n v="1"/>
    <n v="0"/>
    <n v="1"/>
    <n v="191076.22"/>
    <x v="1"/>
    <n v="19"/>
    <n v="2426"/>
    <n v="9"/>
    <n v="111"/>
    <n v="0.47368421052631576"/>
    <n v="46094"/>
    <x v="1"/>
    <x v="2"/>
    <s v="High Risk"/>
  </r>
  <r>
    <n v="15611669"/>
    <n v="623"/>
    <x v="2"/>
    <s v="Male"/>
    <x v="5"/>
    <n v="7"/>
    <n v="126608.37"/>
    <n v="1"/>
    <n v="0"/>
    <n v="1"/>
    <n v="645.61"/>
    <x v="0"/>
    <n v="23"/>
    <n v="3677"/>
    <n v="8"/>
    <n v="88"/>
    <n v="0.34782608695652173"/>
    <n v="84571"/>
    <x v="2"/>
    <x v="1"/>
    <s v="High Risk"/>
  </r>
  <r>
    <n v="15694098"/>
    <n v="575"/>
    <x v="0"/>
    <s v="Female"/>
    <x v="41"/>
    <n v="9"/>
    <n v="68332.960000000006"/>
    <n v="1"/>
    <n v="1"/>
    <n v="1"/>
    <n v="144390.75"/>
    <x v="1"/>
    <n v="11"/>
    <n v="4600"/>
    <n v="0"/>
    <n v="159"/>
    <n v="0"/>
    <n v="50600"/>
    <x v="1"/>
    <x v="3"/>
    <s v="High Risk"/>
  </r>
  <r>
    <n v="15713347"/>
    <n v="577"/>
    <x v="1"/>
    <s v="Male"/>
    <x v="36"/>
    <n v="6"/>
    <n v="179852.26"/>
    <n v="1"/>
    <n v="1"/>
    <n v="0"/>
    <n v="193580.32"/>
    <x v="1"/>
    <n v="30"/>
    <n v="2497"/>
    <n v="4"/>
    <n v="144"/>
    <n v="0.13333333333333333"/>
    <n v="74910"/>
    <x v="1"/>
    <x v="1"/>
    <s v="High Risk"/>
  </r>
  <r>
    <n v="15713094"/>
    <n v="651"/>
    <x v="0"/>
    <s v="Female"/>
    <x v="11"/>
    <n v="8"/>
    <n v="0"/>
    <n v="2"/>
    <n v="1"/>
    <n v="1"/>
    <n v="126761.2"/>
    <x v="1"/>
    <n v="6"/>
    <n v="2087"/>
    <n v="6"/>
    <n v="127"/>
    <n v="1"/>
    <n v="12522"/>
    <x v="0"/>
    <x v="1"/>
    <s v="High Risk"/>
  </r>
  <r>
    <n v="15811978"/>
    <n v="693"/>
    <x v="2"/>
    <s v="Male"/>
    <x v="17"/>
    <n v="2"/>
    <n v="104763.41"/>
    <n v="1"/>
    <n v="1"/>
    <n v="1"/>
    <n v="62368.33"/>
    <x v="1"/>
    <n v="27"/>
    <n v="1459"/>
    <n v="6"/>
    <n v="141"/>
    <n v="0.22222222222222221"/>
    <n v="39393"/>
    <x v="0"/>
    <x v="0"/>
    <s v="High Risk"/>
  </r>
  <r>
    <n v="15799925"/>
    <n v="800"/>
    <x v="0"/>
    <s v="Male"/>
    <x v="52"/>
    <n v="6"/>
    <n v="88541.57"/>
    <n v="2"/>
    <n v="1"/>
    <n v="1"/>
    <n v="131718.12"/>
    <x v="1"/>
    <n v="5"/>
    <n v="3054"/>
    <n v="7"/>
    <n v="108"/>
    <n v="1"/>
    <n v="15270"/>
    <x v="0"/>
    <x v="1"/>
    <s v="High Risk"/>
  </r>
  <r>
    <n v="15692575"/>
    <n v="760"/>
    <x v="0"/>
    <s v="Male"/>
    <x v="16"/>
    <n v="6"/>
    <n v="162888.73000000001"/>
    <n v="1"/>
    <n v="1"/>
    <n v="0"/>
    <n v="91098.76"/>
    <x v="0"/>
    <n v="7"/>
    <n v="3362"/>
    <n v="8"/>
    <n v="118"/>
    <n v="1"/>
    <n v="23534"/>
    <x v="0"/>
    <x v="1"/>
    <s v="High Risk"/>
  </r>
  <r>
    <n v="15743149"/>
    <n v="711"/>
    <x v="0"/>
    <s v="Female"/>
    <x v="12"/>
    <n v="8"/>
    <n v="0"/>
    <n v="1"/>
    <n v="1"/>
    <n v="1"/>
    <n v="67508.009999999995"/>
    <x v="1"/>
    <n v="23"/>
    <n v="4409"/>
    <n v="10"/>
    <n v="158"/>
    <n v="0.43478260869565216"/>
    <n v="101407"/>
    <x v="0"/>
    <x v="1"/>
    <s v="High Risk"/>
  </r>
  <r>
    <n v="15776947"/>
    <n v="637"/>
    <x v="1"/>
    <s v="Male"/>
    <x v="3"/>
    <n v="8"/>
    <n v="0"/>
    <n v="1"/>
    <n v="1"/>
    <n v="0"/>
    <n v="12156.93"/>
    <x v="0"/>
    <n v="19"/>
    <n v="3463"/>
    <n v="9"/>
    <n v="98"/>
    <n v="0.47368421052631576"/>
    <n v="65797"/>
    <x v="0"/>
    <x v="1"/>
    <s v="High Risk"/>
  </r>
  <r>
    <n v="15700656"/>
    <n v="662"/>
    <x v="0"/>
    <s v="Male"/>
    <x v="15"/>
    <n v="9"/>
    <n v="0"/>
    <n v="2"/>
    <n v="0"/>
    <n v="0"/>
    <n v="65089.38"/>
    <x v="1"/>
    <n v="8"/>
    <n v="3521"/>
    <n v="8"/>
    <n v="72"/>
    <n v="1"/>
    <n v="28168"/>
    <x v="0"/>
    <x v="3"/>
    <s v="High Risk"/>
  </r>
  <r>
    <n v="15594515"/>
    <n v="568"/>
    <x v="0"/>
    <s v="Female"/>
    <x v="4"/>
    <n v="7"/>
    <n v="0"/>
    <n v="2"/>
    <n v="0"/>
    <n v="0"/>
    <n v="62370.67"/>
    <x v="0"/>
    <n v="26"/>
    <n v="2192"/>
    <n v="7"/>
    <n v="109"/>
    <n v="0.26923076923076922"/>
    <n v="56992"/>
    <x v="0"/>
    <x v="1"/>
    <s v="High Risk"/>
  </r>
  <r>
    <n v="15787884"/>
    <n v="692"/>
    <x v="0"/>
    <s v="Female"/>
    <x v="33"/>
    <n v="7"/>
    <n v="0"/>
    <n v="2"/>
    <n v="1"/>
    <n v="1"/>
    <n v="18826.34"/>
    <x v="1"/>
    <n v="13"/>
    <n v="4644"/>
    <n v="10"/>
    <n v="20"/>
    <n v="0.76923076923076927"/>
    <n v="60372"/>
    <x v="0"/>
    <x v="1"/>
    <s v="Low Risk"/>
  </r>
  <r>
    <n v="15577988"/>
    <n v="614"/>
    <x v="0"/>
    <s v="Female"/>
    <x v="12"/>
    <n v="1"/>
    <n v="0"/>
    <n v="2"/>
    <n v="1"/>
    <n v="1"/>
    <n v="3342.62"/>
    <x v="1"/>
    <n v="30"/>
    <n v="3922"/>
    <n v="7"/>
    <n v="57"/>
    <n v="0.23333333333333334"/>
    <n v="117660"/>
    <x v="0"/>
    <x v="0"/>
    <s v="Medium Risk"/>
  </r>
  <r>
    <n v="15795586"/>
    <n v="478"/>
    <x v="0"/>
    <s v="Male"/>
    <x v="12"/>
    <n v="1"/>
    <n v="92474.05"/>
    <n v="1"/>
    <n v="1"/>
    <n v="0"/>
    <n v="178626.07"/>
    <x v="1"/>
    <n v="2"/>
    <n v="3258"/>
    <n v="2"/>
    <n v="165"/>
    <n v="1"/>
    <n v="6516"/>
    <x v="2"/>
    <x v="0"/>
    <s v="High Risk"/>
  </r>
  <r>
    <n v="15677739"/>
    <n v="562"/>
    <x v="0"/>
    <s v="Male"/>
    <x v="18"/>
    <n v="6"/>
    <n v="0"/>
    <n v="2"/>
    <n v="1"/>
    <n v="0"/>
    <n v="32845.32"/>
    <x v="1"/>
    <n v="20"/>
    <n v="298"/>
    <n v="3"/>
    <n v="136"/>
    <n v="0.15"/>
    <n v="5960"/>
    <x v="0"/>
    <x v="1"/>
    <s v="High Risk"/>
  </r>
  <r>
    <n v="15720134"/>
    <n v="709"/>
    <x v="2"/>
    <s v="Male"/>
    <x v="33"/>
    <n v="9"/>
    <n v="115479.48"/>
    <n v="2"/>
    <n v="1"/>
    <n v="1"/>
    <n v="134732.99"/>
    <x v="1"/>
    <n v="25"/>
    <n v="132"/>
    <n v="5"/>
    <n v="29"/>
    <n v="0.2"/>
    <n v="3300"/>
    <x v="0"/>
    <x v="3"/>
    <s v="Low Risk"/>
  </r>
  <r>
    <n v="15688868"/>
    <n v="684"/>
    <x v="0"/>
    <s v="Female"/>
    <x v="28"/>
    <n v="5"/>
    <n v="87098.91"/>
    <n v="1"/>
    <n v="0"/>
    <n v="0"/>
    <n v="106095.82"/>
    <x v="1"/>
    <n v="3"/>
    <n v="2677"/>
    <n v="8"/>
    <n v="21"/>
    <n v="1"/>
    <n v="8031"/>
    <x v="1"/>
    <x v="2"/>
    <s v="Low Risk"/>
  </r>
  <r>
    <n v="15642996"/>
    <n v="546"/>
    <x v="2"/>
    <s v="Female"/>
    <x v="0"/>
    <n v="9"/>
    <n v="86351.85"/>
    <n v="2"/>
    <n v="1"/>
    <n v="0"/>
    <n v="57380.13"/>
    <x v="1"/>
    <n v="1"/>
    <n v="3411"/>
    <n v="9"/>
    <n v="3"/>
    <n v="1"/>
    <n v="3411"/>
    <x v="0"/>
    <x v="3"/>
    <s v="Low Risk"/>
  </r>
  <r>
    <n v="15771222"/>
    <n v="779"/>
    <x v="0"/>
    <s v="Female"/>
    <x v="0"/>
    <n v="5"/>
    <n v="0"/>
    <n v="2"/>
    <n v="0"/>
    <n v="0"/>
    <n v="25951.91"/>
    <x v="1"/>
    <n v="27"/>
    <n v="339"/>
    <n v="3"/>
    <n v="150"/>
    <n v="0.1111111111111111"/>
    <n v="9153"/>
    <x v="2"/>
    <x v="2"/>
    <s v="High Risk"/>
  </r>
  <r>
    <n v="15605059"/>
    <n v="576"/>
    <x v="2"/>
    <s v="Male"/>
    <x v="54"/>
    <n v="3"/>
    <n v="148843.56"/>
    <n v="1"/>
    <n v="1"/>
    <n v="0"/>
    <n v="69414.13"/>
    <x v="0"/>
    <n v="9"/>
    <n v="144"/>
    <n v="0"/>
    <n v="93"/>
    <n v="0"/>
    <n v="1296"/>
    <x v="0"/>
    <x v="2"/>
    <s v="High Risk"/>
  </r>
  <r>
    <n v="15568088"/>
    <n v="481"/>
    <x v="2"/>
    <s v="Male"/>
    <x v="4"/>
    <n v="3"/>
    <n v="163714.51999999999"/>
    <n v="1"/>
    <n v="1"/>
    <n v="0"/>
    <n v="96123.72"/>
    <x v="1"/>
    <n v="29"/>
    <n v="1151"/>
    <n v="4"/>
    <n v="110"/>
    <n v="0.13793103448275862"/>
    <n v="33379"/>
    <x v="1"/>
    <x v="2"/>
    <s v="High Risk"/>
  </r>
  <r>
    <n v="15665943"/>
    <n v="445"/>
    <x v="0"/>
    <s v="Male"/>
    <x v="11"/>
    <n v="6"/>
    <n v="0"/>
    <n v="2"/>
    <n v="1"/>
    <n v="0"/>
    <n v="119425.94"/>
    <x v="1"/>
    <n v="25"/>
    <n v="3541"/>
    <n v="0"/>
    <n v="157"/>
    <n v="0"/>
    <n v="88525"/>
    <x v="1"/>
    <x v="1"/>
    <s v="High Risk"/>
  </r>
  <r>
    <n v="15795571"/>
    <n v="606"/>
    <x v="1"/>
    <s v="Male"/>
    <x v="18"/>
    <n v="0"/>
    <n v="94153.56"/>
    <n v="1"/>
    <n v="0"/>
    <n v="1"/>
    <n v="120138.27"/>
    <x v="1"/>
    <n v="30"/>
    <n v="3703"/>
    <n v="4"/>
    <n v="37"/>
    <n v="0.13333333333333333"/>
    <n v="111090"/>
    <x v="0"/>
    <x v="0"/>
    <s v="Medium Risk"/>
  </r>
  <r>
    <n v="15662243"/>
    <n v="559"/>
    <x v="0"/>
    <s v="Male"/>
    <x v="5"/>
    <n v="5"/>
    <n v="162702.35"/>
    <n v="1"/>
    <n v="0"/>
    <n v="0"/>
    <n v="150548.5"/>
    <x v="0"/>
    <n v="10"/>
    <n v="3896"/>
    <n v="8"/>
    <n v="33"/>
    <n v="0.8"/>
    <n v="38960"/>
    <x v="0"/>
    <x v="2"/>
    <s v="Medium Risk"/>
  </r>
  <r>
    <n v="15593128"/>
    <n v="608"/>
    <x v="0"/>
    <s v="Female"/>
    <x v="27"/>
    <n v="10"/>
    <n v="129255.2"/>
    <n v="2"/>
    <n v="1"/>
    <n v="0"/>
    <n v="142492.04"/>
    <x v="0"/>
    <n v="2"/>
    <n v="2508"/>
    <n v="4"/>
    <n v="163"/>
    <n v="1"/>
    <n v="5016"/>
    <x v="2"/>
    <x v="3"/>
    <s v="High Risk"/>
  </r>
  <r>
    <n v="15589739"/>
    <n v="698"/>
    <x v="0"/>
    <s v="Male"/>
    <x v="1"/>
    <n v="3"/>
    <n v="90605.29"/>
    <n v="1"/>
    <n v="1"/>
    <n v="1"/>
    <n v="14357"/>
    <x v="1"/>
    <n v="8"/>
    <n v="848"/>
    <n v="5"/>
    <n v="34"/>
    <n v="0.625"/>
    <n v="6784"/>
    <x v="0"/>
    <x v="2"/>
    <s v="Medium Risk"/>
  </r>
  <r>
    <n v="15787602"/>
    <n v="568"/>
    <x v="1"/>
    <s v="Male"/>
    <x v="2"/>
    <n v="5"/>
    <n v="0"/>
    <n v="2"/>
    <n v="1"/>
    <n v="1"/>
    <n v="129569.92"/>
    <x v="1"/>
    <n v="24"/>
    <n v="4468"/>
    <n v="1"/>
    <n v="127"/>
    <n v="4.1666666666666664E-2"/>
    <n v="107232"/>
    <x v="1"/>
    <x v="2"/>
    <s v="High Risk"/>
  </r>
  <r>
    <n v="15685019"/>
    <n v="528"/>
    <x v="0"/>
    <s v="Male"/>
    <x v="6"/>
    <n v="3"/>
    <n v="102787.42"/>
    <n v="1"/>
    <n v="1"/>
    <n v="0"/>
    <n v="55972.56"/>
    <x v="1"/>
    <n v="4"/>
    <n v="2435"/>
    <n v="10"/>
    <n v="146"/>
    <n v="1"/>
    <n v="9740"/>
    <x v="2"/>
    <x v="2"/>
    <s v="High Risk"/>
  </r>
  <r>
    <n v="15704209"/>
    <n v="802"/>
    <x v="0"/>
    <s v="Female"/>
    <x v="2"/>
    <n v="7"/>
    <n v="120145.96"/>
    <n v="2"/>
    <n v="0"/>
    <n v="1"/>
    <n v="59497.01"/>
    <x v="0"/>
    <n v="2"/>
    <n v="2898"/>
    <n v="10"/>
    <n v="114"/>
    <n v="1"/>
    <n v="5796"/>
    <x v="0"/>
    <x v="1"/>
    <s v="High Risk"/>
  </r>
  <r>
    <n v="15605264"/>
    <n v="669"/>
    <x v="2"/>
    <s v="Male"/>
    <x v="40"/>
    <n v="0"/>
    <n v="63723.78"/>
    <n v="2"/>
    <n v="1"/>
    <n v="1"/>
    <n v="181928.25"/>
    <x v="1"/>
    <n v="27"/>
    <n v="3710"/>
    <n v="1"/>
    <n v="154"/>
    <n v="3.7037037037037035E-2"/>
    <n v="100170"/>
    <x v="0"/>
    <x v="0"/>
    <s v="High Risk"/>
  </r>
  <r>
    <n v="15708265"/>
    <n v="581"/>
    <x v="1"/>
    <s v="Female"/>
    <x v="9"/>
    <n v="10"/>
    <n v="159203.71"/>
    <n v="1"/>
    <n v="1"/>
    <n v="1"/>
    <n v="102517.83"/>
    <x v="0"/>
    <n v="17"/>
    <n v="1480"/>
    <n v="7"/>
    <n v="130"/>
    <n v="0.41176470588235292"/>
    <n v="25160"/>
    <x v="1"/>
    <x v="3"/>
    <s v="High Risk"/>
  </r>
  <r>
    <n v="15740264"/>
    <n v="640"/>
    <x v="0"/>
    <s v="Male"/>
    <x v="16"/>
    <n v="9"/>
    <n v="0"/>
    <n v="2"/>
    <n v="1"/>
    <n v="0"/>
    <n v="88827.67"/>
    <x v="1"/>
    <n v="16"/>
    <n v="3799"/>
    <n v="4"/>
    <n v="114"/>
    <n v="0.25"/>
    <n v="60784"/>
    <x v="1"/>
    <x v="3"/>
    <s v="High Risk"/>
  </r>
  <r>
    <n v="15615477"/>
    <n v="529"/>
    <x v="1"/>
    <s v="Female"/>
    <x v="4"/>
    <n v="1"/>
    <n v="0"/>
    <n v="2"/>
    <n v="0"/>
    <n v="0"/>
    <n v="14161.3"/>
    <x v="1"/>
    <n v="22"/>
    <n v="4153"/>
    <n v="2"/>
    <n v="31"/>
    <n v="9.0909090909090912E-2"/>
    <n v="91366"/>
    <x v="0"/>
    <x v="0"/>
    <s v="Medium Risk"/>
  </r>
  <r>
    <n v="15727361"/>
    <n v="547"/>
    <x v="0"/>
    <s v="Female"/>
    <x v="21"/>
    <n v="1"/>
    <n v="0"/>
    <n v="2"/>
    <n v="1"/>
    <n v="1"/>
    <n v="56908.41"/>
    <x v="1"/>
    <n v="18"/>
    <n v="3393"/>
    <n v="3"/>
    <n v="171"/>
    <n v="0.16666666666666666"/>
    <n v="61074"/>
    <x v="0"/>
    <x v="0"/>
    <s v="High Risk"/>
  </r>
  <r>
    <n v="15760216"/>
    <n v="718"/>
    <x v="0"/>
    <s v="Female"/>
    <x v="23"/>
    <n v="10"/>
    <n v="0"/>
    <n v="1"/>
    <n v="1"/>
    <n v="0"/>
    <n v="184474.72"/>
    <x v="0"/>
    <n v="21"/>
    <n v="4458"/>
    <n v="6"/>
    <n v="178"/>
    <n v="0.2857142857142857"/>
    <n v="93618"/>
    <x v="0"/>
    <x v="3"/>
    <s v="High Risk"/>
  </r>
  <r>
    <n v="15806134"/>
    <n v="707"/>
    <x v="2"/>
    <s v="Male"/>
    <x v="10"/>
    <n v="9"/>
    <n v="162691.16"/>
    <n v="2"/>
    <n v="1"/>
    <n v="0"/>
    <n v="94912.78"/>
    <x v="1"/>
    <n v="11"/>
    <n v="299"/>
    <n v="10"/>
    <n v="155"/>
    <n v="0.90909090909090906"/>
    <n v="3289"/>
    <x v="1"/>
    <x v="3"/>
    <s v="High Risk"/>
  </r>
  <r>
    <n v="15601351"/>
    <n v="735"/>
    <x v="0"/>
    <s v="Male"/>
    <x v="3"/>
    <n v="9"/>
    <n v="127806.91"/>
    <n v="1"/>
    <n v="1"/>
    <n v="1"/>
    <n v="73069.59"/>
    <x v="1"/>
    <n v="3"/>
    <n v="4394"/>
    <n v="4"/>
    <n v="110"/>
    <n v="1"/>
    <n v="13182"/>
    <x v="2"/>
    <x v="3"/>
    <s v="High Risk"/>
  </r>
  <r>
    <n v="15669262"/>
    <n v="765"/>
    <x v="0"/>
    <s v="Male"/>
    <x v="3"/>
    <n v="9"/>
    <n v="157960.49"/>
    <n v="2"/>
    <n v="0"/>
    <n v="0"/>
    <n v="136602.79999999999"/>
    <x v="1"/>
    <n v="21"/>
    <n v="3086"/>
    <n v="3"/>
    <n v="165"/>
    <n v="0.14285714285714285"/>
    <n v="64806"/>
    <x v="0"/>
    <x v="3"/>
    <s v="High Risk"/>
  </r>
  <r>
    <n v="15696989"/>
    <n v="469"/>
    <x v="2"/>
    <s v="Female"/>
    <x v="37"/>
    <n v="8"/>
    <n v="139493.25"/>
    <n v="3"/>
    <n v="0"/>
    <n v="0"/>
    <n v="150093.32"/>
    <x v="0"/>
    <n v="24"/>
    <n v="4484"/>
    <n v="0"/>
    <n v="179"/>
    <n v="0"/>
    <n v="107616"/>
    <x v="1"/>
    <x v="1"/>
    <s v="High Risk"/>
  </r>
  <r>
    <n v="15688498"/>
    <n v="594"/>
    <x v="2"/>
    <s v="Female"/>
    <x v="29"/>
    <n v="2"/>
    <n v="87096.82"/>
    <n v="2"/>
    <n v="1"/>
    <n v="0"/>
    <n v="168186.11"/>
    <x v="1"/>
    <n v="19"/>
    <n v="3669"/>
    <n v="4"/>
    <n v="66"/>
    <n v="0.21052631578947367"/>
    <n v="69711"/>
    <x v="0"/>
    <x v="0"/>
    <s v="High Risk"/>
  </r>
  <r>
    <n v="15686964"/>
    <n v="675"/>
    <x v="0"/>
    <s v="Female"/>
    <x v="10"/>
    <n v="10"/>
    <n v="84944.58"/>
    <n v="1"/>
    <n v="0"/>
    <n v="0"/>
    <n v="146230.63"/>
    <x v="1"/>
    <n v="13"/>
    <n v="2421"/>
    <n v="8"/>
    <n v="118"/>
    <n v="0.61538461538461542"/>
    <n v="31473"/>
    <x v="0"/>
    <x v="3"/>
    <s v="High Risk"/>
  </r>
  <r>
    <n v="15625035"/>
    <n v="703"/>
    <x v="0"/>
    <s v="Male"/>
    <x v="5"/>
    <n v="8"/>
    <n v="160139.59"/>
    <n v="2"/>
    <n v="1"/>
    <n v="1"/>
    <n v="79314.100000000006"/>
    <x v="1"/>
    <n v="4"/>
    <n v="4301"/>
    <n v="1"/>
    <n v="134"/>
    <n v="0.25"/>
    <n v="17204"/>
    <x v="0"/>
    <x v="1"/>
    <s v="High Risk"/>
  </r>
  <r>
    <n v="15618391"/>
    <n v="810"/>
    <x v="0"/>
    <s v="Male"/>
    <x v="19"/>
    <n v="6"/>
    <n v="0"/>
    <n v="2"/>
    <n v="1"/>
    <n v="1"/>
    <n v="77965.67"/>
    <x v="1"/>
    <n v="28"/>
    <n v="1110"/>
    <n v="5"/>
    <n v="61"/>
    <n v="0.17857142857142858"/>
    <n v="31080"/>
    <x v="2"/>
    <x v="1"/>
    <s v="High Risk"/>
  </r>
  <r>
    <n v="15591344"/>
    <n v="715"/>
    <x v="1"/>
    <s v="Male"/>
    <x v="0"/>
    <n v="6"/>
    <n v="0"/>
    <n v="2"/>
    <n v="1"/>
    <n v="1"/>
    <n v="128745.69"/>
    <x v="1"/>
    <n v="29"/>
    <n v="4172"/>
    <n v="8"/>
    <n v="2"/>
    <n v="0.27586206896551724"/>
    <n v="120988"/>
    <x v="0"/>
    <x v="1"/>
    <s v="Low Risk"/>
  </r>
  <r>
    <n v="15605455"/>
    <n v="664"/>
    <x v="0"/>
    <s v="Male"/>
    <x v="20"/>
    <n v="9"/>
    <n v="0"/>
    <n v="2"/>
    <n v="1"/>
    <n v="0"/>
    <n v="194767.3"/>
    <x v="1"/>
    <n v="26"/>
    <n v="2892"/>
    <n v="1"/>
    <n v="139"/>
    <n v="3.8461538461538464E-2"/>
    <n v="75192"/>
    <x v="0"/>
    <x v="3"/>
    <s v="High Risk"/>
  </r>
  <r>
    <n v="15680804"/>
    <n v="850"/>
    <x v="0"/>
    <s v="Male"/>
    <x v="6"/>
    <n v="6"/>
    <n v="0"/>
    <n v="2"/>
    <n v="1"/>
    <n v="1"/>
    <n v="10672.54"/>
    <x v="1"/>
    <n v="12"/>
    <n v="2812"/>
    <n v="4"/>
    <n v="164"/>
    <n v="0.33333333333333331"/>
    <n v="33744"/>
    <x v="2"/>
    <x v="1"/>
    <s v="High Risk"/>
  </r>
  <r>
    <n v="15768282"/>
    <n v="724"/>
    <x v="2"/>
    <s v="Male"/>
    <x v="18"/>
    <n v="6"/>
    <n v="94615.11"/>
    <n v="2"/>
    <n v="1"/>
    <n v="1"/>
    <n v="10627.21"/>
    <x v="1"/>
    <n v="19"/>
    <n v="445"/>
    <n v="0"/>
    <n v="100"/>
    <n v="0"/>
    <n v="8455"/>
    <x v="0"/>
    <x v="1"/>
    <s v="High Risk"/>
  </r>
  <r>
    <n v="15685826"/>
    <n v="563"/>
    <x v="0"/>
    <s v="Male"/>
    <x v="33"/>
    <n v="7"/>
    <n v="90727.79"/>
    <n v="1"/>
    <n v="1"/>
    <n v="0"/>
    <n v="122268.75"/>
    <x v="1"/>
    <n v="7"/>
    <n v="1939"/>
    <n v="7"/>
    <n v="97"/>
    <n v="1"/>
    <n v="13573"/>
    <x v="0"/>
    <x v="1"/>
    <s v="High Risk"/>
  </r>
  <r>
    <n v="15793491"/>
    <n v="714"/>
    <x v="2"/>
    <s v="Male"/>
    <x v="28"/>
    <n v="3"/>
    <n v="119545.48"/>
    <n v="2"/>
    <n v="1"/>
    <n v="0"/>
    <n v="65482.94"/>
    <x v="1"/>
    <n v="4"/>
    <n v="415"/>
    <n v="4"/>
    <n v="158"/>
    <n v="1"/>
    <n v="1660"/>
    <x v="0"/>
    <x v="2"/>
    <s v="High Risk"/>
  </r>
  <r>
    <n v="15797787"/>
    <n v="614"/>
    <x v="0"/>
    <s v="Male"/>
    <x v="18"/>
    <n v="1"/>
    <n v="118311.76"/>
    <n v="1"/>
    <n v="1"/>
    <n v="0"/>
    <n v="146134.68"/>
    <x v="1"/>
    <n v="9"/>
    <n v="1724"/>
    <n v="7"/>
    <n v="75"/>
    <n v="0.77777777777777779"/>
    <n v="15516"/>
    <x v="2"/>
    <x v="0"/>
    <s v="High Risk"/>
  </r>
  <r>
    <n v="15611171"/>
    <n v="740"/>
    <x v="0"/>
    <s v="Male"/>
    <x v="19"/>
    <n v="1"/>
    <n v="129574.98"/>
    <n v="1"/>
    <n v="1"/>
    <n v="1"/>
    <n v="123300.38"/>
    <x v="1"/>
    <n v="12"/>
    <n v="835"/>
    <n v="5"/>
    <n v="74"/>
    <n v="0.41666666666666669"/>
    <n v="10020"/>
    <x v="0"/>
    <x v="0"/>
    <s v="High Risk"/>
  </r>
  <r>
    <n v="15601627"/>
    <n v="587"/>
    <x v="0"/>
    <s v="Male"/>
    <x v="19"/>
    <n v="8"/>
    <n v="148163.57"/>
    <n v="1"/>
    <n v="0"/>
    <n v="0"/>
    <n v="122925.4"/>
    <x v="1"/>
    <n v="2"/>
    <n v="3211"/>
    <n v="4"/>
    <n v="160"/>
    <n v="1"/>
    <n v="6422"/>
    <x v="0"/>
    <x v="1"/>
    <s v="High Risk"/>
  </r>
  <r>
    <n v="15734085"/>
    <n v="465"/>
    <x v="2"/>
    <s v="Male"/>
    <x v="9"/>
    <n v="5"/>
    <n v="117154.9"/>
    <n v="1"/>
    <n v="1"/>
    <n v="1"/>
    <n v="127744.02"/>
    <x v="1"/>
    <n v="18"/>
    <n v="3128"/>
    <n v="5"/>
    <n v="125"/>
    <n v="0.27777777777777779"/>
    <n v="56304"/>
    <x v="0"/>
    <x v="2"/>
    <s v="High Risk"/>
  </r>
  <r>
    <n v="15809309"/>
    <n v="689"/>
    <x v="1"/>
    <s v="Female"/>
    <x v="20"/>
    <n v="5"/>
    <n v="154251.67000000001"/>
    <n v="1"/>
    <n v="0"/>
    <n v="1"/>
    <n v="118319.5"/>
    <x v="1"/>
    <n v="2"/>
    <n v="569"/>
    <n v="4"/>
    <n v="117"/>
    <n v="1"/>
    <n v="1138"/>
    <x v="0"/>
    <x v="2"/>
    <s v="High Risk"/>
  </r>
  <r>
    <n v="15809462"/>
    <n v="656"/>
    <x v="0"/>
    <s v="Male"/>
    <x v="33"/>
    <n v="3"/>
    <n v="0"/>
    <n v="2"/>
    <n v="0"/>
    <n v="1"/>
    <n v="17104"/>
    <x v="1"/>
    <n v="10"/>
    <n v="880"/>
    <n v="7"/>
    <n v="50"/>
    <n v="0.7"/>
    <n v="8800"/>
    <x v="0"/>
    <x v="2"/>
    <s v="Medium Risk"/>
  </r>
  <r>
    <n v="15634628"/>
    <n v="579"/>
    <x v="0"/>
    <s v="Female"/>
    <x v="19"/>
    <n v="1"/>
    <n v="65667.789999999994"/>
    <n v="2"/>
    <n v="0"/>
    <n v="0"/>
    <n v="164608.98000000001"/>
    <x v="1"/>
    <n v="6"/>
    <n v="3629"/>
    <n v="0"/>
    <n v="40"/>
    <n v="0"/>
    <n v="21774"/>
    <x v="0"/>
    <x v="0"/>
    <s v="Medium Risk"/>
  </r>
  <r>
    <n v="15775678"/>
    <n v="716"/>
    <x v="0"/>
    <s v="Female"/>
    <x v="4"/>
    <n v="1"/>
    <n v="0"/>
    <n v="1"/>
    <n v="1"/>
    <n v="1"/>
    <n v="152108.47"/>
    <x v="1"/>
    <n v="22"/>
    <n v="258"/>
    <n v="7"/>
    <n v="139"/>
    <n v="0.31818181818181818"/>
    <n v="5676"/>
    <x v="0"/>
    <x v="0"/>
    <s v="High Risk"/>
  </r>
  <r>
    <n v="15579526"/>
    <n v="551"/>
    <x v="0"/>
    <s v="Male"/>
    <x v="0"/>
    <n v="1"/>
    <n v="50194.59"/>
    <n v="1"/>
    <n v="1"/>
    <n v="1"/>
    <n v="23399.58"/>
    <x v="1"/>
    <n v="28"/>
    <n v="2894"/>
    <n v="5"/>
    <n v="89"/>
    <n v="0.17857142857142858"/>
    <n v="81032"/>
    <x v="0"/>
    <x v="0"/>
    <s v="High Risk"/>
  </r>
  <r>
    <n v="15779103"/>
    <n v="527"/>
    <x v="2"/>
    <s v="Female"/>
    <x v="2"/>
    <n v="9"/>
    <n v="96748.89"/>
    <n v="2"/>
    <n v="1"/>
    <n v="0"/>
    <n v="94711.43"/>
    <x v="1"/>
    <n v="18"/>
    <n v="3079"/>
    <n v="7"/>
    <n v="130"/>
    <n v="0.3888888888888889"/>
    <n v="55422"/>
    <x v="0"/>
    <x v="3"/>
    <s v="High Risk"/>
  </r>
  <r>
    <n v="15738715"/>
    <n v="600"/>
    <x v="0"/>
    <s v="Female"/>
    <x v="24"/>
    <n v="4"/>
    <n v="0"/>
    <n v="3"/>
    <n v="1"/>
    <n v="0"/>
    <n v="7312.25"/>
    <x v="0"/>
    <n v="1"/>
    <n v="4060"/>
    <n v="1"/>
    <n v="77"/>
    <n v="1"/>
    <n v="4060"/>
    <x v="0"/>
    <x v="2"/>
    <s v="High Risk"/>
  </r>
  <r>
    <n v="15593943"/>
    <n v="685"/>
    <x v="0"/>
    <s v="Female"/>
    <x v="3"/>
    <n v="1"/>
    <n v="132667.17000000001"/>
    <n v="1"/>
    <n v="1"/>
    <n v="1"/>
    <n v="41876.980000000003"/>
    <x v="1"/>
    <n v="18"/>
    <n v="2696"/>
    <n v="0"/>
    <n v="62"/>
    <n v="0"/>
    <n v="48528"/>
    <x v="0"/>
    <x v="0"/>
    <s v="High Risk"/>
  </r>
  <r>
    <n v="15754574"/>
    <n v="738"/>
    <x v="1"/>
    <s v="Male"/>
    <x v="18"/>
    <n v="5"/>
    <n v="0"/>
    <n v="2"/>
    <n v="1"/>
    <n v="1"/>
    <n v="96881.32"/>
    <x v="1"/>
    <n v="22"/>
    <n v="2183"/>
    <n v="5"/>
    <n v="9"/>
    <n v="0.22727272727272727"/>
    <n v="48026"/>
    <x v="1"/>
    <x v="2"/>
    <s v="Low Risk"/>
  </r>
  <r>
    <n v="15737814"/>
    <n v="622"/>
    <x v="0"/>
    <s v="Male"/>
    <x v="1"/>
    <n v="2"/>
    <n v="127087.06"/>
    <n v="1"/>
    <n v="1"/>
    <n v="0"/>
    <n v="102402.91"/>
    <x v="0"/>
    <n v="20"/>
    <n v="4073"/>
    <n v="7"/>
    <n v="85"/>
    <n v="0.35"/>
    <n v="81460"/>
    <x v="1"/>
    <x v="0"/>
    <s v="High Risk"/>
  </r>
  <r>
    <n v="15670889"/>
    <n v="528"/>
    <x v="0"/>
    <s v="Male"/>
    <x v="10"/>
    <n v="1"/>
    <n v="125566.9"/>
    <n v="1"/>
    <n v="1"/>
    <n v="1"/>
    <n v="176763.27"/>
    <x v="1"/>
    <n v="12"/>
    <n v="1189"/>
    <n v="10"/>
    <n v="34"/>
    <n v="0.83333333333333337"/>
    <n v="14268"/>
    <x v="0"/>
    <x v="0"/>
    <s v="Medium Risk"/>
  </r>
  <r>
    <n v="15629299"/>
    <n v="546"/>
    <x v="2"/>
    <s v="Female"/>
    <x v="37"/>
    <n v="1"/>
    <n v="106074.89"/>
    <n v="1"/>
    <n v="1"/>
    <n v="1"/>
    <n v="23548.45"/>
    <x v="0"/>
    <n v="19"/>
    <n v="2616"/>
    <n v="1"/>
    <n v="84"/>
    <n v="5.2631578947368418E-2"/>
    <n v="49704"/>
    <x v="1"/>
    <x v="0"/>
    <s v="High Risk"/>
  </r>
  <r>
    <n v="15771569"/>
    <n v="576"/>
    <x v="2"/>
    <s v="Male"/>
    <x v="17"/>
    <n v="4"/>
    <n v="137367.94"/>
    <n v="1"/>
    <n v="1"/>
    <n v="1"/>
    <n v="33450.11"/>
    <x v="1"/>
    <n v="2"/>
    <n v="4347"/>
    <n v="3"/>
    <n v="148"/>
    <n v="1"/>
    <n v="8694"/>
    <x v="0"/>
    <x v="2"/>
    <s v="High Risk"/>
  </r>
  <r>
    <n v="15811927"/>
    <n v="733"/>
    <x v="0"/>
    <s v="Female"/>
    <x v="16"/>
    <n v="3"/>
    <n v="157658.35999999999"/>
    <n v="1"/>
    <n v="0"/>
    <n v="0"/>
    <n v="19658.43"/>
    <x v="1"/>
    <n v="17"/>
    <n v="2238"/>
    <n v="9"/>
    <n v="100"/>
    <n v="0.52941176470588236"/>
    <n v="38046"/>
    <x v="0"/>
    <x v="2"/>
    <s v="High Risk"/>
  </r>
  <r>
    <n v="15785654"/>
    <n v="727"/>
    <x v="2"/>
    <s v="Male"/>
    <x v="13"/>
    <n v="6"/>
    <n v="114422.85"/>
    <n v="2"/>
    <n v="1"/>
    <n v="1"/>
    <n v="104678.78"/>
    <x v="0"/>
    <n v="2"/>
    <n v="2748"/>
    <n v="10"/>
    <n v="11"/>
    <n v="1"/>
    <n v="5496"/>
    <x v="2"/>
    <x v="1"/>
    <s v="Low Risk"/>
  </r>
  <r>
    <n v="15665524"/>
    <n v="605"/>
    <x v="1"/>
    <s v="Male"/>
    <x v="1"/>
    <n v="5"/>
    <n v="103154.66"/>
    <n v="1"/>
    <n v="0"/>
    <n v="0"/>
    <n v="143203.78"/>
    <x v="1"/>
    <n v="29"/>
    <n v="1002"/>
    <n v="9"/>
    <n v="27"/>
    <n v="0.31034482758620691"/>
    <n v="29058"/>
    <x v="1"/>
    <x v="2"/>
    <s v="Low Risk"/>
  </r>
  <r>
    <n v="15736287"/>
    <n v="586"/>
    <x v="0"/>
    <s v="Male"/>
    <x v="19"/>
    <n v="9"/>
    <n v="0"/>
    <n v="1"/>
    <n v="1"/>
    <n v="0"/>
    <n v="6975.02"/>
    <x v="1"/>
    <n v="4"/>
    <n v="222"/>
    <n v="6"/>
    <n v="30"/>
    <n v="1"/>
    <n v="888"/>
    <x v="2"/>
    <x v="3"/>
    <s v="Low Risk"/>
  </r>
  <r>
    <n v="15765732"/>
    <n v="564"/>
    <x v="1"/>
    <s v="Female"/>
    <x v="9"/>
    <n v="6"/>
    <n v="149592.14000000001"/>
    <n v="1"/>
    <n v="1"/>
    <n v="1"/>
    <n v="153771.79999999999"/>
    <x v="1"/>
    <n v="30"/>
    <n v="1630"/>
    <n v="1"/>
    <n v="107"/>
    <n v="3.3333333333333333E-2"/>
    <n v="48900"/>
    <x v="0"/>
    <x v="1"/>
    <s v="High Risk"/>
  </r>
  <r>
    <n v="15797381"/>
    <n v="593"/>
    <x v="2"/>
    <s v="Female"/>
    <x v="36"/>
    <n v="3"/>
    <n v="133903.12"/>
    <n v="2"/>
    <n v="1"/>
    <n v="1"/>
    <n v="85902.39"/>
    <x v="0"/>
    <n v="14"/>
    <n v="2877"/>
    <n v="0"/>
    <n v="100"/>
    <n v="0"/>
    <n v="40278"/>
    <x v="0"/>
    <x v="2"/>
    <s v="High Risk"/>
  </r>
  <r>
    <n v="15598536"/>
    <n v="736"/>
    <x v="2"/>
    <s v="Female"/>
    <x v="28"/>
    <n v="0"/>
    <n v="84587.9"/>
    <n v="1"/>
    <n v="0"/>
    <n v="1"/>
    <n v="188037.76000000001"/>
    <x v="1"/>
    <n v="26"/>
    <n v="1269"/>
    <n v="10"/>
    <n v="71"/>
    <n v="0.38461538461538464"/>
    <n v="32994"/>
    <x v="0"/>
    <x v="0"/>
    <s v="High Risk"/>
  </r>
  <r>
    <n v="15664506"/>
    <n v="675"/>
    <x v="1"/>
    <s v="Male"/>
    <x v="15"/>
    <n v="8"/>
    <n v="197436.82"/>
    <n v="1"/>
    <n v="1"/>
    <n v="1"/>
    <n v="52710.7"/>
    <x v="1"/>
    <n v="27"/>
    <n v="3380"/>
    <n v="4"/>
    <n v="144"/>
    <n v="0.14814814814814814"/>
    <n v="91260"/>
    <x v="0"/>
    <x v="1"/>
    <s v="High Risk"/>
  </r>
  <r>
    <n v="15575619"/>
    <n v="656"/>
    <x v="1"/>
    <s v="Female"/>
    <x v="15"/>
    <n v="1"/>
    <n v="104254.27"/>
    <n v="1"/>
    <n v="1"/>
    <n v="1"/>
    <n v="17034.37"/>
    <x v="1"/>
    <n v="13"/>
    <n v="2804"/>
    <n v="4"/>
    <n v="138"/>
    <n v="0.30769230769230771"/>
    <n v="36452"/>
    <x v="0"/>
    <x v="0"/>
    <s v="High Risk"/>
  </r>
  <r>
    <n v="15587394"/>
    <n v="462"/>
    <x v="0"/>
    <s v="Male"/>
    <x v="2"/>
    <n v="4"/>
    <n v="140133.07999999999"/>
    <n v="2"/>
    <n v="0"/>
    <n v="0"/>
    <n v="131304.45000000001"/>
    <x v="1"/>
    <n v="28"/>
    <n v="572"/>
    <n v="4"/>
    <n v="127"/>
    <n v="0.14285714285714285"/>
    <n v="16016"/>
    <x v="1"/>
    <x v="2"/>
    <s v="High Risk"/>
  </r>
  <r>
    <n v="15654457"/>
    <n v="685"/>
    <x v="1"/>
    <s v="Female"/>
    <x v="33"/>
    <n v="2"/>
    <n v="0"/>
    <n v="3"/>
    <n v="1"/>
    <n v="1"/>
    <n v="172576.43"/>
    <x v="0"/>
    <n v="22"/>
    <n v="541"/>
    <n v="10"/>
    <n v="131"/>
    <n v="0.45454545454545453"/>
    <n v="11902"/>
    <x v="2"/>
    <x v="0"/>
    <s v="High Risk"/>
  </r>
  <r>
    <n v="15762793"/>
    <n v="850"/>
    <x v="2"/>
    <s v="Female"/>
    <x v="18"/>
    <n v="0"/>
    <n v="136980.23000000001"/>
    <n v="2"/>
    <n v="1"/>
    <n v="1"/>
    <n v="99019.65"/>
    <x v="1"/>
    <n v="14"/>
    <n v="3768"/>
    <n v="2"/>
    <n v="167"/>
    <n v="0.14285714285714285"/>
    <n v="52752"/>
    <x v="0"/>
    <x v="0"/>
    <s v="High Risk"/>
  </r>
  <r>
    <n v="15658067"/>
    <n v="636"/>
    <x v="2"/>
    <s v="Female"/>
    <x v="36"/>
    <n v="3"/>
    <n v="120568.41"/>
    <n v="1"/>
    <n v="1"/>
    <n v="0"/>
    <n v="190160.04"/>
    <x v="0"/>
    <n v="14"/>
    <n v="3103"/>
    <n v="7"/>
    <n v="95"/>
    <n v="0.5"/>
    <n v="43442"/>
    <x v="2"/>
    <x v="2"/>
    <s v="High Risk"/>
  </r>
  <r>
    <n v="15642816"/>
    <n v="850"/>
    <x v="0"/>
    <s v="Female"/>
    <x v="7"/>
    <n v="7"/>
    <n v="43658.33"/>
    <n v="2"/>
    <n v="1"/>
    <n v="1"/>
    <n v="3025.49"/>
    <x v="1"/>
    <n v="15"/>
    <n v="1483"/>
    <n v="7"/>
    <n v="174"/>
    <n v="0.46666666666666667"/>
    <n v="22245"/>
    <x v="1"/>
    <x v="1"/>
    <s v="High Risk"/>
  </r>
  <r>
    <n v="15693088"/>
    <n v="628"/>
    <x v="0"/>
    <s v="Female"/>
    <x v="24"/>
    <n v="9"/>
    <n v="0"/>
    <n v="2"/>
    <n v="1"/>
    <n v="1"/>
    <n v="34689.769999999997"/>
    <x v="1"/>
    <n v="16"/>
    <n v="4930"/>
    <n v="2"/>
    <n v="125"/>
    <n v="0.125"/>
    <n v="78880"/>
    <x v="0"/>
    <x v="3"/>
    <s v="High Risk"/>
  </r>
  <r>
    <n v="15793883"/>
    <n v="798"/>
    <x v="0"/>
    <s v="Male"/>
    <x v="34"/>
    <n v="3"/>
    <n v="0"/>
    <n v="2"/>
    <n v="1"/>
    <n v="0"/>
    <n v="2305.27"/>
    <x v="1"/>
    <n v="15"/>
    <n v="404"/>
    <n v="9"/>
    <n v="158"/>
    <n v="0.6"/>
    <n v="6060"/>
    <x v="0"/>
    <x v="2"/>
    <s v="High Risk"/>
  </r>
  <r>
    <n v="15665283"/>
    <n v="610"/>
    <x v="0"/>
    <s v="Female"/>
    <x v="38"/>
    <n v="7"/>
    <n v="72092.95"/>
    <n v="4"/>
    <n v="0"/>
    <n v="1"/>
    <n v="113228.82"/>
    <x v="0"/>
    <n v="15"/>
    <n v="1294"/>
    <n v="4"/>
    <n v="72"/>
    <n v="0.26666666666666666"/>
    <n v="19410"/>
    <x v="0"/>
    <x v="1"/>
    <s v="High Risk"/>
  </r>
  <r>
    <n v="15680421"/>
    <n v="591"/>
    <x v="0"/>
    <s v="Female"/>
    <x v="0"/>
    <n v="10"/>
    <n v="0"/>
    <n v="2"/>
    <n v="0"/>
    <n v="0"/>
    <n v="171099.22"/>
    <x v="1"/>
    <n v="7"/>
    <n v="3442"/>
    <n v="5"/>
    <n v="2"/>
    <n v="0.7142857142857143"/>
    <n v="24094"/>
    <x v="2"/>
    <x v="3"/>
    <s v="Low Risk"/>
  </r>
  <r>
    <n v="15695148"/>
    <n v="614"/>
    <x v="1"/>
    <s v="Female"/>
    <x v="24"/>
    <n v="9"/>
    <n v="0"/>
    <n v="2"/>
    <n v="1"/>
    <n v="1"/>
    <n v="62023.1"/>
    <x v="1"/>
    <n v="12"/>
    <n v="3657"/>
    <n v="9"/>
    <n v="114"/>
    <n v="0.75"/>
    <n v="43884"/>
    <x v="2"/>
    <x v="3"/>
    <s v="High Risk"/>
  </r>
  <r>
    <n v="15636592"/>
    <n v="651"/>
    <x v="0"/>
    <s v="Male"/>
    <x v="12"/>
    <n v="0"/>
    <n v="181821.96"/>
    <n v="2"/>
    <n v="0"/>
    <n v="1"/>
    <n v="36923.67"/>
    <x v="0"/>
    <n v="3"/>
    <n v="418"/>
    <n v="6"/>
    <n v="171"/>
    <n v="1"/>
    <n v="1254"/>
    <x v="2"/>
    <x v="0"/>
    <s v="High Risk"/>
  </r>
  <r>
    <n v="15772618"/>
    <n v="665"/>
    <x v="0"/>
    <s v="Male"/>
    <x v="11"/>
    <n v="7"/>
    <n v="90920.75"/>
    <n v="1"/>
    <n v="0"/>
    <n v="1"/>
    <n v="112256.57"/>
    <x v="1"/>
    <n v="9"/>
    <n v="4569"/>
    <n v="9"/>
    <n v="10"/>
    <n v="1"/>
    <n v="41121"/>
    <x v="0"/>
    <x v="1"/>
    <s v="Low Risk"/>
  </r>
  <r>
    <n v="15724453"/>
    <n v="570"/>
    <x v="0"/>
    <s v="Male"/>
    <x v="51"/>
    <n v="2"/>
    <n v="0"/>
    <n v="1"/>
    <n v="0"/>
    <n v="0"/>
    <n v="198830.98"/>
    <x v="1"/>
    <n v="9"/>
    <n v="3820"/>
    <n v="3"/>
    <n v="138"/>
    <n v="0.33333333333333331"/>
    <n v="34380"/>
    <x v="0"/>
    <x v="0"/>
    <s v="High Risk"/>
  </r>
  <r>
    <n v="15565878"/>
    <n v="631"/>
    <x v="1"/>
    <s v="Male"/>
    <x v="6"/>
    <n v="3"/>
    <n v="0"/>
    <n v="2"/>
    <n v="1"/>
    <n v="1"/>
    <n v="197963.46"/>
    <x v="1"/>
    <n v="23"/>
    <n v="2030"/>
    <n v="5"/>
    <n v="117"/>
    <n v="0.21739130434782608"/>
    <n v="46690"/>
    <x v="0"/>
    <x v="2"/>
    <s v="High Risk"/>
  </r>
  <r>
    <n v="15609160"/>
    <n v="586"/>
    <x v="0"/>
    <s v="Male"/>
    <x v="15"/>
    <n v="1"/>
    <n v="0"/>
    <n v="2"/>
    <n v="0"/>
    <n v="0"/>
    <n v="31635.99"/>
    <x v="1"/>
    <n v="23"/>
    <n v="715"/>
    <n v="10"/>
    <n v="1"/>
    <n v="0.43478260869565216"/>
    <n v="16445"/>
    <x v="2"/>
    <x v="0"/>
    <s v="Low Risk"/>
  </r>
  <r>
    <n v="15678460"/>
    <n v="691"/>
    <x v="0"/>
    <s v="Male"/>
    <x v="33"/>
    <n v="9"/>
    <n v="0"/>
    <n v="1"/>
    <n v="1"/>
    <n v="0"/>
    <n v="49594.02"/>
    <x v="1"/>
    <n v="30"/>
    <n v="4407"/>
    <n v="8"/>
    <n v="116"/>
    <n v="0.26666666666666666"/>
    <n v="132210"/>
    <x v="1"/>
    <x v="3"/>
    <s v="High Risk"/>
  </r>
  <r>
    <n v="15662571"/>
    <n v="639"/>
    <x v="0"/>
    <s v="Male"/>
    <x v="12"/>
    <n v="8"/>
    <n v="0"/>
    <n v="2"/>
    <n v="1"/>
    <n v="0"/>
    <n v="170483.9"/>
    <x v="1"/>
    <n v="20"/>
    <n v="2449"/>
    <n v="2"/>
    <n v="93"/>
    <n v="0.1"/>
    <n v="48980"/>
    <x v="2"/>
    <x v="1"/>
    <s v="High Risk"/>
  </r>
  <r>
    <n v="15606849"/>
    <n v="698"/>
    <x v="0"/>
    <s v="Female"/>
    <x v="7"/>
    <n v="1"/>
    <n v="94920.71"/>
    <n v="1"/>
    <n v="1"/>
    <n v="1"/>
    <n v="40339.9"/>
    <x v="1"/>
    <n v="27"/>
    <n v="1231"/>
    <n v="10"/>
    <n v="174"/>
    <n v="0.37037037037037035"/>
    <n v="33237"/>
    <x v="0"/>
    <x v="0"/>
    <s v="High Risk"/>
  </r>
  <r>
    <n v="15670738"/>
    <n v="733"/>
    <x v="2"/>
    <s v="Male"/>
    <x v="13"/>
    <n v="2"/>
    <n v="113939.36"/>
    <n v="2"/>
    <n v="1"/>
    <n v="0"/>
    <n v="3218.71"/>
    <x v="1"/>
    <n v="7"/>
    <n v="3068"/>
    <n v="0"/>
    <n v="40"/>
    <n v="0"/>
    <n v="21476"/>
    <x v="2"/>
    <x v="0"/>
    <s v="Medium Risk"/>
  </r>
  <r>
    <n v="15662641"/>
    <n v="850"/>
    <x v="0"/>
    <s v="Male"/>
    <x v="25"/>
    <n v="8"/>
    <n v="0"/>
    <n v="1"/>
    <n v="1"/>
    <n v="1"/>
    <n v="68569.89"/>
    <x v="1"/>
    <n v="23"/>
    <n v="3994"/>
    <n v="2"/>
    <n v="75"/>
    <n v="8.6956521739130432E-2"/>
    <n v="91862"/>
    <x v="0"/>
    <x v="1"/>
    <s v="High Risk"/>
  </r>
  <r>
    <n v="15727539"/>
    <n v="618"/>
    <x v="0"/>
    <s v="Female"/>
    <x v="8"/>
    <n v="4"/>
    <n v="0"/>
    <n v="2"/>
    <n v="1"/>
    <n v="0"/>
    <n v="29176.04"/>
    <x v="1"/>
    <n v="21"/>
    <n v="101"/>
    <n v="7"/>
    <n v="128"/>
    <n v="0.33333333333333331"/>
    <n v="2121"/>
    <x v="1"/>
    <x v="2"/>
    <s v="High Risk"/>
  </r>
  <r>
    <n v="15651020"/>
    <n v="473"/>
    <x v="0"/>
    <s v="Female"/>
    <x v="11"/>
    <n v="6"/>
    <n v="110666.42"/>
    <n v="2"/>
    <n v="0"/>
    <n v="0"/>
    <n v="46758.42"/>
    <x v="1"/>
    <n v="18"/>
    <n v="3036"/>
    <n v="10"/>
    <n v="31"/>
    <n v="0.55555555555555558"/>
    <n v="54648"/>
    <x v="1"/>
    <x v="1"/>
    <s v="Medium Risk"/>
  </r>
  <r>
    <n v="15673877"/>
    <n v="490"/>
    <x v="0"/>
    <s v="Male"/>
    <x v="2"/>
    <n v="1"/>
    <n v="0"/>
    <n v="3"/>
    <n v="1"/>
    <n v="0"/>
    <n v="171060.01"/>
    <x v="0"/>
    <n v="13"/>
    <n v="2694"/>
    <n v="4"/>
    <n v="109"/>
    <n v="0.30769230769230771"/>
    <n v="35022"/>
    <x v="1"/>
    <x v="0"/>
    <s v="High Risk"/>
  </r>
  <r>
    <n v="15760865"/>
    <n v="754"/>
    <x v="2"/>
    <s v="Female"/>
    <x v="36"/>
    <n v="7"/>
    <n v="141819.01999999999"/>
    <n v="1"/>
    <n v="1"/>
    <n v="0"/>
    <n v="93550.53"/>
    <x v="0"/>
    <n v="14"/>
    <n v="4906"/>
    <n v="10"/>
    <n v="69"/>
    <n v="0.7142857142857143"/>
    <n v="68684"/>
    <x v="2"/>
    <x v="1"/>
    <s v="High Risk"/>
  </r>
  <r>
    <n v="15705009"/>
    <n v="649"/>
    <x v="0"/>
    <s v="Female"/>
    <x v="27"/>
    <n v="8"/>
    <n v="156974.26"/>
    <n v="1"/>
    <n v="1"/>
    <n v="0"/>
    <n v="89405.26"/>
    <x v="0"/>
    <n v="4"/>
    <n v="3328"/>
    <n v="9"/>
    <n v="130"/>
    <n v="1"/>
    <n v="13312"/>
    <x v="1"/>
    <x v="1"/>
    <s v="High Risk"/>
  </r>
  <r>
    <n v="15657540"/>
    <n v="578"/>
    <x v="0"/>
    <s v="Male"/>
    <x v="5"/>
    <n v="5"/>
    <n v="151215.34"/>
    <n v="2"/>
    <n v="1"/>
    <n v="0"/>
    <n v="169804.4"/>
    <x v="1"/>
    <n v="22"/>
    <n v="1221"/>
    <n v="7"/>
    <n v="8"/>
    <n v="0.31818181818181818"/>
    <n v="26862"/>
    <x v="0"/>
    <x v="2"/>
    <s v="Low Risk"/>
  </r>
  <r>
    <n v="15707441"/>
    <n v="690"/>
    <x v="1"/>
    <s v="Male"/>
    <x v="28"/>
    <n v="8"/>
    <n v="116318.23"/>
    <n v="1"/>
    <n v="1"/>
    <n v="1"/>
    <n v="83253.05"/>
    <x v="1"/>
    <n v="16"/>
    <n v="568"/>
    <n v="0"/>
    <n v="113"/>
    <n v="0"/>
    <n v="9088"/>
    <x v="1"/>
    <x v="1"/>
    <s v="High Risk"/>
  </r>
  <r>
    <n v="15694765"/>
    <n v="610"/>
    <x v="2"/>
    <s v="Male"/>
    <x v="23"/>
    <n v="6"/>
    <n v="113882.33"/>
    <n v="1"/>
    <n v="1"/>
    <n v="0"/>
    <n v="195813.81"/>
    <x v="0"/>
    <n v="9"/>
    <n v="1139"/>
    <n v="7"/>
    <n v="29"/>
    <n v="0.77777777777777779"/>
    <n v="10251"/>
    <x v="0"/>
    <x v="1"/>
    <s v="Low Risk"/>
  </r>
  <r>
    <n v="15649086"/>
    <n v="596"/>
    <x v="0"/>
    <s v="Male"/>
    <x v="0"/>
    <n v="7"/>
    <n v="0"/>
    <n v="2"/>
    <n v="1"/>
    <n v="1"/>
    <n v="121568.37"/>
    <x v="1"/>
    <n v="28"/>
    <n v="4783"/>
    <n v="1"/>
    <n v="81"/>
    <n v="3.5714285714285712E-2"/>
    <n v="133924"/>
    <x v="1"/>
    <x v="1"/>
    <s v="High Risk"/>
  </r>
  <r>
    <n v="15650488"/>
    <n v="492"/>
    <x v="0"/>
    <s v="Female"/>
    <x v="36"/>
    <n v="6"/>
    <n v="127253.98"/>
    <n v="1"/>
    <n v="1"/>
    <n v="1"/>
    <n v="92144.09"/>
    <x v="0"/>
    <n v="9"/>
    <n v="3960"/>
    <n v="6"/>
    <n v="154"/>
    <n v="0.66666666666666663"/>
    <n v="35640"/>
    <x v="0"/>
    <x v="1"/>
    <s v="High Risk"/>
  </r>
  <r>
    <n v="15760924"/>
    <n v="575"/>
    <x v="1"/>
    <s v="Male"/>
    <x v="1"/>
    <n v="2"/>
    <n v="100062.39"/>
    <n v="1"/>
    <n v="0"/>
    <n v="0"/>
    <n v="126307.25"/>
    <x v="1"/>
    <n v="21"/>
    <n v="3338"/>
    <n v="3"/>
    <n v="99"/>
    <n v="0.14285714285714285"/>
    <n v="70098"/>
    <x v="0"/>
    <x v="0"/>
    <s v="High Risk"/>
  </r>
  <r>
    <n v="15700263"/>
    <n v="569"/>
    <x v="0"/>
    <s v="Male"/>
    <x v="26"/>
    <n v="2"/>
    <n v="0"/>
    <n v="1"/>
    <n v="1"/>
    <n v="0"/>
    <n v="130784.2"/>
    <x v="0"/>
    <n v="25"/>
    <n v="2954"/>
    <n v="2"/>
    <n v="133"/>
    <n v="0.08"/>
    <n v="73850"/>
    <x v="0"/>
    <x v="0"/>
    <s v="High Risk"/>
  </r>
  <r>
    <n v="15806922"/>
    <n v="674"/>
    <x v="1"/>
    <s v="Female"/>
    <x v="1"/>
    <n v="4"/>
    <n v="126605.14"/>
    <n v="1"/>
    <n v="1"/>
    <n v="1"/>
    <n v="166694.93"/>
    <x v="1"/>
    <n v="26"/>
    <n v="2988"/>
    <n v="4"/>
    <n v="122"/>
    <n v="0.15384615384615385"/>
    <n v="77688"/>
    <x v="0"/>
    <x v="2"/>
    <s v="High Risk"/>
  </r>
  <r>
    <n v="15637522"/>
    <n v="507"/>
    <x v="0"/>
    <s v="Female"/>
    <x v="8"/>
    <n v="0"/>
    <n v="106942.08"/>
    <n v="1"/>
    <n v="0"/>
    <n v="1"/>
    <n v="44001.11"/>
    <x v="1"/>
    <n v="22"/>
    <n v="3097"/>
    <n v="0"/>
    <n v="89"/>
    <n v="0"/>
    <n v="68134"/>
    <x v="2"/>
    <x v="0"/>
    <s v="High Risk"/>
  </r>
  <r>
    <n v="15636548"/>
    <n v="457"/>
    <x v="1"/>
    <s v="Male"/>
    <x v="4"/>
    <n v="7"/>
    <n v="0"/>
    <n v="2"/>
    <n v="0"/>
    <n v="0"/>
    <n v="185992.36"/>
    <x v="1"/>
    <n v="6"/>
    <n v="1303"/>
    <n v="9"/>
    <n v="19"/>
    <n v="1"/>
    <n v="7818"/>
    <x v="0"/>
    <x v="1"/>
    <s v="Low Risk"/>
  </r>
  <r>
    <n v="15566891"/>
    <n v="584"/>
    <x v="2"/>
    <s v="Female"/>
    <x v="1"/>
    <n v="3"/>
    <n v="88594.93"/>
    <n v="1"/>
    <n v="1"/>
    <n v="0"/>
    <n v="178997.89"/>
    <x v="1"/>
    <n v="29"/>
    <n v="3590"/>
    <n v="10"/>
    <n v="55"/>
    <n v="0.34482758620689657"/>
    <n v="104110"/>
    <x v="1"/>
    <x v="2"/>
    <s v="Medium Risk"/>
  </r>
  <r>
    <n v="15627185"/>
    <n v="744"/>
    <x v="2"/>
    <s v="Male"/>
    <x v="6"/>
    <n v="6"/>
    <n v="123737.04"/>
    <n v="2"/>
    <n v="1"/>
    <n v="0"/>
    <n v="141558.04"/>
    <x v="1"/>
    <n v="17"/>
    <n v="2288"/>
    <n v="9"/>
    <n v="179"/>
    <n v="0.52941176470588236"/>
    <n v="38896"/>
    <x v="0"/>
    <x v="1"/>
    <s v="High Risk"/>
  </r>
  <r>
    <n v="15754012"/>
    <n v="687"/>
    <x v="0"/>
    <s v="Female"/>
    <x v="12"/>
    <n v="1"/>
    <n v="110752.15"/>
    <n v="2"/>
    <n v="1"/>
    <n v="1"/>
    <n v="47921.22"/>
    <x v="1"/>
    <n v="22"/>
    <n v="3168"/>
    <n v="7"/>
    <n v="7"/>
    <n v="0.31818181818181818"/>
    <n v="69696"/>
    <x v="0"/>
    <x v="0"/>
    <s v="Low Risk"/>
  </r>
  <r>
    <n v="15627514"/>
    <n v="688"/>
    <x v="1"/>
    <s v="Female"/>
    <x v="17"/>
    <n v="3"/>
    <n v="0"/>
    <n v="2"/>
    <n v="0"/>
    <n v="1"/>
    <n v="104902.68"/>
    <x v="1"/>
    <n v="15"/>
    <n v="2503"/>
    <n v="6"/>
    <n v="12"/>
    <n v="0.4"/>
    <n v="37545"/>
    <x v="0"/>
    <x v="2"/>
    <s v="Low Risk"/>
  </r>
  <r>
    <n v="15661433"/>
    <n v="519"/>
    <x v="0"/>
    <s v="Male"/>
    <x v="10"/>
    <n v="5"/>
    <n v="0"/>
    <n v="1"/>
    <n v="1"/>
    <n v="0"/>
    <n v="68479.600000000006"/>
    <x v="1"/>
    <n v="25"/>
    <n v="3936"/>
    <n v="0"/>
    <n v="69"/>
    <n v="0"/>
    <n v="98400"/>
    <x v="0"/>
    <x v="2"/>
    <s v="High Risk"/>
  </r>
  <r>
    <n v="15610653"/>
    <n v="733"/>
    <x v="1"/>
    <s v="Female"/>
    <x v="16"/>
    <n v="5"/>
    <n v="0"/>
    <n v="2"/>
    <n v="1"/>
    <n v="1"/>
    <n v="1271.51"/>
    <x v="1"/>
    <n v="28"/>
    <n v="615"/>
    <n v="10"/>
    <n v="175"/>
    <n v="0.35714285714285715"/>
    <n v="17220"/>
    <x v="1"/>
    <x v="2"/>
    <s v="High Risk"/>
  </r>
  <r>
    <n v="15667002"/>
    <n v="666"/>
    <x v="1"/>
    <s v="Male"/>
    <x v="3"/>
    <n v="5"/>
    <n v="0"/>
    <n v="2"/>
    <n v="1"/>
    <n v="0"/>
    <n v="29346.1"/>
    <x v="1"/>
    <n v="11"/>
    <n v="3212"/>
    <n v="3"/>
    <n v="65"/>
    <n v="0.27272727272727271"/>
    <n v="35332"/>
    <x v="1"/>
    <x v="2"/>
    <s v="High Risk"/>
  </r>
  <r>
    <n v="15709199"/>
    <n v="511"/>
    <x v="1"/>
    <s v="Female"/>
    <x v="20"/>
    <n v="1"/>
    <n v="0"/>
    <n v="1"/>
    <n v="1"/>
    <n v="1"/>
    <n v="184118.73"/>
    <x v="1"/>
    <n v="21"/>
    <n v="4929"/>
    <n v="7"/>
    <n v="131"/>
    <n v="0.33333333333333331"/>
    <n v="103509"/>
    <x v="0"/>
    <x v="0"/>
    <s v="High Risk"/>
  </r>
  <r>
    <n v="15710087"/>
    <n v="705"/>
    <x v="2"/>
    <s v="Female"/>
    <x v="41"/>
    <n v="3"/>
    <n v="125889.3"/>
    <n v="3"/>
    <n v="1"/>
    <n v="0"/>
    <n v="96013.5"/>
    <x v="0"/>
    <n v="2"/>
    <n v="4444"/>
    <n v="5"/>
    <n v="124"/>
    <n v="1"/>
    <n v="8888"/>
    <x v="0"/>
    <x v="2"/>
    <s v="High Risk"/>
  </r>
  <r>
    <n v="15679884"/>
    <n v="544"/>
    <x v="0"/>
    <s v="Male"/>
    <x v="36"/>
    <n v="10"/>
    <n v="78314.63"/>
    <n v="3"/>
    <n v="1"/>
    <n v="1"/>
    <n v="103713.93"/>
    <x v="0"/>
    <n v="2"/>
    <n v="4907"/>
    <n v="9"/>
    <n v="25"/>
    <n v="1"/>
    <n v="9814"/>
    <x v="0"/>
    <x v="3"/>
    <s v="Low Risk"/>
  </r>
  <r>
    <n v="15784180"/>
    <n v="564"/>
    <x v="0"/>
    <s v="Female"/>
    <x v="18"/>
    <n v="7"/>
    <n v="206329.65"/>
    <n v="1"/>
    <n v="1"/>
    <n v="1"/>
    <n v="46632.87"/>
    <x v="0"/>
    <n v="21"/>
    <n v="350"/>
    <n v="6"/>
    <n v="150"/>
    <n v="0.2857142857142857"/>
    <n v="7350"/>
    <x v="2"/>
    <x v="1"/>
    <s v="High Risk"/>
  </r>
  <r>
    <n v="15808849"/>
    <n v="702"/>
    <x v="0"/>
    <s v="Male"/>
    <x v="20"/>
    <n v="7"/>
    <n v="145536.9"/>
    <n v="1"/>
    <n v="0"/>
    <n v="1"/>
    <n v="135334.24"/>
    <x v="1"/>
    <n v="18"/>
    <n v="2395"/>
    <n v="1"/>
    <n v="54"/>
    <n v="5.5555555555555552E-2"/>
    <n v="43110"/>
    <x v="0"/>
    <x v="1"/>
    <s v="Medium Risk"/>
  </r>
  <r>
    <n v="15751549"/>
    <n v="658"/>
    <x v="2"/>
    <s v="Male"/>
    <x v="8"/>
    <n v="2"/>
    <n v="77082.649999999994"/>
    <n v="2"/>
    <n v="0"/>
    <n v="0"/>
    <n v="13482.28"/>
    <x v="1"/>
    <n v="22"/>
    <n v="3023"/>
    <n v="2"/>
    <n v="42"/>
    <n v="9.0909090909090912E-2"/>
    <n v="66506"/>
    <x v="2"/>
    <x v="0"/>
    <s v="Medium Risk"/>
  </r>
  <r>
    <n v="15588235"/>
    <n v="654"/>
    <x v="0"/>
    <s v="Female"/>
    <x v="9"/>
    <n v="8"/>
    <n v="145081.73000000001"/>
    <n v="1"/>
    <n v="1"/>
    <n v="1"/>
    <n v="130075.07"/>
    <x v="1"/>
    <n v="20"/>
    <n v="470"/>
    <n v="8"/>
    <n v="17"/>
    <n v="0.4"/>
    <n v="9400"/>
    <x v="0"/>
    <x v="1"/>
    <s v="Low Risk"/>
  </r>
  <r>
    <n v="15640418"/>
    <n v="649"/>
    <x v="2"/>
    <s v="Female"/>
    <x v="1"/>
    <n v="4"/>
    <n v="115897.73"/>
    <n v="1"/>
    <n v="1"/>
    <n v="0"/>
    <n v="143544.48000000001"/>
    <x v="1"/>
    <n v="12"/>
    <n v="2339"/>
    <n v="3"/>
    <n v="134"/>
    <n v="0.25"/>
    <n v="28068"/>
    <x v="0"/>
    <x v="2"/>
    <s v="High Risk"/>
  </r>
  <r>
    <n v="15721116"/>
    <n v="597"/>
    <x v="1"/>
    <s v="Male"/>
    <x v="9"/>
    <n v="0"/>
    <n v="108058.07"/>
    <n v="2"/>
    <n v="1"/>
    <n v="1"/>
    <n v="187826.11"/>
    <x v="1"/>
    <n v="1"/>
    <n v="2257"/>
    <n v="10"/>
    <n v="107"/>
    <n v="1"/>
    <n v="2257"/>
    <x v="0"/>
    <x v="0"/>
    <s v="High Risk"/>
  </r>
  <r>
    <n v="15599084"/>
    <n v="782"/>
    <x v="0"/>
    <s v="Male"/>
    <x v="19"/>
    <n v="7"/>
    <n v="191523.09"/>
    <n v="1"/>
    <n v="1"/>
    <n v="1"/>
    <n v="167058.75"/>
    <x v="1"/>
    <n v="24"/>
    <n v="1859"/>
    <n v="3"/>
    <n v="52"/>
    <n v="0.125"/>
    <n v="44616"/>
    <x v="1"/>
    <x v="1"/>
    <s v="Medium Risk"/>
  </r>
  <r>
    <n v="15773394"/>
    <n v="644"/>
    <x v="0"/>
    <s v="Male"/>
    <x v="16"/>
    <n v="3"/>
    <n v="0"/>
    <n v="2"/>
    <n v="1"/>
    <n v="1"/>
    <n v="79928.41"/>
    <x v="1"/>
    <n v="1"/>
    <n v="2816"/>
    <n v="0"/>
    <n v="171"/>
    <n v="0"/>
    <n v="2816"/>
    <x v="0"/>
    <x v="2"/>
    <s v="High Risk"/>
  </r>
  <r>
    <n v="15625713"/>
    <n v="679"/>
    <x v="1"/>
    <s v="Female"/>
    <x v="2"/>
    <n v="7"/>
    <n v="91187.9"/>
    <n v="1"/>
    <n v="0"/>
    <n v="1"/>
    <n v="6075.36"/>
    <x v="1"/>
    <n v="1"/>
    <n v="4147"/>
    <n v="2"/>
    <n v="96"/>
    <n v="1"/>
    <n v="4147"/>
    <x v="0"/>
    <x v="1"/>
    <s v="High Risk"/>
  </r>
  <r>
    <n v="15766417"/>
    <n v="678"/>
    <x v="0"/>
    <s v="Female"/>
    <x v="52"/>
    <n v="2"/>
    <n v="0"/>
    <n v="2"/>
    <n v="1"/>
    <n v="1"/>
    <n v="43821.56"/>
    <x v="1"/>
    <n v="18"/>
    <n v="445"/>
    <n v="8"/>
    <n v="77"/>
    <n v="0.44444444444444442"/>
    <n v="8010"/>
    <x v="2"/>
    <x v="0"/>
    <s v="High Risk"/>
  </r>
  <r>
    <n v="15622578"/>
    <n v="806"/>
    <x v="0"/>
    <s v="Male"/>
    <x v="10"/>
    <n v="5"/>
    <n v="113958.55"/>
    <n v="1"/>
    <n v="0"/>
    <n v="1"/>
    <n v="32125.98"/>
    <x v="1"/>
    <n v="28"/>
    <n v="2885"/>
    <n v="10"/>
    <n v="36"/>
    <n v="0.35714285714285715"/>
    <n v="80780"/>
    <x v="0"/>
    <x v="2"/>
    <s v="Medium Risk"/>
  </r>
  <r>
    <n v="15799924"/>
    <n v="668"/>
    <x v="1"/>
    <s v="Male"/>
    <x v="3"/>
    <n v="1"/>
    <n v="147167.25"/>
    <n v="1"/>
    <n v="0"/>
    <n v="0"/>
    <n v="141679.73000000001"/>
    <x v="1"/>
    <n v="7"/>
    <n v="356"/>
    <n v="9"/>
    <n v="123"/>
    <n v="1"/>
    <n v="2492"/>
    <x v="0"/>
    <x v="0"/>
    <s v="High Risk"/>
  </r>
  <r>
    <n v="15618363"/>
    <n v="659"/>
    <x v="2"/>
    <s v="Male"/>
    <x v="6"/>
    <n v="9"/>
    <n v="82916.479999999996"/>
    <n v="1"/>
    <n v="1"/>
    <n v="1"/>
    <n v="84133.48"/>
    <x v="1"/>
    <n v="10"/>
    <n v="3698"/>
    <n v="7"/>
    <n v="45"/>
    <n v="0.7"/>
    <n v="36980"/>
    <x v="1"/>
    <x v="3"/>
    <s v="Medium Risk"/>
  </r>
  <r>
    <n v="15637138"/>
    <n v="660"/>
    <x v="0"/>
    <s v="Male"/>
    <x v="10"/>
    <n v="1"/>
    <n v="0"/>
    <n v="2"/>
    <n v="1"/>
    <n v="0"/>
    <n v="9692.58"/>
    <x v="1"/>
    <n v="4"/>
    <n v="3192"/>
    <n v="6"/>
    <n v="121"/>
    <n v="1"/>
    <n v="12768"/>
    <x v="0"/>
    <x v="0"/>
    <s v="High Risk"/>
  </r>
  <r>
    <n v="15781665"/>
    <n v="601"/>
    <x v="0"/>
    <s v="Female"/>
    <x v="24"/>
    <n v="5"/>
    <n v="0"/>
    <n v="1"/>
    <n v="0"/>
    <n v="0"/>
    <n v="20708.599999999999"/>
    <x v="1"/>
    <n v="24"/>
    <n v="3051"/>
    <n v="6"/>
    <n v="107"/>
    <n v="0.25"/>
    <n v="73224"/>
    <x v="0"/>
    <x v="2"/>
    <s v="High Risk"/>
  </r>
  <r>
    <n v="15804853"/>
    <n v="781"/>
    <x v="0"/>
    <s v="Female"/>
    <x v="36"/>
    <n v="0"/>
    <n v="57098.96"/>
    <n v="1"/>
    <n v="1"/>
    <n v="0"/>
    <n v="85644.06"/>
    <x v="0"/>
    <n v="14"/>
    <n v="3321"/>
    <n v="9"/>
    <n v="155"/>
    <n v="0.6428571428571429"/>
    <n v="46494"/>
    <x v="0"/>
    <x v="0"/>
    <s v="High Risk"/>
  </r>
  <r>
    <n v="15651627"/>
    <n v="628"/>
    <x v="2"/>
    <s v="Male"/>
    <x v="2"/>
    <n v="1"/>
    <n v="115341.19"/>
    <n v="1"/>
    <n v="1"/>
    <n v="1"/>
    <n v="107674.3"/>
    <x v="0"/>
    <n v="10"/>
    <n v="2025"/>
    <n v="9"/>
    <n v="179"/>
    <n v="0.9"/>
    <n v="20250"/>
    <x v="0"/>
    <x v="0"/>
    <s v="High Risk"/>
  </r>
  <r>
    <n v="15680685"/>
    <n v="751"/>
    <x v="0"/>
    <s v="Male"/>
    <x v="33"/>
    <n v="3"/>
    <n v="165257.20000000001"/>
    <n v="1"/>
    <n v="0"/>
    <n v="0"/>
    <n v="134822.04999999999"/>
    <x v="1"/>
    <n v="29"/>
    <n v="4648"/>
    <n v="8"/>
    <n v="134"/>
    <n v="0.27586206896551724"/>
    <n v="134792"/>
    <x v="1"/>
    <x v="2"/>
    <s v="High Risk"/>
  </r>
  <r>
    <n v="15808930"/>
    <n v="531"/>
    <x v="0"/>
    <s v="Female"/>
    <x v="24"/>
    <n v="1"/>
    <n v="0"/>
    <n v="1"/>
    <n v="1"/>
    <n v="0"/>
    <n v="4606.97"/>
    <x v="1"/>
    <n v="29"/>
    <n v="3465"/>
    <n v="6"/>
    <n v="147"/>
    <n v="0.20689655172413793"/>
    <n v="100485"/>
    <x v="0"/>
    <x v="0"/>
    <s v="High Risk"/>
  </r>
  <r>
    <n v="15570970"/>
    <n v="647"/>
    <x v="0"/>
    <s v="Female"/>
    <x v="0"/>
    <n v="9"/>
    <n v="0"/>
    <n v="2"/>
    <n v="1"/>
    <n v="1"/>
    <n v="51362.82"/>
    <x v="1"/>
    <n v="18"/>
    <n v="439"/>
    <n v="2"/>
    <n v="176"/>
    <n v="0.1111111111111111"/>
    <n v="7902"/>
    <x v="0"/>
    <x v="3"/>
    <s v="High Risk"/>
  </r>
  <r>
    <n v="15679961"/>
    <n v="708"/>
    <x v="1"/>
    <s v="Male"/>
    <x v="17"/>
    <n v="7"/>
    <n v="68799.72"/>
    <n v="1"/>
    <n v="1"/>
    <n v="1"/>
    <n v="39704.14"/>
    <x v="1"/>
    <n v="13"/>
    <n v="547"/>
    <n v="10"/>
    <n v="61"/>
    <n v="0.76923076923076927"/>
    <n v="7111"/>
    <x v="0"/>
    <x v="1"/>
    <s v="High Risk"/>
  </r>
  <r>
    <n v="15705458"/>
    <n v="550"/>
    <x v="1"/>
    <s v="Male"/>
    <x v="2"/>
    <n v="2"/>
    <n v="116120.19"/>
    <n v="2"/>
    <n v="1"/>
    <n v="1"/>
    <n v="195638.13"/>
    <x v="1"/>
    <n v="5"/>
    <n v="3328"/>
    <n v="9"/>
    <n v="130"/>
    <n v="1"/>
    <n v="16640"/>
    <x v="1"/>
    <x v="0"/>
    <s v="High Risk"/>
  </r>
  <r>
    <n v="15750396"/>
    <n v="670"/>
    <x v="0"/>
    <s v="Male"/>
    <x v="19"/>
    <n v="1"/>
    <n v="0"/>
    <n v="2"/>
    <n v="1"/>
    <n v="1"/>
    <n v="86413.11"/>
    <x v="1"/>
    <n v="17"/>
    <n v="3764"/>
    <n v="0"/>
    <n v="157"/>
    <n v="0"/>
    <n v="63988"/>
    <x v="0"/>
    <x v="0"/>
    <s v="High Risk"/>
  </r>
  <r>
    <n v="15679928"/>
    <n v="592"/>
    <x v="0"/>
    <s v="Female"/>
    <x v="8"/>
    <n v="2"/>
    <n v="84102.11"/>
    <n v="2"/>
    <n v="0"/>
    <n v="1"/>
    <n v="116385.24"/>
    <x v="1"/>
    <n v="24"/>
    <n v="4971"/>
    <n v="4"/>
    <n v="7"/>
    <n v="0.16666666666666666"/>
    <n v="119304"/>
    <x v="0"/>
    <x v="0"/>
    <s v="Low Risk"/>
  </r>
  <r>
    <n v="15711181"/>
    <n v="589"/>
    <x v="0"/>
    <s v="Female"/>
    <x v="5"/>
    <n v="4"/>
    <n v="0"/>
    <n v="2"/>
    <n v="0"/>
    <n v="1"/>
    <n v="182076.97"/>
    <x v="1"/>
    <n v="25"/>
    <n v="1185"/>
    <n v="3"/>
    <n v="141"/>
    <n v="0.12"/>
    <n v="29625"/>
    <x v="1"/>
    <x v="2"/>
    <s v="High Risk"/>
  </r>
  <r>
    <n v="15698324"/>
    <n v="725"/>
    <x v="0"/>
    <s v="Female"/>
    <x v="19"/>
    <n v="4"/>
    <n v="0"/>
    <n v="1"/>
    <n v="1"/>
    <n v="1"/>
    <n v="67879.8"/>
    <x v="1"/>
    <n v="17"/>
    <n v="3516"/>
    <n v="3"/>
    <n v="60"/>
    <n v="0.17647058823529413"/>
    <n v="59772"/>
    <x v="2"/>
    <x v="2"/>
    <s v="Medium Risk"/>
  </r>
  <r>
    <n v="15807433"/>
    <n v="570"/>
    <x v="0"/>
    <s v="Female"/>
    <x v="3"/>
    <n v="9"/>
    <n v="0"/>
    <n v="2"/>
    <n v="0"/>
    <n v="1"/>
    <n v="11417.26"/>
    <x v="1"/>
    <n v="16"/>
    <n v="3349"/>
    <n v="4"/>
    <n v="64"/>
    <n v="0.25"/>
    <n v="53584"/>
    <x v="0"/>
    <x v="3"/>
    <s v="High Risk"/>
  </r>
  <r>
    <n v="15636590"/>
    <n v="575"/>
    <x v="0"/>
    <s v="Male"/>
    <x v="17"/>
    <n v="1"/>
    <n v="0"/>
    <n v="2"/>
    <n v="1"/>
    <n v="1"/>
    <n v="65998.259999999995"/>
    <x v="1"/>
    <n v="12"/>
    <n v="784"/>
    <n v="0"/>
    <n v="40"/>
    <n v="0"/>
    <n v="9408"/>
    <x v="0"/>
    <x v="0"/>
    <s v="Medium Risk"/>
  </r>
  <r>
    <n v="15628950"/>
    <n v="501"/>
    <x v="2"/>
    <s v="Male"/>
    <x v="11"/>
    <n v="6"/>
    <n v="104013.79"/>
    <n v="1"/>
    <n v="1"/>
    <n v="0"/>
    <n v="114774.35"/>
    <x v="1"/>
    <n v="13"/>
    <n v="604"/>
    <n v="7"/>
    <n v="53"/>
    <n v="0.53846153846153844"/>
    <n v="7852"/>
    <x v="0"/>
    <x v="1"/>
    <s v="Medium Risk"/>
  </r>
  <r>
    <n v="15617206"/>
    <n v="431"/>
    <x v="2"/>
    <s v="Male"/>
    <x v="0"/>
    <n v="8"/>
    <n v="120822.86"/>
    <n v="2"/>
    <n v="1"/>
    <n v="0"/>
    <n v="126153.24"/>
    <x v="1"/>
    <n v="5"/>
    <n v="4672"/>
    <n v="10"/>
    <n v="180"/>
    <n v="1"/>
    <n v="23360"/>
    <x v="0"/>
    <x v="1"/>
    <s v="High Risk"/>
  </r>
  <r>
    <n v="15603741"/>
    <n v="719"/>
    <x v="1"/>
    <s v="Male"/>
    <x v="20"/>
    <n v="4"/>
    <n v="128389.12"/>
    <n v="1"/>
    <n v="1"/>
    <n v="1"/>
    <n v="176091.31"/>
    <x v="1"/>
    <n v="13"/>
    <n v="940"/>
    <n v="3"/>
    <n v="159"/>
    <n v="0.23076923076923078"/>
    <n v="12220"/>
    <x v="0"/>
    <x v="2"/>
    <s v="High Risk"/>
  </r>
  <r>
    <n v="15742607"/>
    <n v="850"/>
    <x v="2"/>
    <s v="Male"/>
    <x v="18"/>
    <n v="7"/>
    <n v="102800.72"/>
    <n v="1"/>
    <n v="1"/>
    <n v="1"/>
    <n v="87352.43"/>
    <x v="1"/>
    <n v="11"/>
    <n v="2233"/>
    <n v="3"/>
    <n v="131"/>
    <n v="0.27272727272727271"/>
    <n v="24563"/>
    <x v="0"/>
    <x v="1"/>
    <s v="High Risk"/>
  </r>
  <r>
    <n v="15747821"/>
    <n v="554"/>
    <x v="2"/>
    <s v="Female"/>
    <x v="8"/>
    <n v="6"/>
    <n v="135470.9"/>
    <n v="1"/>
    <n v="1"/>
    <n v="0"/>
    <n v="107074.81"/>
    <x v="1"/>
    <n v="21"/>
    <n v="3646"/>
    <n v="8"/>
    <n v="5"/>
    <n v="0.38095238095238093"/>
    <n v="76566"/>
    <x v="0"/>
    <x v="1"/>
    <s v="Low Risk"/>
  </r>
  <r>
    <n v="15612043"/>
    <n v="418"/>
    <x v="0"/>
    <s v="Male"/>
    <x v="18"/>
    <n v="7"/>
    <n v="90145.04"/>
    <n v="1"/>
    <n v="1"/>
    <n v="1"/>
    <n v="69157.929999999993"/>
    <x v="1"/>
    <n v="23"/>
    <n v="4990"/>
    <n v="5"/>
    <n v="143"/>
    <n v="0.21739130434782608"/>
    <n v="114770"/>
    <x v="0"/>
    <x v="1"/>
    <s v="High Risk"/>
  </r>
  <r>
    <n v="15809558"/>
    <n v="715"/>
    <x v="1"/>
    <s v="Male"/>
    <x v="8"/>
    <n v="7"/>
    <n v="0"/>
    <n v="1"/>
    <n v="1"/>
    <n v="1"/>
    <n v="149970.59"/>
    <x v="1"/>
    <n v="10"/>
    <n v="256"/>
    <n v="9"/>
    <n v="169"/>
    <n v="0.9"/>
    <n v="2560"/>
    <x v="0"/>
    <x v="1"/>
    <s v="High Risk"/>
  </r>
  <r>
    <n v="15803750"/>
    <n v="750"/>
    <x v="1"/>
    <s v="Female"/>
    <x v="19"/>
    <n v="3"/>
    <n v="161801.47"/>
    <n v="1"/>
    <n v="0"/>
    <n v="1"/>
    <n v="153288.97"/>
    <x v="0"/>
    <n v="30"/>
    <n v="3397"/>
    <n v="9"/>
    <n v="30"/>
    <n v="0.3"/>
    <n v="101910"/>
    <x v="0"/>
    <x v="2"/>
    <s v="Low Risk"/>
  </r>
  <r>
    <n v="15704681"/>
    <n v="766"/>
    <x v="2"/>
    <s v="Male"/>
    <x v="24"/>
    <n v="2"/>
    <n v="99660.13"/>
    <n v="2"/>
    <n v="0"/>
    <n v="1"/>
    <n v="147700.78"/>
    <x v="1"/>
    <n v="11"/>
    <n v="3267"/>
    <n v="0"/>
    <n v="152"/>
    <n v="0"/>
    <n v="35937"/>
    <x v="0"/>
    <x v="0"/>
    <s v="High Risk"/>
  </r>
  <r>
    <n v="15667392"/>
    <n v="652"/>
    <x v="1"/>
    <s v="Female"/>
    <x v="16"/>
    <n v="6"/>
    <n v="123081.84"/>
    <n v="2"/>
    <n v="1"/>
    <n v="1"/>
    <n v="188657.97"/>
    <x v="1"/>
    <n v="1"/>
    <n v="3607"/>
    <n v="0"/>
    <n v="94"/>
    <n v="0"/>
    <n v="3607"/>
    <x v="0"/>
    <x v="1"/>
    <s v="High Risk"/>
  </r>
  <r>
    <n v="15738889"/>
    <n v="658"/>
    <x v="0"/>
    <s v="Male"/>
    <x v="0"/>
    <n v="8"/>
    <n v="102870.93"/>
    <n v="1"/>
    <n v="0"/>
    <n v="1"/>
    <n v="103764.55"/>
    <x v="0"/>
    <n v="6"/>
    <n v="2521"/>
    <n v="10"/>
    <n v="150"/>
    <n v="1"/>
    <n v="15126"/>
    <x v="0"/>
    <x v="1"/>
    <s v="High Risk"/>
  </r>
  <r>
    <n v="15598838"/>
    <n v="659"/>
    <x v="0"/>
    <s v="Female"/>
    <x v="24"/>
    <n v="1"/>
    <n v="151105.68"/>
    <n v="1"/>
    <n v="1"/>
    <n v="1"/>
    <n v="140934.57"/>
    <x v="1"/>
    <n v="11"/>
    <n v="2274"/>
    <n v="2"/>
    <n v="85"/>
    <n v="0.18181818181818182"/>
    <n v="25014"/>
    <x v="0"/>
    <x v="0"/>
    <s v="High Risk"/>
  </r>
  <r>
    <n v="15579109"/>
    <n v="574"/>
    <x v="2"/>
    <s v="Male"/>
    <x v="12"/>
    <n v="5"/>
    <n v="163856.76"/>
    <n v="1"/>
    <n v="1"/>
    <n v="1"/>
    <n v="15118.2"/>
    <x v="1"/>
    <n v="28"/>
    <n v="1422"/>
    <n v="10"/>
    <n v="157"/>
    <n v="0.35714285714285715"/>
    <n v="39816"/>
    <x v="1"/>
    <x v="2"/>
    <s v="High Risk"/>
  </r>
  <r>
    <n v="15799042"/>
    <n v="611"/>
    <x v="0"/>
    <s v="Male"/>
    <x v="16"/>
    <n v="7"/>
    <n v="0"/>
    <n v="1"/>
    <n v="1"/>
    <n v="1"/>
    <n v="63202"/>
    <x v="1"/>
    <n v="15"/>
    <n v="1416"/>
    <n v="4"/>
    <n v="97"/>
    <n v="0.26666666666666666"/>
    <n v="21240"/>
    <x v="0"/>
    <x v="1"/>
    <s v="High Risk"/>
  </r>
  <r>
    <n v="15697042"/>
    <n v="738"/>
    <x v="1"/>
    <s v="Male"/>
    <x v="12"/>
    <n v="8"/>
    <n v="127290.61"/>
    <n v="1"/>
    <n v="1"/>
    <n v="0"/>
    <n v="16081.62"/>
    <x v="1"/>
    <n v="1"/>
    <n v="858"/>
    <n v="9"/>
    <n v="98"/>
    <n v="1"/>
    <n v="858"/>
    <x v="0"/>
    <x v="1"/>
    <s v="High Risk"/>
  </r>
  <r>
    <n v="15696605"/>
    <n v="571"/>
    <x v="0"/>
    <s v="Male"/>
    <x v="23"/>
    <n v="4"/>
    <n v="180614.04"/>
    <n v="1"/>
    <n v="0"/>
    <n v="0"/>
    <n v="523"/>
    <x v="1"/>
    <n v="2"/>
    <n v="3119"/>
    <n v="9"/>
    <n v="172"/>
    <n v="1"/>
    <n v="6238"/>
    <x v="1"/>
    <x v="2"/>
    <s v="High Risk"/>
  </r>
  <r>
    <n v="15802274"/>
    <n v="686"/>
    <x v="0"/>
    <s v="Female"/>
    <x v="4"/>
    <n v="7"/>
    <n v="55053.62"/>
    <n v="1"/>
    <n v="1"/>
    <n v="0"/>
    <n v="181757.19"/>
    <x v="1"/>
    <n v="20"/>
    <n v="2209"/>
    <n v="2"/>
    <n v="83"/>
    <n v="0.1"/>
    <n v="44180"/>
    <x v="0"/>
    <x v="1"/>
    <s v="High Risk"/>
  </r>
  <r>
    <n v="15596808"/>
    <n v="679"/>
    <x v="1"/>
    <s v="Male"/>
    <x v="19"/>
    <n v="4"/>
    <n v="96110.22"/>
    <n v="1"/>
    <n v="1"/>
    <n v="0"/>
    <n v="1173.23"/>
    <x v="1"/>
    <n v="29"/>
    <n v="675"/>
    <n v="7"/>
    <n v="147"/>
    <n v="0.2413793103448276"/>
    <n v="19575"/>
    <x v="0"/>
    <x v="2"/>
    <s v="High Risk"/>
  </r>
  <r>
    <n v="15705403"/>
    <n v="617"/>
    <x v="1"/>
    <s v="Female"/>
    <x v="17"/>
    <n v="3"/>
    <n v="106521.49"/>
    <n v="1"/>
    <n v="0"/>
    <n v="1"/>
    <n v="86587.37"/>
    <x v="1"/>
    <n v="25"/>
    <n v="1692"/>
    <n v="6"/>
    <n v="94"/>
    <n v="0.24"/>
    <n v="42300"/>
    <x v="2"/>
    <x v="2"/>
    <s v="High Risk"/>
  </r>
  <r>
    <n v="15732903"/>
    <n v="673"/>
    <x v="0"/>
    <s v="Male"/>
    <x v="2"/>
    <n v="7"/>
    <n v="82255.509999999995"/>
    <n v="2"/>
    <n v="1"/>
    <n v="0"/>
    <n v="109545.56"/>
    <x v="1"/>
    <n v="15"/>
    <n v="868"/>
    <n v="5"/>
    <n v="79"/>
    <n v="0.33333333333333331"/>
    <n v="13020"/>
    <x v="0"/>
    <x v="1"/>
    <s v="High Risk"/>
  </r>
  <r>
    <n v="15581968"/>
    <n v="745"/>
    <x v="0"/>
    <s v="Female"/>
    <x v="19"/>
    <n v="1"/>
    <n v="0"/>
    <n v="2"/>
    <n v="1"/>
    <n v="1"/>
    <n v="174431.01"/>
    <x v="1"/>
    <n v="8"/>
    <n v="1141"/>
    <n v="5"/>
    <n v="86"/>
    <n v="0.625"/>
    <n v="9128"/>
    <x v="1"/>
    <x v="0"/>
    <s v="High Risk"/>
  </r>
  <r>
    <n v="15683892"/>
    <n v="677"/>
    <x v="2"/>
    <s v="Female"/>
    <x v="28"/>
    <n v="3"/>
    <n v="102395.79"/>
    <n v="1"/>
    <n v="1"/>
    <n v="0"/>
    <n v="119368.99"/>
    <x v="1"/>
    <n v="27"/>
    <n v="1332"/>
    <n v="1"/>
    <n v="34"/>
    <n v="3.7037037037037035E-2"/>
    <n v="35964"/>
    <x v="0"/>
    <x v="2"/>
    <s v="Medium Risk"/>
  </r>
  <r>
    <n v="15595447"/>
    <n v="613"/>
    <x v="1"/>
    <s v="Male"/>
    <x v="2"/>
    <n v="8"/>
    <n v="118201.41"/>
    <n v="1"/>
    <n v="1"/>
    <n v="0"/>
    <n v="23315.59"/>
    <x v="1"/>
    <n v="19"/>
    <n v="3195"/>
    <n v="10"/>
    <n v="7"/>
    <n v="0.52631578947368418"/>
    <n v="60705"/>
    <x v="2"/>
    <x v="1"/>
    <s v="Low Risk"/>
  </r>
  <r>
    <n v="15569249"/>
    <n v="576"/>
    <x v="0"/>
    <s v="Female"/>
    <x v="30"/>
    <n v="6"/>
    <n v="44582.07"/>
    <n v="3"/>
    <n v="0"/>
    <n v="1"/>
    <n v="67539.850000000006"/>
    <x v="0"/>
    <n v="17"/>
    <n v="4495"/>
    <n v="3"/>
    <n v="146"/>
    <n v="0.17647058823529413"/>
    <n v="76415"/>
    <x v="2"/>
    <x v="1"/>
    <s v="High Risk"/>
  </r>
  <r>
    <n v="15656188"/>
    <n v="584"/>
    <x v="1"/>
    <s v="Female"/>
    <x v="33"/>
    <n v="5"/>
    <n v="0"/>
    <n v="2"/>
    <n v="1"/>
    <n v="1"/>
    <n v="185201.58"/>
    <x v="1"/>
    <n v="22"/>
    <n v="3182"/>
    <n v="7"/>
    <n v="20"/>
    <n v="0.31818181818181818"/>
    <n v="70004"/>
    <x v="1"/>
    <x v="2"/>
    <s v="Low Risk"/>
  </r>
  <r>
    <n v="15689661"/>
    <n v="663"/>
    <x v="0"/>
    <s v="Male"/>
    <x v="32"/>
    <n v="6"/>
    <n v="0"/>
    <n v="2"/>
    <n v="0"/>
    <n v="1"/>
    <n v="131827.15"/>
    <x v="1"/>
    <n v="5"/>
    <n v="3387"/>
    <n v="7"/>
    <n v="2"/>
    <n v="1"/>
    <n v="16935"/>
    <x v="0"/>
    <x v="1"/>
    <s v="Low Risk"/>
  </r>
  <r>
    <n v="15644934"/>
    <n v="466"/>
    <x v="0"/>
    <s v="Male"/>
    <x v="28"/>
    <n v="9"/>
    <n v="105522.06"/>
    <n v="1"/>
    <n v="1"/>
    <n v="0"/>
    <n v="10842.46"/>
    <x v="1"/>
    <n v="26"/>
    <n v="1546"/>
    <n v="8"/>
    <n v="142"/>
    <n v="0.30769230769230771"/>
    <n v="40196"/>
    <x v="1"/>
    <x v="3"/>
    <s v="High Risk"/>
  </r>
  <r>
    <n v="15721793"/>
    <n v="510"/>
    <x v="2"/>
    <s v="Female"/>
    <x v="5"/>
    <n v="7"/>
    <n v="123936.54"/>
    <n v="1"/>
    <n v="1"/>
    <n v="1"/>
    <n v="23768.01"/>
    <x v="1"/>
    <n v="10"/>
    <n v="1660"/>
    <n v="0"/>
    <n v="21"/>
    <n v="0"/>
    <n v="16600"/>
    <x v="0"/>
    <x v="1"/>
    <s v="Low Risk"/>
  </r>
  <r>
    <n v="15687413"/>
    <n v="619"/>
    <x v="1"/>
    <s v="Female"/>
    <x v="16"/>
    <n v="6"/>
    <n v="0"/>
    <n v="2"/>
    <n v="1"/>
    <n v="1"/>
    <n v="117616.29"/>
    <x v="1"/>
    <n v="27"/>
    <n v="2643"/>
    <n v="8"/>
    <n v="125"/>
    <n v="0.29629629629629628"/>
    <n v="71361"/>
    <x v="1"/>
    <x v="1"/>
    <s v="High Risk"/>
  </r>
  <r>
    <n v="15761286"/>
    <n v="696"/>
    <x v="2"/>
    <s v="Female"/>
    <x v="26"/>
    <n v="7"/>
    <n v="119499.42"/>
    <n v="2"/>
    <n v="1"/>
    <n v="1"/>
    <n v="174027.3"/>
    <x v="1"/>
    <n v="9"/>
    <n v="3215"/>
    <n v="1"/>
    <n v="144"/>
    <n v="0.1111111111111111"/>
    <n v="28935"/>
    <x v="0"/>
    <x v="1"/>
    <s v="High Risk"/>
  </r>
  <r>
    <n v="15658240"/>
    <n v="554"/>
    <x v="0"/>
    <s v="Female"/>
    <x v="4"/>
    <n v="9"/>
    <n v="135814.70000000001"/>
    <n v="2"/>
    <n v="0"/>
    <n v="0"/>
    <n v="115091.38"/>
    <x v="1"/>
    <n v="29"/>
    <n v="4852"/>
    <n v="6"/>
    <n v="59"/>
    <n v="0.20689655172413793"/>
    <n v="140708"/>
    <x v="0"/>
    <x v="3"/>
    <s v="Medium Risk"/>
  </r>
  <r>
    <n v="15706232"/>
    <n v="595"/>
    <x v="0"/>
    <s v="Male"/>
    <x v="37"/>
    <n v="9"/>
    <n v="0"/>
    <n v="1"/>
    <n v="1"/>
    <n v="1"/>
    <n v="106340.66"/>
    <x v="0"/>
    <n v="18"/>
    <n v="1395"/>
    <n v="4"/>
    <n v="137"/>
    <n v="0.22222222222222221"/>
    <n v="25110"/>
    <x v="0"/>
    <x v="3"/>
    <s v="High Risk"/>
  </r>
  <r>
    <n v="15583394"/>
    <n v="659"/>
    <x v="2"/>
    <s v="Male"/>
    <x v="2"/>
    <n v="8"/>
    <n v="106259.63"/>
    <n v="2"/>
    <n v="1"/>
    <n v="1"/>
    <n v="198103.32"/>
    <x v="1"/>
    <n v="21"/>
    <n v="3551"/>
    <n v="7"/>
    <n v="34"/>
    <n v="0.33333333333333331"/>
    <n v="74571"/>
    <x v="0"/>
    <x v="1"/>
    <s v="Medium Risk"/>
  </r>
  <r>
    <n v="15715643"/>
    <n v="662"/>
    <x v="0"/>
    <s v="Male"/>
    <x v="4"/>
    <n v="8"/>
    <n v="0"/>
    <n v="2"/>
    <n v="1"/>
    <n v="1"/>
    <n v="175314.87"/>
    <x v="1"/>
    <n v="2"/>
    <n v="1531"/>
    <n v="7"/>
    <n v="12"/>
    <n v="1"/>
    <n v="3062"/>
    <x v="0"/>
    <x v="1"/>
    <s v="Low Risk"/>
  </r>
  <r>
    <n v="15644856"/>
    <n v="556"/>
    <x v="1"/>
    <s v="Male"/>
    <x v="16"/>
    <n v="2"/>
    <n v="115463.16"/>
    <n v="1"/>
    <n v="1"/>
    <n v="0"/>
    <n v="150679.65"/>
    <x v="1"/>
    <n v="19"/>
    <n v="2887"/>
    <n v="3"/>
    <n v="2"/>
    <n v="0.15789473684210525"/>
    <n v="54853"/>
    <x v="1"/>
    <x v="0"/>
    <s v="Low Risk"/>
  </r>
  <r>
    <n v="15785488"/>
    <n v="701"/>
    <x v="1"/>
    <s v="Female"/>
    <x v="2"/>
    <n v="9"/>
    <n v="0"/>
    <n v="2"/>
    <n v="1"/>
    <n v="1"/>
    <n v="110043.88"/>
    <x v="1"/>
    <n v="30"/>
    <n v="4971"/>
    <n v="0"/>
    <n v="150"/>
    <n v="0"/>
    <n v="149130"/>
    <x v="0"/>
    <x v="3"/>
    <s v="High Risk"/>
  </r>
  <r>
    <n v="15711571"/>
    <n v="587"/>
    <x v="1"/>
    <s v="Male"/>
    <x v="0"/>
    <n v="5"/>
    <n v="120233.83"/>
    <n v="1"/>
    <n v="1"/>
    <n v="0"/>
    <n v="194890.33"/>
    <x v="1"/>
    <n v="15"/>
    <n v="481"/>
    <n v="1"/>
    <n v="48"/>
    <n v="6.6666666666666666E-2"/>
    <n v="7215"/>
    <x v="0"/>
    <x v="2"/>
    <s v="Medium Risk"/>
  </r>
  <r>
    <n v="15778604"/>
    <n v="571"/>
    <x v="0"/>
    <s v="Female"/>
    <x v="40"/>
    <n v="7"/>
    <n v="0"/>
    <n v="2"/>
    <n v="0"/>
    <n v="0"/>
    <n v="112366.98"/>
    <x v="1"/>
    <n v="13"/>
    <n v="998"/>
    <n v="8"/>
    <n v="110"/>
    <n v="0.61538461538461542"/>
    <n v="12974"/>
    <x v="0"/>
    <x v="1"/>
    <s v="High Risk"/>
  </r>
  <r>
    <n v="15751180"/>
    <n v="539"/>
    <x v="0"/>
    <s v="Female"/>
    <x v="20"/>
    <n v="7"/>
    <n v="81132.210000000006"/>
    <n v="1"/>
    <n v="1"/>
    <n v="0"/>
    <n v="167289.82"/>
    <x v="1"/>
    <n v="11"/>
    <n v="2988"/>
    <n v="2"/>
    <n v="172"/>
    <n v="0.18181818181818182"/>
    <n v="32868"/>
    <x v="1"/>
    <x v="1"/>
    <s v="High Risk"/>
  </r>
  <r>
    <n v="15748360"/>
    <n v="644"/>
    <x v="2"/>
    <s v="Female"/>
    <x v="10"/>
    <n v="10"/>
    <n v="122196.99"/>
    <n v="2"/>
    <n v="1"/>
    <n v="1"/>
    <n v="182099.71"/>
    <x v="1"/>
    <n v="8"/>
    <n v="2328"/>
    <n v="1"/>
    <n v="73"/>
    <n v="0.125"/>
    <n v="18624"/>
    <x v="0"/>
    <x v="3"/>
    <s v="High Risk"/>
  </r>
  <r>
    <n v="15770039"/>
    <n v="572"/>
    <x v="2"/>
    <s v="Male"/>
    <x v="2"/>
    <n v="4"/>
    <n v="112290.22"/>
    <n v="1"/>
    <n v="1"/>
    <n v="0"/>
    <n v="49373.97"/>
    <x v="0"/>
    <n v="28"/>
    <n v="3639"/>
    <n v="6"/>
    <n v="165"/>
    <n v="0.21428571428571427"/>
    <n v="101892"/>
    <x v="0"/>
    <x v="2"/>
    <s v="High Risk"/>
  </r>
  <r>
    <n v="15685096"/>
    <n v="753"/>
    <x v="0"/>
    <s v="Female"/>
    <x v="5"/>
    <n v="4"/>
    <n v="0"/>
    <n v="2"/>
    <n v="1"/>
    <n v="1"/>
    <n v="861.4"/>
    <x v="1"/>
    <n v="17"/>
    <n v="778"/>
    <n v="4"/>
    <n v="155"/>
    <n v="0.23529411764705882"/>
    <n v="13226"/>
    <x v="0"/>
    <x v="2"/>
    <s v="High Risk"/>
  </r>
  <r>
    <n v="15669501"/>
    <n v="706"/>
    <x v="0"/>
    <s v="Male"/>
    <x v="12"/>
    <n v="5"/>
    <n v="0"/>
    <n v="2"/>
    <n v="1"/>
    <n v="1"/>
    <n v="81718.37"/>
    <x v="1"/>
    <n v="15"/>
    <n v="2126"/>
    <n v="3"/>
    <n v="47"/>
    <n v="0.2"/>
    <n v="31890"/>
    <x v="1"/>
    <x v="2"/>
    <s v="Medium Risk"/>
  </r>
  <r>
    <n v="15622631"/>
    <n v="588"/>
    <x v="0"/>
    <s v="Male"/>
    <x v="4"/>
    <n v="8"/>
    <n v="154409.74"/>
    <n v="1"/>
    <n v="1"/>
    <n v="0"/>
    <n v="49324.03"/>
    <x v="0"/>
    <n v="17"/>
    <n v="1447"/>
    <n v="5"/>
    <n v="158"/>
    <n v="0.29411764705882354"/>
    <n v="24599"/>
    <x v="1"/>
    <x v="1"/>
    <s v="High Risk"/>
  </r>
  <r>
    <n v="15586699"/>
    <n v="825"/>
    <x v="0"/>
    <s v="Male"/>
    <x v="15"/>
    <n v="9"/>
    <n v="0"/>
    <n v="2"/>
    <n v="0"/>
    <n v="0"/>
    <n v="9751.0300000000007"/>
    <x v="1"/>
    <n v="26"/>
    <n v="1593"/>
    <n v="1"/>
    <n v="21"/>
    <n v="3.8461538461538464E-2"/>
    <n v="41418"/>
    <x v="0"/>
    <x v="3"/>
    <s v="Low Risk"/>
  </r>
  <r>
    <n v="15702377"/>
    <n v="627"/>
    <x v="1"/>
    <s v="Male"/>
    <x v="36"/>
    <n v="1"/>
    <n v="132759.79999999999"/>
    <n v="1"/>
    <n v="1"/>
    <n v="0"/>
    <n v="78899.22"/>
    <x v="1"/>
    <n v="19"/>
    <n v="1182"/>
    <n v="0"/>
    <n v="43"/>
    <n v="0"/>
    <n v="22458"/>
    <x v="0"/>
    <x v="0"/>
    <s v="Medium Risk"/>
  </r>
  <r>
    <n v="15577170"/>
    <n v="532"/>
    <x v="0"/>
    <s v="Male"/>
    <x v="52"/>
    <n v="5"/>
    <n v="76705.87"/>
    <n v="2"/>
    <n v="0"/>
    <n v="1"/>
    <n v="13889.73"/>
    <x v="1"/>
    <n v="14"/>
    <n v="2968"/>
    <n v="9"/>
    <n v="47"/>
    <n v="0.6428571428571429"/>
    <n v="41552"/>
    <x v="0"/>
    <x v="2"/>
    <s v="Medium Risk"/>
  </r>
  <r>
    <n v="15769451"/>
    <n v="764"/>
    <x v="0"/>
    <s v="Female"/>
    <x v="4"/>
    <n v="1"/>
    <n v="0"/>
    <n v="2"/>
    <n v="1"/>
    <n v="1"/>
    <n v="11467.38"/>
    <x v="1"/>
    <n v="16"/>
    <n v="3272"/>
    <n v="4"/>
    <n v="16"/>
    <n v="0.25"/>
    <n v="52352"/>
    <x v="2"/>
    <x v="0"/>
    <s v="Low Risk"/>
  </r>
  <r>
    <n v="15811877"/>
    <n v="700"/>
    <x v="0"/>
    <s v="Female"/>
    <x v="18"/>
    <n v="4"/>
    <n v="0"/>
    <n v="2"/>
    <n v="1"/>
    <n v="0"/>
    <n v="130789.15"/>
    <x v="1"/>
    <n v="8"/>
    <n v="133"/>
    <n v="2"/>
    <n v="41"/>
    <n v="0.25"/>
    <n v="1064"/>
    <x v="0"/>
    <x v="2"/>
    <s v="Medium Risk"/>
  </r>
  <r>
    <n v="15648725"/>
    <n v="660"/>
    <x v="0"/>
    <s v="Male"/>
    <x v="1"/>
    <n v="3"/>
    <n v="0"/>
    <n v="2"/>
    <n v="1"/>
    <n v="1"/>
    <n v="108665.89"/>
    <x v="1"/>
    <n v="26"/>
    <n v="1539"/>
    <n v="4"/>
    <n v="13"/>
    <n v="0.15384615384615385"/>
    <n v="40014"/>
    <x v="0"/>
    <x v="2"/>
    <s v="Low Risk"/>
  </r>
  <r>
    <n v="15752801"/>
    <n v="518"/>
    <x v="2"/>
    <s v="Male"/>
    <x v="6"/>
    <n v="9"/>
    <n v="125961.74"/>
    <n v="2"/>
    <n v="1"/>
    <n v="0"/>
    <n v="160303.07999999999"/>
    <x v="0"/>
    <n v="25"/>
    <n v="1117"/>
    <n v="2"/>
    <n v="20"/>
    <n v="0.08"/>
    <n v="27925"/>
    <x v="2"/>
    <x v="3"/>
    <s v="Low Risk"/>
  </r>
  <r>
    <n v="15808175"/>
    <n v="557"/>
    <x v="0"/>
    <s v="Female"/>
    <x v="2"/>
    <n v="7"/>
    <n v="49572.73"/>
    <n v="1"/>
    <n v="1"/>
    <n v="0"/>
    <n v="115287.99"/>
    <x v="0"/>
    <n v="8"/>
    <n v="4165"/>
    <n v="2"/>
    <n v="100"/>
    <n v="0.25"/>
    <n v="33320"/>
    <x v="0"/>
    <x v="1"/>
    <s v="High Risk"/>
  </r>
  <r>
    <n v="15681342"/>
    <n v="639"/>
    <x v="0"/>
    <s v="Female"/>
    <x v="12"/>
    <n v="1"/>
    <n v="103015.12"/>
    <n v="2"/>
    <n v="1"/>
    <n v="1"/>
    <n v="139094.12"/>
    <x v="1"/>
    <n v="21"/>
    <n v="1083"/>
    <n v="0"/>
    <n v="22"/>
    <n v="0"/>
    <n v="22743"/>
    <x v="1"/>
    <x v="0"/>
    <s v="Low Risk"/>
  </r>
  <r>
    <n v="15589210"/>
    <n v="557"/>
    <x v="0"/>
    <s v="Female"/>
    <x v="9"/>
    <n v="4"/>
    <n v="0"/>
    <n v="1"/>
    <n v="0"/>
    <n v="0"/>
    <n v="20515.72"/>
    <x v="1"/>
    <n v="18"/>
    <n v="1688"/>
    <n v="0"/>
    <n v="23"/>
    <n v="0"/>
    <n v="30384"/>
    <x v="1"/>
    <x v="2"/>
    <s v="Low Risk"/>
  </r>
  <r>
    <n v="15696826"/>
    <n v="633"/>
    <x v="0"/>
    <s v="Female"/>
    <x v="15"/>
    <n v="1"/>
    <n v="104001.38"/>
    <n v="1"/>
    <n v="0"/>
    <n v="1"/>
    <n v="36642.65"/>
    <x v="1"/>
    <n v="8"/>
    <n v="2555"/>
    <n v="10"/>
    <n v="95"/>
    <n v="1"/>
    <n v="20440"/>
    <x v="1"/>
    <x v="0"/>
    <s v="High Risk"/>
  </r>
  <r>
    <n v="15614962"/>
    <n v="623"/>
    <x v="1"/>
    <s v="Female"/>
    <x v="5"/>
    <n v="2"/>
    <n v="87116.71"/>
    <n v="1"/>
    <n v="1"/>
    <n v="1"/>
    <n v="104382.11"/>
    <x v="1"/>
    <n v="15"/>
    <n v="4630"/>
    <n v="9"/>
    <n v="57"/>
    <n v="0.6"/>
    <n v="69450"/>
    <x v="2"/>
    <x v="0"/>
    <s v="Medium Risk"/>
  </r>
  <r>
    <n v="15689061"/>
    <n v="611"/>
    <x v="0"/>
    <s v="Male"/>
    <x v="50"/>
    <n v="5"/>
    <n v="82547.11"/>
    <n v="2"/>
    <n v="1"/>
    <n v="1"/>
    <n v="146448.01"/>
    <x v="1"/>
    <n v="9"/>
    <n v="4418"/>
    <n v="0"/>
    <n v="45"/>
    <n v="0"/>
    <n v="39762"/>
    <x v="2"/>
    <x v="2"/>
    <s v="Medium Risk"/>
  </r>
  <r>
    <n v="15640074"/>
    <n v="666"/>
    <x v="1"/>
    <s v="Female"/>
    <x v="40"/>
    <n v="5"/>
    <n v="0"/>
    <n v="1"/>
    <n v="0"/>
    <n v="0"/>
    <n v="166650.9"/>
    <x v="0"/>
    <n v="21"/>
    <n v="509"/>
    <n v="4"/>
    <n v="112"/>
    <n v="0.19047619047619047"/>
    <n v="10689"/>
    <x v="1"/>
    <x v="2"/>
    <s v="High Risk"/>
  </r>
  <r>
    <n v="15776156"/>
    <n v="521"/>
    <x v="0"/>
    <s v="Male"/>
    <x v="7"/>
    <n v="4"/>
    <n v="121325.84"/>
    <n v="1"/>
    <n v="1"/>
    <n v="1"/>
    <n v="164223.70000000001"/>
    <x v="0"/>
    <n v="20"/>
    <n v="1925"/>
    <n v="6"/>
    <n v="175"/>
    <n v="0.3"/>
    <n v="38500"/>
    <x v="0"/>
    <x v="2"/>
    <s v="High Risk"/>
  </r>
  <r>
    <n v="15739548"/>
    <n v="775"/>
    <x v="0"/>
    <s v="Male"/>
    <x v="34"/>
    <n v="9"/>
    <n v="111167.7"/>
    <n v="1"/>
    <n v="1"/>
    <n v="0"/>
    <n v="149331.01"/>
    <x v="1"/>
    <n v="8"/>
    <n v="188"/>
    <n v="10"/>
    <n v="112"/>
    <n v="1"/>
    <n v="1504"/>
    <x v="0"/>
    <x v="3"/>
    <s v="High Risk"/>
  </r>
  <r>
    <n v="15662854"/>
    <n v="681"/>
    <x v="2"/>
    <s v="Male"/>
    <x v="36"/>
    <n v="5"/>
    <n v="139714.4"/>
    <n v="2"/>
    <n v="0"/>
    <n v="0"/>
    <n v="73066.720000000001"/>
    <x v="1"/>
    <n v="10"/>
    <n v="1688"/>
    <n v="5"/>
    <n v="2"/>
    <n v="0.5"/>
    <n v="16880"/>
    <x v="1"/>
    <x v="2"/>
    <s v="Low Risk"/>
  </r>
  <r>
    <n v="15687688"/>
    <n v="564"/>
    <x v="2"/>
    <s v="Female"/>
    <x v="15"/>
    <n v="10"/>
    <n v="139875.20000000001"/>
    <n v="2"/>
    <n v="1"/>
    <n v="0"/>
    <n v="15378.23"/>
    <x v="1"/>
    <n v="10"/>
    <n v="1130"/>
    <n v="4"/>
    <n v="158"/>
    <n v="0.4"/>
    <n v="11300"/>
    <x v="0"/>
    <x v="3"/>
    <s v="High Risk"/>
  </r>
  <r>
    <n v="15715750"/>
    <n v="646"/>
    <x v="2"/>
    <s v="Female"/>
    <x v="4"/>
    <n v="2"/>
    <n v="113063.83"/>
    <n v="1"/>
    <n v="0"/>
    <n v="0"/>
    <n v="53072.49"/>
    <x v="0"/>
    <n v="1"/>
    <n v="3306"/>
    <n v="8"/>
    <n v="36"/>
    <n v="1"/>
    <n v="3306"/>
    <x v="0"/>
    <x v="0"/>
    <s v="Medium Risk"/>
  </r>
  <r>
    <n v="15571121"/>
    <n v="670"/>
    <x v="0"/>
    <s v="Female"/>
    <x v="5"/>
    <n v="8"/>
    <n v="138340.06"/>
    <n v="1"/>
    <n v="0"/>
    <n v="1"/>
    <n v="3159.15"/>
    <x v="1"/>
    <n v="5"/>
    <n v="3062"/>
    <n v="8"/>
    <n v="88"/>
    <n v="1"/>
    <n v="15310"/>
    <x v="0"/>
    <x v="1"/>
    <s v="High Risk"/>
  </r>
  <r>
    <n v="15726466"/>
    <n v="751"/>
    <x v="0"/>
    <s v="Male"/>
    <x v="3"/>
    <n v="1"/>
    <n v="114974.24"/>
    <n v="1"/>
    <n v="1"/>
    <n v="0"/>
    <n v="125920.54"/>
    <x v="1"/>
    <n v="2"/>
    <n v="2462"/>
    <n v="2"/>
    <n v="145"/>
    <n v="1"/>
    <n v="4924"/>
    <x v="1"/>
    <x v="0"/>
    <s v="High Risk"/>
  </r>
  <r>
    <n v="15660390"/>
    <n v="544"/>
    <x v="0"/>
    <s v="Female"/>
    <x v="19"/>
    <n v="6"/>
    <n v="0"/>
    <n v="2"/>
    <n v="1"/>
    <n v="1"/>
    <n v="124113.04"/>
    <x v="1"/>
    <n v="16"/>
    <n v="2687"/>
    <n v="10"/>
    <n v="23"/>
    <n v="0.625"/>
    <n v="42992"/>
    <x v="2"/>
    <x v="1"/>
    <s v="Low Risk"/>
  </r>
  <r>
    <n v="15663942"/>
    <n v="639"/>
    <x v="0"/>
    <s v="Female"/>
    <x v="16"/>
    <n v="5"/>
    <n v="0"/>
    <n v="2"/>
    <n v="0"/>
    <n v="0"/>
    <n v="93716.38"/>
    <x v="1"/>
    <n v="12"/>
    <n v="1755"/>
    <n v="4"/>
    <n v="81"/>
    <n v="0.33333333333333331"/>
    <n v="21060"/>
    <x v="0"/>
    <x v="2"/>
    <s v="High Risk"/>
  </r>
  <r>
    <n v="15638610"/>
    <n v="635"/>
    <x v="2"/>
    <s v="Female"/>
    <x v="35"/>
    <n v="5"/>
    <n v="117325.54"/>
    <n v="1"/>
    <n v="1"/>
    <n v="0"/>
    <n v="155799.85999999999"/>
    <x v="0"/>
    <n v="10"/>
    <n v="173"/>
    <n v="2"/>
    <n v="23"/>
    <n v="0.2"/>
    <n v="1730"/>
    <x v="2"/>
    <x v="2"/>
    <s v="Low Risk"/>
  </r>
  <r>
    <n v="15644446"/>
    <n v="672"/>
    <x v="0"/>
    <s v="Female"/>
    <x v="34"/>
    <n v="6"/>
    <n v="0"/>
    <n v="1"/>
    <n v="0"/>
    <n v="1"/>
    <n v="8814.69"/>
    <x v="1"/>
    <n v="12"/>
    <n v="588"/>
    <n v="5"/>
    <n v="150"/>
    <n v="0.41666666666666669"/>
    <n v="7056"/>
    <x v="0"/>
    <x v="1"/>
    <s v="High Risk"/>
  </r>
  <r>
    <n v="15585892"/>
    <n v="639"/>
    <x v="0"/>
    <s v="Female"/>
    <x v="12"/>
    <n v="8"/>
    <n v="0"/>
    <n v="1"/>
    <n v="0"/>
    <n v="0"/>
    <n v="164453.98000000001"/>
    <x v="1"/>
    <n v="11"/>
    <n v="1614"/>
    <n v="6"/>
    <n v="117"/>
    <n v="0.54545454545454541"/>
    <n v="17754"/>
    <x v="0"/>
    <x v="1"/>
    <s v="High Risk"/>
  </r>
  <r>
    <n v="15609356"/>
    <n v="697"/>
    <x v="0"/>
    <s v="Female"/>
    <x v="11"/>
    <n v="1"/>
    <n v="0"/>
    <n v="2"/>
    <n v="0"/>
    <n v="0"/>
    <n v="87803.32"/>
    <x v="1"/>
    <n v="2"/>
    <n v="4964"/>
    <n v="10"/>
    <n v="34"/>
    <n v="1"/>
    <n v="9928"/>
    <x v="0"/>
    <x v="0"/>
    <s v="Medium Risk"/>
  </r>
  <r>
    <n v="15803378"/>
    <n v="850"/>
    <x v="1"/>
    <s v="Male"/>
    <x v="4"/>
    <n v="8"/>
    <n v="0"/>
    <n v="2"/>
    <n v="1"/>
    <n v="1"/>
    <n v="183617.32"/>
    <x v="1"/>
    <n v="22"/>
    <n v="2537"/>
    <n v="6"/>
    <n v="150"/>
    <n v="0.27272727272727271"/>
    <n v="55814"/>
    <x v="0"/>
    <x v="1"/>
    <s v="High Risk"/>
  </r>
  <r>
    <n v="15599440"/>
    <n v="748"/>
    <x v="0"/>
    <s v="Female"/>
    <x v="10"/>
    <n v="8"/>
    <n v="0"/>
    <n v="2"/>
    <n v="1"/>
    <n v="0"/>
    <n v="53584.03"/>
    <x v="1"/>
    <n v="5"/>
    <n v="2341"/>
    <n v="0"/>
    <n v="150"/>
    <n v="0"/>
    <n v="11705"/>
    <x v="1"/>
    <x v="1"/>
    <s v="High Risk"/>
  </r>
  <r>
    <n v="15692408"/>
    <n v="463"/>
    <x v="1"/>
    <s v="Female"/>
    <x v="12"/>
    <n v="2"/>
    <n v="0"/>
    <n v="2"/>
    <n v="1"/>
    <n v="1"/>
    <n v="1950.93"/>
    <x v="1"/>
    <n v="6"/>
    <n v="2947"/>
    <n v="5"/>
    <n v="119"/>
    <n v="0.83333333333333337"/>
    <n v="17682"/>
    <x v="2"/>
    <x v="0"/>
    <s v="High Risk"/>
  </r>
  <r>
    <n v="15683168"/>
    <n v="572"/>
    <x v="0"/>
    <s v="Female"/>
    <x v="33"/>
    <n v="6"/>
    <n v="0"/>
    <n v="1"/>
    <n v="0"/>
    <n v="1"/>
    <n v="175025.27"/>
    <x v="1"/>
    <n v="28"/>
    <n v="951"/>
    <n v="4"/>
    <n v="73"/>
    <n v="0.14285714285714285"/>
    <n v="26628"/>
    <x v="1"/>
    <x v="1"/>
    <s v="High Risk"/>
  </r>
  <r>
    <n v="15790254"/>
    <n v="741"/>
    <x v="1"/>
    <s v="Male"/>
    <x v="5"/>
    <n v="1"/>
    <n v="78737.61"/>
    <n v="1"/>
    <n v="1"/>
    <n v="1"/>
    <n v="13018.96"/>
    <x v="1"/>
    <n v="7"/>
    <n v="4512"/>
    <n v="1"/>
    <n v="99"/>
    <n v="0.14285714285714285"/>
    <n v="31584"/>
    <x v="0"/>
    <x v="0"/>
    <s v="High Risk"/>
  </r>
  <r>
    <n v="15767729"/>
    <n v="646"/>
    <x v="1"/>
    <s v="Male"/>
    <x v="11"/>
    <n v="5"/>
    <n v="182876.88"/>
    <n v="2"/>
    <n v="1"/>
    <n v="1"/>
    <n v="42537.59"/>
    <x v="0"/>
    <n v="20"/>
    <n v="2325"/>
    <n v="5"/>
    <n v="110"/>
    <n v="0.25"/>
    <n v="46500"/>
    <x v="2"/>
    <x v="2"/>
    <s v="High Risk"/>
  </r>
  <r>
    <n v="15768600"/>
    <n v="805"/>
    <x v="2"/>
    <s v="Male"/>
    <x v="5"/>
    <n v="9"/>
    <n v="130023.38"/>
    <n v="1"/>
    <n v="1"/>
    <n v="0"/>
    <n v="62989.82"/>
    <x v="0"/>
    <n v="19"/>
    <n v="3879"/>
    <n v="7"/>
    <n v="110"/>
    <n v="0.36842105263157893"/>
    <n v="73701"/>
    <x v="2"/>
    <x v="3"/>
    <s v="High Risk"/>
  </r>
  <r>
    <n v="15699839"/>
    <n v="637"/>
    <x v="0"/>
    <s v="Male"/>
    <x v="18"/>
    <n v="2"/>
    <n v="152606.82"/>
    <n v="1"/>
    <n v="1"/>
    <n v="1"/>
    <n v="71692.800000000003"/>
    <x v="1"/>
    <n v="20"/>
    <n v="2986"/>
    <n v="3"/>
    <n v="168"/>
    <n v="0.15"/>
    <n v="59720"/>
    <x v="1"/>
    <x v="0"/>
    <s v="High Risk"/>
  </r>
  <r>
    <n v="15786237"/>
    <n v="651"/>
    <x v="0"/>
    <s v="Male"/>
    <x v="34"/>
    <n v="7"/>
    <n v="0"/>
    <n v="2"/>
    <n v="1"/>
    <n v="0"/>
    <n v="823.96"/>
    <x v="1"/>
    <n v="16"/>
    <n v="2314"/>
    <n v="0"/>
    <n v="121"/>
    <n v="0"/>
    <n v="37024"/>
    <x v="2"/>
    <x v="1"/>
    <s v="High Risk"/>
  </r>
  <r>
    <n v="15694530"/>
    <n v="672"/>
    <x v="0"/>
    <s v="Male"/>
    <x v="34"/>
    <n v="4"/>
    <n v="167268.98000000001"/>
    <n v="1"/>
    <n v="1"/>
    <n v="1"/>
    <n v="169469.3"/>
    <x v="1"/>
    <n v="22"/>
    <n v="3367"/>
    <n v="3"/>
    <n v="83"/>
    <n v="0.13636363636363635"/>
    <n v="74074"/>
    <x v="1"/>
    <x v="2"/>
    <s v="High Risk"/>
  </r>
  <r>
    <n v="15796813"/>
    <n v="493"/>
    <x v="0"/>
    <s v="Male"/>
    <x v="41"/>
    <n v="3"/>
    <n v="167831.88"/>
    <n v="2"/>
    <n v="1"/>
    <n v="0"/>
    <n v="150159.95000000001"/>
    <x v="0"/>
    <n v="24"/>
    <n v="4195"/>
    <n v="2"/>
    <n v="172"/>
    <n v="8.3333333333333329E-2"/>
    <n v="100680"/>
    <x v="1"/>
    <x v="2"/>
    <s v="High Risk"/>
  </r>
  <r>
    <n v="15605791"/>
    <n v="524"/>
    <x v="2"/>
    <s v="Male"/>
    <x v="6"/>
    <n v="9"/>
    <n v="144287.6"/>
    <n v="2"/>
    <n v="1"/>
    <n v="0"/>
    <n v="32063.3"/>
    <x v="1"/>
    <n v="24"/>
    <n v="2286"/>
    <n v="3"/>
    <n v="118"/>
    <n v="0.125"/>
    <n v="54864"/>
    <x v="2"/>
    <x v="3"/>
    <s v="High Risk"/>
  </r>
  <r>
    <n v="15714087"/>
    <n v="624"/>
    <x v="2"/>
    <s v="Female"/>
    <x v="13"/>
    <n v="5"/>
    <n v="151855.32999999999"/>
    <n v="1"/>
    <n v="1"/>
    <n v="0"/>
    <n v="68794.149999999994"/>
    <x v="1"/>
    <n v="24"/>
    <n v="4433"/>
    <n v="4"/>
    <n v="12"/>
    <n v="0.16666666666666666"/>
    <n v="106392"/>
    <x v="0"/>
    <x v="2"/>
    <s v="Low Risk"/>
  </r>
  <r>
    <n v="15711446"/>
    <n v="569"/>
    <x v="1"/>
    <s v="Female"/>
    <x v="21"/>
    <n v="3"/>
    <n v="0"/>
    <n v="3"/>
    <n v="1"/>
    <n v="0"/>
    <n v="75084.960000000006"/>
    <x v="0"/>
    <n v="17"/>
    <n v="3501"/>
    <n v="8"/>
    <n v="162"/>
    <n v="0.47058823529411764"/>
    <n v="59517"/>
    <x v="2"/>
    <x v="2"/>
    <s v="High Risk"/>
  </r>
  <r>
    <n v="15588123"/>
    <n v="677"/>
    <x v="0"/>
    <s v="Female"/>
    <x v="7"/>
    <n v="2"/>
    <n v="0"/>
    <n v="2"/>
    <n v="0"/>
    <n v="1"/>
    <n v="114685.92"/>
    <x v="1"/>
    <n v="12"/>
    <n v="2881"/>
    <n v="10"/>
    <n v="170"/>
    <n v="0.83333333333333337"/>
    <n v="34572"/>
    <x v="1"/>
    <x v="0"/>
    <s v="High Risk"/>
  </r>
  <r>
    <n v="15748552"/>
    <n v="464"/>
    <x v="2"/>
    <s v="Male"/>
    <x v="24"/>
    <n v="4"/>
    <n v="155994.15"/>
    <n v="1"/>
    <n v="0"/>
    <n v="0"/>
    <n v="143665.44"/>
    <x v="1"/>
    <n v="4"/>
    <n v="2498"/>
    <n v="5"/>
    <n v="88"/>
    <n v="1"/>
    <n v="9992"/>
    <x v="0"/>
    <x v="2"/>
    <s v="High Risk"/>
  </r>
  <r>
    <n v="15618410"/>
    <n v="718"/>
    <x v="2"/>
    <s v="Male"/>
    <x v="28"/>
    <n v="7"/>
    <n v="147527.03"/>
    <n v="1"/>
    <n v="0"/>
    <n v="0"/>
    <n v="51099.56"/>
    <x v="1"/>
    <n v="1"/>
    <n v="3280"/>
    <n v="5"/>
    <n v="133"/>
    <n v="1"/>
    <n v="3280"/>
    <x v="1"/>
    <x v="1"/>
    <s v="High Risk"/>
  </r>
  <r>
    <n v="15672432"/>
    <n v="594"/>
    <x v="0"/>
    <s v="Female"/>
    <x v="47"/>
    <n v="4"/>
    <n v="0"/>
    <n v="1"/>
    <n v="1"/>
    <n v="0"/>
    <n v="5408.74"/>
    <x v="0"/>
    <n v="21"/>
    <n v="4437"/>
    <n v="0"/>
    <n v="32"/>
    <n v="0"/>
    <n v="93177"/>
    <x v="0"/>
    <x v="2"/>
    <s v="Medium Risk"/>
  </r>
  <r>
    <n v="15610042"/>
    <n v="574"/>
    <x v="0"/>
    <s v="Male"/>
    <x v="19"/>
    <n v="8"/>
    <n v="100267.03"/>
    <n v="1"/>
    <n v="1"/>
    <n v="0"/>
    <n v="103006.27"/>
    <x v="1"/>
    <n v="29"/>
    <n v="2378"/>
    <n v="7"/>
    <n v="79"/>
    <n v="0.2413793103448276"/>
    <n v="68962"/>
    <x v="1"/>
    <x v="1"/>
    <s v="High Risk"/>
  </r>
  <r>
    <n v="15580914"/>
    <n v="478"/>
    <x v="1"/>
    <s v="Male"/>
    <x v="36"/>
    <n v="0"/>
    <n v="83287.05"/>
    <n v="2"/>
    <n v="0"/>
    <n v="1"/>
    <n v="44147.95"/>
    <x v="0"/>
    <n v="10"/>
    <n v="3546"/>
    <n v="1"/>
    <n v="104"/>
    <n v="0.1"/>
    <n v="35460"/>
    <x v="1"/>
    <x v="0"/>
    <s v="High Risk"/>
  </r>
  <r>
    <n v="15583680"/>
    <n v="615"/>
    <x v="1"/>
    <s v="Male"/>
    <x v="1"/>
    <n v="4"/>
    <n v="0"/>
    <n v="1"/>
    <n v="0"/>
    <n v="1"/>
    <n v="149278.96"/>
    <x v="1"/>
    <n v="10"/>
    <n v="163"/>
    <n v="1"/>
    <n v="90"/>
    <n v="0.1"/>
    <n v="1630"/>
    <x v="1"/>
    <x v="2"/>
    <s v="High Risk"/>
  </r>
  <r>
    <n v="15813718"/>
    <n v="651"/>
    <x v="1"/>
    <s v="Male"/>
    <x v="13"/>
    <n v="4"/>
    <n v="0"/>
    <n v="2"/>
    <n v="0"/>
    <n v="0"/>
    <n v="193009.21"/>
    <x v="1"/>
    <n v="30"/>
    <n v="2170"/>
    <n v="0"/>
    <n v="18"/>
    <n v="0"/>
    <n v="65100"/>
    <x v="0"/>
    <x v="2"/>
    <s v="Low Risk"/>
  </r>
  <r>
    <n v="15767264"/>
    <n v="465"/>
    <x v="2"/>
    <s v="Male"/>
    <x v="47"/>
    <n v="1"/>
    <n v="117438.17"/>
    <n v="1"/>
    <n v="0"/>
    <n v="0"/>
    <n v="74898.8"/>
    <x v="0"/>
    <n v="15"/>
    <n v="4334"/>
    <n v="10"/>
    <n v="146"/>
    <n v="0.66666666666666663"/>
    <n v="65010"/>
    <x v="1"/>
    <x v="0"/>
    <s v="High Risk"/>
  </r>
  <r>
    <n v="15686461"/>
    <n v="558"/>
    <x v="0"/>
    <s v="Female"/>
    <x v="27"/>
    <n v="7"/>
    <n v="121235.05"/>
    <n v="2"/>
    <n v="1"/>
    <n v="1"/>
    <n v="116253.1"/>
    <x v="1"/>
    <n v="2"/>
    <n v="2028"/>
    <n v="2"/>
    <n v="41"/>
    <n v="1"/>
    <n v="4056"/>
    <x v="0"/>
    <x v="1"/>
    <s v="Medium Risk"/>
  </r>
  <r>
    <n v="15678882"/>
    <n v="540"/>
    <x v="2"/>
    <s v="Male"/>
    <x v="24"/>
    <n v="3"/>
    <n v="129965.18"/>
    <n v="1"/>
    <n v="0"/>
    <n v="0"/>
    <n v="19374.080000000002"/>
    <x v="1"/>
    <n v="22"/>
    <n v="4417"/>
    <n v="5"/>
    <n v="31"/>
    <n v="0.22727272727272727"/>
    <n v="97174"/>
    <x v="1"/>
    <x v="2"/>
    <s v="Medium Risk"/>
  </r>
  <r>
    <n v="15789611"/>
    <n v="568"/>
    <x v="2"/>
    <s v="Male"/>
    <x v="17"/>
    <n v="8"/>
    <n v="150836.92000000001"/>
    <n v="1"/>
    <n v="0"/>
    <n v="0"/>
    <n v="64516.800000000003"/>
    <x v="0"/>
    <n v="9"/>
    <n v="3691"/>
    <n v="5"/>
    <n v="81"/>
    <n v="0.55555555555555558"/>
    <n v="33219"/>
    <x v="1"/>
    <x v="1"/>
    <s v="High Risk"/>
  </r>
  <r>
    <n v="15668679"/>
    <n v="630"/>
    <x v="0"/>
    <s v="Male"/>
    <x v="8"/>
    <n v="0"/>
    <n v="0"/>
    <n v="2"/>
    <n v="1"/>
    <n v="1"/>
    <n v="34475.14"/>
    <x v="1"/>
    <n v="6"/>
    <n v="465"/>
    <n v="2"/>
    <n v="111"/>
    <n v="0.33333333333333331"/>
    <n v="2790"/>
    <x v="0"/>
    <x v="0"/>
    <s v="High Risk"/>
  </r>
  <r>
    <n v="15631685"/>
    <n v="523"/>
    <x v="2"/>
    <s v="Male"/>
    <x v="52"/>
    <n v="1"/>
    <n v="163894.35"/>
    <n v="1"/>
    <n v="0"/>
    <n v="1"/>
    <n v="57061.71"/>
    <x v="1"/>
    <n v="20"/>
    <n v="4442"/>
    <n v="1"/>
    <n v="168"/>
    <n v="0.05"/>
    <n v="88840"/>
    <x v="0"/>
    <x v="0"/>
    <s v="High Risk"/>
  </r>
  <r>
    <n v="15655658"/>
    <n v="678"/>
    <x v="0"/>
    <s v="Female"/>
    <x v="36"/>
    <n v="2"/>
    <n v="0"/>
    <n v="2"/>
    <n v="1"/>
    <n v="1"/>
    <n v="32301.88"/>
    <x v="1"/>
    <n v="4"/>
    <n v="3739"/>
    <n v="1"/>
    <n v="50"/>
    <n v="0.25"/>
    <n v="14956"/>
    <x v="0"/>
    <x v="0"/>
    <s v="Medium Risk"/>
  </r>
  <r>
    <n v="15753591"/>
    <n v="438"/>
    <x v="0"/>
    <s v="Male"/>
    <x v="16"/>
    <n v="2"/>
    <n v="0"/>
    <n v="2"/>
    <n v="1"/>
    <n v="0"/>
    <n v="136859.54999999999"/>
    <x v="1"/>
    <n v="3"/>
    <n v="1233"/>
    <n v="6"/>
    <n v="14"/>
    <n v="1"/>
    <n v="3699"/>
    <x v="2"/>
    <x v="0"/>
    <s v="Low Risk"/>
  </r>
  <r>
    <n v="15617348"/>
    <n v="544"/>
    <x v="0"/>
    <s v="Male"/>
    <x v="4"/>
    <n v="1"/>
    <n v="0"/>
    <n v="2"/>
    <n v="0"/>
    <n v="0"/>
    <n v="69244.240000000005"/>
    <x v="1"/>
    <n v="25"/>
    <n v="4256"/>
    <n v="3"/>
    <n v="85"/>
    <n v="0.12"/>
    <n v="106400"/>
    <x v="0"/>
    <x v="0"/>
    <s v="High Risk"/>
  </r>
  <r>
    <n v="15704581"/>
    <n v="595"/>
    <x v="2"/>
    <s v="Male"/>
    <x v="10"/>
    <n v="2"/>
    <n v="87967.42"/>
    <n v="2"/>
    <n v="0"/>
    <n v="1"/>
    <n v="156309.51999999999"/>
    <x v="1"/>
    <n v="16"/>
    <n v="3083"/>
    <n v="8"/>
    <n v="6"/>
    <n v="0.5"/>
    <n v="49328"/>
    <x v="2"/>
    <x v="0"/>
    <s v="Low Risk"/>
  </r>
  <r>
    <n v="15738487"/>
    <n v="678"/>
    <x v="0"/>
    <s v="Male"/>
    <x v="28"/>
    <n v="3"/>
    <n v="0"/>
    <n v="2"/>
    <n v="1"/>
    <n v="0"/>
    <n v="4989.33"/>
    <x v="1"/>
    <n v="13"/>
    <n v="3022"/>
    <n v="10"/>
    <n v="180"/>
    <n v="0.76923076923076927"/>
    <n v="39286"/>
    <x v="0"/>
    <x v="2"/>
    <s v="High Risk"/>
  </r>
  <r>
    <n v="15648069"/>
    <n v="850"/>
    <x v="0"/>
    <s v="Female"/>
    <x v="18"/>
    <n v="6"/>
    <n v="0"/>
    <n v="2"/>
    <n v="1"/>
    <n v="1"/>
    <n v="190194.95"/>
    <x v="1"/>
    <n v="29"/>
    <n v="1181"/>
    <n v="4"/>
    <n v="132"/>
    <n v="0.13793103448275862"/>
    <n v="34249"/>
    <x v="1"/>
    <x v="1"/>
    <s v="High Risk"/>
  </r>
  <r>
    <n v="15737627"/>
    <n v="589"/>
    <x v="2"/>
    <s v="Female"/>
    <x v="43"/>
    <n v="2"/>
    <n v="121093.29"/>
    <n v="2"/>
    <n v="1"/>
    <n v="0"/>
    <n v="3529.72"/>
    <x v="1"/>
    <n v="27"/>
    <n v="293"/>
    <n v="6"/>
    <n v="14"/>
    <n v="0.22222222222222221"/>
    <n v="7911"/>
    <x v="0"/>
    <x v="0"/>
    <s v="Low Risk"/>
  </r>
  <r>
    <n v="15731586"/>
    <n v="785"/>
    <x v="1"/>
    <s v="Female"/>
    <x v="8"/>
    <n v="2"/>
    <n v="121691.54"/>
    <n v="2"/>
    <n v="0"/>
    <n v="0"/>
    <n v="81778.720000000001"/>
    <x v="1"/>
    <n v="21"/>
    <n v="2232"/>
    <n v="4"/>
    <n v="36"/>
    <n v="0.19047619047619047"/>
    <n v="46872"/>
    <x v="2"/>
    <x v="0"/>
    <s v="Medium Risk"/>
  </r>
  <r>
    <n v="15757467"/>
    <n v="563"/>
    <x v="1"/>
    <s v="Male"/>
    <x v="38"/>
    <n v="6"/>
    <n v="0"/>
    <n v="2"/>
    <n v="1"/>
    <n v="1"/>
    <n v="39297.480000000003"/>
    <x v="1"/>
    <n v="13"/>
    <n v="2711"/>
    <n v="5"/>
    <n v="38"/>
    <n v="0.38461538461538464"/>
    <n v="35243"/>
    <x v="0"/>
    <x v="1"/>
    <s v="Medium Risk"/>
  </r>
  <r>
    <n v="15597709"/>
    <n v="602"/>
    <x v="0"/>
    <s v="Female"/>
    <x v="2"/>
    <n v="6"/>
    <n v="154121.32"/>
    <n v="2"/>
    <n v="1"/>
    <n v="0"/>
    <n v="176614.86"/>
    <x v="0"/>
    <n v="19"/>
    <n v="2513"/>
    <n v="9"/>
    <n v="110"/>
    <n v="0.47368421052631576"/>
    <n v="47747"/>
    <x v="0"/>
    <x v="1"/>
    <s v="High Risk"/>
  </r>
  <r>
    <n v="15720529"/>
    <n v="591"/>
    <x v="0"/>
    <s v="Male"/>
    <x v="6"/>
    <n v="6"/>
    <n v="0"/>
    <n v="2"/>
    <n v="1"/>
    <n v="1"/>
    <n v="108684.65"/>
    <x v="1"/>
    <n v="6"/>
    <n v="2496"/>
    <n v="10"/>
    <n v="145"/>
    <n v="1"/>
    <n v="14976"/>
    <x v="0"/>
    <x v="1"/>
    <s v="High Risk"/>
  </r>
  <r>
    <n v="15596797"/>
    <n v="643"/>
    <x v="1"/>
    <s v="Male"/>
    <x v="3"/>
    <n v="1"/>
    <n v="0"/>
    <n v="2"/>
    <n v="1"/>
    <n v="1"/>
    <n v="145764.4"/>
    <x v="1"/>
    <n v="29"/>
    <n v="2831"/>
    <n v="0"/>
    <n v="110"/>
    <n v="0"/>
    <n v="82099"/>
    <x v="0"/>
    <x v="0"/>
    <s v="High Risk"/>
  </r>
  <r>
    <n v="15681755"/>
    <n v="605"/>
    <x v="0"/>
    <s v="Female"/>
    <x v="15"/>
    <n v="5"/>
    <n v="0"/>
    <n v="2"/>
    <n v="1"/>
    <n v="1"/>
    <n v="42135.28"/>
    <x v="1"/>
    <n v="24"/>
    <n v="3989"/>
    <n v="6"/>
    <n v="89"/>
    <n v="0.25"/>
    <n v="95736"/>
    <x v="0"/>
    <x v="2"/>
    <s v="High Risk"/>
  </r>
  <r>
    <n v="15815271"/>
    <n v="755"/>
    <x v="2"/>
    <s v="Male"/>
    <x v="3"/>
    <n v="6"/>
    <n v="165048.5"/>
    <n v="3"/>
    <n v="1"/>
    <n v="0"/>
    <n v="16929.41"/>
    <x v="0"/>
    <n v="27"/>
    <n v="2745"/>
    <n v="1"/>
    <n v="115"/>
    <n v="3.7037037037037035E-2"/>
    <n v="74115"/>
    <x v="0"/>
    <x v="1"/>
    <s v="High Risk"/>
  </r>
  <r>
    <n v="15682860"/>
    <n v="769"/>
    <x v="1"/>
    <s v="Male"/>
    <x v="16"/>
    <n v="6"/>
    <n v="0"/>
    <n v="2"/>
    <n v="0"/>
    <n v="0"/>
    <n v="104393.78"/>
    <x v="1"/>
    <n v="20"/>
    <n v="3104"/>
    <n v="4"/>
    <n v="105"/>
    <n v="0.2"/>
    <n v="62080"/>
    <x v="1"/>
    <x v="1"/>
    <s v="High Risk"/>
  </r>
  <r>
    <n v="15621546"/>
    <n v="620"/>
    <x v="0"/>
    <s v="Female"/>
    <x v="19"/>
    <n v="9"/>
    <n v="127638.35"/>
    <n v="1"/>
    <n v="1"/>
    <n v="1"/>
    <n v="192717.57"/>
    <x v="1"/>
    <n v="21"/>
    <n v="2517"/>
    <n v="7"/>
    <n v="136"/>
    <n v="0.33333333333333331"/>
    <n v="52857"/>
    <x v="1"/>
    <x v="3"/>
    <s v="High Risk"/>
  </r>
  <r>
    <n v="15705918"/>
    <n v="725"/>
    <x v="0"/>
    <s v="Male"/>
    <x v="8"/>
    <n v="8"/>
    <n v="0"/>
    <n v="2"/>
    <n v="1"/>
    <n v="1"/>
    <n v="59650.42"/>
    <x v="1"/>
    <n v="18"/>
    <n v="3194"/>
    <n v="0"/>
    <n v="4"/>
    <n v="0"/>
    <n v="57492"/>
    <x v="0"/>
    <x v="1"/>
    <s v="Low Risk"/>
  </r>
  <r>
    <n v="15684512"/>
    <n v="818"/>
    <x v="2"/>
    <s v="Female"/>
    <x v="42"/>
    <n v="8"/>
    <n v="135290.42000000001"/>
    <n v="2"/>
    <n v="1"/>
    <n v="1"/>
    <n v="63729.72"/>
    <x v="1"/>
    <n v="13"/>
    <n v="895"/>
    <n v="4"/>
    <n v="100"/>
    <n v="0.30769230769230771"/>
    <n v="11635"/>
    <x v="0"/>
    <x v="1"/>
    <s v="High Risk"/>
  </r>
  <r>
    <n v="15671769"/>
    <n v="624"/>
    <x v="0"/>
    <s v="Female"/>
    <x v="60"/>
    <n v="4"/>
    <n v="170252.05"/>
    <n v="3"/>
    <n v="1"/>
    <n v="1"/>
    <n v="73679.59"/>
    <x v="0"/>
    <n v="19"/>
    <n v="545"/>
    <n v="5"/>
    <n v="32"/>
    <n v="0.26315789473684209"/>
    <n v="10355"/>
    <x v="0"/>
    <x v="2"/>
    <s v="Medium Risk"/>
  </r>
  <r>
    <n v="15642934"/>
    <n v="669"/>
    <x v="2"/>
    <s v="Female"/>
    <x v="12"/>
    <n v="4"/>
    <n v="108269.2"/>
    <n v="2"/>
    <n v="1"/>
    <n v="0"/>
    <n v="174969.92"/>
    <x v="1"/>
    <n v="2"/>
    <n v="3801"/>
    <n v="0"/>
    <n v="42"/>
    <n v="0"/>
    <n v="7602"/>
    <x v="0"/>
    <x v="2"/>
    <s v="Medium Risk"/>
  </r>
  <r>
    <n v="15594305"/>
    <n v="712"/>
    <x v="0"/>
    <s v="Female"/>
    <x v="15"/>
    <n v="1"/>
    <n v="0"/>
    <n v="2"/>
    <n v="1"/>
    <n v="0"/>
    <n v="1703.58"/>
    <x v="1"/>
    <n v="26"/>
    <n v="1331"/>
    <n v="1"/>
    <n v="15"/>
    <n v="3.8461538461538464E-2"/>
    <n v="34606"/>
    <x v="1"/>
    <x v="0"/>
    <s v="Low Risk"/>
  </r>
  <r>
    <n v="15789201"/>
    <n v="603"/>
    <x v="2"/>
    <s v="Female"/>
    <x v="12"/>
    <n v="9"/>
    <n v="145623.35999999999"/>
    <n v="1"/>
    <n v="1"/>
    <n v="0"/>
    <n v="163181.62"/>
    <x v="1"/>
    <n v="7"/>
    <n v="2551"/>
    <n v="9"/>
    <n v="32"/>
    <n v="1"/>
    <n v="17857"/>
    <x v="0"/>
    <x v="3"/>
    <s v="Medium Risk"/>
  </r>
  <r>
    <n v="15706762"/>
    <n v="597"/>
    <x v="0"/>
    <s v="Female"/>
    <x v="1"/>
    <n v="4"/>
    <n v="145809.53"/>
    <n v="2"/>
    <n v="1"/>
    <n v="1"/>
    <n v="52319.26"/>
    <x v="1"/>
    <n v="15"/>
    <n v="3833"/>
    <n v="0"/>
    <n v="73"/>
    <n v="0"/>
    <n v="57495"/>
    <x v="1"/>
    <x v="2"/>
    <s v="High Risk"/>
  </r>
  <r>
    <n v="15766183"/>
    <n v="580"/>
    <x v="2"/>
    <s v="Male"/>
    <x v="61"/>
    <n v="2"/>
    <n v="130334.84"/>
    <n v="2"/>
    <n v="1"/>
    <n v="1"/>
    <n v="51672.08"/>
    <x v="1"/>
    <n v="16"/>
    <n v="1748"/>
    <n v="5"/>
    <n v="36"/>
    <n v="0.3125"/>
    <n v="27968"/>
    <x v="0"/>
    <x v="0"/>
    <s v="Medium Risk"/>
  </r>
  <r>
    <n v="15777994"/>
    <n v="718"/>
    <x v="0"/>
    <s v="Female"/>
    <x v="2"/>
    <n v="3"/>
    <n v="0"/>
    <n v="2"/>
    <n v="1"/>
    <n v="1"/>
    <n v="145355.10999999999"/>
    <x v="1"/>
    <n v="17"/>
    <n v="3796"/>
    <n v="5"/>
    <n v="70"/>
    <n v="0.29411764705882354"/>
    <n v="64532"/>
    <x v="2"/>
    <x v="2"/>
    <s v="High Risk"/>
  </r>
  <r>
    <n v="15568162"/>
    <n v="527"/>
    <x v="1"/>
    <s v="Male"/>
    <x v="47"/>
    <n v="8"/>
    <n v="0"/>
    <n v="1"/>
    <n v="1"/>
    <n v="1"/>
    <n v="51711.57"/>
    <x v="1"/>
    <n v="13"/>
    <n v="2425"/>
    <n v="1"/>
    <n v="141"/>
    <n v="7.6923076923076927E-2"/>
    <n v="31525"/>
    <x v="1"/>
    <x v="1"/>
    <s v="High Risk"/>
  </r>
  <r>
    <n v="15680643"/>
    <n v="729"/>
    <x v="1"/>
    <s v="Female"/>
    <x v="0"/>
    <n v="1"/>
    <n v="0"/>
    <n v="2"/>
    <n v="1"/>
    <n v="1"/>
    <n v="149535.97"/>
    <x v="1"/>
    <n v="16"/>
    <n v="4758"/>
    <n v="9"/>
    <n v="71"/>
    <n v="0.5625"/>
    <n v="76128"/>
    <x v="1"/>
    <x v="0"/>
    <s v="High Risk"/>
  </r>
  <r>
    <n v="15761854"/>
    <n v="746"/>
    <x v="0"/>
    <s v="Female"/>
    <x v="9"/>
    <n v="4"/>
    <n v="0"/>
    <n v="1"/>
    <n v="0"/>
    <n v="1"/>
    <n v="94105"/>
    <x v="1"/>
    <n v="28"/>
    <n v="1606"/>
    <n v="9"/>
    <n v="10"/>
    <n v="0.32142857142857145"/>
    <n v="44968"/>
    <x v="0"/>
    <x v="2"/>
    <s v="Low Risk"/>
  </r>
  <r>
    <n v="15730793"/>
    <n v="699"/>
    <x v="2"/>
    <s v="Female"/>
    <x v="41"/>
    <n v="3"/>
    <n v="111009.32"/>
    <n v="1"/>
    <n v="1"/>
    <n v="1"/>
    <n v="155905.79"/>
    <x v="0"/>
    <n v="11"/>
    <n v="1668"/>
    <n v="1"/>
    <n v="53"/>
    <n v="9.0909090909090912E-2"/>
    <n v="18348"/>
    <x v="1"/>
    <x v="2"/>
    <s v="Medium Risk"/>
  </r>
  <r>
    <n v="15692137"/>
    <n v="759"/>
    <x v="0"/>
    <s v="Female"/>
    <x v="17"/>
    <n v="2"/>
    <n v="0"/>
    <n v="1"/>
    <n v="1"/>
    <n v="1"/>
    <n v="138380.10999999999"/>
    <x v="1"/>
    <n v="18"/>
    <n v="2209"/>
    <n v="6"/>
    <n v="99"/>
    <n v="0.33333333333333331"/>
    <n v="39762"/>
    <x v="0"/>
    <x v="0"/>
    <s v="High Risk"/>
  </r>
  <r>
    <n v="15608595"/>
    <n v="748"/>
    <x v="0"/>
    <s v="Female"/>
    <x v="2"/>
    <n v="3"/>
    <n v="157371.54"/>
    <n v="1"/>
    <n v="0"/>
    <n v="1"/>
    <n v="97734.3"/>
    <x v="1"/>
    <n v="16"/>
    <n v="4271"/>
    <n v="8"/>
    <n v="159"/>
    <n v="0.5"/>
    <n v="68336"/>
    <x v="0"/>
    <x v="2"/>
    <s v="High Risk"/>
  </r>
  <r>
    <n v="15709459"/>
    <n v="698"/>
    <x v="1"/>
    <s v="Female"/>
    <x v="54"/>
    <n v="5"/>
    <n v="0"/>
    <n v="1"/>
    <n v="1"/>
    <n v="1"/>
    <n v="173576.71"/>
    <x v="1"/>
    <n v="14"/>
    <n v="3208"/>
    <n v="7"/>
    <n v="65"/>
    <n v="0.5"/>
    <n v="44912"/>
    <x v="0"/>
    <x v="2"/>
    <s v="High Risk"/>
  </r>
  <r>
    <n v="15775750"/>
    <n v="686"/>
    <x v="0"/>
    <s v="Male"/>
    <x v="24"/>
    <n v="9"/>
    <n v="134560.62"/>
    <n v="1"/>
    <n v="1"/>
    <n v="0"/>
    <n v="27596.39"/>
    <x v="1"/>
    <n v="23"/>
    <n v="374"/>
    <n v="8"/>
    <n v="102"/>
    <n v="0.34782608695652173"/>
    <n v="8602"/>
    <x v="0"/>
    <x v="3"/>
    <s v="High Risk"/>
  </r>
  <r>
    <n v="15585855"/>
    <n v="679"/>
    <x v="0"/>
    <s v="Male"/>
    <x v="20"/>
    <n v="1"/>
    <n v="0"/>
    <n v="1"/>
    <n v="1"/>
    <n v="1"/>
    <n v="16897.189999999999"/>
    <x v="1"/>
    <n v="14"/>
    <n v="4489"/>
    <n v="6"/>
    <n v="89"/>
    <n v="0.42857142857142855"/>
    <n v="62846"/>
    <x v="2"/>
    <x v="0"/>
    <s v="High Risk"/>
  </r>
  <r>
    <n v="15752139"/>
    <n v="682"/>
    <x v="2"/>
    <s v="Male"/>
    <x v="18"/>
    <n v="5"/>
    <n v="72373.62"/>
    <n v="2"/>
    <n v="1"/>
    <n v="0"/>
    <n v="36895.99"/>
    <x v="1"/>
    <n v="16"/>
    <n v="631"/>
    <n v="0"/>
    <n v="38"/>
    <n v="0"/>
    <n v="10096"/>
    <x v="2"/>
    <x v="2"/>
    <s v="Medium Risk"/>
  </r>
  <r>
    <n v="15768295"/>
    <n v="778"/>
    <x v="0"/>
    <s v="Female"/>
    <x v="10"/>
    <n v="7"/>
    <n v="109564.1"/>
    <n v="1"/>
    <n v="0"/>
    <n v="1"/>
    <n v="113046.81"/>
    <x v="1"/>
    <n v="30"/>
    <n v="1720"/>
    <n v="4"/>
    <n v="52"/>
    <n v="0.13333333333333333"/>
    <n v="51600"/>
    <x v="1"/>
    <x v="1"/>
    <s v="Medium Risk"/>
  </r>
  <r>
    <n v="15766906"/>
    <n v="742"/>
    <x v="0"/>
    <s v="Female"/>
    <x v="11"/>
    <n v="4"/>
    <n v="132116.13"/>
    <n v="2"/>
    <n v="1"/>
    <n v="0"/>
    <n v="129933.5"/>
    <x v="1"/>
    <n v="20"/>
    <n v="3092"/>
    <n v="1"/>
    <n v="157"/>
    <n v="0.05"/>
    <n v="61840"/>
    <x v="0"/>
    <x v="2"/>
    <s v="High Risk"/>
  </r>
  <r>
    <n v="15725776"/>
    <n v="649"/>
    <x v="2"/>
    <s v="Male"/>
    <x v="9"/>
    <n v="7"/>
    <n v="101195.23"/>
    <n v="1"/>
    <n v="0"/>
    <n v="0"/>
    <n v="133091.32"/>
    <x v="1"/>
    <n v="25"/>
    <n v="4026"/>
    <n v="1"/>
    <n v="9"/>
    <n v="0.04"/>
    <n v="100650"/>
    <x v="1"/>
    <x v="1"/>
    <s v="Low Risk"/>
  </r>
  <r>
    <n v="15682576"/>
    <n v="763"/>
    <x v="0"/>
    <s v="Male"/>
    <x v="44"/>
    <n v="1"/>
    <n v="149436.73000000001"/>
    <n v="2"/>
    <n v="0"/>
    <n v="1"/>
    <n v="106282.74"/>
    <x v="1"/>
    <n v="21"/>
    <n v="2190"/>
    <n v="8"/>
    <n v="145"/>
    <n v="0.38095238095238093"/>
    <n v="45990"/>
    <x v="0"/>
    <x v="0"/>
    <s v="High Risk"/>
  </r>
  <r>
    <n v="15704081"/>
    <n v="595"/>
    <x v="2"/>
    <s v="Male"/>
    <x v="33"/>
    <n v="9"/>
    <n v="130682.11"/>
    <n v="2"/>
    <n v="1"/>
    <n v="1"/>
    <n v="57862.879999999997"/>
    <x v="1"/>
    <n v="20"/>
    <n v="714"/>
    <n v="5"/>
    <n v="138"/>
    <n v="0.25"/>
    <n v="14280"/>
    <x v="0"/>
    <x v="3"/>
    <s v="High Risk"/>
  </r>
  <r>
    <n v="15719940"/>
    <n v="628"/>
    <x v="2"/>
    <s v="Female"/>
    <x v="21"/>
    <n v="10"/>
    <n v="115280.49"/>
    <n v="2"/>
    <n v="0"/>
    <n v="0"/>
    <n v="12628.61"/>
    <x v="0"/>
    <n v="2"/>
    <n v="4671"/>
    <n v="2"/>
    <n v="76"/>
    <n v="1"/>
    <n v="9342"/>
    <x v="0"/>
    <x v="3"/>
    <s v="High Risk"/>
  </r>
  <r>
    <n v="15672894"/>
    <n v="625"/>
    <x v="0"/>
    <s v="Female"/>
    <x v="18"/>
    <n v="8"/>
    <n v="129944.39"/>
    <n v="2"/>
    <n v="0"/>
    <n v="0"/>
    <n v="198914.8"/>
    <x v="1"/>
    <n v="21"/>
    <n v="4391"/>
    <n v="1"/>
    <n v="9"/>
    <n v="4.7619047619047616E-2"/>
    <n v="92211"/>
    <x v="1"/>
    <x v="1"/>
    <s v="Low Risk"/>
  </r>
  <r>
    <n v="15667451"/>
    <n v="733"/>
    <x v="0"/>
    <s v="Male"/>
    <x v="18"/>
    <n v="5"/>
    <n v="0"/>
    <n v="2"/>
    <n v="1"/>
    <n v="1"/>
    <n v="109127.54"/>
    <x v="1"/>
    <n v="1"/>
    <n v="762"/>
    <n v="3"/>
    <n v="88"/>
    <n v="1"/>
    <n v="762"/>
    <x v="0"/>
    <x v="2"/>
    <s v="High Risk"/>
  </r>
  <r>
    <n v="15636767"/>
    <n v="665"/>
    <x v="1"/>
    <s v="Female"/>
    <x v="15"/>
    <n v="10"/>
    <n v="0"/>
    <n v="1"/>
    <n v="1"/>
    <n v="1"/>
    <n v="22487.45"/>
    <x v="1"/>
    <n v="28"/>
    <n v="1708"/>
    <n v="1"/>
    <n v="142"/>
    <n v="3.5714285714285712E-2"/>
    <n v="47824"/>
    <x v="0"/>
    <x v="3"/>
    <s v="High Risk"/>
  </r>
  <r>
    <n v="15571415"/>
    <n v="805"/>
    <x v="2"/>
    <s v="Male"/>
    <x v="27"/>
    <n v="6"/>
    <n v="151802.29"/>
    <n v="1"/>
    <n v="1"/>
    <n v="0"/>
    <n v="46791.09"/>
    <x v="0"/>
    <n v="9"/>
    <n v="4898"/>
    <n v="6"/>
    <n v="96"/>
    <n v="0.66666666666666663"/>
    <n v="44082"/>
    <x v="0"/>
    <x v="1"/>
    <s v="High Risk"/>
  </r>
  <r>
    <n v="15575605"/>
    <n v="725"/>
    <x v="0"/>
    <s v="Male"/>
    <x v="16"/>
    <n v="6"/>
    <n v="0"/>
    <n v="2"/>
    <n v="1"/>
    <n v="1"/>
    <n v="158697.28"/>
    <x v="1"/>
    <n v="22"/>
    <n v="1406"/>
    <n v="10"/>
    <n v="22"/>
    <n v="0.45454545454545453"/>
    <n v="30932"/>
    <x v="1"/>
    <x v="1"/>
    <s v="Low Risk"/>
  </r>
  <r>
    <n v="15649160"/>
    <n v="554"/>
    <x v="0"/>
    <s v="Female"/>
    <x v="16"/>
    <n v="3"/>
    <n v="138731.95000000001"/>
    <n v="1"/>
    <n v="1"/>
    <n v="1"/>
    <n v="194138.36"/>
    <x v="1"/>
    <n v="5"/>
    <n v="3177"/>
    <n v="4"/>
    <n v="7"/>
    <n v="0.8"/>
    <n v="15885"/>
    <x v="1"/>
    <x v="2"/>
    <s v="Low Risk"/>
  </r>
  <r>
    <n v="15615832"/>
    <n v="675"/>
    <x v="1"/>
    <s v="Female"/>
    <x v="12"/>
    <n v="8"/>
    <n v="155621.07999999999"/>
    <n v="1"/>
    <n v="0"/>
    <n v="1"/>
    <n v="35177.31"/>
    <x v="1"/>
    <n v="25"/>
    <n v="4708"/>
    <n v="0"/>
    <n v="4"/>
    <n v="0"/>
    <n v="117700"/>
    <x v="1"/>
    <x v="1"/>
    <s v="Low Risk"/>
  </r>
  <r>
    <n v="15600975"/>
    <n v="556"/>
    <x v="0"/>
    <s v="Female"/>
    <x v="41"/>
    <n v="4"/>
    <n v="150005.38"/>
    <n v="1"/>
    <n v="1"/>
    <n v="0"/>
    <n v="157015.5"/>
    <x v="0"/>
    <n v="13"/>
    <n v="1526"/>
    <n v="4"/>
    <n v="90"/>
    <n v="0.30769230769230771"/>
    <n v="19838"/>
    <x v="1"/>
    <x v="2"/>
    <s v="High Risk"/>
  </r>
  <r>
    <n v="15690772"/>
    <n v="635"/>
    <x v="1"/>
    <s v="Female"/>
    <x v="36"/>
    <n v="2"/>
    <n v="0"/>
    <n v="2"/>
    <n v="1"/>
    <n v="1"/>
    <n v="136551.25"/>
    <x v="1"/>
    <n v="27"/>
    <n v="192"/>
    <n v="4"/>
    <n v="61"/>
    <n v="0.14814814814814814"/>
    <n v="5184"/>
    <x v="0"/>
    <x v="0"/>
    <s v="High Risk"/>
  </r>
  <r>
    <n v="15565714"/>
    <n v="601"/>
    <x v="0"/>
    <s v="Male"/>
    <x v="40"/>
    <n v="1"/>
    <n v="64430.06"/>
    <n v="2"/>
    <n v="0"/>
    <n v="1"/>
    <n v="96517.97"/>
    <x v="1"/>
    <n v="24"/>
    <n v="4555"/>
    <n v="7"/>
    <n v="177"/>
    <n v="0.29166666666666669"/>
    <n v="109320"/>
    <x v="0"/>
    <x v="0"/>
    <s v="High Risk"/>
  </r>
  <r>
    <n v="15763108"/>
    <n v="600"/>
    <x v="2"/>
    <s v="Male"/>
    <x v="47"/>
    <n v="7"/>
    <n v="106261.63"/>
    <n v="1"/>
    <n v="1"/>
    <n v="0"/>
    <n v="93629.66"/>
    <x v="0"/>
    <n v="5"/>
    <n v="4872"/>
    <n v="8"/>
    <n v="54"/>
    <n v="1"/>
    <n v="24360"/>
    <x v="1"/>
    <x v="1"/>
    <s v="Medium Risk"/>
  </r>
  <r>
    <n v="15723884"/>
    <n v="758"/>
    <x v="1"/>
    <s v="Male"/>
    <x v="20"/>
    <n v="3"/>
    <n v="0"/>
    <n v="2"/>
    <n v="0"/>
    <n v="0"/>
    <n v="96097.65"/>
    <x v="1"/>
    <n v="12"/>
    <n v="1787"/>
    <n v="1"/>
    <n v="65"/>
    <n v="8.3333333333333329E-2"/>
    <n v="21444"/>
    <x v="0"/>
    <x v="2"/>
    <s v="High Risk"/>
  </r>
  <r>
    <n v="15644453"/>
    <n v="606"/>
    <x v="2"/>
    <s v="Female"/>
    <x v="1"/>
    <n v="4"/>
    <n v="132670.53"/>
    <n v="1"/>
    <n v="1"/>
    <n v="0"/>
    <n v="156476.35999999999"/>
    <x v="0"/>
    <n v="4"/>
    <n v="2549"/>
    <n v="7"/>
    <n v="113"/>
    <n v="1"/>
    <n v="10196"/>
    <x v="0"/>
    <x v="2"/>
    <s v="High Risk"/>
  </r>
  <r>
    <n v="15655464"/>
    <n v="640"/>
    <x v="0"/>
    <s v="Female"/>
    <x v="44"/>
    <n v="3"/>
    <n v="0"/>
    <n v="1"/>
    <n v="0"/>
    <n v="1"/>
    <n v="42964.63"/>
    <x v="1"/>
    <n v="19"/>
    <n v="1763"/>
    <n v="2"/>
    <n v="147"/>
    <n v="0.10526315789473684"/>
    <n v="33497"/>
    <x v="1"/>
    <x v="2"/>
    <s v="High Risk"/>
  </r>
  <r>
    <n v="15783883"/>
    <n v="753"/>
    <x v="2"/>
    <s v="Female"/>
    <x v="16"/>
    <n v="1"/>
    <n v="117314.92"/>
    <n v="1"/>
    <n v="1"/>
    <n v="0"/>
    <n v="122021.33"/>
    <x v="0"/>
    <n v="1"/>
    <n v="2703"/>
    <n v="8"/>
    <n v="69"/>
    <n v="1"/>
    <n v="2703"/>
    <x v="1"/>
    <x v="0"/>
    <s v="High Risk"/>
  </r>
  <r>
    <n v="15787693"/>
    <n v="559"/>
    <x v="1"/>
    <s v="Male"/>
    <x v="16"/>
    <n v="3"/>
    <n v="145874.35"/>
    <n v="1"/>
    <n v="1"/>
    <n v="0"/>
    <n v="56311.39"/>
    <x v="0"/>
    <n v="30"/>
    <n v="1831"/>
    <n v="1"/>
    <n v="37"/>
    <n v="3.3333333333333333E-2"/>
    <n v="54930"/>
    <x v="0"/>
    <x v="2"/>
    <s v="Medium Risk"/>
  </r>
  <r>
    <n v="15664793"/>
    <n v="754"/>
    <x v="1"/>
    <s v="Female"/>
    <x v="5"/>
    <n v="7"/>
    <n v="146777.44"/>
    <n v="2"/>
    <n v="0"/>
    <n v="1"/>
    <n v="150685.51999999999"/>
    <x v="1"/>
    <n v="25"/>
    <n v="3064"/>
    <n v="2"/>
    <n v="127"/>
    <n v="0.08"/>
    <n v="76600"/>
    <x v="2"/>
    <x v="1"/>
    <s v="High Risk"/>
  </r>
  <r>
    <n v="15642391"/>
    <n v="621"/>
    <x v="2"/>
    <s v="Male"/>
    <x v="21"/>
    <n v="4"/>
    <n v="109978.83"/>
    <n v="1"/>
    <n v="0"/>
    <n v="0"/>
    <n v="177740.58"/>
    <x v="0"/>
    <n v="22"/>
    <n v="1090"/>
    <n v="3"/>
    <n v="165"/>
    <n v="0.13636363636363635"/>
    <n v="23980"/>
    <x v="0"/>
    <x v="2"/>
    <s v="High Risk"/>
  </r>
  <r>
    <n v="15756538"/>
    <n v="654"/>
    <x v="0"/>
    <s v="Female"/>
    <x v="24"/>
    <n v="5"/>
    <n v="0"/>
    <n v="1"/>
    <n v="0"/>
    <n v="1"/>
    <n v="71492.28"/>
    <x v="1"/>
    <n v="30"/>
    <n v="2705"/>
    <n v="0"/>
    <n v="9"/>
    <n v="0"/>
    <n v="81150"/>
    <x v="0"/>
    <x v="2"/>
    <s v="Low Risk"/>
  </r>
  <r>
    <n v="15668830"/>
    <n v="650"/>
    <x v="1"/>
    <s v="Male"/>
    <x v="9"/>
    <n v="8"/>
    <n v="108881.73"/>
    <n v="1"/>
    <n v="1"/>
    <n v="0"/>
    <n v="104492.83"/>
    <x v="1"/>
    <n v="16"/>
    <n v="4248"/>
    <n v="7"/>
    <n v="143"/>
    <n v="0.4375"/>
    <n v="67968"/>
    <x v="0"/>
    <x v="1"/>
    <s v="High Risk"/>
  </r>
  <r>
    <n v="15796569"/>
    <n v="831"/>
    <x v="1"/>
    <s v="Female"/>
    <x v="4"/>
    <n v="10"/>
    <n v="0"/>
    <n v="1"/>
    <n v="0"/>
    <n v="1"/>
    <n v="47729.33"/>
    <x v="1"/>
    <n v="5"/>
    <n v="2251"/>
    <n v="2"/>
    <n v="135"/>
    <n v="0.4"/>
    <n v="11255"/>
    <x v="0"/>
    <x v="3"/>
    <s v="High Risk"/>
  </r>
  <r>
    <n v="15677112"/>
    <n v="519"/>
    <x v="0"/>
    <s v="Male"/>
    <x v="2"/>
    <n v="2"/>
    <n v="112957.26"/>
    <n v="2"/>
    <n v="1"/>
    <n v="0"/>
    <n v="97593.16"/>
    <x v="1"/>
    <n v="7"/>
    <n v="839"/>
    <n v="3"/>
    <n v="128"/>
    <n v="0.42857142857142855"/>
    <n v="5873"/>
    <x v="1"/>
    <x v="0"/>
    <s v="High Risk"/>
  </r>
  <r>
    <n v="15815040"/>
    <n v="552"/>
    <x v="2"/>
    <s v="Female"/>
    <x v="0"/>
    <n v="8"/>
    <n v="103362.14"/>
    <n v="1"/>
    <n v="0"/>
    <n v="1"/>
    <n v="186869.58"/>
    <x v="0"/>
    <n v="7"/>
    <n v="3006"/>
    <n v="7"/>
    <n v="40"/>
    <n v="1"/>
    <n v="21042"/>
    <x v="0"/>
    <x v="1"/>
    <s v="Medium Risk"/>
  </r>
  <r>
    <n v="15590434"/>
    <n v="577"/>
    <x v="1"/>
    <s v="Male"/>
    <x v="1"/>
    <n v="4"/>
    <n v="89015.61"/>
    <n v="1"/>
    <n v="0"/>
    <n v="1"/>
    <n v="135227.23000000001"/>
    <x v="1"/>
    <n v="27"/>
    <n v="2332"/>
    <n v="3"/>
    <n v="87"/>
    <n v="0.1111111111111111"/>
    <n v="62964"/>
    <x v="1"/>
    <x v="2"/>
    <s v="High Risk"/>
  </r>
  <r>
    <n v="15597536"/>
    <n v="576"/>
    <x v="1"/>
    <s v="Male"/>
    <x v="13"/>
    <n v="5"/>
    <n v="133618.01"/>
    <n v="1"/>
    <n v="0"/>
    <n v="0"/>
    <n v="135244.87"/>
    <x v="1"/>
    <n v="8"/>
    <n v="3951"/>
    <n v="0"/>
    <n v="6"/>
    <n v="0"/>
    <n v="31608"/>
    <x v="0"/>
    <x v="2"/>
    <s v="Low Risk"/>
  </r>
  <r>
    <n v="15723989"/>
    <n v="646"/>
    <x v="0"/>
    <s v="Male"/>
    <x v="20"/>
    <n v="5"/>
    <n v="93680.43"/>
    <n v="2"/>
    <n v="1"/>
    <n v="1"/>
    <n v="179473.26"/>
    <x v="1"/>
    <n v="27"/>
    <n v="515"/>
    <n v="1"/>
    <n v="174"/>
    <n v="3.7037037037037035E-2"/>
    <n v="13905"/>
    <x v="0"/>
    <x v="2"/>
    <s v="High Risk"/>
  </r>
  <r>
    <n v="15767358"/>
    <n v="711"/>
    <x v="2"/>
    <s v="Female"/>
    <x v="13"/>
    <n v="1"/>
    <n v="97486.15"/>
    <n v="2"/>
    <n v="1"/>
    <n v="0"/>
    <n v="50610.62"/>
    <x v="1"/>
    <n v="13"/>
    <n v="3243"/>
    <n v="6"/>
    <n v="132"/>
    <n v="0.46153846153846156"/>
    <n v="42159"/>
    <x v="2"/>
    <x v="0"/>
    <s v="High Risk"/>
  </r>
  <r>
    <n v="15594812"/>
    <n v="806"/>
    <x v="1"/>
    <s v="Female"/>
    <x v="24"/>
    <n v="2"/>
    <n v="137794.18"/>
    <n v="2"/>
    <n v="0"/>
    <n v="1"/>
    <n v="75232.02"/>
    <x v="1"/>
    <n v="20"/>
    <n v="4131"/>
    <n v="9"/>
    <n v="20"/>
    <n v="0.45"/>
    <n v="82620"/>
    <x v="0"/>
    <x v="0"/>
    <s v="Low Risk"/>
  </r>
  <r>
    <n v="15688210"/>
    <n v="670"/>
    <x v="0"/>
    <s v="Female"/>
    <x v="2"/>
    <n v="8"/>
    <n v="101928.51"/>
    <n v="1"/>
    <n v="0"/>
    <n v="0"/>
    <n v="89205.54"/>
    <x v="1"/>
    <n v="12"/>
    <n v="2602"/>
    <n v="10"/>
    <n v="167"/>
    <n v="0.83333333333333337"/>
    <n v="31224"/>
    <x v="0"/>
    <x v="1"/>
    <s v="High Risk"/>
  </r>
  <r>
    <n v="15681509"/>
    <n v="679"/>
    <x v="1"/>
    <s v="Female"/>
    <x v="34"/>
    <n v="9"/>
    <n v="0"/>
    <n v="2"/>
    <n v="0"/>
    <n v="1"/>
    <n v="61761.77"/>
    <x v="1"/>
    <n v="22"/>
    <n v="2696"/>
    <n v="2"/>
    <n v="89"/>
    <n v="9.0909090909090912E-2"/>
    <n v="59312"/>
    <x v="2"/>
    <x v="3"/>
    <s v="High Risk"/>
  </r>
  <r>
    <n v="15572390"/>
    <n v="850"/>
    <x v="1"/>
    <s v="Female"/>
    <x v="2"/>
    <n v="6"/>
    <n v="0"/>
    <n v="2"/>
    <n v="1"/>
    <n v="0"/>
    <n v="103921.43"/>
    <x v="1"/>
    <n v="29"/>
    <n v="4435"/>
    <n v="1"/>
    <n v="97"/>
    <n v="3.4482758620689655E-2"/>
    <n v="128615"/>
    <x v="0"/>
    <x v="1"/>
    <s v="High Risk"/>
  </r>
  <r>
    <n v="15801441"/>
    <n v="670"/>
    <x v="2"/>
    <s v="Female"/>
    <x v="12"/>
    <n v="2"/>
    <n v="79585.960000000006"/>
    <n v="1"/>
    <n v="0"/>
    <n v="1"/>
    <n v="198802.9"/>
    <x v="1"/>
    <n v="1"/>
    <n v="4313"/>
    <n v="10"/>
    <n v="102"/>
    <n v="1"/>
    <n v="4313"/>
    <x v="0"/>
    <x v="0"/>
    <s v="High Risk"/>
  </r>
  <r>
    <n v="15783859"/>
    <n v="733"/>
    <x v="0"/>
    <s v="Female"/>
    <x v="9"/>
    <n v="3"/>
    <n v="161884.99"/>
    <n v="1"/>
    <n v="1"/>
    <n v="1"/>
    <n v="9617.24"/>
    <x v="1"/>
    <n v="19"/>
    <n v="4253"/>
    <n v="5"/>
    <n v="55"/>
    <n v="0.26315789473684209"/>
    <n v="80807"/>
    <x v="1"/>
    <x v="2"/>
    <s v="Medium Risk"/>
  </r>
  <r>
    <n v="15575243"/>
    <n v="764"/>
    <x v="0"/>
    <s v="Female"/>
    <x v="2"/>
    <n v="1"/>
    <n v="129068.54"/>
    <n v="2"/>
    <n v="1"/>
    <n v="1"/>
    <n v="187905.12"/>
    <x v="1"/>
    <n v="1"/>
    <n v="3859"/>
    <n v="7"/>
    <n v="151"/>
    <n v="1"/>
    <n v="3859"/>
    <x v="0"/>
    <x v="0"/>
    <s v="High Risk"/>
  </r>
  <r>
    <n v="15773421"/>
    <n v="673"/>
    <x v="0"/>
    <s v="Female"/>
    <x v="0"/>
    <n v="4"/>
    <n v="0"/>
    <n v="2"/>
    <n v="1"/>
    <n v="0"/>
    <n v="121440.8"/>
    <x v="1"/>
    <n v="20"/>
    <n v="2026"/>
    <n v="0"/>
    <n v="114"/>
    <n v="0"/>
    <n v="40520"/>
    <x v="0"/>
    <x v="2"/>
    <s v="High Risk"/>
  </r>
  <r>
    <n v="15788776"/>
    <n v="588"/>
    <x v="2"/>
    <s v="Male"/>
    <x v="23"/>
    <n v="6"/>
    <n v="132623.76"/>
    <n v="3"/>
    <n v="1"/>
    <n v="0"/>
    <n v="36292.94"/>
    <x v="0"/>
    <n v="5"/>
    <n v="712"/>
    <n v="2"/>
    <n v="138"/>
    <n v="0.4"/>
    <n v="3560"/>
    <x v="0"/>
    <x v="1"/>
    <s v="High Risk"/>
  </r>
  <r>
    <n v="15765257"/>
    <n v="564"/>
    <x v="1"/>
    <s v="Male"/>
    <x v="8"/>
    <n v="5"/>
    <n v="121461.87"/>
    <n v="1"/>
    <n v="1"/>
    <n v="1"/>
    <n v="20432.09"/>
    <x v="0"/>
    <n v="30"/>
    <n v="4578"/>
    <n v="2"/>
    <n v="176"/>
    <n v="6.6666666666666666E-2"/>
    <n v="137340"/>
    <x v="2"/>
    <x v="2"/>
    <s v="High Risk"/>
  </r>
  <r>
    <n v="15661412"/>
    <n v="715"/>
    <x v="0"/>
    <s v="Male"/>
    <x v="15"/>
    <n v="8"/>
    <n v="175307.32"/>
    <n v="1"/>
    <n v="1"/>
    <n v="0"/>
    <n v="187051.23"/>
    <x v="1"/>
    <n v="18"/>
    <n v="4954"/>
    <n v="4"/>
    <n v="56"/>
    <n v="0.22222222222222221"/>
    <n v="89172"/>
    <x v="0"/>
    <x v="1"/>
    <s v="Medium Risk"/>
  </r>
  <r>
    <n v="15636478"/>
    <n v="621"/>
    <x v="0"/>
    <s v="Male"/>
    <x v="8"/>
    <n v="7"/>
    <n v="136658.60999999999"/>
    <n v="1"/>
    <n v="1"/>
    <n v="1"/>
    <n v="148689.13"/>
    <x v="1"/>
    <n v="12"/>
    <n v="447"/>
    <n v="9"/>
    <n v="58"/>
    <n v="0.75"/>
    <n v="5364"/>
    <x v="1"/>
    <x v="1"/>
    <s v="Medium Risk"/>
  </r>
  <r>
    <n v="15603683"/>
    <n v="796"/>
    <x v="1"/>
    <s v="Female"/>
    <x v="51"/>
    <n v="3"/>
    <n v="146584.19"/>
    <n v="2"/>
    <n v="0"/>
    <n v="0"/>
    <n v="125445.8"/>
    <x v="1"/>
    <n v="22"/>
    <n v="4236"/>
    <n v="9"/>
    <n v="148"/>
    <n v="0.40909090909090912"/>
    <n v="93192"/>
    <x v="0"/>
    <x v="2"/>
    <s v="High Risk"/>
  </r>
  <r>
    <n v="15651868"/>
    <n v="672"/>
    <x v="0"/>
    <s v="Male"/>
    <x v="10"/>
    <n v="6"/>
    <n v="0"/>
    <n v="1"/>
    <n v="0"/>
    <n v="0"/>
    <n v="22736.06"/>
    <x v="1"/>
    <n v="11"/>
    <n v="4857"/>
    <n v="5"/>
    <n v="130"/>
    <n v="0.45454545454545453"/>
    <n v="53427"/>
    <x v="0"/>
    <x v="1"/>
    <s v="High Risk"/>
  </r>
  <r>
    <n v="15815443"/>
    <n v="527"/>
    <x v="1"/>
    <s v="Female"/>
    <x v="17"/>
    <n v="10"/>
    <n v="131414.76"/>
    <n v="1"/>
    <n v="1"/>
    <n v="0"/>
    <n v="54947.51"/>
    <x v="1"/>
    <n v="1"/>
    <n v="3335"/>
    <n v="0"/>
    <n v="121"/>
    <n v="0"/>
    <n v="3335"/>
    <x v="0"/>
    <x v="3"/>
    <s v="High Risk"/>
  </r>
  <r>
    <n v="15682686"/>
    <n v="722"/>
    <x v="0"/>
    <s v="Female"/>
    <x v="16"/>
    <n v="3"/>
    <n v="0"/>
    <n v="2"/>
    <n v="0"/>
    <n v="1"/>
    <n v="167984.72"/>
    <x v="1"/>
    <n v="22"/>
    <n v="1975"/>
    <n v="3"/>
    <n v="10"/>
    <n v="0.13636363636363635"/>
    <n v="43450"/>
    <x v="2"/>
    <x v="2"/>
    <s v="Low Risk"/>
  </r>
  <r>
    <n v="15697460"/>
    <n v="596"/>
    <x v="2"/>
    <s v="Male"/>
    <x v="10"/>
    <n v="4"/>
    <n v="99441.21"/>
    <n v="2"/>
    <n v="0"/>
    <n v="1"/>
    <n v="4802.2700000000004"/>
    <x v="1"/>
    <n v="20"/>
    <n v="3342"/>
    <n v="3"/>
    <n v="72"/>
    <n v="0.15"/>
    <n v="66840"/>
    <x v="0"/>
    <x v="2"/>
    <s v="High Risk"/>
  </r>
  <r>
    <n v="15748432"/>
    <n v="746"/>
    <x v="0"/>
    <s v="Female"/>
    <x v="15"/>
    <n v="4"/>
    <n v="0"/>
    <n v="2"/>
    <n v="1"/>
    <n v="1"/>
    <n v="72909.75"/>
    <x v="1"/>
    <n v="3"/>
    <n v="3837"/>
    <n v="0"/>
    <n v="165"/>
    <n v="0"/>
    <n v="11511"/>
    <x v="0"/>
    <x v="2"/>
    <s v="High Risk"/>
  </r>
  <r>
    <n v="15698271"/>
    <n v="523"/>
    <x v="0"/>
    <s v="Female"/>
    <x v="28"/>
    <n v="4"/>
    <n v="0"/>
    <n v="2"/>
    <n v="1"/>
    <n v="0"/>
    <n v="185488.81"/>
    <x v="1"/>
    <n v="11"/>
    <n v="2125"/>
    <n v="1"/>
    <n v="38"/>
    <n v="9.0909090909090912E-2"/>
    <n v="23375"/>
    <x v="0"/>
    <x v="2"/>
    <s v="Medium Risk"/>
  </r>
  <r>
    <n v="15808662"/>
    <n v="624"/>
    <x v="0"/>
    <s v="Male"/>
    <x v="4"/>
    <n v="3"/>
    <n v="0"/>
    <n v="2"/>
    <n v="1"/>
    <n v="0"/>
    <n v="88407.51"/>
    <x v="1"/>
    <n v="26"/>
    <n v="4377"/>
    <n v="0"/>
    <n v="131"/>
    <n v="0"/>
    <n v="113802"/>
    <x v="0"/>
    <x v="2"/>
    <s v="High Risk"/>
  </r>
  <r>
    <n v="15690372"/>
    <n v="553"/>
    <x v="1"/>
    <s v="Male"/>
    <x v="16"/>
    <n v="1"/>
    <n v="181110.13"/>
    <n v="2"/>
    <n v="1"/>
    <n v="0"/>
    <n v="184544.59"/>
    <x v="1"/>
    <n v="8"/>
    <n v="1505"/>
    <n v="3"/>
    <n v="138"/>
    <n v="0.375"/>
    <n v="12040"/>
    <x v="0"/>
    <x v="0"/>
    <s v="High Risk"/>
  </r>
  <r>
    <n v="15781875"/>
    <n v="850"/>
    <x v="1"/>
    <s v="Male"/>
    <x v="19"/>
    <n v="3"/>
    <n v="100476.46"/>
    <n v="2"/>
    <n v="1"/>
    <n v="1"/>
    <n v="136539.13"/>
    <x v="1"/>
    <n v="8"/>
    <n v="1148"/>
    <n v="3"/>
    <n v="146"/>
    <n v="0.375"/>
    <n v="9184"/>
    <x v="1"/>
    <x v="2"/>
    <s v="High Risk"/>
  </r>
  <r>
    <n v="15801473"/>
    <n v="599"/>
    <x v="2"/>
    <s v="Male"/>
    <x v="19"/>
    <n v="2"/>
    <n v="51949.95"/>
    <n v="2"/>
    <n v="1"/>
    <n v="0"/>
    <n v="85045.92"/>
    <x v="1"/>
    <n v="8"/>
    <n v="2360"/>
    <n v="9"/>
    <n v="154"/>
    <n v="1"/>
    <n v="18880"/>
    <x v="0"/>
    <x v="0"/>
    <s v="High Risk"/>
  </r>
  <r>
    <n v="15704509"/>
    <n v="492"/>
    <x v="0"/>
    <s v="Male"/>
    <x v="12"/>
    <n v="8"/>
    <n v="121063.49"/>
    <n v="1"/>
    <n v="0"/>
    <n v="0"/>
    <n v="85421.48"/>
    <x v="1"/>
    <n v="17"/>
    <n v="3523"/>
    <n v="0"/>
    <n v="136"/>
    <n v="0"/>
    <n v="59891"/>
    <x v="0"/>
    <x v="1"/>
    <s v="High Risk"/>
  </r>
  <r>
    <n v="15694666"/>
    <n v="707"/>
    <x v="1"/>
    <s v="Male"/>
    <x v="36"/>
    <n v="8"/>
    <n v="88441.64"/>
    <n v="1"/>
    <n v="1"/>
    <n v="1"/>
    <n v="119903.2"/>
    <x v="0"/>
    <n v="5"/>
    <n v="4031"/>
    <n v="7"/>
    <n v="130"/>
    <n v="1"/>
    <n v="20155"/>
    <x v="1"/>
    <x v="1"/>
    <s v="High Risk"/>
  </r>
  <r>
    <n v="15731166"/>
    <n v="743"/>
    <x v="0"/>
    <s v="Female"/>
    <x v="33"/>
    <n v="1"/>
    <n v="127023.39"/>
    <n v="1"/>
    <n v="1"/>
    <n v="1"/>
    <n v="138780.89000000001"/>
    <x v="1"/>
    <n v="26"/>
    <n v="4052"/>
    <n v="6"/>
    <n v="48"/>
    <n v="0.23076923076923078"/>
    <n v="105352"/>
    <x v="1"/>
    <x v="0"/>
    <s v="Medium Risk"/>
  </r>
  <r>
    <n v="15728523"/>
    <n v="522"/>
    <x v="0"/>
    <s v="Male"/>
    <x v="1"/>
    <n v="5"/>
    <n v="144147.68"/>
    <n v="1"/>
    <n v="1"/>
    <n v="1"/>
    <n v="14789.9"/>
    <x v="1"/>
    <n v="24"/>
    <n v="323"/>
    <n v="7"/>
    <n v="28"/>
    <n v="0.29166666666666669"/>
    <n v="7752"/>
    <x v="2"/>
    <x v="2"/>
    <s v="Low Risk"/>
  </r>
  <r>
    <n v="15788442"/>
    <n v="681"/>
    <x v="1"/>
    <s v="Female"/>
    <x v="38"/>
    <n v="2"/>
    <n v="173306.13"/>
    <n v="1"/>
    <n v="0"/>
    <n v="1"/>
    <n v="131964.66"/>
    <x v="1"/>
    <n v="1"/>
    <n v="4133"/>
    <n v="1"/>
    <n v="155"/>
    <n v="1"/>
    <n v="4133"/>
    <x v="1"/>
    <x v="0"/>
    <s v="High Risk"/>
  </r>
  <r>
    <n v="15689781"/>
    <n v="826"/>
    <x v="0"/>
    <s v="Female"/>
    <x v="23"/>
    <n v="0"/>
    <n v="0"/>
    <n v="1"/>
    <n v="0"/>
    <n v="0"/>
    <n v="178709.98"/>
    <x v="0"/>
    <n v="26"/>
    <n v="348"/>
    <n v="6"/>
    <n v="75"/>
    <n v="0.23076923076923078"/>
    <n v="9048"/>
    <x v="1"/>
    <x v="0"/>
    <s v="High Risk"/>
  </r>
  <r>
    <n v="15764226"/>
    <n v="630"/>
    <x v="2"/>
    <s v="Female"/>
    <x v="34"/>
    <n v="8"/>
    <n v="106425.75"/>
    <n v="1"/>
    <n v="1"/>
    <n v="1"/>
    <n v="20344.84"/>
    <x v="1"/>
    <n v="30"/>
    <n v="3584"/>
    <n v="6"/>
    <n v="155"/>
    <n v="0.2"/>
    <n v="107520"/>
    <x v="0"/>
    <x v="1"/>
    <s v="High Risk"/>
  </r>
  <r>
    <n v="15809837"/>
    <n v="430"/>
    <x v="2"/>
    <s v="Female"/>
    <x v="26"/>
    <n v="6"/>
    <n v="135392.31"/>
    <n v="2"/>
    <n v="1"/>
    <n v="1"/>
    <n v="172852.06"/>
    <x v="0"/>
    <n v="24"/>
    <n v="3947"/>
    <n v="0"/>
    <n v="178"/>
    <n v="0"/>
    <n v="94728"/>
    <x v="0"/>
    <x v="1"/>
    <s v="High Risk"/>
  </r>
  <r>
    <n v="15805212"/>
    <n v="806"/>
    <x v="0"/>
    <s v="Female"/>
    <x v="44"/>
    <n v="1"/>
    <n v="0"/>
    <n v="2"/>
    <n v="0"/>
    <n v="1"/>
    <n v="103945.58"/>
    <x v="1"/>
    <n v="8"/>
    <n v="2008"/>
    <n v="3"/>
    <n v="155"/>
    <n v="0.375"/>
    <n v="16064"/>
    <x v="1"/>
    <x v="0"/>
    <s v="High Risk"/>
  </r>
  <r>
    <n v="15716082"/>
    <n v="703"/>
    <x v="1"/>
    <s v="Male"/>
    <x v="2"/>
    <n v="6"/>
    <n v="152685.4"/>
    <n v="1"/>
    <n v="0"/>
    <n v="0"/>
    <n v="183656.12"/>
    <x v="1"/>
    <n v="23"/>
    <n v="4622"/>
    <n v="7"/>
    <n v="9"/>
    <n v="0.30434782608695654"/>
    <n v="106306"/>
    <x v="1"/>
    <x v="1"/>
    <s v="Low Risk"/>
  </r>
  <r>
    <n v="15643056"/>
    <n v="755"/>
    <x v="2"/>
    <s v="Female"/>
    <x v="16"/>
    <n v="1"/>
    <n v="82083.520000000004"/>
    <n v="1"/>
    <n v="0"/>
    <n v="1"/>
    <n v="10333.780000000001"/>
    <x v="1"/>
    <n v="29"/>
    <n v="3166"/>
    <n v="9"/>
    <n v="95"/>
    <n v="0.31034482758620691"/>
    <n v="91814"/>
    <x v="1"/>
    <x v="0"/>
    <s v="High Risk"/>
  </r>
  <r>
    <n v="15654859"/>
    <n v="612"/>
    <x v="1"/>
    <s v="Female"/>
    <x v="54"/>
    <n v="2"/>
    <n v="131629.17000000001"/>
    <n v="2"/>
    <n v="1"/>
    <n v="0"/>
    <n v="122109.58"/>
    <x v="0"/>
    <n v="1"/>
    <n v="2432"/>
    <n v="2"/>
    <n v="107"/>
    <n v="1"/>
    <n v="2432"/>
    <x v="0"/>
    <x v="0"/>
    <s v="High Risk"/>
  </r>
  <r>
    <n v="15761158"/>
    <n v="719"/>
    <x v="0"/>
    <s v="Female"/>
    <x v="41"/>
    <n v="7"/>
    <n v="0"/>
    <n v="2"/>
    <n v="1"/>
    <n v="1"/>
    <n v="125041.52"/>
    <x v="1"/>
    <n v="4"/>
    <n v="1790"/>
    <n v="3"/>
    <n v="119"/>
    <n v="0.75"/>
    <n v="7160"/>
    <x v="0"/>
    <x v="1"/>
    <s v="High Risk"/>
  </r>
  <r>
    <n v="15577515"/>
    <n v="554"/>
    <x v="2"/>
    <s v="Female"/>
    <x v="30"/>
    <n v="0"/>
    <n v="108477.27"/>
    <n v="1"/>
    <n v="0"/>
    <n v="1"/>
    <n v="140003"/>
    <x v="0"/>
    <n v="7"/>
    <n v="994"/>
    <n v="10"/>
    <n v="130"/>
    <n v="1"/>
    <n v="6958"/>
    <x v="0"/>
    <x v="0"/>
    <s v="High Risk"/>
  </r>
  <r>
    <n v="15723827"/>
    <n v="683"/>
    <x v="0"/>
    <s v="Male"/>
    <x v="33"/>
    <n v="4"/>
    <n v="114779.35"/>
    <n v="1"/>
    <n v="0"/>
    <n v="0"/>
    <n v="183171.47"/>
    <x v="1"/>
    <n v="20"/>
    <n v="2688"/>
    <n v="5"/>
    <n v="68"/>
    <n v="0.25"/>
    <n v="53760"/>
    <x v="0"/>
    <x v="2"/>
    <s v="High Risk"/>
  </r>
  <r>
    <n v="15646594"/>
    <n v="749"/>
    <x v="0"/>
    <s v="Male"/>
    <x v="1"/>
    <n v="5"/>
    <n v="57568.94"/>
    <n v="1"/>
    <n v="1"/>
    <n v="1"/>
    <n v="61128.29"/>
    <x v="1"/>
    <n v="4"/>
    <n v="3920"/>
    <n v="7"/>
    <n v="100"/>
    <n v="1"/>
    <n v="15680"/>
    <x v="0"/>
    <x v="2"/>
    <s v="High Risk"/>
  </r>
  <r>
    <n v="15712877"/>
    <n v="724"/>
    <x v="1"/>
    <s v="Male"/>
    <x v="18"/>
    <n v="1"/>
    <n v="0"/>
    <n v="2"/>
    <n v="1"/>
    <n v="0"/>
    <n v="52462.25"/>
    <x v="1"/>
    <n v="8"/>
    <n v="2135"/>
    <n v="10"/>
    <n v="109"/>
    <n v="1"/>
    <n v="17080"/>
    <x v="0"/>
    <x v="0"/>
    <s v="High Risk"/>
  </r>
  <r>
    <n v="15598802"/>
    <n v="770"/>
    <x v="1"/>
    <s v="Male"/>
    <x v="33"/>
    <n v="8"/>
    <n v="0"/>
    <n v="2"/>
    <n v="0"/>
    <n v="1"/>
    <n v="50839.85"/>
    <x v="1"/>
    <n v="20"/>
    <n v="1935"/>
    <n v="4"/>
    <n v="140"/>
    <n v="0.2"/>
    <n v="38700"/>
    <x v="0"/>
    <x v="1"/>
    <s v="High Risk"/>
  </r>
  <r>
    <n v="15699340"/>
    <n v="680"/>
    <x v="0"/>
    <s v="Male"/>
    <x v="24"/>
    <n v="4"/>
    <n v="0"/>
    <n v="2"/>
    <n v="1"/>
    <n v="0"/>
    <n v="61240.87"/>
    <x v="1"/>
    <n v="6"/>
    <n v="4569"/>
    <n v="6"/>
    <n v="134"/>
    <n v="1"/>
    <n v="27414"/>
    <x v="1"/>
    <x v="2"/>
    <s v="High Risk"/>
  </r>
  <r>
    <n v="15691150"/>
    <n v="699"/>
    <x v="0"/>
    <s v="Female"/>
    <x v="15"/>
    <n v="4"/>
    <n v="110559.46"/>
    <n v="1"/>
    <n v="1"/>
    <n v="1"/>
    <n v="127429.56"/>
    <x v="1"/>
    <n v="1"/>
    <n v="4369"/>
    <n v="2"/>
    <n v="58"/>
    <n v="1"/>
    <n v="4369"/>
    <x v="0"/>
    <x v="2"/>
    <s v="Medium Risk"/>
  </r>
  <r>
    <n v="15608688"/>
    <n v="442"/>
    <x v="0"/>
    <s v="Male"/>
    <x v="10"/>
    <n v="4"/>
    <n v="0"/>
    <n v="2"/>
    <n v="1"/>
    <n v="0"/>
    <n v="68343.08"/>
    <x v="1"/>
    <n v="25"/>
    <n v="4975"/>
    <n v="7"/>
    <n v="121"/>
    <n v="0.28000000000000003"/>
    <n v="124375"/>
    <x v="0"/>
    <x v="2"/>
    <s v="High Risk"/>
  </r>
  <r>
    <n v="15737998"/>
    <n v="529"/>
    <x v="0"/>
    <s v="Male"/>
    <x v="17"/>
    <n v="8"/>
    <n v="0"/>
    <n v="1"/>
    <n v="0"/>
    <n v="0"/>
    <n v="126511.94"/>
    <x v="0"/>
    <n v="22"/>
    <n v="611"/>
    <n v="7"/>
    <n v="129"/>
    <n v="0.31818181818181818"/>
    <n v="13442"/>
    <x v="1"/>
    <x v="1"/>
    <s v="High Risk"/>
  </r>
  <r>
    <n v="15735837"/>
    <n v="574"/>
    <x v="1"/>
    <s v="Male"/>
    <x v="18"/>
    <n v="3"/>
    <n v="0"/>
    <n v="2"/>
    <n v="1"/>
    <n v="1"/>
    <n v="8559.66"/>
    <x v="1"/>
    <n v="25"/>
    <n v="2092"/>
    <n v="8"/>
    <n v="3"/>
    <n v="0.32"/>
    <n v="52300"/>
    <x v="1"/>
    <x v="2"/>
    <s v="Low Risk"/>
  </r>
  <r>
    <n v="15659100"/>
    <n v="605"/>
    <x v="0"/>
    <s v="Male"/>
    <x v="19"/>
    <n v="9"/>
    <n v="128152.82"/>
    <n v="1"/>
    <n v="0"/>
    <n v="0"/>
    <n v="147822.81"/>
    <x v="1"/>
    <n v="29"/>
    <n v="4597"/>
    <n v="10"/>
    <n v="104"/>
    <n v="0.34482758620689657"/>
    <n v="133313"/>
    <x v="0"/>
    <x v="3"/>
    <s v="High Risk"/>
  </r>
  <r>
    <n v="15609070"/>
    <n v="515"/>
    <x v="2"/>
    <s v="Male"/>
    <x v="13"/>
    <n v="7"/>
    <n v="120961.5"/>
    <n v="3"/>
    <n v="1"/>
    <n v="1"/>
    <n v="39288.11"/>
    <x v="0"/>
    <n v="24"/>
    <n v="4878"/>
    <n v="4"/>
    <n v="55"/>
    <n v="0.16666666666666666"/>
    <n v="117072"/>
    <x v="1"/>
    <x v="1"/>
    <s v="Medium Risk"/>
  </r>
  <r>
    <n v="15650313"/>
    <n v="632"/>
    <x v="2"/>
    <s v="Male"/>
    <x v="35"/>
    <n v="6"/>
    <n v="129472.33"/>
    <n v="1"/>
    <n v="1"/>
    <n v="1"/>
    <n v="85179.48"/>
    <x v="1"/>
    <n v="10"/>
    <n v="3940"/>
    <n v="2"/>
    <n v="10"/>
    <n v="0.2"/>
    <n v="39400"/>
    <x v="1"/>
    <x v="1"/>
    <s v="Low Risk"/>
  </r>
  <r>
    <n v="15627699"/>
    <n v="558"/>
    <x v="0"/>
    <s v="Male"/>
    <x v="15"/>
    <n v="10"/>
    <n v="105000.23"/>
    <n v="1"/>
    <n v="1"/>
    <n v="0"/>
    <n v="190019.61"/>
    <x v="1"/>
    <n v="9"/>
    <n v="4674"/>
    <n v="7"/>
    <n v="55"/>
    <n v="0.77777777777777779"/>
    <n v="42066"/>
    <x v="2"/>
    <x v="3"/>
    <s v="Medium Risk"/>
  </r>
  <r>
    <n v="15591010"/>
    <n v="434"/>
    <x v="2"/>
    <s v="Male"/>
    <x v="30"/>
    <n v="8"/>
    <n v="109339.17"/>
    <n v="2"/>
    <n v="1"/>
    <n v="0"/>
    <n v="96405.88"/>
    <x v="0"/>
    <n v="22"/>
    <n v="4950"/>
    <n v="3"/>
    <n v="131"/>
    <n v="0.13636363636363635"/>
    <n v="108900"/>
    <x v="0"/>
    <x v="1"/>
    <s v="High Risk"/>
  </r>
  <r>
    <n v="15798895"/>
    <n v="525"/>
    <x v="0"/>
    <s v="Female"/>
    <x v="49"/>
    <n v="6"/>
    <n v="55328.4"/>
    <n v="1"/>
    <n v="1"/>
    <n v="0"/>
    <n v="83342.73"/>
    <x v="0"/>
    <n v="24"/>
    <n v="2953"/>
    <n v="0"/>
    <n v="180"/>
    <n v="0"/>
    <n v="70872"/>
    <x v="0"/>
    <x v="1"/>
    <s v="High Risk"/>
  </r>
  <r>
    <n v="15745375"/>
    <n v="640"/>
    <x v="2"/>
    <s v="Male"/>
    <x v="51"/>
    <n v="3"/>
    <n v="72012.759999999995"/>
    <n v="1"/>
    <n v="1"/>
    <n v="0"/>
    <n v="161333.13"/>
    <x v="1"/>
    <n v="17"/>
    <n v="4841"/>
    <n v="9"/>
    <n v="41"/>
    <n v="0.52941176470588236"/>
    <n v="82297"/>
    <x v="1"/>
    <x v="2"/>
    <s v="Medium Risk"/>
  </r>
  <r>
    <n v="15775235"/>
    <n v="690"/>
    <x v="0"/>
    <s v="Female"/>
    <x v="18"/>
    <n v="6"/>
    <n v="110480.48"/>
    <n v="1"/>
    <n v="0"/>
    <n v="0"/>
    <n v="81292.33"/>
    <x v="1"/>
    <n v="12"/>
    <n v="163"/>
    <n v="9"/>
    <n v="168"/>
    <n v="0.75"/>
    <n v="1956"/>
    <x v="0"/>
    <x v="1"/>
    <s v="High Risk"/>
  </r>
  <r>
    <n v="15780088"/>
    <n v="607"/>
    <x v="1"/>
    <s v="Male"/>
    <x v="10"/>
    <n v="9"/>
    <n v="132439.99"/>
    <n v="1"/>
    <n v="1"/>
    <n v="0"/>
    <n v="177747.72"/>
    <x v="1"/>
    <n v="22"/>
    <n v="879"/>
    <n v="5"/>
    <n v="102"/>
    <n v="0.22727272727272727"/>
    <n v="19338"/>
    <x v="2"/>
    <x v="3"/>
    <s v="High Risk"/>
  </r>
  <r>
    <n v="15649379"/>
    <n v="850"/>
    <x v="0"/>
    <s v="Female"/>
    <x v="17"/>
    <n v="3"/>
    <n v="0"/>
    <n v="2"/>
    <n v="1"/>
    <n v="1"/>
    <n v="187980.21"/>
    <x v="1"/>
    <n v="23"/>
    <n v="1006"/>
    <n v="3"/>
    <n v="139"/>
    <n v="0.13043478260869565"/>
    <n v="23138"/>
    <x v="0"/>
    <x v="2"/>
    <s v="High Risk"/>
  </r>
  <r>
    <n v="15713983"/>
    <n v="780"/>
    <x v="2"/>
    <s v="Male"/>
    <x v="10"/>
    <n v="5"/>
    <n v="94108.54"/>
    <n v="2"/>
    <n v="1"/>
    <n v="0"/>
    <n v="177235.21"/>
    <x v="1"/>
    <n v="3"/>
    <n v="4514"/>
    <n v="10"/>
    <n v="89"/>
    <n v="1"/>
    <n v="13542"/>
    <x v="2"/>
    <x v="2"/>
    <s v="High Risk"/>
  </r>
  <r>
    <n v="15709252"/>
    <n v="616"/>
    <x v="2"/>
    <s v="Female"/>
    <x v="34"/>
    <n v="10"/>
    <n v="105173.99"/>
    <n v="1"/>
    <n v="0"/>
    <n v="1"/>
    <n v="29835.37"/>
    <x v="0"/>
    <n v="25"/>
    <n v="3057"/>
    <n v="10"/>
    <n v="83"/>
    <n v="0.4"/>
    <n v="76425"/>
    <x v="0"/>
    <x v="3"/>
    <s v="High Risk"/>
  </r>
  <r>
    <n v="15699238"/>
    <n v="618"/>
    <x v="1"/>
    <s v="Female"/>
    <x v="20"/>
    <n v="8"/>
    <n v="0"/>
    <n v="2"/>
    <n v="1"/>
    <n v="0"/>
    <n v="80204.38"/>
    <x v="1"/>
    <n v="18"/>
    <n v="1591"/>
    <n v="7"/>
    <n v="141"/>
    <n v="0.3888888888888889"/>
    <n v="28638"/>
    <x v="0"/>
    <x v="1"/>
    <s v="High Risk"/>
  </r>
  <r>
    <n v="15732884"/>
    <n v="676"/>
    <x v="0"/>
    <s v="Male"/>
    <x v="6"/>
    <n v="7"/>
    <n v="131959.85999999999"/>
    <n v="1"/>
    <n v="0"/>
    <n v="0"/>
    <n v="189268.81"/>
    <x v="1"/>
    <n v="19"/>
    <n v="1964"/>
    <n v="0"/>
    <n v="128"/>
    <n v="0"/>
    <n v="37316"/>
    <x v="0"/>
    <x v="1"/>
    <s v="High Risk"/>
  </r>
  <r>
    <n v="15587297"/>
    <n v="507"/>
    <x v="0"/>
    <s v="Male"/>
    <x v="19"/>
    <n v="7"/>
    <n v="0"/>
    <n v="2"/>
    <n v="1"/>
    <n v="1"/>
    <n v="85411.01"/>
    <x v="1"/>
    <n v="27"/>
    <n v="188"/>
    <n v="3"/>
    <n v="94"/>
    <n v="0.1111111111111111"/>
    <n v="5076"/>
    <x v="0"/>
    <x v="1"/>
    <s v="High Risk"/>
  </r>
  <r>
    <n v="15684722"/>
    <n v="490"/>
    <x v="0"/>
    <s v="Male"/>
    <x v="10"/>
    <n v="5"/>
    <n v="122952.9"/>
    <n v="2"/>
    <n v="0"/>
    <n v="0"/>
    <n v="154360.97"/>
    <x v="1"/>
    <n v="9"/>
    <n v="153"/>
    <n v="10"/>
    <n v="129"/>
    <n v="1"/>
    <n v="1377"/>
    <x v="0"/>
    <x v="2"/>
    <s v="High Risk"/>
  </r>
  <r>
    <n v="15621244"/>
    <n v="678"/>
    <x v="0"/>
    <s v="Male"/>
    <x v="18"/>
    <n v="0"/>
    <n v="107379.68"/>
    <n v="1"/>
    <n v="1"/>
    <n v="1"/>
    <n v="84460.18"/>
    <x v="1"/>
    <n v="19"/>
    <n v="4452"/>
    <n v="8"/>
    <n v="65"/>
    <n v="0.42105263157894735"/>
    <n v="84588"/>
    <x v="0"/>
    <x v="0"/>
    <s v="High Risk"/>
  </r>
  <r>
    <n v="15744273"/>
    <n v="637"/>
    <x v="2"/>
    <s v="Male"/>
    <x v="33"/>
    <n v="6"/>
    <n v="122641.56"/>
    <n v="2"/>
    <n v="1"/>
    <n v="0"/>
    <n v="65618.009999999995"/>
    <x v="1"/>
    <n v="1"/>
    <n v="3456"/>
    <n v="5"/>
    <n v="88"/>
    <n v="1"/>
    <n v="3456"/>
    <x v="1"/>
    <x v="1"/>
    <s v="High Risk"/>
  </r>
  <r>
    <n v="15682540"/>
    <n v="602"/>
    <x v="0"/>
    <s v="Female"/>
    <x v="19"/>
    <n v="8"/>
    <n v="0"/>
    <n v="2"/>
    <n v="1"/>
    <n v="1"/>
    <n v="112928.74"/>
    <x v="1"/>
    <n v="21"/>
    <n v="4760"/>
    <n v="4"/>
    <n v="101"/>
    <n v="0.19047619047619047"/>
    <n v="99960"/>
    <x v="0"/>
    <x v="1"/>
    <s v="High Risk"/>
  </r>
  <r>
    <n v="15636521"/>
    <n v="744"/>
    <x v="1"/>
    <s v="Female"/>
    <x v="33"/>
    <n v="1"/>
    <n v="124037.28"/>
    <n v="1"/>
    <n v="1"/>
    <n v="1"/>
    <n v="142210.94"/>
    <x v="1"/>
    <n v="26"/>
    <n v="4346"/>
    <n v="7"/>
    <n v="46"/>
    <n v="0.26923076923076922"/>
    <n v="112996"/>
    <x v="0"/>
    <x v="0"/>
    <s v="Medium Risk"/>
  </r>
  <r>
    <n v="15785339"/>
    <n v="640"/>
    <x v="0"/>
    <s v="Female"/>
    <x v="5"/>
    <n v="9"/>
    <n v="117565.03"/>
    <n v="2"/>
    <n v="0"/>
    <n v="0"/>
    <n v="82559.77"/>
    <x v="1"/>
    <n v="19"/>
    <n v="2560"/>
    <n v="10"/>
    <n v="137"/>
    <n v="0.52631578947368418"/>
    <n v="48640"/>
    <x v="2"/>
    <x v="3"/>
    <s v="High Risk"/>
  </r>
  <r>
    <n v="15638983"/>
    <n v="684"/>
    <x v="0"/>
    <s v="Female"/>
    <x v="16"/>
    <n v="5"/>
    <n v="133189.4"/>
    <n v="1"/>
    <n v="0"/>
    <n v="0"/>
    <n v="127388.06"/>
    <x v="1"/>
    <n v="26"/>
    <n v="1363"/>
    <n v="2"/>
    <n v="33"/>
    <n v="7.6923076923076927E-2"/>
    <n v="35438"/>
    <x v="0"/>
    <x v="2"/>
    <s v="Medium Risk"/>
  </r>
  <r>
    <n v="15654625"/>
    <n v="495"/>
    <x v="2"/>
    <s v="Male"/>
    <x v="2"/>
    <n v="8"/>
    <n v="120252.02"/>
    <n v="2"/>
    <n v="1"/>
    <n v="1"/>
    <n v="10160.23"/>
    <x v="1"/>
    <n v="24"/>
    <n v="3550"/>
    <n v="2"/>
    <n v="3"/>
    <n v="8.3333333333333329E-2"/>
    <n v="85200"/>
    <x v="0"/>
    <x v="1"/>
    <s v="Low Risk"/>
  </r>
  <r>
    <n v="15697310"/>
    <n v="559"/>
    <x v="2"/>
    <s v="Female"/>
    <x v="34"/>
    <n v="3"/>
    <n v="152264.81"/>
    <n v="1"/>
    <n v="0"/>
    <n v="0"/>
    <n v="64242.31"/>
    <x v="1"/>
    <n v="9"/>
    <n v="2384"/>
    <n v="3"/>
    <n v="144"/>
    <n v="0.33333333333333331"/>
    <n v="21456"/>
    <x v="0"/>
    <x v="2"/>
    <s v="High Risk"/>
  </r>
  <r>
    <n v="15678210"/>
    <n v="684"/>
    <x v="0"/>
    <s v="Male"/>
    <x v="16"/>
    <n v="5"/>
    <n v="105069.98"/>
    <n v="2"/>
    <n v="1"/>
    <n v="1"/>
    <n v="198355.28"/>
    <x v="1"/>
    <n v="27"/>
    <n v="2286"/>
    <n v="0"/>
    <n v="21"/>
    <n v="0"/>
    <n v="61722"/>
    <x v="0"/>
    <x v="2"/>
    <s v="Low Risk"/>
  </r>
  <r>
    <n v="15575438"/>
    <n v="613"/>
    <x v="0"/>
    <s v="Male"/>
    <x v="0"/>
    <n v="7"/>
    <n v="115076.06"/>
    <n v="1"/>
    <n v="1"/>
    <n v="1"/>
    <n v="79323.61"/>
    <x v="1"/>
    <n v="27"/>
    <n v="4224"/>
    <n v="5"/>
    <n v="13"/>
    <n v="0.18518518518518517"/>
    <n v="114048"/>
    <x v="1"/>
    <x v="1"/>
    <s v="Low Risk"/>
  </r>
  <r>
    <n v="15632789"/>
    <n v="794"/>
    <x v="0"/>
    <s v="Male"/>
    <x v="33"/>
    <n v="8"/>
    <n v="0"/>
    <n v="2"/>
    <n v="1"/>
    <n v="1"/>
    <n v="24113.91"/>
    <x v="1"/>
    <n v="25"/>
    <n v="670"/>
    <n v="0"/>
    <n v="14"/>
    <n v="0"/>
    <n v="16750"/>
    <x v="0"/>
    <x v="1"/>
    <s v="Low Risk"/>
  </r>
  <r>
    <n v="15621423"/>
    <n v="736"/>
    <x v="0"/>
    <s v="Female"/>
    <x v="0"/>
    <n v="7"/>
    <n v="117280.23"/>
    <n v="3"/>
    <n v="0"/>
    <n v="0"/>
    <n v="41921.06"/>
    <x v="0"/>
    <n v="15"/>
    <n v="1743"/>
    <n v="0"/>
    <n v="51"/>
    <n v="0"/>
    <n v="26145"/>
    <x v="2"/>
    <x v="1"/>
    <s v="Medium Risk"/>
  </r>
  <r>
    <n v="15573520"/>
    <n v="692"/>
    <x v="2"/>
    <s v="Male"/>
    <x v="23"/>
    <n v="6"/>
    <n v="110540.43"/>
    <n v="2"/>
    <n v="0"/>
    <n v="1"/>
    <n v="107472.99"/>
    <x v="1"/>
    <n v="13"/>
    <n v="4469"/>
    <n v="5"/>
    <n v="135"/>
    <n v="0.38461538461538464"/>
    <n v="58097"/>
    <x v="0"/>
    <x v="1"/>
    <s v="High Risk"/>
  </r>
  <r>
    <n v="15740458"/>
    <n v="703"/>
    <x v="1"/>
    <s v="Male"/>
    <x v="18"/>
    <n v="7"/>
    <n v="135095.47"/>
    <n v="1"/>
    <n v="1"/>
    <n v="0"/>
    <n v="143859.66"/>
    <x v="1"/>
    <n v="9"/>
    <n v="3390"/>
    <n v="2"/>
    <n v="125"/>
    <n v="0.22222222222222221"/>
    <n v="30510"/>
    <x v="0"/>
    <x v="1"/>
    <s v="High Risk"/>
  </r>
  <r>
    <n v="15762799"/>
    <n v="720"/>
    <x v="2"/>
    <s v="Male"/>
    <x v="51"/>
    <n v="0"/>
    <n v="187861.18"/>
    <n v="2"/>
    <n v="1"/>
    <n v="1"/>
    <n v="104120.17"/>
    <x v="1"/>
    <n v="5"/>
    <n v="3113"/>
    <n v="6"/>
    <n v="152"/>
    <n v="1"/>
    <n v="15565"/>
    <x v="0"/>
    <x v="0"/>
    <s v="High Risk"/>
  </r>
  <r>
    <n v="15686885"/>
    <n v="777"/>
    <x v="2"/>
    <s v="Male"/>
    <x v="4"/>
    <n v="3"/>
    <n v="124655.59"/>
    <n v="2"/>
    <n v="0"/>
    <n v="1"/>
    <n v="79792.3"/>
    <x v="1"/>
    <n v="17"/>
    <n v="3011"/>
    <n v="8"/>
    <n v="59"/>
    <n v="0.47058823529411764"/>
    <n v="51187"/>
    <x v="0"/>
    <x v="2"/>
    <s v="Medium Risk"/>
  </r>
  <r>
    <n v="15565996"/>
    <n v="653"/>
    <x v="0"/>
    <s v="Male"/>
    <x v="4"/>
    <n v="8"/>
    <n v="0"/>
    <n v="2"/>
    <n v="1"/>
    <n v="1"/>
    <n v="154639.72"/>
    <x v="1"/>
    <n v="10"/>
    <n v="1357"/>
    <n v="0"/>
    <n v="105"/>
    <n v="0"/>
    <n v="13570"/>
    <x v="0"/>
    <x v="1"/>
    <s v="High Risk"/>
  </r>
  <r>
    <n v="15662152"/>
    <n v="552"/>
    <x v="0"/>
    <s v="Female"/>
    <x v="16"/>
    <n v="9"/>
    <n v="134105.01"/>
    <n v="1"/>
    <n v="0"/>
    <n v="0"/>
    <n v="57850.1"/>
    <x v="1"/>
    <n v="6"/>
    <n v="203"/>
    <n v="7"/>
    <n v="117"/>
    <n v="1"/>
    <n v="1218"/>
    <x v="1"/>
    <x v="3"/>
    <s v="High Risk"/>
  </r>
  <r>
    <n v="15711742"/>
    <n v="708"/>
    <x v="0"/>
    <s v="Female"/>
    <x v="10"/>
    <n v="4"/>
    <n v="0"/>
    <n v="1"/>
    <n v="1"/>
    <n v="1"/>
    <n v="62868.33"/>
    <x v="1"/>
    <n v="12"/>
    <n v="1790"/>
    <n v="0"/>
    <n v="6"/>
    <n v="0"/>
    <n v="21480"/>
    <x v="0"/>
    <x v="2"/>
    <s v="Low Risk"/>
  </r>
  <r>
    <n v="15701885"/>
    <n v="647"/>
    <x v="0"/>
    <s v="Female"/>
    <x v="20"/>
    <n v="9"/>
    <n v="0"/>
    <n v="2"/>
    <n v="0"/>
    <n v="1"/>
    <n v="92357.21"/>
    <x v="1"/>
    <n v="5"/>
    <n v="3835"/>
    <n v="3"/>
    <n v="96"/>
    <n v="0.6"/>
    <n v="19175"/>
    <x v="0"/>
    <x v="3"/>
    <s v="High Risk"/>
  </r>
  <r>
    <n v="15774262"/>
    <n v="597"/>
    <x v="2"/>
    <s v="Male"/>
    <x v="37"/>
    <n v="8"/>
    <n v="83693.34"/>
    <n v="2"/>
    <n v="1"/>
    <n v="1"/>
    <n v="161083.53"/>
    <x v="1"/>
    <n v="5"/>
    <n v="3728"/>
    <n v="10"/>
    <n v="43"/>
    <n v="1"/>
    <n v="18640"/>
    <x v="0"/>
    <x v="1"/>
    <s v="Medium Risk"/>
  </r>
  <r>
    <n v="15567839"/>
    <n v="501"/>
    <x v="0"/>
    <s v="Male"/>
    <x v="0"/>
    <n v="9"/>
    <n v="114631.23"/>
    <n v="1"/>
    <n v="0"/>
    <n v="1"/>
    <n v="91429.74"/>
    <x v="1"/>
    <n v="26"/>
    <n v="4769"/>
    <n v="9"/>
    <n v="101"/>
    <n v="0.34615384615384615"/>
    <n v="123994"/>
    <x v="1"/>
    <x v="3"/>
    <s v="High Risk"/>
  </r>
  <r>
    <n v="15644400"/>
    <n v="709"/>
    <x v="0"/>
    <s v="Male"/>
    <x v="4"/>
    <n v="9"/>
    <n v="128601.98"/>
    <n v="1"/>
    <n v="1"/>
    <n v="0"/>
    <n v="117031.2"/>
    <x v="1"/>
    <n v="12"/>
    <n v="1943"/>
    <n v="4"/>
    <n v="55"/>
    <n v="0.33333333333333331"/>
    <n v="23316"/>
    <x v="0"/>
    <x v="3"/>
    <s v="Medium Risk"/>
  </r>
  <r>
    <n v="15797246"/>
    <n v="621"/>
    <x v="2"/>
    <s v="Female"/>
    <x v="10"/>
    <n v="2"/>
    <n v="91258.52"/>
    <n v="2"/>
    <n v="1"/>
    <n v="0"/>
    <n v="44857.4"/>
    <x v="1"/>
    <n v="6"/>
    <n v="3596"/>
    <n v="8"/>
    <n v="128"/>
    <n v="1"/>
    <n v="21576"/>
    <x v="0"/>
    <x v="0"/>
    <s v="High Risk"/>
  </r>
  <r>
    <n v="15778290"/>
    <n v="799"/>
    <x v="0"/>
    <s v="Male"/>
    <x v="53"/>
    <n v="8"/>
    <n v="70416.75"/>
    <n v="1"/>
    <n v="1"/>
    <n v="1"/>
    <n v="36483.519999999997"/>
    <x v="1"/>
    <n v="24"/>
    <n v="2366"/>
    <n v="5"/>
    <n v="69"/>
    <n v="0.20833333333333334"/>
    <n v="56784"/>
    <x v="0"/>
    <x v="1"/>
    <s v="High Risk"/>
  </r>
  <r>
    <n v="15708714"/>
    <n v="675"/>
    <x v="0"/>
    <s v="Female"/>
    <x v="19"/>
    <n v="6"/>
    <n v="0"/>
    <n v="2"/>
    <n v="1"/>
    <n v="0"/>
    <n v="34045.61"/>
    <x v="1"/>
    <n v="7"/>
    <n v="1180"/>
    <n v="8"/>
    <n v="66"/>
    <n v="1"/>
    <n v="8260"/>
    <x v="0"/>
    <x v="1"/>
    <s v="High Risk"/>
  </r>
  <r>
    <n v="15586183"/>
    <n v="561"/>
    <x v="0"/>
    <s v="Female"/>
    <x v="12"/>
    <n v="5"/>
    <n v="0"/>
    <n v="2"/>
    <n v="1"/>
    <n v="0"/>
    <n v="59981.62"/>
    <x v="1"/>
    <n v="26"/>
    <n v="4760"/>
    <n v="4"/>
    <n v="61"/>
    <n v="0.15384615384615385"/>
    <n v="123760"/>
    <x v="0"/>
    <x v="2"/>
    <s v="High Risk"/>
  </r>
  <r>
    <n v="15761733"/>
    <n v="707"/>
    <x v="0"/>
    <s v="Female"/>
    <x v="0"/>
    <n v="10"/>
    <n v="0"/>
    <n v="2"/>
    <n v="1"/>
    <n v="1"/>
    <n v="152944.39000000001"/>
    <x v="1"/>
    <n v="29"/>
    <n v="3961"/>
    <n v="0"/>
    <n v="6"/>
    <n v="0"/>
    <n v="114869"/>
    <x v="2"/>
    <x v="3"/>
    <s v="Low Risk"/>
  </r>
  <r>
    <n v="15773934"/>
    <n v="670"/>
    <x v="0"/>
    <s v="Male"/>
    <x v="19"/>
    <n v="6"/>
    <n v="88294.6"/>
    <n v="1"/>
    <n v="1"/>
    <n v="0"/>
    <n v="66979.06"/>
    <x v="1"/>
    <n v="3"/>
    <n v="2689"/>
    <n v="5"/>
    <n v="49"/>
    <n v="1"/>
    <n v="8067"/>
    <x v="0"/>
    <x v="1"/>
    <s v="Medium Risk"/>
  </r>
  <r>
    <n v="15705343"/>
    <n v="649"/>
    <x v="1"/>
    <s v="Female"/>
    <x v="15"/>
    <n v="7"/>
    <n v="0"/>
    <n v="1"/>
    <n v="1"/>
    <n v="0"/>
    <n v="28797.32"/>
    <x v="1"/>
    <n v="5"/>
    <n v="2250"/>
    <n v="8"/>
    <n v="162"/>
    <n v="1"/>
    <n v="11250"/>
    <x v="1"/>
    <x v="1"/>
    <s v="High Risk"/>
  </r>
  <r>
    <n v="15593959"/>
    <n v="524"/>
    <x v="0"/>
    <s v="Male"/>
    <x v="34"/>
    <n v="1"/>
    <n v="93577.3"/>
    <n v="1"/>
    <n v="1"/>
    <n v="1"/>
    <n v="51670.82"/>
    <x v="1"/>
    <n v="13"/>
    <n v="153"/>
    <n v="9"/>
    <n v="119"/>
    <n v="0.69230769230769229"/>
    <n v="1989"/>
    <x v="0"/>
    <x v="0"/>
    <s v="High Risk"/>
  </r>
  <r>
    <n v="15664615"/>
    <n v="689"/>
    <x v="2"/>
    <s v="Female"/>
    <x v="33"/>
    <n v="5"/>
    <n v="136650.89000000001"/>
    <n v="1"/>
    <n v="1"/>
    <n v="1"/>
    <n v="41865.72"/>
    <x v="0"/>
    <n v="4"/>
    <n v="658"/>
    <n v="8"/>
    <n v="41"/>
    <n v="1"/>
    <n v="2632"/>
    <x v="0"/>
    <x v="2"/>
    <s v="Medium Risk"/>
  </r>
  <r>
    <n v="15671014"/>
    <n v="573"/>
    <x v="1"/>
    <s v="Female"/>
    <x v="42"/>
    <n v="8"/>
    <n v="98765.84"/>
    <n v="1"/>
    <n v="1"/>
    <n v="1"/>
    <n v="96015.53"/>
    <x v="1"/>
    <n v="10"/>
    <n v="1297"/>
    <n v="7"/>
    <n v="13"/>
    <n v="0.7"/>
    <n v="12970"/>
    <x v="2"/>
    <x v="1"/>
    <s v="Low Risk"/>
  </r>
  <r>
    <n v="15657778"/>
    <n v="657"/>
    <x v="0"/>
    <s v="Male"/>
    <x v="19"/>
    <n v="1"/>
    <n v="84309.57"/>
    <n v="2"/>
    <n v="0"/>
    <n v="0"/>
    <n v="103914.4"/>
    <x v="1"/>
    <n v="14"/>
    <n v="503"/>
    <n v="7"/>
    <n v="88"/>
    <n v="0.5"/>
    <n v="7042"/>
    <x v="1"/>
    <x v="0"/>
    <s v="High Risk"/>
  </r>
  <r>
    <n v="15585192"/>
    <n v="686"/>
    <x v="1"/>
    <s v="Male"/>
    <x v="2"/>
    <n v="10"/>
    <n v="136258.06"/>
    <n v="1"/>
    <n v="0"/>
    <n v="0"/>
    <n v="89199.51"/>
    <x v="1"/>
    <n v="24"/>
    <n v="239"/>
    <n v="6"/>
    <n v="103"/>
    <n v="0.25"/>
    <n v="5736"/>
    <x v="0"/>
    <x v="3"/>
    <s v="High Risk"/>
  </r>
  <r>
    <n v="15592914"/>
    <n v="683"/>
    <x v="0"/>
    <s v="Female"/>
    <x v="6"/>
    <n v="9"/>
    <n v="0"/>
    <n v="2"/>
    <n v="1"/>
    <n v="1"/>
    <n v="48849.89"/>
    <x v="1"/>
    <n v="28"/>
    <n v="3915"/>
    <n v="1"/>
    <n v="155"/>
    <n v="3.5714285714285712E-2"/>
    <n v="109620"/>
    <x v="2"/>
    <x v="3"/>
    <s v="High Risk"/>
  </r>
  <r>
    <n v="15770995"/>
    <n v="753"/>
    <x v="2"/>
    <s v="Female"/>
    <x v="40"/>
    <n v="1"/>
    <n v="131160.85"/>
    <n v="1"/>
    <n v="1"/>
    <n v="0"/>
    <n v="197444.69"/>
    <x v="1"/>
    <n v="29"/>
    <n v="1784"/>
    <n v="2"/>
    <n v="54"/>
    <n v="6.8965517241379309E-2"/>
    <n v="51736"/>
    <x v="1"/>
    <x v="0"/>
    <s v="Medium Risk"/>
  </r>
  <r>
    <n v="15570990"/>
    <n v="520"/>
    <x v="1"/>
    <s v="Female"/>
    <x v="33"/>
    <n v="4"/>
    <n v="145222.99"/>
    <n v="2"/>
    <n v="0"/>
    <n v="0"/>
    <n v="145160.95999999999"/>
    <x v="1"/>
    <n v="10"/>
    <n v="3514"/>
    <n v="2"/>
    <n v="37"/>
    <n v="0.2"/>
    <n v="35140"/>
    <x v="2"/>
    <x v="2"/>
    <s v="Medium Risk"/>
  </r>
  <r>
    <n v="15596165"/>
    <n v="547"/>
    <x v="2"/>
    <s v="Male"/>
    <x v="11"/>
    <n v="4"/>
    <n v="98141.57"/>
    <n v="2"/>
    <n v="1"/>
    <n v="1"/>
    <n v="52309.8"/>
    <x v="1"/>
    <n v="6"/>
    <n v="1958"/>
    <n v="4"/>
    <n v="59"/>
    <n v="0.66666666666666663"/>
    <n v="11748"/>
    <x v="0"/>
    <x v="2"/>
    <s v="Medium Risk"/>
  </r>
  <r>
    <n v="15788131"/>
    <n v="653"/>
    <x v="0"/>
    <s v="Male"/>
    <x v="40"/>
    <n v="6"/>
    <n v="0"/>
    <n v="1"/>
    <n v="1"/>
    <n v="0"/>
    <n v="50695.93"/>
    <x v="0"/>
    <n v="14"/>
    <n v="1504"/>
    <n v="8"/>
    <n v="30"/>
    <n v="0.5714285714285714"/>
    <n v="21056"/>
    <x v="2"/>
    <x v="1"/>
    <s v="Low Risk"/>
  </r>
  <r>
    <n v="15800773"/>
    <n v="648"/>
    <x v="1"/>
    <s v="Female"/>
    <x v="34"/>
    <n v="9"/>
    <n v="102282.61"/>
    <n v="1"/>
    <n v="1"/>
    <n v="1"/>
    <n v="157891.10999999999"/>
    <x v="1"/>
    <n v="10"/>
    <n v="4376"/>
    <n v="5"/>
    <n v="27"/>
    <n v="0.5"/>
    <n v="43760"/>
    <x v="1"/>
    <x v="3"/>
    <s v="Low Risk"/>
  </r>
  <r>
    <n v="15690153"/>
    <n v="639"/>
    <x v="0"/>
    <s v="Female"/>
    <x v="24"/>
    <n v="4"/>
    <n v="116121.84"/>
    <n v="2"/>
    <n v="0"/>
    <n v="1"/>
    <n v="181850.74"/>
    <x v="1"/>
    <n v="13"/>
    <n v="4184"/>
    <n v="8"/>
    <n v="53"/>
    <n v="0.61538461538461542"/>
    <n v="54392"/>
    <x v="0"/>
    <x v="2"/>
    <s v="Medium Risk"/>
  </r>
  <r>
    <n v="15638989"/>
    <n v="711"/>
    <x v="0"/>
    <s v="Female"/>
    <x v="11"/>
    <n v="5"/>
    <n v="190066.54"/>
    <n v="1"/>
    <n v="0"/>
    <n v="0"/>
    <n v="51345.39"/>
    <x v="0"/>
    <n v="11"/>
    <n v="4456"/>
    <n v="3"/>
    <n v="17"/>
    <n v="0.27272727272727271"/>
    <n v="49016"/>
    <x v="0"/>
    <x v="2"/>
    <s v="Low Risk"/>
  </r>
  <r>
    <n v="15623210"/>
    <n v="484"/>
    <x v="2"/>
    <s v="Female"/>
    <x v="30"/>
    <n v="8"/>
    <n v="149349.57999999999"/>
    <n v="3"/>
    <n v="0"/>
    <n v="0"/>
    <n v="137519.92000000001"/>
    <x v="0"/>
    <n v="27"/>
    <n v="4391"/>
    <n v="10"/>
    <n v="55"/>
    <n v="0.37037037037037035"/>
    <n v="118557"/>
    <x v="0"/>
    <x v="1"/>
    <s v="Medium Risk"/>
  </r>
  <r>
    <n v="15652658"/>
    <n v="721"/>
    <x v="0"/>
    <s v="Male"/>
    <x v="18"/>
    <n v="1"/>
    <n v="155176.82999999999"/>
    <n v="2"/>
    <n v="1"/>
    <n v="1"/>
    <n v="49653.37"/>
    <x v="1"/>
    <n v="19"/>
    <n v="2065"/>
    <n v="3"/>
    <n v="86"/>
    <n v="0.15789473684210525"/>
    <n v="39235"/>
    <x v="0"/>
    <x v="0"/>
    <s v="High Risk"/>
  </r>
  <r>
    <n v="15684440"/>
    <n v="548"/>
    <x v="2"/>
    <s v="Male"/>
    <x v="15"/>
    <n v="2"/>
    <n v="98986.28"/>
    <n v="1"/>
    <n v="1"/>
    <n v="1"/>
    <n v="55867.38"/>
    <x v="1"/>
    <n v="1"/>
    <n v="2011"/>
    <n v="3"/>
    <n v="3"/>
    <n v="1"/>
    <n v="2011"/>
    <x v="0"/>
    <x v="0"/>
    <s v="Low Risk"/>
  </r>
  <r>
    <n v="15730287"/>
    <n v="679"/>
    <x v="0"/>
    <s v="Male"/>
    <x v="1"/>
    <n v="8"/>
    <n v="147726.98000000001"/>
    <n v="3"/>
    <n v="1"/>
    <n v="0"/>
    <n v="172749.4"/>
    <x v="0"/>
    <n v="19"/>
    <n v="3618"/>
    <n v="2"/>
    <n v="149"/>
    <n v="0.10526315789473684"/>
    <n v="68742"/>
    <x v="1"/>
    <x v="1"/>
    <s v="High Risk"/>
  </r>
  <r>
    <n v="15720353"/>
    <n v="553"/>
    <x v="0"/>
    <s v="Male"/>
    <x v="1"/>
    <n v="1"/>
    <n v="0"/>
    <n v="2"/>
    <n v="1"/>
    <n v="0"/>
    <n v="90607.31"/>
    <x v="1"/>
    <n v="11"/>
    <n v="4748"/>
    <n v="2"/>
    <n v="159"/>
    <n v="0.18181818181818182"/>
    <n v="52228"/>
    <x v="0"/>
    <x v="0"/>
    <s v="High Risk"/>
  </r>
  <r>
    <n v="15767231"/>
    <n v="757"/>
    <x v="0"/>
    <s v="Male"/>
    <x v="18"/>
    <n v="7"/>
    <n v="144852.06"/>
    <n v="1"/>
    <n v="0"/>
    <n v="0"/>
    <n v="130861.95"/>
    <x v="1"/>
    <n v="19"/>
    <n v="1762"/>
    <n v="4"/>
    <n v="2"/>
    <n v="0.21052631578947367"/>
    <n v="33478"/>
    <x v="0"/>
    <x v="1"/>
    <s v="Low Risk"/>
  </r>
  <r>
    <n v="15761554"/>
    <n v="581"/>
    <x v="0"/>
    <s v="Male"/>
    <x v="41"/>
    <n v="4"/>
    <n v="89299.81"/>
    <n v="1"/>
    <n v="0"/>
    <n v="0"/>
    <n v="5558.47"/>
    <x v="0"/>
    <n v="19"/>
    <n v="4920"/>
    <n v="1"/>
    <n v="75"/>
    <n v="5.2631578947368418E-2"/>
    <n v="93480"/>
    <x v="0"/>
    <x v="2"/>
    <s v="High Risk"/>
  </r>
  <r>
    <n v="15706637"/>
    <n v="718"/>
    <x v="1"/>
    <s v="Male"/>
    <x v="20"/>
    <n v="9"/>
    <n v="0"/>
    <n v="2"/>
    <n v="0"/>
    <n v="0"/>
    <n v="121537.91"/>
    <x v="1"/>
    <n v="30"/>
    <n v="4618"/>
    <n v="7"/>
    <n v="148"/>
    <n v="0.23333333333333334"/>
    <n v="138540"/>
    <x v="0"/>
    <x v="3"/>
    <s v="High Risk"/>
  </r>
  <r>
    <n v="15690492"/>
    <n v="625"/>
    <x v="0"/>
    <s v="Male"/>
    <x v="1"/>
    <n v="6"/>
    <n v="97663.16"/>
    <n v="2"/>
    <n v="1"/>
    <n v="0"/>
    <n v="57128.78"/>
    <x v="1"/>
    <n v="23"/>
    <n v="3791"/>
    <n v="8"/>
    <n v="50"/>
    <n v="0.34782608695652173"/>
    <n v="87193"/>
    <x v="0"/>
    <x v="1"/>
    <s v="Medium Risk"/>
  </r>
  <r>
    <n v="15694237"/>
    <n v="744"/>
    <x v="1"/>
    <s v="Male"/>
    <x v="2"/>
    <n v="4"/>
    <n v="95161.75"/>
    <n v="1"/>
    <n v="1"/>
    <n v="0"/>
    <n v="19409.77"/>
    <x v="1"/>
    <n v="29"/>
    <n v="769"/>
    <n v="5"/>
    <n v="144"/>
    <n v="0.17241379310344829"/>
    <n v="22301"/>
    <x v="0"/>
    <x v="2"/>
    <s v="High Risk"/>
  </r>
  <r>
    <n v="15729771"/>
    <n v="799"/>
    <x v="2"/>
    <s v="Male"/>
    <x v="8"/>
    <n v="9"/>
    <n v="154586.92000000001"/>
    <n v="1"/>
    <n v="0"/>
    <n v="1"/>
    <n v="88604.89"/>
    <x v="0"/>
    <n v="18"/>
    <n v="3276"/>
    <n v="1"/>
    <n v="173"/>
    <n v="5.5555555555555552E-2"/>
    <n v="58968"/>
    <x v="1"/>
    <x v="3"/>
    <s v="High Risk"/>
  </r>
  <r>
    <n v="15609823"/>
    <n v="751"/>
    <x v="1"/>
    <s v="Female"/>
    <x v="10"/>
    <n v="8"/>
    <n v="127095.14"/>
    <n v="2"/>
    <n v="0"/>
    <n v="0"/>
    <n v="479.54"/>
    <x v="1"/>
    <n v="28"/>
    <n v="685"/>
    <n v="8"/>
    <n v="159"/>
    <n v="0.2857142857142857"/>
    <n v="19180"/>
    <x v="2"/>
    <x v="1"/>
    <s v="High Risk"/>
  </r>
  <r>
    <n v="15793366"/>
    <n v="781"/>
    <x v="2"/>
    <s v="Male"/>
    <x v="12"/>
    <n v="7"/>
    <n v="92526.15"/>
    <n v="2"/>
    <n v="1"/>
    <n v="1"/>
    <n v="173837.54"/>
    <x v="1"/>
    <n v="17"/>
    <n v="996"/>
    <n v="5"/>
    <n v="8"/>
    <n v="0.29411764705882354"/>
    <n v="16932"/>
    <x v="1"/>
    <x v="1"/>
    <s v="Low Risk"/>
  </r>
  <r>
    <n v="15614813"/>
    <n v="777"/>
    <x v="2"/>
    <s v="Female"/>
    <x v="17"/>
    <n v="0"/>
    <n v="107362.8"/>
    <n v="1"/>
    <n v="1"/>
    <n v="0"/>
    <n v="487.3"/>
    <x v="1"/>
    <n v="29"/>
    <n v="4275"/>
    <n v="5"/>
    <n v="107"/>
    <n v="0.17241379310344829"/>
    <n v="123975"/>
    <x v="2"/>
    <x v="0"/>
    <s v="High Risk"/>
  </r>
  <r>
    <n v="15566495"/>
    <n v="704"/>
    <x v="1"/>
    <s v="Female"/>
    <x v="9"/>
    <n v="2"/>
    <n v="0"/>
    <n v="1"/>
    <n v="1"/>
    <n v="0"/>
    <n v="35600.25"/>
    <x v="0"/>
    <n v="24"/>
    <n v="2606"/>
    <n v="5"/>
    <n v="15"/>
    <n v="0.20833333333333334"/>
    <n v="62544"/>
    <x v="0"/>
    <x v="0"/>
    <s v="Low Risk"/>
  </r>
  <r>
    <n v="15707602"/>
    <n v="539"/>
    <x v="0"/>
    <s v="Female"/>
    <x v="40"/>
    <n v="2"/>
    <n v="127286.04"/>
    <n v="2"/>
    <n v="1"/>
    <n v="1"/>
    <n v="166929.43"/>
    <x v="0"/>
    <n v="10"/>
    <n v="311"/>
    <n v="8"/>
    <n v="13"/>
    <n v="0.8"/>
    <n v="3110"/>
    <x v="0"/>
    <x v="0"/>
    <s v="Low Risk"/>
  </r>
  <r>
    <n v="15635244"/>
    <n v="716"/>
    <x v="0"/>
    <s v="Female"/>
    <x v="6"/>
    <n v="6"/>
    <n v="0"/>
    <n v="2"/>
    <n v="1"/>
    <n v="1"/>
    <n v="98998.61"/>
    <x v="1"/>
    <n v="25"/>
    <n v="4570"/>
    <n v="7"/>
    <n v="130"/>
    <n v="0.28000000000000003"/>
    <n v="114250"/>
    <x v="0"/>
    <x v="1"/>
    <s v="High Risk"/>
  </r>
  <r>
    <n v="15805627"/>
    <n v="670"/>
    <x v="0"/>
    <s v="Male"/>
    <x v="24"/>
    <n v="2"/>
    <n v="0"/>
    <n v="2"/>
    <n v="1"/>
    <n v="1"/>
    <n v="54229.74"/>
    <x v="1"/>
    <n v="19"/>
    <n v="3478"/>
    <n v="8"/>
    <n v="170"/>
    <n v="0.42105263157894735"/>
    <n v="66082"/>
    <x v="0"/>
    <x v="0"/>
    <s v="High Risk"/>
  </r>
  <r>
    <n v="15607986"/>
    <n v="555"/>
    <x v="0"/>
    <s v="Male"/>
    <x v="20"/>
    <n v="10"/>
    <n v="139930.18"/>
    <n v="1"/>
    <n v="1"/>
    <n v="1"/>
    <n v="105720.09"/>
    <x v="1"/>
    <n v="28"/>
    <n v="2221"/>
    <n v="6"/>
    <n v="154"/>
    <n v="0.21428571428571427"/>
    <n v="62188"/>
    <x v="0"/>
    <x v="3"/>
    <s v="High Risk"/>
  </r>
  <r>
    <n v="15799785"/>
    <n v="679"/>
    <x v="2"/>
    <s v="Female"/>
    <x v="33"/>
    <n v="4"/>
    <n v="77949.69"/>
    <n v="1"/>
    <n v="1"/>
    <n v="1"/>
    <n v="121151.46"/>
    <x v="1"/>
    <n v="18"/>
    <n v="2468"/>
    <n v="4"/>
    <n v="141"/>
    <n v="0.22222222222222221"/>
    <n v="44424"/>
    <x v="0"/>
    <x v="2"/>
    <s v="High Risk"/>
  </r>
  <r>
    <n v="15699963"/>
    <n v="571"/>
    <x v="0"/>
    <s v="Male"/>
    <x v="16"/>
    <n v="1"/>
    <n v="121405.04"/>
    <n v="1"/>
    <n v="1"/>
    <n v="1"/>
    <n v="154844.22"/>
    <x v="1"/>
    <n v="18"/>
    <n v="2305"/>
    <n v="5"/>
    <n v="1"/>
    <n v="0.27777777777777779"/>
    <n v="41490"/>
    <x v="0"/>
    <x v="0"/>
    <s v="Low Risk"/>
  </r>
  <r>
    <n v="15624595"/>
    <n v="512"/>
    <x v="1"/>
    <s v="Female"/>
    <x v="12"/>
    <n v="5"/>
    <n v="124580.69"/>
    <n v="1"/>
    <n v="1"/>
    <n v="1"/>
    <n v="18785.48"/>
    <x v="1"/>
    <n v="5"/>
    <n v="1680"/>
    <n v="10"/>
    <n v="39"/>
    <n v="1"/>
    <n v="8400"/>
    <x v="0"/>
    <x v="2"/>
    <s v="Medium Risk"/>
  </r>
  <r>
    <n v="15629750"/>
    <n v="697"/>
    <x v="0"/>
    <s v="Male"/>
    <x v="12"/>
    <n v="5"/>
    <n v="133087.76"/>
    <n v="1"/>
    <n v="1"/>
    <n v="0"/>
    <n v="64771.61"/>
    <x v="1"/>
    <n v="9"/>
    <n v="1768"/>
    <n v="10"/>
    <n v="137"/>
    <n v="1"/>
    <n v="15912"/>
    <x v="1"/>
    <x v="2"/>
    <s v="High Risk"/>
  </r>
  <r>
    <n v="15651460"/>
    <n v="424"/>
    <x v="1"/>
    <s v="Male"/>
    <x v="10"/>
    <n v="7"/>
    <n v="0"/>
    <n v="1"/>
    <n v="1"/>
    <n v="1"/>
    <n v="16250.61"/>
    <x v="1"/>
    <n v="5"/>
    <n v="338"/>
    <n v="0"/>
    <n v="87"/>
    <n v="0"/>
    <n v="1690"/>
    <x v="1"/>
    <x v="1"/>
    <s v="High Risk"/>
  </r>
  <r>
    <n v="15753550"/>
    <n v="684"/>
    <x v="0"/>
    <s v="Female"/>
    <x v="3"/>
    <n v="7"/>
    <n v="0"/>
    <n v="2"/>
    <n v="1"/>
    <n v="0"/>
    <n v="131093.99"/>
    <x v="1"/>
    <n v="30"/>
    <n v="3820"/>
    <n v="4"/>
    <n v="137"/>
    <n v="0.13333333333333333"/>
    <n v="114600"/>
    <x v="0"/>
    <x v="1"/>
    <s v="High Risk"/>
  </r>
  <r>
    <n v="15594133"/>
    <n v="697"/>
    <x v="1"/>
    <s v="Male"/>
    <x v="46"/>
    <n v="7"/>
    <n v="0"/>
    <n v="1"/>
    <n v="1"/>
    <n v="0"/>
    <n v="129188.18"/>
    <x v="0"/>
    <n v="30"/>
    <n v="4124"/>
    <n v="5"/>
    <n v="66"/>
    <n v="0.16666666666666666"/>
    <n v="123720"/>
    <x v="0"/>
    <x v="1"/>
    <s v="High Risk"/>
  </r>
  <r>
    <n v="15772329"/>
    <n v="580"/>
    <x v="2"/>
    <s v="Male"/>
    <x v="13"/>
    <n v="8"/>
    <n v="103741.14"/>
    <n v="1"/>
    <n v="1"/>
    <n v="0"/>
    <n v="47428.73"/>
    <x v="0"/>
    <n v="16"/>
    <n v="2161"/>
    <n v="4"/>
    <n v="120"/>
    <n v="0.25"/>
    <n v="34576"/>
    <x v="0"/>
    <x v="1"/>
    <s v="High Risk"/>
  </r>
  <r>
    <n v="15591552"/>
    <n v="600"/>
    <x v="0"/>
    <s v="Female"/>
    <x v="15"/>
    <n v="7"/>
    <n v="98877.95"/>
    <n v="1"/>
    <n v="1"/>
    <n v="0"/>
    <n v="132973.21"/>
    <x v="1"/>
    <n v="19"/>
    <n v="1534"/>
    <n v="10"/>
    <n v="152"/>
    <n v="0.52631578947368418"/>
    <n v="29146"/>
    <x v="1"/>
    <x v="1"/>
    <s v="High Risk"/>
  </r>
  <r>
    <n v="15750921"/>
    <n v="521"/>
    <x v="0"/>
    <s v="Male"/>
    <x v="24"/>
    <n v="5"/>
    <n v="105843.26"/>
    <n v="2"/>
    <n v="1"/>
    <n v="1"/>
    <n v="84908.2"/>
    <x v="1"/>
    <n v="1"/>
    <n v="1500"/>
    <n v="0"/>
    <n v="96"/>
    <n v="0"/>
    <n v="1500"/>
    <x v="0"/>
    <x v="2"/>
    <s v="High Risk"/>
  </r>
  <r>
    <n v="15701687"/>
    <n v="664"/>
    <x v="1"/>
    <s v="Male"/>
    <x v="4"/>
    <n v="7"/>
    <n v="77526.66"/>
    <n v="3"/>
    <n v="0"/>
    <n v="0"/>
    <n v="57338.559999999998"/>
    <x v="0"/>
    <n v="1"/>
    <n v="4806"/>
    <n v="8"/>
    <n v="25"/>
    <n v="1"/>
    <n v="4806"/>
    <x v="0"/>
    <x v="1"/>
    <s v="Low Risk"/>
  </r>
  <r>
    <n v="15728906"/>
    <n v="634"/>
    <x v="0"/>
    <s v="Male"/>
    <x v="62"/>
    <n v="5"/>
    <n v="0"/>
    <n v="2"/>
    <n v="1"/>
    <n v="1"/>
    <n v="161579.85"/>
    <x v="1"/>
    <n v="30"/>
    <n v="1348"/>
    <n v="7"/>
    <n v="140"/>
    <n v="0.23333333333333334"/>
    <n v="40440"/>
    <x v="0"/>
    <x v="2"/>
    <s v="High Risk"/>
  </r>
  <r>
    <n v="15670029"/>
    <n v="445"/>
    <x v="0"/>
    <s v="Female"/>
    <x v="19"/>
    <n v="7"/>
    <n v="0"/>
    <n v="2"/>
    <n v="1"/>
    <n v="0"/>
    <n v="122625.68"/>
    <x v="1"/>
    <n v="13"/>
    <n v="3354"/>
    <n v="6"/>
    <n v="15"/>
    <n v="0.46153846153846156"/>
    <n v="43602"/>
    <x v="0"/>
    <x v="1"/>
    <s v="Low Risk"/>
  </r>
  <r>
    <n v="15763579"/>
    <n v="702"/>
    <x v="2"/>
    <s v="Female"/>
    <x v="18"/>
    <n v="2"/>
    <n v="105264.88"/>
    <n v="2"/>
    <n v="1"/>
    <n v="1"/>
    <n v="52909.87"/>
    <x v="1"/>
    <n v="17"/>
    <n v="1372"/>
    <n v="8"/>
    <n v="117"/>
    <n v="0.47058823529411764"/>
    <n v="23324"/>
    <x v="1"/>
    <x v="0"/>
    <s v="High Risk"/>
  </r>
  <r>
    <n v="15728010"/>
    <n v="485"/>
    <x v="0"/>
    <s v="Male"/>
    <x v="24"/>
    <n v="5"/>
    <n v="0"/>
    <n v="2"/>
    <n v="0"/>
    <n v="1"/>
    <n v="170226.47"/>
    <x v="1"/>
    <n v="5"/>
    <n v="4509"/>
    <n v="3"/>
    <n v="178"/>
    <n v="0.6"/>
    <n v="22545"/>
    <x v="2"/>
    <x v="2"/>
    <s v="High Risk"/>
  </r>
  <r>
    <n v="15663194"/>
    <n v="582"/>
    <x v="2"/>
    <s v="Female"/>
    <x v="20"/>
    <n v="3"/>
    <n v="110150.43"/>
    <n v="1"/>
    <n v="1"/>
    <n v="1"/>
    <n v="191757.65"/>
    <x v="0"/>
    <n v="6"/>
    <n v="4987"/>
    <n v="2"/>
    <n v="79"/>
    <n v="0.33333333333333331"/>
    <n v="29922"/>
    <x v="2"/>
    <x v="2"/>
    <s v="High Risk"/>
  </r>
  <r>
    <n v="15736510"/>
    <n v="605"/>
    <x v="1"/>
    <s v="Female"/>
    <x v="38"/>
    <n v="2"/>
    <n v="0"/>
    <n v="3"/>
    <n v="1"/>
    <n v="0"/>
    <n v="66652.75"/>
    <x v="0"/>
    <n v="20"/>
    <n v="1298"/>
    <n v="1"/>
    <n v="26"/>
    <n v="0.05"/>
    <n v="25960"/>
    <x v="0"/>
    <x v="0"/>
    <s v="Low Risk"/>
  </r>
  <r>
    <n v="15745804"/>
    <n v="628"/>
    <x v="0"/>
    <s v="Male"/>
    <x v="11"/>
    <n v="7"/>
    <n v="0"/>
    <n v="2"/>
    <n v="1"/>
    <n v="1"/>
    <n v="195977.75"/>
    <x v="1"/>
    <n v="24"/>
    <n v="3691"/>
    <n v="2"/>
    <n v="10"/>
    <n v="8.3333333333333329E-2"/>
    <n v="88584"/>
    <x v="0"/>
    <x v="1"/>
    <s v="Low Risk"/>
  </r>
  <r>
    <n v="15631451"/>
    <n v="604"/>
    <x v="1"/>
    <s v="Female"/>
    <x v="34"/>
    <n v="6"/>
    <n v="0"/>
    <n v="2"/>
    <n v="1"/>
    <n v="1"/>
    <n v="69056.259999999995"/>
    <x v="1"/>
    <n v="7"/>
    <n v="532"/>
    <n v="8"/>
    <n v="128"/>
    <n v="1"/>
    <n v="3724"/>
    <x v="1"/>
    <x v="1"/>
    <s v="High Risk"/>
  </r>
  <r>
    <n v="15746995"/>
    <n v="724"/>
    <x v="2"/>
    <s v="Male"/>
    <x v="8"/>
    <n v="9"/>
    <n v="138166.29999999999"/>
    <n v="1"/>
    <n v="1"/>
    <n v="0"/>
    <n v="12920.43"/>
    <x v="1"/>
    <n v="20"/>
    <n v="3144"/>
    <n v="4"/>
    <n v="134"/>
    <n v="0.2"/>
    <n v="62880"/>
    <x v="0"/>
    <x v="3"/>
    <s v="High Risk"/>
  </r>
  <r>
    <n v="15730673"/>
    <n v="567"/>
    <x v="2"/>
    <s v="Male"/>
    <x v="20"/>
    <n v="7"/>
    <n v="122265.24"/>
    <n v="1"/>
    <n v="1"/>
    <n v="0"/>
    <n v="138552.74"/>
    <x v="1"/>
    <n v="14"/>
    <n v="2368"/>
    <n v="1"/>
    <n v="49"/>
    <n v="7.1428571428571425E-2"/>
    <n v="33152"/>
    <x v="0"/>
    <x v="1"/>
    <s v="Medium Risk"/>
  </r>
  <r>
    <n v="15734649"/>
    <n v="779"/>
    <x v="1"/>
    <s v="Female"/>
    <x v="30"/>
    <n v="0"/>
    <n v="133295.98000000001"/>
    <n v="1"/>
    <n v="1"/>
    <n v="0"/>
    <n v="22832.71"/>
    <x v="0"/>
    <n v="18"/>
    <n v="201"/>
    <n v="7"/>
    <n v="90"/>
    <n v="0.3888888888888889"/>
    <n v="3618"/>
    <x v="0"/>
    <x v="0"/>
    <s v="High Risk"/>
  </r>
  <r>
    <n v="15701081"/>
    <n v="785"/>
    <x v="0"/>
    <s v="Male"/>
    <x v="18"/>
    <n v="2"/>
    <n v="0"/>
    <n v="1"/>
    <n v="0"/>
    <n v="1"/>
    <n v="61811.1"/>
    <x v="1"/>
    <n v="2"/>
    <n v="538"/>
    <n v="3"/>
    <n v="33"/>
    <n v="1"/>
    <n v="1076"/>
    <x v="1"/>
    <x v="0"/>
    <s v="Medium Risk"/>
  </r>
  <r>
    <n v="15632503"/>
    <n v="563"/>
    <x v="0"/>
    <s v="Female"/>
    <x v="15"/>
    <n v="0"/>
    <n v="148326.09"/>
    <n v="1"/>
    <n v="1"/>
    <n v="0"/>
    <n v="191604.27"/>
    <x v="0"/>
    <n v="15"/>
    <n v="1038"/>
    <n v="4"/>
    <n v="39"/>
    <n v="0.26666666666666666"/>
    <n v="15570"/>
    <x v="1"/>
    <x v="0"/>
    <s v="Medium Risk"/>
  </r>
  <r>
    <n v="15585928"/>
    <n v="821"/>
    <x v="2"/>
    <s v="Female"/>
    <x v="8"/>
    <n v="2"/>
    <n v="68927.570000000007"/>
    <n v="1"/>
    <n v="1"/>
    <n v="1"/>
    <n v="25445"/>
    <x v="1"/>
    <n v="3"/>
    <n v="4152"/>
    <n v="7"/>
    <n v="111"/>
    <n v="1"/>
    <n v="12456"/>
    <x v="0"/>
    <x v="0"/>
    <s v="High Risk"/>
  </r>
  <r>
    <n v="15648681"/>
    <n v="747"/>
    <x v="0"/>
    <s v="Female"/>
    <x v="40"/>
    <n v="5"/>
    <n v="139914.6"/>
    <n v="4"/>
    <n v="0"/>
    <n v="1"/>
    <n v="129964.56"/>
    <x v="0"/>
    <n v="9"/>
    <n v="2283"/>
    <n v="10"/>
    <n v="59"/>
    <n v="1"/>
    <n v="20547"/>
    <x v="0"/>
    <x v="2"/>
    <s v="Medium Risk"/>
  </r>
  <r>
    <n v="15747757"/>
    <n v="600"/>
    <x v="2"/>
    <s v="Female"/>
    <x v="14"/>
    <n v="8"/>
    <n v="118723.11"/>
    <n v="1"/>
    <n v="0"/>
    <n v="0"/>
    <n v="6209.51"/>
    <x v="0"/>
    <n v="2"/>
    <n v="4867"/>
    <n v="6"/>
    <n v="134"/>
    <n v="1"/>
    <n v="9734"/>
    <x v="1"/>
    <x v="1"/>
    <s v="High Risk"/>
  </r>
  <r>
    <n v="15718921"/>
    <n v="625"/>
    <x v="1"/>
    <s v="Male"/>
    <x v="15"/>
    <n v="7"/>
    <n v="106957.28"/>
    <n v="1"/>
    <n v="1"/>
    <n v="1"/>
    <n v="134794.01999999999"/>
    <x v="1"/>
    <n v="28"/>
    <n v="3595"/>
    <n v="10"/>
    <n v="116"/>
    <n v="0.35714285714285715"/>
    <n v="100660"/>
    <x v="0"/>
    <x v="1"/>
    <s v="High Risk"/>
  </r>
  <r>
    <n v="15571081"/>
    <n v="773"/>
    <x v="0"/>
    <s v="Female"/>
    <x v="1"/>
    <n v="7"/>
    <n v="190238.93"/>
    <n v="1"/>
    <n v="1"/>
    <n v="1"/>
    <n v="57549.65"/>
    <x v="1"/>
    <n v="12"/>
    <n v="3656"/>
    <n v="7"/>
    <n v="74"/>
    <n v="0.58333333333333337"/>
    <n v="43872"/>
    <x v="1"/>
    <x v="1"/>
    <s v="High Risk"/>
  </r>
  <r>
    <n v="15734578"/>
    <n v="726"/>
    <x v="0"/>
    <s v="Female"/>
    <x v="47"/>
    <n v="1"/>
    <n v="113537.73"/>
    <n v="1"/>
    <n v="0"/>
    <n v="1"/>
    <n v="28367.21"/>
    <x v="1"/>
    <n v="1"/>
    <n v="1524"/>
    <n v="5"/>
    <n v="144"/>
    <n v="1"/>
    <n v="1524"/>
    <x v="0"/>
    <x v="0"/>
    <s v="High Risk"/>
  </r>
  <r>
    <n v="15579583"/>
    <n v="641"/>
    <x v="1"/>
    <s v="Female"/>
    <x v="20"/>
    <n v="4"/>
    <n v="101090.27"/>
    <n v="1"/>
    <n v="1"/>
    <n v="1"/>
    <n v="51703.09"/>
    <x v="1"/>
    <n v="26"/>
    <n v="4701"/>
    <n v="9"/>
    <n v="61"/>
    <n v="0.34615384615384615"/>
    <n v="122226"/>
    <x v="0"/>
    <x v="2"/>
    <s v="High Risk"/>
  </r>
  <r>
    <n v="15622729"/>
    <n v="649"/>
    <x v="0"/>
    <s v="Female"/>
    <x v="17"/>
    <n v="2"/>
    <n v="0"/>
    <n v="2"/>
    <n v="1"/>
    <n v="1"/>
    <n v="66602.7"/>
    <x v="1"/>
    <n v="10"/>
    <n v="4442"/>
    <n v="0"/>
    <n v="70"/>
    <n v="0"/>
    <n v="44420"/>
    <x v="1"/>
    <x v="0"/>
    <s v="High Risk"/>
  </r>
  <r>
    <n v="15662189"/>
    <n v="434"/>
    <x v="1"/>
    <s v="Male"/>
    <x v="19"/>
    <n v="3"/>
    <n v="0"/>
    <n v="1"/>
    <n v="1"/>
    <n v="1"/>
    <n v="2739.71"/>
    <x v="1"/>
    <n v="17"/>
    <n v="4935"/>
    <n v="10"/>
    <n v="102"/>
    <n v="0.58823529411764708"/>
    <n v="83895"/>
    <x v="0"/>
    <x v="2"/>
    <s v="High Risk"/>
  </r>
  <r>
    <n v="15692718"/>
    <n v="738"/>
    <x v="0"/>
    <s v="Female"/>
    <x v="16"/>
    <n v="7"/>
    <n v="0"/>
    <n v="2"/>
    <n v="0"/>
    <n v="0"/>
    <n v="69227.42"/>
    <x v="1"/>
    <n v="9"/>
    <n v="727"/>
    <n v="6"/>
    <n v="6"/>
    <n v="0.66666666666666663"/>
    <n v="6543"/>
    <x v="2"/>
    <x v="1"/>
    <s v="Low Risk"/>
  </r>
  <r>
    <n v="15762716"/>
    <n v="762"/>
    <x v="1"/>
    <s v="Female"/>
    <x v="52"/>
    <n v="10"/>
    <n v="168920.75"/>
    <n v="1"/>
    <n v="1"/>
    <n v="0"/>
    <n v="31445.03"/>
    <x v="0"/>
    <n v="29"/>
    <n v="4415"/>
    <n v="9"/>
    <n v="4"/>
    <n v="0.31034482758620691"/>
    <n v="128035"/>
    <x v="0"/>
    <x v="3"/>
    <s v="Low Risk"/>
  </r>
  <r>
    <n v="15724851"/>
    <n v="507"/>
    <x v="2"/>
    <s v="Male"/>
    <x v="8"/>
    <n v="9"/>
    <n v="111589.67"/>
    <n v="1"/>
    <n v="1"/>
    <n v="0"/>
    <n v="150037.19"/>
    <x v="1"/>
    <n v="9"/>
    <n v="3161"/>
    <n v="0"/>
    <n v="13"/>
    <n v="0"/>
    <n v="28449"/>
    <x v="1"/>
    <x v="3"/>
    <s v="Low Risk"/>
  </r>
  <r>
    <n v="15587266"/>
    <n v="606"/>
    <x v="2"/>
    <s v="Female"/>
    <x v="7"/>
    <n v="6"/>
    <n v="172310.33"/>
    <n v="1"/>
    <n v="0"/>
    <n v="1"/>
    <n v="111448.92"/>
    <x v="1"/>
    <n v="15"/>
    <n v="2740"/>
    <n v="5"/>
    <n v="131"/>
    <n v="0.33333333333333331"/>
    <n v="41100"/>
    <x v="0"/>
    <x v="1"/>
    <s v="High Risk"/>
  </r>
  <r>
    <n v="15675926"/>
    <n v="655"/>
    <x v="2"/>
    <s v="Male"/>
    <x v="10"/>
    <n v="7"/>
    <n v="118028.35"/>
    <n v="1"/>
    <n v="1"/>
    <n v="0"/>
    <n v="51226.32"/>
    <x v="0"/>
    <n v="15"/>
    <n v="2089"/>
    <n v="0"/>
    <n v="119"/>
    <n v="0"/>
    <n v="31335"/>
    <x v="1"/>
    <x v="1"/>
    <s v="High Risk"/>
  </r>
  <r>
    <n v="15706268"/>
    <n v="697"/>
    <x v="2"/>
    <s v="Male"/>
    <x v="21"/>
    <n v="1"/>
    <n v="147910.29999999999"/>
    <n v="1"/>
    <n v="1"/>
    <n v="1"/>
    <n v="53581.14"/>
    <x v="1"/>
    <n v="2"/>
    <n v="2262"/>
    <n v="5"/>
    <n v="92"/>
    <n v="1"/>
    <n v="4524"/>
    <x v="0"/>
    <x v="0"/>
    <s v="High Risk"/>
  </r>
  <r>
    <n v="15581871"/>
    <n v="504"/>
    <x v="2"/>
    <s v="Male"/>
    <x v="0"/>
    <n v="7"/>
    <n v="131287.35999999999"/>
    <n v="2"/>
    <n v="1"/>
    <n v="1"/>
    <n v="149697.78"/>
    <x v="1"/>
    <n v="15"/>
    <n v="1073"/>
    <n v="0"/>
    <n v="33"/>
    <n v="0"/>
    <n v="16095"/>
    <x v="0"/>
    <x v="1"/>
    <s v="Medium Risk"/>
  </r>
  <r>
    <n v="15666166"/>
    <n v="653"/>
    <x v="0"/>
    <s v="Female"/>
    <x v="59"/>
    <n v="0"/>
    <n v="121276.32"/>
    <n v="1"/>
    <n v="1"/>
    <n v="1"/>
    <n v="160348.31"/>
    <x v="1"/>
    <n v="21"/>
    <n v="1443"/>
    <n v="5"/>
    <n v="3"/>
    <n v="0.23809523809523808"/>
    <n v="30303"/>
    <x v="0"/>
    <x v="0"/>
    <s v="Low Risk"/>
  </r>
  <r>
    <n v="15671582"/>
    <n v="660"/>
    <x v="1"/>
    <s v="Male"/>
    <x v="16"/>
    <n v="6"/>
    <n v="109869.32"/>
    <n v="1"/>
    <n v="1"/>
    <n v="1"/>
    <n v="154641.91"/>
    <x v="1"/>
    <n v="8"/>
    <n v="4516"/>
    <n v="7"/>
    <n v="176"/>
    <n v="0.875"/>
    <n v="36128"/>
    <x v="0"/>
    <x v="1"/>
    <s v="High Risk"/>
  </r>
  <r>
    <n v="15680901"/>
    <n v="652"/>
    <x v="0"/>
    <s v="Female"/>
    <x v="10"/>
    <n v="6"/>
    <n v="97435.85"/>
    <n v="2"/>
    <n v="1"/>
    <n v="1"/>
    <n v="104331.76"/>
    <x v="1"/>
    <n v="1"/>
    <n v="2672"/>
    <n v="0"/>
    <n v="58"/>
    <n v="0"/>
    <n v="2672"/>
    <x v="0"/>
    <x v="1"/>
    <s v="Medium Risk"/>
  </r>
  <r>
    <n v="15642336"/>
    <n v="669"/>
    <x v="0"/>
    <s v="Female"/>
    <x v="0"/>
    <n v="9"/>
    <n v="0"/>
    <n v="2"/>
    <n v="0"/>
    <n v="0"/>
    <n v="135630.32"/>
    <x v="1"/>
    <n v="15"/>
    <n v="2253"/>
    <n v="6"/>
    <n v="151"/>
    <n v="0.4"/>
    <n v="33795"/>
    <x v="0"/>
    <x v="3"/>
    <s v="High Risk"/>
  </r>
  <r>
    <n v="15653147"/>
    <n v="594"/>
    <x v="0"/>
    <s v="Male"/>
    <x v="12"/>
    <n v="2"/>
    <n v="133853.26999999999"/>
    <n v="1"/>
    <n v="1"/>
    <n v="1"/>
    <n v="65361.66"/>
    <x v="1"/>
    <n v="14"/>
    <n v="742"/>
    <n v="4"/>
    <n v="160"/>
    <n v="0.2857142857142857"/>
    <n v="10388"/>
    <x v="0"/>
    <x v="0"/>
    <s v="High Risk"/>
  </r>
  <r>
    <n v="15571284"/>
    <n v="756"/>
    <x v="2"/>
    <s v="Male"/>
    <x v="15"/>
    <n v="0"/>
    <n v="109528.16"/>
    <n v="2"/>
    <n v="1"/>
    <n v="1"/>
    <n v="56176.31"/>
    <x v="1"/>
    <n v="24"/>
    <n v="4993"/>
    <n v="3"/>
    <n v="50"/>
    <n v="0.125"/>
    <n v="119832"/>
    <x v="1"/>
    <x v="0"/>
    <s v="Medium Risk"/>
  </r>
  <r>
    <n v="15591360"/>
    <n v="642"/>
    <x v="0"/>
    <s v="Female"/>
    <x v="19"/>
    <n v="4"/>
    <n v="84607.34"/>
    <n v="2"/>
    <n v="0"/>
    <n v="1"/>
    <n v="60059.47"/>
    <x v="1"/>
    <n v="13"/>
    <n v="762"/>
    <n v="2"/>
    <n v="36"/>
    <n v="0.15384615384615385"/>
    <n v="9906"/>
    <x v="1"/>
    <x v="2"/>
    <s v="Medium Risk"/>
  </r>
  <r>
    <n v="15810485"/>
    <n v="486"/>
    <x v="2"/>
    <s v="Male"/>
    <x v="24"/>
    <n v="1"/>
    <n v="101438"/>
    <n v="1"/>
    <n v="0"/>
    <n v="0"/>
    <n v="51364.56"/>
    <x v="1"/>
    <n v="4"/>
    <n v="1949"/>
    <n v="4"/>
    <n v="78"/>
    <n v="1"/>
    <n v="7796"/>
    <x v="0"/>
    <x v="0"/>
    <s v="High Risk"/>
  </r>
  <r>
    <n v="15611973"/>
    <n v="804"/>
    <x v="0"/>
    <s v="Male"/>
    <x v="30"/>
    <n v="7"/>
    <n v="0"/>
    <n v="2"/>
    <n v="1"/>
    <n v="1"/>
    <n v="118752.6"/>
    <x v="1"/>
    <n v="26"/>
    <n v="2609"/>
    <n v="6"/>
    <n v="94"/>
    <n v="0.23076923076923078"/>
    <n v="67834"/>
    <x v="0"/>
    <x v="1"/>
    <s v="High Risk"/>
  </r>
  <r>
    <n v="15735572"/>
    <n v="629"/>
    <x v="0"/>
    <s v="Male"/>
    <x v="49"/>
    <n v="9"/>
    <n v="113657.83"/>
    <n v="1"/>
    <n v="1"/>
    <n v="1"/>
    <n v="116848.79"/>
    <x v="0"/>
    <n v="13"/>
    <n v="1352"/>
    <n v="5"/>
    <n v="15"/>
    <n v="0.38461538461538464"/>
    <n v="17576"/>
    <x v="0"/>
    <x v="3"/>
    <s v="Low Risk"/>
  </r>
  <r>
    <n v="15567860"/>
    <n v="581"/>
    <x v="1"/>
    <s v="Female"/>
    <x v="4"/>
    <n v="7"/>
    <n v="189318.16"/>
    <n v="2"/>
    <n v="1"/>
    <n v="0"/>
    <n v="45026.23"/>
    <x v="0"/>
    <n v="28"/>
    <n v="3989"/>
    <n v="6"/>
    <n v="70"/>
    <n v="0.21428571428571427"/>
    <n v="111692"/>
    <x v="2"/>
    <x v="1"/>
    <s v="High Risk"/>
  </r>
  <r>
    <n v="15795690"/>
    <n v="667"/>
    <x v="0"/>
    <s v="Male"/>
    <x v="8"/>
    <n v="3"/>
    <n v="99513.91"/>
    <n v="1"/>
    <n v="1"/>
    <n v="1"/>
    <n v="189657.26"/>
    <x v="1"/>
    <n v="23"/>
    <n v="1049"/>
    <n v="1"/>
    <n v="118"/>
    <n v="4.3478260869565216E-2"/>
    <n v="24127"/>
    <x v="0"/>
    <x v="2"/>
    <s v="High Risk"/>
  </r>
  <r>
    <n v="15706464"/>
    <n v="667"/>
    <x v="1"/>
    <s v="Male"/>
    <x v="12"/>
    <n v="4"/>
    <n v="97585.32"/>
    <n v="2"/>
    <n v="0"/>
    <n v="0"/>
    <n v="57213.46"/>
    <x v="1"/>
    <n v="19"/>
    <n v="2729"/>
    <n v="5"/>
    <n v="75"/>
    <n v="0.26315789473684209"/>
    <n v="51851"/>
    <x v="0"/>
    <x v="2"/>
    <s v="High Risk"/>
  </r>
  <r>
    <n v="15725028"/>
    <n v="679"/>
    <x v="0"/>
    <s v="Male"/>
    <x v="6"/>
    <n v="3"/>
    <n v="0"/>
    <n v="2"/>
    <n v="1"/>
    <n v="1"/>
    <n v="63687.06"/>
    <x v="1"/>
    <n v="6"/>
    <n v="2794"/>
    <n v="5"/>
    <n v="134"/>
    <n v="0.83333333333333337"/>
    <n v="16764"/>
    <x v="0"/>
    <x v="2"/>
    <s v="High Risk"/>
  </r>
  <r>
    <n v="15751167"/>
    <n v="680"/>
    <x v="0"/>
    <s v="Female"/>
    <x v="3"/>
    <n v="4"/>
    <n v="0"/>
    <n v="2"/>
    <n v="1"/>
    <n v="1"/>
    <n v="58761.33"/>
    <x v="1"/>
    <n v="12"/>
    <n v="1344"/>
    <n v="0"/>
    <n v="64"/>
    <n v="0"/>
    <n v="16128"/>
    <x v="0"/>
    <x v="2"/>
    <s v="High Risk"/>
  </r>
  <r>
    <n v="15633944"/>
    <n v="644"/>
    <x v="1"/>
    <s v="Male"/>
    <x v="15"/>
    <n v="3"/>
    <n v="136659.74"/>
    <n v="1"/>
    <n v="1"/>
    <n v="1"/>
    <n v="14187.78"/>
    <x v="1"/>
    <n v="6"/>
    <n v="3553"/>
    <n v="5"/>
    <n v="8"/>
    <n v="0.83333333333333337"/>
    <n v="21318"/>
    <x v="0"/>
    <x v="2"/>
    <s v="Low Risk"/>
  </r>
  <r>
    <n v="15672637"/>
    <n v="571"/>
    <x v="0"/>
    <s v="Female"/>
    <x v="33"/>
    <n v="4"/>
    <n v="85755.86"/>
    <n v="1"/>
    <n v="1"/>
    <n v="0"/>
    <n v="145115.95000000001"/>
    <x v="1"/>
    <n v="14"/>
    <n v="714"/>
    <n v="6"/>
    <n v="64"/>
    <n v="0.42857142857142855"/>
    <n v="9996"/>
    <x v="0"/>
    <x v="2"/>
    <s v="High Risk"/>
  </r>
  <r>
    <n v="15680895"/>
    <n v="627"/>
    <x v="1"/>
    <s v="Female"/>
    <x v="12"/>
    <n v="7"/>
    <n v="0"/>
    <n v="1"/>
    <n v="1"/>
    <n v="0"/>
    <n v="187718.26"/>
    <x v="1"/>
    <n v="19"/>
    <n v="1406"/>
    <n v="2"/>
    <n v="136"/>
    <n v="0.10526315789473684"/>
    <n v="26714"/>
    <x v="0"/>
    <x v="1"/>
    <s v="High Risk"/>
  </r>
  <r>
    <n v="15793825"/>
    <n v="536"/>
    <x v="0"/>
    <s v="Male"/>
    <x v="2"/>
    <n v="4"/>
    <n v="0"/>
    <n v="2"/>
    <n v="1"/>
    <n v="0"/>
    <n v="27150.35"/>
    <x v="1"/>
    <n v="25"/>
    <n v="4386"/>
    <n v="0"/>
    <n v="118"/>
    <n v="0"/>
    <n v="109650"/>
    <x v="0"/>
    <x v="2"/>
    <s v="High Risk"/>
  </r>
  <r>
    <n v="15611318"/>
    <n v="599"/>
    <x v="1"/>
    <s v="Male"/>
    <x v="19"/>
    <n v="4"/>
    <n v="51690.89"/>
    <n v="1"/>
    <n v="1"/>
    <n v="0"/>
    <n v="111622.76"/>
    <x v="0"/>
    <n v="17"/>
    <n v="4845"/>
    <n v="2"/>
    <n v="68"/>
    <n v="0.11764705882352941"/>
    <n v="82365"/>
    <x v="0"/>
    <x v="2"/>
    <s v="High Risk"/>
  </r>
  <r>
    <n v="15768474"/>
    <n v="744"/>
    <x v="1"/>
    <s v="Male"/>
    <x v="10"/>
    <n v="3"/>
    <n v="0"/>
    <n v="2"/>
    <n v="1"/>
    <n v="0"/>
    <n v="27244.35"/>
    <x v="1"/>
    <n v="25"/>
    <n v="2623"/>
    <n v="2"/>
    <n v="31"/>
    <n v="0.08"/>
    <n v="65575"/>
    <x v="0"/>
    <x v="2"/>
    <s v="Medium Risk"/>
  </r>
  <r>
    <n v="15716276"/>
    <n v="709"/>
    <x v="0"/>
    <s v="Female"/>
    <x v="10"/>
    <n v="2"/>
    <n v="111669.68"/>
    <n v="1"/>
    <n v="1"/>
    <n v="0"/>
    <n v="57029.66"/>
    <x v="1"/>
    <n v="25"/>
    <n v="1733"/>
    <n v="0"/>
    <n v="76"/>
    <n v="0"/>
    <n v="43325"/>
    <x v="0"/>
    <x v="0"/>
    <s v="High Risk"/>
  </r>
  <r>
    <n v="15623668"/>
    <n v="653"/>
    <x v="2"/>
    <s v="Male"/>
    <x v="8"/>
    <n v="2"/>
    <n v="154741.45000000001"/>
    <n v="2"/>
    <n v="0"/>
    <n v="0"/>
    <n v="25183.01"/>
    <x v="1"/>
    <n v="19"/>
    <n v="4843"/>
    <n v="3"/>
    <n v="145"/>
    <n v="0.15789473684210525"/>
    <n v="92017"/>
    <x v="0"/>
    <x v="0"/>
    <s v="High Risk"/>
  </r>
  <r>
    <n v="15696361"/>
    <n v="648"/>
    <x v="2"/>
    <s v="Male"/>
    <x v="8"/>
    <n v="7"/>
    <n v="125681.51"/>
    <n v="1"/>
    <n v="0"/>
    <n v="1"/>
    <n v="129980.93"/>
    <x v="1"/>
    <n v="21"/>
    <n v="3896"/>
    <n v="2"/>
    <n v="143"/>
    <n v="9.5238095238095233E-2"/>
    <n v="81816"/>
    <x v="2"/>
    <x v="1"/>
    <s v="High Risk"/>
  </r>
  <r>
    <n v="15607988"/>
    <n v="663"/>
    <x v="2"/>
    <s v="Female"/>
    <x v="24"/>
    <n v="8"/>
    <n v="155303.71"/>
    <n v="1"/>
    <n v="1"/>
    <n v="0"/>
    <n v="118716.63"/>
    <x v="1"/>
    <n v="21"/>
    <n v="4341"/>
    <n v="5"/>
    <n v="117"/>
    <n v="0.23809523809523808"/>
    <n v="91161"/>
    <x v="1"/>
    <x v="1"/>
    <s v="High Risk"/>
  </r>
  <r>
    <n v="15637891"/>
    <n v="613"/>
    <x v="2"/>
    <s v="Female"/>
    <x v="3"/>
    <n v="4"/>
    <n v="140681.68"/>
    <n v="1"/>
    <n v="0"/>
    <n v="1"/>
    <n v="20134.07"/>
    <x v="1"/>
    <n v="13"/>
    <n v="2734"/>
    <n v="0"/>
    <n v="88"/>
    <n v="0"/>
    <n v="35542"/>
    <x v="1"/>
    <x v="2"/>
    <s v="High Risk"/>
  </r>
  <r>
    <n v="15789865"/>
    <n v="620"/>
    <x v="0"/>
    <s v="Male"/>
    <x v="34"/>
    <n v="9"/>
    <n v="71902.52"/>
    <n v="1"/>
    <n v="0"/>
    <n v="1"/>
    <n v="190208.23"/>
    <x v="1"/>
    <n v="16"/>
    <n v="673"/>
    <n v="2"/>
    <n v="152"/>
    <n v="0.125"/>
    <n v="10768"/>
    <x v="0"/>
    <x v="3"/>
    <s v="High Risk"/>
  </r>
  <r>
    <n v="15627190"/>
    <n v="661"/>
    <x v="0"/>
    <s v="Male"/>
    <x v="21"/>
    <n v="6"/>
    <n v="146606.6"/>
    <n v="1"/>
    <n v="1"/>
    <n v="1"/>
    <n v="68021.899999999994"/>
    <x v="1"/>
    <n v="28"/>
    <n v="3181"/>
    <n v="6"/>
    <n v="118"/>
    <n v="0.21428571428571427"/>
    <n v="89068"/>
    <x v="1"/>
    <x v="1"/>
    <s v="High Risk"/>
  </r>
  <r>
    <n v="15788224"/>
    <n v="669"/>
    <x v="2"/>
    <s v="Male"/>
    <x v="13"/>
    <n v="1"/>
    <n v="123949.75"/>
    <n v="1"/>
    <n v="0"/>
    <n v="0"/>
    <n v="110881.56"/>
    <x v="1"/>
    <n v="11"/>
    <n v="177"/>
    <n v="0"/>
    <n v="46"/>
    <n v="0"/>
    <n v="1947"/>
    <x v="0"/>
    <x v="0"/>
    <s v="Medium Risk"/>
  </r>
  <r>
    <n v="15702149"/>
    <n v="767"/>
    <x v="2"/>
    <s v="Female"/>
    <x v="19"/>
    <n v="1"/>
    <n v="144753.21"/>
    <n v="1"/>
    <n v="1"/>
    <n v="1"/>
    <n v="132480.75"/>
    <x v="1"/>
    <n v="14"/>
    <n v="3094"/>
    <n v="8"/>
    <n v="12"/>
    <n v="0.5714285714285714"/>
    <n v="43316"/>
    <x v="1"/>
    <x v="0"/>
    <s v="Low Risk"/>
  </r>
  <r>
    <n v="15708236"/>
    <n v="491"/>
    <x v="0"/>
    <s v="Female"/>
    <x v="42"/>
    <n v="6"/>
    <n v="91285.22"/>
    <n v="1"/>
    <n v="1"/>
    <n v="1"/>
    <n v="7032.95"/>
    <x v="1"/>
    <n v="8"/>
    <n v="2139"/>
    <n v="6"/>
    <n v="68"/>
    <n v="0.75"/>
    <n v="17112"/>
    <x v="2"/>
    <x v="1"/>
    <s v="High Risk"/>
  </r>
  <r>
    <n v="15568469"/>
    <n v="653"/>
    <x v="0"/>
    <s v="Male"/>
    <x v="3"/>
    <n v="0"/>
    <n v="0"/>
    <n v="2"/>
    <n v="1"/>
    <n v="0"/>
    <n v="27862.58"/>
    <x v="1"/>
    <n v="21"/>
    <n v="4597"/>
    <n v="8"/>
    <n v="154"/>
    <n v="0.38095238095238093"/>
    <n v="96537"/>
    <x v="0"/>
    <x v="0"/>
    <s v="High Risk"/>
  </r>
  <r>
    <n v="15764444"/>
    <n v="679"/>
    <x v="2"/>
    <s v="Male"/>
    <x v="14"/>
    <n v="8"/>
    <n v="125850.53"/>
    <n v="2"/>
    <n v="1"/>
    <n v="1"/>
    <n v="87008.17"/>
    <x v="1"/>
    <n v="1"/>
    <n v="2810"/>
    <n v="0"/>
    <n v="34"/>
    <n v="0"/>
    <n v="2810"/>
    <x v="2"/>
    <x v="1"/>
    <s v="Medium Risk"/>
  </r>
  <r>
    <n v="15794204"/>
    <n v="687"/>
    <x v="0"/>
    <s v="Male"/>
    <x v="34"/>
    <n v="7"/>
    <n v="108116.66"/>
    <n v="1"/>
    <n v="1"/>
    <n v="1"/>
    <n v="27411.19"/>
    <x v="1"/>
    <n v="5"/>
    <n v="3067"/>
    <n v="7"/>
    <n v="41"/>
    <n v="1"/>
    <n v="15335"/>
    <x v="1"/>
    <x v="1"/>
    <s v="Medium Risk"/>
  </r>
  <r>
    <n v="15807546"/>
    <n v="837"/>
    <x v="0"/>
    <s v="Female"/>
    <x v="16"/>
    <n v="2"/>
    <n v="0"/>
    <n v="2"/>
    <n v="1"/>
    <n v="1"/>
    <n v="46395.21"/>
    <x v="1"/>
    <n v="27"/>
    <n v="4375"/>
    <n v="9"/>
    <n v="155"/>
    <n v="0.33333333333333331"/>
    <n v="118125"/>
    <x v="2"/>
    <x v="0"/>
    <s v="High Risk"/>
  </r>
  <r>
    <n v="15782159"/>
    <n v="850"/>
    <x v="0"/>
    <s v="Male"/>
    <x v="34"/>
    <n v="8"/>
    <n v="67639.56"/>
    <n v="2"/>
    <n v="1"/>
    <n v="1"/>
    <n v="194245.29"/>
    <x v="1"/>
    <n v="16"/>
    <n v="1160"/>
    <n v="9"/>
    <n v="144"/>
    <n v="0.5625"/>
    <n v="18560"/>
    <x v="0"/>
    <x v="1"/>
    <s v="High Risk"/>
  </r>
  <r>
    <n v="15618703"/>
    <n v="663"/>
    <x v="1"/>
    <s v="Female"/>
    <x v="47"/>
    <n v="6"/>
    <n v="150200.23000000001"/>
    <n v="1"/>
    <n v="0"/>
    <n v="1"/>
    <n v="151317.26999999999"/>
    <x v="0"/>
    <n v="29"/>
    <n v="2596"/>
    <n v="6"/>
    <n v="155"/>
    <n v="0.20689655172413793"/>
    <n v="75284"/>
    <x v="0"/>
    <x v="1"/>
    <s v="High Risk"/>
  </r>
  <r>
    <n v="15793317"/>
    <n v="547"/>
    <x v="1"/>
    <s v="Female"/>
    <x v="32"/>
    <n v="7"/>
    <n v="141287.15"/>
    <n v="1"/>
    <n v="1"/>
    <n v="0"/>
    <n v="118142.79"/>
    <x v="1"/>
    <n v="12"/>
    <n v="149"/>
    <n v="7"/>
    <n v="147"/>
    <n v="0.58333333333333337"/>
    <n v="1788"/>
    <x v="0"/>
    <x v="1"/>
    <s v="High Risk"/>
  </r>
  <r>
    <n v="15740487"/>
    <n v="627"/>
    <x v="0"/>
    <s v="Female"/>
    <x v="1"/>
    <n v="6"/>
    <n v="0"/>
    <n v="3"/>
    <n v="1"/>
    <n v="1"/>
    <n v="138700.75"/>
    <x v="0"/>
    <n v="13"/>
    <n v="2854"/>
    <n v="1"/>
    <n v="167"/>
    <n v="7.6923076923076927E-2"/>
    <n v="37102"/>
    <x v="0"/>
    <x v="1"/>
    <s v="High Risk"/>
  </r>
  <r>
    <n v="15722479"/>
    <n v="707"/>
    <x v="0"/>
    <s v="Male"/>
    <x v="24"/>
    <n v="1"/>
    <n v="0"/>
    <n v="2"/>
    <n v="0"/>
    <n v="1"/>
    <n v="6035.51"/>
    <x v="1"/>
    <n v="23"/>
    <n v="2918"/>
    <n v="1"/>
    <n v="101"/>
    <n v="4.3478260869565216E-2"/>
    <n v="67114"/>
    <x v="0"/>
    <x v="0"/>
    <s v="High Risk"/>
  </r>
  <r>
    <n v="15688264"/>
    <n v="629"/>
    <x v="0"/>
    <s v="Female"/>
    <x v="3"/>
    <n v="0"/>
    <n v="0"/>
    <n v="2"/>
    <n v="1"/>
    <n v="1"/>
    <n v="41263.69"/>
    <x v="1"/>
    <n v="21"/>
    <n v="1095"/>
    <n v="2"/>
    <n v="123"/>
    <n v="9.5238095238095233E-2"/>
    <n v="22995"/>
    <x v="0"/>
    <x v="0"/>
    <s v="High Risk"/>
  </r>
  <r>
    <n v="15583067"/>
    <n v="687"/>
    <x v="0"/>
    <s v="Female"/>
    <x v="18"/>
    <n v="4"/>
    <n v="97157.96"/>
    <n v="1"/>
    <n v="0"/>
    <n v="1"/>
    <n v="63185.05"/>
    <x v="1"/>
    <n v="14"/>
    <n v="3536"/>
    <n v="1"/>
    <n v="44"/>
    <n v="7.1428571428571425E-2"/>
    <n v="49504"/>
    <x v="1"/>
    <x v="2"/>
    <s v="Medium Risk"/>
  </r>
  <r>
    <n v="15686670"/>
    <n v="588"/>
    <x v="0"/>
    <s v="Female"/>
    <x v="18"/>
    <n v="2"/>
    <n v="0"/>
    <n v="2"/>
    <n v="1"/>
    <n v="0"/>
    <n v="92536"/>
    <x v="0"/>
    <n v="21"/>
    <n v="3152"/>
    <n v="8"/>
    <n v="31"/>
    <n v="0.38095238095238093"/>
    <n v="66192"/>
    <x v="1"/>
    <x v="0"/>
    <s v="Medium Risk"/>
  </r>
  <r>
    <n v="15593345"/>
    <n v="502"/>
    <x v="2"/>
    <s v="Female"/>
    <x v="19"/>
    <n v="6"/>
    <n v="125241.17"/>
    <n v="2"/>
    <n v="1"/>
    <n v="1"/>
    <n v="158736.07"/>
    <x v="1"/>
    <n v="17"/>
    <n v="284"/>
    <n v="0"/>
    <n v="176"/>
    <n v="0"/>
    <n v="4828"/>
    <x v="0"/>
    <x v="1"/>
    <s v="High Risk"/>
  </r>
  <r>
    <n v="15811690"/>
    <n v="793"/>
    <x v="2"/>
    <s v="Male"/>
    <x v="41"/>
    <n v="2"/>
    <n v="128966.13"/>
    <n v="1"/>
    <n v="0"/>
    <n v="0"/>
    <n v="18633.400000000001"/>
    <x v="0"/>
    <n v="5"/>
    <n v="4669"/>
    <n v="2"/>
    <n v="171"/>
    <n v="0.4"/>
    <n v="23345"/>
    <x v="0"/>
    <x v="0"/>
    <s v="High Risk"/>
  </r>
  <r>
    <n v="15734008"/>
    <n v="727"/>
    <x v="2"/>
    <s v="Male"/>
    <x v="49"/>
    <n v="5"/>
    <n v="152581.06"/>
    <n v="1"/>
    <n v="1"/>
    <n v="0"/>
    <n v="71830.100000000006"/>
    <x v="0"/>
    <n v="3"/>
    <n v="4252"/>
    <n v="10"/>
    <n v="11"/>
    <n v="1"/>
    <n v="12756"/>
    <x v="0"/>
    <x v="2"/>
    <s v="Low Risk"/>
  </r>
  <r>
    <n v="15771856"/>
    <n v="632"/>
    <x v="1"/>
    <s v="Female"/>
    <x v="15"/>
    <n v="1"/>
    <n v="0"/>
    <n v="2"/>
    <n v="1"/>
    <n v="0"/>
    <n v="19525.650000000001"/>
    <x v="1"/>
    <n v="7"/>
    <n v="3200"/>
    <n v="6"/>
    <n v="38"/>
    <n v="0.8571428571428571"/>
    <n v="22400"/>
    <x v="0"/>
    <x v="0"/>
    <s v="Medium Risk"/>
  </r>
  <r>
    <n v="15762045"/>
    <n v="474"/>
    <x v="2"/>
    <s v="Female"/>
    <x v="24"/>
    <n v="5"/>
    <n v="142688.57"/>
    <n v="2"/>
    <n v="1"/>
    <n v="1"/>
    <n v="110953.33"/>
    <x v="1"/>
    <n v="17"/>
    <n v="2248"/>
    <n v="3"/>
    <n v="15"/>
    <n v="0.17647058823529413"/>
    <n v="38216"/>
    <x v="0"/>
    <x v="2"/>
    <s v="Low Risk"/>
  </r>
  <r>
    <n v="15778142"/>
    <n v="850"/>
    <x v="2"/>
    <s v="Female"/>
    <x v="8"/>
    <n v="1"/>
    <n v="130089.56"/>
    <n v="2"/>
    <n v="1"/>
    <n v="1"/>
    <n v="4466.21"/>
    <x v="1"/>
    <n v="25"/>
    <n v="2088"/>
    <n v="4"/>
    <n v="147"/>
    <n v="0.16"/>
    <n v="52200"/>
    <x v="2"/>
    <x v="0"/>
    <s v="High Risk"/>
  </r>
  <r>
    <n v="15689268"/>
    <n v="584"/>
    <x v="0"/>
    <s v="Male"/>
    <x v="18"/>
    <n v="9"/>
    <n v="0"/>
    <n v="1"/>
    <n v="1"/>
    <n v="1"/>
    <n v="105818.51"/>
    <x v="1"/>
    <n v="27"/>
    <n v="4753"/>
    <n v="4"/>
    <n v="52"/>
    <n v="0.14814814814814814"/>
    <n v="128331"/>
    <x v="0"/>
    <x v="3"/>
    <s v="Medium Risk"/>
  </r>
  <r>
    <n v="15721507"/>
    <n v="713"/>
    <x v="0"/>
    <s v="Female"/>
    <x v="15"/>
    <n v="1"/>
    <n v="117094.02"/>
    <n v="1"/>
    <n v="0"/>
    <n v="0"/>
    <n v="149558.82999999999"/>
    <x v="0"/>
    <n v="7"/>
    <n v="2233"/>
    <n v="5"/>
    <n v="124"/>
    <n v="0.7142857142857143"/>
    <n v="15631"/>
    <x v="0"/>
    <x v="0"/>
    <s v="High Risk"/>
  </r>
  <r>
    <n v="15750476"/>
    <n v="742"/>
    <x v="1"/>
    <s v="Male"/>
    <x v="9"/>
    <n v="8"/>
    <n v="0"/>
    <n v="2"/>
    <n v="1"/>
    <n v="0"/>
    <n v="4070.28"/>
    <x v="1"/>
    <n v="13"/>
    <n v="202"/>
    <n v="9"/>
    <n v="24"/>
    <n v="0.69230769230769229"/>
    <n v="2626"/>
    <x v="1"/>
    <x v="1"/>
    <s v="Low Risk"/>
  </r>
  <r>
    <n v="15810723"/>
    <n v="607"/>
    <x v="0"/>
    <s v="Female"/>
    <x v="2"/>
    <n v="10"/>
    <n v="0"/>
    <n v="3"/>
    <n v="1"/>
    <n v="0"/>
    <n v="132741.13"/>
    <x v="0"/>
    <n v="25"/>
    <n v="357"/>
    <n v="0"/>
    <n v="23"/>
    <n v="0"/>
    <n v="8925"/>
    <x v="0"/>
    <x v="3"/>
    <s v="Low Risk"/>
  </r>
  <r>
    <n v="15787229"/>
    <n v="761"/>
    <x v="1"/>
    <s v="Female"/>
    <x v="10"/>
    <n v="2"/>
    <n v="0"/>
    <n v="2"/>
    <n v="1"/>
    <n v="0"/>
    <n v="61251.25"/>
    <x v="1"/>
    <n v="5"/>
    <n v="3525"/>
    <n v="6"/>
    <n v="128"/>
    <n v="1"/>
    <n v="17625"/>
    <x v="1"/>
    <x v="0"/>
    <s v="High Risk"/>
  </r>
  <r>
    <n v="15570508"/>
    <n v="600"/>
    <x v="0"/>
    <s v="Male"/>
    <x v="23"/>
    <n v="7"/>
    <n v="90218.9"/>
    <n v="1"/>
    <n v="1"/>
    <n v="0"/>
    <n v="91347.76"/>
    <x v="1"/>
    <n v="16"/>
    <n v="742"/>
    <n v="5"/>
    <n v="63"/>
    <n v="0.3125"/>
    <n v="11872"/>
    <x v="0"/>
    <x v="1"/>
    <s v="High Risk"/>
  </r>
  <r>
    <n v="15617065"/>
    <n v="650"/>
    <x v="1"/>
    <s v="Male"/>
    <x v="0"/>
    <n v="4"/>
    <n v="194532.66"/>
    <n v="1"/>
    <n v="1"/>
    <n v="0"/>
    <n v="171045.31"/>
    <x v="0"/>
    <n v="6"/>
    <n v="2322"/>
    <n v="2"/>
    <n v="87"/>
    <n v="0.33333333333333331"/>
    <n v="13932"/>
    <x v="0"/>
    <x v="2"/>
    <s v="High Risk"/>
  </r>
  <r>
    <n v="15689786"/>
    <n v="850"/>
    <x v="2"/>
    <s v="Male"/>
    <x v="27"/>
    <n v="1"/>
    <n v="169743.83"/>
    <n v="1"/>
    <n v="0"/>
    <n v="0"/>
    <n v="155850.4"/>
    <x v="0"/>
    <n v="20"/>
    <n v="3609"/>
    <n v="10"/>
    <n v="138"/>
    <n v="0.5"/>
    <n v="72180"/>
    <x v="1"/>
    <x v="0"/>
    <s v="High Risk"/>
  </r>
  <r>
    <n v="15648876"/>
    <n v="501"/>
    <x v="0"/>
    <s v="Female"/>
    <x v="10"/>
    <n v="5"/>
    <n v="0"/>
    <n v="1"/>
    <n v="1"/>
    <n v="0"/>
    <n v="27380.99"/>
    <x v="1"/>
    <n v="7"/>
    <n v="3747"/>
    <n v="10"/>
    <n v="172"/>
    <n v="1"/>
    <n v="26229"/>
    <x v="0"/>
    <x v="2"/>
    <s v="High Risk"/>
  </r>
  <r>
    <n v="15802106"/>
    <n v="418"/>
    <x v="0"/>
    <s v="Male"/>
    <x v="10"/>
    <n v="8"/>
    <n v="155973.88"/>
    <n v="1"/>
    <n v="1"/>
    <n v="0"/>
    <n v="154208.95999999999"/>
    <x v="1"/>
    <n v="2"/>
    <n v="1594"/>
    <n v="0"/>
    <n v="50"/>
    <n v="0"/>
    <n v="3188"/>
    <x v="0"/>
    <x v="1"/>
    <s v="Medium Risk"/>
  </r>
  <r>
    <n v="15773869"/>
    <n v="797"/>
    <x v="1"/>
    <s v="Male"/>
    <x v="49"/>
    <n v="4"/>
    <n v="129321.44"/>
    <n v="1"/>
    <n v="1"/>
    <n v="1"/>
    <n v="93624.55"/>
    <x v="1"/>
    <n v="15"/>
    <n v="1918"/>
    <n v="4"/>
    <n v="150"/>
    <n v="0.26666666666666666"/>
    <n v="28770"/>
    <x v="2"/>
    <x v="2"/>
    <s v="High Risk"/>
  </r>
  <r>
    <n v="15711635"/>
    <n v="788"/>
    <x v="2"/>
    <s v="Female"/>
    <x v="0"/>
    <n v="6"/>
    <n v="138650.49"/>
    <n v="2"/>
    <n v="1"/>
    <n v="0"/>
    <n v="64746.07"/>
    <x v="1"/>
    <n v="4"/>
    <n v="1117"/>
    <n v="5"/>
    <n v="17"/>
    <n v="1"/>
    <n v="4468"/>
    <x v="0"/>
    <x v="1"/>
    <s v="Low Risk"/>
  </r>
  <r>
    <n v="15795527"/>
    <n v="699"/>
    <x v="1"/>
    <s v="Male"/>
    <x v="3"/>
    <n v="2"/>
    <n v="136487.85999999999"/>
    <n v="2"/>
    <n v="1"/>
    <n v="0"/>
    <n v="82815.929999999993"/>
    <x v="1"/>
    <n v="5"/>
    <n v="1284"/>
    <n v="2"/>
    <n v="22"/>
    <n v="0.4"/>
    <n v="6420"/>
    <x v="2"/>
    <x v="0"/>
    <s v="Low Risk"/>
  </r>
  <r>
    <n v="15759133"/>
    <n v="616"/>
    <x v="0"/>
    <s v="Male"/>
    <x v="56"/>
    <n v="6"/>
    <n v="0"/>
    <n v="2"/>
    <n v="1"/>
    <n v="1"/>
    <n v="27308.58"/>
    <x v="1"/>
    <n v="30"/>
    <n v="1091"/>
    <n v="2"/>
    <n v="90"/>
    <n v="6.6666666666666666E-2"/>
    <n v="32730"/>
    <x v="0"/>
    <x v="1"/>
    <s v="High Risk"/>
  </r>
  <r>
    <n v="15679394"/>
    <n v="651"/>
    <x v="0"/>
    <s v="Female"/>
    <x v="1"/>
    <n v="4"/>
    <n v="38617.199999999997"/>
    <n v="1"/>
    <n v="1"/>
    <n v="1"/>
    <n v="104876.8"/>
    <x v="1"/>
    <n v="9"/>
    <n v="2341"/>
    <n v="1"/>
    <n v="109"/>
    <n v="0.1111111111111111"/>
    <n v="21069"/>
    <x v="1"/>
    <x v="2"/>
    <s v="High Risk"/>
  </r>
  <r>
    <n v="15801072"/>
    <n v="654"/>
    <x v="0"/>
    <s v="Female"/>
    <x v="34"/>
    <n v="7"/>
    <n v="0"/>
    <n v="2"/>
    <n v="1"/>
    <n v="0"/>
    <n v="151316.37"/>
    <x v="1"/>
    <n v="2"/>
    <n v="1149"/>
    <n v="0"/>
    <n v="138"/>
    <n v="0"/>
    <n v="2298"/>
    <x v="0"/>
    <x v="1"/>
    <s v="High Risk"/>
  </r>
  <r>
    <n v="15646082"/>
    <n v="676"/>
    <x v="0"/>
    <s v="Female"/>
    <x v="10"/>
    <n v="8"/>
    <n v="82909.14"/>
    <n v="1"/>
    <n v="1"/>
    <n v="0"/>
    <n v="91817.38"/>
    <x v="0"/>
    <n v="19"/>
    <n v="2846"/>
    <n v="5"/>
    <n v="50"/>
    <n v="0.26315789473684209"/>
    <n v="54074"/>
    <x v="0"/>
    <x v="1"/>
    <s v="Medium Risk"/>
  </r>
  <r>
    <n v="15796111"/>
    <n v="708"/>
    <x v="2"/>
    <s v="Female"/>
    <x v="41"/>
    <n v="8"/>
    <n v="145151.4"/>
    <n v="1"/>
    <n v="0"/>
    <n v="1"/>
    <n v="125311.17"/>
    <x v="0"/>
    <n v="17"/>
    <n v="2029"/>
    <n v="5"/>
    <n v="162"/>
    <n v="0.29411764705882354"/>
    <n v="34493"/>
    <x v="1"/>
    <x v="1"/>
    <s v="High Risk"/>
  </r>
  <r>
    <n v="15670646"/>
    <n v="499"/>
    <x v="1"/>
    <s v="Female"/>
    <x v="0"/>
    <n v="0"/>
    <n v="147187.84"/>
    <n v="1"/>
    <n v="1"/>
    <n v="1"/>
    <n v="14868.94"/>
    <x v="0"/>
    <n v="30"/>
    <n v="2846"/>
    <n v="10"/>
    <n v="76"/>
    <n v="0.33333333333333331"/>
    <n v="85380"/>
    <x v="0"/>
    <x v="0"/>
    <s v="High Risk"/>
  </r>
  <r>
    <n v="15578722"/>
    <n v="689"/>
    <x v="0"/>
    <s v="Male"/>
    <x v="2"/>
    <n v="4"/>
    <n v="0"/>
    <n v="2"/>
    <n v="1"/>
    <n v="0"/>
    <n v="196112.45"/>
    <x v="1"/>
    <n v="3"/>
    <n v="732"/>
    <n v="2"/>
    <n v="145"/>
    <n v="0.66666666666666663"/>
    <n v="2196"/>
    <x v="0"/>
    <x v="2"/>
    <s v="High Risk"/>
  </r>
  <r>
    <n v="15815095"/>
    <n v="850"/>
    <x v="1"/>
    <s v="Male"/>
    <x v="41"/>
    <n v="7"/>
    <n v="108185.81"/>
    <n v="2"/>
    <n v="0"/>
    <n v="0"/>
    <n v="24093.4"/>
    <x v="0"/>
    <n v="11"/>
    <n v="1258"/>
    <n v="5"/>
    <n v="121"/>
    <n v="0.45454545454545453"/>
    <n v="13838"/>
    <x v="2"/>
    <x v="1"/>
    <s v="High Risk"/>
  </r>
  <r>
    <n v="15730360"/>
    <n v="502"/>
    <x v="0"/>
    <s v="Male"/>
    <x v="33"/>
    <n v="4"/>
    <n v="0"/>
    <n v="2"/>
    <n v="1"/>
    <n v="1"/>
    <n v="66263.87"/>
    <x v="1"/>
    <n v="12"/>
    <n v="258"/>
    <n v="3"/>
    <n v="85"/>
    <n v="0.25"/>
    <n v="3096"/>
    <x v="1"/>
    <x v="2"/>
    <s v="High Risk"/>
  </r>
  <r>
    <n v="15763194"/>
    <n v="643"/>
    <x v="0"/>
    <s v="Male"/>
    <x v="10"/>
    <n v="7"/>
    <n v="0"/>
    <n v="2"/>
    <n v="0"/>
    <n v="1"/>
    <n v="100304.13"/>
    <x v="1"/>
    <n v="5"/>
    <n v="1688"/>
    <n v="7"/>
    <n v="135"/>
    <n v="1"/>
    <n v="8440"/>
    <x v="2"/>
    <x v="1"/>
    <s v="High Risk"/>
  </r>
  <r>
    <n v="15720725"/>
    <n v="762"/>
    <x v="0"/>
    <s v="Male"/>
    <x v="34"/>
    <n v="2"/>
    <n v="0"/>
    <n v="2"/>
    <n v="1"/>
    <n v="0"/>
    <n v="167909.52"/>
    <x v="1"/>
    <n v="19"/>
    <n v="3954"/>
    <n v="0"/>
    <n v="27"/>
    <n v="0"/>
    <n v="75126"/>
    <x v="0"/>
    <x v="0"/>
    <s v="Low Risk"/>
  </r>
  <r>
    <n v="15567834"/>
    <n v="719"/>
    <x v="0"/>
    <s v="Male"/>
    <x v="23"/>
    <n v="5"/>
    <n v="105918.1"/>
    <n v="1"/>
    <n v="1"/>
    <n v="1"/>
    <n v="16246.59"/>
    <x v="1"/>
    <n v="29"/>
    <n v="1808"/>
    <n v="0"/>
    <n v="152"/>
    <n v="0"/>
    <n v="52432"/>
    <x v="2"/>
    <x v="2"/>
    <s v="High Risk"/>
  </r>
  <r>
    <n v="15720644"/>
    <n v="789"/>
    <x v="0"/>
    <s v="Male"/>
    <x v="7"/>
    <n v="6"/>
    <n v="0"/>
    <n v="2"/>
    <n v="1"/>
    <n v="0"/>
    <n v="103603.65"/>
    <x v="1"/>
    <n v="26"/>
    <n v="922"/>
    <n v="8"/>
    <n v="108"/>
    <n v="0.30769230769230771"/>
    <n v="23972"/>
    <x v="0"/>
    <x v="1"/>
    <s v="High Risk"/>
  </r>
  <r>
    <n v="15811742"/>
    <n v="553"/>
    <x v="1"/>
    <s v="Male"/>
    <x v="0"/>
    <n v="7"/>
    <n v="0"/>
    <n v="2"/>
    <n v="1"/>
    <n v="0"/>
    <n v="7680.23"/>
    <x v="1"/>
    <n v="8"/>
    <n v="3831"/>
    <n v="10"/>
    <n v="180"/>
    <n v="1"/>
    <n v="30648"/>
    <x v="2"/>
    <x v="1"/>
    <s v="High Risk"/>
  </r>
  <r>
    <n v="15813363"/>
    <n v="448"/>
    <x v="1"/>
    <s v="Male"/>
    <x v="11"/>
    <n v="2"/>
    <n v="0"/>
    <n v="2"/>
    <n v="0"/>
    <n v="0"/>
    <n v="95215.73"/>
    <x v="1"/>
    <n v="12"/>
    <n v="705"/>
    <n v="0"/>
    <n v="50"/>
    <n v="0"/>
    <n v="8460"/>
    <x v="0"/>
    <x v="0"/>
    <s v="Medium Risk"/>
  </r>
  <r>
    <n v="15717629"/>
    <n v="632"/>
    <x v="2"/>
    <s v="Male"/>
    <x v="0"/>
    <n v="6"/>
    <n v="59972.26"/>
    <n v="2"/>
    <n v="0"/>
    <n v="1"/>
    <n v="148172.94"/>
    <x v="1"/>
    <n v="19"/>
    <n v="1108"/>
    <n v="10"/>
    <n v="89"/>
    <n v="0.52631578947368418"/>
    <n v="21052"/>
    <x v="0"/>
    <x v="1"/>
    <s v="High Risk"/>
  </r>
  <r>
    <n v="15713160"/>
    <n v="669"/>
    <x v="1"/>
    <s v="Male"/>
    <x v="11"/>
    <n v="7"/>
    <n v="157228.60999999999"/>
    <n v="2"/>
    <n v="1"/>
    <n v="0"/>
    <n v="124382.9"/>
    <x v="1"/>
    <n v="6"/>
    <n v="975"/>
    <n v="3"/>
    <n v="74"/>
    <n v="0.5"/>
    <n v="5850"/>
    <x v="2"/>
    <x v="1"/>
    <s v="High Risk"/>
  </r>
  <r>
    <n v="15568878"/>
    <n v="654"/>
    <x v="1"/>
    <s v="Male"/>
    <x v="10"/>
    <n v="5"/>
    <n v="0"/>
    <n v="2"/>
    <n v="1"/>
    <n v="0"/>
    <n v="159311.46"/>
    <x v="1"/>
    <n v="26"/>
    <n v="1243"/>
    <n v="6"/>
    <n v="147"/>
    <n v="0.23076923076923078"/>
    <n v="32318"/>
    <x v="0"/>
    <x v="2"/>
    <s v="High Risk"/>
  </r>
  <r>
    <n v="15809800"/>
    <n v="726"/>
    <x v="0"/>
    <s v="Female"/>
    <x v="16"/>
    <n v="4"/>
    <n v="0"/>
    <n v="2"/>
    <n v="0"/>
    <n v="0"/>
    <n v="6787.48"/>
    <x v="1"/>
    <n v="8"/>
    <n v="1965"/>
    <n v="1"/>
    <n v="58"/>
    <n v="0.125"/>
    <n v="15720"/>
    <x v="0"/>
    <x v="2"/>
    <s v="Medium Risk"/>
  </r>
  <r>
    <n v="15736420"/>
    <n v="596"/>
    <x v="0"/>
    <s v="Male"/>
    <x v="29"/>
    <n v="4"/>
    <n v="210433.08"/>
    <n v="2"/>
    <n v="0"/>
    <n v="1"/>
    <n v="197297.77"/>
    <x v="0"/>
    <n v="11"/>
    <n v="1381"/>
    <n v="7"/>
    <n v="59"/>
    <n v="0.63636363636363635"/>
    <n v="15191"/>
    <x v="0"/>
    <x v="2"/>
    <s v="Medium Risk"/>
  </r>
  <r>
    <n v="15757933"/>
    <n v="733"/>
    <x v="2"/>
    <s v="Female"/>
    <x v="33"/>
    <n v="1"/>
    <n v="102452.71"/>
    <n v="1"/>
    <n v="1"/>
    <n v="0"/>
    <n v="21556.95"/>
    <x v="1"/>
    <n v="3"/>
    <n v="3690"/>
    <n v="1"/>
    <n v="166"/>
    <n v="0.33333333333333331"/>
    <n v="11070"/>
    <x v="2"/>
    <x v="0"/>
    <s v="High Risk"/>
  </r>
  <r>
    <n v="15623072"/>
    <n v="529"/>
    <x v="1"/>
    <s v="Female"/>
    <x v="12"/>
    <n v="5"/>
    <n v="0"/>
    <n v="2"/>
    <n v="1"/>
    <n v="0"/>
    <n v="56518"/>
    <x v="1"/>
    <n v="13"/>
    <n v="544"/>
    <n v="0"/>
    <n v="93"/>
    <n v="0"/>
    <n v="7072"/>
    <x v="1"/>
    <x v="2"/>
    <s v="High Risk"/>
  </r>
  <r>
    <n v="15683993"/>
    <n v="493"/>
    <x v="0"/>
    <s v="Female"/>
    <x v="24"/>
    <n v="8"/>
    <n v="142987.46"/>
    <n v="2"/>
    <n v="1"/>
    <n v="0"/>
    <n v="158840.99"/>
    <x v="1"/>
    <n v="13"/>
    <n v="605"/>
    <n v="3"/>
    <n v="150"/>
    <n v="0.23076923076923078"/>
    <n v="7865"/>
    <x v="0"/>
    <x v="1"/>
    <s v="High Risk"/>
  </r>
  <r>
    <n v="15570947"/>
    <n v="615"/>
    <x v="1"/>
    <s v="Female"/>
    <x v="6"/>
    <n v="7"/>
    <n v="143330.56"/>
    <n v="2"/>
    <n v="1"/>
    <n v="1"/>
    <n v="126396.01"/>
    <x v="1"/>
    <n v="10"/>
    <n v="4631"/>
    <n v="6"/>
    <n v="62"/>
    <n v="0.6"/>
    <n v="46310"/>
    <x v="1"/>
    <x v="1"/>
    <s v="High Risk"/>
  </r>
  <r>
    <n v="15797767"/>
    <n v="600"/>
    <x v="0"/>
    <s v="Female"/>
    <x v="23"/>
    <n v="6"/>
    <n v="0"/>
    <n v="1"/>
    <n v="0"/>
    <n v="1"/>
    <n v="148087.88"/>
    <x v="0"/>
    <n v="14"/>
    <n v="3703"/>
    <n v="8"/>
    <n v="134"/>
    <n v="0.5714285714285714"/>
    <n v="51842"/>
    <x v="0"/>
    <x v="1"/>
    <s v="High Risk"/>
  </r>
  <r>
    <n v="15731989"/>
    <n v="666"/>
    <x v="0"/>
    <s v="Male"/>
    <x v="18"/>
    <n v="4"/>
    <n v="120165.4"/>
    <n v="2"/>
    <n v="1"/>
    <n v="0"/>
    <n v="33701.5"/>
    <x v="1"/>
    <n v="20"/>
    <n v="4649"/>
    <n v="1"/>
    <n v="31"/>
    <n v="0.05"/>
    <n v="92980"/>
    <x v="1"/>
    <x v="2"/>
    <s v="Medium Risk"/>
  </r>
  <r>
    <n v="15591035"/>
    <n v="644"/>
    <x v="1"/>
    <s v="Male"/>
    <x v="41"/>
    <n v="6"/>
    <n v="0"/>
    <n v="1"/>
    <n v="0"/>
    <n v="1"/>
    <n v="84622.37"/>
    <x v="1"/>
    <n v="5"/>
    <n v="2661"/>
    <n v="10"/>
    <n v="129"/>
    <n v="1"/>
    <n v="13305"/>
    <x v="0"/>
    <x v="1"/>
    <s v="High Risk"/>
  </r>
  <r>
    <n v="15586479"/>
    <n v="692"/>
    <x v="0"/>
    <s v="Female"/>
    <x v="18"/>
    <n v="4"/>
    <n v="0"/>
    <n v="1"/>
    <n v="1"/>
    <n v="0"/>
    <n v="185580.89"/>
    <x v="0"/>
    <n v="9"/>
    <n v="3394"/>
    <n v="9"/>
    <n v="43"/>
    <n v="1"/>
    <n v="30546"/>
    <x v="0"/>
    <x v="2"/>
    <s v="Medium Risk"/>
  </r>
  <r>
    <n v="15605872"/>
    <n v="707"/>
    <x v="0"/>
    <s v="Male"/>
    <x v="39"/>
    <n v="6"/>
    <n v="66573.17"/>
    <n v="1"/>
    <n v="1"/>
    <n v="1"/>
    <n v="62768.800000000003"/>
    <x v="1"/>
    <n v="3"/>
    <n v="4981"/>
    <n v="0"/>
    <n v="26"/>
    <n v="0"/>
    <n v="14943"/>
    <x v="0"/>
    <x v="1"/>
    <s v="Low Risk"/>
  </r>
  <r>
    <n v="15666012"/>
    <n v="603"/>
    <x v="0"/>
    <s v="Male"/>
    <x v="20"/>
    <n v="4"/>
    <n v="102833.46"/>
    <n v="2"/>
    <n v="1"/>
    <n v="1"/>
    <n v="38829.11"/>
    <x v="1"/>
    <n v="3"/>
    <n v="1321"/>
    <n v="0"/>
    <n v="64"/>
    <n v="0"/>
    <n v="3963"/>
    <x v="0"/>
    <x v="2"/>
    <s v="High Risk"/>
  </r>
  <r>
    <n v="15641733"/>
    <n v="671"/>
    <x v="0"/>
    <s v="Female"/>
    <x v="10"/>
    <n v="5"/>
    <n v="164757.56"/>
    <n v="1"/>
    <n v="1"/>
    <n v="0"/>
    <n v="110748.88"/>
    <x v="1"/>
    <n v="1"/>
    <n v="2866"/>
    <n v="4"/>
    <n v="62"/>
    <n v="1"/>
    <n v="2866"/>
    <x v="0"/>
    <x v="2"/>
    <s v="High Risk"/>
  </r>
  <r>
    <n v="15593178"/>
    <n v="568"/>
    <x v="1"/>
    <s v="Female"/>
    <x v="18"/>
    <n v="10"/>
    <n v="153610.60999999999"/>
    <n v="1"/>
    <n v="1"/>
    <n v="1"/>
    <n v="54083.8"/>
    <x v="0"/>
    <n v="30"/>
    <n v="3689"/>
    <n v="1"/>
    <n v="11"/>
    <n v="3.3333333333333333E-2"/>
    <n v="110670"/>
    <x v="0"/>
    <x v="3"/>
    <s v="Low Risk"/>
  </r>
  <r>
    <n v="15649183"/>
    <n v="598"/>
    <x v="1"/>
    <s v="Female"/>
    <x v="12"/>
    <n v="8"/>
    <n v="0"/>
    <n v="3"/>
    <n v="0"/>
    <n v="1"/>
    <n v="88658.73"/>
    <x v="1"/>
    <n v="11"/>
    <n v="1631"/>
    <n v="2"/>
    <n v="124"/>
    <n v="0.18181818181818182"/>
    <n v="17941"/>
    <x v="2"/>
    <x v="1"/>
    <s v="High Risk"/>
  </r>
  <r>
    <n v="15736399"/>
    <n v="606"/>
    <x v="1"/>
    <s v="Male"/>
    <x v="0"/>
    <n v="10"/>
    <n v="0"/>
    <n v="2"/>
    <n v="1"/>
    <n v="0"/>
    <n v="177938.52"/>
    <x v="1"/>
    <n v="10"/>
    <n v="1562"/>
    <n v="8"/>
    <n v="64"/>
    <n v="0.8"/>
    <n v="15620"/>
    <x v="0"/>
    <x v="3"/>
    <s v="High Risk"/>
  </r>
  <r>
    <n v="15751137"/>
    <n v="850"/>
    <x v="2"/>
    <s v="Female"/>
    <x v="18"/>
    <n v="3"/>
    <n v="169025.83"/>
    <n v="1"/>
    <n v="1"/>
    <n v="0"/>
    <n v="174235.06"/>
    <x v="1"/>
    <n v="22"/>
    <n v="523"/>
    <n v="5"/>
    <n v="116"/>
    <n v="0.22727272727272727"/>
    <n v="11506"/>
    <x v="0"/>
    <x v="2"/>
    <s v="High Risk"/>
  </r>
  <r>
    <n v="15757188"/>
    <n v="644"/>
    <x v="1"/>
    <s v="Female"/>
    <x v="28"/>
    <n v="4"/>
    <n v="153455.72"/>
    <n v="2"/>
    <n v="1"/>
    <n v="1"/>
    <n v="82696.84"/>
    <x v="1"/>
    <n v="5"/>
    <n v="4764"/>
    <n v="7"/>
    <n v="77"/>
    <n v="1"/>
    <n v="23820"/>
    <x v="0"/>
    <x v="2"/>
    <s v="High Risk"/>
  </r>
  <r>
    <n v="15726167"/>
    <n v="655"/>
    <x v="0"/>
    <s v="Male"/>
    <x v="24"/>
    <n v="4"/>
    <n v="0"/>
    <n v="2"/>
    <n v="1"/>
    <n v="1"/>
    <n v="142415.97"/>
    <x v="1"/>
    <n v="13"/>
    <n v="3992"/>
    <n v="8"/>
    <n v="125"/>
    <n v="0.61538461538461542"/>
    <n v="51896"/>
    <x v="0"/>
    <x v="2"/>
    <s v="High Risk"/>
  </r>
  <r>
    <n v="15624850"/>
    <n v="850"/>
    <x v="0"/>
    <s v="Male"/>
    <x v="33"/>
    <n v="10"/>
    <n v="153972.89000000001"/>
    <n v="2"/>
    <n v="1"/>
    <n v="0"/>
    <n v="62811.03"/>
    <x v="1"/>
    <n v="19"/>
    <n v="293"/>
    <n v="2"/>
    <n v="139"/>
    <n v="0.10526315789473684"/>
    <n v="5567"/>
    <x v="0"/>
    <x v="3"/>
    <s v="High Risk"/>
  </r>
  <r>
    <n v="15717700"/>
    <n v="683"/>
    <x v="1"/>
    <s v="Male"/>
    <x v="10"/>
    <n v="9"/>
    <n v="114609.55"/>
    <n v="2"/>
    <n v="0"/>
    <n v="1"/>
    <n v="25339.29"/>
    <x v="1"/>
    <n v="6"/>
    <n v="4363"/>
    <n v="5"/>
    <n v="11"/>
    <n v="0.83333333333333337"/>
    <n v="26178"/>
    <x v="1"/>
    <x v="3"/>
    <s v="Low Risk"/>
  </r>
  <r>
    <n v="15716347"/>
    <n v="663"/>
    <x v="2"/>
    <s v="Male"/>
    <x v="24"/>
    <n v="7"/>
    <n v="143625.82999999999"/>
    <n v="2"/>
    <n v="0"/>
    <n v="1"/>
    <n v="176487.05"/>
    <x v="1"/>
    <n v="29"/>
    <n v="3395"/>
    <n v="4"/>
    <n v="166"/>
    <n v="0.13793103448275862"/>
    <n v="98455"/>
    <x v="2"/>
    <x v="1"/>
    <s v="High Risk"/>
  </r>
  <r>
    <n v="15696287"/>
    <n v="682"/>
    <x v="2"/>
    <s v="Female"/>
    <x v="16"/>
    <n v="1"/>
    <n v="116520.28"/>
    <n v="1"/>
    <n v="1"/>
    <n v="1"/>
    <n v="49833.5"/>
    <x v="0"/>
    <n v="8"/>
    <n v="3399"/>
    <n v="10"/>
    <n v="91"/>
    <n v="1"/>
    <n v="27192"/>
    <x v="0"/>
    <x v="0"/>
    <s v="High Risk"/>
  </r>
  <r>
    <n v="15638871"/>
    <n v="639"/>
    <x v="0"/>
    <s v="Male"/>
    <x v="62"/>
    <n v="6"/>
    <n v="80926.02"/>
    <n v="2"/>
    <n v="1"/>
    <n v="1"/>
    <n v="55829.25"/>
    <x v="1"/>
    <n v="25"/>
    <n v="3336"/>
    <n v="7"/>
    <n v="45"/>
    <n v="0.28000000000000003"/>
    <n v="83400"/>
    <x v="0"/>
    <x v="1"/>
    <s v="Medium Risk"/>
  </r>
  <r>
    <n v="15765093"/>
    <n v="704"/>
    <x v="0"/>
    <s v="Male"/>
    <x v="51"/>
    <n v="6"/>
    <n v="166594.78"/>
    <n v="1"/>
    <n v="1"/>
    <n v="1"/>
    <n v="155823.20000000001"/>
    <x v="1"/>
    <n v="2"/>
    <n v="4280"/>
    <n v="0"/>
    <n v="54"/>
    <n v="0"/>
    <n v="8560"/>
    <x v="0"/>
    <x v="1"/>
    <s v="Medium Risk"/>
  </r>
  <r>
    <n v="15592999"/>
    <n v="691"/>
    <x v="0"/>
    <s v="Female"/>
    <x v="20"/>
    <n v="0"/>
    <n v="115465.98"/>
    <n v="1"/>
    <n v="1"/>
    <n v="1"/>
    <n v="60622.61"/>
    <x v="1"/>
    <n v="11"/>
    <n v="2832"/>
    <n v="3"/>
    <n v="150"/>
    <n v="0.27272727272727271"/>
    <n v="31152"/>
    <x v="0"/>
    <x v="0"/>
    <s v="High Risk"/>
  </r>
  <r>
    <n v="15641715"/>
    <n v="599"/>
    <x v="0"/>
    <s v="Male"/>
    <x v="10"/>
    <n v="8"/>
    <n v="0"/>
    <n v="2"/>
    <n v="1"/>
    <n v="1"/>
    <n v="174196.68"/>
    <x v="1"/>
    <n v="10"/>
    <n v="4292"/>
    <n v="0"/>
    <n v="137"/>
    <n v="0"/>
    <n v="42920"/>
    <x v="2"/>
    <x v="1"/>
    <s v="High Risk"/>
  </r>
  <r>
    <n v="15607746"/>
    <n v="573"/>
    <x v="0"/>
    <s v="Female"/>
    <x v="18"/>
    <n v="1"/>
    <n v="0"/>
    <n v="1"/>
    <n v="1"/>
    <n v="1"/>
    <n v="56905.38"/>
    <x v="1"/>
    <n v="14"/>
    <n v="3302"/>
    <n v="7"/>
    <n v="146"/>
    <n v="0.5"/>
    <n v="46228"/>
    <x v="2"/>
    <x v="0"/>
    <s v="High Risk"/>
  </r>
  <r>
    <n v="15625311"/>
    <n v="589"/>
    <x v="2"/>
    <s v="Female"/>
    <x v="1"/>
    <n v="7"/>
    <n v="92618.62"/>
    <n v="1"/>
    <n v="1"/>
    <n v="1"/>
    <n v="101178.85"/>
    <x v="1"/>
    <n v="9"/>
    <n v="2778"/>
    <n v="6"/>
    <n v="55"/>
    <n v="0.66666666666666663"/>
    <n v="25002"/>
    <x v="0"/>
    <x v="1"/>
    <s v="Medium Risk"/>
  </r>
  <r>
    <n v="15573077"/>
    <n v="620"/>
    <x v="2"/>
    <s v="Female"/>
    <x v="11"/>
    <n v="8"/>
    <n v="141825.88"/>
    <n v="1"/>
    <n v="1"/>
    <n v="1"/>
    <n v="73857.94"/>
    <x v="0"/>
    <n v="26"/>
    <n v="4827"/>
    <n v="2"/>
    <n v="36"/>
    <n v="7.6923076923076927E-2"/>
    <n v="125502"/>
    <x v="0"/>
    <x v="1"/>
    <s v="Medium Risk"/>
  </r>
  <r>
    <n v="15735106"/>
    <n v="647"/>
    <x v="1"/>
    <s v="Male"/>
    <x v="34"/>
    <n v="6"/>
    <n v="149594.01999999999"/>
    <n v="2"/>
    <n v="1"/>
    <n v="0"/>
    <n v="102325.19"/>
    <x v="1"/>
    <n v="24"/>
    <n v="3776"/>
    <n v="8"/>
    <n v="171"/>
    <n v="0.33333333333333331"/>
    <n v="90624"/>
    <x v="0"/>
    <x v="1"/>
    <s v="High Risk"/>
  </r>
  <r>
    <n v="15672912"/>
    <n v="737"/>
    <x v="1"/>
    <s v="Female"/>
    <x v="2"/>
    <n v="7"/>
    <n v="130051.66"/>
    <n v="2"/>
    <n v="0"/>
    <n v="0"/>
    <n v="55356.39"/>
    <x v="0"/>
    <n v="30"/>
    <n v="611"/>
    <n v="5"/>
    <n v="33"/>
    <n v="0.16666666666666666"/>
    <n v="18330"/>
    <x v="0"/>
    <x v="1"/>
    <s v="Medium Risk"/>
  </r>
  <r>
    <n v="15589881"/>
    <n v="634"/>
    <x v="0"/>
    <s v="Female"/>
    <x v="1"/>
    <n v="7"/>
    <n v="0"/>
    <n v="2"/>
    <n v="1"/>
    <n v="1"/>
    <n v="131284.93"/>
    <x v="1"/>
    <n v="1"/>
    <n v="297"/>
    <n v="2"/>
    <n v="151"/>
    <n v="1"/>
    <n v="297"/>
    <x v="0"/>
    <x v="1"/>
    <s v="High Risk"/>
  </r>
  <r>
    <n v="15660144"/>
    <n v="660"/>
    <x v="0"/>
    <s v="Male"/>
    <x v="16"/>
    <n v="4"/>
    <n v="0"/>
    <n v="2"/>
    <n v="0"/>
    <n v="0"/>
    <n v="88080.43"/>
    <x v="1"/>
    <n v="16"/>
    <n v="2247"/>
    <n v="6"/>
    <n v="121"/>
    <n v="0.375"/>
    <n v="35952"/>
    <x v="2"/>
    <x v="2"/>
    <s v="High Risk"/>
  </r>
  <r>
    <n v="15664083"/>
    <n v="666"/>
    <x v="2"/>
    <s v="Female"/>
    <x v="24"/>
    <n v="2"/>
    <n v="158468.76"/>
    <n v="1"/>
    <n v="0"/>
    <n v="1"/>
    <n v="93266.01"/>
    <x v="1"/>
    <n v="12"/>
    <n v="2837"/>
    <n v="0"/>
    <n v="12"/>
    <n v="0"/>
    <n v="34044"/>
    <x v="0"/>
    <x v="0"/>
    <s v="Low Risk"/>
  </r>
  <r>
    <n v="15690898"/>
    <n v="696"/>
    <x v="0"/>
    <s v="Male"/>
    <x v="4"/>
    <n v="8"/>
    <n v="161889.79"/>
    <n v="1"/>
    <n v="0"/>
    <n v="0"/>
    <n v="75562.47"/>
    <x v="1"/>
    <n v="28"/>
    <n v="1588"/>
    <n v="6"/>
    <n v="26"/>
    <n v="0.21428571428571427"/>
    <n v="44464"/>
    <x v="2"/>
    <x v="1"/>
    <s v="Low Risk"/>
  </r>
  <r>
    <n v="15808023"/>
    <n v="836"/>
    <x v="0"/>
    <s v="Female"/>
    <x v="6"/>
    <n v="9"/>
    <n v="133681.78"/>
    <n v="1"/>
    <n v="1"/>
    <n v="1"/>
    <n v="153747.73000000001"/>
    <x v="1"/>
    <n v="20"/>
    <n v="774"/>
    <n v="2"/>
    <n v="64"/>
    <n v="0.1"/>
    <n v="15480"/>
    <x v="0"/>
    <x v="3"/>
    <s v="High Risk"/>
  </r>
  <r>
    <n v="15676909"/>
    <n v="667"/>
    <x v="1"/>
    <s v="Female"/>
    <x v="10"/>
    <n v="5"/>
    <n v="0"/>
    <n v="2"/>
    <n v="1"/>
    <n v="0"/>
    <n v="163830.64000000001"/>
    <x v="1"/>
    <n v="22"/>
    <n v="1896"/>
    <n v="10"/>
    <n v="179"/>
    <n v="0.45454545454545453"/>
    <n v="41712"/>
    <x v="1"/>
    <x v="2"/>
    <s v="High Risk"/>
  </r>
  <r>
    <n v="15764922"/>
    <n v="596"/>
    <x v="1"/>
    <s v="Male"/>
    <x v="43"/>
    <n v="3"/>
    <n v="187294.46"/>
    <n v="1"/>
    <n v="1"/>
    <n v="0"/>
    <n v="103456.47"/>
    <x v="1"/>
    <n v="25"/>
    <n v="683"/>
    <n v="3"/>
    <n v="164"/>
    <n v="0.12"/>
    <n v="17075"/>
    <x v="2"/>
    <x v="2"/>
    <s v="High Risk"/>
  </r>
  <r>
    <n v="15766734"/>
    <n v="430"/>
    <x v="0"/>
    <s v="Male"/>
    <x v="8"/>
    <n v="5"/>
    <n v="0"/>
    <n v="1"/>
    <n v="1"/>
    <n v="0"/>
    <n v="95655.16"/>
    <x v="1"/>
    <n v="6"/>
    <n v="925"/>
    <n v="8"/>
    <n v="177"/>
    <n v="1"/>
    <n v="5550"/>
    <x v="2"/>
    <x v="2"/>
    <s v="High Risk"/>
  </r>
  <r>
    <n v="15795079"/>
    <n v="596"/>
    <x v="1"/>
    <s v="Male"/>
    <x v="44"/>
    <n v="6"/>
    <n v="0"/>
    <n v="2"/>
    <n v="1"/>
    <n v="1"/>
    <n v="138350.74"/>
    <x v="1"/>
    <n v="29"/>
    <n v="327"/>
    <n v="7"/>
    <n v="43"/>
    <n v="0.2413793103448276"/>
    <n v="9483"/>
    <x v="1"/>
    <x v="1"/>
    <s v="Medium Risk"/>
  </r>
  <r>
    <n v="15757434"/>
    <n v="599"/>
    <x v="0"/>
    <s v="Male"/>
    <x v="34"/>
    <n v="7"/>
    <n v="119706.22"/>
    <n v="1"/>
    <n v="0"/>
    <n v="0"/>
    <n v="31190.42"/>
    <x v="1"/>
    <n v="19"/>
    <n v="2131"/>
    <n v="1"/>
    <n v="131"/>
    <n v="5.2631578947368418E-2"/>
    <n v="40489"/>
    <x v="1"/>
    <x v="1"/>
    <s v="High Risk"/>
  </r>
  <r>
    <n v="15673747"/>
    <n v="519"/>
    <x v="0"/>
    <s v="Female"/>
    <x v="32"/>
    <n v="8"/>
    <n v="0"/>
    <n v="1"/>
    <n v="0"/>
    <n v="1"/>
    <n v="167553.06"/>
    <x v="1"/>
    <n v="13"/>
    <n v="1831"/>
    <n v="4"/>
    <n v="95"/>
    <n v="0.30769230769230771"/>
    <n v="23803"/>
    <x v="1"/>
    <x v="1"/>
    <s v="High Risk"/>
  </r>
  <r>
    <n v="15808386"/>
    <n v="721"/>
    <x v="2"/>
    <s v="Female"/>
    <x v="13"/>
    <n v="7"/>
    <n v="138523.20000000001"/>
    <n v="1"/>
    <n v="0"/>
    <n v="0"/>
    <n v="59604.45"/>
    <x v="0"/>
    <n v="4"/>
    <n v="1751"/>
    <n v="3"/>
    <n v="147"/>
    <n v="0.75"/>
    <n v="7004"/>
    <x v="0"/>
    <x v="1"/>
    <s v="High Risk"/>
  </r>
  <r>
    <n v="15603565"/>
    <n v="603"/>
    <x v="1"/>
    <s v="Female"/>
    <x v="27"/>
    <n v="5"/>
    <n v="90778.76"/>
    <n v="2"/>
    <n v="1"/>
    <n v="0"/>
    <n v="162223.67000000001"/>
    <x v="0"/>
    <n v="24"/>
    <n v="912"/>
    <n v="4"/>
    <n v="108"/>
    <n v="0.16666666666666666"/>
    <n v="21888"/>
    <x v="0"/>
    <x v="2"/>
    <s v="High Risk"/>
  </r>
  <r>
    <n v="15744044"/>
    <n v="572"/>
    <x v="2"/>
    <s v="Male"/>
    <x v="40"/>
    <n v="4"/>
    <n v="99353.42"/>
    <n v="1"/>
    <n v="1"/>
    <n v="0"/>
    <n v="196549.85"/>
    <x v="0"/>
    <n v="10"/>
    <n v="857"/>
    <n v="5"/>
    <n v="151"/>
    <n v="0.5"/>
    <n v="8570"/>
    <x v="0"/>
    <x v="2"/>
    <s v="High Risk"/>
  </r>
  <r>
    <n v="15577771"/>
    <n v="453"/>
    <x v="2"/>
    <s v="Female"/>
    <x v="20"/>
    <n v="1"/>
    <n v="111524.49"/>
    <n v="1"/>
    <n v="1"/>
    <n v="1"/>
    <n v="120373.84"/>
    <x v="0"/>
    <n v="5"/>
    <n v="3829"/>
    <n v="1"/>
    <n v="178"/>
    <n v="0.2"/>
    <n v="19145"/>
    <x v="0"/>
    <x v="0"/>
    <s v="High Risk"/>
  </r>
  <r>
    <n v="15769548"/>
    <n v="668"/>
    <x v="0"/>
    <s v="Female"/>
    <x v="24"/>
    <n v="7"/>
    <n v="128645.67"/>
    <n v="1"/>
    <n v="1"/>
    <n v="0"/>
    <n v="92149.64"/>
    <x v="1"/>
    <n v="23"/>
    <n v="3491"/>
    <n v="0"/>
    <n v="80"/>
    <n v="0"/>
    <n v="80293"/>
    <x v="0"/>
    <x v="1"/>
    <s v="High Risk"/>
  </r>
  <r>
    <n v="15802071"/>
    <n v="762"/>
    <x v="2"/>
    <s v="Male"/>
    <x v="12"/>
    <n v="1"/>
    <n v="117458.51"/>
    <n v="1"/>
    <n v="0"/>
    <n v="1"/>
    <n v="178361.48"/>
    <x v="0"/>
    <n v="9"/>
    <n v="540"/>
    <n v="1"/>
    <n v="129"/>
    <n v="0.1111111111111111"/>
    <n v="4860"/>
    <x v="1"/>
    <x v="0"/>
    <s v="High Risk"/>
  </r>
  <r>
    <n v="15677395"/>
    <n v="633"/>
    <x v="0"/>
    <s v="Female"/>
    <x v="2"/>
    <n v="9"/>
    <n v="129189.15"/>
    <n v="2"/>
    <n v="0"/>
    <n v="0"/>
    <n v="170998.83"/>
    <x v="1"/>
    <n v="19"/>
    <n v="3654"/>
    <n v="10"/>
    <n v="6"/>
    <n v="0.52631578947368418"/>
    <n v="69426"/>
    <x v="0"/>
    <x v="3"/>
    <s v="Low Risk"/>
  </r>
  <r>
    <n v="15632010"/>
    <n v="647"/>
    <x v="1"/>
    <s v="Male"/>
    <x v="19"/>
    <n v="7"/>
    <n v="121260.19"/>
    <n v="2"/>
    <n v="1"/>
    <n v="0"/>
    <n v="77216.479999999996"/>
    <x v="1"/>
    <n v="21"/>
    <n v="3018"/>
    <n v="7"/>
    <n v="144"/>
    <n v="0.33333333333333331"/>
    <n v="63378"/>
    <x v="0"/>
    <x v="1"/>
    <s v="High Risk"/>
  </r>
  <r>
    <n v="15779492"/>
    <n v="796"/>
    <x v="1"/>
    <s v="Male"/>
    <x v="27"/>
    <n v="6"/>
    <n v="94231.13"/>
    <n v="1"/>
    <n v="0"/>
    <n v="0"/>
    <n v="121164.6"/>
    <x v="0"/>
    <n v="13"/>
    <n v="3491"/>
    <n v="5"/>
    <n v="78"/>
    <n v="0.38461538461538464"/>
    <n v="45383"/>
    <x v="1"/>
    <x v="1"/>
    <s v="High Risk"/>
  </r>
  <r>
    <n v="15694677"/>
    <n v="733"/>
    <x v="0"/>
    <s v="Male"/>
    <x v="2"/>
    <n v="1"/>
    <n v="0"/>
    <n v="2"/>
    <n v="1"/>
    <n v="1"/>
    <n v="141841.31"/>
    <x v="1"/>
    <n v="30"/>
    <n v="2423"/>
    <n v="8"/>
    <n v="88"/>
    <n v="0.26666666666666666"/>
    <n v="72690"/>
    <x v="2"/>
    <x v="0"/>
    <s v="High Risk"/>
  </r>
  <r>
    <n v="15704315"/>
    <n v="556"/>
    <x v="0"/>
    <s v="Male"/>
    <x v="10"/>
    <n v="8"/>
    <n v="163757.06"/>
    <n v="1"/>
    <n v="1"/>
    <n v="1"/>
    <n v="104000.06"/>
    <x v="1"/>
    <n v="30"/>
    <n v="3808"/>
    <n v="7"/>
    <n v="152"/>
    <n v="0.23333333333333334"/>
    <n v="114240"/>
    <x v="0"/>
    <x v="1"/>
    <s v="High Risk"/>
  </r>
  <r>
    <n v="15742009"/>
    <n v="489"/>
    <x v="1"/>
    <s v="Male"/>
    <x v="14"/>
    <n v="4"/>
    <n v="0"/>
    <n v="2"/>
    <n v="1"/>
    <n v="1"/>
    <n v="191419.32"/>
    <x v="1"/>
    <n v="16"/>
    <n v="608"/>
    <n v="0"/>
    <n v="135"/>
    <n v="0"/>
    <n v="9728"/>
    <x v="0"/>
    <x v="2"/>
    <s v="High Risk"/>
  </r>
  <r>
    <n v="15766663"/>
    <n v="639"/>
    <x v="0"/>
    <s v="Male"/>
    <x v="32"/>
    <n v="4"/>
    <n v="0"/>
    <n v="2"/>
    <n v="1"/>
    <n v="0"/>
    <n v="28188.959999999999"/>
    <x v="1"/>
    <n v="7"/>
    <n v="4232"/>
    <n v="3"/>
    <n v="76"/>
    <n v="0.42857142857142855"/>
    <n v="29624"/>
    <x v="0"/>
    <x v="2"/>
    <s v="High Risk"/>
  </r>
  <r>
    <n v="15742297"/>
    <n v="715"/>
    <x v="0"/>
    <s v="Male"/>
    <x v="12"/>
    <n v="2"/>
    <n v="141005.47"/>
    <n v="1"/>
    <n v="1"/>
    <n v="1"/>
    <n v="60407.93"/>
    <x v="1"/>
    <n v="5"/>
    <n v="1927"/>
    <n v="8"/>
    <n v="25"/>
    <n v="1"/>
    <n v="9635"/>
    <x v="2"/>
    <x v="0"/>
    <s v="Low Risk"/>
  </r>
  <r>
    <n v="15688059"/>
    <n v="807"/>
    <x v="2"/>
    <s v="Female"/>
    <x v="0"/>
    <n v="9"/>
    <n v="105356.09"/>
    <n v="2"/>
    <n v="1"/>
    <n v="1"/>
    <n v="130489.37"/>
    <x v="1"/>
    <n v="3"/>
    <n v="1539"/>
    <n v="4"/>
    <n v="106"/>
    <n v="1"/>
    <n v="4617"/>
    <x v="0"/>
    <x v="3"/>
    <s v="High Risk"/>
  </r>
  <r>
    <n v="15752344"/>
    <n v="714"/>
    <x v="1"/>
    <s v="Male"/>
    <x v="10"/>
    <n v="5"/>
    <n v="0"/>
    <n v="2"/>
    <n v="1"/>
    <n v="0"/>
    <n v="193040.32"/>
    <x v="1"/>
    <n v="9"/>
    <n v="3404"/>
    <n v="7"/>
    <n v="70"/>
    <n v="0.77777777777777779"/>
    <n v="30636"/>
    <x v="0"/>
    <x v="2"/>
    <s v="High Risk"/>
  </r>
  <r>
    <n v="15698749"/>
    <n v="626"/>
    <x v="2"/>
    <s v="Female"/>
    <x v="51"/>
    <n v="6"/>
    <n v="85897.95"/>
    <n v="1"/>
    <n v="1"/>
    <n v="0"/>
    <n v="109742.8"/>
    <x v="1"/>
    <n v="7"/>
    <n v="4763"/>
    <n v="8"/>
    <n v="64"/>
    <n v="1"/>
    <n v="33341"/>
    <x v="1"/>
    <x v="1"/>
    <s v="High Risk"/>
  </r>
  <r>
    <n v="15631693"/>
    <n v="697"/>
    <x v="0"/>
    <s v="Male"/>
    <x v="18"/>
    <n v="7"/>
    <n v="0"/>
    <n v="2"/>
    <n v="1"/>
    <n v="1"/>
    <n v="74760.320000000007"/>
    <x v="1"/>
    <n v="15"/>
    <n v="1209"/>
    <n v="7"/>
    <n v="179"/>
    <n v="0.46666666666666667"/>
    <n v="18135"/>
    <x v="2"/>
    <x v="1"/>
    <s v="High Risk"/>
  </r>
  <r>
    <n v="15604536"/>
    <n v="850"/>
    <x v="2"/>
    <s v="Female"/>
    <x v="8"/>
    <n v="4"/>
    <n v="164672.66"/>
    <n v="1"/>
    <n v="0"/>
    <n v="1"/>
    <n v="61936.1"/>
    <x v="1"/>
    <n v="13"/>
    <n v="1884"/>
    <n v="3"/>
    <n v="46"/>
    <n v="0.23076923076923078"/>
    <n v="24492"/>
    <x v="0"/>
    <x v="2"/>
    <s v="Medium Risk"/>
  </r>
  <r>
    <n v="15802869"/>
    <n v="737"/>
    <x v="2"/>
    <s v="Female"/>
    <x v="13"/>
    <n v="2"/>
    <n v="99169.67"/>
    <n v="2"/>
    <n v="1"/>
    <n v="1"/>
    <n v="78650.95"/>
    <x v="1"/>
    <n v="13"/>
    <n v="2440"/>
    <n v="4"/>
    <n v="54"/>
    <n v="0.30769230769230771"/>
    <n v="31720"/>
    <x v="0"/>
    <x v="0"/>
    <s v="Medium Risk"/>
  </r>
  <r>
    <n v="15635598"/>
    <n v="812"/>
    <x v="0"/>
    <s v="Male"/>
    <x v="6"/>
    <n v="6"/>
    <n v="0"/>
    <n v="2"/>
    <n v="0"/>
    <n v="0"/>
    <n v="168023.6"/>
    <x v="1"/>
    <n v="23"/>
    <n v="1593"/>
    <n v="10"/>
    <n v="119"/>
    <n v="0.43478260869565216"/>
    <n v="36639"/>
    <x v="0"/>
    <x v="1"/>
    <s v="High Risk"/>
  </r>
  <r>
    <n v="15592326"/>
    <n v="583"/>
    <x v="0"/>
    <s v="Male"/>
    <x v="18"/>
    <n v="8"/>
    <n v="0"/>
    <n v="2"/>
    <n v="0"/>
    <n v="1"/>
    <n v="5571.59"/>
    <x v="1"/>
    <n v="10"/>
    <n v="567"/>
    <n v="3"/>
    <n v="162"/>
    <n v="0.3"/>
    <n v="5670"/>
    <x v="0"/>
    <x v="1"/>
    <s v="High Risk"/>
  </r>
  <r>
    <n v="15736533"/>
    <n v="730"/>
    <x v="2"/>
    <s v="Female"/>
    <x v="24"/>
    <n v="5"/>
    <n v="124053.03"/>
    <n v="1"/>
    <n v="1"/>
    <n v="0"/>
    <n v="118591.67"/>
    <x v="1"/>
    <n v="13"/>
    <n v="512"/>
    <n v="8"/>
    <n v="58"/>
    <n v="0.61538461538461542"/>
    <n v="6656"/>
    <x v="0"/>
    <x v="2"/>
    <s v="Medium Risk"/>
  </r>
  <r>
    <n v="15647191"/>
    <n v="677"/>
    <x v="0"/>
    <s v="Male"/>
    <x v="18"/>
    <n v="4"/>
    <n v="0"/>
    <n v="2"/>
    <n v="1"/>
    <n v="0"/>
    <n v="7824.31"/>
    <x v="1"/>
    <n v="13"/>
    <n v="4105"/>
    <n v="2"/>
    <n v="79"/>
    <n v="0.15384615384615385"/>
    <n v="53365"/>
    <x v="0"/>
    <x v="2"/>
    <s v="High Risk"/>
  </r>
  <r>
    <n v="15622507"/>
    <n v="748"/>
    <x v="2"/>
    <s v="Female"/>
    <x v="20"/>
    <n v="3"/>
    <n v="103499.09"/>
    <n v="2"/>
    <n v="0"/>
    <n v="0"/>
    <n v="38153.19"/>
    <x v="1"/>
    <n v="12"/>
    <n v="2521"/>
    <n v="6"/>
    <n v="165"/>
    <n v="0.5"/>
    <n v="30252"/>
    <x v="2"/>
    <x v="2"/>
    <s v="High Risk"/>
  </r>
  <r>
    <n v="15765487"/>
    <n v="753"/>
    <x v="2"/>
    <s v="Female"/>
    <x v="16"/>
    <n v="9"/>
    <n v="151766.71"/>
    <n v="1"/>
    <n v="1"/>
    <n v="1"/>
    <n v="180829.99"/>
    <x v="1"/>
    <n v="22"/>
    <n v="4909"/>
    <n v="7"/>
    <n v="47"/>
    <n v="0.31818181818181818"/>
    <n v="107998"/>
    <x v="0"/>
    <x v="3"/>
    <s v="Medium Risk"/>
  </r>
  <r>
    <n v="15646521"/>
    <n v="634"/>
    <x v="1"/>
    <s v="Female"/>
    <x v="18"/>
    <n v="1"/>
    <n v="0"/>
    <n v="1"/>
    <n v="1"/>
    <n v="1"/>
    <n v="143960.72"/>
    <x v="1"/>
    <n v="29"/>
    <n v="2961"/>
    <n v="9"/>
    <n v="58"/>
    <n v="0.31034482758620691"/>
    <n v="85869"/>
    <x v="0"/>
    <x v="0"/>
    <s v="Medium Risk"/>
  </r>
  <r>
    <n v="15746258"/>
    <n v="622"/>
    <x v="0"/>
    <s v="Male"/>
    <x v="6"/>
    <n v="7"/>
    <n v="101486.96"/>
    <n v="1"/>
    <n v="1"/>
    <n v="1"/>
    <n v="8788.35"/>
    <x v="1"/>
    <n v="6"/>
    <n v="3739"/>
    <n v="9"/>
    <n v="21"/>
    <n v="1"/>
    <n v="22434"/>
    <x v="0"/>
    <x v="1"/>
    <s v="Low Risk"/>
  </r>
  <r>
    <n v="15692430"/>
    <n v="699"/>
    <x v="2"/>
    <s v="Male"/>
    <x v="18"/>
    <n v="2"/>
    <n v="123601.56"/>
    <n v="2"/>
    <n v="1"/>
    <n v="0"/>
    <n v="103557.85"/>
    <x v="1"/>
    <n v="7"/>
    <n v="4670"/>
    <n v="8"/>
    <n v="115"/>
    <n v="1"/>
    <n v="32690"/>
    <x v="1"/>
    <x v="0"/>
    <s v="High Risk"/>
  </r>
  <r>
    <n v="15625501"/>
    <n v="570"/>
    <x v="2"/>
    <s v="Male"/>
    <x v="16"/>
    <n v="1"/>
    <n v="127201.58"/>
    <n v="1"/>
    <n v="1"/>
    <n v="0"/>
    <n v="147168.28"/>
    <x v="0"/>
    <n v="24"/>
    <n v="1233"/>
    <n v="6"/>
    <n v="7"/>
    <n v="0.25"/>
    <n v="29592"/>
    <x v="0"/>
    <x v="0"/>
    <s v="Low Risk"/>
  </r>
  <r>
    <n v="15640521"/>
    <n v="552"/>
    <x v="2"/>
    <s v="Male"/>
    <x v="19"/>
    <n v="3"/>
    <n v="144962.74"/>
    <n v="1"/>
    <n v="1"/>
    <n v="0"/>
    <n v="58844.84"/>
    <x v="0"/>
    <n v="29"/>
    <n v="1633"/>
    <n v="6"/>
    <n v="3"/>
    <n v="0.20689655172413793"/>
    <n v="47357"/>
    <x v="0"/>
    <x v="2"/>
    <s v="Low Risk"/>
  </r>
  <r>
    <n v="15790630"/>
    <n v="619"/>
    <x v="0"/>
    <s v="Female"/>
    <x v="36"/>
    <n v="4"/>
    <n v="0"/>
    <n v="1"/>
    <n v="0"/>
    <n v="0"/>
    <n v="18094.96"/>
    <x v="0"/>
    <n v="16"/>
    <n v="2209"/>
    <n v="9"/>
    <n v="180"/>
    <n v="0.5625"/>
    <n v="35344"/>
    <x v="0"/>
    <x v="2"/>
    <s v="High Risk"/>
  </r>
  <r>
    <n v="15664720"/>
    <n v="714"/>
    <x v="1"/>
    <s v="Male"/>
    <x v="19"/>
    <n v="8"/>
    <n v="122017.19"/>
    <n v="1"/>
    <n v="0"/>
    <n v="0"/>
    <n v="162515.17000000001"/>
    <x v="1"/>
    <n v="27"/>
    <n v="3258"/>
    <n v="4"/>
    <n v="85"/>
    <n v="0.14814814814814814"/>
    <n v="87966"/>
    <x v="0"/>
    <x v="1"/>
    <s v="High Risk"/>
  </r>
  <r>
    <n v="15750055"/>
    <n v="503"/>
    <x v="1"/>
    <s v="Male"/>
    <x v="15"/>
    <n v="9"/>
    <n v="100262.88"/>
    <n v="2"/>
    <n v="1"/>
    <n v="1"/>
    <n v="157921.25"/>
    <x v="1"/>
    <n v="5"/>
    <n v="1014"/>
    <n v="10"/>
    <n v="125"/>
    <n v="1"/>
    <n v="5070"/>
    <x v="0"/>
    <x v="3"/>
    <s v="High Risk"/>
  </r>
  <r>
    <n v="15644878"/>
    <n v="685"/>
    <x v="1"/>
    <s v="Female"/>
    <x v="3"/>
    <n v="6"/>
    <n v="117302.62"/>
    <n v="1"/>
    <n v="0"/>
    <n v="0"/>
    <n v="68701.73"/>
    <x v="1"/>
    <n v="30"/>
    <n v="4816"/>
    <n v="4"/>
    <n v="146"/>
    <n v="0.13333333333333333"/>
    <n v="144480"/>
    <x v="0"/>
    <x v="1"/>
    <s v="High Risk"/>
  </r>
  <r>
    <n v="15754578"/>
    <n v="606"/>
    <x v="0"/>
    <s v="Female"/>
    <x v="12"/>
    <n v="0"/>
    <n v="135984.15"/>
    <n v="2"/>
    <n v="1"/>
    <n v="0"/>
    <n v="186778.89"/>
    <x v="1"/>
    <n v="22"/>
    <n v="3873"/>
    <n v="1"/>
    <n v="162"/>
    <n v="4.5454545454545456E-2"/>
    <n v="85206"/>
    <x v="0"/>
    <x v="0"/>
    <s v="High Risk"/>
  </r>
  <r>
    <n v="15705379"/>
    <n v="678"/>
    <x v="0"/>
    <s v="Male"/>
    <x v="16"/>
    <n v="3"/>
    <n v="0"/>
    <n v="2"/>
    <n v="1"/>
    <n v="0"/>
    <n v="66561.600000000006"/>
    <x v="1"/>
    <n v="9"/>
    <n v="975"/>
    <n v="5"/>
    <n v="74"/>
    <n v="0.55555555555555558"/>
    <n v="8775"/>
    <x v="0"/>
    <x v="2"/>
    <s v="High Risk"/>
  </r>
  <r>
    <n v="15761047"/>
    <n v="724"/>
    <x v="2"/>
    <s v="Male"/>
    <x v="8"/>
    <n v="2"/>
    <n v="160997.54"/>
    <n v="2"/>
    <n v="0"/>
    <n v="1"/>
    <n v="64831.360000000001"/>
    <x v="1"/>
    <n v="1"/>
    <n v="1914"/>
    <n v="1"/>
    <n v="6"/>
    <n v="1"/>
    <n v="1914"/>
    <x v="1"/>
    <x v="0"/>
    <s v="Low Risk"/>
  </r>
  <r>
    <n v="15671293"/>
    <n v="779"/>
    <x v="2"/>
    <s v="Female"/>
    <x v="24"/>
    <n v="2"/>
    <n v="128389.63"/>
    <n v="1"/>
    <n v="1"/>
    <n v="1"/>
    <n v="6589.16"/>
    <x v="0"/>
    <n v="11"/>
    <n v="1539"/>
    <n v="7"/>
    <n v="126"/>
    <n v="0.63636363636363635"/>
    <n v="16929"/>
    <x v="1"/>
    <x v="0"/>
    <s v="High Risk"/>
  </r>
  <r>
    <n v="15687527"/>
    <n v="638"/>
    <x v="1"/>
    <s v="Male"/>
    <x v="12"/>
    <n v="1"/>
    <n v="0"/>
    <n v="2"/>
    <n v="1"/>
    <n v="0"/>
    <n v="165370.66"/>
    <x v="1"/>
    <n v="18"/>
    <n v="862"/>
    <n v="1"/>
    <n v="62"/>
    <n v="5.5555555555555552E-2"/>
    <n v="15516"/>
    <x v="2"/>
    <x v="0"/>
    <s v="High Risk"/>
  </r>
  <r>
    <n v="15647898"/>
    <n v="610"/>
    <x v="1"/>
    <s v="Female"/>
    <x v="5"/>
    <n v="5"/>
    <n v="130554.51"/>
    <n v="3"/>
    <n v="1"/>
    <n v="0"/>
    <n v="184758.17"/>
    <x v="0"/>
    <n v="29"/>
    <n v="1582"/>
    <n v="9"/>
    <n v="44"/>
    <n v="0.31034482758620691"/>
    <n v="45878"/>
    <x v="0"/>
    <x v="2"/>
    <s v="Medium Risk"/>
  </r>
  <r>
    <n v="15671534"/>
    <n v="646"/>
    <x v="2"/>
    <s v="Female"/>
    <x v="38"/>
    <n v="6"/>
    <n v="90212"/>
    <n v="1"/>
    <n v="1"/>
    <n v="0"/>
    <n v="13911.27"/>
    <x v="0"/>
    <n v="17"/>
    <n v="586"/>
    <n v="9"/>
    <n v="41"/>
    <n v="0.52941176470588236"/>
    <n v="9962"/>
    <x v="2"/>
    <x v="1"/>
    <s v="Medium Risk"/>
  </r>
  <r>
    <n v="15591248"/>
    <n v="628"/>
    <x v="0"/>
    <s v="Female"/>
    <x v="6"/>
    <n v="9"/>
    <n v="71996.289999999994"/>
    <n v="1"/>
    <n v="1"/>
    <n v="1"/>
    <n v="34857.46"/>
    <x v="1"/>
    <n v="22"/>
    <n v="844"/>
    <n v="8"/>
    <n v="59"/>
    <n v="0.36363636363636365"/>
    <n v="18568"/>
    <x v="1"/>
    <x v="3"/>
    <s v="Medium Risk"/>
  </r>
  <r>
    <n v="15676156"/>
    <n v="528"/>
    <x v="0"/>
    <s v="Female"/>
    <x v="15"/>
    <n v="4"/>
    <n v="85615.66"/>
    <n v="2"/>
    <n v="1"/>
    <n v="0"/>
    <n v="156192.43"/>
    <x v="1"/>
    <n v="11"/>
    <n v="2104"/>
    <n v="5"/>
    <n v="3"/>
    <n v="0.45454545454545453"/>
    <n v="23144"/>
    <x v="1"/>
    <x v="2"/>
    <s v="Low Risk"/>
  </r>
  <r>
    <n v="15812918"/>
    <n v="432"/>
    <x v="0"/>
    <s v="Female"/>
    <x v="7"/>
    <n v="6"/>
    <n v="62339.81"/>
    <n v="2"/>
    <n v="0"/>
    <n v="0"/>
    <n v="53874.67"/>
    <x v="1"/>
    <n v="2"/>
    <n v="1218"/>
    <n v="1"/>
    <n v="50"/>
    <n v="0.5"/>
    <n v="2436"/>
    <x v="0"/>
    <x v="1"/>
    <s v="Medium Risk"/>
  </r>
  <r>
    <n v="15604130"/>
    <n v="622"/>
    <x v="1"/>
    <s v="Female"/>
    <x v="40"/>
    <n v="6"/>
    <n v="142319.03"/>
    <n v="1"/>
    <n v="0"/>
    <n v="0"/>
    <n v="100183.05"/>
    <x v="1"/>
    <n v="25"/>
    <n v="4450"/>
    <n v="8"/>
    <n v="61"/>
    <n v="0.32"/>
    <n v="111250"/>
    <x v="2"/>
    <x v="1"/>
    <s v="High Risk"/>
  </r>
  <r>
    <n v="15700549"/>
    <n v="721"/>
    <x v="0"/>
    <s v="Male"/>
    <x v="41"/>
    <n v="5"/>
    <n v="0"/>
    <n v="2"/>
    <n v="1"/>
    <n v="1"/>
    <n v="4493.12"/>
    <x v="1"/>
    <n v="3"/>
    <n v="670"/>
    <n v="6"/>
    <n v="81"/>
    <n v="1"/>
    <n v="2010"/>
    <x v="2"/>
    <x v="2"/>
    <s v="High Risk"/>
  </r>
  <r>
    <n v="15715519"/>
    <n v="614"/>
    <x v="1"/>
    <s v="Male"/>
    <x v="18"/>
    <n v="5"/>
    <n v="0"/>
    <n v="2"/>
    <n v="1"/>
    <n v="0"/>
    <n v="130610.78"/>
    <x v="1"/>
    <n v="2"/>
    <n v="2530"/>
    <n v="0"/>
    <n v="108"/>
    <n v="0"/>
    <n v="5060"/>
    <x v="1"/>
    <x v="2"/>
    <s v="High Risk"/>
  </r>
  <r>
    <n v="15707042"/>
    <n v="634"/>
    <x v="0"/>
    <s v="Female"/>
    <x v="9"/>
    <n v="2"/>
    <n v="87413.19"/>
    <n v="1"/>
    <n v="1"/>
    <n v="0"/>
    <n v="63340.65"/>
    <x v="1"/>
    <n v="29"/>
    <n v="2592"/>
    <n v="4"/>
    <n v="60"/>
    <n v="0.13793103448275862"/>
    <n v="75168"/>
    <x v="0"/>
    <x v="0"/>
    <s v="Medium Risk"/>
  </r>
  <r>
    <n v="15605276"/>
    <n v="742"/>
    <x v="0"/>
    <s v="Female"/>
    <x v="6"/>
    <n v="4"/>
    <n v="0"/>
    <n v="2"/>
    <n v="1"/>
    <n v="1"/>
    <n v="180066.59"/>
    <x v="1"/>
    <n v="28"/>
    <n v="4846"/>
    <n v="6"/>
    <n v="46"/>
    <n v="0.21428571428571427"/>
    <n v="135688"/>
    <x v="0"/>
    <x v="2"/>
    <s v="Medium Risk"/>
  </r>
  <r>
    <n v="15630592"/>
    <n v="516"/>
    <x v="0"/>
    <s v="Female"/>
    <x v="13"/>
    <n v="4"/>
    <n v="0"/>
    <n v="1"/>
    <n v="1"/>
    <n v="0"/>
    <n v="95273.73"/>
    <x v="0"/>
    <n v="6"/>
    <n v="3888"/>
    <n v="7"/>
    <n v="180"/>
    <n v="1"/>
    <n v="23328"/>
    <x v="0"/>
    <x v="2"/>
    <s v="High Risk"/>
  </r>
  <r>
    <n v="15636626"/>
    <n v="718"/>
    <x v="0"/>
    <s v="Male"/>
    <x v="12"/>
    <n v="3"/>
    <n v="97560.16"/>
    <n v="1"/>
    <n v="1"/>
    <n v="1"/>
    <n v="53511.74"/>
    <x v="1"/>
    <n v="23"/>
    <n v="1330"/>
    <n v="2"/>
    <n v="119"/>
    <n v="8.6956521739130432E-2"/>
    <n v="30590"/>
    <x v="0"/>
    <x v="2"/>
    <s v="High Risk"/>
  </r>
  <r>
    <n v="15740411"/>
    <n v="636"/>
    <x v="2"/>
    <s v="Male"/>
    <x v="33"/>
    <n v="8"/>
    <n v="141787.31"/>
    <n v="2"/>
    <n v="1"/>
    <n v="1"/>
    <n v="109685.61"/>
    <x v="1"/>
    <n v="13"/>
    <n v="4057"/>
    <n v="3"/>
    <n v="30"/>
    <n v="0.23076923076923078"/>
    <n v="52741"/>
    <x v="0"/>
    <x v="1"/>
    <s v="Low Risk"/>
  </r>
  <r>
    <n v="15593834"/>
    <n v="691"/>
    <x v="1"/>
    <s v="Male"/>
    <x v="18"/>
    <n v="7"/>
    <n v="129934.64"/>
    <n v="1"/>
    <n v="0"/>
    <n v="0"/>
    <n v="75664.56"/>
    <x v="0"/>
    <n v="21"/>
    <n v="632"/>
    <n v="0"/>
    <n v="118"/>
    <n v="0"/>
    <n v="13272"/>
    <x v="2"/>
    <x v="1"/>
    <s v="High Risk"/>
  </r>
  <r>
    <n v="15804235"/>
    <n v="698"/>
    <x v="0"/>
    <s v="Female"/>
    <x v="24"/>
    <n v="2"/>
    <n v="166178.01999999999"/>
    <n v="2"/>
    <n v="1"/>
    <n v="1"/>
    <n v="71972.95"/>
    <x v="1"/>
    <n v="22"/>
    <n v="4065"/>
    <n v="7"/>
    <n v="39"/>
    <n v="0.31818181818181818"/>
    <n v="89430"/>
    <x v="0"/>
    <x v="0"/>
    <s v="Medium Risk"/>
  </r>
  <r>
    <n v="15679801"/>
    <n v="712"/>
    <x v="1"/>
    <s v="Female"/>
    <x v="2"/>
    <n v="5"/>
    <n v="163097.54999999999"/>
    <n v="2"/>
    <n v="1"/>
    <n v="1"/>
    <n v="23702.42"/>
    <x v="1"/>
    <n v="28"/>
    <n v="3504"/>
    <n v="9"/>
    <n v="77"/>
    <n v="0.32142857142857145"/>
    <n v="98112"/>
    <x v="0"/>
    <x v="2"/>
    <s v="High Risk"/>
  </r>
  <r>
    <n v="15673907"/>
    <n v="659"/>
    <x v="0"/>
    <s v="Male"/>
    <x v="43"/>
    <n v="8"/>
    <n v="0"/>
    <n v="2"/>
    <n v="0"/>
    <n v="0"/>
    <n v="112572.02"/>
    <x v="1"/>
    <n v="15"/>
    <n v="177"/>
    <n v="3"/>
    <n v="30"/>
    <n v="0.2"/>
    <n v="2655"/>
    <x v="1"/>
    <x v="1"/>
    <s v="Low Risk"/>
  </r>
  <r>
    <n v="15636562"/>
    <n v="573"/>
    <x v="1"/>
    <s v="Male"/>
    <x v="4"/>
    <n v="8"/>
    <n v="0"/>
    <n v="2"/>
    <n v="0"/>
    <n v="0"/>
    <n v="62424.46"/>
    <x v="1"/>
    <n v="4"/>
    <n v="1949"/>
    <n v="3"/>
    <n v="48"/>
    <n v="0.75"/>
    <n v="7796"/>
    <x v="0"/>
    <x v="1"/>
    <s v="Medium Risk"/>
  </r>
  <r>
    <n v="15702571"/>
    <n v="778"/>
    <x v="2"/>
    <s v="Female"/>
    <x v="12"/>
    <n v="1"/>
    <n v="151958.19"/>
    <n v="3"/>
    <n v="1"/>
    <n v="1"/>
    <n v="131238.37"/>
    <x v="0"/>
    <n v="25"/>
    <n v="4657"/>
    <n v="1"/>
    <n v="169"/>
    <n v="0.04"/>
    <n v="116425"/>
    <x v="2"/>
    <x v="0"/>
    <s v="High Risk"/>
  </r>
  <r>
    <n v="15627365"/>
    <n v="732"/>
    <x v="0"/>
    <s v="Male"/>
    <x v="17"/>
    <n v="0"/>
    <n v="0"/>
    <n v="2"/>
    <n v="1"/>
    <n v="1"/>
    <n v="184350.78"/>
    <x v="1"/>
    <n v="17"/>
    <n v="4921"/>
    <n v="10"/>
    <n v="163"/>
    <n v="0.58823529411764708"/>
    <n v="83657"/>
    <x v="0"/>
    <x v="0"/>
    <s v="High Risk"/>
  </r>
  <r>
    <n v="15748499"/>
    <n v="550"/>
    <x v="2"/>
    <s v="Male"/>
    <x v="19"/>
    <n v="4"/>
    <n v="118400.91"/>
    <n v="1"/>
    <n v="0"/>
    <n v="1"/>
    <n v="13999.64"/>
    <x v="0"/>
    <n v="13"/>
    <n v="606"/>
    <n v="6"/>
    <n v="175"/>
    <n v="0.46153846153846156"/>
    <n v="7878"/>
    <x v="0"/>
    <x v="2"/>
    <s v="High Risk"/>
  </r>
  <r>
    <n v="15598614"/>
    <n v="790"/>
    <x v="1"/>
    <s v="Male"/>
    <x v="43"/>
    <n v="8"/>
    <n v="0"/>
    <n v="2"/>
    <n v="1"/>
    <n v="0"/>
    <n v="168152.76"/>
    <x v="1"/>
    <n v="29"/>
    <n v="2152"/>
    <n v="5"/>
    <n v="31"/>
    <n v="0.17241379310344829"/>
    <n v="62408"/>
    <x v="2"/>
    <x v="1"/>
    <s v="Medium Risk"/>
  </r>
  <r>
    <n v="15668889"/>
    <n v="665"/>
    <x v="2"/>
    <s v="Female"/>
    <x v="3"/>
    <n v="2"/>
    <n v="116322.27"/>
    <n v="4"/>
    <n v="1"/>
    <n v="0"/>
    <n v="35640.120000000003"/>
    <x v="0"/>
    <n v="7"/>
    <n v="4154"/>
    <n v="2"/>
    <n v="156"/>
    <n v="0.2857142857142857"/>
    <n v="29078"/>
    <x v="0"/>
    <x v="0"/>
    <s v="High Risk"/>
  </r>
  <r>
    <n v="15800049"/>
    <n v="728"/>
    <x v="1"/>
    <s v="Female"/>
    <x v="3"/>
    <n v="5"/>
    <n v="0"/>
    <n v="1"/>
    <n v="1"/>
    <n v="1"/>
    <n v="120088.17"/>
    <x v="1"/>
    <n v="27"/>
    <n v="3274"/>
    <n v="0"/>
    <n v="112"/>
    <n v="0"/>
    <n v="88398"/>
    <x v="0"/>
    <x v="2"/>
    <s v="High Risk"/>
  </r>
  <r>
    <n v="15583724"/>
    <n v="645"/>
    <x v="1"/>
    <s v="Female"/>
    <x v="6"/>
    <n v="4"/>
    <n v="0"/>
    <n v="2"/>
    <n v="1"/>
    <n v="1"/>
    <n v="74346.11"/>
    <x v="1"/>
    <n v="8"/>
    <n v="3016"/>
    <n v="10"/>
    <n v="90"/>
    <n v="1"/>
    <n v="24128"/>
    <x v="0"/>
    <x v="2"/>
    <s v="High Risk"/>
  </r>
  <r>
    <n v="15622083"/>
    <n v="647"/>
    <x v="2"/>
    <s v="Male"/>
    <x v="33"/>
    <n v="6"/>
    <n v="143138.91"/>
    <n v="2"/>
    <n v="1"/>
    <n v="0"/>
    <n v="2955.46"/>
    <x v="1"/>
    <n v="14"/>
    <n v="2874"/>
    <n v="7"/>
    <n v="104"/>
    <n v="0.5"/>
    <n v="40236"/>
    <x v="0"/>
    <x v="1"/>
    <s v="High Risk"/>
  </r>
  <r>
    <n v="15645571"/>
    <n v="596"/>
    <x v="1"/>
    <s v="Male"/>
    <x v="15"/>
    <n v="4"/>
    <n v="0"/>
    <n v="2"/>
    <n v="0"/>
    <n v="1"/>
    <n v="146504.35"/>
    <x v="1"/>
    <n v="23"/>
    <n v="1373"/>
    <n v="9"/>
    <n v="180"/>
    <n v="0.39130434782608697"/>
    <n v="31579"/>
    <x v="0"/>
    <x v="2"/>
    <s v="High Risk"/>
  </r>
  <r>
    <n v="15598266"/>
    <n v="610"/>
    <x v="0"/>
    <s v="Male"/>
    <x v="20"/>
    <n v="9"/>
    <n v="0"/>
    <n v="1"/>
    <n v="1"/>
    <n v="1"/>
    <n v="149602.54"/>
    <x v="1"/>
    <n v="28"/>
    <n v="383"/>
    <n v="5"/>
    <n v="52"/>
    <n v="0.17857142857142858"/>
    <n v="10724"/>
    <x v="0"/>
    <x v="3"/>
    <s v="Medium Risk"/>
  </r>
  <r>
    <n v="15667934"/>
    <n v="512"/>
    <x v="0"/>
    <s v="Male"/>
    <x v="18"/>
    <n v="0"/>
    <n v="129804.17"/>
    <n v="1"/>
    <n v="1"/>
    <n v="0"/>
    <n v="53020.9"/>
    <x v="1"/>
    <n v="28"/>
    <n v="3940"/>
    <n v="7"/>
    <n v="81"/>
    <n v="0.25"/>
    <n v="110320"/>
    <x v="0"/>
    <x v="0"/>
    <s v="High Risk"/>
  </r>
  <r>
    <n v="15569682"/>
    <n v="768"/>
    <x v="2"/>
    <s v="Male"/>
    <x v="24"/>
    <n v="9"/>
    <n v="108308.11"/>
    <n v="1"/>
    <n v="1"/>
    <n v="0"/>
    <n v="41788.25"/>
    <x v="0"/>
    <n v="15"/>
    <n v="3281"/>
    <n v="4"/>
    <n v="47"/>
    <n v="0.26666666666666666"/>
    <n v="49215"/>
    <x v="0"/>
    <x v="3"/>
    <s v="Medium Risk"/>
  </r>
  <r>
    <n v="15772941"/>
    <n v="666"/>
    <x v="2"/>
    <s v="Male"/>
    <x v="33"/>
    <n v="3"/>
    <n v="110153.27"/>
    <n v="1"/>
    <n v="0"/>
    <n v="1"/>
    <n v="74849.460000000006"/>
    <x v="1"/>
    <n v="6"/>
    <n v="4949"/>
    <n v="4"/>
    <n v="90"/>
    <n v="0.66666666666666663"/>
    <n v="29694"/>
    <x v="2"/>
    <x v="2"/>
    <s v="High Risk"/>
  </r>
  <r>
    <n v="15586174"/>
    <n v="700"/>
    <x v="2"/>
    <s v="Female"/>
    <x v="33"/>
    <n v="4"/>
    <n v="116377.48"/>
    <n v="1"/>
    <n v="1"/>
    <n v="1"/>
    <n v="134417.31"/>
    <x v="1"/>
    <n v="17"/>
    <n v="941"/>
    <n v="8"/>
    <n v="128"/>
    <n v="0.47058823529411764"/>
    <n v="15997"/>
    <x v="0"/>
    <x v="2"/>
    <s v="High Risk"/>
  </r>
  <r>
    <n v="15803682"/>
    <n v="651"/>
    <x v="2"/>
    <s v="Female"/>
    <x v="24"/>
    <n v="10"/>
    <n v="117791.06"/>
    <n v="2"/>
    <n v="1"/>
    <n v="1"/>
    <n v="75837.58"/>
    <x v="1"/>
    <n v="8"/>
    <n v="266"/>
    <n v="5"/>
    <n v="118"/>
    <n v="0.625"/>
    <n v="2128"/>
    <x v="1"/>
    <x v="3"/>
    <s v="High Risk"/>
  </r>
  <r>
    <n v="15627328"/>
    <n v="542"/>
    <x v="1"/>
    <s v="Female"/>
    <x v="28"/>
    <n v="2"/>
    <n v="0"/>
    <n v="2"/>
    <n v="1"/>
    <n v="1"/>
    <n v="54869.54"/>
    <x v="1"/>
    <n v="20"/>
    <n v="3158"/>
    <n v="3"/>
    <n v="100"/>
    <n v="0.15"/>
    <n v="63160"/>
    <x v="1"/>
    <x v="0"/>
    <s v="High Risk"/>
  </r>
  <r>
    <n v="15717065"/>
    <n v="686"/>
    <x v="0"/>
    <s v="Female"/>
    <x v="12"/>
    <n v="8"/>
    <n v="105419.73"/>
    <n v="1"/>
    <n v="1"/>
    <n v="0"/>
    <n v="35356.46"/>
    <x v="1"/>
    <n v="21"/>
    <n v="3042"/>
    <n v="8"/>
    <n v="177"/>
    <n v="0.38095238095238093"/>
    <n v="63882"/>
    <x v="0"/>
    <x v="1"/>
    <s v="High Risk"/>
  </r>
  <r>
    <n v="15602456"/>
    <n v="850"/>
    <x v="2"/>
    <s v="Female"/>
    <x v="40"/>
    <n v="4"/>
    <n v="99219.47"/>
    <n v="2"/>
    <n v="1"/>
    <n v="1"/>
    <n v="122141.13"/>
    <x v="1"/>
    <n v="13"/>
    <n v="3491"/>
    <n v="10"/>
    <n v="163"/>
    <n v="0.76923076923076927"/>
    <n v="45383"/>
    <x v="0"/>
    <x v="2"/>
    <s v="High Risk"/>
  </r>
  <r>
    <n v="15721569"/>
    <n v="658"/>
    <x v="2"/>
    <s v="Female"/>
    <x v="30"/>
    <n v="8"/>
    <n v="119327.93"/>
    <n v="1"/>
    <n v="0"/>
    <n v="1"/>
    <n v="119439.66"/>
    <x v="1"/>
    <n v="25"/>
    <n v="3315"/>
    <n v="5"/>
    <n v="102"/>
    <n v="0.2"/>
    <n v="82875"/>
    <x v="1"/>
    <x v="1"/>
    <s v="High Risk"/>
  </r>
  <r>
    <n v="15573798"/>
    <n v="448"/>
    <x v="0"/>
    <s v="Female"/>
    <x v="18"/>
    <n v="6"/>
    <n v="83947.12"/>
    <n v="2"/>
    <n v="1"/>
    <n v="0"/>
    <n v="81999.53"/>
    <x v="1"/>
    <n v="6"/>
    <n v="1323"/>
    <n v="6"/>
    <n v="9"/>
    <n v="1"/>
    <n v="7938"/>
    <x v="0"/>
    <x v="1"/>
    <s v="Low Risk"/>
  </r>
  <r>
    <n v="15638272"/>
    <n v="609"/>
    <x v="1"/>
    <s v="Male"/>
    <x v="15"/>
    <n v="4"/>
    <n v="99883.16"/>
    <n v="1"/>
    <n v="1"/>
    <n v="1"/>
    <n v="120594.85"/>
    <x v="1"/>
    <n v="1"/>
    <n v="4245"/>
    <n v="9"/>
    <n v="86"/>
    <n v="1"/>
    <n v="4245"/>
    <x v="0"/>
    <x v="2"/>
    <s v="High Risk"/>
  </r>
  <r>
    <n v="15799859"/>
    <n v="704"/>
    <x v="0"/>
    <s v="Male"/>
    <x v="5"/>
    <n v="4"/>
    <n v="165438.26"/>
    <n v="1"/>
    <n v="1"/>
    <n v="0"/>
    <n v="120770.75"/>
    <x v="0"/>
    <n v="14"/>
    <n v="1555"/>
    <n v="0"/>
    <n v="64"/>
    <n v="0"/>
    <n v="21770"/>
    <x v="1"/>
    <x v="2"/>
    <s v="High Risk"/>
  </r>
  <r>
    <n v="15599152"/>
    <n v="698"/>
    <x v="0"/>
    <s v="Male"/>
    <x v="8"/>
    <n v="1"/>
    <n v="156111.24"/>
    <n v="1"/>
    <n v="0"/>
    <n v="0"/>
    <n v="134790.74"/>
    <x v="1"/>
    <n v="25"/>
    <n v="3246"/>
    <n v="4"/>
    <n v="109"/>
    <n v="0.16"/>
    <n v="81150"/>
    <x v="2"/>
    <x v="0"/>
    <s v="High Risk"/>
  </r>
  <r>
    <n v="15737909"/>
    <n v="759"/>
    <x v="0"/>
    <s v="Male"/>
    <x v="4"/>
    <n v="2"/>
    <n v="111095.58"/>
    <n v="2"/>
    <n v="1"/>
    <n v="0"/>
    <n v="100137.7"/>
    <x v="1"/>
    <n v="18"/>
    <n v="1742"/>
    <n v="8"/>
    <n v="121"/>
    <n v="0.44444444444444442"/>
    <n v="31356"/>
    <x v="0"/>
    <x v="0"/>
    <s v="High Risk"/>
  </r>
  <r>
    <n v="15646190"/>
    <n v="677"/>
    <x v="0"/>
    <s v="Female"/>
    <x v="27"/>
    <n v="0"/>
    <n v="119963.45"/>
    <n v="1"/>
    <n v="0"/>
    <n v="0"/>
    <n v="158325.87"/>
    <x v="0"/>
    <n v="8"/>
    <n v="4464"/>
    <n v="3"/>
    <n v="148"/>
    <n v="0.375"/>
    <n v="35712"/>
    <x v="0"/>
    <x v="0"/>
    <s v="High Risk"/>
  </r>
  <r>
    <n v="15711249"/>
    <n v="544"/>
    <x v="1"/>
    <s v="Male"/>
    <x v="32"/>
    <n v="4"/>
    <n v="0"/>
    <n v="2"/>
    <n v="1"/>
    <n v="0"/>
    <n v="70007.67"/>
    <x v="1"/>
    <n v="11"/>
    <n v="2618"/>
    <n v="6"/>
    <n v="142"/>
    <n v="0.54545454545454541"/>
    <n v="28798"/>
    <x v="0"/>
    <x v="2"/>
    <s v="High Risk"/>
  </r>
  <r>
    <n v="15671987"/>
    <n v="567"/>
    <x v="1"/>
    <s v="Male"/>
    <x v="12"/>
    <n v="8"/>
    <n v="153137.74"/>
    <n v="1"/>
    <n v="1"/>
    <n v="0"/>
    <n v="88659.07"/>
    <x v="1"/>
    <n v="12"/>
    <n v="1547"/>
    <n v="7"/>
    <n v="180"/>
    <n v="0.58333333333333337"/>
    <n v="18564"/>
    <x v="0"/>
    <x v="1"/>
    <s v="High Risk"/>
  </r>
  <r>
    <n v="15812766"/>
    <n v="490"/>
    <x v="1"/>
    <s v="Male"/>
    <x v="20"/>
    <n v="6"/>
    <n v="156111.07999999999"/>
    <n v="1"/>
    <n v="0"/>
    <n v="0"/>
    <n v="190889.13"/>
    <x v="1"/>
    <n v="26"/>
    <n v="967"/>
    <n v="8"/>
    <n v="36"/>
    <n v="0.30769230769230771"/>
    <n v="25142"/>
    <x v="0"/>
    <x v="1"/>
    <s v="Medium Risk"/>
  </r>
  <r>
    <n v="15778589"/>
    <n v="626"/>
    <x v="0"/>
    <s v="Male"/>
    <x v="10"/>
    <n v="7"/>
    <n v="113014.7"/>
    <n v="2"/>
    <n v="1"/>
    <n v="1"/>
    <n v="56646.28"/>
    <x v="1"/>
    <n v="10"/>
    <n v="1915"/>
    <n v="4"/>
    <n v="43"/>
    <n v="0.4"/>
    <n v="19150"/>
    <x v="0"/>
    <x v="1"/>
    <s v="Medium Risk"/>
  </r>
  <r>
    <n v="15750104"/>
    <n v="718"/>
    <x v="2"/>
    <s v="Male"/>
    <x v="3"/>
    <n v="5"/>
    <n v="132615.73000000001"/>
    <n v="2"/>
    <n v="1"/>
    <n v="0"/>
    <n v="32999.1"/>
    <x v="1"/>
    <n v="1"/>
    <n v="1163"/>
    <n v="6"/>
    <n v="110"/>
    <n v="1"/>
    <n v="1163"/>
    <x v="0"/>
    <x v="2"/>
    <s v="High Risk"/>
  </r>
  <r>
    <n v="15784526"/>
    <n v="616"/>
    <x v="0"/>
    <s v="Male"/>
    <x v="4"/>
    <n v="5"/>
    <n v="102016.38"/>
    <n v="1"/>
    <n v="0"/>
    <n v="1"/>
    <n v="178235.37"/>
    <x v="0"/>
    <n v="16"/>
    <n v="3585"/>
    <n v="3"/>
    <n v="134"/>
    <n v="0.1875"/>
    <n v="57360"/>
    <x v="1"/>
    <x v="2"/>
    <s v="High Risk"/>
  </r>
  <r>
    <n v="15646563"/>
    <n v="772"/>
    <x v="0"/>
    <s v="Female"/>
    <x v="12"/>
    <n v="9"/>
    <n v="0"/>
    <n v="1"/>
    <n v="0"/>
    <n v="1"/>
    <n v="25448.31"/>
    <x v="1"/>
    <n v="10"/>
    <n v="162"/>
    <n v="7"/>
    <n v="165"/>
    <n v="0.7"/>
    <n v="1620"/>
    <x v="1"/>
    <x v="3"/>
    <s v="High Risk"/>
  </r>
  <r>
    <n v="15744423"/>
    <n v="561"/>
    <x v="0"/>
    <s v="Male"/>
    <x v="15"/>
    <n v="5"/>
    <n v="0"/>
    <n v="2"/>
    <n v="1"/>
    <n v="0"/>
    <n v="84871.99"/>
    <x v="1"/>
    <n v="4"/>
    <n v="4381"/>
    <n v="2"/>
    <n v="36"/>
    <n v="0.5"/>
    <n v="17524"/>
    <x v="0"/>
    <x v="2"/>
    <s v="Medium Risk"/>
  </r>
  <r>
    <n v="15593694"/>
    <n v="814"/>
    <x v="0"/>
    <s v="Male"/>
    <x v="23"/>
    <n v="8"/>
    <n v="0"/>
    <n v="2"/>
    <n v="0"/>
    <n v="0"/>
    <n v="157822.54"/>
    <x v="1"/>
    <n v="18"/>
    <n v="4882"/>
    <n v="2"/>
    <n v="61"/>
    <n v="0.1111111111111111"/>
    <n v="87876"/>
    <x v="2"/>
    <x v="1"/>
    <s v="High Risk"/>
  </r>
  <r>
    <n v="15785367"/>
    <n v="651"/>
    <x v="0"/>
    <s v="Female"/>
    <x v="27"/>
    <n v="4"/>
    <n v="0"/>
    <n v="1"/>
    <n v="0"/>
    <n v="0"/>
    <n v="84383.22"/>
    <x v="0"/>
    <n v="28"/>
    <n v="3867"/>
    <n v="0"/>
    <n v="134"/>
    <n v="0"/>
    <n v="108276"/>
    <x v="0"/>
    <x v="2"/>
    <s v="High Risk"/>
  </r>
  <r>
    <n v="15687765"/>
    <n v="538"/>
    <x v="2"/>
    <s v="Female"/>
    <x v="0"/>
    <n v="4"/>
    <n v="80380.240000000005"/>
    <n v="1"/>
    <n v="1"/>
    <n v="0"/>
    <n v="119216.46"/>
    <x v="1"/>
    <n v="22"/>
    <n v="4470"/>
    <n v="6"/>
    <n v="139"/>
    <n v="0.27272727272727271"/>
    <n v="98340"/>
    <x v="0"/>
    <x v="2"/>
    <s v="High Risk"/>
  </r>
  <r>
    <n v="15789014"/>
    <n v="600"/>
    <x v="0"/>
    <s v="Female"/>
    <x v="28"/>
    <n v="6"/>
    <n v="108909.12"/>
    <n v="1"/>
    <n v="1"/>
    <n v="0"/>
    <n v="82547.009999999995"/>
    <x v="1"/>
    <n v="6"/>
    <n v="3017"/>
    <n v="5"/>
    <n v="151"/>
    <n v="0.83333333333333337"/>
    <n v="18102"/>
    <x v="2"/>
    <x v="1"/>
    <s v="High Risk"/>
  </r>
  <r>
    <n v="15703177"/>
    <n v="654"/>
    <x v="0"/>
    <s v="Female"/>
    <x v="12"/>
    <n v="2"/>
    <n v="90865.8"/>
    <n v="1"/>
    <n v="1"/>
    <n v="1"/>
    <n v="86764.46"/>
    <x v="1"/>
    <n v="12"/>
    <n v="2526"/>
    <n v="2"/>
    <n v="175"/>
    <n v="0.16666666666666666"/>
    <n v="30312"/>
    <x v="0"/>
    <x v="0"/>
    <s v="High Risk"/>
  </r>
  <r>
    <n v="15660263"/>
    <n v="622"/>
    <x v="0"/>
    <s v="Male"/>
    <x v="20"/>
    <n v="4"/>
    <n v="99799.76"/>
    <n v="2"/>
    <n v="1"/>
    <n v="0"/>
    <n v="197372.13"/>
    <x v="1"/>
    <n v="23"/>
    <n v="4889"/>
    <n v="8"/>
    <n v="36"/>
    <n v="0.34782608695652173"/>
    <n v="112447"/>
    <x v="0"/>
    <x v="2"/>
    <s v="Medium Risk"/>
  </r>
  <r>
    <n v="15776545"/>
    <n v="682"/>
    <x v="0"/>
    <s v="Male"/>
    <x v="34"/>
    <n v="10"/>
    <n v="200724.96"/>
    <n v="1"/>
    <n v="0"/>
    <n v="1"/>
    <n v="82872.639999999999"/>
    <x v="0"/>
    <n v="8"/>
    <n v="3409"/>
    <n v="9"/>
    <n v="106"/>
    <n v="1"/>
    <n v="27272"/>
    <x v="2"/>
    <x v="3"/>
    <s v="High Risk"/>
  </r>
  <r>
    <n v="15683276"/>
    <n v="610"/>
    <x v="1"/>
    <s v="Female"/>
    <x v="24"/>
    <n v="10"/>
    <n v="140363.95000000001"/>
    <n v="2"/>
    <n v="1"/>
    <n v="1"/>
    <n v="129563.86"/>
    <x v="1"/>
    <n v="8"/>
    <n v="4995"/>
    <n v="2"/>
    <n v="5"/>
    <n v="0.25"/>
    <n v="39960"/>
    <x v="1"/>
    <x v="3"/>
    <s v="Low Risk"/>
  </r>
  <r>
    <n v="15599272"/>
    <n v="795"/>
    <x v="0"/>
    <s v="Female"/>
    <x v="18"/>
    <n v="1"/>
    <n v="151844.64000000001"/>
    <n v="1"/>
    <n v="1"/>
    <n v="1"/>
    <n v="135388.89000000001"/>
    <x v="1"/>
    <n v="9"/>
    <n v="1708"/>
    <n v="1"/>
    <n v="151"/>
    <n v="0.1111111111111111"/>
    <n v="15372"/>
    <x v="2"/>
    <x v="0"/>
    <s v="High Risk"/>
  </r>
  <r>
    <n v="15589541"/>
    <n v="557"/>
    <x v="0"/>
    <s v="Female"/>
    <x v="7"/>
    <n v="2"/>
    <n v="0"/>
    <n v="2"/>
    <n v="0"/>
    <n v="1"/>
    <n v="4497.55"/>
    <x v="1"/>
    <n v="10"/>
    <n v="1808"/>
    <n v="6"/>
    <n v="9"/>
    <n v="0.6"/>
    <n v="18080"/>
    <x v="0"/>
    <x v="0"/>
    <s v="Low Risk"/>
  </r>
  <r>
    <n v="15608804"/>
    <n v="824"/>
    <x v="2"/>
    <s v="Male"/>
    <x v="23"/>
    <n v="8"/>
    <n v="133231.48000000001"/>
    <n v="1"/>
    <n v="1"/>
    <n v="1"/>
    <n v="67885.37"/>
    <x v="1"/>
    <n v="9"/>
    <n v="1093"/>
    <n v="2"/>
    <n v="61"/>
    <n v="0.22222222222222221"/>
    <n v="9837"/>
    <x v="1"/>
    <x v="1"/>
    <s v="High Risk"/>
  </r>
  <r>
    <n v="15645820"/>
    <n v="698"/>
    <x v="0"/>
    <s v="Male"/>
    <x v="7"/>
    <n v="7"/>
    <n v="0"/>
    <n v="2"/>
    <n v="1"/>
    <n v="0"/>
    <n v="111471.55"/>
    <x v="1"/>
    <n v="17"/>
    <n v="3416"/>
    <n v="0"/>
    <n v="37"/>
    <n v="0"/>
    <n v="58072"/>
    <x v="1"/>
    <x v="1"/>
    <s v="Medium Risk"/>
  </r>
  <r>
    <n v="15659031"/>
    <n v="630"/>
    <x v="0"/>
    <s v="Female"/>
    <x v="18"/>
    <n v="8"/>
    <n v="126598.99"/>
    <n v="2"/>
    <n v="1"/>
    <n v="1"/>
    <n v="134407.93"/>
    <x v="1"/>
    <n v="3"/>
    <n v="4402"/>
    <n v="0"/>
    <n v="142"/>
    <n v="0"/>
    <n v="13206"/>
    <x v="1"/>
    <x v="1"/>
    <s v="High Risk"/>
  </r>
  <r>
    <n v="15790113"/>
    <n v="609"/>
    <x v="2"/>
    <s v="Female"/>
    <x v="60"/>
    <n v="6"/>
    <n v="113317.1"/>
    <n v="1"/>
    <n v="1"/>
    <n v="0"/>
    <n v="108258.22"/>
    <x v="0"/>
    <n v="27"/>
    <n v="887"/>
    <n v="7"/>
    <n v="47"/>
    <n v="0.25925925925925924"/>
    <n v="23949"/>
    <x v="0"/>
    <x v="1"/>
    <s v="Medium Risk"/>
  </r>
  <r>
    <n v="15652289"/>
    <n v="694"/>
    <x v="0"/>
    <s v="Male"/>
    <x v="40"/>
    <n v="4"/>
    <n v="0"/>
    <n v="2"/>
    <n v="1"/>
    <n v="0"/>
    <n v="197528.62"/>
    <x v="1"/>
    <n v="5"/>
    <n v="4551"/>
    <n v="1"/>
    <n v="10"/>
    <n v="0.2"/>
    <n v="22755"/>
    <x v="0"/>
    <x v="2"/>
    <s v="Low Risk"/>
  </r>
  <r>
    <n v="15605341"/>
    <n v="681"/>
    <x v="0"/>
    <s v="Female"/>
    <x v="14"/>
    <n v="8"/>
    <n v="93173.88"/>
    <n v="1"/>
    <n v="1"/>
    <n v="1"/>
    <n v="139761.25"/>
    <x v="1"/>
    <n v="22"/>
    <n v="1848"/>
    <n v="3"/>
    <n v="105"/>
    <n v="0.13636363636363635"/>
    <n v="40656"/>
    <x v="0"/>
    <x v="1"/>
    <s v="High Risk"/>
  </r>
  <r>
    <n v="15697844"/>
    <n v="721"/>
    <x v="1"/>
    <s v="Female"/>
    <x v="15"/>
    <n v="10"/>
    <n v="0"/>
    <n v="1"/>
    <n v="1"/>
    <n v="0"/>
    <n v="136119.96"/>
    <x v="0"/>
    <n v="23"/>
    <n v="3226"/>
    <n v="6"/>
    <n v="23"/>
    <n v="0.2608695652173913"/>
    <n v="74198"/>
    <x v="2"/>
    <x v="3"/>
    <s v="Low Risk"/>
  </r>
  <r>
    <n v="15652048"/>
    <n v="563"/>
    <x v="2"/>
    <s v="Male"/>
    <x v="4"/>
    <n v="7"/>
    <n v="105007.31"/>
    <n v="2"/>
    <n v="1"/>
    <n v="1"/>
    <n v="197812.16"/>
    <x v="1"/>
    <n v="12"/>
    <n v="4698"/>
    <n v="9"/>
    <n v="8"/>
    <n v="0.75"/>
    <n v="56376"/>
    <x v="0"/>
    <x v="1"/>
    <s v="Low Risk"/>
  </r>
  <r>
    <n v="15587038"/>
    <n v="654"/>
    <x v="1"/>
    <s v="Female"/>
    <x v="15"/>
    <n v="2"/>
    <n v="0"/>
    <n v="1"/>
    <n v="1"/>
    <n v="1"/>
    <n v="51972.92"/>
    <x v="0"/>
    <n v="17"/>
    <n v="274"/>
    <n v="5"/>
    <n v="68"/>
    <n v="0.29411764705882354"/>
    <n v="4658"/>
    <x v="0"/>
    <x v="0"/>
    <s v="High Risk"/>
  </r>
  <r>
    <n v="15660528"/>
    <n v="659"/>
    <x v="1"/>
    <s v="Male"/>
    <x v="7"/>
    <n v="4"/>
    <n v="0"/>
    <n v="2"/>
    <n v="1"/>
    <n v="0"/>
    <n v="99341.87"/>
    <x v="1"/>
    <n v="8"/>
    <n v="4735"/>
    <n v="6"/>
    <n v="146"/>
    <n v="0.75"/>
    <n v="37880"/>
    <x v="1"/>
    <x v="2"/>
    <s v="High Risk"/>
  </r>
  <r>
    <n v="15700300"/>
    <n v="674"/>
    <x v="2"/>
    <s v="Female"/>
    <x v="4"/>
    <n v="4"/>
    <n v="131593.85"/>
    <n v="1"/>
    <n v="0"/>
    <n v="1"/>
    <n v="171345.02"/>
    <x v="0"/>
    <n v="7"/>
    <n v="2191"/>
    <n v="7"/>
    <n v="119"/>
    <n v="1"/>
    <n v="15337"/>
    <x v="0"/>
    <x v="2"/>
    <s v="High Risk"/>
  </r>
  <r>
    <n v="15642001"/>
    <n v="576"/>
    <x v="2"/>
    <s v="Male"/>
    <x v="4"/>
    <n v="9"/>
    <n v="119530.52"/>
    <n v="1"/>
    <n v="1"/>
    <n v="0"/>
    <n v="119056.68"/>
    <x v="0"/>
    <n v="19"/>
    <n v="1716"/>
    <n v="10"/>
    <n v="55"/>
    <n v="0.52631578947368418"/>
    <n v="32604"/>
    <x v="0"/>
    <x v="3"/>
    <s v="Medium Risk"/>
  </r>
  <r>
    <n v="15580366"/>
    <n v="566"/>
    <x v="2"/>
    <s v="Male"/>
    <x v="41"/>
    <n v="4"/>
    <n v="118614.6"/>
    <n v="2"/>
    <n v="1"/>
    <n v="1"/>
    <n v="172601.62"/>
    <x v="1"/>
    <n v="30"/>
    <n v="3998"/>
    <n v="10"/>
    <n v="39"/>
    <n v="0.33333333333333331"/>
    <n v="119940"/>
    <x v="0"/>
    <x v="2"/>
    <s v="Medium Risk"/>
  </r>
  <r>
    <n v="15657228"/>
    <n v="545"/>
    <x v="2"/>
    <s v="Male"/>
    <x v="24"/>
    <n v="9"/>
    <n v="95829.13"/>
    <n v="2"/>
    <n v="0"/>
    <n v="1"/>
    <n v="104936.88"/>
    <x v="1"/>
    <n v="4"/>
    <n v="1316"/>
    <n v="4"/>
    <n v="71"/>
    <n v="1"/>
    <n v="5264"/>
    <x v="1"/>
    <x v="3"/>
    <s v="High Risk"/>
  </r>
  <r>
    <n v="15729377"/>
    <n v="798"/>
    <x v="0"/>
    <s v="Male"/>
    <x v="18"/>
    <n v="1"/>
    <n v="0"/>
    <n v="2"/>
    <n v="1"/>
    <n v="1"/>
    <n v="159044.1"/>
    <x v="1"/>
    <n v="22"/>
    <n v="3496"/>
    <n v="9"/>
    <n v="50"/>
    <n v="0.40909090909090912"/>
    <n v="76912"/>
    <x v="2"/>
    <x v="0"/>
    <s v="Medium Risk"/>
  </r>
  <r>
    <n v="15686913"/>
    <n v="757"/>
    <x v="0"/>
    <s v="Male"/>
    <x v="16"/>
    <n v="0"/>
    <n v="0"/>
    <n v="1"/>
    <n v="1"/>
    <n v="0"/>
    <n v="83263.06"/>
    <x v="1"/>
    <n v="9"/>
    <n v="4727"/>
    <n v="8"/>
    <n v="36"/>
    <n v="0.88888888888888884"/>
    <n v="42543"/>
    <x v="1"/>
    <x v="0"/>
    <s v="Medium Risk"/>
  </r>
  <r>
    <n v="15631267"/>
    <n v="641"/>
    <x v="0"/>
    <s v="Male"/>
    <x v="5"/>
    <n v="6"/>
    <n v="153590.73000000001"/>
    <n v="2"/>
    <n v="1"/>
    <n v="1"/>
    <n v="130910.78"/>
    <x v="1"/>
    <n v="13"/>
    <n v="2193"/>
    <n v="5"/>
    <n v="80"/>
    <n v="0.38461538461538464"/>
    <n v="28509"/>
    <x v="0"/>
    <x v="1"/>
    <s v="High Risk"/>
  </r>
  <r>
    <n v="15632275"/>
    <n v="718"/>
    <x v="0"/>
    <s v="Male"/>
    <x v="6"/>
    <n v="2"/>
    <n v="0"/>
    <n v="1"/>
    <n v="1"/>
    <n v="0"/>
    <n v="126336.72"/>
    <x v="1"/>
    <n v="9"/>
    <n v="4402"/>
    <n v="2"/>
    <n v="179"/>
    <n v="0.22222222222222221"/>
    <n v="39618"/>
    <x v="0"/>
    <x v="0"/>
    <s v="High Risk"/>
  </r>
  <r>
    <n v="15715907"/>
    <n v="699"/>
    <x v="0"/>
    <s v="Male"/>
    <x v="55"/>
    <n v="9"/>
    <n v="113109.52"/>
    <n v="1"/>
    <n v="1"/>
    <n v="0"/>
    <n v="27980.799999999999"/>
    <x v="0"/>
    <n v="26"/>
    <n v="4588"/>
    <n v="0"/>
    <n v="88"/>
    <n v="0"/>
    <n v="119288"/>
    <x v="1"/>
    <x v="3"/>
    <s v="High Risk"/>
  </r>
  <r>
    <n v="15764841"/>
    <n v="623"/>
    <x v="0"/>
    <s v="Female"/>
    <x v="12"/>
    <n v="0"/>
    <n v="130557.24"/>
    <n v="1"/>
    <n v="1"/>
    <n v="1"/>
    <n v="47880.71"/>
    <x v="1"/>
    <n v="29"/>
    <n v="4831"/>
    <n v="0"/>
    <n v="144"/>
    <n v="0"/>
    <n v="140099"/>
    <x v="0"/>
    <x v="0"/>
    <s v="High Risk"/>
  </r>
  <r>
    <n v="15748649"/>
    <n v="644"/>
    <x v="0"/>
    <s v="Male"/>
    <x v="20"/>
    <n v="8"/>
    <n v="93183.19"/>
    <n v="1"/>
    <n v="1"/>
    <n v="0"/>
    <n v="73882.490000000005"/>
    <x v="1"/>
    <n v="1"/>
    <n v="4138"/>
    <n v="3"/>
    <n v="20"/>
    <n v="1"/>
    <n v="4138"/>
    <x v="0"/>
    <x v="1"/>
    <s v="Low Risk"/>
  </r>
  <r>
    <n v="15771409"/>
    <n v="586"/>
    <x v="0"/>
    <s v="Male"/>
    <x v="14"/>
    <n v="7"/>
    <n v="151933.63"/>
    <n v="1"/>
    <n v="1"/>
    <n v="0"/>
    <n v="162960.04999999999"/>
    <x v="0"/>
    <n v="7"/>
    <n v="530"/>
    <n v="7"/>
    <n v="19"/>
    <n v="1"/>
    <n v="3710"/>
    <x v="2"/>
    <x v="1"/>
    <s v="Low Risk"/>
  </r>
  <r>
    <n v="15779207"/>
    <n v="500"/>
    <x v="2"/>
    <s v="Male"/>
    <x v="33"/>
    <n v="2"/>
    <n v="125495.64"/>
    <n v="2"/>
    <n v="1"/>
    <n v="1"/>
    <n v="68807.47"/>
    <x v="1"/>
    <n v="8"/>
    <n v="4441"/>
    <n v="8"/>
    <n v="116"/>
    <n v="1"/>
    <n v="35528"/>
    <x v="0"/>
    <x v="0"/>
    <s v="High Risk"/>
  </r>
  <r>
    <n v="15814116"/>
    <n v="583"/>
    <x v="0"/>
    <s v="Female"/>
    <x v="0"/>
    <n v="7"/>
    <n v="0"/>
    <n v="2"/>
    <n v="1"/>
    <n v="0"/>
    <n v="144039.04999999999"/>
    <x v="1"/>
    <n v="29"/>
    <n v="2491"/>
    <n v="4"/>
    <n v="81"/>
    <n v="0.13793103448275862"/>
    <n v="72239"/>
    <x v="0"/>
    <x v="1"/>
    <s v="High Risk"/>
  </r>
  <r>
    <n v="15665087"/>
    <n v="595"/>
    <x v="2"/>
    <s v="Female"/>
    <x v="28"/>
    <n v="8"/>
    <n v="118547.72"/>
    <n v="1"/>
    <n v="1"/>
    <n v="1"/>
    <n v="151192.18"/>
    <x v="1"/>
    <n v="22"/>
    <n v="4449"/>
    <n v="8"/>
    <n v="178"/>
    <n v="0.36363636363636365"/>
    <n v="97878"/>
    <x v="1"/>
    <x v="1"/>
    <s v="High Risk"/>
  </r>
  <r>
    <n v="15611189"/>
    <n v="670"/>
    <x v="1"/>
    <s v="Male"/>
    <x v="3"/>
    <n v="1"/>
    <n v="97792.21"/>
    <n v="1"/>
    <n v="0"/>
    <n v="0"/>
    <n v="120225.62"/>
    <x v="1"/>
    <n v="13"/>
    <n v="1794"/>
    <n v="7"/>
    <n v="3"/>
    <n v="0.53846153846153844"/>
    <n v="23322"/>
    <x v="0"/>
    <x v="0"/>
    <s v="Low Risk"/>
  </r>
  <r>
    <n v="15729718"/>
    <n v="610"/>
    <x v="0"/>
    <s v="Male"/>
    <x v="1"/>
    <n v="6"/>
    <n v="0"/>
    <n v="3"/>
    <n v="0"/>
    <n v="0"/>
    <n v="56118.81"/>
    <x v="0"/>
    <n v="3"/>
    <n v="1740"/>
    <n v="3"/>
    <n v="33"/>
    <n v="1"/>
    <n v="5220"/>
    <x v="0"/>
    <x v="1"/>
    <s v="Medium Risk"/>
  </r>
  <r>
    <n v="15733602"/>
    <n v="814"/>
    <x v="1"/>
    <s v="Female"/>
    <x v="42"/>
    <n v="2"/>
    <n v="0"/>
    <n v="2"/>
    <n v="0"/>
    <n v="1"/>
    <n v="130853.03"/>
    <x v="1"/>
    <n v="21"/>
    <n v="2222"/>
    <n v="3"/>
    <n v="30"/>
    <n v="0.14285714285714285"/>
    <n v="46662"/>
    <x v="1"/>
    <x v="0"/>
    <s v="Low Risk"/>
  </r>
  <r>
    <n v="15620103"/>
    <n v="660"/>
    <x v="0"/>
    <s v="Female"/>
    <x v="20"/>
    <n v="8"/>
    <n v="167181.01"/>
    <n v="1"/>
    <n v="1"/>
    <n v="1"/>
    <n v="185156.94"/>
    <x v="1"/>
    <n v="10"/>
    <n v="4346"/>
    <n v="9"/>
    <n v="21"/>
    <n v="0.9"/>
    <n v="43460"/>
    <x v="0"/>
    <x v="1"/>
    <s v="Low Risk"/>
  </r>
  <r>
    <n v="15770406"/>
    <n v="580"/>
    <x v="2"/>
    <s v="Male"/>
    <x v="12"/>
    <n v="9"/>
    <n v="121355.19"/>
    <n v="1"/>
    <n v="0"/>
    <n v="1"/>
    <n v="35671.449999999997"/>
    <x v="1"/>
    <n v="12"/>
    <n v="108"/>
    <n v="8"/>
    <n v="91"/>
    <n v="0.66666666666666663"/>
    <n v="1296"/>
    <x v="1"/>
    <x v="3"/>
    <s v="High Risk"/>
  </r>
  <r>
    <n v="15800554"/>
    <n v="850"/>
    <x v="0"/>
    <s v="Female"/>
    <x v="67"/>
    <n v="1"/>
    <n v="0"/>
    <n v="2"/>
    <n v="1"/>
    <n v="1"/>
    <n v="59568.24"/>
    <x v="1"/>
    <n v="9"/>
    <n v="2083"/>
    <n v="9"/>
    <n v="96"/>
    <n v="1"/>
    <n v="18747"/>
    <x v="0"/>
    <x v="0"/>
    <s v="High Risk"/>
  </r>
  <r>
    <n v="15611409"/>
    <n v="676"/>
    <x v="1"/>
    <s v="Male"/>
    <x v="12"/>
    <n v="0"/>
    <n v="0"/>
    <n v="2"/>
    <n v="0"/>
    <n v="0"/>
    <n v="139911.57999999999"/>
    <x v="1"/>
    <n v="9"/>
    <n v="4974"/>
    <n v="3"/>
    <n v="85"/>
    <n v="0.33333333333333331"/>
    <n v="44766"/>
    <x v="1"/>
    <x v="0"/>
    <s v="High Risk"/>
  </r>
  <r>
    <n v="15646535"/>
    <n v="578"/>
    <x v="0"/>
    <s v="Male"/>
    <x v="17"/>
    <n v="5"/>
    <n v="113226.47"/>
    <n v="1"/>
    <n v="1"/>
    <n v="0"/>
    <n v="56770.76"/>
    <x v="1"/>
    <n v="20"/>
    <n v="399"/>
    <n v="8"/>
    <n v="168"/>
    <n v="0.4"/>
    <n v="7980"/>
    <x v="0"/>
    <x v="2"/>
    <s v="High Risk"/>
  </r>
  <r>
    <n v="15575430"/>
    <n v="579"/>
    <x v="0"/>
    <s v="Female"/>
    <x v="19"/>
    <n v="1"/>
    <n v="118392.75"/>
    <n v="1"/>
    <n v="1"/>
    <n v="1"/>
    <n v="157564.75"/>
    <x v="1"/>
    <n v="3"/>
    <n v="4616"/>
    <n v="2"/>
    <n v="80"/>
    <n v="0.66666666666666663"/>
    <n v="13848"/>
    <x v="0"/>
    <x v="0"/>
    <s v="High Risk"/>
  </r>
  <r>
    <n v="15711299"/>
    <n v="711"/>
    <x v="2"/>
    <s v="Female"/>
    <x v="37"/>
    <n v="8"/>
    <n v="145262.54"/>
    <n v="1"/>
    <n v="0"/>
    <n v="1"/>
    <n v="131473.31"/>
    <x v="1"/>
    <n v="12"/>
    <n v="3245"/>
    <n v="2"/>
    <n v="103"/>
    <n v="0.16666666666666666"/>
    <n v="38940"/>
    <x v="1"/>
    <x v="1"/>
    <s v="High Risk"/>
  </r>
  <r>
    <n v="15642063"/>
    <n v="692"/>
    <x v="0"/>
    <s v="Male"/>
    <x v="20"/>
    <n v="6"/>
    <n v="163505.16"/>
    <n v="1"/>
    <n v="0"/>
    <n v="0"/>
    <n v="90424.09"/>
    <x v="1"/>
    <n v="1"/>
    <n v="1757"/>
    <n v="9"/>
    <n v="145"/>
    <n v="1"/>
    <n v="1757"/>
    <x v="0"/>
    <x v="1"/>
    <s v="High Risk"/>
  </r>
  <r>
    <n v="15706602"/>
    <n v="760"/>
    <x v="1"/>
    <s v="Female"/>
    <x v="19"/>
    <n v="1"/>
    <n v="118114.28"/>
    <n v="2"/>
    <n v="0"/>
    <n v="1"/>
    <n v="156660.21"/>
    <x v="1"/>
    <n v="28"/>
    <n v="4022"/>
    <n v="3"/>
    <n v="44"/>
    <n v="0.10714285714285714"/>
    <n v="112616"/>
    <x v="0"/>
    <x v="0"/>
    <s v="Medium Risk"/>
  </r>
  <r>
    <n v="15592773"/>
    <n v="630"/>
    <x v="2"/>
    <s v="Female"/>
    <x v="21"/>
    <n v="0"/>
    <n v="108449.23"/>
    <n v="3"/>
    <n v="0"/>
    <n v="0"/>
    <n v="88372.69"/>
    <x v="0"/>
    <n v="10"/>
    <n v="3446"/>
    <n v="3"/>
    <n v="112"/>
    <n v="0.3"/>
    <n v="34460"/>
    <x v="0"/>
    <x v="0"/>
    <s v="High Risk"/>
  </r>
  <r>
    <n v="15786539"/>
    <n v="808"/>
    <x v="0"/>
    <s v="Male"/>
    <x v="15"/>
    <n v="1"/>
    <n v="0"/>
    <n v="2"/>
    <n v="1"/>
    <n v="1"/>
    <n v="46200.71"/>
    <x v="1"/>
    <n v="2"/>
    <n v="852"/>
    <n v="3"/>
    <n v="25"/>
    <n v="1"/>
    <n v="1704"/>
    <x v="0"/>
    <x v="0"/>
    <s v="Low Risk"/>
  </r>
  <r>
    <n v="15737542"/>
    <n v="611"/>
    <x v="2"/>
    <s v="Female"/>
    <x v="18"/>
    <n v="10"/>
    <n v="103294.56"/>
    <n v="1"/>
    <n v="1"/>
    <n v="0"/>
    <n v="160548.12"/>
    <x v="1"/>
    <n v="27"/>
    <n v="3916"/>
    <n v="3"/>
    <n v="95"/>
    <n v="0.1111111111111111"/>
    <n v="105732"/>
    <x v="2"/>
    <x v="3"/>
    <s v="High Risk"/>
  </r>
  <r>
    <n v="15590234"/>
    <n v="697"/>
    <x v="0"/>
    <s v="Female"/>
    <x v="0"/>
    <n v="1"/>
    <n v="0"/>
    <n v="1"/>
    <n v="1"/>
    <n v="0"/>
    <n v="1262.83"/>
    <x v="0"/>
    <n v="5"/>
    <n v="4758"/>
    <n v="0"/>
    <n v="10"/>
    <n v="0"/>
    <n v="23790"/>
    <x v="0"/>
    <x v="0"/>
    <s v="Low Risk"/>
  </r>
  <r>
    <n v="15773776"/>
    <n v="655"/>
    <x v="0"/>
    <s v="Female"/>
    <x v="16"/>
    <n v="6"/>
    <n v="0"/>
    <n v="1"/>
    <n v="1"/>
    <n v="1"/>
    <n v="188639.28"/>
    <x v="1"/>
    <n v="23"/>
    <n v="3063"/>
    <n v="3"/>
    <n v="5"/>
    <n v="0.13043478260869565"/>
    <n v="70449"/>
    <x v="0"/>
    <x v="1"/>
    <s v="Low Risk"/>
  </r>
  <r>
    <n v="15728082"/>
    <n v="601"/>
    <x v="1"/>
    <s v="Male"/>
    <x v="34"/>
    <n v="6"/>
    <n v="0"/>
    <n v="2"/>
    <n v="1"/>
    <n v="0"/>
    <n v="14665.28"/>
    <x v="1"/>
    <n v="12"/>
    <n v="1435"/>
    <n v="4"/>
    <n v="96"/>
    <n v="0.33333333333333331"/>
    <n v="17220"/>
    <x v="2"/>
    <x v="1"/>
    <s v="High Risk"/>
  </r>
  <r>
    <n v="15609987"/>
    <n v="755"/>
    <x v="0"/>
    <s v="Male"/>
    <x v="0"/>
    <n v="2"/>
    <n v="119919.12"/>
    <n v="1"/>
    <n v="1"/>
    <n v="0"/>
    <n v="156868.21"/>
    <x v="1"/>
    <n v="18"/>
    <n v="3901"/>
    <n v="3"/>
    <n v="15"/>
    <n v="0.16666666666666666"/>
    <n v="70218"/>
    <x v="0"/>
    <x v="0"/>
    <s v="Low Risk"/>
  </r>
  <r>
    <n v="15735330"/>
    <n v="553"/>
    <x v="0"/>
    <s v="Male"/>
    <x v="24"/>
    <n v="1"/>
    <n v="0"/>
    <n v="1"/>
    <n v="1"/>
    <n v="0"/>
    <n v="30461.55"/>
    <x v="1"/>
    <n v="25"/>
    <n v="3037"/>
    <n v="10"/>
    <n v="40"/>
    <n v="0.4"/>
    <n v="75925"/>
    <x v="0"/>
    <x v="0"/>
    <s v="Medium Risk"/>
  </r>
  <r>
    <n v="15649430"/>
    <n v="723"/>
    <x v="0"/>
    <s v="Male"/>
    <x v="34"/>
    <n v="4"/>
    <n v="0"/>
    <n v="2"/>
    <n v="1"/>
    <n v="1"/>
    <n v="123885.88"/>
    <x v="1"/>
    <n v="8"/>
    <n v="4993"/>
    <n v="7"/>
    <n v="2"/>
    <n v="0.875"/>
    <n v="39944"/>
    <x v="0"/>
    <x v="2"/>
    <s v="Low Risk"/>
  </r>
  <r>
    <n v="15768777"/>
    <n v="507"/>
    <x v="1"/>
    <s v="Female"/>
    <x v="10"/>
    <n v="4"/>
    <n v="0"/>
    <n v="2"/>
    <n v="1"/>
    <n v="1"/>
    <n v="60688.38"/>
    <x v="1"/>
    <n v="24"/>
    <n v="3671"/>
    <n v="2"/>
    <n v="127"/>
    <n v="8.3333333333333329E-2"/>
    <n v="88104"/>
    <x v="2"/>
    <x v="2"/>
    <s v="High Risk"/>
  </r>
  <r>
    <n v="15777893"/>
    <n v="777"/>
    <x v="0"/>
    <s v="Male"/>
    <x v="3"/>
    <n v="1"/>
    <n v="0"/>
    <n v="2"/>
    <n v="1"/>
    <n v="0"/>
    <n v="21785.91"/>
    <x v="1"/>
    <n v="11"/>
    <n v="1596"/>
    <n v="10"/>
    <n v="166"/>
    <n v="0.90909090909090906"/>
    <n v="17556"/>
    <x v="0"/>
    <x v="0"/>
    <s v="High Risk"/>
  </r>
  <r>
    <n v="15791326"/>
    <n v="566"/>
    <x v="0"/>
    <s v="Male"/>
    <x v="10"/>
    <n v="3"/>
    <n v="0"/>
    <n v="1"/>
    <n v="0"/>
    <n v="0"/>
    <n v="188135.69"/>
    <x v="1"/>
    <n v="2"/>
    <n v="3413"/>
    <n v="0"/>
    <n v="174"/>
    <n v="0"/>
    <n v="6826"/>
    <x v="2"/>
    <x v="2"/>
    <s v="High Risk"/>
  </r>
  <r>
    <n v="15615176"/>
    <n v="732"/>
    <x v="0"/>
    <s v="Male"/>
    <x v="28"/>
    <n v="7"/>
    <n v="0"/>
    <n v="2"/>
    <n v="1"/>
    <n v="0"/>
    <n v="154364.66"/>
    <x v="1"/>
    <n v="10"/>
    <n v="4108"/>
    <n v="0"/>
    <n v="154"/>
    <n v="0"/>
    <n v="41080"/>
    <x v="1"/>
    <x v="1"/>
    <s v="High Risk"/>
  </r>
  <r>
    <n v="15735221"/>
    <n v="697"/>
    <x v="0"/>
    <s v="Female"/>
    <x v="0"/>
    <n v="10"/>
    <n v="0"/>
    <n v="2"/>
    <n v="1"/>
    <n v="0"/>
    <n v="61312.15"/>
    <x v="1"/>
    <n v="13"/>
    <n v="3061"/>
    <n v="7"/>
    <n v="178"/>
    <n v="0.53846153846153844"/>
    <n v="39793"/>
    <x v="0"/>
    <x v="3"/>
    <s v="High Risk"/>
  </r>
  <r>
    <n v="15617991"/>
    <n v="555"/>
    <x v="0"/>
    <s v="Male"/>
    <x v="6"/>
    <n v="4"/>
    <n v="128744.04"/>
    <n v="1"/>
    <n v="1"/>
    <n v="1"/>
    <n v="47454.93"/>
    <x v="1"/>
    <n v="22"/>
    <n v="3256"/>
    <n v="3"/>
    <n v="116"/>
    <n v="0.13636363636363635"/>
    <n v="71632"/>
    <x v="0"/>
    <x v="2"/>
    <s v="High Risk"/>
  </r>
  <r>
    <n v="15658504"/>
    <n v="584"/>
    <x v="2"/>
    <s v="Female"/>
    <x v="46"/>
    <n v="9"/>
    <n v="137727.34"/>
    <n v="2"/>
    <n v="0"/>
    <n v="1"/>
    <n v="121102.9"/>
    <x v="1"/>
    <n v="16"/>
    <n v="3043"/>
    <n v="8"/>
    <n v="56"/>
    <n v="0.5"/>
    <n v="48688"/>
    <x v="0"/>
    <x v="3"/>
    <s v="Medium Risk"/>
  </r>
  <r>
    <n v="15785705"/>
    <n v="705"/>
    <x v="2"/>
    <s v="Female"/>
    <x v="4"/>
    <n v="10"/>
    <n v="106731.58"/>
    <n v="1"/>
    <n v="1"/>
    <n v="0"/>
    <n v="137419.87"/>
    <x v="0"/>
    <n v="11"/>
    <n v="2462"/>
    <n v="6"/>
    <n v="77"/>
    <n v="0.54545454545454541"/>
    <n v="27082"/>
    <x v="1"/>
    <x v="3"/>
    <s v="High Risk"/>
  </r>
  <r>
    <n v="15801817"/>
    <n v="688"/>
    <x v="0"/>
    <s v="Female"/>
    <x v="16"/>
    <n v="7"/>
    <n v="123544.21"/>
    <n v="1"/>
    <n v="1"/>
    <n v="1"/>
    <n v="157664.01999999999"/>
    <x v="1"/>
    <n v="27"/>
    <n v="1662"/>
    <n v="7"/>
    <n v="120"/>
    <n v="0.25925925925925924"/>
    <n v="44874"/>
    <x v="0"/>
    <x v="1"/>
    <s v="High Risk"/>
  </r>
  <r>
    <n v="15752578"/>
    <n v="626"/>
    <x v="0"/>
    <s v="Female"/>
    <x v="24"/>
    <n v="2"/>
    <n v="133968.95999999999"/>
    <n v="2"/>
    <n v="1"/>
    <n v="0"/>
    <n v="148689.65"/>
    <x v="1"/>
    <n v="18"/>
    <n v="4875"/>
    <n v="8"/>
    <n v="172"/>
    <n v="0.44444444444444442"/>
    <n v="87750"/>
    <x v="0"/>
    <x v="0"/>
    <s v="High Risk"/>
  </r>
  <r>
    <n v="15781574"/>
    <n v="636"/>
    <x v="1"/>
    <s v="Male"/>
    <x v="61"/>
    <n v="9"/>
    <n v="126534.6"/>
    <n v="1"/>
    <n v="1"/>
    <n v="1"/>
    <n v="39789.620000000003"/>
    <x v="1"/>
    <n v="17"/>
    <n v="1114"/>
    <n v="5"/>
    <n v="80"/>
    <n v="0.29411764705882354"/>
    <n v="18938"/>
    <x v="0"/>
    <x v="3"/>
    <s v="High Risk"/>
  </r>
  <r>
    <n v="15792107"/>
    <n v="719"/>
    <x v="1"/>
    <s v="Female"/>
    <x v="12"/>
    <n v="8"/>
    <n v="0"/>
    <n v="1"/>
    <n v="1"/>
    <n v="1"/>
    <n v="165162.4"/>
    <x v="1"/>
    <n v="25"/>
    <n v="2555"/>
    <n v="7"/>
    <n v="11"/>
    <n v="0.28000000000000003"/>
    <n v="63875"/>
    <x v="1"/>
    <x v="1"/>
    <s v="Low Risk"/>
  </r>
  <r>
    <n v="15569917"/>
    <n v="706"/>
    <x v="1"/>
    <s v="Male"/>
    <x v="33"/>
    <n v="6"/>
    <n v="87609.68"/>
    <n v="2"/>
    <n v="0"/>
    <n v="0"/>
    <n v="137674.54999999999"/>
    <x v="0"/>
    <n v="23"/>
    <n v="4467"/>
    <n v="5"/>
    <n v="4"/>
    <n v="0.21739130434782608"/>
    <n v="102741"/>
    <x v="0"/>
    <x v="1"/>
    <s v="Low Risk"/>
  </r>
  <r>
    <n v="15721504"/>
    <n v="731"/>
    <x v="1"/>
    <s v="Male"/>
    <x v="1"/>
    <n v="3"/>
    <n v="0"/>
    <n v="2"/>
    <n v="1"/>
    <n v="0"/>
    <n v="101371.72"/>
    <x v="1"/>
    <n v="22"/>
    <n v="3416"/>
    <n v="9"/>
    <n v="155"/>
    <n v="0.40909090909090912"/>
    <n v="75152"/>
    <x v="0"/>
    <x v="2"/>
    <s v="High Risk"/>
  </r>
  <r>
    <n v="15757306"/>
    <n v="738"/>
    <x v="1"/>
    <s v="Male"/>
    <x v="23"/>
    <n v="3"/>
    <n v="0"/>
    <n v="3"/>
    <n v="1"/>
    <n v="1"/>
    <n v="65066.48"/>
    <x v="0"/>
    <n v="17"/>
    <n v="1208"/>
    <n v="0"/>
    <n v="67"/>
    <n v="0"/>
    <n v="20536"/>
    <x v="0"/>
    <x v="2"/>
    <s v="High Risk"/>
  </r>
  <r>
    <n v="15647295"/>
    <n v="426"/>
    <x v="0"/>
    <s v="Male"/>
    <x v="10"/>
    <n v="9"/>
    <n v="0"/>
    <n v="2"/>
    <n v="1"/>
    <n v="0"/>
    <n v="107876.91"/>
    <x v="1"/>
    <n v="20"/>
    <n v="2680"/>
    <n v="3"/>
    <n v="76"/>
    <n v="0.15"/>
    <n v="53600"/>
    <x v="1"/>
    <x v="3"/>
    <s v="High Risk"/>
  </r>
  <r>
    <n v="15642098"/>
    <n v="622"/>
    <x v="1"/>
    <s v="Female"/>
    <x v="18"/>
    <n v="0"/>
    <n v="108960"/>
    <n v="2"/>
    <n v="1"/>
    <n v="0"/>
    <n v="111180.3"/>
    <x v="0"/>
    <n v="30"/>
    <n v="2907"/>
    <n v="3"/>
    <n v="165"/>
    <n v="0.1"/>
    <n v="87210"/>
    <x v="0"/>
    <x v="0"/>
    <s v="High Risk"/>
  </r>
  <r>
    <n v="15696120"/>
    <n v="701"/>
    <x v="1"/>
    <s v="Female"/>
    <x v="33"/>
    <n v="2"/>
    <n v="0"/>
    <n v="2"/>
    <n v="1"/>
    <n v="0"/>
    <n v="115650.63"/>
    <x v="1"/>
    <n v="25"/>
    <n v="3014"/>
    <n v="7"/>
    <n v="5"/>
    <n v="0.28000000000000003"/>
    <n v="75350"/>
    <x v="0"/>
    <x v="0"/>
    <s v="Low Risk"/>
  </r>
  <r>
    <n v="15675176"/>
    <n v="512"/>
    <x v="0"/>
    <s v="Male"/>
    <x v="21"/>
    <n v="6"/>
    <n v="144953.31"/>
    <n v="1"/>
    <n v="1"/>
    <n v="1"/>
    <n v="165035.17000000001"/>
    <x v="1"/>
    <n v="16"/>
    <n v="119"/>
    <n v="2"/>
    <n v="33"/>
    <n v="0.125"/>
    <n v="1904"/>
    <x v="1"/>
    <x v="1"/>
    <s v="Medium Risk"/>
  </r>
  <r>
    <n v="15700046"/>
    <n v="635"/>
    <x v="0"/>
    <s v="Male"/>
    <x v="1"/>
    <n v="4"/>
    <n v="103544.88"/>
    <n v="2"/>
    <n v="1"/>
    <n v="0"/>
    <n v="193746.55"/>
    <x v="1"/>
    <n v="28"/>
    <n v="4252"/>
    <n v="1"/>
    <n v="19"/>
    <n v="3.5714285714285712E-2"/>
    <n v="119056"/>
    <x v="0"/>
    <x v="2"/>
    <s v="Low Risk"/>
  </r>
  <r>
    <n v="15782089"/>
    <n v="685"/>
    <x v="0"/>
    <s v="Male"/>
    <x v="19"/>
    <n v="6"/>
    <n v="0"/>
    <n v="1"/>
    <n v="1"/>
    <n v="0"/>
    <n v="58458.26"/>
    <x v="1"/>
    <n v="4"/>
    <n v="1784"/>
    <n v="4"/>
    <n v="73"/>
    <n v="1"/>
    <n v="7136"/>
    <x v="1"/>
    <x v="1"/>
    <s v="High Risk"/>
  </r>
  <r>
    <n v="15706394"/>
    <n v="609"/>
    <x v="0"/>
    <s v="Male"/>
    <x v="47"/>
    <n v="7"/>
    <n v="0"/>
    <n v="2"/>
    <n v="0"/>
    <n v="1"/>
    <n v="52332.85"/>
    <x v="1"/>
    <n v="5"/>
    <n v="250"/>
    <n v="7"/>
    <n v="89"/>
    <n v="1"/>
    <n v="1250"/>
    <x v="0"/>
    <x v="1"/>
    <s v="High Risk"/>
  </r>
  <r>
    <n v="15759387"/>
    <n v="598"/>
    <x v="2"/>
    <s v="Male"/>
    <x v="16"/>
    <n v="1"/>
    <n v="101487.18"/>
    <n v="1"/>
    <n v="1"/>
    <n v="1"/>
    <n v="75959.100000000006"/>
    <x v="0"/>
    <n v="4"/>
    <n v="4303"/>
    <n v="7"/>
    <n v="130"/>
    <n v="1"/>
    <n v="17212"/>
    <x v="0"/>
    <x v="0"/>
    <s v="High Risk"/>
  </r>
  <r>
    <n v="15623369"/>
    <n v="708"/>
    <x v="0"/>
    <s v="Male"/>
    <x v="37"/>
    <n v="10"/>
    <n v="105355.81"/>
    <n v="1"/>
    <n v="1"/>
    <n v="0"/>
    <n v="123.07"/>
    <x v="0"/>
    <n v="13"/>
    <n v="4440"/>
    <n v="8"/>
    <n v="130"/>
    <n v="0.61538461538461542"/>
    <n v="57720"/>
    <x v="1"/>
    <x v="3"/>
    <s v="High Risk"/>
  </r>
  <r>
    <n v="15732943"/>
    <n v="574"/>
    <x v="1"/>
    <s v="Male"/>
    <x v="18"/>
    <n v="4"/>
    <n v="77967.5"/>
    <n v="1"/>
    <n v="1"/>
    <n v="0"/>
    <n v="167066.95000000001"/>
    <x v="0"/>
    <n v="16"/>
    <n v="4866"/>
    <n v="7"/>
    <n v="122"/>
    <n v="0.4375"/>
    <n v="77856"/>
    <x v="2"/>
    <x v="2"/>
    <s v="High Risk"/>
  </r>
  <r>
    <n v="15750545"/>
    <n v="629"/>
    <x v="0"/>
    <s v="Male"/>
    <x v="4"/>
    <n v="5"/>
    <n v="0"/>
    <n v="4"/>
    <n v="0"/>
    <n v="0"/>
    <n v="117572.59"/>
    <x v="0"/>
    <n v="2"/>
    <n v="3831"/>
    <n v="1"/>
    <n v="34"/>
    <n v="0.5"/>
    <n v="7662"/>
    <x v="0"/>
    <x v="2"/>
    <s v="Medium Risk"/>
  </r>
  <r>
    <n v="15809909"/>
    <n v="422"/>
    <x v="1"/>
    <s v="Female"/>
    <x v="41"/>
    <n v="4"/>
    <n v="0"/>
    <n v="2"/>
    <n v="1"/>
    <n v="1"/>
    <n v="7166.71"/>
    <x v="1"/>
    <n v="1"/>
    <n v="4734"/>
    <n v="10"/>
    <n v="167"/>
    <n v="1"/>
    <n v="4734"/>
    <x v="1"/>
    <x v="2"/>
    <s v="High Risk"/>
  </r>
  <r>
    <n v="15642448"/>
    <n v="656"/>
    <x v="1"/>
    <s v="Male"/>
    <x v="34"/>
    <n v="8"/>
    <n v="120047.77"/>
    <n v="1"/>
    <n v="1"/>
    <n v="1"/>
    <n v="137173.39000000001"/>
    <x v="1"/>
    <n v="8"/>
    <n v="4616"/>
    <n v="6"/>
    <n v="169"/>
    <n v="0.75"/>
    <n v="36928"/>
    <x v="0"/>
    <x v="1"/>
    <s v="High Risk"/>
  </r>
  <r>
    <n v="15791944"/>
    <n v="697"/>
    <x v="0"/>
    <s v="Male"/>
    <x v="15"/>
    <n v="7"/>
    <n v="175464.85"/>
    <n v="3"/>
    <n v="1"/>
    <n v="0"/>
    <n v="116442.42"/>
    <x v="0"/>
    <n v="26"/>
    <n v="2143"/>
    <n v="5"/>
    <n v="68"/>
    <n v="0.19230769230769232"/>
    <n v="55718"/>
    <x v="0"/>
    <x v="1"/>
    <s v="High Risk"/>
  </r>
  <r>
    <n v="15768342"/>
    <n v="718"/>
    <x v="0"/>
    <s v="Male"/>
    <x v="37"/>
    <n v="8"/>
    <n v="79475.3"/>
    <n v="3"/>
    <n v="1"/>
    <n v="1"/>
    <n v="32421.32"/>
    <x v="0"/>
    <n v="30"/>
    <n v="3702"/>
    <n v="10"/>
    <n v="119"/>
    <n v="0.33333333333333331"/>
    <n v="111060"/>
    <x v="0"/>
    <x v="1"/>
    <s v="High Risk"/>
  </r>
  <r>
    <n v="15567919"/>
    <n v="586"/>
    <x v="2"/>
    <s v="Male"/>
    <x v="24"/>
    <n v="8"/>
    <n v="167735.69"/>
    <n v="2"/>
    <n v="0"/>
    <n v="1"/>
    <n v="104665.79"/>
    <x v="1"/>
    <n v="2"/>
    <n v="4905"/>
    <n v="0"/>
    <n v="125"/>
    <n v="0"/>
    <n v="9810"/>
    <x v="1"/>
    <x v="1"/>
    <s v="High Risk"/>
  </r>
  <r>
    <n v="15674750"/>
    <n v="481"/>
    <x v="1"/>
    <s v="Female"/>
    <x v="24"/>
    <n v="8"/>
    <n v="0"/>
    <n v="2"/>
    <n v="1"/>
    <n v="0"/>
    <n v="44215.86"/>
    <x v="1"/>
    <n v="29"/>
    <n v="2547"/>
    <n v="9"/>
    <n v="47"/>
    <n v="0.31034482758620691"/>
    <n v="73863"/>
    <x v="2"/>
    <x v="1"/>
    <s v="Medium Risk"/>
  </r>
  <r>
    <n v="15778345"/>
    <n v="749"/>
    <x v="0"/>
    <s v="Female"/>
    <x v="19"/>
    <n v="1"/>
    <n v="74385.98"/>
    <n v="1"/>
    <n v="1"/>
    <n v="0"/>
    <n v="20164.47"/>
    <x v="1"/>
    <n v="27"/>
    <n v="606"/>
    <n v="9"/>
    <n v="113"/>
    <n v="0.33333333333333331"/>
    <n v="16362"/>
    <x v="0"/>
    <x v="0"/>
    <s v="High Risk"/>
  </r>
  <r>
    <n v="15687634"/>
    <n v="561"/>
    <x v="2"/>
    <s v="Male"/>
    <x v="23"/>
    <n v="5"/>
    <n v="94754"/>
    <n v="1"/>
    <n v="1"/>
    <n v="1"/>
    <n v="26691.31"/>
    <x v="1"/>
    <n v="14"/>
    <n v="1804"/>
    <n v="9"/>
    <n v="14"/>
    <n v="0.6428571428571429"/>
    <n v="25256"/>
    <x v="0"/>
    <x v="2"/>
    <s v="Low Risk"/>
  </r>
  <r>
    <n v="15666096"/>
    <n v="676"/>
    <x v="1"/>
    <s v="Male"/>
    <x v="7"/>
    <n v="4"/>
    <n v="0"/>
    <n v="1"/>
    <n v="0"/>
    <n v="1"/>
    <n v="107955.67"/>
    <x v="1"/>
    <n v="9"/>
    <n v="1305"/>
    <n v="4"/>
    <n v="168"/>
    <n v="0.44444444444444442"/>
    <n v="11745"/>
    <x v="0"/>
    <x v="2"/>
    <s v="High Risk"/>
  </r>
  <r>
    <n v="15581700"/>
    <n v="615"/>
    <x v="2"/>
    <s v="Male"/>
    <x v="3"/>
    <n v="3"/>
    <n v="86920.86"/>
    <n v="1"/>
    <n v="1"/>
    <n v="1"/>
    <n v="150048.37"/>
    <x v="1"/>
    <n v="22"/>
    <n v="491"/>
    <n v="6"/>
    <n v="179"/>
    <n v="0.27272727272727271"/>
    <n v="10802"/>
    <x v="0"/>
    <x v="2"/>
    <s v="High Risk"/>
  </r>
  <r>
    <n v="15656417"/>
    <n v="582"/>
    <x v="0"/>
    <s v="Female"/>
    <x v="2"/>
    <n v="1"/>
    <n v="132077.48000000001"/>
    <n v="2"/>
    <n v="1"/>
    <n v="0"/>
    <n v="192255.15"/>
    <x v="1"/>
    <n v="3"/>
    <n v="4806"/>
    <n v="10"/>
    <n v="7"/>
    <n v="1"/>
    <n v="14418"/>
    <x v="0"/>
    <x v="0"/>
    <s v="Low Risk"/>
  </r>
  <r>
    <n v="15649101"/>
    <n v="601"/>
    <x v="0"/>
    <s v="Male"/>
    <x v="20"/>
    <n v="10"/>
    <n v="127847.86"/>
    <n v="1"/>
    <n v="0"/>
    <n v="0"/>
    <n v="173245.68"/>
    <x v="1"/>
    <n v="23"/>
    <n v="3559"/>
    <n v="10"/>
    <n v="40"/>
    <n v="0.43478260869565216"/>
    <n v="81857"/>
    <x v="0"/>
    <x v="3"/>
    <s v="Medium Risk"/>
  </r>
  <r>
    <n v="15781975"/>
    <n v="708"/>
    <x v="0"/>
    <s v="Male"/>
    <x v="10"/>
    <n v="3"/>
    <n v="0"/>
    <n v="1"/>
    <n v="0"/>
    <n v="1"/>
    <n v="121457.88"/>
    <x v="0"/>
    <n v="18"/>
    <n v="4661"/>
    <n v="5"/>
    <n v="106"/>
    <n v="0.27777777777777779"/>
    <n v="83898"/>
    <x v="2"/>
    <x v="2"/>
    <s v="High Risk"/>
  </r>
  <r>
    <n v="15700511"/>
    <n v="708"/>
    <x v="2"/>
    <s v="Male"/>
    <x v="0"/>
    <n v="9"/>
    <n v="176702.36"/>
    <n v="2"/>
    <n v="1"/>
    <n v="1"/>
    <n v="104804.74"/>
    <x v="1"/>
    <n v="14"/>
    <n v="4241"/>
    <n v="1"/>
    <n v="146"/>
    <n v="7.1428571428571425E-2"/>
    <n v="59374"/>
    <x v="0"/>
    <x v="3"/>
    <s v="High Risk"/>
  </r>
  <r>
    <n v="15770255"/>
    <n v="797"/>
    <x v="2"/>
    <s v="Female"/>
    <x v="19"/>
    <n v="10"/>
    <n v="83555.58"/>
    <n v="1"/>
    <n v="0"/>
    <n v="0"/>
    <n v="69767.14"/>
    <x v="1"/>
    <n v="6"/>
    <n v="3505"/>
    <n v="9"/>
    <n v="137"/>
    <n v="1"/>
    <n v="21030"/>
    <x v="0"/>
    <x v="3"/>
    <s v="High Risk"/>
  </r>
  <r>
    <n v="15643574"/>
    <n v="682"/>
    <x v="0"/>
    <s v="Male"/>
    <x v="28"/>
    <n v="8"/>
    <n v="0"/>
    <n v="2"/>
    <n v="1"/>
    <n v="0"/>
    <n v="178373.43"/>
    <x v="1"/>
    <n v="17"/>
    <n v="896"/>
    <n v="5"/>
    <n v="84"/>
    <n v="0.29411764705882354"/>
    <n v="15232"/>
    <x v="0"/>
    <x v="1"/>
    <s v="High Risk"/>
  </r>
  <r>
    <n v="15595010"/>
    <n v="694"/>
    <x v="1"/>
    <s v="Female"/>
    <x v="2"/>
    <n v="9"/>
    <n v="0"/>
    <n v="2"/>
    <n v="0"/>
    <n v="0"/>
    <n v="99924.04"/>
    <x v="1"/>
    <n v="13"/>
    <n v="2697"/>
    <n v="1"/>
    <n v="107"/>
    <n v="7.6923076923076927E-2"/>
    <n v="35061"/>
    <x v="0"/>
    <x v="3"/>
    <s v="High Risk"/>
  </r>
  <r>
    <n v="15580579"/>
    <n v="490"/>
    <x v="0"/>
    <s v="Female"/>
    <x v="20"/>
    <n v="1"/>
    <n v="0"/>
    <n v="1"/>
    <n v="1"/>
    <n v="1"/>
    <n v="49594.19"/>
    <x v="0"/>
    <n v="25"/>
    <n v="4167"/>
    <n v="4"/>
    <n v="35"/>
    <n v="0.16"/>
    <n v="104175"/>
    <x v="0"/>
    <x v="0"/>
    <s v="Medium Risk"/>
  </r>
  <r>
    <n v="15748532"/>
    <n v="828"/>
    <x v="1"/>
    <s v="Male"/>
    <x v="0"/>
    <n v="10"/>
    <n v="0"/>
    <n v="1"/>
    <n v="1"/>
    <n v="1"/>
    <n v="186071.14"/>
    <x v="1"/>
    <n v="10"/>
    <n v="3127"/>
    <n v="1"/>
    <n v="128"/>
    <n v="0.1"/>
    <n v="31270"/>
    <x v="0"/>
    <x v="3"/>
    <s v="High Risk"/>
  </r>
  <r>
    <n v="15773789"/>
    <n v="594"/>
    <x v="1"/>
    <s v="Female"/>
    <x v="16"/>
    <n v="7"/>
    <n v="96858.35"/>
    <n v="1"/>
    <n v="1"/>
    <n v="0"/>
    <n v="77511.45"/>
    <x v="1"/>
    <n v="10"/>
    <n v="4335"/>
    <n v="9"/>
    <n v="61"/>
    <n v="0.9"/>
    <n v="43350"/>
    <x v="0"/>
    <x v="1"/>
    <s v="High Risk"/>
  </r>
  <r>
    <n v="15600027"/>
    <n v="579"/>
    <x v="1"/>
    <s v="Male"/>
    <x v="19"/>
    <n v="1"/>
    <n v="0"/>
    <n v="2"/>
    <n v="1"/>
    <n v="1"/>
    <n v="54816.57"/>
    <x v="1"/>
    <n v="3"/>
    <n v="4758"/>
    <n v="0"/>
    <n v="7"/>
    <n v="0"/>
    <n v="14274"/>
    <x v="0"/>
    <x v="0"/>
    <s v="Low Risk"/>
  </r>
  <r>
    <n v="15620832"/>
    <n v="723"/>
    <x v="0"/>
    <s v="Female"/>
    <x v="12"/>
    <n v="0"/>
    <n v="0"/>
    <n v="2"/>
    <n v="0"/>
    <n v="1"/>
    <n v="61290.99"/>
    <x v="1"/>
    <n v="24"/>
    <n v="2581"/>
    <n v="7"/>
    <n v="23"/>
    <n v="0.29166666666666669"/>
    <n v="61944"/>
    <x v="0"/>
    <x v="0"/>
    <s v="Low Risk"/>
  </r>
  <r>
    <n v="15568819"/>
    <n v="619"/>
    <x v="2"/>
    <s v="Female"/>
    <x v="0"/>
    <n v="8"/>
    <n v="132796.04"/>
    <n v="3"/>
    <n v="1"/>
    <n v="1"/>
    <n v="191821.35"/>
    <x v="0"/>
    <n v="14"/>
    <n v="1553"/>
    <n v="2"/>
    <n v="104"/>
    <n v="0.14285714285714285"/>
    <n v="21742"/>
    <x v="2"/>
    <x v="1"/>
    <s v="High Risk"/>
  </r>
  <r>
    <n v="15748691"/>
    <n v="794"/>
    <x v="1"/>
    <s v="Female"/>
    <x v="33"/>
    <n v="1"/>
    <n v="154970.54"/>
    <n v="1"/>
    <n v="0"/>
    <n v="1"/>
    <n v="156768.45000000001"/>
    <x v="1"/>
    <n v="30"/>
    <n v="2739"/>
    <n v="6"/>
    <n v="5"/>
    <n v="0.2"/>
    <n v="82170"/>
    <x v="0"/>
    <x v="0"/>
    <s v="Low Risk"/>
  </r>
  <r>
    <n v="15583552"/>
    <n v="674"/>
    <x v="2"/>
    <s v="Male"/>
    <x v="4"/>
    <n v="3"/>
    <n v="88902.21"/>
    <n v="1"/>
    <n v="1"/>
    <n v="0"/>
    <n v="73731.320000000007"/>
    <x v="1"/>
    <n v="5"/>
    <n v="4519"/>
    <n v="1"/>
    <n v="162"/>
    <n v="0.2"/>
    <n v="22595"/>
    <x v="1"/>
    <x v="2"/>
    <s v="High Risk"/>
  </r>
  <r>
    <n v="15588019"/>
    <n v="418"/>
    <x v="0"/>
    <s v="Male"/>
    <x v="34"/>
    <n v="7"/>
    <n v="98738.92"/>
    <n v="1"/>
    <n v="1"/>
    <n v="0"/>
    <n v="122190.22"/>
    <x v="1"/>
    <n v="5"/>
    <n v="978"/>
    <n v="5"/>
    <n v="36"/>
    <n v="1"/>
    <n v="4890"/>
    <x v="0"/>
    <x v="1"/>
    <s v="Medium Risk"/>
  </r>
  <r>
    <n v="15713250"/>
    <n v="502"/>
    <x v="0"/>
    <s v="Male"/>
    <x v="19"/>
    <n v="8"/>
    <n v="0"/>
    <n v="2"/>
    <n v="1"/>
    <n v="1"/>
    <n v="123509.01"/>
    <x v="1"/>
    <n v="18"/>
    <n v="4785"/>
    <n v="6"/>
    <n v="156"/>
    <n v="0.33333333333333331"/>
    <n v="86130"/>
    <x v="2"/>
    <x v="1"/>
    <s v="High Risk"/>
  </r>
  <r>
    <n v="15569595"/>
    <n v="678"/>
    <x v="0"/>
    <s v="Female"/>
    <x v="5"/>
    <n v="6"/>
    <n v="0"/>
    <n v="1"/>
    <n v="1"/>
    <n v="0"/>
    <n v="8199.5"/>
    <x v="1"/>
    <n v="12"/>
    <n v="4521"/>
    <n v="1"/>
    <n v="108"/>
    <n v="8.3333333333333329E-2"/>
    <n v="54252"/>
    <x v="1"/>
    <x v="1"/>
    <s v="High Risk"/>
  </r>
  <r>
    <n v="15794868"/>
    <n v="599"/>
    <x v="2"/>
    <s v="Male"/>
    <x v="20"/>
    <n v="10"/>
    <n v="137456.28"/>
    <n v="2"/>
    <n v="1"/>
    <n v="1"/>
    <n v="14113.11"/>
    <x v="1"/>
    <n v="29"/>
    <n v="3160"/>
    <n v="4"/>
    <n v="107"/>
    <n v="0.13793103448275862"/>
    <n v="91640"/>
    <x v="1"/>
    <x v="3"/>
    <s v="High Risk"/>
  </r>
  <r>
    <n v="15576680"/>
    <n v="736"/>
    <x v="0"/>
    <s v="Male"/>
    <x v="6"/>
    <n v="4"/>
    <n v="0"/>
    <n v="2"/>
    <n v="0"/>
    <n v="0"/>
    <n v="51705.01"/>
    <x v="1"/>
    <n v="30"/>
    <n v="3557"/>
    <n v="5"/>
    <n v="1"/>
    <n v="0.16666666666666666"/>
    <n v="106710"/>
    <x v="0"/>
    <x v="2"/>
    <s v="Low Risk"/>
  </r>
  <r>
    <n v="15613699"/>
    <n v="430"/>
    <x v="0"/>
    <s v="Female"/>
    <x v="52"/>
    <n v="7"/>
    <n v="73937.02"/>
    <n v="1"/>
    <n v="1"/>
    <n v="0"/>
    <n v="161937.62"/>
    <x v="0"/>
    <n v="25"/>
    <n v="2715"/>
    <n v="0"/>
    <n v="172"/>
    <n v="0"/>
    <n v="67875"/>
    <x v="0"/>
    <x v="1"/>
    <s v="High Risk"/>
  </r>
  <r>
    <n v="15609758"/>
    <n v="537"/>
    <x v="0"/>
    <s v="Female"/>
    <x v="13"/>
    <n v="7"/>
    <n v="158621.04"/>
    <n v="1"/>
    <n v="1"/>
    <n v="0"/>
    <n v="120892.96"/>
    <x v="0"/>
    <n v="13"/>
    <n v="551"/>
    <n v="9"/>
    <n v="167"/>
    <n v="0.69230769230769229"/>
    <n v="7163"/>
    <x v="2"/>
    <x v="1"/>
    <s v="High Risk"/>
  </r>
  <r>
    <n v="15762392"/>
    <n v="683"/>
    <x v="1"/>
    <s v="Male"/>
    <x v="33"/>
    <n v="1"/>
    <n v="113257.2"/>
    <n v="1"/>
    <n v="1"/>
    <n v="1"/>
    <n v="65035.02"/>
    <x v="1"/>
    <n v="4"/>
    <n v="4762"/>
    <n v="4"/>
    <n v="131"/>
    <n v="1"/>
    <n v="19048"/>
    <x v="2"/>
    <x v="0"/>
    <s v="High Risk"/>
  </r>
  <r>
    <n v="15693382"/>
    <n v="828"/>
    <x v="0"/>
    <s v="Male"/>
    <x v="8"/>
    <n v="9"/>
    <n v="0"/>
    <n v="1"/>
    <n v="0"/>
    <n v="1"/>
    <n v="164257.37"/>
    <x v="1"/>
    <n v="14"/>
    <n v="4606"/>
    <n v="9"/>
    <n v="73"/>
    <n v="0.6428571428571429"/>
    <n v="64484"/>
    <x v="1"/>
    <x v="3"/>
    <s v="High Risk"/>
  </r>
  <r>
    <n v="15791769"/>
    <n v="691"/>
    <x v="0"/>
    <s v="Female"/>
    <x v="6"/>
    <n v="9"/>
    <n v="116536.43"/>
    <n v="1"/>
    <n v="1"/>
    <n v="0"/>
    <n v="51987.99"/>
    <x v="1"/>
    <n v="6"/>
    <n v="3537"/>
    <n v="0"/>
    <n v="114"/>
    <n v="0"/>
    <n v="21222"/>
    <x v="0"/>
    <x v="3"/>
    <s v="High Risk"/>
  </r>
  <r>
    <n v="15712483"/>
    <n v="608"/>
    <x v="1"/>
    <s v="Female"/>
    <x v="34"/>
    <n v="4"/>
    <n v="0"/>
    <n v="2"/>
    <n v="1"/>
    <n v="0"/>
    <n v="10899.63"/>
    <x v="0"/>
    <n v="21"/>
    <n v="4175"/>
    <n v="0"/>
    <n v="135"/>
    <n v="0"/>
    <n v="87675"/>
    <x v="0"/>
    <x v="2"/>
    <s v="High Risk"/>
  </r>
  <r>
    <n v="15636454"/>
    <n v="691"/>
    <x v="0"/>
    <s v="Female"/>
    <x v="52"/>
    <n v="6"/>
    <n v="101070.69"/>
    <n v="1"/>
    <n v="1"/>
    <n v="0"/>
    <n v="177355.8"/>
    <x v="0"/>
    <n v="19"/>
    <n v="4123"/>
    <n v="4"/>
    <n v="108"/>
    <n v="0.21052631578947367"/>
    <n v="78337"/>
    <x v="0"/>
    <x v="1"/>
    <s v="High Risk"/>
  </r>
  <r>
    <n v="15710138"/>
    <n v="718"/>
    <x v="1"/>
    <s v="Male"/>
    <x v="2"/>
    <n v="6"/>
    <n v="0"/>
    <n v="2"/>
    <n v="0"/>
    <n v="1"/>
    <n v="63889.1"/>
    <x v="1"/>
    <n v="17"/>
    <n v="4751"/>
    <n v="5"/>
    <n v="30"/>
    <n v="0.29411764705882354"/>
    <n v="80767"/>
    <x v="0"/>
    <x v="1"/>
    <s v="Low Risk"/>
  </r>
  <r>
    <n v="15571571"/>
    <n v="680"/>
    <x v="2"/>
    <s v="Female"/>
    <x v="8"/>
    <n v="3"/>
    <n v="127331.46"/>
    <n v="3"/>
    <n v="1"/>
    <n v="1"/>
    <n v="176433.6"/>
    <x v="1"/>
    <n v="1"/>
    <n v="2156"/>
    <n v="3"/>
    <n v="18"/>
    <n v="1"/>
    <n v="2156"/>
    <x v="1"/>
    <x v="2"/>
    <s v="Low Risk"/>
  </r>
  <r>
    <n v="15638751"/>
    <n v="838"/>
    <x v="1"/>
    <s v="Female"/>
    <x v="1"/>
    <n v="5"/>
    <n v="0"/>
    <n v="2"/>
    <n v="1"/>
    <n v="0"/>
    <n v="81313.509999999995"/>
    <x v="1"/>
    <n v="2"/>
    <n v="2018"/>
    <n v="7"/>
    <n v="158"/>
    <n v="1"/>
    <n v="4036"/>
    <x v="0"/>
    <x v="2"/>
    <s v="High Risk"/>
  </r>
  <r>
    <n v="15598574"/>
    <n v="695"/>
    <x v="1"/>
    <s v="Female"/>
    <x v="8"/>
    <n v="5"/>
    <n v="0"/>
    <n v="2"/>
    <n v="0"/>
    <n v="1"/>
    <n v="13998.88"/>
    <x v="1"/>
    <n v="27"/>
    <n v="3737"/>
    <n v="0"/>
    <n v="180"/>
    <n v="0"/>
    <n v="100899"/>
    <x v="0"/>
    <x v="2"/>
    <s v="High Risk"/>
  </r>
  <r>
    <n v="15796787"/>
    <n v="681"/>
    <x v="0"/>
    <s v="Male"/>
    <x v="17"/>
    <n v="0"/>
    <n v="105969.42"/>
    <n v="1"/>
    <n v="1"/>
    <n v="0"/>
    <n v="5771.56"/>
    <x v="1"/>
    <n v="9"/>
    <n v="723"/>
    <n v="9"/>
    <n v="92"/>
    <n v="1"/>
    <n v="6507"/>
    <x v="2"/>
    <x v="0"/>
    <s v="High Risk"/>
  </r>
  <r>
    <n v="15615670"/>
    <n v="762"/>
    <x v="0"/>
    <s v="Male"/>
    <x v="18"/>
    <n v="5"/>
    <n v="119547.46"/>
    <n v="1"/>
    <n v="1"/>
    <n v="1"/>
    <n v="42693.65"/>
    <x v="1"/>
    <n v="5"/>
    <n v="109"/>
    <n v="10"/>
    <n v="142"/>
    <n v="1"/>
    <n v="545"/>
    <x v="0"/>
    <x v="2"/>
    <s v="High Risk"/>
  </r>
  <r>
    <n v="15705506"/>
    <n v="751"/>
    <x v="1"/>
    <s v="Male"/>
    <x v="16"/>
    <n v="7"/>
    <n v="0"/>
    <n v="2"/>
    <n v="0"/>
    <n v="0"/>
    <n v="90839.61"/>
    <x v="1"/>
    <n v="26"/>
    <n v="2454"/>
    <n v="8"/>
    <n v="142"/>
    <n v="0.30769230769230771"/>
    <n v="63804"/>
    <x v="0"/>
    <x v="1"/>
    <s v="High Risk"/>
  </r>
  <r>
    <n v="15599535"/>
    <n v="678"/>
    <x v="1"/>
    <s v="Male"/>
    <x v="34"/>
    <n v="5"/>
    <n v="138668.18"/>
    <n v="1"/>
    <n v="1"/>
    <n v="1"/>
    <n v="54144.01"/>
    <x v="1"/>
    <n v="13"/>
    <n v="453"/>
    <n v="3"/>
    <n v="12"/>
    <n v="0.23076923076923078"/>
    <n v="5889"/>
    <x v="0"/>
    <x v="2"/>
    <s v="Low Risk"/>
  </r>
  <r>
    <n v="15768449"/>
    <n v="634"/>
    <x v="0"/>
    <s v="Female"/>
    <x v="24"/>
    <n v="7"/>
    <n v="51582.5"/>
    <n v="2"/>
    <n v="1"/>
    <n v="1"/>
    <n v="184312.88"/>
    <x v="1"/>
    <n v="7"/>
    <n v="4860"/>
    <n v="4"/>
    <n v="153"/>
    <n v="0.5714285714285714"/>
    <n v="34020"/>
    <x v="2"/>
    <x v="1"/>
    <s v="High Risk"/>
  </r>
  <r>
    <n v="15725002"/>
    <n v="749"/>
    <x v="0"/>
    <s v="Male"/>
    <x v="24"/>
    <n v="7"/>
    <n v="0"/>
    <n v="2"/>
    <n v="1"/>
    <n v="0"/>
    <n v="20306.79"/>
    <x v="1"/>
    <n v="12"/>
    <n v="4855"/>
    <n v="2"/>
    <n v="125"/>
    <n v="0.16666666666666666"/>
    <n v="58260"/>
    <x v="0"/>
    <x v="1"/>
    <s v="High Risk"/>
  </r>
  <r>
    <n v="15611682"/>
    <n v="590"/>
    <x v="1"/>
    <s v="Male"/>
    <x v="24"/>
    <n v="6"/>
    <n v="169902.92"/>
    <n v="1"/>
    <n v="1"/>
    <n v="1"/>
    <n v="128256.18"/>
    <x v="1"/>
    <n v="23"/>
    <n v="867"/>
    <n v="7"/>
    <n v="180"/>
    <n v="0.30434782608695654"/>
    <n v="19941"/>
    <x v="0"/>
    <x v="1"/>
    <s v="High Risk"/>
  </r>
  <r>
    <n v="15749964"/>
    <n v="610"/>
    <x v="0"/>
    <s v="Female"/>
    <x v="7"/>
    <n v="4"/>
    <n v="87262.399999999994"/>
    <n v="2"/>
    <n v="1"/>
    <n v="0"/>
    <n v="182720.07"/>
    <x v="1"/>
    <n v="15"/>
    <n v="276"/>
    <n v="3"/>
    <n v="79"/>
    <n v="0.2"/>
    <n v="4140"/>
    <x v="0"/>
    <x v="2"/>
    <s v="High Risk"/>
  </r>
  <r>
    <n v="15678779"/>
    <n v="502"/>
    <x v="0"/>
    <s v="Male"/>
    <x v="19"/>
    <n v="7"/>
    <n v="0"/>
    <n v="2"/>
    <n v="0"/>
    <n v="1"/>
    <n v="4082.52"/>
    <x v="1"/>
    <n v="6"/>
    <n v="1672"/>
    <n v="4"/>
    <n v="147"/>
    <n v="0.66666666666666663"/>
    <n v="10032"/>
    <x v="2"/>
    <x v="1"/>
    <s v="High Risk"/>
  </r>
  <r>
    <n v="15752601"/>
    <n v="578"/>
    <x v="0"/>
    <s v="Female"/>
    <x v="20"/>
    <n v="7"/>
    <n v="0"/>
    <n v="2"/>
    <n v="0"/>
    <n v="0"/>
    <n v="102233.73"/>
    <x v="1"/>
    <n v="17"/>
    <n v="3715"/>
    <n v="0"/>
    <n v="65"/>
    <n v="0"/>
    <n v="63155"/>
    <x v="0"/>
    <x v="1"/>
    <s v="High Risk"/>
  </r>
  <r>
    <n v="15758477"/>
    <n v="547"/>
    <x v="0"/>
    <s v="Female"/>
    <x v="15"/>
    <n v="2"/>
    <n v="0"/>
    <n v="2"/>
    <n v="1"/>
    <n v="0"/>
    <n v="132002.82999999999"/>
    <x v="1"/>
    <n v="27"/>
    <n v="2170"/>
    <n v="6"/>
    <n v="11"/>
    <n v="0.22222222222222221"/>
    <n v="58590"/>
    <x v="1"/>
    <x v="0"/>
    <s v="Low Risk"/>
  </r>
  <r>
    <n v="15629133"/>
    <n v="579"/>
    <x v="0"/>
    <s v="Female"/>
    <x v="7"/>
    <n v="9"/>
    <n v="0"/>
    <n v="2"/>
    <n v="1"/>
    <n v="0"/>
    <n v="126838.7"/>
    <x v="1"/>
    <n v="3"/>
    <n v="1524"/>
    <n v="4"/>
    <n v="129"/>
    <n v="1"/>
    <n v="4572"/>
    <x v="1"/>
    <x v="3"/>
    <s v="High Risk"/>
  </r>
  <r>
    <n v="15604963"/>
    <n v="661"/>
    <x v="0"/>
    <s v="Male"/>
    <x v="2"/>
    <n v="5"/>
    <n v="0"/>
    <n v="2"/>
    <n v="0"/>
    <n v="0"/>
    <n v="181461.46"/>
    <x v="1"/>
    <n v="19"/>
    <n v="1773"/>
    <n v="5"/>
    <n v="23"/>
    <n v="0.26315789473684209"/>
    <n v="33687"/>
    <x v="1"/>
    <x v="2"/>
    <s v="Low Risk"/>
  </r>
  <r>
    <n v="15796413"/>
    <n v="794"/>
    <x v="0"/>
    <s v="Male"/>
    <x v="17"/>
    <n v="6"/>
    <n v="0"/>
    <n v="2"/>
    <n v="1"/>
    <n v="0"/>
    <n v="195325.74"/>
    <x v="1"/>
    <n v="18"/>
    <n v="1078"/>
    <n v="0"/>
    <n v="56"/>
    <n v="0"/>
    <n v="19404"/>
    <x v="2"/>
    <x v="1"/>
    <s v="Medium Risk"/>
  </r>
  <r>
    <n v="15812470"/>
    <n v="719"/>
    <x v="0"/>
    <s v="Male"/>
    <x v="22"/>
    <n v="5"/>
    <n v="0"/>
    <n v="2"/>
    <n v="0"/>
    <n v="1"/>
    <n v="29132.43"/>
    <x v="1"/>
    <n v="8"/>
    <n v="3151"/>
    <n v="0"/>
    <n v="159"/>
    <n v="0"/>
    <n v="25208"/>
    <x v="1"/>
    <x v="2"/>
    <s v="High Risk"/>
  </r>
  <r>
    <n v="15587443"/>
    <n v="728"/>
    <x v="0"/>
    <s v="Female"/>
    <x v="58"/>
    <n v="1"/>
    <n v="0"/>
    <n v="2"/>
    <n v="1"/>
    <n v="1"/>
    <n v="131804.85999999999"/>
    <x v="1"/>
    <n v="25"/>
    <n v="3884"/>
    <n v="7"/>
    <n v="81"/>
    <n v="0.28000000000000003"/>
    <n v="97100"/>
    <x v="0"/>
    <x v="0"/>
    <s v="High Risk"/>
  </r>
  <r>
    <n v="15689692"/>
    <n v="598"/>
    <x v="2"/>
    <s v="Male"/>
    <x v="25"/>
    <n v="3"/>
    <n v="150348.37"/>
    <n v="1"/>
    <n v="1"/>
    <n v="1"/>
    <n v="173784.04"/>
    <x v="1"/>
    <n v="22"/>
    <n v="2111"/>
    <n v="7"/>
    <n v="121"/>
    <n v="0.31818181818181818"/>
    <n v="46442"/>
    <x v="2"/>
    <x v="2"/>
    <s v="High Risk"/>
  </r>
  <r>
    <n v="15779586"/>
    <n v="822"/>
    <x v="2"/>
    <s v="Female"/>
    <x v="17"/>
    <n v="3"/>
    <n v="115074.02"/>
    <n v="2"/>
    <n v="1"/>
    <n v="0"/>
    <n v="26249.86"/>
    <x v="1"/>
    <n v="28"/>
    <n v="2489"/>
    <n v="3"/>
    <n v="145"/>
    <n v="0.10714285714285714"/>
    <n v="69692"/>
    <x v="1"/>
    <x v="2"/>
    <s v="High Risk"/>
  </r>
  <r>
    <n v="15667588"/>
    <n v="670"/>
    <x v="1"/>
    <s v="Female"/>
    <x v="20"/>
    <n v="3"/>
    <n v="0"/>
    <n v="1"/>
    <n v="1"/>
    <n v="1"/>
    <n v="182650.15"/>
    <x v="1"/>
    <n v="28"/>
    <n v="128"/>
    <n v="2"/>
    <n v="42"/>
    <n v="7.1428571428571425E-2"/>
    <n v="3584"/>
    <x v="0"/>
    <x v="2"/>
    <s v="Medium Risk"/>
  </r>
  <r>
    <n v="15624423"/>
    <n v="850"/>
    <x v="0"/>
    <s v="Male"/>
    <x v="34"/>
    <n v="8"/>
    <n v="99986.98"/>
    <n v="1"/>
    <n v="1"/>
    <n v="0"/>
    <n v="196582.55"/>
    <x v="1"/>
    <n v="29"/>
    <n v="2536"/>
    <n v="2"/>
    <n v="161"/>
    <n v="6.8965517241379309E-2"/>
    <n v="73544"/>
    <x v="0"/>
    <x v="1"/>
    <s v="High Risk"/>
  </r>
  <r>
    <n v="15591107"/>
    <n v="723"/>
    <x v="2"/>
    <s v="Female"/>
    <x v="50"/>
    <n v="3"/>
    <n v="110357"/>
    <n v="1"/>
    <n v="0"/>
    <n v="0"/>
    <n v="141977.54"/>
    <x v="0"/>
    <n v="17"/>
    <n v="2752"/>
    <n v="3"/>
    <n v="155"/>
    <n v="0.17647058823529413"/>
    <n v="46784"/>
    <x v="0"/>
    <x v="2"/>
    <s v="High Risk"/>
  </r>
  <r>
    <n v="15748986"/>
    <n v="705"/>
    <x v="2"/>
    <s v="Male"/>
    <x v="0"/>
    <n v="8"/>
    <n v="166685.92000000001"/>
    <n v="2"/>
    <n v="1"/>
    <n v="1"/>
    <n v="55313.51"/>
    <x v="1"/>
    <n v="11"/>
    <n v="3600"/>
    <n v="8"/>
    <n v="86"/>
    <n v="0.72727272727272729"/>
    <n v="39600"/>
    <x v="1"/>
    <x v="1"/>
    <s v="High Risk"/>
  </r>
  <r>
    <n v="15793896"/>
    <n v="677"/>
    <x v="1"/>
    <s v="Male"/>
    <x v="20"/>
    <n v="7"/>
    <n v="95312.8"/>
    <n v="1"/>
    <n v="1"/>
    <n v="1"/>
    <n v="62944.75"/>
    <x v="1"/>
    <n v="23"/>
    <n v="745"/>
    <n v="1"/>
    <n v="106"/>
    <n v="4.3478260869565216E-2"/>
    <n v="17135"/>
    <x v="0"/>
    <x v="1"/>
    <s v="High Risk"/>
  </r>
  <r>
    <n v="15620570"/>
    <n v="736"/>
    <x v="0"/>
    <s v="Male"/>
    <x v="3"/>
    <n v="4"/>
    <n v="202443.47"/>
    <n v="1"/>
    <n v="1"/>
    <n v="0"/>
    <n v="72375.03"/>
    <x v="1"/>
    <n v="29"/>
    <n v="4075"/>
    <n v="0"/>
    <n v="100"/>
    <n v="0"/>
    <n v="118175"/>
    <x v="2"/>
    <x v="2"/>
    <s v="High Risk"/>
  </r>
  <r>
    <n v="15727811"/>
    <n v="661"/>
    <x v="2"/>
    <s v="Female"/>
    <x v="40"/>
    <n v="0"/>
    <n v="109493.62"/>
    <n v="1"/>
    <n v="0"/>
    <n v="0"/>
    <n v="188324.01"/>
    <x v="0"/>
    <n v="7"/>
    <n v="1800"/>
    <n v="10"/>
    <n v="152"/>
    <n v="1"/>
    <n v="12600"/>
    <x v="1"/>
    <x v="0"/>
    <s v="High Risk"/>
  </r>
  <r>
    <n v="15707681"/>
    <n v="501"/>
    <x v="2"/>
    <s v="Male"/>
    <x v="16"/>
    <n v="9"/>
    <n v="88977.39"/>
    <n v="2"/>
    <n v="0"/>
    <n v="1"/>
    <n v="133403.07"/>
    <x v="1"/>
    <n v="6"/>
    <n v="3691"/>
    <n v="9"/>
    <n v="130"/>
    <n v="1"/>
    <n v="22146"/>
    <x v="0"/>
    <x v="3"/>
    <s v="High Risk"/>
  </r>
  <r>
    <n v="15702030"/>
    <n v="516"/>
    <x v="0"/>
    <s v="Female"/>
    <x v="6"/>
    <n v="2"/>
    <n v="104982.57"/>
    <n v="1"/>
    <n v="1"/>
    <n v="0"/>
    <n v="157378.5"/>
    <x v="1"/>
    <n v="2"/>
    <n v="1058"/>
    <n v="1"/>
    <n v="116"/>
    <n v="0.5"/>
    <n v="2116"/>
    <x v="2"/>
    <x v="0"/>
    <s v="High Risk"/>
  </r>
  <r>
    <n v="15673238"/>
    <n v="517"/>
    <x v="2"/>
    <s v="Female"/>
    <x v="49"/>
    <n v="8"/>
    <n v="154110.99"/>
    <n v="2"/>
    <n v="1"/>
    <n v="0"/>
    <n v="101240.08"/>
    <x v="0"/>
    <n v="20"/>
    <n v="2010"/>
    <n v="7"/>
    <n v="7"/>
    <n v="0.35"/>
    <n v="40200"/>
    <x v="1"/>
    <x v="1"/>
    <s v="Low Risk"/>
  </r>
  <r>
    <n v="15604196"/>
    <n v="766"/>
    <x v="0"/>
    <s v="Male"/>
    <x v="15"/>
    <n v="6"/>
    <n v="185714.28"/>
    <n v="1"/>
    <n v="1"/>
    <n v="1"/>
    <n v="102502.5"/>
    <x v="1"/>
    <n v="18"/>
    <n v="2677"/>
    <n v="6"/>
    <n v="42"/>
    <n v="0.33333333333333331"/>
    <n v="48186"/>
    <x v="0"/>
    <x v="1"/>
    <s v="Medium Risk"/>
  </r>
  <r>
    <n v="15769356"/>
    <n v="520"/>
    <x v="2"/>
    <s v="Female"/>
    <x v="51"/>
    <n v="3"/>
    <n v="116022.53"/>
    <n v="2"/>
    <n v="1"/>
    <n v="1"/>
    <n v="37577.660000000003"/>
    <x v="1"/>
    <n v="22"/>
    <n v="4121"/>
    <n v="10"/>
    <n v="119"/>
    <n v="0.45454545454545453"/>
    <n v="90662"/>
    <x v="0"/>
    <x v="2"/>
    <s v="High Risk"/>
  </r>
  <r>
    <n v="15665590"/>
    <n v="541"/>
    <x v="0"/>
    <s v="Male"/>
    <x v="17"/>
    <n v="6"/>
    <n v="0"/>
    <n v="2"/>
    <n v="1"/>
    <n v="1"/>
    <n v="83456.67"/>
    <x v="1"/>
    <n v="30"/>
    <n v="3821"/>
    <n v="7"/>
    <n v="125"/>
    <n v="0.23333333333333334"/>
    <n v="114630"/>
    <x v="0"/>
    <x v="1"/>
    <s v="High Risk"/>
  </r>
  <r>
    <n v="15572361"/>
    <n v="790"/>
    <x v="2"/>
    <s v="Female"/>
    <x v="10"/>
    <n v="2"/>
    <n v="164011.48000000001"/>
    <n v="1"/>
    <n v="1"/>
    <n v="0"/>
    <n v="199420.41"/>
    <x v="1"/>
    <n v="28"/>
    <n v="3804"/>
    <n v="6"/>
    <n v="53"/>
    <n v="0.21428571428571427"/>
    <n v="106512"/>
    <x v="0"/>
    <x v="0"/>
    <s v="Medium Risk"/>
  </r>
  <r>
    <n v="15667460"/>
    <n v="797"/>
    <x v="0"/>
    <s v="Male"/>
    <x v="8"/>
    <n v="9"/>
    <n v="0"/>
    <n v="2"/>
    <n v="1"/>
    <n v="1"/>
    <n v="24748.89"/>
    <x v="1"/>
    <n v="19"/>
    <n v="3777"/>
    <n v="10"/>
    <n v="34"/>
    <n v="0.52631578947368418"/>
    <n v="71763"/>
    <x v="2"/>
    <x v="3"/>
    <s v="Medium Risk"/>
  </r>
  <r>
    <n v="15654760"/>
    <n v="811"/>
    <x v="0"/>
    <s v="Male"/>
    <x v="20"/>
    <n v="1"/>
    <n v="101514.89"/>
    <n v="1"/>
    <n v="1"/>
    <n v="1"/>
    <n v="121765"/>
    <x v="1"/>
    <n v="9"/>
    <n v="1994"/>
    <n v="2"/>
    <n v="173"/>
    <n v="0.22222222222222221"/>
    <n v="17946"/>
    <x v="0"/>
    <x v="0"/>
    <s v="High Risk"/>
  </r>
  <r>
    <n v="15632669"/>
    <n v="722"/>
    <x v="1"/>
    <s v="Female"/>
    <x v="15"/>
    <n v="4"/>
    <n v="0"/>
    <n v="2"/>
    <n v="1"/>
    <n v="1"/>
    <n v="113666.48"/>
    <x v="1"/>
    <n v="24"/>
    <n v="2980"/>
    <n v="0"/>
    <n v="92"/>
    <n v="0"/>
    <n v="71520"/>
    <x v="0"/>
    <x v="2"/>
    <s v="High Risk"/>
  </r>
  <r>
    <n v="15613673"/>
    <n v="675"/>
    <x v="0"/>
    <s v="Male"/>
    <x v="34"/>
    <n v="9"/>
    <n v="0"/>
    <n v="1"/>
    <n v="1"/>
    <n v="0"/>
    <n v="134110.93"/>
    <x v="1"/>
    <n v="2"/>
    <n v="1495"/>
    <n v="5"/>
    <n v="177"/>
    <n v="1"/>
    <n v="2990"/>
    <x v="2"/>
    <x v="3"/>
    <s v="High Risk"/>
  </r>
  <r>
    <n v="15698522"/>
    <n v="660"/>
    <x v="2"/>
    <s v="Male"/>
    <x v="2"/>
    <n v="9"/>
    <n v="134599.32999999999"/>
    <n v="2"/>
    <n v="1"/>
    <n v="0"/>
    <n v="183095.87"/>
    <x v="1"/>
    <n v="4"/>
    <n v="1341"/>
    <n v="10"/>
    <n v="146"/>
    <n v="1"/>
    <n v="5364"/>
    <x v="0"/>
    <x v="3"/>
    <s v="High Risk"/>
  </r>
  <r>
    <n v="15741633"/>
    <n v="566"/>
    <x v="1"/>
    <s v="Male"/>
    <x v="15"/>
    <n v="10"/>
    <n v="147511.26"/>
    <n v="1"/>
    <n v="1"/>
    <n v="1"/>
    <n v="159891.03"/>
    <x v="1"/>
    <n v="18"/>
    <n v="2396"/>
    <n v="3"/>
    <n v="90"/>
    <n v="0.16666666666666666"/>
    <n v="43128"/>
    <x v="0"/>
    <x v="3"/>
    <s v="High Risk"/>
  </r>
  <r>
    <n v="15674583"/>
    <n v="768"/>
    <x v="0"/>
    <s v="Male"/>
    <x v="11"/>
    <n v="0"/>
    <n v="78396.08"/>
    <n v="1"/>
    <n v="1"/>
    <n v="1"/>
    <n v="8316.19"/>
    <x v="1"/>
    <n v="18"/>
    <n v="2146"/>
    <n v="8"/>
    <n v="160"/>
    <n v="0.44444444444444442"/>
    <n v="38628"/>
    <x v="0"/>
    <x v="0"/>
    <s v="High Risk"/>
  </r>
  <r>
    <n v="15665374"/>
    <n v="610"/>
    <x v="1"/>
    <s v="Female"/>
    <x v="8"/>
    <n v="5"/>
    <n v="0"/>
    <n v="2"/>
    <n v="0"/>
    <n v="0"/>
    <n v="63736.36"/>
    <x v="1"/>
    <n v="3"/>
    <n v="2348"/>
    <n v="4"/>
    <n v="40"/>
    <n v="1"/>
    <n v="7044"/>
    <x v="1"/>
    <x v="2"/>
    <s v="Medium Risk"/>
  </r>
  <r>
    <n v="15588854"/>
    <n v="715"/>
    <x v="0"/>
    <s v="Female"/>
    <x v="8"/>
    <n v="3"/>
    <n v="110581.29"/>
    <n v="1"/>
    <n v="1"/>
    <n v="1"/>
    <n v="94715.24"/>
    <x v="1"/>
    <n v="11"/>
    <n v="209"/>
    <n v="10"/>
    <n v="81"/>
    <n v="0.90909090909090906"/>
    <n v="2299"/>
    <x v="2"/>
    <x v="2"/>
    <s v="High Risk"/>
  </r>
  <r>
    <n v="15810716"/>
    <n v="750"/>
    <x v="2"/>
    <s v="Male"/>
    <x v="0"/>
    <n v="8"/>
    <n v="151836.35999999999"/>
    <n v="2"/>
    <n v="1"/>
    <n v="0"/>
    <n v="68695.38"/>
    <x v="1"/>
    <n v="20"/>
    <n v="1443"/>
    <n v="10"/>
    <n v="91"/>
    <n v="0.5"/>
    <n v="28860"/>
    <x v="0"/>
    <x v="1"/>
    <s v="High Risk"/>
  </r>
  <r>
    <n v="15776921"/>
    <n v="431"/>
    <x v="2"/>
    <s v="Male"/>
    <x v="13"/>
    <n v="5"/>
    <n v="83624.55"/>
    <n v="2"/>
    <n v="0"/>
    <n v="0"/>
    <n v="36899.620000000003"/>
    <x v="1"/>
    <n v="26"/>
    <n v="2173"/>
    <n v="4"/>
    <n v="152"/>
    <n v="0.15384615384615385"/>
    <n v="56498"/>
    <x v="0"/>
    <x v="2"/>
    <s v="High Risk"/>
  </r>
  <r>
    <n v="15569394"/>
    <n v="704"/>
    <x v="0"/>
    <s v="Male"/>
    <x v="9"/>
    <n v="2"/>
    <n v="148197.15"/>
    <n v="2"/>
    <n v="1"/>
    <n v="0"/>
    <n v="182775.08"/>
    <x v="1"/>
    <n v="19"/>
    <n v="988"/>
    <n v="2"/>
    <n v="28"/>
    <n v="0.10526315789473684"/>
    <n v="18772"/>
    <x v="0"/>
    <x v="0"/>
    <s v="Low Risk"/>
  </r>
  <r>
    <n v="15788215"/>
    <n v="535"/>
    <x v="1"/>
    <s v="Female"/>
    <x v="33"/>
    <n v="5"/>
    <n v="122924.75"/>
    <n v="1"/>
    <n v="0"/>
    <n v="0"/>
    <n v="62390.59"/>
    <x v="0"/>
    <n v="9"/>
    <n v="418"/>
    <n v="1"/>
    <n v="73"/>
    <n v="0.1111111111111111"/>
    <n v="3762"/>
    <x v="1"/>
    <x v="2"/>
    <s v="High Risk"/>
  </r>
  <r>
    <n v="15641007"/>
    <n v="614"/>
    <x v="0"/>
    <s v="Female"/>
    <x v="16"/>
    <n v="4"/>
    <n v="72594"/>
    <n v="1"/>
    <n v="1"/>
    <n v="1"/>
    <n v="76042.48"/>
    <x v="1"/>
    <n v="9"/>
    <n v="1764"/>
    <n v="1"/>
    <n v="176"/>
    <n v="0.1111111111111111"/>
    <n v="15876"/>
    <x v="0"/>
    <x v="2"/>
    <s v="High Risk"/>
  </r>
  <r>
    <n v="15594651"/>
    <n v="748"/>
    <x v="0"/>
    <s v="Male"/>
    <x v="16"/>
    <n v="4"/>
    <n v="115221.36"/>
    <n v="1"/>
    <n v="0"/>
    <n v="1"/>
    <n v="70956.75"/>
    <x v="1"/>
    <n v="2"/>
    <n v="1088"/>
    <n v="4"/>
    <n v="156"/>
    <n v="1"/>
    <n v="2176"/>
    <x v="1"/>
    <x v="2"/>
    <s v="High Risk"/>
  </r>
  <r>
    <n v="15575146"/>
    <n v="492"/>
    <x v="2"/>
    <s v="Male"/>
    <x v="21"/>
    <n v="8"/>
    <n v="117808.74"/>
    <n v="2"/>
    <n v="1"/>
    <n v="1"/>
    <n v="67311.12"/>
    <x v="1"/>
    <n v="15"/>
    <n v="303"/>
    <n v="3"/>
    <n v="96"/>
    <n v="0.2"/>
    <n v="4545"/>
    <x v="0"/>
    <x v="1"/>
    <s v="High Risk"/>
  </r>
  <r>
    <n v="15608916"/>
    <n v="573"/>
    <x v="0"/>
    <s v="Male"/>
    <x v="20"/>
    <n v="7"/>
    <n v="147754.68"/>
    <n v="1"/>
    <n v="1"/>
    <n v="1"/>
    <n v="110454.46"/>
    <x v="1"/>
    <n v="30"/>
    <n v="2277"/>
    <n v="0"/>
    <n v="147"/>
    <n v="0"/>
    <n v="68310"/>
    <x v="0"/>
    <x v="1"/>
    <s v="High Risk"/>
  </r>
  <r>
    <n v="15666297"/>
    <n v="706"/>
    <x v="1"/>
    <s v="Female"/>
    <x v="47"/>
    <n v="3"/>
    <n v="0"/>
    <n v="3"/>
    <n v="0"/>
    <n v="0"/>
    <n v="88479.02"/>
    <x v="0"/>
    <n v="25"/>
    <n v="1711"/>
    <n v="1"/>
    <n v="101"/>
    <n v="0.04"/>
    <n v="42775"/>
    <x v="0"/>
    <x v="2"/>
    <s v="High Risk"/>
  </r>
  <r>
    <n v="15598586"/>
    <n v="680"/>
    <x v="0"/>
    <s v="Male"/>
    <x v="8"/>
    <n v="10"/>
    <n v="113292.17"/>
    <n v="1"/>
    <n v="1"/>
    <n v="1"/>
    <n v="122639.73"/>
    <x v="1"/>
    <n v="24"/>
    <n v="1623"/>
    <n v="10"/>
    <n v="12"/>
    <n v="0.41666666666666669"/>
    <n v="38952"/>
    <x v="1"/>
    <x v="3"/>
    <s v="Low Risk"/>
  </r>
  <r>
    <n v="15665014"/>
    <n v="458"/>
    <x v="1"/>
    <s v="Male"/>
    <x v="18"/>
    <n v="5"/>
    <n v="0"/>
    <n v="2"/>
    <n v="1"/>
    <n v="0"/>
    <n v="79723.78"/>
    <x v="1"/>
    <n v="11"/>
    <n v="1076"/>
    <n v="7"/>
    <n v="171"/>
    <n v="0.63636363636363635"/>
    <n v="11836"/>
    <x v="0"/>
    <x v="2"/>
    <s v="High Risk"/>
  </r>
  <r>
    <n v="15701738"/>
    <n v="612"/>
    <x v="2"/>
    <s v="Male"/>
    <x v="4"/>
    <n v="2"/>
    <n v="115163.38"/>
    <n v="1"/>
    <n v="1"/>
    <n v="1"/>
    <n v="97677.52"/>
    <x v="0"/>
    <n v="16"/>
    <n v="2192"/>
    <n v="0"/>
    <n v="3"/>
    <n v="0"/>
    <n v="35072"/>
    <x v="0"/>
    <x v="0"/>
    <s v="Low Risk"/>
  </r>
  <r>
    <n v="15650591"/>
    <n v="809"/>
    <x v="2"/>
    <s v="Male"/>
    <x v="5"/>
    <n v="10"/>
    <n v="118098.62"/>
    <n v="1"/>
    <n v="1"/>
    <n v="1"/>
    <n v="100720.02"/>
    <x v="0"/>
    <n v="22"/>
    <n v="4279"/>
    <n v="7"/>
    <n v="110"/>
    <n v="0.31818181818181818"/>
    <n v="94138"/>
    <x v="0"/>
    <x v="3"/>
    <s v="High Risk"/>
  </r>
  <r>
    <n v="15652667"/>
    <n v="590"/>
    <x v="0"/>
    <s v="Male"/>
    <x v="2"/>
    <n v="9"/>
    <n v="0"/>
    <n v="2"/>
    <n v="1"/>
    <n v="1"/>
    <n v="104730.52"/>
    <x v="1"/>
    <n v="7"/>
    <n v="4818"/>
    <n v="5"/>
    <n v="88"/>
    <n v="0.7142857142857143"/>
    <n v="33726"/>
    <x v="2"/>
    <x v="3"/>
    <s v="High Risk"/>
  </r>
  <r>
    <n v="15679622"/>
    <n v="602"/>
    <x v="0"/>
    <s v="Male"/>
    <x v="12"/>
    <n v="8"/>
    <n v="0"/>
    <n v="1"/>
    <n v="1"/>
    <n v="1"/>
    <n v="22499.29"/>
    <x v="1"/>
    <n v="23"/>
    <n v="1169"/>
    <n v="7"/>
    <n v="95"/>
    <n v="0.30434782608695654"/>
    <n v="26887"/>
    <x v="2"/>
    <x v="1"/>
    <s v="High Risk"/>
  </r>
  <r>
    <n v="15730150"/>
    <n v="540"/>
    <x v="1"/>
    <s v="Male"/>
    <x v="24"/>
    <n v="0"/>
    <n v="120825.7"/>
    <n v="1"/>
    <n v="1"/>
    <n v="0"/>
    <n v="28257.89"/>
    <x v="1"/>
    <n v="25"/>
    <n v="3990"/>
    <n v="3"/>
    <n v="78"/>
    <n v="0.12"/>
    <n v="99750"/>
    <x v="1"/>
    <x v="0"/>
    <s v="High Risk"/>
  </r>
  <r>
    <n v="15813192"/>
    <n v="494"/>
    <x v="0"/>
    <s v="Male"/>
    <x v="11"/>
    <n v="6"/>
    <n v="0"/>
    <n v="2"/>
    <n v="0"/>
    <n v="1"/>
    <n v="109988.09"/>
    <x v="1"/>
    <n v="19"/>
    <n v="974"/>
    <n v="1"/>
    <n v="100"/>
    <n v="5.2631578947368418E-2"/>
    <n v="18506"/>
    <x v="0"/>
    <x v="1"/>
    <s v="High Risk"/>
  </r>
  <r>
    <n v="15606554"/>
    <n v="797"/>
    <x v="0"/>
    <s v="Male"/>
    <x v="6"/>
    <n v="1"/>
    <n v="0"/>
    <n v="1"/>
    <n v="0"/>
    <n v="1"/>
    <n v="149991.32"/>
    <x v="1"/>
    <n v="4"/>
    <n v="248"/>
    <n v="7"/>
    <n v="12"/>
    <n v="1"/>
    <n v="992"/>
    <x v="2"/>
    <x v="0"/>
    <s v="Low Risk"/>
  </r>
  <r>
    <n v="15611794"/>
    <n v="526"/>
    <x v="2"/>
    <s v="Male"/>
    <x v="22"/>
    <n v="6"/>
    <n v="133845.28"/>
    <n v="2"/>
    <n v="1"/>
    <n v="1"/>
    <n v="45180.800000000003"/>
    <x v="1"/>
    <n v="9"/>
    <n v="375"/>
    <n v="9"/>
    <n v="38"/>
    <n v="1"/>
    <n v="3375"/>
    <x v="0"/>
    <x v="1"/>
    <s v="Medium Risk"/>
  </r>
  <r>
    <n v="15672357"/>
    <n v="631"/>
    <x v="1"/>
    <s v="Male"/>
    <x v="16"/>
    <n v="7"/>
    <n v="0"/>
    <n v="2"/>
    <n v="1"/>
    <n v="0"/>
    <n v="181605.85"/>
    <x v="1"/>
    <n v="28"/>
    <n v="4635"/>
    <n v="9"/>
    <n v="52"/>
    <n v="0.32142857142857145"/>
    <n v="129780"/>
    <x v="0"/>
    <x v="1"/>
    <s v="Medium Risk"/>
  </r>
  <r>
    <n v="15711759"/>
    <n v="576"/>
    <x v="0"/>
    <s v="Female"/>
    <x v="6"/>
    <n v="5"/>
    <n v="108541.04"/>
    <n v="1"/>
    <n v="1"/>
    <n v="1"/>
    <n v="126469.09"/>
    <x v="1"/>
    <n v="12"/>
    <n v="3675"/>
    <n v="4"/>
    <n v="90"/>
    <n v="0.33333333333333331"/>
    <n v="44100"/>
    <x v="0"/>
    <x v="2"/>
    <s v="High Risk"/>
  </r>
  <r>
    <n v="15615296"/>
    <n v="405"/>
    <x v="0"/>
    <s v="Male"/>
    <x v="2"/>
    <n v="10"/>
    <n v="0"/>
    <n v="1"/>
    <n v="1"/>
    <n v="0"/>
    <n v="160810.85"/>
    <x v="0"/>
    <n v="1"/>
    <n v="4982"/>
    <n v="6"/>
    <n v="142"/>
    <n v="1"/>
    <n v="4982"/>
    <x v="2"/>
    <x v="3"/>
    <s v="High Risk"/>
  </r>
  <r>
    <n v="15699294"/>
    <n v="555"/>
    <x v="0"/>
    <s v="Male"/>
    <x v="33"/>
    <n v="1"/>
    <n v="0"/>
    <n v="2"/>
    <n v="0"/>
    <n v="0"/>
    <n v="88146.86"/>
    <x v="1"/>
    <n v="13"/>
    <n v="4195"/>
    <n v="6"/>
    <n v="163"/>
    <n v="0.46153846153846156"/>
    <n v="54535"/>
    <x v="0"/>
    <x v="0"/>
    <s v="High Risk"/>
  </r>
  <r>
    <n v="15788634"/>
    <n v="750"/>
    <x v="1"/>
    <s v="Female"/>
    <x v="24"/>
    <n v="2"/>
    <n v="113817.06"/>
    <n v="1"/>
    <n v="0"/>
    <n v="0"/>
    <n v="88333.74"/>
    <x v="1"/>
    <n v="19"/>
    <n v="4145"/>
    <n v="6"/>
    <n v="143"/>
    <n v="0.31578947368421051"/>
    <n v="78755"/>
    <x v="0"/>
    <x v="0"/>
    <s v="High Risk"/>
  </r>
  <r>
    <n v="15660871"/>
    <n v="665"/>
    <x v="0"/>
    <s v="Male"/>
    <x v="34"/>
    <n v="8"/>
    <n v="137300.23000000001"/>
    <n v="1"/>
    <n v="1"/>
    <n v="0"/>
    <n v="90174.83"/>
    <x v="1"/>
    <n v="30"/>
    <n v="4887"/>
    <n v="2"/>
    <n v="103"/>
    <n v="6.6666666666666666E-2"/>
    <n v="146610"/>
    <x v="0"/>
    <x v="1"/>
    <s v="High Risk"/>
  </r>
  <r>
    <n v="15618258"/>
    <n v="640"/>
    <x v="1"/>
    <s v="Male"/>
    <x v="24"/>
    <n v="5"/>
    <n v="158024.38"/>
    <n v="1"/>
    <n v="1"/>
    <n v="0"/>
    <n v="81298.09"/>
    <x v="1"/>
    <n v="9"/>
    <n v="3825"/>
    <n v="4"/>
    <n v="81"/>
    <n v="0.44444444444444442"/>
    <n v="34425"/>
    <x v="0"/>
    <x v="2"/>
    <s v="High Risk"/>
  </r>
  <r>
    <n v="15722535"/>
    <n v="457"/>
    <x v="0"/>
    <s v="Female"/>
    <x v="19"/>
    <n v="7"/>
    <n v="127837.54"/>
    <n v="1"/>
    <n v="0"/>
    <n v="1"/>
    <n v="60013.17"/>
    <x v="1"/>
    <n v="4"/>
    <n v="1691"/>
    <n v="9"/>
    <n v="18"/>
    <n v="1"/>
    <n v="6764"/>
    <x v="0"/>
    <x v="1"/>
    <s v="Low Risk"/>
  </r>
  <r>
    <n v="15711977"/>
    <n v="695"/>
    <x v="0"/>
    <s v="Male"/>
    <x v="18"/>
    <n v="4"/>
    <n v="161533"/>
    <n v="1"/>
    <n v="1"/>
    <n v="0"/>
    <n v="100940.91"/>
    <x v="1"/>
    <n v="1"/>
    <n v="3869"/>
    <n v="3"/>
    <n v="41"/>
    <n v="1"/>
    <n v="3869"/>
    <x v="2"/>
    <x v="2"/>
    <s v="Medium Risk"/>
  </r>
  <r>
    <n v="15690169"/>
    <n v="645"/>
    <x v="0"/>
    <s v="Male"/>
    <x v="8"/>
    <n v="7"/>
    <n v="161171.70000000001"/>
    <n v="2"/>
    <n v="1"/>
    <n v="0"/>
    <n v="12599.94"/>
    <x v="0"/>
    <n v="12"/>
    <n v="2366"/>
    <n v="1"/>
    <n v="79"/>
    <n v="8.3333333333333329E-2"/>
    <n v="28392"/>
    <x v="0"/>
    <x v="1"/>
    <s v="High Risk"/>
  </r>
  <r>
    <n v="15790689"/>
    <n v="647"/>
    <x v="1"/>
    <s v="Male"/>
    <x v="15"/>
    <n v="9"/>
    <n v="80958.36"/>
    <n v="1"/>
    <n v="1"/>
    <n v="1"/>
    <n v="128590.73"/>
    <x v="1"/>
    <n v="18"/>
    <n v="4420"/>
    <n v="1"/>
    <n v="101"/>
    <n v="5.5555555555555552E-2"/>
    <n v="79560"/>
    <x v="2"/>
    <x v="3"/>
    <s v="High Risk"/>
  </r>
  <r>
    <n v="15665181"/>
    <n v="808"/>
    <x v="1"/>
    <s v="Male"/>
    <x v="11"/>
    <n v="7"/>
    <n v="0"/>
    <n v="2"/>
    <n v="0"/>
    <n v="1"/>
    <n v="23180.37"/>
    <x v="1"/>
    <n v="28"/>
    <n v="4846"/>
    <n v="10"/>
    <n v="139"/>
    <n v="0.35714285714285715"/>
    <n v="135688"/>
    <x v="2"/>
    <x v="1"/>
    <s v="High Risk"/>
  </r>
  <r>
    <n v="15633608"/>
    <n v="641"/>
    <x v="0"/>
    <s v="Male"/>
    <x v="19"/>
    <n v="2"/>
    <n v="146193.60000000001"/>
    <n v="2"/>
    <n v="1"/>
    <n v="1"/>
    <n v="55796.83"/>
    <x v="0"/>
    <n v="28"/>
    <n v="4507"/>
    <n v="2"/>
    <n v="56"/>
    <n v="7.1428571428571425E-2"/>
    <n v="126196"/>
    <x v="0"/>
    <x v="0"/>
    <s v="Medium Risk"/>
  </r>
  <r>
    <n v="15805261"/>
    <n v="700"/>
    <x v="1"/>
    <s v="Male"/>
    <x v="6"/>
    <n v="8"/>
    <n v="0"/>
    <n v="2"/>
    <n v="0"/>
    <n v="1"/>
    <n v="152097.01999999999"/>
    <x v="1"/>
    <n v="19"/>
    <n v="674"/>
    <n v="5"/>
    <n v="140"/>
    <n v="0.26315789473684209"/>
    <n v="12806"/>
    <x v="0"/>
    <x v="1"/>
    <s v="High Risk"/>
  </r>
  <r>
    <n v="15740356"/>
    <n v="660"/>
    <x v="2"/>
    <s v="Male"/>
    <x v="28"/>
    <n v="4"/>
    <n v="115021.75999999999"/>
    <n v="1"/>
    <n v="0"/>
    <n v="1"/>
    <n v="162443.04999999999"/>
    <x v="1"/>
    <n v="3"/>
    <n v="3486"/>
    <n v="5"/>
    <n v="15"/>
    <n v="1"/>
    <n v="10458"/>
    <x v="1"/>
    <x v="2"/>
    <s v="Low Risk"/>
  </r>
  <r>
    <n v="15808223"/>
    <n v="615"/>
    <x v="1"/>
    <s v="Male"/>
    <x v="1"/>
    <n v="1"/>
    <n v="126773.43"/>
    <n v="1"/>
    <n v="1"/>
    <n v="1"/>
    <n v="55551.26"/>
    <x v="1"/>
    <n v="3"/>
    <n v="625"/>
    <n v="0"/>
    <n v="165"/>
    <n v="0"/>
    <n v="1875"/>
    <x v="1"/>
    <x v="0"/>
    <s v="High Risk"/>
  </r>
  <r>
    <n v="15769980"/>
    <n v="705"/>
    <x v="2"/>
    <s v="Female"/>
    <x v="20"/>
    <n v="3"/>
    <n v="92889.91"/>
    <n v="1"/>
    <n v="1"/>
    <n v="1"/>
    <n v="109496.69"/>
    <x v="1"/>
    <n v="24"/>
    <n v="3347"/>
    <n v="3"/>
    <n v="59"/>
    <n v="0.125"/>
    <n v="80328"/>
    <x v="1"/>
    <x v="2"/>
    <s v="Medium Risk"/>
  </r>
  <r>
    <n v="15675450"/>
    <n v="718"/>
    <x v="0"/>
    <s v="Male"/>
    <x v="36"/>
    <n v="9"/>
    <n v="0"/>
    <n v="2"/>
    <n v="1"/>
    <n v="1"/>
    <n v="72105.63"/>
    <x v="1"/>
    <n v="29"/>
    <n v="904"/>
    <n v="2"/>
    <n v="129"/>
    <n v="6.8965517241379309E-2"/>
    <n v="26216"/>
    <x v="1"/>
    <x v="3"/>
    <s v="High Risk"/>
  </r>
  <r>
    <n v="15776494"/>
    <n v="754"/>
    <x v="0"/>
    <s v="Male"/>
    <x v="22"/>
    <n v="5"/>
    <n v="146622.35"/>
    <n v="1"/>
    <n v="1"/>
    <n v="1"/>
    <n v="41815.22"/>
    <x v="0"/>
    <n v="4"/>
    <n v="2897"/>
    <n v="0"/>
    <n v="29"/>
    <n v="0"/>
    <n v="11588"/>
    <x v="0"/>
    <x v="2"/>
    <s v="Low Risk"/>
  </r>
  <r>
    <n v="15592412"/>
    <n v="713"/>
    <x v="2"/>
    <s v="Male"/>
    <x v="13"/>
    <n v="4"/>
    <n v="131038.14"/>
    <n v="1"/>
    <n v="1"/>
    <n v="0"/>
    <n v="74005.039999999994"/>
    <x v="0"/>
    <n v="8"/>
    <n v="4022"/>
    <n v="3"/>
    <n v="94"/>
    <n v="0.375"/>
    <n v="32176"/>
    <x v="0"/>
    <x v="2"/>
    <s v="High Risk"/>
  </r>
  <r>
    <n v="15777452"/>
    <n v="587"/>
    <x v="0"/>
    <s v="Female"/>
    <x v="17"/>
    <n v="6"/>
    <n v="88820.29"/>
    <n v="1"/>
    <n v="0"/>
    <n v="0"/>
    <n v="70224.34"/>
    <x v="1"/>
    <n v="7"/>
    <n v="277"/>
    <n v="0"/>
    <n v="72"/>
    <n v="0"/>
    <n v="1939"/>
    <x v="1"/>
    <x v="1"/>
    <s v="High Risk"/>
  </r>
  <r>
    <n v="15692258"/>
    <n v="569"/>
    <x v="1"/>
    <s v="Male"/>
    <x v="8"/>
    <n v="1"/>
    <n v="115406.97"/>
    <n v="1"/>
    <n v="0"/>
    <n v="0"/>
    <n v="145528.22"/>
    <x v="1"/>
    <n v="20"/>
    <n v="3528"/>
    <n v="5"/>
    <n v="66"/>
    <n v="0.25"/>
    <n v="70560"/>
    <x v="1"/>
    <x v="0"/>
    <s v="High Risk"/>
  </r>
  <r>
    <n v="15791045"/>
    <n v="568"/>
    <x v="0"/>
    <s v="Female"/>
    <x v="16"/>
    <n v="3"/>
    <n v="132951.92000000001"/>
    <n v="1"/>
    <n v="0"/>
    <n v="1"/>
    <n v="124486.28"/>
    <x v="1"/>
    <n v="28"/>
    <n v="2312"/>
    <n v="5"/>
    <n v="109"/>
    <n v="0.17857142857142858"/>
    <n v="64736"/>
    <x v="1"/>
    <x v="2"/>
    <s v="High Risk"/>
  </r>
  <r>
    <n v="15807889"/>
    <n v="634"/>
    <x v="2"/>
    <s v="Male"/>
    <x v="59"/>
    <n v="5"/>
    <n v="108891.7"/>
    <n v="1"/>
    <n v="1"/>
    <n v="0"/>
    <n v="10078.02"/>
    <x v="1"/>
    <n v="2"/>
    <n v="1986"/>
    <n v="10"/>
    <n v="147"/>
    <n v="1"/>
    <n v="3972"/>
    <x v="1"/>
    <x v="2"/>
    <s v="High Risk"/>
  </r>
  <r>
    <n v="15602043"/>
    <n v="770"/>
    <x v="2"/>
    <s v="Female"/>
    <x v="17"/>
    <n v="5"/>
    <n v="141788.63"/>
    <n v="2"/>
    <n v="0"/>
    <n v="0"/>
    <n v="164967.21"/>
    <x v="1"/>
    <n v="21"/>
    <n v="2586"/>
    <n v="6"/>
    <n v="21"/>
    <n v="0.2857142857142857"/>
    <n v="54306"/>
    <x v="0"/>
    <x v="2"/>
    <s v="Low Risk"/>
  </r>
  <r>
    <n v="15807335"/>
    <n v="676"/>
    <x v="1"/>
    <s v="Female"/>
    <x v="55"/>
    <n v="4"/>
    <n v="116954.32"/>
    <n v="1"/>
    <n v="1"/>
    <n v="1"/>
    <n v="91149.48"/>
    <x v="1"/>
    <n v="22"/>
    <n v="2330"/>
    <n v="0"/>
    <n v="34"/>
    <n v="0"/>
    <n v="51260"/>
    <x v="0"/>
    <x v="2"/>
    <s v="Medium Risk"/>
  </r>
  <r>
    <n v="15629985"/>
    <n v="723"/>
    <x v="2"/>
    <s v="Female"/>
    <x v="40"/>
    <n v="10"/>
    <n v="90450"/>
    <n v="2"/>
    <n v="0"/>
    <n v="0"/>
    <n v="103379.31"/>
    <x v="0"/>
    <n v="5"/>
    <n v="3913"/>
    <n v="5"/>
    <n v="128"/>
    <n v="1"/>
    <n v="19565"/>
    <x v="1"/>
    <x v="3"/>
    <s v="High Risk"/>
  </r>
  <r>
    <n v="15679453"/>
    <n v="614"/>
    <x v="2"/>
    <s v="Female"/>
    <x v="2"/>
    <n v="8"/>
    <n v="125997.22"/>
    <n v="1"/>
    <n v="1"/>
    <n v="1"/>
    <n v="128049.34"/>
    <x v="0"/>
    <n v="18"/>
    <n v="2400"/>
    <n v="10"/>
    <n v="155"/>
    <n v="0.55555555555555558"/>
    <n v="43200"/>
    <x v="0"/>
    <x v="1"/>
    <s v="High Risk"/>
  </r>
  <r>
    <n v="15637315"/>
    <n v="601"/>
    <x v="1"/>
    <s v="Female"/>
    <x v="1"/>
    <n v="3"/>
    <n v="0"/>
    <n v="2"/>
    <n v="1"/>
    <n v="0"/>
    <n v="54342.83"/>
    <x v="1"/>
    <n v="26"/>
    <n v="4269"/>
    <n v="7"/>
    <n v="154"/>
    <n v="0.26923076923076922"/>
    <n v="110994"/>
    <x v="0"/>
    <x v="2"/>
    <s v="High Risk"/>
  </r>
  <r>
    <n v="15691513"/>
    <n v="592"/>
    <x v="0"/>
    <s v="Male"/>
    <x v="52"/>
    <n v="9"/>
    <n v="0"/>
    <n v="4"/>
    <n v="1"/>
    <n v="1"/>
    <n v="13614.01"/>
    <x v="0"/>
    <n v="12"/>
    <n v="4853"/>
    <n v="3"/>
    <n v="45"/>
    <n v="0.25"/>
    <n v="58236"/>
    <x v="2"/>
    <x v="3"/>
    <s v="Medium Risk"/>
  </r>
  <r>
    <n v="15622289"/>
    <n v="605"/>
    <x v="1"/>
    <s v="Female"/>
    <x v="18"/>
    <n v="9"/>
    <n v="0"/>
    <n v="2"/>
    <n v="0"/>
    <n v="1"/>
    <n v="35521.629999999997"/>
    <x v="1"/>
    <n v="9"/>
    <n v="1339"/>
    <n v="4"/>
    <n v="32"/>
    <n v="0.44444444444444442"/>
    <n v="12051"/>
    <x v="0"/>
    <x v="3"/>
    <s v="Medium Risk"/>
  </r>
  <r>
    <n v="15715184"/>
    <n v="752"/>
    <x v="1"/>
    <s v="Female"/>
    <x v="8"/>
    <n v="4"/>
    <n v="144637.85999999999"/>
    <n v="2"/>
    <n v="1"/>
    <n v="0"/>
    <n v="40496.720000000001"/>
    <x v="1"/>
    <n v="1"/>
    <n v="4873"/>
    <n v="10"/>
    <n v="69"/>
    <n v="1"/>
    <n v="4873"/>
    <x v="1"/>
    <x v="2"/>
    <s v="High Risk"/>
  </r>
  <r>
    <n v="15702801"/>
    <n v="677"/>
    <x v="0"/>
    <s v="Female"/>
    <x v="6"/>
    <n v="3"/>
    <n v="86616.35"/>
    <n v="1"/>
    <n v="0"/>
    <n v="0"/>
    <n v="91903.9"/>
    <x v="0"/>
    <n v="3"/>
    <n v="2981"/>
    <n v="8"/>
    <n v="31"/>
    <n v="1"/>
    <n v="8943"/>
    <x v="0"/>
    <x v="2"/>
    <s v="Medium Risk"/>
  </r>
  <r>
    <n v="15719931"/>
    <n v="850"/>
    <x v="0"/>
    <s v="Male"/>
    <x v="8"/>
    <n v="8"/>
    <n v="0"/>
    <n v="2"/>
    <n v="1"/>
    <n v="0"/>
    <n v="178667.7"/>
    <x v="1"/>
    <n v="2"/>
    <n v="1228"/>
    <n v="2"/>
    <n v="149"/>
    <n v="1"/>
    <n v="2456"/>
    <x v="2"/>
    <x v="1"/>
    <s v="High Risk"/>
  </r>
  <r>
    <n v="15806081"/>
    <n v="608"/>
    <x v="2"/>
    <s v="Female"/>
    <x v="36"/>
    <n v="2"/>
    <n v="127924.25"/>
    <n v="2"/>
    <n v="1"/>
    <n v="0"/>
    <n v="32202.61"/>
    <x v="1"/>
    <n v="13"/>
    <n v="3010"/>
    <n v="10"/>
    <n v="55"/>
    <n v="0.76923076923076927"/>
    <n v="39130"/>
    <x v="0"/>
    <x v="0"/>
    <s v="Medium Risk"/>
  </r>
  <r>
    <n v="15796336"/>
    <n v="786"/>
    <x v="1"/>
    <s v="Female"/>
    <x v="10"/>
    <n v="9"/>
    <n v="0"/>
    <n v="2"/>
    <n v="1"/>
    <n v="0"/>
    <n v="117034.32"/>
    <x v="1"/>
    <n v="8"/>
    <n v="4958"/>
    <n v="1"/>
    <n v="83"/>
    <n v="0.125"/>
    <n v="39664"/>
    <x v="0"/>
    <x v="3"/>
    <s v="High Risk"/>
  </r>
  <r>
    <n v="15647306"/>
    <n v="777"/>
    <x v="0"/>
    <s v="Female"/>
    <x v="6"/>
    <n v="9"/>
    <n v="131240.60999999999"/>
    <n v="1"/>
    <n v="1"/>
    <n v="1"/>
    <n v="163746.09"/>
    <x v="0"/>
    <n v="10"/>
    <n v="1828"/>
    <n v="6"/>
    <n v="51"/>
    <n v="0.6"/>
    <n v="18280"/>
    <x v="0"/>
    <x v="3"/>
    <s v="Medium Risk"/>
  </r>
  <r>
    <n v="15742369"/>
    <n v="667"/>
    <x v="1"/>
    <s v="Male"/>
    <x v="8"/>
    <n v="5"/>
    <n v="0"/>
    <n v="2"/>
    <n v="1"/>
    <n v="1"/>
    <n v="20346.689999999999"/>
    <x v="1"/>
    <n v="26"/>
    <n v="4925"/>
    <n v="9"/>
    <n v="158"/>
    <n v="0.34615384615384615"/>
    <n v="128050"/>
    <x v="1"/>
    <x v="2"/>
    <s v="High Risk"/>
  </r>
  <r>
    <n v="15655859"/>
    <n v="848"/>
    <x v="1"/>
    <s v="Male"/>
    <x v="12"/>
    <n v="5"/>
    <n v="120046.74"/>
    <n v="2"/>
    <n v="1"/>
    <n v="0"/>
    <n v="84710.65"/>
    <x v="1"/>
    <n v="16"/>
    <n v="2505"/>
    <n v="2"/>
    <n v="107"/>
    <n v="0.125"/>
    <n v="40080"/>
    <x v="0"/>
    <x v="2"/>
    <s v="High Risk"/>
  </r>
  <r>
    <n v="15675650"/>
    <n v="486"/>
    <x v="0"/>
    <s v="Female"/>
    <x v="2"/>
    <n v="8"/>
    <n v="97819.36"/>
    <n v="1"/>
    <n v="0"/>
    <n v="1"/>
    <n v="120531.31"/>
    <x v="1"/>
    <n v="18"/>
    <n v="4059"/>
    <n v="4"/>
    <n v="159"/>
    <n v="0.22222222222222221"/>
    <n v="73062"/>
    <x v="1"/>
    <x v="1"/>
    <s v="High Risk"/>
  </r>
  <r>
    <n v="15574119"/>
    <n v="598"/>
    <x v="1"/>
    <s v="Female"/>
    <x v="55"/>
    <n v="1"/>
    <n v="62979.93"/>
    <n v="1"/>
    <n v="1"/>
    <n v="1"/>
    <n v="152273.57"/>
    <x v="1"/>
    <n v="19"/>
    <n v="4451"/>
    <n v="8"/>
    <n v="1"/>
    <n v="0.42105263157894735"/>
    <n v="84569"/>
    <x v="0"/>
    <x v="0"/>
    <s v="Low Risk"/>
  </r>
  <r>
    <n v="15754168"/>
    <n v="506"/>
    <x v="0"/>
    <s v="Female"/>
    <x v="20"/>
    <n v="3"/>
    <n v="0"/>
    <n v="1"/>
    <n v="1"/>
    <n v="1"/>
    <n v="144345.57999999999"/>
    <x v="1"/>
    <n v="16"/>
    <n v="981"/>
    <n v="3"/>
    <n v="80"/>
    <n v="0.1875"/>
    <n v="15696"/>
    <x v="1"/>
    <x v="2"/>
    <s v="High Risk"/>
  </r>
  <r>
    <n v="15763029"/>
    <n v="612"/>
    <x v="2"/>
    <s v="Male"/>
    <x v="17"/>
    <n v="9"/>
    <n v="161450.03"/>
    <n v="1"/>
    <n v="1"/>
    <n v="1"/>
    <n v="96961"/>
    <x v="0"/>
    <n v="19"/>
    <n v="2029"/>
    <n v="4"/>
    <n v="176"/>
    <n v="0.21052631578947367"/>
    <n v="38551"/>
    <x v="0"/>
    <x v="3"/>
    <s v="High Risk"/>
  </r>
  <r>
    <n v="15765048"/>
    <n v="545"/>
    <x v="0"/>
    <s v="Male"/>
    <x v="33"/>
    <n v="3"/>
    <n v="0"/>
    <n v="2"/>
    <n v="1"/>
    <n v="0"/>
    <n v="170307.43"/>
    <x v="1"/>
    <n v="13"/>
    <n v="3485"/>
    <n v="8"/>
    <n v="140"/>
    <n v="0.61538461538461542"/>
    <n v="45305"/>
    <x v="1"/>
    <x v="2"/>
    <s v="High Risk"/>
  </r>
  <r>
    <n v="15786215"/>
    <n v="793"/>
    <x v="0"/>
    <s v="Male"/>
    <x v="27"/>
    <n v="8"/>
    <n v="119496.25"/>
    <n v="2"/>
    <n v="1"/>
    <n v="0"/>
    <n v="29880.99"/>
    <x v="1"/>
    <n v="20"/>
    <n v="3293"/>
    <n v="5"/>
    <n v="69"/>
    <n v="0.25"/>
    <n v="65860"/>
    <x v="0"/>
    <x v="1"/>
    <s v="High Risk"/>
  </r>
  <r>
    <n v="15707559"/>
    <n v="682"/>
    <x v="0"/>
    <s v="Female"/>
    <x v="33"/>
    <n v="9"/>
    <n v="0"/>
    <n v="2"/>
    <n v="1"/>
    <n v="1"/>
    <n v="195104.91"/>
    <x v="1"/>
    <n v="13"/>
    <n v="4546"/>
    <n v="3"/>
    <n v="89"/>
    <n v="0.23076923076923078"/>
    <n v="59098"/>
    <x v="1"/>
    <x v="3"/>
    <s v="High Risk"/>
  </r>
  <r>
    <n v="15582129"/>
    <n v="517"/>
    <x v="0"/>
    <s v="Male"/>
    <x v="46"/>
    <n v="1"/>
    <n v="43772.66"/>
    <n v="3"/>
    <n v="1"/>
    <n v="0"/>
    <n v="187756.24"/>
    <x v="0"/>
    <n v="20"/>
    <n v="2902"/>
    <n v="3"/>
    <n v="121"/>
    <n v="0.15"/>
    <n v="58040"/>
    <x v="1"/>
    <x v="0"/>
    <s v="High Risk"/>
  </r>
  <r>
    <n v="15687540"/>
    <n v="684"/>
    <x v="0"/>
    <s v="Male"/>
    <x v="15"/>
    <n v="9"/>
    <n v="100249.41"/>
    <n v="2"/>
    <n v="0"/>
    <n v="1"/>
    <n v="67599.69"/>
    <x v="1"/>
    <n v="4"/>
    <n v="301"/>
    <n v="0"/>
    <n v="105"/>
    <n v="0"/>
    <n v="1204"/>
    <x v="1"/>
    <x v="3"/>
    <s v="High Risk"/>
  </r>
  <r>
    <n v="15787196"/>
    <n v="692"/>
    <x v="1"/>
    <s v="Male"/>
    <x v="17"/>
    <n v="2"/>
    <n v="0"/>
    <n v="2"/>
    <n v="1"/>
    <n v="1"/>
    <n v="105983.09"/>
    <x v="1"/>
    <n v="23"/>
    <n v="3451"/>
    <n v="8"/>
    <n v="154"/>
    <n v="0.34782608695652173"/>
    <n v="79373"/>
    <x v="1"/>
    <x v="0"/>
    <s v="High Risk"/>
  </r>
  <r>
    <n v="15670898"/>
    <n v="740"/>
    <x v="0"/>
    <s v="Female"/>
    <x v="52"/>
    <n v="5"/>
    <n v="108028.08"/>
    <n v="2"/>
    <n v="0"/>
    <n v="0"/>
    <n v="25980.42"/>
    <x v="0"/>
    <n v="29"/>
    <n v="3197"/>
    <n v="5"/>
    <n v="21"/>
    <n v="0.17241379310344829"/>
    <n v="92713"/>
    <x v="0"/>
    <x v="2"/>
    <s v="Low Risk"/>
  </r>
  <r>
    <n v="15775433"/>
    <n v="666"/>
    <x v="2"/>
    <s v="Male"/>
    <x v="60"/>
    <n v="1"/>
    <n v="53013.29"/>
    <n v="2"/>
    <n v="1"/>
    <n v="1"/>
    <n v="112222.64"/>
    <x v="1"/>
    <n v="21"/>
    <n v="464"/>
    <n v="2"/>
    <n v="53"/>
    <n v="9.5238095238095233E-2"/>
    <n v="9744"/>
    <x v="2"/>
    <x v="0"/>
    <s v="Medium Risk"/>
  </r>
  <r>
    <n v="15700693"/>
    <n v="693"/>
    <x v="0"/>
    <s v="Male"/>
    <x v="50"/>
    <n v="2"/>
    <n v="0"/>
    <n v="2"/>
    <n v="1"/>
    <n v="1"/>
    <n v="59864.959999999999"/>
    <x v="1"/>
    <n v="2"/>
    <n v="3209"/>
    <n v="2"/>
    <n v="33"/>
    <n v="1"/>
    <n v="6418"/>
    <x v="0"/>
    <x v="0"/>
    <s v="Medium Risk"/>
  </r>
  <r>
    <n v="15677955"/>
    <n v="757"/>
    <x v="2"/>
    <s v="Male"/>
    <x v="19"/>
    <n v="1"/>
    <n v="122088.67"/>
    <n v="1"/>
    <n v="1"/>
    <n v="0"/>
    <n v="42581.09"/>
    <x v="1"/>
    <n v="3"/>
    <n v="726"/>
    <n v="1"/>
    <n v="3"/>
    <n v="0.33333333333333331"/>
    <n v="2178"/>
    <x v="0"/>
    <x v="0"/>
    <s v="Low Risk"/>
  </r>
  <r>
    <n v="15570086"/>
    <n v="684"/>
    <x v="2"/>
    <s v="Male"/>
    <x v="56"/>
    <n v="9"/>
    <n v="90544"/>
    <n v="1"/>
    <n v="0"/>
    <n v="1"/>
    <n v="4777.2299999999996"/>
    <x v="1"/>
    <n v="30"/>
    <n v="1112"/>
    <n v="3"/>
    <n v="27"/>
    <n v="0.1"/>
    <n v="33360"/>
    <x v="0"/>
    <x v="3"/>
    <s v="Low Risk"/>
  </r>
  <r>
    <n v="15794875"/>
    <n v="691"/>
    <x v="1"/>
    <s v="Male"/>
    <x v="12"/>
    <n v="6"/>
    <n v="0"/>
    <n v="2"/>
    <n v="0"/>
    <n v="1"/>
    <n v="178038.17"/>
    <x v="1"/>
    <n v="8"/>
    <n v="1034"/>
    <n v="8"/>
    <n v="33"/>
    <n v="1"/>
    <n v="8272"/>
    <x v="1"/>
    <x v="1"/>
    <s v="Medium Risk"/>
  </r>
  <r>
    <n v="15673591"/>
    <n v="842"/>
    <x v="0"/>
    <s v="Male"/>
    <x v="4"/>
    <n v="3"/>
    <n v="141252.18"/>
    <n v="4"/>
    <n v="0"/>
    <n v="1"/>
    <n v="128521.16"/>
    <x v="0"/>
    <n v="24"/>
    <n v="2062"/>
    <n v="8"/>
    <n v="95"/>
    <n v="0.33333333333333331"/>
    <n v="49488"/>
    <x v="1"/>
    <x v="2"/>
    <s v="High Risk"/>
  </r>
  <r>
    <n v="15631756"/>
    <n v="482"/>
    <x v="0"/>
    <s v="Female"/>
    <x v="12"/>
    <n v="5"/>
    <n v="147813.04999999999"/>
    <n v="2"/>
    <n v="0"/>
    <n v="0"/>
    <n v="109029.72"/>
    <x v="1"/>
    <n v="3"/>
    <n v="4685"/>
    <n v="1"/>
    <n v="81"/>
    <n v="0.33333333333333331"/>
    <n v="14055"/>
    <x v="0"/>
    <x v="2"/>
    <s v="High Risk"/>
  </r>
  <r>
    <n v="15757617"/>
    <n v="735"/>
    <x v="0"/>
    <s v="Male"/>
    <x v="30"/>
    <n v="6"/>
    <n v="134140.68"/>
    <n v="1"/>
    <n v="1"/>
    <n v="0"/>
    <n v="2267.88"/>
    <x v="1"/>
    <n v="14"/>
    <n v="3646"/>
    <n v="10"/>
    <n v="81"/>
    <n v="0.7142857142857143"/>
    <n v="51044"/>
    <x v="0"/>
    <x v="1"/>
    <s v="High Risk"/>
  </r>
  <r>
    <n v="15612729"/>
    <n v="681"/>
    <x v="0"/>
    <s v="Female"/>
    <x v="54"/>
    <n v="7"/>
    <n v="0"/>
    <n v="2"/>
    <n v="1"/>
    <n v="1"/>
    <n v="55054.48"/>
    <x v="1"/>
    <n v="10"/>
    <n v="4833"/>
    <n v="7"/>
    <n v="60"/>
    <n v="0.7"/>
    <n v="48330"/>
    <x v="0"/>
    <x v="1"/>
    <s v="Medium Risk"/>
  </r>
  <r>
    <n v="15637857"/>
    <n v="616"/>
    <x v="0"/>
    <s v="Female"/>
    <x v="8"/>
    <n v="8"/>
    <n v="0"/>
    <n v="1"/>
    <n v="0"/>
    <n v="1"/>
    <n v="76456.17"/>
    <x v="1"/>
    <n v="19"/>
    <n v="3093"/>
    <n v="4"/>
    <n v="15"/>
    <n v="0.21052631578947367"/>
    <n v="58767"/>
    <x v="0"/>
    <x v="1"/>
    <s v="Low Risk"/>
  </r>
  <r>
    <n v="15681007"/>
    <n v="850"/>
    <x v="0"/>
    <s v="Female"/>
    <x v="12"/>
    <n v="2"/>
    <n v="128548.49"/>
    <n v="4"/>
    <n v="1"/>
    <n v="0"/>
    <n v="75478.95"/>
    <x v="0"/>
    <n v="22"/>
    <n v="3813"/>
    <n v="5"/>
    <n v="54"/>
    <n v="0.22727272727272727"/>
    <n v="83886"/>
    <x v="0"/>
    <x v="0"/>
    <s v="Medium Risk"/>
  </r>
  <r>
    <n v="15593622"/>
    <n v="635"/>
    <x v="0"/>
    <s v="Male"/>
    <x v="3"/>
    <n v="10"/>
    <n v="122198.21"/>
    <n v="2"/>
    <n v="0"/>
    <n v="1"/>
    <n v="179144.54"/>
    <x v="1"/>
    <n v="30"/>
    <n v="1165"/>
    <n v="3"/>
    <n v="40"/>
    <n v="0.1"/>
    <n v="34950"/>
    <x v="1"/>
    <x v="3"/>
    <s v="Medium Risk"/>
  </r>
  <r>
    <n v="15629273"/>
    <n v="638"/>
    <x v="2"/>
    <s v="Male"/>
    <x v="0"/>
    <n v="8"/>
    <n v="145177.84"/>
    <n v="1"/>
    <n v="1"/>
    <n v="0"/>
    <n v="193471.74"/>
    <x v="0"/>
    <n v="30"/>
    <n v="1082"/>
    <n v="9"/>
    <n v="150"/>
    <n v="0.3"/>
    <n v="32460"/>
    <x v="0"/>
    <x v="1"/>
    <s v="High Risk"/>
  </r>
  <r>
    <n v="15765846"/>
    <n v="820"/>
    <x v="1"/>
    <s v="Female"/>
    <x v="8"/>
    <n v="2"/>
    <n v="94222.53"/>
    <n v="1"/>
    <n v="1"/>
    <n v="0"/>
    <n v="103570.8"/>
    <x v="1"/>
    <n v="9"/>
    <n v="395"/>
    <n v="6"/>
    <n v="22"/>
    <n v="0.66666666666666663"/>
    <n v="3555"/>
    <x v="0"/>
    <x v="0"/>
    <s v="Low Risk"/>
  </r>
  <r>
    <n v="15596013"/>
    <n v="694"/>
    <x v="2"/>
    <s v="Female"/>
    <x v="14"/>
    <n v="1"/>
    <n v="143212.22"/>
    <n v="1"/>
    <n v="0"/>
    <n v="0"/>
    <n v="102628.56"/>
    <x v="0"/>
    <n v="18"/>
    <n v="4770"/>
    <n v="6"/>
    <n v="100"/>
    <n v="0.33333333333333331"/>
    <n v="85860"/>
    <x v="0"/>
    <x v="0"/>
    <s v="High Risk"/>
  </r>
  <r>
    <n v="15722473"/>
    <n v="713"/>
    <x v="0"/>
    <s v="Male"/>
    <x v="1"/>
    <n v="3"/>
    <n v="0"/>
    <n v="2"/>
    <n v="1"/>
    <n v="0"/>
    <n v="55772.04"/>
    <x v="1"/>
    <n v="17"/>
    <n v="880"/>
    <n v="3"/>
    <n v="94"/>
    <n v="0.17647058823529413"/>
    <n v="14960"/>
    <x v="0"/>
    <x v="2"/>
    <s v="High Risk"/>
  </r>
  <r>
    <n v="15774936"/>
    <n v="543"/>
    <x v="2"/>
    <s v="Male"/>
    <x v="1"/>
    <n v="6"/>
    <n v="143350.41"/>
    <n v="1"/>
    <n v="1"/>
    <n v="1"/>
    <n v="192070.16"/>
    <x v="0"/>
    <n v="29"/>
    <n v="1519"/>
    <n v="0"/>
    <n v="141"/>
    <n v="0"/>
    <n v="44051"/>
    <x v="0"/>
    <x v="1"/>
    <s v="High Risk"/>
  </r>
  <r>
    <n v="15685640"/>
    <n v="649"/>
    <x v="0"/>
    <s v="Female"/>
    <x v="1"/>
    <n v="3"/>
    <n v="130931.83"/>
    <n v="1"/>
    <n v="1"/>
    <n v="1"/>
    <n v="144808.37"/>
    <x v="1"/>
    <n v="24"/>
    <n v="784"/>
    <n v="5"/>
    <n v="49"/>
    <n v="0.20833333333333334"/>
    <n v="18816"/>
    <x v="0"/>
    <x v="2"/>
    <s v="Medium Risk"/>
  </r>
  <r>
    <n v="15566563"/>
    <n v="777"/>
    <x v="0"/>
    <s v="Female"/>
    <x v="33"/>
    <n v="4"/>
    <n v="137851.31"/>
    <n v="1"/>
    <n v="1"/>
    <n v="0"/>
    <n v="5008.2299999999996"/>
    <x v="0"/>
    <n v="19"/>
    <n v="501"/>
    <n v="6"/>
    <n v="2"/>
    <n v="0.31578947368421051"/>
    <n v="9519"/>
    <x v="1"/>
    <x v="2"/>
    <s v="Low Risk"/>
  </r>
  <r>
    <n v="15768746"/>
    <n v="561"/>
    <x v="0"/>
    <s v="Male"/>
    <x v="19"/>
    <n v="6"/>
    <n v="0"/>
    <n v="2"/>
    <n v="0"/>
    <n v="0"/>
    <n v="173680.39"/>
    <x v="1"/>
    <n v="2"/>
    <n v="4615"/>
    <n v="7"/>
    <n v="45"/>
    <n v="1"/>
    <n v="9230"/>
    <x v="1"/>
    <x v="1"/>
    <s v="Medium Risk"/>
  </r>
  <r>
    <n v="15689952"/>
    <n v="724"/>
    <x v="1"/>
    <s v="Male"/>
    <x v="1"/>
    <n v="5"/>
    <n v="0"/>
    <n v="1"/>
    <n v="0"/>
    <n v="1"/>
    <n v="115753.94"/>
    <x v="1"/>
    <n v="21"/>
    <n v="2954"/>
    <n v="3"/>
    <n v="114"/>
    <n v="0.14285714285714285"/>
    <n v="62034"/>
    <x v="2"/>
    <x v="2"/>
    <s v="High Risk"/>
  </r>
  <r>
    <n v="15725906"/>
    <n v="665"/>
    <x v="1"/>
    <s v="Female"/>
    <x v="21"/>
    <n v="8"/>
    <n v="0"/>
    <n v="1"/>
    <n v="1"/>
    <n v="1"/>
    <n v="38928.480000000003"/>
    <x v="0"/>
    <n v="17"/>
    <n v="3382"/>
    <n v="10"/>
    <n v="153"/>
    <n v="0.58823529411764708"/>
    <n v="57494"/>
    <x v="0"/>
    <x v="1"/>
    <s v="High Risk"/>
  </r>
  <r>
    <n v="15634501"/>
    <n v="441"/>
    <x v="0"/>
    <s v="Male"/>
    <x v="52"/>
    <n v="1"/>
    <n v="140614.15"/>
    <n v="1"/>
    <n v="0"/>
    <n v="1"/>
    <n v="174381.23"/>
    <x v="1"/>
    <n v="28"/>
    <n v="2464"/>
    <n v="2"/>
    <n v="154"/>
    <n v="7.1428571428571425E-2"/>
    <n v="68992"/>
    <x v="0"/>
    <x v="0"/>
    <s v="High Risk"/>
  </r>
  <r>
    <n v="15571940"/>
    <n v="579"/>
    <x v="1"/>
    <s v="Male"/>
    <x v="32"/>
    <n v="3"/>
    <n v="118680.57"/>
    <n v="1"/>
    <n v="1"/>
    <n v="1"/>
    <n v="49829.8"/>
    <x v="1"/>
    <n v="15"/>
    <n v="1485"/>
    <n v="3"/>
    <n v="133"/>
    <n v="0.2"/>
    <n v="22275"/>
    <x v="0"/>
    <x v="2"/>
    <s v="High Risk"/>
  </r>
  <r>
    <n v="15741643"/>
    <n v="777"/>
    <x v="2"/>
    <s v="Male"/>
    <x v="12"/>
    <n v="7"/>
    <n v="122917.69"/>
    <n v="1"/>
    <n v="1"/>
    <n v="1"/>
    <n v="76169.679999999993"/>
    <x v="1"/>
    <n v="30"/>
    <n v="379"/>
    <n v="4"/>
    <n v="32"/>
    <n v="0.13333333333333333"/>
    <n v="11370"/>
    <x v="0"/>
    <x v="1"/>
    <s v="Medium Risk"/>
  </r>
  <r>
    <n v="15806822"/>
    <n v="739"/>
    <x v="0"/>
    <s v="Female"/>
    <x v="18"/>
    <n v="0"/>
    <n v="0"/>
    <n v="2"/>
    <n v="0"/>
    <n v="0"/>
    <n v="133465.57"/>
    <x v="1"/>
    <n v="6"/>
    <n v="4138"/>
    <n v="2"/>
    <n v="99"/>
    <n v="0.33333333333333331"/>
    <n v="24828"/>
    <x v="2"/>
    <x v="0"/>
    <s v="High Risk"/>
  </r>
  <r>
    <n v="15701166"/>
    <n v="660"/>
    <x v="0"/>
    <s v="Male"/>
    <x v="20"/>
    <n v="5"/>
    <n v="131754.10999999999"/>
    <n v="2"/>
    <n v="1"/>
    <n v="1"/>
    <n v="38761.61"/>
    <x v="1"/>
    <n v="25"/>
    <n v="4801"/>
    <n v="10"/>
    <n v="30"/>
    <n v="0.4"/>
    <n v="120025"/>
    <x v="0"/>
    <x v="2"/>
    <s v="Low Risk"/>
  </r>
  <r>
    <n v="15718531"/>
    <n v="554"/>
    <x v="0"/>
    <s v="Female"/>
    <x v="12"/>
    <n v="8"/>
    <n v="0"/>
    <n v="2"/>
    <n v="1"/>
    <n v="1"/>
    <n v="176779.46"/>
    <x v="1"/>
    <n v="21"/>
    <n v="3719"/>
    <n v="2"/>
    <n v="77"/>
    <n v="9.5238095238095233E-2"/>
    <n v="78099"/>
    <x v="0"/>
    <x v="1"/>
    <s v="High Risk"/>
  </r>
  <r>
    <n v="15628308"/>
    <n v="850"/>
    <x v="0"/>
    <s v="Female"/>
    <x v="9"/>
    <n v="6"/>
    <n v="0"/>
    <n v="2"/>
    <n v="1"/>
    <n v="1"/>
    <n v="13159.9"/>
    <x v="1"/>
    <n v="13"/>
    <n v="2677"/>
    <n v="8"/>
    <n v="60"/>
    <n v="0.61538461538461542"/>
    <n v="34801"/>
    <x v="2"/>
    <x v="1"/>
    <s v="Medium Risk"/>
  </r>
  <r>
    <n v="15585287"/>
    <n v="842"/>
    <x v="2"/>
    <s v="Female"/>
    <x v="12"/>
    <n v="9"/>
    <n v="119948.09"/>
    <n v="1"/>
    <n v="1"/>
    <n v="0"/>
    <n v="48217.97"/>
    <x v="0"/>
    <n v="19"/>
    <n v="3062"/>
    <n v="3"/>
    <n v="67"/>
    <n v="0.15789473684210525"/>
    <n v="58178"/>
    <x v="0"/>
    <x v="3"/>
    <s v="High Risk"/>
  </r>
  <r>
    <n v="15781619"/>
    <n v="785"/>
    <x v="0"/>
    <s v="Female"/>
    <x v="16"/>
    <n v="1"/>
    <n v="0"/>
    <n v="1"/>
    <n v="1"/>
    <n v="0"/>
    <n v="134964.85"/>
    <x v="0"/>
    <n v="17"/>
    <n v="1273"/>
    <n v="8"/>
    <n v="129"/>
    <n v="0.47058823529411764"/>
    <n v="21641"/>
    <x v="0"/>
    <x v="0"/>
    <s v="High Risk"/>
  </r>
  <r>
    <n v="15805162"/>
    <n v="550"/>
    <x v="0"/>
    <s v="Male"/>
    <x v="11"/>
    <n v="0"/>
    <n v="0"/>
    <n v="2"/>
    <n v="1"/>
    <n v="1"/>
    <n v="184221.11"/>
    <x v="1"/>
    <n v="24"/>
    <n v="953"/>
    <n v="1"/>
    <n v="179"/>
    <n v="4.1666666666666664E-2"/>
    <n v="22872"/>
    <x v="2"/>
    <x v="0"/>
    <s v="High Risk"/>
  </r>
  <r>
    <n v="15588535"/>
    <n v="750"/>
    <x v="1"/>
    <s v="Female"/>
    <x v="2"/>
    <n v="6"/>
    <n v="0"/>
    <n v="2"/>
    <n v="0"/>
    <n v="0"/>
    <n v="19264.330000000002"/>
    <x v="1"/>
    <n v="7"/>
    <n v="1998"/>
    <n v="1"/>
    <n v="159"/>
    <n v="0.14285714285714285"/>
    <n v="13986"/>
    <x v="0"/>
    <x v="1"/>
    <s v="High Risk"/>
  </r>
  <r>
    <n v="15775307"/>
    <n v="490"/>
    <x v="1"/>
    <s v="Female"/>
    <x v="16"/>
    <n v="3"/>
    <n v="97266.1"/>
    <n v="1"/>
    <n v="1"/>
    <n v="1"/>
    <n v="92797.23"/>
    <x v="1"/>
    <n v="16"/>
    <n v="1100"/>
    <n v="1"/>
    <n v="153"/>
    <n v="6.25E-2"/>
    <n v="17600"/>
    <x v="0"/>
    <x v="2"/>
    <s v="High Risk"/>
  </r>
  <r>
    <n v="15777616"/>
    <n v="605"/>
    <x v="2"/>
    <s v="Male"/>
    <x v="34"/>
    <n v="10"/>
    <n v="113690.83"/>
    <n v="1"/>
    <n v="1"/>
    <n v="0"/>
    <n v="33114.239999999998"/>
    <x v="1"/>
    <n v="3"/>
    <n v="4854"/>
    <n v="9"/>
    <n v="166"/>
    <n v="1"/>
    <n v="14562"/>
    <x v="0"/>
    <x v="3"/>
    <s v="High Risk"/>
  </r>
  <r>
    <n v="15692291"/>
    <n v="563"/>
    <x v="1"/>
    <s v="Female"/>
    <x v="0"/>
    <n v="6"/>
    <n v="99056.22"/>
    <n v="2"/>
    <n v="1"/>
    <n v="0"/>
    <n v="154347.95000000001"/>
    <x v="0"/>
    <n v="20"/>
    <n v="4760"/>
    <n v="4"/>
    <n v="91"/>
    <n v="0.2"/>
    <n v="95200"/>
    <x v="0"/>
    <x v="1"/>
    <s v="High Risk"/>
  </r>
  <r>
    <n v="15680843"/>
    <n v="675"/>
    <x v="0"/>
    <s v="Male"/>
    <x v="10"/>
    <n v="8"/>
    <n v="0"/>
    <n v="2"/>
    <n v="1"/>
    <n v="1"/>
    <n v="184842.21"/>
    <x v="1"/>
    <n v="25"/>
    <n v="4082"/>
    <n v="9"/>
    <n v="101"/>
    <n v="0.36"/>
    <n v="102050"/>
    <x v="0"/>
    <x v="1"/>
    <s v="High Risk"/>
  </r>
  <r>
    <n v="15606232"/>
    <n v="621"/>
    <x v="1"/>
    <s v="Female"/>
    <x v="18"/>
    <n v="7"/>
    <n v="116338.68"/>
    <n v="1"/>
    <n v="1"/>
    <n v="1"/>
    <n v="155743.48000000001"/>
    <x v="1"/>
    <n v="5"/>
    <n v="285"/>
    <n v="8"/>
    <n v="71"/>
    <n v="1"/>
    <n v="1425"/>
    <x v="1"/>
    <x v="1"/>
    <s v="High Risk"/>
  </r>
  <r>
    <n v="15641585"/>
    <n v="850"/>
    <x v="0"/>
    <s v="Male"/>
    <x v="20"/>
    <n v="6"/>
    <n v="97339.99"/>
    <n v="1"/>
    <n v="0"/>
    <n v="1"/>
    <n v="88815.25"/>
    <x v="1"/>
    <n v="25"/>
    <n v="635"/>
    <n v="2"/>
    <n v="118"/>
    <n v="0.08"/>
    <n v="15875"/>
    <x v="0"/>
    <x v="1"/>
    <s v="High Risk"/>
  </r>
  <r>
    <n v="15684358"/>
    <n v="711"/>
    <x v="0"/>
    <s v="Male"/>
    <x v="1"/>
    <n v="3"/>
    <n v="0"/>
    <n v="2"/>
    <n v="1"/>
    <n v="1"/>
    <n v="193747.57"/>
    <x v="1"/>
    <n v="29"/>
    <n v="3652"/>
    <n v="3"/>
    <n v="134"/>
    <n v="0.10344827586206896"/>
    <n v="105908"/>
    <x v="0"/>
    <x v="2"/>
    <s v="High Risk"/>
  </r>
  <r>
    <n v="15806389"/>
    <n v="549"/>
    <x v="2"/>
    <s v="Female"/>
    <x v="30"/>
    <n v="1"/>
    <n v="137592.31"/>
    <n v="2"/>
    <n v="0"/>
    <n v="1"/>
    <n v="116548.02"/>
    <x v="0"/>
    <n v="21"/>
    <n v="852"/>
    <n v="5"/>
    <n v="63"/>
    <n v="0.23809523809523808"/>
    <n v="17892"/>
    <x v="0"/>
    <x v="0"/>
    <s v="High Risk"/>
  </r>
  <r>
    <n v="15641860"/>
    <n v="764"/>
    <x v="2"/>
    <s v="Male"/>
    <x v="10"/>
    <n v="6"/>
    <n v="108760.27"/>
    <n v="2"/>
    <n v="1"/>
    <n v="0"/>
    <n v="166324.79"/>
    <x v="0"/>
    <n v="20"/>
    <n v="2521"/>
    <n v="0"/>
    <n v="26"/>
    <n v="0"/>
    <n v="50420"/>
    <x v="0"/>
    <x v="1"/>
    <s v="Low Risk"/>
  </r>
  <r>
    <n v="15814237"/>
    <n v="627"/>
    <x v="2"/>
    <s v="Male"/>
    <x v="33"/>
    <n v="3"/>
    <n v="128770.88"/>
    <n v="2"/>
    <n v="1"/>
    <n v="1"/>
    <n v="40199.01"/>
    <x v="1"/>
    <n v="24"/>
    <n v="4634"/>
    <n v="2"/>
    <n v="146"/>
    <n v="8.3333333333333329E-2"/>
    <n v="111216"/>
    <x v="0"/>
    <x v="2"/>
    <s v="High Risk"/>
  </r>
  <r>
    <n v="15808780"/>
    <n v="850"/>
    <x v="0"/>
    <s v="Female"/>
    <x v="10"/>
    <n v="2"/>
    <n v="0"/>
    <n v="2"/>
    <n v="0"/>
    <n v="0"/>
    <n v="51919.040000000001"/>
    <x v="1"/>
    <n v="7"/>
    <n v="1917"/>
    <n v="4"/>
    <n v="56"/>
    <n v="0.5714285714285714"/>
    <n v="13419"/>
    <x v="1"/>
    <x v="0"/>
    <s v="Medium Risk"/>
  </r>
  <r>
    <n v="15767064"/>
    <n v="614"/>
    <x v="1"/>
    <s v="Female"/>
    <x v="18"/>
    <n v="1"/>
    <n v="44054.84"/>
    <n v="1"/>
    <n v="1"/>
    <n v="1"/>
    <n v="73329.08"/>
    <x v="1"/>
    <n v="24"/>
    <n v="1738"/>
    <n v="10"/>
    <n v="71"/>
    <n v="0.41666666666666669"/>
    <n v="41712"/>
    <x v="0"/>
    <x v="0"/>
    <s v="High Risk"/>
  </r>
  <r>
    <n v="15751177"/>
    <n v="685"/>
    <x v="2"/>
    <s v="Female"/>
    <x v="4"/>
    <n v="2"/>
    <n v="119657.53"/>
    <n v="1"/>
    <n v="1"/>
    <n v="0"/>
    <n v="145387.04999999999"/>
    <x v="0"/>
    <n v="10"/>
    <n v="1954"/>
    <n v="7"/>
    <n v="147"/>
    <n v="0.7"/>
    <n v="19540"/>
    <x v="1"/>
    <x v="0"/>
    <s v="High Risk"/>
  </r>
  <r>
    <n v="15613427"/>
    <n v="683"/>
    <x v="2"/>
    <s v="Female"/>
    <x v="23"/>
    <n v="7"/>
    <n v="108797.63"/>
    <n v="2"/>
    <n v="0"/>
    <n v="0"/>
    <n v="140763.18"/>
    <x v="1"/>
    <n v="5"/>
    <n v="1358"/>
    <n v="0"/>
    <n v="2"/>
    <n v="0"/>
    <n v="6790"/>
    <x v="2"/>
    <x v="1"/>
    <s v="Low Risk"/>
  </r>
  <r>
    <n v="15647259"/>
    <n v="643"/>
    <x v="1"/>
    <s v="Male"/>
    <x v="12"/>
    <n v="2"/>
    <n v="0"/>
    <n v="2"/>
    <n v="0"/>
    <n v="0"/>
    <n v="67979.350000000006"/>
    <x v="1"/>
    <n v="13"/>
    <n v="3671"/>
    <n v="3"/>
    <n v="139"/>
    <n v="0.23076923076923078"/>
    <n v="47723"/>
    <x v="2"/>
    <x v="0"/>
    <s v="High Risk"/>
  </r>
  <r>
    <n v="15748660"/>
    <n v="561"/>
    <x v="2"/>
    <s v="Female"/>
    <x v="23"/>
    <n v="1"/>
    <n v="102025.32"/>
    <n v="1"/>
    <n v="1"/>
    <n v="0"/>
    <n v="133051.64000000001"/>
    <x v="0"/>
    <n v="19"/>
    <n v="1171"/>
    <n v="5"/>
    <n v="32"/>
    <n v="0.26315789473684209"/>
    <n v="22249"/>
    <x v="2"/>
    <x v="0"/>
    <s v="Medium Risk"/>
  </r>
  <r>
    <n v="15726695"/>
    <n v="601"/>
    <x v="1"/>
    <s v="Female"/>
    <x v="43"/>
    <n v="9"/>
    <n v="122446.61"/>
    <n v="2"/>
    <n v="1"/>
    <n v="0"/>
    <n v="86791.9"/>
    <x v="1"/>
    <n v="26"/>
    <n v="3255"/>
    <n v="0"/>
    <n v="77"/>
    <n v="0"/>
    <n v="84630"/>
    <x v="2"/>
    <x v="3"/>
    <s v="High Risk"/>
  </r>
  <r>
    <n v="15757473"/>
    <n v="766"/>
    <x v="0"/>
    <s v="Female"/>
    <x v="7"/>
    <n v="7"/>
    <n v="158786.67000000001"/>
    <n v="2"/>
    <n v="0"/>
    <n v="1"/>
    <n v="47579.25"/>
    <x v="1"/>
    <n v="30"/>
    <n v="943"/>
    <n v="5"/>
    <n v="16"/>
    <n v="0.16666666666666666"/>
    <n v="28290"/>
    <x v="1"/>
    <x v="1"/>
    <s v="Low Risk"/>
  </r>
  <r>
    <n v="15809509"/>
    <n v="699"/>
    <x v="0"/>
    <s v="Male"/>
    <x v="6"/>
    <n v="3"/>
    <n v="125689.29"/>
    <n v="1"/>
    <n v="1"/>
    <n v="1"/>
    <n v="151623.71"/>
    <x v="1"/>
    <n v="29"/>
    <n v="4046"/>
    <n v="2"/>
    <n v="137"/>
    <n v="6.8965517241379309E-2"/>
    <n v="117334"/>
    <x v="1"/>
    <x v="2"/>
    <s v="High Risk"/>
  </r>
  <r>
    <n v="15715512"/>
    <n v="850"/>
    <x v="2"/>
    <s v="Male"/>
    <x v="6"/>
    <n v="1"/>
    <n v="154640.41"/>
    <n v="1"/>
    <n v="1"/>
    <n v="1"/>
    <n v="164039.51"/>
    <x v="1"/>
    <n v="14"/>
    <n v="4437"/>
    <n v="3"/>
    <n v="120"/>
    <n v="0.21428571428571427"/>
    <n v="62118"/>
    <x v="0"/>
    <x v="0"/>
    <s v="High Risk"/>
  </r>
  <r>
    <n v="15614168"/>
    <n v="792"/>
    <x v="2"/>
    <s v="Female"/>
    <x v="5"/>
    <n v="4"/>
    <n v="146710.76"/>
    <n v="1"/>
    <n v="1"/>
    <n v="0"/>
    <n v="16528.400000000001"/>
    <x v="0"/>
    <n v="3"/>
    <n v="501"/>
    <n v="4"/>
    <n v="79"/>
    <n v="1"/>
    <n v="1503"/>
    <x v="0"/>
    <x v="2"/>
    <s v="High Risk"/>
  </r>
  <r>
    <n v="15679818"/>
    <n v="636"/>
    <x v="2"/>
    <s v="Male"/>
    <x v="44"/>
    <n v="7"/>
    <n v="136709.35"/>
    <n v="1"/>
    <n v="0"/>
    <n v="1"/>
    <n v="66753.100000000006"/>
    <x v="0"/>
    <n v="14"/>
    <n v="3535"/>
    <n v="8"/>
    <n v="56"/>
    <n v="0.5714285714285714"/>
    <n v="49490"/>
    <x v="1"/>
    <x v="1"/>
    <s v="Medium Risk"/>
  </r>
  <r>
    <n v="15609928"/>
    <n v="850"/>
    <x v="2"/>
    <s v="Male"/>
    <x v="3"/>
    <n v="5"/>
    <n v="129305.09"/>
    <n v="2"/>
    <n v="0"/>
    <n v="1"/>
    <n v="19244.580000000002"/>
    <x v="1"/>
    <n v="30"/>
    <n v="4543"/>
    <n v="9"/>
    <n v="120"/>
    <n v="0.3"/>
    <n v="136290"/>
    <x v="2"/>
    <x v="2"/>
    <s v="High Risk"/>
  </r>
  <r>
    <n v="15731246"/>
    <n v="628"/>
    <x v="1"/>
    <s v="Male"/>
    <x v="20"/>
    <n v="10"/>
    <n v="0"/>
    <n v="2"/>
    <n v="1"/>
    <n v="0"/>
    <n v="103832.58"/>
    <x v="1"/>
    <n v="18"/>
    <n v="3184"/>
    <n v="1"/>
    <n v="77"/>
    <n v="5.5555555555555552E-2"/>
    <n v="57312"/>
    <x v="2"/>
    <x v="3"/>
    <s v="High Risk"/>
  </r>
  <r>
    <n v="15685243"/>
    <n v="736"/>
    <x v="0"/>
    <s v="Female"/>
    <x v="54"/>
    <n v="10"/>
    <n v="0"/>
    <n v="2"/>
    <n v="0"/>
    <n v="1"/>
    <n v="502.7"/>
    <x v="1"/>
    <n v="26"/>
    <n v="2302"/>
    <n v="9"/>
    <n v="40"/>
    <n v="0.34615384615384615"/>
    <n v="59852"/>
    <x v="1"/>
    <x v="3"/>
    <s v="Medium Risk"/>
  </r>
  <r>
    <n v="15638730"/>
    <n v="711"/>
    <x v="0"/>
    <s v="Female"/>
    <x v="29"/>
    <n v="0"/>
    <n v="82844.33"/>
    <n v="2"/>
    <n v="0"/>
    <n v="1"/>
    <n v="1408.68"/>
    <x v="1"/>
    <n v="15"/>
    <n v="2058"/>
    <n v="5"/>
    <n v="130"/>
    <n v="0.33333333333333331"/>
    <n v="30870"/>
    <x v="0"/>
    <x v="0"/>
    <s v="High Risk"/>
  </r>
  <r>
    <n v="15697034"/>
    <n v="583"/>
    <x v="1"/>
    <s v="Female"/>
    <x v="32"/>
    <n v="2"/>
    <n v="0"/>
    <n v="2"/>
    <n v="0"/>
    <n v="1"/>
    <n v="5985.36"/>
    <x v="1"/>
    <n v="16"/>
    <n v="1571"/>
    <n v="0"/>
    <n v="137"/>
    <n v="0"/>
    <n v="25136"/>
    <x v="0"/>
    <x v="0"/>
    <s v="High Risk"/>
  </r>
  <r>
    <n v="15699225"/>
    <n v="757"/>
    <x v="0"/>
    <s v="Male"/>
    <x v="17"/>
    <n v="0"/>
    <n v="0"/>
    <n v="2"/>
    <n v="1"/>
    <n v="0"/>
    <n v="37460.050000000003"/>
    <x v="1"/>
    <n v="1"/>
    <n v="1410"/>
    <n v="10"/>
    <n v="1"/>
    <n v="1"/>
    <n v="1410"/>
    <x v="1"/>
    <x v="0"/>
    <s v="Low Risk"/>
  </r>
  <r>
    <n v="15677387"/>
    <n v="749"/>
    <x v="2"/>
    <s v="Female"/>
    <x v="19"/>
    <n v="10"/>
    <n v="76692.22"/>
    <n v="1"/>
    <n v="0"/>
    <n v="1"/>
    <n v="30396.43"/>
    <x v="1"/>
    <n v="28"/>
    <n v="1133"/>
    <n v="10"/>
    <n v="78"/>
    <n v="0.35714285714285715"/>
    <n v="31724"/>
    <x v="0"/>
    <x v="3"/>
    <s v="High Risk"/>
  </r>
  <r>
    <n v="15759184"/>
    <n v="705"/>
    <x v="0"/>
    <s v="Male"/>
    <x v="10"/>
    <n v="7"/>
    <n v="117715.84"/>
    <n v="1"/>
    <n v="1"/>
    <n v="0"/>
    <n v="2498.67"/>
    <x v="1"/>
    <n v="9"/>
    <n v="3402"/>
    <n v="0"/>
    <n v="29"/>
    <n v="0"/>
    <n v="30618"/>
    <x v="1"/>
    <x v="1"/>
    <s v="Low Risk"/>
  </r>
  <r>
    <n v="15595991"/>
    <n v="585"/>
    <x v="0"/>
    <s v="Male"/>
    <x v="41"/>
    <n v="8"/>
    <n v="87105.32"/>
    <n v="1"/>
    <n v="1"/>
    <n v="1"/>
    <n v="55346.14"/>
    <x v="1"/>
    <n v="19"/>
    <n v="3969"/>
    <n v="8"/>
    <n v="42"/>
    <n v="0.42105263157894735"/>
    <n v="75411"/>
    <x v="2"/>
    <x v="1"/>
    <s v="Medium Risk"/>
  </r>
  <r>
    <n v="15681332"/>
    <n v="437"/>
    <x v="0"/>
    <s v="Female"/>
    <x v="3"/>
    <n v="6"/>
    <n v="0"/>
    <n v="1"/>
    <n v="1"/>
    <n v="0"/>
    <n v="148330.97"/>
    <x v="0"/>
    <n v="23"/>
    <n v="2368"/>
    <n v="0"/>
    <n v="158"/>
    <n v="0"/>
    <n v="54464"/>
    <x v="0"/>
    <x v="1"/>
    <s v="High Risk"/>
  </r>
  <r>
    <n v="15756299"/>
    <n v="741"/>
    <x v="0"/>
    <s v="Female"/>
    <x v="55"/>
    <n v="2"/>
    <n v="69311.16"/>
    <n v="1"/>
    <n v="1"/>
    <n v="1"/>
    <n v="59237.72"/>
    <x v="1"/>
    <n v="18"/>
    <n v="1878"/>
    <n v="9"/>
    <n v="44"/>
    <n v="0.5"/>
    <n v="33804"/>
    <x v="1"/>
    <x v="0"/>
    <s v="Medium Risk"/>
  </r>
  <r>
    <n v="15750547"/>
    <n v="738"/>
    <x v="0"/>
    <s v="Male"/>
    <x v="28"/>
    <n v="9"/>
    <n v="0"/>
    <n v="2"/>
    <n v="1"/>
    <n v="1"/>
    <n v="48644.94"/>
    <x v="1"/>
    <n v="7"/>
    <n v="3227"/>
    <n v="6"/>
    <n v="22"/>
    <n v="0.8571428571428571"/>
    <n v="22589"/>
    <x v="1"/>
    <x v="3"/>
    <s v="Low Risk"/>
  </r>
  <r>
    <n v="15566380"/>
    <n v="586"/>
    <x v="1"/>
    <s v="Female"/>
    <x v="19"/>
    <n v="10"/>
    <n v="66948.67"/>
    <n v="2"/>
    <n v="1"/>
    <n v="1"/>
    <n v="140759.03"/>
    <x v="1"/>
    <n v="10"/>
    <n v="3313"/>
    <n v="10"/>
    <n v="83"/>
    <n v="1"/>
    <n v="33130"/>
    <x v="0"/>
    <x v="3"/>
    <s v="High Risk"/>
  </r>
  <r>
    <n v="15675963"/>
    <n v="627"/>
    <x v="0"/>
    <s v="Female"/>
    <x v="38"/>
    <n v="9"/>
    <n v="0"/>
    <n v="2"/>
    <n v="1"/>
    <n v="1"/>
    <n v="107712.42"/>
    <x v="1"/>
    <n v="10"/>
    <n v="4377"/>
    <n v="3"/>
    <n v="122"/>
    <n v="0.3"/>
    <n v="43770"/>
    <x v="2"/>
    <x v="3"/>
    <s v="High Risk"/>
  </r>
  <r>
    <n v="15674671"/>
    <n v="551"/>
    <x v="1"/>
    <s v="Male"/>
    <x v="61"/>
    <n v="2"/>
    <n v="128410.71"/>
    <n v="2"/>
    <n v="1"/>
    <n v="1"/>
    <n v="181718.73"/>
    <x v="1"/>
    <n v="12"/>
    <n v="213"/>
    <n v="0"/>
    <n v="84"/>
    <n v="0"/>
    <n v="2556"/>
    <x v="0"/>
    <x v="0"/>
    <s v="High Risk"/>
  </r>
  <r>
    <n v="15621466"/>
    <n v="606"/>
    <x v="2"/>
    <s v="Male"/>
    <x v="16"/>
    <n v="3"/>
    <n v="99897.53"/>
    <n v="1"/>
    <n v="0"/>
    <n v="0"/>
    <n v="37054.65"/>
    <x v="1"/>
    <n v="5"/>
    <n v="3426"/>
    <n v="10"/>
    <n v="73"/>
    <n v="1"/>
    <n v="17130"/>
    <x v="0"/>
    <x v="2"/>
    <s v="High Risk"/>
  </r>
  <r>
    <n v="15607176"/>
    <n v="674"/>
    <x v="0"/>
    <s v="Male"/>
    <x v="32"/>
    <n v="3"/>
    <n v="0"/>
    <n v="1"/>
    <n v="1"/>
    <n v="1"/>
    <n v="173940.59"/>
    <x v="1"/>
    <n v="1"/>
    <n v="1377"/>
    <n v="10"/>
    <n v="140"/>
    <n v="1"/>
    <n v="1377"/>
    <x v="1"/>
    <x v="2"/>
    <s v="High Risk"/>
  </r>
  <r>
    <n v="15570299"/>
    <n v="584"/>
    <x v="2"/>
    <s v="Female"/>
    <x v="8"/>
    <n v="6"/>
    <n v="152622.34"/>
    <n v="1"/>
    <n v="1"/>
    <n v="0"/>
    <n v="99298.8"/>
    <x v="1"/>
    <n v="7"/>
    <n v="1294"/>
    <n v="5"/>
    <n v="129"/>
    <n v="0.7142857142857143"/>
    <n v="9058"/>
    <x v="2"/>
    <x v="1"/>
    <s v="High Risk"/>
  </r>
  <r>
    <n v="15613197"/>
    <n v="590"/>
    <x v="0"/>
    <s v="Male"/>
    <x v="20"/>
    <n v="8"/>
    <n v="0"/>
    <n v="2"/>
    <n v="1"/>
    <n v="0"/>
    <n v="62933.03"/>
    <x v="1"/>
    <n v="29"/>
    <n v="2363"/>
    <n v="4"/>
    <n v="29"/>
    <n v="0.13793103448275862"/>
    <n v="68527"/>
    <x v="0"/>
    <x v="1"/>
    <s v="Low Risk"/>
  </r>
  <r>
    <n v="15798885"/>
    <n v="585"/>
    <x v="0"/>
    <s v="Male"/>
    <x v="27"/>
    <n v="4"/>
    <n v="138227.19"/>
    <n v="2"/>
    <n v="1"/>
    <n v="1"/>
    <n v="55287.839999999997"/>
    <x v="1"/>
    <n v="15"/>
    <n v="4839"/>
    <n v="9"/>
    <n v="80"/>
    <n v="0.6"/>
    <n v="72585"/>
    <x v="0"/>
    <x v="2"/>
    <s v="High Risk"/>
  </r>
  <r>
    <n v="15714883"/>
    <n v="508"/>
    <x v="0"/>
    <s v="Female"/>
    <x v="11"/>
    <n v="2"/>
    <n v="111395.53"/>
    <n v="1"/>
    <n v="0"/>
    <n v="1"/>
    <n v="48197.06"/>
    <x v="1"/>
    <n v="16"/>
    <n v="842"/>
    <n v="4"/>
    <n v="125"/>
    <n v="0.25"/>
    <n v="13472"/>
    <x v="0"/>
    <x v="0"/>
    <s v="High Risk"/>
  </r>
  <r>
    <n v="15604497"/>
    <n v="458"/>
    <x v="2"/>
    <s v="Male"/>
    <x v="4"/>
    <n v="7"/>
    <n v="84386.57"/>
    <n v="1"/>
    <n v="1"/>
    <n v="0"/>
    <n v="178642.73"/>
    <x v="1"/>
    <n v="13"/>
    <n v="573"/>
    <n v="1"/>
    <n v="105"/>
    <n v="7.6923076923076927E-2"/>
    <n v="7449"/>
    <x v="1"/>
    <x v="1"/>
    <s v="High Risk"/>
  </r>
  <r>
    <n v="15773949"/>
    <n v="692"/>
    <x v="0"/>
    <s v="Female"/>
    <x v="18"/>
    <n v="3"/>
    <n v="0"/>
    <n v="2"/>
    <n v="1"/>
    <n v="1"/>
    <n v="8282.2199999999993"/>
    <x v="1"/>
    <n v="25"/>
    <n v="381"/>
    <n v="7"/>
    <n v="24"/>
    <n v="0.28000000000000003"/>
    <n v="9525"/>
    <x v="1"/>
    <x v="2"/>
    <s v="Low Risk"/>
  </r>
  <r>
    <n v="15774164"/>
    <n v="502"/>
    <x v="2"/>
    <s v="Male"/>
    <x v="19"/>
    <n v="5"/>
    <n v="174673.65"/>
    <n v="2"/>
    <n v="1"/>
    <n v="0"/>
    <n v="33300.559999999998"/>
    <x v="1"/>
    <n v="27"/>
    <n v="3951"/>
    <n v="10"/>
    <n v="60"/>
    <n v="0.37037037037037035"/>
    <n v="106677"/>
    <x v="1"/>
    <x v="2"/>
    <s v="Medium Risk"/>
  </r>
  <r>
    <n v="15774127"/>
    <n v="518"/>
    <x v="0"/>
    <s v="Male"/>
    <x v="17"/>
    <n v="3"/>
    <n v="0"/>
    <n v="2"/>
    <n v="1"/>
    <n v="0"/>
    <n v="76515.789999999994"/>
    <x v="1"/>
    <n v="22"/>
    <n v="3190"/>
    <n v="8"/>
    <n v="144"/>
    <n v="0.36363636363636365"/>
    <n v="70180"/>
    <x v="1"/>
    <x v="2"/>
    <s v="High Risk"/>
  </r>
  <r>
    <n v="15619016"/>
    <n v="660"/>
    <x v="2"/>
    <s v="Male"/>
    <x v="17"/>
    <n v="5"/>
    <n v="109019.65"/>
    <n v="2"/>
    <n v="1"/>
    <n v="1"/>
    <n v="33680.559999999998"/>
    <x v="1"/>
    <n v="25"/>
    <n v="4429"/>
    <n v="4"/>
    <n v="153"/>
    <n v="0.16"/>
    <n v="110725"/>
    <x v="1"/>
    <x v="2"/>
    <s v="High Risk"/>
  </r>
  <r>
    <n v="15795759"/>
    <n v="698"/>
    <x v="2"/>
    <s v="Female"/>
    <x v="37"/>
    <n v="1"/>
    <n v="107906.75"/>
    <n v="1"/>
    <n v="1"/>
    <n v="0"/>
    <n v="168886.39"/>
    <x v="0"/>
    <n v="16"/>
    <n v="4886"/>
    <n v="8"/>
    <n v="71"/>
    <n v="0.5"/>
    <n v="78176"/>
    <x v="1"/>
    <x v="0"/>
    <s v="High Risk"/>
  </r>
  <r>
    <n v="15798844"/>
    <n v="678"/>
    <x v="0"/>
    <s v="Male"/>
    <x v="41"/>
    <n v="7"/>
    <n v="128914.97"/>
    <n v="1"/>
    <n v="0"/>
    <n v="0"/>
    <n v="191746.23"/>
    <x v="0"/>
    <n v="10"/>
    <n v="4744"/>
    <n v="7"/>
    <n v="180"/>
    <n v="0.7"/>
    <n v="47440"/>
    <x v="1"/>
    <x v="1"/>
    <s v="High Risk"/>
  </r>
  <r>
    <n v="15717962"/>
    <n v="773"/>
    <x v="1"/>
    <s v="Male"/>
    <x v="54"/>
    <n v="9"/>
    <n v="111179.83"/>
    <n v="1"/>
    <n v="1"/>
    <n v="1"/>
    <n v="93091.02"/>
    <x v="1"/>
    <n v="26"/>
    <n v="3009"/>
    <n v="6"/>
    <n v="7"/>
    <n v="0.23076923076923078"/>
    <n v="78234"/>
    <x v="0"/>
    <x v="3"/>
    <s v="Low Risk"/>
  </r>
  <r>
    <n v="15691504"/>
    <n v="619"/>
    <x v="2"/>
    <s v="Female"/>
    <x v="37"/>
    <n v="8"/>
    <n v="124099.13"/>
    <n v="1"/>
    <n v="0"/>
    <n v="0"/>
    <n v="23904.52"/>
    <x v="1"/>
    <n v="29"/>
    <n v="395"/>
    <n v="6"/>
    <n v="138"/>
    <n v="0.20689655172413793"/>
    <n v="11455"/>
    <x v="2"/>
    <x v="1"/>
    <s v="High Risk"/>
  </r>
  <r>
    <n v="15693893"/>
    <n v="684"/>
    <x v="2"/>
    <s v="Male"/>
    <x v="49"/>
    <n v="9"/>
    <n v="122471.09"/>
    <n v="1"/>
    <n v="0"/>
    <n v="1"/>
    <n v="15807.07"/>
    <x v="1"/>
    <n v="28"/>
    <n v="2768"/>
    <n v="10"/>
    <n v="12"/>
    <n v="0.35714285714285715"/>
    <n v="77504"/>
    <x v="0"/>
    <x v="3"/>
    <s v="Low Risk"/>
  </r>
  <r>
    <n v="15672499"/>
    <n v="635"/>
    <x v="0"/>
    <s v="Male"/>
    <x v="10"/>
    <n v="3"/>
    <n v="134692.4"/>
    <n v="2"/>
    <n v="1"/>
    <n v="1"/>
    <n v="83773.02"/>
    <x v="1"/>
    <n v="26"/>
    <n v="4139"/>
    <n v="4"/>
    <n v="151"/>
    <n v="0.15384615384615385"/>
    <n v="107614"/>
    <x v="1"/>
    <x v="2"/>
    <s v="High Risk"/>
  </r>
  <r>
    <n v="15750410"/>
    <n v="680"/>
    <x v="0"/>
    <s v="Female"/>
    <x v="11"/>
    <n v="4"/>
    <n v="123816.5"/>
    <n v="1"/>
    <n v="1"/>
    <n v="1"/>
    <n v="90162.35"/>
    <x v="1"/>
    <n v="10"/>
    <n v="1363"/>
    <n v="0"/>
    <n v="62"/>
    <n v="0"/>
    <n v="13630"/>
    <x v="0"/>
    <x v="2"/>
    <s v="High Risk"/>
  </r>
  <r>
    <n v="15568904"/>
    <n v="608"/>
    <x v="2"/>
    <s v="Male"/>
    <x v="10"/>
    <n v="3"/>
    <n v="106288.54"/>
    <n v="1"/>
    <n v="1"/>
    <n v="1"/>
    <n v="36639.25"/>
    <x v="1"/>
    <n v="8"/>
    <n v="2044"/>
    <n v="10"/>
    <n v="55"/>
    <n v="1"/>
    <n v="16352"/>
    <x v="0"/>
    <x v="2"/>
    <s v="Medium Risk"/>
  </r>
  <r>
    <n v="15649033"/>
    <n v="603"/>
    <x v="2"/>
    <s v="Female"/>
    <x v="30"/>
    <n v="7"/>
    <n v="127723.25"/>
    <n v="2"/>
    <n v="1"/>
    <n v="0"/>
    <n v="139469.10999999999"/>
    <x v="0"/>
    <n v="11"/>
    <n v="1167"/>
    <n v="3"/>
    <n v="18"/>
    <n v="0.27272727272727271"/>
    <n v="12837"/>
    <x v="0"/>
    <x v="1"/>
    <s v="Low Risk"/>
  </r>
  <r>
    <n v="15780989"/>
    <n v="579"/>
    <x v="1"/>
    <s v="Male"/>
    <x v="3"/>
    <n v="2"/>
    <n v="145843.82"/>
    <n v="1"/>
    <n v="1"/>
    <n v="1"/>
    <n v="198402.37"/>
    <x v="0"/>
    <n v="10"/>
    <n v="4087"/>
    <n v="9"/>
    <n v="97"/>
    <n v="0.9"/>
    <n v="40870"/>
    <x v="2"/>
    <x v="0"/>
    <s v="High Risk"/>
  </r>
  <r>
    <n v="15771059"/>
    <n v="756"/>
    <x v="2"/>
    <s v="Female"/>
    <x v="10"/>
    <n v="2"/>
    <n v="148200.72"/>
    <n v="1"/>
    <n v="0"/>
    <n v="0"/>
    <n v="194584.48"/>
    <x v="1"/>
    <n v="28"/>
    <n v="1086"/>
    <n v="1"/>
    <n v="125"/>
    <n v="3.5714285714285712E-2"/>
    <n v="30408"/>
    <x v="1"/>
    <x v="0"/>
    <s v="High Risk"/>
  </r>
  <r>
    <n v="15687852"/>
    <n v="611"/>
    <x v="0"/>
    <s v="Male"/>
    <x v="33"/>
    <n v="2"/>
    <n v="104145.65"/>
    <n v="1"/>
    <n v="0"/>
    <n v="0"/>
    <n v="159629.64000000001"/>
    <x v="1"/>
    <n v="6"/>
    <n v="3376"/>
    <n v="8"/>
    <n v="169"/>
    <n v="1"/>
    <n v="20256"/>
    <x v="0"/>
    <x v="0"/>
    <s v="High Risk"/>
  </r>
  <r>
    <n v="15695280"/>
    <n v="532"/>
    <x v="2"/>
    <s v="Male"/>
    <x v="9"/>
    <n v="8"/>
    <n v="142755.25"/>
    <n v="1"/>
    <n v="0"/>
    <n v="0"/>
    <n v="34231.480000000003"/>
    <x v="1"/>
    <n v="17"/>
    <n v="2913"/>
    <n v="5"/>
    <n v="79"/>
    <n v="0.29411764705882354"/>
    <n v="49521"/>
    <x v="0"/>
    <x v="1"/>
    <s v="High Risk"/>
  </r>
  <r>
    <n v="15592751"/>
    <n v="684"/>
    <x v="2"/>
    <s v="Female"/>
    <x v="54"/>
    <n v="3"/>
    <n v="81245.789999999994"/>
    <n v="1"/>
    <n v="1"/>
    <n v="0"/>
    <n v="69643.31"/>
    <x v="0"/>
    <n v="19"/>
    <n v="826"/>
    <n v="7"/>
    <n v="28"/>
    <n v="0.36842105263157893"/>
    <n v="15694"/>
    <x v="0"/>
    <x v="2"/>
    <s v="Low Risk"/>
  </r>
  <r>
    <n v="15598338"/>
    <n v="647"/>
    <x v="2"/>
    <s v="Female"/>
    <x v="19"/>
    <n v="3"/>
    <n v="168560.46"/>
    <n v="2"/>
    <n v="0"/>
    <n v="0"/>
    <n v="90270.16"/>
    <x v="1"/>
    <n v="5"/>
    <n v="1092"/>
    <n v="3"/>
    <n v="37"/>
    <n v="0.6"/>
    <n v="5460"/>
    <x v="1"/>
    <x v="2"/>
    <s v="Medium Risk"/>
  </r>
  <r>
    <n v="15735784"/>
    <n v="583"/>
    <x v="0"/>
    <s v="Male"/>
    <x v="16"/>
    <n v="8"/>
    <n v="0"/>
    <n v="1"/>
    <n v="1"/>
    <n v="0"/>
    <n v="47848.56"/>
    <x v="1"/>
    <n v="17"/>
    <n v="934"/>
    <n v="9"/>
    <n v="145"/>
    <n v="0.52941176470588236"/>
    <n v="15878"/>
    <x v="2"/>
    <x v="1"/>
    <s v="High Risk"/>
  </r>
  <r>
    <n v="15629128"/>
    <n v="774"/>
    <x v="2"/>
    <s v="Male"/>
    <x v="0"/>
    <n v="2"/>
    <n v="132193.94"/>
    <n v="2"/>
    <n v="1"/>
    <n v="1"/>
    <n v="162865.51999999999"/>
    <x v="1"/>
    <n v="22"/>
    <n v="1804"/>
    <n v="5"/>
    <n v="162"/>
    <n v="0.22727272727272727"/>
    <n v="39688"/>
    <x v="2"/>
    <x v="0"/>
    <s v="High Risk"/>
  </r>
  <r>
    <n v="15642870"/>
    <n v="677"/>
    <x v="0"/>
    <s v="Male"/>
    <x v="14"/>
    <n v="9"/>
    <n v="0"/>
    <n v="1"/>
    <n v="0"/>
    <n v="1"/>
    <n v="168650.4"/>
    <x v="1"/>
    <n v="11"/>
    <n v="3957"/>
    <n v="0"/>
    <n v="115"/>
    <n v="0"/>
    <n v="43527"/>
    <x v="0"/>
    <x v="3"/>
    <s v="High Risk"/>
  </r>
  <r>
    <n v="15637977"/>
    <n v="542"/>
    <x v="2"/>
    <s v="Male"/>
    <x v="11"/>
    <n v="8"/>
    <n v="139330.1"/>
    <n v="1"/>
    <n v="0"/>
    <n v="0"/>
    <n v="54372.37"/>
    <x v="1"/>
    <n v="22"/>
    <n v="4798"/>
    <n v="6"/>
    <n v="43"/>
    <n v="0.27272727272727271"/>
    <n v="105556"/>
    <x v="2"/>
    <x v="1"/>
    <s v="Medium Risk"/>
  </r>
  <r>
    <n v="15600792"/>
    <n v="613"/>
    <x v="1"/>
    <s v="Male"/>
    <x v="6"/>
    <n v="0"/>
    <n v="0"/>
    <n v="2"/>
    <n v="0"/>
    <n v="1"/>
    <n v="133897.32"/>
    <x v="1"/>
    <n v="29"/>
    <n v="3633"/>
    <n v="5"/>
    <n v="68"/>
    <n v="0.17241379310344829"/>
    <n v="105357"/>
    <x v="1"/>
    <x v="0"/>
    <s v="High Risk"/>
  </r>
  <r>
    <n v="15576131"/>
    <n v="666"/>
    <x v="0"/>
    <s v="Male"/>
    <x v="20"/>
    <n v="5"/>
    <n v="0"/>
    <n v="2"/>
    <n v="1"/>
    <n v="0"/>
    <n v="147878.04999999999"/>
    <x v="1"/>
    <n v="17"/>
    <n v="4044"/>
    <n v="0"/>
    <n v="124"/>
    <n v="0"/>
    <n v="68748"/>
    <x v="0"/>
    <x v="2"/>
    <s v="High Risk"/>
  </r>
  <r>
    <n v="15686588"/>
    <n v="777"/>
    <x v="0"/>
    <s v="Female"/>
    <x v="34"/>
    <n v="2"/>
    <n v="134571.5"/>
    <n v="1"/>
    <n v="0"/>
    <n v="1"/>
    <n v="118313.38"/>
    <x v="1"/>
    <n v="12"/>
    <n v="1806"/>
    <n v="4"/>
    <n v="90"/>
    <n v="0.33333333333333331"/>
    <n v="21672"/>
    <x v="0"/>
    <x v="0"/>
    <s v="High Risk"/>
  </r>
  <r>
    <n v="15761018"/>
    <n v="581"/>
    <x v="2"/>
    <s v="Male"/>
    <x v="5"/>
    <n v="2"/>
    <n v="143829.20000000001"/>
    <n v="2"/>
    <n v="1"/>
    <n v="0"/>
    <n v="181224.24"/>
    <x v="0"/>
    <n v="12"/>
    <n v="3676"/>
    <n v="5"/>
    <n v="178"/>
    <n v="0.41666666666666669"/>
    <n v="44112"/>
    <x v="2"/>
    <x v="0"/>
    <s v="High Risk"/>
  </r>
  <r>
    <n v="15616029"/>
    <n v="705"/>
    <x v="0"/>
    <s v="Male"/>
    <x v="15"/>
    <n v="7"/>
    <n v="0"/>
    <n v="2"/>
    <n v="1"/>
    <n v="0"/>
    <n v="7921.57"/>
    <x v="1"/>
    <n v="15"/>
    <n v="1693"/>
    <n v="1"/>
    <n v="14"/>
    <n v="6.6666666666666666E-2"/>
    <n v="25395"/>
    <x v="1"/>
    <x v="1"/>
    <s v="Low Risk"/>
  </r>
  <r>
    <n v="15761149"/>
    <n v="673"/>
    <x v="0"/>
    <s v="Female"/>
    <x v="4"/>
    <n v="8"/>
    <n v="133444.97"/>
    <n v="1"/>
    <n v="0"/>
    <n v="1"/>
    <n v="5708.19"/>
    <x v="1"/>
    <n v="26"/>
    <n v="210"/>
    <n v="0"/>
    <n v="141"/>
    <n v="0"/>
    <n v="5460"/>
    <x v="0"/>
    <x v="1"/>
    <s v="High Risk"/>
  </r>
  <r>
    <n v="15802758"/>
    <n v="594"/>
    <x v="2"/>
    <s v="Female"/>
    <x v="51"/>
    <n v="4"/>
    <n v="104753.84"/>
    <n v="2"/>
    <n v="1"/>
    <n v="0"/>
    <n v="56756.52"/>
    <x v="0"/>
    <n v="15"/>
    <n v="2043"/>
    <n v="3"/>
    <n v="166"/>
    <n v="0.2"/>
    <n v="30645"/>
    <x v="0"/>
    <x v="2"/>
    <s v="High Risk"/>
  </r>
  <r>
    <n v="15647838"/>
    <n v="648"/>
    <x v="2"/>
    <s v="Female"/>
    <x v="21"/>
    <n v="2"/>
    <n v="116574.84"/>
    <n v="1"/>
    <n v="1"/>
    <n v="0"/>
    <n v="4121.04"/>
    <x v="0"/>
    <n v="18"/>
    <n v="4319"/>
    <n v="8"/>
    <n v="10"/>
    <n v="0.44444444444444442"/>
    <n v="77742"/>
    <x v="0"/>
    <x v="0"/>
    <s v="Low Risk"/>
  </r>
  <r>
    <n v="15735968"/>
    <n v="605"/>
    <x v="0"/>
    <s v="Male"/>
    <x v="1"/>
    <n v="10"/>
    <n v="0"/>
    <n v="2"/>
    <n v="0"/>
    <n v="1"/>
    <n v="97213.09"/>
    <x v="1"/>
    <n v="11"/>
    <n v="4638"/>
    <n v="10"/>
    <n v="38"/>
    <n v="0.90909090909090906"/>
    <n v="51018"/>
    <x v="0"/>
    <x v="3"/>
    <s v="Medium Risk"/>
  </r>
  <r>
    <n v="15581286"/>
    <n v="734"/>
    <x v="0"/>
    <s v="Female"/>
    <x v="20"/>
    <n v="9"/>
    <n v="176914.8"/>
    <n v="1"/>
    <n v="1"/>
    <n v="1"/>
    <n v="12799.23"/>
    <x v="1"/>
    <n v="26"/>
    <n v="3108"/>
    <n v="0"/>
    <n v="70"/>
    <n v="0"/>
    <n v="80808"/>
    <x v="0"/>
    <x v="3"/>
    <s v="High Risk"/>
  </r>
  <r>
    <n v="15625445"/>
    <n v="572"/>
    <x v="0"/>
    <s v="Female"/>
    <x v="18"/>
    <n v="8"/>
    <n v="68348.179999999993"/>
    <n v="2"/>
    <n v="0"/>
    <n v="1"/>
    <n v="50400.32"/>
    <x v="1"/>
    <n v="4"/>
    <n v="4839"/>
    <n v="1"/>
    <n v="100"/>
    <n v="0.25"/>
    <n v="19356"/>
    <x v="1"/>
    <x v="1"/>
    <s v="High Risk"/>
  </r>
  <r>
    <n v="15600173"/>
    <n v="595"/>
    <x v="0"/>
    <s v="Female"/>
    <x v="19"/>
    <n v="9"/>
    <n v="0"/>
    <n v="2"/>
    <n v="1"/>
    <n v="1"/>
    <n v="41447.86"/>
    <x v="1"/>
    <n v="6"/>
    <n v="2068"/>
    <n v="4"/>
    <n v="153"/>
    <n v="0.66666666666666663"/>
    <n v="12408"/>
    <x v="0"/>
    <x v="3"/>
    <s v="High Risk"/>
  </r>
  <r>
    <n v="15635143"/>
    <n v="749"/>
    <x v="0"/>
    <s v="Male"/>
    <x v="0"/>
    <n v="2"/>
    <n v="56726.83"/>
    <n v="2"/>
    <n v="0"/>
    <n v="1"/>
    <n v="185543.35"/>
    <x v="1"/>
    <n v="5"/>
    <n v="1228"/>
    <n v="6"/>
    <n v="65"/>
    <n v="1"/>
    <n v="6140"/>
    <x v="1"/>
    <x v="0"/>
    <s v="High Risk"/>
  </r>
  <r>
    <n v="15664849"/>
    <n v="573"/>
    <x v="1"/>
    <s v="Male"/>
    <x v="17"/>
    <n v="3"/>
    <n v="65269.23"/>
    <n v="1"/>
    <n v="0"/>
    <n v="1"/>
    <n v="189988.65"/>
    <x v="0"/>
    <n v="19"/>
    <n v="1046"/>
    <n v="2"/>
    <n v="46"/>
    <n v="0.10526315789473684"/>
    <n v="19874"/>
    <x v="0"/>
    <x v="2"/>
    <s v="Medium Risk"/>
  </r>
  <r>
    <n v="15762455"/>
    <n v="624"/>
    <x v="1"/>
    <s v="Male"/>
    <x v="19"/>
    <n v="6"/>
    <n v="66220.17"/>
    <n v="1"/>
    <n v="0"/>
    <n v="1"/>
    <n v="170819.01"/>
    <x v="1"/>
    <n v="7"/>
    <n v="4921"/>
    <n v="1"/>
    <n v="119"/>
    <n v="0.14285714285714285"/>
    <n v="34447"/>
    <x v="0"/>
    <x v="1"/>
    <s v="High Risk"/>
  </r>
  <r>
    <n v="15797165"/>
    <n v="703"/>
    <x v="0"/>
    <s v="Male"/>
    <x v="27"/>
    <n v="9"/>
    <n v="0"/>
    <n v="1"/>
    <n v="0"/>
    <n v="0"/>
    <n v="85547.33"/>
    <x v="0"/>
    <n v="25"/>
    <n v="3759"/>
    <n v="6"/>
    <n v="133"/>
    <n v="0.24"/>
    <n v="93975"/>
    <x v="1"/>
    <x v="3"/>
    <s v="High Risk"/>
  </r>
  <r>
    <n v="15788189"/>
    <n v="665"/>
    <x v="0"/>
    <s v="Female"/>
    <x v="1"/>
    <n v="8"/>
    <n v="96147.55"/>
    <n v="1"/>
    <n v="1"/>
    <n v="0"/>
    <n v="137037.97"/>
    <x v="1"/>
    <n v="16"/>
    <n v="2738"/>
    <n v="6"/>
    <n v="25"/>
    <n v="0.375"/>
    <n v="43808"/>
    <x v="0"/>
    <x v="1"/>
    <s v="Low Risk"/>
  </r>
  <r>
    <n v="15780492"/>
    <n v="648"/>
    <x v="0"/>
    <s v="Male"/>
    <x v="0"/>
    <n v="4"/>
    <n v="0"/>
    <n v="2"/>
    <n v="1"/>
    <n v="0"/>
    <n v="19283.14"/>
    <x v="1"/>
    <n v="27"/>
    <n v="4350"/>
    <n v="9"/>
    <n v="78"/>
    <n v="0.33333333333333331"/>
    <n v="117450"/>
    <x v="2"/>
    <x v="2"/>
    <s v="High Risk"/>
  </r>
  <r>
    <n v="15678497"/>
    <n v="850"/>
    <x v="1"/>
    <s v="Male"/>
    <x v="36"/>
    <n v="2"/>
    <n v="0"/>
    <n v="1"/>
    <n v="1"/>
    <n v="0"/>
    <n v="169425.3"/>
    <x v="0"/>
    <n v="14"/>
    <n v="2007"/>
    <n v="10"/>
    <n v="12"/>
    <n v="0.7142857142857143"/>
    <n v="28098"/>
    <x v="1"/>
    <x v="0"/>
    <s v="Low Risk"/>
  </r>
  <r>
    <n v="15588560"/>
    <n v="569"/>
    <x v="2"/>
    <s v="Female"/>
    <x v="15"/>
    <n v="8"/>
    <n v="145330.43"/>
    <n v="1"/>
    <n v="1"/>
    <n v="1"/>
    <n v="132038.65"/>
    <x v="1"/>
    <n v="2"/>
    <n v="1784"/>
    <n v="6"/>
    <n v="102"/>
    <n v="1"/>
    <n v="3568"/>
    <x v="1"/>
    <x v="1"/>
    <s v="High Risk"/>
  </r>
  <r>
    <n v="15606003"/>
    <n v="566"/>
    <x v="0"/>
    <s v="Female"/>
    <x v="29"/>
    <n v="3"/>
    <n v="0"/>
    <n v="2"/>
    <n v="1"/>
    <n v="1"/>
    <n v="3626.47"/>
    <x v="1"/>
    <n v="17"/>
    <n v="4344"/>
    <n v="5"/>
    <n v="84"/>
    <n v="0.29411764705882354"/>
    <n v="73848"/>
    <x v="0"/>
    <x v="2"/>
    <s v="High Risk"/>
  </r>
  <r>
    <n v="15611756"/>
    <n v="537"/>
    <x v="2"/>
    <s v="Female"/>
    <x v="40"/>
    <n v="4"/>
    <n v="124192.28"/>
    <n v="2"/>
    <n v="1"/>
    <n v="1"/>
    <n v="50881.51"/>
    <x v="1"/>
    <n v="11"/>
    <n v="4349"/>
    <n v="10"/>
    <n v="144"/>
    <n v="0.90909090909090906"/>
    <n v="47839"/>
    <x v="0"/>
    <x v="2"/>
    <s v="High Risk"/>
  </r>
  <r>
    <n v="15789563"/>
    <n v="706"/>
    <x v="2"/>
    <s v="Female"/>
    <x v="17"/>
    <n v="7"/>
    <n v="111288.18"/>
    <n v="1"/>
    <n v="1"/>
    <n v="1"/>
    <n v="149170.25"/>
    <x v="0"/>
    <n v="12"/>
    <n v="3686"/>
    <n v="3"/>
    <n v="28"/>
    <n v="0.25"/>
    <n v="44232"/>
    <x v="0"/>
    <x v="1"/>
    <s v="Low Risk"/>
  </r>
  <r>
    <n v="15702416"/>
    <n v="734"/>
    <x v="0"/>
    <s v="Male"/>
    <x v="3"/>
    <n v="7"/>
    <n v="107805.67"/>
    <n v="1"/>
    <n v="0"/>
    <n v="0"/>
    <n v="182505.68"/>
    <x v="1"/>
    <n v="22"/>
    <n v="2236"/>
    <n v="4"/>
    <n v="64"/>
    <n v="0.18181818181818182"/>
    <n v="49192"/>
    <x v="0"/>
    <x v="1"/>
    <s v="High Risk"/>
  </r>
  <r>
    <n v="15766288"/>
    <n v="586"/>
    <x v="2"/>
    <s v="Female"/>
    <x v="18"/>
    <n v="5"/>
    <n v="103700.69"/>
    <n v="1"/>
    <n v="1"/>
    <n v="0"/>
    <n v="194072.56"/>
    <x v="0"/>
    <n v="11"/>
    <n v="4824"/>
    <n v="7"/>
    <n v="79"/>
    <n v="0.63636363636363635"/>
    <n v="53064"/>
    <x v="2"/>
    <x v="2"/>
    <s v="High Risk"/>
  </r>
  <r>
    <n v="15667633"/>
    <n v="612"/>
    <x v="0"/>
    <s v="Female"/>
    <x v="16"/>
    <n v="1"/>
    <n v="0"/>
    <n v="2"/>
    <n v="1"/>
    <n v="1"/>
    <n v="9209.2099999999991"/>
    <x v="1"/>
    <n v="24"/>
    <n v="278"/>
    <n v="5"/>
    <n v="63"/>
    <n v="0.20833333333333334"/>
    <n v="6672"/>
    <x v="2"/>
    <x v="0"/>
    <s v="High Risk"/>
  </r>
  <r>
    <n v="15622774"/>
    <n v="648"/>
    <x v="0"/>
    <s v="Male"/>
    <x v="10"/>
    <n v="0"/>
    <n v="0"/>
    <n v="1"/>
    <n v="1"/>
    <n v="1"/>
    <n v="167931.81"/>
    <x v="1"/>
    <n v="12"/>
    <n v="2369"/>
    <n v="4"/>
    <n v="44"/>
    <n v="0.33333333333333331"/>
    <n v="28428"/>
    <x v="1"/>
    <x v="0"/>
    <s v="Medium Risk"/>
  </r>
  <r>
    <n v="15755416"/>
    <n v="557"/>
    <x v="0"/>
    <s v="Female"/>
    <x v="7"/>
    <n v="3"/>
    <n v="87739.08"/>
    <n v="1"/>
    <n v="1"/>
    <n v="1"/>
    <n v="123096.56"/>
    <x v="1"/>
    <n v="6"/>
    <n v="3584"/>
    <n v="8"/>
    <n v="104"/>
    <n v="1"/>
    <n v="21504"/>
    <x v="0"/>
    <x v="2"/>
    <s v="High Risk"/>
  </r>
  <r>
    <n v="15769915"/>
    <n v="643"/>
    <x v="1"/>
    <s v="Female"/>
    <x v="43"/>
    <n v="0"/>
    <n v="133313.34"/>
    <n v="1"/>
    <n v="1"/>
    <n v="1"/>
    <n v="3965.69"/>
    <x v="1"/>
    <n v="26"/>
    <n v="4252"/>
    <n v="1"/>
    <n v="8"/>
    <n v="3.8461538461538464E-2"/>
    <n v="110552"/>
    <x v="0"/>
    <x v="0"/>
    <s v="Low Risk"/>
  </r>
  <r>
    <n v="15643908"/>
    <n v="433"/>
    <x v="0"/>
    <s v="Female"/>
    <x v="23"/>
    <n v="10"/>
    <n v="0"/>
    <n v="1"/>
    <n v="1"/>
    <n v="1"/>
    <n v="87711.61"/>
    <x v="1"/>
    <n v="10"/>
    <n v="256"/>
    <n v="4"/>
    <n v="113"/>
    <n v="0.4"/>
    <n v="2560"/>
    <x v="1"/>
    <x v="3"/>
    <s v="High Risk"/>
  </r>
  <r>
    <n v="15627395"/>
    <n v="643"/>
    <x v="2"/>
    <s v="Male"/>
    <x v="1"/>
    <n v="7"/>
    <n v="154902.66"/>
    <n v="1"/>
    <n v="1"/>
    <n v="1"/>
    <n v="49667.28"/>
    <x v="1"/>
    <n v="26"/>
    <n v="280"/>
    <n v="5"/>
    <n v="42"/>
    <n v="0.19230769230769232"/>
    <n v="7280"/>
    <x v="0"/>
    <x v="1"/>
    <s v="Medium Risk"/>
  </r>
  <r>
    <n v="15679663"/>
    <n v="488"/>
    <x v="0"/>
    <s v="Female"/>
    <x v="18"/>
    <n v="0"/>
    <n v="0"/>
    <n v="2"/>
    <n v="1"/>
    <n v="0"/>
    <n v="136675.22"/>
    <x v="1"/>
    <n v="15"/>
    <n v="4447"/>
    <n v="5"/>
    <n v="157"/>
    <n v="0.33333333333333331"/>
    <n v="66705"/>
    <x v="1"/>
    <x v="0"/>
    <s v="High Risk"/>
  </r>
  <r>
    <n v="15651581"/>
    <n v="758"/>
    <x v="2"/>
    <s v="Male"/>
    <x v="50"/>
    <n v="6"/>
    <n v="112595.85"/>
    <n v="1"/>
    <n v="1"/>
    <n v="0"/>
    <n v="35865.440000000002"/>
    <x v="0"/>
    <n v="30"/>
    <n v="2879"/>
    <n v="7"/>
    <n v="23"/>
    <n v="0.23333333333333334"/>
    <n v="86370"/>
    <x v="1"/>
    <x v="1"/>
    <s v="Low Risk"/>
  </r>
  <r>
    <n v="15596379"/>
    <n v="743"/>
    <x v="2"/>
    <s v="Male"/>
    <x v="2"/>
    <n v="3"/>
    <n v="119695.75"/>
    <n v="1"/>
    <n v="0"/>
    <n v="1"/>
    <n v="26136.13"/>
    <x v="1"/>
    <n v="17"/>
    <n v="2717"/>
    <n v="0"/>
    <n v="63"/>
    <n v="0"/>
    <n v="46189"/>
    <x v="1"/>
    <x v="2"/>
    <s v="High Risk"/>
  </r>
  <r>
    <n v="15746674"/>
    <n v="730"/>
    <x v="0"/>
    <s v="Female"/>
    <x v="40"/>
    <n v="7"/>
    <n v="0"/>
    <n v="1"/>
    <n v="1"/>
    <n v="0"/>
    <n v="33373.26"/>
    <x v="0"/>
    <n v="30"/>
    <n v="784"/>
    <n v="6"/>
    <n v="76"/>
    <n v="0.2"/>
    <n v="23520"/>
    <x v="0"/>
    <x v="1"/>
    <s v="High Risk"/>
  </r>
  <r>
    <n v="15801256"/>
    <n v="746"/>
    <x v="1"/>
    <s v="Male"/>
    <x v="23"/>
    <n v="7"/>
    <n v="0"/>
    <n v="2"/>
    <n v="0"/>
    <n v="1"/>
    <n v="10096.25"/>
    <x v="1"/>
    <n v="18"/>
    <n v="3952"/>
    <n v="2"/>
    <n v="9"/>
    <n v="0.1111111111111111"/>
    <n v="71136"/>
    <x v="2"/>
    <x v="1"/>
    <s v="Low Risk"/>
  </r>
  <r>
    <n v="15663808"/>
    <n v="666"/>
    <x v="2"/>
    <s v="Female"/>
    <x v="49"/>
    <n v="8"/>
    <n v="152614.51"/>
    <n v="2"/>
    <n v="1"/>
    <n v="1"/>
    <n v="188782.3"/>
    <x v="1"/>
    <n v="21"/>
    <n v="3167"/>
    <n v="6"/>
    <n v="73"/>
    <n v="0.2857142857142857"/>
    <n v="66507"/>
    <x v="2"/>
    <x v="1"/>
    <s v="High Risk"/>
  </r>
  <r>
    <n v="15598521"/>
    <n v="580"/>
    <x v="2"/>
    <s v="Female"/>
    <x v="19"/>
    <n v="7"/>
    <n v="131647.01"/>
    <n v="2"/>
    <n v="0"/>
    <n v="0"/>
    <n v="79775.19"/>
    <x v="1"/>
    <n v="29"/>
    <n v="694"/>
    <n v="3"/>
    <n v="177"/>
    <n v="0.10344827586206896"/>
    <n v="20126"/>
    <x v="2"/>
    <x v="1"/>
    <s v="High Risk"/>
  </r>
  <r>
    <n v="15621457"/>
    <n v="850"/>
    <x v="0"/>
    <s v="Male"/>
    <x v="7"/>
    <n v="6"/>
    <n v="96654.720000000001"/>
    <n v="2"/>
    <n v="0"/>
    <n v="0"/>
    <n v="152740.16"/>
    <x v="1"/>
    <n v="2"/>
    <n v="4486"/>
    <n v="4"/>
    <n v="80"/>
    <n v="1"/>
    <n v="8972"/>
    <x v="0"/>
    <x v="1"/>
    <s v="High Risk"/>
  </r>
  <r>
    <n v="15764726"/>
    <n v="563"/>
    <x v="0"/>
    <s v="Male"/>
    <x v="32"/>
    <n v="3"/>
    <n v="137583.04000000001"/>
    <n v="1"/>
    <n v="0"/>
    <n v="1"/>
    <n v="5791.85"/>
    <x v="1"/>
    <n v="7"/>
    <n v="4603"/>
    <n v="7"/>
    <n v="180"/>
    <n v="1"/>
    <n v="32221"/>
    <x v="2"/>
    <x v="2"/>
    <s v="High Risk"/>
  </r>
  <r>
    <n v="15646374"/>
    <n v="766"/>
    <x v="2"/>
    <s v="Female"/>
    <x v="34"/>
    <n v="3"/>
    <n v="62717.84"/>
    <n v="2"/>
    <n v="1"/>
    <n v="1"/>
    <n v="13182.43"/>
    <x v="1"/>
    <n v="20"/>
    <n v="4454"/>
    <n v="9"/>
    <n v="114"/>
    <n v="0.45"/>
    <n v="89080"/>
    <x v="0"/>
    <x v="2"/>
    <s v="High Risk"/>
  </r>
  <r>
    <n v="15716501"/>
    <n v="659"/>
    <x v="0"/>
    <s v="Male"/>
    <x v="15"/>
    <n v="9"/>
    <n v="95377.13"/>
    <n v="1"/>
    <n v="0"/>
    <n v="1"/>
    <n v="187551.24"/>
    <x v="1"/>
    <n v="26"/>
    <n v="1180"/>
    <n v="8"/>
    <n v="81"/>
    <n v="0.30769230769230771"/>
    <n v="30680"/>
    <x v="1"/>
    <x v="3"/>
    <s v="High Risk"/>
  </r>
  <r>
    <n v="15589948"/>
    <n v="607"/>
    <x v="1"/>
    <s v="Male"/>
    <x v="34"/>
    <n v="1"/>
    <n v="135936.1"/>
    <n v="2"/>
    <n v="1"/>
    <n v="1"/>
    <n v="110560.14"/>
    <x v="1"/>
    <n v="13"/>
    <n v="1059"/>
    <n v="5"/>
    <n v="15"/>
    <n v="0.38461538461538464"/>
    <n v="13767"/>
    <x v="0"/>
    <x v="0"/>
    <s v="Low Risk"/>
  </r>
  <r>
    <n v="15811343"/>
    <n v="644"/>
    <x v="2"/>
    <s v="Male"/>
    <x v="12"/>
    <n v="5"/>
    <n v="161591.10999999999"/>
    <n v="3"/>
    <n v="1"/>
    <n v="1"/>
    <n v="63795.62"/>
    <x v="1"/>
    <n v="30"/>
    <n v="653"/>
    <n v="2"/>
    <n v="178"/>
    <n v="6.6666666666666666E-2"/>
    <n v="19590"/>
    <x v="0"/>
    <x v="2"/>
    <s v="High Risk"/>
  </r>
  <r>
    <n v="15659677"/>
    <n v="746"/>
    <x v="0"/>
    <s v="Male"/>
    <x v="40"/>
    <n v="8"/>
    <n v="142382.03"/>
    <n v="1"/>
    <n v="1"/>
    <n v="1"/>
    <n v="62086.62"/>
    <x v="1"/>
    <n v="27"/>
    <n v="1719"/>
    <n v="6"/>
    <n v="116"/>
    <n v="0.22222222222222221"/>
    <n v="46413"/>
    <x v="0"/>
    <x v="1"/>
    <s v="High Risk"/>
  </r>
  <r>
    <n v="15594436"/>
    <n v="588"/>
    <x v="1"/>
    <s v="Male"/>
    <x v="19"/>
    <n v="2"/>
    <n v="0"/>
    <n v="2"/>
    <n v="1"/>
    <n v="1"/>
    <n v="12483.56"/>
    <x v="1"/>
    <n v="23"/>
    <n v="833"/>
    <n v="7"/>
    <n v="138"/>
    <n v="0.30434782608695654"/>
    <n v="19159"/>
    <x v="1"/>
    <x v="0"/>
    <s v="High Risk"/>
  </r>
  <r>
    <n v="15748995"/>
    <n v="691"/>
    <x v="1"/>
    <s v="Male"/>
    <x v="33"/>
    <n v="9"/>
    <n v="0"/>
    <n v="2"/>
    <n v="0"/>
    <n v="1"/>
    <n v="10963.04"/>
    <x v="1"/>
    <n v="30"/>
    <n v="2702"/>
    <n v="2"/>
    <n v="12"/>
    <n v="6.6666666666666666E-2"/>
    <n v="81060"/>
    <x v="2"/>
    <x v="3"/>
    <s v="Low Risk"/>
  </r>
  <r>
    <n v="15677062"/>
    <n v="666"/>
    <x v="0"/>
    <s v="Female"/>
    <x v="16"/>
    <n v="6"/>
    <n v="127043.09"/>
    <n v="1"/>
    <n v="1"/>
    <n v="1"/>
    <n v="8247"/>
    <x v="1"/>
    <n v="8"/>
    <n v="4150"/>
    <n v="4"/>
    <n v="140"/>
    <n v="0.5"/>
    <n v="33200"/>
    <x v="1"/>
    <x v="1"/>
    <s v="High Risk"/>
  </r>
  <r>
    <n v="15697201"/>
    <n v="640"/>
    <x v="1"/>
    <s v="Female"/>
    <x v="17"/>
    <n v="3"/>
    <n v="0"/>
    <n v="1"/>
    <n v="1"/>
    <n v="1"/>
    <n v="156260.07999999999"/>
    <x v="1"/>
    <n v="24"/>
    <n v="3196"/>
    <n v="0"/>
    <n v="121"/>
    <n v="0"/>
    <n v="76704"/>
    <x v="2"/>
    <x v="2"/>
    <s v="High Risk"/>
  </r>
  <r>
    <n v="15666453"/>
    <n v="611"/>
    <x v="2"/>
    <s v="Female"/>
    <x v="6"/>
    <n v="4"/>
    <n v="78885.88"/>
    <n v="2"/>
    <n v="1"/>
    <n v="1"/>
    <n v="26927.69"/>
    <x v="1"/>
    <n v="25"/>
    <n v="2591"/>
    <n v="9"/>
    <n v="152"/>
    <n v="0.36"/>
    <n v="64775"/>
    <x v="0"/>
    <x v="2"/>
    <s v="High Risk"/>
  </r>
  <r>
    <n v="15693771"/>
    <n v="651"/>
    <x v="1"/>
    <s v="Female"/>
    <x v="13"/>
    <n v="8"/>
    <n v="95922.9"/>
    <n v="1"/>
    <n v="1"/>
    <n v="0"/>
    <n v="84782.42"/>
    <x v="0"/>
    <n v="18"/>
    <n v="2490"/>
    <n v="2"/>
    <n v="52"/>
    <n v="0.1111111111111111"/>
    <n v="44820"/>
    <x v="1"/>
    <x v="1"/>
    <s v="Medium Risk"/>
  </r>
  <r>
    <n v="15569867"/>
    <n v="529"/>
    <x v="0"/>
    <s v="Female"/>
    <x v="6"/>
    <n v="8"/>
    <n v="0"/>
    <n v="2"/>
    <n v="1"/>
    <n v="0"/>
    <n v="19842.11"/>
    <x v="1"/>
    <n v="3"/>
    <n v="952"/>
    <n v="6"/>
    <n v="171"/>
    <n v="1"/>
    <n v="2856"/>
    <x v="0"/>
    <x v="1"/>
    <s v="High Risk"/>
  </r>
  <r>
    <n v="15711602"/>
    <n v="676"/>
    <x v="0"/>
    <s v="Female"/>
    <x v="18"/>
    <n v="3"/>
    <n v="91711.59"/>
    <n v="1"/>
    <n v="1"/>
    <n v="1"/>
    <n v="95393.43"/>
    <x v="1"/>
    <n v="1"/>
    <n v="2178"/>
    <n v="3"/>
    <n v="52"/>
    <n v="1"/>
    <n v="2178"/>
    <x v="0"/>
    <x v="2"/>
    <s v="Medium Risk"/>
  </r>
  <r>
    <n v="15717736"/>
    <n v="639"/>
    <x v="2"/>
    <s v="Female"/>
    <x v="17"/>
    <n v="10"/>
    <n v="110031.09"/>
    <n v="2"/>
    <n v="1"/>
    <n v="1"/>
    <n v="133995.59"/>
    <x v="1"/>
    <n v="8"/>
    <n v="2295"/>
    <n v="6"/>
    <n v="20"/>
    <n v="0.75"/>
    <n v="18360"/>
    <x v="0"/>
    <x v="3"/>
    <s v="Low Risk"/>
  </r>
  <r>
    <n v="15750441"/>
    <n v="782"/>
    <x v="0"/>
    <s v="Male"/>
    <x v="18"/>
    <n v="5"/>
    <n v="81210.720000000001"/>
    <n v="2"/>
    <n v="0"/>
    <n v="1"/>
    <n v="108003.38"/>
    <x v="1"/>
    <n v="8"/>
    <n v="1929"/>
    <n v="4"/>
    <n v="88"/>
    <n v="0.5"/>
    <n v="15432"/>
    <x v="1"/>
    <x v="2"/>
    <s v="High Risk"/>
  </r>
  <r>
    <n v="15732791"/>
    <n v="641"/>
    <x v="2"/>
    <s v="Male"/>
    <x v="15"/>
    <n v="5"/>
    <n v="122947.92"/>
    <n v="1"/>
    <n v="1"/>
    <n v="1"/>
    <n v="99154.86"/>
    <x v="1"/>
    <n v="30"/>
    <n v="1710"/>
    <n v="7"/>
    <n v="84"/>
    <n v="0.23333333333333334"/>
    <n v="51300"/>
    <x v="0"/>
    <x v="2"/>
    <s v="High Risk"/>
  </r>
  <r>
    <n v="15775104"/>
    <n v="697"/>
    <x v="0"/>
    <s v="Female"/>
    <x v="16"/>
    <n v="1"/>
    <n v="182065.85"/>
    <n v="1"/>
    <n v="1"/>
    <n v="0"/>
    <n v="49503.5"/>
    <x v="1"/>
    <n v="8"/>
    <n v="818"/>
    <n v="7"/>
    <n v="64"/>
    <n v="0.875"/>
    <n v="6544"/>
    <x v="0"/>
    <x v="0"/>
    <s v="High Risk"/>
  </r>
  <r>
    <n v="15757607"/>
    <n v="623"/>
    <x v="0"/>
    <s v="Male"/>
    <x v="13"/>
    <n v="0"/>
    <n v="0"/>
    <n v="1"/>
    <n v="1"/>
    <n v="0"/>
    <n v="196533.72"/>
    <x v="0"/>
    <n v="26"/>
    <n v="2152"/>
    <n v="6"/>
    <n v="89"/>
    <n v="0.23076923076923078"/>
    <n v="55952"/>
    <x v="0"/>
    <x v="0"/>
    <s v="High Risk"/>
  </r>
  <r>
    <n v="15793070"/>
    <n v="494"/>
    <x v="1"/>
    <s v="Female"/>
    <x v="1"/>
    <n v="2"/>
    <n v="69974.66"/>
    <n v="2"/>
    <n v="1"/>
    <n v="0"/>
    <n v="188426.13"/>
    <x v="0"/>
    <n v="25"/>
    <n v="3498"/>
    <n v="1"/>
    <n v="29"/>
    <n v="0.04"/>
    <n v="87450"/>
    <x v="0"/>
    <x v="0"/>
    <s v="Low Risk"/>
  </r>
  <r>
    <n v="15760456"/>
    <n v="731"/>
    <x v="0"/>
    <s v="Female"/>
    <x v="16"/>
    <n v="10"/>
    <n v="123711.73"/>
    <n v="2"/>
    <n v="1"/>
    <n v="0"/>
    <n v="171340.68"/>
    <x v="0"/>
    <n v="27"/>
    <n v="2866"/>
    <n v="5"/>
    <n v="68"/>
    <n v="0.18518518518518517"/>
    <n v="77382"/>
    <x v="1"/>
    <x v="3"/>
    <s v="High Risk"/>
  </r>
  <r>
    <n v="15665385"/>
    <n v="657"/>
    <x v="0"/>
    <s v="Male"/>
    <x v="4"/>
    <n v="6"/>
    <n v="76495.039999999994"/>
    <n v="1"/>
    <n v="1"/>
    <n v="0"/>
    <n v="79071.89"/>
    <x v="1"/>
    <n v="20"/>
    <n v="2757"/>
    <n v="9"/>
    <n v="68"/>
    <n v="0.45"/>
    <n v="55140"/>
    <x v="1"/>
    <x v="1"/>
    <s v="High Risk"/>
  </r>
  <r>
    <n v="15612418"/>
    <n v="744"/>
    <x v="0"/>
    <s v="Female"/>
    <x v="16"/>
    <n v="9"/>
    <n v="0"/>
    <n v="2"/>
    <n v="0"/>
    <n v="0"/>
    <n v="20940.759999999998"/>
    <x v="1"/>
    <n v="28"/>
    <n v="3748"/>
    <n v="7"/>
    <n v="95"/>
    <n v="0.25"/>
    <n v="104944"/>
    <x v="1"/>
    <x v="3"/>
    <s v="High Risk"/>
  </r>
  <r>
    <n v="15727138"/>
    <n v="774"/>
    <x v="1"/>
    <s v="Male"/>
    <x v="17"/>
    <n v="9"/>
    <n v="0"/>
    <n v="2"/>
    <n v="1"/>
    <n v="1"/>
    <n v="34774.26"/>
    <x v="1"/>
    <n v="28"/>
    <n v="2114"/>
    <n v="7"/>
    <n v="150"/>
    <n v="0.25"/>
    <n v="59192"/>
    <x v="0"/>
    <x v="3"/>
    <s v="High Risk"/>
  </r>
  <r>
    <n v="15732061"/>
    <n v="850"/>
    <x v="2"/>
    <s v="Female"/>
    <x v="13"/>
    <n v="1"/>
    <n v="121874.89"/>
    <n v="1"/>
    <n v="0"/>
    <n v="0"/>
    <n v="6865.41"/>
    <x v="0"/>
    <n v="21"/>
    <n v="452"/>
    <n v="2"/>
    <n v="130"/>
    <n v="9.5238095238095233E-2"/>
    <n v="9492"/>
    <x v="0"/>
    <x v="0"/>
    <s v="High Risk"/>
  </r>
  <r>
    <n v="15776051"/>
    <n v="551"/>
    <x v="0"/>
    <s v="Female"/>
    <x v="13"/>
    <n v="6"/>
    <n v="0"/>
    <n v="2"/>
    <n v="1"/>
    <n v="1"/>
    <n v="51143.43"/>
    <x v="1"/>
    <n v="27"/>
    <n v="687"/>
    <n v="7"/>
    <n v="48"/>
    <n v="0.25925925925925924"/>
    <n v="18549"/>
    <x v="0"/>
    <x v="1"/>
    <s v="Medium Risk"/>
  </r>
  <r>
    <n v="15616530"/>
    <n v="638"/>
    <x v="0"/>
    <s v="Male"/>
    <x v="18"/>
    <n v="6"/>
    <n v="188455.19"/>
    <n v="1"/>
    <n v="0"/>
    <n v="0"/>
    <n v="47031.4"/>
    <x v="0"/>
    <n v="1"/>
    <n v="3552"/>
    <n v="6"/>
    <n v="42"/>
    <n v="1"/>
    <n v="3552"/>
    <x v="0"/>
    <x v="1"/>
    <s v="Medium Risk"/>
  </r>
  <r>
    <n v="15632344"/>
    <n v="792"/>
    <x v="0"/>
    <s v="Female"/>
    <x v="0"/>
    <n v="0"/>
    <n v="99045.93"/>
    <n v="2"/>
    <n v="1"/>
    <n v="0"/>
    <n v="47160.01"/>
    <x v="1"/>
    <n v="8"/>
    <n v="4769"/>
    <n v="10"/>
    <n v="14"/>
    <n v="1"/>
    <n v="38152"/>
    <x v="0"/>
    <x v="0"/>
    <s v="Low Risk"/>
  </r>
  <r>
    <n v="15744979"/>
    <n v="666"/>
    <x v="0"/>
    <s v="Female"/>
    <x v="18"/>
    <n v="8"/>
    <n v="0"/>
    <n v="1"/>
    <n v="0"/>
    <n v="1"/>
    <n v="158666.99"/>
    <x v="1"/>
    <n v="4"/>
    <n v="3889"/>
    <n v="1"/>
    <n v="50"/>
    <n v="0.25"/>
    <n v="15556"/>
    <x v="1"/>
    <x v="1"/>
    <s v="Medium Risk"/>
  </r>
  <r>
    <n v="15745433"/>
    <n v="716"/>
    <x v="2"/>
    <s v="Female"/>
    <x v="33"/>
    <n v="2"/>
    <n v="205770.78"/>
    <n v="2"/>
    <n v="0"/>
    <n v="0"/>
    <n v="65464.66"/>
    <x v="1"/>
    <n v="9"/>
    <n v="1832"/>
    <n v="3"/>
    <n v="179"/>
    <n v="0.33333333333333331"/>
    <n v="16488"/>
    <x v="1"/>
    <x v="0"/>
    <s v="High Risk"/>
  </r>
  <r>
    <n v="15683657"/>
    <n v="594"/>
    <x v="0"/>
    <s v="Female"/>
    <x v="8"/>
    <n v="0"/>
    <n v="79340.95"/>
    <n v="1"/>
    <n v="1"/>
    <n v="0"/>
    <n v="78255.86"/>
    <x v="1"/>
    <n v="3"/>
    <n v="3674"/>
    <n v="2"/>
    <n v="37"/>
    <n v="0.66666666666666663"/>
    <n v="11022"/>
    <x v="1"/>
    <x v="0"/>
    <s v="Medium Risk"/>
  </r>
  <r>
    <n v="15718572"/>
    <n v="600"/>
    <x v="2"/>
    <s v="Male"/>
    <x v="38"/>
    <n v="9"/>
    <n v="138456.03"/>
    <n v="2"/>
    <n v="1"/>
    <n v="1"/>
    <n v="103548.25"/>
    <x v="1"/>
    <n v="26"/>
    <n v="1965"/>
    <n v="5"/>
    <n v="72"/>
    <n v="0.19230769230769232"/>
    <n v="51090"/>
    <x v="0"/>
    <x v="3"/>
    <s v="High Risk"/>
  </r>
  <r>
    <n v="15665783"/>
    <n v="565"/>
    <x v="0"/>
    <s v="Male"/>
    <x v="23"/>
    <n v="7"/>
    <n v="0"/>
    <n v="2"/>
    <n v="1"/>
    <n v="1"/>
    <n v="89609.26"/>
    <x v="1"/>
    <n v="2"/>
    <n v="3371"/>
    <n v="8"/>
    <n v="175"/>
    <n v="1"/>
    <n v="6742"/>
    <x v="0"/>
    <x v="1"/>
    <s v="High Risk"/>
  </r>
  <r>
    <n v="15652782"/>
    <n v="678"/>
    <x v="2"/>
    <s v="Male"/>
    <x v="36"/>
    <n v="2"/>
    <n v="101099.9"/>
    <n v="2"/>
    <n v="0"/>
    <n v="1"/>
    <n v="193476.04"/>
    <x v="1"/>
    <n v="15"/>
    <n v="4413"/>
    <n v="2"/>
    <n v="24"/>
    <n v="0.13333333333333333"/>
    <n v="66195"/>
    <x v="1"/>
    <x v="0"/>
    <s v="Low Risk"/>
  </r>
  <r>
    <n v="15707025"/>
    <n v="648"/>
    <x v="1"/>
    <s v="Female"/>
    <x v="8"/>
    <n v="5"/>
    <n v="0"/>
    <n v="2"/>
    <n v="1"/>
    <n v="1"/>
    <n v="5199.0200000000004"/>
    <x v="1"/>
    <n v="13"/>
    <n v="4550"/>
    <n v="1"/>
    <n v="6"/>
    <n v="7.6923076923076927E-2"/>
    <n v="59150"/>
    <x v="0"/>
    <x v="2"/>
    <s v="Low Risk"/>
  </r>
  <r>
    <n v="15647807"/>
    <n v="642"/>
    <x v="0"/>
    <s v="Male"/>
    <x v="20"/>
    <n v="8"/>
    <n v="109219.83"/>
    <n v="1"/>
    <n v="1"/>
    <n v="0"/>
    <n v="52827.51"/>
    <x v="1"/>
    <n v="21"/>
    <n v="1444"/>
    <n v="2"/>
    <n v="112"/>
    <n v="9.5238095238095233E-2"/>
    <n v="30324"/>
    <x v="0"/>
    <x v="1"/>
    <s v="High Risk"/>
  </r>
  <r>
    <n v="15718281"/>
    <n v="706"/>
    <x v="2"/>
    <s v="Male"/>
    <x v="44"/>
    <n v="1"/>
    <n v="123276.69"/>
    <n v="2"/>
    <n v="1"/>
    <n v="1"/>
    <n v="86507.88"/>
    <x v="0"/>
    <n v="13"/>
    <n v="3984"/>
    <n v="8"/>
    <n v="86"/>
    <n v="0.61538461538461542"/>
    <n v="51792"/>
    <x v="0"/>
    <x v="0"/>
    <s v="High Risk"/>
  </r>
  <r>
    <n v="15660571"/>
    <n v="668"/>
    <x v="1"/>
    <s v="Male"/>
    <x v="3"/>
    <n v="10"/>
    <n v="113034.31"/>
    <n v="1"/>
    <n v="1"/>
    <n v="1"/>
    <n v="100423.88"/>
    <x v="1"/>
    <n v="9"/>
    <n v="193"/>
    <n v="0"/>
    <n v="77"/>
    <n v="0"/>
    <n v="1737"/>
    <x v="1"/>
    <x v="3"/>
    <s v="High Risk"/>
  </r>
  <r>
    <n v="15727857"/>
    <n v="635"/>
    <x v="1"/>
    <s v="Male"/>
    <x v="1"/>
    <n v="1"/>
    <n v="0"/>
    <n v="2"/>
    <n v="1"/>
    <n v="0"/>
    <n v="175611.5"/>
    <x v="1"/>
    <n v="6"/>
    <n v="853"/>
    <n v="8"/>
    <n v="108"/>
    <n v="1"/>
    <n v="5118"/>
    <x v="0"/>
    <x v="0"/>
    <s v="High Risk"/>
  </r>
  <r>
    <n v="15639252"/>
    <n v="603"/>
    <x v="1"/>
    <s v="Male"/>
    <x v="33"/>
    <n v="6"/>
    <n v="129548.5"/>
    <n v="2"/>
    <n v="1"/>
    <n v="1"/>
    <n v="19282.849999999999"/>
    <x v="1"/>
    <n v="21"/>
    <n v="2373"/>
    <n v="2"/>
    <n v="177"/>
    <n v="9.5238095238095233E-2"/>
    <n v="49833"/>
    <x v="1"/>
    <x v="1"/>
    <s v="High Risk"/>
  </r>
  <r>
    <n v="15628144"/>
    <n v="635"/>
    <x v="0"/>
    <s v="Female"/>
    <x v="42"/>
    <n v="4"/>
    <n v="74812.84"/>
    <n v="1"/>
    <n v="0"/>
    <n v="1"/>
    <n v="27448.33"/>
    <x v="1"/>
    <n v="8"/>
    <n v="2558"/>
    <n v="2"/>
    <n v="63"/>
    <n v="0.25"/>
    <n v="20464"/>
    <x v="2"/>
    <x v="2"/>
    <s v="High Risk"/>
  </r>
  <r>
    <n v="15683560"/>
    <n v="642"/>
    <x v="0"/>
    <s v="Female"/>
    <x v="20"/>
    <n v="7"/>
    <n v="0"/>
    <n v="2"/>
    <n v="1"/>
    <n v="0"/>
    <n v="183963.34"/>
    <x v="1"/>
    <n v="8"/>
    <n v="4228"/>
    <n v="3"/>
    <n v="73"/>
    <n v="0.375"/>
    <n v="33824"/>
    <x v="0"/>
    <x v="1"/>
    <s v="High Risk"/>
  </r>
  <r>
    <n v="15653275"/>
    <n v="785"/>
    <x v="1"/>
    <s v="Female"/>
    <x v="41"/>
    <n v="1"/>
    <n v="0"/>
    <n v="2"/>
    <n v="1"/>
    <n v="0"/>
    <n v="45113.919999999998"/>
    <x v="0"/>
    <n v="25"/>
    <n v="4700"/>
    <n v="8"/>
    <n v="32"/>
    <n v="0.32"/>
    <n v="117500"/>
    <x v="0"/>
    <x v="0"/>
    <s v="Medium Risk"/>
  </r>
  <r>
    <n v="15622182"/>
    <n v="628"/>
    <x v="2"/>
    <s v="Female"/>
    <x v="34"/>
    <n v="3"/>
    <n v="153538.13"/>
    <n v="2"/>
    <n v="1"/>
    <n v="0"/>
    <n v="110776.01"/>
    <x v="1"/>
    <n v="29"/>
    <n v="2271"/>
    <n v="9"/>
    <n v="119"/>
    <n v="0.31034482758620691"/>
    <n v="65859"/>
    <x v="0"/>
    <x v="2"/>
    <s v="High Risk"/>
  </r>
  <r>
    <n v="15613962"/>
    <n v="499"/>
    <x v="0"/>
    <s v="Female"/>
    <x v="16"/>
    <n v="9"/>
    <n v="0"/>
    <n v="2"/>
    <n v="0"/>
    <n v="1"/>
    <n v="183042.2"/>
    <x v="1"/>
    <n v="20"/>
    <n v="758"/>
    <n v="5"/>
    <n v="27"/>
    <n v="0.25"/>
    <n v="15160"/>
    <x v="0"/>
    <x v="3"/>
    <s v="Low Risk"/>
  </r>
  <r>
    <n v="15618437"/>
    <n v="567"/>
    <x v="1"/>
    <s v="Male"/>
    <x v="10"/>
    <n v="10"/>
    <n v="0"/>
    <n v="2"/>
    <n v="0"/>
    <n v="1"/>
    <n v="161571.79"/>
    <x v="1"/>
    <n v="27"/>
    <n v="3604"/>
    <n v="1"/>
    <n v="121"/>
    <n v="3.7037037037037035E-2"/>
    <n v="97308"/>
    <x v="0"/>
    <x v="3"/>
    <s v="High Risk"/>
  </r>
  <r>
    <n v="15783338"/>
    <n v="449"/>
    <x v="1"/>
    <s v="Male"/>
    <x v="15"/>
    <n v="0"/>
    <n v="155619.35999999999"/>
    <n v="1"/>
    <n v="1"/>
    <n v="1"/>
    <n v="166692.03"/>
    <x v="1"/>
    <n v="29"/>
    <n v="685"/>
    <n v="1"/>
    <n v="23"/>
    <n v="3.4482758620689655E-2"/>
    <n v="19865"/>
    <x v="0"/>
    <x v="0"/>
    <s v="Low Risk"/>
  </r>
  <r>
    <n v="15764491"/>
    <n v="701"/>
    <x v="1"/>
    <s v="Male"/>
    <x v="12"/>
    <n v="10"/>
    <n v="159693.9"/>
    <n v="2"/>
    <n v="1"/>
    <n v="1"/>
    <n v="71173.64"/>
    <x v="1"/>
    <n v="15"/>
    <n v="1336"/>
    <n v="4"/>
    <n v="127"/>
    <n v="0.26666666666666666"/>
    <n v="20040"/>
    <x v="0"/>
    <x v="3"/>
    <s v="High Risk"/>
  </r>
  <r>
    <n v="15712960"/>
    <n v="613"/>
    <x v="1"/>
    <s v="Male"/>
    <x v="24"/>
    <n v="3"/>
    <n v="171653.17"/>
    <n v="1"/>
    <n v="0"/>
    <n v="1"/>
    <n v="5353.12"/>
    <x v="1"/>
    <n v="8"/>
    <n v="4416"/>
    <n v="4"/>
    <n v="4"/>
    <n v="0.5"/>
    <n v="35328"/>
    <x v="1"/>
    <x v="2"/>
    <s v="Low Risk"/>
  </r>
  <r>
    <n v="15688157"/>
    <n v="683"/>
    <x v="2"/>
    <s v="Female"/>
    <x v="2"/>
    <n v="2"/>
    <n v="47685.47"/>
    <n v="2"/>
    <n v="1"/>
    <n v="1"/>
    <n v="86019.48"/>
    <x v="1"/>
    <n v="10"/>
    <n v="428"/>
    <n v="4"/>
    <n v="125"/>
    <n v="0.4"/>
    <n v="4280"/>
    <x v="2"/>
    <x v="0"/>
    <s v="High Risk"/>
  </r>
  <r>
    <n v="15579287"/>
    <n v="581"/>
    <x v="0"/>
    <s v="Male"/>
    <x v="12"/>
    <n v="4"/>
    <n v="0"/>
    <n v="2"/>
    <n v="0"/>
    <n v="1"/>
    <n v="86383.82"/>
    <x v="1"/>
    <n v="6"/>
    <n v="864"/>
    <n v="3"/>
    <n v="155"/>
    <n v="0.5"/>
    <n v="5184"/>
    <x v="2"/>
    <x v="2"/>
    <s v="High Risk"/>
  </r>
  <r>
    <n v="15570931"/>
    <n v="620"/>
    <x v="0"/>
    <s v="Male"/>
    <x v="22"/>
    <n v="5"/>
    <n v="0"/>
    <n v="1"/>
    <n v="0"/>
    <n v="0"/>
    <n v="31641.52"/>
    <x v="0"/>
    <n v="20"/>
    <n v="4364"/>
    <n v="1"/>
    <n v="169"/>
    <n v="0.05"/>
    <n v="87280"/>
    <x v="0"/>
    <x v="2"/>
    <s v="High Risk"/>
  </r>
  <r>
    <n v="15615177"/>
    <n v="561"/>
    <x v="1"/>
    <s v="Male"/>
    <x v="34"/>
    <n v="6"/>
    <n v="123692"/>
    <n v="1"/>
    <n v="1"/>
    <n v="1"/>
    <n v="70548.960000000006"/>
    <x v="1"/>
    <n v="5"/>
    <n v="3421"/>
    <n v="1"/>
    <n v="39"/>
    <n v="0.2"/>
    <n v="17105"/>
    <x v="2"/>
    <x v="1"/>
    <s v="Medium Risk"/>
  </r>
  <r>
    <n v="15809906"/>
    <n v="558"/>
    <x v="2"/>
    <s v="Male"/>
    <x v="28"/>
    <n v="1"/>
    <n v="148853.29"/>
    <n v="2"/>
    <n v="1"/>
    <n v="1"/>
    <n v="24411.02"/>
    <x v="1"/>
    <n v="10"/>
    <n v="4821"/>
    <n v="1"/>
    <n v="105"/>
    <n v="0.1"/>
    <n v="48210"/>
    <x v="0"/>
    <x v="0"/>
    <s v="High Risk"/>
  </r>
  <r>
    <n v="15652169"/>
    <n v="642"/>
    <x v="0"/>
    <s v="Male"/>
    <x v="12"/>
    <n v="2"/>
    <n v="133161.95000000001"/>
    <n v="1"/>
    <n v="0"/>
    <n v="1"/>
    <n v="122254.86"/>
    <x v="1"/>
    <n v="30"/>
    <n v="2577"/>
    <n v="0"/>
    <n v="68"/>
    <n v="0"/>
    <n v="77310"/>
    <x v="1"/>
    <x v="0"/>
    <s v="High Risk"/>
  </r>
  <r>
    <n v="15649450"/>
    <n v="805"/>
    <x v="2"/>
    <s v="Male"/>
    <x v="9"/>
    <n v="6"/>
    <n v="143221.35"/>
    <n v="2"/>
    <n v="1"/>
    <n v="0"/>
    <n v="186035.72"/>
    <x v="1"/>
    <n v="6"/>
    <n v="3897"/>
    <n v="8"/>
    <n v="49"/>
    <n v="1"/>
    <n v="23382"/>
    <x v="0"/>
    <x v="1"/>
    <s v="Medium Risk"/>
  </r>
  <r>
    <n v="15777179"/>
    <n v="687"/>
    <x v="0"/>
    <s v="Male"/>
    <x v="12"/>
    <n v="9"/>
    <n v="0"/>
    <n v="2"/>
    <n v="0"/>
    <n v="1"/>
    <n v="73133.820000000007"/>
    <x v="1"/>
    <n v="27"/>
    <n v="510"/>
    <n v="5"/>
    <n v="89"/>
    <n v="0.18518518518518517"/>
    <n v="13770"/>
    <x v="0"/>
    <x v="3"/>
    <s v="High Risk"/>
  </r>
  <r>
    <n v="15803538"/>
    <n v="695"/>
    <x v="1"/>
    <s v="Male"/>
    <x v="27"/>
    <n v="1"/>
    <n v="0"/>
    <n v="3"/>
    <n v="1"/>
    <n v="0"/>
    <n v="187734.49"/>
    <x v="0"/>
    <n v="6"/>
    <n v="4597"/>
    <n v="4"/>
    <n v="142"/>
    <n v="0.66666666666666663"/>
    <n v="27582"/>
    <x v="0"/>
    <x v="0"/>
    <s v="High Risk"/>
  </r>
  <r>
    <n v="15610936"/>
    <n v="562"/>
    <x v="0"/>
    <s v="Male"/>
    <x v="19"/>
    <n v="6"/>
    <n v="0"/>
    <n v="2"/>
    <n v="1"/>
    <n v="0"/>
    <n v="111590.35"/>
    <x v="1"/>
    <n v="25"/>
    <n v="724"/>
    <n v="5"/>
    <n v="55"/>
    <n v="0.2"/>
    <n v="18100"/>
    <x v="0"/>
    <x v="1"/>
    <s v="Medium Risk"/>
  </r>
  <r>
    <n v="15590094"/>
    <n v="613"/>
    <x v="2"/>
    <s v="Male"/>
    <x v="16"/>
    <n v="9"/>
    <n v="126265.88"/>
    <n v="2"/>
    <n v="0"/>
    <n v="0"/>
    <n v="15859.95"/>
    <x v="1"/>
    <n v="15"/>
    <n v="358"/>
    <n v="8"/>
    <n v="13"/>
    <n v="0.53333333333333333"/>
    <n v="5370"/>
    <x v="0"/>
    <x v="3"/>
    <s v="Low Risk"/>
  </r>
  <r>
    <n v="15572706"/>
    <n v="589"/>
    <x v="0"/>
    <s v="Male"/>
    <x v="24"/>
    <n v="5"/>
    <n v="0"/>
    <n v="1"/>
    <n v="1"/>
    <n v="0"/>
    <n v="61324.87"/>
    <x v="1"/>
    <n v="27"/>
    <n v="2538"/>
    <n v="2"/>
    <n v="109"/>
    <n v="7.407407407407407E-2"/>
    <n v="68526"/>
    <x v="0"/>
    <x v="2"/>
    <s v="High Risk"/>
  </r>
  <r>
    <n v="15634564"/>
    <n v="593"/>
    <x v="1"/>
    <s v="Male"/>
    <x v="8"/>
    <n v="8"/>
    <n v="112713.34"/>
    <n v="1"/>
    <n v="1"/>
    <n v="1"/>
    <n v="176868.89"/>
    <x v="1"/>
    <n v="1"/>
    <n v="2493"/>
    <n v="0"/>
    <n v="80"/>
    <n v="0"/>
    <n v="2493"/>
    <x v="0"/>
    <x v="1"/>
    <s v="High Risk"/>
  </r>
  <r>
    <n v="15684296"/>
    <n v="714"/>
    <x v="0"/>
    <s v="Male"/>
    <x v="10"/>
    <n v="5"/>
    <n v="141173.03"/>
    <n v="1"/>
    <n v="0"/>
    <n v="1"/>
    <n v="98896.06"/>
    <x v="1"/>
    <n v="13"/>
    <n v="158"/>
    <n v="6"/>
    <n v="33"/>
    <n v="0.46153846153846156"/>
    <n v="2054"/>
    <x v="0"/>
    <x v="2"/>
    <s v="Medium Risk"/>
  </r>
  <r>
    <n v="15702293"/>
    <n v="588"/>
    <x v="1"/>
    <s v="Female"/>
    <x v="12"/>
    <n v="7"/>
    <n v="0"/>
    <n v="2"/>
    <n v="1"/>
    <n v="1"/>
    <n v="108739.15"/>
    <x v="1"/>
    <n v="24"/>
    <n v="3795"/>
    <n v="7"/>
    <n v="72"/>
    <n v="0.29166666666666669"/>
    <n v="91080"/>
    <x v="1"/>
    <x v="1"/>
    <s v="High Risk"/>
  </r>
  <r>
    <n v="15642099"/>
    <n v="679"/>
    <x v="1"/>
    <s v="Male"/>
    <x v="2"/>
    <n v="6"/>
    <n v="0"/>
    <n v="2"/>
    <n v="1"/>
    <n v="0"/>
    <n v="12266.06"/>
    <x v="1"/>
    <n v="30"/>
    <n v="454"/>
    <n v="8"/>
    <n v="107"/>
    <n v="0.26666666666666666"/>
    <n v="13620"/>
    <x v="0"/>
    <x v="1"/>
    <s v="High Risk"/>
  </r>
  <r>
    <n v="15773273"/>
    <n v="730"/>
    <x v="1"/>
    <s v="Male"/>
    <x v="16"/>
    <n v="5"/>
    <n v="118866.36"/>
    <n v="1"/>
    <n v="1"/>
    <n v="1"/>
    <n v="163317.5"/>
    <x v="1"/>
    <n v="11"/>
    <n v="894"/>
    <n v="5"/>
    <n v="98"/>
    <n v="0.45454545454545453"/>
    <n v="9834"/>
    <x v="1"/>
    <x v="2"/>
    <s v="High Risk"/>
  </r>
  <r>
    <n v="15613337"/>
    <n v="833"/>
    <x v="0"/>
    <s v="Male"/>
    <x v="40"/>
    <n v="2"/>
    <n v="0"/>
    <n v="2"/>
    <n v="1"/>
    <n v="1"/>
    <n v="182247.77"/>
    <x v="1"/>
    <n v="18"/>
    <n v="418"/>
    <n v="1"/>
    <n v="121"/>
    <n v="5.5555555555555552E-2"/>
    <n v="7524"/>
    <x v="0"/>
    <x v="0"/>
    <s v="High Risk"/>
  </r>
  <r>
    <n v="15800482"/>
    <n v="586"/>
    <x v="1"/>
    <s v="Female"/>
    <x v="19"/>
    <n v="7"/>
    <n v="0"/>
    <n v="2"/>
    <n v="1"/>
    <n v="1"/>
    <n v="168261.4"/>
    <x v="1"/>
    <n v="27"/>
    <n v="2642"/>
    <n v="4"/>
    <n v="139"/>
    <n v="0.14814814814814814"/>
    <n v="71334"/>
    <x v="0"/>
    <x v="1"/>
    <s v="High Risk"/>
  </r>
  <r>
    <n v="15732644"/>
    <n v="567"/>
    <x v="1"/>
    <s v="Female"/>
    <x v="41"/>
    <n v="5"/>
    <n v="92316.31"/>
    <n v="2"/>
    <n v="1"/>
    <n v="0"/>
    <n v="158590.66"/>
    <x v="0"/>
    <n v="19"/>
    <n v="4123"/>
    <n v="7"/>
    <n v="165"/>
    <n v="0.36842105263157893"/>
    <n v="78337"/>
    <x v="0"/>
    <x v="2"/>
    <s v="High Risk"/>
  </r>
  <r>
    <n v="15713426"/>
    <n v="637"/>
    <x v="2"/>
    <s v="Male"/>
    <x v="33"/>
    <n v="1"/>
    <n v="122185.53"/>
    <n v="1"/>
    <n v="1"/>
    <n v="0"/>
    <n v="102566.46"/>
    <x v="0"/>
    <n v="8"/>
    <n v="1014"/>
    <n v="9"/>
    <n v="17"/>
    <n v="1"/>
    <n v="8112"/>
    <x v="0"/>
    <x v="0"/>
    <s v="Low Risk"/>
  </r>
  <r>
    <n v="15640789"/>
    <n v="711"/>
    <x v="0"/>
    <s v="Male"/>
    <x v="16"/>
    <n v="4"/>
    <n v="123345.85"/>
    <n v="1"/>
    <n v="1"/>
    <n v="0"/>
    <n v="141827.82999999999"/>
    <x v="1"/>
    <n v="19"/>
    <n v="620"/>
    <n v="0"/>
    <n v="36"/>
    <n v="0"/>
    <n v="11780"/>
    <x v="1"/>
    <x v="2"/>
    <s v="Medium Risk"/>
  </r>
  <r>
    <n v="15598892"/>
    <n v="828"/>
    <x v="0"/>
    <s v="Male"/>
    <x v="33"/>
    <n v="4"/>
    <n v="73070.179999999993"/>
    <n v="2"/>
    <n v="0"/>
    <n v="0"/>
    <n v="161671.15"/>
    <x v="1"/>
    <n v="14"/>
    <n v="2543"/>
    <n v="3"/>
    <n v="170"/>
    <n v="0.21428571428571427"/>
    <n v="35602"/>
    <x v="0"/>
    <x v="2"/>
    <s v="High Risk"/>
  </r>
  <r>
    <n v="15606436"/>
    <n v="500"/>
    <x v="1"/>
    <s v="Male"/>
    <x v="16"/>
    <n v="7"/>
    <n v="0"/>
    <n v="2"/>
    <n v="0"/>
    <n v="0"/>
    <n v="192013.23"/>
    <x v="1"/>
    <n v="17"/>
    <n v="793"/>
    <n v="6"/>
    <n v="45"/>
    <n v="0.35294117647058826"/>
    <n v="13481"/>
    <x v="1"/>
    <x v="1"/>
    <s v="Medium Risk"/>
  </r>
  <r>
    <n v="15751227"/>
    <n v="807"/>
    <x v="0"/>
    <s v="Male"/>
    <x v="40"/>
    <n v="1"/>
    <n v="95120.59"/>
    <n v="1"/>
    <n v="0"/>
    <n v="0"/>
    <n v="127875.1"/>
    <x v="1"/>
    <n v="19"/>
    <n v="3024"/>
    <n v="0"/>
    <n v="118"/>
    <n v="0"/>
    <n v="57456"/>
    <x v="0"/>
    <x v="0"/>
    <s v="High Risk"/>
  </r>
  <r>
    <n v="15812365"/>
    <n v="850"/>
    <x v="0"/>
    <s v="Male"/>
    <x v="20"/>
    <n v="8"/>
    <n v="102800.65"/>
    <n v="1"/>
    <n v="1"/>
    <n v="0"/>
    <n v="60811.56"/>
    <x v="1"/>
    <n v="16"/>
    <n v="2785"/>
    <n v="8"/>
    <n v="163"/>
    <n v="0.5"/>
    <n v="44560"/>
    <x v="0"/>
    <x v="1"/>
    <s v="High Risk"/>
  </r>
  <r>
    <n v="15616088"/>
    <n v="782"/>
    <x v="0"/>
    <s v="Female"/>
    <x v="53"/>
    <n v="7"/>
    <n v="97072.42"/>
    <n v="1"/>
    <n v="0"/>
    <n v="1"/>
    <n v="131177.22"/>
    <x v="1"/>
    <n v="18"/>
    <n v="3932"/>
    <n v="3"/>
    <n v="180"/>
    <n v="0.16666666666666666"/>
    <n v="70776"/>
    <x v="2"/>
    <x v="1"/>
    <s v="High Risk"/>
  </r>
  <r>
    <n v="15803886"/>
    <n v="629"/>
    <x v="1"/>
    <s v="Male"/>
    <x v="8"/>
    <n v="6"/>
    <n v="132876.54999999999"/>
    <n v="1"/>
    <n v="1"/>
    <n v="1"/>
    <n v="130862.11"/>
    <x v="1"/>
    <n v="2"/>
    <n v="578"/>
    <n v="3"/>
    <n v="45"/>
    <n v="1"/>
    <n v="1156"/>
    <x v="0"/>
    <x v="1"/>
    <s v="Medium Risk"/>
  </r>
  <r>
    <n v="15587311"/>
    <n v="582"/>
    <x v="1"/>
    <s v="Male"/>
    <x v="19"/>
    <n v="6"/>
    <n v="0"/>
    <n v="2"/>
    <n v="0"/>
    <n v="1"/>
    <n v="72970.929999999993"/>
    <x v="1"/>
    <n v="23"/>
    <n v="657"/>
    <n v="0"/>
    <n v="132"/>
    <n v="0"/>
    <n v="15111"/>
    <x v="0"/>
    <x v="1"/>
    <s v="High Risk"/>
  </r>
  <r>
    <n v="15617401"/>
    <n v="468"/>
    <x v="0"/>
    <s v="Male"/>
    <x v="32"/>
    <n v="2"/>
    <n v="0"/>
    <n v="2"/>
    <n v="1"/>
    <n v="0"/>
    <n v="28123.99"/>
    <x v="1"/>
    <n v="3"/>
    <n v="3878"/>
    <n v="2"/>
    <n v="75"/>
    <n v="0.66666666666666663"/>
    <n v="11634"/>
    <x v="2"/>
    <x v="0"/>
    <s v="High Risk"/>
  </r>
  <r>
    <n v="15775886"/>
    <n v="670"/>
    <x v="0"/>
    <s v="Male"/>
    <x v="18"/>
    <n v="3"/>
    <n v="0"/>
    <n v="1"/>
    <n v="1"/>
    <n v="0"/>
    <n v="140754.19"/>
    <x v="0"/>
    <n v="23"/>
    <n v="3502"/>
    <n v="4"/>
    <n v="24"/>
    <n v="0.17391304347826086"/>
    <n v="80546"/>
    <x v="2"/>
    <x v="2"/>
    <s v="Low Risk"/>
  </r>
  <r>
    <n v="15807305"/>
    <n v="805"/>
    <x v="0"/>
    <s v="Male"/>
    <x v="2"/>
    <n v="2"/>
    <n v="0"/>
    <n v="1"/>
    <n v="0"/>
    <n v="0"/>
    <n v="166650.32"/>
    <x v="1"/>
    <n v="8"/>
    <n v="2088"/>
    <n v="10"/>
    <n v="76"/>
    <n v="1"/>
    <n v="16704"/>
    <x v="0"/>
    <x v="0"/>
    <s v="High Risk"/>
  </r>
  <r>
    <n v="15761717"/>
    <n v="720"/>
    <x v="0"/>
    <s v="Male"/>
    <x v="28"/>
    <n v="10"/>
    <n v="51962.91"/>
    <n v="2"/>
    <n v="1"/>
    <n v="0"/>
    <n v="45507.24"/>
    <x v="1"/>
    <n v="27"/>
    <n v="1777"/>
    <n v="7"/>
    <n v="150"/>
    <n v="0.25925925925925924"/>
    <n v="47979"/>
    <x v="0"/>
    <x v="3"/>
    <s v="High Risk"/>
  </r>
  <r>
    <n v="15628008"/>
    <n v="781"/>
    <x v="1"/>
    <s v="Female"/>
    <x v="6"/>
    <n v="6"/>
    <n v="98759.89"/>
    <n v="1"/>
    <n v="0"/>
    <n v="0"/>
    <n v="112202.64"/>
    <x v="1"/>
    <n v="28"/>
    <n v="316"/>
    <n v="5"/>
    <n v="122"/>
    <n v="0.17857142857142858"/>
    <n v="8848"/>
    <x v="0"/>
    <x v="1"/>
    <s v="High Risk"/>
  </r>
  <r>
    <n v="15583755"/>
    <n v="592"/>
    <x v="2"/>
    <s v="Male"/>
    <x v="19"/>
    <n v="2"/>
    <n v="156570.85999999999"/>
    <n v="1"/>
    <n v="1"/>
    <n v="1"/>
    <n v="37140.199999999997"/>
    <x v="1"/>
    <n v="3"/>
    <n v="1288"/>
    <n v="10"/>
    <n v="50"/>
    <n v="1"/>
    <n v="3864"/>
    <x v="0"/>
    <x v="0"/>
    <s v="Medium Risk"/>
  </r>
  <r>
    <n v="15661409"/>
    <n v="542"/>
    <x v="0"/>
    <s v="Female"/>
    <x v="0"/>
    <n v="1"/>
    <n v="0"/>
    <n v="1"/>
    <n v="1"/>
    <n v="1"/>
    <n v="178256.58"/>
    <x v="0"/>
    <n v="9"/>
    <n v="2871"/>
    <n v="4"/>
    <n v="18"/>
    <n v="0.44444444444444442"/>
    <n v="25839"/>
    <x v="1"/>
    <x v="0"/>
    <s v="Low Risk"/>
  </r>
  <r>
    <n v="15774250"/>
    <n v="532"/>
    <x v="0"/>
    <s v="Male"/>
    <x v="0"/>
    <n v="1"/>
    <n v="159024.71"/>
    <n v="1"/>
    <n v="1"/>
    <n v="0"/>
    <n v="100982.93"/>
    <x v="0"/>
    <n v="3"/>
    <n v="880"/>
    <n v="9"/>
    <n v="157"/>
    <n v="1"/>
    <n v="2640"/>
    <x v="0"/>
    <x v="0"/>
    <s v="High Risk"/>
  </r>
  <r>
    <n v="15681476"/>
    <n v="520"/>
    <x v="0"/>
    <s v="Female"/>
    <x v="2"/>
    <n v="1"/>
    <n v="73493.17"/>
    <n v="1"/>
    <n v="0"/>
    <n v="1"/>
    <n v="109626.13"/>
    <x v="0"/>
    <n v="29"/>
    <n v="2931"/>
    <n v="5"/>
    <n v="109"/>
    <n v="0.17241379310344829"/>
    <n v="84999"/>
    <x v="0"/>
    <x v="0"/>
    <s v="High Risk"/>
  </r>
  <r>
    <n v="15654870"/>
    <n v="759"/>
    <x v="0"/>
    <s v="Female"/>
    <x v="13"/>
    <n v="8"/>
    <n v="0"/>
    <n v="2"/>
    <n v="1"/>
    <n v="1"/>
    <n v="99251.24"/>
    <x v="1"/>
    <n v="6"/>
    <n v="290"/>
    <n v="0"/>
    <n v="78"/>
    <n v="0"/>
    <n v="1740"/>
    <x v="2"/>
    <x v="1"/>
    <s v="High Risk"/>
  </r>
  <r>
    <n v="15790448"/>
    <n v="473"/>
    <x v="0"/>
    <s v="Female"/>
    <x v="12"/>
    <n v="6"/>
    <n v="69617.36"/>
    <n v="1"/>
    <n v="1"/>
    <n v="0"/>
    <n v="143345.69"/>
    <x v="1"/>
    <n v="11"/>
    <n v="1803"/>
    <n v="4"/>
    <n v="69"/>
    <n v="0.36363636363636365"/>
    <n v="19833"/>
    <x v="1"/>
    <x v="1"/>
    <s v="High Risk"/>
  </r>
  <r>
    <n v="15785326"/>
    <n v="639"/>
    <x v="1"/>
    <s v="Female"/>
    <x v="12"/>
    <n v="5"/>
    <n v="136526.26"/>
    <n v="2"/>
    <n v="1"/>
    <n v="0"/>
    <n v="59653.03"/>
    <x v="1"/>
    <n v="21"/>
    <n v="4174"/>
    <n v="1"/>
    <n v="129"/>
    <n v="4.7619047619047616E-2"/>
    <n v="87654"/>
    <x v="0"/>
    <x v="2"/>
    <s v="High Risk"/>
  </r>
  <r>
    <n v="15592854"/>
    <n v="705"/>
    <x v="0"/>
    <s v="Male"/>
    <x v="11"/>
    <n v="3"/>
    <n v="113736.27"/>
    <n v="1"/>
    <n v="0"/>
    <n v="1"/>
    <n v="196864.61"/>
    <x v="1"/>
    <n v="23"/>
    <n v="3606"/>
    <n v="0"/>
    <n v="107"/>
    <n v="0"/>
    <n v="82938"/>
    <x v="0"/>
    <x v="2"/>
    <s v="High Risk"/>
  </r>
  <r>
    <n v="15617486"/>
    <n v="530"/>
    <x v="0"/>
    <s v="Male"/>
    <x v="37"/>
    <n v="1"/>
    <n v="106723.28"/>
    <n v="1"/>
    <n v="0"/>
    <n v="0"/>
    <n v="109960.4"/>
    <x v="0"/>
    <n v="6"/>
    <n v="1340"/>
    <n v="10"/>
    <n v="97"/>
    <n v="1"/>
    <n v="8040"/>
    <x v="0"/>
    <x v="0"/>
    <s v="High Risk"/>
  </r>
  <r>
    <n v="15806796"/>
    <n v="516"/>
    <x v="2"/>
    <s v="Female"/>
    <x v="19"/>
    <n v="10"/>
    <n v="138847.9"/>
    <n v="1"/>
    <n v="1"/>
    <n v="1"/>
    <n v="127256.7"/>
    <x v="1"/>
    <n v="2"/>
    <n v="3176"/>
    <n v="1"/>
    <n v="44"/>
    <n v="0.5"/>
    <n v="6352"/>
    <x v="0"/>
    <x v="3"/>
    <s v="Medium Risk"/>
  </r>
  <r>
    <n v="15644699"/>
    <n v="850"/>
    <x v="0"/>
    <s v="Female"/>
    <x v="20"/>
    <n v="0"/>
    <n v="0"/>
    <n v="2"/>
    <n v="1"/>
    <n v="0"/>
    <n v="1099.95"/>
    <x v="1"/>
    <n v="3"/>
    <n v="3961"/>
    <n v="1"/>
    <n v="17"/>
    <n v="0.33333333333333331"/>
    <n v="11883"/>
    <x v="0"/>
    <x v="0"/>
    <s v="Low Risk"/>
  </r>
  <r>
    <n v="15622305"/>
    <n v="746"/>
    <x v="2"/>
    <s v="Female"/>
    <x v="19"/>
    <n v="2"/>
    <n v="107868.14"/>
    <n v="2"/>
    <n v="1"/>
    <n v="1"/>
    <n v="146192.4"/>
    <x v="1"/>
    <n v="7"/>
    <n v="4330"/>
    <n v="0"/>
    <n v="60"/>
    <n v="0"/>
    <n v="30310"/>
    <x v="0"/>
    <x v="0"/>
    <s v="Medium Risk"/>
  </r>
  <r>
    <n v="15608209"/>
    <n v="622"/>
    <x v="2"/>
    <s v="Male"/>
    <x v="19"/>
    <n v="3"/>
    <n v="96926.12"/>
    <n v="2"/>
    <n v="1"/>
    <n v="0"/>
    <n v="48553.77"/>
    <x v="1"/>
    <n v="3"/>
    <n v="3357"/>
    <n v="5"/>
    <n v="54"/>
    <n v="1"/>
    <n v="10071"/>
    <x v="1"/>
    <x v="2"/>
    <s v="Medium Risk"/>
  </r>
  <r>
    <n v="15626898"/>
    <n v="743"/>
    <x v="0"/>
    <s v="Male"/>
    <x v="33"/>
    <n v="7"/>
    <n v="77599.23"/>
    <n v="1"/>
    <n v="0"/>
    <n v="0"/>
    <n v="144407.1"/>
    <x v="1"/>
    <n v="7"/>
    <n v="908"/>
    <n v="0"/>
    <n v="9"/>
    <n v="0"/>
    <n v="6356"/>
    <x v="0"/>
    <x v="1"/>
    <s v="Low Risk"/>
  </r>
  <r>
    <n v="15644297"/>
    <n v="732"/>
    <x v="2"/>
    <s v="Male"/>
    <x v="16"/>
    <n v="5"/>
    <n v="178787.54"/>
    <n v="1"/>
    <n v="1"/>
    <n v="1"/>
    <n v="195760.53"/>
    <x v="1"/>
    <n v="4"/>
    <n v="566"/>
    <n v="9"/>
    <n v="147"/>
    <n v="1"/>
    <n v="2264"/>
    <x v="0"/>
    <x v="2"/>
    <s v="High Risk"/>
  </r>
  <r>
    <n v="15731569"/>
    <n v="850"/>
    <x v="0"/>
    <s v="Male"/>
    <x v="67"/>
    <n v="5"/>
    <n v="0"/>
    <n v="2"/>
    <n v="1"/>
    <n v="1"/>
    <n v="44827.47"/>
    <x v="1"/>
    <n v="1"/>
    <n v="2090"/>
    <n v="3"/>
    <n v="4"/>
    <n v="1"/>
    <n v="2090"/>
    <x v="0"/>
    <x v="2"/>
    <s v="Low Risk"/>
  </r>
  <r>
    <n v="15582149"/>
    <n v="850"/>
    <x v="2"/>
    <s v="Female"/>
    <x v="10"/>
    <n v="3"/>
    <n v="129668.43"/>
    <n v="2"/>
    <n v="1"/>
    <n v="1"/>
    <n v="88743.99"/>
    <x v="1"/>
    <n v="9"/>
    <n v="2351"/>
    <n v="3"/>
    <n v="117"/>
    <n v="0.33333333333333331"/>
    <n v="21159"/>
    <x v="0"/>
    <x v="2"/>
    <s v="High Risk"/>
  </r>
  <r>
    <n v="15802483"/>
    <n v="686"/>
    <x v="0"/>
    <s v="Male"/>
    <x v="10"/>
    <n v="6"/>
    <n v="146178.13"/>
    <n v="2"/>
    <n v="1"/>
    <n v="1"/>
    <n v="88837.11"/>
    <x v="1"/>
    <n v="26"/>
    <n v="326"/>
    <n v="6"/>
    <n v="135"/>
    <n v="0.23076923076923078"/>
    <n v="8476"/>
    <x v="0"/>
    <x v="1"/>
    <s v="High Risk"/>
  </r>
  <r>
    <n v="15686999"/>
    <n v="556"/>
    <x v="0"/>
    <s v="Female"/>
    <x v="20"/>
    <n v="8"/>
    <n v="0"/>
    <n v="2"/>
    <n v="1"/>
    <n v="0"/>
    <n v="62112.7"/>
    <x v="1"/>
    <n v="3"/>
    <n v="2079"/>
    <n v="6"/>
    <n v="92"/>
    <n v="1"/>
    <n v="6237"/>
    <x v="1"/>
    <x v="1"/>
    <s v="High Risk"/>
  </r>
  <r>
    <n v="15772479"/>
    <n v="673"/>
    <x v="0"/>
    <s v="Male"/>
    <x v="24"/>
    <n v="4"/>
    <n v="0"/>
    <n v="2"/>
    <n v="0"/>
    <n v="0"/>
    <n v="163563.07"/>
    <x v="1"/>
    <n v="1"/>
    <n v="4323"/>
    <n v="10"/>
    <n v="90"/>
    <n v="1"/>
    <n v="4323"/>
    <x v="0"/>
    <x v="2"/>
    <s v="High Risk"/>
  </r>
  <r>
    <n v="15778884"/>
    <n v="809"/>
    <x v="0"/>
    <s v="Female"/>
    <x v="16"/>
    <n v="2"/>
    <n v="154763.21"/>
    <n v="2"/>
    <n v="1"/>
    <n v="1"/>
    <n v="174800.31"/>
    <x v="1"/>
    <n v="27"/>
    <n v="1205"/>
    <n v="3"/>
    <n v="60"/>
    <n v="0.1111111111111111"/>
    <n v="32535"/>
    <x v="0"/>
    <x v="0"/>
    <s v="Medium Risk"/>
  </r>
  <r>
    <n v="15623630"/>
    <n v="634"/>
    <x v="2"/>
    <s v="Female"/>
    <x v="27"/>
    <n v="3"/>
    <n v="116251.24"/>
    <n v="1"/>
    <n v="0"/>
    <n v="1"/>
    <n v="42429.88"/>
    <x v="0"/>
    <n v="21"/>
    <n v="3957"/>
    <n v="7"/>
    <n v="35"/>
    <n v="0.33333333333333331"/>
    <n v="83097"/>
    <x v="1"/>
    <x v="2"/>
    <s v="Medium Risk"/>
  </r>
  <r>
    <n v="15774316"/>
    <n v="630"/>
    <x v="0"/>
    <s v="Male"/>
    <x v="24"/>
    <n v="6"/>
    <n v="0"/>
    <n v="2"/>
    <n v="1"/>
    <n v="1"/>
    <n v="82647.649999999994"/>
    <x v="1"/>
    <n v="27"/>
    <n v="4207"/>
    <n v="0"/>
    <n v="84"/>
    <n v="0"/>
    <n v="113589"/>
    <x v="0"/>
    <x v="1"/>
    <s v="High Risk"/>
  </r>
  <r>
    <n v="15695097"/>
    <n v="564"/>
    <x v="2"/>
    <s v="Female"/>
    <x v="33"/>
    <n v="0"/>
    <n v="100954.88"/>
    <n v="2"/>
    <n v="0"/>
    <n v="0"/>
    <n v="134175.15"/>
    <x v="1"/>
    <n v="16"/>
    <n v="1667"/>
    <n v="3"/>
    <n v="154"/>
    <n v="0.1875"/>
    <n v="26672"/>
    <x v="0"/>
    <x v="0"/>
    <s v="High Risk"/>
  </r>
  <r>
    <n v="15645404"/>
    <n v="625"/>
    <x v="0"/>
    <s v="Female"/>
    <x v="21"/>
    <n v="4"/>
    <n v="124620.01"/>
    <n v="2"/>
    <n v="1"/>
    <n v="0"/>
    <n v="92243.94"/>
    <x v="0"/>
    <n v="25"/>
    <n v="468"/>
    <n v="6"/>
    <n v="34"/>
    <n v="0.24"/>
    <n v="11700"/>
    <x v="1"/>
    <x v="2"/>
    <s v="Medium Risk"/>
  </r>
  <r>
    <n v="15750574"/>
    <n v="677"/>
    <x v="1"/>
    <s v="Female"/>
    <x v="10"/>
    <n v="4"/>
    <n v="0"/>
    <n v="2"/>
    <n v="1"/>
    <n v="1"/>
    <n v="6175.53"/>
    <x v="1"/>
    <n v="11"/>
    <n v="2939"/>
    <n v="5"/>
    <n v="68"/>
    <n v="0.45454545454545453"/>
    <n v="32329"/>
    <x v="1"/>
    <x v="2"/>
    <s v="High Risk"/>
  </r>
  <r>
    <n v="15636812"/>
    <n v="583"/>
    <x v="0"/>
    <s v="Male"/>
    <x v="20"/>
    <n v="9"/>
    <n v="112701.04"/>
    <n v="1"/>
    <n v="0"/>
    <n v="0"/>
    <n v="29213.63"/>
    <x v="1"/>
    <n v="19"/>
    <n v="3405"/>
    <n v="0"/>
    <n v="148"/>
    <n v="0"/>
    <n v="64695"/>
    <x v="0"/>
    <x v="3"/>
    <s v="High Risk"/>
  </r>
  <r>
    <n v="15712068"/>
    <n v="592"/>
    <x v="1"/>
    <s v="Male"/>
    <x v="13"/>
    <n v="8"/>
    <n v="84692.5"/>
    <n v="1"/>
    <n v="0"/>
    <n v="1"/>
    <n v="67214.02"/>
    <x v="1"/>
    <n v="10"/>
    <n v="4349"/>
    <n v="2"/>
    <n v="76"/>
    <n v="0.2"/>
    <n v="43490"/>
    <x v="0"/>
    <x v="1"/>
    <s v="High Risk"/>
  </r>
  <r>
    <n v="15652030"/>
    <n v="637"/>
    <x v="2"/>
    <s v="Male"/>
    <x v="23"/>
    <n v="2"/>
    <n v="108204.52"/>
    <n v="1"/>
    <n v="1"/>
    <n v="0"/>
    <n v="169037.84"/>
    <x v="0"/>
    <n v="7"/>
    <n v="3104"/>
    <n v="4"/>
    <n v="50"/>
    <n v="0.5714285714285714"/>
    <n v="21728"/>
    <x v="0"/>
    <x v="0"/>
    <s v="Medium Risk"/>
  </r>
  <r>
    <n v="15577398"/>
    <n v="850"/>
    <x v="0"/>
    <s v="Male"/>
    <x v="33"/>
    <n v="6"/>
    <n v="86449.39"/>
    <n v="1"/>
    <n v="1"/>
    <n v="1"/>
    <n v="188809.23"/>
    <x v="1"/>
    <n v="4"/>
    <n v="3179"/>
    <n v="1"/>
    <n v="47"/>
    <n v="0.25"/>
    <n v="12716"/>
    <x v="0"/>
    <x v="1"/>
    <s v="Medium Risk"/>
  </r>
  <r>
    <n v="15756848"/>
    <n v="633"/>
    <x v="1"/>
    <s v="Male"/>
    <x v="0"/>
    <n v="10"/>
    <n v="0"/>
    <n v="1"/>
    <n v="0"/>
    <n v="1"/>
    <n v="79408.17"/>
    <x v="1"/>
    <n v="6"/>
    <n v="4395"/>
    <n v="8"/>
    <n v="147"/>
    <n v="1"/>
    <n v="26370"/>
    <x v="1"/>
    <x v="3"/>
    <s v="High Risk"/>
  </r>
  <r>
    <n v="15806929"/>
    <n v="751"/>
    <x v="2"/>
    <s v="Male"/>
    <x v="18"/>
    <n v="5"/>
    <n v="73194.990000000005"/>
    <n v="1"/>
    <n v="1"/>
    <n v="1"/>
    <n v="89222.66"/>
    <x v="1"/>
    <n v="19"/>
    <n v="106"/>
    <n v="3"/>
    <n v="39"/>
    <n v="0.15789473684210525"/>
    <n v="2014"/>
    <x v="0"/>
    <x v="2"/>
    <s v="Medium Risk"/>
  </r>
  <r>
    <n v="15656005"/>
    <n v="592"/>
    <x v="2"/>
    <s v="Male"/>
    <x v="8"/>
    <n v="7"/>
    <n v="124593.23"/>
    <n v="1"/>
    <n v="1"/>
    <n v="0"/>
    <n v="86079.67"/>
    <x v="1"/>
    <n v="18"/>
    <n v="957"/>
    <n v="1"/>
    <n v="141"/>
    <n v="5.5555555555555552E-2"/>
    <n v="17226"/>
    <x v="0"/>
    <x v="1"/>
    <s v="High Risk"/>
  </r>
  <r>
    <n v="15722632"/>
    <n v="716"/>
    <x v="2"/>
    <s v="Male"/>
    <x v="5"/>
    <n v="2"/>
    <n v="119655.77"/>
    <n v="1"/>
    <n v="1"/>
    <n v="1"/>
    <n v="12944.17"/>
    <x v="0"/>
    <n v="4"/>
    <n v="4458"/>
    <n v="6"/>
    <n v="86"/>
    <n v="1"/>
    <n v="17832"/>
    <x v="1"/>
    <x v="0"/>
    <s v="High Risk"/>
  </r>
  <r>
    <n v="15794356"/>
    <n v="641"/>
    <x v="2"/>
    <s v="Male"/>
    <x v="0"/>
    <n v="3"/>
    <n v="121765.37"/>
    <n v="2"/>
    <n v="1"/>
    <n v="1"/>
    <n v="166516.84"/>
    <x v="1"/>
    <n v="2"/>
    <n v="2998"/>
    <n v="0"/>
    <n v="123"/>
    <n v="0"/>
    <n v="5996"/>
    <x v="0"/>
    <x v="2"/>
    <s v="High Risk"/>
  </r>
  <r>
    <n v="15659656"/>
    <n v="849"/>
    <x v="0"/>
    <s v="Male"/>
    <x v="12"/>
    <n v="4"/>
    <n v="110837.73"/>
    <n v="1"/>
    <n v="0"/>
    <n v="0"/>
    <n v="126419.8"/>
    <x v="1"/>
    <n v="3"/>
    <n v="4499"/>
    <n v="9"/>
    <n v="125"/>
    <n v="1"/>
    <n v="13497"/>
    <x v="2"/>
    <x v="2"/>
    <s v="High Risk"/>
  </r>
  <r>
    <n v="15588341"/>
    <n v="647"/>
    <x v="1"/>
    <s v="Male"/>
    <x v="40"/>
    <n v="10"/>
    <n v="99835.17"/>
    <n v="1"/>
    <n v="0"/>
    <n v="1"/>
    <n v="89103.05"/>
    <x v="1"/>
    <n v="22"/>
    <n v="1551"/>
    <n v="1"/>
    <n v="152"/>
    <n v="4.5454545454545456E-2"/>
    <n v="34122"/>
    <x v="2"/>
    <x v="3"/>
    <s v="High Risk"/>
  </r>
  <r>
    <n v="15709142"/>
    <n v="608"/>
    <x v="2"/>
    <s v="Female"/>
    <x v="33"/>
    <n v="2"/>
    <n v="91057.37"/>
    <n v="2"/>
    <n v="1"/>
    <n v="0"/>
    <n v="132973.17000000001"/>
    <x v="1"/>
    <n v="3"/>
    <n v="2168"/>
    <n v="10"/>
    <n v="172"/>
    <n v="1"/>
    <n v="6504"/>
    <x v="0"/>
    <x v="0"/>
    <s v="High Risk"/>
  </r>
  <r>
    <n v="15627042"/>
    <n v="555"/>
    <x v="0"/>
    <s v="Female"/>
    <x v="28"/>
    <n v="7"/>
    <n v="0"/>
    <n v="2"/>
    <n v="1"/>
    <n v="0"/>
    <n v="93122.41"/>
    <x v="1"/>
    <n v="16"/>
    <n v="4648"/>
    <n v="8"/>
    <n v="8"/>
    <n v="0.5"/>
    <n v="74368"/>
    <x v="0"/>
    <x v="1"/>
    <s v="Low Risk"/>
  </r>
  <r>
    <n v="15627517"/>
    <n v="497"/>
    <x v="1"/>
    <s v="Male"/>
    <x v="7"/>
    <n v="7"/>
    <n v="149400.26999999999"/>
    <n v="1"/>
    <n v="0"/>
    <n v="0"/>
    <n v="167522.19"/>
    <x v="1"/>
    <n v="2"/>
    <n v="3666"/>
    <n v="8"/>
    <n v="172"/>
    <n v="1"/>
    <n v="7332"/>
    <x v="0"/>
    <x v="1"/>
    <s v="High Risk"/>
  </r>
  <r>
    <n v="15803032"/>
    <n v="599"/>
    <x v="2"/>
    <s v="Male"/>
    <x v="16"/>
    <n v="9"/>
    <n v="89111.63"/>
    <n v="1"/>
    <n v="0"/>
    <n v="0"/>
    <n v="157239.6"/>
    <x v="1"/>
    <n v="16"/>
    <n v="4735"/>
    <n v="10"/>
    <n v="23"/>
    <n v="0.625"/>
    <n v="75760"/>
    <x v="1"/>
    <x v="3"/>
    <s v="Low Risk"/>
  </r>
  <r>
    <n v="15665129"/>
    <n v="545"/>
    <x v="2"/>
    <s v="Male"/>
    <x v="19"/>
    <n v="1"/>
    <n v="132527.9"/>
    <n v="2"/>
    <n v="0"/>
    <n v="1"/>
    <n v="107429.71"/>
    <x v="1"/>
    <n v="9"/>
    <n v="1479"/>
    <n v="7"/>
    <n v="1"/>
    <n v="0.77777777777777779"/>
    <n v="13311"/>
    <x v="2"/>
    <x v="0"/>
    <s v="Low Risk"/>
  </r>
  <r>
    <n v="15628272"/>
    <n v="774"/>
    <x v="0"/>
    <s v="Female"/>
    <x v="18"/>
    <n v="9"/>
    <n v="114997.42"/>
    <n v="1"/>
    <n v="1"/>
    <n v="0"/>
    <n v="75304.09"/>
    <x v="1"/>
    <n v="19"/>
    <n v="4792"/>
    <n v="6"/>
    <n v="62"/>
    <n v="0.31578947368421051"/>
    <n v="91048"/>
    <x v="1"/>
    <x v="3"/>
    <s v="High Risk"/>
  </r>
  <r>
    <n v="15678206"/>
    <n v="464"/>
    <x v="0"/>
    <s v="Male"/>
    <x v="17"/>
    <n v="6"/>
    <n v="161798.53"/>
    <n v="1"/>
    <n v="1"/>
    <n v="0"/>
    <n v="182944.47"/>
    <x v="1"/>
    <n v="20"/>
    <n v="612"/>
    <n v="0"/>
    <n v="155"/>
    <n v="0"/>
    <n v="12240"/>
    <x v="0"/>
    <x v="1"/>
    <s v="High Risk"/>
  </r>
  <r>
    <n v="15678427"/>
    <n v="696"/>
    <x v="2"/>
    <s v="Female"/>
    <x v="7"/>
    <n v="2"/>
    <n v="96129.32"/>
    <n v="2"/>
    <n v="1"/>
    <n v="1"/>
    <n v="5983.7"/>
    <x v="1"/>
    <n v="18"/>
    <n v="771"/>
    <n v="1"/>
    <n v="66"/>
    <n v="5.5555555555555552E-2"/>
    <n v="13878"/>
    <x v="1"/>
    <x v="0"/>
    <s v="High Risk"/>
  </r>
  <r>
    <n v="15678067"/>
    <n v="667"/>
    <x v="1"/>
    <s v="Male"/>
    <x v="13"/>
    <n v="3"/>
    <n v="0"/>
    <n v="2"/>
    <n v="0"/>
    <n v="0"/>
    <n v="163655.01"/>
    <x v="1"/>
    <n v="17"/>
    <n v="2083"/>
    <n v="0"/>
    <n v="72"/>
    <n v="0"/>
    <n v="35411"/>
    <x v="0"/>
    <x v="2"/>
    <s v="High Risk"/>
  </r>
  <r>
    <n v="15793331"/>
    <n v="812"/>
    <x v="0"/>
    <s v="Male"/>
    <x v="15"/>
    <n v="5"/>
    <n v="133050.97"/>
    <n v="2"/>
    <n v="1"/>
    <n v="0"/>
    <n v="89385.919999999998"/>
    <x v="1"/>
    <n v="6"/>
    <n v="525"/>
    <n v="5"/>
    <n v="2"/>
    <n v="0.83333333333333337"/>
    <n v="3150"/>
    <x v="0"/>
    <x v="2"/>
    <s v="Low Risk"/>
  </r>
  <r>
    <n v="15699532"/>
    <n v="516"/>
    <x v="0"/>
    <s v="Male"/>
    <x v="21"/>
    <n v="8"/>
    <n v="120124.35"/>
    <n v="2"/>
    <n v="0"/>
    <n v="1"/>
    <n v="168773.54"/>
    <x v="1"/>
    <n v="5"/>
    <n v="4579"/>
    <n v="6"/>
    <n v="175"/>
    <n v="1"/>
    <n v="22895"/>
    <x v="0"/>
    <x v="1"/>
    <s v="High Risk"/>
  </r>
  <r>
    <n v="15605827"/>
    <n v="645"/>
    <x v="0"/>
    <s v="Male"/>
    <x v="2"/>
    <n v="8"/>
    <n v="0"/>
    <n v="2"/>
    <n v="0"/>
    <n v="0"/>
    <n v="96864.36"/>
    <x v="1"/>
    <n v="5"/>
    <n v="926"/>
    <n v="1"/>
    <n v="38"/>
    <n v="0.2"/>
    <n v="4630"/>
    <x v="0"/>
    <x v="1"/>
    <s v="Medium Risk"/>
  </r>
  <r>
    <n v="15643635"/>
    <n v="664"/>
    <x v="1"/>
    <s v="Male"/>
    <x v="15"/>
    <n v="5"/>
    <n v="133705.74"/>
    <n v="1"/>
    <n v="0"/>
    <n v="0"/>
    <n v="134455.84"/>
    <x v="1"/>
    <n v="16"/>
    <n v="1320"/>
    <n v="5"/>
    <n v="143"/>
    <n v="0.3125"/>
    <n v="21120"/>
    <x v="0"/>
    <x v="2"/>
    <s v="High Risk"/>
  </r>
  <r>
    <n v="15787710"/>
    <n v="427"/>
    <x v="1"/>
    <s v="Female"/>
    <x v="2"/>
    <n v="9"/>
    <n v="0"/>
    <n v="2"/>
    <n v="1"/>
    <n v="0"/>
    <n v="28368.37"/>
    <x v="1"/>
    <n v="1"/>
    <n v="2625"/>
    <n v="2"/>
    <n v="76"/>
    <n v="1"/>
    <n v="2625"/>
    <x v="2"/>
    <x v="3"/>
    <s v="High Risk"/>
  </r>
  <r>
    <n v="15614137"/>
    <n v="685"/>
    <x v="0"/>
    <s v="Female"/>
    <x v="20"/>
    <n v="7"/>
    <n v="0"/>
    <n v="2"/>
    <n v="1"/>
    <n v="0"/>
    <n v="103898.59"/>
    <x v="1"/>
    <n v="11"/>
    <n v="370"/>
    <n v="2"/>
    <n v="2"/>
    <n v="0.18181818181818182"/>
    <n v="4070"/>
    <x v="1"/>
    <x v="1"/>
    <s v="Low Risk"/>
  </r>
  <r>
    <n v="15754494"/>
    <n v="585"/>
    <x v="0"/>
    <s v="Female"/>
    <x v="19"/>
    <n v="4"/>
    <n v="152805.04999999999"/>
    <n v="1"/>
    <n v="1"/>
    <n v="0"/>
    <n v="63239.65"/>
    <x v="1"/>
    <n v="20"/>
    <n v="3721"/>
    <n v="6"/>
    <n v="44"/>
    <n v="0.3"/>
    <n v="74420"/>
    <x v="2"/>
    <x v="2"/>
    <s v="Medium Risk"/>
  </r>
  <r>
    <n v="15713440"/>
    <n v="519"/>
    <x v="2"/>
    <s v="Female"/>
    <x v="29"/>
    <n v="1"/>
    <n v="151701.45000000001"/>
    <n v="3"/>
    <n v="1"/>
    <n v="1"/>
    <n v="170138.68"/>
    <x v="0"/>
    <n v="9"/>
    <n v="1841"/>
    <n v="5"/>
    <n v="71"/>
    <n v="0.55555555555555558"/>
    <n v="16569"/>
    <x v="2"/>
    <x v="0"/>
    <s v="High Risk"/>
  </r>
  <r>
    <n v="15803479"/>
    <n v="708"/>
    <x v="0"/>
    <s v="Female"/>
    <x v="44"/>
    <n v="1"/>
    <n v="0"/>
    <n v="2"/>
    <n v="0"/>
    <n v="1"/>
    <n v="3837.08"/>
    <x v="1"/>
    <n v="7"/>
    <n v="3839"/>
    <n v="4"/>
    <n v="141"/>
    <n v="0.5714285714285714"/>
    <n v="26873"/>
    <x v="2"/>
    <x v="0"/>
    <s v="High Risk"/>
  </r>
  <r>
    <n v="15709639"/>
    <n v="717"/>
    <x v="0"/>
    <s v="Female"/>
    <x v="32"/>
    <n v="5"/>
    <n v="112465.06"/>
    <n v="1"/>
    <n v="1"/>
    <n v="1"/>
    <n v="92977.75"/>
    <x v="1"/>
    <n v="23"/>
    <n v="115"/>
    <n v="3"/>
    <n v="40"/>
    <n v="0.13043478260869565"/>
    <n v="2645"/>
    <x v="2"/>
    <x v="2"/>
    <s v="Medium Risk"/>
  </r>
  <r>
    <n v="15601719"/>
    <n v="465"/>
    <x v="2"/>
    <s v="Male"/>
    <x v="9"/>
    <n v="6"/>
    <n v="156007.09"/>
    <n v="1"/>
    <n v="1"/>
    <n v="0"/>
    <n v="191368.37"/>
    <x v="1"/>
    <n v="6"/>
    <n v="1109"/>
    <n v="4"/>
    <n v="88"/>
    <n v="0.66666666666666663"/>
    <n v="6654"/>
    <x v="0"/>
    <x v="1"/>
    <s v="High Risk"/>
  </r>
  <r>
    <n v="15772482"/>
    <n v="829"/>
    <x v="2"/>
    <s v="Male"/>
    <x v="34"/>
    <n v="3"/>
    <n v="132405.51999999999"/>
    <n v="3"/>
    <n v="1"/>
    <n v="0"/>
    <n v="104889.2"/>
    <x v="0"/>
    <n v="1"/>
    <n v="4846"/>
    <n v="1"/>
    <n v="162"/>
    <n v="1"/>
    <n v="4846"/>
    <x v="0"/>
    <x v="2"/>
    <s v="High Risk"/>
  </r>
  <r>
    <n v="15591489"/>
    <n v="826"/>
    <x v="0"/>
    <s v="Male"/>
    <x v="28"/>
    <n v="5"/>
    <n v="142662.68"/>
    <n v="1"/>
    <n v="0"/>
    <n v="0"/>
    <n v="60285.3"/>
    <x v="1"/>
    <n v="20"/>
    <n v="785"/>
    <n v="6"/>
    <n v="20"/>
    <n v="0.3"/>
    <n v="15700"/>
    <x v="0"/>
    <x v="2"/>
    <s v="Low Risk"/>
  </r>
  <r>
    <n v="15629002"/>
    <n v="747"/>
    <x v="2"/>
    <s v="Male"/>
    <x v="18"/>
    <n v="8"/>
    <n v="102603.3"/>
    <n v="2"/>
    <n v="1"/>
    <n v="1"/>
    <n v="180693.61"/>
    <x v="1"/>
    <n v="27"/>
    <n v="895"/>
    <n v="2"/>
    <n v="157"/>
    <n v="7.407407407407407E-2"/>
    <n v="24165"/>
    <x v="1"/>
    <x v="1"/>
    <s v="High Risk"/>
  </r>
  <r>
    <n v="15798053"/>
    <n v="707"/>
    <x v="1"/>
    <s v="Male"/>
    <x v="15"/>
    <n v="9"/>
    <n v="0"/>
    <n v="2"/>
    <n v="1"/>
    <n v="0"/>
    <n v="126475.79"/>
    <x v="1"/>
    <n v="4"/>
    <n v="2099"/>
    <n v="1"/>
    <n v="62"/>
    <n v="0.25"/>
    <n v="8396"/>
    <x v="1"/>
    <x v="3"/>
    <s v="High Risk"/>
  </r>
  <r>
    <n v="15753895"/>
    <n v="590"/>
    <x v="1"/>
    <s v="Male"/>
    <x v="24"/>
    <n v="1"/>
    <n v="0"/>
    <n v="2"/>
    <n v="0"/>
    <n v="0"/>
    <n v="133535.99"/>
    <x v="1"/>
    <n v="21"/>
    <n v="898"/>
    <n v="8"/>
    <n v="90"/>
    <n v="0.38095238095238093"/>
    <n v="18858"/>
    <x v="0"/>
    <x v="0"/>
    <s v="High Risk"/>
  </r>
  <r>
    <n v="15595426"/>
    <n v="603"/>
    <x v="1"/>
    <s v="Male"/>
    <x v="38"/>
    <n v="6"/>
    <n v="105000.85"/>
    <n v="2"/>
    <n v="1"/>
    <n v="1"/>
    <n v="87412.24"/>
    <x v="0"/>
    <n v="28"/>
    <n v="3856"/>
    <n v="8"/>
    <n v="5"/>
    <n v="0.2857142857142857"/>
    <n v="107968"/>
    <x v="0"/>
    <x v="1"/>
    <s v="Low Risk"/>
  </r>
  <r>
    <n v="15645815"/>
    <n v="615"/>
    <x v="0"/>
    <s v="Male"/>
    <x v="13"/>
    <n v="5"/>
    <n v="0"/>
    <n v="2"/>
    <n v="1"/>
    <n v="1"/>
    <n v="164886.64000000001"/>
    <x v="1"/>
    <n v="20"/>
    <n v="2611"/>
    <n v="4"/>
    <n v="79"/>
    <n v="0.2"/>
    <n v="52220"/>
    <x v="0"/>
    <x v="2"/>
    <s v="High Risk"/>
  </r>
  <r>
    <n v="15632848"/>
    <n v="634"/>
    <x v="0"/>
    <s v="Female"/>
    <x v="18"/>
    <n v="1"/>
    <n v="69518.95"/>
    <n v="1"/>
    <n v="1"/>
    <n v="0"/>
    <n v="116238.39"/>
    <x v="1"/>
    <n v="15"/>
    <n v="4646"/>
    <n v="4"/>
    <n v="38"/>
    <n v="0.26666666666666666"/>
    <n v="69690"/>
    <x v="0"/>
    <x v="0"/>
    <s v="Medium Risk"/>
  </r>
  <r>
    <n v="15703068"/>
    <n v="716"/>
    <x v="2"/>
    <s v="Male"/>
    <x v="1"/>
    <n v="8"/>
    <n v="126145.54"/>
    <n v="2"/>
    <n v="1"/>
    <n v="1"/>
    <n v="138051.19"/>
    <x v="1"/>
    <n v="4"/>
    <n v="3158"/>
    <n v="3"/>
    <n v="102"/>
    <n v="0.75"/>
    <n v="12632"/>
    <x v="0"/>
    <x v="1"/>
    <s v="High Risk"/>
  </r>
  <r>
    <n v="15791513"/>
    <n v="647"/>
    <x v="0"/>
    <s v="Male"/>
    <x v="1"/>
    <n v="4"/>
    <n v="138937.35"/>
    <n v="1"/>
    <n v="1"/>
    <n v="1"/>
    <n v="101617.64"/>
    <x v="0"/>
    <n v="26"/>
    <n v="1264"/>
    <n v="4"/>
    <n v="146"/>
    <n v="0.15384615384615385"/>
    <n v="32864"/>
    <x v="1"/>
    <x v="2"/>
    <s v="High Risk"/>
  </r>
  <r>
    <n v="15587210"/>
    <n v="591"/>
    <x v="2"/>
    <s v="Female"/>
    <x v="4"/>
    <n v="10"/>
    <n v="113581.98"/>
    <n v="1"/>
    <n v="1"/>
    <n v="0"/>
    <n v="1985.41"/>
    <x v="1"/>
    <n v="29"/>
    <n v="4816"/>
    <n v="7"/>
    <n v="117"/>
    <n v="0.2413793103448276"/>
    <n v="139664"/>
    <x v="0"/>
    <x v="3"/>
    <s v="High Risk"/>
  </r>
  <r>
    <n v="15793803"/>
    <n v="574"/>
    <x v="0"/>
    <s v="Male"/>
    <x v="10"/>
    <n v="1"/>
    <n v="112572.39"/>
    <n v="1"/>
    <n v="0"/>
    <n v="0"/>
    <n v="165626.6"/>
    <x v="1"/>
    <n v="12"/>
    <n v="848"/>
    <n v="9"/>
    <n v="83"/>
    <n v="0.75"/>
    <n v="10176"/>
    <x v="0"/>
    <x v="0"/>
    <s v="High Risk"/>
  </r>
  <r>
    <n v="15787756"/>
    <n v="467"/>
    <x v="2"/>
    <s v="Male"/>
    <x v="21"/>
    <n v="10"/>
    <n v="114514.71"/>
    <n v="2"/>
    <n v="1"/>
    <n v="0"/>
    <n v="177784.68"/>
    <x v="0"/>
    <n v="15"/>
    <n v="1026"/>
    <n v="6"/>
    <n v="162"/>
    <n v="0.4"/>
    <n v="15390"/>
    <x v="0"/>
    <x v="3"/>
    <s v="High Risk"/>
  </r>
  <r>
    <n v="15723437"/>
    <n v="701"/>
    <x v="0"/>
    <s v="Female"/>
    <x v="12"/>
    <n v="2"/>
    <n v="0"/>
    <n v="2"/>
    <n v="1"/>
    <n v="1"/>
    <n v="65765.22"/>
    <x v="1"/>
    <n v="16"/>
    <n v="2515"/>
    <n v="2"/>
    <n v="5"/>
    <n v="0.125"/>
    <n v="40240"/>
    <x v="0"/>
    <x v="0"/>
    <s v="Low Risk"/>
  </r>
  <r>
    <n v="15702715"/>
    <n v="747"/>
    <x v="0"/>
    <s v="Female"/>
    <x v="10"/>
    <n v="10"/>
    <n v="0"/>
    <n v="2"/>
    <n v="1"/>
    <n v="1"/>
    <n v="50759.8"/>
    <x v="1"/>
    <n v="7"/>
    <n v="360"/>
    <n v="4"/>
    <n v="46"/>
    <n v="0.5714285714285714"/>
    <n v="2520"/>
    <x v="2"/>
    <x v="3"/>
    <s v="Medium Risk"/>
  </r>
  <r>
    <n v="15809872"/>
    <n v="650"/>
    <x v="0"/>
    <s v="Male"/>
    <x v="15"/>
    <n v="2"/>
    <n v="84906.45"/>
    <n v="1"/>
    <n v="1"/>
    <n v="0"/>
    <n v="163216.48000000001"/>
    <x v="1"/>
    <n v="18"/>
    <n v="3594"/>
    <n v="5"/>
    <n v="14"/>
    <n v="0.27777777777777779"/>
    <n v="64692"/>
    <x v="0"/>
    <x v="0"/>
    <s v="Low Risk"/>
  </r>
  <r>
    <n v="15644295"/>
    <n v="731"/>
    <x v="1"/>
    <s v="Female"/>
    <x v="2"/>
    <n v="2"/>
    <n v="126816.18"/>
    <n v="1"/>
    <n v="1"/>
    <n v="1"/>
    <n v="74850.929999999993"/>
    <x v="1"/>
    <n v="17"/>
    <n v="1012"/>
    <n v="9"/>
    <n v="170"/>
    <n v="0.52941176470588236"/>
    <n v="17204"/>
    <x v="1"/>
    <x v="0"/>
    <s v="High Risk"/>
  </r>
  <r>
    <n v="15778694"/>
    <n v="638"/>
    <x v="2"/>
    <s v="Female"/>
    <x v="28"/>
    <n v="1"/>
    <n v="105249.76"/>
    <n v="2"/>
    <n v="1"/>
    <n v="1"/>
    <n v="23491.09"/>
    <x v="1"/>
    <n v="20"/>
    <n v="4888"/>
    <n v="7"/>
    <n v="117"/>
    <n v="0.35"/>
    <n v="97760"/>
    <x v="2"/>
    <x v="0"/>
    <s v="High Risk"/>
  </r>
  <r>
    <n v="15759555"/>
    <n v="569"/>
    <x v="1"/>
    <s v="Male"/>
    <x v="1"/>
    <n v="2"/>
    <n v="0"/>
    <n v="2"/>
    <n v="1"/>
    <n v="0"/>
    <n v="134272.57"/>
    <x v="1"/>
    <n v="14"/>
    <n v="1197"/>
    <n v="6"/>
    <n v="1"/>
    <n v="0.42857142857142855"/>
    <n v="16758"/>
    <x v="1"/>
    <x v="0"/>
    <s v="Low Risk"/>
  </r>
  <r>
    <n v="15631406"/>
    <n v="459"/>
    <x v="2"/>
    <s v="Male"/>
    <x v="5"/>
    <n v="5"/>
    <n v="109387.9"/>
    <n v="1"/>
    <n v="1"/>
    <n v="0"/>
    <n v="155721.15"/>
    <x v="1"/>
    <n v="19"/>
    <n v="3634"/>
    <n v="9"/>
    <n v="58"/>
    <n v="0.47368421052631576"/>
    <n v="69046"/>
    <x v="1"/>
    <x v="2"/>
    <s v="Medium Risk"/>
  </r>
  <r>
    <n v="15616676"/>
    <n v="632"/>
    <x v="2"/>
    <s v="Male"/>
    <x v="51"/>
    <n v="3"/>
    <n v="122478.51"/>
    <n v="1"/>
    <n v="1"/>
    <n v="0"/>
    <n v="147230.76999999999"/>
    <x v="0"/>
    <n v="19"/>
    <n v="4515"/>
    <n v="7"/>
    <n v="57"/>
    <n v="0.36842105263157893"/>
    <n v="85785"/>
    <x v="0"/>
    <x v="2"/>
    <s v="Medium Risk"/>
  </r>
  <r>
    <n v="15771154"/>
    <n v="683"/>
    <x v="0"/>
    <s v="Female"/>
    <x v="39"/>
    <n v="8"/>
    <n v="137732.23000000001"/>
    <n v="2"/>
    <n v="1"/>
    <n v="1"/>
    <n v="133210.44"/>
    <x v="1"/>
    <n v="9"/>
    <n v="4782"/>
    <n v="6"/>
    <n v="32"/>
    <n v="0.66666666666666663"/>
    <n v="43038"/>
    <x v="0"/>
    <x v="1"/>
    <s v="Medium Risk"/>
  </r>
  <r>
    <n v="15669491"/>
    <n v="850"/>
    <x v="0"/>
    <s v="Female"/>
    <x v="17"/>
    <n v="2"/>
    <n v="157866.76999999999"/>
    <n v="1"/>
    <n v="1"/>
    <n v="1"/>
    <n v="18986.12"/>
    <x v="1"/>
    <n v="11"/>
    <n v="599"/>
    <n v="2"/>
    <n v="19"/>
    <n v="0.18181818181818182"/>
    <n v="6589"/>
    <x v="0"/>
    <x v="0"/>
    <s v="Low Risk"/>
  </r>
  <r>
    <n v="15697691"/>
    <n v="512"/>
    <x v="0"/>
    <s v="Female"/>
    <x v="1"/>
    <n v="6"/>
    <n v="0"/>
    <n v="1"/>
    <n v="1"/>
    <n v="1"/>
    <n v="100507.81"/>
    <x v="1"/>
    <n v="27"/>
    <n v="1004"/>
    <n v="0"/>
    <n v="88"/>
    <n v="0"/>
    <n v="27108"/>
    <x v="0"/>
    <x v="1"/>
    <s v="High Risk"/>
  </r>
  <r>
    <n v="15665180"/>
    <n v="616"/>
    <x v="0"/>
    <s v="Female"/>
    <x v="8"/>
    <n v="3"/>
    <n v="136789.14000000001"/>
    <n v="1"/>
    <n v="1"/>
    <n v="0"/>
    <n v="59346.400000000001"/>
    <x v="0"/>
    <n v="25"/>
    <n v="4328"/>
    <n v="8"/>
    <n v="119"/>
    <n v="0.32"/>
    <n v="108200"/>
    <x v="2"/>
    <x v="2"/>
    <s v="High Risk"/>
  </r>
  <r>
    <n v="15752588"/>
    <n v="664"/>
    <x v="0"/>
    <s v="Male"/>
    <x v="18"/>
    <n v="1"/>
    <n v="0"/>
    <n v="2"/>
    <n v="1"/>
    <n v="1"/>
    <n v="95372.64"/>
    <x v="1"/>
    <n v="23"/>
    <n v="2218"/>
    <n v="8"/>
    <n v="30"/>
    <n v="0.34782608695652173"/>
    <n v="51014"/>
    <x v="0"/>
    <x v="0"/>
    <s v="Low Risk"/>
  </r>
  <r>
    <n v="15743051"/>
    <n v="694"/>
    <x v="0"/>
    <s v="Male"/>
    <x v="33"/>
    <n v="10"/>
    <n v="144684.03"/>
    <n v="1"/>
    <n v="1"/>
    <n v="1"/>
    <n v="31805.49"/>
    <x v="1"/>
    <n v="28"/>
    <n v="2722"/>
    <n v="6"/>
    <n v="122"/>
    <n v="0.21428571428571427"/>
    <n v="76216"/>
    <x v="0"/>
    <x v="3"/>
    <s v="High Risk"/>
  </r>
  <r>
    <n v="15571873"/>
    <n v="655"/>
    <x v="0"/>
    <s v="Male"/>
    <x v="9"/>
    <n v="9"/>
    <n v="107065.31"/>
    <n v="1"/>
    <n v="1"/>
    <n v="1"/>
    <n v="51959.82"/>
    <x v="1"/>
    <n v="22"/>
    <n v="2599"/>
    <n v="5"/>
    <n v="146"/>
    <n v="0.22727272727272727"/>
    <n v="57178"/>
    <x v="0"/>
    <x v="3"/>
    <s v="High Risk"/>
  </r>
  <r>
    <n v="15679743"/>
    <n v="607"/>
    <x v="0"/>
    <s v="Female"/>
    <x v="19"/>
    <n v="8"/>
    <n v="91301.72"/>
    <n v="1"/>
    <n v="0"/>
    <n v="1"/>
    <n v="130824.57"/>
    <x v="1"/>
    <n v="1"/>
    <n v="2694"/>
    <n v="2"/>
    <n v="118"/>
    <n v="1"/>
    <n v="2694"/>
    <x v="1"/>
    <x v="1"/>
    <s v="High Risk"/>
  </r>
  <r>
    <n v="15769412"/>
    <n v="684"/>
    <x v="1"/>
    <s v="Male"/>
    <x v="2"/>
    <n v="4"/>
    <n v="207034.96"/>
    <n v="2"/>
    <n v="0"/>
    <n v="0"/>
    <n v="157694.76"/>
    <x v="0"/>
    <n v="21"/>
    <n v="4768"/>
    <n v="2"/>
    <n v="24"/>
    <n v="9.5238095238095233E-2"/>
    <n v="100128"/>
    <x v="0"/>
    <x v="2"/>
    <s v="Low Risk"/>
  </r>
  <r>
    <n v="15775124"/>
    <n v="763"/>
    <x v="1"/>
    <s v="Male"/>
    <x v="24"/>
    <n v="8"/>
    <n v="0"/>
    <n v="2"/>
    <n v="1"/>
    <n v="1"/>
    <n v="933.38"/>
    <x v="1"/>
    <n v="18"/>
    <n v="4317"/>
    <n v="1"/>
    <n v="137"/>
    <n v="5.5555555555555552E-2"/>
    <n v="77706"/>
    <x v="0"/>
    <x v="1"/>
    <s v="High Risk"/>
  </r>
  <r>
    <n v="15732113"/>
    <n v="671"/>
    <x v="1"/>
    <s v="Male"/>
    <x v="5"/>
    <n v="8"/>
    <n v="0"/>
    <n v="1"/>
    <n v="0"/>
    <n v="1"/>
    <n v="2560.11"/>
    <x v="1"/>
    <n v="17"/>
    <n v="1363"/>
    <n v="4"/>
    <n v="47"/>
    <n v="0.23529411764705882"/>
    <n v="23171"/>
    <x v="0"/>
    <x v="1"/>
    <s v="Medium Risk"/>
  </r>
  <r>
    <n v="15578141"/>
    <n v="592"/>
    <x v="1"/>
    <s v="Male"/>
    <x v="16"/>
    <n v="3"/>
    <n v="0"/>
    <n v="1"/>
    <n v="1"/>
    <n v="1"/>
    <n v="12905.89"/>
    <x v="0"/>
    <n v="2"/>
    <n v="4466"/>
    <n v="3"/>
    <n v="39"/>
    <n v="1"/>
    <n v="8932"/>
    <x v="0"/>
    <x v="2"/>
    <s v="Medium Risk"/>
  </r>
  <r>
    <n v="15595874"/>
    <n v="666"/>
    <x v="1"/>
    <s v="Female"/>
    <x v="18"/>
    <n v="6"/>
    <n v="0"/>
    <n v="2"/>
    <n v="1"/>
    <n v="0"/>
    <n v="176692.87"/>
    <x v="1"/>
    <n v="23"/>
    <n v="2768"/>
    <n v="7"/>
    <n v="132"/>
    <n v="0.30434782608695654"/>
    <n v="63664"/>
    <x v="0"/>
    <x v="1"/>
    <s v="High Risk"/>
  </r>
  <r>
    <n v="15755642"/>
    <n v="667"/>
    <x v="0"/>
    <s v="Male"/>
    <x v="10"/>
    <n v="5"/>
    <n v="0"/>
    <n v="2"/>
    <n v="1"/>
    <n v="1"/>
    <n v="102908.63"/>
    <x v="1"/>
    <n v="15"/>
    <n v="977"/>
    <n v="10"/>
    <n v="16"/>
    <n v="0.66666666666666663"/>
    <n v="14655"/>
    <x v="0"/>
    <x v="2"/>
    <s v="Low Risk"/>
  </r>
  <r>
    <n v="15576526"/>
    <n v="850"/>
    <x v="1"/>
    <s v="Male"/>
    <x v="18"/>
    <n v="6"/>
    <n v="0"/>
    <n v="2"/>
    <n v="0"/>
    <n v="1"/>
    <n v="41291.050000000003"/>
    <x v="1"/>
    <n v="12"/>
    <n v="695"/>
    <n v="2"/>
    <n v="121"/>
    <n v="0.16666666666666666"/>
    <n v="8340"/>
    <x v="2"/>
    <x v="1"/>
    <s v="High Risk"/>
  </r>
  <r>
    <n v="15792489"/>
    <n v="622"/>
    <x v="1"/>
    <s v="Male"/>
    <x v="0"/>
    <n v="9"/>
    <n v="0"/>
    <n v="2"/>
    <n v="1"/>
    <n v="0"/>
    <n v="119127.06"/>
    <x v="1"/>
    <n v="22"/>
    <n v="1390"/>
    <n v="9"/>
    <n v="159"/>
    <n v="0.40909090909090912"/>
    <n v="30580"/>
    <x v="1"/>
    <x v="3"/>
    <s v="High Risk"/>
  </r>
  <r>
    <n v="15733705"/>
    <n v="577"/>
    <x v="0"/>
    <s v="Female"/>
    <x v="33"/>
    <n v="8"/>
    <n v="92472.1"/>
    <n v="2"/>
    <n v="0"/>
    <n v="1"/>
    <n v="126434.61"/>
    <x v="1"/>
    <n v="11"/>
    <n v="3597"/>
    <n v="4"/>
    <n v="170"/>
    <n v="0.36363636363636365"/>
    <n v="39567"/>
    <x v="1"/>
    <x v="1"/>
    <s v="High Risk"/>
  </r>
  <r>
    <n v="15807221"/>
    <n v="555"/>
    <x v="1"/>
    <s v="Male"/>
    <x v="29"/>
    <n v="1"/>
    <n v="0"/>
    <n v="2"/>
    <n v="0"/>
    <n v="0"/>
    <n v="103901.35"/>
    <x v="1"/>
    <n v="22"/>
    <n v="2768"/>
    <n v="2"/>
    <n v="123"/>
    <n v="9.0909090909090912E-2"/>
    <n v="60896"/>
    <x v="0"/>
    <x v="0"/>
    <s v="High Risk"/>
  </r>
  <r>
    <n v="15573045"/>
    <n v="547"/>
    <x v="0"/>
    <s v="Male"/>
    <x v="46"/>
    <n v="10"/>
    <n v="127738.75"/>
    <n v="2"/>
    <n v="1"/>
    <n v="1"/>
    <n v="85153"/>
    <x v="1"/>
    <n v="16"/>
    <n v="3774"/>
    <n v="4"/>
    <n v="70"/>
    <n v="0.25"/>
    <n v="60384"/>
    <x v="0"/>
    <x v="3"/>
    <s v="High Risk"/>
  </r>
  <r>
    <n v="15756824"/>
    <n v="613"/>
    <x v="2"/>
    <s v="Female"/>
    <x v="5"/>
    <n v="5"/>
    <n v="101242.98"/>
    <n v="2"/>
    <n v="1"/>
    <n v="0"/>
    <n v="12493.61"/>
    <x v="1"/>
    <n v="28"/>
    <n v="3703"/>
    <n v="7"/>
    <n v="107"/>
    <n v="0.25"/>
    <n v="103684"/>
    <x v="1"/>
    <x v="2"/>
    <s v="High Risk"/>
  </r>
  <r>
    <n v="15773520"/>
    <n v="672"/>
    <x v="0"/>
    <s v="Female"/>
    <x v="3"/>
    <n v="4"/>
    <n v="92599.55"/>
    <n v="2"/>
    <n v="1"/>
    <n v="1"/>
    <n v="167336.78"/>
    <x v="1"/>
    <n v="11"/>
    <n v="1754"/>
    <n v="1"/>
    <n v="18"/>
    <n v="9.0909090909090912E-2"/>
    <n v="19294"/>
    <x v="0"/>
    <x v="2"/>
    <s v="Low Risk"/>
  </r>
  <r>
    <n v="15627439"/>
    <n v="624"/>
    <x v="1"/>
    <s v="Female"/>
    <x v="18"/>
    <n v="10"/>
    <n v="0"/>
    <n v="2"/>
    <n v="0"/>
    <n v="1"/>
    <n v="186180.42"/>
    <x v="1"/>
    <n v="4"/>
    <n v="4585"/>
    <n v="5"/>
    <n v="140"/>
    <n v="1"/>
    <n v="18340"/>
    <x v="0"/>
    <x v="3"/>
    <s v="High Risk"/>
  </r>
  <r>
    <n v="15701439"/>
    <n v="698"/>
    <x v="1"/>
    <s v="Female"/>
    <x v="5"/>
    <n v="1"/>
    <n v="0"/>
    <n v="4"/>
    <n v="1"/>
    <n v="0"/>
    <n v="88566.9"/>
    <x v="0"/>
    <n v="5"/>
    <n v="950"/>
    <n v="9"/>
    <n v="56"/>
    <n v="1"/>
    <n v="4750"/>
    <x v="2"/>
    <x v="0"/>
    <s v="Medium Risk"/>
  </r>
  <r>
    <n v="15785352"/>
    <n v="606"/>
    <x v="0"/>
    <s v="Male"/>
    <x v="24"/>
    <n v="6"/>
    <n v="82373.94"/>
    <n v="1"/>
    <n v="0"/>
    <n v="0"/>
    <n v="172526.9"/>
    <x v="0"/>
    <n v="19"/>
    <n v="2399"/>
    <n v="0"/>
    <n v="153"/>
    <n v="0"/>
    <n v="45581"/>
    <x v="1"/>
    <x v="1"/>
    <s v="High Risk"/>
  </r>
  <r>
    <n v="15616525"/>
    <n v="720"/>
    <x v="1"/>
    <s v="Male"/>
    <x v="8"/>
    <n v="4"/>
    <n v="141356.47"/>
    <n v="1"/>
    <n v="0"/>
    <n v="0"/>
    <n v="137985.69"/>
    <x v="1"/>
    <n v="30"/>
    <n v="2988"/>
    <n v="2"/>
    <n v="160"/>
    <n v="6.6666666666666666E-2"/>
    <n v="89640"/>
    <x v="1"/>
    <x v="2"/>
    <s v="High Risk"/>
  </r>
  <r>
    <n v="15717489"/>
    <n v="835"/>
    <x v="0"/>
    <s v="Male"/>
    <x v="51"/>
    <n v="9"/>
    <n v="0"/>
    <n v="1"/>
    <n v="1"/>
    <n v="0"/>
    <n v="19793.73"/>
    <x v="0"/>
    <n v="30"/>
    <n v="2533"/>
    <n v="10"/>
    <n v="93"/>
    <n v="0.33333333333333331"/>
    <n v="75990"/>
    <x v="0"/>
    <x v="3"/>
    <s v="High Risk"/>
  </r>
  <r>
    <n v="15795737"/>
    <n v="771"/>
    <x v="1"/>
    <s v="Female"/>
    <x v="40"/>
    <n v="3"/>
    <n v="72664"/>
    <n v="2"/>
    <n v="1"/>
    <n v="1"/>
    <n v="107874.39"/>
    <x v="1"/>
    <n v="9"/>
    <n v="574"/>
    <n v="7"/>
    <n v="22"/>
    <n v="0.77777777777777779"/>
    <n v="5166"/>
    <x v="0"/>
    <x v="2"/>
    <s v="Low Risk"/>
  </r>
  <r>
    <n v="15693877"/>
    <n v="811"/>
    <x v="0"/>
    <s v="Female"/>
    <x v="40"/>
    <n v="3"/>
    <n v="123365.34"/>
    <n v="2"/>
    <n v="0"/>
    <n v="0"/>
    <n v="171995.34"/>
    <x v="1"/>
    <n v="9"/>
    <n v="2294"/>
    <n v="4"/>
    <n v="157"/>
    <n v="0.44444444444444442"/>
    <n v="20646"/>
    <x v="0"/>
    <x v="2"/>
    <s v="High Risk"/>
  </r>
  <r>
    <n v="15576111"/>
    <n v="734"/>
    <x v="2"/>
    <s v="Male"/>
    <x v="19"/>
    <n v="5"/>
    <n v="121898.58"/>
    <n v="1"/>
    <n v="1"/>
    <n v="0"/>
    <n v="61829.89"/>
    <x v="1"/>
    <n v="29"/>
    <n v="3827"/>
    <n v="8"/>
    <n v="171"/>
    <n v="0.27586206896551724"/>
    <n v="110983"/>
    <x v="0"/>
    <x v="2"/>
    <s v="High Risk"/>
  </r>
  <r>
    <n v="15595713"/>
    <n v="548"/>
    <x v="1"/>
    <s v="Male"/>
    <x v="19"/>
    <n v="6"/>
    <n v="0"/>
    <n v="1"/>
    <n v="1"/>
    <n v="1"/>
    <n v="31728.35"/>
    <x v="1"/>
    <n v="8"/>
    <n v="1972"/>
    <n v="6"/>
    <n v="89"/>
    <n v="0.75"/>
    <n v="15776"/>
    <x v="1"/>
    <x v="1"/>
    <s v="High Risk"/>
  </r>
  <r>
    <n v="15808868"/>
    <n v="652"/>
    <x v="0"/>
    <s v="Female"/>
    <x v="8"/>
    <n v="3"/>
    <n v="103696.97"/>
    <n v="3"/>
    <n v="0"/>
    <n v="0"/>
    <n v="155221.04999999999"/>
    <x v="0"/>
    <n v="12"/>
    <n v="1401"/>
    <n v="2"/>
    <n v="1"/>
    <n v="0.16666666666666666"/>
    <n v="16812"/>
    <x v="0"/>
    <x v="2"/>
    <s v="Low Risk"/>
  </r>
  <r>
    <n v="15708193"/>
    <n v="707"/>
    <x v="0"/>
    <s v="Male"/>
    <x v="19"/>
    <n v="2"/>
    <n v="0"/>
    <n v="2"/>
    <n v="0"/>
    <n v="0"/>
    <n v="130866.95"/>
    <x v="1"/>
    <n v="2"/>
    <n v="3513"/>
    <n v="6"/>
    <n v="125"/>
    <n v="1"/>
    <n v="7026"/>
    <x v="2"/>
    <x v="0"/>
    <s v="High Risk"/>
  </r>
  <r>
    <n v="15697801"/>
    <n v="605"/>
    <x v="2"/>
    <s v="Female"/>
    <x v="27"/>
    <n v="1"/>
    <n v="74129.179999999993"/>
    <n v="2"/>
    <n v="1"/>
    <n v="1"/>
    <n v="62199.78"/>
    <x v="0"/>
    <n v="30"/>
    <n v="4069"/>
    <n v="9"/>
    <n v="108"/>
    <n v="0.3"/>
    <n v="122070"/>
    <x v="1"/>
    <x v="0"/>
    <s v="High Risk"/>
  </r>
  <r>
    <n v="15770121"/>
    <n v="623"/>
    <x v="0"/>
    <s v="Female"/>
    <x v="10"/>
    <n v="9"/>
    <n v="0"/>
    <n v="1"/>
    <n v="1"/>
    <n v="0"/>
    <n v="24255.21"/>
    <x v="1"/>
    <n v="20"/>
    <n v="3176"/>
    <n v="2"/>
    <n v="129"/>
    <n v="0.1"/>
    <n v="63520"/>
    <x v="0"/>
    <x v="3"/>
    <s v="High Risk"/>
  </r>
  <r>
    <n v="15800524"/>
    <n v="686"/>
    <x v="2"/>
    <s v="Male"/>
    <x v="6"/>
    <n v="3"/>
    <n v="185379.02"/>
    <n v="1"/>
    <n v="1"/>
    <n v="0"/>
    <n v="64679.07"/>
    <x v="1"/>
    <n v="26"/>
    <n v="1499"/>
    <n v="4"/>
    <n v="119"/>
    <n v="0.15384615384615385"/>
    <n v="38974"/>
    <x v="0"/>
    <x v="2"/>
    <s v="High Risk"/>
  </r>
  <r>
    <n v="15686236"/>
    <n v="525"/>
    <x v="2"/>
    <s v="Female"/>
    <x v="40"/>
    <n v="1"/>
    <n v="118087.67999999999"/>
    <n v="1"/>
    <n v="1"/>
    <n v="0"/>
    <n v="88120.78"/>
    <x v="0"/>
    <n v="20"/>
    <n v="1144"/>
    <n v="6"/>
    <n v="95"/>
    <n v="0.3"/>
    <n v="22880"/>
    <x v="0"/>
    <x v="0"/>
    <s v="High Risk"/>
  </r>
  <r>
    <n v="15659807"/>
    <n v="657"/>
    <x v="1"/>
    <s v="Male"/>
    <x v="1"/>
    <n v="8"/>
    <n v="109402.13"/>
    <n v="1"/>
    <n v="1"/>
    <n v="1"/>
    <n v="66463.62"/>
    <x v="1"/>
    <n v="19"/>
    <n v="4102"/>
    <n v="0"/>
    <n v="61"/>
    <n v="0"/>
    <n v="77938"/>
    <x v="1"/>
    <x v="1"/>
    <s v="High Risk"/>
  </r>
  <r>
    <n v="15736078"/>
    <n v="730"/>
    <x v="2"/>
    <s v="Female"/>
    <x v="19"/>
    <n v="7"/>
    <n v="130367.87"/>
    <n v="1"/>
    <n v="1"/>
    <n v="0"/>
    <n v="15142.1"/>
    <x v="0"/>
    <n v="21"/>
    <n v="3425"/>
    <n v="2"/>
    <n v="174"/>
    <n v="9.5238095238095233E-2"/>
    <n v="71925"/>
    <x v="0"/>
    <x v="1"/>
    <s v="High Risk"/>
  </r>
  <r>
    <n v="15620836"/>
    <n v="816"/>
    <x v="2"/>
    <s v="Female"/>
    <x v="10"/>
    <n v="2"/>
    <n v="108410.87"/>
    <n v="2"/>
    <n v="1"/>
    <n v="0"/>
    <n v="102908.91"/>
    <x v="1"/>
    <n v="11"/>
    <n v="793"/>
    <n v="5"/>
    <n v="143"/>
    <n v="0.45454545454545453"/>
    <n v="8723"/>
    <x v="0"/>
    <x v="0"/>
    <s v="High Risk"/>
  </r>
  <r>
    <n v="15698184"/>
    <n v="484"/>
    <x v="0"/>
    <s v="Female"/>
    <x v="5"/>
    <n v="2"/>
    <n v="90408.16"/>
    <n v="2"/>
    <n v="0"/>
    <n v="0"/>
    <n v="48170.57"/>
    <x v="1"/>
    <n v="14"/>
    <n v="4738"/>
    <n v="3"/>
    <n v="47"/>
    <n v="0.21428571428571427"/>
    <n v="66332"/>
    <x v="0"/>
    <x v="0"/>
    <s v="Medium Risk"/>
  </r>
  <r>
    <n v="15717643"/>
    <n v="728"/>
    <x v="0"/>
    <s v="Female"/>
    <x v="10"/>
    <n v="6"/>
    <n v="90425.15"/>
    <n v="2"/>
    <n v="1"/>
    <n v="1"/>
    <n v="11597.69"/>
    <x v="1"/>
    <n v="15"/>
    <n v="4698"/>
    <n v="5"/>
    <n v="41"/>
    <n v="0.33333333333333331"/>
    <n v="70470"/>
    <x v="1"/>
    <x v="1"/>
    <s v="Medium Risk"/>
  </r>
  <r>
    <n v="15776596"/>
    <n v="730"/>
    <x v="1"/>
    <s v="Female"/>
    <x v="2"/>
    <n v="6"/>
    <n v="140094.59"/>
    <n v="1"/>
    <n v="1"/>
    <n v="0"/>
    <n v="172450.04"/>
    <x v="0"/>
    <n v="21"/>
    <n v="2285"/>
    <n v="3"/>
    <n v="30"/>
    <n v="0.14285714285714285"/>
    <n v="47985"/>
    <x v="0"/>
    <x v="1"/>
    <s v="Low Risk"/>
  </r>
  <r>
    <n v="15814757"/>
    <n v="477"/>
    <x v="1"/>
    <s v="Male"/>
    <x v="8"/>
    <n v="9"/>
    <n v="0"/>
    <n v="2"/>
    <n v="0"/>
    <n v="1"/>
    <n v="184061.17"/>
    <x v="1"/>
    <n v="1"/>
    <n v="3896"/>
    <n v="5"/>
    <n v="150"/>
    <n v="1"/>
    <n v="3896"/>
    <x v="2"/>
    <x v="3"/>
    <s v="High Risk"/>
  </r>
  <r>
    <n v="15812607"/>
    <n v="663"/>
    <x v="2"/>
    <s v="Female"/>
    <x v="17"/>
    <n v="6"/>
    <n v="95439.4"/>
    <n v="1"/>
    <n v="1"/>
    <n v="1"/>
    <n v="21038.58"/>
    <x v="0"/>
    <n v="23"/>
    <n v="2965"/>
    <n v="10"/>
    <n v="56"/>
    <n v="0.43478260869565216"/>
    <n v="68195"/>
    <x v="1"/>
    <x v="1"/>
    <s v="Medium Risk"/>
  </r>
  <r>
    <n v="15663888"/>
    <n v="549"/>
    <x v="2"/>
    <s v="Male"/>
    <x v="10"/>
    <n v="6"/>
    <n v="204017.4"/>
    <n v="2"/>
    <n v="1"/>
    <n v="0"/>
    <n v="109538.35"/>
    <x v="1"/>
    <n v="16"/>
    <n v="4207"/>
    <n v="1"/>
    <n v="88"/>
    <n v="6.25E-2"/>
    <n v="67312"/>
    <x v="0"/>
    <x v="1"/>
    <s v="High Risk"/>
  </r>
  <r>
    <n v="15748882"/>
    <n v="714"/>
    <x v="1"/>
    <s v="Male"/>
    <x v="6"/>
    <n v="9"/>
    <n v="0"/>
    <n v="2"/>
    <n v="1"/>
    <n v="0"/>
    <n v="129192.55"/>
    <x v="1"/>
    <n v="18"/>
    <n v="3859"/>
    <n v="3"/>
    <n v="39"/>
    <n v="0.16666666666666666"/>
    <n v="69462"/>
    <x v="2"/>
    <x v="3"/>
    <s v="Medium Risk"/>
  </r>
  <r>
    <n v="15690829"/>
    <n v="430"/>
    <x v="2"/>
    <s v="Male"/>
    <x v="23"/>
    <n v="3"/>
    <n v="137115.16"/>
    <n v="1"/>
    <n v="1"/>
    <n v="0"/>
    <n v="146516.85999999999"/>
    <x v="0"/>
    <n v="14"/>
    <n v="776"/>
    <n v="6"/>
    <n v="129"/>
    <n v="0.42857142857142855"/>
    <n v="10864"/>
    <x v="2"/>
    <x v="2"/>
    <s v="High Risk"/>
  </r>
  <r>
    <n v="15695819"/>
    <n v="504"/>
    <x v="2"/>
    <s v="Male"/>
    <x v="3"/>
    <n v="5"/>
    <n v="134740.19"/>
    <n v="2"/>
    <n v="1"/>
    <n v="0"/>
    <n v="181430.91"/>
    <x v="1"/>
    <n v="19"/>
    <n v="4598"/>
    <n v="4"/>
    <n v="163"/>
    <n v="0.21052631578947367"/>
    <n v="87362"/>
    <x v="0"/>
    <x v="2"/>
    <s v="High Risk"/>
  </r>
  <r>
    <n v="15696834"/>
    <n v="530"/>
    <x v="0"/>
    <s v="Female"/>
    <x v="6"/>
    <n v="5"/>
    <n v="0"/>
    <n v="2"/>
    <n v="0"/>
    <n v="0"/>
    <n v="121451.21"/>
    <x v="1"/>
    <n v="27"/>
    <n v="1607"/>
    <n v="0"/>
    <n v="166"/>
    <n v="0"/>
    <n v="43389"/>
    <x v="0"/>
    <x v="2"/>
    <s v="High Risk"/>
  </r>
  <r>
    <n v="15797710"/>
    <n v="619"/>
    <x v="2"/>
    <s v="Male"/>
    <x v="6"/>
    <n v="4"/>
    <n v="98955.87"/>
    <n v="1"/>
    <n v="0"/>
    <n v="1"/>
    <n v="131712.51"/>
    <x v="1"/>
    <n v="8"/>
    <n v="4497"/>
    <n v="5"/>
    <n v="134"/>
    <n v="0.625"/>
    <n v="35976"/>
    <x v="1"/>
    <x v="2"/>
    <s v="High Risk"/>
  </r>
  <r>
    <n v="15700654"/>
    <n v="617"/>
    <x v="2"/>
    <s v="Male"/>
    <x v="4"/>
    <n v="9"/>
    <n v="49157.09"/>
    <n v="2"/>
    <n v="1"/>
    <n v="0"/>
    <n v="53294.17"/>
    <x v="1"/>
    <n v="19"/>
    <n v="1485"/>
    <n v="2"/>
    <n v="35"/>
    <n v="0.10526315789473684"/>
    <n v="28215"/>
    <x v="1"/>
    <x v="3"/>
    <s v="Medium Risk"/>
  </r>
  <r>
    <n v="15583764"/>
    <n v="791"/>
    <x v="2"/>
    <s v="Male"/>
    <x v="8"/>
    <n v="1"/>
    <n v="130240.33"/>
    <n v="1"/>
    <n v="0"/>
    <n v="0"/>
    <n v="96546.55"/>
    <x v="1"/>
    <n v="9"/>
    <n v="3050"/>
    <n v="6"/>
    <n v="44"/>
    <n v="0.66666666666666663"/>
    <n v="27450"/>
    <x v="0"/>
    <x v="0"/>
    <s v="Medium Risk"/>
  </r>
  <r>
    <n v="15688849"/>
    <n v="609"/>
    <x v="0"/>
    <s v="Male"/>
    <x v="36"/>
    <n v="1"/>
    <n v="108019.27"/>
    <n v="3"/>
    <n v="1"/>
    <n v="1"/>
    <n v="184524.65"/>
    <x v="0"/>
    <n v="21"/>
    <n v="4717"/>
    <n v="0"/>
    <n v="12"/>
    <n v="0"/>
    <n v="99057"/>
    <x v="2"/>
    <x v="0"/>
    <s v="Low Risk"/>
  </r>
  <r>
    <n v="15661473"/>
    <n v="780"/>
    <x v="2"/>
    <s v="Male"/>
    <x v="21"/>
    <n v="4"/>
    <n v="126725.25"/>
    <n v="1"/>
    <n v="1"/>
    <n v="0"/>
    <n v="195259.31"/>
    <x v="0"/>
    <n v="20"/>
    <n v="4649"/>
    <n v="8"/>
    <n v="125"/>
    <n v="0.4"/>
    <n v="92980"/>
    <x v="1"/>
    <x v="2"/>
    <s v="High Risk"/>
  </r>
  <r>
    <n v="15601030"/>
    <n v="777"/>
    <x v="2"/>
    <s v="Female"/>
    <x v="10"/>
    <n v="5"/>
    <n v="96693.66"/>
    <n v="1"/>
    <n v="1"/>
    <n v="1"/>
    <n v="172618.52"/>
    <x v="1"/>
    <n v="1"/>
    <n v="4011"/>
    <n v="5"/>
    <n v="159"/>
    <n v="1"/>
    <n v="4011"/>
    <x v="0"/>
    <x v="2"/>
    <s v="High Risk"/>
  </r>
  <r>
    <n v="15789557"/>
    <n v="817"/>
    <x v="2"/>
    <s v="Female"/>
    <x v="7"/>
    <n v="7"/>
    <n v="129810.6"/>
    <n v="1"/>
    <n v="1"/>
    <n v="1"/>
    <n v="59259.44"/>
    <x v="1"/>
    <n v="10"/>
    <n v="3790"/>
    <n v="3"/>
    <n v="113"/>
    <n v="0.3"/>
    <n v="37900"/>
    <x v="0"/>
    <x v="1"/>
    <s v="High Risk"/>
  </r>
  <r>
    <n v="15745250"/>
    <n v="850"/>
    <x v="0"/>
    <s v="Male"/>
    <x v="14"/>
    <n v="8"/>
    <n v="156652.13"/>
    <n v="1"/>
    <n v="0"/>
    <n v="0"/>
    <n v="25899.21"/>
    <x v="0"/>
    <n v="16"/>
    <n v="1759"/>
    <n v="2"/>
    <n v="140"/>
    <n v="0.125"/>
    <n v="28144"/>
    <x v="1"/>
    <x v="1"/>
    <s v="High Risk"/>
  </r>
  <r>
    <n v="15590349"/>
    <n v="732"/>
    <x v="0"/>
    <s v="Female"/>
    <x v="18"/>
    <n v="9"/>
    <n v="0"/>
    <n v="1"/>
    <n v="0"/>
    <n v="0"/>
    <n v="3749"/>
    <x v="0"/>
    <n v="15"/>
    <n v="1508"/>
    <n v="8"/>
    <n v="145"/>
    <n v="0.53333333333333333"/>
    <n v="22620"/>
    <x v="0"/>
    <x v="3"/>
    <s v="High Risk"/>
  </r>
  <r>
    <n v="15741693"/>
    <n v="693"/>
    <x v="0"/>
    <s v="Male"/>
    <x v="20"/>
    <n v="4"/>
    <n v="130661.96"/>
    <n v="1"/>
    <n v="1"/>
    <n v="1"/>
    <n v="101918.96"/>
    <x v="1"/>
    <n v="25"/>
    <n v="4355"/>
    <n v="5"/>
    <n v="45"/>
    <n v="0.2"/>
    <n v="108875"/>
    <x v="1"/>
    <x v="2"/>
    <s v="Medium Risk"/>
  </r>
  <r>
    <n v="15618446"/>
    <n v="576"/>
    <x v="0"/>
    <s v="Female"/>
    <x v="5"/>
    <n v="8"/>
    <n v="0"/>
    <n v="2"/>
    <n v="1"/>
    <n v="1"/>
    <n v="57802.62"/>
    <x v="1"/>
    <n v="15"/>
    <n v="927"/>
    <n v="3"/>
    <n v="96"/>
    <n v="0.2"/>
    <n v="13905"/>
    <x v="0"/>
    <x v="1"/>
    <s v="High Risk"/>
  </r>
  <r>
    <n v="15766552"/>
    <n v="643"/>
    <x v="0"/>
    <s v="Male"/>
    <x v="24"/>
    <n v="6"/>
    <n v="0"/>
    <n v="2"/>
    <n v="0"/>
    <n v="0"/>
    <n v="142454.76999999999"/>
    <x v="1"/>
    <n v="4"/>
    <n v="1277"/>
    <n v="6"/>
    <n v="129"/>
    <n v="1"/>
    <n v="5108"/>
    <x v="0"/>
    <x v="1"/>
    <s v="High Risk"/>
  </r>
  <r>
    <n v="15668775"/>
    <n v="757"/>
    <x v="0"/>
    <s v="Male"/>
    <x v="40"/>
    <n v="3"/>
    <n v="130747.1"/>
    <n v="1"/>
    <n v="1"/>
    <n v="0"/>
    <n v="143829.54"/>
    <x v="1"/>
    <n v="28"/>
    <n v="4811"/>
    <n v="8"/>
    <n v="83"/>
    <n v="0.2857142857142857"/>
    <n v="134708"/>
    <x v="2"/>
    <x v="2"/>
    <s v="High Risk"/>
  </r>
  <r>
    <n v="15757895"/>
    <n v="569"/>
    <x v="2"/>
    <s v="Male"/>
    <x v="33"/>
    <n v="6"/>
    <n v="106629.49"/>
    <n v="1"/>
    <n v="0"/>
    <n v="1"/>
    <n v="44114.879999999997"/>
    <x v="1"/>
    <n v="19"/>
    <n v="1742"/>
    <n v="0"/>
    <n v="9"/>
    <n v="0"/>
    <n v="33098"/>
    <x v="2"/>
    <x v="1"/>
    <s v="Low Risk"/>
  </r>
  <r>
    <n v="15774551"/>
    <n v="772"/>
    <x v="1"/>
    <s v="Male"/>
    <x v="18"/>
    <n v="3"/>
    <n v="112029.83"/>
    <n v="1"/>
    <n v="1"/>
    <n v="1"/>
    <n v="186948.35"/>
    <x v="1"/>
    <n v="14"/>
    <n v="1531"/>
    <n v="7"/>
    <n v="44"/>
    <n v="0.5"/>
    <n v="21434"/>
    <x v="0"/>
    <x v="2"/>
    <s v="Medium Risk"/>
  </r>
  <r>
    <n v="15684011"/>
    <n v="576"/>
    <x v="2"/>
    <s v="Male"/>
    <x v="6"/>
    <n v="7"/>
    <n v="130575.26"/>
    <n v="1"/>
    <n v="0"/>
    <n v="1"/>
    <n v="173629.78"/>
    <x v="1"/>
    <n v="18"/>
    <n v="1632"/>
    <n v="4"/>
    <n v="128"/>
    <n v="0.22222222222222221"/>
    <n v="29376"/>
    <x v="1"/>
    <x v="1"/>
    <s v="High Risk"/>
  </r>
  <r>
    <n v="15736146"/>
    <n v="608"/>
    <x v="2"/>
    <s v="Male"/>
    <x v="34"/>
    <n v="4"/>
    <n v="96679.71"/>
    <n v="1"/>
    <n v="1"/>
    <n v="1"/>
    <n v="49133.45"/>
    <x v="1"/>
    <n v="28"/>
    <n v="2389"/>
    <n v="0"/>
    <n v="47"/>
    <n v="0"/>
    <n v="66892"/>
    <x v="0"/>
    <x v="2"/>
    <s v="Medium Risk"/>
  </r>
  <r>
    <n v="15656286"/>
    <n v="794"/>
    <x v="0"/>
    <s v="Male"/>
    <x v="19"/>
    <n v="0"/>
    <n v="0"/>
    <n v="2"/>
    <n v="0"/>
    <n v="0"/>
    <n v="178122.71"/>
    <x v="1"/>
    <n v="4"/>
    <n v="2377"/>
    <n v="10"/>
    <n v="137"/>
    <n v="1"/>
    <n v="9508"/>
    <x v="0"/>
    <x v="0"/>
    <s v="High Risk"/>
  </r>
  <r>
    <n v="15774847"/>
    <n v="593"/>
    <x v="0"/>
    <s v="Male"/>
    <x v="5"/>
    <n v="6"/>
    <n v="171740.69"/>
    <n v="1"/>
    <n v="0"/>
    <n v="0"/>
    <n v="20893.61"/>
    <x v="1"/>
    <n v="16"/>
    <n v="518"/>
    <n v="2"/>
    <n v="135"/>
    <n v="0.125"/>
    <n v="8288"/>
    <x v="2"/>
    <x v="1"/>
    <s v="High Risk"/>
  </r>
  <r>
    <n v="15619340"/>
    <n v="597"/>
    <x v="1"/>
    <s v="Male"/>
    <x v="16"/>
    <n v="1"/>
    <n v="0"/>
    <n v="2"/>
    <n v="1"/>
    <n v="0"/>
    <n v="41303.29"/>
    <x v="1"/>
    <n v="21"/>
    <n v="4303"/>
    <n v="4"/>
    <n v="164"/>
    <n v="0.19047619047619047"/>
    <n v="90363"/>
    <x v="1"/>
    <x v="0"/>
    <s v="High Risk"/>
  </r>
  <r>
    <n v="15815656"/>
    <n v="541"/>
    <x v="2"/>
    <s v="Female"/>
    <x v="2"/>
    <n v="9"/>
    <n v="100116.67"/>
    <n v="1"/>
    <n v="1"/>
    <n v="1"/>
    <n v="199808.1"/>
    <x v="0"/>
    <n v="20"/>
    <n v="4237"/>
    <n v="10"/>
    <n v="25"/>
    <n v="0.5"/>
    <n v="84740"/>
    <x v="2"/>
    <x v="3"/>
    <s v="Low Risk"/>
  </r>
  <r>
    <n v="15623357"/>
    <n v="692"/>
    <x v="2"/>
    <s v="Male"/>
    <x v="9"/>
    <n v="2"/>
    <n v="120596.93"/>
    <n v="1"/>
    <n v="0"/>
    <n v="1"/>
    <n v="180490.53"/>
    <x v="1"/>
    <n v="16"/>
    <n v="4789"/>
    <n v="5"/>
    <n v="124"/>
    <n v="0.3125"/>
    <n v="76624"/>
    <x v="0"/>
    <x v="0"/>
    <s v="High Risk"/>
  </r>
  <r>
    <n v="15601324"/>
    <n v="697"/>
    <x v="0"/>
    <s v="Female"/>
    <x v="36"/>
    <n v="1"/>
    <n v="0"/>
    <n v="2"/>
    <n v="1"/>
    <n v="1"/>
    <n v="87400.53"/>
    <x v="1"/>
    <n v="21"/>
    <n v="3439"/>
    <n v="10"/>
    <n v="137"/>
    <n v="0.47619047619047616"/>
    <n v="72219"/>
    <x v="1"/>
    <x v="0"/>
    <s v="High Risk"/>
  </r>
  <r>
    <n v="15715510"/>
    <n v="768"/>
    <x v="0"/>
    <s v="Male"/>
    <x v="6"/>
    <n v="2"/>
    <n v="95984.69"/>
    <n v="2"/>
    <n v="1"/>
    <n v="1"/>
    <n v="73686.75"/>
    <x v="1"/>
    <n v="22"/>
    <n v="2760"/>
    <n v="6"/>
    <n v="49"/>
    <n v="0.27272727272727271"/>
    <n v="60720"/>
    <x v="1"/>
    <x v="0"/>
    <s v="Medium Risk"/>
  </r>
  <r>
    <n v="15663770"/>
    <n v="802"/>
    <x v="0"/>
    <s v="Male"/>
    <x v="16"/>
    <n v="1"/>
    <n v="142557.10999999999"/>
    <n v="1"/>
    <n v="1"/>
    <n v="1"/>
    <n v="172497.73"/>
    <x v="1"/>
    <n v="20"/>
    <n v="2112"/>
    <n v="3"/>
    <n v="161"/>
    <n v="0.15"/>
    <n v="42240"/>
    <x v="0"/>
    <x v="0"/>
    <s v="High Risk"/>
  </r>
  <r>
    <n v="15779267"/>
    <n v="584"/>
    <x v="0"/>
    <s v="Male"/>
    <x v="40"/>
    <n v="5"/>
    <n v="0"/>
    <n v="2"/>
    <n v="1"/>
    <n v="0"/>
    <n v="89286.29"/>
    <x v="1"/>
    <n v="12"/>
    <n v="2791"/>
    <n v="8"/>
    <n v="35"/>
    <n v="0.66666666666666663"/>
    <n v="33492"/>
    <x v="0"/>
    <x v="2"/>
    <s v="Medium Risk"/>
  </r>
  <r>
    <n v="15597957"/>
    <n v="614"/>
    <x v="1"/>
    <s v="Male"/>
    <x v="26"/>
    <n v="2"/>
    <n v="0"/>
    <n v="2"/>
    <n v="0"/>
    <n v="1"/>
    <n v="180082.7"/>
    <x v="1"/>
    <n v="16"/>
    <n v="1054"/>
    <n v="9"/>
    <n v="138"/>
    <n v="0.5625"/>
    <n v="16864"/>
    <x v="1"/>
    <x v="0"/>
    <s v="High Risk"/>
  </r>
  <r>
    <n v="15584620"/>
    <n v="850"/>
    <x v="2"/>
    <s v="Female"/>
    <x v="18"/>
    <n v="6"/>
    <n v="143644.16"/>
    <n v="1"/>
    <n v="1"/>
    <n v="0"/>
    <n v="22102.25"/>
    <x v="0"/>
    <n v="22"/>
    <n v="3936"/>
    <n v="7"/>
    <n v="108"/>
    <n v="0.31818181818181818"/>
    <n v="86592"/>
    <x v="1"/>
    <x v="1"/>
    <s v="High Risk"/>
  </r>
  <r>
    <n v="15750772"/>
    <n v="671"/>
    <x v="0"/>
    <s v="Female"/>
    <x v="16"/>
    <n v="6"/>
    <n v="132129.72"/>
    <n v="1"/>
    <n v="0"/>
    <n v="1"/>
    <n v="76068.95"/>
    <x v="1"/>
    <n v="15"/>
    <n v="947"/>
    <n v="9"/>
    <n v="25"/>
    <n v="0.6"/>
    <n v="14205"/>
    <x v="0"/>
    <x v="1"/>
    <s v="Low Risk"/>
  </r>
  <r>
    <n v="15706557"/>
    <n v="626"/>
    <x v="0"/>
    <s v="Female"/>
    <x v="37"/>
    <n v="0"/>
    <n v="0"/>
    <n v="2"/>
    <n v="1"/>
    <n v="0"/>
    <n v="32159.46"/>
    <x v="0"/>
    <n v="15"/>
    <n v="2652"/>
    <n v="10"/>
    <n v="105"/>
    <n v="0.66666666666666663"/>
    <n v="39780"/>
    <x v="0"/>
    <x v="0"/>
    <s v="High Risk"/>
  </r>
  <r>
    <n v="15594391"/>
    <n v="770"/>
    <x v="0"/>
    <s v="Female"/>
    <x v="50"/>
    <n v="2"/>
    <n v="183555.24"/>
    <n v="1"/>
    <n v="0"/>
    <n v="0"/>
    <n v="159557.28"/>
    <x v="0"/>
    <n v="15"/>
    <n v="1818"/>
    <n v="2"/>
    <n v="23"/>
    <n v="0.13333333333333333"/>
    <n v="27270"/>
    <x v="0"/>
    <x v="0"/>
    <s v="Low Risk"/>
  </r>
  <r>
    <n v="15661656"/>
    <n v="633"/>
    <x v="0"/>
    <s v="Male"/>
    <x v="16"/>
    <n v="2"/>
    <n v="91902.56"/>
    <n v="2"/>
    <n v="1"/>
    <n v="1"/>
    <n v="107673.35"/>
    <x v="1"/>
    <n v="20"/>
    <n v="3560"/>
    <n v="3"/>
    <n v="169"/>
    <n v="0.15"/>
    <n v="71200"/>
    <x v="1"/>
    <x v="0"/>
    <s v="High Risk"/>
  </r>
  <r>
    <n v="15631217"/>
    <n v="663"/>
    <x v="0"/>
    <s v="Male"/>
    <x v="20"/>
    <n v="6"/>
    <n v="156218.19"/>
    <n v="1"/>
    <n v="0"/>
    <n v="1"/>
    <n v="33607.72"/>
    <x v="1"/>
    <n v="14"/>
    <n v="2759"/>
    <n v="7"/>
    <n v="37"/>
    <n v="0.5"/>
    <n v="38626"/>
    <x v="1"/>
    <x v="1"/>
    <s v="Medium Risk"/>
  </r>
  <r>
    <n v="15588955"/>
    <n v="581"/>
    <x v="2"/>
    <s v="Female"/>
    <x v="3"/>
    <n v="5"/>
    <n v="93259.57"/>
    <n v="3"/>
    <n v="1"/>
    <n v="0"/>
    <n v="141035.65"/>
    <x v="0"/>
    <n v="25"/>
    <n v="1615"/>
    <n v="10"/>
    <n v="47"/>
    <n v="0.4"/>
    <n v="40375"/>
    <x v="0"/>
    <x v="2"/>
    <s v="Medium Risk"/>
  </r>
  <r>
    <n v="15758252"/>
    <n v="561"/>
    <x v="2"/>
    <s v="Female"/>
    <x v="13"/>
    <n v="2"/>
    <n v="168085.38"/>
    <n v="2"/>
    <n v="0"/>
    <n v="1"/>
    <n v="115719.08"/>
    <x v="1"/>
    <n v="10"/>
    <n v="4004"/>
    <n v="4"/>
    <n v="162"/>
    <n v="0.4"/>
    <n v="40040"/>
    <x v="1"/>
    <x v="0"/>
    <s v="High Risk"/>
  </r>
  <r>
    <n v="15740223"/>
    <n v="479"/>
    <x v="2"/>
    <s v="Male"/>
    <x v="21"/>
    <n v="1"/>
    <n v="107714.74"/>
    <n v="3"/>
    <n v="1"/>
    <n v="0"/>
    <n v="86128.21"/>
    <x v="0"/>
    <n v="18"/>
    <n v="2519"/>
    <n v="3"/>
    <n v="143"/>
    <n v="0.16666666666666666"/>
    <n v="45342"/>
    <x v="1"/>
    <x v="0"/>
    <s v="High Risk"/>
  </r>
  <r>
    <n v="15805413"/>
    <n v="769"/>
    <x v="0"/>
    <s v="Female"/>
    <x v="8"/>
    <n v="6"/>
    <n v="117852.26"/>
    <n v="2"/>
    <n v="1"/>
    <n v="0"/>
    <n v="147668.64000000001"/>
    <x v="1"/>
    <n v="18"/>
    <n v="2765"/>
    <n v="6"/>
    <n v="150"/>
    <n v="0.33333333333333331"/>
    <n v="49770"/>
    <x v="1"/>
    <x v="1"/>
    <s v="High Risk"/>
  </r>
  <r>
    <n v="15635116"/>
    <n v="659"/>
    <x v="1"/>
    <s v="Male"/>
    <x v="52"/>
    <n v="2"/>
    <n v="0"/>
    <n v="1"/>
    <n v="1"/>
    <n v="0"/>
    <n v="177480.45"/>
    <x v="0"/>
    <n v="14"/>
    <n v="2670"/>
    <n v="7"/>
    <n v="32"/>
    <n v="0.5"/>
    <n v="37380"/>
    <x v="0"/>
    <x v="0"/>
    <s v="Medium Risk"/>
  </r>
  <r>
    <n v="15764892"/>
    <n v="590"/>
    <x v="1"/>
    <s v="Female"/>
    <x v="21"/>
    <n v="10"/>
    <n v="84474.62"/>
    <n v="2"/>
    <n v="1"/>
    <n v="1"/>
    <n v="190937.09"/>
    <x v="1"/>
    <n v="8"/>
    <n v="2900"/>
    <n v="7"/>
    <n v="14"/>
    <n v="0.875"/>
    <n v="23200"/>
    <x v="0"/>
    <x v="3"/>
    <s v="Low Risk"/>
  </r>
  <r>
    <n v="15795936"/>
    <n v="560"/>
    <x v="0"/>
    <s v="Male"/>
    <x v="5"/>
    <n v="3"/>
    <n v="0"/>
    <n v="2"/>
    <n v="1"/>
    <n v="0"/>
    <n v="84531.79"/>
    <x v="1"/>
    <n v="20"/>
    <n v="721"/>
    <n v="10"/>
    <n v="30"/>
    <n v="0.5"/>
    <n v="14420"/>
    <x v="0"/>
    <x v="2"/>
    <s v="Low Risk"/>
  </r>
  <r>
    <n v="15655232"/>
    <n v="437"/>
    <x v="2"/>
    <s v="Male"/>
    <x v="12"/>
    <n v="6"/>
    <n v="126803.34"/>
    <n v="2"/>
    <n v="1"/>
    <n v="1"/>
    <n v="161133.4"/>
    <x v="1"/>
    <n v="6"/>
    <n v="1621"/>
    <n v="5"/>
    <n v="77"/>
    <n v="0.83333333333333337"/>
    <n v="9726"/>
    <x v="0"/>
    <x v="1"/>
    <s v="High Risk"/>
  </r>
  <r>
    <n v="15640133"/>
    <n v="661"/>
    <x v="0"/>
    <s v="Female"/>
    <x v="10"/>
    <n v="0"/>
    <n v="0"/>
    <n v="2"/>
    <n v="1"/>
    <n v="0"/>
    <n v="185555.63"/>
    <x v="1"/>
    <n v="18"/>
    <n v="3242"/>
    <n v="8"/>
    <n v="177"/>
    <n v="0.44444444444444442"/>
    <n v="58356"/>
    <x v="0"/>
    <x v="0"/>
    <s v="High Risk"/>
  </r>
  <r>
    <n v="15751524"/>
    <n v="677"/>
    <x v="2"/>
    <s v="Female"/>
    <x v="18"/>
    <n v="10"/>
    <n v="68806.84"/>
    <n v="1"/>
    <n v="1"/>
    <n v="0"/>
    <n v="33075.24"/>
    <x v="1"/>
    <n v="25"/>
    <n v="2389"/>
    <n v="2"/>
    <n v="172"/>
    <n v="0.08"/>
    <n v="59725"/>
    <x v="0"/>
    <x v="3"/>
    <s v="High Risk"/>
  </r>
  <r>
    <n v="15670552"/>
    <n v="560"/>
    <x v="0"/>
    <s v="Female"/>
    <x v="8"/>
    <n v="3"/>
    <n v="115141.18"/>
    <n v="1"/>
    <n v="1"/>
    <n v="0"/>
    <n v="39806.75"/>
    <x v="1"/>
    <n v="22"/>
    <n v="3918"/>
    <n v="5"/>
    <n v="142"/>
    <n v="0.22727272727272727"/>
    <n v="86196"/>
    <x v="1"/>
    <x v="2"/>
    <s v="High Risk"/>
  </r>
  <r>
    <n v="15623966"/>
    <n v="578"/>
    <x v="0"/>
    <s v="Female"/>
    <x v="12"/>
    <n v="2"/>
    <n v="0"/>
    <n v="2"/>
    <n v="0"/>
    <n v="1"/>
    <n v="26389.919999999998"/>
    <x v="1"/>
    <n v="8"/>
    <n v="3179"/>
    <n v="5"/>
    <n v="25"/>
    <n v="0.625"/>
    <n v="25432"/>
    <x v="0"/>
    <x v="0"/>
    <s v="Low Risk"/>
  </r>
  <r>
    <n v="15752193"/>
    <n v="421"/>
    <x v="1"/>
    <s v="Male"/>
    <x v="10"/>
    <n v="6"/>
    <n v="90723.36"/>
    <n v="1"/>
    <n v="1"/>
    <n v="1"/>
    <n v="12162.76"/>
    <x v="1"/>
    <n v="28"/>
    <n v="2329"/>
    <n v="8"/>
    <n v="142"/>
    <n v="0.2857142857142857"/>
    <n v="65212"/>
    <x v="0"/>
    <x v="1"/>
    <s v="High Risk"/>
  </r>
  <r>
    <n v="15607269"/>
    <n v="492"/>
    <x v="2"/>
    <s v="Female"/>
    <x v="23"/>
    <n v="2"/>
    <n v="151249.45000000001"/>
    <n v="2"/>
    <n v="1"/>
    <n v="1"/>
    <n v="167237.94"/>
    <x v="1"/>
    <n v="17"/>
    <n v="1323"/>
    <n v="8"/>
    <n v="163"/>
    <n v="0.47058823529411764"/>
    <n v="22491"/>
    <x v="0"/>
    <x v="0"/>
    <s v="High Risk"/>
  </r>
  <r>
    <n v="15700752"/>
    <n v="545"/>
    <x v="0"/>
    <s v="Female"/>
    <x v="15"/>
    <n v="6"/>
    <n v="0"/>
    <n v="2"/>
    <n v="1"/>
    <n v="1"/>
    <n v="52067.37"/>
    <x v="1"/>
    <n v="22"/>
    <n v="1409"/>
    <n v="0"/>
    <n v="29"/>
    <n v="0"/>
    <n v="30998"/>
    <x v="2"/>
    <x v="1"/>
    <s v="Low Risk"/>
  </r>
  <r>
    <n v="15777901"/>
    <n v="640"/>
    <x v="2"/>
    <s v="Female"/>
    <x v="3"/>
    <n v="9"/>
    <n v="94752.49"/>
    <n v="1"/>
    <n v="1"/>
    <n v="0"/>
    <n v="184006.36"/>
    <x v="0"/>
    <n v="19"/>
    <n v="4557"/>
    <n v="2"/>
    <n v="66"/>
    <n v="0.10526315789473684"/>
    <n v="86583"/>
    <x v="0"/>
    <x v="3"/>
    <s v="High Risk"/>
  </r>
  <r>
    <n v="15639117"/>
    <n v="624"/>
    <x v="1"/>
    <s v="Female"/>
    <x v="10"/>
    <n v="6"/>
    <n v="0"/>
    <n v="1"/>
    <n v="1"/>
    <n v="0"/>
    <n v="582.59"/>
    <x v="0"/>
    <n v="3"/>
    <n v="2189"/>
    <n v="3"/>
    <n v="143"/>
    <n v="1"/>
    <n v="6567"/>
    <x v="1"/>
    <x v="1"/>
    <s v="High Risk"/>
  </r>
  <r>
    <n v="15720203"/>
    <n v="577"/>
    <x v="1"/>
    <s v="Male"/>
    <x v="34"/>
    <n v="7"/>
    <n v="0"/>
    <n v="1"/>
    <n v="1"/>
    <n v="0"/>
    <n v="143274.41"/>
    <x v="1"/>
    <n v="28"/>
    <n v="4937"/>
    <n v="0"/>
    <n v="16"/>
    <n v="0"/>
    <n v="138236"/>
    <x v="0"/>
    <x v="1"/>
    <s v="Low Risk"/>
  </r>
  <r>
    <n v="15586236"/>
    <n v="704"/>
    <x v="0"/>
    <s v="Male"/>
    <x v="8"/>
    <n v="5"/>
    <n v="132084.66"/>
    <n v="3"/>
    <n v="1"/>
    <n v="1"/>
    <n v="54474.48"/>
    <x v="0"/>
    <n v="24"/>
    <n v="2967"/>
    <n v="9"/>
    <n v="41"/>
    <n v="0.375"/>
    <n v="71208"/>
    <x v="1"/>
    <x v="2"/>
    <s v="Medium Risk"/>
  </r>
  <r>
    <n v="15676645"/>
    <n v="523"/>
    <x v="0"/>
    <s v="Male"/>
    <x v="13"/>
    <n v="5"/>
    <n v="0"/>
    <n v="2"/>
    <n v="1"/>
    <n v="1"/>
    <n v="121428.2"/>
    <x v="1"/>
    <n v="13"/>
    <n v="1152"/>
    <n v="1"/>
    <n v="118"/>
    <n v="7.6923076923076927E-2"/>
    <n v="14976"/>
    <x v="0"/>
    <x v="2"/>
    <s v="High Risk"/>
  </r>
  <r>
    <n v="15715988"/>
    <n v="793"/>
    <x v="0"/>
    <s v="Male"/>
    <x v="12"/>
    <n v="2"/>
    <n v="0"/>
    <n v="2"/>
    <n v="1"/>
    <n v="1"/>
    <n v="79704.12"/>
    <x v="1"/>
    <n v="30"/>
    <n v="1805"/>
    <n v="3"/>
    <n v="159"/>
    <n v="0.1"/>
    <n v="54150"/>
    <x v="0"/>
    <x v="0"/>
    <s v="High Risk"/>
  </r>
  <r>
    <n v="15603749"/>
    <n v="564"/>
    <x v="0"/>
    <s v="Female"/>
    <x v="47"/>
    <n v="2"/>
    <n v="45472.28"/>
    <n v="1"/>
    <n v="1"/>
    <n v="1"/>
    <n v="41055.71"/>
    <x v="0"/>
    <n v="8"/>
    <n v="1711"/>
    <n v="4"/>
    <n v="81"/>
    <n v="0.5"/>
    <n v="13688"/>
    <x v="0"/>
    <x v="0"/>
    <s v="High Risk"/>
  </r>
  <r>
    <n v="15608956"/>
    <n v="711"/>
    <x v="0"/>
    <s v="Male"/>
    <x v="19"/>
    <n v="1"/>
    <n v="0"/>
    <n v="1"/>
    <n v="0"/>
    <n v="0"/>
    <n v="41590.400000000001"/>
    <x v="1"/>
    <n v="28"/>
    <n v="4646"/>
    <n v="10"/>
    <n v="95"/>
    <n v="0.35714285714285715"/>
    <n v="130088"/>
    <x v="0"/>
    <x v="0"/>
    <s v="High Risk"/>
  </r>
  <r>
    <n v="15733872"/>
    <n v="791"/>
    <x v="2"/>
    <s v="Female"/>
    <x v="19"/>
    <n v="10"/>
    <n v="130229.71"/>
    <n v="2"/>
    <n v="0"/>
    <n v="0"/>
    <n v="54019.93"/>
    <x v="0"/>
    <n v="8"/>
    <n v="3810"/>
    <n v="7"/>
    <n v="122"/>
    <n v="0.875"/>
    <n v="30480"/>
    <x v="0"/>
    <x v="3"/>
    <s v="High Risk"/>
  </r>
  <r>
    <n v="15666982"/>
    <n v="629"/>
    <x v="2"/>
    <s v="Female"/>
    <x v="16"/>
    <n v="9"/>
    <n v="123948.85"/>
    <n v="1"/>
    <n v="1"/>
    <n v="0"/>
    <n v="76053.070000000007"/>
    <x v="1"/>
    <n v="22"/>
    <n v="3942"/>
    <n v="4"/>
    <n v="73"/>
    <n v="0.18181818181818182"/>
    <n v="86724"/>
    <x v="0"/>
    <x v="3"/>
    <s v="High Risk"/>
  </r>
  <r>
    <n v="15602647"/>
    <n v="729"/>
    <x v="2"/>
    <s v="Male"/>
    <x v="2"/>
    <n v="6"/>
    <n v="127415.85"/>
    <n v="1"/>
    <n v="1"/>
    <n v="1"/>
    <n v="184977.2"/>
    <x v="0"/>
    <n v="16"/>
    <n v="3696"/>
    <n v="3"/>
    <n v="127"/>
    <n v="0.1875"/>
    <n v="59136"/>
    <x v="0"/>
    <x v="1"/>
    <s v="High Risk"/>
  </r>
  <r>
    <n v="15623063"/>
    <n v="651"/>
    <x v="2"/>
    <s v="Male"/>
    <x v="12"/>
    <n v="8"/>
    <n v="110067.71"/>
    <n v="1"/>
    <n v="1"/>
    <n v="0"/>
    <n v="127678.95"/>
    <x v="0"/>
    <n v="22"/>
    <n v="4269"/>
    <n v="5"/>
    <n v="100"/>
    <n v="0.22727272727272727"/>
    <n v="93918"/>
    <x v="1"/>
    <x v="1"/>
    <s v="High Risk"/>
  </r>
  <r>
    <n v="15682928"/>
    <n v="695"/>
    <x v="1"/>
    <s v="Male"/>
    <x v="2"/>
    <n v="4"/>
    <n v="65521.2"/>
    <n v="1"/>
    <n v="1"/>
    <n v="1"/>
    <n v="1243.97"/>
    <x v="1"/>
    <n v="18"/>
    <n v="1893"/>
    <n v="9"/>
    <n v="99"/>
    <n v="0.5"/>
    <n v="34074"/>
    <x v="0"/>
    <x v="2"/>
    <s v="High Risk"/>
  </r>
  <r>
    <n v="15729246"/>
    <n v="847"/>
    <x v="1"/>
    <s v="Male"/>
    <x v="8"/>
    <n v="5"/>
    <n v="0"/>
    <n v="2"/>
    <n v="1"/>
    <n v="1"/>
    <n v="76326.67"/>
    <x v="1"/>
    <n v="1"/>
    <n v="3759"/>
    <n v="6"/>
    <n v="132"/>
    <n v="1"/>
    <n v="3759"/>
    <x v="2"/>
    <x v="2"/>
    <s v="High Risk"/>
  </r>
  <r>
    <n v="15588928"/>
    <n v="704"/>
    <x v="0"/>
    <s v="Male"/>
    <x v="40"/>
    <n v="5"/>
    <n v="0"/>
    <n v="2"/>
    <n v="1"/>
    <n v="1"/>
    <n v="145338.60999999999"/>
    <x v="1"/>
    <n v="9"/>
    <n v="3136"/>
    <n v="8"/>
    <n v="14"/>
    <n v="0.88888888888888884"/>
    <n v="28224"/>
    <x v="0"/>
    <x v="2"/>
    <s v="Low Risk"/>
  </r>
  <r>
    <n v="15803352"/>
    <n v="613"/>
    <x v="2"/>
    <s v="Male"/>
    <x v="19"/>
    <n v="3"/>
    <n v="155736.42000000001"/>
    <n v="2"/>
    <n v="1"/>
    <n v="1"/>
    <n v="57751.21"/>
    <x v="1"/>
    <n v="6"/>
    <n v="1625"/>
    <n v="3"/>
    <n v="62"/>
    <n v="0.5"/>
    <n v="9750"/>
    <x v="0"/>
    <x v="2"/>
    <s v="High Risk"/>
  </r>
  <r>
    <n v="15607485"/>
    <n v="692"/>
    <x v="1"/>
    <s v="Female"/>
    <x v="6"/>
    <n v="4"/>
    <n v="0"/>
    <n v="2"/>
    <n v="0"/>
    <n v="0"/>
    <n v="138880.24"/>
    <x v="1"/>
    <n v="22"/>
    <n v="3329"/>
    <n v="7"/>
    <n v="111"/>
    <n v="0.31818181818181818"/>
    <n v="73238"/>
    <x v="2"/>
    <x v="2"/>
    <s v="High Risk"/>
  </r>
  <r>
    <n v="15656249"/>
    <n v="720"/>
    <x v="0"/>
    <s v="Female"/>
    <x v="10"/>
    <n v="3"/>
    <n v="118307.57"/>
    <n v="2"/>
    <n v="1"/>
    <n v="1"/>
    <n v="136120.29"/>
    <x v="1"/>
    <n v="17"/>
    <n v="3843"/>
    <n v="0"/>
    <n v="144"/>
    <n v="0"/>
    <n v="65331"/>
    <x v="0"/>
    <x v="2"/>
    <s v="High Risk"/>
  </r>
  <r>
    <n v="15761783"/>
    <n v="577"/>
    <x v="0"/>
    <s v="Male"/>
    <x v="1"/>
    <n v="6"/>
    <n v="0"/>
    <n v="1"/>
    <n v="1"/>
    <n v="1"/>
    <n v="167621.18"/>
    <x v="1"/>
    <n v="12"/>
    <n v="4607"/>
    <n v="4"/>
    <n v="47"/>
    <n v="0.33333333333333331"/>
    <n v="55284"/>
    <x v="0"/>
    <x v="1"/>
    <s v="Medium Risk"/>
  </r>
  <r>
    <n v="15716605"/>
    <n v="710"/>
    <x v="2"/>
    <s v="Female"/>
    <x v="9"/>
    <n v="7"/>
    <n v="103099.17"/>
    <n v="2"/>
    <n v="1"/>
    <n v="0"/>
    <n v="173276.62"/>
    <x v="1"/>
    <n v="22"/>
    <n v="1132"/>
    <n v="6"/>
    <n v="15"/>
    <n v="0.27272727272727271"/>
    <n v="24904"/>
    <x v="0"/>
    <x v="1"/>
    <s v="Low Risk"/>
  </r>
  <r>
    <n v="15757425"/>
    <n v="716"/>
    <x v="0"/>
    <s v="Female"/>
    <x v="16"/>
    <n v="1"/>
    <n v="0"/>
    <n v="2"/>
    <n v="1"/>
    <n v="1"/>
    <n v="99661.46"/>
    <x v="1"/>
    <n v="18"/>
    <n v="3086"/>
    <n v="3"/>
    <n v="21"/>
    <n v="0.16666666666666666"/>
    <n v="55548"/>
    <x v="0"/>
    <x v="0"/>
    <s v="Low Risk"/>
  </r>
  <r>
    <n v="15603096"/>
    <n v="410"/>
    <x v="0"/>
    <s v="Male"/>
    <x v="19"/>
    <n v="6"/>
    <n v="125789.69"/>
    <n v="1"/>
    <n v="0"/>
    <n v="0"/>
    <n v="66333.56"/>
    <x v="0"/>
    <n v="8"/>
    <n v="3593"/>
    <n v="1"/>
    <n v="160"/>
    <n v="0.125"/>
    <n v="28744"/>
    <x v="0"/>
    <x v="1"/>
    <s v="High Risk"/>
  </r>
  <r>
    <n v="15588580"/>
    <n v="584"/>
    <x v="2"/>
    <s v="Female"/>
    <x v="18"/>
    <n v="4"/>
    <n v="109646.83"/>
    <n v="1"/>
    <n v="1"/>
    <n v="1"/>
    <n v="70240.789999999994"/>
    <x v="1"/>
    <n v="13"/>
    <n v="3571"/>
    <n v="0"/>
    <n v="27"/>
    <n v="0"/>
    <n v="46423"/>
    <x v="2"/>
    <x v="2"/>
    <s v="Low Risk"/>
  </r>
  <r>
    <n v="15770539"/>
    <n v="792"/>
    <x v="0"/>
    <s v="Male"/>
    <x v="33"/>
    <n v="1"/>
    <n v="127187.86"/>
    <n v="1"/>
    <n v="1"/>
    <n v="1"/>
    <n v="113553.42"/>
    <x v="1"/>
    <n v="1"/>
    <n v="1748"/>
    <n v="0"/>
    <n v="78"/>
    <n v="0"/>
    <n v="1748"/>
    <x v="0"/>
    <x v="0"/>
    <s v="High Risk"/>
  </r>
  <r>
    <n v="15572022"/>
    <n v="605"/>
    <x v="0"/>
    <s v="Female"/>
    <x v="18"/>
    <n v="6"/>
    <n v="0"/>
    <n v="1"/>
    <n v="0"/>
    <n v="1"/>
    <n v="690.84"/>
    <x v="1"/>
    <n v="18"/>
    <n v="703"/>
    <n v="6"/>
    <n v="105"/>
    <n v="0.33333333333333331"/>
    <n v="12654"/>
    <x v="2"/>
    <x v="1"/>
    <s v="High Risk"/>
  </r>
  <r>
    <n v="15571843"/>
    <n v="486"/>
    <x v="1"/>
    <s v="Male"/>
    <x v="9"/>
    <n v="1"/>
    <n v="0"/>
    <n v="1"/>
    <n v="1"/>
    <n v="0"/>
    <n v="98802.76"/>
    <x v="1"/>
    <n v="26"/>
    <n v="559"/>
    <n v="6"/>
    <n v="63"/>
    <n v="0.23076923076923078"/>
    <n v="14534"/>
    <x v="0"/>
    <x v="0"/>
    <s v="High Risk"/>
  </r>
  <r>
    <n v="15752502"/>
    <n v="615"/>
    <x v="0"/>
    <s v="Male"/>
    <x v="1"/>
    <n v="4"/>
    <n v="130385.82"/>
    <n v="1"/>
    <n v="0"/>
    <n v="1"/>
    <n v="130661.95"/>
    <x v="1"/>
    <n v="2"/>
    <n v="851"/>
    <n v="1"/>
    <n v="94"/>
    <n v="0.5"/>
    <n v="1702"/>
    <x v="0"/>
    <x v="2"/>
    <s v="High Risk"/>
  </r>
  <r>
    <n v="15609058"/>
    <n v="676"/>
    <x v="0"/>
    <s v="Male"/>
    <x v="51"/>
    <n v="1"/>
    <n v="107787.47"/>
    <n v="1"/>
    <n v="0"/>
    <n v="1"/>
    <n v="116378.82"/>
    <x v="1"/>
    <n v="12"/>
    <n v="1180"/>
    <n v="0"/>
    <n v="161"/>
    <n v="0"/>
    <n v="14160"/>
    <x v="1"/>
    <x v="0"/>
    <s v="High Risk"/>
  </r>
  <r>
    <n v="15775108"/>
    <n v="571"/>
    <x v="0"/>
    <s v="Male"/>
    <x v="10"/>
    <n v="1"/>
    <n v="99325.04"/>
    <n v="2"/>
    <n v="0"/>
    <n v="1"/>
    <n v="186052.15"/>
    <x v="1"/>
    <n v="16"/>
    <n v="4494"/>
    <n v="3"/>
    <n v="156"/>
    <n v="0.1875"/>
    <n v="71904"/>
    <x v="0"/>
    <x v="0"/>
    <s v="High Risk"/>
  </r>
  <r>
    <n v="15708904"/>
    <n v="850"/>
    <x v="0"/>
    <s v="Female"/>
    <x v="24"/>
    <n v="9"/>
    <n v="0"/>
    <n v="1"/>
    <n v="0"/>
    <n v="0"/>
    <n v="100101.06"/>
    <x v="1"/>
    <n v="5"/>
    <n v="1210"/>
    <n v="1"/>
    <n v="102"/>
    <n v="0.2"/>
    <n v="6050"/>
    <x v="1"/>
    <x v="3"/>
    <s v="High Risk"/>
  </r>
  <r>
    <n v="15600086"/>
    <n v="717"/>
    <x v="0"/>
    <s v="Male"/>
    <x v="36"/>
    <n v="7"/>
    <n v="123764.95"/>
    <n v="1"/>
    <n v="1"/>
    <n v="1"/>
    <n v="169952.82"/>
    <x v="1"/>
    <n v="12"/>
    <n v="4055"/>
    <n v="2"/>
    <n v="105"/>
    <n v="0.16666666666666666"/>
    <n v="48660"/>
    <x v="0"/>
    <x v="1"/>
    <s v="High Risk"/>
  </r>
  <r>
    <n v="15814675"/>
    <n v="642"/>
    <x v="2"/>
    <s v="Female"/>
    <x v="2"/>
    <n v="8"/>
    <n v="128264.03"/>
    <n v="1"/>
    <n v="1"/>
    <n v="0"/>
    <n v="61792.76"/>
    <x v="0"/>
    <n v="5"/>
    <n v="2090"/>
    <n v="6"/>
    <n v="5"/>
    <n v="1"/>
    <n v="10450"/>
    <x v="2"/>
    <x v="1"/>
    <s v="Low Risk"/>
  </r>
  <r>
    <n v="15572777"/>
    <n v="780"/>
    <x v="1"/>
    <s v="Male"/>
    <x v="40"/>
    <n v="7"/>
    <n v="86006.21"/>
    <n v="1"/>
    <n v="1"/>
    <n v="1"/>
    <n v="37973.129999999997"/>
    <x v="1"/>
    <n v="16"/>
    <n v="4563"/>
    <n v="5"/>
    <n v="165"/>
    <n v="0.3125"/>
    <n v="73008"/>
    <x v="0"/>
    <x v="1"/>
    <s v="High Risk"/>
  </r>
  <r>
    <n v="15585106"/>
    <n v="492"/>
    <x v="2"/>
    <s v="Female"/>
    <x v="16"/>
    <n v="8"/>
    <n v="57068.43"/>
    <n v="2"/>
    <n v="1"/>
    <n v="0"/>
    <n v="188974.81"/>
    <x v="1"/>
    <n v="28"/>
    <n v="2550"/>
    <n v="2"/>
    <n v="29"/>
    <n v="7.1428571428571425E-2"/>
    <n v="71400"/>
    <x v="0"/>
    <x v="1"/>
    <s v="Low Risk"/>
  </r>
  <r>
    <n v="15738936"/>
    <n v="760"/>
    <x v="2"/>
    <s v="Male"/>
    <x v="6"/>
    <n v="5"/>
    <n v="103607.24"/>
    <n v="2"/>
    <n v="0"/>
    <n v="1"/>
    <n v="86334.64"/>
    <x v="1"/>
    <n v="22"/>
    <n v="2016"/>
    <n v="10"/>
    <n v="78"/>
    <n v="0.45454545454545453"/>
    <n v="44352"/>
    <x v="2"/>
    <x v="2"/>
    <s v="High Risk"/>
  </r>
  <r>
    <n v="15750970"/>
    <n v="500"/>
    <x v="1"/>
    <s v="Male"/>
    <x v="20"/>
    <n v="1"/>
    <n v="99004.24"/>
    <n v="1"/>
    <n v="1"/>
    <n v="1"/>
    <n v="152845.99"/>
    <x v="1"/>
    <n v="22"/>
    <n v="298"/>
    <n v="0"/>
    <n v="162"/>
    <n v="0"/>
    <n v="6556"/>
    <x v="0"/>
    <x v="0"/>
    <s v="High Risk"/>
  </r>
  <r>
    <n v="15725772"/>
    <n v="654"/>
    <x v="1"/>
    <s v="Female"/>
    <x v="18"/>
    <n v="2"/>
    <n v="0"/>
    <n v="2"/>
    <n v="1"/>
    <n v="1"/>
    <n v="146652.10999999999"/>
    <x v="1"/>
    <n v="8"/>
    <n v="569"/>
    <n v="3"/>
    <n v="4"/>
    <n v="0.375"/>
    <n v="4552"/>
    <x v="0"/>
    <x v="0"/>
    <s v="Low Risk"/>
  </r>
  <r>
    <n v="15692106"/>
    <n v="606"/>
    <x v="1"/>
    <s v="Female"/>
    <x v="11"/>
    <n v="3"/>
    <n v="147386.72"/>
    <n v="3"/>
    <n v="1"/>
    <n v="0"/>
    <n v="45482.04"/>
    <x v="0"/>
    <n v="24"/>
    <n v="1598"/>
    <n v="2"/>
    <n v="168"/>
    <n v="8.3333333333333329E-2"/>
    <n v="38352"/>
    <x v="1"/>
    <x v="2"/>
    <s v="High Risk"/>
  </r>
  <r>
    <n v="15791533"/>
    <n v="367"/>
    <x v="1"/>
    <s v="Male"/>
    <x v="0"/>
    <n v="6"/>
    <n v="93608.28"/>
    <n v="1"/>
    <n v="1"/>
    <n v="0"/>
    <n v="168816.73"/>
    <x v="0"/>
    <n v="17"/>
    <n v="3805"/>
    <n v="2"/>
    <n v="73"/>
    <n v="0.11764705882352941"/>
    <n v="64685"/>
    <x v="0"/>
    <x v="1"/>
    <s v="High Risk"/>
  </r>
  <r>
    <n v="15715715"/>
    <n v="799"/>
    <x v="1"/>
    <s v="Male"/>
    <x v="16"/>
    <n v="2"/>
    <n v="0"/>
    <n v="2"/>
    <n v="1"/>
    <n v="1"/>
    <n v="59297.34"/>
    <x v="1"/>
    <n v="15"/>
    <n v="4554"/>
    <n v="6"/>
    <n v="63"/>
    <n v="0.4"/>
    <n v="68310"/>
    <x v="0"/>
    <x v="0"/>
    <s v="High Risk"/>
  </r>
  <r>
    <n v="15785576"/>
    <n v="434"/>
    <x v="2"/>
    <s v="Male"/>
    <x v="60"/>
    <n v="9"/>
    <n v="119496.87"/>
    <n v="1"/>
    <n v="1"/>
    <n v="0"/>
    <n v="125848.88"/>
    <x v="1"/>
    <n v="26"/>
    <n v="634"/>
    <n v="2"/>
    <n v="27"/>
    <n v="7.6923076923076927E-2"/>
    <n v="16484"/>
    <x v="2"/>
    <x v="3"/>
    <s v="Low Risk"/>
  </r>
  <r>
    <n v="15798834"/>
    <n v="719"/>
    <x v="1"/>
    <s v="Female"/>
    <x v="15"/>
    <n v="7"/>
    <n v="0"/>
    <n v="1"/>
    <n v="0"/>
    <n v="0"/>
    <n v="76264.27"/>
    <x v="1"/>
    <n v="4"/>
    <n v="1947"/>
    <n v="5"/>
    <n v="85"/>
    <n v="1"/>
    <n v="7788"/>
    <x v="2"/>
    <x v="1"/>
    <s v="High Risk"/>
  </r>
  <r>
    <n v="15744127"/>
    <n v="641"/>
    <x v="0"/>
    <s v="Female"/>
    <x v="24"/>
    <n v="2"/>
    <n v="0"/>
    <n v="2"/>
    <n v="1"/>
    <n v="0"/>
    <n v="3939.87"/>
    <x v="1"/>
    <n v="10"/>
    <n v="4002"/>
    <n v="1"/>
    <n v="138"/>
    <n v="0.1"/>
    <n v="40020"/>
    <x v="0"/>
    <x v="0"/>
    <s v="High Risk"/>
  </r>
  <r>
    <n v="15637427"/>
    <n v="461"/>
    <x v="1"/>
    <s v="Female"/>
    <x v="11"/>
    <n v="6"/>
    <n v="0"/>
    <n v="2"/>
    <n v="1"/>
    <n v="1"/>
    <n v="15306.29"/>
    <x v="1"/>
    <n v="30"/>
    <n v="1302"/>
    <n v="8"/>
    <n v="123"/>
    <n v="0.26666666666666666"/>
    <n v="39060"/>
    <x v="2"/>
    <x v="1"/>
    <s v="High Risk"/>
  </r>
  <r>
    <n v="15576990"/>
    <n v="790"/>
    <x v="2"/>
    <s v="Female"/>
    <x v="11"/>
    <n v="5"/>
    <n v="152885.76999999999"/>
    <n v="1"/>
    <n v="1"/>
    <n v="0"/>
    <n v="58214.79"/>
    <x v="1"/>
    <n v="2"/>
    <n v="1998"/>
    <n v="4"/>
    <n v="130"/>
    <n v="1"/>
    <n v="3996"/>
    <x v="1"/>
    <x v="2"/>
    <s v="High Risk"/>
  </r>
  <r>
    <n v="15615352"/>
    <n v="588"/>
    <x v="0"/>
    <s v="Male"/>
    <x v="8"/>
    <n v="4"/>
    <n v="99607.37"/>
    <n v="2"/>
    <n v="0"/>
    <n v="1"/>
    <n v="35877.03"/>
    <x v="1"/>
    <n v="30"/>
    <n v="4444"/>
    <n v="1"/>
    <n v="129"/>
    <n v="3.3333333333333333E-2"/>
    <n v="133320"/>
    <x v="0"/>
    <x v="2"/>
    <s v="High Risk"/>
  </r>
  <r>
    <n v="15647333"/>
    <n v="621"/>
    <x v="0"/>
    <s v="Male"/>
    <x v="7"/>
    <n v="4"/>
    <n v="137003.68"/>
    <n v="1"/>
    <n v="1"/>
    <n v="0"/>
    <n v="21254.06"/>
    <x v="1"/>
    <n v="15"/>
    <n v="576"/>
    <n v="10"/>
    <n v="109"/>
    <n v="0.66666666666666663"/>
    <n v="8640"/>
    <x v="0"/>
    <x v="2"/>
    <s v="High Risk"/>
  </r>
  <r>
    <n v="15572050"/>
    <n v="768"/>
    <x v="2"/>
    <s v="Male"/>
    <x v="36"/>
    <n v="3"/>
    <n v="122831.58"/>
    <n v="1"/>
    <n v="1"/>
    <n v="1"/>
    <n v="24533.89"/>
    <x v="0"/>
    <n v="12"/>
    <n v="2200"/>
    <n v="3"/>
    <n v="124"/>
    <n v="0.25"/>
    <n v="26400"/>
    <x v="0"/>
    <x v="2"/>
    <s v="High Risk"/>
  </r>
  <r>
    <n v="15581370"/>
    <n v="681"/>
    <x v="1"/>
    <s v="Male"/>
    <x v="16"/>
    <n v="2"/>
    <n v="99811.44"/>
    <n v="2"/>
    <n v="1"/>
    <n v="0"/>
    <n v="23531.5"/>
    <x v="1"/>
    <n v="13"/>
    <n v="1505"/>
    <n v="3"/>
    <n v="149"/>
    <n v="0.23076923076923078"/>
    <n v="19565"/>
    <x v="2"/>
    <x v="0"/>
    <s v="High Risk"/>
  </r>
  <r>
    <n v="15813503"/>
    <n v="606"/>
    <x v="1"/>
    <s v="Male"/>
    <x v="24"/>
    <n v="8"/>
    <n v="154712.57999999999"/>
    <n v="2"/>
    <n v="1"/>
    <n v="0"/>
    <n v="89099.18"/>
    <x v="1"/>
    <n v="4"/>
    <n v="3350"/>
    <n v="2"/>
    <n v="83"/>
    <n v="0.5"/>
    <n v="13400"/>
    <x v="0"/>
    <x v="1"/>
    <s v="High Risk"/>
  </r>
  <r>
    <n v="15769783"/>
    <n v="542"/>
    <x v="1"/>
    <s v="Male"/>
    <x v="24"/>
    <n v="8"/>
    <n v="0"/>
    <n v="1"/>
    <n v="1"/>
    <n v="1"/>
    <n v="807.06"/>
    <x v="1"/>
    <n v="28"/>
    <n v="743"/>
    <n v="1"/>
    <n v="170"/>
    <n v="3.5714285714285712E-2"/>
    <n v="20804"/>
    <x v="2"/>
    <x v="1"/>
    <s v="High Risk"/>
  </r>
  <r>
    <n v="15793135"/>
    <n v="713"/>
    <x v="2"/>
    <s v="Female"/>
    <x v="9"/>
    <n v="7"/>
    <n v="147687.24"/>
    <n v="1"/>
    <n v="1"/>
    <n v="1"/>
    <n v="121592.5"/>
    <x v="1"/>
    <n v="14"/>
    <n v="3747"/>
    <n v="5"/>
    <n v="53"/>
    <n v="0.35714285714285715"/>
    <n v="52458"/>
    <x v="1"/>
    <x v="1"/>
    <s v="Medium Risk"/>
  </r>
  <r>
    <n v="15599182"/>
    <n v="597"/>
    <x v="1"/>
    <s v="Female"/>
    <x v="19"/>
    <n v="2"/>
    <n v="0"/>
    <n v="2"/>
    <n v="1"/>
    <n v="1"/>
    <n v="4700.66"/>
    <x v="1"/>
    <n v="25"/>
    <n v="1975"/>
    <n v="4"/>
    <n v="28"/>
    <n v="0.16"/>
    <n v="49375"/>
    <x v="0"/>
    <x v="0"/>
    <s v="Low Risk"/>
  </r>
  <r>
    <n v="15689517"/>
    <n v="635"/>
    <x v="0"/>
    <s v="Male"/>
    <x v="7"/>
    <n v="3"/>
    <n v="127009.83"/>
    <n v="1"/>
    <n v="1"/>
    <n v="0"/>
    <n v="161909.95000000001"/>
    <x v="1"/>
    <n v="5"/>
    <n v="1994"/>
    <n v="2"/>
    <n v="70"/>
    <n v="0.4"/>
    <n v="9970"/>
    <x v="0"/>
    <x v="2"/>
    <s v="High Risk"/>
  </r>
  <r>
    <n v="15641366"/>
    <n v="599"/>
    <x v="2"/>
    <s v="Male"/>
    <x v="22"/>
    <n v="1"/>
    <n v="124737.96"/>
    <n v="1"/>
    <n v="0"/>
    <n v="1"/>
    <n v="90389.61"/>
    <x v="0"/>
    <n v="8"/>
    <n v="2072"/>
    <n v="6"/>
    <n v="55"/>
    <n v="0.75"/>
    <n v="16576"/>
    <x v="0"/>
    <x v="0"/>
    <s v="Medium Risk"/>
  </r>
  <r>
    <n v="15588859"/>
    <n v="496"/>
    <x v="1"/>
    <s v="Female"/>
    <x v="4"/>
    <n v="0"/>
    <n v="179356.28"/>
    <n v="2"/>
    <n v="1"/>
    <n v="0"/>
    <n v="2919.21"/>
    <x v="0"/>
    <n v="2"/>
    <n v="1063"/>
    <n v="8"/>
    <n v="64"/>
    <n v="1"/>
    <n v="2126"/>
    <x v="0"/>
    <x v="0"/>
    <s v="High Risk"/>
  </r>
  <r>
    <n v="15732293"/>
    <n v="759"/>
    <x v="1"/>
    <s v="Male"/>
    <x v="8"/>
    <n v="8"/>
    <n v="0"/>
    <n v="2"/>
    <n v="1"/>
    <n v="1"/>
    <n v="99086.74"/>
    <x v="1"/>
    <n v="1"/>
    <n v="161"/>
    <n v="1"/>
    <n v="4"/>
    <n v="1"/>
    <n v="161"/>
    <x v="2"/>
    <x v="1"/>
    <s v="Low Risk"/>
  </r>
  <r>
    <n v="15568032"/>
    <n v="757"/>
    <x v="2"/>
    <s v="Male"/>
    <x v="8"/>
    <n v="1"/>
    <n v="127320.36"/>
    <n v="3"/>
    <n v="1"/>
    <n v="0"/>
    <n v="163170.32"/>
    <x v="1"/>
    <n v="7"/>
    <n v="1336"/>
    <n v="7"/>
    <n v="140"/>
    <n v="1"/>
    <n v="9352"/>
    <x v="0"/>
    <x v="0"/>
    <s v="High Risk"/>
  </r>
  <r>
    <n v="15623525"/>
    <n v="564"/>
    <x v="1"/>
    <s v="Male"/>
    <x v="8"/>
    <n v="0"/>
    <n v="125175.58"/>
    <n v="1"/>
    <n v="1"/>
    <n v="1"/>
    <n v="72757.33"/>
    <x v="1"/>
    <n v="10"/>
    <n v="253"/>
    <n v="3"/>
    <n v="66"/>
    <n v="0.3"/>
    <n v="2530"/>
    <x v="0"/>
    <x v="0"/>
    <s v="High Risk"/>
  </r>
  <r>
    <n v="15606601"/>
    <n v="561"/>
    <x v="0"/>
    <s v="Female"/>
    <x v="32"/>
    <n v="6"/>
    <n v="186788.96"/>
    <n v="2"/>
    <n v="1"/>
    <n v="0"/>
    <n v="73286.8"/>
    <x v="1"/>
    <n v="17"/>
    <n v="1929"/>
    <n v="4"/>
    <n v="92"/>
    <n v="0.23529411764705882"/>
    <n v="32793"/>
    <x v="1"/>
    <x v="1"/>
    <s v="High Risk"/>
  </r>
  <r>
    <n v="15800811"/>
    <n v="702"/>
    <x v="0"/>
    <s v="Male"/>
    <x v="20"/>
    <n v="3"/>
    <n v="148556.74"/>
    <n v="1"/>
    <n v="0"/>
    <n v="1"/>
    <n v="146056.29"/>
    <x v="1"/>
    <n v="24"/>
    <n v="2195"/>
    <n v="6"/>
    <n v="89"/>
    <n v="0.25"/>
    <n v="52680"/>
    <x v="2"/>
    <x v="2"/>
    <s v="High Risk"/>
  </r>
  <r>
    <n v="15610711"/>
    <n v="678"/>
    <x v="2"/>
    <s v="Female"/>
    <x v="20"/>
    <n v="8"/>
    <n v="128644.46"/>
    <n v="1"/>
    <n v="0"/>
    <n v="0"/>
    <n v="167673.37"/>
    <x v="1"/>
    <n v="13"/>
    <n v="3284"/>
    <n v="8"/>
    <n v="62"/>
    <n v="0.61538461538461542"/>
    <n v="42692"/>
    <x v="0"/>
    <x v="1"/>
    <s v="High Risk"/>
  </r>
  <r>
    <n v="15809654"/>
    <n v="707"/>
    <x v="0"/>
    <s v="Female"/>
    <x v="17"/>
    <n v="7"/>
    <n v="127476.73"/>
    <n v="2"/>
    <n v="1"/>
    <n v="1"/>
    <n v="146011.54999999999"/>
    <x v="1"/>
    <n v="16"/>
    <n v="4918"/>
    <n v="0"/>
    <n v="127"/>
    <n v="0"/>
    <n v="78688"/>
    <x v="2"/>
    <x v="1"/>
    <s v="High Risk"/>
  </r>
  <r>
    <n v="15576077"/>
    <n v="610"/>
    <x v="0"/>
    <s v="Female"/>
    <x v="7"/>
    <n v="9"/>
    <n v="159561.93"/>
    <n v="1"/>
    <n v="0"/>
    <n v="1"/>
    <n v="103381.47"/>
    <x v="1"/>
    <n v="23"/>
    <n v="2294"/>
    <n v="9"/>
    <n v="58"/>
    <n v="0.39130434782608697"/>
    <n v="52762"/>
    <x v="0"/>
    <x v="3"/>
    <s v="Medium Risk"/>
  </r>
  <r>
    <n v="15643378"/>
    <n v="744"/>
    <x v="0"/>
    <s v="Male"/>
    <x v="0"/>
    <n v="1"/>
    <n v="112419.92"/>
    <n v="1"/>
    <n v="1"/>
    <n v="1"/>
    <n v="83022.92"/>
    <x v="1"/>
    <n v="7"/>
    <n v="839"/>
    <n v="10"/>
    <n v="124"/>
    <n v="1"/>
    <n v="5873"/>
    <x v="1"/>
    <x v="0"/>
    <s v="High Risk"/>
  </r>
  <r>
    <n v="15566790"/>
    <n v="598"/>
    <x v="0"/>
    <s v="Male"/>
    <x v="34"/>
    <n v="8"/>
    <n v="129991.76"/>
    <n v="2"/>
    <n v="0"/>
    <n v="1"/>
    <n v="46041.08"/>
    <x v="1"/>
    <n v="12"/>
    <n v="1695"/>
    <n v="8"/>
    <n v="166"/>
    <n v="0.66666666666666663"/>
    <n v="20340"/>
    <x v="1"/>
    <x v="1"/>
    <s v="High Risk"/>
  </r>
  <r>
    <n v="15774402"/>
    <n v="562"/>
    <x v="1"/>
    <s v="Male"/>
    <x v="18"/>
    <n v="5"/>
    <n v="0"/>
    <n v="1"/>
    <n v="0"/>
    <n v="1"/>
    <n v="182843.24"/>
    <x v="1"/>
    <n v="26"/>
    <n v="2428"/>
    <n v="1"/>
    <n v="35"/>
    <n v="3.8461538461538464E-2"/>
    <n v="63128"/>
    <x v="0"/>
    <x v="2"/>
    <s v="Medium Risk"/>
  </r>
  <r>
    <n v="15694641"/>
    <n v="621"/>
    <x v="1"/>
    <s v="Female"/>
    <x v="49"/>
    <n v="2"/>
    <n v="0"/>
    <n v="2"/>
    <n v="1"/>
    <n v="1"/>
    <n v="171364.18"/>
    <x v="1"/>
    <n v="6"/>
    <n v="3280"/>
    <n v="5"/>
    <n v="91"/>
    <n v="0.83333333333333337"/>
    <n v="19680"/>
    <x v="0"/>
    <x v="0"/>
    <s v="High Risk"/>
  </r>
  <r>
    <n v="15605916"/>
    <n v="659"/>
    <x v="0"/>
    <s v="Female"/>
    <x v="5"/>
    <n v="3"/>
    <n v="0"/>
    <n v="1"/>
    <n v="1"/>
    <n v="0"/>
    <n v="183399.12"/>
    <x v="0"/>
    <n v="21"/>
    <n v="791"/>
    <n v="0"/>
    <n v="4"/>
    <n v="0"/>
    <n v="16611"/>
    <x v="0"/>
    <x v="2"/>
    <s v="Low Risk"/>
  </r>
  <r>
    <n v="15812356"/>
    <n v="722"/>
    <x v="2"/>
    <s v="Female"/>
    <x v="20"/>
    <n v="6"/>
    <n v="89175.06"/>
    <n v="2"/>
    <n v="0"/>
    <n v="1"/>
    <n v="152883.95000000001"/>
    <x v="1"/>
    <n v="9"/>
    <n v="2684"/>
    <n v="1"/>
    <n v="147"/>
    <n v="0.1111111111111111"/>
    <n v="24156"/>
    <x v="1"/>
    <x v="1"/>
    <s v="High Risk"/>
  </r>
  <r>
    <n v="15644179"/>
    <n v="606"/>
    <x v="0"/>
    <s v="Female"/>
    <x v="2"/>
    <n v="3"/>
    <n v="0"/>
    <n v="2"/>
    <n v="1"/>
    <n v="0"/>
    <n v="50560.45"/>
    <x v="0"/>
    <n v="20"/>
    <n v="1785"/>
    <n v="5"/>
    <n v="150"/>
    <n v="0.25"/>
    <n v="35700"/>
    <x v="2"/>
    <x v="2"/>
    <s v="High Risk"/>
  </r>
  <r>
    <n v="15771674"/>
    <n v="603"/>
    <x v="1"/>
    <s v="Female"/>
    <x v="2"/>
    <n v="5"/>
    <n v="162390.51999999999"/>
    <n v="2"/>
    <n v="1"/>
    <n v="0"/>
    <n v="54702.66"/>
    <x v="1"/>
    <n v="27"/>
    <n v="1140"/>
    <n v="1"/>
    <n v="37"/>
    <n v="3.7037037037037035E-2"/>
    <n v="30780"/>
    <x v="1"/>
    <x v="2"/>
    <s v="Medium Risk"/>
  </r>
  <r>
    <n v="15623314"/>
    <n v="506"/>
    <x v="2"/>
    <s v="Female"/>
    <x v="49"/>
    <n v="3"/>
    <n v="190353.08"/>
    <n v="1"/>
    <n v="1"/>
    <n v="0"/>
    <n v="78365.75"/>
    <x v="1"/>
    <n v="11"/>
    <n v="837"/>
    <n v="4"/>
    <n v="31"/>
    <n v="0.36363636363636365"/>
    <n v="9207"/>
    <x v="0"/>
    <x v="2"/>
    <s v="Medium Risk"/>
  </r>
  <r>
    <n v="15613292"/>
    <n v="715"/>
    <x v="0"/>
    <s v="Male"/>
    <x v="29"/>
    <n v="8"/>
    <n v="0"/>
    <n v="2"/>
    <n v="1"/>
    <n v="0"/>
    <n v="68666.63"/>
    <x v="1"/>
    <n v="28"/>
    <n v="791"/>
    <n v="4"/>
    <n v="110"/>
    <n v="0.14285714285714285"/>
    <n v="22148"/>
    <x v="0"/>
    <x v="1"/>
    <s v="High Risk"/>
  </r>
  <r>
    <n v="15813871"/>
    <n v="690"/>
    <x v="0"/>
    <s v="Male"/>
    <x v="40"/>
    <n v="2"/>
    <n v="0"/>
    <n v="2"/>
    <n v="1"/>
    <n v="0"/>
    <n v="151375.73000000001"/>
    <x v="1"/>
    <n v="23"/>
    <n v="1468"/>
    <n v="10"/>
    <n v="156"/>
    <n v="0.43478260869565216"/>
    <n v="33764"/>
    <x v="1"/>
    <x v="0"/>
    <s v="High Risk"/>
  </r>
  <r>
    <n v="15759480"/>
    <n v="644"/>
    <x v="0"/>
    <s v="Female"/>
    <x v="20"/>
    <n v="10"/>
    <n v="139180.97"/>
    <n v="1"/>
    <n v="1"/>
    <n v="1"/>
    <n v="19959.669999999998"/>
    <x v="1"/>
    <n v="20"/>
    <n v="4568"/>
    <n v="2"/>
    <n v="121"/>
    <n v="0.1"/>
    <n v="91360"/>
    <x v="0"/>
    <x v="3"/>
    <s v="High Risk"/>
  </r>
  <r>
    <n v="15587712"/>
    <n v="589"/>
    <x v="0"/>
    <s v="Male"/>
    <x v="18"/>
    <n v="8"/>
    <n v="114435.47"/>
    <n v="1"/>
    <n v="1"/>
    <n v="0"/>
    <n v="26955.72"/>
    <x v="1"/>
    <n v="1"/>
    <n v="3088"/>
    <n v="8"/>
    <n v="59"/>
    <n v="1"/>
    <n v="3088"/>
    <x v="1"/>
    <x v="1"/>
    <s v="Medium Risk"/>
  </r>
  <r>
    <n v="15671165"/>
    <n v="592"/>
    <x v="0"/>
    <s v="Female"/>
    <x v="26"/>
    <n v="5"/>
    <n v="149950.19"/>
    <n v="1"/>
    <n v="1"/>
    <n v="1"/>
    <n v="76267.59"/>
    <x v="1"/>
    <n v="28"/>
    <n v="2370"/>
    <n v="1"/>
    <n v="180"/>
    <n v="3.5714285714285712E-2"/>
    <n v="66360"/>
    <x v="0"/>
    <x v="2"/>
    <s v="High Risk"/>
  </r>
  <r>
    <n v="15620746"/>
    <n v="632"/>
    <x v="0"/>
    <s v="Male"/>
    <x v="0"/>
    <n v="4"/>
    <n v="126115.6"/>
    <n v="1"/>
    <n v="1"/>
    <n v="0"/>
    <n v="100998.5"/>
    <x v="1"/>
    <n v="8"/>
    <n v="1938"/>
    <n v="10"/>
    <n v="165"/>
    <n v="1"/>
    <n v="15504"/>
    <x v="1"/>
    <x v="2"/>
    <s v="High Risk"/>
  </r>
  <r>
    <n v="15706537"/>
    <n v="577"/>
    <x v="2"/>
    <s v="Female"/>
    <x v="49"/>
    <n v="7"/>
    <n v="111396.97"/>
    <n v="1"/>
    <n v="0"/>
    <n v="1"/>
    <n v="191070.01"/>
    <x v="1"/>
    <n v="2"/>
    <n v="2546"/>
    <n v="0"/>
    <n v="21"/>
    <n v="0"/>
    <n v="5092"/>
    <x v="0"/>
    <x v="1"/>
    <s v="Low Risk"/>
  </r>
  <r>
    <n v="15589312"/>
    <n v="588"/>
    <x v="0"/>
    <s v="Male"/>
    <x v="33"/>
    <n v="3"/>
    <n v="115007.08"/>
    <n v="1"/>
    <n v="0"/>
    <n v="0"/>
    <n v="176858.5"/>
    <x v="1"/>
    <n v="1"/>
    <n v="2422"/>
    <n v="2"/>
    <n v="76"/>
    <n v="1"/>
    <n v="2422"/>
    <x v="0"/>
    <x v="2"/>
    <s v="High Risk"/>
  </r>
  <r>
    <n v="15741180"/>
    <n v="617"/>
    <x v="0"/>
    <s v="Male"/>
    <x v="41"/>
    <n v="6"/>
    <n v="102141.9"/>
    <n v="1"/>
    <n v="1"/>
    <n v="1"/>
    <n v="45325.26"/>
    <x v="1"/>
    <n v="15"/>
    <n v="2206"/>
    <n v="7"/>
    <n v="38"/>
    <n v="0.46666666666666667"/>
    <n v="33090"/>
    <x v="1"/>
    <x v="1"/>
    <s v="Medium Risk"/>
  </r>
  <r>
    <n v="15733888"/>
    <n v="668"/>
    <x v="1"/>
    <s v="Female"/>
    <x v="18"/>
    <n v="3"/>
    <n v="133686.51999999999"/>
    <n v="1"/>
    <n v="1"/>
    <n v="0"/>
    <n v="190958.48"/>
    <x v="0"/>
    <n v="1"/>
    <n v="3121"/>
    <n v="4"/>
    <n v="87"/>
    <n v="1"/>
    <n v="3121"/>
    <x v="1"/>
    <x v="2"/>
    <s v="High Risk"/>
  </r>
  <r>
    <n v="15798532"/>
    <n v="810"/>
    <x v="0"/>
    <s v="Male"/>
    <x v="15"/>
    <n v="9"/>
    <n v="120879.73"/>
    <n v="2"/>
    <n v="0"/>
    <n v="1"/>
    <n v="78896.59"/>
    <x v="1"/>
    <n v="2"/>
    <n v="4214"/>
    <n v="2"/>
    <n v="83"/>
    <n v="1"/>
    <n v="8428"/>
    <x v="2"/>
    <x v="3"/>
    <s v="High Risk"/>
  </r>
  <r>
    <n v="15577359"/>
    <n v="767"/>
    <x v="1"/>
    <s v="Male"/>
    <x v="40"/>
    <n v="5"/>
    <n v="0"/>
    <n v="1"/>
    <n v="1"/>
    <n v="0"/>
    <n v="121964.46"/>
    <x v="0"/>
    <n v="11"/>
    <n v="1658"/>
    <n v="7"/>
    <n v="174"/>
    <n v="0.63636363636363635"/>
    <n v="18238"/>
    <x v="0"/>
    <x v="2"/>
    <s v="High Risk"/>
  </r>
  <r>
    <n v="15614936"/>
    <n v="718"/>
    <x v="1"/>
    <s v="Female"/>
    <x v="23"/>
    <n v="10"/>
    <n v="82321.88"/>
    <n v="1"/>
    <n v="0"/>
    <n v="1"/>
    <n v="11144.4"/>
    <x v="1"/>
    <n v="19"/>
    <n v="4394"/>
    <n v="5"/>
    <n v="142"/>
    <n v="0.26315789473684209"/>
    <n v="83486"/>
    <x v="0"/>
    <x v="3"/>
    <s v="High Risk"/>
  </r>
  <r>
    <n v="15747647"/>
    <n v="589"/>
    <x v="1"/>
    <s v="Female"/>
    <x v="7"/>
    <n v="4"/>
    <n v="0"/>
    <n v="2"/>
    <n v="1"/>
    <n v="0"/>
    <n v="144181.48000000001"/>
    <x v="1"/>
    <n v="30"/>
    <n v="3762"/>
    <n v="0"/>
    <n v="90"/>
    <n v="0"/>
    <n v="112860"/>
    <x v="0"/>
    <x v="2"/>
    <s v="High Risk"/>
  </r>
  <r>
    <n v="15588566"/>
    <n v="778"/>
    <x v="1"/>
    <s v="Male"/>
    <x v="19"/>
    <n v="5"/>
    <n v="116474.28"/>
    <n v="2"/>
    <n v="1"/>
    <n v="1"/>
    <n v="32757.55"/>
    <x v="1"/>
    <n v="14"/>
    <n v="3795"/>
    <n v="4"/>
    <n v="76"/>
    <n v="0.2857142857142857"/>
    <n v="53130"/>
    <x v="0"/>
    <x v="2"/>
    <s v="High Risk"/>
  </r>
  <r>
    <n v="15570141"/>
    <n v="724"/>
    <x v="0"/>
    <s v="Female"/>
    <x v="10"/>
    <n v="3"/>
    <n v="132352.69"/>
    <n v="1"/>
    <n v="1"/>
    <n v="0"/>
    <n v="80320.3"/>
    <x v="1"/>
    <n v="22"/>
    <n v="1365"/>
    <n v="5"/>
    <n v="114"/>
    <n v="0.22727272727272727"/>
    <n v="30030"/>
    <x v="1"/>
    <x v="2"/>
    <s v="High Risk"/>
  </r>
  <r>
    <n v="15800793"/>
    <n v="477"/>
    <x v="2"/>
    <s v="Female"/>
    <x v="2"/>
    <n v="4"/>
    <n v="182491.57"/>
    <n v="1"/>
    <n v="1"/>
    <n v="0"/>
    <n v="185830.72"/>
    <x v="1"/>
    <n v="27"/>
    <n v="2195"/>
    <n v="0"/>
    <n v="73"/>
    <n v="0"/>
    <n v="59265"/>
    <x v="2"/>
    <x v="2"/>
    <s v="High Risk"/>
  </r>
  <r>
    <n v="15572415"/>
    <n v="580"/>
    <x v="0"/>
    <s v="Male"/>
    <x v="10"/>
    <n v="6"/>
    <n v="0"/>
    <n v="2"/>
    <n v="1"/>
    <n v="1"/>
    <n v="160095.31"/>
    <x v="1"/>
    <n v="16"/>
    <n v="4266"/>
    <n v="4"/>
    <n v="105"/>
    <n v="0.25"/>
    <n v="68256"/>
    <x v="0"/>
    <x v="1"/>
    <s v="High Risk"/>
  </r>
  <r>
    <n v="15635125"/>
    <n v="566"/>
    <x v="1"/>
    <s v="Male"/>
    <x v="54"/>
    <n v="2"/>
    <n v="120787.18"/>
    <n v="2"/>
    <n v="1"/>
    <n v="1"/>
    <n v="52198.84"/>
    <x v="1"/>
    <n v="22"/>
    <n v="834"/>
    <n v="5"/>
    <n v="86"/>
    <n v="0.22727272727272727"/>
    <n v="18348"/>
    <x v="0"/>
    <x v="0"/>
    <s v="High Risk"/>
  </r>
  <r>
    <n v="15636551"/>
    <n v="711"/>
    <x v="0"/>
    <s v="Female"/>
    <x v="6"/>
    <n v="3"/>
    <n v="130181.47"/>
    <n v="2"/>
    <n v="1"/>
    <n v="0"/>
    <n v="31811.439999999999"/>
    <x v="1"/>
    <n v="1"/>
    <n v="1995"/>
    <n v="4"/>
    <n v="157"/>
    <n v="1"/>
    <n v="1995"/>
    <x v="0"/>
    <x v="2"/>
    <s v="High Risk"/>
  </r>
  <r>
    <n v="15600912"/>
    <n v="706"/>
    <x v="2"/>
    <s v="Male"/>
    <x v="15"/>
    <n v="5"/>
    <n v="88348.43"/>
    <n v="2"/>
    <n v="1"/>
    <n v="1"/>
    <n v="104181.78"/>
    <x v="1"/>
    <n v="20"/>
    <n v="2574"/>
    <n v="7"/>
    <n v="103"/>
    <n v="0.35"/>
    <n v="51480"/>
    <x v="0"/>
    <x v="2"/>
    <s v="High Risk"/>
  </r>
  <r>
    <n v="15768476"/>
    <n v="703"/>
    <x v="1"/>
    <s v="Male"/>
    <x v="8"/>
    <n v="6"/>
    <n v="0"/>
    <n v="2"/>
    <n v="1"/>
    <n v="1"/>
    <n v="67667.19"/>
    <x v="1"/>
    <n v="2"/>
    <n v="3564"/>
    <n v="0"/>
    <n v="124"/>
    <n v="0"/>
    <n v="7128"/>
    <x v="0"/>
    <x v="1"/>
    <s v="High Risk"/>
  </r>
  <r>
    <n v="15650266"/>
    <n v="679"/>
    <x v="2"/>
    <s v="Male"/>
    <x v="2"/>
    <n v="2"/>
    <n v="146186.28"/>
    <n v="2"/>
    <n v="1"/>
    <n v="1"/>
    <n v="193974.47"/>
    <x v="1"/>
    <n v="27"/>
    <n v="4389"/>
    <n v="6"/>
    <n v="71"/>
    <n v="0.22222222222222221"/>
    <n v="118503"/>
    <x v="0"/>
    <x v="0"/>
    <s v="High Risk"/>
  </r>
  <r>
    <n v="15621004"/>
    <n v="603"/>
    <x v="0"/>
    <s v="Male"/>
    <x v="15"/>
    <n v="7"/>
    <n v="0"/>
    <n v="1"/>
    <n v="1"/>
    <n v="0"/>
    <n v="198055.94"/>
    <x v="0"/>
    <n v="26"/>
    <n v="4847"/>
    <n v="5"/>
    <n v="115"/>
    <n v="0.19230769230769232"/>
    <n v="126022"/>
    <x v="1"/>
    <x v="1"/>
    <s v="High Risk"/>
  </r>
  <r>
    <n v="15748352"/>
    <n v="598"/>
    <x v="1"/>
    <s v="Male"/>
    <x v="10"/>
    <n v="0"/>
    <n v="104488.17"/>
    <n v="1"/>
    <n v="0"/>
    <n v="1"/>
    <n v="43249.67"/>
    <x v="1"/>
    <n v="2"/>
    <n v="3295"/>
    <n v="6"/>
    <n v="92"/>
    <n v="1"/>
    <n v="6590"/>
    <x v="0"/>
    <x v="0"/>
    <s v="High Risk"/>
  </r>
  <r>
    <n v="15788920"/>
    <n v="836"/>
    <x v="2"/>
    <s v="Female"/>
    <x v="15"/>
    <n v="4"/>
    <n v="109196.67"/>
    <n v="2"/>
    <n v="1"/>
    <n v="0"/>
    <n v="55218.02"/>
    <x v="1"/>
    <n v="10"/>
    <n v="434"/>
    <n v="6"/>
    <n v="165"/>
    <n v="0.6"/>
    <n v="4340"/>
    <x v="1"/>
    <x v="2"/>
    <s v="High Risk"/>
  </r>
  <r>
    <n v="15743236"/>
    <n v="687"/>
    <x v="0"/>
    <s v="Female"/>
    <x v="22"/>
    <n v="7"/>
    <n v="80538.559999999998"/>
    <n v="1"/>
    <n v="1"/>
    <n v="0"/>
    <n v="131305.37"/>
    <x v="0"/>
    <n v="28"/>
    <n v="2470"/>
    <n v="8"/>
    <n v="32"/>
    <n v="0.2857142857142857"/>
    <n v="69160"/>
    <x v="0"/>
    <x v="1"/>
    <s v="Medium Risk"/>
  </r>
  <r>
    <n v="15637717"/>
    <n v="704"/>
    <x v="2"/>
    <s v="Male"/>
    <x v="1"/>
    <n v="4"/>
    <n v="109026.8"/>
    <n v="2"/>
    <n v="1"/>
    <n v="1"/>
    <n v="43117.1"/>
    <x v="1"/>
    <n v="26"/>
    <n v="4026"/>
    <n v="5"/>
    <n v="23"/>
    <n v="0.19230769230769232"/>
    <n v="104676"/>
    <x v="0"/>
    <x v="2"/>
    <s v="Low Risk"/>
  </r>
  <r>
    <n v="15635500"/>
    <n v="605"/>
    <x v="2"/>
    <s v="Male"/>
    <x v="31"/>
    <n v="2"/>
    <n v="61319.63"/>
    <n v="1"/>
    <n v="0"/>
    <n v="1"/>
    <n v="186655.11"/>
    <x v="1"/>
    <n v="9"/>
    <n v="2844"/>
    <n v="9"/>
    <n v="101"/>
    <n v="1"/>
    <n v="25596"/>
    <x v="0"/>
    <x v="0"/>
    <s v="High Risk"/>
  </r>
  <r>
    <n v="15634792"/>
    <n v="516"/>
    <x v="0"/>
    <s v="Female"/>
    <x v="20"/>
    <n v="9"/>
    <n v="0"/>
    <n v="2"/>
    <n v="0"/>
    <n v="1"/>
    <n v="33266.29"/>
    <x v="1"/>
    <n v="24"/>
    <n v="2479"/>
    <n v="1"/>
    <n v="165"/>
    <n v="4.1666666666666664E-2"/>
    <n v="59496"/>
    <x v="1"/>
    <x v="3"/>
    <s v="High Risk"/>
  </r>
  <r>
    <n v="15607560"/>
    <n v="572"/>
    <x v="0"/>
    <s v="Female"/>
    <x v="2"/>
    <n v="2"/>
    <n v="0"/>
    <n v="2"/>
    <n v="1"/>
    <n v="1"/>
    <n v="555.28"/>
    <x v="1"/>
    <n v="8"/>
    <n v="1671"/>
    <n v="8"/>
    <n v="61"/>
    <n v="1"/>
    <n v="13368"/>
    <x v="2"/>
    <x v="0"/>
    <s v="High Risk"/>
  </r>
  <r>
    <n v="15727177"/>
    <n v="557"/>
    <x v="0"/>
    <s v="Male"/>
    <x v="0"/>
    <n v="6"/>
    <n v="177822.03"/>
    <n v="1"/>
    <n v="1"/>
    <n v="0"/>
    <n v="150944.31"/>
    <x v="0"/>
    <n v="2"/>
    <n v="2969"/>
    <n v="5"/>
    <n v="139"/>
    <n v="1"/>
    <n v="5938"/>
    <x v="2"/>
    <x v="1"/>
    <s v="High Risk"/>
  </r>
  <r>
    <n v="15774358"/>
    <n v="443"/>
    <x v="2"/>
    <s v="Male"/>
    <x v="49"/>
    <n v="4"/>
    <n v="110939.3"/>
    <n v="1"/>
    <n v="1"/>
    <n v="0"/>
    <n v="72846.58"/>
    <x v="0"/>
    <n v="11"/>
    <n v="2873"/>
    <n v="2"/>
    <n v="54"/>
    <n v="0.18181818181818182"/>
    <n v="31603"/>
    <x v="1"/>
    <x v="2"/>
    <s v="Medium Risk"/>
  </r>
  <r>
    <n v="15791304"/>
    <n v="604"/>
    <x v="2"/>
    <s v="Male"/>
    <x v="11"/>
    <n v="7"/>
    <n v="165413.43"/>
    <n v="1"/>
    <n v="1"/>
    <n v="1"/>
    <n v="35279.74"/>
    <x v="1"/>
    <n v="23"/>
    <n v="3389"/>
    <n v="1"/>
    <n v="36"/>
    <n v="4.3478260869565216E-2"/>
    <n v="77947"/>
    <x v="1"/>
    <x v="1"/>
    <s v="Medium Risk"/>
  </r>
  <r>
    <n v="15603328"/>
    <n v="483"/>
    <x v="0"/>
    <s v="Male"/>
    <x v="7"/>
    <n v="1"/>
    <n v="77805.66"/>
    <n v="1"/>
    <n v="1"/>
    <n v="1"/>
    <n v="2101.89"/>
    <x v="1"/>
    <n v="22"/>
    <n v="817"/>
    <n v="7"/>
    <n v="153"/>
    <n v="0.31818181818181818"/>
    <n v="17974"/>
    <x v="0"/>
    <x v="0"/>
    <s v="High Risk"/>
  </r>
  <r>
    <n v="15804937"/>
    <n v="702"/>
    <x v="0"/>
    <s v="Male"/>
    <x v="5"/>
    <n v="3"/>
    <n v="0"/>
    <n v="2"/>
    <n v="0"/>
    <n v="0"/>
    <n v="94949.84"/>
    <x v="1"/>
    <n v="27"/>
    <n v="251"/>
    <n v="3"/>
    <n v="34"/>
    <n v="0.1111111111111111"/>
    <n v="6777"/>
    <x v="0"/>
    <x v="2"/>
    <s v="Medium Risk"/>
  </r>
  <r>
    <n v="15804142"/>
    <n v="670"/>
    <x v="1"/>
    <s v="Female"/>
    <x v="38"/>
    <n v="3"/>
    <n v="175575.95"/>
    <n v="2"/>
    <n v="1"/>
    <n v="0"/>
    <n v="99061.75"/>
    <x v="0"/>
    <n v="11"/>
    <n v="1236"/>
    <n v="10"/>
    <n v="113"/>
    <n v="0.90909090909090906"/>
    <n v="13596"/>
    <x v="0"/>
    <x v="2"/>
    <s v="High Risk"/>
  </r>
  <r>
    <n v="15608845"/>
    <n v="804"/>
    <x v="1"/>
    <s v="Female"/>
    <x v="16"/>
    <n v="3"/>
    <n v="124197.22"/>
    <n v="1"/>
    <n v="1"/>
    <n v="0"/>
    <n v="74692.06"/>
    <x v="1"/>
    <n v="10"/>
    <n v="788"/>
    <n v="2"/>
    <n v="73"/>
    <n v="0.2"/>
    <n v="7880"/>
    <x v="0"/>
    <x v="2"/>
    <s v="High Risk"/>
  </r>
  <r>
    <n v="15702434"/>
    <n v="850"/>
    <x v="0"/>
    <s v="Female"/>
    <x v="33"/>
    <n v="3"/>
    <n v="0"/>
    <n v="2"/>
    <n v="1"/>
    <n v="0"/>
    <n v="116692.8"/>
    <x v="1"/>
    <n v="19"/>
    <n v="2652"/>
    <n v="2"/>
    <n v="101"/>
    <n v="0.10526315789473684"/>
    <n v="50388"/>
    <x v="0"/>
    <x v="2"/>
    <s v="High Risk"/>
  </r>
  <r>
    <n v="15632609"/>
    <n v="554"/>
    <x v="0"/>
    <s v="Female"/>
    <x v="2"/>
    <n v="10"/>
    <n v="160132.75"/>
    <n v="1"/>
    <n v="1"/>
    <n v="0"/>
    <n v="32824.15"/>
    <x v="1"/>
    <n v="27"/>
    <n v="3458"/>
    <n v="5"/>
    <n v="176"/>
    <n v="0.18518518518518517"/>
    <n v="93366"/>
    <x v="0"/>
    <x v="3"/>
    <s v="High Risk"/>
  </r>
  <r>
    <n v="15603550"/>
    <n v="588"/>
    <x v="2"/>
    <s v="Female"/>
    <x v="24"/>
    <n v="7"/>
    <n v="70258.880000000005"/>
    <n v="2"/>
    <n v="1"/>
    <n v="0"/>
    <n v="139607.60999999999"/>
    <x v="1"/>
    <n v="27"/>
    <n v="1361"/>
    <n v="1"/>
    <n v="99"/>
    <n v="3.7037037037037035E-2"/>
    <n v="36747"/>
    <x v="2"/>
    <x v="1"/>
    <s v="High Risk"/>
  </r>
  <r>
    <n v="15755239"/>
    <n v="758"/>
    <x v="2"/>
    <s v="Male"/>
    <x v="15"/>
    <n v="4"/>
    <n v="162657.64000000001"/>
    <n v="2"/>
    <n v="1"/>
    <n v="1"/>
    <n v="115525.13"/>
    <x v="1"/>
    <n v="14"/>
    <n v="2526"/>
    <n v="7"/>
    <n v="125"/>
    <n v="0.5"/>
    <n v="35364"/>
    <x v="0"/>
    <x v="2"/>
    <s v="High Risk"/>
  </r>
  <r>
    <n v="15670528"/>
    <n v="787"/>
    <x v="2"/>
    <s v="Male"/>
    <x v="3"/>
    <n v="0"/>
    <n v="132217.45000000001"/>
    <n v="1"/>
    <n v="1"/>
    <n v="0"/>
    <n v="20955.03"/>
    <x v="0"/>
    <n v="25"/>
    <n v="2011"/>
    <n v="7"/>
    <n v="117"/>
    <n v="0.28000000000000003"/>
    <n v="50275"/>
    <x v="1"/>
    <x v="0"/>
    <s v="High Risk"/>
  </r>
  <r>
    <n v="15732704"/>
    <n v="582"/>
    <x v="1"/>
    <s v="Male"/>
    <x v="11"/>
    <n v="9"/>
    <n v="148042.97"/>
    <n v="2"/>
    <n v="1"/>
    <n v="0"/>
    <n v="52341.15"/>
    <x v="1"/>
    <n v="10"/>
    <n v="455"/>
    <n v="5"/>
    <n v="177"/>
    <n v="0.5"/>
    <n v="4550"/>
    <x v="0"/>
    <x v="3"/>
    <s v="High Risk"/>
  </r>
  <r>
    <n v="15589019"/>
    <n v="633"/>
    <x v="1"/>
    <s v="Female"/>
    <x v="19"/>
    <n v="4"/>
    <n v="92855.02"/>
    <n v="1"/>
    <n v="1"/>
    <n v="1"/>
    <n v="159813.18"/>
    <x v="1"/>
    <n v="14"/>
    <n v="1479"/>
    <n v="1"/>
    <n v="23"/>
    <n v="7.1428571428571425E-2"/>
    <n v="20706"/>
    <x v="0"/>
    <x v="2"/>
    <s v="Low Risk"/>
  </r>
  <r>
    <n v="15677796"/>
    <n v="766"/>
    <x v="2"/>
    <s v="Male"/>
    <x v="40"/>
    <n v="9"/>
    <n v="129289.98"/>
    <n v="1"/>
    <n v="1"/>
    <n v="0"/>
    <n v="169935.46"/>
    <x v="0"/>
    <n v="12"/>
    <n v="1202"/>
    <n v="10"/>
    <n v="5"/>
    <n v="0.83333333333333337"/>
    <n v="14424"/>
    <x v="0"/>
    <x v="3"/>
    <s v="Low Risk"/>
  </r>
  <r>
    <n v="15760177"/>
    <n v="564"/>
    <x v="1"/>
    <s v="Male"/>
    <x v="24"/>
    <n v="9"/>
    <n v="100252.18"/>
    <n v="1"/>
    <n v="1"/>
    <n v="1"/>
    <n v="146033.51999999999"/>
    <x v="1"/>
    <n v="11"/>
    <n v="4591"/>
    <n v="0"/>
    <n v="4"/>
    <n v="0"/>
    <n v="50501"/>
    <x v="0"/>
    <x v="3"/>
    <s v="Low Risk"/>
  </r>
  <r>
    <n v="15636595"/>
    <n v="602"/>
    <x v="1"/>
    <s v="Male"/>
    <x v="24"/>
    <n v="3"/>
    <n v="107592.89"/>
    <n v="2"/>
    <n v="0"/>
    <n v="1"/>
    <n v="153122.73000000001"/>
    <x v="1"/>
    <n v="11"/>
    <n v="4037"/>
    <n v="7"/>
    <n v="62"/>
    <n v="0.63636363636363635"/>
    <n v="44407"/>
    <x v="0"/>
    <x v="2"/>
    <s v="High Risk"/>
  </r>
  <r>
    <n v="15737275"/>
    <n v="649"/>
    <x v="0"/>
    <s v="Male"/>
    <x v="2"/>
    <n v="3"/>
    <n v="113096.41"/>
    <n v="1"/>
    <n v="1"/>
    <n v="1"/>
    <n v="60335.24"/>
    <x v="1"/>
    <n v="9"/>
    <n v="2644"/>
    <n v="1"/>
    <n v="111"/>
    <n v="0.1111111111111111"/>
    <n v="23796"/>
    <x v="1"/>
    <x v="2"/>
    <s v="High Risk"/>
  </r>
  <r>
    <n v="15672905"/>
    <n v="679"/>
    <x v="1"/>
    <s v="Female"/>
    <x v="20"/>
    <n v="7"/>
    <n v="0"/>
    <n v="2"/>
    <n v="1"/>
    <n v="1"/>
    <n v="163757.29"/>
    <x v="1"/>
    <n v="21"/>
    <n v="4917"/>
    <n v="1"/>
    <n v="88"/>
    <n v="4.7619047619047616E-2"/>
    <n v="103257"/>
    <x v="0"/>
    <x v="1"/>
    <s v="High Risk"/>
  </r>
  <r>
    <n v="15753955"/>
    <n v="639"/>
    <x v="1"/>
    <s v="Male"/>
    <x v="10"/>
    <n v="7"/>
    <n v="149940.04"/>
    <n v="2"/>
    <n v="0"/>
    <n v="0"/>
    <n v="156648.81"/>
    <x v="1"/>
    <n v="19"/>
    <n v="2054"/>
    <n v="10"/>
    <n v="16"/>
    <n v="0.52631578947368418"/>
    <n v="39026"/>
    <x v="1"/>
    <x v="1"/>
    <s v="Low Risk"/>
  </r>
  <r>
    <n v="15708504"/>
    <n v="790"/>
    <x v="2"/>
    <s v="Male"/>
    <x v="5"/>
    <n v="8"/>
    <n v="121438.58"/>
    <n v="1"/>
    <n v="1"/>
    <n v="1"/>
    <n v="176471.78"/>
    <x v="0"/>
    <n v="22"/>
    <n v="645"/>
    <n v="1"/>
    <n v="19"/>
    <n v="4.5454545454545456E-2"/>
    <n v="14190"/>
    <x v="2"/>
    <x v="1"/>
    <s v="Low Risk"/>
  </r>
  <r>
    <n v="15592451"/>
    <n v="565"/>
    <x v="0"/>
    <s v="Male"/>
    <x v="15"/>
    <n v="9"/>
    <n v="0"/>
    <n v="2"/>
    <n v="1"/>
    <n v="0"/>
    <n v="5388.3"/>
    <x v="1"/>
    <n v="12"/>
    <n v="2684"/>
    <n v="2"/>
    <n v="177"/>
    <n v="0.16666666666666666"/>
    <n v="32208"/>
    <x v="0"/>
    <x v="3"/>
    <s v="High Risk"/>
  </r>
  <r>
    <n v="15790455"/>
    <n v="478"/>
    <x v="0"/>
    <s v="Female"/>
    <x v="5"/>
    <n v="2"/>
    <n v="0"/>
    <n v="1"/>
    <n v="0"/>
    <n v="1"/>
    <n v="93332.64"/>
    <x v="0"/>
    <n v="26"/>
    <n v="4158"/>
    <n v="5"/>
    <n v="167"/>
    <n v="0.19230769230769232"/>
    <n v="108108"/>
    <x v="0"/>
    <x v="0"/>
    <s v="High Risk"/>
  </r>
  <r>
    <n v="15572174"/>
    <n v="825"/>
    <x v="0"/>
    <s v="Male"/>
    <x v="6"/>
    <n v="3"/>
    <n v="148874.01"/>
    <n v="2"/>
    <n v="0"/>
    <n v="1"/>
    <n v="71192.820000000007"/>
    <x v="1"/>
    <n v="8"/>
    <n v="4737"/>
    <n v="3"/>
    <n v="84"/>
    <n v="0.375"/>
    <n v="37896"/>
    <x v="2"/>
    <x v="2"/>
    <s v="High Risk"/>
  </r>
  <r>
    <n v="15656330"/>
    <n v="528"/>
    <x v="1"/>
    <s v="Female"/>
    <x v="15"/>
    <n v="0"/>
    <n v="68138.37"/>
    <n v="1"/>
    <n v="1"/>
    <n v="1"/>
    <n v="170309.19"/>
    <x v="1"/>
    <n v="29"/>
    <n v="2865"/>
    <n v="8"/>
    <n v="80"/>
    <n v="0.27586206896551724"/>
    <n v="83085"/>
    <x v="2"/>
    <x v="0"/>
    <s v="High Risk"/>
  </r>
  <r>
    <n v="15569626"/>
    <n v="577"/>
    <x v="1"/>
    <s v="Male"/>
    <x v="12"/>
    <n v="5"/>
    <n v="110080.3"/>
    <n v="1"/>
    <n v="1"/>
    <n v="1"/>
    <n v="109794.31"/>
    <x v="1"/>
    <n v="15"/>
    <n v="3746"/>
    <n v="10"/>
    <n v="106"/>
    <n v="0.66666666666666663"/>
    <n v="56190"/>
    <x v="2"/>
    <x v="2"/>
    <s v="High Risk"/>
  </r>
  <r>
    <n v="15608726"/>
    <n v="663"/>
    <x v="0"/>
    <s v="Male"/>
    <x v="9"/>
    <n v="7"/>
    <n v="0"/>
    <n v="2"/>
    <n v="1"/>
    <n v="1"/>
    <n v="166310.82"/>
    <x v="1"/>
    <n v="5"/>
    <n v="4180"/>
    <n v="4"/>
    <n v="97"/>
    <n v="0.8"/>
    <n v="20900"/>
    <x v="0"/>
    <x v="1"/>
    <s v="High Risk"/>
  </r>
  <r>
    <n v="15637366"/>
    <n v="505"/>
    <x v="2"/>
    <s v="Female"/>
    <x v="11"/>
    <n v="5"/>
    <n v="114268.85"/>
    <n v="2"/>
    <n v="1"/>
    <n v="1"/>
    <n v="126728.27"/>
    <x v="1"/>
    <n v="17"/>
    <n v="4915"/>
    <n v="1"/>
    <n v="125"/>
    <n v="5.8823529411764705E-2"/>
    <n v="83555"/>
    <x v="0"/>
    <x v="2"/>
    <s v="High Risk"/>
  </r>
  <r>
    <n v="15778049"/>
    <n v="633"/>
    <x v="2"/>
    <s v="Male"/>
    <x v="6"/>
    <n v="6"/>
    <n v="117412.35"/>
    <n v="1"/>
    <n v="0"/>
    <n v="0"/>
    <n v="30338.94"/>
    <x v="1"/>
    <n v="13"/>
    <n v="1492"/>
    <n v="7"/>
    <n v="77"/>
    <n v="0.53846153846153844"/>
    <n v="19396"/>
    <x v="0"/>
    <x v="1"/>
    <s v="High Risk"/>
  </r>
  <r>
    <n v="15727421"/>
    <n v="586"/>
    <x v="0"/>
    <s v="Female"/>
    <x v="16"/>
    <n v="6"/>
    <n v="0"/>
    <n v="2"/>
    <n v="1"/>
    <n v="1"/>
    <n v="37935.83"/>
    <x v="1"/>
    <n v="16"/>
    <n v="3758"/>
    <n v="1"/>
    <n v="36"/>
    <n v="6.25E-2"/>
    <n v="60128"/>
    <x v="1"/>
    <x v="1"/>
    <s v="Medium Risk"/>
  </r>
  <r>
    <n v="15688865"/>
    <n v="850"/>
    <x v="0"/>
    <s v="Female"/>
    <x v="12"/>
    <n v="9"/>
    <n v="0"/>
    <n v="2"/>
    <n v="0"/>
    <n v="0"/>
    <n v="25329.48"/>
    <x v="1"/>
    <n v="6"/>
    <n v="3340"/>
    <n v="7"/>
    <n v="87"/>
    <n v="1"/>
    <n v="20040"/>
    <x v="0"/>
    <x v="3"/>
    <s v="High Risk"/>
  </r>
  <r>
    <n v="15751032"/>
    <n v="629"/>
    <x v="2"/>
    <s v="Female"/>
    <x v="24"/>
    <n v="1"/>
    <n v="35549.81"/>
    <n v="2"/>
    <n v="0"/>
    <n v="0"/>
    <n v="49676.33"/>
    <x v="1"/>
    <n v="15"/>
    <n v="4159"/>
    <n v="4"/>
    <n v="40"/>
    <n v="0.26666666666666666"/>
    <n v="62385"/>
    <x v="2"/>
    <x v="0"/>
    <s v="Medium Risk"/>
  </r>
  <r>
    <n v="15734737"/>
    <n v="744"/>
    <x v="0"/>
    <s v="Male"/>
    <x v="27"/>
    <n v="9"/>
    <n v="0"/>
    <n v="2"/>
    <n v="1"/>
    <n v="1"/>
    <n v="169498.61"/>
    <x v="1"/>
    <n v="4"/>
    <n v="4079"/>
    <n v="8"/>
    <n v="168"/>
    <n v="1"/>
    <n v="16316"/>
    <x v="0"/>
    <x v="3"/>
    <s v="High Risk"/>
  </r>
  <r>
    <n v="15746515"/>
    <n v="750"/>
    <x v="0"/>
    <s v="Male"/>
    <x v="18"/>
    <n v="7"/>
    <n v="136492.92000000001"/>
    <n v="3"/>
    <n v="1"/>
    <n v="1"/>
    <n v="26500.29"/>
    <x v="0"/>
    <n v="10"/>
    <n v="4138"/>
    <n v="3"/>
    <n v="148"/>
    <n v="0.3"/>
    <n v="41380"/>
    <x v="1"/>
    <x v="1"/>
    <s v="High Risk"/>
  </r>
  <r>
    <n v="15664311"/>
    <n v="637"/>
    <x v="2"/>
    <s v="Male"/>
    <x v="34"/>
    <n v="3"/>
    <n v="123675.69"/>
    <n v="1"/>
    <n v="1"/>
    <n v="1"/>
    <n v="166458.41"/>
    <x v="1"/>
    <n v="4"/>
    <n v="3446"/>
    <n v="4"/>
    <n v="145"/>
    <n v="1"/>
    <n v="13784"/>
    <x v="0"/>
    <x v="2"/>
    <s v="High Risk"/>
  </r>
  <r>
    <n v="15708139"/>
    <n v="575"/>
    <x v="0"/>
    <s v="Female"/>
    <x v="20"/>
    <n v="1"/>
    <n v="139532.34"/>
    <n v="1"/>
    <n v="1"/>
    <n v="0"/>
    <n v="181294.39"/>
    <x v="1"/>
    <n v="14"/>
    <n v="2886"/>
    <n v="4"/>
    <n v="179"/>
    <n v="0.2857142857142857"/>
    <n v="40404"/>
    <x v="0"/>
    <x v="0"/>
    <s v="High Risk"/>
  </r>
  <r>
    <n v="15768574"/>
    <n v="671"/>
    <x v="1"/>
    <s v="Male"/>
    <x v="14"/>
    <n v="1"/>
    <n v="178713.98"/>
    <n v="1"/>
    <n v="1"/>
    <n v="1"/>
    <n v="21768.21"/>
    <x v="1"/>
    <n v="20"/>
    <n v="1611"/>
    <n v="5"/>
    <n v="102"/>
    <n v="0.25"/>
    <n v="32220"/>
    <x v="0"/>
    <x v="0"/>
    <s v="High Risk"/>
  </r>
  <r>
    <n v="15738018"/>
    <n v="571"/>
    <x v="0"/>
    <s v="Male"/>
    <x v="20"/>
    <n v="5"/>
    <n v="0"/>
    <n v="2"/>
    <n v="0"/>
    <n v="0"/>
    <n v="72849.289999999994"/>
    <x v="1"/>
    <n v="10"/>
    <n v="4835"/>
    <n v="10"/>
    <n v="102"/>
    <n v="1"/>
    <n v="48350"/>
    <x v="0"/>
    <x v="2"/>
    <s v="High Risk"/>
  </r>
  <r>
    <n v="15699753"/>
    <n v="590"/>
    <x v="0"/>
    <s v="Male"/>
    <x v="1"/>
    <n v="1"/>
    <n v="89086.31"/>
    <n v="1"/>
    <n v="1"/>
    <n v="0"/>
    <n v="24499.97"/>
    <x v="1"/>
    <n v="22"/>
    <n v="4878"/>
    <n v="0"/>
    <n v="11"/>
    <n v="0"/>
    <n v="107316"/>
    <x v="0"/>
    <x v="0"/>
    <s v="Low Risk"/>
  </r>
  <r>
    <n v="15703199"/>
    <n v="619"/>
    <x v="1"/>
    <s v="Male"/>
    <x v="16"/>
    <n v="3"/>
    <n v="96143.47"/>
    <n v="1"/>
    <n v="0"/>
    <n v="0"/>
    <n v="98994.92"/>
    <x v="1"/>
    <n v="5"/>
    <n v="3666"/>
    <n v="4"/>
    <n v="114"/>
    <n v="0.8"/>
    <n v="18330"/>
    <x v="0"/>
    <x v="2"/>
    <s v="High Risk"/>
  </r>
  <r>
    <n v="15627830"/>
    <n v="640"/>
    <x v="2"/>
    <s v="Female"/>
    <x v="33"/>
    <n v="5"/>
    <n v="32197.64"/>
    <n v="1"/>
    <n v="0"/>
    <n v="1"/>
    <n v="141446.01"/>
    <x v="1"/>
    <n v="17"/>
    <n v="4148"/>
    <n v="3"/>
    <n v="12"/>
    <n v="0.17647058823529413"/>
    <n v="70516"/>
    <x v="0"/>
    <x v="2"/>
    <s v="Low Risk"/>
  </r>
  <r>
    <n v="15570855"/>
    <n v="670"/>
    <x v="0"/>
    <s v="Male"/>
    <x v="16"/>
    <n v="7"/>
    <n v="0"/>
    <n v="2"/>
    <n v="1"/>
    <n v="1"/>
    <n v="77864.41"/>
    <x v="1"/>
    <n v="8"/>
    <n v="2148"/>
    <n v="7"/>
    <n v="40"/>
    <n v="0.875"/>
    <n v="17184"/>
    <x v="0"/>
    <x v="1"/>
    <s v="Medium Risk"/>
  </r>
  <r>
    <n v="15772503"/>
    <n v="737"/>
    <x v="0"/>
    <s v="Female"/>
    <x v="19"/>
    <n v="4"/>
    <n v="0"/>
    <n v="2"/>
    <n v="1"/>
    <n v="0"/>
    <n v="115115.32"/>
    <x v="1"/>
    <n v="17"/>
    <n v="612"/>
    <n v="9"/>
    <n v="75"/>
    <n v="0.52941176470588236"/>
    <n v="10404"/>
    <x v="0"/>
    <x v="2"/>
    <s v="High Risk"/>
  </r>
  <r>
    <n v="15584453"/>
    <n v="555"/>
    <x v="1"/>
    <s v="Male"/>
    <x v="15"/>
    <n v="10"/>
    <n v="0"/>
    <n v="2"/>
    <n v="0"/>
    <n v="1"/>
    <n v="168605.96"/>
    <x v="1"/>
    <n v="24"/>
    <n v="3387"/>
    <n v="7"/>
    <n v="179"/>
    <n v="0.29166666666666669"/>
    <n v="81288"/>
    <x v="0"/>
    <x v="3"/>
    <s v="High Risk"/>
  </r>
  <r>
    <n v="15710111"/>
    <n v="742"/>
    <x v="0"/>
    <s v="Male"/>
    <x v="19"/>
    <n v="6"/>
    <n v="0"/>
    <n v="2"/>
    <n v="0"/>
    <n v="0"/>
    <n v="38550.400000000001"/>
    <x v="1"/>
    <n v="22"/>
    <n v="4306"/>
    <n v="10"/>
    <n v="72"/>
    <n v="0.45454545454545453"/>
    <n v="94732"/>
    <x v="0"/>
    <x v="1"/>
    <s v="High Risk"/>
  </r>
  <r>
    <n v="15618562"/>
    <n v="618"/>
    <x v="2"/>
    <s v="Female"/>
    <x v="20"/>
    <n v="0"/>
    <n v="140306.38"/>
    <n v="1"/>
    <n v="1"/>
    <n v="0"/>
    <n v="160618.60999999999"/>
    <x v="0"/>
    <n v="29"/>
    <n v="3071"/>
    <n v="0"/>
    <n v="148"/>
    <n v="0"/>
    <n v="89059"/>
    <x v="0"/>
    <x v="0"/>
    <s v="High Risk"/>
  </r>
  <r>
    <n v="15706764"/>
    <n v="560"/>
    <x v="0"/>
    <s v="Female"/>
    <x v="12"/>
    <n v="1"/>
    <n v="0"/>
    <n v="2"/>
    <n v="1"/>
    <n v="0"/>
    <n v="3701.63"/>
    <x v="1"/>
    <n v="6"/>
    <n v="2698"/>
    <n v="0"/>
    <n v="103"/>
    <n v="0"/>
    <n v="16188"/>
    <x v="1"/>
    <x v="0"/>
    <s v="High Risk"/>
  </r>
  <r>
    <n v="15798737"/>
    <n v="654"/>
    <x v="0"/>
    <s v="Male"/>
    <x v="16"/>
    <n v="8"/>
    <n v="0"/>
    <n v="2"/>
    <n v="1"/>
    <n v="0"/>
    <n v="88659.44"/>
    <x v="1"/>
    <n v="14"/>
    <n v="4524"/>
    <n v="4"/>
    <n v="103"/>
    <n v="0.2857142857142857"/>
    <n v="63336"/>
    <x v="0"/>
    <x v="1"/>
    <s v="High Risk"/>
  </r>
  <r>
    <n v="15712608"/>
    <n v="787"/>
    <x v="2"/>
    <s v="Female"/>
    <x v="0"/>
    <n v="2"/>
    <n v="74483.97"/>
    <n v="2"/>
    <n v="0"/>
    <n v="1"/>
    <n v="44273.91"/>
    <x v="1"/>
    <n v="25"/>
    <n v="2535"/>
    <n v="2"/>
    <n v="73"/>
    <n v="0.08"/>
    <n v="63375"/>
    <x v="0"/>
    <x v="0"/>
    <s v="High Risk"/>
  </r>
  <r>
    <n v="15636736"/>
    <n v="611"/>
    <x v="0"/>
    <s v="Female"/>
    <x v="47"/>
    <n v="7"/>
    <n v="0"/>
    <n v="2"/>
    <n v="0"/>
    <n v="1"/>
    <n v="156495.39000000001"/>
    <x v="0"/>
    <n v="5"/>
    <n v="3563"/>
    <n v="5"/>
    <n v="149"/>
    <n v="1"/>
    <n v="17815"/>
    <x v="0"/>
    <x v="1"/>
    <s v="High Risk"/>
  </r>
  <r>
    <n v="15703544"/>
    <n v="559"/>
    <x v="1"/>
    <s v="Male"/>
    <x v="10"/>
    <n v="0"/>
    <n v="0"/>
    <n v="1"/>
    <n v="1"/>
    <n v="0"/>
    <n v="182988.94"/>
    <x v="1"/>
    <n v="30"/>
    <n v="2812"/>
    <n v="9"/>
    <n v="119"/>
    <n v="0.3"/>
    <n v="84360"/>
    <x v="0"/>
    <x v="0"/>
    <s v="High Risk"/>
  </r>
  <r>
    <n v="15815645"/>
    <n v="481"/>
    <x v="0"/>
    <s v="Male"/>
    <x v="24"/>
    <n v="8"/>
    <n v="152303.66"/>
    <n v="2"/>
    <n v="1"/>
    <n v="1"/>
    <n v="175082.2"/>
    <x v="1"/>
    <n v="13"/>
    <n v="658"/>
    <n v="6"/>
    <n v="76"/>
    <n v="0.46153846153846156"/>
    <n v="8554"/>
    <x v="0"/>
    <x v="1"/>
    <s v="High Risk"/>
  </r>
  <r>
    <n v="15705739"/>
    <n v="753"/>
    <x v="2"/>
    <s v="Male"/>
    <x v="15"/>
    <n v="5"/>
    <n v="159904.79"/>
    <n v="1"/>
    <n v="1"/>
    <n v="0"/>
    <n v="148811.14000000001"/>
    <x v="1"/>
    <n v="11"/>
    <n v="1299"/>
    <n v="5"/>
    <n v="90"/>
    <n v="0.45454545454545453"/>
    <n v="14289"/>
    <x v="1"/>
    <x v="2"/>
    <s v="High Risk"/>
  </r>
  <r>
    <n v="15709643"/>
    <n v="675"/>
    <x v="0"/>
    <s v="Male"/>
    <x v="15"/>
    <n v="1"/>
    <n v="0"/>
    <n v="3"/>
    <n v="1"/>
    <n v="0"/>
    <n v="85901.09"/>
    <x v="1"/>
    <n v="10"/>
    <n v="3175"/>
    <n v="10"/>
    <n v="64"/>
    <n v="1"/>
    <n v="31750"/>
    <x v="0"/>
    <x v="0"/>
    <s v="High Risk"/>
  </r>
  <r>
    <n v="15669805"/>
    <n v="748"/>
    <x v="2"/>
    <s v="Female"/>
    <x v="8"/>
    <n v="1"/>
    <n v="99557.94"/>
    <n v="1"/>
    <n v="1"/>
    <n v="0"/>
    <n v="199255.32"/>
    <x v="1"/>
    <n v="28"/>
    <n v="2198"/>
    <n v="5"/>
    <n v="112"/>
    <n v="0.17857142857142858"/>
    <n v="61544"/>
    <x v="0"/>
    <x v="0"/>
    <s v="High Risk"/>
  </r>
  <r>
    <n v="15737489"/>
    <n v="610"/>
    <x v="1"/>
    <s v="Female"/>
    <x v="17"/>
    <n v="5"/>
    <n v="116886.59"/>
    <n v="1"/>
    <n v="0"/>
    <n v="0"/>
    <n v="107973.44"/>
    <x v="1"/>
    <n v="25"/>
    <n v="4190"/>
    <n v="9"/>
    <n v="51"/>
    <n v="0.36"/>
    <n v="104750"/>
    <x v="0"/>
    <x v="2"/>
    <s v="Medium Risk"/>
  </r>
  <r>
    <n v="15775131"/>
    <n v="580"/>
    <x v="1"/>
    <s v="Male"/>
    <x v="15"/>
    <n v="9"/>
    <n v="142188.20000000001"/>
    <n v="2"/>
    <n v="0"/>
    <n v="1"/>
    <n v="128028.6"/>
    <x v="1"/>
    <n v="15"/>
    <n v="3799"/>
    <n v="3"/>
    <n v="173"/>
    <n v="0.2"/>
    <n v="56985"/>
    <x v="0"/>
    <x v="3"/>
    <s v="High Risk"/>
  </r>
  <r>
    <n v="15765283"/>
    <n v="624"/>
    <x v="2"/>
    <s v="Female"/>
    <x v="20"/>
    <n v="3"/>
    <n v="149961.99"/>
    <n v="2"/>
    <n v="1"/>
    <n v="0"/>
    <n v="104610.86"/>
    <x v="1"/>
    <n v="7"/>
    <n v="4913"/>
    <n v="7"/>
    <n v="73"/>
    <n v="1"/>
    <n v="34391"/>
    <x v="1"/>
    <x v="2"/>
    <s v="High Risk"/>
  </r>
  <r>
    <n v="15628715"/>
    <n v="709"/>
    <x v="0"/>
    <s v="Female"/>
    <x v="18"/>
    <n v="8"/>
    <n v="0"/>
    <n v="2"/>
    <n v="1"/>
    <n v="1"/>
    <n v="69676.55"/>
    <x v="1"/>
    <n v="17"/>
    <n v="1531"/>
    <n v="3"/>
    <n v="155"/>
    <n v="0.17647058823529413"/>
    <n v="26027"/>
    <x v="0"/>
    <x v="1"/>
    <s v="High Risk"/>
  </r>
  <r>
    <n v="15813283"/>
    <n v="605"/>
    <x v="0"/>
    <s v="Female"/>
    <x v="10"/>
    <n v="2"/>
    <n v="0"/>
    <n v="1"/>
    <n v="0"/>
    <n v="0"/>
    <n v="35982.42"/>
    <x v="1"/>
    <n v="14"/>
    <n v="1510"/>
    <n v="10"/>
    <n v="48"/>
    <n v="0.7142857142857143"/>
    <n v="21140"/>
    <x v="2"/>
    <x v="0"/>
    <s v="Medium Risk"/>
  </r>
  <r>
    <n v="15745716"/>
    <n v="706"/>
    <x v="1"/>
    <s v="Male"/>
    <x v="47"/>
    <n v="7"/>
    <n v="0"/>
    <n v="2"/>
    <n v="0"/>
    <n v="1"/>
    <n v="117939.17"/>
    <x v="1"/>
    <n v="3"/>
    <n v="4304"/>
    <n v="10"/>
    <n v="73"/>
    <n v="1"/>
    <n v="12912"/>
    <x v="1"/>
    <x v="1"/>
    <s v="High Risk"/>
  </r>
  <r>
    <n v="15598485"/>
    <n v="567"/>
    <x v="1"/>
    <s v="Male"/>
    <x v="20"/>
    <n v="8"/>
    <n v="28649.64"/>
    <n v="1"/>
    <n v="1"/>
    <n v="1"/>
    <n v="95140.62"/>
    <x v="1"/>
    <n v="6"/>
    <n v="4592"/>
    <n v="5"/>
    <n v="108"/>
    <n v="0.83333333333333337"/>
    <n v="27552"/>
    <x v="0"/>
    <x v="1"/>
    <s v="High Risk"/>
  </r>
  <r>
    <n v="15696552"/>
    <n v="747"/>
    <x v="0"/>
    <s v="Female"/>
    <x v="29"/>
    <n v="4"/>
    <n v="81025.600000000006"/>
    <n v="2"/>
    <n v="1"/>
    <n v="0"/>
    <n v="167682.57"/>
    <x v="1"/>
    <n v="3"/>
    <n v="4782"/>
    <n v="9"/>
    <n v="54"/>
    <n v="1"/>
    <n v="14346"/>
    <x v="2"/>
    <x v="2"/>
    <s v="Medium Risk"/>
  </r>
  <r>
    <n v="15754569"/>
    <n v="664"/>
    <x v="0"/>
    <s v="Male"/>
    <x v="38"/>
    <n v="1"/>
    <n v="0"/>
    <n v="2"/>
    <n v="1"/>
    <n v="1"/>
    <n v="56562.57"/>
    <x v="1"/>
    <n v="7"/>
    <n v="2154"/>
    <n v="4"/>
    <n v="124"/>
    <n v="0.5714285714285714"/>
    <n v="15078"/>
    <x v="2"/>
    <x v="0"/>
    <s v="High Risk"/>
  </r>
  <r>
    <n v="15701741"/>
    <n v="711"/>
    <x v="0"/>
    <s v="Female"/>
    <x v="2"/>
    <n v="3"/>
    <n v="152462.79"/>
    <n v="1"/>
    <n v="1"/>
    <n v="0"/>
    <n v="90305.97"/>
    <x v="1"/>
    <n v="2"/>
    <n v="4300"/>
    <n v="10"/>
    <n v="176"/>
    <n v="1"/>
    <n v="8600"/>
    <x v="0"/>
    <x v="2"/>
    <s v="High Risk"/>
  </r>
  <r>
    <n v="15572631"/>
    <n v="609"/>
    <x v="0"/>
    <s v="Male"/>
    <x v="11"/>
    <n v="10"/>
    <n v="0"/>
    <n v="1"/>
    <n v="0"/>
    <n v="1"/>
    <n v="109895.16"/>
    <x v="1"/>
    <n v="21"/>
    <n v="1634"/>
    <n v="0"/>
    <n v="148"/>
    <n v="0"/>
    <n v="34314"/>
    <x v="0"/>
    <x v="3"/>
    <s v="High Risk"/>
  </r>
  <r>
    <n v="15636069"/>
    <n v="632"/>
    <x v="1"/>
    <s v="Male"/>
    <x v="34"/>
    <n v="7"/>
    <n v="155519.59"/>
    <n v="1"/>
    <n v="1"/>
    <n v="0"/>
    <n v="1843.24"/>
    <x v="1"/>
    <n v="24"/>
    <n v="4219"/>
    <n v="3"/>
    <n v="88"/>
    <n v="0.125"/>
    <n v="101256"/>
    <x v="0"/>
    <x v="1"/>
    <s v="High Risk"/>
  </r>
  <r>
    <n v="15682467"/>
    <n v="725"/>
    <x v="0"/>
    <s v="Female"/>
    <x v="18"/>
    <n v="1"/>
    <n v="118851.05"/>
    <n v="1"/>
    <n v="1"/>
    <n v="1"/>
    <n v="102747.02"/>
    <x v="1"/>
    <n v="6"/>
    <n v="990"/>
    <n v="10"/>
    <n v="25"/>
    <n v="1"/>
    <n v="5940"/>
    <x v="0"/>
    <x v="0"/>
    <s v="Low Risk"/>
  </r>
  <r>
    <n v="15790744"/>
    <n v="850"/>
    <x v="0"/>
    <s v="Female"/>
    <x v="10"/>
    <n v="9"/>
    <n v="92899.27"/>
    <n v="2"/>
    <n v="1"/>
    <n v="0"/>
    <n v="97465.89"/>
    <x v="1"/>
    <n v="13"/>
    <n v="292"/>
    <n v="4"/>
    <n v="101"/>
    <n v="0.30769230769230771"/>
    <n v="3796"/>
    <x v="0"/>
    <x v="3"/>
    <s v="High Risk"/>
  </r>
  <r>
    <n v="15625023"/>
    <n v="682"/>
    <x v="0"/>
    <s v="Male"/>
    <x v="20"/>
    <n v="4"/>
    <n v="0"/>
    <n v="1"/>
    <n v="0"/>
    <n v="1"/>
    <n v="105352.55"/>
    <x v="1"/>
    <n v="21"/>
    <n v="1703"/>
    <n v="6"/>
    <n v="21"/>
    <n v="0.2857142857142857"/>
    <n v="35763"/>
    <x v="0"/>
    <x v="2"/>
    <s v="Low Risk"/>
  </r>
  <r>
    <n v="15731267"/>
    <n v="797"/>
    <x v="0"/>
    <s v="Male"/>
    <x v="24"/>
    <n v="4"/>
    <n v="75263.7"/>
    <n v="1"/>
    <n v="1"/>
    <n v="0"/>
    <n v="85801.77"/>
    <x v="1"/>
    <n v="21"/>
    <n v="3908"/>
    <n v="3"/>
    <n v="61"/>
    <n v="0.14285714285714285"/>
    <n v="82068"/>
    <x v="2"/>
    <x v="2"/>
    <s v="High Risk"/>
  </r>
  <r>
    <n v="15742879"/>
    <n v="668"/>
    <x v="1"/>
    <s v="Male"/>
    <x v="16"/>
    <n v="1"/>
    <n v="147904.31"/>
    <n v="1"/>
    <n v="1"/>
    <n v="1"/>
    <n v="69370.05"/>
    <x v="1"/>
    <n v="15"/>
    <n v="1565"/>
    <n v="6"/>
    <n v="81"/>
    <n v="0.4"/>
    <n v="23475"/>
    <x v="0"/>
    <x v="0"/>
    <s v="High Risk"/>
  </r>
  <r>
    <n v="15757015"/>
    <n v="783"/>
    <x v="2"/>
    <s v="Female"/>
    <x v="1"/>
    <n v="5"/>
    <n v="106640.5"/>
    <n v="1"/>
    <n v="1"/>
    <n v="0"/>
    <n v="176945.96"/>
    <x v="1"/>
    <n v="2"/>
    <n v="914"/>
    <n v="0"/>
    <n v="135"/>
    <n v="0"/>
    <n v="1828"/>
    <x v="0"/>
    <x v="2"/>
    <s v="High Risk"/>
  </r>
  <r>
    <n v="15770711"/>
    <n v="766"/>
    <x v="2"/>
    <s v="Female"/>
    <x v="34"/>
    <n v="4"/>
    <n v="90696.78"/>
    <n v="1"/>
    <n v="0"/>
    <n v="1"/>
    <n v="21597.200000000001"/>
    <x v="1"/>
    <n v="12"/>
    <n v="1444"/>
    <n v="0"/>
    <n v="134"/>
    <n v="0"/>
    <n v="17328"/>
    <x v="0"/>
    <x v="2"/>
    <s v="High Risk"/>
  </r>
  <r>
    <n v="15569430"/>
    <n v="704"/>
    <x v="1"/>
    <s v="Female"/>
    <x v="18"/>
    <n v="2"/>
    <n v="175509.8"/>
    <n v="2"/>
    <n v="1"/>
    <n v="0"/>
    <n v="152039.67000000001"/>
    <x v="1"/>
    <n v="22"/>
    <n v="4999"/>
    <n v="10"/>
    <n v="65"/>
    <n v="0.45454545454545453"/>
    <n v="109978"/>
    <x v="0"/>
    <x v="0"/>
    <s v="High Risk"/>
  </r>
  <r>
    <n v="15617304"/>
    <n v="722"/>
    <x v="0"/>
    <s v="Male"/>
    <x v="20"/>
    <n v="6"/>
    <n v="0"/>
    <n v="2"/>
    <n v="1"/>
    <n v="1"/>
    <n v="111893.09"/>
    <x v="1"/>
    <n v="9"/>
    <n v="948"/>
    <n v="8"/>
    <n v="80"/>
    <n v="0.88888888888888884"/>
    <n v="8532"/>
    <x v="1"/>
    <x v="1"/>
    <s v="High Risk"/>
  </r>
  <r>
    <n v="15704466"/>
    <n v="692"/>
    <x v="0"/>
    <s v="Female"/>
    <x v="10"/>
    <n v="7"/>
    <n v="0"/>
    <n v="2"/>
    <n v="1"/>
    <n v="0"/>
    <n v="195074.62"/>
    <x v="1"/>
    <n v="11"/>
    <n v="2106"/>
    <n v="4"/>
    <n v="103"/>
    <n v="0.36363636363636365"/>
    <n v="23166"/>
    <x v="1"/>
    <x v="1"/>
    <s v="High Risk"/>
  </r>
  <r>
    <n v="15664681"/>
    <n v="584"/>
    <x v="0"/>
    <s v="Female"/>
    <x v="12"/>
    <n v="2"/>
    <n v="114321.28"/>
    <n v="2"/>
    <n v="0"/>
    <n v="0"/>
    <n v="15959.01"/>
    <x v="1"/>
    <n v="6"/>
    <n v="734"/>
    <n v="6"/>
    <n v="111"/>
    <n v="1"/>
    <n v="4404"/>
    <x v="1"/>
    <x v="0"/>
    <s v="High Risk"/>
  </r>
  <r>
    <n v="15605534"/>
    <n v="644"/>
    <x v="2"/>
    <s v="Female"/>
    <x v="21"/>
    <n v="4"/>
    <n v="95560.04"/>
    <n v="1"/>
    <n v="0"/>
    <n v="0"/>
    <n v="72628.84"/>
    <x v="0"/>
    <n v="23"/>
    <n v="3860"/>
    <n v="6"/>
    <n v="158"/>
    <n v="0.2608695652173913"/>
    <n v="88780"/>
    <x v="1"/>
    <x v="2"/>
    <s v="High Risk"/>
  </r>
  <r>
    <n v="15792473"/>
    <n v="598"/>
    <x v="2"/>
    <s v="Female"/>
    <x v="5"/>
    <n v="5"/>
    <n v="88379.81"/>
    <n v="3"/>
    <n v="0"/>
    <n v="1"/>
    <n v="64157.24"/>
    <x v="0"/>
    <n v="17"/>
    <n v="1507"/>
    <n v="7"/>
    <n v="149"/>
    <n v="0.41176470588235292"/>
    <n v="25619"/>
    <x v="0"/>
    <x v="2"/>
    <s v="High Risk"/>
  </r>
  <r>
    <n v="15802625"/>
    <n v="733"/>
    <x v="2"/>
    <s v="Male"/>
    <x v="36"/>
    <n v="7"/>
    <n v="85915.520000000004"/>
    <n v="1"/>
    <n v="1"/>
    <n v="1"/>
    <n v="23860.5"/>
    <x v="1"/>
    <n v="3"/>
    <n v="2924"/>
    <n v="4"/>
    <n v="18"/>
    <n v="1"/>
    <n v="8772"/>
    <x v="0"/>
    <x v="1"/>
    <s v="Low Risk"/>
  </r>
  <r>
    <n v="15766017"/>
    <n v="615"/>
    <x v="2"/>
    <s v="Male"/>
    <x v="14"/>
    <n v="3"/>
    <n v="72309.3"/>
    <n v="1"/>
    <n v="1"/>
    <n v="1"/>
    <n v="85687.09"/>
    <x v="0"/>
    <n v="6"/>
    <n v="526"/>
    <n v="2"/>
    <n v="144"/>
    <n v="0.33333333333333331"/>
    <n v="3156"/>
    <x v="1"/>
    <x v="2"/>
    <s v="High Risk"/>
  </r>
  <r>
    <n v="15762172"/>
    <n v="850"/>
    <x v="0"/>
    <s v="Female"/>
    <x v="2"/>
    <n v="2"/>
    <n v="0"/>
    <n v="2"/>
    <n v="1"/>
    <n v="0"/>
    <n v="179451.42"/>
    <x v="1"/>
    <n v="4"/>
    <n v="3112"/>
    <n v="0"/>
    <n v="64"/>
    <n v="0"/>
    <n v="12448"/>
    <x v="1"/>
    <x v="0"/>
    <s v="High Risk"/>
  </r>
  <r>
    <n v="15728333"/>
    <n v="521"/>
    <x v="0"/>
    <s v="Male"/>
    <x v="3"/>
    <n v="8"/>
    <n v="0"/>
    <n v="1"/>
    <n v="1"/>
    <n v="1"/>
    <n v="93180.09"/>
    <x v="1"/>
    <n v="13"/>
    <n v="3700"/>
    <n v="7"/>
    <n v="134"/>
    <n v="0.53846153846153844"/>
    <n v="48100"/>
    <x v="0"/>
    <x v="1"/>
    <s v="High Risk"/>
  </r>
  <r>
    <n v="15792868"/>
    <n v="675"/>
    <x v="0"/>
    <s v="Male"/>
    <x v="58"/>
    <n v="1"/>
    <n v="0"/>
    <n v="2"/>
    <n v="1"/>
    <n v="0"/>
    <n v="157097.09"/>
    <x v="1"/>
    <n v="3"/>
    <n v="1620"/>
    <n v="0"/>
    <n v="109"/>
    <n v="0"/>
    <n v="4860"/>
    <x v="0"/>
    <x v="0"/>
    <s v="High Risk"/>
  </r>
  <r>
    <n v="15605698"/>
    <n v="746"/>
    <x v="0"/>
    <s v="Male"/>
    <x v="14"/>
    <n v="3"/>
    <n v="0"/>
    <n v="3"/>
    <n v="1"/>
    <n v="1"/>
    <n v="80344.960000000006"/>
    <x v="0"/>
    <n v="10"/>
    <n v="1532"/>
    <n v="9"/>
    <n v="57"/>
    <n v="0.9"/>
    <n v="15320"/>
    <x v="0"/>
    <x v="2"/>
    <s v="Medium Risk"/>
  </r>
  <r>
    <n v="15777060"/>
    <n v="770"/>
    <x v="0"/>
    <s v="Female"/>
    <x v="19"/>
    <n v="4"/>
    <n v="0"/>
    <n v="1"/>
    <n v="1"/>
    <n v="0"/>
    <n v="26080.54"/>
    <x v="0"/>
    <n v="9"/>
    <n v="3202"/>
    <n v="10"/>
    <n v="74"/>
    <n v="1"/>
    <n v="28818"/>
    <x v="2"/>
    <x v="2"/>
    <s v="High Risk"/>
  </r>
  <r>
    <n v="15626243"/>
    <n v="618"/>
    <x v="0"/>
    <s v="Male"/>
    <x v="33"/>
    <n v="3"/>
    <n v="133844.22"/>
    <n v="1"/>
    <n v="1"/>
    <n v="1"/>
    <n v="31406.93"/>
    <x v="1"/>
    <n v="5"/>
    <n v="4008"/>
    <n v="4"/>
    <n v="32"/>
    <n v="0.8"/>
    <n v="20040"/>
    <x v="0"/>
    <x v="2"/>
    <s v="Medium Risk"/>
  </r>
  <r>
    <n v="15719898"/>
    <n v="556"/>
    <x v="0"/>
    <s v="Male"/>
    <x v="18"/>
    <n v="7"/>
    <n v="154872.07999999999"/>
    <n v="2"/>
    <n v="1"/>
    <n v="1"/>
    <n v="32044.639999999999"/>
    <x v="1"/>
    <n v="25"/>
    <n v="3743"/>
    <n v="10"/>
    <n v="141"/>
    <n v="0.4"/>
    <n v="93575"/>
    <x v="0"/>
    <x v="1"/>
    <s v="High Risk"/>
  </r>
  <r>
    <n v="15599976"/>
    <n v="749"/>
    <x v="0"/>
    <s v="Female"/>
    <x v="7"/>
    <n v="9"/>
    <n v="0"/>
    <n v="2"/>
    <n v="1"/>
    <n v="0"/>
    <n v="132734.87"/>
    <x v="1"/>
    <n v="26"/>
    <n v="3493"/>
    <n v="6"/>
    <n v="76"/>
    <n v="0.23076923076923078"/>
    <n v="90818"/>
    <x v="1"/>
    <x v="3"/>
    <s v="High Risk"/>
  </r>
  <r>
    <n v="15752809"/>
    <n v="702"/>
    <x v="1"/>
    <s v="Male"/>
    <x v="3"/>
    <n v="6"/>
    <n v="116121.67"/>
    <n v="1"/>
    <n v="1"/>
    <n v="0"/>
    <n v="61602.42"/>
    <x v="1"/>
    <n v="29"/>
    <n v="4106"/>
    <n v="3"/>
    <n v="24"/>
    <n v="0.10344827586206896"/>
    <n v="119074"/>
    <x v="0"/>
    <x v="1"/>
    <s v="Low Risk"/>
  </r>
  <r>
    <n v="15589698"/>
    <n v="555"/>
    <x v="2"/>
    <s v="Male"/>
    <x v="0"/>
    <n v="6"/>
    <n v="107104.5"/>
    <n v="1"/>
    <n v="1"/>
    <n v="1"/>
    <n v="41304.44"/>
    <x v="0"/>
    <n v="3"/>
    <n v="786"/>
    <n v="9"/>
    <n v="155"/>
    <n v="1"/>
    <n v="2358"/>
    <x v="0"/>
    <x v="1"/>
    <s v="High Risk"/>
  </r>
  <r>
    <n v="15609977"/>
    <n v="587"/>
    <x v="0"/>
    <s v="Male"/>
    <x v="40"/>
    <n v="6"/>
    <n v="71026.77"/>
    <n v="1"/>
    <n v="1"/>
    <n v="0"/>
    <n v="57962.41"/>
    <x v="1"/>
    <n v="13"/>
    <n v="1206"/>
    <n v="10"/>
    <n v="160"/>
    <n v="0.76923076923076927"/>
    <n v="15678"/>
    <x v="0"/>
    <x v="1"/>
    <s v="High Risk"/>
  </r>
  <r>
    <n v="15750121"/>
    <n v="639"/>
    <x v="0"/>
    <s v="Male"/>
    <x v="16"/>
    <n v="3"/>
    <n v="0"/>
    <n v="1"/>
    <n v="1"/>
    <n v="0"/>
    <n v="42862.82"/>
    <x v="1"/>
    <n v="15"/>
    <n v="3644"/>
    <n v="10"/>
    <n v="46"/>
    <n v="0.66666666666666663"/>
    <n v="54660"/>
    <x v="1"/>
    <x v="2"/>
    <s v="Medium Risk"/>
  </r>
  <r>
    <n v="15734177"/>
    <n v="643"/>
    <x v="0"/>
    <s v="Male"/>
    <x v="19"/>
    <n v="4"/>
    <n v="0"/>
    <n v="2"/>
    <n v="1"/>
    <n v="1"/>
    <n v="152992.04"/>
    <x v="1"/>
    <n v="25"/>
    <n v="2271"/>
    <n v="3"/>
    <n v="14"/>
    <n v="0.12"/>
    <n v="56775"/>
    <x v="2"/>
    <x v="2"/>
    <s v="Low Risk"/>
  </r>
  <r>
    <n v="15781347"/>
    <n v="600"/>
    <x v="0"/>
    <s v="Female"/>
    <x v="1"/>
    <n v="1"/>
    <n v="0"/>
    <n v="2"/>
    <n v="1"/>
    <n v="1"/>
    <n v="91193.65"/>
    <x v="1"/>
    <n v="5"/>
    <n v="345"/>
    <n v="0"/>
    <n v="164"/>
    <n v="0"/>
    <n v="1725"/>
    <x v="0"/>
    <x v="0"/>
    <s v="High Risk"/>
  </r>
  <r>
    <n v="15592025"/>
    <n v="651"/>
    <x v="0"/>
    <s v="Male"/>
    <x v="47"/>
    <n v="7"/>
    <n v="0"/>
    <n v="2"/>
    <n v="1"/>
    <n v="1"/>
    <n v="130132.41"/>
    <x v="1"/>
    <n v="10"/>
    <n v="4926"/>
    <n v="10"/>
    <n v="4"/>
    <n v="1"/>
    <n v="49260"/>
    <x v="1"/>
    <x v="1"/>
    <s v="Low Risk"/>
  </r>
  <r>
    <n v="15670163"/>
    <n v="666"/>
    <x v="0"/>
    <s v="Female"/>
    <x v="7"/>
    <n v="4"/>
    <n v="0"/>
    <n v="2"/>
    <n v="0"/>
    <n v="0"/>
    <n v="88751.45"/>
    <x v="1"/>
    <n v="16"/>
    <n v="1155"/>
    <n v="2"/>
    <n v="89"/>
    <n v="0.125"/>
    <n v="18480"/>
    <x v="0"/>
    <x v="2"/>
    <s v="High Risk"/>
  </r>
  <r>
    <n v="15765402"/>
    <n v="520"/>
    <x v="0"/>
    <s v="Female"/>
    <x v="2"/>
    <n v="6"/>
    <n v="145644.04999999999"/>
    <n v="1"/>
    <n v="0"/>
    <n v="0"/>
    <n v="104118.93"/>
    <x v="1"/>
    <n v="11"/>
    <n v="4141"/>
    <n v="3"/>
    <n v="42"/>
    <n v="0.27272727272727271"/>
    <n v="45551"/>
    <x v="1"/>
    <x v="1"/>
    <s v="Medium Risk"/>
  </r>
  <r>
    <n v="15624343"/>
    <n v="650"/>
    <x v="1"/>
    <s v="Female"/>
    <x v="5"/>
    <n v="7"/>
    <n v="129667.77"/>
    <n v="1"/>
    <n v="0"/>
    <n v="0"/>
    <n v="42028.160000000003"/>
    <x v="1"/>
    <n v="14"/>
    <n v="1164"/>
    <n v="3"/>
    <n v="16"/>
    <n v="0.21428571428571427"/>
    <n v="16296"/>
    <x v="0"/>
    <x v="1"/>
    <s v="Low Risk"/>
  </r>
  <r>
    <n v="15602354"/>
    <n v="564"/>
    <x v="2"/>
    <s v="Male"/>
    <x v="19"/>
    <n v="3"/>
    <n v="109341.87"/>
    <n v="1"/>
    <n v="1"/>
    <n v="0"/>
    <n v="75632.78"/>
    <x v="1"/>
    <n v="15"/>
    <n v="4754"/>
    <n v="5"/>
    <n v="168"/>
    <n v="0.33333333333333331"/>
    <n v="71310"/>
    <x v="0"/>
    <x v="2"/>
    <s v="High Risk"/>
  </r>
  <r>
    <n v="15579183"/>
    <n v="586"/>
    <x v="0"/>
    <s v="Male"/>
    <x v="55"/>
    <n v="1"/>
    <n v="0"/>
    <n v="2"/>
    <n v="1"/>
    <n v="1"/>
    <n v="53710.23"/>
    <x v="1"/>
    <n v="16"/>
    <n v="3845"/>
    <n v="9"/>
    <n v="26"/>
    <n v="0.5625"/>
    <n v="61520"/>
    <x v="1"/>
    <x v="0"/>
    <s v="Low Risk"/>
  </r>
  <r>
    <n v="15584899"/>
    <n v="617"/>
    <x v="0"/>
    <s v="Female"/>
    <x v="12"/>
    <n v="5"/>
    <n v="0"/>
    <n v="2"/>
    <n v="0"/>
    <n v="1"/>
    <n v="13066.3"/>
    <x v="1"/>
    <n v="9"/>
    <n v="4037"/>
    <n v="10"/>
    <n v="28"/>
    <n v="1"/>
    <n v="36333"/>
    <x v="2"/>
    <x v="2"/>
    <s v="Low Risk"/>
  </r>
  <r>
    <n v="15723658"/>
    <n v="712"/>
    <x v="1"/>
    <s v="Female"/>
    <x v="33"/>
    <n v="6"/>
    <n v="0"/>
    <n v="2"/>
    <n v="1"/>
    <n v="0"/>
    <n v="152417.97"/>
    <x v="1"/>
    <n v="29"/>
    <n v="2305"/>
    <n v="8"/>
    <n v="129"/>
    <n v="0.27586206896551724"/>
    <n v="66845"/>
    <x v="0"/>
    <x v="1"/>
    <s v="High Risk"/>
  </r>
  <r>
    <n v="15803965"/>
    <n v="654"/>
    <x v="0"/>
    <s v="Male"/>
    <x v="30"/>
    <n v="3"/>
    <n v="87485.67"/>
    <n v="1"/>
    <n v="1"/>
    <n v="1"/>
    <n v="3299.01"/>
    <x v="1"/>
    <n v="19"/>
    <n v="1310"/>
    <n v="3"/>
    <n v="15"/>
    <n v="0.15789473684210525"/>
    <n v="24890"/>
    <x v="0"/>
    <x v="2"/>
    <s v="Low Risk"/>
  </r>
  <r>
    <n v="15682489"/>
    <n v="605"/>
    <x v="0"/>
    <s v="Male"/>
    <x v="7"/>
    <n v="9"/>
    <n v="0"/>
    <n v="2"/>
    <n v="1"/>
    <n v="0"/>
    <n v="198091.81"/>
    <x v="1"/>
    <n v="28"/>
    <n v="1240"/>
    <n v="10"/>
    <n v="76"/>
    <n v="0.35714285714285715"/>
    <n v="34720"/>
    <x v="0"/>
    <x v="3"/>
    <s v="High Risk"/>
  </r>
  <r>
    <n v="15813645"/>
    <n v="491"/>
    <x v="0"/>
    <s v="Female"/>
    <x v="18"/>
    <n v="0"/>
    <n v="53369.13"/>
    <n v="1"/>
    <n v="1"/>
    <n v="1"/>
    <n v="103934.12"/>
    <x v="1"/>
    <n v="14"/>
    <n v="1409"/>
    <n v="0"/>
    <n v="35"/>
    <n v="0"/>
    <n v="19726"/>
    <x v="0"/>
    <x v="0"/>
    <s v="Medium Risk"/>
  </r>
  <r>
    <n v="15766787"/>
    <n v="707"/>
    <x v="0"/>
    <s v="Female"/>
    <x v="12"/>
    <n v="9"/>
    <n v="0"/>
    <n v="2"/>
    <n v="1"/>
    <n v="1"/>
    <n v="70403.649999999994"/>
    <x v="1"/>
    <n v="12"/>
    <n v="335"/>
    <n v="7"/>
    <n v="101"/>
    <n v="0.58333333333333337"/>
    <n v="4020"/>
    <x v="0"/>
    <x v="3"/>
    <s v="High Risk"/>
  </r>
  <r>
    <n v="15687171"/>
    <n v="638"/>
    <x v="1"/>
    <s v="Male"/>
    <x v="10"/>
    <n v="5"/>
    <n v="146679.76999999999"/>
    <n v="1"/>
    <n v="1"/>
    <n v="0"/>
    <n v="102179.86"/>
    <x v="1"/>
    <n v="3"/>
    <n v="4816"/>
    <n v="4"/>
    <n v="67"/>
    <n v="1"/>
    <n v="14448"/>
    <x v="0"/>
    <x v="2"/>
    <s v="High Risk"/>
  </r>
  <r>
    <n v="15690744"/>
    <n v="683"/>
    <x v="0"/>
    <s v="Male"/>
    <x v="3"/>
    <n v="2"/>
    <n v="112499.42"/>
    <n v="2"/>
    <n v="1"/>
    <n v="0"/>
    <n v="30375.18"/>
    <x v="1"/>
    <n v="26"/>
    <n v="2420"/>
    <n v="0"/>
    <n v="162"/>
    <n v="0"/>
    <n v="62920"/>
    <x v="1"/>
    <x v="0"/>
    <s v="High Risk"/>
  </r>
  <r>
    <n v="15707974"/>
    <n v="815"/>
    <x v="1"/>
    <s v="Female"/>
    <x v="16"/>
    <n v="2"/>
    <n v="48387"/>
    <n v="1"/>
    <n v="1"/>
    <n v="0"/>
    <n v="184796.84"/>
    <x v="1"/>
    <n v="15"/>
    <n v="2311"/>
    <n v="2"/>
    <n v="81"/>
    <n v="0.13333333333333333"/>
    <n v="34665"/>
    <x v="0"/>
    <x v="0"/>
    <s v="High Risk"/>
  </r>
  <r>
    <n v="15673084"/>
    <n v="645"/>
    <x v="1"/>
    <s v="Male"/>
    <x v="16"/>
    <n v="1"/>
    <n v="68079.8"/>
    <n v="1"/>
    <n v="0"/>
    <n v="1"/>
    <n v="166264.89000000001"/>
    <x v="1"/>
    <n v="10"/>
    <n v="4571"/>
    <n v="7"/>
    <n v="137"/>
    <n v="0.7"/>
    <n v="45710"/>
    <x v="0"/>
    <x v="0"/>
    <s v="High Risk"/>
  </r>
  <r>
    <n v="15814772"/>
    <n v="645"/>
    <x v="2"/>
    <s v="Male"/>
    <x v="23"/>
    <n v="4"/>
    <n v="160133.88"/>
    <n v="1"/>
    <n v="0"/>
    <n v="1"/>
    <n v="88391.97"/>
    <x v="1"/>
    <n v="3"/>
    <n v="3227"/>
    <n v="5"/>
    <n v="129"/>
    <n v="1"/>
    <n v="9681"/>
    <x v="0"/>
    <x v="2"/>
    <s v="High Risk"/>
  </r>
  <r>
    <n v="15743709"/>
    <n v="683"/>
    <x v="0"/>
    <s v="Male"/>
    <x v="33"/>
    <n v="4"/>
    <n v="66190.33"/>
    <n v="1"/>
    <n v="1"/>
    <n v="1"/>
    <n v="115186.97"/>
    <x v="1"/>
    <n v="4"/>
    <n v="3381"/>
    <n v="8"/>
    <n v="82"/>
    <n v="1"/>
    <n v="13524"/>
    <x v="0"/>
    <x v="2"/>
    <s v="High Risk"/>
  </r>
  <r>
    <n v="15610343"/>
    <n v="705"/>
    <x v="0"/>
    <s v="Female"/>
    <x v="24"/>
    <n v="10"/>
    <n v="0"/>
    <n v="2"/>
    <n v="1"/>
    <n v="1"/>
    <n v="13935.53"/>
    <x v="0"/>
    <n v="30"/>
    <n v="3207"/>
    <n v="7"/>
    <n v="178"/>
    <n v="0.23333333333333334"/>
    <n v="96210"/>
    <x v="0"/>
    <x v="3"/>
    <s v="High Risk"/>
  </r>
  <r>
    <n v="15737414"/>
    <n v="647"/>
    <x v="0"/>
    <s v="Male"/>
    <x v="12"/>
    <n v="4"/>
    <n v="123761.68"/>
    <n v="1"/>
    <n v="1"/>
    <n v="0"/>
    <n v="83910.399999999994"/>
    <x v="1"/>
    <n v="14"/>
    <n v="1349"/>
    <n v="1"/>
    <n v="155"/>
    <n v="7.1428571428571425E-2"/>
    <n v="18886"/>
    <x v="0"/>
    <x v="2"/>
    <s v="High Risk"/>
  </r>
  <r>
    <n v="15788480"/>
    <n v="786"/>
    <x v="2"/>
    <s v="Female"/>
    <x v="19"/>
    <n v="0"/>
    <n v="122325.58"/>
    <n v="1"/>
    <n v="0"/>
    <n v="0"/>
    <n v="34712.339999999997"/>
    <x v="0"/>
    <n v="11"/>
    <n v="1638"/>
    <n v="2"/>
    <n v="116"/>
    <n v="0.18181818181818182"/>
    <n v="18018"/>
    <x v="0"/>
    <x v="0"/>
    <s v="High Risk"/>
  </r>
  <r>
    <n v="15568519"/>
    <n v="534"/>
    <x v="0"/>
    <s v="Male"/>
    <x v="1"/>
    <n v="9"/>
    <n v="0"/>
    <n v="2"/>
    <n v="1"/>
    <n v="0"/>
    <n v="13871.34"/>
    <x v="1"/>
    <n v="21"/>
    <n v="1013"/>
    <n v="0"/>
    <n v="131"/>
    <n v="0"/>
    <n v="21273"/>
    <x v="2"/>
    <x v="3"/>
    <s v="High Risk"/>
  </r>
  <r>
    <n v="15792453"/>
    <n v="602"/>
    <x v="1"/>
    <s v="Female"/>
    <x v="0"/>
    <n v="1"/>
    <n v="138912.17000000001"/>
    <n v="1"/>
    <n v="1"/>
    <n v="1"/>
    <n v="139494.75"/>
    <x v="1"/>
    <n v="3"/>
    <n v="3186"/>
    <n v="4"/>
    <n v="159"/>
    <n v="1"/>
    <n v="9558"/>
    <x v="0"/>
    <x v="0"/>
    <s v="High Risk"/>
  </r>
  <r>
    <n v="15658100"/>
    <n v="695"/>
    <x v="0"/>
    <s v="Female"/>
    <x v="0"/>
    <n v="0"/>
    <n v="0"/>
    <n v="2"/>
    <n v="0"/>
    <n v="1"/>
    <n v="140724.64000000001"/>
    <x v="1"/>
    <n v="10"/>
    <n v="3791"/>
    <n v="8"/>
    <n v="69"/>
    <n v="0.8"/>
    <n v="37910"/>
    <x v="0"/>
    <x v="0"/>
    <s v="High Risk"/>
  </r>
  <r>
    <n v="15695197"/>
    <n v="553"/>
    <x v="2"/>
    <s v="Female"/>
    <x v="11"/>
    <n v="7"/>
    <n v="128524.19"/>
    <n v="2"/>
    <n v="1"/>
    <n v="0"/>
    <n v="20682.46"/>
    <x v="1"/>
    <n v="18"/>
    <n v="3064"/>
    <n v="4"/>
    <n v="97"/>
    <n v="0.22222222222222221"/>
    <n v="55152"/>
    <x v="1"/>
    <x v="1"/>
    <s v="High Risk"/>
  </r>
  <r>
    <n v="15749807"/>
    <n v="516"/>
    <x v="1"/>
    <s v="Female"/>
    <x v="8"/>
    <n v="3"/>
    <n v="0"/>
    <n v="2"/>
    <n v="1"/>
    <n v="0"/>
    <n v="124202.26"/>
    <x v="1"/>
    <n v="27"/>
    <n v="2158"/>
    <n v="9"/>
    <n v="67"/>
    <n v="0.33333333333333331"/>
    <n v="58266"/>
    <x v="0"/>
    <x v="2"/>
    <s v="High Risk"/>
  </r>
  <r>
    <n v="15773876"/>
    <n v="655"/>
    <x v="0"/>
    <s v="Female"/>
    <x v="10"/>
    <n v="3"/>
    <n v="0"/>
    <n v="2"/>
    <n v="1"/>
    <n v="0"/>
    <n v="159638.76999999999"/>
    <x v="1"/>
    <n v="3"/>
    <n v="2000"/>
    <n v="10"/>
    <n v="58"/>
    <n v="1"/>
    <n v="6000"/>
    <x v="1"/>
    <x v="2"/>
    <s v="Medium Risk"/>
  </r>
  <r>
    <n v="15591698"/>
    <n v="849"/>
    <x v="2"/>
    <s v="Female"/>
    <x v="23"/>
    <n v="9"/>
    <n v="132934.89000000001"/>
    <n v="1"/>
    <n v="1"/>
    <n v="0"/>
    <n v="171056.65"/>
    <x v="0"/>
    <n v="22"/>
    <n v="936"/>
    <n v="0"/>
    <n v="7"/>
    <n v="0"/>
    <n v="20592"/>
    <x v="0"/>
    <x v="3"/>
    <s v="Low Risk"/>
  </r>
  <r>
    <n v="15712813"/>
    <n v="520"/>
    <x v="2"/>
    <s v="Male"/>
    <x v="3"/>
    <n v="3"/>
    <n v="150805.17000000001"/>
    <n v="3"/>
    <n v="0"/>
    <n v="1"/>
    <n v="25333.03"/>
    <x v="0"/>
    <n v="15"/>
    <n v="2230"/>
    <n v="7"/>
    <n v="169"/>
    <n v="0.46666666666666667"/>
    <n v="33450"/>
    <x v="2"/>
    <x v="2"/>
    <s v="High Risk"/>
  </r>
  <r>
    <n v="15763898"/>
    <n v="568"/>
    <x v="1"/>
    <s v="Female"/>
    <x v="17"/>
    <n v="3"/>
    <n v="0"/>
    <n v="2"/>
    <n v="1"/>
    <n v="1"/>
    <n v="29372.62"/>
    <x v="1"/>
    <n v="15"/>
    <n v="1044"/>
    <n v="8"/>
    <n v="33"/>
    <n v="0.53333333333333333"/>
    <n v="15660"/>
    <x v="0"/>
    <x v="2"/>
    <s v="Medium Risk"/>
  </r>
  <r>
    <n v="15793324"/>
    <n v="695"/>
    <x v="1"/>
    <s v="Male"/>
    <x v="15"/>
    <n v="9"/>
    <n v="0"/>
    <n v="3"/>
    <n v="0"/>
    <n v="1"/>
    <n v="38533.79"/>
    <x v="1"/>
    <n v="20"/>
    <n v="673"/>
    <n v="4"/>
    <n v="174"/>
    <n v="0.2"/>
    <n v="13460"/>
    <x v="0"/>
    <x v="3"/>
    <s v="High Risk"/>
  </r>
  <r>
    <n v="15757759"/>
    <n v="807"/>
    <x v="1"/>
    <s v="Female"/>
    <x v="34"/>
    <n v="7"/>
    <n v="165969.26"/>
    <n v="3"/>
    <n v="1"/>
    <n v="0"/>
    <n v="156122.13"/>
    <x v="0"/>
    <n v="25"/>
    <n v="4131"/>
    <n v="10"/>
    <n v="86"/>
    <n v="0.4"/>
    <n v="103275"/>
    <x v="0"/>
    <x v="1"/>
    <s v="High Risk"/>
  </r>
  <r>
    <n v="15796230"/>
    <n v="642"/>
    <x v="2"/>
    <s v="Female"/>
    <x v="18"/>
    <n v="2"/>
    <n v="124495.98"/>
    <n v="3"/>
    <n v="1"/>
    <n v="1"/>
    <n v="57904.22"/>
    <x v="0"/>
    <n v="4"/>
    <n v="1047"/>
    <n v="5"/>
    <n v="166"/>
    <n v="1"/>
    <n v="4188"/>
    <x v="0"/>
    <x v="0"/>
    <s v="High Risk"/>
  </r>
  <r>
    <n v="15611729"/>
    <n v="703"/>
    <x v="2"/>
    <s v="Male"/>
    <x v="2"/>
    <n v="1"/>
    <n v="141559.5"/>
    <n v="1"/>
    <n v="1"/>
    <n v="1"/>
    <n v="31257.1"/>
    <x v="0"/>
    <n v="27"/>
    <n v="4659"/>
    <n v="2"/>
    <n v="149"/>
    <n v="7.407407407407407E-2"/>
    <n v="125793"/>
    <x v="1"/>
    <x v="0"/>
    <s v="High Risk"/>
  </r>
  <r>
    <n v="15709531"/>
    <n v="556"/>
    <x v="0"/>
    <s v="Male"/>
    <x v="16"/>
    <n v="2"/>
    <n v="114756.14"/>
    <n v="1"/>
    <n v="1"/>
    <n v="0"/>
    <n v="193214.05"/>
    <x v="1"/>
    <n v="3"/>
    <n v="3228"/>
    <n v="7"/>
    <n v="55"/>
    <n v="1"/>
    <n v="9684"/>
    <x v="0"/>
    <x v="0"/>
    <s v="Medium Risk"/>
  </r>
  <r>
    <n v="15650751"/>
    <n v="585"/>
    <x v="0"/>
    <s v="Female"/>
    <x v="33"/>
    <n v="6"/>
    <n v="0"/>
    <n v="2"/>
    <n v="1"/>
    <n v="1"/>
    <n v="137757.69"/>
    <x v="1"/>
    <n v="22"/>
    <n v="3900"/>
    <n v="4"/>
    <n v="36"/>
    <n v="0.18181818181818182"/>
    <n v="85800"/>
    <x v="0"/>
    <x v="1"/>
    <s v="Medium Risk"/>
  </r>
  <r>
    <n v="15641413"/>
    <n v="587"/>
    <x v="2"/>
    <s v="Female"/>
    <x v="23"/>
    <n v="7"/>
    <n v="155393.98000000001"/>
    <n v="2"/>
    <n v="1"/>
    <n v="0"/>
    <n v="13308.2"/>
    <x v="0"/>
    <n v="5"/>
    <n v="682"/>
    <n v="10"/>
    <n v="86"/>
    <n v="1"/>
    <n v="3410"/>
    <x v="0"/>
    <x v="1"/>
    <s v="High Risk"/>
  </r>
  <r>
    <n v="15753840"/>
    <n v="524"/>
    <x v="1"/>
    <s v="Female"/>
    <x v="15"/>
    <n v="6"/>
    <n v="0"/>
    <n v="1"/>
    <n v="1"/>
    <n v="1"/>
    <n v="132861.9"/>
    <x v="0"/>
    <n v="19"/>
    <n v="4687"/>
    <n v="1"/>
    <n v="97"/>
    <n v="5.2631578947368418E-2"/>
    <n v="89053"/>
    <x v="2"/>
    <x v="1"/>
    <s v="High Risk"/>
  </r>
  <r>
    <n v="15669994"/>
    <n v="556"/>
    <x v="2"/>
    <s v="Female"/>
    <x v="8"/>
    <n v="1"/>
    <n v="128663.81"/>
    <n v="2"/>
    <n v="1"/>
    <n v="0"/>
    <n v="125083.29"/>
    <x v="1"/>
    <n v="12"/>
    <n v="4047"/>
    <n v="8"/>
    <n v="136"/>
    <n v="0.66666666666666663"/>
    <n v="48564"/>
    <x v="0"/>
    <x v="0"/>
    <s v="High Risk"/>
  </r>
  <r>
    <n v="15695301"/>
    <n v="504"/>
    <x v="1"/>
    <s v="Male"/>
    <x v="4"/>
    <n v="4"/>
    <n v="113522.64"/>
    <n v="1"/>
    <n v="1"/>
    <n v="1"/>
    <n v="12405.2"/>
    <x v="1"/>
    <n v="11"/>
    <n v="2197"/>
    <n v="6"/>
    <n v="55"/>
    <n v="0.54545454545454541"/>
    <n v="24167"/>
    <x v="0"/>
    <x v="2"/>
    <s v="Medium Risk"/>
  </r>
  <r>
    <n v="15792004"/>
    <n v="731"/>
    <x v="1"/>
    <s v="Female"/>
    <x v="28"/>
    <n v="3"/>
    <n v="0"/>
    <n v="2"/>
    <n v="1"/>
    <n v="0"/>
    <n v="37697.29"/>
    <x v="1"/>
    <n v="19"/>
    <n v="2493"/>
    <n v="9"/>
    <n v="111"/>
    <n v="0.47368421052631576"/>
    <n v="47367"/>
    <x v="2"/>
    <x v="2"/>
    <s v="High Risk"/>
  </r>
  <r>
    <n v="15603035"/>
    <n v="651"/>
    <x v="0"/>
    <s v="Male"/>
    <x v="10"/>
    <n v="3"/>
    <n v="0"/>
    <n v="2"/>
    <n v="1"/>
    <n v="1"/>
    <n v="105599.65"/>
    <x v="1"/>
    <n v="22"/>
    <n v="805"/>
    <n v="6"/>
    <n v="68"/>
    <n v="0.27272727272727271"/>
    <n v="17710"/>
    <x v="0"/>
    <x v="2"/>
    <s v="High Risk"/>
  </r>
  <r>
    <n v="15717286"/>
    <n v="675"/>
    <x v="1"/>
    <s v="Female"/>
    <x v="20"/>
    <n v="8"/>
    <n v="79035.95"/>
    <n v="1"/>
    <n v="1"/>
    <n v="0"/>
    <n v="142783.98000000001"/>
    <x v="0"/>
    <n v="11"/>
    <n v="4515"/>
    <n v="2"/>
    <n v="100"/>
    <n v="0.18181818181818182"/>
    <n v="49665"/>
    <x v="0"/>
    <x v="1"/>
    <s v="High Risk"/>
  </r>
  <r>
    <n v="15577107"/>
    <n v="657"/>
    <x v="1"/>
    <s v="Female"/>
    <x v="32"/>
    <n v="6"/>
    <n v="0"/>
    <n v="3"/>
    <n v="0"/>
    <n v="1"/>
    <n v="168412.07"/>
    <x v="0"/>
    <n v="21"/>
    <n v="232"/>
    <n v="4"/>
    <n v="126"/>
    <n v="0.19047619047619047"/>
    <n v="4872"/>
    <x v="0"/>
    <x v="1"/>
    <s v="High Risk"/>
  </r>
  <r>
    <n v="15754747"/>
    <n v="686"/>
    <x v="2"/>
    <s v="Male"/>
    <x v="19"/>
    <n v="9"/>
    <n v="141918.09"/>
    <n v="2"/>
    <n v="0"/>
    <n v="1"/>
    <n v="184036.47"/>
    <x v="1"/>
    <n v="15"/>
    <n v="4851"/>
    <n v="2"/>
    <n v="31"/>
    <n v="0.13333333333333333"/>
    <n v="72765"/>
    <x v="1"/>
    <x v="3"/>
    <s v="Medium Risk"/>
  </r>
  <r>
    <n v="15705676"/>
    <n v="690"/>
    <x v="0"/>
    <s v="Female"/>
    <x v="12"/>
    <n v="9"/>
    <n v="107944.33"/>
    <n v="2"/>
    <n v="0"/>
    <n v="0"/>
    <n v="48478.47"/>
    <x v="1"/>
    <n v="24"/>
    <n v="1038"/>
    <n v="1"/>
    <n v="156"/>
    <n v="4.1666666666666664E-2"/>
    <n v="24912"/>
    <x v="1"/>
    <x v="3"/>
    <s v="High Risk"/>
  </r>
  <r>
    <n v="15751912"/>
    <n v="567"/>
    <x v="0"/>
    <s v="Male"/>
    <x v="18"/>
    <n v="7"/>
    <n v="0"/>
    <n v="2"/>
    <n v="0"/>
    <n v="1"/>
    <n v="3896.08"/>
    <x v="1"/>
    <n v="5"/>
    <n v="2622"/>
    <n v="6"/>
    <n v="158"/>
    <n v="1"/>
    <n v="13110"/>
    <x v="0"/>
    <x v="1"/>
    <s v="High Risk"/>
  </r>
  <r>
    <n v="15677336"/>
    <n v="557"/>
    <x v="2"/>
    <s v="Male"/>
    <x v="38"/>
    <n v="1"/>
    <n v="120043.13"/>
    <n v="1"/>
    <n v="1"/>
    <n v="0"/>
    <n v="132370.75"/>
    <x v="0"/>
    <n v="17"/>
    <n v="4907"/>
    <n v="9"/>
    <n v="36"/>
    <n v="0.52941176470588236"/>
    <n v="83419"/>
    <x v="0"/>
    <x v="0"/>
    <s v="Medium Risk"/>
  </r>
  <r>
    <n v="15684395"/>
    <n v="446"/>
    <x v="1"/>
    <s v="Female"/>
    <x v="13"/>
    <n v="10"/>
    <n v="125191.69"/>
    <n v="1"/>
    <n v="1"/>
    <n v="1"/>
    <n v="128260.86"/>
    <x v="0"/>
    <n v="24"/>
    <n v="3203"/>
    <n v="5"/>
    <n v="66"/>
    <n v="0.20833333333333334"/>
    <n v="76872"/>
    <x v="1"/>
    <x v="3"/>
    <s v="High Risk"/>
  </r>
  <r>
    <n v="15659949"/>
    <n v="850"/>
    <x v="0"/>
    <s v="Male"/>
    <x v="8"/>
    <n v="1"/>
    <n v="96399.31"/>
    <n v="2"/>
    <n v="1"/>
    <n v="0"/>
    <n v="106534.15"/>
    <x v="1"/>
    <n v="24"/>
    <n v="2480"/>
    <n v="5"/>
    <n v="48"/>
    <n v="0.20833333333333334"/>
    <n v="59520"/>
    <x v="0"/>
    <x v="0"/>
    <s v="Medium Risk"/>
  </r>
  <r>
    <n v="15812422"/>
    <n v="637"/>
    <x v="0"/>
    <s v="Male"/>
    <x v="1"/>
    <n v="2"/>
    <n v="0"/>
    <n v="2"/>
    <n v="0"/>
    <n v="1"/>
    <n v="102515.42"/>
    <x v="1"/>
    <n v="15"/>
    <n v="178"/>
    <n v="2"/>
    <n v="143"/>
    <n v="0.13333333333333333"/>
    <n v="2670"/>
    <x v="0"/>
    <x v="0"/>
    <s v="High Risk"/>
  </r>
  <r>
    <n v="15806941"/>
    <n v="499"/>
    <x v="0"/>
    <s v="Male"/>
    <x v="52"/>
    <n v="7"/>
    <n v="76961.600000000006"/>
    <n v="2"/>
    <n v="1"/>
    <n v="1"/>
    <n v="83643.87"/>
    <x v="1"/>
    <n v="1"/>
    <n v="4633"/>
    <n v="5"/>
    <n v="168"/>
    <n v="1"/>
    <n v="4633"/>
    <x v="0"/>
    <x v="1"/>
    <s v="High Risk"/>
  </r>
  <r>
    <n v="15637690"/>
    <n v="622"/>
    <x v="2"/>
    <s v="Female"/>
    <x v="10"/>
    <n v="7"/>
    <n v="98675.74"/>
    <n v="1"/>
    <n v="1"/>
    <n v="0"/>
    <n v="138906.85"/>
    <x v="0"/>
    <n v="16"/>
    <n v="1298"/>
    <n v="5"/>
    <n v="25"/>
    <n v="0.3125"/>
    <n v="20768"/>
    <x v="2"/>
    <x v="1"/>
    <s v="Low Risk"/>
  </r>
  <r>
    <n v="15632882"/>
    <n v="684"/>
    <x v="2"/>
    <s v="Male"/>
    <x v="24"/>
    <n v="1"/>
    <n v="126817.13"/>
    <n v="2"/>
    <n v="1"/>
    <n v="1"/>
    <n v="29995.83"/>
    <x v="0"/>
    <n v="8"/>
    <n v="897"/>
    <n v="6"/>
    <n v="5"/>
    <n v="0.75"/>
    <n v="7176"/>
    <x v="0"/>
    <x v="0"/>
    <s v="Low Risk"/>
  </r>
  <r>
    <n v="15807107"/>
    <n v="612"/>
    <x v="0"/>
    <s v="Male"/>
    <x v="15"/>
    <n v="3"/>
    <n v="121394.42"/>
    <n v="1"/>
    <n v="1"/>
    <n v="0"/>
    <n v="164081.42000000001"/>
    <x v="1"/>
    <n v="13"/>
    <n v="2100"/>
    <n v="2"/>
    <n v="68"/>
    <n v="0.15384615384615385"/>
    <n v="27300"/>
    <x v="2"/>
    <x v="2"/>
    <s v="High Risk"/>
  </r>
  <r>
    <n v="15661034"/>
    <n v="813"/>
    <x v="2"/>
    <s v="Female"/>
    <x v="6"/>
    <n v="5"/>
    <n v="106059.4"/>
    <n v="1"/>
    <n v="0"/>
    <n v="0"/>
    <n v="187976.88"/>
    <x v="0"/>
    <n v="18"/>
    <n v="4345"/>
    <n v="7"/>
    <n v="133"/>
    <n v="0.3888888888888889"/>
    <n v="78210"/>
    <x v="1"/>
    <x v="2"/>
    <s v="High Risk"/>
  </r>
  <r>
    <n v="15811958"/>
    <n v="850"/>
    <x v="2"/>
    <s v="Male"/>
    <x v="4"/>
    <n v="2"/>
    <n v="112755.34"/>
    <n v="2"/>
    <n v="0"/>
    <n v="0"/>
    <n v="158171.35999999999"/>
    <x v="1"/>
    <n v="8"/>
    <n v="3353"/>
    <n v="1"/>
    <n v="114"/>
    <n v="0.125"/>
    <n v="26824"/>
    <x v="0"/>
    <x v="0"/>
    <s v="High Risk"/>
  </r>
  <r>
    <n v="15785167"/>
    <n v="795"/>
    <x v="1"/>
    <s v="Male"/>
    <x v="6"/>
    <n v="4"/>
    <n v="0"/>
    <n v="2"/>
    <n v="0"/>
    <n v="0"/>
    <n v="155711.64000000001"/>
    <x v="1"/>
    <n v="7"/>
    <n v="195"/>
    <n v="5"/>
    <n v="158"/>
    <n v="0.7142857142857143"/>
    <n v="1365"/>
    <x v="0"/>
    <x v="2"/>
    <s v="High Risk"/>
  </r>
  <r>
    <n v="15646720"/>
    <n v="628"/>
    <x v="1"/>
    <s v="Female"/>
    <x v="30"/>
    <n v="7"/>
    <n v="0"/>
    <n v="3"/>
    <n v="1"/>
    <n v="0"/>
    <n v="85890.75"/>
    <x v="0"/>
    <n v="23"/>
    <n v="3998"/>
    <n v="4"/>
    <n v="54"/>
    <n v="0.17391304347826086"/>
    <n v="91954"/>
    <x v="0"/>
    <x v="1"/>
    <s v="Medium Risk"/>
  </r>
  <r>
    <n v="15658614"/>
    <n v="565"/>
    <x v="2"/>
    <s v="Female"/>
    <x v="16"/>
    <n v="7"/>
    <n v="145400.69"/>
    <n v="2"/>
    <n v="1"/>
    <n v="1"/>
    <n v="83844.789999999994"/>
    <x v="1"/>
    <n v="19"/>
    <n v="3397"/>
    <n v="0"/>
    <n v="15"/>
    <n v="0"/>
    <n v="64543"/>
    <x v="0"/>
    <x v="1"/>
    <s v="Low Risk"/>
  </r>
  <r>
    <n v="15704657"/>
    <n v="601"/>
    <x v="0"/>
    <s v="Male"/>
    <x v="2"/>
    <n v="3"/>
    <n v="72647.64"/>
    <n v="1"/>
    <n v="1"/>
    <n v="0"/>
    <n v="41777.9"/>
    <x v="0"/>
    <n v="26"/>
    <n v="2197"/>
    <n v="10"/>
    <n v="78"/>
    <n v="0.38461538461538464"/>
    <n v="57122"/>
    <x v="1"/>
    <x v="2"/>
    <s v="High Risk"/>
  </r>
  <r>
    <n v="15567147"/>
    <n v="802"/>
    <x v="1"/>
    <s v="Male"/>
    <x v="20"/>
    <n v="4"/>
    <n v="0"/>
    <n v="2"/>
    <n v="1"/>
    <n v="1"/>
    <n v="81908.09"/>
    <x v="1"/>
    <n v="25"/>
    <n v="4138"/>
    <n v="6"/>
    <n v="173"/>
    <n v="0.24"/>
    <n v="103450"/>
    <x v="0"/>
    <x v="2"/>
    <s v="High Risk"/>
  </r>
  <r>
    <n v="15701319"/>
    <n v="614"/>
    <x v="2"/>
    <s v="Female"/>
    <x v="24"/>
    <n v="6"/>
    <n v="96340.81"/>
    <n v="2"/>
    <n v="1"/>
    <n v="1"/>
    <n v="139377.24"/>
    <x v="0"/>
    <n v="26"/>
    <n v="2190"/>
    <n v="6"/>
    <n v="175"/>
    <n v="0.23076923076923078"/>
    <n v="56940"/>
    <x v="0"/>
    <x v="1"/>
    <s v="High Risk"/>
  </r>
  <r>
    <n v="15745266"/>
    <n v="434"/>
    <x v="1"/>
    <s v="Male"/>
    <x v="30"/>
    <n v="6"/>
    <n v="0"/>
    <n v="1"/>
    <n v="0"/>
    <n v="1"/>
    <n v="73562.05"/>
    <x v="0"/>
    <n v="26"/>
    <n v="1846"/>
    <n v="9"/>
    <n v="13"/>
    <n v="0.34615384615384615"/>
    <n v="47996"/>
    <x v="2"/>
    <x v="1"/>
    <s v="Low Risk"/>
  </r>
  <r>
    <n v="15650437"/>
    <n v="522"/>
    <x v="2"/>
    <s v="Male"/>
    <x v="15"/>
    <n v="8"/>
    <n v="124450.36"/>
    <n v="2"/>
    <n v="1"/>
    <n v="1"/>
    <n v="165786.1"/>
    <x v="1"/>
    <n v="27"/>
    <n v="4024"/>
    <n v="9"/>
    <n v="57"/>
    <n v="0.33333333333333331"/>
    <n v="108648"/>
    <x v="0"/>
    <x v="1"/>
    <s v="Medium Risk"/>
  </r>
  <r>
    <n v="15764314"/>
    <n v="550"/>
    <x v="2"/>
    <s v="Male"/>
    <x v="18"/>
    <n v="2"/>
    <n v="113877.23"/>
    <n v="2"/>
    <n v="1"/>
    <n v="0"/>
    <n v="174921.91"/>
    <x v="1"/>
    <n v="7"/>
    <n v="1536"/>
    <n v="2"/>
    <n v="170"/>
    <n v="0.2857142857142857"/>
    <n v="10752"/>
    <x v="0"/>
    <x v="0"/>
    <s v="High Risk"/>
  </r>
  <r>
    <n v="15612594"/>
    <n v="599"/>
    <x v="1"/>
    <s v="Male"/>
    <x v="11"/>
    <n v="3"/>
    <n v="0"/>
    <n v="2"/>
    <n v="1"/>
    <n v="1"/>
    <n v="120790.02"/>
    <x v="1"/>
    <n v="19"/>
    <n v="2968"/>
    <n v="6"/>
    <n v="126"/>
    <n v="0.31578947368421051"/>
    <n v="56392"/>
    <x v="1"/>
    <x v="2"/>
    <s v="High Risk"/>
  </r>
  <r>
    <n v="15593501"/>
    <n v="493"/>
    <x v="0"/>
    <s v="Female"/>
    <x v="18"/>
    <n v="5"/>
    <n v="148667.81"/>
    <n v="2"/>
    <n v="1"/>
    <n v="0"/>
    <n v="56092.51"/>
    <x v="1"/>
    <n v="22"/>
    <n v="4205"/>
    <n v="8"/>
    <n v="79"/>
    <n v="0.36363636363636365"/>
    <n v="92510"/>
    <x v="0"/>
    <x v="2"/>
    <s v="High Risk"/>
  </r>
  <r>
    <n v="15804150"/>
    <n v="755"/>
    <x v="0"/>
    <s v="Male"/>
    <x v="10"/>
    <n v="3"/>
    <n v="0"/>
    <n v="2"/>
    <n v="1"/>
    <n v="1"/>
    <n v="158816.03"/>
    <x v="1"/>
    <n v="9"/>
    <n v="2862"/>
    <n v="10"/>
    <n v="19"/>
    <n v="1"/>
    <n v="25758"/>
    <x v="0"/>
    <x v="2"/>
    <s v="Low Risk"/>
  </r>
  <r>
    <n v="15649297"/>
    <n v="605"/>
    <x v="0"/>
    <s v="Female"/>
    <x v="46"/>
    <n v="4"/>
    <n v="111065.93"/>
    <n v="2"/>
    <n v="0"/>
    <n v="1"/>
    <n v="125660.99"/>
    <x v="1"/>
    <n v="13"/>
    <n v="4198"/>
    <n v="8"/>
    <n v="138"/>
    <n v="0.61538461538461542"/>
    <n v="54574"/>
    <x v="1"/>
    <x v="2"/>
    <s v="High Risk"/>
  </r>
  <r>
    <n v="15641110"/>
    <n v="708"/>
    <x v="0"/>
    <s v="Male"/>
    <x v="1"/>
    <n v="0"/>
    <n v="0"/>
    <n v="1"/>
    <n v="1"/>
    <n v="0"/>
    <n v="128400.62"/>
    <x v="1"/>
    <n v="17"/>
    <n v="3234"/>
    <n v="2"/>
    <n v="163"/>
    <n v="0.11764705882352941"/>
    <n v="54978"/>
    <x v="2"/>
    <x v="0"/>
    <s v="High Risk"/>
  </r>
  <r>
    <n v="15660608"/>
    <n v="699"/>
    <x v="0"/>
    <s v="Male"/>
    <x v="4"/>
    <n v="8"/>
    <n v="158697.60999999999"/>
    <n v="1"/>
    <n v="1"/>
    <n v="0"/>
    <n v="107181.22"/>
    <x v="1"/>
    <n v="17"/>
    <n v="3631"/>
    <n v="8"/>
    <n v="167"/>
    <n v="0.47058823529411764"/>
    <n v="61727"/>
    <x v="1"/>
    <x v="1"/>
    <s v="High Risk"/>
  </r>
  <r>
    <n v="15806570"/>
    <n v="763"/>
    <x v="0"/>
    <s v="Female"/>
    <x v="47"/>
    <n v="4"/>
    <n v="0"/>
    <n v="1"/>
    <n v="1"/>
    <n v="0"/>
    <n v="77203.72"/>
    <x v="0"/>
    <n v="25"/>
    <n v="1547"/>
    <n v="6"/>
    <n v="169"/>
    <n v="0.24"/>
    <n v="38675"/>
    <x v="0"/>
    <x v="2"/>
    <s v="High Risk"/>
  </r>
  <r>
    <n v="15715345"/>
    <n v="743"/>
    <x v="1"/>
    <s v="Male"/>
    <x v="11"/>
    <n v="6"/>
    <n v="0"/>
    <n v="2"/>
    <n v="1"/>
    <n v="0"/>
    <n v="129740.11"/>
    <x v="1"/>
    <n v="9"/>
    <n v="1869"/>
    <n v="8"/>
    <n v="138"/>
    <n v="0.88888888888888884"/>
    <n v="16821"/>
    <x v="0"/>
    <x v="1"/>
    <s v="High Risk"/>
  </r>
  <r>
    <n v="15755521"/>
    <n v="660"/>
    <x v="0"/>
    <s v="Female"/>
    <x v="36"/>
    <n v="0"/>
    <n v="90044.32"/>
    <n v="2"/>
    <n v="0"/>
    <n v="1"/>
    <n v="187604.97"/>
    <x v="0"/>
    <n v="28"/>
    <n v="1087"/>
    <n v="5"/>
    <n v="12"/>
    <n v="0.17857142857142858"/>
    <n v="30436"/>
    <x v="1"/>
    <x v="0"/>
    <s v="Low Risk"/>
  </r>
  <r>
    <n v="15579074"/>
    <n v="619"/>
    <x v="2"/>
    <s v="Male"/>
    <x v="16"/>
    <n v="10"/>
    <n v="84651.79"/>
    <n v="1"/>
    <n v="1"/>
    <n v="1"/>
    <n v="184754.26"/>
    <x v="1"/>
    <n v="15"/>
    <n v="1151"/>
    <n v="0"/>
    <n v="160"/>
    <n v="0"/>
    <n v="17265"/>
    <x v="1"/>
    <x v="3"/>
    <s v="High Risk"/>
  </r>
  <r>
    <n v="15641158"/>
    <n v="739"/>
    <x v="2"/>
    <s v="Male"/>
    <x v="15"/>
    <n v="3"/>
    <n v="102128.27"/>
    <n v="1"/>
    <n v="1"/>
    <n v="0"/>
    <n v="63981.37"/>
    <x v="0"/>
    <n v="30"/>
    <n v="3342"/>
    <n v="9"/>
    <n v="136"/>
    <n v="0.3"/>
    <n v="100260"/>
    <x v="0"/>
    <x v="2"/>
    <s v="High Risk"/>
  </r>
  <r>
    <n v="15752507"/>
    <n v="769"/>
    <x v="2"/>
    <s v="Male"/>
    <x v="52"/>
    <n v="9"/>
    <n v="148846.39000000001"/>
    <n v="1"/>
    <n v="1"/>
    <n v="0"/>
    <n v="192831.67"/>
    <x v="0"/>
    <n v="10"/>
    <n v="1702"/>
    <n v="2"/>
    <n v="99"/>
    <n v="0.2"/>
    <n v="17020"/>
    <x v="1"/>
    <x v="3"/>
    <s v="High Risk"/>
  </r>
  <r>
    <n v="15597983"/>
    <n v="692"/>
    <x v="0"/>
    <s v="Male"/>
    <x v="58"/>
    <n v="10"/>
    <n v="154953.94"/>
    <n v="1"/>
    <n v="1"/>
    <n v="1"/>
    <n v="70849.47"/>
    <x v="1"/>
    <n v="18"/>
    <n v="3543"/>
    <n v="0"/>
    <n v="52"/>
    <n v="0"/>
    <n v="63774"/>
    <x v="2"/>
    <x v="3"/>
    <s v="Medium Risk"/>
  </r>
  <r>
    <n v="15586069"/>
    <n v="560"/>
    <x v="0"/>
    <s v="Female"/>
    <x v="33"/>
    <n v="0"/>
    <n v="108883.29"/>
    <n v="1"/>
    <n v="1"/>
    <n v="0"/>
    <n v="27914.95"/>
    <x v="1"/>
    <n v="16"/>
    <n v="3737"/>
    <n v="5"/>
    <n v="17"/>
    <n v="0.3125"/>
    <n v="59792"/>
    <x v="1"/>
    <x v="0"/>
    <s v="Low Risk"/>
  </r>
  <r>
    <n v="15655082"/>
    <n v="607"/>
    <x v="0"/>
    <s v="Female"/>
    <x v="36"/>
    <n v="4"/>
    <n v="112070.86"/>
    <n v="3"/>
    <n v="1"/>
    <n v="0"/>
    <n v="173568.3"/>
    <x v="0"/>
    <n v="17"/>
    <n v="1196"/>
    <n v="10"/>
    <n v="101"/>
    <n v="0.58823529411764708"/>
    <n v="20332"/>
    <x v="0"/>
    <x v="2"/>
    <s v="High Risk"/>
  </r>
  <r>
    <n v="15720155"/>
    <n v="630"/>
    <x v="2"/>
    <s v="Male"/>
    <x v="6"/>
    <n v="6"/>
    <n v="131354.39000000001"/>
    <n v="1"/>
    <n v="0"/>
    <n v="1"/>
    <n v="9324.31"/>
    <x v="0"/>
    <n v="6"/>
    <n v="980"/>
    <n v="0"/>
    <n v="79"/>
    <n v="0"/>
    <n v="5880"/>
    <x v="0"/>
    <x v="1"/>
    <s v="High Risk"/>
  </r>
  <r>
    <n v="15582116"/>
    <n v="767"/>
    <x v="2"/>
    <s v="Female"/>
    <x v="13"/>
    <n v="7"/>
    <n v="132746.20000000001"/>
    <n v="2"/>
    <n v="1"/>
    <n v="0"/>
    <n v="26628.880000000001"/>
    <x v="0"/>
    <n v="30"/>
    <n v="1738"/>
    <n v="9"/>
    <n v="17"/>
    <n v="0.3"/>
    <n v="52140"/>
    <x v="1"/>
    <x v="1"/>
    <s v="Low Risk"/>
  </r>
  <r>
    <n v="15749365"/>
    <n v="543"/>
    <x v="0"/>
    <s v="Female"/>
    <x v="10"/>
    <n v="8"/>
    <n v="0"/>
    <n v="2"/>
    <n v="0"/>
    <n v="1"/>
    <n v="145601.79999999999"/>
    <x v="1"/>
    <n v="23"/>
    <n v="585"/>
    <n v="5"/>
    <n v="153"/>
    <n v="0.21739130434782608"/>
    <n v="13455"/>
    <x v="0"/>
    <x v="1"/>
    <s v="High Risk"/>
  </r>
  <r>
    <n v="15632069"/>
    <n v="776"/>
    <x v="0"/>
    <s v="Male"/>
    <x v="2"/>
    <n v="8"/>
    <n v="125211.55"/>
    <n v="2"/>
    <n v="1"/>
    <n v="0"/>
    <n v="144496.07"/>
    <x v="1"/>
    <n v="17"/>
    <n v="4093"/>
    <n v="3"/>
    <n v="29"/>
    <n v="0.17647058823529413"/>
    <n v="69581"/>
    <x v="2"/>
    <x v="1"/>
    <s v="Low Risk"/>
  </r>
  <r>
    <n v="15663134"/>
    <n v="535"/>
    <x v="1"/>
    <s v="Male"/>
    <x v="14"/>
    <n v="1"/>
    <n v="0"/>
    <n v="2"/>
    <n v="1"/>
    <n v="1"/>
    <n v="11779.98"/>
    <x v="0"/>
    <n v="9"/>
    <n v="765"/>
    <n v="5"/>
    <n v="111"/>
    <n v="0.55555555555555558"/>
    <n v="6885"/>
    <x v="1"/>
    <x v="0"/>
    <s v="High Risk"/>
  </r>
  <r>
    <n v="15766683"/>
    <n v="549"/>
    <x v="2"/>
    <s v="Male"/>
    <x v="18"/>
    <n v="6"/>
    <n v="139422.37"/>
    <n v="1"/>
    <n v="0"/>
    <n v="0"/>
    <n v="83983.39"/>
    <x v="0"/>
    <n v="7"/>
    <n v="3798"/>
    <n v="0"/>
    <n v="79"/>
    <n v="0"/>
    <n v="26586"/>
    <x v="0"/>
    <x v="1"/>
    <s v="High Risk"/>
  </r>
  <r>
    <n v="15707219"/>
    <n v="844"/>
    <x v="0"/>
    <s v="Female"/>
    <x v="34"/>
    <n v="4"/>
    <n v="0"/>
    <n v="2"/>
    <n v="0"/>
    <n v="1"/>
    <n v="123318.37"/>
    <x v="1"/>
    <n v="30"/>
    <n v="3100"/>
    <n v="6"/>
    <n v="55"/>
    <n v="0.2"/>
    <n v="93000"/>
    <x v="2"/>
    <x v="2"/>
    <s v="Medium Risk"/>
  </r>
  <r>
    <n v="15709232"/>
    <n v="586"/>
    <x v="2"/>
    <s v="Female"/>
    <x v="40"/>
    <n v="5"/>
    <n v="157099.47"/>
    <n v="2"/>
    <n v="1"/>
    <n v="1"/>
    <n v="65481.86"/>
    <x v="1"/>
    <n v="11"/>
    <n v="2019"/>
    <n v="3"/>
    <n v="49"/>
    <n v="0.27272727272727271"/>
    <n v="22209"/>
    <x v="2"/>
    <x v="2"/>
    <s v="Medium Risk"/>
  </r>
  <r>
    <n v="15801351"/>
    <n v="583"/>
    <x v="0"/>
    <s v="Male"/>
    <x v="20"/>
    <n v="3"/>
    <n v="0"/>
    <n v="2"/>
    <n v="1"/>
    <n v="0"/>
    <n v="47728"/>
    <x v="1"/>
    <n v="21"/>
    <n v="2350"/>
    <n v="7"/>
    <n v="74"/>
    <n v="0.33333333333333331"/>
    <n v="49350"/>
    <x v="0"/>
    <x v="2"/>
    <s v="High Risk"/>
  </r>
  <r>
    <n v="15578747"/>
    <n v="701"/>
    <x v="1"/>
    <s v="Male"/>
    <x v="28"/>
    <n v="5"/>
    <n v="83600.240000000005"/>
    <n v="1"/>
    <n v="0"/>
    <n v="1"/>
    <n v="59195.05"/>
    <x v="1"/>
    <n v="4"/>
    <n v="4325"/>
    <n v="10"/>
    <n v="15"/>
    <n v="1"/>
    <n v="17300"/>
    <x v="0"/>
    <x v="2"/>
    <s v="Low Risk"/>
  </r>
  <r>
    <n v="15675626"/>
    <n v="726"/>
    <x v="0"/>
    <s v="Male"/>
    <x v="34"/>
    <n v="2"/>
    <n v="0"/>
    <n v="1"/>
    <n v="0"/>
    <n v="0"/>
    <n v="98060.51"/>
    <x v="1"/>
    <n v="24"/>
    <n v="1831"/>
    <n v="3"/>
    <n v="121"/>
    <n v="0.125"/>
    <n v="43944"/>
    <x v="1"/>
    <x v="0"/>
    <s v="High Risk"/>
  </r>
  <r>
    <n v="15583736"/>
    <n v="829"/>
    <x v="2"/>
    <s v="Male"/>
    <x v="18"/>
    <n v="4"/>
    <n v="81795.740000000005"/>
    <n v="2"/>
    <n v="1"/>
    <n v="0"/>
    <n v="90106.94"/>
    <x v="1"/>
    <n v="25"/>
    <n v="753"/>
    <n v="9"/>
    <n v="127"/>
    <n v="0.36"/>
    <n v="18825"/>
    <x v="1"/>
    <x v="2"/>
    <s v="High Risk"/>
  </r>
  <r>
    <n v="15590011"/>
    <n v="749"/>
    <x v="1"/>
    <s v="Male"/>
    <x v="16"/>
    <n v="9"/>
    <n v="129378.32"/>
    <n v="1"/>
    <n v="1"/>
    <n v="1"/>
    <n v="13549.34"/>
    <x v="1"/>
    <n v="7"/>
    <n v="1935"/>
    <n v="7"/>
    <n v="42"/>
    <n v="1"/>
    <n v="13545"/>
    <x v="2"/>
    <x v="3"/>
    <s v="Medium Risk"/>
  </r>
  <r>
    <n v="15609913"/>
    <n v="743"/>
    <x v="0"/>
    <s v="Female"/>
    <x v="17"/>
    <n v="9"/>
    <n v="0"/>
    <n v="1"/>
    <n v="1"/>
    <n v="0"/>
    <n v="113436.08"/>
    <x v="1"/>
    <n v="26"/>
    <n v="2952"/>
    <n v="0"/>
    <n v="77"/>
    <n v="0"/>
    <n v="76752"/>
    <x v="0"/>
    <x v="3"/>
    <s v="High Risk"/>
  </r>
  <r>
    <n v="15719479"/>
    <n v="619"/>
    <x v="1"/>
    <s v="Female"/>
    <x v="27"/>
    <n v="7"/>
    <n v="0"/>
    <n v="2"/>
    <n v="1"/>
    <n v="1"/>
    <n v="42442.21"/>
    <x v="1"/>
    <n v="22"/>
    <n v="4025"/>
    <n v="1"/>
    <n v="32"/>
    <n v="4.5454545454545456E-2"/>
    <n v="88550"/>
    <x v="2"/>
    <x v="1"/>
    <s v="Medium Risk"/>
  </r>
  <r>
    <n v="15575147"/>
    <n v="699"/>
    <x v="0"/>
    <s v="Male"/>
    <x v="32"/>
    <n v="9"/>
    <n v="99339"/>
    <n v="1"/>
    <n v="1"/>
    <n v="0"/>
    <n v="68297.61"/>
    <x v="0"/>
    <n v="12"/>
    <n v="1084"/>
    <n v="4"/>
    <n v="89"/>
    <n v="0.33333333333333331"/>
    <n v="13008"/>
    <x v="0"/>
    <x v="3"/>
    <s v="High Risk"/>
  </r>
  <r>
    <n v="15597309"/>
    <n v="749"/>
    <x v="1"/>
    <s v="Male"/>
    <x v="18"/>
    <n v="7"/>
    <n v="0"/>
    <n v="2"/>
    <n v="0"/>
    <n v="0"/>
    <n v="80134.649999999994"/>
    <x v="1"/>
    <n v="25"/>
    <n v="1350"/>
    <n v="6"/>
    <n v="180"/>
    <n v="0.24"/>
    <n v="33750"/>
    <x v="0"/>
    <x v="1"/>
    <s v="High Risk"/>
  </r>
  <r>
    <n v="15648367"/>
    <n v="600"/>
    <x v="2"/>
    <s v="Female"/>
    <x v="6"/>
    <n v="6"/>
    <n v="74430.100000000006"/>
    <n v="2"/>
    <n v="1"/>
    <n v="1"/>
    <n v="96051.1"/>
    <x v="1"/>
    <n v="12"/>
    <n v="1653"/>
    <n v="4"/>
    <n v="140"/>
    <n v="0.33333333333333331"/>
    <n v="19836"/>
    <x v="2"/>
    <x v="1"/>
    <s v="High Risk"/>
  </r>
  <r>
    <n v="15758031"/>
    <n v="760"/>
    <x v="1"/>
    <s v="Male"/>
    <x v="16"/>
    <n v="3"/>
    <n v="91241.85"/>
    <n v="1"/>
    <n v="0"/>
    <n v="1"/>
    <n v="80682.350000000006"/>
    <x v="1"/>
    <n v="23"/>
    <n v="652"/>
    <n v="10"/>
    <n v="112"/>
    <n v="0.43478260869565216"/>
    <n v="14996"/>
    <x v="0"/>
    <x v="2"/>
    <s v="High Risk"/>
  </r>
  <r>
    <n v="15751771"/>
    <n v="528"/>
    <x v="2"/>
    <s v="Male"/>
    <x v="15"/>
    <n v="2"/>
    <n v="99092.45"/>
    <n v="1"/>
    <n v="0"/>
    <n v="1"/>
    <n v="111149.98"/>
    <x v="1"/>
    <n v="12"/>
    <n v="3835"/>
    <n v="3"/>
    <n v="10"/>
    <n v="0.25"/>
    <n v="46020"/>
    <x v="2"/>
    <x v="0"/>
    <s v="Low Risk"/>
  </r>
  <r>
    <n v="15689288"/>
    <n v="630"/>
    <x v="0"/>
    <s v="Female"/>
    <x v="28"/>
    <n v="5"/>
    <n v="0"/>
    <n v="2"/>
    <n v="1"/>
    <n v="0"/>
    <n v="182612.38"/>
    <x v="1"/>
    <n v="28"/>
    <n v="1927"/>
    <n v="10"/>
    <n v="99"/>
    <n v="0.35714285714285715"/>
    <n v="53956"/>
    <x v="2"/>
    <x v="2"/>
    <s v="High Risk"/>
  </r>
  <r>
    <n v="15731026"/>
    <n v="683"/>
    <x v="2"/>
    <s v="Female"/>
    <x v="2"/>
    <n v="2"/>
    <n v="100062.16"/>
    <n v="2"/>
    <n v="1"/>
    <n v="0"/>
    <n v="109201.43"/>
    <x v="1"/>
    <n v="13"/>
    <n v="4497"/>
    <n v="1"/>
    <n v="49"/>
    <n v="7.6923076923076927E-2"/>
    <n v="58461"/>
    <x v="0"/>
    <x v="0"/>
    <s v="Medium Risk"/>
  </r>
  <r>
    <n v="15775809"/>
    <n v="677"/>
    <x v="2"/>
    <s v="Female"/>
    <x v="28"/>
    <n v="6"/>
    <n v="98723.67"/>
    <n v="1"/>
    <n v="0"/>
    <n v="1"/>
    <n v="151146.67000000001"/>
    <x v="1"/>
    <n v="16"/>
    <n v="1120"/>
    <n v="5"/>
    <n v="155"/>
    <n v="0.3125"/>
    <n v="17920"/>
    <x v="1"/>
    <x v="1"/>
    <s v="High Risk"/>
  </r>
  <r>
    <n v="15743076"/>
    <n v="669"/>
    <x v="1"/>
    <s v="Male"/>
    <x v="6"/>
    <n v="9"/>
    <n v="0"/>
    <n v="1"/>
    <n v="1"/>
    <n v="1"/>
    <n v="93901.61"/>
    <x v="1"/>
    <n v="19"/>
    <n v="1330"/>
    <n v="1"/>
    <n v="165"/>
    <n v="5.2631578947368418E-2"/>
    <n v="25270"/>
    <x v="0"/>
    <x v="3"/>
    <s v="High Risk"/>
  </r>
  <r>
    <n v="15658258"/>
    <n v="693"/>
    <x v="0"/>
    <s v="Male"/>
    <x v="3"/>
    <n v="6"/>
    <n v="128760.32000000001"/>
    <n v="1"/>
    <n v="1"/>
    <n v="0"/>
    <n v="36342.79"/>
    <x v="1"/>
    <n v="30"/>
    <n v="247"/>
    <n v="7"/>
    <n v="178"/>
    <n v="0.23333333333333334"/>
    <n v="7410"/>
    <x v="2"/>
    <x v="1"/>
    <s v="High Risk"/>
  </r>
  <r>
    <n v="15756321"/>
    <n v="612"/>
    <x v="1"/>
    <s v="Female"/>
    <x v="37"/>
    <n v="5"/>
    <n v="144772.69"/>
    <n v="1"/>
    <n v="0"/>
    <n v="0"/>
    <n v="98302.57"/>
    <x v="0"/>
    <n v="3"/>
    <n v="4027"/>
    <n v="5"/>
    <n v="114"/>
    <n v="1"/>
    <n v="12081"/>
    <x v="2"/>
    <x v="2"/>
    <s v="High Risk"/>
  </r>
  <r>
    <n v="15706799"/>
    <n v="719"/>
    <x v="1"/>
    <s v="Male"/>
    <x v="4"/>
    <n v="4"/>
    <n v="0"/>
    <n v="1"/>
    <n v="0"/>
    <n v="0"/>
    <n v="84972.9"/>
    <x v="0"/>
    <n v="20"/>
    <n v="1023"/>
    <n v="3"/>
    <n v="61"/>
    <n v="0.15"/>
    <n v="20460"/>
    <x v="2"/>
    <x v="2"/>
    <s v="High Risk"/>
  </r>
  <r>
    <n v="15775703"/>
    <n v="702"/>
    <x v="0"/>
    <s v="Male"/>
    <x v="28"/>
    <n v="2"/>
    <n v="71281.289999999994"/>
    <n v="1"/>
    <n v="1"/>
    <n v="1"/>
    <n v="108747.12"/>
    <x v="0"/>
    <n v="12"/>
    <n v="1791"/>
    <n v="7"/>
    <n v="136"/>
    <n v="0.58333333333333337"/>
    <n v="21492"/>
    <x v="0"/>
    <x v="0"/>
    <s v="High Risk"/>
  </r>
  <r>
    <n v="15642636"/>
    <n v="755"/>
    <x v="0"/>
    <s v="Male"/>
    <x v="6"/>
    <n v="9"/>
    <n v="117035.89"/>
    <n v="1"/>
    <n v="1"/>
    <n v="1"/>
    <n v="21862.19"/>
    <x v="1"/>
    <n v="20"/>
    <n v="1239"/>
    <n v="9"/>
    <n v="51"/>
    <n v="0.45"/>
    <n v="24780"/>
    <x v="0"/>
    <x v="3"/>
    <s v="Medium Risk"/>
  </r>
  <r>
    <n v="15704651"/>
    <n v="514"/>
    <x v="0"/>
    <s v="Male"/>
    <x v="28"/>
    <n v="1"/>
    <n v="0"/>
    <n v="2"/>
    <n v="0"/>
    <n v="0"/>
    <n v="121551.93"/>
    <x v="1"/>
    <n v="30"/>
    <n v="3558"/>
    <n v="10"/>
    <n v="19"/>
    <n v="0.33333333333333331"/>
    <n v="106740"/>
    <x v="2"/>
    <x v="0"/>
    <s v="Low Risk"/>
  </r>
  <r>
    <n v="15806771"/>
    <n v="753"/>
    <x v="0"/>
    <s v="Female"/>
    <x v="20"/>
    <n v="0"/>
    <n v="3768.69"/>
    <n v="2"/>
    <n v="1"/>
    <n v="0"/>
    <n v="177065.24"/>
    <x v="0"/>
    <n v="10"/>
    <n v="2704"/>
    <n v="10"/>
    <n v="84"/>
    <n v="1"/>
    <n v="27040"/>
    <x v="0"/>
    <x v="0"/>
    <s v="High Risk"/>
  </r>
  <r>
    <n v="15566735"/>
    <n v="548"/>
    <x v="2"/>
    <s v="Female"/>
    <x v="18"/>
    <n v="2"/>
    <n v="108913.84"/>
    <n v="2"/>
    <n v="1"/>
    <n v="1"/>
    <n v="140460.01"/>
    <x v="1"/>
    <n v="2"/>
    <n v="177"/>
    <n v="10"/>
    <n v="18"/>
    <n v="1"/>
    <n v="354"/>
    <x v="0"/>
    <x v="0"/>
    <s v="Low Risk"/>
  </r>
  <r>
    <n v="15681671"/>
    <n v="850"/>
    <x v="2"/>
    <s v="Male"/>
    <x v="34"/>
    <n v="2"/>
    <n v="101100.22"/>
    <n v="2"/>
    <n v="1"/>
    <n v="1"/>
    <n v="35337.31"/>
    <x v="1"/>
    <n v="19"/>
    <n v="4392"/>
    <n v="8"/>
    <n v="39"/>
    <n v="0.42105263157894735"/>
    <n v="83448"/>
    <x v="1"/>
    <x v="0"/>
    <s v="Medium Risk"/>
  </r>
  <r>
    <n v="15775949"/>
    <n v="612"/>
    <x v="0"/>
    <s v="Female"/>
    <x v="16"/>
    <n v="7"/>
    <n v="110615.47"/>
    <n v="1"/>
    <n v="1"/>
    <n v="1"/>
    <n v="193502.93"/>
    <x v="1"/>
    <n v="16"/>
    <n v="2489"/>
    <n v="9"/>
    <n v="56"/>
    <n v="0.5625"/>
    <n v="39824"/>
    <x v="0"/>
    <x v="1"/>
    <s v="Medium Risk"/>
  </r>
  <r>
    <n v="15586752"/>
    <n v="628"/>
    <x v="2"/>
    <s v="Male"/>
    <x v="19"/>
    <n v="8"/>
    <n v="152143.89000000001"/>
    <n v="1"/>
    <n v="1"/>
    <n v="1"/>
    <n v="32174.03"/>
    <x v="1"/>
    <n v="13"/>
    <n v="2458"/>
    <n v="7"/>
    <n v="92"/>
    <n v="0.53846153846153844"/>
    <n v="31954"/>
    <x v="0"/>
    <x v="1"/>
    <s v="High Risk"/>
  </r>
  <r>
    <n v="15582519"/>
    <n v="479"/>
    <x v="0"/>
    <s v="Male"/>
    <x v="40"/>
    <n v="6"/>
    <n v="121797.09"/>
    <n v="1"/>
    <n v="0"/>
    <n v="1"/>
    <n v="5811.9"/>
    <x v="0"/>
    <n v="5"/>
    <n v="1503"/>
    <n v="0"/>
    <n v="135"/>
    <n v="0"/>
    <n v="7515"/>
    <x v="0"/>
    <x v="1"/>
    <s v="High Risk"/>
  </r>
  <r>
    <n v="15658233"/>
    <n v="724"/>
    <x v="0"/>
    <s v="Female"/>
    <x v="1"/>
    <n v="5"/>
    <n v="109798.25"/>
    <n v="1"/>
    <n v="0"/>
    <n v="1"/>
    <n v="149593.60999999999"/>
    <x v="1"/>
    <n v="6"/>
    <n v="2406"/>
    <n v="1"/>
    <n v="9"/>
    <n v="0.16666666666666666"/>
    <n v="14436"/>
    <x v="0"/>
    <x v="2"/>
    <s v="Low Risk"/>
  </r>
  <r>
    <n v="15755330"/>
    <n v="512"/>
    <x v="2"/>
    <s v="Male"/>
    <x v="1"/>
    <n v="7"/>
    <n v="122403.24"/>
    <n v="1"/>
    <n v="0"/>
    <n v="1"/>
    <n v="37439.9"/>
    <x v="0"/>
    <n v="7"/>
    <n v="3962"/>
    <n v="7"/>
    <n v="136"/>
    <n v="1"/>
    <n v="27734"/>
    <x v="2"/>
    <x v="1"/>
    <s v="High Risk"/>
  </r>
  <r>
    <n v="15605072"/>
    <n v="638"/>
    <x v="0"/>
    <s v="Female"/>
    <x v="3"/>
    <n v="3"/>
    <n v="145860.98000000001"/>
    <n v="1"/>
    <n v="1"/>
    <n v="1"/>
    <n v="142763.51"/>
    <x v="0"/>
    <n v="4"/>
    <n v="1204"/>
    <n v="1"/>
    <n v="13"/>
    <n v="0.25"/>
    <n v="4816"/>
    <x v="1"/>
    <x v="2"/>
    <s v="Low Risk"/>
  </r>
  <r>
    <n v="15617538"/>
    <n v="834"/>
    <x v="1"/>
    <s v="Male"/>
    <x v="20"/>
    <n v="7"/>
    <n v="0"/>
    <n v="2"/>
    <n v="0"/>
    <n v="0"/>
    <n v="45038.74"/>
    <x v="1"/>
    <n v="11"/>
    <n v="1885"/>
    <n v="10"/>
    <n v="113"/>
    <n v="0.90909090909090906"/>
    <n v="20735"/>
    <x v="2"/>
    <x v="1"/>
    <s v="High Risk"/>
  </r>
  <r>
    <n v="15591428"/>
    <n v="781"/>
    <x v="0"/>
    <s v="Male"/>
    <x v="6"/>
    <n v="9"/>
    <n v="0"/>
    <n v="2"/>
    <n v="0"/>
    <n v="0"/>
    <n v="172097.4"/>
    <x v="1"/>
    <n v="15"/>
    <n v="556"/>
    <n v="6"/>
    <n v="69"/>
    <n v="0.4"/>
    <n v="8340"/>
    <x v="0"/>
    <x v="3"/>
    <s v="High Risk"/>
  </r>
  <r>
    <n v="15692142"/>
    <n v="707"/>
    <x v="2"/>
    <s v="Female"/>
    <x v="36"/>
    <n v="7"/>
    <n v="105086.74"/>
    <n v="1"/>
    <n v="1"/>
    <n v="1"/>
    <n v="180344.69"/>
    <x v="0"/>
    <n v="19"/>
    <n v="855"/>
    <n v="3"/>
    <n v="3"/>
    <n v="0.15789473684210525"/>
    <n v="16245"/>
    <x v="2"/>
    <x v="1"/>
    <s v="Low Risk"/>
  </r>
  <r>
    <n v="15692931"/>
    <n v="670"/>
    <x v="0"/>
    <s v="Male"/>
    <x v="32"/>
    <n v="2"/>
    <n v="114991.45"/>
    <n v="1"/>
    <n v="1"/>
    <n v="1"/>
    <n v="37392.559999999998"/>
    <x v="1"/>
    <n v="25"/>
    <n v="3204"/>
    <n v="8"/>
    <n v="139"/>
    <n v="0.32"/>
    <n v="80100"/>
    <x v="0"/>
    <x v="0"/>
    <s v="High Risk"/>
  </r>
  <r>
    <n v="15781127"/>
    <n v="663"/>
    <x v="1"/>
    <s v="Female"/>
    <x v="19"/>
    <n v="8"/>
    <n v="96769.04"/>
    <n v="1"/>
    <n v="1"/>
    <n v="1"/>
    <n v="36864.050000000003"/>
    <x v="1"/>
    <n v="11"/>
    <n v="285"/>
    <n v="5"/>
    <n v="62"/>
    <n v="0.45454545454545453"/>
    <n v="3135"/>
    <x v="2"/>
    <x v="1"/>
    <s v="High Risk"/>
  </r>
  <r>
    <n v="15677136"/>
    <n v="624"/>
    <x v="0"/>
    <s v="Female"/>
    <x v="51"/>
    <n v="5"/>
    <n v="0"/>
    <n v="2"/>
    <n v="0"/>
    <n v="0"/>
    <n v="132418.59"/>
    <x v="1"/>
    <n v="15"/>
    <n v="2990"/>
    <n v="10"/>
    <n v="94"/>
    <n v="0.66666666666666663"/>
    <n v="44850"/>
    <x v="1"/>
    <x v="2"/>
    <s v="High Risk"/>
  </r>
  <r>
    <n v="15677828"/>
    <n v="598"/>
    <x v="0"/>
    <s v="Female"/>
    <x v="10"/>
    <n v="4"/>
    <n v="0"/>
    <n v="2"/>
    <n v="0"/>
    <n v="0"/>
    <n v="60894.26"/>
    <x v="1"/>
    <n v="8"/>
    <n v="269"/>
    <n v="0"/>
    <n v="158"/>
    <n v="0"/>
    <n v="2152"/>
    <x v="2"/>
    <x v="2"/>
    <s v="High Risk"/>
  </r>
  <r>
    <n v="15567897"/>
    <n v="619"/>
    <x v="2"/>
    <s v="Male"/>
    <x v="51"/>
    <n v="5"/>
    <n v="132725.1"/>
    <n v="1"/>
    <n v="1"/>
    <n v="1"/>
    <n v="143913.32999999999"/>
    <x v="1"/>
    <n v="27"/>
    <n v="130"/>
    <n v="1"/>
    <n v="175"/>
    <n v="3.7037037037037035E-2"/>
    <n v="3510"/>
    <x v="0"/>
    <x v="2"/>
    <s v="High Risk"/>
  </r>
  <r>
    <n v="15793641"/>
    <n v="792"/>
    <x v="0"/>
    <s v="Female"/>
    <x v="53"/>
    <n v="3"/>
    <n v="0"/>
    <n v="2"/>
    <n v="1"/>
    <n v="1"/>
    <n v="172240.27"/>
    <x v="1"/>
    <n v="8"/>
    <n v="4799"/>
    <n v="0"/>
    <n v="158"/>
    <n v="0"/>
    <n v="38392"/>
    <x v="0"/>
    <x v="2"/>
    <s v="High Risk"/>
  </r>
  <r>
    <n v="15678333"/>
    <n v="683"/>
    <x v="0"/>
    <s v="Female"/>
    <x v="28"/>
    <n v="7"/>
    <n v="0"/>
    <n v="2"/>
    <n v="1"/>
    <n v="0"/>
    <n v="86619.77"/>
    <x v="1"/>
    <n v="2"/>
    <n v="1070"/>
    <n v="9"/>
    <n v="54"/>
    <n v="1"/>
    <n v="2140"/>
    <x v="1"/>
    <x v="1"/>
    <s v="Medium Risk"/>
  </r>
  <r>
    <n v="15630511"/>
    <n v="691"/>
    <x v="0"/>
    <s v="Female"/>
    <x v="19"/>
    <n v="6"/>
    <n v="0"/>
    <n v="2"/>
    <n v="1"/>
    <n v="0"/>
    <n v="164074.89000000001"/>
    <x v="1"/>
    <n v="22"/>
    <n v="3274"/>
    <n v="7"/>
    <n v="27"/>
    <n v="0.31818181818181818"/>
    <n v="72028"/>
    <x v="0"/>
    <x v="1"/>
    <s v="Low Risk"/>
  </r>
  <r>
    <n v="15792627"/>
    <n v="765"/>
    <x v="1"/>
    <s v="Female"/>
    <x v="19"/>
    <n v="5"/>
    <n v="84557.82"/>
    <n v="1"/>
    <n v="1"/>
    <n v="1"/>
    <n v="69039.429999999993"/>
    <x v="1"/>
    <n v="9"/>
    <n v="636"/>
    <n v="8"/>
    <n v="80"/>
    <n v="0.88888888888888884"/>
    <n v="5724"/>
    <x v="0"/>
    <x v="2"/>
    <s v="High Risk"/>
  </r>
  <r>
    <n v="15717191"/>
    <n v="508"/>
    <x v="0"/>
    <s v="Male"/>
    <x v="23"/>
    <n v="1"/>
    <n v="93817.41"/>
    <n v="2"/>
    <n v="1"/>
    <n v="1"/>
    <n v="132468.76"/>
    <x v="0"/>
    <n v="29"/>
    <n v="2074"/>
    <n v="7"/>
    <n v="18"/>
    <n v="0.2413793103448276"/>
    <n v="60146"/>
    <x v="2"/>
    <x v="0"/>
    <s v="Low Risk"/>
  </r>
  <r>
    <n v="15625716"/>
    <n v="637"/>
    <x v="0"/>
    <s v="Female"/>
    <x v="19"/>
    <n v="9"/>
    <n v="113913.53"/>
    <n v="1"/>
    <n v="0"/>
    <n v="1"/>
    <n v="65316.5"/>
    <x v="1"/>
    <n v="2"/>
    <n v="4100"/>
    <n v="10"/>
    <n v="135"/>
    <n v="1"/>
    <n v="8200"/>
    <x v="1"/>
    <x v="3"/>
    <s v="High Risk"/>
  </r>
  <r>
    <n v="15710053"/>
    <n v="667"/>
    <x v="2"/>
    <s v="Female"/>
    <x v="4"/>
    <n v="5"/>
    <n v="140406.68"/>
    <n v="2"/>
    <n v="0"/>
    <n v="1"/>
    <n v="57164.19"/>
    <x v="1"/>
    <n v="23"/>
    <n v="1913"/>
    <n v="2"/>
    <n v="73"/>
    <n v="8.6956521739130432E-2"/>
    <n v="43999"/>
    <x v="0"/>
    <x v="2"/>
    <s v="High Risk"/>
  </r>
  <r>
    <n v="15580043"/>
    <n v="575"/>
    <x v="1"/>
    <s v="Female"/>
    <x v="32"/>
    <n v="8"/>
    <n v="105229.34"/>
    <n v="1"/>
    <n v="1"/>
    <n v="1"/>
    <n v="34397.08"/>
    <x v="1"/>
    <n v="19"/>
    <n v="1651"/>
    <n v="8"/>
    <n v="140"/>
    <n v="0.42105263157894735"/>
    <n v="31369"/>
    <x v="0"/>
    <x v="1"/>
    <s v="High Risk"/>
  </r>
  <r>
    <n v="15601410"/>
    <n v="744"/>
    <x v="1"/>
    <s v="Female"/>
    <x v="17"/>
    <n v="1"/>
    <n v="0"/>
    <n v="3"/>
    <n v="1"/>
    <n v="1"/>
    <n v="177431.59"/>
    <x v="0"/>
    <n v="4"/>
    <n v="852"/>
    <n v="6"/>
    <n v="68"/>
    <n v="1"/>
    <n v="3408"/>
    <x v="1"/>
    <x v="0"/>
    <s v="High Risk"/>
  </r>
  <r>
    <n v="15684669"/>
    <n v="567"/>
    <x v="0"/>
    <s v="Female"/>
    <x v="1"/>
    <n v="9"/>
    <n v="137891.35"/>
    <n v="1"/>
    <n v="1"/>
    <n v="0"/>
    <n v="142009.46"/>
    <x v="0"/>
    <n v="9"/>
    <n v="352"/>
    <n v="2"/>
    <n v="166"/>
    <n v="0.22222222222222221"/>
    <n v="3168"/>
    <x v="0"/>
    <x v="3"/>
    <s v="High Risk"/>
  </r>
  <r>
    <n v="15619083"/>
    <n v="502"/>
    <x v="0"/>
    <s v="Female"/>
    <x v="12"/>
    <n v="6"/>
    <n v="0"/>
    <n v="2"/>
    <n v="1"/>
    <n v="1"/>
    <n v="80618.47"/>
    <x v="1"/>
    <n v="1"/>
    <n v="3224"/>
    <n v="4"/>
    <n v="160"/>
    <n v="1"/>
    <n v="3224"/>
    <x v="0"/>
    <x v="1"/>
    <s v="High Risk"/>
  </r>
  <r>
    <n v="15692207"/>
    <n v="609"/>
    <x v="0"/>
    <s v="Female"/>
    <x v="47"/>
    <n v="6"/>
    <n v="0"/>
    <n v="2"/>
    <n v="1"/>
    <n v="1"/>
    <n v="124218.27"/>
    <x v="1"/>
    <n v="27"/>
    <n v="3129"/>
    <n v="7"/>
    <n v="160"/>
    <n v="0.25925925925925924"/>
    <n v="84483"/>
    <x v="1"/>
    <x v="1"/>
    <s v="High Risk"/>
  </r>
  <r>
    <n v="15730705"/>
    <n v="715"/>
    <x v="0"/>
    <s v="Male"/>
    <x v="24"/>
    <n v="9"/>
    <n v="165252.51999999999"/>
    <n v="1"/>
    <n v="1"/>
    <n v="0"/>
    <n v="85286.3"/>
    <x v="1"/>
    <n v="14"/>
    <n v="1240"/>
    <n v="3"/>
    <n v="153"/>
    <n v="0.21428571428571427"/>
    <n v="17360"/>
    <x v="2"/>
    <x v="3"/>
    <s v="High Risk"/>
  </r>
  <r>
    <n v="15749688"/>
    <n v="541"/>
    <x v="0"/>
    <s v="Male"/>
    <x v="15"/>
    <n v="8"/>
    <n v="0"/>
    <n v="2"/>
    <n v="0"/>
    <n v="0"/>
    <n v="40889.14"/>
    <x v="1"/>
    <n v="29"/>
    <n v="4961"/>
    <n v="7"/>
    <n v="67"/>
    <n v="0.2413793103448276"/>
    <n v="143869"/>
    <x v="2"/>
    <x v="1"/>
    <s v="High Risk"/>
  </r>
  <r>
    <n v="15728542"/>
    <n v="850"/>
    <x v="0"/>
    <s v="Female"/>
    <x v="60"/>
    <n v="4"/>
    <n v="0"/>
    <n v="2"/>
    <n v="1"/>
    <n v="1"/>
    <n v="107236.87"/>
    <x v="1"/>
    <n v="28"/>
    <n v="2213"/>
    <n v="0"/>
    <n v="15"/>
    <n v="0"/>
    <n v="61964"/>
    <x v="0"/>
    <x v="2"/>
    <s v="Low Risk"/>
  </r>
  <r>
    <n v="15760063"/>
    <n v="595"/>
    <x v="1"/>
    <s v="Male"/>
    <x v="51"/>
    <n v="7"/>
    <n v="0"/>
    <n v="2"/>
    <n v="1"/>
    <n v="1"/>
    <n v="168085.97"/>
    <x v="1"/>
    <n v="10"/>
    <n v="534"/>
    <n v="3"/>
    <n v="20"/>
    <n v="0.3"/>
    <n v="5340"/>
    <x v="1"/>
    <x v="1"/>
    <s v="Low Risk"/>
  </r>
  <r>
    <n v="15658982"/>
    <n v="650"/>
    <x v="2"/>
    <s v="Female"/>
    <x v="34"/>
    <n v="5"/>
    <n v="122034.4"/>
    <n v="3"/>
    <n v="0"/>
    <n v="1"/>
    <n v="146663.43"/>
    <x v="0"/>
    <n v="20"/>
    <n v="965"/>
    <n v="3"/>
    <n v="68"/>
    <n v="0.15"/>
    <n v="19300"/>
    <x v="1"/>
    <x v="2"/>
    <s v="High Risk"/>
  </r>
  <r>
    <n v="15758769"/>
    <n v="625"/>
    <x v="0"/>
    <s v="Female"/>
    <x v="4"/>
    <n v="7"/>
    <n v="0"/>
    <n v="1"/>
    <n v="1"/>
    <n v="0"/>
    <n v="4791.8"/>
    <x v="1"/>
    <n v="12"/>
    <n v="3904"/>
    <n v="4"/>
    <n v="23"/>
    <n v="0.33333333333333331"/>
    <n v="46848"/>
    <x v="0"/>
    <x v="1"/>
    <s v="Low Risk"/>
  </r>
  <r>
    <n v="15778481"/>
    <n v="817"/>
    <x v="0"/>
    <s v="Male"/>
    <x v="49"/>
    <n v="1"/>
    <n v="118962.58"/>
    <n v="1"/>
    <n v="1"/>
    <n v="1"/>
    <n v="120819.58"/>
    <x v="1"/>
    <n v="18"/>
    <n v="399"/>
    <n v="4"/>
    <n v="166"/>
    <n v="0.22222222222222221"/>
    <n v="7182"/>
    <x v="0"/>
    <x v="0"/>
    <s v="High Risk"/>
  </r>
  <r>
    <n v="15661162"/>
    <n v="526"/>
    <x v="1"/>
    <s v="Male"/>
    <x v="23"/>
    <n v="2"/>
    <n v="0"/>
    <n v="1"/>
    <n v="1"/>
    <n v="0"/>
    <n v="114539.67"/>
    <x v="0"/>
    <n v="5"/>
    <n v="3396"/>
    <n v="9"/>
    <n v="65"/>
    <n v="1"/>
    <n v="16980"/>
    <x v="0"/>
    <x v="0"/>
    <s v="High Risk"/>
  </r>
  <r>
    <n v="15568164"/>
    <n v="850"/>
    <x v="0"/>
    <s v="Female"/>
    <x v="10"/>
    <n v="4"/>
    <n v="71379.53"/>
    <n v="2"/>
    <n v="1"/>
    <n v="1"/>
    <n v="154000.99"/>
    <x v="1"/>
    <n v="15"/>
    <n v="2945"/>
    <n v="7"/>
    <n v="166"/>
    <n v="0.46666666666666667"/>
    <n v="44175"/>
    <x v="1"/>
    <x v="2"/>
    <s v="High Risk"/>
  </r>
  <r>
    <n v="15601569"/>
    <n v="598"/>
    <x v="0"/>
    <s v="Female"/>
    <x v="20"/>
    <n v="2"/>
    <n v="171178.25"/>
    <n v="1"/>
    <n v="1"/>
    <n v="0"/>
    <n v="137980.57999999999"/>
    <x v="0"/>
    <n v="4"/>
    <n v="4262"/>
    <n v="6"/>
    <n v="114"/>
    <n v="1"/>
    <n v="17048"/>
    <x v="2"/>
    <x v="0"/>
    <s v="High Risk"/>
  </r>
  <r>
    <n v="15772383"/>
    <n v="613"/>
    <x v="0"/>
    <s v="Male"/>
    <x v="18"/>
    <n v="9"/>
    <n v="131307.10999999999"/>
    <n v="1"/>
    <n v="0"/>
    <n v="0"/>
    <n v="83343.73"/>
    <x v="1"/>
    <n v="19"/>
    <n v="2387"/>
    <n v="10"/>
    <n v="83"/>
    <n v="0.52631578947368418"/>
    <n v="45353"/>
    <x v="1"/>
    <x v="3"/>
    <s v="High Risk"/>
  </r>
  <r>
    <n v="15667456"/>
    <n v="709"/>
    <x v="1"/>
    <s v="Male"/>
    <x v="46"/>
    <n v="3"/>
    <n v="0"/>
    <n v="2"/>
    <n v="1"/>
    <n v="1"/>
    <n v="82195.149999999994"/>
    <x v="1"/>
    <n v="8"/>
    <n v="298"/>
    <n v="6"/>
    <n v="97"/>
    <n v="0.75"/>
    <n v="2384"/>
    <x v="2"/>
    <x v="2"/>
    <s v="High Risk"/>
  </r>
  <r>
    <n v="15672983"/>
    <n v="678"/>
    <x v="1"/>
    <s v="Female"/>
    <x v="7"/>
    <n v="5"/>
    <n v="87099.85"/>
    <n v="2"/>
    <n v="1"/>
    <n v="0"/>
    <n v="149550.95000000001"/>
    <x v="1"/>
    <n v="16"/>
    <n v="2083"/>
    <n v="6"/>
    <n v="163"/>
    <n v="0.375"/>
    <n v="33328"/>
    <x v="1"/>
    <x v="2"/>
    <s v="High Risk"/>
  </r>
  <r>
    <n v="15799534"/>
    <n v="720"/>
    <x v="0"/>
    <s v="Male"/>
    <x v="60"/>
    <n v="5"/>
    <n v="183135.39"/>
    <n v="2"/>
    <n v="1"/>
    <n v="1"/>
    <n v="197688.5"/>
    <x v="1"/>
    <n v="20"/>
    <n v="4977"/>
    <n v="3"/>
    <n v="80"/>
    <n v="0.15"/>
    <n v="99540"/>
    <x v="0"/>
    <x v="2"/>
    <s v="High Risk"/>
  </r>
  <r>
    <n v="15582847"/>
    <n v="662"/>
    <x v="0"/>
    <s v="Male"/>
    <x v="28"/>
    <n v="0"/>
    <n v="0"/>
    <n v="2"/>
    <n v="0"/>
    <n v="1"/>
    <n v="72929.960000000006"/>
    <x v="1"/>
    <n v="17"/>
    <n v="471"/>
    <n v="8"/>
    <n v="87"/>
    <n v="0.47058823529411764"/>
    <n v="8007"/>
    <x v="0"/>
    <x v="0"/>
    <s v="High Risk"/>
  </r>
  <r>
    <n v="15612478"/>
    <n v="525"/>
    <x v="0"/>
    <s v="Male"/>
    <x v="21"/>
    <n v="10"/>
    <n v="0"/>
    <n v="3"/>
    <n v="1"/>
    <n v="0"/>
    <n v="171045.35"/>
    <x v="0"/>
    <n v="3"/>
    <n v="826"/>
    <n v="4"/>
    <n v="126"/>
    <n v="1"/>
    <n v="2478"/>
    <x v="0"/>
    <x v="3"/>
    <s v="High Risk"/>
  </r>
  <r>
    <n v="15709621"/>
    <n v="662"/>
    <x v="0"/>
    <s v="Male"/>
    <x v="8"/>
    <n v="3"/>
    <n v="0"/>
    <n v="2"/>
    <n v="0"/>
    <n v="1"/>
    <n v="27731.05"/>
    <x v="1"/>
    <n v="1"/>
    <n v="4157"/>
    <n v="8"/>
    <n v="81"/>
    <n v="1"/>
    <n v="4157"/>
    <x v="1"/>
    <x v="2"/>
    <s v="High Risk"/>
  </r>
  <r>
    <n v="15802009"/>
    <n v="770"/>
    <x v="0"/>
    <s v="Female"/>
    <x v="19"/>
    <n v="6"/>
    <n v="0"/>
    <n v="2"/>
    <n v="1"/>
    <n v="1"/>
    <n v="126131.9"/>
    <x v="1"/>
    <n v="26"/>
    <n v="4960"/>
    <n v="1"/>
    <n v="13"/>
    <n v="3.8461538461538464E-2"/>
    <n v="128960"/>
    <x v="1"/>
    <x v="1"/>
    <s v="Low Risk"/>
  </r>
  <r>
    <n v="15698816"/>
    <n v="721"/>
    <x v="1"/>
    <s v="Female"/>
    <x v="19"/>
    <n v="4"/>
    <n v="72535.45"/>
    <n v="1"/>
    <n v="1"/>
    <n v="1"/>
    <n v="103931.49"/>
    <x v="1"/>
    <n v="25"/>
    <n v="2453"/>
    <n v="9"/>
    <n v="65"/>
    <n v="0.36"/>
    <n v="61325"/>
    <x v="0"/>
    <x v="2"/>
    <s v="High Risk"/>
  </r>
  <r>
    <n v="15574830"/>
    <n v="633"/>
    <x v="2"/>
    <s v="Male"/>
    <x v="14"/>
    <n v="2"/>
    <n v="128137.42"/>
    <n v="2"/>
    <n v="1"/>
    <n v="0"/>
    <n v="147635.32999999999"/>
    <x v="0"/>
    <n v="3"/>
    <n v="873"/>
    <n v="6"/>
    <n v="169"/>
    <n v="1"/>
    <n v="2619"/>
    <x v="1"/>
    <x v="0"/>
    <s v="High Risk"/>
  </r>
  <r>
    <n v="15603082"/>
    <n v="701"/>
    <x v="0"/>
    <s v="Male"/>
    <x v="21"/>
    <n v="9"/>
    <n v="0"/>
    <n v="2"/>
    <n v="0"/>
    <n v="0"/>
    <n v="61961.57"/>
    <x v="1"/>
    <n v="5"/>
    <n v="2978"/>
    <n v="4"/>
    <n v="54"/>
    <n v="0.8"/>
    <n v="14890"/>
    <x v="1"/>
    <x v="3"/>
    <s v="Medium Risk"/>
  </r>
  <r>
    <n v="15685947"/>
    <n v="556"/>
    <x v="2"/>
    <s v="Male"/>
    <x v="0"/>
    <n v="0"/>
    <n v="115915.53"/>
    <n v="2"/>
    <n v="0"/>
    <n v="1"/>
    <n v="125435.47"/>
    <x v="0"/>
    <n v="25"/>
    <n v="4605"/>
    <n v="1"/>
    <n v="88"/>
    <n v="0.04"/>
    <n v="115125"/>
    <x v="2"/>
    <x v="0"/>
    <s v="High Risk"/>
  </r>
  <r>
    <n v="15643048"/>
    <n v="639"/>
    <x v="0"/>
    <s v="Male"/>
    <x v="26"/>
    <n v="0"/>
    <n v="0"/>
    <n v="2"/>
    <n v="0"/>
    <n v="1"/>
    <n v="42240.54"/>
    <x v="1"/>
    <n v="20"/>
    <n v="2325"/>
    <n v="6"/>
    <n v="59"/>
    <n v="0.3"/>
    <n v="46500"/>
    <x v="0"/>
    <x v="0"/>
    <s v="Medium Risk"/>
  </r>
  <r>
    <n v="15807568"/>
    <n v="632"/>
    <x v="0"/>
    <s v="Male"/>
    <x v="5"/>
    <n v="2"/>
    <n v="0"/>
    <n v="2"/>
    <n v="0"/>
    <n v="0"/>
    <n v="57942.879999999997"/>
    <x v="1"/>
    <n v="25"/>
    <n v="1190"/>
    <n v="8"/>
    <n v="137"/>
    <n v="0.32"/>
    <n v="29750"/>
    <x v="0"/>
    <x v="0"/>
    <s v="High Risk"/>
  </r>
  <r>
    <n v="15597591"/>
    <n v="456"/>
    <x v="0"/>
    <s v="Male"/>
    <x v="6"/>
    <n v="5"/>
    <n v="107000.49"/>
    <n v="1"/>
    <n v="1"/>
    <n v="1"/>
    <n v="153419.62"/>
    <x v="1"/>
    <n v="18"/>
    <n v="4841"/>
    <n v="1"/>
    <n v="91"/>
    <n v="5.5555555555555552E-2"/>
    <n v="87138"/>
    <x v="0"/>
    <x v="2"/>
    <s v="High Risk"/>
  </r>
  <r>
    <n v="15747558"/>
    <n v="729"/>
    <x v="1"/>
    <s v="Female"/>
    <x v="16"/>
    <n v="10"/>
    <n v="0"/>
    <n v="2"/>
    <n v="1"/>
    <n v="0"/>
    <n v="189727.12"/>
    <x v="1"/>
    <n v="11"/>
    <n v="1683"/>
    <n v="10"/>
    <n v="96"/>
    <n v="0.90909090909090906"/>
    <n v="18513"/>
    <x v="1"/>
    <x v="3"/>
    <s v="High Risk"/>
  </r>
  <r>
    <n v="15756655"/>
    <n v="632"/>
    <x v="0"/>
    <s v="Female"/>
    <x v="10"/>
    <n v="2"/>
    <n v="0"/>
    <n v="2"/>
    <n v="0"/>
    <n v="0"/>
    <n v="165385.54999999999"/>
    <x v="1"/>
    <n v="17"/>
    <n v="1696"/>
    <n v="8"/>
    <n v="16"/>
    <n v="0.47058823529411764"/>
    <n v="28832"/>
    <x v="2"/>
    <x v="0"/>
    <s v="Low Risk"/>
  </r>
  <r>
    <n v="15589949"/>
    <n v="433"/>
    <x v="1"/>
    <s v="Male"/>
    <x v="10"/>
    <n v="9"/>
    <n v="152806.74"/>
    <n v="1"/>
    <n v="1"/>
    <n v="0"/>
    <n v="19687.990000000002"/>
    <x v="1"/>
    <n v="5"/>
    <n v="3693"/>
    <n v="8"/>
    <n v="147"/>
    <n v="1"/>
    <n v="18465"/>
    <x v="0"/>
    <x v="3"/>
    <s v="High Risk"/>
  </r>
  <r>
    <n v="15601012"/>
    <n v="802"/>
    <x v="0"/>
    <s v="Female"/>
    <x v="52"/>
    <n v="3"/>
    <n v="92887.06"/>
    <n v="1"/>
    <n v="1"/>
    <n v="0"/>
    <n v="39473.629999999997"/>
    <x v="0"/>
    <n v="23"/>
    <n v="290"/>
    <n v="7"/>
    <n v="16"/>
    <n v="0.30434782608695654"/>
    <n v="6670"/>
    <x v="0"/>
    <x v="2"/>
    <s v="Low Risk"/>
  </r>
  <r>
    <n v="15724269"/>
    <n v="670"/>
    <x v="0"/>
    <s v="Male"/>
    <x v="11"/>
    <n v="7"/>
    <n v="0"/>
    <n v="2"/>
    <n v="1"/>
    <n v="1"/>
    <n v="144723.38"/>
    <x v="1"/>
    <n v="5"/>
    <n v="3211"/>
    <n v="4"/>
    <n v="58"/>
    <n v="0.8"/>
    <n v="16055"/>
    <x v="1"/>
    <x v="1"/>
    <s v="Medium Risk"/>
  </r>
  <r>
    <n v="15567506"/>
    <n v="738"/>
    <x v="2"/>
    <s v="Female"/>
    <x v="20"/>
    <n v="6"/>
    <n v="114940.67"/>
    <n v="2"/>
    <n v="1"/>
    <n v="1"/>
    <n v="194895.57"/>
    <x v="0"/>
    <n v="9"/>
    <n v="3027"/>
    <n v="0"/>
    <n v="46"/>
    <n v="0"/>
    <n v="27243"/>
    <x v="0"/>
    <x v="1"/>
    <s v="Medium Risk"/>
  </r>
  <r>
    <n v="15791877"/>
    <n v="706"/>
    <x v="2"/>
    <s v="Male"/>
    <x v="10"/>
    <n v="0"/>
    <n v="140641.26"/>
    <n v="2"/>
    <n v="1"/>
    <n v="1"/>
    <n v="77271.91"/>
    <x v="1"/>
    <n v="13"/>
    <n v="3816"/>
    <n v="3"/>
    <n v="118"/>
    <n v="0.23076923076923078"/>
    <n v="49608"/>
    <x v="1"/>
    <x v="0"/>
    <s v="High Risk"/>
  </r>
  <r>
    <n v="15794360"/>
    <n v="592"/>
    <x v="2"/>
    <s v="Female"/>
    <x v="53"/>
    <n v="5"/>
    <n v="71816.740000000005"/>
    <n v="2"/>
    <n v="1"/>
    <n v="0"/>
    <n v="105096.82"/>
    <x v="0"/>
    <n v="15"/>
    <n v="1566"/>
    <n v="4"/>
    <n v="37"/>
    <n v="0.26666666666666666"/>
    <n v="23490"/>
    <x v="0"/>
    <x v="2"/>
    <s v="Medium Risk"/>
  </r>
  <r>
    <n v="15686538"/>
    <n v="522"/>
    <x v="0"/>
    <s v="Female"/>
    <x v="1"/>
    <n v="7"/>
    <n v="0"/>
    <n v="2"/>
    <n v="0"/>
    <n v="1"/>
    <n v="176780.39"/>
    <x v="1"/>
    <n v="11"/>
    <n v="1405"/>
    <n v="4"/>
    <n v="178"/>
    <n v="0.36363636363636365"/>
    <n v="15455"/>
    <x v="2"/>
    <x v="1"/>
    <s v="High Risk"/>
  </r>
  <r>
    <n v="15585985"/>
    <n v="746"/>
    <x v="0"/>
    <s v="Male"/>
    <x v="36"/>
    <n v="5"/>
    <n v="165282.42000000001"/>
    <n v="1"/>
    <n v="1"/>
    <n v="0"/>
    <n v="153786.46"/>
    <x v="0"/>
    <n v="3"/>
    <n v="2804"/>
    <n v="7"/>
    <n v="158"/>
    <n v="1"/>
    <n v="8412"/>
    <x v="1"/>
    <x v="2"/>
    <s v="High Risk"/>
  </r>
  <r>
    <n v="15699257"/>
    <n v="651"/>
    <x v="1"/>
    <s v="Male"/>
    <x v="0"/>
    <n v="2"/>
    <n v="143145.87"/>
    <n v="2"/>
    <n v="1"/>
    <n v="0"/>
    <n v="43612.06"/>
    <x v="1"/>
    <n v="2"/>
    <n v="2672"/>
    <n v="9"/>
    <n v="180"/>
    <n v="1"/>
    <n v="5344"/>
    <x v="0"/>
    <x v="0"/>
    <s v="High Risk"/>
  </r>
  <r>
    <n v="15804104"/>
    <n v="494"/>
    <x v="0"/>
    <s v="Male"/>
    <x v="34"/>
    <n v="9"/>
    <n v="114731.76"/>
    <n v="2"/>
    <n v="0"/>
    <n v="1"/>
    <n v="79479.740000000005"/>
    <x v="1"/>
    <n v="20"/>
    <n v="4227"/>
    <n v="9"/>
    <n v="91"/>
    <n v="0.45"/>
    <n v="84540"/>
    <x v="0"/>
    <x v="3"/>
    <s v="High Risk"/>
  </r>
  <r>
    <n v="15727619"/>
    <n v="753"/>
    <x v="2"/>
    <s v="Female"/>
    <x v="17"/>
    <n v="9"/>
    <n v="113909.69"/>
    <n v="3"/>
    <n v="1"/>
    <n v="0"/>
    <n v="92320.37"/>
    <x v="0"/>
    <n v="25"/>
    <n v="3433"/>
    <n v="6"/>
    <n v="85"/>
    <n v="0.24"/>
    <n v="85825"/>
    <x v="0"/>
    <x v="3"/>
    <s v="High Risk"/>
  </r>
  <r>
    <n v="15740237"/>
    <n v="671"/>
    <x v="2"/>
    <s v="Male"/>
    <x v="18"/>
    <n v="2"/>
    <n v="116695.27"/>
    <n v="1"/>
    <n v="0"/>
    <n v="0"/>
    <n v="193201.86"/>
    <x v="1"/>
    <n v="25"/>
    <n v="4458"/>
    <n v="7"/>
    <n v="110"/>
    <n v="0.28000000000000003"/>
    <n v="111450"/>
    <x v="0"/>
    <x v="0"/>
    <s v="High Risk"/>
  </r>
  <r>
    <n v="15801436"/>
    <n v="696"/>
    <x v="0"/>
    <s v="Male"/>
    <x v="0"/>
    <n v="4"/>
    <n v="0"/>
    <n v="1"/>
    <n v="0"/>
    <n v="0"/>
    <n v="126353.13"/>
    <x v="0"/>
    <n v="2"/>
    <n v="1732"/>
    <n v="5"/>
    <n v="38"/>
    <n v="1"/>
    <n v="3464"/>
    <x v="0"/>
    <x v="2"/>
    <s v="Medium Risk"/>
  </r>
  <r>
    <n v="15705735"/>
    <n v="577"/>
    <x v="1"/>
    <s v="Male"/>
    <x v="3"/>
    <n v="3"/>
    <n v="0"/>
    <n v="2"/>
    <n v="1"/>
    <n v="1"/>
    <n v="135008.92000000001"/>
    <x v="1"/>
    <n v="4"/>
    <n v="3066"/>
    <n v="0"/>
    <n v="106"/>
    <n v="0"/>
    <n v="12264"/>
    <x v="0"/>
    <x v="2"/>
    <s v="High Risk"/>
  </r>
  <r>
    <n v="15649359"/>
    <n v="587"/>
    <x v="0"/>
    <s v="Male"/>
    <x v="18"/>
    <n v="1"/>
    <n v="0"/>
    <n v="2"/>
    <n v="0"/>
    <n v="1"/>
    <n v="17135.599999999999"/>
    <x v="1"/>
    <n v="29"/>
    <n v="471"/>
    <n v="1"/>
    <n v="121"/>
    <n v="3.4482758620689655E-2"/>
    <n v="13659"/>
    <x v="0"/>
    <x v="0"/>
    <s v="High Risk"/>
  </r>
  <r>
    <n v="15624892"/>
    <n v="712"/>
    <x v="2"/>
    <s v="Male"/>
    <x v="24"/>
    <n v="7"/>
    <n v="93978.96"/>
    <n v="2"/>
    <n v="1"/>
    <n v="0"/>
    <n v="60651.77"/>
    <x v="1"/>
    <n v="28"/>
    <n v="3674"/>
    <n v="0"/>
    <n v="83"/>
    <n v="0"/>
    <n v="102872"/>
    <x v="2"/>
    <x v="1"/>
    <s v="High Risk"/>
  </r>
  <r>
    <n v="15784918"/>
    <n v="498"/>
    <x v="2"/>
    <s v="Male"/>
    <x v="12"/>
    <n v="2"/>
    <n v="121968.11"/>
    <n v="2"/>
    <n v="0"/>
    <n v="1"/>
    <n v="188343.05"/>
    <x v="1"/>
    <n v="23"/>
    <n v="1123"/>
    <n v="10"/>
    <n v="98"/>
    <n v="0.43478260869565216"/>
    <n v="25829"/>
    <x v="0"/>
    <x v="0"/>
    <s v="High Risk"/>
  </r>
  <r>
    <n v="15584785"/>
    <n v="660"/>
    <x v="0"/>
    <s v="Male"/>
    <x v="24"/>
    <n v="2"/>
    <n v="97324.91"/>
    <n v="1"/>
    <n v="1"/>
    <n v="0"/>
    <n v="23291.83"/>
    <x v="1"/>
    <n v="29"/>
    <n v="3999"/>
    <n v="1"/>
    <n v="85"/>
    <n v="3.4482758620689655E-2"/>
    <n v="115971"/>
    <x v="1"/>
    <x v="0"/>
    <s v="High Risk"/>
  </r>
  <r>
    <n v="15797197"/>
    <n v="678"/>
    <x v="1"/>
    <s v="Male"/>
    <x v="6"/>
    <n v="6"/>
    <n v="0"/>
    <n v="2"/>
    <n v="1"/>
    <n v="0"/>
    <n v="64443.75"/>
    <x v="1"/>
    <n v="28"/>
    <n v="4849"/>
    <n v="3"/>
    <n v="169"/>
    <n v="0.10714285714285714"/>
    <n v="135772"/>
    <x v="0"/>
    <x v="1"/>
    <s v="High Risk"/>
  </r>
  <r>
    <n v="15574858"/>
    <n v="530"/>
    <x v="0"/>
    <s v="Male"/>
    <x v="24"/>
    <n v="8"/>
    <n v="0"/>
    <n v="2"/>
    <n v="1"/>
    <n v="1"/>
    <n v="287.99"/>
    <x v="1"/>
    <n v="9"/>
    <n v="2984"/>
    <n v="0"/>
    <n v="110"/>
    <n v="0"/>
    <n v="26856"/>
    <x v="2"/>
    <x v="1"/>
    <s v="High Risk"/>
  </r>
  <r>
    <n v="15794101"/>
    <n v="559"/>
    <x v="0"/>
    <s v="Female"/>
    <x v="36"/>
    <n v="2"/>
    <n v="0"/>
    <n v="2"/>
    <n v="0"/>
    <n v="1"/>
    <n v="137961.41"/>
    <x v="1"/>
    <n v="21"/>
    <n v="4806"/>
    <n v="7"/>
    <n v="90"/>
    <n v="0.33333333333333331"/>
    <n v="100926"/>
    <x v="1"/>
    <x v="0"/>
    <s v="High Risk"/>
  </r>
  <r>
    <n v="15743245"/>
    <n v="624"/>
    <x v="0"/>
    <s v="Male"/>
    <x v="0"/>
    <n v="3"/>
    <n v="145155.37"/>
    <n v="1"/>
    <n v="1"/>
    <n v="0"/>
    <n v="72169.95"/>
    <x v="0"/>
    <n v="13"/>
    <n v="863"/>
    <n v="9"/>
    <n v="92"/>
    <n v="0.69230769230769229"/>
    <n v="11219"/>
    <x v="0"/>
    <x v="2"/>
    <s v="High Risk"/>
  </r>
  <r>
    <n v="15791535"/>
    <n v="592"/>
    <x v="0"/>
    <s v="Male"/>
    <x v="34"/>
    <n v="5"/>
    <n v="137222.76999999999"/>
    <n v="1"/>
    <n v="0"/>
    <n v="0"/>
    <n v="39608.58"/>
    <x v="1"/>
    <n v="3"/>
    <n v="1002"/>
    <n v="2"/>
    <n v="51"/>
    <n v="0.66666666666666663"/>
    <n v="3006"/>
    <x v="2"/>
    <x v="2"/>
    <s v="Medium Risk"/>
  </r>
  <r>
    <n v="15605215"/>
    <n v="767"/>
    <x v="0"/>
    <s v="Male"/>
    <x v="36"/>
    <n v="9"/>
    <n v="0"/>
    <n v="2"/>
    <n v="0"/>
    <n v="1"/>
    <n v="175458.21"/>
    <x v="1"/>
    <n v="21"/>
    <n v="3543"/>
    <n v="2"/>
    <n v="42"/>
    <n v="9.5238095238095233E-2"/>
    <n v="74403"/>
    <x v="0"/>
    <x v="3"/>
    <s v="Medium Risk"/>
  </r>
  <r>
    <n v="15771749"/>
    <n v="653"/>
    <x v="2"/>
    <s v="Female"/>
    <x v="16"/>
    <n v="5"/>
    <n v="114268.22"/>
    <n v="2"/>
    <n v="1"/>
    <n v="1"/>
    <n v="89524.83"/>
    <x v="1"/>
    <n v="11"/>
    <n v="2472"/>
    <n v="9"/>
    <n v="91"/>
    <n v="0.81818181818181823"/>
    <n v="27192"/>
    <x v="0"/>
    <x v="2"/>
    <s v="High Risk"/>
  </r>
  <r>
    <n v="15616833"/>
    <n v="678"/>
    <x v="1"/>
    <s v="Male"/>
    <x v="7"/>
    <n v="2"/>
    <n v="0"/>
    <n v="2"/>
    <n v="1"/>
    <n v="1"/>
    <n v="13221.25"/>
    <x v="1"/>
    <n v="30"/>
    <n v="3593"/>
    <n v="8"/>
    <n v="165"/>
    <n v="0.26666666666666666"/>
    <n v="107790"/>
    <x v="2"/>
    <x v="0"/>
    <s v="High Risk"/>
  </r>
  <r>
    <n v="15750728"/>
    <n v="586"/>
    <x v="1"/>
    <s v="Female"/>
    <x v="0"/>
    <n v="2"/>
    <n v="0"/>
    <n v="1"/>
    <n v="1"/>
    <n v="0"/>
    <n v="102889.34"/>
    <x v="1"/>
    <n v="3"/>
    <n v="2713"/>
    <n v="10"/>
    <n v="123"/>
    <n v="1"/>
    <n v="8139"/>
    <x v="0"/>
    <x v="0"/>
    <s v="High Risk"/>
  </r>
  <r>
    <n v="15769353"/>
    <n v="550"/>
    <x v="0"/>
    <s v="Female"/>
    <x v="20"/>
    <n v="8"/>
    <n v="150490.32"/>
    <n v="1"/>
    <n v="0"/>
    <n v="0"/>
    <n v="166468.21"/>
    <x v="0"/>
    <n v="19"/>
    <n v="1612"/>
    <n v="9"/>
    <n v="37"/>
    <n v="0.47368421052631576"/>
    <n v="30628"/>
    <x v="2"/>
    <x v="1"/>
    <s v="Medium Risk"/>
  </r>
  <r>
    <n v="15770091"/>
    <n v="643"/>
    <x v="2"/>
    <s v="Male"/>
    <x v="34"/>
    <n v="9"/>
    <n v="160858.13"/>
    <n v="2"/>
    <n v="1"/>
    <n v="0"/>
    <n v="27149.27"/>
    <x v="1"/>
    <n v="26"/>
    <n v="3077"/>
    <n v="5"/>
    <n v="31"/>
    <n v="0.19230769230769232"/>
    <n v="80002"/>
    <x v="2"/>
    <x v="3"/>
    <s v="Medium Risk"/>
  </r>
  <r>
    <n v="15716420"/>
    <n v="612"/>
    <x v="1"/>
    <s v="Male"/>
    <x v="2"/>
    <n v="5"/>
    <n v="170288.38"/>
    <n v="1"/>
    <n v="1"/>
    <n v="1"/>
    <n v="59601.15"/>
    <x v="1"/>
    <n v="23"/>
    <n v="2791"/>
    <n v="1"/>
    <n v="166"/>
    <n v="4.3478260869565216E-2"/>
    <n v="64193"/>
    <x v="0"/>
    <x v="2"/>
    <s v="High Risk"/>
  </r>
  <r>
    <n v="15740602"/>
    <n v="674"/>
    <x v="2"/>
    <s v="Female"/>
    <x v="7"/>
    <n v="4"/>
    <n v="111568.01"/>
    <n v="1"/>
    <n v="0"/>
    <n v="1"/>
    <n v="22026.18"/>
    <x v="1"/>
    <n v="18"/>
    <n v="3009"/>
    <n v="2"/>
    <n v="149"/>
    <n v="0.1111111111111111"/>
    <n v="54162"/>
    <x v="0"/>
    <x v="2"/>
    <s v="High Risk"/>
  </r>
  <r>
    <n v="15796071"/>
    <n v="657"/>
    <x v="1"/>
    <s v="Male"/>
    <x v="6"/>
    <n v="7"/>
    <n v="83889.03"/>
    <n v="1"/>
    <n v="1"/>
    <n v="0"/>
    <n v="153059.62"/>
    <x v="1"/>
    <n v="7"/>
    <n v="1798"/>
    <n v="1"/>
    <n v="77"/>
    <n v="0.14285714285714285"/>
    <n v="12586"/>
    <x v="2"/>
    <x v="1"/>
    <s v="High Risk"/>
  </r>
  <r>
    <n v="15811389"/>
    <n v="724"/>
    <x v="2"/>
    <s v="Female"/>
    <x v="12"/>
    <n v="0"/>
    <n v="171982.95"/>
    <n v="2"/>
    <n v="0"/>
    <n v="1"/>
    <n v="167313.07"/>
    <x v="1"/>
    <n v="21"/>
    <n v="3826"/>
    <n v="2"/>
    <n v="14"/>
    <n v="9.5238095238095233E-2"/>
    <n v="80346"/>
    <x v="1"/>
    <x v="0"/>
    <s v="Low Risk"/>
  </r>
  <r>
    <n v="15783875"/>
    <n v="500"/>
    <x v="0"/>
    <s v="Female"/>
    <x v="10"/>
    <n v="4"/>
    <n v="0"/>
    <n v="2"/>
    <n v="1"/>
    <n v="0"/>
    <n v="12833.96"/>
    <x v="1"/>
    <n v="7"/>
    <n v="4975"/>
    <n v="1"/>
    <n v="130"/>
    <n v="0.14285714285714285"/>
    <n v="34825"/>
    <x v="2"/>
    <x v="2"/>
    <s v="High Risk"/>
  </r>
  <r>
    <n v="15671800"/>
    <n v="688"/>
    <x v="0"/>
    <s v="Male"/>
    <x v="43"/>
    <n v="8"/>
    <n v="137624.4"/>
    <n v="2"/>
    <n v="1"/>
    <n v="1"/>
    <n v="197582.79"/>
    <x v="1"/>
    <n v="20"/>
    <n v="2121"/>
    <n v="2"/>
    <n v="11"/>
    <n v="0.1"/>
    <n v="42420"/>
    <x v="1"/>
    <x v="1"/>
    <s v="Low Risk"/>
  </r>
  <r>
    <n v="15677288"/>
    <n v="599"/>
    <x v="0"/>
    <s v="Male"/>
    <x v="5"/>
    <n v="3"/>
    <n v="121159.65"/>
    <n v="1"/>
    <n v="0"/>
    <n v="0"/>
    <n v="4033.39"/>
    <x v="0"/>
    <n v="28"/>
    <n v="3952"/>
    <n v="10"/>
    <n v="79"/>
    <n v="0.35714285714285715"/>
    <n v="110656"/>
    <x v="0"/>
    <x v="2"/>
    <s v="High Risk"/>
  </r>
  <r>
    <n v="15633525"/>
    <n v="631"/>
    <x v="0"/>
    <s v="Male"/>
    <x v="6"/>
    <n v="7"/>
    <n v="0"/>
    <n v="2"/>
    <n v="0"/>
    <n v="1"/>
    <n v="125877.22"/>
    <x v="1"/>
    <n v="22"/>
    <n v="1543"/>
    <n v="4"/>
    <n v="39"/>
    <n v="0.18181818181818182"/>
    <n v="33946"/>
    <x v="2"/>
    <x v="1"/>
    <s v="Medium Risk"/>
  </r>
  <r>
    <n v="15634606"/>
    <n v="634"/>
    <x v="1"/>
    <s v="Male"/>
    <x v="37"/>
    <n v="1"/>
    <n v="0"/>
    <n v="2"/>
    <n v="1"/>
    <n v="1"/>
    <n v="176913.42"/>
    <x v="1"/>
    <n v="11"/>
    <n v="2208"/>
    <n v="0"/>
    <n v="44"/>
    <n v="0"/>
    <n v="24288"/>
    <x v="1"/>
    <x v="0"/>
    <s v="Medium Risk"/>
  </r>
  <r>
    <n v="15579207"/>
    <n v="545"/>
    <x v="0"/>
    <s v="Male"/>
    <x v="24"/>
    <n v="3"/>
    <n v="91184.01"/>
    <n v="1"/>
    <n v="1"/>
    <n v="0"/>
    <n v="105476.65"/>
    <x v="1"/>
    <n v="30"/>
    <n v="1293"/>
    <n v="7"/>
    <n v="159"/>
    <n v="0.23333333333333334"/>
    <n v="38790"/>
    <x v="0"/>
    <x v="2"/>
    <s v="High Risk"/>
  </r>
  <r>
    <n v="15619892"/>
    <n v="644"/>
    <x v="1"/>
    <s v="Male"/>
    <x v="56"/>
    <n v="8"/>
    <n v="0"/>
    <n v="2"/>
    <n v="1"/>
    <n v="0"/>
    <n v="59172.42"/>
    <x v="1"/>
    <n v="28"/>
    <n v="3627"/>
    <n v="7"/>
    <n v="28"/>
    <n v="0.25"/>
    <n v="101556"/>
    <x v="2"/>
    <x v="1"/>
    <s v="Low Risk"/>
  </r>
  <r>
    <n v="15567778"/>
    <n v="690"/>
    <x v="2"/>
    <s v="Female"/>
    <x v="41"/>
    <n v="1"/>
    <n v="144027.79999999999"/>
    <n v="1"/>
    <n v="1"/>
    <n v="1"/>
    <n v="108731.02"/>
    <x v="0"/>
    <n v="21"/>
    <n v="762"/>
    <n v="4"/>
    <n v="64"/>
    <n v="0.19047619047619047"/>
    <n v="16002"/>
    <x v="2"/>
    <x v="0"/>
    <s v="High Risk"/>
  </r>
  <r>
    <n v="15711750"/>
    <n v="711"/>
    <x v="0"/>
    <s v="Female"/>
    <x v="10"/>
    <n v="6"/>
    <n v="0"/>
    <n v="2"/>
    <n v="1"/>
    <n v="1"/>
    <n v="175310.38"/>
    <x v="1"/>
    <n v="20"/>
    <n v="3269"/>
    <n v="9"/>
    <n v="126"/>
    <n v="0.45"/>
    <n v="65380"/>
    <x v="0"/>
    <x v="1"/>
    <s v="High Risk"/>
  </r>
  <r>
    <n v="15751084"/>
    <n v="712"/>
    <x v="0"/>
    <s v="Female"/>
    <x v="6"/>
    <n v="8"/>
    <n v="140170.60999999999"/>
    <n v="1"/>
    <n v="1"/>
    <n v="1"/>
    <n v="38170.04"/>
    <x v="1"/>
    <n v="23"/>
    <n v="3991"/>
    <n v="6"/>
    <n v="123"/>
    <n v="0.2608695652173913"/>
    <n v="91793"/>
    <x v="0"/>
    <x v="1"/>
    <s v="High Risk"/>
  </r>
  <r>
    <n v="15768945"/>
    <n v="627"/>
    <x v="0"/>
    <s v="Male"/>
    <x v="7"/>
    <n v="1"/>
    <n v="62092.9"/>
    <n v="1"/>
    <n v="1"/>
    <n v="1"/>
    <n v="105887.03999999999"/>
    <x v="1"/>
    <n v="2"/>
    <n v="1950"/>
    <n v="1"/>
    <n v="97"/>
    <n v="0.5"/>
    <n v="3900"/>
    <x v="1"/>
    <x v="0"/>
    <s v="High Risk"/>
  </r>
  <r>
    <n v="15586931"/>
    <n v="694"/>
    <x v="1"/>
    <s v="Male"/>
    <x v="2"/>
    <n v="3"/>
    <n v="0"/>
    <n v="1"/>
    <n v="1"/>
    <n v="1"/>
    <n v="95625.03"/>
    <x v="1"/>
    <n v="12"/>
    <n v="4108"/>
    <n v="1"/>
    <n v="71"/>
    <n v="8.3333333333333329E-2"/>
    <n v="49296"/>
    <x v="0"/>
    <x v="2"/>
    <s v="High Risk"/>
  </r>
  <r>
    <n v="15636353"/>
    <n v="534"/>
    <x v="1"/>
    <s v="Male"/>
    <x v="12"/>
    <n v="4"/>
    <n v="0"/>
    <n v="2"/>
    <n v="0"/>
    <n v="0"/>
    <n v="9541.15"/>
    <x v="1"/>
    <n v="16"/>
    <n v="1083"/>
    <n v="10"/>
    <n v="95"/>
    <n v="0.625"/>
    <n v="17328"/>
    <x v="0"/>
    <x v="2"/>
    <s v="High Risk"/>
  </r>
  <r>
    <n v="15623858"/>
    <n v="603"/>
    <x v="0"/>
    <s v="Male"/>
    <x v="13"/>
    <n v="9"/>
    <n v="0"/>
    <n v="1"/>
    <n v="0"/>
    <n v="0"/>
    <n v="148516.79"/>
    <x v="1"/>
    <n v="4"/>
    <n v="3088"/>
    <n v="4"/>
    <n v="168"/>
    <n v="1"/>
    <n v="12352"/>
    <x v="0"/>
    <x v="3"/>
    <s v="High Risk"/>
  </r>
  <r>
    <n v="15703354"/>
    <n v="808"/>
    <x v="0"/>
    <s v="Female"/>
    <x v="19"/>
    <n v="2"/>
    <n v="103516.87"/>
    <n v="1"/>
    <n v="1"/>
    <n v="0"/>
    <n v="113907.8"/>
    <x v="1"/>
    <n v="12"/>
    <n v="915"/>
    <n v="0"/>
    <n v="155"/>
    <n v="0"/>
    <n v="10980"/>
    <x v="0"/>
    <x v="0"/>
    <s v="High Risk"/>
  </r>
  <r>
    <n v="15663987"/>
    <n v="723"/>
    <x v="1"/>
    <s v="Male"/>
    <x v="33"/>
    <n v="1"/>
    <n v="0"/>
    <n v="3"/>
    <n v="1"/>
    <n v="0"/>
    <n v="164647.72"/>
    <x v="0"/>
    <n v="3"/>
    <n v="209"/>
    <n v="1"/>
    <n v="37"/>
    <n v="0.33333333333333331"/>
    <n v="627"/>
    <x v="0"/>
    <x v="0"/>
    <s v="Medium Risk"/>
  </r>
  <r>
    <n v="15780805"/>
    <n v="585"/>
    <x v="0"/>
    <s v="Female"/>
    <x v="12"/>
    <n v="2"/>
    <n v="0"/>
    <n v="2"/>
    <n v="1"/>
    <n v="0"/>
    <n v="98621.04"/>
    <x v="0"/>
    <n v="17"/>
    <n v="3314"/>
    <n v="10"/>
    <n v="46"/>
    <n v="0.58823529411764708"/>
    <n v="56338"/>
    <x v="0"/>
    <x v="0"/>
    <s v="Medium Risk"/>
  </r>
  <r>
    <n v="15768566"/>
    <n v="706"/>
    <x v="0"/>
    <s v="Male"/>
    <x v="10"/>
    <n v="8"/>
    <n v="0"/>
    <n v="2"/>
    <n v="1"/>
    <n v="1"/>
    <n v="37479.97"/>
    <x v="1"/>
    <n v="28"/>
    <n v="4557"/>
    <n v="10"/>
    <n v="64"/>
    <n v="0.35714285714285715"/>
    <n v="127596"/>
    <x v="0"/>
    <x v="1"/>
    <s v="High Risk"/>
  </r>
  <r>
    <n v="15643229"/>
    <n v="671"/>
    <x v="0"/>
    <s v="Female"/>
    <x v="8"/>
    <n v="6"/>
    <n v="0"/>
    <n v="2"/>
    <n v="1"/>
    <n v="1"/>
    <n v="15846.42"/>
    <x v="1"/>
    <n v="27"/>
    <n v="2459"/>
    <n v="1"/>
    <n v="10"/>
    <n v="3.7037037037037035E-2"/>
    <n v="66393"/>
    <x v="1"/>
    <x v="1"/>
    <s v="Low Risk"/>
  </r>
  <r>
    <n v="15754940"/>
    <n v="597"/>
    <x v="1"/>
    <s v="Male"/>
    <x v="3"/>
    <n v="2"/>
    <n v="85162.26"/>
    <n v="1"/>
    <n v="0"/>
    <n v="1"/>
    <n v="5104.08"/>
    <x v="0"/>
    <n v="16"/>
    <n v="1389"/>
    <n v="4"/>
    <n v="59"/>
    <n v="0.25"/>
    <n v="22224"/>
    <x v="0"/>
    <x v="0"/>
    <s v="Medium Risk"/>
  </r>
  <r>
    <n v="15676576"/>
    <n v="646"/>
    <x v="0"/>
    <s v="Female"/>
    <x v="3"/>
    <n v="8"/>
    <n v="143061.88"/>
    <n v="1"/>
    <n v="1"/>
    <n v="0"/>
    <n v="61937.599999999999"/>
    <x v="1"/>
    <n v="20"/>
    <n v="4135"/>
    <n v="4"/>
    <n v="32"/>
    <n v="0.2"/>
    <n v="82700"/>
    <x v="2"/>
    <x v="1"/>
    <s v="Medium Risk"/>
  </r>
  <r>
    <n v="15800068"/>
    <n v="801"/>
    <x v="1"/>
    <s v="Female"/>
    <x v="17"/>
    <n v="6"/>
    <n v="0"/>
    <n v="2"/>
    <n v="1"/>
    <n v="1"/>
    <n v="170008.74"/>
    <x v="1"/>
    <n v="19"/>
    <n v="1650"/>
    <n v="9"/>
    <n v="15"/>
    <n v="0.47368421052631576"/>
    <n v="31350"/>
    <x v="0"/>
    <x v="1"/>
    <s v="Low Risk"/>
  </r>
  <r>
    <n v="15648030"/>
    <n v="731"/>
    <x v="1"/>
    <s v="Female"/>
    <x v="19"/>
    <n v="5"/>
    <n v="137388.01"/>
    <n v="2"/>
    <n v="1"/>
    <n v="0"/>
    <n v="165000.68"/>
    <x v="1"/>
    <n v="10"/>
    <n v="2613"/>
    <n v="0"/>
    <n v="137"/>
    <n v="0"/>
    <n v="26130"/>
    <x v="1"/>
    <x v="2"/>
    <s v="High Risk"/>
  </r>
  <r>
    <n v="15668594"/>
    <n v="620"/>
    <x v="2"/>
    <s v="Female"/>
    <x v="11"/>
    <n v="1"/>
    <n v="137712.01"/>
    <n v="1"/>
    <n v="1"/>
    <n v="1"/>
    <n v="76197.05"/>
    <x v="1"/>
    <n v="20"/>
    <n v="4842"/>
    <n v="8"/>
    <n v="47"/>
    <n v="0.4"/>
    <n v="96840"/>
    <x v="0"/>
    <x v="0"/>
    <s v="Medium Risk"/>
  </r>
  <r>
    <n v="15728709"/>
    <n v="484"/>
    <x v="2"/>
    <s v="Male"/>
    <x v="20"/>
    <n v="7"/>
    <n v="106901.42"/>
    <n v="2"/>
    <n v="0"/>
    <n v="0"/>
    <n v="118045.98"/>
    <x v="1"/>
    <n v="13"/>
    <n v="637"/>
    <n v="0"/>
    <n v="43"/>
    <n v="0"/>
    <n v="8281"/>
    <x v="0"/>
    <x v="1"/>
    <s v="Medium Risk"/>
  </r>
  <r>
    <n v="15724181"/>
    <n v="647"/>
    <x v="1"/>
    <s v="Male"/>
    <x v="40"/>
    <n v="5"/>
    <n v="105603.21"/>
    <n v="2"/>
    <n v="1"/>
    <n v="1"/>
    <n v="157360.9"/>
    <x v="1"/>
    <n v="26"/>
    <n v="641"/>
    <n v="8"/>
    <n v="160"/>
    <n v="0.30769230769230771"/>
    <n v="16666"/>
    <x v="1"/>
    <x v="2"/>
    <s v="High Risk"/>
  </r>
  <r>
    <n v="15647546"/>
    <n v="688"/>
    <x v="2"/>
    <s v="Female"/>
    <x v="20"/>
    <n v="8"/>
    <n v="150679.71"/>
    <n v="2"/>
    <n v="0"/>
    <n v="1"/>
    <n v="196226.38"/>
    <x v="1"/>
    <n v="2"/>
    <n v="4190"/>
    <n v="3"/>
    <n v="21"/>
    <n v="1"/>
    <n v="8380"/>
    <x v="0"/>
    <x v="1"/>
    <s v="Low Risk"/>
  </r>
  <r>
    <n v="15702601"/>
    <n v="680"/>
    <x v="2"/>
    <s v="Male"/>
    <x v="33"/>
    <n v="4"/>
    <n v="108300.27"/>
    <n v="2"/>
    <n v="0"/>
    <n v="1"/>
    <n v="44384.57"/>
    <x v="0"/>
    <n v="4"/>
    <n v="3387"/>
    <n v="9"/>
    <n v="81"/>
    <n v="1"/>
    <n v="13548"/>
    <x v="0"/>
    <x v="2"/>
    <s v="High Risk"/>
  </r>
  <r>
    <n v="15567725"/>
    <n v="689"/>
    <x v="0"/>
    <s v="Female"/>
    <x v="17"/>
    <n v="7"/>
    <n v="52016.08"/>
    <n v="2"/>
    <n v="1"/>
    <n v="1"/>
    <n v="72993.649999999994"/>
    <x v="1"/>
    <n v="24"/>
    <n v="3611"/>
    <n v="6"/>
    <n v="180"/>
    <n v="0.25"/>
    <n v="86664"/>
    <x v="1"/>
    <x v="1"/>
    <s v="High Risk"/>
  </r>
  <r>
    <n v="15674179"/>
    <n v="513"/>
    <x v="2"/>
    <s v="Male"/>
    <x v="10"/>
    <n v="7"/>
    <n v="60515.13"/>
    <n v="1"/>
    <n v="0"/>
    <n v="0"/>
    <n v="124571.09"/>
    <x v="1"/>
    <n v="4"/>
    <n v="1594"/>
    <n v="2"/>
    <n v="73"/>
    <n v="0.5"/>
    <n v="6376"/>
    <x v="1"/>
    <x v="1"/>
    <s v="High Risk"/>
  </r>
  <r>
    <n v="15686957"/>
    <n v="553"/>
    <x v="2"/>
    <s v="Male"/>
    <x v="12"/>
    <n v="2"/>
    <n v="158584.28"/>
    <n v="2"/>
    <n v="1"/>
    <n v="0"/>
    <n v="43640.160000000003"/>
    <x v="1"/>
    <n v="21"/>
    <n v="1392"/>
    <n v="4"/>
    <n v="180"/>
    <n v="0.19047619047619047"/>
    <n v="29232"/>
    <x v="0"/>
    <x v="0"/>
    <s v="High Risk"/>
  </r>
  <r>
    <n v="15607690"/>
    <n v="689"/>
    <x v="2"/>
    <s v="Male"/>
    <x v="40"/>
    <n v="2"/>
    <n v="118812.5"/>
    <n v="2"/>
    <n v="0"/>
    <n v="0"/>
    <n v="31121.42"/>
    <x v="1"/>
    <n v="12"/>
    <n v="173"/>
    <n v="9"/>
    <n v="121"/>
    <n v="0.75"/>
    <n v="2076"/>
    <x v="1"/>
    <x v="0"/>
    <s v="High Risk"/>
  </r>
  <r>
    <n v="15806546"/>
    <n v="517"/>
    <x v="1"/>
    <s v="Male"/>
    <x v="17"/>
    <n v="4"/>
    <n v="0"/>
    <n v="1"/>
    <n v="1"/>
    <n v="0"/>
    <n v="22372.78"/>
    <x v="1"/>
    <n v="9"/>
    <n v="855"/>
    <n v="7"/>
    <n v="102"/>
    <n v="0.77777777777777779"/>
    <n v="7695"/>
    <x v="0"/>
    <x v="2"/>
    <s v="High Risk"/>
  </r>
  <r>
    <n v="15632850"/>
    <n v="731"/>
    <x v="0"/>
    <s v="Male"/>
    <x v="24"/>
    <n v="8"/>
    <n v="0"/>
    <n v="2"/>
    <n v="1"/>
    <n v="1"/>
    <n v="170338.35"/>
    <x v="1"/>
    <n v="18"/>
    <n v="3745"/>
    <n v="0"/>
    <n v="150"/>
    <n v="0"/>
    <n v="67410"/>
    <x v="2"/>
    <x v="1"/>
    <s v="High Risk"/>
  </r>
  <r>
    <n v="15709016"/>
    <n v="687"/>
    <x v="2"/>
    <s v="Female"/>
    <x v="40"/>
    <n v="1"/>
    <n v="91219.29"/>
    <n v="1"/>
    <n v="0"/>
    <n v="0"/>
    <n v="158845.49"/>
    <x v="0"/>
    <n v="1"/>
    <n v="677"/>
    <n v="4"/>
    <n v="172"/>
    <n v="1"/>
    <n v="677"/>
    <x v="1"/>
    <x v="0"/>
    <s v="High Risk"/>
  </r>
  <r>
    <n v="15638068"/>
    <n v="507"/>
    <x v="1"/>
    <s v="Male"/>
    <x v="15"/>
    <n v="7"/>
    <n v="0"/>
    <n v="2"/>
    <n v="1"/>
    <n v="0"/>
    <n v="67926.179999999993"/>
    <x v="1"/>
    <n v="7"/>
    <n v="1330"/>
    <n v="2"/>
    <n v="91"/>
    <n v="0.2857142857142857"/>
    <n v="9310"/>
    <x v="2"/>
    <x v="1"/>
    <s v="High Risk"/>
  </r>
  <r>
    <n v="15749345"/>
    <n v="468"/>
    <x v="0"/>
    <s v="Female"/>
    <x v="32"/>
    <n v="1"/>
    <n v="76318.64"/>
    <n v="1"/>
    <n v="1"/>
    <n v="1"/>
    <n v="194783.12"/>
    <x v="1"/>
    <n v="3"/>
    <n v="315"/>
    <n v="7"/>
    <n v="15"/>
    <n v="1"/>
    <n v="945"/>
    <x v="2"/>
    <x v="0"/>
    <s v="Low Risk"/>
  </r>
  <r>
    <n v="15791321"/>
    <n v="682"/>
    <x v="1"/>
    <s v="Female"/>
    <x v="14"/>
    <n v="4"/>
    <n v="0"/>
    <n v="1"/>
    <n v="1"/>
    <n v="0"/>
    <n v="176036.01"/>
    <x v="1"/>
    <n v="18"/>
    <n v="1915"/>
    <n v="6"/>
    <n v="43"/>
    <n v="0.33333333333333331"/>
    <n v="34470"/>
    <x v="0"/>
    <x v="2"/>
    <s v="Medium Risk"/>
  </r>
  <r>
    <n v="15699095"/>
    <n v="603"/>
    <x v="0"/>
    <s v="Female"/>
    <x v="9"/>
    <n v="3"/>
    <n v="0"/>
    <n v="1"/>
    <n v="1"/>
    <n v="1"/>
    <n v="198826.03"/>
    <x v="0"/>
    <n v="18"/>
    <n v="4549"/>
    <n v="7"/>
    <n v="71"/>
    <n v="0.3888888888888889"/>
    <n v="81882"/>
    <x v="0"/>
    <x v="2"/>
    <s v="High Risk"/>
  </r>
  <r>
    <n v="15638329"/>
    <n v="522"/>
    <x v="2"/>
    <s v="Male"/>
    <x v="11"/>
    <n v="1"/>
    <n v="111432.13"/>
    <n v="1"/>
    <n v="1"/>
    <n v="1"/>
    <n v="168683.57"/>
    <x v="1"/>
    <n v="26"/>
    <n v="1193"/>
    <n v="5"/>
    <n v="156"/>
    <n v="0.19230769230769232"/>
    <n v="31018"/>
    <x v="0"/>
    <x v="0"/>
    <s v="High Risk"/>
  </r>
  <r>
    <n v="15575445"/>
    <n v="629"/>
    <x v="1"/>
    <s v="Male"/>
    <x v="1"/>
    <n v="10"/>
    <n v="150148.51"/>
    <n v="1"/>
    <n v="0"/>
    <n v="0"/>
    <n v="6936.27"/>
    <x v="1"/>
    <n v="14"/>
    <n v="4155"/>
    <n v="6"/>
    <n v="48"/>
    <n v="0.42857142857142855"/>
    <n v="58170"/>
    <x v="0"/>
    <x v="3"/>
    <s v="Medium Risk"/>
  </r>
  <r>
    <n v="15752622"/>
    <n v="729"/>
    <x v="0"/>
    <s v="Female"/>
    <x v="15"/>
    <n v="7"/>
    <n v="38550.06"/>
    <n v="1"/>
    <n v="0"/>
    <n v="1"/>
    <n v="179230.23"/>
    <x v="1"/>
    <n v="4"/>
    <n v="1582"/>
    <n v="2"/>
    <n v="54"/>
    <n v="0.5"/>
    <n v="6328"/>
    <x v="2"/>
    <x v="1"/>
    <s v="Medium Risk"/>
  </r>
  <r>
    <n v="15774507"/>
    <n v="574"/>
    <x v="0"/>
    <s v="Female"/>
    <x v="2"/>
    <n v="5"/>
    <n v="119013.86"/>
    <n v="1"/>
    <n v="1"/>
    <n v="0"/>
    <n v="103421.91"/>
    <x v="1"/>
    <n v="22"/>
    <n v="1838"/>
    <n v="6"/>
    <n v="11"/>
    <n v="0.27272727272727271"/>
    <n v="40436"/>
    <x v="0"/>
    <x v="2"/>
    <s v="Low Risk"/>
  </r>
  <r>
    <n v="15570857"/>
    <n v="677"/>
    <x v="2"/>
    <s v="Female"/>
    <x v="2"/>
    <n v="0"/>
    <n v="111213.64"/>
    <n v="2"/>
    <n v="1"/>
    <n v="1"/>
    <n v="147578.26"/>
    <x v="1"/>
    <n v="19"/>
    <n v="822"/>
    <n v="1"/>
    <n v="163"/>
    <n v="5.2631578947368418E-2"/>
    <n v="15618"/>
    <x v="1"/>
    <x v="0"/>
    <s v="High Risk"/>
  </r>
  <r>
    <n v="15599386"/>
    <n v="627"/>
    <x v="2"/>
    <s v="Male"/>
    <x v="34"/>
    <n v="5"/>
    <n v="71097.23"/>
    <n v="1"/>
    <n v="1"/>
    <n v="1"/>
    <n v="130504.49"/>
    <x v="1"/>
    <n v="8"/>
    <n v="4440"/>
    <n v="4"/>
    <n v="40"/>
    <n v="0.5"/>
    <n v="35520"/>
    <x v="1"/>
    <x v="2"/>
    <s v="Medium Risk"/>
  </r>
  <r>
    <n v="15744913"/>
    <n v="788"/>
    <x v="1"/>
    <s v="Male"/>
    <x v="18"/>
    <n v="10"/>
    <n v="109632.85"/>
    <n v="1"/>
    <n v="1"/>
    <n v="1"/>
    <n v="16149.13"/>
    <x v="1"/>
    <n v="15"/>
    <n v="871"/>
    <n v="8"/>
    <n v="163"/>
    <n v="0.53333333333333333"/>
    <n v="13065"/>
    <x v="1"/>
    <x v="3"/>
    <s v="High Risk"/>
  </r>
  <r>
    <n v="15647292"/>
    <n v="697"/>
    <x v="0"/>
    <s v="Male"/>
    <x v="54"/>
    <n v="7"/>
    <n v="148368.01999999999"/>
    <n v="1"/>
    <n v="0"/>
    <n v="0"/>
    <n v="118862.08"/>
    <x v="0"/>
    <n v="1"/>
    <n v="2416"/>
    <n v="6"/>
    <n v="171"/>
    <n v="1"/>
    <n v="2416"/>
    <x v="0"/>
    <x v="1"/>
    <s v="High Risk"/>
  </r>
  <r>
    <n v="15728838"/>
    <n v="578"/>
    <x v="0"/>
    <s v="Male"/>
    <x v="13"/>
    <n v="1"/>
    <n v="148600.91"/>
    <n v="1"/>
    <n v="1"/>
    <n v="0"/>
    <n v="143397.14000000001"/>
    <x v="0"/>
    <n v="23"/>
    <n v="413"/>
    <n v="9"/>
    <n v="140"/>
    <n v="0.39130434782608697"/>
    <n v="9499"/>
    <x v="0"/>
    <x v="0"/>
    <s v="High Risk"/>
  </r>
  <r>
    <n v="15584704"/>
    <n v="519"/>
    <x v="0"/>
    <s v="Male"/>
    <x v="36"/>
    <n v="10"/>
    <n v="71083.98"/>
    <n v="1"/>
    <n v="1"/>
    <n v="0"/>
    <n v="137959"/>
    <x v="1"/>
    <n v="17"/>
    <n v="2414"/>
    <n v="10"/>
    <n v="155"/>
    <n v="0.58823529411764708"/>
    <n v="41038"/>
    <x v="0"/>
    <x v="3"/>
    <s v="High Risk"/>
  </r>
  <r>
    <n v="15749068"/>
    <n v="632"/>
    <x v="0"/>
    <s v="Female"/>
    <x v="20"/>
    <n v="9"/>
    <n v="139625.34"/>
    <n v="1"/>
    <n v="1"/>
    <n v="0"/>
    <n v="93702.96"/>
    <x v="0"/>
    <n v="27"/>
    <n v="4967"/>
    <n v="1"/>
    <n v="132"/>
    <n v="3.7037037037037035E-2"/>
    <n v="134109"/>
    <x v="1"/>
    <x v="3"/>
    <s v="High Risk"/>
  </r>
  <r>
    <n v="15622985"/>
    <n v="679"/>
    <x v="0"/>
    <s v="Female"/>
    <x v="2"/>
    <n v="4"/>
    <n v="0"/>
    <n v="1"/>
    <n v="0"/>
    <n v="0"/>
    <n v="172939.3"/>
    <x v="0"/>
    <n v="8"/>
    <n v="2261"/>
    <n v="8"/>
    <n v="163"/>
    <n v="1"/>
    <n v="18088"/>
    <x v="0"/>
    <x v="2"/>
    <s v="High Risk"/>
  </r>
  <r>
    <n v="15587676"/>
    <n v="699"/>
    <x v="0"/>
    <s v="Male"/>
    <x v="33"/>
    <n v="9"/>
    <n v="0"/>
    <n v="1"/>
    <n v="1"/>
    <n v="1"/>
    <n v="108162.13"/>
    <x v="1"/>
    <n v="9"/>
    <n v="1342"/>
    <n v="9"/>
    <n v="137"/>
    <n v="1"/>
    <n v="12078"/>
    <x v="2"/>
    <x v="3"/>
    <s v="High Risk"/>
  </r>
  <r>
    <n v="15779496"/>
    <n v="615"/>
    <x v="0"/>
    <s v="Male"/>
    <x v="55"/>
    <n v="0"/>
    <n v="81564.100000000006"/>
    <n v="2"/>
    <n v="0"/>
    <n v="1"/>
    <n v="35896.089999999997"/>
    <x v="1"/>
    <n v="12"/>
    <n v="4308"/>
    <n v="0"/>
    <n v="95"/>
    <n v="0"/>
    <n v="51696"/>
    <x v="0"/>
    <x v="0"/>
    <s v="High Risk"/>
  </r>
  <r>
    <n v="15733460"/>
    <n v="622"/>
    <x v="1"/>
    <s v="Male"/>
    <x v="18"/>
    <n v="9"/>
    <n v="0"/>
    <n v="2"/>
    <n v="1"/>
    <n v="1"/>
    <n v="104852.6"/>
    <x v="1"/>
    <n v="5"/>
    <n v="2382"/>
    <n v="2"/>
    <n v="15"/>
    <n v="0.4"/>
    <n v="11910"/>
    <x v="0"/>
    <x v="3"/>
    <s v="Low Risk"/>
  </r>
  <r>
    <n v="15711457"/>
    <n v="755"/>
    <x v="0"/>
    <s v="Female"/>
    <x v="34"/>
    <n v="7"/>
    <n v="124540.28"/>
    <n v="1"/>
    <n v="0"/>
    <n v="1"/>
    <n v="188850.89"/>
    <x v="1"/>
    <n v="26"/>
    <n v="4304"/>
    <n v="2"/>
    <n v="147"/>
    <n v="7.6923076923076927E-2"/>
    <n v="111904"/>
    <x v="2"/>
    <x v="1"/>
    <s v="High Risk"/>
  </r>
  <r>
    <n v="15795290"/>
    <n v="767"/>
    <x v="0"/>
    <s v="Female"/>
    <x v="0"/>
    <n v="2"/>
    <n v="133616.39000000001"/>
    <n v="1"/>
    <n v="1"/>
    <n v="0"/>
    <n v="28615.8"/>
    <x v="1"/>
    <n v="7"/>
    <n v="4504"/>
    <n v="4"/>
    <n v="37"/>
    <n v="0.5714285714285714"/>
    <n v="31528"/>
    <x v="1"/>
    <x v="0"/>
    <s v="Medium Risk"/>
  </r>
  <r>
    <n v="15611223"/>
    <n v="752"/>
    <x v="2"/>
    <s v="Female"/>
    <x v="16"/>
    <n v="10"/>
    <n v="101648.5"/>
    <n v="2"/>
    <n v="1"/>
    <n v="0"/>
    <n v="172001.44"/>
    <x v="1"/>
    <n v="1"/>
    <n v="591"/>
    <n v="9"/>
    <n v="62"/>
    <n v="1"/>
    <n v="591"/>
    <x v="1"/>
    <x v="3"/>
    <s v="High Risk"/>
  </r>
  <r>
    <n v="15794159"/>
    <n v="633"/>
    <x v="0"/>
    <s v="Female"/>
    <x v="28"/>
    <n v="8"/>
    <n v="124281.84"/>
    <n v="1"/>
    <n v="1"/>
    <n v="1"/>
    <n v="60116.57"/>
    <x v="1"/>
    <n v="17"/>
    <n v="2569"/>
    <n v="1"/>
    <n v="138"/>
    <n v="5.8823529411764705E-2"/>
    <n v="43673"/>
    <x v="0"/>
    <x v="1"/>
    <s v="High Risk"/>
  </r>
  <r>
    <n v="15780677"/>
    <n v="717"/>
    <x v="0"/>
    <s v="Female"/>
    <x v="49"/>
    <n v="4"/>
    <n v="0"/>
    <n v="2"/>
    <n v="1"/>
    <n v="1"/>
    <n v="170528.63"/>
    <x v="1"/>
    <n v="29"/>
    <n v="1598"/>
    <n v="7"/>
    <n v="112"/>
    <n v="0.2413793103448276"/>
    <n v="46342"/>
    <x v="1"/>
    <x v="2"/>
    <s v="High Risk"/>
  </r>
  <r>
    <n v="15690175"/>
    <n v="585"/>
    <x v="1"/>
    <s v="Male"/>
    <x v="13"/>
    <n v="0"/>
    <n v="0"/>
    <n v="2"/>
    <n v="0"/>
    <n v="0"/>
    <n v="189683.7"/>
    <x v="1"/>
    <n v="25"/>
    <n v="1775"/>
    <n v="0"/>
    <n v="133"/>
    <n v="0"/>
    <n v="44375"/>
    <x v="1"/>
    <x v="0"/>
    <s v="High Risk"/>
  </r>
  <r>
    <n v="15722599"/>
    <n v="751"/>
    <x v="0"/>
    <s v="Female"/>
    <x v="24"/>
    <n v="9"/>
    <n v="183613.66"/>
    <n v="2"/>
    <n v="0"/>
    <n v="0"/>
    <n v="49734.94"/>
    <x v="1"/>
    <n v="28"/>
    <n v="2700"/>
    <n v="1"/>
    <n v="159"/>
    <n v="3.5714285714285712E-2"/>
    <n v="75600"/>
    <x v="0"/>
    <x v="3"/>
    <s v="High Risk"/>
  </r>
  <r>
    <n v="15569976"/>
    <n v="754"/>
    <x v="2"/>
    <s v="Male"/>
    <x v="35"/>
    <n v="1"/>
    <n v="136186.44"/>
    <n v="1"/>
    <n v="1"/>
    <n v="1"/>
    <n v="121529.59"/>
    <x v="0"/>
    <n v="19"/>
    <n v="4085"/>
    <n v="5"/>
    <n v="113"/>
    <n v="0.26315789473684209"/>
    <n v="77615"/>
    <x v="0"/>
    <x v="0"/>
    <s v="High Risk"/>
  </r>
  <r>
    <n v="15707011"/>
    <n v="495"/>
    <x v="0"/>
    <s v="Male"/>
    <x v="40"/>
    <n v="10"/>
    <n v="137682.68"/>
    <n v="1"/>
    <n v="1"/>
    <n v="0"/>
    <n v="71071.47"/>
    <x v="1"/>
    <n v="24"/>
    <n v="237"/>
    <n v="6"/>
    <n v="42"/>
    <n v="0.25"/>
    <n v="5688"/>
    <x v="0"/>
    <x v="3"/>
    <s v="Medium Risk"/>
  </r>
  <r>
    <n v="15702277"/>
    <n v="650"/>
    <x v="0"/>
    <s v="Male"/>
    <x v="10"/>
    <n v="4"/>
    <n v="106005.54"/>
    <n v="1"/>
    <n v="0"/>
    <n v="1"/>
    <n v="142995.32"/>
    <x v="1"/>
    <n v="4"/>
    <n v="1839"/>
    <n v="9"/>
    <n v="50"/>
    <n v="1"/>
    <n v="7356"/>
    <x v="0"/>
    <x v="2"/>
    <s v="Medium Risk"/>
  </r>
  <r>
    <n v="15801915"/>
    <n v="529"/>
    <x v="0"/>
    <s v="Female"/>
    <x v="8"/>
    <n v="6"/>
    <n v="152310.54999999999"/>
    <n v="1"/>
    <n v="1"/>
    <n v="0"/>
    <n v="13054.25"/>
    <x v="1"/>
    <n v="20"/>
    <n v="4383"/>
    <n v="5"/>
    <n v="20"/>
    <n v="0.25"/>
    <n v="87660"/>
    <x v="0"/>
    <x v="1"/>
    <s v="Low Risk"/>
  </r>
  <r>
    <n v="15580213"/>
    <n v="585"/>
    <x v="0"/>
    <s v="Female"/>
    <x v="3"/>
    <n v="2"/>
    <n v="0"/>
    <n v="2"/>
    <n v="1"/>
    <n v="0"/>
    <n v="89402.54"/>
    <x v="1"/>
    <n v="5"/>
    <n v="2333"/>
    <n v="9"/>
    <n v="54"/>
    <n v="1"/>
    <n v="11665"/>
    <x v="2"/>
    <x v="0"/>
    <s v="Medium Risk"/>
  </r>
  <r>
    <n v="15637947"/>
    <n v="668"/>
    <x v="1"/>
    <s v="Male"/>
    <x v="15"/>
    <n v="1"/>
    <n v="134446.04"/>
    <n v="1"/>
    <n v="0"/>
    <n v="1"/>
    <n v="111241.37"/>
    <x v="1"/>
    <n v="17"/>
    <n v="2381"/>
    <n v="6"/>
    <n v="125"/>
    <n v="0.35294117647058826"/>
    <n v="40477"/>
    <x v="1"/>
    <x v="0"/>
    <s v="High Risk"/>
  </r>
  <r>
    <n v="15715888"/>
    <n v="591"/>
    <x v="0"/>
    <s v="Female"/>
    <x v="16"/>
    <n v="2"/>
    <n v="142289.28"/>
    <n v="1"/>
    <n v="0"/>
    <n v="1"/>
    <n v="119638.85"/>
    <x v="1"/>
    <n v="21"/>
    <n v="2070"/>
    <n v="10"/>
    <n v="14"/>
    <n v="0.47619047619047616"/>
    <n v="43470"/>
    <x v="1"/>
    <x v="0"/>
    <s v="Low Risk"/>
  </r>
  <r>
    <n v="15732967"/>
    <n v="731"/>
    <x v="0"/>
    <s v="Male"/>
    <x v="25"/>
    <n v="6"/>
    <n v="0"/>
    <n v="2"/>
    <n v="1"/>
    <n v="1"/>
    <n v="151581.79"/>
    <x v="1"/>
    <n v="23"/>
    <n v="2492"/>
    <n v="9"/>
    <n v="100"/>
    <n v="0.39130434782608697"/>
    <n v="57316"/>
    <x v="0"/>
    <x v="1"/>
    <s v="High Risk"/>
  </r>
  <r>
    <n v="15737047"/>
    <n v="754"/>
    <x v="0"/>
    <s v="Female"/>
    <x v="13"/>
    <n v="6"/>
    <n v="0"/>
    <n v="1"/>
    <n v="1"/>
    <n v="0"/>
    <n v="73881.679999999993"/>
    <x v="0"/>
    <n v="15"/>
    <n v="1731"/>
    <n v="3"/>
    <n v="135"/>
    <n v="0.2"/>
    <n v="25965"/>
    <x v="2"/>
    <x v="1"/>
    <s v="High Risk"/>
  </r>
  <r>
    <n v="15694039"/>
    <n v="650"/>
    <x v="2"/>
    <s v="Female"/>
    <x v="17"/>
    <n v="9"/>
    <n v="149003.76"/>
    <n v="2"/>
    <n v="1"/>
    <n v="0"/>
    <n v="176902.83"/>
    <x v="1"/>
    <n v="5"/>
    <n v="4174"/>
    <n v="5"/>
    <n v="108"/>
    <n v="1"/>
    <n v="20870"/>
    <x v="0"/>
    <x v="3"/>
    <s v="High Risk"/>
  </r>
  <r>
    <n v="15649457"/>
    <n v="588"/>
    <x v="2"/>
    <s v="Male"/>
    <x v="1"/>
    <n v="2"/>
    <n v="131341.46"/>
    <n v="2"/>
    <n v="0"/>
    <n v="1"/>
    <n v="7034.94"/>
    <x v="1"/>
    <n v="27"/>
    <n v="3345"/>
    <n v="2"/>
    <n v="44"/>
    <n v="7.407407407407407E-2"/>
    <n v="90315"/>
    <x v="0"/>
    <x v="0"/>
    <s v="Medium Risk"/>
  </r>
  <r>
    <n v="15742809"/>
    <n v="712"/>
    <x v="1"/>
    <s v="Female"/>
    <x v="6"/>
    <n v="7"/>
    <n v="77919.78"/>
    <n v="1"/>
    <n v="1"/>
    <n v="0"/>
    <n v="122547.58"/>
    <x v="1"/>
    <n v="15"/>
    <n v="2406"/>
    <n v="6"/>
    <n v="79"/>
    <n v="0.4"/>
    <n v="36090"/>
    <x v="0"/>
    <x v="1"/>
    <s v="High Risk"/>
  </r>
  <r>
    <n v="15637829"/>
    <n v="691"/>
    <x v="0"/>
    <s v="Female"/>
    <x v="10"/>
    <n v="7"/>
    <n v="0"/>
    <n v="2"/>
    <n v="0"/>
    <n v="1"/>
    <n v="161559.12"/>
    <x v="1"/>
    <n v="21"/>
    <n v="3285"/>
    <n v="1"/>
    <n v="178"/>
    <n v="4.7619047619047616E-2"/>
    <n v="68985"/>
    <x v="0"/>
    <x v="1"/>
    <s v="High Risk"/>
  </r>
  <r>
    <n v="15633194"/>
    <n v="771"/>
    <x v="0"/>
    <s v="Female"/>
    <x v="1"/>
    <n v="10"/>
    <n v="108309"/>
    <n v="4"/>
    <n v="1"/>
    <n v="1"/>
    <n v="137510.41"/>
    <x v="0"/>
    <n v="30"/>
    <n v="630"/>
    <n v="7"/>
    <n v="107"/>
    <n v="0.23333333333333334"/>
    <n v="18900"/>
    <x v="0"/>
    <x v="3"/>
    <s v="High Risk"/>
  </r>
  <r>
    <n v="15611635"/>
    <n v="678"/>
    <x v="1"/>
    <s v="Female"/>
    <x v="2"/>
    <n v="6"/>
    <n v="0"/>
    <n v="1"/>
    <n v="0"/>
    <n v="1"/>
    <n v="185366.56"/>
    <x v="1"/>
    <n v="8"/>
    <n v="1109"/>
    <n v="8"/>
    <n v="140"/>
    <n v="1"/>
    <n v="8872"/>
    <x v="0"/>
    <x v="1"/>
    <s v="High Risk"/>
  </r>
  <r>
    <n v="15638774"/>
    <n v="719"/>
    <x v="1"/>
    <s v="Female"/>
    <x v="20"/>
    <n v="9"/>
    <n v="0"/>
    <n v="2"/>
    <n v="1"/>
    <n v="0"/>
    <n v="182224.14"/>
    <x v="1"/>
    <n v="29"/>
    <n v="4136"/>
    <n v="4"/>
    <n v="126"/>
    <n v="0.13793103448275862"/>
    <n v="119944"/>
    <x v="2"/>
    <x v="3"/>
    <s v="High Risk"/>
  </r>
  <r>
    <n v="15722037"/>
    <n v="610"/>
    <x v="2"/>
    <s v="Male"/>
    <x v="18"/>
    <n v="7"/>
    <n v="115462.02"/>
    <n v="1"/>
    <n v="0"/>
    <n v="1"/>
    <n v="42581.04"/>
    <x v="1"/>
    <n v="15"/>
    <n v="267"/>
    <n v="9"/>
    <n v="88"/>
    <n v="0.6"/>
    <n v="4005"/>
    <x v="0"/>
    <x v="1"/>
    <s v="High Risk"/>
  </r>
  <r>
    <n v="15672930"/>
    <n v="722"/>
    <x v="1"/>
    <s v="Male"/>
    <x v="24"/>
    <n v="9"/>
    <n v="0"/>
    <n v="2"/>
    <n v="1"/>
    <n v="0"/>
    <n v="31921.95"/>
    <x v="1"/>
    <n v="27"/>
    <n v="4680"/>
    <n v="7"/>
    <n v="20"/>
    <n v="0.25925925925925924"/>
    <n v="126360"/>
    <x v="1"/>
    <x v="3"/>
    <s v="Low Risk"/>
  </r>
  <r>
    <n v="15668774"/>
    <n v="758"/>
    <x v="2"/>
    <s v="Female"/>
    <x v="51"/>
    <n v="5"/>
    <n v="122739.1"/>
    <n v="1"/>
    <n v="1"/>
    <n v="0"/>
    <n v="102460.84"/>
    <x v="0"/>
    <n v="14"/>
    <n v="4891"/>
    <n v="5"/>
    <n v="137"/>
    <n v="0.35714285714285715"/>
    <n v="68474"/>
    <x v="1"/>
    <x v="2"/>
    <s v="High Risk"/>
  </r>
  <r>
    <n v="15780966"/>
    <n v="709"/>
    <x v="0"/>
    <s v="Female"/>
    <x v="15"/>
    <n v="2"/>
    <n v="0"/>
    <n v="2"/>
    <n v="0"/>
    <n v="0"/>
    <n v="109681.29"/>
    <x v="1"/>
    <n v="20"/>
    <n v="4730"/>
    <n v="10"/>
    <n v="156"/>
    <n v="0.5"/>
    <n v="94600"/>
    <x v="0"/>
    <x v="0"/>
    <s v="High Risk"/>
  </r>
  <r>
    <n v="15659694"/>
    <n v="634"/>
    <x v="2"/>
    <s v="Female"/>
    <x v="47"/>
    <n v="3"/>
    <n v="113781.5"/>
    <n v="2"/>
    <n v="1"/>
    <n v="1"/>
    <n v="106345.05"/>
    <x v="0"/>
    <n v="23"/>
    <n v="4052"/>
    <n v="1"/>
    <n v="143"/>
    <n v="4.3478260869565216E-2"/>
    <n v="93196"/>
    <x v="0"/>
    <x v="2"/>
    <s v="High Risk"/>
  </r>
  <r>
    <n v="15624424"/>
    <n v="678"/>
    <x v="1"/>
    <s v="Female"/>
    <x v="23"/>
    <n v="1"/>
    <n v="0"/>
    <n v="2"/>
    <n v="1"/>
    <n v="1"/>
    <n v="102472.9"/>
    <x v="1"/>
    <n v="15"/>
    <n v="1950"/>
    <n v="1"/>
    <n v="155"/>
    <n v="6.6666666666666666E-2"/>
    <n v="29250"/>
    <x v="1"/>
    <x v="0"/>
    <s v="High Risk"/>
  </r>
  <r>
    <n v="15708713"/>
    <n v="633"/>
    <x v="0"/>
    <s v="Male"/>
    <x v="12"/>
    <n v="3"/>
    <n v="0"/>
    <n v="2"/>
    <n v="1"/>
    <n v="1"/>
    <n v="36249.760000000002"/>
    <x v="1"/>
    <n v="10"/>
    <n v="926"/>
    <n v="9"/>
    <n v="3"/>
    <n v="0.9"/>
    <n v="9260"/>
    <x v="1"/>
    <x v="2"/>
    <s v="Low Risk"/>
  </r>
  <r>
    <n v="15755405"/>
    <n v="710"/>
    <x v="0"/>
    <s v="Male"/>
    <x v="3"/>
    <n v="9"/>
    <n v="128284.45"/>
    <n v="1"/>
    <n v="1"/>
    <n v="0"/>
    <n v="32996.89"/>
    <x v="0"/>
    <n v="4"/>
    <n v="1767"/>
    <n v="0"/>
    <n v="79"/>
    <n v="0"/>
    <n v="7068"/>
    <x v="1"/>
    <x v="3"/>
    <s v="High Risk"/>
  </r>
  <r>
    <n v="15647570"/>
    <n v="640"/>
    <x v="2"/>
    <s v="Male"/>
    <x v="13"/>
    <n v="8"/>
    <n v="120591.19"/>
    <n v="1"/>
    <n v="0"/>
    <n v="0"/>
    <n v="195123.94"/>
    <x v="1"/>
    <n v="1"/>
    <n v="241"/>
    <n v="3"/>
    <n v="118"/>
    <n v="1"/>
    <n v="241"/>
    <x v="0"/>
    <x v="1"/>
    <s v="High Risk"/>
  </r>
  <r>
    <n v="15684348"/>
    <n v="656"/>
    <x v="0"/>
    <s v="Male"/>
    <x v="54"/>
    <n v="8"/>
    <n v="0"/>
    <n v="2"/>
    <n v="0"/>
    <n v="1"/>
    <n v="57014.43"/>
    <x v="1"/>
    <n v="4"/>
    <n v="1635"/>
    <n v="7"/>
    <n v="89"/>
    <n v="1"/>
    <n v="6540"/>
    <x v="1"/>
    <x v="1"/>
    <s v="High Risk"/>
  </r>
  <r>
    <n v="15702541"/>
    <n v="551"/>
    <x v="0"/>
    <s v="Female"/>
    <x v="49"/>
    <n v="2"/>
    <n v="166968.28"/>
    <n v="1"/>
    <n v="1"/>
    <n v="0"/>
    <n v="159483.76"/>
    <x v="0"/>
    <n v="5"/>
    <n v="1008"/>
    <n v="5"/>
    <n v="46"/>
    <n v="1"/>
    <n v="5040"/>
    <x v="0"/>
    <x v="0"/>
    <s v="Medium Risk"/>
  </r>
  <r>
    <n v="15646942"/>
    <n v="786"/>
    <x v="1"/>
    <s v="Female"/>
    <x v="2"/>
    <n v="7"/>
    <n v="0"/>
    <n v="2"/>
    <n v="0"/>
    <n v="0"/>
    <n v="100929.59"/>
    <x v="1"/>
    <n v="23"/>
    <n v="3508"/>
    <n v="4"/>
    <n v="50"/>
    <n v="0.17391304347826086"/>
    <n v="80684"/>
    <x v="0"/>
    <x v="1"/>
    <s v="Medium Risk"/>
  </r>
  <r>
    <n v="15748920"/>
    <n v="561"/>
    <x v="0"/>
    <s v="Female"/>
    <x v="23"/>
    <n v="8"/>
    <n v="0"/>
    <n v="2"/>
    <n v="1"/>
    <n v="1"/>
    <n v="12513.07"/>
    <x v="1"/>
    <n v="28"/>
    <n v="1221"/>
    <n v="3"/>
    <n v="155"/>
    <n v="0.10714285714285714"/>
    <n v="34188"/>
    <x v="0"/>
    <x v="1"/>
    <s v="High Risk"/>
  </r>
  <r>
    <n v="15694581"/>
    <n v="807"/>
    <x v="1"/>
    <s v="Male"/>
    <x v="0"/>
    <n v="5"/>
    <n v="0"/>
    <n v="2"/>
    <n v="1"/>
    <n v="1"/>
    <n v="74900.899999999994"/>
    <x v="1"/>
    <n v="25"/>
    <n v="3545"/>
    <n v="10"/>
    <n v="176"/>
    <n v="0.4"/>
    <n v="88625"/>
    <x v="0"/>
    <x v="2"/>
    <s v="High Risk"/>
  </r>
  <r>
    <n v="15643215"/>
    <n v="602"/>
    <x v="2"/>
    <s v="Male"/>
    <x v="16"/>
    <n v="2"/>
    <n v="71667.97"/>
    <n v="2"/>
    <n v="0"/>
    <n v="0"/>
    <n v="137111.89000000001"/>
    <x v="1"/>
    <n v="19"/>
    <n v="2660"/>
    <n v="5"/>
    <n v="37"/>
    <n v="0.26315789473684209"/>
    <n v="50540"/>
    <x v="2"/>
    <x v="0"/>
    <s v="Medium Risk"/>
  </r>
  <r>
    <n v="15649060"/>
    <n v="727"/>
    <x v="2"/>
    <s v="Female"/>
    <x v="8"/>
    <n v="3"/>
    <n v="82729.47"/>
    <n v="2"/>
    <n v="1"/>
    <n v="0"/>
    <n v="60212.51"/>
    <x v="1"/>
    <n v="16"/>
    <n v="3759"/>
    <n v="3"/>
    <n v="129"/>
    <n v="0.1875"/>
    <n v="60144"/>
    <x v="0"/>
    <x v="2"/>
    <s v="High Risk"/>
  </r>
  <r>
    <n v="15774258"/>
    <n v="678"/>
    <x v="0"/>
    <s v="Male"/>
    <x v="20"/>
    <n v="1"/>
    <n v="0"/>
    <n v="2"/>
    <n v="1"/>
    <n v="1"/>
    <n v="187343.4"/>
    <x v="1"/>
    <n v="12"/>
    <n v="1279"/>
    <n v="0"/>
    <n v="73"/>
    <n v="0"/>
    <n v="15348"/>
    <x v="0"/>
    <x v="0"/>
    <s v="High Risk"/>
  </r>
  <r>
    <n v="15731553"/>
    <n v="730"/>
    <x v="0"/>
    <s v="Male"/>
    <x v="51"/>
    <n v="8"/>
    <n v="0"/>
    <n v="2"/>
    <n v="1"/>
    <n v="0"/>
    <n v="183284.53"/>
    <x v="1"/>
    <n v="6"/>
    <n v="623"/>
    <n v="3"/>
    <n v="124"/>
    <n v="0.5"/>
    <n v="3738"/>
    <x v="2"/>
    <x v="1"/>
    <s v="High Risk"/>
  </r>
  <r>
    <n v="15617029"/>
    <n v="596"/>
    <x v="1"/>
    <s v="Female"/>
    <x v="33"/>
    <n v="1"/>
    <n v="0"/>
    <n v="2"/>
    <n v="1"/>
    <n v="0"/>
    <n v="8125.39"/>
    <x v="1"/>
    <n v="3"/>
    <n v="3109"/>
    <n v="3"/>
    <n v="48"/>
    <n v="1"/>
    <n v="9327"/>
    <x v="0"/>
    <x v="0"/>
    <s v="Medium Risk"/>
  </r>
  <r>
    <n v="15780716"/>
    <n v="686"/>
    <x v="2"/>
    <s v="Male"/>
    <x v="2"/>
    <n v="3"/>
    <n v="129626.19"/>
    <n v="2"/>
    <n v="1"/>
    <n v="1"/>
    <n v="103220.56"/>
    <x v="1"/>
    <n v="11"/>
    <n v="2595"/>
    <n v="8"/>
    <n v="127"/>
    <n v="0.72727272727272729"/>
    <n v="28545"/>
    <x v="0"/>
    <x v="2"/>
    <s v="High Risk"/>
  </r>
  <r>
    <n v="15577018"/>
    <n v="684"/>
    <x v="2"/>
    <s v="Female"/>
    <x v="28"/>
    <n v="2"/>
    <n v="114035.39"/>
    <n v="1"/>
    <n v="0"/>
    <n v="0"/>
    <n v="96885.19"/>
    <x v="1"/>
    <n v="13"/>
    <n v="1569"/>
    <n v="0"/>
    <n v="165"/>
    <n v="0"/>
    <n v="20397"/>
    <x v="2"/>
    <x v="0"/>
    <s v="High Risk"/>
  </r>
  <r>
    <n v="15809515"/>
    <n v="797"/>
    <x v="2"/>
    <s v="Male"/>
    <x v="15"/>
    <n v="1"/>
    <n v="151922.94"/>
    <n v="1"/>
    <n v="1"/>
    <n v="0"/>
    <n v="8877.06"/>
    <x v="1"/>
    <n v="8"/>
    <n v="3751"/>
    <n v="7"/>
    <n v="139"/>
    <n v="0.875"/>
    <n v="30008"/>
    <x v="0"/>
    <x v="0"/>
    <s v="High Risk"/>
  </r>
  <r>
    <n v="15789924"/>
    <n v="658"/>
    <x v="0"/>
    <s v="Female"/>
    <x v="2"/>
    <n v="4"/>
    <n v="0"/>
    <n v="1"/>
    <n v="1"/>
    <n v="1"/>
    <n v="147530.06"/>
    <x v="1"/>
    <n v="14"/>
    <n v="1250"/>
    <n v="5"/>
    <n v="113"/>
    <n v="0.35714285714285715"/>
    <n v="17500"/>
    <x v="0"/>
    <x v="2"/>
    <s v="High Risk"/>
  </r>
  <r>
    <n v="15725076"/>
    <n v="653"/>
    <x v="1"/>
    <s v="Female"/>
    <x v="7"/>
    <n v="6"/>
    <n v="107751.67999999999"/>
    <n v="2"/>
    <n v="1"/>
    <n v="1"/>
    <n v="33389.42"/>
    <x v="1"/>
    <n v="24"/>
    <n v="676"/>
    <n v="7"/>
    <n v="120"/>
    <n v="0.29166666666666669"/>
    <n v="16224"/>
    <x v="0"/>
    <x v="1"/>
    <s v="High Risk"/>
  </r>
  <r>
    <n v="15672481"/>
    <n v="641"/>
    <x v="0"/>
    <s v="Male"/>
    <x v="24"/>
    <n v="6"/>
    <n v="0"/>
    <n v="2"/>
    <n v="1"/>
    <n v="0"/>
    <n v="45309.24"/>
    <x v="1"/>
    <n v="10"/>
    <n v="2289"/>
    <n v="0"/>
    <n v="4"/>
    <n v="0"/>
    <n v="22890"/>
    <x v="0"/>
    <x v="1"/>
    <s v="Low Risk"/>
  </r>
  <r>
    <n v="15574115"/>
    <n v="656"/>
    <x v="1"/>
    <s v="Female"/>
    <x v="1"/>
    <n v="6"/>
    <n v="101179.23"/>
    <n v="2"/>
    <n v="1"/>
    <n v="1"/>
    <n v="35230.61"/>
    <x v="1"/>
    <n v="13"/>
    <n v="1637"/>
    <n v="9"/>
    <n v="72"/>
    <n v="0.69230769230769229"/>
    <n v="21281"/>
    <x v="0"/>
    <x v="1"/>
    <s v="High Risk"/>
  </r>
  <r>
    <n v="15661830"/>
    <n v="750"/>
    <x v="1"/>
    <s v="Female"/>
    <x v="18"/>
    <n v="6"/>
    <n v="0"/>
    <n v="2"/>
    <n v="1"/>
    <n v="1"/>
    <n v="59816.41"/>
    <x v="1"/>
    <n v="23"/>
    <n v="3190"/>
    <n v="4"/>
    <n v="113"/>
    <n v="0.17391304347826086"/>
    <n v="73370"/>
    <x v="0"/>
    <x v="1"/>
    <s v="High Risk"/>
  </r>
  <r>
    <n v="15665879"/>
    <n v="768"/>
    <x v="0"/>
    <s v="Female"/>
    <x v="20"/>
    <n v="8"/>
    <n v="0"/>
    <n v="2"/>
    <n v="0"/>
    <n v="1"/>
    <n v="69080.460000000006"/>
    <x v="1"/>
    <n v="19"/>
    <n v="3557"/>
    <n v="8"/>
    <n v="76"/>
    <n v="0.42105263157894735"/>
    <n v="67583"/>
    <x v="0"/>
    <x v="1"/>
    <s v="High Risk"/>
  </r>
  <r>
    <n v="15673820"/>
    <n v="568"/>
    <x v="0"/>
    <s v="Male"/>
    <x v="19"/>
    <n v="7"/>
    <n v="0"/>
    <n v="2"/>
    <n v="1"/>
    <n v="0"/>
    <n v="143450.60999999999"/>
    <x v="1"/>
    <n v="29"/>
    <n v="1519"/>
    <n v="7"/>
    <n v="120"/>
    <n v="0.2413793103448276"/>
    <n v="44051"/>
    <x v="0"/>
    <x v="1"/>
    <s v="High Risk"/>
  </r>
  <r>
    <n v="15747772"/>
    <n v="706"/>
    <x v="2"/>
    <s v="Male"/>
    <x v="18"/>
    <n v="9"/>
    <n v="58571.18"/>
    <n v="2"/>
    <n v="1"/>
    <n v="0"/>
    <n v="40774.01"/>
    <x v="1"/>
    <n v="19"/>
    <n v="4861"/>
    <n v="0"/>
    <n v="27"/>
    <n v="0"/>
    <n v="92359"/>
    <x v="0"/>
    <x v="3"/>
    <s v="Low Risk"/>
  </r>
  <r>
    <n v="15666197"/>
    <n v="430"/>
    <x v="2"/>
    <s v="Female"/>
    <x v="16"/>
    <n v="8"/>
    <n v="153058.64000000001"/>
    <n v="1"/>
    <n v="1"/>
    <n v="0"/>
    <n v="99377.27"/>
    <x v="1"/>
    <n v="20"/>
    <n v="1207"/>
    <n v="5"/>
    <n v="150"/>
    <n v="0.25"/>
    <n v="24140"/>
    <x v="0"/>
    <x v="1"/>
    <s v="High Risk"/>
  </r>
  <r>
    <n v="15773639"/>
    <n v="745"/>
    <x v="2"/>
    <s v="Male"/>
    <x v="12"/>
    <n v="4"/>
    <n v="98270.34"/>
    <n v="1"/>
    <n v="1"/>
    <n v="0"/>
    <n v="133617.43"/>
    <x v="1"/>
    <n v="18"/>
    <n v="3964"/>
    <n v="10"/>
    <n v="155"/>
    <n v="0.55555555555555558"/>
    <n v="71352"/>
    <x v="0"/>
    <x v="2"/>
    <s v="High Risk"/>
  </r>
  <r>
    <n v="15581893"/>
    <n v="747"/>
    <x v="0"/>
    <s v="Male"/>
    <x v="3"/>
    <n v="1"/>
    <n v="130788.71"/>
    <n v="1"/>
    <n v="0"/>
    <n v="1"/>
    <n v="101495"/>
    <x v="0"/>
    <n v="11"/>
    <n v="960"/>
    <n v="8"/>
    <n v="75"/>
    <n v="0.72727272727272729"/>
    <n v="10560"/>
    <x v="0"/>
    <x v="0"/>
    <s v="High Risk"/>
  </r>
  <r>
    <n v="15672447"/>
    <n v="657"/>
    <x v="2"/>
    <s v="Male"/>
    <x v="20"/>
    <n v="7"/>
    <n v="99165.84"/>
    <n v="1"/>
    <n v="0"/>
    <n v="1"/>
    <n v="119333.95"/>
    <x v="0"/>
    <n v="27"/>
    <n v="504"/>
    <n v="7"/>
    <n v="101"/>
    <n v="0.25925925925925924"/>
    <n v="13608"/>
    <x v="2"/>
    <x v="1"/>
    <s v="High Risk"/>
  </r>
  <r>
    <n v="15777830"/>
    <n v="639"/>
    <x v="0"/>
    <s v="Female"/>
    <x v="0"/>
    <n v="4"/>
    <n v="0"/>
    <n v="2"/>
    <n v="0"/>
    <n v="0"/>
    <n v="167682.37"/>
    <x v="1"/>
    <n v="28"/>
    <n v="383"/>
    <n v="3"/>
    <n v="65"/>
    <n v="0.10714285714285714"/>
    <n v="10724"/>
    <x v="0"/>
    <x v="2"/>
    <s v="High Risk"/>
  </r>
  <r>
    <n v="15713890"/>
    <n v="704"/>
    <x v="0"/>
    <s v="Male"/>
    <x v="4"/>
    <n v="3"/>
    <n v="0"/>
    <n v="2"/>
    <n v="0"/>
    <n v="1"/>
    <n v="152884.85"/>
    <x v="1"/>
    <n v="15"/>
    <n v="835"/>
    <n v="5"/>
    <n v="109"/>
    <n v="0.33333333333333331"/>
    <n v="12525"/>
    <x v="0"/>
    <x v="2"/>
    <s v="High Risk"/>
  </r>
  <r>
    <n v="15577598"/>
    <n v="651"/>
    <x v="1"/>
    <s v="Male"/>
    <x v="51"/>
    <n v="4"/>
    <n v="115636.05"/>
    <n v="2"/>
    <n v="1"/>
    <n v="0"/>
    <n v="70400.86"/>
    <x v="1"/>
    <n v="23"/>
    <n v="2081"/>
    <n v="7"/>
    <n v="118"/>
    <n v="0.30434782608695654"/>
    <n v="47863"/>
    <x v="0"/>
    <x v="2"/>
    <s v="High Risk"/>
  </r>
  <r>
    <n v="15786042"/>
    <n v="706"/>
    <x v="2"/>
    <s v="Female"/>
    <x v="4"/>
    <n v="2"/>
    <n v="185932.18"/>
    <n v="2"/>
    <n v="1"/>
    <n v="0"/>
    <n v="65413.41"/>
    <x v="1"/>
    <n v="15"/>
    <n v="2765"/>
    <n v="10"/>
    <n v="170"/>
    <n v="0.66666666666666663"/>
    <n v="41475"/>
    <x v="0"/>
    <x v="0"/>
    <s v="High Risk"/>
  </r>
  <r>
    <n v="15753462"/>
    <n v="632"/>
    <x v="2"/>
    <s v="Male"/>
    <x v="33"/>
    <n v="2"/>
    <n v="72549"/>
    <n v="2"/>
    <n v="0"/>
    <n v="1"/>
    <n v="182728.8"/>
    <x v="1"/>
    <n v="5"/>
    <n v="921"/>
    <n v="8"/>
    <n v="59"/>
    <n v="1"/>
    <n v="4605"/>
    <x v="0"/>
    <x v="0"/>
    <s v="Medium Risk"/>
  </r>
  <r>
    <n v="15759690"/>
    <n v="751"/>
    <x v="0"/>
    <s v="Male"/>
    <x v="0"/>
    <n v="4"/>
    <n v="0"/>
    <n v="2"/>
    <n v="1"/>
    <n v="1"/>
    <n v="81442.600000000006"/>
    <x v="1"/>
    <n v="8"/>
    <n v="4606"/>
    <n v="7"/>
    <n v="71"/>
    <n v="0.875"/>
    <n v="36848"/>
    <x v="2"/>
    <x v="2"/>
    <s v="High Risk"/>
  </r>
  <r>
    <n v="15801414"/>
    <n v="767"/>
    <x v="0"/>
    <s v="Female"/>
    <x v="12"/>
    <n v="2"/>
    <n v="0"/>
    <n v="2"/>
    <n v="0"/>
    <n v="0"/>
    <n v="144251.38"/>
    <x v="1"/>
    <n v="24"/>
    <n v="1432"/>
    <n v="7"/>
    <n v="93"/>
    <n v="0.29166666666666669"/>
    <n v="34368"/>
    <x v="1"/>
    <x v="0"/>
    <s v="High Risk"/>
  </r>
  <r>
    <n v="15656141"/>
    <n v="741"/>
    <x v="0"/>
    <s v="Male"/>
    <x v="2"/>
    <n v="5"/>
    <n v="0"/>
    <n v="1"/>
    <n v="0"/>
    <n v="1"/>
    <n v="40207.06"/>
    <x v="1"/>
    <n v="13"/>
    <n v="1878"/>
    <n v="10"/>
    <n v="15"/>
    <n v="0.76923076923076927"/>
    <n v="24414"/>
    <x v="0"/>
    <x v="2"/>
    <s v="Low Risk"/>
  </r>
  <r>
    <n v="15608701"/>
    <n v="651"/>
    <x v="2"/>
    <s v="Male"/>
    <x v="6"/>
    <n v="3"/>
    <n v="121890.06"/>
    <n v="1"/>
    <n v="1"/>
    <n v="0"/>
    <n v="54530.51"/>
    <x v="0"/>
    <n v="6"/>
    <n v="188"/>
    <n v="5"/>
    <n v="8"/>
    <n v="0.83333333333333337"/>
    <n v="1128"/>
    <x v="2"/>
    <x v="2"/>
    <s v="Low Risk"/>
  </r>
  <r>
    <n v="15582892"/>
    <n v="601"/>
    <x v="0"/>
    <s v="Male"/>
    <x v="17"/>
    <n v="2"/>
    <n v="99786.07"/>
    <n v="1"/>
    <n v="1"/>
    <n v="1"/>
    <n v="32683.88"/>
    <x v="0"/>
    <n v="28"/>
    <n v="2625"/>
    <n v="9"/>
    <n v="5"/>
    <n v="0.32142857142857145"/>
    <n v="73500"/>
    <x v="0"/>
    <x v="0"/>
    <s v="Low Risk"/>
  </r>
  <r>
    <n v="15632967"/>
    <n v="520"/>
    <x v="0"/>
    <s v="Male"/>
    <x v="10"/>
    <n v="3"/>
    <n v="0"/>
    <n v="2"/>
    <n v="1"/>
    <n v="1"/>
    <n v="104703.96"/>
    <x v="1"/>
    <n v="11"/>
    <n v="161"/>
    <n v="2"/>
    <n v="56"/>
    <n v="0.18181818181818182"/>
    <n v="1771"/>
    <x v="0"/>
    <x v="2"/>
    <s v="Medium Risk"/>
  </r>
  <r>
    <n v="15587573"/>
    <n v="626"/>
    <x v="2"/>
    <s v="Male"/>
    <x v="7"/>
    <n v="4"/>
    <n v="115084.53"/>
    <n v="2"/>
    <n v="0"/>
    <n v="1"/>
    <n v="26907.43"/>
    <x v="1"/>
    <n v="16"/>
    <n v="4402"/>
    <n v="8"/>
    <n v="93"/>
    <n v="0.5"/>
    <n v="70432"/>
    <x v="1"/>
    <x v="2"/>
    <s v="High Risk"/>
  </r>
  <r>
    <n v="15654891"/>
    <n v="811"/>
    <x v="0"/>
    <s v="Male"/>
    <x v="33"/>
    <n v="6"/>
    <n v="0"/>
    <n v="2"/>
    <n v="1"/>
    <n v="1"/>
    <n v="180591.32"/>
    <x v="1"/>
    <n v="13"/>
    <n v="4740"/>
    <n v="3"/>
    <n v="138"/>
    <n v="0.23076923076923078"/>
    <n v="61620"/>
    <x v="0"/>
    <x v="1"/>
    <s v="High Risk"/>
  </r>
  <r>
    <n v="15611365"/>
    <n v="730"/>
    <x v="0"/>
    <s v="Female"/>
    <x v="15"/>
    <n v="9"/>
    <n v="127661.69"/>
    <n v="1"/>
    <n v="0"/>
    <n v="0"/>
    <n v="60905.51"/>
    <x v="1"/>
    <n v="15"/>
    <n v="4645"/>
    <n v="3"/>
    <n v="1"/>
    <n v="0.2"/>
    <n v="69675"/>
    <x v="0"/>
    <x v="3"/>
    <s v="Low Risk"/>
  </r>
  <r>
    <n v="15749103"/>
    <n v="604"/>
    <x v="2"/>
    <s v="Female"/>
    <x v="40"/>
    <n v="4"/>
    <n v="118907.6"/>
    <n v="1"/>
    <n v="0"/>
    <n v="1"/>
    <n v="47777.15"/>
    <x v="0"/>
    <n v="10"/>
    <n v="3775"/>
    <n v="9"/>
    <n v="26"/>
    <n v="0.9"/>
    <n v="37750"/>
    <x v="2"/>
    <x v="2"/>
    <s v="Low Risk"/>
  </r>
  <r>
    <n v="15810203"/>
    <n v="499"/>
    <x v="2"/>
    <s v="Female"/>
    <x v="4"/>
    <n v="6"/>
    <n v="77627.33"/>
    <n v="2"/>
    <n v="1"/>
    <n v="0"/>
    <n v="108222.68"/>
    <x v="1"/>
    <n v="26"/>
    <n v="1629"/>
    <n v="2"/>
    <n v="13"/>
    <n v="7.6923076923076927E-2"/>
    <n v="42354"/>
    <x v="2"/>
    <x v="1"/>
    <s v="Low Risk"/>
  </r>
  <r>
    <n v="15813660"/>
    <n v="754"/>
    <x v="1"/>
    <s v="Male"/>
    <x v="20"/>
    <n v="2"/>
    <n v="160625.17000000001"/>
    <n v="1"/>
    <n v="0"/>
    <n v="1"/>
    <n v="3554.63"/>
    <x v="1"/>
    <n v="23"/>
    <n v="3739"/>
    <n v="1"/>
    <n v="126"/>
    <n v="4.3478260869565216E-2"/>
    <n v="85997"/>
    <x v="2"/>
    <x v="0"/>
    <s v="High Risk"/>
  </r>
  <r>
    <n v="15605673"/>
    <n v="716"/>
    <x v="1"/>
    <s v="Female"/>
    <x v="6"/>
    <n v="8"/>
    <n v="0"/>
    <n v="2"/>
    <n v="0"/>
    <n v="0"/>
    <n v="78616.92"/>
    <x v="1"/>
    <n v="6"/>
    <n v="3277"/>
    <n v="4"/>
    <n v="31"/>
    <n v="0.66666666666666663"/>
    <n v="19662"/>
    <x v="0"/>
    <x v="1"/>
    <s v="Medium Risk"/>
  </r>
  <r>
    <n v="15669282"/>
    <n v="636"/>
    <x v="0"/>
    <s v="Female"/>
    <x v="43"/>
    <n v="10"/>
    <n v="124266.86"/>
    <n v="1"/>
    <n v="0"/>
    <n v="0"/>
    <n v="100566.81"/>
    <x v="1"/>
    <n v="26"/>
    <n v="4791"/>
    <n v="3"/>
    <n v="156"/>
    <n v="0.11538461538461539"/>
    <n v="124566"/>
    <x v="1"/>
    <x v="3"/>
    <s v="High Risk"/>
  </r>
  <r>
    <n v="15792726"/>
    <n v="470"/>
    <x v="0"/>
    <s v="Female"/>
    <x v="11"/>
    <n v="8"/>
    <n v="127974.06"/>
    <n v="2"/>
    <n v="1"/>
    <n v="1"/>
    <n v="183259.35"/>
    <x v="1"/>
    <n v="9"/>
    <n v="725"/>
    <n v="4"/>
    <n v="27"/>
    <n v="0.44444444444444442"/>
    <n v="6525"/>
    <x v="0"/>
    <x v="1"/>
    <s v="Low Risk"/>
  </r>
  <r>
    <n v="15593241"/>
    <n v="444"/>
    <x v="0"/>
    <s v="Male"/>
    <x v="3"/>
    <n v="3"/>
    <n v="0"/>
    <n v="2"/>
    <n v="1"/>
    <n v="1"/>
    <n v="159131.21"/>
    <x v="1"/>
    <n v="21"/>
    <n v="4898"/>
    <n v="1"/>
    <n v="135"/>
    <n v="4.7619047619047616E-2"/>
    <n v="102858"/>
    <x v="2"/>
    <x v="2"/>
    <s v="High Risk"/>
  </r>
  <r>
    <n v="15683053"/>
    <n v="809"/>
    <x v="1"/>
    <s v="Female"/>
    <x v="36"/>
    <n v="2"/>
    <n v="0"/>
    <n v="1"/>
    <n v="1"/>
    <n v="0"/>
    <n v="160976.85"/>
    <x v="0"/>
    <n v="1"/>
    <n v="3229"/>
    <n v="3"/>
    <n v="62"/>
    <n v="1"/>
    <n v="3229"/>
    <x v="0"/>
    <x v="0"/>
    <s v="High Risk"/>
  </r>
  <r>
    <n v="15632736"/>
    <n v="850"/>
    <x v="2"/>
    <s v="Female"/>
    <x v="33"/>
    <n v="3"/>
    <n v="104911.35"/>
    <n v="2"/>
    <n v="1"/>
    <n v="1"/>
    <n v="42933.26"/>
    <x v="1"/>
    <n v="23"/>
    <n v="592"/>
    <n v="8"/>
    <n v="136"/>
    <n v="0.34782608695652173"/>
    <n v="13616"/>
    <x v="0"/>
    <x v="2"/>
    <s v="High Risk"/>
  </r>
  <r>
    <n v="15731865"/>
    <n v="637"/>
    <x v="0"/>
    <s v="Male"/>
    <x v="7"/>
    <n v="1"/>
    <n v="0"/>
    <n v="2"/>
    <n v="1"/>
    <n v="0"/>
    <n v="91291.199999999997"/>
    <x v="1"/>
    <n v="15"/>
    <n v="266"/>
    <n v="2"/>
    <n v="5"/>
    <n v="0.13333333333333333"/>
    <n v="3990"/>
    <x v="1"/>
    <x v="0"/>
    <s v="Low Risk"/>
  </r>
  <r>
    <n v="15760450"/>
    <n v="512"/>
    <x v="0"/>
    <s v="Male"/>
    <x v="3"/>
    <n v="1"/>
    <n v="0"/>
    <n v="2"/>
    <n v="1"/>
    <n v="1"/>
    <n v="52471.360000000001"/>
    <x v="1"/>
    <n v="2"/>
    <n v="2428"/>
    <n v="6"/>
    <n v="116"/>
    <n v="1"/>
    <n v="4856"/>
    <x v="0"/>
    <x v="0"/>
    <s v="High Risk"/>
  </r>
  <r>
    <n v="15787204"/>
    <n v="774"/>
    <x v="1"/>
    <s v="Female"/>
    <x v="3"/>
    <n v="1"/>
    <n v="110646.54"/>
    <n v="1"/>
    <n v="0"/>
    <n v="0"/>
    <n v="108804.28"/>
    <x v="1"/>
    <n v="7"/>
    <n v="3014"/>
    <n v="6"/>
    <n v="134"/>
    <n v="0.8571428571428571"/>
    <n v="21098"/>
    <x v="0"/>
    <x v="0"/>
    <s v="High Risk"/>
  </r>
  <r>
    <n v="15650454"/>
    <n v="641"/>
    <x v="0"/>
    <s v="Male"/>
    <x v="38"/>
    <n v="5"/>
    <n v="0"/>
    <n v="2"/>
    <n v="1"/>
    <n v="1"/>
    <n v="122449.18"/>
    <x v="1"/>
    <n v="4"/>
    <n v="4572"/>
    <n v="7"/>
    <n v="178"/>
    <n v="1"/>
    <n v="18288"/>
    <x v="0"/>
    <x v="2"/>
    <s v="High Risk"/>
  </r>
  <r>
    <n v="15573730"/>
    <n v="586"/>
    <x v="2"/>
    <s v="Male"/>
    <x v="0"/>
    <n v="6"/>
    <n v="126704.49"/>
    <n v="2"/>
    <n v="1"/>
    <n v="0"/>
    <n v="41682.300000000003"/>
    <x v="1"/>
    <n v="20"/>
    <n v="3145"/>
    <n v="5"/>
    <n v="162"/>
    <n v="0.25"/>
    <n v="62900"/>
    <x v="0"/>
    <x v="1"/>
    <s v="High Risk"/>
  </r>
  <r>
    <n v="15705050"/>
    <n v="611"/>
    <x v="0"/>
    <s v="Male"/>
    <x v="33"/>
    <n v="9"/>
    <n v="0"/>
    <n v="2"/>
    <n v="1"/>
    <n v="1"/>
    <n v="148887.69"/>
    <x v="1"/>
    <n v="5"/>
    <n v="3159"/>
    <n v="3"/>
    <n v="129"/>
    <n v="0.6"/>
    <n v="15795"/>
    <x v="0"/>
    <x v="3"/>
    <s v="High Risk"/>
  </r>
  <r>
    <n v="15791342"/>
    <n v="660"/>
    <x v="1"/>
    <s v="Male"/>
    <x v="8"/>
    <n v="1"/>
    <n v="84560.04"/>
    <n v="1"/>
    <n v="1"/>
    <n v="1"/>
    <n v="137784.25"/>
    <x v="1"/>
    <n v="4"/>
    <n v="1482"/>
    <n v="1"/>
    <n v="86"/>
    <n v="0.25"/>
    <n v="5928"/>
    <x v="2"/>
    <x v="0"/>
    <s v="High Risk"/>
  </r>
  <r>
    <n v="15684316"/>
    <n v="532"/>
    <x v="0"/>
    <s v="Male"/>
    <x v="3"/>
    <n v="9"/>
    <n v="0"/>
    <n v="2"/>
    <n v="0"/>
    <n v="0"/>
    <n v="190573.91"/>
    <x v="0"/>
    <n v="18"/>
    <n v="1307"/>
    <n v="3"/>
    <n v="14"/>
    <n v="0.16666666666666666"/>
    <n v="23526"/>
    <x v="2"/>
    <x v="3"/>
    <s v="Low Risk"/>
  </r>
  <r>
    <n v="15700540"/>
    <n v="557"/>
    <x v="2"/>
    <s v="Female"/>
    <x v="16"/>
    <n v="2"/>
    <n v="129893.56"/>
    <n v="1"/>
    <n v="0"/>
    <n v="0"/>
    <n v="102076.03"/>
    <x v="1"/>
    <n v="8"/>
    <n v="494"/>
    <n v="5"/>
    <n v="101"/>
    <n v="0.625"/>
    <n v="3952"/>
    <x v="0"/>
    <x v="0"/>
    <s v="High Risk"/>
  </r>
  <r>
    <n v="15770631"/>
    <n v="730"/>
    <x v="1"/>
    <s v="Male"/>
    <x v="11"/>
    <n v="5"/>
    <n v="167385.81"/>
    <n v="1"/>
    <n v="1"/>
    <n v="1"/>
    <n v="56307.51"/>
    <x v="1"/>
    <n v="10"/>
    <n v="2611"/>
    <n v="6"/>
    <n v="144"/>
    <n v="0.6"/>
    <n v="26110"/>
    <x v="0"/>
    <x v="2"/>
    <s v="High Risk"/>
  </r>
  <r>
    <n v="15790594"/>
    <n v="535"/>
    <x v="0"/>
    <s v="Female"/>
    <x v="7"/>
    <n v="6"/>
    <n v="0"/>
    <n v="2"/>
    <n v="0"/>
    <n v="1"/>
    <n v="49775.58"/>
    <x v="1"/>
    <n v="24"/>
    <n v="2861"/>
    <n v="2"/>
    <n v="44"/>
    <n v="8.3333333333333329E-2"/>
    <n v="68664"/>
    <x v="0"/>
    <x v="1"/>
    <s v="Medium Risk"/>
  </r>
  <r>
    <n v="15604020"/>
    <n v="773"/>
    <x v="2"/>
    <s v="Female"/>
    <x v="18"/>
    <n v="4"/>
    <n v="105858.71"/>
    <n v="1"/>
    <n v="0"/>
    <n v="1"/>
    <n v="4395.45"/>
    <x v="1"/>
    <n v="27"/>
    <n v="4262"/>
    <n v="0"/>
    <n v="127"/>
    <n v="0"/>
    <n v="115074"/>
    <x v="1"/>
    <x v="2"/>
    <s v="High Risk"/>
  </r>
  <r>
    <n v="15637599"/>
    <n v="510"/>
    <x v="2"/>
    <s v="Female"/>
    <x v="4"/>
    <n v="4"/>
    <n v="123070.89"/>
    <n v="1"/>
    <n v="1"/>
    <n v="0"/>
    <n v="28461.29"/>
    <x v="0"/>
    <n v="13"/>
    <n v="204"/>
    <n v="3"/>
    <n v="107"/>
    <n v="0.23076923076923078"/>
    <n v="2652"/>
    <x v="0"/>
    <x v="2"/>
    <s v="High Risk"/>
  </r>
  <r>
    <n v="15736578"/>
    <n v="539"/>
    <x v="0"/>
    <s v="Male"/>
    <x v="2"/>
    <n v="1"/>
    <n v="0"/>
    <n v="1"/>
    <n v="1"/>
    <n v="1"/>
    <n v="28184.7"/>
    <x v="1"/>
    <n v="25"/>
    <n v="1018"/>
    <n v="7"/>
    <n v="158"/>
    <n v="0.28000000000000003"/>
    <n v="25450"/>
    <x v="0"/>
    <x v="0"/>
    <s v="High Risk"/>
  </r>
  <r>
    <n v="15666332"/>
    <n v="690"/>
    <x v="1"/>
    <s v="Female"/>
    <x v="36"/>
    <n v="2"/>
    <n v="0"/>
    <n v="2"/>
    <n v="1"/>
    <n v="1"/>
    <n v="3149.1"/>
    <x v="1"/>
    <n v="7"/>
    <n v="2619"/>
    <n v="5"/>
    <n v="94"/>
    <n v="0.7142857142857143"/>
    <n v="18333"/>
    <x v="1"/>
    <x v="0"/>
    <s v="High Risk"/>
  </r>
  <r>
    <n v="15727291"/>
    <n v="821"/>
    <x v="0"/>
    <s v="Female"/>
    <x v="20"/>
    <n v="1"/>
    <n v="0"/>
    <n v="2"/>
    <n v="1"/>
    <n v="0"/>
    <n v="194273.12"/>
    <x v="1"/>
    <n v="7"/>
    <n v="3731"/>
    <n v="0"/>
    <n v="54"/>
    <n v="0"/>
    <n v="26117"/>
    <x v="0"/>
    <x v="0"/>
    <s v="Medium Risk"/>
  </r>
  <r>
    <n v="15785920"/>
    <n v="687"/>
    <x v="2"/>
    <s v="Male"/>
    <x v="12"/>
    <n v="1"/>
    <n v="125141.24"/>
    <n v="2"/>
    <n v="1"/>
    <n v="1"/>
    <n v="148537.07"/>
    <x v="1"/>
    <n v="28"/>
    <n v="4278"/>
    <n v="0"/>
    <n v="2"/>
    <n v="0"/>
    <n v="119784"/>
    <x v="0"/>
    <x v="0"/>
    <s v="Low Risk"/>
  </r>
  <r>
    <n v="15658987"/>
    <n v="557"/>
    <x v="0"/>
    <s v="Female"/>
    <x v="17"/>
    <n v="4"/>
    <n v="96173.17"/>
    <n v="2"/>
    <n v="1"/>
    <n v="1"/>
    <n v="116378.31"/>
    <x v="1"/>
    <n v="21"/>
    <n v="1873"/>
    <n v="3"/>
    <n v="153"/>
    <n v="0.14285714285714285"/>
    <n v="39333"/>
    <x v="1"/>
    <x v="2"/>
    <s v="High Risk"/>
  </r>
  <r>
    <n v="15687719"/>
    <n v="532"/>
    <x v="1"/>
    <s v="Female"/>
    <x v="24"/>
    <n v="5"/>
    <n v="0"/>
    <n v="2"/>
    <n v="0"/>
    <n v="1"/>
    <n v="6761.84"/>
    <x v="1"/>
    <n v="3"/>
    <n v="689"/>
    <n v="4"/>
    <n v="37"/>
    <n v="1"/>
    <n v="2067"/>
    <x v="0"/>
    <x v="2"/>
    <s v="Medium Risk"/>
  </r>
  <r>
    <n v="15799641"/>
    <n v="540"/>
    <x v="1"/>
    <s v="Male"/>
    <x v="2"/>
    <n v="2"/>
    <n v="0"/>
    <n v="2"/>
    <n v="1"/>
    <n v="0"/>
    <n v="81995.92"/>
    <x v="1"/>
    <n v="28"/>
    <n v="403"/>
    <n v="2"/>
    <n v="128"/>
    <n v="7.1428571428571425E-2"/>
    <n v="11284"/>
    <x v="0"/>
    <x v="0"/>
    <s v="High Risk"/>
  </r>
  <r>
    <n v="15758702"/>
    <n v="705"/>
    <x v="0"/>
    <s v="Female"/>
    <x v="30"/>
    <n v="8"/>
    <n v="0"/>
    <n v="2"/>
    <n v="1"/>
    <n v="1"/>
    <n v="14392.68"/>
    <x v="1"/>
    <n v="14"/>
    <n v="3548"/>
    <n v="3"/>
    <n v="27"/>
    <n v="0.21428571428571427"/>
    <n v="49672"/>
    <x v="1"/>
    <x v="1"/>
    <s v="Low Risk"/>
  </r>
  <r>
    <n v="15689526"/>
    <n v="542"/>
    <x v="2"/>
    <s v="Female"/>
    <x v="12"/>
    <n v="9"/>
    <n v="127543.11"/>
    <n v="2"/>
    <n v="1"/>
    <n v="0"/>
    <n v="468.94"/>
    <x v="0"/>
    <n v="2"/>
    <n v="2576"/>
    <n v="10"/>
    <n v="116"/>
    <n v="1"/>
    <n v="5152"/>
    <x v="1"/>
    <x v="3"/>
    <s v="High Risk"/>
  </r>
  <r>
    <n v="15586848"/>
    <n v="706"/>
    <x v="0"/>
    <s v="Male"/>
    <x v="16"/>
    <n v="1"/>
    <n v="0"/>
    <n v="2"/>
    <n v="1"/>
    <n v="0"/>
    <n v="122379.54"/>
    <x v="1"/>
    <n v="8"/>
    <n v="521"/>
    <n v="9"/>
    <n v="157"/>
    <n v="1"/>
    <n v="4168"/>
    <x v="1"/>
    <x v="0"/>
    <s v="High Risk"/>
  </r>
  <r>
    <n v="15707637"/>
    <n v="765"/>
    <x v="0"/>
    <s v="Female"/>
    <x v="27"/>
    <n v="1"/>
    <n v="0"/>
    <n v="1"/>
    <n v="1"/>
    <n v="0"/>
    <n v="13228.93"/>
    <x v="0"/>
    <n v="9"/>
    <n v="2135"/>
    <n v="4"/>
    <n v="88"/>
    <n v="0.44444444444444442"/>
    <n v="19215"/>
    <x v="0"/>
    <x v="0"/>
    <s v="High Risk"/>
  </r>
  <r>
    <n v="15719426"/>
    <n v="529"/>
    <x v="0"/>
    <s v="Male"/>
    <x v="44"/>
    <n v="8"/>
    <n v="103101.56"/>
    <n v="2"/>
    <n v="1"/>
    <n v="1"/>
    <n v="154002.01999999999"/>
    <x v="0"/>
    <n v="18"/>
    <n v="2139"/>
    <n v="9"/>
    <n v="135"/>
    <n v="0.5"/>
    <n v="38502"/>
    <x v="0"/>
    <x v="1"/>
    <s v="High Risk"/>
  </r>
  <r>
    <n v="15639265"/>
    <n v="714"/>
    <x v="0"/>
    <s v="Male"/>
    <x v="41"/>
    <n v="7"/>
    <n v="126113.28"/>
    <n v="1"/>
    <n v="1"/>
    <n v="0"/>
    <n v="112777.38"/>
    <x v="1"/>
    <n v="17"/>
    <n v="4314"/>
    <n v="10"/>
    <n v="148"/>
    <n v="0.58823529411764708"/>
    <n v="73338"/>
    <x v="2"/>
    <x v="1"/>
    <s v="High Risk"/>
  </r>
  <r>
    <n v="15576124"/>
    <n v="582"/>
    <x v="0"/>
    <s v="Male"/>
    <x v="1"/>
    <n v="1"/>
    <n v="40488.76"/>
    <n v="1"/>
    <n v="1"/>
    <n v="0"/>
    <n v="128528.83"/>
    <x v="1"/>
    <n v="12"/>
    <n v="2423"/>
    <n v="0"/>
    <n v="152"/>
    <n v="0"/>
    <n v="29076"/>
    <x v="0"/>
    <x v="0"/>
    <s v="High Risk"/>
  </r>
  <r>
    <n v="15757829"/>
    <n v="609"/>
    <x v="2"/>
    <s v="Female"/>
    <x v="20"/>
    <n v="10"/>
    <n v="137389.76999999999"/>
    <n v="2"/>
    <n v="1"/>
    <n v="0"/>
    <n v="170122.22"/>
    <x v="1"/>
    <n v="6"/>
    <n v="3132"/>
    <n v="5"/>
    <n v="10"/>
    <n v="0.83333333333333337"/>
    <n v="18792"/>
    <x v="0"/>
    <x v="3"/>
    <s v="Low Risk"/>
  </r>
  <r>
    <n v="15633227"/>
    <n v="518"/>
    <x v="0"/>
    <s v="Female"/>
    <x v="34"/>
    <n v="9"/>
    <n v="85146.36"/>
    <n v="1"/>
    <n v="0"/>
    <n v="0"/>
    <n v="2803.89"/>
    <x v="1"/>
    <n v="23"/>
    <n v="1286"/>
    <n v="3"/>
    <n v="158"/>
    <n v="0.13043478260869565"/>
    <n v="29578"/>
    <x v="0"/>
    <x v="3"/>
    <s v="High Risk"/>
  </r>
  <r>
    <n v="15753092"/>
    <n v="791"/>
    <x v="2"/>
    <s v="Male"/>
    <x v="12"/>
    <n v="5"/>
    <n v="129828.58"/>
    <n v="1"/>
    <n v="1"/>
    <n v="1"/>
    <n v="181918.26"/>
    <x v="0"/>
    <n v="22"/>
    <n v="1369"/>
    <n v="7"/>
    <n v="60"/>
    <n v="0.31818181818181818"/>
    <n v="30118"/>
    <x v="0"/>
    <x v="2"/>
    <s v="Medium Risk"/>
  </r>
  <r>
    <n v="15782939"/>
    <n v="747"/>
    <x v="0"/>
    <s v="Male"/>
    <x v="0"/>
    <n v="4"/>
    <n v="80214.36"/>
    <n v="1"/>
    <n v="1"/>
    <n v="0"/>
    <n v="115241.96"/>
    <x v="0"/>
    <n v="15"/>
    <n v="4466"/>
    <n v="5"/>
    <n v="146"/>
    <n v="0.33333333333333331"/>
    <n v="66990"/>
    <x v="1"/>
    <x v="2"/>
    <s v="High Risk"/>
  </r>
  <r>
    <n v="15746338"/>
    <n v="565"/>
    <x v="0"/>
    <s v="Female"/>
    <x v="20"/>
    <n v="2"/>
    <n v="0"/>
    <n v="2"/>
    <n v="1"/>
    <n v="1"/>
    <n v="129956.13"/>
    <x v="1"/>
    <n v="7"/>
    <n v="4589"/>
    <n v="1"/>
    <n v="126"/>
    <n v="0.14285714285714285"/>
    <n v="32123"/>
    <x v="2"/>
    <x v="0"/>
    <s v="High Risk"/>
  </r>
  <r>
    <n v="15590676"/>
    <n v="735"/>
    <x v="0"/>
    <s v="Male"/>
    <x v="10"/>
    <n v="1"/>
    <n v="141796.43"/>
    <n v="1"/>
    <n v="1"/>
    <n v="0"/>
    <n v="45858.49"/>
    <x v="1"/>
    <n v="8"/>
    <n v="1428"/>
    <n v="4"/>
    <n v="36"/>
    <n v="0.5"/>
    <n v="11424"/>
    <x v="0"/>
    <x v="0"/>
    <s v="Medium Risk"/>
  </r>
  <r>
    <n v="15599329"/>
    <n v="697"/>
    <x v="0"/>
    <s v="Female"/>
    <x v="23"/>
    <n v="7"/>
    <n v="195238.29"/>
    <n v="4"/>
    <n v="0"/>
    <n v="1"/>
    <n v="131083.56"/>
    <x v="0"/>
    <n v="5"/>
    <n v="4646"/>
    <n v="10"/>
    <n v="112"/>
    <n v="1"/>
    <n v="23230"/>
    <x v="1"/>
    <x v="1"/>
    <s v="High Risk"/>
  </r>
  <r>
    <n v="15783097"/>
    <n v="813"/>
    <x v="2"/>
    <s v="Male"/>
    <x v="7"/>
    <n v="6"/>
    <n v="111348.15"/>
    <n v="1"/>
    <n v="1"/>
    <n v="0"/>
    <n v="46422.46"/>
    <x v="1"/>
    <n v="19"/>
    <n v="2886"/>
    <n v="7"/>
    <n v="101"/>
    <n v="0.36842105263157893"/>
    <n v="54834"/>
    <x v="0"/>
    <x v="1"/>
    <s v="High Risk"/>
  </r>
  <r>
    <n v="15597885"/>
    <n v="772"/>
    <x v="0"/>
    <s v="Male"/>
    <x v="3"/>
    <n v="6"/>
    <n v="0"/>
    <n v="2"/>
    <n v="1"/>
    <n v="1"/>
    <n v="57675.88"/>
    <x v="1"/>
    <n v="2"/>
    <n v="3164"/>
    <n v="7"/>
    <n v="84"/>
    <n v="1"/>
    <n v="6328"/>
    <x v="0"/>
    <x v="1"/>
    <s v="High Risk"/>
  </r>
  <r>
    <n v="15597467"/>
    <n v="606"/>
    <x v="0"/>
    <s v="Female"/>
    <x v="60"/>
    <n v="8"/>
    <n v="0"/>
    <n v="2"/>
    <n v="1"/>
    <n v="1"/>
    <n v="169741.96"/>
    <x v="1"/>
    <n v="24"/>
    <n v="2299"/>
    <n v="8"/>
    <n v="179"/>
    <n v="0.33333333333333331"/>
    <n v="55176"/>
    <x v="1"/>
    <x v="1"/>
    <s v="High Risk"/>
  </r>
  <r>
    <n v="15724764"/>
    <n v="667"/>
    <x v="2"/>
    <s v="Female"/>
    <x v="0"/>
    <n v="10"/>
    <n v="64404.26"/>
    <n v="2"/>
    <n v="0"/>
    <n v="0"/>
    <n v="26022.37"/>
    <x v="1"/>
    <n v="11"/>
    <n v="2302"/>
    <n v="5"/>
    <n v="83"/>
    <n v="0.45454545454545453"/>
    <n v="25322"/>
    <x v="0"/>
    <x v="3"/>
    <s v="High Risk"/>
  </r>
  <r>
    <n v="15778418"/>
    <n v="637"/>
    <x v="2"/>
    <s v="Male"/>
    <x v="20"/>
    <n v="9"/>
    <n v="154309.67000000001"/>
    <n v="1"/>
    <n v="1"/>
    <n v="1"/>
    <n v="125334.16"/>
    <x v="0"/>
    <n v="30"/>
    <n v="628"/>
    <n v="7"/>
    <n v="151"/>
    <n v="0.23333333333333334"/>
    <n v="18840"/>
    <x v="0"/>
    <x v="3"/>
    <s v="High Risk"/>
  </r>
  <r>
    <n v="15684769"/>
    <n v="542"/>
    <x v="0"/>
    <s v="Male"/>
    <x v="44"/>
    <n v="10"/>
    <n v="129431.36"/>
    <n v="1"/>
    <n v="0"/>
    <n v="1"/>
    <n v="21343.74"/>
    <x v="1"/>
    <n v="9"/>
    <n v="2626"/>
    <n v="2"/>
    <n v="163"/>
    <n v="0.22222222222222221"/>
    <n v="23634"/>
    <x v="0"/>
    <x v="3"/>
    <s v="High Risk"/>
  </r>
  <r>
    <n v="15756167"/>
    <n v="762"/>
    <x v="1"/>
    <s v="Female"/>
    <x v="3"/>
    <n v="5"/>
    <n v="134204.67000000001"/>
    <n v="1"/>
    <n v="1"/>
    <n v="1"/>
    <n v="139971.01"/>
    <x v="1"/>
    <n v="23"/>
    <n v="1065"/>
    <n v="10"/>
    <n v="177"/>
    <n v="0.43478260869565216"/>
    <n v="24495"/>
    <x v="1"/>
    <x v="2"/>
    <s v="High Risk"/>
  </r>
  <r>
    <n v="15632439"/>
    <n v="698"/>
    <x v="0"/>
    <s v="Female"/>
    <x v="2"/>
    <n v="4"/>
    <n v="0"/>
    <n v="2"/>
    <n v="0"/>
    <n v="1"/>
    <n v="47455.82"/>
    <x v="1"/>
    <n v="2"/>
    <n v="4785"/>
    <n v="8"/>
    <n v="168"/>
    <n v="1"/>
    <n v="9570"/>
    <x v="1"/>
    <x v="2"/>
    <s v="High Risk"/>
  </r>
  <r>
    <n v="15755138"/>
    <n v="850"/>
    <x v="0"/>
    <s v="Female"/>
    <x v="15"/>
    <n v="8"/>
    <n v="0"/>
    <n v="2"/>
    <n v="1"/>
    <n v="1"/>
    <n v="55593.8"/>
    <x v="1"/>
    <n v="24"/>
    <n v="3057"/>
    <n v="8"/>
    <n v="28"/>
    <n v="0.33333333333333331"/>
    <n v="73368"/>
    <x v="0"/>
    <x v="1"/>
    <s v="Low Risk"/>
  </r>
  <r>
    <n v="15659092"/>
    <n v="621"/>
    <x v="0"/>
    <s v="Female"/>
    <x v="5"/>
    <n v="5"/>
    <n v="0"/>
    <n v="2"/>
    <n v="1"/>
    <n v="0"/>
    <n v="191756.54"/>
    <x v="0"/>
    <n v="29"/>
    <n v="508"/>
    <n v="5"/>
    <n v="38"/>
    <n v="0.17241379310344829"/>
    <n v="14732"/>
    <x v="0"/>
    <x v="2"/>
    <s v="Medium Risk"/>
  </r>
  <r>
    <n v="15742116"/>
    <n v="671"/>
    <x v="2"/>
    <s v="Female"/>
    <x v="36"/>
    <n v="9"/>
    <n v="116711.06"/>
    <n v="2"/>
    <n v="0"/>
    <n v="0"/>
    <n v="76373.38"/>
    <x v="1"/>
    <n v="5"/>
    <n v="3322"/>
    <n v="0"/>
    <n v="141"/>
    <n v="0"/>
    <n v="16610"/>
    <x v="0"/>
    <x v="3"/>
    <s v="High Risk"/>
  </r>
  <r>
    <n v="15801994"/>
    <n v="775"/>
    <x v="0"/>
    <s v="Male"/>
    <x v="8"/>
    <n v="9"/>
    <n v="0"/>
    <n v="2"/>
    <n v="1"/>
    <n v="0"/>
    <n v="169278.51"/>
    <x v="1"/>
    <n v="29"/>
    <n v="2941"/>
    <n v="3"/>
    <n v="171"/>
    <n v="0.10344827586206896"/>
    <n v="85289"/>
    <x v="0"/>
    <x v="3"/>
    <s v="High Risk"/>
  </r>
  <r>
    <n v="15647572"/>
    <n v="504"/>
    <x v="1"/>
    <s v="Male"/>
    <x v="10"/>
    <n v="0"/>
    <n v="54980.81"/>
    <n v="1"/>
    <n v="1"/>
    <n v="1"/>
    <n v="136909.88"/>
    <x v="1"/>
    <n v="15"/>
    <n v="1301"/>
    <n v="6"/>
    <n v="19"/>
    <n v="0.4"/>
    <n v="19515"/>
    <x v="0"/>
    <x v="0"/>
    <s v="Low Risk"/>
  </r>
  <r>
    <n v="15644551"/>
    <n v="751"/>
    <x v="1"/>
    <s v="Female"/>
    <x v="24"/>
    <n v="3"/>
    <n v="99773.85"/>
    <n v="2"/>
    <n v="1"/>
    <n v="0"/>
    <n v="54865.919999999998"/>
    <x v="1"/>
    <n v="27"/>
    <n v="3530"/>
    <n v="1"/>
    <n v="169"/>
    <n v="3.7037037037037035E-2"/>
    <n v="95310"/>
    <x v="2"/>
    <x v="2"/>
    <s v="High Risk"/>
  </r>
  <r>
    <n v="15709135"/>
    <n v="691"/>
    <x v="2"/>
    <s v="Male"/>
    <x v="33"/>
    <n v="7"/>
    <n v="101231.77"/>
    <n v="2"/>
    <n v="0"/>
    <n v="0"/>
    <n v="156529.44"/>
    <x v="1"/>
    <n v="7"/>
    <n v="3986"/>
    <n v="4"/>
    <n v="60"/>
    <n v="0.5714285714285714"/>
    <n v="27902"/>
    <x v="0"/>
    <x v="1"/>
    <s v="Medium Risk"/>
  </r>
  <r>
    <n v="15684469"/>
    <n v="841"/>
    <x v="2"/>
    <s v="Male"/>
    <x v="15"/>
    <n v="2"/>
    <n v="117070.21"/>
    <n v="1"/>
    <n v="1"/>
    <n v="0"/>
    <n v="113482.2"/>
    <x v="1"/>
    <n v="30"/>
    <n v="2726"/>
    <n v="7"/>
    <n v="47"/>
    <n v="0.23333333333333334"/>
    <n v="81780"/>
    <x v="0"/>
    <x v="0"/>
    <s v="Medium Risk"/>
  </r>
  <r>
    <n v="15627637"/>
    <n v="709"/>
    <x v="2"/>
    <s v="Male"/>
    <x v="51"/>
    <n v="8"/>
    <n v="73314.039999999994"/>
    <n v="2"/>
    <n v="1"/>
    <n v="0"/>
    <n v="63446.47"/>
    <x v="1"/>
    <n v="19"/>
    <n v="4239"/>
    <n v="8"/>
    <n v="92"/>
    <n v="0.42105263157894735"/>
    <n v="80541"/>
    <x v="0"/>
    <x v="1"/>
    <s v="High Risk"/>
  </r>
  <r>
    <n v="15667093"/>
    <n v="673"/>
    <x v="0"/>
    <s v="Male"/>
    <x v="24"/>
    <n v="2"/>
    <n v="0"/>
    <n v="1"/>
    <n v="1"/>
    <n v="1"/>
    <n v="13624.02"/>
    <x v="1"/>
    <n v="10"/>
    <n v="3872"/>
    <n v="1"/>
    <n v="149"/>
    <n v="0.1"/>
    <n v="38720"/>
    <x v="0"/>
    <x v="0"/>
    <s v="High Risk"/>
  </r>
  <r>
    <n v="15690589"/>
    <n v="541"/>
    <x v="0"/>
    <s v="Male"/>
    <x v="24"/>
    <n v="9"/>
    <n v="212314.03"/>
    <n v="1"/>
    <n v="0"/>
    <n v="1"/>
    <n v="148814.54"/>
    <x v="1"/>
    <n v="28"/>
    <n v="3816"/>
    <n v="10"/>
    <n v="176"/>
    <n v="0.35714285714285715"/>
    <n v="106848"/>
    <x v="0"/>
    <x v="3"/>
    <s v="High Risk"/>
  </r>
  <r>
    <n v="15595350"/>
    <n v="661"/>
    <x v="0"/>
    <s v="Female"/>
    <x v="8"/>
    <n v="3"/>
    <n v="136067.82"/>
    <n v="2"/>
    <n v="1"/>
    <n v="0"/>
    <n v="65567.91"/>
    <x v="1"/>
    <n v="25"/>
    <n v="2966"/>
    <n v="10"/>
    <n v="86"/>
    <n v="0.4"/>
    <n v="74150"/>
    <x v="1"/>
    <x v="2"/>
    <s v="High Risk"/>
  </r>
  <r>
    <n v="15777586"/>
    <n v="784"/>
    <x v="1"/>
    <s v="Female"/>
    <x v="0"/>
    <n v="2"/>
    <n v="109052.04"/>
    <n v="2"/>
    <n v="1"/>
    <n v="0"/>
    <n v="6409.55"/>
    <x v="1"/>
    <n v="10"/>
    <n v="3623"/>
    <n v="10"/>
    <n v="134"/>
    <n v="1"/>
    <n v="36230"/>
    <x v="0"/>
    <x v="0"/>
    <s v="High Risk"/>
  </r>
  <r>
    <n v="15804064"/>
    <n v="742"/>
    <x v="0"/>
    <s v="Female"/>
    <x v="12"/>
    <n v="2"/>
    <n v="79126.17"/>
    <n v="1"/>
    <n v="1"/>
    <n v="1"/>
    <n v="126997.53"/>
    <x v="1"/>
    <n v="6"/>
    <n v="1917"/>
    <n v="0"/>
    <n v="24"/>
    <n v="0"/>
    <n v="11502"/>
    <x v="1"/>
    <x v="0"/>
    <s v="Low Risk"/>
  </r>
  <r>
    <n v="15717770"/>
    <n v="850"/>
    <x v="1"/>
    <s v="Female"/>
    <x v="30"/>
    <n v="7"/>
    <n v="0"/>
    <n v="1"/>
    <n v="0"/>
    <n v="0"/>
    <n v="171762.87"/>
    <x v="0"/>
    <n v="2"/>
    <n v="826"/>
    <n v="9"/>
    <n v="173"/>
    <n v="1"/>
    <n v="1652"/>
    <x v="0"/>
    <x v="1"/>
    <s v="High Risk"/>
  </r>
  <r>
    <n v="15754443"/>
    <n v="443"/>
    <x v="0"/>
    <s v="Female"/>
    <x v="12"/>
    <n v="9"/>
    <n v="108308"/>
    <n v="1"/>
    <n v="1"/>
    <n v="0"/>
    <n v="129031.19"/>
    <x v="0"/>
    <n v="21"/>
    <n v="2707"/>
    <n v="7"/>
    <n v="139"/>
    <n v="0.33333333333333331"/>
    <n v="56847"/>
    <x v="0"/>
    <x v="3"/>
    <s v="High Risk"/>
  </r>
  <r>
    <n v="15776939"/>
    <n v="778"/>
    <x v="2"/>
    <s v="Female"/>
    <x v="36"/>
    <n v="3"/>
    <n v="102290.56"/>
    <n v="2"/>
    <n v="1"/>
    <n v="0"/>
    <n v="182691.31"/>
    <x v="1"/>
    <n v="24"/>
    <n v="4007"/>
    <n v="2"/>
    <n v="101"/>
    <n v="8.3333333333333329E-2"/>
    <n v="96168"/>
    <x v="1"/>
    <x v="2"/>
    <s v="High Risk"/>
  </r>
  <r>
    <n v="15713517"/>
    <n v="529"/>
    <x v="0"/>
    <s v="Male"/>
    <x v="2"/>
    <n v="6"/>
    <n v="102025.08"/>
    <n v="2"/>
    <n v="1"/>
    <n v="0"/>
    <n v="12351.01"/>
    <x v="1"/>
    <n v="18"/>
    <n v="4919"/>
    <n v="10"/>
    <n v="98"/>
    <n v="0.55555555555555558"/>
    <n v="88542"/>
    <x v="0"/>
    <x v="1"/>
    <s v="High Risk"/>
  </r>
  <r>
    <n v="15683522"/>
    <n v="678"/>
    <x v="2"/>
    <s v="Female"/>
    <x v="24"/>
    <n v="2"/>
    <n v="113383.07"/>
    <n v="1"/>
    <n v="1"/>
    <n v="1"/>
    <n v="135123.96"/>
    <x v="1"/>
    <n v="14"/>
    <n v="2706"/>
    <n v="9"/>
    <n v="169"/>
    <n v="0.6428571428571429"/>
    <n v="37884"/>
    <x v="0"/>
    <x v="0"/>
    <s v="High Risk"/>
  </r>
  <r>
    <n v="15673995"/>
    <n v="516"/>
    <x v="1"/>
    <s v="Female"/>
    <x v="35"/>
    <n v="9"/>
    <n v="102541.1"/>
    <n v="1"/>
    <n v="1"/>
    <n v="0"/>
    <n v="181490.42"/>
    <x v="1"/>
    <n v="7"/>
    <n v="4931"/>
    <n v="4"/>
    <n v="107"/>
    <n v="0.5714285714285714"/>
    <n v="34517"/>
    <x v="0"/>
    <x v="3"/>
    <s v="High Risk"/>
  </r>
  <r>
    <n v="15771054"/>
    <n v="469"/>
    <x v="1"/>
    <s v="Male"/>
    <x v="12"/>
    <n v="5"/>
    <n v="0"/>
    <n v="2"/>
    <n v="1"/>
    <n v="0"/>
    <n v="186490.37"/>
    <x v="1"/>
    <n v="6"/>
    <n v="2465"/>
    <n v="8"/>
    <n v="155"/>
    <n v="1"/>
    <n v="14790"/>
    <x v="0"/>
    <x v="2"/>
    <s v="High Risk"/>
  </r>
  <r>
    <n v="15578788"/>
    <n v="786"/>
    <x v="1"/>
    <s v="Male"/>
    <x v="20"/>
    <n v="6"/>
    <n v="0"/>
    <n v="2"/>
    <n v="0"/>
    <n v="0"/>
    <n v="41248.800000000003"/>
    <x v="1"/>
    <n v="1"/>
    <n v="2242"/>
    <n v="7"/>
    <n v="24"/>
    <n v="1"/>
    <n v="2242"/>
    <x v="0"/>
    <x v="1"/>
    <s v="Low Risk"/>
  </r>
  <r>
    <n v="15737408"/>
    <n v="703"/>
    <x v="0"/>
    <s v="Female"/>
    <x v="1"/>
    <n v="6"/>
    <n v="109941.51"/>
    <n v="1"/>
    <n v="1"/>
    <n v="0"/>
    <n v="116267.28"/>
    <x v="1"/>
    <n v="15"/>
    <n v="2515"/>
    <n v="5"/>
    <n v="13"/>
    <n v="0.33333333333333331"/>
    <n v="37725"/>
    <x v="0"/>
    <x v="1"/>
    <s v="Low Risk"/>
  </r>
  <r>
    <n v="15750837"/>
    <n v="579"/>
    <x v="2"/>
    <s v="Male"/>
    <x v="1"/>
    <n v="0"/>
    <n v="141749.68"/>
    <n v="1"/>
    <n v="0"/>
    <n v="1"/>
    <n v="9201.5300000000007"/>
    <x v="1"/>
    <n v="28"/>
    <n v="827"/>
    <n v="8"/>
    <n v="99"/>
    <n v="0.2857142857142857"/>
    <n v="23156"/>
    <x v="0"/>
    <x v="0"/>
    <s v="High Risk"/>
  </r>
  <r>
    <n v="15576022"/>
    <n v="565"/>
    <x v="0"/>
    <s v="Male"/>
    <x v="16"/>
    <n v="5"/>
    <n v="0"/>
    <n v="2"/>
    <n v="0"/>
    <n v="1"/>
    <n v="80630.320000000007"/>
    <x v="1"/>
    <n v="24"/>
    <n v="4965"/>
    <n v="0"/>
    <n v="149"/>
    <n v="0"/>
    <n v="119160"/>
    <x v="0"/>
    <x v="2"/>
    <s v="High Risk"/>
  </r>
  <r>
    <n v="15635502"/>
    <n v="443"/>
    <x v="0"/>
    <s v="Male"/>
    <x v="4"/>
    <n v="2"/>
    <n v="0"/>
    <n v="1"/>
    <n v="1"/>
    <n v="0"/>
    <n v="159165.70000000001"/>
    <x v="1"/>
    <n v="30"/>
    <n v="2209"/>
    <n v="1"/>
    <n v="26"/>
    <n v="3.3333333333333333E-2"/>
    <n v="66270"/>
    <x v="2"/>
    <x v="0"/>
    <s v="Low Risk"/>
  </r>
  <r>
    <n v="15627298"/>
    <n v="589"/>
    <x v="0"/>
    <s v="Male"/>
    <x v="24"/>
    <n v="7"/>
    <n v="85146.48"/>
    <n v="2"/>
    <n v="1"/>
    <n v="0"/>
    <n v="86490.09"/>
    <x v="0"/>
    <n v="1"/>
    <n v="2468"/>
    <n v="7"/>
    <n v="119"/>
    <n v="1"/>
    <n v="2468"/>
    <x v="2"/>
    <x v="1"/>
    <s v="High Risk"/>
  </r>
  <r>
    <n v="15811415"/>
    <n v="691"/>
    <x v="0"/>
    <s v="Female"/>
    <x v="4"/>
    <n v="6"/>
    <n v="134066.1"/>
    <n v="2"/>
    <n v="1"/>
    <n v="1"/>
    <n v="197572.41"/>
    <x v="1"/>
    <n v="16"/>
    <n v="2635"/>
    <n v="0"/>
    <n v="125"/>
    <n v="0"/>
    <n v="42160"/>
    <x v="0"/>
    <x v="1"/>
    <s v="High Risk"/>
  </r>
  <r>
    <n v="15645059"/>
    <n v="711"/>
    <x v="0"/>
    <s v="Female"/>
    <x v="34"/>
    <n v="8"/>
    <n v="0"/>
    <n v="2"/>
    <n v="0"/>
    <n v="0"/>
    <n v="105159.89"/>
    <x v="1"/>
    <n v="24"/>
    <n v="2087"/>
    <n v="8"/>
    <n v="54"/>
    <n v="0.33333333333333331"/>
    <n v="50088"/>
    <x v="1"/>
    <x v="1"/>
    <s v="Medium Risk"/>
  </r>
  <r>
    <n v="15689671"/>
    <n v="775"/>
    <x v="1"/>
    <s v="Male"/>
    <x v="7"/>
    <n v="4"/>
    <n v="0"/>
    <n v="1"/>
    <n v="1"/>
    <n v="1"/>
    <n v="40807.26"/>
    <x v="1"/>
    <n v="8"/>
    <n v="4512"/>
    <n v="0"/>
    <n v="89"/>
    <n v="0"/>
    <n v="36096"/>
    <x v="0"/>
    <x v="2"/>
    <s v="High Risk"/>
  </r>
  <r>
    <n v="15718667"/>
    <n v="621"/>
    <x v="0"/>
    <s v="Male"/>
    <x v="12"/>
    <n v="7"/>
    <n v="87619.29"/>
    <n v="1"/>
    <n v="1"/>
    <n v="0"/>
    <n v="143.34"/>
    <x v="1"/>
    <n v="8"/>
    <n v="1922"/>
    <n v="9"/>
    <n v="163"/>
    <n v="1"/>
    <n v="15376"/>
    <x v="2"/>
    <x v="1"/>
    <s v="High Risk"/>
  </r>
  <r>
    <n v="15803202"/>
    <n v="350"/>
    <x v="0"/>
    <s v="Male"/>
    <x v="21"/>
    <n v="10"/>
    <n v="0"/>
    <n v="1"/>
    <n v="1"/>
    <n v="1"/>
    <n v="125823.79"/>
    <x v="0"/>
    <n v="4"/>
    <n v="647"/>
    <n v="5"/>
    <n v="118"/>
    <n v="1"/>
    <n v="2588"/>
    <x v="0"/>
    <x v="3"/>
    <s v="High Risk"/>
  </r>
  <r>
    <n v="15593683"/>
    <n v="668"/>
    <x v="1"/>
    <s v="Female"/>
    <x v="33"/>
    <n v="8"/>
    <n v="0"/>
    <n v="2"/>
    <n v="1"/>
    <n v="0"/>
    <n v="138465.70000000001"/>
    <x v="1"/>
    <n v="22"/>
    <n v="4550"/>
    <n v="5"/>
    <n v="2"/>
    <n v="0.22727272727272727"/>
    <n v="100100"/>
    <x v="0"/>
    <x v="1"/>
    <s v="Low Risk"/>
  </r>
  <r>
    <n v="15703394"/>
    <n v="633"/>
    <x v="1"/>
    <s v="Male"/>
    <x v="7"/>
    <n v="3"/>
    <n v="0"/>
    <n v="2"/>
    <n v="1"/>
    <n v="0"/>
    <n v="44008.91"/>
    <x v="1"/>
    <n v="28"/>
    <n v="4852"/>
    <n v="10"/>
    <n v="145"/>
    <n v="0.35714285714285715"/>
    <n v="135856"/>
    <x v="0"/>
    <x v="2"/>
    <s v="High Risk"/>
  </r>
  <r>
    <n v="15570289"/>
    <n v="697"/>
    <x v="2"/>
    <s v="Male"/>
    <x v="3"/>
    <n v="8"/>
    <n v="103409.16"/>
    <n v="1"/>
    <n v="1"/>
    <n v="0"/>
    <n v="66893.279999999999"/>
    <x v="0"/>
    <n v="30"/>
    <n v="4418"/>
    <n v="2"/>
    <n v="88"/>
    <n v="6.6666666666666666E-2"/>
    <n v="132540"/>
    <x v="1"/>
    <x v="1"/>
    <s v="High Risk"/>
  </r>
  <r>
    <n v="15567437"/>
    <n v="734"/>
    <x v="2"/>
    <s v="Female"/>
    <x v="33"/>
    <n v="7"/>
    <n v="123040.38"/>
    <n v="1"/>
    <n v="1"/>
    <n v="1"/>
    <n v="76503.06"/>
    <x v="1"/>
    <n v="23"/>
    <n v="776"/>
    <n v="6"/>
    <n v="176"/>
    <n v="0.2608695652173913"/>
    <n v="17848"/>
    <x v="0"/>
    <x v="1"/>
    <s v="High Risk"/>
  </r>
  <r>
    <n v="15711687"/>
    <n v="434"/>
    <x v="0"/>
    <s v="Male"/>
    <x v="1"/>
    <n v="4"/>
    <n v="108128.52"/>
    <n v="1"/>
    <n v="0"/>
    <n v="1"/>
    <n v="56784.11"/>
    <x v="1"/>
    <n v="8"/>
    <n v="1077"/>
    <n v="0"/>
    <n v="110"/>
    <n v="0"/>
    <n v="8616"/>
    <x v="0"/>
    <x v="2"/>
    <s v="High Risk"/>
  </r>
  <r>
    <n v="15656592"/>
    <n v="646"/>
    <x v="2"/>
    <s v="Male"/>
    <x v="36"/>
    <n v="8"/>
    <n v="169023.33"/>
    <n v="2"/>
    <n v="1"/>
    <n v="1"/>
    <n v="175657.55"/>
    <x v="1"/>
    <n v="21"/>
    <n v="3576"/>
    <n v="10"/>
    <n v="6"/>
    <n v="0.47619047619047616"/>
    <n v="75096"/>
    <x v="2"/>
    <x v="1"/>
    <s v="Low Risk"/>
  </r>
  <r>
    <n v="15634373"/>
    <n v="764"/>
    <x v="0"/>
    <s v="Male"/>
    <x v="33"/>
    <n v="5"/>
    <n v="0"/>
    <n v="2"/>
    <n v="0"/>
    <n v="1"/>
    <n v="105155.66"/>
    <x v="1"/>
    <n v="7"/>
    <n v="234"/>
    <n v="0"/>
    <n v="41"/>
    <n v="0"/>
    <n v="1638"/>
    <x v="0"/>
    <x v="2"/>
    <s v="Medium Risk"/>
  </r>
  <r>
    <n v="15769125"/>
    <n v="727"/>
    <x v="1"/>
    <s v="Female"/>
    <x v="1"/>
    <n v="10"/>
    <n v="0"/>
    <n v="2"/>
    <n v="0"/>
    <n v="1"/>
    <n v="47468.56"/>
    <x v="1"/>
    <n v="27"/>
    <n v="2339"/>
    <n v="2"/>
    <n v="36"/>
    <n v="7.407407407407407E-2"/>
    <n v="63153"/>
    <x v="1"/>
    <x v="3"/>
    <s v="Medium Risk"/>
  </r>
  <r>
    <n v="15711386"/>
    <n v="724"/>
    <x v="0"/>
    <s v="Female"/>
    <x v="6"/>
    <n v="6"/>
    <n v="0"/>
    <n v="2"/>
    <n v="0"/>
    <n v="1"/>
    <n v="64729.51"/>
    <x v="1"/>
    <n v="2"/>
    <n v="2015"/>
    <n v="7"/>
    <n v="73"/>
    <n v="1"/>
    <n v="4030"/>
    <x v="0"/>
    <x v="1"/>
    <s v="High Risk"/>
  </r>
  <r>
    <n v="15714241"/>
    <n v="749"/>
    <x v="1"/>
    <s v="Male"/>
    <x v="0"/>
    <n v="9"/>
    <n v="222267.63"/>
    <n v="1"/>
    <n v="0"/>
    <n v="0"/>
    <n v="101108.85"/>
    <x v="0"/>
    <n v="3"/>
    <n v="3614"/>
    <n v="8"/>
    <n v="81"/>
    <n v="1"/>
    <n v="10842"/>
    <x v="0"/>
    <x v="3"/>
    <s v="High Risk"/>
  </r>
  <r>
    <n v="15642530"/>
    <n v="706"/>
    <x v="2"/>
    <s v="Female"/>
    <x v="40"/>
    <n v="10"/>
    <n v="144090.42000000001"/>
    <n v="1"/>
    <n v="1"/>
    <n v="0"/>
    <n v="140938.95000000001"/>
    <x v="0"/>
    <n v="25"/>
    <n v="512"/>
    <n v="2"/>
    <n v="166"/>
    <n v="0.08"/>
    <n v="12800"/>
    <x v="0"/>
    <x v="3"/>
    <s v="High Risk"/>
  </r>
  <r>
    <n v="15713599"/>
    <n v="728"/>
    <x v="0"/>
    <s v="Male"/>
    <x v="33"/>
    <n v="10"/>
    <n v="114835.43"/>
    <n v="1"/>
    <n v="0"/>
    <n v="1"/>
    <n v="37662.49"/>
    <x v="1"/>
    <n v="1"/>
    <n v="2468"/>
    <n v="8"/>
    <n v="103"/>
    <n v="1"/>
    <n v="2468"/>
    <x v="0"/>
    <x v="3"/>
    <s v="High Risk"/>
  </r>
  <r>
    <n v="15744770"/>
    <n v="636"/>
    <x v="0"/>
    <s v="Male"/>
    <x v="4"/>
    <n v="2"/>
    <n v="0"/>
    <n v="2"/>
    <n v="0"/>
    <n v="0"/>
    <n v="86414.41"/>
    <x v="1"/>
    <n v="2"/>
    <n v="1338"/>
    <n v="5"/>
    <n v="175"/>
    <n v="1"/>
    <n v="2676"/>
    <x v="1"/>
    <x v="0"/>
    <s v="High Risk"/>
  </r>
  <r>
    <n v="15780498"/>
    <n v="634"/>
    <x v="0"/>
    <s v="Male"/>
    <x v="10"/>
    <n v="3"/>
    <n v="145030.92000000001"/>
    <n v="1"/>
    <n v="1"/>
    <n v="1"/>
    <n v="41820.65"/>
    <x v="1"/>
    <n v="29"/>
    <n v="3978"/>
    <n v="7"/>
    <n v="48"/>
    <n v="0.2413793103448276"/>
    <n v="115362"/>
    <x v="2"/>
    <x v="2"/>
    <s v="Medium Risk"/>
  </r>
  <r>
    <n v="15624397"/>
    <n v="627"/>
    <x v="0"/>
    <s v="Male"/>
    <x v="3"/>
    <n v="8"/>
    <n v="71240.3"/>
    <n v="1"/>
    <n v="0"/>
    <n v="1"/>
    <n v="127734.16"/>
    <x v="1"/>
    <n v="8"/>
    <n v="4208"/>
    <n v="4"/>
    <n v="41"/>
    <n v="0.5"/>
    <n v="33664"/>
    <x v="2"/>
    <x v="1"/>
    <s v="Medium Risk"/>
  </r>
  <r>
    <n v="15615219"/>
    <n v="518"/>
    <x v="0"/>
    <s v="Male"/>
    <x v="49"/>
    <n v="5"/>
    <n v="138772.15"/>
    <n v="1"/>
    <n v="0"/>
    <n v="1"/>
    <n v="123872"/>
    <x v="1"/>
    <n v="4"/>
    <n v="2005"/>
    <n v="10"/>
    <n v="3"/>
    <n v="1"/>
    <n v="8020"/>
    <x v="1"/>
    <x v="2"/>
    <s v="Low Risk"/>
  </r>
  <r>
    <n v="15570908"/>
    <n v="687"/>
    <x v="1"/>
    <s v="Female"/>
    <x v="6"/>
    <n v="7"/>
    <n v="93617.07"/>
    <n v="1"/>
    <n v="0"/>
    <n v="1"/>
    <n v="113050.92"/>
    <x v="1"/>
    <n v="16"/>
    <n v="406"/>
    <n v="0"/>
    <n v="7"/>
    <n v="0"/>
    <n v="6496"/>
    <x v="2"/>
    <x v="1"/>
    <s v="Low Risk"/>
  </r>
  <r>
    <n v="15762855"/>
    <n v="622"/>
    <x v="1"/>
    <s v="Female"/>
    <x v="51"/>
    <n v="8"/>
    <n v="0"/>
    <n v="2"/>
    <n v="1"/>
    <n v="1"/>
    <n v="131389.39000000001"/>
    <x v="1"/>
    <n v="20"/>
    <n v="469"/>
    <n v="2"/>
    <n v="35"/>
    <n v="0.1"/>
    <n v="9380"/>
    <x v="1"/>
    <x v="1"/>
    <s v="Medium Risk"/>
  </r>
  <r>
    <n v="15661827"/>
    <n v="693"/>
    <x v="1"/>
    <s v="Female"/>
    <x v="13"/>
    <n v="4"/>
    <n v="0"/>
    <n v="2"/>
    <n v="1"/>
    <n v="1"/>
    <n v="26589.56"/>
    <x v="1"/>
    <n v="26"/>
    <n v="784"/>
    <n v="9"/>
    <n v="14"/>
    <n v="0.34615384615384615"/>
    <n v="20384"/>
    <x v="2"/>
    <x v="2"/>
    <s v="Low Risk"/>
  </r>
  <r>
    <n v="15746035"/>
    <n v="450"/>
    <x v="1"/>
    <s v="Male"/>
    <x v="11"/>
    <n v="9"/>
    <n v="74237.2"/>
    <n v="2"/>
    <n v="0"/>
    <n v="1"/>
    <n v="195463.35"/>
    <x v="1"/>
    <n v="15"/>
    <n v="4366"/>
    <n v="3"/>
    <n v="67"/>
    <n v="0.2"/>
    <n v="65490"/>
    <x v="0"/>
    <x v="3"/>
    <s v="High Risk"/>
  </r>
  <r>
    <n v="15691906"/>
    <n v="664"/>
    <x v="2"/>
    <s v="Female"/>
    <x v="23"/>
    <n v="5"/>
    <n v="127421.78"/>
    <n v="2"/>
    <n v="1"/>
    <n v="0"/>
    <n v="108876.75"/>
    <x v="0"/>
    <n v="9"/>
    <n v="4934"/>
    <n v="3"/>
    <n v="104"/>
    <n v="0.33333333333333331"/>
    <n v="44406"/>
    <x v="2"/>
    <x v="2"/>
    <s v="High Risk"/>
  </r>
  <r>
    <n v="15793424"/>
    <n v="663"/>
    <x v="1"/>
    <s v="Female"/>
    <x v="34"/>
    <n v="8"/>
    <n v="61274.7"/>
    <n v="2"/>
    <n v="1"/>
    <n v="0"/>
    <n v="136054.45000000001"/>
    <x v="1"/>
    <n v="7"/>
    <n v="3449"/>
    <n v="9"/>
    <n v="105"/>
    <n v="1"/>
    <n v="24143"/>
    <x v="0"/>
    <x v="1"/>
    <s v="High Risk"/>
  </r>
  <r>
    <n v="15577905"/>
    <n v="660"/>
    <x v="0"/>
    <s v="Male"/>
    <x v="10"/>
    <n v="8"/>
    <n v="106486.66"/>
    <n v="2"/>
    <n v="0"/>
    <n v="1"/>
    <n v="182262.66"/>
    <x v="1"/>
    <n v="5"/>
    <n v="372"/>
    <n v="10"/>
    <n v="173"/>
    <n v="1"/>
    <n v="1860"/>
    <x v="1"/>
    <x v="1"/>
    <s v="High Risk"/>
  </r>
  <r>
    <n v="15667216"/>
    <n v="579"/>
    <x v="0"/>
    <s v="Female"/>
    <x v="6"/>
    <n v="10"/>
    <n v="73194.52"/>
    <n v="2"/>
    <n v="1"/>
    <n v="1"/>
    <n v="129209.09"/>
    <x v="1"/>
    <n v="25"/>
    <n v="2126"/>
    <n v="6"/>
    <n v="145"/>
    <n v="0.24"/>
    <n v="53150"/>
    <x v="0"/>
    <x v="3"/>
    <s v="High Risk"/>
  </r>
  <r>
    <n v="15673971"/>
    <n v="655"/>
    <x v="2"/>
    <s v="Female"/>
    <x v="4"/>
    <n v="6"/>
    <n v="146498.76"/>
    <n v="1"/>
    <n v="1"/>
    <n v="0"/>
    <n v="64853.51"/>
    <x v="0"/>
    <n v="14"/>
    <n v="2897"/>
    <n v="3"/>
    <n v="152"/>
    <n v="0.21428571428571427"/>
    <n v="40558"/>
    <x v="0"/>
    <x v="1"/>
    <s v="High Risk"/>
  </r>
  <r>
    <n v="15701238"/>
    <n v="683"/>
    <x v="0"/>
    <s v="Male"/>
    <x v="40"/>
    <n v="1"/>
    <n v="0"/>
    <n v="2"/>
    <n v="1"/>
    <n v="0"/>
    <n v="148989.15"/>
    <x v="1"/>
    <n v="16"/>
    <n v="4782"/>
    <n v="1"/>
    <n v="173"/>
    <n v="6.25E-2"/>
    <n v="76512"/>
    <x v="0"/>
    <x v="0"/>
    <s v="High Risk"/>
  </r>
  <r>
    <n v="15644849"/>
    <n v="655"/>
    <x v="0"/>
    <s v="Female"/>
    <x v="15"/>
    <n v="2"/>
    <n v="0"/>
    <n v="1"/>
    <n v="1"/>
    <n v="1"/>
    <n v="71047.509999999995"/>
    <x v="1"/>
    <n v="24"/>
    <n v="2054"/>
    <n v="7"/>
    <n v="129"/>
    <n v="0.29166666666666669"/>
    <n v="49296"/>
    <x v="0"/>
    <x v="0"/>
    <s v="High Risk"/>
  </r>
  <r>
    <n v="15635531"/>
    <n v="575"/>
    <x v="1"/>
    <s v="Female"/>
    <x v="33"/>
    <n v="8"/>
    <n v="0"/>
    <n v="2"/>
    <n v="1"/>
    <n v="0"/>
    <n v="185341.63"/>
    <x v="1"/>
    <n v="28"/>
    <n v="348"/>
    <n v="5"/>
    <n v="107"/>
    <n v="0.17857142857142858"/>
    <n v="9744"/>
    <x v="0"/>
    <x v="1"/>
    <s v="High Risk"/>
  </r>
  <r>
    <n v="15632263"/>
    <n v="574"/>
    <x v="1"/>
    <s v="Male"/>
    <x v="33"/>
    <n v="5"/>
    <n v="120355"/>
    <n v="1"/>
    <n v="1"/>
    <n v="0"/>
    <n v="137793.35"/>
    <x v="1"/>
    <n v="12"/>
    <n v="1943"/>
    <n v="3"/>
    <n v="119"/>
    <n v="0.25"/>
    <n v="23316"/>
    <x v="1"/>
    <x v="2"/>
    <s v="High Risk"/>
  </r>
  <r>
    <n v="15720110"/>
    <n v="795"/>
    <x v="0"/>
    <s v="Male"/>
    <x v="15"/>
    <n v="2"/>
    <n v="117265.21"/>
    <n v="1"/>
    <n v="1"/>
    <n v="1"/>
    <n v="198317.23"/>
    <x v="1"/>
    <n v="19"/>
    <n v="3906"/>
    <n v="7"/>
    <n v="36"/>
    <n v="0.36842105263157893"/>
    <n v="74214"/>
    <x v="0"/>
    <x v="0"/>
    <s v="Medium Risk"/>
  </r>
  <r>
    <n v="15619045"/>
    <n v="776"/>
    <x v="0"/>
    <s v="Female"/>
    <x v="3"/>
    <n v="4"/>
    <n v="0"/>
    <n v="2"/>
    <n v="0"/>
    <n v="1"/>
    <n v="162137.5"/>
    <x v="1"/>
    <n v="24"/>
    <n v="3962"/>
    <n v="8"/>
    <n v="90"/>
    <n v="0.33333333333333331"/>
    <n v="95088"/>
    <x v="0"/>
    <x v="2"/>
    <s v="High Risk"/>
  </r>
  <r>
    <n v="15697510"/>
    <n v="707"/>
    <x v="1"/>
    <s v="Female"/>
    <x v="37"/>
    <n v="7"/>
    <n v="0"/>
    <n v="1"/>
    <n v="1"/>
    <n v="0"/>
    <n v="109688.82"/>
    <x v="0"/>
    <n v="9"/>
    <n v="250"/>
    <n v="1"/>
    <n v="55"/>
    <n v="0.1111111111111111"/>
    <n v="2250"/>
    <x v="0"/>
    <x v="1"/>
    <s v="Medium Risk"/>
  </r>
  <r>
    <n v="15784923"/>
    <n v="705"/>
    <x v="2"/>
    <s v="Female"/>
    <x v="24"/>
    <n v="3"/>
    <n v="109974.22"/>
    <n v="1"/>
    <n v="1"/>
    <n v="1"/>
    <n v="36320.870000000003"/>
    <x v="0"/>
    <n v="16"/>
    <n v="2947"/>
    <n v="3"/>
    <n v="9"/>
    <n v="0.1875"/>
    <n v="47152"/>
    <x v="1"/>
    <x v="2"/>
    <s v="Low Risk"/>
  </r>
  <r>
    <n v="15567383"/>
    <n v="678"/>
    <x v="2"/>
    <s v="Female"/>
    <x v="4"/>
    <n v="2"/>
    <n v="98009.13"/>
    <n v="2"/>
    <n v="0"/>
    <n v="1"/>
    <n v="31384.86"/>
    <x v="1"/>
    <n v="30"/>
    <n v="4520"/>
    <n v="4"/>
    <n v="142"/>
    <n v="0.13333333333333333"/>
    <n v="135600"/>
    <x v="0"/>
    <x v="0"/>
    <s v="High Risk"/>
  </r>
  <r>
    <n v="15732621"/>
    <n v="663"/>
    <x v="0"/>
    <s v="Male"/>
    <x v="10"/>
    <n v="10"/>
    <n v="0"/>
    <n v="1"/>
    <n v="1"/>
    <n v="1"/>
    <n v="114083.73"/>
    <x v="1"/>
    <n v="17"/>
    <n v="207"/>
    <n v="4"/>
    <n v="134"/>
    <n v="0.23529411764705882"/>
    <n v="3519"/>
    <x v="1"/>
    <x v="3"/>
    <s v="High Risk"/>
  </r>
  <r>
    <n v="15757981"/>
    <n v="748"/>
    <x v="0"/>
    <s v="Male"/>
    <x v="26"/>
    <n v="8"/>
    <n v="0"/>
    <n v="1"/>
    <n v="1"/>
    <n v="1"/>
    <n v="163331.65"/>
    <x v="1"/>
    <n v="25"/>
    <n v="2126"/>
    <n v="7"/>
    <n v="148"/>
    <n v="0.28000000000000003"/>
    <n v="53150"/>
    <x v="1"/>
    <x v="1"/>
    <s v="High Risk"/>
  </r>
  <r>
    <n v="15727819"/>
    <n v="677"/>
    <x v="1"/>
    <s v="Female"/>
    <x v="10"/>
    <n v="10"/>
    <n v="171671.9"/>
    <n v="1"/>
    <n v="1"/>
    <n v="1"/>
    <n v="50777.77"/>
    <x v="1"/>
    <n v="21"/>
    <n v="449"/>
    <n v="9"/>
    <n v="59"/>
    <n v="0.42857142857142855"/>
    <n v="9429"/>
    <x v="1"/>
    <x v="3"/>
    <s v="Medium Risk"/>
  </r>
  <r>
    <n v="15738088"/>
    <n v="634"/>
    <x v="1"/>
    <s v="Male"/>
    <x v="54"/>
    <n v="10"/>
    <n v="0"/>
    <n v="2"/>
    <n v="1"/>
    <n v="0"/>
    <n v="30772.86"/>
    <x v="0"/>
    <n v="7"/>
    <n v="1407"/>
    <n v="5"/>
    <n v="90"/>
    <n v="0.7142857142857143"/>
    <n v="9849"/>
    <x v="1"/>
    <x v="3"/>
    <s v="High Risk"/>
  </r>
  <r>
    <n v="15765173"/>
    <n v="350"/>
    <x v="0"/>
    <s v="Female"/>
    <x v="52"/>
    <n v="3"/>
    <n v="0"/>
    <n v="1"/>
    <n v="0"/>
    <n v="0"/>
    <n v="113796.15"/>
    <x v="0"/>
    <n v="12"/>
    <n v="2006"/>
    <n v="5"/>
    <n v="130"/>
    <n v="0.41666666666666669"/>
    <n v="24072"/>
    <x v="0"/>
    <x v="2"/>
    <s v="High Risk"/>
  </r>
  <r>
    <n v="15665159"/>
    <n v="727"/>
    <x v="0"/>
    <s v="Male"/>
    <x v="22"/>
    <n v="0"/>
    <n v="128213.96"/>
    <n v="2"/>
    <n v="1"/>
    <n v="1"/>
    <n v="188729.08"/>
    <x v="0"/>
    <n v="17"/>
    <n v="429"/>
    <n v="1"/>
    <n v="110"/>
    <n v="5.8823529411764705E-2"/>
    <n v="7293"/>
    <x v="0"/>
    <x v="0"/>
    <s v="High Risk"/>
  </r>
  <r>
    <n v="15618203"/>
    <n v="773"/>
    <x v="2"/>
    <s v="Male"/>
    <x v="21"/>
    <n v="8"/>
    <n v="116197.65"/>
    <n v="2"/>
    <n v="1"/>
    <n v="1"/>
    <n v="86701.4"/>
    <x v="1"/>
    <n v="29"/>
    <n v="4996"/>
    <n v="6"/>
    <n v="40"/>
    <n v="0.20689655172413793"/>
    <n v="144884"/>
    <x v="2"/>
    <x v="1"/>
    <s v="Medium Risk"/>
  </r>
  <r>
    <n v="15791452"/>
    <n v="675"/>
    <x v="0"/>
    <s v="Male"/>
    <x v="2"/>
    <n v="1"/>
    <n v="0"/>
    <n v="2"/>
    <n v="1"/>
    <n v="0"/>
    <n v="153129.22"/>
    <x v="1"/>
    <n v="12"/>
    <n v="1530"/>
    <n v="7"/>
    <n v="36"/>
    <n v="0.58333333333333337"/>
    <n v="18360"/>
    <x v="1"/>
    <x v="0"/>
    <s v="Medium Risk"/>
  </r>
  <r>
    <n v="15638159"/>
    <n v="649"/>
    <x v="1"/>
    <s v="Female"/>
    <x v="18"/>
    <n v="6"/>
    <n v="86607.39"/>
    <n v="1"/>
    <n v="0"/>
    <n v="0"/>
    <n v="19825.09"/>
    <x v="1"/>
    <n v="28"/>
    <n v="389"/>
    <n v="4"/>
    <n v="157"/>
    <n v="0.14285714285714285"/>
    <n v="10892"/>
    <x v="0"/>
    <x v="1"/>
    <s v="High Risk"/>
  </r>
  <r>
    <n v="15585466"/>
    <n v="552"/>
    <x v="0"/>
    <s v="Male"/>
    <x v="6"/>
    <n v="10"/>
    <n v="0"/>
    <n v="2"/>
    <n v="1"/>
    <n v="0"/>
    <n v="12186.83"/>
    <x v="1"/>
    <n v="29"/>
    <n v="571"/>
    <n v="7"/>
    <n v="9"/>
    <n v="0.2413793103448276"/>
    <n v="16559"/>
    <x v="1"/>
    <x v="3"/>
    <s v="Low Risk"/>
  </r>
  <r>
    <n v="15677310"/>
    <n v="761"/>
    <x v="2"/>
    <s v="Male"/>
    <x v="46"/>
    <n v="5"/>
    <n v="98854.34"/>
    <n v="1"/>
    <n v="0"/>
    <n v="0"/>
    <n v="86920.97"/>
    <x v="0"/>
    <n v="2"/>
    <n v="518"/>
    <n v="1"/>
    <n v="148"/>
    <n v="0.5"/>
    <n v="1036"/>
    <x v="0"/>
    <x v="2"/>
    <s v="High Risk"/>
  </r>
  <r>
    <n v="15646262"/>
    <n v="622"/>
    <x v="0"/>
    <s v="Male"/>
    <x v="8"/>
    <n v="7"/>
    <n v="0"/>
    <n v="1"/>
    <n v="1"/>
    <n v="0"/>
    <n v="35408.769999999997"/>
    <x v="1"/>
    <n v="9"/>
    <n v="2531"/>
    <n v="4"/>
    <n v="67"/>
    <n v="0.44444444444444442"/>
    <n v="22779"/>
    <x v="0"/>
    <x v="1"/>
    <s v="High Risk"/>
  </r>
  <r>
    <n v="15656901"/>
    <n v="615"/>
    <x v="0"/>
    <s v="Male"/>
    <x v="49"/>
    <n v="8"/>
    <n v="0"/>
    <n v="2"/>
    <n v="1"/>
    <n v="1"/>
    <n v="165576.54999999999"/>
    <x v="1"/>
    <n v="27"/>
    <n v="3229"/>
    <n v="8"/>
    <n v="40"/>
    <n v="0.29629629629629628"/>
    <n v="87183"/>
    <x v="0"/>
    <x v="1"/>
    <s v="Medium Risk"/>
  </r>
  <r>
    <n v="15621093"/>
    <n v="681"/>
    <x v="2"/>
    <s v="Male"/>
    <x v="8"/>
    <n v="4"/>
    <n v="97338.19"/>
    <n v="2"/>
    <n v="0"/>
    <n v="0"/>
    <n v="48226.76"/>
    <x v="1"/>
    <n v="14"/>
    <n v="1365"/>
    <n v="5"/>
    <n v="79"/>
    <n v="0.35714285714285715"/>
    <n v="19110"/>
    <x v="0"/>
    <x v="2"/>
    <s v="High Risk"/>
  </r>
  <r>
    <n v="15592123"/>
    <n v="768"/>
    <x v="0"/>
    <s v="Male"/>
    <x v="33"/>
    <n v="6"/>
    <n v="0"/>
    <n v="2"/>
    <n v="1"/>
    <n v="1"/>
    <n v="199454.37"/>
    <x v="1"/>
    <n v="6"/>
    <n v="3653"/>
    <n v="5"/>
    <n v="167"/>
    <n v="0.83333333333333337"/>
    <n v="21918"/>
    <x v="0"/>
    <x v="1"/>
    <s v="High Risk"/>
  </r>
  <r>
    <n v="15589200"/>
    <n v="617"/>
    <x v="1"/>
    <s v="Male"/>
    <x v="10"/>
    <n v="9"/>
    <n v="0"/>
    <n v="2"/>
    <n v="1"/>
    <n v="0"/>
    <n v="118749.58"/>
    <x v="1"/>
    <n v="28"/>
    <n v="3453"/>
    <n v="5"/>
    <n v="112"/>
    <n v="0.17857142857142858"/>
    <n v="96684"/>
    <x v="0"/>
    <x v="3"/>
    <s v="High Risk"/>
  </r>
  <r>
    <n v="15602934"/>
    <n v="452"/>
    <x v="0"/>
    <s v="Female"/>
    <x v="19"/>
    <n v="6"/>
    <n v="131698.57"/>
    <n v="2"/>
    <n v="1"/>
    <n v="0"/>
    <n v="151623.91"/>
    <x v="1"/>
    <n v="10"/>
    <n v="3212"/>
    <n v="4"/>
    <n v="55"/>
    <n v="0.4"/>
    <n v="32120"/>
    <x v="2"/>
    <x v="1"/>
    <s v="Medium Risk"/>
  </r>
  <r>
    <n v="15812720"/>
    <n v="807"/>
    <x v="2"/>
    <s v="Male"/>
    <x v="24"/>
    <n v="10"/>
    <n v="130110.45"/>
    <n v="2"/>
    <n v="0"/>
    <n v="1"/>
    <n v="172097.95"/>
    <x v="1"/>
    <n v="30"/>
    <n v="853"/>
    <n v="9"/>
    <n v="29"/>
    <n v="0.3"/>
    <n v="25590"/>
    <x v="0"/>
    <x v="3"/>
    <s v="Low Risk"/>
  </r>
  <r>
    <n v="15695383"/>
    <n v="567"/>
    <x v="1"/>
    <s v="Male"/>
    <x v="4"/>
    <n v="9"/>
    <n v="0"/>
    <n v="2"/>
    <n v="1"/>
    <n v="0"/>
    <n v="87677.15"/>
    <x v="1"/>
    <n v="13"/>
    <n v="2113"/>
    <n v="0"/>
    <n v="117"/>
    <n v="0"/>
    <n v="27469"/>
    <x v="0"/>
    <x v="3"/>
    <s v="High Risk"/>
  </r>
  <r>
    <n v="15723064"/>
    <n v="603"/>
    <x v="1"/>
    <s v="Male"/>
    <x v="9"/>
    <n v="1"/>
    <n v="165149.13"/>
    <n v="2"/>
    <n v="1"/>
    <n v="0"/>
    <n v="21858.28"/>
    <x v="1"/>
    <n v="13"/>
    <n v="2098"/>
    <n v="4"/>
    <n v="98"/>
    <n v="0.30769230769230771"/>
    <n v="27274"/>
    <x v="0"/>
    <x v="0"/>
    <s v="High Risk"/>
  </r>
  <r>
    <n v="15761606"/>
    <n v="617"/>
    <x v="1"/>
    <s v="Female"/>
    <x v="24"/>
    <n v="9"/>
    <n v="101707.8"/>
    <n v="1"/>
    <n v="1"/>
    <n v="0"/>
    <n v="123866.28"/>
    <x v="1"/>
    <n v="28"/>
    <n v="2330"/>
    <n v="7"/>
    <n v="103"/>
    <n v="0.25"/>
    <n v="65240"/>
    <x v="1"/>
    <x v="3"/>
    <s v="High Risk"/>
  </r>
  <r>
    <n v="15650322"/>
    <n v="701"/>
    <x v="0"/>
    <s v="Female"/>
    <x v="10"/>
    <n v="3"/>
    <n v="105588.66"/>
    <n v="1"/>
    <n v="0"/>
    <n v="1"/>
    <n v="74694.41"/>
    <x v="1"/>
    <n v="11"/>
    <n v="4201"/>
    <n v="9"/>
    <n v="162"/>
    <n v="0.81818181818181823"/>
    <n v="46211"/>
    <x v="2"/>
    <x v="2"/>
    <s v="High Risk"/>
  </r>
  <r>
    <n v="15669782"/>
    <n v="820"/>
    <x v="2"/>
    <s v="Male"/>
    <x v="2"/>
    <n v="9"/>
    <n v="111336.89"/>
    <n v="1"/>
    <n v="1"/>
    <n v="0"/>
    <n v="16770.310000000001"/>
    <x v="0"/>
    <n v="22"/>
    <n v="2846"/>
    <n v="6"/>
    <n v="126"/>
    <n v="0.27272727272727271"/>
    <n v="62612"/>
    <x v="0"/>
    <x v="3"/>
    <s v="High Risk"/>
  </r>
  <r>
    <n v="15751628"/>
    <n v="438"/>
    <x v="0"/>
    <s v="Male"/>
    <x v="52"/>
    <n v="7"/>
    <n v="78391.17"/>
    <n v="1"/>
    <n v="0"/>
    <n v="1"/>
    <n v="49424.6"/>
    <x v="1"/>
    <n v="29"/>
    <n v="3749"/>
    <n v="4"/>
    <n v="38"/>
    <n v="0.13793103448275862"/>
    <n v="108721"/>
    <x v="0"/>
    <x v="1"/>
    <s v="Medium Risk"/>
  </r>
  <r>
    <n v="15809057"/>
    <n v="600"/>
    <x v="1"/>
    <s v="Female"/>
    <x v="7"/>
    <n v="6"/>
    <n v="0"/>
    <n v="2"/>
    <n v="1"/>
    <n v="1"/>
    <n v="172031.22"/>
    <x v="1"/>
    <n v="6"/>
    <n v="1637"/>
    <n v="3"/>
    <n v="52"/>
    <n v="0.5"/>
    <n v="9822"/>
    <x v="2"/>
    <x v="1"/>
    <s v="Medium Risk"/>
  </r>
  <r>
    <n v="15617052"/>
    <n v="782"/>
    <x v="0"/>
    <s v="Male"/>
    <x v="10"/>
    <n v="9"/>
    <n v="0"/>
    <n v="1"/>
    <n v="1"/>
    <n v="0"/>
    <n v="183021.06"/>
    <x v="0"/>
    <n v="22"/>
    <n v="1030"/>
    <n v="5"/>
    <n v="3"/>
    <n v="0.22727272727272727"/>
    <n v="22660"/>
    <x v="2"/>
    <x v="3"/>
    <s v="Low Risk"/>
  </r>
  <r>
    <n v="15590810"/>
    <n v="638"/>
    <x v="2"/>
    <s v="Female"/>
    <x v="1"/>
    <n v="9"/>
    <n v="144326.09"/>
    <n v="1"/>
    <n v="1"/>
    <n v="0"/>
    <n v="73979.850000000006"/>
    <x v="0"/>
    <n v="22"/>
    <n v="3679"/>
    <n v="7"/>
    <n v="100"/>
    <n v="0.31818181818181818"/>
    <n v="80938"/>
    <x v="1"/>
    <x v="3"/>
    <s v="High Risk"/>
  </r>
  <r>
    <n v="15801293"/>
    <n v="850"/>
    <x v="2"/>
    <s v="Male"/>
    <x v="7"/>
    <n v="1"/>
    <n v="101278.25"/>
    <n v="2"/>
    <n v="1"/>
    <n v="1"/>
    <n v="26265.18"/>
    <x v="1"/>
    <n v="7"/>
    <n v="2521"/>
    <n v="10"/>
    <n v="55"/>
    <n v="1"/>
    <n v="17647"/>
    <x v="0"/>
    <x v="0"/>
    <s v="Medium Risk"/>
  </r>
  <r>
    <n v="15770968"/>
    <n v="741"/>
    <x v="2"/>
    <s v="Female"/>
    <x v="25"/>
    <n v="8"/>
    <n v="108711.57"/>
    <n v="2"/>
    <n v="1"/>
    <n v="0"/>
    <n v="24857.25"/>
    <x v="1"/>
    <n v="26"/>
    <n v="1825"/>
    <n v="5"/>
    <n v="176"/>
    <n v="0.19230769230769232"/>
    <n v="47450"/>
    <x v="0"/>
    <x v="1"/>
    <s v="High Risk"/>
  </r>
  <r>
    <n v="15572356"/>
    <n v="689"/>
    <x v="1"/>
    <s v="Male"/>
    <x v="39"/>
    <n v="1"/>
    <n v="108555.07"/>
    <n v="1"/>
    <n v="0"/>
    <n v="1"/>
    <n v="167969.15"/>
    <x v="1"/>
    <n v="22"/>
    <n v="3535"/>
    <n v="6"/>
    <n v="178"/>
    <n v="0.27272727272727271"/>
    <n v="77770"/>
    <x v="0"/>
    <x v="0"/>
    <s v="High Risk"/>
  </r>
  <r>
    <n v="15603247"/>
    <n v="743"/>
    <x v="2"/>
    <s v="Female"/>
    <x v="12"/>
    <n v="1"/>
    <n v="146781.24"/>
    <n v="1"/>
    <n v="1"/>
    <n v="0"/>
    <n v="189307.7"/>
    <x v="1"/>
    <n v="22"/>
    <n v="4573"/>
    <n v="0"/>
    <n v="69"/>
    <n v="0"/>
    <n v="100606"/>
    <x v="2"/>
    <x v="0"/>
    <s v="High Risk"/>
  </r>
  <r>
    <n v="15619116"/>
    <n v="493"/>
    <x v="0"/>
    <s v="Female"/>
    <x v="18"/>
    <n v="2"/>
    <n v="0"/>
    <n v="2"/>
    <n v="0"/>
    <n v="1"/>
    <n v="99770.3"/>
    <x v="1"/>
    <n v="27"/>
    <n v="3796"/>
    <n v="3"/>
    <n v="74"/>
    <n v="0.1111111111111111"/>
    <n v="102492"/>
    <x v="0"/>
    <x v="0"/>
    <s v="High Risk"/>
  </r>
  <r>
    <n v="15691792"/>
    <n v="416"/>
    <x v="1"/>
    <s v="Male"/>
    <x v="12"/>
    <n v="8"/>
    <n v="0"/>
    <n v="1"/>
    <n v="0"/>
    <n v="0"/>
    <n v="119712.78"/>
    <x v="1"/>
    <n v="1"/>
    <n v="3980"/>
    <n v="6"/>
    <n v="55"/>
    <n v="1"/>
    <n v="3980"/>
    <x v="1"/>
    <x v="1"/>
    <s v="Medium Risk"/>
  </r>
  <r>
    <n v="15783276"/>
    <n v="725"/>
    <x v="0"/>
    <s v="Female"/>
    <x v="11"/>
    <n v="9"/>
    <n v="0"/>
    <n v="2"/>
    <n v="1"/>
    <n v="1"/>
    <n v="168607.74"/>
    <x v="1"/>
    <n v="10"/>
    <n v="4661"/>
    <n v="8"/>
    <n v="62"/>
    <n v="0.8"/>
    <n v="46610"/>
    <x v="2"/>
    <x v="3"/>
    <s v="High Risk"/>
  </r>
  <r>
    <n v="15766137"/>
    <n v="497"/>
    <x v="0"/>
    <s v="Male"/>
    <x v="10"/>
    <n v="2"/>
    <n v="0"/>
    <n v="2"/>
    <n v="1"/>
    <n v="1"/>
    <n v="83087.13"/>
    <x v="1"/>
    <n v="30"/>
    <n v="3464"/>
    <n v="3"/>
    <n v="136"/>
    <n v="0.1"/>
    <n v="103920"/>
    <x v="0"/>
    <x v="0"/>
    <s v="High Risk"/>
  </r>
  <r>
    <n v="15574554"/>
    <n v="537"/>
    <x v="2"/>
    <s v="Male"/>
    <x v="26"/>
    <n v="8"/>
    <n v="103291.25"/>
    <n v="2"/>
    <n v="1"/>
    <n v="1"/>
    <n v="130664.79"/>
    <x v="1"/>
    <n v="2"/>
    <n v="1711"/>
    <n v="7"/>
    <n v="93"/>
    <n v="1"/>
    <n v="3422"/>
    <x v="0"/>
    <x v="1"/>
    <s v="High Risk"/>
  </r>
  <r>
    <n v="15578671"/>
    <n v="706"/>
    <x v="1"/>
    <s v="Female"/>
    <x v="6"/>
    <n v="1"/>
    <n v="209490.21"/>
    <n v="1"/>
    <n v="1"/>
    <n v="1"/>
    <n v="133267.69"/>
    <x v="0"/>
    <n v="28"/>
    <n v="3672"/>
    <n v="9"/>
    <n v="7"/>
    <n v="0.32142857142857145"/>
    <n v="102816"/>
    <x v="1"/>
    <x v="0"/>
    <s v="Low Risk"/>
  </r>
  <r>
    <n v="15716608"/>
    <n v="651"/>
    <x v="1"/>
    <s v="Male"/>
    <x v="16"/>
    <n v="2"/>
    <n v="0"/>
    <n v="3"/>
    <n v="1"/>
    <n v="0"/>
    <n v="67029.820000000007"/>
    <x v="0"/>
    <n v="5"/>
    <n v="4301"/>
    <n v="9"/>
    <n v="117"/>
    <n v="1"/>
    <n v="21505"/>
    <x v="2"/>
    <x v="0"/>
    <s v="High Risk"/>
  </r>
  <r>
    <n v="15690670"/>
    <n v="720"/>
    <x v="0"/>
    <s v="Male"/>
    <x v="19"/>
    <n v="2"/>
    <n v="0"/>
    <n v="2"/>
    <n v="0"/>
    <n v="1"/>
    <n v="141031.07999999999"/>
    <x v="1"/>
    <n v="3"/>
    <n v="201"/>
    <n v="0"/>
    <n v="112"/>
    <n v="0"/>
    <n v="603"/>
    <x v="0"/>
    <x v="0"/>
    <s v="High Risk"/>
  </r>
  <r>
    <n v="15630466"/>
    <n v="797"/>
    <x v="0"/>
    <s v="Male"/>
    <x v="13"/>
    <n v="8"/>
    <n v="0"/>
    <n v="1"/>
    <n v="0"/>
    <n v="0"/>
    <n v="125110.02"/>
    <x v="1"/>
    <n v="21"/>
    <n v="1242"/>
    <n v="8"/>
    <n v="10"/>
    <n v="0.38095238095238093"/>
    <n v="26082"/>
    <x v="0"/>
    <x v="1"/>
    <s v="Low Risk"/>
  </r>
  <r>
    <n v="15630349"/>
    <n v="543"/>
    <x v="1"/>
    <s v="Male"/>
    <x v="51"/>
    <n v="5"/>
    <n v="0"/>
    <n v="2"/>
    <n v="1"/>
    <n v="0"/>
    <n v="117832.39"/>
    <x v="1"/>
    <n v="18"/>
    <n v="672"/>
    <n v="3"/>
    <n v="40"/>
    <n v="0.16666666666666666"/>
    <n v="12096"/>
    <x v="1"/>
    <x v="2"/>
    <s v="Medium Risk"/>
  </r>
  <r>
    <n v="15803801"/>
    <n v="454"/>
    <x v="0"/>
    <s v="Male"/>
    <x v="10"/>
    <n v="4"/>
    <n v="0"/>
    <n v="2"/>
    <n v="1"/>
    <n v="0"/>
    <n v="198817.72"/>
    <x v="1"/>
    <n v="17"/>
    <n v="1824"/>
    <n v="3"/>
    <n v="96"/>
    <n v="0.17647058823529413"/>
    <n v="31008"/>
    <x v="0"/>
    <x v="2"/>
    <s v="High Risk"/>
  </r>
  <r>
    <n v="15647890"/>
    <n v="691"/>
    <x v="0"/>
    <s v="Male"/>
    <x v="24"/>
    <n v="9"/>
    <n v="149405.18"/>
    <n v="1"/>
    <n v="1"/>
    <n v="1"/>
    <n v="146411.6"/>
    <x v="1"/>
    <n v="13"/>
    <n v="4481"/>
    <n v="6"/>
    <n v="50"/>
    <n v="0.46153846153846156"/>
    <n v="58253"/>
    <x v="0"/>
    <x v="3"/>
    <s v="Medium Risk"/>
  </r>
  <r>
    <n v="15606115"/>
    <n v="510"/>
    <x v="0"/>
    <s v="Female"/>
    <x v="37"/>
    <n v="6"/>
    <n v="191665.21"/>
    <n v="1"/>
    <n v="1"/>
    <n v="1"/>
    <n v="131312.56"/>
    <x v="0"/>
    <n v="13"/>
    <n v="2596"/>
    <n v="8"/>
    <n v="120"/>
    <n v="0.61538461538461542"/>
    <n v="33748"/>
    <x v="0"/>
    <x v="1"/>
    <s v="High Risk"/>
  </r>
  <r>
    <n v="15714642"/>
    <n v="792"/>
    <x v="1"/>
    <s v="Female"/>
    <x v="20"/>
    <n v="7"/>
    <n v="0"/>
    <n v="1"/>
    <n v="1"/>
    <n v="0"/>
    <n v="141652.20000000001"/>
    <x v="1"/>
    <n v="24"/>
    <n v="1518"/>
    <n v="1"/>
    <n v="179"/>
    <n v="4.1666666666666664E-2"/>
    <n v="36432"/>
    <x v="0"/>
    <x v="1"/>
    <s v="High Risk"/>
  </r>
  <r>
    <n v="15741181"/>
    <n v="721"/>
    <x v="0"/>
    <s v="Male"/>
    <x v="1"/>
    <n v="6"/>
    <n v="135071.12"/>
    <n v="1"/>
    <n v="1"/>
    <n v="1"/>
    <n v="64477.25"/>
    <x v="1"/>
    <n v="4"/>
    <n v="610"/>
    <n v="4"/>
    <n v="38"/>
    <n v="1"/>
    <n v="2440"/>
    <x v="0"/>
    <x v="1"/>
    <s v="Medium Risk"/>
  </r>
  <r>
    <n v="15773973"/>
    <n v="765"/>
    <x v="0"/>
    <s v="Male"/>
    <x v="1"/>
    <n v="2"/>
    <n v="0"/>
    <n v="2"/>
    <n v="0"/>
    <n v="1"/>
    <n v="191215.61"/>
    <x v="1"/>
    <n v="21"/>
    <n v="3948"/>
    <n v="5"/>
    <n v="28"/>
    <n v="0.23809523809523808"/>
    <n v="82908"/>
    <x v="1"/>
    <x v="0"/>
    <s v="Low Risk"/>
  </r>
  <r>
    <n v="15758546"/>
    <n v="850"/>
    <x v="1"/>
    <s v="Male"/>
    <x v="2"/>
    <n v="8"/>
    <n v="0"/>
    <n v="2"/>
    <n v="1"/>
    <n v="1"/>
    <n v="37090.44"/>
    <x v="1"/>
    <n v="1"/>
    <n v="1418"/>
    <n v="5"/>
    <n v="168"/>
    <n v="1"/>
    <n v="1418"/>
    <x v="0"/>
    <x v="1"/>
    <s v="High Risk"/>
  </r>
  <r>
    <n v="15598940"/>
    <n v="681"/>
    <x v="2"/>
    <s v="Male"/>
    <x v="16"/>
    <n v="6"/>
    <n v="181804.34"/>
    <n v="2"/>
    <n v="1"/>
    <n v="1"/>
    <n v="57517.71"/>
    <x v="1"/>
    <n v="4"/>
    <n v="3439"/>
    <n v="8"/>
    <n v="55"/>
    <n v="1"/>
    <n v="13756"/>
    <x v="0"/>
    <x v="1"/>
    <s v="Medium Risk"/>
  </r>
  <r>
    <n v="15669783"/>
    <n v="586"/>
    <x v="0"/>
    <s v="Female"/>
    <x v="52"/>
    <n v="3"/>
    <n v="47020.65"/>
    <n v="2"/>
    <n v="0"/>
    <n v="1"/>
    <n v="63241.21"/>
    <x v="0"/>
    <n v="23"/>
    <n v="1021"/>
    <n v="1"/>
    <n v="68"/>
    <n v="4.3478260869565216E-2"/>
    <n v="23483"/>
    <x v="2"/>
    <x v="2"/>
    <s v="High Risk"/>
  </r>
  <r>
    <n v="15624993"/>
    <n v="753"/>
    <x v="0"/>
    <s v="Female"/>
    <x v="18"/>
    <n v="7"/>
    <n v="128518.98"/>
    <n v="1"/>
    <n v="1"/>
    <n v="1"/>
    <n v="44567.83"/>
    <x v="0"/>
    <n v="23"/>
    <n v="535"/>
    <n v="7"/>
    <n v="85"/>
    <n v="0.30434782608695654"/>
    <n v="12305"/>
    <x v="0"/>
    <x v="1"/>
    <s v="High Risk"/>
  </r>
  <r>
    <n v="15760568"/>
    <n v="593"/>
    <x v="2"/>
    <s v="Female"/>
    <x v="16"/>
    <n v="5"/>
    <n v="142658.04"/>
    <n v="2"/>
    <n v="0"/>
    <n v="1"/>
    <n v="135337.10999999999"/>
    <x v="1"/>
    <n v="19"/>
    <n v="4688"/>
    <n v="7"/>
    <n v="118"/>
    <n v="0.36842105263157893"/>
    <n v="89072"/>
    <x v="2"/>
    <x v="2"/>
    <s v="High Risk"/>
  </r>
  <r>
    <n v="15699047"/>
    <n v="674"/>
    <x v="0"/>
    <s v="Female"/>
    <x v="29"/>
    <n v="9"/>
    <n v="120150.39"/>
    <n v="2"/>
    <n v="1"/>
    <n v="1"/>
    <n v="33964.03"/>
    <x v="1"/>
    <n v="19"/>
    <n v="3403"/>
    <n v="8"/>
    <n v="64"/>
    <n v="0.42105263157894735"/>
    <n v="64657"/>
    <x v="2"/>
    <x v="3"/>
    <s v="High Risk"/>
  </r>
  <r>
    <n v="15616168"/>
    <n v="610"/>
    <x v="0"/>
    <s v="Female"/>
    <x v="12"/>
    <n v="7"/>
    <n v="81905.95"/>
    <n v="1"/>
    <n v="1"/>
    <n v="1"/>
    <n v="61623.19"/>
    <x v="1"/>
    <n v="5"/>
    <n v="1570"/>
    <n v="5"/>
    <n v="176"/>
    <n v="1"/>
    <n v="7850"/>
    <x v="1"/>
    <x v="1"/>
    <s v="High Risk"/>
  </r>
  <r>
    <n v="15773146"/>
    <n v="652"/>
    <x v="0"/>
    <s v="Male"/>
    <x v="28"/>
    <n v="3"/>
    <n v="137998.20000000001"/>
    <n v="2"/>
    <n v="0"/>
    <n v="1"/>
    <n v="168989.77"/>
    <x v="1"/>
    <n v="13"/>
    <n v="1803"/>
    <n v="10"/>
    <n v="37"/>
    <n v="0.76923076923076927"/>
    <n v="23439"/>
    <x v="0"/>
    <x v="2"/>
    <s v="Medium Risk"/>
  </r>
  <r>
    <n v="15770375"/>
    <n v="850"/>
    <x v="2"/>
    <s v="Female"/>
    <x v="28"/>
    <n v="8"/>
    <n v="123126.29"/>
    <n v="1"/>
    <n v="1"/>
    <n v="0"/>
    <n v="74425.41"/>
    <x v="1"/>
    <n v="3"/>
    <n v="4531"/>
    <n v="9"/>
    <n v="26"/>
    <n v="1"/>
    <n v="13593"/>
    <x v="0"/>
    <x v="1"/>
    <s v="Low Risk"/>
  </r>
  <r>
    <n v="15589725"/>
    <n v="740"/>
    <x v="0"/>
    <s v="Female"/>
    <x v="21"/>
    <n v="4"/>
    <n v="0"/>
    <n v="2"/>
    <n v="1"/>
    <n v="1"/>
    <n v="178929.84"/>
    <x v="1"/>
    <n v="14"/>
    <n v="3195"/>
    <n v="8"/>
    <n v="158"/>
    <n v="0.5714285714285714"/>
    <n v="44730"/>
    <x v="0"/>
    <x v="2"/>
    <s v="High Risk"/>
  </r>
  <r>
    <n v="15710034"/>
    <n v="637"/>
    <x v="2"/>
    <s v="Male"/>
    <x v="3"/>
    <n v="1"/>
    <n v="135645.29"/>
    <n v="2"/>
    <n v="0"/>
    <n v="1"/>
    <n v="101382.86"/>
    <x v="0"/>
    <n v="12"/>
    <n v="1793"/>
    <n v="6"/>
    <n v="153"/>
    <n v="0.5"/>
    <n v="21516"/>
    <x v="0"/>
    <x v="0"/>
    <s v="High Risk"/>
  </r>
  <r>
    <n v="15800806"/>
    <n v="685"/>
    <x v="1"/>
    <s v="Male"/>
    <x v="8"/>
    <n v="7"/>
    <n v="122449.31"/>
    <n v="2"/>
    <n v="1"/>
    <n v="1"/>
    <n v="180769.55"/>
    <x v="1"/>
    <n v="15"/>
    <n v="495"/>
    <n v="9"/>
    <n v="148"/>
    <n v="0.6"/>
    <n v="7425"/>
    <x v="0"/>
    <x v="1"/>
    <s v="High Risk"/>
  </r>
  <r>
    <n v="15570485"/>
    <n v="558"/>
    <x v="1"/>
    <s v="Male"/>
    <x v="20"/>
    <n v="4"/>
    <n v="161766.87"/>
    <n v="1"/>
    <n v="0"/>
    <n v="0"/>
    <n v="92378.54"/>
    <x v="1"/>
    <n v="20"/>
    <n v="4185"/>
    <n v="9"/>
    <n v="147"/>
    <n v="0.45"/>
    <n v="83700"/>
    <x v="0"/>
    <x v="2"/>
    <s v="High Risk"/>
  </r>
  <r>
    <n v="15575391"/>
    <n v="677"/>
    <x v="0"/>
    <s v="Female"/>
    <x v="24"/>
    <n v="3"/>
    <n v="0"/>
    <n v="2"/>
    <n v="1"/>
    <n v="1"/>
    <n v="38252.25"/>
    <x v="1"/>
    <n v="24"/>
    <n v="531"/>
    <n v="5"/>
    <n v="5"/>
    <n v="0.20833333333333334"/>
    <n v="12744"/>
    <x v="0"/>
    <x v="2"/>
    <s v="Low Risk"/>
  </r>
  <r>
    <n v="15790750"/>
    <n v="592"/>
    <x v="2"/>
    <s v="Male"/>
    <x v="18"/>
    <n v="10"/>
    <n v="123187.51"/>
    <n v="1"/>
    <n v="0"/>
    <n v="1"/>
    <n v="146111.35"/>
    <x v="1"/>
    <n v="29"/>
    <n v="3389"/>
    <n v="0"/>
    <n v="122"/>
    <n v="0"/>
    <n v="98281"/>
    <x v="1"/>
    <x v="3"/>
    <s v="High Risk"/>
  </r>
  <r>
    <n v="15714832"/>
    <n v="652"/>
    <x v="2"/>
    <s v="Male"/>
    <x v="18"/>
    <n v="9"/>
    <n v="150956.71"/>
    <n v="1"/>
    <n v="0"/>
    <n v="0"/>
    <n v="72350.17"/>
    <x v="1"/>
    <n v="24"/>
    <n v="1614"/>
    <n v="3"/>
    <n v="156"/>
    <n v="0.125"/>
    <n v="38736"/>
    <x v="1"/>
    <x v="3"/>
    <s v="High Risk"/>
  </r>
  <r>
    <n v="15619953"/>
    <n v="662"/>
    <x v="1"/>
    <s v="Female"/>
    <x v="0"/>
    <n v="6"/>
    <n v="105021.28"/>
    <n v="1"/>
    <n v="1"/>
    <n v="0"/>
    <n v="48242.38"/>
    <x v="1"/>
    <n v="16"/>
    <n v="4602"/>
    <n v="4"/>
    <n v="180"/>
    <n v="0.25"/>
    <n v="73632"/>
    <x v="0"/>
    <x v="1"/>
    <s v="High Risk"/>
  </r>
  <r>
    <n v="15673929"/>
    <n v="543"/>
    <x v="0"/>
    <s v="Male"/>
    <x v="55"/>
    <n v="4"/>
    <n v="0"/>
    <n v="2"/>
    <n v="1"/>
    <n v="1"/>
    <n v="148305.82"/>
    <x v="1"/>
    <n v="25"/>
    <n v="2818"/>
    <n v="0"/>
    <n v="49"/>
    <n v="0"/>
    <n v="70450"/>
    <x v="1"/>
    <x v="2"/>
    <s v="Medium Risk"/>
  </r>
  <r>
    <n v="15578835"/>
    <n v="675"/>
    <x v="1"/>
    <s v="Female"/>
    <x v="5"/>
    <n v="1"/>
    <n v="133204.91"/>
    <n v="1"/>
    <n v="0"/>
    <n v="1"/>
    <n v="8270.06"/>
    <x v="1"/>
    <n v="13"/>
    <n v="1855"/>
    <n v="1"/>
    <n v="80"/>
    <n v="7.6923076923076927E-2"/>
    <n v="24115"/>
    <x v="2"/>
    <x v="0"/>
    <s v="High Risk"/>
  </r>
  <r>
    <n v="15752388"/>
    <n v="643"/>
    <x v="1"/>
    <s v="Female"/>
    <x v="12"/>
    <n v="6"/>
    <n v="0"/>
    <n v="2"/>
    <n v="1"/>
    <n v="1"/>
    <n v="41549.64"/>
    <x v="1"/>
    <n v="20"/>
    <n v="2741"/>
    <n v="1"/>
    <n v="173"/>
    <n v="0.05"/>
    <n v="54820"/>
    <x v="0"/>
    <x v="1"/>
    <s v="High Risk"/>
  </r>
  <r>
    <n v="15797081"/>
    <n v="611"/>
    <x v="2"/>
    <s v="Female"/>
    <x v="23"/>
    <n v="9"/>
    <n v="115488.52"/>
    <n v="2"/>
    <n v="1"/>
    <n v="1"/>
    <n v="138656.81"/>
    <x v="0"/>
    <n v="26"/>
    <n v="375"/>
    <n v="5"/>
    <n v="14"/>
    <n v="0.19230769230769232"/>
    <n v="9750"/>
    <x v="0"/>
    <x v="3"/>
    <s v="Low Risk"/>
  </r>
  <r>
    <n v="15570194"/>
    <n v="412"/>
    <x v="0"/>
    <s v="Male"/>
    <x v="6"/>
    <n v="5"/>
    <n v="0"/>
    <n v="2"/>
    <n v="0"/>
    <n v="0"/>
    <n v="12510.53"/>
    <x v="1"/>
    <n v="30"/>
    <n v="1090"/>
    <n v="3"/>
    <n v="40"/>
    <n v="0.1"/>
    <n v="32700"/>
    <x v="0"/>
    <x v="2"/>
    <s v="Medium Risk"/>
  </r>
  <r>
    <n v="15580149"/>
    <n v="638"/>
    <x v="1"/>
    <s v="Male"/>
    <x v="1"/>
    <n v="7"/>
    <n v="0"/>
    <n v="2"/>
    <n v="1"/>
    <n v="0"/>
    <n v="43889.41"/>
    <x v="1"/>
    <n v="6"/>
    <n v="4141"/>
    <n v="6"/>
    <n v="88"/>
    <n v="1"/>
    <n v="24846"/>
    <x v="0"/>
    <x v="1"/>
    <s v="High Risk"/>
  </r>
  <r>
    <n v="15777708"/>
    <n v="824"/>
    <x v="1"/>
    <s v="Female"/>
    <x v="16"/>
    <n v="3"/>
    <n v="0"/>
    <n v="2"/>
    <n v="1"/>
    <n v="0"/>
    <n v="192800.25"/>
    <x v="1"/>
    <n v="7"/>
    <n v="2871"/>
    <n v="10"/>
    <n v="81"/>
    <n v="1"/>
    <n v="20097"/>
    <x v="0"/>
    <x v="2"/>
    <s v="High Risk"/>
  </r>
  <r>
    <n v="15769955"/>
    <n v="683"/>
    <x v="0"/>
    <s v="Female"/>
    <x v="20"/>
    <n v="1"/>
    <n v="0"/>
    <n v="2"/>
    <n v="0"/>
    <n v="0"/>
    <n v="75762"/>
    <x v="1"/>
    <n v="16"/>
    <n v="515"/>
    <n v="2"/>
    <n v="95"/>
    <n v="0.125"/>
    <n v="8240"/>
    <x v="0"/>
    <x v="0"/>
    <s v="High Risk"/>
  </r>
  <r>
    <n v="15810444"/>
    <n v="562"/>
    <x v="2"/>
    <s v="Female"/>
    <x v="2"/>
    <n v="6"/>
    <n v="130565.02"/>
    <n v="1"/>
    <n v="1"/>
    <n v="0"/>
    <n v="9854.7199999999993"/>
    <x v="0"/>
    <n v="23"/>
    <n v="2304"/>
    <n v="2"/>
    <n v="125"/>
    <n v="8.6956521739130432E-2"/>
    <n v="52992"/>
    <x v="1"/>
    <x v="1"/>
    <s v="High Risk"/>
  </r>
  <r>
    <n v="15645593"/>
    <n v="599"/>
    <x v="0"/>
    <s v="Female"/>
    <x v="1"/>
    <n v="2"/>
    <n v="91328.71"/>
    <n v="1"/>
    <n v="1"/>
    <n v="0"/>
    <n v="115724.78"/>
    <x v="1"/>
    <n v="2"/>
    <n v="3076"/>
    <n v="7"/>
    <n v="77"/>
    <n v="1"/>
    <n v="6152"/>
    <x v="0"/>
    <x v="0"/>
    <s v="High Risk"/>
  </r>
  <r>
    <n v="15765345"/>
    <n v="753"/>
    <x v="0"/>
    <s v="Male"/>
    <x v="12"/>
    <n v="4"/>
    <n v="0"/>
    <n v="2"/>
    <n v="1"/>
    <n v="1"/>
    <n v="106303.4"/>
    <x v="1"/>
    <n v="29"/>
    <n v="771"/>
    <n v="8"/>
    <n v="115"/>
    <n v="0.27586206896551724"/>
    <n v="22359"/>
    <x v="0"/>
    <x v="2"/>
    <s v="High Risk"/>
  </r>
  <r>
    <n v="15760873"/>
    <n v="594"/>
    <x v="0"/>
    <s v="Male"/>
    <x v="5"/>
    <n v="7"/>
    <n v="81310.34"/>
    <n v="1"/>
    <n v="1"/>
    <n v="1"/>
    <n v="183868.01"/>
    <x v="1"/>
    <n v="25"/>
    <n v="4999"/>
    <n v="0"/>
    <n v="89"/>
    <n v="0"/>
    <n v="124975"/>
    <x v="0"/>
    <x v="1"/>
    <s v="High Risk"/>
  </r>
  <r>
    <n v="15794178"/>
    <n v="657"/>
    <x v="0"/>
    <s v="Male"/>
    <x v="10"/>
    <n v="3"/>
    <n v="107136.6"/>
    <n v="1"/>
    <n v="1"/>
    <n v="0"/>
    <n v="153895.46"/>
    <x v="1"/>
    <n v="24"/>
    <n v="4919"/>
    <n v="8"/>
    <n v="114"/>
    <n v="0.33333333333333331"/>
    <n v="118056"/>
    <x v="1"/>
    <x v="2"/>
    <s v="High Risk"/>
  </r>
  <r>
    <n v="15589361"/>
    <n v="716"/>
    <x v="1"/>
    <s v="Male"/>
    <x v="10"/>
    <n v="9"/>
    <n v="0"/>
    <n v="1"/>
    <n v="1"/>
    <n v="1"/>
    <n v="66695.710000000006"/>
    <x v="1"/>
    <n v="5"/>
    <n v="3691"/>
    <n v="0"/>
    <n v="177"/>
    <n v="0"/>
    <n v="18455"/>
    <x v="0"/>
    <x v="3"/>
    <s v="High Risk"/>
  </r>
  <r>
    <n v="15662483"/>
    <n v="850"/>
    <x v="0"/>
    <s v="Male"/>
    <x v="3"/>
    <n v="7"/>
    <n v="0"/>
    <n v="2"/>
    <n v="1"/>
    <n v="1"/>
    <n v="173851.11"/>
    <x v="1"/>
    <n v="13"/>
    <n v="833"/>
    <n v="10"/>
    <n v="72"/>
    <n v="0.76923076923076927"/>
    <n v="10829"/>
    <x v="0"/>
    <x v="1"/>
    <s v="High Risk"/>
  </r>
  <r>
    <n v="15809736"/>
    <n v="664"/>
    <x v="0"/>
    <s v="Male"/>
    <x v="17"/>
    <n v="2"/>
    <n v="0"/>
    <n v="1"/>
    <n v="1"/>
    <n v="1"/>
    <n v="177423.02"/>
    <x v="0"/>
    <n v="11"/>
    <n v="2255"/>
    <n v="8"/>
    <n v="10"/>
    <n v="0.72727272727272729"/>
    <n v="24805"/>
    <x v="0"/>
    <x v="0"/>
    <s v="Low Risk"/>
  </r>
  <r>
    <n v="15731148"/>
    <n v="558"/>
    <x v="0"/>
    <s v="Male"/>
    <x v="19"/>
    <n v="0"/>
    <n v="108477.49"/>
    <n v="1"/>
    <n v="1"/>
    <n v="1"/>
    <n v="109096.71"/>
    <x v="0"/>
    <n v="16"/>
    <n v="509"/>
    <n v="4"/>
    <n v="74"/>
    <n v="0.25"/>
    <n v="8144"/>
    <x v="0"/>
    <x v="0"/>
    <s v="High Risk"/>
  </r>
  <r>
    <n v="15774328"/>
    <n v="606"/>
    <x v="2"/>
    <s v="Male"/>
    <x v="20"/>
    <n v="1"/>
    <n v="144757.97"/>
    <n v="2"/>
    <n v="1"/>
    <n v="1"/>
    <n v="166656.18"/>
    <x v="1"/>
    <n v="21"/>
    <n v="608"/>
    <n v="5"/>
    <n v="134"/>
    <n v="0.23809523809523808"/>
    <n v="12768"/>
    <x v="2"/>
    <x v="0"/>
    <s v="High Risk"/>
  </r>
  <r>
    <n v="15646969"/>
    <n v="776"/>
    <x v="1"/>
    <s v="Male"/>
    <x v="19"/>
    <n v="2"/>
    <n v="0"/>
    <n v="2"/>
    <n v="1"/>
    <n v="1"/>
    <n v="176921"/>
    <x v="1"/>
    <n v="30"/>
    <n v="3418"/>
    <n v="5"/>
    <n v="81"/>
    <n v="0.16666666666666666"/>
    <n v="102540"/>
    <x v="0"/>
    <x v="0"/>
    <s v="High Risk"/>
  </r>
  <r>
    <n v="15718769"/>
    <n v="557"/>
    <x v="1"/>
    <s v="Male"/>
    <x v="18"/>
    <n v="1"/>
    <n v="113110.26"/>
    <n v="1"/>
    <n v="1"/>
    <n v="0"/>
    <n v="98413.1"/>
    <x v="1"/>
    <n v="21"/>
    <n v="4854"/>
    <n v="5"/>
    <n v="63"/>
    <n v="0.23809523809523808"/>
    <n v="101934"/>
    <x v="0"/>
    <x v="0"/>
    <s v="High Risk"/>
  </r>
  <r>
    <n v="15610226"/>
    <n v="614"/>
    <x v="0"/>
    <s v="Female"/>
    <x v="7"/>
    <n v="9"/>
    <n v="106414.57"/>
    <n v="2"/>
    <n v="0"/>
    <n v="0"/>
    <n v="77500.81"/>
    <x v="1"/>
    <n v="30"/>
    <n v="1676"/>
    <n v="3"/>
    <n v="21"/>
    <n v="0.1"/>
    <n v="50280"/>
    <x v="0"/>
    <x v="3"/>
    <s v="Low Risk"/>
  </r>
  <r>
    <n v="15616270"/>
    <n v="620"/>
    <x v="1"/>
    <s v="Male"/>
    <x v="0"/>
    <n v="4"/>
    <n v="106920.91"/>
    <n v="1"/>
    <n v="0"/>
    <n v="1"/>
    <n v="119747.08"/>
    <x v="1"/>
    <n v="22"/>
    <n v="4356"/>
    <n v="2"/>
    <n v="94"/>
    <n v="9.0909090909090912E-2"/>
    <n v="95832"/>
    <x v="1"/>
    <x v="2"/>
    <s v="High Risk"/>
  </r>
  <r>
    <n v="15790717"/>
    <n v="695"/>
    <x v="1"/>
    <s v="Male"/>
    <x v="12"/>
    <n v="7"/>
    <n v="0"/>
    <n v="2"/>
    <n v="1"/>
    <n v="0"/>
    <n v="160387.98000000001"/>
    <x v="1"/>
    <n v="29"/>
    <n v="3013"/>
    <n v="8"/>
    <n v="173"/>
    <n v="0.27586206896551724"/>
    <n v="87377"/>
    <x v="0"/>
    <x v="1"/>
    <s v="High Risk"/>
  </r>
  <r>
    <n v="15635703"/>
    <n v="729"/>
    <x v="2"/>
    <s v="Female"/>
    <x v="2"/>
    <n v="1"/>
    <n v="131513.26"/>
    <n v="1"/>
    <n v="1"/>
    <n v="1"/>
    <n v="193715"/>
    <x v="1"/>
    <n v="24"/>
    <n v="3198"/>
    <n v="1"/>
    <n v="176"/>
    <n v="4.1666666666666664E-2"/>
    <n v="76752"/>
    <x v="2"/>
    <x v="0"/>
    <s v="High Risk"/>
  </r>
  <r>
    <n v="15616365"/>
    <n v="571"/>
    <x v="0"/>
    <s v="Female"/>
    <x v="47"/>
    <n v="2"/>
    <n v="0"/>
    <n v="2"/>
    <n v="1"/>
    <n v="0"/>
    <n v="28045.77"/>
    <x v="1"/>
    <n v="9"/>
    <n v="2475"/>
    <n v="4"/>
    <n v="127"/>
    <n v="0.44444444444444442"/>
    <n v="22275"/>
    <x v="0"/>
    <x v="0"/>
    <s v="High Risk"/>
  </r>
  <r>
    <n v="15630244"/>
    <n v="457"/>
    <x v="0"/>
    <s v="Male"/>
    <x v="20"/>
    <n v="10"/>
    <n v="134320.23000000001"/>
    <n v="2"/>
    <n v="1"/>
    <n v="0"/>
    <n v="150757.35"/>
    <x v="1"/>
    <n v="5"/>
    <n v="3119"/>
    <n v="2"/>
    <n v="34"/>
    <n v="0.4"/>
    <n v="15595"/>
    <x v="1"/>
    <x v="3"/>
    <s v="Medium Risk"/>
  </r>
  <r>
    <n v="15734714"/>
    <n v="559"/>
    <x v="0"/>
    <s v="Female"/>
    <x v="6"/>
    <n v="3"/>
    <n v="79715.360000000001"/>
    <n v="1"/>
    <n v="1"/>
    <n v="0"/>
    <n v="82252.28"/>
    <x v="1"/>
    <n v="14"/>
    <n v="2315"/>
    <n v="4"/>
    <n v="11"/>
    <n v="0.2857142857142857"/>
    <n v="32410"/>
    <x v="0"/>
    <x v="2"/>
    <s v="Low Risk"/>
  </r>
  <r>
    <n v="15721433"/>
    <n v="664"/>
    <x v="0"/>
    <s v="Female"/>
    <x v="16"/>
    <n v="4"/>
    <n v="74306.19"/>
    <n v="2"/>
    <n v="1"/>
    <n v="0"/>
    <n v="154395.56"/>
    <x v="1"/>
    <n v="22"/>
    <n v="1374"/>
    <n v="8"/>
    <n v="115"/>
    <n v="0.36363636363636365"/>
    <n v="30228"/>
    <x v="0"/>
    <x v="2"/>
    <s v="High Risk"/>
  </r>
  <r>
    <n v="15590201"/>
    <n v="500"/>
    <x v="1"/>
    <s v="Female"/>
    <x v="5"/>
    <n v="5"/>
    <n v="0"/>
    <n v="4"/>
    <n v="1"/>
    <n v="1"/>
    <n v="83866.350000000006"/>
    <x v="0"/>
    <n v="20"/>
    <n v="3394"/>
    <n v="8"/>
    <n v="100"/>
    <n v="0.4"/>
    <n v="67880"/>
    <x v="0"/>
    <x v="2"/>
    <s v="High Risk"/>
  </r>
  <r>
    <n v="15590828"/>
    <n v="782"/>
    <x v="2"/>
    <s v="Male"/>
    <x v="0"/>
    <n v="7"/>
    <n v="126428.38"/>
    <n v="1"/>
    <n v="1"/>
    <n v="0"/>
    <n v="39830.1"/>
    <x v="1"/>
    <n v="12"/>
    <n v="166"/>
    <n v="4"/>
    <n v="144"/>
    <n v="0.33333333333333331"/>
    <n v="1992"/>
    <x v="0"/>
    <x v="1"/>
    <s v="High Risk"/>
  </r>
  <r>
    <n v="15752097"/>
    <n v="708"/>
    <x v="1"/>
    <s v="Male"/>
    <x v="16"/>
    <n v="8"/>
    <n v="99640.89"/>
    <n v="1"/>
    <n v="1"/>
    <n v="0"/>
    <n v="12429.22"/>
    <x v="1"/>
    <n v="24"/>
    <n v="256"/>
    <n v="10"/>
    <n v="92"/>
    <n v="0.41666666666666669"/>
    <n v="6144"/>
    <x v="0"/>
    <x v="1"/>
    <s v="High Risk"/>
  </r>
  <r>
    <n v="15800031"/>
    <n v="681"/>
    <x v="0"/>
    <s v="Male"/>
    <x v="3"/>
    <n v="3"/>
    <n v="66338.679999999993"/>
    <n v="1"/>
    <n v="1"/>
    <n v="1"/>
    <n v="18772.5"/>
    <x v="0"/>
    <n v="17"/>
    <n v="2499"/>
    <n v="3"/>
    <n v="16"/>
    <n v="0.17647058823529413"/>
    <n v="42483"/>
    <x v="2"/>
    <x v="2"/>
    <s v="Low Risk"/>
  </r>
  <r>
    <n v="15630857"/>
    <n v="674"/>
    <x v="1"/>
    <s v="Female"/>
    <x v="2"/>
    <n v="6"/>
    <n v="0"/>
    <n v="2"/>
    <n v="1"/>
    <n v="1"/>
    <n v="9574.83"/>
    <x v="1"/>
    <n v="6"/>
    <n v="3987"/>
    <n v="0"/>
    <n v="7"/>
    <n v="0"/>
    <n v="23922"/>
    <x v="0"/>
    <x v="1"/>
    <s v="Low Risk"/>
  </r>
  <r>
    <n v="15689953"/>
    <n v="697"/>
    <x v="1"/>
    <s v="Male"/>
    <x v="3"/>
    <n v="10"/>
    <n v="128226.37"/>
    <n v="1"/>
    <n v="0"/>
    <n v="0"/>
    <n v="188486.94"/>
    <x v="1"/>
    <n v="4"/>
    <n v="2207"/>
    <n v="2"/>
    <n v="41"/>
    <n v="0.5"/>
    <n v="8828"/>
    <x v="0"/>
    <x v="3"/>
    <s v="Medium Risk"/>
  </r>
  <r>
    <n v="15759733"/>
    <n v="774"/>
    <x v="0"/>
    <s v="Female"/>
    <x v="28"/>
    <n v="5"/>
    <n v="0"/>
    <n v="2"/>
    <n v="1"/>
    <n v="1"/>
    <n v="64716.08"/>
    <x v="1"/>
    <n v="20"/>
    <n v="1304"/>
    <n v="3"/>
    <n v="25"/>
    <n v="0.15"/>
    <n v="26080"/>
    <x v="0"/>
    <x v="2"/>
    <s v="Low Risk"/>
  </r>
  <r>
    <n v="15810826"/>
    <n v="624"/>
    <x v="0"/>
    <s v="Male"/>
    <x v="18"/>
    <n v="6"/>
    <n v="0"/>
    <n v="2"/>
    <n v="0"/>
    <n v="0"/>
    <n v="84749.96"/>
    <x v="1"/>
    <n v="25"/>
    <n v="4378"/>
    <n v="3"/>
    <n v="86"/>
    <n v="0.12"/>
    <n v="109450"/>
    <x v="2"/>
    <x v="1"/>
    <s v="High Risk"/>
  </r>
  <r>
    <n v="15668009"/>
    <n v="747"/>
    <x v="1"/>
    <s v="Male"/>
    <x v="24"/>
    <n v="1"/>
    <n v="0"/>
    <n v="2"/>
    <n v="0"/>
    <n v="1"/>
    <n v="180551.76"/>
    <x v="1"/>
    <n v="1"/>
    <n v="1474"/>
    <n v="8"/>
    <n v="47"/>
    <n v="1"/>
    <n v="1474"/>
    <x v="0"/>
    <x v="0"/>
    <s v="Medium Risk"/>
  </r>
  <r>
    <n v="15743456"/>
    <n v="715"/>
    <x v="0"/>
    <s v="Female"/>
    <x v="15"/>
    <n v="10"/>
    <n v="0"/>
    <n v="2"/>
    <n v="1"/>
    <n v="0"/>
    <n v="60907.49"/>
    <x v="1"/>
    <n v="1"/>
    <n v="2319"/>
    <n v="3"/>
    <n v="171"/>
    <n v="1"/>
    <n v="2319"/>
    <x v="1"/>
    <x v="3"/>
    <s v="High Risk"/>
  </r>
  <r>
    <n v="15725762"/>
    <n v="808"/>
    <x v="0"/>
    <s v="Male"/>
    <x v="9"/>
    <n v="4"/>
    <n v="122168.65"/>
    <n v="1"/>
    <n v="1"/>
    <n v="0"/>
    <n v="174107.04"/>
    <x v="1"/>
    <n v="6"/>
    <n v="2262"/>
    <n v="0"/>
    <n v="3"/>
    <n v="0"/>
    <n v="13572"/>
    <x v="0"/>
    <x v="2"/>
    <s v="Low Risk"/>
  </r>
  <r>
    <n v="15761713"/>
    <n v="678"/>
    <x v="0"/>
    <s v="Female"/>
    <x v="3"/>
    <n v="7"/>
    <n v="178074.33"/>
    <n v="1"/>
    <n v="0"/>
    <n v="0"/>
    <n v="110405.9"/>
    <x v="1"/>
    <n v="30"/>
    <n v="233"/>
    <n v="9"/>
    <n v="168"/>
    <n v="0.3"/>
    <n v="6990"/>
    <x v="2"/>
    <x v="1"/>
    <s v="High Risk"/>
  </r>
  <r>
    <n v="15769246"/>
    <n v="813"/>
    <x v="2"/>
    <s v="Male"/>
    <x v="49"/>
    <n v="2"/>
    <n v="135078.41"/>
    <n v="1"/>
    <n v="1"/>
    <n v="0"/>
    <n v="187636.06"/>
    <x v="0"/>
    <n v="27"/>
    <n v="2158"/>
    <n v="9"/>
    <n v="33"/>
    <n v="0.33333333333333331"/>
    <n v="58266"/>
    <x v="1"/>
    <x v="0"/>
    <s v="Medium Risk"/>
  </r>
  <r>
    <n v="15781129"/>
    <n v="687"/>
    <x v="1"/>
    <s v="Male"/>
    <x v="16"/>
    <n v="8"/>
    <n v="69434.399999999994"/>
    <n v="2"/>
    <n v="1"/>
    <n v="1"/>
    <n v="66580.13"/>
    <x v="0"/>
    <n v="18"/>
    <n v="835"/>
    <n v="8"/>
    <n v="119"/>
    <n v="0.44444444444444442"/>
    <n v="15030"/>
    <x v="0"/>
    <x v="1"/>
    <s v="High Risk"/>
  </r>
  <r>
    <n v="15599124"/>
    <n v="832"/>
    <x v="0"/>
    <s v="Female"/>
    <x v="6"/>
    <n v="5"/>
    <n v="0"/>
    <n v="2"/>
    <n v="1"/>
    <n v="0"/>
    <n v="178779.51999999999"/>
    <x v="1"/>
    <n v="19"/>
    <n v="912"/>
    <n v="8"/>
    <n v="12"/>
    <n v="0.42105263157894735"/>
    <n v="17328"/>
    <x v="0"/>
    <x v="2"/>
    <s v="Low Risk"/>
  </r>
  <r>
    <n v="15639004"/>
    <n v="668"/>
    <x v="0"/>
    <s v="Male"/>
    <x v="42"/>
    <n v="2"/>
    <n v="0"/>
    <n v="2"/>
    <n v="1"/>
    <n v="1"/>
    <n v="70783.61"/>
    <x v="1"/>
    <n v="8"/>
    <n v="1024"/>
    <n v="3"/>
    <n v="101"/>
    <n v="0.375"/>
    <n v="8192"/>
    <x v="0"/>
    <x v="0"/>
    <s v="High Risk"/>
  </r>
  <r>
    <n v="15810995"/>
    <n v="526"/>
    <x v="2"/>
    <s v="Male"/>
    <x v="10"/>
    <n v="3"/>
    <n v="122726.56"/>
    <n v="1"/>
    <n v="1"/>
    <n v="1"/>
    <n v="46772.36"/>
    <x v="1"/>
    <n v="15"/>
    <n v="2912"/>
    <n v="6"/>
    <n v="151"/>
    <n v="0.4"/>
    <n v="43680"/>
    <x v="0"/>
    <x v="2"/>
    <s v="High Risk"/>
  </r>
  <r>
    <n v="15653773"/>
    <n v="457"/>
    <x v="0"/>
    <s v="Female"/>
    <x v="16"/>
    <n v="7"/>
    <n v="164496.99"/>
    <n v="1"/>
    <n v="1"/>
    <n v="1"/>
    <n v="163327.26999999999"/>
    <x v="1"/>
    <n v="29"/>
    <n v="206"/>
    <n v="7"/>
    <n v="152"/>
    <n v="0.2413793103448276"/>
    <n v="5974"/>
    <x v="0"/>
    <x v="1"/>
    <s v="High Risk"/>
  </r>
  <r>
    <n v="15708357"/>
    <n v="649"/>
    <x v="1"/>
    <s v="Female"/>
    <x v="16"/>
    <n v="8"/>
    <n v="0"/>
    <n v="1"/>
    <n v="1"/>
    <n v="0"/>
    <n v="103760.53"/>
    <x v="1"/>
    <n v="19"/>
    <n v="326"/>
    <n v="9"/>
    <n v="133"/>
    <n v="0.47368421052631576"/>
    <n v="6194"/>
    <x v="0"/>
    <x v="1"/>
    <s v="High Risk"/>
  </r>
  <r>
    <n v="15733597"/>
    <n v="669"/>
    <x v="0"/>
    <s v="Female"/>
    <x v="1"/>
    <n v="0"/>
    <n v="150219.41"/>
    <n v="2"/>
    <n v="0"/>
    <n v="0"/>
    <n v="107839.03"/>
    <x v="1"/>
    <n v="18"/>
    <n v="4670"/>
    <n v="7"/>
    <n v="52"/>
    <n v="0.3888888888888889"/>
    <n v="84060"/>
    <x v="0"/>
    <x v="0"/>
    <s v="Medium Risk"/>
  </r>
  <r>
    <n v="15789560"/>
    <n v="668"/>
    <x v="0"/>
    <s v="Male"/>
    <x v="0"/>
    <n v="8"/>
    <n v="187534.79"/>
    <n v="1"/>
    <n v="1"/>
    <n v="1"/>
    <n v="32900.410000000003"/>
    <x v="0"/>
    <n v="5"/>
    <n v="3642"/>
    <n v="8"/>
    <n v="10"/>
    <n v="1"/>
    <n v="18210"/>
    <x v="0"/>
    <x v="1"/>
    <s v="Low Risk"/>
  </r>
  <r>
    <n v="15699524"/>
    <n v="466"/>
    <x v="0"/>
    <s v="Female"/>
    <x v="33"/>
    <n v="3"/>
    <n v="0"/>
    <n v="1"/>
    <n v="1"/>
    <n v="0"/>
    <n v="193984.6"/>
    <x v="1"/>
    <n v="5"/>
    <n v="3865"/>
    <n v="10"/>
    <n v="95"/>
    <n v="1"/>
    <n v="19325"/>
    <x v="1"/>
    <x v="2"/>
    <s v="High Risk"/>
  </r>
  <r>
    <n v="15626475"/>
    <n v="685"/>
    <x v="0"/>
    <s v="Male"/>
    <x v="33"/>
    <n v="2"/>
    <n v="0"/>
    <n v="2"/>
    <n v="1"/>
    <n v="1"/>
    <n v="140889.32"/>
    <x v="1"/>
    <n v="4"/>
    <n v="2815"/>
    <n v="9"/>
    <n v="51"/>
    <n v="1"/>
    <n v="11260"/>
    <x v="0"/>
    <x v="0"/>
    <s v="Medium Risk"/>
  </r>
  <r>
    <n v="15810839"/>
    <n v="610"/>
    <x v="0"/>
    <s v="Male"/>
    <x v="10"/>
    <n v="0"/>
    <n v="103108.17"/>
    <n v="1"/>
    <n v="0"/>
    <n v="0"/>
    <n v="125646.82"/>
    <x v="1"/>
    <n v="13"/>
    <n v="4424"/>
    <n v="4"/>
    <n v="10"/>
    <n v="0.30769230769230771"/>
    <n v="57512"/>
    <x v="1"/>
    <x v="0"/>
    <s v="Low Risk"/>
  </r>
  <r>
    <n v="15684318"/>
    <n v="582"/>
    <x v="2"/>
    <s v="Female"/>
    <x v="5"/>
    <n v="6"/>
    <n v="96486.57"/>
    <n v="2"/>
    <n v="1"/>
    <n v="1"/>
    <n v="20344.02"/>
    <x v="1"/>
    <n v="23"/>
    <n v="1304"/>
    <n v="5"/>
    <n v="25"/>
    <n v="0.21739130434782608"/>
    <n v="29992"/>
    <x v="2"/>
    <x v="1"/>
    <s v="Low Risk"/>
  </r>
  <r>
    <n v="15768120"/>
    <n v="702"/>
    <x v="2"/>
    <s v="Male"/>
    <x v="18"/>
    <n v="9"/>
    <n v="90560.48"/>
    <n v="2"/>
    <n v="1"/>
    <n v="0"/>
    <n v="174268.87"/>
    <x v="1"/>
    <n v="29"/>
    <n v="3566"/>
    <n v="5"/>
    <n v="148"/>
    <n v="0.17241379310344829"/>
    <n v="103414"/>
    <x v="1"/>
    <x v="3"/>
    <s v="High Risk"/>
  </r>
  <r>
    <n v="15712807"/>
    <n v="556"/>
    <x v="1"/>
    <s v="Male"/>
    <x v="17"/>
    <n v="3"/>
    <n v="131764.96"/>
    <n v="1"/>
    <n v="1"/>
    <n v="1"/>
    <n v="108500.66"/>
    <x v="0"/>
    <n v="27"/>
    <n v="2640"/>
    <n v="7"/>
    <n v="18"/>
    <n v="0.25925925925925924"/>
    <n v="71280"/>
    <x v="0"/>
    <x v="2"/>
    <s v="Low Risk"/>
  </r>
  <r>
    <n v="15696371"/>
    <n v="812"/>
    <x v="1"/>
    <s v="Female"/>
    <x v="9"/>
    <n v="1"/>
    <n v="92476.88"/>
    <n v="1"/>
    <n v="0"/>
    <n v="0"/>
    <n v="83247.14"/>
    <x v="1"/>
    <n v="19"/>
    <n v="3716"/>
    <n v="8"/>
    <n v="88"/>
    <n v="0.42105263157894735"/>
    <n v="70604"/>
    <x v="1"/>
    <x v="0"/>
    <s v="High Risk"/>
  </r>
  <r>
    <n v="15675794"/>
    <n v="645"/>
    <x v="2"/>
    <s v="Male"/>
    <x v="40"/>
    <n v="9"/>
    <n v="152076.93"/>
    <n v="1"/>
    <n v="1"/>
    <n v="0"/>
    <n v="121840.2"/>
    <x v="0"/>
    <n v="16"/>
    <n v="3058"/>
    <n v="4"/>
    <n v="99"/>
    <n v="0.25"/>
    <n v="48928"/>
    <x v="2"/>
    <x v="3"/>
    <s v="High Risk"/>
  </r>
  <r>
    <n v="15774277"/>
    <n v="809"/>
    <x v="0"/>
    <s v="Male"/>
    <x v="3"/>
    <n v="2"/>
    <n v="0"/>
    <n v="2"/>
    <n v="1"/>
    <n v="1"/>
    <n v="132908.07"/>
    <x v="1"/>
    <n v="2"/>
    <n v="4112"/>
    <n v="0"/>
    <n v="26"/>
    <n v="0"/>
    <n v="8224"/>
    <x v="0"/>
    <x v="0"/>
    <s v="Low Risk"/>
  </r>
  <r>
    <n v="15603764"/>
    <n v="560"/>
    <x v="0"/>
    <s v="Male"/>
    <x v="23"/>
    <n v="4"/>
    <n v="0"/>
    <n v="1"/>
    <n v="1"/>
    <n v="1"/>
    <n v="100075.1"/>
    <x v="0"/>
    <n v="20"/>
    <n v="3442"/>
    <n v="1"/>
    <n v="63"/>
    <n v="0.05"/>
    <n v="68840"/>
    <x v="2"/>
    <x v="2"/>
    <s v="High Risk"/>
  </r>
  <r>
    <n v="15618647"/>
    <n v="744"/>
    <x v="0"/>
    <s v="Male"/>
    <x v="6"/>
    <n v="1"/>
    <n v="43504.42"/>
    <n v="1"/>
    <n v="1"/>
    <n v="1"/>
    <n v="119327.75"/>
    <x v="1"/>
    <n v="22"/>
    <n v="2097"/>
    <n v="9"/>
    <n v="127"/>
    <n v="0.40909090909090912"/>
    <n v="46134"/>
    <x v="0"/>
    <x v="0"/>
    <s v="High Risk"/>
  </r>
  <r>
    <n v="15614643"/>
    <n v="731"/>
    <x v="1"/>
    <s v="Female"/>
    <x v="2"/>
    <n v="2"/>
    <n v="0"/>
    <n v="2"/>
    <n v="1"/>
    <n v="0"/>
    <n v="136737.13"/>
    <x v="1"/>
    <n v="11"/>
    <n v="2712"/>
    <n v="2"/>
    <n v="45"/>
    <n v="0.18181818181818182"/>
    <n v="29832"/>
    <x v="1"/>
    <x v="0"/>
    <s v="Medium Risk"/>
  </r>
  <r>
    <n v="15707696"/>
    <n v="471"/>
    <x v="1"/>
    <s v="Female"/>
    <x v="34"/>
    <n v="5"/>
    <n v="0"/>
    <n v="2"/>
    <n v="1"/>
    <n v="1"/>
    <n v="22356.97"/>
    <x v="1"/>
    <n v="9"/>
    <n v="4885"/>
    <n v="2"/>
    <n v="46"/>
    <n v="0.22222222222222221"/>
    <n v="43965"/>
    <x v="0"/>
    <x v="2"/>
    <s v="Medium Risk"/>
  </r>
  <r>
    <n v="15749583"/>
    <n v="686"/>
    <x v="2"/>
    <s v="Female"/>
    <x v="16"/>
    <n v="2"/>
    <n v="93569.86"/>
    <n v="3"/>
    <n v="0"/>
    <n v="0"/>
    <n v="10137.34"/>
    <x v="0"/>
    <n v="15"/>
    <n v="4328"/>
    <n v="5"/>
    <n v="87"/>
    <n v="0.33333333333333331"/>
    <n v="64920"/>
    <x v="0"/>
    <x v="0"/>
    <s v="High Risk"/>
  </r>
  <r>
    <n v="15815125"/>
    <n v="668"/>
    <x v="1"/>
    <s v="Male"/>
    <x v="13"/>
    <n v="4"/>
    <n v="102486.21"/>
    <n v="2"/>
    <n v="1"/>
    <n v="1"/>
    <n v="158379.25"/>
    <x v="1"/>
    <n v="12"/>
    <n v="356"/>
    <n v="6"/>
    <n v="26"/>
    <n v="0.5"/>
    <n v="4272"/>
    <x v="2"/>
    <x v="2"/>
    <s v="Low Risk"/>
  </r>
  <r>
    <n v="15779620"/>
    <n v="575"/>
    <x v="0"/>
    <s v="Male"/>
    <x v="18"/>
    <n v="1"/>
    <n v="0"/>
    <n v="1"/>
    <n v="0"/>
    <n v="1"/>
    <n v="94570.559999999998"/>
    <x v="1"/>
    <n v="17"/>
    <n v="3726"/>
    <n v="2"/>
    <n v="138"/>
    <n v="0.11764705882352941"/>
    <n v="63342"/>
    <x v="0"/>
    <x v="0"/>
    <s v="High Risk"/>
  </r>
  <r>
    <n v="15768233"/>
    <n v="435"/>
    <x v="2"/>
    <s v="Male"/>
    <x v="24"/>
    <n v="8"/>
    <n v="114346.3"/>
    <n v="1"/>
    <n v="0"/>
    <n v="1"/>
    <n v="980.93"/>
    <x v="0"/>
    <n v="2"/>
    <n v="4548"/>
    <n v="1"/>
    <n v="112"/>
    <n v="0.5"/>
    <n v="9096"/>
    <x v="1"/>
    <x v="1"/>
    <s v="High Risk"/>
  </r>
  <r>
    <n v="15637788"/>
    <n v="743"/>
    <x v="0"/>
    <s v="Male"/>
    <x v="51"/>
    <n v="3"/>
    <n v="110203.77"/>
    <n v="1"/>
    <n v="1"/>
    <n v="0"/>
    <n v="95583.45"/>
    <x v="1"/>
    <n v="25"/>
    <n v="490"/>
    <n v="4"/>
    <n v="131"/>
    <n v="0.16"/>
    <n v="12250"/>
    <x v="0"/>
    <x v="2"/>
    <s v="High Risk"/>
  </r>
  <r>
    <n v="15777046"/>
    <n v="580"/>
    <x v="0"/>
    <s v="Female"/>
    <x v="2"/>
    <n v="9"/>
    <n v="128362.59"/>
    <n v="1"/>
    <n v="1"/>
    <n v="0"/>
    <n v="86044.98"/>
    <x v="1"/>
    <n v="13"/>
    <n v="3064"/>
    <n v="6"/>
    <n v="172"/>
    <n v="0.46153846153846156"/>
    <n v="39832"/>
    <x v="0"/>
    <x v="3"/>
    <s v="High Risk"/>
  </r>
  <r>
    <n v="15788723"/>
    <n v="599"/>
    <x v="2"/>
    <s v="Female"/>
    <x v="23"/>
    <n v="10"/>
    <n v="143888.22"/>
    <n v="2"/>
    <n v="1"/>
    <n v="1"/>
    <n v="166236.38"/>
    <x v="0"/>
    <n v="6"/>
    <n v="3277"/>
    <n v="0"/>
    <n v="60"/>
    <n v="0"/>
    <n v="19662"/>
    <x v="1"/>
    <x v="3"/>
    <s v="Medium Risk"/>
  </r>
  <r>
    <n v="15790489"/>
    <n v="534"/>
    <x v="1"/>
    <s v="Male"/>
    <x v="10"/>
    <n v="5"/>
    <n v="170600.78"/>
    <n v="1"/>
    <n v="0"/>
    <n v="1"/>
    <n v="5240.53"/>
    <x v="1"/>
    <n v="20"/>
    <n v="941"/>
    <n v="8"/>
    <n v="14"/>
    <n v="0.4"/>
    <n v="18820"/>
    <x v="0"/>
    <x v="2"/>
    <s v="Low Risk"/>
  </r>
  <r>
    <n v="15739476"/>
    <n v="680"/>
    <x v="0"/>
    <s v="Female"/>
    <x v="15"/>
    <n v="5"/>
    <n v="0"/>
    <n v="1"/>
    <n v="1"/>
    <n v="1"/>
    <n v="150684.23000000001"/>
    <x v="1"/>
    <n v="28"/>
    <n v="465"/>
    <n v="6"/>
    <n v="175"/>
    <n v="0.21428571428571427"/>
    <n v="13020"/>
    <x v="0"/>
    <x v="2"/>
    <s v="High Risk"/>
  </r>
  <r>
    <n v="15612670"/>
    <n v="631"/>
    <x v="1"/>
    <s v="Female"/>
    <x v="17"/>
    <n v="10"/>
    <n v="0"/>
    <n v="2"/>
    <n v="1"/>
    <n v="1"/>
    <n v="129508.96"/>
    <x v="1"/>
    <n v="8"/>
    <n v="3708"/>
    <n v="6"/>
    <n v="72"/>
    <n v="0.75"/>
    <n v="29664"/>
    <x v="0"/>
    <x v="3"/>
    <s v="High Risk"/>
  </r>
  <r>
    <n v="15631222"/>
    <n v="485"/>
    <x v="0"/>
    <s v="Female"/>
    <x v="2"/>
    <n v="2"/>
    <n v="75339.64"/>
    <n v="1"/>
    <n v="1"/>
    <n v="1"/>
    <n v="70665.16"/>
    <x v="1"/>
    <n v="2"/>
    <n v="4264"/>
    <n v="4"/>
    <n v="87"/>
    <n v="1"/>
    <n v="8528"/>
    <x v="1"/>
    <x v="0"/>
    <s v="High Risk"/>
  </r>
  <r>
    <n v="15658972"/>
    <n v="699"/>
    <x v="0"/>
    <s v="Female"/>
    <x v="20"/>
    <n v="8"/>
    <n v="122038.34"/>
    <n v="1"/>
    <n v="1"/>
    <n v="0"/>
    <n v="102085.35"/>
    <x v="1"/>
    <n v="27"/>
    <n v="1539"/>
    <n v="7"/>
    <n v="159"/>
    <n v="0.25925925925925924"/>
    <n v="41553"/>
    <x v="0"/>
    <x v="1"/>
    <s v="High Risk"/>
  </r>
  <r>
    <n v="15724691"/>
    <n v="712"/>
    <x v="0"/>
    <s v="Male"/>
    <x v="10"/>
    <n v="1"/>
    <n v="0"/>
    <n v="2"/>
    <n v="1"/>
    <n v="1"/>
    <n v="195052.12"/>
    <x v="1"/>
    <n v="25"/>
    <n v="4548"/>
    <n v="0"/>
    <n v="47"/>
    <n v="0"/>
    <n v="113700"/>
    <x v="0"/>
    <x v="0"/>
    <s v="Medium Risk"/>
  </r>
  <r>
    <n v="15740442"/>
    <n v="603"/>
    <x v="0"/>
    <s v="Male"/>
    <x v="21"/>
    <n v="8"/>
    <n v="186825.57"/>
    <n v="1"/>
    <n v="1"/>
    <n v="0"/>
    <n v="93739.71"/>
    <x v="0"/>
    <n v="2"/>
    <n v="1579"/>
    <n v="6"/>
    <n v="141"/>
    <n v="1"/>
    <n v="3158"/>
    <x v="1"/>
    <x v="1"/>
    <s v="High Risk"/>
  </r>
  <r>
    <n v="15760427"/>
    <n v="850"/>
    <x v="0"/>
    <s v="Male"/>
    <x v="20"/>
    <n v="6"/>
    <n v="124788.18"/>
    <n v="1"/>
    <n v="1"/>
    <n v="0"/>
    <n v="65612.12"/>
    <x v="1"/>
    <n v="24"/>
    <n v="4839"/>
    <n v="3"/>
    <n v="147"/>
    <n v="0.125"/>
    <n v="116136"/>
    <x v="1"/>
    <x v="1"/>
    <s v="High Risk"/>
  </r>
  <r>
    <n v="15677939"/>
    <n v="584"/>
    <x v="0"/>
    <s v="Female"/>
    <x v="1"/>
    <n v="3"/>
    <n v="0"/>
    <n v="2"/>
    <n v="1"/>
    <n v="1"/>
    <n v="160095.48000000001"/>
    <x v="1"/>
    <n v="20"/>
    <n v="4944"/>
    <n v="2"/>
    <n v="66"/>
    <n v="0.1"/>
    <n v="98880"/>
    <x v="0"/>
    <x v="2"/>
    <s v="High Risk"/>
  </r>
  <r>
    <n v="15611599"/>
    <n v="604"/>
    <x v="0"/>
    <s v="Female"/>
    <x v="60"/>
    <n v="2"/>
    <n v="0"/>
    <n v="2"/>
    <n v="1"/>
    <n v="1"/>
    <n v="49506.82"/>
    <x v="1"/>
    <n v="16"/>
    <n v="4066"/>
    <n v="5"/>
    <n v="92"/>
    <n v="0.3125"/>
    <n v="65056"/>
    <x v="0"/>
    <x v="0"/>
    <s v="High Risk"/>
  </r>
  <r>
    <n v="15633474"/>
    <n v="586"/>
    <x v="0"/>
    <s v="Male"/>
    <x v="21"/>
    <n v="2"/>
    <n v="138553.57"/>
    <n v="1"/>
    <n v="1"/>
    <n v="1"/>
    <n v="92406.22"/>
    <x v="1"/>
    <n v="22"/>
    <n v="638"/>
    <n v="4"/>
    <n v="73"/>
    <n v="0.18181818181818182"/>
    <n v="14036"/>
    <x v="0"/>
    <x v="0"/>
    <s v="High Risk"/>
  </r>
  <r>
    <n v="15671973"/>
    <n v="467"/>
    <x v="1"/>
    <s v="Male"/>
    <x v="2"/>
    <n v="5"/>
    <n v="0"/>
    <n v="2"/>
    <n v="1"/>
    <n v="1"/>
    <n v="7415.96"/>
    <x v="1"/>
    <n v="30"/>
    <n v="1143"/>
    <n v="6"/>
    <n v="118"/>
    <n v="0.2"/>
    <n v="34290"/>
    <x v="0"/>
    <x v="2"/>
    <s v="High Risk"/>
  </r>
  <r>
    <n v="15790019"/>
    <n v="520"/>
    <x v="0"/>
    <s v="Male"/>
    <x v="12"/>
    <n v="9"/>
    <n v="105387.89"/>
    <n v="1"/>
    <n v="1"/>
    <n v="1"/>
    <n v="25059.06"/>
    <x v="1"/>
    <n v="17"/>
    <n v="2298"/>
    <n v="4"/>
    <n v="137"/>
    <n v="0.23529411764705882"/>
    <n v="39066"/>
    <x v="0"/>
    <x v="3"/>
    <s v="High Risk"/>
  </r>
  <r>
    <n v="15737735"/>
    <n v="683"/>
    <x v="1"/>
    <s v="Male"/>
    <x v="20"/>
    <n v="4"/>
    <n v="95053.1"/>
    <n v="1"/>
    <n v="1"/>
    <n v="1"/>
    <n v="116816.54"/>
    <x v="0"/>
    <n v="8"/>
    <n v="2773"/>
    <n v="3"/>
    <n v="6"/>
    <n v="0.375"/>
    <n v="22184"/>
    <x v="0"/>
    <x v="2"/>
    <s v="Low Risk"/>
  </r>
  <r>
    <n v="15661745"/>
    <n v="557"/>
    <x v="0"/>
    <s v="Male"/>
    <x v="18"/>
    <n v="3"/>
    <n v="0"/>
    <n v="1"/>
    <n v="0"/>
    <n v="1"/>
    <n v="144078.01999999999"/>
    <x v="1"/>
    <n v="3"/>
    <n v="1602"/>
    <n v="8"/>
    <n v="179"/>
    <n v="1"/>
    <n v="4806"/>
    <x v="0"/>
    <x v="2"/>
    <s v="High Risk"/>
  </r>
  <r>
    <n v="15797065"/>
    <n v="613"/>
    <x v="1"/>
    <s v="Female"/>
    <x v="15"/>
    <n v="0"/>
    <n v="0"/>
    <n v="2"/>
    <n v="0"/>
    <n v="1"/>
    <n v="126675.62"/>
    <x v="1"/>
    <n v="20"/>
    <n v="4721"/>
    <n v="6"/>
    <n v="13"/>
    <n v="0.3"/>
    <n v="94420"/>
    <x v="2"/>
    <x v="0"/>
    <s v="Low Risk"/>
  </r>
  <r>
    <n v="15710671"/>
    <n v="786"/>
    <x v="0"/>
    <s v="Male"/>
    <x v="10"/>
    <n v="3"/>
    <n v="137361.96"/>
    <n v="1"/>
    <n v="0"/>
    <n v="0"/>
    <n v="183682.09"/>
    <x v="1"/>
    <n v="14"/>
    <n v="4821"/>
    <n v="1"/>
    <n v="111"/>
    <n v="7.1428571428571425E-2"/>
    <n v="67494"/>
    <x v="1"/>
    <x v="2"/>
    <s v="High Risk"/>
  </r>
  <r>
    <n v="15656522"/>
    <n v="593"/>
    <x v="1"/>
    <s v="Male"/>
    <x v="15"/>
    <n v="10"/>
    <n v="158537.42000000001"/>
    <n v="1"/>
    <n v="1"/>
    <n v="0"/>
    <n v="166850.57"/>
    <x v="1"/>
    <n v="8"/>
    <n v="1833"/>
    <n v="6"/>
    <n v="88"/>
    <n v="0.75"/>
    <n v="14664"/>
    <x v="0"/>
    <x v="3"/>
    <s v="High Risk"/>
  </r>
  <r>
    <n v="15705085"/>
    <n v="670"/>
    <x v="1"/>
    <s v="Female"/>
    <x v="6"/>
    <n v="9"/>
    <n v="0"/>
    <n v="2"/>
    <n v="1"/>
    <n v="0"/>
    <n v="27359.19"/>
    <x v="1"/>
    <n v="3"/>
    <n v="3078"/>
    <n v="3"/>
    <n v="139"/>
    <n v="1"/>
    <n v="9234"/>
    <x v="2"/>
    <x v="3"/>
    <s v="High Risk"/>
  </r>
  <r>
    <n v="15744873"/>
    <n v="657"/>
    <x v="2"/>
    <s v="Female"/>
    <x v="36"/>
    <n v="5"/>
    <n v="143595.87"/>
    <n v="1"/>
    <n v="0"/>
    <n v="0"/>
    <n v="101314.65"/>
    <x v="0"/>
    <n v="21"/>
    <n v="662"/>
    <n v="7"/>
    <n v="5"/>
    <n v="0.33333333333333331"/>
    <n v="13902"/>
    <x v="0"/>
    <x v="2"/>
    <s v="Low Risk"/>
  </r>
  <r>
    <n v="15781914"/>
    <n v="718"/>
    <x v="2"/>
    <s v="Male"/>
    <x v="15"/>
    <n v="9"/>
    <n v="169947.41"/>
    <n v="2"/>
    <n v="1"/>
    <n v="1"/>
    <n v="27979.16"/>
    <x v="1"/>
    <n v="22"/>
    <n v="1686"/>
    <n v="2"/>
    <n v="64"/>
    <n v="9.0909090909090912E-2"/>
    <n v="37092"/>
    <x v="0"/>
    <x v="3"/>
    <s v="High Risk"/>
  </r>
  <r>
    <n v="15637354"/>
    <n v="623"/>
    <x v="0"/>
    <s v="Female"/>
    <x v="9"/>
    <n v="7"/>
    <n v="148167.82999999999"/>
    <n v="2"/>
    <n v="1"/>
    <n v="1"/>
    <n v="109470.34"/>
    <x v="1"/>
    <n v="28"/>
    <n v="3400"/>
    <n v="2"/>
    <n v="63"/>
    <n v="7.1428571428571425E-2"/>
    <n v="95200"/>
    <x v="0"/>
    <x v="1"/>
    <s v="High Risk"/>
  </r>
  <r>
    <n v="15717307"/>
    <n v="496"/>
    <x v="0"/>
    <s v="Male"/>
    <x v="8"/>
    <n v="5"/>
    <n v="0"/>
    <n v="2"/>
    <n v="1"/>
    <n v="0"/>
    <n v="93713.13"/>
    <x v="1"/>
    <n v="11"/>
    <n v="783"/>
    <n v="9"/>
    <n v="170"/>
    <n v="0.81818181818181823"/>
    <n v="8613"/>
    <x v="1"/>
    <x v="2"/>
    <s v="High Risk"/>
  </r>
  <r>
    <n v="15746695"/>
    <n v="429"/>
    <x v="0"/>
    <s v="Female"/>
    <x v="2"/>
    <n v="6"/>
    <n v="48023.83"/>
    <n v="1"/>
    <n v="1"/>
    <n v="0"/>
    <n v="74870.990000000005"/>
    <x v="1"/>
    <n v="12"/>
    <n v="3329"/>
    <n v="10"/>
    <n v="178"/>
    <n v="0.83333333333333337"/>
    <n v="39948"/>
    <x v="1"/>
    <x v="1"/>
    <s v="High Risk"/>
  </r>
  <r>
    <n v="15804962"/>
    <n v="606"/>
    <x v="0"/>
    <s v="Male"/>
    <x v="18"/>
    <n v="1"/>
    <n v="155655.46"/>
    <n v="1"/>
    <n v="1"/>
    <n v="1"/>
    <n v="192387.51"/>
    <x v="0"/>
    <n v="16"/>
    <n v="2205"/>
    <n v="2"/>
    <n v="98"/>
    <n v="0.125"/>
    <n v="35280"/>
    <x v="1"/>
    <x v="0"/>
    <s v="High Risk"/>
  </r>
  <r>
    <n v="15665378"/>
    <n v="499"/>
    <x v="0"/>
    <s v="Female"/>
    <x v="17"/>
    <n v="6"/>
    <n v="0"/>
    <n v="2"/>
    <n v="1"/>
    <n v="0"/>
    <n v="73457.55"/>
    <x v="1"/>
    <n v="14"/>
    <n v="1476"/>
    <n v="3"/>
    <n v="55"/>
    <n v="0.21428571428571427"/>
    <n v="20664"/>
    <x v="0"/>
    <x v="1"/>
    <s v="Medium Risk"/>
  </r>
  <r>
    <n v="15757865"/>
    <n v="642"/>
    <x v="0"/>
    <s v="Male"/>
    <x v="46"/>
    <n v="7"/>
    <n v="0"/>
    <n v="2"/>
    <n v="1"/>
    <n v="1"/>
    <n v="61120.75"/>
    <x v="1"/>
    <n v="5"/>
    <n v="4057"/>
    <n v="3"/>
    <n v="143"/>
    <n v="0.6"/>
    <n v="20285"/>
    <x v="0"/>
    <x v="1"/>
    <s v="High Risk"/>
  </r>
  <r>
    <n v="15578787"/>
    <n v="641"/>
    <x v="0"/>
    <s v="Female"/>
    <x v="37"/>
    <n v="4"/>
    <n v="0"/>
    <n v="1"/>
    <n v="1"/>
    <n v="0"/>
    <n v="90964.54"/>
    <x v="0"/>
    <n v="7"/>
    <n v="132"/>
    <n v="7"/>
    <n v="106"/>
    <n v="1"/>
    <n v="924"/>
    <x v="0"/>
    <x v="2"/>
    <s v="High Risk"/>
  </r>
  <r>
    <n v="15794323"/>
    <n v="673"/>
    <x v="0"/>
    <s v="Male"/>
    <x v="15"/>
    <n v="8"/>
    <n v="121240.76"/>
    <n v="1"/>
    <n v="1"/>
    <n v="0"/>
    <n v="116969.73"/>
    <x v="1"/>
    <n v="21"/>
    <n v="1430"/>
    <n v="9"/>
    <n v="153"/>
    <n v="0.42857142857142855"/>
    <n v="30030"/>
    <x v="0"/>
    <x v="1"/>
    <s v="High Risk"/>
  </r>
  <r>
    <n v="15697546"/>
    <n v="570"/>
    <x v="0"/>
    <s v="Female"/>
    <x v="18"/>
    <n v="3"/>
    <n v="0"/>
    <n v="2"/>
    <n v="1"/>
    <n v="0"/>
    <n v="92118.75"/>
    <x v="1"/>
    <n v="4"/>
    <n v="3072"/>
    <n v="5"/>
    <n v="151"/>
    <n v="1"/>
    <n v="12288"/>
    <x v="1"/>
    <x v="2"/>
    <s v="High Risk"/>
  </r>
  <r>
    <n v="15629519"/>
    <n v="472"/>
    <x v="0"/>
    <s v="Female"/>
    <x v="24"/>
    <n v="1"/>
    <n v="0"/>
    <n v="2"/>
    <n v="1"/>
    <n v="1"/>
    <n v="48357.9"/>
    <x v="1"/>
    <n v="14"/>
    <n v="4442"/>
    <n v="3"/>
    <n v="77"/>
    <n v="0.21428571428571427"/>
    <n v="62188"/>
    <x v="1"/>
    <x v="0"/>
    <s v="High Risk"/>
  </r>
  <r>
    <n v="15624703"/>
    <n v="550"/>
    <x v="2"/>
    <s v="Male"/>
    <x v="12"/>
    <n v="9"/>
    <n v="129847.75"/>
    <n v="2"/>
    <n v="1"/>
    <n v="0"/>
    <n v="197325.4"/>
    <x v="1"/>
    <n v="25"/>
    <n v="4293"/>
    <n v="1"/>
    <n v="115"/>
    <n v="0.04"/>
    <n v="107325"/>
    <x v="0"/>
    <x v="3"/>
    <s v="High Risk"/>
  </r>
  <r>
    <n v="15570002"/>
    <n v="625"/>
    <x v="2"/>
    <s v="Female"/>
    <x v="30"/>
    <n v="8"/>
    <n v="118772.71"/>
    <n v="4"/>
    <n v="0"/>
    <n v="0"/>
    <n v="135853.62"/>
    <x v="0"/>
    <n v="5"/>
    <n v="1169"/>
    <n v="0"/>
    <n v="162"/>
    <n v="0"/>
    <n v="5845"/>
    <x v="2"/>
    <x v="1"/>
    <s v="High Risk"/>
  </r>
  <r>
    <n v="15808566"/>
    <n v="516"/>
    <x v="0"/>
    <s v="Male"/>
    <x v="17"/>
    <n v="2"/>
    <n v="0"/>
    <n v="2"/>
    <n v="1"/>
    <n v="1"/>
    <n v="169122.54"/>
    <x v="1"/>
    <n v="15"/>
    <n v="4715"/>
    <n v="9"/>
    <n v="20"/>
    <n v="0.6"/>
    <n v="70725"/>
    <x v="0"/>
    <x v="0"/>
    <s v="Low Risk"/>
  </r>
  <r>
    <n v="15805463"/>
    <n v="682"/>
    <x v="2"/>
    <s v="Male"/>
    <x v="15"/>
    <n v="2"/>
    <n v="105163.88"/>
    <n v="2"/>
    <n v="1"/>
    <n v="1"/>
    <n v="164170.46"/>
    <x v="1"/>
    <n v="18"/>
    <n v="1345"/>
    <n v="2"/>
    <n v="79"/>
    <n v="0.1111111111111111"/>
    <n v="24210"/>
    <x v="2"/>
    <x v="0"/>
    <s v="High Risk"/>
  </r>
  <r>
    <n v="15709136"/>
    <n v="620"/>
    <x v="0"/>
    <s v="Male"/>
    <x v="34"/>
    <n v="8"/>
    <n v="0"/>
    <n v="2"/>
    <n v="1"/>
    <n v="1"/>
    <n v="199909.32"/>
    <x v="1"/>
    <n v="8"/>
    <n v="2469"/>
    <n v="1"/>
    <n v="1"/>
    <n v="0.125"/>
    <n v="19752"/>
    <x v="0"/>
    <x v="1"/>
    <s v="Low Risk"/>
  </r>
  <r>
    <n v="15801605"/>
    <n v="626"/>
    <x v="0"/>
    <s v="Female"/>
    <x v="2"/>
    <n v="0"/>
    <n v="0"/>
    <n v="2"/>
    <n v="1"/>
    <n v="1"/>
    <n v="83295.09"/>
    <x v="1"/>
    <n v="27"/>
    <n v="1056"/>
    <n v="7"/>
    <n v="31"/>
    <n v="0.25925925925925924"/>
    <n v="28512"/>
    <x v="1"/>
    <x v="0"/>
    <s v="Medium Risk"/>
  </r>
  <r>
    <n v="15567855"/>
    <n v="623"/>
    <x v="0"/>
    <s v="Female"/>
    <x v="6"/>
    <n v="1"/>
    <n v="0"/>
    <n v="2"/>
    <n v="0"/>
    <n v="0"/>
    <n v="39382.06"/>
    <x v="1"/>
    <n v="27"/>
    <n v="389"/>
    <n v="2"/>
    <n v="75"/>
    <n v="7.407407407407407E-2"/>
    <n v="10503"/>
    <x v="1"/>
    <x v="0"/>
    <s v="High Risk"/>
  </r>
  <r>
    <n v="15675141"/>
    <n v="569"/>
    <x v="0"/>
    <s v="Female"/>
    <x v="12"/>
    <n v="4"/>
    <n v="93934.63"/>
    <n v="1"/>
    <n v="1"/>
    <n v="0"/>
    <n v="184748.23"/>
    <x v="1"/>
    <n v="29"/>
    <n v="3551"/>
    <n v="3"/>
    <n v="180"/>
    <n v="0.10344827586206896"/>
    <n v="102979"/>
    <x v="2"/>
    <x v="2"/>
    <s v="High Risk"/>
  </r>
  <r>
    <n v="15665759"/>
    <n v="724"/>
    <x v="0"/>
    <s v="Female"/>
    <x v="58"/>
    <n v="5"/>
    <n v="117866.92"/>
    <n v="1"/>
    <n v="1"/>
    <n v="1"/>
    <n v="62280.91"/>
    <x v="1"/>
    <n v="23"/>
    <n v="1907"/>
    <n v="7"/>
    <n v="133"/>
    <n v="0.30434782608695654"/>
    <n v="43861"/>
    <x v="0"/>
    <x v="2"/>
    <s v="High Risk"/>
  </r>
  <r>
    <n v="15761487"/>
    <n v="678"/>
    <x v="0"/>
    <s v="Female"/>
    <x v="30"/>
    <n v="5"/>
    <n v="0"/>
    <n v="1"/>
    <n v="0"/>
    <n v="1"/>
    <n v="196794.11"/>
    <x v="0"/>
    <n v="20"/>
    <n v="3806"/>
    <n v="1"/>
    <n v="122"/>
    <n v="0.05"/>
    <n v="76120"/>
    <x v="0"/>
    <x v="2"/>
    <s v="High Risk"/>
  </r>
  <r>
    <n v="15700394"/>
    <n v="713"/>
    <x v="1"/>
    <s v="Female"/>
    <x v="28"/>
    <n v="4"/>
    <n v="122857.46"/>
    <n v="2"/>
    <n v="1"/>
    <n v="0"/>
    <n v="144682.17000000001"/>
    <x v="0"/>
    <n v="23"/>
    <n v="4034"/>
    <n v="3"/>
    <n v="93"/>
    <n v="0.13043478260869565"/>
    <n v="92782"/>
    <x v="0"/>
    <x v="2"/>
    <s v="High Risk"/>
  </r>
  <r>
    <n v="15631162"/>
    <n v="631"/>
    <x v="0"/>
    <s v="Male"/>
    <x v="15"/>
    <n v="10"/>
    <n v="0"/>
    <n v="2"/>
    <n v="0"/>
    <n v="1"/>
    <n v="196342.66"/>
    <x v="1"/>
    <n v="15"/>
    <n v="2005"/>
    <n v="0"/>
    <n v="161"/>
    <n v="0"/>
    <n v="30075"/>
    <x v="1"/>
    <x v="3"/>
    <s v="High Risk"/>
  </r>
  <r>
    <n v="15630641"/>
    <n v="846"/>
    <x v="0"/>
    <s v="Female"/>
    <x v="24"/>
    <n v="6"/>
    <n v="127103.97"/>
    <n v="1"/>
    <n v="1"/>
    <n v="1"/>
    <n v="41516.44"/>
    <x v="1"/>
    <n v="4"/>
    <n v="2377"/>
    <n v="9"/>
    <n v="154"/>
    <n v="1"/>
    <n v="9508"/>
    <x v="0"/>
    <x v="1"/>
    <s v="High Risk"/>
  </r>
  <r>
    <n v="15585066"/>
    <n v="660"/>
    <x v="0"/>
    <s v="Female"/>
    <x v="3"/>
    <n v="1"/>
    <n v="0"/>
    <n v="1"/>
    <n v="0"/>
    <n v="1"/>
    <n v="112026.1"/>
    <x v="0"/>
    <n v="1"/>
    <n v="2710"/>
    <n v="1"/>
    <n v="157"/>
    <n v="1"/>
    <n v="2710"/>
    <x v="1"/>
    <x v="0"/>
    <s v="High Risk"/>
  </r>
  <r>
    <n v="15722991"/>
    <n v="567"/>
    <x v="0"/>
    <s v="Male"/>
    <x v="41"/>
    <n v="9"/>
    <n v="96402.96"/>
    <n v="1"/>
    <n v="0"/>
    <n v="0"/>
    <n v="52035.29"/>
    <x v="0"/>
    <n v="7"/>
    <n v="3732"/>
    <n v="7"/>
    <n v="8"/>
    <n v="1"/>
    <n v="26124"/>
    <x v="0"/>
    <x v="3"/>
    <s v="Low Risk"/>
  </r>
  <r>
    <n v="15737404"/>
    <n v="731"/>
    <x v="0"/>
    <s v="Male"/>
    <x v="8"/>
    <n v="1"/>
    <n v="132512.26"/>
    <n v="1"/>
    <n v="1"/>
    <n v="1"/>
    <n v="185466.85"/>
    <x v="1"/>
    <n v="23"/>
    <n v="2705"/>
    <n v="6"/>
    <n v="123"/>
    <n v="0.2608695652173913"/>
    <n v="62215"/>
    <x v="0"/>
    <x v="0"/>
    <s v="High Risk"/>
  </r>
  <r>
    <n v="15722409"/>
    <n v="693"/>
    <x v="1"/>
    <s v="Male"/>
    <x v="40"/>
    <n v="8"/>
    <n v="107604.66"/>
    <n v="1"/>
    <n v="1"/>
    <n v="1"/>
    <n v="80149.27"/>
    <x v="1"/>
    <n v="12"/>
    <n v="4672"/>
    <n v="2"/>
    <n v="57"/>
    <n v="0.16666666666666666"/>
    <n v="56064"/>
    <x v="0"/>
    <x v="1"/>
    <s v="Medium Risk"/>
  </r>
  <r>
    <n v="15806420"/>
    <n v="772"/>
    <x v="0"/>
    <s v="Male"/>
    <x v="10"/>
    <n v="9"/>
    <n v="0"/>
    <n v="2"/>
    <n v="1"/>
    <n v="0"/>
    <n v="170980.86"/>
    <x v="1"/>
    <n v="8"/>
    <n v="2539"/>
    <n v="2"/>
    <n v="70"/>
    <n v="0.25"/>
    <n v="20312"/>
    <x v="0"/>
    <x v="3"/>
    <s v="High Risk"/>
  </r>
  <r>
    <n v="15658148"/>
    <n v="657"/>
    <x v="0"/>
    <s v="Male"/>
    <x v="16"/>
    <n v="7"/>
    <n v="0"/>
    <n v="2"/>
    <n v="1"/>
    <n v="0"/>
    <n v="185827.74"/>
    <x v="1"/>
    <n v="10"/>
    <n v="3095"/>
    <n v="3"/>
    <n v="86"/>
    <n v="0.3"/>
    <n v="30950"/>
    <x v="0"/>
    <x v="1"/>
    <s v="High Risk"/>
  </r>
  <r>
    <n v="15810660"/>
    <n v="774"/>
    <x v="2"/>
    <s v="Male"/>
    <x v="10"/>
    <n v="4"/>
    <n v="120875.23"/>
    <n v="2"/>
    <n v="0"/>
    <n v="1"/>
    <n v="113407.26"/>
    <x v="1"/>
    <n v="5"/>
    <n v="2761"/>
    <n v="10"/>
    <n v="9"/>
    <n v="1"/>
    <n v="13805"/>
    <x v="1"/>
    <x v="2"/>
    <s v="Low Risk"/>
  </r>
  <r>
    <n v="15709780"/>
    <n v="667"/>
    <x v="0"/>
    <s v="Female"/>
    <x v="24"/>
    <n v="9"/>
    <n v="71786.899999999994"/>
    <n v="2"/>
    <n v="1"/>
    <n v="1"/>
    <n v="67734.789999999994"/>
    <x v="1"/>
    <n v="26"/>
    <n v="4980"/>
    <n v="0"/>
    <n v="102"/>
    <n v="0"/>
    <n v="129480"/>
    <x v="0"/>
    <x v="3"/>
    <s v="High Risk"/>
  </r>
  <r>
    <n v="15727350"/>
    <n v="516"/>
    <x v="0"/>
    <s v="Female"/>
    <x v="24"/>
    <n v="8"/>
    <n v="113143.12"/>
    <n v="1"/>
    <n v="0"/>
    <n v="0"/>
    <n v="3363.36"/>
    <x v="1"/>
    <n v="1"/>
    <n v="2614"/>
    <n v="0"/>
    <n v="24"/>
    <n v="0"/>
    <n v="2614"/>
    <x v="2"/>
    <x v="1"/>
    <s v="Low Risk"/>
  </r>
  <r>
    <n v="15752312"/>
    <n v="551"/>
    <x v="1"/>
    <s v="Male"/>
    <x v="23"/>
    <n v="1"/>
    <n v="150777.72"/>
    <n v="2"/>
    <n v="1"/>
    <n v="1"/>
    <n v="135757.26999999999"/>
    <x v="1"/>
    <n v="19"/>
    <n v="4341"/>
    <n v="8"/>
    <n v="139"/>
    <n v="0.42105263157894735"/>
    <n v="82479"/>
    <x v="0"/>
    <x v="0"/>
    <s v="High Risk"/>
  </r>
  <r>
    <n v="15616745"/>
    <n v="542"/>
    <x v="1"/>
    <s v="Male"/>
    <x v="12"/>
    <n v="2"/>
    <n v="174894.53"/>
    <n v="1"/>
    <n v="1"/>
    <n v="1"/>
    <n v="22314.55"/>
    <x v="1"/>
    <n v="14"/>
    <n v="2891"/>
    <n v="1"/>
    <n v="97"/>
    <n v="7.1428571428571425E-2"/>
    <n v="40474"/>
    <x v="1"/>
    <x v="0"/>
    <s v="High Risk"/>
  </r>
  <r>
    <n v="15572294"/>
    <n v="623"/>
    <x v="0"/>
    <s v="Male"/>
    <x v="34"/>
    <n v="7"/>
    <n v="0"/>
    <n v="1"/>
    <n v="0"/>
    <n v="0"/>
    <n v="129526.57"/>
    <x v="1"/>
    <n v="6"/>
    <n v="875"/>
    <n v="7"/>
    <n v="112"/>
    <n v="1"/>
    <n v="5250"/>
    <x v="1"/>
    <x v="1"/>
    <s v="High Risk"/>
  </r>
  <r>
    <n v="15674110"/>
    <n v="701"/>
    <x v="0"/>
    <s v="Female"/>
    <x v="3"/>
    <n v="2"/>
    <n v="160416.56"/>
    <n v="1"/>
    <n v="0"/>
    <n v="1"/>
    <n v="37266.43"/>
    <x v="1"/>
    <n v="23"/>
    <n v="2112"/>
    <n v="8"/>
    <n v="43"/>
    <n v="0.34782608695652173"/>
    <n v="48576"/>
    <x v="0"/>
    <x v="0"/>
    <s v="Medium Risk"/>
  </r>
  <r>
    <n v="15662501"/>
    <n v="583"/>
    <x v="0"/>
    <s v="Male"/>
    <x v="36"/>
    <n v="3"/>
    <n v="91246.53"/>
    <n v="1"/>
    <n v="1"/>
    <n v="0"/>
    <n v="60017.46"/>
    <x v="0"/>
    <n v="2"/>
    <n v="4740"/>
    <n v="9"/>
    <n v="159"/>
    <n v="1"/>
    <n v="9480"/>
    <x v="2"/>
    <x v="2"/>
    <s v="High Risk"/>
  </r>
  <r>
    <n v="15649239"/>
    <n v="731"/>
    <x v="1"/>
    <s v="Male"/>
    <x v="17"/>
    <n v="10"/>
    <n v="0"/>
    <n v="2"/>
    <n v="1"/>
    <n v="0"/>
    <n v="153015.42000000001"/>
    <x v="1"/>
    <n v="15"/>
    <n v="3808"/>
    <n v="9"/>
    <n v="44"/>
    <n v="0.6"/>
    <n v="57120"/>
    <x v="1"/>
    <x v="3"/>
    <s v="Medium Risk"/>
  </r>
  <r>
    <n v="15700424"/>
    <n v="461"/>
    <x v="0"/>
    <s v="Female"/>
    <x v="12"/>
    <n v="5"/>
    <n v="0"/>
    <n v="1"/>
    <n v="1"/>
    <n v="1"/>
    <n v="54209.02"/>
    <x v="1"/>
    <n v="30"/>
    <n v="3347"/>
    <n v="5"/>
    <n v="11"/>
    <n v="0.16666666666666666"/>
    <n v="100410"/>
    <x v="0"/>
    <x v="2"/>
    <s v="Low Risk"/>
  </r>
  <r>
    <n v="15636388"/>
    <n v="702"/>
    <x v="2"/>
    <s v="Female"/>
    <x v="51"/>
    <n v="7"/>
    <n v="98775.23"/>
    <n v="1"/>
    <n v="1"/>
    <n v="0"/>
    <n v="114603.96"/>
    <x v="1"/>
    <n v="18"/>
    <n v="4059"/>
    <n v="5"/>
    <n v="63"/>
    <n v="0.27777777777777779"/>
    <n v="73062"/>
    <x v="1"/>
    <x v="1"/>
    <s v="High Risk"/>
  </r>
  <r>
    <n v="15713975"/>
    <n v="565"/>
    <x v="2"/>
    <s v="Female"/>
    <x v="40"/>
    <n v="10"/>
    <n v="139756.12"/>
    <n v="1"/>
    <n v="1"/>
    <n v="0"/>
    <n v="165849.49"/>
    <x v="0"/>
    <n v="15"/>
    <n v="972"/>
    <n v="1"/>
    <n v="34"/>
    <n v="6.6666666666666666E-2"/>
    <n v="14580"/>
    <x v="1"/>
    <x v="3"/>
    <s v="Medium Risk"/>
  </r>
  <r>
    <n v="15592925"/>
    <n v="711"/>
    <x v="1"/>
    <s v="Male"/>
    <x v="0"/>
    <n v="3"/>
    <n v="177626.77"/>
    <n v="3"/>
    <n v="0"/>
    <n v="1"/>
    <n v="16392.72"/>
    <x v="0"/>
    <n v="13"/>
    <n v="332"/>
    <n v="9"/>
    <n v="174"/>
    <n v="0.69230769230769229"/>
    <n v="4316"/>
    <x v="0"/>
    <x v="2"/>
    <s v="High Risk"/>
  </r>
  <r>
    <n v="15581626"/>
    <n v="664"/>
    <x v="0"/>
    <s v="Male"/>
    <x v="41"/>
    <n v="8"/>
    <n v="0"/>
    <n v="1"/>
    <n v="1"/>
    <n v="1"/>
    <n v="162719.69"/>
    <x v="0"/>
    <n v="28"/>
    <n v="4630"/>
    <n v="5"/>
    <n v="176"/>
    <n v="0.17857142857142858"/>
    <n v="129640"/>
    <x v="0"/>
    <x v="1"/>
    <s v="High Risk"/>
  </r>
  <r>
    <n v="15641319"/>
    <n v="518"/>
    <x v="1"/>
    <s v="Male"/>
    <x v="5"/>
    <n v="4"/>
    <n v="0"/>
    <n v="1"/>
    <n v="0"/>
    <n v="0"/>
    <n v="107112.25"/>
    <x v="0"/>
    <n v="30"/>
    <n v="2538"/>
    <n v="3"/>
    <n v="163"/>
    <n v="0.1"/>
    <n v="76140"/>
    <x v="1"/>
    <x v="2"/>
    <s v="High Risk"/>
  </r>
  <r>
    <n v="15723481"/>
    <n v="728"/>
    <x v="1"/>
    <s v="Male"/>
    <x v="0"/>
    <n v="8"/>
    <n v="0"/>
    <n v="2"/>
    <n v="0"/>
    <n v="1"/>
    <n v="41823.22"/>
    <x v="1"/>
    <n v="29"/>
    <n v="2695"/>
    <n v="4"/>
    <n v="76"/>
    <n v="0.13793103448275862"/>
    <n v="78155"/>
    <x v="2"/>
    <x v="1"/>
    <s v="High Risk"/>
  </r>
  <r>
    <n v="15787825"/>
    <n v="585"/>
    <x v="2"/>
    <s v="Male"/>
    <x v="24"/>
    <n v="6"/>
    <n v="152496.82"/>
    <n v="1"/>
    <n v="1"/>
    <n v="1"/>
    <n v="99907.29"/>
    <x v="1"/>
    <n v="25"/>
    <n v="3646"/>
    <n v="7"/>
    <n v="23"/>
    <n v="0.28000000000000003"/>
    <n v="91150"/>
    <x v="2"/>
    <x v="1"/>
    <s v="Low Risk"/>
  </r>
  <r>
    <n v="15710726"/>
    <n v="573"/>
    <x v="0"/>
    <s v="Male"/>
    <x v="37"/>
    <n v="8"/>
    <n v="0"/>
    <n v="2"/>
    <n v="0"/>
    <n v="1"/>
    <n v="178229.04"/>
    <x v="1"/>
    <n v="11"/>
    <n v="3206"/>
    <n v="9"/>
    <n v="70"/>
    <n v="0.81818181818181823"/>
    <n v="35266"/>
    <x v="0"/>
    <x v="1"/>
    <s v="High Risk"/>
  </r>
  <r>
    <n v="15627195"/>
    <n v="568"/>
    <x v="2"/>
    <s v="Male"/>
    <x v="28"/>
    <n v="1"/>
    <n v="112930.28"/>
    <n v="2"/>
    <n v="1"/>
    <n v="0"/>
    <n v="22095.73"/>
    <x v="1"/>
    <n v="18"/>
    <n v="1558"/>
    <n v="5"/>
    <n v="1"/>
    <n v="0.27777777777777779"/>
    <n v="28044"/>
    <x v="0"/>
    <x v="0"/>
    <s v="Low Risk"/>
  </r>
  <r>
    <n v="15657957"/>
    <n v="602"/>
    <x v="2"/>
    <s v="Female"/>
    <x v="28"/>
    <n v="8"/>
    <n v="113674.2"/>
    <n v="1"/>
    <n v="1"/>
    <n v="0"/>
    <n v="197861.16"/>
    <x v="0"/>
    <n v="20"/>
    <n v="2949"/>
    <n v="9"/>
    <n v="32"/>
    <n v="0.45"/>
    <n v="58980"/>
    <x v="1"/>
    <x v="1"/>
    <s v="Medium Risk"/>
  </r>
  <r>
    <n v="15676117"/>
    <n v="603"/>
    <x v="0"/>
    <s v="Male"/>
    <x v="4"/>
    <n v="9"/>
    <n v="0"/>
    <n v="1"/>
    <n v="1"/>
    <n v="0"/>
    <n v="138328.24"/>
    <x v="1"/>
    <n v="26"/>
    <n v="4611"/>
    <n v="2"/>
    <n v="174"/>
    <n v="7.6923076923076927E-2"/>
    <n v="119886"/>
    <x v="0"/>
    <x v="3"/>
    <s v="High Risk"/>
  </r>
  <r>
    <n v="15607874"/>
    <n v="687"/>
    <x v="0"/>
    <s v="Male"/>
    <x v="16"/>
    <n v="0"/>
    <n v="144450.57999999999"/>
    <n v="1"/>
    <n v="0"/>
    <n v="1"/>
    <n v="137276.82999999999"/>
    <x v="1"/>
    <n v="4"/>
    <n v="2840"/>
    <n v="0"/>
    <n v="139"/>
    <n v="0"/>
    <n v="11360"/>
    <x v="1"/>
    <x v="0"/>
    <s v="High Risk"/>
  </r>
  <r>
    <n v="15796993"/>
    <n v="741"/>
    <x v="0"/>
    <s v="Male"/>
    <x v="37"/>
    <n v="1"/>
    <n v="171236.3"/>
    <n v="2"/>
    <n v="0"/>
    <n v="0"/>
    <n v="21834.400000000001"/>
    <x v="0"/>
    <n v="1"/>
    <n v="375"/>
    <n v="2"/>
    <n v="35"/>
    <n v="1"/>
    <n v="375"/>
    <x v="0"/>
    <x v="0"/>
    <s v="Medium Risk"/>
  </r>
  <r>
    <n v="15649858"/>
    <n v="469"/>
    <x v="1"/>
    <s v="Male"/>
    <x v="24"/>
    <n v="9"/>
    <n v="96776.49"/>
    <n v="1"/>
    <n v="1"/>
    <n v="1"/>
    <n v="119890.86"/>
    <x v="1"/>
    <n v="12"/>
    <n v="2705"/>
    <n v="9"/>
    <n v="105"/>
    <n v="0.75"/>
    <n v="32460"/>
    <x v="2"/>
    <x v="3"/>
    <s v="High Risk"/>
  </r>
  <r>
    <n v="15811032"/>
    <n v="477"/>
    <x v="2"/>
    <s v="Female"/>
    <x v="14"/>
    <n v="8"/>
    <n v="145984.92000000001"/>
    <n v="1"/>
    <n v="1"/>
    <n v="1"/>
    <n v="24564.7"/>
    <x v="1"/>
    <n v="3"/>
    <n v="4341"/>
    <n v="7"/>
    <n v="76"/>
    <n v="1"/>
    <n v="13023"/>
    <x v="0"/>
    <x v="1"/>
    <s v="High Risk"/>
  </r>
  <r>
    <n v="15679963"/>
    <n v="737"/>
    <x v="2"/>
    <s v="Male"/>
    <x v="3"/>
    <n v="8"/>
    <n v="96353.8"/>
    <n v="1"/>
    <n v="0"/>
    <n v="0"/>
    <n v="10209.799999999999"/>
    <x v="1"/>
    <n v="26"/>
    <n v="2049"/>
    <n v="2"/>
    <n v="5"/>
    <n v="7.6923076923076927E-2"/>
    <n v="53274"/>
    <x v="1"/>
    <x v="1"/>
    <s v="Low Risk"/>
  </r>
  <r>
    <n v="15579131"/>
    <n v="835"/>
    <x v="0"/>
    <s v="Male"/>
    <x v="11"/>
    <n v="7"/>
    <n v="0"/>
    <n v="2"/>
    <n v="1"/>
    <n v="1"/>
    <n v="83449.649999999994"/>
    <x v="1"/>
    <n v="21"/>
    <n v="2033"/>
    <n v="2"/>
    <n v="2"/>
    <n v="9.5238095238095233E-2"/>
    <n v="42693"/>
    <x v="1"/>
    <x v="1"/>
    <s v="Low Risk"/>
  </r>
  <r>
    <n v="15572428"/>
    <n v="717"/>
    <x v="2"/>
    <s v="Female"/>
    <x v="19"/>
    <n v="0"/>
    <n v="115777.23"/>
    <n v="1"/>
    <n v="1"/>
    <n v="1"/>
    <n v="81508.100000000006"/>
    <x v="1"/>
    <n v="23"/>
    <n v="4145"/>
    <n v="5"/>
    <n v="6"/>
    <n v="0.21739130434782608"/>
    <n v="95335"/>
    <x v="0"/>
    <x v="0"/>
    <s v="Low Risk"/>
  </r>
  <r>
    <n v="15622461"/>
    <n v="562"/>
    <x v="0"/>
    <s v="Female"/>
    <x v="21"/>
    <n v="7"/>
    <n v="122822"/>
    <n v="2"/>
    <n v="0"/>
    <n v="0"/>
    <n v="32626.21"/>
    <x v="1"/>
    <n v="14"/>
    <n v="3280"/>
    <n v="3"/>
    <n v="53"/>
    <n v="0.21428571428571427"/>
    <n v="45920"/>
    <x v="0"/>
    <x v="1"/>
    <s v="Medium Risk"/>
  </r>
  <r>
    <n v="15636105"/>
    <n v="758"/>
    <x v="1"/>
    <s v="Male"/>
    <x v="22"/>
    <n v="2"/>
    <n v="0"/>
    <n v="2"/>
    <n v="1"/>
    <n v="1"/>
    <n v="43982.41"/>
    <x v="1"/>
    <n v="5"/>
    <n v="4149"/>
    <n v="2"/>
    <n v="121"/>
    <n v="0.4"/>
    <n v="20745"/>
    <x v="0"/>
    <x v="0"/>
    <s v="High Risk"/>
  </r>
  <r>
    <n v="15583849"/>
    <n v="408"/>
    <x v="0"/>
    <s v="Male"/>
    <x v="20"/>
    <n v="3"/>
    <n v="0"/>
    <n v="2"/>
    <n v="0"/>
    <n v="0"/>
    <n v="124874.23"/>
    <x v="1"/>
    <n v="21"/>
    <n v="4643"/>
    <n v="7"/>
    <n v="114"/>
    <n v="0.33333333333333331"/>
    <n v="97503"/>
    <x v="0"/>
    <x v="2"/>
    <s v="High Risk"/>
  </r>
  <r>
    <n v="15718780"/>
    <n v="650"/>
    <x v="1"/>
    <s v="Female"/>
    <x v="15"/>
    <n v="4"/>
    <n v="79450.09"/>
    <n v="1"/>
    <n v="1"/>
    <n v="1"/>
    <n v="118324.75"/>
    <x v="1"/>
    <n v="11"/>
    <n v="777"/>
    <n v="4"/>
    <n v="128"/>
    <n v="0.36363636363636365"/>
    <n v="8547"/>
    <x v="0"/>
    <x v="2"/>
    <s v="High Risk"/>
  </r>
  <r>
    <n v="15739271"/>
    <n v="582"/>
    <x v="2"/>
    <s v="Male"/>
    <x v="19"/>
    <n v="2"/>
    <n v="122394"/>
    <n v="1"/>
    <n v="1"/>
    <n v="1"/>
    <n v="22113.93"/>
    <x v="1"/>
    <n v="21"/>
    <n v="4929"/>
    <n v="8"/>
    <n v="136"/>
    <n v="0.38095238095238093"/>
    <n v="103509"/>
    <x v="2"/>
    <x v="0"/>
    <s v="High Risk"/>
  </r>
  <r>
    <n v="15697129"/>
    <n v="706"/>
    <x v="1"/>
    <s v="Female"/>
    <x v="3"/>
    <n v="1"/>
    <n v="0"/>
    <n v="2"/>
    <n v="1"/>
    <n v="0"/>
    <n v="31962.77"/>
    <x v="1"/>
    <n v="12"/>
    <n v="2079"/>
    <n v="3"/>
    <n v="84"/>
    <n v="0.25"/>
    <n v="24948"/>
    <x v="0"/>
    <x v="0"/>
    <s v="High Risk"/>
  </r>
  <r>
    <n v="15763415"/>
    <n v="567"/>
    <x v="2"/>
    <s v="Male"/>
    <x v="1"/>
    <n v="0"/>
    <n v="134378.89000000001"/>
    <n v="1"/>
    <n v="1"/>
    <n v="1"/>
    <n v="105746.94"/>
    <x v="1"/>
    <n v="29"/>
    <n v="1294"/>
    <n v="4"/>
    <n v="141"/>
    <n v="0.13793103448275862"/>
    <n v="37526"/>
    <x v="0"/>
    <x v="0"/>
    <s v="High Risk"/>
  </r>
  <r>
    <n v="15796617"/>
    <n v="720"/>
    <x v="0"/>
    <s v="Male"/>
    <x v="6"/>
    <n v="2"/>
    <n v="0"/>
    <n v="2"/>
    <n v="1"/>
    <n v="0"/>
    <n v="39925.519999999997"/>
    <x v="1"/>
    <n v="17"/>
    <n v="4955"/>
    <n v="3"/>
    <n v="65"/>
    <n v="0.17647058823529413"/>
    <n v="84235"/>
    <x v="0"/>
    <x v="0"/>
    <s v="High Risk"/>
  </r>
  <r>
    <n v="15626628"/>
    <n v="631"/>
    <x v="1"/>
    <s v="Female"/>
    <x v="8"/>
    <n v="2"/>
    <n v="88161.85"/>
    <n v="2"/>
    <n v="1"/>
    <n v="0"/>
    <n v="127630.88"/>
    <x v="1"/>
    <n v="13"/>
    <n v="4808"/>
    <n v="1"/>
    <n v="67"/>
    <n v="7.6923076923076927E-2"/>
    <n v="62504"/>
    <x v="0"/>
    <x v="0"/>
    <s v="High Risk"/>
  </r>
  <r>
    <n v="15765857"/>
    <n v="623"/>
    <x v="1"/>
    <s v="Male"/>
    <x v="1"/>
    <n v="2"/>
    <n v="142412.13"/>
    <n v="1"/>
    <n v="1"/>
    <n v="0"/>
    <n v="28778.98"/>
    <x v="1"/>
    <n v="2"/>
    <n v="3440"/>
    <n v="7"/>
    <n v="3"/>
    <n v="1"/>
    <n v="6880"/>
    <x v="0"/>
    <x v="0"/>
    <s v="Low Risk"/>
  </r>
  <r>
    <n v="15742511"/>
    <n v="514"/>
    <x v="0"/>
    <s v="Male"/>
    <x v="12"/>
    <n v="3"/>
    <n v="121030.9"/>
    <n v="1"/>
    <n v="1"/>
    <n v="0"/>
    <n v="10008.68"/>
    <x v="1"/>
    <n v="23"/>
    <n v="2991"/>
    <n v="4"/>
    <n v="84"/>
    <n v="0.17391304347826086"/>
    <n v="68793"/>
    <x v="0"/>
    <x v="2"/>
    <s v="High Risk"/>
  </r>
  <r>
    <n v="15786433"/>
    <n v="650"/>
    <x v="2"/>
    <s v="Female"/>
    <x v="12"/>
    <n v="3"/>
    <n v="165982.43"/>
    <n v="2"/>
    <n v="1"/>
    <n v="1"/>
    <n v="24482.16"/>
    <x v="1"/>
    <n v="7"/>
    <n v="263"/>
    <n v="1"/>
    <n v="45"/>
    <n v="0.14285714285714285"/>
    <n v="1841"/>
    <x v="0"/>
    <x v="2"/>
    <s v="Medium Risk"/>
  </r>
  <r>
    <n v="15685805"/>
    <n v="673"/>
    <x v="1"/>
    <s v="Female"/>
    <x v="12"/>
    <n v="6"/>
    <n v="0"/>
    <n v="2"/>
    <n v="1"/>
    <n v="0"/>
    <n v="98618.79"/>
    <x v="1"/>
    <n v="9"/>
    <n v="2546"/>
    <n v="9"/>
    <n v="110"/>
    <n v="1"/>
    <n v="22914"/>
    <x v="2"/>
    <x v="1"/>
    <s v="High Risk"/>
  </r>
  <r>
    <n v="15627971"/>
    <n v="504"/>
    <x v="0"/>
    <s v="Female"/>
    <x v="15"/>
    <n v="8"/>
    <n v="206663.75"/>
    <n v="1"/>
    <n v="0"/>
    <n v="0"/>
    <n v="16281.94"/>
    <x v="1"/>
    <n v="6"/>
    <n v="3713"/>
    <n v="8"/>
    <n v="100"/>
    <n v="1"/>
    <n v="22278"/>
    <x v="0"/>
    <x v="1"/>
    <s v="High Risk"/>
  </r>
  <r>
    <n v="15783025"/>
    <n v="723"/>
    <x v="2"/>
    <s v="Male"/>
    <x v="24"/>
    <n v="3"/>
    <n v="94661.53"/>
    <n v="2"/>
    <n v="1"/>
    <n v="0"/>
    <n v="121239.65"/>
    <x v="1"/>
    <n v="12"/>
    <n v="4972"/>
    <n v="0"/>
    <n v="133"/>
    <n v="0"/>
    <n v="59664"/>
    <x v="0"/>
    <x v="2"/>
    <s v="High Risk"/>
  </r>
  <r>
    <n v="15726289"/>
    <n v="645"/>
    <x v="0"/>
    <s v="Male"/>
    <x v="11"/>
    <n v="0"/>
    <n v="174400.36"/>
    <n v="1"/>
    <n v="1"/>
    <n v="0"/>
    <n v="42669.37"/>
    <x v="1"/>
    <n v="28"/>
    <n v="270"/>
    <n v="0"/>
    <n v="65"/>
    <n v="0"/>
    <n v="7560"/>
    <x v="0"/>
    <x v="0"/>
    <s v="High Risk"/>
  </r>
  <r>
    <n v="15802118"/>
    <n v="664"/>
    <x v="1"/>
    <s v="Male"/>
    <x v="1"/>
    <n v="7"/>
    <n v="123428.69"/>
    <n v="1"/>
    <n v="1"/>
    <n v="1"/>
    <n v="164924.10999999999"/>
    <x v="1"/>
    <n v="11"/>
    <n v="2059"/>
    <n v="0"/>
    <n v="160"/>
    <n v="0"/>
    <n v="22649"/>
    <x v="0"/>
    <x v="1"/>
    <s v="High Risk"/>
  </r>
  <r>
    <n v="15607990"/>
    <n v="760"/>
    <x v="1"/>
    <s v="Male"/>
    <x v="3"/>
    <n v="6"/>
    <n v="175735.5"/>
    <n v="1"/>
    <n v="1"/>
    <n v="1"/>
    <n v="157337.29"/>
    <x v="1"/>
    <n v="2"/>
    <n v="3385"/>
    <n v="7"/>
    <n v="97"/>
    <n v="1"/>
    <n v="6770"/>
    <x v="0"/>
    <x v="1"/>
    <s v="High Risk"/>
  </r>
  <r>
    <n v="15695932"/>
    <n v="766"/>
    <x v="1"/>
    <s v="Male"/>
    <x v="18"/>
    <n v="5"/>
    <n v="78381.13"/>
    <n v="1"/>
    <n v="0"/>
    <n v="1"/>
    <n v="153831.6"/>
    <x v="1"/>
    <n v="1"/>
    <n v="4620"/>
    <n v="8"/>
    <n v="84"/>
    <n v="1"/>
    <n v="4620"/>
    <x v="2"/>
    <x v="2"/>
    <s v="High Risk"/>
  </r>
  <r>
    <n v="15812279"/>
    <n v="634"/>
    <x v="0"/>
    <s v="Male"/>
    <x v="24"/>
    <n v="5"/>
    <n v="115345.86"/>
    <n v="2"/>
    <n v="0"/>
    <n v="0"/>
    <n v="168781.8"/>
    <x v="1"/>
    <n v="11"/>
    <n v="840"/>
    <n v="3"/>
    <n v="94"/>
    <n v="0.27272727272727271"/>
    <n v="9240"/>
    <x v="0"/>
    <x v="2"/>
    <s v="High Risk"/>
  </r>
  <r>
    <n v="15687558"/>
    <n v="640"/>
    <x v="2"/>
    <s v="Female"/>
    <x v="8"/>
    <n v="10"/>
    <n v="118613.34"/>
    <n v="1"/>
    <n v="1"/>
    <n v="0"/>
    <n v="168469.65"/>
    <x v="1"/>
    <n v="7"/>
    <n v="3146"/>
    <n v="6"/>
    <n v="147"/>
    <n v="0.8571428571428571"/>
    <n v="22022"/>
    <x v="0"/>
    <x v="3"/>
    <s v="High Risk"/>
  </r>
  <r>
    <n v="15729065"/>
    <n v="784"/>
    <x v="2"/>
    <s v="Male"/>
    <x v="34"/>
    <n v="2"/>
    <n v="109960.06"/>
    <n v="2"/>
    <n v="1"/>
    <n v="1"/>
    <n v="170829.87"/>
    <x v="1"/>
    <n v="20"/>
    <n v="4714"/>
    <n v="6"/>
    <n v="57"/>
    <n v="0.3"/>
    <n v="94280"/>
    <x v="0"/>
    <x v="0"/>
    <s v="Medium Risk"/>
  </r>
  <r>
    <n v="15698902"/>
    <n v="547"/>
    <x v="2"/>
    <s v="Female"/>
    <x v="0"/>
    <n v="1"/>
    <n v="142703.4"/>
    <n v="1"/>
    <n v="1"/>
    <n v="0"/>
    <n v="86207.49"/>
    <x v="0"/>
    <n v="11"/>
    <n v="2392"/>
    <n v="9"/>
    <n v="67"/>
    <n v="0.81818181818181823"/>
    <n v="26312"/>
    <x v="0"/>
    <x v="0"/>
    <s v="High Risk"/>
  </r>
  <r>
    <n v="15570192"/>
    <n v="608"/>
    <x v="2"/>
    <s v="Female"/>
    <x v="20"/>
    <n v="8"/>
    <n v="121729.42"/>
    <n v="1"/>
    <n v="0"/>
    <n v="0"/>
    <n v="61164.45"/>
    <x v="1"/>
    <n v="9"/>
    <n v="1473"/>
    <n v="7"/>
    <n v="127"/>
    <n v="0.77777777777777779"/>
    <n v="13257"/>
    <x v="2"/>
    <x v="1"/>
    <s v="High Risk"/>
  </r>
  <r>
    <n v="15809265"/>
    <n v="547"/>
    <x v="0"/>
    <s v="Female"/>
    <x v="12"/>
    <n v="4"/>
    <n v="0"/>
    <n v="1"/>
    <n v="1"/>
    <n v="1"/>
    <n v="133287.73000000001"/>
    <x v="1"/>
    <n v="23"/>
    <n v="3294"/>
    <n v="9"/>
    <n v="14"/>
    <n v="0.39130434782608697"/>
    <n v="75762"/>
    <x v="0"/>
    <x v="2"/>
    <s v="Low Risk"/>
  </r>
  <r>
    <n v="15745201"/>
    <n v="612"/>
    <x v="0"/>
    <s v="Female"/>
    <x v="3"/>
    <n v="4"/>
    <n v="139496.35"/>
    <n v="2"/>
    <n v="1"/>
    <n v="1"/>
    <n v="77128.23"/>
    <x v="1"/>
    <n v="16"/>
    <n v="2912"/>
    <n v="2"/>
    <n v="143"/>
    <n v="0.125"/>
    <n v="46592"/>
    <x v="0"/>
    <x v="2"/>
    <s v="High Risk"/>
  </r>
  <r>
    <n v="15580623"/>
    <n v="573"/>
    <x v="1"/>
    <s v="Male"/>
    <x v="34"/>
    <n v="8"/>
    <n v="0"/>
    <n v="2"/>
    <n v="0"/>
    <n v="0"/>
    <n v="77660.03"/>
    <x v="1"/>
    <n v="14"/>
    <n v="1938"/>
    <n v="1"/>
    <n v="75"/>
    <n v="7.1428571428571425E-2"/>
    <n v="27132"/>
    <x v="0"/>
    <x v="1"/>
    <s v="High Risk"/>
  </r>
  <r>
    <n v="15578156"/>
    <n v="615"/>
    <x v="1"/>
    <s v="Male"/>
    <x v="15"/>
    <n v="5"/>
    <n v="138521.82999999999"/>
    <n v="1"/>
    <n v="1"/>
    <n v="1"/>
    <n v="56897.1"/>
    <x v="1"/>
    <n v="24"/>
    <n v="4330"/>
    <n v="5"/>
    <n v="112"/>
    <n v="0.20833333333333334"/>
    <n v="103920"/>
    <x v="0"/>
    <x v="2"/>
    <s v="High Risk"/>
  </r>
  <r>
    <n v="15631063"/>
    <n v="710"/>
    <x v="0"/>
    <s v="Female"/>
    <x v="19"/>
    <n v="2"/>
    <n v="0"/>
    <n v="2"/>
    <n v="1"/>
    <n v="0"/>
    <n v="72945.320000000007"/>
    <x v="1"/>
    <n v="7"/>
    <n v="1513"/>
    <n v="8"/>
    <n v="52"/>
    <n v="1"/>
    <n v="10591"/>
    <x v="0"/>
    <x v="0"/>
    <s v="Medium Risk"/>
  </r>
  <r>
    <n v="15692577"/>
    <n v="674"/>
    <x v="2"/>
    <s v="Female"/>
    <x v="16"/>
    <n v="10"/>
    <n v="83727.679999999993"/>
    <n v="1"/>
    <n v="1"/>
    <n v="0"/>
    <n v="45418.12"/>
    <x v="1"/>
    <n v="28"/>
    <n v="1153"/>
    <n v="3"/>
    <n v="112"/>
    <n v="0.10714285714285714"/>
    <n v="32284"/>
    <x v="0"/>
    <x v="3"/>
    <s v="High Risk"/>
  </r>
  <r>
    <n v="15810910"/>
    <n v="702"/>
    <x v="1"/>
    <s v="Female"/>
    <x v="16"/>
    <n v="9"/>
    <n v="0"/>
    <n v="2"/>
    <n v="1"/>
    <n v="1"/>
    <n v="158527.45000000001"/>
    <x v="1"/>
    <n v="24"/>
    <n v="1922"/>
    <n v="10"/>
    <n v="78"/>
    <n v="0.41666666666666669"/>
    <n v="46128"/>
    <x v="0"/>
    <x v="3"/>
    <s v="High Risk"/>
  </r>
  <r>
    <n v="15723217"/>
    <n v="616"/>
    <x v="0"/>
    <s v="Male"/>
    <x v="24"/>
    <n v="9"/>
    <n v="0"/>
    <n v="1"/>
    <n v="1"/>
    <n v="0"/>
    <n v="111312.96000000001"/>
    <x v="1"/>
    <n v="25"/>
    <n v="1134"/>
    <n v="10"/>
    <n v="92"/>
    <n v="0.4"/>
    <n v="28350"/>
    <x v="0"/>
    <x v="3"/>
    <s v="High Risk"/>
  </r>
  <r>
    <n v="15733111"/>
    <n v="688"/>
    <x v="1"/>
    <s v="Male"/>
    <x v="15"/>
    <n v="6"/>
    <n v="124179.3"/>
    <n v="1"/>
    <n v="1"/>
    <n v="1"/>
    <n v="138759.15"/>
    <x v="1"/>
    <n v="8"/>
    <n v="4701"/>
    <n v="10"/>
    <n v="157"/>
    <n v="1"/>
    <n v="37608"/>
    <x v="0"/>
    <x v="1"/>
    <s v="High Risk"/>
  </r>
  <r>
    <n v="15610727"/>
    <n v="605"/>
    <x v="0"/>
    <s v="Male"/>
    <x v="18"/>
    <n v="7"/>
    <n v="128829.25"/>
    <n v="1"/>
    <n v="1"/>
    <n v="0"/>
    <n v="190588.59"/>
    <x v="1"/>
    <n v="4"/>
    <n v="4229"/>
    <n v="1"/>
    <n v="39"/>
    <n v="0.25"/>
    <n v="16916"/>
    <x v="0"/>
    <x v="1"/>
    <s v="Medium Risk"/>
  </r>
  <r>
    <n v="15792720"/>
    <n v="676"/>
    <x v="0"/>
    <s v="Male"/>
    <x v="19"/>
    <n v="6"/>
    <n v="171490.78"/>
    <n v="1"/>
    <n v="0"/>
    <n v="0"/>
    <n v="79099.64"/>
    <x v="1"/>
    <n v="24"/>
    <n v="1298"/>
    <n v="4"/>
    <n v="146"/>
    <n v="0.16666666666666666"/>
    <n v="31152"/>
    <x v="2"/>
    <x v="1"/>
    <s v="High Risk"/>
  </r>
  <r>
    <n v="15723153"/>
    <n v="708"/>
    <x v="1"/>
    <s v="Male"/>
    <x v="19"/>
    <n v="3"/>
    <n v="0"/>
    <n v="2"/>
    <n v="1"/>
    <n v="0"/>
    <n v="138613.21"/>
    <x v="1"/>
    <n v="14"/>
    <n v="1733"/>
    <n v="6"/>
    <n v="174"/>
    <n v="0.42857142857142855"/>
    <n v="24262"/>
    <x v="0"/>
    <x v="2"/>
    <s v="High Risk"/>
  </r>
  <r>
    <n v="15802823"/>
    <n v="745"/>
    <x v="1"/>
    <s v="Female"/>
    <x v="16"/>
    <n v="7"/>
    <n v="0"/>
    <n v="2"/>
    <n v="1"/>
    <n v="1"/>
    <n v="194230.82"/>
    <x v="1"/>
    <n v="12"/>
    <n v="2648"/>
    <n v="2"/>
    <n v="180"/>
    <n v="0.16666666666666666"/>
    <n v="31776"/>
    <x v="0"/>
    <x v="1"/>
    <s v="High Risk"/>
  </r>
  <r>
    <n v="15756118"/>
    <n v="661"/>
    <x v="1"/>
    <s v="Male"/>
    <x v="43"/>
    <n v="8"/>
    <n v="0"/>
    <n v="1"/>
    <n v="1"/>
    <n v="0"/>
    <n v="110252.53"/>
    <x v="1"/>
    <n v="27"/>
    <n v="1630"/>
    <n v="1"/>
    <n v="4"/>
    <n v="3.7037037037037035E-2"/>
    <n v="44010"/>
    <x v="1"/>
    <x v="1"/>
    <s v="Low Risk"/>
  </r>
  <r>
    <n v="15684934"/>
    <n v="726"/>
    <x v="0"/>
    <s v="Male"/>
    <x v="8"/>
    <n v="9"/>
    <n v="0"/>
    <n v="2"/>
    <n v="1"/>
    <n v="1"/>
    <n v="106117.3"/>
    <x v="1"/>
    <n v="19"/>
    <n v="4915"/>
    <n v="8"/>
    <n v="50"/>
    <n v="0.42105263157894735"/>
    <n v="93385"/>
    <x v="1"/>
    <x v="3"/>
    <s v="Medium Risk"/>
  </r>
  <r>
    <n v="15776936"/>
    <n v="475"/>
    <x v="0"/>
    <s v="Male"/>
    <x v="20"/>
    <n v="7"/>
    <n v="160818.07999999999"/>
    <n v="1"/>
    <n v="0"/>
    <n v="1"/>
    <n v="169642.13"/>
    <x v="0"/>
    <n v="17"/>
    <n v="207"/>
    <n v="5"/>
    <n v="110"/>
    <n v="0.29411764705882354"/>
    <n v="3519"/>
    <x v="0"/>
    <x v="1"/>
    <s v="High Risk"/>
  </r>
  <r>
    <n v="15729087"/>
    <n v="751"/>
    <x v="2"/>
    <s v="Male"/>
    <x v="41"/>
    <n v="9"/>
    <n v="156367.6"/>
    <n v="2"/>
    <n v="0"/>
    <n v="1"/>
    <n v="116179.92"/>
    <x v="1"/>
    <n v="17"/>
    <n v="1351"/>
    <n v="3"/>
    <n v="21"/>
    <n v="0.17647058823529413"/>
    <n v="22967"/>
    <x v="0"/>
    <x v="3"/>
    <s v="Low Risk"/>
  </r>
  <r>
    <n v="15786463"/>
    <n v="645"/>
    <x v="2"/>
    <s v="Female"/>
    <x v="49"/>
    <n v="8"/>
    <n v="121669.93"/>
    <n v="2"/>
    <n v="0"/>
    <n v="0"/>
    <n v="91.75"/>
    <x v="0"/>
    <n v="4"/>
    <n v="3170"/>
    <n v="5"/>
    <n v="144"/>
    <n v="1"/>
    <n v="12680"/>
    <x v="0"/>
    <x v="1"/>
    <s v="High Risk"/>
  </r>
  <r>
    <n v="15717498"/>
    <n v="775"/>
    <x v="0"/>
    <s v="Male"/>
    <x v="0"/>
    <n v="6"/>
    <n v="133970.22"/>
    <n v="2"/>
    <n v="0"/>
    <n v="1"/>
    <n v="187839.9"/>
    <x v="1"/>
    <n v="24"/>
    <n v="3012"/>
    <n v="9"/>
    <n v="133"/>
    <n v="0.375"/>
    <n v="72288"/>
    <x v="1"/>
    <x v="1"/>
    <s v="High Risk"/>
  </r>
  <r>
    <n v="15718406"/>
    <n v="540"/>
    <x v="0"/>
    <s v="Male"/>
    <x v="1"/>
    <n v="3"/>
    <n v="0"/>
    <n v="2"/>
    <n v="1"/>
    <n v="0"/>
    <n v="121098.65"/>
    <x v="1"/>
    <n v="17"/>
    <n v="2929"/>
    <n v="3"/>
    <n v="178"/>
    <n v="0.17647058823529413"/>
    <n v="49793"/>
    <x v="0"/>
    <x v="2"/>
    <s v="High Risk"/>
  </r>
  <r>
    <n v="15799468"/>
    <n v="591"/>
    <x v="0"/>
    <s v="Female"/>
    <x v="10"/>
    <n v="3"/>
    <n v="96127.27"/>
    <n v="1"/>
    <n v="0"/>
    <n v="0"/>
    <n v="30972.06"/>
    <x v="1"/>
    <n v="30"/>
    <n v="3018"/>
    <n v="10"/>
    <n v="145"/>
    <n v="0.33333333333333331"/>
    <n v="90540"/>
    <x v="0"/>
    <x v="2"/>
    <s v="High Risk"/>
  </r>
  <r>
    <n v="15626383"/>
    <n v="596"/>
    <x v="1"/>
    <s v="Male"/>
    <x v="52"/>
    <n v="7"/>
    <n v="121907.97"/>
    <n v="1"/>
    <n v="0"/>
    <n v="1"/>
    <n v="30314.04"/>
    <x v="1"/>
    <n v="12"/>
    <n v="4562"/>
    <n v="6"/>
    <n v="178"/>
    <n v="0.5"/>
    <n v="54744"/>
    <x v="0"/>
    <x v="1"/>
    <s v="High Risk"/>
  </r>
  <r>
    <n v="15597385"/>
    <n v="573"/>
    <x v="1"/>
    <s v="Male"/>
    <x v="1"/>
    <n v="5"/>
    <n v="0"/>
    <n v="2"/>
    <n v="0"/>
    <n v="1"/>
    <n v="14479.29"/>
    <x v="1"/>
    <n v="6"/>
    <n v="4068"/>
    <n v="10"/>
    <n v="65"/>
    <n v="1"/>
    <n v="24408"/>
    <x v="1"/>
    <x v="2"/>
    <s v="High Risk"/>
  </r>
  <r>
    <n v="15570271"/>
    <n v="577"/>
    <x v="1"/>
    <s v="Male"/>
    <x v="8"/>
    <n v="6"/>
    <n v="0"/>
    <n v="1"/>
    <n v="1"/>
    <n v="1"/>
    <n v="196395.25"/>
    <x v="1"/>
    <n v="11"/>
    <n v="1248"/>
    <n v="1"/>
    <n v="163"/>
    <n v="9.0909090909090912E-2"/>
    <n v="13728"/>
    <x v="0"/>
    <x v="1"/>
    <s v="High Risk"/>
  </r>
  <r>
    <n v="15690330"/>
    <n v="830"/>
    <x v="2"/>
    <s v="Female"/>
    <x v="20"/>
    <n v="8"/>
    <n v="77701.64"/>
    <n v="1"/>
    <n v="0"/>
    <n v="1"/>
    <n v="19512.38"/>
    <x v="1"/>
    <n v="4"/>
    <n v="4365"/>
    <n v="4"/>
    <n v="170"/>
    <n v="1"/>
    <n v="17460"/>
    <x v="0"/>
    <x v="1"/>
    <s v="High Risk"/>
  </r>
  <r>
    <n v="15680611"/>
    <n v="663"/>
    <x v="0"/>
    <s v="Male"/>
    <x v="44"/>
    <n v="9"/>
    <n v="0"/>
    <n v="3"/>
    <n v="1"/>
    <n v="1"/>
    <n v="72318.77"/>
    <x v="1"/>
    <n v="28"/>
    <n v="4756"/>
    <n v="8"/>
    <n v="65"/>
    <n v="0.2857142857142857"/>
    <n v="133168"/>
    <x v="1"/>
    <x v="3"/>
    <s v="High Risk"/>
  </r>
  <r>
    <n v="15810227"/>
    <n v="421"/>
    <x v="0"/>
    <s v="Male"/>
    <x v="10"/>
    <n v="2"/>
    <n v="0"/>
    <n v="2"/>
    <n v="1"/>
    <n v="1"/>
    <n v="96615.23"/>
    <x v="1"/>
    <n v="16"/>
    <n v="4869"/>
    <n v="9"/>
    <n v="90"/>
    <n v="0.5625"/>
    <n v="77904"/>
    <x v="2"/>
    <x v="0"/>
    <s v="High Risk"/>
  </r>
  <r>
    <n v="15807194"/>
    <n v="718"/>
    <x v="1"/>
    <s v="Male"/>
    <x v="10"/>
    <n v="5"/>
    <n v="113922.44"/>
    <n v="2"/>
    <n v="1"/>
    <n v="0"/>
    <n v="30772.22"/>
    <x v="1"/>
    <n v="25"/>
    <n v="3647"/>
    <n v="8"/>
    <n v="120"/>
    <n v="0.32"/>
    <n v="91175"/>
    <x v="2"/>
    <x v="2"/>
    <s v="High Risk"/>
  </r>
  <r>
    <n v="15712199"/>
    <n v="655"/>
    <x v="2"/>
    <s v="Female"/>
    <x v="22"/>
    <n v="2"/>
    <n v="183997.7"/>
    <n v="2"/>
    <n v="1"/>
    <n v="1"/>
    <n v="161217.18"/>
    <x v="1"/>
    <n v="21"/>
    <n v="4042"/>
    <n v="5"/>
    <n v="172"/>
    <n v="0.23809523809523808"/>
    <n v="84882"/>
    <x v="1"/>
    <x v="0"/>
    <s v="High Risk"/>
  </r>
  <r>
    <n v="15694995"/>
    <n v="712"/>
    <x v="0"/>
    <s v="Male"/>
    <x v="51"/>
    <n v="2"/>
    <n v="0"/>
    <n v="2"/>
    <n v="0"/>
    <n v="1"/>
    <n v="66795.78"/>
    <x v="1"/>
    <n v="18"/>
    <n v="4249"/>
    <n v="1"/>
    <n v="175"/>
    <n v="5.5555555555555552E-2"/>
    <n v="76482"/>
    <x v="2"/>
    <x v="0"/>
    <s v="High Risk"/>
  </r>
  <r>
    <n v="15723400"/>
    <n v="663"/>
    <x v="0"/>
    <s v="Male"/>
    <x v="34"/>
    <n v="4"/>
    <n v="0"/>
    <n v="2"/>
    <n v="1"/>
    <n v="1"/>
    <n v="123969.64"/>
    <x v="1"/>
    <n v="16"/>
    <n v="878"/>
    <n v="0"/>
    <n v="108"/>
    <n v="0"/>
    <n v="14048"/>
    <x v="0"/>
    <x v="2"/>
    <s v="High Risk"/>
  </r>
  <r>
    <n v="15654772"/>
    <n v="640"/>
    <x v="0"/>
    <s v="Female"/>
    <x v="40"/>
    <n v="6"/>
    <n v="89799.46"/>
    <n v="2"/>
    <n v="0"/>
    <n v="1"/>
    <n v="13783.77"/>
    <x v="0"/>
    <n v="24"/>
    <n v="3053"/>
    <n v="1"/>
    <n v="143"/>
    <n v="4.1666666666666664E-2"/>
    <n v="73272"/>
    <x v="0"/>
    <x v="1"/>
    <s v="High Risk"/>
  </r>
  <r>
    <n v="15574743"/>
    <n v="577"/>
    <x v="1"/>
    <s v="Male"/>
    <x v="6"/>
    <n v="2"/>
    <n v="0"/>
    <n v="1"/>
    <n v="1"/>
    <n v="1"/>
    <n v="168924.41"/>
    <x v="1"/>
    <n v="6"/>
    <n v="1205"/>
    <n v="9"/>
    <n v="141"/>
    <n v="1"/>
    <n v="7230"/>
    <x v="1"/>
    <x v="0"/>
    <s v="High Risk"/>
  </r>
  <r>
    <n v="15807593"/>
    <n v="546"/>
    <x v="1"/>
    <s v="Female"/>
    <x v="18"/>
    <n v="7"/>
    <n v="85660.96"/>
    <n v="1"/>
    <n v="0"/>
    <n v="0"/>
    <n v="134778.01"/>
    <x v="1"/>
    <n v="7"/>
    <n v="406"/>
    <n v="10"/>
    <n v="27"/>
    <n v="1"/>
    <n v="2842"/>
    <x v="2"/>
    <x v="1"/>
    <s v="Low Risk"/>
  </r>
  <r>
    <n v="15686718"/>
    <n v="802"/>
    <x v="2"/>
    <s v="Male"/>
    <x v="24"/>
    <n v="9"/>
    <n v="115569.21"/>
    <n v="1"/>
    <n v="0"/>
    <n v="1"/>
    <n v="119782.89"/>
    <x v="1"/>
    <n v="17"/>
    <n v="3232"/>
    <n v="6"/>
    <n v="107"/>
    <n v="0.35294117647058826"/>
    <n v="54944"/>
    <x v="1"/>
    <x v="3"/>
    <s v="High Risk"/>
  </r>
  <r>
    <n v="15695299"/>
    <n v="590"/>
    <x v="0"/>
    <s v="Female"/>
    <x v="13"/>
    <n v="2"/>
    <n v="81828.22"/>
    <n v="1"/>
    <n v="1"/>
    <n v="0"/>
    <n v="52167.97"/>
    <x v="1"/>
    <n v="15"/>
    <n v="979"/>
    <n v="10"/>
    <n v="41"/>
    <n v="0.66666666666666663"/>
    <n v="14685"/>
    <x v="0"/>
    <x v="0"/>
    <s v="Medium Risk"/>
  </r>
  <r>
    <n v="15722701"/>
    <n v="594"/>
    <x v="2"/>
    <s v="Male"/>
    <x v="56"/>
    <n v="1"/>
    <n v="132694.73000000001"/>
    <n v="1"/>
    <n v="1"/>
    <n v="0"/>
    <n v="167689.56"/>
    <x v="1"/>
    <n v="24"/>
    <n v="2817"/>
    <n v="1"/>
    <n v="23"/>
    <n v="4.1666666666666664E-2"/>
    <n v="67608"/>
    <x v="2"/>
    <x v="0"/>
    <s v="Low Risk"/>
  </r>
  <r>
    <n v="15799635"/>
    <n v="577"/>
    <x v="1"/>
    <s v="Male"/>
    <x v="21"/>
    <n v="2"/>
    <n v="108867"/>
    <n v="1"/>
    <n v="0"/>
    <n v="0"/>
    <n v="140800.66"/>
    <x v="0"/>
    <n v="16"/>
    <n v="2703"/>
    <n v="2"/>
    <n v="103"/>
    <n v="0.125"/>
    <n v="43248"/>
    <x v="0"/>
    <x v="0"/>
    <s v="High Risk"/>
  </r>
  <r>
    <n v="15742323"/>
    <n v="541"/>
    <x v="0"/>
    <s v="Male"/>
    <x v="2"/>
    <n v="7"/>
    <n v="0"/>
    <n v="2"/>
    <n v="1"/>
    <n v="0"/>
    <n v="19823.02"/>
    <x v="1"/>
    <n v="17"/>
    <n v="384"/>
    <n v="8"/>
    <n v="25"/>
    <n v="0.47058823529411764"/>
    <n v="6528"/>
    <x v="1"/>
    <x v="1"/>
    <s v="Low Risk"/>
  </r>
  <r>
    <n v="15658435"/>
    <n v="781"/>
    <x v="0"/>
    <s v="Female"/>
    <x v="7"/>
    <n v="5"/>
    <n v="0"/>
    <n v="2"/>
    <n v="0"/>
    <n v="0"/>
    <n v="72969.899999999994"/>
    <x v="1"/>
    <n v="24"/>
    <n v="3836"/>
    <n v="10"/>
    <n v="7"/>
    <n v="0.41666666666666669"/>
    <n v="92064"/>
    <x v="1"/>
    <x v="2"/>
    <s v="Low Risk"/>
  </r>
  <r>
    <n v="15586029"/>
    <n v="806"/>
    <x v="2"/>
    <s v="Male"/>
    <x v="10"/>
    <n v="2"/>
    <n v="96152.68"/>
    <n v="2"/>
    <n v="1"/>
    <n v="0"/>
    <n v="143711.01999999999"/>
    <x v="1"/>
    <n v="24"/>
    <n v="1495"/>
    <n v="9"/>
    <n v="137"/>
    <n v="0.375"/>
    <n v="35880"/>
    <x v="0"/>
    <x v="0"/>
    <s v="High Risk"/>
  </r>
  <r>
    <n v="15772337"/>
    <n v="723"/>
    <x v="2"/>
    <s v="Female"/>
    <x v="23"/>
    <n v="0"/>
    <n v="153855.51999999999"/>
    <n v="1"/>
    <n v="1"/>
    <n v="1"/>
    <n v="180862.26"/>
    <x v="0"/>
    <n v="13"/>
    <n v="585"/>
    <n v="1"/>
    <n v="39"/>
    <n v="7.6923076923076927E-2"/>
    <n v="7605"/>
    <x v="0"/>
    <x v="0"/>
    <s v="Medium Risk"/>
  </r>
  <r>
    <n v="15807555"/>
    <n v="535"/>
    <x v="0"/>
    <s v="Male"/>
    <x v="13"/>
    <n v="2"/>
    <n v="0"/>
    <n v="2"/>
    <n v="1"/>
    <n v="0"/>
    <n v="125658.28"/>
    <x v="1"/>
    <n v="8"/>
    <n v="3844"/>
    <n v="1"/>
    <n v="32"/>
    <n v="0.125"/>
    <n v="30752"/>
    <x v="1"/>
    <x v="0"/>
    <s v="Medium Risk"/>
  </r>
  <r>
    <n v="15603378"/>
    <n v="768"/>
    <x v="0"/>
    <s v="Female"/>
    <x v="18"/>
    <n v="3"/>
    <n v="141334.95000000001"/>
    <n v="1"/>
    <n v="0"/>
    <n v="1"/>
    <n v="125870.5"/>
    <x v="1"/>
    <n v="24"/>
    <n v="4160"/>
    <n v="4"/>
    <n v="174"/>
    <n v="0.16666666666666666"/>
    <n v="99840"/>
    <x v="0"/>
    <x v="2"/>
    <s v="High Risk"/>
  </r>
  <r>
    <n v="15792862"/>
    <n v="653"/>
    <x v="2"/>
    <s v="Male"/>
    <x v="1"/>
    <n v="1"/>
    <n v="104584.11"/>
    <n v="1"/>
    <n v="1"/>
    <n v="0"/>
    <n v="15126.32"/>
    <x v="0"/>
    <n v="19"/>
    <n v="2265"/>
    <n v="6"/>
    <n v="107"/>
    <n v="0.31578947368421051"/>
    <n v="43035"/>
    <x v="0"/>
    <x v="0"/>
    <s v="High Risk"/>
  </r>
  <r>
    <n v="15657349"/>
    <n v="803"/>
    <x v="2"/>
    <s v="Female"/>
    <x v="5"/>
    <n v="8"/>
    <n v="98173.02"/>
    <n v="1"/>
    <n v="0"/>
    <n v="0"/>
    <n v="22457.25"/>
    <x v="0"/>
    <n v="9"/>
    <n v="1677"/>
    <n v="10"/>
    <n v="9"/>
    <n v="1"/>
    <n v="15093"/>
    <x v="1"/>
    <x v="1"/>
    <s v="Low Risk"/>
  </r>
  <r>
    <n v="15777614"/>
    <n v="545"/>
    <x v="1"/>
    <s v="Female"/>
    <x v="4"/>
    <n v="1"/>
    <n v="0"/>
    <n v="2"/>
    <n v="1"/>
    <n v="1"/>
    <n v="82614.89"/>
    <x v="1"/>
    <n v="8"/>
    <n v="2564"/>
    <n v="2"/>
    <n v="119"/>
    <n v="0.25"/>
    <n v="20512"/>
    <x v="2"/>
    <x v="0"/>
    <s v="High Risk"/>
  </r>
  <r>
    <n v="15653952"/>
    <n v="581"/>
    <x v="2"/>
    <s v="Female"/>
    <x v="16"/>
    <n v="3"/>
    <n v="135157.04999999999"/>
    <n v="1"/>
    <n v="1"/>
    <n v="1"/>
    <n v="32919.42"/>
    <x v="1"/>
    <n v="17"/>
    <n v="4506"/>
    <n v="1"/>
    <n v="49"/>
    <n v="5.8823529411764705E-2"/>
    <n v="76602"/>
    <x v="0"/>
    <x v="2"/>
    <s v="Medium Risk"/>
  </r>
  <r>
    <n v="15724336"/>
    <n v="513"/>
    <x v="2"/>
    <s v="Female"/>
    <x v="23"/>
    <n v="5"/>
    <n v="171601.27"/>
    <n v="1"/>
    <n v="1"/>
    <n v="0"/>
    <n v="126223.84"/>
    <x v="1"/>
    <n v="7"/>
    <n v="2495"/>
    <n v="6"/>
    <n v="32"/>
    <n v="0.8571428571428571"/>
    <n v="17465"/>
    <x v="1"/>
    <x v="2"/>
    <s v="Medium Risk"/>
  </r>
  <r>
    <n v="15689594"/>
    <n v="731"/>
    <x v="0"/>
    <s v="Male"/>
    <x v="6"/>
    <n v="5"/>
    <n v="179539.20000000001"/>
    <n v="1"/>
    <n v="0"/>
    <n v="0"/>
    <n v="112010.02"/>
    <x v="1"/>
    <n v="14"/>
    <n v="1150"/>
    <n v="2"/>
    <n v="100"/>
    <n v="0.14285714285714285"/>
    <n v="16100"/>
    <x v="2"/>
    <x v="2"/>
    <s v="High Risk"/>
  </r>
  <r>
    <n v="15801920"/>
    <n v="727"/>
    <x v="2"/>
    <s v="Male"/>
    <x v="2"/>
    <n v="5"/>
    <n v="80615.460000000006"/>
    <n v="2"/>
    <n v="0"/>
    <n v="0"/>
    <n v="180962.32"/>
    <x v="1"/>
    <n v="29"/>
    <n v="1569"/>
    <n v="0"/>
    <n v="68"/>
    <n v="0"/>
    <n v="45501"/>
    <x v="2"/>
    <x v="2"/>
    <s v="High Risk"/>
  </r>
  <r>
    <n v="15653347"/>
    <n v="560"/>
    <x v="1"/>
    <s v="Male"/>
    <x v="40"/>
    <n v="1"/>
    <n v="0"/>
    <n v="1"/>
    <n v="0"/>
    <n v="0"/>
    <n v="128882.66"/>
    <x v="0"/>
    <n v="29"/>
    <n v="2708"/>
    <n v="4"/>
    <n v="62"/>
    <n v="0.13793103448275862"/>
    <n v="78532"/>
    <x v="0"/>
    <x v="0"/>
    <s v="High Risk"/>
  </r>
  <r>
    <n v="15749951"/>
    <n v="766"/>
    <x v="2"/>
    <s v="Male"/>
    <x v="7"/>
    <n v="5"/>
    <n v="126285.73"/>
    <n v="1"/>
    <n v="1"/>
    <n v="0"/>
    <n v="177614.17"/>
    <x v="0"/>
    <n v="15"/>
    <n v="3101"/>
    <n v="3"/>
    <n v="79"/>
    <n v="0.2"/>
    <n v="46515"/>
    <x v="0"/>
    <x v="2"/>
    <s v="High Risk"/>
  </r>
  <r>
    <n v="15648178"/>
    <n v="630"/>
    <x v="2"/>
    <s v="Female"/>
    <x v="51"/>
    <n v="4"/>
    <n v="137964.51"/>
    <n v="1"/>
    <n v="0"/>
    <n v="1"/>
    <n v="174570.55"/>
    <x v="1"/>
    <n v="7"/>
    <n v="1202"/>
    <n v="3"/>
    <n v="114"/>
    <n v="0.42857142857142855"/>
    <n v="8414"/>
    <x v="0"/>
    <x v="2"/>
    <s v="High Risk"/>
  </r>
  <r>
    <n v="15738662"/>
    <n v="652"/>
    <x v="2"/>
    <s v="Male"/>
    <x v="1"/>
    <n v="9"/>
    <n v="159434.03"/>
    <n v="1"/>
    <n v="1"/>
    <n v="0"/>
    <n v="178373.93"/>
    <x v="1"/>
    <n v="25"/>
    <n v="1381"/>
    <n v="7"/>
    <n v="116"/>
    <n v="0.28000000000000003"/>
    <n v="34525"/>
    <x v="0"/>
    <x v="3"/>
    <s v="High Risk"/>
  </r>
  <r>
    <n v="15640855"/>
    <n v="729"/>
    <x v="2"/>
    <s v="Male"/>
    <x v="20"/>
    <n v="5"/>
    <n v="113574.61"/>
    <n v="2"/>
    <n v="1"/>
    <n v="0"/>
    <n v="103396.08"/>
    <x v="1"/>
    <n v="15"/>
    <n v="1491"/>
    <n v="1"/>
    <n v="98"/>
    <n v="6.6666666666666666E-2"/>
    <n v="22365"/>
    <x v="0"/>
    <x v="2"/>
    <s v="High Risk"/>
  </r>
  <r>
    <n v="15584288"/>
    <n v="629"/>
    <x v="0"/>
    <s v="Female"/>
    <x v="19"/>
    <n v="6"/>
    <n v="0"/>
    <n v="2"/>
    <n v="1"/>
    <n v="1"/>
    <n v="59129.72"/>
    <x v="1"/>
    <n v="8"/>
    <n v="4089"/>
    <n v="1"/>
    <n v="110"/>
    <n v="0.125"/>
    <n v="32712"/>
    <x v="1"/>
    <x v="1"/>
    <s v="High Risk"/>
  </r>
  <r>
    <n v="15760988"/>
    <n v="667"/>
    <x v="2"/>
    <s v="Male"/>
    <x v="19"/>
    <n v="9"/>
    <n v="124573.33"/>
    <n v="2"/>
    <n v="0"/>
    <n v="0"/>
    <n v="683.37"/>
    <x v="1"/>
    <n v="17"/>
    <n v="3429"/>
    <n v="7"/>
    <n v="132"/>
    <n v="0.41176470588235292"/>
    <n v="58293"/>
    <x v="0"/>
    <x v="3"/>
    <s v="High Risk"/>
  </r>
  <r>
    <n v="15569624"/>
    <n v="671"/>
    <x v="2"/>
    <s v="Female"/>
    <x v="8"/>
    <n v="6"/>
    <n v="105864.6"/>
    <n v="2"/>
    <n v="1"/>
    <n v="0"/>
    <n v="145567.34"/>
    <x v="1"/>
    <n v="28"/>
    <n v="4591"/>
    <n v="10"/>
    <n v="121"/>
    <n v="0.35714285714285715"/>
    <n v="128548"/>
    <x v="0"/>
    <x v="1"/>
    <s v="High Risk"/>
  </r>
  <r>
    <n v="15597949"/>
    <n v="768"/>
    <x v="2"/>
    <s v="Female"/>
    <x v="40"/>
    <n v="5"/>
    <n v="104552.61"/>
    <n v="1"/>
    <n v="1"/>
    <n v="0"/>
    <n v="48137.08"/>
    <x v="0"/>
    <n v="16"/>
    <n v="1590"/>
    <n v="3"/>
    <n v="43"/>
    <n v="0.1875"/>
    <n v="25440"/>
    <x v="1"/>
    <x v="2"/>
    <s v="Medium Risk"/>
  </r>
  <r>
    <n v="15604551"/>
    <n v="732"/>
    <x v="0"/>
    <s v="Female"/>
    <x v="12"/>
    <n v="3"/>
    <n v="0"/>
    <n v="2"/>
    <n v="1"/>
    <n v="0"/>
    <n v="90876.95"/>
    <x v="1"/>
    <n v="19"/>
    <n v="3403"/>
    <n v="2"/>
    <n v="33"/>
    <n v="0.10526315789473684"/>
    <n v="64657"/>
    <x v="1"/>
    <x v="2"/>
    <s v="Medium Risk"/>
  </r>
  <r>
    <n v="15617476"/>
    <n v="546"/>
    <x v="0"/>
    <s v="Female"/>
    <x v="33"/>
    <n v="5"/>
    <n v="0"/>
    <n v="2"/>
    <n v="0"/>
    <n v="1"/>
    <n v="198543.09"/>
    <x v="1"/>
    <n v="1"/>
    <n v="3237"/>
    <n v="10"/>
    <n v="150"/>
    <n v="1"/>
    <n v="3237"/>
    <x v="0"/>
    <x v="2"/>
    <s v="High Risk"/>
  </r>
  <r>
    <n v="15645323"/>
    <n v="630"/>
    <x v="0"/>
    <s v="Male"/>
    <x v="30"/>
    <n v="2"/>
    <n v="0"/>
    <n v="1"/>
    <n v="1"/>
    <n v="1"/>
    <n v="106202.07"/>
    <x v="0"/>
    <n v="16"/>
    <n v="3940"/>
    <n v="4"/>
    <n v="55"/>
    <n v="0.25"/>
    <n v="63040"/>
    <x v="1"/>
    <x v="0"/>
    <s v="Medium Risk"/>
  </r>
  <r>
    <n v="15793311"/>
    <n v="765"/>
    <x v="2"/>
    <s v="Female"/>
    <x v="17"/>
    <n v="8"/>
    <n v="119492.88"/>
    <n v="2"/>
    <n v="0"/>
    <n v="1"/>
    <n v="166896.01"/>
    <x v="0"/>
    <n v="20"/>
    <n v="345"/>
    <n v="7"/>
    <n v="75"/>
    <n v="0.35"/>
    <n v="6900"/>
    <x v="0"/>
    <x v="1"/>
    <s v="High Risk"/>
  </r>
  <r>
    <n v="15764153"/>
    <n v="704"/>
    <x v="0"/>
    <s v="Female"/>
    <x v="19"/>
    <n v="0"/>
    <n v="130499.09"/>
    <n v="2"/>
    <n v="1"/>
    <n v="1"/>
    <n v="74804.36"/>
    <x v="1"/>
    <n v="25"/>
    <n v="253"/>
    <n v="8"/>
    <n v="158"/>
    <n v="0.32"/>
    <n v="6325"/>
    <x v="0"/>
    <x v="0"/>
    <s v="High Risk"/>
  </r>
  <r>
    <n v="15802560"/>
    <n v="470"/>
    <x v="1"/>
    <s v="Female"/>
    <x v="36"/>
    <n v="6"/>
    <n v="140576.10999999999"/>
    <n v="1"/>
    <n v="1"/>
    <n v="1"/>
    <n v="116971.05"/>
    <x v="1"/>
    <n v="8"/>
    <n v="874"/>
    <n v="3"/>
    <n v="82"/>
    <n v="0.375"/>
    <n v="6992"/>
    <x v="0"/>
    <x v="1"/>
    <s v="High Risk"/>
  </r>
  <r>
    <n v="15728608"/>
    <n v="688"/>
    <x v="2"/>
    <s v="Female"/>
    <x v="10"/>
    <n v="9"/>
    <n v="91025.58"/>
    <n v="2"/>
    <n v="0"/>
    <n v="1"/>
    <n v="163783"/>
    <x v="1"/>
    <n v="20"/>
    <n v="1703"/>
    <n v="8"/>
    <n v="158"/>
    <n v="0.4"/>
    <n v="34060"/>
    <x v="1"/>
    <x v="3"/>
    <s v="High Risk"/>
  </r>
  <r>
    <n v="15770474"/>
    <n v="685"/>
    <x v="0"/>
    <s v="Female"/>
    <x v="19"/>
    <n v="1"/>
    <n v="0"/>
    <n v="3"/>
    <n v="0"/>
    <n v="1"/>
    <n v="70221.13"/>
    <x v="0"/>
    <n v="21"/>
    <n v="3046"/>
    <n v="9"/>
    <n v="131"/>
    <n v="0.42857142857142855"/>
    <n v="63966"/>
    <x v="0"/>
    <x v="0"/>
    <s v="High Risk"/>
  </r>
  <r>
    <n v="15724444"/>
    <n v="567"/>
    <x v="0"/>
    <s v="Female"/>
    <x v="16"/>
    <n v="1"/>
    <n v="125877.65"/>
    <n v="2"/>
    <n v="1"/>
    <n v="1"/>
    <n v="107841.77"/>
    <x v="1"/>
    <n v="12"/>
    <n v="2277"/>
    <n v="8"/>
    <n v="102"/>
    <n v="0.66666666666666663"/>
    <n v="27324"/>
    <x v="1"/>
    <x v="0"/>
    <s v="High Risk"/>
  </r>
  <r>
    <n v="15753110"/>
    <n v="720"/>
    <x v="1"/>
    <s v="Male"/>
    <x v="55"/>
    <n v="3"/>
    <n v="45752.78"/>
    <n v="2"/>
    <n v="1"/>
    <n v="0"/>
    <n v="79623.28"/>
    <x v="0"/>
    <n v="9"/>
    <n v="1412"/>
    <n v="10"/>
    <n v="63"/>
    <n v="1"/>
    <n v="12708"/>
    <x v="0"/>
    <x v="2"/>
    <s v="High Risk"/>
  </r>
  <r>
    <n v="15711521"/>
    <n v="609"/>
    <x v="0"/>
    <s v="Male"/>
    <x v="2"/>
    <n v="3"/>
    <n v="121778.71"/>
    <n v="1"/>
    <n v="1"/>
    <n v="1"/>
    <n v="138399.67000000001"/>
    <x v="1"/>
    <n v="7"/>
    <n v="3424"/>
    <n v="7"/>
    <n v="140"/>
    <n v="1"/>
    <n v="23968"/>
    <x v="0"/>
    <x v="2"/>
    <s v="High Risk"/>
  </r>
  <r>
    <n v="15632816"/>
    <n v="521"/>
    <x v="2"/>
    <s v="Female"/>
    <x v="23"/>
    <n v="2"/>
    <n v="127948.57"/>
    <n v="1"/>
    <n v="1"/>
    <n v="1"/>
    <n v="182765.14"/>
    <x v="1"/>
    <n v="14"/>
    <n v="1811"/>
    <n v="2"/>
    <n v="147"/>
    <n v="0.14285714285714285"/>
    <n v="25354"/>
    <x v="0"/>
    <x v="0"/>
    <s v="High Risk"/>
  </r>
  <r>
    <n v="15693637"/>
    <n v="556"/>
    <x v="0"/>
    <s v="Female"/>
    <x v="33"/>
    <n v="7"/>
    <n v="0"/>
    <n v="2"/>
    <n v="1"/>
    <n v="1"/>
    <n v="186648.19"/>
    <x v="1"/>
    <n v="9"/>
    <n v="3518"/>
    <n v="1"/>
    <n v="77"/>
    <n v="0.1111111111111111"/>
    <n v="31662"/>
    <x v="0"/>
    <x v="1"/>
    <s v="High Risk"/>
  </r>
  <r>
    <n v="15725509"/>
    <n v="662"/>
    <x v="2"/>
    <s v="Male"/>
    <x v="33"/>
    <n v="5"/>
    <n v="115286.68"/>
    <n v="2"/>
    <n v="1"/>
    <n v="1"/>
    <n v="149587.92000000001"/>
    <x v="1"/>
    <n v="12"/>
    <n v="1648"/>
    <n v="4"/>
    <n v="69"/>
    <n v="0.33333333333333331"/>
    <n v="19776"/>
    <x v="0"/>
    <x v="2"/>
    <s v="High Risk"/>
  </r>
  <r>
    <n v="15684645"/>
    <n v="704"/>
    <x v="2"/>
    <s v="Male"/>
    <x v="1"/>
    <n v="9"/>
    <n v="62078.21"/>
    <n v="2"/>
    <n v="1"/>
    <n v="0"/>
    <n v="129050.67"/>
    <x v="1"/>
    <n v="5"/>
    <n v="152"/>
    <n v="4"/>
    <n v="44"/>
    <n v="0.8"/>
    <n v="760"/>
    <x v="2"/>
    <x v="3"/>
    <s v="Medium Risk"/>
  </r>
  <r>
    <n v="15692235"/>
    <n v="750"/>
    <x v="0"/>
    <s v="Female"/>
    <x v="16"/>
    <n v="1"/>
    <n v="0"/>
    <n v="2"/>
    <n v="1"/>
    <n v="0"/>
    <n v="47764.99"/>
    <x v="1"/>
    <n v="5"/>
    <n v="3688"/>
    <n v="2"/>
    <n v="155"/>
    <n v="0.4"/>
    <n v="18440"/>
    <x v="0"/>
    <x v="0"/>
    <s v="High Risk"/>
  </r>
  <r>
    <n v="15777459"/>
    <n v="619"/>
    <x v="1"/>
    <s v="Female"/>
    <x v="15"/>
    <n v="4"/>
    <n v="175406.13"/>
    <n v="2"/>
    <n v="1"/>
    <n v="1"/>
    <n v="172792.43"/>
    <x v="0"/>
    <n v="9"/>
    <n v="2250"/>
    <n v="6"/>
    <n v="38"/>
    <n v="0.66666666666666663"/>
    <n v="20250"/>
    <x v="0"/>
    <x v="2"/>
    <s v="Medium Risk"/>
  </r>
  <r>
    <n v="15656937"/>
    <n v="468"/>
    <x v="1"/>
    <s v="Male"/>
    <x v="28"/>
    <n v="1"/>
    <n v="131643.25"/>
    <n v="1"/>
    <n v="1"/>
    <n v="0"/>
    <n v="64436.160000000003"/>
    <x v="1"/>
    <n v="6"/>
    <n v="419"/>
    <n v="4"/>
    <n v="51"/>
    <n v="0.66666666666666663"/>
    <n v="2514"/>
    <x v="1"/>
    <x v="0"/>
    <s v="Medium Risk"/>
  </r>
  <r>
    <n v="15610643"/>
    <n v="435"/>
    <x v="2"/>
    <s v="Male"/>
    <x v="4"/>
    <n v="3"/>
    <n v="151739.65"/>
    <n v="1"/>
    <n v="1"/>
    <n v="0"/>
    <n v="167461.5"/>
    <x v="1"/>
    <n v="9"/>
    <n v="1367"/>
    <n v="4"/>
    <n v="161"/>
    <n v="0.44444444444444442"/>
    <n v="12303"/>
    <x v="0"/>
    <x v="2"/>
    <s v="High Risk"/>
  </r>
  <r>
    <n v="15777315"/>
    <n v="529"/>
    <x v="0"/>
    <s v="Male"/>
    <x v="3"/>
    <n v="6"/>
    <n v="93616.35"/>
    <n v="2"/>
    <n v="0"/>
    <n v="0"/>
    <n v="98348.66"/>
    <x v="1"/>
    <n v="19"/>
    <n v="3073"/>
    <n v="10"/>
    <n v="52"/>
    <n v="0.52631578947368418"/>
    <n v="58387"/>
    <x v="0"/>
    <x v="1"/>
    <s v="Medium Risk"/>
  </r>
  <r>
    <n v="15611058"/>
    <n v="702"/>
    <x v="2"/>
    <s v="Female"/>
    <x v="52"/>
    <n v="5"/>
    <n v="138597.54"/>
    <n v="2"/>
    <n v="1"/>
    <n v="1"/>
    <n v="41536.589999999997"/>
    <x v="0"/>
    <n v="20"/>
    <n v="4280"/>
    <n v="9"/>
    <n v="137"/>
    <n v="0.45"/>
    <n v="85600"/>
    <x v="2"/>
    <x v="2"/>
    <s v="High Risk"/>
  </r>
  <r>
    <n v="15630413"/>
    <n v="608"/>
    <x v="0"/>
    <s v="Female"/>
    <x v="1"/>
    <n v="5"/>
    <n v="0"/>
    <n v="2"/>
    <n v="1"/>
    <n v="1"/>
    <n v="72462.25"/>
    <x v="1"/>
    <n v="23"/>
    <n v="3563"/>
    <n v="9"/>
    <n v="42"/>
    <n v="0.39130434782608697"/>
    <n v="81949"/>
    <x v="0"/>
    <x v="2"/>
    <s v="Medium Risk"/>
  </r>
  <r>
    <n v="15635942"/>
    <n v="576"/>
    <x v="0"/>
    <s v="Male"/>
    <x v="20"/>
    <n v="9"/>
    <n v="0"/>
    <n v="2"/>
    <n v="1"/>
    <n v="0"/>
    <n v="112465.19"/>
    <x v="0"/>
    <n v="14"/>
    <n v="4498"/>
    <n v="10"/>
    <n v="14"/>
    <n v="0.7142857142857143"/>
    <n v="62972"/>
    <x v="1"/>
    <x v="3"/>
    <s v="Low Risk"/>
  </r>
  <r>
    <n v="15648858"/>
    <n v="666"/>
    <x v="0"/>
    <s v="Female"/>
    <x v="7"/>
    <n v="1"/>
    <n v="85225.21"/>
    <n v="1"/>
    <n v="0"/>
    <n v="1"/>
    <n v="64511.44"/>
    <x v="1"/>
    <n v="2"/>
    <n v="501"/>
    <n v="3"/>
    <n v="72"/>
    <n v="1"/>
    <n v="1002"/>
    <x v="2"/>
    <x v="0"/>
    <s v="High Risk"/>
  </r>
  <r>
    <n v="15810732"/>
    <n v="730"/>
    <x v="0"/>
    <s v="Female"/>
    <x v="18"/>
    <n v="8"/>
    <n v="148749.29"/>
    <n v="2"/>
    <n v="1"/>
    <n v="0"/>
    <n v="91830.75"/>
    <x v="1"/>
    <n v="14"/>
    <n v="4358"/>
    <n v="10"/>
    <n v="110"/>
    <n v="0.7142857142857143"/>
    <n v="61012"/>
    <x v="1"/>
    <x v="1"/>
    <s v="High Risk"/>
  </r>
  <r>
    <n v="15705448"/>
    <n v="647"/>
    <x v="2"/>
    <s v="Male"/>
    <x v="37"/>
    <n v="7"/>
    <n v="130013.12"/>
    <n v="1"/>
    <n v="1"/>
    <n v="1"/>
    <n v="190806.36"/>
    <x v="0"/>
    <n v="5"/>
    <n v="700"/>
    <n v="10"/>
    <n v="127"/>
    <n v="1"/>
    <n v="3500"/>
    <x v="1"/>
    <x v="1"/>
    <s v="High Risk"/>
  </r>
  <r>
    <n v="15730488"/>
    <n v="516"/>
    <x v="1"/>
    <s v="Female"/>
    <x v="7"/>
    <n v="1"/>
    <n v="0"/>
    <n v="1"/>
    <n v="0"/>
    <n v="1"/>
    <n v="112311.15"/>
    <x v="1"/>
    <n v="14"/>
    <n v="922"/>
    <n v="2"/>
    <n v="66"/>
    <n v="0.14285714285714285"/>
    <n v="12908"/>
    <x v="0"/>
    <x v="0"/>
    <s v="High Risk"/>
  </r>
  <r>
    <n v="15620443"/>
    <n v="711"/>
    <x v="0"/>
    <s v="Female"/>
    <x v="67"/>
    <n v="6"/>
    <n v="0"/>
    <n v="2"/>
    <n v="1"/>
    <n v="1"/>
    <n v="72276.240000000005"/>
    <x v="1"/>
    <n v="13"/>
    <n v="3463"/>
    <n v="9"/>
    <n v="164"/>
    <n v="0.69230769230769229"/>
    <n v="45019"/>
    <x v="0"/>
    <x v="1"/>
    <s v="High Risk"/>
  </r>
  <r>
    <n v="15741078"/>
    <n v="736"/>
    <x v="0"/>
    <s v="Male"/>
    <x v="41"/>
    <n v="7"/>
    <n v="111729.47"/>
    <n v="2"/>
    <n v="0"/>
    <n v="1"/>
    <n v="84920.49"/>
    <x v="1"/>
    <n v="2"/>
    <n v="234"/>
    <n v="5"/>
    <n v="98"/>
    <n v="1"/>
    <n v="468"/>
    <x v="1"/>
    <x v="1"/>
    <s v="High Risk"/>
  </r>
  <r>
    <n v="15753161"/>
    <n v="768"/>
    <x v="0"/>
    <s v="Female"/>
    <x v="18"/>
    <n v="5"/>
    <n v="180169.44"/>
    <n v="2"/>
    <n v="1"/>
    <n v="0"/>
    <n v="17348.560000000001"/>
    <x v="1"/>
    <n v="30"/>
    <n v="632"/>
    <n v="4"/>
    <n v="36"/>
    <n v="0.13333333333333333"/>
    <n v="18960"/>
    <x v="0"/>
    <x v="2"/>
    <s v="Medium Risk"/>
  </r>
  <r>
    <n v="15711396"/>
    <n v="427"/>
    <x v="1"/>
    <s v="Male"/>
    <x v="20"/>
    <n v="8"/>
    <n v="0"/>
    <n v="2"/>
    <n v="1"/>
    <n v="1"/>
    <n v="82870.75"/>
    <x v="1"/>
    <n v="13"/>
    <n v="1068"/>
    <n v="2"/>
    <n v="173"/>
    <n v="0.15384615384615385"/>
    <n v="13884"/>
    <x v="2"/>
    <x v="1"/>
    <s v="High Risk"/>
  </r>
  <r>
    <n v="15593499"/>
    <n v="686"/>
    <x v="1"/>
    <s v="Female"/>
    <x v="40"/>
    <n v="6"/>
    <n v="0"/>
    <n v="1"/>
    <n v="1"/>
    <n v="0"/>
    <n v="32080.69"/>
    <x v="0"/>
    <n v="13"/>
    <n v="3436"/>
    <n v="5"/>
    <n v="113"/>
    <n v="0.38461538461538464"/>
    <n v="44668"/>
    <x v="0"/>
    <x v="1"/>
    <s v="High Risk"/>
  </r>
  <r>
    <n v="15579189"/>
    <n v="690"/>
    <x v="0"/>
    <s v="Female"/>
    <x v="0"/>
    <n v="5"/>
    <n v="0"/>
    <n v="2"/>
    <n v="0"/>
    <n v="1"/>
    <n v="120512.08"/>
    <x v="1"/>
    <n v="16"/>
    <n v="4459"/>
    <n v="6"/>
    <n v="12"/>
    <n v="0.375"/>
    <n v="71344"/>
    <x v="0"/>
    <x v="2"/>
    <s v="Low Risk"/>
  </r>
  <r>
    <n v="15743545"/>
    <n v="647"/>
    <x v="1"/>
    <s v="Female"/>
    <x v="6"/>
    <n v="2"/>
    <n v="0"/>
    <n v="2"/>
    <n v="1"/>
    <n v="0"/>
    <n v="179032.68"/>
    <x v="1"/>
    <n v="15"/>
    <n v="1240"/>
    <n v="8"/>
    <n v="131"/>
    <n v="0.53333333333333333"/>
    <n v="18600"/>
    <x v="0"/>
    <x v="0"/>
    <s v="High Risk"/>
  </r>
  <r>
    <n v="15791316"/>
    <n v="714"/>
    <x v="0"/>
    <s v="Male"/>
    <x v="12"/>
    <n v="3"/>
    <n v="0"/>
    <n v="2"/>
    <n v="1"/>
    <n v="1"/>
    <n v="95623.28"/>
    <x v="1"/>
    <n v="25"/>
    <n v="3851"/>
    <n v="5"/>
    <n v="151"/>
    <n v="0.2"/>
    <n v="96275"/>
    <x v="0"/>
    <x v="2"/>
    <s v="High Risk"/>
  </r>
  <r>
    <n v="15608246"/>
    <n v="736"/>
    <x v="2"/>
    <s v="Female"/>
    <x v="18"/>
    <n v="8"/>
    <n v="103914.17"/>
    <n v="1"/>
    <n v="1"/>
    <n v="1"/>
    <n v="110035.88"/>
    <x v="0"/>
    <n v="30"/>
    <n v="1277"/>
    <n v="6"/>
    <n v="88"/>
    <n v="0.2"/>
    <n v="38310"/>
    <x v="0"/>
    <x v="1"/>
    <s v="High Risk"/>
  </r>
  <r>
    <n v="15676526"/>
    <n v="608"/>
    <x v="0"/>
    <s v="Female"/>
    <x v="10"/>
    <n v="4"/>
    <n v="88772.87"/>
    <n v="1"/>
    <n v="1"/>
    <n v="1"/>
    <n v="168822.01"/>
    <x v="1"/>
    <n v="30"/>
    <n v="2711"/>
    <n v="10"/>
    <n v="148"/>
    <n v="0.33333333333333331"/>
    <n v="81330"/>
    <x v="0"/>
    <x v="2"/>
    <s v="High Risk"/>
  </r>
  <r>
    <n v="15813911"/>
    <n v="809"/>
    <x v="0"/>
    <s v="Female"/>
    <x v="2"/>
    <n v="5"/>
    <n v="0"/>
    <n v="1"/>
    <n v="1"/>
    <n v="0"/>
    <n v="77705.75"/>
    <x v="1"/>
    <n v="13"/>
    <n v="3708"/>
    <n v="4"/>
    <n v="51"/>
    <n v="0.30769230769230771"/>
    <n v="48204"/>
    <x v="0"/>
    <x v="2"/>
    <s v="Medium Risk"/>
  </r>
  <r>
    <n v="15630195"/>
    <n v="745"/>
    <x v="0"/>
    <s v="Female"/>
    <x v="20"/>
    <n v="6"/>
    <n v="131184.67000000001"/>
    <n v="1"/>
    <n v="1"/>
    <n v="1"/>
    <n v="49815.62"/>
    <x v="1"/>
    <n v="22"/>
    <n v="4749"/>
    <n v="2"/>
    <n v="23"/>
    <n v="9.0909090909090912E-2"/>
    <n v="104478"/>
    <x v="0"/>
    <x v="1"/>
    <s v="Low Risk"/>
  </r>
  <r>
    <n v="15736250"/>
    <n v="781"/>
    <x v="0"/>
    <s v="Male"/>
    <x v="16"/>
    <n v="2"/>
    <n v="117810.79"/>
    <n v="1"/>
    <n v="0"/>
    <n v="1"/>
    <n v="65632.33"/>
    <x v="0"/>
    <n v="5"/>
    <n v="2376"/>
    <n v="7"/>
    <n v="166"/>
    <n v="1"/>
    <n v="11880"/>
    <x v="0"/>
    <x v="0"/>
    <s v="High Risk"/>
  </r>
  <r>
    <n v="15671334"/>
    <n v="527"/>
    <x v="0"/>
    <s v="Male"/>
    <x v="8"/>
    <n v="4"/>
    <n v="0"/>
    <n v="1"/>
    <n v="1"/>
    <n v="0"/>
    <n v="169361.89"/>
    <x v="1"/>
    <n v="30"/>
    <n v="3265"/>
    <n v="1"/>
    <n v="170"/>
    <n v="3.3333333333333333E-2"/>
    <n v="97950"/>
    <x v="0"/>
    <x v="2"/>
    <s v="High Risk"/>
  </r>
  <r>
    <n v="15574169"/>
    <n v="595"/>
    <x v="2"/>
    <s v="Female"/>
    <x v="15"/>
    <n v="0"/>
    <n v="92466.21"/>
    <n v="1"/>
    <n v="1"/>
    <n v="0"/>
    <n v="4721.3"/>
    <x v="1"/>
    <n v="22"/>
    <n v="4054"/>
    <n v="6"/>
    <n v="27"/>
    <n v="0.27272727272727271"/>
    <n v="89188"/>
    <x v="0"/>
    <x v="0"/>
    <s v="Low Risk"/>
  </r>
  <r>
    <n v="15718839"/>
    <n v="850"/>
    <x v="2"/>
    <s v="Female"/>
    <x v="16"/>
    <n v="2"/>
    <n v="102741.15"/>
    <n v="2"/>
    <n v="0"/>
    <n v="1"/>
    <n v="23974.85"/>
    <x v="1"/>
    <n v="12"/>
    <n v="4910"/>
    <n v="3"/>
    <n v="139"/>
    <n v="0.25"/>
    <n v="58920"/>
    <x v="0"/>
    <x v="0"/>
    <s v="High Risk"/>
  </r>
  <r>
    <n v="15762331"/>
    <n v="569"/>
    <x v="0"/>
    <s v="Male"/>
    <x v="24"/>
    <n v="9"/>
    <n v="178755.84"/>
    <n v="1"/>
    <n v="1"/>
    <n v="0"/>
    <n v="199929.17"/>
    <x v="1"/>
    <n v="13"/>
    <n v="2149"/>
    <n v="6"/>
    <n v="4"/>
    <n v="0.46153846153846156"/>
    <n v="27937"/>
    <x v="2"/>
    <x v="3"/>
    <s v="Low Risk"/>
  </r>
  <r>
    <n v="15606901"/>
    <n v="728"/>
    <x v="0"/>
    <s v="Male"/>
    <x v="3"/>
    <n v="7"/>
    <n v="0"/>
    <n v="2"/>
    <n v="1"/>
    <n v="0"/>
    <n v="40023.699999999997"/>
    <x v="1"/>
    <n v="20"/>
    <n v="3546"/>
    <n v="9"/>
    <n v="43"/>
    <n v="0.45"/>
    <n v="70920"/>
    <x v="0"/>
    <x v="1"/>
    <s v="Medium Risk"/>
  </r>
  <r>
    <n v="15713559"/>
    <n v="473"/>
    <x v="2"/>
    <s v="Female"/>
    <x v="15"/>
    <n v="5"/>
    <n v="146602.25"/>
    <n v="2"/>
    <n v="1"/>
    <n v="1"/>
    <n v="72946.95"/>
    <x v="1"/>
    <n v="30"/>
    <n v="4088"/>
    <n v="9"/>
    <n v="148"/>
    <n v="0.3"/>
    <n v="122640"/>
    <x v="0"/>
    <x v="2"/>
    <s v="High Risk"/>
  </r>
  <r>
    <n v="15768881"/>
    <n v="738"/>
    <x v="0"/>
    <s v="Male"/>
    <x v="6"/>
    <n v="2"/>
    <n v="0"/>
    <n v="2"/>
    <n v="1"/>
    <n v="1"/>
    <n v="170421.13"/>
    <x v="1"/>
    <n v="29"/>
    <n v="4566"/>
    <n v="4"/>
    <n v="75"/>
    <n v="0.13793103448275862"/>
    <n v="132414"/>
    <x v="1"/>
    <x v="0"/>
    <s v="High Risk"/>
  </r>
  <r>
    <n v="15743075"/>
    <n v="659"/>
    <x v="0"/>
    <s v="Male"/>
    <x v="12"/>
    <n v="6"/>
    <n v="0"/>
    <n v="2"/>
    <n v="1"/>
    <n v="1"/>
    <n v="58879.11"/>
    <x v="1"/>
    <n v="3"/>
    <n v="4346"/>
    <n v="5"/>
    <n v="127"/>
    <n v="1"/>
    <n v="13038"/>
    <x v="2"/>
    <x v="1"/>
    <s v="High Risk"/>
  </r>
  <r>
    <n v="15660980"/>
    <n v="597"/>
    <x v="1"/>
    <s v="Male"/>
    <x v="16"/>
    <n v="6"/>
    <n v="115702.67"/>
    <n v="2"/>
    <n v="1"/>
    <n v="1"/>
    <n v="25059.05"/>
    <x v="1"/>
    <n v="3"/>
    <n v="4044"/>
    <n v="1"/>
    <n v="59"/>
    <n v="0.33333333333333331"/>
    <n v="12132"/>
    <x v="0"/>
    <x v="1"/>
    <s v="Medium Risk"/>
  </r>
  <r>
    <n v="15810942"/>
    <n v="445"/>
    <x v="2"/>
    <s v="Female"/>
    <x v="22"/>
    <n v="2"/>
    <n v="137655.31"/>
    <n v="1"/>
    <n v="0"/>
    <n v="1"/>
    <n v="29909.84"/>
    <x v="1"/>
    <n v="9"/>
    <n v="4674"/>
    <n v="10"/>
    <n v="1"/>
    <n v="1"/>
    <n v="42066"/>
    <x v="0"/>
    <x v="0"/>
    <s v="Low Risk"/>
  </r>
  <r>
    <n v="15728362"/>
    <n v="671"/>
    <x v="0"/>
    <s v="Female"/>
    <x v="6"/>
    <n v="3"/>
    <n v="0"/>
    <n v="2"/>
    <n v="1"/>
    <n v="0"/>
    <n v="158043.10999999999"/>
    <x v="1"/>
    <n v="11"/>
    <n v="1498"/>
    <n v="4"/>
    <n v="34"/>
    <n v="0.36363636363636365"/>
    <n v="16478"/>
    <x v="1"/>
    <x v="2"/>
    <s v="Medium Risk"/>
  </r>
  <r>
    <n v="15683339"/>
    <n v="656"/>
    <x v="1"/>
    <s v="Female"/>
    <x v="10"/>
    <n v="6"/>
    <n v="59877.33"/>
    <n v="1"/>
    <n v="1"/>
    <n v="0"/>
    <n v="14032.62"/>
    <x v="0"/>
    <n v="29"/>
    <n v="2532"/>
    <n v="2"/>
    <n v="169"/>
    <n v="6.8965517241379309E-2"/>
    <n v="73428"/>
    <x v="0"/>
    <x v="1"/>
    <s v="High Risk"/>
  </r>
  <r>
    <n v="15685476"/>
    <n v="658"/>
    <x v="0"/>
    <s v="Male"/>
    <x v="8"/>
    <n v="5"/>
    <n v="100082.14"/>
    <n v="1"/>
    <n v="0"/>
    <n v="1"/>
    <n v="49809.88"/>
    <x v="1"/>
    <n v="18"/>
    <n v="4713"/>
    <n v="7"/>
    <n v="137"/>
    <n v="0.3888888888888889"/>
    <n v="84834"/>
    <x v="0"/>
    <x v="2"/>
    <s v="High Risk"/>
  </r>
  <r>
    <n v="15663650"/>
    <n v="698"/>
    <x v="2"/>
    <s v="Male"/>
    <x v="37"/>
    <n v="10"/>
    <n v="107304.39"/>
    <n v="3"/>
    <n v="1"/>
    <n v="0"/>
    <n v="28806.32"/>
    <x v="0"/>
    <n v="8"/>
    <n v="4440"/>
    <n v="0"/>
    <n v="164"/>
    <n v="0"/>
    <n v="35520"/>
    <x v="0"/>
    <x v="3"/>
    <s v="High Risk"/>
  </r>
  <r>
    <n v="15617434"/>
    <n v="655"/>
    <x v="1"/>
    <s v="Male"/>
    <x v="16"/>
    <n v="9"/>
    <n v="0"/>
    <n v="1"/>
    <n v="0"/>
    <n v="1"/>
    <n v="90490.33"/>
    <x v="1"/>
    <n v="16"/>
    <n v="2218"/>
    <n v="3"/>
    <n v="80"/>
    <n v="0.1875"/>
    <n v="35488"/>
    <x v="2"/>
    <x v="3"/>
    <s v="High Risk"/>
  </r>
  <r>
    <n v="15622470"/>
    <n v="772"/>
    <x v="1"/>
    <s v="Male"/>
    <x v="1"/>
    <n v="10"/>
    <n v="96032.22"/>
    <n v="1"/>
    <n v="1"/>
    <n v="1"/>
    <n v="75825.570000000007"/>
    <x v="1"/>
    <n v="14"/>
    <n v="4051"/>
    <n v="1"/>
    <n v="105"/>
    <n v="7.1428571428571425E-2"/>
    <n v="56714"/>
    <x v="0"/>
    <x v="3"/>
    <s v="High Risk"/>
  </r>
  <r>
    <n v="15703682"/>
    <n v="681"/>
    <x v="1"/>
    <s v="Male"/>
    <x v="19"/>
    <n v="10"/>
    <n v="0"/>
    <n v="1"/>
    <n v="0"/>
    <n v="0"/>
    <n v="158336.35999999999"/>
    <x v="1"/>
    <n v="6"/>
    <n v="1568"/>
    <n v="0"/>
    <n v="57"/>
    <n v="0"/>
    <n v="9408"/>
    <x v="1"/>
    <x v="3"/>
    <s v="Medium Risk"/>
  </r>
  <r>
    <n v="15727391"/>
    <n v="688"/>
    <x v="2"/>
    <s v="Male"/>
    <x v="6"/>
    <n v="9"/>
    <n v="144553.5"/>
    <n v="2"/>
    <n v="1"/>
    <n v="0"/>
    <n v="143454.95000000001"/>
    <x v="1"/>
    <n v="3"/>
    <n v="1881"/>
    <n v="3"/>
    <n v="133"/>
    <n v="1"/>
    <n v="5643"/>
    <x v="2"/>
    <x v="3"/>
    <s v="High Risk"/>
  </r>
  <r>
    <n v="15711062"/>
    <n v="633"/>
    <x v="2"/>
    <s v="Male"/>
    <x v="20"/>
    <n v="5"/>
    <n v="86172.81"/>
    <n v="2"/>
    <n v="1"/>
    <n v="1"/>
    <n v="117279.49"/>
    <x v="1"/>
    <n v="2"/>
    <n v="2218"/>
    <n v="9"/>
    <n v="115"/>
    <n v="1"/>
    <n v="4436"/>
    <x v="0"/>
    <x v="2"/>
    <s v="High Risk"/>
  </r>
  <r>
    <n v="15567339"/>
    <n v="735"/>
    <x v="0"/>
    <s v="Male"/>
    <x v="39"/>
    <n v="9"/>
    <n v="0"/>
    <n v="1"/>
    <n v="1"/>
    <n v="1"/>
    <n v="114283.33"/>
    <x v="1"/>
    <n v="26"/>
    <n v="2859"/>
    <n v="0"/>
    <n v="19"/>
    <n v="0"/>
    <n v="74334"/>
    <x v="0"/>
    <x v="3"/>
    <s v="Low Risk"/>
  </r>
  <r>
    <n v="15760662"/>
    <n v="521"/>
    <x v="2"/>
    <s v="Female"/>
    <x v="6"/>
    <n v="2"/>
    <n v="87212.800000000003"/>
    <n v="1"/>
    <n v="1"/>
    <n v="1"/>
    <n v="994.86"/>
    <x v="1"/>
    <n v="26"/>
    <n v="3515"/>
    <n v="1"/>
    <n v="86"/>
    <n v="3.8461538461538464E-2"/>
    <n v="91390"/>
    <x v="1"/>
    <x v="0"/>
    <s v="High Risk"/>
  </r>
  <r>
    <n v="15605737"/>
    <n v="541"/>
    <x v="0"/>
    <s v="Male"/>
    <x v="18"/>
    <n v="5"/>
    <n v="0"/>
    <n v="2"/>
    <n v="1"/>
    <n v="0"/>
    <n v="124795.84"/>
    <x v="1"/>
    <n v="2"/>
    <n v="828"/>
    <n v="8"/>
    <n v="95"/>
    <n v="1"/>
    <n v="1656"/>
    <x v="0"/>
    <x v="2"/>
    <s v="High Risk"/>
  </r>
  <r>
    <n v="15692977"/>
    <n v="612"/>
    <x v="2"/>
    <s v="Female"/>
    <x v="18"/>
    <n v="2"/>
    <n v="130700.92"/>
    <n v="2"/>
    <n v="0"/>
    <n v="0"/>
    <n v="77592.800000000003"/>
    <x v="1"/>
    <n v="1"/>
    <n v="1587"/>
    <n v="2"/>
    <n v="106"/>
    <n v="1"/>
    <n v="1587"/>
    <x v="2"/>
    <x v="0"/>
    <s v="High Risk"/>
  </r>
  <r>
    <n v="15672082"/>
    <n v="562"/>
    <x v="0"/>
    <s v="Male"/>
    <x v="46"/>
    <n v="3"/>
    <n v="0"/>
    <n v="2"/>
    <n v="1"/>
    <n v="0"/>
    <n v="105986.01"/>
    <x v="1"/>
    <n v="1"/>
    <n v="1648"/>
    <n v="0"/>
    <n v="163"/>
    <n v="0"/>
    <n v="1648"/>
    <x v="0"/>
    <x v="2"/>
    <s v="High Risk"/>
  </r>
  <r>
    <n v="15600280"/>
    <n v="703"/>
    <x v="0"/>
    <s v="Female"/>
    <x v="15"/>
    <n v="6"/>
    <n v="0"/>
    <n v="2"/>
    <n v="0"/>
    <n v="0"/>
    <n v="33606.519999999997"/>
    <x v="1"/>
    <n v="8"/>
    <n v="2366"/>
    <n v="0"/>
    <n v="73"/>
    <n v="0"/>
    <n v="18928"/>
    <x v="1"/>
    <x v="1"/>
    <s v="High Risk"/>
  </r>
  <r>
    <n v="15804052"/>
    <n v="710"/>
    <x v="1"/>
    <s v="Male"/>
    <x v="51"/>
    <n v="6"/>
    <n v="0"/>
    <n v="2"/>
    <n v="1"/>
    <n v="1"/>
    <n v="134188.10999999999"/>
    <x v="1"/>
    <n v="29"/>
    <n v="4425"/>
    <n v="3"/>
    <n v="47"/>
    <n v="0.10344827586206896"/>
    <n v="128325"/>
    <x v="0"/>
    <x v="1"/>
    <s v="Medium Risk"/>
  </r>
  <r>
    <n v="15576065"/>
    <n v="731"/>
    <x v="1"/>
    <s v="Female"/>
    <x v="20"/>
    <n v="5"/>
    <n v="171325.98"/>
    <n v="1"/>
    <n v="1"/>
    <n v="1"/>
    <n v="159718.26999999999"/>
    <x v="0"/>
    <n v="15"/>
    <n v="4117"/>
    <n v="5"/>
    <n v="37"/>
    <n v="0.33333333333333331"/>
    <n v="61755"/>
    <x v="2"/>
    <x v="2"/>
    <s v="Medium Risk"/>
  </r>
  <r>
    <n v="15796838"/>
    <n v="703"/>
    <x v="1"/>
    <s v="Male"/>
    <x v="14"/>
    <n v="4"/>
    <n v="92930.92"/>
    <n v="1"/>
    <n v="0"/>
    <n v="1"/>
    <n v="85148.78"/>
    <x v="1"/>
    <n v="6"/>
    <n v="1311"/>
    <n v="3"/>
    <n v="19"/>
    <n v="0.5"/>
    <n v="7866"/>
    <x v="0"/>
    <x v="2"/>
    <s v="Low Risk"/>
  </r>
  <r>
    <n v="15693526"/>
    <n v="618"/>
    <x v="0"/>
    <s v="Female"/>
    <x v="20"/>
    <n v="0"/>
    <n v="0"/>
    <n v="1"/>
    <n v="1"/>
    <n v="0"/>
    <n v="119059.13"/>
    <x v="1"/>
    <n v="9"/>
    <n v="3911"/>
    <n v="7"/>
    <n v="9"/>
    <n v="0.77777777777777779"/>
    <n v="35199"/>
    <x v="0"/>
    <x v="0"/>
    <s v="Low Risk"/>
  </r>
  <r>
    <n v="15748595"/>
    <n v="689"/>
    <x v="0"/>
    <s v="Female"/>
    <x v="6"/>
    <n v="1"/>
    <n v="77556.789999999994"/>
    <n v="2"/>
    <n v="1"/>
    <n v="1"/>
    <n v="122998.26"/>
    <x v="1"/>
    <n v="3"/>
    <n v="1754"/>
    <n v="1"/>
    <n v="44"/>
    <n v="0.33333333333333331"/>
    <n v="5262"/>
    <x v="0"/>
    <x v="0"/>
    <s v="Medium Risk"/>
  </r>
  <r>
    <n v="15679029"/>
    <n v="718"/>
    <x v="0"/>
    <s v="Male"/>
    <x v="19"/>
    <n v="7"/>
    <n v="102874.28"/>
    <n v="1"/>
    <n v="0"/>
    <n v="0"/>
    <n v="117841.06"/>
    <x v="1"/>
    <n v="23"/>
    <n v="3796"/>
    <n v="5"/>
    <n v="52"/>
    <n v="0.21739130434782608"/>
    <n v="87308"/>
    <x v="1"/>
    <x v="1"/>
    <s v="Medium Risk"/>
  </r>
  <r>
    <n v="15753639"/>
    <n v="608"/>
    <x v="0"/>
    <s v="Male"/>
    <x v="24"/>
    <n v="5"/>
    <n v="146093.39000000001"/>
    <n v="2"/>
    <n v="0"/>
    <n v="0"/>
    <n v="160593.41"/>
    <x v="1"/>
    <n v="12"/>
    <n v="4039"/>
    <n v="6"/>
    <n v="57"/>
    <n v="0.5"/>
    <n v="48468"/>
    <x v="0"/>
    <x v="2"/>
    <s v="Medium Risk"/>
  </r>
  <r>
    <n v="15604138"/>
    <n v="749"/>
    <x v="1"/>
    <s v="Male"/>
    <x v="10"/>
    <n v="2"/>
    <n v="0"/>
    <n v="1"/>
    <n v="0"/>
    <n v="0"/>
    <n v="174189.04"/>
    <x v="0"/>
    <n v="13"/>
    <n v="4814"/>
    <n v="7"/>
    <n v="167"/>
    <n v="0.53846153846153844"/>
    <n v="62582"/>
    <x v="0"/>
    <x v="0"/>
    <s v="High Risk"/>
  </r>
  <r>
    <n v="15666095"/>
    <n v="753"/>
    <x v="1"/>
    <s v="Male"/>
    <x v="21"/>
    <n v="4"/>
    <n v="79811.72"/>
    <n v="2"/>
    <n v="0"/>
    <n v="1"/>
    <n v="68260.27"/>
    <x v="0"/>
    <n v="19"/>
    <n v="878"/>
    <n v="1"/>
    <n v="114"/>
    <n v="5.2631578947368418E-2"/>
    <n v="16682"/>
    <x v="0"/>
    <x v="2"/>
    <s v="High Risk"/>
  </r>
  <r>
    <n v="15643487"/>
    <n v="630"/>
    <x v="1"/>
    <s v="Male"/>
    <x v="2"/>
    <n v="10"/>
    <n v="105473.74"/>
    <n v="1"/>
    <n v="0"/>
    <n v="0"/>
    <n v="58854.879999999997"/>
    <x v="0"/>
    <n v="30"/>
    <n v="3599"/>
    <n v="9"/>
    <n v="172"/>
    <n v="0.3"/>
    <n v="107970"/>
    <x v="0"/>
    <x v="3"/>
    <s v="High Risk"/>
  </r>
  <r>
    <n v="15764033"/>
    <n v="693"/>
    <x v="2"/>
    <s v="Female"/>
    <x v="3"/>
    <n v="1"/>
    <n v="121927.92"/>
    <n v="1"/>
    <n v="1"/>
    <n v="0"/>
    <n v="87994.95"/>
    <x v="0"/>
    <n v="6"/>
    <n v="2909"/>
    <n v="1"/>
    <n v="98"/>
    <n v="0.16666666666666666"/>
    <n v="17454"/>
    <x v="2"/>
    <x v="0"/>
    <s v="High Risk"/>
  </r>
  <r>
    <n v="15747288"/>
    <n v="838"/>
    <x v="1"/>
    <s v="Female"/>
    <x v="20"/>
    <n v="6"/>
    <n v="61671.19"/>
    <n v="1"/>
    <n v="0"/>
    <n v="1"/>
    <n v="150659.35"/>
    <x v="0"/>
    <n v="27"/>
    <n v="1133"/>
    <n v="1"/>
    <n v="39"/>
    <n v="3.7037037037037035E-2"/>
    <n v="30591"/>
    <x v="0"/>
    <x v="1"/>
    <s v="Medium Risk"/>
  </r>
  <r>
    <n v="15790599"/>
    <n v="756"/>
    <x v="2"/>
    <s v="Female"/>
    <x v="2"/>
    <n v="5"/>
    <n v="149363.12"/>
    <n v="2"/>
    <n v="1"/>
    <n v="1"/>
    <n v="109098.39"/>
    <x v="1"/>
    <n v="2"/>
    <n v="3266"/>
    <n v="8"/>
    <n v="62"/>
    <n v="1"/>
    <n v="6532"/>
    <x v="0"/>
    <x v="2"/>
    <s v="High Risk"/>
  </r>
  <r>
    <n v="15737705"/>
    <n v="775"/>
    <x v="0"/>
    <s v="Female"/>
    <x v="7"/>
    <n v="4"/>
    <n v="152309.37"/>
    <n v="1"/>
    <n v="1"/>
    <n v="0"/>
    <n v="104112"/>
    <x v="1"/>
    <n v="27"/>
    <n v="1369"/>
    <n v="3"/>
    <n v="99"/>
    <n v="0.1111111111111111"/>
    <n v="36963"/>
    <x v="0"/>
    <x v="2"/>
    <s v="High Risk"/>
  </r>
  <r>
    <n v="15737194"/>
    <n v="635"/>
    <x v="0"/>
    <s v="Female"/>
    <x v="19"/>
    <n v="5"/>
    <n v="0"/>
    <n v="2"/>
    <n v="1"/>
    <n v="0"/>
    <n v="122949.71"/>
    <x v="1"/>
    <n v="24"/>
    <n v="4430"/>
    <n v="1"/>
    <n v="174"/>
    <n v="4.1666666666666664E-2"/>
    <n v="106320"/>
    <x v="1"/>
    <x v="2"/>
    <s v="High Risk"/>
  </r>
  <r>
    <n v="15726776"/>
    <n v="705"/>
    <x v="1"/>
    <s v="Male"/>
    <x v="18"/>
    <n v="1"/>
    <n v="111629.29"/>
    <n v="1"/>
    <n v="1"/>
    <n v="1"/>
    <n v="21807.16"/>
    <x v="1"/>
    <n v="29"/>
    <n v="4831"/>
    <n v="0"/>
    <n v="17"/>
    <n v="0"/>
    <n v="140099"/>
    <x v="2"/>
    <x v="0"/>
    <s v="Low Risk"/>
  </r>
  <r>
    <n v="15804357"/>
    <n v="481"/>
    <x v="0"/>
    <s v="Male"/>
    <x v="20"/>
    <n v="3"/>
    <n v="0"/>
    <n v="1"/>
    <n v="1"/>
    <n v="1"/>
    <n v="32319.93"/>
    <x v="1"/>
    <n v="6"/>
    <n v="3814"/>
    <n v="10"/>
    <n v="102"/>
    <n v="1"/>
    <n v="22884"/>
    <x v="0"/>
    <x v="2"/>
    <s v="High Risk"/>
  </r>
  <r>
    <n v="15664432"/>
    <n v="727"/>
    <x v="1"/>
    <s v="Female"/>
    <x v="23"/>
    <n v="7"/>
    <n v="96296.78"/>
    <n v="1"/>
    <n v="1"/>
    <n v="0"/>
    <n v="190457.87"/>
    <x v="0"/>
    <n v="3"/>
    <n v="1384"/>
    <n v="7"/>
    <n v="1"/>
    <n v="1"/>
    <n v="4152"/>
    <x v="1"/>
    <x v="1"/>
    <s v="Low Risk"/>
  </r>
  <r>
    <n v="15688984"/>
    <n v="595"/>
    <x v="0"/>
    <s v="Male"/>
    <x v="43"/>
    <n v="4"/>
    <n v="95830.43"/>
    <n v="1"/>
    <n v="1"/>
    <n v="0"/>
    <n v="177738.98"/>
    <x v="1"/>
    <n v="30"/>
    <n v="4697"/>
    <n v="4"/>
    <n v="140"/>
    <n v="0.13333333333333333"/>
    <n v="140910"/>
    <x v="2"/>
    <x v="2"/>
    <s v="High Risk"/>
  </r>
  <r>
    <n v="15583026"/>
    <n v="535"/>
    <x v="0"/>
    <s v="Female"/>
    <x v="16"/>
    <n v="0"/>
    <n v="135919.32999999999"/>
    <n v="1"/>
    <n v="1"/>
    <n v="0"/>
    <n v="80425.649999999994"/>
    <x v="1"/>
    <n v="26"/>
    <n v="4431"/>
    <n v="9"/>
    <n v="132"/>
    <n v="0.34615384615384615"/>
    <n v="115206"/>
    <x v="2"/>
    <x v="0"/>
    <s v="High Risk"/>
  </r>
  <r>
    <n v="15771668"/>
    <n v="578"/>
    <x v="0"/>
    <s v="Male"/>
    <x v="49"/>
    <n v="10"/>
    <n v="185966.64"/>
    <n v="1"/>
    <n v="0"/>
    <n v="0"/>
    <n v="9445.42"/>
    <x v="0"/>
    <n v="8"/>
    <n v="4744"/>
    <n v="3"/>
    <n v="79"/>
    <n v="0.375"/>
    <n v="37952"/>
    <x v="0"/>
    <x v="3"/>
    <s v="High Risk"/>
  </r>
  <r>
    <n v="15779904"/>
    <n v="597"/>
    <x v="0"/>
    <s v="Female"/>
    <x v="6"/>
    <n v="5"/>
    <n v="0"/>
    <n v="2"/>
    <n v="1"/>
    <n v="1"/>
    <n v="174825.57"/>
    <x v="1"/>
    <n v="10"/>
    <n v="952"/>
    <n v="0"/>
    <n v="56"/>
    <n v="0"/>
    <n v="9520"/>
    <x v="0"/>
    <x v="2"/>
    <s v="Medium Risk"/>
  </r>
  <r>
    <n v="15784323"/>
    <n v="449"/>
    <x v="0"/>
    <s v="Female"/>
    <x v="29"/>
    <n v="7"/>
    <n v="0"/>
    <n v="2"/>
    <n v="0"/>
    <n v="0"/>
    <n v="175743.92"/>
    <x v="1"/>
    <n v="5"/>
    <n v="1052"/>
    <n v="8"/>
    <n v="43"/>
    <n v="1"/>
    <n v="5260"/>
    <x v="0"/>
    <x v="1"/>
    <s v="Medium Risk"/>
  </r>
  <r>
    <n v="15756277"/>
    <n v="850"/>
    <x v="2"/>
    <s v="Female"/>
    <x v="3"/>
    <n v="8"/>
    <n v="92244.83"/>
    <n v="2"/>
    <n v="1"/>
    <n v="0"/>
    <n v="54949.73"/>
    <x v="1"/>
    <n v="12"/>
    <n v="2127"/>
    <n v="5"/>
    <n v="29"/>
    <n v="0.41666666666666669"/>
    <n v="25524"/>
    <x v="0"/>
    <x v="1"/>
    <s v="Low Risk"/>
  </r>
  <r>
    <n v="15663312"/>
    <n v="494"/>
    <x v="0"/>
    <s v="Female"/>
    <x v="12"/>
    <n v="9"/>
    <n v="112727.06"/>
    <n v="2"/>
    <n v="1"/>
    <n v="0"/>
    <n v="183752.91"/>
    <x v="1"/>
    <n v="30"/>
    <n v="3644"/>
    <n v="7"/>
    <n v="115"/>
    <n v="0.23333333333333334"/>
    <n v="109320"/>
    <x v="1"/>
    <x v="3"/>
    <s v="High Risk"/>
  </r>
  <r>
    <n v="15793197"/>
    <n v="676"/>
    <x v="0"/>
    <s v="Female"/>
    <x v="10"/>
    <n v="8"/>
    <n v="100359.54"/>
    <n v="1"/>
    <n v="0"/>
    <n v="0"/>
    <n v="46038.28"/>
    <x v="1"/>
    <n v="12"/>
    <n v="2144"/>
    <n v="10"/>
    <n v="180"/>
    <n v="0.83333333333333337"/>
    <n v="25728"/>
    <x v="0"/>
    <x v="1"/>
    <s v="High Risk"/>
  </r>
  <r>
    <n v="15731463"/>
    <n v="818"/>
    <x v="2"/>
    <s v="Male"/>
    <x v="3"/>
    <n v="10"/>
    <n v="105301.5"/>
    <n v="1"/>
    <n v="1"/>
    <n v="1"/>
    <n v="78941.59"/>
    <x v="1"/>
    <n v="3"/>
    <n v="2950"/>
    <n v="10"/>
    <n v="50"/>
    <n v="1"/>
    <n v="8850"/>
    <x v="0"/>
    <x v="3"/>
    <s v="Medium Risk"/>
  </r>
  <r>
    <n v="15621768"/>
    <n v="712"/>
    <x v="1"/>
    <s v="Male"/>
    <x v="13"/>
    <n v="6"/>
    <n v="112994.65"/>
    <n v="1"/>
    <n v="0"/>
    <n v="0"/>
    <n v="198398.68"/>
    <x v="1"/>
    <n v="4"/>
    <n v="4305"/>
    <n v="1"/>
    <n v="86"/>
    <n v="0.25"/>
    <n v="17220"/>
    <x v="0"/>
    <x v="1"/>
    <s v="High Risk"/>
  </r>
  <r>
    <n v="15691323"/>
    <n v="672"/>
    <x v="2"/>
    <s v="Male"/>
    <x v="20"/>
    <n v="4"/>
    <n v="89025.88"/>
    <n v="2"/>
    <n v="1"/>
    <n v="0"/>
    <n v="188892.19"/>
    <x v="1"/>
    <n v="27"/>
    <n v="4274"/>
    <n v="8"/>
    <n v="20"/>
    <n v="0.29629629629629628"/>
    <n v="115398"/>
    <x v="0"/>
    <x v="2"/>
    <s v="Low Risk"/>
  </r>
  <r>
    <n v="15781326"/>
    <n v="636"/>
    <x v="0"/>
    <s v="Male"/>
    <x v="12"/>
    <n v="9"/>
    <n v="95478.17"/>
    <n v="1"/>
    <n v="0"/>
    <n v="0"/>
    <n v="169286.74"/>
    <x v="1"/>
    <n v="16"/>
    <n v="171"/>
    <n v="0"/>
    <n v="72"/>
    <n v="0"/>
    <n v="2736"/>
    <x v="2"/>
    <x v="3"/>
    <s v="High Risk"/>
  </r>
  <r>
    <n v="15595640"/>
    <n v="698"/>
    <x v="0"/>
    <s v="Male"/>
    <x v="24"/>
    <n v="8"/>
    <n v="0"/>
    <n v="2"/>
    <n v="0"/>
    <n v="0"/>
    <n v="145004.39000000001"/>
    <x v="1"/>
    <n v="16"/>
    <n v="464"/>
    <n v="5"/>
    <n v="157"/>
    <n v="0.3125"/>
    <n v="7424"/>
    <x v="1"/>
    <x v="1"/>
    <s v="High Risk"/>
  </r>
  <r>
    <n v="15814331"/>
    <n v="597"/>
    <x v="2"/>
    <s v="Female"/>
    <x v="3"/>
    <n v="7"/>
    <n v="119127.46"/>
    <n v="2"/>
    <n v="1"/>
    <n v="0"/>
    <n v="55809.919999999998"/>
    <x v="1"/>
    <n v="5"/>
    <n v="2444"/>
    <n v="2"/>
    <n v="142"/>
    <n v="0.4"/>
    <n v="12220"/>
    <x v="2"/>
    <x v="1"/>
    <s v="High Risk"/>
  </r>
  <r>
    <n v="15602030"/>
    <n v="717"/>
    <x v="0"/>
    <s v="Male"/>
    <x v="34"/>
    <n v="4"/>
    <n v="128206.79"/>
    <n v="1"/>
    <n v="1"/>
    <n v="1"/>
    <n v="54272.12"/>
    <x v="1"/>
    <n v="7"/>
    <n v="4474"/>
    <n v="8"/>
    <n v="66"/>
    <n v="1"/>
    <n v="31318"/>
    <x v="0"/>
    <x v="2"/>
    <s v="High Risk"/>
  </r>
  <r>
    <n v="15747974"/>
    <n v="614"/>
    <x v="0"/>
    <s v="Male"/>
    <x v="23"/>
    <n v="1"/>
    <n v="0"/>
    <n v="2"/>
    <n v="1"/>
    <n v="0"/>
    <n v="192440.54"/>
    <x v="1"/>
    <n v="4"/>
    <n v="1387"/>
    <n v="2"/>
    <n v="45"/>
    <n v="0.5"/>
    <n v="5548"/>
    <x v="2"/>
    <x v="0"/>
    <s v="Medium Risk"/>
  </r>
  <r>
    <n v="15611315"/>
    <n v="708"/>
    <x v="2"/>
    <s v="Female"/>
    <x v="51"/>
    <n v="4"/>
    <n v="71433.08"/>
    <n v="1"/>
    <n v="1"/>
    <n v="0"/>
    <n v="103697.57"/>
    <x v="1"/>
    <n v="27"/>
    <n v="1533"/>
    <n v="8"/>
    <n v="174"/>
    <n v="0.29629629629629628"/>
    <n v="41391"/>
    <x v="0"/>
    <x v="2"/>
    <s v="High Risk"/>
  </r>
  <r>
    <n v="15636977"/>
    <n v="507"/>
    <x v="2"/>
    <s v="Male"/>
    <x v="18"/>
    <n v="9"/>
    <n v="118214.32"/>
    <n v="3"/>
    <n v="1"/>
    <n v="0"/>
    <n v="119110.03"/>
    <x v="0"/>
    <n v="19"/>
    <n v="2543"/>
    <n v="5"/>
    <n v="37"/>
    <n v="0.26315789473684209"/>
    <n v="48317"/>
    <x v="1"/>
    <x v="3"/>
    <s v="Medium Risk"/>
  </r>
  <r>
    <n v="15690337"/>
    <n v="581"/>
    <x v="0"/>
    <s v="Female"/>
    <x v="7"/>
    <n v="5"/>
    <n v="102258.11"/>
    <n v="2"/>
    <n v="1"/>
    <n v="0"/>
    <n v="194681.60000000001"/>
    <x v="1"/>
    <n v="2"/>
    <n v="580"/>
    <n v="8"/>
    <n v="145"/>
    <n v="1"/>
    <n v="1160"/>
    <x v="0"/>
    <x v="2"/>
    <s v="High Risk"/>
  </r>
  <r>
    <n v="15680666"/>
    <n v="579"/>
    <x v="1"/>
    <s v="Female"/>
    <x v="2"/>
    <n v="2"/>
    <n v="151963.26"/>
    <n v="2"/>
    <n v="1"/>
    <n v="0"/>
    <n v="158948.63"/>
    <x v="1"/>
    <n v="1"/>
    <n v="3829"/>
    <n v="9"/>
    <n v="159"/>
    <n v="1"/>
    <n v="3829"/>
    <x v="0"/>
    <x v="0"/>
    <s v="High Risk"/>
  </r>
  <r>
    <n v="15679551"/>
    <n v="504"/>
    <x v="1"/>
    <s v="Female"/>
    <x v="17"/>
    <n v="2"/>
    <n v="163764.84"/>
    <n v="1"/>
    <n v="1"/>
    <n v="1"/>
    <n v="165122.54999999999"/>
    <x v="0"/>
    <n v="17"/>
    <n v="1721"/>
    <n v="9"/>
    <n v="26"/>
    <n v="0.52941176470588236"/>
    <n v="29257"/>
    <x v="0"/>
    <x v="0"/>
    <s v="Low Risk"/>
  </r>
  <r>
    <n v="15778915"/>
    <n v="737"/>
    <x v="0"/>
    <s v="Female"/>
    <x v="15"/>
    <n v="7"/>
    <n v="128551.36"/>
    <n v="2"/>
    <n v="0"/>
    <n v="1"/>
    <n v="189402.71"/>
    <x v="1"/>
    <n v="6"/>
    <n v="4447"/>
    <n v="8"/>
    <n v="179"/>
    <n v="1"/>
    <n v="26682"/>
    <x v="2"/>
    <x v="1"/>
    <s v="High Risk"/>
  </r>
  <r>
    <n v="15568849"/>
    <n v="540"/>
    <x v="1"/>
    <s v="Female"/>
    <x v="8"/>
    <n v="10"/>
    <n v="118158.74"/>
    <n v="1"/>
    <n v="1"/>
    <n v="1"/>
    <n v="158027.57"/>
    <x v="1"/>
    <n v="10"/>
    <n v="2654"/>
    <n v="8"/>
    <n v="160"/>
    <n v="0.8"/>
    <n v="26540"/>
    <x v="0"/>
    <x v="3"/>
    <s v="High Risk"/>
  </r>
  <r>
    <n v="15747762"/>
    <n v="609"/>
    <x v="0"/>
    <s v="Male"/>
    <x v="15"/>
    <n v="7"/>
    <n v="118520.41"/>
    <n v="1"/>
    <n v="0"/>
    <n v="0"/>
    <n v="3815.48"/>
    <x v="1"/>
    <n v="18"/>
    <n v="3426"/>
    <n v="3"/>
    <n v="19"/>
    <n v="0.16666666666666666"/>
    <n v="61668"/>
    <x v="1"/>
    <x v="1"/>
    <s v="Low Risk"/>
  </r>
  <r>
    <n v="15753679"/>
    <n v="778"/>
    <x v="0"/>
    <s v="Male"/>
    <x v="9"/>
    <n v="4"/>
    <n v="0"/>
    <n v="2"/>
    <n v="1"/>
    <n v="1"/>
    <n v="162809.20000000001"/>
    <x v="1"/>
    <n v="12"/>
    <n v="3483"/>
    <n v="6"/>
    <n v="147"/>
    <n v="0.5"/>
    <n v="41796"/>
    <x v="1"/>
    <x v="2"/>
    <s v="High Risk"/>
  </r>
  <r>
    <n v="15750049"/>
    <n v="621"/>
    <x v="0"/>
    <s v="Male"/>
    <x v="20"/>
    <n v="10"/>
    <n v="163823.37"/>
    <n v="1"/>
    <n v="0"/>
    <n v="0"/>
    <n v="89519.47"/>
    <x v="1"/>
    <n v="14"/>
    <n v="776"/>
    <n v="10"/>
    <n v="65"/>
    <n v="0.7142857142857143"/>
    <n v="10864"/>
    <x v="0"/>
    <x v="3"/>
    <s v="High Risk"/>
  </r>
  <r>
    <n v="15606097"/>
    <n v="665"/>
    <x v="2"/>
    <s v="Male"/>
    <x v="54"/>
    <n v="7"/>
    <n v="104469.58"/>
    <n v="1"/>
    <n v="1"/>
    <n v="1"/>
    <n v="25165.360000000001"/>
    <x v="0"/>
    <n v="6"/>
    <n v="2258"/>
    <n v="5"/>
    <n v="14"/>
    <n v="0.83333333333333337"/>
    <n v="13548"/>
    <x v="1"/>
    <x v="1"/>
    <s v="Low Risk"/>
  </r>
  <r>
    <n v="15802368"/>
    <n v="608"/>
    <x v="0"/>
    <s v="Female"/>
    <x v="40"/>
    <n v="6"/>
    <n v="0"/>
    <n v="1"/>
    <n v="1"/>
    <n v="1"/>
    <n v="126012.57"/>
    <x v="1"/>
    <n v="16"/>
    <n v="3007"/>
    <n v="0"/>
    <n v="84"/>
    <n v="0"/>
    <n v="48112"/>
    <x v="0"/>
    <x v="1"/>
    <s v="High Risk"/>
  </r>
  <r>
    <n v="15767488"/>
    <n v="680"/>
    <x v="1"/>
    <s v="Male"/>
    <x v="18"/>
    <n v="7"/>
    <n v="0"/>
    <n v="2"/>
    <n v="1"/>
    <n v="0"/>
    <n v="20109.21"/>
    <x v="1"/>
    <n v="19"/>
    <n v="1187"/>
    <n v="7"/>
    <n v="73"/>
    <n v="0.36842105263157893"/>
    <n v="22553"/>
    <x v="2"/>
    <x v="1"/>
    <s v="High Risk"/>
  </r>
  <r>
    <n v="15669946"/>
    <n v="663"/>
    <x v="2"/>
    <s v="Female"/>
    <x v="17"/>
    <n v="2"/>
    <n v="141726.88"/>
    <n v="1"/>
    <n v="1"/>
    <n v="1"/>
    <n v="58257.23"/>
    <x v="1"/>
    <n v="5"/>
    <n v="4054"/>
    <n v="5"/>
    <n v="7"/>
    <n v="1"/>
    <n v="20270"/>
    <x v="0"/>
    <x v="0"/>
    <s v="Low Risk"/>
  </r>
  <r>
    <n v="15612103"/>
    <n v="627"/>
    <x v="2"/>
    <s v="Female"/>
    <x v="12"/>
    <n v="2"/>
    <n v="137852.96"/>
    <n v="1"/>
    <n v="1"/>
    <n v="1"/>
    <n v="172269.21"/>
    <x v="0"/>
    <n v="8"/>
    <n v="1828"/>
    <n v="3"/>
    <n v="5"/>
    <n v="0.375"/>
    <n v="14624"/>
    <x v="1"/>
    <x v="0"/>
    <s v="Low Risk"/>
  </r>
  <r>
    <n v="15645353"/>
    <n v="607"/>
    <x v="0"/>
    <s v="Male"/>
    <x v="28"/>
    <n v="1"/>
    <n v="0"/>
    <n v="1"/>
    <n v="1"/>
    <n v="0"/>
    <n v="29818.2"/>
    <x v="1"/>
    <n v="9"/>
    <n v="4462"/>
    <n v="5"/>
    <n v="179"/>
    <n v="0.55555555555555558"/>
    <n v="40158"/>
    <x v="0"/>
    <x v="0"/>
    <s v="High Risk"/>
  </r>
  <r>
    <n v="15650018"/>
    <n v="681"/>
    <x v="0"/>
    <s v="Female"/>
    <x v="3"/>
    <n v="8"/>
    <n v="154100.29999999999"/>
    <n v="1"/>
    <n v="0"/>
    <n v="0"/>
    <n v="114659.81"/>
    <x v="1"/>
    <n v="1"/>
    <n v="1503"/>
    <n v="5"/>
    <n v="31"/>
    <n v="1"/>
    <n v="1503"/>
    <x v="1"/>
    <x v="1"/>
    <s v="Medium Risk"/>
  </r>
  <r>
    <n v="15659002"/>
    <n v="766"/>
    <x v="0"/>
    <s v="Female"/>
    <x v="13"/>
    <n v="6"/>
    <n v="0"/>
    <n v="2"/>
    <n v="0"/>
    <n v="0"/>
    <n v="147184.74"/>
    <x v="1"/>
    <n v="2"/>
    <n v="3496"/>
    <n v="7"/>
    <n v="27"/>
    <n v="1"/>
    <n v="6992"/>
    <x v="0"/>
    <x v="1"/>
    <s v="Low Risk"/>
  </r>
  <r>
    <n v="15616028"/>
    <n v="694"/>
    <x v="0"/>
    <s v="Male"/>
    <x v="33"/>
    <n v="2"/>
    <n v="0"/>
    <n v="3"/>
    <n v="0"/>
    <n v="1"/>
    <n v="15039.41"/>
    <x v="1"/>
    <n v="24"/>
    <n v="3514"/>
    <n v="9"/>
    <n v="38"/>
    <n v="0.375"/>
    <n v="84336"/>
    <x v="0"/>
    <x v="0"/>
    <s v="Medium Risk"/>
  </r>
  <r>
    <n v="15660475"/>
    <n v="411"/>
    <x v="0"/>
    <s v="Female"/>
    <x v="41"/>
    <n v="9"/>
    <n v="0"/>
    <n v="1"/>
    <n v="0"/>
    <n v="1"/>
    <n v="76621.490000000005"/>
    <x v="1"/>
    <n v="6"/>
    <n v="3619"/>
    <n v="3"/>
    <n v="79"/>
    <n v="0.5"/>
    <n v="21714"/>
    <x v="1"/>
    <x v="3"/>
    <s v="High Risk"/>
  </r>
  <r>
    <n v="15652615"/>
    <n v="742"/>
    <x v="0"/>
    <s v="Male"/>
    <x v="2"/>
    <n v="8"/>
    <n v="140004.96"/>
    <n v="1"/>
    <n v="1"/>
    <n v="1"/>
    <n v="92985.78"/>
    <x v="1"/>
    <n v="24"/>
    <n v="2047"/>
    <n v="4"/>
    <n v="12"/>
    <n v="0.16666666666666666"/>
    <n v="49128"/>
    <x v="0"/>
    <x v="1"/>
    <s v="Low Risk"/>
  </r>
  <r>
    <n v="15653572"/>
    <n v="673"/>
    <x v="1"/>
    <s v="Male"/>
    <x v="3"/>
    <n v="8"/>
    <n v="127132.96"/>
    <n v="1"/>
    <n v="0"/>
    <n v="1"/>
    <n v="6009.27"/>
    <x v="0"/>
    <n v="28"/>
    <n v="626"/>
    <n v="3"/>
    <n v="86"/>
    <n v="0.10714285714285714"/>
    <n v="17528"/>
    <x v="0"/>
    <x v="1"/>
    <s v="High Risk"/>
  </r>
  <r>
    <n v="15628059"/>
    <n v="529"/>
    <x v="0"/>
    <s v="Male"/>
    <x v="22"/>
    <n v="1"/>
    <n v="0"/>
    <n v="2"/>
    <n v="1"/>
    <n v="1"/>
    <n v="191370.97"/>
    <x v="1"/>
    <n v="24"/>
    <n v="1936"/>
    <n v="4"/>
    <n v="124"/>
    <n v="0.16666666666666666"/>
    <n v="46464"/>
    <x v="2"/>
    <x v="0"/>
    <s v="High Risk"/>
  </r>
  <r>
    <n v="15703413"/>
    <n v="519"/>
    <x v="0"/>
    <s v="Female"/>
    <x v="16"/>
    <n v="7"/>
    <n v="125328.56"/>
    <n v="1"/>
    <n v="1"/>
    <n v="0"/>
    <n v="188225.67"/>
    <x v="1"/>
    <n v="26"/>
    <n v="3492"/>
    <n v="4"/>
    <n v="89"/>
    <n v="0.15384615384615385"/>
    <n v="90792"/>
    <x v="0"/>
    <x v="1"/>
    <s v="High Risk"/>
  </r>
  <r>
    <n v="15610433"/>
    <n v="573"/>
    <x v="0"/>
    <s v="Male"/>
    <x v="12"/>
    <n v="9"/>
    <n v="0"/>
    <n v="2"/>
    <n v="1"/>
    <n v="0"/>
    <n v="11743.89"/>
    <x v="1"/>
    <n v="22"/>
    <n v="1697"/>
    <n v="5"/>
    <n v="169"/>
    <n v="0.22727272727272727"/>
    <n v="37334"/>
    <x v="0"/>
    <x v="3"/>
    <s v="High Risk"/>
  </r>
  <r>
    <n v="15770548"/>
    <n v="453"/>
    <x v="2"/>
    <s v="Female"/>
    <x v="34"/>
    <n v="3"/>
    <n v="139986.65"/>
    <n v="1"/>
    <n v="1"/>
    <n v="0"/>
    <n v="136846.75"/>
    <x v="1"/>
    <n v="7"/>
    <n v="662"/>
    <n v="10"/>
    <n v="91"/>
    <n v="1"/>
    <n v="4634"/>
    <x v="0"/>
    <x v="2"/>
    <s v="High Risk"/>
  </r>
  <r>
    <n v="15645637"/>
    <n v="798"/>
    <x v="2"/>
    <s v="Female"/>
    <x v="2"/>
    <n v="6"/>
    <n v="119787.76"/>
    <n v="1"/>
    <n v="1"/>
    <n v="1"/>
    <n v="164248.32999999999"/>
    <x v="1"/>
    <n v="5"/>
    <n v="1063"/>
    <n v="0"/>
    <n v="140"/>
    <n v="0"/>
    <n v="5315"/>
    <x v="1"/>
    <x v="1"/>
    <s v="High Risk"/>
  </r>
  <r>
    <n v="15590888"/>
    <n v="693"/>
    <x v="1"/>
    <s v="Female"/>
    <x v="10"/>
    <n v="10"/>
    <n v="107556.06"/>
    <n v="2"/>
    <n v="0"/>
    <n v="0"/>
    <n v="154631.35"/>
    <x v="1"/>
    <n v="2"/>
    <n v="1933"/>
    <n v="9"/>
    <n v="47"/>
    <n v="1"/>
    <n v="3866"/>
    <x v="2"/>
    <x v="3"/>
    <s v="Medium Risk"/>
  </r>
  <r>
    <n v="15568326"/>
    <n v="637"/>
    <x v="0"/>
    <s v="Female"/>
    <x v="4"/>
    <n v="2"/>
    <n v="0"/>
    <n v="2"/>
    <n v="1"/>
    <n v="0"/>
    <n v="149665.65"/>
    <x v="1"/>
    <n v="20"/>
    <n v="4337"/>
    <n v="2"/>
    <n v="127"/>
    <n v="0.1"/>
    <n v="86740"/>
    <x v="0"/>
    <x v="0"/>
    <s v="High Risk"/>
  </r>
  <r>
    <n v="15655368"/>
    <n v="672"/>
    <x v="0"/>
    <s v="Male"/>
    <x v="40"/>
    <n v="1"/>
    <n v="0"/>
    <n v="1"/>
    <n v="0"/>
    <n v="0"/>
    <n v="91574.92"/>
    <x v="1"/>
    <n v="12"/>
    <n v="3012"/>
    <n v="7"/>
    <n v="108"/>
    <n v="0.58333333333333337"/>
    <n v="36144"/>
    <x v="1"/>
    <x v="0"/>
    <s v="High Risk"/>
  </r>
  <r>
    <n v="15665579"/>
    <n v="597"/>
    <x v="0"/>
    <s v="Female"/>
    <x v="34"/>
    <n v="0"/>
    <n v="142705.95000000001"/>
    <n v="1"/>
    <n v="1"/>
    <n v="0"/>
    <n v="127233.39"/>
    <x v="1"/>
    <n v="30"/>
    <n v="3512"/>
    <n v="8"/>
    <n v="160"/>
    <n v="0.26666666666666666"/>
    <n v="105360"/>
    <x v="0"/>
    <x v="0"/>
    <s v="High Risk"/>
  </r>
  <r>
    <n v="15676091"/>
    <n v="543"/>
    <x v="0"/>
    <s v="Male"/>
    <x v="0"/>
    <n v="7"/>
    <n v="0"/>
    <n v="1"/>
    <n v="1"/>
    <n v="1"/>
    <n v="56650.47"/>
    <x v="1"/>
    <n v="17"/>
    <n v="4013"/>
    <n v="10"/>
    <n v="176"/>
    <n v="0.58823529411764708"/>
    <n v="68221"/>
    <x v="1"/>
    <x v="1"/>
    <s v="High Risk"/>
  </r>
  <r>
    <n v="15716984"/>
    <n v="695"/>
    <x v="1"/>
    <s v="Female"/>
    <x v="27"/>
    <n v="4"/>
    <n v="0"/>
    <n v="2"/>
    <n v="1"/>
    <n v="0"/>
    <n v="84644.76"/>
    <x v="1"/>
    <n v="28"/>
    <n v="1489"/>
    <n v="5"/>
    <n v="104"/>
    <n v="0.17857142857142858"/>
    <n v="41692"/>
    <x v="0"/>
    <x v="2"/>
    <s v="High Risk"/>
  </r>
  <r>
    <n v="15715078"/>
    <n v="584"/>
    <x v="0"/>
    <s v="Male"/>
    <x v="12"/>
    <n v="6"/>
    <n v="161613.94"/>
    <n v="2"/>
    <n v="1"/>
    <n v="1"/>
    <n v="148238.16"/>
    <x v="1"/>
    <n v="2"/>
    <n v="2950"/>
    <n v="8"/>
    <n v="157"/>
    <n v="1"/>
    <n v="5900"/>
    <x v="2"/>
    <x v="1"/>
    <s v="High Risk"/>
  </r>
  <r>
    <n v="15569452"/>
    <n v="652"/>
    <x v="2"/>
    <s v="Female"/>
    <x v="14"/>
    <n v="3"/>
    <n v="116353.2"/>
    <n v="2"/>
    <n v="0"/>
    <n v="1"/>
    <n v="193502.9"/>
    <x v="1"/>
    <n v="14"/>
    <n v="3255"/>
    <n v="10"/>
    <n v="168"/>
    <n v="0.7142857142857143"/>
    <n v="45570"/>
    <x v="0"/>
    <x v="2"/>
    <s v="High Risk"/>
  </r>
  <r>
    <n v="15628863"/>
    <n v="601"/>
    <x v="0"/>
    <s v="Male"/>
    <x v="16"/>
    <n v="4"/>
    <n v="60013.81"/>
    <n v="1"/>
    <n v="1"/>
    <n v="1"/>
    <n v="38020.050000000003"/>
    <x v="1"/>
    <n v="25"/>
    <n v="889"/>
    <n v="3"/>
    <n v="17"/>
    <n v="0.12"/>
    <n v="22225"/>
    <x v="1"/>
    <x v="2"/>
    <s v="Low Risk"/>
  </r>
  <r>
    <n v="15778192"/>
    <n v="628"/>
    <x v="1"/>
    <s v="Male"/>
    <x v="34"/>
    <n v="4"/>
    <n v="0"/>
    <n v="2"/>
    <n v="1"/>
    <n v="1"/>
    <n v="176750.81"/>
    <x v="1"/>
    <n v="25"/>
    <n v="4658"/>
    <n v="7"/>
    <n v="167"/>
    <n v="0.28000000000000003"/>
    <n v="116450"/>
    <x v="0"/>
    <x v="2"/>
    <s v="High Risk"/>
  </r>
  <r>
    <n v="15793723"/>
    <n v="607"/>
    <x v="2"/>
    <s v="Male"/>
    <x v="15"/>
    <n v="9"/>
    <n v="144272.07"/>
    <n v="2"/>
    <n v="1"/>
    <n v="0"/>
    <n v="176580.63"/>
    <x v="1"/>
    <n v="2"/>
    <n v="3323"/>
    <n v="8"/>
    <n v="12"/>
    <n v="1"/>
    <n v="6646"/>
    <x v="1"/>
    <x v="3"/>
    <s v="Low Risk"/>
  </r>
  <r>
    <n v="15798943"/>
    <n v="646"/>
    <x v="0"/>
    <s v="Female"/>
    <x v="17"/>
    <n v="8"/>
    <n v="0"/>
    <n v="2"/>
    <n v="1"/>
    <n v="0"/>
    <n v="133059.15"/>
    <x v="1"/>
    <n v="22"/>
    <n v="4919"/>
    <n v="3"/>
    <n v="81"/>
    <n v="0.13636363636363635"/>
    <n v="108218"/>
    <x v="2"/>
    <x v="1"/>
    <s v="High Risk"/>
  </r>
  <r>
    <n v="15764708"/>
    <n v="572"/>
    <x v="0"/>
    <s v="Male"/>
    <x v="33"/>
    <n v="6"/>
    <n v="117696.67"/>
    <n v="1"/>
    <n v="1"/>
    <n v="0"/>
    <n v="100843.82"/>
    <x v="1"/>
    <n v="18"/>
    <n v="4580"/>
    <n v="10"/>
    <n v="3"/>
    <n v="0.55555555555555558"/>
    <n v="82440"/>
    <x v="0"/>
    <x v="1"/>
    <s v="Low Risk"/>
  </r>
  <r>
    <n v="15791040"/>
    <n v="801"/>
    <x v="1"/>
    <s v="Male"/>
    <x v="14"/>
    <n v="1"/>
    <n v="79954.61"/>
    <n v="2"/>
    <n v="1"/>
    <n v="1"/>
    <n v="30484.19"/>
    <x v="1"/>
    <n v="20"/>
    <n v="1500"/>
    <n v="5"/>
    <n v="110"/>
    <n v="0.25"/>
    <n v="30000"/>
    <x v="2"/>
    <x v="0"/>
    <s v="High Risk"/>
  </r>
  <r>
    <n v="15631512"/>
    <n v="597"/>
    <x v="0"/>
    <s v="Female"/>
    <x v="28"/>
    <n v="8"/>
    <n v="149989.39000000001"/>
    <n v="1"/>
    <n v="1"/>
    <n v="0"/>
    <n v="42330.58"/>
    <x v="1"/>
    <n v="7"/>
    <n v="344"/>
    <n v="2"/>
    <n v="69"/>
    <n v="0.2857142857142857"/>
    <n v="2408"/>
    <x v="0"/>
    <x v="1"/>
    <s v="High Risk"/>
  </r>
  <r>
    <n v="15640106"/>
    <n v="613"/>
    <x v="0"/>
    <s v="Male"/>
    <x v="20"/>
    <n v="7"/>
    <n v="124339.9"/>
    <n v="1"/>
    <n v="0"/>
    <n v="0"/>
    <n v="193309.58"/>
    <x v="1"/>
    <n v="29"/>
    <n v="1253"/>
    <n v="10"/>
    <n v="16"/>
    <n v="0.34482758620689657"/>
    <n v="36337"/>
    <x v="0"/>
    <x v="1"/>
    <s v="Low Risk"/>
  </r>
  <r>
    <n v="15710315"/>
    <n v="529"/>
    <x v="2"/>
    <s v="Male"/>
    <x v="6"/>
    <n v="4"/>
    <n v="135759.4"/>
    <n v="1"/>
    <n v="0"/>
    <n v="0"/>
    <n v="112813.79"/>
    <x v="0"/>
    <n v="29"/>
    <n v="2360"/>
    <n v="4"/>
    <n v="144"/>
    <n v="0.13793103448275862"/>
    <n v="68440"/>
    <x v="2"/>
    <x v="2"/>
    <s v="High Risk"/>
  </r>
  <r>
    <n v="15771535"/>
    <n v="794"/>
    <x v="1"/>
    <s v="Female"/>
    <x v="24"/>
    <n v="9"/>
    <n v="0"/>
    <n v="2"/>
    <n v="1"/>
    <n v="0"/>
    <n v="68008.850000000006"/>
    <x v="1"/>
    <n v="15"/>
    <n v="3586"/>
    <n v="8"/>
    <n v="85"/>
    <n v="0.53333333333333333"/>
    <n v="53790"/>
    <x v="2"/>
    <x v="3"/>
    <s v="High Risk"/>
  </r>
  <r>
    <n v="15611947"/>
    <n v="557"/>
    <x v="0"/>
    <s v="Male"/>
    <x v="10"/>
    <n v="3"/>
    <n v="83074"/>
    <n v="1"/>
    <n v="1"/>
    <n v="0"/>
    <n v="132673.22"/>
    <x v="1"/>
    <n v="30"/>
    <n v="4587"/>
    <n v="0"/>
    <n v="173"/>
    <n v="0"/>
    <n v="137610"/>
    <x v="0"/>
    <x v="2"/>
    <s v="High Risk"/>
  </r>
  <r>
    <n v="15670266"/>
    <n v="499"/>
    <x v="0"/>
    <s v="Female"/>
    <x v="34"/>
    <n v="4"/>
    <n v="141792.60999999999"/>
    <n v="1"/>
    <n v="1"/>
    <n v="1"/>
    <n v="22001.91"/>
    <x v="1"/>
    <n v="18"/>
    <n v="4474"/>
    <n v="3"/>
    <n v="59"/>
    <n v="0.16666666666666666"/>
    <n v="80532"/>
    <x v="0"/>
    <x v="2"/>
    <s v="Medium Risk"/>
  </r>
  <r>
    <n v="15609083"/>
    <n v="544"/>
    <x v="0"/>
    <s v="Female"/>
    <x v="28"/>
    <n v="6"/>
    <n v="0"/>
    <n v="1"/>
    <n v="1"/>
    <n v="0"/>
    <n v="100200.4"/>
    <x v="0"/>
    <n v="25"/>
    <n v="101"/>
    <n v="10"/>
    <n v="11"/>
    <n v="0.4"/>
    <n v="2525"/>
    <x v="0"/>
    <x v="1"/>
    <s v="Low Risk"/>
  </r>
  <r>
    <n v="15567923"/>
    <n v="739"/>
    <x v="0"/>
    <s v="Female"/>
    <x v="33"/>
    <n v="6"/>
    <n v="0"/>
    <n v="1"/>
    <n v="0"/>
    <n v="0"/>
    <n v="122604.44"/>
    <x v="1"/>
    <n v="19"/>
    <n v="1008"/>
    <n v="8"/>
    <n v="137"/>
    <n v="0.42105263157894735"/>
    <n v="19152"/>
    <x v="1"/>
    <x v="1"/>
    <s v="High Risk"/>
  </r>
  <r>
    <n v="15788183"/>
    <n v="458"/>
    <x v="2"/>
    <s v="Female"/>
    <x v="3"/>
    <n v="1"/>
    <n v="106870.12"/>
    <n v="2"/>
    <n v="1"/>
    <n v="0"/>
    <n v="100564.37"/>
    <x v="1"/>
    <n v="20"/>
    <n v="2770"/>
    <n v="6"/>
    <n v="23"/>
    <n v="0.3"/>
    <n v="55400"/>
    <x v="0"/>
    <x v="0"/>
    <s v="Low Risk"/>
  </r>
  <r>
    <n v="15735782"/>
    <n v="528"/>
    <x v="0"/>
    <s v="Male"/>
    <x v="8"/>
    <n v="9"/>
    <n v="120962.59"/>
    <n v="1"/>
    <n v="1"/>
    <n v="0"/>
    <n v="5419.31"/>
    <x v="1"/>
    <n v="17"/>
    <n v="1734"/>
    <n v="7"/>
    <n v="100"/>
    <n v="0.41176470588235292"/>
    <n v="29478"/>
    <x v="0"/>
    <x v="3"/>
    <s v="High Risk"/>
  </r>
  <r>
    <n v="15774401"/>
    <n v="773"/>
    <x v="1"/>
    <s v="Male"/>
    <x v="21"/>
    <n v="4"/>
    <n v="0"/>
    <n v="2"/>
    <n v="0"/>
    <n v="0"/>
    <n v="123587.83"/>
    <x v="0"/>
    <n v="8"/>
    <n v="2879"/>
    <n v="10"/>
    <n v="73"/>
    <n v="1"/>
    <n v="23032"/>
    <x v="1"/>
    <x v="2"/>
    <s v="High Risk"/>
  </r>
  <r>
    <n v="15737971"/>
    <n v="646"/>
    <x v="0"/>
    <s v="Female"/>
    <x v="33"/>
    <n v="5"/>
    <n v="0"/>
    <n v="2"/>
    <n v="1"/>
    <n v="0"/>
    <n v="13935.32"/>
    <x v="1"/>
    <n v="15"/>
    <n v="1592"/>
    <n v="7"/>
    <n v="142"/>
    <n v="0.46666666666666667"/>
    <n v="23880"/>
    <x v="1"/>
    <x v="2"/>
    <s v="High Risk"/>
  </r>
  <r>
    <n v="15758750"/>
    <n v="564"/>
    <x v="0"/>
    <s v="Male"/>
    <x v="8"/>
    <n v="0"/>
    <n v="110527.17"/>
    <n v="1"/>
    <n v="1"/>
    <n v="1"/>
    <n v="87060.77"/>
    <x v="1"/>
    <n v="24"/>
    <n v="1596"/>
    <n v="6"/>
    <n v="179"/>
    <n v="0.25"/>
    <n v="38304"/>
    <x v="0"/>
    <x v="0"/>
    <s v="High Risk"/>
  </r>
  <r>
    <n v="15611767"/>
    <n v="624"/>
    <x v="2"/>
    <s v="Female"/>
    <x v="37"/>
    <n v="0"/>
    <n v="133723.43"/>
    <n v="1"/>
    <n v="0"/>
    <n v="0"/>
    <n v="4859.59"/>
    <x v="0"/>
    <n v="1"/>
    <n v="830"/>
    <n v="8"/>
    <n v="66"/>
    <n v="1"/>
    <n v="830"/>
    <x v="2"/>
    <x v="0"/>
    <s v="High Risk"/>
  </r>
  <r>
    <n v="15643770"/>
    <n v="682"/>
    <x v="0"/>
    <s v="Female"/>
    <x v="37"/>
    <n v="5"/>
    <n v="112670.48"/>
    <n v="1"/>
    <n v="1"/>
    <n v="0"/>
    <n v="21085.17"/>
    <x v="0"/>
    <n v="16"/>
    <n v="3735"/>
    <n v="4"/>
    <n v="165"/>
    <n v="0.25"/>
    <n v="59760"/>
    <x v="0"/>
    <x v="2"/>
    <s v="High Risk"/>
  </r>
  <r>
    <n v="15744717"/>
    <n v="726"/>
    <x v="0"/>
    <s v="Female"/>
    <x v="4"/>
    <n v="2"/>
    <n v="0"/>
    <n v="2"/>
    <n v="1"/>
    <n v="1"/>
    <n v="26733.86"/>
    <x v="1"/>
    <n v="3"/>
    <n v="547"/>
    <n v="2"/>
    <n v="46"/>
    <n v="0.66666666666666663"/>
    <n v="1641"/>
    <x v="0"/>
    <x v="0"/>
    <s v="Medium Risk"/>
  </r>
  <r>
    <n v="15570681"/>
    <n v="560"/>
    <x v="0"/>
    <s v="Male"/>
    <x v="9"/>
    <n v="1"/>
    <n v="116084.32"/>
    <n v="1"/>
    <n v="1"/>
    <n v="0"/>
    <n v="89734.7"/>
    <x v="1"/>
    <n v="9"/>
    <n v="3894"/>
    <n v="2"/>
    <n v="104"/>
    <n v="0.22222222222222221"/>
    <n v="35046"/>
    <x v="0"/>
    <x v="0"/>
    <s v="High Risk"/>
  </r>
  <r>
    <n v="15792650"/>
    <n v="382"/>
    <x v="1"/>
    <s v="Male"/>
    <x v="18"/>
    <n v="0"/>
    <n v="0"/>
    <n v="1"/>
    <n v="1"/>
    <n v="1"/>
    <n v="179540.73"/>
    <x v="0"/>
    <n v="13"/>
    <n v="1936"/>
    <n v="3"/>
    <n v="114"/>
    <n v="0.23076923076923078"/>
    <n v="25168"/>
    <x v="0"/>
    <x v="0"/>
    <s v="High Risk"/>
  </r>
  <r>
    <n v="15605531"/>
    <n v="457"/>
    <x v="1"/>
    <s v="Female"/>
    <x v="16"/>
    <n v="6"/>
    <n v="0"/>
    <n v="2"/>
    <n v="1"/>
    <n v="0"/>
    <n v="173219.09"/>
    <x v="1"/>
    <n v="19"/>
    <n v="3224"/>
    <n v="4"/>
    <n v="8"/>
    <n v="0.21052631578947367"/>
    <n v="61256"/>
    <x v="0"/>
    <x v="1"/>
    <s v="Low Risk"/>
  </r>
  <r>
    <n v="15605339"/>
    <n v="673"/>
    <x v="0"/>
    <s v="Female"/>
    <x v="24"/>
    <n v="10"/>
    <n v="0"/>
    <n v="2"/>
    <n v="1"/>
    <n v="1"/>
    <n v="37411.35"/>
    <x v="1"/>
    <n v="5"/>
    <n v="240"/>
    <n v="0"/>
    <n v="24"/>
    <n v="0"/>
    <n v="1200"/>
    <x v="0"/>
    <x v="3"/>
    <s v="Low Risk"/>
  </r>
  <r>
    <n v="15672216"/>
    <n v="584"/>
    <x v="0"/>
    <s v="Female"/>
    <x v="20"/>
    <n v="4"/>
    <n v="82441.75"/>
    <n v="1"/>
    <n v="0"/>
    <n v="0"/>
    <n v="80852.11"/>
    <x v="1"/>
    <n v="8"/>
    <n v="3203"/>
    <n v="6"/>
    <n v="9"/>
    <n v="0.75"/>
    <n v="25624"/>
    <x v="0"/>
    <x v="2"/>
    <s v="Low Risk"/>
  </r>
  <r>
    <n v="15812893"/>
    <n v="629"/>
    <x v="0"/>
    <s v="Female"/>
    <x v="2"/>
    <n v="10"/>
    <n v="0"/>
    <n v="2"/>
    <n v="1"/>
    <n v="1"/>
    <n v="43174.49"/>
    <x v="0"/>
    <n v="1"/>
    <n v="3710"/>
    <n v="3"/>
    <n v="99"/>
    <n v="1"/>
    <n v="3710"/>
    <x v="0"/>
    <x v="3"/>
    <s v="High Risk"/>
  </r>
  <r>
    <n v="15624180"/>
    <n v="584"/>
    <x v="2"/>
    <s v="Female"/>
    <x v="24"/>
    <n v="10"/>
    <n v="134171.79999999999"/>
    <n v="4"/>
    <n v="1"/>
    <n v="1"/>
    <n v="70927.11"/>
    <x v="0"/>
    <n v="15"/>
    <n v="4704"/>
    <n v="7"/>
    <n v="94"/>
    <n v="0.46666666666666667"/>
    <n v="70560"/>
    <x v="1"/>
    <x v="3"/>
    <s v="High Risk"/>
  </r>
  <r>
    <n v="15701364"/>
    <n v="724"/>
    <x v="0"/>
    <s v="Male"/>
    <x v="33"/>
    <n v="10"/>
    <n v="0"/>
    <n v="2"/>
    <n v="1"/>
    <n v="1"/>
    <n v="54265.55"/>
    <x v="1"/>
    <n v="28"/>
    <n v="1914"/>
    <n v="2"/>
    <n v="23"/>
    <n v="7.1428571428571425E-2"/>
    <n v="53592"/>
    <x v="0"/>
    <x v="3"/>
    <s v="Low Risk"/>
  </r>
  <r>
    <n v="15762588"/>
    <n v="644"/>
    <x v="0"/>
    <s v="Male"/>
    <x v="8"/>
    <n v="5"/>
    <n v="0"/>
    <n v="2"/>
    <n v="1"/>
    <n v="1"/>
    <n v="41872.17"/>
    <x v="1"/>
    <n v="19"/>
    <n v="489"/>
    <n v="0"/>
    <n v="93"/>
    <n v="0"/>
    <n v="9291"/>
    <x v="1"/>
    <x v="2"/>
    <s v="High Risk"/>
  </r>
  <r>
    <n v="15806318"/>
    <n v="676"/>
    <x v="2"/>
    <s v="Female"/>
    <x v="36"/>
    <n v="2"/>
    <n v="124442.38"/>
    <n v="1"/>
    <n v="1"/>
    <n v="0"/>
    <n v="15068.53"/>
    <x v="0"/>
    <n v="27"/>
    <n v="3938"/>
    <n v="0"/>
    <n v="148"/>
    <n v="0"/>
    <n v="106326"/>
    <x v="0"/>
    <x v="0"/>
    <s v="High Risk"/>
  </r>
  <r>
    <n v="15712596"/>
    <n v="499"/>
    <x v="0"/>
    <s v="Male"/>
    <x v="8"/>
    <n v="4"/>
    <n v="0"/>
    <n v="1"/>
    <n v="1"/>
    <n v="0"/>
    <n v="25950.49"/>
    <x v="1"/>
    <n v="13"/>
    <n v="2690"/>
    <n v="2"/>
    <n v="132"/>
    <n v="0.15384615384615385"/>
    <n v="34970"/>
    <x v="2"/>
    <x v="2"/>
    <s v="High Risk"/>
  </r>
  <r>
    <n v="15600399"/>
    <n v="598"/>
    <x v="0"/>
    <s v="Male"/>
    <x v="52"/>
    <n v="4"/>
    <n v="0"/>
    <n v="1"/>
    <n v="1"/>
    <n v="0"/>
    <n v="197727.14"/>
    <x v="0"/>
    <n v="7"/>
    <n v="1056"/>
    <n v="0"/>
    <n v="75"/>
    <n v="0"/>
    <n v="7392"/>
    <x v="1"/>
    <x v="2"/>
    <s v="High Risk"/>
  </r>
  <r>
    <n v="15576216"/>
    <n v="655"/>
    <x v="2"/>
    <s v="Female"/>
    <x v="24"/>
    <n v="4"/>
    <n v="108862.76"/>
    <n v="1"/>
    <n v="1"/>
    <n v="0"/>
    <n v="79555.08"/>
    <x v="0"/>
    <n v="24"/>
    <n v="4927"/>
    <n v="6"/>
    <n v="69"/>
    <n v="0.25"/>
    <n v="118248"/>
    <x v="0"/>
    <x v="2"/>
    <s v="High Risk"/>
  </r>
  <r>
    <n v="15620750"/>
    <n v="559"/>
    <x v="0"/>
    <s v="Male"/>
    <x v="34"/>
    <n v="3"/>
    <n v="141099.43"/>
    <n v="1"/>
    <n v="1"/>
    <n v="1"/>
    <n v="15607.27"/>
    <x v="1"/>
    <n v="24"/>
    <n v="4046"/>
    <n v="1"/>
    <n v="65"/>
    <n v="4.1666666666666664E-2"/>
    <n v="97104"/>
    <x v="0"/>
    <x v="2"/>
    <s v="High Risk"/>
  </r>
  <r>
    <n v="15623489"/>
    <n v="543"/>
    <x v="0"/>
    <s v="Female"/>
    <x v="44"/>
    <n v="0"/>
    <n v="128843.67"/>
    <n v="1"/>
    <n v="1"/>
    <n v="1"/>
    <n v="134612.48000000001"/>
    <x v="1"/>
    <n v="8"/>
    <n v="3608"/>
    <n v="4"/>
    <n v="29"/>
    <n v="0.5"/>
    <n v="28864"/>
    <x v="2"/>
    <x v="0"/>
    <s v="Low Risk"/>
  </r>
  <r>
    <n v="15667944"/>
    <n v="679"/>
    <x v="0"/>
    <s v="Male"/>
    <x v="2"/>
    <n v="0"/>
    <n v="86843.61"/>
    <n v="1"/>
    <n v="0"/>
    <n v="1"/>
    <n v="159830.57999999999"/>
    <x v="1"/>
    <n v="9"/>
    <n v="680"/>
    <n v="2"/>
    <n v="22"/>
    <n v="0.22222222222222221"/>
    <n v="6120"/>
    <x v="0"/>
    <x v="0"/>
    <s v="Low Risk"/>
  </r>
  <r>
    <n v="15584928"/>
    <n v="594"/>
    <x v="2"/>
    <s v="Female"/>
    <x v="15"/>
    <n v="4"/>
    <n v="120074.97"/>
    <n v="2"/>
    <n v="1"/>
    <n v="1"/>
    <n v="162961.79"/>
    <x v="1"/>
    <n v="7"/>
    <n v="3793"/>
    <n v="0"/>
    <n v="176"/>
    <n v="0"/>
    <n v="26551"/>
    <x v="0"/>
    <x v="2"/>
    <s v="High Risk"/>
  </r>
  <r>
    <n v="15779913"/>
    <n v="586"/>
    <x v="0"/>
    <s v="Male"/>
    <x v="7"/>
    <n v="5"/>
    <n v="130231.8"/>
    <n v="2"/>
    <n v="1"/>
    <n v="1"/>
    <n v="192427.16"/>
    <x v="1"/>
    <n v="8"/>
    <n v="2512"/>
    <n v="6"/>
    <n v="63"/>
    <n v="0.75"/>
    <n v="20096"/>
    <x v="0"/>
    <x v="2"/>
    <s v="High Risk"/>
  </r>
  <r>
    <n v="15644977"/>
    <n v="776"/>
    <x v="0"/>
    <s v="Female"/>
    <x v="8"/>
    <n v="5"/>
    <n v="0"/>
    <n v="2"/>
    <n v="1"/>
    <n v="0"/>
    <n v="92647.94"/>
    <x v="1"/>
    <n v="2"/>
    <n v="484"/>
    <n v="2"/>
    <n v="35"/>
    <n v="1"/>
    <n v="968"/>
    <x v="0"/>
    <x v="2"/>
    <s v="Medium Risk"/>
  </r>
  <r>
    <n v="15749679"/>
    <n v="699"/>
    <x v="0"/>
    <s v="Male"/>
    <x v="2"/>
    <n v="2"/>
    <n v="109724.38"/>
    <n v="1"/>
    <n v="1"/>
    <n v="1"/>
    <n v="180022.39"/>
    <x v="1"/>
    <n v="6"/>
    <n v="1942"/>
    <n v="3"/>
    <n v="168"/>
    <n v="0.5"/>
    <n v="11652"/>
    <x v="0"/>
    <x v="0"/>
    <s v="High Risk"/>
  </r>
  <r>
    <n v="15629010"/>
    <n v="847"/>
    <x v="2"/>
    <s v="Female"/>
    <x v="12"/>
    <n v="5"/>
    <n v="111743.43"/>
    <n v="1"/>
    <n v="1"/>
    <n v="1"/>
    <n v="183584.14"/>
    <x v="1"/>
    <n v="7"/>
    <n v="3173"/>
    <n v="2"/>
    <n v="114"/>
    <n v="0.2857142857142857"/>
    <n v="22211"/>
    <x v="1"/>
    <x v="2"/>
    <s v="High Risk"/>
  </r>
  <r>
    <n v="15768465"/>
    <n v="582"/>
    <x v="2"/>
    <s v="Male"/>
    <x v="12"/>
    <n v="8"/>
    <n v="121309.17"/>
    <n v="2"/>
    <n v="1"/>
    <n v="1"/>
    <n v="28750.67"/>
    <x v="1"/>
    <n v="12"/>
    <n v="3391"/>
    <n v="2"/>
    <n v="60"/>
    <n v="0.16666666666666666"/>
    <n v="40692"/>
    <x v="0"/>
    <x v="1"/>
    <s v="Medium Risk"/>
  </r>
  <r>
    <n v="15767781"/>
    <n v="648"/>
    <x v="0"/>
    <s v="Male"/>
    <x v="16"/>
    <n v="10"/>
    <n v="82697.279999999999"/>
    <n v="1"/>
    <n v="1"/>
    <n v="0"/>
    <n v="74846.67"/>
    <x v="1"/>
    <n v="5"/>
    <n v="3879"/>
    <n v="7"/>
    <n v="60"/>
    <n v="1"/>
    <n v="19395"/>
    <x v="1"/>
    <x v="3"/>
    <s v="Medium Risk"/>
  </r>
  <r>
    <n v="15635364"/>
    <n v="618"/>
    <x v="0"/>
    <s v="Female"/>
    <x v="23"/>
    <n v="9"/>
    <n v="44301.43"/>
    <n v="3"/>
    <n v="1"/>
    <n v="1"/>
    <n v="89729.3"/>
    <x v="0"/>
    <n v="15"/>
    <n v="3697"/>
    <n v="8"/>
    <n v="144"/>
    <n v="0.53333333333333333"/>
    <n v="55455"/>
    <x v="2"/>
    <x v="3"/>
    <s v="High Risk"/>
  </r>
  <r>
    <n v="15722004"/>
    <n v="543"/>
    <x v="0"/>
    <s v="Female"/>
    <x v="8"/>
    <n v="4"/>
    <n v="138317.94"/>
    <n v="1"/>
    <n v="0"/>
    <n v="0"/>
    <n v="61843.73"/>
    <x v="1"/>
    <n v="18"/>
    <n v="3638"/>
    <n v="5"/>
    <n v="5"/>
    <n v="0.27777777777777779"/>
    <n v="65484"/>
    <x v="1"/>
    <x v="2"/>
    <s v="Low Risk"/>
  </r>
  <r>
    <n v="15766044"/>
    <n v="642"/>
    <x v="2"/>
    <s v="Male"/>
    <x v="23"/>
    <n v="4"/>
    <n v="120688.61"/>
    <n v="1"/>
    <n v="1"/>
    <n v="0"/>
    <n v="24770.22"/>
    <x v="0"/>
    <n v="17"/>
    <n v="2394"/>
    <n v="2"/>
    <n v="171"/>
    <n v="0.11764705882352941"/>
    <n v="40698"/>
    <x v="0"/>
    <x v="2"/>
    <s v="High Risk"/>
  </r>
  <r>
    <n v="15586680"/>
    <n v="462"/>
    <x v="0"/>
    <s v="Male"/>
    <x v="7"/>
    <n v="4"/>
    <n v="176913.52"/>
    <n v="1"/>
    <n v="1"/>
    <n v="0"/>
    <n v="80587.27"/>
    <x v="1"/>
    <n v="27"/>
    <n v="461"/>
    <n v="0"/>
    <n v="129"/>
    <n v="0"/>
    <n v="12447"/>
    <x v="1"/>
    <x v="2"/>
    <s v="High Risk"/>
  </r>
  <r>
    <n v="15635388"/>
    <n v="640"/>
    <x v="1"/>
    <s v="Male"/>
    <x v="40"/>
    <n v="6"/>
    <n v="89047.14"/>
    <n v="1"/>
    <n v="1"/>
    <n v="0"/>
    <n v="116286.25"/>
    <x v="1"/>
    <n v="1"/>
    <n v="4587"/>
    <n v="2"/>
    <n v="138"/>
    <n v="1"/>
    <n v="4587"/>
    <x v="0"/>
    <x v="1"/>
    <s v="High Risk"/>
  </r>
  <r>
    <n v="15655175"/>
    <n v="740"/>
    <x v="2"/>
    <s v="Male"/>
    <x v="20"/>
    <n v="4"/>
    <n v="114318.78"/>
    <n v="2"/>
    <n v="1"/>
    <n v="0"/>
    <n v="129333.69"/>
    <x v="0"/>
    <n v="23"/>
    <n v="3053"/>
    <n v="8"/>
    <n v="57"/>
    <n v="0.34782608695652173"/>
    <n v="70219"/>
    <x v="1"/>
    <x v="2"/>
    <s v="Medium Risk"/>
  </r>
  <r>
    <n v="15639133"/>
    <n v="773"/>
    <x v="0"/>
    <s v="Female"/>
    <x v="5"/>
    <n v="4"/>
    <n v="0"/>
    <n v="2"/>
    <n v="1"/>
    <n v="0"/>
    <n v="129372.94"/>
    <x v="1"/>
    <n v="2"/>
    <n v="420"/>
    <n v="5"/>
    <n v="89"/>
    <n v="1"/>
    <n v="840"/>
    <x v="0"/>
    <x v="2"/>
    <s v="High Risk"/>
  </r>
  <r>
    <n v="15799653"/>
    <n v="583"/>
    <x v="2"/>
    <s v="Female"/>
    <x v="15"/>
    <n v="7"/>
    <n v="94753.55"/>
    <n v="2"/>
    <n v="1"/>
    <n v="1"/>
    <n v="18149.03"/>
    <x v="1"/>
    <n v="16"/>
    <n v="4879"/>
    <n v="3"/>
    <n v="176"/>
    <n v="0.1875"/>
    <n v="78064"/>
    <x v="0"/>
    <x v="1"/>
    <s v="High Risk"/>
  </r>
  <r>
    <n v="15723872"/>
    <n v="589"/>
    <x v="1"/>
    <s v="Female"/>
    <x v="17"/>
    <n v="10"/>
    <n v="0"/>
    <n v="2"/>
    <n v="0"/>
    <n v="1"/>
    <n v="168369.37"/>
    <x v="1"/>
    <n v="20"/>
    <n v="2260"/>
    <n v="9"/>
    <n v="24"/>
    <n v="0.45"/>
    <n v="45200"/>
    <x v="0"/>
    <x v="3"/>
    <s v="Low Risk"/>
  </r>
  <r>
    <n v="15775627"/>
    <n v="509"/>
    <x v="0"/>
    <s v="Male"/>
    <x v="12"/>
    <n v="8"/>
    <n v="0"/>
    <n v="2"/>
    <n v="0"/>
    <n v="1"/>
    <n v="67431.28"/>
    <x v="1"/>
    <n v="2"/>
    <n v="199"/>
    <n v="8"/>
    <n v="92"/>
    <n v="1"/>
    <n v="398"/>
    <x v="2"/>
    <x v="1"/>
    <s v="High Risk"/>
  </r>
  <r>
    <n v="15630704"/>
    <n v="612"/>
    <x v="2"/>
    <s v="Male"/>
    <x v="15"/>
    <n v="9"/>
    <n v="106520.73"/>
    <n v="2"/>
    <n v="1"/>
    <n v="0"/>
    <n v="177092.16"/>
    <x v="1"/>
    <n v="20"/>
    <n v="149"/>
    <n v="8"/>
    <n v="37"/>
    <n v="0.4"/>
    <n v="2980"/>
    <x v="0"/>
    <x v="3"/>
    <s v="Medium Risk"/>
  </r>
  <r>
    <n v="15815534"/>
    <n v="505"/>
    <x v="1"/>
    <s v="Male"/>
    <x v="24"/>
    <n v="0"/>
    <n v="134006.39000000001"/>
    <n v="1"/>
    <n v="1"/>
    <n v="1"/>
    <n v="93736.69"/>
    <x v="1"/>
    <n v="11"/>
    <n v="3569"/>
    <n v="10"/>
    <n v="34"/>
    <n v="0.90909090909090906"/>
    <n v="39259"/>
    <x v="2"/>
    <x v="0"/>
    <s v="Medium Risk"/>
  </r>
  <r>
    <n v="15697249"/>
    <n v="546"/>
    <x v="2"/>
    <s v="Female"/>
    <x v="11"/>
    <n v="3"/>
    <n v="132837.70000000001"/>
    <n v="1"/>
    <n v="1"/>
    <n v="0"/>
    <n v="131647.31"/>
    <x v="1"/>
    <n v="3"/>
    <n v="3251"/>
    <n v="9"/>
    <n v="18"/>
    <n v="1"/>
    <n v="9753"/>
    <x v="2"/>
    <x v="2"/>
    <s v="Low Risk"/>
  </r>
  <r>
    <n v="15681316"/>
    <n v="681"/>
    <x v="0"/>
    <s v="Female"/>
    <x v="1"/>
    <n v="0"/>
    <n v="120549.29"/>
    <n v="2"/>
    <n v="1"/>
    <n v="0"/>
    <n v="175722.31"/>
    <x v="1"/>
    <n v="11"/>
    <n v="4270"/>
    <n v="6"/>
    <n v="89"/>
    <n v="0.54545454545454541"/>
    <n v="46970"/>
    <x v="0"/>
    <x v="0"/>
    <s v="High Risk"/>
  </r>
  <r>
    <n v="15682523"/>
    <n v="762"/>
    <x v="0"/>
    <s v="Male"/>
    <x v="43"/>
    <n v="1"/>
    <n v="139432.54999999999"/>
    <n v="1"/>
    <n v="1"/>
    <n v="1"/>
    <n v="85606.83"/>
    <x v="1"/>
    <n v="1"/>
    <n v="3001"/>
    <n v="3"/>
    <n v="115"/>
    <n v="1"/>
    <n v="3001"/>
    <x v="0"/>
    <x v="0"/>
    <s v="High Risk"/>
  </r>
  <r>
    <n v="15650244"/>
    <n v="786"/>
    <x v="1"/>
    <s v="Male"/>
    <x v="6"/>
    <n v="7"/>
    <n v="80895.44"/>
    <n v="2"/>
    <n v="1"/>
    <n v="0"/>
    <n v="64945.57"/>
    <x v="1"/>
    <n v="8"/>
    <n v="4140"/>
    <n v="2"/>
    <n v="149"/>
    <n v="0.25"/>
    <n v="33120"/>
    <x v="0"/>
    <x v="1"/>
    <s v="High Risk"/>
  </r>
  <r>
    <n v="15648638"/>
    <n v="629"/>
    <x v="1"/>
    <s v="Male"/>
    <x v="10"/>
    <n v="6"/>
    <n v="0"/>
    <n v="2"/>
    <n v="1"/>
    <n v="0"/>
    <n v="190347.72"/>
    <x v="1"/>
    <n v="4"/>
    <n v="1487"/>
    <n v="9"/>
    <n v="71"/>
    <n v="1"/>
    <n v="5948"/>
    <x v="0"/>
    <x v="1"/>
    <s v="High Risk"/>
  </r>
  <r>
    <n v="15795747"/>
    <n v="787"/>
    <x v="1"/>
    <s v="Female"/>
    <x v="2"/>
    <n v="7"/>
    <n v="171646.76"/>
    <n v="1"/>
    <n v="0"/>
    <n v="1"/>
    <n v="100791.36"/>
    <x v="1"/>
    <n v="20"/>
    <n v="1259"/>
    <n v="9"/>
    <n v="175"/>
    <n v="0.45"/>
    <n v="25180"/>
    <x v="0"/>
    <x v="1"/>
    <s v="High Risk"/>
  </r>
  <r>
    <n v="15607330"/>
    <n v="713"/>
    <x v="1"/>
    <s v="Male"/>
    <x v="0"/>
    <n v="0"/>
    <n v="109121.71"/>
    <n v="1"/>
    <n v="0"/>
    <n v="1"/>
    <n v="167873.49"/>
    <x v="1"/>
    <n v="8"/>
    <n v="400"/>
    <n v="6"/>
    <n v="103"/>
    <n v="0.75"/>
    <n v="3200"/>
    <x v="1"/>
    <x v="0"/>
    <s v="High Risk"/>
  </r>
  <r>
    <n v="15624013"/>
    <n v="541"/>
    <x v="0"/>
    <s v="Female"/>
    <x v="2"/>
    <n v="6"/>
    <n v="109844.81"/>
    <n v="1"/>
    <n v="1"/>
    <n v="0"/>
    <n v="25289.23"/>
    <x v="1"/>
    <n v="2"/>
    <n v="4997"/>
    <n v="9"/>
    <n v="30"/>
    <n v="1"/>
    <n v="9994"/>
    <x v="0"/>
    <x v="1"/>
    <s v="Low Risk"/>
  </r>
  <r>
    <n v="15800805"/>
    <n v="451"/>
    <x v="0"/>
    <s v="Female"/>
    <x v="8"/>
    <n v="7"/>
    <n v="140931.82"/>
    <n v="1"/>
    <n v="0"/>
    <n v="1"/>
    <n v="20388.77"/>
    <x v="1"/>
    <n v="10"/>
    <n v="3559"/>
    <n v="7"/>
    <n v="164"/>
    <n v="0.7"/>
    <n v="35590"/>
    <x v="0"/>
    <x v="1"/>
    <s v="High Risk"/>
  </r>
  <r>
    <n v="15667321"/>
    <n v="644"/>
    <x v="1"/>
    <s v="Male"/>
    <x v="23"/>
    <n v="10"/>
    <n v="0"/>
    <n v="2"/>
    <n v="1"/>
    <n v="1"/>
    <n v="145089.64000000001"/>
    <x v="1"/>
    <n v="18"/>
    <n v="119"/>
    <n v="8"/>
    <n v="116"/>
    <n v="0.44444444444444442"/>
    <n v="2142"/>
    <x v="0"/>
    <x v="3"/>
    <s v="High Risk"/>
  </r>
  <r>
    <n v="15601116"/>
    <n v="686"/>
    <x v="0"/>
    <s v="Male"/>
    <x v="15"/>
    <n v="6"/>
    <n v="0"/>
    <n v="2"/>
    <n v="1"/>
    <n v="1"/>
    <n v="179093.26"/>
    <x v="1"/>
    <n v="2"/>
    <n v="1032"/>
    <n v="7"/>
    <n v="32"/>
    <n v="1"/>
    <n v="2064"/>
    <x v="0"/>
    <x v="1"/>
    <s v="Medium Risk"/>
  </r>
  <r>
    <n v="15622033"/>
    <n v="847"/>
    <x v="2"/>
    <s v="Female"/>
    <x v="1"/>
    <n v="3"/>
    <n v="101543.51"/>
    <n v="4"/>
    <n v="1"/>
    <n v="0"/>
    <n v="16025.17"/>
    <x v="0"/>
    <n v="29"/>
    <n v="4133"/>
    <n v="2"/>
    <n v="164"/>
    <n v="6.8965517241379309E-2"/>
    <n v="119857"/>
    <x v="2"/>
    <x v="2"/>
    <s v="High Risk"/>
  </r>
  <r>
    <n v="15758451"/>
    <n v="765"/>
    <x v="2"/>
    <s v="Male"/>
    <x v="24"/>
    <n v="7"/>
    <n v="102708.77"/>
    <n v="1"/>
    <n v="1"/>
    <n v="0"/>
    <n v="9087.81"/>
    <x v="1"/>
    <n v="1"/>
    <n v="351"/>
    <n v="8"/>
    <n v="124"/>
    <n v="1"/>
    <n v="351"/>
    <x v="0"/>
    <x v="1"/>
    <s v="High Risk"/>
  </r>
  <r>
    <n v="15688689"/>
    <n v="678"/>
    <x v="2"/>
    <s v="Female"/>
    <x v="24"/>
    <n v="8"/>
    <n v="149000.91"/>
    <n v="2"/>
    <n v="1"/>
    <n v="1"/>
    <n v="21472.42"/>
    <x v="1"/>
    <n v="4"/>
    <n v="4610"/>
    <n v="10"/>
    <n v="71"/>
    <n v="1"/>
    <n v="18440"/>
    <x v="0"/>
    <x v="1"/>
    <s v="High Risk"/>
  </r>
  <r>
    <n v="15652674"/>
    <n v="539"/>
    <x v="0"/>
    <s v="Male"/>
    <x v="43"/>
    <n v="0"/>
    <n v="83459.86"/>
    <n v="1"/>
    <n v="1"/>
    <n v="1"/>
    <n v="146752.67000000001"/>
    <x v="1"/>
    <n v="16"/>
    <n v="4021"/>
    <n v="10"/>
    <n v="57"/>
    <n v="0.625"/>
    <n v="64336"/>
    <x v="1"/>
    <x v="0"/>
    <s v="Medium Risk"/>
  </r>
  <r>
    <n v="15806327"/>
    <n v="800"/>
    <x v="0"/>
    <s v="Female"/>
    <x v="20"/>
    <n v="3"/>
    <n v="75893.11"/>
    <n v="2"/>
    <n v="1"/>
    <n v="0"/>
    <n v="132562.23000000001"/>
    <x v="1"/>
    <n v="21"/>
    <n v="3007"/>
    <n v="3"/>
    <n v="53"/>
    <n v="0.14285714285714285"/>
    <n v="63147"/>
    <x v="1"/>
    <x v="2"/>
    <s v="Medium Risk"/>
  </r>
  <r>
    <n v="15649618"/>
    <n v="799"/>
    <x v="2"/>
    <s v="Female"/>
    <x v="2"/>
    <n v="7"/>
    <n v="167395.6"/>
    <n v="2"/>
    <n v="0"/>
    <n v="1"/>
    <n v="139537.43"/>
    <x v="1"/>
    <n v="28"/>
    <n v="2106"/>
    <n v="0"/>
    <n v="180"/>
    <n v="0"/>
    <n v="58968"/>
    <x v="0"/>
    <x v="1"/>
    <s v="High Risk"/>
  </r>
  <r>
    <n v="15677117"/>
    <n v="629"/>
    <x v="0"/>
    <s v="Female"/>
    <x v="22"/>
    <n v="6"/>
    <n v="0"/>
    <n v="2"/>
    <n v="1"/>
    <n v="1"/>
    <n v="133672.60999999999"/>
    <x v="1"/>
    <n v="12"/>
    <n v="4668"/>
    <n v="6"/>
    <n v="88"/>
    <n v="0.5"/>
    <n v="56016"/>
    <x v="1"/>
    <x v="1"/>
    <s v="High Risk"/>
  </r>
  <r>
    <n v="15751445"/>
    <n v="734"/>
    <x v="2"/>
    <s v="Female"/>
    <x v="37"/>
    <n v="6"/>
    <n v="71283.09"/>
    <n v="2"/>
    <n v="0"/>
    <n v="1"/>
    <n v="38984.370000000003"/>
    <x v="1"/>
    <n v="16"/>
    <n v="888"/>
    <n v="2"/>
    <n v="108"/>
    <n v="0.125"/>
    <n v="14208"/>
    <x v="0"/>
    <x v="1"/>
    <s v="High Risk"/>
  </r>
  <r>
    <n v="15749669"/>
    <n v="542"/>
    <x v="0"/>
    <s v="Female"/>
    <x v="8"/>
    <n v="3"/>
    <n v="0"/>
    <n v="2"/>
    <n v="1"/>
    <n v="1"/>
    <n v="115217.59"/>
    <x v="1"/>
    <n v="14"/>
    <n v="389"/>
    <n v="7"/>
    <n v="28"/>
    <n v="0.5"/>
    <n v="5446"/>
    <x v="0"/>
    <x v="2"/>
    <s v="Low Risk"/>
  </r>
  <r>
    <n v="15656351"/>
    <n v="414"/>
    <x v="1"/>
    <s v="Male"/>
    <x v="52"/>
    <n v="3"/>
    <n v="0"/>
    <n v="2"/>
    <n v="1"/>
    <n v="1"/>
    <n v="93844.82"/>
    <x v="1"/>
    <n v="8"/>
    <n v="3923"/>
    <n v="7"/>
    <n v="109"/>
    <n v="0.875"/>
    <n v="31384"/>
    <x v="0"/>
    <x v="2"/>
    <s v="High Risk"/>
  </r>
  <r>
    <n v="15667438"/>
    <n v="675"/>
    <x v="0"/>
    <s v="Female"/>
    <x v="16"/>
    <n v="1"/>
    <n v="104016.88"/>
    <n v="1"/>
    <n v="0"/>
    <n v="0"/>
    <n v="22068.83"/>
    <x v="0"/>
    <n v="1"/>
    <n v="1694"/>
    <n v="1"/>
    <n v="141"/>
    <n v="1"/>
    <n v="1694"/>
    <x v="2"/>
    <x v="0"/>
    <s v="High Risk"/>
  </r>
  <r>
    <n v="15682273"/>
    <n v="683"/>
    <x v="0"/>
    <s v="Female"/>
    <x v="16"/>
    <n v="5"/>
    <n v="127616.56"/>
    <n v="1"/>
    <n v="1"/>
    <n v="0"/>
    <n v="123846.07"/>
    <x v="1"/>
    <n v="27"/>
    <n v="874"/>
    <n v="5"/>
    <n v="19"/>
    <n v="0.18518518518518517"/>
    <n v="23598"/>
    <x v="0"/>
    <x v="2"/>
    <s v="Low Risk"/>
  </r>
  <r>
    <n v="15580912"/>
    <n v="748"/>
    <x v="0"/>
    <s v="Male"/>
    <x v="15"/>
    <n v="5"/>
    <n v="154737.88"/>
    <n v="2"/>
    <n v="1"/>
    <n v="1"/>
    <n v="172638.13"/>
    <x v="1"/>
    <n v="3"/>
    <n v="1720"/>
    <n v="1"/>
    <n v="128"/>
    <n v="0.33333333333333331"/>
    <n v="5160"/>
    <x v="2"/>
    <x v="2"/>
    <s v="High Risk"/>
  </r>
  <r>
    <n v="15785183"/>
    <n v="596"/>
    <x v="1"/>
    <s v="Male"/>
    <x v="6"/>
    <n v="2"/>
    <n v="0"/>
    <n v="2"/>
    <n v="1"/>
    <n v="1"/>
    <n v="1591.19"/>
    <x v="1"/>
    <n v="7"/>
    <n v="4169"/>
    <n v="7"/>
    <n v="79"/>
    <n v="1"/>
    <n v="29183"/>
    <x v="1"/>
    <x v="0"/>
    <s v="High Risk"/>
  </r>
  <r>
    <n v="15705383"/>
    <n v="642"/>
    <x v="0"/>
    <s v="Male"/>
    <x v="12"/>
    <n v="4"/>
    <n v="125476.31"/>
    <n v="1"/>
    <n v="1"/>
    <n v="1"/>
    <n v="91775.51"/>
    <x v="1"/>
    <n v="20"/>
    <n v="4257"/>
    <n v="2"/>
    <n v="85"/>
    <n v="0.1"/>
    <n v="85140"/>
    <x v="0"/>
    <x v="2"/>
    <s v="High Risk"/>
  </r>
  <r>
    <n v="15712903"/>
    <n v="499"/>
    <x v="0"/>
    <s v="Female"/>
    <x v="29"/>
    <n v="3"/>
    <n v="176511.08"/>
    <n v="1"/>
    <n v="1"/>
    <n v="1"/>
    <n v="153920.22"/>
    <x v="1"/>
    <n v="29"/>
    <n v="4394"/>
    <n v="4"/>
    <n v="72"/>
    <n v="0.13793103448275862"/>
    <n v="127426"/>
    <x v="0"/>
    <x v="2"/>
    <s v="High Risk"/>
  </r>
  <r>
    <n v="15774285"/>
    <n v="649"/>
    <x v="1"/>
    <s v="Female"/>
    <x v="40"/>
    <n v="8"/>
    <n v="110783.28"/>
    <n v="1"/>
    <n v="1"/>
    <n v="1"/>
    <n v="71420.160000000003"/>
    <x v="1"/>
    <n v="17"/>
    <n v="3922"/>
    <n v="5"/>
    <n v="9"/>
    <n v="0.29411764705882354"/>
    <n v="66674"/>
    <x v="0"/>
    <x v="1"/>
    <s v="Low Risk"/>
  </r>
  <r>
    <n v="15583138"/>
    <n v="739"/>
    <x v="0"/>
    <s v="Male"/>
    <x v="0"/>
    <n v="2"/>
    <n v="141642.92000000001"/>
    <n v="2"/>
    <n v="1"/>
    <n v="0"/>
    <n v="172149.76000000001"/>
    <x v="1"/>
    <n v="28"/>
    <n v="2810"/>
    <n v="2"/>
    <n v="101"/>
    <n v="7.1428571428571425E-2"/>
    <n v="78680"/>
    <x v="0"/>
    <x v="0"/>
    <s v="High Risk"/>
  </r>
  <r>
    <n v="15740160"/>
    <n v="616"/>
    <x v="0"/>
    <s v="Male"/>
    <x v="8"/>
    <n v="1"/>
    <n v="0"/>
    <n v="2"/>
    <n v="1"/>
    <n v="1"/>
    <n v="54706.75"/>
    <x v="1"/>
    <n v="20"/>
    <n v="1379"/>
    <n v="9"/>
    <n v="161"/>
    <n v="0.45"/>
    <n v="27580"/>
    <x v="1"/>
    <x v="0"/>
    <s v="High Risk"/>
  </r>
  <r>
    <n v="15793425"/>
    <n v="560"/>
    <x v="1"/>
    <s v="Female"/>
    <x v="19"/>
    <n v="9"/>
    <n v="0"/>
    <n v="1"/>
    <n v="0"/>
    <n v="1"/>
    <n v="183358.21"/>
    <x v="1"/>
    <n v="21"/>
    <n v="4442"/>
    <n v="0"/>
    <n v="29"/>
    <n v="0"/>
    <n v="93282"/>
    <x v="2"/>
    <x v="3"/>
    <s v="Low Risk"/>
  </r>
  <r>
    <n v="15749265"/>
    <n v="427"/>
    <x v="2"/>
    <s v="Male"/>
    <x v="0"/>
    <n v="1"/>
    <n v="75681.52"/>
    <n v="1"/>
    <n v="1"/>
    <n v="1"/>
    <n v="57098"/>
    <x v="1"/>
    <n v="21"/>
    <n v="3046"/>
    <n v="8"/>
    <n v="33"/>
    <n v="0.38095238095238093"/>
    <n v="63966"/>
    <x v="0"/>
    <x v="0"/>
    <s v="Medium Risk"/>
  </r>
  <r>
    <n v="15623989"/>
    <n v="435"/>
    <x v="0"/>
    <s v="Male"/>
    <x v="41"/>
    <n v="3"/>
    <n v="0"/>
    <n v="1"/>
    <n v="1"/>
    <n v="0"/>
    <n v="156910.46"/>
    <x v="0"/>
    <n v="26"/>
    <n v="2822"/>
    <n v="7"/>
    <n v="80"/>
    <n v="0.26923076923076922"/>
    <n v="73372"/>
    <x v="1"/>
    <x v="2"/>
    <s v="High Risk"/>
  </r>
  <r>
    <n v="15604832"/>
    <n v="633"/>
    <x v="0"/>
    <s v="Male"/>
    <x v="6"/>
    <n v="7"/>
    <n v="0"/>
    <n v="1"/>
    <n v="1"/>
    <n v="1"/>
    <n v="130224.73"/>
    <x v="1"/>
    <n v="14"/>
    <n v="1643"/>
    <n v="8"/>
    <n v="179"/>
    <n v="0.5714285714285714"/>
    <n v="23002"/>
    <x v="1"/>
    <x v="1"/>
    <s v="High Risk"/>
  </r>
  <r>
    <n v="15584580"/>
    <n v="443"/>
    <x v="0"/>
    <s v="Male"/>
    <x v="12"/>
    <n v="6"/>
    <n v="161111.45000000001"/>
    <n v="1"/>
    <n v="0"/>
    <n v="0"/>
    <n v="13946.66"/>
    <x v="1"/>
    <n v="14"/>
    <n v="2372"/>
    <n v="2"/>
    <n v="70"/>
    <n v="0.14285714285714285"/>
    <n v="33208"/>
    <x v="0"/>
    <x v="1"/>
    <s v="High Risk"/>
  </r>
  <r>
    <n v="15573854"/>
    <n v="727"/>
    <x v="0"/>
    <s v="Male"/>
    <x v="46"/>
    <n v="5"/>
    <n v="0"/>
    <n v="2"/>
    <n v="0"/>
    <n v="1"/>
    <n v="38652.959999999999"/>
    <x v="1"/>
    <n v="25"/>
    <n v="1101"/>
    <n v="9"/>
    <n v="52"/>
    <n v="0.36"/>
    <n v="27525"/>
    <x v="0"/>
    <x v="2"/>
    <s v="Medium Risk"/>
  </r>
  <r>
    <n v="15614847"/>
    <n v="674"/>
    <x v="0"/>
    <s v="Female"/>
    <x v="13"/>
    <n v="6"/>
    <n v="72494.69"/>
    <n v="1"/>
    <n v="0"/>
    <n v="1"/>
    <n v="140041.78"/>
    <x v="1"/>
    <n v="15"/>
    <n v="4928"/>
    <n v="2"/>
    <n v="13"/>
    <n v="0.13333333333333333"/>
    <n v="73920"/>
    <x v="2"/>
    <x v="1"/>
    <s v="Low Risk"/>
  </r>
  <r>
    <n v="15679966"/>
    <n v="661"/>
    <x v="0"/>
    <s v="Female"/>
    <x v="8"/>
    <n v="3"/>
    <n v="133964.29999999999"/>
    <n v="1"/>
    <n v="1"/>
    <n v="1"/>
    <n v="166187.1"/>
    <x v="1"/>
    <n v="24"/>
    <n v="4147"/>
    <n v="2"/>
    <n v="105"/>
    <n v="8.3333333333333329E-2"/>
    <n v="99528"/>
    <x v="1"/>
    <x v="2"/>
    <s v="High Risk"/>
  </r>
  <r>
    <n v="15799435"/>
    <n v="619"/>
    <x v="1"/>
    <s v="Male"/>
    <x v="10"/>
    <n v="1"/>
    <n v="0"/>
    <n v="1"/>
    <n v="1"/>
    <n v="0"/>
    <n v="139919.38"/>
    <x v="1"/>
    <n v="14"/>
    <n v="636"/>
    <n v="7"/>
    <n v="19"/>
    <n v="0.5"/>
    <n v="8904"/>
    <x v="1"/>
    <x v="0"/>
    <s v="Low Risk"/>
  </r>
  <r>
    <n v="15752186"/>
    <n v="562"/>
    <x v="0"/>
    <s v="Female"/>
    <x v="7"/>
    <n v="3"/>
    <n v="0"/>
    <n v="2"/>
    <n v="1"/>
    <n v="0"/>
    <n v="28137.03"/>
    <x v="1"/>
    <n v="3"/>
    <n v="1192"/>
    <n v="3"/>
    <n v="160"/>
    <n v="1"/>
    <n v="3576"/>
    <x v="2"/>
    <x v="2"/>
    <s v="High Risk"/>
  </r>
  <r>
    <n v="15705544"/>
    <n v="633"/>
    <x v="0"/>
    <s v="Male"/>
    <x v="22"/>
    <n v="3"/>
    <n v="157201.48000000001"/>
    <n v="1"/>
    <n v="0"/>
    <n v="1"/>
    <n v="50368.63"/>
    <x v="1"/>
    <n v="15"/>
    <n v="3161"/>
    <n v="5"/>
    <n v="157"/>
    <n v="0.33333333333333331"/>
    <n v="47415"/>
    <x v="0"/>
    <x v="2"/>
    <s v="High Risk"/>
  </r>
  <r>
    <n v="15713632"/>
    <n v="551"/>
    <x v="1"/>
    <s v="Female"/>
    <x v="36"/>
    <n v="5"/>
    <n v="95679.29"/>
    <n v="1"/>
    <n v="0"/>
    <n v="0"/>
    <n v="94978.1"/>
    <x v="1"/>
    <n v="12"/>
    <n v="3615"/>
    <n v="5"/>
    <n v="92"/>
    <n v="0.41666666666666669"/>
    <n v="43380"/>
    <x v="0"/>
    <x v="2"/>
    <s v="High Risk"/>
  </r>
  <r>
    <n v="15586523"/>
    <n v="720"/>
    <x v="2"/>
    <s v="Female"/>
    <x v="6"/>
    <n v="7"/>
    <n v="106230.92"/>
    <n v="1"/>
    <n v="1"/>
    <n v="1"/>
    <n v="69903.929999999993"/>
    <x v="0"/>
    <n v="28"/>
    <n v="2073"/>
    <n v="8"/>
    <n v="102"/>
    <n v="0.2857142857142857"/>
    <n v="58044"/>
    <x v="0"/>
    <x v="1"/>
    <s v="High Risk"/>
  </r>
  <r>
    <n v="15609176"/>
    <n v="688"/>
    <x v="0"/>
    <s v="Female"/>
    <x v="15"/>
    <n v="5"/>
    <n v="0"/>
    <n v="2"/>
    <n v="0"/>
    <n v="1"/>
    <n v="177607.77"/>
    <x v="1"/>
    <n v="6"/>
    <n v="3981"/>
    <n v="8"/>
    <n v="28"/>
    <n v="1"/>
    <n v="23886"/>
    <x v="0"/>
    <x v="2"/>
    <s v="Low Risk"/>
  </r>
  <r>
    <n v="15769308"/>
    <n v="635"/>
    <x v="2"/>
    <s v="Female"/>
    <x v="18"/>
    <n v="9"/>
    <n v="81231.850000000006"/>
    <n v="2"/>
    <n v="1"/>
    <n v="0"/>
    <n v="196731.08"/>
    <x v="1"/>
    <n v="6"/>
    <n v="2628"/>
    <n v="0"/>
    <n v="28"/>
    <n v="0"/>
    <n v="15768"/>
    <x v="0"/>
    <x v="3"/>
    <s v="Low Risk"/>
  </r>
  <r>
    <n v="15676810"/>
    <n v="561"/>
    <x v="0"/>
    <s v="Female"/>
    <x v="8"/>
    <n v="1"/>
    <n v="81480.27"/>
    <n v="2"/>
    <n v="1"/>
    <n v="1"/>
    <n v="65234.6"/>
    <x v="1"/>
    <n v="28"/>
    <n v="2535"/>
    <n v="9"/>
    <n v="140"/>
    <n v="0.32142857142857145"/>
    <n v="70980"/>
    <x v="1"/>
    <x v="0"/>
    <s v="High Risk"/>
  </r>
  <r>
    <n v="15634591"/>
    <n v="850"/>
    <x v="0"/>
    <s v="Male"/>
    <x v="19"/>
    <n v="8"/>
    <n v="73059.38"/>
    <n v="1"/>
    <n v="1"/>
    <n v="1"/>
    <n v="186281"/>
    <x v="1"/>
    <n v="11"/>
    <n v="1341"/>
    <n v="4"/>
    <n v="21"/>
    <n v="0.36363636363636365"/>
    <n v="14751"/>
    <x v="0"/>
    <x v="1"/>
    <s v="Low Risk"/>
  </r>
  <r>
    <n v="15679804"/>
    <n v="636"/>
    <x v="0"/>
    <s v="Male"/>
    <x v="18"/>
    <n v="5"/>
    <n v="117559.05"/>
    <n v="2"/>
    <n v="1"/>
    <n v="1"/>
    <n v="111573.3"/>
    <x v="1"/>
    <n v="27"/>
    <n v="1908"/>
    <n v="1"/>
    <n v="162"/>
    <n v="3.7037037037037035E-2"/>
    <n v="51516"/>
    <x v="0"/>
    <x v="2"/>
    <s v="High Risk"/>
  </r>
  <r>
    <n v="15677764"/>
    <n v="461"/>
    <x v="2"/>
    <s v="Female"/>
    <x v="59"/>
    <n v="1"/>
    <n v="186445.31"/>
    <n v="2"/>
    <n v="1"/>
    <n v="1"/>
    <n v="196767.83"/>
    <x v="1"/>
    <n v="13"/>
    <n v="2317"/>
    <n v="8"/>
    <n v="180"/>
    <n v="0.61538461538461542"/>
    <n v="30121"/>
    <x v="1"/>
    <x v="0"/>
    <s v="High Risk"/>
  </r>
  <r>
    <n v="15571917"/>
    <n v="771"/>
    <x v="2"/>
    <s v="Female"/>
    <x v="16"/>
    <n v="5"/>
    <n v="137657.71"/>
    <n v="2"/>
    <n v="1"/>
    <n v="0"/>
    <n v="72985.61"/>
    <x v="1"/>
    <n v="7"/>
    <n v="1815"/>
    <n v="5"/>
    <n v="36"/>
    <n v="0.7142857142857143"/>
    <n v="12705"/>
    <x v="1"/>
    <x v="2"/>
    <s v="Medium Risk"/>
  </r>
  <r>
    <n v="15574608"/>
    <n v="713"/>
    <x v="0"/>
    <s v="Male"/>
    <x v="18"/>
    <n v="8"/>
    <n v="133889.35"/>
    <n v="1"/>
    <n v="1"/>
    <n v="1"/>
    <n v="143265.65"/>
    <x v="1"/>
    <n v="5"/>
    <n v="1473"/>
    <n v="9"/>
    <n v="152"/>
    <n v="1"/>
    <n v="7365"/>
    <x v="0"/>
    <x v="1"/>
    <s v="High Risk"/>
  </r>
  <r>
    <n v="15740868"/>
    <n v="658"/>
    <x v="2"/>
    <s v="Female"/>
    <x v="13"/>
    <n v="9"/>
    <n v="134562.79999999999"/>
    <n v="1"/>
    <n v="1"/>
    <n v="1"/>
    <n v="159268.67000000001"/>
    <x v="1"/>
    <n v="16"/>
    <n v="4748"/>
    <n v="7"/>
    <n v="80"/>
    <n v="0.4375"/>
    <n v="75968"/>
    <x v="2"/>
    <x v="3"/>
    <s v="High Risk"/>
  </r>
  <r>
    <n v="15702442"/>
    <n v="586"/>
    <x v="2"/>
    <s v="Female"/>
    <x v="27"/>
    <n v="9"/>
    <n v="100781.75"/>
    <n v="2"/>
    <n v="1"/>
    <n v="1"/>
    <n v="54448.41"/>
    <x v="1"/>
    <n v="23"/>
    <n v="1596"/>
    <n v="2"/>
    <n v="177"/>
    <n v="8.6956521739130432E-2"/>
    <n v="36708"/>
    <x v="2"/>
    <x v="3"/>
    <s v="High Risk"/>
  </r>
  <r>
    <n v="15699797"/>
    <n v="737"/>
    <x v="0"/>
    <s v="Male"/>
    <x v="33"/>
    <n v="8"/>
    <n v="174356.13"/>
    <n v="1"/>
    <n v="0"/>
    <n v="0"/>
    <n v="31928.5"/>
    <x v="1"/>
    <n v="30"/>
    <n v="2182"/>
    <n v="2"/>
    <n v="12"/>
    <n v="6.6666666666666666E-2"/>
    <n v="65460"/>
    <x v="0"/>
    <x v="1"/>
    <s v="Low Risk"/>
  </r>
  <r>
    <n v="15648047"/>
    <n v="742"/>
    <x v="2"/>
    <s v="Male"/>
    <x v="7"/>
    <n v="5"/>
    <n v="190125.43"/>
    <n v="2"/>
    <n v="0"/>
    <n v="0"/>
    <n v="21793.59"/>
    <x v="1"/>
    <n v="10"/>
    <n v="3610"/>
    <n v="5"/>
    <n v="108"/>
    <n v="0.5"/>
    <n v="36100"/>
    <x v="0"/>
    <x v="2"/>
    <s v="High Risk"/>
  </r>
  <r>
    <n v="15766826"/>
    <n v="824"/>
    <x v="0"/>
    <s v="Male"/>
    <x v="28"/>
    <n v="7"/>
    <n v="146266"/>
    <n v="1"/>
    <n v="1"/>
    <n v="0"/>
    <n v="21903.62"/>
    <x v="0"/>
    <n v="3"/>
    <n v="2658"/>
    <n v="2"/>
    <n v="145"/>
    <n v="0.66666666666666663"/>
    <n v="7974"/>
    <x v="0"/>
    <x v="1"/>
    <s v="High Risk"/>
  </r>
  <r>
    <n v="15591628"/>
    <n v="701"/>
    <x v="2"/>
    <s v="Male"/>
    <x v="1"/>
    <n v="9"/>
    <n v="164046.1"/>
    <n v="1"/>
    <n v="1"/>
    <n v="0"/>
    <n v="49405.93"/>
    <x v="1"/>
    <n v="11"/>
    <n v="275"/>
    <n v="1"/>
    <n v="105"/>
    <n v="9.0909090909090912E-2"/>
    <n v="3025"/>
    <x v="0"/>
    <x v="3"/>
    <s v="High Risk"/>
  </r>
  <r>
    <n v="15583857"/>
    <n v="623"/>
    <x v="1"/>
    <s v="Female"/>
    <x v="3"/>
    <n v="4"/>
    <n v="123536.52"/>
    <n v="2"/>
    <n v="0"/>
    <n v="0"/>
    <n v="154908.51999999999"/>
    <x v="1"/>
    <n v="2"/>
    <n v="3785"/>
    <n v="6"/>
    <n v="105"/>
    <n v="1"/>
    <n v="7570"/>
    <x v="0"/>
    <x v="2"/>
    <s v="High Risk"/>
  </r>
  <r>
    <n v="15752534"/>
    <n v="744"/>
    <x v="0"/>
    <s v="Male"/>
    <x v="18"/>
    <n v="10"/>
    <n v="0"/>
    <n v="2"/>
    <n v="1"/>
    <n v="1"/>
    <n v="182867.84"/>
    <x v="1"/>
    <n v="12"/>
    <n v="1072"/>
    <n v="2"/>
    <n v="41"/>
    <n v="0.16666666666666666"/>
    <n v="12864"/>
    <x v="0"/>
    <x v="3"/>
    <s v="Medium Risk"/>
  </r>
  <r>
    <n v="15741403"/>
    <n v="698"/>
    <x v="1"/>
    <s v="Female"/>
    <x v="16"/>
    <n v="1"/>
    <n v="171848.38"/>
    <n v="1"/>
    <n v="0"/>
    <n v="0"/>
    <n v="16957.45"/>
    <x v="1"/>
    <n v="15"/>
    <n v="1760"/>
    <n v="3"/>
    <n v="174"/>
    <n v="0.2"/>
    <n v="26400"/>
    <x v="0"/>
    <x v="0"/>
    <s v="High Risk"/>
  </r>
  <r>
    <n v="15783589"/>
    <n v="616"/>
    <x v="0"/>
    <s v="Male"/>
    <x v="20"/>
    <n v="9"/>
    <n v="0"/>
    <n v="2"/>
    <n v="0"/>
    <n v="0"/>
    <n v="93717.55"/>
    <x v="1"/>
    <n v="27"/>
    <n v="4380"/>
    <n v="5"/>
    <n v="153"/>
    <n v="0.18518518518518517"/>
    <n v="118260"/>
    <x v="0"/>
    <x v="3"/>
    <s v="High Risk"/>
  </r>
  <r>
    <n v="15598046"/>
    <n v="662"/>
    <x v="0"/>
    <s v="Female"/>
    <x v="2"/>
    <n v="5"/>
    <n v="139562.04999999999"/>
    <n v="2"/>
    <n v="1"/>
    <n v="0"/>
    <n v="61636.22"/>
    <x v="1"/>
    <n v="28"/>
    <n v="2223"/>
    <n v="0"/>
    <n v="132"/>
    <n v="0"/>
    <n v="62244"/>
    <x v="2"/>
    <x v="2"/>
    <s v="High Risk"/>
  </r>
  <r>
    <n v="15643330"/>
    <n v="594"/>
    <x v="0"/>
    <s v="Male"/>
    <x v="24"/>
    <n v="2"/>
    <n v="0"/>
    <n v="2"/>
    <n v="0"/>
    <n v="1"/>
    <n v="95864.5"/>
    <x v="1"/>
    <n v="27"/>
    <n v="3102"/>
    <n v="7"/>
    <n v="95"/>
    <n v="0.25925925925925924"/>
    <n v="83754"/>
    <x v="1"/>
    <x v="0"/>
    <s v="High Risk"/>
  </r>
  <r>
    <n v="15680405"/>
    <n v="685"/>
    <x v="0"/>
    <s v="Male"/>
    <x v="20"/>
    <n v="2"/>
    <n v="168001.34"/>
    <n v="2"/>
    <n v="1"/>
    <n v="1"/>
    <n v="167400.29"/>
    <x v="1"/>
    <n v="29"/>
    <n v="792"/>
    <n v="3"/>
    <n v="11"/>
    <n v="0.10344827586206896"/>
    <n v="22968"/>
    <x v="1"/>
    <x v="0"/>
    <s v="Low Risk"/>
  </r>
  <r>
    <n v="15728683"/>
    <n v="742"/>
    <x v="0"/>
    <s v="Male"/>
    <x v="7"/>
    <n v="0"/>
    <n v="0"/>
    <n v="2"/>
    <n v="0"/>
    <n v="1"/>
    <n v="131534.96"/>
    <x v="1"/>
    <n v="21"/>
    <n v="2341"/>
    <n v="10"/>
    <n v="144"/>
    <n v="0.47619047619047616"/>
    <n v="49161"/>
    <x v="1"/>
    <x v="0"/>
    <s v="High Risk"/>
  </r>
  <r>
    <n v="15621644"/>
    <n v="678"/>
    <x v="2"/>
    <s v="Male"/>
    <x v="69"/>
    <n v="6"/>
    <n v="123356.63"/>
    <n v="1"/>
    <n v="0"/>
    <n v="1"/>
    <n v="92934.41"/>
    <x v="1"/>
    <n v="20"/>
    <n v="4379"/>
    <n v="10"/>
    <n v="15"/>
    <n v="0.5"/>
    <n v="87580"/>
    <x v="0"/>
    <x v="1"/>
    <s v="Low Risk"/>
  </r>
  <r>
    <n v="15733032"/>
    <n v="651"/>
    <x v="1"/>
    <s v="Male"/>
    <x v="40"/>
    <n v="2"/>
    <n v="0"/>
    <n v="2"/>
    <n v="1"/>
    <n v="1"/>
    <n v="119808.64"/>
    <x v="1"/>
    <n v="28"/>
    <n v="2840"/>
    <n v="5"/>
    <n v="81"/>
    <n v="0.17857142857142858"/>
    <n v="79520"/>
    <x v="0"/>
    <x v="0"/>
    <s v="High Risk"/>
  </r>
  <r>
    <n v="15608381"/>
    <n v="585"/>
    <x v="2"/>
    <s v="Male"/>
    <x v="5"/>
    <n v="2"/>
    <n v="125845.66"/>
    <n v="1"/>
    <n v="1"/>
    <n v="0"/>
    <n v="9439.31"/>
    <x v="0"/>
    <n v="13"/>
    <n v="2933"/>
    <n v="7"/>
    <n v="121"/>
    <n v="0.53846153846153844"/>
    <n v="38129"/>
    <x v="1"/>
    <x v="0"/>
    <s v="High Risk"/>
  </r>
  <r>
    <n v="15658946"/>
    <n v="579"/>
    <x v="2"/>
    <s v="Male"/>
    <x v="20"/>
    <n v="10"/>
    <n v="45408.85"/>
    <n v="2"/>
    <n v="1"/>
    <n v="0"/>
    <n v="18732.91"/>
    <x v="1"/>
    <n v="11"/>
    <n v="463"/>
    <n v="6"/>
    <n v="75"/>
    <n v="0.54545454545454541"/>
    <n v="5093"/>
    <x v="0"/>
    <x v="3"/>
    <s v="High Risk"/>
  </r>
  <r>
    <n v="15757912"/>
    <n v="722"/>
    <x v="2"/>
    <s v="Female"/>
    <x v="24"/>
    <n v="0"/>
    <n v="125977.81"/>
    <n v="1"/>
    <n v="0"/>
    <n v="0"/>
    <n v="160162.42000000001"/>
    <x v="1"/>
    <n v="13"/>
    <n v="815"/>
    <n v="9"/>
    <n v="177"/>
    <n v="0.69230769230769229"/>
    <n v="10595"/>
    <x v="1"/>
    <x v="0"/>
    <s v="High Risk"/>
  </r>
  <r>
    <n v="15645371"/>
    <n v="613"/>
    <x v="2"/>
    <s v="Female"/>
    <x v="21"/>
    <n v="7"/>
    <n v="147262.10999999999"/>
    <n v="1"/>
    <n v="1"/>
    <n v="1"/>
    <n v="53630.9"/>
    <x v="0"/>
    <n v="28"/>
    <n v="3674"/>
    <n v="4"/>
    <n v="14"/>
    <n v="0.14285714285714285"/>
    <n v="102872"/>
    <x v="0"/>
    <x v="1"/>
    <s v="Low Risk"/>
  </r>
  <r>
    <n v="15653110"/>
    <n v="694"/>
    <x v="0"/>
    <s v="Male"/>
    <x v="0"/>
    <n v="8"/>
    <n v="133767.19"/>
    <n v="1"/>
    <n v="1"/>
    <n v="0"/>
    <n v="36405.21"/>
    <x v="1"/>
    <n v="4"/>
    <n v="4278"/>
    <n v="10"/>
    <n v="94"/>
    <n v="1"/>
    <n v="17112"/>
    <x v="1"/>
    <x v="1"/>
    <s v="High Risk"/>
  </r>
  <r>
    <n v="15766355"/>
    <n v="550"/>
    <x v="2"/>
    <s v="Male"/>
    <x v="23"/>
    <n v="0"/>
    <n v="108806.96"/>
    <n v="3"/>
    <n v="1"/>
    <n v="0"/>
    <n v="61446.92"/>
    <x v="0"/>
    <n v="4"/>
    <n v="4449"/>
    <n v="10"/>
    <n v="150"/>
    <n v="1"/>
    <n v="17796"/>
    <x v="2"/>
    <x v="0"/>
    <s v="High Risk"/>
  </r>
  <r>
    <n v="15585249"/>
    <n v="741"/>
    <x v="0"/>
    <s v="Male"/>
    <x v="0"/>
    <n v="6"/>
    <n v="106036.52"/>
    <n v="1"/>
    <n v="1"/>
    <n v="0"/>
    <n v="194686.78"/>
    <x v="0"/>
    <n v="20"/>
    <n v="2616"/>
    <n v="1"/>
    <n v="56"/>
    <n v="0.05"/>
    <n v="52320"/>
    <x v="0"/>
    <x v="1"/>
    <s v="Medium Risk"/>
  </r>
  <r>
    <n v="15611786"/>
    <n v="668"/>
    <x v="1"/>
    <s v="Female"/>
    <x v="58"/>
    <n v="9"/>
    <n v="0"/>
    <n v="1"/>
    <n v="0"/>
    <n v="1"/>
    <n v="134483.07"/>
    <x v="1"/>
    <n v="29"/>
    <n v="3182"/>
    <n v="9"/>
    <n v="19"/>
    <n v="0.31034482758620691"/>
    <n v="92278"/>
    <x v="1"/>
    <x v="3"/>
    <s v="Low Risk"/>
  </r>
  <r>
    <n v="15575486"/>
    <n v="529"/>
    <x v="0"/>
    <s v="Female"/>
    <x v="7"/>
    <n v="1"/>
    <n v="0"/>
    <n v="2"/>
    <n v="1"/>
    <n v="1"/>
    <n v="37769.980000000003"/>
    <x v="1"/>
    <n v="28"/>
    <n v="3194"/>
    <n v="8"/>
    <n v="66"/>
    <n v="0.2857142857142857"/>
    <n v="89432"/>
    <x v="0"/>
    <x v="0"/>
    <s v="High Risk"/>
  </r>
  <r>
    <n v="15780215"/>
    <n v="636"/>
    <x v="0"/>
    <s v="Male"/>
    <x v="8"/>
    <n v="6"/>
    <n v="0"/>
    <n v="2"/>
    <n v="1"/>
    <n v="1"/>
    <n v="2382.61"/>
    <x v="1"/>
    <n v="26"/>
    <n v="3511"/>
    <n v="8"/>
    <n v="128"/>
    <n v="0.30769230769230771"/>
    <n v="91286"/>
    <x v="1"/>
    <x v="1"/>
    <s v="High Risk"/>
  </r>
  <r>
    <n v="15686099"/>
    <n v="563"/>
    <x v="1"/>
    <s v="Male"/>
    <x v="22"/>
    <n v="1"/>
    <n v="82182.100000000006"/>
    <n v="1"/>
    <n v="1"/>
    <n v="0"/>
    <n v="106826.92"/>
    <x v="0"/>
    <n v="23"/>
    <n v="2559"/>
    <n v="0"/>
    <n v="153"/>
    <n v="0"/>
    <n v="58857"/>
    <x v="1"/>
    <x v="0"/>
    <s v="High Risk"/>
  </r>
  <r>
    <n v="15739042"/>
    <n v="767"/>
    <x v="0"/>
    <s v="Female"/>
    <x v="12"/>
    <n v="9"/>
    <n v="0"/>
    <n v="2"/>
    <n v="1"/>
    <n v="0"/>
    <n v="39511.61"/>
    <x v="1"/>
    <n v="18"/>
    <n v="4156"/>
    <n v="1"/>
    <n v="70"/>
    <n v="5.5555555555555552E-2"/>
    <n v="74808"/>
    <x v="0"/>
    <x v="3"/>
    <s v="High Risk"/>
  </r>
  <r>
    <n v="15815316"/>
    <n v="644"/>
    <x v="0"/>
    <s v="Male"/>
    <x v="5"/>
    <n v="9"/>
    <n v="76817"/>
    <n v="4"/>
    <n v="1"/>
    <n v="0"/>
    <n v="196371.13"/>
    <x v="0"/>
    <n v="20"/>
    <n v="2897"/>
    <n v="6"/>
    <n v="6"/>
    <n v="0.3"/>
    <n v="57940"/>
    <x v="0"/>
    <x v="3"/>
    <s v="Low Risk"/>
  </r>
  <r>
    <n v="15778489"/>
    <n v="780"/>
    <x v="2"/>
    <s v="Male"/>
    <x v="60"/>
    <n v="9"/>
    <n v="142550.25"/>
    <n v="2"/>
    <n v="1"/>
    <n v="1"/>
    <n v="122506.78"/>
    <x v="1"/>
    <n v="18"/>
    <n v="4702"/>
    <n v="9"/>
    <n v="174"/>
    <n v="0.5"/>
    <n v="84636"/>
    <x v="0"/>
    <x v="3"/>
    <s v="High Risk"/>
  </r>
  <r>
    <n v="15786389"/>
    <n v="635"/>
    <x v="1"/>
    <s v="Female"/>
    <x v="1"/>
    <n v="10"/>
    <n v="0"/>
    <n v="2"/>
    <n v="1"/>
    <n v="1"/>
    <n v="61994.2"/>
    <x v="1"/>
    <n v="10"/>
    <n v="518"/>
    <n v="7"/>
    <n v="180"/>
    <n v="0.7"/>
    <n v="5180"/>
    <x v="0"/>
    <x v="3"/>
    <s v="High Risk"/>
  </r>
  <r>
    <n v="15601787"/>
    <n v="641"/>
    <x v="2"/>
    <s v="Male"/>
    <x v="12"/>
    <n v="2"/>
    <n v="103711.56"/>
    <n v="1"/>
    <n v="0"/>
    <n v="1"/>
    <n v="192464.21"/>
    <x v="0"/>
    <n v="30"/>
    <n v="2569"/>
    <n v="4"/>
    <n v="151"/>
    <n v="0.13333333333333333"/>
    <n v="77070"/>
    <x v="0"/>
    <x v="0"/>
    <s v="High Risk"/>
  </r>
  <r>
    <n v="15624715"/>
    <n v="593"/>
    <x v="1"/>
    <s v="Female"/>
    <x v="20"/>
    <n v="2"/>
    <n v="0"/>
    <n v="1"/>
    <n v="1"/>
    <n v="1"/>
    <n v="5194.95"/>
    <x v="1"/>
    <n v="6"/>
    <n v="3740"/>
    <n v="5"/>
    <n v="128"/>
    <n v="0.83333333333333337"/>
    <n v="22440"/>
    <x v="0"/>
    <x v="0"/>
    <s v="High Risk"/>
  </r>
  <r>
    <n v="15763093"/>
    <n v="540"/>
    <x v="2"/>
    <s v="Female"/>
    <x v="12"/>
    <n v="7"/>
    <n v="128369.75"/>
    <n v="2"/>
    <n v="1"/>
    <n v="0"/>
    <n v="198256.15"/>
    <x v="1"/>
    <n v="16"/>
    <n v="4272"/>
    <n v="7"/>
    <n v="27"/>
    <n v="0.4375"/>
    <n v="68352"/>
    <x v="2"/>
    <x v="1"/>
    <s v="Low Risk"/>
  </r>
  <r>
    <n v="15572073"/>
    <n v="663"/>
    <x v="1"/>
    <s v="Male"/>
    <x v="12"/>
    <n v="5"/>
    <n v="0"/>
    <n v="2"/>
    <n v="1"/>
    <n v="1"/>
    <n v="62634.94"/>
    <x v="1"/>
    <n v="15"/>
    <n v="4060"/>
    <n v="9"/>
    <n v="8"/>
    <n v="0.6"/>
    <n v="60900"/>
    <x v="1"/>
    <x v="2"/>
    <s v="Low Risk"/>
  </r>
  <r>
    <n v="15780256"/>
    <n v="630"/>
    <x v="0"/>
    <s v="Male"/>
    <x v="10"/>
    <n v="9"/>
    <n v="0"/>
    <n v="2"/>
    <n v="1"/>
    <n v="1"/>
    <n v="114006.35"/>
    <x v="1"/>
    <n v="8"/>
    <n v="2570"/>
    <n v="6"/>
    <n v="180"/>
    <n v="0.75"/>
    <n v="20560"/>
    <x v="1"/>
    <x v="3"/>
    <s v="High Risk"/>
  </r>
  <r>
    <n v="15659305"/>
    <n v="605"/>
    <x v="2"/>
    <s v="Male"/>
    <x v="25"/>
    <n v="8"/>
    <n v="166133.28"/>
    <n v="1"/>
    <n v="1"/>
    <n v="1"/>
    <n v="107994.99"/>
    <x v="1"/>
    <n v="29"/>
    <n v="4733"/>
    <n v="7"/>
    <n v="88"/>
    <n v="0.2413793103448276"/>
    <n v="137257"/>
    <x v="2"/>
    <x v="1"/>
    <s v="High Risk"/>
  </r>
  <r>
    <n v="15638882"/>
    <n v="710"/>
    <x v="2"/>
    <s v="Female"/>
    <x v="46"/>
    <n v="9"/>
    <n v="148214.35999999999"/>
    <n v="1"/>
    <n v="1"/>
    <n v="0"/>
    <n v="48571.14"/>
    <x v="0"/>
    <n v="27"/>
    <n v="4351"/>
    <n v="6"/>
    <n v="135"/>
    <n v="0.22222222222222221"/>
    <n v="117477"/>
    <x v="1"/>
    <x v="3"/>
    <s v="High Risk"/>
  </r>
  <r>
    <n v="15714680"/>
    <n v="755"/>
    <x v="0"/>
    <s v="Female"/>
    <x v="66"/>
    <n v="5"/>
    <n v="121206.96"/>
    <n v="1"/>
    <n v="1"/>
    <n v="1"/>
    <n v="76016.490000000005"/>
    <x v="1"/>
    <n v="27"/>
    <n v="2649"/>
    <n v="0"/>
    <n v="109"/>
    <n v="0"/>
    <n v="71523"/>
    <x v="1"/>
    <x v="2"/>
    <s v="High Risk"/>
  </r>
  <r>
    <n v="15777217"/>
    <n v="641"/>
    <x v="1"/>
    <s v="Male"/>
    <x v="11"/>
    <n v="10"/>
    <n v="0"/>
    <n v="2"/>
    <n v="1"/>
    <n v="1"/>
    <n v="180808.39"/>
    <x v="1"/>
    <n v="2"/>
    <n v="3153"/>
    <n v="1"/>
    <n v="22"/>
    <n v="0.5"/>
    <n v="6306"/>
    <x v="1"/>
    <x v="3"/>
    <s v="Low Risk"/>
  </r>
  <r>
    <n v="15739123"/>
    <n v="737"/>
    <x v="2"/>
    <s v="Male"/>
    <x v="5"/>
    <n v="4"/>
    <n v="127552.85"/>
    <n v="2"/>
    <n v="1"/>
    <n v="0"/>
    <n v="4225.1099999999997"/>
    <x v="1"/>
    <n v="2"/>
    <n v="3080"/>
    <n v="6"/>
    <n v="110"/>
    <n v="1"/>
    <n v="6160"/>
    <x v="1"/>
    <x v="2"/>
    <s v="High Risk"/>
  </r>
  <r>
    <n v="15594450"/>
    <n v="695"/>
    <x v="0"/>
    <s v="Male"/>
    <x v="23"/>
    <n v="9"/>
    <n v="159458.53"/>
    <n v="1"/>
    <n v="1"/>
    <n v="0"/>
    <n v="135841.35"/>
    <x v="1"/>
    <n v="11"/>
    <n v="3188"/>
    <n v="5"/>
    <n v="65"/>
    <n v="0.45454545454545453"/>
    <n v="35068"/>
    <x v="2"/>
    <x v="3"/>
    <s v="High Risk"/>
  </r>
  <r>
    <n v="15797751"/>
    <n v="466"/>
    <x v="2"/>
    <s v="Female"/>
    <x v="40"/>
    <n v="5"/>
    <n v="102085.72"/>
    <n v="1"/>
    <n v="1"/>
    <n v="1"/>
    <n v="183536.24"/>
    <x v="0"/>
    <n v="4"/>
    <n v="2019"/>
    <n v="8"/>
    <n v="9"/>
    <n v="1"/>
    <n v="8076"/>
    <x v="1"/>
    <x v="2"/>
    <s v="Low Risk"/>
  </r>
  <r>
    <n v="15691543"/>
    <n v="558"/>
    <x v="2"/>
    <s v="Male"/>
    <x v="14"/>
    <n v="2"/>
    <n v="142537.18"/>
    <n v="1"/>
    <n v="1"/>
    <n v="1"/>
    <n v="88791.83"/>
    <x v="1"/>
    <n v="26"/>
    <n v="3210"/>
    <n v="10"/>
    <n v="102"/>
    <n v="0.38461538461538464"/>
    <n v="83460"/>
    <x v="2"/>
    <x v="0"/>
    <s v="High Risk"/>
  </r>
  <r>
    <n v="15722845"/>
    <n v="665"/>
    <x v="1"/>
    <s v="Male"/>
    <x v="6"/>
    <n v="1"/>
    <n v="182781.74"/>
    <n v="2"/>
    <n v="1"/>
    <n v="1"/>
    <n v="63732.9"/>
    <x v="1"/>
    <n v="2"/>
    <n v="2876"/>
    <n v="7"/>
    <n v="43"/>
    <n v="1"/>
    <n v="5752"/>
    <x v="2"/>
    <x v="0"/>
    <s v="Medium Risk"/>
  </r>
  <r>
    <n v="15605804"/>
    <n v="737"/>
    <x v="0"/>
    <s v="Male"/>
    <x v="13"/>
    <n v="10"/>
    <n v="0"/>
    <n v="2"/>
    <n v="1"/>
    <n v="0"/>
    <n v="1364.54"/>
    <x v="1"/>
    <n v="25"/>
    <n v="2884"/>
    <n v="4"/>
    <n v="85"/>
    <n v="0.16"/>
    <n v="72100"/>
    <x v="0"/>
    <x v="3"/>
    <s v="High Risk"/>
  </r>
  <r>
    <n v="15702061"/>
    <n v="654"/>
    <x v="0"/>
    <s v="Male"/>
    <x v="6"/>
    <n v="7"/>
    <n v="0"/>
    <n v="2"/>
    <n v="1"/>
    <n v="1"/>
    <n v="149184.15"/>
    <x v="1"/>
    <n v="9"/>
    <n v="115"/>
    <n v="2"/>
    <n v="83"/>
    <n v="0.22222222222222221"/>
    <n v="1035"/>
    <x v="2"/>
    <x v="1"/>
    <s v="High Risk"/>
  </r>
  <r>
    <n v="15694321"/>
    <n v="619"/>
    <x v="0"/>
    <s v="Female"/>
    <x v="34"/>
    <n v="3"/>
    <n v="0"/>
    <n v="2"/>
    <n v="1"/>
    <n v="0"/>
    <n v="53394.12"/>
    <x v="1"/>
    <n v="9"/>
    <n v="4568"/>
    <n v="7"/>
    <n v="16"/>
    <n v="0.77777777777777779"/>
    <n v="41112"/>
    <x v="1"/>
    <x v="2"/>
    <s v="Low Risk"/>
  </r>
  <r>
    <n v="15798749"/>
    <n v="845"/>
    <x v="2"/>
    <s v="Female"/>
    <x v="3"/>
    <n v="3"/>
    <n v="152063.59"/>
    <n v="2"/>
    <n v="1"/>
    <n v="0"/>
    <n v="97910.06"/>
    <x v="1"/>
    <n v="8"/>
    <n v="4691"/>
    <n v="5"/>
    <n v="67"/>
    <n v="0.625"/>
    <n v="37528"/>
    <x v="0"/>
    <x v="2"/>
    <s v="High Risk"/>
  </r>
  <r>
    <n v="15720050"/>
    <n v="727"/>
    <x v="0"/>
    <s v="Female"/>
    <x v="34"/>
    <n v="2"/>
    <n v="110997.75999999999"/>
    <n v="1"/>
    <n v="1"/>
    <n v="0"/>
    <n v="101433.76"/>
    <x v="1"/>
    <n v="25"/>
    <n v="4392"/>
    <n v="5"/>
    <n v="164"/>
    <n v="0.2"/>
    <n v="109800"/>
    <x v="0"/>
    <x v="0"/>
    <s v="High Risk"/>
  </r>
  <r>
    <n v="15758048"/>
    <n v="582"/>
    <x v="0"/>
    <s v="Male"/>
    <x v="5"/>
    <n v="2"/>
    <n v="148942"/>
    <n v="1"/>
    <n v="1"/>
    <n v="1"/>
    <n v="116944.3"/>
    <x v="1"/>
    <n v="17"/>
    <n v="4090"/>
    <n v="7"/>
    <n v="28"/>
    <n v="0.41176470588235292"/>
    <n v="69530"/>
    <x v="0"/>
    <x v="0"/>
    <s v="Low Risk"/>
  </r>
  <r>
    <n v="15805681"/>
    <n v="716"/>
    <x v="0"/>
    <s v="Male"/>
    <x v="1"/>
    <n v="9"/>
    <n v="0"/>
    <n v="1"/>
    <n v="1"/>
    <n v="1"/>
    <n v="113267.48"/>
    <x v="1"/>
    <n v="18"/>
    <n v="2913"/>
    <n v="10"/>
    <n v="57"/>
    <n v="0.55555555555555558"/>
    <n v="52434"/>
    <x v="0"/>
    <x v="3"/>
    <s v="Medium Risk"/>
  </r>
  <r>
    <n v="15802809"/>
    <n v="660"/>
    <x v="1"/>
    <s v="Female"/>
    <x v="18"/>
    <n v="0"/>
    <n v="84438.57"/>
    <n v="1"/>
    <n v="1"/>
    <n v="1"/>
    <n v="181449.51"/>
    <x v="1"/>
    <n v="3"/>
    <n v="2129"/>
    <n v="10"/>
    <n v="123"/>
    <n v="1"/>
    <n v="6387"/>
    <x v="0"/>
    <x v="0"/>
    <s v="High Risk"/>
  </r>
  <r>
    <n v="15807239"/>
    <n v="664"/>
    <x v="0"/>
    <s v="Female"/>
    <x v="10"/>
    <n v="7"/>
    <n v="93920.47"/>
    <n v="1"/>
    <n v="0"/>
    <n v="0"/>
    <n v="179913.98"/>
    <x v="1"/>
    <n v="19"/>
    <n v="224"/>
    <n v="7"/>
    <n v="4"/>
    <n v="0.36842105263157893"/>
    <n v="4256"/>
    <x v="1"/>
    <x v="1"/>
    <s v="Low Risk"/>
  </r>
  <r>
    <n v="15749093"/>
    <n v="801"/>
    <x v="0"/>
    <s v="Male"/>
    <x v="3"/>
    <n v="4"/>
    <n v="158713.07999999999"/>
    <n v="2"/>
    <n v="0"/>
    <n v="0"/>
    <n v="98586.14"/>
    <x v="1"/>
    <n v="20"/>
    <n v="3665"/>
    <n v="2"/>
    <n v="25"/>
    <n v="0.1"/>
    <n v="73300"/>
    <x v="0"/>
    <x v="2"/>
    <s v="Low Risk"/>
  </r>
  <r>
    <n v="15689344"/>
    <n v="615"/>
    <x v="1"/>
    <s v="Male"/>
    <x v="0"/>
    <n v="4"/>
    <n v="0"/>
    <n v="3"/>
    <n v="0"/>
    <n v="1"/>
    <n v="120321.09"/>
    <x v="1"/>
    <n v="23"/>
    <n v="3176"/>
    <n v="6"/>
    <n v="138"/>
    <n v="0.2608695652173913"/>
    <n v="73048"/>
    <x v="0"/>
    <x v="2"/>
    <s v="High Risk"/>
  </r>
  <r>
    <n v="15606076"/>
    <n v="718"/>
    <x v="2"/>
    <s v="Male"/>
    <x v="54"/>
    <n v="7"/>
    <n v="123204.88"/>
    <n v="1"/>
    <n v="1"/>
    <n v="1"/>
    <n v="100538.8"/>
    <x v="1"/>
    <n v="4"/>
    <n v="325"/>
    <n v="7"/>
    <n v="159"/>
    <n v="1"/>
    <n v="1300"/>
    <x v="0"/>
    <x v="1"/>
    <s v="High Risk"/>
  </r>
  <r>
    <n v="15610090"/>
    <n v="667"/>
    <x v="0"/>
    <s v="Male"/>
    <x v="20"/>
    <n v="8"/>
    <n v="72945.289999999994"/>
    <n v="2"/>
    <n v="1"/>
    <n v="0"/>
    <n v="98931.5"/>
    <x v="1"/>
    <n v="13"/>
    <n v="3072"/>
    <n v="7"/>
    <n v="13"/>
    <n v="0.53846153846153844"/>
    <n v="39936"/>
    <x v="0"/>
    <x v="1"/>
    <s v="Low Risk"/>
  </r>
  <r>
    <n v="15693926"/>
    <n v="670"/>
    <x v="1"/>
    <s v="Male"/>
    <x v="24"/>
    <n v="0"/>
    <n v="178742.71"/>
    <n v="1"/>
    <n v="1"/>
    <n v="1"/>
    <n v="194493.57"/>
    <x v="1"/>
    <n v="23"/>
    <n v="437"/>
    <n v="9"/>
    <n v="93"/>
    <n v="0.39130434782608697"/>
    <n v="10051"/>
    <x v="0"/>
    <x v="0"/>
    <s v="High Risk"/>
  </r>
  <r>
    <n v="15791501"/>
    <n v="590"/>
    <x v="0"/>
    <s v="Male"/>
    <x v="3"/>
    <n v="8"/>
    <n v="0"/>
    <n v="2"/>
    <n v="1"/>
    <n v="1"/>
    <n v="143628.31"/>
    <x v="1"/>
    <n v="12"/>
    <n v="1068"/>
    <n v="5"/>
    <n v="10"/>
    <n v="0.41666666666666669"/>
    <n v="12816"/>
    <x v="1"/>
    <x v="1"/>
    <s v="Low Risk"/>
  </r>
  <r>
    <n v="15621870"/>
    <n v="739"/>
    <x v="1"/>
    <s v="Female"/>
    <x v="20"/>
    <n v="8"/>
    <n v="0"/>
    <n v="1"/>
    <n v="1"/>
    <n v="0"/>
    <n v="167030.51"/>
    <x v="1"/>
    <n v="2"/>
    <n v="2240"/>
    <n v="3"/>
    <n v="63"/>
    <n v="1"/>
    <n v="4480"/>
    <x v="2"/>
    <x v="1"/>
    <s v="High Risk"/>
  </r>
  <r>
    <n v="15734711"/>
    <n v="373"/>
    <x v="0"/>
    <s v="Male"/>
    <x v="0"/>
    <n v="7"/>
    <n v="0"/>
    <n v="1"/>
    <n v="1"/>
    <n v="0"/>
    <n v="77786.37"/>
    <x v="0"/>
    <n v="27"/>
    <n v="3585"/>
    <n v="4"/>
    <n v="149"/>
    <n v="0.14814814814814814"/>
    <n v="96795"/>
    <x v="0"/>
    <x v="1"/>
    <s v="High Risk"/>
  </r>
  <r>
    <n v="15814405"/>
    <n v="418"/>
    <x v="0"/>
    <s v="Female"/>
    <x v="17"/>
    <n v="9"/>
    <n v="0"/>
    <n v="1"/>
    <n v="1"/>
    <n v="1"/>
    <n v="81014.5"/>
    <x v="0"/>
    <n v="5"/>
    <n v="3962"/>
    <n v="3"/>
    <n v="48"/>
    <n v="0.6"/>
    <n v="19810"/>
    <x v="0"/>
    <x v="3"/>
    <s v="Medium Risk"/>
  </r>
  <r>
    <n v="15729359"/>
    <n v="837"/>
    <x v="0"/>
    <s v="Female"/>
    <x v="6"/>
    <n v="9"/>
    <n v="0"/>
    <n v="2"/>
    <n v="1"/>
    <n v="1"/>
    <n v="41866.26"/>
    <x v="1"/>
    <n v="27"/>
    <n v="2604"/>
    <n v="3"/>
    <n v="109"/>
    <n v="0.1111111111111111"/>
    <n v="70308"/>
    <x v="1"/>
    <x v="3"/>
    <s v="High Risk"/>
  </r>
  <r>
    <n v="15606944"/>
    <n v="645"/>
    <x v="2"/>
    <s v="Male"/>
    <x v="3"/>
    <n v="9"/>
    <n v="140121.17000000001"/>
    <n v="1"/>
    <n v="1"/>
    <n v="0"/>
    <n v="11302.7"/>
    <x v="0"/>
    <n v="26"/>
    <n v="4662"/>
    <n v="6"/>
    <n v="52"/>
    <n v="0.23076923076923078"/>
    <n v="121212"/>
    <x v="0"/>
    <x v="3"/>
    <s v="Medium Risk"/>
  </r>
  <r>
    <n v="15671934"/>
    <n v="552"/>
    <x v="2"/>
    <s v="Male"/>
    <x v="2"/>
    <n v="2"/>
    <n v="132906.88"/>
    <n v="1"/>
    <n v="0"/>
    <n v="1"/>
    <n v="149384.43"/>
    <x v="1"/>
    <n v="8"/>
    <n v="1044"/>
    <n v="8"/>
    <n v="72"/>
    <n v="1"/>
    <n v="8352"/>
    <x v="0"/>
    <x v="0"/>
    <s v="High Risk"/>
  </r>
  <r>
    <n v="15641773"/>
    <n v="580"/>
    <x v="2"/>
    <s v="Male"/>
    <x v="13"/>
    <n v="2"/>
    <n v="179334.83"/>
    <n v="2"/>
    <n v="1"/>
    <n v="1"/>
    <n v="169303.65"/>
    <x v="1"/>
    <n v="24"/>
    <n v="2532"/>
    <n v="7"/>
    <n v="79"/>
    <n v="0.29166666666666669"/>
    <n v="60768"/>
    <x v="1"/>
    <x v="0"/>
    <s v="High Risk"/>
  </r>
  <r>
    <n v="15701972"/>
    <n v="684"/>
    <x v="0"/>
    <s v="Male"/>
    <x v="12"/>
    <n v="3"/>
    <n v="137179.39000000001"/>
    <n v="1"/>
    <n v="1"/>
    <n v="1"/>
    <n v="37264.11"/>
    <x v="1"/>
    <n v="5"/>
    <n v="2960"/>
    <n v="0"/>
    <n v="90"/>
    <n v="0"/>
    <n v="14800"/>
    <x v="2"/>
    <x v="2"/>
    <s v="High Risk"/>
  </r>
  <r>
    <n v="15749114"/>
    <n v="634"/>
    <x v="1"/>
    <s v="Male"/>
    <x v="12"/>
    <n v="3"/>
    <n v="0"/>
    <n v="2"/>
    <n v="1"/>
    <n v="1"/>
    <n v="19515.48"/>
    <x v="1"/>
    <n v="10"/>
    <n v="2702"/>
    <n v="1"/>
    <n v="126"/>
    <n v="0.1"/>
    <n v="27020"/>
    <x v="0"/>
    <x v="2"/>
    <s v="High Risk"/>
  </r>
  <r>
    <n v="15780362"/>
    <n v="607"/>
    <x v="0"/>
    <s v="Female"/>
    <x v="23"/>
    <n v="9"/>
    <n v="119960.29"/>
    <n v="2"/>
    <n v="1"/>
    <n v="0"/>
    <n v="103068.22"/>
    <x v="1"/>
    <n v="18"/>
    <n v="1582"/>
    <n v="6"/>
    <n v="1"/>
    <n v="0.33333333333333331"/>
    <n v="28476"/>
    <x v="0"/>
    <x v="3"/>
    <s v="Low Risk"/>
  </r>
  <r>
    <n v="15753229"/>
    <n v="802"/>
    <x v="0"/>
    <s v="Male"/>
    <x v="6"/>
    <n v="9"/>
    <n v="127414.55"/>
    <n v="1"/>
    <n v="1"/>
    <n v="1"/>
    <n v="134459.12"/>
    <x v="1"/>
    <n v="21"/>
    <n v="1044"/>
    <n v="1"/>
    <n v="178"/>
    <n v="4.7619047619047616E-2"/>
    <n v="21924"/>
    <x v="2"/>
    <x v="3"/>
    <s v="High Risk"/>
  </r>
  <r>
    <n v="15656009"/>
    <n v="736"/>
    <x v="0"/>
    <s v="Female"/>
    <x v="18"/>
    <n v="6"/>
    <n v="0"/>
    <n v="1"/>
    <n v="1"/>
    <n v="0"/>
    <n v="70496.66"/>
    <x v="1"/>
    <n v="3"/>
    <n v="3887"/>
    <n v="4"/>
    <n v="11"/>
    <n v="1"/>
    <n v="11661"/>
    <x v="0"/>
    <x v="1"/>
    <s v="Low Risk"/>
  </r>
  <r>
    <n v="15785024"/>
    <n v="629"/>
    <x v="0"/>
    <s v="Female"/>
    <x v="20"/>
    <n v="9"/>
    <n v="137409.19"/>
    <n v="1"/>
    <n v="1"/>
    <n v="0"/>
    <n v="175877.7"/>
    <x v="0"/>
    <n v="18"/>
    <n v="3978"/>
    <n v="5"/>
    <n v="138"/>
    <n v="0.27777777777777779"/>
    <n v="71604"/>
    <x v="0"/>
    <x v="3"/>
    <s v="High Risk"/>
  </r>
  <r>
    <n v="15670492"/>
    <n v="737"/>
    <x v="0"/>
    <s v="Male"/>
    <x v="34"/>
    <n v="8"/>
    <n v="0"/>
    <n v="2"/>
    <n v="1"/>
    <n v="0"/>
    <n v="106390.01"/>
    <x v="1"/>
    <n v="24"/>
    <n v="1920"/>
    <n v="6"/>
    <n v="126"/>
    <n v="0.25"/>
    <n v="46080"/>
    <x v="0"/>
    <x v="1"/>
    <s v="High Risk"/>
  </r>
  <r>
    <n v="15795458"/>
    <n v="718"/>
    <x v="1"/>
    <s v="Female"/>
    <x v="2"/>
    <n v="2"/>
    <n v="0"/>
    <n v="1"/>
    <n v="1"/>
    <n v="1"/>
    <n v="52138.49"/>
    <x v="1"/>
    <n v="28"/>
    <n v="4823"/>
    <n v="1"/>
    <n v="174"/>
    <n v="3.5714285714285712E-2"/>
    <n v="135044"/>
    <x v="0"/>
    <x v="0"/>
    <s v="High Risk"/>
  </r>
  <r>
    <n v="15732438"/>
    <n v="561"/>
    <x v="0"/>
    <s v="Male"/>
    <x v="3"/>
    <n v="4"/>
    <n v="0"/>
    <n v="4"/>
    <n v="0"/>
    <n v="0"/>
    <n v="18522.91"/>
    <x v="0"/>
    <n v="3"/>
    <n v="4859"/>
    <n v="9"/>
    <n v="108"/>
    <n v="1"/>
    <n v="14577"/>
    <x v="0"/>
    <x v="2"/>
    <s v="High Risk"/>
  </r>
  <r>
    <n v="15781987"/>
    <n v="641"/>
    <x v="0"/>
    <s v="Male"/>
    <x v="8"/>
    <n v="9"/>
    <n v="112494.99"/>
    <n v="1"/>
    <n v="1"/>
    <n v="1"/>
    <n v="32231.599999999999"/>
    <x v="1"/>
    <n v="4"/>
    <n v="2134"/>
    <n v="0"/>
    <n v="71"/>
    <n v="0"/>
    <n v="8536"/>
    <x v="0"/>
    <x v="3"/>
    <s v="High Risk"/>
  </r>
  <r>
    <n v="15775826"/>
    <n v="677"/>
    <x v="0"/>
    <s v="Male"/>
    <x v="33"/>
    <n v="1"/>
    <n v="78133.149999999994"/>
    <n v="1"/>
    <n v="0"/>
    <n v="1"/>
    <n v="174225.88"/>
    <x v="1"/>
    <n v="7"/>
    <n v="3778"/>
    <n v="7"/>
    <n v="139"/>
    <n v="1"/>
    <n v="26446"/>
    <x v="1"/>
    <x v="0"/>
    <s v="High Risk"/>
  </r>
  <r>
    <n v="15807457"/>
    <n v="641"/>
    <x v="1"/>
    <s v="Female"/>
    <x v="18"/>
    <n v="1"/>
    <n v="0"/>
    <n v="2"/>
    <n v="1"/>
    <n v="0"/>
    <n v="102021.39"/>
    <x v="1"/>
    <n v="27"/>
    <n v="4457"/>
    <n v="2"/>
    <n v="79"/>
    <n v="7.407407407407407E-2"/>
    <n v="120339"/>
    <x v="1"/>
    <x v="0"/>
    <s v="High Risk"/>
  </r>
  <r>
    <n v="15632538"/>
    <n v="658"/>
    <x v="1"/>
    <s v="Female"/>
    <x v="15"/>
    <n v="5"/>
    <n v="145553.07"/>
    <n v="1"/>
    <n v="1"/>
    <n v="1"/>
    <n v="31484.76"/>
    <x v="1"/>
    <n v="14"/>
    <n v="1501"/>
    <n v="4"/>
    <n v="164"/>
    <n v="0.2857142857142857"/>
    <n v="21014"/>
    <x v="2"/>
    <x v="2"/>
    <s v="High Risk"/>
  </r>
  <r>
    <n v="15641389"/>
    <n v="659"/>
    <x v="2"/>
    <s v="Male"/>
    <x v="36"/>
    <n v="4"/>
    <n v="123593.22"/>
    <n v="2"/>
    <n v="1"/>
    <n v="0"/>
    <n v="82469.06"/>
    <x v="0"/>
    <n v="5"/>
    <n v="3103"/>
    <n v="9"/>
    <n v="122"/>
    <n v="1"/>
    <n v="15515"/>
    <x v="0"/>
    <x v="2"/>
    <s v="High Risk"/>
  </r>
  <r>
    <n v="15657306"/>
    <n v="567"/>
    <x v="0"/>
    <s v="Female"/>
    <x v="40"/>
    <n v="2"/>
    <n v="0"/>
    <n v="1"/>
    <n v="0"/>
    <n v="0"/>
    <n v="110900.43"/>
    <x v="0"/>
    <n v="30"/>
    <n v="1098"/>
    <n v="2"/>
    <n v="68"/>
    <n v="6.6666666666666666E-2"/>
    <n v="32940"/>
    <x v="2"/>
    <x v="0"/>
    <s v="High Risk"/>
  </r>
  <r>
    <n v="15709447"/>
    <n v="584"/>
    <x v="0"/>
    <s v="Female"/>
    <x v="28"/>
    <n v="0"/>
    <n v="146286.22"/>
    <n v="1"/>
    <n v="1"/>
    <n v="0"/>
    <n v="105105.35"/>
    <x v="1"/>
    <n v="25"/>
    <n v="3888"/>
    <n v="5"/>
    <n v="19"/>
    <n v="0.2"/>
    <n v="97200"/>
    <x v="1"/>
    <x v="0"/>
    <s v="Low Risk"/>
  </r>
  <r>
    <n v="15762682"/>
    <n v="709"/>
    <x v="1"/>
    <s v="Female"/>
    <x v="12"/>
    <n v="1"/>
    <n v="111827.27"/>
    <n v="2"/>
    <n v="1"/>
    <n v="0"/>
    <n v="12674.68"/>
    <x v="1"/>
    <n v="29"/>
    <n v="276"/>
    <n v="3"/>
    <n v="173"/>
    <n v="0.10344827586206896"/>
    <n v="8004"/>
    <x v="1"/>
    <x v="0"/>
    <s v="High Risk"/>
  </r>
  <r>
    <n v="15626042"/>
    <n v="690"/>
    <x v="1"/>
    <s v="Female"/>
    <x v="28"/>
    <n v="2"/>
    <n v="0"/>
    <n v="2"/>
    <n v="1"/>
    <n v="1"/>
    <n v="93255.85"/>
    <x v="1"/>
    <n v="5"/>
    <n v="3979"/>
    <n v="0"/>
    <n v="89"/>
    <n v="0"/>
    <n v="19895"/>
    <x v="0"/>
    <x v="0"/>
    <s v="High Risk"/>
  </r>
  <r>
    <n v="15597109"/>
    <n v="627"/>
    <x v="0"/>
    <s v="Male"/>
    <x v="53"/>
    <n v="1"/>
    <n v="94416.78"/>
    <n v="1"/>
    <n v="0"/>
    <n v="1"/>
    <n v="145299.5"/>
    <x v="1"/>
    <n v="13"/>
    <n v="703"/>
    <n v="10"/>
    <n v="176"/>
    <n v="0.76923076923076927"/>
    <n v="9139"/>
    <x v="2"/>
    <x v="0"/>
    <s v="High Risk"/>
  </r>
  <r>
    <n v="15756148"/>
    <n v="765"/>
    <x v="1"/>
    <s v="Male"/>
    <x v="13"/>
    <n v="2"/>
    <n v="91549.78"/>
    <n v="1"/>
    <n v="1"/>
    <n v="1"/>
    <n v="47139.44"/>
    <x v="1"/>
    <n v="16"/>
    <n v="2005"/>
    <n v="3"/>
    <n v="65"/>
    <n v="0.1875"/>
    <n v="32080"/>
    <x v="1"/>
    <x v="0"/>
    <s v="High Risk"/>
  </r>
  <r>
    <n v="15665634"/>
    <n v="645"/>
    <x v="0"/>
    <s v="Female"/>
    <x v="16"/>
    <n v="7"/>
    <n v="59568.57"/>
    <n v="1"/>
    <n v="1"/>
    <n v="1"/>
    <n v="167723.25"/>
    <x v="1"/>
    <n v="15"/>
    <n v="3530"/>
    <n v="4"/>
    <n v="102"/>
    <n v="0.26666666666666666"/>
    <n v="52950"/>
    <x v="0"/>
    <x v="1"/>
    <s v="High Risk"/>
  </r>
  <r>
    <n v="15739997"/>
    <n v="716"/>
    <x v="0"/>
    <s v="Female"/>
    <x v="51"/>
    <n v="2"/>
    <n v="94464.81"/>
    <n v="2"/>
    <n v="0"/>
    <n v="1"/>
    <n v="185900.88"/>
    <x v="1"/>
    <n v="30"/>
    <n v="3077"/>
    <n v="3"/>
    <n v="16"/>
    <n v="0.1"/>
    <n v="92310"/>
    <x v="0"/>
    <x v="0"/>
    <s v="Low Risk"/>
  </r>
  <r>
    <n v="15686242"/>
    <n v="771"/>
    <x v="0"/>
    <s v="Female"/>
    <x v="38"/>
    <n v="4"/>
    <n v="0"/>
    <n v="1"/>
    <n v="0"/>
    <n v="0"/>
    <n v="85876.67"/>
    <x v="0"/>
    <n v="23"/>
    <n v="873"/>
    <n v="8"/>
    <n v="153"/>
    <n v="0.34782608695652173"/>
    <n v="20079"/>
    <x v="0"/>
    <x v="2"/>
    <s v="High Risk"/>
  </r>
  <r>
    <n v="15759244"/>
    <n v="687"/>
    <x v="2"/>
    <s v="Male"/>
    <x v="4"/>
    <n v="8"/>
    <n v="95368.14"/>
    <n v="2"/>
    <n v="1"/>
    <n v="1"/>
    <n v="1787.85"/>
    <x v="1"/>
    <n v="15"/>
    <n v="3362"/>
    <n v="10"/>
    <n v="144"/>
    <n v="0.66666666666666663"/>
    <n v="50430"/>
    <x v="0"/>
    <x v="1"/>
    <s v="High Risk"/>
  </r>
  <r>
    <n v="15672027"/>
    <n v="717"/>
    <x v="2"/>
    <s v="Female"/>
    <x v="19"/>
    <n v="10"/>
    <n v="102185.42"/>
    <n v="2"/>
    <n v="1"/>
    <n v="0"/>
    <n v="23231.93"/>
    <x v="1"/>
    <n v="12"/>
    <n v="2440"/>
    <n v="1"/>
    <n v="22"/>
    <n v="8.3333333333333329E-2"/>
    <n v="29280"/>
    <x v="0"/>
    <x v="3"/>
    <s v="Low Risk"/>
  </r>
  <r>
    <n v="15594576"/>
    <n v="524"/>
    <x v="0"/>
    <s v="Male"/>
    <x v="15"/>
    <n v="1"/>
    <n v="144875.71"/>
    <n v="1"/>
    <n v="0"/>
    <n v="0"/>
    <n v="187740.04"/>
    <x v="1"/>
    <n v="10"/>
    <n v="1574"/>
    <n v="3"/>
    <n v="103"/>
    <n v="0.3"/>
    <n v="15740"/>
    <x v="0"/>
    <x v="0"/>
    <s v="High Risk"/>
  </r>
  <r>
    <n v="15707138"/>
    <n v="679"/>
    <x v="1"/>
    <s v="Male"/>
    <x v="2"/>
    <n v="5"/>
    <n v="0"/>
    <n v="2"/>
    <n v="1"/>
    <n v="1"/>
    <n v="100060.54"/>
    <x v="1"/>
    <n v="14"/>
    <n v="4150"/>
    <n v="10"/>
    <n v="114"/>
    <n v="0.7142857142857143"/>
    <n v="58100"/>
    <x v="1"/>
    <x v="2"/>
    <s v="High Risk"/>
  </r>
  <r>
    <n v="15756954"/>
    <n v="538"/>
    <x v="0"/>
    <s v="Female"/>
    <x v="15"/>
    <n v="2"/>
    <n v="0"/>
    <n v="1"/>
    <n v="1"/>
    <n v="1"/>
    <n v="80130.539999999994"/>
    <x v="1"/>
    <n v="9"/>
    <n v="1528"/>
    <n v="8"/>
    <n v="16"/>
    <n v="0.88888888888888884"/>
    <n v="13752"/>
    <x v="0"/>
    <x v="0"/>
    <s v="Low Risk"/>
  </r>
  <r>
    <n v="15619130"/>
    <n v="752"/>
    <x v="2"/>
    <s v="Female"/>
    <x v="24"/>
    <n v="5"/>
    <n v="113291.05"/>
    <n v="2"/>
    <n v="1"/>
    <n v="1"/>
    <n v="132467.54"/>
    <x v="1"/>
    <n v="20"/>
    <n v="3375"/>
    <n v="2"/>
    <n v="154"/>
    <n v="0.1"/>
    <n v="67500"/>
    <x v="0"/>
    <x v="2"/>
    <s v="High Risk"/>
  </r>
  <r>
    <n v="15639665"/>
    <n v="846"/>
    <x v="1"/>
    <s v="Male"/>
    <x v="22"/>
    <n v="0"/>
    <n v="0"/>
    <n v="2"/>
    <n v="1"/>
    <n v="1"/>
    <n v="96202.44"/>
    <x v="1"/>
    <n v="22"/>
    <n v="4218"/>
    <n v="6"/>
    <n v="43"/>
    <n v="0.27272727272727271"/>
    <n v="92796"/>
    <x v="0"/>
    <x v="0"/>
    <s v="Medium Risk"/>
  </r>
  <r>
    <n v="15571065"/>
    <n v="532"/>
    <x v="1"/>
    <s v="Female"/>
    <x v="2"/>
    <n v="0"/>
    <n v="0"/>
    <n v="2"/>
    <n v="1"/>
    <n v="0"/>
    <n v="94977.3"/>
    <x v="1"/>
    <n v="1"/>
    <n v="2093"/>
    <n v="3"/>
    <n v="79"/>
    <n v="1"/>
    <n v="2093"/>
    <x v="1"/>
    <x v="0"/>
    <s v="High Risk"/>
  </r>
  <r>
    <n v="15686060"/>
    <n v="670"/>
    <x v="2"/>
    <s v="Male"/>
    <x v="3"/>
    <n v="9"/>
    <n v="111677.88"/>
    <n v="1"/>
    <n v="1"/>
    <n v="0"/>
    <n v="178827.3"/>
    <x v="0"/>
    <n v="12"/>
    <n v="4616"/>
    <n v="5"/>
    <n v="54"/>
    <n v="0.41666666666666669"/>
    <n v="55392"/>
    <x v="0"/>
    <x v="3"/>
    <s v="Medium Risk"/>
  </r>
  <r>
    <n v="15615753"/>
    <n v="597"/>
    <x v="2"/>
    <s v="Female"/>
    <x v="12"/>
    <n v="8"/>
    <n v="131101.04"/>
    <n v="1"/>
    <n v="1"/>
    <n v="1"/>
    <n v="192852.67"/>
    <x v="1"/>
    <n v="17"/>
    <n v="4716"/>
    <n v="7"/>
    <n v="167"/>
    <n v="0.41176470588235292"/>
    <n v="80172"/>
    <x v="1"/>
    <x v="1"/>
    <s v="High Risk"/>
  </r>
  <r>
    <n v="15800961"/>
    <n v="627"/>
    <x v="2"/>
    <s v="Male"/>
    <x v="37"/>
    <n v="1"/>
    <n v="76101.81"/>
    <n v="2"/>
    <n v="0"/>
    <n v="1"/>
    <n v="177238.35"/>
    <x v="1"/>
    <n v="9"/>
    <n v="1246"/>
    <n v="9"/>
    <n v="147"/>
    <n v="1"/>
    <n v="11214"/>
    <x v="0"/>
    <x v="0"/>
    <s v="High Risk"/>
  </r>
  <r>
    <n v="15763065"/>
    <n v="700"/>
    <x v="1"/>
    <s v="Female"/>
    <x v="20"/>
    <n v="2"/>
    <n v="0"/>
    <n v="2"/>
    <n v="1"/>
    <n v="0"/>
    <n v="199753.97"/>
    <x v="1"/>
    <n v="5"/>
    <n v="3886"/>
    <n v="7"/>
    <n v="1"/>
    <n v="1"/>
    <n v="19430"/>
    <x v="0"/>
    <x v="0"/>
    <s v="Low Risk"/>
  </r>
  <r>
    <n v="15672467"/>
    <n v="766"/>
    <x v="0"/>
    <s v="Female"/>
    <x v="37"/>
    <n v="7"/>
    <n v="92510.9"/>
    <n v="2"/>
    <n v="0"/>
    <n v="1"/>
    <n v="66193.61"/>
    <x v="1"/>
    <n v="6"/>
    <n v="2698"/>
    <n v="10"/>
    <n v="68"/>
    <n v="1"/>
    <n v="16188"/>
    <x v="0"/>
    <x v="1"/>
    <s v="High Risk"/>
  </r>
  <r>
    <n v="15752915"/>
    <n v="488"/>
    <x v="0"/>
    <s v="Female"/>
    <x v="10"/>
    <n v="2"/>
    <n v="0"/>
    <n v="2"/>
    <n v="1"/>
    <n v="1"/>
    <n v="181270.84"/>
    <x v="1"/>
    <n v="3"/>
    <n v="442"/>
    <n v="8"/>
    <n v="65"/>
    <n v="1"/>
    <n v="1326"/>
    <x v="1"/>
    <x v="0"/>
    <s v="High Risk"/>
  </r>
  <r>
    <n v="15744695"/>
    <n v="694"/>
    <x v="0"/>
    <s v="Male"/>
    <x v="2"/>
    <n v="5"/>
    <n v="77652.399999999994"/>
    <n v="1"/>
    <n v="1"/>
    <n v="1"/>
    <n v="25407.59"/>
    <x v="1"/>
    <n v="20"/>
    <n v="2558"/>
    <n v="9"/>
    <n v="175"/>
    <n v="0.45"/>
    <n v="51160"/>
    <x v="1"/>
    <x v="2"/>
    <s v="High Risk"/>
  </r>
  <r>
    <n v="15584897"/>
    <n v="639"/>
    <x v="0"/>
    <s v="Female"/>
    <x v="8"/>
    <n v="3"/>
    <n v="98360.03"/>
    <n v="1"/>
    <n v="0"/>
    <n v="0"/>
    <n v="20973.8"/>
    <x v="1"/>
    <n v="12"/>
    <n v="1445"/>
    <n v="9"/>
    <n v="38"/>
    <n v="0.75"/>
    <n v="17340"/>
    <x v="0"/>
    <x v="2"/>
    <s v="Medium Risk"/>
  </r>
  <r>
    <n v="15601857"/>
    <n v="705"/>
    <x v="2"/>
    <s v="Female"/>
    <x v="17"/>
    <n v="4"/>
    <n v="115518.07"/>
    <n v="1"/>
    <n v="0"/>
    <n v="0"/>
    <n v="76544.899999999994"/>
    <x v="0"/>
    <n v="6"/>
    <n v="575"/>
    <n v="6"/>
    <n v="112"/>
    <n v="1"/>
    <n v="3450"/>
    <x v="0"/>
    <x v="2"/>
    <s v="High Risk"/>
  </r>
  <r>
    <n v="15674156"/>
    <n v="810"/>
    <x v="2"/>
    <s v="Male"/>
    <x v="58"/>
    <n v="3"/>
    <n v="27288.43"/>
    <n v="1"/>
    <n v="1"/>
    <n v="1"/>
    <n v="110509.9"/>
    <x v="1"/>
    <n v="14"/>
    <n v="3753"/>
    <n v="9"/>
    <n v="39"/>
    <n v="0.6428571428571429"/>
    <n v="52542"/>
    <x v="0"/>
    <x v="2"/>
    <s v="Medium Risk"/>
  </r>
  <r>
    <n v="15695465"/>
    <n v="638"/>
    <x v="0"/>
    <s v="Female"/>
    <x v="18"/>
    <n v="6"/>
    <n v="0"/>
    <n v="1"/>
    <n v="1"/>
    <n v="0"/>
    <n v="164247.51"/>
    <x v="1"/>
    <n v="4"/>
    <n v="4835"/>
    <n v="8"/>
    <n v="138"/>
    <n v="1"/>
    <n v="19340"/>
    <x v="0"/>
    <x v="1"/>
    <s v="High Risk"/>
  </r>
  <r>
    <n v="15792232"/>
    <n v="595"/>
    <x v="1"/>
    <s v="Female"/>
    <x v="3"/>
    <n v="5"/>
    <n v="0"/>
    <n v="2"/>
    <n v="0"/>
    <n v="0"/>
    <n v="105149.8"/>
    <x v="1"/>
    <n v="1"/>
    <n v="4599"/>
    <n v="3"/>
    <n v="111"/>
    <n v="1"/>
    <n v="4599"/>
    <x v="2"/>
    <x v="2"/>
    <s v="High Risk"/>
  </r>
  <r>
    <n v="15807900"/>
    <n v="575"/>
    <x v="0"/>
    <s v="Male"/>
    <x v="18"/>
    <n v="7"/>
    <n v="0"/>
    <n v="1"/>
    <n v="1"/>
    <n v="1"/>
    <n v="55868.97"/>
    <x v="0"/>
    <n v="28"/>
    <n v="702"/>
    <n v="4"/>
    <n v="35"/>
    <n v="0.14285714285714285"/>
    <n v="19656"/>
    <x v="1"/>
    <x v="1"/>
    <s v="Medium Risk"/>
  </r>
  <r>
    <n v="15743760"/>
    <n v="850"/>
    <x v="0"/>
    <s v="Male"/>
    <x v="8"/>
    <n v="6"/>
    <n v="131996.66"/>
    <n v="2"/>
    <n v="1"/>
    <n v="1"/>
    <n v="178747.43"/>
    <x v="1"/>
    <n v="11"/>
    <n v="3200"/>
    <n v="9"/>
    <n v="101"/>
    <n v="0.81818181818181823"/>
    <n v="35200"/>
    <x v="0"/>
    <x v="1"/>
    <s v="High Risk"/>
  </r>
  <r>
    <n v="15652835"/>
    <n v="419"/>
    <x v="1"/>
    <s v="Female"/>
    <x v="7"/>
    <n v="2"/>
    <n v="121580.42"/>
    <n v="1"/>
    <n v="0"/>
    <n v="1"/>
    <n v="134720.51"/>
    <x v="1"/>
    <n v="11"/>
    <n v="3041"/>
    <n v="0"/>
    <n v="47"/>
    <n v="0"/>
    <n v="33451"/>
    <x v="1"/>
    <x v="0"/>
    <s v="Medium Risk"/>
  </r>
  <r>
    <n v="15767818"/>
    <n v="640"/>
    <x v="0"/>
    <s v="Male"/>
    <x v="30"/>
    <n v="10"/>
    <n v="132436.34"/>
    <n v="1"/>
    <n v="1"/>
    <n v="0"/>
    <n v="978.66"/>
    <x v="1"/>
    <n v="5"/>
    <n v="2554"/>
    <n v="0"/>
    <n v="17"/>
    <n v="0"/>
    <n v="12770"/>
    <x v="0"/>
    <x v="3"/>
    <s v="Low Risk"/>
  </r>
  <r>
    <n v="15591150"/>
    <n v="570"/>
    <x v="1"/>
    <s v="Male"/>
    <x v="10"/>
    <n v="10"/>
    <n v="0"/>
    <n v="2"/>
    <n v="0"/>
    <n v="1"/>
    <n v="183387.12"/>
    <x v="1"/>
    <n v="2"/>
    <n v="3668"/>
    <n v="2"/>
    <n v="10"/>
    <n v="1"/>
    <n v="7336"/>
    <x v="2"/>
    <x v="3"/>
    <s v="Low Risk"/>
  </r>
  <r>
    <n v="15734659"/>
    <n v="640"/>
    <x v="2"/>
    <s v="Female"/>
    <x v="17"/>
    <n v="5"/>
    <n v="107978.4"/>
    <n v="2"/>
    <n v="1"/>
    <n v="0"/>
    <n v="155876.06"/>
    <x v="1"/>
    <n v="30"/>
    <n v="3821"/>
    <n v="6"/>
    <n v="20"/>
    <n v="0.2"/>
    <n v="114630"/>
    <x v="0"/>
    <x v="2"/>
    <s v="Low Risk"/>
  </r>
  <r>
    <n v="15796115"/>
    <n v="689"/>
    <x v="2"/>
    <s v="Female"/>
    <x v="20"/>
    <n v="4"/>
    <n v="78119.59"/>
    <n v="4"/>
    <n v="1"/>
    <n v="0"/>
    <n v="119259.34"/>
    <x v="0"/>
    <n v="22"/>
    <n v="4313"/>
    <n v="7"/>
    <n v="76"/>
    <n v="0.31818181818181818"/>
    <n v="94886"/>
    <x v="1"/>
    <x v="2"/>
    <s v="High Risk"/>
  </r>
  <r>
    <n v="15724648"/>
    <n v="725"/>
    <x v="0"/>
    <s v="Male"/>
    <x v="28"/>
    <n v="6"/>
    <n v="98684.15"/>
    <n v="1"/>
    <n v="0"/>
    <n v="0"/>
    <n v="133720.57"/>
    <x v="1"/>
    <n v="14"/>
    <n v="3740"/>
    <n v="7"/>
    <n v="172"/>
    <n v="0.5"/>
    <n v="52360"/>
    <x v="0"/>
    <x v="1"/>
    <s v="High Risk"/>
  </r>
  <r>
    <n v="15737732"/>
    <n v="751"/>
    <x v="0"/>
    <s v="Female"/>
    <x v="4"/>
    <n v="10"/>
    <n v="0"/>
    <n v="2"/>
    <n v="1"/>
    <n v="0"/>
    <n v="170634.49"/>
    <x v="1"/>
    <n v="1"/>
    <n v="799"/>
    <n v="0"/>
    <n v="100"/>
    <n v="0"/>
    <n v="799"/>
    <x v="0"/>
    <x v="3"/>
    <s v="High Risk"/>
  </r>
  <r>
    <n v="15632280"/>
    <n v="544"/>
    <x v="1"/>
    <s v="Female"/>
    <x v="47"/>
    <n v="9"/>
    <n v="0"/>
    <n v="1"/>
    <n v="1"/>
    <n v="0"/>
    <n v="125692.07"/>
    <x v="0"/>
    <n v="28"/>
    <n v="1072"/>
    <n v="8"/>
    <n v="7"/>
    <n v="0.2857142857142857"/>
    <n v="30016"/>
    <x v="0"/>
    <x v="3"/>
    <s v="Low Risk"/>
  </r>
  <r>
    <n v="15750407"/>
    <n v="768"/>
    <x v="2"/>
    <s v="Female"/>
    <x v="3"/>
    <n v="2"/>
    <n v="129264.05"/>
    <n v="2"/>
    <n v="0"/>
    <n v="0"/>
    <n v="19150.14"/>
    <x v="1"/>
    <n v="15"/>
    <n v="1371"/>
    <n v="9"/>
    <n v="44"/>
    <n v="0.6"/>
    <n v="20565"/>
    <x v="2"/>
    <x v="0"/>
    <s v="Medium Risk"/>
  </r>
  <r>
    <n v="15795370"/>
    <n v="648"/>
    <x v="2"/>
    <s v="Male"/>
    <x v="24"/>
    <n v="6"/>
    <n v="131753.41"/>
    <n v="1"/>
    <n v="1"/>
    <n v="0"/>
    <n v="86894.67"/>
    <x v="1"/>
    <n v="5"/>
    <n v="321"/>
    <n v="10"/>
    <n v="10"/>
    <n v="1"/>
    <n v="1605"/>
    <x v="2"/>
    <x v="1"/>
    <s v="Low Risk"/>
  </r>
  <r>
    <n v="15656829"/>
    <n v="577"/>
    <x v="1"/>
    <s v="Female"/>
    <x v="19"/>
    <n v="6"/>
    <n v="0"/>
    <n v="2"/>
    <n v="1"/>
    <n v="0"/>
    <n v="57975.8"/>
    <x v="1"/>
    <n v="22"/>
    <n v="133"/>
    <n v="1"/>
    <n v="48"/>
    <n v="4.5454545454545456E-2"/>
    <n v="2926"/>
    <x v="2"/>
    <x v="1"/>
    <s v="Medium Risk"/>
  </r>
  <r>
    <n v="15643794"/>
    <n v="639"/>
    <x v="1"/>
    <s v="Female"/>
    <x v="7"/>
    <n v="2"/>
    <n v="0"/>
    <n v="1"/>
    <n v="1"/>
    <n v="1"/>
    <n v="82938.990000000005"/>
    <x v="1"/>
    <n v="22"/>
    <n v="1848"/>
    <n v="9"/>
    <n v="129"/>
    <n v="0.40909090909090912"/>
    <n v="40656"/>
    <x v="0"/>
    <x v="0"/>
    <s v="High Risk"/>
  </r>
  <r>
    <n v="15798605"/>
    <n v="686"/>
    <x v="2"/>
    <s v="Male"/>
    <x v="28"/>
    <n v="1"/>
    <n v="57422.62"/>
    <n v="1"/>
    <n v="1"/>
    <n v="1"/>
    <n v="79189.399999999994"/>
    <x v="1"/>
    <n v="19"/>
    <n v="761"/>
    <n v="2"/>
    <n v="143"/>
    <n v="0.10526315789473684"/>
    <n v="14459"/>
    <x v="0"/>
    <x v="0"/>
    <s v="High Risk"/>
  </r>
  <r>
    <n v="15637324"/>
    <n v="657"/>
    <x v="0"/>
    <s v="Female"/>
    <x v="34"/>
    <n v="7"/>
    <n v="0"/>
    <n v="2"/>
    <n v="0"/>
    <n v="1"/>
    <n v="5177.62"/>
    <x v="1"/>
    <n v="13"/>
    <n v="4540"/>
    <n v="4"/>
    <n v="86"/>
    <n v="0.30769230769230771"/>
    <n v="59020"/>
    <x v="2"/>
    <x v="1"/>
    <s v="High Risk"/>
  </r>
  <r>
    <n v="15589589"/>
    <n v="613"/>
    <x v="0"/>
    <s v="Male"/>
    <x v="10"/>
    <n v="5"/>
    <n v="144094.20000000001"/>
    <n v="1"/>
    <n v="1"/>
    <n v="0"/>
    <n v="44510.26"/>
    <x v="1"/>
    <n v="1"/>
    <n v="4113"/>
    <n v="4"/>
    <n v="18"/>
    <n v="1"/>
    <n v="4113"/>
    <x v="0"/>
    <x v="2"/>
    <s v="Low Risk"/>
  </r>
  <r>
    <n v="15778936"/>
    <n v="701"/>
    <x v="0"/>
    <s v="Male"/>
    <x v="19"/>
    <n v="9"/>
    <n v="147510.34"/>
    <n v="1"/>
    <n v="1"/>
    <n v="0"/>
    <n v="190611.92"/>
    <x v="1"/>
    <n v="10"/>
    <n v="1394"/>
    <n v="7"/>
    <n v="86"/>
    <n v="0.7"/>
    <n v="13940"/>
    <x v="1"/>
    <x v="3"/>
    <s v="High Risk"/>
  </r>
  <r>
    <n v="15757385"/>
    <n v="578"/>
    <x v="1"/>
    <s v="Female"/>
    <x v="34"/>
    <n v="8"/>
    <n v="161592.76"/>
    <n v="1"/>
    <n v="1"/>
    <n v="0"/>
    <n v="177834.79"/>
    <x v="1"/>
    <n v="14"/>
    <n v="1827"/>
    <n v="8"/>
    <n v="150"/>
    <n v="0.5714285714285714"/>
    <n v="25578"/>
    <x v="1"/>
    <x v="1"/>
    <s v="High Risk"/>
  </r>
  <r>
    <n v="15666200"/>
    <n v="689"/>
    <x v="0"/>
    <s v="Female"/>
    <x v="20"/>
    <n v="1"/>
    <n v="0"/>
    <n v="2"/>
    <n v="1"/>
    <n v="1"/>
    <n v="119446.64"/>
    <x v="1"/>
    <n v="21"/>
    <n v="2135"/>
    <n v="7"/>
    <n v="129"/>
    <n v="0.33333333333333331"/>
    <n v="44835"/>
    <x v="0"/>
    <x v="0"/>
    <s v="High Risk"/>
  </r>
  <r>
    <n v="15683977"/>
    <n v="687"/>
    <x v="1"/>
    <s v="Female"/>
    <x v="42"/>
    <n v="4"/>
    <n v="0"/>
    <n v="2"/>
    <n v="1"/>
    <n v="1"/>
    <n v="50267.69"/>
    <x v="1"/>
    <n v="23"/>
    <n v="852"/>
    <n v="7"/>
    <n v="113"/>
    <n v="0.30434782608695654"/>
    <n v="19596"/>
    <x v="1"/>
    <x v="2"/>
    <s v="High Risk"/>
  </r>
  <r>
    <n v="15675518"/>
    <n v="499"/>
    <x v="1"/>
    <s v="Female"/>
    <x v="47"/>
    <n v="1"/>
    <n v="75225.53"/>
    <n v="2"/>
    <n v="0"/>
    <n v="0"/>
    <n v="144849.1"/>
    <x v="0"/>
    <n v="30"/>
    <n v="1910"/>
    <n v="5"/>
    <n v="98"/>
    <n v="0.16666666666666666"/>
    <n v="57300"/>
    <x v="0"/>
    <x v="0"/>
    <s v="High Risk"/>
  </r>
  <r>
    <n v="15584812"/>
    <n v="693"/>
    <x v="1"/>
    <s v="Female"/>
    <x v="2"/>
    <n v="0"/>
    <n v="0"/>
    <n v="2"/>
    <n v="0"/>
    <n v="0"/>
    <n v="81901.600000000006"/>
    <x v="1"/>
    <n v="5"/>
    <n v="3137"/>
    <n v="8"/>
    <n v="180"/>
    <n v="1"/>
    <n v="15685"/>
    <x v="0"/>
    <x v="0"/>
    <s v="High Risk"/>
  </r>
  <r>
    <n v="15752984"/>
    <n v="737"/>
    <x v="0"/>
    <s v="Female"/>
    <x v="53"/>
    <n v="9"/>
    <n v="87542.89"/>
    <n v="2"/>
    <n v="1"/>
    <n v="1"/>
    <n v="42576.86"/>
    <x v="1"/>
    <n v="24"/>
    <n v="2521"/>
    <n v="3"/>
    <n v="150"/>
    <n v="0.125"/>
    <n v="60504"/>
    <x v="2"/>
    <x v="3"/>
    <s v="High Risk"/>
  </r>
  <r>
    <n v="15577913"/>
    <n v="651"/>
    <x v="0"/>
    <s v="Female"/>
    <x v="15"/>
    <n v="8"/>
    <n v="144581.96"/>
    <n v="1"/>
    <n v="1"/>
    <n v="1"/>
    <n v="87609.5"/>
    <x v="1"/>
    <n v="27"/>
    <n v="3332"/>
    <n v="3"/>
    <n v="25"/>
    <n v="0.1111111111111111"/>
    <n v="89964"/>
    <x v="2"/>
    <x v="1"/>
    <s v="Low Risk"/>
  </r>
  <r>
    <n v="15591980"/>
    <n v="753"/>
    <x v="0"/>
    <s v="Male"/>
    <x v="19"/>
    <n v="5"/>
    <n v="122568.05"/>
    <n v="2"/>
    <n v="1"/>
    <n v="1"/>
    <n v="82820.850000000006"/>
    <x v="1"/>
    <n v="18"/>
    <n v="3635"/>
    <n v="8"/>
    <n v="29"/>
    <n v="0.44444444444444442"/>
    <n v="65430"/>
    <x v="0"/>
    <x v="2"/>
    <s v="Low Risk"/>
  </r>
  <r>
    <n v="15598948"/>
    <n v="523"/>
    <x v="1"/>
    <s v="Female"/>
    <x v="9"/>
    <n v="5"/>
    <n v="172231.93"/>
    <n v="1"/>
    <n v="0"/>
    <n v="1"/>
    <n v="155144.12"/>
    <x v="1"/>
    <n v="3"/>
    <n v="1540"/>
    <n v="1"/>
    <n v="48"/>
    <n v="0.33333333333333331"/>
    <n v="4620"/>
    <x v="0"/>
    <x v="2"/>
    <s v="Medium Risk"/>
  </r>
  <r>
    <n v="15574142"/>
    <n v="458"/>
    <x v="2"/>
    <s v="Female"/>
    <x v="34"/>
    <n v="2"/>
    <n v="171932.26"/>
    <n v="2"/>
    <n v="1"/>
    <n v="1"/>
    <n v="9578.24"/>
    <x v="1"/>
    <n v="22"/>
    <n v="2366"/>
    <n v="5"/>
    <n v="148"/>
    <n v="0.22727272727272727"/>
    <n v="52052"/>
    <x v="0"/>
    <x v="0"/>
    <s v="High Risk"/>
  </r>
  <r>
    <n v="15582903"/>
    <n v="643"/>
    <x v="0"/>
    <s v="Male"/>
    <x v="2"/>
    <n v="7"/>
    <n v="0"/>
    <n v="2"/>
    <n v="1"/>
    <n v="1"/>
    <n v="170392.59"/>
    <x v="1"/>
    <n v="22"/>
    <n v="3869"/>
    <n v="0"/>
    <n v="167"/>
    <n v="0"/>
    <n v="85118"/>
    <x v="0"/>
    <x v="1"/>
    <s v="High Risk"/>
  </r>
  <r>
    <n v="15733229"/>
    <n v="638"/>
    <x v="1"/>
    <s v="Female"/>
    <x v="10"/>
    <n v="7"/>
    <n v="0"/>
    <n v="2"/>
    <n v="0"/>
    <n v="0"/>
    <n v="3946.29"/>
    <x v="1"/>
    <n v="17"/>
    <n v="2959"/>
    <n v="7"/>
    <n v="73"/>
    <n v="0.41176470588235292"/>
    <n v="50303"/>
    <x v="2"/>
    <x v="1"/>
    <s v="High Risk"/>
  </r>
  <r>
    <n v="15635752"/>
    <n v="685"/>
    <x v="2"/>
    <s v="Male"/>
    <x v="16"/>
    <n v="4"/>
    <n v="111798.06"/>
    <n v="2"/>
    <n v="1"/>
    <n v="1"/>
    <n v="102184.66"/>
    <x v="1"/>
    <n v="2"/>
    <n v="4505"/>
    <n v="9"/>
    <n v="106"/>
    <n v="1"/>
    <n v="9010"/>
    <x v="1"/>
    <x v="2"/>
    <s v="High Risk"/>
  </r>
  <r>
    <n v="15771000"/>
    <n v="684"/>
    <x v="0"/>
    <s v="Male"/>
    <x v="16"/>
    <n v="4"/>
    <n v="0"/>
    <n v="3"/>
    <n v="1"/>
    <n v="0"/>
    <n v="75609.84"/>
    <x v="1"/>
    <n v="16"/>
    <n v="3552"/>
    <n v="6"/>
    <n v="78"/>
    <n v="0.375"/>
    <n v="56832"/>
    <x v="0"/>
    <x v="2"/>
    <s v="High Risk"/>
  </r>
  <r>
    <n v="15804864"/>
    <n v="670"/>
    <x v="0"/>
    <s v="Female"/>
    <x v="7"/>
    <n v="5"/>
    <n v="79336.61"/>
    <n v="1"/>
    <n v="1"/>
    <n v="1"/>
    <n v="26170.080000000002"/>
    <x v="1"/>
    <n v="6"/>
    <n v="4710"/>
    <n v="10"/>
    <n v="158"/>
    <n v="1"/>
    <n v="28260"/>
    <x v="2"/>
    <x v="2"/>
    <s v="High Risk"/>
  </r>
  <r>
    <n v="15641175"/>
    <n v="701"/>
    <x v="2"/>
    <s v="Male"/>
    <x v="54"/>
    <n v="3"/>
    <n v="120916.52"/>
    <n v="3"/>
    <n v="0"/>
    <n v="0"/>
    <n v="144727.45000000001"/>
    <x v="0"/>
    <n v="5"/>
    <n v="3768"/>
    <n v="4"/>
    <n v="97"/>
    <n v="0.8"/>
    <n v="18840"/>
    <x v="0"/>
    <x v="2"/>
    <s v="High Risk"/>
  </r>
  <r>
    <n v="15692226"/>
    <n v="705"/>
    <x v="0"/>
    <s v="Female"/>
    <x v="8"/>
    <n v="3"/>
    <n v="142905.51"/>
    <n v="1"/>
    <n v="1"/>
    <n v="1"/>
    <n v="58134.97"/>
    <x v="1"/>
    <n v="13"/>
    <n v="4759"/>
    <n v="8"/>
    <n v="136"/>
    <n v="0.61538461538461542"/>
    <n v="61867"/>
    <x v="0"/>
    <x v="2"/>
    <s v="High Risk"/>
  </r>
  <r>
    <n v="15584156"/>
    <n v="593"/>
    <x v="1"/>
    <s v="Male"/>
    <x v="7"/>
    <n v="10"/>
    <n v="0"/>
    <n v="3"/>
    <n v="0"/>
    <n v="0"/>
    <n v="94620"/>
    <x v="0"/>
    <n v="27"/>
    <n v="2534"/>
    <n v="2"/>
    <n v="121"/>
    <n v="7.407407407407407E-2"/>
    <n v="68418"/>
    <x v="1"/>
    <x v="3"/>
    <s v="High Risk"/>
  </r>
  <r>
    <n v="15702656"/>
    <n v="651"/>
    <x v="0"/>
    <s v="Female"/>
    <x v="19"/>
    <n v="1"/>
    <n v="96834.78"/>
    <n v="1"/>
    <n v="1"/>
    <n v="0"/>
    <n v="108764.69"/>
    <x v="1"/>
    <n v="10"/>
    <n v="1322"/>
    <n v="1"/>
    <n v="72"/>
    <n v="0.1"/>
    <n v="13220"/>
    <x v="0"/>
    <x v="0"/>
    <s v="High Risk"/>
  </r>
  <r>
    <n v="15606552"/>
    <n v="741"/>
    <x v="0"/>
    <s v="Male"/>
    <x v="24"/>
    <n v="9"/>
    <n v="105261.75999999999"/>
    <n v="2"/>
    <n v="1"/>
    <n v="1"/>
    <n v="149503.54"/>
    <x v="1"/>
    <n v="23"/>
    <n v="4742"/>
    <n v="3"/>
    <n v="39"/>
    <n v="0.13043478260869565"/>
    <n v="109066"/>
    <x v="2"/>
    <x v="3"/>
    <s v="Medium Risk"/>
  </r>
  <r>
    <n v="15687001"/>
    <n v="596"/>
    <x v="2"/>
    <s v="Male"/>
    <x v="41"/>
    <n v="1"/>
    <n v="123544"/>
    <n v="1"/>
    <n v="1"/>
    <n v="1"/>
    <n v="120314.75"/>
    <x v="0"/>
    <n v="26"/>
    <n v="1344"/>
    <n v="7"/>
    <n v="62"/>
    <n v="0.26923076923076922"/>
    <n v="34944"/>
    <x v="0"/>
    <x v="0"/>
    <s v="High Risk"/>
  </r>
  <r>
    <n v="15781903"/>
    <n v="581"/>
    <x v="2"/>
    <s v="Male"/>
    <x v="1"/>
    <n v="2"/>
    <n v="127913.71"/>
    <n v="2"/>
    <n v="1"/>
    <n v="1"/>
    <n v="44205.95"/>
    <x v="1"/>
    <n v="10"/>
    <n v="3340"/>
    <n v="3"/>
    <n v="24"/>
    <n v="0.3"/>
    <n v="33400"/>
    <x v="0"/>
    <x v="0"/>
    <s v="Low Risk"/>
  </r>
  <r>
    <n v="15731951"/>
    <n v="689"/>
    <x v="1"/>
    <s v="Female"/>
    <x v="34"/>
    <n v="5"/>
    <n v="95328.6"/>
    <n v="1"/>
    <n v="1"/>
    <n v="0"/>
    <n v="6129.61"/>
    <x v="0"/>
    <n v="16"/>
    <n v="1568"/>
    <n v="10"/>
    <n v="2"/>
    <n v="0.625"/>
    <n v="25088"/>
    <x v="0"/>
    <x v="2"/>
    <s v="Low Risk"/>
  </r>
  <r>
    <n v="15580953"/>
    <n v="544"/>
    <x v="0"/>
    <s v="Male"/>
    <x v="33"/>
    <n v="4"/>
    <n v="73218.89"/>
    <n v="1"/>
    <n v="0"/>
    <n v="1"/>
    <n v="126796.69"/>
    <x v="1"/>
    <n v="12"/>
    <n v="4654"/>
    <n v="7"/>
    <n v="148"/>
    <n v="0.58333333333333337"/>
    <n v="55848"/>
    <x v="2"/>
    <x v="2"/>
    <s v="High Risk"/>
  </r>
  <r>
    <n v="15810390"/>
    <n v="718"/>
    <x v="0"/>
    <s v="Female"/>
    <x v="1"/>
    <n v="1"/>
    <n v="0"/>
    <n v="2"/>
    <n v="0"/>
    <n v="1"/>
    <n v="27509.52"/>
    <x v="0"/>
    <n v="9"/>
    <n v="4922"/>
    <n v="7"/>
    <n v="10"/>
    <n v="0.77777777777777779"/>
    <n v="44298"/>
    <x v="0"/>
    <x v="0"/>
    <s v="Low Risk"/>
  </r>
  <r>
    <n v="15628274"/>
    <n v="583"/>
    <x v="2"/>
    <s v="Male"/>
    <x v="12"/>
    <n v="8"/>
    <n v="149995.72"/>
    <n v="2"/>
    <n v="1"/>
    <n v="0"/>
    <n v="42143.55"/>
    <x v="1"/>
    <n v="10"/>
    <n v="1536"/>
    <n v="0"/>
    <n v="90"/>
    <n v="0"/>
    <n v="15360"/>
    <x v="2"/>
    <x v="1"/>
    <s v="High Risk"/>
  </r>
  <r>
    <n v="15615444"/>
    <n v="663"/>
    <x v="2"/>
    <s v="Male"/>
    <x v="34"/>
    <n v="8"/>
    <n v="123674.28"/>
    <n v="2"/>
    <n v="1"/>
    <n v="1"/>
    <n v="87985.2"/>
    <x v="1"/>
    <n v="16"/>
    <n v="290"/>
    <n v="3"/>
    <n v="116"/>
    <n v="0.1875"/>
    <n v="4640"/>
    <x v="2"/>
    <x v="1"/>
    <s v="High Risk"/>
  </r>
  <r>
    <n v="15784010"/>
    <n v="666"/>
    <x v="2"/>
    <s v="Male"/>
    <x v="19"/>
    <n v="2"/>
    <n v="124125.26"/>
    <n v="1"/>
    <n v="1"/>
    <n v="0"/>
    <n v="81884.800000000003"/>
    <x v="1"/>
    <n v="7"/>
    <n v="335"/>
    <n v="2"/>
    <n v="158"/>
    <n v="0.2857142857142857"/>
    <n v="2345"/>
    <x v="2"/>
    <x v="0"/>
    <s v="High Risk"/>
  </r>
  <r>
    <n v="15571586"/>
    <n v="524"/>
    <x v="1"/>
    <s v="Male"/>
    <x v="6"/>
    <n v="3"/>
    <n v="159035.45000000001"/>
    <n v="1"/>
    <n v="1"/>
    <n v="0"/>
    <n v="2705.31"/>
    <x v="0"/>
    <n v="17"/>
    <n v="3230"/>
    <n v="1"/>
    <n v="125"/>
    <n v="5.8823529411764705E-2"/>
    <n v="54910"/>
    <x v="1"/>
    <x v="2"/>
    <s v="High Risk"/>
  </r>
  <r>
    <n v="15748616"/>
    <n v="599"/>
    <x v="0"/>
    <s v="Male"/>
    <x v="7"/>
    <n v="5"/>
    <n v="0"/>
    <n v="2"/>
    <n v="1"/>
    <n v="0"/>
    <n v="30546.400000000001"/>
    <x v="1"/>
    <n v="30"/>
    <n v="1784"/>
    <n v="7"/>
    <n v="113"/>
    <n v="0.23333333333333334"/>
    <n v="53520"/>
    <x v="1"/>
    <x v="2"/>
    <s v="High Risk"/>
  </r>
  <r>
    <n v="15769402"/>
    <n v="667"/>
    <x v="0"/>
    <s v="Male"/>
    <x v="7"/>
    <n v="7"/>
    <n v="156811.74"/>
    <n v="1"/>
    <n v="1"/>
    <n v="1"/>
    <n v="149402.59"/>
    <x v="1"/>
    <n v="3"/>
    <n v="4451"/>
    <n v="2"/>
    <n v="92"/>
    <n v="0.66666666666666663"/>
    <n v="13353"/>
    <x v="0"/>
    <x v="1"/>
    <s v="High Risk"/>
  </r>
  <r>
    <n v="15739248"/>
    <n v="727"/>
    <x v="0"/>
    <s v="Male"/>
    <x v="37"/>
    <n v="4"/>
    <n v="0"/>
    <n v="2"/>
    <n v="1"/>
    <n v="1"/>
    <n v="118429.02"/>
    <x v="1"/>
    <n v="13"/>
    <n v="1340"/>
    <n v="3"/>
    <n v="147"/>
    <n v="0.23076923076923078"/>
    <n v="17420"/>
    <x v="2"/>
    <x v="2"/>
    <s v="High Risk"/>
  </r>
  <r>
    <n v="15603481"/>
    <n v="689"/>
    <x v="1"/>
    <s v="Female"/>
    <x v="30"/>
    <n v="4"/>
    <n v="0"/>
    <n v="2"/>
    <n v="1"/>
    <n v="1"/>
    <n v="58442.25"/>
    <x v="1"/>
    <n v="4"/>
    <n v="3323"/>
    <n v="6"/>
    <n v="123"/>
    <n v="1"/>
    <n v="13292"/>
    <x v="0"/>
    <x v="2"/>
    <s v="High Risk"/>
  </r>
  <r>
    <n v="15723604"/>
    <n v="639"/>
    <x v="0"/>
    <s v="Male"/>
    <x v="2"/>
    <n v="6"/>
    <n v="150555.82999999999"/>
    <n v="1"/>
    <n v="1"/>
    <n v="0"/>
    <n v="30414.17"/>
    <x v="1"/>
    <n v="16"/>
    <n v="4810"/>
    <n v="2"/>
    <n v="166"/>
    <n v="0.125"/>
    <n v="76960"/>
    <x v="1"/>
    <x v="1"/>
    <s v="High Risk"/>
  </r>
  <r>
    <n v="15797822"/>
    <n v="678"/>
    <x v="0"/>
    <s v="Male"/>
    <x v="34"/>
    <n v="2"/>
    <n v="109137.12"/>
    <n v="1"/>
    <n v="1"/>
    <n v="1"/>
    <n v="58814.41"/>
    <x v="1"/>
    <n v="13"/>
    <n v="1211"/>
    <n v="0"/>
    <n v="144"/>
    <n v="0"/>
    <n v="15743"/>
    <x v="0"/>
    <x v="0"/>
    <s v="High Risk"/>
  </r>
  <r>
    <n v="15665064"/>
    <n v="523"/>
    <x v="0"/>
    <s v="Male"/>
    <x v="18"/>
    <n v="8"/>
    <n v="158351.01999999999"/>
    <n v="2"/>
    <n v="1"/>
    <n v="0"/>
    <n v="155304.53"/>
    <x v="1"/>
    <n v="22"/>
    <n v="3702"/>
    <n v="4"/>
    <n v="110"/>
    <n v="0.18181818181818182"/>
    <n v="81444"/>
    <x v="0"/>
    <x v="1"/>
    <s v="High Risk"/>
  </r>
  <r>
    <n v="15640580"/>
    <n v="650"/>
    <x v="0"/>
    <s v="Female"/>
    <x v="40"/>
    <n v="9"/>
    <n v="0"/>
    <n v="1"/>
    <n v="1"/>
    <n v="0"/>
    <n v="187943.6"/>
    <x v="1"/>
    <n v="5"/>
    <n v="2969"/>
    <n v="7"/>
    <n v="123"/>
    <n v="1"/>
    <n v="14845"/>
    <x v="1"/>
    <x v="3"/>
    <s v="High Risk"/>
  </r>
  <r>
    <n v="15581089"/>
    <n v="744"/>
    <x v="1"/>
    <s v="Male"/>
    <x v="12"/>
    <n v="7"/>
    <n v="0"/>
    <n v="2"/>
    <n v="1"/>
    <n v="1"/>
    <n v="43036.6"/>
    <x v="1"/>
    <n v="3"/>
    <n v="3903"/>
    <n v="7"/>
    <n v="65"/>
    <n v="1"/>
    <n v="11709"/>
    <x v="2"/>
    <x v="1"/>
    <s v="High Risk"/>
  </r>
  <r>
    <n v="15728605"/>
    <n v="697"/>
    <x v="0"/>
    <s v="Male"/>
    <x v="20"/>
    <n v="4"/>
    <n v="0"/>
    <n v="2"/>
    <n v="0"/>
    <n v="1"/>
    <n v="26543.279999999999"/>
    <x v="1"/>
    <n v="17"/>
    <n v="4794"/>
    <n v="10"/>
    <n v="136"/>
    <n v="0.58823529411764708"/>
    <n v="81498"/>
    <x v="0"/>
    <x v="2"/>
    <s v="High Risk"/>
  </r>
  <r>
    <n v="15737385"/>
    <n v="800"/>
    <x v="1"/>
    <s v="Female"/>
    <x v="17"/>
    <n v="6"/>
    <n v="0"/>
    <n v="2"/>
    <n v="1"/>
    <n v="0"/>
    <n v="171928.04"/>
    <x v="1"/>
    <n v="29"/>
    <n v="3196"/>
    <n v="5"/>
    <n v="95"/>
    <n v="0.17241379310344829"/>
    <n v="92684"/>
    <x v="1"/>
    <x v="1"/>
    <s v="High Risk"/>
  </r>
  <r>
    <n v="15714789"/>
    <n v="664"/>
    <x v="0"/>
    <s v="Male"/>
    <x v="9"/>
    <n v="7"/>
    <n v="0"/>
    <n v="1"/>
    <n v="0"/>
    <n v="1"/>
    <n v="35611.35"/>
    <x v="1"/>
    <n v="2"/>
    <n v="2290"/>
    <n v="6"/>
    <n v="133"/>
    <n v="1"/>
    <n v="4580"/>
    <x v="1"/>
    <x v="1"/>
    <s v="High Risk"/>
  </r>
  <r>
    <n v="15786035"/>
    <n v="740"/>
    <x v="0"/>
    <s v="Male"/>
    <x v="2"/>
    <n v="9"/>
    <n v="0"/>
    <n v="2"/>
    <n v="1"/>
    <n v="0"/>
    <n v="19047.23"/>
    <x v="1"/>
    <n v="20"/>
    <n v="4949"/>
    <n v="7"/>
    <n v="4"/>
    <n v="0.35"/>
    <n v="98980"/>
    <x v="0"/>
    <x v="3"/>
    <s v="Low Risk"/>
  </r>
  <r>
    <n v="15815259"/>
    <n v="835"/>
    <x v="0"/>
    <s v="Female"/>
    <x v="27"/>
    <n v="2"/>
    <n v="0"/>
    <n v="2"/>
    <n v="1"/>
    <n v="1"/>
    <n v="39820.129999999997"/>
    <x v="1"/>
    <n v="24"/>
    <n v="3235"/>
    <n v="8"/>
    <n v="21"/>
    <n v="0.33333333333333331"/>
    <n v="77640"/>
    <x v="1"/>
    <x v="0"/>
    <s v="Low Risk"/>
  </r>
  <r>
    <n v="15592716"/>
    <n v="559"/>
    <x v="0"/>
    <s v="Male"/>
    <x v="37"/>
    <n v="2"/>
    <n v="0"/>
    <n v="1"/>
    <n v="1"/>
    <n v="0"/>
    <n v="129013.59"/>
    <x v="0"/>
    <n v="26"/>
    <n v="1034"/>
    <n v="7"/>
    <n v="136"/>
    <n v="0.26923076923076922"/>
    <n v="26884"/>
    <x v="2"/>
    <x v="0"/>
    <s v="High Risk"/>
  </r>
  <r>
    <n v="15734850"/>
    <n v="676"/>
    <x v="1"/>
    <s v="Male"/>
    <x v="18"/>
    <n v="1"/>
    <n v="82729.490000000005"/>
    <n v="1"/>
    <n v="1"/>
    <n v="0"/>
    <n v="113810.12"/>
    <x v="1"/>
    <n v="26"/>
    <n v="4801"/>
    <n v="1"/>
    <n v="20"/>
    <n v="3.8461538461538464E-2"/>
    <n v="124826"/>
    <x v="2"/>
    <x v="0"/>
    <s v="Low Risk"/>
  </r>
  <r>
    <n v="15638047"/>
    <n v="613"/>
    <x v="2"/>
    <s v="Female"/>
    <x v="13"/>
    <n v="9"/>
    <n v="142765.24"/>
    <n v="2"/>
    <n v="1"/>
    <n v="0"/>
    <n v="34749.65"/>
    <x v="1"/>
    <n v="11"/>
    <n v="2226"/>
    <n v="9"/>
    <n v="28"/>
    <n v="0.81818181818181823"/>
    <n v="24486"/>
    <x v="2"/>
    <x v="3"/>
    <s v="Low Risk"/>
  </r>
  <r>
    <n v="15674573"/>
    <n v="713"/>
    <x v="0"/>
    <s v="Female"/>
    <x v="11"/>
    <n v="4"/>
    <n v="121172.97"/>
    <n v="1"/>
    <n v="1"/>
    <n v="1"/>
    <n v="56268.98"/>
    <x v="1"/>
    <n v="8"/>
    <n v="1008"/>
    <n v="8"/>
    <n v="146"/>
    <n v="1"/>
    <n v="8064"/>
    <x v="1"/>
    <x v="2"/>
    <s v="High Risk"/>
  </r>
  <r>
    <n v="15694859"/>
    <n v="751"/>
    <x v="2"/>
    <s v="Female"/>
    <x v="34"/>
    <n v="10"/>
    <n v="132932.14000000001"/>
    <n v="2"/>
    <n v="1"/>
    <n v="1"/>
    <n v="46630.47"/>
    <x v="1"/>
    <n v="18"/>
    <n v="1247"/>
    <n v="1"/>
    <n v="146"/>
    <n v="5.5555555555555552E-2"/>
    <n v="22446"/>
    <x v="1"/>
    <x v="3"/>
    <s v="High Risk"/>
  </r>
  <r>
    <n v="15776404"/>
    <n v="523"/>
    <x v="0"/>
    <s v="Male"/>
    <x v="32"/>
    <n v="8"/>
    <n v="123374.46"/>
    <n v="1"/>
    <n v="1"/>
    <n v="1"/>
    <n v="124906.59"/>
    <x v="1"/>
    <n v="17"/>
    <n v="2802"/>
    <n v="1"/>
    <n v="71"/>
    <n v="5.8823529411764705E-2"/>
    <n v="47634"/>
    <x v="1"/>
    <x v="1"/>
    <s v="High Risk"/>
  </r>
  <r>
    <n v="15579345"/>
    <n v="775"/>
    <x v="2"/>
    <s v="Female"/>
    <x v="59"/>
    <n v="0"/>
    <n v="161371.5"/>
    <n v="1"/>
    <n v="1"/>
    <n v="1"/>
    <n v="134869.93"/>
    <x v="1"/>
    <n v="16"/>
    <n v="4792"/>
    <n v="3"/>
    <n v="49"/>
    <n v="0.1875"/>
    <n v="76672"/>
    <x v="1"/>
    <x v="0"/>
    <s v="Medium Risk"/>
  </r>
  <r>
    <n v="15690733"/>
    <n v="608"/>
    <x v="1"/>
    <s v="Male"/>
    <x v="13"/>
    <n v="4"/>
    <n v="0"/>
    <n v="2"/>
    <n v="0"/>
    <n v="0"/>
    <n v="36697.480000000003"/>
    <x v="0"/>
    <n v="24"/>
    <n v="1669"/>
    <n v="3"/>
    <n v="40"/>
    <n v="0.125"/>
    <n v="40056"/>
    <x v="1"/>
    <x v="2"/>
    <s v="Medium Risk"/>
  </r>
  <r>
    <n v="15631481"/>
    <n v="673"/>
    <x v="0"/>
    <s v="Male"/>
    <x v="21"/>
    <n v="8"/>
    <n v="79563.360000000001"/>
    <n v="2"/>
    <n v="1"/>
    <n v="1"/>
    <n v="172200.91"/>
    <x v="1"/>
    <n v="13"/>
    <n v="153"/>
    <n v="6"/>
    <n v="108"/>
    <n v="0.46153846153846156"/>
    <n v="1989"/>
    <x v="0"/>
    <x v="1"/>
    <s v="High Risk"/>
  </r>
  <r>
    <n v="15620988"/>
    <n v="616"/>
    <x v="0"/>
    <s v="Male"/>
    <x v="17"/>
    <n v="2"/>
    <n v="0"/>
    <n v="2"/>
    <n v="1"/>
    <n v="0"/>
    <n v="137136.46"/>
    <x v="1"/>
    <n v="26"/>
    <n v="687"/>
    <n v="8"/>
    <n v="32"/>
    <n v="0.30769230769230771"/>
    <n v="17862"/>
    <x v="1"/>
    <x v="0"/>
    <s v="Medium Risk"/>
  </r>
  <r>
    <n v="15571529"/>
    <n v="650"/>
    <x v="2"/>
    <s v="Female"/>
    <x v="36"/>
    <n v="7"/>
    <n v="138232.24"/>
    <n v="1"/>
    <n v="1"/>
    <n v="0"/>
    <n v="57594.78"/>
    <x v="1"/>
    <n v="1"/>
    <n v="2458"/>
    <n v="0"/>
    <n v="103"/>
    <n v="0"/>
    <n v="2458"/>
    <x v="0"/>
    <x v="1"/>
    <s v="High Risk"/>
  </r>
  <r>
    <n v="15592104"/>
    <n v="655"/>
    <x v="0"/>
    <s v="Female"/>
    <x v="1"/>
    <n v="5"/>
    <n v="0"/>
    <n v="1"/>
    <n v="0"/>
    <n v="0"/>
    <n v="36548"/>
    <x v="0"/>
    <n v="19"/>
    <n v="1177"/>
    <n v="10"/>
    <n v="114"/>
    <n v="0.52631578947368418"/>
    <n v="22363"/>
    <x v="0"/>
    <x v="2"/>
    <s v="High Risk"/>
  </r>
  <r>
    <n v="15651900"/>
    <n v="782"/>
    <x v="2"/>
    <s v="Female"/>
    <x v="47"/>
    <n v="1"/>
    <n v="81571.05"/>
    <n v="1"/>
    <n v="1"/>
    <n v="0"/>
    <n v="182960.46"/>
    <x v="0"/>
    <n v="24"/>
    <n v="758"/>
    <n v="7"/>
    <n v="119"/>
    <n v="0.29166666666666669"/>
    <n v="18192"/>
    <x v="0"/>
    <x v="0"/>
    <s v="High Risk"/>
  </r>
  <r>
    <n v="15596212"/>
    <n v="781"/>
    <x v="1"/>
    <s v="Male"/>
    <x v="12"/>
    <n v="1"/>
    <n v="0"/>
    <n v="2"/>
    <n v="0"/>
    <n v="0"/>
    <n v="42117.9"/>
    <x v="1"/>
    <n v="24"/>
    <n v="1011"/>
    <n v="3"/>
    <n v="138"/>
    <n v="0.125"/>
    <n v="24264"/>
    <x v="0"/>
    <x v="0"/>
    <s v="High Risk"/>
  </r>
  <r>
    <n v="15710687"/>
    <n v="593"/>
    <x v="0"/>
    <s v="Female"/>
    <x v="19"/>
    <n v="0"/>
    <n v="95927.039999999994"/>
    <n v="1"/>
    <n v="1"/>
    <n v="0"/>
    <n v="199478.05"/>
    <x v="1"/>
    <n v="19"/>
    <n v="238"/>
    <n v="3"/>
    <n v="142"/>
    <n v="0.15789473684210525"/>
    <n v="4522"/>
    <x v="0"/>
    <x v="0"/>
    <s v="High Risk"/>
  </r>
  <r>
    <n v="15613787"/>
    <n v="505"/>
    <x v="1"/>
    <s v="Male"/>
    <x v="12"/>
    <n v="8"/>
    <n v="116932.59"/>
    <n v="1"/>
    <n v="1"/>
    <n v="0"/>
    <n v="91092.84"/>
    <x v="1"/>
    <n v="7"/>
    <n v="342"/>
    <n v="2"/>
    <n v="71"/>
    <n v="0.2857142857142857"/>
    <n v="2394"/>
    <x v="0"/>
    <x v="1"/>
    <s v="High Risk"/>
  </r>
  <r>
    <n v="15599211"/>
    <n v="707"/>
    <x v="0"/>
    <s v="Male"/>
    <x v="20"/>
    <n v="1"/>
    <n v="0"/>
    <n v="2"/>
    <n v="1"/>
    <n v="0"/>
    <n v="14090.4"/>
    <x v="0"/>
    <n v="23"/>
    <n v="4907"/>
    <n v="10"/>
    <n v="170"/>
    <n v="0.43478260869565216"/>
    <n v="112861"/>
    <x v="0"/>
    <x v="0"/>
    <s v="High Risk"/>
  </r>
  <r>
    <n v="15675983"/>
    <n v="692"/>
    <x v="0"/>
    <s v="Female"/>
    <x v="18"/>
    <n v="3"/>
    <n v="79551.12"/>
    <n v="1"/>
    <n v="0"/>
    <n v="1"/>
    <n v="178267.07"/>
    <x v="1"/>
    <n v="4"/>
    <n v="4466"/>
    <n v="2"/>
    <n v="123"/>
    <n v="0.5"/>
    <n v="17864"/>
    <x v="0"/>
    <x v="2"/>
    <s v="High Risk"/>
  </r>
  <r>
    <n v="15622370"/>
    <n v="813"/>
    <x v="2"/>
    <s v="Male"/>
    <x v="33"/>
    <n v="1"/>
    <n v="116416.94"/>
    <n v="1"/>
    <n v="0"/>
    <n v="1"/>
    <n v="85808.22"/>
    <x v="1"/>
    <n v="7"/>
    <n v="1510"/>
    <n v="8"/>
    <n v="20"/>
    <n v="1"/>
    <n v="10570"/>
    <x v="0"/>
    <x v="0"/>
    <s v="Low Risk"/>
  </r>
  <r>
    <n v="15656319"/>
    <n v="850"/>
    <x v="1"/>
    <s v="Male"/>
    <x v="24"/>
    <n v="4"/>
    <n v="88141.1"/>
    <n v="1"/>
    <n v="1"/>
    <n v="0"/>
    <n v="109659.12"/>
    <x v="1"/>
    <n v="28"/>
    <n v="373"/>
    <n v="1"/>
    <n v="71"/>
    <n v="3.5714285714285712E-2"/>
    <n v="10444"/>
    <x v="0"/>
    <x v="2"/>
    <s v="High Risk"/>
  </r>
  <r>
    <n v="15605130"/>
    <n v="753"/>
    <x v="0"/>
    <s v="Male"/>
    <x v="15"/>
    <n v="6"/>
    <n v="177729.13"/>
    <n v="1"/>
    <n v="1"/>
    <n v="1"/>
    <n v="161642.07999999999"/>
    <x v="1"/>
    <n v="5"/>
    <n v="2039"/>
    <n v="6"/>
    <n v="134"/>
    <n v="1"/>
    <n v="10195"/>
    <x v="0"/>
    <x v="1"/>
    <s v="High Risk"/>
  </r>
  <r>
    <n v="15672574"/>
    <n v="850"/>
    <x v="1"/>
    <s v="Female"/>
    <x v="15"/>
    <n v="5"/>
    <n v="0"/>
    <n v="1"/>
    <n v="1"/>
    <n v="1"/>
    <n v="3830.59"/>
    <x v="1"/>
    <n v="30"/>
    <n v="2161"/>
    <n v="6"/>
    <n v="56"/>
    <n v="0.2"/>
    <n v="64830"/>
    <x v="1"/>
    <x v="2"/>
    <s v="Medium Risk"/>
  </r>
  <r>
    <n v="15659355"/>
    <n v="671"/>
    <x v="1"/>
    <s v="Male"/>
    <x v="15"/>
    <n v="6"/>
    <n v="123912.78"/>
    <n v="2"/>
    <n v="1"/>
    <n v="1"/>
    <n v="146636.44"/>
    <x v="1"/>
    <n v="20"/>
    <n v="3330"/>
    <n v="7"/>
    <n v="131"/>
    <n v="0.35"/>
    <n v="66600"/>
    <x v="0"/>
    <x v="1"/>
    <s v="High Risk"/>
  </r>
  <r>
    <n v="15777907"/>
    <n v="791"/>
    <x v="0"/>
    <s v="Female"/>
    <x v="19"/>
    <n v="3"/>
    <n v="0"/>
    <n v="1"/>
    <n v="1"/>
    <n v="1"/>
    <n v="144413.92000000001"/>
    <x v="0"/>
    <n v="27"/>
    <n v="2534"/>
    <n v="5"/>
    <n v="1"/>
    <n v="0.18518518518518517"/>
    <n v="68418"/>
    <x v="1"/>
    <x v="2"/>
    <s v="Low Risk"/>
  </r>
  <r>
    <n v="15655171"/>
    <n v="624"/>
    <x v="0"/>
    <s v="Male"/>
    <x v="48"/>
    <n v="3"/>
    <n v="0"/>
    <n v="1"/>
    <n v="1"/>
    <n v="1"/>
    <n v="65801.440000000002"/>
    <x v="1"/>
    <n v="17"/>
    <n v="4036"/>
    <n v="10"/>
    <n v="26"/>
    <n v="0.58823529411764708"/>
    <n v="68612"/>
    <x v="0"/>
    <x v="2"/>
    <s v="Low Risk"/>
  </r>
  <r>
    <n v="15619674"/>
    <n v="649"/>
    <x v="0"/>
    <s v="Female"/>
    <x v="12"/>
    <n v="4"/>
    <n v="108306.44"/>
    <n v="1"/>
    <n v="1"/>
    <n v="1"/>
    <n v="192486.24"/>
    <x v="1"/>
    <n v="4"/>
    <n v="2809"/>
    <n v="0"/>
    <n v="152"/>
    <n v="0"/>
    <n v="11236"/>
    <x v="0"/>
    <x v="2"/>
    <s v="High Risk"/>
  </r>
  <r>
    <n v="15775192"/>
    <n v="732"/>
    <x v="2"/>
    <s v="Female"/>
    <x v="36"/>
    <n v="4"/>
    <n v="102962.62"/>
    <n v="1"/>
    <n v="1"/>
    <n v="0"/>
    <n v="120852.85"/>
    <x v="0"/>
    <n v="20"/>
    <n v="4168"/>
    <n v="1"/>
    <n v="38"/>
    <n v="0.05"/>
    <n v="83360"/>
    <x v="0"/>
    <x v="2"/>
    <s v="Medium Risk"/>
  </r>
  <r>
    <n v="15617657"/>
    <n v="664"/>
    <x v="0"/>
    <s v="Female"/>
    <x v="18"/>
    <n v="0"/>
    <n v="103502.22"/>
    <n v="1"/>
    <n v="1"/>
    <n v="1"/>
    <n v="146191.82"/>
    <x v="1"/>
    <n v="29"/>
    <n v="2260"/>
    <n v="10"/>
    <n v="139"/>
    <n v="0.34482758620689657"/>
    <n v="65540"/>
    <x v="0"/>
    <x v="0"/>
    <s v="High Risk"/>
  </r>
  <r>
    <n v="15688951"/>
    <n v="789"/>
    <x v="2"/>
    <s v="Male"/>
    <x v="3"/>
    <n v="8"/>
    <n v="119654.44"/>
    <n v="2"/>
    <n v="0"/>
    <n v="1"/>
    <n v="148412.24"/>
    <x v="0"/>
    <n v="16"/>
    <n v="3036"/>
    <n v="7"/>
    <n v="53"/>
    <n v="0.4375"/>
    <n v="48576"/>
    <x v="2"/>
    <x v="1"/>
    <s v="Medium Risk"/>
  </r>
  <r>
    <n v="15763460"/>
    <n v="680"/>
    <x v="0"/>
    <s v="Male"/>
    <x v="19"/>
    <n v="10"/>
    <n v="183768.47"/>
    <n v="1"/>
    <n v="1"/>
    <n v="0"/>
    <n v="164119.35"/>
    <x v="1"/>
    <n v="26"/>
    <n v="4464"/>
    <n v="0"/>
    <n v="102"/>
    <n v="0"/>
    <n v="116064"/>
    <x v="1"/>
    <x v="3"/>
    <s v="High Risk"/>
  </r>
  <r>
    <n v="15756992"/>
    <n v="701"/>
    <x v="0"/>
    <s v="Male"/>
    <x v="24"/>
    <n v="1"/>
    <n v="0"/>
    <n v="2"/>
    <n v="1"/>
    <n v="0"/>
    <n v="163457.54999999999"/>
    <x v="1"/>
    <n v="19"/>
    <n v="3533"/>
    <n v="7"/>
    <n v="39"/>
    <n v="0.36842105263157893"/>
    <n v="67127"/>
    <x v="2"/>
    <x v="0"/>
    <s v="Medium Risk"/>
  </r>
  <r>
    <n v="15617454"/>
    <n v="684"/>
    <x v="0"/>
    <s v="Female"/>
    <x v="11"/>
    <n v="1"/>
    <n v="0"/>
    <n v="2"/>
    <n v="0"/>
    <n v="1"/>
    <n v="144978.47"/>
    <x v="1"/>
    <n v="17"/>
    <n v="1361"/>
    <n v="2"/>
    <n v="145"/>
    <n v="0.11764705882352941"/>
    <n v="23137"/>
    <x v="2"/>
    <x v="0"/>
    <s v="High Risk"/>
  </r>
  <r>
    <n v="15701932"/>
    <n v="586"/>
    <x v="0"/>
    <s v="Female"/>
    <x v="37"/>
    <n v="6"/>
    <n v="140900.97"/>
    <n v="1"/>
    <n v="1"/>
    <n v="1"/>
    <n v="67288.89"/>
    <x v="1"/>
    <n v="20"/>
    <n v="4154"/>
    <n v="10"/>
    <n v="159"/>
    <n v="0.5"/>
    <n v="83080"/>
    <x v="2"/>
    <x v="1"/>
    <s v="High Risk"/>
  </r>
  <r>
    <n v="15700813"/>
    <n v="522"/>
    <x v="2"/>
    <s v="Female"/>
    <x v="11"/>
    <n v="5"/>
    <n v="94049.919999999998"/>
    <n v="2"/>
    <n v="1"/>
    <n v="0"/>
    <n v="103269"/>
    <x v="1"/>
    <n v="6"/>
    <n v="3074"/>
    <n v="9"/>
    <n v="115"/>
    <n v="1"/>
    <n v="18444"/>
    <x v="2"/>
    <x v="2"/>
    <s v="High Risk"/>
  </r>
  <r>
    <n v="15645600"/>
    <n v="739"/>
    <x v="1"/>
    <s v="Female"/>
    <x v="7"/>
    <n v="8"/>
    <n v="98926.399999999994"/>
    <n v="1"/>
    <n v="1"/>
    <n v="1"/>
    <n v="106969.98"/>
    <x v="1"/>
    <n v="10"/>
    <n v="2926"/>
    <n v="1"/>
    <n v="145"/>
    <n v="0.1"/>
    <n v="29260"/>
    <x v="1"/>
    <x v="1"/>
    <s v="High Risk"/>
  </r>
  <r>
    <n v="15634146"/>
    <n v="835"/>
    <x v="2"/>
    <s v="Male"/>
    <x v="56"/>
    <n v="2"/>
    <n v="142872.35999999999"/>
    <n v="1"/>
    <n v="1"/>
    <n v="1"/>
    <n v="117632.63"/>
    <x v="1"/>
    <n v="14"/>
    <n v="1624"/>
    <n v="5"/>
    <n v="6"/>
    <n v="0.35714285714285715"/>
    <n v="22736"/>
    <x v="0"/>
    <x v="0"/>
    <s v="Low Risk"/>
  </r>
  <r>
    <n v="15686743"/>
    <n v="790"/>
    <x v="1"/>
    <s v="Male"/>
    <x v="6"/>
    <n v="3"/>
    <n v="46057.96"/>
    <n v="2"/>
    <n v="1"/>
    <n v="1"/>
    <n v="189777.66"/>
    <x v="1"/>
    <n v="16"/>
    <n v="3979"/>
    <n v="8"/>
    <n v="105"/>
    <n v="0.5"/>
    <n v="63664"/>
    <x v="2"/>
    <x v="2"/>
    <s v="High Risk"/>
  </r>
  <r>
    <n v="15698792"/>
    <n v="671"/>
    <x v="0"/>
    <s v="Female"/>
    <x v="36"/>
    <n v="6"/>
    <n v="119769.77"/>
    <n v="1"/>
    <n v="0"/>
    <n v="1"/>
    <n v="66032.649999999994"/>
    <x v="1"/>
    <n v="21"/>
    <n v="3068"/>
    <n v="10"/>
    <n v="51"/>
    <n v="0.47619047619047616"/>
    <n v="64428"/>
    <x v="1"/>
    <x v="1"/>
    <s v="Medium Risk"/>
  </r>
  <r>
    <n v="15591724"/>
    <n v="560"/>
    <x v="0"/>
    <s v="Female"/>
    <x v="4"/>
    <n v="5"/>
    <n v="143244.97"/>
    <n v="1"/>
    <n v="1"/>
    <n v="0"/>
    <n v="98661.27"/>
    <x v="1"/>
    <n v="15"/>
    <n v="4330"/>
    <n v="3"/>
    <n v="88"/>
    <n v="0.2"/>
    <n v="64950"/>
    <x v="0"/>
    <x v="2"/>
    <s v="High Risk"/>
  </r>
  <r>
    <n v="15571281"/>
    <n v="651"/>
    <x v="0"/>
    <s v="Male"/>
    <x v="34"/>
    <n v="10"/>
    <n v="79562.98"/>
    <n v="1"/>
    <n v="1"/>
    <n v="1"/>
    <n v="74687.37"/>
    <x v="1"/>
    <n v="9"/>
    <n v="3209"/>
    <n v="8"/>
    <n v="178"/>
    <n v="0.88888888888888884"/>
    <n v="28881"/>
    <x v="2"/>
    <x v="3"/>
    <s v="High Risk"/>
  </r>
  <r>
    <n v="15661380"/>
    <n v="682"/>
    <x v="0"/>
    <s v="Male"/>
    <x v="58"/>
    <n v="6"/>
    <n v="0"/>
    <n v="2"/>
    <n v="0"/>
    <n v="1"/>
    <n v="149604.18"/>
    <x v="1"/>
    <n v="16"/>
    <n v="813"/>
    <n v="2"/>
    <n v="169"/>
    <n v="0.125"/>
    <n v="13008"/>
    <x v="2"/>
    <x v="1"/>
    <s v="High Risk"/>
  </r>
  <r>
    <n v="15728885"/>
    <n v="808"/>
    <x v="0"/>
    <s v="Male"/>
    <x v="1"/>
    <n v="0"/>
    <n v="0"/>
    <n v="1"/>
    <n v="1"/>
    <n v="1"/>
    <n v="79888.78"/>
    <x v="1"/>
    <n v="24"/>
    <n v="2994"/>
    <n v="7"/>
    <n v="65"/>
    <n v="0.29166666666666669"/>
    <n v="71856"/>
    <x v="2"/>
    <x v="0"/>
    <s v="High Risk"/>
  </r>
  <r>
    <n v="15618950"/>
    <n v="644"/>
    <x v="1"/>
    <s v="Male"/>
    <x v="28"/>
    <n v="8"/>
    <n v="96659.64"/>
    <n v="2"/>
    <n v="1"/>
    <n v="1"/>
    <n v="138775.69"/>
    <x v="1"/>
    <n v="5"/>
    <n v="4446"/>
    <n v="5"/>
    <n v="117"/>
    <n v="1"/>
    <n v="22230"/>
    <x v="0"/>
    <x v="1"/>
    <s v="High Risk"/>
  </r>
  <r>
    <n v="15609804"/>
    <n v="688"/>
    <x v="0"/>
    <s v="Male"/>
    <x v="6"/>
    <n v="1"/>
    <n v="0"/>
    <n v="2"/>
    <n v="1"/>
    <n v="0"/>
    <n v="154695.57"/>
    <x v="1"/>
    <n v="22"/>
    <n v="4921"/>
    <n v="8"/>
    <n v="131"/>
    <n v="0.36363636363636365"/>
    <n v="108262"/>
    <x v="1"/>
    <x v="0"/>
    <s v="High Risk"/>
  </r>
  <r>
    <n v="15735849"/>
    <n v="617"/>
    <x v="0"/>
    <s v="Female"/>
    <x v="28"/>
    <n v="2"/>
    <n v="165947.99"/>
    <n v="2"/>
    <n v="0"/>
    <n v="1"/>
    <n v="168834.38"/>
    <x v="1"/>
    <n v="18"/>
    <n v="3306"/>
    <n v="2"/>
    <n v="30"/>
    <n v="0.1111111111111111"/>
    <n v="59508"/>
    <x v="1"/>
    <x v="0"/>
    <s v="Low Risk"/>
  </r>
  <r>
    <n v="15652948"/>
    <n v="738"/>
    <x v="0"/>
    <s v="Male"/>
    <x v="19"/>
    <n v="4"/>
    <n v="92676.3"/>
    <n v="1"/>
    <n v="1"/>
    <n v="0"/>
    <n v="105817.63"/>
    <x v="1"/>
    <n v="13"/>
    <n v="479"/>
    <n v="3"/>
    <n v="178"/>
    <n v="0.23076923076923078"/>
    <n v="6227"/>
    <x v="2"/>
    <x v="2"/>
    <s v="High Risk"/>
  </r>
  <r>
    <n v="15618155"/>
    <n v="663"/>
    <x v="0"/>
    <s v="Male"/>
    <x v="13"/>
    <n v="5"/>
    <n v="83195.12"/>
    <n v="1"/>
    <n v="1"/>
    <n v="1"/>
    <n v="48682.1"/>
    <x v="1"/>
    <n v="6"/>
    <n v="118"/>
    <n v="1"/>
    <n v="17"/>
    <n v="0.16666666666666666"/>
    <n v="708"/>
    <x v="0"/>
    <x v="2"/>
    <s v="Low Risk"/>
  </r>
  <r>
    <n v="15566378"/>
    <n v="515"/>
    <x v="0"/>
    <s v="Male"/>
    <x v="36"/>
    <n v="5"/>
    <n v="129387.94"/>
    <n v="1"/>
    <n v="0"/>
    <n v="1"/>
    <n v="147955.91"/>
    <x v="0"/>
    <n v="12"/>
    <n v="247"/>
    <n v="0"/>
    <n v="91"/>
    <n v="0"/>
    <n v="2964"/>
    <x v="0"/>
    <x v="2"/>
    <s v="High Risk"/>
  </r>
  <r>
    <n v="15565879"/>
    <n v="845"/>
    <x v="0"/>
    <s v="Female"/>
    <x v="34"/>
    <n v="9"/>
    <n v="0"/>
    <n v="2"/>
    <n v="1"/>
    <n v="1"/>
    <n v="56185.98"/>
    <x v="1"/>
    <n v="27"/>
    <n v="3943"/>
    <n v="2"/>
    <n v="79"/>
    <n v="7.407407407407407E-2"/>
    <n v="106461"/>
    <x v="0"/>
    <x v="3"/>
    <s v="High Risk"/>
  </r>
  <r>
    <n v="15792922"/>
    <n v="639"/>
    <x v="1"/>
    <s v="Male"/>
    <x v="16"/>
    <n v="9"/>
    <n v="130233.14"/>
    <n v="1"/>
    <n v="1"/>
    <n v="1"/>
    <n v="81861.100000000006"/>
    <x v="1"/>
    <n v="3"/>
    <n v="4091"/>
    <n v="5"/>
    <n v="156"/>
    <n v="1"/>
    <n v="12273"/>
    <x v="0"/>
    <x v="3"/>
    <s v="High Risk"/>
  </r>
  <r>
    <n v="15770567"/>
    <n v="557"/>
    <x v="0"/>
    <s v="Female"/>
    <x v="15"/>
    <n v="3"/>
    <n v="123502.53"/>
    <n v="1"/>
    <n v="1"/>
    <n v="1"/>
    <n v="69826.8"/>
    <x v="1"/>
    <n v="6"/>
    <n v="551"/>
    <n v="7"/>
    <n v="59"/>
    <n v="1"/>
    <n v="3306"/>
    <x v="2"/>
    <x v="2"/>
    <s v="Medium Risk"/>
  </r>
  <r>
    <n v="15738042"/>
    <n v="543"/>
    <x v="2"/>
    <s v="Male"/>
    <x v="24"/>
    <n v="8"/>
    <n v="140894.06"/>
    <n v="2"/>
    <n v="1"/>
    <n v="1"/>
    <n v="118059.19"/>
    <x v="1"/>
    <n v="17"/>
    <n v="4227"/>
    <n v="9"/>
    <n v="166"/>
    <n v="0.52941176470588236"/>
    <n v="71859"/>
    <x v="2"/>
    <x v="1"/>
    <s v="High Risk"/>
  </r>
  <r>
    <n v="15714920"/>
    <n v="585"/>
    <x v="2"/>
    <s v="Male"/>
    <x v="4"/>
    <n v="7"/>
    <n v="163867.85999999999"/>
    <n v="1"/>
    <n v="1"/>
    <n v="1"/>
    <n v="112333.22"/>
    <x v="1"/>
    <n v="10"/>
    <n v="2966"/>
    <n v="5"/>
    <n v="103"/>
    <n v="0.5"/>
    <n v="29660"/>
    <x v="0"/>
    <x v="1"/>
    <s v="High Risk"/>
  </r>
  <r>
    <n v="15782121"/>
    <n v="610"/>
    <x v="0"/>
    <s v="Female"/>
    <x v="7"/>
    <n v="2"/>
    <n v="0"/>
    <n v="2"/>
    <n v="1"/>
    <n v="0"/>
    <n v="14546.76"/>
    <x v="1"/>
    <n v="28"/>
    <n v="1531"/>
    <n v="10"/>
    <n v="14"/>
    <n v="0.35714285714285715"/>
    <n v="42868"/>
    <x v="0"/>
    <x v="0"/>
    <s v="Low Risk"/>
  </r>
  <r>
    <n v="15673180"/>
    <n v="727"/>
    <x v="2"/>
    <s v="Female"/>
    <x v="56"/>
    <n v="2"/>
    <n v="93816.7"/>
    <n v="2"/>
    <n v="1"/>
    <n v="0"/>
    <n v="126172.11"/>
    <x v="1"/>
    <n v="18"/>
    <n v="583"/>
    <n v="2"/>
    <n v="111"/>
    <n v="0.1111111111111111"/>
    <n v="10494"/>
    <x v="0"/>
    <x v="0"/>
    <s v="High Risk"/>
  </r>
  <r>
    <n v="15660636"/>
    <n v="540"/>
    <x v="1"/>
    <s v="Female"/>
    <x v="20"/>
    <n v="8"/>
    <n v="0"/>
    <n v="2"/>
    <n v="1"/>
    <n v="0"/>
    <n v="3560"/>
    <x v="1"/>
    <n v="1"/>
    <n v="4160"/>
    <n v="9"/>
    <n v="140"/>
    <n v="1"/>
    <n v="4160"/>
    <x v="0"/>
    <x v="1"/>
    <s v="High Risk"/>
  </r>
  <r>
    <n v="15664504"/>
    <n v="418"/>
    <x v="0"/>
    <s v="Male"/>
    <x v="12"/>
    <n v="7"/>
    <n v="0"/>
    <n v="2"/>
    <n v="1"/>
    <n v="1"/>
    <n v="88878.15"/>
    <x v="1"/>
    <n v="3"/>
    <n v="1938"/>
    <n v="10"/>
    <n v="68"/>
    <n v="1"/>
    <n v="5814"/>
    <x v="1"/>
    <x v="1"/>
    <s v="High Risk"/>
  </r>
  <r>
    <n v="15790322"/>
    <n v="660"/>
    <x v="0"/>
    <s v="Female"/>
    <x v="15"/>
    <n v="0"/>
    <n v="114668.89"/>
    <n v="1"/>
    <n v="1"/>
    <n v="0"/>
    <n v="84605"/>
    <x v="1"/>
    <n v="11"/>
    <n v="4953"/>
    <n v="2"/>
    <n v="84"/>
    <n v="0.18181818181818182"/>
    <n v="54483"/>
    <x v="2"/>
    <x v="0"/>
    <s v="High Risk"/>
  </r>
  <r>
    <n v="15739847"/>
    <n v="850"/>
    <x v="2"/>
    <s v="Male"/>
    <x v="16"/>
    <n v="5"/>
    <n v="146756.68"/>
    <n v="1"/>
    <n v="1"/>
    <n v="0"/>
    <n v="78268.61"/>
    <x v="1"/>
    <n v="19"/>
    <n v="1164"/>
    <n v="6"/>
    <n v="63"/>
    <n v="0.31578947368421051"/>
    <n v="22116"/>
    <x v="0"/>
    <x v="2"/>
    <s v="High Risk"/>
  </r>
  <r>
    <n v="15699415"/>
    <n v="618"/>
    <x v="0"/>
    <s v="Female"/>
    <x v="17"/>
    <n v="6"/>
    <n v="150213.71"/>
    <n v="1"/>
    <n v="1"/>
    <n v="0"/>
    <n v="120668.46"/>
    <x v="0"/>
    <n v="30"/>
    <n v="2468"/>
    <n v="4"/>
    <n v="176"/>
    <n v="0.13333333333333333"/>
    <n v="74040"/>
    <x v="0"/>
    <x v="1"/>
    <s v="High Risk"/>
  </r>
  <r>
    <n v="15665521"/>
    <n v="642"/>
    <x v="2"/>
    <s v="Male"/>
    <x v="56"/>
    <n v="5"/>
    <n v="111183.53"/>
    <n v="2"/>
    <n v="0"/>
    <n v="1"/>
    <n v="10063.75"/>
    <x v="1"/>
    <n v="5"/>
    <n v="375"/>
    <n v="5"/>
    <n v="7"/>
    <n v="1"/>
    <n v="1875"/>
    <x v="0"/>
    <x v="2"/>
    <s v="Low Risk"/>
  </r>
  <r>
    <n v="15682868"/>
    <n v="850"/>
    <x v="0"/>
    <s v="Female"/>
    <x v="20"/>
    <n v="9"/>
    <n v="99816.46"/>
    <n v="1"/>
    <n v="1"/>
    <n v="1"/>
    <n v="163989.66"/>
    <x v="0"/>
    <n v="27"/>
    <n v="4585"/>
    <n v="2"/>
    <n v="141"/>
    <n v="7.407407407407407E-2"/>
    <n v="123795"/>
    <x v="0"/>
    <x v="3"/>
    <s v="High Risk"/>
  </r>
  <r>
    <n v="15584462"/>
    <n v="739"/>
    <x v="0"/>
    <s v="Male"/>
    <x v="10"/>
    <n v="9"/>
    <n v="0"/>
    <n v="1"/>
    <n v="1"/>
    <n v="0"/>
    <n v="60584.33"/>
    <x v="1"/>
    <n v="22"/>
    <n v="346"/>
    <n v="4"/>
    <n v="5"/>
    <n v="0.18181818181818182"/>
    <n v="7612"/>
    <x v="1"/>
    <x v="3"/>
    <s v="Low Risk"/>
  </r>
  <r>
    <n v="15661708"/>
    <n v="508"/>
    <x v="0"/>
    <s v="Female"/>
    <x v="1"/>
    <n v="5"/>
    <n v="0"/>
    <n v="2"/>
    <n v="1"/>
    <n v="1"/>
    <n v="94170.84"/>
    <x v="1"/>
    <n v="12"/>
    <n v="1150"/>
    <n v="10"/>
    <n v="147"/>
    <n v="0.83333333333333337"/>
    <n v="13800"/>
    <x v="2"/>
    <x v="2"/>
    <s v="High Risk"/>
  </r>
  <r>
    <n v="15584452"/>
    <n v="667"/>
    <x v="0"/>
    <s v="Male"/>
    <x v="1"/>
    <n v="6"/>
    <n v="0"/>
    <n v="2"/>
    <n v="0"/>
    <n v="0"/>
    <n v="167181.76999999999"/>
    <x v="1"/>
    <n v="9"/>
    <n v="3221"/>
    <n v="1"/>
    <n v="31"/>
    <n v="0.1111111111111111"/>
    <n v="28989"/>
    <x v="1"/>
    <x v="1"/>
    <s v="Medium Risk"/>
  </r>
  <r>
    <n v="15717010"/>
    <n v="741"/>
    <x v="0"/>
    <s v="Female"/>
    <x v="52"/>
    <n v="5"/>
    <n v="0"/>
    <n v="1"/>
    <n v="1"/>
    <n v="1"/>
    <n v="38914.51"/>
    <x v="1"/>
    <n v="26"/>
    <n v="4678"/>
    <n v="8"/>
    <n v="52"/>
    <n v="0.30769230769230771"/>
    <n v="121628"/>
    <x v="1"/>
    <x v="2"/>
    <s v="Medium Risk"/>
  </r>
  <r>
    <n v="15643828"/>
    <n v="592"/>
    <x v="0"/>
    <s v="Male"/>
    <x v="6"/>
    <n v="7"/>
    <n v="0"/>
    <n v="2"/>
    <n v="1"/>
    <n v="1"/>
    <n v="91196.67"/>
    <x v="1"/>
    <n v="13"/>
    <n v="116"/>
    <n v="1"/>
    <n v="176"/>
    <n v="7.6923076923076927E-2"/>
    <n v="1508"/>
    <x v="0"/>
    <x v="1"/>
    <s v="High Risk"/>
  </r>
  <r>
    <n v="15733361"/>
    <n v="651"/>
    <x v="2"/>
    <s v="Female"/>
    <x v="13"/>
    <n v="6"/>
    <n v="86714.06"/>
    <n v="1"/>
    <n v="1"/>
    <n v="0"/>
    <n v="85869.89"/>
    <x v="0"/>
    <n v="23"/>
    <n v="1553"/>
    <n v="5"/>
    <n v="100"/>
    <n v="0.21739130434782608"/>
    <n v="35719"/>
    <x v="0"/>
    <x v="1"/>
    <s v="High Risk"/>
  </r>
  <r>
    <n v="15795488"/>
    <n v="773"/>
    <x v="1"/>
    <s v="Male"/>
    <x v="37"/>
    <n v="2"/>
    <n v="0"/>
    <n v="2"/>
    <n v="1"/>
    <n v="0"/>
    <n v="57337.79"/>
    <x v="1"/>
    <n v="9"/>
    <n v="4254"/>
    <n v="5"/>
    <n v="67"/>
    <n v="0.55555555555555558"/>
    <n v="38286"/>
    <x v="0"/>
    <x v="0"/>
    <s v="High Risk"/>
  </r>
  <r>
    <n v="15581551"/>
    <n v="850"/>
    <x v="1"/>
    <s v="Male"/>
    <x v="1"/>
    <n v="8"/>
    <n v="132838.07"/>
    <n v="1"/>
    <n v="1"/>
    <n v="1"/>
    <n v="175347.28"/>
    <x v="1"/>
    <n v="11"/>
    <n v="380"/>
    <n v="3"/>
    <n v="171"/>
    <n v="0.27272727272727271"/>
    <n v="4180"/>
    <x v="2"/>
    <x v="1"/>
    <s v="High Risk"/>
  </r>
  <r>
    <n v="15632051"/>
    <n v="550"/>
    <x v="2"/>
    <s v="Female"/>
    <x v="0"/>
    <n v="10"/>
    <n v="128707.31"/>
    <n v="1"/>
    <n v="1"/>
    <n v="0"/>
    <n v="63092.65"/>
    <x v="0"/>
    <n v="27"/>
    <n v="2383"/>
    <n v="4"/>
    <n v="19"/>
    <n v="0.14814814814814814"/>
    <n v="64341"/>
    <x v="2"/>
    <x v="3"/>
    <s v="Low Risk"/>
  </r>
  <r>
    <n v="15780409"/>
    <n v="783"/>
    <x v="0"/>
    <s v="Male"/>
    <x v="20"/>
    <n v="6"/>
    <n v="0"/>
    <n v="2"/>
    <n v="1"/>
    <n v="0"/>
    <n v="109742.55"/>
    <x v="1"/>
    <n v="26"/>
    <n v="2288"/>
    <n v="7"/>
    <n v="61"/>
    <n v="0.26923076923076922"/>
    <n v="59488"/>
    <x v="1"/>
    <x v="1"/>
    <s v="High Risk"/>
  </r>
  <r>
    <n v="15572767"/>
    <n v="777"/>
    <x v="0"/>
    <s v="Male"/>
    <x v="6"/>
    <n v="2"/>
    <n v="0"/>
    <n v="2"/>
    <n v="1"/>
    <n v="0"/>
    <n v="124489.88"/>
    <x v="1"/>
    <n v="23"/>
    <n v="4736"/>
    <n v="4"/>
    <n v="123"/>
    <n v="0.17391304347826086"/>
    <n v="108928"/>
    <x v="0"/>
    <x v="0"/>
    <s v="High Risk"/>
  </r>
  <r>
    <n v="15590337"/>
    <n v="659"/>
    <x v="0"/>
    <s v="Male"/>
    <x v="6"/>
    <n v="6"/>
    <n v="123192.12"/>
    <n v="1"/>
    <n v="1"/>
    <n v="1"/>
    <n v="56971.41"/>
    <x v="0"/>
    <n v="5"/>
    <n v="495"/>
    <n v="6"/>
    <n v="3"/>
    <n v="1"/>
    <n v="2475"/>
    <x v="0"/>
    <x v="1"/>
    <s v="Low Risk"/>
  </r>
  <r>
    <n v="15634551"/>
    <n v="727"/>
    <x v="2"/>
    <s v="Male"/>
    <x v="17"/>
    <n v="3"/>
    <n v="115248.11"/>
    <n v="4"/>
    <n v="1"/>
    <n v="0"/>
    <n v="130752.01"/>
    <x v="0"/>
    <n v="19"/>
    <n v="2999"/>
    <n v="9"/>
    <n v="131"/>
    <n v="0.47368421052631576"/>
    <n v="56981"/>
    <x v="0"/>
    <x v="2"/>
    <s v="High Risk"/>
  </r>
  <r>
    <n v="15669290"/>
    <n v="603"/>
    <x v="0"/>
    <s v="Male"/>
    <x v="16"/>
    <n v="8"/>
    <n v="59360.77"/>
    <n v="1"/>
    <n v="1"/>
    <n v="1"/>
    <n v="191457.06"/>
    <x v="1"/>
    <n v="17"/>
    <n v="3220"/>
    <n v="8"/>
    <n v="174"/>
    <n v="0.47058823529411764"/>
    <n v="54740"/>
    <x v="0"/>
    <x v="1"/>
    <s v="High Risk"/>
  </r>
  <r>
    <n v="15621140"/>
    <n v="644"/>
    <x v="1"/>
    <s v="Male"/>
    <x v="24"/>
    <n v="9"/>
    <n v="0"/>
    <n v="2"/>
    <n v="1"/>
    <n v="1"/>
    <n v="96442.86"/>
    <x v="1"/>
    <n v="9"/>
    <n v="3026"/>
    <n v="6"/>
    <n v="33"/>
    <n v="0.66666666666666663"/>
    <n v="27234"/>
    <x v="1"/>
    <x v="3"/>
    <s v="Medium Risk"/>
  </r>
  <r>
    <n v="15613518"/>
    <n v="647"/>
    <x v="0"/>
    <s v="Female"/>
    <x v="12"/>
    <n v="6"/>
    <n v="112668.7"/>
    <n v="1"/>
    <n v="0"/>
    <n v="1"/>
    <n v="122584.29"/>
    <x v="1"/>
    <n v="14"/>
    <n v="1722"/>
    <n v="4"/>
    <n v="133"/>
    <n v="0.2857142857142857"/>
    <n v="24108"/>
    <x v="2"/>
    <x v="1"/>
    <s v="High Risk"/>
  </r>
  <r>
    <n v="15728043"/>
    <n v="648"/>
    <x v="2"/>
    <s v="Female"/>
    <x v="24"/>
    <n v="7"/>
    <n v="138503.51"/>
    <n v="2"/>
    <n v="1"/>
    <n v="0"/>
    <n v="57215.85"/>
    <x v="1"/>
    <n v="7"/>
    <n v="4965"/>
    <n v="0"/>
    <n v="171"/>
    <n v="0"/>
    <n v="34755"/>
    <x v="0"/>
    <x v="1"/>
    <s v="High Risk"/>
  </r>
  <r>
    <n v="15570073"/>
    <n v="721"/>
    <x v="1"/>
    <s v="Male"/>
    <x v="38"/>
    <n v="1"/>
    <n v="0"/>
    <n v="1"/>
    <n v="1"/>
    <n v="1"/>
    <n v="195940.96"/>
    <x v="1"/>
    <n v="1"/>
    <n v="2741"/>
    <n v="2"/>
    <n v="180"/>
    <n v="1"/>
    <n v="2741"/>
    <x v="0"/>
    <x v="0"/>
    <s v="High Risk"/>
  </r>
  <r>
    <n v="15777033"/>
    <n v="524"/>
    <x v="0"/>
    <s v="Male"/>
    <x v="6"/>
    <n v="7"/>
    <n v="0"/>
    <n v="2"/>
    <n v="1"/>
    <n v="1"/>
    <n v="105448.74"/>
    <x v="1"/>
    <n v="4"/>
    <n v="3921"/>
    <n v="0"/>
    <n v="168"/>
    <n v="0"/>
    <n v="15684"/>
    <x v="0"/>
    <x v="1"/>
    <s v="High Risk"/>
  </r>
  <r>
    <n v="15682454"/>
    <n v="626"/>
    <x v="0"/>
    <s v="Female"/>
    <x v="10"/>
    <n v="3"/>
    <n v="0"/>
    <n v="2"/>
    <n v="1"/>
    <n v="1"/>
    <n v="37870.29"/>
    <x v="1"/>
    <n v="17"/>
    <n v="1410"/>
    <n v="2"/>
    <n v="130"/>
    <n v="0.11764705882352941"/>
    <n v="23970"/>
    <x v="0"/>
    <x v="2"/>
    <s v="High Risk"/>
  </r>
  <r>
    <n v="15758513"/>
    <n v="569"/>
    <x v="0"/>
    <s v="Male"/>
    <x v="3"/>
    <n v="7"/>
    <n v="0"/>
    <n v="2"/>
    <n v="1"/>
    <n v="0"/>
    <n v="52534.81"/>
    <x v="1"/>
    <n v="5"/>
    <n v="3542"/>
    <n v="0"/>
    <n v="94"/>
    <n v="0"/>
    <n v="17710"/>
    <x v="0"/>
    <x v="1"/>
    <s v="High Risk"/>
  </r>
  <r>
    <n v="15772604"/>
    <n v="578"/>
    <x v="1"/>
    <s v="Male"/>
    <x v="18"/>
    <n v="1"/>
    <n v="157267.95000000001"/>
    <n v="2"/>
    <n v="1"/>
    <n v="0"/>
    <n v="141533.19"/>
    <x v="1"/>
    <n v="25"/>
    <n v="3946"/>
    <n v="6"/>
    <n v="79"/>
    <n v="0.24"/>
    <n v="98650"/>
    <x v="0"/>
    <x v="0"/>
    <s v="High Risk"/>
  </r>
  <r>
    <n v="15721715"/>
    <n v="769"/>
    <x v="0"/>
    <s v="Female"/>
    <x v="20"/>
    <n v="9"/>
    <n v="133871.04999999999"/>
    <n v="1"/>
    <n v="1"/>
    <n v="1"/>
    <n v="50568.02"/>
    <x v="1"/>
    <n v="26"/>
    <n v="4296"/>
    <n v="6"/>
    <n v="136"/>
    <n v="0.23076923076923078"/>
    <n v="111696"/>
    <x v="0"/>
    <x v="3"/>
    <s v="High Risk"/>
  </r>
  <r>
    <n v="15688563"/>
    <n v="694"/>
    <x v="2"/>
    <s v="Male"/>
    <x v="8"/>
    <n v="4"/>
    <n v="141989.26999999999"/>
    <n v="2"/>
    <n v="1"/>
    <n v="0"/>
    <n v="26116.82"/>
    <x v="1"/>
    <n v="20"/>
    <n v="3883"/>
    <n v="10"/>
    <n v="45"/>
    <n v="0.5"/>
    <n v="77660"/>
    <x v="2"/>
    <x v="2"/>
    <s v="Medium Risk"/>
  </r>
  <r>
    <n v="15772009"/>
    <n v="664"/>
    <x v="0"/>
    <s v="Female"/>
    <x v="1"/>
    <n v="5"/>
    <n v="0"/>
    <n v="1"/>
    <n v="1"/>
    <n v="1"/>
    <n v="152054.32999999999"/>
    <x v="1"/>
    <n v="4"/>
    <n v="1010"/>
    <n v="9"/>
    <n v="82"/>
    <n v="1"/>
    <n v="4040"/>
    <x v="1"/>
    <x v="2"/>
    <s v="High Risk"/>
  </r>
  <r>
    <n v="15809585"/>
    <n v="646"/>
    <x v="0"/>
    <s v="Male"/>
    <x v="16"/>
    <n v="7"/>
    <n v="0"/>
    <n v="2"/>
    <n v="1"/>
    <n v="0"/>
    <n v="1528.4"/>
    <x v="1"/>
    <n v="30"/>
    <n v="1376"/>
    <n v="3"/>
    <n v="64"/>
    <n v="0.1"/>
    <n v="41280"/>
    <x v="0"/>
    <x v="1"/>
    <s v="High Risk"/>
  </r>
  <r>
    <n v="15593778"/>
    <n v="779"/>
    <x v="0"/>
    <s v="Female"/>
    <x v="6"/>
    <n v="3"/>
    <n v="46388.160000000003"/>
    <n v="3"/>
    <n v="1"/>
    <n v="0"/>
    <n v="127939.26"/>
    <x v="0"/>
    <n v="6"/>
    <n v="1635"/>
    <n v="2"/>
    <n v="91"/>
    <n v="0.33333333333333331"/>
    <n v="9810"/>
    <x v="1"/>
    <x v="2"/>
    <s v="High Risk"/>
  </r>
  <r>
    <n v="15655360"/>
    <n v="782"/>
    <x v="2"/>
    <s v="Female"/>
    <x v="42"/>
    <n v="5"/>
    <n v="148666.99"/>
    <n v="1"/>
    <n v="1"/>
    <n v="0"/>
    <n v="2605.65"/>
    <x v="0"/>
    <n v="21"/>
    <n v="2322"/>
    <n v="5"/>
    <n v="72"/>
    <n v="0.23809523809523808"/>
    <n v="48762"/>
    <x v="1"/>
    <x v="2"/>
    <s v="High Risk"/>
  </r>
  <r>
    <n v="15780909"/>
    <n v="769"/>
    <x v="2"/>
    <s v="Male"/>
    <x v="10"/>
    <n v="7"/>
    <n v="115101.5"/>
    <n v="1"/>
    <n v="0"/>
    <n v="0"/>
    <n v="57841.89"/>
    <x v="0"/>
    <n v="15"/>
    <n v="4666"/>
    <n v="9"/>
    <n v="113"/>
    <n v="0.6"/>
    <n v="69990"/>
    <x v="0"/>
    <x v="1"/>
    <s v="High Risk"/>
  </r>
  <r>
    <n v="15757310"/>
    <n v="655"/>
    <x v="2"/>
    <s v="Male"/>
    <x v="44"/>
    <n v="6"/>
    <n v="148363.38"/>
    <n v="1"/>
    <n v="1"/>
    <n v="1"/>
    <n v="186995.17"/>
    <x v="1"/>
    <n v="27"/>
    <n v="440"/>
    <n v="0"/>
    <n v="60"/>
    <n v="0"/>
    <n v="11880"/>
    <x v="0"/>
    <x v="1"/>
    <s v="Medium Risk"/>
  </r>
  <r>
    <n v="15801411"/>
    <n v="623"/>
    <x v="1"/>
    <s v="Male"/>
    <x v="17"/>
    <n v="4"/>
    <n v="0"/>
    <n v="1"/>
    <n v="1"/>
    <n v="0"/>
    <n v="5549.11"/>
    <x v="0"/>
    <n v="23"/>
    <n v="1592"/>
    <n v="6"/>
    <n v="63"/>
    <n v="0.2608695652173913"/>
    <n v="36616"/>
    <x v="0"/>
    <x v="2"/>
    <s v="High Risk"/>
  </r>
  <r>
    <n v="15761706"/>
    <n v="705"/>
    <x v="1"/>
    <s v="Female"/>
    <x v="2"/>
    <n v="8"/>
    <n v="144102.32"/>
    <n v="1"/>
    <n v="1"/>
    <n v="1"/>
    <n v="11682.36"/>
    <x v="1"/>
    <n v="17"/>
    <n v="4953"/>
    <n v="10"/>
    <n v="1"/>
    <n v="0.58823529411764708"/>
    <n v="84201"/>
    <x v="0"/>
    <x v="1"/>
    <s v="Low Risk"/>
  </r>
  <r>
    <n v="15658409"/>
    <n v="686"/>
    <x v="0"/>
    <s v="Male"/>
    <x v="1"/>
    <n v="5"/>
    <n v="128876.71"/>
    <n v="3"/>
    <n v="1"/>
    <n v="1"/>
    <n v="106939.34"/>
    <x v="0"/>
    <n v="28"/>
    <n v="1850"/>
    <n v="7"/>
    <n v="57"/>
    <n v="0.25"/>
    <n v="51800"/>
    <x v="2"/>
    <x v="2"/>
    <s v="Medium Risk"/>
  </r>
  <r>
    <n v="15810010"/>
    <n v="678"/>
    <x v="2"/>
    <s v="Male"/>
    <x v="18"/>
    <n v="6"/>
    <n v="118448.15"/>
    <n v="2"/>
    <n v="1"/>
    <n v="0"/>
    <n v="53172.02"/>
    <x v="1"/>
    <n v="21"/>
    <n v="2092"/>
    <n v="10"/>
    <n v="69"/>
    <n v="0.47619047619047616"/>
    <n v="43932"/>
    <x v="0"/>
    <x v="1"/>
    <s v="High Risk"/>
  </r>
  <r>
    <n v="15627027"/>
    <n v="738"/>
    <x v="0"/>
    <s v="Male"/>
    <x v="2"/>
    <n v="5"/>
    <n v="0"/>
    <n v="2"/>
    <n v="1"/>
    <n v="1"/>
    <n v="114388.98"/>
    <x v="1"/>
    <n v="15"/>
    <n v="4999"/>
    <n v="7"/>
    <n v="86"/>
    <n v="0.46666666666666667"/>
    <n v="74985"/>
    <x v="0"/>
    <x v="2"/>
    <s v="High Risk"/>
  </r>
  <r>
    <n v="15624374"/>
    <n v="703"/>
    <x v="0"/>
    <s v="Male"/>
    <x v="34"/>
    <n v="9"/>
    <n v="0"/>
    <n v="2"/>
    <n v="0"/>
    <n v="1"/>
    <n v="2151.17"/>
    <x v="1"/>
    <n v="6"/>
    <n v="4330"/>
    <n v="0"/>
    <n v="153"/>
    <n v="0"/>
    <n v="25980"/>
    <x v="0"/>
    <x v="3"/>
    <s v="High Risk"/>
  </r>
  <r>
    <n v="15720083"/>
    <n v="554"/>
    <x v="1"/>
    <s v="Male"/>
    <x v="0"/>
    <n v="1"/>
    <n v="0"/>
    <n v="2"/>
    <n v="0"/>
    <n v="1"/>
    <n v="183492.9"/>
    <x v="1"/>
    <n v="21"/>
    <n v="1745"/>
    <n v="4"/>
    <n v="173"/>
    <n v="0.19047619047619047"/>
    <n v="36645"/>
    <x v="2"/>
    <x v="0"/>
    <s v="High Risk"/>
  </r>
  <r>
    <n v="15752294"/>
    <n v="582"/>
    <x v="0"/>
    <s v="Female"/>
    <x v="16"/>
    <n v="9"/>
    <n v="135979.01"/>
    <n v="4"/>
    <n v="1"/>
    <n v="1"/>
    <n v="76582.95"/>
    <x v="0"/>
    <n v="23"/>
    <n v="354"/>
    <n v="8"/>
    <n v="159"/>
    <n v="0.34782608695652173"/>
    <n v="8142"/>
    <x v="0"/>
    <x v="3"/>
    <s v="High Risk"/>
  </r>
  <r>
    <n v="15743193"/>
    <n v="644"/>
    <x v="0"/>
    <s v="Male"/>
    <x v="24"/>
    <n v="6"/>
    <n v="117271.8"/>
    <n v="2"/>
    <n v="1"/>
    <n v="0"/>
    <n v="104217.96"/>
    <x v="0"/>
    <n v="17"/>
    <n v="495"/>
    <n v="0"/>
    <n v="164"/>
    <n v="0"/>
    <n v="8415"/>
    <x v="0"/>
    <x v="1"/>
    <s v="High Risk"/>
  </r>
  <r>
    <n v="15696733"/>
    <n v="724"/>
    <x v="0"/>
    <s v="Male"/>
    <x v="6"/>
    <n v="4"/>
    <n v="0"/>
    <n v="1"/>
    <n v="1"/>
    <n v="0"/>
    <n v="8982.75"/>
    <x v="1"/>
    <n v="25"/>
    <n v="1235"/>
    <n v="7"/>
    <n v="76"/>
    <n v="0.28000000000000003"/>
    <n v="30875"/>
    <x v="0"/>
    <x v="2"/>
    <s v="High Risk"/>
  </r>
  <r>
    <n v="15677522"/>
    <n v="593"/>
    <x v="0"/>
    <s v="Male"/>
    <x v="19"/>
    <n v="1"/>
    <n v="0"/>
    <n v="2"/>
    <n v="0"/>
    <n v="0"/>
    <n v="9984.4"/>
    <x v="1"/>
    <n v="28"/>
    <n v="4580"/>
    <n v="5"/>
    <n v="33"/>
    <n v="0.17857142857142858"/>
    <n v="128240"/>
    <x v="0"/>
    <x v="0"/>
    <s v="Medium Risk"/>
  </r>
  <r>
    <n v="15643523"/>
    <n v="710"/>
    <x v="1"/>
    <s v="Female"/>
    <x v="33"/>
    <n v="10"/>
    <n v="0"/>
    <n v="2"/>
    <n v="1"/>
    <n v="0"/>
    <n v="19500.099999999999"/>
    <x v="1"/>
    <n v="14"/>
    <n v="3703"/>
    <n v="10"/>
    <n v="130"/>
    <n v="0.7142857142857143"/>
    <n v="51842"/>
    <x v="2"/>
    <x v="3"/>
    <s v="High Risk"/>
  </r>
  <r>
    <n v="15624936"/>
    <n v="631"/>
    <x v="0"/>
    <s v="Male"/>
    <x v="12"/>
    <n v="8"/>
    <n v="129205.49"/>
    <n v="1"/>
    <n v="1"/>
    <n v="1"/>
    <n v="79146.36"/>
    <x v="1"/>
    <n v="9"/>
    <n v="2283"/>
    <n v="2"/>
    <n v="139"/>
    <n v="0.22222222222222221"/>
    <n v="20547"/>
    <x v="0"/>
    <x v="1"/>
    <s v="High Risk"/>
  </r>
  <r>
    <n v="15716085"/>
    <n v="739"/>
    <x v="1"/>
    <s v="Female"/>
    <x v="1"/>
    <n v="8"/>
    <n v="0"/>
    <n v="1"/>
    <n v="1"/>
    <n v="0"/>
    <n v="191694.77"/>
    <x v="0"/>
    <n v="27"/>
    <n v="2569"/>
    <n v="7"/>
    <n v="175"/>
    <n v="0.25925925925925924"/>
    <n v="69363"/>
    <x v="0"/>
    <x v="1"/>
    <s v="High Risk"/>
  </r>
  <r>
    <n v="15641688"/>
    <n v="644"/>
    <x v="1"/>
    <s v="Male"/>
    <x v="56"/>
    <n v="7"/>
    <n v="0"/>
    <n v="1"/>
    <n v="0"/>
    <n v="1"/>
    <n v="59645.24"/>
    <x v="0"/>
    <n v="25"/>
    <n v="1054"/>
    <n v="6"/>
    <n v="28"/>
    <n v="0.24"/>
    <n v="26350"/>
    <x v="0"/>
    <x v="1"/>
    <s v="Low Risk"/>
  </r>
  <r>
    <n v="15796834"/>
    <n v="652"/>
    <x v="2"/>
    <s v="Male"/>
    <x v="12"/>
    <n v="7"/>
    <n v="104015.54"/>
    <n v="2"/>
    <n v="1"/>
    <n v="1"/>
    <n v="55207.88"/>
    <x v="1"/>
    <n v="27"/>
    <n v="984"/>
    <n v="2"/>
    <n v="175"/>
    <n v="7.407407407407407E-2"/>
    <n v="26568"/>
    <x v="0"/>
    <x v="1"/>
    <s v="High Risk"/>
  </r>
  <r>
    <n v="15720123"/>
    <n v="554"/>
    <x v="1"/>
    <s v="Male"/>
    <x v="24"/>
    <n v="3"/>
    <n v="0"/>
    <n v="2"/>
    <n v="1"/>
    <n v="0"/>
    <n v="166177.29999999999"/>
    <x v="1"/>
    <n v="1"/>
    <n v="2754"/>
    <n v="7"/>
    <n v="24"/>
    <n v="1"/>
    <n v="2754"/>
    <x v="1"/>
    <x v="2"/>
    <s v="Low Risk"/>
  </r>
  <r>
    <n v="15604732"/>
    <n v="483"/>
    <x v="0"/>
    <s v="Female"/>
    <x v="33"/>
    <n v="9"/>
    <n v="0"/>
    <n v="2"/>
    <n v="0"/>
    <n v="0"/>
    <n v="136356.97"/>
    <x v="1"/>
    <n v="2"/>
    <n v="1876"/>
    <n v="5"/>
    <n v="13"/>
    <n v="1"/>
    <n v="3752"/>
    <x v="0"/>
    <x v="3"/>
    <s v="Low Risk"/>
  </r>
  <r>
    <n v="15723484"/>
    <n v="669"/>
    <x v="2"/>
    <s v="Female"/>
    <x v="0"/>
    <n v="1"/>
    <n v="103873.39"/>
    <n v="1"/>
    <n v="1"/>
    <n v="0"/>
    <n v="148611.51999999999"/>
    <x v="1"/>
    <n v="20"/>
    <n v="2904"/>
    <n v="2"/>
    <n v="172"/>
    <n v="0.1"/>
    <n v="58080"/>
    <x v="1"/>
    <x v="0"/>
    <s v="High Risk"/>
  </r>
  <r>
    <n v="15807120"/>
    <n v="841"/>
    <x v="2"/>
    <s v="Female"/>
    <x v="37"/>
    <n v="3"/>
    <n v="112383.03"/>
    <n v="1"/>
    <n v="1"/>
    <n v="0"/>
    <n v="85516.37"/>
    <x v="0"/>
    <n v="5"/>
    <n v="4084"/>
    <n v="1"/>
    <n v="60"/>
    <n v="0.2"/>
    <n v="20420"/>
    <x v="0"/>
    <x v="2"/>
    <s v="Medium Risk"/>
  </r>
  <r>
    <n v="15810891"/>
    <n v="662"/>
    <x v="0"/>
    <s v="Male"/>
    <x v="10"/>
    <n v="2"/>
    <n v="117731.79"/>
    <n v="2"/>
    <n v="0"/>
    <n v="1"/>
    <n v="55120.79"/>
    <x v="1"/>
    <n v="6"/>
    <n v="3019"/>
    <n v="8"/>
    <n v="91"/>
    <n v="1"/>
    <n v="18114"/>
    <x v="2"/>
    <x v="0"/>
    <s v="High Risk"/>
  </r>
  <r>
    <n v="15640407"/>
    <n v="821"/>
    <x v="2"/>
    <s v="Male"/>
    <x v="13"/>
    <n v="0"/>
    <n v="135827.32999999999"/>
    <n v="2"/>
    <n v="1"/>
    <n v="1"/>
    <n v="131778.57999999999"/>
    <x v="1"/>
    <n v="23"/>
    <n v="4990"/>
    <n v="8"/>
    <n v="98"/>
    <n v="0.34782608695652173"/>
    <n v="114770"/>
    <x v="1"/>
    <x v="0"/>
    <s v="High Risk"/>
  </r>
  <r>
    <n v="15778838"/>
    <n v="783"/>
    <x v="0"/>
    <s v="Male"/>
    <x v="16"/>
    <n v="9"/>
    <n v="114135.17"/>
    <n v="1"/>
    <n v="1"/>
    <n v="0"/>
    <n v="153269.98000000001"/>
    <x v="1"/>
    <n v="16"/>
    <n v="138"/>
    <n v="3"/>
    <n v="179"/>
    <n v="0.1875"/>
    <n v="2208"/>
    <x v="0"/>
    <x v="3"/>
    <s v="High Risk"/>
  </r>
  <r>
    <n v="15709256"/>
    <n v="850"/>
    <x v="0"/>
    <s v="Female"/>
    <x v="34"/>
    <n v="9"/>
    <n v="0"/>
    <n v="2"/>
    <n v="1"/>
    <n v="1"/>
    <n v="164864.67000000001"/>
    <x v="1"/>
    <n v="3"/>
    <n v="3313"/>
    <n v="3"/>
    <n v="75"/>
    <n v="1"/>
    <n v="9939"/>
    <x v="0"/>
    <x v="3"/>
    <s v="High Risk"/>
  </r>
  <r>
    <n v="15742285"/>
    <n v="559"/>
    <x v="0"/>
    <s v="Male"/>
    <x v="46"/>
    <n v="6"/>
    <n v="118756.62"/>
    <n v="1"/>
    <n v="1"/>
    <n v="1"/>
    <n v="20367.68"/>
    <x v="1"/>
    <n v="5"/>
    <n v="3244"/>
    <n v="3"/>
    <n v="151"/>
    <n v="0.6"/>
    <n v="16220"/>
    <x v="0"/>
    <x v="1"/>
    <s v="High Risk"/>
  </r>
  <r>
    <n v="15729019"/>
    <n v="602"/>
    <x v="1"/>
    <s v="Male"/>
    <x v="10"/>
    <n v="8"/>
    <n v="98382.720000000001"/>
    <n v="1"/>
    <n v="1"/>
    <n v="0"/>
    <n v="39542"/>
    <x v="1"/>
    <n v="30"/>
    <n v="3951"/>
    <n v="6"/>
    <n v="44"/>
    <n v="0.2"/>
    <n v="118530"/>
    <x v="2"/>
    <x v="1"/>
    <s v="Medium Risk"/>
  </r>
  <r>
    <n v="15608588"/>
    <n v="563"/>
    <x v="2"/>
    <s v="Male"/>
    <x v="1"/>
    <n v="2"/>
    <n v="100520.92"/>
    <n v="1"/>
    <n v="1"/>
    <n v="1"/>
    <n v="19412.8"/>
    <x v="0"/>
    <n v="3"/>
    <n v="2957"/>
    <n v="1"/>
    <n v="17"/>
    <n v="0.33333333333333331"/>
    <n v="8871"/>
    <x v="1"/>
    <x v="0"/>
    <s v="Low Risk"/>
  </r>
  <r>
    <n v="15610557"/>
    <n v="695"/>
    <x v="1"/>
    <s v="Female"/>
    <x v="12"/>
    <n v="7"/>
    <n v="79858.13"/>
    <n v="2"/>
    <n v="1"/>
    <n v="1"/>
    <n v="127977.66"/>
    <x v="1"/>
    <n v="9"/>
    <n v="2043"/>
    <n v="2"/>
    <n v="91"/>
    <n v="0.22222222222222221"/>
    <n v="18387"/>
    <x v="0"/>
    <x v="1"/>
    <s v="High Risk"/>
  </r>
  <r>
    <n v="15786418"/>
    <n v="546"/>
    <x v="0"/>
    <s v="Female"/>
    <x v="43"/>
    <n v="6"/>
    <n v="0"/>
    <n v="1"/>
    <n v="0"/>
    <n v="1"/>
    <n v="20508.849999999999"/>
    <x v="1"/>
    <n v="23"/>
    <n v="3117"/>
    <n v="6"/>
    <n v="180"/>
    <n v="0.2608695652173913"/>
    <n v="71691"/>
    <x v="1"/>
    <x v="1"/>
    <s v="High Risk"/>
  </r>
  <r>
    <n v="15653050"/>
    <n v="719"/>
    <x v="2"/>
    <s v="Female"/>
    <x v="61"/>
    <n v="10"/>
    <n v="95052.29"/>
    <n v="1"/>
    <n v="1"/>
    <n v="0"/>
    <n v="176244.87"/>
    <x v="1"/>
    <n v="21"/>
    <n v="4159"/>
    <n v="9"/>
    <n v="14"/>
    <n v="0.42857142857142855"/>
    <n v="87339"/>
    <x v="0"/>
    <x v="3"/>
    <s v="Low Risk"/>
  </r>
  <r>
    <n v="15744914"/>
    <n v="539"/>
    <x v="2"/>
    <s v="Male"/>
    <x v="0"/>
    <n v="1"/>
    <n v="177728.55"/>
    <n v="1"/>
    <n v="1"/>
    <n v="0"/>
    <n v="105013.63"/>
    <x v="1"/>
    <n v="15"/>
    <n v="2645"/>
    <n v="2"/>
    <n v="177"/>
    <n v="0.13333333333333333"/>
    <n v="39675"/>
    <x v="0"/>
    <x v="0"/>
    <s v="High Risk"/>
  </r>
  <r>
    <n v="15669611"/>
    <n v="632"/>
    <x v="0"/>
    <s v="Male"/>
    <x v="60"/>
    <n v="3"/>
    <n v="83116.679999999993"/>
    <n v="1"/>
    <n v="1"/>
    <n v="1"/>
    <n v="27597.759999999998"/>
    <x v="1"/>
    <n v="17"/>
    <n v="2590"/>
    <n v="3"/>
    <n v="15"/>
    <n v="0.17647058823529413"/>
    <n v="44030"/>
    <x v="2"/>
    <x v="2"/>
    <s v="Low Risk"/>
  </r>
  <r>
    <n v="15594786"/>
    <n v="772"/>
    <x v="2"/>
    <s v="Male"/>
    <x v="10"/>
    <n v="7"/>
    <n v="111565.91"/>
    <n v="1"/>
    <n v="1"/>
    <n v="1"/>
    <n v="121073.23"/>
    <x v="1"/>
    <n v="2"/>
    <n v="3343"/>
    <n v="2"/>
    <n v="172"/>
    <n v="1"/>
    <n v="6686"/>
    <x v="1"/>
    <x v="1"/>
    <s v="High Risk"/>
  </r>
  <r>
    <n v="15649211"/>
    <n v="708"/>
    <x v="1"/>
    <s v="Male"/>
    <x v="20"/>
    <n v="8"/>
    <n v="83015.710000000006"/>
    <n v="1"/>
    <n v="1"/>
    <n v="0"/>
    <n v="101089.76"/>
    <x v="1"/>
    <n v="6"/>
    <n v="4599"/>
    <n v="7"/>
    <n v="114"/>
    <n v="1"/>
    <n v="27594"/>
    <x v="1"/>
    <x v="1"/>
    <s v="High Risk"/>
  </r>
  <r>
    <n v="15766066"/>
    <n v="668"/>
    <x v="2"/>
    <s v="Female"/>
    <x v="34"/>
    <n v="1"/>
    <n v="124511.01"/>
    <n v="1"/>
    <n v="0"/>
    <n v="0"/>
    <n v="114258.18"/>
    <x v="1"/>
    <n v="13"/>
    <n v="4485"/>
    <n v="4"/>
    <n v="14"/>
    <n v="0.30769230769230771"/>
    <n v="58305"/>
    <x v="1"/>
    <x v="0"/>
    <s v="Low Risk"/>
  </r>
  <r>
    <n v="15772216"/>
    <n v="738"/>
    <x v="0"/>
    <s v="Female"/>
    <x v="44"/>
    <n v="1"/>
    <n v="130652.52"/>
    <n v="1"/>
    <n v="0"/>
    <n v="1"/>
    <n v="22762.23"/>
    <x v="1"/>
    <n v="25"/>
    <n v="2554"/>
    <n v="2"/>
    <n v="130"/>
    <n v="0.08"/>
    <n v="63850"/>
    <x v="0"/>
    <x v="0"/>
    <s v="High Risk"/>
  </r>
  <r>
    <n v="15619898"/>
    <n v="785"/>
    <x v="0"/>
    <s v="Male"/>
    <x v="30"/>
    <n v="5"/>
    <n v="0"/>
    <n v="2"/>
    <n v="1"/>
    <n v="1"/>
    <n v="7008.65"/>
    <x v="1"/>
    <n v="27"/>
    <n v="1381"/>
    <n v="2"/>
    <n v="9"/>
    <n v="7.407407407407407E-2"/>
    <n v="37287"/>
    <x v="2"/>
    <x v="2"/>
    <s v="Low Risk"/>
  </r>
  <r>
    <n v="15724543"/>
    <n v="597"/>
    <x v="0"/>
    <s v="Male"/>
    <x v="22"/>
    <n v="5"/>
    <n v="0"/>
    <n v="2"/>
    <n v="1"/>
    <n v="1"/>
    <n v="81299.17"/>
    <x v="1"/>
    <n v="30"/>
    <n v="2280"/>
    <n v="10"/>
    <n v="180"/>
    <n v="0.33333333333333331"/>
    <n v="68400"/>
    <x v="0"/>
    <x v="2"/>
    <s v="High Risk"/>
  </r>
  <r>
    <n v="15755084"/>
    <n v="531"/>
    <x v="0"/>
    <s v="Male"/>
    <x v="24"/>
    <n v="7"/>
    <n v="121854.45"/>
    <n v="1"/>
    <n v="1"/>
    <n v="0"/>
    <n v="147521.35"/>
    <x v="1"/>
    <n v="22"/>
    <n v="4200"/>
    <n v="5"/>
    <n v="20"/>
    <n v="0.22727272727272727"/>
    <n v="92400"/>
    <x v="0"/>
    <x v="1"/>
    <s v="Low Risk"/>
  </r>
  <r>
    <n v="15730441"/>
    <n v="509"/>
    <x v="0"/>
    <s v="Male"/>
    <x v="28"/>
    <n v="10"/>
    <n v="0"/>
    <n v="2"/>
    <n v="1"/>
    <n v="1"/>
    <n v="6177.83"/>
    <x v="1"/>
    <n v="10"/>
    <n v="1082"/>
    <n v="10"/>
    <n v="64"/>
    <n v="1"/>
    <n v="10820"/>
    <x v="1"/>
    <x v="3"/>
    <s v="High Risk"/>
  </r>
  <r>
    <n v="15666767"/>
    <n v="508"/>
    <x v="0"/>
    <s v="Male"/>
    <x v="12"/>
    <n v="1"/>
    <n v="86893.28"/>
    <n v="1"/>
    <n v="0"/>
    <n v="0"/>
    <n v="59374.82"/>
    <x v="1"/>
    <n v="27"/>
    <n v="4654"/>
    <n v="5"/>
    <n v="91"/>
    <n v="0.18518518518518517"/>
    <n v="125658"/>
    <x v="0"/>
    <x v="0"/>
    <s v="High Risk"/>
  </r>
  <r>
    <n v="15690456"/>
    <n v="749"/>
    <x v="2"/>
    <s v="Female"/>
    <x v="15"/>
    <n v="7"/>
    <n v="79523.13"/>
    <n v="1"/>
    <n v="0"/>
    <n v="1"/>
    <n v="157648.12"/>
    <x v="1"/>
    <n v="14"/>
    <n v="1362"/>
    <n v="3"/>
    <n v="121"/>
    <n v="0.21428571428571427"/>
    <n v="19068"/>
    <x v="1"/>
    <x v="1"/>
    <s v="High Risk"/>
  </r>
  <r>
    <n v="15570533"/>
    <n v="621"/>
    <x v="2"/>
    <s v="Female"/>
    <x v="30"/>
    <n v="7"/>
    <n v="131033.76"/>
    <n v="1"/>
    <n v="0"/>
    <n v="1"/>
    <n v="75685.59"/>
    <x v="0"/>
    <n v="4"/>
    <n v="2859"/>
    <n v="2"/>
    <n v="1"/>
    <n v="0.5"/>
    <n v="11436"/>
    <x v="0"/>
    <x v="1"/>
    <s v="Low Risk"/>
  </r>
  <r>
    <n v="15797692"/>
    <n v="659"/>
    <x v="0"/>
    <s v="Female"/>
    <x v="19"/>
    <n v="7"/>
    <n v="89939.62"/>
    <n v="1"/>
    <n v="1"/>
    <n v="0"/>
    <n v="136540.09"/>
    <x v="1"/>
    <n v="24"/>
    <n v="3681"/>
    <n v="10"/>
    <n v="96"/>
    <n v="0.41666666666666669"/>
    <n v="88344"/>
    <x v="0"/>
    <x v="1"/>
    <s v="High Risk"/>
  </r>
  <r>
    <n v="15603135"/>
    <n v="634"/>
    <x v="2"/>
    <s v="Female"/>
    <x v="49"/>
    <n v="3"/>
    <n v="95727.05"/>
    <n v="1"/>
    <n v="0"/>
    <n v="0"/>
    <n v="97939.4"/>
    <x v="0"/>
    <n v="11"/>
    <n v="1582"/>
    <n v="3"/>
    <n v="30"/>
    <n v="0.27272727272727271"/>
    <n v="17402"/>
    <x v="2"/>
    <x v="2"/>
    <s v="Low Risk"/>
  </r>
  <r>
    <n v="15698927"/>
    <n v="675"/>
    <x v="0"/>
    <s v="Male"/>
    <x v="2"/>
    <n v="7"/>
    <n v="0"/>
    <n v="2"/>
    <n v="0"/>
    <n v="1"/>
    <n v="36267.21"/>
    <x v="1"/>
    <n v="1"/>
    <n v="4332"/>
    <n v="10"/>
    <n v="87"/>
    <n v="1"/>
    <n v="4332"/>
    <x v="0"/>
    <x v="1"/>
    <s v="High Risk"/>
  </r>
  <r>
    <n v="15687363"/>
    <n v="770"/>
    <x v="0"/>
    <s v="Male"/>
    <x v="8"/>
    <n v="3"/>
    <n v="155047.56"/>
    <n v="2"/>
    <n v="1"/>
    <n v="1"/>
    <n v="186064.34"/>
    <x v="1"/>
    <n v="17"/>
    <n v="4613"/>
    <n v="8"/>
    <n v="113"/>
    <n v="0.47058823529411764"/>
    <n v="78421"/>
    <x v="2"/>
    <x v="2"/>
    <s v="High Risk"/>
  </r>
  <r>
    <n v="15733444"/>
    <n v="736"/>
    <x v="0"/>
    <s v="Female"/>
    <x v="6"/>
    <n v="9"/>
    <n v="0"/>
    <n v="2"/>
    <n v="0"/>
    <n v="0"/>
    <n v="176152.7"/>
    <x v="1"/>
    <n v="25"/>
    <n v="1969"/>
    <n v="5"/>
    <n v="137"/>
    <n v="0.2"/>
    <n v="49225"/>
    <x v="0"/>
    <x v="3"/>
    <s v="High Risk"/>
  </r>
  <r>
    <n v="15678057"/>
    <n v="524"/>
    <x v="0"/>
    <s v="Male"/>
    <x v="4"/>
    <n v="10"/>
    <n v="118569.03"/>
    <n v="2"/>
    <n v="0"/>
    <n v="0"/>
    <n v="82117.2"/>
    <x v="1"/>
    <n v="7"/>
    <n v="183"/>
    <n v="3"/>
    <n v="28"/>
    <n v="0.42857142857142855"/>
    <n v="1281"/>
    <x v="0"/>
    <x v="3"/>
    <s v="Low Risk"/>
  </r>
  <r>
    <n v="15806918"/>
    <n v="674"/>
    <x v="0"/>
    <s v="Male"/>
    <x v="34"/>
    <n v="5"/>
    <n v="0"/>
    <n v="1"/>
    <n v="1"/>
    <n v="1"/>
    <n v="151925.25"/>
    <x v="1"/>
    <n v="3"/>
    <n v="1191"/>
    <n v="6"/>
    <n v="162"/>
    <n v="1"/>
    <n v="3573"/>
    <x v="0"/>
    <x v="2"/>
    <s v="High Risk"/>
  </r>
  <r>
    <n v="15638247"/>
    <n v="700"/>
    <x v="1"/>
    <s v="Male"/>
    <x v="4"/>
    <n v="9"/>
    <n v="0"/>
    <n v="2"/>
    <n v="1"/>
    <n v="0"/>
    <n v="142287.65"/>
    <x v="1"/>
    <n v="21"/>
    <n v="3605"/>
    <n v="9"/>
    <n v="59"/>
    <n v="0.42857142857142855"/>
    <n v="75705"/>
    <x v="0"/>
    <x v="3"/>
    <s v="Medium Risk"/>
  </r>
  <r>
    <n v="15674833"/>
    <n v="741"/>
    <x v="0"/>
    <s v="Female"/>
    <x v="12"/>
    <n v="1"/>
    <n v="0"/>
    <n v="2"/>
    <n v="1"/>
    <n v="0"/>
    <n v="36557.550000000003"/>
    <x v="1"/>
    <n v="8"/>
    <n v="1812"/>
    <n v="6"/>
    <n v="127"/>
    <n v="0.75"/>
    <n v="14496"/>
    <x v="0"/>
    <x v="0"/>
    <s v="High Risk"/>
  </r>
  <r>
    <n v="15812534"/>
    <n v="455"/>
    <x v="0"/>
    <s v="Male"/>
    <x v="20"/>
    <n v="1"/>
    <n v="0"/>
    <n v="3"/>
    <n v="0"/>
    <n v="1"/>
    <n v="129975.34"/>
    <x v="1"/>
    <n v="28"/>
    <n v="1970"/>
    <n v="3"/>
    <n v="35"/>
    <n v="0.10714285714285714"/>
    <n v="55160"/>
    <x v="0"/>
    <x v="0"/>
    <s v="Medium Risk"/>
  </r>
  <r>
    <n v="15586522"/>
    <n v="608"/>
    <x v="1"/>
    <s v="Male"/>
    <x v="24"/>
    <n v="2"/>
    <n v="130461.02"/>
    <n v="1"/>
    <n v="1"/>
    <n v="0"/>
    <n v="21967.15"/>
    <x v="1"/>
    <n v="19"/>
    <n v="4272"/>
    <n v="7"/>
    <n v="101"/>
    <n v="0.36842105263157893"/>
    <n v="81168"/>
    <x v="0"/>
    <x v="0"/>
    <s v="High Risk"/>
  </r>
  <r>
    <n v="15794297"/>
    <n v="776"/>
    <x v="0"/>
    <s v="Male"/>
    <x v="18"/>
    <n v="1"/>
    <n v="0"/>
    <n v="2"/>
    <n v="1"/>
    <n v="0"/>
    <n v="53477.760000000002"/>
    <x v="1"/>
    <n v="12"/>
    <n v="1609"/>
    <n v="1"/>
    <n v="62"/>
    <n v="8.3333333333333329E-2"/>
    <n v="19308"/>
    <x v="1"/>
    <x v="0"/>
    <s v="High Risk"/>
  </r>
  <r>
    <n v="15737025"/>
    <n v="635"/>
    <x v="0"/>
    <s v="Male"/>
    <x v="19"/>
    <n v="1"/>
    <n v="0"/>
    <n v="3"/>
    <n v="0"/>
    <n v="0"/>
    <n v="178067.33"/>
    <x v="0"/>
    <n v="12"/>
    <n v="808"/>
    <n v="3"/>
    <n v="105"/>
    <n v="0.25"/>
    <n v="9696"/>
    <x v="0"/>
    <x v="0"/>
    <s v="High Risk"/>
  </r>
  <r>
    <n v="15615931"/>
    <n v="746"/>
    <x v="0"/>
    <s v="Female"/>
    <x v="24"/>
    <n v="4"/>
    <n v="0"/>
    <n v="2"/>
    <n v="0"/>
    <n v="1"/>
    <n v="171039.56"/>
    <x v="1"/>
    <n v="5"/>
    <n v="220"/>
    <n v="6"/>
    <n v="87"/>
    <n v="1"/>
    <n v="1100"/>
    <x v="0"/>
    <x v="2"/>
    <s v="High Risk"/>
  </r>
  <r>
    <n v="15664860"/>
    <n v="692"/>
    <x v="1"/>
    <s v="Female"/>
    <x v="40"/>
    <n v="3"/>
    <n v="0"/>
    <n v="2"/>
    <n v="1"/>
    <n v="0"/>
    <n v="150802.41"/>
    <x v="0"/>
    <n v="12"/>
    <n v="4111"/>
    <n v="6"/>
    <n v="160"/>
    <n v="0.5"/>
    <n v="49332"/>
    <x v="2"/>
    <x v="2"/>
    <s v="High Risk"/>
  </r>
  <r>
    <n v="15664539"/>
    <n v="683"/>
    <x v="1"/>
    <s v="Male"/>
    <x v="12"/>
    <n v="9"/>
    <n v="61172.04"/>
    <n v="1"/>
    <n v="0"/>
    <n v="0"/>
    <n v="82951.12"/>
    <x v="1"/>
    <n v="11"/>
    <n v="4415"/>
    <n v="4"/>
    <n v="146"/>
    <n v="0.36363636363636365"/>
    <n v="48565"/>
    <x v="0"/>
    <x v="3"/>
    <s v="High Risk"/>
  </r>
  <r>
    <n v="15583692"/>
    <n v="591"/>
    <x v="2"/>
    <s v="Female"/>
    <x v="12"/>
    <n v="2"/>
    <n v="90194.34"/>
    <n v="2"/>
    <n v="1"/>
    <n v="0"/>
    <n v="57064.57"/>
    <x v="1"/>
    <n v="10"/>
    <n v="1677"/>
    <n v="7"/>
    <n v="2"/>
    <n v="0.7"/>
    <n v="16770"/>
    <x v="0"/>
    <x v="0"/>
    <s v="Low Risk"/>
  </r>
  <r>
    <n v="15693131"/>
    <n v="581"/>
    <x v="0"/>
    <s v="Female"/>
    <x v="9"/>
    <n v="3"/>
    <n v="95508.2"/>
    <n v="1"/>
    <n v="1"/>
    <n v="1"/>
    <n v="45755"/>
    <x v="1"/>
    <n v="3"/>
    <n v="626"/>
    <n v="8"/>
    <n v="139"/>
    <n v="1"/>
    <n v="1878"/>
    <x v="0"/>
    <x v="2"/>
    <s v="High Risk"/>
  </r>
  <r>
    <n v="15779973"/>
    <n v="684"/>
    <x v="2"/>
    <s v="Male"/>
    <x v="12"/>
    <n v="3"/>
    <n v="99967.76"/>
    <n v="1"/>
    <n v="1"/>
    <n v="1"/>
    <n v="176882.08"/>
    <x v="1"/>
    <n v="29"/>
    <n v="2395"/>
    <n v="10"/>
    <n v="2"/>
    <n v="0.34482758620689657"/>
    <n v="69455"/>
    <x v="0"/>
    <x v="2"/>
    <s v="Low Risk"/>
  </r>
  <r>
    <n v="15620557"/>
    <n v="561"/>
    <x v="1"/>
    <s v="Male"/>
    <x v="24"/>
    <n v="4"/>
    <n v="101470.29"/>
    <n v="1"/>
    <n v="0"/>
    <n v="1"/>
    <n v="88838.14"/>
    <x v="1"/>
    <n v="4"/>
    <n v="1924"/>
    <n v="0"/>
    <n v="12"/>
    <n v="0"/>
    <n v="7696"/>
    <x v="1"/>
    <x v="2"/>
    <s v="Low Risk"/>
  </r>
  <r>
    <n v="15639549"/>
    <n v="718"/>
    <x v="2"/>
    <s v="Female"/>
    <x v="19"/>
    <n v="4"/>
    <n v="70541.06"/>
    <n v="1"/>
    <n v="0"/>
    <n v="0"/>
    <n v="88592.8"/>
    <x v="1"/>
    <n v="5"/>
    <n v="3086"/>
    <n v="6"/>
    <n v="60"/>
    <n v="1"/>
    <n v="15430"/>
    <x v="0"/>
    <x v="2"/>
    <s v="Medium Risk"/>
  </r>
  <r>
    <n v="15618750"/>
    <n v="590"/>
    <x v="0"/>
    <s v="Male"/>
    <x v="8"/>
    <n v="8"/>
    <n v="112211.61"/>
    <n v="1"/>
    <n v="1"/>
    <n v="0"/>
    <n v="26261.42"/>
    <x v="1"/>
    <n v="18"/>
    <n v="4539"/>
    <n v="9"/>
    <n v="133"/>
    <n v="0.5"/>
    <n v="81702"/>
    <x v="0"/>
    <x v="1"/>
    <s v="High Risk"/>
  </r>
  <r>
    <n v="15796790"/>
    <n v="573"/>
    <x v="0"/>
    <s v="Female"/>
    <x v="40"/>
    <n v="8"/>
    <n v="154543.98000000001"/>
    <n v="1"/>
    <n v="1"/>
    <n v="0"/>
    <n v="29586.73"/>
    <x v="1"/>
    <n v="4"/>
    <n v="4609"/>
    <n v="5"/>
    <n v="58"/>
    <n v="1"/>
    <n v="18436"/>
    <x v="2"/>
    <x v="1"/>
    <s v="Medium Risk"/>
  </r>
  <r>
    <n v="15668309"/>
    <n v="350"/>
    <x v="0"/>
    <s v="Female"/>
    <x v="20"/>
    <n v="0"/>
    <n v="111098.85"/>
    <n v="1"/>
    <n v="1"/>
    <n v="1"/>
    <n v="172321.21"/>
    <x v="0"/>
    <n v="26"/>
    <n v="2267"/>
    <n v="6"/>
    <n v="33"/>
    <n v="0.23076923076923078"/>
    <n v="58942"/>
    <x v="0"/>
    <x v="0"/>
    <s v="Medium Risk"/>
  </r>
  <r>
    <n v="15732437"/>
    <n v="504"/>
    <x v="2"/>
    <s v="Female"/>
    <x v="4"/>
    <n v="0"/>
    <n v="131873.07"/>
    <n v="2"/>
    <n v="1"/>
    <n v="1"/>
    <n v="158036.72"/>
    <x v="0"/>
    <n v="6"/>
    <n v="689"/>
    <n v="10"/>
    <n v="10"/>
    <n v="1"/>
    <n v="4134"/>
    <x v="2"/>
    <x v="0"/>
    <s v="Low Risk"/>
  </r>
  <r>
    <n v="15665158"/>
    <n v="813"/>
    <x v="1"/>
    <s v="Male"/>
    <x v="7"/>
    <n v="1"/>
    <n v="137275.35999999999"/>
    <n v="1"/>
    <n v="0"/>
    <n v="1"/>
    <n v="115733.16"/>
    <x v="1"/>
    <n v="14"/>
    <n v="3747"/>
    <n v="7"/>
    <n v="68"/>
    <n v="0.5"/>
    <n v="52458"/>
    <x v="0"/>
    <x v="0"/>
    <s v="High Risk"/>
  </r>
  <r>
    <n v="15689322"/>
    <n v="641"/>
    <x v="1"/>
    <s v="Male"/>
    <x v="8"/>
    <n v="3"/>
    <n v="153316.14000000001"/>
    <n v="1"/>
    <n v="1"/>
    <n v="0"/>
    <n v="59927.99"/>
    <x v="1"/>
    <n v="26"/>
    <n v="3367"/>
    <n v="5"/>
    <n v="9"/>
    <n v="0.19230769230769232"/>
    <n v="87542"/>
    <x v="0"/>
    <x v="2"/>
    <s v="Low Risk"/>
  </r>
  <r>
    <n v="15596624"/>
    <n v="662"/>
    <x v="0"/>
    <s v="Female"/>
    <x v="32"/>
    <n v="9"/>
    <n v="0"/>
    <n v="2"/>
    <n v="1"/>
    <n v="1"/>
    <n v="44377.65"/>
    <x v="1"/>
    <n v="9"/>
    <n v="1541"/>
    <n v="4"/>
    <n v="30"/>
    <n v="0.44444444444444442"/>
    <n v="13869"/>
    <x v="0"/>
    <x v="3"/>
    <s v="Low Risk"/>
  </r>
  <r>
    <n v="15601977"/>
    <n v="497"/>
    <x v="1"/>
    <s v="Male"/>
    <x v="4"/>
    <n v="2"/>
    <n v="121250.04"/>
    <n v="1"/>
    <n v="0"/>
    <n v="1"/>
    <n v="79691.399999999994"/>
    <x v="1"/>
    <n v="3"/>
    <n v="1562"/>
    <n v="10"/>
    <n v="47"/>
    <n v="1"/>
    <n v="4686"/>
    <x v="0"/>
    <x v="0"/>
    <s v="Medium Risk"/>
  </r>
  <r>
    <n v="15801462"/>
    <n v="716"/>
    <x v="0"/>
    <s v="Male"/>
    <x v="8"/>
    <n v="8"/>
    <n v="109578.04"/>
    <n v="2"/>
    <n v="1"/>
    <n v="1"/>
    <n v="51503.51"/>
    <x v="1"/>
    <n v="22"/>
    <n v="610"/>
    <n v="9"/>
    <n v="71"/>
    <n v="0.40909090909090912"/>
    <n v="13420"/>
    <x v="0"/>
    <x v="1"/>
    <s v="High Risk"/>
  </r>
  <r>
    <n v="15566139"/>
    <n v="526"/>
    <x v="0"/>
    <s v="Female"/>
    <x v="24"/>
    <n v="5"/>
    <n v="53573.18"/>
    <n v="1"/>
    <n v="1"/>
    <n v="0"/>
    <n v="62830.97"/>
    <x v="1"/>
    <n v="18"/>
    <n v="2991"/>
    <n v="6"/>
    <n v="3"/>
    <n v="0.33333333333333331"/>
    <n v="53838"/>
    <x v="2"/>
    <x v="2"/>
    <s v="Low Risk"/>
  </r>
  <r>
    <n v="15791006"/>
    <n v="760"/>
    <x v="2"/>
    <s v="Female"/>
    <x v="10"/>
    <n v="6"/>
    <n v="58003.41"/>
    <n v="1"/>
    <n v="1"/>
    <n v="0"/>
    <n v="90346.1"/>
    <x v="1"/>
    <n v="25"/>
    <n v="2633"/>
    <n v="1"/>
    <n v="166"/>
    <n v="0.04"/>
    <n v="65825"/>
    <x v="1"/>
    <x v="1"/>
    <s v="High Risk"/>
  </r>
  <r>
    <n v="15668057"/>
    <n v="669"/>
    <x v="0"/>
    <s v="Female"/>
    <x v="8"/>
    <n v="6"/>
    <n v="113000.66"/>
    <n v="1"/>
    <n v="1"/>
    <n v="0"/>
    <n v="40467.82"/>
    <x v="1"/>
    <n v="4"/>
    <n v="2676"/>
    <n v="10"/>
    <n v="113"/>
    <n v="1"/>
    <n v="10704"/>
    <x v="0"/>
    <x v="1"/>
    <s v="High Risk"/>
  </r>
  <r>
    <n v="15580805"/>
    <n v="655"/>
    <x v="0"/>
    <s v="Male"/>
    <x v="7"/>
    <n v="10"/>
    <n v="0"/>
    <n v="2"/>
    <n v="1"/>
    <n v="0"/>
    <n v="51620.94"/>
    <x v="1"/>
    <n v="7"/>
    <n v="4147"/>
    <n v="10"/>
    <n v="153"/>
    <n v="1"/>
    <n v="29029"/>
    <x v="0"/>
    <x v="3"/>
    <s v="High Risk"/>
  </r>
  <r>
    <n v="15658768"/>
    <n v="547"/>
    <x v="0"/>
    <s v="Female"/>
    <x v="23"/>
    <n v="2"/>
    <n v="0"/>
    <n v="1"/>
    <n v="0"/>
    <n v="0"/>
    <n v="65466.93"/>
    <x v="0"/>
    <n v="11"/>
    <n v="1592"/>
    <n v="4"/>
    <n v="139"/>
    <n v="0.36363636363636365"/>
    <n v="17512"/>
    <x v="1"/>
    <x v="0"/>
    <s v="High Risk"/>
  </r>
  <r>
    <n v="15613048"/>
    <n v="648"/>
    <x v="2"/>
    <s v="Female"/>
    <x v="20"/>
    <n v="5"/>
    <n v="139973.65"/>
    <n v="1"/>
    <n v="1"/>
    <n v="1"/>
    <n v="667.66"/>
    <x v="0"/>
    <n v="26"/>
    <n v="3470"/>
    <n v="0"/>
    <n v="138"/>
    <n v="0"/>
    <n v="90220"/>
    <x v="0"/>
    <x v="2"/>
    <s v="High Risk"/>
  </r>
  <r>
    <n v="15803654"/>
    <n v="790"/>
    <x v="0"/>
    <s v="Female"/>
    <x v="8"/>
    <n v="2"/>
    <n v="151290.16"/>
    <n v="1"/>
    <n v="1"/>
    <n v="1"/>
    <n v="172437.12"/>
    <x v="1"/>
    <n v="5"/>
    <n v="3114"/>
    <n v="10"/>
    <n v="76"/>
    <n v="1"/>
    <n v="15570"/>
    <x v="0"/>
    <x v="0"/>
    <s v="High Risk"/>
  </r>
  <r>
    <n v="15662337"/>
    <n v="744"/>
    <x v="2"/>
    <s v="Female"/>
    <x v="5"/>
    <n v="1"/>
    <n v="121498.11"/>
    <n v="2"/>
    <n v="0"/>
    <n v="1"/>
    <n v="106061.47"/>
    <x v="0"/>
    <n v="20"/>
    <n v="3464"/>
    <n v="4"/>
    <n v="15"/>
    <n v="0.2"/>
    <n v="69280"/>
    <x v="0"/>
    <x v="0"/>
    <s v="Low Risk"/>
  </r>
  <r>
    <n v="15650924"/>
    <n v="761"/>
    <x v="1"/>
    <s v="Female"/>
    <x v="15"/>
    <n v="4"/>
    <n v="103515.39"/>
    <n v="2"/>
    <n v="1"/>
    <n v="1"/>
    <n v="177622.38"/>
    <x v="1"/>
    <n v="19"/>
    <n v="1984"/>
    <n v="4"/>
    <n v="57"/>
    <n v="0.21052631578947367"/>
    <n v="37696"/>
    <x v="0"/>
    <x v="2"/>
    <s v="Medium Risk"/>
  </r>
  <r>
    <n v="15647203"/>
    <n v="750"/>
    <x v="0"/>
    <s v="Female"/>
    <x v="12"/>
    <n v="3"/>
    <n v="0"/>
    <n v="1"/>
    <n v="1"/>
    <n v="0"/>
    <n v="191520.5"/>
    <x v="1"/>
    <n v="30"/>
    <n v="4826"/>
    <n v="5"/>
    <n v="53"/>
    <n v="0.16666666666666666"/>
    <n v="144780"/>
    <x v="0"/>
    <x v="2"/>
    <s v="Medium Risk"/>
  </r>
  <r>
    <n v="15682778"/>
    <n v="680"/>
    <x v="0"/>
    <s v="Male"/>
    <x v="10"/>
    <n v="9"/>
    <n v="0"/>
    <n v="2"/>
    <n v="1"/>
    <n v="1"/>
    <n v="95686.6"/>
    <x v="1"/>
    <n v="9"/>
    <n v="3988"/>
    <n v="9"/>
    <n v="115"/>
    <n v="1"/>
    <n v="35892"/>
    <x v="0"/>
    <x v="3"/>
    <s v="High Risk"/>
  </r>
  <r>
    <n v="15579820"/>
    <n v="704"/>
    <x v="1"/>
    <s v="Male"/>
    <x v="16"/>
    <n v="6"/>
    <n v="106687.76"/>
    <n v="1"/>
    <n v="1"/>
    <n v="0"/>
    <n v="173776.5"/>
    <x v="1"/>
    <n v="14"/>
    <n v="4027"/>
    <n v="9"/>
    <n v="127"/>
    <n v="0.6428571428571429"/>
    <n v="56378"/>
    <x v="0"/>
    <x v="1"/>
    <s v="High Risk"/>
  </r>
  <r>
    <n v="15709354"/>
    <n v="521"/>
    <x v="0"/>
    <s v="Female"/>
    <x v="1"/>
    <n v="2"/>
    <n v="0"/>
    <n v="2"/>
    <n v="1"/>
    <n v="1"/>
    <n v="113089.43"/>
    <x v="1"/>
    <n v="17"/>
    <n v="2133"/>
    <n v="7"/>
    <n v="135"/>
    <n v="0.41176470588235292"/>
    <n v="36261"/>
    <x v="1"/>
    <x v="0"/>
    <s v="High Risk"/>
  </r>
  <r>
    <n v="15728480"/>
    <n v="452"/>
    <x v="0"/>
    <s v="Female"/>
    <x v="12"/>
    <n v="8"/>
    <n v="0"/>
    <n v="2"/>
    <n v="1"/>
    <n v="1"/>
    <n v="149614.81"/>
    <x v="1"/>
    <n v="9"/>
    <n v="2174"/>
    <n v="0"/>
    <n v="29"/>
    <n v="0"/>
    <n v="19566"/>
    <x v="0"/>
    <x v="1"/>
    <s v="Low Risk"/>
  </r>
  <r>
    <n v="15641091"/>
    <n v="695"/>
    <x v="0"/>
    <s v="Female"/>
    <x v="8"/>
    <n v="5"/>
    <n v="106089.2"/>
    <n v="1"/>
    <n v="0"/>
    <n v="0"/>
    <n v="99537.68"/>
    <x v="1"/>
    <n v="29"/>
    <n v="265"/>
    <n v="6"/>
    <n v="98"/>
    <n v="0.20689655172413793"/>
    <n v="7685"/>
    <x v="0"/>
    <x v="2"/>
    <s v="High Risk"/>
  </r>
  <r>
    <n v="15603111"/>
    <n v="850"/>
    <x v="1"/>
    <s v="Male"/>
    <x v="60"/>
    <n v="10"/>
    <n v="69608.14"/>
    <n v="1"/>
    <n v="1"/>
    <n v="0"/>
    <n v="97893.4"/>
    <x v="0"/>
    <n v="18"/>
    <n v="4280"/>
    <n v="2"/>
    <n v="173"/>
    <n v="0.1111111111111111"/>
    <n v="77040"/>
    <x v="0"/>
    <x v="3"/>
    <s v="High Risk"/>
  </r>
  <r>
    <n v="15679693"/>
    <n v="625"/>
    <x v="0"/>
    <s v="Male"/>
    <x v="8"/>
    <n v="5"/>
    <n v="0"/>
    <n v="2"/>
    <n v="0"/>
    <n v="1"/>
    <n v="90.07"/>
    <x v="1"/>
    <n v="23"/>
    <n v="1992"/>
    <n v="6"/>
    <n v="23"/>
    <n v="0.2608695652173913"/>
    <n v="45816"/>
    <x v="0"/>
    <x v="2"/>
    <s v="Low Risk"/>
  </r>
  <r>
    <n v="15797190"/>
    <n v="608"/>
    <x v="2"/>
    <s v="Female"/>
    <x v="20"/>
    <n v="7"/>
    <n v="96202.32"/>
    <n v="1"/>
    <n v="0"/>
    <n v="0"/>
    <n v="161154.85"/>
    <x v="1"/>
    <n v="8"/>
    <n v="1357"/>
    <n v="8"/>
    <n v="116"/>
    <n v="1"/>
    <n v="10856"/>
    <x v="0"/>
    <x v="1"/>
    <s v="High Risk"/>
  </r>
  <r>
    <n v="15788025"/>
    <n v="715"/>
    <x v="0"/>
    <s v="Female"/>
    <x v="16"/>
    <n v="0"/>
    <n v="0"/>
    <n v="2"/>
    <n v="1"/>
    <n v="1"/>
    <n v="332.81"/>
    <x v="1"/>
    <n v="16"/>
    <n v="1901"/>
    <n v="9"/>
    <n v="141"/>
    <n v="0.5625"/>
    <n v="30416"/>
    <x v="0"/>
    <x v="0"/>
    <s v="High Risk"/>
  </r>
  <r>
    <n v="15646168"/>
    <n v="834"/>
    <x v="1"/>
    <s v="Male"/>
    <x v="19"/>
    <n v="5"/>
    <n v="0"/>
    <n v="2"/>
    <n v="1"/>
    <n v="0"/>
    <n v="66285.179999999993"/>
    <x v="1"/>
    <n v="25"/>
    <n v="869"/>
    <n v="5"/>
    <n v="152"/>
    <n v="0.2"/>
    <n v="21725"/>
    <x v="1"/>
    <x v="2"/>
    <s v="High Risk"/>
  </r>
  <r>
    <n v="15580493"/>
    <n v="469"/>
    <x v="0"/>
    <s v="Male"/>
    <x v="19"/>
    <n v="1"/>
    <n v="127818.52"/>
    <n v="1"/>
    <n v="1"/>
    <n v="0"/>
    <n v="163477.22"/>
    <x v="1"/>
    <n v="6"/>
    <n v="1721"/>
    <n v="4"/>
    <n v="43"/>
    <n v="0.66666666666666663"/>
    <n v="10326"/>
    <x v="0"/>
    <x v="0"/>
    <s v="Medium Risk"/>
  </r>
  <r>
    <n v="15726720"/>
    <n v="480"/>
    <x v="0"/>
    <s v="Female"/>
    <x v="20"/>
    <n v="7"/>
    <n v="0"/>
    <n v="1"/>
    <n v="1"/>
    <n v="0"/>
    <n v="170332.67"/>
    <x v="0"/>
    <n v="27"/>
    <n v="312"/>
    <n v="9"/>
    <n v="78"/>
    <n v="0.33333333333333331"/>
    <n v="8424"/>
    <x v="0"/>
    <x v="1"/>
    <s v="High Risk"/>
  </r>
  <r>
    <n v="15735799"/>
    <n v="527"/>
    <x v="2"/>
    <s v="Male"/>
    <x v="14"/>
    <n v="3"/>
    <n v="137318.42000000001"/>
    <n v="1"/>
    <n v="1"/>
    <n v="1"/>
    <n v="126144.96000000001"/>
    <x v="1"/>
    <n v="6"/>
    <n v="4779"/>
    <n v="9"/>
    <n v="92"/>
    <n v="1"/>
    <n v="28674"/>
    <x v="0"/>
    <x v="2"/>
    <s v="High Risk"/>
  </r>
  <r>
    <n v="15773098"/>
    <n v="834"/>
    <x v="1"/>
    <s v="Male"/>
    <x v="10"/>
    <n v="5"/>
    <n v="0"/>
    <n v="2"/>
    <n v="0"/>
    <n v="0"/>
    <n v="53437.1"/>
    <x v="1"/>
    <n v="20"/>
    <n v="328"/>
    <n v="2"/>
    <n v="171"/>
    <n v="0.1"/>
    <n v="6560"/>
    <x v="0"/>
    <x v="2"/>
    <s v="High Risk"/>
  </r>
  <r>
    <n v="15668971"/>
    <n v="583"/>
    <x v="0"/>
    <s v="Female"/>
    <x v="20"/>
    <n v="4"/>
    <n v="55776.39"/>
    <n v="2"/>
    <n v="1"/>
    <n v="0"/>
    <n v="26920.43"/>
    <x v="1"/>
    <n v="26"/>
    <n v="1101"/>
    <n v="6"/>
    <n v="26"/>
    <n v="0.23076923076923078"/>
    <n v="28626"/>
    <x v="0"/>
    <x v="2"/>
    <s v="Low Risk"/>
  </r>
  <r>
    <n v="15603221"/>
    <n v="696"/>
    <x v="2"/>
    <s v="Male"/>
    <x v="15"/>
    <n v="4"/>
    <n v="84421.62"/>
    <n v="1"/>
    <n v="0"/>
    <n v="1"/>
    <n v="52314.71"/>
    <x v="1"/>
    <n v="5"/>
    <n v="4384"/>
    <n v="7"/>
    <n v="145"/>
    <n v="1"/>
    <n v="21920"/>
    <x v="0"/>
    <x v="2"/>
    <s v="High Risk"/>
  </r>
  <r>
    <n v="15740043"/>
    <n v="606"/>
    <x v="0"/>
    <s v="Male"/>
    <x v="15"/>
    <n v="5"/>
    <n v="83161.649999999994"/>
    <n v="1"/>
    <n v="1"/>
    <n v="1"/>
    <n v="116885.59"/>
    <x v="1"/>
    <n v="4"/>
    <n v="775"/>
    <n v="3"/>
    <n v="163"/>
    <n v="0.75"/>
    <n v="3100"/>
    <x v="0"/>
    <x v="2"/>
    <s v="High Risk"/>
  </r>
  <r>
    <n v="15712264"/>
    <n v="713"/>
    <x v="0"/>
    <s v="Female"/>
    <x v="2"/>
    <n v="10"/>
    <n v="0"/>
    <n v="2"/>
    <n v="1"/>
    <n v="1"/>
    <n v="126263.97"/>
    <x v="1"/>
    <n v="29"/>
    <n v="2691"/>
    <n v="10"/>
    <n v="27"/>
    <n v="0.34482758620689657"/>
    <n v="78039"/>
    <x v="0"/>
    <x v="3"/>
    <s v="Low Risk"/>
  </r>
  <r>
    <n v="15751926"/>
    <n v="821"/>
    <x v="2"/>
    <s v="Male"/>
    <x v="0"/>
    <n v="3"/>
    <n v="87807.29"/>
    <n v="2"/>
    <n v="1"/>
    <n v="1"/>
    <n v="64613.81"/>
    <x v="1"/>
    <n v="8"/>
    <n v="1534"/>
    <n v="0"/>
    <n v="118"/>
    <n v="0"/>
    <n v="12272"/>
    <x v="0"/>
    <x v="2"/>
    <s v="High Risk"/>
  </r>
  <r>
    <n v="15589401"/>
    <n v="550"/>
    <x v="0"/>
    <s v="Female"/>
    <x v="33"/>
    <n v="4"/>
    <n v="0"/>
    <n v="2"/>
    <n v="1"/>
    <n v="0"/>
    <n v="89216.29"/>
    <x v="1"/>
    <n v="18"/>
    <n v="4923"/>
    <n v="3"/>
    <n v="90"/>
    <n v="0.16666666666666666"/>
    <n v="88614"/>
    <x v="0"/>
    <x v="2"/>
    <s v="High Risk"/>
  </r>
  <r>
    <n v="15742019"/>
    <n v="675"/>
    <x v="0"/>
    <s v="Female"/>
    <x v="2"/>
    <n v="6"/>
    <n v="0"/>
    <n v="2"/>
    <n v="0"/>
    <n v="0"/>
    <n v="83419.149999999994"/>
    <x v="1"/>
    <n v="2"/>
    <n v="4819"/>
    <n v="9"/>
    <n v="127"/>
    <n v="1"/>
    <n v="9638"/>
    <x v="0"/>
    <x v="1"/>
    <s v="High Risk"/>
  </r>
  <r>
    <n v="15660611"/>
    <n v="748"/>
    <x v="1"/>
    <s v="Male"/>
    <x v="2"/>
    <n v="3"/>
    <n v="0"/>
    <n v="2"/>
    <n v="1"/>
    <n v="1"/>
    <n v="123998.52"/>
    <x v="1"/>
    <n v="20"/>
    <n v="669"/>
    <n v="0"/>
    <n v="128"/>
    <n v="0"/>
    <n v="13380"/>
    <x v="0"/>
    <x v="2"/>
    <s v="High Risk"/>
  </r>
  <r>
    <n v="15607634"/>
    <n v="606"/>
    <x v="2"/>
    <s v="Male"/>
    <x v="20"/>
    <n v="9"/>
    <n v="95293.86"/>
    <n v="2"/>
    <n v="0"/>
    <n v="1"/>
    <n v="96985.58"/>
    <x v="1"/>
    <n v="22"/>
    <n v="4540"/>
    <n v="6"/>
    <n v="96"/>
    <n v="0.27272727272727271"/>
    <n v="99880"/>
    <x v="0"/>
    <x v="3"/>
    <s v="High Risk"/>
  </r>
  <r>
    <n v="15595036"/>
    <n v="726"/>
    <x v="2"/>
    <s v="Male"/>
    <x v="33"/>
    <n v="7"/>
    <n v="92847.59"/>
    <n v="1"/>
    <n v="1"/>
    <n v="0"/>
    <n v="146154.06"/>
    <x v="1"/>
    <n v="10"/>
    <n v="4139"/>
    <n v="1"/>
    <n v="16"/>
    <n v="0.1"/>
    <n v="41390"/>
    <x v="0"/>
    <x v="1"/>
    <s v="Low Risk"/>
  </r>
  <r>
    <n v="15745794"/>
    <n v="547"/>
    <x v="0"/>
    <s v="Male"/>
    <x v="33"/>
    <n v="6"/>
    <n v="0"/>
    <n v="2"/>
    <n v="1"/>
    <n v="1"/>
    <n v="18471.86"/>
    <x v="1"/>
    <n v="11"/>
    <n v="4789"/>
    <n v="10"/>
    <n v="117"/>
    <n v="0.90909090909090906"/>
    <n v="52679"/>
    <x v="0"/>
    <x v="1"/>
    <s v="High Risk"/>
  </r>
  <r>
    <n v="15781689"/>
    <n v="758"/>
    <x v="1"/>
    <s v="Male"/>
    <x v="12"/>
    <n v="5"/>
    <n v="0"/>
    <n v="2"/>
    <n v="1"/>
    <n v="0"/>
    <n v="95009.600000000006"/>
    <x v="1"/>
    <n v="21"/>
    <n v="1304"/>
    <n v="3"/>
    <n v="32"/>
    <n v="0.14285714285714285"/>
    <n v="27384"/>
    <x v="0"/>
    <x v="2"/>
    <s v="Medium Risk"/>
  </r>
  <r>
    <n v="15696054"/>
    <n v="596"/>
    <x v="0"/>
    <s v="Male"/>
    <x v="24"/>
    <n v="2"/>
    <n v="0"/>
    <n v="1"/>
    <n v="0"/>
    <n v="1"/>
    <n v="121175.86"/>
    <x v="1"/>
    <n v="7"/>
    <n v="4831"/>
    <n v="1"/>
    <n v="9"/>
    <n v="0.14285714285714285"/>
    <n v="33817"/>
    <x v="0"/>
    <x v="0"/>
    <s v="Low Risk"/>
  </r>
  <r>
    <n v="15752467"/>
    <n v="720"/>
    <x v="1"/>
    <s v="Male"/>
    <x v="10"/>
    <n v="3"/>
    <n v="0"/>
    <n v="2"/>
    <n v="1"/>
    <n v="1"/>
    <n v="77047.78"/>
    <x v="1"/>
    <n v="27"/>
    <n v="2407"/>
    <n v="3"/>
    <n v="162"/>
    <n v="0.1111111111111111"/>
    <n v="64989"/>
    <x v="1"/>
    <x v="2"/>
    <s v="High Risk"/>
  </r>
  <r>
    <n v="15597739"/>
    <n v="674"/>
    <x v="0"/>
    <s v="Male"/>
    <x v="24"/>
    <n v="3"/>
    <n v="0"/>
    <n v="1"/>
    <n v="1"/>
    <n v="0"/>
    <n v="158049.9"/>
    <x v="1"/>
    <n v="20"/>
    <n v="3049"/>
    <n v="0"/>
    <n v="177"/>
    <n v="0"/>
    <n v="60980"/>
    <x v="2"/>
    <x v="2"/>
    <s v="High Risk"/>
  </r>
  <r>
    <n v="15651336"/>
    <n v="756"/>
    <x v="0"/>
    <s v="Female"/>
    <x v="15"/>
    <n v="4"/>
    <n v="0"/>
    <n v="2"/>
    <n v="1"/>
    <n v="0"/>
    <n v="147040.25"/>
    <x v="1"/>
    <n v="18"/>
    <n v="3019"/>
    <n v="8"/>
    <n v="59"/>
    <n v="0.44444444444444442"/>
    <n v="54342"/>
    <x v="1"/>
    <x v="2"/>
    <s v="Medium Risk"/>
  </r>
  <r>
    <n v="15636061"/>
    <n v="649"/>
    <x v="2"/>
    <s v="Male"/>
    <x v="66"/>
    <n v="4"/>
    <n v="68345.86"/>
    <n v="2"/>
    <n v="1"/>
    <n v="1"/>
    <n v="142566.75"/>
    <x v="1"/>
    <n v="19"/>
    <n v="252"/>
    <n v="10"/>
    <n v="168"/>
    <n v="0.52631578947368418"/>
    <n v="4788"/>
    <x v="0"/>
    <x v="2"/>
    <s v="High Risk"/>
  </r>
  <r>
    <n v="15723013"/>
    <n v="613"/>
    <x v="2"/>
    <s v="Male"/>
    <x v="34"/>
    <n v="7"/>
    <n v="76656.399999999994"/>
    <n v="2"/>
    <n v="1"/>
    <n v="1"/>
    <n v="185483.24"/>
    <x v="1"/>
    <n v="27"/>
    <n v="2522"/>
    <n v="10"/>
    <n v="76"/>
    <n v="0.37037037037037035"/>
    <n v="68094"/>
    <x v="0"/>
    <x v="1"/>
    <s v="High Risk"/>
  </r>
  <r>
    <n v="15784148"/>
    <n v="643"/>
    <x v="0"/>
    <s v="Male"/>
    <x v="46"/>
    <n v="9"/>
    <n v="0"/>
    <n v="2"/>
    <n v="0"/>
    <n v="0"/>
    <n v="155870.82"/>
    <x v="1"/>
    <n v="10"/>
    <n v="1747"/>
    <n v="1"/>
    <n v="34"/>
    <n v="0.1"/>
    <n v="17470"/>
    <x v="0"/>
    <x v="3"/>
    <s v="Medium Risk"/>
  </r>
  <r>
    <n v="15578098"/>
    <n v="600"/>
    <x v="0"/>
    <s v="Male"/>
    <x v="8"/>
    <n v="8"/>
    <n v="0"/>
    <n v="2"/>
    <n v="1"/>
    <n v="1"/>
    <n v="121555.51"/>
    <x v="1"/>
    <n v="23"/>
    <n v="2364"/>
    <n v="4"/>
    <n v="18"/>
    <n v="0.17391304347826086"/>
    <n v="54372"/>
    <x v="0"/>
    <x v="1"/>
    <s v="Low Risk"/>
  </r>
  <r>
    <n v="15638621"/>
    <n v="735"/>
    <x v="1"/>
    <s v="Male"/>
    <x v="2"/>
    <n v="1"/>
    <n v="60374.98"/>
    <n v="1"/>
    <n v="1"/>
    <n v="0"/>
    <n v="40223.74"/>
    <x v="1"/>
    <n v="7"/>
    <n v="552"/>
    <n v="1"/>
    <n v="109"/>
    <n v="0.14285714285714285"/>
    <n v="3864"/>
    <x v="2"/>
    <x v="0"/>
    <s v="High Risk"/>
  </r>
  <r>
    <n v="15720924"/>
    <n v="585"/>
    <x v="0"/>
    <s v="Female"/>
    <x v="10"/>
    <n v="1"/>
    <n v="0"/>
    <n v="1"/>
    <n v="1"/>
    <n v="1"/>
    <n v="75503.600000000006"/>
    <x v="1"/>
    <n v="5"/>
    <n v="4213"/>
    <n v="1"/>
    <n v="85"/>
    <n v="0.2"/>
    <n v="21065"/>
    <x v="2"/>
    <x v="0"/>
    <s v="High Risk"/>
  </r>
  <r>
    <n v="15566531"/>
    <n v="724"/>
    <x v="2"/>
    <s v="Male"/>
    <x v="19"/>
    <n v="4"/>
    <n v="88046.88"/>
    <n v="1"/>
    <n v="0"/>
    <n v="1"/>
    <n v="186942.49"/>
    <x v="0"/>
    <n v="20"/>
    <n v="373"/>
    <n v="3"/>
    <n v="24"/>
    <n v="0.15"/>
    <n v="7460"/>
    <x v="0"/>
    <x v="2"/>
    <s v="Low Risk"/>
  </r>
  <r>
    <n v="15718064"/>
    <n v="635"/>
    <x v="1"/>
    <s v="Male"/>
    <x v="6"/>
    <n v="2"/>
    <n v="0"/>
    <n v="2"/>
    <n v="0"/>
    <n v="0"/>
    <n v="117173.8"/>
    <x v="1"/>
    <n v="16"/>
    <n v="4956"/>
    <n v="8"/>
    <n v="14"/>
    <n v="0.5"/>
    <n v="79296"/>
    <x v="1"/>
    <x v="0"/>
    <s v="Low Risk"/>
  </r>
  <r>
    <n v="15605067"/>
    <n v="472"/>
    <x v="0"/>
    <s v="Male"/>
    <x v="25"/>
    <n v="9"/>
    <n v="0"/>
    <n v="2"/>
    <n v="1"/>
    <n v="0"/>
    <n v="3453.4"/>
    <x v="1"/>
    <n v="24"/>
    <n v="1442"/>
    <n v="9"/>
    <n v="43"/>
    <n v="0.375"/>
    <n v="34608"/>
    <x v="0"/>
    <x v="3"/>
    <s v="Medium Risk"/>
  </r>
  <r>
    <n v="15655335"/>
    <n v="590"/>
    <x v="0"/>
    <s v="Male"/>
    <x v="18"/>
    <n v="1"/>
    <n v="0"/>
    <n v="2"/>
    <n v="1"/>
    <n v="0"/>
    <n v="48876.84"/>
    <x v="1"/>
    <n v="16"/>
    <n v="2514"/>
    <n v="10"/>
    <n v="168"/>
    <n v="0.625"/>
    <n v="40224"/>
    <x v="0"/>
    <x v="0"/>
    <s v="High Risk"/>
  </r>
  <r>
    <n v="15607301"/>
    <n v="651"/>
    <x v="1"/>
    <s v="Female"/>
    <x v="54"/>
    <n v="8"/>
    <n v="129968.67"/>
    <n v="1"/>
    <n v="1"/>
    <n v="1"/>
    <n v="11830.53"/>
    <x v="1"/>
    <n v="23"/>
    <n v="2075"/>
    <n v="9"/>
    <n v="151"/>
    <n v="0.39130434782608697"/>
    <n v="47725"/>
    <x v="0"/>
    <x v="1"/>
    <s v="High Risk"/>
  </r>
  <r>
    <n v="15694628"/>
    <n v="686"/>
    <x v="2"/>
    <s v="Female"/>
    <x v="2"/>
    <n v="4"/>
    <n v="157731.6"/>
    <n v="2"/>
    <n v="1"/>
    <n v="0"/>
    <n v="162820.6"/>
    <x v="1"/>
    <n v="17"/>
    <n v="3250"/>
    <n v="2"/>
    <n v="60"/>
    <n v="0.11764705882352941"/>
    <n v="55250"/>
    <x v="1"/>
    <x v="2"/>
    <s v="Medium Risk"/>
  </r>
  <r>
    <n v="15607112"/>
    <n v="606"/>
    <x v="0"/>
    <s v="Male"/>
    <x v="15"/>
    <n v="6"/>
    <n v="0"/>
    <n v="2"/>
    <n v="0"/>
    <n v="1"/>
    <n v="36540.629999999997"/>
    <x v="1"/>
    <n v="27"/>
    <n v="654"/>
    <n v="10"/>
    <n v="94"/>
    <n v="0.37037037037037035"/>
    <n v="17658"/>
    <x v="1"/>
    <x v="1"/>
    <s v="High Risk"/>
  </r>
  <r>
    <n v="15635775"/>
    <n v="781"/>
    <x v="0"/>
    <s v="Male"/>
    <x v="19"/>
    <n v="3"/>
    <n v="89276.479999999996"/>
    <n v="1"/>
    <n v="1"/>
    <n v="0"/>
    <n v="6959"/>
    <x v="1"/>
    <n v="15"/>
    <n v="3823"/>
    <n v="4"/>
    <n v="55"/>
    <n v="0.26666666666666666"/>
    <n v="57345"/>
    <x v="0"/>
    <x v="2"/>
    <s v="Medium Risk"/>
  </r>
  <r>
    <n v="15644280"/>
    <n v="593"/>
    <x v="0"/>
    <s v="Male"/>
    <x v="13"/>
    <n v="4"/>
    <n v="138825.19"/>
    <n v="1"/>
    <n v="0"/>
    <n v="0"/>
    <n v="10828.78"/>
    <x v="1"/>
    <n v="25"/>
    <n v="4137"/>
    <n v="4"/>
    <n v="154"/>
    <n v="0.16"/>
    <n v="103425"/>
    <x v="1"/>
    <x v="2"/>
    <s v="High Risk"/>
  </r>
  <r>
    <n v="15708362"/>
    <n v="793"/>
    <x v="0"/>
    <s v="Male"/>
    <x v="54"/>
    <n v="4"/>
    <n v="103729.79"/>
    <n v="2"/>
    <n v="1"/>
    <n v="1"/>
    <n v="80272.06"/>
    <x v="1"/>
    <n v="19"/>
    <n v="1604"/>
    <n v="1"/>
    <n v="95"/>
    <n v="5.2631578947368418E-2"/>
    <n v="30476"/>
    <x v="1"/>
    <x v="2"/>
    <s v="High Risk"/>
  </r>
  <r>
    <n v="15771997"/>
    <n v="791"/>
    <x v="0"/>
    <s v="Female"/>
    <x v="8"/>
    <n v="10"/>
    <n v="75499.240000000005"/>
    <n v="1"/>
    <n v="1"/>
    <n v="0"/>
    <n v="22184.14"/>
    <x v="1"/>
    <n v="17"/>
    <n v="1859"/>
    <n v="5"/>
    <n v="119"/>
    <n v="0.29411764705882354"/>
    <n v="31603"/>
    <x v="0"/>
    <x v="3"/>
    <s v="High Risk"/>
  </r>
  <r>
    <n v="15730579"/>
    <n v="850"/>
    <x v="0"/>
    <s v="Male"/>
    <x v="50"/>
    <n v="5"/>
    <n v="169445.4"/>
    <n v="1"/>
    <n v="1"/>
    <n v="1"/>
    <n v="186335.07"/>
    <x v="1"/>
    <n v="6"/>
    <n v="3496"/>
    <n v="4"/>
    <n v="79"/>
    <n v="0.66666666666666663"/>
    <n v="20976"/>
    <x v="0"/>
    <x v="2"/>
    <s v="High Risk"/>
  </r>
  <r>
    <n v="15728005"/>
    <n v="698"/>
    <x v="0"/>
    <s v="Female"/>
    <x v="38"/>
    <n v="9"/>
    <n v="111359.55"/>
    <n v="2"/>
    <n v="1"/>
    <n v="0"/>
    <n v="105715.01"/>
    <x v="1"/>
    <n v="28"/>
    <n v="1848"/>
    <n v="5"/>
    <n v="123"/>
    <n v="0.17857142857142858"/>
    <n v="51744"/>
    <x v="1"/>
    <x v="3"/>
    <s v="High Risk"/>
  </r>
  <r>
    <n v="15791674"/>
    <n v="846"/>
    <x v="0"/>
    <s v="Female"/>
    <x v="10"/>
    <n v="10"/>
    <n v="142388.60999999999"/>
    <n v="2"/>
    <n v="0"/>
    <n v="1"/>
    <n v="68393.64"/>
    <x v="0"/>
    <n v="27"/>
    <n v="3395"/>
    <n v="6"/>
    <n v="49"/>
    <n v="0.22222222222222221"/>
    <n v="91665"/>
    <x v="1"/>
    <x v="3"/>
    <s v="Medium Risk"/>
  </r>
  <r>
    <n v="15754599"/>
    <n v="765"/>
    <x v="0"/>
    <s v="Male"/>
    <x v="0"/>
    <n v="4"/>
    <n v="123311.39"/>
    <n v="2"/>
    <n v="1"/>
    <n v="1"/>
    <n v="82868.34"/>
    <x v="1"/>
    <n v="29"/>
    <n v="404"/>
    <n v="2"/>
    <n v="89"/>
    <n v="6.8965517241379309E-2"/>
    <n v="11716"/>
    <x v="2"/>
    <x v="2"/>
    <s v="High Risk"/>
  </r>
  <r>
    <n v="15693690"/>
    <n v="574"/>
    <x v="1"/>
    <s v="Male"/>
    <x v="37"/>
    <n v="7"/>
    <n v="115532.52"/>
    <n v="1"/>
    <n v="1"/>
    <n v="0"/>
    <n v="196257.67"/>
    <x v="1"/>
    <n v="20"/>
    <n v="1529"/>
    <n v="10"/>
    <n v="77"/>
    <n v="0.5"/>
    <n v="30580"/>
    <x v="0"/>
    <x v="1"/>
    <s v="High Risk"/>
  </r>
  <r>
    <n v="15728963"/>
    <n v="617"/>
    <x v="2"/>
    <s v="Female"/>
    <x v="21"/>
    <n v="10"/>
    <n v="167273.71"/>
    <n v="1"/>
    <n v="0"/>
    <n v="0"/>
    <n v="93439.75"/>
    <x v="0"/>
    <n v="13"/>
    <n v="871"/>
    <n v="4"/>
    <n v="126"/>
    <n v="0.30769230769230771"/>
    <n v="11323"/>
    <x v="0"/>
    <x v="3"/>
    <s v="High Risk"/>
  </r>
  <r>
    <n v="15659710"/>
    <n v="581"/>
    <x v="0"/>
    <s v="Male"/>
    <x v="11"/>
    <n v="5"/>
    <n v="77886.53"/>
    <n v="2"/>
    <n v="1"/>
    <n v="0"/>
    <n v="150319.49"/>
    <x v="1"/>
    <n v="6"/>
    <n v="4885"/>
    <n v="8"/>
    <n v="160"/>
    <n v="1"/>
    <n v="29310"/>
    <x v="1"/>
    <x v="2"/>
    <s v="High Risk"/>
  </r>
  <r>
    <n v="15658675"/>
    <n v="710"/>
    <x v="2"/>
    <s v="Male"/>
    <x v="24"/>
    <n v="6"/>
    <n v="135795.63"/>
    <n v="1"/>
    <n v="0"/>
    <n v="1"/>
    <n v="46523.6"/>
    <x v="1"/>
    <n v="16"/>
    <n v="4819"/>
    <n v="10"/>
    <n v="135"/>
    <n v="0.625"/>
    <n v="77104"/>
    <x v="1"/>
    <x v="1"/>
    <s v="High Risk"/>
  </r>
  <r>
    <n v="15638788"/>
    <n v="550"/>
    <x v="0"/>
    <s v="Male"/>
    <x v="15"/>
    <n v="8"/>
    <n v="97514.07"/>
    <n v="1"/>
    <n v="1"/>
    <n v="1"/>
    <n v="199138.84"/>
    <x v="1"/>
    <n v="17"/>
    <n v="3113"/>
    <n v="9"/>
    <n v="61"/>
    <n v="0.52941176470588236"/>
    <n v="52921"/>
    <x v="2"/>
    <x v="1"/>
    <s v="High Risk"/>
  </r>
  <r>
    <n v="15609735"/>
    <n v="533"/>
    <x v="2"/>
    <s v="Male"/>
    <x v="21"/>
    <n v="6"/>
    <n v="127545.56"/>
    <n v="2"/>
    <n v="0"/>
    <n v="0"/>
    <n v="79559.02"/>
    <x v="0"/>
    <n v="30"/>
    <n v="2346"/>
    <n v="5"/>
    <n v="101"/>
    <n v="0.16666666666666666"/>
    <n v="70380"/>
    <x v="0"/>
    <x v="1"/>
    <s v="High Risk"/>
  </r>
  <r>
    <n v="15771477"/>
    <n v="779"/>
    <x v="0"/>
    <s v="Male"/>
    <x v="23"/>
    <n v="9"/>
    <n v="106160.37"/>
    <n v="1"/>
    <n v="0"/>
    <n v="0"/>
    <n v="116893.87"/>
    <x v="1"/>
    <n v="10"/>
    <n v="1146"/>
    <n v="7"/>
    <n v="55"/>
    <n v="0.7"/>
    <n v="11460"/>
    <x v="0"/>
    <x v="3"/>
    <s v="Medium Risk"/>
  </r>
  <r>
    <n v="15570145"/>
    <n v="763"/>
    <x v="0"/>
    <s v="Female"/>
    <x v="51"/>
    <n v="2"/>
    <n v="0"/>
    <n v="2"/>
    <n v="1"/>
    <n v="0"/>
    <n v="153983.99"/>
    <x v="1"/>
    <n v="9"/>
    <n v="3790"/>
    <n v="4"/>
    <n v="8"/>
    <n v="0.44444444444444442"/>
    <n v="34110"/>
    <x v="0"/>
    <x v="0"/>
    <s v="Low Risk"/>
  </r>
  <r>
    <n v="15797149"/>
    <n v="563"/>
    <x v="1"/>
    <s v="Female"/>
    <x v="18"/>
    <n v="4"/>
    <n v="143680.47"/>
    <n v="2"/>
    <n v="1"/>
    <n v="1"/>
    <n v="63531.19"/>
    <x v="1"/>
    <n v="11"/>
    <n v="604"/>
    <n v="7"/>
    <n v="18"/>
    <n v="0.63636363636363635"/>
    <n v="6644"/>
    <x v="0"/>
    <x v="2"/>
    <s v="Low Risk"/>
  </r>
  <r>
    <n v="15636912"/>
    <n v="678"/>
    <x v="1"/>
    <s v="Male"/>
    <x v="16"/>
    <n v="3"/>
    <n v="124483.53"/>
    <n v="1"/>
    <n v="1"/>
    <n v="0"/>
    <n v="126253.31"/>
    <x v="1"/>
    <n v="29"/>
    <n v="4906"/>
    <n v="2"/>
    <n v="116"/>
    <n v="6.8965517241379309E-2"/>
    <n v="142274"/>
    <x v="2"/>
    <x v="2"/>
    <s v="High Risk"/>
  </r>
  <r>
    <n v="15687828"/>
    <n v="644"/>
    <x v="1"/>
    <s v="Female"/>
    <x v="8"/>
    <n v="5"/>
    <n v="86006.3"/>
    <n v="1"/>
    <n v="1"/>
    <n v="1"/>
    <n v="73922.95"/>
    <x v="1"/>
    <n v="3"/>
    <n v="2171"/>
    <n v="3"/>
    <n v="171"/>
    <n v="1"/>
    <n v="6513"/>
    <x v="0"/>
    <x v="2"/>
    <s v="High Risk"/>
  </r>
  <r>
    <n v="15667424"/>
    <n v="682"/>
    <x v="2"/>
    <s v="Female"/>
    <x v="3"/>
    <n v="7"/>
    <n v="111094.05"/>
    <n v="2"/>
    <n v="1"/>
    <n v="1"/>
    <n v="64679.3"/>
    <x v="1"/>
    <n v="1"/>
    <n v="2249"/>
    <n v="8"/>
    <n v="25"/>
    <n v="1"/>
    <n v="2249"/>
    <x v="0"/>
    <x v="1"/>
    <s v="Low Risk"/>
  </r>
  <r>
    <n v="15759872"/>
    <n v="625"/>
    <x v="0"/>
    <s v="Male"/>
    <x v="32"/>
    <n v="9"/>
    <n v="0"/>
    <n v="2"/>
    <n v="1"/>
    <n v="0"/>
    <n v="157072.91"/>
    <x v="1"/>
    <n v="28"/>
    <n v="3961"/>
    <n v="1"/>
    <n v="135"/>
    <n v="3.5714285714285712E-2"/>
    <n v="110908"/>
    <x v="0"/>
    <x v="3"/>
    <s v="High Risk"/>
  </r>
  <r>
    <n v="15572374"/>
    <n v="733"/>
    <x v="1"/>
    <s v="Male"/>
    <x v="18"/>
    <n v="1"/>
    <n v="0"/>
    <n v="2"/>
    <n v="0"/>
    <n v="1"/>
    <n v="108377.82"/>
    <x v="1"/>
    <n v="8"/>
    <n v="648"/>
    <n v="7"/>
    <n v="74"/>
    <n v="0.875"/>
    <n v="5184"/>
    <x v="2"/>
    <x v="0"/>
    <s v="High Risk"/>
  </r>
  <r>
    <n v="15754926"/>
    <n v="512"/>
    <x v="0"/>
    <s v="Female"/>
    <x v="33"/>
    <n v="6"/>
    <n v="0"/>
    <n v="2"/>
    <n v="1"/>
    <n v="0"/>
    <n v="88827.31"/>
    <x v="1"/>
    <n v="5"/>
    <n v="2630"/>
    <n v="5"/>
    <n v="129"/>
    <n v="1"/>
    <n v="13150"/>
    <x v="1"/>
    <x v="1"/>
    <s v="High Risk"/>
  </r>
  <r>
    <n v="15687431"/>
    <n v="642"/>
    <x v="0"/>
    <s v="Female"/>
    <x v="1"/>
    <n v="7"/>
    <n v="115171.71"/>
    <n v="1"/>
    <n v="1"/>
    <n v="1"/>
    <n v="37674.47"/>
    <x v="1"/>
    <n v="23"/>
    <n v="3686"/>
    <n v="2"/>
    <n v="113"/>
    <n v="8.6956521739130432E-2"/>
    <n v="84778"/>
    <x v="0"/>
    <x v="1"/>
    <s v="High Risk"/>
  </r>
  <r>
    <n v="15604515"/>
    <n v="737"/>
    <x v="2"/>
    <s v="Female"/>
    <x v="32"/>
    <n v="10"/>
    <n v="111543.26"/>
    <n v="2"/>
    <n v="0"/>
    <n v="0"/>
    <n v="106327.85"/>
    <x v="1"/>
    <n v="28"/>
    <n v="329"/>
    <n v="6"/>
    <n v="171"/>
    <n v="0.21428571428571427"/>
    <n v="9212"/>
    <x v="0"/>
    <x v="3"/>
    <s v="High Risk"/>
  </r>
  <r>
    <n v="15682839"/>
    <n v="575"/>
    <x v="0"/>
    <s v="Female"/>
    <x v="38"/>
    <n v="8"/>
    <n v="137936.94"/>
    <n v="1"/>
    <n v="1"/>
    <n v="1"/>
    <n v="84475.13"/>
    <x v="1"/>
    <n v="8"/>
    <n v="2753"/>
    <n v="2"/>
    <n v="100"/>
    <n v="0.25"/>
    <n v="22024"/>
    <x v="0"/>
    <x v="1"/>
    <s v="High Risk"/>
  </r>
  <r>
    <n v="15624677"/>
    <n v="543"/>
    <x v="2"/>
    <s v="Female"/>
    <x v="24"/>
    <n v="3"/>
    <n v="122304.65"/>
    <n v="2"/>
    <n v="0"/>
    <n v="0"/>
    <n v="33998.699999999997"/>
    <x v="1"/>
    <n v="2"/>
    <n v="4250"/>
    <n v="4"/>
    <n v="92"/>
    <n v="1"/>
    <n v="8500"/>
    <x v="0"/>
    <x v="2"/>
    <s v="High Risk"/>
  </r>
  <r>
    <n v="15646366"/>
    <n v="521"/>
    <x v="2"/>
    <s v="Male"/>
    <x v="1"/>
    <n v="8"/>
    <n v="120586.54"/>
    <n v="1"/>
    <n v="0"/>
    <n v="1"/>
    <n v="20491.150000000001"/>
    <x v="1"/>
    <n v="24"/>
    <n v="1130"/>
    <n v="8"/>
    <n v="107"/>
    <n v="0.33333333333333331"/>
    <n v="27120"/>
    <x v="1"/>
    <x v="1"/>
    <s v="High Risk"/>
  </r>
  <r>
    <n v="15701768"/>
    <n v="637"/>
    <x v="0"/>
    <s v="Male"/>
    <x v="15"/>
    <n v="3"/>
    <n v="0"/>
    <n v="2"/>
    <n v="1"/>
    <n v="1"/>
    <n v="197827.06"/>
    <x v="1"/>
    <n v="18"/>
    <n v="951"/>
    <n v="7"/>
    <n v="162"/>
    <n v="0.3888888888888889"/>
    <n v="17118"/>
    <x v="0"/>
    <x v="2"/>
    <s v="High Risk"/>
  </r>
  <r>
    <n v="15623566"/>
    <n v="714"/>
    <x v="0"/>
    <s v="Male"/>
    <x v="20"/>
    <n v="9"/>
    <n v="46520.69"/>
    <n v="1"/>
    <n v="1"/>
    <n v="1"/>
    <n v="96687.25"/>
    <x v="1"/>
    <n v="16"/>
    <n v="2406"/>
    <n v="4"/>
    <n v="114"/>
    <n v="0.25"/>
    <n v="38496"/>
    <x v="0"/>
    <x v="3"/>
    <s v="High Risk"/>
  </r>
  <r>
    <n v="15681274"/>
    <n v="726"/>
    <x v="1"/>
    <s v="Female"/>
    <x v="27"/>
    <n v="2"/>
    <n v="105473.74"/>
    <n v="1"/>
    <n v="1"/>
    <n v="1"/>
    <n v="46044.7"/>
    <x v="1"/>
    <n v="7"/>
    <n v="1766"/>
    <n v="8"/>
    <n v="156"/>
    <n v="1"/>
    <n v="12362"/>
    <x v="0"/>
    <x v="0"/>
    <s v="High Risk"/>
  </r>
  <r>
    <n v="15762573"/>
    <n v="680"/>
    <x v="1"/>
    <s v="Female"/>
    <x v="10"/>
    <n v="7"/>
    <n v="0"/>
    <n v="2"/>
    <n v="1"/>
    <n v="0"/>
    <n v="98949.85"/>
    <x v="1"/>
    <n v="16"/>
    <n v="1069"/>
    <n v="5"/>
    <n v="52"/>
    <n v="0.3125"/>
    <n v="17104"/>
    <x v="1"/>
    <x v="1"/>
    <s v="Medium Risk"/>
  </r>
  <r>
    <n v="15706458"/>
    <n v="812"/>
    <x v="2"/>
    <s v="Male"/>
    <x v="2"/>
    <n v="5"/>
    <n v="115730.71"/>
    <n v="3"/>
    <n v="1"/>
    <n v="1"/>
    <n v="185599.34"/>
    <x v="0"/>
    <n v="15"/>
    <n v="2214"/>
    <n v="8"/>
    <n v="41"/>
    <n v="0.53333333333333333"/>
    <n v="33210"/>
    <x v="1"/>
    <x v="2"/>
    <s v="Medium Risk"/>
  </r>
  <r>
    <n v="15654222"/>
    <n v="757"/>
    <x v="1"/>
    <s v="Male"/>
    <x v="33"/>
    <n v="3"/>
    <n v="145396.49"/>
    <n v="1"/>
    <n v="0"/>
    <n v="1"/>
    <n v="198341.15"/>
    <x v="1"/>
    <n v="29"/>
    <n v="889"/>
    <n v="5"/>
    <n v="115"/>
    <n v="0.17241379310344829"/>
    <n v="25781"/>
    <x v="0"/>
    <x v="2"/>
    <s v="High Risk"/>
  </r>
  <r>
    <n v="15704053"/>
    <n v="710"/>
    <x v="1"/>
    <s v="Male"/>
    <x v="46"/>
    <n v="3"/>
    <n v="131078.42000000001"/>
    <n v="2"/>
    <n v="1"/>
    <n v="0"/>
    <n v="119348.76"/>
    <x v="0"/>
    <n v="13"/>
    <n v="697"/>
    <n v="2"/>
    <n v="18"/>
    <n v="0.15384615384615385"/>
    <n v="9061"/>
    <x v="0"/>
    <x v="2"/>
    <s v="Low Risk"/>
  </r>
  <r>
    <n v="15724321"/>
    <n v="516"/>
    <x v="2"/>
    <s v="Female"/>
    <x v="40"/>
    <n v="9"/>
    <n v="128298.74"/>
    <n v="1"/>
    <n v="0"/>
    <n v="0"/>
    <n v="149614.17000000001"/>
    <x v="0"/>
    <n v="7"/>
    <n v="1339"/>
    <n v="5"/>
    <n v="106"/>
    <n v="0.7142857142857143"/>
    <n v="9373"/>
    <x v="0"/>
    <x v="3"/>
    <s v="High Risk"/>
  </r>
  <r>
    <n v="15621815"/>
    <n v="803"/>
    <x v="0"/>
    <s v="Female"/>
    <x v="20"/>
    <n v="6"/>
    <n v="165526.71"/>
    <n v="1"/>
    <n v="1"/>
    <n v="0"/>
    <n v="12328.08"/>
    <x v="1"/>
    <n v="15"/>
    <n v="769"/>
    <n v="4"/>
    <n v="72"/>
    <n v="0.26666666666666666"/>
    <n v="11535"/>
    <x v="0"/>
    <x v="1"/>
    <s v="High Risk"/>
  </r>
  <r>
    <n v="15724876"/>
    <n v="560"/>
    <x v="0"/>
    <s v="Female"/>
    <x v="16"/>
    <n v="5"/>
    <n v="83714.41"/>
    <n v="1"/>
    <n v="1"/>
    <n v="1"/>
    <n v="33245.97"/>
    <x v="1"/>
    <n v="17"/>
    <n v="3323"/>
    <n v="4"/>
    <n v="74"/>
    <n v="0.23529411764705882"/>
    <n v="56491"/>
    <x v="0"/>
    <x v="2"/>
    <s v="High Risk"/>
  </r>
  <r>
    <n v="15696588"/>
    <n v="679"/>
    <x v="0"/>
    <s v="Female"/>
    <x v="18"/>
    <n v="3"/>
    <n v="0"/>
    <n v="2"/>
    <n v="1"/>
    <n v="1"/>
    <n v="2243.41"/>
    <x v="1"/>
    <n v="8"/>
    <n v="1304"/>
    <n v="9"/>
    <n v="47"/>
    <n v="1"/>
    <n v="10432"/>
    <x v="0"/>
    <x v="2"/>
    <s v="Medium Risk"/>
  </r>
  <r>
    <n v="15612832"/>
    <n v="526"/>
    <x v="0"/>
    <s v="Male"/>
    <x v="15"/>
    <n v="7"/>
    <n v="125540.05"/>
    <n v="1"/>
    <n v="0"/>
    <n v="0"/>
    <n v="86786.41"/>
    <x v="1"/>
    <n v="14"/>
    <n v="1010"/>
    <n v="4"/>
    <n v="111"/>
    <n v="0.2857142857142857"/>
    <n v="14140"/>
    <x v="0"/>
    <x v="1"/>
    <s v="High Risk"/>
  </r>
  <r>
    <n v="15804295"/>
    <n v="485"/>
    <x v="0"/>
    <s v="Male"/>
    <x v="1"/>
    <n v="2"/>
    <n v="100254.76"/>
    <n v="2"/>
    <n v="1"/>
    <n v="1"/>
    <n v="12706.67"/>
    <x v="1"/>
    <n v="13"/>
    <n v="3672"/>
    <n v="4"/>
    <n v="173"/>
    <n v="0.30769230769230771"/>
    <n v="47736"/>
    <x v="1"/>
    <x v="0"/>
    <s v="High Risk"/>
  </r>
  <r>
    <n v="15712536"/>
    <n v="625"/>
    <x v="0"/>
    <s v="Female"/>
    <x v="18"/>
    <n v="3"/>
    <n v="0"/>
    <n v="2"/>
    <n v="1"/>
    <n v="0"/>
    <n v="41295.1"/>
    <x v="0"/>
    <n v="22"/>
    <n v="1194"/>
    <n v="2"/>
    <n v="165"/>
    <n v="9.0909090909090912E-2"/>
    <n v="26268"/>
    <x v="0"/>
    <x v="2"/>
    <s v="High Risk"/>
  </r>
  <r>
    <n v="15662494"/>
    <n v="773"/>
    <x v="1"/>
    <s v="Male"/>
    <x v="3"/>
    <n v="7"/>
    <n v="138150.57"/>
    <n v="1"/>
    <n v="1"/>
    <n v="1"/>
    <n v="177357.16"/>
    <x v="1"/>
    <n v="8"/>
    <n v="3008"/>
    <n v="3"/>
    <n v="1"/>
    <n v="0.375"/>
    <n v="24064"/>
    <x v="2"/>
    <x v="1"/>
    <s v="Low Risk"/>
  </r>
  <r>
    <n v="15807728"/>
    <n v="530"/>
    <x v="0"/>
    <s v="Female"/>
    <x v="13"/>
    <n v="1"/>
    <n v="0"/>
    <n v="1"/>
    <n v="0"/>
    <n v="1"/>
    <n v="190663.89"/>
    <x v="0"/>
    <n v="16"/>
    <n v="1674"/>
    <n v="7"/>
    <n v="155"/>
    <n v="0.4375"/>
    <n v="26784"/>
    <x v="0"/>
    <x v="0"/>
    <s v="High Risk"/>
  </r>
  <r>
    <n v="15764916"/>
    <n v="616"/>
    <x v="2"/>
    <s v="Female"/>
    <x v="3"/>
    <n v="7"/>
    <n v="95984.21"/>
    <n v="1"/>
    <n v="0"/>
    <n v="1"/>
    <n v="115262.54"/>
    <x v="0"/>
    <n v="18"/>
    <n v="4325"/>
    <n v="4"/>
    <n v="97"/>
    <n v="0.22222222222222221"/>
    <n v="77850"/>
    <x v="2"/>
    <x v="1"/>
    <s v="High Risk"/>
  </r>
  <r>
    <n v="15615330"/>
    <n v="651"/>
    <x v="0"/>
    <s v="Male"/>
    <x v="51"/>
    <n v="10"/>
    <n v="0"/>
    <n v="2"/>
    <n v="1"/>
    <n v="1"/>
    <n v="170099.23"/>
    <x v="1"/>
    <n v="5"/>
    <n v="1465"/>
    <n v="6"/>
    <n v="170"/>
    <n v="1"/>
    <n v="7325"/>
    <x v="0"/>
    <x v="3"/>
    <s v="High Risk"/>
  </r>
  <r>
    <n v="15638487"/>
    <n v="586"/>
    <x v="2"/>
    <s v="Male"/>
    <x v="16"/>
    <n v="2"/>
    <n v="136858.42000000001"/>
    <n v="1"/>
    <n v="0"/>
    <n v="1"/>
    <n v="189143.94"/>
    <x v="1"/>
    <n v="1"/>
    <n v="3346"/>
    <n v="4"/>
    <n v="76"/>
    <n v="1"/>
    <n v="3346"/>
    <x v="1"/>
    <x v="0"/>
    <s v="High Risk"/>
  </r>
  <r>
    <n v="15627859"/>
    <n v="607"/>
    <x v="2"/>
    <s v="Male"/>
    <x v="6"/>
    <n v="7"/>
    <n v="102609"/>
    <n v="1"/>
    <n v="1"/>
    <n v="0"/>
    <n v="163257.44"/>
    <x v="1"/>
    <n v="23"/>
    <n v="2026"/>
    <n v="2"/>
    <n v="149"/>
    <n v="8.6956521739130432E-2"/>
    <n v="46598"/>
    <x v="1"/>
    <x v="1"/>
    <s v="High Risk"/>
  </r>
  <r>
    <n v="15622192"/>
    <n v="724"/>
    <x v="1"/>
    <s v="Male"/>
    <x v="2"/>
    <n v="3"/>
    <n v="0"/>
    <n v="2"/>
    <n v="0"/>
    <n v="1"/>
    <n v="95562.81"/>
    <x v="1"/>
    <n v="13"/>
    <n v="927"/>
    <n v="3"/>
    <n v="126"/>
    <n v="0.23076923076923078"/>
    <n v="12051"/>
    <x v="0"/>
    <x v="2"/>
    <s v="High Risk"/>
  </r>
  <r>
    <n v="15789413"/>
    <n v="733"/>
    <x v="0"/>
    <s v="Male"/>
    <x v="55"/>
    <n v="3"/>
    <n v="0"/>
    <n v="2"/>
    <n v="1"/>
    <n v="1"/>
    <n v="75272.63"/>
    <x v="1"/>
    <n v="11"/>
    <n v="1878"/>
    <n v="2"/>
    <n v="30"/>
    <n v="0.18181818181818182"/>
    <n v="20658"/>
    <x v="1"/>
    <x v="2"/>
    <s v="Low Risk"/>
  </r>
  <r>
    <n v="15583221"/>
    <n v="667"/>
    <x v="2"/>
    <s v="Male"/>
    <x v="53"/>
    <n v="3"/>
    <n v="77356.92"/>
    <n v="2"/>
    <n v="1"/>
    <n v="1"/>
    <n v="20881.96"/>
    <x v="1"/>
    <n v="2"/>
    <n v="4365"/>
    <n v="3"/>
    <n v="64"/>
    <n v="1"/>
    <n v="8730"/>
    <x v="2"/>
    <x v="2"/>
    <s v="High Risk"/>
  </r>
  <r>
    <n v="15768495"/>
    <n v="700"/>
    <x v="0"/>
    <s v="Female"/>
    <x v="15"/>
    <n v="8"/>
    <n v="110923.15"/>
    <n v="2"/>
    <n v="1"/>
    <n v="1"/>
    <n v="161845.81"/>
    <x v="0"/>
    <n v="24"/>
    <n v="2781"/>
    <n v="7"/>
    <n v="109"/>
    <n v="0.29166666666666669"/>
    <n v="66744"/>
    <x v="0"/>
    <x v="1"/>
    <s v="High Risk"/>
  </r>
  <r>
    <n v="15644103"/>
    <n v="659"/>
    <x v="1"/>
    <s v="Male"/>
    <x v="66"/>
    <n v="2"/>
    <n v="151675.65"/>
    <n v="1"/>
    <n v="0"/>
    <n v="1"/>
    <n v="49978.67"/>
    <x v="1"/>
    <n v="11"/>
    <n v="2160"/>
    <n v="0"/>
    <n v="158"/>
    <n v="0"/>
    <n v="23760"/>
    <x v="2"/>
    <x v="0"/>
    <s v="High Risk"/>
  </r>
  <r>
    <n v="15741197"/>
    <n v="710"/>
    <x v="1"/>
    <s v="Male"/>
    <x v="32"/>
    <n v="8"/>
    <n v="0"/>
    <n v="3"/>
    <n v="1"/>
    <n v="0"/>
    <n v="107292.91"/>
    <x v="1"/>
    <n v="28"/>
    <n v="3444"/>
    <n v="6"/>
    <n v="170"/>
    <n v="0.21428571428571427"/>
    <n v="96432"/>
    <x v="2"/>
    <x v="1"/>
    <s v="High Risk"/>
  </r>
  <r>
    <n v="15664547"/>
    <n v="760"/>
    <x v="0"/>
    <s v="Male"/>
    <x v="24"/>
    <n v="7"/>
    <n v="0"/>
    <n v="1"/>
    <n v="0"/>
    <n v="0"/>
    <n v="32863.24"/>
    <x v="0"/>
    <n v="24"/>
    <n v="2565"/>
    <n v="9"/>
    <n v="69"/>
    <n v="0.375"/>
    <n v="61560"/>
    <x v="0"/>
    <x v="1"/>
    <s v="High Risk"/>
  </r>
  <r>
    <n v="15797293"/>
    <n v="677"/>
    <x v="0"/>
    <s v="Female"/>
    <x v="11"/>
    <n v="3"/>
    <n v="0"/>
    <n v="2"/>
    <n v="1"/>
    <n v="0"/>
    <n v="179608.95999999999"/>
    <x v="1"/>
    <n v="27"/>
    <n v="283"/>
    <n v="9"/>
    <n v="84"/>
    <n v="0.33333333333333331"/>
    <n v="7641"/>
    <x v="1"/>
    <x v="2"/>
    <s v="High Risk"/>
  </r>
  <r>
    <n v="15572021"/>
    <n v="798"/>
    <x v="2"/>
    <s v="Female"/>
    <x v="6"/>
    <n v="8"/>
    <n v="80204.11"/>
    <n v="2"/>
    <n v="1"/>
    <n v="0"/>
    <n v="70223.22"/>
    <x v="1"/>
    <n v="16"/>
    <n v="4757"/>
    <n v="9"/>
    <n v="69"/>
    <n v="0.5625"/>
    <n v="76112"/>
    <x v="0"/>
    <x v="1"/>
    <s v="High Risk"/>
  </r>
  <r>
    <n v="15637461"/>
    <n v="758"/>
    <x v="0"/>
    <s v="Male"/>
    <x v="12"/>
    <n v="7"/>
    <n v="0"/>
    <n v="2"/>
    <n v="1"/>
    <n v="0"/>
    <n v="77951.839999999997"/>
    <x v="1"/>
    <n v="26"/>
    <n v="2483"/>
    <n v="2"/>
    <n v="67"/>
    <n v="7.6923076923076927E-2"/>
    <n v="64558"/>
    <x v="1"/>
    <x v="1"/>
    <s v="High Risk"/>
  </r>
  <r>
    <n v="15620577"/>
    <n v="715"/>
    <x v="0"/>
    <s v="Male"/>
    <x v="13"/>
    <n v="4"/>
    <n v="0"/>
    <n v="2"/>
    <n v="1"/>
    <n v="1"/>
    <n v="55043.93"/>
    <x v="1"/>
    <n v="21"/>
    <n v="4630"/>
    <n v="6"/>
    <n v="164"/>
    <n v="0.2857142857142857"/>
    <n v="97230"/>
    <x v="0"/>
    <x v="2"/>
    <s v="High Risk"/>
  </r>
  <r>
    <n v="15609643"/>
    <n v="752"/>
    <x v="2"/>
    <s v="Male"/>
    <x v="15"/>
    <n v="9"/>
    <n v="115587.49"/>
    <n v="2"/>
    <n v="0"/>
    <n v="1"/>
    <n v="101677.46"/>
    <x v="1"/>
    <n v="22"/>
    <n v="4818"/>
    <n v="10"/>
    <n v="180"/>
    <n v="0.45454545454545453"/>
    <n v="105996"/>
    <x v="0"/>
    <x v="3"/>
    <s v="High Risk"/>
  </r>
  <r>
    <n v="15785358"/>
    <n v="586"/>
    <x v="2"/>
    <s v="Male"/>
    <x v="17"/>
    <n v="8"/>
    <n v="106968.96000000001"/>
    <n v="1"/>
    <n v="1"/>
    <n v="1"/>
    <n v="79366.98"/>
    <x v="0"/>
    <n v="24"/>
    <n v="2527"/>
    <n v="0"/>
    <n v="109"/>
    <n v="0"/>
    <n v="60648"/>
    <x v="1"/>
    <x v="1"/>
    <s v="High Risk"/>
  </r>
  <r>
    <n v="15603883"/>
    <n v="818"/>
    <x v="0"/>
    <s v="Male"/>
    <x v="18"/>
    <n v="4"/>
    <n v="0"/>
    <n v="2"/>
    <n v="1"/>
    <n v="1"/>
    <n v="8037.03"/>
    <x v="1"/>
    <n v="27"/>
    <n v="791"/>
    <n v="10"/>
    <n v="77"/>
    <n v="0.37037037037037035"/>
    <n v="21357"/>
    <x v="2"/>
    <x v="2"/>
    <s v="High Risk"/>
  </r>
  <r>
    <n v="15782550"/>
    <n v="490"/>
    <x v="2"/>
    <s v="Female"/>
    <x v="1"/>
    <n v="0"/>
    <n v="139659.04"/>
    <n v="1"/>
    <n v="1"/>
    <n v="1"/>
    <n v="176254.12"/>
    <x v="1"/>
    <n v="7"/>
    <n v="2265"/>
    <n v="5"/>
    <n v="23"/>
    <n v="0.7142857142857143"/>
    <n v="15855"/>
    <x v="0"/>
    <x v="0"/>
    <s v="Low Risk"/>
  </r>
  <r>
    <n v="15775761"/>
    <n v="610"/>
    <x v="2"/>
    <s v="Female"/>
    <x v="58"/>
    <n v="5"/>
    <n v="86038.21"/>
    <n v="3"/>
    <n v="0"/>
    <n v="0"/>
    <n v="192743.06"/>
    <x v="0"/>
    <n v="2"/>
    <n v="2635"/>
    <n v="4"/>
    <n v="103"/>
    <n v="1"/>
    <n v="5270"/>
    <x v="1"/>
    <x v="2"/>
    <s v="High Risk"/>
  </r>
  <r>
    <n v="15680201"/>
    <n v="627"/>
    <x v="2"/>
    <s v="Male"/>
    <x v="9"/>
    <n v="5"/>
    <n v="102773.2"/>
    <n v="2"/>
    <n v="1"/>
    <n v="0"/>
    <n v="56793.02"/>
    <x v="0"/>
    <n v="6"/>
    <n v="3843"/>
    <n v="3"/>
    <n v="115"/>
    <n v="0.5"/>
    <n v="23058"/>
    <x v="1"/>
    <x v="2"/>
    <s v="High Risk"/>
  </r>
  <r>
    <n v="15767594"/>
    <n v="533"/>
    <x v="0"/>
    <s v="Female"/>
    <x v="12"/>
    <n v="8"/>
    <n v="0"/>
    <n v="2"/>
    <n v="1"/>
    <n v="1"/>
    <n v="187900.12"/>
    <x v="1"/>
    <n v="19"/>
    <n v="1712"/>
    <n v="0"/>
    <n v="99"/>
    <n v="0"/>
    <n v="32528"/>
    <x v="2"/>
    <x v="1"/>
    <s v="High Risk"/>
  </r>
  <r>
    <n v="15591985"/>
    <n v="708"/>
    <x v="0"/>
    <s v="Female"/>
    <x v="21"/>
    <n v="8"/>
    <n v="70754.179999999993"/>
    <n v="1"/>
    <n v="1"/>
    <n v="1"/>
    <n v="92920.04"/>
    <x v="0"/>
    <n v="24"/>
    <n v="3165"/>
    <n v="6"/>
    <n v="154"/>
    <n v="0.25"/>
    <n v="75960"/>
    <x v="1"/>
    <x v="1"/>
    <s v="High Risk"/>
  </r>
  <r>
    <n v="15789339"/>
    <n v="681"/>
    <x v="0"/>
    <s v="Male"/>
    <x v="49"/>
    <n v="4"/>
    <n v="122781.51"/>
    <n v="1"/>
    <n v="0"/>
    <n v="1"/>
    <n v="140166.95000000001"/>
    <x v="1"/>
    <n v="10"/>
    <n v="4855"/>
    <n v="4"/>
    <n v="167"/>
    <n v="0.4"/>
    <n v="48550"/>
    <x v="0"/>
    <x v="2"/>
    <s v="High Risk"/>
  </r>
  <r>
    <n v="15781530"/>
    <n v="690"/>
    <x v="0"/>
    <s v="Male"/>
    <x v="29"/>
    <n v="8"/>
    <n v="0"/>
    <n v="2"/>
    <n v="1"/>
    <n v="1"/>
    <n v="155782.89000000001"/>
    <x v="1"/>
    <n v="2"/>
    <n v="762"/>
    <n v="9"/>
    <n v="111"/>
    <n v="1"/>
    <n v="1524"/>
    <x v="0"/>
    <x v="1"/>
    <s v="High Risk"/>
  </r>
  <r>
    <n v="15705174"/>
    <n v="656"/>
    <x v="2"/>
    <s v="Male"/>
    <x v="50"/>
    <n v="7"/>
    <n v="153545.10999999999"/>
    <n v="1"/>
    <n v="1"/>
    <n v="1"/>
    <n v="186574.68"/>
    <x v="1"/>
    <n v="14"/>
    <n v="113"/>
    <n v="10"/>
    <n v="62"/>
    <n v="0.7142857142857143"/>
    <n v="1582"/>
    <x v="0"/>
    <x v="1"/>
    <s v="High Risk"/>
  </r>
  <r>
    <n v="15572114"/>
    <n v="673"/>
    <x v="1"/>
    <s v="Male"/>
    <x v="20"/>
    <n v="1"/>
    <n v="121629.22"/>
    <n v="1"/>
    <n v="1"/>
    <n v="1"/>
    <n v="3258.6"/>
    <x v="1"/>
    <n v="27"/>
    <n v="2661"/>
    <n v="0"/>
    <n v="165"/>
    <n v="0"/>
    <n v="71847"/>
    <x v="0"/>
    <x v="0"/>
    <s v="High Risk"/>
  </r>
  <r>
    <n v="15804009"/>
    <n v="806"/>
    <x v="2"/>
    <s v="Male"/>
    <x v="18"/>
    <n v="8"/>
    <n v="167983.17"/>
    <n v="2"/>
    <n v="1"/>
    <n v="1"/>
    <n v="106714.28"/>
    <x v="1"/>
    <n v="21"/>
    <n v="108"/>
    <n v="9"/>
    <n v="12"/>
    <n v="0.42857142857142855"/>
    <n v="2268"/>
    <x v="0"/>
    <x v="1"/>
    <s v="Low Risk"/>
  </r>
  <r>
    <n v="15662698"/>
    <n v="648"/>
    <x v="1"/>
    <s v="Female"/>
    <x v="3"/>
    <n v="7"/>
    <n v="81153.820000000007"/>
    <n v="1"/>
    <n v="1"/>
    <n v="1"/>
    <n v="144532.85"/>
    <x v="0"/>
    <n v="15"/>
    <n v="3105"/>
    <n v="8"/>
    <n v="92"/>
    <n v="0.53333333333333333"/>
    <n v="46575"/>
    <x v="2"/>
    <x v="1"/>
    <s v="High Risk"/>
  </r>
  <r>
    <n v="15696047"/>
    <n v="501"/>
    <x v="0"/>
    <s v="Male"/>
    <x v="12"/>
    <n v="6"/>
    <n v="99760.84"/>
    <n v="1"/>
    <n v="1"/>
    <n v="1"/>
    <n v="13591.52"/>
    <x v="1"/>
    <n v="15"/>
    <n v="3000"/>
    <n v="6"/>
    <n v="102"/>
    <n v="0.4"/>
    <n v="45000"/>
    <x v="0"/>
    <x v="1"/>
    <s v="High Risk"/>
  </r>
  <r>
    <n v="15701160"/>
    <n v="556"/>
    <x v="2"/>
    <s v="Female"/>
    <x v="3"/>
    <n v="4"/>
    <n v="125890.72"/>
    <n v="1"/>
    <n v="1"/>
    <n v="1"/>
    <n v="74854.97"/>
    <x v="1"/>
    <n v="9"/>
    <n v="3633"/>
    <n v="3"/>
    <n v="94"/>
    <n v="0.33333333333333331"/>
    <n v="32697"/>
    <x v="1"/>
    <x v="2"/>
    <s v="High Risk"/>
  </r>
  <r>
    <n v="15790093"/>
    <n v="627"/>
    <x v="0"/>
    <s v="Female"/>
    <x v="7"/>
    <n v="2"/>
    <n v="0"/>
    <n v="2"/>
    <n v="1"/>
    <n v="0"/>
    <n v="125451.01"/>
    <x v="1"/>
    <n v="24"/>
    <n v="4863"/>
    <n v="10"/>
    <n v="18"/>
    <n v="0.41666666666666669"/>
    <n v="116712"/>
    <x v="2"/>
    <x v="0"/>
    <s v="Low Risk"/>
  </r>
  <r>
    <n v="15632143"/>
    <n v="652"/>
    <x v="0"/>
    <s v="Male"/>
    <x v="8"/>
    <n v="2"/>
    <n v="119148.55"/>
    <n v="1"/>
    <n v="0"/>
    <n v="0"/>
    <n v="149740.22"/>
    <x v="1"/>
    <n v="24"/>
    <n v="931"/>
    <n v="9"/>
    <n v="64"/>
    <n v="0.375"/>
    <n v="22344"/>
    <x v="2"/>
    <x v="0"/>
    <s v="High Risk"/>
  </r>
  <r>
    <n v="15736778"/>
    <n v="807"/>
    <x v="2"/>
    <s v="Female"/>
    <x v="52"/>
    <n v="1"/>
    <n v="72948.58"/>
    <n v="2"/>
    <n v="1"/>
    <n v="1"/>
    <n v="17355.36"/>
    <x v="1"/>
    <n v="16"/>
    <n v="2829"/>
    <n v="10"/>
    <n v="1"/>
    <n v="0.625"/>
    <n v="45264"/>
    <x v="0"/>
    <x v="0"/>
    <s v="Low Risk"/>
  </r>
  <r>
    <n v="15734917"/>
    <n v="708"/>
    <x v="2"/>
    <s v="Male"/>
    <x v="29"/>
    <n v="8"/>
    <n v="133974.35999999999"/>
    <n v="2"/>
    <n v="1"/>
    <n v="0"/>
    <n v="50294.09"/>
    <x v="1"/>
    <n v="18"/>
    <n v="347"/>
    <n v="4"/>
    <n v="32"/>
    <n v="0.22222222222222221"/>
    <n v="6246"/>
    <x v="1"/>
    <x v="1"/>
    <s v="Medium Risk"/>
  </r>
  <r>
    <n v="15643903"/>
    <n v="619"/>
    <x v="0"/>
    <s v="Male"/>
    <x v="7"/>
    <n v="1"/>
    <n v="154483.98000000001"/>
    <n v="1"/>
    <n v="1"/>
    <n v="0"/>
    <n v="156394.74"/>
    <x v="1"/>
    <n v="24"/>
    <n v="4963"/>
    <n v="3"/>
    <n v="55"/>
    <n v="0.125"/>
    <n v="119112"/>
    <x v="0"/>
    <x v="0"/>
    <s v="Medium Risk"/>
  </r>
  <r>
    <n v="15569526"/>
    <n v="601"/>
    <x v="0"/>
    <s v="Male"/>
    <x v="20"/>
    <n v="10"/>
    <n v="98627.13"/>
    <n v="2"/>
    <n v="0"/>
    <n v="0"/>
    <n v="77977.69"/>
    <x v="1"/>
    <n v="30"/>
    <n v="4632"/>
    <n v="3"/>
    <n v="139"/>
    <n v="0.1"/>
    <n v="138960"/>
    <x v="0"/>
    <x v="3"/>
    <s v="High Risk"/>
  </r>
  <r>
    <n v="15777067"/>
    <n v="445"/>
    <x v="0"/>
    <s v="Male"/>
    <x v="55"/>
    <n v="2"/>
    <n v="136770.67000000001"/>
    <n v="1"/>
    <n v="0"/>
    <n v="1"/>
    <n v="43678.06"/>
    <x v="1"/>
    <n v="5"/>
    <n v="4313"/>
    <n v="7"/>
    <n v="88"/>
    <n v="1"/>
    <n v="21565"/>
    <x v="1"/>
    <x v="0"/>
    <s v="High Risk"/>
  </r>
  <r>
    <n v="15795511"/>
    <n v="800"/>
    <x v="2"/>
    <s v="Male"/>
    <x v="2"/>
    <n v="4"/>
    <n v="95252.72"/>
    <n v="1"/>
    <n v="1"/>
    <n v="0"/>
    <n v="13906.34"/>
    <x v="1"/>
    <n v="19"/>
    <n v="4636"/>
    <n v="9"/>
    <n v="148"/>
    <n v="0.47368421052631576"/>
    <n v="88084"/>
    <x v="0"/>
    <x v="2"/>
    <s v="High Risk"/>
  </r>
  <r>
    <n v="15610419"/>
    <n v="554"/>
    <x v="0"/>
    <s v="Male"/>
    <x v="19"/>
    <n v="3"/>
    <n v="117413.95"/>
    <n v="1"/>
    <n v="1"/>
    <n v="1"/>
    <n v="12766.74"/>
    <x v="1"/>
    <n v="28"/>
    <n v="866"/>
    <n v="4"/>
    <n v="61"/>
    <n v="0.14285714285714285"/>
    <n v="24248"/>
    <x v="1"/>
    <x v="2"/>
    <s v="High Risk"/>
  </r>
  <r>
    <n v="15644994"/>
    <n v="714"/>
    <x v="2"/>
    <s v="Male"/>
    <x v="41"/>
    <n v="4"/>
    <n v="137986.57999999999"/>
    <n v="2"/>
    <n v="0"/>
    <n v="1"/>
    <n v="51308.54"/>
    <x v="0"/>
    <n v="20"/>
    <n v="630"/>
    <n v="6"/>
    <n v="32"/>
    <n v="0.3"/>
    <n v="12600"/>
    <x v="0"/>
    <x v="2"/>
    <s v="Medium Risk"/>
  </r>
  <r>
    <n v="15703707"/>
    <n v="656"/>
    <x v="0"/>
    <s v="Male"/>
    <x v="4"/>
    <n v="10"/>
    <n v="143571.51999999999"/>
    <n v="1"/>
    <n v="0"/>
    <n v="0"/>
    <n v="127444.14"/>
    <x v="1"/>
    <n v="14"/>
    <n v="789"/>
    <n v="6"/>
    <n v="93"/>
    <n v="0.42857142857142855"/>
    <n v="11046"/>
    <x v="0"/>
    <x v="3"/>
    <s v="High Risk"/>
  </r>
  <r>
    <n v="15659327"/>
    <n v="520"/>
    <x v="0"/>
    <s v="Male"/>
    <x v="23"/>
    <n v="5"/>
    <n v="121197.64"/>
    <n v="1"/>
    <n v="1"/>
    <n v="0"/>
    <n v="72577.33"/>
    <x v="0"/>
    <n v="12"/>
    <n v="4922"/>
    <n v="4"/>
    <n v="87"/>
    <n v="0.33333333333333331"/>
    <n v="59064"/>
    <x v="0"/>
    <x v="2"/>
    <s v="High Risk"/>
  </r>
  <r>
    <n v="15771323"/>
    <n v="480"/>
    <x v="1"/>
    <s v="Male"/>
    <x v="2"/>
    <n v="5"/>
    <n v="121626.9"/>
    <n v="1"/>
    <n v="1"/>
    <n v="1"/>
    <n v="82438.13"/>
    <x v="1"/>
    <n v="21"/>
    <n v="3272"/>
    <n v="3"/>
    <n v="117"/>
    <n v="0.14285714285714285"/>
    <n v="68712"/>
    <x v="0"/>
    <x v="2"/>
    <s v="High Risk"/>
  </r>
  <r>
    <n v="15750549"/>
    <n v="660"/>
    <x v="2"/>
    <s v="Male"/>
    <x v="33"/>
    <n v="1"/>
    <n v="84440.1"/>
    <n v="2"/>
    <n v="1"/>
    <n v="1"/>
    <n v="60485.98"/>
    <x v="1"/>
    <n v="27"/>
    <n v="4375"/>
    <n v="2"/>
    <n v="90"/>
    <n v="7.407407407407407E-2"/>
    <n v="118125"/>
    <x v="2"/>
    <x v="0"/>
    <s v="High Risk"/>
  </r>
  <r>
    <n v="15698462"/>
    <n v="532"/>
    <x v="0"/>
    <s v="Male"/>
    <x v="18"/>
    <n v="4"/>
    <n v="0"/>
    <n v="2"/>
    <n v="1"/>
    <n v="1"/>
    <n v="132798.78"/>
    <x v="1"/>
    <n v="3"/>
    <n v="371"/>
    <n v="2"/>
    <n v="113"/>
    <n v="0.66666666666666663"/>
    <n v="1113"/>
    <x v="2"/>
    <x v="2"/>
    <s v="High Risk"/>
  </r>
  <r>
    <n v="15739692"/>
    <n v="679"/>
    <x v="0"/>
    <s v="Male"/>
    <x v="0"/>
    <n v="1"/>
    <n v="0"/>
    <n v="2"/>
    <n v="0"/>
    <n v="0"/>
    <n v="71823.149999999994"/>
    <x v="1"/>
    <n v="4"/>
    <n v="1635"/>
    <n v="8"/>
    <n v="48"/>
    <n v="1"/>
    <n v="6540"/>
    <x v="0"/>
    <x v="0"/>
    <s v="Medium Risk"/>
  </r>
  <r>
    <n v="15744041"/>
    <n v="780"/>
    <x v="0"/>
    <s v="Female"/>
    <x v="28"/>
    <n v="3"/>
    <n v="140356.70000000001"/>
    <n v="1"/>
    <n v="1"/>
    <n v="0"/>
    <n v="117144.15"/>
    <x v="1"/>
    <n v="13"/>
    <n v="3582"/>
    <n v="9"/>
    <n v="151"/>
    <n v="0.69230769230769229"/>
    <n v="46566"/>
    <x v="0"/>
    <x v="2"/>
    <s v="High Risk"/>
  </r>
  <r>
    <n v="15700714"/>
    <n v="747"/>
    <x v="0"/>
    <s v="Male"/>
    <x v="6"/>
    <n v="7"/>
    <n v="0"/>
    <n v="2"/>
    <n v="1"/>
    <n v="1"/>
    <n v="141706.43"/>
    <x v="1"/>
    <n v="16"/>
    <n v="4195"/>
    <n v="4"/>
    <n v="3"/>
    <n v="0.25"/>
    <n v="67120"/>
    <x v="0"/>
    <x v="1"/>
    <s v="Low Risk"/>
  </r>
  <r>
    <n v="15777743"/>
    <n v="705"/>
    <x v="0"/>
    <s v="Female"/>
    <x v="2"/>
    <n v="3"/>
    <n v="92224.56"/>
    <n v="1"/>
    <n v="1"/>
    <n v="1"/>
    <n v="54517.25"/>
    <x v="1"/>
    <n v="7"/>
    <n v="838"/>
    <n v="6"/>
    <n v="37"/>
    <n v="0.8571428571428571"/>
    <n v="5866"/>
    <x v="0"/>
    <x v="2"/>
    <s v="Medium Risk"/>
  </r>
  <r>
    <n v="15623143"/>
    <n v="732"/>
    <x v="0"/>
    <s v="Female"/>
    <x v="3"/>
    <n v="9"/>
    <n v="0"/>
    <n v="2"/>
    <n v="1"/>
    <n v="0"/>
    <n v="183147.17"/>
    <x v="1"/>
    <n v="1"/>
    <n v="307"/>
    <n v="4"/>
    <n v="166"/>
    <n v="1"/>
    <n v="307"/>
    <x v="1"/>
    <x v="3"/>
    <s v="High Risk"/>
  </r>
  <r>
    <n v="15712568"/>
    <n v="515"/>
    <x v="1"/>
    <s v="Male"/>
    <x v="20"/>
    <n v="10"/>
    <n v="121355.99"/>
    <n v="1"/>
    <n v="1"/>
    <n v="0"/>
    <n v="138360.29"/>
    <x v="1"/>
    <n v="3"/>
    <n v="4458"/>
    <n v="2"/>
    <n v="162"/>
    <n v="0.66666666666666663"/>
    <n v="13374"/>
    <x v="2"/>
    <x v="3"/>
    <s v="High Risk"/>
  </r>
  <r>
    <n v="15617432"/>
    <n v="816"/>
    <x v="2"/>
    <s v="Female"/>
    <x v="20"/>
    <n v="9"/>
    <n v="109003.26"/>
    <n v="1"/>
    <n v="1"/>
    <n v="1"/>
    <n v="79580.56"/>
    <x v="1"/>
    <n v="23"/>
    <n v="3479"/>
    <n v="1"/>
    <n v="145"/>
    <n v="4.3478260869565216E-2"/>
    <n v="80017"/>
    <x v="1"/>
    <x v="3"/>
    <s v="High Risk"/>
  </r>
  <r>
    <n v="15650424"/>
    <n v="641"/>
    <x v="0"/>
    <s v="Female"/>
    <x v="36"/>
    <n v="3"/>
    <n v="147341.43"/>
    <n v="1"/>
    <n v="1"/>
    <n v="1"/>
    <n v="157458.60999999999"/>
    <x v="0"/>
    <n v="8"/>
    <n v="440"/>
    <n v="6"/>
    <n v="165"/>
    <n v="0.75"/>
    <n v="3520"/>
    <x v="0"/>
    <x v="2"/>
    <s v="High Risk"/>
  </r>
  <r>
    <n v="15728829"/>
    <n v="509"/>
    <x v="0"/>
    <s v="Male"/>
    <x v="56"/>
    <n v="7"/>
    <n v="102983.91"/>
    <n v="1"/>
    <n v="1"/>
    <n v="0"/>
    <n v="171770.58"/>
    <x v="1"/>
    <n v="24"/>
    <n v="2349"/>
    <n v="4"/>
    <n v="42"/>
    <n v="0.16666666666666666"/>
    <n v="56376"/>
    <x v="2"/>
    <x v="1"/>
    <s v="Medium Risk"/>
  </r>
  <r>
    <n v="15680430"/>
    <n v="601"/>
    <x v="2"/>
    <s v="Female"/>
    <x v="23"/>
    <n v="4"/>
    <n v="96252.98"/>
    <n v="2"/>
    <n v="1"/>
    <n v="0"/>
    <n v="104263.82"/>
    <x v="1"/>
    <n v="20"/>
    <n v="2419"/>
    <n v="9"/>
    <n v="126"/>
    <n v="0.45"/>
    <n v="48380"/>
    <x v="0"/>
    <x v="2"/>
    <s v="High Risk"/>
  </r>
  <r>
    <n v="15687626"/>
    <n v="527"/>
    <x v="0"/>
    <s v="Male"/>
    <x v="2"/>
    <n v="4"/>
    <n v="0"/>
    <n v="2"/>
    <n v="1"/>
    <n v="0"/>
    <n v="167183.07"/>
    <x v="0"/>
    <n v="25"/>
    <n v="3634"/>
    <n v="6"/>
    <n v="173"/>
    <n v="0.24"/>
    <n v="90850"/>
    <x v="0"/>
    <x v="2"/>
    <s v="High Risk"/>
  </r>
  <r>
    <n v="15609187"/>
    <n v="455"/>
    <x v="0"/>
    <s v="Female"/>
    <x v="7"/>
    <n v="5"/>
    <n v="155879.09"/>
    <n v="2"/>
    <n v="0"/>
    <n v="0"/>
    <n v="70774.97"/>
    <x v="1"/>
    <n v="7"/>
    <n v="3280"/>
    <n v="2"/>
    <n v="97"/>
    <n v="0.2857142857142857"/>
    <n v="22960"/>
    <x v="2"/>
    <x v="2"/>
    <s v="High Risk"/>
  </r>
  <r>
    <n v="15609521"/>
    <n v="803"/>
    <x v="2"/>
    <s v="Male"/>
    <x v="10"/>
    <n v="4"/>
    <n v="142929.16"/>
    <n v="2"/>
    <n v="1"/>
    <n v="1"/>
    <n v="114869.56"/>
    <x v="1"/>
    <n v="21"/>
    <n v="4987"/>
    <n v="3"/>
    <n v="138"/>
    <n v="0.14285714285714285"/>
    <n v="104727"/>
    <x v="1"/>
    <x v="2"/>
    <s v="High Risk"/>
  </r>
  <r>
    <n v="15752626"/>
    <n v="553"/>
    <x v="0"/>
    <s v="Male"/>
    <x v="15"/>
    <n v="7"/>
    <n v="64082.09"/>
    <n v="1"/>
    <n v="0"/>
    <n v="1"/>
    <n v="109159.58"/>
    <x v="1"/>
    <n v="1"/>
    <n v="3511"/>
    <n v="9"/>
    <n v="175"/>
    <n v="1"/>
    <n v="3511"/>
    <x v="0"/>
    <x v="1"/>
    <s v="High Risk"/>
  </r>
  <r>
    <n v="15571756"/>
    <n v="724"/>
    <x v="0"/>
    <s v="Female"/>
    <x v="34"/>
    <n v="5"/>
    <n v="0"/>
    <n v="1"/>
    <n v="1"/>
    <n v="0"/>
    <n v="59351.68"/>
    <x v="1"/>
    <n v="13"/>
    <n v="1581"/>
    <n v="5"/>
    <n v="42"/>
    <n v="0.38461538461538464"/>
    <n v="20553"/>
    <x v="0"/>
    <x v="2"/>
    <s v="Medium Risk"/>
  </r>
  <r>
    <n v="15814040"/>
    <n v="610"/>
    <x v="0"/>
    <s v="Female"/>
    <x v="13"/>
    <n v="1"/>
    <n v="0"/>
    <n v="2"/>
    <n v="1"/>
    <n v="1"/>
    <n v="199657.46"/>
    <x v="1"/>
    <n v="8"/>
    <n v="395"/>
    <n v="5"/>
    <n v="75"/>
    <n v="0.625"/>
    <n v="3160"/>
    <x v="2"/>
    <x v="0"/>
    <s v="High Risk"/>
  </r>
  <r>
    <n v="15658211"/>
    <n v="559"/>
    <x v="1"/>
    <s v="Female"/>
    <x v="2"/>
    <n v="2"/>
    <n v="0"/>
    <n v="2"/>
    <n v="1"/>
    <n v="1"/>
    <n v="121151.1"/>
    <x v="1"/>
    <n v="30"/>
    <n v="1441"/>
    <n v="6"/>
    <n v="131"/>
    <n v="0.2"/>
    <n v="43230"/>
    <x v="0"/>
    <x v="0"/>
    <s v="High Risk"/>
  </r>
  <r>
    <n v="15742091"/>
    <n v="825"/>
    <x v="2"/>
    <s v="Female"/>
    <x v="12"/>
    <n v="6"/>
    <n v="118336.95"/>
    <n v="1"/>
    <n v="1"/>
    <n v="0"/>
    <n v="26342.33"/>
    <x v="0"/>
    <n v="1"/>
    <n v="859"/>
    <n v="10"/>
    <n v="51"/>
    <n v="1"/>
    <n v="859"/>
    <x v="2"/>
    <x v="1"/>
    <s v="Medium Risk"/>
  </r>
  <r>
    <n v="15787168"/>
    <n v="819"/>
    <x v="1"/>
    <s v="Female"/>
    <x v="34"/>
    <n v="8"/>
    <n v="168253.21"/>
    <n v="1"/>
    <n v="1"/>
    <n v="1"/>
    <n v="102799.14"/>
    <x v="1"/>
    <n v="19"/>
    <n v="1800"/>
    <n v="7"/>
    <n v="10"/>
    <n v="0.36842105263157893"/>
    <n v="34200"/>
    <x v="0"/>
    <x v="1"/>
    <s v="Low Risk"/>
  </r>
  <r>
    <n v="15772363"/>
    <n v="772"/>
    <x v="2"/>
    <s v="Female"/>
    <x v="0"/>
    <n v="0"/>
    <n v="101979.16"/>
    <n v="1"/>
    <n v="1"/>
    <n v="0"/>
    <n v="90928.48"/>
    <x v="1"/>
    <n v="5"/>
    <n v="3670"/>
    <n v="6"/>
    <n v="92"/>
    <n v="1"/>
    <n v="18350"/>
    <x v="2"/>
    <x v="0"/>
    <s v="High Risk"/>
  </r>
  <r>
    <n v="15659364"/>
    <n v="685"/>
    <x v="1"/>
    <s v="Male"/>
    <x v="51"/>
    <n v="5"/>
    <n v="164902.43"/>
    <n v="1"/>
    <n v="0"/>
    <n v="0"/>
    <n v="141152.28"/>
    <x v="1"/>
    <n v="9"/>
    <n v="2562"/>
    <n v="4"/>
    <n v="114"/>
    <n v="0.44444444444444442"/>
    <n v="23058"/>
    <x v="0"/>
    <x v="2"/>
    <s v="High Risk"/>
  </r>
  <r>
    <n v="15738980"/>
    <n v="506"/>
    <x v="0"/>
    <s v="Male"/>
    <x v="3"/>
    <n v="2"/>
    <n v="0"/>
    <n v="2"/>
    <n v="1"/>
    <n v="0"/>
    <n v="105568.6"/>
    <x v="1"/>
    <n v="29"/>
    <n v="2265"/>
    <n v="10"/>
    <n v="29"/>
    <n v="0.34482758620689657"/>
    <n v="65685"/>
    <x v="0"/>
    <x v="0"/>
    <s v="Low Risk"/>
  </r>
  <r>
    <n v="15794236"/>
    <n v="642"/>
    <x v="2"/>
    <s v="Male"/>
    <x v="32"/>
    <n v="10"/>
    <n v="111812.52"/>
    <n v="2"/>
    <n v="1"/>
    <n v="1"/>
    <n v="183045.46"/>
    <x v="1"/>
    <n v="21"/>
    <n v="437"/>
    <n v="6"/>
    <n v="155"/>
    <n v="0.2857142857142857"/>
    <n v="9177"/>
    <x v="1"/>
    <x v="3"/>
    <s v="High Risk"/>
  </r>
  <r>
    <n v="15721383"/>
    <n v="627"/>
    <x v="1"/>
    <s v="Male"/>
    <x v="20"/>
    <n v="10"/>
    <n v="0"/>
    <n v="2"/>
    <n v="1"/>
    <n v="1"/>
    <n v="194792.42"/>
    <x v="1"/>
    <n v="2"/>
    <n v="1538"/>
    <n v="7"/>
    <n v="67"/>
    <n v="1"/>
    <n v="3076"/>
    <x v="0"/>
    <x v="3"/>
    <s v="High Risk"/>
  </r>
  <r>
    <n v="15652981"/>
    <n v="600"/>
    <x v="2"/>
    <s v="Male"/>
    <x v="33"/>
    <n v="2"/>
    <n v="119755"/>
    <n v="1"/>
    <n v="1"/>
    <n v="1"/>
    <n v="21852.91"/>
    <x v="1"/>
    <n v="22"/>
    <n v="3910"/>
    <n v="4"/>
    <n v="173"/>
    <n v="0.18181818181818182"/>
    <n v="86020"/>
    <x v="0"/>
    <x v="0"/>
    <s v="High Risk"/>
  </r>
  <r>
    <n v="15722731"/>
    <n v="653"/>
    <x v="0"/>
    <s v="Male"/>
    <x v="17"/>
    <n v="0"/>
    <n v="119556.1"/>
    <n v="1"/>
    <n v="1"/>
    <n v="0"/>
    <n v="78250.13"/>
    <x v="0"/>
    <n v="3"/>
    <n v="2073"/>
    <n v="7"/>
    <n v="70"/>
    <n v="1"/>
    <n v="6219"/>
    <x v="0"/>
    <x v="0"/>
    <s v="High Risk"/>
  </r>
  <r>
    <n v="15640507"/>
    <n v="762"/>
    <x v="1"/>
    <s v="Female"/>
    <x v="12"/>
    <n v="3"/>
    <n v="119349.69"/>
    <n v="3"/>
    <n v="1"/>
    <n v="1"/>
    <n v="47114.18"/>
    <x v="0"/>
    <n v="7"/>
    <n v="3761"/>
    <n v="0"/>
    <n v="126"/>
    <n v="0"/>
    <n v="26327"/>
    <x v="0"/>
    <x v="2"/>
    <s v="High Risk"/>
  </r>
  <r>
    <n v="15578878"/>
    <n v="569"/>
    <x v="1"/>
    <s v="Female"/>
    <x v="33"/>
    <n v="3"/>
    <n v="139528.23000000001"/>
    <n v="1"/>
    <n v="1"/>
    <n v="1"/>
    <n v="33230.370000000003"/>
    <x v="1"/>
    <n v="13"/>
    <n v="2130"/>
    <n v="6"/>
    <n v="132"/>
    <n v="0.46153846153846156"/>
    <n v="27690"/>
    <x v="0"/>
    <x v="2"/>
    <s v="High Risk"/>
  </r>
  <r>
    <n v="15744295"/>
    <n v="756"/>
    <x v="0"/>
    <s v="Male"/>
    <x v="20"/>
    <n v="1"/>
    <n v="94773.11"/>
    <n v="1"/>
    <n v="1"/>
    <n v="0"/>
    <n v="114279.63"/>
    <x v="1"/>
    <n v="23"/>
    <n v="3211"/>
    <n v="2"/>
    <n v="137"/>
    <n v="8.6956521739130432E-2"/>
    <n v="73853"/>
    <x v="0"/>
    <x v="0"/>
    <s v="High Risk"/>
  </r>
  <r>
    <n v="15776558"/>
    <n v="673"/>
    <x v="0"/>
    <s v="Male"/>
    <x v="8"/>
    <n v="1"/>
    <n v="108345.22"/>
    <n v="1"/>
    <n v="0"/>
    <n v="1"/>
    <n v="38802.03"/>
    <x v="1"/>
    <n v="17"/>
    <n v="3319"/>
    <n v="0"/>
    <n v="112"/>
    <n v="0"/>
    <n v="56423"/>
    <x v="0"/>
    <x v="0"/>
    <s v="High Risk"/>
  </r>
  <r>
    <n v="15596136"/>
    <n v="637"/>
    <x v="0"/>
    <s v="Female"/>
    <x v="18"/>
    <n v="9"/>
    <n v="166939.88"/>
    <n v="1"/>
    <n v="1"/>
    <n v="1"/>
    <n v="72504.759999999995"/>
    <x v="1"/>
    <n v="14"/>
    <n v="4199"/>
    <n v="4"/>
    <n v="56"/>
    <n v="0.2857142857142857"/>
    <n v="58786"/>
    <x v="0"/>
    <x v="3"/>
    <s v="Medium Risk"/>
  </r>
  <r>
    <n v="15704597"/>
    <n v="644"/>
    <x v="0"/>
    <s v="Male"/>
    <x v="19"/>
    <n v="7"/>
    <n v="174571.36"/>
    <n v="1"/>
    <n v="0"/>
    <n v="1"/>
    <n v="43943.09"/>
    <x v="1"/>
    <n v="27"/>
    <n v="2086"/>
    <n v="9"/>
    <n v="100"/>
    <n v="0.33333333333333331"/>
    <n v="56322"/>
    <x v="0"/>
    <x v="1"/>
    <s v="High Risk"/>
  </r>
  <r>
    <n v="15648272"/>
    <n v="658"/>
    <x v="1"/>
    <s v="Male"/>
    <x v="12"/>
    <n v="9"/>
    <n v="71829.34"/>
    <n v="1"/>
    <n v="1"/>
    <n v="1"/>
    <n v="68141.919999999998"/>
    <x v="1"/>
    <n v="29"/>
    <n v="1937"/>
    <n v="2"/>
    <n v="62"/>
    <n v="6.8965517241379309E-2"/>
    <n v="56173"/>
    <x v="0"/>
    <x v="3"/>
    <s v="High Risk"/>
  </r>
  <r>
    <n v="15594915"/>
    <n v="649"/>
    <x v="0"/>
    <s v="Female"/>
    <x v="18"/>
    <n v="8"/>
    <n v="0"/>
    <n v="2"/>
    <n v="0"/>
    <n v="1"/>
    <n v="109179.89"/>
    <x v="1"/>
    <n v="13"/>
    <n v="2816"/>
    <n v="5"/>
    <n v="54"/>
    <n v="0.38461538461538464"/>
    <n v="36608"/>
    <x v="2"/>
    <x v="1"/>
    <s v="Medium Risk"/>
  </r>
  <r>
    <n v="15581115"/>
    <n v="603"/>
    <x v="0"/>
    <s v="Female"/>
    <x v="2"/>
    <n v="9"/>
    <n v="76769.679999999993"/>
    <n v="1"/>
    <n v="0"/>
    <n v="0"/>
    <n v="48224.72"/>
    <x v="1"/>
    <n v="16"/>
    <n v="1683"/>
    <n v="7"/>
    <n v="178"/>
    <n v="0.4375"/>
    <n v="26928"/>
    <x v="0"/>
    <x v="3"/>
    <s v="High Risk"/>
  </r>
  <r>
    <n v="15763907"/>
    <n v="820"/>
    <x v="0"/>
    <s v="Female"/>
    <x v="2"/>
    <n v="1"/>
    <n v="104614.29"/>
    <n v="1"/>
    <n v="1"/>
    <n v="0"/>
    <n v="61538.43"/>
    <x v="0"/>
    <n v="4"/>
    <n v="2036"/>
    <n v="2"/>
    <n v="137"/>
    <n v="0.5"/>
    <n v="8144"/>
    <x v="0"/>
    <x v="0"/>
    <s v="High Risk"/>
  </r>
  <r>
    <n v="15705994"/>
    <n v="712"/>
    <x v="1"/>
    <s v="Male"/>
    <x v="7"/>
    <n v="10"/>
    <n v="0"/>
    <n v="1"/>
    <n v="1"/>
    <n v="0"/>
    <n v="94544.88"/>
    <x v="1"/>
    <n v="4"/>
    <n v="4160"/>
    <n v="5"/>
    <n v="170"/>
    <n v="1"/>
    <n v="16640"/>
    <x v="2"/>
    <x v="3"/>
    <s v="High Risk"/>
  </r>
  <r>
    <n v="15772421"/>
    <n v="645"/>
    <x v="2"/>
    <s v="Female"/>
    <x v="8"/>
    <n v="1"/>
    <n v="128927.93"/>
    <n v="1"/>
    <n v="1"/>
    <n v="1"/>
    <n v="2850.01"/>
    <x v="1"/>
    <n v="2"/>
    <n v="125"/>
    <n v="0"/>
    <n v="105"/>
    <n v="0"/>
    <n v="250"/>
    <x v="0"/>
    <x v="0"/>
    <s v="High Risk"/>
  </r>
  <r>
    <n v="15711572"/>
    <n v="705"/>
    <x v="2"/>
    <s v="Female"/>
    <x v="8"/>
    <n v="9"/>
    <n v="110941.93"/>
    <n v="2"/>
    <n v="1"/>
    <n v="0"/>
    <n v="163484.79999999999"/>
    <x v="1"/>
    <n v="30"/>
    <n v="2345"/>
    <n v="0"/>
    <n v="42"/>
    <n v="0"/>
    <n v="70350"/>
    <x v="0"/>
    <x v="3"/>
    <s v="Medium Risk"/>
  </r>
  <r>
    <n v="15691170"/>
    <n v="590"/>
    <x v="1"/>
    <s v="Female"/>
    <x v="6"/>
    <n v="10"/>
    <n v="99250.08"/>
    <n v="1"/>
    <n v="1"/>
    <n v="1"/>
    <n v="129629.41"/>
    <x v="1"/>
    <n v="23"/>
    <n v="231"/>
    <n v="3"/>
    <n v="101"/>
    <n v="0.13043478260869565"/>
    <n v="5313"/>
    <x v="1"/>
    <x v="3"/>
    <s v="High Risk"/>
  </r>
  <r>
    <n v="15600106"/>
    <n v="631"/>
    <x v="0"/>
    <s v="Male"/>
    <x v="18"/>
    <n v="1"/>
    <n v="0"/>
    <n v="2"/>
    <n v="0"/>
    <n v="0"/>
    <n v="133141.34"/>
    <x v="1"/>
    <n v="6"/>
    <n v="1871"/>
    <n v="10"/>
    <n v="100"/>
    <n v="1"/>
    <n v="11226"/>
    <x v="0"/>
    <x v="0"/>
    <s v="High Risk"/>
  </r>
  <r>
    <n v="15745431"/>
    <n v="604"/>
    <x v="0"/>
    <s v="Male"/>
    <x v="10"/>
    <n v="7"/>
    <n v="0"/>
    <n v="2"/>
    <n v="1"/>
    <n v="1"/>
    <n v="188078.55"/>
    <x v="1"/>
    <n v="15"/>
    <n v="551"/>
    <n v="9"/>
    <n v="16"/>
    <n v="0.6"/>
    <n v="8265"/>
    <x v="0"/>
    <x v="1"/>
    <s v="Low Risk"/>
  </r>
  <r>
    <n v="15649508"/>
    <n v="643"/>
    <x v="1"/>
    <s v="Male"/>
    <x v="36"/>
    <n v="8"/>
    <n v="0"/>
    <n v="2"/>
    <n v="1"/>
    <n v="0"/>
    <n v="174729.3"/>
    <x v="1"/>
    <n v="25"/>
    <n v="1426"/>
    <n v="10"/>
    <n v="121"/>
    <n v="0.4"/>
    <n v="35650"/>
    <x v="1"/>
    <x v="1"/>
    <s v="High Risk"/>
  </r>
  <r>
    <n v="15812611"/>
    <n v="690"/>
    <x v="1"/>
    <s v="Female"/>
    <x v="33"/>
    <n v="5"/>
    <n v="0"/>
    <n v="2"/>
    <n v="0"/>
    <n v="1"/>
    <n v="78700.03"/>
    <x v="1"/>
    <n v="29"/>
    <n v="3560"/>
    <n v="8"/>
    <n v="117"/>
    <n v="0.27586206896551724"/>
    <n v="103240"/>
    <x v="1"/>
    <x v="2"/>
    <s v="High Risk"/>
  </r>
  <r>
    <n v="15619699"/>
    <n v="558"/>
    <x v="0"/>
    <s v="Male"/>
    <x v="8"/>
    <n v="7"/>
    <n v="0"/>
    <n v="1"/>
    <n v="1"/>
    <n v="0"/>
    <n v="198269.08"/>
    <x v="1"/>
    <n v="27"/>
    <n v="3170"/>
    <n v="9"/>
    <n v="40"/>
    <n v="0.33333333333333331"/>
    <n v="85590"/>
    <x v="2"/>
    <x v="1"/>
    <s v="Medium Risk"/>
  </r>
  <r>
    <n v="15813946"/>
    <n v="637"/>
    <x v="2"/>
    <s v="Male"/>
    <x v="21"/>
    <n v="1"/>
    <n v="104682.83"/>
    <n v="1"/>
    <n v="1"/>
    <n v="0"/>
    <n v="55266.96"/>
    <x v="0"/>
    <n v="8"/>
    <n v="508"/>
    <n v="7"/>
    <n v="137"/>
    <n v="0.875"/>
    <n v="4064"/>
    <x v="0"/>
    <x v="0"/>
    <s v="High Risk"/>
  </r>
  <r>
    <n v="15762762"/>
    <n v="648"/>
    <x v="2"/>
    <s v="Female"/>
    <x v="13"/>
    <n v="5"/>
    <n v="118886.55"/>
    <n v="1"/>
    <n v="0"/>
    <n v="0"/>
    <n v="51636.7"/>
    <x v="1"/>
    <n v="28"/>
    <n v="1925"/>
    <n v="7"/>
    <n v="52"/>
    <n v="0.25"/>
    <n v="53900"/>
    <x v="2"/>
    <x v="2"/>
    <s v="Medium Risk"/>
  </r>
  <r>
    <n v="15629793"/>
    <n v="652"/>
    <x v="1"/>
    <s v="Male"/>
    <x v="34"/>
    <n v="8"/>
    <n v="156823.70000000001"/>
    <n v="2"/>
    <n v="1"/>
    <n v="0"/>
    <n v="198251.51999999999"/>
    <x v="1"/>
    <n v="15"/>
    <n v="966"/>
    <n v="3"/>
    <n v="150"/>
    <n v="0.2"/>
    <n v="14490"/>
    <x v="2"/>
    <x v="1"/>
    <s v="High Risk"/>
  </r>
  <r>
    <n v="15781298"/>
    <n v="808"/>
    <x v="2"/>
    <s v="Male"/>
    <x v="2"/>
    <n v="3"/>
    <n v="124216.93"/>
    <n v="1"/>
    <n v="0"/>
    <n v="1"/>
    <n v="171442.36"/>
    <x v="1"/>
    <n v="21"/>
    <n v="4535"/>
    <n v="9"/>
    <n v="7"/>
    <n v="0.42857142857142855"/>
    <n v="95235"/>
    <x v="2"/>
    <x v="2"/>
    <s v="Low Risk"/>
  </r>
  <r>
    <n v="15622658"/>
    <n v="551"/>
    <x v="0"/>
    <s v="Female"/>
    <x v="28"/>
    <n v="2"/>
    <n v="144258.51999999999"/>
    <n v="1"/>
    <n v="1"/>
    <n v="0"/>
    <n v="49778.79"/>
    <x v="1"/>
    <n v="12"/>
    <n v="1893"/>
    <n v="0"/>
    <n v="97"/>
    <n v="0"/>
    <n v="22716"/>
    <x v="0"/>
    <x v="0"/>
    <s v="High Risk"/>
  </r>
  <r>
    <n v="15658980"/>
    <n v="711"/>
    <x v="2"/>
    <s v="Male"/>
    <x v="28"/>
    <n v="9"/>
    <n v="128793.63"/>
    <n v="1"/>
    <n v="1"/>
    <n v="0"/>
    <n v="19262.05"/>
    <x v="1"/>
    <n v="28"/>
    <n v="3965"/>
    <n v="0"/>
    <n v="78"/>
    <n v="0"/>
    <n v="111020"/>
    <x v="0"/>
    <x v="3"/>
    <s v="High Risk"/>
  </r>
  <r>
    <n v="15701936"/>
    <n v="467"/>
    <x v="2"/>
    <s v="Male"/>
    <x v="34"/>
    <n v="10"/>
    <n v="126315.26"/>
    <n v="1"/>
    <n v="1"/>
    <n v="0"/>
    <n v="32349.29"/>
    <x v="0"/>
    <n v="11"/>
    <n v="1301"/>
    <n v="5"/>
    <n v="162"/>
    <n v="0.45454545454545453"/>
    <n v="14311"/>
    <x v="0"/>
    <x v="3"/>
    <s v="High Risk"/>
  </r>
  <r>
    <n v="15686917"/>
    <n v="789"/>
    <x v="1"/>
    <s v="Female"/>
    <x v="20"/>
    <n v="4"/>
    <n v="0"/>
    <n v="2"/>
    <n v="1"/>
    <n v="0"/>
    <n v="137402.26999999999"/>
    <x v="1"/>
    <n v="19"/>
    <n v="3398"/>
    <n v="9"/>
    <n v="40"/>
    <n v="0.47368421052631576"/>
    <n v="64562"/>
    <x v="0"/>
    <x v="2"/>
    <s v="Medium Risk"/>
  </r>
  <r>
    <n v="15807312"/>
    <n v="602"/>
    <x v="1"/>
    <s v="Male"/>
    <x v="19"/>
    <n v="5"/>
    <n v="0"/>
    <n v="2"/>
    <n v="0"/>
    <n v="1"/>
    <n v="64038.34"/>
    <x v="1"/>
    <n v="5"/>
    <n v="1148"/>
    <n v="6"/>
    <n v="174"/>
    <n v="1"/>
    <n v="5740"/>
    <x v="0"/>
    <x v="2"/>
    <s v="High Risk"/>
  </r>
  <r>
    <n v="15574523"/>
    <n v="576"/>
    <x v="0"/>
    <s v="Male"/>
    <x v="2"/>
    <n v="1"/>
    <n v="0"/>
    <n v="2"/>
    <n v="1"/>
    <n v="1"/>
    <n v="68814.23"/>
    <x v="1"/>
    <n v="11"/>
    <n v="1424"/>
    <n v="3"/>
    <n v="110"/>
    <n v="0.27272727272727271"/>
    <n v="15664"/>
    <x v="1"/>
    <x v="0"/>
    <s v="High Risk"/>
  </r>
  <r>
    <n v="15724200"/>
    <n v="584"/>
    <x v="0"/>
    <s v="Male"/>
    <x v="16"/>
    <n v="1"/>
    <n v="115341.55"/>
    <n v="1"/>
    <n v="0"/>
    <n v="1"/>
    <n v="173632.92"/>
    <x v="1"/>
    <n v="27"/>
    <n v="2270"/>
    <n v="4"/>
    <n v="72"/>
    <n v="0.14814814814814814"/>
    <n v="61290"/>
    <x v="1"/>
    <x v="0"/>
    <s v="High Risk"/>
  </r>
  <r>
    <n v="15738224"/>
    <n v="593"/>
    <x v="0"/>
    <s v="Male"/>
    <x v="15"/>
    <n v="6"/>
    <n v="99162.29"/>
    <n v="1"/>
    <n v="1"/>
    <n v="0"/>
    <n v="128384.11"/>
    <x v="1"/>
    <n v="26"/>
    <n v="3313"/>
    <n v="4"/>
    <n v="35"/>
    <n v="0.15384615384615385"/>
    <n v="86138"/>
    <x v="0"/>
    <x v="1"/>
    <s v="Medium Risk"/>
  </r>
  <r>
    <n v="15593283"/>
    <n v="705"/>
    <x v="2"/>
    <s v="Female"/>
    <x v="36"/>
    <n v="1"/>
    <n v="156848.13"/>
    <n v="2"/>
    <n v="1"/>
    <n v="1"/>
    <n v="99475.95"/>
    <x v="0"/>
    <n v="7"/>
    <n v="4124"/>
    <n v="0"/>
    <n v="158"/>
    <n v="0"/>
    <n v="28868"/>
    <x v="1"/>
    <x v="0"/>
    <s v="High Risk"/>
  </r>
  <r>
    <n v="15814690"/>
    <n v="595"/>
    <x v="2"/>
    <s v="Female"/>
    <x v="55"/>
    <n v="2"/>
    <n v="105736.32000000001"/>
    <n v="1"/>
    <n v="1"/>
    <n v="1"/>
    <n v="89935.73"/>
    <x v="0"/>
    <n v="3"/>
    <n v="1358"/>
    <n v="0"/>
    <n v="162"/>
    <n v="0"/>
    <n v="4074"/>
    <x v="0"/>
    <x v="0"/>
    <s v="High Risk"/>
  </r>
  <r>
    <n v="15807245"/>
    <n v="699"/>
    <x v="2"/>
    <s v="Female"/>
    <x v="1"/>
    <n v="1"/>
    <n v="200117.76000000001"/>
    <n v="2"/>
    <n v="1"/>
    <n v="0"/>
    <n v="94142.35"/>
    <x v="1"/>
    <n v="20"/>
    <n v="2187"/>
    <n v="7"/>
    <n v="127"/>
    <n v="0.35"/>
    <n v="43740"/>
    <x v="0"/>
    <x v="0"/>
    <s v="High Risk"/>
  </r>
  <r>
    <n v="15799358"/>
    <n v="516"/>
    <x v="0"/>
    <s v="Female"/>
    <x v="17"/>
    <n v="6"/>
    <n v="62212.29"/>
    <n v="1"/>
    <n v="0"/>
    <n v="1"/>
    <n v="171681.86"/>
    <x v="0"/>
    <n v="17"/>
    <n v="4583"/>
    <n v="0"/>
    <n v="1"/>
    <n v="0"/>
    <n v="77911"/>
    <x v="0"/>
    <x v="1"/>
    <s v="Low Risk"/>
  </r>
  <r>
    <n v="15616172"/>
    <n v="838"/>
    <x v="0"/>
    <s v="Male"/>
    <x v="8"/>
    <n v="2"/>
    <n v="0"/>
    <n v="2"/>
    <n v="1"/>
    <n v="0"/>
    <n v="8222.9599999999991"/>
    <x v="1"/>
    <n v="8"/>
    <n v="2159"/>
    <n v="4"/>
    <n v="137"/>
    <n v="0.5"/>
    <n v="17272"/>
    <x v="0"/>
    <x v="0"/>
    <s v="High Risk"/>
  </r>
  <r>
    <n v="15777958"/>
    <n v="587"/>
    <x v="0"/>
    <s v="Male"/>
    <x v="2"/>
    <n v="10"/>
    <n v="0"/>
    <n v="2"/>
    <n v="1"/>
    <n v="1"/>
    <n v="170409.45"/>
    <x v="1"/>
    <n v="3"/>
    <n v="3987"/>
    <n v="3"/>
    <n v="150"/>
    <n v="1"/>
    <n v="11961"/>
    <x v="0"/>
    <x v="3"/>
    <s v="High Risk"/>
  </r>
  <r>
    <n v="15809124"/>
    <n v="750"/>
    <x v="0"/>
    <s v="Male"/>
    <x v="16"/>
    <n v="5"/>
    <n v="151532.4"/>
    <n v="1"/>
    <n v="1"/>
    <n v="1"/>
    <n v="46555.15"/>
    <x v="1"/>
    <n v="24"/>
    <n v="261"/>
    <n v="7"/>
    <n v="59"/>
    <n v="0.29166666666666669"/>
    <n v="6264"/>
    <x v="2"/>
    <x v="2"/>
    <s v="Medium Risk"/>
  </r>
  <r>
    <n v="15616367"/>
    <n v="581"/>
    <x v="2"/>
    <s v="Male"/>
    <x v="2"/>
    <n v="1"/>
    <n v="121523.51"/>
    <n v="1"/>
    <n v="0"/>
    <n v="0"/>
    <n v="161655.54999999999"/>
    <x v="0"/>
    <n v="4"/>
    <n v="1315"/>
    <n v="2"/>
    <n v="34"/>
    <n v="0.5"/>
    <n v="5260"/>
    <x v="1"/>
    <x v="0"/>
    <s v="Medium Risk"/>
  </r>
  <r>
    <n v="15687385"/>
    <n v="484"/>
    <x v="0"/>
    <s v="Male"/>
    <x v="1"/>
    <n v="5"/>
    <n v="0"/>
    <n v="1"/>
    <n v="1"/>
    <n v="1"/>
    <n v="74267.350000000006"/>
    <x v="1"/>
    <n v="4"/>
    <n v="3945"/>
    <n v="8"/>
    <n v="99"/>
    <n v="1"/>
    <n v="15780"/>
    <x v="0"/>
    <x v="2"/>
    <s v="High Risk"/>
  </r>
  <r>
    <n v="15607877"/>
    <n v="576"/>
    <x v="1"/>
    <s v="Male"/>
    <x v="28"/>
    <n v="8"/>
    <n v="0"/>
    <n v="2"/>
    <n v="0"/>
    <n v="1"/>
    <n v="34101.06"/>
    <x v="1"/>
    <n v="12"/>
    <n v="3072"/>
    <n v="1"/>
    <n v="126"/>
    <n v="8.3333333333333329E-2"/>
    <n v="36864"/>
    <x v="2"/>
    <x v="1"/>
    <s v="High Risk"/>
  </r>
  <r>
    <n v="15736327"/>
    <n v="567"/>
    <x v="2"/>
    <s v="Female"/>
    <x v="17"/>
    <n v="1"/>
    <n v="68238.509999999995"/>
    <n v="2"/>
    <n v="1"/>
    <n v="1"/>
    <n v="109572.58"/>
    <x v="1"/>
    <n v="5"/>
    <n v="2730"/>
    <n v="6"/>
    <n v="32"/>
    <n v="1"/>
    <n v="13650"/>
    <x v="0"/>
    <x v="0"/>
    <s v="Medium Risk"/>
  </r>
  <r>
    <n v="15746704"/>
    <n v="638"/>
    <x v="1"/>
    <s v="Male"/>
    <x v="33"/>
    <n v="9"/>
    <n v="136808.53"/>
    <n v="2"/>
    <n v="1"/>
    <n v="1"/>
    <n v="106642.97"/>
    <x v="1"/>
    <n v="10"/>
    <n v="3785"/>
    <n v="7"/>
    <n v="11"/>
    <n v="0.7"/>
    <n v="37850"/>
    <x v="0"/>
    <x v="3"/>
    <s v="Low Risk"/>
  </r>
  <r>
    <n v="15778304"/>
    <n v="646"/>
    <x v="2"/>
    <s v="Male"/>
    <x v="9"/>
    <n v="0"/>
    <n v="92398.080000000002"/>
    <n v="1"/>
    <n v="1"/>
    <n v="1"/>
    <n v="18897.29"/>
    <x v="1"/>
    <n v="9"/>
    <n v="4284"/>
    <n v="9"/>
    <n v="132"/>
    <n v="1"/>
    <n v="38556"/>
    <x v="2"/>
    <x v="0"/>
    <s v="High Risk"/>
  </r>
  <r>
    <n v="15588456"/>
    <n v="658"/>
    <x v="0"/>
    <s v="Female"/>
    <x v="20"/>
    <n v="5"/>
    <n v="143566.12"/>
    <n v="1"/>
    <n v="1"/>
    <n v="1"/>
    <n v="189607.71"/>
    <x v="1"/>
    <n v="2"/>
    <n v="383"/>
    <n v="9"/>
    <n v="2"/>
    <n v="1"/>
    <n v="766"/>
    <x v="0"/>
    <x v="2"/>
    <s v="Low Risk"/>
  </r>
  <r>
    <n v="15664035"/>
    <n v="590"/>
    <x v="1"/>
    <s v="Female"/>
    <x v="16"/>
    <n v="9"/>
    <n v="0"/>
    <n v="2"/>
    <n v="1"/>
    <n v="1"/>
    <n v="148750.16"/>
    <x v="1"/>
    <n v="5"/>
    <n v="305"/>
    <n v="2"/>
    <n v="69"/>
    <n v="0.4"/>
    <n v="1525"/>
    <x v="0"/>
    <x v="3"/>
    <s v="High Risk"/>
  </r>
  <r>
    <n v="15596405"/>
    <n v="546"/>
    <x v="1"/>
    <s v="Male"/>
    <x v="11"/>
    <n v="7"/>
    <n v="127728.24"/>
    <n v="2"/>
    <n v="1"/>
    <n v="1"/>
    <n v="105279.74"/>
    <x v="1"/>
    <n v="16"/>
    <n v="4346"/>
    <n v="7"/>
    <n v="30"/>
    <n v="0.4375"/>
    <n v="69536"/>
    <x v="0"/>
    <x v="1"/>
    <s v="Low Risk"/>
  </r>
  <r>
    <n v="15815097"/>
    <n v="603"/>
    <x v="0"/>
    <s v="Female"/>
    <x v="10"/>
    <n v="9"/>
    <n v="0"/>
    <n v="2"/>
    <n v="1"/>
    <n v="0"/>
    <n v="167916.35"/>
    <x v="1"/>
    <n v="13"/>
    <n v="1154"/>
    <n v="4"/>
    <n v="159"/>
    <n v="0.30769230769230771"/>
    <n v="15002"/>
    <x v="2"/>
    <x v="3"/>
    <s v="High Risk"/>
  </r>
  <r>
    <n v="15762708"/>
    <n v="619"/>
    <x v="1"/>
    <s v="Female"/>
    <x v="16"/>
    <n v="10"/>
    <n v="119658.49"/>
    <n v="1"/>
    <n v="1"/>
    <n v="1"/>
    <n v="8646.58"/>
    <x v="1"/>
    <n v="4"/>
    <n v="454"/>
    <n v="8"/>
    <n v="34"/>
    <n v="1"/>
    <n v="1816"/>
    <x v="2"/>
    <x v="3"/>
    <s v="Medium Risk"/>
  </r>
  <r>
    <n v="15776211"/>
    <n v="678"/>
    <x v="0"/>
    <s v="Female"/>
    <x v="10"/>
    <n v="6"/>
    <n v="0"/>
    <n v="2"/>
    <n v="1"/>
    <n v="1"/>
    <n v="124592.84"/>
    <x v="1"/>
    <n v="1"/>
    <n v="3570"/>
    <n v="6"/>
    <n v="10"/>
    <n v="1"/>
    <n v="3570"/>
    <x v="0"/>
    <x v="1"/>
    <s v="Low Risk"/>
  </r>
  <r>
    <n v="15626012"/>
    <n v="459"/>
    <x v="0"/>
    <s v="Male"/>
    <x v="28"/>
    <n v="4"/>
    <n v="149879.66"/>
    <n v="1"/>
    <n v="0"/>
    <n v="0"/>
    <n v="50016.17"/>
    <x v="1"/>
    <n v="8"/>
    <n v="746"/>
    <n v="6"/>
    <n v="14"/>
    <n v="0.75"/>
    <n v="5968"/>
    <x v="0"/>
    <x v="2"/>
    <s v="Low Risk"/>
  </r>
  <r>
    <n v="15792077"/>
    <n v="671"/>
    <x v="2"/>
    <s v="Male"/>
    <x v="34"/>
    <n v="8"/>
    <n v="119859.52"/>
    <n v="2"/>
    <n v="1"/>
    <n v="0"/>
    <n v="125422.66"/>
    <x v="1"/>
    <n v="20"/>
    <n v="140"/>
    <n v="2"/>
    <n v="69"/>
    <n v="0.1"/>
    <n v="2800"/>
    <x v="0"/>
    <x v="1"/>
    <s v="High Risk"/>
  </r>
  <r>
    <n v="15718765"/>
    <n v="501"/>
    <x v="1"/>
    <s v="Male"/>
    <x v="3"/>
    <n v="6"/>
    <n v="104533.24"/>
    <n v="1"/>
    <n v="0"/>
    <n v="0"/>
    <n v="81123.59"/>
    <x v="0"/>
    <n v="17"/>
    <n v="2753"/>
    <n v="4"/>
    <n v="12"/>
    <n v="0.23529411764705882"/>
    <n v="46801"/>
    <x v="2"/>
    <x v="1"/>
    <s v="Low Risk"/>
  </r>
  <r>
    <n v="15576615"/>
    <n v="719"/>
    <x v="1"/>
    <s v="Male"/>
    <x v="24"/>
    <n v="10"/>
    <n v="145382.60999999999"/>
    <n v="1"/>
    <n v="1"/>
    <n v="0"/>
    <n v="80408.59"/>
    <x v="1"/>
    <n v="9"/>
    <n v="4293"/>
    <n v="6"/>
    <n v="169"/>
    <n v="0.66666666666666663"/>
    <n v="38637"/>
    <x v="0"/>
    <x v="3"/>
    <s v="High Risk"/>
  </r>
  <r>
    <n v="15752650"/>
    <n v="681"/>
    <x v="1"/>
    <s v="Female"/>
    <x v="24"/>
    <n v="6"/>
    <n v="121231.39"/>
    <n v="1"/>
    <n v="1"/>
    <n v="1"/>
    <n v="146366.07999999999"/>
    <x v="1"/>
    <n v="1"/>
    <n v="641"/>
    <n v="8"/>
    <n v="27"/>
    <n v="1"/>
    <n v="641"/>
    <x v="0"/>
    <x v="1"/>
    <s v="Low Risk"/>
  </r>
  <r>
    <n v="15797502"/>
    <n v="706"/>
    <x v="1"/>
    <s v="Male"/>
    <x v="9"/>
    <n v="2"/>
    <n v="141078.57"/>
    <n v="1"/>
    <n v="1"/>
    <n v="1"/>
    <n v="24402.87"/>
    <x v="1"/>
    <n v="30"/>
    <n v="4145"/>
    <n v="2"/>
    <n v="166"/>
    <n v="6.6666666666666666E-2"/>
    <n v="124350"/>
    <x v="0"/>
    <x v="0"/>
    <s v="High Risk"/>
  </r>
  <r>
    <n v="15687329"/>
    <n v="763"/>
    <x v="2"/>
    <s v="Female"/>
    <x v="15"/>
    <n v="1"/>
    <n v="108465.65"/>
    <n v="2"/>
    <n v="1"/>
    <n v="0"/>
    <n v="60552.44"/>
    <x v="0"/>
    <n v="5"/>
    <n v="3748"/>
    <n v="10"/>
    <n v="131"/>
    <n v="1"/>
    <n v="18740"/>
    <x v="1"/>
    <x v="0"/>
    <s v="High Risk"/>
  </r>
  <r>
    <n v="15779423"/>
    <n v="716"/>
    <x v="0"/>
    <s v="Male"/>
    <x v="2"/>
    <n v="1"/>
    <n v="70657.61"/>
    <n v="2"/>
    <n v="1"/>
    <n v="1"/>
    <n v="76476.05"/>
    <x v="1"/>
    <n v="19"/>
    <n v="3748"/>
    <n v="5"/>
    <n v="91"/>
    <n v="0.26315789473684209"/>
    <n v="71212"/>
    <x v="0"/>
    <x v="0"/>
    <s v="High Risk"/>
  </r>
  <r>
    <n v="15619514"/>
    <n v="507"/>
    <x v="2"/>
    <s v="Male"/>
    <x v="20"/>
    <n v="3"/>
    <n v="120105.43"/>
    <n v="1"/>
    <n v="1"/>
    <n v="0"/>
    <n v="92075.01"/>
    <x v="0"/>
    <n v="10"/>
    <n v="3992"/>
    <n v="0"/>
    <n v="99"/>
    <n v="0"/>
    <n v="39920"/>
    <x v="0"/>
    <x v="2"/>
    <s v="High Risk"/>
  </r>
  <r>
    <n v="15615430"/>
    <n v="678"/>
    <x v="2"/>
    <s v="Male"/>
    <x v="30"/>
    <n v="4"/>
    <n v="129646.91"/>
    <n v="1"/>
    <n v="1"/>
    <n v="1"/>
    <n v="184125.1"/>
    <x v="0"/>
    <n v="7"/>
    <n v="3934"/>
    <n v="3"/>
    <n v="5"/>
    <n v="0.42857142857142855"/>
    <n v="27538"/>
    <x v="2"/>
    <x v="2"/>
    <s v="Low Risk"/>
  </r>
  <r>
    <n v="15716431"/>
    <n v="775"/>
    <x v="0"/>
    <s v="Female"/>
    <x v="33"/>
    <n v="10"/>
    <n v="191091.74"/>
    <n v="2"/>
    <n v="1"/>
    <n v="1"/>
    <n v="96170.38"/>
    <x v="1"/>
    <n v="18"/>
    <n v="533"/>
    <n v="5"/>
    <n v="131"/>
    <n v="0.27777777777777779"/>
    <n v="9594"/>
    <x v="0"/>
    <x v="3"/>
    <s v="High Risk"/>
  </r>
  <r>
    <n v="15798341"/>
    <n v="544"/>
    <x v="0"/>
    <s v="Male"/>
    <x v="16"/>
    <n v="8"/>
    <n v="0"/>
    <n v="1"/>
    <n v="1"/>
    <n v="1"/>
    <n v="98208.62"/>
    <x v="1"/>
    <n v="17"/>
    <n v="2418"/>
    <n v="2"/>
    <n v="127"/>
    <n v="0.11764705882352941"/>
    <n v="41106"/>
    <x v="0"/>
    <x v="1"/>
    <s v="High Risk"/>
  </r>
  <r>
    <n v="15651958"/>
    <n v="756"/>
    <x v="0"/>
    <s v="Male"/>
    <x v="7"/>
    <n v="8"/>
    <n v="0"/>
    <n v="2"/>
    <n v="1"/>
    <n v="1"/>
    <n v="157932.75"/>
    <x v="1"/>
    <n v="18"/>
    <n v="3995"/>
    <n v="4"/>
    <n v="96"/>
    <n v="0.22222222222222221"/>
    <n v="71910"/>
    <x v="1"/>
    <x v="1"/>
    <s v="High Risk"/>
  </r>
  <r>
    <n v="15726179"/>
    <n v="757"/>
    <x v="2"/>
    <s v="Female"/>
    <x v="3"/>
    <n v="5"/>
    <n v="131433.32999999999"/>
    <n v="2"/>
    <n v="1"/>
    <n v="1"/>
    <n v="3497.43"/>
    <x v="0"/>
    <n v="18"/>
    <n v="4374"/>
    <n v="3"/>
    <n v="49"/>
    <n v="0.16666666666666666"/>
    <n v="78732"/>
    <x v="2"/>
    <x v="2"/>
    <s v="Medium Risk"/>
  </r>
  <r>
    <n v="15652999"/>
    <n v="742"/>
    <x v="2"/>
    <s v="Male"/>
    <x v="19"/>
    <n v="1"/>
    <n v="137937.95000000001"/>
    <n v="1"/>
    <n v="1"/>
    <n v="1"/>
    <n v="51387.1"/>
    <x v="1"/>
    <n v="1"/>
    <n v="271"/>
    <n v="7"/>
    <n v="124"/>
    <n v="1"/>
    <n v="271"/>
    <x v="0"/>
    <x v="0"/>
    <s v="High Risk"/>
  </r>
  <r>
    <n v="15691950"/>
    <n v="591"/>
    <x v="0"/>
    <s v="Male"/>
    <x v="23"/>
    <n v="3"/>
    <n v="0"/>
    <n v="2"/>
    <n v="1"/>
    <n v="0"/>
    <n v="50123.44"/>
    <x v="1"/>
    <n v="18"/>
    <n v="3215"/>
    <n v="8"/>
    <n v="75"/>
    <n v="0.44444444444444442"/>
    <n v="57870"/>
    <x v="0"/>
    <x v="2"/>
    <s v="High Risk"/>
  </r>
  <r>
    <n v="15632446"/>
    <n v="667"/>
    <x v="0"/>
    <s v="Male"/>
    <x v="9"/>
    <n v="4"/>
    <n v="0"/>
    <n v="2"/>
    <n v="0"/>
    <n v="0"/>
    <n v="180329.83"/>
    <x v="1"/>
    <n v="2"/>
    <n v="4320"/>
    <n v="1"/>
    <n v="6"/>
    <n v="0.5"/>
    <n v="8640"/>
    <x v="0"/>
    <x v="2"/>
    <s v="Low Risk"/>
  </r>
  <r>
    <n v="15620936"/>
    <n v="787"/>
    <x v="0"/>
    <s v="Male"/>
    <x v="15"/>
    <n v="4"/>
    <n v="0"/>
    <n v="2"/>
    <n v="1"/>
    <n v="1"/>
    <n v="13238.93"/>
    <x v="1"/>
    <n v="17"/>
    <n v="517"/>
    <n v="7"/>
    <n v="160"/>
    <n v="0.41176470588235292"/>
    <n v="8789"/>
    <x v="0"/>
    <x v="2"/>
    <s v="High Risk"/>
  </r>
  <r>
    <n v="15587640"/>
    <n v="718"/>
    <x v="0"/>
    <s v="Female"/>
    <x v="3"/>
    <n v="0"/>
    <n v="93143.39"/>
    <n v="1"/>
    <n v="1"/>
    <n v="0"/>
    <n v="167554.85999999999"/>
    <x v="1"/>
    <n v="14"/>
    <n v="2067"/>
    <n v="3"/>
    <n v="165"/>
    <n v="0.21428571428571427"/>
    <n v="28938"/>
    <x v="0"/>
    <x v="0"/>
    <s v="High Risk"/>
  </r>
  <r>
    <n v="15782231"/>
    <n v="521"/>
    <x v="0"/>
    <s v="Male"/>
    <x v="16"/>
    <n v="6"/>
    <n v="0"/>
    <n v="2"/>
    <n v="1"/>
    <n v="0"/>
    <n v="51454.06"/>
    <x v="1"/>
    <n v="2"/>
    <n v="3406"/>
    <n v="4"/>
    <n v="50"/>
    <n v="1"/>
    <n v="6812"/>
    <x v="0"/>
    <x v="1"/>
    <s v="Medium Risk"/>
  </r>
  <r>
    <n v="15580462"/>
    <n v="607"/>
    <x v="1"/>
    <s v="Male"/>
    <x v="20"/>
    <n v="1"/>
    <n v="112544.45"/>
    <n v="1"/>
    <n v="1"/>
    <n v="1"/>
    <n v="19842.22"/>
    <x v="1"/>
    <n v="4"/>
    <n v="1329"/>
    <n v="3"/>
    <n v="33"/>
    <n v="0.75"/>
    <n v="5316"/>
    <x v="0"/>
    <x v="0"/>
    <s v="Medium Risk"/>
  </r>
  <r>
    <n v="15736371"/>
    <n v="633"/>
    <x v="0"/>
    <s v="Female"/>
    <x v="10"/>
    <n v="3"/>
    <n v="123034.43"/>
    <n v="2"/>
    <n v="1"/>
    <n v="1"/>
    <n v="38315.040000000001"/>
    <x v="1"/>
    <n v="19"/>
    <n v="181"/>
    <n v="0"/>
    <n v="18"/>
    <n v="0"/>
    <n v="3439"/>
    <x v="0"/>
    <x v="2"/>
    <s v="Low Risk"/>
  </r>
  <r>
    <n v="15648032"/>
    <n v="588"/>
    <x v="1"/>
    <s v="Male"/>
    <x v="24"/>
    <n v="2"/>
    <n v="0"/>
    <n v="2"/>
    <n v="0"/>
    <n v="1"/>
    <n v="187816.59"/>
    <x v="1"/>
    <n v="5"/>
    <n v="421"/>
    <n v="5"/>
    <n v="46"/>
    <n v="1"/>
    <n v="2105"/>
    <x v="0"/>
    <x v="0"/>
    <s v="Medium Risk"/>
  </r>
  <r>
    <n v="15610454"/>
    <n v="724"/>
    <x v="2"/>
    <s v="Female"/>
    <x v="19"/>
    <n v="9"/>
    <n v="119278.44"/>
    <n v="1"/>
    <n v="1"/>
    <n v="1"/>
    <n v="197148.24"/>
    <x v="1"/>
    <n v="2"/>
    <n v="4563"/>
    <n v="8"/>
    <n v="90"/>
    <n v="1"/>
    <n v="9126"/>
    <x v="0"/>
    <x v="3"/>
    <s v="High Risk"/>
  </r>
  <r>
    <n v="15671358"/>
    <n v="720"/>
    <x v="0"/>
    <s v="Male"/>
    <x v="4"/>
    <n v="4"/>
    <n v="0"/>
    <n v="2"/>
    <n v="1"/>
    <n v="0"/>
    <n v="163471.01"/>
    <x v="1"/>
    <n v="15"/>
    <n v="4005"/>
    <n v="1"/>
    <n v="6"/>
    <n v="6.6666666666666666E-2"/>
    <n v="60075"/>
    <x v="0"/>
    <x v="2"/>
    <s v="Low Risk"/>
  </r>
  <r>
    <n v="15747130"/>
    <n v="521"/>
    <x v="0"/>
    <s v="Male"/>
    <x v="2"/>
    <n v="7"/>
    <n v="0"/>
    <n v="2"/>
    <n v="0"/>
    <n v="1"/>
    <n v="653.58000000000004"/>
    <x v="1"/>
    <n v="1"/>
    <n v="2456"/>
    <n v="6"/>
    <n v="101"/>
    <n v="1"/>
    <n v="2456"/>
    <x v="0"/>
    <x v="1"/>
    <s v="High Risk"/>
  </r>
  <r>
    <n v="15578374"/>
    <n v="620"/>
    <x v="1"/>
    <s v="Male"/>
    <x v="18"/>
    <n v="7"/>
    <n v="169312.72"/>
    <n v="1"/>
    <n v="1"/>
    <n v="0"/>
    <n v="45414.09"/>
    <x v="1"/>
    <n v="22"/>
    <n v="4880"/>
    <n v="10"/>
    <n v="69"/>
    <n v="0.45454545454545453"/>
    <n v="107360"/>
    <x v="1"/>
    <x v="1"/>
    <s v="High Risk"/>
  </r>
  <r>
    <n v="15572182"/>
    <n v="505"/>
    <x v="2"/>
    <s v="Female"/>
    <x v="19"/>
    <n v="3"/>
    <n v="106506.77"/>
    <n v="3"/>
    <n v="1"/>
    <n v="0"/>
    <n v="45445.78"/>
    <x v="0"/>
    <n v="4"/>
    <n v="4277"/>
    <n v="8"/>
    <n v="105"/>
    <n v="1"/>
    <n v="17108"/>
    <x v="0"/>
    <x v="2"/>
    <s v="High Risk"/>
  </r>
  <r>
    <n v="15770041"/>
    <n v="728"/>
    <x v="1"/>
    <s v="Female"/>
    <x v="3"/>
    <n v="8"/>
    <n v="128412.61"/>
    <n v="1"/>
    <n v="0"/>
    <n v="1"/>
    <n v="139024.31"/>
    <x v="1"/>
    <n v="24"/>
    <n v="4034"/>
    <n v="2"/>
    <n v="57"/>
    <n v="8.3333333333333329E-2"/>
    <n v="96816"/>
    <x v="0"/>
    <x v="1"/>
    <s v="Medium Risk"/>
  </r>
  <r>
    <n v="15669414"/>
    <n v="486"/>
    <x v="2"/>
    <s v="Male"/>
    <x v="46"/>
    <n v="9"/>
    <n v="118356.89"/>
    <n v="2"/>
    <n v="1"/>
    <n v="0"/>
    <n v="168034.83"/>
    <x v="0"/>
    <n v="9"/>
    <n v="3168"/>
    <n v="3"/>
    <n v="8"/>
    <n v="0.33333333333333331"/>
    <n v="28512"/>
    <x v="1"/>
    <x v="3"/>
    <s v="Low Risk"/>
  </r>
  <r>
    <n v="15777054"/>
    <n v="584"/>
    <x v="2"/>
    <s v="Male"/>
    <x v="0"/>
    <n v="3"/>
    <n v="137479.13"/>
    <n v="1"/>
    <n v="1"/>
    <n v="0"/>
    <n v="25669.1"/>
    <x v="1"/>
    <n v="9"/>
    <n v="4321"/>
    <n v="2"/>
    <n v="126"/>
    <n v="0.22222222222222221"/>
    <n v="38889"/>
    <x v="0"/>
    <x v="2"/>
    <s v="High Risk"/>
  </r>
  <r>
    <n v="15621021"/>
    <n v="687"/>
    <x v="1"/>
    <s v="Female"/>
    <x v="20"/>
    <n v="1"/>
    <n v="0"/>
    <n v="2"/>
    <n v="1"/>
    <n v="0"/>
    <n v="8207.36"/>
    <x v="1"/>
    <n v="13"/>
    <n v="408"/>
    <n v="0"/>
    <n v="124"/>
    <n v="0"/>
    <n v="5304"/>
    <x v="1"/>
    <x v="0"/>
    <s v="High Risk"/>
  </r>
  <r>
    <n v="15785490"/>
    <n v="771"/>
    <x v="0"/>
    <s v="Male"/>
    <x v="5"/>
    <n v="3"/>
    <n v="105229.72"/>
    <n v="1"/>
    <n v="1"/>
    <n v="1"/>
    <n v="16281.68"/>
    <x v="0"/>
    <n v="12"/>
    <n v="2495"/>
    <n v="4"/>
    <n v="53"/>
    <n v="0.33333333333333331"/>
    <n v="29940"/>
    <x v="0"/>
    <x v="2"/>
    <s v="Medium Risk"/>
  </r>
  <r>
    <n v="15577695"/>
    <n v="678"/>
    <x v="0"/>
    <s v="Male"/>
    <x v="1"/>
    <n v="2"/>
    <n v="148088.10999999999"/>
    <n v="1"/>
    <n v="1"/>
    <n v="0"/>
    <n v="14083.12"/>
    <x v="1"/>
    <n v="13"/>
    <n v="2451"/>
    <n v="2"/>
    <n v="52"/>
    <n v="0.15384615384615385"/>
    <n v="31863"/>
    <x v="0"/>
    <x v="0"/>
    <s v="Medium Risk"/>
  </r>
  <r>
    <n v="15686974"/>
    <n v="751"/>
    <x v="0"/>
    <s v="Female"/>
    <x v="36"/>
    <n v="4"/>
    <n v="0"/>
    <n v="1"/>
    <n v="0"/>
    <n v="1"/>
    <n v="30165.06"/>
    <x v="0"/>
    <n v="2"/>
    <n v="3717"/>
    <n v="1"/>
    <n v="154"/>
    <n v="0.5"/>
    <n v="7434"/>
    <x v="2"/>
    <x v="2"/>
    <s v="High Risk"/>
  </r>
  <r>
    <n v="15574584"/>
    <n v="670"/>
    <x v="0"/>
    <s v="Male"/>
    <x v="19"/>
    <n v="8"/>
    <n v="126679.69"/>
    <n v="1"/>
    <n v="1"/>
    <n v="1"/>
    <n v="39451.089999999997"/>
    <x v="1"/>
    <n v="16"/>
    <n v="4859"/>
    <n v="5"/>
    <n v="104"/>
    <n v="0.3125"/>
    <n v="77744"/>
    <x v="2"/>
    <x v="1"/>
    <s v="High Risk"/>
  </r>
  <r>
    <n v="15719541"/>
    <n v="675"/>
    <x v="1"/>
    <s v="Male"/>
    <x v="8"/>
    <n v="2"/>
    <n v="90826.27"/>
    <n v="2"/>
    <n v="1"/>
    <n v="0"/>
    <n v="60270.87"/>
    <x v="1"/>
    <n v="21"/>
    <n v="622"/>
    <n v="4"/>
    <n v="97"/>
    <n v="0.19047619047619047"/>
    <n v="13062"/>
    <x v="0"/>
    <x v="0"/>
    <s v="High Risk"/>
  </r>
  <r>
    <n v="15646310"/>
    <n v="684"/>
    <x v="1"/>
    <s v="Male"/>
    <x v="9"/>
    <n v="8"/>
    <n v="143582.89000000001"/>
    <n v="1"/>
    <n v="1"/>
    <n v="1"/>
    <n v="22527.27"/>
    <x v="1"/>
    <n v="22"/>
    <n v="3890"/>
    <n v="7"/>
    <n v="138"/>
    <n v="0.31818181818181818"/>
    <n v="85580"/>
    <x v="0"/>
    <x v="1"/>
    <s v="High Risk"/>
  </r>
  <r>
    <n v="15697606"/>
    <n v="637"/>
    <x v="0"/>
    <s v="Female"/>
    <x v="29"/>
    <n v="10"/>
    <n v="125712.2"/>
    <n v="1"/>
    <n v="0"/>
    <n v="0"/>
    <n v="175072.47"/>
    <x v="1"/>
    <n v="19"/>
    <n v="1555"/>
    <n v="6"/>
    <n v="180"/>
    <n v="0.31578947368421051"/>
    <n v="29545"/>
    <x v="1"/>
    <x v="3"/>
    <s v="High Risk"/>
  </r>
  <r>
    <n v="15711489"/>
    <n v="760"/>
    <x v="1"/>
    <s v="Female"/>
    <x v="15"/>
    <n v="2"/>
    <n v="0"/>
    <n v="1"/>
    <n v="1"/>
    <n v="1"/>
    <n v="114565.35"/>
    <x v="1"/>
    <n v="8"/>
    <n v="4920"/>
    <n v="6"/>
    <n v="165"/>
    <n v="0.75"/>
    <n v="39360"/>
    <x v="0"/>
    <x v="0"/>
    <s v="High Risk"/>
  </r>
  <r>
    <n v="15670427"/>
    <n v="662"/>
    <x v="1"/>
    <s v="Male"/>
    <x v="24"/>
    <n v="4"/>
    <n v="155187.29999999999"/>
    <n v="1"/>
    <n v="1"/>
    <n v="0"/>
    <n v="48930.8"/>
    <x v="1"/>
    <n v="23"/>
    <n v="339"/>
    <n v="7"/>
    <n v="152"/>
    <n v="0.30434782608695654"/>
    <n v="7797"/>
    <x v="0"/>
    <x v="2"/>
    <s v="High Risk"/>
  </r>
  <r>
    <n v="15731755"/>
    <n v="680"/>
    <x v="0"/>
    <s v="Male"/>
    <x v="23"/>
    <n v="10"/>
    <n v="0"/>
    <n v="2"/>
    <n v="1"/>
    <n v="0"/>
    <n v="187008.45"/>
    <x v="1"/>
    <n v="16"/>
    <n v="4716"/>
    <n v="6"/>
    <n v="150"/>
    <n v="0.375"/>
    <n v="75456"/>
    <x v="1"/>
    <x v="3"/>
    <s v="High Risk"/>
  </r>
  <r>
    <n v="15796370"/>
    <n v="604"/>
    <x v="1"/>
    <s v="Male"/>
    <x v="20"/>
    <n v="5"/>
    <n v="155455.43"/>
    <n v="1"/>
    <n v="0"/>
    <n v="1"/>
    <n v="113581.85"/>
    <x v="1"/>
    <n v="17"/>
    <n v="3334"/>
    <n v="9"/>
    <n v="119"/>
    <n v="0.52941176470588236"/>
    <n v="56678"/>
    <x v="1"/>
    <x v="2"/>
    <s v="High Risk"/>
  </r>
  <r>
    <n v="15598331"/>
    <n v="764"/>
    <x v="0"/>
    <s v="Female"/>
    <x v="20"/>
    <n v="9"/>
    <n v="100480.53"/>
    <n v="1"/>
    <n v="1"/>
    <n v="0"/>
    <n v="124095.69"/>
    <x v="1"/>
    <n v="9"/>
    <n v="3057"/>
    <n v="4"/>
    <n v="106"/>
    <n v="0.44444444444444442"/>
    <n v="27513"/>
    <x v="0"/>
    <x v="3"/>
    <s v="High Risk"/>
  </r>
  <r>
    <n v="15704795"/>
    <n v="521"/>
    <x v="0"/>
    <s v="Female"/>
    <x v="62"/>
    <n v="6"/>
    <n v="0"/>
    <n v="2"/>
    <n v="1"/>
    <n v="1"/>
    <n v="49054.1"/>
    <x v="1"/>
    <n v="29"/>
    <n v="2082"/>
    <n v="8"/>
    <n v="157"/>
    <n v="0.27586206896551724"/>
    <n v="60378"/>
    <x v="1"/>
    <x v="1"/>
    <s v="High Risk"/>
  </r>
  <r>
    <n v="15796764"/>
    <n v="684"/>
    <x v="2"/>
    <s v="Female"/>
    <x v="27"/>
    <n v="3"/>
    <n v="127585.98"/>
    <n v="3"/>
    <n v="1"/>
    <n v="1"/>
    <n v="80593.490000000005"/>
    <x v="0"/>
    <n v="12"/>
    <n v="3700"/>
    <n v="0"/>
    <n v="130"/>
    <n v="0"/>
    <n v="44400"/>
    <x v="0"/>
    <x v="2"/>
    <s v="High Risk"/>
  </r>
  <r>
    <n v="15589420"/>
    <n v="795"/>
    <x v="0"/>
    <s v="Female"/>
    <x v="20"/>
    <n v="2"/>
    <n v="101891.1"/>
    <n v="1"/>
    <n v="1"/>
    <n v="1"/>
    <n v="183044.86"/>
    <x v="1"/>
    <n v="21"/>
    <n v="3180"/>
    <n v="8"/>
    <n v="87"/>
    <n v="0.38095238095238093"/>
    <n v="66780"/>
    <x v="2"/>
    <x v="0"/>
    <s v="High Risk"/>
  </r>
  <r>
    <n v="15810563"/>
    <n v="678"/>
    <x v="1"/>
    <s v="Female"/>
    <x v="22"/>
    <n v="8"/>
    <n v="0"/>
    <n v="2"/>
    <n v="1"/>
    <n v="1"/>
    <n v="159938.82"/>
    <x v="1"/>
    <n v="26"/>
    <n v="328"/>
    <n v="10"/>
    <n v="97"/>
    <n v="0.38461538461538464"/>
    <n v="8528"/>
    <x v="0"/>
    <x v="1"/>
    <s v="High Risk"/>
  </r>
  <r>
    <n v="15746569"/>
    <n v="589"/>
    <x v="0"/>
    <s v="Male"/>
    <x v="16"/>
    <n v="4"/>
    <n v="0"/>
    <n v="1"/>
    <n v="1"/>
    <n v="0"/>
    <n v="95483.48"/>
    <x v="0"/>
    <n v="8"/>
    <n v="4598"/>
    <n v="2"/>
    <n v="138"/>
    <n v="0.25"/>
    <n v="36784"/>
    <x v="1"/>
    <x v="2"/>
    <s v="High Risk"/>
  </r>
  <r>
    <n v="15811594"/>
    <n v="660"/>
    <x v="1"/>
    <s v="Female"/>
    <x v="34"/>
    <n v="3"/>
    <n v="128929.88"/>
    <n v="1"/>
    <n v="1"/>
    <n v="1"/>
    <n v="198069.71"/>
    <x v="1"/>
    <n v="28"/>
    <n v="3184"/>
    <n v="7"/>
    <n v="165"/>
    <n v="0.25"/>
    <n v="89152"/>
    <x v="2"/>
    <x v="2"/>
    <s v="High Risk"/>
  </r>
  <r>
    <n v="15645896"/>
    <n v="646"/>
    <x v="2"/>
    <s v="Male"/>
    <x v="2"/>
    <n v="6"/>
    <n v="121681.91"/>
    <n v="2"/>
    <n v="0"/>
    <n v="1"/>
    <n v="61793.47"/>
    <x v="1"/>
    <n v="21"/>
    <n v="4704"/>
    <n v="8"/>
    <n v="107"/>
    <n v="0.38095238095238093"/>
    <n v="98784"/>
    <x v="0"/>
    <x v="1"/>
    <s v="High Risk"/>
  </r>
  <r>
    <n v="15802909"/>
    <n v="706"/>
    <x v="2"/>
    <s v="Female"/>
    <x v="27"/>
    <n v="3"/>
    <n v="139603.22"/>
    <n v="1"/>
    <n v="1"/>
    <n v="1"/>
    <n v="86383.61"/>
    <x v="1"/>
    <n v="4"/>
    <n v="723"/>
    <n v="7"/>
    <n v="46"/>
    <n v="1"/>
    <n v="2892"/>
    <x v="0"/>
    <x v="2"/>
    <s v="Medium Risk"/>
  </r>
  <r>
    <n v="15797665"/>
    <n v="730"/>
    <x v="0"/>
    <s v="Female"/>
    <x v="7"/>
    <n v="7"/>
    <n v="0"/>
    <n v="2"/>
    <n v="1"/>
    <n v="0"/>
    <n v="144099.48000000001"/>
    <x v="1"/>
    <n v="22"/>
    <n v="2070"/>
    <n v="8"/>
    <n v="26"/>
    <n v="0.36363636363636365"/>
    <n v="45540"/>
    <x v="0"/>
    <x v="1"/>
    <s v="Low Risk"/>
  </r>
  <r>
    <n v="15778959"/>
    <n v="606"/>
    <x v="0"/>
    <s v="Female"/>
    <x v="18"/>
    <n v="10"/>
    <n v="0"/>
    <n v="2"/>
    <n v="0"/>
    <n v="1"/>
    <n v="155641.46"/>
    <x v="1"/>
    <n v="28"/>
    <n v="4015"/>
    <n v="9"/>
    <n v="28"/>
    <n v="0.32142857142857145"/>
    <n v="112420"/>
    <x v="0"/>
    <x v="3"/>
    <s v="Low Risk"/>
  </r>
  <r>
    <n v="15722532"/>
    <n v="690"/>
    <x v="1"/>
    <s v="Female"/>
    <x v="18"/>
    <n v="10"/>
    <n v="91760.11"/>
    <n v="1"/>
    <n v="1"/>
    <n v="1"/>
    <n v="135784.94"/>
    <x v="1"/>
    <n v="24"/>
    <n v="3230"/>
    <n v="4"/>
    <n v="32"/>
    <n v="0.16666666666666666"/>
    <n v="77520"/>
    <x v="2"/>
    <x v="3"/>
    <s v="Medium Risk"/>
  </r>
  <r>
    <n v="15784124"/>
    <n v="645"/>
    <x v="2"/>
    <s v="Male"/>
    <x v="1"/>
    <n v="2"/>
    <n v="93925.3"/>
    <n v="1"/>
    <n v="1"/>
    <n v="0"/>
    <n v="123982.14"/>
    <x v="0"/>
    <n v="19"/>
    <n v="607"/>
    <n v="8"/>
    <n v="38"/>
    <n v="0.42105263157894735"/>
    <n v="11533"/>
    <x v="1"/>
    <x v="0"/>
    <s v="Medium Risk"/>
  </r>
  <r>
    <n v="15776518"/>
    <n v="579"/>
    <x v="0"/>
    <s v="Female"/>
    <x v="16"/>
    <n v="4"/>
    <n v="175739.36"/>
    <n v="1"/>
    <n v="1"/>
    <n v="1"/>
    <n v="193130.55"/>
    <x v="1"/>
    <n v="13"/>
    <n v="1489"/>
    <n v="9"/>
    <n v="160"/>
    <n v="0.69230769230769229"/>
    <n v="19357"/>
    <x v="1"/>
    <x v="2"/>
    <s v="High Risk"/>
  </r>
  <r>
    <n v="15611247"/>
    <n v="481"/>
    <x v="0"/>
    <s v="Female"/>
    <x v="34"/>
    <n v="10"/>
    <n v="0"/>
    <n v="2"/>
    <n v="1"/>
    <n v="0"/>
    <n v="145215.96"/>
    <x v="1"/>
    <n v="26"/>
    <n v="4110"/>
    <n v="2"/>
    <n v="171"/>
    <n v="7.6923076923076927E-2"/>
    <n v="106860"/>
    <x v="1"/>
    <x v="3"/>
    <s v="High Risk"/>
  </r>
  <r>
    <n v="15721469"/>
    <n v="492"/>
    <x v="2"/>
    <s v="Male"/>
    <x v="13"/>
    <n v="9"/>
    <n v="170295.04000000001"/>
    <n v="2"/>
    <n v="0"/>
    <n v="0"/>
    <n v="164741.81"/>
    <x v="1"/>
    <n v="20"/>
    <n v="1018"/>
    <n v="1"/>
    <n v="24"/>
    <n v="0.05"/>
    <n v="20360"/>
    <x v="0"/>
    <x v="3"/>
    <s v="Low Risk"/>
  </r>
  <r>
    <n v="15773338"/>
    <n v="739"/>
    <x v="0"/>
    <s v="Male"/>
    <x v="14"/>
    <n v="2"/>
    <n v="101579.28"/>
    <n v="1"/>
    <n v="1"/>
    <n v="1"/>
    <n v="72168.53"/>
    <x v="1"/>
    <n v="27"/>
    <n v="4877"/>
    <n v="7"/>
    <n v="155"/>
    <n v="0.25925925925925924"/>
    <n v="131679"/>
    <x v="0"/>
    <x v="0"/>
    <s v="High Risk"/>
  </r>
  <r>
    <n v="15784042"/>
    <n v="624"/>
    <x v="0"/>
    <s v="Male"/>
    <x v="30"/>
    <n v="7"/>
    <n v="118793.60000000001"/>
    <n v="1"/>
    <n v="1"/>
    <n v="1"/>
    <n v="95022.02"/>
    <x v="0"/>
    <n v="9"/>
    <n v="3948"/>
    <n v="2"/>
    <n v="122"/>
    <n v="0.22222222222222221"/>
    <n v="35532"/>
    <x v="0"/>
    <x v="1"/>
    <s v="High Risk"/>
  </r>
  <r>
    <n v="15776229"/>
    <n v="682"/>
    <x v="0"/>
    <s v="Male"/>
    <x v="4"/>
    <n v="3"/>
    <n v="115282.3"/>
    <n v="1"/>
    <n v="0"/>
    <n v="0"/>
    <n v="23766.400000000001"/>
    <x v="1"/>
    <n v="16"/>
    <n v="173"/>
    <n v="7"/>
    <n v="102"/>
    <n v="0.4375"/>
    <n v="2768"/>
    <x v="0"/>
    <x v="2"/>
    <s v="High Risk"/>
  </r>
  <r>
    <n v="15655903"/>
    <n v="701"/>
    <x v="1"/>
    <s v="Female"/>
    <x v="10"/>
    <n v="6"/>
    <n v="107980.37"/>
    <n v="1"/>
    <n v="1"/>
    <n v="1"/>
    <n v="119374.74"/>
    <x v="1"/>
    <n v="10"/>
    <n v="2426"/>
    <n v="8"/>
    <n v="66"/>
    <n v="0.8"/>
    <n v="24260"/>
    <x v="0"/>
    <x v="1"/>
    <s v="High Risk"/>
  </r>
  <r>
    <n v="15590177"/>
    <n v="718"/>
    <x v="0"/>
    <s v="Female"/>
    <x v="4"/>
    <n v="1"/>
    <n v="133866.22"/>
    <n v="1"/>
    <n v="0"/>
    <n v="1"/>
    <n v="139049.24"/>
    <x v="1"/>
    <n v="7"/>
    <n v="1313"/>
    <n v="7"/>
    <n v="145"/>
    <n v="1"/>
    <n v="9191"/>
    <x v="0"/>
    <x v="0"/>
    <s v="High Risk"/>
  </r>
  <r>
    <n v="15568876"/>
    <n v="496"/>
    <x v="0"/>
    <s v="Female"/>
    <x v="10"/>
    <n v="1"/>
    <n v="102723.35"/>
    <n v="2"/>
    <n v="1"/>
    <n v="0"/>
    <n v="180844.81"/>
    <x v="1"/>
    <n v="26"/>
    <n v="627"/>
    <n v="7"/>
    <n v="165"/>
    <n v="0.26923076923076922"/>
    <n v="16302"/>
    <x v="1"/>
    <x v="0"/>
    <s v="High Risk"/>
  </r>
  <r>
    <n v="15813140"/>
    <n v="543"/>
    <x v="1"/>
    <s v="Male"/>
    <x v="1"/>
    <n v="5"/>
    <n v="0"/>
    <n v="2"/>
    <n v="0"/>
    <n v="1"/>
    <n v="143980.29"/>
    <x v="1"/>
    <n v="17"/>
    <n v="2246"/>
    <n v="9"/>
    <n v="160"/>
    <n v="0.52941176470588236"/>
    <n v="38182"/>
    <x v="0"/>
    <x v="2"/>
    <s v="High Risk"/>
  </r>
  <r>
    <n v="15770516"/>
    <n v="616"/>
    <x v="1"/>
    <s v="Female"/>
    <x v="4"/>
    <n v="7"/>
    <n v="193213.02"/>
    <n v="2"/>
    <n v="1"/>
    <n v="1"/>
    <n v="137392.76999999999"/>
    <x v="1"/>
    <n v="16"/>
    <n v="2282"/>
    <n v="2"/>
    <n v="78"/>
    <n v="0.125"/>
    <n v="36512"/>
    <x v="2"/>
    <x v="1"/>
    <s v="High Risk"/>
  </r>
  <r>
    <n v="15755731"/>
    <n v="635"/>
    <x v="2"/>
    <s v="Male"/>
    <x v="47"/>
    <n v="8"/>
    <n v="117005.55"/>
    <n v="1"/>
    <n v="0"/>
    <n v="1"/>
    <n v="123646.57"/>
    <x v="0"/>
    <n v="14"/>
    <n v="4126"/>
    <n v="6"/>
    <n v="3"/>
    <n v="0.42857142857142855"/>
    <n v="57764"/>
    <x v="1"/>
    <x v="1"/>
    <s v="Low Risk"/>
  </r>
  <r>
    <n v="15574480"/>
    <n v="652"/>
    <x v="1"/>
    <s v="Male"/>
    <x v="8"/>
    <n v="1"/>
    <n v="132862.59"/>
    <n v="1"/>
    <n v="0"/>
    <n v="0"/>
    <n v="158054.49"/>
    <x v="1"/>
    <n v="13"/>
    <n v="844"/>
    <n v="5"/>
    <n v="46"/>
    <n v="0.38461538461538464"/>
    <n v="10972"/>
    <x v="0"/>
    <x v="0"/>
    <s v="Medium Risk"/>
  </r>
  <r>
    <n v="15798084"/>
    <n v="688"/>
    <x v="0"/>
    <s v="Male"/>
    <x v="28"/>
    <n v="0"/>
    <n v="0"/>
    <n v="2"/>
    <n v="1"/>
    <n v="0"/>
    <n v="105784.85"/>
    <x v="1"/>
    <n v="17"/>
    <n v="500"/>
    <n v="0"/>
    <n v="130"/>
    <n v="0"/>
    <n v="8500"/>
    <x v="0"/>
    <x v="0"/>
    <s v="High Risk"/>
  </r>
  <r>
    <n v="15673020"/>
    <n v="678"/>
    <x v="0"/>
    <s v="Female"/>
    <x v="23"/>
    <n v="3"/>
    <n v="204510.94"/>
    <n v="1"/>
    <n v="0"/>
    <n v="1"/>
    <n v="738.88"/>
    <x v="0"/>
    <n v="16"/>
    <n v="2641"/>
    <n v="4"/>
    <n v="71"/>
    <n v="0.25"/>
    <n v="42256"/>
    <x v="2"/>
    <x v="2"/>
    <s v="High Risk"/>
  </r>
  <r>
    <n v="15643575"/>
    <n v="757"/>
    <x v="2"/>
    <s v="Male"/>
    <x v="18"/>
    <n v="1"/>
    <n v="65349.71"/>
    <n v="1"/>
    <n v="0"/>
    <n v="0"/>
    <n v="64539.64"/>
    <x v="1"/>
    <n v="21"/>
    <n v="2330"/>
    <n v="5"/>
    <n v="119"/>
    <n v="0.23809523809523808"/>
    <n v="48930"/>
    <x v="1"/>
    <x v="0"/>
    <s v="High Risk"/>
  </r>
  <r>
    <n v="15596811"/>
    <n v="667"/>
    <x v="0"/>
    <s v="Male"/>
    <x v="18"/>
    <n v="8"/>
    <n v="139753.35"/>
    <n v="1"/>
    <n v="1"/>
    <n v="0"/>
    <n v="79871.16"/>
    <x v="1"/>
    <n v="25"/>
    <n v="2844"/>
    <n v="6"/>
    <n v="65"/>
    <n v="0.24"/>
    <n v="71100"/>
    <x v="0"/>
    <x v="1"/>
    <s v="High Risk"/>
  </r>
  <r>
    <n v="15786789"/>
    <n v="725"/>
    <x v="0"/>
    <s v="Female"/>
    <x v="6"/>
    <n v="6"/>
    <n v="0"/>
    <n v="2"/>
    <n v="1"/>
    <n v="1"/>
    <n v="190776.83"/>
    <x v="1"/>
    <n v="2"/>
    <n v="582"/>
    <n v="5"/>
    <n v="88"/>
    <n v="1"/>
    <n v="1164"/>
    <x v="0"/>
    <x v="1"/>
    <s v="High Risk"/>
  </r>
  <r>
    <n v="15578865"/>
    <n v="632"/>
    <x v="2"/>
    <s v="Female"/>
    <x v="5"/>
    <n v="5"/>
    <n v="107959.39"/>
    <n v="1"/>
    <n v="1"/>
    <n v="1"/>
    <n v="6985.34"/>
    <x v="0"/>
    <n v="23"/>
    <n v="4877"/>
    <n v="7"/>
    <n v="174"/>
    <n v="0.30434782608695654"/>
    <n v="112171"/>
    <x v="0"/>
    <x v="2"/>
    <s v="High Risk"/>
  </r>
  <r>
    <n v="15605672"/>
    <n v="694"/>
    <x v="0"/>
    <s v="Female"/>
    <x v="16"/>
    <n v="5"/>
    <n v="195926.39"/>
    <n v="1"/>
    <n v="1"/>
    <n v="1"/>
    <n v="85522.84"/>
    <x v="1"/>
    <n v="14"/>
    <n v="555"/>
    <n v="7"/>
    <n v="80"/>
    <n v="0.5"/>
    <n v="7770"/>
    <x v="0"/>
    <x v="2"/>
    <s v="High Risk"/>
  </r>
  <r>
    <n v="15603674"/>
    <n v="803"/>
    <x v="0"/>
    <s v="Male"/>
    <x v="18"/>
    <n v="1"/>
    <n v="0"/>
    <n v="2"/>
    <n v="1"/>
    <n v="1"/>
    <n v="149370.93"/>
    <x v="1"/>
    <n v="10"/>
    <n v="3270"/>
    <n v="5"/>
    <n v="141"/>
    <n v="0.5"/>
    <n v="32700"/>
    <x v="0"/>
    <x v="0"/>
    <s v="High Risk"/>
  </r>
  <r>
    <n v="15759915"/>
    <n v="814"/>
    <x v="0"/>
    <s v="Female"/>
    <x v="8"/>
    <n v="6"/>
    <n v="87772.52"/>
    <n v="1"/>
    <n v="1"/>
    <n v="0"/>
    <n v="188516.45"/>
    <x v="1"/>
    <n v="29"/>
    <n v="2977"/>
    <n v="7"/>
    <n v="163"/>
    <n v="0.2413793103448276"/>
    <n v="86333"/>
    <x v="0"/>
    <x v="1"/>
    <s v="High Risk"/>
  </r>
  <r>
    <n v="15686219"/>
    <n v="611"/>
    <x v="0"/>
    <s v="Male"/>
    <x v="16"/>
    <n v="4"/>
    <n v="71018.600000000006"/>
    <n v="2"/>
    <n v="1"/>
    <n v="0"/>
    <n v="2444.29"/>
    <x v="1"/>
    <n v="30"/>
    <n v="2422"/>
    <n v="3"/>
    <n v="119"/>
    <n v="0.1"/>
    <n v="72660"/>
    <x v="0"/>
    <x v="2"/>
    <s v="High Risk"/>
  </r>
  <r>
    <n v="15696388"/>
    <n v="755"/>
    <x v="2"/>
    <s v="Male"/>
    <x v="16"/>
    <n v="4"/>
    <n v="111096.91"/>
    <n v="1"/>
    <n v="1"/>
    <n v="1"/>
    <n v="19762.88"/>
    <x v="1"/>
    <n v="13"/>
    <n v="4874"/>
    <n v="4"/>
    <n v="114"/>
    <n v="0.30769230769230771"/>
    <n v="63362"/>
    <x v="2"/>
    <x v="2"/>
    <s v="High Risk"/>
  </r>
  <r>
    <n v="15713604"/>
    <n v="425"/>
    <x v="2"/>
    <s v="Male"/>
    <x v="20"/>
    <n v="9"/>
    <n v="166776.6"/>
    <n v="2"/>
    <n v="0"/>
    <n v="1"/>
    <n v="172646.88"/>
    <x v="1"/>
    <n v="18"/>
    <n v="3151"/>
    <n v="3"/>
    <n v="32"/>
    <n v="0.16666666666666666"/>
    <n v="56718"/>
    <x v="1"/>
    <x v="3"/>
    <s v="Medium Risk"/>
  </r>
  <r>
    <n v="15647800"/>
    <n v="850"/>
    <x v="0"/>
    <s v="Female"/>
    <x v="10"/>
    <n v="6"/>
    <n v="101266.51"/>
    <n v="1"/>
    <n v="1"/>
    <n v="0"/>
    <n v="33501.980000000003"/>
    <x v="1"/>
    <n v="2"/>
    <n v="4420"/>
    <n v="10"/>
    <n v="172"/>
    <n v="1"/>
    <n v="8840"/>
    <x v="0"/>
    <x v="1"/>
    <s v="High Risk"/>
  </r>
  <r>
    <n v="15813451"/>
    <n v="677"/>
    <x v="1"/>
    <s v="Male"/>
    <x v="56"/>
    <n v="8"/>
    <n v="134796.87"/>
    <n v="2"/>
    <n v="1"/>
    <n v="1"/>
    <n v="114858.9"/>
    <x v="1"/>
    <n v="5"/>
    <n v="3813"/>
    <n v="1"/>
    <n v="5"/>
    <n v="0.2"/>
    <n v="19065"/>
    <x v="2"/>
    <x v="1"/>
    <s v="Low Risk"/>
  </r>
  <r>
    <n v="15765375"/>
    <n v="797"/>
    <x v="0"/>
    <s v="Female"/>
    <x v="17"/>
    <n v="8"/>
    <n v="0"/>
    <n v="1"/>
    <n v="0"/>
    <n v="0"/>
    <n v="162668.32999999999"/>
    <x v="1"/>
    <n v="5"/>
    <n v="4446"/>
    <n v="9"/>
    <n v="54"/>
    <n v="1"/>
    <n v="22230"/>
    <x v="1"/>
    <x v="1"/>
    <s v="Medium Risk"/>
  </r>
  <r>
    <n v="15774586"/>
    <n v="692"/>
    <x v="2"/>
    <s v="Female"/>
    <x v="3"/>
    <n v="10"/>
    <n v="118588.83"/>
    <n v="1"/>
    <n v="1"/>
    <n v="1"/>
    <n v="161241.65"/>
    <x v="0"/>
    <n v="30"/>
    <n v="4172"/>
    <n v="1"/>
    <n v="166"/>
    <n v="3.3333333333333333E-2"/>
    <n v="125160"/>
    <x v="0"/>
    <x v="3"/>
    <s v="High Risk"/>
  </r>
  <r>
    <n v="15603454"/>
    <n v="735"/>
    <x v="2"/>
    <s v="Male"/>
    <x v="34"/>
    <n v="5"/>
    <n v="160454.15"/>
    <n v="2"/>
    <n v="0"/>
    <n v="1"/>
    <n v="114957.22"/>
    <x v="1"/>
    <n v="14"/>
    <n v="1520"/>
    <n v="6"/>
    <n v="119"/>
    <n v="0.42857142857142855"/>
    <n v="21280"/>
    <x v="0"/>
    <x v="2"/>
    <s v="High Risk"/>
  </r>
  <r>
    <n v="15653037"/>
    <n v="609"/>
    <x v="0"/>
    <s v="Male"/>
    <x v="62"/>
    <n v="1"/>
    <n v="0"/>
    <n v="1"/>
    <n v="0"/>
    <n v="1"/>
    <n v="18708.759999999998"/>
    <x v="1"/>
    <n v="29"/>
    <n v="767"/>
    <n v="7"/>
    <n v="8"/>
    <n v="0.2413793103448276"/>
    <n v="22243"/>
    <x v="1"/>
    <x v="0"/>
    <s v="Low Risk"/>
  </r>
  <r>
    <n v="15782475"/>
    <n v="700"/>
    <x v="0"/>
    <s v="Female"/>
    <x v="0"/>
    <n v="8"/>
    <n v="0"/>
    <n v="2"/>
    <n v="1"/>
    <n v="1"/>
    <n v="105305.72"/>
    <x v="1"/>
    <n v="10"/>
    <n v="124"/>
    <n v="0"/>
    <n v="93"/>
    <n v="0"/>
    <n v="1240"/>
    <x v="2"/>
    <x v="1"/>
    <s v="High Risk"/>
  </r>
  <r>
    <n v="15593496"/>
    <n v="526"/>
    <x v="1"/>
    <s v="Female"/>
    <x v="18"/>
    <n v="5"/>
    <n v="91132.18"/>
    <n v="1"/>
    <n v="0"/>
    <n v="0"/>
    <n v="58111.71"/>
    <x v="1"/>
    <n v="21"/>
    <n v="183"/>
    <n v="4"/>
    <n v="97"/>
    <n v="0.19047619047619047"/>
    <n v="3843"/>
    <x v="0"/>
    <x v="2"/>
    <s v="High Risk"/>
  </r>
  <r>
    <n v="15808971"/>
    <n v="693"/>
    <x v="1"/>
    <s v="Female"/>
    <x v="38"/>
    <n v="9"/>
    <n v="0"/>
    <n v="2"/>
    <n v="1"/>
    <n v="1"/>
    <n v="135502.76999999999"/>
    <x v="1"/>
    <n v="21"/>
    <n v="444"/>
    <n v="10"/>
    <n v="128"/>
    <n v="0.47619047619047616"/>
    <n v="9324"/>
    <x v="2"/>
    <x v="3"/>
    <s v="High Risk"/>
  </r>
  <r>
    <n v="15791972"/>
    <n v="748"/>
    <x v="0"/>
    <s v="Female"/>
    <x v="43"/>
    <n v="7"/>
    <n v="0"/>
    <n v="2"/>
    <n v="0"/>
    <n v="0"/>
    <n v="10792.42"/>
    <x v="1"/>
    <n v="28"/>
    <n v="2668"/>
    <n v="1"/>
    <n v="58"/>
    <n v="3.5714285714285712E-2"/>
    <n v="74704"/>
    <x v="2"/>
    <x v="1"/>
    <s v="Medium Risk"/>
  </r>
  <r>
    <n v="15676869"/>
    <n v="657"/>
    <x v="1"/>
    <s v="Male"/>
    <x v="18"/>
    <n v="8"/>
    <n v="0"/>
    <n v="2"/>
    <n v="0"/>
    <n v="1"/>
    <n v="123866.43"/>
    <x v="1"/>
    <n v="11"/>
    <n v="376"/>
    <n v="10"/>
    <n v="37"/>
    <n v="0.90909090909090906"/>
    <n v="4136"/>
    <x v="0"/>
    <x v="1"/>
    <s v="Medium Risk"/>
  </r>
  <r>
    <n v="15683007"/>
    <n v="739"/>
    <x v="2"/>
    <s v="Female"/>
    <x v="11"/>
    <n v="5"/>
    <n v="113113.12"/>
    <n v="1"/>
    <n v="1"/>
    <n v="0"/>
    <n v="129181.27"/>
    <x v="1"/>
    <n v="14"/>
    <n v="4258"/>
    <n v="0"/>
    <n v="133"/>
    <n v="0"/>
    <n v="59612"/>
    <x v="0"/>
    <x v="2"/>
    <s v="High Risk"/>
  </r>
  <r>
    <n v="15659495"/>
    <n v="784"/>
    <x v="1"/>
    <s v="Male"/>
    <x v="51"/>
    <n v="2"/>
    <n v="0"/>
    <n v="1"/>
    <n v="1"/>
    <n v="1"/>
    <n v="6847.73"/>
    <x v="1"/>
    <n v="18"/>
    <n v="4412"/>
    <n v="8"/>
    <n v="160"/>
    <n v="0.44444444444444442"/>
    <n v="79416"/>
    <x v="0"/>
    <x v="0"/>
    <s v="High Risk"/>
  </r>
  <r>
    <n v="15703923"/>
    <n v="744"/>
    <x v="2"/>
    <s v="Male"/>
    <x v="1"/>
    <n v="7"/>
    <n v="190409.34"/>
    <n v="2"/>
    <n v="1"/>
    <n v="1"/>
    <n v="138361.48000000001"/>
    <x v="1"/>
    <n v="8"/>
    <n v="2508"/>
    <n v="9"/>
    <n v="164"/>
    <n v="1"/>
    <n v="20064"/>
    <x v="0"/>
    <x v="1"/>
    <s v="High Risk"/>
  </r>
  <r>
    <n v="15674000"/>
    <n v="645"/>
    <x v="0"/>
    <s v="Male"/>
    <x v="4"/>
    <n v="10"/>
    <n v="0"/>
    <n v="2"/>
    <n v="0"/>
    <n v="1"/>
    <n v="166707.22"/>
    <x v="1"/>
    <n v="22"/>
    <n v="4973"/>
    <n v="6"/>
    <n v="19"/>
    <n v="0.27272727272727271"/>
    <n v="109406"/>
    <x v="1"/>
    <x v="3"/>
    <s v="Low Risk"/>
  </r>
  <r>
    <n v="15618171"/>
    <n v="669"/>
    <x v="0"/>
    <s v="Female"/>
    <x v="19"/>
    <n v="9"/>
    <n v="0"/>
    <n v="2"/>
    <n v="0"/>
    <n v="1"/>
    <n v="107221.03"/>
    <x v="1"/>
    <n v="18"/>
    <n v="4802"/>
    <n v="6"/>
    <n v="59"/>
    <n v="0.33333333333333331"/>
    <n v="86436"/>
    <x v="1"/>
    <x v="3"/>
    <s v="Medium Risk"/>
  </r>
  <r>
    <n v="15732202"/>
    <n v="615"/>
    <x v="0"/>
    <s v="Male"/>
    <x v="10"/>
    <n v="1"/>
    <n v="83503.11"/>
    <n v="2"/>
    <n v="1"/>
    <n v="1"/>
    <n v="73124.53"/>
    <x v="0"/>
    <n v="2"/>
    <n v="4222"/>
    <n v="2"/>
    <n v="103"/>
    <n v="1"/>
    <n v="8444"/>
    <x v="0"/>
    <x v="0"/>
    <s v="High Risk"/>
  </r>
  <r>
    <n v="15735078"/>
    <n v="724"/>
    <x v="2"/>
    <s v="Female"/>
    <x v="47"/>
    <n v="1"/>
    <n v="139687.66"/>
    <n v="2"/>
    <n v="1"/>
    <n v="1"/>
    <n v="12913.92"/>
    <x v="1"/>
    <n v="21"/>
    <n v="3142"/>
    <n v="7"/>
    <n v="174"/>
    <n v="0.33333333333333331"/>
    <n v="65982"/>
    <x v="1"/>
    <x v="0"/>
    <s v="High Risk"/>
  </r>
  <r>
    <n v="15798615"/>
    <n v="850"/>
    <x v="0"/>
    <s v="Female"/>
    <x v="40"/>
    <n v="9"/>
    <n v="137301.87"/>
    <n v="1"/>
    <n v="1"/>
    <n v="0"/>
    <n v="44351.77"/>
    <x v="1"/>
    <n v="7"/>
    <n v="1673"/>
    <n v="7"/>
    <n v="155"/>
    <n v="1"/>
    <n v="11711"/>
    <x v="0"/>
    <x v="3"/>
    <s v="High Risk"/>
  </r>
  <r>
    <n v="15638494"/>
    <n v="625"/>
    <x v="2"/>
    <s v="Female"/>
    <x v="2"/>
    <n v="10"/>
    <n v="129845.26"/>
    <n v="1"/>
    <n v="1"/>
    <n v="1"/>
    <n v="96444.88"/>
    <x v="1"/>
    <n v="20"/>
    <n v="1150"/>
    <n v="5"/>
    <n v="24"/>
    <n v="0.25"/>
    <n v="23000"/>
    <x v="1"/>
    <x v="3"/>
    <s v="Low Risk"/>
  </r>
  <r>
    <n v="15763874"/>
    <n v="635"/>
    <x v="1"/>
    <s v="Male"/>
    <x v="17"/>
    <n v="8"/>
    <n v="0"/>
    <n v="2"/>
    <n v="1"/>
    <n v="1"/>
    <n v="60739.16"/>
    <x v="1"/>
    <n v="16"/>
    <n v="1831"/>
    <n v="3"/>
    <n v="173"/>
    <n v="0.1875"/>
    <n v="29296"/>
    <x v="1"/>
    <x v="1"/>
    <s v="High Risk"/>
  </r>
  <r>
    <n v="15696355"/>
    <n v="724"/>
    <x v="2"/>
    <s v="Male"/>
    <x v="24"/>
    <n v="6"/>
    <n v="125489.4"/>
    <n v="1"/>
    <n v="1"/>
    <n v="0"/>
    <n v="118570.53"/>
    <x v="1"/>
    <n v="19"/>
    <n v="1452"/>
    <n v="3"/>
    <n v="67"/>
    <n v="0.15789473684210525"/>
    <n v="27588"/>
    <x v="2"/>
    <x v="1"/>
    <s v="High Risk"/>
  </r>
  <r>
    <n v="15655952"/>
    <n v="550"/>
    <x v="0"/>
    <s v="Male"/>
    <x v="40"/>
    <n v="2"/>
    <n v="0"/>
    <n v="2"/>
    <n v="1"/>
    <n v="1"/>
    <n v="97057.279999999999"/>
    <x v="1"/>
    <n v="17"/>
    <n v="1081"/>
    <n v="5"/>
    <n v="58"/>
    <n v="0.29411764705882354"/>
    <n v="18377"/>
    <x v="1"/>
    <x v="0"/>
    <s v="Medium Risk"/>
  </r>
  <r>
    <n v="15739850"/>
    <n v="645"/>
    <x v="0"/>
    <s v="Male"/>
    <x v="13"/>
    <n v="6"/>
    <n v="155417.60999999999"/>
    <n v="1"/>
    <n v="0"/>
    <n v="1"/>
    <n v="3449.22"/>
    <x v="1"/>
    <n v="2"/>
    <n v="4261"/>
    <n v="10"/>
    <n v="119"/>
    <n v="1"/>
    <n v="8522"/>
    <x v="2"/>
    <x v="1"/>
    <s v="High Risk"/>
  </r>
  <r>
    <n v="15611338"/>
    <n v="714"/>
    <x v="1"/>
    <s v="Male"/>
    <x v="6"/>
    <n v="4"/>
    <n v="0"/>
    <n v="2"/>
    <n v="1"/>
    <n v="1"/>
    <n v="37605.9"/>
    <x v="1"/>
    <n v="30"/>
    <n v="631"/>
    <n v="9"/>
    <n v="78"/>
    <n v="0.3"/>
    <n v="18930"/>
    <x v="0"/>
    <x v="2"/>
    <s v="High Risk"/>
  </r>
  <r>
    <n v="15707861"/>
    <n v="520"/>
    <x v="0"/>
    <s v="Female"/>
    <x v="17"/>
    <n v="10"/>
    <n v="85216.61"/>
    <n v="1"/>
    <n v="1"/>
    <n v="0"/>
    <n v="117369.52"/>
    <x v="0"/>
    <n v="21"/>
    <n v="1972"/>
    <n v="4"/>
    <n v="170"/>
    <n v="0.19047619047619047"/>
    <n v="41412"/>
    <x v="0"/>
    <x v="3"/>
    <s v="High Risk"/>
  </r>
  <r>
    <n v="15672237"/>
    <n v="633"/>
    <x v="0"/>
    <s v="Male"/>
    <x v="11"/>
    <n v="1"/>
    <n v="0"/>
    <n v="1"/>
    <n v="1"/>
    <n v="0"/>
    <n v="100598.98"/>
    <x v="1"/>
    <n v="19"/>
    <n v="4158"/>
    <n v="6"/>
    <n v="41"/>
    <n v="0.31578947368421051"/>
    <n v="79002"/>
    <x v="0"/>
    <x v="0"/>
    <s v="Medium Risk"/>
  </r>
  <r>
    <n v="15657771"/>
    <n v="537"/>
    <x v="0"/>
    <s v="Male"/>
    <x v="24"/>
    <n v="6"/>
    <n v="0"/>
    <n v="1"/>
    <n v="1"/>
    <n v="1"/>
    <n v="17802.419999999998"/>
    <x v="1"/>
    <n v="9"/>
    <n v="1946"/>
    <n v="2"/>
    <n v="54"/>
    <n v="0.22222222222222221"/>
    <n v="17514"/>
    <x v="0"/>
    <x v="1"/>
    <s v="Medium Risk"/>
  </r>
  <r>
    <n v="15677783"/>
    <n v="764"/>
    <x v="1"/>
    <s v="Male"/>
    <x v="16"/>
    <n v="4"/>
    <n v="113607.47"/>
    <n v="1"/>
    <n v="1"/>
    <n v="0"/>
    <n v="91094.46"/>
    <x v="1"/>
    <n v="13"/>
    <n v="3999"/>
    <n v="3"/>
    <n v="128"/>
    <n v="0.23076923076923078"/>
    <n v="51987"/>
    <x v="0"/>
    <x v="2"/>
    <s v="High Risk"/>
  </r>
  <r>
    <n v="15681026"/>
    <n v="795"/>
    <x v="2"/>
    <s v="Female"/>
    <x v="19"/>
    <n v="9"/>
    <n v="104552.72"/>
    <n v="1"/>
    <n v="1"/>
    <n v="1"/>
    <n v="120853.83"/>
    <x v="0"/>
    <n v="7"/>
    <n v="3653"/>
    <n v="1"/>
    <n v="78"/>
    <n v="0.14285714285714285"/>
    <n v="25571"/>
    <x v="0"/>
    <x v="3"/>
    <s v="High Risk"/>
  </r>
  <r>
    <n v="15566543"/>
    <n v="573"/>
    <x v="1"/>
    <s v="Male"/>
    <x v="4"/>
    <n v="9"/>
    <n v="0"/>
    <n v="2"/>
    <n v="1"/>
    <n v="0"/>
    <n v="107124.17"/>
    <x v="1"/>
    <n v="19"/>
    <n v="3199"/>
    <n v="2"/>
    <n v="48"/>
    <n v="0.10526315789473684"/>
    <n v="60781"/>
    <x v="0"/>
    <x v="3"/>
    <s v="Medium Risk"/>
  </r>
  <r>
    <n v="15594612"/>
    <n v="702"/>
    <x v="1"/>
    <s v="Male"/>
    <x v="4"/>
    <n v="9"/>
    <n v="0"/>
    <n v="1"/>
    <n v="0"/>
    <n v="0"/>
    <n v="59207.41"/>
    <x v="0"/>
    <n v="26"/>
    <n v="2913"/>
    <n v="10"/>
    <n v="34"/>
    <n v="0.38461538461538464"/>
    <n v="75738"/>
    <x v="0"/>
    <x v="3"/>
    <s v="Medium Risk"/>
  </r>
  <r>
    <n v="15814664"/>
    <n v="740"/>
    <x v="2"/>
    <s v="Male"/>
    <x v="19"/>
    <n v="2"/>
    <n v="126524.11"/>
    <n v="1"/>
    <n v="1"/>
    <n v="0"/>
    <n v="136869.31"/>
    <x v="1"/>
    <n v="23"/>
    <n v="1772"/>
    <n v="2"/>
    <n v="164"/>
    <n v="8.6956521739130432E-2"/>
    <n v="40756"/>
    <x v="0"/>
    <x v="0"/>
    <s v="High Risk"/>
  </r>
  <r>
    <n v="15642785"/>
    <n v="479"/>
    <x v="0"/>
    <s v="Male"/>
    <x v="10"/>
    <n v="5"/>
    <n v="117593.48"/>
    <n v="2"/>
    <n v="0"/>
    <n v="0"/>
    <n v="113308.29"/>
    <x v="1"/>
    <n v="26"/>
    <n v="1077"/>
    <n v="1"/>
    <n v="8"/>
    <n v="3.8461538461538464E-2"/>
    <n v="28002"/>
    <x v="1"/>
    <x v="2"/>
    <s v="Low Risk"/>
  </r>
  <r>
    <n v="15690164"/>
    <n v="627"/>
    <x v="2"/>
    <s v="Female"/>
    <x v="19"/>
    <n v="4"/>
    <n v="83199.05"/>
    <n v="1"/>
    <n v="0"/>
    <n v="0"/>
    <n v="159334.93"/>
    <x v="1"/>
    <n v="19"/>
    <n v="3626"/>
    <n v="9"/>
    <n v="31"/>
    <n v="0.47368421052631576"/>
    <n v="68894"/>
    <x v="0"/>
    <x v="2"/>
    <s v="Medium Risk"/>
  </r>
  <r>
    <n v="15590213"/>
    <n v="479"/>
    <x v="1"/>
    <s v="Male"/>
    <x v="12"/>
    <n v="4"/>
    <n v="125920.98"/>
    <n v="1"/>
    <n v="1"/>
    <n v="1"/>
    <n v="20393.439999999999"/>
    <x v="1"/>
    <n v="11"/>
    <n v="129"/>
    <n v="10"/>
    <n v="117"/>
    <n v="0.90909090909090906"/>
    <n v="1419"/>
    <x v="0"/>
    <x v="2"/>
    <s v="High Risk"/>
  </r>
  <r>
    <n v="15603794"/>
    <n v="623"/>
    <x v="0"/>
    <s v="Male"/>
    <x v="36"/>
    <n v="5"/>
    <n v="118469.38"/>
    <n v="1"/>
    <n v="1"/>
    <n v="1"/>
    <n v="158590.25"/>
    <x v="1"/>
    <n v="26"/>
    <n v="4234"/>
    <n v="10"/>
    <n v="125"/>
    <n v="0.38461538461538464"/>
    <n v="110084"/>
    <x v="0"/>
    <x v="2"/>
    <s v="High Risk"/>
  </r>
  <r>
    <n v="15733491"/>
    <n v="512"/>
    <x v="2"/>
    <s v="Female"/>
    <x v="20"/>
    <n v="8"/>
    <n v="153537.57"/>
    <n v="2"/>
    <n v="0"/>
    <n v="0"/>
    <n v="23101.13"/>
    <x v="1"/>
    <n v="19"/>
    <n v="993"/>
    <n v="10"/>
    <n v="136"/>
    <n v="0.52631578947368418"/>
    <n v="18867"/>
    <x v="0"/>
    <x v="1"/>
    <s v="High Risk"/>
  </r>
  <r>
    <n v="15806360"/>
    <n v="609"/>
    <x v="0"/>
    <s v="Male"/>
    <x v="1"/>
    <n v="6"/>
    <n v="0"/>
    <n v="1"/>
    <n v="0"/>
    <n v="1"/>
    <n v="112585.19"/>
    <x v="1"/>
    <n v="29"/>
    <n v="534"/>
    <n v="2"/>
    <n v="41"/>
    <n v="6.8965517241379309E-2"/>
    <n v="15486"/>
    <x v="2"/>
    <x v="1"/>
    <s v="Medium Risk"/>
  </r>
  <r>
    <n v="15587133"/>
    <n v="518"/>
    <x v="0"/>
    <s v="Male"/>
    <x v="0"/>
    <n v="7"/>
    <n v="151027.04999999999"/>
    <n v="2"/>
    <n v="1"/>
    <n v="0"/>
    <n v="119377.36"/>
    <x v="1"/>
    <n v="24"/>
    <n v="880"/>
    <n v="6"/>
    <n v="75"/>
    <n v="0.25"/>
    <n v="21120"/>
    <x v="2"/>
    <x v="1"/>
    <s v="High Risk"/>
  </r>
  <r>
    <n v="15721377"/>
    <n v="833"/>
    <x v="0"/>
    <s v="Female"/>
    <x v="10"/>
    <n v="3"/>
    <n v="144751.81"/>
    <n v="1"/>
    <n v="0"/>
    <n v="0"/>
    <n v="166472.81"/>
    <x v="1"/>
    <n v="16"/>
    <n v="1173"/>
    <n v="5"/>
    <n v="135"/>
    <n v="0.3125"/>
    <n v="18768"/>
    <x v="0"/>
    <x v="2"/>
    <s v="High Risk"/>
  </r>
  <r>
    <n v="15747927"/>
    <n v="758"/>
    <x v="0"/>
    <s v="Male"/>
    <x v="28"/>
    <n v="4"/>
    <n v="155739.76"/>
    <n v="1"/>
    <n v="1"/>
    <n v="0"/>
    <n v="171552.02"/>
    <x v="1"/>
    <n v="9"/>
    <n v="4247"/>
    <n v="7"/>
    <n v="18"/>
    <n v="0.77777777777777779"/>
    <n v="38223"/>
    <x v="1"/>
    <x v="2"/>
    <s v="Low Risk"/>
  </r>
  <r>
    <n v="15806455"/>
    <n v="611"/>
    <x v="0"/>
    <s v="Male"/>
    <x v="7"/>
    <n v="7"/>
    <n v="0"/>
    <n v="2"/>
    <n v="1"/>
    <n v="1"/>
    <n v="157474.1"/>
    <x v="1"/>
    <n v="29"/>
    <n v="2867"/>
    <n v="3"/>
    <n v="92"/>
    <n v="0.10344827586206896"/>
    <n v="83143"/>
    <x v="0"/>
    <x v="1"/>
    <s v="High Risk"/>
  </r>
  <r>
    <n v="15695474"/>
    <n v="583"/>
    <x v="0"/>
    <s v="Male"/>
    <x v="19"/>
    <n v="7"/>
    <n v="122531.86"/>
    <n v="1"/>
    <n v="1"/>
    <n v="0"/>
    <n v="13549.24"/>
    <x v="1"/>
    <n v="22"/>
    <n v="4641"/>
    <n v="8"/>
    <n v="50"/>
    <n v="0.36363636363636365"/>
    <n v="102102"/>
    <x v="0"/>
    <x v="1"/>
    <s v="Medium Risk"/>
  </r>
  <r>
    <n v="15666295"/>
    <n v="610"/>
    <x v="2"/>
    <s v="Male"/>
    <x v="5"/>
    <n v="1"/>
    <n v="113957.01"/>
    <n v="2"/>
    <n v="1"/>
    <n v="0"/>
    <n v="196526.55"/>
    <x v="0"/>
    <n v="2"/>
    <n v="1010"/>
    <n v="9"/>
    <n v="158"/>
    <n v="1"/>
    <n v="2020"/>
    <x v="0"/>
    <x v="0"/>
    <s v="High Risk"/>
  </r>
  <r>
    <n v="15656062"/>
    <n v="637"/>
    <x v="0"/>
    <s v="Female"/>
    <x v="19"/>
    <n v="7"/>
    <n v="103377.81"/>
    <n v="1"/>
    <n v="1"/>
    <n v="0"/>
    <n v="84419.78"/>
    <x v="1"/>
    <n v="19"/>
    <n v="279"/>
    <n v="5"/>
    <n v="140"/>
    <n v="0.26315789473684209"/>
    <n v="5301"/>
    <x v="1"/>
    <x v="1"/>
    <s v="High Risk"/>
  </r>
  <r>
    <n v="15579969"/>
    <n v="683"/>
    <x v="0"/>
    <s v="Female"/>
    <x v="15"/>
    <n v="9"/>
    <n v="0"/>
    <n v="2"/>
    <n v="1"/>
    <n v="1"/>
    <n v="24991.919999999998"/>
    <x v="1"/>
    <n v="9"/>
    <n v="4884"/>
    <n v="7"/>
    <n v="53"/>
    <n v="0.77777777777777779"/>
    <n v="43956"/>
    <x v="0"/>
    <x v="3"/>
    <s v="Medium Risk"/>
  </r>
  <r>
    <n v="15703563"/>
    <n v="774"/>
    <x v="0"/>
    <s v="Male"/>
    <x v="20"/>
    <n v="9"/>
    <n v="93017.47"/>
    <n v="2"/>
    <n v="1"/>
    <n v="0"/>
    <n v="191608.97"/>
    <x v="1"/>
    <n v="2"/>
    <n v="4954"/>
    <n v="1"/>
    <n v="117"/>
    <n v="0.5"/>
    <n v="9908"/>
    <x v="0"/>
    <x v="3"/>
    <s v="High Risk"/>
  </r>
  <r>
    <n v="15692664"/>
    <n v="677"/>
    <x v="0"/>
    <s v="Female"/>
    <x v="14"/>
    <n v="1"/>
    <n v="90022.85"/>
    <n v="1"/>
    <n v="0"/>
    <n v="1"/>
    <n v="2988.28"/>
    <x v="1"/>
    <n v="2"/>
    <n v="4321"/>
    <n v="1"/>
    <n v="47"/>
    <n v="0.5"/>
    <n v="8642"/>
    <x v="1"/>
    <x v="0"/>
    <s v="Medium Risk"/>
  </r>
  <r>
    <n v="15719276"/>
    <n v="741"/>
    <x v="1"/>
    <s v="Male"/>
    <x v="12"/>
    <n v="6"/>
    <n v="74371.490000000005"/>
    <n v="1"/>
    <n v="0"/>
    <n v="0"/>
    <n v="99595.67"/>
    <x v="1"/>
    <n v="22"/>
    <n v="141"/>
    <n v="3"/>
    <n v="175"/>
    <n v="0.13636363636363635"/>
    <n v="3102"/>
    <x v="0"/>
    <x v="1"/>
    <s v="High Risk"/>
  </r>
  <r>
    <n v="15672754"/>
    <n v="498"/>
    <x v="2"/>
    <s v="Male"/>
    <x v="0"/>
    <n v="3"/>
    <n v="152039.70000000001"/>
    <n v="1"/>
    <n v="1"/>
    <n v="1"/>
    <n v="53445.17"/>
    <x v="0"/>
    <n v="2"/>
    <n v="4678"/>
    <n v="9"/>
    <n v="17"/>
    <n v="1"/>
    <n v="9356"/>
    <x v="0"/>
    <x v="2"/>
    <s v="Low Risk"/>
  </r>
  <r>
    <n v="15768163"/>
    <n v="655"/>
    <x v="2"/>
    <s v="Female"/>
    <x v="17"/>
    <n v="7"/>
    <n v="137145.12"/>
    <n v="1"/>
    <n v="1"/>
    <n v="0"/>
    <n v="115146.4"/>
    <x v="0"/>
    <n v="2"/>
    <n v="272"/>
    <n v="9"/>
    <n v="44"/>
    <n v="1"/>
    <n v="544"/>
    <x v="0"/>
    <x v="1"/>
    <s v="Medium Risk"/>
  </r>
  <r>
    <n v="15656710"/>
    <n v="613"/>
    <x v="0"/>
    <s v="Male"/>
    <x v="20"/>
    <n v="4"/>
    <n v="0"/>
    <n v="1"/>
    <n v="0"/>
    <n v="0"/>
    <n v="151325.24"/>
    <x v="1"/>
    <n v="7"/>
    <n v="752"/>
    <n v="7"/>
    <n v="17"/>
    <n v="1"/>
    <n v="5264"/>
    <x v="1"/>
    <x v="2"/>
    <s v="Low Risk"/>
  </r>
  <r>
    <n v="15696175"/>
    <n v="602"/>
    <x v="2"/>
    <s v="Male"/>
    <x v="12"/>
    <n v="7"/>
    <n v="90602.42"/>
    <n v="2"/>
    <n v="1"/>
    <n v="1"/>
    <n v="51695.41"/>
    <x v="1"/>
    <n v="13"/>
    <n v="3743"/>
    <n v="4"/>
    <n v="70"/>
    <n v="0.30769230769230771"/>
    <n v="48659"/>
    <x v="0"/>
    <x v="1"/>
    <s v="High Risk"/>
  </r>
  <r>
    <n v="15586914"/>
    <n v="659"/>
    <x v="0"/>
    <s v="Male"/>
    <x v="18"/>
    <n v="6"/>
    <n v="123841.49"/>
    <n v="2"/>
    <n v="1"/>
    <n v="0"/>
    <n v="96833"/>
    <x v="1"/>
    <n v="30"/>
    <n v="1133"/>
    <n v="2"/>
    <n v="49"/>
    <n v="6.6666666666666666E-2"/>
    <n v="33990"/>
    <x v="0"/>
    <x v="1"/>
    <s v="Medium Risk"/>
  </r>
  <r>
    <n v="15581736"/>
    <n v="673"/>
    <x v="2"/>
    <s v="Male"/>
    <x v="40"/>
    <n v="1"/>
    <n v="183579.54"/>
    <n v="2"/>
    <n v="0"/>
    <n v="1"/>
    <n v="34047.54"/>
    <x v="1"/>
    <n v="27"/>
    <n v="3209"/>
    <n v="5"/>
    <n v="99"/>
    <n v="0.18518518518518517"/>
    <n v="86643"/>
    <x v="2"/>
    <x v="0"/>
    <s v="High Risk"/>
  </r>
  <r>
    <n v="15588839"/>
    <n v="606"/>
    <x v="1"/>
    <s v="Male"/>
    <x v="33"/>
    <n v="8"/>
    <n v="180307.73"/>
    <n v="2"/>
    <n v="1"/>
    <n v="1"/>
    <n v="1914.41"/>
    <x v="1"/>
    <n v="29"/>
    <n v="3551"/>
    <n v="5"/>
    <n v="162"/>
    <n v="0.17241379310344829"/>
    <n v="102979"/>
    <x v="0"/>
    <x v="1"/>
    <s v="High Risk"/>
  </r>
  <r>
    <n v="15589329"/>
    <n v="775"/>
    <x v="0"/>
    <s v="Male"/>
    <x v="33"/>
    <n v="4"/>
    <n v="0"/>
    <n v="2"/>
    <n v="1"/>
    <n v="0"/>
    <n v="49337.84"/>
    <x v="1"/>
    <n v="27"/>
    <n v="865"/>
    <n v="3"/>
    <n v="47"/>
    <n v="0.1111111111111111"/>
    <n v="23355"/>
    <x v="1"/>
    <x v="2"/>
    <s v="Medium Risk"/>
  </r>
  <r>
    <n v="15605622"/>
    <n v="841"/>
    <x v="1"/>
    <s v="Male"/>
    <x v="34"/>
    <n v="4"/>
    <n v="0"/>
    <n v="2"/>
    <n v="1"/>
    <n v="1"/>
    <n v="179436.6"/>
    <x v="1"/>
    <n v="13"/>
    <n v="4258"/>
    <n v="5"/>
    <n v="171"/>
    <n v="0.38461538461538464"/>
    <n v="55354"/>
    <x v="0"/>
    <x v="2"/>
    <s v="High Risk"/>
  </r>
  <r>
    <n v="15798964"/>
    <n v="714"/>
    <x v="2"/>
    <s v="Male"/>
    <x v="19"/>
    <n v="3"/>
    <n v="35016.6"/>
    <n v="1"/>
    <n v="1"/>
    <n v="0"/>
    <n v="53667.08"/>
    <x v="1"/>
    <n v="17"/>
    <n v="1599"/>
    <n v="3"/>
    <n v="108"/>
    <n v="0.17647058823529413"/>
    <n v="27183"/>
    <x v="2"/>
    <x v="2"/>
    <s v="High Risk"/>
  </r>
  <r>
    <n v="15769959"/>
    <n v="597"/>
    <x v="0"/>
    <s v="Female"/>
    <x v="47"/>
    <n v="4"/>
    <n v="88381.21"/>
    <n v="1"/>
    <n v="1"/>
    <n v="0"/>
    <n v="69384.710000000006"/>
    <x v="0"/>
    <n v="22"/>
    <n v="1531"/>
    <n v="1"/>
    <n v="131"/>
    <n v="4.5454545454545456E-2"/>
    <n v="33682"/>
    <x v="2"/>
    <x v="2"/>
    <s v="High Risk"/>
  </r>
  <r>
    <n v="15657105"/>
    <n v="726"/>
    <x v="1"/>
    <s v="Male"/>
    <x v="18"/>
    <n v="2"/>
    <n v="0"/>
    <n v="1"/>
    <n v="1"/>
    <n v="0"/>
    <n v="195192.4"/>
    <x v="1"/>
    <n v="28"/>
    <n v="2363"/>
    <n v="8"/>
    <n v="125"/>
    <n v="0.2857142857142857"/>
    <n v="66164"/>
    <x v="0"/>
    <x v="0"/>
    <s v="High Risk"/>
  </r>
  <r>
    <n v="15569266"/>
    <n v="644"/>
    <x v="0"/>
    <s v="Male"/>
    <x v="34"/>
    <n v="7"/>
    <n v="155060.41"/>
    <n v="1"/>
    <n v="1"/>
    <n v="0"/>
    <n v="29179.52"/>
    <x v="1"/>
    <n v="11"/>
    <n v="3430"/>
    <n v="4"/>
    <n v="165"/>
    <n v="0.36363636363636365"/>
    <n v="37730"/>
    <x v="0"/>
    <x v="1"/>
    <s v="High Risk"/>
  </r>
  <r>
    <n v="15719294"/>
    <n v="800"/>
    <x v="0"/>
    <s v="Female"/>
    <x v="6"/>
    <n v="2"/>
    <n v="0"/>
    <n v="2"/>
    <n v="0"/>
    <n v="0"/>
    <n v="167773.55"/>
    <x v="1"/>
    <n v="2"/>
    <n v="2587"/>
    <n v="0"/>
    <n v="150"/>
    <n v="0"/>
    <n v="5174"/>
    <x v="0"/>
    <x v="0"/>
    <s v="High Risk"/>
  </r>
  <r>
    <n v="15606229"/>
    <n v="771"/>
    <x v="0"/>
    <s v="Male"/>
    <x v="2"/>
    <n v="5"/>
    <n v="0"/>
    <n v="2"/>
    <n v="1"/>
    <n v="0"/>
    <n v="96270.64"/>
    <x v="1"/>
    <n v="10"/>
    <n v="2765"/>
    <n v="3"/>
    <n v="56"/>
    <n v="0.3"/>
    <n v="27650"/>
    <x v="0"/>
    <x v="2"/>
    <s v="Medium Risk"/>
  </r>
  <r>
    <n v="15569892"/>
    <n v="516"/>
    <x v="0"/>
    <s v="Male"/>
    <x v="12"/>
    <n v="10"/>
    <n v="57369.61"/>
    <n v="1"/>
    <n v="1"/>
    <n v="1"/>
    <n v="101699.77"/>
    <x v="1"/>
    <n v="25"/>
    <n v="4950"/>
    <n v="7"/>
    <n v="26"/>
    <n v="0.28000000000000003"/>
    <n v="123750"/>
    <x v="2"/>
    <x v="3"/>
    <s v="Low Risk"/>
  </r>
  <r>
    <n v="15584532"/>
    <n v="709"/>
    <x v="0"/>
    <s v="Female"/>
    <x v="18"/>
    <n v="7"/>
    <n v="0"/>
    <n v="1"/>
    <n v="0"/>
    <n v="1"/>
    <n v="42085.58"/>
    <x v="0"/>
    <n v="2"/>
    <n v="2127"/>
    <n v="4"/>
    <n v="146"/>
    <n v="1"/>
    <n v="4254"/>
    <x v="2"/>
    <x v="1"/>
    <s v="High Risk"/>
  </r>
  <r>
    <n v="15682355"/>
    <n v="772"/>
    <x v="2"/>
    <s v="Male"/>
    <x v="0"/>
    <n v="3"/>
    <n v="75075.31"/>
    <n v="2"/>
    <n v="1"/>
    <n v="0"/>
    <n v="92888.52"/>
    <x v="0"/>
    <n v="19"/>
    <n v="404"/>
    <n v="1"/>
    <n v="171"/>
    <n v="5.2631578947368418E-2"/>
    <n v="7676"/>
    <x v="2"/>
    <x v="2"/>
    <s v="High Risk"/>
  </r>
  <r>
    <n v="15628319"/>
    <n v="792"/>
    <x v="0"/>
    <s v="Female"/>
    <x v="34"/>
    <n v="4"/>
    <n v="130142.79"/>
    <n v="1"/>
    <n v="1"/>
    <n v="0"/>
    <n v="38190.78"/>
    <x v="1"/>
    <n v="27"/>
    <n v="3712"/>
    <n v="10"/>
    <n v="112"/>
    <n v="0.37037037037037035"/>
    <n v="100224"/>
    <x v="2"/>
    <x v="2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D452F-AA20-C742-A1B0-8E021BDA239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ography">
  <location ref="G3:H7" firstHeaderRow="1" firstDataRow="1" firstDataCol="1"/>
  <pivotFields count="21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numFmtId="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ited" fld="11" subtotal="average" baseField="0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14D21-836A-1C46-8F69-9F16795D64E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enure Bucket">
  <location ref="D3:E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xited" fld="11" subtotal="average" baseField="0" baseItem="0" numFmtId="10"/>
  </dataFields>
  <formats count="1">
    <format dxfId="7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7D68D-5F49-0E41-A4AD-E7EE369DA38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Bucket">
  <location ref="A3:B7" firstHeaderRow="1" firstDataRow="1" firstDataCol="1"/>
  <pivotFields count="21">
    <pivotField showAll="0"/>
    <pivotField showAll="0"/>
    <pivotField showAll="0"/>
    <pivotField showAll="0"/>
    <pivotField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showAll="0"/>
    <pivotField numFmtId="164" showAll="0"/>
    <pivotField showAll="0"/>
    <pivotField showAll="0"/>
    <pivotField showAll="0"/>
    <pivotField numFmtId="3"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ited" fld="11" subtotal="average" baseField="0" baseItem="0" numFmtId="1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C559-6A1A-4F42-9C7A-F7254873EA5D}">
  <sheetPr filterMode="1"/>
  <dimension ref="A1:V10001"/>
  <sheetViews>
    <sheetView tabSelected="1" zoomScale="106" zoomScaleNormal="93" workbookViewId="0">
      <selection activeCell="I56" sqref="I56"/>
    </sheetView>
  </sheetViews>
  <sheetFormatPr baseColWidth="10" defaultRowHeight="16" x14ac:dyDescent="0.2"/>
  <cols>
    <col min="1" max="2" width="10.5" bestFit="1" customWidth="1"/>
    <col min="3" max="3" width="10" bestFit="1" customWidth="1"/>
    <col min="4" max="4" width="7.33203125" bestFit="1" customWidth="1"/>
    <col min="5" max="5" width="4.33203125" bestFit="1" customWidth="1"/>
    <col min="6" max="6" width="6.83203125" bestFit="1" customWidth="1"/>
    <col min="7" max="7" width="12.33203125" style="2" bestFit="1" customWidth="1"/>
    <col min="8" max="8" width="14.1640625" bestFit="1" customWidth="1"/>
    <col min="9" max="9" width="9.5" bestFit="1" customWidth="1"/>
    <col min="10" max="10" width="14.5" bestFit="1" customWidth="1"/>
    <col min="11" max="11" width="14.5" style="1" bestFit="1" customWidth="1"/>
    <col min="12" max="12" width="6.33203125" bestFit="1" customWidth="1"/>
    <col min="13" max="13" width="19.5" bestFit="1" customWidth="1"/>
    <col min="14" max="14" width="12.83203125" customWidth="1"/>
    <col min="15" max="15" width="17" bestFit="1" customWidth="1"/>
    <col min="16" max="17" width="19.1640625" bestFit="1" customWidth="1"/>
    <col min="18" max="18" width="18.5" bestFit="1" customWidth="1"/>
    <col min="19" max="19" width="10.83203125" bestFit="1" customWidth="1"/>
    <col min="20" max="20" width="13.33203125" bestFit="1" customWidth="1"/>
    <col min="21" max="21" width="12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75</v>
      </c>
    </row>
    <row r="2" spans="1:22" x14ac:dyDescent="0.2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 s="2">
        <v>0</v>
      </c>
      <c r="H2">
        <v>1</v>
      </c>
      <c r="I2">
        <v>1</v>
      </c>
      <c r="J2">
        <v>1</v>
      </c>
      <c r="K2" s="1">
        <v>101348.88</v>
      </c>
      <c r="L2">
        <v>1</v>
      </c>
      <c r="M2">
        <v>25</v>
      </c>
      <c r="N2">
        <v>644</v>
      </c>
      <c r="O2">
        <v>4</v>
      </c>
      <c r="P2">
        <v>67</v>
      </c>
      <c r="Q2">
        <v>0.16</v>
      </c>
      <c r="R2">
        <v>16100</v>
      </c>
      <c r="S2" t="str" cm="1">
        <f t="array" ref="S2">_xlfn.IFS(E5&lt;30,"18-29",E5&lt;45,"30-44",TRUE,"45+")</f>
        <v>30-44</v>
      </c>
      <c r="T2" t="str" cm="1">
        <f t="array" ref="T2">_xlfn.IFS(F2&lt;=2,"0-2 Years",F2&lt;=5,"3-5 Years",F2&lt;=8,"6-8 Years",TRUE,"9-10 Years")</f>
        <v>0-2 Years</v>
      </c>
      <c r="U2" t="str" cm="1">
        <f t="array" ref="U2">_xlfn.IFS(P2&gt;60,"High Risk",P2&gt;30,"Medium Risk",TRUE,"Low Risk")</f>
        <v>High Risk</v>
      </c>
      <c r="V2">
        <f>IF(J2=0,3,0)+IF(G2=0,3,0)+IF(H2=1,2,0)+IF(E2&gt;45,1,0)+IF(F2&lt;3,1,0)</f>
        <v>6</v>
      </c>
    </row>
    <row r="3" spans="1:22" hidden="1" x14ac:dyDescent="0.2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 s="2">
        <v>83807.86</v>
      </c>
      <c r="H3">
        <v>1</v>
      </c>
      <c r="I3">
        <v>0</v>
      </c>
      <c r="J3">
        <v>1</v>
      </c>
      <c r="K3" s="1">
        <v>112542.58</v>
      </c>
      <c r="L3">
        <v>0</v>
      </c>
      <c r="M3">
        <v>21</v>
      </c>
      <c r="N3">
        <v>2464</v>
      </c>
      <c r="O3">
        <v>7</v>
      </c>
      <c r="P3">
        <v>82</v>
      </c>
      <c r="Q3">
        <v>0.33333333333333331</v>
      </c>
      <c r="R3">
        <v>51744</v>
      </c>
      <c r="S3" t="str" cm="1">
        <f t="array" ref="S3">_xlfn.IFS(E6&lt;30,"18-29",E6&lt;45,"30-44",TRUE,"45+")</f>
        <v>30-44</v>
      </c>
      <c r="T3" t="str" cm="1">
        <f t="array" ref="T3">_xlfn.IFS(F3&lt;=2,"0-2 Years",F3&lt;=5,"3-5 Years",F3&lt;=8,"6-8 Years",TRUE,"9-10 Years")</f>
        <v>0-2 Years</v>
      </c>
      <c r="U3" t="str" cm="1">
        <f t="array" ref="U3">_xlfn.IFS(P3&gt;60,"High Risk",P3&gt;30,"Medium Risk",TRUE,"Low Risk")</f>
        <v>High Risk</v>
      </c>
      <c r="V3">
        <f t="shared" ref="V3:V66" si="0">IF(J3=0,3,0)+IF(G3=0,3,0)+IF(H3=1,2,0)+IF(E3&gt;45,1,0)+IF(F3&lt;3,1,0)</f>
        <v>3</v>
      </c>
    </row>
    <row r="4" spans="1:22" hidden="1" x14ac:dyDescent="0.2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 s="2">
        <v>159660.79999999999</v>
      </c>
      <c r="H4">
        <v>3</v>
      </c>
      <c r="I4">
        <v>1</v>
      </c>
      <c r="J4">
        <v>0</v>
      </c>
      <c r="K4" s="1">
        <v>113931.57</v>
      </c>
      <c r="L4">
        <v>1</v>
      </c>
      <c r="M4">
        <v>17</v>
      </c>
      <c r="N4">
        <v>1472</v>
      </c>
      <c r="O4">
        <v>9</v>
      </c>
      <c r="P4">
        <v>176</v>
      </c>
      <c r="Q4">
        <v>0.52941176470588236</v>
      </c>
      <c r="R4">
        <v>25024</v>
      </c>
      <c r="S4" t="str" cm="1">
        <f t="array" ref="S4">_xlfn.IFS(E7&lt;30,"18-29",E7&lt;45,"30-44",TRUE,"45+")</f>
        <v>30-44</v>
      </c>
      <c r="T4" t="str" cm="1">
        <f t="array" ref="T4">_xlfn.IFS(F4&lt;=2,"0-2 Years",F4&lt;=5,"3-5 Years",F4&lt;=8,"6-8 Years",TRUE,"9-10 Years")</f>
        <v>6-8 Years</v>
      </c>
      <c r="U4" t="str" cm="1">
        <f t="array" ref="U4">_xlfn.IFS(P4&gt;60,"High Risk",P4&gt;30,"Medium Risk",TRUE,"Low Risk")</f>
        <v>High Risk</v>
      </c>
      <c r="V4">
        <f t="shared" si="0"/>
        <v>3</v>
      </c>
    </row>
    <row r="5" spans="1:22" x14ac:dyDescent="0.2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 s="2">
        <v>0</v>
      </c>
      <c r="H5">
        <v>2</v>
      </c>
      <c r="I5">
        <v>0</v>
      </c>
      <c r="J5">
        <v>0</v>
      </c>
      <c r="K5" s="1">
        <v>93826.63</v>
      </c>
      <c r="L5">
        <v>0</v>
      </c>
      <c r="M5">
        <v>22</v>
      </c>
      <c r="N5">
        <v>3734</v>
      </c>
      <c r="O5">
        <v>8</v>
      </c>
      <c r="P5">
        <v>60</v>
      </c>
      <c r="Q5">
        <v>0.36363636363636365</v>
      </c>
      <c r="R5">
        <v>82148</v>
      </c>
      <c r="S5" t="str" cm="1">
        <f t="array" ref="S5">_xlfn.IFS(E8&lt;30,"18-29",E8&lt;45,"30-44",TRUE,"45+")</f>
        <v>45+</v>
      </c>
      <c r="T5" t="str" cm="1">
        <f t="array" ref="T5">_xlfn.IFS(F5&lt;=2,"0-2 Years",F5&lt;=5,"3-5 Years",F5&lt;=8,"6-8 Years",TRUE,"9-10 Years")</f>
        <v>0-2 Years</v>
      </c>
      <c r="U5" t="str" cm="1">
        <f t="array" ref="U5">_xlfn.IFS(P5&gt;60,"High Risk",P5&gt;30,"Medium Risk",TRUE,"Low Risk")</f>
        <v>Medium Risk</v>
      </c>
      <c r="V5">
        <f t="shared" si="0"/>
        <v>7</v>
      </c>
    </row>
    <row r="6" spans="1:22" hidden="1" x14ac:dyDescent="0.2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 s="2">
        <v>125510.82</v>
      </c>
      <c r="H6">
        <v>1</v>
      </c>
      <c r="I6">
        <v>1</v>
      </c>
      <c r="J6">
        <v>1</v>
      </c>
      <c r="K6" s="1">
        <v>79084.100000000006</v>
      </c>
      <c r="L6">
        <v>0</v>
      </c>
      <c r="M6">
        <v>30</v>
      </c>
      <c r="N6">
        <v>4992</v>
      </c>
      <c r="O6">
        <v>5</v>
      </c>
      <c r="P6">
        <v>143</v>
      </c>
      <c r="Q6">
        <v>0.16666666666666666</v>
      </c>
      <c r="R6">
        <v>149760</v>
      </c>
      <c r="S6" t="str" cm="1">
        <f t="array" ref="S6">_xlfn.IFS(E9&lt;30,"18-29",E9&lt;45,"30-44",TRUE,"45+")</f>
        <v>18-29</v>
      </c>
      <c r="T6" t="str" cm="1">
        <f t="array" ref="T6">_xlfn.IFS(F6&lt;=2,"0-2 Years",F6&lt;=5,"3-5 Years",F6&lt;=8,"6-8 Years",TRUE,"9-10 Years")</f>
        <v>0-2 Years</v>
      </c>
      <c r="U6" t="str" cm="1">
        <f t="array" ref="U6">_xlfn.IFS(P6&gt;60,"High Risk",P6&gt;30,"Medium Risk",TRUE,"Low Risk")</f>
        <v>High Risk</v>
      </c>
      <c r="V6">
        <f t="shared" si="0"/>
        <v>3</v>
      </c>
    </row>
    <row r="7" spans="1:22" hidden="1" x14ac:dyDescent="0.2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 s="2">
        <v>113755.78</v>
      </c>
      <c r="H7">
        <v>2</v>
      </c>
      <c r="I7">
        <v>1</v>
      </c>
      <c r="J7">
        <v>0</v>
      </c>
      <c r="K7" s="1">
        <v>149756.71</v>
      </c>
      <c r="L7">
        <v>1</v>
      </c>
      <c r="M7">
        <v>16</v>
      </c>
      <c r="N7">
        <v>1101</v>
      </c>
      <c r="O7">
        <v>7</v>
      </c>
      <c r="P7">
        <v>96</v>
      </c>
      <c r="Q7">
        <v>0.4375</v>
      </c>
      <c r="R7">
        <v>17616</v>
      </c>
      <c r="S7" t="str" cm="1">
        <f t="array" ref="S7">_xlfn.IFS(E10&lt;30,"18-29",E10&lt;45,"30-44",TRUE,"45+")</f>
        <v>30-44</v>
      </c>
      <c r="T7" t="str" cm="1">
        <f t="array" ref="T7">_xlfn.IFS(F7&lt;=2,"0-2 Years",F7&lt;=5,"3-5 Years",F7&lt;=8,"6-8 Years",TRUE,"9-10 Years")</f>
        <v>6-8 Years</v>
      </c>
      <c r="U7" t="str" cm="1">
        <f t="array" ref="U7">_xlfn.IFS(P7&gt;60,"High Risk",P7&gt;30,"Medium Risk",TRUE,"Low Risk")</f>
        <v>High Risk</v>
      </c>
      <c r="V7">
        <f t="shared" si="0"/>
        <v>3</v>
      </c>
    </row>
    <row r="8" spans="1:22" hidden="1" x14ac:dyDescent="0.2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 s="2">
        <v>0</v>
      </c>
      <c r="H8">
        <v>2</v>
      </c>
      <c r="I8">
        <v>1</v>
      </c>
      <c r="J8">
        <v>1</v>
      </c>
      <c r="K8" s="1">
        <v>10062.799999999999</v>
      </c>
      <c r="L8">
        <v>0</v>
      </c>
      <c r="M8">
        <v>28</v>
      </c>
      <c r="N8">
        <v>709</v>
      </c>
      <c r="O8">
        <v>7</v>
      </c>
      <c r="P8">
        <v>40</v>
      </c>
      <c r="Q8">
        <v>0.25</v>
      </c>
      <c r="R8">
        <v>19852</v>
      </c>
      <c r="S8" t="str" cm="1">
        <f t="array" ref="S8">_xlfn.IFS(E11&lt;30,"18-29",E11&lt;45,"30-44",TRUE,"45+")</f>
        <v>18-29</v>
      </c>
      <c r="T8" t="str" cm="1">
        <f t="array" ref="T8">_xlfn.IFS(F8&lt;=2,"0-2 Years",F8&lt;=5,"3-5 Years",F8&lt;=8,"6-8 Years",TRUE,"9-10 Years")</f>
        <v>6-8 Years</v>
      </c>
      <c r="U8" t="str" cm="1">
        <f t="array" ref="U8">_xlfn.IFS(P8&gt;60,"High Risk",P8&gt;30,"Medium Risk",TRUE,"Low Risk")</f>
        <v>Medium Risk</v>
      </c>
      <c r="V8">
        <f t="shared" si="0"/>
        <v>4</v>
      </c>
    </row>
    <row r="9" spans="1:22" hidden="1" x14ac:dyDescent="0.2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 s="2">
        <v>115046.74</v>
      </c>
      <c r="H9">
        <v>4</v>
      </c>
      <c r="I9">
        <v>1</v>
      </c>
      <c r="J9">
        <v>0</v>
      </c>
      <c r="K9" s="1">
        <v>119346.88</v>
      </c>
      <c r="L9">
        <v>1</v>
      </c>
      <c r="M9">
        <v>25</v>
      </c>
      <c r="N9">
        <v>3371</v>
      </c>
      <c r="O9">
        <v>6</v>
      </c>
      <c r="P9">
        <v>52</v>
      </c>
      <c r="Q9">
        <v>0.24</v>
      </c>
      <c r="R9">
        <v>84275</v>
      </c>
      <c r="S9" t="str" cm="1">
        <f t="array" ref="S9">_xlfn.IFS(E12&lt;30,"18-29",E12&lt;45,"30-44",TRUE,"45+")</f>
        <v>30-44</v>
      </c>
      <c r="T9" t="str" cm="1">
        <f t="array" ref="T9">_xlfn.IFS(F9&lt;=2,"0-2 Years",F9&lt;=5,"3-5 Years",F9&lt;=8,"6-8 Years",TRUE,"9-10 Years")</f>
        <v>3-5 Years</v>
      </c>
      <c r="U9" t="str" cm="1">
        <f t="array" ref="U9">_xlfn.IFS(P9&gt;60,"High Risk",P9&gt;30,"Medium Risk",TRUE,"Low Risk")</f>
        <v>Medium Risk</v>
      </c>
      <c r="V9">
        <f t="shared" si="0"/>
        <v>3</v>
      </c>
    </row>
    <row r="10" spans="1:22" hidden="1" x14ac:dyDescent="0.2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 s="2">
        <v>142051.07</v>
      </c>
      <c r="H10">
        <v>2</v>
      </c>
      <c r="I10">
        <v>0</v>
      </c>
      <c r="J10">
        <v>1</v>
      </c>
      <c r="K10" s="1">
        <v>74940.5</v>
      </c>
      <c r="L10">
        <v>0</v>
      </c>
      <c r="M10">
        <v>26</v>
      </c>
      <c r="N10">
        <v>4241</v>
      </c>
      <c r="O10">
        <v>1</v>
      </c>
      <c r="P10">
        <v>25</v>
      </c>
      <c r="Q10">
        <v>3.8461538461538464E-2</v>
      </c>
      <c r="R10">
        <v>110266</v>
      </c>
      <c r="S10" t="str" cm="1">
        <f t="array" ref="S10">_xlfn.IFS(E13&lt;30,"18-29",E13&lt;45,"30-44",TRUE,"45+")</f>
        <v>18-29</v>
      </c>
      <c r="T10" t="str" cm="1">
        <f t="array" ref="T10">_xlfn.IFS(F10&lt;=2,"0-2 Years",F10&lt;=5,"3-5 Years",F10&lt;=8,"6-8 Years",TRUE,"9-10 Years")</f>
        <v>3-5 Years</v>
      </c>
      <c r="U10" t="str" cm="1">
        <f t="array" ref="U10">_xlfn.IFS(P10&gt;60,"High Risk",P10&gt;30,"Medium Risk",TRUE,"Low Risk")</f>
        <v>Low Risk</v>
      </c>
      <c r="V10">
        <f t="shared" si="0"/>
        <v>0</v>
      </c>
    </row>
    <row r="11" spans="1:22" hidden="1" x14ac:dyDescent="0.2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 s="2">
        <v>134603.88</v>
      </c>
      <c r="H11">
        <v>1</v>
      </c>
      <c r="I11">
        <v>1</v>
      </c>
      <c r="J11">
        <v>1</v>
      </c>
      <c r="K11" s="1">
        <v>71725.73</v>
      </c>
      <c r="L11">
        <v>0</v>
      </c>
      <c r="M11">
        <v>18</v>
      </c>
      <c r="N11">
        <v>574</v>
      </c>
      <c r="O11">
        <v>8</v>
      </c>
      <c r="P11">
        <v>41</v>
      </c>
      <c r="Q11">
        <v>0.44444444444444442</v>
      </c>
      <c r="R11">
        <v>10332</v>
      </c>
      <c r="S11" t="str" cm="1">
        <f t="array" ref="S11">_xlfn.IFS(E14&lt;30,"18-29",E14&lt;45,"30-44",TRUE,"45+")</f>
        <v>30-44</v>
      </c>
      <c r="T11" t="str" cm="1">
        <f t="array" ref="T11">_xlfn.IFS(F11&lt;=2,"0-2 Years",F11&lt;=5,"3-5 Years",F11&lt;=8,"6-8 Years",TRUE,"9-10 Years")</f>
        <v>0-2 Years</v>
      </c>
      <c r="U11" t="str" cm="1">
        <f t="array" ref="U11">_xlfn.IFS(P11&gt;60,"High Risk",P11&gt;30,"Medium Risk",TRUE,"Low Risk")</f>
        <v>Medium Risk</v>
      </c>
      <c r="V11">
        <f t="shared" si="0"/>
        <v>3</v>
      </c>
    </row>
    <row r="12" spans="1:22" hidden="1" x14ac:dyDescent="0.2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 s="2">
        <v>102016.72</v>
      </c>
      <c r="H12">
        <v>2</v>
      </c>
      <c r="I12">
        <v>0</v>
      </c>
      <c r="J12">
        <v>0</v>
      </c>
      <c r="K12" s="1">
        <v>80181.119999999995</v>
      </c>
      <c r="L12">
        <v>0</v>
      </c>
      <c r="M12">
        <v>19</v>
      </c>
      <c r="N12">
        <v>1446</v>
      </c>
      <c r="O12">
        <v>7</v>
      </c>
      <c r="P12">
        <v>11</v>
      </c>
      <c r="Q12">
        <v>0.36842105263157893</v>
      </c>
      <c r="R12">
        <v>27474</v>
      </c>
      <c r="S12" t="str" cm="1">
        <f t="array" ref="S12">_xlfn.IFS(E15&lt;30,"18-29",E15&lt;45,"30-44",TRUE,"45+")</f>
        <v>18-29</v>
      </c>
      <c r="T12" t="str" cm="1">
        <f t="array" ref="T12">_xlfn.IFS(F12&lt;=2,"0-2 Years",F12&lt;=5,"3-5 Years",F12&lt;=8,"6-8 Years",TRUE,"9-10 Years")</f>
        <v>6-8 Years</v>
      </c>
      <c r="U12" t="str" cm="1">
        <f t="array" ref="U12">_xlfn.IFS(P12&gt;60,"High Risk",P12&gt;30,"Medium Risk",TRUE,"Low Risk")</f>
        <v>Low Risk</v>
      </c>
      <c r="V12">
        <f t="shared" si="0"/>
        <v>3</v>
      </c>
    </row>
    <row r="13" spans="1:22" x14ac:dyDescent="0.2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 s="2">
        <v>0</v>
      </c>
      <c r="H13">
        <v>2</v>
      </c>
      <c r="I13">
        <v>1</v>
      </c>
      <c r="J13">
        <v>0</v>
      </c>
      <c r="K13" s="1">
        <v>76390.009999999995</v>
      </c>
      <c r="L13">
        <v>0</v>
      </c>
      <c r="M13">
        <v>1</v>
      </c>
      <c r="N13">
        <v>3022</v>
      </c>
      <c r="O13">
        <v>1</v>
      </c>
      <c r="P13">
        <v>145</v>
      </c>
      <c r="Q13">
        <v>1</v>
      </c>
      <c r="R13">
        <v>3022</v>
      </c>
      <c r="S13" t="str" cm="1">
        <f t="array" ref="S13">_xlfn.IFS(E16&lt;30,"18-29",E16&lt;45,"30-44",TRUE,"45+")</f>
        <v>30-44</v>
      </c>
      <c r="T13" t="str" cm="1">
        <f t="array" ref="T13">_xlfn.IFS(F13&lt;=2,"0-2 Years",F13&lt;=5,"3-5 Years",F13&lt;=8,"6-8 Years",TRUE,"9-10 Years")</f>
        <v>3-5 Years</v>
      </c>
      <c r="U13" t="str" cm="1">
        <f t="array" ref="U13">_xlfn.IFS(P13&gt;60,"High Risk",P13&gt;30,"Medium Risk",TRUE,"Low Risk")</f>
        <v>High Risk</v>
      </c>
      <c r="V13">
        <f t="shared" si="0"/>
        <v>6</v>
      </c>
    </row>
    <row r="14" spans="1:22" x14ac:dyDescent="0.2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 s="2">
        <v>0</v>
      </c>
      <c r="H14">
        <v>2</v>
      </c>
      <c r="I14">
        <v>1</v>
      </c>
      <c r="J14">
        <v>0</v>
      </c>
      <c r="K14" s="1">
        <v>26260.98</v>
      </c>
      <c r="L14">
        <v>0</v>
      </c>
      <c r="M14">
        <v>12</v>
      </c>
      <c r="N14">
        <v>3497</v>
      </c>
      <c r="O14">
        <v>2</v>
      </c>
      <c r="P14">
        <v>93</v>
      </c>
      <c r="Q14">
        <v>0.16666666666666666</v>
      </c>
      <c r="R14">
        <v>41964</v>
      </c>
      <c r="S14" t="str" cm="1">
        <f t="array" ref="S14">_xlfn.IFS(E17&lt;30,"18-29",E17&lt;45,"30-44",TRUE,"45+")</f>
        <v>45+</v>
      </c>
      <c r="T14" t="str" cm="1">
        <f t="array" ref="T14">_xlfn.IFS(F14&lt;=2,"0-2 Years",F14&lt;=5,"3-5 Years",F14&lt;=8,"6-8 Years",TRUE,"9-10 Years")</f>
        <v>9-10 Years</v>
      </c>
      <c r="U14" t="str" cm="1">
        <f t="array" ref="U14">_xlfn.IFS(P14&gt;60,"High Risk",P14&gt;30,"Medium Risk",TRUE,"Low Risk")</f>
        <v>High Risk</v>
      </c>
      <c r="V14">
        <f t="shared" si="0"/>
        <v>6</v>
      </c>
    </row>
    <row r="15" spans="1:22" x14ac:dyDescent="0.2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 s="2">
        <v>0</v>
      </c>
      <c r="H15">
        <v>2</v>
      </c>
      <c r="I15">
        <v>0</v>
      </c>
      <c r="J15">
        <v>0</v>
      </c>
      <c r="K15" s="1">
        <v>190857.79</v>
      </c>
      <c r="L15">
        <v>0</v>
      </c>
      <c r="M15">
        <v>2</v>
      </c>
      <c r="N15">
        <v>4031</v>
      </c>
      <c r="O15">
        <v>3</v>
      </c>
      <c r="P15">
        <v>26</v>
      </c>
      <c r="Q15">
        <v>1</v>
      </c>
      <c r="R15">
        <v>8062</v>
      </c>
      <c r="S15" t="str" cm="1">
        <f t="array" ref="S15">_xlfn.IFS(E18&lt;30,"18-29",E18&lt;45,"30-44",TRUE,"45+")</f>
        <v>45+</v>
      </c>
      <c r="T15" t="str" cm="1">
        <f t="array" ref="T15">_xlfn.IFS(F15&lt;=2,"0-2 Years",F15&lt;=5,"3-5 Years",F15&lt;=8,"6-8 Years",TRUE,"9-10 Years")</f>
        <v>3-5 Years</v>
      </c>
      <c r="U15" t="str" cm="1">
        <f t="array" ref="U15">_xlfn.IFS(P15&gt;60,"High Risk",P15&gt;30,"Medium Risk",TRUE,"Low Risk")</f>
        <v>Low Risk</v>
      </c>
      <c r="V15">
        <f t="shared" si="0"/>
        <v>6</v>
      </c>
    </row>
    <row r="16" spans="1:22" hidden="1" x14ac:dyDescent="0.2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 s="2">
        <v>0</v>
      </c>
      <c r="H16">
        <v>2</v>
      </c>
      <c r="I16">
        <v>1</v>
      </c>
      <c r="J16">
        <v>1</v>
      </c>
      <c r="K16" s="1">
        <v>65951.649999999994</v>
      </c>
      <c r="L16">
        <v>0</v>
      </c>
      <c r="M16">
        <v>15</v>
      </c>
      <c r="N16">
        <v>2472</v>
      </c>
      <c r="O16">
        <v>7</v>
      </c>
      <c r="P16">
        <v>141</v>
      </c>
      <c r="Q16">
        <v>0.46666666666666667</v>
      </c>
      <c r="R16">
        <v>37080</v>
      </c>
      <c r="S16" t="str" cm="1">
        <f t="array" ref="S16">_xlfn.IFS(E19&lt;30,"18-29",E19&lt;45,"30-44",TRUE,"45+")</f>
        <v>18-29</v>
      </c>
      <c r="T16" t="str" cm="1">
        <f t="array" ref="T16">_xlfn.IFS(F16&lt;=2,"0-2 Years",F16&lt;=5,"3-5 Years",F16&lt;=8,"6-8 Years",TRUE,"9-10 Years")</f>
        <v>6-8 Years</v>
      </c>
      <c r="U16" t="str" cm="1">
        <f t="array" ref="U16">_xlfn.IFS(P16&gt;60,"High Risk",P16&gt;30,"Medium Risk",TRUE,"Low Risk")</f>
        <v>High Risk</v>
      </c>
      <c r="V16">
        <f t="shared" si="0"/>
        <v>3</v>
      </c>
    </row>
    <row r="17" spans="1:22" hidden="1" x14ac:dyDescent="0.2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 s="2">
        <v>143129.41</v>
      </c>
      <c r="H17">
        <v>2</v>
      </c>
      <c r="I17">
        <v>0</v>
      </c>
      <c r="J17">
        <v>1</v>
      </c>
      <c r="K17" s="1">
        <v>64327.26</v>
      </c>
      <c r="L17">
        <v>0</v>
      </c>
      <c r="M17">
        <v>25</v>
      </c>
      <c r="N17">
        <v>4837</v>
      </c>
      <c r="O17">
        <v>2</v>
      </c>
      <c r="P17">
        <v>145</v>
      </c>
      <c r="Q17">
        <v>0.08</v>
      </c>
      <c r="R17">
        <v>120925</v>
      </c>
      <c r="S17" t="str" cm="1">
        <f t="array" ref="S17">_xlfn.IFS(E20&lt;30,"18-29",E20&lt;45,"30-44",TRUE,"45+")</f>
        <v>45+</v>
      </c>
      <c r="T17" t="str" cm="1">
        <f t="array" ref="T17">_xlfn.IFS(F17&lt;=2,"0-2 Years",F17&lt;=5,"3-5 Years",F17&lt;=8,"6-8 Years",TRUE,"9-10 Years")</f>
        <v>3-5 Years</v>
      </c>
      <c r="U17" t="str" cm="1">
        <f t="array" ref="U17">_xlfn.IFS(P17&gt;60,"High Risk",P17&gt;30,"Medium Risk",TRUE,"Low Risk")</f>
        <v>High Risk</v>
      </c>
      <c r="V17">
        <f t="shared" si="0"/>
        <v>0</v>
      </c>
    </row>
    <row r="18" spans="1:22" x14ac:dyDescent="0.2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 s="2">
        <v>132602.88</v>
      </c>
      <c r="H18">
        <v>1</v>
      </c>
      <c r="I18">
        <v>1</v>
      </c>
      <c r="J18">
        <v>0</v>
      </c>
      <c r="K18" s="1">
        <v>5097.67</v>
      </c>
      <c r="L18">
        <v>1</v>
      </c>
      <c r="M18">
        <v>25</v>
      </c>
      <c r="N18">
        <v>3391</v>
      </c>
      <c r="O18">
        <v>5</v>
      </c>
      <c r="P18">
        <v>167</v>
      </c>
      <c r="Q18">
        <v>0.2</v>
      </c>
      <c r="R18">
        <v>84775</v>
      </c>
      <c r="S18" t="str" cm="1">
        <f t="array" ref="S18">_xlfn.IFS(E21&lt;30,"18-29",E21&lt;45,"30-44",TRUE,"45+")</f>
        <v>18-29</v>
      </c>
      <c r="T18" t="str" cm="1">
        <f t="array" ref="T18">_xlfn.IFS(F18&lt;=2,"0-2 Years",F18&lt;=5,"3-5 Years",F18&lt;=8,"6-8 Years",TRUE,"9-10 Years")</f>
        <v>0-2 Years</v>
      </c>
      <c r="U18" t="str" cm="1">
        <f t="array" ref="U18">_xlfn.IFS(P18&gt;60,"High Risk",P18&gt;30,"Medium Risk",TRUE,"Low Risk")</f>
        <v>High Risk</v>
      </c>
      <c r="V18">
        <f t="shared" si="0"/>
        <v>7</v>
      </c>
    </row>
    <row r="19" spans="1:22" hidden="1" x14ac:dyDescent="0.2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 s="2">
        <v>0</v>
      </c>
      <c r="H19">
        <v>2</v>
      </c>
      <c r="I19">
        <v>1</v>
      </c>
      <c r="J19">
        <v>1</v>
      </c>
      <c r="K19" s="1">
        <v>14406.41</v>
      </c>
      <c r="L19">
        <v>0</v>
      </c>
      <c r="M19">
        <v>14</v>
      </c>
      <c r="N19">
        <v>187</v>
      </c>
      <c r="O19">
        <v>5</v>
      </c>
      <c r="P19">
        <v>123</v>
      </c>
      <c r="Q19">
        <v>0.35714285714285715</v>
      </c>
      <c r="R19">
        <v>2618</v>
      </c>
      <c r="S19" t="str" cm="1">
        <f t="array" ref="S19">_xlfn.IFS(E22&lt;30,"18-29",E22&lt;45,"30-44",TRUE,"45+")</f>
        <v>30-44</v>
      </c>
      <c r="T19" t="str" cm="1">
        <f t="array" ref="T19">_xlfn.IFS(F19&lt;=2,"0-2 Years",F19&lt;=5,"3-5 Years",F19&lt;=8,"6-8 Years",TRUE,"9-10 Years")</f>
        <v>9-10 Years</v>
      </c>
      <c r="U19" t="str" cm="1">
        <f t="array" ref="U19">_xlfn.IFS(P19&gt;60,"High Risk",P19&gt;30,"Medium Risk",TRUE,"Low Risk")</f>
        <v>High Risk</v>
      </c>
      <c r="V19">
        <f t="shared" si="0"/>
        <v>3</v>
      </c>
    </row>
    <row r="20" spans="1:22" x14ac:dyDescent="0.2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 s="2">
        <v>0</v>
      </c>
      <c r="H20">
        <v>1</v>
      </c>
      <c r="I20">
        <v>0</v>
      </c>
      <c r="J20">
        <v>0</v>
      </c>
      <c r="K20" s="1">
        <v>158684.81</v>
      </c>
      <c r="L20">
        <v>0</v>
      </c>
      <c r="M20">
        <v>19</v>
      </c>
      <c r="N20">
        <v>4289</v>
      </c>
      <c r="O20">
        <v>9</v>
      </c>
      <c r="P20">
        <v>33</v>
      </c>
      <c r="Q20">
        <v>0.47368421052631576</v>
      </c>
      <c r="R20">
        <v>81491</v>
      </c>
      <c r="S20" t="str" cm="1">
        <f t="array" ref="S20">_xlfn.IFS(E23&lt;30,"18-29",E23&lt;45,"30-44",TRUE,"45+")</f>
        <v>30-44</v>
      </c>
      <c r="T20" t="str" cm="1">
        <f t="array" ref="T20">_xlfn.IFS(F20&lt;=2,"0-2 Years",F20&lt;=5,"3-5 Years",F20&lt;=8,"6-8 Years",TRUE,"9-10 Years")</f>
        <v>6-8 Years</v>
      </c>
      <c r="U20" t="str" cm="1">
        <f t="array" ref="U20">_xlfn.IFS(P20&gt;60,"High Risk",P20&gt;30,"Medium Risk",TRUE,"Low Risk")</f>
        <v>Medium Risk</v>
      </c>
      <c r="V20">
        <f t="shared" si="0"/>
        <v>8</v>
      </c>
    </row>
    <row r="21" spans="1:22" hidden="1" x14ac:dyDescent="0.2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 s="2">
        <v>0</v>
      </c>
      <c r="H21">
        <v>2</v>
      </c>
      <c r="I21">
        <v>1</v>
      </c>
      <c r="J21">
        <v>1</v>
      </c>
      <c r="K21" s="1">
        <v>54724.03</v>
      </c>
      <c r="L21">
        <v>0</v>
      </c>
      <c r="M21">
        <v>11</v>
      </c>
      <c r="N21">
        <v>520</v>
      </c>
      <c r="O21">
        <v>7</v>
      </c>
      <c r="P21">
        <v>132</v>
      </c>
      <c r="Q21">
        <v>0.63636363636363635</v>
      </c>
      <c r="R21">
        <v>5720</v>
      </c>
      <c r="S21" t="str" cm="1">
        <f t="array" ref="S21">_xlfn.IFS(E24&lt;30,"18-29",E24&lt;45,"30-44",TRUE,"45+")</f>
        <v>30-44</v>
      </c>
      <c r="T21" t="str" cm="1">
        <f t="array" ref="T21">_xlfn.IFS(F21&lt;=2,"0-2 Years",F21&lt;=5,"3-5 Years",F21&lt;=8,"6-8 Years",TRUE,"9-10 Years")</f>
        <v>6-8 Years</v>
      </c>
      <c r="U21" t="str" cm="1">
        <f t="array" ref="U21">_xlfn.IFS(P21&gt;60,"High Risk",P21&gt;30,"Medium Risk",TRUE,"Low Risk")</f>
        <v>High Risk</v>
      </c>
      <c r="V21">
        <f t="shared" si="0"/>
        <v>3</v>
      </c>
    </row>
    <row r="22" spans="1:22" hidden="1" x14ac:dyDescent="0.2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 s="2">
        <v>0</v>
      </c>
      <c r="H22">
        <v>2</v>
      </c>
      <c r="I22">
        <v>1</v>
      </c>
      <c r="J22">
        <v>1</v>
      </c>
      <c r="K22" s="1">
        <v>170886.17</v>
      </c>
      <c r="L22">
        <v>0</v>
      </c>
      <c r="M22">
        <v>24</v>
      </c>
      <c r="N22">
        <v>1623</v>
      </c>
      <c r="O22">
        <v>10</v>
      </c>
      <c r="P22">
        <v>52</v>
      </c>
      <c r="Q22">
        <v>0.41666666666666669</v>
      </c>
      <c r="R22">
        <v>38952</v>
      </c>
      <c r="S22" t="str" cm="1">
        <f t="array" ref="S22">_xlfn.IFS(E25&lt;30,"18-29",E25&lt;45,"30-44",TRUE,"45+")</f>
        <v>45+</v>
      </c>
      <c r="T22" t="str" cm="1">
        <f t="array" ref="T22">_xlfn.IFS(F22&lt;=2,"0-2 Years",F22&lt;=5,"3-5 Years",F22&lt;=8,"6-8 Years",TRUE,"9-10 Years")</f>
        <v>6-8 Years</v>
      </c>
      <c r="U22" t="str" cm="1">
        <f t="array" ref="U22">_xlfn.IFS(P22&gt;60,"High Risk",P22&gt;30,"Medium Risk",TRUE,"Low Risk")</f>
        <v>Medium Risk</v>
      </c>
      <c r="V22">
        <f t="shared" si="0"/>
        <v>3</v>
      </c>
    </row>
    <row r="23" spans="1:22" x14ac:dyDescent="0.2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 s="2">
        <v>0</v>
      </c>
      <c r="H23">
        <v>2</v>
      </c>
      <c r="I23">
        <v>1</v>
      </c>
      <c r="J23">
        <v>0</v>
      </c>
      <c r="K23" s="1">
        <v>138555.46</v>
      </c>
      <c r="L23">
        <v>0</v>
      </c>
      <c r="M23">
        <v>26</v>
      </c>
      <c r="N23">
        <v>2694</v>
      </c>
      <c r="O23">
        <v>1</v>
      </c>
      <c r="P23">
        <v>97</v>
      </c>
      <c r="Q23">
        <v>3.8461538461538464E-2</v>
      </c>
      <c r="R23">
        <v>70044</v>
      </c>
      <c r="S23" t="str" cm="1">
        <f t="array" ref="S23">_xlfn.IFS(E26&lt;30,"18-29",E26&lt;45,"30-44",TRUE,"45+")</f>
        <v>30-44</v>
      </c>
      <c r="T23" t="str" cm="1">
        <f t="array" ref="T23">_xlfn.IFS(F23&lt;=2,"0-2 Years",F23&lt;=5,"3-5 Years",F23&lt;=8,"6-8 Years",TRUE,"9-10 Years")</f>
        <v>6-8 Years</v>
      </c>
      <c r="U23" t="str" cm="1">
        <f t="array" ref="U23">_xlfn.IFS(P23&gt;60,"High Risk",P23&gt;30,"Medium Risk",TRUE,"Low Risk")</f>
        <v>High Risk</v>
      </c>
      <c r="V23">
        <f t="shared" si="0"/>
        <v>6</v>
      </c>
    </row>
    <row r="24" spans="1:22" x14ac:dyDescent="0.2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 s="2">
        <v>0</v>
      </c>
      <c r="H24">
        <v>1</v>
      </c>
      <c r="I24">
        <v>1</v>
      </c>
      <c r="J24">
        <v>0</v>
      </c>
      <c r="K24" s="1">
        <v>118913.53</v>
      </c>
      <c r="L24">
        <v>1</v>
      </c>
      <c r="M24">
        <v>1</v>
      </c>
      <c r="N24">
        <v>4118</v>
      </c>
      <c r="O24">
        <v>6</v>
      </c>
      <c r="P24">
        <v>2</v>
      </c>
      <c r="Q24">
        <v>1</v>
      </c>
      <c r="R24">
        <v>4118</v>
      </c>
      <c r="S24" t="str" cm="1">
        <f t="array" ref="S24">_xlfn.IFS(E27&lt;30,"18-29",E27&lt;45,"30-44",TRUE,"45+")</f>
        <v>18-29</v>
      </c>
      <c r="T24" t="str" cm="1">
        <f t="array" ref="T24">_xlfn.IFS(F24&lt;=2,"0-2 Years",F24&lt;=5,"3-5 Years",F24&lt;=8,"6-8 Years",TRUE,"9-10 Years")</f>
        <v>3-5 Years</v>
      </c>
      <c r="U24" t="str" cm="1">
        <f t="array" ref="U24">_xlfn.IFS(P24&gt;60,"High Risk",P24&gt;30,"Medium Risk",TRUE,"Low Risk")</f>
        <v>Low Risk</v>
      </c>
      <c r="V24">
        <f t="shared" si="0"/>
        <v>8</v>
      </c>
    </row>
    <row r="25" spans="1:22" hidden="1" x14ac:dyDescent="0.2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 s="2">
        <v>0</v>
      </c>
      <c r="H25">
        <v>2</v>
      </c>
      <c r="I25">
        <v>0</v>
      </c>
      <c r="J25">
        <v>1</v>
      </c>
      <c r="K25" s="1">
        <v>8487.75</v>
      </c>
      <c r="L25">
        <v>0</v>
      </c>
      <c r="M25">
        <v>3</v>
      </c>
      <c r="N25">
        <v>4041</v>
      </c>
      <c r="O25">
        <v>5</v>
      </c>
      <c r="P25">
        <v>49</v>
      </c>
      <c r="Q25">
        <v>1</v>
      </c>
      <c r="R25">
        <v>12123</v>
      </c>
      <c r="S25" t="str" cm="1">
        <f t="array" ref="S25">_xlfn.IFS(E28&lt;30,"18-29",E28&lt;45,"30-44",TRUE,"45+")</f>
        <v>30-44</v>
      </c>
      <c r="T25" t="str" cm="1">
        <f t="array" ref="T25">_xlfn.IFS(F25&lt;=2,"0-2 Years",F25&lt;=5,"3-5 Years",F25&lt;=8,"6-8 Years",TRUE,"9-10 Years")</f>
        <v>3-5 Years</v>
      </c>
      <c r="U25" t="str" cm="1">
        <f t="array" ref="U25">_xlfn.IFS(P25&gt;60,"High Risk",P25&gt;30,"Medium Risk",TRUE,"Low Risk")</f>
        <v>Medium Risk</v>
      </c>
      <c r="V25">
        <f t="shared" si="0"/>
        <v>4</v>
      </c>
    </row>
    <row r="26" spans="1:22" hidden="1" x14ac:dyDescent="0.2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 s="2">
        <v>0</v>
      </c>
      <c r="H26">
        <v>1</v>
      </c>
      <c r="I26">
        <v>1</v>
      </c>
      <c r="J26">
        <v>1</v>
      </c>
      <c r="K26" s="1">
        <v>187616.16</v>
      </c>
      <c r="L26">
        <v>0</v>
      </c>
      <c r="M26">
        <v>22</v>
      </c>
      <c r="N26">
        <v>1158</v>
      </c>
      <c r="O26">
        <v>6</v>
      </c>
      <c r="P26">
        <v>63</v>
      </c>
      <c r="Q26">
        <v>0.27272727272727271</v>
      </c>
      <c r="R26">
        <v>25476</v>
      </c>
      <c r="S26" t="str" cm="1">
        <f t="array" ref="S26">_xlfn.IFS(E29&lt;30,"18-29",E29&lt;45,"30-44",TRUE,"45+")</f>
        <v>30-44</v>
      </c>
      <c r="T26" t="str" cm="1">
        <f t="array" ref="T26">_xlfn.IFS(F26&lt;=2,"0-2 Years",F26&lt;=5,"3-5 Years",F26&lt;=8,"6-8 Years",TRUE,"9-10 Years")</f>
        <v>3-5 Years</v>
      </c>
      <c r="U26" t="str" cm="1">
        <f t="array" ref="U26">_xlfn.IFS(P26&gt;60,"High Risk",P26&gt;30,"Medium Risk",TRUE,"Low Risk")</f>
        <v>High Risk</v>
      </c>
      <c r="V26">
        <f t="shared" si="0"/>
        <v>5</v>
      </c>
    </row>
    <row r="27" spans="1:22" hidden="1" x14ac:dyDescent="0.2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 s="2">
        <v>0</v>
      </c>
      <c r="H27">
        <v>2</v>
      </c>
      <c r="I27">
        <v>0</v>
      </c>
      <c r="J27">
        <v>1</v>
      </c>
      <c r="K27" s="1">
        <v>124508.29</v>
      </c>
      <c r="L27">
        <v>0</v>
      </c>
      <c r="M27">
        <v>25</v>
      </c>
      <c r="N27">
        <v>2859</v>
      </c>
      <c r="O27">
        <v>8</v>
      </c>
      <c r="P27">
        <v>66</v>
      </c>
      <c r="Q27">
        <v>0.32</v>
      </c>
      <c r="R27">
        <v>71475</v>
      </c>
      <c r="S27" t="str" cm="1">
        <f t="array" ref="S27">_xlfn.IFS(E30&lt;30,"18-29",E30&lt;45,"30-44",TRUE,"45+")</f>
        <v>30-44</v>
      </c>
      <c r="T27" t="str" cm="1">
        <f t="array" ref="T27">_xlfn.IFS(F27&lt;=2,"0-2 Years",F27&lt;=5,"3-5 Years",F27&lt;=8,"6-8 Years",TRUE,"9-10 Years")</f>
        <v>3-5 Years</v>
      </c>
      <c r="U27" t="str" cm="1">
        <f t="array" ref="U27">_xlfn.IFS(P27&gt;60,"High Risk",P27&gt;30,"Medium Risk",TRUE,"Low Risk")</f>
        <v>High Risk</v>
      </c>
      <c r="V27">
        <f t="shared" si="0"/>
        <v>3</v>
      </c>
    </row>
    <row r="28" spans="1:22" hidden="1" x14ac:dyDescent="0.2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 s="2">
        <v>136815.64000000001</v>
      </c>
      <c r="H28">
        <v>1</v>
      </c>
      <c r="I28">
        <v>1</v>
      </c>
      <c r="J28">
        <v>1</v>
      </c>
      <c r="K28" s="1">
        <v>170041.95</v>
      </c>
      <c r="L28">
        <v>0</v>
      </c>
      <c r="M28">
        <v>17</v>
      </c>
      <c r="N28">
        <v>426</v>
      </c>
      <c r="O28">
        <v>10</v>
      </c>
      <c r="P28">
        <v>31</v>
      </c>
      <c r="Q28">
        <v>0.58823529411764708</v>
      </c>
      <c r="R28">
        <v>7242</v>
      </c>
      <c r="S28" t="str" cm="1">
        <f t="array" ref="S28">_xlfn.IFS(E31&lt;30,"18-29",E31&lt;45,"30-44",TRUE,"45+")</f>
        <v>18-29</v>
      </c>
      <c r="T28" t="str" cm="1">
        <f t="array" ref="T28">_xlfn.IFS(F28&lt;=2,"0-2 Years",F28&lt;=5,"3-5 Years",F28&lt;=8,"6-8 Years",TRUE,"9-10 Years")</f>
        <v>0-2 Years</v>
      </c>
      <c r="U28" t="str" cm="1">
        <f t="array" ref="U28">_xlfn.IFS(P28&gt;60,"High Risk",P28&gt;30,"Medium Risk",TRUE,"Low Risk")</f>
        <v>Medium Risk</v>
      </c>
      <c r="V28">
        <f t="shared" si="0"/>
        <v>3</v>
      </c>
    </row>
    <row r="29" spans="1:22" x14ac:dyDescent="0.2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 s="2">
        <v>0</v>
      </c>
      <c r="H29">
        <v>2</v>
      </c>
      <c r="I29">
        <v>0</v>
      </c>
      <c r="J29">
        <v>0</v>
      </c>
      <c r="K29" s="1">
        <v>38433.35</v>
      </c>
      <c r="L29">
        <v>0</v>
      </c>
      <c r="M29">
        <v>23</v>
      </c>
      <c r="N29">
        <v>1436</v>
      </c>
      <c r="O29">
        <v>10</v>
      </c>
      <c r="P29">
        <v>84</v>
      </c>
      <c r="Q29">
        <v>0.43478260869565216</v>
      </c>
      <c r="R29">
        <v>33028</v>
      </c>
      <c r="S29" t="str" cm="1">
        <f t="array" ref="S29">_xlfn.IFS(E32&lt;30,"18-29",E32&lt;45,"30-44",TRUE,"45+")</f>
        <v>30-44</v>
      </c>
      <c r="T29" t="str" cm="1">
        <f t="array" ref="T29">_xlfn.IFS(F29&lt;=2,"0-2 Years",F29&lt;=5,"3-5 Years",F29&lt;=8,"6-8 Years",TRUE,"9-10 Years")</f>
        <v>9-10 Years</v>
      </c>
      <c r="U29" t="str" cm="1">
        <f t="array" ref="U29">_xlfn.IFS(P29&gt;60,"High Risk",P29&gt;30,"Medium Risk",TRUE,"Low Risk")</f>
        <v>High Risk</v>
      </c>
      <c r="V29">
        <f t="shared" si="0"/>
        <v>6</v>
      </c>
    </row>
    <row r="30" spans="1:22" hidden="1" x14ac:dyDescent="0.2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 s="2">
        <v>141349.43</v>
      </c>
      <c r="H30">
        <v>1</v>
      </c>
      <c r="I30">
        <v>1</v>
      </c>
      <c r="J30">
        <v>1</v>
      </c>
      <c r="K30" s="1">
        <v>100187.43</v>
      </c>
      <c r="L30">
        <v>0</v>
      </c>
      <c r="M30">
        <v>15</v>
      </c>
      <c r="N30">
        <v>2613</v>
      </c>
      <c r="O30">
        <v>6</v>
      </c>
      <c r="P30">
        <v>111</v>
      </c>
      <c r="Q30">
        <v>0.4</v>
      </c>
      <c r="R30">
        <v>39195</v>
      </c>
      <c r="S30" t="str" cm="1">
        <f t="array" ref="S30">_xlfn.IFS(E33&lt;30,"18-29",E33&lt;45,"30-44",TRUE,"45+")</f>
        <v>30-44</v>
      </c>
      <c r="T30" t="str" cm="1">
        <f t="array" ref="T30">_xlfn.IFS(F30&lt;=2,"0-2 Years",F30&lt;=5,"3-5 Years",F30&lt;=8,"6-8 Years",TRUE,"9-10 Years")</f>
        <v>3-5 Years</v>
      </c>
      <c r="U30" t="str" cm="1">
        <f t="array" ref="U30">_xlfn.IFS(P30&gt;60,"High Risk",P30&gt;30,"Medium Risk",TRUE,"Low Risk")</f>
        <v>High Risk</v>
      </c>
      <c r="V30">
        <f t="shared" si="0"/>
        <v>2</v>
      </c>
    </row>
    <row r="31" spans="1:22" hidden="1" x14ac:dyDescent="0.2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 s="2">
        <v>59697.17</v>
      </c>
      <c r="H31">
        <v>2</v>
      </c>
      <c r="I31">
        <v>1</v>
      </c>
      <c r="J31">
        <v>1</v>
      </c>
      <c r="K31" s="1">
        <v>53483.21</v>
      </c>
      <c r="L31">
        <v>0</v>
      </c>
      <c r="M31">
        <v>6</v>
      </c>
      <c r="N31">
        <v>2942</v>
      </c>
      <c r="O31">
        <v>7</v>
      </c>
      <c r="P31">
        <v>158</v>
      </c>
      <c r="Q31">
        <v>1</v>
      </c>
      <c r="R31">
        <v>17652</v>
      </c>
      <c r="S31" t="str" cm="1">
        <f t="array" ref="S31">_xlfn.IFS(E34&lt;30,"18-29",E34&lt;45,"30-44",TRUE,"45+")</f>
        <v>30-44</v>
      </c>
      <c r="T31" t="str" cm="1">
        <f t="array" ref="T31">_xlfn.IFS(F31&lt;=2,"0-2 Years",F31&lt;=5,"3-5 Years",F31&lt;=8,"6-8 Years",TRUE,"9-10 Years")</f>
        <v>0-2 Years</v>
      </c>
      <c r="U31" t="str" cm="1">
        <f t="array" ref="U31">_xlfn.IFS(P31&gt;60,"High Risk",P31&gt;30,"Medium Risk",TRUE,"Low Risk")</f>
        <v>High Risk</v>
      </c>
      <c r="V31">
        <f t="shared" si="0"/>
        <v>1</v>
      </c>
    </row>
    <row r="32" spans="1:22" x14ac:dyDescent="0.2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 s="2">
        <v>0</v>
      </c>
      <c r="H32">
        <v>3</v>
      </c>
      <c r="I32">
        <v>1</v>
      </c>
      <c r="J32">
        <v>0</v>
      </c>
      <c r="K32" s="1">
        <v>140469.38</v>
      </c>
      <c r="L32">
        <v>1</v>
      </c>
      <c r="M32">
        <v>28</v>
      </c>
      <c r="N32">
        <v>2705</v>
      </c>
      <c r="O32">
        <v>7</v>
      </c>
      <c r="P32">
        <v>120</v>
      </c>
      <c r="Q32">
        <v>0.25</v>
      </c>
      <c r="R32">
        <v>75740</v>
      </c>
      <c r="S32" t="str" cm="1">
        <f t="array" ref="S32">_xlfn.IFS(E35&lt;30,"18-29",E35&lt;45,"30-44",TRUE,"45+")</f>
        <v>30-44</v>
      </c>
      <c r="T32" t="str" cm="1">
        <f t="array" ref="T32">_xlfn.IFS(F32&lt;=2,"0-2 Years",F32&lt;=5,"3-5 Years",F32&lt;=8,"6-8 Years",TRUE,"9-10 Years")</f>
        <v>3-5 Years</v>
      </c>
      <c r="U32" t="str" cm="1">
        <f t="array" ref="U32">_xlfn.IFS(P32&gt;60,"High Risk",P32&gt;30,"Medium Risk",TRUE,"Low Risk")</f>
        <v>High Risk</v>
      </c>
      <c r="V32">
        <f t="shared" si="0"/>
        <v>6</v>
      </c>
    </row>
    <row r="33" spans="1:22" hidden="1" x14ac:dyDescent="0.2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 s="2">
        <v>85311.7</v>
      </c>
      <c r="H33">
        <v>1</v>
      </c>
      <c r="I33">
        <v>0</v>
      </c>
      <c r="J33">
        <v>1</v>
      </c>
      <c r="K33" s="1">
        <v>156731.91</v>
      </c>
      <c r="L33">
        <v>0</v>
      </c>
      <c r="M33">
        <v>13</v>
      </c>
      <c r="N33">
        <v>1572</v>
      </c>
      <c r="O33">
        <v>6</v>
      </c>
      <c r="P33">
        <v>100</v>
      </c>
      <c r="Q33">
        <v>0.46153846153846156</v>
      </c>
      <c r="R33">
        <v>20436</v>
      </c>
      <c r="S33" t="str" cm="1">
        <f t="array" ref="S33">_xlfn.IFS(E36&lt;30,"18-29",E36&lt;45,"30-44",TRUE,"45+")</f>
        <v>18-29</v>
      </c>
      <c r="T33" t="str" cm="1">
        <f t="array" ref="T33">_xlfn.IFS(F33&lt;=2,"0-2 Years",F33&lt;=5,"3-5 Years",F33&lt;=8,"6-8 Years",TRUE,"9-10 Years")</f>
        <v>6-8 Years</v>
      </c>
      <c r="U33" t="str" cm="1">
        <f t="array" ref="U33">_xlfn.IFS(P33&gt;60,"High Risk",P33&gt;30,"Medium Risk",TRUE,"Low Risk")</f>
        <v>High Risk</v>
      </c>
      <c r="V33">
        <f t="shared" si="0"/>
        <v>2</v>
      </c>
    </row>
    <row r="34" spans="1:22" hidden="1" x14ac:dyDescent="0.2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 s="2">
        <v>110112.54</v>
      </c>
      <c r="H34">
        <v>2</v>
      </c>
      <c r="I34">
        <v>0</v>
      </c>
      <c r="J34">
        <v>0</v>
      </c>
      <c r="K34" s="1">
        <v>81898.81</v>
      </c>
      <c r="L34">
        <v>0</v>
      </c>
      <c r="M34">
        <v>30</v>
      </c>
      <c r="N34">
        <v>665</v>
      </c>
      <c r="O34">
        <v>5</v>
      </c>
      <c r="P34">
        <v>88</v>
      </c>
      <c r="Q34">
        <v>0.16666666666666666</v>
      </c>
      <c r="R34">
        <v>19950</v>
      </c>
      <c r="S34" t="str" cm="1">
        <f t="array" ref="S34">_xlfn.IFS(E37&lt;30,"18-29",E37&lt;45,"30-44",TRUE,"45+")</f>
        <v>45+</v>
      </c>
      <c r="T34" t="str" cm="1">
        <f t="array" ref="T34">_xlfn.IFS(F34&lt;=2,"0-2 Years",F34&lt;=5,"3-5 Years",F34&lt;=8,"6-8 Years",TRUE,"9-10 Years")</f>
        <v>9-10 Years</v>
      </c>
      <c r="U34" t="str" cm="1">
        <f t="array" ref="U34">_xlfn.IFS(P34&gt;60,"High Risk",P34&gt;30,"Medium Risk",TRUE,"Low Risk")</f>
        <v>High Risk</v>
      </c>
      <c r="V34">
        <f t="shared" si="0"/>
        <v>3</v>
      </c>
    </row>
    <row r="35" spans="1:22" hidden="1" x14ac:dyDescent="0.2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 s="2">
        <v>0</v>
      </c>
      <c r="H35">
        <v>2</v>
      </c>
      <c r="I35">
        <v>1</v>
      </c>
      <c r="J35">
        <v>1</v>
      </c>
      <c r="K35" s="1">
        <v>34410.550000000003</v>
      </c>
      <c r="L35">
        <v>0</v>
      </c>
      <c r="M35">
        <v>15</v>
      </c>
      <c r="N35">
        <v>846</v>
      </c>
      <c r="O35">
        <v>8</v>
      </c>
      <c r="P35">
        <v>32</v>
      </c>
      <c r="Q35">
        <v>0.53333333333333333</v>
      </c>
      <c r="R35">
        <v>12690</v>
      </c>
      <c r="S35" t="str" cm="1">
        <f t="array" ref="S35">_xlfn.IFS(E38&lt;30,"18-29",E38&lt;45,"30-44",TRUE,"45+")</f>
        <v>30-44</v>
      </c>
      <c r="T35" t="str" cm="1">
        <f t="array" ref="T35">_xlfn.IFS(F35&lt;=2,"0-2 Years",F35&lt;=5,"3-5 Years",F35&lt;=8,"6-8 Years",TRUE,"9-10 Years")</f>
        <v>6-8 Years</v>
      </c>
      <c r="U35" t="str" cm="1">
        <f t="array" ref="U35">_xlfn.IFS(P35&gt;60,"High Risk",P35&gt;30,"Medium Risk",TRUE,"Low Risk")</f>
        <v>Medium Risk</v>
      </c>
      <c r="V35">
        <f t="shared" si="0"/>
        <v>3</v>
      </c>
    </row>
    <row r="36" spans="1:22" hidden="1" x14ac:dyDescent="0.2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 s="2">
        <v>0</v>
      </c>
      <c r="H36">
        <v>2</v>
      </c>
      <c r="I36">
        <v>1</v>
      </c>
      <c r="J36">
        <v>1</v>
      </c>
      <c r="K36" s="1">
        <v>142033.07</v>
      </c>
      <c r="L36">
        <v>0</v>
      </c>
      <c r="M36">
        <v>23</v>
      </c>
      <c r="N36">
        <v>791</v>
      </c>
      <c r="O36">
        <v>9</v>
      </c>
      <c r="P36">
        <v>48</v>
      </c>
      <c r="Q36">
        <v>0.39130434782608697</v>
      </c>
      <c r="R36">
        <v>18193</v>
      </c>
      <c r="S36" t="str" cm="1">
        <f t="array" ref="S36">_xlfn.IFS(E39&lt;30,"18-29",E39&lt;45,"30-44",TRUE,"45+")</f>
        <v>30-44</v>
      </c>
      <c r="T36" t="str" cm="1">
        <f t="array" ref="T36">_xlfn.IFS(F36&lt;=2,"0-2 Years",F36&lt;=5,"3-5 Years",F36&lt;=8,"6-8 Years",TRUE,"9-10 Years")</f>
        <v>9-10 Years</v>
      </c>
      <c r="U36" t="str" cm="1">
        <f t="array" ref="U36">_xlfn.IFS(P36&gt;60,"High Risk",P36&gt;30,"Medium Risk",TRUE,"Low Risk")</f>
        <v>Medium Risk</v>
      </c>
      <c r="V36">
        <f t="shared" si="0"/>
        <v>3</v>
      </c>
    </row>
    <row r="37" spans="1:22" x14ac:dyDescent="0.2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 s="2">
        <v>134264.04</v>
      </c>
      <c r="H37">
        <v>1</v>
      </c>
      <c r="I37">
        <v>1</v>
      </c>
      <c r="J37">
        <v>0</v>
      </c>
      <c r="K37" s="1">
        <v>27822.99</v>
      </c>
      <c r="L37">
        <v>1</v>
      </c>
      <c r="M37">
        <v>12</v>
      </c>
      <c r="N37">
        <v>2278</v>
      </c>
      <c r="O37">
        <v>9</v>
      </c>
      <c r="P37">
        <v>99</v>
      </c>
      <c r="Q37">
        <v>0.75</v>
      </c>
      <c r="R37">
        <v>27336</v>
      </c>
      <c r="S37" t="str" cm="1">
        <f t="array" ref="S37">_xlfn.IFS(E40&lt;30,"18-29",E40&lt;45,"30-44",TRUE,"45+")</f>
        <v>30-44</v>
      </c>
      <c r="T37" t="str" cm="1">
        <f t="array" ref="T37">_xlfn.IFS(F37&lt;=2,"0-2 Years",F37&lt;=5,"3-5 Years",F37&lt;=8,"6-8 Years",TRUE,"9-10 Years")</f>
        <v>0-2 Years</v>
      </c>
      <c r="U37" t="str" cm="1">
        <f t="array" ref="U37">_xlfn.IFS(P37&gt;60,"High Risk",P37&gt;30,"Medium Risk",TRUE,"Low Risk")</f>
        <v>High Risk</v>
      </c>
      <c r="V37">
        <f t="shared" si="0"/>
        <v>6</v>
      </c>
    </row>
    <row r="38" spans="1:22" hidden="1" x14ac:dyDescent="0.2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 s="2">
        <v>145260.23000000001</v>
      </c>
      <c r="H38">
        <v>1</v>
      </c>
      <c r="I38">
        <v>0</v>
      </c>
      <c r="J38">
        <v>1</v>
      </c>
      <c r="K38" s="1">
        <v>114066.77</v>
      </c>
      <c r="L38">
        <v>0</v>
      </c>
      <c r="M38">
        <v>3</v>
      </c>
      <c r="N38">
        <v>2555</v>
      </c>
      <c r="O38">
        <v>4</v>
      </c>
      <c r="P38">
        <v>105</v>
      </c>
      <c r="Q38">
        <v>1</v>
      </c>
      <c r="R38">
        <v>7665</v>
      </c>
      <c r="S38" t="str" cm="1">
        <f t="array" ref="S38">_xlfn.IFS(E41&lt;30,"18-29",E41&lt;45,"30-44",TRUE,"45+")</f>
        <v>30-44</v>
      </c>
      <c r="T38" t="str" cm="1">
        <f t="array" ref="T38">_xlfn.IFS(F38&lt;=2,"0-2 Years",F38&lt;=5,"3-5 Years",F38&lt;=8,"6-8 Years",TRUE,"9-10 Years")</f>
        <v>3-5 Years</v>
      </c>
      <c r="U38" t="str" cm="1">
        <f t="array" ref="U38">_xlfn.IFS(P38&gt;60,"High Risk",P38&gt;30,"Medium Risk",TRUE,"Low Risk")</f>
        <v>High Risk</v>
      </c>
      <c r="V38">
        <f t="shared" si="0"/>
        <v>2</v>
      </c>
    </row>
    <row r="39" spans="1:22" hidden="1" x14ac:dyDescent="0.2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 s="2">
        <v>76548.600000000006</v>
      </c>
      <c r="H39">
        <v>1</v>
      </c>
      <c r="I39">
        <v>0</v>
      </c>
      <c r="J39">
        <v>1</v>
      </c>
      <c r="K39" s="1">
        <v>98453.45</v>
      </c>
      <c r="L39">
        <v>0</v>
      </c>
      <c r="M39">
        <v>21</v>
      </c>
      <c r="N39">
        <v>1924</v>
      </c>
      <c r="O39">
        <v>3</v>
      </c>
      <c r="P39">
        <v>168</v>
      </c>
      <c r="Q39">
        <v>0.14285714285714285</v>
      </c>
      <c r="R39">
        <v>40404</v>
      </c>
      <c r="S39" t="str" cm="1">
        <f t="array" ref="S39">_xlfn.IFS(E42&lt;30,"18-29",E42&lt;45,"30-44",TRUE,"45+")</f>
        <v>30-44</v>
      </c>
      <c r="T39" t="str" cm="1">
        <f t="array" ref="T39">_xlfn.IFS(F39&lt;=2,"0-2 Years",F39&lt;=5,"3-5 Years",F39&lt;=8,"6-8 Years",TRUE,"9-10 Years")</f>
        <v>6-8 Years</v>
      </c>
      <c r="U39" t="str" cm="1">
        <f t="array" ref="U39">_xlfn.IFS(P39&gt;60,"High Risk",P39&gt;30,"Medium Risk",TRUE,"Low Risk")</f>
        <v>High Risk</v>
      </c>
      <c r="V39">
        <f t="shared" si="0"/>
        <v>2</v>
      </c>
    </row>
    <row r="40" spans="1:22" hidden="1" x14ac:dyDescent="0.2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 s="2">
        <v>0</v>
      </c>
      <c r="H40">
        <v>1</v>
      </c>
      <c r="I40">
        <v>1</v>
      </c>
      <c r="J40">
        <v>1</v>
      </c>
      <c r="K40" s="1">
        <v>40812.9</v>
      </c>
      <c r="L40">
        <v>0</v>
      </c>
      <c r="M40">
        <v>22</v>
      </c>
      <c r="N40">
        <v>881</v>
      </c>
      <c r="O40">
        <v>6</v>
      </c>
      <c r="P40">
        <v>62</v>
      </c>
      <c r="Q40">
        <v>0.27272727272727271</v>
      </c>
      <c r="R40">
        <v>19382</v>
      </c>
      <c r="S40" t="str" cm="1">
        <f t="array" ref="S40">_xlfn.IFS(E43&lt;30,"18-29",E43&lt;45,"30-44",TRUE,"45+")</f>
        <v>45+</v>
      </c>
      <c r="T40" t="str" cm="1">
        <f t="array" ref="T40">_xlfn.IFS(F40&lt;=2,"0-2 Years",F40&lt;=5,"3-5 Years",F40&lt;=8,"6-8 Years",TRUE,"9-10 Years")</f>
        <v>6-8 Years</v>
      </c>
      <c r="U40" t="str" cm="1">
        <f t="array" ref="U40">_xlfn.IFS(P40&gt;60,"High Risk",P40&gt;30,"Medium Risk",TRUE,"Low Risk")</f>
        <v>High Risk</v>
      </c>
      <c r="V40">
        <f t="shared" si="0"/>
        <v>5</v>
      </c>
    </row>
    <row r="41" spans="1:22" hidden="1" x14ac:dyDescent="0.2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 s="2">
        <v>70349.48</v>
      </c>
      <c r="H41">
        <v>2</v>
      </c>
      <c r="I41">
        <v>0</v>
      </c>
      <c r="J41">
        <v>1</v>
      </c>
      <c r="K41" s="1">
        <v>178074.04</v>
      </c>
      <c r="L41">
        <v>0</v>
      </c>
      <c r="M41">
        <v>16</v>
      </c>
      <c r="N41">
        <v>4727</v>
      </c>
      <c r="O41">
        <v>2</v>
      </c>
      <c r="P41">
        <v>132</v>
      </c>
      <c r="Q41">
        <v>0.125</v>
      </c>
      <c r="R41">
        <v>75632</v>
      </c>
      <c r="S41" t="str" cm="1">
        <f t="array" ref="S41">_xlfn.IFS(E44&lt;30,"18-29",E44&lt;45,"30-44",TRUE,"45+")</f>
        <v>45+</v>
      </c>
      <c r="T41" t="str" cm="1">
        <f t="array" ref="T41">_xlfn.IFS(F41&lt;=2,"0-2 Years",F41&lt;=5,"3-5 Years",F41&lt;=8,"6-8 Years",TRUE,"9-10 Years")</f>
        <v>6-8 Years</v>
      </c>
      <c r="U41" t="str" cm="1">
        <f t="array" ref="U41">_xlfn.IFS(P41&gt;60,"High Risk",P41&gt;30,"Medium Risk",TRUE,"Low Risk")</f>
        <v>High Risk</v>
      </c>
      <c r="V41">
        <f t="shared" si="0"/>
        <v>0</v>
      </c>
    </row>
    <row r="42" spans="1:22" x14ac:dyDescent="0.2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 s="2">
        <v>0</v>
      </c>
      <c r="H42">
        <v>1</v>
      </c>
      <c r="I42">
        <v>1</v>
      </c>
      <c r="J42">
        <v>0</v>
      </c>
      <c r="K42" s="1">
        <v>70154.22</v>
      </c>
      <c r="L42">
        <v>0</v>
      </c>
      <c r="M42">
        <v>6</v>
      </c>
      <c r="N42">
        <v>4082</v>
      </c>
      <c r="O42">
        <v>4</v>
      </c>
      <c r="P42">
        <v>96</v>
      </c>
      <c r="Q42">
        <v>0.66666666666666663</v>
      </c>
      <c r="R42">
        <v>24492</v>
      </c>
      <c r="S42" t="str" cm="1">
        <f t="array" ref="S42">_xlfn.IFS(E45&lt;30,"18-29",E45&lt;45,"30-44",TRUE,"45+")</f>
        <v>45+</v>
      </c>
      <c r="T42" t="str" cm="1">
        <f t="array" ref="T42">_xlfn.IFS(F42&lt;=2,"0-2 Years",F42&lt;=5,"3-5 Years",F42&lt;=8,"6-8 Years",TRUE,"9-10 Years")</f>
        <v>3-5 Years</v>
      </c>
      <c r="U42" t="str" cm="1">
        <f t="array" ref="U42">_xlfn.IFS(P42&gt;60,"High Risk",P42&gt;30,"Medium Risk",TRUE,"Low Risk")</f>
        <v>High Risk</v>
      </c>
      <c r="V42">
        <f t="shared" si="0"/>
        <v>8</v>
      </c>
    </row>
    <row r="43" spans="1:22" x14ac:dyDescent="0.2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 s="2">
        <v>122522.32</v>
      </c>
      <c r="H43">
        <v>1</v>
      </c>
      <c r="I43">
        <v>0</v>
      </c>
      <c r="J43">
        <v>0</v>
      </c>
      <c r="K43" s="1">
        <v>181297.65</v>
      </c>
      <c r="L43">
        <v>1</v>
      </c>
      <c r="M43">
        <v>9</v>
      </c>
      <c r="N43">
        <v>3810</v>
      </c>
      <c r="O43">
        <v>4</v>
      </c>
      <c r="P43">
        <v>80</v>
      </c>
      <c r="Q43">
        <v>0.44444444444444442</v>
      </c>
      <c r="R43">
        <v>34290</v>
      </c>
      <c r="S43" t="str" cm="1">
        <f t="array" ref="S43">_xlfn.IFS(E46&lt;30,"18-29",E46&lt;45,"30-44",TRUE,"45+")</f>
        <v>45+</v>
      </c>
      <c r="T43" t="str" cm="1">
        <f t="array" ref="T43">_xlfn.IFS(F43&lt;=2,"0-2 Years",F43&lt;=5,"3-5 Years",F43&lt;=8,"6-8 Years",TRUE,"9-10 Years")</f>
        <v>6-8 Years</v>
      </c>
      <c r="U43" t="str" cm="1">
        <f t="array" ref="U43">_xlfn.IFS(P43&gt;60,"High Risk",P43&gt;30,"Medium Risk",TRUE,"Low Risk")</f>
        <v>High Risk</v>
      </c>
      <c r="V43">
        <f t="shared" si="0"/>
        <v>6</v>
      </c>
    </row>
    <row r="44" spans="1:22" hidden="1" x14ac:dyDescent="0.2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 s="2">
        <v>117419.35</v>
      </c>
      <c r="H44">
        <v>1</v>
      </c>
      <c r="I44">
        <v>1</v>
      </c>
      <c r="J44">
        <v>1</v>
      </c>
      <c r="K44" s="1">
        <v>94153.83</v>
      </c>
      <c r="L44">
        <v>0</v>
      </c>
      <c r="M44">
        <v>26</v>
      </c>
      <c r="N44">
        <v>803</v>
      </c>
      <c r="O44">
        <v>9</v>
      </c>
      <c r="P44">
        <v>24</v>
      </c>
      <c r="Q44">
        <v>0.34615384615384615</v>
      </c>
      <c r="R44">
        <v>20878</v>
      </c>
      <c r="S44" t="str" cm="1">
        <f t="array" ref="S44">_xlfn.IFS(E47&lt;30,"18-29",E47&lt;45,"30-44",TRUE,"45+")</f>
        <v>30-44</v>
      </c>
      <c r="T44" t="str" cm="1">
        <f t="array" ref="T44">_xlfn.IFS(F44&lt;=2,"0-2 Years",F44&lt;=5,"3-5 Years",F44&lt;=8,"6-8 Years",TRUE,"9-10 Years")</f>
        <v>0-2 Years</v>
      </c>
      <c r="U44" t="str" cm="1">
        <f t="array" ref="U44">_xlfn.IFS(P44&gt;60,"High Risk",P44&gt;30,"Medium Risk",TRUE,"Low Risk")</f>
        <v>Low Risk</v>
      </c>
      <c r="V44">
        <f t="shared" si="0"/>
        <v>4</v>
      </c>
    </row>
    <row r="45" spans="1:22" x14ac:dyDescent="0.2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 s="2">
        <v>131394.56</v>
      </c>
      <c r="H45">
        <v>1</v>
      </c>
      <c r="I45">
        <v>0</v>
      </c>
      <c r="J45">
        <v>0</v>
      </c>
      <c r="K45" s="1">
        <v>194365.76</v>
      </c>
      <c r="L45">
        <v>1</v>
      </c>
      <c r="M45">
        <v>30</v>
      </c>
      <c r="N45">
        <v>4218</v>
      </c>
      <c r="O45">
        <v>10</v>
      </c>
      <c r="P45">
        <v>161</v>
      </c>
      <c r="Q45">
        <v>0.33333333333333331</v>
      </c>
      <c r="R45">
        <v>126540</v>
      </c>
      <c r="S45" t="str" cm="1">
        <f t="array" ref="S45">_xlfn.IFS(E48&lt;30,"18-29",E48&lt;45,"30-44",TRUE,"45+")</f>
        <v>18-29</v>
      </c>
      <c r="T45" t="str" cm="1">
        <f t="array" ref="T45">_xlfn.IFS(F45&lt;=2,"0-2 Years",F45&lt;=5,"3-5 Years",F45&lt;=8,"6-8 Years",TRUE,"9-10 Years")</f>
        <v>0-2 Years</v>
      </c>
      <c r="U45" t="str" cm="1">
        <f t="array" ref="U45">_xlfn.IFS(P45&gt;60,"High Risk",P45&gt;30,"Medium Risk",TRUE,"Low Risk")</f>
        <v>High Risk</v>
      </c>
      <c r="V45">
        <f t="shared" si="0"/>
        <v>7</v>
      </c>
    </row>
    <row r="46" spans="1:22" hidden="1" x14ac:dyDescent="0.2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 s="2">
        <v>155931.10999999999</v>
      </c>
      <c r="H46">
        <v>1</v>
      </c>
      <c r="I46">
        <v>1</v>
      </c>
      <c r="J46">
        <v>1</v>
      </c>
      <c r="K46" s="1">
        <v>158338.39000000001</v>
      </c>
      <c r="L46">
        <v>0</v>
      </c>
      <c r="M46">
        <v>30</v>
      </c>
      <c r="N46">
        <v>2034</v>
      </c>
      <c r="O46">
        <v>1</v>
      </c>
      <c r="P46">
        <v>115</v>
      </c>
      <c r="Q46">
        <v>3.3333333333333333E-2</v>
      </c>
      <c r="R46">
        <v>61020</v>
      </c>
      <c r="S46" t="str" cm="1">
        <f t="array" ref="S46">_xlfn.IFS(E49&lt;30,"18-29",E49&lt;45,"30-44",TRUE,"45+")</f>
        <v>30-44</v>
      </c>
      <c r="T46" t="str" cm="1">
        <f t="array" ref="T46">_xlfn.IFS(F46&lt;=2,"0-2 Years",F46&lt;=5,"3-5 Years",F46&lt;=8,"6-8 Years",TRUE,"9-10 Years")</f>
        <v>3-5 Years</v>
      </c>
      <c r="U46" t="str" cm="1">
        <f t="array" ref="U46">_xlfn.IFS(P46&gt;60,"High Risk",P46&gt;30,"Medium Risk",TRUE,"Low Risk")</f>
        <v>High Risk</v>
      </c>
      <c r="V46">
        <f t="shared" si="0"/>
        <v>3</v>
      </c>
    </row>
    <row r="47" spans="1:22" hidden="1" x14ac:dyDescent="0.2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 s="2">
        <v>109421.13</v>
      </c>
      <c r="H47">
        <v>2</v>
      </c>
      <c r="I47">
        <v>1</v>
      </c>
      <c r="J47">
        <v>1</v>
      </c>
      <c r="K47" s="1">
        <v>126517.46</v>
      </c>
      <c r="L47">
        <v>0</v>
      </c>
      <c r="M47">
        <v>4</v>
      </c>
      <c r="N47">
        <v>1383</v>
      </c>
      <c r="O47">
        <v>9</v>
      </c>
      <c r="P47">
        <v>63</v>
      </c>
      <c r="Q47">
        <v>1</v>
      </c>
      <c r="R47">
        <v>5532</v>
      </c>
      <c r="S47" t="str" cm="1">
        <f t="array" ref="S47">_xlfn.IFS(E50&lt;30,"18-29",E50&lt;45,"30-44",TRUE,"45+")</f>
        <v>30-44</v>
      </c>
      <c r="T47" t="str" cm="1">
        <f t="array" ref="T47">_xlfn.IFS(F47&lt;=2,"0-2 Years",F47&lt;=5,"3-5 Years",F47&lt;=8,"6-8 Years",TRUE,"9-10 Years")</f>
        <v>3-5 Years</v>
      </c>
      <c r="U47" t="str" cm="1">
        <f t="array" ref="U47">_xlfn.IFS(P47&gt;60,"High Risk",P47&gt;30,"Medium Risk",TRUE,"Low Risk")</f>
        <v>High Risk</v>
      </c>
      <c r="V47">
        <f t="shared" si="0"/>
        <v>0</v>
      </c>
    </row>
    <row r="48" spans="1:22" hidden="1" x14ac:dyDescent="0.2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 s="2">
        <v>112045.67</v>
      </c>
      <c r="H48">
        <v>1</v>
      </c>
      <c r="I48">
        <v>1</v>
      </c>
      <c r="J48">
        <v>1</v>
      </c>
      <c r="K48" s="1">
        <v>119708.21</v>
      </c>
      <c r="L48">
        <v>1</v>
      </c>
      <c r="M48">
        <v>10</v>
      </c>
      <c r="N48">
        <v>3651</v>
      </c>
      <c r="O48">
        <v>2</v>
      </c>
      <c r="P48">
        <v>68</v>
      </c>
      <c r="Q48">
        <v>0.2</v>
      </c>
      <c r="R48">
        <v>36510</v>
      </c>
      <c r="S48" t="str" cm="1">
        <f t="array" ref="S48">_xlfn.IFS(E51&lt;30,"18-29",E51&lt;45,"30-44",TRUE,"45+")</f>
        <v>30-44</v>
      </c>
      <c r="T48" t="str" cm="1">
        <f t="array" ref="T48">_xlfn.IFS(F48&lt;=2,"0-2 Years",F48&lt;=5,"3-5 Years",F48&lt;=8,"6-8 Years",TRUE,"9-10 Years")</f>
        <v>9-10 Years</v>
      </c>
      <c r="U48" t="str" cm="1">
        <f t="array" ref="U48">_xlfn.IFS(P48&gt;60,"High Risk",P48&gt;30,"Medium Risk",TRUE,"Low Risk")</f>
        <v>High Risk</v>
      </c>
      <c r="V48">
        <f t="shared" si="0"/>
        <v>2</v>
      </c>
    </row>
    <row r="49" spans="1:22" hidden="1" x14ac:dyDescent="0.2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 s="2">
        <v>137843.79999999999</v>
      </c>
      <c r="H49">
        <v>1</v>
      </c>
      <c r="I49">
        <v>1</v>
      </c>
      <c r="J49">
        <v>1</v>
      </c>
      <c r="K49" s="1">
        <v>117622.8</v>
      </c>
      <c r="L49">
        <v>1</v>
      </c>
      <c r="M49">
        <v>21</v>
      </c>
      <c r="N49">
        <v>364</v>
      </c>
      <c r="O49">
        <v>7</v>
      </c>
      <c r="P49">
        <v>73</v>
      </c>
      <c r="Q49">
        <v>0.33333333333333331</v>
      </c>
      <c r="R49">
        <v>7644</v>
      </c>
      <c r="S49" t="str" cm="1">
        <f t="array" ref="S49">_xlfn.IFS(E52&lt;30,"18-29",E52&lt;45,"30-44",TRUE,"45+")</f>
        <v>30-44</v>
      </c>
      <c r="T49" t="str" cm="1">
        <f t="array" ref="T49">_xlfn.IFS(F49&lt;=2,"0-2 Years",F49&lt;=5,"3-5 Years",F49&lt;=8,"6-8 Years",TRUE,"9-10 Years")</f>
        <v>9-10 Years</v>
      </c>
      <c r="U49" t="str" cm="1">
        <f t="array" ref="U49">_xlfn.IFS(P49&gt;60,"High Risk",P49&gt;30,"Medium Risk",TRUE,"Low Risk")</f>
        <v>High Risk</v>
      </c>
      <c r="V49">
        <f t="shared" si="0"/>
        <v>2</v>
      </c>
    </row>
    <row r="50" spans="1:22" hidden="1" x14ac:dyDescent="0.2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 s="2">
        <v>103391.38</v>
      </c>
      <c r="H50">
        <v>1</v>
      </c>
      <c r="I50">
        <v>0</v>
      </c>
      <c r="J50">
        <v>1</v>
      </c>
      <c r="K50" s="1">
        <v>90878.13</v>
      </c>
      <c r="L50">
        <v>0</v>
      </c>
      <c r="M50">
        <v>8</v>
      </c>
      <c r="N50">
        <v>462</v>
      </c>
      <c r="O50">
        <v>2</v>
      </c>
      <c r="P50">
        <v>16</v>
      </c>
      <c r="Q50">
        <v>0.25</v>
      </c>
      <c r="R50">
        <v>3696</v>
      </c>
      <c r="S50" t="str" cm="1">
        <f t="array" ref="S50">_xlfn.IFS(E53&lt;30,"18-29",E53&lt;45,"30-44",TRUE,"45+")</f>
        <v>30-44</v>
      </c>
      <c r="T50" t="str" cm="1">
        <f t="array" ref="T50">_xlfn.IFS(F50&lt;=2,"0-2 Years",F50&lt;=5,"3-5 Years",F50&lt;=8,"6-8 Years",TRUE,"9-10 Years")</f>
        <v>0-2 Years</v>
      </c>
      <c r="U50" t="str" cm="1">
        <f t="array" ref="U50">_xlfn.IFS(P50&gt;60,"High Risk",P50&gt;30,"Medium Risk",TRUE,"Low Risk")</f>
        <v>Low Risk</v>
      </c>
      <c r="V50">
        <f t="shared" si="0"/>
        <v>3</v>
      </c>
    </row>
    <row r="51" spans="1:22" hidden="1" x14ac:dyDescent="0.2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 s="2">
        <v>103769.22</v>
      </c>
      <c r="H51">
        <v>2</v>
      </c>
      <c r="I51">
        <v>1</v>
      </c>
      <c r="J51">
        <v>0</v>
      </c>
      <c r="K51" s="1">
        <v>194099.12</v>
      </c>
      <c r="L51">
        <v>0</v>
      </c>
      <c r="M51">
        <v>22</v>
      </c>
      <c r="N51">
        <v>3020</v>
      </c>
      <c r="O51">
        <v>1</v>
      </c>
      <c r="P51">
        <v>82</v>
      </c>
      <c r="Q51">
        <v>4.5454545454545456E-2</v>
      </c>
      <c r="R51">
        <v>66440</v>
      </c>
      <c r="S51" t="str" cm="1">
        <f t="array" ref="S51">_xlfn.IFS(E54&lt;30,"18-29",E54&lt;45,"30-44",TRUE,"45+")</f>
        <v>30-44</v>
      </c>
      <c r="T51" t="str" cm="1">
        <f t="array" ref="T51">_xlfn.IFS(F51&lt;=2,"0-2 Years",F51&lt;=5,"3-5 Years",F51&lt;=8,"6-8 Years",TRUE,"9-10 Years")</f>
        <v>0-2 Years</v>
      </c>
      <c r="U51" t="str" cm="1">
        <f t="array" ref="U51">_xlfn.IFS(P51&gt;60,"High Risk",P51&gt;30,"Medium Risk",TRUE,"Low Risk")</f>
        <v>High Risk</v>
      </c>
      <c r="V51">
        <f t="shared" si="0"/>
        <v>4</v>
      </c>
    </row>
    <row r="52" spans="1:22" hidden="1" x14ac:dyDescent="0.2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 s="2">
        <v>116363.37</v>
      </c>
      <c r="H52">
        <v>2</v>
      </c>
      <c r="I52">
        <v>1</v>
      </c>
      <c r="J52">
        <v>0</v>
      </c>
      <c r="K52" s="1">
        <v>198059.16</v>
      </c>
      <c r="L52">
        <v>0</v>
      </c>
      <c r="M52">
        <v>30</v>
      </c>
      <c r="N52">
        <v>4861</v>
      </c>
      <c r="O52">
        <v>3</v>
      </c>
      <c r="P52">
        <v>40</v>
      </c>
      <c r="Q52">
        <v>0.1</v>
      </c>
      <c r="R52">
        <v>145830</v>
      </c>
      <c r="S52" t="str" cm="1">
        <f t="array" ref="S52">_xlfn.IFS(E55&lt;30,"18-29",E55&lt;45,"30-44",TRUE,"45+")</f>
        <v>30-44</v>
      </c>
      <c r="T52" t="str" cm="1">
        <f t="array" ref="T52">_xlfn.IFS(F52&lt;=2,"0-2 Years",F52&lt;=5,"3-5 Years",F52&lt;=8,"6-8 Years",TRUE,"9-10 Years")</f>
        <v>9-10 Years</v>
      </c>
      <c r="U52" t="str" cm="1">
        <f t="array" ref="U52">_xlfn.IFS(P52&gt;60,"High Risk",P52&gt;30,"Medium Risk",TRUE,"Low Risk")</f>
        <v>Medium Risk</v>
      </c>
      <c r="V52">
        <f t="shared" si="0"/>
        <v>3</v>
      </c>
    </row>
    <row r="53" spans="1:22" hidden="1" x14ac:dyDescent="0.2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 s="2">
        <v>146050.97</v>
      </c>
      <c r="H53">
        <v>2</v>
      </c>
      <c r="I53">
        <v>0</v>
      </c>
      <c r="J53">
        <v>0</v>
      </c>
      <c r="K53" s="1">
        <v>86424.57</v>
      </c>
      <c r="L53">
        <v>0</v>
      </c>
      <c r="M53">
        <v>22</v>
      </c>
      <c r="N53">
        <v>3960</v>
      </c>
      <c r="O53">
        <v>10</v>
      </c>
      <c r="P53">
        <v>50</v>
      </c>
      <c r="Q53">
        <v>0.45454545454545453</v>
      </c>
      <c r="R53">
        <v>87120</v>
      </c>
      <c r="S53" t="str" cm="1">
        <f t="array" ref="S53">_xlfn.IFS(E56&lt;30,"18-29",E56&lt;45,"30-44",TRUE,"45+")</f>
        <v>30-44</v>
      </c>
      <c r="T53" t="str" cm="1">
        <f t="array" ref="T53">_xlfn.IFS(F53&lt;=2,"0-2 Years",F53&lt;=5,"3-5 Years",F53&lt;=8,"6-8 Years",TRUE,"9-10 Years")</f>
        <v>3-5 Years</v>
      </c>
      <c r="U53" t="str" cm="1">
        <f t="array" ref="U53">_xlfn.IFS(P53&gt;60,"High Risk",P53&gt;30,"Medium Risk",TRUE,"Low Risk")</f>
        <v>Medium Risk</v>
      </c>
      <c r="V53">
        <f t="shared" si="0"/>
        <v>3</v>
      </c>
    </row>
    <row r="54" spans="1:22" x14ac:dyDescent="0.2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 s="2">
        <v>0</v>
      </c>
      <c r="H54">
        <v>2</v>
      </c>
      <c r="I54">
        <v>0</v>
      </c>
      <c r="J54">
        <v>0</v>
      </c>
      <c r="K54" s="1">
        <v>116978.19</v>
      </c>
      <c r="L54">
        <v>0</v>
      </c>
      <c r="M54">
        <v>3</v>
      </c>
      <c r="N54">
        <v>1097</v>
      </c>
      <c r="O54">
        <v>9</v>
      </c>
      <c r="P54">
        <v>1</v>
      </c>
      <c r="Q54">
        <v>1</v>
      </c>
      <c r="R54">
        <v>3291</v>
      </c>
      <c r="S54" t="str" cm="1">
        <f t="array" ref="S54">_xlfn.IFS(E57&lt;30,"18-29",E57&lt;45,"30-44",TRUE,"45+")</f>
        <v>30-44</v>
      </c>
      <c r="T54" t="str" cm="1">
        <f t="array" ref="T54">_xlfn.IFS(F54&lt;=2,"0-2 Years",F54&lt;=5,"3-5 Years",F54&lt;=8,"6-8 Years",TRUE,"9-10 Years")</f>
        <v>3-5 Years</v>
      </c>
      <c r="U54" t="str" cm="1">
        <f t="array" ref="U54">_xlfn.IFS(P54&gt;60,"High Risk",P54&gt;30,"Medium Risk",TRUE,"Low Risk")</f>
        <v>Low Risk</v>
      </c>
      <c r="V54">
        <f t="shared" si="0"/>
        <v>6</v>
      </c>
    </row>
    <row r="55" spans="1:22" hidden="1" x14ac:dyDescent="0.2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 s="2">
        <v>125561.97</v>
      </c>
      <c r="H55">
        <v>1</v>
      </c>
      <c r="I55">
        <v>0</v>
      </c>
      <c r="J55">
        <v>0</v>
      </c>
      <c r="K55" s="1">
        <v>164040.94</v>
      </c>
      <c r="L55">
        <v>1</v>
      </c>
      <c r="M55">
        <v>3</v>
      </c>
      <c r="N55">
        <v>4796</v>
      </c>
      <c r="O55">
        <v>2</v>
      </c>
      <c r="P55">
        <v>121</v>
      </c>
      <c r="Q55">
        <v>0.66666666666666663</v>
      </c>
      <c r="R55">
        <v>14388</v>
      </c>
      <c r="S55" t="str" cm="1">
        <f t="array" ref="S55">_xlfn.IFS(E58&lt;30,"18-29",E58&lt;45,"30-44",TRUE,"45+")</f>
        <v>45+</v>
      </c>
      <c r="T55" t="str" cm="1">
        <f t="array" ref="T55">_xlfn.IFS(F55&lt;=2,"0-2 Years",F55&lt;=5,"3-5 Years",F55&lt;=8,"6-8 Years",TRUE,"9-10 Years")</f>
        <v>6-8 Years</v>
      </c>
      <c r="U55" t="str" cm="1">
        <f t="array" ref="U55">_xlfn.IFS(P55&gt;60,"High Risk",P55&gt;30,"Medium Risk",TRUE,"Low Risk")</f>
        <v>High Risk</v>
      </c>
      <c r="V55">
        <f t="shared" si="0"/>
        <v>5</v>
      </c>
    </row>
    <row r="56" spans="1:22" x14ac:dyDescent="0.2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 s="2">
        <v>98495.72</v>
      </c>
      <c r="H56">
        <v>1</v>
      </c>
      <c r="I56">
        <v>1</v>
      </c>
      <c r="J56">
        <v>0</v>
      </c>
      <c r="K56" s="1">
        <v>40014.76</v>
      </c>
      <c r="L56">
        <v>1</v>
      </c>
      <c r="M56">
        <v>24</v>
      </c>
      <c r="N56">
        <v>4658</v>
      </c>
      <c r="O56">
        <v>8</v>
      </c>
      <c r="P56">
        <v>23</v>
      </c>
      <c r="Q56">
        <v>0.33333333333333331</v>
      </c>
      <c r="R56">
        <v>111792</v>
      </c>
      <c r="S56" t="str" cm="1">
        <f t="array" ref="S56">_xlfn.IFS(E59&lt;30,"18-29",E59&lt;45,"30-44",TRUE,"45+")</f>
        <v>18-29</v>
      </c>
      <c r="T56" t="str" cm="1">
        <f t="array" ref="T56">_xlfn.IFS(F56&lt;=2,"0-2 Years",F56&lt;=5,"3-5 Years",F56&lt;=8,"6-8 Years",TRUE,"9-10 Years")</f>
        <v>0-2 Years</v>
      </c>
      <c r="U56" t="str" cm="1">
        <f t="array" ref="U56">_xlfn.IFS(P56&gt;60,"High Risk",P56&gt;30,"Medium Risk",TRUE,"Low Risk")</f>
        <v>Low Risk</v>
      </c>
      <c r="V56">
        <f t="shared" si="0"/>
        <v>6</v>
      </c>
    </row>
    <row r="57" spans="1:22" hidden="1" x14ac:dyDescent="0.2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 s="2">
        <v>125211.92</v>
      </c>
      <c r="H57">
        <v>1</v>
      </c>
      <c r="I57">
        <v>1</v>
      </c>
      <c r="J57">
        <v>1</v>
      </c>
      <c r="K57" s="1">
        <v>113410.49</v>
      </c>
      <c r="L57">
        <v>0</v>
      </c>
      <c r="M57">
        <v>25</v>
      </c>
      <c r="N57">
        <v>3879</v>
      </c>
      <c r="O57">
        <v>6</v>
      </c>
      <c r="P57">
        <v>56</v>
      </c>
      <c r="Q57">
        <v>0.24</v>
      </c>
      <c r="R57">
        <v>96975</v>
      </c>
      <c r="S57" t="str" cm="1">
        <f t="array" ref="S57">_xlfn.IFS(E60&lt;30,"18-29",E60&lt;45,"30-44",TRUE,"45+")</f>
        <v>45+</v>
      </c>
      <c r="T57" t="str" cm="1">
        <f t="array" ref="T57">_xlfn.IFS(F57&lt;=2,"0-2 Years",F57&lt;=5,"3-5 Years",F57&lt;=8,"6-8 Years",TRUE,"9-10 Years")</f>
        <v>0-2 Years</v>
      </c>
      <c r="U57" t="str" cm="1">
        <f t="array" ref="U57">_xlfn.IFS(P57&gt;60,"High Risk",P57&gt;30,"Medium Risk",TRUE,"Low Risk")</f>
        <v>Medium Risk</v>
      </c>
      <c r="V57">
        <f t="shared" si="0"/>
        <v>3</v>
      </c>
    </row>
    <row r="58" spans="1:22" hidden="1" x14ac:dyDescent="0.2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 s="2">
        <v>127864.4</v>
      </c>
      <c r="H58">
        <v>1</v>
      </c>
      <c r="I58">
        <v>1</v>
      </c>
      <c r="J58">
        <v>0</v>
      </c>
      <c r="K58" s="1">
        <v>87107.57</v>
      </c>
      <c r="L58">
        <v>0</v>
      </c>
      <c r="M58">
        <v>17</v>
      </c>
      <c r="N58">
        <v>1656</v>
      </c>
      <c r="O58">
        <v>0</v>
      </c>
      <c r="P58">
        <v>150</v>
      </c>
      <c r="Q58">
        <v>0</v>
      </c>
      <c r="R58">
        <v>28152</v>
      </c>
      <c r="S58" t="str" cm="1">
        <f t="array" ref="S58">_xlfn.IFS(E61&lt;30,"18-29",E61&lt;45,"30-44",TRUE,"45+")</f>
        <v>45+</v>
      </c>
      <c r="T58" t="str" cm="1">
        <f t="array" ref="T58">_xlfn.IFS(F58&lt;=2,"0-2 Years",F58&lt;=5,"3-5 Years",F58&lt;=8,"6-8 Years",TRUE,"9-10 Years")</f>
        <v>3-5 Years</v>
      </c>
      <c r="U58" t="str" cm="1">
        <f t="array" ref="U58">_xlfn.IFS(P58&gt;60,"High Risk",P58&gt;30,"Medium Risk",TRUE,"Low Risk")</f>
        <v>High Risk</v>
      </c>
      <c r="V58">
        <f t="shared" si="0"/>
        <v>5</v>
      </c>
    </row>
    <row r="59" spans="1:22" x14ac:dyDescent="0.2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 s="2">
        <v>75888.2</v>
      </c>
      <c r="H59">
        <v>1</v>
      </c>
      <c r="I59">
        <v>0</v>
      </c>
      <c r="J59">
        <v>0</v>
      </c>
      <c r="K59" s="1">
        <v>45613.75</v>
      </c>
      <c r="L59">
        <v>0</v>
      </c>
      <c r="M59">
        <v>2</v>
      </c>
      <c r="N59">
        <v>1581</v>
      </c>
      <c r="O59">
        <v>0</v>
      </c>
      <c r="P59">
        <v>111</v>
      </c>
      <c r="Q59">
        <v>0</v>
      </c>
      <c r="R59">
        <v>3162</v>
      </c>
      <c r="S59" t="str" cm="1">
        <f t="array" ref="S59">_xlfn.IFS(E62&lt;30,"18-29",E62&lt;45,"30-44",TRUE,"45+")</f>
        <v>30-44</v>
      </c>
      <c r="T59" t="str" cm="1">
        <f t="array" ref="T59">_xlfn.IFS(F59&lt;=2,"0-2 Years",F59&lt;=5,"3-5 Years",F59&lt;=8,"6-8 Years",TRUE,"9-10 Years")</f>
        <v>0-2 Years</v>
      </c>
      <c r="U59" t="str" cm="1">
        <f t="array" ref="U59">_xlfn.IFS(P59&gt;60,"High Risk",P59&gt;30,"Medium Risk",TRUE,"Low Risk")</f>
        <v>High Risk</v>
      </c>
      <c r="V59">
        <f t="shared" si="0"/>
        <v>6</v>
      </c>
    </row>
    <row r="60" spans="1:22" x14ac:dyDescent="0.2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 s="2">
        <v>0</v>
      </c>
      <c r="H60">
        <v>1</v>
      </c>
      <c r="I60">
        <v>1</v>
      </c>
      <c r="J60">
        <v>0</v>
      </c>
      <c r="K60" s="1">
        <v>1643.11</v>
      </c>
      <c r="L60">
        <v>1</v>
      </c>
      <c r="M60">
        <v>27</v>
      </c>
      <c r="N60">
        <v>1171</v>
      </c>
      <c r="O60">
        <v>5</v>
      </c>
      <c r="P60">
        <v>118</v>
      </c>
      <c r="Q60">
        <v>0.18518518518518517</v>
      </c>
      <c r="R60">
        <v>31617</v>
      </c>
      <c r="S60" t="str" cm="1">
        <f t="array" ref="S60">_xlfn.IFS(E63&lt;30,"18-29",E63&lt;45,"30-44",TRUE,"45+")</f>
        <v>18-29</v>
      </c>
      <c r="T60" t="str" cm="1">
        <f t="array" ref="T60">_xlfn.IFS(F60&lt;=2,"0-2 Years",F60&lt;=5,"3-5 Years",F60&lt;=8,"6-8 Years",TRUE,"9-10 Years")</f>
        <v>3-5 Years</v>
      </c>
      <c r="U60" t="str" cm="1">
        <f t="array" ref="U60">_xlfn.IFS(P60&gt;60,"High Risk",P60&gt;30,"Medium Risk",TRUE,"Low Risk")</f>
        <v>High Risk</v>
      </c>
      <c r="V60">
        <f t="shared" si="0"/>
        <v>9</v>
      </c>
    </row>
    <row r="61" spans="1:22" hidden="1" x14ac:dyDescent="0.2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 s="2">
        <v>40685.919999999998</v>
      </c>
      <c r="H61">
        <v>1</v>
      </c>
      <c r="I61">
        <v>1</v>
      </c>
      <c r="J61">
        <v>1</v>
      </c>
      <c r="K61" s="1">
        <v>46775.28</v>
      </c>
      <c r="L61">
        <v>0</v>
      </c>
      <c r="M61">
        <v>5</v>
      </c>
      <c r="N61">
        <v>3394</v>
      </c>
      <c r="O61">
        <v>9</v>
      </c>
      <c r="P61">
        <v>151</v>
      </c>
      <c r="Q61">
        <v>1</v>
      </c>
      <c r="R61">
        <v>16970</v>
      </c>
      <c r="S61" t="str" cm="1">
        <f t="array" ref="S61">_xlfn.IFS(E64&lt;30,"18-29",E64&lt;45,"30-44",TRUE,"45+")</f>
        <v>30-44</v>
      </c>
      <c r="T61" t="str" cm="1">
        <f t="array" ref="T61">_xlfn.IFS(F61&lt;=2,"0-2 Years",F61&lt;=5,"3-5 Years",F61&lt;=8,"6-8 Years",TRUE,"9-10 Years")</f>
        <v>3-5 Years</v>
      </c>
      <c r="U61" t="str" cm="1">
        <f t="array" ref="U61">_xlfn.IFS(P61&gt;60,"High Risk",P61&gt;30,"Medium Risk",TRUE,"Low Risk")</f>
        <v>High Risk</v>
      </c>
      <c r="V61">
        <f t="shared" si="0"/>
        <v>3</v>
      </c>
    </row>
    <row r="62" spans="1:22" hidden="1" x14ac:dyDescent="0.2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 s="2">
        <v>136857</v>
      </c>
      <c r="H62">
        <v>1</v>
      </c>
      <c r="I62">
        <v>0</v>
      </c>
      <c r="J62">
        <v>0</v>
      </c>
      <c r="K62" s="1">
        <v>84509.57</v>
      </c>
      <c r="L62">
        <v>0</v>
      </c>
      <c r="M62">
        <v>18</v>
      </c>
      <c r="N62">
        <v>3091</v>
      </c>
      <c r="O62">
        <v>0</v>
      </c>
      <c r="P62">
        <v>10</v>
      </c>
      <c r="Q62">
        <v>0</v>
      </c>
      <c r="R62">
        <v>55638</v>
      </c>
      <c r="S62" t="str" cm="1">
        <f t="array" ref="S62">_xlfn.IFS(E65&lt;30,"18-29",E65&lt;45,"30-44",TRUE,"45+")</f>
        <v>45+</v>
      </c>
      <c r="T62" t="str" cm="1">
        <f t="array" ref="T62">_xlfn.IFS(F62&lt;=2,"0-2 Years",F62&lt;=5,"3-5 Years",F62&lt;=8,"6-8 Years",TRUE,"9-10 Years")</f>
        <v>3-5 Years</v>
      </c>
      <c r="U62" t="str" cm="1">
        <f t="array" ref="U62">_xlfn.IFS(P62&gt;60,"High Risk",P62&gt;30,"Medium Risk",TRUE,"Low Risk")</f>
        <v>Low Risk</v>
      </c>
      <c r="V62">
        <f t="shared" si="0"/>
        <v>5</v>
      </c>
    </row>
    <row r="63" spans="1:22" hidden="1" x14ac:dyDescent="0.2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 s="2">
        <v>152328.88</v>
      </c>
      <c r="H63">
        <v>2</v>
      </c>
      <c r="I63">
        <v>0</v>
      </c>
      <c r="J63">
        <v>0</v>
      </c>
      <c r="K63" s="1">
        <v>126494.82</v>
      </c>
      <c r="L63">
        <v>0</v>
      </c>
      <c r="M63">
        <v>26</v>
      </c>
      <c r="N63">
        <v>3079</v>
      </c>
      <c r="O63">
        <v>10</v>
      </c>
      <c r="P63">
        <v>116</v>
      </c>
      <c r="Q63">
        <v>0.38461538461538464</v>
      </c>
      <c r="R63">
        <v>80054</v>
      </c>
      <c r="S63" t="str" cm="1">
        <f t="array" ref="S63">_xlfn.IFS(E66&lt;30,"18-29",E66&lt;45,"30-44",TRUE,"45+")</f>
        <v>18-29</v>
      </c>
      <c r="T63" t="str" cm="1">
        <f t="array" ref="T63">_xlfn.IFS(F63&lt;=2,"0-2 Years",F63&lt;=5,"3-5 Years",F63&lt;=8,"6-8 Years",TRUE,"9-10 Years")</f>
        <v>9-10 Years</v>
      </c>
      <c r="U63" t="str" cm="1">
        <f t="array" ref="U63">_xlfn.IFS(P63&gt;60,"High Risk",P63&gt;30,"Medium Risk",TRUE,"Low Risk")</f>
        <v>High Risk</v>
      </c>
      <c r="V63">
        <f t="shared" si="0"/>
        <v>3</v>
      </c>
    </row>
    <row r="64" spans="1:22" hidden="1" x14ac:dyDescent="0.2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 s="2">
        <v>56084.69</v>
      </c>
      <c r="H64">
        <v>2</v>
      </c>
      <c r="I64">
        <v>0</v>
      </c>
      <c r="J64">
        <v>0</v>
      </c>
      <c r="K64" s="1">
        <v>178798.13</v>
      </c>
      <c r="L64">
        <v>0</v>
      </c>
      <c r="M64">
        <v>8</v>
      </c>
      <c r="N64">
        <v>2577</v>
      </c>
      <c r="O64">
        <v>4</v>
      </c>
      <c r="P64">
        <v>125</v>
      </c>
      <c r="Q64">
        <v>0.5</v>
      </c>
      <c r="R64">
        <v>20616</v>
      </c>
      <c r="S64" t="str" cm="1">
        <f t="array" ref="S64">_xlfn.IFS(E67&lt;30,"18-29",E67&lt;45,"30-44",TRUE,"45+")</f>
        <v>30-44</v>
      </c>
      <c r="T64" t="str" cm="1">
        <f t="array" ref="T64">_xlfn.IFS(F64&lt;=2,"0-2 Years",F64&lt;=5,"3-5 Years",F64&lt;=8,"6-8 Years",TRUE,"9-10 Years")</f>
        <v>0-2 Years</v>
      </c>
      <c r="U64" t="str" cm="1">
        <f t="array" ref="U64">_xlfn.IFS(P64&gt;60,"High Risk",P64&gt;30,"Medium Risk",TRUE,"Low Risk")</f>
        <v>High Risk</v>
      </c>
      <c r="V64">
        <f t="shared" si="0"/>
        <v>4</v>
      </c>
    </row>
    <row r="65" spans="1:22" hidden="1" x14ac:dyDescent="0.2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 s="2">
        <v>78707.16</v>
      </c>
      <c r="H65">
        <v>1</v>
      </c>
      <c r="I65">
        <v>1</v>
      </c>
      <c r="J65">
        <v>1</v>
      </c>
      <c r="K65" s="1">
        <v>99398.36</v>
      </c>
      <c r="L65">
        <v>0</v>
      </c>
      <c r="M65">
        <v>13</v>
      </c>
      <c r="N65">
        <v>4470</v>
      </c>
      <c r="O65">
        <v>0</v>
      </c>
      <c r="P65">
        <v>61</v>
      </c>
      <c r="Q65">
        <v>0</v>
      </c>
      <c r="R65">
        <v>58110</v>
      </c>
      <c r="S65" t="str" cm="1">
        <f t="array" ref="S65">_xlfn.IFS(E68&lt;30,"18-29",E68&lt;45,"30-44",TRUE,"45+")</f>
        <v>30-44</v>
      </c>
      <c r="T65" t="str" cm="1">
        <f t="array" ref="T65">_xlfn.IFS(F65&lt;=2,"0-2 Years",F65&lt;=5,"3-5 Years",F65&lt;=8,"6-8 Years",TRUE,"9-10 Years")</f>
        <v>6-8 Years</v>
      </c>
      <c r="U65" t="str" cm="1">
        <f t="array" ref="U65">_xlfn.IFS(P65&gt;60,"High Risk",P65&gt;30,"Medium Risk",TRUE,"Low Risk")</f>
        <v>High Risk</v>
      </c>
      <c r="V65">
        <f t="shared" si="0"/>
        <v>3</v>
      </c>
    </row>
    <row r="66" spans="1:22" hidden="1" x14ac:dyDescent="0.2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 s="2">
        <v>109166.37</v>
      </c>
      <c r="H66">
        <v>1</v>
      </c>
      <c r="I66">
        <v>1</v>
      </c>
      <c r="J66">
        <v>1</v>
      </c>
      <c r="K66" s="1">
        <v>92840.67</v>
      </c>
      <c r="L66">
        <v>0</v>
      </c>
      <c r="M66">
        <v>12</v>
      </c>
      <c r="N66">
        <v>2646</v>
      </c>
      <c r="O66">
        <v>7</v>
      </c>
      <c r="P66">
        <v>25</v>
      </c>
      <c r="Q66">
        <v>0.58333333333333337</v>
      </c>
      <c r="R66">
        <v>31752</v>
      </c>
      <c r="S66" t="str" cm="1">
        <f t="array" ref="S66">_xlfn.IFS(E69&lt;30,"18-29",E69&lt;45,"30-44",TRUE,"45+")</f>
        <v>30-44</v>
      </c>
      <c r="T66" t="str" cm="1">
        <f t="array" ref="T66">_xlfn.IFS(F66&lt;=2,"0-2 Years",F66&lt;=5,"3-5 Years",F66&lt;=8,"6-8 Years",TRUE,"9-10 Years")</f>
        <v>3-5 Years</v>
      </c>
      <c r="U66" t="str" cm="1">
        <f t="array" ref="U66">_xlfn.IFS(P66&gt;60,"High Risk",P66&gt;30,"Medium Risk",TRUE,"Low Risk")</f>
        <v>Low Risk</v>
      </c>
      <c r="V66">
        <f t="shared" si="0"/>
        <v>2</v>
      </c>
    </row>
    <row r="67" spans="1:22" hidden="1" x14ac:dyDescent="0.2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 s="2">
        <v>169831.46</v>
      </c>
      <c r="H67">
        <v>2</v>
      </c>
      <c r="I67">
        <v>1</v>
      </c>
      <c r="J67">
        <v>1</v>
      </c>
      <c r="K67" s="1">
        <v>27758.36</v>
      </c>
      <c r="L67">
        <v>0</v>
      </c>
      <c r="M67">
        <v>25</v>
      </c>
      <c r="N67">
        <v>2994</v>
      </c>
      <c r="O67">
        <v>3</v>
      </c>
      <c r="P67">
        <v>25</v>
      </c>
      <c r="Q67">
        <v>0.12</v>
      </c>
      <c r="R67">
        <v>74850</v>
      </c>
      <c r="S67" t="str" cm="1">
        <f t="array" ref="S67">_xlfn.IFS(E70&lt;30,"18-29",E70&lt;45,"30-44",TRUE,"45+")</f>
        <v>30-44</v>
      </c>
      <c r="T67" t="str" cm="1">
        <f t="array" ref="T67">_xlfn.IFS(F67&lt;=2,"0-2 Years",F67&lt;=5,"3-5 Years",F67&lt;=8,"6-8 Years",TRUE,"9-10 Years")</f>
        <v>6-8 Years</v>
      </c>
      <c r="U67" t="str" cm="1">
        <f t="array" ref="U67">_xlfn.IFS(P67&gt;60,"High Risk",P67&gt;30,"Medium Risk",TRUE,"Low Risk")</f>
        <v>Low Risk</v>
      </c>
      <c r="V67">
        <f t="shared" ref="V67:V130" si="1">IF(J67=0,3,0)+IF(G67=0,3,0)+IF(H67=1,2,0)+IF(E67&gt;45,1,0)+IF(F67&lt;3,1,0)</f>
        <v>0</v>
      </c>
    </row>
    <row r="68" spans="1:22" x14ac:dyDescent="0.2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 s="2">
        <v>101633.04</v>
      </c>
      <c r="H68">
        <v>1</v>
      </c>
      <c r="I68">
        <v>1</v>
      </c>
      <c r="J68">
        <v>0</v>
      </c>
      <c r="K68" s="1">
        <v>110431.51</v>
      </c>
      <c r="L68">
        <v>0</v>
      </c>
      <c r="M68">
        <v>27</v>
      </c>
      <c r="N68">
        <v>3848</v>
      </c>
      <c r="O68">
        <v>9</v>
      </c>
      <c r="P68">
        <v>151</v>
      </c>
      <c r="Q68">
        <v>0.33333333333333331</v>
      </c>
      <c r="R68">
        <v>103896</v>
      </c>
      <c r="S68" t="str" cm="1">
        <f t="array" ref="S68">_xlfn.IFS(E71&lt;30,"18-29",E71&lt;45,"30-44",TRUE,"45+")</f>
        <v>18-29</v>
      </c>
      <c r="T68" t="str" cm="1">
        <f t="array" ref="T68">_xlfn.IFS(F68&lt;=2,"0-2 Years",F68&lt;=5,"3-5 Years",F68&lt;=8,"6-8 Years",TRUE,"9-10 Years")</f>
        <v>0-2 Years</v>
      </c>
      <c r="U68" t="str" cm="1">
        <f t="array" ref="U68">_xlfn.IFS(P68&gt;60,"High Risk",P68&gt;30,"Medium Risk",TRUE,"Low Risk")</f>
        <v>High Risk</v>
      </c>
      <c r="V68">
        <f t="shared" si="1"/>
        <v>6</v>
      </c>
    </row>
    <row r="69" spans="1:22" hidden="1" x14ac:dyDescent="0.2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 s="2">
        <v>123180.01</v>
      </c>
      <c r="H69">
        <v>2</v>
      </c>
      <c r="I69">
        <v>1</v>
      </c>
      <c r="J69">
        <v>1</v>
      </c>
      <c r="K69" s="1">
        <v>196673.28</v>
      </c>
      <c r="L69">
        <v>0</v>
      </c>
      <c r="M69">
        <v>23</v>
      </c>
      <c r="N69">
        <v>1769</v>
      </c>
      <c r="O69">
        <v>2</v>
      </c>
      <c r="P69">
        <v>11</v>
      </c>
      <c r="Q69">
        <v>8.6956521739130432E-2</v>
      </c>
      <c r="R69">
        <v>40687</v>
      </c>
      <c r="S69" t="str" cm="1">
        <f t="array" ref="S69">_xlfn.IFS(E72&lt;30,"18-29",E72&lt;45,"30-44",TRUE,"45+")</f>
        <v>45+</v>
      </c>
      <c r="T69" t="str" cm="1">
        <f t="array" ref="T69">_xlfn.IFS(F69&lt;=2,"0-2 Years",F69&lt;=5,"3-5 Years",F69&lt;=8,"6-8 Years",TRUE,"9-10 Years")</f>
        <v>9-10 Years</v>
      </c>
      <c r="U69" t="str" cm="1">
        <f t="array" ref="U69">_xlfn.IFS(P69&gt;60,"High Risk",P69&gt;30,"Medium Risk",TRUE,"Low Risk")</f>
        <v>Low Risk</v>
      </c>
      <c r="V69">
        <f t="shared" si="1"/>
        <v>0</v>
      </c>
    </row>
    <row r="70" spans="1:22" hidden="1" x14ac:dyDescent="0.2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 s="2">
        <v>150725.53</v>
      </c>
      <c r="H70">
        <v>2</v>
      </c>
      <c r="I70">
        <v>0</v>
      </c>
      <c r="J70">
        <v>1</v>
      </c>
      <c r="K70" s="1">
        <v>113656.85</v>
      </c>
      <c r="L70">
        <v>0</v>
      </c>
      <c r="M70">
        <v>19</v>
      </c>
      <c r="N70">
        <v>4464</v>
      </c>
      <c r="O70">
        <v>10</v>
      </c>
      <c r="P70">
        <v>114</v>
      </c>
      <c r="Q70">
        <v>0.52631578947368418</v>
      </c>
      <c r="R70">
        <v>84816</v>
      </c>
      <c r="S70" t="str" cm="1">
        <f t="array" ref="S70">_xlfn.IFS(E73&lt;30,"18-29",E73&lt;45,"30-44",TRUE,"45+")</f>
        <v>18-29</v>
      </c>
      <c r="T70" t="str" cm="1">
        <f t="array" ref="T70">_xlfn.IFS(F70&lt;=2,"0-2 Years",F70&lt;=5,"3-5 Years",F70&lt;=8,"6-8 Years",TRUE,"9-10 Years")</f>
        <v>3-5 Years</v>
      </c>
      <c r="U70" t="str" cm="1">
        <f t="array" ref="U70">_xlfn.IFS(P70&gt;60,"High Risk",P70&gt;30,"Medium Risk",TRUE,"Low Risk")</f>
        <v>High Risk</v>
      </c>
      <c r="V70">
        <f t="shared" si="1"/>
        <v>0</v>
      </c>
    </row>
    <row r="71" spans="1:22" hidden="1" x14ac:dyDescent="0.2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 s="2">
        <v>98373.26</v>
      </c>
      <c r="H71">
        <v>1</v>
      </c>
      <c r="I71">
        <v>1</v>
      </c>
      <c r="J71">
        <v>0</v>
      </c>
      <c r="K71" s="1">
        <v>18203</v>
      </c>
      <c r="L71">
        <v>0</v>
      </c>
      <c r="M71">
        <v>22</v>
      </c>
      <c r="N71">
        <v>3621</v>
      </c>
      <c r="O71">
        <v>2</v>
      </c>
      <c r="P71">
        <v>34</v>
      </c>
      <c r="Q71">
        <v>9.0909090909090912E-2</v>
      </c>
      <c r="R71">
        <v>79662</v>
      </c>
      <c r="S71" t="str" cm="1">
        <f t="array" ref="S71">_xlfn.IFS(E74&lt;30,"18-29",E74&lt;45,"30-44",TRUE,"45+")</f>
        <v>30-44</v>
      </c>
      <c r="T71" t="str" cm="1">
        <f t="array" ref="T71">_xlfn.IFS(F71&lt;=2,"0-2 Years",F71&lt;=5,"3-5 Years",F71&lt;=8,"6-8 Years",TRUE,"9-10 Years")</f>
        <v>6-8 Years</v>
      </c>
      <c r="U71" t="str" cm="1">
        <f t="array" ref="U71">_xlfn.IFS(P71&gt;60,"High Risk",P71&gt;30,"Medium Risk",TRUE,"Low Risk")</f>
        <v>Medium Risk</v>
      </c>
      <c r="V71">
        <f t="shared" si="1"/>
        <v>5</v>
      </c>
    </row>
    <row r="72" spans="1:22" hidden="1" x14ac:dyDescent="0.2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 s="2">
        <v>133745.44</v>
      </c>
      <c r="H72">
        <v>4</v>
      </c>
      <c r="I72">
        <v>1</v>
      </c>
      <c r="J72">
        <v>0</v>
      </c>
      <c r="K72" s="1">
        <v>28373.86</v>
      </c>
      <c r="L72">
        <v>1</v>
      </c>
      <c r="M72">
        <v>20</v>
      </c>
      <c r="N72">
        <v>4549</v>
      </c>
      <c r="O72">
        <v>7</v>
      </c>
      <c r="P72">
        <v>164</v>
      </c>
      <c r="Q72">
        <v>0.35</v>
      </c>
      <c r="R72">
        <v>90980</v>
      </c>
      <c r="S72" t="str" cm="1">
        <f t="array" ref="S72">_xlfn.IFS(E75&lt;30,"18-29",E75&lt;45,"30-44",TRUE,"45+")</f>
        <v>18-29</v>
      </c>
      <c r="T72" t="str" cm="1">
        <f t="array" ref="T72">_xlfn.IFS(F72&lt;=2,"0-2 Years",F72&lt;=5,"3-5 Years",F72&lt;=8,"6-8 Years",TRUE,"9-10 Years")</f>
        <v>0-2 Years</v>
      </c>
      <c r="U72" t="str" cm="1">
        <f t="array" ref="U72">_xlfn.IFS(P72&gt;60,"High Risk",P72&gt;30,"Medium Risk",TRUE,"Low Risk")</f>
        <v>High Risk</v>
      </c>
      <c r="V72">
        <f t="shared" si="1"/>
        <v>5</v>
      </c>
    </row>
    <row r="73" spans="1:22" x14ac:dyDescent="0.2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 s="2">
        <v>0</v>
      </c>
      <c r="H73">
        <v>1</v>
      </c>
      <c r="I73">
        <v>1</v>
      </c>
      <c r="J73">
        <v>0</v>
      </c>
      <c r="K73" s="1">
        <v>33953.870000000003</v>
      </c>
      <c r="L73">
        <v>0</v>
      </c>
      <c r="M73">
        <v>23</v>
      </c>
      <c r="N73">
        <v>1168</v>
      </c>
      <c r="O73">
        <v>3</v>
      </c>
      <c r="P73">
        <v>150</v>
      </c>
      <c r="Q73">
        <v>0.13043478260869565</v>
      </c>
      <c r="R73">
        <v>26864</v>
      </c>
      <c r="S73" t="str" cm="1">
        <f t="array" ref="S73">_xlfn.IFS(E76&lt;30,"18-29",E76&lt;45,"30-44",TRUE,"45+")</f>
        <v>30-44</v>
      </c>
      <c r="T73" t="str" cm="1">
        <f t="array" ref="T73">_xlfn.IFS(F73&lt;=2,"0-2 Years",F73&lt;=5,"3-5 Years",F73&lt;=8,"6-8 Years",TRUE,"9-10 Years")</f>
        <v>6-8 Years</v>
      </c>
      <c r="U73" t="str" cm="1">
        <f t="array" ref="U73">_xlfn.IFS(P73&gt;60,"High Risk",P73&gt;30,"Medium Risk",TRUE,"Low Risk")</f>
        <v>High Risk</v>
      </c>
      <c r="V73">
        <f t="shared" si="1"/>
        <v>8</v>
      </c>
    </row>
    <row r="74" spans="1:22" hidden="1" x14ac:dyDescent="0.2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 s="2">
        <v>163607.18</v>
      </c>
      <c r="H74">
        <v>1</v>
      </c>
      <c r="I74">
        <v>0</v>
      </c>
      <c r="J74">
        <v>1</v>
      </c>
      <c r="K74" s="1">
        <v>44203.55</v>
      </c>
      <c r="L74">
        <v>0</v>
      </c>
      <c r="M74">
        <v>23</v>
      </c>
      <c r="N74">
        <v>3087</v>
      </c>
      <c r="O74">
        <v>4</v>
      </c>
      <c r="P74">
        <v>145</v>
      </c>
      <c r="Q74">
        <v>0.17391304347826086</v>
      </c>
      <c r="R74">
        <v>71001</v>
      </c>
      <c r="S74" t="str" cm="1">
        <f t="array" ref="S74">_xlfn.IFS(E77&lt;30,"18-29",E77&lt;45,"30-44",TRUE,"45+")</f>
        <v>18-29</v>
      </c>
      <c r="T74" t="str" cm="1">
        <f t="array" ref="T74">_xlfn.IFS(F74&lt;=2,"0-2 Years",F74&lt;=5,"3-5 Years",F74&lt;=8,"6-8 Years",TRUE,"9-10 Years")</f>
        <v>0-2 Years</v>
      </c>
      <c r="U74" t="str" cm="1">
        <f t="array" ref="U74">_xlfn.IFS(P74&gt;60,"High Risk",P74&gt;30,"Medium Risk",TRUE,"Low Risk")</f>
        <v>High Risk</v>
      </c>
      <c r="V74">
        <f t="shared" si="1"/>
        <v>3</v>
      </c>
    </row>
    <row r="75" spans="1:22" hidden="1" x14ac:dyDescent="0.2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 s="2">
        <v>157780.84</v>
      </c>
      <c r="H75">
        <v>2</v>
      </c>
      <c r="I75">
        <v>1</v>
      </c>
      <c r="J75">
        <v>1</v>
      </c>
      <c r="K75" s="1">
        <v>58426.81</v>
      </c>
      <c r="L75">
        <v>0</v>
      </c>
      <c r="M75">
        <v>19</v>
      </c>
      <c r="N75">
        <v>1955</v>
      </c>
      <c r="O75">
        <v>2</v>
      </c>
      <c r="P75">
        <v>120</v>
      </c>
      <c r="Q75">
        <v>0.10526315789473684</v>
      </c>
      <c r="R75">
        <v>37145</v>
      </c>
      <c r="S75" t="str" cm="1">
        <f t="array" ref="S75">_xlfn.IFS(E78&lt;30,"18-29",E78&lt;45,"30-44",TRUE,"45+")</f>
        <v>45+</v>
      </c>
      <c r="T75" t="str" cm="1">
        <f t="array" ref="T75">_xlfn.IFS(F75&lt;=2,"0-2 Years",F75&lt;=5,"3-5 Years",F75&lt;=8,"6-8 Years",TRUE,"9-10 Years")</f>
        <v>3-5 Years</v>
      </c>
      <c r="U75" t="str" cm="1">
        <f t="array" ref="U75">_xlfn.IFS(P75&gt;60,"High Risk",P75&gt;30,"Medium Risk",TRUE,"Low Risk")</f>
        <v>High Risk</v>
      </c>
      <c r="V75">
        <f t="shared" si="1"/>
        <v>0</v>
      </c>
    </row>
    <row r="76" spans="1:22" hidden="1" x14ac:dyDescent="0.2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 s="2">
        <v>0</v>
      </c>
      <c r="H76">
        <v>2</v>
      </c>
      <c r="I76">
        <v>0</v>
      </c>
      <c r="J76">
        <v>1</v>
      </c>
      <c r="K76" s="1">
        <v>145562.4</v>
      </c>
      <c r="L76">
        <v>0</v>
      </c>
      <c r="M76">
        <v>14</v>
      </c>
      <c r="N76">
        <v>1208</v>
      </c>
      <c r="O76">
        <v>3</v>
      </c>
      <c r="P76">
        <v>115</v>
      </c>
      <c r="Q76">
        <v>0.21428571428571427</v>
      </c>
      <c r="R76">
        <v>16912</v>
      </c>
      <c r="S76" t="str" cm="1">
        <f t="array" ref="S76">_xlfn.IFS(E79&lt;30,"18-29",E79&lt;45,"30-44",TRUE,"45+")</f>
        <v>30-44</v>
      </c>
      <c r="T76" t="str" cm="1">
        <f t="array" ref="T76">_xlfn.IFS(F76&lt;=2,"0-2 Years",F76&lt;=5,"3-5 Years",F76&lt;=8,"6-8 Years",TRUE,"9-10 Years")</f>
        <v>9-10 Years</v>
      </c>
      <c r="U76" t="str" cm="1">
        <f t="array" ref="U76">_xlfn.IFS(P76&gt;60,"High Risk",P76&gt;30,"Medium Risk",TRUE,"Low Risk")</f>
        <v>High Risk</v>
      </c>
      <c r="V76">
        <f t="shared" si="1"/>
        <v>3</v>
      </c>
    </row>
    <row r="77" spans="1:22" hidden="1" x14ac:dyDescent="0.2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 s="2">
        <v>178718.19</v>
      </c>
      <c r="H77">
        <v>2</v>
      </c>
      <c r="I77">
        <v>1</v>
      </c>
      <c r="J77">
        <v>0</v>
      </c>
      <c r="K77" s="1">
        <v>22388</v>
      </c>
      <c r="L77">
        <v>0</v>
      </c>
      <c r="M77">
        <v>24</v>
      </c>
      <c r="N77">
        <v>2368</v>
      </c>
      <c r="O77">
        <v>1</v>
      </c>
      <c r="P77">
        <v>23</v>
      </c>
      <c r="Q77">
        <v>4.1666666666666664E-2</v>
      </c>
      <c r="R77">
        <v>56832</v>
      </c>
      <c r="S77" t="str" cm="1">
        <f t="array" ref="S77">_xlfn.IFS(E80&lt;30,"18-29",E80&lt;45,"30-44",TRUE,"45+")</f>
        <v>30-44</v>
      </c>
      <c r="T77" t="str" cm="1">
        <f t="array" ref="T77">_xlfn.IFS(F77&lt;=2,"0-2 Years",F77&lt;=5,"3-5 Years",F77&lt;=8,"6-8 Years",TRUE,"9-10 Years")</f>
        <v>0-2 Years</v>
      </c>
      <c r="U77" t="str" cm="1">
        <f t="array" ref="U77">_xlfn.IFS(P77&gt;60,"High Risk",P77&gt;30,"Medium Risk",TRUE,"Low Risk")</f>
        <v>Low Risk</v>
      </c>
      <c r="V77">
        <f t="shared" si="1"/>
        <v>4</v>
      </c>
    </row>
    <row r="78" spans="1:22" hidden="1" x14ac:dyDescent="0.2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 s="2">
        <v>0</v>
      </c>
      <c r="H78">
        <v>2</v>
      </c>
      <c r="I78">
        <v>1</v>
      </c>
      <c r="J78">
        <v>1</v>
      </c>
      <c r="K78" s="1">
        <v>139161.64000000001</v>
      </c>
      <c r="L78">
        <v>0</v>
      </c>
      <c r="M78">
        <v>14</v>
      </c>
      <c r="N78">
        <v>2954</v>
      </c>
      <c r="O78">
        <v>2</v>
      </c>
      <c r="P78">
        <v>69</v>
      </c>
      <c r="Q78">
        <v>0.14285714285714285</v>
      </c>
      <c r="R78">
        <v>41356</v>
      </c>
      <c r="S78" t="str" cm="1">
        <f t="array" ref="S78">_xlfn.IFS(E81&lt;30,"18-29",E81&lt;45,"30-44",TRUE,"45+")</f>
        <v>30-44</v>
      </c>
      <c r="T78" t="str" cm="1">
        <f t="array" ref="T78">_xlfn.IFS(F78&lt;=2,"0-2 Years",F78&lt;=5,"3-5 Years",F78&lt;=8,"6-8 Years",TRUE,"9-10 Years")</f>
        <v>6-8 Years</v>
      </c>
      <c r="U78" t="str" cm="1">
        <f t="array" ref="U78">_xlfn.IFS(P78&gt;60,"High Risk",P78&gt;30,"Medium Risk",TRUE,"Low Risk")</f>
        <v>High Risk</v>
      </c>
      <c r="V78">
        <f t="shared" si="1"/>
        <v>4</v>
      </c>
    </row>
    <row r="79" spans="1:22" hidden="1" x14ac:dyDescent="0.2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 s="2">
        <v>0</v>
      </c>
      <c r="H79">
        <v>1</v>
      </c>
      <c r="I79">
        <v>1</v>
      </c>
      <c r="J79">
        <v>1</v>
      </c>
      <c r="K79" s="1">
        <v>148210.64000000001</v>
      </c>
      <c r="L79">
        <v>0</v>
      </c>
      <c r="M79">
        <v>21</v>
      </c>
      <c r="N79">
        <v>4161</v>
      </c>
      <c r="O79">
        <v>10</v>
      </c>
      <c r="P79">
        <v>8</v>
      </c>
      <c r="Q79">
        <v>0.47619047619047616</v>
      </c>
      <c r="R79">
        <v>87381</v>
      </c>
      <c r="S79" t="str" cm="1">
        <f t="array" ref="S79">_xlfn.IFS(E82&lt;30,"18-29",E82&lt;45,"30-44",TRUE,"45+")</f>
        <v>30-44</v>
      </c>
      <c r="T79" t="str" cm="1">
        <f t="array" ref="T79">_xlfn.IFS(F79&lt;=2,"0-2 Years",F79&lt;=5,"3-5 Years",F79&lt;=8,"6-8 Years",TRUE,"9-10 Years")</f>
        <v>9-10 Years</v>
      </c>
      <c r="U79" t="str" cm="1">
        <f t="array" ref="U79">_xlfn.IFS(P79&gt;60,"High Risk",P79&gt;30,"Medium Risk",TRUE,"Low Risk")</f>
        <v>Low Risk</v>
      </c>
      <c r="V79">
        <f t="shared" si="1"/>
        <v>5</v>
      </c>
    </row>
    <row r="80" spans="1:22" hidden="1" x14ac:dyDescent="0.2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 s="2">
        <v>77253.22</v>
      </c>
      <c r="H80">
        <v>1</v>
      </c>
      <c r="I80">
        <v>0</v>
      </c>
      <c r="J80">
        <v>1</v>
      </c>
      <c r="K80" s="1">
        <v>194239.63</v>
      </c>
      <c r="L80">
        <v>0</v>
      </c>
      <c r="M80">
        <v>20</v>
      </c>
      <c r="N80">
        <v>780</v>
      </c>
      <c r="O80">
        <v>8</v>
      </c>
      <c r="P80">
        <v>9</v>
      </c>
      <c r="Q80">
        <v>0.4</v>
      </c>
      <c r="R80">
        <v>15600</v>
      </c>
      <c r="S80" t="str" cm="1">
        <f t="array" ref="S80">_xlfn.IFS(E83&lt;30,"18-29",E83&lt;45,"30-44",TRUE,"45+")</f>
        <v>30-44</v>
      </c>
      <c r="T80" t="str" cm="1">
        <f t="array" ref="T80">_xlfn.IFS(F80&lt;=2,"0-2 Years",F80&lt;=5,"3-5 Years",F80&lt;=8,"6-8 Years",TRUE,"9-10 Years")</f>
        <v>3-5 Years</v>
      </c>
      <c r="U80" t="str" cm="1">
        <f t="array" ref="U80">_xlfn.IFS(P80&gt;60,"High Risk",P80&gt;30,"Medium Risk",TRUE,"Low Risk")</f>
        <v>Low Risk</v>
      </c>
      <c r="V80">
        <f t="shared" si="1"/>
        <v>2</v>
      </c>
    </row>
    <row r="81" spans="1:22" hidden="1" x14ac:dyDescent="0.2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 s="2">
        <v>122189.66</v>
      </c>
      <c r="H81">
        <v>2</v>
      </c>
      <c r="I81">
        <v>1</v>
      </c>
      <c r="J81">
        <v>0</v>
      </c>
      <c r="K81" s="1">
        <v>98301.61</v>
      </c>
      <c r="L81">
        <v>0</v>
      </c>
      <c r="M81">
        <v>23</v>
      </c>
      <c r="N81">
        <v>4396</v>
      </c>
      <c r="O81">
        <v>7</v>
      </c>
      <c r="P81">
        <v>129</v>
      </c>
      <c r="Q81">
        <v>0.30434782608695654</v>
      </c>
      <c r="R81">
        <v>101108</v>
      </c>
      <c r="S81" t="str" cm="1">
        <f t="array" ref="S81">_xlfn.IFS(E84&lt;30,"18-29",E84&lt;45,"30-44",TRUE,"45+")</f>
        <v>30-44</v>
      </c>
      <c r="T81" t="str" cm="1">
        <f t="array" ref="T81">_xlfn.IFS(F81&lt;=2,"0-2 Years",F81&lt;=5,"3-5 Years",F81&lt;=8,"6-8 Years",TRUE,"9-10 Years")</f>
        <v>9-10 Years</v>
      </c>
      <c r="U81" t="str" cm="1">
        <f t="array" ref="U81">_xlfn.IFS(P81&gt;60,"High Risk",P81&gt;30,"Medium Risk",TRUE,"Low Risk")</f>
        <v>High Risk</v>
      </c>
      <c r="V81">
        <f t="shared" si="1"/>
        <v>3</v>
      </c>
    </row>
    <row r="82" spans="1:22" hidden="1" x14ac:dyDescent="0.2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 s="2">
        <v>96645.54</v>
      </c>
      <c r="H82">
        <v>2</v>
      </c>
      <c r="I82">
        <v>0</v>
      </c>
      <c r="J82">
        <v>0</v>
      </c>
      <c r="K82" s="1">
        <v>171413.66</v>
      </c>
      <c r="L82">
        <v>0</v>
      </c>
      <c r="M82">
        <v>13</v>
      </c>
      <c r="N82">
        <v>4736</v>
      </c>
      <c r="O82">
        <v>1</v>
      </c>
      <c r="P82">
        <v>89</v>
      </c>
      <c r="Q82">
        <v>7.6923076923076927E-2</v>
      </c>
      <c r="R82">
        <v>61568</v>
      </c>
      <c r="S82" t="str" cm="1">
        <f t="array" ref="S82">_xlfn.IFS(E85&lt;30,"18-29",E85&lt;45,"30-44",TRUE,"45+")</f>
        <v>30-44</v>
      </c>
      <c r="T82" t="str" cm="1">
        <f t="array" ref="T82">_xlfn.IFS(F82&lt;=2,"0-2 Years",F82&lt;=5,"3-5 Years",F82&lt;=8,"6-8 Years",TRUE,"9-10 Years")</f>
        <v>0-2 Years</v>
      </c>
      <c r="U82" t="str" cm="1">
        <f t="array" ref="U82">_xlfn.IFS(P82&gt;60,"High Risk",P82&gt;30,"Medium Risk",TRUE,"Low Risk")</f>
        <v>High Risk</v>
      </c>
      <c r="V82">
        <f t="shared" si="1"/>
        <v>4</v>
      </c>
    </row>
    <row r="83" spans="1:22" x14ac:dyDescent="0.2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 s="2">
        <v>0</v>
      </c>
      <c r="H83">
        <v>1</v>
      </c>
      <c r="I83">
        <v>1</v>
      </c>
      <c r="J83">
        <v>0</v>
      </c>
      <c r="K83" s="1">
        <v>136458.19</v>
      </c>
      <c r="L83">
        <v>1</v>
      </c>
      <c r="M83">
        <v>18</v>
      </c>
      <c r="N83">
        <v>856</v>
      </c>
      <c r="O83">
        <v>0</v>
      </c>
      <c r="P83">
        <v>167</v>
      </c>
      <c r="Q83">
        <v>0</v>
      </c>
      <c r="R83">
        <v>15408</v>
      </c>
      <c r="S83" t="str" cm="1">
        <f t="array" ref="S83">_xlfn.IFS(E86&lt;30,"18-29",E86&lt;45,"30-44",TRUE,"45+")</f>
        <v>45+</v>
      </c>
      <c r="T83" t="str" cm="1">
        <f t="array" ref="T83">_xlfn.IFS(F83&lt;=2,"0-2 Years",F83&lt;=5,"3-5 Years",F83&lt;=8,"6-8 Years",TRUE,"9-10 Years")</f>
        <v>0-2 Years</v>
      </c>
      <c r="U83" t="str" cm="1">
        <f t="array" ref="U83">_xlfn.IFS(P83&gt;60,"High Risk",P83&gt;30,"Medium Risk",TRUE,"Low Risk")</f>
        <v>High Risk</v>
      </c>
      <c r="V83">
        <f t="shared" si="1"/>
        <v>9</v>
      </c>
    </row>
    <row r="84" spans="1:22" x14ac:dyDescent="0.2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 s="2">
        <v>0</v>
      </c>
      <c r="H84">
        <v>2</v>
      </c>
      <c r="I84">
        <v>0</v>
      </c>
      <c r="J84">
        <v>0</v>
      </c>
      <c r="K84" s="1">
        <v>26019.59</v>
      </c>
      <c r="L84">
        <v>0</v>
      </c>
      <c r="M84">
        <v>24</v>
      </c>
      <c r="N84">
        <v>2017</v>
      </c>
      <c r="O84">
        <v>3</v>
      </c>
      <c r="P84">
        <v>35</v>
      </c>
      <c r="Q84">
        <v>0.125</v>
      </c>
      <c r="R84">
        <v>48408</v>
      </c>
      <c r="S84" t="str" cm="1">
        <f t="array" ref="S84">_xlfn.IFS(E87&lt;30,"18-29",E87&lt;45,"30-44",TRUE,"45+")</f>
        <v>45+</v>
      </c>
      <c r="T84" t="str" cm="1">
        <f t="array" ref="T84">_xlfn.IFS(F84&lt;=2,"0-2 Years",F84&lt;=5,"3-5 Years",F84&lt;=8,"6-8 Years",TRUE,"9-10 Years")</f>
        <v>3-5 Years</v>
      </c>
      <c r="U84" t="str" cm="1">
        <f t="array" ref="U84">_xlfn.IFS(P84&gt;60,"High Risk",P84&gt;30,"Medium Risk",TRUE,"Low Risk")</f>
        <v>Medium Risk</v>
      </c>
      <c r="V84">
        <f t="shared" si="1"/>
        <v>6</v>
      </c>
    </row>
    <row r="85" spans="1:22" hidden="1" x14ac:dyDescent="0.2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 s="2">
        <v>90307.62</v>
      </c>
      <c r="H85">
        <v>1</v>
      </c>
      <c r="I85">
        <v>1</v>
      </c>
      <c r="J85">
        <v>1</v>
      </c>
      <c r="K85" s="1">
        <v>159235.29</v>
      </c>
      <c r="L85">
        <v>0</v>
      </c>
      <c r="M85">
        <v>14</v>
      </c>
      <c r="N85">
        <v>1567</v>
      </c>
      <c r="O85">
        <v>2</v>
      </c>
      <c r="P85">
        <v>100</v>
      </c>
      <c r="Q85">
        <v>0.14285714285714285</v>
      </c>
      <c r="R85">
        <v>21938</v>
      </c>
      <c r="S85" t="str" cm="1">
        <f t="array" ref="S85">_xlfn.IFS(E88&lt;30,"18-29",E88&lt;45,"30-44",TRUE,"45+")</f>
        <v>18-29</v>
      </c>
      <c r="T85" t="str" cm="1">
        <f t="array" ref="T85">_xlfn.IFS(F85&lt;=2,"0-2 Years",F85&lt;=5,"3-5 Years",F85&lt;=8,"6-8 Years",TRUE,"9-10 Years")</f>
        <v>3-5 Years</v>
      </c>
      <c r="U85" t="str" cm="1">
        <f t="array" ref="U85">_xlfn.IFS(P85&gt;60,"High Risk",P85&gt;30,"Medium Risk",TRUE,"Low Risk")</f>
        <v>High Risk</v>
      </c>
      <c r="V85">
        <f t="shared" si="1"/>
        <v>2</v>
      </c>
    </row>
    <row r="86" spans="1:22" x14ac:dyDescent="0.2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 s="2">
        <v>0</v>
      </c>
      <c r="H86">
        <v>2</v>
      </c>
      <c r="I86">
        <v>1</v>
      </c>
      <c r="J86">
        <v>0</v>
      </c>
      <c r="K86" s="1">
        <v>1907.66</v>
      </c>
      <c r="L86">
        <v>0</v>
      </c>
      <c r="M86">
        <v>23</v>
      </c>
      <c r="N86">
        <v>3618</v>
      </c>
      <c r="O86">
        <v>8</v>
      </c>
      <c r="P86">
        <v>145</v>
      </c>
      <c r="Q86">
        <v>0.34782608695652173</v>
      </c>
      <c r="R86">
        <v>83214</v>
      </c>
      <c r="S86" t="str" cm="1">
        <f t="array" ref="S86">_xlfn.IFS(E89&lt;30,"18-29",E89&lt;45,"30-44",TRUE,"45+")</f>
        <v>30-44</v>
      </c>
      <c r="T86" t="str" cm="1">
        <f t="array" ref="T86">_xlfn.IFS(F86&lt;=2,"0-2 Years",F86&lt;=5,"3-5 Years",F86&lt;=8,"6-8 Years",TRUE,"9-10 Years")</f>
        <v>3-5 Years</v>
      </c>
      <c r="U86" t="str" cm="1">
        <f t="array" ref="U86">_xlfn.IFS(P86&gt;60,"High Risk",P86&gt;30,"Medium Risk",TRUE,"Low Risk")</f>
        <v>High Risk</v>
      </c>
      <c r="V86">
        <f t="shared" si="1"/>
        <v>7</v>
      </c>
    </row>
    <row r="87" spans="1:22" hidden="1" x14ac:dyDescent="0.2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 s="2">
        <v>0</v>
      </c>
      <c r="H87">
        <v>2</v>
      </c>
      <c r="I87">
        <v>1</v>
      </c>
      <c r="J87">
        <v>1</v>
      </c>
      <c r="K87" s="1">
        <v>114675.75</v>
      </c>
      <c r="L87">
        <v>0</v>
      </c>
      <c r="M87">
        <v>29</v>
      </c>
      <c r="N87">
        <v>163</v>
      </c>
      <c r="O87">
        <v>2</v>
      </c>
      <c r="P87">
        <v>88</v>
      </c>
      <c r="Q87">
        <v>6.8965517241379309E-2</v>
      </c>
      <c r="R87">
        <v>4727</v>
      </c>
      <c r="S87" t="str" cm="1">
        <f t="array" ref="S87">_xlfn.IFS(E90&lt;30,"18-29",E90&lt;45,"30-44",TRUE,"45+")</f>
        <v>45+</v>
      </c>
      <c r="T87" t="str" cm="1">
        <f t="array" ref="T87">_xlfn.IFS(F87&lt;=2,"0-2 Years",F87&lt;=5,"3-5 Years",F87&lt;=8,"6-8 Years",TRUE,"9-10 Years")</f>
        <v>9-10 Years</v>
      </c>
      <c r="U87" t="str" cm="1">
        <f t="array" ref="U87">_xlfn.IFS(P87&gt;60,"High Risk",P87&gt;30,"Medium Risk",TRUE,"Low Risk")</f>
        <v>High Risk</v>
      </c>
      <c r="V87">
        <f t="shared" si="1"/>
        <v>4</v>
      </c>
    </row>
    <row r="88" spans="1:22" hidden="1" x14ac:dyDescent="0.2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 s="2">
        <v>121681.82</v>
      </c>
      <c r="H88">
        <v>1</v>
      </c>
      <c r="I88">
        <v>1</v>
      </c>
      <c r="J88">
        <v>0</v>
      </c>
      <c r="K88" s="1">
        <v>128643.35</v>
      </c>
      <c r="L88">
        <v>1</v>
      </c>
      <c r="M88">
        <v>27</v>
      </c>
      <c r="N88">
        <v>495</v>
      </c>
      <c r="O88">
        <v>6</v>
      </c>
      <c r="P88">
        <v>167</v>
      </c>
      <c r="Q88">
        <v>0.22222222222222221</v>
      </c>
      <c r="R88">
        <v>13365</v>
      </c>
      <c r="S88" t="str" cm="1">
        <f t="array" ref="S88">_xlfn.IFS(E91&lt;30,"18-29",E91&lt;45,"30-44",TRUE,"45+")</f>
        <v>18-29</v>
      </c>
      <c r="T88" t="str" cm="1">
        <f t="array" ref="T88">_xlfn.IFS(F88&lt;=2,"0-2 Years",F88&lt;=5,"3-5 Years",F88&lt;=8,"6-8 Years",TRUE,"9-10 Years")</f>
        <v>3-5 Years</v>
      </c>
      <c r="U88" t="str" cm="1">
        <f t="array" ref="U88">_xlfn.IFS(P88&gt;60,"High Risk",P88&gt;30,"Medium Risk",TRUE,"Low Risk")</f>
        <v>High Risk</v>
      </c>
      <c r="V88">
        <f t="shared" si="1"/>
        <v>5</v>
      </c>
    </row>
    <row r="89" spans="1:22" x14ac:dyDescent="0.2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 s="2">
        <v>0</v>
      </c>
      <c r="H89">
        <v>2</v>
      </c>
      <c r="I89">
        <v>1</v>
      </c>
      <c r="J89">
        <v>0</v>
      </c>
      <c r="K89" s="1">
        <v>151869.35</v>
      </c>
      <c r="L89">
        <v>0</v>
      </c>
      <c r="M89">
        <v>19</v>
      </c>
      <c r="N89">
        <v>2477</v>
      </c>
      <c r="O89">
        <v>0</v>
      </c>
      <c r="P89">
        <v>29</v>
      </c>
      <c r="Q89">
        <v>0</v>
      </c>
      <c r="R89">
        <v>47063</v>
      </c>
      <c r="S89" t="str" cm="1">
        <f t="array" ref="S89">_xlfn.IFS(E92&lt;30,"18-29",E92&lt;45,"30-44",TRUE,"45+")</f>
        <v>30-44</v>
      </c>
      <c r="T89" t="str" cm="1">
        <f t="array" ref="T89">_xlfn.IFS(F89&lt;=2,"0-2 Years",F89&lt;=5,"3-5 Years",F89&lt;=8,"6-8 Years",TRUE,"9-10 Years")</f>
        <v>9-10 Years</v>
      </c>
      <c r="U89" t="str" cm="1">
        <f t="array" ref="U89">_xlfn.IFS(P89&gt;60,"High Risk",P89&gt;30,"Medium Risk",TRUE,"Low Risk")</f>
        <v>Low Risk</v>
      </c>
      <c r="V89">
        <f t="shared" si="1"/>
        <v>6</v>
      </c>
    </row>
    <row r="90" spans="1:22" x14ac:dyDescent="0.2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 s="2">
        <v>0</v>
      </c>
      <c r="H90">
        <v>3</v>
      </c>
      <c r="I90">
        <v>1</v>
      </c>
      <c r="J90">
        <v>0</v>
      </c>
      <c r="K90" s="1">
        <v>93251.42</v>
      </c>
      <c r="L90">
        <v>1</v>
      </c>
      <c r="M90">
        <v>13</v>
      </c>
      <c r="N90">
        <v>2049</v>
      </c>
      <c r="O90">
        <v>8</v>
      </c>
      <c r="P90">
        <v>84</v>
      </c>
      <c r="Q90">
        <v>0.61538461538461542</v>
      </c>
      <c r="R90">
        <v>26637</v>
      </c>
      <c r="S90" t="str" cm="1">
        <f t="array" ref="S90">_xlfn.IFS(E93&lt;30,"18-29",E93&lt;45,"30-44",TRUE,"45+")</f>
        <v>45+</v>
      </c>
      <c r="T90" t="str" cm="1">
        <f t="array" ref="T90">_xlfn.IFS(F90&lt;=2,"0-2 Years",F90&lt;=5,"3-5 Years",F90&lt;=8,"6-8 Years",TRUE,"9-10 Years")</f>
        <v>3-5 Years</v>
      </c>
      <c r="U90" t="str" cm="1">
        <f t="array" ref="U90">_xlfn.IFS(P90&gt;60,"High Risk",P90&gt;30,"Medium Risk",TRUE,"Low Risk")</f>
        <v>High Risk</v>
      </c>
      <c r="V90">
        <f t="shared" si="1"/>
        <v>7</v>
      </c>
    </row>
    <row r="91" spans="1:22" hidden="1" x14ac:dyDescent="0.2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 s="2">
        <v>81623.67</v>
      </c>
      <c r="H91">
        <v>2</v>
      </c>
      <c r="I91">
        <v>1</v>
      </c>
      <c r="J91">
        <v>1</v>
      </c>
      <c r="K91" s="1">
        <v>156791.35999999999</v>
      </c>
      <c r="L91">
        <v>0</v>
      </c>
      <c r="M91">
        <v>7</v>
      </c>
      <c r="N91">
        <v>3537</v>
      </c>
      <c r="O91">
        <v>1</v>
      </c>
      <c r="P91">
        <v>167</v>
      </c>
      <c r="Q91">
        <v>0.14285714285714285</v>
      </c>
      <c r="R91">
        <v>24759</v>
      </c>
      <c r="S91" t="str" cm="1">
        <f t="array" ref="S91">_xlfn.IFS(E94&lt;30,"18-29",E94&lt;45,"30-44",TRUE,"45+")</f>
        <v>30-44</v>
      </c>
      <c r="T91" t="str" cm="1">
        <f t="array" ref="T91">_xlfn.IFS(F91&lt;=2,"0-2 Years",F91&lt;=5,"3-5 Years",F91&lt;=8,"6-8 Years",TRUE,"9-10 Years")</f>
        <v>3-5 Years</v>
      </c>
      <c r="U91" t="str" cm="1">
        <f t="array" ref="U91">_xlfn.IFS(P91&gt;60,"High Risk",P91&gt;30,"Medium Risk",TRUE,"Low Risk")</f>
        <v>High Risk</v>
      </c>
      <c r="V91">
        <f t="shared" si="1"/>
        <v>0</v>
      </c>
    </row>
    <row r="92" spans="1:22" hidden="1" x14ac:dyDescent="0.2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 s="2">
        <v>0</v>
      </c>
      <c r="H92">
        <v>3</v>
      </c>
      <c r="I92">
        <v>1</v>
      </c>
      <c r="J92">
        <v>1</v>
      </c>
      <c r="K92" s="1">
        <v>174205.22</v>
      </c>
      <c r="L92">
        <v>1</v>
      </c>
      <c r="M92">
        <v>19</v>
      </c>
      <c r="N92">
        <v>390</v>
      </c>
      <c r="O92">
        <v>10</v>
      </c>
      <c r="P92">
        <v>75</v>
      </c>
      <c r="Q92">
        <v>0.52631578947368418</v>
      </c>
      <c r="R92">
        <v>7410</v>
      </c>
      <c r="S92" t="str" cm="1">
        <f t="array" ref="S92">_xlfn.IFS(E95&lt;30,"18-29",E95&lt;45,"30-44",TRUE,"45+")</f>
        <v>18-29</v>
      </c>
      <c r="T92" t="str" cm="1">
        <f t="array" ref="T92">_xlfn.IFS(F92&lt;=2,"0-2 Years",F92&lt;=5,"3-5 Years",F92&lt;=8,"6-8 Years",TRUE,"9-10 Years")</f>
        <v>3-5 Years</v>
      </c>
      <c r="U92" t="str" cm="1">
        <f t="array" ref="U92">_xlfn.IFS(P92&gt;60,"High Risk",P92&gt;30,"Medium Risk",TRUE,"Low Risk")</f>
        <v>High Risk</v>
      </c>
      <c r="V92">
        <f t="shared" si="1"/>
        <v>3</v>
      </c>
    </row>
    <row r="93" spans="1:22" hidden="1" x14ac:dyDescent="0.2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 s="2">
        <v>118626.55</v>
      </c>
      <c r="H93">
        <v>2</v>
      </c>
      <c r="I93">
        <v>1</v>
      </c>
      <c r="J93">
        <v>0</v>
      </c>
      <c r="K93" s="1">
        <v>147132.46</v>
      </c>
      <c r="L93">
        <v>0</v>
      </c>
      <c r="M93">
        <v>7</v>
      </c>
      <c r="N93">
        <v>200</v>
      </c>
      <c r="O93">
        <v>4</v>
      </c>
      <c r="P93">
        <v>8</v>
      </c>
      <c r="Q93">
        <v>0.5714285714285714</v>
      </c>
      <c r="R93">
        <v>1400</v>
      </c>
      <c r="S93" t="str" cm="1">
        <f t="array" ref="S93">_xlfn.IFS(E96&lt;30,"18-29",E96&lt;45,"30-44",TRUE,"45+")</f>
        <v>30-44</v>
      </c>
      <c r="T93" t="str" cm="1">
        <f t="array" ref="T93">_xlfn.IFS(F93&lt;=2,"0-2 Years",F93&lt;=5,"3-5 Years",F93&lt;=8,"6-8 Years",TRUE,"9-10 Years")</f>
        <v>6-8 Years</v>
      </c>
      <c r="U93" t="str" cm="1">
        <f t="array" ref="U93">_xlfn.IFS(P93&gt;60,"High Risk",P93&gt;30,"Medium Risk",TRUE,"Low Risk")</f>
        <v>Low Risk</v>
      </c>
      <c r="V93">
        <f t="shared" si="1"/>
        <v>3</v>
      </c>
    </row>
    <row r="94" spans="1:22" x14ac:dyDescent="0.2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 s="2">
        <v>0</v>
      </c>
      <c r="H94">
        <v>2</v>
      </c>
      <c r="I94">
        <v>1</v>
      </c>
      <c r="J94">
        <v>0</v>
      </c>
      <c r="K94" s="1">
        <v>109614.57</v>
      </c>
      <c r="L94">
        <v>0</v>
      </c>
      <c r="M94">
        <v>7</v>
      </c>
      <c r="N94">
        <v>1847</v>
      </c>
      <c r="O94">
        <v>2</v>
      </c>
      <c r="P94">
        <v>148</v>
      </c>
      <c r="Q94">
        <v>0.2857142857142857</v>
      </c>
      <c r="R94">
        <v>12929</v>
      </c>
      <c r="S94" t="str" cm="1">
        <f t="array" ref="S94">_xlfn.IFS(E97&lt;30,"18-29",E97&lt;45,"30-44",TRUE,"45+")</f>
        <v>30-44</v>
      </c>
      <c r="T94" t="str" cm="1">
        <f t="array" ref="T94">_xlfn.IFS(F94&lt;=2,"0-2 Years",F94&lt;=5,"3-5 Years",F94&lt;=8,"6-8 Years",TRUE,"9-10 Years")</f>
        <v>9-10 Years</v>
      </c>
      <c r="U94" t="str" cm="1">
        <f t="array" ref="U94">_xlfn.IFS(P94&gt;60,"High Risk",P94&gt;30,"Medium Risk",TRUE,"Low Risk")</f>
        <v>High Risk</v>
      </c>
      <c r="V94">
        <f t="shared" si="1"/>
        <v>6</v>
      </c>
    </row>
    <row r="95" spans="1:22" hidden="1" x14ac:dyDescent="0.2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 s="2">
        <v>0</v>
      </c>
      <c r="H95">
        <v>2</v>
      </c>
      <c r="I95">
        <v>1</v>
      </c>
      <c r="J95">
        <v>1</v>
      </c>
      <c r="K95" s="1">
        <v>172290.61</v>
      </c>
      <c r="L95">
        <v>0</v>
      </c>
      <c r="M95">
        <v>22</v>
      </c>
      <c r="N95">
        <v>1623</v>
      </c>
      <c r="O95">
        <v>1</v>
      </c>
      <c r="P95">
        <v>47</v>
      </c>
      <c r="Q95">
        <v>4.5454545454545456E-2</v>
      </c>
      <c r="R95">
        <v>35706</v>
      </c>
      <c r="S95" t="str" cm="1">
        <f t="array" ref="S95">_xlfn.IFS(E98&lt;30,"18-29",E98&lt;45,"30-44",TRUE,"45+")</f>
        <v>30-44</v>
      </c>
      <c r="T95" t="str" cm="1">
        <f t="array" ref="T95">_xlfn.IFS(F95&lt;=2,"0-2 Years",F95&lt;=5,"3-5 Years",F95&lt;=8,"6-8 Years",TRUE,"9-10 Years")</f>
        <v>6-8 Years</v>
      </c>
      <c r="U95" t="str" cm="1">
        <f t="array" ref="U95">_xlfn.IFS(P95&gt;60,"High Risk",P95&gt;30,"Medium Risk",TRUE,"Low Risk")</f>
        <v>Medium Risk</v>
      </c>
      <c r="V95">
        <f t="shared" si="1"/>
        <v>3</v>
      </c>
    </row>
    <row r="96" spans="1:22" hidden="1" x14ac:dyDescent="0.2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 s="2">
        <v>0</v>
      </c>
      <c r="H96">
        <v>2</v>
      </c>
      <c r="I96">
        <v>0</v>
      </c>
      <c r="J96">
        <v>1</v>
      </c>
      <c r="K96" s="1">
        <v>85982.47</v>
      </c>
      <c r="L96">
        <v>0</v>
      </c>
      <c r="M96">
        <v>11</v>
      </c>
      <c r="N96">
        <v>3561</v>
      </c>
      <c r="O96">
        <v>1</v>
      </c>
      <c r="P96">
        <v>44</v>
      </c>
      <c r="Q96">
        <v>9.0909090909090912E-2</v>
      </c>
      <c r="R96">
        <v>39171</v>
      </c>
      <c r="S96" t="str" cm="1">
        <f t="array" ref="S96">_xlfn.IFS(E99&lt;30,"18-29",E99&lt;45,"30-44",TRUE,"45+")</f>
        <v>18-29</v>
      </c>
      <c r="T96" t="str" cm="1">
        <f t="array" ref="T96">_xlfn.IFS(F96&lt;=2,"0-2 Years",F96&lt;=5,"3-5 Years",F96&lt;=8,"6-8 Years",TRUE,"9-10 Years")</f>
        <v>3-5 Years</v>
      </c>
      <c r="U96" t="str" cm="1">
        <f t="array" ref="U96">_xlfn.IFS(P96&gt;60,"High Risk",P96&gt;30,"Medium Risk",TRUE,"Low Risk")</f>
        <v>Medium Risk</v>
      </c>
      <c r="V96">
        <f t="shared" si="1"/>
        <v>3</v>
      </c>
    </row>
    <row r="97" spans="1:22" hidden="1" x14ac:dyDescent="0.2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 s="2">
        <v>176273.95</v>
      </c>
      <c r="H97">
        <v>1</v>
      </c>
      <c r="I97">
        <v>0</v>
      </c>
      <c r="J97">
        <v>1</v>
      </c>
      <c r="K97" s="1">
        <v>121277.78</v>
      </c>
      <c r="L97">
        <v>0</v>
      </c>
      <c r="M97">
        <v>20</v>
      </c>
      <c r="N97">
        <v>4582</v>
      </c>
      <c r="O97">
        <v>6</v>
      </c>
      <c r="P97">
        <v>109</v>
      </c>
      <c r="Q97">
        <v>0.3</v>
      </c>
      <c r="R97">
        <v>91640</v>
      </c>
      <c r="S97" t="str" cm="1">
        <f t="array" ref="S97">_xlfn.IFS(E100&lt;30,"18-29",E100&lt;45,"30-44",TRUE,"45+")</f>
        <v>18-29</v>
      </c>
      <c r="T97" t="str" cm="1">
        <f t="array" ref="T97">_xlfn.IFS(F97&lt;=2,"0-2 Years",F97&lt;=5,"3-5 Years",F97&lt;=8,"6-8 Years",TRUE,"9-10 Years")</f>
        <v>9-10 Years</v>
      </c>
      <c r="U97" t="str" cm="1">
        <f t="array" ref="U97">_xlfn.IFS(P97&gt;60,"High Risk",P97&gt;30,"Medium Risk",TRUE,"Low Risk")</f>
        <v>High Risk</v>
      </c>
      <c r="V97">
        <f t="shared" si="1"/>
        <v>2</v>
      </c>
    </row>
    <row r="98" spans="1:22" hidden="1" x14ac:dyDescent="0.2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 s="2">
        <v>102827.44</v>
      </c>
      <c r="H98">
        <v>1</v>
      </c>
      <c r="I98">
        <v>0</v>
      </c>
      <c r="J98">
        <v>1</v>
      </c>
      <c r="K98" s="1">
        <v>64595.25</v>
      </c>
      <c r="L98">
        <v>0</v>
      </c>
      <c r="M98">
        <v>28</v>
      </c>
      <c r="N98">
        <v>2534</v>
      </c>
      <c r="O98">
        <v>8</v>
      </c>
      <c r="P98">
        <v>139</v>
      </c>
      <c r="Q98">
        <v>0.2857142857142857</v>
      </c>
      <c r="R98">
        <v>70952</v>
      </c>
      <c r="S98" t="str" cm="1">
        <f t="array" ref="S98">_xlfn.IFS(E101&lt;30,"18-29",E101&lt;45,"30-44",TRUE,"45+")</f>
        <v>30-44</v>
      </c>
      <c r="T98" t="str" cm="1">
        <f t="array" ref="T98">_xlfn.IFS(F98&lt;=2,"0-2 Years",F98&lt;=5,"3-5 Years",F98&lt;=8,"6-8 Years",TRUE,"9-10 Years")</f>
        <v>9-10 Years</v>
      </c>
      <c r="U98" t="str" cm="1">
        <f t="array" ref="U98">_xlfn.IFS(P98&gt;60,"High Risk",P98&gt;30,"Medium Risk",TRUE,"Low Risk")</f>
        <v>High Risk</v>
      </c>
      <c r="V98">
        <f t="shared" si="1"/>
        <v>2</v>
      </c>
    </row>
    <row r="99" spans="1:22" hidden="1" x14ac:dyDescent="0.2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 s="2">
        <v>97086.399999999994</v>
      </c>
      <c r="H99">
        <v>2</v>
      </c>
      <c r="I99">
        <v>1</v>
      </c>
      <c r="J99">
        <v>1</v>
      </c>
      <c r="K99" s="1">
        <v>197276.13</v>
      </c>
      <c r="L99">
        <v>0</v>
      </c>
      <c r="M99">
        <v>24</v>
      </c>
      <c r="N99">
        <v>4648</v>
      </c>
      <c r="O99">
        <v>7</v>
      </c>
      <c r="P99">
        <v>44</v>
      </c>
      <c r="Q99">
        <v>0.29166666666666669</v>
      </c>
      <c r="R99">
        <v>111552</v>
      </c>
      <c r="S99" t="str" cm="1">
        <f t="array" ref="S99">_xlfn.IFS(E102&lt;30,"18-29",E102&lt;45,"30-44",TRUE,"45+")</f>
        <v>30-44</v>
      </c>
      <c r="T99" t="str" cm="1">
        <f t="array" ref="T99">_xlfn.IFS(F99&lt;=2,"0-2 Years",F99&lt;=5,"3-5 Years",F99&lt;=8,"6-8 Years",TRUE,"9-10 Years")</f>
        <v>6-8 Years</v>
      </c>
      <c r="U99" t="str" cm="1">
        <f t="array" ref="U99">_xlfn.IFS(P99&gt;60,"High Risk",P99&gt;30,"Medium Risk",TRUE,"Low Risk")</f>
        <v>Medium Risk</v>
      </c>
      <c r="V99">
        <f t="shared" si="1"/>
        <v>0</v>
      </c>
    </row>
    <row r="100" spans="1:22" x14ac:dyDescent="0.2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 s="2">
        <v>0</v>
      </c>
      <c r="H100">
        <v>2</v>
      </c>
      <c r="I100">
        <v>0</v>
      </c>
      <c r="J100">
        <v>0</v>
      </c>
      <c r="K100" s="1">
        <v>99645.04</v>
      </c>
      <c r="L100">
        <v>0</v>
      </c>
      <c r="M100">
        <v>7</v>
      </c>
      <c r="N100">
        <v>4792</v>
      </c>
      <c r="O100">
        <v>5</v>
      </c>
      <c r="P100">
        <v>79</v>
      </c>
      <c r="Q100">
        <v>0.7142857142857143</v>
      </c>
      <c r="R100">
        <v>33544</v>
      </c>
      <c r="S100" t="str" cm="1">
        <f t="array" ref="S100">_xlfn.IFS(E103&lt;30,"18-29",E103&lt;45,"30-44",TRUE,"45+")</f>
        <v>30-44</v>
      </c>
      <c r="T100" t="str" cm="1">
        <f t="array" ref="T100">_xlfn.IFS(F100&lt;=2,"0-2 Years",F100&lt;=5,"3-5 Years",F100&lt;=8,"6-8 Years",TRUE,"9-10 Years")</f>
        <v>6-8 Years</v>
      </c>
      <c r="U100" t="str" cm="1">
        <f t="array" ref="U100">_xlfn.IFS(P100&gt;60,"High Risk",P100&gt;30,"Medium Risk",TRUE,"Low Risk")</f>
        <v>High Risk</v>
      </c>
      <c r="V100">
        <f t="shared" si="1"/>
        <v>6</v>
      </c>
    </row>
    <row r="101" spans="1:22" x14ac:dyDescent="0.2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 s="2">
        <v>0</v>
      </c>
      <c r="H101">
        <v>2</v>
      </c>
      <c r="I101">
        <v>0</v>
      </c>
      <c r="J101">
        <v>0</v>
      </c>
      <c r="K101" s="1">
        <v>6534.18</v>
      </c>
      <c r="L101">
        <v>0</v>
      </c>
      <c r="M101">
        <v>21</v>
      </c>
      <c r="N101">
        <v>1253</v>
      </c>
      <c r="O101">
        <v>2</v>
      </c>
      <c r="P101">
        <v>11</v>
      </c>
      <c r="Q101">
        <v>9.5238095238095233E-2</v>
      </c>
      <c r="R101">
        <v>26313</v>
      </c>
      <c r="S101" t="str" cm="1">
        <f t="array" ref="S101">_xlfn.IFS(E104&lt;30,"18-29",E104&lt;45,"30-44",TRUE,"45+")</f>
        <v>30-44</v>
      </c>
      <c r="T101" t="str" cm="1">
        <f t="array" ref="T101">_xlfn.IFS(F101&lt;=2,"0-2 Years",F101&lt;=5,"3-5 Years",F101&lt;=8,"6-8 Years",TRUE,"9-10 Years")</f>
        <v>9-10 Years</v>
      </c>
      <c r="U101" t="str" cm="1">
        <f t="array" ref="U101">_xlfn.IFS(P101&gt;60,"High Risk",P101&gt;30,"Medium Risk",TRUE,"Low Risk")</f>
        <v>Low Risk</v>
      </c>
      <c r="V101">
        <f t="shared" si="1"/>
        <v>6</v>
      </c>
    </row>
    <row r="102" spans="1:22" hidden="1" x14ac:dyDescent="0.2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 s="2">
        <v>0</v>
      </c>
      <c r="H102">
        <v>1</v>
      </c>
      <c r="I102">
        <v>1</v>
      </c>
      <c r="J102">
        <v>1</v>
      </c>
      <c r="K102" s="1">
        <v>161848.03</v>
      </c>
      <c r="L102">
        <v>0</v>
      </c>
      <c r="M102">
        <v>2</v>
      </c>
      <c r="N102">
        <v>2091</v>
      </c>
      <c r="O102">
        <v>7</v>
      </c>
      <c r="P102">
        <v>69</v>
      </c>
      <c r="Q102">
        <v>1</v>
      </c>
      <c r="R102">
        <v>4182</v>
      </c>
      <c r="S102" t="str" cm="1">
        <f t="array" ref="S102">_xlfn.IFS(E105&lt;30,"18-29",E105&lt;45,"30-44",TRUE,"45+")</f>
        <v>30-44</v>
      </c>
      <c r="T102" t="str" cm="1">
        <f t="array" ref="T102">_xlfn.IFS(F102&lt;=2,"0-2 Years",F102&lt;=5,"3-5 Years",F102&lt;=8,"6-8 Years",TRUE,"9-10 Years")</f>
        <v>6-8 Years</v>
      </c>
      <c r="U102" t="str" cm="1">
        <f t="array" ref="U102">_xlfn.IFS(P102&gt;60,"High Risk",P102&gt;30,"Medium Risk",TRUE,"Low Risk")</f>
        <v>High Risk</v>
      </c>
      <c r="V102">
        <f t="shared" si="1"/>
        <v>5</v>
      </c>
    </row>
    <row r="103" spans="1:22" x14ac:dyDescent="0.2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 s="2">
        <v>0</v>
      </c>
      <c r="H103">
        <v>2</v>
      </c>
      <c r="I103">
        <v>0</v>
      </c>
      <c r="J103">
        <v>0</v>
      </c>
      <c r="K103" s="1">
        <v>167162.43</v>
      </c>
      <c r="L103">
        <v>0</v>
      </c>
      <c r="M103">
        <v>9</v>
      </c>
      <c r="N103">
        <v>4865</v>
      </c>
      <c r="O103">
        <v>4</v>
      </c>
      <c r="P103">
        <v>112</v>
      </c>
      <c r="Q103">
        <v>0.44444444444444442</v>
      </c>
      <c r="R103">
        <v>43785</v>
      </c>
      <c r="S103" t="str" cm="1">
        <f t="array" ref="S103">_xlfn.IFS(E106&lt;30,"18-29",E106&lt;45,"30-44",TRUE,"45+")</f>
        <v>45+</v>
      </c>
      <c r="T103" t="str" cm="1">
        <f t="array" ref="T103">_xlfn.IFS(F103&lt;=2,"0-2 Years",F103&lt;=5,"3-5 Years",F103&lt;=8,"6-8 Years",TRUE,"9-10 Years")</f>
        <v>6-8 Years</v>
      </c>
      <c r="U103" t="str" cm="1">
        <f t="array" ref="U103">_xlfn.IFS(P103&gt;60,"High Risk",P103&gt;30,"Medium Risk",TRUE,"Low Risk")</f>
        <v>High Risk</v>
      </c>
      <c r="V103">
        <f t="shared" si="1"/>
        <v>6</v>
      </c>
    </row>
    <row r="104" spans="1:22" hidden="1" x14ac:dyDescent="0.2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 s="2">
        <v>82674.149999999994</v>
      </c>
      <c r="H104">
        <v>1</v>
      </c>
      <c r="I104">
        <v>1</v>
      </c>
      <c r="J104">
        <v>0</v>
      </c>
      <c r="K104" s="1">
        <v>41970.720000000001</v>
      </c>
      <c r="L104">
        <v>0</v>
      </c>
      <c r="M104">
        <v>23</v>
      </c>
      <c r="N104">
        <v>2483</v>
      </c>
      <c r="O104">
        <v>7</v>
      </c>
      <c r="P104">
        <v>161</v>
      </c>
      <c r="Q104">
        <v>0.30434782608695654</v>
      </c>
      <c r="R104">
        <v>57109</v>
      </c>
      <c r="S104" t="str" cm="1">
        <f t="array" ref="S104">_xlfn.IFS(E107&lt;30,"18-29",E107&lt;45,"30-44",TRUE,"45+")</f>
        <v>45+</v>
      </c>
      <c r="T104" t="str" cm="1">
        <f t="array" ref="T104">_xlfn.IFS(F104&lt;=2,"0-2 Years",F104&lt;=5,"3-5 Years",F104&lt;=8,"6-8 Years",TRUE,"9-10 Years")</f>
        <v>9-10 Years</v>
      </c>
      <c r="U104" t="str" cm="1">
        <f t="array" ref="U104">_xlfn.IFS(P104&gt;60,"High Risk",P104&gt;30,"Medium Risk",TRUE,"Low Risk")</f>
        <v>High Risk</v>
      </c>
      <c r="V104">
        <f t="shared" si="1"/>
        <v>5</v>
      </c>
    </row>
    <row r="105" spans="1:22" x14ac:dyDescent="0.2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 s="2">
        <v>0</v>
      </c>
      <c r="H105">
        <v>2</v>
      </c>
      <c r="I105">
        <v>1</v>
      </c>
      <c r="J105">
        <v>0</v>
      </c>
      <c r="K105" s="1">
        <v>60536.56</v>
      </c>
      <c r="L105">
        <v>0</v>
      </c>
      <c r="M105">
        <v>10</v>
      </c>
      <c r="N105">
        <v>2820</v>
      </c>
      <c r="O105">
        <v>2</v>
      </c>
      <c r="P105">
        <v>48</v>
      </c>
      <c r="Q105">
        <v>0.2</v>
      </c>
      <c r="R105">
        <v>28200</v>
      </c>
      <c r="S105" t="str" cm="1">
        <f t="array" ref="S105">_xlfn.IFS(E108&lt;30,"18-29",E108&lt;45,"30-44",TRUE,"45+")</f>
        <v>30-44</v>
      </c>
      <c r="T105" t="str" cm="1">
        <f t="array" ref="T105">_xlfn.IFS(F105&lt;=2,"0-2 Years",F105&lt;=5,"3-5 Years",F105&lt;=8,"6-8 Years",TRUE,"9-10 Years")</f>
        <v>6-8 Years</v>
      </c>
      <c r="U105" t="str" cm="1">
        <f t="array" ref="U105">_xlfn.IFS(P105&gt;60,"High Risk",P105&gt;30,"Medium Risk",TRUE,"Low Risk")</f>
        <v>Medium Risk</v>
      </c>
      <c r="V105">
        <f t="shared" si="1"/>
        <v>6</v>
      </c>
    </row>
    <row r="106" spans="1:22" x14ac:dyDescent="0.2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 s="2">
        <v>0</v>
      </c>
      <c r="H106">
        <v>1</v>
      </c>
      <c r="I106">
        <v>1</v>
      </c>
      <c r="J106">
        <v>1</v>
      </c>
      <c r="K106" s="1">
        <v>177655.67999999999</v>
      </c>
      <c r="L106">
        <v>1</v>
      </c>
      <c r="M106">
        <v>1</v>
      </c>
      <c r="N106">
        <v>1791</v>
      </c>
      <c r="O106">
        <v>8</v>
      </c>
      <c r="P106">
        <v>36</v>
      </c>
      <c r="Q106">
        <v>1</v>
      </c>
      <c r="R106">
        <v>1791</v>
      </c>
      <c r="S106" t="str" cm="1">
        <f t="array" ref="S106">_xlfn.IFS(E109&lt;30,"18-29",E109&lt;45,"30-44",TRUE,"45+")</f>
        <v>30-44</v>
      </c>
      <c r="T106" t="str" cm="1">
        <f t="array" ref="T106">_xlfn.IFS(F106&lt;=2,"0-2 Years",F106&lt;=5,"3-5 Years",F106&lt;=8,"6-8 Years",TRUE,"9-10 Years")</f>
        <v>0-2 Years</v>
      </c>
      <c r="U106" t="str" cm="1">
        <f t="array" ref="U106">_xlfn.IFS(P106&gt;60,"High Risk",P106&gt;30,"Medium Risk",TRUE,"Low Risk")</f>
        <v>Medium Risk</v>
      </c>
      <c r="V106">
        <f t="shared" si="1"/>
        <v>7</v>
      </c>
    </row>
    <row r="107" spans="1:22" hidden="1" x14ac:dyDescent="0.2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 s="2">
        <v>107073.27</v>
      </c>
      <c r="H107">
        <v>2</v>
      </c>
      <c r="I107">
        <v>1</v>
      </c>
      <c r="J107">
        <v>1</v>
      </c>
      <c r="K107" s="1">
        <v>30984.59</v>
      </c>
      <c r="L107">
        <v>1</v>
      </c>
      <c r="M107">
        <v>27</v>
      </c>
      <c r="N107">
        <v>1609</v>
      </c>
      <c r="O107">
        <v>9</v>
      </c>
      <c r="P107">
        <v>55</v>
      </c>
      <c r="Q107">
        <v>0.33333333333333331</v>
      </c>
      <c r="R107">
        <v>43443</v>
      </c>
      <c r="S107" t="str" cm="1">
        <f t="array" ref="S107">_xlfn.IFS(E110&lt;30,"18-29",E110&lt;45,"30-44",TRUE,"45+")</f>
        <v>30-44</v>
      </c>
      <c r="T107" t="str" cm="1">
        <f t="array" ref="T107">_xlfn.IFS(F107&lt;=2,"0-2 Years",F107&lt;=5,"3-5 Years",F107&lt;=8,"6-8 Years",TRUE,"9-10 Years")</f>
        <v>3-5 Years</v>
      </c>
      <c r="U107" t="str" cm="1">
        <f t="array" ref="U107">_xlfn.IFS(P107&gt;60,"High Risk",P107&gt;30,"Medium Risk",TRUE,"Low Risk")</f>
        <v>Medium Risk</v>
      </c>
      <c r="V107">
        <f t="shared" si="1"/>
        <v>1</v>
      </c>
    </row>
    <row r="108" spans="1:22" hidden="1" x14ac:dyDescent="0.2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 s="2">
        <v>88938.62</v>
      </c>
      <c r="H108">
        <v>1</v>
      </c>
      <c r="I108">
        <v>1</v>
      </c>
      <c r="J108">
        <v>1</v>
      </c>
      <c r="K108" s="1">
        <v>10054.530000000001</v>
      </c>
      <c r="L108">
        <v>0</v>
      </c>
      <c r="M108">
        <v>15</v>
      </c>
      <c r="N108">
        <v>1867</v>
      </c>
      <c r="O108">
        <v>3</v>
      </c>
      <c r="P108">
        <v>124</v>
      </c>
      <c r="Q108">
        <v>0.2</v>
      </c>
      <c r="R108">
        <v>28005</v>
      </c>
      <c r="S108" t="str" cm="1">
        <f t="array" ref="S108">_xlfn.IFS(E111&lt;30,"18-29",E111&lt;45,"30-44",TRUE,"45+")</f>
        <v>30-44</v>
      </c>
      <c r="T108" t="str" cm="1">
        <f t="array" ref="T108">_xlfn.IFS(F108&lt;=2,"0-2 Years",F108&lt;=5,"3-5 Years",F108&lt;=8,"6-8 Years",TRUE,"9-10 Years")</f>
        <v>0-2 Years</v>
      </c>
      <c r="U108" t="str" cm="1">
        <f t="array" ref="U108">_xlfn.IFS(P108&gt;60,"High Risk",P108&gt;30,"Medium Risk",TRUE,"Low Risk")</f>
        <v>High Risk</v>
      </c>
      <c r="V108">
        <f t="shared" si="1"/>
        <v>3</v>
      </c>
    </row>
    <row r="109" spans="1:22" hidden="1" x14ac:dyDescent="0.2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 s="2">
        <v>99806.85</v>
      </c>
      <c r="H109">
        <v>1</v>
      </c>
      <c r="I109">
        <v>0</v>
      </c>
      <c r="J109">
        <v>1</v>
      </c>
      <c r="K109" s="1">
        <v>36976.519999999997</v>
      </c>
      <c r="L109">
        <v>0</v>
      </c>
      <c r="M109">
        <v>8</v>
      </c>
      <c r="N109">
        <v>725</v>
      </c>
      <c r="O109">
        <v>2</v>
      </c>
      <c r="P109">
        <v>79</v>
      </c>
      <c r="Q109">
        <v>0.25</v>
      </c>
      <c r="R109">
        <v>5800</v>
      </c>
      <c r="S109" t="str" cm="1">
        <f t="array" ref="S109">_xlfn.IFS(E112&lt;30,"18-29",E112&lt;45,"30-44",TRUE,"45+")</f>
        <v>30-44</v>
      </c>
      <c r="T109" t="str" cm="1">
        <f t="array" ref="T109">_xlfn.IFS(F109&lt;=2,"0-2 Years",F109&lt;=5,"3-5 Years",F109&lt;=8,"6-8 Years",TRUE,"9-10 Years")</f>
        <v>0-2 Years</v>
      </c>
      <c r="U109" t="str" cm="1">
        <f t="array" ref="U109">_xlfn.IFS(P109&gt;60,"High Risk",P109&gt;30,"Medium Risk",TRUE,"Low Risk")</f>
        <v>High Risk</v>
      </c>
      <c r="V109">
        <f t="shared" si="1"/>
        <v>3</v>
      </c>
    </row>
    <row r="110" spans="1:22" hidden="1" x14ac:dyDescent="0.2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 s="2">
        <v>150092.79999999999</v>
      </c>
      <c r="H110">
        <v>1</v>
      </c>
      <c r="I110">
        <v>0</v>
      </c>
      <c r="J110">
        <v>0</v>
      </c>
      <c r="K110" s="1">
        <v>71862.789999999994</v>
      </c>
      <c r="L110">
        <v>0</v>
      </c>
      <c r="M110">
        <v>27</v>
      </c>
      <c r="N110">
        <v>3880</v>
      </c>
      <c r="O110">
        <v>10</v>
      </c>
      <c r="P110">
        <v>154</v>
      </c>
      <c r="Q110">
        <v>0.37037037037037035</v>
      </c>
      <c r="R110">
        <v>104760</v>
      </c>
      <c r="S110" t="str" cm="1">
        <f t="array" ref="S110">_xlfn.IFS(E113&lt;30,"18-29",E113&lt;45,"30-44",TRUE,"45+")</f>
        <v>30-44</v>
      </c>
      <c r="T110" t="str" cm="1">
        <f t="array" ref="T110">_xlfn.IFS(F110&lt;=2,"0-2 Years",F110&lt;=5,"3-5 Years",F110&lt;=8,"6-8 Years",TRUE,"9-10 Years")</f>
        <v>3-5 Years</v>
      </c>
      <c r="U110" t="str" cm="1">
        <f t="array" ref="U110">_xlfn.IFS(P110&gt;60,"High Risk",P110&gt;30,"Medium Risk",TRUE,"Low Risk")</f>
        <v>High Risk</v>
      </c>
      <c r="V110">
        <f t="shared" si="1"/>
        <v>5</v>
      </c>
    </row>
    <row r="111" spans="1:22" hidden="1" x14ac:dyDescent="0.2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 s="2">
        <v>92833.89</v>
      </c>
      <c r="H111">
        <v>1</v>
      </c>
      <c r="I111">
        <v>1</v>
      </c>
      <c r="J111">
        <v>0</v>
      </c>
      <c r="K111" s="1">
        <v>99449.86</v>
      </c>
      <c r="L111">
        <v>1</v>
      </c>
      <c r="M111">
        <v>25</v>
      </c>
      <c r="N111">
        <v>2614</v>
      </c>
      <c r="O111">
        <v>3</v>
      </c>
      <c r="P111">
        <v>56</v>
      </c>
      <c r="Q111">
        <v>0.12</v>
      </c>
      <c r="R111">
        <v>65350</v>
      </c>
      <c r="S111" t="str" cm="1">
        <f t="array" ref="S111">_xlfn.IFS(E114&lt;30,"18-29",E114&lt;45,"30-44",TRUE,"45+")</f>
        <v>30-44</v>
      </c>
      <c r="T111" t="str" cm="1">
        <f t="array" ref="T111">_xlfn.IFS(F111&lt;=2,"0-2 Years",F111&lt;=5,"3-5 Years",F111&lt;=8,"6-8 Years",TRUE,"9-10 Years")</f>
        <v>9-10 Years</v>
      </c>
      <c r="U111" t="str" cm="1">
        <f t="array" ref="U111">_xlfn.IFS(P111&gt;60,"High Risk",P111&gt;30,"Medium Risk",TRUE,"Low Risk")</f>
        <v>Medium Risk</v>
      </c>
      <c r="V111">
        <f t="shared" si="1"/>
        <v>5</v>
      </c>
    </row>
    <row r="112" spans="1:22" hidden="1" x14ac:dyDescent="0.2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 s="2">
        <v>90536.81</v>
      </c>
      <c r="H112">
        <v>1</v>
      </c>
      <c r="I112">
        <v>0</v>
      </c>
      <c r="J112">
        <v>1</v>
      </c>
      <c r="K112" s="1">
        <v>63082.879999999997</v>
      </c>
      <c r="L112">
        <v>0</v>
      </c>
      <c r="M112">
        <v>19</v>
      </c>
      <c r="N112">
        <v>1524</v>
      </c>
      <c r="O112">
        <v>0</v>
      </c>
      <c r="P112">
        <v>26</v>
      </c>
      <c r="Q112">
        <v>0</v>
      </c>
      <c r="R112">
        <v>28956</v>
      </c>
      <c r="S112" t="str" cm="1">
        <f t="array" ref="S112">_xlfn.IFS(E115&lt;30,"18-29",E115&lt;45,"30-44",TRUE,"45+")</f>
        <v>30-44</v>
      </c>
      <c r="T112" t="str" cm="1">
        <f t="array" ref="T112">_xlfn.IFS(F112&lt;=2,"0-2 Years",F112&lt;=5,"3-5 Years",F112&lt;=8,"6-8 Years",TRUE,"9-10 Years")</f>
        <v>3-5 Years</v>
      </c>
      <c r="U112" t="str" cm="1">
        <f t="array" ref="U112">_xlfn.IFS(P112&gt;60,"High Risk",P112&gt;30,"Medium Risk",TRUE,"Low Risk")</f>
        <v>Low Risk</v>
      </c>
      <c r="V112">
        <f t="shared" si="1"/>
        <v>2</v>
      </c>
    </row>
    <row r="113" spans="1:22" hidden="1" x14ac:dyDescent="0.2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 s="2">
        <v>108055.1</v>
      </c>
      <c r="H113">
        <v>2</v>
      </c>
      <c r="I113">
        <v>1</v>
      </c>
      <c r="J113">
        <v>0</v>
      </c>
      <c r="K113" s="1">
        <v>27231.26</v>
      </c>
      <c r="L113">
        <v>0</v>
      </c>
      <c r="M113">
        <v>17</v>
      </c>
      <c r="N113">
        <v>4013</v>
      </c>
      <c r="O113">
        <v>8</v>
      </c>
      <c r="P113">
        <v>6</v>
      </c>
      <c r="Q113">
        <v>0.47058823529411764</v>
      </c>
      <c r="R113">
        <v>68221</v>
      </c>
      <c r="S113" t="str" cm="1">
        <f t="array" ref="S113">_xlfn.IFS(E116&lt;30,"18-29",E116&lt;45,"30-44",TRUE,"45+")</f>
        <v>18-29</v>
      </c>
      <c r="T113" t="str" cm="1">
        <f t="array" ref="T113">_xlfn.IFS(F113&lt;=2,"0-2 Years",F113&lt;=5,"3-5 Years",F113&lt;=8,"6-8 Years",TRUE,"9-10 Years")</f>
        <v>6-8 Years</v>
      </c>
      <c r="U113" t="str" cm="1">
        <f t="array" ref="U113">_xlfn.IFS(P113&gt;60,"High Risk",P113&gt;30,"Medium Risk",TRUE,"Low Risk")</f>
        <v>Low Risk</v>
      </c>
      <c r="V113">
        <f t="shared" si="1"/>
        <v>3</v>
      </c>
    </row>
    <row r="114" spans="1:22" x14ac:dyDescent="0.2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 s="2">
        <v>100238.35</v>
      </c>
      <c r="H114">
        <v>1</v>
      </c>
      <c r="I114">
        <v>0</v>
      </c>
      <c r="J114">
        <v>0</v>
      </c>
      <c r="K114" s="1">
        <v>86797.41</v>
      </c>
      <c r="L114">
        <v>0</v>
      </c>
      <c r="M114">
        <v>10</v>
      </c>
      <c r="N114" t="s">
        <v>75</v>
      </c>
      <c r="O114">
        <v>9</v>
      </c>
      <c r="P114">
        <v>117</v>
      </c>
      <c r="Q114">
        <v>0.9</v>
      </c>
      <c r="R114">
        <v>10720</v>
      </c>
      <c r="S114" t="str" cm="1">
        <f t="array" ref="S114">_xlfn.IFS(E117&lt;30,"18-29",E117&lt;45,"30-44",TRUE,"45+")</f>
        <v>30-44</v>
      </c>
      <c r="T114" t="str" cm="1">
        <f t="array" ref="T114">_xlfn.IFS(F114&lt;=2,"0-2 Years",F114&lt;=5,"3-5 Years",F114&lt;=8,"6-8 Years",TRUE,"9-10 Years")</f>
        <v>0-2 Years</v>
      </c>
      <c r="U114" t="str" cm="1">
        <f t="array" ref="U114">_xlfn.IFS(P114&gt;60,"High Risk",P114&gt;30,"Medium Risk",TRUE,"Low Risk")</f>
        <v>High Risk</v>
      </c>
      <c r="V114">
        <f t="shared" si="1"/>
        <v>6</v>
      </c>
    </row>
    <row r="115" spans="1:22" hidden="1" x14ac:dyDescent="0.2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 s="2">
        <v>106190.55</v>
      </c>
      <c r="H115">
        <v>1</v>
      </c>
      <c r="I115">
        <v>0</v>
      </c>
      <c r="J115">
        <v>1</v>
      </c>
      <c r="K115" s="1">
        <v>22994.32</v>
      </c>
      <c r="L115">
        <v>0</v>
      </c>
      <c r="M115">
        <v>15</v>
      </c>
      <c r="N115">
        <v>2028</v>
      </c>
      <c r="O115">
        <v>9</v>
      </c>
      <c r="P115">
        <v>126</v>
      </c>
      <c r="Q115">
        <v>0.6</v>
      </c>
      <c r="R115">
        <v>30420</v>
      </c>
      <c r="S115" t="str" cm="1">
        <f t="array" ref="S115">_xlfn.IFS(E118&lt;30,"18-29",E118&lt;45,"30-44",TRUE,"45+")</f>
        <v>30-44</v>
      </c>
      <c r="T115" t="str" cm="1">
        <f t="array" ref="T115">_xlfn.IFS(F115&lt;=2,"0-2 Years",F115&lt;=5,"3-5 Years",F115&lt;=8,"6-8 Years",TRUE,"9-10 Years")</f>
        <v>9-10 Years</v>
      </c>
      <c r="U115" t="str" cm="1">
        <f t="array" ref="U115">_xlfn.IFS(P115&gt;60,"High Risk",P115&gt;30,"Medium Risk",TRUE,"Low Risk")</f>
        <v>High Risk</v>
      </c>
      <c r="V115">
        <f t="shared" si="1"/>
        <v>2</v>
      </c>
    </row>
    <row r="116" spans="1:22" hidden="1" x14ac:dyDescent="0.2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 s="2">
        <v>154475.54</v>
      </c>
      <c r="H116">
        <v>2</v>
      </c>
      <c r="I116">
        <v>0</v>
      </c>
      <c r="J116">
        <v>1</v>
      </c>
      <c r="K116" s="1">
        <v>101300.94</v>
      </c>
      <c r="L116">
        <v>1</v>
      </c>
      <c r="M116">
        <v>23</v>
      </c>
      <c r="N116">
        <v>1307</v>
      </c>
      <c r="O116">
        <v>9</v>
      </c>
      <c r="P116">
        <v>97</v>
      </c>
      <c r="Q116">
        <v>0.39130434782608697</v>
      </c>
      <c r="R116">
        <v>30061</v>
      </c>
      <c r="S116" t="str" cm="1">
        <f t="array" ref="S116">_xlfn.IFS(E119&lt;30,"18-29",E119&lt;45,"30-44",TRUE,"45+")</f>
        <v>30-44</v>
      </c>
      <c r="T116" t="str" cm="1">
        <f t="array" ref="T116">_xlfn.IFS(F116&lt;=2,"0-2 Years",F116&lt;=5,"3-5 Years",F116&lt;=8,"6-8 Years",TRUE,"9-10 Years")</f>
        <v>9-10 Years</v>
      </c>
      <c r="U116" t="str" cm="1">
        <f t="array" ref="U116">_xlfn.IFS(P116&gt;60,"High Risk",P116&gt;30,"Medium Risk",TRUE,"Low Risk")</f>
        <v>High Risk</v>
      </c>
      <c r="V116">
        <f t="shared" si="1"/>
        <v>0</v>
      </c>
    </row>
    <row r="117" spans="1:22" hidden="1" x14ac:dyDescent="0.2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 s="2">
        <v>132351.29</v>
      </c>
      <c r="H117">
        <v>2</v>
      </c>
      <c r="I117">
        <v>1</v>
      </c>
      <c r="J117">
        <v>1</v>
      </c>
      <c r="K117" s="1">
        <v>74169.13</v>
      </c>
      <c r="L117">
        <v>0</v>
      </c>
      <c r="M117">
        <v>2</v>
      </c>
      <c r="N117">
        <v>788</v>
      </c>
      <c r="O117">
        <v>4</v>
      </c>
      <c r="P117">
        <v>32</v>
      </c>
      <c r="Q117">
        <v>1</v>
      </c>
      <c r="R117">
        <v>1576</v>
      </c>
      <c r="S117" t="str" cm="1">
        <f t="array" ref="S117">_xlfn.IFS(E120&lt;30,"18-29",E120&lt;45,"30-44",TRUE,"45+")</f>
        <v>30-44</v>
      </c>
      <c r="T117" t="str" cm="1">
        <f t="array" ref="T117">_xlfn.IFS(F117&lt;=2,"0-2 Years",F117&lt;=5,"3-5 Years",F117&lt;=8,"6-8 Years",TRUE,"9-10 Years")</f>
        <v>9-10 Years</v>
      </c>
      <c r="U117" t="str" cm="1">
        <f t="array" ref="U117">_xlfn.IFS(P117&gt;60,"High Risk",P117&gt;30,"Medium Risk",TRUE,"Low Risk")</f>
        <v>Medium Risk</v>
      </c>
      <c r="V117">
        <f t="shared" si="1"/>
        <v>0</v>
      </c>
    </row>
    <row r="118" spans="1:22" hidden="1" x14ac:dyDescent="0.2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 s="2">
        <v>167864.4</v>
      </c>
      <c r="H118">
        <v>1</v>
      </c>
      <c r="I118">
        <v>1</v>
      </c>
      <c r="J118">
        <v>0</v>
      </c>
      <c r="K118" s="1">
        <v>115638.29</v>
      </c>
      <c r="L118">
        <v>0</v>
      </c>
      <c r="M118">
        <v>19</v>
      </c>
      <c r="N118">
        <v>3646</v>
      </c>
      <c r="O118">
        <v>3</v>
      </c>
      <c r="P118">
        <v>94</v>
      </c>
      <c r="Q118">
        <v>0.15789473684210525</v>
      </c>
      <c r="R118">
        <v>69274</v>
      </c>
      <c r="S118" t="str" cm="1">
        <f t="array" ref="S118">_xlfn.IFS(E121&lt;30,"18-29",E121&lt;45,"30-44",TRUE,"45+")</f>
        <v>30-44</v>
      </c>
      <c r="T118" t="str" cm="1">
        <f t="array" ref="T118">_xlfn.IFS(F118&lt;=2,"0-2 Years",F118&lt;=5,"3-5 Years",F118&lt;=8,"6-8 Years",TRUE,"9-10 Years")</f>
        <v>6-8 Years</v>
      </c>
      <c r="U118" t="str" cm="1">
        <f t="array" ref="U118">_xlfn.IFS(P118&gt;60,"High Risk",P118&gt;30,"Medium Risk",TRUE,"Low Risk")</f>
        <v>High Risk</v>
      </c>
      <c r="V118">
        <f t="shared" si="1"/>
        <v>5</v>
      </c>
    </row>
    <row r="119" spans="1:22" x14ac:dyDescent="0.2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 s="2">
        <v>0</v>
      </c>
      <c r="H119">
        <v>2</v>
      </c>
      <c r="I119">
        <v>1</v>
      </c>
      <c r="J119">
        <v>0</v>
      </c>
      <c r="K119" s="1">
        <v>31766.3</v>
      </c>
      <c r="L119">
        <v>0</v>
      </c>
      <c r="M119">
        <v>26</v>
      </c>
      <c r="N119">
        <v>262</v>
      </c>
      <c r="O119">
        <v>10</v>
      </c>
      <c r="P119">
        <v>117</v>
      </c>
      <c r="Q119">
        <v>0.38461538461538464</v>
      </c>
      <c r="R119">
        <v>6812</v>
      </c>
      <c r="S119" t="str" cm="1">
        <f t="array" ref="S119">_xlfn.IFS(E122&lt;30,"18-29",E122&lt;45,"30-44",TRUE,"45+")</f>
        <v>30-44</v>
      </c>
      <c r="T119" t="str" cm="1">
        <f t="array" ref="T119">_xlfn.IFS(F119&lt;=2,"0-2 Years",F119&lt;=5,"3-5 Years",F119&lt;=8,"6-8 Years",TRUE,"9-10 Years")</f>
        <v>0-2 Years</v>
      </c>
      <c r="U119" t="str" cm="1">
        <f t="array" ref="U119">_xlfn.IFS(P119&gt;60,"High Risk",P119&gt;30,"Medium Risk",TRUE,"Low Risk")</f>
        <v>High Risk</v>
      </c>
      <c r="V119">
        <f t="shared" si="1"/>
        <v>7</v>
      </c>
    </row>
    <row r="120" spans="1:22" hidden="1" x14ac:dyDescent="0.2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 s="2">
        <v>107818.63</v>
      </c>
      <c r="H120">
        <v>1</v>
      </c>
      <c r="I120">
        <v>1</v>
      </c>
      <c r="J120">
        <v>0</v>
      </c>
      <c r="K120" s="1">
        <v>199725.39</v>
      </c>
      <c r="L120">
        <v>1</v>
      </c>
      <c r="M120">
        <v>5</v>
      </c>
      <c r="N120">
        <v>4321</v>
      </c>
      <c r="O120">
        <v>2</v>
      </c>
      <c r="P120">
        <v>133</v>
      </c>
      <c r="Q120">
        <v>0.4</v>
      </c>
      <c r="R120">
        <v>21605</v>
      </c>
      <c r="S120" t="str" cm="1">
        <f t="array" ref="S120">_xlfn.IFS(E123&lt;30,"18-29",E123&lt;45,"30-44",TRUE,"45+")</f>
        <v>30-44</v>
      </c>
      <c r="T120" t="str" cm="1">
        <f t="array" ref="T120">_xlfn.IFS(F120&lt;=2,"0-2 Years",F120&lt;=5,"3-5 Years",F120&lt;=8,"6-8 Years",TRUE,"9-10 Years")</f>
        <v>6-8 Years</v>
      </c>
      <c r="U120" t="str" cm="1">
        <f t="array" ref="U120">_xlfn.IFS(P120&gt;60,"High Risk",P120&gt;30,"Medium Risk",TRUE,"Low Risk")</f>
        <v>High Risk</v>
      </c>
      <c r="V120">
        <f t="shared" si="1"/>
        <v>5</v>
      </c>
    </row>
    <row r="121" spans="1:22" hidden="1" x14ac:dyDescent="0.2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 s="2">
        <v>185173.81</v>
      </c>
      <c r="H121">
        <v>2</v>
      </c>
      <c r="I121">
        <v>1</v>
      </c>
      <c r="J121">
        <v>0</v>
      </c>
      <c r="K121" s="1">
        <v>120834.48</v>
      </c>
      <c r="L121">
        <v>0</v>
      </c>
      <c r="M121">
        <v>24</v>
      </c>
      <c r="N121">
        <v>981</v>
      </c>
      <c r="O121">
        <v>3</v>
      </c>
      <c r="P121">
        <v>68</v>
      </c>
      <c r="Q121">
        <v>0.125</v>
      </c>
      <c r="R121">
        <v>23544</v>
      </c>
      <c r="S121" t="str" cm="1">
        <f t="array" ref="S121">_xlfn.IFS(E124&lt;30,"18-29",E124&lt;45,"30-44",TRUE,"45+")</f>
        <v>30-44</v>
      </c>
      <c r="T121" t="str" cm="1">
        <f t="array" ref="T121">_xlfn.IFS(F121&lt;=2,"0-2 Years",F121&lt;=5,"3-5 Years",F121&lt;=8,"6-8 Years",TRUE,"9-10 Years")</f>
        <v>3-5 Years</v>
      </c>
      <c r="U121" t="str" cm="1">
        <f t="array" ref="U121">_xlfn.IFS(P121&gt;60,"High Risk",P121&gt;30,"Medium Risk",TRUE,"Low Risk")</f>
        <v>High Risk</v>
      </c>
      <c r="V121">
        <f t="shared" si="1"/>
        <v>3</v>
      </c>
    </row>
    <row r="122" spans="1:22" hidden="1" x14ac:dyDescent="0.2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 s="2">
        <v>129433.34</v>
      </c>
      <c r="H122">
        <v>2</v>
      </c>
      <c r="I122">
        <v>0</v>
      </c>
      <c r="J122">
        <v>0</v>
      </c>
      <c r="K122" s="1">
        <v>38131.769999999997</v>
      </c>
      <c r="L122">
        <v>0</v>
      </c>
      <c r="M122">
        <v>18</v>
      </c>
      <c r="N122">
        <v>347</v>
      </c>
      <c r="O122">
        <v>3</v>
      </c>
      <c r="P122">
        <v>178</v>
      </c>
      <c r="Q122">
        <v>0.16666666666666666</v>
      </c>
      <c r="R122">
        <v>6246</v>
      </c>
      <c r="S122" t="str" cm="1">
        <f t="array" ref="S122">_xlfn.IFS(E125&lt;30,"18-29",E125&lt;45,"30-44",TRUE,"45+")</f>
        <v>45+</v>
      </c>
      <c r="T122" t="str" cm="1">
        <f t="array" ref="T122">_xlfn.IFS(F122&lt;=2,"0-2 Years",F122&lt;=5,"3-5 Years",F122&lt;=8,"6-8 Years",TRUE,"9-10 Years")</f>
        <v>6-8 Years</v>
      </c>
      <c r="U122" t="str" cm="1">
        <f t="array" ref="U122">_xlfn.IFS(P122&gt;60,"High Risk",P122&gt;30,"Medium Risk",TRUE,"Low Risk")</f>
        <v>High Risk</v>
      </c>
      <c r="V122">
        <f t="shared" si="1"/>
        <v>3</v>
      </c>
    </row>
    <row r="123" spans="1:22" hidden="1" x14ac:dyDescent="0.2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 s="2">
        <v>120193.42</v>
      </c>
      <c r="H123">
        <v>1</v>
      </c>
      <c r="I123">
        <v>0</v>
      </c>
      <c r="J123">
        <v>0</v>
      </c>
      <c r="K123" s="1">
        <v>100130.95</v>
      </c>
      <c r="L123">
        <v>0</v>
      </c>
      <c r="M123">
        <v>7</v>
      </c>
      <c r="N123">
        <v>4625</v>
      </c>
      <c r="O123">
        <v>7</v>
      </c>
      <c r="P123">
        <v>5</v>
      </c>
      <c r="Q123">
        <v>1</v>
      </c>
      <c r="R123">
        <v>32375</v>
      </c>
      <c r="S123" t="str" cm="1">
        <f t="array" ref="S123">_xlfn.IFS(E126&lt;30,"18-29",E126&lt;45,"30-44",TRUE,"45+")</f>
        <v>18-29</v>
      </c>
      <c r="T123" t="str" cm="1">
        <f t="array" ref="T123">_xlfn.IFS(F123&lt;=2,"0-2 Years",F123&lt;=5,"3-5 Years",F123&lt;=8,"6-8 Years",TRUE,"9-10 Years")</f>
        <v>6-8 Years</v>
      </c>
      <c r="U123" t="str" cm="1">
        <f t="array" ref="U123">_xlfn.IFS(P123&gt;60,"High Risk",P123&gt;30,"Medium Risk",TRUE,"Low Risk")</f>
        <v>Low Risk</v>
      </c>
      <c r="V123">
        <f t="shared" si="1"/>
        <v>5</v>
      </c>
    </row>
    <row r="124" spans="1:22" x14ac:dyDescent="0.2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 s="2">
        <v>0</v>
      </c>
      <c r="H124">
        <v>2</v>
      </c>
      <c r="I124">
        <v>1</v>
      </c>
      <c r="J124">
        <v>0</v>
      </c>
      <c r="K124" s="1">
        <v>141069.88</v>
      </c>
      <c r="L124">
        <v>0</v>
      </c>
      <c r="M124">
        <v>21</v>
      </c>
      <c r="N124">
        <v>3089</v>
      </c>
      <c r="O124">
        <v>7</v>
      </c>
      <c r="P124">
        <v>23</v>
      </c>
      <c r="Q124">
        <v>0.33333333333333331</v>
      </c>
      <c r="R124">
        <v>64869</v>
      </c>
      <c r="S124" t="str" cm="1">
        <f t="array" ref="S124">_xlfn.IFS(E127&lt;30,"18-29",E127&lt;45,"30-44",TRUE,"45+")</f>
        <v>30-44</v>
      </c>
      <c r="T124" t="str" cm="1">
        <f t="array" ref="T124">_xlfn.IFS(F124&lt;=2,"0-2 Years",F124&lt;=5,"3-5 Years",F124&lt;=8,"6-8 Years",TRUE,"9-10 Years")</f>
        <v>6-8 Years</v>
      </c>
      <c r="U124" t="str" cm="1">
        <f t="array" ref="U124">_xlfn.IFS(P124&gt;60,"High Risk",P124&gt;30,"Medium Risk",TRUE,"Low Risk")</f>
        <v>Low Risk</v>
      </c>
      <c r="V124">
        <f t="shared" si="1"/>
        <v>6</v>
      </c>
    </row>
    <row r="125" spans="1:22" hidden="1" x14ac:dyDescent="0.2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 s="2">
        <v>126384.42</v>
      </c>
      <c r="H125">
        <v>1</v>
      </c>
      <c r="I125">
        <v>1</v>
      </c>
      <c r="J125">
        <v>1</v>
      </c>
      <c r="K125" s="1">
        <v>198129.36</v>
      </c>
      <c r="L125">
        <v>0</v>
      </c>
      <c r="M125">
        <v>9</v>
      </c>
      <c r="N125">
        <v>3731</v>
      </c>
      <c r="O125">
        <v>5</v>
      </c>
      <c r="P125">
        <v>146</v>
      </c>
      <c r="Q125">
        <v>0.55555555555555558</v>
      </c>
      <c r="R125">
        <v>33579</v>
      </c>
      <c r="S125" t="str" cm="1">
        <f t="array" ref="S125">_xlfn.IFS(E128&lt;30,"18-29",E128&lt;45,"30-44",TRUE,"45+")</f>
        <v>45+</v>
      </c>
      <c r="T125" t="str" cm="1">
        <f t="array" ref="T125">_xlfn.IFS(F125&lt;=2,"0-2 Years",F125&lt;=5,"3-5 Years",F125&lt;=8,"6-8 Years",TRUE,"9-10 Years")</f>
        <v>9-10 Years</v>
      </c>
      <c r="U125" t="str" cm="1">
        <f t="array" ref="U125">_xlfn.IFS(P125&gt;60,"High Risk",P125&gt;30,"Medium Risk",TRUE,"Low Risk")</f>
        <v>High Risk</v>
      </c>
      <c r="V125">
        <f t="shared" si="1"/>
        <v>3</v>
      </c>
    </row>
    <row r="126" spans="1:22" x14ac:dyDescent="0.2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 s="2">
        <v>0</v>
      </c>
      <c r="H126">
        <v>1</v>
      </c>
      <c r="I126">
        <v>0</v>
      </c>
      <c r="J126">
        <v>0</v>
      </c>
      <c r="K126" s="1">
        <v>183646.41</v>
      </c>
      <c r="L126">
        <v>0</v>
      </c>
      <c r="M126">
        <v>28</v>
      </c>
      <c r="N126">
        <v>4518</v>
      </c>
      <c r="O126">
        <v>3</v>
      </c>
      <c r="P126">
        <v>30</v>
      </c>
      <c r="Q126">
        <v>0.10714285714285714</v>
      </c>
      <c r="R126">
        <v>126504</v>
      </c>
      <c r="S126" t="str" cm="1">
        <f t="array" ref="S126">_xlfn.IFS(E129&lt;30,"18-29",E129&lt;45,"30-44",TRUE,"45+")</f>
        <v>45+</v>
      </c>
      <c r="T126" t="str" cm="1">
        <f t="array" ref="T126">_xlfn.IFS(F126&lt;=2,"0-2 Years",F126&lt;=5,"3-5 Years",F126&lt;=8,"6-8 Years",TRUE,"9-10 Years")</f>
        <v>3-5 Years</v>
      </c>
      <c r="U126" t="str" cm="1">
        <f t="array" ref="U126">_xlfn.IFS(P126&gt;60,"High Risk",P126&gt;30,"Medium Risk",TRUE,"Low Risk")</f>
        <v>Low Risk</v>
      </c>
      <c r="V126">
        <f t="shared" si="1"/>
        <v>8</v>
      </c>
    </row>
    <row r="127" spans="1:22" hidden="1" x14ac:dyDescent="0.2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 s="2">
        <v>152603.45000000001</v>
      </c>
      <c r="H127">
        <v>1</v>
      </c>
      <c r="I127">
        <v>1</v>
      </c>
      <c r="J127">
        <v>0</v>
      </c>
      <c r="K127" s="1">
        <v>110265.24</v>
      </c>
      <c r="L127">
        <v>1</v>
      </c>
      <c r="M127">
        <v>27</v>
      </c>
      <c r="N127">
        <v>4681</v>
      </c>
      <c r="O127">
        <v>7</v>
      </c>
      <c r="P127">
        <v>1</v>
      </c>
      <c r="Q127">
        <v>0.25925925925925924</v>
      </c>
      <c r="R127">
        <v>126387</v>
      </c>
      <c r="S127" t="str" cm="1">
        <f t="array" ref="S127">_xlfn.IFS(E130&lt;30,"18-29",E130&lt;45,"30-44",TRUE,"45+")</f>
        <v>30-44</v>
      </c>
      <c r="T127" t="str" cm="1">
        <f t="array" ref="T127">_xlfn.IFS(F127&lt;=2,"0-2 Years",F127&lt;=5,"3-5 Years",F127&lt;=8,"6-8 Years",TRUE,"9-10 Years")</f>
        <v>9-10 Years</v>
      </c>
      <c r="U127" t="str" cm="1">
        <f t="array" ref="U127">_xlfn.IFS(P127&gt;60,"High Risk",P127&gt;30,"Medium Risk",TRUE,"Low Risk")</f>
        <v>Low Risk</v>
      </c>
      <c r="V127">
        <f t="shared" si="1"/>
        <v>5</v>
      </c>
    </row>
    <row r="128" spans="1:22" x14ac:dyDescent="0.2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 s="2">
        <v>0</v>
      </c>
      <c r="H128">
        <v>1</v>
      </c>
      <c r="I128">
        <v>0</v>
      </c>
      <c r="J128">
        <v>1</v>
      </c>
      <c r="K128" s="1">
        <v>8636.0499999999993</v>
      </c>
      <c r="L128">
        <v>1</v>
      </c>
      <c r="M128">
        <v>9</v>
      </c>
      <c r="N128">
        <v>2154</v>
      </c>
      <c r="O128">
        <v>3</v>
      </c>
      <c r="P128">
        <v>49</v>
      </c>
      <c r="Q128">
        <v>0.33333333333333331</v>
      </c>
      <c r="R128">
        <v>19386</v>
      </c>
      <c r="S128" t="str" cm="1">
        <f t="array" ref="S128">_xlfn.IFS(E131&lt;30,"18-29",E131&lt;45,"30-44",TRUE,"45+")</f>
        <v>18-29</v>
      </c>
      <c r="T128" t="str" cm="1">
        <f t="array" ref="T128">_xlfn.IFS(F128&lt;=2,"0-2 Years",F128&lt;=5,"3-5 Years",F128&lt;=8,"6-8 Years",TRUE,"9-10 Years")</f>
        <v>0-2 Years</v>
      </c>
      <c r="U128" t="str" cm="1">
        <f t="array" ref="U128">_xlfn.IFS(P128&gt;60,"High Risk",P128&gt;30,"Medium Risk",TRUE,"Low Risk")</f>
        <v>Medium Risk</v>
      </c>
      <c r="V128">
        <f t="shared" si="1"/>
        <v>7</v>
      </c>
    </row>
    <row r="129" spans="1:22" x14ac:dyDescent="0.2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 s="2">
        <v>148507.24</v>
      </c>
      <c r="H129">
        <v>1</v>
      </c>
      <c r="I129">
        <v>1</v>
      </c>
      <c r="J129">
        <v>0</v>
      </c>
      <c r="K129" s="1">
        <v>46824.08</v>
      </c>
      <c r="L129">
        <v>1</v>
      </c>
      <c r="M129">
        <v>24</v>
      </c>
      <c r="N129">
        <v>3164</v>
      </c>
      <c r="O129">
        <v>0</v>
      </c>
      <c r="P129">
        <v>28</v>
      </c>
      <c r="Q129">
        <v>0</v>
      </c>
      <c r="R129">
        <v>75936</v>
      </c>
      <c r="S129" t="str" cm="1">
        <f t="array" ref="S129">_xlfn.IFS(E132&lt;30,"18-29",E132&lt;45,"30-44",TRUE,"45+")</f>
        <v>30-44</v>
      </c>
      <c r="T129" t="str" cm="1">
        <f t="array" ref="T129">_xlfn.IFS(F129&lt;=2,"0-2 Years",F129&lt;=5,"3-5 Years",F129&lt;=8,"6-8 Years",TRUE,"9-10 Years")</f>
        <v>0-2 Years</v>
      </c>
      <c r="U129" t="str" cm="1">
        <f t="array" ref="U129">_xlfn.IFS(P129&gt;60,"High Risk",P129&gt;30,"Medium Risk",TRUE,"Low Risk")</f>
        <v>Low Risk</v>
      </c>
      <c r="V129">
        <f t="shared" si="1"/>
        <v>7</v>
      </c>
    </row>
    <row r="130" spans="1:22" x14ac:dyDescent="0.2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 s="2">
        <v>0</v>
      </c>
      <c r="H130">
        <v>2</v>
      </c>
      <c r="I130">
        <v>1</v>
      </c>
      <c r="J130">
        <v>0</v>
      </c>
      <c r="K130" s="1">
        <v>171378.77</v>
      </c>
      <c r="L130">
        <v>0</v>
      </c>
      <c r="M130">
        <v>22</v>
      </c>
      <c r="N130">
        <v>2303</v>
      </c>
      <c r="O130">
        <v>4</v>
      </c>
      <c r="P130">
        <v>37</v>
      </c>
      <c r="Q130">
        <v>0.18181818181818182</v>
      </c>
      <c r="R130">
        <v>50666</v>
      </c>
      <c r="S130" t="str" cm="1">
        <f t="array" ref="S130">_xlfn.IFS(E133&lt;30,"18-29",E133&lt;45,"30-44",TRUE,"45+")</f>
        <v>30-44</v>
      </c>
      <c r="T130" t="str" cm="1">
        <f t="array" ref="T130">_xlfn.IFS(F130&lt;=2,"0-2 Years",F130&lt;=5,"3-5 Years",F130&lt;=8,"6-8 Years",TRUE,"9-10 Years")</f>
        <v>6-8 Years</v>
      </c>
      <c r="U130" t="str" cm="1">
        <f t="array" ref="U130">_xlfn.IFS(P130&gt;60,"High Risk",P130&gt;30,"Medium Risk",TRUE,"Low Risk")</f>
        <v>Medium Risk</v>
      </c>
      <c r="V130">
        <f t="shared" si="1"/>
        <v>6</v>
      </c>
    </row>
    <row r="131" spans="1:22" hidden="1" x14ac:dyDescent="0.2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 s="2">
        <v>101827.07</v>
      </c>
      <c r="H131">
        <v>1</v>
      </c>
      <c r="I131">
        <v>1</v>
      </c>
      <c r="J131">
        <v>0</v>
      </c>
      <c r="K131" s="1">
        <v>167256.35</v>
      </c>
      <c r="L131">
        <v>0</v>
      </c>
      <c r="M131">
        <v>7</v>
      </c>
      <c r="N131">
        <v>918</v>
      </c>
      <c r="O131">
        <v>5</v>
      </c>
      <c r="P131">
        <v>128</v>
      </c>
      <c r="Q131">
        <v>0.7142857142857143</v>
      </c>
      <c r="R131">
        <v>6426</v>
      </c>
      <c r="S131" t="str" cm="1">
        <f t="array" ref="S131">_xlfn.IFS(E134&lt;30,"18-29",E134&lt;45,"30-44",TRUE,"45+")</f>
        <v>30-44</v>
      </c>
      <c r="T131" t="str" cm="1">
        <f t="array" ref="T131">_xlfn.IFS(F131&lt;=2,"0-2 Years",F131&lt;=5,"3-5 Years",F131&lt;=8,"6-8 Years",TRUE,"9-10 Years")</f>
        <v>9-10 Years</v>
      </c>
      <c r="U131" t="str" cm="1">
        <f t="array" ref="U131">_xlfn.IFS(P131&gt;60,"High Risk",P131&gt;30,"Medium Risk",TRUE,"Low Risk")</f>
        <v>High Risk</v>
      </c>
      <c r="V131">
        <f t="shared" ref="V131:V194" si="2">IF(J131=0,3,0)+IF(G131=0,3,0)+IF(H131=1,2,0)+IF(E131&gt;45,1,0)+IF(F131&lt;3,1,0)</f>
        <v>5</v>
      </c>
    </row>
    <row r="132" spans="1:22" hidden="1" x14ac:dyDescent="0.2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 s="2">
        <v>0</v>
      </c>
      <c r="H132">
        <v>2</v>
      </c>
      <c r="I132">
        <v>1</v>
      </c>
      <c r="J132">
        <v>1</v>
      </c>
      <c r="K132" s="1">
        <v>124226.16</v>
      </c>
      <c r="L132">
        <v>0</v>
      </c>
      <c r="M132">
        <v>6</v>
      </c>
      <c r="N132">
        <v>3792</v>
      </c>
      <c r="O132">
        <v>10</v>
      </c>
      <c r="P132">
        <v>17</v>
      </c>
      <c r="Q132">
        <v>1</v>
      </c>
      <c r="R132">
        <v>22752</v>
      </c>
      <c r="S132" t="str" cm="1">
        <f t="array" ref="S132">_xlfn.IFS(E135&lt;30,"18-29",E135&lt;45,"30-44",TRUE,"45+")</f>
        <v>18-29</v>
      </c>
      <c r="T132" t="str" cm="1">
        <f t="array" ref="T132">_xlfn.IFS(F132&lt;=2,"0-2 Years",F132&lt;=5,"3-5 Years",F132&lt;=8,"6-8 Years",TRUE,"9-10 Years")</f>
        <v>3-5 Years</v>
      </c>
      <c r="U132" t="str" cm="1">
        <f t="array" ref="U132">_xlfn.IFS(P132&gt;60,"High Risk",P132&gt;30,"Medium Risk",TRUE,"Low Risk")</f>
        <v>Low Risk</v>
      </c>
      <c r="V132">
        <f t="shared" si="2"/>
        <v>3</v>
      </c>
    </row>
    <row r="133" spans="1:22" hidden="1" x14ac:dyDescent="0.2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 s="2">
        <v>130862.43</v>
      </c>
      <c r="H133">
        <v>1</v>
      </c>
      <c r="I133">
        <v>1</v>
      </c>
      <c r="J133">
        <v>1</v>
      </c>
      <c r="K133" s="1">
        <v>114935.21</v>
      </c>
      <c r="L133">
        <v>0</v>
      </c>
      <c r="M133">
        <v>9</v>
      </c>
      <c r="N133">
        <v>2181</v>
      </c>
      <c r="O133">
        <v>6</v>
      </c>
      <c r="P133">
        <v>40</v>
      </c>
      <c r="Q133">
        <v>0.66666666666666663</v>
      </c>
      <c r="R133">
        <v>19629</v>
      </c>
      <c r="S133" t="str" cm="1">
        <f t="array" ref="S133">_xlfn.IFS(E136&lt;30,"18-29",E136&lt;45,"30-44",TRUE,"45+")</f>
        <v>30-44</v>
      </c>
      <c r="T133" t="str" cm="1">
        <f t="array" ref="T133">_xlfn.IFS(F133&lt;=2,"0-2 Years",F133&lt;=5,"3-5 Years",F133&lt;=8,"6-8 Years",TRUE,"9-10 Years")</f>
        <v>9-10 Years</v>
      </c>
      <c r="U133" t="str" cm="1">
        <f t="array" ref="U133">_xlfn.IFS(P133&gt;60,"High Risk",P133&gt;30,"Medium Risk",TRUE,"Low Risk")</f>
        <v>Medium Risk</v>
      </c>
      <c r="V133">
        <f t="shared" si="2"/>
        <v>2</v>
      </c>
    </row>
    <row r="134" spans="1:22" hidden="1" x14ac:dyDescent="0.2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 s="2">
        <v>122570.87</v>
      </c>
      <c r="H134">
        <v>1</v>
      </c>
      <c r="I134">
        <v>1</v>
      </c>
      <c r="J134">
        <v>1</v>
      </c>
      <c r="K134" s="1">
        <v>35608.879999999997</v>
      </c>
      <c r="L134">
        <v>0</v>
      </c>
      <c r="M134">
        <v>27</v>
      </c>
      <c r="N134">
        <v>4193</v>
      </c>
      <c r="O134">
        <v>10</v>
      </c>
      <c r="P134">
        <v>9</v>
      </c>
      <c r="Q134">
        <v>0.37037037037037035</v>
      </c>
      <c r="R134">
        <v>113211</v>
      </c>
      <c r="S134" t="str" cm="1">
        <f t="array" ref="S134">_xlfn.IFS(E137&lt;30,"18-29",E137&lt;45,"30-44",TRUE,"45+")</f>
        <v>45+</v>
      </c>
      <c r="T134" t="str" cm="1">
        <f t="array" ref="T134">_xlfn.IFS(F134&lt;=2,"0-2 Years",F134&lt;=5,"3-5 Years",F134&lt;=8,"6-8 Years",TRUE,"9-10 Years")</f>
        <v>9-10 Years</v>
      </c>
      <c r="U134" t="str" cm="1">
        <f t="array" ref="U134">_xlfn.IFS(P134&gt;60,"High Risk",P134&gt;30,"Medium Risk",TRUE,"Low Risk")</f>
        <v>Low Risk</v>
      </c>
      <c r="V134">
        <f t="shared" si="2"/>
        <v>2</v>
      </c>
    </row>
    <row r="135" spans="1:22" hidden="1" x14ac:dyDescent="0.2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 s="2">
        <v>0</v>
      </c>
      <c r="H135">
        <v>2</v>
      </c>
      <c r="I135">
        <v>0</v>
      </c>
      <c r="J135">
        <v>1</v>
      </c>
      <c r="K135" s="1">
        <v>16459.37</v>
      </c>
      <c r="L135">
        <v>0</v>
      </c>
      <c r="M135">
        <v>19</v>
      </c>
      <c r="N135">
        <v>3422</v>
      </c>
      <c r="O135">
        <v>5</v>
      </c>
      <c r="P135">
        <v>34</v>
      </c>
      <c r="Q135">
        <v>0.26315789473684209</v>
      </c>
      <c r="R135">
        <v>65018</v>
      </c>
      <c r="S135" t="str" cm="1">
        <f t="array" ref="S135">_xlfn.IFS(E138&lt;30,"18-29",E138&lt;45,"30-44",TRUE,"45+")</f>
        <v>30-44</v>
      </c>
      <c r="T135" t="str" cm="1">
        <f t="array" ref="T135">_xlfn.IFS(F135&lt;=2,"0-2 Years",F135&lt;=5,"3-5 Years",F135&lt;=8,"6-8 Years",TRUE,"9-10 Years")</f>
        <v>0-2 Years</v>
      </c>
      <c r="U135" t="str" cm="1">
        <f t="array" ref="U135">_xlfn.IFS(P135&gt;60,"High Risk",P135&gt;30,"Medium Risk",TRUE,"Low Risk")</f>
        <v>Medium Risk</v>
      </c>
      <c r="V135">
        <f t="shared" si="2"/>
        <v>4</v>
      </c>
    </row>
    <row r="136" spans="1:22" hidden="1" x14ac:dyDescent="0.2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 s="2">
        <v>124828.46</v>
      </c>
      <c r="H136">
        <v>2</v>
      </c>
      <c r="I136">
        <v>1</v>
      </c>
      <c r="J136">
        <v>1</v>
      </c>
      <c r="K136" s="1">
        <v>124411.08</v>
      </c>
      <c r="L136">
        <v>0</v>
      </c>
      <c r="M136">
        <v>17</v>
      </c>
      <c r="N136">
        <v>1016</v>
      </c>
      <c r="O136">
        <v>8</v>
      </c>
      <c r="P136">
        <v>17</v>
      </c>
      <c r="Q136">
        <v>0.47058823529411764</v>
      </c>
      <c r="R136">
        <v>17272</v>
      </c>
      <c r="S136" t="str" cm="1">
        <f t="array" ref="S136">_xlfn.IFS(E139&lt;30,"18-29",E139&lt;45,"30-44",TRUE,"45+")</f>
        <v>30-44</v>
      </c>
      <c r="T136" t="str" cm="1">
        <f t="array" ref="T136">_xlfn.IFS(F136&lt;=2,"0-2 Years",F136&lt;=5,"3-5 Years",F136&lt;=8,"6-8 Years",TRUE,"9-10 Years")</f>
        <v>6-8 Years</v>
      </c>
      <c r="U136" t="str" cm="1">
        <f t="array" ref="U136">_xlfn.IFS(P136&gt;60,"High Risk",P136&gt;30,"Medium Risk",TRUE,"Low Risk")</f>
        <v>Low Risk</v>
      </c>
      <c r="V136">
        <f t="shared" si="2"/>
        <v>0</v>
      </c>
    </row>
    <row r="137" spans="1:22" hidden="1" x14ac:dyDescent="0.2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 s="2">
        <v>144895.04999999999</v>
      </c>
      <c r="H137">
        <v>2</v>
      </c>
      <c r="I137">
        <v>1</v>
      </c>
      <c r="J137">
        <v>1</v>
      </c>
      <c r="K137" s="1">
        <v>34941.230000000003</v>
      </c>
      <c r="L137">
        <v>0</v>
      </c>
      <c r="M137">
        <v>30</v>
      </c>
      <c r="N137">
        <v>412</v>
      </c>
      <c r="O137">
        <v>8</v>
      </c>
      <c r="P137">
        <v>176</v>
      </c>
      <c r="Q137">
        <v>0.26666666666666666</v>
      </c>
      <c r="R137">
        <v>12360</v>
      </c>
      <c r="S137" t="str" cm="1">
        <f t="array" ref="S137">_xlfn.IFS(E140&lt;30,"18-29",E140&lt;45,"30-44",TRUE,"45+")</f>
        <v>45+</v>
      </c>
      <c r="T137" t="str" cm="1">
        <f t="array" ref="T137">_xlfn.IFS(F137&lt;=2,"0-2 Years",F137&lt;=5,"3-5 Years",F137&lt;=8,"6-8 Years",TRUE,"9-10 Years")</f>
        <v>3-5 Years</v>
      </c>
      <c r="U137" t="str" cm="1">
        <f t="array" ref="U137">_xlfn.IFS(P137&gt;60,"High Risk",P137&gt;30,"Medium Risk",TRUE,"Low Risk")</f>
        <v>High Risk</v>
      </c>
      <c r="V137">
        <f t="shared" si="2"/>
        <v>1</v>
      </c>
    </row>
    <row r="138" spans="1:22" hidden="1" x14ac:dyDescent="0.2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 s="2">
        <v>63663.93</v>
      </c>
      <c r="H138">
        <v>1</v>
      </c>
      <c r="I138">
        <v>0</v>
      </c>
      <c r="J138">
        <v>1</v>
      </c>
      <c r="K138" s="1">
        <v>167784.28</v>
      </c>
      <c r="L138">
        <v>0</v>
      </c>
      <c r="M138">
        <v>22</v>
      </c>
      <c r="N138">
        <v>989</v>
      </c>
      <c r="O138">
        <v>3</v>
      </c>
      <c r="P138">
        <v>138</v>
      </c>
      <c r="Q138">
        <v>0.13636363636363635</v>
      </c>
      <c r="R138">
        <v>21758</v>
      </c>
      <c r="S138" t="str" cm="1">
        <f t="array" ref="S138">_xlfn.IFS(E141&lt;30,"18-29",E141&lt;45,"30-44",TRUE,"45+")</f>
        <v>30-44</v>
      </c>
      <c r="T138" t="str" cm="1">
        <f t="array" ref="T138">_xlfn.IFS(F138&lt;=2,"0-2 Years",F138&lt;=5,"3-5 Years",F138&lt;=8,"6-8 Years",TRUE,"9-10 Years")</f>
        <v>3-5 Years</v>
      </c>
      <c r="U138" t="str" cm="1">
        <f t="array" ref="U138">_xlfn.IFS(P138&gt;60,"High Risk",P138&gt;30,"Medium Risk",TRUE,"Low Risk")</f>
        <v>High Risk</v>
      </c>
      <c r="V138">
        <f t="shared" si="2"/>
        <v>2</v>
      </c>
    </row>
    <row r="139" spans="1:22" hidden="1" x14ac:dyDescent="0.2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 s="2">
        <v>133463.1</v>
      </c>
      <c r="H139">
        <v>1</v>
      </c>
      <c r="I139">
        <v>0</v>
      </c>
      <c r="J139">
        <v>1</v>
      </c>
      <c r="K139" s="1">
        <v>93165.34</v>
      </c>
      <c r="L139">
        <v>0</v>
      </c>
      <c r="M139">
        <v>8</v>
      </c>
      <c r="N139">
        <v>4863</v>
      </c>
      <c r="O139">
        <v>4</v>
      </c>
      <c r="P139">
        <v>30</v>
      </c>
      <c r="Q139">
        <v>0.5</v>
      </c>
      <c r="R139">
        <v>38904</v>
      </c>
      <c r="S139" t="str" cm="1">
        <f t="array" ref="S139">_xlfn.IFS(E142&lt;30,"18-29",E142&lt;45,"30-44",TRUE,"45+")</f>
        <v>30-44</v>
      </c>
      <c r="T139" t="str" cm="1">
        <f t="array" ref="T139">_xlfn.IFS(F139&lt;=2,"0-2 Years",F139&lt;=5,"3-5 Years",F139&lt;=8,"6-8 Years",TRUE,"9-10 Years")</f>
        <v>0-2 Years</v>
      </c>
      <c r="U139" t="str" cm="1">
        <f t="array" ref="U139">_xlfn.IFS(P139&gt;60,"High Risk",P139&gt;30,"Medium Risk",TRUE,"Low Risk")</f>
        <v>Low Risk</v>
      </c>
      <c r="V139">
        <f t="shared" si="2"/>
        <v>3</v>
      </c>
    </row>
    <row r="140" spans="1:22" x14ac:dyDescent="0.2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 s="2">
        <v>213146.2</v>
      </c>
      <c r="H140">
        <v>1</v>
      </c>
      <c r="I140">
        <v>1</v>
      </c>
      <c r="J140">
        <v>0</v>
      </c>
      <c r="K140" s="1">
        <v>75161.25</v>
      </c>
      <c r="L140">
        <v>1</v>
      </c>
      <c r="M140">
        <v>2</v>
      </c>
      <c r="N140">
        <v>636</v>
      </c>
      <c r="O140">
        <v>2</v>
      </c>
      <c r="P140">
        <v>15</v>
      </c>
      <c r="Q140">
        <v>1</v>
      </c>
      <c r="R140">
        <v>1272</v>
      </c>
      <c r="S140" t="str" cm="1">
        <f t="array" ref="S140">_xlfn.IFS(E143&lt;30,"18-29",E143&lt;45,"30-44",TRUE,"45+")</f>
        <v>30-44</v>
      </c>
      <c r="T140" t="str" cm="1">
        <f t="array" ref="T140">_xlfn.IFS(F140&lt;=2,"0-2 Years",F140&lt;=5,"3-5 Years",F140&lt;=8,"6-8 Years",TRUE,"9-10 Years")</f>
        <v>0-2 Years</v>
      </c>
      <c r="U140" t="str" cm="1">
        <f t="array" ref="U140">_xlfn.IFS(P140&gt;60,"High Risk",P140&gt;30,"Medium Risk",TRUE,"Low Risk")</f>
        <v>Low Risk</v>
      </c>
      <c r="V140">
        <f t="shared" si="2"/>
        <v>7</v>
      </c>
    </row>
    <row r="141" spans="1:22" hidden="1" x14ac:dyDescent="0.2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 s="2">
        <v>129490.36</v>
      </c>
      <c r="H141">
        <v>2</v>
      </c>
      <c r="I141">
        <v>0</v>
      </c>
      <c r="J141">
        <v>1</v>
      </c>
      <c r="K141" s="1">
        <v>8590.83</v>
      </c>
      <c r="L141">
        <v>1</v>
      </c>
      <c r="M141">
        <v>24</v>
      </c>
      <c r="N141">
        <v>4958</v>
      </c>
      <c r="O141">
        <v>8</v>
      </c>
      <c r="P141">
        <v>65</v>
      </c>
      <c r="Q141">
        <v>0.33333333333333331</v>
      </c>
      <c r="R141">
        <v>118992</v>
      </c>
      <c r="S141" t="str" cm="1">
        <f t="array" ref="S141">_xlfn.IFS(E144&lt;30,"18-29",E144&lt;45,"30-44",TRUE,"45+")</f>
        <v>30-44</v>
      </c>
      <c r="T141" t="str" cm="1">
        <f t="array" ref="T141">_xlfn.IFS(F141&lt;=2,"0-2 Years",F141&lt;=5,"3-5 Years",F141&lt;=8,"6-8 Years",TRUE,"9-10 Years")</f>
        <v>0-2 Years</v>
      </c>
      <c r="U141" t="str" cm="1">
        <f t="array" ref="U141">_xlfn.IFS(P141&gt;60,"High Risk",P141&gt;30,"Medium Risk",TRUE,"Low Risk")</f>
        <v>High Risk</v>
      </c>
      <c r="V141">
        <f t="shared" si="2"/>
        <v>1</v>
      </c>
    </row>
    <row r="142" spans="1:22" hidden="1" x14ac:dyDescent="0.2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 s="2">
        <v>137452.09</v>
      </c>
      <c r="H142">
        <v>1</v>
      </c>
      <c r="I142">
        <v>1</v>
      </c>
      <c r="J142">
        <v>0</v>
      </c>
      <c r="K142" s="1">
        <v>189543.9</v>
      </c>
      <c r="L142">
        <v>0</v>
      </c>
      <c r="M142">
        <v>4</v>
      </c>
      <c r="N142">
        <v>4547</v>
      </c>
      <c r="O142">
        <v>5</v>
      </c>
      <c r="P142">
        <v>85</v>
      </c>
      <c r="Q142">
        <v>1</v>
      </c>
      <c r="R142">
        <v>18188</v>
      </c>
      <c r="S142" t="str" cm="1">
        <f t="array" ref="S142">_xlfn.IFS(E145&lt;30,"18-29",E145&lt;45,"30-44",TRUE,"45+")</f>
        <v>45+</v>
      </c>
      <c r="T142" t="str" cm="1">
        <f t="array" ref="T142">_xlfn.IFS(F142&lt;=2,"0-2 Years",F142&lt;=5,"3-5 Years",F142&lt;=8,"6-8 Years",TRUE,"9-10 Years")</f>
        <v>9-10 Years</v>
      </c>
      <c r="U142" t="str" cm="1">
        <f t="array" ref="U142">_xlfn.IFS(P142&gt;60,"High Risk",P142&gt;30,"Medium Risk",TRUE,"Low Risk")</f>
        <v>High Risk</v>
      </c>
      <c r="V142">
        <f t="shared" si="2"/>
        <v>5</v>
      </c>
    </row>
    <row r="143" spans="1:22" hidden="1" x14ac:dyDescent="0.2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 s="2">
        <v>0</v>
      </c>
      <c r="H143">
        <v>2</v>
      </c>
      <c r="I143">
        <v>1</v>
      </c>
      <c r="J143">
        <v>1</v>
      </c>
      <c r="K143" s="1">
        <v>180427.24</v>
      </c>
      <c r="L143">
        <v>0</v>
      </c>
      <c r="M143">
        <v>30</v>
      </c>
      <c r="N143">
        <v>1113</v>
      </c>
      <c r="O143">
        <v>2</v>
      </c>
      <c r="P143">
        <v>36</v>
      </c>
      <c r="Q143">
        <v>6.6666666666666666E-2</v>
      </c>
      <c r="R143">
        <v>33390</v>
      </c>
      <c r="S143" t="str" cm="1">
        <f t="array" ref="S143">_xlfn.IFS(E146&lt;30,"18-29",E146&lt;45,"30-44",TRUE,"45+")</f>
        <v>30-44</v>
      </c>
      <c r="T143" t="str" cm="1">
        <f t="array" ref="T143">_xlfn.IFS(F143&lt;=2,"0-2 Years",F143&lt;=5,"3-5 Years",F143&lt;=8,"6-8 Years",TRUE,"9-10 Years")</f>
        <v>6-8 Years</v>
      </c>
      <c r="U143" t="str" cm="1">
        <f t="array" ref="U143">_xlfn.IFS(P143&gt;60,"High Risk",P143&gt;30,"Medium Risk",TRUE,"Low Risk")</f>
        <v>Medium Risk</v>
      </c>
      <c r="V143">
        <f t="shared" si="2"/>
        <v>3</v>
      </c>
    </row>
    <row r="144" spans="1:22" hidden="1" x14ac:dyDescent="0.2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 s="2">
        <v>125851.93</v>
      </c>
      <c r="H144">
        <v>1</v>
      </c>
      <c r="I144">
        <v>1</v>
      </c>
      <c r="J144">
        <v>1</v>
      </c>
      <c r="K144" s="1">
        <v>193318.33</v>
      </c>
      <c r="L144">
        <v>0</v>
      </c>
      <c r="M144">
        <v>25</v>
      </c>
      <c r="N144">
        <v>2500</v>
      </c>
      <c r="O144">
        <v>3</v>
      </c>
      <c r="P144">
        <v>64</v>
      </c>
      <c r="Q144">
        <v>0.12</v>
      </c>
      <c r="R144">
        <v>62500</v>
      </c>
      <c r="S144" t="str" cm="1">
        <f t="array" ref="S144">_xlfn.IFS(E147&lt;30,"18-29",E147&lt;45,"30-44",TRUE,"45+")</f>
        <v>18-29</v>
      </c>
      <c r="T144" t="str" cm="1">
        <f t="array" ref="T144">_xlfn.IFS(F144&lt;=2,"0-2 Years",F144&lt;=5,"3-5 Years",F144&lt;=8,"6-8 Years",TRUE,"9-10 Years")</f>
        <v>3-5 Years</v>
      </c>
      <c r="U144" t="str" cm="1">
        <f t="array" ref="U144">_xlfn.IFS(P144&gt;60,"High Risk",P144&gt;30,"Medium Risk",TRUE,"Low Risk")</f>
        <v>High Risk</v>
      </c>
      <c r="V144">
        <f t="shared" si="2"/>
        <v>2</v>
      </c>
    </row>
    <row r="145" spans="1:22" x14ac:dyDescent="0.2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 s="2">
        <v>0</v>
      </c>
      <c r="H145">
        <v>1</v>
      </c>
      <c r="I145">
        <v>1</v>
      </c>
      <c r="J145">
        <v>0</v>
      </c>
      <c r="K145" s="1">
        <v>159123.82</v>
      </c>
      <c r="L145">
        <v>1</v>
      </c>
      <c r="M145">
        <v>5</v>
      </c>
      <c r="N145">
        <v>1524</v>
      </c>
      <c r="O145">
        <v>6</v>
      </c>
      <c r="P145">
        <v>68</v>
      </c>
      <c r="Q145">
        <v>1</v>
      </c>
      <c r="R145">
        <v>7620</v>
      </c>
      <c r="S145" t="str" cm="1">
        <f t="array" ref="S145">_xlfn.IFS(E148&lt;30,"18-29",E148&lt;45,"30-44",TRUE,"45+")</f>
        <v>18-29</v>
      </c>
      <c r="T145" t="str" cm="1">
        <f t="array" ref="T145">_xlfn.IFS(F145&lt;=2,"0-2 Years",F145&lt;=5,"3-5 Years",F145&lt;=8,"6-8 Years",TRUE,"9-10 Years")</f>
        <v>0-2 Years</v>
      </c>
      <c r="U145" t="str" cm="1">
        <f t="array" ref="U145">_xlfn.IFS(P145&gt;60,"High Risk",P145&gt;30,"Medium Risk",TRUE,"Low Risk")</f>
        <v>High Risk</v>
      </c>
      <c r="V145">
        <f t="shared" si="2"/>
        <v>10</v>
      </c>
    </row>
    <row r="146" spans="1:22" hidden="1" x14ac:dyDescent="0.2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 s="2">
        <v>40915.550000000003</v>
      </c>
      <c r="H146">
        <v>1</v>
      </c>
      <c r="I146">
        <v>1</v>
      </c>
      <c r="J146">
        <v>0</v>
      </c>
      <c r="K146" s="1">
        <v>126213.84</v>
      </c>
      <c r="L146">
        <v>1</v>
      </c>
      <c r="M146">
        <v>24</v>
      </c>
      <c r="N146">
        <v>3488</v>
      </c>
      <c r="O146">
        <v>8</v>
      </c>
      <c r="P146">
        <v>82</v>
      </c>
      <c r="Q146">
        <v>0.33333333333333331</v>
      </c>
      <c r="R146">
        <v>83712</v>
      </c>
      <c r="S146" t="str" cm="1">
        <f t="array" ref="S146">_xlfn.IFS(E149&lt;30,"18-29",E149&lt;45,"30-44",TRUE,"45+")</f>
        <v>30-44</v>
      </c>
      <c r="T146" t="str" cm="1">
        <f t="array" ref="T146">_xlfn.IFS(F146&lt;=2,"0-2 Years",F146&lt;=5,"3-5 Years",F146&lt;=8,"6-8 Years",TRUE,"9-10 Years")</f>
        <v>3-5 Years</v>
      </c>
      <c r="U146" t="str" cm="1">
        <f t="array" ref="U146">_xlfn.IFS(P146&gt;60,"High Risk",P146&gt;30,"Medium Risk",TRUE,"Low Risk")</f>
        <v>High Risk</v>
      </c>
      <c r="V146">
        <f t="shared" si="2"/>
        <v>5</v>
      </c>
    </row>
    <row r="147" spans="1:22" hidden="1" x14ac:dyDescent="0.2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 s="2">
        <v>113157.22</v>
      </c>
      <c r="H147">
        <v>1</v>
      </c>
      <c r="I147">
        <v>1</v>
      </c>
      <c r="J147">
        <v>1</v>
      </c>
      <c r="K147" s="1">
        <v>54141.5</v>
      </c>
      <c r="L147">
        <v>0</v>
      </c>
      <c r="M147">
        <v>11</v>
      </c>
      <c r="N147">
        <v>1083</v>
      </c>
      <c r="O147">
        <v>10</v>
      </c>
      <c r="P147">
        <v>72</v>
      </c>
      <c r="Q147">
        <v>0.90909090909090906</v>
      </c>
      <c r="R147">
        <v>11913</v>
      </c>
      <c r="S147" t="str" cm="1">
        <f t="array" ref="S147">_xlfn.IFS(E150&lt;30,"18-29",E150&lt;45,"30-44",TRUE,"45+")</f>
        <v>30-44</v>
      </c>
      <c r="T147" t="str" cm="1">
        <f t="array" ref="T147">_xlfn.IFS(F147&lt;=2,"0-2 Years",F147&lt;=5,"3-5 Years",F147&lt;=8,"6-8 Years",TRUE,"9-10 Years")</f>
        <v>3-5 Years</v>
      </c>
      <c r="U147" t="str" cm="1">
        <f t="array" ref="U147">_xlfn.IFS(P147&gt;60,"High Risk",P147&gt;30,"Medium Risk",TRUE,"Low Risk")</f>
        <v>High Risk</v>
      </c>
      <c r="V147">
        <f t="shared" si="2"/>
        <v>2</v>
      </c>
    </row>
    <row r="148" spans="1:22" hidden="1" x14ac:dyDescent="0.2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 s="2">
        <v>138296.94</v>
      </c>
      <c r="H148">
        <v>2</v>
      </c>
      <c r="I148">
        <v>1</v>
      </c>
      <c r="J148">
        <v>0</v>
      </c>
      <c r="K148" s="1">
        <v>141075.51</v>
      </c>
      <c r="L148">
        <v>0</v>
      </c>
      <c r="M148">
        <v>22</v>
      </c>
      <c r="N148">
        <v>1278</v>
      </c>
      <c r="O148">
        <v>3</v>
      </c>
      <c r="P148">
        <v>171</v>
      </c>
      <c r="Q148">
        <v>0.13636363636363635</v>
      </c>
      <c r="R148">
        <v>28116</v>
      </c>
      <c r="S148" t="str" cm="1">
        <f t="array" ref="S148">_xlfn.IFS(E151&lt;30,"18-29",E151&lt;45,"30-44",TRUE,"45+")</f>
        <v>30-44</v>
      </c>
      <c r="T148" t="str" cm="1">
        <f t="array" ref="T148">_xlfn.IFS(F148&lt;=2,"0-2 Years",F148&lt;=5,"3-5 Years",F148&lt;=8,"6-8 Years",TRUE,"9-10 Years")</f>
        <v>6-8 Years</v>
      </c>
      <c r="U148" t="str" cm="1">
        <f t="array" ref="U148">_xlfn.IFS(P148&gt;60,"High Risk",P148&gt;30,"Medium Risk",TRUE,"Low Risk")</f>
        <v>High Risk</v>
      </c>
      <c r="V148">
        <f t="shared" si="2"/>
        <v>3</v>
      </c>
    </row>
    <row r="149" spans="1:22" hidden="1" x14ac:dyDescent="0.2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 s="2">
        <v>106967.18</v>
      </c>
      <c r="H149">
        <v>1</v>
      </c>
      <c r="I149">
        <v>0</v>
      </c>
      <c r="J149">
        <v>0</v>
      </c>
      <c r="K149" s="1">
        <v>24495.03</v>
      </c>
      <c r="L149">
        <v>0</v>
      </c>
      <c r="M149">
        <v>29</v>
      </c>
      <c r="N149">
        <v>1449</v>
      </c>
      <c r="O149">
        <v>9</v>
      </c>
      <c r="P149">
        <v>135</v>
      </c>
      <c r="Q149">
        <v>0.31034482758620691</v>
      </c>
      <c r="R149">
        <v>42021</v>
      </c>
      <c r="S149" t="str" cm="1">
        <f t="array" ref="S149">_xlfn.IFS(E152&lt;30,"18-29",E152&lt;45,"30-44",TRUE,"45+")</f>
        <v>30-44</v>
      </c>
      <c r="T149" t="str" cm="1">
        <f t="array" ref="T149">_xlfn.IFS(F149&lt;=2,"0-2 Years",F149&lt;=5,"3-5 Years",F149&lt;=8,"6-8 Years",TRUE,"9-10 Years")</f>
        <v>3-5 Years</v>
      </c>
      <c r="U149" t="str" cm="1">
        <f t="array" ref="U149">_xlfn.IFS(P149&gt;60,"High Risk",P149&gt;30,"Medium Risk",TRUE,"Low Risk")</f>
        <v>High Risk</v>
      </c>
      <c r="V149">
        <f t="shared" si="2"/>
        <v>5</v>
      </c>
    </row>
    <row r="150" spans="1:22" hidden="1" x14ac:dyDescent="0.2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 s="2">
        <v>120681.63</v>
      </c>
      <c r="H150">
        <v>1</v>
      </c>
      <c r="I150">
        <v>1</v>
      </c>
      <c r="J150">
        <v>0</v>
      </c>
      <c r="K150" s="1">
        <v>74836.34</v>
      </c>
      <c r="L150">
        <v>0</v>
      </c>
      <c r="M150">
        <v>26</v>
      </c>
      <c r="N150">
        <v>4882</v>
      </c>
      <c r="O150">
        <v>3</v>
      </c>
      <c r="P150">
        <v>170</v>
      </c>
      <c r="Q150">
        <v>0.11538461538461539</v>
      </c>
      <c r="R150">
        <v>126932</v>
      </c>
      <c r="S150" t="str" cm="1">
        <f t="array" ref="S150">_xlfn.IFS(E153&lt;30,"18-29",E153&lt;45,"30-44",TRUE,"45+")</f>
        <v>45+</v>
      </c>
      <c r="T150" t="str" cm="1">
        <f t="array" ref="T150">_xlfn.IFS(F150&lt;=2,"0-2 Years",F150&lt;=5,"3-5 Years",F150&lt;=8,"6-8 Years",TRUE,"9-10 Years")</f>
        <v>9-10 Years</v>
      </c>
      <c r="U150" t="str" cm="1">
        <f t="array" ref="U150">_xlfn.IFS(P150&gt;60,"High Risk",P150&gt;30,"Medium Risk",TRUE,"Low Risk")</f>
        <v>High Risk</v>
      </c>
      <c r="V150">
        <f t="shared" si="2"/>
        <v>5</v>
      </c>
    </row>
    <row r="151" spans="1:22" hidden="1" x14ac:dyDescent="0.2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 s="2">
        <v>0</v>
      </c>
      <c r="H151">
        <v>2</v>
      </c>
      <c r="I151">
        <v>0</v>
      </c>
      <c r="J151">
        <v>1</v>
      </c>
      <c r="K151" s="1">
        <v>878.87</v>
      </c>
      <c r="L151">
        <v>0</v>
      </c>
      <c r="M151">
        <v>23</v>
      </c>
      <c r="N151">
        <v>619</v>
      </c>
      <c r="O151">
        <v>5</v>
      </c>
      <c r="P151">
        <v>22</v>
      </c>
      <c r="Q151">
        <v>0.21739130434782608</v>
      </c>
      <c r="R151">
        <v>14237</v>
      </c>
      <c r="S151" t="str" cm="1">
        <f t="array" ref="S151">_xlfn.IFS(E154&lt;30,"18-29",E154&lt;45,"30-44",TRUE,"45+")</f>
        <v>30-44</v>
      </c>
      <c r="T151" t="str" cm="1">
        <f t="array" ref="T151">_xlfn.IFS(F151&lt;=2,"0-2 Years",F151&lt;=5,"3-5 Years",F151&lt;=8,"6-8 Years",TRUE,"9-10 Years")</f>
        <v>0-2 Years</v>
      </c>
      <c r="U151" t="str" cm="1">
        <f t="array" ref="U151">_xlfn.IFS(P151&gt;60,"High Risk",P151&gt;30,"Medium Risk",TRUE,"Low Risk")</f>
        <v>Low Risk</v>
      </c>
      <c r="V151">
        <f t="shared" si="2"/>
        <v>4</v>
      </c>
    </row>
    <row r="152" spans="1:22" x14ac:dyDescent="0.2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 s="2">
        <v>0</v>
      </c>
      <c r="H152">
        <v>2</v>
      </c>
      <c r="I152">
        <v>1</v>
      </c>
      <c r="J152">
        <v>0</v>
      </c>
      <c r="K152" s="1">
        <v>89520.75</v>
      </c>
      <c r="L152">
        <v>0</v>
      </c>
      <c r="M152">
        <v>10</v>
      </c>
      <c r="N152">
        <v>1200</v>
      </c>
      <c r="O152">
        <v>9</v>
      </c>
      <c r="P152">
        <v>128</v>
      </c>
      <c r="Q152">
        <v>0.9</v>
      </c>
      <c r="R152">
        <v>12000</v>
      </c>
      <c r="S152" t="str" cm="1">
        <f t="array" ref="S152">_xlfn.IFS(E155&lt;30,"18-29",E155&lt;45,"30-44",TRUE,"45+")</f>
        <v>30-44</v>
      </c>
      <c r="T152" t="str" cm="1">
        <f t="array" ref="T152">_xlfn.IFS(F152&lt;=2,"0-2 Years",F152&lt;=5,"3-5 Years",F152&lt;=8,"6-8 Years",TRUE,"9-10 Years")</f>
        <v>6-8 Years</v>
      </c>
      <c r="U152" t="str" cm="1">
        <f t="array" ref="U152">_xlfn.IFS(P152&gt;60,"High Risk",P152&gt;30,"Medium Risk",TRUE,"Low Risk")</f>
        <v>High Risk</v>
      </c>
      <c r="V152">
        <f t="shared" si="2"/>
        <v>6</v>
      </c>
    </row>
    <row r="153" spans="1:22" x14ac:dyDescent="0.2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 s="2">
        <v>0</v>
      </c>
      <c r="H153">
        <v>1</v>
      </c>
      <c r="I153">
        <v>1</v>
      </c>
      <c r="J153">
        <v>0</v>
      </c>
      <c r="K153" s="1">
        <v>149892.79</v>
      </c>
      <c r="L153">
        <v>1</v>
      </c>
      <c r="M153">
        <v>5</v>
      </c>
      <c r="N153">
        <v>4384</v>
      </c>
      <c r="O153">
        <v>4</v>
      </c>
      <c r="P153">
        <v>4</v>
      </c>
      <c r="Q153">
        <v>0.8</v>
      </c>
      <c r="R153">
        <v>21920</v>
      </c>
      <c r="S153" t="str" cm="1">
        <f t="array" ref="S153">_xlfn.IFS(E156&lt;30,"18-29",E156&lt;45,"30-44",TRUE,"45+")</f>
        <v>30-44</v>
      </c>
      <c r="T153" t="str" cm="1">
        <f t="array" ref="T153">_xlfn.IFS(F153&lt;=2,"0-2 Years",F153&lt;=5,"3-5 Years",F153&lt;=8,"6-8 Years",TRUE,"9-10 Years")</f>
        <v>9-10 Years</v>
      </c>
      <c r="U153" t="str" cm="1">
        <f t="array" ref="U153">_xlfn.IFS(P153&gt;60,"High Risk",P153&gt;30,"Medium Risk",TRUE,"Low Risk")</f>
        <v>Low Risk</v>
      </c>
      <c r="V153">
        <f t="shared" si="2"/>
        <v>9</v>
      </c>
    </row>
    <row r="154" spans="1:22" x14ac:dyDescent="0.2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 s="2">
        <v>0</v>
      </c>
      <c r="H154">
        <v>2</v>
      </c>
      <c r="I154">
        <v>1</v>
      </c>
      <c r="J154">
        <v>0</v>
      </c>
      <c r="K154" s="1">
        <v>180800.42</v>
      </c>
      <c r="L154">
        <v>0</v>
      </c>
      <c r="M154">
        <v>15</v>
      </c>
      <c r="N154">
        <v>4594</v>
      </c>
      <c r="O154">
        <v>1</v>
      </c>
      <c r="P154">
        <v>142</v>
      </c>
      <c r="Q154">
        <v>6.6666666666666666E-2</v>
      </c>
      <c r="R154">
        <v>68910</v>
      </c>
      <c r="S154" t="str" cm="1">
        <f t="array" ref="S154">_xlfn.IFS(E157&lt;30,"18-29",E157&lt;45,"30-44",TRUE,"45+")</f>
        <v>45+</v>
      </c>
      <c r="T154" t="str" cm="1">
        <f t="array" ref="T154">_xlfn.IFS(F154&lt;=2,"0-2 Years",F154&lt;=5,"3-5 Years",F154&lt;=8,"6-8 Years",TRUE,"9-10 Years")</f>
        <v>6-8 Years</v>
      </c>
      <c r="U154" t="str" cm="1">
        <f t="array" ref="U154">_xlfn.IFS(P154&gt;60,"High Risk",P154&gt;30,"Medium Risk",TRUE,"Low Risk")</f>
        <v>High Risk</v>
      </c>
      <c r="V154">
        <f t="shared" si="2"/>
        <v>6</v>
      </c>
    </row>
    <row r="155" spans="1:22" x14ac:dyDescent="0.2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 s="2">
        <v>127609.59</v>
      </c>
      <c r="H155">
        <v>1</v>
      </c>
      <c r="I155">
        <v>1</v>
      </c>
      <c r="J155">
        <v>0</v>
      </c>
      <c r="K155" s="1">
        <v>98646.22</v>
      </c>
      <c r="L155">
        <v>0</v>
      </c>
      <c r="M155">
        <v>18</v>
      </c>
      <c r="N155">
        <v>1306</v>
      </c>
      <c r="O155">
        <v>2</v>
      </c>
      <c r="P155">
        <v>145</v>
      </c>
      <c r="Q155">
        <v>0.1111111111111111</v>
      </c>
      <c r="R155">
        <v>23508</v>
      </c>
      <c r="S155" t="str" cm="1">
        <f t="array" ref="S155">_xlfn.IFS(E158&lt;30,"18-29",E158&lt;45,"30-44",TRUE,"45+")</f>
        <v>30-44</v>
      </c>
      <c r="T155" t="str" cm="1">
        <f t="array" ref="T155">_xlfn.IFS(F155&lt;=2,"0-2 Years",F155&lt;=5,"3-5 Years",F155&lt;=8,"6-8 Years",TRUE,"9-10 Years")</f>
        <v>0-2 Years</v>
      </c>
      <c r="U155" t="str" cm="1">
        <f t="array" ref="U155">_xlfn.IFS(P155&gt;60,"High Risk",P155&gt;30,"Medium Risk",TRUE,"Low Risk")</f>
        <v>High Risk</v>
      </c>
      <c r="V155">
        <f t="shared" si="2"/>
        <v>6</v>
      </c>
    </row>
    <row r="156" spans="1:22" hidden="1" x14ac:dyDescent="0.2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 s="2">
        <v>0</v>
      </c>
      <c r="H156">
        <v>2</v>
      </c>
      <c r="I156">
        <v>1</v>
      </c>
      <c r="J156">
        <v>1</v>
      </c>
      <c r="K156" s="1">
        <v>109041.53</v>
      </c>
      <c r="L156">
        <v>0</v>
      </c>
      <c r="M156">
        <v>2</v>
      </c>
      <c r="N156">
        <v>1431</v>
      </c>
      <c r="O156">
        <v>3</v>
      </c>
      <c r="P156">
        <v>76</v>
      </c>
      <c r="Q156">
        <v>1</v>
      </c>
      <c r="R156">
        <v>2862</v>
      </c>
      <c r="S156" t="str" cm="1">
        <f t="array" ref="S156">_xlfn.IFS(E159&lt;30,"18-29",E159&lt;45,"30-44",TRUE,"45+")</f>
        <v>18-29</v>
      </c>
      <c r="T156" t="str" cm="1">
        <f t="array" ref="T156">_xlfn.IFS(F156&lt;=2,"0-2 Years",F156&lt;=5,"3-5 Years",F156&lt;=8,"6-8 Years",TRUE,"9-10 Years")</f>
        <v>6-8 Years</v>
      </c>
      <c r="U156" t="str" cm="1">
        <f t="array" ref="U156">_xlfn.IFS(P156&gt;60,"High Risk",P156&gt;30,"Medium Risk",TRUE,"Low Risk")</f>
        <v>High Risk</v>
      </c>
      <c r="V156">
        <f t="shared" si="2"/>
        <v>3</v>
      </c>
    </row>
    <row r="157" spans="1:22" x14ac:dyDescent="0.2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 s="2">
        <v>0</v>
      </c>
      <c r="H157">
        <v>1</v>
      </c>
      <c r="I157">
        <v>1</v>
      </c>
      <c r="J157">
        <v>0</v>
      </c>
      <c r="K157" s="1">
        <v>17941.16</v>
      </c>
      <c r="L157">
        <v>1</v>
      </c>
      <c r="M157">
        <v>24</v>
      </c>
      <c r="N157">
        <v>4378</v>
      </c>
      <c r="O157">
        <v>6</v>
      </c>
      <c r="P157">
        <v>35</v>
      </c>
      <c r="Q157">
        <v>0.25</v>
      </c>
      <c r="R157">
        <v>105072</v>
      </c>
      <c r="S157" t="str" cm="1">
        <f t="array" ref="S157">_xlfn.IFS(E160&lt;30,"18-29",E160&lt;45,"30-44",TRUE,"45+")</f>
        <v>45+</v>
      </c>
      <c r="T157" t="str" cm="1">
        <f t="array" ref="T157">_xlfn.IFS(F157&lt;=2,"0-2 Years",F157&lt;=5,"3-5 Years",F157&lt;=8,"6-8 Years",TRUE,"9-10 Years")</f>
        <v>6-8 Years</v>
      </c>
      <c r="U157" t="str" cm="1">
        <f t="array" ref="U157">_xlfn.IFS(P157&gt;60,"High Risk",P157&gt;30,"Medium Risk",TRUE,"Low Risk")</f>
        <v>Medium Risk</v>
      </c>
      <c r="V157">
        <f t="shared" si="2"/>
        <v>9</v>
      </c>
    </row>
    <row r="158" spans="1:22" x14ac:dyDescent="0.2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 s="2">
        <v>0</v>
      </c>
      <c r="H158">
        <v>2</v>
      </c>
      <c r="I158">
        <v>0</v>
      </c>
      <c r="J158">
        <v>0</v>
      </c>
      <c r="K158" s="1">
        <v>82996.47</v>
      </c>
      <c r="L158">
        <v>0</v>
      </c>
      <c r="M158">
        <v>30</v>
      </c>
      <c r="N158">
        <v>4171</v>
      </c>
      <c r="O158">
        <v>9</v>
      </c>
      <c r="P158">
        <v>35</v>
      </c>
      <c r="Q158">
        <v>0.3</v>
      </c>
      <c r="R158">
        <v>125130</v>
      </c>
      <c r="S158" t="str" cm="1">
        <f t="array" ref="S158">_xlfn.IFS(E161&lt;30,"18-29",E161&lt;45,"30-44",TRUE,"45+")</f>
        <v>30-44</v>
      </c>
      <c r="T158" t="str" cm="1">
        <f t="array" ref="T158">_xlfn.IFS(F158&lt;=2,"0-2 Years",F158&lt;=5,"3-5 Years",F158&lt;=8,"6-8 Years",TRUE,"9-10 Years")</f>
        <v>6-8 Years</v>
      </c>
      <c r="U158" t="str" cm="1">
        <f t="array" ref="U158">_xlfn.IFS(P158&gt;60,"High Risk",P158&gt;30,"Medium Risk",TRUE,"Low Risk")</f>
        <v>Medium Risk</v>
      </c>
      <c r="V158">
        <f t="shared" si="2"/>
        <v>6</v>
      </c>
    </row>
    <row r="159" spans="1:22" hidden="1" x14ac:dyDescent="0.2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 s="2">
        <v>0</v>
      </c>
      <c r="H159">
        <v>2</v>
      </c>
      <c r="I159">
        <v>1</v>
      </c>
      <c r="J159">
        <v>1</v>
      </c>
      <c r="K159" s="1">
        <v>92067.35</v>
      </c>
      <c r="L159">
        <v>0</v>
      </c>
      <c r="M159">
        <v>17</v>
      </c>
      <c r="N159">
        <v>1601</v>
      </c>
      <c r="O159">
        <v>8</v>
      </c>
      <c r="P159">
        <v>105</v>
      </c>
      <c r="Q159">
        <v>0.47058823529411764</v>
      </c>
      <c r="R159">
        <v>27217</v>
      </c>
      <c r="S159" t="str" cm="1">
        <f t="array" ref="S159">_xlfn.IFS(E162&lt;30,"18-29",E162&lt;45,"30-44",TRUE,"45+")</f>
        <v>18-29</v>
      </c>
      <c r="T159" t="str" cm="1">
        <f t="array" ref="T159">_xlfn.IFS(F159&lt;=2,"0-2 Years",F159&lt;=5,"3-5 Years",F159&lt;=8,"6-8 Years",TRUE,"9-10 Years")</f>
        <v>0-2 Years</v>
      </c>
      <c r="U159" t="str" cm="1">
        <f t="array" ref="U159">_xlfn.IFS(P159&gt;60,"High Risk",P159&gt;30,"Medium Risk",TRUE,"Low Risk")</f>
        <v>High Risk</v>
      </c>
      <c r="V159">
        <f t="shared" si="2"/>
        <v>4</v>
      </c>
    </row>
    <row r="160" spans="1:22" hidden="1" x14ac:dyDescent="0.2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 s="2">
        <v>97259.25</v>
      </c>
      <c r="H160">
        <v>1</v>
      </c>
      <c r="I160">
        <v>0</v>
      </c>
      <c r="J160">
        <v>1</v>
      </c>
      <c r="K160" s="1">
        <v>104719.66</v>
      </c>
      <c r="L160">
        <v>0</v>
      </c>
      <c r="M160">
        <v>15</v>
      </c>
      <c r="N160">
        <v>801</v>
      </c>
      <c r="O160">
        <v>9</v>
      </c>
      <c r="P160">
        <v>141</v>
      </c>
      <c r="Q160">
        <v>0.6</v>
      </c>
      <c r="R160">
        <v>12015</v>
      </c>
      <c r="S160" t="str" cm="1">
        <f t="array" ref="S160">_xlfn.IFS(E163&lt;30,"18-29",E163&lt;45,"30-44",TRUE,"45+")</f>
        <v>30-44</v>
      </c>
      <c r="T160" t="str" cm="1">
        <f t="array" ref="T160">_xlfn.IFS(F160&lt;=2,"0-2 Years",F160&lt;=5,"3-5 Years",F160&lt;=8,"6-8 Years",TRUE,"9-10 Years")</f>
        <v>6-8 Years</v>
      </c>
      <c r="U160" t="str" cm="1">
        <f t="array" ref="U160">_xlfn.IFS(P160&gt;60,"High Risk",P160&gt;30,"Medium Risk",TRUE,"Low Risk")</f>
        <v>High Risk</v>
      </c>
      <c r="V160">
        <f t="shared" si="2"/>
        <v>3</v>
      </c>
    </row>
    <row r="161" spans="1:22" hidden="1" x14ac:dyDescent="0.2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 s="2">
        <v>123246.7</v>
      </c>
      <c r="H161">
        <v>1</v>
      </c>
      <c r="I161">
        <v>0</v>
      </c>
      <c r="J161">
        <v>0</v>
      </c>
      <c r="K161" s="1">
        <v>112687.57</v>
      </c>
      <c r="L161">
        <v>0</v>
      </c>
      <c r="M161">
        <v>9</v>
      </c>
      <c r="N161">
        <v>109</v>
      </c>
      <c r="O161">
        <v>10</v>
      </c>
      <c r="P161">
        <v>4</v>
      </c>
      <c r="Q161">
        <v>1</v>
      </c>
      <c r="R161">
        <v>981</v>
      </c>
      <c r="S161" t="str" cm="1">
        <f t="array" ref="S161">_xlfn.IFS(E164&lt;30,"18-29",E164&lt;45,"30-44",TRUE,"45+")</f>
        <v>45+</v>
      </c>
      <c r="T161" t="str" cm="1">
        <f t="array" ref="T161">_xlfn.IFS(F161&lt;=2,"0-2 Years",F161&lt;=5,"3-5 Years",F161&lt;=8,"6-8 Years",TRUE,"9-10 Years")</f>
        <v>3-5 Years</v>
      </c>
      <c r="U161" t="str" cm="1">
        <f t="array" ref="U161">_xlfn.IFS(P161&gt;60,"High Risk",P161&gt;30,"Medium Risk",TRUE,"Low Risk")</f>
        <v>Low Risk</v>
      </c>
      <c r="V161">
        <f t="shared" si="2"/>
        <v>5</v>
      </c>
    </row>
    <row r="162" spans="1:22" hidden="1" x14ac:dyDescent="0.2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 s="2">
        <v>101060.25</v>
      </c>
      <c r="H162">
        <v>1</v>
      </c>
      <c r="I162">
        <v>0</v>
      </c>
      <c r="J162">
        <v>1</v>
      </c>
      <c r="K162" s="1">
        <v>84699.56</v>
      </c>
      <c r="L162">
        <v>0</v>
      </c>
      <c r="M162">
        <v>24</v>
      </c>
      <c r="N162">
        <v>3818</v>
      </c>
      <c r="O162">
        <v>2</v>
      </c>
      <c r="P162">
        <v>165</v>
      </c>
      <c r="Q162">
        <v>8.3333333333333329E-2</v>
      </c>
      <c r="R162">
        <v>91632</v>
      </c>
      <c r="S162" t="str" cm="1">
        <f t="array" ref="S162">_xlfn.IFS(E165&lt;30,"18-29",E165&lt;45,"30-44",TRUE,"45+")</f>
        <v>30-44</v>
      </c>
      <c r="T162" t="str" cm="1">
        <f t="array" ref="T162">_xlfn.IFS(F162&lt;=2,"0-2 Years",F162&lt;=5,"3-5 Years",F162&lt;=8,"6-8 Years",TRUE,"9-10 Years")</f>
        <v>6-8 Years</v>
      </c>
      <c r="U162" t="str" cm="1">
        <f t="array" ref="U162">_xlfn.IFS(P162&gt;60,"High Risk",P162&gt;30,"Medium Risk",TRUE,"Low Risk")</f>
        <v>High Risk</v>
      </c>
      <c r="V162">
        <f t="shared" si="2"/>
        <v>2</v>
      </c>
    </row>
    <row r="163" spans="1:22" x14ac:dyDescent="0.2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 s="2">
        <v>0</v>
      </c>
      <c r="H163">
        <v>2</v>
      </c>
      <c r="I163">
        <v>1</v>
      </c>
      <c r="J163">
        <v>0</v>
      </c>
      <c r="K163" s="1">
        <v>83473.820000000007</v>
      </c>
      <c r="L163">
        <v>0</v>
      </c>
      <c r="M163">
        <v>11</v>
      </c>
      <c r="N163">
        <v>1420</v>
      </c>
      <c r="O163">
        <v>0</v>
      </c>
      <c r="P163">
        <v>123</v>
      </c>
      <c r="Q163">
        <v>0</v>
      </c>
      <c r="R163">
        <v>15620</v>
      </c>
      <c r="S163" t="str" cm="1">
        <f t="array" ref="S163">_xlfn.IFS(E166&lt;30,"18-29",E166&lt;45,"30-44",TRUE,"45+")</f>
        <v>18-29</v>
      </c>
      <c r="T163" t="str" cm="1">
        <f t="array" ref="T163">_xlfn.IFS(F163&lt;=2,"0-2 Years",F163&lt;=5,"3-5 Years",F163&lt;=8,"6-8 Years",TRUE,"9-10 Years")</f>
        <v>0-2 Years</v>
      </c>
      <c r="U163" t="str" cm="1">
        <f t="array" ref="U163">_xlfn.IFS(P163&gt;60,"High Risk",P163&gt;30,"Medium Risk",TRUE,"Low Risk")</f>
        <v>High Risk</v>
      </c>
      <c r="V163">
        <f t="shared" si="2"/>
        <v>7</v>
      </c>
    </row>
    <row r="164" spans="1:22" x14ac:dyDescent="0.2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 s="2">
        <v>108007.36</v>
      </c>
      <c r="H164">
        <v>1</v>
      </c>
      <c r="I164">
        <v>0</v>
      </c>
      <c r="J164">
        <v>0</v>
      </c>
      <c r="K164" s="1">
        <v>47125.11</v>
      </c>
      <c r="L164">
        <v>0</v>
      </c>
      <c r="M164">
        <v>16</v>
      </c>
      <c r="N164">
        <v>665</v>
      </c>
      <c r="O164">
        <v>2</v>
      </c>
      <c r="P164">
        <v>179</v>
      </c>
      <c r="Q164">
        <v>0.125</v>
      </c>
      <c r="R164">
        <v>10640</v>
      </c>
      <c r="S164" t="str" cm="1">
        <f t="array" ref="S164">_xlfn.IFS(E167&lt;30,"18-29",E167&lt;45,"30-44",TRUE,"45+")</f>
        <v>30-44</v>
      </c>
      <c r="T164" t="str" cm="1">
        <f t="array" ref="T164">_xlfn.IFS(F164&lt;=2,"0-2 Years",F164&lt;=5,"3-5 Years",F164&lt;=8,"6-8 Years",TRUE,"9-10 Years")</f>
        <v>6-8 Years</v>
      </c>
      <c r="U164" t="str" cm="1">
        <f t="array" ref="U164">_xlfn.IFS(P164&gt;60,"High Risk",P164&gt;30,"Medium Risk",TRUE,"Low Risk")</f>
        <v>High Risk</v>
      </c>
      <c r="V164">
        <f t="shared" si="2"/>
        <v>6</v>
      </c>
    </row>
    <row r="165" spans="1:22" hidden="1" x14ac:dyDescent="0.2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 s="2">
        <v>0</v>
      </c>
      <c r="H165">
        <v>2</v>
      </c>
      <c r="I165">
        <v>1</v>
      </c>
      <c r="J165">
        <v>1</v>
      </c>
      <c r="K165" s="1">
        <v>106977.8</v>
      </c>
      <c r="L165">
        <v>0</v>
      </c>
      <c r="M165">
        <v>17</v>
      </c>
      <c r="N165">
        <v>1894</v>
      </c>
      <c r="O165">
        <v>10</v>
      </c>
      <c r="P165">
        <v>148</v>
      </c>
      <c r="Q165">
        <v>0.58823529411764708</v>
      </c>
      <c r="R165">
        <v>32198</v>
      </c>
      <c r="S165" t="str" cm="1">
        <f t="array" ref="S165">_xlfn.IFS(E168&lt;30,"18-29",E168&lt;45,"30-44",TRUE,"45+")</f>
        <v>18-29</v>
      </c>
      <c r="T165" t="str" cm="1">
        <f t="array" ref="T165">_xlfn.IFS(F165&lt;=2,"0-2 Years",F165&lt;=5,"3-5 Years",F165&lt;=8,"6-8 Years",TRUE,"9-10 Years")</f>
        <v>0-2 Years</v>
      </c>
      <c r="U165" t="str" cm="1">
        <f t="array" ref="U165">_xlfn.IFS(P165&gt;60,"High Risk",P165&gt;30,"Medium Risk",TRUE,"Low Risk")</f>
        <v>High Risk</v>
      </c>
      <c r="V165">
        <f t="shared" si="2"/>
        <v>4</v>
      </c>
    </row>
    <row r="166" spans="1:22" x14ac:dyDescent="0.2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 s="2">
        <v>133702.89000000001</v>
      </c>
      <c r="H166">
        <v>1</v>
      </c>
      <c r="I166">
        <v>1</v>
      </c>
      <c r="J166">
        <v>0</v>
      </c>
      <c r="K166" s="1">
        <v>55582.54</v>
      </c>
      <c r="L166">
        <v>1</v>
      </c>
      <c r="M166">
        <v>5</v>
      </c>
      <c r="N166">
        <v>4118</v>
      </c>
      <c r="O166">
        <v>4</v>
      </c>
      <c r="P166">
        <v>45</v>
      </c>
      <c r="Q166">
        <v>0.8</v>
      </c>
      <c r="R166">
        <v>20590</v>
      </c>
      <c r="S166" t="str" cm="1">
        <f t="array" ref="S166">_xlfn.IFS(E169&lt;30,"18-29",E169&lt;45,"30-44",TRUE,"45+")</f>
        <v>30-44</v>
      </c>
      <c r="T166" t="str" cm="1">
        <f t="array" ref="T166">_xlfn.IFS(F166&lt;=2,"0-2 Years",F166&lt;=5,"3-5 Years",F166&lt;=8,"6-8 Years",TRUE,"9-10 Years")</f>
        <v>0-2 Years</v>
      </c>
      <c r="U166" t="str" cm="1">
        <f t="array" ref="U166">_xlfn.IFS(P166&gt;60,"High Risk",P166&gt;30,"Medium Risk",TRUE,"Low Risk")</f>
        <v>Medium Risk</v>
      </c>
      <c r="V166">
        <f t="shared" si="2"/>
        <v>6</v>
      </c>
    </row>
    <row r="167" spans="1:22" hidden="1" x14ac:dyDescent="0.2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 s="2">
        <v>125189.75</v>
      </c>
      <c r="H167">
        <v>2</v>
      </c>
      <c r="I167">
        <v>1</v>
      </c>
      <c r="J167">
        <v>1</v>
      </c>
      <c r="K167" s="1">
        <v>139874.43</v>
      </c>
      <c r="L167">
        <v>0</v>
      </c>
      <c r="M167">
        <v>23</v>
      </c>
      <c r="N167">
        <v>2973</v>
      </c>
      <c r="O167">
        <v>4</v>
      </c>
      <c r="P167">
        <v>78</v>
      </c>
      <c r="Q167">
        <v>0.17391304347826086</v>
      </c>
      <c r="R167">
        <v>68379</v>
      </c>
      <c r="S167" t="str" cm="1">
        <f t="array" ref="S167">_xlfn.IFS(E170&lt;30,"18-29",E170&lt;45,"30-44",TRUE,"45+")</f>
        <v>30-44</v>
      </c>
      <c r="T167" t="str" cm="1">
        <f t="array" ref="T167">_xlfn.IFS(F167&lt;=2,"0-2 Years",F167&lt;=5,"3-5 Years",F167&lt;=8,"6-8 Years",TRUE,"9-10 Years")</f>
        <v>9-10 Years</v>
      </c>
      <c r="U167" t="str" cm="1">
        <f t="array" ref="U167">_xlfn.IFS(P167&gt;60,"High Risk",P167&gt;30,"Medium Risk",TRUE,"Low Risk")</f>
        <v>High Risk</v>
      </c>
      <c r="V167">
        <f t="shared" si="2"/>
        <v>0</v>
      </c>
    </row>
    <row r="168" spans="1:22" hidden="1" x14ac:dyDescent="0.2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 s="2">
        <v>113034.22</v>
      </c>
      <c r="H168">
        <v>1</v>
      </c>
      <c r="I168">
        <v>1</v>
      </c>
      <c r="J168">
        <v>0</v>
      </c>
      <c r="K168" s="1">
        <v>162503.48000000001</v>
      </c>
      <c r="L168">
        <v>1</v>
      </c>
      <c r="M168">
        <v>6</v>
      </c>
      <c r="N168">
        <v>1669</v>
      </c>
      <c r="O168">
        <v>8</v>
      </c>
      <c r="P168">
        <v>9</v>
      </c>
      <c r="Q168">
        <v>1</v>
      </c>
      <c r="R168">
        <v>10014</v>
      </c>
      <c r="S168" t="str" cm="1">
        <f t="array" ref="S168">_xlfn.IFS(E171&lt;30,"18-29",E171&lt;45,"30-44",TRUE,"45+")</f>
        <v>18-29</v>
      </c>
      <c r="T168" t="str" cm="1">
        <f t="array" ref="T168">_xlfn.IFS(F168&lt;=2,"0-2 Years",F168&lt;=5,"3-5 Years",F168&lt;=8,"6-8 Years",TRUE,"9-10 Years")</f>
        <v>6-8 Years</v>
      </c>
      <c r="U168" t="str" cm="1">
        <f t="array" ref="U168">_xlfn.IFS(P168&gt;60,"High Risk",P168&gt;30,"Medium Risk",TRUE,"Low Risk")</f>
        <v>Low Risk</v>
      </c>
      <c r="V168">
        <f t="shared" si="2"/>
        <v>5</v>
      </c>
    </row>
    <row r="169" spans="1:22" hidden="1" x14ac:dyDescent="0.2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 s="2">
        <v>109013.23</v>
      </c>
      <c r="H169">
        <v>1</v>
      </c>
      <c r="I169">
        <v>1</v>
      </c>
      <c r="J169">
        <v>0</v>
      </c>
      <c r="K169" s="1">
        <v>196499.96</v>
      </c>
      <c r="L169">
        <v>0</v>
      </c>
      <c r="M169">
        <v>29</v>
      </c>
      <c r="N169">
        <v>3272</v>
      </c>
      <c r="O169">
        <v>5</v>
      </c>
      <c r="P169">
        <v>49</v>
      </c>
      <c r="Q169">
        <v>0.17241379310344829</v>
      </c>
      <c r="R169">
        <v>94888</v>
      </c>
      <c r="S169" t="str" cm="1">
        <f t="array" ref="S169">_xlfn.IFS(E172&lt;30,"18-29",E172&lt;45,"30-44",TRUE,"45+")</f>
        <v>18-29</v>
      </c>
      <c r="T169" t="str" cm="1">
        <f t="array" ref="T169">_xlfn.IFS(F169&lt;=2,"0-2 Years",F169&lt;=5,"3-5 Years",F169&lt;=8,"6-8 Years",TRUE,"9-10 Years")</f>
        <v>9-10 Years</v>
      </c>
      <c r="U169" t="str" cm="1">
        <f t="array" ref="U169">_xlfn.IFS(P169&gt;60,"High Risk",P169&gt;30,"Medium Risk",TRUE,"Low Risk")</f>
        <v>Medium Risk</v>
      </c>
      <c r="V169">
        <f t="shared" si="2"/>
        <v>5</v>
      </c>
    </row>
    <row r="170" spans="1:22" x14ac:dyDescent="0.2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 s="2">
        <v>0</v>
      </c>
      <c r="H170">
        <v>2</v>
      </c>
      <c r="I170">
        <v>1</v>
      </c>
      <c r="J170">
        <v>0</v>
      </c>
      <c r="K170" s="1">
        <v>40721.24</v>
      </c>
      <c r="L170">
        <v>1</v>
      </c>
      <c r="M170">
        <v>17</v>
      </c>
      <c r="N170">
        <v>3050</v>
      </c>
      <c r="O170">
        <v>1</v>
      </c>
      <c r="P170">
        <v>144</v>
      </c>
      <c r="Q170">
        <v>5.8823529411764705E-2</v>
      </c>
      <c r="R170">
        <v>51850</v>
      </c>
      <c r="S170" t="str" cm="1">
        <f t="array" ref="S170">_xlfn.IFS(E173&lt;30,"18-29",E173&lt;45,"30-44",TRUE,"45+")</f>
        <v>18-29</v>
      </c>
      <c r="T170" t="str" cm="1">
        <f t="array" ref="T170">_xlfn.IFS(F170&lt;=2,"0-2 Years",F170&lt;=5,"3-5 Years",F170&lt;=8,"6-8 Years",TRUE,"9-10 Years")</f>
        <v>0-2 Years</v>
      </c>
      <c r="U170" t="str" cm="1">
        <f t="array" ref="U170">_xlfn.IFS(P170&gt;60,"High Risk",P170&gt;30,"Medium Risk",TRUE,"Low Risk")</f>
        <v>High Risk</v>
      </c>
      <c r="V170">
        <f t="shared" si="2"/>
        <v>7</v>
      </c>
    </row>
    <row r="171" spans="1:22" hidden="1" x14ac:dyDescent="0.2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 s="2">
        <v>57929.81</v>
      </c>
      <c r="H171">
        <v>2</v>
      </c>
      <c r="I171">
        <v>0</v>
      </c>
      <c r="J171">
        <v>0</v>
      </c>
      <c r="K171" s="1">
        <v>53134.3</v>
      </c>
      <c r="L171">
        <v>0</v>
      </c>
      <c r="M171">
        <v>12</v>
      </c>
      <c r="N171">
        <v>328</v>
      </c>
      <c r="O171">
        <v>2</v>
      </c>
      <c r="P171">
        <v>145</v>
      </c>
      <c r="Q171">
        <v>0.16666666666666666</v>
      </c>
      <c r="R171">
        <v>3936</v>
      </c>
      <c r="S171" t="str" cm="1">
        <f t="array" ref="S171">_xlfn.IFS(E174&lt;30,"18-29",E174&lt;45,"30-44",TRUE,"45+")</f>
        <v>30-44</v>
      </c>
      <c r="T171" t="str" cm="1">
        <f t="array" ref="T171">_xlfn.IFS(F171&lt;=2,"0-2 Years",F171&lt;=5,"3-5 Years",F171&lt;=8,"6-8 Years",TRUE,"9-10 Years")</f>
        <v>9-10 Years</v>
      </c>
      <c r="U171" t="str" cm="1">
        <f t="array" ref="U171">_xlfn.IFS(P171&gt;60,"High Risk",P171&gt;30,"Medium Risk",TRUE,"Low Risk")</f>
        <v>High Risk</v>
      </c>
      <c r="V171">
        <f t="shared" si="2"/>
        <v>3</v>
      </c>
    </row>
    <row r="172" spans="1:22" hidden="1" x14ac:dyDescent="0.2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 s="2">
        <v>130114.39</v>
      </c>
      <c r="H172">
        <v>1</v>
      </c>
      <c r="I172">
        <v>1</v>
      </c>
      <c r="J172">
        <v>0</v>
      </c>
      <c r="K172" s="1">
        <v>164017.89000000001</v>
      </c>
      <c r="L172">
        <v>0</v>
      </c>
      <c r="M172">
        <v>12</v>
      </c>
      <c r="N172">
        <v>2654</v>
      </c>
      <c r="O172">
        <v>6</v>
      </c>
      <c r="P172">
        <v>65</v>
      </c>
      <c r="Q172">
        <v>0.5</v>
      </c>
      <c r="R172">
        <v>31848</v>
      </c>
      <c r="S172" t="str" cm="1">
        <f t="array" ref="S172">_xlfn.IFS(E175&lt;30,"18-29",E175&lt;45,"30-44",TRUE,"45+")</f>
        <v>30-44</v>
      </c>
      <c r="T172" t="str" cm="1">
        <f t="array" ref="T172">_xlfn.IFS(F172&lt;=2,"0-2 Years",F172&lt;=5,"3-5 Years",F172&lt;=8,"6-8 Years",TRUE,"9-10 Years")</f>
        <v>3-5 Years</v>
      </c>
      <c r="U172" t="str" cm="1">
        <f t="array" ref="U172">_xlfn.IFS(P172&gt;60,"High Risk",P172&gt;30,"Medium Risk",TRUE,"Low Risk")</f>
        <v>High Risk</v>
      </c>
      <c r="V172">
        <f t="shared" si="2"/>
        <v>5</v>
      </c>
    </row>
    <row r="173" spans="1:22" hidden="1" x14ac:dyDescent="0.2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 s="2">
        <v>95826.49</v>
      </c>
      <c r="H173">
        <v>2</v>
      </c>
      <c r="I173">
        <v>1</v>
      </c>
      <c r="J173">
        <v>0</v>
      </c>
      <c r="K173" s="1">
        <v>155996.96</v>
      </c>
      <c r="L173">
        <v>0</v>
      </c>
      <c r="M173">
        <v>17</v>
      </c>
      <c r="N173">
        <v>3545</v>
      </c>
      <c r="O173">
        <v>10</v>
      </c>
      <c r="P173">
        <v>87</v>
      </c>
      <c r="Q173">
        <v>0.58823529411764708</v>
      </c>
      <c r="R173">
        <v>60265</v>
      </c>
      <c r="S173" t="str" cm="1">
        <f t="array" ref="S173">_xlfn.IFS(E176&lt;30,"18-29",E176&lt;45,"30-44",TRUE,"45+")</f>
        <v>30-44</v>
      </c>
      <c r="T173" t="str" cm="1">
        <f t="array" ref="T173">_xlfn.IFS(F173&lt;=2,"0-2 Years",F173&lt;=5,"3-5 Years",F173&lt;=8,"6-8 Years",TRUE,"9-10 Years")</f>
        <v>3-5 Years</v>
      </c>
      <c r="U173" t="str" cm="1">
        <f t="array" ref="U173">_xlfn.IFS(P173&gt;60,"High Risk",P173&gt;30,"Medium Risk",TRUE,"Low Risk")</f>
        <v>High Risk</v>
      </c>
      <c r="V173">
        <f t="shared" si="2"/>
        <v>3</v>
      </c>
    </row>
    <row r="174" spans="1:22" hidden="1" x14ac:dyDescent="0.2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 s="2">
        <v>129608.57</v>
      </c>
      <c r="H174">
        <v>1</v>
      </c>
      <c r="I174">
        <v>1</v>
      </c>
      <c r="J174">
        <v>0</v>
      </c>
      <c r="K174" s="1">
        <v>5472.7</v>
      </c>
      <c r="L174">
        <v>1</v>
      </c>
      <c r="M174">
        <v>28</v>
      </c>
      <c r="N174">
        <v>3485</v>
      </c>
      <c r="O174">
        <v>5</v>
      </c>
      <c r="P174">
        <v>49</v>
      </c>
      <c r="Q174">
        <v>0.17857142857142858</v>
      </c>
      <c r="R174">
        <v>97580</v>
      </c>
      <c r="S174" t="str" cm="1">
        <f t="array" ref="S174">_xlfn.IFS(E177&lt;30,"18-29",E177&lt;45,"30-44",TRUE,"45+")</f>
        <v>30-44</v>
      </c>
      <c r="T174" t="str" cm="1">
        <f t="array" ref="T174">_xlfn.IFS(F174&lt;=2,"0-2 Years",F174&lt;=5,"3-5 Years",F174&lt;=8,"6-8 Years",TRUE,"9-10 Years")</f>
        <v>9-10 Years</v>
      </c>
      <c r="U174" t="str" cm="1">
        <f t="array" ref="U174">_xlfn.IFS(P174&gt;60,"High Risk",P174&gt;30,"Medium Risk",TRUE,"Low Risk")</f>
        <v>Medium Risk</v>
      </c>
      <c r="V174">
        <f t="shared" si="2"/>
        <v>5</v>
      </c>
    </row>
    <row r="175" spans="1:22" hidden="1" x14ac:dyDescent="0.2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 s="2">
        <v>169462.09</v>
      </c>
      <c r="H175">
        <v>1</v>
      </c>
      <c r="I175">
        <v>1</v>
      </c>
      <c r="J175">
        <v>0</v>
      </c>
      <c r="K175" s="1">
        <v>112187.11</v>
      </c>
      <c r="L175">
        <v>0</v>
      </c>
      <c r="M175">
        <v>20</v>
      </c>
      <c r="N175">
        <v>3231</v>
      </c>
      <c r="O175">
        <v>8</v>
      </c>
      <c r="P175">
        <v>93</v>
      </c>
      <c r="Q175">
        <v>0.4</v>
      </c>
      <c r="R175">
        <v>64620</v>
      </c>
      <c r="S175" t="str" cm="1">
        <f t="array" ref="S175">_xlfn.IFS(E178&lt;30,"18-29",E178&lt;45,"30-44",TRUE,"45+")</f>
        <v>30-44</v>
      </c>
      <c r="T175" t="str" cm="1">
        <f t="array" ref="T175">_xlfn.IFS(F175&lt;=2,"0-2 Years",F175&lt;=5,"3-5 Years",F175&lt;=8,"6-8 Years",TRUE,"9-10 Years")</f>
        <v>3-5 Years</v>
      </c>
      <c r="U175" t="str" cm="1">
        <f t="array" ref="U175">_xlfn.IFS(P175&gt;60,"High Risk",P175&gt;30,"Medium Risk",TRUE,"Low Risk")</f>
        <v>High Risk</v>
      </c>
      <c r="V175">
        <f t="shared" si="2"/>
        <v>5</v>
      </c>
    </row>
    <row r="176" spans="1:22" hidden="1" x14ac:dyDescent="0.2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 s="2">
        <v>0</v>
      </c>
      <c r="H176">
        <v>2</v>
      </c>
      <c r="I176">
        <v>1</v>
      </c>
      <c r="J176">
        <v>1</v>
      </c>
      <c r="K176" s="1">
        <v>146457.82999999999</v>
      </c>
      <c r="L176">
        <v>0</v>
      </c>
      <c r="M176">
        <v>29</v>
      </c>
      <c r="N176">
        <v>3378</v>
      </c>
      <c r="O176">
        <v>8</v>
      </c>
      <c r="P176">
        <v>138</v>
      </c>
      <c r="Q176">
        <v>0.27586206896551724</v>
      </c>
      <c r="R176">
        <v>97962</v>
      </c>
      <c r="S176" t="str" cm="1">
        <f t="array" ref="S176">_xlfn.IFS(E179&lt;30,"18-29",E179&lt;45,"30-44",TRUE,"45+")</f>
        <v>30-44</v>
      </c>
      <c r="T176" t="str" cm="1">
        <f t="array" ref="T176">_xlfn.IFS(F176&lt;=2,"0-2 Years",F176&lt;=5,"3-5 Years",F176&lt;=8,"6-8 Years",TRUE,"9-10 Years")</f>
        <v>3-5 Years</v>
      </c>
      <c r="U176" t="str" cm="1">
        <f t="array" ref="U176">_xlfn.IFS(P176&gt;60,"High Risk",P176&gt;30,"Medium Risk",TRUE,"Low Risk")</f>
        <v>High Risk</v>
      </c>
      <c r="V176">
        <f t="shared" si="2"/>
        <v>3</v>
      </c>
    </row>
    <row r="177" spans="1:22" hidden="1" x14ac:dyDescent="0.2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 s="2">
        <v>133868.21</v>
      </c>
      <c r="H177">
        <v>1</v>
      </c>
      <c r="I177">
        <v>1</v>
      </c>
      <c r="J177">
        <v>1</v>
      </c>
      <c r="K177" s="1">
        <v>27286.1</v>
      </c>
      <c r="L177">
        <v>0</v>
      </c>
      <c r="M177">
        <v>2</v>
      </c>
      <c r="N177">
        <v>2926</v>
      </c>
      <c r="O177">
        <v>3</v>
      </c>
      <c r="P177">
        <v>26</v>
      </c>
      <c r="Q177">
        <v>1</v>
      </c>
      <c r="R177">
        <v>5852</v>
      </c>
      <c r="S177" t="str" cm="1">
        <f t="array" ref="S177">_xlfn.IFS(E180&lt;30,"18-29",E180&lt;45,"30-44",TRUE,"45+")</f>
        <v>30-44</v>
      </c>
      <c r="T177" t="str" cm="1">
        <f t="array" ref="T177">_xlfn.IFS(F177&lt;=2,"0-2 Years",F177&lt;=5,"3-5 Years",F177&lt;=8,"6-8 Years",TRUE,"9-10 Years")</f>
        <v>6-8 Years</v>
      </c>
      <c r="U177" t="str" cm="1">
        <f t="array" ref="U177">_xlfn.IFS(P177&gt;60,"High Risk",P177&gt;30,"Medium Risk",TRUE,"Low Risk")</f>
        <v>Low Risk</v>
      </c>
      <c r="V177">
        <f t="shared" si="2"/>
        <v>2</v>
      </c>
    </row>
    <row r="178" spans="1:22" hidden="1" x14ac:dyDescent="0.2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 s="2">
        <v>0</v>
      </c>
      <c r="H178">
        <v>2</v>
      </c>
      <c r="I178">
        <v>1</v>
      </c>
      <c r="J178">
        <v>1</v>
      </c>
      <c r="K178" s="1">
        <v>130553.47</v>
      </c>
      <c r="L178">
        <v>0</v>
      </c>
      <c r="M178">
        <v>11</v>
      </c>
      <c r="N178">
        <v>3027</v>
      </c>
      <c r="O178">
        <v>1</v>
      </c>
      <c r="P178">
        <v>23</v>
      </c>
      <c r="Q178">
        <v>9.0909090909090912E-2</v>
      </c>
      <c r="R178">
        <v>33297</v>
      </c>
      <c r="S178" t="str" cm="1">
        <f t="array" ref="S178">_xlfn.IFS(E181&lt;30,"18-29",E181&lt;45,"30-44",TRUE,"45+")</f>
        <v>45+</v>
      </c>
      <c r="T178" t="str" cm="1">
        <f t="array" ref="T178">_xlfn.IFS(F178&lt;=2,"0-2 Years",F178&lt;=5,"3-5 Years",F178&lt;=8,"6-8 Years",TRUE,"9-10 Years")</f>
        <v>0-2 Years</v>
      </c>
      <c r="U178" t="str" cm="1">
        <f t="array" ref="U178">_xlfn.IFS(P178&gt;60,"High Risk",P178&gt;30,"Medium Risk",TRUE,"Low Risk")</f>
        <v>Low Risk</v>
      </c>
      <c r="V178">
        <f t="shared" si="2"/>
        <v>4</v>
      </c>
    </row>
    <row r="179" spans="1:22" hidden="1" x14ac:dyDescent="0.2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 s="2">
        <v>190479.48</v>
      </c>
      <c r="H179">
        <v>2</v>
      </c>
      <c r="I179">
        <v>0</v>
      </c>
      <c r="J179">
        <v>0</v>
      </c>
      <c r="K179" s="1">
        <v>179351.89</v>
      </c>
      <c r="L179">
        <v>0</v>
      </c>
      <c r="M179">
        <v>11</v>
      </c>
      <c r="N179">
        <v>4316</v>
      </c>
      <c r="O179">
        <v>5</v>
      </c>
      <c r="P179">
        <v>39</v>
      </c>
      <c r="Q179">
        <v>0.45454545454545453</v>
      </c>
      <c r="R179">
        <v>47476</v>
      </c>
      <c r="S179" t="str" cm="1">
        <f t="array" ref="S179">_xlfn.IFS(E182&lt;30,"18-29",E182&lt;45,"30-44",TRUE,"45+")</f>
        <v>45+</v>
      </c>
      <c r="T179" t="str" cm="1">
        <f t="array" ref="T179">_xlfn.IFS(F179&lt;=2,"0-2 Years",F179&lt;=5,"3-5 Years",F179&lt;=8,"6-8 Years",TRUE,"9-10 Years")</f>
        <v>3-5 Years</v>
      </c>
      <c r="U179" t="str" cm="1">
        <f t="array" ref="U179">_xlfn.IFS(P179&gt;60,"High Risk",P179&gt;30,"Medium Risk",TRUE,"Low Risk")</f>
        <v>Medium Risk</v>
      </c>
      <c r="V179">
        <f t="shared" si="2"/>
        <v>3</v>
      </c>
    </row>
    <row r="180" spans="1:22" hidden="1" x14ac:dyDescent="0.2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 s="2">
        <v>101993.12</v>
      </c>
      <c r="H180">
        <v>1</v>
      </c>
      <c r="I180">
        <v>0</v>
      </c>
      <c r="J180">
        <v>1</v>
      </c>
      <c r="K180" s="1">
        <v>94774.12</v>
      </c>
      <c r="L180">
        <v>0</v>
      </c>
      <c r="M180">
        <v>11</v>
      </c>
      <c r="N180">
        <v>1343</v>
      </c>
      <c r="O180">
        <v>10</v>
      </c>
      <c r="P180">
        <v>82</v>
      </c>
      <c r="Q180">
        <v>0.90909090909090906</v>
      </c>
      <c r="R180">
        <v>14773</v>
      </c>
      <c r="S180" t="str" cm="1">
        <f t="array" ref="S180">_xlfn.IFS(E183&lt;30,"18-29",E183&lt;45,"30-44",TRUE,"45+")</f>
        <v>45+</v>
      </c>
      <c r="T180" t="str" cm="1">
        <f t="array" ref="T180">_xlfn.IFS(F180&lt;=2,"0-2 Years",F180&lt;=5,"3-5 Years",F180&lt;=8,"6-8 Years",TRUE,"9-10 Years")</f>
        <v>6-8 Years</v>
      </c>
      <c r="U180" t="str" cm="1">
        <f t="array" ref="U180">_xlfn.IFS(P180&gt;60,"High Risk",P180&gt;30,"Medium Risk",TRUE,"Low Risk")</f>
        <v>High Risk</v>
      </c>
      <c r="V180">
        <f t="shared" si="2"/>
        <v>2</v>
      </c>
    </row>
    <row r="181" spans="1:22" x14ac:dyDescent="0.2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 s="2">
        <v>161608.81</v>
      </c>
      <c r="H181">
        <v>1</v>
      </c>
      <c r="I181">
        <v>1</v>
      </c>
      <c r="J181">
        <v>0</v>
      </c>
      <c r="K181" s="1">
        <v>8080.85</v>
      </c>
      <c r="L181">
        <v>1</v>
      </c>
      <c r="M181">
        <v>20</v>
      </c>
      <c r="N181">
        <v>2358</v>
      </c>
      <c r="O181">
        <v>4</v>
      </c>
      <c r="P181">
        <v>65</v>
      </c>
      <c r="Q181">
        <v>0.2</v>
      </c>
      <c r="R181">
        <v>47160</v>
      </c>
      <c r="S181" t="str" cm="1">
        <f t="array" ref="S181">_xlfn.IFS(E184&lt;30,"18-29",E184&lt;45,"30-44",TRUE,"45+")</f>
        <v>45+</v>
      </c>
      <c r="T181" t="str" cm="1">
        <f t="array" ref="T181">_xlfn.IFS(F181&lt;=2,"0-2 Years",F181&lt;=5,"3-5 Years",F181&lt;=8,"6-8 Years",TRUE,"9-10 Years")</f>
        <v>3-5 Years</v>
      </c>
      <c r="U181" t="str" cm="1">
        <f t="array" ref="U181">_xlfn.IFS(P181&gt;60,"High Risk",P181&gt;30,"Medium Risk",TRUE,"Low Risk")</f>
        <v>High Risk</v>
      </c>
      <c r="V181">
        <f t="shared" si="2"/>
        <v>6</v>
      </c>
    </row>
    <row r="182" spans="1:22" hidden="1" x14ac:dyDescent="0.2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 s="2">
        <v>122311.21</v>
      </c>
      <c r="H182">
        <v>1</v>
      </c>
      <c r="I182">
        <v>1</v>
      </c>
      <c r="J182">
        <v>1</v>
      </c>
      <c r="K182" s="1">
        <v>19482.5</v>
      </c>
      <c r="L182">
        <v>0</v>
      </c>
      <c r="M182">
        <v>8</v>
      </c>
      <c r="N182">
        <v>1088</v>
      </c>
      <c r="O182">
        <v>8</v>
      </c>
      <c r="P182">
        <v>53</v>
      </c>
      <c r="Q182">
        <v>1</v>
      </c>
      <c r="R182">
        <v>8704</v>
      </c>
      <c r="S182" t="str" cm="1">
        <f t="array" ref="S182">_xlfn.IFS(E185&lt;30,"18-29",E185&lt;45,"30-44",TRUE,"45+")</f>
        <v>30-44</v>
      </c>
      <c r="T182" t="str" cm="1">
        <f t="array" ref="T182">_xlfn.IFS(F182&lt;=2,"0-2 Years",F182&lt;=5,"3-5 Years",F182&lt;=8,"6-8 Years",TRUE,"9-10 Years")</f>
        <v>0-2 Years</v>
      </c>
      <c r="U182" t="str" cm="1">
        <f t="array" ref="U182">_xlfn.IFS(P182&gt;60,"High Risk",P182&gt;30,"Medium Risk",TRUE,"Low Risk")</f>
        <v>Medium Risk</v>
      </c>
      <c r="V182">
        <f t="shared" si="2"/>
        <v>3</v>
      </c>
    </row>
    <row r="183" spans="1:22" hidden="1" x14ac:dyDescent="0.2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 s="2">
        <v>0</v>
      </c>
      <c r="H183">
        <v>2</v>
      </c>
      <c r="I183">
        <v>1</v>
      </c>
      <c r="J183">
        <v>1</v>
      </c>
      <c r="K183" s="1">
        <v>48071.61</v>
      </c>
      <c r="L183">
        <v>0</v>
      </c>
      <c r="M183">
        <v>28</v>
      </c>
      <c r="N183">
        <v>3141</v>
      </c>
      <c r="O183">
        <v>3</v>
      </c>
      <c r="P183">
        <v>103</v>
      </c>
      <c r="Q183">
        <v>0.10714285714285714</v>
      </c>
      <c r="R183">
        <v>87948</v>
      </c>
      <c r="S183" t="str" cm="1">
        <f t="array" ref="S183">_xlfn.IFS(E186&lt;30,"18-29",E186&lt;45,"30-44",TRUE,"45+")</f>
        <v>45+</v>
      </c>
      <c r="T183" t="str" cm="1">
        <f t="array" ref="T183">_xlfn.IFS(F183&lt;=2,"0-2 Years",F183&lt;=5,"3-5 Years",F183&lt;=8,"6-8 Years",TRUE,"9-10 Years")</f>
        <v>0-2 Years</v>
      </c>
      <c r="U183" t="str" cm="1">
        <f t="array" ref="U183">_xlfn.IFS(P183&gt;60,"High Risk",P183&gt;30,"Medium Risk",TRUE,"Low Risk")</f>
        <v>High Risk</v>
      </c>
      <c r="V183">
        <f t="shared" si="2"/>
        <v>5</v>
      </c>
    </row>
    <row r="184" spans="1:22" hidden="1" x14ac:dyDescent="0.2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 s="2">
        <v>162150.42000000001</v>
      </c>
      <c r="H184">
        <v>2</v>
      </c>
      <c r="I184">
        <v>1</v>
      </c>
      <c r="J184">
        <v>0</v>
      </c>
      <c r="K184" s="1">
        <v>174531.27</v>
      </c>
      <c r="L184">
        <v>0</v>
      </c>
      <c r="M184">
        <v>21</v>
      </c>
      <c r="N184">
        <v>2830</v>
      </c>
      <c r="O184">
        <v>5</v>
      </c>
      <c r="P184">
        <v>59</v>
      </c>
      <c r="Q184">
        <v>0.23809523809523808</v>
      </c>
      <c r="R184">
        <v>59430</v>
      </c>
      <c r="S184" t="str" cm="1">
        <f t="array" ref="S184">_xlfn.IFS(E187&lt;30,"18-29",E187&lt;45,"30-44",TRUE,"45+")</f>
        <v>30-44</v>
      </c>
      <c r="T184" t="str" cm="1">
        <f t="array" ref="T184">_xlfn.IFS(F184&lt;=2,"0-2 Years",F184&lt;=5,"3-5 Years",F184&lt;=8,"6-8 Years",TRUE,"9-10 Years")</f>
        <v>0-2 Years</v>
      </c>
      <c r="U184" t="str" cm="1">
        <f t="array" ref="U184">_xlfn.IFS(P184&gt;60,"High Risk",P184&gt;30,"Medium Risk",TRUE,"Low Risk")</f>
        <v>Medium Risk</v>
      </c>
      <c r="V184">
        <f t="shared" si="2"/>
        <v>4</v>
      </c>
    </row>
    <row r="185" spans="1:22" hidden="1" x14ac:dyDescent="0.2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 s="2">
        <v>0</v>
      </c>
      <c r="H185">
        <v>2</v>
      </c>
      <c r="I185">
        <v>1</v>
      </c>
      <c r="J185">
        <v>1</v>
      </c>
      <c r="K185" s="1">
        <v>55470.78</v>
      </c>
      <c r="L185">
        <v>0</v>
      </c>
      <c r="M185">
        <v>3</v>
      </c>
      <c r="N185">
        <v>251</v>
      </c>
      <c r="O185">
        <v>1</v>
      </c>
      <c r="P185">
        <v>116</v>
      </c>
      <c r="Q185">
        <v>0.33333333333333331</v>
      </c>
      <c r="R185">
        <v>753</v>
      </c>
      <c r="S185" t="str" cm="1">
        <f t="array" ref="S185">_xlfn.IFS(E188&lt;30,"18-29",E188&lt;45,"30-44",TRUE,"45+")</f>
        <v>30-44</v>
      </c>
      <c r="T185" t="str" cm="1">
        <f t="array" ref="T185">_xlfn.IFS(F185&lt;=2,"0-2 Years",F185&lt;=5,"3-5 Years",F185&lt;=8,"6-8 Years",TRUE,"9-10 Years")</f>
        <v>0-2 Years</v>
      </c>
      <c r="U185" t="str" cm="1">
        <f t="array" ref="U185">_xlfn.IFS(P185&gt;60,"High Risk",P185&gt;30,"Medium Risk",TRUE,"Low Risk")</f>
        <v>High Risk</v>
      </c>
      <c r="V185">
        <f t="shared" si="2"/>
        <v>4</v>
      </c>
    </row>
    <row r="186" spans="1:22" x14ac:dyDescent="0.2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 s="2">
        <v>0</v>
      </c>
      <c r="H186">
        <v>1</v>
      </c>
      <c r="I186">
        <v>1</v>
      </c>
      <c r="J186">
        <v>1</v>
      </c>
      <c r="K186" s="1">
        <v>8546.8700000000008</v>
      </c>
      <c r="L186">
        <v>1</v>
      </c>
      <c r="M186">
        <v>30</v>
      </c>
      <c r="N186">
        <v>2046</v>
      </c>
      <c r="O186">
        <v>9</v>
      </c>
      <c r="P186">
        <v>104</v>
      </c>
      <c r="Q186">
        <v>0.3</v>
      </c>
      <c r="R186">
        <v>61380</v>
      </c>
      <c r="S186" t="str" cm="1">
        <f t="array" ref="S186">_xlfn.IFS(E189&lt;30,"18-29",E189&lt;45,"30-44",TRUE,"45+")</f>
        <v>30-44</v>
      </c>
      <c r="T186" t="str" cm="1">
        <f t="array" ref="T186">_xlfn.IFS(F186&lt;=2,"0-2 Years",F186&lt;=5,"3-5 Years",F186&lt;=8,"6-8 Years",TRUE,"9-10 Years")</f>
        <v>3-5 Years</v>
      </c>
      <c r="U186" t="str" cm="1">
        <f t="array" ref="U186">_xlfn.IFS(P186&gt;60,"High Risk",P186&gt;30,"Medium Risk",TRUE,"Low Risk")</f>
        <v>High Risk</v>
      </c>
      <c r="V186">
        <f t="shared" si="2"/>
        <v>6</v>
      </c>
    </row>
    <row r="187" spans="1:22" x14ac:dyDescent="0.2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 s="2">
        <v>0</v>
      </c>
      <c r="H187">
        <v>2</v>
      </c>
      <c r="I187">
        <v>1</v>
      </c>
      <c r="J187">
        <v>0</v>
      </c>
      <c r="K187" s="1">
        <v>95857.18</v>
      </c>
      <c r="L187">
        <v>0</v>
      </c>
      <c r="M187">
        <v>19</v>
      </c>
      <c r="N187">
        <v>2753</v>
      </c>
      <c r="O187">
        <v>0</v>
      </c>
      <c r="P187">
        <v>56</v>
      </c>
      <c r="Q187">
        <v>0</v>
      </c>
      <c r="R187">
        <v>52307</v>
      </c>
      <c r="S187" t="str" cm="1">
        <f t="array" ref="S187">_xlfn.IFS(E190&lt;30,"18-29",E190&lt;45,"30-44",TRUE,"45+")</f>
        <v>30-44</v>
      </c>
      <c r="T187" t="str" cm="1">
        <f t="array" ref="T187">_xlfn.IFS(F187&lt;=2,"0-2 Years",F187&lt;=5,"3-5 Years",F187&lt;=8,"6-8 Years",TRUE,"9-10 Years")</f>
        <v>6-8 Years</v>
      </c>
      <c r="U187" t="str" cm="1">
        <f t="array" ref="U187">_xlfn.IFS(P187&gt;60,"High Risk",P187&gt;30,"Medium Risk",TRUE,"Low Risk")</f>
        <v>Medium Risk</v>
      </c>
      <c r="V187">
        <f t="shared" si="2"/>
        <v>6</v>
      </c>
    </row>
    <row r="188" spans="1:22" x14ac:dyDescent="0.2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 s="2">
        <v>99010.67</v>
      </c>
      <c r="H188">
        <v>1</v>
      </c>
      <c r="I188">
        <v>1</v>
      </c>
      <c r="J188">
        <v>0</v>
      </c>
      <c r="K188" s="1">
        <v>194945.8</v>
      </c>
      <c r="L188">
        <v>0</v>
      </c>
      <c r="M188">
        <v>6</v>
      </c>
      <c r="N188">
        <v>2490</v>
      </c>
      <c r="O188">
        <v>3</v>
      </c>
      <c r="P188">
        <v>120</v>
      </c>
      <c r="Q188">
        <v>0.5</v>
      </c>
      <c r="R188">
        <v>14940</v>
      </c>
      <c r="S188" t="str" cm="1">
        <f t="array" ref="S188">_xlfn.IFS(E191&lt;30,"18-29",E191&lt;45,"30-44",TRUE,"45+")</f>
        <v>30-44</v>
      </c>
      <c r="T188" t="str" cm="1">
        <f t="array" ref="T188">_xlfn.IFS(F188&lt;=2,"0-2 Years",F188&lt;=5,"3-5 Years",F188&lt;=8,"6-8 Years",TRUE,"9-10 Years")</f>
        <v>0-2 Years</v>
      </c>
      <c r="U188" t="str" cm="1">
        <f t="array" ref="U188">_xlfn.IFS(P188&gt;60,"High Risk",P188&gt;30,"Medium Risk",TRUE,"Low Risk")</f>
        <v>High Risk</v>
      </c>
      <c r="V188">
        <f t="shared" si="2"/>
        <v>6</v>
      </c>
    </row>
    <row r="189" spans="1:22" x14ac:dyDescent="0.2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 s="2">
        <v>0</v>
      </c>
      <c r="H189">
        <v>1</v>
      </c>
      <c r="I189">
        <v>0</v>
      </c>
      <c r="J189">
        <v>1</v>
      </c>
      <c r="K189" s="1">
        <v>131521.72</v>
      </c>
      <c r="L189">
        <v>0</v>
      </c>
      <c r="M189">
        <v>21</v>
      </c>
      <c r="N189">
        <v>843</v>
      </c>
      <c r="O189">
        <v>1</v>
      </c>
      <c r="P189">
        <v>13</v>
      </c>
      <c r="Q189">
        <v>4.7619047619047616E-2</v>
      </c>
      <c r="R189">
        <v>17703</v>
      </c>
      <c r="S189" t="str" cm="1">
        <f t="array" ref="S189">_xlfn.IFS(E192&lt;30,"18-29",E192&lt;45,"30-44",TRUE,"45+")</f>
        <v>30-44</v>
      </c>
      <c r="T189" t="str" cm="1">
        <f t="array" ref="T189">_xlfn.IFS(F189&lt;=2,"0-2 Years",F189&lt;=5,"3-5 Years",F189&lt;=8,"6-8 Years",TRUE,"9-10 Years")</f>
        <v>0-2 Years</v>
      </c>
      <c r="U189" t="str" cm="1">
        <f t="array" ref="U189">_xlfn.IFS(P189&gt;60,"High Risk",P189&gt;30,"Medium Risk",TRUE,"Low Risk")</f>
        <v>Low Risk</v>
      </c>
      <c r="V189">
        <f t="shared" si="2"/>
        <v>6</v>
      </c>
    </row>
    <row r="190" spans="1:22" hidden="1" x14ac:dyDescent="0.2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 s="2">
        <v>0</v>
      </c>
      <c r="H190">
        <v>2</v>
      </c>
      <c r="I190">
        <v>0</v>
      </c>
      <c r="J190">
        <v>1</v>
      </c>
      <c r="K190" s="1">
        <v>196108.51</v>
      </c>
      <c r="L190">
        <v>0</v>
      </c>
      <c r="M190">
        <v>16</v>
      </c>
      <c r="N190">
        <v>1150</v>
      </c>
      <c r="O190">
        <v>8</v>
      </c>
      <c r="P190">
        <v>23</v>
      </c>
      <c r="Q190">
        <v>0.5</v>
      </c>
      <c r="R190">
        <v>18400</v>
      </c>
      <c r="S190" t="str" cm="1">
        <f t="array" ref="S190">_xlfn.IFS(E193&lt;30,"18-29",E193&lt;45,"30-44",TRUE,"45+")</f>
        <v>30-44</v>
      </c>
      <c r="T190" t="str" cm="1">
        <f t="array" ref="T190">_xlfn.IFS(F190&lt;=2,"0-2 Years",F190&lt;=5,"3-5 Years",F190&lt;=8,"6-8 Years",TRUE,"9-10 Years")</f>
        <v>3-5 Years</v>
      </c>
      <c r="U190" t="str" cm="1">
        <f t="array" ref="U190">_xlfn.IFS(P190&gt;60,"High Risk",P190&gt;30,"Medium Risk",TRUE,"Low Risk")</f>
        <v>Low Risk</v>
      </c>
      <c r="V190">
        <f t="shared" si="2"/>
        <v>3</v>
      </c>
    </row>
    <row r="191" spans="1:22" hidden="1" x14ac:dyDescent="0.2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 s="2">
        <v>111388.18</v>
      </c>
      <c r="H191">
        <v>2</v>
      </c>
      <c r="I191">
        <v>1</v>
      </c>
      <c r="J191">
        <v>0</v>
      </c>
      <c r="K191" s="1">
        <v>148564.76</v>
      </c>
      <c r="L191">
        <v>0</v>
      </c>
      <c r="M191">
        <v>18</v>
      </c>
      <c r="N191">
        <v>490</v>
      </c>
      <c r="O191">
        <v>4</v>
      </c>
      <c r="P191">
        <v>93</v>
      </c>
      <c r="Q191">
        <v>0.22222222222222221</v>
      </c>
      <c r="R191">
        <v>8820</v>
      </c>
      <c r="S191" t="str" cm="1">
        <f t="array" ref="S191">_xlfn.IFS(E194&lt;30,"18-29",E194&lt;45,"30-44",TRUE,"45+")</f>
        <v>30-44</v>
      </c>
      <c r="T191" t="str" cm="1">
        <f t="array" ref="T191">_xlfn.IFS(F191&lt;=2,"0-2 Years",F191&lt;=5,"3-5 Years",F191&lt;=8,"6-8 Years",TRUE,"9-10 Years")</f>
        <v>6-8 Years</v>
      </c>
      <c r="U191" t="str" cm="1">
        <f t="array" ref="U191">_xlfn.IFS(P191&gt;60,"High Risk",P191&gt;30,"Medium Risk",TRUE,"Low Risk")</f>
        <v>High Risk</v>
      </c>
      <c r="V191">
        <f t="shared" si="2"/>
        <v>3</v>
      </c>
    </row>
    <row r="192" spans="1:22" hidden="1" x14ac:dyDescent="0.2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 s="2">
        <v>56214.85</v>
      </c>
      <c r="H192">
        <v>2</v>
      </c>
      <c r="I192">
        <v>0</v>
      </c>
      <c r="J192">
        <v>0</v>
      </c>
      <c r="K192" s="1">
        <v>92982.61</v>
      </c>
      <c r="L192">
        <v>1</v>
      </c>
      <c r="M192">
        <v>14</v>
      </c>
      <c r="N192">
        <v>2948</v>
      </c>
      <c r="O192">
        <v>9</v>
      </c>
      <c r="P192">
        <v>57</v>
      </c>
      <c r="Q192">
        <v>0.6428571428571429</v>
      </c>
      <c r="R192">
        <v>41272</v>
      </c>
      <c r="S192" t="str" cm="1">
        <f t="array" ref="S192">_xlfn.IFS(E195&lt;30,"18-29",E195&lt;45,"30-44",TRUE,"45+")</f>
        <v>30-44</v>
      </c>
      <c r="T192" t="str" cm="1">
        <f t="array" ref="T192">_xlfn.IFS(F192&lt;=2,"0-2 Years",F192&lt;=5,"3-5 Years",F192&lt;=8,"6-8 Years",TRUE,"9-10 Years")</f>
        <v>6-8 Years</v>
      </c>
      <c r="U192" t="str" cm="1">
        <f t="array" ref="U192">_xlfn.IFS(P192&gt;60,"High Risk",P192&gt;30,"Medium Risk",TRUE,"Low Risk")</f>
        <v>Medium Risk</v>
      </c>
      <c r="V192">
        <f t="shared" si="2"/>
        <v>3</v>
      </c>
    </row>
    <row r="193" spans="1:22" hidden="1" x14ac:dyDescent="0.2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 s="2">
        <v>84327.77</v>
      </c>
      <c r="H193">
        <v>2</v>
      </c>
      <c r="I193">
        <v>1</v>
      </c>
      <c r="J193">
        <v>0</v>
      </c>
      <c r="K193" s="1">
        <v>17675.36</v>
      </c>
      <c r="L193">
        <v>0</v>
      </c>
      <c r="M193">
        <v>12</v>
      </c>
      <c r="N193">
        <v>2218</v>
      </c>
      <c r="O193">
        <v>9</v>
      </c>
      <c r="P193">
        <v>63</v>
      </c>
      <c r="Q193">
        <v>0.75</v>
      </c>
      <c r="R193">
        <v>26616</v>
      </c>
      <c r="S193" t="str" cm="1">
        <f t="array" ref="S193">_xlfn.IFS(E196&lt;30,"18-29",E196&lt;45,"30-44",TRUE,"45+")</f>
        <v>18-29</v>
      </c>
      <c r="T193" t="str" cm="1">
        <f t="array" ref="T193">_xlfn.IFS(F193&lt;=2,"0-2 Years",F193&lt;=5,"3-5 Years",F193&lt;=8,"6-8 Years",TRUE,"9-10 Years")</f>
        <v>3-5 Years</v>
      </c>
      <c r="U193" t="str" cm="1">
        <f t="array" ref="U193">_xlfn.IFS(P193&gt;60,"High Risk",P193&gt;30,"Medium Risk",TRUE,"Low Risk")</f>
        <v>High Risk</v>
      </c>
      <c r="V193">
        <f t="shared" si="2"/>
        <v>3</v>
      </c>
    </row>
    <row r="194" spans="1:22" x14ac:dyDescent="0.2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 s="2">
        <v>0</v>
      </c>
      <c r="H194">
        <v>2</v>
      </c>
      <c r="I194">
        <v>0</v>
      </c>
      <c r="J194">
        <v>0</v>
      </c>
      <c r="K194" s="1">
        <v>114996.43</v>
      </c>
      <c r="L194">
        <v>0</v>
      </c>
      <c r="M194">
        <v>9</v>
      </c>
      <c r="N194">
        <v>544</v>
      </c>
      <c r="O194">
        <v>7</v>
      </c>
      <c r="P194">
        <v>117</v>
      </c>
      <c r="Q194">
        <v>0.77777777777777779</v>
      </c>
      <c r="R194">
        <v>4896</v>
      </c>
      <c r="S194" t="str" cm="1">
        <f t="array" ref="S194">_xlfn.IFS(E197&lt;30,"18-29",E197&lt;45,"30-44",TRUE,"45+")</f>
        <v>30-44</v>
      </c>
      <c r="T194" t="str" cm="1">
        <f t="array" ref="T194">_xlfn.IFS(F194&lt;=2,"0-2 Years",F194&lt;=5,"3-5 Years",F194&lt;=8,"6-8 Years",TRUE,"9-10 Years")</f>
        <v>0-2 Years</v>
      </c>
      <c r="U194" t="str" cm="1">
        <f t="array" ref="U194">_xlfn.IFS(P194&gt;60,"High Risk",P194&gt;30,"Medium Risk",TRUE,"Low Risk")</f>
        <v>High Risk</v>
      </c>
      <c r="V194">
        <f t="shared" si="2"/>
        <v>7</v>
      </c>
    </row>
    <row r="195" spans="1:22" hidden="1" x14ac:dyDescent="0.2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 s="2">
        <v>93012.89</v>
      </c>
      <c r="H195">
        <v>1</v>
      </c>
      <c r="I195">
        <v>1</v>
      </c>
      <c r="J195">
        <v>0</v>
      </c>
      <c r="K195" s="1">
        <v>86957.42</v>
      </c>
      <c r="L195">
        <v>0</v>
      </c>
      <c r="M195">
        <v>14</v>
      </c>
      <c r="N195">
        <v>3992</v>
      </c>
      <c r="O195">
        <v>2</v>
      </c>
      <c r="P195">
        <v>87</v>
      </c>
      <c r="Q195">
        <v>0.14285714285714285</v>
      </c>
      <c r="R195">
        <v>55888</v>
      </c>
      <c r="S195" t="str" cm="1">
        <f t="array" ref="S195">_xlfn.IFS(E198&lt;30,"18-29",E198&lt;45,"30-44",TRUE,"45+")</f>
        <v>30-44</v>
      </c>
      <c r="T195" t="str" cm="1">
        <f t="array" ref="T195">_xlfn.IFS(F195&lt;=2,"0-2 Years",F195&lt;=5,"3-5 Years",F195&lt;=8,"6-8 Years",TRUE,"9-10 Years")</f>
        <v>6-8 Years</v>
      </c>
      <c r="U195" t="str" cm="1">
        <f t="array" ref="U195">_xlfn.IFS(P195&gt;60,"High Risk",P195&gt;30,"Medium Risk",TRUE,"Low Risk")</f>
        <v>High Risk</v>
      </c>
      <c r="V195">
        <f t="shared" ref="V195:V258" si="3">IF(J195=0,3,0)+IF(G195=0,3,0)+IF(H195=1,2,0)+IF(E195&gt;45,1,0)+IF(F195&lt;3,1,0)</f>
        <v>5</v>
      </c>
    </row>
    <row r="196" spans="1:22" hidden="1" x14ac:dyDescent="0.2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 s="2">
        <v>61710.44</v>
      </c>
      <c r="H196">
        <v>2</v>
      </c>
      <c r="I196">
        <v>1</v>
      </c>
      <c r="J196">
        <v>0</v>
      </c>
      <c r="K196" s="1">
        <v>128077.8</v>
      </c>
      <c r="L196">
        <v>0</v>
      </c>
      <c r="M196">
        <v>6</v>
      </c>
      <c r="N196">
        <v>1467</v>
      </c>
      <c r="O196">
        <v>6</v>
      </c>
      <c r="P196">
        <v>170</v>
      </c>
      <c r="Q196">
        <v>1</v>
      </c>
      <c r="R196">
        <v>8802</v>
      </c>
      <c r="S196" t="str" cm="1">
        <f t="array" ref="S196">_xlfn.IFS(E199&lt;30,"18-29",E199&lt;45,"30-44",TRUE,"45+")</f>
        <v>30-44</v>
      </c>
      <c r="T196" t="str" cm="1">
        <f t="array" ref="T196">_xlfn.IFS(F196&lt;=2,"0-2 Years",F196&lt;=5,"3-5 Years",F196&lt;=8,"6-8 Years",TRUE,"9-10 Years")</f>
        <v>9-10 Years</v>
      </c>
      <c r="U196" t="str" cm="1">
        <f t="array" ref="U196">_xlfn.IFS(P196&gt;60,"High Risk",P196&gt;30,"Medium Risk",TRUE,"Low Risk")</f>
        <v>High Risk</v>
      </c>
      <c r="V196">
        <f t="shared" si="3"/>
        <v>3</v>
      </c>
    </row>
    <row r="197" spans="1:22" hidden="1" x14ac:dyDescent="0.2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 s="2">
        <v>174790.15</v>
      </c>
      <c r="H197">
        <v>1</v>
      </c>
      <c r="I197">
        <v>1</v>
      </c>
      <c r="J197">
        <v>1</v>
      </c>
      <c r="K197" s="1">
        <v>600.36</v>
      </c>
      <c r="L197">
        <v>0</v>
      </c>
      <c r="M197">
        <v>29</v>
      </c>
      <c r="N197">
        <v>2662</v>
      </c>
      <c r="O197">
        <v>10</v>
      </c>
      <c r="P197">
        <v>72</v>
      </c>
      <c r="Q197">
        <v>0.34482758620689657</v>
      </c>
      <c r="R197">
        <v>77198</v>
      </c>
      <c r="S197" t="str" cm="1">
        <f t="array" ref="S197">_xlfn.IFS(E200&lt;30,"18-29",E200&lt;45,"30-44",TRUE,"45+")</f>
        <v>45+</v>
      </c>
      <c r="T197" t="str" cm="1">
        <f t="array" ref="T197">_xlfn.IFS(F197&lt;=2,"0-2 Years",F197&lt;=5,"3-5 Years",F197&lt;=8,"6-8 Years",TRUE,"9-10 Years")</f>
        <v>3-5 Years</v>
      </c>
      <c r="U197" t="str" cm="1">
        <f t="array" ref="U197">_xlfn.IFS(P197&gt;60,"High Risk",P197&gt;30,"Medium Risk",TRUE,"Low Risk")</f>
        <v>High Risk</v>
      </c>
      <c r="V197">
        <f t="shared" si="3"/>
        <v>2</v>
      </c>
    </row>
    <row r="198" spans="1:22" hidden="1" x14ac:dyDescent="0.2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 s="2">
        <v>0</v>
      </c>
      <c r="H198">
        <v>2</v>
      </c>
      <c r="I198">
        <v>1</v>
      </c>
      <c r="J198">
        <v>1</v>
      </c>
      <c r="K198" s="1">
        <v>43001.46</v>
      </c>
      <c r="L198">
        <v>0</v>
      </c>
      <c r="M198">
        <v>22</v>
      </c>
      <c r="N198">
        <v>794</v>
      </c>
      <c r="O198">
        <v>1</v>
      </c>
      <c r="P198">
        <v>111</v>
      </c>
      <c r="Q198">
        <v>4.5454545454545456E-2</v>
      </c>
      <c r="R198">
        <v>17468</v>
      </c>
      <c r="S198" t="str" cm="1">
        <f t="array" ref="S198">_xlfn.IFS(E201&lt;30,"18-29",E201&lt;45,"30-44",TRUE,"45+")</f>
        <v>30-44</v>
      </c>
      <c r="T198" t="str" cm="1">
        <f t="array" ref="T198">_xlfn.IFS(F198&lt;=2,"0-2 Years",F198&lt;=5,"3-5 Years",F198&lt;=8,"6-8 Years",TRUE,"9-10 Years")</f>
        <v>6-8 Years</v>
      </c>
      <c r="U198" t="str" cm="1">
        <f t="array" ref="U198">_xlfn.IFS(P198&gt;60,"High Risk",P198&gt;30,"Medium Risk",TRUE,"Low Risk")</f>
        <v>High Risk</v>
      </c>
      <c r="V198">
        <f t="shared" si="3"/>
        <v>3</v>
      </c>
    </row>
    <row r="199" spans="1:22" hidden="1" x14ac:dyDescent="0.2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 s="2">
        <v>107720.64</v>
      </c>
      <c r="H199">
        <v>1</v>
      </c>
      <c r="I199">
        <v>1</v>
      </c>
      <c r="J199">
        <v>1</v>
      </c>
      <c r="K199" s="1">
        <v>158591.12</v>
      </c>
      <c r="L199">
        <v>0</v>
      </c>
      <c r="M199">
        <v>28</v>
      </c>
      <c r="N199">
        <v>1692</v>
      </c>
      <c r="O199">
        <v>4</v>
      </c>
      <c r="P199">
        <v>121</v>
      </c>
      <c r="Q199">
        <v>0.14285714285714285</v>
      </c>
      <c r="R199">
        <v>47376</v>
      </c>
      <c r="S199" t="str" cm="1">
        <f t="array" ref="S199">_xlfn.IFS(E202&lt;30,"18-29",E202&lt;45,"30-44",TRUE,"45+")</f>
        <v>30-44</v>
      </c>
      <c r="T199" t="str" cm="1">
        <f t="array" ref="T199">_xlfn.IFS(F199&lt;=2,"0-2 Years",F199&lt;=5,"3-5 Years",F199&lt;=8,"6-8 Years",TRUE,"9-10 Years")</f>
        <v>3-5 Years</v>
      </c>
      <c r="U199" t="str" cm="1">
        <f t="array" ref="U199">_xlfn.IFS(P199&gt;60,"High Risk",P199&gt;30,"Medium Risk",TRUE,"Low Risk")</f>
        <v>High Risk</v>
      </c>
      <c r="V199">
        <f t="shared" si="3"/>
        <v>2</v>
      </c>
    </row>
    <row r="200" spans="1:22" hidden="1" x14ac:dyDescent="0.2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 s="2">
        <v>0</v>
      </c>
      <c r="H200">
        <v>2</v>
      </c>
      <c r="I200">
        <v>1</v>
      </c>
      <c r="J200">
        <v>1</v>
      </c>
      <c r="K200" s="1">
        <v>47847.19</v>
      </c>
      <c r="L200">
        <v>0</v>
      </c>
      <c r="M200">
        <v>6</v>
      </c>
      <c r="N200">
        <v>4236</v>
      </c>
      <c r="O200">
        <v>7</v>
      </c>
      <c r="P200">
        <v>60</v>
      </c>
      <c r="Q200">
        <v>1</v>
      </c>
      <c r="R200">
        <v>25416</v>
      </c>
      <c r="S200" t="str" cm="1">
        <f t="array" ref="S200">_xlfn.IFS(E203&lt;30,"18-29",E203&lt;45,"30-44",TRUE,"45+")</f>
        <v>30-44</v>
      </c>
      <c r="T200" t="str" cm="1">
        <f t="array" ref="T200">_xlfn.IFS(F200&lt;=2,"0-2 Years",F200&lt;=5,"3-5 Years",F200&lt;=8,"6-8 Years",TRUE,"9-10 Years")</f>
        <v>9-10 Years</v>
      </c>
      <c r="U200" t="str" cm="1">
        <f t="array" ref="U200">_xlfn.IFS(P200&gt;60,"High Risk",P200&gt;30,"Medium Risk",TRUE,"Low Risk")</f>
        <v>Medium Risk</v>
      </c>
      <c r="V200">
        <f t="shared" si="3"/>
        <v>4</v>
      </c>
    </row>
    <row r="201" spans="1:22" hidden="1" x14ac:dyDescent="0.2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 s="2">
        <v>96423.84</v>
      </c>
      <c r="H201">
        <v>1</v>
      </c>
      <c r="I201">
        <v>1</v>
      </c>
      <c r="J201">
        <v>0</v>
      </c>
      <c r="K201" s="1">
        <v>10488.44</v>
      </c>
      <c r="L201">
        <v>0</v>
      </c>
      <c r="M201">
        <v>17</v>
      </c>
      <c r="N201">
        <v>2570</v>
      </c>
      <c r="O201">
        <v>6</v>
      </c>
      <c r="P201">
        <v>163</v>
      </c>
      <c r="Q201">
        <v>0.35294117647058826</v>
      </c>
      <c r="R201">
        <v>43690</v>
      </c>
      <c r="S201" t="str" cm="1">
        <f t="array" ref="S201">_xlfn.IFS(E204&lt;30,"18-29",E204&lt;45,"30-44",TRUE,"45+")</f>
        <v>45+</v>
      </c>
      <c r="T201" t="str" cm="1">
        <f t="array" ref="T201">_xlfn.IFS(F201&lt;=2,"0-2 Years",F201&lt;=5,"3-5 Years",F201&lt;=8,"6-8 Years",TRUE,"9-10 Years")</f>
        <v>6-8 Years</v>
      </c>
      <c r="U201" t="str" cm="1">
        <f t="array" ref="U201">_xlfn.IFS(P201&gt;60,"High Risk",P201&gt;30,"Medium Risk",TRUE,"Low Risk")</f>
        <v>High Risk</v>
      </c>
      <c r="V201">
        <f t="shared" si="3"/>
        <v>5</v>
      </c>
    </row>
    <row r="202" spans="1:22" hidden="1" x14ac:dyDescent="0.2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 s="2">
        <v>141040.01</v>
      </c>
      <c r="H202">
        <v>1</v>
      </c>
      <c r="I202">
        <v>1</v>
      </c>
      <c r="J202">
        <v>1</v>
      </c>
      <c r="K202" s="1">
        <v>5978.2</v>
      </c>
      <c r="L202">
        <v>0</v>
      </c>
      <c r="M202">
        <v>7</v>
      </c>
      <c r="N202">
        <v>3961</v>
      </c>
      <c r="O202">
        <v>9</v>
      </c>
      <c r="P202">
        <v>64</v>
      </c>
      <c r="Q202">
        <v>1</v>
      </c>
      <c r="R202">
        <v>27727</v>
      </c>
      <c r="S202" t="str" cm="1">
        <f t="array" ref="S202">_xlfn.IFS(E205&lt;30,"18-29",E205&lt;45,"30-44",TRUE,"45+")</f>
        <v>30-44</v>
      </c>
      <c r="T202" t="str" cm="1">
        <f t="array" ref="T202">_xlfn.IFS(F202&lt;=2,"0-2 Years",F202&lt;=5,"3-5 Years",F202&lt;=8,"6-8 Years",TRUE,"9-10 Years")</f>
        <v>0-2 Years</v>
      </c>
      <c r="U202" t="str" cm="1">
        <f t="array" ref="U202">_xlfn.IFS(P202&gt;60,"High Risk",P202&gt;30,"Medium Risk",TRUE,"Low Risk")</f>
        <v>High Risk</v>
      </c>
      <c r="V202">
        <f t="shared" si="3"/>
        <v>3</v>
      </c>
    </row>
    <row r="203" spans="1:22" hidden="1" x14ac:dyDescent="0.2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 s="2">
        <v>105420.18</v>
      </c>
      <c r="H203">
        <v>1</v>
      </c>
      <c r="I203">
        <v>0</v>
      </c>
      <c r="J203">
        <v>1</v>
      </c>
      <c r="K203" s="1">
        <v>121409.06</v>
      </c>
      <c r="L203">
        <v>0</v>
      </c>
      <c r="M203">
        <v>21</v>
      </c>
      <c r="N203">
        <v>4156</v>
      </c>
      <c r="O203">
        <v>9</v>
      </c>
      <c r="P203">
        <v>66</v>
      </c>
      <c r="Q203">
        <v>0.42857142857142855</v>
      </c>
      <c r="R203">
        <v>87276</v>
      </c>
      <c r="S203" t="str" cm="1">
        <f t="array" ref="S203">_xlfn.IFS(E206&lt;30,"18-29",E206&lt;45,"30-44",TRUE,"45+")</f>
        <v>30-44</v>
      </c>
      <c r="T203" t="str" cm="1">
        <f t="array" ref="T203">_xlfn.IFS(F203&lt;=2,"0-2 Years",F203&lt;=5,"3-5 Years",F203&lt;=8,"6-8 Years",TRUE,"9-10 Years")</f>
        <v>3-5 Years</v>
      </c>
      <c r="U203" t="str" cm="1">
        <f t="array" ref="U203">_xlfn.IFS(P203&gt;60,"High Risk",P203&gt;30,"Medium Risk",TRUE,"Low Risk")</f>
        <v>High Risk</v>
      </c>
      <c r="V203">
        <f t="shared" si="3"/>
        <v>2</v>
      </c>
    </row>
    <row r="204" spans="1:22" x14ac:dyDescent="0.2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 s="2">
        <v>0</v>
      </c>
      <c r="H204">
        <v>1</v>
      </c>
      <c r="I204">
        <v>0</v>
      </c>
      <c r="J204">
        <v>1</v>
      </c>
      <c r="K204" s="1">
        <v>146145.93</v>
      </c>
      <c r="L204">
        <v>1</v>
      </c>
      <c r="M204">
        <v>12</v>
      </c>
      <c r="N204">
        <v>3054</v>
      </c>
      <c r="O204">
        <v>3</v>
      </c>
      <c r="P204">
        <v>56</v>
      </c>
      <c r="Q204">
        <v>0.25</v>
      </c>
      <c r="R204">
        <v>36648</v>
      </c>
      <c r="S204" t="str" cm="1">
        <f t="array" ref="S204">_xlfn.IFS(E207&lt;30,"18-29",E207&lt;45,"30-44",TRUE,"45+")</f>
        <v>30-44</v>
      </c>
      <c r="T204" t="str" cm="1">
        <f t="array" ref="T204">_xlfn.IFS(F204&lt;=2,"0-2 Years",F204&lt;=5,"3-5 Years",F204&lt;=8,"6-8 Years",TRUE,"9-10 Years")</f>
        <v>3-5 Years</v>
      </c>
      <c r="U204" t="str" cm="1">
        <f t="array" ref="U204">_xlfn.IFS(P204&gt;60,"High Risk",P204&gt;30,"Medium Risk",TRUE,"Low Risk")</f>
        <v>Medium Risk</v>
      </c>
      <c r="V204">
        <f t="shared" si="3"/>
        <v>6</v>
      </c>
    </row>
    <row r="205" spans="1:22" hidden="1" x14ac:dyDescent="0.2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 s="2">
        <v>129022.06</v>
      </c>
      <c r="H205">
        <v>2</v>
      </c>
      <c r="I205">
        <v>1</v>
      </c>
      <c r="J205">
        <v>1</v>
      </c>
      <c r="K205" s="1">
        <v>14374.86</v>
      </c>
      <c r="L205">
        <v>1</v>
      </c>
      <c r="M205">
        <v>18</v>
      </c>
      <c r="N205">
        <v>2815</v>
      </c>
      <c r="O205">
        <v>4</v>
      </c>
      <c r="P205">
        <v>20</v>
      </c>
      <c r="Q205">
        <v>0.22222222222222221</v>
      </c>
      <c r="R205">
        <v>50670</v>
      </c>
      <c r="S205" t="str" cm="1">
        <f t="array" ref="S205">_xlfn.IFS(E208&lt;30,"18-29",E208&lt;45,"30-44",TRUE,"45+")</f>
        <v>30-44</v>
      </c>
      <c r="T205" t="str" cm="1">
        <f t="array" ref="T205">_xlfn.IFS(F205&lt;=2,"0-2 Years",F205&lt;=5,"3-5 Years",F205&lt;=8,"6-8 Years",TRUE,"9-10 Years")</f>
        <v>0-2 Years</v>
      </c>
      <c r="U205" t="str" cm="1">
        <f t="array" ref="U205">_xlfn.IFS(P205&gt;60,"High Risk",P205&gt;30,"Medium Risk",TRUE,"Low Risk")</f>
        <v>Low Risk</v>
      </c>
      <c r="V205">
        <f t="shared" si="3"/>
        <v>1</v>
      </c>
    </row>
    <row r="206" spans="1:22" hidden="1" x14ac:dyDescent="0.2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 s="2">
        <v>176666.62</v>
      </c>
      <c r="H206">
        <v>1</v>
      </c>
      <c r="I206">
        <v>1</v>
      </c>
      <c r="J206">
        <v>0</v>
      </c>
      <c r="K206" s="1">
        <v>94670.77</v>
      </c>
      <c r="L206">
        <v>0</v>
      </c>
      <c r="M206">
        <v>10</v>
      </c>
      <c r="N206">
        <v>3023</v>
      </c>
      <c r="O206">
        <v>2</v>
      </c>
      <c r="P206">
        <v>179</v>
      </c>
      <c r="Q206">
        <v>0.2</v>
      </c>
      <c r="R206">
        <v>30230</v>
      </c>
      <c r="S206" t="str" cm="1">
        <f t="array" ref="S206">_xlfn.IFS(E209&lt;30,"18-29",E209&lt;45,"30-44",TRUE,"45+")</f>
        <v>30-44</v>
      </c>
      <c r="T206" t="str" cm="1">
        <f t="array" ref="T206">_xlfn.IFS(F206&lt;=2,"0-2 Years",F206&lt;=5,"3-5 Years",F206&lt;=8,"6-8 Years",TRUE,"9-10 Years")</f>
        <v>3-5 Years</v>
      </c>
      <c r="U206" t="str" cm="1">
        <f t="array" ref="U206">_xlfn.IFS(P206&gt;60,"High Risk",P206&gt;30,"Medium Risk",TRUE,"Low Risk")</f>
        <v>High Risk</v>
      </c>
      <c r="V206">
        <f t="shared" si="3"/>
        <v>5</v>
      </c>
    </row>
    <row r="207" spans="1:22" hidden="1" x14ac:dyDescent="0.2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 s="2">
        <v>0</v>
      </c>
      <c r="H207">
        <v>1</v>
      </c>
      <c r="I207">
        <v>1</v>
      </c>
      <c r="J207">
        <v>1</v>
      </c>
      <c r="K207" s="1">
        <v>179670.31</v>
      </c>
      <c r="L207">
        <v>0</v>
      </c>
      <c r="M207">
        <v>23</v>
      </c>
      <c r="N207">
        <v>1064</v>
      </c>
      <c r="O207">
        <v>9</v>
      </c>
      <c r="P207">
        <v>142</v>
      </c>
      <c r="Q207">
        <v>0.39130434782608697</v>
      </c>
      <c r="R207">
        <v>24472</v>
      </c>
      <c r="S207" t="str" cm="1">
        <f t="array" ref="S207">_xlfn.IFS(E210&lt;30,"18-29",E210&lt;45,"30-44",TRUE,"45+")</f>
        <v>45+</v>
      </c>
      <c r="T207" t="str" cm="1">
        <f t="array" ref="T207">_xlfn.IFS(F207&lt;=2,"0-2 Years",F207&lt;=5,"3-5 Years",F207&lt;=8,"6-8 Years",TRUE,"9-10 Years")</f>
        <v>3-5 Years</v>
      </c>
      <c r="U207" t="str" cm="1">
        <f t="array" ref="U207">_xlfn.IFS(P207&gt;60,"High Risk",P207&gt;30,"Medium Risk",TRUE,"Low Risk")</f>
        <v>High Risk</v>
      </c>
      <c r="V207">
        <f t="shared" si="3"/>
        <v>5</v>
      </c>
    </row>
    <row r="208" spans="1:22" hidden="1" x14ac:dyDescent="0.2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 s="2">
        <v>89763.839999999997</v>
      </c>
      <c r="H208">
        <v>1</v>
      </c>
      <c r="I208">
        <v>0</v>
      </c>
      <c r="J208">
        <v>0</v>
      </c>
      <c r="K208" s="1">
        <v>199304.74</v>
      </c>
      <c r="L208">
        <v>1</v>
      </c>
      <c r="M208">
        <v>5</v>
      </c>
      <c r="N208">
        <v>2884</v>
      </c>
      <c r="O208">
        <v>6</v>
      </c>
      <c r="P208">
        <v>24</v>
      </c>
      <c r="Q208">
        <v>1</v>
      </c>
      <c r="R208">
        <v>14420</v>
      </c>
      <c r="S208" t="str" cm="1">
        <f t="array" ref="S208">_xlfn.IFS(E211&lt;30,"18-29",E211&lt;45,"30-44",TRUE,"45+")</f>
        <v>45+</v>
      </c>
      <c r="T208" t="str" cm="1">
        <f t="array" ref="T208">_xlfn.IFS(F208&lt;=2,"0-2 Years",F208&lt;=5,"3-5 Years",F208&lt;=8,"6-8 Years",TRUE,"9-10 Years")</f>
        <v>3-5 Years</v>
      </c>
      <c r="U208" t="str" cm="1">
        <f t="array" ref="U208">_xlfn.IFS(P208&gt;60,"High Risk",P208&gt;30,"Medium Risk",TRUE,"Low Risk")</f>
        <v>Low Risk</v>
      </c>
      <c r="V208">
        <f t="shared" si="3"/>
        <v>5</v>
      </c>
    </row>
    <row r="209" spans="1:22" hidden="1" x14ac:dyDescent="0.2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 s="2">
        <v>134954.53</v>
      </c>
      <c r="H209">
        <v>1</v>
      </c>
      <c r="I209">
        <v>1</v>
      </c>
      <c r="J209">
        <v>1</v>
      </c>
      <c r="K209" s="1">
        <v>151954.39000000001</v>
      </c>
      <c r="L209">
        <v>0</v>
      </c>
      <c r="M209">
        <v>19</v>
      </c>
      <c r="N209">
        <v>3779</v>
      </c>
      <c r="O209">
        <v>5</v>
      </c>
      <c r="P209">
        <v>180</v>
      </c>
      <c r="Q209">
        <v>0.26315789473684209</v>
      </c>
      <c r="R209">
        <v>71801</v>
      </c>
      <c r="S209" t="str" cm="1">
        <f t="array" ref="S209">_xlfn.IFS(E212&lt;30,"18-29",E212&lt;45,"30-44",TRUE,"45+")</f>
        <v>30-44</v>
      </c>
      <c r="T209" t="str" cm="1">
        <f t="array" ref="T209">_xlfn.IFS(F209&lt;=2,"0-2 Years",F209&lt;=5,"3-5 Years",F209&lt;=8,"6-8 Years",TRUE,"9-10 Years")</f>
        <v>3-5 Years</v>
      </c>
      <c r="U209" t="str" cm="1">
        <f t="array" ref="U209">_xlfn.IFS(P209&gt;60,"High Risk",P209&gt;30,"Medium Risk",TRUE,"Low Risk")</f>
        <v>High Risk</v>
      </c>
      <c r="V209">
        <f t="shared" si="3"/>
        <v>2</v>
      </c>
    </row>
    <row r="210" spans="1:22" x14ac:dyDescent="0.2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 s="2">
        <v>0</v>
      </c>
      <c r="H210">
        <v>1</v>
      </c>
      <c r="I210">
        <v>1</v>
      </c>
      <c r="J210">
        <v>0</v>
      </c>
      <c r="K210" s="1">
        <v>142513.5</v>
      </c>
      <c r="L210">
        <v>1</v>
      </c>
      <c r="M210">
        <v>30</v>
      </c>
      <c r="N210">
        <v>1356</v>
      </c>
      <c r="O210">
        <v>4</v>
      </c>
      <c r="P210">
        <v>92</v>
      </c>
      <c r="Q210">
        <v>0.13333333333333333</v>
      </c>
      <c r="R210">
        <v>40680</v>
      </c>
      <c r="S210" t="str" cm="1">
        <f t="array" ref="S210">_xlfn.IFS(E213&lt;30,"18-29",E213&lt;45,"30-44",TRUE,"45+")</f>
        <v>30-44</v>
      </c>
      <c r="T210" t="str" cm="1">
        <f t="array" ref="T210">_xlfn.IFS(F210&lt;=2,"0-2 Years",F210&lt;=5,"3-5 Years",F210&lt;=8,"6-8 Years",TRUE,"9-10 Years")</f>
        <v>3-5 Years</v>
      </c>
      <c r="U210" t="str" cm="1">
        <f t="array" ref="U210">_xlfn.IFS(P210&gt;60,"High Risk",P210&gt;30,"Medium Risk",TRUE,"Low Risk")</f>
        <v>High Risk</v>
      </c>
      <c r="V210">
        <f t="shared" si="3"/>
        <v>8</v>
      </c>
    </row>
    <row r="211" spans="1:22" hidden="1" x14ac:dyDescent="0.2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 s="2">
        <v>106376.85</v>
      </c>
      <c r="H211">
        <v>1</v>
      </c>
      <c r="I211">
        <v>0</v>
      </c>
      <c r="J211">
        <v>1</v>
      </c>
      <c r="K211" s="1">
        <v>158264.62</v>
      </c>
      <c r="L211">
        <v>0</v>
      </c>
      <c r="M211">
        <v>13</v>
      </c>
      <c r="N211">
        <v>372</v>
      </c>
      <c r="O211">
        <v>0</v>
      </c>
      <c r="P211">
        <v>62</v>
      </c>
      <c r="Q211">
        <v>0</v>
      </c>
      <c r="R211">
        <v>4836</v>
      </c>
      <c r="S211" t="str" cm="1">
        <f t="array" ref="S211">_xlfn.IFS(E214&lt;30,"18-29",E214&lt;45,"30-44",TRUE,"45+")</f>
        <v>30-44</v>
      </c>
      <c r="T211" t="str" cm="1">
        <f t="array" ref="T211">_xlfn.IFS(F211&lt;=2,"0-2 Years",F211&lt;=5,"3-5 Years",F211&lt;=8,"6-8 Years",TRUE,"9-10 Years")</f>
        <v>0-2 Years</v>
      </c>
      <c r="U211" t="str" cm="1">
        <f t="array" ref="U211">_xlfn.IFS(P211&gt;60,"High Risk",P211&gt;30,"Medium Risk",TRUE,"Low Risk")</f>
        <v>High Risk</v>
      </c>
      <c r="V211">
        <f t="shared" si="3"/>
        <v>3</v>
      </c>
    </row>
    <row r="212" spans="1:22" hidden="1" x14ac:dyDescent="0.2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 s="2">
        <v>161814.64000000001</v>
      </c>
      <c r="H212">
        <v>2</v>
      </c>
      <c r="I212">
        <v>1</v>
      </c>
      <c r="J212">
        <v>0</v>
      </c>
      <c r="K212" s="1">
        <v>169381.9</v>
      </c>
      <c r="L212">
        <v>0</v>
      </c>
      <c r="M212">
        <v>1</v>
      </c>
      <c r="N212">
        <v>3946</v>
      </c>
      <c r="O212">
        <v>3</v>
      </c>
      <c r="P212">
        <v>176</v>
      </c>
      <c r="Q212">
        <v>1</v>
      </c>
      <c r="R212">
        <v>3946</v>
      </c>
      <c r="S212" t="str" cm="1">
        <f t="array" ref="S212">_xlfn.IFS(E215&lt;30,"18-29",E215&lt;45,"30-44",TRUE,"45+")</f>
        <v>30-44</v>
      </c>
      <c r="T212" t="str" cm="1">
        <f t="array" ref="T212">_xlfn.IFS(F212&lt;=2,"0-2 Years",F212&lt;=5,"3-5 Years",F212&lt;=8,"6-8 Years",TRUE,"9-10 Years")</f>
        <v>0-2 Years</v>
      </c>
      <c r="U212" t="str" cm="1">
        <f t="array" ref="U212">_xlfn.IFS(P212&gt;60,"High Risk",P212&gt;30,"Medium Risk",TRUE,"Low Risk")</f>
        <v>High Risk</v>
      </c>
      <c r="V212">
        <f t="shared" si="3"/>
        <v>4</v>
      </c>
    </row>
    <row r="213" spans="1:22" hidden="1" x14ac:dyDescent="0.2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 s="2">
        <v>0</v>
      </c>
      <c r="H213">
        <v>2</v>
      </c>
      <c r="I213">
        <v>1</v>
      </c>
      <c r="J213">
        <v>1</v>
      </c>
      <c r="K213" s="1">
        <v>169915.02</v>
      </c>
      <c r="L213">
        <v>0</v>
      </c>
      <c r="M213">
        <v>16</v>
      </c>
      <c r="N213">
        <v>3268</v>
      </c>
      <c r="O213">
        <v>8</v>
      </c>
      <c r="P213">
        <v>180</v>
      </c>
      <c r="Q213">
        <v>0.5</v>
      </c>
      <c r="R213">
        <v>52288</v>
      </c>
      <c r="S213" t="str" cm="1">
        <f t="array" ref="S213">_xlfn.IFS(E216&lt;30,"18-29",E216&lt;45,"30-44",TRUE,"45+")</f>
        <v>18-29</v>
      </c>
      <c r="T213" t="str" cm="1">
        <f t="array" ref="T213">_xlfn.IFS(F213&lt;=2,"0-2 Years",F213&lt;=5,"3-5 Years",F213&lt;=8,"6-8 Years",TRUE,"9-10 Years")</f>
        <v>6-8 Years</v>
      </c>
      <c r="U213" t="str" cm="1">
        <f t="array" ref="U213">_xlfn.IFS(P213&gt;60,"High Risk",P213&gt;30,"Medium Risk",TRUE,"Low Risk")</f>
        <v>High Risk</v>
      </c>
      <c r="V213">
        <f t="shared" si="3"/>
        <v>3</v>
      </c>
    </row>
    <row r="214" spans="1:22" x14ac:dyDescent="0.2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 s="2">
        <v>0</v>
      </c>
      <c r="H214">
        <v>2</v>
      </c>
      <c r="I214">
        <v>0</v>
      </c>
      <c r="J214">
        <v>0</v>
      </c>
      <c r="K214" s="1">
        <v>88852.47</v>
      </c>
      <c r="L214">
        <v>0</v>
      </c>
      <c r="M214">
        <v>27</v>
      </c>
      <c r="N214">
        <v>654</v>
      </c>
      <c r="O214">
        <v>10</v>
      </c>
      <c r="P214">
        <v>81</v>
      </c>
      <c r="Q214">
        <v>0.37037037037037035</v>
      </c>
      <c r="R214">
        <v>17658</v>
      </c>
      <c r="S214" t="str" cm="1">
        <f t="array" ref="S214">_xlfn.IFS(E217&lt;30,"18-29",E217&lt;45,"30-44",TRUE,"45+")</f>
        <v>45+</v>
      </c>
      <c r="T214" t="str" cm="1">
        <f t="array" ref="T214">_xlfn.IFS(F214&lt;=2,"0-2 Years",F214&lt;=5,"3-5 Years",F214&lt;=8,"6-8 Years",TRUE,"9-10 Years")</f>
        <v>9-10 Years</v>
      </c>
      <c r="U214" t="str" cm="1">
        <f t="array" ref="U214">_xlfn.IFS(P214&gt;60,"High Risk",P214&gt;30,"Medium Risk",TRUE,"Low Risk")</f>
        <v>High Risk</v>
      </c>
      <c r="V214">
        <f t="shared" si="3"/>
        <v>6</v>
      </c>
    </row>
    <row r="215" spans="1:22" hidden="1" x14ac:dyDescent="0.2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 s="2">
        <v>63095.01</v>
      </c>
      <c r="H215">
        <v>1</v>
      </c>
      <c r="I215">
        <v>1</v>
      </c>
      <c r="J215">
        <v>1</v>
      </c>
      <c r="K215" s="1">
        <v>40645.81</v>
      </c>
      <c r="L215">
        <v>0</v>
      </c>
      <c r="M215">
        <v>16</v>
      </c>
      <c r="N215">
        <v>1600</v>
      </c>
      <c r="O215">
        <v>5</v>
      </c>
      <c r="P215">
        <v>82</v>
      </c>
      <c r="Q215">
        <v>0.3125</v>
      </c>
      <c r="R215">
        <v>25600</v>
      </c>
      <c r="S215" t="str" cm="1">
        <f t="array" ref="S215">_xlfn.IFS(E218&lt;30,"18-29",E218&lt;45,"30-44",TRUE,"45+")</f>
        <v>45+</v>
      </c>
      <c r="T215" t="str" cm="1">
        <f t="array" ref="T215">_xlfn.IFS(F215&lt;=2,"0-2 Years",F215&lt;=5,"3-5 Years",F215&lt;=8,"6-8 Years",TRUE,"9-10 Years")</f>
        <v>0-2 Years</v>
      </c>
      <c r="U215" t="str" cm="1">
        <f t="array" ref="U215">_xlfn.IFS(P215&gt;60,"High Risk",P215&gt;30,"Medium Risk",TRUE,"Low Risk")</f>
        <v>High Risk</v>
      </c>
      <c r="V215">
        <f t="shared" si="3"/>
        <v>3</v>
      </c>
    </row>
    <row r="216" spans="1:22" hidden="1" x14ac:dyDescent="0.2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 s="2">
        <v>118287.01</v>
      </c>
      <c r="H216">
        <v>2</v>
      </c>
      <c r="I216">
        <v>0</v>
      </c>
      <c r="J216">
        <v>0</v>
      </c>
      <c r="K216" s="1">
        <v>60427.3</v>
      </c>
      <c r="L216">
        <v>0</v>
      </c>
      <c r="M216">
        <v>4</v>
      </c>
      <c r="N216">
        <v>2377</v>
      </c>
      <c r="O216">
        <v>7</v>
      </c>
      <c r="P216">
        <v>53</v>
      </c>
      <c r="Q216">
        <v>1</v>
      </c>
      <c r="R216">
        <v>9508</v>
      </c>
      <c r="S216" t="str" cm="1">
        <f t="array" ref="S216">_xlfn.IFS(E219&lt;30,"18-29",E219&lt;45,"30-44",TRUE,"45+")</f>
        <v>30-44</v>
      </c>
      <c r="T216" t="str" cm="1">
        <f t="array" ref="T216">_xlfn.IFS(F216&lt;=2,"0-2 Years",F216&lt;=5,"3-5 Years",F216&lt;=8,"6-8 Years",TRUE,"9-10 Years")</f>
        <v>3-5 Years</v>
      </c>
      <c r="U216" t="str" cm="1">
        <f t="array" ref="U216">_xlfn.IFS(P216&gt;60,"High Risk",P216&gt;30,"Medium Risk",TRUE,"Low Risk")</f>
        <v>Medium Risk</v>
      </c>
      <c r="V216">
        <f t="shared" si="3"/>
        <v>3</v>
      </c>
    </row>
    <row r="217" spans="1:22" hidden="1" x14ac:dyDescent="0.2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 s="2">
        <v>106854.21</v>
      </c>
      <c r="H217">
        <v>1</v>
      </c>
      <c r="I217">
        <v>0</v>
      </c>
      <c r="J217">
        <v>1</v>
      </c>
      <c r="K217" s="1">
        <v>157959.01999999999</v>
      </c>
      <c r="L217">
        <v>1</v>
      </c>
      <c r="M217">
        <v>18</v>
      </c>
      <c r="N217">
        <v>2906</v>
      </c>
      <c r="O217">
        <v>10</v>
      </c>
      <c r="P217">
        <v>35</v>
      </c>
      <c r="Q217">
        <v>0.55555555555555558</v>
      </c>
      <c r="R217">
        <v>52308</v>
      </c>
      <c r="S217" t="str" cm="1">
        <f t="array" ref="S217">_xlfn.IFS(E220&lt;30,"18-29",E220&lt;45,"30-44",TRUE,"45+")</f>
        <v>30-44</v>
      </c>
      <c r="T217" t="str" cm="1">
        <f t="array" ref="T217">_xlfn.IFS(F217&lt;=2,"0-2 Years",F217&lt;=5,"3-5 Years",F217&lt;=8,"6-8 Years",TRUE,"9-10 Years")</f>
        <v>6-8 Years</v>
      </c>
      <c r="U217" t="str" cm="1">
        <f t="array" ref="U217">_xlfn.IFS(P217&gt;60,"High Risk",P217&gt;30,"Medium Risk",TRUE,"Low Risk")</f>
        <v>Medium Risk</v>
      </c>
      <c r="V217">
        <f t="shared" si="3"/>
        <v>3</v>
      </c>
    </row>
    <row r="218" spans="1:22" x14ac:dyDescent="0.2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 s="2">
        <v>49512.55</v>
      </c>
      <c r="H218">
        <v>1</v>
      </c>
      <c r="I218">
        <v>1</v>
      </c>
      <c r="J218">
        <v>0</v>
      </c>
      <c r="K218" s="1">
        <v>133007.34</v>
      </c>
      <c r="L218">
        <v>0</v>
      </c>
      <c r="M218">
        <v>4</v>
      </c>
      <c r="N218">
        <v>2961</v>
      </c>
      <c r="O218">
        <v>0</v>
      </c>
      <c r="P218">
        <v>162</v>
      </c>
      <c r="Q218">
        <v>0</v>
      </c>
      <c r="R218">
        <v>11844</v>
      </c>
      <c r="S218" t="str" cm="1">
        <f t="array" ref="S218">_xlfn.IFS(E221&lt;30,"18-29",E221&lt;45,"30-44",TRUE,"45+")</f>
        <v>45+</v>
      </c>
      <c r="T218" t="str" cm="1">
        <f t="array" ref="T218">_xlfn.IFS(F218&lt;=2,"0-2 Years",F218&lt;=5,"3-5 Years",F218&lt;=8,"6-8 Years",TRUE,"9-10 Years")</f>
        <v>6-8 Years</v>
      </c>
      <c r="U218" t="str" cm="1">
        <f t="array" ref="U218">_xlfn.IFS(P218&gt;60,"High Risk",P218&gt;30,"Medium Risk",TRUE,"Low Risk")</f>
        <v>High Risk</v>
      </c>
      <c r="V218">
        <f t="shared" si="3"/>
        <v>6</v>
      </c>
    </row>
    <row r="219" spans="1:22" x14ac:dyDescent="0.2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 s="2">
        <v>0</v>
      </c>
      <c r="H219">
        <v>2</v>
      </c>
      <c r="I219">
        <v>0</v>
      </c>
      <c r="J219">
        <v>0</v>
      </c>
      <c r="K219" s="1">
        <v>176576.62</v>
      </c>
      <c r="L219">
        <v>0</v>
      </c>
      <c r="M219">
        <v>15</v>
      </c>
      <c r="N219">
        <v>418</v>
      </c>
      <c r="O219">
        <v>6</v>
      </c>
      <c r="P219">
        <v>66</v>
      </c>
      <c r="Q219">
        <v>0.4</v>
      </c>
      <c r="R219">
        <v>6270</v>
      </c>
      <c r="S219" t="str" cm="1">
        <f t="array" ref="S219">_xlfn.IFS(E222&lt;30,"18-29",E222&lt;45,"30-44",TRUE,"45+")</f>
        <v>30-44</v>
      </c>
      <c r="T219" t="str" cm="1">
        <f t="array" ref="T219">_xlfn.IFS(F219&lt;=2,"0-2 Years",F219&lt;=5,"3-5 Years",F219&lt;=8,"6-8 Years",TRUE,"9-10 Years")</f>
        <v>9-10 Years</v>
      </c>
      <c r="U219" t="str" cm="1">
        <f t="array" ref="U219">_xlfn.IFS(P219&gt;60,"High Risk",P219&gt;30,"Medium Risk",TRUE,"Low Risk")</f>
        <v>High Risk</v>
      </c>
      <c r="V219">
        <f t="shared" si="3"/>
        <v>6</v>
      </c>
    </row>
    <row r="220" spans="1:22" hidden="1" x14ac:dyDescent="0.2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 s="2">
        <v>105799.32</v>
      </c>
      <c r="H220">
        <v>2</v>
      </c>
      <c r="I220">
        <v>1</v>
      </c>
      <c r="J220">
        <v>0</v>
      </c>
      <c r="K220" s="1">
        <v>34888.04</v>
      </c>
      <c r="L220">
        <v>1</v>
      </c>
      <c r="M220">
        <v>15</v>
      </c>
      <c r="N220">
        <v>4199</v>
      </c>
      <c r="O220">
        <v>2</v>
      </c>
      <c r="P220">
        <v>123</v>
      </c>
      <c r="Q220">
        <v>0.13333333333333333</v>
      </c>
      <c r="R220">
        <v>62985</v>
      </c>
      <c r="S220" t="str" cm="1">
        <f t="array" ref="S220">_xlfn.IFS(E223&lt;30,"18-29",E223&lt;45,"30-44",TRUE,"45+")</f>
        <v>30-44</v>
      </c>
      <c r="T220" t="str" cm="1">
        <f t="array" ref="T220">_xlfn.IFS(F220&lt;=2,"0-2 Years",F220&lt;=5,"3-5 Years",F220&lt;=8,"6-8 Years",TRUE,"9-10 Years")</f>
        <v>0-2 Years</v>
      </c>
      <c r="U220" t="str" cm="1">
        <f t="array" ref="U220">_xlfn.IFS(P220&gt;60,"High Risk",P220&gt;30,"Medium Risk",TRUE,"Low Risk")</f>
        <v>High Risk</v>
      </c>
      <c r="V220">
        <f t="shared" si="3"/>
        <v>4</v>
      </c>
    </row>
    <row r="221" spans="1:22" x14ac:dyDescent="0.2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 s="2">
        <v>0</v>
      </c>
      <c r="H221">
        <v>1</v>
      </c>
      <c r="I221">
        <v>1</v>
      </c>
      <c r="J221">
        <v>1</v>
      </c>
      <c r="K221" s="1">
        <v>28737.71</v>
      </c>
      <c r="L221">
        <v>1</v>
      </c>
      <c r="M221">
        <v>17</v>
      </c>
      <c r="N221">
        <v>4924</v>
      </c>
      <c r="O221">
        <v>3</v>
      </c>
      <c r="P221">
        <v>177</v>
      </c>
      <c r="Q221">
        <v>0.17647058823529413</v>
      </c>
      <c r="R221">
        <v>83708</v>
      </c>
      <c r="S221" t="str" cm="1">
        <f t="array" ref="S221">_xlfn.IFS(E224&lt;30,"18-29",E224&lt;45,"30-44",TRUE,"45+")</f>
        <v>30-44</v>
      </c>
      <c r="T221" t="str" cm="1">
        <f t="array" ref="T221">_xlfn.IFS(F221&lt;=2,"0-2 Years",F221&lt;=5,"3-5 Years",F221&lt;=8,"6-8 Years",TRUE,"9-10 Years")</f>
        <v>6-8 Years</v>
      </c>
      <c r="U221" t="str" cm="1">
        <f t="array" ref="U221">_xlfn.IFS(P221&gt;60,"High Risk",P221&gt;30,"Medium Risk",TRUE,"Low Risk")</f>
        <v>High Risk</v>
      </c>
      <c r="V221">
        <f t="shared" si="3"/>
        <v>6</v>
      </c>
    </row>
    <row r="222" spans="1:22" hidden="1" x14ac:dyDescent="0.2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 s="2">
        <v>114722.05</v>
      </c>
      <c r="H222">
        <v>2</v>
      </c>
      <c r="I222">
        <v>1</v>
      </c>
      <c r="J222">
        <v>1</v>
      </c>
      <c r="K222" s="1">
        <v>98178.57</v>
      </c>
      <c r="L222">
        <v>0</v>
      </c>
      <c r="M222">
        <v>13</v>
      </c>
      <c r="N222">
        <v>634</v>
      </c>
      <c r="O222">
        <v>5</v>
      </c>
      <c r="P222">
        <v>172</v>
      </c>
      <c r="Q222">
        <v>0.38461538461538464</v>
      </c>
      <c r="R222">
        <v>8242</v>
      </c>
      <c r="S222" t="str" cm="1">
        <f t="array" ref="S222">_xlfn.IFS(E225&lt;30,"18-29",E225&lt;45,"30-44",TRUE,"45+")</f>
        <v>30-44</v>
      </c>
      <c r="T222" t="str" cm="1">
        <f t="array" ref="T222">_xlfn.IFS(F222&lt;=2,"0-2 Years",F222&lt;=5,"3-5 Years",F222&lt;=8,"6-8 Years",TRUE,"9-10 Years")</f>
        <v>9-10 Years</v>
      </c>
      <c r="U222" t="str" cm="1">
        <f t="array" ref="U222">_xlfn.IFS(P222&gt;60,"High Risk",P222&gt;30,"Medium Risk",TRUE,"Low Risk")</f>
        <v>High Risk</v>
      </c>
      <c r="V222">
        <f t="shared" si="3"/>
        <v>0</v>
      </c>
    </row>
    <row r="223" spans="1:22" hidden="1" x14ac:dyDescent="0.2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 s="2">
        <v>0</v>
      </c>
      <c r="H223">
        <v>1</v>
      </c>
      <c r="I223">
        <v>0</v>
      </c>
      <c r="J223">
        <v>1</v>
      </c>
      <c r="K223" s="1">
        <v>125010.24000000001</v>
      </c>
      <c r="L223">
        <v>0</v>
      </c>
      <c r="M223">
        <v>11</v>
      </c>
      <c r="N223">
        <v>4642</v>
      </c>
      <c r="O223">
        <v>7</v>
      </c>
      <c r="P223">
        <v>136</v>
      </c>
      <c r="Q223">
        <v>0.63636363636363635</v>
      </c>
      <c r="R223">
        <v>51062</v>
      </c>
      <c r="S223" t="str" cm="1">
        <f t="array" ref="S223">_xlfn.IFS(E226&lt;30,"18-29",E226&lt;45,"30-44",TRUE,"45+")</f>
        <v>45+</v>
      </c>
      <c r="T223" t="str" cm="1">
        <f t="array" ref="T223">_xlfn.IFS(F223&lt;=2,"0-2 Years",F223&lt;=5,"3-5 Years",F223&lt;=8,"6-8 Years",TRUE,"9-10 Years")</f>
        <v>6-8 Years</v>
      </c>
      <c r="U223" t="str" cm="1">
        <f t="array" ref="U223">_xlfn.IFS(P223&gt;60,"High Risk",P223&gt;30,"Medium Risk",TRUE,"Low Risk")</f>
        <v>High Risk</v>
      </c>
      <c r="V223">
        <f t="shared" si="3"/>
        <v>5</v>
      </c>
    </row>
    <row r="224" spans="1:22" hidden="1" x14ac:dyDescent="0.2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 s="2">
        <v>0</v>
      </c>
      <c r="H224">
        <v>2</v>
      </c>
      <c r="I224">
        <v>1</v>
      </c>
      <c r="J224">
        <v>1</v>
      </c>
      <c r="K224" s="1">
        <v>167984.61</v>
      </c>
      <c r="L224">
        <v>0</v>
      </c>
      <c r="M224">
        <v>28</v>
      </c>
      <c r="N224">
        <v>2936</v>
      </c>
      <c r="O224">
        <v>9</v>
      </c>
      <c r="P224">
        <v>113</v>
      </c>
      <c r="Q224">
        <v>0.32142857142857145</v>
      </c>
      <c r="R224">
        <v>82208</v>
      </c>
      <c r="S224" t="str" cm="1">
        <f t="array" ref="S224">_xlfn.IFS(E227&lt;30,"18-29",E227&lt;45,"30-44",TRUE,"45+")</f>
        <v>30-44</v>
      </c>
      <c r="T224" t="str" cm="1">
        <f t="array" ref="T224">_xlfn.IFS(F224&lt;=2,"0-2 Years",F224&lt;=5,"3-5 Years",F224&lt;=8,"6-8 Years",TRUE,"9-10 Years")</f>
        <v>0-2 Years</v>
      </c>
      <c r="U224" t="str" cm="1">
        <f t="array" ref="U224">_xlfn.IFS(P224&gt;60,"High Risk",P224&gt;30,"Medium Risk",TRUE,"Low Risk")</f>
        <v>High Risk</v>
      </c>
      <c r="V224">
        <f t="shared" si="3"/>
        <v>4</v>
      </c>
    </row>
    <row r="225" spans="1:22" x14ac:dyDescent="0.2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 s="2">
        <v>0</v>
      </c>
      <c r="H225">
        <v>1</v>
      </c>
      <c r="I225">
        <v>1</v>
      </c>
      <c r="J225">
        <v>0</v>
      </c>
      <c r="K225" s="1">
        <v>4861.72</v>
      </c>
      <c r="L225">
        <v>1</v>
      </c>
      <c r="M225">
        <v>6</v>
      </c>
      <c r="N225">
        <v>668</v>
      </c>
      <c r="O225">
        <v>9</v>
      </c>
      <c r="P225">
        <v>145</v>
      </c>
      <c r="Q225">
        <v>1</v>
      </c>
      <c r="R225">
        <v>4008</v>
      </c>
      <c r="S225" t="str" cm="1">
        <f t="array" ref="S225">_xlfn.IFS(E228&lt;30,"18-29",E228&lt;45,"30-44",TRUE,"45+")</f>
        <v>30-44</v>
      </c>
      <c r="T225" t="str" cm="1">
        <f t="array" ref="T225">_xlfn.IFS(F225&lt;=2,"0-2 Years",F225&lt;=5,"3-5 Years",F225&lt;=8,"6-8 Years",TRUE,"9-10 Years")</f>
        <v>9-10 Years</v>
      </c>
      <c r="U225" t="str" cm="1">
        <f t="array" ref="U225">_xlfn.IFS(P225&gt;60,"High Risk",P225&gt;30,"Medium Risk",TRUE,"Low Risk")</f>
        <v>High Risk</v>
      </c>
      <c r="V225">
        <f t="shared" si="3"/>
        <v>8</v>
      </c>
    </row>
    <row r="226" spans="1:22" hidden="1" x14ac:dyDescent="0.2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 s="2">
        <v>99564.22</v>
      </c>
      <c r="H226">
        <v>1</v>
      </c>
      <c r="I226">
        <v>1</v>
      </c>
      <c r="J226">
        <v>1</v>
      </c>
      <c r="K226" s="1">
        <v>108872.45</v>
      </c>
      <c r="L226">
        <v>1</v>
      </c>
      <c r="M226">
        <v>6</v>
      </c>
      <c r="N226">
        <v>4138</v>
      </c>
      <c r="O226">
        <v>10</v>
      </c>
      <c r="P226">
        <v>28</v>
      </c>
      <c r="Q226">
        <v>1</v>
      </c>
      <c r="R226">
        <v>24828</v>
      </c>
      <c r="S226" t="str" cm="1">
        <f t="array" ref="S226">_xlfn.IFS(E229&lt;30,"18-29",E229&lt;45,"30-44",TRUE,"45+")</f>
        <v>30-44</v>
      </c>
      <c r="T226" t="str" cm="1">
        <f t="array" ref="T226">_xlfn.IFS(F226&lt;=2,"0-2 Years",F226&lt;=5,"3-5 Years",F226&lt;=8,"6-8 Years",TRUE,"9-10 Years")</f>
        <v>6-8 Years</v>
      </c>
      <c r="U226" t="str" cm="1">
        <f t="array" ref="U226">_xlfn.IFS(P226&gt;60,"High Risk",P226&gt;30,"Medium Risk",TRUE,"Low Risk")</f>
        <v>Low Risk</v>
      </c>
      <c r="V226">
        <f t="shared" si="3"/>
        <v>2</v>
      </c>
    </row>
    <row r="227" spans="1:22" hidden="1" x14ac:dyDescent="0.2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 s="2">
        <v>170557.91</v>
      </c>
      <c r="H227">
        <v>2</v>
      </c>
      <c r="I227">
        <v>1</v>
      </c>
      <c r="J227">
        <v>0</v>
      </c>
      <c r="K227" s="1">
        <v>198252.88</v>
      </c>
      <c r="L227">
        <v>0</v>
      </c>
      <c r="M227">
        <v>17</v>
      </c>
      <c r="N227">
        <v>1674</v>
      </c>
      <c r="O227">
        <v>7</v>
      </c>
      <c r="P227">
        <v>17</v>
      </c>
      <c r="Q227">
        <v>0.41176470588235292</v>
      </c>
      <c r="R227">
        <v>28458</v>
      </c>
      <c r="S227" t="str" cm="1">
        <f t="array" ref="S227">_xlfn.IFS(E230&lt;30,"18-29",E230&lt;45,"30-44",TRUE,"45+")</f>
        <v>45+</v>
      </c>
      <c r="T227" t="str" cm="1">
        <f t="array" ref="T227">_xlfn.IFS(F227&lt;=2,"0-2 Years",F227&lt;=5,"3-5 Years",F227&lt;=8,"6-8 Years",TRUE,"9-10 Years")</f>
        <v>3-5 Years</v>
      </c>
      <c r="U227" t="str" cm="1">
        <f t="array" ref="U227">_xlfn.IFS(P227&gt;60,"High Risk",P227&gt;30,"Medium Risk",TRUE,"Low Risk")</f>
        <v>Low Risk</v>
      </c>
      <c r="V227">
        <f t="shared" si="3"/>
        <v>3</v>
      </c>
    </row>
    <row r="228" spans="1:22" hidden="1" x14ac:dyDescent="0.2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 s="2">
        <v>0</v>
      </c>
      <c r="H228">
        <v>2</v>
      </c>
      <c r="I228">
        <v>1</v>
      </c>
      <c r="J228">
        <v>1</v>
      </c>
      <c r="K228" s="1">
        <v>26960.31</v>
      </c>
      <c r="L228">
        <v>0</v>
      </c>
      <c r="M228">
        <v>9</v>
      </c>
      <c r="N228">
        <v>2069</v>
      </c>
      <c r="O228">
        <v>7</v>
      </c>
      <c r="P228">
        <v>153</v>
      </c>
      <c r="Q228">
        <v>0.77777777777777779</v>
      </c>
      <c r="R228">
        <v>18621</v>
      </c>
      <c r="S228" t="str" cm="1">
        <f t="array" ref="S228">_xlfn.IFS(E231&lt;30,"18-29",E231&lt;45,"30-44",TRUE,"45+")</f>
        <v>18-29</v>
      </c>
      <c r="T228" t="str" cm="1">
        <f t="array" ref="T228">_xlfn.IFS(F228&lt;=2,"0-2 Years",F228&lt;=5,"3-5 Years",F228&lt;=8,"6-8 Years",TRUE,"9-10 Years")</f>
        <v>9-10 Years</v>
      </c>
      <c r="U228" t="str" cm="1">
        <f t="array" ref="U228">_xlfn.IFS(P228&gt;60,"High Risk",P228&gt;30,"Medium Risk",TRUE,"Low Risk")</f>
        <v>High Risk</v>
      </c>
      <c r="V228">
        <f t="shared" si="3"/>
        <v>3</v>
      </c>
    </row>
    <row r="229" spans="1:22" hidden="1" x14ac:dyDescent="0.2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 s="2">
        <v>74596.149999999994</v>
      </c>
      <c r="H229">
        <v>3</v>
      </c>
      <c r="I229">
        <v>1</v>
      </c>
      <c r="J229">
        <v>1</v>
      </c>
      <c r="K229" s="1">
        <v>85746.52</v>
      </c>
      <c r="L229">
        <v>1</v>
      </c>
      <c r="M229">
        <v>18</v>
      </c>
      <c r="N229">
        <v>557</v>
      </c>
      <c r="O229">
        <v>8</v>
      </c>
      <c r="P229">
        <v>161</v>
      </c>
      <c r="Q229">
        <v>0.44444444444444442</v>
      </c>
      <c r="R229">
        <v>10026</v>
      </c>
      <c r="S229" t="str" cm="1">
        <f t="array" ref="S229">_xlfn.IFS(E232&lt;30,"18-29",E232&lt;45,"30-44",TRUE,"45+")</f>
        <v>45+</v>
      </c>
      <c r="T229" t="str" cm="1">
        <f t="array" ref="T229">_xlfn.IFS(F229&lt;=2,"0-2 Years",F229&lt;=5,"3-5 Years",F229&lt;=8,"6-8 Years",TRUE,"9-10 Years")</f>
        <v>6-8 Years</v>
      </c>
      <c r="U229" t="str" cm="1">
        <f t="array" ref="U229">_xlfn.IFS(P229&gt;60,"High Risk",P229&gt;30,"Medium Risk",TRUE,"Low Risk")</f>
        <v>High Risk</v>
      </c>
      <c r="V229">
        <f t="shared" si="3"/>
        <v>0</v>
      </c>
    </row>
    <row r="230" spans="1:22" x14ac:dyDescent="0.2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 s="2">
        <v>96888.39</v>
      </c>
      <c r="H230">
        <v>1</v>
      </c>
      <c r="I230">
        <v>1</v>
      </c>
      <c r="J230">
        <v>0</v>
      </c>
      <c r="K230" s="1">
        <v>77206.25</v>
      </c>
      <c r="L230">
        <v>1</v>
      </c>
      <c r="M230">
        <v>9</v>
      </c>
      <c r="N230">
        <v>1591</v>
      </c>
      <c r="O230">
        <v>9</v>
      </c>
      <c r="P230">
        <v>128</v>
      </c>
      <c r="Q230">
        <v>1</v>
      </c>
      <c r="R230">
        <v>14319</v>
      </c>
      <c r="S230" t="str" cm="1">
        <f t="array" ref="S230">_xlfn.IFS(E233&lt;30,"18-29",E233&lt;45,"30-44",TRUE,"45+")</f>
        <v>30-44</v>
      </c>
      <c r="T230" t="str" cm="1">
        <f t="array" ref="T230">_xlfn.IFS(F230&lt;=2,"0-2 Years",F230&lt;=5,"3-5 Years",F230&lt;=8,"6-8 Years",TRUE,"9-10 Years")</f>
        <v>0-2 Years</v>
      </c>
      <c r="U230" t="str" cm="1">
        <f t="array" ref="U230">_xlfn.IFS(P230&gt;60,"High Risk",P230&gt;30,"Medium Risk",TRUE,"Low Risk")</f>
        <v>High Risk</v>
      </c>
      <c r="V230">
        <f t="shared" si="3"/>
        <v>7</v>
      </c>
    </row>
    <row r="231" spans="1:22" hidden="1" x14ac:dyDescent="0.2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 s="2">
        <v>130830.22</v>
      </c>
      <c r="H231">
        <v>1</v>
      </c>
      <c r="I231">
        <v>1</v>
      </c>
      <c r="J231">
        <v>0</v>
      </c>
      <c r="K231" s="1">
        <v>61048.53</v>
      </c>
      <c r="L231">
        <v>0</v>
      </c>
      <c r="M231">
        <v>26</v>
      </c>
      <c r="N231">
        <v>364</v>
      </c>
      <c r="O231">
        <v>4</v>
      </c>
      <c r="P231">
        <v>26</v>
      </c>
      <c r="Q231">
        <v>0.15384615384615385</v>
      </c>
      <c r="R231">
        <v>9464</v>
      </c>
      <c r="S231" t="str" cm="1">
        <f t="array" ref="S231">_xlfn.IFS(E234&lt;30,"18-29",E234&lt;45,"30-44",TRUE,"45+")</f>
        <v>30-44</v>
      </c>
      <c r="T231" t="str" cm="1">
        <f t="array" ref="T231">_xlfn.IFS(F231&lt;=2,"0-2 Years",F231&lt;=5,"3-5 Years",F231&lt;=8,"6-8 Years",TRUE,"9-10 Years")</f>
        <v>3-5 Years</v>
      </c>
      <c r="U231" t="str" cm="1">
        <f t="array" ref="U231">_xlfn.IFS(P231&gt;60,"High Risk",P231&gt;30,"Medium Risk",TRUE,"Low Risk")</f>
        <v>Low Risk</v>
      </c>
      <c r="V231">
        <f t="shared" si="3"/>
        <v>5</v>
      </c>
    </row>
    <row r="232" spans="1:22" hidden="1" x14ac:dyDescent="0.2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 s="2">
        <v>0</v>
      </c>
      <c r="H232">
        <v>2</v>
      </c>
      <c r="I232">
        <v>0</v>
      </c>
      <c r="J232">
        <v>1</v>
      </c>
      <c r="K232" s="1">
        <v>111981.19</v>
      </c>
      <c r="L232">
        <v>0</v>
      </c>
      <c r="M232">
        <v>10</v>
      </c>
      <c r="N232">
        <v>2429</v>
      </c>
      <c r="O232">
        <v>9</v>
      </c>
      <c r="P232">
        <v>29</v>
      </c>
      <c r="Q232">
        <v>0.9</v>
      </c>
      <c r="R232">
        <v>24290</v>
      </c>
      <c r="S232" t="str" cm="1">
        <f t="array" ref="S232">_xlfn.IFS(E235&lt;30,"18-29",E235&lt;45,"30-44",TRUE,"45+")</f>
        <v>18-29</v>
      </c>
      <c r="T232" t="str" cm="1">
        <f t="array" ref="T232">_xlfn.IFS(F232&lt;=2,"0-2 Years",F232&lt;=5,"3-5 Years",F232&lt;=8,"6-8 Years",TRUE,"9-10 Years")</f>
        <v>0-2 Years</v>
      </c>
      <c r="U232" t="str" cm="1">
        <f t="array" ref="U232">_xlfn.IFS(P232&gt;60,"High Risk",P232&gt;30,"Medium Risk",TRUE,"Low Risk")</f>
        <v>Low Risk</v>
      </c>
      <c r="V232">
        <f t="shared" si="3"/>
        <v>5</v>
      </c>
    </row>
    <row r="233" spans="1:22" x14ac:dyDescent="0.2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 s="2">
        <v>0</v>
      </c>
      <c r="H233">
        <v>2</v>
      </c>
      <c r="I233">
        <v>1</v>
      </c>
      <c r="J233">
        <v>0</v>
      </c>
      <c r="K233" s="1">
        <v>62232.6</v>
      </c>
      <c r="L233">
        <v>0</v>
      </c>
      <c r="M233">
        <v>3</v>
      </c>
      <c r="N233">
        <v>4200</v>
      </c>
      <c r="O233">
        <v>7</v>
      </c>
      <c r="P233">
        <v>29</v>
      </c>
      <c r="Q233">
        <v>1</v>
      </c>
      <c r="R233">
        <v>12600</v>
      </c>
      <c r="S233" t="str" cm="1">
        <f t="array" ref="S233">_xlfn.IFS(E236&lt;30,"18-29",E236&lt;45,"30-44",TRUE,"45+")</f>
        <v>45+</v>
      </c>
      <c r="T233" t="str" cm="1">
        <f t="array" ref="T233">_xlfn.IFS(F233&lt;=2,"0-2 Years",F233&lt;=5,"3-5 Years",F233&lt;=8,"6-8 Years",TRUE,"9-10 Years")</f>
        <v>0-2 Years</v>
      </c>
      <c r="U233" t="str" cm="1">
        <f t="array" ref="U233">_xlfn.IFS(P233&gt;60,"High Risk",P233&gt;30,"Medium Risk",TRUE,"Low Risk")</f>
        <v>Low Risk</v>
      </c>
      <c r="V233">
        <f t="shared" si="3"/>
        <v>7</v>
      </c>
    </row>
    <row r="234" spans="1:22" hidden="1" x14ac:dyDescent="0.2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 s="2">
        <v>0</v>
      </c>
      <c r="H234">
        <v>2</v>
      </c>
      <c r="I234">
        <v>0</v>
      </c>
      <c r="J234">
        <v>1</v>
      </c>
      <c r="K234" s="1">
        <v>156105.03</v>
      </c>
      <c r="L234">
        <v>0</v>
      </c>
      <c r="M234">
        <v>3</v>
      </c>
      <c r="N234">
        <v>3826</v>
      </c>
      <c r="O234">
        <v>6</v>
      </c>
      <c r="P234">
        <v>15</v>
      </c>
      <c r="Q234">
        <v>1</v>
      </c>
      <c r="R234">
        <v>11478</v>
      </c>
      <c r="S234" t="str" cm="1">
        <f t="array" ref="S234">_xlfn.IFS(E237&lt;30,"18-29",E237&lt;45,"30-44",TRUE,"45+")</f>
        <v>30-44</v>
      </c>
      <c r="T234" t="str" cm="1">
        <f t="array" ref="T234">_xlfn.IFS(F234&lt;=2,"0-2 Years",F234&lt;=5,"3-5 Years",F234&lt;=8,"6-8 Years",TRUE,"9-10 Years")</f>
        <v>0-2 Years</v>
      </c>
      <c r="U234" t="str" cm="1">
        <f t="array" ref="U234">_xlfn.IFS(P234&gt;60,"High Risk",P234&gt;30,"Medium Risk",TRUE,"Low Risk")</f>
        <v>Low Risk</v>
      </c>
      <c r="V234">
        <f t="shared" si="3"/>
        <v>4</v>
      </c>
    </row>
    <row r="235" spans="1:22" hidden="1" x14ac:dyDescent="0.2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 s="2">
        <v>119714.25</v>
      </c>
      <c r="H235">
        <v>2</v>
      </c>
      <c r="I235">
        <v>0</v>
      </c>
      <c r="J235">
        <v>1</v>
      </c>
      <c r="K235" s="1">
        <v>150135.38</v>
      </c>
      <c r="L235">
        <v>0</v>
      </c>
      <c r="M235">
        <v>29</v>
      </c>
      <c r="N235">
        <v>1258</v>
      </c>
      <c r="O235">
        <v>3</v>
      </c>
      <c r="P235">
        <v>106</v>
      </c>
      <c r="Q235">
        <v>0.10344827586206896</v>
      </c>
      <c r="R235">
        <v>36482</v>
      </c>
      <c r="S235" t="str" cm="1">
        <f t="array" ref="S235">_xlfn.IFS(E238&lt;30,"18-29",E238&lt;45,"30-44",TRUE,"45+")</f>
        <v>18-29</v>
      </c>
      <c r="T235" t="str" cm="1">
        <f t="array" ref="T235">_xlfn.IFS(F235&lt;=2,"0-2 Years",F235&lt;=5,"3-5 Years",F235&lt;=8,"6-8 Years",TRUE,"9-10 Years")</f>
        <v>3-5 Years</v>
      </c>
      <c r="U235" t="str" cm="1">
        <f t="array" ref="U235">_xlfn.IFS(P235&gt;60,"High Risk",P235&gt;30,"Medium Risk",TRUE,"Low Risk")</f>
        <v>High Risk</v>
      </c>
      <c r="V235">
        <f t="shared" si="3"/>
        <v>0</v>
      </c>
    </row>
    <row r="236" spans="1:22" hidden="1" x14ac:dyDescent="0.2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 s="2">
        <v>113978.97</v>
      </c>
      <c r="H236">
        <v>2</v>
      </c>
      <c r="I236">
        <v>0</v>
      </c>
      <c r="J236">
        <v>1</v>
      </c>
      <c r="K236" s="1">
        <v>93146.11</v>
      </c>
      <c r="L236">
        <v>0</v>
      </c>
      <c r="M236">
        <v>26</v>
      </c>
      <c r="N236">
        <v>3590</v>
      </c>
      <c r="O236">
        <v>3</v>
      </c>
      <c r="P236">
        <v>127</v>
      </c>
      <c r="Q236">
        <v>0.11538461538461539</v>
      </c>
      <c r="R236">
        <v>93340</v>
      </c>
      <c r="S236" t="str" cm="1">
        <f t="array" ref="S236">_xlfn.IFS(E239&lt;30,"18-29",E239&lt;45,"30-44",TRUE,"45+")</f>
        <v>30-44</v>
      </c>
      <c r="T236" t="str" cm="1">
        <f t="array" ref="T236">_xlfn.IFS(F236&lt;=2,"0-2 Years",F236&lt;=5,"3-5 Years",F236&lt;=8,"6-8 Years",TRUE,"9-10 Years")</f>
        <v>3-5 Years</v>
      </c>
      <c r="U236" t="str" cm="1">
        <f t="array" ref="U236">_xlfn.IFS(P236&gt;60,"High Risk",P236&gt;30,"Medium Risk",TRUE,"Low Risk")</f>
        <v>High Risk</v>
      </c>
      <c r="V236">
        <f t="shared" si="3"/>
        <v>1</v>
      </c>
    </row>
    <row r="237" spans="1:22" hidden="1" x14ac:dyDescent="0.2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 s="2">
        <v>100160.75</v>
      </c>
      <c r="H237">
        <v>1</v>
      </c>
      <c r="I237">
        <v>1</v>
      </c>
      <c r="J237">
        <v>0</v>
      </c>
      <c r="K237" s="1">
        <v>33462.94</v>
      </c>
      <c r="L237">
        <v>1</v>
      </c>
      <c r="M237">
        <v>22</v>
      </c>
      <c r="N237">
        <v>1182</v>
      </c>
      <c r="O237">
        <v>0</v>
      </c>
      <c r="P237">
        <v>171</v>
      </c>
      <c r="Q237">
        <v>0</v>
      </c>
      <c r="R237">
        <v>26004</v>
      </c>
      <c r="S237" t="str" cm="1">
        <f t="array" ref="S237">_xlfn.IFS(E240&lt;30,"18-29",E240&lt;45,"30-44",TRUE,"45+")</f>
        <v>45+</v>
      </c>
      <c r="T237" t="str" cm="1">
        <f t="array" ref="T237">_xlfn.IFS(F237&lt;=2,"0-2 Years",F237&lt;=5,"3-5 Years",F237&lt;=8,"6-8 Years",TRUE,"9-10 Years")</f>
        <v>6-8 Years</v>
      </c>
      <c r="U237" t="str" cm="1">
        <f t="array" ref="U237">_xlfn.IFS(P237&gt;60,"High Risk",P237&gt;30,"Medium Risk",TRUE,"Low Risk")</f>
        <v>High Risk</v>
      </c>
      <c r="V237">
        <f t="shared" si="3"/>
        <v>5</v>
      </c>
    </row>
    <row r="238" spans="1:22" x14ac:dyDescent="0.2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 s="2">
        <v>0</v>
      </c>
      <c r="H238">
        <v>1</v>
      </c>
      <c r="I238">
        <v>1</v>
      </c>
      <c r="J238">
        <v>1</v>
      </c>
      <c r="K238" s="1">
        <v>144375</v>
      </c>
      <c r="L238">
        <v>0</v>
      </c>
      <c r="M238">
        <v>10</v>
      </c>
      <c r="N238">
        <v>1076</v>
      </c>
      <c r="O238">
        <v>7</v>
      </c>
      <c r="P238">
        <v>45</v>
      </c>
      <c r="Q238">
        <v>0.7</v>
      </c>
      <c r="R238">
        <v>10760</v>
      </c>
      <c r="S238" t="str" cm="1">
        <f t="array" ref="S238">_xlfn.IFS(E241&lt;30,"18-29",E241&lt;45,"30-44",TRUE,"45+")</f>
        <v>18-29</v>
      </c>
      <c r="T238" t="str" cm="1">
        <f t="array" ref="T238">_xlfn.IFS(F238&lt;=2,"0-2 Years",F238&lt;=5,"3-5 Years",F238&lt;=8,"6-8 Years",TRUE,"9-10 Years")</f>
        <v>0-2 Years</v>
      </c>
      <c r="U238" t="str" cm="1">
        <f t="array" ref="U238">_xlfn.IFS(P238&gt;60,"High Risk",P238&gt;30,"Medium Risk",TRUE,"Low Risk")</f>
        <v>Medium Risk</v>
      </c>
      <c r="V238">
        <f t="shared" si="3"/>
        <v>6</v>
      </c>
    </row>
    <row r="239" spans="1:22" hidden="1" x14ac:dyDescent="0.2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 s="2">
        <v>116220.5</v>
      </c>
      <c r="H239">
        <v>3</v>
      </c>
      <c r="I239">
        <v>1</v>
      </c>
      <c r="J239">
        <v>0</v>
      </c>
      <c r="K239" s="1">
        <v>55803.96</v>
      </c>
      <c r="L239">
        <v>1</v>
      </c>
      <c r="M239">
        <v>22</v>
      </c>
      <c r="N239">
        <v>1593</v>
      </c>
      <c r="O239">
        <v>0</v>
      </c>
      <c r="P239">
        <v>148</v>
      </c>
      <c r="Q239">
        <v>0</v>
      </c>
      <c r="R239">
        <v>35046</v>
      </c>
      <c r="S239" t="str" cm="1">
        <f t="array" ref="S239">_xlfn.IFS(E242&lt;30,"18-29",E242&lt;45,"30-44",TRUE,"45+")</f>
        <v>30-44</v>
      </c>
      <c r="T239" t="str" cm="1">
        <f t="array" ref="T239">_xlfn.IFS(F239&lt;=2,"0-2 Years",F239&lt;=5,"3-5 Years",F239&lt;=8,"6-8 Years",TRUE,"9-10 Years")</f>
        <v>3-5 Years</v>
      </c>
      <c r="U239" t="str" cm="1">
        <f t="array" ref="U239">_xlfn.IFS(P239&gt;60,"High Risk",P239&gt;30,"Medium Risk",TRUE,"Low Risk")</f>
        <v>High Risk</v>
      </c>
      <c r="V239">
        <f t="shared" si="3"/>
        <v>3</v>
      </c>
    </row>
    <row r="240" spans="1:22" x14ac:dyDescent="0.2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 s="2">
        <v>0</v>
      </c>
      <c r="H240">
        <v>3</v>
      </c>
      <c r="I240">
        <v>1</v>
      </c>
      <c r="J240">
        <v>0</v>
      </c>
      <c r="K240" s="1">
        <v>89048.46</v>
      </c>
      <c r="L240">
        <v>1</v>
      </c>
      <c r="M240">
        <v>5</v>
      </c>
      <c r="N240">
        <v>3073</v>
      </c>
      <c r="O240">
        <v>6</v>
      </c>
      <c r="P240">
        <v>104</v>
      </c>
      <c r="Q240">
        <v>1</v>
      </c>
      <c r="R240">
        <v>15365</v>
      </c>
      <c r="S240" t="str" cm="1">
        <f t="array" ref="S240">_xlfn.IFS(E243&lt;30,"18-29",E243&lt;45,"30-44",TRUE,"45+")</f>
        <v>30-44</v>
      </c>
      <c r="T240" t="str" cm="1">
        <f t="array" ref="T240">_xlfn.IFS(F240&lt;=2,"0-2 Years",F240&lt;=5,"3-5 Years",F240&lt;=8,"6-8 Years",TRUE,"9-10 Years")</f>
        <v>0-2 Years</v>
      </c>
      <c r="U240" t="str" cm="1">
        <f t="array" ref="U240">_xlfn.IFS(P240&gt;60,"High Risk",P240&gt;30,"Medium Risk",TRUE,"Low Risk")</f>
        <v>High Risk</v>
      </c>
      <c r="V240">
        <f t="shared" si="3"/>
        <v>8</v>
      </c>
    </row>
    <row r="241" spans="1:22" hidden="1" x14ac:dyDescent="0.2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 s="2">
        <v>81173.83</v>
      </c>
      <c r="H241">
        <v>2</v>
      </c>
      <c r="I241">
        <v>0</v>
      </c>
      <c r="J241">
        <v>1</v>
      </c>
      <c r="K241" s="1">
        <v>162812.16</v>
      </c>
      <c r="L241">
        <v>0</v>
      </c>
      <c r="M241">
        <v>27</v>
      </c>
      <c r="N241">
        <v>844</v>
      </c>
      <c r="O241">
        <v>9</v>
      </c>
      <c r="P241">
        <v>161</v>
      </c>
      <c r="Q241">
        <v>0.33333333333333331</v>
      </c>
      <c r="R241">
        <v>22788</v>
      </c>
      <c r="S241" t="str" cm="1">
        <f t="array" ref="S241">_xlfn.IFS(E244&lt;30,"18-29",E244&lt;45,"30-44",TRUE,"45+")</f>
        <v>30-44</v>
      </c>
      <c r="T241" t="str" cm="1">
        <f t="array" ref="T241">_xlfn.IFS(F241&lt;=2,"0-2 Years",F241&lt;=5,"3-5 Years",F241&lt;=8,"6-8 Years",TRUE,"9-10 Years")</f>
        <v>0-2 Years</v>
      </c>
      <c r="U241" t="str" cm="1">
        <f t="array" ref="U241">_xlfn.IFS(P241&gt;60,"High Risk",P241&gt;30,"Medium Risk",TRUE,"Low Risk")</f>
        <v>High Risk</v>
      </c>
      <c r="V241">
        <f t="shared" si="3"/>
        <v>1</v>
      </c>
    </row>
    <row r="242" spans="1:22" x14ac:dyDescent="0.2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 s="2">
        <v>0</v>
      </c>
      <c r="H242">
        <v>2</v>
      </c>
      <c r="I242">
        <v>1</v>
      </c>
      <c r="J242">
        <v>0</v>
      </c>
      <c r="K242" s="1">
        <v>136259.65</v>
      </c>
      <c r="L242">
        <v>0</v>
      </c>
      <c r="M242">
        <v>9</v>
      </c>
      <c r="N242">
        <v>4238</v>
      </c>
      <c r="O242">
        <v>2</v>
      </c>
      <c r="P242">
        <v>108</v>
      </c>
      <c r="Q242">
        <v>0.22222222222222221</v>
      </c>
      <c r="R242">
        <v>38142</v>
      </c>
      <c r="S242" t="str" cm="1">
        <f t="array" ref="S242">_xlfn.IFS(E245&lt;30,"18-29",E245&lt;45,"30-44",TRUE,"45+")</f>
        <v>45+</v>
      </c>
      <c r="T242" t="str" cm="1">
        <f t="array" ref="T242">_xlfn.IFS(F242&lt;=2,"0-2 Years",F242&lt;=5,"3-5 Years",F242&lt;=8,"6-8 Years",TRUE,"9-10 Years")</f>
        <v>3-5 Years</v>
      </c>
      <c r="U242" t="str" cm="1">
        <f t="array" ref="U242">_xlfn.IFS(P242&gt;60,"High Risk",P242&gt;30,"Medium Risk",TRUE,"Low Risk")</f>
        <v>High Risk</v>
      </c>
      <c r="V242">
        <f t="shared" si="3"/>
        <v>6</v>
      </c>
    </row>
    <row r="243" spans="1:22" hidden="1" x14ac:dyDescent="0.2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 s="2">
        <v>116803.8</v>
      </c>
      <c r="H243">
        <v>1</v>
      </c>
      <c r="I243">
        <v>1</v>
      </c>
      <c r="J243">
        <v>0</v>
      </c>
      <c r="K243" s="1">
        <v>124052.97</v>
      </c>
      <c r="L243">
        <v>0</v>
      </c>
      <c r="M243">
        <v>16</v>
      </c>
      <c r="N243">
        <v>1006</v>
      </c>
      <c r="O243">
        <v>4</v>
      </c>
      <c r="P243">
        <v>71</v>
      </c>
      <c r="Q243">
        <v>0.25</v>
      </c>
      <c r="R243">
        <v>16096</v>
      </c>
      <c r="S243" t="str" cm="1">
        <f t="array" ref="S243">_xlfn.IFS(E246&lt;30,"18-29",E246&lt;45,"30-44",TRUE,"45+")</f>
        <v>30-44</v>
      </c>
      <c r="T243" t="str" cm="1">
        <f t="array" ref="T243">_xlfn.IFS(F243&lt;=2,"0-2 Years",F243&lt;=5,"3-5 Years",F243&lt;=8,"6-8 Years",TRUE,"9-10 Years")</f>
        <v>3-5 Years</v>
      </c>
      <c r="U243" t="str" cm="1">
        <f t="array" ref="U243">_xlfn.IFS(P243&gt;60,"High Risk",P243&gt;30,"Medium Risk",TRUE,"Low Risk")</f>
        <v>High Risk</v>
      </c>
      <c r="V243">
        <f t="shared" si="3"/>
        <v>5</v>
      </c>
    </row>
    <row r="244" spans="1:22" hidden="1" x14ac:dyDescent="0.2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 s="2">
        <v>105961.68</v>
      </c>
      <c r="H244">
        <v>2</v>
      </c>
      <c r="I244">
        <v>0</v>
      </c>
      <c r="J244">
        <v>1</v>
      </c>
      <c r="K244" s="1">
        <v>74158.8</v>
      </c>
      <c r="L244">
        <v>0</v>
      </c>
      <c r="M244">
        <v>14</v>
      </c>
      <c r="N244">
        <v>196</v>
      </c>
      <c r="O244">
        <v>9</v>
      </c>
      <c r="P244">
        <v>178</v>
      </c>
      <c r="Q244">
        <v>0.6428571428571429</v>
      </c>
      <c r="R244">
        <v>2744</v>
      </c>
      <c r="S244" t="str" cm="1">
        <f t="array" ref="S244">_xlfn.IFS(E247&lt;30,"18-29",E247&lt;45,"30-44",TRUE,"45+")</f>
        <v>30-44</v>
      </c>
      <c r="T244" t="str" cm="1">
        <f t="array" ref="T244">_xlfn.IFS(F244&lt;=2,"0-2 Years",F244&lt;=5,"3-5 Years",F244&lt;=8,"6-8 Years",TRUE,"9-10 Years")</f>
        <v>6-8 Years</v>
      </c>
      <c r="U244" t="str" cm="1">
        <f t="array" ref="U244">_xlfn.IFS(P244&gt;60,"High Risk",P244&gt;30,"Medium Risk",TRUE,"Low Risk")</f>
        <v>High Risk</v>
      </c>
      <c r="V244">
        <f t="shared" si="3"/>
        <v>0</v>
      </c>
    </row>
    <row r="245" spans="1:22" hidden="1" x14ac:dyDescent="0.2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 s="2">
        <v>117411.6</v>
      </c>
      <c r="H245">
        <v>1</v>
      </c>
      <c r="I245">
        <v>1</v>
      </c>
      <c r="J245">
        <v>1</v>
      </c>
      <c r="K245" s="1">
        <v>45071.09</v>
      </c>
      <c r="L245">
        <v>1</v>
      </c>
      <c r="M245">
        <v>22</v>
      </c>
      <c r="N245">
        <v>3876</v>
      </c>
      <c r="O245">
        <v>7</v>
      </c>
      <c r="P245">
        <v>64</v>
      </c>
      <c r="Q245">
        <v>0.31818181818181818</v>
      </c>
      <c r="R245">
        <v>85272</v>
      </c>
      <c r="S245" t="str" cm="1">
        <f t="array" ref="S245">_xlfn.IFS(E248&lt;30,"18-29",E248&lt;45,"30-44",TRUE,"45+")</f>
        <v>18-29</v>
      </c>
      <c r="T245" t="str" cm="1">
        <f t="array" ref="T245">_xlfn.IFS(F245&lt;=2,"0-2 Years",F245&lt;=5,"3-5 Years",F245&lt;=8,"6-8 Years",TRUE,"9-10 Years")</f>
        <v>6-8 Years</v>
      </c>
      <c r="U245" t="str" cm="1">
        <f t="array" ref="U245">_xlfn.IFS(P245&gt;60,"High Risk",P245&gt;30,"Medium Risk",TRUE,"Low Risk")</f>
        <v>High Risk</v>
      </c>
      <c r="V245">
        <f t="shared" si="3"/>
        <v>3</v>
      </c>
    </row>
    <row r="246" spans="1:22" x14ac:dyDescent="0.2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 s="2">
        <v>0</v>
      </c>
      <c r="H246">
        <v>2</v>
      </c>
      <c r="I246">
        <v>1</v>
      </c>
      <c r="J246">
        <v>0</v>
      </c>
      <c r="K246" s="1">
        <v>62030.06</v>
      </c>
      <c r="L246">
        <v>0</v>
      </c>
      <c r="M246">
        <v>14</v>
      </c>
      <c r="N246">
        <v>1977</v>
      </c>
      <c r="O246">
        <v>6</v>
      </c>
      <c r="P246">
        <v>109</v>
      </c>
      <c r="Q246">
        <v>0.42857142857142855</v>
      </c>
      <c r="R246">
        <v>27678</v>
      </c>
      <c r="S246" t="str" cm="1">
        <f t="array" ref="S246">_xlfn.IFS(E249&lt;30,"18-29",E249&lt;45,"30-44",TRUE,"45+")</f>
        <v>18-29</v>
      </c>
      <c r="T246" t="str" cm="1">
        <f t="array" ref="T246">_xlfn.IFS(F246&lt;=2,"0-2 Years",F246&lt;=5,"3-5 Years",F246&lt;=8,"6-8 Years",TRUE,"9-10 Years")</f>
        <v>6-8 Years</v>
      </c>
      <c r="U246" t="str" cm="1">
        <f t="array" ref="U246">_xlfn.IFS(P246&gt;60,"High Risk",P246&gt;30,"Medium Risk",TRUE,"Low Risk")</f>
        <v>High Risk</v>
      </c>
      <c r="V246">
        <f t="shared" si="3"/>
        <v>6</v>
      </c>
    </row>
    <row r="247" spans="1:22" hidden="1" x14ac:dyDescent="0.2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 s="2">
        <v>123497.58</v>
      </c>
      <c r="H247">
        <v>1</v>
      </c>
      <c r="I247">
        <v>1</v>
      </c>
      <c r="J247">
        <v>0</v>
      </c>
      <c r="K247" s="1">
        <v>131953.23000000001</v>
      </c>
      <c r="L247">
        <v>1</v>
      </c>
      <c r="M247">
        <v>25</v>
      </c>
      <c r="N247">
        <v>4939</v>
      </c>
      <c r="O247">
        <v>4</v>
      </c>
      <c r="P247">
        <v>125</v>
      </c>
      <c r="Q247">
        <v>0.16</v>
      </c>
      <c r="R247">
        <v>123475</v>
      </c>
      <c r="S247" t="str" cm="1">
        <f t="array" ref="S247">_xlfn.IFS(E250&lt;30,"18-29",E250&lt;45,"30-44",TRUE,"45+")</f>
        <v>18-29</v>
      </c>
      <c r="T247" t="str" cm="1">
        <f t="array" ref="T247">_xlfn.IFS(F247&lt;=2,"0-2 Years",F247&lt;=5,"3-5 Years",F247&lt;=8,"6-8 Years",TRUE,"9-10 Years")</f>
        <v>9-10 Years</v>
      </c>
      <c r="U247" t="str" cm="1">
        <f t="array" ref="U247">_xlfn.IFS(P247&gt;60,"High Risk",P247&gt;30,"Medium Risk",TRUE,"Low Risk")</f>
        <v>High Risk</v>
      </c>
      <c r="V247">
        <f t="shared" si="3"/>
        <v>5</v>
      </c>
    </row>
    <row r="248" spans="1:22" hidden="1" x14ac:dyDescent="0.2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 s="2">
        <v>152400.51</v>
      </c>
      <c r="H248">
        <v>2</v>
      </c>
      <c r="I248">
        <v>1</v>
      </c>
      <c r="J248">
        <v>0</v>
      </c>
      <c r="K248" s="1">
        <v>79414</v>
      </c>
      <c r="L248">
        <v>0</v>
      </c>
      <c r="M248">
        <v>18</v>
      </c>
      <c r="N248">
        <v>4300</v>
      </c>
      <c r="O248">
        <v>6</v>
      </c>
      <c r="P248">
        <v>165</v>
      </c>
      <c r="Q248">
        <v>0.33333333333333331</v>
      </c>
      <c r="R248">
        <v>77400</v>
      </c>
      <c r="S248" t="str" cm="1">
        <f t="array" ref="S248">_xlfn.IFS(E251&lt;30,"18-29",E251&lt;45,"30-44",TRUE,"45+")</f>
        <v>45+</v>
      </c>
      <c r="T248" t="str" cm="1">
        <f t="array" ref="T248">_xlfn.IFS(F248&lt;=2,"0-2 Years",F248&lt;=5,"3-5 Years",F248&lt;=8,"6-8 Years",TRUE,"9-10 Years")</f>
        <v>6-8 Years</v>
      </c>
      <c r="U248" t="str" cm="1">
        <f t="array" ref="U248">_xlfn.IFS(P248&gt;60,"High Risk",P248&gt;30,"Medium Risk",TRUE,"Low Risk")</f>
        <v>High Risk</v>
      </c>
      <c r="V248">
        <f t="shared" si="3"/>
        <v>3</v>
      </c>
    </row>
    <row r="249" spans="1:22" hidden="1" x14ac:dyDescent="0.2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 s="2">
        <v>0</v>
      </c>
      <c r="H249">
        <v>2</v>
      </c>
      <c r="I249">
        <v>1</v>
      </c>
      <c r="J249">
        <v>1</v>
      </c>
      <c r="K249" s="1">
        <v>199638.56</v>
      </c>
      <c r="L249">
        <v>0</v>
      </c>
      <c r="M249">
        <v>10</v>
      </c>
      <c r="N249">
        <v>2051</v>
      </c>
      <c r="O249">
        <v>2</v>
      </c>
      <c r="P249">
        <v>80</v>
      </c>
      <c r="Q249">
        <v>0.2</v>
      </c>
      <c r="R249">
        <v>20510</v>
      </c>
      <c r="S249" t="str" cm="1">
        <f t="array" ref="S249">_xlfn.IFS(E252&lt;30,"18-29",E252&lt;45,"30-44",TRUE,"45+")</f>
        <v>30-44</v>
      </c>
      <c r="T249" t="str" cm="1">
        <f t="array" ref="T249">_xlfn.IFS(F249&lt;=2,"0-2 Years",F249&lt;=5,"3-5 Years",F249&lt;=8,"6-8 Years",TRUE,"9-10 Years")</f>
        <v>0-2 Years</v>
      </c>
      <c r="U249" t="str" cm="1">
        <f t="array" ref="U249">_xlfn.IFS(P249&gt;60,"High Risk",P249&gt;30,"Medium Risk",TRUE,"Low Risk")</f>
        <v>High Risk</v>
      </c>
      <c r="V249">
        <f t="shared" si="3"/>
        <v>4</v>
      </c>
    </row>
    <row r="250" spans="1:22" hidden="1" x14ac:dyDescent="0.2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 s="2">
        <v>103097.85</v>
      </c>
      <c r="H250">
        <v>1</v>
      </c>
      <c r="I250">
        <v>1</v>
      </c>
      <c r="J250">
        <v>1</v>
      </c>
      <c r="K250" s="1">
        <v>157577.29</v>
      </c>
      <c r="L250">
        <v>0</v>
      </c>
      <c r="M250">
        <v>20</v>
      </c>
      <c r="N250">
        <v>1126</v>
      </c>
      <c r="O250">
        <v>9</v>
      </c>
      <c r="P250">
        <v>37</v>
      </c>
      <c r="Q250">
        <v>0.45</v>
      </c>
      <c r="R250">
        <v>22520</v>
      </c>
      <c r="S250" t="str" cm="1">
        <f t="array" ref="S250">_xlfn.IFS(E253&lt;30,"18-29",E253&lt;45,"30-44",TRUE,"45+")</f>
        <v>30-44</v>
      </c>
      <c r="T250" t="str" cm="1">
        <f t="array" ref="T250">_xlfn.IFS(F250&lt;=2,"0-2 Years",F250&lt;=5,"3-5 Years",F250&lt;=8,"6-8 Years",TRUE,"9-10 Years")</f>
        <v>6-8 Years</v>
      </c>
      <c r="U250" t="str" cm="1">
        <f t="array" ref="U250">_xlfn.IFS(P250&gt;60,"High Risk",P250&gt;30,"Medium Risk",TRUE,"Low Risk")</f>
        <v>Medium Risk</v>
      </c>
      <c r="V250">
        <f t="shared" si="3"/>
        <v>2</v>
      </c>
    </row>
    <row r="251" spans="1:22" x14ac:dyDescent="0.2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 s="2">
        <v>126418.14</v>
      </c>
      <c r="H251">
        <v>1</v>
      </c>
      <c r="I251">
        <v>1</v>
      </c>
      <c r="J251">
        <v>0</v>
      </c>
      <c r="K251" s="1">
        <v>134420.75</v>
      </c>
      <c r="L251">
        <v>1</v>
      </c>
      <c r="M251">
        <v>20</v>
      </c>
      <c r="N251">
        <v>1049</v>
      </c>
      <c r="O251">
        <v>4</v>
      </c>
      <c r="P251">
        <v>60</v>
      </c>
      <c r="Q251">
        <v>0.2</v>
      </c>
      <c r="R251">
        <v>20980</v>
      </c>
      <c r="S251" t="str" cm="1">
        <f t="array" ref="S251">_xlfn.IFS(E254&lt;30,"18-29",E254&lt;45,"30-44",TRUE,"45+")</f>
        <v>45+</v>
      </c>
      <c r="T251" t="str" cm="1">
        <f t="array" ref="T251">_xlfn.IFS(F251&lt;=2,"0-2 Years",F251&lt;=5,"3-5 Years",F251&lt;=8,"6-8 Years",TRUE,"9-10 Years")</f>
        <v>6-8 Years</v>
      </c>
      <c r="U251" t="str" cm="1">
        <f t="array" ref="U251">_xlfn.IFS(P251&gt;60,"High Risk",P251&gt;30,"Medium Risk",TRUE,"Low Risk")</f>
        <v>Medium Risk</v>
      </c>
      <c r="V251">
        <f t="shared" si="3"/>
        <v>6</v>
      </c>
    </row>
    <row r="252" spans="1:22" hidden="1" x14ac:dyDescent="0.2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 s="2">
        <v>77846.899999999994</v>
      </c>
      <c r="H252">
        <v>1</v>
      </c>
      <c r="I252">
        <v>0</v>
      </c>
      <c r="J252">
        <v>0</v>
      </c>
      <c r="K252" s="1">
        <v>99805.99</v>
      </c>
      <c r="L252">
        <v>0</v>
      </c>
      <c r="M252">
        <v>16</v>
      </c>
      <c r="N252">
        <v>4253</v>
      </c>
      <c r="O252">
        <v>4</v>
      </c>
      <c r="P252">
        <v>30</v>
      </c>
      <c r="Q252">
        <v>0.25</v>
      </c>
      <c r="R252">
        <v>68048</v>
      </c>
      <c r="S252" t="str" cm="1">
        <f t="array" ref="S252">_xlfn.IFS(E255&lt;30,"18-29",E255&lt;45,"30-44",TRUE,"45+")</f>
        <v>30-44</v>
      </c>
      <c r="T252" t="str" cm="1">
        <f t="array" ref="T252">_xlfn.IFS(F252&lt;=2,"0-2 Years",F252&lt;=5,"3-5 Years",F252&lt;=8,"6-8 Years",TRUE,"9-10 Years")</f>
        <v>3-5 Years</v>
      </c>
      <c r="U252" t="str" cm="1">
        <f t="array" ref="U252">_xlfn.IFS(P252&gt;60,"High Risk",P252&gt;30,"Medium Risk",TRUE,"Low Risk")</f>
        <v>Low Risk</v>
      </c>
      <c r="V252">
        <f t="shared" si="3"/>
        <v>5</v>
      </c>
    </row>
    <row r="253" spans="1:22" hidden="1" x14ac:dyDescent="0.2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 s="2">
        <v>0</v>
      </c>
      <c r="H253">
        <v>2</v>
      </c>
      <c r="I253">
        <v>1</v>
      </c>
      <c r="J253">
        <v>1</v>
      </c>
      <c r="K253" s="1">
        <v>97932.68</v>
      </c>
      <c r="L253">
        <v>0</v>
      </c>
      <c r="M253">
        <v>16</v>
      </c>
      <c r="N253">
        <v>2119</v>
      </c>
      <c r="O253">
        <v>7</v>
      </c>
      <c r="P253">
        <v>30</v>
      </c>
      <c r="Q253">
        <v>0.4375</v>
      </c>
      <c r="R253">
        <v>33904</v>
      </c>
      <c r="S253" t="str" cm="1">
        <f t="array" ref="S253">_xlfn.IFS(E256&lt;30,"18-29",E256&lt;45,"30-44",TRUE,"45+")</f>
        <v>18-29</v>
      </c>
      <c r="T253" t="str" cm="1">
        <f t="array" ref="T253">_xlfn.IFS(F253&lt;=2,"0-2 Years",F253&lt;=5,"3-5 Years",F253&lt;=8,"6-8 Years",TRUE,"9-10 Years")</f>
        <v>0-2 Years</v>
      </c>
      <c r="U253" t="str" cm="1">
        <f t="array" ref="U253">_xlfn.IFS(P253&gt;60,"High Risk",P253&gt;30,"Medium Risk",TRUE,"Low Risk")</f>
        <v>Low Risk</v>
      </c>
      <c r="V253">
        <f t="shared" si="3"/>
        <v>4</v>
      </c>
    </row>
    <row r="254" spans="1:22" hidden="1" x14ac:dyDescent="0.2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 s="2">
        <v>0</v>
      </c>
      <c r="H254">
        <v>2</v>
      </c>
      <c r="I254">
        <v>0</v>
      </c>
      <c r="J254">
        <v>1</v>
      </c>
      <c r="K254" s="1">
        <v>170968.99</v>
      </c>
      <c r="L254">
        <v>0</v>
      </c>
      <c r="M254">
        <v>13</v>
      </c>
      <c r="N254">
        <v>4773</v>
      </c>
      <c r="O254">
        <v>2</v>
      </c>
      <c r="P254">
        <v>15</v>
      </c>
      <c r="Q254">
        <v>0.15384615384615385</v>
      </c>
      <c r="R254">
        <v>62049</v>
      </c>
      <c r="S254" t="str" cm="1">
        <f t="array" ref="S254">_xlfn.IFS(E257&lt;30,"18-29",E257&lt;45,"30-44",TRUE,"45+")</f>
        <v>30-44</v>
      </c>
      <c r="T254" t="str" cm="1">
        <f t="array" ref="T254">_xlfn.IFS(F254&lt;=2,"0-2 Years",F254&lt;=5,"3-5 Years",F254&lt;=8,"6-8 Years",TRUE,"9-10 Years")</f>
        <v>0-2 Years</v>
      </c>
      <c r="U254" t="str" cm="1">
        <f t="array" ref="U254">_xlfn.IFS(P254&gt;60,"High Risk",P254&gt;30,"Medium Risk",TRUE,"Low Risk")</f>
        <v>Low Risk</v>
      </c>
      <c r="V254">
        <f t="shared" si="3"/>
        <v>5</v>
      </c>
    </row>
    <row r="255" spans="1:22" hidden="1" x14ac:dyDescent="0.2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 s="2">
        <v>79731.91</v>
      </c>
      <c r="H255">
        <v>1</v>
      </c>
      <c r="I255">
        <v>1</v>
      </c>
      <c r="J255">
        <v>1</v>
      </c>
      <c r="K255" s="1">
        <v>57558.95</v>
      </c>
      <c r="L255">
        <v>0</v>
      </c>
      <c r="M255">
        <v>30</v>
      </c>
      <c r="N255">
        <v>310</v>
      </c>
      <c r="O255">
        <v>2</v>
      </c>
      <c r="P255">
        <v>135</v>
      </c>
      <c r="Q255">
        <v>6.6666666666666666E-2</v>
      </c>
      <c r="R255">
        <v>9300</v>
      </c>
      <c r="S255" t="str" cm="1">
        <f t="array" ref="S255">_xlfn.IFS(E258&lt;30,"18-29",E258&lt;45,"30-44",TRUE,"45+")</f>
        <v>30-44</v>
      </c>
      <c r="T255" t="str" cm="1">
        <f t="array" ref="T255">_xlfn.IFS(F255&lt;=2,"0-2 Years",F255&lt;=5,"3-5 Years",F255&lt;=8,"6-8 Years",TRUE,"9-10 Years")</f>
        <v>0-2 Years</v>
      </c>
      <c r="U255" t="str" cm="1">
        <f t="array" ref="U255">_xlfn.IFS(P255&gt;60,"High Risk",P255&gt;30,"Medium Risk",TRUE,"Low Risk")</f>
        <v>High Risk</v>
      </c>
      <c r="V255">
        <f t="shared" si="3"/>
        <v>3</v>
      </c>
    </row>
    <row r="256" spans="1:22" x14ac:dyDescent="0.2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 s="2">
        <v>0</v>
      </c>
      <c r="H256">
        <v>1</v>
      </c>
      <c r="I256">
        <v>0</v>
      </c>
      <c r="J256">
        <v>0</v>
      </c>
      <c r="K256" s="1">
        <v>176713.47</v>
      </c>
      <c r="L256">
        <v>0</v>
      </c>
      <c r="M256">
        <v>13</v>
      </c>
      <c r="N256">
        <v>715</v>
      </c>
      <c r="O256">
        <v>1</v>
      </c>
      <c r="P256">
        <v>98</v>
      </c>
      <c r="Q256">
        <v>7.6923076923076927E-2</v>
      </c>
      <c r="R256">
        <v>9295</v>
      </c>
      <c r="S256" t="str" cm="1">
        <f t="array" ref="S256">_xlfn.IFS(E259&lt;30,"18-29",E259&lt;45,"30-44",TRUE,"45+")</f>
        <v>30-44</v>
      </c>
      <c r="T256" t="str" cm="1">
        <f t="array" ref="T256">_xlfn.IFS(F256&lt;=2,"0-2 Years",F256&lt;=5,"3-5 Years",F256&lt;=8,"6-8 Years",TRUE,"9-10 Years")</f>
        <v>6-8 Years</v>
      </c>
      <c r="U256" t="str" cm="1">
        <f t="array" ref="U256">_xlfn.IFS(P256&gt;60,"High Risk",P256&gt;30,"Medium Risk",TRUE,"Low Risk")</f>
        <v>High Risk</v>
      </c>
      <c r="V256">
        <f t="shared" si="3"/>
        <v>8</v>
      </c>
    </row>
    <row r="257" spans="1:22" hidden="1" x14ac:dyDescent="0.2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 s="2">
        <v>0</v>
      </c>
      <c r="H257">
        <v>2</v>
      </c>
      <c r="I257">
        <v>0</v>
      </c>
      <c r="J257">
        <v>1</v>
      </c>
      <c r="K257" s="1">
        <v>34283.230000000003</v>
      </c>
      <c r="L257">
        <v>0</v>
      </c>
      <c r="M257">
        <v>23</v>
      </c>
      <c r="N257">
        <v>3136</v>
      </c>
      <c r="O257">
        <v>9</v>
      </c>
      <c r="P257">
        <v>84</v>
      </c>
      <c r="Q257">
        <v>0.39130434782608697</v>
      </c>
      <c r="R257">
        <v>72128</v>
      </c>
      <c r="S257" t="str" cm="1">
        <f t="array" ref="S257">_xlfn.IFS(E260&lt;30,"18-29",E260&lt;45,"30-44",TRUE,"45+")</f>
        <v>30-44</v>
      </c>
      <c r="T257" t="str" cm="1">
        <f t="array" ref="T257">_xlfn.IFS(F257&lt;=2,"0-2 Years",F257&lt;=5,"3-5 Years",F257&lt;=8,"6-8 Years",TRUE,"9-10 Years")</f>
        <v>0-2 Years</v>
      </c>
      <c r="U257" t="str" cm="1">
        <f t="array" ref="U257">_xlfn.IFS(P257&gt;60,"High Risk",P257&gt;30,"Medium Risk",TRUE,"Low Risk")</f>
        <v>High Risk</v>
      </c>
      <c r="V257">
        <f t="shared" si="3"/>
        <v>4</v>
      </c>
    </row>
    <row r="258" spans="1:22" hidden="1" x14ac:dyDescent="0.2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 s="2">
        <v>0</v>
      </c>
      <c r="H258">
        <v>2</v>
      </c>
      <c r="I258">
        <v>1</v>
      </c>
      <c r="J258">
        <v>1</v>
      </c>
      <c r="K258" s="1">
        <v>198637.34</v>
      </c>
      <c r="L258">
        <v>0</v>
      </c>
      <c r="M258">
        <v>1</v>
      </c>
      <c r="N258">
        <v>3139</v>
      </c>
      <c r="O258">
        <v>2</v>
      </c>
      <c r="P258">
        <v>161</v>
      </c>
      <c r="Q258">
        <v>1</v>
      </c>
      <c r="R258">
        <v>3139</v>
      </c>
      <c r="S258" t="str" cm="1">
        <f t="array" ref="S258">_xlfn.IFS(E261&lt;30,"18-29",E261&lt;45,"30-44",TRUE,"45+")</f>
        <v>30-44</v>
      </c>
      <c r="T258" t="str" cm="1">
        <f t="array" ref="T258">_xlfn.IFS(F258&lt;=2,"0-2 Years",F258&lt;=5,"3-5 Years",F258&lt;=8,"6-8 Years",TRUE,"9-10 Years")</f>
        <v>9-10 Years</v>
      </c>
      <c r="U258" t="str" cm="1">
        <f t="array" ref="U258">_xlfn.IFS(P258&gt;60,"High Risk",P258&gt;30,"Medium Risk",TRUE,"Low Risk")</f>
        <v>High Risk</v>
      </c>
      <c r="V258">
        <f t="shared" si="3"/>
        <v>3</v>
      </c>
    </row>
    <row r="259" spans="1:22" hidden="1" x14ac:dyDescent="0.2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 s="2">
        <v>37266.67</v>
      </c>
      <c r="H259">
        <v>2</v>
      </c>
      <c r="I259">
        <v>0</v>
      </c>
      <c r="J259">
        <v>0</v>
      </c>
      <c r="K259" s="1">
        <v>156917.12</v>
      </c>
      <c r="L259">
        <v>0</v>
      </c>
      <c r="M259">
        <v>7</v>
      </c>
      <c r="N259">
        <v>3214</v>
      </c>
      <c r="O259">
        <v>7</v>
      </c>
      <c r="P259">
        <v>102</v>
      </c>
      <c r="Q259">
        <v>1</v>
      </c>
      <c r="R259">
        <v>22498</v>
      </c>
      <c r="S259" t="str" cm="1">
        <f t="array" ref="S259">_xlfn.IFS(E262&lt;30,"18-29",E262&lt;45,"30-44",TRUE,"45+")</f>
        <v>30-44</v>
      </c>
      <c r="T259" t="str" cm="1">
        <f t="array" ref="T259">_xlfn.IFS(F259&lt;=2,"0-2 Years",F259&lt;=5,"3-5 Years",F259&lt;=8,"6-8 Years",TRUE,"9-10 Years")</f>
        <v>6-8 Years</v>
      </c>
      <c r="U259" t="str" cm="1">
        <f t="array" ref="U259">_xlfn.IFS(P259&gt;60,"High Risk",P259&gt;30,"Medium Risk",TRUE,"Low Risk")</f>
        <v>High Risk</v>
      </c>
      <c r="V259">
        <f t="shared" ref="V259:V322" si="4">IF(J259=0,3,0)+IF(G259=0,3,0)+IF(H259=1,2,0)+IF(E259&gt;45,1,0)+IF(F259&lt;3,1,0)</f>
        <v>3</v>
      </c>
    </row>
    <row r="260" spans="1:22" hidden="1" x14ac:dyDescent="0.2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 s="2">
        <v>127992.25</v>
      </c>
      <c r="H260">
        <v>1</v>
      </c>
      <c r="I260">
        <v>1</v>
      </c>
      <c r="J260">
        <v>1</v>
      </c>
      <c r="K260" s="1">
        <v>50457.2</v>
      </c>
      <c r="L260">
        <v>0</v>
      </c>
      <c r="M260">
        <v>3</v>
      </c>
      <c r="N260">
        <v>2055</v>
      </c>
      <c r="O260">
        <v>0</v>
      </c>
      <c r="P260">
        <v>141</v>
      </c>
      <c r="Q260">
        <v>0</v>
      </c>
      <c r="R260">
        <v>6165</v>
      </c>
      <c r="S260" t="str" cm="1">
        <f t="array" ref="S260">_xlfn.IFS(E263&lt;30,"18-29",E263&lt;45,"30-44",TRUE,"45+")</f>
        <v>45+</v>
      </c>
      <c r="T260" t="str" cm="1">
        <f t="array" ref="T260">_xlfn.IFS(F260&lt;=2,"0-2 Years",F260&lt;=5,"3-5 Years",F260&lt;=8,"6-8 Years",TRUE,"9-10 Years")</f>
        <v>6-8 Years</v>
      </c>
      <c r="U260" t="str" cm="1">
        <f t="array" ref="U260">_xlfn.IFS(P260&gt;60,"High Risk",P260&gt;30,"Medium Risk",TRUE,"Low Risk")</f>
        <v>High Risk</v>
      </c>
      <c r="V260">
        <f t="shared" si="4"/>
        <v>2</v>
      </c>
    </row>
    <row r="261" spans="1:22" hidden="1" x14ac:dyDescent="0.2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 s="2">
        <v>54901.01</v>
      </c>
      <c r="H261">
        <v>1</v>
      </c>
      <c r="I261">
        <v>1</v>
      </c>
      <c r="J261">
        <v>1</v>
      </c>
      <c r="K261" s="1">
        <v>140075.54999999999</v>
      </c>
      <c r="L261">
        <v>0</v>
      </c>
      <c r="M261">
        <v>12</v>
      </c>
      <c r="N261">
        <v>1168</v>
      </c>
      <c r="O261">
        <v>0</v>
      </c>
      <c r="P261">
        <v>51</v>
      </c>
      <c r="Q261">
        <v>0</v>
      </c>
      <c r="R261">
        <v>14016</v>
      </c>
      <c r="S261" t="str" cm="1">
        <f t="array" ref="S261">_xlfn.IFS(E264&lt;30,"18-29",E264&lt;45,"30-44",TRUE,"45+")</f>
        <v>30-44</v>
      </c>
      <c r="T261" t="str" cm="1">
        <f t="array" ref="T261">_xlfn.IFS(F261&lt;=2,"0-2 Years",F261&lt;=5,"3-5 Years",F261&lt;=8,"6-8 Years",TRUE,"9-10 Years")</f>
        <v>3-5 Years</v>
      </c>
      <c r="U261" t="str" cm="1">
        <f t="array" ref="U261">_xlfn.IFS(P261&gt;60,"High Risk",P261&gt;30,"Medium Risk",TRUE,"Low Risk")</f>
        <v>Medium Risk</v>
      </c>
      <c r="V261">
        <f t="shared" si="4"/>
        <v>2</v>
      </c>
    </row>
    <row r="262" spans="1:22" hidden="1" x14ac:dyDescent="0.2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 s="2">
        <v>108748.08</v>
      </c>
      <c r="H262">
        <v>2</v>
      </c>
      <c r="I262">
        <v>1</v>
      </c>
      <c r="J262">
        <v>1</v>
      </c>
      <c r="K262" s="1">
        <v>65323.11</v>
      </c>
      <c r="L262">
        <v>0</v>
      </c>
      <c r="M262">
        <v>14</v>
      </c>
      <c r="N262">
        <v>4971</v>
      </c>
      <c r="O262">
        <v>3</v>
      </c>
      <c r="P262">
        <v>51</v>
      </c>
      <c r="Q262">
        <v>0.21428571428571427</v>
      </c>
      <c r="R262">
        <v>69594</v>
      </c>
      <c r="S262" t="str" cm="1">
        <f t="array" ref="S262">_xlfn.IFS(E265&lt;30,"18-29",E265&lt;45,"30-44",TRUE,"45+")</f>
        <v>18-29</v>
      </c>
      <c r="T262" t="str" cm="1">
        <f t="array" ref="T262">_xlfn.IFS(F262&lt;=2,"0-2 Years",F262&lt;=5,"3-5 Years",F262&lt;=8,"6-8 Years",TRUE,"9-10 Years")</f>
        <v>9-10 Years</v>
      </c>
      <c r="U262" t="str" cm="1">
        <f t="array" ref="U262">_xlfn.IFS(P262&gt;60,"High Risk",P262&gt;30,"Medium Risk",TRUE,"Low Risk")</f>
        <v>Medium Risk</v>
      </c>
      <c r="V262">
        <f t="shared" si="4"/>
        <v>0</v>
      </c>
    </row>
    <row r="263" spans="1:22" x14ac:dyDescent="0.2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 s="2">
        <v>99906.19</v>
      </c>
      <c r="H263">
        <v>1</v>
      </c>
      <c r="I263">
        <v>1</v>
      </c>
      <c r="J263">
        <v>0</v>
      </c>
      <c r="K263" s="1">
        <v>64323.24</v>
      </c>
      <c r="L263">
        <v>0</v>
      </c>
      <c r="M263">
        <v>16</v>
      </c>
      <c r="N263">
        <v>1939</v>
      </c>
      <c r="O263">
        <v>4</v>
      </c>
      <c r="P263">
        <v>71</v>
      </c>
      <c r="Q263">
        <v>0.25</v>
      </c>
      <c r="R263">
        <v>31024</v>
      </c>
      <c r="S263" t="str" cm="1">
        <f t="array" ref="S263">_xlfn.IFS(E266&lt;30,"18-29",E266&lt;45,"30-44",TRUE,"45+")</f>
        <v>30-44</v>
      </c>
      <c r="T263" t="str" cm="1">
        <f t="array" ref="T263">_xlfn.IFS(F263&lt;=2,"0-2 Years",F263&lt;=5,"3-5 Years",F263&lt;=8,"6-8 Years",TRUE,"9-10 Years")</f>
        <v>6-8 Years</v>
      </c>
      <c r="U263" t="str" cm="1">
        <f t="array" ref="U263">_xlfn.IFS(P263&gt;60,"High Risk",P263&gt;30,"Medium Risk",TRUE,"Low Risk")</f>
        <v>High Risk</v>
      </c>
      <c r="V263">
        <f t="shared" si="4"/>
        <v>6</v>
      </c>
    </row>
    <row r="264" spans="1:22" hidden="1" x14ac:dyDescent="0.2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 s="2">
        <v>184686.41</v>
      </c>
      <c r="H264">
        <v>2</v>
      </c>
      <c r="I264">
        <v>1</v>
      </c>
      <c r="J264">
        <v>0</v>
      </c>
      <c r="K264" s="1">
        <v>14956.44</v>
      </c>
      <c r="L264">
        <v>0</v>
      </c>
      <c r="M264">
        <v>15</v>
      </c>
      <c r="N264">
        <v>1504</v>
      </c>
      <c r="O264">
        <v>6</v>
      </c>
      <c r="P264">
        <v>48</v>
      </c>
      <c r="Q264">
        <v>0.4</v>
      </c>
      <c r="R264">
        <v>22560</v>
      </c>
      <c r="S264" t="str" cm="1">
        <f t="array" ref="S264">_xlfn.IFS(E267&lt;30,"18-29",E267&lt;45,"30-44",TRUE,"45+")</f>
        <v>30-44</v>
      </c>
      <c r="T264" t="str" cm="1">
        <f t="array" ref="T264">_xlfn.IFS(F264&lt;=2,"0-2 Years",F264&lt;=5,"3-5 Years",F264&lt;=8,"6-8 Years",TRUE,"9-10 Years")</f>
        <v>6-8 Years</v>
      </c>
      <c r="U264" t="str" cm="1">
        <f t="array" ref="U264">_xlfn.IFS(P264&gt;60,"High Risk",P264&gt;30,"Medium Risk",TRUE,"Low Risk")</f>
        <v>Medium Risk</v>
      </c>
      <c r="V264">
        <f t="shared" si="4"/>
        <v>3</v>
      </c>
    </row>
    <row r="265" spans="1:22" hidden="1" x14ac:dyDescent="0.2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 s="2">
        <v>110654.02</v>
      </c>
      <c r="H265">
        <v>1</v>
      </c>
      <c r="I265">
        <v>0</v>
      </c>
      <c r="J265">
        <v>1</v>
      </c>
      <c r="K265" s="1">
        <v>111879.21</v>
      </c>
      <c r="L265">
        <v>0</v>
      </c>
      <c r="M265">
        <v>13</v>
      </c>
      <c r="N265">
        <v>3906</v>
      </c>
      <c r="O265">
        <v>10</v>
      </c>
      <c r="P265">
        <v>177</v>
      </c>
      <c r="Q265">
        <v>0.76923076923076927</v>
      </c>
      <c r="R265">
        <v>50778</v>
      </c>
      <c r="S265" t="str" cm="1">
        <f t="array" ref="S265">_xlfn.IFS(E268&lt;30,"18-29",E268&lt;45,"30-44",TRUE,"45+")</f>
        <v>30-44</v>
      </c>
      <c r="T265" t="str" cm="1">
        <f t="array" ref="T265">_xlfn.IFS(F265&lt;=2,"0-2 Years",F265&lt;=5,"3-5 Years",F265&lt;=8,"6-8 Years",TRUE,"9-10 Years")</f>
        <v>0-2 Years</v>
      </c>
      <c r="U265" t="str" cm="1">
        <f t="array" ref="U265">_xlfn.IFS(P265&gt;60,"High Risk",P265&gt;30,"Medium Risk",TRUE,"Low Risk")</f>
        <v>High Risk</v>
      </c>
      <c r="V265">
        <f t="shared" si="4"/>
        <v>3</v>
      </c>
    </row>
    <row r="266" spans="1:22" hidden="1" x14ac:dyDescent="0.2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 s="2">
        <v>79019.8</v>
      </c>
      <c r="H266">
        <v>1</v>
      </c>
      <c r="I266">
        <v>1</v>
      </c>
      <c r="J266">
        <v>1</v>
      </c>
      <c r="K266" s="1">
        <v>18606.23</v>
      </c>
      <c r="L266">
        <v>0</v>
      </c>
      <c r="M266">
        <v>13</v>
      </c>
      <c r="N266">
        <v>1996</v>
      </c>
      <c r="O266">
        <v>8</v>
      </c>
      <c r="P266">
        <v>124</v>
      </c>
      <c r="Q266">
        <v>0.61538461538461542</v>
      </c>
      <c r="R266">
        <v>25948</v>
      </c>
      <c r="S266" t="str" cm="1">
        <f t="array" ref="S266">_xlfn.IFS(E269&lt;30,"18-29",E269&lt;45,"30-44",TRUE,"45+")</f>
        <v>30-44</v>
      </c>
      <c r="T266" t="str" cm="1">
        <f t="array" ref="T266">_xlfn.IFS(F266&lt;=2,"0-2 Years",F266&lt;=5,"3-5 Years",F266&lt;=8,"6-8 Years",TRUE,"9-10 Years")</f>
        <v>9-10 Years</v>
      </c>
      <c r="U266" t="str" cm="1">
        <f t="array" ref="U266">_xlfn.IFS(P266&gt;60,"High Risk",P266&gt;30,"Medium Risk",TRUE,"Low Risk")</f>
        <v>High Risk</v>
      </c>
      <c r="V266">
        <f t="shared" si="4"/>
        <v>2</v>
      </c>
    </row>
    <row r="267" spans="1:22" hidden="1" x14ac:dyDescent="0.2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 s="2">
        <v>99240.51</v>
      </c>
      <c r="H267">
        <v>1</v>
      </c>
      <c r="I267">
        <v>1</v>
      </c>
      <c r="J267">
        <v>0</v>
      </c>
      <c r="K267" s="1">
        <v>123137.01</v>
      </c>
      <c r="L267">
        <v>0</v>
      </c>
      <c r="M267">
        <v>20</v>
      </c>
      <c r="N267">
        <v>3109</v>
      </c>
      <c r="O267">
        <v>1</v>
      </c>
      <c r="P267">
        <v>91</v>
      </c>
      <c r="Q267">
        <v>0.05</v>
      </c>
      <c r="R267">
        <v>62180</v>
      </c>
      <c r="S267" t="str" cm="1">
        <f t="array" ref="S267">_xlfn.IFS(E270&lt;30,"18-29",E270&lt;45,"30-44",TRUE,"45+")</f>
        <v>30-44</v>
      </c>
      <c r="T267" t="str" cm="1">
        <f t="array" ref="T267">_xlfn.IFS(F267&lt;=2,"0-2 Years",F267&lt;=5,"3-5 Years",F267&lt;=8,"6-8 Years",TRUE,"9-10 Years")</f>
        <v>9-10 Years</v>
      </c>
      <c r="U267" t="str" cm="1">
        <f t="array" ref="U267">_xlfn.IFS(P267&gt;60,"High Risk",P267&gt;30,"Medium Risk",TRUE,"Low Risk")</f>
        <v>High Risk</v>
      </c>
      <c r="V267">
        <f t="shared" si="4"/>
        <v>5</v>
      </c>
    </row>
    <row r="268" spans="1:22" hidden="1" x14ac:dyDescent="0.2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 s="2">
        <v>0</v>
      </c>
      <c r="H268">
        <v>2</v>
      </c>
      <c r="I268">
        <v>1</v>
      </c>
      <c r="J268">
        <v>1</v>
      </c>
      <c r="K268" s="1">
        <v>148528.24</v>
      </c>
      <c r="L268">
        <v>0</v>
      </c>
      <c r="M268">
        <v>26</v>
      </c>
      <c r="N268">
        <v>1632</v>
      </c>
      <c r="O268">
        <v>8</v>
      </c>
      <c r="P268">
        <v>169</v>
      </c>
      <c r="Q268">
        <v>0.30769230769230771</v>
      </c>
      <c r="R268">
        <v>42432</v>
      </c>
      <c r="S268" t="str" cm="1">
        <f t="array" ref="S268">_xlfn.IFS(E271&lt;30,"18-29",E271&lt;45,"30-44",TRUE,"45+")</f>
        <v>30-44</v>
      </c>
      <c r="T268" t="str" cm="1">
        <f t="array" ref="T268">_xlfn.IFS(F268&lt;=2,"0-2 Years",F268&lt;=5,"3-5 Years",F268&lt;=8,"6-8 Years",TRUE,"9-10 Years")</f>
        <v>0-2 Years</v>
      </c>
      <c r="U268" t="str" cm="1">
        <f t="array" ref="U268">_xlfn.IFS(P268&gt;60,"High Risk",P268&gt;30,"Medium Risk",TRUE,"Low Risk")</f>
        <v>High Risk</v>
      </c>
      <c r="V268">
        <f t="shared" si="4"/>
        <v>4</v>
      </c>
    </row>
    <row r="269" spans="1:22" x14ac:dyDescent="0.2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 s="2">
        <v>0</v>
      </c>
      <c r="H269">
        <v>2</v>
      </c>
      <c r="I269">
        <v>1</v>
      </c>
      <c r="J269">
        <v>0</v>
      </c>
      <c r="K269" s="1">
        <v>13898.31</v>
      </c>
      <c r="L269">
        <v>0</v>
      </c>
      <c r="M269">
        <v>8</v>
      </c>
      <c r="N269">
        <v>2659</v>
      </c>
      <c r="O269">
        <v>10</v>
      </c>
      <c r="P269">
        <v>118</v>
      </c>
      <c r="Q269">
        <v>1</v>
      </c>
      <c r="R269">
        <v>21272</v>
      </c>
      <c r="S269" t="str" cm="1">
        <f t="array" ref="S269">_xlfn.IFS(E272&lt;30,"18-29",E272&lt;45,"30-44",TRUE,"45+")</f>
        <v>30-44</v>
      </c>
      <c r="T269" t="str" cm="1">
        <f t="array" ref="T269">_xlfn.IFS(F269&lt;=2,"0-2 Years",F269&lt;=5,"3-5 Years",F269&lt;=8,"6-8 Years",TRUE,"9-10 Years")</f>
        <v>6-8 Years</v>
      </c>
      <c r="U269" t="str" cm="1">
        <f t="array" ref="U269">_xlfn.IFS(P269&gt;60,"High Risk",P269&gt;30,"Medium Risk",TRUE,"Low Risk")</f>
        <v>High Risk</v>
      </c>
      <c r="V269">
        <f t="shared" si="4"/>
        <v>6</v>
      </c>
    </row>
    <row r="270" spans="1:22" x14ac:dyDescent="0.2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 s="2">
        <v>0</v>
      </c>
      <c r="H270">
        <v>1</v>
      </c>
      <c r="I270">
        <v>0</v>
      </c>
      <c r="J270">
        <v>0</v>
      </c>
      <c r="K270" s="1">
        <v>81259.25</v>
      </c>
      <c r="L270">
        <v>1</v>
      </c>
      <c r="M270">
        <v>24</v>
      </c>
      <c r="N270">
        <v>4198</v>
      </c>
      <c r="O270">
        <v>10</v>
      </c>
      <c r="P270">
        <v>137</v>
      </c>
      <c r="Q270">
        <v>0.41666666666666669</v>
      </c>
      <c r="R270">
        <v>100752</v>
      </c>
      <c r="S270" t="str" cm="1">
        <f t="array" ref="S270">_xlfn.IFS(E273&lt;30,"18-29",E273&lt;45,"30-44",TRUE,"45+")</f>
        <v>30-44</v>
      </c>
      <c r="T270" t="str" cm="1">
        <f t="array" ref="T270">_xlfn.IFS(F270&lt;=2,"0-2 Years",F270&lt;=5,"3-5 Years",F270&lt;=8,"6-8 Years",TRUE,"9-10 Years")</f>
        <v>6-8 Years</v>
      </c>
      <c r="U270" t="str" cm="1">
        <f t="array" ref="U270">_xlfn.IFS(P270&gt;60,"High Risk",P270&gt;30,"Medium Risk",TRUE,"Low Risk")</f>
        <v>High Risk</v>
      </c>
      <c r="V270">
        <f t="shared" si="4"/>
        <v>8</v>
      </c>
    </row>
    <row r="271" spans="1:22" hidden="1" x14ac:dyDescent="0.2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 s="2">
        <v>52436.2</v>
      </c>
      <c r="H271">
        <v>1</v>
      </c>
      <c r="I271">
        <v>1</v>
      </c>
      <c r="J271">
        <v>0</v>
      </c>
      <c r="K271" s="1">
        <v>161051.75</v>
      </c>
      <c r="L271">
        <v>0</v>
      </c>
      <c r="M271">
        <v>15</v>
      </c>
      <c r="N271">
        <v>2415</v>
      </c>
      <c r="O271">
        <v>4</v>
      </c>
      <c r="P271">
        <v>164</v>
      </c>
      <c r="Q271">
        <v>0.26666666666666666</v>
      </c>
      <c r="R271">
        <v>36225</v>
      </c>
      <c r="S271" t="str" cm="1">
        <f t="array" ref="S271">_xlfn.IFS(E274&lt;30,"18-29",E274&lt;45,"30-44",TRUE,"45+")</f>
        <v>30-44</v>
      </c>
      <c r="T271" t="str" cm="1">
        <f t="array" ref="T271">_xlfn.IFS(F271&lt;=2,"0-2 Years",F271&lt;=5,"3-5 Years",F271&lt;=8,"6-8 Years",TRUE,"9-10 Years")</f>
        <v>6-8 Years</v>
      </c>
      <c r="U271" t="str" cm="1">
        <f t="array" ref="U271">_xlfn.IFS(P271&gt;60,"High Risk",P271&gt;30,"Medium Risk",TRUE,"Low Risk")</f>
        <v>High Risk</v>
      </c>
      <c r="V271">
        <f t="shared" si="4"/>
        <v>5</v>
      </c>
    </row>
    <row r="272" spans="1:22" hidden="1" x14ac:dyDescent="0.2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 s="2">
        <v>0</v>
      </c>
      <c r="H272">
        <v>2</v>
      </c>
      <c r="I272">
        <v>0</v>
      </c>
      <c r="J272">
        <v>1</v>
      </c>
      <c r="K272" s="1">
        <v>191599.67</v>
      </c>
      <c r="L272">
        <v>0</v>
      </c>
      <c r="M272">
        <v>16</v>
      </c>
      <c r="N272">
        <v>1767</v>
      </c>
      <c r="O272">
        <v>2</v>
      </c>
      <c r="P272">
        <v>175</v>
      </c>
      <c r="Q272">
        <v>0.125</v>
      </c>
      <c r="R272">
        <v>28272</v>
      </c>
      <c r="S272" t="str" cm="1">
        <f t="array" ref="S272">_xlfn.IFS(E275&lt;30,"18-29",E275&lt;45,"30-44",TRUE,"45+")</f>
        <v>30-44</v>
      </c>
      <c r="T272" t="str" cm="1">
        <f t="array" ref="T272">_xlfn.IFS(F272&lt;=2,"0-2 Years",F272&lt;=5,"3-5 Years",F272&lt;=8,"6-8 Years",TRUE,"9-10 Years")</f>
        <v>9-10 Years</v>
      </c>
      <c r="U272" t="str" cm="1">
        <f t="array" ref="U272">_xlfn.IFS(P272&gt;60,"High Risk",P272&gt;30,"Medium Risk",TRUE,"Low Risk")</f>
        <v>High Risk</v>
      </c>
      <c r="V272">
        <f t="shared" si="4"/>
        <v>3</v>
      </c>
    </row>
    <row r="273" spans="1:22" hidden="1" x14ac:dyDescent="0.2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 s="2">
        <v>100337.96</v>
      </c>
      <c r="H273">
        <v>3</v>
      </c>
      <c r="I273">
        <v>1</v>
      </c>
      <c r="J273">
        <v>0</v>
      </c>
      <c r="K273" s="1">
        <v>48559.19</v>
      </c>
      <c r="L273">
        <v>1</v>
      </c>
      <c r="M273">
        <v>1</v>
      </c>
      <c r="N273">
        <v>1091</v>
      </c>
      <c r="O273">
        <v>6</v>
      </c>
      <c r="P273">
        <v>30</v>
      </c>
      <c r="Q273">
        <v>1</v>
      </c>
      <c r="R273">
        <v>1091</v>
      </c>
      <c r="S273" t="str" cm="1">
        <f t="array" ref="S273">_xlfn.IFS(E276&lt;30,"18-29",E276&lt;45,"30-44",TRUE,"45+")</f>
        <v>18-29</v>
      </c>
      <c r="T273" t="str" cm="1">
        <f t="array" ref="T273">_xlfn.IFS(F273&lt;=2,"0-2 Years",F273&lt;=5,"3-5 Years",F273&lt;=8,"6-8 Years",TRUE,"9-10 Years")</f>
        <v>3-5 Years</v>
      </c>
      <c r="U273" t="str" cm="1">
        <f t="array" ref="U273">_xlfn.IFS(P273&gt;60,"High Risk",P273&gt;30,"Medium Risk",TRUE,"Low Risk")</f>
        <v>Low Risk</v>
      </c>
      <c r="V273">
        <f t="shared" si="4"/>
        <v>3</v>
      </c>
    </row>
    <row r="274" spans="1:22" hidden="1" x14ac:dyDescent="0.2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 s="2">
        <v>149297.19</v>
      </c>
      <c r="H274">
        <v>2</v>
      </c>
      <c r="I274">
        <v>1</v>
      </c>
      <c r="J274">
        <v>1</v>
      </c>
      <c r="K274" s="1">
        <v>186339.74</v>
      </c>
      <c r="L274">
        <v>0</v>
      </c>
      <c r="M274">
        <v>9</v>
      </c>
      <c r="N274">
        <v>1594</v>
      </c>
      <c r="O274">
        <v>6</v>
      </c>
      <c r="P274">
        <v>98</v>
      </c>
      <c r="Q274">
        <v>0.66666666666666663</v>
      </c>
      <c r="R274">
        <v>14346</v>
      </c>
      <c r="S274" t="str" cm="1">
        <f t="array" ref="S274">_xlfn.IFS(E277&lt;30,"18-29",E277&lt;45,"30-44",TRUE,"45+")</f>
        <v>30-44</v>
      </c>
      <c r="T274" t="str" cm="1">
        <f t="array" ref="T274">_xlfn.IFS(F274&lt;=2,"0-2 Years",F274&lt;=5,"3-5 Years",F274&lt;=8,"6-8 Years",TRUE,"9-10 Years")</f>
        <v>0-2 Years</v>
      </c>
      <c r="U274" t="str" cm="1">
        <f t="array" ref="U274">_xlfn.IFS(P274&gt;60,"High Risk",P274&gt;30,"Medium Risk",TRUE,"Low Risk")</f>
        <v>High Risk</v>
      </c>
      <c r="V274">
        <f t="shared" si="4"/>
        <v>1</v>
      </c>
    </row>
    <row r="275" spans="1:22" x14ac:dyDescent="0.2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 s="2">
        <v>0</v>
      </c>
      <c r="H275">
        <v>2</v>
      </c>
      <c r="I275">
        <v>1</v>
      </c>
      <c r="J275">
        <v>0</v>
      </c>
      <c r="K275" s="1">
        <v>33159.370000000003</v>
      </c>
      <c r="L275">
        <v>0</v>
      </c>
      <c r="M275">
        <v>14</v>
      </c>
      <c r="N275">
        <v>801</v>
      </c>
      <c r="O275">
        <v>2</v>
      </c>
      <c r="P275">
        <v>173</v>
      </c>
      <c r="Q275">
        <v>0.14285714285714285</v>
      </c>
      <c r="R275">
        <v>11214</v>
      </c>
      <c r="S275" t="str" cm="1">
        <f t="array" ref="S275">_xlfn.IFS(E278&lt;30,"18-29",E278&lt;45,"30-44",TRUE,"45+")</f>
        <v>45+</v>
      </c>
      <c r="T275" t="str" cm="1">
        <f t="array" ref="T275">_xlfn.IFS(F275&lt;=2,"0-2 Years",F275&lt;=5,"3-5 Years",F275&lt;=8,"6-8 Years",TRUE,"9-10 Years")</f>
        <v>6-8 Years</v>
      </c>
      <c r="U275" t="str" cm="1">
        <f t="array" ref="U275">_xlfn.IFS(P275&gt;60,"High Risk",P275&gt;30,"Medium Risk",TRUE,"Low Risk")</f>
        <v>High Risk</v>
      </c>
      <c r="V275">
        <f t="shared" si="4"/>
        <v>6</v>
      </c>
    </row>
    <row r="276" spans="1:22" hidden="1" x14ac:dyDescent="0.2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 s="2">
        <v>145605.44</v>
      </c>
      <c r="H276">
        <v>1</v>
      </c>
      <c r="I276">
        <v>0</v>
      </c>
      <c r="J276">
        <v>1</v>
      </c>
      <c r="K276" s="1">
        <v>93883.53</v>
      </c>
      <c r="L276">
        <v>0</v>
      </c>
      <c r="M276">
        <v>27</v>
      </c>
      <c r="N276">
        <v>4934</v>
      </c>
      <c r="O276">
        <v>6</v>
      </c>
      <c r="P276">
        <v>34</v>
      </c>
      <c r="Q276">
        <v>0.22222222222222221</v>
      </c>
      <c r="R276">
        <v>133218</v>
      </c>
      <c r="S276" t="str" cm="1">
        <f t="array" ref="S276">_xlfn.IFS(E279&lt;30,"18-29",E279&lt;45,"30-44",TRUE,"45+")</f>
        <v>45+</v>
      </c>
      <c r="T276" t="str" cm="1">
        <f t="array" ref="T276">_xlfn.IFS(F276&lt;=2,"0-2 Years",F276&lt;=5,"3-5 Years",F276&lt;=8,"6-8 Years",TRUE,"9-10 Years")</f>
        <v>3-5 Years</v>
      </c>
      <c r="U276" t="str" cm="1">
        <f t="array" ref="U276">_xlfn.IFS(P276&gt;60,"High Risk",P276&gt;30,"Medium Risk",TRUE,"Low Risk")</f>
        <v>Medium Risk</v>
      </c>
      <c r="V276">
        <f t="shared" si="4"/>
        <v>2</v>
      </c>
    </row>
    <row r="277" spans="1:22" hidden="1" x14ac:dyDescent="0.2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 s="2">
        <v>0</v>
      </c>
      <c r="H277">
        <v>2</v>
      </c>
      <c r="I277">
        <v>1</v>
      </c>
      <c r="J277">
        <v>1</v>
      </c>
      <c r="K277" s="1">
        <v>110899.3</v>
      </c>
      <c r="L277">
        <v>0</v>
      </c>
      <c r="M277">
        <v>29</v>
      </c>
      <c r="N277">
        <v>1609</v>
      </c>
      <c r="O277">
        <v>8</v>
      </c>
      <c r="P277">
        <v>159</v>
      </c>
      <c r="Q277">
        <v>0.27586206896551724</v>
      </c>
      <c r="R277">
        <v>46661</v>
      </c>
      <c r="S277" t="str" cm="1">
        <f t="array" ref="S277">_xlfn.IFS(E280&lt;30,"18-29",E280&lt;45,"30-44",TRUE,"45+")</f>
        <v>30-44</v>
      </c>
      <c r="T277" t="str" cm="1">
        <f t="array" ref="T277">_xlfn.IFS(F277&lt;=2,"0-2 Years",F277&lt;=5,"3-5 Years",F277&lt;=8,"6-8 Years",TRUE,"9-10 Years")</f>
        <v>6-8 Years</v>
      </c>
      <c r="U277" t="str" cm="1">
        <f t="array" ref="U277">_xlfn.IFS(P277&gt;60,"High Risk",P277&gt;30,"Medium Risk",TRUE,"Low Risk")</f>
        <v>High Risk</v>
      </c>
      <c r="V277">
        <f t="shared" si="4"/>
        <v>3</v>
      </c>
    </row>
    <row r="278" spans="1:22" x14ac:dyDescent="0.2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 s="2">
        <v>0</v>
      </c>
      <c r="H278">
        <v>1</v>
      </c>
      <c r="I278">
        <v>1</v>
      </c>
      <c r="J278">
        <v>1</v>
      </c>
      <c r="K278" s="1">
        <v>11199.04</v>
      </c>
      <c r="L278">
        <v>1</v>
      </c>
      <c r="M278">
        <v>2</v>
      </c>
      <c r="N278">
        <v>2963</v>
      </c>
      <c r="O278">
        <v>9</v>
      </c>
      <c r="P278">
        <v>140</v>
      </c>
      <c r="Q278">
        <v>1</v>
      </c>
      <c r="R278">
        <v>5926</v>
      </c>
      <c r="S278" t="str" cm="1">
        <f t="array" ref="S278">_xlfn.IFS(E281&lt;30,"18-29",E281&lt;45,"30-44",TRUE,"45+")</f>
        <v>45+</v>
      </c>
      <c r="T278" t="str" cm="1">
        <f t="array" ref="T278">_xlfn.IFS(F278&lt;=2,"0-2 Years",F278&lt;=5,"3-5 Years",F278&lt;=8,"6-8 Years",TRUE,"9-10 Years")</f>
        <v>3-5 Years</v>
      </c>
      <c r="U278" t="str" cm="1">
        <f t="array" ref="U278">_xlfn.IFS(P278&gt;60,"High Risk",P278&gt;30,"Medium Risk",TRUE,"Low Risk")</f>
        <v>High Risk</v>
      </c>
      <c r="V278">
        <f t="shared" si="4"/>
        <v>6</v>
      </c>
    </row>
    <row r="279" spans="1:22" x14ac:dyDescent="0.2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 s="2">
        <v>0</v>
      </c>
      <c r="H279">
        <v>2</v>
      </c>
      <c r="I279">
        <v>1</v>
      </c>
      <c r="J279">
        <v>0</v>
      </c>
      <c r="K279" s="1">
        <v>189992.97</v>
      </c>
      <c r="L279">
        <v>0</v>
      </c>
      <c r="M279">
        <v>19</v>
      </c>
      <c r="N279">
        <v>1052</v>
      </c>
      <c r="O279">
        <v>0</v>
      </c>
      <c r="P279">
        <v>16</v>
      </c>
      <c r="Q279">
        <v>0</v>
      </c>
      <c r="R279">
        <v>19988</v>
      </c>
      <c r="S279" t="str" cm="1">
        <f t="array" ref="S279">_xlfn.IFS(E282&lt;30,"18-29",E282&lt;45,"30-44",TRUE,"45+")</f>
        <v>30-44</v>
      </c>
      <c r="T279" t="str" cm="1">
        <f t="array" ref="T279">_xlfn.IFS(F279&lt;=2,"0-2 Years",F279&lt;=5,"3-5 Years",F279&lt;=8,"6-8 Years",TRUE,"9-10 Years")</f>
        <v>9-10 Years</v>
      </c>
      <c r="U279" t="str" cm="1">
        <f t="array" ref="U279">_xlfn.IFS(P279&gt;60,"High Risk",P279&gt;30,"Medium Risk",TRUE,"Low Risk")</f>
        <v>Low Risk</v>
      </c>
      <c r="V279">
        <f t="shared" si="4"/>
        <v>7</v>
      </c>
    </row>
    <row r="280" spans="1:22" hidden="1" x14ac:dyDescent="0.2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 s="2">
        <v>84026.86</v>
      </c>
      <c r="H280">
        <v>1</v>
      </c>
      <c r="I280">
        <v>0</v>
      </c>
      <c r="J280">
        <v>1</v>
      </c>
      <c r="K280" s="1">
        <v>164255.69</v>
      </c>
      <c r="L280">
        <v>0</v>
      </c>
      <c r="M280">
        <v>7</v>
      </c>
      <c r="N280">
        <v>1386</v>
      </c>
      <c r="O280">
        <v>2</v>
      </c>
      <c r="P280">
        <v>159</v>
      </c>
      <c r="Q280">
        <v>0.2857142857142857</v>
      </c>
      <c r="R280">
        <v>9702</v>
      </c>
      <c r="S280" t="str" cm="1">
        <f t="array" ref="S280">_xlfn.IFS(E283&lt;30,"18-29",E283&lt;45,"30-44",TRUE,"45+")</f>
        <v>18-29</v>
      </c>
      <c r="T280" t="str" cm="1">
        <f t="array" ref="T280">_xlfn.IFS(F280&lt;=2,"0-2 Years",F280&lt;=5,"3-5 Years",F280&lt;=8,"6-8 Years",TRUE,"9-10 Years")</f>
        <v>6-8 Years</v>
      </c>
      <c r="U280" t="str" cm="1">
        <f t="array" ref="U280">_xlfn.IFS(P280&gt;60,"High Risk",P280&gt;30,"Medium Risk",TRUE,"Low Risk")</f>
        <v>High Risk</v>
      </c>
      <c r="V280">
        <f t="shared" si="4"/>
        <v>2</v>
      </c>
    </row>
    <row r="281" spans="1:22" x14ac:dyDescent="0.2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 s="2">
        <v>0</v>
      </c>
      <c r="H281">
        <v>1</v>
      </c>
      <c r="I281">
        <v>1</v>
      </c>
      <c r="J281">
        <v>0</v>
      </c>
      <c r="K281" s="1">
        <v>152167.79</v>
      </c>
      <c r="L281">
        <v>1</v>
      </c>
      <c r="M281">
        <v>30</v>
      </c>
      <c r="N281">
        <v>4675</v>
      </c>
      <c r="O281">
        <v>7</v>
      </c>
      <c r="P281">
        <v>90</v>
      </c>
      <c r="Q281">
        <v>0.23333333333333334</v>
      </c>
      <c r="R281">
        <v>140250</v>
      </c>
      <c r="S281" t="str" cm="1">
        <f t="array" ref="S281">_xlfn.IFS(E284&lt;30,"18-29",E284&lt;45,"30-44",TRUE,"45+")</f>
        <v>30-44</v>
      </c>
      <c r="T281" t="str" cm="1">
        <f t="array" ref="T281">_xlfn.IFS(F281&lt;=2,"0-2 Years",F281&lt;=5,"3-5 Years",F281&lt;=8,"6-8 Years",TRUE,"9-10 Years")</f>
        <v>0-2 Years</v>
      </c>
      <c r="U281" t="str" cm="1">
        <f t="array" ref="U281">_xlfn.IFS(P281&gt;60,"High Risk",P281&gt;30,"Medium Risk",TRUE,"Low Risk")</f>
        <v>High Risk</v>
      </c>
      <c r="V281">
        <f t="shared" si="4"/>
        <v>10</v>
      </c>
    </row>
    <row r="282" spans="1:22" hidden="1" x14ac:dyDescent="0.2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 s="2">
        <v>0</v>
      </c>
      <c r="H282">
        <v>2</v>
      </c>
      <c r="I282">
        <v>1</v>
      </c>
      <c r="J282">
        <v>1</v>
      </c>
      <c r="K282" s="1">
        <v>33949.67</v>
      </c>
      <c r="L282">
        <v>0</v>
      </c>
      <c r="M282">
        <v>24</v>
      </c>
      <c r="N282">
        <v>4740</v>
      </c>
      <c r="O282">
        <v>0</v>
      </c>
      <c r="P282">
        <v>100</v>
      </c>
      <c r="Q282">
        <v>0</v>
      </c>
      <c r="R282">
        <v>113760</v>
      </c>
      <c r="S282" t="str" cm="1">
        <f t="array" ref="S282">_xlfn.IFS(E285&lt;30,"18-29",E285&lt;45,"30-44",TRUE,"45+")</f>
        <v>30-44</v>
      </c>
      <c r="T282" t="str" cm="1">
        <f t="array" ref="T282">_xlfn.IFS(F282&lt;=2,"0-2 Years",F282&lt;=5,"3-5 Years",F282&lt;=8,"6-8 Years",TRUE,"9-10 Years")</f>
        <v>6-8 Years</v>
      </c>
      <c r="U282" t="str" cm="1">
        <f t="array" ref="U282">_xlfn.IFS(P282&gt;60,"High Risk",P282&gt;30,"Medium Risk",TRUE,"Low Risk")</f>
        <v>High Risk</v>
      </c>
      <c r="V282">
        <f t="shared" si="4"/>
        <v>3</v>
      </c>
    </row>
    <row r="283" spans="1:22" hidden="1" x14ac:dyDescent="0.2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 s="2">
        <v>0</v>
      </c>
      <c r="H283">
        <v>2</v>
      </c>
      <c r="I283">
        <v>1</v>
      </c>
      <c r="J283">
        <v>1</v>
      </c>
      <c r="K283" s="1">
        <v>68143.929999999993</v>
      </c>
      <c r="L283">
        <v>0</v>
      </c>
      <c r="M283">
        <v>15</v>
      </c>
      <c r="N283">
        <v>1132</v>
      </c>
      <c r="O283">
        <v>8</v>
      </c>
      <c r="P283">
        <v>113</v>
      </c>
      <c r="Q283">
        <v>0.53333333333333333</v>
      </c>
      <c r="R283">
        <v>16980</v>
      </c>
      <c r="S283" t="str" cm="1">
        <f t="array" ref="S283">_xlfn.IFS(E286&lt;30,"18-29",E286&lt;45,"30-44",TRUE,"45+")</f>
        <v>18-29</v>
      </c>
      <c r="T283" t="str" cm="1">
        <f t="array" ref="T283">_xlfn.IFS(F283&lt;=2,"0-2 Years",F283&lt;=5,"3-5 Years",F283&lt;=8,"6-8 Years",TRUE,"9-10 Years")</f>
        <v>9-10 Years</v>
      </c>
      <c r="U283" t="str" cm="1">
        <f t="array" ref="U283">_xlfn.IFS(P283&gt;60,"High Risk",P283&gt;30,"Medium Risk",TRUE,"Low Risk")</f>
        <v>High Risk</v>
      </c>
      <c r="V283">
        <f t="shared" si="4"/>
        <v>3</v>
      </c>
    </row>
    <row r="284" spans="1:22" hidden="1" x14ac:dyDescent="0.2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 s="2">
        <v>138718.92000000001</v>
      </c>
      <c r="H284">
        <v>1</v>
      </c>
      <c r="I284">
        <v>1</v>
      </c>
      <c r="J284">
        <v>1</v>
      </c>
      <c r="K284" s="1">
        <v>47251.79</v>
      </c>
      <c r="L284">
        <v>1</v>
      </c>
      <c r="M284">
        <v>20</v>
      </c>
      <c r="N284">
        <v>3291</v>
      </c>
      <c r="O284">
        <v>9</v>
      </c>
      <c r="P284">
        <v>42</v>
      </c>
      <c r="Q284">
        <v>0.45</v>
      </c>
      <c r="R284">
        <v>65820</v>
      </c>
      <c r="S284" t="str" cm="1">
        <f t="array" ref="S284">_xlfn.IFS(E287&lt;30,"18-29",E287&lt;45,"30-44",TRUE,"45+")</f>
        <v>30-44</v>
      </c>
      <c r="T284" t="str" cm="1">
        <f t="array" ref="T284">_xlfn.IFS(F284&lt;=2,"0-2 Years",F284&lt;=5,"3-5 Years",F284&lt;=8,"6-8 Years",TRUE,"9-10 Years")</f>
        <v>3-5 Years</v>
      </c>
      <c r="U284" t="str" cm="1">
        <f t="array" ref="U284">_xlfn.IFS(P284&gt;60,"High Risk",P284&gt;30,"Medium Risk",TRUE,"Low Risk")</f>
        <v>Medium Risk</v>
      </c>
      <c r="V284">
        <f t="shared" si="4"/>
        <v>2</v>
      </c>
    </row>
    <row r="285" spans="1:22" hidden="1" x14ac:dyDescent="0.2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 s="2">
        <v>118274.71</v>
      </c>
      <c r="H285">
        <v>1</v>
      </c>
      <c r="I285">
        <v>1</v>
      </c>
      <c r="J285">
        <v>1</v>
      </c>
      <c r="K285" s="1">
        <v>25885.72</v>
      </c>
      <c r="L285">
        <v>0</v>
      </c>
      <c r="M285">
        <v>12</v>
      </c>
      <c r="N285">
        <v>2004</v>
      </c>
      <c r="O285">
        <v>10</v>
      </c>
      <c r="P285">
        <v>132</v>
      </c>
      <c r="Q285">
        <v>0.83333333333333337</v>
      </c>
      <c r="R285">
        <v>24048</v>
      </c>
      <c r="S285" t="str" cm="1">
        <f t="array" ref="S285">_xlfn.IFS(E288&lt;30,"18-29",E288&lt;45,"30-44",TRUE,"45+")</f>
        <v>18-29</v>
      </c>
      <c r="T285" t="str" cm="1">
        <f t="array" ref="T285">_xlfn.IFS(F285&lt;=2,"0-2 Years",F285&lt;=5,"3-5 Years",F285&lt;=8,"6-8 Years",TRUE,"9-10 Years")</f>
        <v>6-8 Years</v>
      </c>
      <c r="U285" t="str" cm="1">
        <f t="array" ref="U285">_xlfn.IFS(P285&gt;60,"High Risk",P285&gt;30,"Medium Risk",TRUE,"Low Risk")</f>
        <v>High Risk</v>
      </c>
      <c r="V285">
        <f t="shared" si="4"/>
        <v>2</v>
      </c>
    </row>
    <row r="286" spans="1:22" hidden="1" x14ac:dyDescent="0.2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 s="2">
        <v>174185.98</v>
      </c>
      <c r="H286">
        <v>2</v>
      </c>
      <c r="I286">
        <v>0</v>
      </c>
      <c r="J286">
        <v>1</v>
      </c>
      <c r="K286" s="1">
        <v>192633.85</v>
      </c>
      <c r="L286">
        <v>0</v>
      </c>
      <c r="M286">
        <v>25</v>
      </c>
      <c r="N286">
        <v>4590</v>
      </c>
      <c r="O286">
        <v>6</v>
      </c>
      <c r="P286">
        <v>103</v>
      </c>
      <c r="Q286">
        <v>0.24</v>
      </c>
      <c r="R286">
        <v>114750</v>
      </c>
      <c r="S286" t="str" cm="1">
        <f t="array" ref="S286">_xlfn.IFS(E289&lt;30,"18-29",E289&lt;45,"30-44",TRUE,"45+")</f>
        <v>30-44</v>
      </c>
      <c r="T286" t="str" cm="1">
        <f t="array" ref="T286">_xlfn.IFS(F286&lt;=2,"0-2 Years",F286&lt;=5,"3-5 Years",F286&lt;=8,"6-8 Years",TRUE,"9-10 Years")</f>
        <v>6-8 Years</v>
      </c>
      <c r="U286" t="str" cm="1">
        <f t="array" ref="U286">_xlfn.IFS(P286&gt;60,"High Risk",P286&gt;30,"Medium Risk",TRUE,"Low Risk")</f>
        <v>High Risk</v>
      </c>
      <c r="V286">
        <f t="shared" si="4"/>
        <v>0</v>
      </c>
    </row>
    <row r="287" spans="1:22" hidden="1" x14ac:dyDescent="0.2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 s="2">
        <v>113208.86</v>
      </c>
      <c r="H287">
        <v>2</v>
      </c>
      <c r="I287">
        <v>1</v>
      </c>
      <c r="J287">
        <v>0</v>
      </c>
      <c r="K287" s="1">
        <v>34577.360000000001</v>
      </c>
      <c r="L287">
        <v>0</v>
      </c>
      <c r="M287">
        <v>11</v>
      </c>
      <c r="N287">
        <v>2159</v>
      </c>
      <c r="O287">
        <v>3</v>
      </c>
      <c r="P287">
        <v>98</v>
      </c>
      <c r="Q287">
        <v>0.27272727272727271</v>
      </c>
      <c r="R287">
        <v>23749</v>
      </c>
      <c r="S287" t="str" cm="1">
        <f t="array" ref="S287">_xlfn.IFS(E290&lt;30,"18-29",E290&lt;45,"30-44",TRUE,"45+")</f>
        <v>18-29</v>
      </c>
      <c r="T287" t="str" cm="1">
        <f t="array" ref="T287">_xlfn.IFS(F287&lt;=2,"0-2 Years",F287&lt;=5,"3-5 Years",F287&lt;=8,"6-8 Years",TRUE,"9-10 Years")</f>
        <v>6-8 Years</v>
      </c>
      <c r="U287" t="str" cm="1">
        <f t="array" ref="U287">_xlfn.IFS(P287&gt;60,"High Risk",P287&gt;30,"Medium Risk",TRUE,"Low Risk")</f>
        <v>High Risk</v>
      </c>
      <c r="V287">
        <f t="shared" si="4"/>
        <v>3</v>
      </c>
    </row>
    <row r="288" spans="1:22" hidden="1" x14ac:dyDescent="0.2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 s="2">
        <v>103907.28</v>
      </c>
      <c r="H288">
        <v>1</v>
      </c>
      <c r="I288">
        <v>1</v>
      </c>
      <c r="J288">
        <v>0</v>
      </c>
      <c r="K288" s="1">
        <v>161229.84</v>
      </c>
      <c r="L288">
        <v>0</v>
      </c>
      <c r="M288">
        <v>25</v>
      </c>
      <c r="N288">
        <v>4923</v>
      </c>
      <c r="O288">
        <v>4</v>
      </c>
      <c r="P288">
        <v>36</v>
      </c>
      <c r="Q288">
        <v>0.16</v>
      </c>
      <c r="R288">
        <v>123075</v>
      </c>
      <c r="S288" t="str" cm="1">
        <f t="array" ref="S288">_xlfn.IFS(E291&lt;30,"18-29",E291&lt;45,"30-44",TRUE,"45+")</f>
        <v>30-44</v>
      </c>
      <c r="T288" t="str" cm="1">
        <f t="array" ref="T288">_xlfn.IFS(F288&lt;=2,"0-2 Years",F288&lt;=5,"3-5 Years",F288&lt;=8,"6-8 Years",TRUE,"9-10 Years")</f>
        <v>3-5 Years</v>
      </c>
      <c r="U288" t="str" cm="1">
        <f t="array" ref="U288">_xlfn.IFS(P288&gt;60,"High Risk",P288&gt;30,"Medium Risk",TRUE,"Low Risk")</f>
        <v>Medium Risk</v>
      </c>
      <c r="V288">
        <f t="shared" si="4"/>
        <v>5</v>
      </c>
    </row>
    <row r="289" spans="1:22" hidden="1" x14ac:dyDescent="0.2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 s="2">
        <v>119023.28</v>
      </c>
      <c r="H289">
        <v>1</v>
      </c>
      <c r="I289">
        <v>1</v>
      </c>
      <c r="J289">
        <v>0</v>
      </c>
      <c r="K289" s="1">
        <v>100816.29</v>
      </c>
      <c r="L289">
        <v>0</v>
      </c>
      <c r="M289">
        <v>14</v>
      </c>
      <c r="N289">
        <v>3292</v>
      </c>
      <c r="O289">
        <v>2</v>
      </c>
      <c r="P289">
        <v>174</v>
      </c>
      <c r="Q289">
        <v>0.14285714285714285</v>
      </c>
      <c r="R289">
        <v>46088</v>
      </c>
      <c r="S289" t="str" cm="1">
        <f t="array" ref="S289">_xlfn.IFS(E292&lt;30,"18-29",E292&lt;45,"30-44",TRUE,"45+")</f>
        <v>30-44</v>
      </c>
      <c r="T289" t="str" cm="1">
        <f t="array" ref="T289">_xlfn.IFS(F289&lt;=2,"0-2 Years",F289&lt;=5,"3-5 Years",F289&lt;=8,"6-8 Years",TRUE,"9-10 Years")</f>
        <v>6-8 Years</v>
      </c>
      <c r="U289" t="str" cm="1">
        <f t="array" ref="U289">_xlfn.IFS(P289&gt;60,"High Risk",P289&gt;30,"Medium Risk",TRUE,"Low Risk")</f>
        <v>High Risk</v>
      </c>
      <c r="V289">
        <f t="shared" si="4"/>
        <v>5</v>
      </c>
    </row>
    <row r="290" spans="1:22" hidden="1" x14ac:dyDescent="0.2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 s="2">
        <v>166297.89000000001</v>
      </c>
      <c r="H290">
        <v>1</v>
      </c>
      <c r="I290">
        <v>1</v>
      </c>
      <c r="J290">
        <v>1</v>
      </c>
      <c r="K290" s="1">
        <v>181694.44</v>
      </c>
      <c r="L290">
        <v>0</v>
      </c>
      <c r="M290">
        <v>8</v>
      </c>
      <c r="N290">
        <v>1820</v>
      </c>
      <c r="O290">
        <v>6</v>
      </c>
      <c r="P290">
        <v>29</v>
      </c>
      <c r="Q290">
        <v>0.75</v>
      </c>
      <c r="R290">
        <v>14560</v>
      </c>
      <c r="S290" t="str" cm="1">
        <f t="array" ref="S290">_xlfn.IFS(E293&lt;30,"18-29",E293&lt;45,"30-44",TRUE,"45+")</f>
        <v>30-44</v>
      </c>
      <c r="T290" t="str" cm="1">
        <f t="array" ref="T290">_xlfn.IFS(F290&lt;=2,"0-2 Years",F290&lt;=5,"3-5 Years",F290&lt;=8,"6-8 Years",TRUE,"9-10 Years")</f>
        <v>3-5 Years</v>
      </c>
      <c r="U290" t="str" cm="1">
        <f t="array" ref="U290">_xlfn.IFS(P290&gt;60,"High Risk",P290&gt;30,"Medium Risk",TRUE,"Low Risk")</f>
        <v>Low Risk</v>
      </c>
      <c r="V290">
        <f t="shared" si="4"/>
        <v>2</v>
      </c>
    </row>
    <row r="291" spans="1:22" x14ac:dyDescent="0.2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 s="2">
        <v>0</v>
      </c>
      <c r="H291">
        <v>2</v>
      </c>
      <c r="I291">
        <v>1</v>
      </c>
      <c r="J291">
        <v>0</v>
      </c>
      <c r="K291" s="1">
        <v>79078.91</v>
      </c>
      <c r="L291">
        <v>0</v>
      </c>
      <c r="M291">
        <v>22</v>
      </c>
      <c r="N291">
        <v>1237</v>
      </c>
      <c r="O291">
        <v>2</v>
      </c>
      <c r="P291">
        <v>119</v>
      </c>
      <c r="Q291">
        <v>9.0909090909090912E-2</v>
      </c>
      <c r="R291">
        <v>27214</v>
      </c>
      <c r="S291" t="str" cm="1">
        <f t="array" ref="S291">_xlfn.IFS(E294&lt;30,"18-29",E294&lt;45,"30-44",TRUE,"45+")</f>
        <v>18-29</v>
      </c>
      <c r="T291" t="str" cm="1">
        <f t="array" ref="T291">_xlfn.IFS(F291&lt;=2,"0-2 Years",F291&lt;=5,"3-5 Years",F291&lt;=8,"6-8 Years",TRUE,"9-10 Years")</f>
        <v>9-10 Years</v>
      </c>
      <c r="U291" t="str" cm="1">
        <f t="array" ref="U291">_xlfn.IFS(P291&gt;60,"High Risk",P291&gt;30,"Medium Risk",TRUE,"Low Risk")</f>
        <v>High Risk</v>
      </c>
      <c r="V291">
        <f t="shared" si="4"/>
        <v>6</v>
      </c>
    </row>
    <row r="292" spans="1:22" hidden="1" x14ac:dyDescent="0.2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 s="2">
        <v>63227</v>
      </c>
      <c r="H292">
        <v>1</v>
      </c>
      <c r="I292">
        <v>0</v>
      </c>
      <c r="J292">
        <v>1</v>
      </c>
      <c r="K292" s="1">
        <v>137316.32</v>
      </c>
      <c r="L292">
        <v>0</v>
      </c>
      <c r="M292">
        <v>14</v>
      </c>
      <c r="N292">
        <v>3048</v>
      </c>
      <c r="O292">
        <v>7</v>
      </c>
      <c r="P292">
        <v>36</v>
      </c>
      <c r="Q292">
        <v>0.5</v>
      </c>
      <c r="R292">
        <v>42672</v>
      </c>
      <c r="S292" t="str" cm="1">
        <f t="array" ref="S292">_xlfn.IFS(E295&lt;30,"18-29",E295&lt;45,"30-44",TRUE,"45+")</f>
        <v>30-44</v>
      </c>
      <c r="T292" t="str" cm="1">
        <f t="array" ref="T292">_xlfn.IFS(F292&lt;=2,"0-2 Years",F292&lt;=5,"3-5 Years",F292&lt;=8,"6-8 Years",TRUE,"9-10 Years")</f>
        <v>9-10 Years</v>
      </c>
      <c r="U292" t="str" cm="1">
        <f t="array" ref="U292">_xlfn.IFS(P292&gt;60,"High Risk",P292&gt;30,"Medium Risk",TRUE,"Low Risk")</f>
        <v>Medium Risk</v>
      </c>
      <c r="V292">
        <f t="shared" si="4"/>
        <v>2</v>
      </c>
    </row>
    <row r="293" spans="1:22" hidden="1" x14ac:dyDescent="0.2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 s="2">
        <v>94521.17</v>
      </c>
      <c r="H293">
        <v>2</v>
      </c>
      <c r="I293">
        <v>1</v>
      </c>
      <c r="J293">
        <v>0</v>
      </c>
      <c r="K293" s="1">
        <v>194926.86</v>
      </c>
      <c r="L293">
        <v>0</v>
      </c>
      <c r="M293">
        <v>14</v>
      </c>
      <c r="N293">
        <v>1879</v>
      </c>
      <c r="O293">
        <v>0</v>
      </c>
      <c r="P293">
        <v>17</v>
      </c>
      <c r="Q293">
        <v>0</v>
      </c>
      <c r="R293">
        <v>26306</v>
      </c>
      <c r="S293" t="str" cm="1">
        <f t="array" ref="S293">_xlfn.IFS(E296&lt;30,"18-29",E296&lt;45,"30-44",TRUE,"45+")</f>
        <v>30-44</v>
      </c>
      <c r="T293" t="str" cm="1">
        <f t="array" ref="T293">_xlfn.IFS(F293&lt;=2,"0-2 Years",F293&lt;=5,"3-5 Years",F293&lt;=8,"6-8 Years",TRUE,"9-10 Years")</f>
        <v>3-5 Years</v>
      </c>
      <c r="U293" t="str" cm="1">
        <f t="array" ref="U293">_xlfn.IFS(P293&gt;60,"High Risk",P293&gt;30,"Medium Risk",TRUE,"Low Risk")</f>
        <v>Low Risk</v>
      </c>
      <c r="V293">
        <f t="shared" si="4"/>
        <v>3</v>
      </c>
    </row>
    <row r="294" spans="1:22" x14ac:dyDescent="0.2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 s="2">
        <v>0</v>
      </c>
      <c r="H294">
        <v>2</v>
      </c>
      <c r="I294">
        <v>1</v>
      </c>
      <c r="J294">
        <v>0</v>
      </c>
      <c r="K294" s="1">
        <v>51285.49</v>
      </c>
      <c r="L294">
        <v>0</v>
      </c>
      <c r="M294">
        <v>2</v>
      </c>
      <c r="N294">
        <v>3101</v>
      </c>
      <c r="O294">
        <v>6</v>
      </c>
      <c r="P294">
        <v>161</v>
      </c>
      <c r="Q294">
        <v>1</v>
      </c>
      <c r="R294">
        <v>6202</v>
      </c>
      <c r="S294" t="str" cm="1">
        <f t="array" ref="S294">_xlfn.IFS(E297&lt;30,"18-29",E297&lt;45,"30-44",TRUE,"45+")</f>
        <v>18-29</v>
      </c>
      <c r="T294" t="str" cm="1">
        <f t="array" ref="T294">_xlfn.IFS(F294&lt;=2,"0-2 Years",F294&lt;=5,"3-5 Years",F294&lt;=8,"6-8 Years",TRUE,"9-10 Years")</f>
        <v>6-8 Years</v>
      </c>
      <c r="U294" t="str" cm="1">
        <f t="array" ref="U294">_xlfn.IFS(P294&gt;60,"High Risk",P294&gt;30,"Medium Risk",TRUE,"Low Risk")</f>
        <v>High Risk</v>
      </c>
      <c r="V294">
        <f t="shared" si="4"/>
        <v>6</v>
      </c>
    </row>
    <row r="295" spans="1:22" hidden="1" x14ac:dyDescent="0.2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 s="2">
        <v>112822.26</v>
      </c>
      <c r="H295">
        <v>1</v>
      </c>
      <c r="I295">
        <v>0</v>
      </c>
      <c r="J295">
        <v>0</v>
      </c>
      <c r="K295" s="1">
        <v>150401.53</v>
      </c>
      <c r="L295">
        <v>1</v>
      </c>
      <c r="M295">
        <v>13</v>
      </c>
      <c r="N295">
        <v>2530</v>
      </c>
      <c r="O295">
        <v>2</v>
      </c>
      <c r="P295">
        <v>14</v>
      </c>
      <c r="Q295">
        <v>0.15384615384615385</v>
      </c>
      <c r="R295">
        <v>32890</v>
      </c>
      <c r="S295" t="str" cm="1">
        <f t="array" ref="S295">_xlfn.IFS(E298&lt;30,"18-29",E298&lt;45,"30-44",TRUE,"45+")</f>
        <v>30-44</v>
      </c>
      <c r="T295" t="str" cm="1">
        <f t="array" ref="T295">_xlfn.IFS(F295&lt;=2,"0-2 Years",F295&lt;=5,"3-5 Years",F295&lt;=8,"6-8 Years",TRUE,"9-10 Years")</f>
        <v>9-10 Years</v>
      </c>
      <c r="U295" t="str" cm="1">
        <f t="array" ref="U295">_xlfn.IFS(P295&gt;60,"High Risk",P295&gt;30,"Medium Risk",TRUE,"Low Risk")</f>
        <v>Low Risk</v>
      </c>
      <c r="V295">
        <f t="shared" si="4"/>
        <v>5</v>
      </c>
    </row>
    <row r="296" spans="1:22" hidden="1" x14ac:dyDescent="0.2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 s="2">
        <v>0</v>
      </c>
      <c r="H296">
        <v>2</v>
      </c>
      <c r="I296">
        <v>1</v>
      </c>
      <c r="J296">
        <v>1</v>
      </c>
      <c r="K296" s="1">
        <v>112491.96</v>
      </c>
      <c r="L296">
        <v>0</v>
      </c>
      <c r="M296">
        <v>16</v>
      </c>
      <c r="N296">
        <v>1180</v>
      </c>
      <c r="O296">
        <v>4</v>
      </c>
      <c r="P296">
        <v>93</v>
      </c>
      <c r="Q296">
        <v>0.25</v>
      </c>
      <c r="R296">
        <v>18880</v>
      </c>
      <c r="S296" t="str" cm="1">
        <f t="array" ref="S296">_xlfn.IFS(E299&lt;30,"18-29",E299&lt;45,"30-44",TRUE,"45+")</f>
        <v>30-44</v>
      </c>
      <c r="T296" t="str" cm="1">
        <f t="array" ref="T296">_xlfn.IFS(F296&lt;=2,"0-2 Years",F296&lt;=5,"3-5 Years",F296&lt;=8,"6-8 Years",TRUE,"9-10 Years")</f>
        <v>3-5 Years</v>
      </c>
      <c r="U296" t="str" cm="1">
        <f t="array" ref="U296">_xlfn.IFS(P296&gt;60,"High Risk",P296&gt;30,"Medium Risk",TRUE,"Low Risk")</f>
        <v>High Risk</v>
      </c>
      <c r="V296">
        <f t="shared" si="4"/>
        <v>3</v>
      </c>
    </row>
    <row r="297" spans="1:22" x14ac:dyDescent="0.2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 s="2">
        <v>135903.32999999999</v>
      </c>
      <c r="H297">
        <v>1</v>
      </c>
      <c r="I297">
        <v>1</v>
      </c>
      <c r="J297">
        <v>0</v>
      </c>
      <c r="K297" s="1">
        <v>73656.38</v>
      </c>
      <c r="L297">
        <v>0</v>
      </c>
      <c r="M297">
        <v>21</v>
      </c>
      <c r="N297">
        <v>181</v>
      </c>
      <c r="O297">
        <v>4</v>
      </c>
      <c r="P297">
        <v>6</v>
      </c>
      <c r="Q297">
        <v>0.19047619047619047</v>
      </c>
      <c r="R297">
        <v>3801</v>
      </c>
      <c r="S297" t="str" cm="1">
        <f t="array" ref="S297">_xlfn.IFS(E300&lt;30,"18-29",E300&lt;45,"30-44",TRUE,"45+")</f>
        <v>45+</v>
      </c>
      <c r="T297" t="str" cm="1">
        <f t="array" ref="T297">_xlfn.IFS(F297&lt;=2,"0-2 Years",F297&lt;=5,"3-5 Years",F297&lt;=8,"6-8 Years",TRUE,"9-10 Years")</f>
        <v>0-2 Years</v>
      </c>
      <c r="U297" t="str" cm="1">
        <f t="array" ref="U297">_xlfn.IFS(P297&gt;60,"High Risk",P297&gt;30,"Medium Risk",TRUE,"Low Risk")</f>
        <v>Low Risk</v>
      </c>
      <c r="V297">
        <f t="shared" si="4"/>
        <v>6</v>
      </c>
    </row>
    <row r="298" spans="1:22" hidden="1" x14ac:dyDescent="0.2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 s="2">
        <v>125169.26</v>
      </c>
      <c r="H298">
        <v>1</v>
      </c>
      <c r="I298">
        <v>1</v>
      </c>
      <c r="J298">
        <v>1</v>
      </c>
      <c r="K298" s="1">
        <v>106636.89</v>
      </c>
      <c r="L298">
        <v>0</v>
      </c>
      <c r="M298">
        <v>2</v>
      </c>
      <c r="N298">
        <v>2063</v>
      </c>
      <c r="O298">
        <v>8</v>
      </c>
      <c r="P298">
        <v>114</v>
      </c>
      <c r="Q298">
        <v>1</v>
      </c>
      <c r="R298">
        <v>4126</v>
      </c>
      <c r="S298" t="str" cm="1">
        <f t="array" ref="S298">_xlfn.IFS(E301&lt;30,"18-29",E301&lt;45,"30-44",TRUE,"45+")</f>
        <v>30-44</v>
      </c>
      <c r="T298" t="str" cm="1">
        <f t="array" ref="T298">_xlfn.IFS(F298&lt;=2,"0-2 Years",F298&lt;=5,"3-5 Years",F298&lt;=8,"6-8 Years",TRUE,"9-10 Years")</f>
        <v>3-5 Years</v>
      </c>
      <c r="U298" t="str" cm="1">
        <f t="array" ref="U298">_xlfn.IFS(P298&gt;60,"High Risk",P298&gt;30,"Medium Risk",TRUE,"Low Risk")</f>
        <v>High Risk</v>
      </c>
      <c r="V298">
        <f t="shared" si="4"/>
        <v>2</v>
      </c>
    </row>
    <row r="299" spans="1:22" x14ac:dyDescent="0.2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 s="2">
        <v>0</v>
      </c>
      <c r="H299">
        <v>3</v>
      </c>
      <c r="I299">
        <v>1</v>
      </c>
      <c r="J299">
        <v>0</v>
      </c>
      <c r="K299" s="1">
        <v>155853.51999999999</v>
      </c>
      <c r="L299">
        <v>1</v>
      </c>
      <c r="M299">
        <v>5</v>
      </c>
      <c r="N299">
        <v>4936</v>
      </c>
      <c r="O299">
        <v>0</v>
      </c>
      <c r="P299">
        <v>102</v>
      </c>
      <c r="Q299">
        <v>0</v>
      </c>
      <c r="R299">
        <v>24680</v>
      </c>
      <c r="S299" t="str" cm="1">
        <f t="array" ref="S299">_xlfn.IFS(E302&lt;30,"18-29",E302&lt;45,"30-44",TRUE,"45+")</f>
        <v>30-44</v>
      </c>
      <c r="T299" t="str" cm="1">
        <f t="array" ref="T299">_xlfn.IFS(F299&lt;=2,"0-2 Years",F299&lt;=5,"3-5 Years",F299&lt;=8,"6-8 Years",TRUE,"9-10 Years")</f>
        <v>6-8 Years</v>
      </c>
      <c r="U299" t="str" cm="1">
        <f t="array" ref="U299">_xlfn.IFS(P299&gt;60,"High Risk",P299&gt;30,"Medium Risk",TRUE,"Low Risk")</f>
        <v>High Risk</v>
      </c>
      <c r="V299">
        <f t="shared" si="4"/>
        <v>6</v>
      </c>
    </row>
    <row r="300" spans="1:22" hidden="1" x14ac:dyDescent="0.2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 s="2">
        <v>149117.31</v>
      </c>
      <c r="H300">
        <v>1</v>
      </c>
      <c r="I300">
        <v>1</v>
      </c>
      <c r="J300">
        <v>1</v>
      </c>
      <c r="K300" s="1">
        <v>162599.51</v>
      </c>
      <c r="L300">
        <v>0</v>
      </c>
      <c r="M300">
        <v>8</v>
      </c>
      <c r="N300">
        <v>2729</v>
      </c>
      <c r="O300">
        <v>0</v>
      </c>
      <c r="P300">
        <v>145</v>
      </c>
      <c r="Q300">
        <v>0</v>
      </c>
      <c r="R300">
        <v>21832</v>
      </c>
      <c r="S300" t="str" cm="1">
        <f t="array" ref="S300">_xlfn.IFS(E303&lt;30,"18-29",E303&lt;45,"30-44",TRUE,"45+")</f>
        <v>30-44</v>
      </c>
      <c r="T300" t="str" cm="1">
        <f t="array" ref="T300">_xlfn.IFS(F300&lt;=2,"0-2 Years",F300&lt;=5,"3-5 Years",F300&lt;=8,"6-8 Years",TRUE,"9-10 Years")</f>
        <v>0-2 Years</v>
      </c>
      <c r="U300" t="str" cm="1">
        <f t="array" ref="U300">_xlfn.IFS(P300&gt;60,"High Risk",P300&gt;30,"Medium Risk",TRUE,"Low Risk")</f>
        <v>High Risk</v>
      </c>
      <c r="V300">
        <f t="shared" si="4"/>
        <v>4</v>
      </c>
    </row>
    <row r="301" spans="1:22" hidden="1" x14ac:dyDescent="0.2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 s="2">
        <v>0</v>
      </c>
      <c r="H301">
        <v>2</v>
      </c>
      <c r="I301">
        <v>1</v>
      </c>
      <c r="J301">
        <v>1</v>
      </c>
      <c r="K301" s="1">
        <v>103737.82</v>
      </c>
      <c r="L301">
        <v>0</v>
      </c>
      <c r="M301">
        <v>28</v>
      </c>
      <c r="N301">
        <v>4818</v>
      </c>
      <c r="O301">
        <v>1</v>
      </c>
      <c r="P301">
        <v>24</v>
      </c>
      <c r="Q301">
        <v>3.5714285714285712E-2</v>
      </c>
      <c r="R301">
        <v>134904</v>
      </c>
      <c r="S301" t="str" cm="1">
        <f t="array" ref="S301">_xlfn.IFS(E304&lt;30,"18-29",E304&lt;45,"30-44",TRUE,"45+")</f>
        <v>30-44</v>
      </c>
      <c r="T301" t="str" cm="1">
        <f t="array" ref="T301">_xlfn.IFS(F301&lt;=2,"0-2 Years",F301&lt;=5,"3-5 Years",F301&lt;=8,"6-8 Years",TRUE,"9-10 Years")</f>
        <v>3-5 Years</v>
      </c>
      <c r="U301" t="str" cm="1">
        <f t="array" ref="U301">_xlfn.IFS(P301&gt;60,"High Risk",P301&gt;30,"Medium Risk",TRUE,"Low Risk")</f>
        <v>Low Risk</v>
      </c>
      <c r="V301">
        <f t="shared" si="4"/>
        <v>3</v>
      </c>
    </row>
    <row r="302" spans="1:22" x14ac:dyDescent="0.2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 s="2">
        <v>0</v>
      </c>
      <c r="H302">
        <v>2</v>
      </c>
      <c r="I302">
        <v>1</v>
      </c>
      <c r="J302">
        <v>0</v>
      </c>
      <c r="K302" s="1">
        <v>160990.26999999999</v>
      </c>
      <c r="L302">
        <v>0</v>
      </c>
      <c r="M302">
        <v>10</v>
      </c>
      <c r="N302">
        <v>1124</v>
      </c>
      <c r="O302">
        <v>5</v>
      </c>
      <c r="P302">
        <v>95</v>
      </c>
      <c r="Q302">
        <v>0.5</v>
      </c>
      <c r="R302">
        <v>11240</v>
      </c>
      <c r="S302" t="str" cm="1">
        <f t="array" ref="S302">_xlfn.IFS(E305&lt;30,"18-29",E305&lt;45,"30-44",TRUE,"45+")</f>
        <v>30-44</v>
      </c>
      <c r="T302" t="str" cm="1">
        <f t="array" ref="T302">_xlfn.IFS(F302&lt;=2,"0-2 Years",F302&lt;=5,"3-5 Years",F302&lt;=8,"6-8 Years",TRUE,"9-10 Years")</f>
        <v>9-10 Years</v>
      </c>
      <c r="U302" t="str" cm="1">
        <f t="array" ref="U302">_xlfn.IFS(P302&gt;60,"High Risk",P302&gt;30,"Medium Risk",TRUE,"Low Risk")</f>
        <v>High Risk</v>
      </c>
      <c r="V302">
        <f t="shared" si="4"/>
        <v>6</v>
      </c>
    </row>
    <row r="303" spans="1:22" hidden="1" x14ac:dyDescent="0.2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 s="2">
        <v>132311.71</v>
      </c>
      <c r="H303">
        <v>1</v>
      </c>
      <c r="I303">
        <v>0</v>
      </c>
      <c r="J303">
        <v>0</v>
      </c>
      <c r="K303" s="1">
        <v>15462.84</v>
      </c>
      <c r="L303">
        <v>0</v>
      </c>
      <c r="M303">
        <v>7</v>
      </c>
      <c r="N303">
        <v>2615</v>
      </c>
      <c r="O303">
        <v>6</v>
      </c>
      <c r="P303">
        <v>80</v>
      </c>
      <c r="Q303">
        <v>0.8571428571428571</v>
      </c>
      <c r="R303">
        <v>18305</v>
      </c>
      <c r="S303" t="str" cm="1">
        <f t="array" ref="S303">_xlfn.IFS(E306&lt;30,"18-29",E306&lt;45,"30-44",TRUE,"45+")</f>
        <v>30-44</v>
      </c>
      <c r="T303" t="str" cm="1">
        <f t="array" ref="T303">_xlfn.IFS(F303&lt;=2,"0-2 Years",F303&lt;=5,"3-5 Years",F303&lt;=8,"6-8 Years",TRUE,"9-10 Years")</f>
        <v>6-8 Years</v>
      </c>
      <c r="U303" t="str" cm="1">
        <f t="array" ref="U303">_xlfn.IFS(P303&gt;60,"High Risk",P303&gt;30,"Medium Risk",TRUE,"Low Risk")</f>
        <v>High Risk</v>
      </c>
      <c r="V303">
        <f t="shared" si="4"/>
        <v>5</v>
      </c>
    </row>
    <row r="304" spans="1:22" x14ac:dyDescent="0.2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 s="2">
        <v>0</v>
      </c>
      <c r="H304">
        <v>2</v>
      </c>
      <c r="I304">
        <v>1</v>
      </c>
      <c r="J304">
        <v>0</v>
      </c>
      <c r="K304" s="1">
        <v>10334.049999999999</v>
      </c>
      <c r="L304">
        <v>0</v>
      </c>
      <c r="M304">
        <v>17</v>
      </c>
      <c r="N304">
        <v>2627</v>
      </c>
      <c r="O304">
        <v>2</v>
      </c>
      <c r="P304">
        <v>167</v>
      </c>
      <c r="Q304">
        <v>0.11764705882352941</v>
      </c>
      <c r="R304">
        <v>44659</v>
      </c>
      <c r="S304" t="str" cm="1">
        <f t="array" ref="S304">_xlfn.IFS(E307&lt;30,"18-29",E307&lt;45,"30-44",TRUE,"45+")</f>
        <v>30-44</v>
      </c>
      <c r="T304" t="str" cm="1">
        <f t="array" ref="T304">_xlfn.IFS(F304&lt;=2,"0-2 Years",F304&lt;=5,"3-5 Years",F304&lt;=8,"6-8 Years",TRUE,"9-10 Years")</f>
        <v>6-8 Years</v>
      </c>
      <c r="U304" t="str" cm="1">
        <f t="array" ref="U304">_xlfn.IFS(P304&gt;60,"High Risk",P304&gt;30,"Medium Risk",TRUE,"Low Risk")</f>
        <v>High Risk</v>
      </c>
      <c r="V304">
        <f t="shared" si="4"/>
        <v>6</v>
      </c>
    </row>
    <row r="305" spans="1:22" hidden="1" x14ac:dyDescent="0.2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 s="2">
        <v>0</v>
      </c>
      <c r="H305">
        <v>2</v>
      </c>
      <c r="I305">
        <v>1</v>
      </c>
      <c r="J305">
        <v>1</v>
      </c>
      <c r="K305" s="1">
        <v>190686.16</v>
      </c>
      <c r="L305">
        <v>0</v>
      </c>
      <c r="M305">
        <v>5</v>
      </c>
      <c r="N305">
        <v>2092</v>
      </c>
      <c r="O305">
        <v>5</v>
      </c>
      <c r="P305">
        <v>73</v>
      </c>
      <c r="Q305">
        <v>1</v>
      </c>
      <c r="R305">
        <v>10460</v>
      </c>
      <c r="S305" t="str" cm="1">
        <f t="array" ref="S305">_xlfn.IFS(E308&lt;30,"18-29",E308&lt;45,"30-44",TRUE,"45+")</f>
        <v>30-44</v>
      </c>
      <c r="T305" t="str" cm="1">
        <f t="array" ref="T305">_xlfn.IFS(F305&lt;=2,"0-2 Years",F305&lt;=5,"3-5 Years",F305&lt;=8,"6-8 Years",TRUE,"9-10 Years")</f>
        <v>6-8 Years</v>
      </c>
      <c r="U305" t="str" cm="1">
        <f t="array" ref="U305">_xlfn.IFS(P305&gt;60,"High Risk",P305&gt;30,"Medium Risk",TRUE,"Low Risk")</f>
        <v>High Risk</v>
      </c>
      <c r="V305">
        <f t="shared" si="4"/>
        <v>3</v>
      </c>
    </row>
    <row r="306" spans="1:22" hidden="1" x14ac:dyDescent="0.2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 s="2">
        <v>118082.89</v>
      </c>
      <c r="H306">
        <v>1</v>
      </c>
      <c r="I306">
        <v>0</v>
      </c>
      <c r="J306">
        <v>0</v>
      </c>
      <c r="K306" s="1">
        <v>94440.45</v>
      </c>
      <c r="L306">
        <v>0</v>
      </c>
      <c r="M306">
        <v>23</v>
      </c>
      <c r="N306">
        <v>1896</v>
      </c>
      <c r="O306">
        <v>5</v>
      </c>
      <c r="P306">
        <v>98</v>
      </c>
      <c r="Q306">
        <v>0.21739130434782608</v>
      </c>
      <c r="R306">
        <v>43608</v>
      </c>
      <c r="S306" t="str" cm="1">
        <f t="array" ref="S306">_xlfn.IFS(E309&lt;30,"18-29",E309&lt;45,"30-44",TRUE,"45+")</f>
        <v>30-44</v>
      </c>
      <c r="T306" t="str" cm="1">
        <f t="array" ref="T306">_xlfn.IFS(F306&lt;=2,"0-2 Years",F306&lt;=5,"3-5 Years",F306&lt;=8,"6-8 Years",TRUE,"9-10 Years")</f>
        <v>3-5 Years</v>
      </c>
      <c r="U306" t="str" cm="1">
        <f t="array" ref="U306">_xlfn.IFS(P306&gt;60,"High Risk",P306&gt;30,"Medium Risk",TRUE,"Low Risk")</f>
        <v>High Risk</v>
      </c>
      <c r="V306">
        <f t="shared" si="4"/>
        <v>5</v>
      </c>
    </row>
    <row r="307" spans="1:22" hidden="1" x14ac:dyDescent="0.2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 s="2">
        <v>119266.69</v>
      </c>
      <c r="H307">
        <v>1</v>
      </c>
      <c r="I307">
        <v>1</v>
      </c>
      <c r="J307">
        <v>1</v>
      </c>
      <c r="K307" s="1">
        <v>28257.63</v>
      </c>
      <c r="L307">
        <v>0</v>
      </c>
      <c r="M307">
        <v>8</v>
      </c>
      <c r="N307">
        <v>4966</v>
      </c>
      <c r="O307">
        <v>5</v>
      </c>
      <c r="P307">
        <v>149</v>
      </c>
      <c r="Q307">
        <v>0.625</v>
      </c>
      <c r="R307">
        <v>39728</v>
      </c>
      <c r="S307" t="str" cm="1">
        <f t="array" ref="S307">_xlfn.IFS(E310&lt;30,"18-29",E310&lt;45,"30-44",TRUE,"45+")</f>
        <v>45+</v>
      </c>
      <c r="T307" t="str" cm="1">
        <f t="array" ref="T307">_xlfn.IFS(F307&lt;=2,"0-2 Years",F307&lt;=5,"3-5 Years",F307&lt;=8,"6-8 Years",TRUE,"9-10 Years")</f>
        <v>0-2 Years</v>
      </c>
      <c r="U307" t="str" cm="1">
        <f t="array" ref="U307">_xlfn.IFS(P307&gt;60,"High Risk",P307&gt;30,"Medium Risk",TRUE,"Low Risk")</f>
        <v>High Risk</v>
      </c>
      <c r="V307">
        <f t="shared" si="4"/>
        <v>3</v>
      </c>
    </row>
    <row r="308" spans="1:22" x14ac:dyDescent="0.2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 s="2">
        <v>0</v>
      </c>
      <c r="H308">
        <v>1</v>
      </c>
      <c r="I308">
        <v>1</v>
      </c>
      <c r="J308">
        <v>1</v>
      </c>
      <c r="K308" s="1">
        <v>170034.95</v>
      </c>
      <c r="L308">
        <v>1</v>
      </c>
      <c r="M308">
        <v>27</v>
      </c>
      <c r="N308">
        <v>1707</v>
      </c>
      <c r="O308">
        <v>8</v>
      </c>
      <c r="P308">
        <v>76</v>
      </c>
      <c r="Q308">
        <v>0.29629629629629628</v>
      </c>
      <c r="R308">
        <v>46089</v>
      </c>
      <c r="S308" t="str" cm="1">
        <f t="array" ref="S308">_xlfn.IFS(E311&lt;30,"18-29",E311&lt;45,"30-44",TRUE,"45+")</f>
        <v>30-44</v>
      </c>
      <c r="T308" t="str" cm="1">
        <f t="array" ref="T308">_xlfn.IFS(F308&lt;=2,"0-2 Years",F308&lt;=5,"3-5 Years",F308&lt;=8,"6-8 Years",TRUE,"9-10 Years")</f>
        <v>0-2 Years</v>
      </c>
      <c r="U308" t="str" cm="1">
        <f t="array" ref="U308">_xlfn.IFS(P308&gt;60,"High Risk",P308&gt;30,"Medium Risk",TRUE,"Low Risk")</f>
        <v>High Risk</v>
      </c>
      <c r="V308">
        <f t="shared" si="4"/>
        <v>6</v>
      </c>
    </row>
    <row r="309" spans="1:22" hidden="1" x14ac:dyDescent="0.2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 s="2">
        <v>156847.29</v>
      </c>
      <c r="H309">
        <v>2</v>
      </c>
      <c r="I309">
        <v>1</v>
      </c>
      <c r="J309">
        <v>0</v>
      </c>
      <c r="K309" s="1">
        <v>31824.29</v>
      </c>
      <c r="L309">
        <v>0</v>
      </c>
      <c r="M309">
        <v>28</v>
      </c>
      <c r="N309">
        <v>906</v>
      </c>
      <c r="O309">
        <v>1</v>
      </c>
      <c r="P309">
        <v>133</v>
      </c>
      <c r="Q309">
        <v>3.5714285714285712E-2</v>
      </c>
      <c r="R309">
        <v>25368</v>
      </c>
      <c r="S309" t="str" cm="1">
        <f t="array" ref="S309">_xlfn.IFS(E312&lt;30,"18-29",E312&lt;45,"30-44",TRUE,"45+")</f>
        <v>45+</v>
      </c>
      <c r="T309" t="str" cm="1">
        <f t="array" ref="T309">_xlfn.IFS(F309&lt;=2,"0-2 Years",F309&lt;=5,"3-5 Years",F309&lt;=8,"6-8 Years",TRUE,"9-10 Years")</f>
        <v>6-8 Years</v>
      </c>
      <c r="U309" t="str" cm="1">
        <f t="array" ref="U309">_xlfn.IFS(P309&gt;60,"High Risk",P309&gt;30,"Medium Risk",TRUE,"Low Risk")</f>
        <v>High Risk</v>
      </c>
      <c r="V309">
        <f t="shared" si="4"/>
        <v>3</v>
      </c>
    </row>
    <row r="310" spans="1:22" x14ac:dyDescent="0.2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 s="2">
        <v>137104.47</v>
      </c>
      <c r="H310">
        <v>1</v>
      </c>
      <c r="I310">
        <v>1</v>
      </c>
      <c r="J310">
        <v>0</v>
      </c>
      <c r="K310" s="1">
        <v>127166.49</v>
      </c>
      <c r="L310">
        <v>1</v>
      </c>
      <c r="M310">
        <v>16</v>
      </c>
      <c r="N310">
        <v>1817</v>
      </c>
      <c r="O310">
        <v>8</v>
      </c>
      <c r="P310">
        <v>169</v>
      </c>
      <c r="Q310">
        <v>0.5</v>
      </c>
      <c r="R310">
        <v>29072</v>
      </c>
      <c r="S310" t="str" cm="1">
        <f t="array" ref="S310">_xlfn.IFS(E313&lt;30,"18-29",E313&lt;45,"30-44",TRUE,"45+")</f>
        <v>30-44</v>
      </c>
      <c r="T310" t="str" cm="1">
        <f t="array" ref="T310">_xlfn.IFS(F310&lt;=2,"0-2 Years",F310&lt;=5,"3-5 Years",F310&lt;=8,"6-8 Years",TRUE,"9-10 Years")</f>
        <v>3-5 Years</v>
      </c>
      <c r="U310" t="str" cm="1">
        <f t="array" ref="U310">_xlfn.IFS(P310&gt;60,"High Risk",P310&gt;30,"Medium Risk",TRUE,"Low Risk")</f>
        <v>High Risk</v>
      </c>
      <c r="V310">
        <f t="shared" si="4"/>
        <v>6</v>
      </c>
    </row>
    <row r="311" spans="1:22" hidden="1" x14ac:dyDescent="0.2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 s="2">
        <v>78398.69</v>
      </c>
      <c r="H311">
        <v>1</v>
      </c>
      <c r="I311">
        <v>1</v>
      </c>
      <c r="J311">
        <v>0</v>
      </c>
      <c r="K311" s="1">
        <v>44937.01</v>
      </c>
      <c r="L311">
        <v>0</v>
      </c>
      <c r="M311">
        <v>19</v>
      </c>
      <c r="N311">
        <v>3315</v>
      </c>
      <c r="O311">
        <v>6</v>
      </c>
      <c r="P311">
        <v>114</v>
      </c>
      <c r="Q311">
        <v>0.31578947368421051</v>
      </c>
      <c r="R311">
        <v>62985</v>
      </c>
      <c r="S311" t="str" cm="1">
        <f t="array" ref="S311">_xlfn.IFS(E314&lt;30,"18-29",E314&lt;45,"30-44",TRUE,"45+")</f>
        <v>30-44</v>
      </c>
      <c r="T311" t="str" cm="1">
        <f t="array" ref="T311">_xlfn.IFS(F311&lt;=2,"0-2 Years",F311&lt;=5,"3-5 Years",F311&lt;=8,"6-8 Years",TRUE,"9-10 Years")</f>
        <v>6-8 Years</v>
      </c>
      <c r="U311" t="str" cm="1">
        <f t="array" ref="U311">_xlfn.IFS(P311&gt;60,"High Risk",P311&gt;30,"Medium Risk",TRUE,"Low Risk")</f>
        <v>High Risk</v>
      </c>
      <c r="V311">
        <f t="shared" si="4"/>
        <v>5</v>
      </c>
    </row>
    <row r="312" spans="1:22" hidden="1" x14ac:dyDescent="0.2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 s="2">
        <v>0</v>
      </c>
      <c r="H312">
        <v>2</v>
      </c>
      <c r="I312">
        <v>1</v>
      </c>
      <c r="J312">
        <v>1</v>
      </c>
      <c r="K312" s="1">
        <v>188603.07</v>
      </c>
      <c r="L312">
        <v>0</v>
      </c>
      <c r="M312">
        <v>8</v>
      </c>
      <c r="N312">
        <v>1580</v>
      </c>
      <c r="O312">
        <v>8</v>
      </c>
      <c r="P312">
        <v>168</v>
      </c>
      <c r="Q312">
        <v>1</v>
      </c>
      <c r="R312">
        <v>12640</v>
      </c>
      <c r="S312" t="str" cm="1">
        <f t="array" ref="S312">_xlfn.IFS(E315&lt;30,"18-29",E315&lt;45,"30-44",TRUE,"45+")</f>
        <v>45+</v>
      </c>
      <c r="T312" t="str" cm="1">
        <f t="array" ref="T312">_xlfn.IFS(F312&lt;=2,"0-2 Years",F312&lt;=5,"3-5 Years",F312&lt;=8,"6-8 Years",TRUE,"9-10 Years")</f>
        <v>3-5 Years</v>
      </c>
      <c r="U312" t="str" cm="1">
        <f t="array" ref="U312">_xlfn.IFS(P312&gt;60,"High Risk",P312&gt;30,"Medium Risk",TRUE,"Low Risk")</f>
        <v>High Risk</v>
      </c>
      <c r="V312">
        <f t="shared" si="4"/>
        <v>4</v>
      </c>
    </row>
    <row r="313" spans="1:22" hidden="1" x14ac:dyDescent="0.2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 s="2">
        <v>63669.42</v>
      </c>
      <c r="H313">
        <v>1</v>
      </c>
      <c r="I313">
        <v>1</v>
      </c>
      <c r="J313">
        <v>0</v>
      </c>
      <c r="K313" s="1">
        <v>145111.37</v>
      </c>
      <c r="L313">
        <v>0</v>
      </c>
      <c r="M313">
        <v>9</v>
      </c>
      <c r="N313">
        <v>1353</v>
      </c>
      <c r="O313">
        <v>7</v>
      </c>
      <c r="P313">
        <v>161</v>
      </c>
      <c r="Q313">
        <v>0.77777777777777779</v>
      </c>
      <c r="R313">
        <v>12177</v>
      </c>
      <c r="S313" t="str" cm="1">
        <f t="array" ref="S313">_xlfn.IFS(E316&lt;30,"18-29",E316&lt;45,"30-44",TRUE,"45+")</f>
        <v>30-44</v>
      </c>
      <c r="T313" t="str" cm="1">
        <f t="array" ref="T313">_xlfn.IFS(F313&lt;=2,"0-2 Years",F313&lt;=5,"3-5 Years",F313&lt;=8,"6-8 Years",TRUE,"9-10 Years")</f>
        <v>6-8 Years</v>
      </c>
      <c r="U313" t="str" cm="1">
        <f t="array" ref="U313">_xlfn.IFS(P313&gt;60,"High Risk",P313&gt;30,"Medium Risk",TRUE,"Low Risk")</f>
        <v>High Risk</v>
      </c>
      <c r="V313">
        <f t="shared" si="4"/>
        <v>5</v>
      </c>
    </row>
    <row r="314" spans="1:22" x14ac:dyDescent="0.2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 s="2">
        <v>0</v>
      </c>
      <c r="H314">
        <v>2</v>
      </c>
      <c r="I314">
        <v>0</v>
      </c>
      <c r="J314">
        <v>0</v>
      </c>
      <c r="K314" s="1">
        <v>171463.83</v>
      </c>
      <c r="L314">
        <v>0</v>
      </c>
      <c r="M314">
        <v>1</v>
      </c>
      <c r="N314">
        <v>2391</v>
      </c>
      <c r="O314">
        <v>5</v>
      </c>
      <c r="P314">
        <v>169</v>
      </c>
      <c r="Q314">
        <v>1</v>
      </c>
      <c r="R314">
        <v>2391</v>
      </c>
      <c r="S314" t="str" cm="1">
        <f t="array" ref="S314">_xlfn.IFS(E317&lt;30,"18-29",E317&lt;45,"30-44",TRUE,"45+")</f>
        <v>30-44</v>
      </c>
      <c r="T314" t="str" cm="1">
        <f t="array" ref="T314">_xlfn.IFS(F314&lt;=2,"0-2 Years",F314&lt;=5,"3-5 Years",F314&lt;=8,"6-8 Years",TRUE,"9-10 Years")</f>
        <v>3-5 Years</v>
      </c>
      <c r="U314" t="str" cm="1">
        <f t="array" ref="U314">_xlfn.IFS(P314&gt;60,"High Risk",P314&gt;30,"Medium Risk",TRUE,"Low Risk")</f>
        <v>High Risk</v>
      </c>
      <c r="V314">
        <f t="shared" si="4"/>
        <v>6</v>
      </c>
    </row>
    <row r="315" spans="1:22" x14ac:dyDescent="0.2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 s="2">
        <v>135296.32999999999</v>
      </c>
      <c r="H315">
        <v>1</v>
      </c>
      <c r="I315">
        <v>1</v>
      </c>
      <c r="J315">
        <v>0</v>
      </c>
      <c r="K315" s="1">
        <v>182822.5</v>
      </c>
      <c r="L315">
        <v>0</v>
      </c>
      <c r="M315">
        <v>14</v>
      </c>
      <c r="N315">
        <v>2572</v>
      </c>
      <c r="O315">
        <v>2</v>
      </c>
      <c r="P315">
        <v>28</v>
      </c>
      <c r="Q315">
        <v>0.14285714285714285</v>
      </c>
      <c r="R315">
        <v>36008</v>
      </c>
      <c r="S315" t="str" cm="1">
        <f t="array" ref="S315">_xlfn.IFS(E318&lt;30,"18-29",E318&lt;45,"30-44",TRUE,"45+")</f>
        <v>45+</v>
      </c>
      <c r="T315" t="str" cm="1">
        <f t="array" ref="T315">_xlfn.IFS(F315&lt;=2,"0-2 Years",F315&lt;=5,"3-5 Years",F315&lt;=8,"6-8 Years",TRUE,"9-10 Years")</f>
        <v>0-2 Years</v>
      </c>
      <c r="U315" t="str" cm="1">
        <f t="array" ref="U315">_xlfn.IFS(P315&gt;60,"High Risk",P315&gt;30,"Medium Risk",TRUE,"Low Risk")</f>
        <v>Low Risk</v>
      </c>
      <c r="V315">
        <f t="shared" si="4"/>
        <v>7</v>
      </c>
    </row>
    <row r="316" spans="1:22" hidden="1" x14ac:dyDescent="0.2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 s="2">
        <v>153804.44</v>
      </c>
      <c r="H316">
        <v>1</v>
      </c>
      <c r="I316">
        <v>1</v>
      </c>
      <c r="J316">
        <v>1</v>
      </c>
      <c r="K316" s="1">
        <v>87213.33</v>
      </c>
      <c r="L316">
        <v>0</v>
      </c>
      <c r="M316">
        <v>16</v>
      </c>
      <c r="N316">
        <v>1856</v>
      </c>
      <c r="O316">
        <v>3</v>
      </c>
      <c r="P316">
        <v>52</v>
      </c>
      <c r="Q316">
        <v>0.1875</v>
      </c>
      <c r="R316">
        <v>29696</v>
      </c>
      <c r="S316" t="str" cm="1">
        <f t="array" ref="S316">_xlfn.IFS(E319&lt;30,"18-29",E319&lt;45,"30-44",TRUE,"45+")</f>
        <v>30-44</v>
      </c>
      <c r="T316" t="str" cm="1">
        <f t="array" ref="T316">_xlfn.IFS(F316&lt;=2,"0-2 Years",F316&lt;=5,"3-5 Years",F316&lt;=8,"6-8 Years",TRUE,"9-10 Years")</f>
        <v>0-2 Years</v>
      </c>
      <c r="U316" t="str" cm="1">
        <f t="array" ref="U316">_xlfn.IFS(P316&gt;60,"High Risk",P316&gt;30,"Medium Risk",TRUE,"Low Risk")</f>
        <v>Medium Risk</v>
      </c>
      <c r="V316">
        <f t="shared" si="4"/>
        <v>3</v>
      </c>
    </row>
    <row r="317" spans="1:22" x14ac:dyDescent="0.2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 s="2">
        <v>0</v>
      </c>
      <c r="H317">
        <v>2</v>
      </c>
      <c r="I317">
        <v>0</v>
      </c>
      <c r="J317">
        <v>0</v>
      </c>
      <c r="K317" s="1">
        <v>57175.32</v>
      </c>
      <c r="L317">
        <v>0</v>
      </c>
      <c r="M317">
        <v>4</v>
      </c>
      <c r="N317">
        <v>3460</v>
      </c>
      <c r="O317">
        <v>9</v>
      </c>
      <c r="P317">
        <v>43</v>
      </c>
      <c r="Q317">
        <v>1</v>
      </c>
      <c r="R317">
        <v>13840</v>
      </c>
      <c r="S317" t="str" cm="1">
        <f t="array" ref="S317">_xlfn.IFS(E320&lt;30,"18-29",E320&lt;45,"30-44",TRUE,"45+")</f>
        <v>18-29</v>
      </c>
      <c r="T317" t="str" cm="1">
        <f t="array" ref="T317">_xlfn.IFS(F317&lt;=2,"0-2 Years",F317&lt;=5,"3-5 Years",F317&lt;=8,"6-8 Years",TRUE,"9-10 Years")</f>
        <v>3-5 Years</v>
      </c>
      <c r="U317" t="str" cm="1">
        <f t="array" ref="U317">_xlfn.IFS(P317&gt;60,"High Risk",P317&gt;30,"Medium Risk",TRUE,"Low Risk")</f>
        <v>Medium Risk</v>
      </c>
      <c r="V317">
        <f t="shared" si="4"/>
        <v>6</v>
      </c>
    </row>
    <row r="318" spans="1:22" x14ac:dyDescent="0.2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 s="2">
        <v>147069.78</v>
      </c>
      <c r="H318">
        <v>1</v>
      </c>
      <c r="I318">
        <v>1</v>
      </c>
      <c r="J318">
        <v>0</v>
      </c>
      <c r="K318" s="1">
        <v>120540.83</v>
      </c>
      <c r="L318">
        <v>1</v>
      </c>
      <c r="M318">
        <v>7</v>
      </c>
      <c r="N318">
        <v>4386</v>
      </c>
      <c r="O318">
        <v>2</v>
      </c>
      <c r="P318">
        <v>86</v>
      </c>
      <c r="Q318">
        <v>0.2857142857142857</v>
      </c>
      <c r="R318">
        <v>30702</v>
      </c>
      <c r="S318" t="str" cm="1">
        <f t="array" ref="S318">_xlfn.IFS(E321&lt;30,"18-29",E321&lt;45,"30-44",TRUE,"45+")</f>
        <v>18-29</v>
      </c>
      <c r="T318" t="str" cm="1">
        <f t="array" ref="T318">_xlfn.IFS(F318&lt;=2,"0-2 Years",F318&lt;=5,"3-5 Years",F318&lt;=8,"6-8 Years",TRUE,"9-10 Years")</f>
        <v>0-2 Years</v>
      </c>
      <c r="U318" t="str" cm="1">
        <f t="array" ref="U318">_xlfn.IFS(P318&gt;60,"High Risk",P318&gt;30,"Medium Risk",TRUE,"Low Risk")</f>
        <v>High Risk</v>
      </c>
      <c r="V318">
        <f t="shared" si="4"/>
        <v>7</v>
      </c>
    </row>
    <row r="319" spans="1:22" hidden="1" x14ac:dyDescent="0.2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 s="2">
        <v>0</v>
      </c>
      <c r="H319">
        <v>2</v>
      </c>
      <c r="I319">
        <v>1</v>
      </c>
      <c r="J319">
        <v>1</v>
      </c>
      <c r="K319" s="1">
        <v>28714.34</v>
      </c>
      <c r="L319">
        <v>0</v>
      </c>
      <c r="M319">
        <v>24</v>
      </c>
      <c r="N319">
        <v>3792</v>
      </c>
      <c r="O319">
        <v>4</v>
      </c>
      <c r="P319">
        <v>34</v>
      </c>
      <c r="Q319">
        <v>0.16666666666666666</v>
      </c>
      <c r="R319">
        <v>91008</v>
      </c>
      <c r="S319" t="str" cm="1">
        <f t="array" ref="S319">_xlfn.IFS(E322&lt;30,"18-29",E322&lt;45,"30-44",TRUE,"45+")</f>
        <v>45+</v>
      </c>
      <c r="T319" t="str" cm="1">
        <f t="array" ref="T319">_xlfn.IFS(F319&lt;=2,"0-2 Years",F319&lt;=5,"3-5 Years",F319&lt;=8,"6-8 Years",TRUE,"9-10 Years")</f>
        <v>9-10 Years</v>
      </c>
      <c r="U319" t="str" cm="1">
        <f t="array" ref="U319">_xlfn.IFS(P319&gt;60,"High Risk",P319&gt;30,"Medium Risk",TRUE,"Low Risk")</f>
        <v>Medium Risk</v>
      </c>
      <c r="V319">
        <f t="shared" si="4"/>
        <v>3</v>
      </c>
    </row>
    <row r="320" spans="1:22" x14ac:dyDescent="0.2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 s="2">
        <v>0</v>
      </c>
      <c r="H320">
        <v>1</v>
      </c>
      <c r="I320">
        <v>1</v>
      </c>
      <c r="J320">
        <v>0</v>
      </c>
      <c r="K320" s="1">
        <v>85426.28</v>
      </c>
      <c r="L320">
        <v>0</v>
      </c>
      <c r="M320">
        <v>18</v>
      </c>
      <c r="N320">
        <v>4662</v>
      </c>
      <c r="O320">
        <v>4</v>
      </c>
      <c r="P320">
        <v>106</v>
      </c>
      <c r="Q320">
        <v>0.22222222222222221</v>
      </c>
      <c r="R320">
        <v>83916</v>
      </c>
      <c r="S320" t="str" cm="1">
        <f t="array" ref="S320">_xlfn.IFS(E323&lt;30,"18-29",E323&lt;45,"30-44",TRUE,"45+")</f>
        <v>30-44</v>
      </c>
      <c r="T320" t="str" cm="1">
        <f t="array" ref="T320">_xlfn.IFS(F320&lt;=2,"0-2 Years",F320&lt;=5,"3-5 Years",F320&lt;=8,"6-8 Years",TRUE,"9-10 Years")</f>
        <v>3-5 Years</v>
      </c>
      <c r="U320" t="str" cm="1">
        <f t="array" ref="U320">_xlfn.IFS(P320&gt;60,"High Risk",P320&gt;30,"Medium Risk",TRUE,"Low Risk")</f>
        <v>High Risk</v>
      </c>
      <c r="V320">
        <f t="shared" si="4"/>
        <v>8</v>
      </c>
    </row>
    <row r="321" spans="1:22" hidden="1" x14ac:dyDescent="0.2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 s="2">
        <v>95741.75</v>
      </c>
      <c r="H321">
        <v>1</v>
      </c>
      <c r="I321">
        <v>1</v>
      </c>
      <c r="J321">
        <v>0</v>
      </c>
      <c r="K321" s="1">
        <v>46170.75</v>
      </c>
      <c r="L321">
        <v>0</v>
      </c>
      <c r="M321">
        <v>4</v>
      </c>
      <c r="N321">
        <v>624</v>
      </c>
      <c r="O321">
        <v>9</v>
      </c>
      <c r="P321">
        <v>174</v>
      </c>
      <c r="Q321">
        <v>1</v>
      </c>
      <c r="R321">
        <v>2496</v>
      </c>
      <c r="S321" t="str" cm="1">
        <f t="array" ref="S321">_xlfn.IFS(E324&lt;30,"18-29",E324&lt;45,"30-44",TRUE,"45+")</f>
        <v>30-44</v>
      </c>
      <c r="T321" t="str" cm="1">
        <f t="array" ref="T321">_xlfn.IFS(F321&lt;=2,"0-2 Years",F321&lt;=5,"3-5 Years",F321&lt;=8,"6-8 Years",TRUE,"9-10 Years")</f>
        <v>3-5 Years</v>
      </c>
      <c r="U321" t="str" cm="1">
        <f t="array" ref="U321">_xlfn.IFS(P321&gt;60,"High Risk",P321&gt;30,"Medium Risk",TRUE,"Low Risk")</f>
        <v>High Risk</v>
      </c>
      <c r="V321">
        <f t="shared" si="4"/>
        <v>5</v>
      </c>
    </row>
    <row r="322" spans="1:22" hidden="1" x14ac:dyDescent="0.2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 s="2">
        <v>145965.32999999999</v>
      </c>
      <c r="H322">
        <v>1</v>
      </c>
      <c r="I322">
        <v>1</v>
      </c>
      <c r="J322">
        <v>1</v>
      </c>
      <c r="K322" s="1">
        <v>64448.36</v>
      </c>
      <c r="L322">
        <v>0</v>
      </c>
      <c r="M322">
        <v>19</v>
      </c>
      <c r="N322">
        <v>1700</v>
      </c>
      <c r="O322">
        <v>1</v>
      </c>
      <c r="P322">
        <v>156</v>
      </c>
      <c r="Q322">
        <v>5.2631578947368418E-2</v>
      </c>
      <c r="R322">
        <v>32300</v>
      </c>
      <c r="S322" t="str" cm="1">
        <f t="array" ref="S322">_xlfn.IFS(E325&lt;30,"18-29",E325&lt;45,"30-44",TRUE,"45+")</f>
        <v>30-44</v>
      </c>
      <c r="T322" t="str" cm="1">
        <f t="array" ref="T322">_xlfn.IFS(F322&lt;=2,"0-2 Years",F322&lt;=5,"3-5 Years",F322&lt;=8,"6-8 Years",TRUE,"9-10 Years")</f>
        <v>0-2 Years</v>
      </c>
      <c r="U322" t="str" cm="1">
        <f t="array" ref="U322">_xlfn.IFS(P322&gt;60,"High Risk",P322&gt;30,"Medium Risk",TRUE,"Low Risk")</f>
        <v>High Risk</v>
      </c>
      <c r="V322">
        <f t="shared" si="4"/>
        <v>4</v>
      </c>
    </row>
    <row r="323" spans="1:22" hidden="1" x14ac:dyDescent="0.2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 s="2">
        <v>141441.75</v>
      </c>
      <c r="H323">
        <v>1</v>
      </c>
      <c r="I323">
        <v>1</v>
      </c>
      <c r="J323">
        <v>1</v>
      </c>
      <c r="K323" s="1">
        <v>16278.97</v>
      </c>
      <c r="L323">
        <v>0</v>
      </c>
      <c r="M323">
        <v>4</v>
      </c>
      <c r="N323">
        <v>2081</v>
      </c>
      <c r="O323">
        <v>6</v>
      </c>
      <c r="P323">
        <v>47</v>
      </c>
      <c r="Q323">
        <v>1</v>
      </c>
      <c r="R323">
        <v>8324</v>
      </c>
      <c r="S323" t="str" cm="1">
        <f t="array" ref="S323">_xlfn.IFS(E326&lt;30,"18-29",E326&lt;45,"30-44",TRUE,"45+")</f>
        <v>30-44</v>
      </c>
      <c r="T323" t="str" cm="1">
        <f t="array" ref="T323">_xlfn.IFS(F323&lt;=2,"0-2 Years",F323&lt;=5,"3-5 Years",F323&lt;=8,"6-8 Years",TRUE,"9-10 Years")</f>
        <v>6-8 Years</v>
      </c>
      <c r="U323" t="str" cm="1">
        <f t="array" ref="U323">_xlfn.IFS(P323&gt;60,"High Risk",P323&gt;30,"Medium Risk",TRUE,"Low Risk")</f>
        <v>Medium Risk</v>
      </c>
      <c r="V323">
        <f t="shared" ref="V323:V386" si="5">IF(J323=0,3,0)+IF(G323=0,3,0)+IF(H323=1,2,0)+IF(E323&gt;45,1,0)+IF(F323&lt;3,1,0)</f>
        <v>2</v>
      </c>
    </row>
    <row r="324" spans="1:22" x14ac:dyDescent="0.2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 s="2">
        <v>139290.41</v>
      </c>
      <c r="H324">
        <v>1</v>
      </c>
      <c r="I324">
        <v>1</v>
      </c>
      <c r="J324">
        <v>0</v>
      </c>
      <c r="K324" s="1">
        <v>182855.42</v>
      </c>
      <c r="L324">
        <v>1</v>
      </c>
      <c r="M324">
        <v>5</v>
      </c>
      <c r="N324">
        <v>699</v>
      </c>
      <c r="O324">
        <v>9</v>
      </c>
      <c r="P324">
        <v>20</v>
      </c>
      <c r="Q324">
        <v>1</v>
      </c>
      <c r="R324">
        <v>3495</v>
      </c>
      <c r="S324" t="str" cm="1">
        <f t="array" ref="S324">_xlfn.IFS(E327&lt;30,"18-29",E327&lt;45,"30-44",TRUE,"45+")</f>
        <v>30-44</v>
      </c>
      <c r="T324" t="str" cm="1">
        <f t="array" ref="T324">_xlfn.IFS(F324&lt;=2,"0-2 Years",F324&lt;=5,"3-5 Years",F324&lt;=8,"6-8 Years",TRUE,"9-10 Years")</f>
        <v>0-2 Years</v>
      </c>
      <c r="U324" t="str" cm="1">
        <f t="array" ref="U324">_xlfn.IFS(P324&gt;60,"High Risk",P324&gt;30,"Medium Risk",TRUE,"Low Risk")</f>
        <v>Low Risk</v>
      </c>
      <c r="V324">
        <f t="shared" si="5"/>
        <v>6</v>
      </c>
    </row>
    <row r="325" spans="1:22" x14ac:dyDescent="0.2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 s="2">
        <v>0</v>
      </c>
      <c r="H325">
        <v>2</v>
      </c>
      <c r="I325">
        <v>0</v>
      </c>
      <c r="J325">
        <v>0</v>
      </c>
      <c r="K325" s="1">
        <v>50404.72</v>
      </c>
      <c r="L325">
        <v>0</v>
      </c>
      <c r="M325">
        <v>23</v>
      </c>
      <c r="N325">
        <v>3911</v>
      </c>
      <c r="O325">
        <v>4</v>
      </c>
      <c r="P325">
        <v>102</v>
      </c>
      <c r="Q325">
        <v>0.17391304347826086</v>
      </c>
      <c r="R325">
        <v>89953</v>
      </c>
      <c r="S325" t="str" cm="1">
        <f t="array" ref="S325">_xlfn.IFS(E328&lt;30,"18-29",E328&lt;45,"30-44",TRUE,"45+")</f>
        <v>30-44</v>
      </c>
      <c r="T325" t="str" cm="1">
        <f t="array" ref="T325">_xlfn.IFS(F325&lt;=2,"0-2 Years",F325&lt;=5,"3-5 Years",F325&lt;=8,"6-8 Years",TRUE,"9-10 Years")</f>
        <v>3-5 Years</v>
      </c>
      <c r="U325" t="str" cm="1">
        <f t="array" ref="U325">_xlfn.IFS(P325&gt;60,"High Risk",P325&gt;30,"Medium Risk",TRUE,"Low Risk")</f>
        <v>High Risk</v>
      </c>
      <c r="V325">
        <f t="shared" si="5"/>
        <v>6</v>
      </c>
    </row>
    <row r="326" spans="1:22" x14ac:dyDescent="0.2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 s="2">
        <v>0</v>
      </c>
      <c r="H326">
        <v>2</v>
      </c>
      <c r="I326">
        <v>1</v>
      </c>
      <c r="J326">
        <v>0</v>
      </c>
      <c r="K326" s="1">
        <v>107640.25</v>
      </c>
      <c r="L326">
        <v>0</v>
      </c>
      <c r="M326">
        <v>25</v>
      </c>
      <c r="N326">
        <v>2849</v>
      </c>
      <c r="O326">
        <v>7</v>
      </c>
      <c r="P326">
        <v>149</v>
      </c>
      <c r="Q326">
        <v>0.28000000000000003</v>
      </c>
      <c r="R326">
        <v>71225</v>
      </c>
      <c r="S326" t="str" cm="1">
        <f t="array" ref="S326">_xlfn.IFS(E329&lt;30,"18-29",E329&lt;45,"30-44",TRUE,"45+")</f>
        <v>45+</v>
      </c>
      <c r="T326" t="str" cm="1">
        <f t="array" ref="T326">_xlfn.IFS(F326&lt;=2,"0-2 Years",F326&lt;=5,"3-5 Years",F326&lt;=8,"6-8 Years",TRUE,"9-10 Years")</f>
        <v>3-5 Years</v>
      </c>
      <c r="U326" t="str" cm="1">
        <f t="array" ref="U326">_xlfn.IFS(P326&gt;60,"High Risk",P326&gt;30,"Medium Risk",TRUE,"Low Risk")</f>
        <v>High Risk</v>
      </c>
      <c r="V326">
        <f t="shared" si="5"/>
        <v>6</v>
      </c>
    </row>
    <row r="327" spans="1:22" hidden="1" x14ac:dyDescent="0.2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 s="2">
        <v>144428.87</v>
      </c>
      <c r="H327">
        <v>1</v>
      </c>
      <c r="I327">
        <v>1</v>
      </c>
      <c r="J327">
        <v>0</v>
      </c>
      <c r="K327" s="1">
        <v>134132.65</v>
      </c>
      <c r="L327">
        <v>0</v>
      </c>
      <c r="M327">
        <v>28</v>
      </c>
      <c r="N327">
        <v>737</v>
      </c>
      <c r="O327">
        <v>7</v>
      </c>
      <c r="P327">
        <v>68</v>
      </c>
      <c r="Q327">
        <v>0.25</v>
      </c>
      <c r="R327">
        <v>20636</v>
      </c>
      <c r="S327" t="str" cm="1">
        <f t="array" ref="S327">_xlfn.IFS(E330&lt;30,"18-29",E330&lt;45,"30-44",TRUE,"45+")</f>
        <v>30-44</v>
      </c>
      <c r="T327" t="str" cm="1">
        <f t="array" ref="T327">_xlfn.IFS(F327&lt;=2,"0-2 Years",F327&lt;=5,"3-5 Years",F327&lt;=8,"6-8 Years",TRUE,"9-10 Years")</f>
        <v>3-5 Years</v>
      </c>
      <c r="U327" t="str" cm="1">
        <f t="array" ref="U327">_xlfn.IFS(P327&gt;60,"High Risk",P327&gt;30,"Medium Risk",TRUE,"Low Risk")</f>
        <v>High Risk</v>
      </c>
      <c r="V327">
        <f t="shared" si="5"/>
        <v>5</v>
      </c>
    </row>
    <row r="328" spans="1:22" x14ac:dyDescent="0.2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 s="2">
        <v>0</v>
      </c>
      <c r="H328">
        <v>2</v>
      </c>
      <c r="I328">
        <v>1</v>
      </c>
      <c r="J328">
        <v>0</v>
      </c>
      <c r="K328" s="1">
        <v>103480.69</v>
      </c>
      <c r="L328">
        <v>0</v>
      </c>
      <c r="M328">
        <v>12</v>
      </c>
      <c r="N328">
        <v>2915</v>
      </c>
      <c r="O328">
        <v>7</v>
      </c>
      <c r="P328">
        <v>160</v>
      </c>
      <c r="Q328">
        <v>0.58333333333333337</v>
      </c>
      <c r="R328">
        <v>34980</v>
      </c>
      <c r="S328" t="str" cm="1">
        <f t="array" ref="S328">_xlfn.IFS(E331&lt;30,"18-29",E331&lt;45,"30-44",TRUE,"45+")</f>
        <v>18-29</v>
      </c>
      <c r="T328" t="str" cm="1">
        <f t="array" ref="T328">_xlfn.IFS(F328&lt;=2,"0-2 Years",F328&lt;=5,"3-5 Years",F328&lt;=8,"6-8 Years",TRUE,"9-10 Years")</f>
        <v>0-2 Years</v>
      </c>
      <c r="U328" t="str" cm="1">
        <f t="array" ref="U328">_xlfn.IFS(P328&gt;60,"High Risk",P328&gt;30,"Medium Risk",TRUE,"Low Risk")</f>
        <v>High Risk</v>
      </c>
      <c r="V328">
        <f t="shared" si="5"/>
        <v>7</v>
      </c>
    </row>
    <row r="329" spans="1:22" x14ac:dyDescent="0.2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 s="2">
        <v>95441.27</v>
      </c>
      <c r="H329">
        <v>1</v>
      </c>
      <c r="I329">
        <v>1</v>
      </c>
      <c r="J329">
        <v>0</v>
      </c>
      <c r="K329" s="1">
        <v>108761.05</v>
      </c>
      <c r="L329">
        <v>1</v>
      </c>
      <c r="M329">
        <v>7</v>
      </c>
      <c r="N329">
        <v>2622</v>
      </c>
      <c r="O329">
        <v>2</v>
      </c>
      <c r="P329">
        <v>60</v>
      </c>
      <c r="Q329">
        <v>0.2857142857142857</v>
      </c>
      <c r="R329">
        <v>18354</v>
      </c>
      <c r="S329" t="str" cm="1">
        <f t="array" ref="S329">_xlfn.IFS(E332&lt;30,"18-29",E332&lt;45,"30-44",TRUE,"45+")</f>
        <v>45+</v>
      </c>
      <c r="T329" t="str" cm="1">
        <f t="array" ref="T329">_xlfn.IFS(F329&lt;=2,"0-2 Years",F329&lt;=5,"3-5 Years",F329&lt;=8,"6-8 Years",TRUE,"9-10 Years")</f>
        <v>9-10 Years</v>
      </c>
      <c r="U329" t="str" cm="1">
        <f t="array" ref="U329">_xlfn.IFS(P329&gt;60,"High Risk",P329&gt;30,"Medium Risk",TRUE,"Low Risk")</f>
        <v>Medium Risk</v>
      </c>
      <c r="V329">
        <f t="shared" si="5"/>
        <v>6</v>
      </c>
    </row>
    <row r="330" spans="1:22" hidden="1" x14ac:dyDescent="0.2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 s="2">
        <v>144848.74</v>
      </c>
      <c r="H330">
        <v>1</v>
      </c>
      <c r="I330">
        <v>1</v>
      </c>
      <c r="J330">
        <v>1</v>
      </c>
      <c r="K330" s="1">
        <v>179012.3</v>
      </c>
      <c r="L330">
        <v>0</v>
      </c>
      <c r="M330">
        <v>12</v>
      </c>
      <c r="N330">
        <v>1960</v>
      </c>
      <c r="O330">
        <v>0</v>
      </c>
      <c r="P330">
        <v>54</v>
      </c>
      <c r="Q330">
        <v>0</v>
      </c>
      <c r="R330">
        <v>23520</v>
      </c>
      <c r="S330" t="str" cm="1">
        <f t="array" ref="S330">_xlfn.IFS(E333&lt;30,"18-29",E333&lt;45,"30-44",TRUE,"45+")</f>
        <v>30-44</v>
      </c>
      <c r="T330" t="str" cm="1">
        <f t="array" ref="T330">_xlfn.IFS(F330&lt;=2,"0-2 Years",F330&lt;=5,"3-5 Years",F330&lt;=8,"6-8 Years",TRUE,"9-10 Years")</f>
        <v>0-2 Years</v>
      </c>
      <c r="U330" t="str" cm="1">
        <f t="array" ref="U330">_xlfn.IFS(P330&gt;60,"High Risk",P330&gt;30,"Medium Risk",TRUE,"Low Risk")</f>
        <v>Medium Risk</v>
      </c>
      <c r="V330">
        <f t="shared" si="5"/>
        <v>3</v>
      </c>
    </row>
    <row r="331" spans="1:22" hidden="1" x14ac:dyDescent="0.2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 s="2">
        <v>116244.14</v>
      </c>
      <c r="H331">
        <v>2</v>
      </c>
      <c r="I331">
        <v>1</v>
      </c>
      <c r="J331">
        <v>1</v>
      </c>
      <c r="K331" s="1">
        <v>95145.14</v>
      </c>
      <c r="L331">
        <v>0</v>
      </c>
      <c r="M331">
        <v>11</v>
      </c>
      <c r="N331">
        <v>1126</v>
      </c>
      <c r="O331">
        <v>10</v>
      </c>
      <c r="P331">
        <v>128</v>
      </c>
      <c r="Q331">
        <v>0.90909090909090906</v>
      </c>
      <c r="R331">
        <v>12386</v>
      </c>
      <c r="S331" t="str" cm="1">
        <f t="array" ref="S331">_xlfn.IFS(E334&lt;30,"18-29",E334&lt;45,"30-44",TRUE,"45+")</f>
        <v>30-44</v>
      </c>
      <c r="T331" t="str" cm="1">
        <f t="array" ref="T331">_xlfn.IFS(F331&lt;=2,"0-2 Years",F331&lt;=5,"3-5 Years",F331&lt;=8,"6-8 Years",TRUE,"9-10 Years")</f>
        <v>6-8 Years</v>
      </c>
      <c r="U331" t="str" cm="1">
        <f t="array" ref="U331">_xlfn.IFS(P331&gt;60,"High Risk",P331&gt;30,"Medium Risk",TRUE,"Low Risk")</f>
        <v>High Risk</v>
      </c>
      <c r="V331">
        <f t="shared" si="5"/>
        <v>0</v>
      </c>
    </row>
    <row r="332" spans="1:22" hidden="1" x14ac:dyDescent="0.2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 s="2">
        <v>0</v>
      </c>
      <c r="H332">
        <v>2</v>
      </c>
      <c r="I332">
        <v>0</v>
      </c>
      <c r="J332">
        <v>1</v>
      </c>
      <c r="K332" s="1">
        <v>72143.44</v>
      </c>
      <c r="L332">
        <v>0</v>
      </c>
      <c r="M332">
        <v>15</v>
      </c>
      <c r="N332">
        <v>3935</v>
      </c>
      <c r="O332">
        <v>7</v>
      </c>
      <c r="P332">
        <v>85</v>
      </c>
      <c r="Q332">
        <v>0.46666666666666667</v>
      </c>
      <c r="R332">
        <v>59025</v>
      </c>
      <c r="S332" t="str" cm="1">
        <f t="array" ref="S332">_xlfn.IFS(E335&lt;30,"18-29",E335&lt;45,"30-44",TRUE,"45+")</f>
        <v>30-44</v>
      </c>
      <c r="T332" t="str" cm="1">
        <f t="array" ref="T332">_xlfn.IFS(F332&lt;=2,"0-2 Years",F332&lt;=5,"3-5 Years",F332&lt;=8,"6-8 Years",TRUE,"9-10 Years")</f>
        <v>6-8 Years</v>
      </c>
      <c r="U332" t="str" cm="1">
        <f t="array" ref="U332">_xlfn.IFS(P332&gt;60,"High Risk",P332&gt;30,"Medium Risk",TRUE,"Low Risk")</f>
        <v>High Risk</v>
      </c>
      <c r="V332">
        <f t="shared" si="5"/>
        <v>4</v>
      </c>
    </row>
    <row r="333" spans="1:22" x14ac:dyDescent="0.2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 s="2">
        <v>146502.07</v>
      </c>
      <c r="H333">
        <v>1</v>
      </c>
      <c r="I333">
        <v>1</v>
      </c>
      <c r="J333">
        <v>0</v>
      </c>
      <c r="K333" s="1">
        <v>19162.89</v>
      </c>
      <c r="L333">
        <v>0</v>
      </c>
      <c r="M333">
        <v>7</v>
      </c>
      <c r="N333">
        <v>3046</v>
      </c>
      <c r="O333">
        <v>8</v>
      </c>
      <c r="P333">
        <v>114</v>
      </c>
      <c r="Q333">
        <v>1</v>
      </c>
      <c r="R333">
        <v>21322</v>
      </c>
      <c r="S333" t="str" cm="1">
        <f t="array" ref="S333">_xlfn.IFS(E336&lt;30,"18-29",E336&lt;45,"30-44",TRUE,"45+")</f>
        <v>30-44</v>
      </c>
      <c r="T333" t="str" cm="1">
        <f t="array" ref="T333">_xlfn.IFS(F333&lt;=2,"0-2 Years",F333&lt;=5,"3-5 Years",F333&lt;=8,"6-8 Years",TRUE,"9-10 Years")</f>
        <v>0-2 Years</v>
      </c>
      <c r="U333" t="str" cm="1">
        <f t="array" ref="U333">_xlfn.IFS(P333&gt;60,"High Risk",P333&gt;30,"Medium Risk",TRUE,"Low Risk")</f>
        <v>High Risk</v>
      </c>
      <c r="V333">
        <f t="shared" si="5"/>
        <v>6</v>
      </c>
    </row>
    <row r="334" spans="1:22" hidden="1" x14ac:dyDescent="0.2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 s="2">
        <v>117028.6</v>
      </c>
      <c r="H334">
        <v>2</v>
      </c>
      <c r="I334">
        <v>0</v>
      </c>
      <c r="J334">
        <v>1</v>
      </c>
      <c r="K334" s="1">
        <v>144680.18</v>
      </c>
      <c r="L334">
        <v>0</v>
      </c>
      <c r="M334">
        <v>6</v>
      </c>
      <c r="N334">
        <v>2158</v>
      </c>
      <c r="O334">
        <v>2</v>
      </c>
      <c r="P334">
        <v>45</v>
      </c>
      <c r="Q334">
        <v>0.33333333333333331</v>
      </c>
      <c r="R334">
        <v>12948</v>
      </c>
      <c r="S334" t="str" cm="1">
        <f t="array" ref="S334">_xlfn.IFS(E337&lt;30,"18-29",E337&lt;45,"30-44",TRUE,"45+")</f>
        <v>18-29</v>
      </c>
      <c r="T334" t="str" cm="1">
        <f t="array" ref="T334">_xlfn.IFS(F334&lt;=2,"0-2 Years",F334&lt;=5,"3-5 Years",F334&lt;=8,"6-8 Years",TRUE,"9-10 Years")</f>
        <v>0-2 Years</v>
      </c>
      <c r="U334" t="str" cm="1">
        <f t="array" ref="U334">_xlfn.IFS(P334&gt;60,"High Risk",P334&gt;30,"Medium Risk",TRUE,"Low Risk")</f>
        <v>Medium Risk</v>
      </c>
      <c r="V334">
        <f t="shared" si="5"/>
        <v>1</v>
      </c>
    </row>
    <row r="335" spans="1:22" hidden="1" x14ac:dyDescent="0.2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 s="2">
        <v>112013.81</v>
      </c>
      <c r="H335">
        <v>1</v>
      </c>
      <c r="I335">
        <v>1</v>
      </c>
      <c r="J335">
        <v>0</v>
      </c>
      <c r="K335" s="1">
        <v>177772.03</v>
      </c>
      <c r="L335">
        <v>1</v>
      </c>
      <c r="M335">
        <v>16</v>
      </c>
      <c r="N335">
        <v>3641</v>
      </c>
      <c r="O335">
        <v>3</v>
      </c>
      <c r="P335">
        <v>139</v>
      </c>
      <c r="Q335">
        <v>0.1875</v>
      </c>
      <c r="R335">
        <v>58256</v>
      </c>
      <c r="S335" t="str" cm="1">
        <f t="array" ref="S335">_xlfn.IFS(E338&lt;30,"18-29",E338&lt;45,"30-44",TRUE,"45+")</f>
        <v>30-44</v>
      </c>
      <c r="T335" t="str" cm="1">
        <f t="array" ref="T335">_xlfn.IFS(F335&lt;=2,"0-2 Years",F335&lt;=5,"3-5 Years",F335&lt;=8,"6-8 Years",TRUE,"9-10 Years")</f>
        <v>6-8 Years</v>
      </c>
      <c r="U335" t="str" cm="1">
        <f t="array" ref="U335">_xlfn.IFS(P335&gt;60,"High Risk",P335&gt;30,"Medium Risk",TRUE,"Low Risk")</f>
        <v>High Risk</v>
      </c>
      <c r="V335">
        <f t="shared" si="5"/>
        <v>5</v>
      </c>
    </row>
    <row r="336" spans="1:22" hidden="1" x14ac:dyDescent="0.2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 s="2">
        <v>108269.37</v>
      </c>
      <c r="H336">
        <v>1</v>
      </c>
      <c r="I336">
        <v>1</v>
      </c>
      <c r="J336">
        <v>0</v>
      </c>
      <c r="K336" s="1">
        <v>5597.94</v>
      </c>
      <c r="L336">
        <v>0</v>
      </c>
      <c r="M336">
        <v>25</v>
      </c>
      <c r="N336">
        <v>2917</v>
      </c>
      <c r="O336">
        <v>1</v>
      </c>
      <c r="P336">
        <v>167</v>
      </c>
      <c r="Q336">
        <v>0.04</v>
      </c>
      <c r="R336">
        <v>72925</v>
      </c>
      <c r="S336" t="str" cm="1">
        <f t="array" ref="S336">_xlfn.IFS(E339&lt;30,"18-29",E339&lt;45,"30-44",TRUE,"45+")</f>
        <v>30-44</v>
      </c>
      <c r="T336" t="str" cm="1">
        <f t="array" ref="T336">_xlfn.IFS(F336&lt;=2,"0-2 Years",F336&lt;=5,"3-5 Years",F336&lt;=8,"6-8 Years",TRUE,"9-10 Years")</f>
        <v>6-8 Years</v>
      </c>
      <c r="U336" t="str" cm="1">
        <f t="array" ref="U336">_xlfn.IFS(P336&gt;60,"High Risk",P336&gt;30,"Medium Risk",TRUE,"Low Risk")</f>
        <v>High Risk</v>
      </c>
      <c r="V336">
        <f t="shared" si="5"/>
        <v>5</v>
      </c>
    </row>
    <row r="337" spans="1:22" hidden="1" x14ac:dyDescent="0.2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 s="2">
        <v>182123.79</v>
      </c>
      <c r="H337">
        <v>1</v>
      </c>
      <c r="I337">
        <v>1</v>
      </c>
      <c r="J337">
        <v>0</v>
      </c>
      <c r="K337" s="1">
        <v>116828.51</v>
      </c>
      <c r="L337">
        <v>1</v>
      </c>
      <c r="M337">
        <v>4</v>
      </c>
      <c r="N337">
        <v>4116</v>
      </c>
      <c r="O337">
        <v>7</v>
      </c>
      <c r="P337">
        <v>18</v>
      </c>
      <c r="Q337">
        <v>1</v>
      </c>
      <c r="R337">
        <v>16464</v>
      </c>
      <c r="S337" t="str" cm="1">
        <f t="array" ref="S337">_xlfn.IFS(E340&lt;30,"18-29",E340&lt;45,"30-44",TRUE,"45+")</f>
        <v>30-44</v>
      </c>
      <c r="T337" t="str" cm="1">
        <f t="array" ref="T337">_xlfn.IFS(F337&lt;=2,"0-2 Years",F337&lt;=5,"3-5 Years",F337&lt;=8,"6-8 Years",TRUE,"9-10 Years")</f>
        <v>6-8 Years</v>
      </c>
      <c r="U337" t="str" cm="1">
        <f t="array" ref="U337">_xlfn.IFS(P337&gt;60,"High Risk",P337&gt;30,"Medium Risk",TRUE,"Low Risk")</f>
        <v>Low Risk</v>
      </c>
      <c r="V337">
        <f t="shared" si="5"/>
        <v>5</v>
      </c>
    </row>
    <row r="338" spans="1:22" hidden="1" x14ac:dyDescent="0.2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 s="2">
        <v>150923.74</v>
      </c>
      <c r="H338">
        <v>2</v>
      </c>
      <c r="I338">
        <v>0</v>
      </c>
      <c r="J338">
        <v>1</v>
      </c>
      <c r="K338" s="1">
        <v>174652.51</v>
      </c>
      <c r="L338">
        <v>0</v>
      </c>
      <c r="M338">
        <v>2</v>
      </c>
      <c r="N338">
        <v>3570</v>
      </c>
      <c r="O338">
        <v>10</v>
      </c>
      <c r="P338">
        <v>104</v>
      </c>
      <c r="Q338">
        <v>1</v>
      </c>
      <c r="R338">
        <v>7140</v>
      </c>
      <c r="S338" t="str" cm="1">
        <f t="array" ref="S338">_xlfn.IFS(E341&lt;30,"18-29",E341&lt;45,"30-44",TRUE,"45+")</f>
        <v>30-44</v>
      </c>
      <c r="T338" t="str" cm="1">
        <f t="array" ref="T338">_xlfn.IFS(F338&lt;=2,"0-2 Years",F338&lt;=5,"3-5 Years",F338&lt;=8,"6-8 Years",TRUE,"9-10 Years")</f>
        <v>3-5 Years</v>
      </c>
      <c r="U338" t="str" cm="1">
        <f t="array" ref="U338">_xlfn.IFS(P338&gt;60,"High Risk",P338&gt;30,"Medium Risk",TRUE,"Low Risk")</f>
        <v>High Risk</v>
      </c>
      <c r="V338">
        <f t="shared" si="5"/>
        <v>0</v>
      </c>
    </row>
    <row r="339" spans="1:22" x14ac:dyDescent="0.2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 s="2">
        <v>0</v>
      </c>
      <c r="H339">
        <v>2</v>
      </c>
      <c r="I339">
        <v>1</v>
      </c>
      <c r="J339">
        <v>0</v>
      </c>
      <c r="K339" s="1">
        <v>2010.98</v>
      </c>
      <c r="L339">
        <v>0</v>
      </c>
      <c r="M339">
        <v>4</v>
      </c>
      <c r="N339">
        <v>4520</v>
      </c>
      <c r="O339">
        <v>4</v>
      </c>
      <c r="P339">
        <v>79</v>
      </c>
      <c r="Q339">
        <v>1</v>
      </c>
      <c r="R339">
        <v>18080</v>
      </c>
      <c r="S339" t="str" cm="1">
        <f t="array" ref="S339">_xlfn.IFS(E342&lt;30,"18-29",E342&lt;45,"30-44",TRUE,"45+")</f>
        <v>30-44</v>
      </c>
      <c r="T339" t="str" cm="1">
        <f t="array" ref="T339">_xlfn.IFS(F339&lt;=2,"0-2 Years",F339&lt;=5,"3-5 Years",F339&lt;=8,"6-8 Years",TRUE,"9-10 Years")</f>
        <v>0-2 Years</v>
      </c>
      <c r="U339" t="str" cm="1">
        <f t="array" ref="U339">_xlfn.IFS(P339&gt;60,"High Risk",P339&gt;30,"Medium Risk",TRUE,"Low Risk")</f>
        <v>High Risk</v>
      </c>
      <c r="V339">
        <f t="shared" si="5"/>
        <v>7</v>
      </c>
    </row>
    <row r="340" spans="1:22" hidden="1" x14ac:dyDescent="0.2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 s="2">
        <v>165272.13</v>
      </c>
      <c r="H340">
        <v>1</v>
      </c>
      <c r="I340">
        <v>1</v>
      </c>
      <c r="J340">
        <v>0</v>
      </c>
      <c r="K340" s="1">
        <v>14109.85</v>
      </c>
      <c r="L340">
        <v>1</v>
      </c>
      <c r="M340">
        <v>19</v>
      </c>
      <c r="N340">
        <v>3688</v>
      </c>
      <c r="O340">
        <v>2</v>
      </c>
      <c r="P340">
        <v>16</v>
      </c>
      <c r="Q340">
        <v>0.10526315789473684</v>
      </c>
      <c r="R340">
        <v>70072</v>
      </c>
      <c r="S340" t="str" cm="1">
        <f t="array" ref="S340">_xlfn.IFS(E343&lt;30,"18-29",E343&lt;45,"30-44",TRUE,"45+")</f>
        <v>30-44</v>
      </c>
      <c r="T340" t="str" cm="1">
        <f t="array" ref="T340">_xlfn.IFS(F340&lt;=2,"0-2 Years",F340&lt;=5,"3-5 Years",F340&lt;=8,"6-8 Years",TRUE,"9-10 Years")</f>
        <v>3-5 Years</v>
      </c>
      <c r="U340" t="str" cm="1">
        <f t="array" ref="U340">_xlfn.IFS(P340&gt;60,"High Risk",P340&gt;30,"Medium Risk",TRUE,"Low Risk")</f>
        <v>Low Risk</v>
      </c>
      <c r="V340">
        <f t="shared" si="5"/>
        <v>5</v>
      </c>
    </row>
    <row r="341" spans="1:22" hidden="1" x14ac:dyDescent="0.2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 s="2">
        <v>115301.31</v>
      </c>
      <c r="H341">
        <v>1</v>
      </c>
      <c r="I341">
        <v>1</v>
      </c>
      <c r="J341">
        <v>0</v>
      </c>
      <c r="K341" s="1">
        <v>43527.4</v>
      </c>
      <c r="L341">
        <v>1</v>
      </c>
      <c r="M341">
        <v>7</v>
      </c>
      <c r="N341">
        <v>1366</v>
      </c>
      <c r="O341">
        <v>3</v>
      </c>
      <c r="P341">
        <v>92</v>
      </c>
      <c r="Q341">
        <v>0.42857142857142855</v>
      </c>
      <c r="R341">
        <v>9562</v>
      </c>
      <c r="S341" t="str" cm="1">
        <f t="array" ref="S341">_xlfn.IFS(E344&lt;30,"18-29",E344&lt;45,"30-44",TRUE,"45+")</f>
        <v>45+</v>
      </c>
      <c r="T341" t="str" cm="1">
        <f t="array" ref="T341">_xlfn.IFS(F341&lt;=2,"0-2 Years",F341&lt;=5,"3-5 Years",F341&lt;=8,"6-8 Years",TRUE,"9-10 Years")</f>
        <v>9-10 Years</v>
      </c>
      <c r="U341" t="str" cm="1">
        <f t="array" ref="U341">_xlfn.IFS(P341&gt;60,"High Risk",P341&gt;30,"Medium Risk",TRUE,"Low Risk")</f>
        <v>High Risk</v>
      </c>
      <c r="V341">
        <f t="shared" si="5"/>
        <v>5</v>
      </c>
    </row>
    <row r="342" spans="1:22" hidden="1" x14ac:dyDescent="0.2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 s="2">
        <v>129502.49</v>
      </c>
      <c r="H342">
        <v>2</v>
      </c>
      <c r="I342">
        <v>0</v>
      </c>
      <c r="J342">
        <v>1</v>
      </c>
      <c r="K342" s="1">
        <v>86099.23</v>
      </c>
      <c r="L342">
        <v>1</v>
      </c>
      <c r="M342">
        <v>13</v>
      </c>
      <c r="N342">
        <v>3878</v>
      </c>
      <c r="O342">
        <v>1</v>
      </c>
      <c r="P342">
        <v>169</v>
      </c>
      <c r="Q342">
        <v>7.6923076923076927E-2</v>
      </c>
      <c r="R342">
        <v>50414</v>
      </c>
      <c r="S342" t="str" cm="1">
        <f t="array" ref="S342">_xlfn.IFS(E345&lt;30,"18-29",E345&lt;45,"30-44",TRUE,"45+")</f>
        <v>18-29</v>
      </c>
      <c r="T342" t="str" cm="1">
        <f t="array" ref="T342">_xlfn.IFS(F342&lt;=2,"0-2 Years",F342&lt;=5,"3-5 Years",F342&lt;=8,"6-8 Years",TRUE,"9-10 Years")</f>
        <v>6-8 Years</v>
      </c>
      <c r="U342" t="str" cm="1">
        <f t="array" ref="U342">_xlfn.IFS(P342&gt;60,"High Risk",P342&gt;30,"Medium Risk",TRUE,"Low Risk")</f>
        <v>High Risk</v>
      </c>
      <c r="V342">
        <f t="shared" si="5"/>
        <v>0</v>
      </c>
    </row>
    <row r="343" spans="1:22" hidden="1" x14ac:dyDescent="0.2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 s="2">
        <v>118342.26</v>
      </c>
      <c r="H343">
        <v>1</v>
      </c>
      <c r="I343">
        <v>0</v>
      </c>
      <c r="J343">
        <v>0</v>
      </c>
      <c r="K343" s="1">
        <v>161574.19</v>
      </c>
      <c r="L343">
        <v>0</v>
      </c>
      <c r="M343">
        <v>9</v>
      </c>
      <c r="N343">
        <v>4951</v>
      </c>
      <c r="O343">
        <v>8</v>
      </c>
      <c r="P343">
        <v>95</v>
      </c>
      <c r="Q343">
        <v>0.88888888888888884</v>
      </c>
      <c r="R343">
        <v>44559</v>
      </c>
      <c r="S343" t="str" cm="1">
        <f t="array" ref="S343">_xlfn.IFS(E346&lt;30,"18-29",E346&lt;45,"30-44",TRUE,"45+")</f>
        <v>18-29</v>
      </c>
      <c r="T343" t="str" cm="1">
        <f t="array" ref="T343">_xlfn.IFS(F343&lt;=2,"0-2 Years",F343&lt;=5,"3-5 Years",F343&lt;=8,"6-8 Years",TRUE,"9-10 Years")</f>
        <v>3-5 Years</v>
      </c>
      <c r="U343" t="str" cm="1">
        <f t="array" ref="U343">_xlfn.IFS(P343&gt;60,"High Risk",P343&gt;30,"Medium Risk",TRUE,"Low Risk")</f>
        <v>High Risk</v>
      </c>
      <c r="V343">
        <f t="shared" si="5"/>
        <v>5</v>
      </c>
    </row>
    <row r="344" spans="1:22" hidden="1" x14ac:dyDescent="0.2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 s="2">
        <v>0</v>
      </c>
      <c r="H344">
        <v>2</v>
      </c>
      <c r="I344">
        <v>1</v>
      </c>
      <c r="J344">
        <v>1</v>
      </c>
      <c r="K344" s="1">
        <v>38970.14</v>
      </c>
      <c r="L344">
        <v>0</v>
      </c>
      <c r="M344">
        <v>18</v>
      </c>
      <c r="N344">
        <v>533</v>
      </c>
      <c r="O344">
        <v>2</v>
      </c>
      <c r="P344">
        <v>133</v>
      </c>
      <c r="Q344">
        <v>0.1111111111111111</v>
      </c>
      <c r="R344">
        <v>9594</v>
      </c>
      <c r="S344" t="str" cm="1">
        <f t="array" ref="S344">_xlfn.IFS(E347&lt;30,"18-29",E347&lt;45,"30-44",TRUE,"45+")</f>
        <v>30-44</v>
      </c>
      <c r="T344" t="str" cm="1">
        <f t="array" ref="T344">_xlfn.IFS(F344&lt;=2,"0-2 Years",F344&lt;=5,"3-5 Years",F344&lt;=8,"6-8 Years",TRUE,"9-10 Years")</f>
        <v>3-5 Years</v>
      </c>
      <c r="U344" t="str" cm="1">
        <f t="array" ref="U344">_xlfn.IFS(P344&gt;60,"High Risk",P344&gt;30,"Medium Risk",TRUE,"Low Risk")</f>
        <v>High Risk</v>
      </c>
      <c r="V344">
        <f t="shared" si="5"/>
        <v>4</v>
      </c>
    </row>
    <row r="345" spans="1:22" x14ac:dyDescent="0.2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 s="2">
        <v>0</v>
      </c>
      <c r="H345">
        <v>2</v>
      </c>
      <c r="I345">
        <v>0</v>
      </c>
      <c r="J345">
        <v>0</v>
      </c>
      <c r="K345" s="1">
        <v>127587.22</v>
      </c>
      <c r="L345">
        <v>0</v>
      </c>
      <c r="M345">
        <v>29</v>
      </c>
      <c r="N345">
        <v>1346</v>
      </c>
      <c r="O345">
        <v>0</v>
      </c>
      <c r="P345">
        <v>92</v>
      </c>
      <c r="Q345">
        <v>0</v>
      </c>
      <c r="R345">
        <v>39034</v>
      </c>
      <c r="S345" t="str" cm="1">
        <f t="array" ref="S345">_xlfn.IFS(E348&lt;30,"18-29",E348&lt;45,"30-44",TRUE,"45+")</f>
        <v>30-44</v>
      </c>
      <c r="T345" t="str" cm="1">
        <f t="array" ref="T345">_xlfn.IFS(F345&lt;=2,"0-2 Years",F345&lt;=5,"3-5 Years",F345&lt;=8,"6-8 Years",TRUE,"9-10 Years")</f>
        <v>6-8 Years</v>
      </c>
      <c r="U345" t="str" cm="1">
        <f t="array" ref="U345">_xlfn.IFS(P345&gt;60,"High Risk",P345&gt;30,"Medium Risk",TRUE,"Low Risk")</f>
        <v>High Risk</v>
      </c>
      <c r="V345">
        <f t="shared" si="5"/>
        <v>6</v>
      </c>
    </row>
    <row r="346" spans="1:22" x14ac:dyDescent="0.2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 s="2">
        <v>0</v>
      </c>
      <c r="H346">
        <v>2</v>
      </c>
      <c r="I346">
        <v>1</v>
      </c>
      <c r="J346">
        <v>0</v>
      </c>
      <c r="K346" s="1">
        <v>30380.12</v>
      </c>
      <c r="L346">
        <v>0</v>
      </c>
      <c r="M346">
        <v>14</v>
      </c>
      <c r="N346">
        <v>3410</v>
      </c>
      <c r="O346">
        <v>1</v>
      </c>
      <c r="P346">
        <v>137</v>
      </c>
      <c r="Q346">
        <v>7.1428571428571425E-2</v>
      </c>
      <c r="R346">
        <v>47740</v>
      </c>
      <c r="S346" t="str" cm="1">
        <f t="array" ref="S346">_xlfn.IFS(E349&lt;30,"18-29",E349&lt;45,"30-44",TRUE,"45+")</f>
        <v>45+</v>
      </c>
      <c r="T346" t="str" cm="1">
        <f t="array" ref="T346">_xlfn.IFS(F346&lt;=2,"0-2 Years",F346&lt;=5,"3-5 Years",F346&lt;=8,"6-8 Years",TRUE,"9-10 Years")</f>
        <v>6-8 Years</v>
      </c>
      <c r="U346" t="str" cm="1">
        <f t="array" ref="U346">_xlfn.IFS(P346&gt;60,"High Risk",P346&gt;30,"Medium Risk",TRUE,"Low Risk")</f>
        <v>High Risk</v>
      </c>
      <c r="V346">
        <f t="shared" si="5"/>
        <v>6</v>
      </c>
    </row>
    <row r="347" spans="1:22" x14ac:dyDescent="0.2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 s="2">
        <v>0</v>
      </c>
      <c r="H347">
        <v>2</v>
      </c>
      <c r="I347">
        <v>1</v>
      </c>
      <c r="J347">
        <v>0</v>
      </c>
      <c r="K347" s="1">
        <v>90908.95</v>
      </c>
      <c r="L347">
        <v>0</v>
      </c>
      <c r="M347">
        <v>6</v>
      </c>
      <c r="N347">
        <v>3095</v>
      </c>
      <c r="O347">
        <v>1</v>
      </c>
      <c r="P347">
        <v>92</v>
      </c>
      <c r="Q347">
        <v>0.16666666666666666</v>
      </c>
      <c r="R347">
        <v>18570</v>
      </c>
      <c r="S347" t="str" cm="1">
        <f t="array" ref="S347">_xlfn.IFS(E350&lt;30,"18-29",E350&lt;45,"30-44",TRUE,"45+")</f>
        <v>30-44</v>
      </c>
      <c r="T347" t="str" cm="1">
        <f t="array" ref="T347">_xlfn.IFS(F347&lt;=2,"0-2 Years",F347&lt;=5,"3-5 Years",F347&lt;=8,"6-8 Years",TRUE,"9-10 Years")</f>
        <v>6-8 Years</v>
      </c>
      <c r="U347" t="str" cm="1">
        <f t="array" ref="U347">_xlfn.IFS(P347&gt;60,"High Risk",P347&gt;30,"Medium Risk",TRUE,"Low Risk")</f>
        <v>High Risk</v>
      </c>
      <c r="V347">
        <f t="shared" si="5"/>
        <v>6</v>
      </c>
    </row>
    <row r="348" spans="1:22" hidden="1" x14ac:dyDescent="0.2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 s="2">
        <v>106937.05</v>
      </c>
      <c r="H348">
        <v>2</v>
      </c>
      <c r="I348">
        <v>1</v>
      </c>
      <c r="J348">
        <v>0</v>
      </c>
      <c r="K348" s="1">
        <v>138275.01</v>
      </c>
      <c r="L348">
        <v>0</v>
      </c>
      <c r="M348">
        <v>29</v>
      </c>
      <c r="N348">
        <v>3889</v>
      </c>
      <c r="O348">
        <v>4</v>
      </c>
      <c r="P348">
        <v>36</v>
      </c>
      <c r="Q348">
        <v>0.13793103448275862</v>
      </c>
      <c r="R348">
        <v>112781</v>
      </c>
      <c r="S348" t="str" cm="1">
        <f t="array" ref="S348">_xlfn.IFS(E351&lt;30,"18-29",E351&lt;45,"30-44",TRUE,"45+")</f>
        <v>30-44</v>
      </c>
      <c r="T348" t="str" cm="1">
        <f t="array" ref="T348">_xlfn.IFS(F348&lt;=2,"0-2 Years",F348&lt;=5,"3-5 Years",F348&lt;=8,"6-8 Years",TRUE,"9-10 Years")</f>
        <v>9-10 Years</v>
      </c>
      <c r="U348" t="str" cm="1">
        <f t="array" ref="U348">_xlfn.IFS(P348&gt;60,"High Risk",P348&gt;30,"Medium Risk",TRUE,"Low Risk")</f>
        <v>Medium Risk</v>
      </c>
      <c r="V348">
        <f t="shared" si="5"/>
        <v>3</v>
      </c>
    </row>
    <row r="349" spans="1:22" hidden="1" x14ac:dyDescent="0.2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 s="2">
        <v>170331.37</v>
      </c>
      <c r="H349">
        <v>1</v>
      </c>
      <c r="I349">
        <v>1</v>
      </c>
      <c r="J349">
        <v>1</v>
      </c>
      <c r="K349" s="1">
        <v>32171.79</v>
      </c>
      <c r="L349">
        <v>0</v>
      </c>
      <c r="M349">
        <v>11</v>
      </c>
      <c r="N349">
        <v>3813</v>
      </c>
      <c r="O349">
        <v>9</v>
      </c>
      <c r="P349">
        <v>14</v>
      </c>
      <c r="Q349">
        <v>0.81818181818181823</v>
      </c>
      <c r="R349">
        <v>41943</v>
      </c>
      <c r="S349" t="str" cm="1">
        <f t="array" ref="S349">_xlfn.IFS(E352&lt;30,"18-29",E352&lt;45,"30-44",TRUE,"45+")</f>
        <v>30-44</v>
      </c>
      <c r="T349" t="str" cm="1">
        <f t="array" ref="T349">_xlfn.IFS(F349&lt;=2,"0-2 Years",F349&lt;=5,"3-5 Years",F349&lt;=8,"6-8 Years",TRUE,"9-10 Years")</f>
        <v>3-5 Years</v>
      </c>
      <c r="U349" t="str" cm="1">
        <f t="array" ref="U349">_xlfn.IFS(P349&gt;60,"High Risk",P349&gt;30,"Medium Risk",TRUE,"Low Risk")</f>
        <v>Low Risk</v>
      </c>
      <c r="V349">
        <f t="shared" si="5"/>
        <v>3</v>
      </c>
    </row>
    <row r="350" spans="1:22" hidden="1" x14ac:dyDescent="0.2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 s="2">
        <v>114510.85</v>
      </c>
      <c r="H350">
        <v>1</v>
      </c>
      <c r="I350">
        <v>1</v>
      </c>
      <c r="J350">
        <v>1</v>
      </c>
      <c r="K350" s="1">
        <v>126143.23</v>
      </c>
      <c r="L350">
        <v>0</v>
      </c>
      <c r="M350">
        <v>29</v>
      </c>
      <c r="N350">
        <v>2921</v>
      </c>
      <c r="O350">
        <v>2</v>
      </c>
      <c r="P350">
        <v>80</v>
      </c>
      <c r="Q350">
        <v>6.8965517241379309E-2</v>
      </c>
      <c r="R350">
        <v>84709</v>
      </c>
      <c r="S350" t="str" cm="1">
        <f t="array" ref="S350">_xlfn.IFS(E353&lt;30,"18-29",E353&lt;45,"30-44",TRUE,"45+")</f>
        <v>30-44</v>
      </c>
      <c r="T350" t="str" cm="1">
        <f t="array" ref="T350">_xlfn.IFS(F350&lt;=2,"0-2 Years",F350&lt;=5,"3-5 Years",F350&lt;=8,"6-8 Years",TRUE,"9-10 Years")</f>
        <v>0-2 Years</v>
      </c>
      <c r="U350" t="str" cm="1">
        <f t="array" ref="U350">_xlfn.IFS(P350&gt;60,"High Risk",P350&gt;30,"Medium Risk",TRUE,"Low Risk")</f>
        <v>High Risk</v>
      </c>
      <c r="V350">
        <f t="shared" si="5"/>
        <v>3</v>
      </c>
    </row>
    <row r="351" spans="1:22" hidden="1" x14ac:dyDescent="0.2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 s="2">
        <v>0</v>
      </c>
      <c r="H351">
        <v>2</v>
      </c>
      <c r="I351">
        <v>1</v>
      </c>
      <c r="J351">
        <v>1</v>
      </c>
      <c r="K351" s="1">
        <v>129892.93</v>
      </c>
      <c r="L351">
        <v>0</v>
      </c>
      <c r="M351">
        <v>5</v>
      </c>
      <c r="N351">
        <v>3082</v>
      </c>
      <c r="O351">
        <v>6</v>
      </c>
      <c r="P351">
        <v>178</v>
      </c>
      <c r="Q351">
        <v>1</v>
      </c>
      <c r="R351">
        <v>15410</v>
      </c>
      <c r="S351" t="str" cm="1">
        <f t="array" ref="S351">_xlfn.IFS(E354&lt;30,"18-29",E354&lt;45,"30-44",TRUE,"45+")</f>
        <v>30-44</v>
      </c>
      <c r="T351" t="str" cm="1">
        <f t="array" ref="T351">_xlfn.IFS(F351&lt;=2,"0-2 Years",F351&lt;=5,"3-5 Years",F351&lt;=8,"6-8 Years",TRUE,"9-10 Years")</f>
        <v>3-5 Years</v>
      </c>
      <c r="U351" t="str" cm="1">
        <f t="array" ref="U351">_xlfn.IFS(P351&gt;60,"High Risk",P351&gt;30,"Medium Risk",TRUE,"Low Risk")</f>
        <v>High Risk</v>
      </c>
      <c r="V351">
        <f t="shared" si="5"/>
        <v>3</v>
      </c>
    </row>
    <row r="352" spans="1:22" hidden="1" x14ac:dyDescent="0.2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 s="2">
        <v>107594.11</v>
      </c>
      <c r="H352">
        <v>2</v>
      </c>
      <c r="I352">
        <v>1</v>
      </c>
      <c r="J352">
        <v>1</v>
      </c>
      <c r="K352" s="1">
        <v>102416.84</v>
      </c>
      <c r="L352">
        <v>0</v>
      </c>
      <c r="M352">
        <v>12</v>
      </c>
      <c r="N352">
        <v>1438</v>
      </c>
      <c r="O352">
        <v>4</v>
      </c>
      <c r="P352">
        <v>160</v>
      </c>
      <c r="Q352">
        <v>0.33333333333333331</v>
      </c>
      <c r="R352">
        <v>17256</v>
      </c>
      <c r="S352" t="str" cm="1">
        <f t="array" ref="S352">_xlfn.IFS(E355&lt;30,"18-29",E355&lt;45,"30-44",TRUE,"45+")</f>
        <v>18-29</v>
      </c>
      <c r="T352" t="str" cm="1">
        <f t="array" ref="T352">_xlfn.IFS(F352&lt;=2,"0-2 Years",F352&lt;=5,"3-5 Years",F352&lt;=8,"6-8 Years",TRUE,"9-10 Years")</f>
        <v>3-5 Years</v>
      </c>
      <c r="U352" t="str" cm="1">
        <f t="array" ref="U352">_xlfn.IFS(P352&gt;60,"High Risk",P352&gt;30,"Medium Risk",TRUE,"Low Risk")</f>
        <v>High Risk</v>
      </c>
      <c r="V352">
        <f t="shared" si="5"/>
        <v>0</v>
      </c>
    </row>
    <row r="353" spans="1:22" hidden="1" x14ac:dyDescent="0.2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 s="2">
        <v>81273.13</v>
      </c>
      <c r="H353">
        <v>1</v>
      </c>
      <c r="I353">
        <v>1</v>
      </c>
      <c r="J353">
        <v>1</v>
      </c>
      <c r="K353" s="1">
        <v>18719.669999999998</v>
      </c>
      <c r="L353">
        <v>0</v>
      </c>
      <c r="M353">
        <v>6</v>
      </c>
      <c r="N353">
        <v>2601</v>
      </c>
      <c r="O353">
        <v>2</v>
      </c>
      <c r="P353">
        <v>148</v>
      </c>
      <c r="Q353">
        <v>0.33333333333333331</v>
      </c>
      <c r="R353">
        <v>15606</v>
      </c>
      <c r="S353" t="str" cm="1">
        <f t="array" ref="S353">_xlfn.IFS(E356&lt;30,"18-29",E356&lt;45,"30-44",TRUE,"45+")</f>
        <v>45+</v>
      </c>
      <c r="T353" t="str" cm="1">
        <f t="array" ref="T353">_xlfn.IFS(F353&lt;=2,"0-2 Years",F353&lt;=5,"3-5 Years",F353&lt;=8,"6-8 Years",TRUE,"9-10 Years")</f>
        <v>0-2 Years</v>
      </c>
      <c r="U353" t="str" cm="1">
        <f t="array" ref="U353">_xlfn.IFS(P353&gt;60,"High Risk",P353&gt;30,"Medium Risk",TRUE,"Low Risk")</f>
        <v>High Risk</v>
      </c>
      <c r="V353">
        <f t="shared" si="5"/>
        <v>3</v>
      </c>
    </row>
    <row r="354" spans="1:22" hidden="1" x14ac:dyDescent="0.2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 s="2">
        <v>169399.6</v>
      </c>
      <c r="H354">
        <v>1</v>
      </c>
      <c r="I354">
        <v>1</v>
      </c>
      <c r="J354">
        <v>0</v>
      </c>
      <c r="K354" s="1">
        <v>61936.22</v>
      </c>
      <c r="L354">
        <v>0</v>
      </c>
      <c r="M354">
        <v>3</v>
      </c>
      <c r="N354">
        <v>1811</v>
      </c>
      <c r="O354">
        <v>5</v>
      </c>
      <c r="P354">
        <v>48</v>
      </c>
      <c r="Q354">
        <v>1</v>
      </c>
      <c r="R354">
        <v>5433</v>
      </c>
      <c r="S354" t="str" cm="1">
        <f t="array" ref="S354">_xlfn.IFS(E357&lt;30,"18-29",E357&lt;45,"30-44",TRUE,"45+")</f>
        <v>30-44</v>
      </c>
      <c r="T354" t="str" cm="1">
        <f t="array" ref="T354">_xlfn.IFS(F354&lt;=2,"0-2 Years",F354&lt;=5,"3-5 Years",F354&lt;=8,"6-8 Years",TRUE,"9-10 Years")</f>
        <v>6-8 Years</v>
      </c>
      <c r="U354" t="str" cm="1">
        <f t="array" ref="U354">_xlfn.IFS(P354&gt;60,"High Risk",P354&gt;30,"Medium Risk",TRUE,"Low Risk")</f>
        <v>Medium Risk</v>
      </c>
      <c r="V354">
        <f t="shared" si="5"/>
        <v>5</v>
      </c>
    </row>
    <row r="355" spans="1:22" hidden="1" x14ac:dyDescent="0.2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 s="2">
        <v>0</v>
      </c>
      <c r="H355">
        <v>2</v>
      </c>
      <c r="I355">
        <v>1</v>
      </c>
      <c r="J355">
        <v>1</v>
      </c>
      <c r="K355" s="1">
        <v>78358.94</v>
      </c>
      <c r="L355">
        <v>0</v>
      </c>
      <c r="M355">
        <v>4</v>
      </c>
      <c r="N355">
        <v>1412</v>
      </c>
      <c r="O355">
        <v>7</v>
      </c>
      <c r="P355">
        <v>75</v>
      </c>
      <c r="Q355">
        <v>1</v>
      </c>
      <c r="R355">
        <v>5648</v>
      </c>
      <c r="S355" t="str" cm="1">
        <f t="array" ref="S355">_xlfn.IFS(E358&lt;30,"18-29",E358&lt;45,"30-44",TRUE,"45+")</f>
        <v>45+</v>
      </c>
      <c r="T355" t="str" cm="1">
        <f t="array" ref="T355">_xlfn.IFS(F355&lt;=2,"0-2 Years",F355&lt;=5,"3-5 Years",F355&lt;=8,"6-8 Years",TRUE,"9-10 Years")</f>
        <v>6-8 Years</v>
      </c>
      <c r="U355" t="str" cm="1">
        <f t="array" ref="U355">_xlfn.IFS(P355&gt;60,"High Risk",P355&gt;30,"Medium Risk",TRUE,"Low Risk")</f>
        <v>High Risk</v>
      </c>
      <c r="V355">
        <f t="shared" si="5"/>
        <v>3</v>
      </c>
    </row>
    <row r="356" spans="1:22" hidden="1" x14ac:dyDescent="0.2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 s="2">
        <v>187841.99</v>
      </c>
      <c r="H356">
        <v>2</v>
      </c>
      <c r="I356">
        <v>1</v>
      </c>
      <c r="J356">
        <v>1</v>
      </c>
      <c r="K356" s="1">
        <v>147224.26999999999</v>
      </c>
      <c r="L356">
        <v>0</v>
      </c>
      <c r="M356">
        <v>11</v>
      </c>
      <c r="N356">
        <v>4837</v>
      </c>
      <c r="O356">
        <v>0</v>
      </c>
      <c r="P356">
        <v>46</v>
      </c>
      <c r="Q356">
        <v>0</v>
      </c>
      <c r="R356">
        <v>53207</v>
      </c>
      <c r="S356" t="str" cm="1">
        <f t="array" ref="S356">_xlfn.IFS(E359&lt;30,"18-29",E359&lt;45,"30-44",TRUE,"45+")</f>
        <v>30-44</v>
      </c>
      <c r="T356" t="str" cm="1">
        <f t="array" ref="T356">_xlfn.IFS(F356&lt;=2,"0-2 Years",F356&lt;=5,"3-5 Years",F356&lt;=8,"6-8 Years",TRUE,"9-10 Years")</f>
        <v>0-2 Years</v>
      </c>
      <c r="U356" t="str" cm="1">
        <f t="array" ref="U356">_xlfn.IFS(P356&gt;60,"High Risk",P356&gt;30,"Medium Risk",TRUE,"Low Risk")</f>
        <v>Medium Risk</v>
      </c>
      <c r="V356">
        <f t="shared" si="5"/>
        <v>1</v>
      </c>
    </row>
    <row r="357" spans="1:22" x14ac:dyDescent="0.2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 s="2">
        <v>0</v>
      </c>
      <c r="H357">
        <v>2</v>
      </c>
      <c r="I357">
        <v>1</v>
      </c>
      <c r="J357">
        <v>0</v>
      </c>
      <c r="K357" s="1">
        <v>160979.66</v>
      </c>
      <c r="L357">
        <v>0</v>
      </c>
      <c r="M357">
        <v>17</v>
      </c>
      <c r="N357">
        <v>2949</v>
      </c>
      <c r="O357">
        <v>3</v>
      </c>
      <c r="P357">
        <v>53</v>
      </c>
      <c r="Q357">
        <v>0.17647058823529413</v>
      </c>
      <c r="R357">
        <v>50133</v>
      </c>
      <c r="S357" t="str" cm="1">
        <f t="array" ref="S357">_xlfn.IFS(E360&lt;30,"18-29",E360&lt;45,"30-44",TRUE,"45+")</f>
        <v>30-44</v>
      </c>
      <c r="T357" t="str" cm="1">
        <f t="array" ref="T357">_xlfn.IFS(F357&lt;=2,"0-2 Years",F357&lt;=5,"3-5 Years",F357&lt;=8,"6-8 Years",TRUE,"9-10 Years")</f>
        <v>0-2 Years</v>
      </c>
      <c r="U357" t="str" cm="1">
        <f t="array" ref="U357">_xlfn.IFS(P357&gt;60,"High Risk",P357&gt;30,"Medium Risk",TRUE,"Low Risk")</f>
        <v>Medium Risk</v>
      </c>
      <c r="V357">
        <f t="shared" si="5"/>
        <v>7</v>
      </c>
    </row>
    <row r="358" spans="1:22" hidden="1" x14ac:dyDescent="0.2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 s="2">
        <v>126776.3</v>
      </c>
      <c r="H358">
        <v>2</v>
      </c>
      <c r="I358">
        <v>1</v>
      </c>
      <c r="J358">
        <v>1</v>
      </c>
      <c r="K358" s="1">
        <v>132298.49</v>
      </c>
      <c r="L358">
        <v>0</v>
      </c>
      <c r="M358">
        <v>7</v>
      </c>
      <c r="N358">
        <v>988</v>
      </c>
      <c r="O358">
        <v>8</v>
      </c>
      <c r="P358">
        <v>116</v>
      </c>
      <c r="Q358">
        <v>1</v>
      </c>
      <c r="R358">
        <v>6916</v>
      </c>
      <c r="S358" t="str" cm="1">
        <f t="array" ref="S358">_xlfn.IFS(E361&lt;30,"18-29",E361&lt;45,"30-44",TRUE,"45+")</f>
        <v>45+</v>
      </c>
      <c r="T358" t="str" cm="1">
        <f t="array" ref="T358">_xlfn.IFS(F358&lt;=2,"0-2 Years",F358&lt;=5,"3-5 Years",F358&lt;=8,"6-8 Years",TRUE,"9-10 Years")</f>
        <v>6-8 Years</v>
      </c>
      <c r="U358" t="str" cm="1">
        <f t="array" ref="U358">_xlfn.IFS(P358&gt;60,"High Risk",P358&gt;30,"Medium Risk",TRUE,"Low Risk")</f>
        <v>High Risk</v>
      </c>
      <c r="V358">
        <f t="shared" si="5"/>
        <v>1</v>
      </c>
    </row>
    <row r="359" spans="1:22" hidden="1" x14ac:dyDescent="0.2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 s="2">
        <v>126436.29</v>
      </c>
      <c r="H359">
        <v>1</v>
      </c>
      <c r="I359">
        <v>1</v>
      </c>
      <c r="J359">
        <v>0</v>
      </c>
      <c r="K359" s="1">
        <v>174248.52</v>
      </c>
      <c r="L359">
        <v>1</v>
      </c>
      <c r="M359">
        <v>11</v>
      </c>
      <c r="N359">
        <v>2822</v>
      </c>
      <c r="O359">
        <v>8</v>
      </c>
      <c r="P359">
        <v>15</v>
      </c>
      <c r="Q359">
        <v>0.72727272727272729</v>
      </c>
      <c r="R359">
        <v>31042</v>
      </c>
      <c r="S359" t="str" cm="1">
        <f t="array" ref="S359">_xlfn.IFS(E362&lt;30,"18-29",E362&lt;45,"30-44",TRUE,"45+")</f>
        <v>18-29</v>
      </c>
      <c r="T359" t="str" cm="1">
        <f t="array" ref="T359">_xlfn.IFS(F359&lt;=2,"0-2 Years",F359&lt;=5,"3-5 Years",F359&lt;=8,"6-8 Years",TRUE,"9-10 Years")</f>
        <v>9-10 Years</v>
      </c>
      <c r="U359" t="str" cm="1">
        <f t="array" ref="U359">_xlfn.IFS(P359&gt;60,"High Risk",P359&gt;30,"Medium Risk",TRUE,"Low Risk")</f>
        <v>Low Risk</v>
      </c>
      <c r="V359">
        <f t="shared" si="5"/>
        <v>5</v>
      </c>
    </row>
    <row r="360" spans="1:22" hidden="1" x14ac:dyDescent="0.2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 s="2">
        <v>101960.74</v>
      </c>
      <c r="H360">
        <v>1</v>
      </c>
      <c r="I360">
        <v>1</v>
      </c>
      <c r="J360">
        <v>1</v>
      </c>
      <c r="K360" s="1">
        <v>123547.28</v>
      </c>
      <c r="L360">
        <v>0</v>
      </c>
      <c r="M360">
        <v>8</v>
      </c>
      <c r="N360">
        <v>3296</v>
      </c>
      <c r="O360">
        <v>9</v>
      </c>
      <c r="P360">
        <v>166</v>
      </c>
      <c r="Q360">
        <v>1</v>
      </c>
      <c r="R360">
        <v>26368</v>
      </c>
      <c r="S360" t="str" cm="1">
        <f t="array" ref="S360">_xlfn.IFS(E363&lt;30,"18-29",E363&lt;45,"30-44",TRUE,"45+")</f>
        <v>45+</v>
      </c>
      <c r="T360" t="str" cm="1">
        <f t="array" ref="T360">_xlfn.IFS(F360&lt;=2,"0-2 Years",F360&lt;=5,"3-5 Years",F360&lt;=8,"6-8 Years",TRUE,"9-10 Years")</f>
        <v>0-2 Years</v>
      </c>
      <c r="U360" t="str" cm="1">
        <f t="array" ref="U360">_xlfn.IFS(P360&gt;60,"High Risk",P360&gt;30,"Medium Risk",TRUE,"Low Risk")</f>
        <v>High Risk</v>
      </c>
      <c r="V360">
        <f t="shared" si="5"/>
        <v>3</v>
      </c>
    </row>
    <row r="361" spans="1:22" hidden="1" x14ac:dyDescent="0.2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 s="2">
        <v>0</v>
      </c>
      <c r="H361">
        <v>2</v>
      </c>
      <c r="I361">
        <v>0</v>
      </c>
      <c r="J361">
        <v>1</v>
      </c>
      <c r="K361" s="1">
        <v>32790.019999999997</v>
      </c>
      <c r="L361">
        <v>0</v>
      </c>
      <c r="M361">
        <v>28</v>
      </c>
      <c r="N361">
        <v>4742</v>
      </c>
      <c r="O361">
        <v>1</v>
      </c>
      <c r="P361">
        <v>75</v>
      </c>
      <c r="Q361">
        <v>3.5714285714285712E-2</v>
      </c>
      <c r="R361">
        <v>132776</v>
      </c>
      <c r="S361" t="str" cm="1">
        <f t="array" ref="S361">_xlfn.IFS(E364&lt;30,"18-29",E364&lt;45,"30-44",TRUE,"45+")</f>
        <v>45+</v>
      </c>
      <c r="T361" t="str" cm="1">
        <f t="array" ref="T361">_xlfn.IFS(F361&lt;=2,"0-2 Years",F361&lt;=5,"3-5 Years",F361&lt;=8,"6-8 Years",TRUE,"9-10 Years")</f>
        <v>3-5 Years</v>
      </c>
      <c r="U361" t="str" cm="1">
        <f t="array" ref="U361">_xlfn.IFS(P361&gt;60,"High Risk",P361&gt;30,"Medium Risk",TRUE,"Low Risk")</f>
        <v>High Risk</v>
      </c>
      <c r="V361">
        <f t="shared" si="5"/>
        <v>4</v>
      </c>
    </row>
    <row r="362" spans="1:22" hidden="1" x14ac:dyDescent="0.2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 s="2">
        <v>0</v>
      </c>
      <c r="H362">
        <v>2</v>
      </c>
      <c r="I362">
        <v>0</v>
      </c>
      <c r="J362">
        <v>1</v>
      </c>
      <c r="K362" s="1">
        <v>181543.67</v>
      </c>
      <c r="L362">
        <v>0</v>
      </c>
      <c r="M362">
        <v>30</v>
      </c>
      <c r="N362">
        <v>3844</v>
      </c>
      <c r="O362">
        <v>5</v>
      </c>
      <c r="P362">
        <v>69</v>
      </c>
      <c r="Q362">
        <v>0.16666666666666666</v>
      </c>
      <c r="R362">
        <v>115320</v>
      </c>
      <c r="S362" t="str" cm="1">
        <f t="array" ref="S362">_xlfn.IFS(E365&lt;30,"18-29",E365&lt;45,"30-44",TRUE,"45+")</f>
        <v>18-29</v>
      </c>
      <c r="T362" t="str" cm="1">
        <f t="array" ref="T362">_xlfn.IFS(F362&lt;=2,"0-2 Years",F362&lt;=5,"3-5 Years",F362&lt;=8,"6-8 Years",TRUE,"9-10 Years")</f>
        <v>3-5 Years</v>
      </c>
      <c r="U362" t="str" cm="1">
        <f t="array" ref="U362">_xlfn.IFS(P362&gt;60,"High Risk",P362&gt;30,"Medium Risk",TRUE,"Low Risk")</f>
        <v>High Risk</v>
      </c>
      <c r="V362">
        <f t="shared" si="5"/>
        <v>3</v>
      </c>
    </row>
    <row r="363" spans="1:22" hidden="1" x14ac:dyDescent="0.2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 s="2">
        <v>150842.93</v>
      </c>
      <c r="H363">
        <v>1</v>
      </c>
      <c r="I363">
        <v>0</v>
      </c>
      <c r="J363">
        <v>1</v>
      </c>
      <c r="K363" s="1">
        <v>2319.96</v>
      </c>
      <c r="L363">
        <v>1</v>
      </c>
      <c r="M363">
        <v>16</v>
      </c>
      <c r="N363">
        <v>2794</v>
      </c>
      <c r="O363">
        <v>3</v>
      </c>
      <c r="P363">
        <v>18</v>
      </c>
      <c r="Q363">
        <v>0.1875</v>
      </c>
      <c r="R363">
        <v>44704</v>
      </c>
      <c r="S363" t="str" cm="1">
        <f t="array" ref="S363">_xlfn.IFS(E366&lt;30,"18-29",E366&lt;45,"30-44",TRUE,"45+")</f>
        <v>45+</v>
      </c>
      <c r="T363" t="str" cm="1">
        <f t="array" ref="T363">_xlfn.IFS(F363&lt;=2,"0-2 Years",F363&lt;=5,"3-5 Years",F363&lt;=8,"6-8 Years",TRUE,"9-10 Years")</f>
        <v>0-2 Years</v>
      </c>
      <c r="U363" t="str" cm="1">
        <f t="array" ref="U363">_xlfn.IFS(P363&gt;60,"High Risk",P363&gt;30,"Medium Risk",TRUE,"Low Risk")</f>
        <v>Low Risk</v>
      </c>
      <c r="V363">
        <f t="shared" si="5"/>
        <v>3</v>
      </c>
    </row>
    <row r="364" spans="1:22" hidden="1" x14ac:dyDescent="0.2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 s="2">
        <v>102535.57</v>
      </c>
      <c r="H364">
        <v>1</v>
      </c>
      <c r="I364">
        <v>1</v>
      </c>
      <c r="J364">
        <v>1</v>
      </c>
      <c r="K364" s="1">
        <v>189543.19</v>
      </c>
      <c r="L364">
        <v>0</v>
      </c>
      <c r="M364">
        <v>14</v>
      </c>
      <c r="N364">
        <v>3626</v>
      </c>
      <c r="O364">
        <v>0</v>
      </c>
      <c r="P364">
        <v>27</v>
      </c>
      <c r="Q364">
        <v>0</v>
      </c>
      <c r="R364">
        <v>50764</v>
      </c>
      <c r="S364" t="str" cm="1">
        <f t="array" ref="S364">_xlfn.IFS(E367&lt;30,"18-29",E367&lt;45,"30-44",TRUE,"45+")</f>
        <v>30-44</v>
      </c>
      <c r="T364" t="str" cm="1">
        <f t="array" ref="T364">_xlfn.IFS(F364&lt;=2,"0-2 Years",F364&lt;=5,"3-5 Years",F364&lt;=8,"6-8 Years",TRUE,"9-10 Years")</f>
        <v>9-10 Years</v>
      </c>
      <c r="U364" t="str" cm="1">
        <f t="array" ref="U364">_xlfn.IFS(P364&gt;60,"High Risk",P364&gt;30,"Medium Risk",TRUE,"Low Risk")</f>
        <v>Low Risk</v>
      </c>
      <c r="V364">
        <f t="shared" si="5"/>
        <v>3</v>
      </c>
    </row>
    <row r="365" spans="1:22" hidden="1" x14ac:dyDescent="0.2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 s="2">
        <v>99027.61</v>
      </c>
      <c r="H365">
        <v>2</v>
      </c>
      <c r="I365">
        <v>1</v>
      </c>
      <c r="J365">
        <v>0</v>
      </c>
      <c r="K365" s="1">
        <v>10940.4</v>
      </c>
      <c r="L365">
        <v>0</v>
      </c>
      <c r="M365">
        <v>1</v>
      </c>
      <c r="N365">
        <v>2858</v>
      </c>
      <c r="O365">
        <v>10</v>
      </c>
      <c r="P365">
        <v>94</v>
      </c>
      <c r="Q365">
        <v>1</v>
      </c>
      <c r="R365">
        <v>2858</v>
      </c>
      <c r="S365" t="str" cm="1">
        <f t="array" ref="S365">_xlfn.IFS(E368&lt;30,"18-29",E368&lt;45,"30-44",TRUE,"45+")</f>
        <v>30-44</v>
      </c>
      <c r="T365" t="str" cm="1">
        <f t="array" ref="T365">_xlfn.IFS(F365&lt;=2,"0-2 Years",F365&lt;=5,"3-5 Years",F365&lt;=8,"6-8 Years",TRUE,"9-10 Years")</f>
        <v>9-10 Years</v>
      </c>
      <c r="U365" t="str" cm="1">
        <f t="array" ref="U365">_xlfn.IFS(P365&gt;60,"High Risk",P365&gt;30,"Medium Risk",TRUE,"Low Risk")</f>
        <v>High Risk</v>
      </c>
      <c r="V365">
        <f t="shared" si="5"/>
        <v>3</v>
      </c>
    </row>
    <row r="366" spans="1:22" hidden="1" x14ac:dyDescent="0.2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 s="2">
        <v>0</v>
      </c>
      <c r="H366">
        <v>2</v>
      </c>
      <c r="I366">
        <v>1</v>
      </c>
      <c r="J366">
        <v>1</v>
      </c>
      <c r="K366" s="1">
        <v>199493.38</v>
      </c>
      <c r="L366">
        <v>0</v>
      </c>
      <c r="M366">
        <v>10</v>
      </c>
      <c r="N366">
        <v>1774</v>
      </c>
      <c r="O366">
        <v>6</v>
      </c>
      <c r="P366">
        <v>166</v>
      </c>
      <c r="Q366">
        <v>0.6</v>
      </c>
      <c r="R366">
        <v>17740</v>
      </c>
      <c r="S366" t="str" cm="1">
        <f t="array" ref="S366">_xlfn.IFS(E369&lt;30,"18-29",E369&lt;45,"30-44",TRUE,"45+")</f>
        <v>30-44</v>
      </c>
      <c r="T366" t="str" cm="1">
        <f t="array" ref="T366">_xlfn.IFS(F366&lt;=2,"0-2 Years",F366&lt;=5,"3-5 Years",F366&lt;=8,"6-8 Years",TRUE,"9-10 Years")</f>
        <v>9-10 Years</v>
      </c>
      <c r="U366" t="str" cm="1">
        <f t="array" ref="U366">_xlfn.IFS(P366&gt;60,"High Risk",P366&gt;30,"Medium Risk",TRUE,"Low Risk")</f>
        <v>High Risk</v>
      </c>
      <c r="V366">
        <f t="shared" si="5"/>
        <v>4</v>
      </c>
    </row>
    <row r="367" spans="1:22" hidden="1" x14ac:dyDescent="0.2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 s="2">
        <v>0</v>
      </c>
      <c r="H367">
        <v>1</v>
      </c>
      <c r="I367">
        <v>1</v>
      </c>
      <c r="J367">
        <v>1</v>
      </c>
      <c r="K367" s="1">
        <v>188193.25</v>
      </c>
      <c r="L367">
        <v>0</v>
      </c>
      <c r="M367">
        <v>1</v>
      </c>
      <c r="N367">
        <v>4917</v>
      </c>
      <c r="O367">
        <v>7</v>
      </c>
      <c r="P367">
        <v>26</v>
      </c>
      <c r="Q367">
        <v>1</v>
      </c>
      <c r="R367">
        <v>4917</v>
      </c>
      <c r="S367" t="str" cm="1">
        <f t="array" ref="S367">_xlfn.IFS(E370&lt;30,"18-29",E370&lt;45,"30-44",TRUE,"45+")</f>
        <v>30-44</v>
      </c>
      <c r="T367" t="str" cm="1">
        <f t="array" ref="T367">_xlfn.IFS(F367&lt;=2,"0-2 Years",F367&lt;=5,"3-5 Years",F367&lt;=8,"6-8 Years",TRUE,"9-10 Years")</f>
        <v>3-5 Years</v>
      </c>
      <c r="U367" t="str" cm="1">
        <f t="array" ref="U367">_xlfn.IFS(P367&gt;60,"High Risk",P367&gt;30,"Medium Risk",TRUE,"Low Risk")</f>
        <v>Low Risk</v>
      </c>
      <c r="V367">
        <f t="shared" si="5"/>
        <v>5</v>
      </c>
    </row>
    <row r="368" spans="1:22" hidden="1" x14ac:dyDescent="0.2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 s="2">
        <v>87271.41</v>
      </c>
      <c r="H368">
        <v>2</v>
      </c>
      <c r="I368">
        <v>1</v>
      </c>
      <c r="J368">
        <v>0</v>
      </c>
      <c r="K368" s="1">
        <v>172572.64</v>
      </c>
      <c r="L368">
        <v>0</v>
      </c>
      <c r="M368">
        <v>14</v>
      </c>
      <c r="N368">
        <v>4760</v>
      </c>
      <c r="O368">
        <v>6</v>
      </c>
      <c r="P368">
        <v>65</v>
      </c>
      <c r="Q368">
        <v>0.42857142857142855</v>
      </c>
      <c r="R368">
        <v>66640</v>
      </c>
      <c r="S368" t="str" cm="1">
        <f t="array" ref="S368">_xlfn.IFS(E371&lt;30,"18-29",E371&lt;45,"30-44",TRUE,"45+")</f>
        <v>18-29</v>
      </c>
      <c r="T368" t="str" cm="1">
        <f t="array" ref="T368">_xlfn.IFS(F368&lt;=2,"0-2 Years",F368&lt;=5,"3-5 Years",F368&lt;=8,"6-8 Years",TRUE,"9-10 Years")</f>
        <v>9-10 Years</v>
      </c>
      <c r="U368" t="str" cm="1">
        <f t="array" ref="U368">_xlfn.IFS(P368&gt;60,"High Risk",P368&gt;30,"Medium Risk",TRUE,"Low Risk")</f>
        <v>High Risk</v>
      </c>
      <c r="V368">
        <f t="shared" si="5"/>
        <v>3</v>
      </c>
    </row>
    <row r="369" spans="1:22" hidden="1" x14ac:dyDescent="0.2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 s="2">
        <v>102742.91</v>
      </c>
      <c r="H369">
        <v>2</v>
      </c>
      <c r="I369">
        <v>1</v>
      </c>
      <c r="J369">
        <v>1</v>
      </c>
      <c r="K369" s="1">
        <v>189339.6</v>
      </c>
      <c r="L369">
        <v>0</v>
      </c>
      <c r="M369">
        <v>17</v>
      </c>
      <c r="N369">
        <v>351</v>
      </c>
      <c r="O369">
        <v>10</v>
      </c>
      <c r="P369">
        <v>10</v>
      </c>
      <c r="Q369">
        <v>0.58823529411764708</v>
      </c>
      <c r="R369">
        <v>5967</v>
      </c>
      <c r="S369" t="str" cm="1">
        <f t="array" ref="S369">_xlfn.IFS(E372&lt;30,"18-29",E372&lt;45,"30-44",TRUE,"45+")</f>
        <v>30-44</v>
      </c>
      <c r="T369" t="str" cm="1">
        <f t="array" ref="T369">_xlfn.IFS(F369&lt;=2,"0-2 Years",F369&lt;=5,"3-5 Years",F369&lt;=8,"6-8 Years",TRUE,"9-10 Years")</f>
        <v>6-8 Years</v>
      </c>
      <c r="U369" t="str" cm="1">
        <f t="array" ref="U369">_xlfn.IFS(P369&gt;60,"High Risk",P369&gt;30,"Medium Risk",TRUE,"Low Risk")</f>
        <v>Low Risk</v>
      </c>
      <c r="V369">
        <f t="shared" si="5"/>
        <v>0</v>
      </c>
    </row>
    <row r="370" spans="1:22" hidden="1" x14ac:dyDescent="0.2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 s="2">
        <v>40105.51</v>
      </c>
      <c r="H370">
        <v>2</v>
      </c>
      <c r="I370">
        <v>0</v>
      </c>
      <c r="J370">
        <v>1</v>
      </c>
      <c r="K370" s="1">
        <v>53512.160000000003</v>
      </c>
      <c r="L370">
        <v>0</v>
      </c>
      <c r="M370">
        <v>17</v>
      </c>
      <c r="N370">
        <v>1821</v>
      </c>
      <c r="O370">
        <v>1</v>
      </c>
      <c r="P370">
        <v>56</v>
      </c>
      <c r="Q370">
        <v>5.8823529411764705E-2</v>
      </c>
      <c r="R370">
        <v>30957</v>
      </c>
      <c r="S370" t="str" cm="1">
        <f t="array" ref="S370">_xlfn.IFS(E373&lt;30,"18-29",E373&lt;45,"30-44",TRUE,"45+")</f>
        <v>45+</v>
      </c>
      <c r="T370" t="str" cm="1">
        <f t="array" ref="T370">_xlfn.IFS(F370&lt;=2,"0-2 Years",F370&lt;=5,"3-5 Years",F370&lt;=8,"6-8 Years",TRUE,"9-10 Years")</f>
        <v>0-2 Years</v>
      </c>
      <c r="U370" t="str" cm="1">
        <f t="array" ref="U370">_xlfn.IFS(P370&gt;60,"High Risk",P370&gt;30,"Medium Risk",TRUE,"Low Risk")</f>
        <v>Medium Risk</v>
      </c>
      <c r="V370">
        <f t="shared" si="5"/>
        <v>1</v>
      </c>
    </row>
    <row r="371" spans="1:22" x14ac:dyDescent="0.2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 s="2">
        <v>152265.43</v>
      </c>
      <c r="H371">
        <v>1</v>
      </c>
      <c r="I371">
        <v>1</v>
      </c>
      <c r="J371">
        <v>0</v>
      </c>
      <c r="K371" s="1">
        <v>34004.44</v>
      </c>
      <c r="L371">
        <v>0</v>
      </c>
      <c r="M371">
        <v>29</v>
      </c>
      <c r="N371">
        <v>2937</v>
      </c>
      <c r="O371">
        <v>6</v>
      </c>
      <c r="P371">
        <v>56</v>
      </c>
      <c r="Q371">
        <v>0.20689655172413793</v>
      </c>
      <c r="R371">
        <v>85173</v>
      </c>
      <c r="S371" t="str" cm="1">
        <f t="array" ref="S371">_xlfn.IFS(E374&lt;30,"18-29",E374&lt;45,"30-44",TRUE,"45+")</f>
        <v>30-44</v>
      </c>
      <c r="T371" t="str" cm="1">
        <f t="array" ref="T371">_xlfn.IFS(F371&lt;=2,"0-2 Years",F371&lt;=5,"3-5 Years",F371&lt;=8,"6-8 Years",TRUE,"9-10 Years")</f>
        <v>0-2 Years</v>
      </c>
      <c r="U371" t="str" cm="1">
        <f t="array" ref="U371">_xlfn.IFS(P371&gt;60,"High Risk",P371&gt;30,"Medium Risk",TRUE,"Low Risk")</f>
        <v>Medium Risk</v>
      </c>
      <c r="V371">
        <f t="shared" si="5"/>
        <v>6</v>
      </c>
    </row>
    <row r="372" spans="1:22" hidden="1" x14ac:dyDescent="0.2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 s="2">
        <v>141947.67000000001</v>
      </c>
      <c r="H372">
        <v>1</v>
      </c>
      <c r="I372">
        <v>1</v>
      </c>
      <c r="J372">
        <v>1</v>
      </c>
      <c r="K372" s="1">
        <v>10598.29</v>
      </c>
      <c r="L372">
        <v>0</v>
      </c>
      <c r="M372">
        <v>17</v>
      </c>
      <c r="N372">
        <v>3945</v>
      </c>
      <c r="O372">
        <v>6</v>
      </c>
      <c r="P372">
        <v>33</v>
      </c>
      <c r="Q372">
        <v>0.35294117647058826</v>
      </c>
      <c r="R372">
        <v>67065</v>
      </c>
      <c r="S372" t="str" cm="1">
        <f t="array" ref="S372">_xlfn.IFS(E375&lt;30,"18-29",E375&lt;45,"30-44",TRUE,"45+")</f>
        <v>30-44</v>
      </c>
      <c r="T372" t="str" cm="1">
        <f t="array" ref="T372">_xlfn.IFS(F372&lt;=2,"0-2 Years",F372&lt;=5,"3-5 Years",F372&lt;=8,"6-8 Years",TRUE,"9-10 Years")</f>
        <v>3-5 Years</v>
      </c>
      <c r="U372" t="str" cm="1">
        <f t="array" ref="U372">_xlfn.IFS(P372&gt;60,"High Risk",P372&gt;30,"Medium Risk",TRUE,"Low Risk")</f>
        <v>Medium Risk</v>
      </c>
      <c r="V372">
        <f t="shared" si="5"/>
        <v>2</v>
      </c>
    </row>
    <row r="373" spans="1:22" hidden="1" x14ac:dyDescent="0.2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 s="2">
        <v>106307.91</v>
      </c>
      <c r="H373">
        <v>2</v>
      </c>
      <c r="I373">
        <v>0</v>
      </c>
      <c r="J373">
        <v>1</v>
      </c>
      <c r="K373" s="1">
        <v>113428.77</v>
      </c>
      <c r="L373">
        <v>0</v>
      </c>
      <c r="M373">
        <v>28</v>
      </c>
      <c r="N373">
        <v>3911</v>
      </c>
      <c r="O373">
        <v>0</v>
      </c>
      <c r="P373">
        <v>83</v>
      </c>
      <c r="Q373">
        <v>0</v>
      </c>
      <c r="R373">
        <v>109508</v>
      </c>
      <c r="S373" t="str" cm="1">
        <f t="array" ref="S373">_xlfn.IFS(E376&lt;30,"18-29",E376&lt;45,"30-44",TRUE,"45+")</f>
        <v>30-44</v>
      </c>
      <c r="T373" t="str" cm="1">
        <f t="array" ref="T373">_xlfn.IFS(F373&lt;=2,"0-2 Years",F373&lt;=5,"3-5 Years",F373&lt;=8,"6-8 Years",TRUE,"9-10 Years")</f>
        <v>0-2 Years</v>
      </c>
      <c r="U373" t="str" cm="1">
        <f t="array" ref="U373">_xlfn.IFS(P373&gt;60,"High Risk",P373&gt;30,"Medium Risk",TRUE,"Low Risk")</f>
        <v>High Risk</v>
      </c>
      <c r="V373">
        <f t="shared" si="5"/>
        <v>2</v>
      </c>
    </row>
    <row r="374" spans="1:22" hidden="1" x14ac:dyDescent="0.2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 s="2">
        <v>107884.81</v>
      </c>
      <c r="H374">
        <v>2</v>
      </c>
      <c r="I374">
        <v>1</v>
      </c>
      <c r="J374">
        <v>1</v>
      </c>
      <c r="K374" s="1">
        <v>183487.98</v>
      </c>
      <c r="L374">
        <v>0</v>
      </c>
      <c r="M374">
        <v>18</v>
      </c>
      <c r="N374">
        <v>4940</v>
      </c>
      <c r="O374">
        <v>7</v>
      </c>
      <c r="P374">
        <v>126</v>
      </c>
      <c r="Q374">
        <v>0.3888888888888889</v>
      </c>
      <c r="R374">
        <v>88920</v>
      </c>
      <c r="S374" t="str" cm="1">
        <f t="array" ref="S374">_xlfn.IFS(E377&lt;30,"18-29",E377&lt;45,"30-44",TRUE,"45+")</f>
        <v>30-44</v>
      </c>
      <c r="T374" t="str" cm="1">
        <f t="array" ref="T374">_xlfn.IFS(F374&lt;=2,"0-2 Years",F374&lt;=5,"3-5 Years",F374&lt;=8,"6-8 Years",TRUE,"9-10 Years")</f>
        <v>0-2 Years</v>
      </c>
      <c r="U374" t="str" cm="1">
        <f t="array" ref="U374">_xlfn.IFS(P374&gt;60,"High Risk",P374&gt;30,"Medium Risk",TRUE,"Low Risk")</f>
        <v>High Risk</v>
      </c>
      <c r="V374">
        <f t="shared" si="5"/>
        <v>1</v>
      </c>
    </row>
    <row r="375" spans="1:22" hidden="1" x14ac:dyDescent="0.2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 s="2">
        <v>125013.72</v>
      </c>
      <c r="H375">
        <v>1</v>
      </c>
      <c r="I375">
        <v>1</v>
      </c>
      <c r="J375">
        <v>1</v>
      </c>
      <c r="K375" s="1">
        <v>187658.09</v>
      </c>
      <c r="L375">
        <v>0</v>
      </c>
      <c r="M375">
        <v>14</v>
      </c>
      <c r="N375">
        <v>4480</v>
      </c>
      <c r="O375">
        <v>3</v>
      </c>
      <c r="P375">
        <v>31</v>
      </c>
      <c r="Q375">
        <v>0.21428571428571427</v>
      </c>
      <c r="R375">
        <v>62720</v>
      </c>
      <c r="S375" t="str" cm="1">
        <f t="array" ref="S375">_xlfn.IFS(E378&lt;30,"18-29",E378&lt;45,"30-44",TRUE,"45+")</f>
        <v>45+</v>
      </c>
      <c r="T375" t="str" cm="1">
        <f t="array" ref="T375">_xlfn.IFS(F375&lt;=2,"0-2 Years",F375&lt;=5,"3-5 Years",F375&lt;=8,"6-8 Years",TRUE,"9-10 Years")</f>
        <v>0-2 Years</v>
      </c>
      <c r="U375" t="str" cm="1">
        <f t="array" ref="U375">_xlfn.IFS(P375&gt;60,"High Risk",P375&gt;30,"Medium Risk",TRUE,"Low Risk")</f>
        <v>Medium Risk</v>
      </c>
      <c r="V375">
        <f t="shared" si="5"/>
        <v>3</v>
      </c>
    </row>
    <row r="376" spans="1:22" hidden="1" x14ac:dyDescent="0.2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 s="2">
        <v>58469.37</v>
      </c>
      <c r="H376">
        <v>2</v>
      </c>
      <c r="I376">
        <v>1</v>
      </c>
      <c r="J376">
        <v>1</v>
      </c>
      <c r="K376" s="1">
        <v>172459.39</v>
      </c>
      <c r="L376">
        <v>0</v>
      </c>
      <c r="M376">
        <v>11</v>
      </c>
      <c r="N376">
        <v>598</v>
      </c>
      <c r="O376">
        <v>3</v>
      </c>
      <c r="P376">
        <v>99</v>
      </c>
      <c r="Q376">
        <v>0.27272727272727271</v>
      </c>
      <c r="R376">
        <v>6578</v>
      </c>
      <c r="S376" t="str" cm="1">
        <f t="array" ref="S376">_xlfn.IFS(E379&lt;30,"18-29",E379&lt;45,"30-44",TRUE,"45+")</f>
        <v>30-44</v>
      </c>
      <c r="T376" t="str" cm="1">
        <f t="array" ref="T376">_xlfn.IFS(F376&lt;=2,"0-2 Years",F376&lt;=5,"3-5 Years",F376&lt;=8,"6-8 Years",TRUE,"9-10 Years")</f>
        <v>6-8 Years</v>
      </c>
      <c r="U376" t="str" cm="1">
        <f t="array" ref="U376">_xlfn.IFS(P376&gt;60,"High Risk",P376&gt;30,"Medium Risk",TRUE,"Low Risk")</f>
        <v>High Risk</v>
      </c>
      <c r="V376">
        <f t="shared" si="5"/>
        <v>0</v>
      </c>
    </row>
    <row r="377" spans="1:22" hidden="1" x14ac:dyDescent="0.2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 s="2">
        <v>0</v>
      </c>
      <c r="H377">
        <v>1</v>
      </c>
      <c r="I377">
        <v>0</v>
      </c>
      <c r="J377">
        <v>1</v>
      </c>
      <c r="K377" s="1">
        <v>21016</v>
      </c>
      <c r="L377">
        <v>0</v>
      </c>
      <c r="M377">
        <v>2</v>
      </c>
      <c r="N377">
        <v>1482</v>
      </c>
      <c r="O377">
        <v>3</v>
      </c>
      <c r="P377">
        <v>7</v>
      </c>
      <c r="Q377">
        <v>1</v>
      </c>
      <c r="R377">
        <v>2964</v>
      </c>
      <c r="S377" t="str" cm="1">
        <f t="array" ref="S377">_xlfn.IFS(E380&lt;30,"18-29",E380&lt;45,"30-44",TRUE,"45+")</f>
        <v>30-44</v>
      </c>
      <c r="T377" t="str" cm="1">
        <f t="array" ref="T377">_xlfn.IFS(F377&lt;=2,"0-2 Years",F377&lt;=5,"3-5 Years",F377&lt;=8,"6-8 Years",TRUE,"9-10 Years")</f>
        <v>6-8 Years</v>
      </c>
      <c r="U377" t="str" cm="1">
        <f t="array" ref="U377">_xlfn.IFS(P377&gt;60,"High Risk",P377&gt;30,"Medium Risk",TRUE,"Low Risk")</f>
        <v>Low Risk</v>
      </c>
      <c r="V377">
        <f t="shared" si="5"/>
        <v>5</v>
      </c>
    </row>
    <row r="378" spans="1:22" hidden="1" x14ac:dyDescent="0.2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 s="2">
        <v>117231.63</v>
      </c>
      <c r="H378">
        <v>3</v>
      </c>
      <c r="I378">
        <v>1</v>
      </c>
      <c r="J378">
        <v>1</v>
      </c>
      <c r="K378" s="1">
        <v>122381.02</v>
      </c>
      <c r="L378">
        <v>1</v>
      </c>
      <c r="M378">
        <v>27</v>
      </c>
      <c r="N378">
        <v>2538</v>
      </c>
      <c r="O378">
        <v>3</v>
      </c>
      <c r="P378">
        <v>18</v>
      </c>
      <c r="Q378">
        <v>0.1111111111111111</v>
      </c>
      <c r="R378">
        <v>68526</v>
      </c>
      <c r="S378" t="str" cm="1">
        <f t="array" ref="S378">_xlfn.IFS(E381&lt;30,"18-29",E381&lt;45,"30-44",TRUE,"45+")</f>
        <v>30-44</v>
      </c>
      <c r="T378" t="str" cm="1">
        <f t="array" ref="T378">_xlfn.IFS(F378&lt;=2,"0-2 Years",F378&lt;=5,"3-5 Years",F378&lt;=8,"6-8 Years",TRUE,"9-10 Years")</f>
        <v>9-10 Years</v>
      </c>
      <c r="U378" t="str" cm="1">
        <f t="array" ref="U378">_xlfn.IFS(P378&gt;60,"High Risk",P378&gt;30,"Medium Risk",TRUE,"Low Risk")</f>
        <v>Low Risk</v>
      </c>
      <c r="V378">
        <f t="shared" si="5"/>
        <v>0</v>
      </c>
    </row>
    <row r="379" spans="1:22" hidden="1" x14ac:dyDescent="0.2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 s="2">
        <v>152390.26</v>
      </c>
      <c r="H379">
        <v>1</v>
      </c>
      <c r="I379">
        <v>1</v>
      </c>
      <c r="J379">
        <v>0</v>
      </c>
      <c r="K379" s="1">
        <v>128123.66</v>
      </c>
      <c r="L379">
        <v>0</v>
      </c>
      <c r="M379">
        <v>1</v>
      </c>
      <c r="N379">
        <v>2764</v>
      </c>
      <c r="O379">
        <v>7</v>
      </c>
      <c r="P379">
        <v>28</v>
      </c>
      <c r="Q379">
        <v>1</v>
      </c>
      <c r="R379">
        <v>2764</v>
      </c>
      <c r="S379" t="str" cm="1">
        <f t="array" ref="S379">_xlfn.IFS(E382&lt;30,"18-29",E382&lt;45,"30-44",TRUE,"45+")</f>
        <v>45+</v>
      </c>
      <c r="T379" t="str" cm="1">
        <f t="array" ref="T379">_xlfn.IFS(F379&lt;=2,"0-2 Years",F379&lt;=5,"3-5 Years",F379&lt;=8,"6-8 Years",TRUE,"9-10 Years")</f>
        <v>3-5 Years</v>
      </c>
      <c r="U379" t="str" cm="1">
        <f t="array" ref="U379">_xlfn.IFS(P379&gt;60,"High Risk",P379&gt;30,"Medium Risk",TRUE,"Low Risk")</f>
        <v>Low Risk</v>
      </c>
      <c r="V379">
        <f t="shared" si="5"/>
        <v>5</v>
      </c>
    </row>
    <row r="380" spans="1:22" x14ac:dyDescent="0.2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 s="2">
        <v>34013.629999999997</v>
      </c>
      <c r="H380">
        <v>1</v>
      </c>
      <c r="I380">
        <v>1</v>
      </c>
      <c r="J380">
        <v>0</v>
      </c>
      <c r="K380" s="1">
        <v>19570.63</v>
      </c>
      <c r="L380">
        <v>0</v>
      </c>
      <c r="M380">
        <v>19</v>
      </c>
      <c r="N380">
        <v>646</v>
      </c>
      <c r="O380">
        <v>5</v>
      </c>
      <c r="P380">
        <v>23</v>
      </c>
      <c r="Q380">
        <v>0.26315789473684209</v>
      </c>
      <c r="R380">
        <v>12274</v>
      </c>
      <c r="S380" t="str" cm="1">
        <f t="array" ref="S380">_xlfn.IFS(E383&lt;30,"18-29",E383&lt;45,"30-44",TRUE,"45+")</f>
        <v>30-44</v>
      </c>
      <c r="T380" t="str" cm="1">
        <f t="array" ref="T380">_xlfn.IFS(F380&lt;=2,"0-2 Years",F380&lt;=5,"3-5 Years",F380&lt;=8,"6-8 Years",TRUE,"9-10 Years")</f>
        <v>0-2 Years</v>
      </c>
      <c r="U380" t="str" cm="1">
        <f t="array" ref="U380">_xlfn.IFS(P380&gt;60,"High Risk",P380&gt;30,"Medium Risk",TRUE,"Low Risk")</f>
        <v>Low Risk</v>
      </c>
      <c r="V380">
        <f t="shared" si="5"/>
        <v>6</v>
      </c>
    </row>
    <row r="381" spans="1:22" x14ac:dyDescent="0.2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 s="2">
        <v>0</v>
      </c>
      <c r="H381">
        <v>3</v>
      </c>
      <c r="I381">
        <v>0</v>
      </c>
      <c r="J381">
        <v>0</v>
      </c>
      <c r="K381" s="1">
        <v>188150.6</v>
      </c>
      <c r="L381">
        <v>1</v>
      </c>
      <c r="M381">
        <v>2</v>
      </c>
      <c r="N381">
        <v>1020</v>
      </c>
      <c r="O381">
        <v>5</v>
      </c>
      <c r="P381">
        <v>177</v>
      </c>
      <c r="Q381">
        <v>1</v>
      </c>
      <c r="R381">
        <v>2040</v>
      </c>
      <c r="S381" t="str" cm="1">
        <f t="array" ref="S381">_xlfn.IFS(E384&lt;30,"18-29",E384&lt;45,"30-44",TRUE,"45+")</f>
        <v>30-44</v>
      </c>
      <c r="T381" t="str" cm="1">
        <f t="array" ref="T381">_xlfn.IFS(F381&lt;=2,"0-2 Years",F381&lt;=5,"3-5 Years",F381&lt;=8,"6-8 Years",TRUE,"9-10 Years")</f>
        <v>0-2 Years</v>
      </c>
      <c r="U381" t="str" cm="1">
        <f t="array" ref="U381">_xlfn.IFS(P381&gt;60,"High Risk",P381&gt;30,"Medium Risk",TRUE,"Low Risk")</f>
        <v>High Risk</v>
      </c>
      <c r="V381">
        <f t="shared" si="5"/>
        <v>7</v>
      </c>
    </row>
    <row r="382" spans="1:22" hidden="1" x14ac:dyDescent="0.2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 s="2">
        <v>0</v>
      </c>
      <c r="H382">
        <v>2</v>
      </c>
      <c r="I382">
        <v>1</v>
      </c>
      <c r="J382">
        <v>1</v>
      </c>
      <c r="K382" s="1">
        <v>111020.24</v>
      </c>
      <c r="L382">
        <v>0</v>
      </c>
      <c r="M382">
        <v>16</v>
      </c>
      <c r="N382">
        <v>4392</v>
      </c>
      <c r="O382">
        <v>3</v>
      </c>
      <c r="P382">
        <v>99</v>
      </c>
      <c r="Q382">
        <v>0.1875</v>
      </c>
      <c r="R382">
        <v>70272</v>
      </c>
      <c r="S382" t="str" cm="1">
        <f t="array" ref="S382">_xlfn.IFS(E385&lt;30,"18-29",E385&lt;45,"30-44",TRUE,"45+")</f>
        <v>18-29</v>
      </c>
      <c r="T382" t="str" cm="1">
        <f t="array" ref="T382">_xlfn.IFS(F382&lt;=2,"0-2 Years",F382&lt;=5,"3-5 Years",F382&lt;=8,"6-8 Years",TRUE,"9-10 Years")</f>
        <v>9-10 Years</v>
      </c>
      <c r="U382" t="str" cm="1">
        <f t="array" ref="U382">_xlfn.IFS(P382&gt;60,"High Risk",P382&gt;30,"Medium Risk",TRUE,"Low Risk")</f>
        <v>High Risk</v>
      </c>
      <c r="V382">
        <f t="shared" si="5"/>
        <v>4</v>
      </c>
    </row>
    <row r="383" spans="1:22" hidden="1" x14ac:dyDescent="0.2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 s="2">
        <v>101583.11</v>
      </c>
      <c r="H383">
        <v>2</v>
      </c>
      <c r="I383">
        <v>1</v>
      </c>
      <c r="J383">
        <v>0</v>
      </c>
      <c r="K383" s="1">
        <v>123775.15</v>
      </c>
      <c r="L383">
        <v>0</v>
      </c>
      <c r="M383">
        <v>12</v>
      </c>
      <c r="N383">
        <v>3697</v>
      </c>
      <c r="O383">
        <v>9</v>
      </c>
      <c r="P383">
        <v>150</v>
      </c>
      <c r="Q383">
        <v>0.75</v>
      </c>
      <c r="R383">
        <v>44364</v>
      </c>
      <c r="S383" t="str" cm="1">
        <f t="array" ref="S383">_xlfn.IFS(E386&lt;30,"18-29",E386&lt;45,"30-44",TRUE,"45+")</f>
        <v>30-44</v>
      </c>
      <c r="T383" t="str" cm="1">
        <f t="array" ref="T383">_xlfn.IFS(F383&lt;=2,"0-2 Years",F383&lt;=5,"3-5 Years",F383&lt;=8,"6-8 Years",TRUE,"9-10 Years")</f>
        <v>6-8 Years</v>
      </c>
      <c r="U383" t="str" cm="1">
        <f t="array" ref="U383">_xlfn.IFS(P383&gt;60,"High Risk",P383&gt;30,"Medium Risk",TRUE,"Low Risk")</f>
        <v>High Risk</v>
      </c>
      <c r="V383">
        <f t="shared" si="5"/>
        <v>3</v>
      </c>
    </row>
    <row r="384" spans="1:22" hidden="1" x14ac:dyDescent="0.2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 s="2">
        <v>77168.87</v>
      </c>
      <c r="H384">
        <v>2</v>
      </c>
      <c r="I384">
        <v>0</v>
      </c>
      <c r="J384">
        <v>1</v>
      </c>
      <c r="K384" s="1">
        <v>146700.22</v>
      </c>
      <c r="L384">
        <v>0</v>
      </c>
      <c r="M384">
        <v>5</v>
      </c>
      <c r="N384">
        <v>1339</v>
      </c>
      <c r="O384">
        <v>0</v>
      </c>
      <c r="P384">
        <v>179</v>
      </c>
      <c r="Q384">
        <v>0</v>
      </c>
      <c r="R384">
        <v>6695</v>
      </c>
      <c r="S384" t="str" cm="1">
        <f t="array" ref="S384">_xlfn.IFS(E387&lt;30,"18-29",E387&lt;45,"30-44",TRUE,"45+")</f>
        <v>45+</v>
      </c>
      <c r="T384" t="str" cm="1">
        <f t="array" ref="T384">_xlfn.IFS(F384&lt;=2,"0-2 Years",F384&lt;=5,"3-5 Years",F384&lt;=8,"6-8 Years",TRUE,"9-10 Years")</f>
        <v>9-10 Years</v>
      </c>
      <c r="U384" t="str" cm="1">
        <f t="array" ref="U384">_xlfn.IFS(P384&gt;60,"High Risk",P384&gt;30,"Medium Risk",TRUE,"Low Risk")</f>
        <v>High Risk</v>
      </c>
      <c r="V384">
        <f t="shared" si="5"/>
        <v>0</v>
      </c>
    </row>
    <row r="385" spans="1:22" hidden="1" x14ac:dyDescent="0.2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 s="2">
        <v>124695.72</v>
      </c>
      <c r="H385">
        <v>2</v>
      </c>
      <c r="I385">
        <v>1</v>
      </c>
      <c r="J385">
        <v>0</v>
      </c>
      <c r="K385" s="1">
        <v>145251.35</v>
      </c>
      <c r="L385">
        <v>0</v>
      </c>
      <c r="M385">
        <v>8</v>
      </c>
      <c r="N385">
        <v>953</v>
      </c>
      <c r="O385">
        <v>1</v>
      </c>
      <c r="P385">
        <v>91</v>
      </c>
      <c r="Q385">
        <v>0.125</v>
      </c>
      <c r="R385">
        <v>7624</v>
      </c>
      <c r="S385" t="str" cm="1">
        <f t="array" ref="S385">_xlfn.IFS(E388&lt;30,"18-29",E388&lt;45,"30-44",TRUE,"45+")</f>
        <v>45+</v>
      </c>
      <c r="T385" t="str" cm="1">
        <f t="array" ref="T385">_xlfn.IFS(F385&lt;=2,"0-2 Years",F385&lt;=5,"3-5 Years",F385&lt;=8,"6-8 Years",TRUE,"9-10 Years")</f>
        <v>6-8 Years</v>
      </c>
      <c r="U385" t="str" cm="1">
        <f t="array" ref="U385">_xlfn.IFS(P385&gt;60,"High Risk",P385&gt;30,"Medium Risk",TRUE,"Low Risk")</f>
        <v>High Risk</v>
      </c>
      <c r="V385">
        <f t="shared" si="5"/>
        <v>3</v>
      </c>
    </row>
    <row r="386" spans="1:22" hidden="1" x14ac:dyDescent="0.2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 s="2">
        <v>105934.96</v>
      </c>
      <c r="H386">
        <v>1</v>
      </c>
      <c r="I386">
        <v>1</v>
      </c>
      <c r="J386">
        <v>0</v>
      </c>
      <c r="K386" s="1">
        <v>82463.69</v>
      </c>
      <c r="L386">
        <v>0</v>
      </c>
      <c r="M386">
        <v>22</v>
      </c>
      <c r="N386">
        <v>2409</v>
      </c>
      <c r="O386">
        <v>4</v>
      </c>
      <c r="P386">
        <v>48</v>
      </c>
      <c r="Q386">
        <v>0.18181818181818182</v>
      </c>
      <c r="R386">
        <v>52998</v>
      </c>
      <c r="S386" t="str" cm="1">
        <f t="array" ref="S386">_xlfn.IFS(E389&lt;30,"18-29",E389&lt;45,"30-44",TRUE,"45+")</f>
        <v>45+</v>
      </c>
      <c r="T386" t="str" cm="1">
        <f t="array" ref="T386">_xlfn.IFS(F386&lt;=2,"0-2 Years",F386&lt;=5,"3-5 Years",F386&lt;=8,"6-8 Years",TRUE,"9-10 Years")</f>
        <v>3-5 Years</v>
      </c>
      <c r="U386" t="str" cm="1">
        <f t="array" ref="U386">_xlfn.IFS(P386&gt;60,"High Risk",P386&gt;30,"Medium Risk",TRUE,"Low Risk")</f>
        <v>Medium Risk</v>
      </c>
      <c r="V386">
        <f t="shared" si="5"/>
        <v>5</v>
      </c>
    </row>
    <row r="387" spans="1:22" x14ac:dyDescent="0.2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 s="2">
        <v>0</v>
      </c>
      <c r="H387">
        <v>1</v>
      </c>
      <c r="I387">
        <v>1</v>
      </c>
      <c r="J387">
        <v>1</v>
      </c>
      <c r="K387" s="1">
        <v>15928.49</v>
      </c>
      <c r="L387">
        <v>0</v>
      </c>
      <c r="M387">
        <v>11</v>
      </c>
      <c r="N387">
        <v>4295</v>
      </c>
      <c r="O387">
        <v>7</v>
      </c>
      <c r="P387">
        <v>29</v>
      </c>
      <c r="Q387">
        <v>0.63636363636363635</v>
      </c>
      <c r="R387">
        <v>47245</v>
      </c>
      <c r="S387" t="str" cm="1">
        <f t="array" ref="S387">_xlfn.IFS(E390&lt;30,"18-29",E390&lt;45,"30-44",TRUE,"45+")</f>
        <v>45+</v>
      </c>
      <c r="T387" t="str" cm="1">
        <f t="array" ref="T387">_xlfn.IFS(F387&lt;=2,"0-2 Years",F387&lt;=5,"3-5 Years",F387&lt;=8,"6-8 Years",TRUE,"9-10 Years")</f>
        <v>9-10 Years</v>
      </c>
      <c r="U387" t="str" cm="1">
        <f t="array" ref="U387">_xlfn.IFS(P387&gt;60,"High Risk",P387&gt;30,"Medium Risk",TRUE,"Low Risk")</f>
        <v>Low Risk</v>
      </c>
      <c r="V387">
        <f t="shared" ref="V387:V450" si="6">IF(J387=0,3,0)+IF(G387=0,3,0)+IF(H387=1,2,0)+IF(E387&gt;45,1,0)+IF(F387&lt;3,1,0)</f>
        <v>6</v>
      </c>
    </row>
    <row r="388" spans="1:22" x14ac:dyDescent="0.2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 s="2">
        <v>0</v>
      </c>
      <c r="H388">
        <v>2</v>
      </c>
      <c r="I388">
        <v>1</v>
      </c>
      <c r="J388">
        <v>0</v>
      </c>
      <c r="K388" s="1">
        <v>45886.33</v>
      </c>
      <c r="L388">
        <v>0</v>
      </c>
      <c r="M388">
        <v>12</v>
      </c>
      <c r="N388">
        <v>3321</v>
      </c>
      <c r="O388">
        <v>3</v>
      </c>
      <c r="P388">
        <v>58</v>
      </c>
      <c r="Q388">
        <v>0.25</v>
      </c>
      <c r="R388">
        <v>39852</v>
      </c>
      <c r="S388" t="str" cm="1">
        <f t="array" ref="S388">_xlfn.IFS(E391&lt;30,"18-29",E391&lt;45,"30-44",TRUE,"45+")</f>
        <v>18-29</v>
      </c>
      <c r="T388" t="str" cm="1">
        <f t="array" ref="T388">_xlfn.IFS(F388&lt;=2,"0-2 Years",F388&lt;=5,"3-5 Years",F388&lt;=8,"6-8 Years",TRUE,"9-10 Years")</f>
        <v>6-8 Years</v>
      </c>
      <c r="U388" t="str" cm="1">
        <f t="array" ref="U388">_xlfn.IFS(P388&gt;60,"High Risk",P388&gt;30,"Medium Risk",TRUE,"Low Risk")</f>
        <v>Medium Risk</v>
      </c>
      <c r="V388">
        <f t="shared" si="6"/>
        <v>7</v>
      </c>
    </row>
    <row r="389" spans="1:22" hidden="1" x14ac:dyDescent="0.2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 s="2">
        <v>0</v>
      </c>
      <c r="H389">
        <v>2</v>
      </c>
      <c r="I389">
        <v>1</v>
      </c>
      <c r="J389">
        <v>1</v>
      </c>
      <c r="K389" s="1">
        <v>186489.95</v>
      </c>
      <c r="L389">
        <v>0</v>
      </c>
      <c r="M389">
        <v>20</v>
      </c>
      <c r="N389">
        <v>4047</v>
      </c>
      <c r="O389">
        <v>6</v>
      </c>
      <c r="P389">
        <v>38</v>
      </c>
      <c r="Q389">
        <v>0.3</v>
      </c>
      <c r="R389">
        <v>80940</v>
      </c>
      <c r="S389" t="str" cm="1">
        <f t="array" ref="S389">_xlfn.IFS(E392&lt;30,"18-29",E392&lt;45,"30-44",TRUE,"45+")</f>
        <v>18-29</v>
      </c>
      <c r="T389" t="str" cm="1">
        <f t="array" ref="T389">_xlfn.IFS(F389&lt;=2,"0-2 Years",F389&lt;=5,"3-5 Years",F389&lt;=8,"6-8 Years",TRUE,"9-10 Years")</f>
        <v>0-2 Years</v>
      </c>
      <c r="U389" t="str" cm="1">
        <f t="array" ref="U389">_xlfn.IFS(P389&gt;60,"High Risk",P389&gt;30,"Medium Risk",TRUE,"Low Risk")</f>
        <v>Medium Risk</v>
      </c>
      <c r="V389">
        <f t="shared" si="6"/>
        <v>5</v>
      </c>
    </row>
    <row r="390" spans="1:22" hidden="1" x14ac:dyDescent="0.2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 s="2">
        <v>0</v>
      </c>
      <c r="H390">
        <v>2</v>
      </c>
      <c r="I390">
        <v>0</v>
      </c>
      <c r="J390">
        <v>1</v>
      </c>
      <c r="K390" s="1">
        <v>162922.65</v>
      </c>
      <c r="L390">
        <v>0</v>
      </c>
      <c r="M390">
        <v>23</v>
      </c>
      <c r="N390">
        <v>336</v>
      </c>
      <c r="O390">
        <v>6</v>
      </c>
      <c r="P390">
        <v>157</v>
      </c>
      <c r="Q390">
        <v>0.2608695652173913</v>
      </c>
      <c r="R390">
        <v>7728</v>
      </c>
      <c r="S390" t="str" cm="1">
        <f t="array" ref="S390">_xlfn.IFS(E393&lt;30,"18-29",E393&lt;45,"30-44",TRUE,"45+")</f>
        <v>30-44</v>
      </c>
      <c r="T390" t="str" cm="1">
        <f t="array" ref="T390">_xlfn.IFS(F390&lt;=2,"0-2 Years",F390&lt;=5,"3-5 Years",F390&lt;=8,"6-8 Years",TRUE,"9-10 Years")</f>
        <v>0-2 Years</v>
      </c>
      <c r="U390" t="str" cm="1">
        <f t="array" ref="U390">_xlfn.IFS(P390&gt;60,"High Risk",P390&gt;30,"Medium Risk",TRUE,"Low Risk")</f>
        <v>High Risk</v>
      </c>
      <c r="V390">
        <f t="shared" si="6"/>
        <v>4</v>
      </c>
    </row>
    <row r="391" spans="1:22" hidden="1" x14ac:dyDescent="0.2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 s="2">
        <v>161525.96</v>
      </c>
      <c r="H391">
        <v>2</v>
      </c>
      <c r="I391">
        <v>1</v>
      </c>
      <c r="J391">
        <v>0</v>
      </c>
      <c r="K391" s="1">
        <v>9262.77</v>
      </c>
      <c r="L391">
        <v>0</v>
      </c>
      <c r="M391">
        <v>13</v>
      </c>
      <c r="N391">
        <v>3302</v>
      </c>
      <c r="O391">
        <v>9</v>
      </c>
      <c r="P391">
        <v>6</v>
      </c>
      <c r="Q391">
        <v>0.69230769230769229</v>
      </c>
      <c r="R391">
        <v>42926</v>
      </c>
      <c r="S391" t="str" cm="1">
        <f t="array" ref="S391">_xlfn.IFS(E394&lt;30,"18-29",E394&lt;45,"30-44",TRUE,"45+")</f>
        <v>45+</v>
      </c>
      <c r="T391" t="str" cm="1">
        <f t="array" ref="T391">_xlfn.IFS(F391&lt;=2,"0-2 Years",F391&lt;=5,"3-5 Years",F391&lt;=8,"6-8 Years",TRUE,"9-10 Years")</f>
        <v>9-10 Years</v>
      </c>
      <c r="U391" t="str" cm="1">
        <f t="array" ref="U391">_xlfn.IFS(P391&gt;60,"High Risk",P391&gt;30,"Medium Risk",TRUE,"Low Risk")</f>
        <v>Low Risk</v>
      </c>
      <c r="V391">
        <f t="shared" si="6"/>
        <v>3</v>
      </c>
    </row>
    <row r="392" spans="1:22" hidden="1" x14ac:dyDescent="0.2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 s="2">
        <v>147199.07</v>
      </c>
      <c r="H392">
        <v>1</v>
      </c>
      <c r="I392">
        <v>1</v>
      </c>
      <c r="J392">
        <v>1</v>
      </c>
      <c r="K392" s="1">
        <v>84932.4</v>
      </c>
      <c r="L392">
        <v>0</v>
      </c>
      <c r="M392">
        <v>4</v>
      </c>
      <c r="N392">
        <v>350</v>
      </c>
      <c r="O392">
        <v>9</v>
      </c>
      <c r="P392">
        <v>156</v>
      </c>
      <c r="Q392">
        <v>1</v>
      </c>
      <c r="R392">
        <v>1400</v>
      </c>
      <c r="S392" t="str" cm="1">
        <f t="array" ref="S392">_xlfn.IFS(E395&lt;30,"18-29",E395&lt;45,"30-44",TRUE,"45+")</f>
        <v>30-44</v>
      </c>
      <c r="T392" t="str" cm="1">
        <f t="array" ref="T392">_xlfn.IFS(F392&lt;=2,"0-2 Years",F392&lt;=5,"3-5 Years",F392&lt;=8,"6-8 Years",TRUE,"9-10 Years")</f>
        <v>6-8 Years</v>
      </c>
      <c r="U392" t="str" cm="1">
        <f t="array" ref="U392">_xlfn.IFS(P392&gt;60,"High Risk",P392&gt;30,"Medium Risk",TRUE,"Low Risk")</f>
        <v>High Risk</v>
      </c>
      <c r="V392">
        <f t="shared" si="6"/>
        <v>2</v>
      </c>
    </row>
    <row r="393" spans="1:22" hidden="1" x14ac:dyDescent="0.2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 s="2">
        <v>183102.29</v>
      </c>
      <c r="H393">
        <v>1</v>
      </c>
      <c r="I393">
        <v>1</v>
      </c>
      <c r="J393">
        <v>1</v>
      </c>
      <c r="K393" s="1">
        <v>71557.119999999995</v>
      </c>
      <c r="L393">
        <v>0</v>
      </c>
      <c r="M393">
        <v>7</v>
      </c>
      <c r="N393">
        <v>3970</v>
      </c>
      <c r="O393">
        <v>4</v>
      </c>
      <c r="P393">
        <v>11</v>
      </c>
      <c r="Q393">
        <v>0.5714285714285714</v>
      </c>
      <c r="R393">
        <v>27790</v>
      </c>
      <c r="S393" t="str" cm="1">
        <f t="array" ref="S393">_xlfn.IFS(E396&lt;30,"18-29",E396&lt;45,"30-44",TRUE,"45+")</f>
        <v>18-29</v>
      </c>
      <c r="T393" t="str" cm="1">
        <f t="array" ref="T393">_xlfn.IFS(F393&lt;=2,"0-2 Years",F393&lt;=5,"3-5 Years",F393&lt;=8,"6-8 Years",TRUE,"9-10 Years")</f>
        <v>3-5 Years</v>
      </c>
      <c r="U393" t="str" cm="1">
        <f t="array" ref="U393">_xlfn.IFS(P393&gt;60,"High Risk",P393&gt;30,"Medium Risk",TRUE,"Low Risk")</f>
        <v>Low Risk</v>
      </c>
      <c r="V393">
        <f t="shared" si="6"/>
        <v>2</v>
      </c>
    </row>
    <row r="394" spans="1:22" hidden="1" x14ac:dyDescent="0.2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 s="2">
        <v>127209</v>
      </c>
      <c r="H394">
        <v>2</v>
      </c>
      <c r="I394">
        <v>1</v>
      </c>
      <c r="J394">
        <v>0</v>
      </c>
      <c r="K394" s="1">
        <v>77405.95</v>
      </c>
      <c r="L394">
        <v>1</v>
      </c>
      <c r="M394">
        <v>3</v>
      </c>
      <c r="N394">
        <v>4895</v>
      </c>
      <c r="O394">
        <v>3</v>
      </c>
      <c r="P394">
        <v>150</v>
      </c>
      <c r="Q394">
        <v>1</v>
      </c>
      <c r="R394">
        <v>14685</v>
      </c>
      <c r="S394" t="str" cm="1">
        <f t="array" ref="S394">_xlfn.IFS(E397&lt;30,"18-29",E397&lt;45,"30-44",TRUE,"45+")</f>
        <v>30-44</v>
      </c>
      <c r="T394" t="str" cm="1">
        <f t="array" ref="T394">_xlfn.IFS(F394&lt;=2,"0-2 Years",F394&lt;=5,"3-5 Years",F394&lt;=8,"6-8 Years",TRUE,"9-10 Years")</f>
        <v>9-10 Years</v>
      </c>
      <c r="U394" t="str" cm="1">
        <f t="array" ref="U394">_xlfn.IFS(P394&gt;60,"High Risk",P394&gt;30,"Medium Risk",TRUE,"Low Risk")</f>
        <v>High Risk</v>
      </c>
      <c r="V394">
        <f t="shared" si="6"/>
        <v>4</v>
      </c>
    </row>
    <row r="395" spans="1:22" x14ac:dyDescent="0.2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 s="2">
        <v>0</v>
      </c>
      <c r="H395">
        <v>2</v>
      </c>
      <c r="I395">
        <v>0</v>
      </c>
      <c r="J395">
        <v>0</v>
      </c>
      <c r="K395" s="1">
        <v>417.41</v>
      </c>
      <c r="L395">
        <v>1</v>
      </c>
      <c r="M395">
        <v>20</v>
      </c>
      <c r="N395">
        <v>1252</v>
      </c>
      <c r="O395">
        <v>9</v>
      </c>
      <c r="P395">
        <v>41</v>
      </c>
      <c r="Q395">
        <v>0.45</v>
      </c>
      <c r="R395">
        <v>25040</v>
      </c>
      <c r="S395" t="str" cm="1">
        <f t="array" ref="S395">_xlfn.IFS(E398&lt;30,"18-29",E398&lt;45,"30-44",TRUE,"45+")</f>
        <v>30-44</v>
      </c>
      <c r="T395" t="str" cm="1">
        <f t="array" ref="T395">_xlfn.IFS(F395&lt;=2,"0-2 Years",F395&lt;=5,"3-5 Years",F395&lt;=8,"6-8 Years",TRUE,"9-10 Years")</f>
        <v>6-8 Years</v>
      </c>
      <c r="U395" t="str" cm="1">
        <f t="array" ref="U395">_xlfn.IFS(P395&gt;60,"High Risk",P395&gt;30,"Medium Risk",TRUE,"Low Risk")</f>
        <v>Medium Risk</v>
      </c>
      <c r="V395">
        <f t="shared" si="6"/>
        <v>6</v>
      </c>
    </row>
    <row r="396" spans="1:22" hidden="1" x14ac:dyDescent="0.2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 s="2">
        <v>97378.54</v>
      </c>
      <c r="H396">
        <v>1</v>
      </c>
      <c r="I396">
        <v>1</v>
      </c>
      <c r="J396">
        <v>1</v>
      </c>
      <c r="K396" s="1">
        <v>71405.17</v>
      </c>
      <c r="L396">
        <v>0</v>
      </c>
      <c r="M396">
        <v>15</v>
      </c>
      <c r="N396">
        <v>2970</v>
      </c>
      <c r="O396">
        <v>3</v>
      </c>
      <c r="P396">
        <v>91</v>
      </c>
      <c r="Q396">
        <v>0.2</v>
      </c>
      <c r="R396">
        <v>44550</v>
      </c>
      <c r="S396" t="str" cm="1">
        <f t="array" ref="S396">_xlfn.IFS(E399&lt;30,"18-29",E399&lt;45,"30-44",TRUE,"45+")</f>
        <v>30-44</v>
      </c>
      <c r="T396" t="str" cm="1">
        <f t="array" ref="T396">_xlfn.IFS(F396&lt;=2,"0-2 Years",F396&lt;=5,"3-5 Years",F396&lt;=8,"6-8 Years",TRUE,"9-10 Years")</f>
        <v>0-2 Years</v>
      </c>
      <c r="U396" t="str" cm="1">
        <f t="array" ref="U396">_xlfn.IFS(P396&gt;60,"High Risk",P396&gt;30,"Medium Risk",TRUE,"Low Risk")</f>
        <v>High Risk</v>
      </c>
      <c r="V396">
        <f t="shared" si="6"/>
        <v>3</v>
      </c>
    </row>
    <row r="397" spans="1:22" hidden="1" x14ac:dyDescent="0.2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 s="2">
        <v>136925.09</v>
      </c>
      <c r="H397">
        <v>2</v>
      </c>
      <c r="I397">
        <v>0</v>
      </c>
      <c r="J397">
        <v>1</v>
      </c>
      <c r="K397" s="1">
        <v>153400.24</v>
      </c>
      <c r="L397">
        <v>0</v>
      </c>
      <c r="M397">
        <v>5</v>
      </c>
      <c r="N397">
        <v>3377</v>
      </c>
      <c r="O397">
        <v>8</v>
      </c>
      <c r="P397">
        <v>172</v>
      </c>
      <c r="Q397">
        <v>1</v>
      </c>
      <c r="R397">
        <v>16885</v>
      </c>
      <c r="S397" t="str" cm="1">
        <f t="array" ref="S397">_xlfn.IFS(E400&lt;30,"18-29",E400&lt;45,"30-44",TRUE,"45+")</f>
        <v>30-44</v>
      </c>
      <c r="T397" t="str" cm="1">
        <f t="array" ref="T397">_xlfn.IFS(F397&lt;=2,"0-2 Years",F397&lt;=5,"3-5 Years",F397&lt;=8,"6-8 Years",TRUE,"9-10 Years")</f>
        <v>0-2 Years</v>
      </c>
      <c r="U397" t="str" cm="1">
        <f t="array" ref="U397">_xlfn.IFS(P397&gt;60,"High Risk",P397&gt;30,"Medium Risk",TRUE,"Low Risk")</f>
        <v>High Risk</v>
      </c>
      <c r="V397">
        <f t="shared" si="6"/>
        <v>1</v>
      </c>
    </row>
    <row r="398" spans="1:22" hidden="1" x14ac:dyDescent="0.2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 s="2">
        <v>54503.55</v>
      </c>
      <c r="H398">
        <v>1</v>
      </c>
      <c r="I398">
        <v>1</v>
      </c>
      <c r="J398">
        <v>1</v>
      </c>
      <c r="K398" s="1">
        <v>371.05</v>
      </c>
      <c r="L398">
        <v>0</v>
      </c>
      <c r="M398">
        <v>16</v>
      </c>
      <c r="N398">
        <v>3479</v>
      </c>
      <c r="O398">
        <v>1</v>
      </c>
      <c r="P398">
        <v>75</v>
      </c>
      <c r="Q398">
        <v>6.25E-2</v>
      </c>
      <c r="R398">
        <v>55664</v>
      </c>
      <c r="S398" t="str" cm="1">
        <f t="array" ref="S398">_xlfn.IFS(E401&lt;30,"18-29",E401&lt;45,"30-44",TRUE,"45+")</f>
        <v>45+</v>
      </c>
      <c r="T398" t="str" cm="1">
        <f t="array" ref="T398">_xlfn.IFS(F398&lt;=2,"0-2 Years",F398&lt;=5,"3-5 Years",F398&lt;=8,"6-8 Years",TRUE,"9-10 Years")</f>
        <v>3-5 Years</v>
      </c>
      <c r="U398" t="str" cm="1">
        <f t="array" ref="U398">_xlfn.IFS(P398&gt;60,"High Risk",P398&gt;30,"Medium Risk",TRUE,"Low Risk")</f>
        <v>High Risk</v>
      </c>
      <c r="V398">
        <f t="shared" si="6"/>
        <v>2</v>
      </c>
    </row>
    <row r="399" spans="1:22" hidden="1" x14ac:dyDescent="0.2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 s="2">
        <v>155726.85</v>
      </c>
      <c r="H399">
        <v>1</v>
      </c>
      <c r="I399">
        <v>1</v>
      </c>
      <c r="J399">
        <v>0</v>
      </c>
      <c r="K399" s="1">
        <v>67789.990000000005</v>
      </c>
      <c r="L399">
        <v>0</v>
      </c>
      <c r="M399">
        <v>25</v>
      </c>
      <c r="N399">
        <v>4931</v>
      </c>
      <c r="O399">
        <v>10</v>
      </c>
      <c r="P399">
        <v>143</v>
      </c>
      <c r="Q399">
        <v>0.4</v>
      </c>
      <c r="R399">
        <v>123275</v>
      </c>
      <c r="S399" t="str" cm="1">
        <f t="array" ref="S399">_xlfn.IFS(E402&lt;30,"18-29",E402&lt;45,"30-44",TRUE,"45+")</f>
        <v>45+</v>
      </c>
      <c r="T399" t="str" cm="1">
        <f t="array" ref="T399">_xlfn.IFS(F399&lt;=2,"0-2 Years",F399&lt;=5,"3-5 Years",F399&lt;=8,"6-8 Years",TRUE,"9-10 Years")</f>
        <v>6-8 Years</v>
      </c>
      <c r="U399" t="str" cm="1">
        <f t="array" ref="U399">_xlfn.IFS(P399&gt;60,"High Risk",P399&gt;30,"Medium Risk",TRUE,"Low Risk")</f>
        <v>High Risk</v>
      </c>
      <c r="V399">
        <f t="shared" si="6"/>
        <v>5</v>
      </c>
    </row>
    <row r="400" spans="1:22" hidden="1" x14ac:dyDescent="0.2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 s="2">
        <v>0</v>
      </c>
      <c r="H400">
        <v>2</v>
      </c>
      <c r="I400">
        <v>0</v>
      </c>
      <c r="J400">
        <v>1</v>
      </c>
      <c r="K400" s="1">
        <v>145894.9</v>
      </c>
      <c r="L400">
        <v>0</v>
      </c>
      <c r="M400">
        <v>9</v>
      </c>
      <c r="N400">
        <v>3223</v>
      </c>
      <c r="O400">
        <v>8</v>
      </c>
      <c r="P400">
        <v>116</v>
      </c>
      <c r="Q400">
        <v>0.88888888888888884</v>
      </c>
      <c r="R400">
        <v>29007</v>
      </c>
      <c r="S400" t="str" cm="1">
        <f t="array" ref="S400">_xlfn.IFS(E403&lt;30,"18-29",E403&lt;45,"30-44",TRUE,"45+")</f>
        <v>30-44</v>
      </c>
      <c r="T400" t="str" cm="1">
        <f t="array" ref="T400">_xlfn.IFS(F400&lt;=2,"0-2 Years",F400&lt;=5,"3-5 Years",F400&lt;=8,"6-8 Years",TRUE,"9-10 Years")</f>
        <v>9-10 Years</v>
      </c>
      <c r="U400" t="str" cm="1">
        <f t="array" ref="U400">_xlfn.IFS(P400&gt;60,"High Risk",P400&gt;30,"Medium Risk",TRUE,"Low Risk")</f>
        <v>High Risk</v>
      </c>
      <c r="V400">
        <f t="shared" si="6"/>
        <v>3</v>
      </c>
    </row>
    <row r="401" spans="1:22" x14ac:dyDescent="0.2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 s="2">
        <v>135842.41</v>
      </c>
      <c r="H401">
        <v>1</v>
      </c>
      <c r="I401">
        <v>1</v>
      </c>
      <c r="J401">
        <v>0</v>
      </c>
      <c r="K401" s="1">
        <v>183840.51</v>
      </c>
      <c r="L401">
        <v>1</v>
      </c>
      <c r="M401">
        <v>22</v>
      </c>
      <c r="N401">
        <v>327</v>
      </c>
      <c r="O401">
        <v>5</v>
      </c>
      <c r="P401">
        <v>92</v>
      </c>
      <c r="Q401">
        <v>0.22727272727272727</v>
      </c>
      <c r="R401">
        <v>7194</v>
      </c>
      <c r="S401" t="str" cm="1">
        <f t="array" ref="S401">_xlfn.IFS(E404&lt;30,"18-29",E404&lt;45,"30-44",TRUE,"45+")</f>
        <v>45+</v>
      </c>
      <c r="T401" t="str" cm="1">
        <f t="array" ref="T401">_xlfn.IFS(F401&lt;=2,"0-2 Years",F401&lt;=5,"3-5 Years",F401&lt;=8,"6-8 Years",TRUE,"9-10 Years")</f>
        <v>0-2 Years</v>
      </c>
      <c r="U401" t="str" cm="1">
        <f t="array" ref="U401">_xlfn.IFS(P401&gt;60,"High Risk",P401&gt;30,"Medium Risk",TRUE,"Low Risk")</f>
        <v>High Risk</v>
      </c>
      <c r="V401">
        <f t="shared" si="6"/>
        <v>7</v>
      </c>
    </row>
    <row r="402" spans="1:22" x14ac:dyDescent="0.2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 s="2">
        <v>63349.75</v>
      </c>
      <c r="H402">
        <v>1</v>
      </c>
      <c r="I402">
        <v>1</v>
      </c>
      <c r="J402">
        <v>0</v>
      </c>
      <c r="K402" s="1">
        <v>108887.44</v>
      </c>
      <c r="L402">
        <v>0</v>
      </c>
      <c r="M402">
        <v>24</v>
      </c>
      <c r="N402">
        <v>555</v>
      </c>
      <c r="O402">
        <v>1</v>
      </c>
      <c r="P402">
        <v>105</v>
      </c>
      <c r="Q402">
        <v>4.1666666666666664E-2</v>
      </c>
      <c r="R402">
        <v>13320</v>
      </c>
      <c r="S402" t="str" cm="1">
        <f t="array" ref="S402">_xlfn.IFS(E405&lt;30,"18-29",E405&lt;45,"30-44",TRUE,"45+")</f>
        <v>30-44</v>
      </c>
      <c r="T402" t="str" cm="1">
        <f t="array" ref="T402">_xlfn.IFS(F402&lt;=2,"0-2 Years",F402&lt;=5,"3-5 Years",F402&lt;=8,"6-8 Years",TRUE,"9-10 Years")</f>
        <v>0-2 Years</v>
      </c>
      <c r="U402" t="str" cm="1">
        <f t="array" ref="U402">_xlfn.IFS(P402&gt;60,"High Risk",P402&gt;30,"Medium Risk",TRUE,"Low Risk")</f>
        <v>High Risk</v>
      </c>
      <c r="V402">
        <f t="shared" si="6"/>
        <v>7</v>
      </c>
    </row>
    <row r="403" spans="1:22" hidden="1" x14ac:dyDescent="0.2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 s="2">
        <v>129499.42</v>
      </c>
      <c r="H403">
        <v>1</v>
      </c>
      <c r="I403">
        <v>1</v>
      </c>
      <c r="J403">
        <v>1</v>
      </c>
      <c r="K403" s="1">
        <v>154071.26999999999</v>
      </c>
      <c r="L403">
        <v>0</v>
      </c>
      <c r="M403">
        <v>2</v>
      </c>
      <c r="N403">
        <v>4199</v>
      </c>
      <c r="O403">
        <v>0</v>
      </c>
      <c r="P403">
        <v>180</v>
      </c>
      <c r="Q403">
        <v>0</v>
      </c>
      <c r="R403">
        <v>8398</v>
      </c>
      <c r="S403" t="str" cm="1">
        <f t="array" ref="S403">_xlfn.IFS(E406&lt;30,"18-29",E406&lt;45,"30-44",TRUE,"45+")</f>
        <v>18-29</v>
      </c>
      <c r="T403" t="str" cm="1">
        <f t="array" ref="T403">_xlfn.IFS(F403&lt;=2,"0-2 Years",F403&lt;=5,"3-5 Years",F403&lt;=8,"6-8 Years",TRUE,"9-10 Years")</f>
        <v>3-5 Years</v>
      </c>
      <c r="U403" t="str" cm="1">
        <f t="array" ref="U403">_xlfn.IFS(P403&gt;60,"High Risk",P403&gt;30,"Medium Risk",TRUE,"Low Risk")</f>
        <v>High Risk</v>
      </c>
      <c r="V403">
        <f t="shared" si="6"/>
        <v>2</v>
      </c>
    </row>
    <row r="404" spans="1:22" hidden="1" x14ac:dyDescent="0.2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 s="2">
        <v>0</v>
      </c>
      <c r="H404">
        <v>2</v>
      </c>
      <c r="I404">
        <v>0</v>
      </c>
      <c r="J404">
        <v>1</v>
      </c>
      <c r="K404" s="1">
        <v>179291.85</v>
      </c>
      <c r="L404">
        <v>0</v>
      </c>
      <c r="M404">
        <v>10</v>
      </c>
      <c r="N404">
        <v>1739</v>
      </c>
      <c r="O404">
        <v>10</v>
      </c>
      <c r="P404">
        <v>56</v>
      </c>
      <c r="Q404">
        <v>1</v>
      </c>
      <c r="R404">
        <v>17390</v>
      </c>
      <c r="S404" t="str" cm="1">
        <f t="array" ref="S404">_xlfn.IFS(E407&lt;30,"18-29",E407&lt;45,"30-44",TRUE,"45+")</f>
        <v>30-44</v>
      </c>
      <c r="T404" t="str" cm="1">
        <f t="array" ref="T404">_xlfn.IFS(F404&lt;=2,"0-2 Years",F404&lt;=5,"3-5 Years",F404&lt;=8,"6-8 Years",TRUE,"9-10 Years")</f>
        <v>6-8 Years</v>
      </c>
      <c r="U404" t="str" cm="1">
        <f t="array" ref="U404">_xlfn.IFS(P404&gt;60,"High Risk",P404&gt;30,"Medium Risk",TRUE,"Low Risk")</f>
        <v>Medium Risk</v>
      </c>
      <c r="V404">
        <f t="shared" si="6"/>
        <v>4</v>
      </c>
    </row>
    <row r="405" spans="1:22" hidden="1" x14ac:dyDescent="0.2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 s="2">
        <v>70438.009999999995</v>
      </c>
      <c r="H405">
        <v>2</v>
      </c>
      <c r="I405">
        <v>0</v>
      </c>
      <c r="J405">
        <v>1</v>
      </c>
      <c r="K405" s="1">
        <v>56937.43</v>
      </c>
      <c r="L405">
        <v>0</v>
      </c>
      <c r="M405">
        <v>1</v>
      </c>
      <c r="N405">
        <v>1468</v>
      </c>
      <c r="O405">
        <v>2</v>
      </c>
      <c r="P405">
        <v>90</v>
      </c>
      <c r="Q405">
        <v>1</v>
      </c>
      <c r="R405">
        <v>1468</v>
      </c>
      <c r="S405" t="str" cm="1">
        <f t="array" ref="S405">_xlfn.IFS(E408&lt;30,"18-29",E408&lt;45,"30-44",TRUE,"45+")</f>
        <v>45+</v>
      </c>
      <c r="T405" t="str" cm="1">
        <f t="array" ref="T405">_xlfn.IFS(F405&lt;=2,"0-2 Years",F405&lt;=5,"3-5 Years",F405&lt;=8,"6-8 Years",TRUE,"9-10 Years")</f>
        <v>6-8 Years</v>
      </c>
      <c r="U405" t="str" cm="1">
        <f t="array" ref="U405">_xlfn.IFS(P405&gt;60,"High Risk",P405&gt;30,"Medium Risk",TRUE,"Low Risk")</f>
        <v>High Risk</v>
      </c>
      <c r="V405">
        <f t="shared" si="6"/>
        <v>0</v>
      </c>
    </row>
    <row r="406" spans="1:22" hidden="1" x14ac:dyDescent="0.2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 s="2">
        <v>0</v>
      </c>
      <c r="H406">
        <v>2</v>
      </c>
      <c r="I406">
        <v>1</v>
      </c>
      <c r="J406">
        <v>1</v>
      </c>
      <c r="K406" s="1">
        <v>112239.03</v>
      </c>
      <c r="L406">
        <v>0</v>
      </c>
      <c r="M406">
        <v>2</v>
      </c>
      <c r="N406">
        <v>1607</v>
      </c>
      <c r="O406">
        <v>2</v>
      </c>
      <c r="P406">
        <v>29</v>
      </c>
      <c r="Q406">
        <v>1</v>
      </c>
      <c r="R406">
        <v>3214</v>
      </c>
      <c r="S406" t="str" cm="1">
        <f t="array" ref="S406">_xlfn.IFS(E409&lt;30,"18-29",E409&lt;45,"30-44",TRUE,"45+")</f>
        <v>30-44</v>
      </c>
      <c r="T406" t="str" cm="1">
        <f t="array" ref="T406">_xlfn.IFS(F406&lt;=2,"0-2 Years",F406&lt;=5,"3-5 Years",F406&lt;=8,"6-8 Years",TRUE,"9-10 Years")</f>
        <v>6-8 Years</v>
      </c>
      <c r="U406" t="str" cm="1">
        <f t="array" ref="U406">_xlfn.IFS(P406&gt;60,"High Risk",P406&gt;30,"Medium Risk",TRUE,"Low Risk")</f>
        <v>Low Risk</v>
      </c>
      <c r="V406">
        <f t="shared" si="6"/>
        <v>3</v>
      </c>
    </row>
    <row r="407" spans="1:22" x14ac:dyDescent="0.2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 s="2">
        <v>0</v>
      </c>
      <c r="H407">
        <v>1</v>
      </c>
      <c r="I407">
        <v>1</v>
      </c>
      <c r="J407">
        <v>0</v>
      </c>
      <c r="K407" s="1">
        <v>45909.87</v>
      </c>
      <c r="L407">
        <v>0</v>
      </c>
      <c r="M407">
        <v>6</v>
      </c>
      <c r="N407">
        <v>2203</v>
      </c>
      <c r="O407">
        <v>0</v>
      </c>
      <c r="P407">
        <v>167</v>
      </c>
      <c r="Q407">
        <v>0</v>
      </c>
      <c r="R407">
        <v>13218</v>
      </c>
      <c r="S407" t="str" cm="1">
        <f t="array" ref="S407">_xlfn.IFS(E410&lt;30,"18-29",E410&lt;45,"30-44",TRUE,"45+")</f>
        <v>30-44</v>
      </c>
      <c r="T407" t="str" cm="1">
        <f t="array" ref="T407">_xlfn.IFS(F407&lt;=2,"0-2 Years",F407&lt;=5,"3-5 Years",F407&lt;=8,"6-8 Years",TRUE,"9-10 Years")</f>
        <v>9-10 Years</v>
      </c>
      <c r="U407" t="str" cm="1">
        <f t="array" ref="U407">_xlfn.IFS(P407&gt;60,"High Risk",P407&gt;30,"Medium Risk",TRUE,"Low Risk")</f>
        <v>High Risk</v>
      </c>
      <c r="V407">
        <f t="shared" si="6"/>
        <v>8</v>
      </c>
    </row>
    <row r="408" spans="1:22" x14ac:dyDescent="0.2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 s="2">
        <v>141434.04</v>
      </c>
      <c r="H408">
        <v>1</v>
      </c>
      <c r="I408">
        <v>0</v>
      </c>
      <c r="J408">
        <v>0</v>
      </c>
      <c r="K408" s="1">
        <v>173779.25</v>
      </c>
      <c r="L408">
        <v>1</v>
      </c>
      <c r="M408">
        <v>20</v>
      </c>
      <c r="N408">
        <v>3187</v>
      </c>
      <c r="O408">
        <v>4</v>
      </c>
      <c r="P408">
        <v>138</v>
      </c>
      <c r="Q408">
        <v>0.2</v>
      </c>
      <c r="R408">
        <v>63740</v>
      </c>
      <c r="S408" t="str" cm="1">
        <f t="array" ref="S408">_xlfn.IFS(E411&lt;30,"18-29",E411&lt;45,"30-44",TRUE,"45+")</f>
        <v>30-44</v>
      </c>
      <c r="T408" t="str" cm="1">
        <f t="array" ref="T408">_xlfn.IFS(F408&lt;=2,"0-2 Years",F408&lt;=5,"3-5 Years",F408&lt;=8,"6-8 Years",TRUE,"9-10 Years")</f>
        <v>9-10 Years</v>
      </c>
      <c r="U408" t="str" cm="1">
        <f t="array" ref="U408">_xlfn.IFS(P408&gt;60,"High Risk",P408&gt;30,"Medium Risk",TRUE,"Low Risk")</f>
        <v>High Risk</v>
      </c>
      <c r="V408">
        <f t="shared" si="6"/>
        <v>6</v>
      </c>
    </row>
    <row r="409" spans="1:22" x14ac:dyDescent="0.2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 s="2">
        <v>0</v>
      </c>
      <c r="H409">
        <v>2</v>
      </c>
      <c r="I409">
        <v>1</v>
      </c>
      <c r="J409">
        <v>0</v>
      </c>
      <c r="K409" s="1">
        <v>125696.26</v>
      </c>
      <c r="L409">
        <v>0</v>
      </c>
      <c r="M409">
        <v>10</v>
      </c>
      <c r="N409">
        <v>2013</v>
      </c>
      <c r="O409">
        <v>0</v>
      </c>
      <c r="P409">
        <v>64</v>
      </c>
      <c r="Q409">
        <v>0</v>
      </c>
      <c r="R409">
        <v>20130</v>
      </c>
      <c r="S409" t="str" cm="1">
        <f t="array" ref="S409">_xlfn.IFS(E412&lt;30,"18-29",E412&lt;45,"30-44",TRUE,"45+")</f>
        <v>18-29</v>
      </c>
      <c r="T409" t="str" cm="1">
        <f t="array" ref="T409">_xlfn.IFS(F409&lt;=2,"0-2 Years",F409&lt;=5,"3-5 Years",F409&lt;=8,"6-8 Years",TRUE,"9-10 Years")</f>
        <v>3-5 Years</v>
      </c>
      <c r="U409" t="str" cm="1">
        <f t="array" ref="U409">_xlfn.IFS(P409&gt;60,"High Risk",P409&gt;30,"Medium Risk",TRUE,"Low Risk")</f>
        <v>High Risk</v>
      </c>
      <c r="V409">
        <f t="shared" si="6"/>
        <v>6</v>
      </c>
    </row>
    <row r="410" spans="1:22" hidden="1" x14ac:dyDescent="0.2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 s="2">
        <v>152958.29</v>
      </c>
      <c r="H410">
        <v>2</v>
      </c>
      <c r="I410">
        <v>1</v>
      </c>
      <c r="J410">
        <v>1</v>
      </c>
      <c r="K410" s="1">
        <v>159585.60999999999</v>
      </c>
      <c r="L410">
        <v>0</v>
      </c>
      <c r="M410">
        <v>13</v>
      </c>
      <c r="N410">
        <v>2897</v>
      </c>
      <c r="O410">
        <v>5</v>
      </c>
      <c r="P410">
        <v>26</v>
      </c>
      <c r="Q410">
        <v>0.38461538461538464</v>
      </c>
      <c r="R410">
        <v>37661</v>
      </c>
      <c r="S410" t="str" cm="1">
        <f t="array" ref="S410">_xlfn.IFS(E413&lt;30,"18-29",E413&lt;45,"30-44",TRUE,"45+")</f>
        <v>30-44</v>
      </c>
      <c r="T410" t="str" cm="1">
        <f t="array" ref="T410">_xlfn.IFS(F410&lt;=2,"0-2 Years",F410&lt;=5,"3-5 Years",F410&lt;=8,"6-8 Years",TRUE,"9-10 Years")</f>
        <v>9-10 Years</v>
      </c>
      <c r="U410" t="str" cm="1">
        <f t="array" ref="U410">_xlfn.IFS(P410&gt;60,"High Risk",P410&gt;30,"Medium Risk",TRUE,"Low Risk")</f>
        <v>Low Risk</v>
      </c>
      <c r="V410">
        <f t="shared" si="6"/>
        <v>0</v>
      </c>
    </row>
    <row r="411" spans="1:22" hidden="1" x14ac:dyDescent="0.2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 s="2">
        <v>138306.34</v>
      </c>
      <c r="H411">
        <v>1</v>
      </c>
      <c r="I411">
        <v>1</v>
      </c>
      <c r="J411">
        <v>0</v>
      </c>
      <c r="K411" s="1">
        <v>106761.47</v>
      </c>
      <c r="L411">
        <v>0</v>
      </c>
      <c r="M411">
        <v>29</v>
      </c>
      <c r="N411">
        <v>1214</v>
      </c>
      <c r="O411">
        <v>9</v>
      </c>
      <c r="P411">
        <v>43</v>
      </c>
      <c r="Q411">
        <v>0.31034482758620691</v>
      </c>
      <c r="R411">
        <v>35206</v>
      </c>
      <c r="S411" t="str" cm="1">
        <f t="array" ref="S411">_xlfn.IFS(E414&lt;30,"18-29",E414&lt;45,"30-44",TRUE,"45+")</f>
        <v>30-44</v>
      </c>
      <c r="T411" t="str" cm="1">
        <f t="array" ref="T411">_xlfn.IFS(F411&lt;=2,"0-2 Years",F411&lt;=5,"3-5 Years",F411&lt;=8,"6-8 Years",TRUE,"9-10 Years")</f>
        <v>3-5 Years</v>
      </c>
      <c r="U411" t="str" cm="1">
        <f t="array" ref="U411">_xlfn.IFS(P411&gt;60,"High Risk",P411&gt;30,"Medium Risk",TRUE,"Low Risk")</f>
        <v>Medium Risk</v>
      </c>
      <c r="V411">
        <f t="shared" si="6"/>
        <v>5</v>
      </c>
    </row>
    <row r="412" spans="1:22" x14ac:dyDescent="0.2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 s="2">
        <v>0</v>
      </c>
      <c r="H412">
        <v>2</v>
      </c>
      <c r="I412">
        <v>0</v>
      </c>
      <c r="J412">
        <v>0</v>
      </c>
      <c r="K412" s="1">
        <v>129590.18</v>
      </c>
      <c r="L412">
        <v>0</v>
      </c>
      <c r="M412">
        <v>24</v>
      </c>
      <c r="N412">
        <v>378</v>
      </c>
      <c r="O412">
        <v>3</v>
      </c>
      <c r="P412">
        <v>77</v>
      </c>
      <c r="Q412">
        <v>0.125</v>
      </c>
      <c r="R412">
        <v>9072</v>
      </c>
      <c r="S412" t="str" cm="1">
        <f t="array" ref="S412">_xlfn.IFS(E415&lt;30,"18-29",E415&lt;45,"30-44",TRUE,"45+")</f>
        <v>30-44</v>
      </c>
      <c r="T412" t="str" cm="1">
        <f t="array" ref="T412">_xlfn.IFS(F412&lt;=2,"0-2 Years",F412&lt;=5,"3-5 Years",F412&lt;=8,"6-8 Years",TRUE,"9-10 Years")</f>
        <v>9-10 Years</v>
      </c>
      <c r="U412" t="str" cm="1">
        <f t="array" ref="U412">_xlfn.IFS(P412&gt;60,"High Risk",P412&gt;30,"Medium Risk",TRUE,"Low Risk")</f>
        <v>High Risk</v>
      </c>
      <c r="V412">
        <f t="shared" si="6"/>
        <v>6</v>
      </c>
    </row>
    <row r="413" spans="1:22" hidden="1" x14ac:dyDescent="0.2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 s="2">
        <v>0</v>
      </c>
      <c r="H413">
        <v>2</v>
      </c>
      <c r="I413">
        <v>1</v>
      </c>
      <c r="J413">
        <v>1</v>
      </c>
      <c r="K413" s="1">
        <v>80006.649999999994</v>
      </c>
      <c r="L413">
        <v>0</v>
      </c>
      <c r="M413">
        <v>24</v>
      </c>
      <c r="N413">
        <v>4545</v>
      </c>
      <c r="O413">
        <v>8</v>
      </c>
      <c r="P413">
        <v>28</v>
      </c>
      <c r="Q413">
        <v>0.33333333333333331</v>
      </c>
      <c r="R413">
        <v>109080</v>
      </c>
      <c r="S413" t="str" cm="1">
        <f t="array" ref="S413">_xlfn.IFS(E416&lt;30,"18-29",E416&lt;45,"30-44",TRUE,"45+")</f>
        <v>30-44</v>
      </c>
      <c r="T413" t="str" cm="1">
        <f t="array" ref="T413">_xlfn.IFS(F413&lt;=2,"0-2 Years",F413&lt;=5,"3-5 Years",F413&lt;=8,"6-8 Years",TRUE,"9-10 Years")</f>
        <v>0-2 Years</v>
      </c>
      <c r="U413" t="str" cm="1">
        <f t="array" ref="U413">_xlfn.IFS(P413&gt;60,"High Risk",P413&gt;30,"Medium Risk",TRUE,"Low Risk")</f>
        <v>Low Risk</v>
      </c>
      <c r="V413">
        <f t="shared" si="6"/>
        <v>4</v>
      </c>
    </row>
    <row r="414" spans="1:22" hidden="1" x14ac:dyDescent="0.2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 s="2">
        <v>124328.84</v>
      </c>
      <c r="H414">
        <v>1</v>
      </c>
      <c r="I414">
        <v>1</v>
      </c>
      <c r="J414">
        <v>1</v>
      </c>
      <c r="K414" s="1">
        <v>140451.51999999999</v>
      </c>
      <c r="L414">
        <v>0</v>
      </c>
      <c r="M414">
        <v>22</v>
      </c>
      <c r="N414">
        <v>4220</v>
      </c>
      <c r="O414">
        <v>1</v>
      </c>
      <c r="P414">
        <v>118</v>
      </c>
      <c r="Q414">
        <v>4.5454545454545456E-2</v>
      </c>
      <c r="R414">
        <v>92840</v>
      </c>
      <c r="S414" t="str" cm="1">
        <f t="array" ref="S414">_xlfn.IFS(E417&lt;30,"18-29",E417&lt;45,"30-44",TRUE,"45+")</f>
        <v>18-29</v>
      </c>
      <c r="T414" t="str" cm="1">
        <f t="array" ref="T414">_xlfn.IFS(F414&lt;=2,"0-2 Years",F414&lt;=5,"3-5 Years",F414&lt;=8,"6-8 Years",TRUE,"9-10 Years")</f>
        <v>3-5 Years</v>
      </c>
      <c r="U414" t="str" cm="1">
        <f t="array" ref="U414">_xlfn.IFS(P414&gt;60,"High Risk",P414&gt;30,"Medium Risk",TRUE,"Low Risk")</f>
        <v>High Risk</v>
      </c>
      <c r="V414">
        <f t="shared" si="6"/>
        <v>2</v>
      </c>
    </row>
    <row r="415" spans="1:22" hidden="1" x14ac:dyDescent="0.2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 s="2">
        <v>181461.48</v>
      </c>
      <c r="H415">
        <v>3</v>
      </c>
      <c r="I415">
        <v>1</v>
      </c>
      <c r="J415">
        <v>1</v>
      </c>
      <c r="K415" s="1">
        <v>187929.43</v>
      </c>
      <c r="L415">
        <v>1</v>
      </c>
      <c r="M415">
        <v>8</v>
      </c>
      <c r="N415">
        <v>105</v>
      </c>
      <c r="O415">
        <v>9</v>
      </c>
      <c r="P415">
        <v>49</v>
      </c>
      <c r="Q415">
        <v>1</v>
      </c>
      <c r="R415">
        <v>840</v>
      </c>
      <c r="S415" t="str" cm="1">
        <f t="array" ref="S415">_xlfn.IFS(E418&lt;30,"18-29",E418&lt;45,"30-44",TRUE,"45+")</f>
        <v>45+</v>
      </c>
      <c r="T415" t="str" cm="1">
        <f t="array" ref="T415">_xlfn.IFS(F415&lt;=2,"0-2 Years",F415&lt;=5,"3-5 Years",F415&lt;=8,"6-8 Years",TRUE,"9-10 Years")</f>
        <v>9-10 Years</v>
      </c>
      <c r="U415" t="str" cm="1">
        <f t="array" ref="U415">_xlfn.IFS(P415&gt;60,"High Risk",P415&gt;30,"Medium Risk",TRUE,"Low Risk")</f>
        <v>Medium Risk</v>
      </c>
      <c r="V415">
        <f t="shared" si="6"/>
        <v>0</v>
      </c>
    </row>
    <row r="416" spans="1:22" x14ac:dyDescent="0.2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 s="2">
        <v>0</v>
      </c>
      <c r="H416">
        <v>2</v>
      </c>
      <c r="I416">
        <v>1</v>
      </c>
      <c r="J416">
        <v>0</v>
      </c>
      <c r="K416" s="1">
        <v>167155.35999999999</v>
      </c>
      <c r="L416">
        <v>0</v>
      </c>
      <c r="M416">
        <v>17</v>
      </c>
      <c r="N416">
        <v>3071</v>
      </c>
      <c r="O416">
        <v>1</v>
      </c>
      <c r="P416">
        <v>84</v>
      </c>
      <c r="Q416">
        <v>5.8823529411764705E-2</v>
      </c>
      <c r="R416">
        <v>52207</v>
      </c>
      <c r="S416" t="str" cm="1">
        <f t="array" ref="S416">_xlfn.IFS(E419&lt;30,"18-29",E419&lt;45,"30-44",TRUE,"45+")</f>
        <v>30-44</v>
      </c>
      <c r="T416" t="str" cm="1">
        <f t="array" ref="T416">_xlfn.IFS(F416&lt;=2,"0-2 Years",F416&lt;=5,"3-5 Years",F416&lt;=8,"6-8 Years",TRUE,"9-10 Years")</f>
        <v>6-8 Years</v>
      </c>
      <c r="U416" t="str" cm="1">
        <f t="array" ref="U416">_xlfn.IFS(P416&gt;60,"High Risk",P416&gt;30,"Medium Risk",TRUE,"Low Risk")</f>
        <v>High Risk</v>
      </c>
      <c r="V416">
        <f t="shared" si="6"/>
        <v>6</v>
      </c>
    </row>
    <row r="417" spans="1:22" x14ac:dyDescent="0.2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 s="2">
        <v>0</v>
      </c>
      <c r="H417">
        <v>2</v>
      </c>
      <c r="I417">
        <v>0</v>
      </c>
      <c r="J417">
        <v>0</v>
      </c>
      <c r="K417" s="1">
        <v>191420.71</v>
      </c>
      <c r="L417">
        <v>0</v>
      </c>
      <c r="M417">
        <v>20</v>
      </c>
      <c r="N417">
        <v>2854</v>
      </c>
      <c r="O417">
        <v>6</v>
      </c>
      <c r="P417">
        <v>50</v>
      </c>
      <c r="Q417">
        <v>0.3</v>
      </c>
      <c r="R417">
        <v>57080</v>
      </c>
      <c r="S417" t="str" cm="1">
        <f t="array" ref="S417">_xlfn.IFS(E420&lt;30,"18-29",E420&lt;45,"30-44",TRUE,"45+")</f>
        <v>45+</v>
      </c>
      <c r="T417" t="str" cm="1">
        <f t="array" ref="T417">_xlfn.IFS(F417&lt;=2,"0-2 Years",F417&lt;=5,"3-5 Years",F417&lt;=8,"6-8 Years",TRUE,"9-10 Years")</f>
        <v>6-8 Years</v>
      </c>
      <c r="U417" t="str" cm="1">
        <f t="array" ref="U417">_xlfn.IFS(P417&gt;60,"High Risk",P417&gt;30,"Medium Risk",TRUE,"Low Risk")</f>
        <v>Medium Risk</v>
      </c>
      <c r="V417">
        <f t="shared" si="6"/>
        <v>6</v>
      </c>
    </row>
    <row r="418" spans="1:22" x14ac:dyDescent="0.2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 s="2">
        <v>110368.03</v>
      </c>
      <c r="H418">
        <v>1</v>
      </c>
      <c r="I418">
        <v>0</v>
      </c>
      <c r="J418">
        <v>0</v>
      </c>
      <c r="K418" s="1">
        <v>11384.45</v>
      </c>
      <c r="L418">
        <v>1</v>
      </c>
      <c r="M418">
        <v>2</v>
      </c>
      <c r="N418">
        <v>3237</v>
      </c>
      <c r="O418">
        <v>5</v>
      </c>
      <c r="P418">
        <v>132</v>
      </c>
      <c r="Q418">
        <v>1</v>
      </c>
      <c r="R418">
        <v>6474</v>
      </c>
      <c r="S418" t="str" cm="1">
        <f t="array" ref="S418">_xlfn.IFS(E421&lt;30,"18-29",E421&lt;45,"30-44",TRUE,"45+")</f>
        <v>18-29</v>
      </c>
      <c r="T418" t="str" cm="1">
        <f t="array" ref="T418">_xlfn.IFS(F418&lt;=2,"0-2 Years",F418&lt;=5,"3-5 Years",F418&lt;=8,"6-8 Years",TRUE,"9-10 Years")</f>
        <v>3-5 Years</v>
      </c>
      <c r="U418" t="str" cm="1">
        <f t="array" ref="U418">_xlfn.IFS(P418&gt;60,"High Risk",P418&gt;30,"Medium Risk",TRUE,"Low Risk")</f>
        <v>High Risk</v>
      </c>
      <c r="V418">
        <f t="shared" si="6"/>
        <v>6</v>
      </c>
    </row>
    <row r="419" spans="1:22" hidden="1" x14ac:dyDescent="0.2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 s="2">
        <v>89588.35</v>
      </c>
      <c r="H419">
        <v>1</v>
      </c>
      <c r="I419">
        <v>1</v>
      </c>
      <c r="J419">
        <v>1</v>
      </c>
      <c r="K419" s="1">
        <v>94898.1</v>
      </c>
      <c r="L419">
        <v>0</v>
      </c>
      <c r="M419">
        <v>21</v>
      </c>
      <c r="N419">
        <v>3809</v>
      </c>
      <c r="O419">
        <v>1</v>
      </c>
      <c r="P419">
        <v>176</v>
      </c>
      <c r="Q419">
        <v>4.7619047619047616E-2</v>
      </c>
      <c r="R419">
        <v>79989</v>
      </c>
      <c r="S419" t="str" cm="1">
        <f t="array" ref="S419">_xlfn.IFS(E422&lt;30,"18-29",E422&lt;45,"30-44",TRUE,"45+")</f>
        <v>45+</v>
      </c>
      <c r="T419" t="str" cm="1">
        <f t="array" ref="T419">_xlfn.IFS(F419&lt;=2,"0-2 Years",F419&lt;=5,"3-5 Years",F419&lt;=8,"6-8 Years",TRUE,"9-10 Years")</f>
        <v>9-10 Years</v>
      </c>
      <c r="U419" t="str" cm="1">
        <f t="array" ref="U419">_xlfn.IFS(P419&gt;60,"High Risk",P419&gt;30,"Medium Risk",TRUE,"Low Risk")</f>
        <v>High Risk</v>
      </c>
      <c r="V419">
        <f t="shared" si="6"/>
        <v>2</v>
      </c>
    </row>
    <row r="420" spans="1:22" x14ac:dyDescent="0.2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 s="2">
        <v>0</v>
      </c>
      <c r="H420">
        <v>2</v>
      </c>
      <c r="I420">
        <v>0</v>
      </c>
      <c r="J420">
        <v>0</v>
      </c>
      <c r="K420" s="1">
        <v>106781.59</v>
      </c>
      <c r="L420">
        <v>0</v>
      </c>
      <c r="M420">
        <v>13</v>
      </c>
      <c r="N420">
        <v>4408</v>
      </c>
      <c r="O420">
        <v>0</v>
      </c>
      <c r="P420">
        <v>113</v>
      </c>
      <c r="Q420">
        <v>0</v>
      </c>
      <c r="R420">
        <v>57304</v>
      </c>
      <c r="S420" t="str" cm="1">
        <f t="array" ref="S420">_xlfn.IFS(E423&lt;30,"18-29",E423&lt;45,"30-44",TRUE,"45+")</f>
        <v>30-44</v>
      </c>
      <c r="T420" t="str" cm="1">
        <f t="array" ref="T420">_xlfn.IFS(F420&lt;=2,"0-2 Years",F420&lt;=5,"3-5 Years",F420&lt;=8,"6-8 Years",TRUE,"9-10 Years")</f>
        <v>6-8 Years</v>
      </c>
      <c r="U420" t="str" cm="1">
        <f t="array" ref="U420">_xlfn.IFS(P420&gt;60,"High Risk",P420&gt;30,"Medium Risk",TRUE,"Low Risk")</f>
        <v>High Risk</v>
      </c>
      <c r="V420">
        <f t="shared" si="6"/>
        <v>7</v>
      </c>
    </row>
    <row r="421" spans="1:22" x14ac:dyDescent="0.2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 s="2">
        <v>0</v>
      </c>
      <c r="H421">
        <v>2</v>
      </c>
      <c r="I421">
        <v>0</v>
      </c>
      <c r="J421">
        <v>0</v>
      </c>
      <c r="K421" s="1">
        <v>159508.51999999999</v>
      </c>
      <c r="L421">
        <v>0</v>
      </c>
      <c r="M421">
        <v>4</v>
      </c>
      <c r="N421">
        <v>113</v>
      </c>
      <c r="O421">
        <v>4</v>
      </c>
      <c r="P421">
        <v>103</v>
      </c>
      <c r="Q421">
        <v>1</v>
      </c>
      <c r="R421">
        <v>452</v>
      </c>
      <c r="S421" t="str" cm="1">
        <f t="array" ref="S421">_xlfn.IFS(E424&lt;30,"18-29",E424&lt;45,"30-44",TRUE,"45+")</f>
        <v>30-44</v>
      </c>
      <c r="T421" t="str" cm="1">
        <f t="array" ref="T421">_xlfn.IFS(F421&lt;=2,"0-2 Years",F421&lt;=5,"3-5 Years",F421&lt;=8,"6-8 Years",TRUE,"9-10 Years")</f>
        <v>6-8 Years</v>
      </c>
      <c r="U421" t="str" cm="1">
        <f t="array" ref="U421">_xlfn.IFS(P421&gt;60,"High Risk",P421&gt;30,"Medium Risk",TRUE,"Low Risk")</f>
        <v>High Risk</v>
      </c>
      <c r="V421">
        <f t="shared" si="6"/>
        <v>6</v>
      </c>
    </row>
    <row r="422" spans="1:22" x14ac:dyDescent="0.2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 s="2">
        <v>115924.89</v>
      </c>
      <c r="H422">
        <v>1</v>
      </c>
      <c r="I422">
        <v>1</v>
      </c>
      <c r="J422">
        <v>0</v>
      </c>
      <c r="K422" s="1">
        <v>93524.19</v>
      </c>
      <c r="L422">
        <v>1</v>
      </c>
      <c r="M422">
        <v>12</v>
      </c>
      <c r="N422">
        <v>226</v>
      </c>
      <c r="O422">
        <v>6</v>
      </c>
      <c r="P422">
        <v>95</v>
      </c>
      <c r="Q422">
        <v>0.5</v>
      </c>
      <c r="R422">
        <v>2712</v>
      </c>
      <c r="S422" t="str" cm="1">
        <f t="array" ref="S422">_xlfn.IFS(E425&lt;30,"18-29",E425&lt;45,"30-44",TRUE,"45+")</f>
        <v>30-44</v>
      </c>
      <c r="T422" t="str" cm="1">
        <f t="array" ref="T422">_xlfn.IFS(F422&lt;=2,"0-2 Years",F422&lt;=5,"3-5 Years",F422&lt;=8,"6-8 Years",TRUE,"9-10 Years")</f>
        <v>3-5 Years</v>
      </c>
      <c r="U422" t="str" cm="1">
        <f t="array" ref="U422">_xlfn.IFS(P422&gt;60,"High Risk",P422&gt;30,"Medium Risk",TRUE,"Low Risk")</f>
        <v>High Risk</v>
      </c>
      <c r="V422">
        <f t="shared" si="6"/>
        <v>6</v>
      </c>
    </row>
    <row r="423" spans="1:22" x14ac:dyDescent="0.2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 s="2">
        <v>0</v>
      </c>
      <c r="H423">
        <v>2</v>
      </c>
      <c r="I423">
        <v>1</v>
      </c>
      <c r="J423">
        <v>0</v>
      </c>
      <c r="K423" s="1">
        <v>87168.46</v>
      </c>
      <c r="L423">
        <v>0</v>
      </c>
      <c r="M423">
        <v>10</v>
      </c>
      <c r="N423">
        <v>132</v>
      </c>
      <c r="O423">
        <v>4</v>
      </c>
      <c r="P423">
        <v>144</v>
      </c>
      <c r="Q423">
        <v>0.4</v>
      </c>
      <c r="R423">
        <v>1320</v>
      </c>
      <c r="S423" t="str" cm="1">
        <f t="array" ref="S423">_xlfn.IFS(E426&lt;30,"18-29",E426&lt;45,"30-44",TRUE,"45+")</f>
        <v>30-44</v>
      </c>
      <c r="T423" t="str" cm="1">
        <f t="array" ref="T423">_xlfn.IFS(F423&lt;=2,"0-2 Years",F423&lt;=5,"3-5 Years",F423&lt;=8,"6-8 Years",TRUE,"9-10 Years")</f>
        <v>0-2 Years</v>
      </c>
      <c r="U423" t="str" cm="1">
        <f t="array" ref="U423">_xlfn.IFS(P423&gt;60,"High Risk",P423&gt;30,"Medium Risk",TRUE,"Low Risk")</f>
        <v>High Risk</v>
      </c>
      <c r="V423">
        <f t="shared" si="6"/>
        <v>7</v>
      </c>
    </row>
    <row r="424" spans="1:22" hidden="1" x14ac:dyDescent="0.2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 s="2">
        <v>111756.5</v>
      </c>
      <c r="H424">
        <v>1</v>
      </c>
      <c r="I424">
        <v>1</v>
      </c>
      <c r="J424">
        <v>0</v>
      </c>
      <c r="K424" s="1">
        <v>8128.32</v>
      </c>
      <c r="L424">
        <v>1</v>
      </c>
      <c r="M424">
        <v>16</v>
      </c>
      <c r="N424">
        <v>602</v>
      </c>
      <c r="O424">
        <v>4</v>
      </c>
      <c r="P424">
        <v>172</v>
      </c>
      <c r="Q424">
        <v>0.25</v>
      </c>
      <c r="R424">
        <v>9632</v>
      </c>
      <c r="S424" t="str" cm="1">
        <f t="array" ref="S424">_xlfn.IFS(E427&lt;30,"18-29",E427&lt;45,"30-44",TRUE,"45+")</f>
        <v>18-29</v>
      </c>
      <c r="T424" t="str" cm="1">
        <f t="array" ref="T424">_xlfn.IFS(F424&lt;=2,"0-2 Years",F424&lt;=5,"3-5 Years",F424&lt;=8,"6-8 Years",TRUE,"9-10 Years")</f>
        <v>6-8 Years</v>
      </c>
      <c r="U424" t="str" cm="1">
        <f t="array" ref="U424">_xlfn.IFS(P424&gt;60,"High Risk",P424&gt;30,"Medium Risk",TRUE,"Low Risk")</f>
        <v>High Risk</v>
      </c>
      <c r="V424">
        <f t="shared" si="6"/>
        <v>5</v>
      </c>
    </row>
    <row r="425" spans="1:22" x14ac:dyDescent="0.2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 s="2">
        <v>0</v>
      </c>
      <c r="H425">
        <v>1</v>
      </c>
      <c r="I425">
        <v>1</v>
      </c>
      <c r="J425">
        <v>0</v>
      </c>
      <c r="K425" s="1">
        <v>125518.32</v>
      </c>
      <c r="L425">
        <v>0</v>
      </c>
      <c r="M425">
        <v>21</v>
      </c>
      <c r="N425">
        <v>3924</v>
      </c>
      <c r="O425">
        <v>3</v>
      </c>
      <c r="P425">
        <v>84</v>
      </c>
      <c r="Q425">
        <v>0.14285714285714285</v>
      </c>
      <c r="R425">
        <v>82404</v>
      </c>
      <c r="S425" t="str" cm="1">
        <f t="array" ref="S425">_xlfn.IFS(E428&lt;30,"18-29",E428&lt;45,"30-44",TRUE,"45+")</f>
        <v>30-44</v>
      </c>
      <c r="T425" t="str" cm="1">
        <f t="array" ref="T425">_xlfn.IFS(F425&lt;=2,"0-2 Years",F425&lt;=5,"3-5 Years",F425&lt;=8,"6-8 Years",TRUE,"9-10 Years")</f>
        <v>3-5 Years</v>
      </c>
      <c r="U425" t="str" cm="1">
        <f t="array" ref="U425">_xlfn.IFS(P425&gt;60,"High Risk",P425&gt;30,"Medium Risk",TRUE,"Low Risk")</f>
        <v>High Risk</v>
      </c>
      <c r="V425">
        <f t="shared" si="6"/>
        <v>8</v>
      </c>
    </row>
    <row r="426" spans="1:22" x14ac:dyDescent="0.2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 s="2">
        <v>0</v>
      </c>
      <c r="H426">
        <v>1</v>
      </c>
      <c r="I426">
        <v>1</v>
      </c>
      <c r="J426">
        <v>0</v>
      </c>
      <c r="K426" s="1">
        <v>48963.59</v>
      </c>
      <c r="L426">
        <v>0</v>
      </c>
      <c r="M426">
        <v>23</v>
      </c>
      <c r="N426">
        <v>4846</v>
      </c>
      <c r="O426">
        <v>7</v>
      </c>
      <c r="P426">
        <v>162</v>
      </c>
      <c r="Q426">
        <v>0.30434782608695654</v>
      </c>
      <c r="R426">
        <v>111458</v>
      </c>
      <c r="S426" t="str" cm="1">
        <f t="array" ref="S426">_xlfn.IFS(E429&lt;30,"18-29",E429&lt;45,"30-44",TRUE,"45+")</f>
        <v>45+</v>
      </c>
      <c r="T426" t="str" cm="1">
        <f t="array" ref="T426">_xlfn.IFS(F426&lt;=2,"0-2 Years",F426&lt;=5,"3-5 Years",F426&lt;=8,"6-8 Years",TRUE,"9-10 Years")</f>
        <v>9-10 Years</v>
      </c>
      <c r="U426" t="str" cm="1">
        <f t="array" ref="U426">_xlfn.IFS(P426&gt;60,"High Risk",P426&gt;30,"Medium Risk",TRUE,"Low Risk")</f>
        <v>High Risk</v>
      </c>
      <c r="V426">
        <f t="shared" si="6"/>
        <v>8</v>
      </c>
    </row>
    <row r="427" spans="1:22" hidden="1" x14ac:dyDescent="0.2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 s="2">
        <v>162923.85</v>
      </c>
      <c r="H427">
        <v>1</v>
      </c>
      <c r="I427">
        <v>1</v>
      </c>
      <c r="J427">
        <v>0</v>
      </c>
      <c r="K427" s="1">
        <v>98368.24</v>
      </c>
      <c r="L427">
        <v>0</v>
      </c>
      <c r="M427">
        <v>6</v>
      </c>
      <c r="N427">
        <v>4287</v>
      </c>
      <c r="O427">
        <v>9</v>
      </c>
      <c r="P427">
        <v>65</v>
      </c>
      <c r="Q427">
        <v>1</v>
      </c>
      <c r="R427">
        <v>25722</v>
      </c>
      <c r="S427" t="str" cm="1">
        <f t="array" ref="S427">_xlfn.IFS(E430&lt;30,"18-29",E430&lt;45,"30-44",TRUE,"45+")</f>
        <v>30-44</v>
      </c>
      <c r="T427" t="str" cm="1">
        <f t="array" ref="T427">_xlfn.IFS(F427&lt;=2,"0-2 Years",F427&lt;=5,"3-5 Years",F427&lt;=8,"6-8 Years",TRUE,"9-10 Years")</f>
        <v>9-10 Years</v>
      </c>
      <c r="U427" t="str" cm="1">
        <f t="array" ref="U427">_xlfn.IFS(P427&gt;60,"High Risk",P427&gt;30,"Medium Risk",TRUE,"Low Risk")</f>
        <v>High Risk</v>
      </c>
      <c r="V427">
        <f t="shared" si="6"/>
        <v>5</v>
      </c>
    </row>
    <row r="428" spans="1:22" hidden="1" x14ac:dyDescent="0.2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 s="2">
        <v>124576.65</v>
      </c>
      <c r="H428">
        <v>2</v>
      </c>
      <c r="I428">
        <v>1</v>
      </c>
      <c r="J428">
        <v>0</v>
      </c>
      <c r="K428" s="1">
        <v>148584.60999999999</v>
      </c>
      <c r="L428">
        <v>0</v>
      </c>
      <c r="M428">
        <v>6</v>
      </c>
      <c r="N428">
        <v>4028</v>
      </c>
      <c r="O428">
        <v>10</v>
      </c>
      <c r="P428">
        <v>35</v>
      </c>
      <c r="Q428">
        <v>1</v>
      </c>
      <c r="R428">
        <v>24168</v>
      </c>
      <c r="S428" t="str" cm="1">
        <f t="array" ref="S428">_xlfn.IFS(E431&lt;30,"18-29",E431&lt;45,"30-44",TRUE,"45+")</f>
        <v>30-44</v>
      </c>
      <c r="T428" t="str" cm="1">
        <f t="array" ref="T428">_xlfn.IFS(F428&lt;=2,"0-2 Years",F428&lt;=5,"3-5 Years",F428&lt;=8,"6-8 Years",TRUE,"9-10 Years")</f>
        <v>9-10 Years</v>
      </c>
      <c r="U428" t="str" cm="1">
        <f t="array" ref="U428">_xlfn.IFS(P428&gt;60,"High Risk",P428&gt;30,"Medium Risk",TRUE,"Low Risk")</f>
        <v>Medium Risk</v>
      </c>
      <c r="V428">
        <f t="shared" si="6"/>
        <v>3</v>
      </c>
    </row>
    <row r="429" spans="1:22" hidden="1" x14ac:dyDescent="0.2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 s="2">
        <v>80793.58</v>
      </c>
      <c r="H429">
        <v>1</v>
      </c>
      <c r="I429">
        <v>1</v>
      </c>
      <c r="J429">
        <v>1</v>
      </c>
      <c r="K429" s="1">
        <v>27474.81</v>
      </c>
      <c r="L429">
        <v>0</v>
      </c>
      <c r="M429">
        <v>2</v>
      </c>
      <c r="N429">
        <v>1330</v>
      </c>
      <c r="O429">
        <v>4</v>
      </c>
      <c r="P429">
        <v>84</v>
      </c>
      <c r="Q429">
        <v>1</v>
      </c>
      <c r="R429">
        <v>2660</v>
      </c>
      <c r="S429" t="str" cm="1">
        <f t="array" ref="S429">_xlfn.IFS(E432&lt;30,"18-29",E432&lt;45,"30-44",TRUE,"45+")</f>
        <v>45+</v>
      </c>
      <c r="T429" t="str" cm="1">
        <f t="array" ref="T429">_xlfn.IFS(F429&lt;=2,"0-2 Years",F429&lt;=5,"3-5 Years",F429&lt;=8,"6-8 Years",TRUE,"9-10 Years")</f>
        <v>0-2 Years</v>
      </c>
      <c r="U429" t="str" cm="1">
        <f t="array" ref="U429">_xlfn.IFS(P429&gt;60,"High Risk",P429&gt;30,"Medium Risk",TRUE,"Low Risk")</f>
        <v>High Risk</v>
      </c>
      <c r="V429">
        <f t="shared" si="6"/>
        <v>3</v>
      </c>
    </row>
    <row r="430" spans="1:22" hidden="1" x14ac:dyDescent="0.2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 s="2">
        <v>71340.09</v>
      </c>
      <c r="H430">
        <v>1</v>
      </c>
      <c r="I430">
        <v>1</v>
      </c>
      <c r="J430">
        <v>0</v>
      </c>
      <c r="K430" s="1">
        <v>76192.210000000006</v>
      </c>
      <c r="L430">
        <v>0</v>
      </c>
      <c r="M430">
        <v>10</v>
      </c>
      <c r="N430">
        <v>892</v>
      </c>
      <c r="O430">
        <v>5</v>
      </c>
      <c r="P430">
        <v>117</v>
      </c>
      <c r="Q430">
        <v>0.5</v>
      </c>
      <c r="R430">
        <v>8920</v>
      </c>
      <c r="S430" t="str" cm="1">
        <f t="array" ref="S430">_xlfn.IFS(E433&lt;30,"18-29",E433&lt;45,"30-44",TRUE,"45+")</f>
        <v>30-44</v>
      </c>
      <c r="T430" t="str" cm="1">
        <f t="array" ref="T430">_xlfn.IFS(F430&lt;=2,"0-2 Years",F430&lt;=5,"3-5 Years",F430&lt;=8,"6-8 Years",TRUE,"9-10 Years")</f>
        <v>9-10 Years</v>
      </c>
      <c r="U430" t="str" cm="1">
        <f t="array" ref="U430">_xlfn.IFS(P430&gt;60,"High Risk",P430&gt;30,"Medium Risk",TRUE,"Low Risk")</f>
        <v>High Risk</v>
      </c>
      <c r="V430">
        <f t="shared" si="6"/>
        <v>5</v>
      </c>
    </row>
    <row r="431" spans="1:22" x14ac:dyDescent="0.2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 s="2">
        <v>99282.63</v>
      </c>
      <c r="H431">
        <v>1</v>
      </c>
      <c r="I431">
        <v>0</v>
      </c>
      <c r="J431">
        <v>0</v>
      </c>
      <c r="K431" s="1">
        <v>134600.94</v>
      </c>
      <c r="L431">
        <v>1</v>
      </c>
      <c r="M431">
        <v>26</v>
      </c>
      <c r="N431">
        <v>2745</v>
      </c>
      <c r="O431">
        <v>1</v>
      </c>
      <c r="P431">
        <v>137</v>
      </c>
      <c r="Q431">
        <v>3.8461538461538464E-2</v>
      </c>
      <c r="R431">
        <v>71370</v>
      </c>
      <c r="S431" t="str" cm="1">
        <f t="array" ref="S431">_xlfn.IFS(E434&lt;30,"18-29",E434&lt;45,"30-44",TRUE,"45+")</f>
        <v>30-44</v>
      </c>
      <c r="T431" t="str" cm="1">
        <f t="array" ref="T431">_xlfn.IFS(F431&lt;=2,"0-2 Years",F431&lt;=5,"3-5 Years",F431&lt;=8,"6-8 Years",TRUE,"9-10 Years")</f>
        <v>0-2 Years</v>
      </c>
      <c r="U431" t="str" cm="1">
        <f t="array" ref="U431">_xlfn.IFS(P431&gt;60,"High Risk",P431&gt;30,"Medium Risk",TRUE,"Low Risk")</f>
        <v>High Risk</v>
      </c>
      <c r="V431">
        <f t="shared" si="6"/>
        <v>6</v>
      </c>
    </row>
    <row r="432" spans="1:22" hidden="1" x14ac:dyDescent="0.2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 s="2">
        <v>137946.39000000001</v>
      </c>
      <c r="H432">
        <v>1</v>
      </c>
      <c r="I432">
        <v>1</v>
      </c>
      <c r="J432">
        <v>1</v>
      </c>
      <c r="K432" s="1">
        <v>72467.990000000005</v>
      </c>
      <c r="L432">
        <v>1</v>
      </c>
      <c r="M432">
        <v>25</v>
      </c>
      <c r="N432">
        <v>345</v>
      </c>
      <c r="O432">
        <v>2</v>
      </c>
      <c r="P432">
        <v>39</v>
      </c>
      <c r="Q432">
        <v>0.08</v>
      </c>
      <c r="R432">
        <v>8625</v>
      </c>
      <c r="S432" t="str" cm="1">
        <f t="array" ref="S432">_xlfn.IFS(E435&lt;30,"18-29",E435&lt;45,"30-44",TRUE,"45+")</f>
        <v>30-44</v>
      </c>
      <c r="T432" t="str" cm="1">
        <f t="array" ref="T432">_xlfn.IFS(F432&lt;=2,"0-2 Years",F432&lt;=5,"3-5 Years",F432&lt;=8,"6-8 Years",TRUE,"9-10 Years")</f>
        <v>3-5 Years</v>
      </c>
      <c r="U432" t="str" cm="1">
        <f t="array" ref="U432">_xlfn.IFS(P432&gt;60,"High Risk",P432&gt;30,"Medium Risk",TRUE,"Low Risk")</f>
        <v>Medium Risk</v>
      </c>
      <c r="V432">
        <f t="shared" si="6"/>
        <v>3</v>
      </c>
    </row>
    <row r="433" spans="1:22" hidden="1" x14ac:dyDescent="0.2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 s="2">
        <v>127892.57</v>
      </c>
      <c r="H433">
        <v>2</v>
      </c>
      <c r="I433">
        <v>0</v>
      </c>
      <c r="J433">
        <v>1</v>
      </c>
      <c r="K433" s="1">
        <v>199645.45</v>
      </c>
      <c r="L433">
        <v>0</v>
      </c>
      <c r="M433">
        <v>3</v>
      </c>
      <c r="N433">
        <v>3172</v>
      </c>
      <c r="O433">
        <v>8</v>
      </c>
      <c r="P433">
        <v>61</v>
      </c>
      <c r="Q433">
        <v>1</v>
      </c>
      <c r="R433">
        <v>9516</v>
      </c>
      <c r="S433" t="str" cm="1">
        <f t="array" ref="S433">_xlfn.IFS(E436&lt;30,"18-29",E436&lt;45,"30-44",TRUE,"45+")</f>
        <v>30-44</v>
      </c>
      <c r="T433" t="str" cm="1">
        <f t="array" ref="T433">_xlfn.IFS(F433&lt;=2,"0-2 Years",F433&lt;=5,"3-5 Years",F433&lt;=8,"6-8 Years",TRUE,"9-10 Years")</f>
        <v>0-2 Years</v>
      </c>
      <c r="U433" t="str" cm="1">
        <f t="array" ref="U433">_xlfn.IFS(P433&gt;60,"High Risk",P433&gt;30,"Medium Risk",TRUE,"Low Risk")</f>
        <v>High Risk</v>
      </c>
      <c r="V433">
        <f t="shared" si="6"/>
        <v>1</v>
      </c>
    </row>
    <row r="434" spans="1:22" x14ac:dyDescent="0.2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 s="2">
        <v>101084.36</v>
      </c>
      <c r="H434">
        <v>1</v>
      </c>
      <c r="I434">
        <v>1</v>
      </c>
      <c r="J434">
        <v>0</v>
      </c>
      <c r="K434" s="1">
        <v>42749.85</v>
      </c>
      <c r="L434">
        <v>0</v>
      </c>
      <c r="M434">
        <v>22</v>
      </c>
      <c r="N434">
        <v>1862</v>
      </c>
      <c r="O434">
        <v>1</v>
      </c>
      <c r="P434">
        <v>82</v>
      </c>
      <c r="Q434">
        <v>4.5454545454545456E-2</v>
      </c>
      <c r="R434">
        <v>40964</v>
      </c>
      <c r="S434" t="str" cm="1">
        <f t="array" ref="S434">_xlfn.IFS(E437&lt;30,"18-29",E437&lt;45,"30-44",TRUE,"45+")</f>
        <v>45+</v>
      </c>
      <c r="T434" t="str" cm="1">
        <f t="array" ref="T434">_xlfn.IFS(F434&lt;=2,"0-2 Years",F434&lt;=5,"3-5 Years",F434&lt;=8,"6-8 Years",TRUE,"9-10 Years")</f>
        <v>0-2 Years</v>
      </c>
      <c r="U434" t="str" cm="1">
        <f t="array" ref="U434">_xlfn.IFS(P434&gt;60,"High Risk",P434&gt;30,"Medium Risk",TRUE,"Low Risk")</f>
        <v>High Risk</v>
      </c>
      <c r="V434">
        <f t="shared" si="6"/>
        <v>6</v>
      </c>
    </row>
    <row r="435" spans="1:22" hidden="1" x14ac:dyDescent="0.2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 s="2">
        <v>114754.08</v>
      </c>
      <c r="H435">
        <v>1</v>
      </c>
      <c r="I435">
        <v>1</v>
      </c>
      <c r="J435">
        <v>0</v>
      </c>
      <c r="K435" s="1">
        <v>136050.44</v>
      </c>
      <c r="L435">
        <v>1</v>
      </c>
      <c r="M435">
        <v>9</v>
      </c>
      <c r="N435">
        <v>3095</v>
      </c>
      <c r="O435">
        <v>3</v>
      </c>
      <c r="P435">
        <v>82</v>
      </c>
      <c r="Q435">
        <v>0.33333333333333331</v>
      </c>
      <c r="R435">
        <v>27855</v>
      </c>
      <c r="S435" t="str" cm="1">
        <f t="array" ref="S435">_xlfn.IFS(E438&lt;30,"18-29",E438&lt;45,"30-44",TRUE,"45+")</f>
        <v>30-44</v>
      </c>
      <c r="T435" t="str" cm="1">
        <f t="array" ref="T435">_xlfn.IFS(F435&lt;=2,"0-2 Years",F435&lt;=5,"3-5 Years",F435&lt;=8,"6-8 Years",TRUE,"9-10 Years")</f>
        <v>6-8 Years</v>
      </c>
      <c r="U435" t="str" cm="1">
        <f t="array" ref="U435">_xlfn.IFS(P435&gt;60,"High Risk",P435&gt;30,"Medium Risk",TRUE,"Low Risk")</f>
        <v>High Risk</v>
      </c>
      <c r="V435">
        <f t="shared" si="6"/>
        <v>5</v>
      </c>
    </row>
    <row r="436" spans="1:22" x14ac:dyDescent="0.2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 s="2">
        <v>0</v>
      </c>
      <c r="H436">
        <v>1</v>
      </c>
      <c r="I436">
        <v>0</v>
      </c>
      <c r="J436">
        <v>0</v>
      </c>
      <c r="K436" s="1">
        <v>73564.44</v>
      </c>
      <c r="L436">
        <v>0</v>
      </c>
      <c r="M436">
        <v>12</v>
      </c>
      <c r="N436">
        <v>978</v>
      </c>
      <c r="O436">
        <v>4</v>
      </c>
      <c r="P436">
        <v>84</v>
      </c>
      <c r="Q436">
        <v>0.33333333333333331</v>
      </c>
      <c r="R436">
        <v>11736</v>
      </c>
      <c r="S436" t="str" cm="1">
        <f t="array" ref="S436">_xlfn.IFS(E439&lt;30,"18-29",E439&lt;45,"30-44",TRUE,"45+")</f>
        <v>30-44</v>
      </c>
      <c r="T436" t="str" cm="1">
        <f t="array" ref="T436">_xlfn.IFS(F436&lt;=2,"0-2 Years",F436&lt;=5,"3-5 Years",F436&lt;=8,"6-8 Years",TRUE,"9-10 Years")</f>
        <v>6-8 Years</v>
      </c>
      <c r="U436" t="str" cm="1">
        <f t="array" ref="U436">_xlfn.IFS(P436&gt;60,"High Risk",P436&gt;30,"Medium Risk",TRUE,"Low Risk")</f>
        <v>High Risk</v>
      </c>
      <c r="V436">
        <f t="shared" si="6"/>
        <v>8</v>
      </c>
    </row>
    <row r="437" spans="1:22" hidden="1" x14ac:dyDescent="0.2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 s="2">
        <v>99286.98</v>
      </c>
      <c r="H437">
        <v>1</v>
      </c>
      <c r="I437">
        <v>0</v>
      </c>
      <c r="J437">
        <v>1</v>
      </c>
      <c r="K437" s="1">
        <v>85578.63</v>
      </c>
      <c r="L437">
        <v>0</v>
      </c>
      <c r="M437">
        <v>8</v>
      </c>
      <c r="N437">
        <v>480</v>
      </c>
      <c r="O437">
        <v>3</v>
      </c>
      <c r="P437">
        <v>138</v>
      </c>
      <c r="Q437">
        <v>0.375</v>
      </c>
      <c r="R437">
        <v>3840</v>
      </c>
      <c r="S437" t="str" cm="1">
        <f t="array" ref="S437">_xlfn.IFS(E440&lt;30,"18-29",E440&lt;45,"30-44",TRUE,"45+")</f>
        <v>30-44</v>
      </c>
      <c r="T437" t="str" cm="1">
        <f t="array" ref="T437">_xlfn.IFS(F437&lt;=2,"0-2 Years",F437&lt;=5,"3-5 Years",F437&lt;=8,"6-8 Years",TRUE,"9-10 Years")</f>
        <v>3-5 Years</v>
      </c>
      <c r="U437" t="str" cm="1">
        <f t="array" ref="U437">_xlfn.IFS(P437&gt;60,"High Risk",P437&gt;30,"Medium Risk",TRUE,"Low Risk")</f>
        <v>High Risk</v>
      </c>
      <c r="V437">
        <f t="shared" si="6"/>
        <v>3</v>
      </c>
    </row>
    <row r="438" spans="1:22" hidden="1" x14ac:dyDescent="0.2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 s="2">
        <v>79871.02</v>
      </c>
      <c r="H438">
        <v>2</v>
      </c>
      <c r="I438">
        <v>1</v>
      </c>
      <c r="J438">
        <v>0</v>
      </c>
      <c r="K438" s="1">
        <v>129826.89</v>
      </c>
      <c r="L438">
        <v>0</v>
      </c>
      <c r="M438">
        <v>28</v>
      </c>
      <c r="N438">
        <v>2597</v>
      </c>
      <c r="O438">
        <v>1</v>
      </c>
      <c r="P438">
        <v>167</v>
      </c>
      <c r="Q438">
        <v>3.5714285714285712E-2</v>
      </c>
      <c r="R438">
        <v>72716</v>
      </c>
      <c r="S438" t="str" cm="1">
        <f t="array" ref="S438">_xlfn.IFS(E441&lt;30,"18-29",E441&lt;45,"30-44",TRUE,"45+")</f>
        <v>30-44</v>
      </c>
      <c r="T438" t="str" cm="1">
        <f t="array" ref="T438">_xlfn.IFS(F438&lt;=2,"0-2 Years",F438&lt;=5,"3-5 Years",F438&lt;=8,"6-8 Years",TRUE,"9-10 Years")</f>
        <v>3-5 Years</v>
      </c>
      <c r="U438" t="str" cm="1">
        <f t="array" ref="U438">_xlfn.IFS(P438&gt;60,"High Risk",P438&gt;30,"Medium Risk",TRUE,"Low Risk")</f>
        <v>High Risk</v>
      </c>
      <c r="V438">
        <f t="shared" si="6"/>
        <v>3</v>
      </c>
    </row>
    <row r="439" spans="1:22" hidden="1" x14ac:dyDescent="0.2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 s="2">
        <v>104088.59</v>
      </c>
      <c r="H439">
        <v>2</v>
      </c>
      <c r="I439">
        <v>0</v>
      </c>
      <c r="J439">
        <v>0</v>
      </c>
      <c r="K439" s="1">
        <v>119666</v>
      </c>
      <c r="L439">
        <v>0</v>
      </c>
      <c r="M439">
        <v>10</v>
      </c>
      <c r="N439">
        <v>1559</v>
      </c>
      <c r="O439">
        <v>8</v>
      </c>
      <c r="P439">
        <v>113</v>
      </c>
      <c r="Q439">
        <v>0.8</v>
      </c>
      <c r="R439">
        <v>15590</v>
      </c>
      <c r="S439" t="str" cm="1">
        <f t="array" ref="S439">_xlfn.IFS(E442&lt;30,"18-29",E442&lt;45,"30-44",TRUE,"45+")</f>
        <v>30-44</v>
      </c>
      <c r="T439" t="str" cm="1">
        <f t="array" ref="T439">_xlfn.IFS(F439&lt;=2,"0-2 Years",F439&lt;=5,"3-5 Years",F439&lt;=8,"6-8 Years",TRUE,"9-10 Years")</f>
        <v>9-10 Years</v>
      </c>
      <c r="U439" t="str" cm="1">
        <f t="array" ref="U439">_xlfn.IFS(P439&gt;60,"High Risk",P439&gt;30,"Medium Risk",TRUE,"Low Risk")</f>
        <v>High Risk</v>
      </c>
      <c r="V439">
        <f t="shared" si="6"/>
        <v>3</v>
      </c>
    </row>
    <row r="440" spans="1:22" hidden="1" x14ac:dyDescent="0.2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 s="2">
        <v>168190.33</v>
      </c>
      <c r="H440">
        <v>2</v>
      </c>
      <c r="I440">
        <v>1</v>
      </c>
      <c r="J440">
        <v>0</v>
      </c>
      <c r="K440" s="1">
        <v>68052.08</v>
      </c>
      <c r="L440">
        <v>0</v>
      </c>
      <c r="M440">
        <v>8</v>
      </c>
      <c r="N440">
        <v>4064</v>
      </c>
      <c r="O440">
        <v>9</v>
      </c>
      <c r="P440">
        <v>42</v>
      </c>
      <c r="Q440">
        <v>1</v>
      </c>
      <c r="R440">
        <v>32512</v>
      </c>
      <c r="S440" t="str" cm="1">
        <f t="array" ref="S440">_xlfn.IFS(E443&lt;30,"18-29",E443&lt;45,"30-44",TRUE,"45+")</f>
        <v>30-44</v>
      </c>
      <c r="T440" t="str" cm="1">
        <f t="array" ref="T440">_xlfn.IFS(F440&lt;=2,"0-2 Years",F440&lt;=5,"3-5 Years",F440&lt;=8,"6-8 Years",TRUE,"9-10 Years")</f>
        <v>0-2 Years</v>
      </c>
      <c r="U440" t="str" cm="1">
        <f t="array" ref="U440">_xlfn.IFS(P440&gt;60,"High Risk",P440&gt;30,"Medium Risk",TRUE,"Low Risk")</f>
        <v>Medium Risk</v>
      </c>
      <c r="V440">
        <f t="shared" si="6"/>
        <v>4</v>
      </c>
    </row>
    <row r="441" spans="1:22" hidden="1" x14ac:dyDescent="0.2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 s="2">
        <v>85679.25</v>
      </c>
      <c r="H441">
        <v>1</v>
      </c>
      <c r="I441">
        <v>1</v>
      </c>
      <c r="J441">
        <v>1</v>
      </c>
      <c r="K441" s="1">
        <v>164104.74</v>
      </c>
      <c r="L441">
        <v>0</v>
      </c>
      <c r="M441">
        <v>14</v>
      </c>
      <c r="N441">
        <v>2974</v>
      </c>
      <c r="O441">
        <v>3</v>
      </c>
      <c r="P441">
        <v>178</v>
      </c>
      <c r="Q441">
        <v>0.21428571428571427</v>
      </c>
      <c r="R441">
        <v>41636</v>
      </c>
      <c r="S441" t="str" cm="1">
        <f t="array" ref="S441">_xlfn.IFS(E444&lt;30,"18-29",E444&lt;45,"30-44",TRUE,"45+")</f>
        <v>30-44</v>
      </c>
      <c r="T441" t="str" cm="1">
        <f t="array" ref="T441">_xlfn.IFS(F441&lt;=2,"0-2 Years",F441&lt;=5,"3-5 Years",F441&lt;=8,"6-8 Years",TRUE,"9-10 Years")</f>
        <v>3-5 Years</v>
      </c>
      <c r="U441" t="str" cm="1">
        <f t="array" ref="U441">_xlfn.IFS(P441&gt;60,"High Risk",P441&gt;30,"Medium Risk",TRUE,"Low Risk")</f>
        <v>High Risk</v>
      </c>
      <c r="V441">
        <f t="shared" si="6"/>
        <v>2</v>
      </c>
    </row>
    <row r="442" spans="1:22" x14ac:dyDescent="0.2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 s="2">
        <v>0</v>
      </c>
      <c r="H442">
        <v>1</v>
      </c>
      <c r="I442">
        <v>0</v>
      </c>
      <c r="J442">
        <v>0</v>
      </c>
      <c r="K442" s="1">
        <v>80190.36</v>
      </c>
      <c r="L442">
        <v>0</v>
      </c>
      <c r="M442">
        <v>4</v>
      </c>
      <c r="N442">
        <v>3410</v>
      </c>
      <c r="O442">
        <v>5</v>
      </c>
      <c r="P442">
        <v>100</v>
      </c>
      <c r="Q442">
        <v>1</v>
      </c>
      <c r="R442">
        <v>13640</v>
      </c>
      <c r="S442" t="str" cm="1">
        <f t="array" ref="S442">_xlfn.IFS(E445&lt;30,"18-29",E445&lt;45,"30-44",TRUE,"45+")</f>
        <v>45+</v>
      </c>
      <c r="T442" t="str" cm="1">
        <f t="array" ref="T442">_xlfn.IFS(F442&lt;=2,"0-2 Years",F442&lt;=5,"3-5 Years",F442&lt;=8,"6-8 Years",TRUE,"9-10 Years")</f>
        <v>3-5 Years</v>
      </c>
      <c r="U442" t="str" cm="1">
        <f t="array" ref="U442">_xlfn.IFS(P442&gt;60,"High Risk",P442&gt;30,"Medium Risk",TRUE,"Low Risk")</f>
        <v>High Risk</v>
      </c>
      <c r="V442">
        <f t="shared" si="6"/>
        <v>8</v>
      </c>
    </row>
    <row r="443" spans="1:22" x14ac:dyDescent="0.2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 s="2">
        <v>0</v>
      </c>
      <c r="H443">
        <v>2</v>
      </c>
      <c r="I443">
        <v>1</v>
      </c>
      <c r="J443">
        <v>0</v>
      </c>
      <c r="K443" s="1">
        <v>84126.75</v>
      </c>
      <c r="L443">
        <v>0</v>
      </c>
      <c r="M443">
        <v>9</v>
      </c>
      <c r="N443">
        <v>4082</v>
      </c>
      <c r="O443">
        <v>2</v>
      </c>
      <c r="P443">
        <v>51</v>
      </c>
      <c r="Q443">
        <v>0.22222222222222221</v>
      </c>
      <c r="R443">
        <v>36738</v>
      </c>
      <c r="S443" t="str" cm="1">
        <f t="array" ref="S443">_xlfn.IFS(E446&lt;30,"18-29",E446&lt;45,"30-44",TRUE,"45+")</f>
        <v>45+</v>
      </c>
      <c r="T443" t="str" cm="1">
        <f t="array" ref="T443">_xlfn.IFS(F443&lt;=2,"0-2 Years",F443&lt;=5,"3-5 Years",F443&lt;=8,"6-8 Years",TRUE,"9-10 Years")</f>
        <v>9-10 Years</v>
      </c>
      <c r="U443" t="str" cm="1">
        <f t="array" ref="U443">_xlfn.IFS(P443&gt;60,"High Risk",P443&gt;30,"Medium Risk",TRUE,"Low Risk")</f>
        <v>Medium Risk</v>
      </c>
      <c r="V443">
        <f t="shared" si="6"/>
        <v>6</v>
      </c>
    </row>
    <row r="444" spans="1:22" hidden="1" x14ac:dyDescent="0.2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 s="2">
        <v>121551.58</v>
      </c>
      <c r="H444">
        <v>2</v>
      </c>
      <c r="I444">
        <v>1</v>
      </c>
      <c r="J444">
        <v>1</v>
      </c>
      <c r="K444" s="1">
        <v>70179</v>
      </c>
      <c r="L444">
        <v>0</v>
      </c>
      <c r="M444">
        <v>19</v>
      </c>
      <c r="N444">
        <v>2673</v>
      </c>
      <c r="O444">
        <v>5</v>
      </c>
      <c r="P444">
        <v>179</v>
      </c>
      <c r="Q444">
        <v>0.26315789473684209</v>
      </c>
      <c r="R444">
        <v>50787</v>
      </c>
      <c r="S444" t="str" cm="1">
        <f t="array" ref="S444">_xlfn.IFS(E447&lt;30,"18-29",E447&lt;45,"30-44",TRUE,"45+")</f>
        <v>18-29</v>
      </c>
      <c r="T444" t="str" cm="1">
        <f t="array" ref="T444">_xlfn.IFS(F444&lt;=2,"0-2 Years",F444&lt;=5,"3-5 Years",F444&lt;=8,"6-8 Years",TRUE,"9-10 Years")</f>
        <v>6-8 Years</v>
      </c>
      <c r="U444" t="str" cm="1">
        <f t="array" ref="U444">_xlfn.IFS(P444&gt;60,"High Risk",P444&gt;30,"Medium Risk",TRUE,"Low Risk")</f>
        <v>High Risk</v>
      </c>
      <c r="V444">
        <f t="shared" si="6"/>
        <v>0</v>
      </c>
    </row>
    <row r="445" spans="1:22" hidden="1" x14ac:dyDescent="0.2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 s="2">
        <v>122220.19</v>
      </c>
      <c r="H445">
        <v>1</v>
      </c>
      <c r="I445">
        <v>1</v>
      </c>
      <c r="J445">
        <v>1</v>
      </c>
      <c r="K445" s="1">
        <v>118024.1</v>
      </c>
      <c r="L445">
        <v>0</v>
      </c>
      <c r="M445">
        <v>24</v>
      </c>
      <c r="N445">
        <v>1630</v>
      </c>
      <c r="O445">
        <v>7</v>
      </c>
      <c r="P445">
        <v>176</v>
      </c>
      <c r="Q445">
        <v>0.29166666666666669</v>
      </c>
      <c r="R445">
        <v>39120</v>
      </c>
      <c r="S445" t="str" cm="1">
        <f t="array" ref="S445">_xlfn.IFS(E448&lt;30,"18-29",E448&lt;45,"30-44",TRUE,"45+")</f>
        <v>30-44</v>
      </c>
      <c r="T445" t="str" cm="1">
        <f t="array" ref="T445">_xlfn.IFS(F445&lt;=2,"0-2 Years",F445&lt;=5,"3-5 Years",F445&lt;=8,"6-8 Years",TRUE,"9-10 Years")</f>
        <v>0-2 Years</v>
      </c>
      <c r="U445" t="str" cm="1">
        <f t="array" ref="U445">_xlfn.IFS(P445&gt;60,"High Risk",P445&gt;30,"Medium Risk",TRUE,"Low Risk")</f>
        <v>High Risk</v>
      </c>
      <c r="V445">
        <f t="shared" si="6"/>
        <v>4</v>
      </c>
    </row>
    <row r="446" spans="1:22" x14ac:dyDescent="0.2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 s="2">
        <v>116528.15</v>
      </c>
      <c r="H446">
        <v>1</v>
      </c>
      <c r="I446">
        <v>0</v>
      </c>
      <c r="J446">
        <v>0</v>
      </c>
      <c r="K446" s="1">
        <v>145704.19</v>
      </c>
      <c r="L446">
        <v>1</v>
      </c>
      <c r="M446">
        <v>11</v>
      </c>
      <c r="N446">
        <v>2522</v>
      </c>
      <c r="O446">
        <v>0</v>
      </c>
      <c r="P446">
        <v>98</v>
      </c>
      <c r="Q446">
        <v>0</v>
      </c>
      <c r="R446">
        <v>27742</v>
      </c>
      <c r="S446" t="str" cm="1">
        <f t="array" ref="S446">_xlfn.IFS(E449&lt;30,"18-29",E449&lt;45,"30-44",TRUE,"45+")</f>
        <v>30-44</v>
      </c>
      <c r="T446" t="str" cm="1">
        <f t="array" ref="T446">_xlfn.IFS(F446&lt;=2,"0-2 Years",F446&lt;=5,"3-5 Years",F446&lt;=8,"6-8 Years",TRUE,"9-10 Years")</f>
        <v>3-5 Years</v>
      </c>
      <c r="U446" t="str" cm="1">
        <f t="array" ref="U446">_xlfn.IFS(P446&gt;60,"High Risk",P446&gt;30,"Medium Risk",TRUE,"Low Risk")</f>
        <v>High Risk</v>
      </c>
      <c r="V446">
        <f t="shared" si="6"/>
        <v>6</v>
      </c>
    </row>
    <row r="447" spans="1:22" hidden="1" x14ac:dyDescent="0.2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 s="2">
        <v>77780.289999999994</v>
      </c>
      <c r="H447">
        <v>1</v>
      </c>
      <c r="I447">
        <v>0</v>
      </c>
      <c r="J447">
        <v>1</v>
      </c>
      <c r="K447" s="1">
        <v>183049.41</v>
      </c>
      <c r="L447">
        <v>0</v>
      </c>
      <c r="M447">
        <v>11</v>
      </c>
      <c r="N447">
        <v>3222</v>
      </c>
      <c r="O447">
        <v>2</v>
      </c>
      <c r="P447">
        <v>86</v>
      </c>
      <c r="Q447">
        <v>0.18181818181818182</v>
      </c>
      <c r="R447">
        <v>35442</v>
      </c>
      <c r="S447" t="str" cm="1">
        <f t="array" ref="S447">_xlfn.IFS(E450&lt;30,"18-29",E450&lt;45,"30-44",TRUE,"45+")</f>
        <v>30-44</v>
      </c>
      <c r="T447" t="str" cm="1">
        <f t="array" ref="T447">_xlfn.IFS(F447&lt;=2,"0-2 Years",F447&lt;=5,"3-5 Years",F447&lt;=8,"6-8 Years",TRUE,"9-10 Years")</f>
        <v>0-2 Years</v>
      </c>
      <c r="U447" t="str" cm="1">
        <f t="array" ref="U447">_xlfn.IFS(P447&gt;60,"High Risk",P447&gt;30,"Medium Risk",TRUE,"Low Risk")</f>
        <v>High Risk</v>
      </c>
      <c r="V447">
        <f t="shared" si="6"/>
        <v>3</v>
      </c>
    </row>
    <row r="448" spans="1:22" x14ac:dyDescent="0.2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 s="2">
        <v>0</v>
      </c>
      <c r="H448">
        <v>1</v>
      </c>
      <c r="I448">
        <v>0</v>
      </c>
      <c r="J448">
        <v>0</v>
      </c>
      <c r="K448" s="1">
        <v>120906.83</v>
      </c>
      <c r="L448">
        <v>0</v>
      </c>
      <c r="M448">
        <v>7</v>
      </c>
      <c r="N448">
        <v>1270</v>
      </c>
      <c r="O448">
        <v>8</v>
      </c>
      <c r="P448">
        <v>142</v>
      </c>
      <c r="Q448">
        <v>1</v>
      </c>
      <c r="R448">
        <v>8890</v>
      </c>
      <c r="S448" t="str" cm="1">
        <f t="array" ref="S448">_xlfn.IFS(E451&lt;30,"18-29",E451&lt;45,"30-44",TRUE,"45+")</f>
        <v>45+</v>
      </c>
      <c r="T448" t="str" cm="1">
        <f t="array" ref="T448">_xlfn.IFS(F448&lt;=2,"0-2 Years",F448&lt;=5,"3-5 Years",F448&lt;=8,"6-8 Years",TRUE,"9-10 Years")</f>
        <v>0-2 Years</v>
      </c>
      <c r="U448" t="str" cm="1">
        <f t="array" ref="U448">_xlfn.IFS(P448&gt;60,"High Risk",P448&gt;30,"Medium Risk",TRUE,"Low Risk")</f>
        <v>High Risk</v>
      </c>
      <c r="V448">
        <f t="shared" si="6"/>
        <v>9</v>
      </c>
    </row>
    <row r="449" spans="1:22" hidden="1" x14ac:dyDescent="0.2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 s="2">
        <v>125832.2</v>
      </c>
      <c r="H449">
        <v>1</v>
      </c>
      <c r="I449">
        <v>1</v>
      </c>
      <c r="J449">
        <v>1</v>
      </c>
      <c r="K449" s="1">
        <v>100433.83</v>
      </c>
      <c r="L449">
        <v>0</v>
      </c>
      <c r="M449">
        <v>20</v>
      </c>
      <c r="N449">
        <v>4991</v>
      </c>
      <c r="O449">
        <v>7</v>
      </c>
      <c r="P449">
        <v>77</v>
      </c>
      <c r="Q449">
        <v>0.35</v>
      </c>
      <c r="R449">
        <v>99820</v>
      </c>
      <c r="S449" t="str" cm="1">
        <f t="array" ref="S449">_xlfn.IFS(E452&lt;30,"18-29",E452&lt;45,"30-44",TRUE,"45+")</f>
        <v>30-44</v>
      </c>
      <c r="T449" t="str" cm="1">
        <f t="array" ref="T449">_xlfn.IFS(F449&lt;=2,"0-2 Years",F449&lt;=5,"3-5 Years",F449&lt;=8,"6-8 Years",TRUE,"9-10 Years")</f>
        <v>3-5 Years</v>
      </c>
      <c r="U449" t="str" cm="1">
        <f t="array" ref="U449">_xlfn.IFS(P449&gt;60,"High Risk",P449&gt;30,"Medium Risk",TRUE,"Low Risk")</f>
        <v>High Risk</v>
      </c>
      <c r="V449">
        <f t="shared" si="6"/>
        <v>2</v>
      </c>
    </row>
    <row r="450" spans="1:22" hidden="1" x14ac:dyDescent="0.2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 s="2">
        <v>68065.8</v>
      </c>
      <c r="H450">
        <v>1</v>
      </c>
      <c r="I450">
        <v>0</v>
      </c>
      <c r="J450">
        <v>0</v>
      </c>
      <c r="K450" s="1">
        <v>138777</v>
      </c>
      <c r="L450">
        <v>1</v>
      </c>
      <c r="M450">
        <v>23</v>
      </c>
      <c r="N450">
        <v>2307</v>
      </c>
      <c r="O450">
        <v>9</v>
      </c>
      <c r="P450">
        <v>140</v>
      </c>
      <c r="Q450">
        <v>0.39130434782608697</v>
      </c>
      <c r="R450">
        <v>53061</v>
      </c>
      <c r="S450" t="str" cm="1">
        <f t="array" ref="S450">_xlfn.IFS(E453&lt;30,"18-29",E453&lt;45,"30-44",TRUE,"45+")</f>
        <v>30-44</v>
      </c>
      <c r="T450" t="str" cm="1">
        <f t="array" ref="T450">_xlfn.IFS(F450&lt;=2,"0-2 Years",F450&lt;=5,"3-5 Years",F450&lt;=8,"6-8 Years",TRUE,"9-10 Years")</f>
        <v>6-8 Years</v>
      </c>
      <c r="U450" t="str" cm="1">
        <f t="array" ref="U450">_xlfn.IFS(P450&gt;60,"High Risk",P450&gt;30,"Medium Risk",TRUE,"Low Risk")</f>
        <v>High Risk</v>
      </c>
      <c r="V450">
        <f t="shared" si="6"/>
        <v>5</v>
      </c>
    </row>
    <row r="451" spans="1:22" hidden="1" x14ac:dyDescent="0.2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 s="2">
        <v>127299.34</v>
      </c>
      <c r="H451">
        <v>2</v>
      </c>
      <c r="I451">
        <v>1</v>
      </c>
      <c r="J451">
        <v>0</v>
      </c>
      <c r="K451" s="1">
        <v>124694.99</v>
      </c>
      <c r="L451">
        <v>0</v>
      </c>
      <c r="M451">
        <v>28</v>
      </c>
      <c r="N451">
        <v>359</v>
      </c>
      <c r="O451">
        <v>2</v>
      </c>
      <c r="P451">
        <v>139</v>
      </c>
      <c r="Q451">
        <v>7.1428571428571425E-2</v>
      </c>
      <c r="R451">
        <v>10052</v>
      </c>
      <c r="S451" t="str" cm="1">
        <f t="array" ref="S451">_xlfn.IFS(E454&lt;30,"18-29",E454&lt;45,"30-44",TRUE,"45+")</f>
        <v>30-44</v>
      </c>
      <c r="T451" t="str" cm="1">
        <f t="array" ref="T451">_xlfn.IFS(F451&lt;=2,"0-2 Years",F451&lt;=5,"3-5 Years",F451&lt;=8,"6-8 Years",TRUE,"9-10 Years")</f>
        <v>6-8 Years</v>
      </c>
      <c r="U451" t="str" cm="1">
        <f t="array" ref="U451">_xlfn.IFS(P451&gt;60,"High Risk",P451&gt;30,"Medium Risk",TRUE,"Low Risk")</f>
        <v>High Risk</v>
      </c>
      <c r="V451">
        <f t="shared" ref="V451:V514" si="7">IF(J451=0,3,0)+IF(G451=0,3,0)+IF(H451=1,2,0)+IF(E451&gt;45,1,0)+IF(F451&lt;3,1,0)</f>
        <v>4</v>
      </c>
    </row>
    <row r="452" spans="1:22" hidden="1" x14ac:dyDescent="0.2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 s="2">
        <v>174937.64</v>
      </c>
      <c r="H452">
        <v>1</v>
      </c>
      <c r="I452">
        <v>1</v>
      </c>
      <c r="J452">
        <v>0</v>
      </c>
      <c r="K452" s="1">
        <v>40084.32</v>
      </c>
      <c r="L452">
        <v>0</v>
      </c>
      <c r="M452">
        <v>24</v>
      </c>
      <c r="N452">
        <v>2143</v>
      </c>
      <c r="O452">
        <v>7</v>
      </c>
      <c r="P452">
        <v>163</v>
      </c>
      <c r="Q452">
        <v>0.29166666666666669</v>
      </c>
      <c r="R452">
        <v>51432</v>
      </c>
      <c r="S452" t="str" cm="1">
        <f t="array" ref="S452">_xlfn.IFS(E455&lt;30,"18-29",E455&lt;45,"30-44",TRUE,"45+")</f>
        <v>30-44</v>
      </c>
      <c r="T452" t="str" cm="1">
        <f t="array" ref="T452">_xlfn.IFS(F452&lt;=2,"0-2 Years",F452&lt;=5,"3-5 Years",F452&lt;=8,"6-8 Years",TRUE,"9-10 Years")</f>
        <v>6-8 Years</v>
      </c>
      <c r="U452" t="str" cm="1">
        <f t="array" ref="U452">_xlfn.IFS(P452&gt;60,"High Risk",P452&gt;30,"Medium Risk",TRUE,"Low Risk")</f>
        <v>High Risk</v>
      </c>
      <c r="V452">
        <f t="shared" si="7"/>
        <v>5</v>
      </c>
    </row>
    <row r="453" spans="1:22" hidden="1" x14ac:dyDescent="0.2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 s="2">
        <v>0</v>
      </c>
      <c r="H453">
        <v>2</v>
      </c>
      <c r="I453">
        <v>0</v>
      </c>
      <c r="J453">
        <v>1</v>
      </c>
      <c r="K453" s="1">
        <v>119232.33</v>
      </c>
      <c r="L453">
        <v>0</v>
      </c>
      <c r="M453">
        <v>15</v>
      </c>
      <c r="N453">
        <v>3158</v>
      </c>
      <c r="O453">
        <v>0</v>
      </c>
      <c r="P453">
        <v>12</v>
      </c>
      <c r="Q453">
        <v>0</v>
      </c>
      <c r="R453">
        <v>47370</v>
      </c>
      <c r="S453" t="str" cm="1">
        <f t="array" ref="S453">_xlfn.IFS(E456&lt;30,"18-29",E456&lt;45,"30-44",TRUE,"45+")</f>
        <v>30-44</v>
      </c>
      <c r="T453" t="str" cm="1">
        <f t="array" ref="T453">_xlfn.IFS(F453&lt;=2,"0-2 Years",F453&lt;=5,"3-5 Years",F453&lt;=8,"6-8 Years",TRUE,"9-10 Years")</f>
        <v>9-10 Years</v>
      </c>
      <c r="U453" t="str" cm="1">
        <f t="array" ref="U453">_xlfn.IFS(P453&gt;60,"High Risk",P453&gt;30,"Medium Risk",TRUE,"Low Risk")</f>
        <v>Low Risk</v>
      </c>
      <c r="V453">
        <f t="shared" si="7"/>
        <v>3</v>
      </c>
    </row>
    <row r="454" spans="1:22" hidden="1" x14ac:dyDescent="0.2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 s="2">
        <v>110071.1</v>
      </c>
      <c r="H454">
        <v>1</v>
      </c>
      <c r="I454">
        <v>0</v>
      </c>
      <c r="J454">
        <v>0</v>
      </c>
      <c r="K454" s="1">
        <v>43921.36</v>
      </c>
      <c r="L454">
        <v>0</v>
      </c>
      <c r="M454">
        <v>24</v>
      </c>
      <c r="N454">
        <v>3433</v>
      </c>
      <c r="O454">
        <v>10</v>
      </c>
      <c r="P454">
        <v>171</v>
      </c>
      <c r="Q454">
        <v>0.41666666666666669</v>
      </c>
      <c r="R454">
        <v>82392</v>
      </c>
      <c r="S454" t="str" cm="1">
        <f t="array" ref="S454">_xlfn.IFS(E457&lt;30,"18-29",E457&lt;45,"30-44",TRUE,"45+")</f>
        <v>30-44</v>
      </c>
      <c r="T454" t="str" cm="1">
        <f t="array" ref="T454">_xlfn.IFS(F454&lt;=2,"0-2 Years",F454&lt;=5,"3-5 Years",F454&lt;=8,"6-8 Years",TRUE,"9-10 Years")</f>
        <v>6-8 Years</v>
      </c>
      <c r="U454" t="str" cm="1">
        <f t="array" ref="U454">_xlfn.IFS(P454&gt;60,"High Risk",P454&gt;30,"Medium Risk",TRUE,"Low Risk")</f>
        <v>High Risk</v>
      </c>
      <c r="V454">
        <f t="shared" si="7"/>
        <v>5</v>
      </c>
    </row>
    <row r="455" spans="1:22" hidden="1" x14ac:dyDescent="0.2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 s="2">
        <v>139432.37</v>
      </c>
      <c r="H455">
        <v>1</v>
      </c>
      <c r="I455">
        <v>1</v>
      </c>
      <c r="J455">
        <v>0</v>
      </c>
      <c r="K455" s="1">
        <v>62222.81</v>
      </c>
      <c r="L455">
        <v>0</v>
      </c>
      <c r="M455">
        <v>3</v>
      </c>
      <c r="N455">
        <v>4162</v>
      </c>
      <c r="O455">
        <v>4</v>
      </c>
      <c r="P455">
        <v>23</v>
      </c>
      <c r="Q455">
        <v>1</v>
      </c>
      <c r="R455">
        <v>12486</v>
      </c>
      <c r="S455" t="str" cm="1">
        <f t="array" ref="S455">_xlfn.IFS(E458&lt;30,"18-29",E458&lt;45,"30-44",TRUE,"45+")</f>
        <v>30-44</v>
      </c>
      <c r="T455" t="str" cm="1">
        <f t="array" ref="T455">_xlfn.IFS(F455&lt;=2,"0-2 Years",F455&lt;=5,"3-5 Years",F455&lt;=8,"6-8 Years",TRUE,"9-10 Years")</f>
        <v>3-5 Years</v>
      </c>
      <c r="U455" t="str" cm="1">
        <f t="array" ref="U455">_xlfn.IFS(P455&gt;60,"High Risk",P455&gt;30,"Medium Risk",TRUE,"Low Risk")</f>
        <v>Low Risk</v>
      </c>
      <c r="V455">
        <f t="shared" si="7"/>
        <v>5</v>
      </c>
    </row>
    <row r="456" spans="1:22" hidden="1" x14ac:dyDescent="0.2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 s="2">
        <v>127357.75999999999</v>
      </c>
      <c r="H456">
        <v>1</v>
      </c>
      <c r="I456">
        <v>0</v>
      </c>
      <c r="J456">
        <v>1</v>
      </c>
      <c r="K456" s="1">
        <v>56577</v>
      </c>
      <c r="L456">
        <v>0</v>
      </c>
      <c r="M456">
        <v>24</v>
      </c>
      <c r="N456">
        <v>1024</v>
      </c>
      <c r="O456">
        <v>2</v>
      </c>
      <c r="P456">
        <v>52</v>
      </c>
      <c r="Q456">
        <v>8.3333333333333329E-2</v>
      </c>
      <c r="R456">
        <v>24576</v>
      </c>
      <c r="S456" t="str" cm="1">
        <f t="array" ref="S456">_xlfn.IFS(E459&lt;30,"18-29",E459&lt;45,"30-44",TRUE,"45+")</f>
        <v>30-44</v>
      </c>
      <c r="T456" t="str" cm="1">
        <f t="array" ref="T456">_xlfn.IFS(F456&lt;=2,"0-2 Years",F456&lt;=5,"3-5 Years",F456&lt;=8,"6-8 Years",TRUE,"9-10 Years")</f>
        <v>6-8 Years</v>
      </c>
      <c r="U456" t="str" cm="1">
        <f t="array" ref="U456">_xlfn.IFS(P456&gt;60,"High Risk",P456&gt;30,"Medium Risk",TRUE,"Low Risk")</f>
        <v>Medium Risk</v>
      </c>
      <c r="V456">
        <f t="shared" si="7"/>
        <v>2</v>
      </c>
    </row>
    <row r="457" spans="1:22" x14ac:dyDescent="0.2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 s="2">
        <v>0</v>
      </c>
      <c r="H457">
        <v>2</v>
      </c>
      <c r="I457">
        <v>1</v>
      </c>
      <c r="J457">
        <v>0</v>
      </c>
      <c r="K457" s="1">
        <v>164253.35</v>
      </c>
      <c r="L457">
        <v>0</v>
      </c>
      <c r="M457">
        <v>2</v>
      </c>
      <c r="N457">
        <v>3862</v>
      </c>
      <c r="O457">
        <v>10</v>
      </c>
      <c r="P457">
        <v>54</v>
      </c>
      <c r="Q457">
        <v>1</v>
      </c>
      <c r="R457">
        <v>7724</v>
      </c>
      <c r="S457" t="str" cm="1">
        <f t="array" ref="S457">_xlfn.IFS(E460&lt;30,"18-29",E460&lt;45,"30-44",TRUE,"45+")</f>
        <v>30-44</v>
      </c>
      <c r="T457" t="str" cm="1">
        <f t="array" ref="T457">_xlfn.IFS(F457&lt;=2,"0-2 Years",F457&lt;=5,"3-5 Years",F457&lt;=8,"6-8 Years",TRUE,"9-10 Years")</f>
        <v>3-5 Years</v>
      </c>
      <c r="U457" t="str" cm="1">
        <f t="array" ref="U457">_xlfn.IFS(P457&gt;60,"High Risk",P457&gt;30,"Medium Risk",TRUE,"Low Risk")</f>
        <v>Medium Risk</v>
      </c>
      <c r="V457">
        <f t="shared" si="7"/>
        <v>6</v>
      </c>
    </row>
    <row r="458" spans="1:22" hidden="1" x14ac:dyDescent="0.2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 s="2">
        <v>0</v>
      </c>
      <c r="H458">
        <v>1</v>
      </c>
      <c r="I458">
        <v>1</v>
      </c>
      <c r="J458">
        <v>1</v>
      </c>
      <c r="K458" s="1">
        <v>7666.73</v>
      </c>
      <c r="L458">
        <v>0</v>
      </c>
      <c r="M458">
        <v>9</v>
      </c>
      <c r="N458">
        <v>1264</v>
      </c>
      <c r="O458">
        <v>7</v>
      </c>
      <c r="P458">
        <v>126</v>
      </c>
      <c r="Q458">
        <v>0.77777777777777779</v>
      </c>
      <c r="R458">
        <v>11376</v>
      </c>
      <c r="S458" t="str" cm="1">
        <f t="array" ref="S458">_xlfn.IFS(E461&lt;30,"18-29",E461&lt;45,"30-44",TRUE,"45+")</f>
        <v>30-44</v>
      </c>
      <c r="T458" t="str" cm="1">
        <f t="array" ref="T458">_xlfn.IFS(F458&lt;=2,"0-2 Years",F458&lt;=5,"3-5 Years",F458&lt;=8,"6-8 Years",TRUE,"9-10 Years")</f>
        <v>3-5 Years</v>
      </c>
      <c r="U458" t="str" cm="1">
        <f t="array" ref="U458">_xlfn.IFS(P458&gt;60,"High Risk",P458&gt;30,"Medium Risk",TRUE,"Low Risk")</f>
        <v>High Risk</v>
      </c>
      <c r="V458">
        <f t="shared" si="7"/>
        <v>5</v>
      </c>
    </row>
    <row r="459" spans="1:22" x14ac:dyDescent="0.2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 s="2">
        <v>0</v>
      </c>
      <c r="H459">
        <v>2</v>
      </c>
      <c r="I459">
        <v>1</v>
      </c>
      <c r="J459">
        <v>0</v>
      </c>
      <c r="K459" s="1">
        <v>68487.509999999995</v>
      </c>
      <c r="L459">
        <v>0</v>
      </c>
      <c r="M459">
        <v>1</v>
      </c>
      <c r="N459">
        <v>980</v>
      </c>
      <c r="O459">
        <v>9</v>
      </c>
      <c r="P459">
        <v>20</v>
      </c>
      <c r="Q459">
        <v>1</v>
      </c>
      <c r="R459">
        <v>980</v>
      </c>
      <c r="S459" t="str" cm="1">
        <f t="array" ref="S459">_xlfn.IFS(E462&lt;30,"18-29",E462&lt;45,"30-44",TRUE,"45+")</f>
        <v>18-29</v>
      </c>
      <c r="T459" t="str" cm="1">
        <f t="array" ref="T459">_xlfn.IFS(F459&lt;=2,"0-2 Years",F459&lt;=5,"3-5 Years",F459&lt;=8,"6-8 Years",TRUE,"9-10 Years")</f>
        <v>3-5 Years</v>
      </c>
      <c r="U459" t="str" cm="1">
        <f t="array" ref="U459">_xlfn.IFS(P459&gt;60,"High Risk",P459&gt;30,"Medium Risk",TRUE,"Low Risk")</f>
        <v>Low Risk</v>
      </c>
      <c r="V459">
        <f t="shared" si="7"/>
        <v>6</v>
      </c>
    </row>
    <row r="460" spans="1:22" hidden="1" x14ac:dyDescent="0.2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 s="2">
        <v>95556.31</v>
      </c>
      <c r="H460">
        <v>1</v>
      </c>
      <c r="I460">
        <v>0</v>
      </c>
      <c r="J460">
        <v>1</v>
      </c>
      <c r="K460" s="1">
        <v>199273.98</v>
      </c>
      <c r="L460">
        <v>1</v>
      </c>
      <c r="M460">
        <v>2</v>
      </c>
      <c r="N460">
        <v>3858</v>
      </c>
      <c r="O460">
        <v>5</v>
      </c>
      <c r="P460">
        <v>116</v>
      </c>
      <c r="Q460">
        <v>1</v>
      </c>
      <c r="R460">
        <v>7716</v>
      </c>
      <c r="S460" t="str" cm="1">
        <f t="array" ref="S460">_xlfn.IFS(E463&lt;30,"18-29",E463&lt;45,"30-44",TRUE,"45+")</f>
        <v>30-44</v>
      </c>
      <c r="T460" t="str" cm="1">
        <f t="array" ref="T460">_xlfn.IFS(F460&lt;=2,"0-2 Years",F460&lt;=5,"3-5 Years",F460&lt;=8,"6-8 Years",TRUE,"9-10 Years")</f>
        <v>0-2 Years</v>
      </c>
      <c r="U460" t="str" cm="1">
        <f t="array" ref="U460">_xlfn.IFS(P460&gt;60,"High Risk",P460&gt;30,"Medium Risk",TRUE,"Low Risk")</f>
        <v>High Risk</v>
      </c>
      <c r="V460">
        <f t="shared" si="7"/>
        <v>3</v>
      </c>
    </row>
    <row r="461" spans="1:22" hidden="1" x14ac:dyDescent="0.2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 s="2">
        <v>0</v>
      </c>
      <c r="H461">
        <v>1</v>
      </c>
      <c r="I461">
        <v>1</v>
      </c>
      <c r="J461">
        <v>1</v>
      </c>
      <c r="K461" s="1">
        <v>186062.36</v>
      </c>
      <c r="L461">
        <v>0</v>
      </c>
      <c r="M461">
        <v>11</v>
      </c>
      <c r="N461">
        <v>3825</v>
      </c>
      <c r="O461">
        <v>1</v>
      </c>
      <c r="P461">
        <v>180</v>
      </c>
      <c r="Q461">
        <v>9.0909090909090912E-2</v>
      </c>
      <c r="R461">
        <v>42075</v>
      </c>
      <c r="S461" t="str" cm="1">
        <f t="array" ref="S461">_xlfn.IFS(E464&lt;30,"18-29",E464&lt;45,"30-44",TRUE,"45+")</f>
        <v>18-29</v>
      </c>
      <c r="T461" t="str" cm="1">
        <f t="array" ref="T461">_xlfn.IFS(F461&lt;=2,"0-2 Years",F461&lt;=5,"3-5 Years",F461&lt;=8,"6-8 Years",TRUE,"9-10 Years")</f>
        <v>6-8 Years</v>
      </c>
      <c r="U461" t="str" cm="1">
        <f t="array" ref="U461">_xlfn.IFS(P461&gt;60,"High Risk",P461&gt;30,"Medium Risk",TRUE,"Low Risk")</f>
        <v>High Risk</v>
      </c>
      <c r="V461">
        <f t="shared" si="7"/>
        <v>5</v>
      </c>
    </row>
    <row r="462" spans="1:22" hidden="1" x14ac:dyDescent="0.2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 s="2">
        <v>111681.98</v>
      </c>
      <c r="H462">
        <v>2</v>
      </c>
      <c r="I462">
        <v>1</v>
      </c>
      <c r="J462">
        <v>1</v>
      </c>
      <c r="K462" s="1">
        <v>195711.16</v>
      </c>
      <c r="L462">
        <v>0</v>
      </c>
      <c r="M462">
        <v>8</v>
      </c>
      <c r="N462">
        <v>2388</v>
      </c>
      <c r="O462">
        <v>7</v>
      </c>
      <c r="P462">
        <v>137</v>
      </c>
      <c r="Q462">
        <v>0.875</v>
      </c>
      <c r="R462">
        <v>19104</v>
      </c>
      <c r="S462" t="str" cm="1">
        <f t="array" ref="S462">_xlfn.IFS(E465&lt;30,"18-29",E465&lt;45,"30-44",TRUE,"45+")</f>
        <v>30-44</v>
      </c>
      <c r="T462" t="str" cm="1">
        <f t="array" ref="T462">_xlfn.IFS(F462&lt;=2,"0-2 Years",F462&lt;=5,"3-5 Years",F462&lt;=8,"6-8 Years",TRUE,"9-10 Years")</f>
        <v>0-2 Years</v>
      </c>
      <c r="U462" t="str" cm="1">
        <f t="array" ref="U462">_xlfn.IFS(P462&gt;60,"High Risk",P462&gt;30,"Medium Risk",TRUE,"Low Risk")</f>
        <v>High Risk</v>
      </c>
      <c r="V462">
        <f t="shared" si="7"/>
        <v>1</v>
      </c>
    </row>
    <row r="463" spans="1:22" x14ac:dyDescent="0.2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 s="2">
        <v>0</v>
      </c>
      <c r="H463">
        <v>2</v>
      </c>
      <c r="I463">
        <v>1</v>
      </c>
      <c r="J463">
        <v>0</v>
      </c>
      <c r="K463" s="1">
        <v>36692.17</v>
      </c>
      <c r="L463">
        <v>0</v>
      </c>
      <c r="M463">
        <v>4</v>
      </c>
      <c r="N463">
        <v>4093</v>
      </c>
      <c r="O463">
        <v>4</v>
      </c>
      <c r="P463">
        <v>123</v>
      </c>
      <c r="Q463">
        <v>1</v>
      </c>
      <c r="R463">
        <v>16372</v>
      </c>
      <c r="S463" t="str" cm="1">
        <f t="array" ref="S463">_xlfn.IFS(E466&lt;30,"18-29",E466&lt;45,"30-44",TRUE,"45+")</f>
        <v>18-29</v>
      </c>
      <c r="T463" t="str" cm="1">
        <f t="array" ref="T463">_xlfn.IFS(F463&lt;=2,"0-2 Years",F463&lt;=5,"3-5 Years",F463&lt;=8,"6-8 Years",TRUE,"9-10 Years")</f>
        <v>3-5 Years</v>
      </c>
      <c r="U463" t="str" cm="1">
        <f t="array" ref="U463">_xlfn.IFS(P463&gt;60,"High Risk",P463&gt;30,"Medium Risk",TRUE,"Low Risk")</f>
        <v>High Risk</v>
      </c>
      <c r="V463">
        <f t="shared" si="7"/>
        <v>6</v>
      </c>
    </row>
    <row r="464" spans="1:22" hidden="1" x14ac:dyDescent="0.2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 s="2">
        <v>108738.71</v>
      </c>
      <c r="H464">
        <v>2</v>
      </c>
      <c r="I464">
        <v>1</v>
      </c>
      <c r="J464">
        <v>0</v>
      </c>
      <c r="K464" s="1">
        <v>106920.57</v>
      </c>
      <c r="L464">
        <v>0</v>
      </c>
      <c r="M464">
        <v>16</v>
      </c>
      <c r="N464">
        <v>4852</v>
      </c>
      <c r="O464">
        <v>0</v>
      </c>
      <c r="P464">
        <v>94</v>
      </c>
      <c r="Q464">
        <v>0</v>
      </c>
      <c r="R464">
        <v>77632</v>
      </c>
      <c r="S464" t="str" cm="1">
        <f t="array" ref="S464">_xlfn.IFS(E467&lt;30,"18-29",E467&lt;45,"30-44",TRUE,"45+")</f>
        <v>30-44</v>
      </c>
      <c r="T464" t="str" cm="1">
        <f t="array" ref="T464">_xlfn.IFS(F464&lt;=2,"0-2 Years",F464&lt;=5,"3-5 Years",F464&lt;=8,"6-8 Years",TRUE,"9-10 Years")</f>
        <v>3-5 Years</v>
      </c>
      <c r="U464" t="str" cm="1">
        <f t="array" ref="U464">_xlfn.IFS(P464&gt;60,"High Risk",P464&gt;30,"Medium Risk",TRUE,"Low Risk")</f>
        <v>High Risk</v>
      </c>
      <c r="V464">
        <f t="shared" si="7"/>
        <v>3</v>
      </c>
    </row>
    <row r="465" spans="1:22" hidden="1" x14ac:dyDescent="0.2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 s="2">
        <v>133950.37</v>
      </c>
      <c r="H465">
        <v>1</v>
      </c>
      <c r="I465">
        <v>1</v>
      </c>
      <c r="J465">
        <v>1</v>
      </c>
      <c r="K465" s="1">
        <v>48725.68</v>
      </c>
      <c r="L465">
        <v>1</v>
      </c>
      <c r="M465">
        <v>28</v>
      </c>
      <c r="N465">
        <v>3120</v>
      </c>
      <c r="O465">
        <v>4</v>
      </c>
      <c r="P465">
        <v>103</v>
      </c>
      <c r="Q465">
        <v>0.14285714285714285</v>
      </c>
      <c r="R465">
        <v>87360</v>
      </c>
      <c r="S465" t="str" cm="1">
        <f t="array" ref="S465">_xlfn.IFS(E468&lt;30,"18-29",E468&lt;45,"30-44",TRUE,"45+")</f>
        <v>30-44</v>
      </c>
      <c r="T465" t="str" cm="1">
        <f t="array" ref="T465">_xlfn.IFS(F465&lt;=2,"0-2 Years",F465&lt;=5,"3-5 Years",F465&lt;=8,"6-8 Years",TRUE,"9-10 Years")</f>
        <v>3-5 Years</v>
      </c>
      <c r="U465" t="str" cm="1">
        <f t="array" ref="U465">_xlfn.IFS(P465&gt;60,"High Risk",P465&gt;30,"Medium Risk",TRUE,"Low Risk")</f>
        <v>High Risk</v>
      </c>
      <c r="V465">
        <f t="shared" si="7"/>
        <v>2</v>
      </c>
    </row>
    <row r="466" spans="1:22" hidden="1" x14ac:dyDescent="0.2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 s="2">
        <v>0</v>
      </c>
      <c r="H466">
        <v>2</v>
      </c>
      <c r="I466">
        <v>1</v>
      </c>
      <c r="J466">
        <v>1</v>
      </c>
      <c r="K466" s="1">
        <v>167036.94</v>
      </c>
      <c r="L466">
        <v>0</v>
      </c>
      <c r="M466">
        <v>24</v>
      </c>
      <c r="N466">
        <v>197</v>
      </c>
      <c r="O466">
        <v>4</v>
      </c>
      <c r="P466">
        <v>8</v>
      </c>
      <c r="Q466">
        <v>0.16666666666666666</v>
      </c>
      <c r="R466">
        <v>4728</v>
      </c>
      <c r="S466" t="str" cm="1">
        <f t="array" ref="S466">_xlfn.IFS(E469&lt;30,"18-29",E469&lt;45,"30-44",TRUE,"45+")</f>
        <v>30-44</v>
      </c>
      <c r="T466" t="str" cm="1">
        <f t="array" ref="T466">_xlfn.IFS(F466&lt;=2,"0-2 Years",F466&lt;=5,"3-5 Years",F466&lt;=8,"6-8 Years",TRUE,"9-10 Years")</f>
        <v>3-5 Years</v>
      </c>
      <c r="U466" t="str" cm="1">
        <f t="array" ref="U466">_xlfn.IFS(P466&gt;60,"High Risk",P466&gt;30,"Medium Risk",TRUE,"Low Risk")</f>
        <v>Low Risk</v>
      </c>
      <c r="V466">
        <f t="shared" si="7"/>
        <v>3</v>
      </c>
    </row>
    <row r="467" spans="1:22" hidden="1" x14ac:dyDescent="0.2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 s="2">
        <v>89968.69</v>
      </c>
      <c r="H467">
        <v>1</v>
      </c>
      <c r="I467">
        <v>1</v>
      </c>
      <c r="J467">
        <v>0</v>
      </c>
      <c r="K467" s="1">
        <v>68777.259999999995</v>
      </c>
      <c r="L467">
        <v>0</v>
      </c>
      <c r="M467">
        <v>29</v>
      </c>
      <c r="N467">
        <v>3335</v>
      </c>
      <c r="O467">
        <v>10</v>
      </c>
      <c r="P467">
        <v>115</v>
      </c>
      <c r="Q467">
        <v>0.34482758620689657</v>
      </c>
      <c r="R467">
        <v>96715</v>
      </c>
      <c r="S467" t="str" cm="1">
        <f t="array" ref="S467">_xlfn.IFS(E470&lt;30,"18-29",E470&lt;45,"30-44",TRUE,"45+")</f>
        <v>30-44</v>
      </c>
      <c r="T467" t="str" cm="1">
        <f t="array" ref="T467">_xlfn.IFS(F467&lt;=2,"0-2 Years",F467&lt;=5,"3-5 Years",F467&lt;=8,"6-8 Years",TRUE,"9-10 Years")</f>
        <v>9-10 Years</v>
      </c>
      <c r="U467" t="str" cm="1">
        <f t="array" ref="U467">_xlfn.IFS(P467&gt;60,"High Risk",P467&gt;30,"Medium Risk",TRUE,"Low Risk")</f>
        <v>High Risk</v>
      </c>
      <c r="V467">
        <f t="shared" si="7"/>
        <v>5</v>
      </c>
    </row>
    <row r="468" spans="1:22" hidden="1" x14ac:dyDescent="0.2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 s="2">
        <v>0</v>
      </c>
      <c r="H468">
        <v>2</v>
      </c>
      <c r="I468">
        <v>1</v>
      </c>
      <c r="J468">
        <v>1</v>
      </c>
      <c r="K468" s="1">
        <v>18924.919999999998</v>
      </c>
      <c r="L468">
        <v>0</v>
      </c>
      <c r="M468">
        <v>26</v>
      </c>
      <c r="N468">
        <v>4338</v>
      </c>
      <c r="O468">
        <v>0</v>
      </c>
      <c r="P468">
        <v>28</v>
      </c>
      <c r="Q468">
        <v>0</v>
      </c>
      <c r="R468">
        <v>112788</v>
      </c>
      <c r="S468" t="str" cm="1">
        <f t="array" ref="S468">_xlfn.IFS(E471&lt;30,"18-29",E471&lt;45,"30-44",TRUE,"45+")</f>
        <v>30-44</v>
      </c>
      <c r="T468" t="str" cm="1">
        <f t="array" ref="T468">_xlfn.IFS(F468&lt;=2,"0-2 Years",F468&lt;=5,"3-5 Years",F468&lt;=8,"6-8 Years",TRUE,"9-10 Years")</f>
        <v>9-10 Years</v>
      </c>
      <c r="U468" t="str" cm="1">
        <f t="array" ref="U468">_xlfn.IFS(P468&gt;60,"High Risk",P468&gt;30,"Medium Risk",TRUE,"Low Risk")</f>
        <v>Low Risk</v>
      </c>
      <c r="V468">
        <f t="shared" si="7"/>
        <v>3</v>
      </c>
    </row>
    <row r="469" spans="1:22" hidden="1" x14ac:dyDescent="0.2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 s="2">
        <v>130878.75</v>
      </c>
      <c r="H469">
        <v>3</v>
      </c>
      <c r="I469">
        <v>1</v>
      </c>
      <c r="J469">
        <v>0</v>
      </c>
      <c r="K469" s="1">
        <v>71905.77</v>
      </c>
      <c r="L469">
        <v>1</v>
      </c>
      <c r="M469">
        <v>6</v>
      </c>
      <c r="N469">
        <v>2092</v>
      </c>
      <c r="O469">
        <v>9</v>
      </c>
      <c r="P469">
        <v>129</v>
      </c>
      <c r="Q469">
        <v>1</v>
      </c>
      <c r="R469">
        <v>12552</v>
      </c>
      <c r="S469" t="str" cm="1">
        <f t="array" ref="S469">_xlfn.IFS(E472&lt;30,"18-29",E472&lt;45,"30-44",TRUE,"45+")</f>
        <v>18-29</v>
      </c>
      <c r="T469" t="str" cm="1">
        <f t="array" ref="T469">_xlfn.IFS(F469&lt;=2,"0-2 Years",F469&lt;=5,"3-5 Years",F469&lt;=8,"6-8 Years",TRUE,"9-10 Years")</f>
        <v>3-5 Years</v>
      </c>
      <c r="U469" t="str" cm="1">
        <f t="array" ref="U469">_xlfn.IFS(P469&gt;60,"High Risk",P469&gt;30,"Medium Risk",TRUE,"Low Risk")</f>
        <v>High Risk</v>
      </c>
      <c r="V469">
        <f t="shared" si="7"/>
        <v>3</v>
      </c>
    </row>
    <row r="470" spans="1:22" x14ac:dyDescent="0.2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 s="2">
        <v>0</v>
      </c>
      <c r="H470">
        <v>2</v>
      </c>
      <c r="I470">
        <v>1</v>
      </c>
      <c r="J470">
        <v>0</v>
      </c>
      <c r="K470" s="1">
        <v>64833.279999999999</v>
      </c>
      <c r="L470">
        <v>0</v>
      </c>
      <c r="M470">
        <v>18</v>
      </c>
      <c r="N470">
        <v>4436</v>
      </c>
      <c r="O470">
        <v>8</v>
      </c>
      <c r="P470">
        <v>72</v>
      </c>
      <c r="Q470">
        <v>0.44444444444444442</v>
      </c>
      <c r="R470">
        <v>79848</v>
      </c>
      <c r="S470" t="str" cm="1">
        <f t="array" ref="S470">_xlfn.IFS(E473&lt;30,"18-29",E473&lt;45,"30-44",TRUE,"45+")</f>
        <v>30-44</v>
      </c>
      <c r="T470" t="str" cm="1">
        <f t="array" ref="T470">_xlfn.IFS(F470&lt;=2,"0-2 Years",F470&lt;=5,"3-5 Years",F470&lt;=8,"6-8 Years",TRUE,"9-10 Years")</f>
        <v>6-8 Years</v>
      </c>
      <c r="U470" t="str" cm="1">
        <f t="array" ref="U470">_xlfn.IFS(P470&gt;60,"High Risk",P470&gt;30,"Medium Risk",TRUE,"Low Risk")</f>
        <v>High Risk</v>
      </c>
      <c r="V470">
        <f t="shared" si="7"/>
        <v>6</v>
      </c>
    </row>
    <row r="471" spans="1:22" hidden="1" x14ac:dyDescent="0.2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 s="2">
        <v>0</v>
      </c>
      <c r="H471">
        <v>2</v>
      </c>
      <c r="I471">
        <v>1</v>
      </c>
      <c r="J471">
        <v>1</v>
      </c>
      <c r="K471" s="1">
        <v>184843.77</v>
      </c>
      <c r="L471">
        <v>0</v>
      </c>
      <c r="M471">
        <v>3</v>
      </c>
      <c r="N471">
        <v>1749</v>
      </c>
      <c r="O471">
        <v>1</v>
      </c>
      <c r="P471">
        <v>33</v>
      </c>
      <c r="Q471">
        <v>0.33333333333333331</v>
      </c>
      <c r="R471">
        <v>5247</v>
      </c>
      <c r="S471" t="str" cm="1">
        <f t="array" ref="S471">_xlfn.IFS(E474&lt;30,"18-29",E474&lt;45,"30-44",TRUE,"45+")</f>
        <v>18-29</v>
      </c>
      <c r="T471" t="str" cm="1">
        <f t="array" ref="T471">_xlfn.IFS(F471&lt;=2,"0-2 Years",F471&lt;=5,"3-5 Years",F471&lt;=8,"6-8 Years",TRUE,"9-10 Years")</f>
        <v>3-5 Years</v>
      </c>
      <c r="U471" t="str" cm="1">
        <f t="array" ref="U471">_xlfn.IFS(P471&gt;60,"High Risk",P471&gt;30,"Medium Risk",TRUE,"Low Risk")</f>
        <v>Medium Risk</v>
      </c>
      <c r="V471">
        <f t="shared" si="7"/>
        <v>3</v>
      </c>
    </row>
    <row r="472" spans="1:22" hidden="1" x14ac:dyDescent="0.2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 s="2">
        <v>134169.62</v>
      </c>
      <c r="H472">
        <v>1</v>
      </c>
      <c r="I472">
        <v>1</v>
      </c>
      <c r="J472">
        <v>1</v>
      </c>
      <c r="K472" s="1">
        <v>176730.02</v>
      </c>
      <c r="L472">
        <v>0</v>
      </c>
      <c r="M472">
        <v>4</v>
      </c>
      <c r="N472">
        <v>3621</v>
      </c>
      <c r="O472">
        <v>4</v>
      </c>
      <c r="P472">
        <v>35</v>
      </c>
      <c r="Q472">
        <v>1</v>
      </c>
      <c r="R472">
        <v>14484</v>
      </c>
      <c r="S472" t="str" cm="1">
        <f t="array" ref="S472">_xlfn.IFS(E475&lt;30,"18-29",E475&lt;45,"30-44",TRUE,"45+")</f>
        <v>18-29</v>
      </c>
      <c r="T472" t="str" cm="1">
        <f t="array" ref="T472">_xlfn.IFS(F472&lt;=2,"0-2 Years",F472&lt;=5,"3-5 Years",F472&lt;=8,"6-8 Years",TRUE,"9-10 Years")</f>
        <v>9-10 Years</v>
      </c>
      <c r="U472" t="str" cm="1">
        <f t="array" ref="U472">_xlfn.IFS(P472&gt;60,"High Risk",P472&gt;30,"Medium Risk",TRUE,"Low Risk")</f>
        <v>Medium Risk</v>
      </c>
      <c r="V472">
        <f t="shared" si="7"/>
        <v>2</v>
      </c>
    </row>
    <row r="473" spans="1:22" x14ac:dyDescent="0.2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 s="2">
        <v>149762.07999999999</v>
      </c>
      <c r="H473">
        <v>1</v>
      </c>
      <c r="I473">
        <v>1</v>
      </c>
      <c r="J473">
        <v>0</v>
      </c>
      <c r="K473" s="1">
        <v>20629.400000000001</v>
      </c>
      <c r="L473">
        <v>1</v>
      </c>
      <c r="M473">
        <v>28</v>
      </c>
      <c r="N473">
        <v>465</v>
      </c>
      <c r="O473">
        <v>10</v>
      </c>
      <c r="P473">
        <v>114</v>
      </c>
      <c r="Q473">
        <v>0.35714285714285715</v>
      </c>
      <c r="R473">
        <v>13020</v>
      </c>
      <c r="S473" t="str" cm="1">
        <f t="array" ref="S473">_xlfn.IFS(E476&lt;30,"18-29",E476&lt;45,"30-44",TRUE,"45+")</f>
        <v>30-44</v>
      </c>
      <c r="T473" t="str" cm="1">
        <f t="array" ref="T473">_xlfn.IFS(F473&lt;=2,"0-2 Years",F473&lt;=5,"3-5 Years",F473&lt;=8,"6-8 Years",TRUE,"9-10 Years")</f>
        <v>0-2 Years</v>
      </c>
      <c r="U473" t="str" cm="1">
        <f t="array" ref="U473">_xlfn.IFS(P473&gt;60,"High Risk",P473&gt;30,"Medium Risk",TRUE,"Low Risk")</f>
        <v>High Risk</v>
      </c>
      <c r="V473">
        <f t="shared" si="7"/>
        <v>6</v>
      </c>
    </row>
    <row r="474" spans="1:22" x14ac:dyDescent="0.2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 s="2">
        <v>93844.69</v>
      </c>
      <c r="H474">
        <v>1</v>
      </c>
      <c r="I474">
        <v>1</v>
      </c>
      <c r="J474">
        <v>0</v>
      </c>
      <c r="K474" s="1">
        <v>28415.360000000001</v>
      </c>
      <c r="L474">
        <v>0</v>
      </c>
      <c r="M474">
        <v>24</v>
      </c>
      <c r="N474">
        <v>2922</v>
      </c>
      <c r="O474">
        <v>4</v>
      </c>
      <c r="P474">
        <v>153</v>
      </c>
      <c r="Q474">
        <v>0.16666666666666666</v>
      </c>
      <c r="R474">
        <v>70128</v>
      </c>
      <c r="S474" t="str" cm="1">
        <f t="array" ref="S474">_xlfn.IFS(E477&lt;30,"18-29",E477&lt;45,"30-44",TRUE,"45+")</f>
        <v>45+</v>
      </c>
      <c r="T474" t="str" cm="1">
        <f t="array" ref="T474">_xlfn.IFS(F474&lt;=2,"0-2 Years",F474&lt;=5,"3-5 Years",F474&lt;=8,"6-8 Years",TRUE,"9-10 Years")</f>
        <v>0-2 Years</v>
      </c>
      <c r="U474" t="str" cm="1">
        <f t="array" ref="U474">_xlfn.IFS(P474&gt;60,"High Risk",P474&gt;30,"Medium Risk",TRUE,"Low Risk")</f>
        <v>High Risk</v>
      </c>
      <c r="V474">
        <f t="shared" si="7"/>
        <v>6</v>
      </c>
    </row>
    <row r="475" spans="1:22" x14ac:dyDescent="0.2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 s="2">
        <v>0</v>
      </c>
      <c r="H475">
        <v>2</v>
      </c>
      <c r="I475">
        <v>1</v>
      </c>
      <c r="J475">
        <v>0</v>
      </c>
      <c r="K475" s="1">
        <v>77231.27</v>
      </c>
      <c r="L475">
        <v>0</v>
      </c>
      <c r="M475">
        <v>10</v>
      </c>
      <c r="N475">
        <v>2318</v>
      </c>
      <c r="O475">
        <v>9</v>
      </c>
      <c r="P475">
        <v>37</v>
      </c>
      <c r="Q475">
        <v>0.9</v>
      </c>
      <c r="R475">
        <v>23180</v>
      </c>
      <c r="S475" t="str" cm="1">
        <f t="array" ref="S475">_xlfn.IFS(E478&lt;30,"18-29",E478&lt;45,"30-44",TRUE,"45+")</f>
        <v>30-44</v>
      </c>
      <c r="T475" t="str" cm="1">
        <f t="array" ref="T475">_xlfn.IFS(F475&lt;=2,"0-2 Years",F475&lt;=5,"3-5 Years",F475&lt;=8,"6-8 Years",TRUE,"9-10 Years")</f>
        <v>6-8 Years</v>
      </c>
      <c r="U475" t="str" cm="1">
        <f t="array" ref="U475">_xlfn.IFS(P475&gt;60,"High Risk",P475&gt;30,"Medium Risk",TRUE,"Low Risk")</f>
        <v>Medium Risk</v>
      </c>
      <c r="V475">
        <f t="shared" si="7"/>
        <v>6</v>
      </c>
    </row>
    <row r="476" spans="1:22" x14ac:dyDescent="0.2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 s="2">
        <v>0</v>
      </c>
      <c r="H476">
        <v>2</v>
      </c>
      <c r="I476">
        <v>1</v>
      </c>
      <c r="J476">
        <v>0</v>
      </c>
      <c r="K476" s="1">
        <v>102750.7</v>
      </c>
      <c r="L476">
        <v>0</v>
      </c>
      <c r="M476">
        <v>3</v>
      </c>
      <c r="N476">
        <v>515</v>
      </c>
      <c r="O476">
        <v>9</v>
      </c>
      <c r="P476">
        <v>139</v>
      </c>
      <c r="Q476">
        <v>1</v>
      </c>
      <c r="R476">
        <v>1545</v>
      </c>
      <c r="S476" t="str" cm="1">
        <f t="array" ref="S476">_xlfn.IFS(E479&lt;30,"18-29",E479&lt;45,"30-44",TRUE,"45+")</f>
        <v>30-44</v>
      </c>
      <c r="T476" t="str" cm="1">
        <f t="array" ref="T476">_xlfn.IFS(F476&lt;=2,"0-2 Years",F476&lt;=5,"3-5 Years",F476&lt;=8,"6-8 Years",TRUE,"9-10 Years")</f>
        <v>0-2 Years</v>
      </c>
      <c r="U476" t="str" cm="1">
        <f t="array" ref="U476">_xlfn.IFS(P476&gt;60,"High Risk",P476&gt;30,"Medium Risk",TRUE,"Low Risk")</f>
        <v>High Risk</v>
      </c>
      <c r="V476">
        <f t="shared" si="7"/>
        <v>7</v>
      </c>
    </row>
    <row r="477" spans="1:22" x14ac:dyDescent="0.2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 s="2">
        <v>141078.37</v>
      </c>
      <c r="H477">
        <v>1</v>
      </c>
      <c r="I477">
        <v>0</v>
      </c>
      <c r="J477">
        <v>0</v>
      </c>
      <c r="K477" s="1">
        <v>34580.800000000003</v>
      </c>
      <c r="L477">
        <v>1</v>
      </c>
      <c r="M477">
        <v>1</v>
      </c>
      <c r="N477">
        <v>1355</v>
      </c>
      <c r="O477">
        <v>8</v>
      </c>
      <c r="P477">
        <v>63</v>
      </c>
      <c r="Q477">
        <v>1</v>
      </c>
      <c r="R477">
        <v>1355</v>
      </c>
      <c r="S477" t="str" cm="1">
        <f t="array" ref="S477">_xlfn.IFS(E480&lt;30,"18-29",E480&lt;45,"30-44",TRUE,"45+")</f>
        <v>30-44</v>
      </c>
      <c r="T477" t="str" cm="1">
        <f t="array" ref="T477">_xlfn.IFS(F477&lt;=2,"0-2 Years",F477&lt;=5,"3-5 Years",F477&lt;=8,"6-8 Years",TRUE,"9-10 Years")</f>
        <v>6-8 Years</v>
      </c>
      <c r="U477" t="str" cm="1">
        <f t="array" ref="U477">_xlfn.IFS(P477&gt;60,"High Risk",P477&gt;30,"Medium Risk",TRUE,"Low Risk")</f>
        <v>High Risk</v>
      </c>
      <c r="V477">
        <f t="shared" si="7"/>
        <v>6</v>
      </c>
    </row>
    <row r="478" spans="1:22" hidden="1" x14ac:dyDescent="0.2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 s="2">
        <v>117992.59</v>
      </c>
      <c r="H478">
        <v>1</v>
      </c>
      <c r="I478">
        <v>1</v>
      </c>
      <c r="J478">
        <v>1</v>
      </c>
      <c r="K478" s="1">
        <v>183598.77</v>
      </c>
      <c r="L478">
        <v>0</v>
      </c>
      <c r="M478">
        <v>24</v>
      </c>
      <c r="N478">
        <v>172</v>
      </c>
      <c r="O478">
        <v>6</v>
      </c>
      <c r="P478">
        <v>180</v>
      </c>
      <c r="Q478">
        <v>0.25</v>
      </c>
      <c r="R478">
        <v>4128</v>
      </c>
      <c r="S478" t="str" cm="1">
        <f t="array" ref="S478">_xlfn.IFS(E481&lt;30,"18-29",E481&lt;45,"30-44",TRUE,"45+")</f>
        <v>18-29</v>
      </c>
      <c r="T478" t="str" cm="1">
        <f t="array" ref="T478">_xlfn.IFS(F478&lt;=2,"0-2 Years",F478&lt;=5,"3-5 Years",F478&lt;=8,"6-8 Years",TRUE,"9-10 Years")</f>
        <v>0-2 Years</v>
      </c>
      <c r="U478" t="str" cm="1">
        <f t="array" ref="U478">_xlfn.IFS(P478&gt;60,"High Risk",P478&gt;30,"Medium Risk",TRUE,"Low Risk")</f>
        <v>High Risk</v>
      </c>
      <c r="V478">
        <f t="shared" si="7"/>
        <v>3</v>
      </c>
    </row>
    <row r="479" spans="1:22" hidden="1" x14ac:dyDescent="0.2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 s="2">
        <v>100812.33</v>
      </c>
      <c r="H479">
        <v>2</v>
      </c>
      <c r="I479">
        <v>1</v>
      </c>
      <c r="J479">
        <v>0</v>
      </c>
      <c r="K479" s="1">
        <v>147358.26999999999</v>
      </c>
      <c r="L479">
        <v>0</v>
      </c>
      <c r="M479">
        <v>9</v>
      </c>
      <c r="N479">
        <v>3066</v>
      </c>
      <c r="O479">
        <v>0</v>
      </c>
      <c r="P479">
        <v>68</v>
      </c>
      <c r="Q479">
        <v>0</v>
      </c>
      <c r="R479">
        <v>27594</v>
      </c>
      <c r="S479" t="str" cm="1">
        <f t="array" ref="S479">_xlfn.IFS(E482&lt;30,"18-29",E482&lt;45,"30-44",TRUE,"45+")</f>
        <v>30-44</v>
      </c>
      <c r="T479" t="str" cm="1">
        <f t="array" ref="T479">_xlfn.IFS(F479&lt;=2,"0-2 Years",F479&lt;=5,"3-5 Years",F479&lt;=8,"6-8 Years",TRUE,"9-10 Years")</f>
        <v>6-8 Years</v>
      </c>
      <c r="U479" t="str" cm="1">
        <f t="array" ref="U479">_xlfn.IFS(P479&gt;60,"High Risk",P479&gt;30,"Medium Risk",TRUE,"Low Risk")</f>
        <v>High Risk</v>
      </c>
      <c r="V479">
        <f t="shared" si="7"/>
        <v>3</v>
      </c>
    </row>
    <row r="480" spans="1:22" hidden="1" x14ac:dyDescent="0.2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 s="2">
        <v>0</v>
      </c>
      <c r="H480">
        <v>1</v>
      </c>
      <c r="I480">
        <v>1</v>
      </c>
      <c r="J480">
        <v>1</v>
      </c>
      <c r="K480" s="1">
        <v>108469.2</v>
      </c>
      <c r="L480">
        <v>0</v>
      </c>
      <c r="M480">
        <v>7</v>
      </c>
      <c r="N480">
        <v>2665</v>
      </c>
      <c r="O480">
        <v>5</v>
      </c>
      <c r="P480">
        <v>43</v>
      </c>
      <c r="Q480">
        <v>0.7142857142857143</v>
      </c>
      <c r="R480">
        <v>18655</v>
      </c>
      <c r="S480" t="str" cm="1">
        <f t="array" ref="S480">_xlfn.IFS(E483&lt;30,"18-29",E483&lt;45,"30-44",TRUE,"45+")</f>
        <v>18-29</v>
      </c>
      <c r="T480" t="str" cm="1">
        <f t="array" ref="T480">_xlfn.IFS(F480&lt;=2,"0-2 Years",F480&lt;=5,"3-5 Years",F480&lt;=8,"6-8 Years",TRUE,"9-10 Years")</f>
        <v>6-8 Years</v>
      </c>
      <c r="U480" t="str" cm="1">
        <f t="array" ref="U480">_xlfn.IFS(P480&gt;60,"High Risk",P480&gt;30,"Medium Risk",TRUE,"Low Risk")</f>
        <v>Medium Risk</v>
      </c>
      <c r="V480">
        <f t="shared" si="7"/>
        <v>5</v>
      </c>
    </row>
    <row r="481" spans="1:22" hidden="1" x14ac:dyDescent="0.2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 s="2">
        <v>80262.600000000006</v>
      </c>
      <c r="H481">
        <v>1</v>
      </c>
      <c r="I481">
        <v>1</v>
      </c>
      <c r="J481">
        <v>1</v>
      </c>
      <c r="K481" s="1">
        <v>20612.82</v>
      </c>
      <c r="L481">
        <v>0</v>
      </c>
      <c r="M481">
        <v>16</v>
      </c>
      <c r="N481">
        <v>1570</v>
      </c>
      <c r="O481">
        <v>2</v>
      </c>
      <c r="P481">
        <v>18</v>
      </c>
      <c r="Q481">
        <v>0.125</v>
      </c>
      <c r="R481">
        <v>25120</v>
      </c>
      <c r="S481" t="str" cm="1">
        <f t="array" ref="S481">_xlfn.IFS(E484&lt;30,"18-29",E484&lt;45,"30-44",TRUE,"45+")</f>
        <v>30-44</v>
      </c>
      <c r="T481" t="str" cm="1">
        <f t="array" ref="T481">_xlfn.IFS(F481&lt;=2,"0-2 Years",F481&lt;=5,"3-5 Years",F481&lt;=8,"6-8 Years",TRUE,"9-10 Years")</f>
        <v>3-5 Years</v>
      </c>
      <c r="U481" t="str" cm="1">
        <f t="array" ref="U481">_xlfn.IFS(P481&gt;60,"High Risk",P481&gt;30,"Medium Risk",TRUE,"Low Risk")</f>
        <v>Low Risk</v>
      </c>
      <c r="V481">
        <f t="shared" si="7"/>
        <v>2</v>
      </c>
    </row>
    <row r="482" spans="1:22" hidden="1" x14ac:dyDescent="0.2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 s="2">
        <v>156478.62</v>
      </c>
      <c r="H482">
        <v>1</v>
      </c>
      <c r="I482">
        <v>0</v>
      </c>
      <c r="J482">
        <v>1</v>
      </c>
      <c r="K482" s="1">
        <v>181196.76</v>
      </c>
      <c r="L482">
        <v>0</v>
      </c>
      <c r="M482">
        <v>22</v>
      </c>
      <c r="N482">
        <v>332</v>
      </c>
      <c r="O482">
        <v>0</v>
      </c>
      <c r="P482">
        <v>119</v>
      </c>
      <c r="Q482">
        <v>0</v>
      </c>
      <c r="R482">
        <v>7304</v>
      </c>
      <c r="S482" t="str" cm="1">
        <f t="array" ref="S482">_xlfn.IFS(E485&lt;30,"18-29",E485&lt;45,"30-44",TRUE,"45+")</f>
        <v>30-44</v>
      </c>
      <c r="T482" t="str" cm="1">
        <f t="array" ref="T482">_xlfn.IFS(F482&lt;=2,"0-2 Years",F482&lt;=5,"3-5 Years",F482&lt;=8,"6-8 Years",TRUE,"9-10 Years")</f>
        <v>6-8 Years</v>
      </c>
      <c r="U482" t="str" cm="1">
        <f t="array" ref="U482">_xlfn.IFS(P482&gt;60,"High Risk",P482&gt;30,"Medium Risk",TRUE,"Low Risk")</f>
        <v>High Risk</v>
      </c>
      <c r="V482">
        <f t="shared" si="7"/>
        <v>2</v>
      </c>
    </row>
    <row r="483" spans="1:22" x14ac:dyDescent="0.2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 s="2">
        <v>0</v>
      </c>
      <c r="H483">
        <v>2</v>
      </c>
      <c r="I483">
        <v>1</v>
      </c>
      <c r="J483">
        <v>0</v>
      </c>
      <c r="K483" s="1">
        <v>160249.1</v>
      </c>
      <c r="L483">
        <v>0</v>
      </c>
      <c r="M483">
        <v>1</v>
      </c>
      <c r="N483">
        <v>642</v>
      </c>
      <c r="O483">
        <v>6</v>
      </c>
      <c r="P483">
        <v>29</v>
      </c>
      <c r="Q483">
        <v>1</v>
      </c>
      <c r="R483">
        <v>642</v>
      </c>
      <c r="S483" t="str" cm="1">
        <f t="array" ref="S483">_xlfn.IFS(E486&lt;30,"18-29",E486&lt;45,"30-44",TRUE,"45+")</f>
        <v>45+</v>
      </c>
      <c r="T483" t="str" cm="1">
        <f t="array" ref="T483">_xlfn.IFS(F483&lt;=2,"0-2 Years",F483&lt;=5,"3-5 Years",F483&lt;=8,"6-8 Years",TRUE,"9-10 Years")</f>
        <v>3-5 Years</v>
      </c>
      <c r="U483" t="str" cm="1">
        <f t="array" ref="U483">_xlfn.IFS(P483&gt;60,"High Risk",P483&gt;30,"Medium Risk",TRUE,"Low Risk")</f>
        <v>Low Risk</v>
      </c>
      <c r="V483">
        <f t="shared" si="7"/>
        <v>6</v>
      </c>
    </row>
    <row r="484" spans="1:22" x14ac:dyDescent="0.2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 s="2">
        <v>0</v>
      </c>
      <c r="H484">
        <v>3</v>
      </c>
      <c r="I484">
        <v>0</v>
      </c>
      <c r="J484">
        <v>0</v>
      </c>
      <c r="K484" s="1">
        <v>110783.28</v>
      </c>
      <c r="L484">
        <v>0</v>
      </c>
      <c r="M484">
        <v>16</v>
      </c>
      <c r="N484">
        <v>4545</v>
      </c>
      <c r="O484">
        <v>10</v>
      </c>
      <c r="P484">
        <v>129</v>
      </c>
      <c r="Q484">
        <v>0.625</v>
      </c>
      <c r="R484">
        <v>72720</v>
      </c>
      <c r="S484" t="str" cm="1">
        <f t="array" ref="S484">_xlfn.IFS(E487&lt;30,"18-29",E487&lt;45,"30-44",TRUE,"45+")</f>
        <v>30-44</v>
      </c>
      <c r="T484" t="str" cm="1">
        <f t="array" ref="T484">_xlfn.IFS(F484&lt;=2,"0-2 Years",F484&lt;=5,"3-5 Years",F484&lt;=8,"6-8 Years",TRUE,"9-10 Years")</f>
        <v>6-8 Years</v>
      </c>
      <c r="U484" t="str" cm="1">
        <f t="array" ref="U484">_xlfn.IFS(P484&gt;60,"High Risk",P484&gt;30,"Medium Risk",TRUE,"Low Risk")</f>
        <v>High Risk</v>
      </c>
      <c r="V484">
        <f t="shared" si="7"/>
        <v>6</v>
      </c>
    </row>
    <row r="485" spans="1:22" hidden="1" x14ac:dyDescent="0.2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 s="2">
        <v>115217.99</v>
      </c>
      <c r="H485">
        <v>2</v>
      </c>
      <c r="I485">
        <v>1</v>
      </c>
      <c r="J485">
        <v>0</v>
      </c>
      <c r="K485" s="1">
        <v>144995.32999999999</v>
      </c>
      <c r="L485">
        <v>0</v>
      </c>
      <c r="M485">
        <v>8</v>
      </c>
      <c r="N485">
        <v>2250</v>
      </c>
      <c r="O485">
        <v>1</v>
      </c>
      <c r="P485">
        <v>56</v>
      </c>
      <c r="Q485">
        <v>0.125</v>
      </c>
      <c r="R485">
        <v>18000</v>
      </c>
      <c r="S485" t="str" cm="1">
        <f t="array" ref="S485">_xlfn.IFS(E488&lt;30,"18-29",E488&lt;45,"30-44",TRUE,"45+")</f>
        <v>30-44</v>
      </c>
      <c r="T485" t="str" cm="1">
        <f t="array" ref="T485">_xlfn.IFS(F485&lt;=2,"0-2 Years",F485&lt;=5,"3-5 Years",F485&lt;=8,"6-8 Years",TRUE,"9-10 Years")</f>
        <v>9-10 Years</v>
      </c>
      <c r="U485" t="str" cm="1">
        <f t="array" ref="U485">_xlfn.IFS(P485&gt;60,"High Risk",P485&gt;30,"Medium Risk",TRUE,"Low Risk")</f>
        <v>Medium Risk</v>
      </c>
      <c r="V485">
        <f t="shared" si="7"/>
        <v>3</v>
      </c>
    </row>
    <row r="486" spans="1:22" x14ac:dyDescent="0.2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 s="2">
        <v>0</v>
      </c>
      <c r="H486">
        <v>2</v>
      </c>
      <c r="I486">
        <v>1</v>
      </c>
      <c r="J486">
        <v>0</v>
      </c>
      <c r="K486" s="1">
        <v>150227.85</v>
      </c>
      <c r="L486">
        <v>1</v>
      </c>
      <c r="M486">
        <v>11</v>
      </c>
      <c r="N486">
        <v>4995</v>
      </c>
      <c r="O486">
        <v>2</v>
      </c>
      <c r="P486">
        <v>88</v>
      </c>
      <c r="Q486">
        <v>0.18181818181818182</v>
      </c>
      <c r="R486">
        <v>54945</v>
      </c>
      <c r="S486" t="str" cm="1">
        <f t="array" ref="S486">_xlfn.IFS(E489&lt;30,"18-29",E489&lt;45,"30-44",TRUE,"45+")</f>
        <v>30-44</v>
      </c>
      <c r="T486" t="str" cm="1">
        <f t="array" ref="T486">_xlfn.IFS(F486&lt;=2,"0-2 Years",F486&lt;=5,"3-5 Years",F486&lt;=8,"6-8 Years",TRUE,"9-10 Years")</f>
        <v>9-10 Years</v>
      </c>
      <c r="U486" t="str" cm="1">
        <f t="array" ref="U486">_xlfn.IFS(P486&gt;60,"High Risk",P486&gt;30,"Medium Risk",TRUE,"Low Risk")</f>
        <v>High Risk</v>
      </c>
      <c r="V486">
        <f t="shared" si="7"/>
        <v>7</v>
      </c>
    </row>
    <row r="487" spans="1:22" hidden="1" x14ac:dyDescent="0.2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 s="2">
        <v>155470.54999999999</v>
      </c>
      <c r="H487">
        <v>1</v>
      </c>
      <c r="I487">
        <v>1</v>
      </c>
      <c r="J487">
        <v>1</v>
      </c>
      <c r="K487" s="1">
        <v>53718.28</v>
      </c>
      <c r="L487">
        <v>0</v>
      </c>
      <c r="M487">
        <v>25</v>
      </c>
      <c r="N487">
        <v>4126</v>
      </c>
      <c r="O487">
        <v>10</v>
      </c>
      <c r="P487">
        <v>104</v>
      </c>
      <c r="Q487">
        <v>0.4</v>
      </c>
      <c r="R487">
        <v>103150</v>
      </c>
      <c r="S487" t="str" cm="1">
        <f t="array" ref="S487">_xlfn.IFS(E490&lt;30,"18-29",E490&lt;45,"30-44",TRUE,"45+")</f>
        <v>30-44</v>
      </c>
      <c r="T487" t="str" cm="1">
        <f t="array" ref="T487">_xlfn.IFS(F487&lt;=2,"0-2 Years",F487&lt;=5,"3-5 Years",F487&lt;=8,"6-8 Years",TRUE,"9-10 Years")</f>
        <v>0-2 Years</v>
      </c>
      <c r="U487" t="str" cm="1">
        <f t="array" ref="U487">_xlfn.IFS(P487&gt;60,"High Risk",P487&gt;30,"Medium Risk",TRUE,"Low Risk")</f>
        <v>High Risk</v>
      </c>
      <c r="V487">
        <f t="shared" si="7"/>
        <v>3</v>
      </c>
    </row>
    <row r="488" spans="1:22" x14ac:dyDescent="0.2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 s="2">
        <v>0</v>
      </c>
      <c r="H488">
        <v>2</v>
      </c>
      <c r="I488">
        <v>1</v>
      </c>
      <c r="J488">
        <v>0</v>
      </c>
      <c r="K488" s="1">
        <v>75248.3</v>
      </c>
      <c r="L488">
        <v>0</v>
      </c>
      <c r="M488">
        <v>8</v>
      </c>
      <c r="N488">
        <v>646</v>
      </c>
      <c r="O488">
        <v>6</v>
      </c>
      <c r="P488">
        <v>25</v>
      </c>
      <c r="Q488">
        <v>0.75</v>
      </c>
      <c r="R488">
        <v>5168</v>
      </c>
      <c r="S488" t="str" cm="1">
        <f t="array" ref="S488">_xlfn.IFS(E491&lt;30,"18-29",E491&lt;45,"30-44",TRUE,"45+")</f>
        <v>45+</v>
      </c>
      <c r="T488" t="str" cm="1">
        <f t="array" ref="T488">_xlfn.IFS(F488&lt;=2,"0-2 Years",F488&lt;=5,"3-5 Years",F488&lt;=8,"6-8 Years",TRUE,"9-10 Years")</f>
        <v>6-8 Years</v>
      </c>
      <c r="U488" t="str" cm="1">
        <f t="array" ref="U488">_xlfn.IFS(P488&gt;60,"High Risk",P488&gt;30,"Medium Risk",TRUE,"Low Risk")</f>
        <v>Low Risk</v>
      </c>
      <c r="V488">
        <f t="shared" si="7"/>
        <v>6</v>
      </c>
    </row>
    <row r="489" spans="1:22" hidden="1" x14ac:dyDescent="0.2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 s="2">
        <v>135096.76999999999</v>
      </c>
      <c r="H489">
        <v>1</v>
      </c>
      <c r="I489">
        <v>1</v>
      </c>
      <c r="J489">
        <v>1</v>
      </c>
      <c r="K489" s="1">
        <v>14353.43</v>
      </c>
      <c r="L489">
        <v>1</v>
      </c>
      <c r="M489">
        <v>7</v>
      </c>
      <c r="N489">
        <v>1705</v>
      </c>
      <c r="O489">
        <v>7</v>
      </c>
      <c r="P489">
        <v>143</v>
      </c>
      <c r="Q489">
        <v>1</v>
      </c>
      <c r="R489">
        <v>11935</v>
      </c>
      <c r="S489" t="str" cm="1">
        <f t="array" ref="S489">_xlfn.IFS(E492&lt;30,"18-29",E492&lt;45,"30-44",TRUE,"45+")</f>
        <v>18-29</v>
      </c>
      <c r="T489" t="str" cm="1">
        <f t="array" ref="T489">_xlfn.IFS(F489&lt;=2,"0-2 Years",F489&lt;=5,"3-5 Years",F489&lt;=8,"6-8 Years",TRUE,"9-10 Years")</f>
        <v>3-5 Years</v>
      </c>
      <c r="U489" t="str" cm="1">
        <f t="array" ref="U489">_xlfn.IFS(P489&gt;60,"High Risk",P489&gt;30,"Medium Risk",TRUE,"Low Risk")</f>
        <v>High Risk</v>
      </c>
      <c r="V489">
        <f t="shared" si="7"/>
        <v>2</v>
      </c>
    </row>
    <row r="490" spans="1:22" hidden="1" x14ac:dyDescent="0.2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 s="2">
        <v>0</v>
      </c>
      <c r="H490">
        <v>2</v>
      </c>
      <c r="I490">
        <v>0</v>
      </c>
      <c r="J490">
        <v>1</v>
      </c>
      <c r="K490" s="1">
        <v>130486.57</v>
      </c>
      <c r="L490">
        <v>0</v>
      </c>
      <c r="M490">
        <v>5</v>
      </c>
      <c r="N490">
        <v>1742</v>
      </c>
      <c r="O490">
        <v>4</v>
      </c>
      <c r="P490">
        <v>110</v>
      </c>
      <c r="Q490">
        <v>0.8</v>
      </c>
      <c r="R490">
        <v>8710</v>
      </c>
      <c r="S490" t="str" cm="1">
        <f t="array" ref="S490">_xlfn.IFS(E493&lt;30,"18-29",E493&lt;45,"30-44",TRUE,"45+")</f>
        <v>30-44</v>
      </c>
      <c r="T490" t="str" cm="1">
        <f t="array" ref="T490">_xlfn.IFS(F490&lt;=2,"0-2 Years",F490&lt;=5,"3-5 Years",F490&lt;=8,"6-8 Years",TRUE,"9-10 Years")</f>
        <v>0-2 Years</v>
      </c>
      <c r="U490" t="str" cm="1">
        <f t="array" ref="U490">_xlfn.IFS(P490&gt;60,"High Risk",P490&gt;30,"Medium Risk",TRUE,"Low Risk")</f>
        <v>High Risk</v>
      </c>
      <c r="V490">
        <f t="shared" si="7"/>
        <v>4</v>
      </c>
    </row>
    <row r="491" spans="1:22" hidden="1" x14ac:dyDescent="0.2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 s="2">
        <v>180075.22</v>
      </c>
      <c r="H491">
        <v>1</v>
      </c>
      <c r="I491">
        <v>1</v>
      </c>
      <c r="J491">
        <v>1</v>
      </c>
      <c r="K491" s="1">
        <v>100127.71</v>
      </c>
      <c r="L491">
        <v>0</v>
      </c>
      <c r="M491">
        <v>29</v>
      </c>
      <c r="N491">
        <v>3119</v>
      </c>
      <c r="O491">
        <v>4</v>
      </c>
      <c r="P491">
        <v>12</v>
      </c>
      <c r="Q491">
        <v>0.13793103448275862</v>
      </c>
      <c r="R491">
        <v>90451</v>
      </c>
      <c r="S491" t="str" cm="1">
        <f t="array" ref="S491">_xlfn.IFS(E494&lt;30,"18-29",E494&lt;45,"30-44",TRUE,"45+")</f>
        <v>30-44</v>
      </c>
      <c r="T491" t="str" cm="1">
        <f t="array" ref="T491">_xlfn.IFS(F491&lt;=2,"0-2 Years",F491&lt;=5,"3-5 Years",F491&lt;=8,"6-8 Years",TRUE,"9-10 Years")</f>
        <v>9-10 Years</v>
      </c>
      <c r="U491" t="str" cm="1">
        <f t="array" ref="U491">_xlfn.IFS(P491&gt;60,"High Risk",P491&gt;30,"Medium Risk",TRUE,"Low Risk")</f>
        <v>Low Risk</v>
      </c>
      <c r="V491">
        <f t="shared" si="7"/>
        <v>3</v>
      </c>
    </row>
    <row r="492" spans="1:22" hidden="1" x14ac:dyDescent="0.2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 s="2">
        <v>97541.24</v>
      </c>
      <c r="H492">
        <v>1</v>
      </c>
      <c r="I492">
        <v>1</v>
      </c>
      <c r="J492">
        <v>1</v>
      </c>
      <c r="K492" s="1">
        <v>196356.17</v>
      </c>
      <c r="L492">
        <v>0</v>
      </c>
      <c r="M492">
        <v>22</v>
      </c>
      <c r="N492">
        <v>3946</v>
      </c>
      <c r="O492">
        <v>7</v>
      </c>
      <c r="P492">
        <v>34</v>
      </c>
      <c r="Q492">
        <v>0.31818181818181818</v>
      </c>
      <c r="R492">
        <v>86812</v>
      </c>
      <c r="S492" t="str" cm="1">
        <f t="array" ref="S492">_xlfn.IFS(E495&lt;30,"18-29",E495&lt;45,"30-44",TRUE,"45+")</f>
        <v>45+</v>
      </c>
      <c r="T492" t="str" cm="1">
        <f t="array" ref="T492">_xlfn.IFS(F492&lt;=2,"0-2 Years",F492&lt;=5,"3-5 Years",F492&lt;=8,"6-8 Years",TRUE,"9-10 Years")</f>
        <v>0-2 Years</v>
      </c>
      <c r="U492" t="str" cm="1">
        <f t="array" ref="U492">_xlfn.IFS(P492&gt;60,"High Risk",P492&gt;30,"Medium Risk",TRUE,"Low Risk")</f>
        <v>Medium Risk</v>
      </c>
      <c r="V492">
        <f t="shared" si="7"/>
        <v>3</v>
      </c>
    </row>
    <row r="493" spans="1:22" hidden="1" x14ac:dyDescent="0.2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 s="2">
        <v>156067.04999999999</v>
      </c>
      <c r="H493">
        <v>1</v>
      </c>
      <c r="I493">
        <v>1</v>
      </c>
      <c r="J493">
        <v>1</v>
      </c>
      <c r="K493" s="1">
        <v>9983.8799999999992</v>
      </c>
      <c r="L493">
        <v>0</v>
      </c>
      <c r="M493">
        <v>26</v>
      </c>
      <c r="N493">
        <v>1069</v>
      </c>
      <c r="O493">
        <v>3</v>
      </c>
      <c r="P493">
        <v>79</v>
      </c>
      <c r="Q493">
        <v>0.11538461538461539</v>
      </c>
      <c r="R493">
        <v>27794</v>
      </c>
      <c r="S493" t="str" cm="1">
        <f t="array" ref="S493">_xlfn.IFS(E496&lt;30,"18-29",E496&lt;45,"30-44",TRUE,"45+")</f>
        <v>30-44</v>
      </c>
      <c r="T493" t="str" cm="1">
        <f t="array" ref="T493">_xlfn.IFS(F493&lt;=2,"0-2 Years",F493&lt;=5,"3-5 Years",F493&lt;=8,"6-8 Years",TRUE,"9-10 Years")</f>
        <v>0-2 Years</v>
      </c>
      <c r="U493" t="str" cm="1">
        <f t="array" ref="U493">_xlfn.IFS(P493&gt;60,"High Risk",P493&gt;30,"Medium Risk",TRUE,"Low Risk")</f>
        <v>High Risk</v>
      </c>
      <c r="V493">
        <f t="shared" si="7"/>
        <v>3</v>
      </c>
    </row>
    <row r="494" spans="1:22" hidden="1" x14ac:dyDescent="0.2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 s="2">
        <v>81550.94</v>
      </c>
      <c r="H494">
        <v>2</v>
      </c>
      <c r="I494">
        <v>0</v>
      </c>
      <c r="J494">
        <v>1</v>
      </c>
      <c r="K494" s="1">
        <v>118974.77</v>
      </c>
      <c r="L494">
        <v>0</v>
      </c>
      <c r="M494">
        <v>1</v>
      </c>
      <c r="N494">
        <v>297</v>
      </c>
      <c r="O494">
        <v>1</v>
      </c>
      <c r="P494">
        <v>6</v>
      </c>
      <c r="Q494">
        <v>1</v>
      </c>
      <c r="R494">
        <v>297</v>
      </c>
      <c r="S494" t="str" cm="1">
        <f t="array" ref="S494">_xlfn.IFS(E497&lt;30,"18-29",E497&lt;45,"30-44",TRUE,"45+")</f>
        <v>30-44</v>
      </c>
      <c r="T494" t="str" cm="1">
        <f t="array" ref="T494">_xlfn.IFS(F494&lt;=2,"0-2 Years",F494&lt;=5,"3-5 Years",F494&lt;=8,"6-8 Years",TRUE,"9-10 Years")</f>
        <v>3-5 Years</v>
      </c>
      <c r="U494" t="str" cm="1">
        <f t="array" ref="U494">_xlfn.IFS(P494&gt;60,"High Risk",P494&gt;30,"Medium Risk",TRUE,"Low Risk")</f>
        <v>Low Risk</v>
      </c>
      <c r="V494">
        <f t="shared" si="7"/>
        <v>0</v>
      </c>
    </row>
    <row r="495" spans="1:22" x14ac:dyDescent="0.2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 s="2">
        <v>0</v>
      </c>
      <c r="H495">
        <v>1</v>
      </c>
      <c r="I495">
        <v>0</v>
      </c>
      <c r="J495">
        <v>0</v>
      </c>
      <c r="K495" s="1">
        <v>194998.34</v>
      </c>
      <c r="L495">
        <v>1</v>
      </c>
      <c r="M495">
        <v>10</v>
      </c>
      <c r="N495">
        <v>1676</v>
      </c>
      <c r="O495">
        <v>1</v>
      </c>
      <c r="P495">
        <v>174</v>
      </c>
      <c r="Q495">
        <v>0.1</v>
      </c>
      <c r="R495">
        <v>16760</v>
      </c>
      <c r="S495" t="str" cm="1">
        <f t="array" ref="S495">_xlfn.IFS(E498&lt;30,"18-29",E498&lt;45,"30-44",TRUE,"45+")</f>
        <v>30-44</v>
      </c>
      <c r="T495" t="str" cm="1">
        <f t="array" ref="T495">_xlfn.IFS(F495&lt;=2,"0-2 Years",F495&lt;=5,"3-5 Years",F495&lt;=8,"6-8 Years",TRUE,"9-10 Years")</f>
        <v>6-8 Years</v>
      </c>
      <c r="U495" t="str" cm="1">
        <f t="array" ref="U495">_xlfn.IFS(P495&gt;60,"High Risk",P495&gt;30,"Medium Risk",TRUE,"Low Risk")</f>
        <v>High Risk</v>
      </c>
      <c r="V495">
        <f t="shared" si="7"/>
        <v>9</v>
      </c>
    </row>
    <row r="496" spans="1:22" hidden="1" x14ac:dyDescent="0.2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 s="2">
        <v>170061.92</v>
      </c>
      <c r="H496">
        <v>2</v>
      </c>
      <c r="I496">
        <v>0</v>
      </c>
      <c r="J496">
        <v>0</v>
      </c>
      <c r="K496" s="1">
        <v>134901.34</v>
      </c>
      <c r="L496">
        <v>1</v>
      </c>
      <c r="M496">
        <v>5</v>
      </c>
      <c r="N496">
        <v>3904</v>
      </c>
      <c r="O496">
        <v>0</v>
      </c>
      <c r="P496">
        <v>5</v>
      </c>
      <c r="Q496">
        <v>0</v>
      </c>
      <c r="R496">
        <v>19520</v>
      </c>
      <c r="S496" t="str" cm="1">
        <f t="array" ref="S496">_xlfn.IFS(E499&lt;30,"18-29",E499&lt;45,"30-44",TRUE,"45+")</f>
        <v>30-44</v>
      </c>
      <c r="T496" t="str" cm="1">
        <f t="array" ref="T496">_xlfn.IFS(F496&lt;=2,"0-2 Years",F496&lt;=5,"3-5 Years",F496&lt;=8,"6-8 Years",TRUE,"9-10 Years")</f>
        <v>0-2 Years</v>
      </c>
      <c r="U496" t="str" cm="1">
        <f t="array" ref="U496">_xlfn.IFS(P496&gt;60,"High Risk",P496&gt;30,"Medium Risk",TRUE,"Low Risk")</f>
        <v>Low Risk</v>
      </c>
      <c r="V496">
        <f t="shared" si="7"/>
        <v>4</v>
      </c>
    </row>
    <row r="497" spans="1:22" hidden="1" x14ac:dyDescent="0.2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 s="2">
        <v>92310.54</v>
      </c>
      <c r="H497">
        <v>2</v>
      </c>
      <c r="I497">
        <v>1</v>
      </c>
      <c r="J497">
        <v>1</v>
      </c>
      <c r="K497" s="1">
        <v>72924.56</v>
      </c>
      <c r="L497">
        <v>0</v>
      </c>
      <c r="M497">
        <v>14</v>
      </c>
      <c r="N497">
        <v>4110</v>
      </c>
      <c r="O497">
        <v>2</v>
      </c>
      <c r="P497">
        <v>105</v>
      </c>
      <c r="Q497">
        <v>0.14285714285714285</v>
      </c>
      <c r="R497">
        <v>57540</v>
      </c>
      <c r="S497" t="str" cm="1">
        <f t="array" ref="S497">_xlfn.IFS(E500&lt;30,"18-29",E500&lt;45,"30-44",TRUE,"45+")</f>
        <v>18-29</v>
      </c>
      <c r="T497" t="str" cm="1">
        <f t="array" ref="T497">_xlfn.IFS(F497&lt;=2,"0-2 Years",F497&lt;=5,"3-5 Years",F497&lt;=8,"6-8 Years",TRUE,"9-10 Years")</f>
        <v>6-8 Years</v>
      </c>
      <c r="U497" t="str" cm="1">
        <f t="array" ref="U497">_xlfn.IFS(P497&gt;60,"High Risk",P497&gt;30,"Medium Risk",TRUE,"Low Risk")</f>
        <v>High Risk</v>
      </c>
      <c r="V497">
        <f t="shared" si="7"/>
        <v>0</v>
      </c>
    </row>
    <row r="498" spans="1:22" hidden="1" x14ac:dyDescent="0.2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 s="2">
        <v>169089.38</v>
      </c>
      <c r="H498">
        <v>2</v>
      </c>
      <c r="I498">
        <v>1</v>
      </c>
      <c r="J498">
        <v>0</v>
      </c>
      <c r="K498" s="1">
        <v>101057.95</v>
      </c>
      <c r="L498">
        <v>0</v>
      </c>
      <c r="M498">
        <v>1</v>
      </c>
      <c r="N498">
        <v>629</v>
      </c>
      <c r="O498">
        <v>10</v>
      </c>
      <c r="P498">
        <v>25</v>
      </c>
      <c r="Q498">
        <v>1</v>
      </c>
      <c r="R498">
        <v>629</v>
      </c>
      <c r="S498" t="str" cm="1">
        <f t="array" ref="S498">_xlfn.IFS(E501&lt;30,"18-29",E501&lt;45,"30-44",TRUE,"45+")</f>
        <v>45+</v>
      </c>
      <c r="T498" t="str" cm="1">
        <f t="array" ref="T498">_xlfn.IFS(F498&lt;=2,"0-2 Years",F498&lt;=5,"3-5 Years",F498&lt;=8,"6-8 Years",TRUE,"9-10 Years")</f>
        <v>6-8 Years</v>
      </c>
      <c r="U498" t="str" cm="1">
        <f t="array" ref="U498">_xlfn.IFS(P498&gt;60,"High Risk",P498&gt;30,"Medium Risk",TRUE,"Low Risk")</f>
        <v>Low Risk</v>
      </c>
      <c r="V498">
        <f t="shared" si="7"/>
        <v>3</v>
      </c>
    </row>
    <row r="499" spans="1:22" hidden="1" x14ac:dyDescent="0.2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 s="2">
        <v>80613.929999999993</v>
      </c>
      <c r="H499">
        <v>1</v>
      </c>
      <c r="I499">
        <v>1</v>
      </c>
      <c r="J499">
        <v>1</v>
      </c>
      <c r="K499" s="1">
        <v>142838.64000000001</v>
      </c>
      <c r="L499">
        <v>0</v>
      </c>
      <c r="M499">
        <v>24</v>
      </c>
      <c r="N499">
        <v>1231</v>
      </c>
      <c r="O499">
        <v>9</v>
      </c>
      <c r="P499">
        <v>171</v>
      </c>
      <c r="Q499">
        <v>0.375</v>
      </c>
      <c r="R499">
        <v>29544</v>
      </c>
      <c r="S499" t="str" cm="1">
        <f t="array" ref="S499">_xlfn.IFS(E502&lt;30,"18-29",E502&lt;45,"30-44",TRUE,"45+")</f>
        <v>30-44</v>
      </c>
      <c r="T499" t="str" cm="1">
        <f t="array" ref="T499">_xlfn.IFS(F499&lt;=2,"0-2 Years",F499&lt;=5,"3-5 Years",F499&lt;=8,"6-8 Years",TRUE,"9-10 Years")</f>
        <v>3-5 Years</v>
      </c>
      <c r="U499" t="str" cm="1">
        <f t="array" ref="U499">_xlfn.IFS(P499&gt;60,"High Risk",P499&gt;30,"Medium Risk",TRUE,"Low Risk")</f>
        <v>High Risk</v>
      </c>
      <c r="V499">
        <f t="shared" si="7"/>
        <v>2</v>
      </c>
    </row>
    <row r="500" spans="1:22" hidden="1" x14ac:dyDescent="0.2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 s="2">
        <v>121581.56</v>
      </c>
      <c r="H500">
        <v>2</v>
      </c>
      <c r="I500">
        <v>1</v>
      </c>
      <c r="J500">
        <v>1</v>
      </c>
      <c r="K500" s="1">
        <v>127059.04</v>
      </c>
      <c r="L500">
        <v>0</v>
      </c>
      <c r="M500">
        <v>26</v>
      </c>
      <c r="N500">
        <v>1803</v>
      </c>
      <c r="O500">
        <v>4</v>
      </c>
      <c r="P500">
        <v>86</v>
      </c>
      <c r="Q500">
        <v>0.15384615384615385</v>
      </c>
      <c r="R500">
        <v>46878</v>
      </c>
      <c r="S500" t="str" cm="1">
        <f t="array" ref="S500">_xlfn.IFS(E503&lt;30,"18-29",E503&lt;45,"30-44",TRUE,"45+")</f>
        <v>45+</v>
      </c>
      <c r="T500" t="str" cm="1">
        <f t="array" ref="T500">_xlfn.IFS(F500&lt;=2,"0-2 Years",F500&lt;=5,"3-5 Years",F500&lt;=8,"6-8 Years",TRUE,"9-10 Years")</f>
        <v>6-8 Years</v>
      </c>
      <c r="U500" t="str" cm="1">
        <f t="array" ref="U500">_xlfn.IFS(P500&gt;60,"High Risk",P500&gt;30,"Medium Risk",TRUE,"Low Risk")</f>
        <v>High Risk</v>
      </c>
      <c r="V500">
        <f t="shared" si="7"/>
        <v>0</v>
      </c>
    </row>
    <row r="501" spans="1:22" x14ac:dyDescent="0.2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 s="2">
        <v>0</v>
      </c>
      <c r="H501">
        <v>1</v>
      </c>
      <c r="I501">
        <v>0</v>
      </c>
      <c r="J501">
        <v>1</v>
      </c>
      <c r="K501" s="1">
        <v>116503.92</v>
      </c>
      <c r="L501">
        <v>1</v>
      </c>
      <c r="M501">
        <v>24</v>
      </c>
      <c r="N501">
        <v>4494</v>
      </c>
      <c r="O501">
        <v>5</v>
      </c>
      <c r="P501">
        <v>171</v>
      </c>
      <c r="Q501">
        <v>0.20833333333333334</v>
      </c>
      <c r="R501">
        <v>107856</v>
      </c>
      <c r="S501" t="str" cm="1">
        <f t="array" ref="S501">_xlfn.IFS(E504&lt;30,"18-29",E504&lt;45,"30-44",TRUE,"45+")</f>
        <v>45+</v>
      </c>
      <c r="T501" t="str" cm="1">
        <f t="array" ref="T501">_xlfn.IFS(F501&lt;=2,"0-2 Years",F501&lt;=5,"3-5 Years",F501&lt;=8,"6-8 Years",TRUE,"9-10 Years")</f>
        <v>6-8 Years</v>
      </c>
      <c r="U501" t="str" cm="1">
        <f t="array" ref="U501">_xlfn.IFS(P501&gt;60,"High Risk",P501&gt;30,"Medium Risk",TRUE,"Low Risk")</f>
        <v>High Risk</v>
      </c>
      <c r="V501">
        <f t="shared" si="7"/>
        <v>6</v>
      </c>
    </row>
    <row r="502" spans="1:22" hidden="1" x14ac:dyDescent="0.2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 s="2">
        <v>0</v>
      </c>
      <c r="H502">
        <v>2</v>
      </c>
      <c r="I502">
        <v>1</v>
      </c>
      <c r="J502">
        <v>1</v>
      </c>
      <c r="K502" s="1">
        <v>54405.79</v>
      </c>
      <c r="L502">
        <v>0</v>
      </c>
      <c r="M502">
        <v>7</v>
      </c>
      <c r="N502">
        <v>2935</v>
      </c>
      <c r="O502">
        <v>9</v>
      </c>
      <c r="P502">
        <v>24</v>
      </c>
      <c r="Q502">
        <v>1</v>
      </c>
      <c r="R502">
        <v>20545</v>
      </c>
      <c r="S502" t="str" cm="1">
        <f t="array" ref="S502">_xlfn.IFS(E505&lt;30,"18-29",E505&lt;45,"30-44",TRUE,"45+")</f>
        <v>30-44</v>
      </c>
      <c r="T502" t="str" cm="1">
        <f t="array" ref="T502">_xlfn.IFS(F502&lt;=2,"0-2 Years",F502&lt;=5,"3-5 Years",F502&lt;=8,"6-8 Years",TRUE,"9-10 Years")</f>
        <v>3-5 Years</v>
      </c>
      <c r="U502" t="str" cm="1">
        <f t="array" ref="U502">_xlfn.IFS(P502&gt;60,"High Risk",P502&gt;30,"Medium Risk",TRUE,"Low Risk")</f>
        <v>Low Risk</v>
      </c>
      <c r="V502">
        <f t="shared" si="7"/>
        <v>3</v>
      </c>
    </row>
    <row r="503" spans="1:22" hidden="1" x14ac:dyDescent="0.2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 s="2">
        <v>0</v>
      </c>
      <c r="H503">
        <v>2</v>
      </c>
      <c r="I503">
        <v>1</v>
      </c>
      <c r="J503">
        <v>1</v>
      </c>
      <c r="K503" s="1">
        <v>88721.84</v>
      </c>
      <c r="L503">
        <v>0</v>
      </c>
      <c r="M503">
        <v>25</v>
      </c>
      <c r="N503">
        <v>1710</v>
      </c>
      <c r="O503">
        <v>1</v>
      </c>
      <c r="P503">
        <v>71</v>
      </c>
      <c r="Q503">
        <v>0.04</v>
      </c>
      <c r="R503">
        <v>42750</v>
      </c>
      <c r="S503" t="str" cm="1">
        <f t="array" ref="S503">_xlfn.IFS(E506&lt;30,"18-29",E506&lt;45,"30-44",TRUE,"45+")</f>
        <v>30-44</v>
      </c>
      <c r="T503" t="str" cm="1">
        <f t="array" ref="T503">_xlfn.IFS(F503&lt;=2,"0-2 Years",F503&lt;=5,"3-5 Years",F503&lt;=8,"6-8 Years",TRUE,"9-10 Years")</f>
        <v>3-5 Years</v>
      </c>
      <c r="U503" t="str" cm="1">
        <f t="array" ref="U503">_xlfn.IFS(P503&gt;60,"High Risk",P503&gt;30,"Medium Risk",TRUE,"Low Risk")</f>
        <v>High Risk</v>
      </c>
      <c r="V503">
        <f t="shared" si="7"/>
        <v>4</v>
      </c>
    </row>
    <row r="504" spans="1:22" x14ac:dyDescent="0.2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 s="2">
        <v>85891.55</v>
      </c>
      <c r="H504">
        <v>1</v>
      </c>
      <c r="I504">
        <v>1</v>
      </c>
      <c r="J504">
        <v>0</v>
      </c>
      <c r="K504" s="1">
        <v>74135.48</v>
      </c>
      <c r="L504">
        <v>1</v>
      </c>
      <c r="M504">
        <v>13</v>
      </c>
      <c r="N504">
        <v>954</v>
      </c>
      <c r="O504">
        <v>2</v>
      </c>
      <c r="P504">
        <v>139</v>
      </c>
      <c r="Q504">
        <v>0.15384615384615385</v>
      </c>
      <c r="R504">
        <v>12402</v>
      </c>
      <c r="S504" t="str" cm="1">
        <f t="array" ref="S504">_xlfn.IFS(E507&lt;30,"18-29",E507&lt;45,"30-44",TRUE,"45+")</f>
        <v>30-44</v>
      </c>
      <c r="T504" t="str" cm="1">
        <f t="array" ref="T504">_xlfn.IFS(F504&lt;=2,"0-2 Years",F504&lt;=5,"3-5 Years",F504&lt;=8,"6-8 Years",TRUE,"9-10 Years")</f>
        <v>3-5 Years</v>
      </c>
      <c r="U504" t="str" cm="1">
        <f t="array" ref="U504">_xlfn.IFS(P504&gt;60,"High Risk",P504&gt;30,"Medium Risk",TRUE,"Low Risk")</f>
        <v>High Risk</v>
      </c>
      <c r="V504">
        <f t="shared" si="7"/>
        <v>6</v>
      </c>
    </row>
    <row r="505" spans="1:22" hidden="1" x14ac:dyDescent="0.2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 s="2">
        <v>77637.350000000006</v>
      </c>
      <c r="H505">
        <v>2</v>
      </c>
      <c r="I505">
        <v>1</v>
      </c>
      <c r="J505">
        <v>1</v>
      </c>
      <c r="K505" s="1">
        <v>111346.22</v>
      </c>
      <c r="L505">
        <v>0</v>
      </c>
      <c r="M505">
        <v>11</v>
      </c>
      <c r="N505">
        <v>307</v>
      </c>
      <c r="O505">
        <v>9</v>
      </c>
      <c r="P505">
        <v>52</v>
      </c>
      <c r="Q505">
        <v>0.81818181818181823</v>
      </c>
      <c r="R505">
        <v>3377</v>
      </c>
      <c r="S505" t="str" cm="1">
        <f t="array" ref="S505">_xlfn.IFS(E508&lt;30,"18-29",E508&lt;45,"30-44",TRUE,"45+")</f>
        <v>30-44</v>
      </c>
      <c r="T505" t="str" cm="1">
        <f t="array" ref="T505">_xlfn.IFS(F505&lt;=2,"0-2 Years",F505&lt;=5,"3-5 Years",F505&lt;=8,"6-8 Years",TRUE,"9-10 Years")</f>
        <v>9-10 Years</v>
      </c>
      <c r="U505" t="str" cm="1">
        <f t="array" ref="U505">_xlfn.IFS(P505&gt;60,"High Risk",P505&gt;30,"Medium Risk",TRUE,"Low Risk")</f>
        <v>Medium Risk</v>
      </c>
      <c r="V505">
        <f t="shared" si="7"/>
        <v>0</v>
      </c>
    </row>
    <row r="506" spans="1:22" x14ac:dyDescent="0.2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 s="2">
        <v>0</v>
      </c>
      <c r="H506">
        <v>1</v>
      </c>
      <c r="I506">
        <v>0</v>
      </c>
      <c r="J506">
        <v>0</v>
      </c>
      <c r="K506" s="1">
        <v>194902.16</v>
      </c>
      <c r="L506">
        <v>0</v>
      </c>
      <c r="M506">
        <v>15</v>
      </c>
      <c r="N506">
        <v>733</v>
      </c>
      <c r="O506">
        <v>4</v>
      </c>
      <c r="P506">
        <v>71</v>
      </c>
      <c r="Q506">
        <v>0.26666666666666666</v>
      </c>
      <c r="R506">
        <v>10995</v>
      </c>
      <c r="S506" t="str" cm="1">
        <f t="array" ref="S506">_xlfn.IFS(E509&lt;30,"18-29",E509&lt;45,"30-44",TRUE,"45+")</f>
        <v>30-44</v>
      </c>
      <c r="T506" t="str" cm="1">
        <f t="array" ref="T506">_xlfn.IFS(F506&lt;=2,"0-2 Years",F506&lt;=5,"3-5 Years",F506&lt;=8,"6-8 Years",TRUE,"9-10 Years")</f>
        <v>3-5 Years</v>
      </c>
      <c r="U506" t="str" cm="1">
        <f t="array" ref="U506">_xlfn.IFS(P506&gt;60,"High Risk",P506&gt;30,"Medium Risk",TRUE,"Low Risk")</f>
        <v>High Risk</v>
      </c>
      <c r="V506">
        <f t="shared" si="7"/>
        <v>8</v>
      </c>
    </row>
    <row r="507" spans="1:22" x14ac:dyDescent="0.2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 s="2">
        <v>0</v>
      </c>
      <c r="H507">
        <v>2</v>
      </c>
      <c r="I507">
        <v>1</v>
      </c>
      <c r="J507">
        <v>0</v>
      </c>
      <c r="K507" s="1">
        <v>31474.27</v>
      </c>
      <c r="L507">
        <v>0</v>
      </c>
      <c r="M507">
        <v>12</v>
      </c>
      <c r="N507">
        <v>4756</v>
      </c>
      <c r="O507">
        <v>8</v>
      </c>
      <c r="P507">
        <v>143</v>
      </c>
      <c r="Q507">
        <v>0.66666666666666663</v>
      </c>
      <c r="R507">
        <v>57072</v>
      </c>
      <c r="S507" t="str" cm="1">
        <f t="array" ref="S507">_xlfn.IFS(E510&lt;30,"18-29",E510&lt;45,"30-44",TRUE,"45+")</f>
        <v>18-29</v>
      </c>
      <c r="T507" t="str" cm="1">
        <f t="array" ref="T507">_xlfn.IFS(F507&lt;=2,"0-2 Years",F507&lt;=5,"3-5 Years",F507&lt;=8,"6-8 Years",TRUE,"9-10 Years")</f>
        <v>3-5 Years</v>
      </c>
      <c r="U507" t="str" cm="1">
        <f t="array" ref="U507">_xlfn.IFS(P507&gt;60,"High Risk",P507&gt;30,"Medium Risk",TRUE,"Low Risk")</f>
        <v>High Risk</v>
      </c>
      <c r="V507">
        <f t="shared" si="7"/>
        <v>6</v>
      </c>
    </row>
    <row r="508" spans="1:22" hidden="1" x14ac:dyDescent="0.2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 s="2">
        <v>116927.89</v>
      </c>
      <c r="H508">
        <v>1</v>
      </c>
      <c r="I508">
        <v>1</v>
      </c>
      <c r="J508">
        <v>0</v>
      </c>
      <c r="K508" s="1">
        <v>21198.39</v>
      </c>
      <c r="L508">
        <v>0</v>
      </c>
      <c r="M508">
        <v>30</v>
      </c>
      <c r="N508">
        <v>1418</v>
      </c>
      <c r="O508">
        <v>3</v>
      </c>
      <c r="P508">
        <v>170</v>
      </c>
      <c r="Q508">
        <v>0.1</v>
      </c>
      <c r="R508">
        <v>42540</v>
      </c>
      <c r="S508" t="str" cm="1">
        <f t="array" ref="S508">_xlfn.IFS(E511&lt;30,"18-29",E511&lt;45,"30-44",TRUE,"45+")</f>
        <v>30-44</v>
      </c>
      <c r="T508" t="str" cm="1">
        <f t="array" ref="T508">_xlfn.IFS(F508&lt;=2,"0-2 Years",F508&lt;=5,"3-5 Years",F508&lt;=8,"6-8 Years",TRUE,"9-10 Years")</f>
        <v>6-8 Years</v>
      </c>
      <c r="U508" t="str" cm="1">
        <f t="array" ref="U508">_xlfn.IFS(P508&gt;60,"High Risk",P508&gt;30,"Medium Risk",TRUE,"Low Risk")</f>
        <v>High Risk</v>
      </c>
      <c r="V508">
        <f t="shared" si="7"/>
        <v>5</v>
      </c>
    </row>
    <row r="509" spans="1:22" hidden="1" x14ac:dyDescent="0.2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 s="2">
        <v>137326.65</v>
      </c>
      <c r="H509">
        <v>1</v>
      </c>
      <c r="I509">
        <v>1</v>
      </c>
      <c r="J509">
        <v>0</v>
      </c>
      <c r="K509" s="1">
        <v>186976.6</v>
      </c>
      <c r="L509">
        <v>0</v>
      </c>
      <c r="M509">
        <v>11</v>
      </c>
      <c r="N509">
        <v>3461</v>
      </c>
      <c r="O509">
        <v>5</v>
      </c>
      <c r="P509">
        <v>71</v>
      </c>
      <c r="Q509">
        <v>0.45454545454545453</v>
      </c>
      <c r="R509">
        <v>38071</v>
      </c>
      <c r="S509" t="str" cm="1">
        <f t="array" ref="S509">_xlfn.IFS(E512&lt;30,"18-29",E512&lt;45,"30-44",TRUE,"45+")</f>
        <v>30-44</v>
      </c>
      <c r="T509" t="str" cm="1">
        <f t="array" ref="T509">_xlfn.IFS(F509&lt;=2,"0-2 Years",F509&lt;=5,"3-5 Years",F509&lt;=8,"6-8 Years",TRUE,"9-10 Years")</f>
        <v>6-8 Years</v>
      </c>
      <c r="U509" t="str" cm="1">
        <f t="array" ref="U509">_xlfn.IFS(P509&gt;60,"High Risk",P509&gt;30,"Medium Risk",TRUE,"Low Risk")</f>
        <v>High Risk</v>
      </c>
      <c r="V509">
        <f t="shared" si="7"/>
        <v>5</v>
      </c>
    </row>
    <row r="510" spans="1:22" hidden="1" x14ac:dyDescent="0.2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 s="2">
        <v>0</v>
      </c>
      <c r="H510">
        <v>2</v>
      </c>
      <c r="I510">
        <v>1</v>
      </c>
      <c r="J510">
        <v>1</v>
      </c>
      <c r="K510" s="1">
        <v>117202.19</v>
      </c>
      <c r="L510">
        <v>0</v>
      </c>
      <c r="M510">
        <v>15</v>
      </c>
      <c r="N510">
        <v>557</v>
      </c>
      <c r="O510">
        <v>8</v>
      </c>
      <c r="P510">
        <v>12</v>
      </c>
      <c r="Q510">
        <v>0.53333333333333333</v>
      </c>
      <c r="R510">
        <v>8355</v>
      </c>
      <c r="S510" t="str" cm="1">
        <f t="array" ref="S510">_xlfn.IFS(E513&lt;30,"18-29",E513&lt;45,"30-44",TRUE,"45+")</f>
        <v>30-44</v>
      </c>
      <c r="T510" t="str" cm="1">
        <f t="array" ref="T510">_xlfn.IFS(F510&lt;=2,"0-2 Years",F510&lt;=5,"3-5 Years",F510&lt;=8,"6-8 Years",TRUE,"9-10 Years")</f>
        <v>3-5 Years</v>
      </c>
      <c r="U510" t="str" cm="1">
        <f t="array" ref="U510">_xlfn.IFS(P510&gt;60,"High Risk",P510&gt;30,"Medium Risk",TRUE,"Low Risk")</f>
        <v>Low Risk</v>
      </c>
      <c r="V510">
        <f t="shared" si="7"/>
        <v>3</v>
      </c>
    </row>
    <row r="511" spans="1:22" hidden="1" x14ac:dyDescent="0.2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 s="2">
        <v>0</v>
      </c>
      <c r="H511">
        <v>2</v>
      </c>
      <c r="I511">
        <v>1</v>
      </c>
      <c r="J511">
        <v>1</v>
      </c>
      <c r="K511" s="1">
        <v>143739.29</v>
      </c>
      <c r="L511">
        <v>0</v>
      </c>
      <c r="M511">
        <v>25</v>
      </c>
      <c r="N511">
        <v>635</v>
      </c>
      <c r="O511">
        <v>6</v>
      </c>
      <c r="P511">
        <v>27</v>
      </c>
      <c r="Q511">
        <v>0.24</v>
      </c>
      <c r="R511">
        <v>15875</v>
      </c>
      <c r="S511" t="str" cm="1">
        <f t="array" ref="S511">_xlfn.IFS(E514&lt;30,"18-29",E514&lt;45,"30-44",TRUE,"45+")</f>
        <v>30-44</v>
      </c>
      <c r="T511" t="str" cm="1">
        <f t="array" ref="T511">_xlfn.IFS(F511&lt;=2,"0-2 Years",F511&lt;=5,"3-5 Years",F511&lt;=8,"6-8 Years",TRUE,"9-10 Years")</f>
        <v>0-2 Years</v>
      </c>
      <c r="U511" t="str" cm="1">
        <f t="array" ref="U511">_xlfn.IFS(P511&gt;60,"High Risk",P511&gt;30,"Medium Risk",TRUE,"Low Risk")</f>
        <v>Low Risk</v>
      </c>
      <c r="V511">
        <f t="shared" si="7"/>
        <v>4</v>
      </c>
    </row>
    <row r="512" spans="1:22" hidden="1" x14ac:dyDescent="0.2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 s="2">
        <v>67238.98</v>
      </c>
      <c r="H512">
        <v>2</v>
      </c>
      <c r="I512">
        <v>1</v>
      </c>
      <c r="J512">
        <v>1</v>
      </c>
      <c r="K512" s="1">
        <v>161811.23000000001</v>
      </c>
      <c r="L512">
        <v>0</v>
      </c>
      <c r="M512">
        <v>30</v>
      </c>
      <c r="N512">
        <v>1063</v>
      </c>
      <c r="O512">
        <v>2</v>
      </c>
      <c r="P512">
        <v>26</v>
      </c>
      <c r="Q512">
        <v>6.6666666666666666E-2</v>
      </c>
      <c r="R512">
        <v>31890</v>
      </c>
      <c r="S512" t="str" cm="1">
        <f t="array" ref="S512">_xlfn.IFS(E515&lt;30,"18-29",E515&lt;45,"30-44",TRUE,"45+")</f>
        <v>30-44</v>
      </c>
      <c r="T512" t="str" cm="1">
        <f t="array" ref="T512">_xlfn.IFS(F512&lt;=2,"0-2 Years",F512&lt;=5,"3-5 Years",F512&lt;=8,"6-8 Years",TRUE,"9-10 Years")</f>
        <v>9-10 Years</v>
      </c>
      <c r="U512" t="str" cm="1">
        <f t="array" ref="U512">_xlfn.IFS(P512&gt;60,"High Risk",P512&gt;30,"Medium Risk",TRUE,"Low Risk")</f>
        <v>Low Risk</v>
      </c>
      <c r="V512">
        <f t="shared" si="7"/>
        <v>0</v>
      </c>
    </row>
    <row r="513" spans="1:22" hidden="1" x14ac:dyDescent="0.2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 s="2">
        <v>86569.76</v>
      </c>
      <c r="H513">
        <v>2</v>
      </c>
      <c r="I513">
        <v>1</v>
      </c>
      <c r="J513">
        <v>0</v>
      </c>
      <c r="K513" s="1">
        <v>98090.91</v>
      </c>
      <c r="L513">
        <v>0</v>
      </c>
      <c r="M513">
        <v>11</v>
      </c>
      <c r="N513">
        <v>3365</v>
      </c>
      <c r="O513">
        <v>4</v>
      </c>
      <c r="P513">
        <v>57</v>
      </c>
      <c r="Q513">
        <v>0.36363636363636365</v>
      </c>
      <c r="R513">
        <v>37015</v>
      </c>
      <c r="S513" t="str" cm="1">
        <f t="array" ref="S513">_xlfn.IFS(E516&lt;30,"18-29",E516&lt;45,"30-44",TRUE,"45+")</f>
        <v>45+</v>
      </c>
      <c r="T513" t="str" cm="1">
        <f t="array" ref="T513">_xlfn.IFS(F513&lt;=2,"0-2 Years",F513&lt;=5,"3-5 Years",F513&lt;=8,"6-8 Years",TRUE,"9-10 Years")</f>
        <v>6-8 Years</v>
      </c>
      <c r="U513" t="str" cm="1">
        <f t="array" ref="U513">_xlfn.IFS(P513&gt;60,"High Risk",P513&gt;30,"Medium Risk",TRUE,"Low Risk")</f>
        <v>Medium Risk</v>
      </c>
      <c r="V513">
        <f t="shared" si="7"/>
        <v>3</v>
      </c>
    </row>
    <row r="514" spans="1:22" x14ac:dyDescent="0.2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 s="2">
        <v>0</v>
      </c>
      <c r="H514">
        <v>2</v>
      </c>
      <c r="I514">
        <v>0</v>
      </c>
      <c r="J514">
        <v>0</v>
      </c>
      <c r="K514" s="1">
        <v>71095.41</v>
      </c>
      <c r="L514">
        <v>0</v>
      </c>
      <c r="M514">
        <v>9</v>
      </c>
      <c r="N514">
        <v>841</v>
      </c>
      <c r="O514">
        <v>4</v>
      </c>
      <c r="P514">
        <v>114</v>
      </c>
      <c r="Q514">
        <v>0.44444444444444442</v>
      </c>
      <c r="R514">
        <v>7569</v>
      </c>
      <c r="S514" t="str" cm="1">
        <f t="array" ref="S514">_xlfn.IFS(E517&lt;30,"18-29",E517&lt;45,"30-44",TRUE,"45+")</f>
        <v>30-44</v>
      </c>
      <c r="T514" t="str" cm="1">
        <f t="array" ref="T514">_xlfn.IFS(F514&lt;=2,"0-2 Years",F514&lt;=5,"3-5 Years",F514&lt;=8,"6-8 Years",TRUE,"9-10 Years")</f>
        <v>3-5 Years</v>
      </c>
      <c r="U514" t="str" cm="1">
        <f t="array" ref="U514">_xlfn.IFS(P514&gt;60,"High Risk",P514&gt;30,"Medium Risk",TRUE,"Low Risk")</f>
        <v>High Risk</v>
      </c>
      <c r="V514">
        <f t="shared" si="7"/>
        <v>6</v>
      </c>
    </row>
    <row r="515" spans="1:22" hidden="1" x14ac:dyDescent="0.2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 s="2">
        <v>133598.39999999999</v>
      </c>
      <c r="H515">
        <v>1</v>
      </c>
      <c r="I515">
        <v>1</v>
      </c>
      <c r="J515">
        <v>1</v>
      </c>
      <c r="K515" s="1">
        <v>13107.24</v>
      </c>
      <c r="L515">
        <v>0</v>
      </c>
      <c r="M515">
        <v>8</v>
      </c>
      <c r="N515">
        <v>366</v>
      </c>
      <c r="O515">
        <v>3</v>
      </c>
      <c r="P515">
        <v>25</v>
      </c>
      <c r="Q515">
        <v>0.375</v>
      </c>
      <c r="R515">
        <v>2928</v>
      </c>
      <c r="S515" t="str" cm="1">
        <f t="array" ref="S515">_xlfn.IFS(E518&lt;30,"18-29",E518&lt;45,"30-44",TRUE,"45+")</f>
        <v>45+</v>
      </c>
      <c r="T515" t="str" cm="1">
        <f t="array" ref="T515">_xlfn.IFS(F515&lt;=2,"0-2 Years",F515&lt;=5,"3-5 Years",F515&lt;=8,"6-8 Years",TRUE,"9-10 Years")</f>
        <v>6-8 Years</v>
      </c>
      <c r="U515" t="str" cm="1">
        <f t="array" ref="U515">_xlfn.IFS(P515&gt;60,"High Risk",P515&gt;30,"Medium Risk",TRUE,"Low Risk")</f>
        <v>Low Risk</v>
      </c>
      <c r="V515">
        <f t="shared" ref="V515:V578" si="8">IF(J515=0,3,0)+IF(G515=0,3,0)+IF(H515=1,2,0)+IF(E515&gt;45,1,0)+IF(F515&lt;3,1,0)</f>
        <v>2</v>
      </c>
    </row>
    <row r="516" spans="1:22" hidden="1" x14ac:dyDescent="0.2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 s="2">
        <v>136188.78</v>
      </c>
      <c r="H516">
        <v>1</v>
      </c>
      <c r="I516">
        <v>1</v>
      </c>
      <c r="J516">
        <v>1</v>
      </c>
      <c r="K516" s="1">
        <v>67110.59</v>
      </c>
      <c r="L516">
        <v>1</v>
      </c>
      <c r="M516">
        <v>23</v>
      </c>
      <c r="N516">
        <v>466</v>
      </c>
      <c r="O516">
        <v>3</v>
      </c>
      <c r="P516">
        <v>161</v>
      </c>
      <c r="Q516">
        <v>0.13043478260869565</v>
      </c>
      <c r="R516">
        <v>10718</v>
      </c>
      <c r="S516" t="str" cm="1">
        <f t="array" ref="S516">_xlfn.IFS(E519&lt;30,"18-29",E519&lt;45,"30-44",TRUE,"45+")</f>
        <v>30-44</v>
      </c>
      <c r="T516" t="str" cm="1">
        <f t="array" ref="T516">_xlfn.IFS(F516&lt;=2,"0-2 Years",F516&lt;=5,"3-5 Years",F516&lt;=8,"6-8 Years",TRUE,"9-10 Years")</f>
        <v>3-5 Years</v>
      </c>
      <c r="U516" t="str" cm="1">
        <f t="array" ref="U516">_xlfn.IFS(P516&gt;60,"High Risk",P516&gt;30,"Medium Risk",TRUE,"Low Risk")</f>
        <v>High Risk</v>
      </c>
      <c r="V516">
        <f t="shared" si="8"/>
        <v>3</v>
      </c>
    </row>
    <row r="517" spans="1:22" x14ac:dyDescent="0.2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 s="2">
        <v>0</v>
      </c>
      <c r="H517">
        <v>2</v>
      </c>
      <c r="I517">
        <v>1</v>
      </c>
      <c r="J517">
        <v>0</v>
      </c>
      <c r="K517" s="1">
        <v>88225.02</v>
      </c>
      <c r="L517">
        <v>0</v>
      </c>
      <c r="M517">
        <v>24</v>
      </c>
      <c r="N517">
        <v>4557</v>
      </c>
      <c r="O517">
        <v>7</v>
      </c>
      <c r="P517">
        <v>171</v>
      </c>
      <c r="Q517">
        <v>0.29166666666666669</v>
      </c>
      <c r="R517">
        <v>109368</v>
      </c>
      <c r="S517" t="str" cm="1">
        <f t="array" ref="S517">_xlfn.IFS(E520&lt;30,"18-29",E520&lt;45,"30-44",TRUE,"45+")</f>
        <v>45+</v>
      </c>
      <c r="T517" t="str" cm="1">
        <f t="array" ref="T517">_xlfn.IFS(F517&lt;=2,"0-2 Years",F517&lt;=5,"3-5 Years",F517&lt;=8,"6-8 Years",TRUE,"9-10 Years")</f>
        <v>9-10 Years</v>
      </c>
      <c r="U517" t="str" cm="1">
        <f t="array" ref="U517">_xlfn.IFS(P517&gt;60,"High Risk",P517&gt;30,"Medium Risk",TRUE,"Low Risk")</f>
        <v>High Risk</v>
      </c>
      <c r="V517">
        <f t="shared" si="8"/>
        <v>6</v>
      </c>
    </row>
    <row r="518" spans="1:22" hidden="1" x14ac:dyDescent="0.2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 s="2">
        <v>0</v>
      </c>
      <c r="H518">
        <v>3</v>
      </c>
      <c r="I518">
        <v>0</v>
      </c>
      <c r="J518">
        <v>1</v>
      </c>
      <c r="K518" s="1">
        <v>62256.87</v>
      </c>
      <c r="L518">
        <v>1</v>
      </c>
      <c r="M518">
        <v>21</v>
      </c>
      <c r="N518">
        <v>289</v>
      </c>
      <c r="O518">
        <v>10</v>
      </c>
      <c r="P518">
        <v>166</v>
      </c>
      <c r="Q518">
        <v>0.47619047619047616</v>
      </c>
      <c r="R518">
        <v>6069</v>
      </c>
      <c r="S518" t="str" cm="1">
        <f t="array" ref="S518">_xlfn.IFS(E521&lt;30,"18-29",E521&lt;45,"30-44",TRUE,"45+")</f>
        <v>45+</v>
      </c>
      <c r="T518" t="str" cm="1">
        <f t="array" ref="T518">_xlfn.IFS(F518&lt;=2,"0-2 Years",F518&lt;=5,"3-5 Years",F518&lt;=8,"6-8 Years",TRUE,"9-10 Years")</f>
        <v>9-10 Years</v>
      </c>
      <c r="U518" t="str" cm="1">
        <f t="array" ref="U518">_xlfn.IFS(P518&gt;60,"High Risk",P518&gt;30,"Medium Risk",TRUE,"Low Risk")</f>
        <v>High Risk</v>
      </c>
      <c r="V518">
        <f t="shared" si="8"/>
        <v>4</v>
      </c>
    </row>
    <row r="519" spans="1:22" hidden="1" x14ac:dyDescent="0.2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 s="2">
        <v>120092.52</v>
      </c>
      <c r="H519">
        <v>2</v>
      </c>
      <c r="I519">
        <v>1</v>
      </c>
      <c r="J519">
        <v>0</v>
      </c>
      <c r="K519" s="1">
        <v>135925.72</v>
      </c>
      <c r="L519">
        <v>0</v>
      </c>
      <c r="M519">
        <v>8</v>
      </c>
      <c r="N519">
        <v>2672</v>
      </c>
      <c r="O519">
        <v>8</v>
      </c>
      <c r="P519">
        <v>81</v>
      </c>
      <c r="Q519">
        <v>1</v>
      </c>
      <c r="R519">
        <v>21376</v>
      </c>
      <c r="S519" t="str" cm="1">
        <f t="array" ref="S519">_xlfn.IFS(E522&lt;30,"18-29",E522&lt;45,"30-44",TRUE,"45+")</f>
        <v>30-44</v>
      </c>
      <c r="T519" t="str" cm="1">
        <f t="array" ref="T519">_xlfn.IFS(F519&lt;=2,"0-2 Years",F519&lt;=5,"3-5 Years",F519&lt;=8,"6-8 Years",TRUE,"9-10 Years")</f>
        <v>6-8 Years</v>
      </c>
      <c r="U519" t="str" cm="1">
        <f t="array" ref="U519">_xlfn.IFS(P519&gt;60,"High Risk",P519&gt;30,"Medium Risk",TRUE,"Low Risk")</f>
        <v>High Risk</v>
      </c>
      <c r="V519">
        <f t="shared" si="8"/>
        <v>3</v>
      </c>
    </row>
    <row r="520" spans="1:22" hidden="1" x14ac:dyDescent="0.2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 s="2">
        <v>101238.24</v>
      </c>
      <c r="H520">
        <v>2</v>
      </c>
      <c r="I520">
        <v>0</v>
      </c>
      <c r="J520">
        <v>1</v>
      </c>
      <c r="K520" s="1">
        <v>177815.87</v>
      </c>
      <c r="L520">
        <v>1</v>
      </c>
      <c r="M520">
        <v>19</v>
      </c>
      <c r="N520">
        <v>1907</v>
      </c>
      <c r="O520">
        <v>0</v>
      </c>
      <c r="P520">
        <v>39</v>
      </c>
      <c r="Q520">
        <v>0</v>
      </c>
      <c r="R520">
        <v>36233</v>
      </c>
      <c r="S520" t="str" cm="1">
        <f t="array" ref="S520">_xlfn.IFS(E523&lt;30,"18-29",E523&lt;45,"30-44",TRUE,"45+")</f>
        <v>45+</v>
      </c>
      <c r="T520" t="str" cm="1">
        <f t="array" ref="T520">_xlfn.IFS(F520&lt;=2,"0-2 Years",F520&lt;=5,"3-5 Years",F520&lt;=8,"6-8 Years",TRUE,"9-10 Years")</f>
        <v>3-5 Years</v>
      </c>
      <c r="U520" t="str" cm="1">
        <f t="array" ref="U520">_xlfn.IFS(P520&gt;60,"High Risk",P520&gt;30,"Medium Risk",TRUE,"Low Risk")</f>
        <v>Medium Risk</v>
      </c>
      <c r="V520">
        <f t="shared" si="8"/>
        <v>1</v>
      </c>
    </row>
    <row r="521" spans="1:22" hidden="1" x14ac:dyDescent="0.2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 s="2">
        <v>89685.92</v>
      </c>
      <c r="H521">
        <v>1</v>
      </c>
      <c r="I521">
        <v>0</v>
      </c>
      <c r="J521">
        <v>1</v>
      </c>
      <c r="K521" s="1">
        <v>126471.13</v>
      </c>
      <c r="L521">
        <v>0</v>
      </c>
      <c r="M521">
        <v>12</v>
      </c>
      <c r="N521">
        <v>2323</v>
      </c>
      <c r="O521">
        <v>6</v>
      </c>
      <c r="P521">
        <v>85</v>
      </c>
      <c r="Q521">
        <v>0.5</v>
      </c>
      <c r="R521">
        <v>27876</v>
      </c>
      <c r="S521" t="str" cm="1">
        <f t="array" ref="S521">_xlfn.IFS(E524&lt;30,"18-29",E524&lt;45,"30-44",TRUE,"45+")</f>
        <v>30-44</v>
      </c>
      <c r="T521" t="str" cm="1">
        <f t="array" ref="T521">_xlfn.IFS(F521&lt;=2,"0-2 Years",F521&lt;=5,"3-5 Years",F521&lt;=8,"6-8 Years",TRUE,"9-10 Years")</f>
        <v>6-8 Years</v>
      </c>
      <c r="U521" t="str" cm="1">
        <f t="array" ref="U521">_xlfn.IFS(P521&gt;60,"High Risk",P521&gt;30,"Medium Risk",TRUE,"Low Risk")</f>
        <v>High Risk</v>
      </c>
      <c r="V521">
        <f t="shared" si="8"/>
        <v>3</v>
      </c>
    </row>
    <row r="522" spans="1:22" x14ac:dyDescent="0.2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 s="2">
        <v>211774.31</v>
      </c>
      <c r="H522">
        <v>1</v>
      </c>
      <c r="I522">
        <v>1</v>
      </c>
      <c r="J522">
        <v>0</v>
      </c>
      <c r="K522" s="1">
        <v>188574.12</v>
      </c>
      <c r="L522">
        <v>1</v>
      </c>
      <c r="M522">
        <v>8</v>
      </c>
      <c r="N522">
        <v>917</v>
      </c>
      <c r="O522">
        <v>6</v>
      </c>
      <c r="P522">
        <v>83</v>
      </c>
      <c r="Q522">
        <v>0.75</v>
      </c>
      <c r="R522">
        <v>7336</v>
      </c>
      <c r="S522" t="str" cm="1">
        <f t="array" ref="S522">_xlfn.IFS(E525&lt;30,"18-29",E525&lt;45,"30-44",TRUE,"45+")</f>
        <v>30-44</v>
      </c>
      <c r="T522" t="str" cm="1">
        <f t="array" ref="T522">_xlfn.IFS(F522&lt;=2,"0-2 Years",F522&lt;=5,"3-5 Years",F522&lt;=8,"6-8 Years",TRUE,"9-10 Years")</f>
        <v>0-2 Years</v>
      </c>
      <c r="U522" t="str" cm="1">
        <f t="array" ref="U522">_xlfn.IFS(P522&gt;60,"High Risk",P522&gt;30,"Medium Risk",TRUE,"Low Risk")</f>
        <v>High Risk</v>
      </c>
      <c r="V522">
        <f t="shared" si="8"/>
        <v>6</v>
      </c>
    </row>
    <row r="523" spans="1:22" hidden="1" x14ac:dyDescent="0.2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 s="2">
        <v>131317.48000000001</v>
      </c>
      <c r="H523">
        <v>1</v>
      </c>
      <c r="I523">
        <v>1</v>
      </c>
      <c r="J523">
        <v>1</v>
      </c>
      <c r="K523" s="1">
        <v>119175.45</v>
      </c>
      <c r="L523">
        <v>0</v>
      </c>
      <c r="M523">
        <v>27</v>
      </c>
      <c r="N523">
        <v>1421</v>
      </c>
      <c r="O523">
        <v>6</v>
      </c>
      <c r="P523">
        <v>48</v>
      </c>
      <c r="Q523">
        <v>0.22222222222222221</v>
      </c>
      <c r="R523">
        <v>38367</v>
      </c>
      <c r="S523" t="str" cm="1">
        <f t="array" ref="S523">_xlfn.IFS(E526&lt;30,"18-29",E526&lt;45,"30-44",TRUE,"45+")</f>
        <v>45+</v>
      </c>
      <c r="T523" t="str" cm="1">
        <f t="array" ref="T523">_xlfn.IFS(F523&lt;=2,"0-2 Years",F523&lt;=5,"3-5 Years",F523&lt;=8,"6-8 Years",TRUE,"9-10 Years")</f>
        <v>6-8 Years</v>
      </c>
      <c r="U523" t="str" cm="1">
        <f t="array" ref="U523">_xlfn.IFS(P523&gt;60,"High Risk",P523&gt;30,"Medium Risk",TRUE,"Low Risk")</f>
        <v>Medium Risk</v>
      </c>
      <c r="V523">
        <f t="shared" si="8"/>
        <v>3</v>
      </c>
    </row>
    <row r="524" spans="1:22" hidden="1" x14ac:dyDescent="0.2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 s="2">
        <v>93722.73</v>
      </c>
      <c r="H524">
        <v>2</v>
      </c>
      <c r="I524">
        <v>1</v>
      </c>
      <c r="J524">
        <v>1</v>
      </c>
      <c r="K524" s="1">
        <v>139093.73000000001</v>
      </c>
      <c r="L524">
        <v>0</v>
      </c>
      <c r="M524">
        <v>8</v>
      </c>
      <c r="N524">
        <v>3753</v>
      </c>
      <c r="O524">
        <v>0</v>
      </c>
      <c r="P524">
        <v>112</v>
      </c>
      <c r="Q524">
        <v>0</v>
      </c>
      <c r="R524">
        <v>30024</v>
      </c>
      <c r="S524" t="str" cm="1">
        <f t="array" ref="S524">_xlfn.IFS(E527&lt;30,"18-29",E527&lt;45,"30-44",TRUE,"45+")</f>
        <v>30-44</v>
      </c>
      <c r="T524" t="str" cm="1">
        <f t="array" ref="T524">_xlfn.IFS(F524&lt;=2,"0-2 Years",F524&lt;=5,"3-5 Years",F524&lt;=8,"6-8 Years",TRUE,"9-10 Years")</f>
        <v>3-5 Years</v>
      </c>
      <c r="U524" t="str" cm="1">
        <f t="array" ref="U524">_xlfn.IFS(P524&gt;60,"High Risk",P524&gt;30,"Medium Risk",TRUE,"Low Risk")</f>
        <v>High Risk</v>
      </c>
      <c r="V524">
        <f t="shared" si="8"/>
        <v>0</v>
      </c>
    </row>
    <row r="525" spans="1:22" hidden="1" x14ac:dyDescent="0.2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 s="2">
        <v>101160.99</v>
      </c>
      <c r="H525">
        <v>1</v>
      </c>
      <c r="I525">
        <v>1</v>
      </c>
      <c r="J525">
        <v>1</v>
      </c>
      <c r="K525" s="1">
        <v>115916.55</v>
      </c>
      <c r="L525">
        <v>0</v>
      </c>
      <c r="M525">
        <v>27</v>
      </c>
      <c r="N525">
        <v>136</v>
      </c>
      <c r="O525">
        <v>7</v>
      </c>
      <c r="P525">
        <v>129</v>
      </c>
      <c r="Q525">
        <v>0.25925925925925924</v>
      </c>
      <c r="R525">
        <v>3672</v>
      </c>
      <c r="S525" t="str" cm="1">
        <f t="array" ref="S525">_xlfn.IFS(E528&lt;30,"18-29",E528&lt;45,"30-44",TRUE,"45+")</f>
        <v>30-44</v>
      </c>
      <c r="T525" t="str" cm="1">
        <f t="array" ref="T525">_xlfn.IFS(F525&lt;=2,"0-2 Years",F525&lt;=5,"3-5 Years",F525&lt;=8,"6-8 Years",TRUE,"9-10 Years")</f>
        <v>6-8 Years</v>
      </c>
      <c r="U525" t="str" cm="1">
        <f t="array" ref="U525">_xlfn.IFS(P525&gt;60,"High Risk",P525&gt;30,"Medium Risk",TRUE,"Low Risk")</f>
        <v>High Risk</v>
      </c>
      <c r="V525">
        <f t="shared" si="8"/>
        <v>2</v>
      </c>
    </row>
    <row r="526" spans="1:22" x14ac:dyDescent="0.2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 s="2">
        <v>120320.54</v>
      </c>
      <c r="H526">
        <v>1</v>
      </c>
      <c r="I526">
        <v>0</v>
      </c>
      <c r="J526">
        <v>0</v>
      </c>
      <c r="K526" s="1">
        <v>96463.25</v>
      </c>
      <c r="L526">
        <v>0</v>
      </c>
      <c r="M526">
        <v>24</v>
      </c>
      <c r="N526">
        <v>4894</v>
      </c>
      <c r="O526">
        <v>6</v>
      </c>
      <c r="P526">
        <v>34</v>
      </c>
      <c r="Q526">
        <v>0.25</v>
      </c>
      <c r="R526">
        <v>117456</v>
      </c>
      <c r="S526" t="str" cm="1">
        <f t="array" ref="S526">_xlfn.IFS(E529&lt;30,"18-29",E529&lt;45,"30-44",TRUE,"45+")</f>
        <v>18-29</v>
      </c>
      <c r="T526" t="str" cm="1">
        <f t="array" ref="T526">_xlfn.IFS(F526&lt;=2,"0-2 Years",F526&lt;=5,"3-5 Years",F526&lt;=8,"6-8 Years",TRUE,"9-10 Years")</f>
        <v>3-5 Years</v>
      </c>
      <c r="U526" t="str" cm="1">
        <f t="array" ref="U526">_xlfn.IFS(P526&gt;60,"High Risk",P526&gt;30,"Medium Risk",TRUE,"Low Risk")</f>
        <v>Medium Risk</v>
      </c>
      <c r="V526">
        <f t="shared" si="8"/>
        <v>6</v>
      </c>
    </row>
    <row r="527" spans="1:22" hidden="1" x14ac:dyDescent="0.2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 s="2">
        <v>0</v>
      </c>
      <c r="H527">
        <v>2</v>
      </c>
      <c r="I527">
        <v>1</v>
      </c>
      <c r="J527">
        <v>1</v>
      </c>
      <c r="K527" s="1">
        <v>112349.51</v>
      </c>
      <c r="L527">
        <v>0</v>
      </c>
      <c r="M527">
        <v>30</v>
      </c>
      <c r="N527">
        <v>1757</v>
      </c>
      <c r="O527">
        <v>5</v>
      </c>
      <c r="P527">
        <v>124</v>
      </c>
      <c r="Q527">
        <v>0.16666666666666666</v>
      </c>
      <c r="R527">
        <v>52710</v>
      </c>
      <c r="S527" t="str" cm="1">
        <f t="array" ref="S527">_xlfn.IFS(E530&lt;30,"18-29",E530&lt;45,"30-44",TRUE,"45+")</f>
        <v>45+</v>
      </c>
      <c r="T527" t="str" cm="1">
        <f t="array" ref="T527">_xlfn.IFS(F527&lt;=2,"0-2 Years",F527&lt;=5,"3-5 Years",F527&lt;=8,"6-8 Years",TRUE,"9-10 Years")</f>
        <v>0-2 Years</v>
      </c>
      <c r="U527" t="str" cm="1">
        <f t="array" ref="U527">_xlfn.IFS(P527&gt;60,"High Risk",P527&gt;30,"Medium Risk",TRUE,"Low Risk")</f>
        <v>High Risk</v>
      </c>
      <c r="V527">
        <f t="shared" si="8"/>
        <v>4</v>
      </c>
    </row>
    <row r="528" spans="1:22" hidden="1" x14ac:dyDescent="0.2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 s="2">
        <v>0</v>
      </c>
      <c r="H528">
        <v>2</v>
      </c>
      <c r="I528">
        <v>1</v>
      </c>
      <c r="J528">
        <v>1</v>
      </c>
      <c r="K528" s="1">
        <v>165303.79</v>
      </c>
      <c r="L528">
        <v>0</v>
      </c>
      <c r="M528">
        <v>20</v>
      </c>
      <c r="N528">
        <v>4651</v>
      </c>
      <c r="O528">
        <v>0</v>
      </c>
      <c r="P528">
        <v>68</v>
      </c>
      <c r="Q528">
        <v>0</v>
      </c>
      <c r="R528">
        <v>93020</v>
      </c>
      <c r="S528" t="str" cm="1">
        <f t="array" ref="S528">_xlfn.IFS(E531&lt;30,"18-29",E531&lt;45,"30-44",TRUE,"45+")</f>
        <v>30-44</v>
      </c>
      <c r="T528" t="str" cm="1">
        <f t="array" ref="T528">_xlfn.IFS(F528&lt;=2,"0-2 Years",F528&lt;=5,"3-5 Years",F528&lt;=8,"6-8 Years",TRUE,"9-10 Years")</f>
        <v>0-2 Years</v>
      </c>
      <c r="U528" t="str" cm="1">
        <f t="array" ref="U528">_xlfn.IFS(P528&gt;60,"High Risk",P528&gt;30,"Medium Risk",TRUE,"Low Risk")</f>
        <v>High Risk</v>
      </c>
      <c r="V528">
        <f t="shared" si="8"/>
        <v>4</v>
      </c>
    </row>
    <row r="529" spans="1:22" x14ac:dyDescent="0.2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 s="2">
        <v>0</v>
      </c>
      <c r="H529">
        <v>2</v>
      </c>
      <c r="I529">
        <v>1</v>
      </c>
      <c r="J529">
        <v>0</v>
      </c>
      <c r="K529" s="1">
        <v>166031.07999999999</v>
      </c>
      <c r="L529">
        <v>0</v>
      </c>
      <c r="M529">
        <v>9</v>
      </c>
      <c r="N529">
        <v>340</v>
      </c>
      <c r="O529">
        <v>9</v>
      </c>
      <c r="P529">
        <v>173</v>
      </c>
      <c r="Q529">
        <v>1</v>
      </c>
      <c r="R529">
        <v>3060</v>
      </c>
      <c r="S529" t="str" cm="1">
        <f t="array" ref="S529">_xlfn.IFS(E532&lt;30,"18-29",E532&lt;45,"30-44",TRUE,"45+")</f>
        <v>45+</v>
      </c>
      <c r="T529" t="str" cm="1">
        <f t="array" ref="T529">_xlfn.IFS(F529&lt;=2,"0-2 Years",F529&lt;=5,"3-5 Years",F529&lt;=8,"6-8 Years",TRUE,"9-10 Years")</f>
        <v>6-8 Years</v>
      </c>
      <c r="U529" t="str" cm="1">
        <f t="array" ref="U529">_xlfn.IFS(P529&gt;60,"High Risk",P529&gt;30,"Medium Risk",TRUE,"Low Risk")</f>
        <v>High Risk</v>
      </c>
      <c r="V529">
        <f t="shared" si="8"/>
        <v>6</v>
      </c>
    </row>
    <row r="530" spans="1:22" x14ac:dyDescent="0.2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 s="2">
        <v>152827.99</v>
      </c>
      <c r="H530">
        <v>1</v>
      </c>
      <c r="I530">
        <v>1</v>
      </c>
      <c r="J530">
        <v>0</v>
      </c>
      <c r="K530" s="1">
        <v>38411.79</v>
      </c>
      <c r="L530">
        <v>1</v>
      </c>
      <c r="M530">
        <v>25</v>
      </c>
      <c r="N530">
        <v>4787</v>
      </c>
      <c r="O530">
        <v>5</v>
      </c>
      <c r="P530">
        <v>119</v>
      </c>
      <c r="Q530">
        <v>0.2</v>
      </c>
      <c r="R530">
        <v>119675</v>
      </c>
      <c r="S530" t="str" cm="1">
        <f t="array" ref="S530">_xlfn.IFS(E533&lt;30,"18-29",E533&lt;45,"30-44",TRUE,"45+")</f>
        <v>18-29</v>
      </c>
      <c r="T530" t="str" cm="1">
        <f t="array" ref="T530">_xlfn.IFS(F530&lt;=2,"0-2 Years",F530&lt;=5,"3-5 Years",F530&lt;=8,"6-8 Years",TRUE,"9-10 Years")</f>
        <v>3-5 Years</v>
      </c>
      <c r="U530" t="str" cm="1">
        <f t="array" ref="U530">_xlfn.IFS(P530&gt;60,"High Risk",P530&gt;30,"Medium Risk",TRUE,"Low Risk")</f>
        <v>High Risk</v>
      </c>
      <c r="V530">
        <f t="shared" si="8"/>
        <v>6</v>
      </c>
    </row>
    <row r="531" spans="1:22" hidden="1" x14ac:dyDescent="0.2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 s="2">
        <v>64097.75</v>
      </c>
      <c r="H531">
        <v>1</v>
      </c>
      <c r="I531">
        <v>1</v>
      </c>
      <c r="J531">
        <v>1</v>
      </c>
      <c r="K531" s="1">
        <v>77783.350000000006</v>
      </c>
      <c r="L531">
        <v>0</v>
      </c>
      <c r="M531">
        <v>2</v>
      </c>
      <c r="N531">
        <v>3814</v>
      </c>
      <c r="O531">
        <v>8</v>
      </c>
      <c r="P531">
        <v>49</v>
      </c>
      <c r="Q531">
        <v>1</v>
      </c>
      <c r="R531">
        <v>7628</v>
      </c>
      <c r="S531" t="str" cm="1">
        <f t="array" ref="S531">_xlfn.IFS(E534&lt;30,"18-29",E534&lt;45,"30-44",TRUE,"45+")</f>
        <v>30-44</v>
      </c>
      <c r="T531" t="str" cm="1">
        <f t="array" ref="T531">_xlfn.IFS(F531&lt;=2,"0-2 Years",F531&lt;=5,"3-5 Years",F531&lt;=8,"6-8 Years",TRUE,"9-10 Years")</f>
        <v>0-2 Years</v>
      </c>
      <c r="U531" t="str" cm="1">
        <f t="array" ref="U531">_xlfn.IFS(P531&gt;60,"High Risk",P531&gt;30,"Medium Risk",TRUE,"Low Risk")</f>
        <v>Medium Risk</v>
      </c>
      <c r="V531">
        <f t="shared" si="8"/>
        <v>3</v>
      </c>
    </row>
    <row r="532" spans="1:22" hidden="1" x14ac:dyDescent="0.2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 s="2">
        <v>119035.35</v>
      </c>
      <c r="H532">
        <v>2</v>
      </c>
      <c r="I532">
        <v>1</v>
      </c>
      <c r="J532">
        <v>1</v>
      </c>
      <c r="K532" s="1">
        <v>29871.79</v>
      </c>
      <c r="L532">
        <v>0</v>
      </c>
      <c r="M532">
        <v>8</v>
      </c>
      <c r="N532">
        <v>4692</v>
      </c>
      <c r="O532">
        <v>1</v>
      </c>
      <c r="P532">
        <v>126</v>
      </c>
      <c r="Q532">
        <v>0.125</v>
      </c>
      <c r="R532">
        <v>37536</v>
      </c>
      <c r="S532" t="str" cm="1">
        <f t="array" ref="S532">_xlfn.IFS(E535&lt;30,"18-29",E535&lt;45,"30-44",TRUE,"45+")</f>
        <v>30-44</v>
      </c>
      <c r="T532" t="str" cm="1">
        <f t="array" ref="T532">_xlfn.IFS(F532&lt;=2,"0-2 Years",F532&lt;=5,"3-5 Years",F532&lt;=8,"6-8 Years",TRUE,"9-10 Years")</f>
        <v>0-2 Years</v>
      </c>
      <c r="U532" t="str" cm="1">
        <f t="array" ref="U532">_xlfn.IFS(P532&gt;60,"High Risk",P532&gt;30,"Medium Risk",TRUE,"Low Risk")</f>
        <v>High Risk</v>
      </c>
      <c r="V532">
        <f t="shared" si="8"/>
        <v>2</v>
      </c>
    </row>
    <row r="533" spans="1:22" hidden="1" x14ac:dyDescent="0.2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 s="2">
        <v>135219.57</v>
      </c>
      <c r="H533">
        <v>1</v>
      </c>
      <c r="I533">
        <v>0</v>
      </c>
      <c r="J533">
        <v>1</v>
      </c>
      <c r="K533" s="1">
        <v>59747.63</v>
      </c>
      <c r="L533">
        <v>0</v>
      </c>
      <c r="M533">
        <v>29</v>
      </c>
      <c r="N533">
        <v>227</v>
      </c>
      <c r="O533">
        <v>4</v>
      </c>
      <c r="P533">
        <v>61</v>
      </c>
      <c r="Q533">
        <v>0.13793103448275862</v>
      </c>
      <c r="R533">
        <v>6583</v>
      </c>
      <c r="S533" t="str" cm="1">
        <f t="array" ref="S533">_xlfn.IFS(E536&lt;30,"18-29",E536&lt;45,"30-44",TRUE,"45+")</f>
        <v>30-44</v>
      </c>
      <c r="T533" t="str" cm="1">
        <f t="array" ref="T533">_xlfn.IFS(F533&lt;=2,"0-2 Years",F533&lt;=5,"3-5 Years",F533&lt;=8,"6-8 Years",TRUE,"9-10 Years")</f>
        <v>3-5 Years</v>
      </c>
      <c r="U533" t="str" cm="1">
        <f t="array" ref="U533">_xlfn.IFS(P533&gt;60,"High Risk",P533&gt;30,"Medium Risk",TRUE,"Low Risk")</f>
        <v>High Risk</v>
      </c>
      <c r="V533">
        <f t="shared" si="8"/>
        <v>2</v>
      </c>
    </row>
    <row r="534" spans="1:22" hidden="1" x14ac:dyDescent="0.2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 s="2">
        <v>93694.42</v>
      </c>
      <c r="H534">
        <v>1</v>
      </c>
      <c r="I534">
        <v>1</v>
      </c>
      <c r="J534">
        <v>1</v>
      </c>
      <c r="K534" s="1">
        <v>79919.13</v>
      </c>
      <c r="L534">
        <v>0</v>
      </c>
      <c r="M534">
        <v>22</v>
      </c>
      <c r="N534">
        <v>2645</v>
      </c>
      <c r="O534">
        <v>4</v>
      </c>
      <c r="P534">
        <v>36</v>
      </c>
      <c r="Q534">
        <v>0.18181818181818182</v>
      </c>
      <c r="R534">
        <v>58190</v>
      </c>
      <c r="S534" t="str" cm="1">
        <f t="array" ref="S534">_xlfn.IFS(E537&lt;30,"18-29",E537&lt;45,"30-44",TRUE,"45+")</f>
        <v>45+</v>
      </c>
      <c r="T534" t="str" cm="1">
        <f t="array" ref="T534">_xlfn.IFS(F534&lt;=2,"0-2 Years",F534&lt;=5,"3-5 Years",F534&lt;=8,"6-8 Years",TRUE,"9-10 Years")</f>
        <v>6-8 Years</v>
      </c>
      <c r="U534" t="str" cm="1">
        <f t="array" ref="U534">_xlfn.IFS(P534&gt;60,"High Risk",P534&gt;30,"Medium Risk",TRUE,"Low Risk")</f>
        <v>Medium Risk</v>
      </c>
      <c r="V534">
        <f t="shared" si="8"/>
        <v>2</v>
      </c>
    </row>
    <row r="535" spans="1:22" hidden="1" x14ac:dyDescent="0.2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 s="2">
        <v>59408.63</v>
      </c>
      <c r="H535">
        <v>1</v>
      </c>
      <c r="I535">
        <v>1</v>
      </c>
      <c r="J535">
        <v>0</v>
      </c>
      <c r="K535" s="1">
        <v>76773.53</v>
      </c>
      <c r="L535">
        <v>0</v>
      </c>
      <c r="M535">
        <v>3</v>
      </c>
      <c r="N535">
        <v>2206</v>
      </c>
      <c r="O535">
        <v>7</v>
      </c>
      <c r="P535">
        <v>23</v>
      </c>
      <c r="Q535">
        <v>1</v>
      </c>
      <c r="R535">
        <v>6618</v>
      </c>
      <c r="S535" t="str" cm="1">
        <f t="array" ref="S535">_xlfn.IFS(E538&lt;30,"18-29",E538&lt;45,"30-44",TRUE,"45+")</f>
        <v>30-44</v>
      </c>
      <c r="T535" t="str" cm="1">
        <f t="array" ref="T535">_xlfn.IFS(F535&lt;=2,"0-2 Years",F535&lt;=5,"3-5 Years",F535&lt;=8,"6-8 Years",TRUE,"9-10 Years")</f>
        <v>9-10 Years</v>
      </c>
      <c r="U535" t="str" cm="1">
        <f t="array" ref="U535">_xlfn.IFS(P535&gt;60,"High Risk",P535&gt;30,"Medium Risk",TRUE,"Low Risk")</f>
        <v>Low Risk</v>
      </c>
      <c r="V535">
        <f t="shared" si="8"/>
        <v>5</v>
      </c>
    </row>
    <row r="536" spans="1:22" hidden="1" x14ac:dyDescent="0.2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 s="2">
        <v>114354.95</v>
      </c>
      <c r="H536">
        <v>1</v>
      </c>
      <c r="I536">
        <v>1</v>
      </c>
      <c r="J536">
        <v>0</v>
      </c>
      <c r="K536" s="1">
        <v>54018.93</v>
      </c>
      <c r="L536">
        <v>0</v>
      </c>
      <c r="M536">
        <v>16</v>
      </c>
      <c r="N536">
        <v>142</v>
      </c>
      <c r="O536">
        <v>2</v>
      </c>
      <c r="P536">
        <v>69</v>
      </c>
      <c r="Q536">
        <v>0.125</v>
      </c>
      <c r="R536">
        <v>2272</v>
      </c>
      <c r="S536" t="str" cm="1">
        <f t="array" ref="S536">_xlfn.IFS(E539&lt;30,"18-29",E539&lt;45,"30-44",TRUE,"45+")</f>
        <v>30-44</v>
      </c>
      <c r="T536" t="str" cm="1">
        <f t="array" ref="T536">_xlfn.IFS(F536&lt;=2,"0-2 Years",F536&lt;=5,"3-5 Years",F536&lt;=8,"6-8 Years",TRUE,"9-10 Years")</f>
        <v>6-8 Years</v>
      </c>
      <c r="U536" t="str" cm="1">
        <f t="array" ref="U536">_xlfn.IFS(P536&gt;60,"High Risk",P536&gt;30,"Medium Risk",TRUE,"Low Risk")</f>
        <v>High Risk</v>
      </c>
      <c r="V536">
        <f t="shared" si="8"/>
        <v>5</v>
      </c>
    </row>
    <row r="537" spans="1:22" x14ac:dyDescent="0.2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 s="2">
        <v>0</v>
      </c>
      <c r="H537">
        <v>1</v>
      </c>
      <c r="I537">
        <v>1</v>
      </c>
      <c r="J537">
        <v>0</v>
      </c>
      <c r="K537" s="1">
        <v>70649.64</v>
      </c>
      <c r="L537">
        <v>1</v>
      </c>
      <c r="M537">
        <v>10</v>
      </c>
      <c r="N537">
        <v>2326</v>
      </c>
      <c r="O537">
        <v>2</v>
      </c>
      <c r="P537">
        <v>128</v>
      </c>
      <c r="Q537">
        <v>0.2</v>
      </c>
      <c r="R537">
        <v>23260</v>
      </c>
      <c r="S537" t="str" cm="1">
        <f t="array" ref="S537">_xlfn.IFS(E540&lt;30,"18-29",E540&lt;45,"30-44",TRUE,"45+")</f>
        <v>45+</v>
      </c>
      <c r="T537" t="str" cm="1">
        <f t="array" ref="T537">_xlfn.IFS(F537&lt;=2,"0-2 Years",F537&lt;=5,"3-5 Years",F537&lt;=8,"6-8 Years",TRUE,"9-10 Years")</f>
        <v>0-2 Years</v>
      </c>
      <c r="U537" t="str" cm="1">
        <f t="array" ref="U537">_xlfn.IFS(P537&gt;60,"High Risk",P537&gt;30,"Medium Risk",TRUE,"Low Risk")</f>
        <v>High Risk</v>
      </c>
      <c r="V537">
        <f t="shared" si="8"/>
        <v>10</v>
      </c>
    </row>
    <row r="538" spans="1:22" hidden="1" x14ac:dyDescent="0.2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 s="2">
        <v>128173.9</v>
      </c>
      <c r="H538">
        <v>2</v>
      </c>
      <c r="I538">
        <v>1</v>
      </c>
      <c r="J538">
        <v>0</v>
      </c>
      <c r="K538" s="1">
        <v>59093.39</v>
      </c>
      <c r="L538">
        <v>0</v>
      </c>
      <c r="M538">
        <v>13</v>
      </c>
      <c r="N538">
        <v>1953</v>
      </c>
      <c r="O538">
        <v>5</v>
      </c>
      <c r="P538">
        <v>75</v>
      </c>
      <c r="Q538">
        <v>0.38461538461538464</v>
      </c>
      <c r="R538">
        <v>25389</v>
      </c>
      <c r="S538" t="str" cm="1">
        <f t="array" ref="S538">_xlfn.IFS(E541&lt;30,"18-29",E541&lt;45,"30-44",TRUE,"45+")</f>
        <v>18-29</v>
      </c>
      <c r="T538" t="str" cm="1">
        <f t="array" ref="T538">_xlfn.IFS(F538&lt;=2,"0-2 Years",F538&lt;=5,"3-5 Years",F538&lt;=8,"6-8 Years",TRUE,"9-10 Years")</f>
        <v>9-10 Years</v>
      </c>
      <c r="U538" t="str" cm="1">
        <f t="array" ref="U538">_xlfn.IFS(P538&gt;60,"High Risk",P538&gt;30,"Medium Risk",TRUE,"Low Risk")</f>
        <v>High Risk</v>
      </c>
      <c r="V538">
        <f t="shared" si="8"/>
        <v>3</v>
      </c>
    </row>
    <row r="539" spans="1:22" x14ac:dyDescent="0.2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 s="2">
        <v>0</v>
      </c>
      <c r="H539">
        <v>2</v>
      </c>
      <c r="I539">
        <v>1</v>
      </c>
      <c r="J539">
        <v>0</v>
      </c>
      <c r="K539" s="1">
        <v>127569.8</v>
      </c>
      <c r="L539">
        <v>0</v>
      </c>
      <c r="M539">
        <v>5</v>
      </c>
      <c r="N539">
        <v>489</v>
      </c>
      <c r="O539">
        <v>10</v>
      </c>
      <c r="P539">
        <v>59</v>
      </c>
      <c r="Q539">
        <v>1</v>
      </c>
      <c r="R539">
        <v>2445</v>
      </c>
      <c r="S539" t="str" cm="1">
        <f t="array" ref="S539">_xlfn.IFS(E542&lt;30,"18-29",E542&lt;45,"30-44",TRUE,"45+")</f>
        <v>30-44</v>
      </c>
      <c r="T539" t="str" cm="1">
        <f t="array" ref="T539">_xlfn.IFS(F539&lt;=2,"0-2 Years",F539&lt;=5,"3-5 Years",F539&lt;=8,"6-8 Years",TRUE,"9-10 Years")</f>
        <v>9-10 Years</v>
      </c>
      <c r="U539" t="str" cm="1">
        <f t="array" ref="U539">_xlfn.IFS(P539&gt;60,"High Risk",P539&gt;30,"Medium Risk",TRUE,"Low Risk")</f>
        <v>Medium Risk</v>
      </c>
      <c r="V539">
        <f t="shared" si="8"/>
        <v>6</v>
      </c>
    </row>
    <row r="540" spans="1:22" hidden="1" x14ac:dyDescent="0.2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 s="2">
        <v>114931.35</v>
      </c>
      <c r="H540">
        <v>3</v>
      </c>
      <c r="I540">
        <v>0</v>
      </c>
      <c r="J540">
        <v>1</v>
      </c>
      <c r="K540" s="1">
        <v>18260.98</v>
      </c>
      <c r="L540">
        <v>1</v>
      </c>
      <c r="M540">
        <v>13</v>
      </c>
      <c r="N540">
        <v>1710</v>
      </c>
      <c r="O540">
        <v>5</v>
      </c>
      <c r="P540">
        <v>10</v>
      </c>
      <c r="Q540">
        <v>0.38461538461538464</v>
      </c>
      <c r="R540">
        <v>22230</v>
      </c>
      <c r="S540" t="str" cm="1">
        <f t="array" ref="S540">_xlfn.IFS(E543&lt;30,"18-29",E543&lt;45,"30-44",TRUE,"45+")</f>
        <v>18-29</v>
      </c>
      <c r="T540" t="str" cm="1">
        <f t="array" ref="T540">_xlfn.IFS(F540&lt;=2,"0-2 Years",F540&lt;=5,"3-5 Years",F540&lt;=8,"6-8 Years",TRUE,"9-10 Years")</f>
        <v>3-5 Years</v>
      </c>
      <c r="U540" t="str" cm="1">
        <f t="array" ref="U540">_xlfn.IFS(P540&gt;60,"High Risk",P540&gt;30,"Medium Risk",TRUE,"Low Risk")</f>
        <v>Low Risk</v>
      </c>
      <c r="V540">
        <f t="shared" si="8"/>
        <v>1</v>
      </c>
    </row>
    <row r="541" spans="1:22" x14ac:dyDescent="0.2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 s="2">
        <v>111071.36</v>
      </c>
      <c r="H541">
        <v>1</v>
      </c>
      <c r="I541">
        <v>1</v>
      </c>
      <c r="J541">
        <v>0</v>
      </c>
      <c r="K541" s="1">
        <v>73275.960000000006</v>
      </c>
      <c r="L541">
        <v>1</v>
      </c>
      <c r="M541">
        <v>2</v>
      </c>
      <c r="N541">
        <v>2138</v>
      </c>
      <c r="O541">
        <v>5</v>
      </c>
      <c r="P541">
        <v>133</v>
      </c>
      <c r="Q541">
        <v>1</v>
      </c>
      <c r="R541">
        <v>4276</v>
      </c>
      <c r="S541" t="str" cm="1">
        <f t="array" ref="S541">_xlfn.IFS(E544&lt;30,"18-29",E544&lt;45,"30-44",TRUE,"45+")</f>
        <v>30-44</v>
      </c>
      <c r="T541" t="str" cm="1">
        <f t="array" ref="T541">_xlfn.IFS(F541&lt;=2,"0-2 Years",F541&lt;=5,"3-5 Years",F541&lt;=8,"6-8 Years",TRUE,"9-10 Years")</f>
        <v>0-2 Years</v>
      </c>
      <c r="U541" t="str" cm="1">
        <f t="array" ref="U541">_xlfn.IFS(P541&gt;60,"High Risk",P541&gt;30,"Medium Risk",TRUE,"Low Risk")</f>
        <v>High Risk</v>
      </c>
      <c r="V541">
        <f t="shared" si="8"/>
        <v>6</v>
      </c>
    </row>
    <row r="542" spans="1:22" hidden="1" x14ac:dyDescent="0.2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 s="2">
        <v>151226.18</v>
      </c>
      <c r="H542">
        <v>2</v>
      </c>
      <c r="I542">
        <v>1</v>
      </c>
      <c r="J542">
        <v>1</v>
      </c>
      <c r="K542" s="1">
        <v>136129.49</v>
      </c>
      <c r="L542">
        <v>0</v>
      </c>
      <c r="M542">
        <v>24</v>
      </c>
      <c r="N542">
        <v>3707</v>
      </c>
      <c r="O542">
        <v>8</v>
      </c>
      <c r="P542">
        <v>111</v>
      </c>
      <c r="Q542">
        <v>0.33333333333333331</v>
      </c>
      <c r="R542">
        <v>88968</v>
      </c>
      <c r="S542" t="str" cm="1">
        <f t="array" ref="S542">_xlfn.IFS(E545&lt;30,"18-29",E545&lt;45,"30-44",TRUE,"45+")</f>
        <v>45+</v>
      </c>
      <c r="T542" t="str" cm="1">
        <f t="array" ref="T542">_xlfn.IFS(F542&lt;=2,"0-2 Years",F542&lt;=5,"3-5 Years",F542&lt;=8,"6-8 Years",TRUE,"9-10 Years")</f>
        <v>6-8 Years</v>
      </c>
      <c r="U542" t="str" cm="1">
        <f t="array" ref="U542">_xlfn.IFS(P542&gt;60,"High Risk",P542&gt;30,"Medium Risk",TRUE,"Low Risk")</f>
        <v>High Risk</v>
      </c>
      <c r="V542">
        <f t="shared" si="8"/>
        <v>0</v>
      </c>
    </row>
    <row r="543" spans="1:22" hidden="1" x14ac:dyDescent="0.2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 s="2">
        <v>0</v>
      </c>
      <c r="H543">
        <v>2</v>
      </c>
      <c r="I543">
        <v>1</v>
      </c>
      <c r="J543">
        <v>1</v>
      </c>
      <c r="K543" s="1">
        <v>153237.59</v>
      </c>
      <c r="L543">
        <v>0</v>
      </c>
      <c r="M543">
        <v>27</v>
      </c>
      <c r="N543">
        <v>799</v>
      </c>
      <c r="O543">
        <v>6</v>
      </c>
      <c r="P543">
        <v>45</v>
      </c>
      <c r="Q543">
        <v>0.22222222222222221</v>
      </c>
      <c r="R543">
        <v>21573</v>
      </c>
      <c r="S543" t="str" cm="1">
        <f t="array" ref="S543">_xlfn.IFS(E546&lt;30,"18-29",E546&lt;45,"30-44",TRUE,"45+")</f>
        <v>45+</v>
      </c>
      <c r="T543" t="str" cm="1">
        <f t="array" ref="T543">_xlfn.IFS(F543&lt;=2,"0-2 Years",F543&lt;=5,"3-5 Years",F543&lt;=8,"6-8 Years",TRUE,"9-10 Years")</f>
        <v>9-10 Years</v>
      </c>
      <c r="U543" t="str" cm="1">
        <f t="array" ref="U543">_xlfn.IFS(P543&gt;60,"High Risk",P543&gt;30,"Medium Risk",TRUE,"Low Risk")</f>
        <v>Medium Risk</v>
      </c>
      <c r="V543">
        <f t="shared" si="8"/>
        <v>3</v>
      </c>
    </row>
    <row r="544" spans="1:22" hidden="1" x14ac:dyDescent="0.2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 s="2">
        <v>64740.12</v>
      </c>
      <c r="H544">
        <v>1</v>
      </c>
      <c r="I544">
        <v>1</v>
      </c>
      <c r="J544">
        <v>1</v>
      </c>
      <c r="K544" s="1">
        <v>106841.12</v>
      </c>
      <c r="L544">
        <v>0</v>
      </c>
      <c r="M544">
        <v>27</v>
      </c>
      <c r="N544">
        <v>4206</v>
      </c>
      <c r="O544">
        <v>1</v>
      </c>
      <c r="P544">
        <v>75</v>
      </c>
      <c r="Q544">
        <v>3.7037037037037035E-2</v>
      </c>
      <c r="R544">
        <v>113562</v>
      </c>
      <c r="S544" t="str" cm="1">
        <f t="array" ref="S544">_xlfn.IFS(E547&lt;30,"18-29",E547&lt;45,"30-44",TRUE,"45+")</f>
        <v>30-44</v>
      </c>
      <c r="T544" t="str" cm="1">
        <f t="array" ref="T544">_xlfn.IFS(F544&lt;=2,"0-2 Years",F544&lt;=5,"3-5 Years",F544&lt;=8,"6-8 Years",TRUE,"9-10 Years")</f>
        <v>3-5 Years</v>
      </c>
      <c r="U544" t="str" cm="1">
        <f t="array" ref="U544">_xlfn.IFS(P544&gt;60,"High Risk",P544&gt;30,"Medium Risk",TRUE,"Low Risk")</f>
        <v>High Risk</v>
      </c>
      <c r="V544">
        <f t="shared" si="8"/>
        <v>2</v>
      </c>
    </row>
    <row r="545" spans="1:22" x14ac:dyDescent="0.2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 s="2">
        <v>169312.13</v>
      </c>
      <c r="H545">
        <v>1</v>
      </c>
      <c r="I545">
        <v>1</v>
      </c>
      <c r="J545">
        <v>0</v>
      </c>
      <c r="K545" s="1">
        <v>109078.35</v>
      </c>
      <c r="L545">
        <v>1</v>
      </c>
      <c r="M545">
        <v>8</v>
      </c>
      <c r="N545">
        <v>4416</v>
      </c>
      <c r="O545">
        <v>1</v>
      </c>
      <c r="P545">
        <v>133</v>
      </c>
      <c r="Q545">
        <v>0.125</v>
      </c>
      <c r="R545">
        <v>35328</v>
      </c>
      <c r="S545" t="str" cm="1">
        <f t="array" ref="S545">_xlfn.IFS(E548&lt;30,"18-29",E548&lt;45,"30-44",TRUE,"45+")</f>
        <v>30-44</v>
      </c>
      <c r="T545" t="str" cm="1">
        <f t="array" ref="T545">_xlfn.IFS(F545&lt;=2,"0-2 Years",F545&lt;=5,"3-5 Years",F545&lt;=8,"6-8 Years",TRUE,"9-10 Years")</f>
        <v>0-2 Years</v>
      </c>
      <c r="U545" t="str" cm="1">
        <f t="array" ref="U545">_xlfn.IFS(P545&gt;60,"High Risk",P545&gt;30,"Medium Risk",TRUE,"Low Risk")</f>
        <v>High Risk</v>
      </c>
      <c r="V545">
        <f t="shared" si="8"/>
        <v>7</v>
      </c>
    </row>
    <row r="546" spans="1:22" hidden="1" x14ac:dyDescent="0.2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 s="2">
        <v>0</v>
      </c>
      <c r="H546">
        <v>3</v>
      </c>
      <c r="I546">
        <v>0</v>
      </c>
      <c r="J546">
        <v>1</v>
      </c>
      <c r="K546" s="1">
        <v>87822.14</v>
      </c>
      <c r="L546">
        <v>1</v>
      </c>
      <c r="M546">
        <v>1</v>
      </c>
      <c r="N546">
        <v>4653</v>
      </c>
      <c r="O546">
        <v>1</v>
      </c>
      <c r="P546">
        <v>101</v>
      </c>
      <c r="Q546">
        <v>1</v>
      </c>
      <c r="R546">
        <v>4653</v>
      </c>
      <c r="S546" t="str" cm="1">
        <f t="array" ref="S546">_xlfn.IFS(E549&lt;30,"18-29",E549&lt;45,"30-44",TRUE,"45+")</f>
        <v>30-44</v>
      </c>
      <c r="T546" t="str" cm="1">
        <f t="array" ref="T546">_xlfn.IFS(F546&lt;=2,"0-2 Years",F546&lt;=5,"3-5 Years",F546&lt;=8,"6-8 Years",TRUE,"9-10 Years")</f>
        <v>6-8 Years</v>
      </c>
      <c r="U546" t="str" cm="1">
        <f t="array" ref="U546">_xlfn.IFS(P546&gt;60,"High Risk",P546&gt;30,"Medium Risk",TRUE,"Low Risk")</f>
        <v>High Risk</v>
      </c>
      <c r="V546">
        <f t="shared" si="8"/>
        <v>4</v>
      </c>
    </row>
    <row r="547" spans="1:22" hidden="1" x14ac:dyDescent="0.2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 s="2">
        <v>112652.08</v>
      </c>
      <c r="H547">
        <v>2</v>
      </c>
      <c r="I547">
        <v>1</v>
      </c>
      <c r="J547">
        <v>0</v>
      </c>
      <c r="K547" s="1">
        <v>126644.98</v>
      </c>
      <c r="L547">
        <v>0</v>
      </c>
      <c r="M547">
        <v>26</v>
      </c>
      <c r="N547">
        <v>2718</v>
      </c>
      <c r="O547">
        <v>10</v>
      </c>
      <c r="P547">
        <v>64</v>
      </c>
      <c r="Q547">
        <v>0.38461538461538464</v>
      </c>
      <c r="R547">
        <v>70668</v>
      </c>
      <c r="S547" t="str" cm="1">
        <f t="array" ref="S547">_xlfn.IFS(E550&lt;30,"18-29",E550&lt;45,"30-44",TRUE,"45+")</f>
        <v>45+</v>
      </c>
      <c r="T547" t="str" cm="1">
        <f t="array" ref="T547">_xlfn.IFS(F547&lt;=2,"0-2 Years",F547&lt;=5,"3-5 Years",F547&lt;=8,"6-8 Years",TRUE,"9-10 Years")</f>
        <v>0-2 Years</v>
      </c>
      <c r="U547" t="str" cm="1">
        <f t="array" ref="U547">_xlfn.IFS(P547&gt;60,"High Risk",P547&gt;30,"Medium Risk",TRUE,"Low Risk")</f>
        <v>High Risk</v>
      </c>
      <c r="V547">
        <f t="shared" si="8"/>
        <v>4</v>
      </c>
    </row>
    <row r="548" spans="1:22" x14ac:dyDescent="0.2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 s="2">
        <v>0</v>
      </c>
      <c r="H548">
        <v>2</v>
      </c>
      <c r="I548">
        <v>1</v>
      </c>
      <c r="J548">
        <v>0</v>
      </c>
      <c r="K548" s="1">
        <v>47414.15</v>
      </c>
      <c r="L548">
        <v>0</v>
      </c>
      <c r="M548">
        <v>26</v>
      </c>
      <c r="N548">
        <v>599</v>
      </c>
      <c r="O548">
        <v>7</v>
      </c>
      <c r="P548">
        <v>159</v>
      </c>
      <c r="Q548">
        <v>0.26923076923076922</v>
      </c>
      <c r="R548">
        <v>15574</v>
      </c>
      <c r="S548" t="str" cm="1">
        <f t="array" ref="S548">_xlfn.IFS(E551&lt;30,"18-29",E551&lt;45,"30-44",TRUE,"45+")</f>
        <v>18-29</v>
      </c>
      <c r="T548" t="str" cm="1">
        <f t="array" ref="T548">_xlfn.IFS(F548&lt;=2,"0-2 Years",F548&lt;=5,"3-5 Years",F548&lt;=8,"6-8 Years",TRUE,"9-10 Years")</f>
        <v>0-2 Years</v>
      </c>
      <c r="U548" t="str" cm="1">
        <f t="array" ref="U548">_xlfn.IFS(P548&gt;60,"High Risk",P548&gt;30,"Medium Risk",TRUE,"Low Risk")</f>
        <v>High Risk</v>
      </c>
      <c r="V548">
        <f t="shared" si="8"/>
        <v>7</v>
      </c>
    </row>
    <row r="549" spans="1:22" hidden="1" x14ac:dyDescent="0.2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 s="2">
        <v>143964.35999999999</v>
      </c>
      <c r="H549">
        <v>2</v>
      </c>
      <c r="I549">
        <v>1</v>
      </c>
      <c r="J549">
        <v>0</v>
      </c>
      <c r="K549" s="1">
        <v>41879.99</v>
      </c>
      <c r="L549">
        <v>0</v>
      </c>
      <c r="M549">
        <v>18</v>
      </c>
      <c r="N549">
        <v>3262</v>
      </c>
      <c r="O549">
        <v>2</v>
      </c>
      <c r="P549">
        <v>79</v>
      </c>
      <c r="Q549">
        <v>0.1111111111111111</v>
      </c>
      <c r="R549">
        <v>58716</v>
      </c>
      <c r="S549" t="str" cm="1">
        <f t="array" ref="S549">_xlfn.IFS(E552&lt;30,"18-29",E552&lt;45,"30-44",TRUE,"45+")</f>
        <v>30-44</v>
      </c>
      <c r="T549" t="str" cm="1">
        <f t="array" ref="T549">_xlfn.IFS(F549&lt;=2,"0-2 Years",F549&lt;=5,"3-5 Years",F549&lt;=8,"6-8 Years",TRUE,"9-10 Years")</f>
        <v>6-8 Years</v>
      </c>
      <c r="U549" t="str" cm="1">
        <f t="array" ref="U549">_xlfn.IFS(P549&gt;60,"High Risk",P549&gt;30,"Medium Risk",TRUE,"Low Risk")</f>
        <v>High Risk</v>
      </c>
      <c r="V549">
        <f t="shared" si="8"/>
        <v>3</v>
      </c>
    </row>
    <row r="550" spans="1:22" hidden="1" x14ac:dyDescent="0.2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 s="2">
        <v>122451.46</v>
      </c>
      <c r="H550">
        <v>2</v>
      </c>
      <c r="I550">
        <v>1</v>
      </c>
      <c r="J550">
        <v>1</v>
      </c>
      <c r="K550" s="1">
        <v>75808.100000000006</v>
      </c>
      <c r="L550">
        <v>0</v>
      </c>
      <c r="M550">
        <v>18</v>
      </c>
      <c r="N550">
        <v>4917</v>
      </c>
      <c r="O550">
        <v>3</v>
      </c>
      <c r="P550">
        <v>22</v>
      </c>
      <c r="Q550">
        <v>0.16666666666666666</v>
      </c>
      <c r="R550">
        <v>88506</v>
      </c>
      <c r="S550" t="str" cm="1">
        <f t="array" ref="S550">_xlfn.IFS(E553&lt;30,"18-29",E553&lt;45,"30-44",TRUE,"45+")</f>
        <v>45+</v>
      </c>
      <c r="T550" t="str" cm="1">
        <f t="array" ref="T550">_xlfn.IFS(F550&lt;=2,"0-2 Years",F550&lt;=5,"3-5 Years",F550&lt;=8,"6-8 Years",TRUE,"9-10 Years")</f>
        <v>6-8 Years</v>
      </c>
      <c r="U550" t="str" cm="1">
        <f t="array" ref="U550">_xlfn.IFS(P550&gt;60,"High Risk",P550&gt;30,"Medium Risk",TRUE,"Low Risk")</f>
        <v>Low Risk</v>
      </c>
      <c r="V550">
        <f t="shared" si="8"/>
        <v>1</v>
      </c>
    </row>
    <row r="551" spans="1:22" hidden="1" x14ac:dyDescent="0.2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 s="2">
        <v>0</v>
      </c>
      <c r="H551">
        <v>3</v>
      </c>
      <c r="I551">
        <v>1</v>
      </c>
      <c r="J551">
        <v>1</v>
      </c>
      <c r="K551" s="1">
        <v>47911.03</v>
      </c>
      <c r="L551">
        <v>0</v>
      </c>
      <c r="M551">
        <v>1</v>
      </c>
      <c r="N551">
        <v>4540</v>
      </c>
      <c r="O551">
        <v>8</v>
      </c>
      <c r="P551">
        <v>32</v>
      </c>
      <c r="Q551">
        <v>1</v>
      </c>
      <c r="R551">
        <v>4540</v>
      </c>
      <c r="S551" t="str" cm="1">
        <f t="array" ref="S551">_xlfn.IFS(E554&lt;30,"18-29",E554&lt;45,"30-44",TRUE,"45+")</f>
        <v>18-29</v>
      </c>
      <c r="T551" t="str" cm="1">
        <f t="array" ref="T551">_xlfn.IFS(F551&lt;=2,"0-2 Years",F551&lt;=5,"3-5 Years",F551&lt;=8,"6-8 Years",TRUE,"9-10 Years")</f>
        <v>0-2 Years</v>
      </c>
      <c r="U551" t="str" cm="1">
        <f t="array" ref="U551">_xlfn.IFS(P551&gt;60,"High Risk",P551&gt;30,"Medium Risk",TRUE,"Low Risk")</f>
        <v>Medium Risk</v>
      </c>
      <c r="V551">
        <f t="shared" si="8"/>
        <v>4</v>
      </c>
    </row>
    <row r="552" spans="1:22" hidden="1" x14ac:dyDescent="0.2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 s="2">
        <v>65253.07</v>
      </c>
      <c r="H552">
        <v>2</v>
      </c>
      <c r="I552">
        <v>1</v>
      </c>
      <c r="J552">
        <v>0</v>
      </c>
      <c r="K552" s="1">
        <v>28737.78</v>
      </c>
      <c r="L552">
        <v>0</v>
      </c>
      <c r="M552">
        <v>18</v>
      </c>
      <c r="N552">
        <v>4651</v>
      </c>
      <c r="O552">
        <v>9</v>
      </c>
      <c r="P552">
        <v>77</v>
      </c>
      <c r="Q552">
        <v>0.5</v>
      </c>
      <c r="R552">
        <v>83718</v>
      </c>
      <c r="S552" t="str" cm="1">
        <f t="array" ref="S552">_xlfn.IFS(E555&lt;30,"18-29",E555&lt;45,"30-44",TRUE,"45+")</f>
        <v>30-44</v>
      </c>
      <c r="T552" t="str" cm="1">
        <f t="array" ref="T552">_xlfn.IFS(F552&lt;=2,"0-2 Years",F552&lt;=5,"3-5 Years",F552&lt;=8,"6-8 Years",TRUE,"9-10 Years")</f>
        <v>3-5 Years</v>
      </c>
      <c r="U552" t="str" cm="1">
        <f t="array" ref="U552">_xlfn.IFS(P552&gt;60,"High Risk",P552&gt;30,"Medium Risk",TRUE,"Low Risk")</f>
        <v>High Risk</v>
      </c>
      <c r="V552">
        <f t="shared" si="8"/>
        <v>3</v>
      </c>
    </row>
    <row r="553" spans="1:22" hidden="1" x14ac:dyDescent="0.2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 s="2">
        <v>106901.94</v>
      </c>
      <c r="H553">
        <v>1</v>
      </c>
      <c r="I553">
        <v>1</v>
      </c>
      <c r="J553">
        <v>1</v>
      </c>
      <c r="K553" s="1">
        <v>2079.1999999999998</v>
      </c>
      <c r="L553">
        <v>1</v>
      </c>
      <c r="M553">
        <v>22</v>
      </c>
      <c r="N553">
        <v>2531</v>
      </c>
      <c r="O553">
        <v>9</v>
      </c>
      <c r="P553">
        <v>54</v>
      </c>
      <c r="Q553">
        <v>0.40909090909090912</v>
      </c>
      <c r="R553">
        <v>55682</v>
      </c>
      <c r="S553" t="str" cm="1">
        <f t="array" ref="S553">_xlfn.IFS(E556&lt;30,"18-29",E556&lt;45,"30-44",TRUE,"45+")</f>
        <v>30-44</v>
      </c>
      <c r="T553" t="str" cm="1">
        <f t="array" ref="T553">_xlfn.IFS(F553&lt;=2,"0-2 Years",F553&lt;=5,"3-5 Years",F553&lt;=8,"6-8 Years",TRUE,"9-10 Years")</f>
        <v>6-8 Years</v>
      </c>
      <c r="U553" t="str" cm="1">
        <f t="array" ref="U553">_xlfn.IFS(P553&gt;60,"High Risk",P553&gt;30,"Medium Risk",TRUE,"Low Risk")</f>
        <v>Medium Risk</v>
      </c>
      <c r="V553">
        <f t="shared" si="8"/>
        <v>3</v>
      </c>
    </row>
    <row r="554" spans="1:22" hidden="1" x14ac:dyDescent="0.2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 s="2">
        <v>128509.63</v>
      </c>
      <c r="H554">
        <v>1</v>
      </c>
      <c r="I554">
        <v>1</v>
      </c>
      <c r="J554">
        <v>0</v>
      </c>
      <c r="K554" s="1">
        <v>121562.33</v>
      </c>
      <c r="L554">
        <v>0</v>
      </c>
      <c r="M554">
        <v>19</v>
      </c>
      <c r="N554">
        <v>1941</v>
      </c>
      <c r="O554">
        <v>8</v>
      </c>
      <c r="P554">
        <v>10</v>
      </c>
      <c r="Q554">
        <v>0.42105263157894735</v>
      </c>
      <c r="R554">
        <v>36879</v>
      </c>
      <c r="S554" t="str" cm="1">
        <f t="array" ref="S554">_xlfn.IFS(E557&lt;30,"18-29",E557&lt;45,"30-44",TRUE,"45+")</f>
        <v>45+</v>
      </c>
      <c r="T554" t="str" cm="1">
        <f t="array" ref="T554">_xlfn.IFS(F554&lt;=2,"0-2 Years",F554&lt;=5,"3-5 Years",F554&lt;=8,"6-8 Years",TRUE,"9-10 Years")</f>
        <v>9-10 Years</v>
      </c>
      <c r="U554" t="str" cm="1">
        <f t="array" ref="U554">_xlfn.IFS(P554&gt;60,"High Risk",P554&gt;30,"Medium Risk",TRUE,"Low Risk")</f>
        <v>Low Risk</v>
      </c>
      <c r="V554">
        <f t="shared" si="8"/>
        <v>5</v>
      </c>
    </row>
    <row r="555" spans="1:22" x14ac:dyDescent="0.2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 s="2">
        <v>0</v>
      </c>
      <c r="H555">
        <v>2</v>
      </c>
      <c r="I555">
        <v>1</v>
      </c>
      <c r="J555">
        <v>0</v>
      </c>
      <c r="K555" s="1">
        <v>55003.79</v>
      </c>
      <c r="L555">
        <v>0</v>
      </c>
      <c r="M555">
        <v>22</v>
      </c>
      <c r="N555">
        <v>3879</v>
      </c>
      <c r="O555">
        <v>9</v>
      </c>
      <c r="P555">
        <v>88</v>
      </c>
      <c r="Q555">
        <v>0.40909090909090912</v>
      </c>
      <c r="R555">
        <v>85338</v>
      </c>
      <c r="S555" t="str" cm="1">
        <f t="array" ref="S555">_xlfn.IFS(E558&lt;30,"18-29",E558&lt;45,"30-44",TRUE,"45+")</f>
        <v>30-44</v>
      </c>
      <c r="T555" t="str" cm="1">
        <f t="array" ref="T555">_xlfn.IFS(F555&lt;=2,"0-2 Years",F555&lt;=5,"3-5 Years",F555&lt;=8,"6-8 Years",TRUE,"9-10 Years")</f>
        <v>6-8 Years</v>
      </c>
      <c r="U555" t="str" cm="1">
        <f t="array" ref="U555">_xlfn.IFS(P555&gt;60,"High Risk",P555&gt;30,"Medium Risk",TRUE,"Low Risk")</f>
        <v>High Risk</v>
      </c>
      <c r="V555">
        <f t="shared" si="8"/>
        <v>6</v>
      </c>
    </row>
    <row r="556" spans="1:22" hidden="1" x14ac:dyDescent="0.2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 s="2">
        <v>129834.67</v>
      </c>
      <c r="H556">
        <v>1</v>
      </c>
      <c r="I556">
        <v>1</v>
      </c>
      <c r="J556">
        <v>0</v>
      </c>
      <c r="K556" s="1">
        <v>193131.42</v>
      </c>
      <c r="L556">
        <v>0</v>
      </c>
      <c r="M556">
        <v>13</v>
      </c>
      <c r="N556">
        <v>3834</v>
      </c>
      <c r="O556">
        <v>9</v>
      </c>
      <c r="P556">
        <v>162</v>
      </c>
      <c r="Q556">
        <v>0.69230769230769229</v>
      </c>
      <c r="R556">
        <v>49842</v>
      </c>
      <c r="S556" t="str" cm="1">
        <f t="array" ref="S556">_xlfn.IFS(E559&lt;30,"18-29",E559&lt;45,"30-44",TRUE,"45+")</f>
        <v>30-44</v>
      </c>
      <c r="T556" t="str" cm="1">
        <f t="array" ref="T556">_xlfn.IFS(F556&lt;=2,"0-2 Years",F556&lt;=5,"3-5 Years",F556&lt;=8,"6-8 Years",TRUE,"9-10 Years")</f>
        <v>3-5 Years</v>
      </c>
      <c r="U556" t="str" cm="1">
        <f t="array" ref="U556">_xlfn.IFS(P556&gt;60,"High Risk",P556&gt;30,"Medium Risk",TRUE,"Low Risk")</f>
        <v>High Risk</v>
      </c>
      <c r="V556">
        <f t="shared" si="8"/>
        <v>5</v>
      </c>
    </row>
    <row r="557" spans="1:22" hidden="1" x14ac:dyDescent="0.2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 s="2">
        <v>154962.99</v>
      </c>
      <c r="H557">
        <v>3</v>
      </c>
      <c r="I557">
        <v>0</v>
      </c>
      <c r="J557">
        <v>1</v>
      </c>
      <c r="K557" s="1">
        <v>191932.27</v>
      </c>
      <c r="L557">
        <v>1</v>
      </c>
      <c r="M557">
        <v>8</v>
      </c>
      <c r="N557">
        <v>3449</v>
      </c>
      <c r="O557">
        <v>5</v>
      </c>
      <c r="P557">
        <v>162</v>
      </c>
      <c r="Q557">
        <v>0.625</v>
      </c>
      <c r="R557">
        <v>27592</v>
      </c>
      <c r="S557" t="str" cm="1">
        <f t="array" ref="S557">_xlfn.IFS(E560&lt;30,"18-29",E560&lt;45,"30-44",TRUE,"45+")</f>
        <v>45+</v>
      </c>
      <c r="T557" t="str" cm="1">
        <f t="array" ref="T557">_xlfn.IFS(F557&lt;=2,"0-2 Years",F557&lt;=5,"3-5 Years",F557&lt;=8,"6-8 Years",TRUE,"9-10 Years")</f>
        <v>3-5 Years</v>
      </c>
      <c r="U557" t="str" cm="1">
        <f t="array" ref="U557">_xlfn.IFS(P557&gt;60,"High Risk",P557&gt;30,"Medium Risk",TRUE,"Low Risk")</f>
        <v>High Risk</v>
      </c>
      <c r="V557">
        <f t="shared" si="8"/>
        <v>1</v>
      </c>
    </row>
    <row r="558" spans="1:22" hidden="1" x14ac:dyDescent="0.2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 s="2">
        <v>138241.9</v>
      </c>
      <c r="H558">
        <v>2</v>
      </c>
      <c r="I558">
        <v>1</v>
      </c>
      <c r="J558">
        <v>0</v>
      </c>
      <c r="K558" s="1">
        <v>159418.1</v>
      </c>
      <c r="L558">
        <v>0</v>
      </c>
      <c r="M558">
        <v>10</v>
      </c>
      <c r="N558">
        <v>184</v>
      </c>
      <c r="O558">
        <v>0</v>
      </c>
      <c r="P558">
        <v>89</v>
      </c>
      <c r="Q558">
        <v>0</v>
      </c>
      <c r="R558">
        <v>1840</v>
      </c>
      <c r="S558" t="str" cm="1">
        <f t="array" ref="S558">_xlfn.IFS(E561&lt;30,"18-29",E561&lt;45,"30-44",TRUE,"45+")</f>
        <v>45+</v>
      </c>
      <c r="T558" t="str" cm="1">
        <f t="array" ref="T558">_xlfn.IFS(F558&lt;=2,"0-2 Years",F558&lt;=5,"3-5 Years",F558&lt;=8,"6-8 Years",TRUE,"9-10 Years")</f>
        <v>3-5 Years</v>
      </c>
      <c r="U558" t="str" cm="1">
        <f t="array" ref="U558">_xlfn.IFS(P558&gt;60,"High Risk",P558&gt;30,"Medium Risk",TRUE,"Low Risk")</f>
        <v>High Risk</v>
      </c>
      <c r="V558">
        <f t="shared" si="8"/>
        <v>3</v>
      </c>
    </row>
    <row r="559" spans="1:22" hidden="1" x14ac:dyDescent="0.2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 s="2">
        <v>91536.93</v>
      </c>
      <c r="H559">
        <v>1</v>
      </c>
      <c r="I559">
        <v>1</v>
      </c>
      <c r="J559">
        <v>0</v>
      </c>
      <c r="K559" s="1">
        <v>191468.78</v>
      </c>
      <c r="L559">
        <v>1</v>
      </c>
      <c r="M559">
        <v>18</v>
      </c>
      <c r="N559">
        <v>4385</v>
      </c>
      <c r="O559">
        <v>6</v>
      </c>
      <c r="P559">
        <v>13</v>
      </c>
      <c r="Q559">
        <v>0.33333333333333331</v>
      </c>
      <c r="R559">
        <v>78930</v>
      </c>
      <c r="S559" t="str" cm="1">
        <f t="array" ref="S559">_xlfn.IFS(E562&lt;30,"18-29",E562&lt;45,"30-44",TRUE,"45+")</f>
        <v>18-29</v>
      </c>
      <c r="T559" t="str" cm="1">
        <f t="array" ref="T559">_xlfn.IFS(F559&lt;=2,"0-2 Years",F559&lt;=5,"3-5 Years",F559&lt;=8,"6-8 Years",TRUE,"9-10 Years")</f>
        <v>3-5 Years</v>
      </c>
      <c r="U559" t="str" cm="1">
        <f t="array" ref="U559">_xlfn.IFS(P559&gt;60,"High Risk",P559&gt;30,"Medium Risk",TRUE,"Low Risk")</f>
        <v>Low Risk</v>
      </c>
      <c r="V559">
        <f t="shared" si="8"/>
        <v>5</v>
      </c>
    </row>
    <row r="560" spans="1:22" hidden="1" x14ac:dyDescent="0.2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 s="2">
        <v>0</v>
      </c>
      <c r="H560">
        <v>2</v>
      </c>
      <c r="I560">
        <v>1</v>
      </c>
      <c r="J560">
        <v>1</v>
      </c>
      <c r="K560" s="1">
        <v>38913.68</v>
      </c>
      <c r="L560">
        <v>0</v>
      </c>
      <c r="M560">
        <v>11</v>
      </c>
      <c r="N560">
        <v>4452</v>
      </c>
      <c r="O560">
        <v>5</v>
      </c>
      <c r="P560">
        <v>65</v>
      </c>
      <c r="Q560">
        <v>0.45454545454545453</v>
      </c>
      <c r="R560">
        <v>48972</v>
      </c>
      <c r="S560" t="str" cm="1">
        <f t="array" ref="S560">_xlfn.IFS(E563&lt;30,"18-29",E563&lt;45,"30-44",TRUE,"45+")</f>
        <v>45+</v>
      </c>
      <c r="T560" t="str" cm="1">
        <f t="array" ref="T560">_xlfn.IFS(F560&lt;=2,"0-2 Years",F560&lt;=5,"3-5 Years",F560&lt;=8,"6-8 Years",TRUE,"9-10 Years")</f>
        <v>3-5 Years</v>
      </c>
      <c r="U560" t="str" cm="1">
        <f t="array" ref="U560">_xlfn.IFS(P560&gt;60,"High Risk",P560&gt;30,"Medium Risk",TRUE,"Low Risk")</f>
        <v>High Risk</v>
      </c>
      <c r="V560">
        <f t="shared" si="8"/>
        <v>4</v>
      </c>
    </row>
    <row r="561" spans="1:22" x14ac:dyDescent="0.2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 s="2">
        <v>0</v>
      </c>
      <c r="H561">
        <v>1</v>
      </c>
      <c r="I561">
        <v>1</v>
      </c>
      <c r="J561">
        <v>1</v>
      </c>
      <c r="K561" s="1">
        <v>705.18</v>
      </c>
      <c r="L561">
        <v>0</v>
      </c>
      <c r="M561">
        <v>4</v>
      </c>
      <c r="N561">
        <v>564</v>
      </c>
      <c r="O561">
        <v>3</v>
      </c>
      <c r="P561">
        <v>169</v>
      </c>
      <c r="Q561">
        <v>0.75</v>
      </c>
      <c r="R561">
        <v>2256</v>
      </c>
      <c r="S561" t="str" cm="1">
        <f t="array" ref="S561">_xlfn.IFS(E564&lt;30,"18-29",E564&lt;45,"30-44",TRUE,"45+")</f>
        <v>30-44</v>
      </c>
      <c r="T561" t="str" cm="1">
        <f t="array" ref="T561">_xlfn.IFS(F561&lt;=2,"0-2 Years",F561&lt;=5,"3-5 Years",F561&lt;=8,"6-8 Years",TRUE,"9-10 Years")</f>
        <v>3-5 Years</v>
      </c>
      <c r="U561" t="str" cm="1">
        <f t="array" ref="U561">_xlfn.IFS(P561&gt;60,"High Risk",P561&gt;30,"Medium Risk",TRUE,"Low Risk")</f>
        <v>High Risk</v>
      </c>
      <c r="V561">
        <f t="shared" si="8"/>
        <v>6</v>
      </c>
    </row>
    <row r="562" spans="1:22" hidden="1" x14ac:dyDescent="0.2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 s="2">
        <v>105204.01</v>
      </c>
      <c r="H562">
        <v>1</v>
      </c>
      <c r="I562">
        <v>0</v>
      </c>
      <c r="J562">
        <v>1</v>
      </c>
      <c r="K562" s="1">
        <v>138490.03</v>
      </c>
      <c r="L562">
        <v>0</v>
      </c>
      <c r="M562">
        <v>8</v>
      </c>
      <c r="N562">
        <v>3609</v>
      </c>
      <c r="O562">
        <v>7</v>
      </c>
      <c r="P562">
        <v>52</v>
      </c>
      <c r="Q562">
        <v>0.875</v>
      </c>
      <c r="R562">
        <v>28872</v>
      </c>
      <c r="S562" t="str" cm="1">
        <f t="array" ref="S562">_xlfn.IFS(E565&lt;30,"18-29",E565&lt;45,"30-44",TRUE,"45+")</f>
        <v>45+</v>
      </c>
      <c r="T562" t="str" cm="1">
        <f t="array" ref="T562">_xlfn.IFS(F562&lt;=2,"0-2 Years",F562&lt;=5,"3-5 Years",F562&lt;=8,"6-8 Years",TRUE,"9-10 Years")</f>
        <v>6-8 Years</v>
      </c>
      <c r="U562" t="str" cm="1">
        <f t="array" ref="U562">_xlfn.IFS(P562&gt;60,"High Risk",P562&gt;30,"Medium Risk",TRUE,"Low Risk")</f>
        <v>Medium Risk</v>
      </c>
      <c r="V562">
        <f t="shared" si="8"/>
        <v>2</v>
      </c>
    </row>
    <row r="563" spans="1:22" hidden="1" x14ac:dyDescent="0.2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 s="2">
        <v>152968.73000000001</v>
      </c>
      <c r="H563">
        <v>1</v>
      </c>
      <c r="I563">
        <v>0</v>
      </c>
      <c r="J563">
        <v>1</v>
      </c>
      <c r="K563" s="1">
        <v>82970.69</v>
      </c>
      <c r="L563">
        <v>0</v>
      </c>
      <c r="M563">
        <v>3</v>
      </c>
      <c r="N563">
        <v>1457</v>
      </c>
      <c r="O563">
        <v>5</v>
      </c>
      <c r="P563">
        <v>106</v>
      </c>
      <c r="Q563">
        <v>1</v>
      </c>
      <c r="R563">
        <v>4371</v>
      </c>
      <c r="S563" t="str" cm="1">
        <f t="array" ref="S563">_xlfn.IFS(E566&lt;30,"18-29",E566&lt;45,"30-44",TRUE,"45+")</f>
        <v>30-44</v>
      </c>
      <c r="T563" t="str" cm="1">
        <f t="array" ref="T563">_xlfn.IFS(F563&lt;=2,"0-2 Years",F563&lt;=5,"3-5 Years",F563&lt;=8,"6-8 Years",TRUE,"9-10 Years")</f>
        <v>0-2 Years</v>
      </c>
      <c r="U563" t="str" cm="1">
        <f t="array" ref="U563">_xlfn.IFS(P563&gt;60,"High Risk",P563&gt;30,"Medium Risk",TRUE,"Low Risk")</f>
        <v>High Risk</v>
      </c>
      <c r="V563">
        <f t="shared" si="8"/>
        <v>4</v>
      </c>
    </row>
    <row r="564" spans="1:22" hidden="1" x14ac:dyDescent="0.2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 s="2">
        <v>158261.68</v>
      </c>
      <c r="H564">
        <v>1</v>
      </c>
      <c r="I564">
        <v>1</v>
      </c>
      <c r="J564">
        <v>1</v>
      </c>
      <c r="K564" s="1">
        <v>76744.72</v>
      </c>
      <c r="L564">
        <v>0</v>
      </c>
      <c r="M564">
        <v>13</v>
      </c>
      <c r="N564">
        <v>251</v>
      </c>
      <c r="O564">
        <v>8</v>
      </c>
      <c r="P564">
        <v>171</v>
      </c>
      <c r="Q564">
        <v>0.61538461538461542</v>
      </c>
      <c r="R564">
        <v>3263</v>
      </c>
      <c r="S564" t="str" cm="1">
        <f t="array" ref="S564">_xlfn.IFS(E567&lt;30,"18-29",E567&lt;45,"30-44",TRUE,"45+")</f>
        <v>30-44</v>
      </c>
      <c r="T564" t="str" cm="1">
        <f t="array" ref="T564">_xlfn.IFS(F564&lt;=2,"0-2 Years",F564&lt;=5,"3-5 Years",F564&lt;=8,"6-8 Years",TRUE,"9-10 Years")</f>
        <v>6-8 Years</v>
      </c>
      <c r="U564" t="str" cm="1">
        <f t="array" ref="U564">_xlfn.IFS(P564&gt;60,"High Risk",P564&gt;30,"Medium Risk",TRUE,"Low Risk")</f>
        <v>High Risk</v>
      </c>
      <c r="V564">
        <f t="shared" si="8"/>
        <v>2</v>
      </c>
    </row>
    <row r="565" spans="1:22" x14ac:dyDescent="0.2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 s="2">
        <v>0</v>
      </c>
      <c r="H565">
        <v>1</v>
      </c>
      <c r="I565">
        <v>1</v>
      </c>
      <c r="J565">
        <v>0</v>
      </c>
      <c r="K565" s="1">
        <v>71244.59</v>
      </c>
      <c r="L565">
        <v>1</v>
      </c>
      <c r="M565">
        <v>25</v>
      </c>
      <c r="N565">
        <v>3136</v>
      </c>
      <c r="O565">
        <v>0</v>
      </c>
      <c r="P565">
        <v>127</v>
      </c>
      <c r="Q565">
        <v>0</v>
      </c>
      <c r="R565">
        <v>78400</v>
      </c>
      <c r="S565" t="str" cm="1">
        <f t="array" ref="S565">_xlfn.IFS(E568&lt;30,"18-29",E568&lt;45,"30-44",TRUE,"45+")</f>
        <v>45+</v>
      </c>
      <c r="T565" t="str" cm="1">
        <f t="array" ref="T565">_xlfn.IFS(F565&lt;=2,"0-2 Years",F565&lt;=5,"3-5 Years",F565&lt;=8,"6-8 Years",TRUE,"9-10 Years")</f>
        <v>0-2 Years</v>
      </c>
      <c r="U565" t="str" cm="1">
        <f t="array" ref="U565">_xlfn.IFS(P565&gt;60,"High Risk",P565&gt;30,"Medium Risk",TRUE,"Low Risk")</f>
        <v>High Risk</v>
      </c>
      <c r="V565">
        <f t="shared" si="8"/>
        <v>10</v>
      </c>
    </row>
    <row r="566" spans="1:22" hidden="1" x14ac:dyDescent="0.2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 s="2">
        <v>121021.05</v>
      </c>
      <c r="H566">
        <v>1</v>
      </c>
      <c r="I566">
        <v>1</v>
      </c>
      <c r="J566">
        <v>1</v>
      </c>
      <c r="K566" s="1">
        <v>12182.15</v>
      </c>
      <c r="L566">
        <v>0</v>
      </c>
      <c r="M566">
        <v>26</v>
      </c>
      <c r="N566">
        <v>715</v>
      </c>
      <c r="O566">
        <v>8</v>
      </c>
      <c r="P566">
        <v>77</v>
      </c>
      <c r="Q566">
        <v>0.30769230769230771</v>
      </c>
      <c r="R566">
        <v>18590</v>
      </c>
      <c r="S566" t="str" cm="1">
        <f t="array" ref="S566">_xlfn.IFS(E569&lt;30,"18-29",E569&lt;45,"30-44",TRUE,"45+")</f>
        <v>45+</v>
      </c>
      <c r="T566" t="str" cm="1">
        <f t="array" ref="T566">_xlfn.IFS(F566&lt;=2,"0-2 Years",F566&lt;=5,"3-5 Years",F566&lt;=8,"6-8 Years",TRUE,"9-10 Years")</f>
        <v>6-8 Years</v>
      </c>
      <c r="U566" t="str" cm="1">
        <f t="array" ref="U566">_xlfn.IFS(P566&gt;60,"High Risk",P566&gt;30,"Medium Risk",TRUE,"Low Risk")</f>
        <v>High Risk</v>
      </c>
      <c r="V566">
        <f t="shared" si="8"/>
        <v>2</v>
      </c>
    </row>
    <row r="567" spans="1:22" hidden="1" x14ac:dyDescent="0.2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 s="2">
        <v>0</v>
      </c>
      <c r="H567">
        <v>2</v>
      </c>
      <c r="I567">
        <v>1</v>
      </c>
      <c r="J567">
        <v>1</v>
      </c>
      <c r="K567" s="1">
        <v>141210.5</v>
      </c>
      <c r="L567">
        <v>0</v>
      </c>
      <c r="M567">
        <v>20</v>
      </c>
      <c r="N567">
        <v>1698</v>
      </c>
      <c r="O567">
        <v>4</v>
      </c>
      <c r="P567">
        <v>108</v>
      </c>
      <c r="Q567">
        <v>0.2</v>
      </c>
      <c r="R567">
        <v>33960</v>
      </c>
      <c r="S567" t="str" cm="1">
        <f t="array" ref="S567">_xlfn.IFS(E570&lt;30,"18-29",E570&lt;45,"30-44",TRUE,"45+")</f>
        <v>30-44</v>
      </c>
      <c r="T567" t="str" cm="1">
        <f t="array" ref="T567">_xlfn.IFS(F567&lt;=2,"0-2 Years",F567&lt;=5,"3-5 Years",F567&lt;=8,"6-8 Years",TRUE,"9-10 Years")</f>
        <v>3-5 Years</v>
      </c>
      <c r="U567" t="str" cm="1">
        <f t="array" ref="U567">_xlfn.IFS(P567&gt;60,"High Risk",P567&gt;30,"Medium Risk",TRUE,"Low Risk")</f>
        <v>High Risk</v>
      </c>
      <c r="V567">
        <f t="shared" si="8"/>
        <v>3</v>
      </c>
    </row>
    <row r="568" spans="1:22" x14ac:dyDescent="0.2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 s="2">
        <v>0</v>
      </c>
      <c r="H568">
        <v>1</v>
      </c>
      <c r="I568">
        <v>0</v>
      </c>
      <c r="J568">
        <v>0</v>
      </c>
      <c r="K568" s="1">
        <v>191763.07</v>
      </c>
      <c r="L568">
        <v>1</v>
      </c>
      <c r="M568">
        <v>29</v>
      </c>
      <c r="N568">
        <v>3170</v>
      </c>
      <c r="O568">
        <v>9</v>
      </c>
      <c r="P568">
        <v>100</v>
      </c>
      <c r="Q568">
        <v>0.31034482758620691</v>
      </c>
      <c r="R568">
        <v>91930</v>
      </c>
      <c r="S568" t="str" cm="1">
        <f t="array" ref="S568">_xlfn.IFS(E571&lt;30,"18-29",E571&lt;45,"30-44",TRUE,"45+")</f>
        <v>30-44</v>
      </c>
      <c r="T568" t="str" cm="1">
        <f t="array" ref="T568">_xlfn.IFS(F568&lt;=2,"0-2 Years",F568&lt;=5,"3-5 Years",F568&lt;=8,"6-8 Years",TRUE,"9-10 Years")</f>
        <v>0-2 Years</v>
      </c>
      <c r="U568" t="str" cm="1">
        <f t="array" ref="U568">_xlfn.IFS(P568&gt;60,"High Risk",P568&gt;30,"Medium Risk",TRUE,"Low Risk")</f>
        <v>High Risk</v>
      </c>
      <c r="V568">
        <f t="shared" si="8"/>
        <v>10</v>
      </c>
    </row>
    <row r="569" spans="1:22" hidden="1" x14ac:dyDescent="0.2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 s="2">
        <v>137715.66</v>
      </c>
      <c r="H569">
        <v>1</v>
      </c>
      <c r="I569">
        <v>1</v>
      </c>
      <c r="J569">
        <v>1</v>
      </c>
      <c r="K569" s="1">
        <v>37938.74</v>
      </c>
      <c r="L569">
        <v>0</v>
      </c>
      <c r="M569">
        <v>15</v>
      </c>
      <c r="N569">
        <v>587</v>
      </c>
      <c r="O569">
        <v>4</v>
      </c>
      <c r="P569">
        <v>50</v>
      </c>
      <c r="Q569">
        <v>0.26666666666666666</v>
      </c>
      <c r="R569">
        <v>8805</v>
      </c>
      <c r="S569" t="str" cm="1">
        <f t="array" ref="S569">_xlfn.IFS(E572&lt;30,"18-29",E572&lt;45,"30-44",TRUE,"45+")</f>
        <v>30-44</v>
      </c>
      <c r="T569" t="str" cm="1">
        <f t="array" ref="T569">_xlfn.IFS(F569&lt;=2,"0-2 Years",F569&lt;=5,"3-5 Years",F569&lt;=8,"6-8 Years",TRUE,"9-10 Years")</f>
        <v>0-2 Years</v>
      </c>
      <c r="U569" t="str" cm="1">
        <f t="array" ref="U569">_xlfn.IFS(P569&gt;60,"High Risk",P569&gt;30,"Medium Risk",TRUE,"Low Risk")</f>
        <v>Medium Risk</v>
      </c>
      <c r="V569">
        <f t="shared" si="8"/>
        <v>4</v>
      </c>
    </row>
    <row r="570" spans="1:22" hidden="1" x14ac:dyDescent="0.2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 s="2">
        <v>121192.22</v>
      </c>
      <c r="H570">
        <v>2</v>
      </c>
      <c r="I570">
        <v>1</v>
      </c>
      <c r="J570">
        <v>1</v>
      </c>
      <c r="K570" s="1">
        <v>74890.58</v>
      </c>
      <c r="L570">
        <v>0</v>
      </c>
      <c r="M570">
        <v>21</v>
      </c>
      <c r="N570">
        <v>2177</v>
      </c>
      <c r="O570">
        <v>3</v>
      </c>
      <c r="P570">
        <v>15</v>
      </c>
      <c r="Q570">
        <v>0.14285714285714285</v>
      </c>
      <c r="R570">
        <v>45717</v>
      </c>
      <c r="S570" t="str" cm="1">
        <f t="array" ref="S570">_xlfn.IFS(E573&lt;30,"18-29",E573&lt;45,"30-44",TRUE,"45+")</f>
        <v>45+</v>
      </c>
      <c r="T570" t="str" cm="1">
        <f t="array" ref="T570">_xlfn.IFS(F570&lt;=2,"0-2 Years",F570&lt;=5,"3-5 Years",F570&lt;=8,"6-8 Years",TRUE,"9-10 Years")</f>
        <v>3-5 Years</v>
      </c>
      <c r="U570" t="str" cm="1">
        <f t="array" ref="U570">_xlfn.IFS(P570&gt;60,"High Risk",P570&gt;30,"Medium Risk",TRUE,"Low Risk")</f>
        <v>Low Risk</v>
      </c>
      <c r="V570">
        <f t="shared" si="8"/>
        <v>0</v>
      </c>
    </row>
    <row r="571" spans="1:22" hidden="1" x14ac:dyDescent="0.2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 s="2">
        <v>0</v>
      </c>
      <c r="H571">
        <v>3</v>
      </c>
      <c r="I571">
        <v>1</v>
      </c>
      <c r="J571">
        <v>1</v>
      </c>
      <c r="K571" s="1">
        <v>166698.18</v>
      </c>
      <c r="L571">
        <v>0</v>
      </c>
      <c r="M571">
        <v>4</v>
      </c>
      <c r="N571">
        <v>4705</v>
      </c>
      <c r="O571">
        <v>0</v>
      </c>
      <c r="P571">
        <v>178</v>
      </c>
      <c r="Q571">
        <v>0</v>
      </c>
      <c r="R571">
        <v>18820</v>
      </c>
      <c r="S571" t="str" cm="1">
        <f t="array" ref="S571">_xlfn.IFS(E574&lt;30,"18-29",E574&lt;45,"30-44",TRUE,"45+")</f>
        <v>30-44</v>
      </c>
      <c r="T571" t="str" cm="1">
        <f t="array" ref="T571">_xlfn.IFS(F571&lt;=2,"0-2 Years",F571&lt;=5,"3-5 Years",F571&lt;=8,"6-8 Years",TRUE,"9-10 Years")</f>
        <v>6-8 Years</v>
      </c>
      <c r="U571" t="str" cm="1">
        <f t="array" ref="U571">_xlfn.IFS(P571&gt;60,"High Risk",P571&gt;30,"Medium Risk",TRUE,"Low Risk")</f>
        <v>High Risk</v>
      </c>
      <c r="V571">
        <f t="shared" si="8"/>
        <v>3</v>
      </c>
    </row>
    <row r="572" spans="1:22" hidden="1" x14ac:dyDescent="0.2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 s="2">
        <v>100486.18</v>
      </c>
      <c r="H572">
        <v>2</v>
      </c>
      <c r="I572">
        <v>1</v>
      </c>
      <c r="J572">
        <v>1</v>
      </c>
      <c r="K572" s="1">
        <v>62678.53</v>
      </c>
      <c r="L572">
        <v>0</v>
      </c>
      <c r="M572">
        <v>3</v>
      </c>
      <c r="N572">
        <v>1608</v>
      </c>
      <c r="O572">
        <v>8</v>
      </c>
      <c r="P572">
        <v>32</v>
      </c>
      <c r="Q572">
        <v>1</v>
      </c>
      <c r="R572">
        <v>4824</v>
      </c>
      <c r="S572" t="str" cm="1">
        <f t="array" ref="S572">_xlfn.IFS(E575&lt;30,"18-29",E575&lt;45,"30-44",TRUE,"45+")</f>
        <v>45+</v>
      </c>
      <c r="T572" t="str" cm="1">
        <f t="array" ref="T572">_xlfn.IFS(F572&lt;=2,"0-2 Years",F572&lt;=5,"3-5 Years",F572&lt;=8,"6-8 Years",TRUE,"9-10 Years")</f>
        <v>0-2 Years</v>
      </c>
      <c r="U572" t="str" cm="1">
        <f t="array" ref="U572">_xlfn.IFS(P572&gt;60,"High Risk",P572&gt;30,"Medium Risk",TRUE,"Low Risk")</f>
        <v>Medium Risk</v>
      </c>
      <c r="V572">
        <f t="shared" si="8"/>
        <v>1</v>
      </c>
    </row>
    <row r="573" spans="1:22" x14ac:dyDescent="0.2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 s="2">
        <v>0</v>
      </c>
      <c r="H573">
        <v>1</v>
      </c>
      <c r="I573">
        <v>1</v>
      </c>
      <c r="J573">
        <v>0</v>
      </c>
      <c r="K573" s="1">
        <v>67740.08</v>
      </c>
      <c r="L573">
        <v>1</v>
      </c>
      <c r="M573">
        <v>20</v>
      </c>
      <c r="N573">
        <v>663</v>
      </c>
      <c r="O573">
        <v>7</v>
      </c>
      <c r="P573">
        <v>152</v>
      </c>
      <c r="Q573">
        <v>0.35</v>
      </c>
      <c r="R573">
        <v>13260</v>
      </c>
      <c r="S573" t="str" cm="1">
        <f t="array" ref="S573">_xlfn.IFS(E576&lt;30,"18-29",E576&lt;45,"30-44",TRUE,"45+")</f>
        <v>30-44</v>
      </c>
      <c r="T573" t="str" cm="1">
        <f t="array" ref="T573">_xlfn.IFS(F573&lt;=2,"0-2 Years",F573&lt;=5,"3-5 Years",F573&lt;=8,"6-8 Years",TRUE,"9-10 Years")</f>
        <v>0-2 Years</v>
      </c>
      <c r="U573" t="str" cm="1">
        <f t="array" ref="U573">_xlfn.IFS(P573&gt;60,"High Risk",P573&gt;30,"Medium Risk",TRUE,"Low Risk")</f>
        <v>High Risk</v>
      </c>
      <c r="V573">
        <f t="shared" si="8"/>
        <v>9</v>
      </c>
    </row>
    <row r="574" spans="1:22" hidden="1" x14ac:dyDescent="0.2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 s="2">
        <v>92566.53</v>
      </c>
      <c r="H574">
        <v>2</v>
      </c>
      <c r="I574">
        <v>1</v>
      </c>
      <c r="J574">
        <v>0</v>
      </c>
      <c r="K574" s="1">
        <v>161519.76999999999</v>
      </c>
      <c r="L574">
        <v>0</v>
      </c>
      <c r="M574">
        <v>29</v>
      </c>
      <c r="N574">
        <v>595</v>
      </c>
      <c r="O574">
        <v>6</v>
      </c>
      <c r="P574">
        <v>49</v>
      </c>
      <c r="Q574">
        <v>0.20689655172413793</v>
      </c>
      <c r="R574">
        <v>17255</v>
      </c>
      <c r="S574" t="str" cm="1">
        <f t="array" ref="S574">_xlfn.IFS(E577&lt;30,"18-29",E577&lt;45,"30-44",TRUE,"45+")</f>
        <v>18-29</v>
      </c>
      <c r="T574" t="str" cm="1">
        <f t="array" ref="T574">_xlfn.IFS(F574&lt;=2,"0-2 Years",F574&lt;=5,"3-5 Years",F574&lt;=8,"6-8 Years",TRUE,"9-10 Years")</f>
        <v>9-10 Years</v>
      </c>
      <c r="U574" t="str" cm="1">
        <f t="array" ref="U574">_xlfn.IFS(P574&gt;60,"High Risk",P574&gt;30,"Medium Risk",TRUE,"Low Risk")</f>
        <v>Medium Risk</v>
      </c>
      <c r="V574">
        <f t="shared" si="8"/>
        <v>3</v>
      </c>
    </row>
    <row r="575" spans="1:22" hidden="1" x14ac:dyDescent="0.2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 s="2">
        <v>0</v>
      </c>
      <c r="H575">
        <v>2</v>
      </c>
      <c r="I575">
        <v>1</v>
      </c>
      <c r="J575">
        <v>1</v>
      </c>
      <c r="K575" s="1">
        <v>159835.78</v>
      </c>
      <c r="L575">
        <v>1</v>
      </c>
      <c r="M575">
        <v>10</v>
      </c>
      <c r="N575">
        <v>605</v>
      </c>
      <c r="O575">
        <v>9</v>
      </c>
      <c r="P575">
        <v>48</v>
      </c>
      <c r="Q575">
        <v>0.9</v>
      </c>
      <c r="R575">
        <v>6050</v>
      </c>
      <c r="S575" t="str" cm="1">
        <f t="array" ref="S575">_xlfn.IFS(E578&lt;30,"18-29",E578&lt;45,"30-44",TRUE,"45+")</f>
        <v>30-44</v>
      </c>
      <c r="T575" t="str" cm="1">
        <f t="array" ref="T575">_xlfn.IFS(F575&lt;=2,"0-2 Years",F575&lt;=5,"3-5 Years",F575&lt;=8,"6-8 Years",TRUE,"9-10 Years")</f>
        <v>9-10 Years</v>
      </c>
      <c r="U575" t="str" cm="1">
        <f t="array" ref="U575">_xlfn.IFS(P575&gt;60,"High Risk",P575&gt;30,"Medium Risk",TRUE,"Low Risk")</f>
        <v>Medium Risk</v>
      </c>
      <c r="V575">
        <f t="shared" si="8"/>
        <v>4</v>
      </c>
    </row>
    <row r="576" spans="1:22" hidden="1" x14ac:dyDescent="0.2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 s="2">
        <v>110929.96</v>
      </c>
      <c r="H576">
        <v>1</v>
      </c>
      <c r="I576">
        <v>1</v>
      </c>
      <c r="J576">
        <v>1</v>
      </c>
      <c r="K576" s="1">
        <v>30876.84</v>
      </c>
      <c r="L576">
        <v>0</v>
      </c>
      <c r="M576">
        <v>20</v>
      </c>
      <c r="N576">
        <v>4025</v>
      </c>
      <c r="O576">
        <v>5</v>
      </c>
      <c r="P576">
        <v>145</v>
      </c>
      <c r="Q576">
        <v>0.25</v>
      </c>
      <c r="R576">
        <v>80500</v>
      </c>
      <c r="S576" t="str" cm="1">
        <f t="array" ref="S576">_xlfn.IFS(E579&lt;30,"18-29",E579&lt;45,"30-44",TRUE,"45+")</f>
        <v>30-44</v>
      </c>
      <c r="T576" t="str" cm="1">
        <f t="array" ref="T576">_xlfn.IFS(F576&lt;=2,"0-2 Years",F576&lt;=5,"3-5 Years",F576&lt;=8,"6-8 Years",TRUE,"9-10 Years")</f>
        <v>3-5 Years</v>
      </c>
      <c r="U576" t="str" cm="1">
        <f t="array" ref="U576">_xlfn.IFS(P576&gt;60,"High Risk",P576&gt;30,"Medium Risk",TRUE,"Low Risk")</f>
        <v>High Risk</v>
      </c>
      <c r="V576">
        <f t="shared" si="8"/>
        <v>2</v>
      </c>
    </row>
    <row r="577" spans="1:22" hidden="1" x14ac:dyDescent="0.2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 s="2">
        <v>0</v>
      </c>
      <c r="H577">
        <v>2</v>
      </c>
      <c r="I577">
        <v>1</v>
      </c>
      <c r="J577">
        <v>1</v>
      </c>
      <c r="K577" s="1">
        <v>14858.1</v>
      </c>
      <c r="L577">
        <v>0</v>
      </c>
      <c r="M577">
        <v>4</v>
      </c>
      <c r="N577">
        <v>2686</v>
      </c>
      <c r="O577">
        <v>6</v>
      </c>
      <c r="P577">
        <v>13</v>
      </c>
      <c r="Q577">
        <v>1</v>
      </c>
      <c r="R577">
        <v>10744</v>
      </c>
      <c r="S577" t="str" cm="1">
        <f t="array" ref="S577">_xlfn.IFS(E580&lt;30,"18-29",E580&lt;45,"30-44",TRUE,"45+")</f>
        <v>30-44</v>
      </c>
      <c r="T577" t="str" cm="1">
        <f t="array" ref="T577">_xlfn.IFS(F577&lt;=2,"0-2 Years",F577&lt;=5,"3-5 Years",F577&lt;=8,"6-8 Years",TRUE,"9-10 Years")</f>
        <v>6-8 Years</v>
      </c>
      <c r="U577" t="str" cm="1">
        <f t="array" ref="U577">_xlfn.IFS(P577&gt;60,"High Risk",P577&gt;30,"Medium Risk",TRUE,"Low Risk")</f>
        <v>Low Risk</v>
      </c>
      <c r="V577">
        <f t="shared" si="8"/>
        <v>3</v>
      </c>
    </row>
    <row r="578" spans="1:22" hidden="1" x14ac:dyDescent="0.2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 s="2">
        <v>138901.60999999999</v>
      </c>
      <c r="H578">
        <v>1</v>
      </c>
      <c r="I578">
        <v>1</v>
      </c>
      <c r="J578">
        <v>0</v>
      </c>
      <c r="K578" s="1">
        <v>75685.97</v>
      </c>
      <c r="L578">
        <v>0</v>
      </c>
      <c r="M578">
        <v>19</v>
      </c>
      <c r="N578">
        <v>2161</v>
      </c>
      <c r="O578">
        <v>9</v>
      </c>
      <c r="P578">
        <v>145</v>
      </c>
      <c r="Q578">
        <v>0.47368421052631576</v>
      </c>
      <c r="R578">
        <v>41059</v>
      </c>
      <c r="S578" t="str" cm="1">
        <f t="array" ref="S578">_xlfn.IFS(E581&lt;30,"18-29",E581&lt;45,"30-44",TRUE,"45+")</f>
        <v>30-44</v>
      </c>
      <c r="T578" t="str" cm="1">
        <f t="array" ref="T578">_xlfn.IFS(F578&lt;=2,"0-2 Years",F578&lt;=5,"3-5 Years",F578&lt;=8,"6-8 Years",TRUE,"9-10 Years")</f>
        <v>3-5 Years</v>
      </c>
      <c r="U578" t="str" cm="1">
        <f t="array" ref="U578">_xlfn.IFS(P578&gt;60,"High Risk",P578&gt;30,"Medium Risk",TRUE,"Low Risk")</f>
        <v>High Risk</v>
      </c>
      <c r="V578">
        <f t="shared" si="8"/>
        <v>5</v>
      </c>
    </row>
    <row r="579" spans="1:22" hidden="1" x14ac:dyDescent="0.2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 s="2">
        <v>123217.66</v>
      </c>
      <c r="H579">
        <v>2</v>
      </c>
      <c r="I579">
        <v>0</v>
      </c>
      <c r="J579">
        <v>1</v>
      </c>
      <c r="K579" s="1">
        <v>144183.1</v>
      </c>
      <c r="L579">
        <v>0</v>
      </c>
      <c r="M579">
        <v>30</v>
      </c>
      <c r="N579">
        <v>2756</v>
      </c>
      <c r="O579">
        <v>10</v>
      </c>
      <c r="P579">
        <v>122</v>
      </c>
      <c r="Q579">
        <v>0.33333333333333331</v>
      </c>
      <c r="R579">
        <v>82680</v>
      </c>
      <c r="S579" t="str" cm="1">
        <f t="array" ref="S579">_xlfn.IFS(E582&lt;30,"18-29",E582&lt;45,"30-44",TRUE,"45+")</f>
        <v>30-44</v>
      </c>
      <c r="T579" t="str" cm="1">
        <f t="array" ref="T579">_xlfn.IFS(F579&lt;=2,"0-2 Years",F579&lt;=5,"3-5 Years",F579&lt;=8,"6-8 Years",TRUE,"9-10 Years")</f>
        <v>3-5 Years</v>
      </c>
      <c r="U579" t="str" cm="1">
        <f t="array" ref="U579">_xlfn.IFS(P579&gt;60,"High Risk",P579&gt;30,"Medium Risk",TRUE,"Low Risk")</f>
        <v>High Risk</v>
      </c>
      <c r="V579">
        <f t="shared" ref="V579:V642" si="9">IF(J579=0,3,0)+IF(G579=0,3,0)+IF(H579=1,2,0)+IF(E579&gt;45,1,0)+IF(F579&lt;3,1,0)</f>
        <v>0</v>
      </c>
    </row>
    <row r="580" spans="1:22" x14ac:dyDescent="0.2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 s="2">
        <v>0</v>
      </c>
      <c r="H580">
        <v>1</v>
      </c>
      <c r="I580">
        <v>1</v>
      </c>
      <c r="J580">
        <v>0</v>
      </c>
      <c r="K580" s="1">
        <v>65170.66</v>
      </c>
      <c r="L580">
        <v>0</v>
      </c>
      <c r="M580">
        <v>13</v>
      </c>
      <c r="N580">
        <v>2923</v>
      </c>
      <c r="O580">
        <v>1</v>
      </c>
      <c r="P580">
        <v>98</v>
      </c>
      <c r="Q580">
        <v>7.6923076923076927E-2</v>
      </c>
      <c r="R580">
        <v>37999</v>
      </c>
      <c r="S580" t="str" cm="1">
        <f t="array" ref="S580">_xlfn.IFS(E583&lt;30,"18-29",E583&lt;45,"30-44",TRUE,"45+")</f>
        <v>30-44</v>
      </c>
      <c r="T580" t="str" cm="1">
        <f t="array" ref="T580">_xlfn.IFS(F580&lt;=2,"0-2 Years",F580&lt;=5,"3-5 Years",F580&lt;=8,"6-8 Years",TRUE,"9-10 Years")</f>
        <v>6-8 Years</v>
      </c>
      <c r="U580" t="str" cm="1">
        <f t="array" ref="U580">_xlfn.IFS(P580&gt;60,"High Risk",P580&gt;30,"Medium Risk",TRUE,"Low Risk")</f>
        <v>High Risk</v>
      </c>
      <c r="V580">
        <f t="shared" si="9"/>
        <v>8</v>
      </c>
    </row>
    <row r="581" spans="1:22" hidden="1" x14ac:dyDescent="0.2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 s="2">
        <v>0</v>
      </c>
      <c r="H581">
        <v>2</v>
      </c>
      <c r="I581">
        <v>1</v>
      </c>
      <c r="J581">
        <v>1</v>
      </c>
      <c r="K581" s="1">
        <v>82526.92</v>
      </c>
      <c r="L581">
        <v>0</v>
      </c>
      <c r="M581">
        <v>2</v>
      </c>
      <c r="N581">
        <v>3077</v>
      </c>
      <c r="O581">
        <v>8</v>
      </c>
      <c r="P581">
        <v>81</v>
      </c>
      <c r="Q581">
        <v>1</v>
      </c>
      <c r="R581">
        <v>6154</v>
      </c>
      <c r="S581" t="str" cm="1">
        <f t="array" ref="S581">_xlfn.IFS(E584&lt;30,"18-29",E584&lt;45,"30-44",TRUE,"45+")</f>
        <v>45+</v>
      </c>
      <c r="T581" t="str" cm="1">
        <f t="array" ref="T581">_xlfn.IFS(F581&lt;=2,"0-2 Years",F581&lt;=5,"3-5 Years",F581&lt;=8,"6-8 Years",TRUE,"9-10 Years")</f>
        <v>0-2 Years</v>
      </c>
      <c r="U581" t="str" cm="1">
        <f t="array" ref="U581">_xlfn.IFS(P581&gt;60,"High Risk",P581&gt;30,"Medium Risk",TRUE,"Low Risk")</f>
        <v>High Risk</v>
      </c>
      <c r="V581">
        <f t="shared" si="9"/>
        <v>4</v>
      </c>
    </row>
    <row r="582" spans="1:22" x14ac:dyDescent="0.2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 s="2">
        <v>0</v>
      </c>
      <c r="H582">
        <v>2</v>
      </c>
      <c r="I582">
        <v>1</v>
      </c>
      <c r="J582">
        <v>0</v>
      </c>
      <c r="K582" s="1">
        <v>169161.46</v>
      </c>
      <c r="L582">
        <v>0</v>
      </c>
      <c r="M582">
        <v>23</v>
      </c>
      <c r="N582">
        <v>787</v>
      </c>
      <c r="O582">
        <v>0</v>
      </c>
      <c r="P582">
        <v>151</v>
      </c>
      <c r="Q582">
        <v>0</v>
      </c>
      <c r="R582">
        <v>18101</v>
      </c>
      <c r="S582" t="str" cm="1">
        <f t="array" ref="S582">_xlfn.IFS(E585&lt;30,"18-29",E585&lt;45,"30-44",TRUE,"45+")</f>
        <v>30-44</v>
      </c>
      <c r="T582" t="str" cm="1">
        <f t="array" ref="T582">_xlfn.IFS(F582&lt;=2,"0-2 Years",F582&lt;=5,"3-5 Years",F582&lt;=8,"6-8 Years",TRUE,"9-10 Years")</f>
        <v>6-8 Years</v>
      </c>
      <c r="U582" t="str" cm="1">
        <f t="array" ref="U582">_xlfn.IFS(P582&gt;60,"High Risk",P582&gt;30,"Medium Risk",TRUE,"Low Risk")</f>
        <v>High Risk</v>
      </c>
      <c r="V582">
        <f t="shared" si="9"/>
        <v>6</v>
      </c>
    </row>
    <row r="583" spans="1:22" hidden="1" x14ac:dyDescent="0.2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 s="2">
        <v>108431.87</v>
      </c>
      <c r="H583">
        <v>2</v>
      </c>
      <c r="I583">
        <v>0</v>
      </c>
      <c r="J583">
        <v>1</v>
      </c>
      <c r="K583" s="1">
        <v>109291.39</v>
      </c>
      <c r="L583">
        <v>1</v>
      </c>
      <c r="M583">
        <v>2</v>
      </c>
      <c r="N583">
        <v>1762</v>
      </c>
      <c r="O583">
        <v>4</v>
      </c>
      <c r="P583">
        <v>35</v>
      </c>
      <c r="Q583">
        <v>1</v>
      </c>
      <c r="R583">
        <v>3524</v>
      </c>
      <c r="S583" t="str" cm="1">
        <f t="array" ref="S583">_xlfn.IFS(E586&lt;30,"18-29",E586&lt;45,"30-44",TRUE,"45+")</f>
        <v>45+</v>
      </c>
      <c r="T583" t="str" cm="1">
        <f t="array" ref="T583">_xlfn.IFS(F583&lt;=2,"0-2 Years",F583&lt;=5,"3-5 Years",F583&lt;=8,"6-8 Years",TRUE,"9-10 Years")</f>
        <v>0-2 Years</v>
      </c>
      <c r="U583" t="str" cm="1">
        <f t="array" ref="U583">_xlfn.IFS(P583&gt;60,"High Risk",P583&gt;30,"Medium Risk",TRUE,"Low Risk")</f>
        <v>Medium Risk</v>
      </c>
      <c r="V583">
        <f t="shared" si="9"/>
        <v>1</v>
      </c>
    </row>
    <row r="584" spans="1:22" hidden="1" x14ac:dyDescent="0.2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 s="2">
        <v>0</v>
      </c>
      <c r="H584">
        <v>2</v>
      </c>
      <c r="I584">
        <v>0</v>
      </c>
      <c r="J584">
        <v>1</v>
      </c>
      <c r="K584" s="1">
        <v>6057.81</v>
      </c>
      <c r="L584">
        <v>0</v>
      </c>
      <c r="M584">
        <v>24</v>
      </c>
      <c r="N584">
        <v>3062</v>
      </c>
      <c r="O584">
        <v>7</v>
      </c>
      <c r="P584">
        <v>14</v>
      </c>
      <c r="Q584">
        <v>0.29166666666666669</v>
      </c>
      <c r="R584">
        <v>73488</v>
      </c>
      <c r="S584" t="str" cm="1">
        <f t="array" ref="S584">_xlfn.IFS(E587&lt;30,"18-29",E587&lt;45,"30-44",TRUE,"45+")</f>
        <v>45+</v>
      </c>
      <c r="T584" t="str" cm="1">
        <f t="array" ref="T584">_xlfn.IFS(F584&lt;=2,"0-2 Years",F584&lt;=5,"3-5 Years",F584&lt;=8,"6-8 Years",TRUE,"9-10 Years")</f>
        <v>3-5 Years</v>
      </c>
      <c r="U584" t="str" cm="1">
        <f t="array" ref="U584">_xlfn.IFS(P584&gt;60,"High Risk",P584&gt;30,"Medium Risk",TRUE,"Low Risk")</f>
        <v>Low Risk</v>
      </c>
      <c r="V584">
        <f t="shared" si="9"/>
        <v>4</v>
      </c>
    </row>
    <row r="585" spans="1:22" hidden="1" x14ac:dyDescent="0.2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 s="2">
        <v>72392.41</v>
      </c>
      <c r="H585">
        <v>1</v>
      </c>
      <c r="I585">
        <v>1</v>
      </c>
      <c r="J585">
        <v>0</v>
      </c>
      <c r="K585" s="1">
        <v>77077.14</v>
      </c>
      <c r="L585">
        <v>0</v>
      </c>
      <c r="M585">
        <v>20</v>
      </c>
      <c r="N585">
        <v>3173</v>
      </c>
      <c r="O585">
        <v>7</v>
      </c>
      <c r="P585">
        <v>116</v>
      </c>
      <c r="Q585">
        <v>0.35</v>
      </c>
      <c r="R585">
        <v>63460</v>
      </c>
      <c r="S585" t="str" cm="1">
        <f t="array" ref="S585">_xlfn.IFS(E588&lt;30,"18-29",E588&lt;45,"30-44",TRUE,"45+")</f>
        <v>45+</v>
      </c>
      <c r="T585" t="str" cm="1">
        <f t="array" ref="T585">_xlfn.IFS(F585&lt;=2,"0-2 Years",F585&lt;=5,"3-5 Years",F585&lt;=8,"6-8 Years",TRUE,"9-10 Years")</f>
        <v>9-10 Years</v>
      </c>
      <c r="U585" t="str" cm="1">
        <f t="array" ref="U585">_xlfn.IFS(P585&gt;60,"High Risk",P585&gt;30,"Medium Risk",TRUE,"Low Risk")</f>
        <v>High Risk</v>
      </c>
      <c r="V585">
        <f t="shared" si="9"/>
        <v>5</v>
      </c>
    </row>
    <row r="586" spans="1:22" hidden="1" x14ac:dyDescent="0.2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 s="2">
        <v>119741.77</v>
      </c>
      <c r="H586">
        <v>2</v>
      </c>
      <c r="I586">
        <v>0</v>
      </c>
      <c r="J586">
        <v>0</v>
      </c>
      <c r="K586" s="1">
        <v>54954.51</v>
      </c>
      <c r="L586">
        <v>1</v>
      </c>
      <c r="M586">
        <v>17</v>
      </c>
      <c r="N586">
        <v>1716</v>
      </c>
      <c r="O586">
        <v>4</v>
      </c>
      <c r="P586">
        <v>56</v>
      </c>
      <c r="Q586">
        <v>0.23529411764705882</v>
      </c>
      <c r="R586">
        <v>29172</v>
      </c>
      <c r="S586" t="str" cm="1">
        <f t="array" ref="S586">_xlfn.IFS(E589&lt;30,"18-29",E589&lt;45,"30-44",TRUE,"45+")</f>
        <v>30-44</v>
      </c>
      <c r="T586" t="str" cm="1">
        <f t="array" ref="T586">_xlfn.IFS(F586&lt;=2,"0-2 Years",F586&lt;=5,"3-5 Years",F586&lt;=8,"6-8 Years",TRUE,"9-10 Years")</f>
        <v>0-2 Years</v>
      </c>
      <c r="U586" t="str" cm="1">
        <f t="array" ref="U586">_xlfn.IFS(P586&gt;60,"High Risk",P586&gt;30,"Medium Risk",TRUE,"Low Risk")</f>
        <v>Medium Risk</v>
      </c>
      <c r="V586">
        <f t="shared" si="9"/>
        <v>5</v>
      </c>
    </row>
    <row r="587" spans="1:22" x14ac:dyDescent="0.2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 s="2">
        <v>100946.71</v>
      </c>
      <c r="H587">
        <v>1</v>
      </c>
      <c r="I587">
        <v>0</v>
      </c>
      <c r="J587">
        <v>0</v>
      </c>
      <c r="K587" s="1">
        <v>179614.8</v>
      </c>
      <c r="L587">
        <v>1</v>
      </c>
      <c r="M587">
        <v>24</v>
      </c>
      <c r="N587">
        <v>438</v>
      </c>
      <c r="O587">
        <v>10</v>
      </c>
      <c r="P587">
        <v>26</v>
      </c>
      <c r="Q587">
        <v>0.41666666666666669</v>
      </c>
      <c r="R587">
        <v>10512</v>
      </c>
      <c r="S587" t="str" cm="1">
        <f t="array" ref="S587">_xlfn.IFS(E590&lt;30,"18-29",E590&lt;45,"30-44",TRUE,"45+")</f>
        <v>30-44</v>
      </c>
      <c r="T587" t="str" cm="1">
        <f t="array" ref="T587">_xlfn.IFS(F587&lt;=2,"0-2 Years",F587&lt;=5,"3-5 Years",F587&lt;=8,"6-8 Years",TRUE,"9-10 Years")</f>
        <v>0-2 Years</v>
      </c>
      <c r="U587" t="str" cm="1">
        <f t="array" ref="U587">_xlfn.IFS(P587&gt;60,"High Risk",P587&gt;30,"Medium Risk",TRUE,"Low Risk")</f>
        <v>Low Risk</v>
      </c>
      <c r="V587">
        <f t="shared" si="9"/>
        <v>7</v>
      </c>
    </row>
    <row r="588" spans="1:22" x14ac:dyDescent="0.2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 s="2">
        <v>170491.84</v>
      </c>
      <c r="H588">
        <v>1</v>
      </c>
      <c r="I588">
        <v>1</v>
      </c>
      <c r="J588">
        <v>0</v>
      </c>
      <c r="K588" s="1">
        <v>35588.07</v>
      </c>
      <c r="L588">
        <v>1</v>
      </c>
      <c r="M588">
        <v>12</v>
      </c>
      <c r="N588">
        <v>4374</v>
      </c>
      <c r="O588">
        <v>2</v>
      </c>
      <c r="P588">
        <v>133</v>
      </c>
      <c r="Q588">
        <v>0.16666666666666666</v>
      </c>
      <c r="R588">
        <v>52488</v>
      </c>
      <c r="S588" t="str" cm="1">
        <f t="array" ref="S588">_xlfn.IFS(E591&lt;30,"18-29",E591&lt;45,"30-44",TRUE,"45+")</f>
        <v>45+</v>
      </c>
      <c r="T588" t="str" cm="1">
        <f t="array" ref="T588">_xlfn.IFS(F588&lt;=2,"0-2 Years",F588&lt;=5,"3-5 Years",F588&lt;=8,"6-8 Years",TRUE,"9-10 Years")</f>
        <v>9-10 Years</v>
      </c>
      <c r="U588" t="str" cm="1">
        <f t="array" ref="U588">_xlfn.IFS(P588&gt;60,"High Risk",P588&gt;30,"Medium Risk",TRUE,"Low Risk")</f>
        <v>High Risk</v>
      </c>
      <c r="V588">
        <f t="shared" si="9"/>
        <v>6</v>
      </c>
    </row>
    <row r="589" spans="1:22" hidden="1" x14ac:dyDescent="0.2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 s="2">
        <v>0</v>
      </c>
      <c r="H589">
        <v>1</v>
      </c>
      <c r="I589">
        <v>1</v>
      </c>
      <c r="J589">
        <v>1</v>
      </c>
      <c r="K589" s="1">
        <v>117356.14</v>
      </c>
      <c r="L589">
        <v>0</v>
      </c>
      <c r="M589">
        <v>4</v>
      </c>
      <c r="N589">
        <v>1775</v>
      </c>
      <c r="O589">
        <v>6</v>
      </c>
      <c r="P589">
        <v>179</v>
      </c>
      <c r="Q589">
        <v>1</v>
      </c>
      <c r="R589">
        <v>7100</v>
      </c>
      <c r="S589" t="str" cm="1">
        <f t="array" ref="S589">_xlfn.IFS(E592&lt;30,"18-29",E592&lt;45,"30-44",TRUE,"45+")</f>
        <v>30-44</v>
      </c>
      <c r="T589" t="str" cm="1">
        <f t="array" ref="T589">_xlfn.IFS(F589&lt;=2,"0-2 Years",F589&lt;=5,"3-5 Years",F589&lt;=8,"6-8 Years",TRUE,"9-10 Years")</f>
        <v>3-5 Years</v>
      </c>
      <c r="U589" t="str" cm="1">
        <f t="array" ref="U589">_xlfn.IFS(P589&gt;60,"High Risk",P589&gt;30,"Medium Risk",TRUE,"Low Risk")</f>
        <v>High Risk</v>
      </c>
      <c r="V589">
        <f t="shared" si="9"/>
        <v>5</v>
      </c>
    </row>
    <row r="590" spans="1:22" x14ac:dyDescent="0.2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 s="2">
        <v>0</v>
      </c>
      <c r="H590">
        <v>1</v>
      </c>
      <c r="I590">
        <v>1</v>
      </c>
      <c r="J590">
        <v>0</v>
      </c>
      <c r="K590" s="1">
        <v>160696.72</v>
      </c>
      <c r="L590">
        <v>0</v>
      </c>
      <c r="M590">
        <v>8</v>
      </c>
      <c r="N590">
        <v>4658</v>
      </c>
      <c r="O590">
        <v>7</v>
      </c>
      <c r="P590">
        <v>70</v>
      </c>
      <c r="Q590">
        <v>0.875</v>
      </c>
      <c r="R590">
        <v>37264</v>
      </c>
      <c r="S590" t="str" cm="1">
        <f t="array" ref="S590">_xlfn.IFS(E593&lt;30,"18-29",E593&lt;45,"30-44",TRUE,"45+")</f>
        <v>30-44</v>
      </c>
      <c r="T590" t="str" cm="1">
        <f t="array" ref="T590">_xlfn.IFS(F590&lt;=2,"0-2 Years",F590&lt;=5,"3-5 Years",F590&lt;=8,"6-8 Years",TRUE,"9-10 Years")</f>
        <v>0-2 Years</v>
      </c>
      <c r="U590" t="str" cm="1">
        <f t="array" ref="U590">_xlfn.IFS(P590&gt;60,"High Risk",P590&gt;30,"Medium Risk",TRUE,"Low Risk")</f>
        <v>High Risk</v>
      </c>
      <c r="V590">
        <f t="shared" si="9"/>
        <v>9</v>
      </c>
    </row>
    <row r="591" spans="1:22" hidden="1" x14ac:dyDescent="0.2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 s="2">
        <v>157296.01999999999</v>
      </c>
      <c r="H591">
        <v>2</v>
      </c>
      <c r="I591">
        <v>0</v>
      </c>
      <c r="J591">
        <v>0</v>
      </c>
      <c r="K591" s="1">
        <v>147278.43</v>
      </c>
      <c r="L591">
        <v>1</v>
      </c>
      <c r="M591">
        <v>14</v>
      </c>
      <c r="N591">
        <v>618</v>
      </c>
      <c r="O591">
        <v>2</v>
      </c>
      <c r="P591">
        <v>119</v>
      </c>
      <c r="Q591">
        <v>0.14285714285714285</v>
      </c>
      <c r="R591">
        <v>8652</v>
      </c>
      <c r="S591" t="str" cm="1">
        <f t="array" ref="S591">_xlfn.IFS(E594&lt;30,"18-29",E594&lt;45,"30-44",TRUE,"45+")</f>
        <v>30-44</v>
      </c>
      <c r="T591" t="str" cm="1">
        <f t="array" ref="T591">_xlfn.IFS(F591&lt;=2,"0-2 Years",F591&lt;=5,"3-5 Years",F591&lt;=8,"6-8 Years",TRUE,"9-10 Years")</f>
        <v>6-8 Years</v>
      </c>
      <c r="U591" t="str" cm="1">
        <f t="array" ref="U591">_xlfn.IFS(P591&gt;60,"High Risk",P591&gt;30,"Medium Risk",TRUE,"Low Risk")</f>
        <v>High Risk</v>
      </c>
      <c r="V591">
        <f t="shared" si="9"/>
        <v>4</v>
      </c>
    </row>
    <row r="592" spans="1:22" hidden="1" x14ac:dyDescent="0.2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 s="2">
        <v>144606.22</v>
      </c>
      <c r="H592">
        <v>1</v>
      </c>
      <c r="I592">
        <v>1</v>
      </c>
      <c r="J592">
        <v>1</v>
      </c>
      <c r="K592" s="1">
        <v>56594.36</v>
      </c>
      <c r="L592">
        <v>1</v>
      </c>
      <c r="M592">
        <v>4</v>
      </c>
      <c r="N592">
        <v>2788</v>
      </c>
      <c r="O592">
        <v>6</v>
      </c>
      <c r="P592">
        <v>85</v>
      </c>
      <c r="Q592">
        <v>1</v>
      </c>
      <c r="R592">
        <v>11152</v>
      </c>
      <c r="S592" t="str" cm="1">
        <f t="array" ref="S592">_xlfn.IFS(E595&lt;30,"18-29",E595&lt;45,"30-44",TRUE,"45+")</f>
        <v>30-44</v>
      </c>
      <c r="T592" t="str" cm="1">
        <f t="array" ref="T592">_xlfn.IFS(F592&lt;=2,"0-2 Years",F592&lt;=5,"3-5 Years",F592&lt;=8,"6-8 Years",TRUE,"9-10 Years")</f>
        <v>6-8 Years</v>
      </c>
      <c r="U592" t="str" cm="1">
        <f t="array" ref="U592">_xlfn.IFS(P592&gt;60,"High Risk",P592&gt;30,"Medium Risk",TRUE,"Low Risk")</f>
        <v>High Risk</v>
      </c>
      <c r="V592">
        <f t="shared" si="9"/>
        <v>2</v>
      </c>
    </row>
    <row r="593" spans="1:22" hidden="1" x14ac:dyDescent="0.2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 s="2">
        <v>134811.29999999999</v>
      </c>
      <c r="H593">
        <v>1</v>
      </c>
      <c r="I593">
        <v>1</v>
      </c>
      <c r="J593">
        <v>0</v>
      </c>
      <c r="K593" s="1">
        <v>1299.75</v>
      </c>
      <c r="L593">
        <v>0</v>
      </c>
      <c r="M593">
        <v>30</v>
      </c>
      <c r="N593">
        <v>4572</v>
      </c>
      <c r="O593">
        <v>5</v>
      </c>
      <c r="P593">
        <v>139</v>
      </c>
      <c r="Q593">
        <v>0.16666666666666666</v>
      </c>
      <c r="R593">
        <v>137160</v>
      </c>
      <c r="S593" t="str" cm="1">
        <f t="array" ref="S593">_xlfn.IFS(E596&lt;30,"18-29",E596&lt;45,"30-44",TRUE,"45+")</f>
        <v>18-29</v>
      </c>
      <c r="T593" t="str" cm="1">
        <f t="array" ref="T593">_xlfn.IFS(F593&lt;=2,"0-2 Years",F593&lt;=5,"3-5 Years",F593&lt;=8,"6-8 Years",TRUE,"9-10 Years")</f>
        <v>6-8 Years</v>
      </c>
      <c r="U593" t="str" cm="1">
        <f t="array" ref="U593">_xlfn.IFS(P593&gt;60,"High Risk",P593&gt;30,"Medium Risk",TRUE,"Low Risk")</f>
        <v>High Risk</v>
      </c>
      <c r="V593">
        <f t="shared" si="9"/>
        <v>5</v>
      </c>
    </row>
    <row r="594" spans="1:22" hidden="1" x14ac:dyDescent="0.2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 s="2">
        <v>115897.12</v>
      </c>
      <c r="H594">
        <v>1</v>
      </c>
      <c r="I594">
        <v>1</v>
      </c>
      <c r="J594">
        <v>1</v>
      </c>
      <c r="K594" s="1">
        <v>25095.03</v>
      </c>
      <c r="L594">
        <v>0</v>
      </c>
      <c r="M594">
        <v>2</v>
      </c>
      <c r="N594">
        <v>4234</v>
      </c>
      <c r="O594">
        <v>9</v>
      </c>
      <c r="P594">
        <v>10</v>
      </c>
      <c r="Q594">
        <v>1</v>
      </c>
      <c r="R594">
        <v>8468</v>
      </c>
      <c r="S594" t="str" cm="1">
        <f t="array" ref="S594">_xlfn.IFS(E597&lt;30,"18-29",E597&lt;45,"30-44",TRUE,"45+")</f>
        <v>30-44</v>
      </c>
      <c r="T594" t="str" cm="1">
        <f t="array" ref="T594">_xlfn.IFS(F594&lt;=2,"0-2 Years",F594&lt;=5,"3-5 Years",F594&lt;=8,"6-8 Years",TRUE,"9-10 Years")</f>
        <v>9-10 Years</v>
      </c>
      <c r="U594" t="str" cm="1">
        <f t="array" ref="U594">_xlfn.IFS(P594&gt;60,"High Risk",P594&gt;30,"Medium Risk",TRUE,"Low Risk")</f>
        <v>Low Risk</v>
      </c>
      <c r="V594">
        <f t="shared" si="9"/>
        <v>2</v>
      </c>
    </row>
    <row r="595" spans="1:22" hidden="1" x14ac:dyDescent="0.2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 s="2">
        <v>82034</v>
      </c>
      <c r="H595">
        <v>1</v>
      </c>
      <c r="I595">
        <v>0</v>
      </c>
      <c r="J595">
        <v>0</v>
      </c>
      <c r="K595" s="1">
        <v>146326.45000000001</v>
      </c>
      <c r="L595">
        <v>0</v>
      </c>
      <c r="M595">
        <v>23</v>
      </c>
      <c r="N595">
        <v>4159</v>
      </c>
      <c r="O595">
        <v>10</v>
      </c>
      <c r="P595">
        <v>97</v>
      </c>
      <c r="Q595">
        <v>0.43478260869565216</v>
      </c>
      <c r="R595">
        <v>95657</v>
      </c>
      <c r="S595" t="str" cm="1">
        <f t="array" ref="S595">_xlfn.IFS(E598&lt;30,"18-29",E598&lt;45,"30-44",TRUE,"45+")</f>
        <v>30-44</v>
      </c>
      <c r="T595" t="str" cm="1">
        <f t="array" ref="T595">_xlfn.IFS(F595&lt;=2,"0-2 Years",F595&lt;=5,"3-5 Years",F595&lt;=8,"6-8 Years",TRUE,"9-10 Years")</f>
        <v>3-5 Years</v>
      </c>
      <c r="U595" t="str" cm="1">
        <f t="array" ref="U595">_xlfn.IFS(P595&gt;60,"High Risk",P595&gt;30,"Medium Risk",TRUE,"Low Risk")</f>
        <v>High Risk</v>
      </c>
      <c r="V595">
        <f t="shared" si="9"/>
        <v>5</v>
      </c>
    </row>
    <row r="596" spans="1:22" hidden="1" x14ac:dyDescent="0.2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 s="2">
        <v>174318.13</v>
      </c>
      <c r="H596">
        <v>2</v>
      </c>
      <c r="I596">
        <v>0</v>
      </c>
      <c r="J596">
        <v>1</v>
      </c>
      <c r="K596" s="1">
        <v>38296.21</v>
      </c>
      <c r="L596">
        <v>0</v>
      </c>
      <c r="M596">
        <v>11</v>
      </c>
      <c r="N596">
        <v>3957</v>
      </c>
      <c r="O596">
        <v>8</v>
      </c>
      <c r="P596">
        <v>142</v>
      </c>
      <c r="Q596">
        <v>0.72727272727272729</v>
      </c>
      <c r="R596">
        <v>43527</v>
      </c>
      <c r="S596" t="str" cm="1">
        <f t="array" ref="S596">_xlfn.IFS(E599&lt;30,"18-29",E599&lt;45,"30-44",TRUE,"45+")</f>
        <v>30-44</v>
      </c>
      <c r="T596" t="str" cm="1">
        <f t="array" ref="T596">_xlfn.IFS(F596&lt;=2,"0-2 Years",F596&lt;=5,"3-5 Years",F596&lt;=8,"6-8 Years",TRUE,"9-10 Years")</f>
        <v>3-5 Years</v>
      </c>
      <c r="U596" t="str" cm="1">
        <f t="array" ref="U596">_xlfn.IFS(P596&gt;60,"High Risk",P596&gt;30,"Medium Risk",TRUE,"Low Risk")</f>
        <v>High Risk</v>
      </c>
      <c r="V596">
        <f t="shared" si="9"/>
        <v>0</v>
      </c>
    </row>
    <row r="597" spans="1:22" x14ac:dyDescent="0.2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 s="2">
        <v>114206.84</v>
      </c>
      <c r="H597">
        <v>1</v>
      </c>
      <c r="I597">
        <v>1</v>
      </c>
      <c r="J597">
        <v>0</v>
      </c>
      <c r="K597" s="1">
        <v>164061.6</v>
      </c>
      <c r="L597">
        <v>0</v>
      </c>
      <c r="M597">
        <v>12</v>
      </c>
      <c r="N597">
        <v>1429</v>
      </c>
      <c r="O597">
        <v>7</v>
      </c>
      <c r="P597">
        <v>82</v>
      </c>
      <c r="Q597">
        <v>0.58333333333333337</v>
      </c>
      <c r="R597">
        <v>17148</v>
      </c>
      <c r="S597" t="str" cm="1">
        <f t="array" ref="S597">_xlfn.IFS(E600&lt;30,"18-29",E600&lt;45,"30-44",TRUE,"45+")</f>
        <v>45+</v>
      </c>
      <c r="T597" t="str" cm="1">
        <f t="array" ref="T597">_xlfn.IFS(F597&lt;=2,"0-2 Years",F597&lt;=5,"3-5 Years",F597&lt;=8,"6-8 Years",TRUE,"9-10 Years")</f>
        <v>0-2 Years</v>
      </c>
      <c r="U597" t="str" cm="1">
        <f t="array" ref="U597">_xlfn.IFS(P597&gt;60,"High Risk",P597&gt;30,"Medium Risk",TRUE,"Low Risk")</f>
        <v>High Risk</v>
      </c>
      <c r="V597">
        <f t="shared" si="9"/>
        <v>6</v>
      </c>
    </row>
    <row r="598" spans="1:22" x14ac:dyDescent="0.2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 s="2">
        <v>0</v>
      </c>
      <c r="H598">
        <v>2</v>
      </c>
      <c r="I598">
        <v>1</v>
      </c>
      <c r="J598">
        <v>0</v>
      </c>
      <c r="K598" s="1">
        <v>107811.28</v>
      </c>
      <c r="L598">
        <v>0</v>
      </c>
      <c r="M598">
        <v>23</v>
      </c>
      <c r="N598">
        <v>261</v>
      </c>
      <c r="O598">
        <v>1</v>
      </c>
      <c r="P598">
        <v>14</v>
      </c>
      <c r="Q598">
        <v>4.3478260869565216E-2</v>
      </c>
      <c r="R598">
        <v>6003</v>
      </c>
      <c r="S598" t="str" cm="1">
        <f t="array" ref="S598">_xlfn.IFS(E601&lt;30,"18-29",E601&lt;45,"30-44",TRUE,"45+")</f>
        <v>30-44</v>
      </c>
      <c r="T598" t="str" cm="1">
        <f t="array" ref="T598">_xlfn.IFS(F598&lt;=2,"0-2 Years",F598&lt;=5,"3-5 Years",F598&lt;=8,"6-8 Years",TRUE,"9-10 Years")</f>
        <v>9-10 Years</v>
      </c>
      <c r="U598" t="str" cm="1">
        <f t="array" ref="U598">_xlfn.IFS(P598&gt;60,"High Risk",P598&gt;30,"Medium Risk",TRUE,"Low Risk")</f>
        <v>Low Risk</v>
      </c>
      <c r="V598">
        <f t="shared" si="9"/>
        <v>6</v>
      </c>
    </row>
    <row r="599" spans="1:22" hidden="1" x14ac:dyDescent="0.2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 s="2">
        <v>111574.41</v>
      </c>
      <c r="H599">
        <v>1</v>
      </c>
      <c r="I599">
        <v>1</v>
      </c>
      <c r="J599">
        <v>1</v>
      </c>
      <c r="K599" s="1">
        <v>30838.51</v>
      </c>
      <c r="L599">
        <v>0</v>
      </c>
      <c r="M599">
        <v>13</v>
      </c>
      <c r="N599">
        <v>4009</v>
      </c>
      <c r="O599">
        <v>7</v>
      </c>
      <c r="P599">
        <v>6</v>
      </c>
      <c r="Q599">
        <v>0.53846153846153844</v>
      </c>
      <c r="R599">
        <v>52117</v>
      </c>
      <c r="S599" t="str" cm="1">
        <f t="array" ref="S599">_xlfn.IFS(E602&lt;30,"18-29",E602&lt;45,"30-44",TRUE,"45+")</f>
        <v>30-44</v>
      </c>
      <c r="T599" t="str" cm="1">
        <f t="array" ref="T599">_xlfn.IFS(F599&lt;=2,"0-2 Years",F599&lt;=5,"3-5 Years",F599&lt;=8,"6-8 Years",TRUE,"9-10 Years")</f>
        <v>9-10 Years</v>
      </c>
      <c r="U599" t="str" cm="1">
        <f t="array" ref="U599">_xlfn.IFS(P599&gt;60,"High Risk",P599&gt;30,"Medium Risk",TRUE,"Low Risk")</f>
        <v>Low Risk</v>
      </c>
      <c r="V599">
        <f t="shared" si="9"/>
        <v>2</v>
      </c>
    </row>
    <row r="600" spans="1:22" x14ac:dyDescent="0.2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 s="2">
        <v>162448.69</v>
      </c>
      <c r="H600">
        <v>1</v>
      </c>
      <c r="I600">
        <v>0</v>
      </c>
      <c r="J600">
        <v>0</v>
      </c>
      <c r="K600" s="1">
        <v>9221.7800000000007</v>
      </c>
      <c r="L600">
        <v>1</v>
      </c>
      <c r="M600">
        <v>10</v>
      </c>
      <c r="N600">
        <v>1724</v>
      </c>
      <c r="O600">
        <v>8</v>
      </c>
      <c r="P600">
        <v>20</v>
      </c>
      <c r="Q600">
        <v>0.8</v>
      </c>
      <c r="R600">
        <v>17240</v>
      </c>
      <c r="S600" t="str" cm="1">
        <f t="array" ref="S600">_xlfn.IFS(E603&lt;30,"18-29",E603&lt;45,"30-44",TRUE,"45+")</f>
        <v>18-29</v>
      </c>
      <c r="T600" t="str" cm="1">
        <f t="array" ref="T600">_xlfn.IFS(F600&lt;=2,"0-2 Years",F600&lt;=5,"3-5 Years",F600&lt;=8,"6-8 Years",TRUE,"9-10 Years")</f>
        <v>3-5 Years</v>
      </c>
      <c r="U600" t="str" cm="1">
        <f t="array" ref="U600">_xlfn.IFS(P600&gt;60,"High Risk",P600&gt;30,"Medium Risk",TRUE,"Low Risk")</f>
        <v>Low Risk</v>
      </c>
      <c r="V600">
        <f t="shared" si="9"/>
        <v>6</v>
      </c>
    </row>
    <row r="601" spans="1:22" hidden="1" x14ac:dyDescent="0.2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 s="2">
        <v>148249.54</v>
      </c>
      <c r="H601">
        <v>1</v>
      </c>
      <c r="I601">
        <v>0</v>
      </c>
      <c r="J601">
        <v>1</v>
      </c>
      <c r="K601" s="1">
        <v>33738.269999999997</v>
      </c>
      <c r="L601">
        <v>0</v>
      </c>
      <c r="M601">
        <v>5</v>
      </c>
      <c r="N601">
        <v>3922</v>
      </c>
      <c r="O601">
        <v>7</v>
      </c>
      <c r="P601">
        <v>87</v>
      </c>
      <c r="Q601">
        <v>1</v>
      </c>
      <c r="R601">
        <v>19610</v>
      </c>
      <c r="S601" t="str" cm="1">
        <f t="array" ref="S601">_xlfn.IFS(E604&lt;30,"18-29",E604&lt;45,"30-44",TRUE,"45+")</f>
        <v>45+</v>
      </c>
      <c r="T601" t="str" cm="1">
        <f t="array" ref="T601">_xlfn.IFS(F601&lt;=2,"0-2 Years",F601&lt;=5,"3-5 Years",F601&lt;=8,"6-8 Years",TRUE,"9-10 Years")</f>
        <v>3-5 Years</v>
      </c>
      <c r="U601" t="str" cm="1">
        <f t="array" ref="U601">_xlfn.IFS(P601&gt;60,"High Risk",P601&gt;30,"Medium Risk",TRUE,"Low Risk")</f>
        <v>High Risk</v>
      </c>
      <c r="V601">
        <f t="shared" si="9"/>
        <v>2</v>
      </c>
    </row>
    <row r="602" spans="1:22" hidden="1" x14ac:dyDescent="0.2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 s="2">
        <v>0</v>
      </c>
      <c r="H602">
        <v>3</v>
      </c>
      <c r="I602">
        <v>0</v>
      </c>
      <c r="J602">
        <v>1</v>
      </c>
      <c r="K602" s="1">
        <v>110916.15</v>
      </c>
      <c r="L602">
        <v>1</v>
      </c>
      <c r="M602">
        <v>17</v>
      </c>
      <c r="N602">
        <v>4683</v>
      </c>
      <c r="O602">
        <v>9</v>
      </c>
      <c r="P602">
        <v>47</v>
      </c>
      <c r="Q602">
        <v>0.52941176470588236</v>
      </c>
      <c r="R602">
        <v>79611</v>
      </c>
      <c r="S602" t="str" cm="1">
        <f t="array" ref="S602">_xlfn.IFS(E605&lt;30,"18-29",E605&lt;45,"30-44",TRUE,"45+")</f>
        <v>30-44</v>
      </c>
      <c r="T602" t="str" cm="1">
        <f t="array" ref="T602">_xlfn.IFS(F602&lt;=2,"0-2 Years",F602&lt;=5,"3-5 Years",F602&lt;=8,"6-8 Years",TRUE,"9-10 Years")</f>
        <v>6-8 Years</v>
      </c>
      <c r="U602" t="str" cm="1">
        <f t="array" ref="U602">_xlfn.IFS(P602&gt;60,"High Risk",P602&gt;30,"Medium Risk",TRUE,"Low Risk")</f>
        <v>Medium Risk</v>
      </c>
      <c r="V602">
        <f t="shared" si="9"/>
        <v>3</v>
      </c>
    </row>
    <row r="603" spans="1:22" hidden="1" x14ac:dyDescent="0.2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 s="2">
        <v>123709.46</v>
      </c>
      <c r="H603">
        <v>2</v>
      </c>
      <c r="I603">
        <v>1</v>
      </c>
      <c r="J603">
        <v>1</v>
      </c>
      <c r="K603" s="1">
        <v>169654.57</v>
      </c>
      <c r="L603">
        <v>0</v>
      </c>
      <c r="M603">
        <v>30</v>
      </c>
      <c r="N603">
        <v>643</v>
      </c>
      <c r="O603">
        <v>5</v>
      </c>
      <c r="P603">
        <v>12</v>
      </c>
      <c r="Q603">
        <v>0.16666666666666666</v>
      </c>
      <c r="R603">
        <v>19290</v>
      </c>
      <c r="S603" t="str" cm="1">
        <f t="array" ref="S603">_xlfn.IFS(E606&lt;30,"18-29",E606&lt;45,"30-44",TRUE,"45+")</f>
        <v>30-44</v>
      </c>
      <c r="T603" t="str" cm="1">
        <f t="array" ref="T603">_xlfn.IFS(F603&lt;=2,"0-2 Years",F603&lt;=5,"3-5 Years",F603&lt;=8,"6-8 Years",TRUE,"9-10 Years")</f>
        <v>6-8 Years</v>
      </c>
      <c r="U603" t="str" cm="1">
        <f t="array" ref="U603">_xlfn.IFS(P603&gt;60,"High Risk",P603&gt;30,"Medium Risk",TRUE,"Low Risk")</f>
        <v>Low Risk</v>
      </c>
      <c r="V603">
        <f t="shared" si="9"/>
        <v>0</v>
      </c>
    </row>
    <row r="604" spans="1:22" x14ac:dyDescent="0.2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 s="2">
        <v>0</v>
      </c>
      <c r="H604">
        <v>1</v>
      </c>
      <c r="I604">
        <v>0</v>
      </c>
      <c r="J604">
        <v>1</v>
      </c>
      <c r="K604" s="1">
        <v>69829.399999999994</v>
      </c>
      <c r="L604">
        <v>0</v>
      </c>
      <c r="M604">
        <v>9</v>
      </c>
      <c r="N604">
        <v>1535</v>
      </c>
      <c r="O604">
        <v>1</v>
      </c>
      <c r="P604">
        <v>9</v>
      </c>
      <c r="Q604">
        <v>0.1111111111111111</v>
      </c>
      <c r="R604">
        <v>13815</v>
      </c>
      <c r="S604" t="str" cm="1">
        <f t="array" ref="S604">_xlfn.IFS(E607&lt;30,"18-29",E607&lt;45,"30-44",TRUE,"45+")</f>
        <v>18-29</v>
      </c>
      <c r="T604" t="str" cm="1">
        <f t="array" ref="T604">_xlfn.IFS(F604&lt;=2,"0-2 Years",F604&lt;=5,"3-5 Years",F604&lt;=8,"6-8 Years",TRUE,"9-10 Years")</f>
        <v>9-10 Years</v>
      </c>
      <c r="U604" t="str" cm="1">
        <f t="array" ref="U604">_xlfn.IFS(P604&gt;60,"High Risk",P604&gt;30,"Medium Risk",TRUE,"Low Risk")</f>
        <v>Low Risk</v>
      </c>
      <c r="V604">
        <f t="shared" si="9"/>
        <v>6</v>
      </c>
    </row>
    <row r="605" spans="1:22" x14ac:dyDescent="0.2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 s="2">
        <v>0</v>
      </c>
      <c r="H605">
        <v>1</v>
      </c>
      <c r="I605">
        <v>1</v>
      </c>
      <c r="J605">
        <v>0</v>
      </c>
      <c r="K605" s="1">
        <v>54926.51</v>
      </c>
      <c r="L605">
        <v>1</v>
      </c>
      <c r="M605">
        <v>5</v>
      </c>
      <c r="N605">
        <v>3113</v>
      </c>
      <c r="O605">
        <v>7</v>
      </c>
      <c r="P605">
        <v>53</v>
      </c>
      <c r="Q605">
        <v>1</v>
      </c>
      <c r="R605">
        <v>15565</v>
      </c>
      <c r="S605" t="str" cm="1">
        <f t="array" ref="S605">_xlfn.IFS(E608&lt;30,"18-29",E608&lt;45,"30-44",TRUE,"45+")</f>
        <v>45+</v>
      </c>
      <c r="T605" t="str" cm="1">
        <f t="array" ref="T605">_xlfn.IFS(F605&lt;=2,"0-2 Years",F605&lt;=5,"3-5 Years",F605&lt;=8,"6-8 Years",TRUE,"9-10 Years")</f>
        <v>3-5 Years</v>
      </c>
      <c r="U605" t="str" cm="1">
        <f t="array" ref="U605">_xlfn.IFS(P605&gt;60,"High Risk",P605&gt;30,"Medium Risk",TRUE,"Low Risk")</f>
        <v>Medium Risk</v>
      </c>
      <c r="V605">
        <f t="shared" si="9"/>
        <v>8</v>
      </c>
    </row>
    <row r="606" spans="1:22" hidden="1" x14ac:dyDescent="0.2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 s="2">
        <v>150525.79999999999</v>
      </c>
      <c r="H606">
        <v>1</v>
      </c>
      <c r="I606">
        <v>1</v>
      </c>
      <c r="J606">
        <v>1</v>
      </c>
      <c r="K606" s="1">
        <v>94728.49</v>
      </c>
      <c r="L606">
        <v>0</v>
      </c>
      <c r="M606">
        <v>8</v>
      </c>
      <c r="N606">
        <v>4022</v>
      </c>
      <c r="O606">
        <v>0</v>
      </c>
      <c r="P606">
        <v>76</v>
      </c>
      <c r="Q606">
        <v>0</v>
      </c>
      <c r="R606">
        <v>32176</v>
      </c>
      <c r="S606" t="str" cm="1">
        <f t="array" ref="S606">_xlfn.IFS(E609&lt;30,"18-29",E609&lt;45,"30-44",TRUE,"45+")</f>
        <v>18-29</v>
      </c>
      <c r="T606" t="str" cm="1">
        <f t="array" ref="T606">_xlfn.IFS(F606&lt;=2,"0-2 Years",F606&lt;=5,"3-5 Years",F606&lt;=8,"6-8 Years",TRUE,"9-10 Years")</f>
        <v>9-10 Years</v>
      </c>
      <c r="U606" t="str" cm="1">
        <f t="array" ref="U606">_xlfn.IFS(P606&gt;60,"High Risk",P606&gt;30,"Medium Risk",TRUE,"Low Risk")</f>
        <v>High Risk</v>
      </c>
      <c r="V606">
        <f t="shared" si="9"/>
        <v>2</v>
      </c>
    </row>
    <row r="607" spans="1:22" hidden="1" x14ac:dyDescent="0.2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 s="2">
        <v>0</v>
      </c>
      <c r="H607">
        <v>1</v>
      </c>
      <c r="I607">
        <v>1</v>
      </c>
      <c r="J607">
        <v>1</v>
      </c>
      <c r="K607" s="1">
        <v>80393.27</v>
      </c>
      <c r="L607">
        <v>0</v>
      </c>
      <c r="M607">
        <v>26</v>
      </c>
      <c r="N607">
        <v>703</v>
      </c>
      <c r="O607">
        <v>3</v>
      </c>
      <c r="P607">
        <v>94</v>
      </c>
      <c r="Q607">
        <v>0.11538461538461539</v>
      </c>
      <c r="R607">
        <v>18278</v>
      </c>
      <c r="S607" t="str" cm="1">
        <f t="array" ref="S607">_xlfn.IFS(E610&lt;30,"18-29",E610&lt;45,"30-44",TRUE,"45+")</f>
        <v>30-44</v>
      </c>
      <c r="T607" t="str" cm="1">
        <f t="array" ref="T607">_xlfn.IFS(F607&lt;=2,"0-2 Years",F607&lt;=5,"3-5 Years",F607&lt;=8,"6-8 Years",TRUE,"9-10 Years")</f>
        <v>9-10 Years</v>
      </c>
      <c r="U607" t="str" cm="1">
        <f t="array" ref="U607">_xlfn.IFS(P607&gt;60,"High Risk",P607&gt;30,"Medium Risk",TRUE,"Low Risk")</f>
        <v>High Risk</v>
      </c>
      <c r="V607">
        <f t="shared" si="9"/>
        <v>5</v>
      </c>
    </row>
    <row r="608" spans="1:22" hidden="1" x14ac:dyDescent="0.2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 s="2">
        <v>0</v>
      </c>
      <c r="H608">
        <v>2</v>
      </c>
      <c r="I608">
        <v>0</v>
      </c>
      <c r="J608">
        <v>1</v>
      </c>
      <c r="K608" s="1">
        <v>111307.98</v>
      </c>
      <c r="L608">
        <v>0</v>
      </c>
      <c r="M608">
        <v>7</v>
      </c>
      <c r="N608">
        <v>3970</v>
      </c>
      <c r="O608">
        <v>2</v>
      </c>
      <c r="P608">
        <v>57</v>
      </c>
      <c r="Q608">
        <v>0.2857142857142857</v>
      </c>
      <c r="R608">
        <v>27790</v>
      </c>
      <c r="S608" t="str" cm="1">
        <f t="array" ref="S608">_xlfn.IFS(E611&lt;30,"18-29",E611&lt;45,"30-44",TRUE,"45+")</f>
        <v>45+</v>
      </c>
      <c r="T608" t="str" cm="1">
        <f t="array" ref="T608">_xlfn.IFS(F608&lt;=2,"0-2 Years",F608&lt;=5,"3-5 Years",F608&lt;=8,"6-8 Years",TRUE,"9-10 Years")</f>
        <v>3-5 Years</v>
      </c>
      <c r="U608" t="str" cm="1">
        <f t="array" ref="U608">_xlfn.IFS(P608&gt;60,"High Risk",P608&gt;30,"Medium Risk",TRUE,"Low Risk")</f>
        <v>Medium Risk</v>
      </c>
      <c r="V608">
        <f t="shared" si="9"/>
        <v>4</v>
      </c>
    </row>
    <row r="609" spans="1:22" x14ac:dyDescent="0.2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 s="2">
        <v>0</v>
      </c>
      <c r="H609">
        <v>2</v>
      </c>
      <c r="I609">
        <v>1</v>
      </c>
      <c r="J609">
        <v>0</v>
      </c>
      <c r="K609" s="1">
        <v>19834.32</v>
      </c>
      <c r="L609">
        <v>0</v>
      </c>
      <c r="M609">
        <v>6</v>
      </c>
      <c r="N609">
        <v>146</v>
      </c>
      <c r="O609">
        <v>6</v>
      </c>
      <c r="P609">
        <v>163</v>
      </c>
      <c r="Q609">
        <v>1</v>
      </c>
      <c r="R609">
        <v>876</v>
      </c>
      <c r="S609" t="str" cm="1">
        <f t="array" ref="S609">_xlfn.IFS(E612&lt;30,"18-29",E612&lt;45,"30-44",TRUE,"45+")</f>
        <v>30-44</v>
      </c>
      <c r="T609" t="str" cm="1">
        <f t="array" ref="T609">_xlfn.IFS(F609&lt;=2,"0-2 Years",F609&lt;=5,"3-5 Years",F609&lt;=8,"6-8 Years",TRUE,"9-10 Years")</f>
        <v>9-10 Years</v>
      </c>
      <c r="U609" t="str" cm="1">
        <f t="array" ref="U609">_xlfn.IFS(P609&gt;60,"High Risk",P609&gt;30,"Medium Risk",TRUE,"Low Risk")</f>
        <v>High Risk</v>
      </c>
      <c r="V609">
        <f t="shared" si="9"/>
        <v>6</v>
      </c>
    </row>
    <row r="610" spans="1:22" hidden="1" x14ac:dyDescent="0.2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 s="2">
        <v>0</v>
      </c>
      <c r="H610">
        <v>2</v>
      </c>
      <c r="I610">
        <v>1</v>
      </c>
      <c r="J610">
        <v>1</v>
      </c>
      <c r="K610" s="1">
        <v>78397.240000000005</v>
      </c>
      <c r="L610">
        <v>0</v>
      </c>
      <c r="M610">
        <v>27</v>
      </c>
      <c r="N610">
        <v>2510</v>
      </c>
      <c r="O610">
        <v>1</v>
      </c>
      <c r="P610">
        <v>86</v>
      </c>
      <c r="Q610">
        <v>3.7037037037037035E-2</v>
      </c>
      <c r="R610">
        <v>67770</v>
      </c>
      <c r="S610" t="str" cm="1">
        <f t="array" ref="S610">_xlfn.IFS(E613&lt;30,"18-29",E613&lt;45,"30-44",TRUE,"45+")</f>
        <v>18-29</v>
      </c>
      <c r="T610" t="str" cm="1">
        <f t="array" ref="T610">_xlfn.IFS(F610&lt;=2,"0-2 Years",F610&lt;=5,"3-5 Years",F610&lt;=8,"6-8 Years",TRUE,"9-10 Years")</f>
        <v>3-5 Years</v>
      </c>
      <c r="U610" t="str" cm="1">
        <f t="array" ref="U610">_xlfn.IFS(P610&gt;60,"High Risk",P610&gt;30,"Medium Risk",TRUE,"Low Risk")</f>
        <v>High Risk</v>
      </c>
      <c r="V610">
        <f t="shared" si="9"/>
        <v>3</v>
      </c>
    </row>
    <row r="611" spans="1:22" x14ac:dyDescent="0.2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 s="2">
        <v>111018.98</v>
      </c>
      <c r="H611">
        <v>1</v>
      </c>
      <c r="I611">
        <v>1</v>
      </c>
      <c r="J611">
        <v>0</v>
      </c>
      <c r="K611" s="1">
        <v>86410.28</v>
      </c>
      <c r="L611">
        <v>0</v>
      </c>
      <c r="M611">
        <v>13</v>
      </c>
      <c r="N611">
        <v>4699</v>
      </c>
      <c r="O611">
        <v>1</v>
      </c>
      <c r="P611">
        <v>10</v>
      </c>
      <c r="Q611">
        <v>7.6923076923076927E-2</v>
      </c>
      <c r="R611">
        <v>61087</v>
      </c>
      <c r="S611" t="str" cm="1">
        <f t="array" ref="S611">_xlfn.IFS(E614&lt;30,"18-29",E614&lt;45,"30-44",TRUE,"45+")</f>
        <v>45+</v>
      </c>
      <c r="T611" t="str" cm="1">
        <f t="array" ref="T611">_xlfn.IFS(F611&lt;=2,"0-2 Years",F611&lt;=5,"3-5 Years",F611&lt;=8,"6-8 Years",TRUE,"9-10 Years")</f>
        <v>0-2 Years</v>
      </c>
      <c r="U611" t="str" cm="1">
        <f t="array" ref="U611">_xlfn.IFS(P611&gt;60,"High Risk",P611&gt;30,"Medium Risk",TRUE,"Low Risk")</f>
        <v>Low Risk</v>
      </c>
      <c r="V611">
        <f t="shared" si="9"/>
        <v>7</v>
      </c>
    </row>
    <row r="612" spans="1:22" hidden="1" x14ac:dyDescent="0.2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 s="2">
        <v>129755.99</v>
      </c>
      <c r="H612">
        <v>1</v>
      </c>
      <c r="I612">
        <v>0</v>
      </c>
      <c r="J612">
        <v>0</v>
      </c>
      <c r="K612" s="1">
        <v>172749.65</v>
      </c>
      <c r="L612">
        <v>0</v>
      </c>
      <c r="M612">
        <v>27</v>
      </c>
      <c r="N612">
        <v>3590</v>
      </c>
      <c r="O612">
        <v>10</v>
      </c>
      <c r="P612">
        <v>159</v>
      </c>
      <c r="Q612">
        <v>0.37037037037037035</v>
      </c>
      <c r="R612">
        <v>96930</v>
      </c>
      <c r="S612" t="str" cm="1">
        <f t="array" ref="S612">_xlfn.IFS(E615&lt;30,"18-29",E615&lt;45,"30-44",TRUE,"45+")</f>
        <v>30-44</v>
      </c>
      <c r="T612" t="str" cm="1">
        <f t="array" ref="T612">_xlfn.IFS(F612&lt;=2,"0-2 Years",F612&lt;=5,"3-5 Years",F612&lt;=8,"6-8 Years",TRUE,"9-10 Years")</f>
        <v>9-10 Years</v>
      </c>
      <c r="U612" t="str" cm="1">
        <f t="array" ref="U612">_xlfn.IFS(P612&gt;60,"High Risk",P612&gt;30,"Medium Risk",TRUE,"Low Risk")</f>
        <v>High Risk</v>
      </c>
      <c r="V612">
        <f t="shared" si="9"/>
        <v>5</v>
      </c>
    </row>
    <row r="613" spans="1:22" x14ac:dyDescent="0.2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 s="2">
        <v>0</v>
      </c>
      <c r="H613">
        <v>2</v>
      </c>
      <c r="I613">
        <v>1</v>
      </c>
      <c r="J613">
        <v>0</v>
      </c>
      <c r="K613" s="1">
        <v>1002.39</v>
      </c>
      <c r="L613">
        <v>0</v>
      </c>
      <c r="M613">
        <v>14</v>
      </c>
      <c r="N613">
        <v>1929</v>
      </c>
      <c r="O613">
        <v>9</v>
      </c>
      <c r="P613">
        <v>8</v>
      </c>
      <c r="Q613">
        <v>0.6428571428571429</v>
      </c>
      <c r="R613">
        <v>27006</v>
      </c>
      <c r="S613" t="str" cm="1">
        <f t="array" ref="S613">_xlfn.IFS(E616&lt;30,"18-29",E616&lt;45,"30-44",TRUE,"45+")</f>
        <v>18-29</v>
      </c>
      <c r="T613" t="str" cm="1">
        <f t="array" ref="T613">_xlfn.IFS(F613&lt;=2,"0-2 Years",F613&lt;=5,"3-5 Years",F613&lt;=8,"6-8 Years",TRUE,"9-10 Years")</f>
        <v>6-8 Years</v>
      </c>
      <c r="U613" t="str" cm="1">
        <f t="array" ref="U613">_xlfn.IFS(P613&gt;60,"High Risk",P613&gt;30,"Medium Risk",TRUE,"Low Risk")</f>
        <v>Low Risk</v>
      </c>
      <c r="V613">
        <f t="shared" si="9"/>
        <v>6</v>
      </c>
    </row>
    <row r="614" spans="1:22" hidden="1" x14ac:dyDescent="0.2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 s="2">
        <v>129555.7</v>
      </c>
      <c r="H614">
        <v>1</v>
      </c>
      <c r="I614">
        <v>1</v>
      </c>
      <c r="J614">
        <v>1</v>
      </c>
      <c r="K614" s="1">
        <v>13601.79</v>
      </c>
      <c r="L614">
        <v>0</v>
      </c>
      <c r="M614">
        <v>21</v>
      </c>
      <c r="N614">
        <v>3490</v>
      </c>
      <c r="O614">
        <v>3</v>
      </c>
      <c r="P614">
        <v>7</v>
      </c>
      <c r="Q614">
        <v>0.14285714285714285</v>
      </c>
      <c r="R614">
        <v>73290</v>
      </c>
      <c r="S614" t="str" cm="1">
        <f t="array" ref="S614">_xlfn.IFS(E617&lt;30,"18-29",E617&lt;45,"30-44",TRUE,"45+")</f>
        <v>30-44</v>
      </c>
      <c r="T614" t="str" cm="1">
        <f t="array" ref="T614">_xlfn.IFS(F614&lt;=2,"0-2 Years",F614&lt;=5,"3-5 Years",F614&lt;=8,"6-8 Years",TRUE,"9-10 Years")</f>
        <v>0-2 Years</v>
      </c>
      <c r="U614" t="str" cm="1">
        <f t="array" ref="U614">_xlfn.IFS(P614&gt;60,"High Risk",P614&gt;30,"Medium Risk",TRUE,"Low Risk")</f>
        <v>Low Risk</v>
      </c>
      <c r="V614">
        <f t="shared" si="9"/>
        <v>4</v>
      </c>
    </row>
    <row r="615" spans="1:22" hidden="1" x14ac:dyDescent="0.2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 s="2">
        <v>87202.38</v>
      </c>
      <c r="H615">
        <v>1</v>
      </c>
      <c r="I615">
        <v>1</v>
      </c>
      <c r="J615">
        <v>1</v>
      </c>
      <c r="K615" s="1">
        <v>77866.91</v>
      </c>
      <c r="L615">
        <v>0</v>
      </c>
      <c r="M615">
        <v>10</v>
      </c>
      <c r="N615">
        <v>1705</v>
      </c>
      <c r="O615">
        <v>5</v>
      </c>
      <c r="P615">
        <v>67</v>
      </c>
      <c r="Q615">
        <v>0.5</v>
      </c>
      <c r="R615">
        <v>17050</v>
      </c>
      <c r="S615" t="str" cm="1">
        <f t="array" ref="S615">_xlfn.IFS(E618&lt;30,"18-29",E618&lt;45,"30-44",TRUE,"45+")</f>
        <v>30-44</v>
      </c>
      <c r="T615" t="str" cm="1">
        <f t="array" ref="T615">_xlfn.IFS(F615&lt;=2,"0-2 Years",F615&lt;=5,"3-5 Years",F615&lt;=8,"6-8 Years",TRUE,"9-10 Years")</f>
        <v>0-2 Years</v>
      </c>
      <c r="U615" t="str" cm="1">
        <f t="array" ref="U615">_xlfn.IFS(P615&gt;60,"High Risk",P615&gt;30,"Medium Risk",TRUE,"Low Risk")</f>
        <v>High Risk</v>
      </c>
      <c r="V615">
        <f t="shared" si="9"/>
        <v>3</v>
      </c>
    </row>
    <row r="616" spans="1:22" hidden="1" x14ac:dyDescent="0.2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 s="2">
        <v>146133.39000000001</v>
      </c>
      <c r="H616">
        <v>1</v>
      </c>
      <c r="I616">
        <v>1</v>
      </c>
      <c r="J616">
        <v>1</v>
      </c>
      <c r="K616" s="1">
        <v>175296.76</v>
      </c>
      <c r="L616">
        <v>0</v>
      </c>
      <c r="M616">
        <v>18</v>
      </c>
      <c r="N616">
        <v>4172</v>
      </c>
      <c r="O616">
        <v>1</v>
      </c>
      <c r="P616">
        <v>104</v>
      </c>
      <c r="Q616">
        <v>5.5555555555555552E-2</v>
      </c>
      <c r="R616">
        <v>75096</v>
      </c>
      <c r="S616" t="str" cm="1">
        <f t="array" ref="S616">_xlfn.IFS(E619&lt;30,"18-29",E619&lt;45,"30-44",TRUE,"45+")</f>
        <v>45+</v>
      </c>
      <c r="T616" t="str" cm="1">
        <f t="array" ref="T616">_xlfn.IFS(F616&lt;=2,"0-2 Years",F616&lt;=5,"3-5 Years",F616&lt;=8,"6-8 Years",TRUE,"9-10 Years")</f>
        <v>6-8 Years</v>
      </c>
      <c r="U616" t="str" cm="1">
        <f t="array" ref="U616">_xlfn.IFS(P616&gt;60,"High Risk",P616&gt;30,"Medium Risk",TRUE,"Low Risk")</f>
        <v>High Risk</v>
      </c>
      <c r="V616">
        <f t="shared" si="9"/>
        <v>2</v>
      </c>
    </row>
    <row r="617" spans="1:22" x14ac:dyDescent="0.2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 s="2">
        <v>0</v>
      </c>
      <c r="H617">
        <v>1</v>
      </c>
      <c r="I617">
        <v>1</v>
      </c>
      <c r="J617">
        <v>0</v>
      </c>
      <c r="K617" s="1">
        <v>121751.03999999999</v>
      </c>
      <c r="L617">
        <v>1</v>
      </c>
      <c r="M617">
        <v>19</v>
      </c>
      <c r="N617">
        <v>2561</v>
      </c>
      <c r="O617">
        <v>6</v>
      </c>
      <c r="P617">
        <v>170</v>
      </c>
      <c r="Q617">
        <v>0.31578947368421051</v>
      </c>
      <c r="R617">
        <v>48659</v>
      </c>
      <c r="S617" t="str" cm="1">
        <f t="array" ref="S617">_xlfn.IFS(E620&lt;30,"18-29",E620&lt;45,"30-44",TRUE,"45+")</f>
        <v>30-44</v>
      </c>
      <c r="T617" t="str" cm="1">
        <f t="array" ref="T617">_xlfn.IFS(F617&lt;=2,"0-2 Years",F617&lt;=5,"3-5 Years",F617&lt;=8,"6-8 Years",TRUE,"9-10 Years")</f>
        <v>0-2 Years</v>
      </c>
      <c r="U617" t="str" cm="1">
        <f t="array" ref="U617">_xlfn.IFS(P617&gt;60,"High Risk",P617&gt;30,"Medium Risk",TRUE,"Low Risk")</f>
        <v>High Risk</v>
      </c>
      <c r="V617">
        <f t="shared" si="9"/>
        <v>9</v>
      </c>
    </row>
    <row r="618" spans="1:22" hidden="1" x14ac:dyDescent="0.2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 s="2">
        <v>170184.99</v>
      </c>
      <c r="H618">
        <v>2</v>
      </c>
      <c r="I618">
        <v>1</v>
      </c>
      <c r="J618">
        <v>0</v>
      </c>
      <c r="K618" s="1">
        <v>89593.26</v>
      </c>
      <c r="L618">
        <v>0</v>
      </c>
      <c r="M618">
        <v>28</v>
      </c>
      <c r="N618">
        <v>4289</v>
      </c>
      <c r="O618">
        <v>5</v>
      </c>
      <c r="P618">
        <v>63</v>
      </c>
      <c r="Q618">
        <v>0.17857142857142858</v>
      </c>
      <c r="R618">
        <v>120092</v>
      </c>
      <c r="S618" t="str" cm="1">
        <f t="array" ref="S618">_xlfn.IFS(E621&lt;30,"18-29",E621&lt;45,"30-44",TRUE,"45+")</f>
        <v>30-44</v>
      </c>
      <c r="T618" t="str" cm="1">
        <f t="array" ref="T618">_xlfn.IFS(F618&lt;=2,"0-2 Years",F618&lt;=5,"3-5 Years",F618&lt;=8,"6-8 Years",TRUE,"9-10 Years")</f>
        <v>6-8 Years</v>
      </c>
      <c r="U618" t="str" cm="1">
        <f t="array" ref="U618">_xlfn.IFS(P618&gt;60,"High Risk",P618&gt;30,"Medium Risk",TRUE,"Low Risk")</f>
        <v>High Risk</v>
      </c>
      <c r="V618">
        <f t="shared" si="9"/>
        <v>3</v>
      </c>
    </row>
    <row r="619" spans="1:22" x14ac:dyDescent="0.2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 s="2">
        <v>140745.32999999999</v>
      </c>
      <c r="H619">
        <v>1</v>
      </c>
      <c r="I619">
        <v>1</v>
      </c>
      <c r="J619">
        <v>0</v>
      </c>
      <c r="K619" s="1">
        <v>193437.89</v>
      </c>
      <c r="L619">
        <v>1</v>
      </c>
      <c r="M619">
        <v>24</v>
      </c>
      <c r="N619">
        <v>3900</v>
      </c>
      <c r="O619">
        <v>2</v>
      </c>
      <c r="P619">
        <v>93</v>
      </c>
      <c r="Q619">
        <v>8.3333333333333329E-2</v>
      </c>
      <c r="R619">
        <v>93600</v>
      </c>
      <c r="S619" t="str" cm="1">
        <f t="array" ref="S619">_xlfn.IFS(E622&lt;30,"18-29",E622&lt;45,"30-44",TRUE,"45+")</f>
        <v>30-44</v>
      </c>
      <c r="T619" t="str" cm="1">
        <f t="array" ref="T619">_xlfn.IFS(F619&lt;=2,"0-2 Years",F619&lt;=5,"3-5 Years",F619&lt;=8,"6-8 Years",TRUE,"9-10 Years")</f>
        <v>6-8 Years</v>
      </c>
      <c r="U619" t="str" cm="1">
        <f t="array" ref="U619">_xlfn.IFS(P619&gt;60,"High Risk",P619&gt;30,"Medium Risk",TRUE,"Low Risk")</f>
        <v>High Risk</v>
      </c>
      <c r="V619">
        <f t="shared" si="9"/>
        <v>6</v>
      </c>
    </row>
    <row r="620" spans="1:22" hidden="1" x14ac:dyDescent="0.2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 s="2">
        <v>139070.51</v>
      </c>
      <c r="H620">
        <v>1</v>
      </c>
      <c r="I620">
        <v>1</v>
      </c>
      <c r="J620">
        <v>1</v>
      </c>
      <c r="K620" s="1">
        <v>86945</v>
      </c>
      <c r="L620">
        <v>0</v>
      </c>
      <c r="M620">
        <v>2</v>
      </c>
      <c r="N620">
        <v>3778</v>
      </c>
      <c r="O620">
        <v>10</v>
      </c>
      <c r="P620">
        <v>101</v>
      </c>
      <c r="Q620">
        <v>1</v>
      </c>
      <c r="R620">
        <v>7556</v>
      </c>
      <c r="S620" t="str" cm="1">
        <f t="array" ref="S620">_xlfn.IFS(E623&lt;30,"18-29",E623&lt;45,"30-44",TRUE,"45+")</f>
        <v>30-44</v>
      </c>
      <c r="T620" t="str" cm="1">
        <f t="array" ref="T620">_xlfn.IFS(F620&lt;=2,"0-2 Years",F620&lt;=5,"3-5 Years",F620&lt;=8,"6-8 Years",TRUE,"9-10 Years")</f>
        <v>6-8 Years</v>
      </c>
      <c r="U620" t="str" cm="1">
        <f t="array" ref="U620">_xlfn.IFS(P620&gt;60,"High Risk",P620&gt;30,"Medium Risk",TRUE,"Low Risk")</f>
        <v>High Risk</v>
      </c>
      <c r="V620">
        <f t="shared" si="9"/>
        <v>2</v>
      </c>
    </row>
    <row r="621" spans="1:22" hidden="1" x14ac:dyDescent="0.2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 s="2">
        <v>0</v>
      </c>
      <c r="H621">
        <v>2</v>
      </c>
      <c r="I621">
        <v>1</v>
      </c>
      <c r="J621">
        <v>1</v>
      </c>
      <c r="K621" s="1">
        <v>183318.79</v>
      </c>
      <c r="L621">
        <v>0</v>
      </c>
      <c r="M621">
        <v>29</v>
      </c>
      <c r="N621">
        <v>2090</v>
      </c>
      <c r="O621">
        <v>9</v>
      </c>
      <c r="P621">
        <v>16</v>
      </c>
      <c r="Q621">
        <v>0.31034482758620691</v>
      </c>
      <c r="R621">
        <v>60610</v>
      </c>
      <c r="S621" t="str" cm="1">
        <f t="array" ref="S621">_xlfn.IFS(E624&lt;30,"18-29",E624&lt;45,"30-44",TRUE,"45+")</f>
        <v>45+</v>
      </c>
      <c r="T621" t="str" cm="1">
        <f t="array" ref="T621">_xlfn.IFS(F621&lt;=2,"0-2 Years",F621&lt;=5,"3-5 Years",F621&lt;=8,"6-8 Years",TRUE,"9-10 Years")</f>
        <v>6-8 Years</v>
      </c>
      <c r="U621" t="str" cm="1">
        <f t="array" ref="U621">_xlfn.IFS(P621&gt;60,"High Risk",P621&gt;30,"Medium Risk",TRUE,"Low Risk")</f>
        <v>Low Risk</v>
      </c>
      <c r="V621">
        <f t="shared" si="9"/>
        <v>3</v>
      </c>
    </row>
    <row r="622" spans="1:22" hidden="1" x14ac:dyDescent="0.2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 s="2">
        <v>114193.24</v>
      </c>
      <c r="H622">
        <v>1</v>
      </c>
      <c r="I622">
        <v>1</v>
      </c>
      <c r="J622">
        <v>0</v>
      </c>
      <c r="K622" s="1">
        <v>71154.100000000006</v>
      </c>
      <c r="L622">
        <v>0</v>
      </c>
      <c r="M622">
        <v>27</v>
      </c>
      <c r="N622">
        <v>263</v>
      </c>
      <c r="O622">
        <v>5</v>
      </c>
      <c r="P622">
        <v>168</v>
      </c>
      <c r="Q622">
        <v>0.18518518518518517</v>
      </c>
      <c r="R622">
        <v>7101</v>
      </c>
      <c r="S622" t="str" cm="1">
        <f t="array" ref="S622">_xlfn.IFS(E625&lt;30,"18-29",E625&lt;45,"30-44",TRUE,"45+")</f>
        <v>30-44</v>
      </c>
      <c r="T622" t="str" cm="1">
        <f t="array" ref="T622">_xlfn.IFS(F622&lt;=2,"0-2 Years",F622&lt;=5,"3-5 Years",F622&lt;=8,"6-8 Years",TRUE,"9-10 Years")</f>
        <v>9-10 Years</v>
      </c>
      <c r="U622" t="str" cm="1">
        <f t="array" ref="U622">_xlfn.IFS(P622&gt;60,"High Risk",P622&gt;30,"Medium Risk",TRUE,"Low Risk")</f>
        <v>High Risk</v>
      </c>
      <c r="V622">
        <f t="shared" si="9"/>
        <v>5</v>
      </c>
    </row>
    <row r="623" spans="1:22" hidden="1" x14ac:dyDescent="0.2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 s="2">
        <v>167878.5</v>
      </c>
      <c r="H623">
        <v>1</v>
      </c>
      <c r="I623">
        <v>0</v>
      </c>
      <c r="J623">
        <v>1</v>
      </c>
      <c r="K623" s="1">
        <v>151887.16</v>
      </c>
      <c r="L623">
        <v>0</v>
      </c>
      <c r="M623">
        <v>28</v>
      </c>
      <c r="N623">
        <v>4995</v>
      </c>
      <c r="O623">
        <v>7</v>
      </c>
      <c r="P623">
        <v>102</v>
      </c>
      <c r="Q623">
        <v>0.25</v>
      </c>
      <c r="R623">
        <v>139860</v>
      </c>
      <c r="S623" t="str" cm="1">
        <f t="array" ref="S623">_xlfn.IFS(E626&lt;30,"18-29",E626&lt;45,"30-44",TRUE,"45+")</f>
        <v>45+</v>
      </c>
      <c r="T623" t="str" cm="1">
        <f t="array" ref="T623">_xlfn.IFS(F623&lt;=2,"0-2 Years",F623&lt;=5,"3-5 Years",F623&lt;=8,"6-8 Years",TRUE,"9-10 Years")</f>
        <v>9-10 Years</v>
      </c>
      <c r="U623" t="str" cm="1">
        <f t="array" ref="U623">_xlfn.IFS(P623&gt;60,"High Risk",P623&gt;30,"Medium Risk",TRUE,"Low Risk")</f>
        <v>High Risk</v>
      </c>
      <c r="V623">
        <f t="shared" si="9"/>
        <v>2</v>
      </c>
    </row>
    <row r="624" spans="1:22" hidden="1" x14ac:dyDescent="0.2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 s="2">
        <v>141616.54999999999</v>
      </c>
      <c r="H624">
        <v>2</v>
      </c>
      <c r="I624">
        <v>1</v>
      </c>
      <c r="J624">
        <v>1</v>
      </c>
      <c r="K624" s="1">
        <v>75888.649999999994</v>
      </c>
      <c r="L624">
        <v>0</v>
      </c>
      <c r="M624">
        <v>19</v>
      </c>
      <c r="N624">
        <v>3683</v>
      </c>
      <c r="O624">
        <v>5</v>
      </c>
      <c r="P624">
        <v>159</v>
      </c>
      <c r="Q624">
        <v>0.26315789473684209</v>
      </c>
      <c r="R624">
        <v>69977</v>
      </c>
      <c r="S624" t="str" cm="1">
        <f t="array" ref="S624">_xlfn.IFS(E627&lt;30,"18-29",E627&lt;45,"30-44",TRUE,"45+")</f>
        <v>30-44</v>
      </c>
      <c r="T624" t="str" cm="1">
        <f t="array" ref="T624">_xlfn.IFS(F624&lt;=2,"0-2 Years",F624&lt;=5,"3-5 Years",F624&lt;=8,"6-8 Years",TRUE,"9-10 Years")</f>
        <v>3-5 Years</v>
      </c>
      <c r="U624" t="str" cm="1">
        <f t="array" ref="U624">_xlfn.IFS(P624&gt;60,"High Risk",P624&gt;30,"Medium Risk",TRUE,"Low Risk")</f>
        <v>High Risk</v>
      </c>
      <c r="V624">
        <f t="shared" si="9"/>
        <v>1</v>
      </c>
    </row>
    <row r="625" spans="1:22" hidden="1" x14ac:dyDescent="0.2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 s="2">
        <v>145747.67000000001</v>
      </c>
      <c r="H625">
        <v>2</v>
      </c>
      <c r="I625">
        <v>0</v>
      </c>
      <c r="J625">
        <v>1</v>
      </c>
      <c r="K625" s="1">
        <v>89566.74</v>
      </c>
      <c r="L625">
        <v>0</v>
      </c>
      <c r="M625">
        <v>26</v>
      </c>
      <c r="N625">
        <v>1279</v>
      </c>
      <c r="O625">
        <v>3</v>
      </c>
      <c r="P625">
        <v>61</v>
      </c>
      <c r="Q625">
        <v>0.11538461538461539</v>
      </c>
      <c r="R625">
        <v>33254</v>
      </c>
      <c r="S625" t="str" cm="1">
        <f t="array" ref="S625">_xlfn.IFS(E628&lt;30,"18-29",E628&lt;45,"30-44",TRUE,"45+")</f>
        <v>18-29</v>
      </c>
      <c r="T625" t="str" cm="1">
        <f t="array" ref="T625">_xlfn.IFS(F625&lt;=2,"0-2 Years",F625&lt;=5,"3-5 Years",F625&lt;=8,"6-8 Years",TRUE,"9-10 Years")</f>
        <v>3-5 Years</v>
      </c>
      <c r="U625" t="str" cm="1">
        <f t="array" ref="U625">_xlfn.IFS(P625&gt;60,"High Risk",P625&gt;30,"Medium Risk",TRUE,"Low Risk")</f>
        <v>High Risk</v>
      </c>
      <c r="V625">
        <f t="shared" si="9"/>
        <v>0</v>
      </c>
    </row>
    <row r="626" spans="1:22" hidden="1" x14ac:dyDescent="0.2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 s="2">
        <v>129120.64</v>
      </c>
      <c r="H626">
        <v>1</v>
      </c>
      <c r="I626">
        <v>0</v>
      </c>
      <c r="J626">
        <v>1</v>
      </c>
      <c r="K626" s="1">
        <v>26475.79</v>
      </c>
      <c r="L626">
        <v>0</v>
      </c>
      <c r="M626">
        <v>16</v>
      </c>
      <c r="N626">
        <v>2212</v>
      </c>
      <c r="O626">
        <v>7</v>
      </c>
      <c r="P626">
        <v>109</v>
      </c>
      <c r="Q626">
        <v>0.4375</v>
      </c>
      <c r="R626">
        <v>35392</v>
      </c>
      <c r="S626" t="str" cm="1">
        <f t="array" ref="S626">_xlfn.IFS(E629&lt;30,"18-29",E629&lt;45,"30-44",TRUE,"45+")</f>
        <v>45+</v>
      </c>
      <c r="T626" t="str" cm="1">
        <f t="array" ref="T626">_xlfn.IFS(F626&lt;=2,"0-2 Years",F626&lt;=5,"3-5 Years",F626&lt;=8,"6-8 Years",TRUE,"9-10 Years")</f>
        <v>0-2 Years</v>
      </c>
      <c r="U626" t="str" cm="1">
        <f t="array" ref="U626">_xlfn.IFS(P626&gt;60,"High Risk",P626&gt;30,"Medium Risk",TRUE,"Low Risk")</f>
        <v>High Risk</v>
      </c>
      <c r="V626">
        <f t="shared" si="9"/>
        <v>4</v>
      </c>
    </row>
    <row r="627" spans="1:22" hidden="1" x14ac:dyDescent="0.2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 s="2">
        <v>110349.82</v>
      </c>
      <c r="H627">
        <v>1</v>
      </c>
      <c r="I627">
        <v>0</v>
      </c>
      <c r="J627">
        <v>0</v>
      </c>
      <c r="K627" s="1">
        <v>126355.8</v>
      </c>
      <c r="L627">
        <v>0</v>
      </c>
      <c r="M627">
        <v>23</v>
      </c>
      <c r="N627">
        <v>3311</v>
      </c>
      <c r="O627">
        <v>4</v>
      </c>
      <c r="P627">
        <v>38</v>
      </c>
      <c r="Q627">
        <v>0.17391304347826086</v>
      </c>
      <c r="R627">
        <v>76153</v>
      </c>
      <c r="S627" t="str" cm="1">
        <f t="array" ref="S627">_xlfn.IFS(E630&lt;30,"18-29",E630&lt;45,"30-44",TRUE,"45+")</f>
        <v>45+</v>
      </c>
      <c r="T627" t="str" cm="1">
        <f t="array" ref="T627">_xlfn.IFS(F627&lt;=2,"0-2 Years",F627&lt;=5,"3-5 Years",F627&lt;=8,"6-8 Years",TRUE,"9-10 Years")</f>
        <v>6-8 Years</v>
      </c>
      <c r="U627" t="str" cm="1">
        <f t="array" ref="U627">_xlfn.IFS(P627&gt;60,"High Risk",P627&gt;30,"Medium Risk",TRUE,"Low Risk")</f>
        <v>Medium Risk</v>
      </c>
      <c r="V627">
        <f t="shared" si="9"/>
        <v>5</v>
      </c>
    </row>
    <row r="628" spans="1:22" hidden="1" x14ac:dyDescent="0.2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 s="2">
        <v>141325.56</v>
      </c>
      <c r="H628">
        <v>1</v>
      </c>
      <c r="I628">
        <v>1</v>
      </c>
      <c r="J628">
        <v>1</v>
      </c>
      <c r="K628" s="1">
        <v>93839.3</v>
      </c>
      <c r="L628">
        <v>0</v>
      </c>
      <c r="M628">
        <v>5</v>
      </c>
      <c r="N628">
        <v>2278</v>
      </c>
      <c r="O628">
        <v>2</v>
      </c>
      <c r="P628">
        <v>87</v>
      </c>
      <c r="Q628">
        <v>0.4</v>
      </c>
      <c r="R628">
        <v>11390</v>
      </c>
      <c r="S628" t="str" cm="1">
        <f t="array" ref="S628">_xlfn.IFS(E631&lt;30,"18-29",E631&lt;45,"30-44",TRUE,"45+")</f>
        <v>18-29</v>
      </c>
      <c r="T628" t="str" cm="1">
        <f t="array" ref="T628">_xlfn.IFS(F628&lt;=2,"0-2 Years",F628&lt;=5,"3-5 Years",F628&lt;=8,"6-8 Years",TRUE,"9-10 Years")</f>
        <v>0-2 Years</v>
      </c>
      <c r="U628" t="str" cm="1">
        <f t="array" ref="U628">_xlfn.IFS(P628&gt;60,"High Risk",P628&gt;30,"Medium Risk",TRUE,"Low Risk")</f>
        <v>High Risk</v>
      </c>
      <c r="V628">
        <f t="shared" si="9"/>
        <v>3</v>
      </c>
    </row>
    <row r="629" spans="1:22" x14ac:dyDescent="0.2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 s="2">
        <v>78653.84</v>
      </c>
      <c r="H629">
        <v>1</v>
      </c>
      <c r="I629">
        <v>1</v>
      </c>
      <c r="J629">
        <v>0</v>
      </c>
      <c r="K629" s="1">
        <v>7698.6</v>
      </c>
      <c r="L629">
        <v>0</v>
      </c>
      <c r="M629">
        <v>10</v>
      </c>
      <c r="N629">
        <v>1273</v>
      </c>
      <c r="O629">
        <v>6</v>
      </c>
      <c r="P629">
        <v>114</v>
      </c>
      <c r="Q629">
        <v>0.6</v>
      </c>
      <c r="R629">
        <v>12730</v>
      </c>
      <c r="S629" t="str" cm="1">
        <f t="array" ref="S629">_xlfn.IFS(E632&lt;30,"18-29",E632&lt;45,"30-44",TRUE,"45+")</f>
        <v>45+</v>
      </c>
      <c r="T629" t="str" cm="1">
        <f t="array" ref="T629">_xlfn.IFS(F629&lt;=2,"0-2 Years",F629&lt;=5,"3-5 Years",F629&lt;=8,"6-8 Years",TRUE,"9-10 Years")</f>
        <v>0-2 Years</v>
      </c>
      <c r="U629" t="str" cm="1">
        <f t="array" ref="U629">_xlfn.IFS(P629&gt;60,"High Risk",P629&gt;30,"Medium Risk",TRUE,"Low Risk")</f>
        <v>High Risk</v>
      </c>
      <c r="V629">
        <f t="shared" si="9"/>
        <v>7</v>
      </c>
    </row>
    <row r="630" spans="1:22" hidden="1" x14ac:dyDescent="0.2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 s="2">
        <v>0</v>
      </c>
      <c r="H630">
        <v>2</v>
      </c>
      <c r="I630">
        <v>1</v>
      </c>
      <c r="J630">
        <v>1</v>
      </c>
      <c r="K630" s="1">
        <v>145593.85</v>
      </c>
      <c r="L630">
        <v>0</v>
      </c>
      <c r="M630">
        <v>21</v>
      </c>
      <c r="N630">
        <v>722</v>
      </c>
      <c r="O630">
        <v>9</v>
      </c>
      <c r="P630">
        <v>6</v>
      </c>
      <c r="Q630">
        <v>0.42857142857142855</v>
      </c>
      <c r="R630">
        <v>15162</v>
      </c>
      <c r="S630" t="str" cm="1">
        <f t="array" ref="S630">_xlfn.IFS(E633&lt;30,"18-29",E633&lt;45,"30-44",TRUE,"45+")</f>
        <v>45+</v>
      </c>
      <c r="T630" t="str" cm="1">
        <f t="array" ref="T630">_xlfn.IFS(F630&lt;=2,"0-2 Years",F630&lt;=5,"3-5 Years",F630&lt;=8,"6-8 Years",TRUE,"9-10 Years")</f>
        <v>0-2 Years</v>
      </c>
      <c r="U630" t="str" cm="1">
        <f t="array" ref="U630">_xlfn.IFS(P630&gt;60,"High Risk",P630&gt;30,"Medium Risk",TRUE,"Low Risk")</f>
        <v>Low Risk</v>
      </c>
      <c r="V630">
        <f t="shared" si="9"/>
        <v>5</v>
      </c>
    </row>
    <row r="631" spans="1:22" hidden="1" x14ac:dyDescent="0.2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 s="2">
        <v>142253.65</v>
      </c>
      <c r="H631">
        <v>1</v>
      </c>
      <c r="I631">
        <v>1</v>
      </c>
      <c r="J631">
        <v>0</v>
      </c>
      <c r="K631" s="1">
        <v>45042.559999999998</v>
      </c>
      <c r="L631">
        <v>0</v>
      </c>
      <c r="M631">
        <v>2</v>
      </c>
      <c r="N631">
        <v>1815</v>
      </c>
      <c r="O631">
        <v>1</v>
      </c>
      <c r="P631">
        <v>143</v>
      </c>
      <c r="Q631">
        <v>0.5</v>
      </c>
      <c r="R631">
        <v>3630</v>
      </c>
      <c r="S631" t="str" cm="1">
        <f t="array" ref="S631">_xlfn.IFS(E634&lt;30,"18-29",E634&lt;45,"30-44",TRUE,"45+")</f>
        <v>30-44</v>
      </c>
      <c r="T631" t="str" cm="1">
        <f t="array" ref="T631">_xlfn.IFS(F631&lt;=2,"0-2 Years",F631&lt;=5,"3-5 Years",F631&lt;=8,"6-8 Years",TRUE,"9-10 Years")</f>
        <v>3-5 Years</v>
      </c>
      <c r="U631" t="str" cm="1">
        <f t="array" ref="U631">_xlfn.IFS(P631&gt;60,"High Risk",P631&gt;30,"Medium Risk",TRUE,"Low Risk")</f>
        <v>High Risk</v>
      </c>
      <c r="V631">
        <f t="shared" si="9"/>
        <v>5</v>
      </c>
    </row>
    <row r="632" spans="1:22" x14ac:dyDescent="0.2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 s="2">
        <v>0</v>
      </c>
      <c r="H632">
        <v>1</v>
      </c>
      <c r="I632">
        <v>1</v>
      </c>
      <c r="J632">
        <v>0</v>
      </c>
      <c r="K632" s="1">
        <v>61108.56</v>
      </c>
      <c r="L632">
        <v>1</v>
      </c>
      <c r="M632">
        <v>19</v>
      </c>
      <c r="N632">
        <v>2045</v>
      </c>
      <c r="O632">
        <v>7</v>
      </c>
      <c r="P632">
        <v>136</v>
      </c>
      <c r="Q632">
        <v>0.36842105263157893</v>
      </c>
      <c r="R632">
        <v>38855</v>
      </c>
      <c r="S632" t="str" cm="1">
        <f t="array" ref="S632">_xlfn.IFS(E635&lt;30,"18-29",E635&lt;45,"30-44",TRUE,"45+")</f>
        <v>30-44</v>
      </c>
      <c r="T632" t="str" cm="1">
        <f t="array" ref="T632">_xlfn.IFS(F632&lt;=2,"0-2 Years",F632&lt;=5,"3-5 Years",F632&lt;=8,"6-8 Years",TRUE,"9-10 Years")</f>
        <v>0-2 Years</v>
      </c>
      <c r="U632" t="str" cm="1">
        <f t="array" ref="U632">_xlfn.IFS(P632&gt;60,"High Risk",P632&gt;30,"Medium Risk",TRUE,"Low Risk")</f>
        <v>High Risk</v>
      </c>
      <c r="V632">
        <f t="shared" si="9"/>
        <v>10</v>
      </c>
    </row>
    <row r="633" spans="1:22" x14ac:dyDescent="0.2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 s="2">
        <v>115988.86</v>
      </c>
      <c r="H633">
        <v>1</v>
      </c>
      <c r="I633">
        <v>1</v>
      </c>
      <c r="J633">
        <v>0</v>
      </c>
      <c r="K633" s="1">
        <v>57553.98</v>
      </c>
      <c r="L633">
        <v>1</v>
      </c>
      <c r="M633">
        <v>29</v>
      </c>
      <c r="N633">
        <v>1562</v>
      </c>
      <c r="O633">
        <v>7</v>
      </c>
      <c r="P633">
        <v>112</v>
      </c>
      <c r="Q633">
        <v>0.2413793103448276</v>
      </c>
      <c r="R633">
        <v>45298</v>
      </c>
      <c r="S633" t="str" cm="1">
        <f t="array" ref="S633">_xlfn.IFS(E636&lt;30,"18-29",E636&lt;45,"30-44",TRUE,"45+")</f>
        <v>30-44</v>
      </c>
      <c r="T633" t="str" cm="1">
        <f t="array" ref="T633">_xlfn.IFS(F633&lt;=2,"0-2 Years",F633&lt;=5,"3-5 Years",F633&lt;=8,"6-8 Years",TRUE,"9-10 Years")</f>
        <v>6-8 Years</v>
      </c>
      <c r="U633" t="str" cm="1">
        <f t="array" ref="U633">_xlfn.IFS(P633&gt;60,"High Risk",P633&gt;30,"Medium Risk",TRUE,"Low Risk")</f>
        <v>High Risk</v>
      </c>
      <c r="V633">
        <f t="shared" si="9"/>
        <v>6</v>
      </c>
    </row>
    <row r="634" spans="1:22" hidden="1" x14ac:dyDescent="0.2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 s="2">
        <v>75592.429999999993</v>
      </c>
      <c r="H634">
        <v>1</v>
      </c>
      <c r="I634">
        <v>1</v>
      </c>
      <c r="J634">
        <v>0</v>
      </c>
      <c r="K634" s="1">
        <v>62674.42</v>
      </c>
      <c r="L634">
        <v>0</v>
      </c>
      <c r="M634">
        <v>16</v>
      </c>
      <c r="N634">
        <v>3374</v>
      </c>
      <c r="O634">
        <v>1</v>
      </c>
      <c r="P634">
        <v>62</v>
      </c>
      <c r="Q634">
        <v>6.25E-2</v>
      </c>
      <c r="R634">
        <v>53984</v>
      </c>
      <c r="S634" t="str" cm="1">
        <f t="array" ref="S634">_xlfn.IFS(E637&lt;30,"18-29",E637&lt;45,"30-44",TRUE,"45+")</f>
        <v>45+</v>
      </c>
      <c r="T634" t="str" cm="1">
        <f t="array" ref="T634">_xlfn.IFS(F634&lt;=2,"0-2 Years",F634&lt;=5,"3-5 Years",F634&lt;=8,"6-8 Years",TRUE,"9-10 Years")</f>
        <v>9-10 Years</v>
      </c>
      <c r="U634" t="str" cm="1">
        <f t="array" ref="U634">_xlfn.IFS(P634&gt;60,"High Risk",P634&gt;30,"Medium Risk",TRUE,"Low Risk")</f>
        <v>High Risk</v>
      </c>
      <c r="V634">
        <f t="shared" si="9"/>
        <v>5</v>
      </c>
    </row>
    <row r="635" spans="1:22" hidden="1" x14ac:dyDescent="0.2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 s="2">
        <v>164113.04</v>
      </c>
      <c r="H635">
        <v>2</v>
      </c>
      <c r="I635">
        <v>1</v>
      </c>
      <c r="J635">
        <v>1</v>
      </c>
      <c r="K635" s="1">
        <v>12120.79</v>
      </c>
      <c r="L635">
        <v>0</v>
      </c>
      <c r="M635">
        <v>9</v>
      </c>
      <c r="N635">
        <v>465</v>
      </c>
      <c r="O635">
        <v>0</v>
      </c>
      <c r="P635">
        <v>9</v>
      </c>
      <c r="Q635">
        <v>0</v>
      </c>
      <c r="R635">
        <v>4185</v>
      </c>
      <c r="S635" t="str" cm="1">
        <f t="array" ref="S635">_xlfn.IFS(E638&lt;30,"18-29",E638&lt;45,"30-44",TRUE,"45+")</f>
        <v>30-44</v>
      </c>
      <c r="T635" t="str" cm="1">
        <f t="array" ref="T635">_xlfn.IFS(F635&lt;=2,"0-2 Years",F635&lt;=5,"3-5 Years",F635&lt;=8,"6-8 Years",TRUE,"9-10 Years")</f>
        <v>3-5 Years</v>
      </c>
      <c r="U635" t="str" cm="1">
        <f t="array" ref="U635">_xlfn.IFS(P635&gt;60,"High Risk",P635&gt;30,"Medium Risk",TRUE,"Low Risk")</f>
        <v>Low Risk</v>
      </c>
      <c r="V635">
        <f t="shared" si="9"/>
        <v>0</v>
      </c>
    </row>
    <row r="636" spans="1:22" hidden="1" x14ac:dyDescent="0.2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 s="2">
        <v>67996.23</v>
      </c>
      <c r="H636">
        <v>2</v>
      </c>
      <c r="I636">
        <v>0</v>
      </c>
      <c r="J636">
        <v>0</v>
      </c>
      <c r="K636" s="1">
        <v>50129.87</v>
      </c>
      <c r="L636">
        <v>1</v>
      </c>
      <c r="M636">
        <v>26</v>
      </c>
      <c r="N636">
        <v>3949</v>
      </c>
      <c r="O636">
        <v>5</v>
      </c>
      <c r="P636">
        <v>11</v>
      </c>
      <c r="Q636">
        <v>0.19230769230769232</v>
      </c>
      <c r="R636">
        <v>102674</v>
      </c>
      <c r="S636" t="str" cm="1">
        <f t="array" ref="S636">_xlfn.IFS(E639&lt;30,"18-29",E639&lt;45,"30-44",TRUE,"45+")</f>
        <v>45+</v>
      </c>
      <c r="T636" t="str" cm="1">
        <f t="array" ref="T636">_xlfn.IFS(F636&lt;=2,"0-2 Years",F636&lt;=5,"3-5 Years",F636&lt;=8,"6-8 Years",TRUE,"9-10 Years")</f>
        <v>6-8 Years</v>
      </c>
      <c r="U636" t="str" cm="1">
        <f t="array" ref="U636">_xlfn.IFS(P636&gt;60,"High Risk",P636&gt;30,"Medium Risk",TRUE,"Low Risk")</f>
        <v>Low Risk</v>
      </c>
      <c r="V636">
        <f t="shared" si="9"/>
        <v>3</v>
      </c>
    </row>
    <row r="637" spans="1:22" x14ac:dyDescent="0.2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 s="2">
        <v>0</v>
      </c>
      <c r="H637">
        <v>2</v>
      </c>
      <c r="I637">
        <v>1</v>
      </c>
      <c r="J637">
        <v>0</v>
      </c>
      <c r="K637" s="1">
        <v>55022.43</v>
      </c>
      <c r="L637">
        <v>0</v>
      </c>
      <c r="M637">
        <v>28</v>
      </c>
      <c r="N637">
        <v>2683</v>
      </c>
      <c r="O637">
        <v>10</v>
      </c>
      <c r="P637">
        <v>137</v>
      </c>
      <c r="Q637">
        <v>0.35714285714285715</v>
      </c>
      <c r="R637">
        <v>75124</v>
      </c>
      <c r="S637" t="str" cm="1">
        <f t="array" ref="S637">_xlfn.IFS(E640&lt;30,"18-29",E640&lt;45,"30-44",TRUE,"45+")</f>
        <v>30-44</v>
      </c>
      <c r="T637" t="str" cm="1">
        <f t="array" ref="T637">_xlfn.IFS(F637&lt;=2,"0-2 Years",F637&lt;=5,"3-5 Years",F637&lt;=8,"6-8 Years",TRUE,"9-10 Years")</f>
        <v>3-5 Years</v>
      </c>
      <c r="U637" t="str" cm="1">
        <f t="array" ref="U637">_xlfn.IFS(P637&gt;60,"High Risk",P637&gt;30,"Medium Risk",TRUE,"Low Risk")</f>
        <v>High Risk</v>
      </c>
      <c r="V637">
        <f t="shared" si="9"/>
        <v>7</v>
      </c>
    </row>
    <row r="638" spans="1:22" x14ac:dyDescent="0.2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 s="2">
        <v>0</v>
      </c>
      <c r="H638">
        <v>2</v>
      </c>
      <c r="I638">
        <v>0</v>
      </c>
      <c r="J638">
        <v>0</v>
      </c>
      <c r="K638" s="1">
        <v>117834.91</v>
      </c>
      <c r="L638">
        <v>0</v>
      </c>
      <c r="M638">
        <v>8</v>
      </c>
      <c r="N638">
        <v>3602</v>
      </c>
      <c r="O638">
        <v>2</v>
      </c>
      <c r="P638">
        <v>36</v>
      </c>
      <c r="Q638">
        <v>0.25</v>
      </c>
      <c r="R638">
        <v>28816</v>
      </c>
      <c r="S638" t="str" cm="1">
        <f t="array" ref="S638">_xlfn.IFS(E641&lt;30,"18-29",E641&lt;45,"30-44",TRUE,"45+")</f>
        <v>30-44</v>
      </c>
      <c r="T638" t="str" cm="1">
        <f t="array" ref="T638">_xlfn.IFS(F638&lt;=2,"0-2 Years",F638&lt;=5,"3-5 Years",F638&lt;=8,"6-8 Years",TRUE,"9-10 Years")</f>
        <v>0-2 Years</v>
      </c>
      <c r="U638" t="str" cm="1">
        <f t="array" ref="U638">_xlfn.IFS(P638&gt;60,"High Risk",P638&gt;30,"Medium Risk",TRUE,"Low Risk")</f>
        <v>Medium Risk</v>
      </c>
      <c r="V638">
        <f t="shared" si="9"/>
        <v>7</v>
      </c>
    </row>
    <row r="639" spans="1:22" hidden="1" x14ac:dyDescent="0.2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 s="2">
        <v>138778.15</v>
      </c>
      <c r="H639">
        <v>1</v>
      </c>
      <c r="I639">
        <v>0</v>
      </c>
      <c r="J639">
        <v>1</v>
      </c>
      <c r="K639" s="1">
        <v>168840.23</v>
      </c>
      <c r="L639">
        <v>0</v>
      </c>
      <c r="M639">
        <v>24</v>
      </c>
      <c r="N639">
        <v>2329</v>
      </c>
      <c r="O639">
        <v>8</v>
      </c>
      <c r="P639">
        <v>126</v>
      </c>
      <c r="Q639">
        <v>0.33333333333333331</v>
      </c>
      <c r="R639">
        <v>55896</v>
      </c>
      <c r="S639" t="str" cm="1">
        <f t="array" ref="S639">_xlfn.IFS(E642&lt;30,"18-29",E642&lt;45,"30-44",TRUE,"45+")</f>
        <v>45+</v>
      </c>
      <c r="T639" t="str" cm="1">
        <f t="array" ref="T639">_xlfn.IFS(F639&lt;=2,"0-2 Years",F639&lt;=5,"3-5 Years",F639&lt;=8,"6-8 Years",TRUE,"9-10 Years")</f>
        <v>0-2 Years</v>
      </c>
      <c r="U639" t="str" cm="1">
        <f t="array" ref="U639">_xlfn.IFS(P639&gt;60,"High Risk",P639&gt;30,"Medium Risk",TRUE,"Low Risk")</f>
        <v>High Risk</v>
      </c>
      <c r="V639">
        <f t="shared" si="9"/>
        <v>4</v>
      </c>
    </row>
    <row r="640" spans="1:22" hidden="1" x14ac:dyDescent="0.2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 s="2">
        <v>147832.15</v>
      </c>
      <c r="H640">
        <v>1</v>
      </c>
      <c r="I640">
        <v>0</v>
      </c>
      <c r="J640">
        <v>1</v>
      </c>
      <c r="K640" s="1">
        <v>24234.11</v>
      </c>
      <c r="L640">
        <v>0</v>
      </c>
      <c r="M640">
        <v>16</v>
      </c>
      <c r="N640">
        <v>1257</v>
      </c>
      <c r="O640">
        <v>1</v>
      </c>
      <c r="P640">
        <v>22</v>
      </c>
      <c r="Q640">
        <v>6.25E-2</v>
      </c>
      <c r="R640">
        <v>20112</v>
      </c>
      <c r="S640" t="str" cm="1">
        <f t="array" ref="S640">_xlfn.IFS(E643&lt;30,"18-29",E643&lt;45,"30-44",TRUE,"45+")</f>
        <v>18-29</v>
      </c>
      <c r="T640" t="str" cm="1">
        <f t="array" ref="T640">_xlfn.IFS(F640&lt;=2,"0-2 Years",F640&lt;=5,"3-5 Years",F640&lt;=8,"6-8 Years",TRUE,"9-10 Years")</f>
        <v>9-10 Years</v>
      </c>
      <c r="U640" t="str" cm="1">
        <f t="array" ref="U640">_xlfn.IFS(P640&gt;60,"High Risk",P640&gt;30,"Medium Risk",TRUE,"Low Risk")</f>
        <v>Low Risk</v>
      </c>
      <c r="V640">
        <f t="shared" si="9"/>
        <v>2</v>
      </c>
    </row>
    <row r="641" spans="1:22" hidden="1" x14ac:dyDescent="0.2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 s="2">
        <v>135438.39999999999</v>
      </c>
      <c r="H641">
        <v>1</v>
      </c>
      <c r="I641">
        <v>0</v>
      </c>
      <c r="J641">
        <v>0</v>
      </c>
      <c r="K641" s="1">
        <v>190627.01</v>
      </c>
      <c r="L641">
        <v>0</v>
      </c>
      <c r="M641">
        <v>11</v>
      </c>
      <c r="N641">
        <v>2458</v>
      </c>
      <c r="O641">
        <v>6</v>
      </c>
      <c r="P641">
        <v>83</v>
      </c>
      <c r="Q641">
        <v>0.54545454545454541</v>
      </c>
      <c r="R641">
        <v>27038</v>
      </c>
      <c r="S641" t="str" cm="1">
        <f t="array" ref="S641">_xlfn.IFS(E644&lt;30,"18-29",E644&lt;45,"30-44",TRUE,"45+")</f>
        <v>18-29</v>
      </c>
      <c r="T641" t="str" cm="1">
        <f t="array" ref="T641">_xlfn.IFS(F641&lt;=2,"0-2 Years",F641&lt;=5,"3-5 Years",F641&lt;=8,"6-8 Years",TRUE,"9-10 Years")</f>
        <v>3-5 Years</v>
      </c>
      <c r="U641" t="str" cm="1">
        <f t="array" ref="U641">_xlfn.IFS(P641&gt;60,"High Risk",P641&gt;30,"Medium Risk",TRUE,"Low Risk")</f>
        <v>High Risk</v>
      </c>
      <c r="V641">
        <f t="shared" si="9"/>
        <v>5</v>
      </c>
    </row>
    <row r="642" spans="1:22" x14ac:dyDescent="0.2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 s="2">
        <v>116060.08</v>
      </c>
      <c r="H642">
        <v>1</v>
      </c>
      <c r="I642">
        <v>1</v>
      </c>
      <c r="J642">
        <v>0</v>
      </c>
      <c r="K642" s="1">
        <v>156618.38</v>
      </c>
      <c r="L642">
        <v>1</v>
      </c>
      <c r="M642">
        <v>25</v>
      </c>
      <c r="N642">
        <v>970</v>
      </c>
      <c r="O642">
        <v>3</v>
      </c>
      <c r="P642">
        <v>148</v>
      </c>
      <c r="Q642">
        <v>0.12</v>
      </c>
      <c r="R642">
        <v>24250</v>
      </c>
      <c r="S642" t="str" cm="1">
        <f t="array" ref="S642">_xlfn.IFS(E645&lt;30,"18-29",E645&lt;45,"30-44",TRUE,"45+")</f>
        <v>30-44</v>
      </c>
      <c r="T642" t="str" cm="1">
        <f t="array" ref="T642">_xlfn.IFS(F642&lt;=2,"0-2 Years",F642&lt;=5,"3-5 Years",F642&lt;=8,"6-8 Years",TRUE,"9-10 Years")</f>
        <v>3-5 Years</v>
      </c>
      <c r="U642" t="str" cm="1">
        <f t="array" ref="U642">_xlfn.IFS(P642&gt;60,"High Risk",P642&gt;30,"Medium Risk",TRUE,"Low Risk")</f>
        <v>High Risk</v>
      </c>
      <c r="V642">
        <f t="shared" si="9"/>
        <v>6</v>
      </c>
    </row>
    <row r="643" spans="1:22" hidden="1" x14ac:dyDescent="0.2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 s="2">
        <v>112564.62</v>
      </c>
      <c r="H643">
        <v>1</v>
      </c>
      <c r="I643">
        <v>1</v>
      </c>
      <c r="J643">
        <v>0</v>
      </c>
      <c r="K643" s="1">
        <v>42334.38</v>
      </c>
      <c r="L643">
        <v>0</v>
      </c>
      <c r="M643">
        <v>2</v>
      </c>
      <c r="N643">
        <v>4196</v>
      </c>
      <c r="O643">
        <v>5</v>
      </c>
      <c r="P643">
        <v>102</v>
      </c>
      <c r="Q643">
        <v>1</v>
      </c>
      <c r="R643">
        <v>8392</v>
      </c>
      <c r="S643" t="str" cm="1">
        <f t="array" ref="S643">_xlfn.IFS(E646&lt;30,"18-29",E646&lt;45,"30-44",TRUE,"45+")</f>
        <v>30-44</v>
      </c>
      <c r="T643" t="str" cm="1">
        <f t="array" ref="T643">_xlfn.IFS(F643&lt;=2,"0-2 Years",F643&lt;=5,"3-5 Years",F643&lt;=8,"6-8 Years",TRUE,"9-10 Years")</f>
        <v>3-5 Years</v>
      </c>
      <c r="U643" t="str" cm="1">
        <f t="array" ref="U643">_xlfn.IFS(P643&gt;60,"High Risk",P643&gt;30,"Medium Risk",TRUE,"Low Risk")</f>
        <v>High Risk</v>
      </c>
      <c r="V643">
        <f t="shared" ref="V643:V706" si="10">IF(J643=0,3,0)+IF(G643=0,3,0)+IF(H643=1,2,0)+IF(E643&gt;45,1,0)+IF(F643&lt;3,1,0)</f>
        <v>5</v>
      </c>
    </row>
    <row r="644" spans="1:22" hidden="1" x14ac:dyDescent="0.2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 s="2">
        <v>125406.58</v>
      </c>
      <c r="H644">
        <v>1</v>
      </c>
      <c r="I644">
        <v>1</v>
      </c>
      <c r="J644">
        <v>1</v>
      </c>
      <c r="K644" s="1">
        <v>110784.42</v>
      </c>
      <c r="L644">
        <v>0</v>
      </c>
      <c r="M644">
        <v>25</v>
      </c>
      <c r="N644">
        <v>4929</v>
      </c>
      <c r="O644">
        <v>5</v>
      </c>
      <c r="P644">
        <v>94</v>
      </c>
      <c r="Q644">
        <v>0.2</v>
      </c>
      <c r="R644">
        <v>123225</v>
      </c>
      <c r="S644" t="str" cm="1">
        <f t="array" ref="S644">_xlfn.IFS(E647&lt;30,"18-29",E647&lt;45,"30-44",TRUE,"45+")</f>
        <v>30-44</v>
      </c>
      <c r="T644" t="str" cm="1">
        <f t="array" ref="T644">_xlfn.IFS(F644&lt;=2,"0-2 Years",F644&lt;=5,"3-5 Years",F644&lt;=8,"6-8 Years",TRUE,"9-10 Years")</f>
        <v>0-2 Years</v>
      </c>
      <c r="U644" t="str" cm="1">
        <f t="array" ref="U644">_xlfn.IFS(P644&gt;60,"High Risk",P644&gt;30,"Medium Risk",TRUE,"Low Risk")</f>
        <v>High Risk</v>
      </c>
      <c r="V644">
        <f t="shared" si="10"/>
        <v>3</v>
      </c>
    </row>
    <row r="645" spans="1:22" hidden="1" x14ac:dyDescent="0.2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 s="2">
        <v>135134.99</v>
      </c>
      <c r="H645">
        <v>1</v>
      </c>
      <c r="I645">
        <v>1</v>
      </c>
      <c r="J645">
        <v>0</v>
      </c>
      <c r="K645" s="1">
        <v>173683</v>
      </c>
      <c r="L645">
        <v>1</v>
      </c>
      <c r="M645">
        <v>7</v>
      </c>
      <c r="N645">
        <v>2015</v>
      </c>
      <c r="O645">
        <v>10</v>
      </c>
      <c r="P645">
        <v>16</v>
      </c>
      <c r="Q645">
        <v>1</v>
      </c>
      <c r="R645">
        <v>14105</v>
      </c>
      <c r="S645" t="str" cm="1">
        <f t="array" ref="S645">_xlfn.IFS(E648&lt;30,"18-29",E648&lt;45,"30-44",TRUE,"45+")</f>
        <v>30-44</v>
      </c>
      <c r="T645" t="str" cm="1">
        <f t="array" ref="T645">_xlfn.IFS(F645&lt;=2,"0-2 Years",F645&lt;=5,"3-5 Years",F645&lt;=8,"6-8 Years",TRUE,"9-10 Years")</f>
        <v>3-5 Years</v>
      </c>
      <c r="U645" t="str" cm="1">
        <f t="array" ref="U645">_xlfn.IFS(P645&gt;60,"High Risk",P645&gt;30,"Medium Risk",TRUE,"Low Risk")</f>
        <v>Low Risk</v>
      </c>
      <c r="V645">
        <f t="shared" si="10"/>
        <v>5</v>
      </c>
    </row>
    <row r="646" spans="1:22" hidden="1" x14ac:dyDescent="0.2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 s="2">
        <v>133102.92000000001</v>
      </c>
      <c r="H646">
        <v>1</v>
      </c>
      <c r="I646">
        <v>1</v>
      </c>
      <c r="J646">
        <v>0</v>
      </c>
      <c r="K646" s="1">
        <v>27046.46</v>
      </c>
      <c r="L646">
        <v>1</v>
      </c>
      <c r="M646">
        <v>28</v>
      </c>
      <c r="N646">
        <v>3668</v>
      </c>
      <c r="O646">
        <v>5</v>
      </c>
      <c r="P646">
        <v>30</v>
      </c>
      <c r="Q646">
        <v>0.17857142857142858</v>
      </c>
      <c r="R646">
        <v>102704</v>
      </c>
      <c r="S646" t="str" cm="1">
        <f t="array" ref="S646">_xlfn.IFS(E649&lt;30,"18-29",E649&lt;45,"30-44",TRUE,"45+")</f>
        <v>30-44</v>
      </c>
      <c r="T646" t="str" cm="1">
        <f t="array" ref="T646">_xlfn.IFS(F646&lt;=2,"0-2 Years",F646&lt;=5,"3-5 Years",F646&lt;=8,"6-8 Years",TRUE,"9-10 Years")</f>
        <v>9-10 Years</v>
      </c>
      <c r="U646" t="str" cm="1">
        <f t="array" ref="U646">_xlfn.IFS(P646&gt;60,"High Risk",P646&gt;30,"Medium Risk",TRUE,"Low Risk")</f>
        <v>Low Risk</v>
      </c>
      <c r="V646">
        <f t="shared" si="10"/>
        <v>5</v>
      </c>
    </row>
    <row r="647" spans="1:22" hidden="1" x14ac:dyDescent="0.2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 s="2">
        <v>42157.08</v>
      </c>
      <c r="H647">
        <v>1</v>
      </c>
      <c r="I647">
        <v>1</v>
      </c>
      <c r="J647">
        <v>0</v>
      </c>
      <c r="K647" s="1">
        <v>20598.59</v>
      </c>
      <c r="L647">
        <v>1</v>
      </c>
      <c r="M647">
        <v>19</v>
      </c>
      <c r="N647">
        <v>890</v>
      </c>
      <c r="O647">
        <v>2</v>
      </c>
      <c r="P647">
        <v>152</v>
      </c>
      <c r="Q647">
        <v>0.10526315789473684</v>
      </c>
      <c r="R647">
        <v>16910</v>
      </c>
      <c r="S647" t="str" cm="1">
        <f t="array" ref="S647">_xlfn.IFS(E650&lt;30,"18-29",E650&lt;45,"30-44",TRUE,"45+")</f>
        <v>30-44</v>
      </c>
      <c r="T647" t="str" cm="1">
        <f t="array" ref="T647">_xlfn.IFS(F647&lt;=2,"0-2 Years",F647&lt;=5,"3-5 Years",F647&lt;=8,"6-8 Years",TRUE,"9-10 Years")</f>
        <v>6-8 Years</v>
      </c>
      <c r="U647" t="str" cm="1">
        <f t="array" ref="U647">_xlfn.IFS(P647&gt;60,"High Risk",P647&gt;30,"Medium Risk",TRUE,"Low Risk")</f>
        <v>High Risk</v>
      </c>
      <c r="V647">
        <f t="shared" si="10"/>
        <v>5</v>
      </c>
    </row>
    <row r="648" spans="1:22" hidden="1" x14ac:dyDescent="0.2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 s="2">
        <v>0</v>
      </c>
      <c r="H648">
        <v>2</v>
      </c>
      <c r="I648">
        <v>1</v>
      </c>
      <c r="J648">
        <v>1</v>
      </c>
      <c r="K648" s="1">
        <v>104991.28</v>
      </c>
      <c r="L648">
        <v>0</v>
      </c>
      <c r="M648">
        <v>16</v>
      </c>
      <c r="N648">
        <v>608</v>
      </c>
      <c r="O648">
        <v>4</v>
      </c>
      <c r="P648">
        <v>165</v>
      </c>
      <c r="Q648">
        <v>0.25</v>
      </c>
      <c r="R648">
        <v>9728</v>
      </c>
      <c r="S648" t="str" cm="1">
        <f t="array" ref="S648">_xlfn.IFS(E651&lt;30,"18-29",E651&lt;45,"30-44",TRUE,"45+")</f>
        <v>30-44</v>
      </c>
      <c r="T648" t="str" cm="1">
        <f t="array" ref="T648">_xlfn.IFS(F648&lt;=2,"0-2 Years",F648&lt;=5,"3-5 Years",F648&lt;=8,"6-8 Years",TRUE,"9-10 Years")</f>
        <v>3-5 Years</v>
      </c>
      <c r="U648" t="str" cm="1">
        <f t="array" ref="U648">_xlfn.IFS(P648&gt;60,"High Risk",P648&gt;30,"Medium Risk",TRUE,"Low Risk")</f>
        <v>High Risk</v>
      </c>
      <c r="V648">
        <f t="shared" si="10"/>
        <v>3</v>
      </c>
    </row>
    <row r="649" spans="1:22" hidden="1" x14ac:dyDescent="0.2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 s="2">
        <v>82259.289999999994</v>
      </c>
      <c r="H649">
        <v>1</v>
      </c>
      <c r="I649">
        <v>1</v>
      </c>
      <c r="J649">
        <v>0</v>
      </c>
      <c r="K649" s="1">
        <v>8996.9699999999993</v>
      </c>
      <c r="L649">
        <v>0</v>
      </c>
      <c r="M649">
        <v>16</v>
      </c>
      <c r="N649">
        <v>1779</v>
      </c>
      <c r="O649">
        <v>8</v>
      </c>
      <c r="P649">
        <v>99</v>
      </c>
      <c r="Q649">
        <v>0.5</v>
      </c>
      <c r="R649">
        <v>28464</v>
      </c>
      <c r="S649" t="str" cm="1">
        <f t="array" ref="S649">_xlfn.IFS(E652&lt;30,"18-29",E652&lt;45,"30-44",TRUE,"45+")</f>
        <v>45+</v>
      </c>
      <c r="T649" t="str" cm="1">
        <f t="array" ref="T649">_xlfn.IFS(F649&lt;=2,"0-2 Years",F649&lt;=5,"3-5 Years",F649&lt;=8,"6-8 Years",TRUE,"9-10 Years")</f>
        <v>6-8 Years</v>
      </c>
      <c r="U649" t="str" cm="1">
        <f t="array" ref="U649">_xlfn.IFS(P649&gt;60,"High Risk",P649&gt;30,"Medium Risk",TRUE,"Low Risk")</f>
        <v>High Risk</v>
      </c>
      <c r="V649">
        <f t="shared" si="10"/>
        <v>5</v>
      </c>
    </row>
    <row r="650" spans="1:22" x14ac:dyDescent="0.2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 s="2">
        <v>0</v>
      </c>
      <c r="H650">
        <v>2</v>
      </c>
      <c r="I650">
        <v>1</v>
      </c>
      <c r="J650">
        <v>0</v>
      </c>
      <c r="K650" s="1">
        <v>64420.5</v>
      </c>
      <c r="L650">
        <v>0</v>
      </c>
      <c r="M650">
        <v>1</v>
      </c>
      <c r="N650">
        <v>1366</v>
      </c>
      <c r="O650">
        <v>4</v>
      </c>
      <c r="P650">
        <v>119</v>
      </c>
      <c r="Q650">
        <v>1</v>
      </c>
      <c r="R650">
        <v>1366</v>
      </c>
      <c r="S650" t="str" cm="1">
        <f t="array" ref="S650">_xlfn.IFS(E653&lt;30,"18-29",E653&lt;45,"30-44",TRUE,"45+")</f>
        <v>45+</v>
      </c>
      <c r="T650" t="str" cm="1">
        <f t="array" ref="T650">_xlfn.IFS(F650&lt;=2,"0-2 Years",F650&lt;=5,"3-5 Years",F650&lt;=8,"6-8 Years",TRUE,"9-10 Years")</f>
        <v>3-5 Years</v>
      </c>
      <c r="U650" t="str" cm="1">
        <f t="array" ref="U650">_xlfn.IFS(P650&gt;60,"High Risk",P650&gt;30,"Medium Risk",TRUE,"Low Risk")</f>
        <v>High Risk</v>
      </c>
      <c r="V650">
        <f t="shared" si="10"/>
        <v>6</v>
      </c>
    </row>
    <row r="651" spans="1:22" hidden="1" x14ac:dyDescent="0.2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 s="2">
        <v>0</v>
      </c>
      <c r="H651">
        <v>2</v>
      </c>
      <c r="I651">
        <v>1</v>
      </c>
      <c r="J651">
        <v>1</v>
      </c>
      <c r="K651" s="1">
        <v>145700.22</v>
      </c>
      <c r="L651">
        <v>0</v>
      </c>
      <c r="M651">
        <v>2</v>
      </c>
      <c r="N651">
        <v>2785</v>
      </c>
      <c r="O651">
        <v>4</v>
      </c>
      <c r="P651">
        <v>53</v>
      </c>
      <c r="Q651">
        <v>1</v>
      </c>
      <c r="R651">
        <v>5570</v>
      </c>
      <c r="S651" t="str" cm="1">
        <f t="array" ref="S651">_xlfn.IFS(E654&lt;30,"18-29",E654&lt;45,"30-44",TRUE,"45+")</f>
        <v>30-44</v>
      </c>
      <c r="T651" t="str" cm="1">
        <f t="array" ref="T651">_xlfn.IFS(F651&lt;=2,"0-2 Years",F651&lt;=5,"3-5 Years",F651&lt;=8,"6-8 Years",TRUE,"9-10 Years")</f>
        <v>6-8 Years</v>
      </c>
      <c r="U651" t="str" cm="1">
        <f t="array" ref="U651">_xlfn.IFS(P651&gt;60,"High Risk",P651&gt;30,"Medium Risk",TRUE,"Low Risk")</f>
        <v>Medium Risk</v>
      </c>
      <c r="V651">
        <f t="shared" si="10"/>
        <v>3</v>
      </c>
    </row>
    <row r="652" spans="1:22" hidden="1" x14ac:dyDescent="0.2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 s="2">
        <v>0</v>
      </c>
      <c r="H652">
        <v>2</v>
      </c>
      <c r="I652">
        <v>1</v>
      </c>
      <c r="J652">
        <v>1</v>
      </c>
      <c r="K652" s="1">
        <v>196335.48</v>
      </c>
      <c r="L652">
        <v>0</v>
      </c>
      <c r="M652">
        <v>8</v>
      </c>
      <c r="N652">
        <v>3758</v>
      </c>
      <c r="O652">
        <v>2</v>
      </c>
      <c r="P652">
        <v>56</v>
      </c>
      <c r="Q652">
        <v>0.25</v>
      </c>
      <c r="R652">
        <v>30064</v>
      </c>
      <c r="S652" t="str" cm="1">
        <f t="array" ref="S652">_xlfn.IFS(E655&lt;30,"18-29",E655&lt;45,"30-44",TRUE,"45+")</f>
        <v>45+</v>
      </c>
      <c r="T652" t="str" cm="1">
        <f t="array" ref="T652">_xlfn.IFS(F652&lt;=2,"0-2 Years",F652&lt;=5,"3-5 Years",F652&lt;=8,"6-8 Years",TRUE,"9-10 Years")</f>
        <v>3-5 Years</v>
      </c>
      <c r="U652" t="str" cm="1">
        <f t="array" ref="U652">_xlfn.IFS(P652&gt;60,"High Risk",P652&gt;30,"Medium Risk",TRUE,"Low Risk")</f>
        <v>Medium Risk</v>
      </c>
      <c r="V652">
        <f t="shared" si="10"/>
        <v>4</v>
      </c>
    </row>
    <row r="653" spans="1:22" x14ac:dyDescent="0.2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 s="2">
        <v>0</v>
      </c>
      <c r="H653">
        <v>1</v>
      </c>
      <c r="I653">
        <v>1</v>
      </c>
      <c r="J653">
        <v>1</v>
      </c>
      <c r="K653" s="1">
        <v>14781.12</v>
      </c>
      <c r="L653">
        <v>0</v>
      </c>
      <c r="M653">
        <v>6</v>
      </c>
      <c r="N653">
        <v>4292</v>
      </c>
      <c r="O653">
        <v>10</v>
      </c>
      <c r="P653">
        <v>94</v>
      </c>
      <c r="Q653">
        <v>1</v>
      </c>
      <c r="R653">
        <v>25752</v>
      </c>
      <c r="S653" t="str" cm="1">
        <f t="array" ref="S653">_xlfn.IFS(E656&lt;30,"18-29",E656&lt;45,"30-44",TRUE,"45+")</f>
        <v>30-44</v>
      </c>
      <c r="T653" t="str" cm="1">
        <f t="array" ref="T653">_xlfn.IFS(F653&lt;=2,"0-2 Years",F653&lt;=5,"3-5 Years",F653&lt;=8,"6-8 Years",TRUE,"9-10 Years")</f>
        <v>6-8 Years</v>
      </c>
      <c r="U653" t="str" cm="1">
        <f t="array" ref="U653">_xlfn.IFS(P653&gt;60,"High Risk",P653&gt;30,"Medium Risk",TRUE,"Low Risk")</f>
        <v>High Risk</v>
      </c>
      <c r="V653">
        <f t="shared" si="10"/>
        <v>6</v>
      </c>
    </row>
    <row r="654" spans="1:22" hidden="1" x14ac:dyDescent="0.2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 s="2">
        <v>150461.07</v>
      </c>
      <c r="H654">
        <v>1</v>
      </c>
      <c r="I654">
        <v>1</v>
      </c>
      <c r="J654">
        <v>0</v>
      </c>
      <c r="K654" s="1">
        <v>108139.23</v>
      </c>
      <c r="L654">
        <v>0</v>
      </c>
      <c r="M654">
        <v>30</v>
      </c>
      <c r="N654">
        <v>2322</v>
      </c>
      <c r="O654">
        <v>4</v>
      </c>
      <c r="P654">
        <v>114</v>
      </c>
      <c r="Q654">
        <v>0.13333333333333333</v>
      </c>
      <c r="R654">
        <v>69660</v>
      </c>
      <c r="S654" t="str" cm="1">
        <f t="array" ref="S654">_xlfn.IFS(E657&lt;30,"18-29",E657&lt;45,"30-44",TRUE,"45+")</f>
        <v>18-29</v>
      </c>
      <c r="T654" t="str" cm="1">
        <f t="array" ref="T654">_xlfn.IFS(F654&lt;=2,"0-2 Years",F654&lt;=5,"3-5 Years",F654&lt;=8,"6-8 Years",TRUE,"9-10 Years")</f>
        <v>3-5 Years</v>
      </c>
      <c r="U654" t="str" cm="1">
        <f t="array" ref="U654">_xlfn.IFS(P654&gt;60,"High Risk",P654&gt;30,"Medium Risk",TRUE,"Low Risk")</f>
        <v>High Risk</v>
      </c>
      <c r="V654">
        <f t="shared" si="10"/>
        <v>5</v>
      </c>
    </row>
    <row r="655" spans="1:22" hidden="1" x14ac:dyDescent="0.2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 s="2">
        <v>133994.51999999999</v>
      </c>
      <c r="H655">
        <v>1</v>
      </c>
      <c r="I655">
        <v>1</v>
      </c>
      <c r="J655">
        <v>1</v>
      </c>
      <c r="K655" s="1">
        <v>19287.060000000001</v>
      </c>
      <c r="L655">
        <v>1</v>
      </c>
      <c r="M655">
        <v>6</v>
      </c>
      <c r="N655">
        <v>4179</v>
      </c>
      <c r="O655">
        <v>7</v>
      </c>
      <c r="P655">
        <v>176</v>
      </c>
      <c r="Q655">
        <v>1</v>
      </c>
      <c r="R655">
        <v>25074</v>
      </c>
      <c r="S655" t="str" cm="1">
        <f t="array" ref="S655">_xlfn.IFS(E658&lt;30,"18-29",E658&lt;45,"30-44",TRUE,"45+")</f>
        <v>18-29</v>
      </c>
      <c r="T655" t="str" cm="1">
        <f t="array" ref="T655">_xlfn.IFS(F655&lt;=2,"0-2 Years",F655&lt;=5,"3-5 Years",F655&lt;=8,"6-8 Years",TRUE,"9-10 Years")</f>
        <v>3-5 Years</v>
      </c>
      <c r="U655" t="str" cm="1">
        <f t="array" ref="U655">_xlfn.IFS(P655&gt;60,"High Risk",P655&gt;30,"Medium Risk",TRUE,"Low Risk")</f>
        <v>High Risk</v>
      </c>
      <c r="V655">
        <f t="shared" si="10"/>
        <v>3</v>
      </c>
    </row>
    <row r="656" spans="1:22" hidden="1" x14ac:dyDescent="0.2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 s="2">
        <v>164870.81</v>
      </c>
      <c r="H656">
        <v>2</v>
      </c>
      <c r="I656">
        <v>1</v>
      </c>
      <c r="J656">
        <v>1</v>
      </c>
      <c r="K656" s="1">
        <v>9567.39</v>
      </c>
      <c r="L656">
        <v>0</v>
      </c>
      <c r="M656">
        <v>27</v>
      </c>
      <c r="N656">
        <v>3541</v>
      </c>
      <c r="O656">
        <v>2</v>
      </c>
      <c r="P656">
        <v>141</v>
      </c>
      <c r="Q656">
        <v>7.407407407407407E-2</v>
      </c>
      <c r="R656">
        <v>95607</v>
      </c>
      <c r="S656" t="str" cm="1">
        <f t="array" ref="S656">_xlfn.IFS(E659&lt;30,"18-29",E659&lt;45,"30-44",TRUE,"45+")</f>
        <v>45+</v>
      </c>
      <c r="T656" t="str" cm="1">
        <f t="array" ref="T656">_xlfn.IFS(F656&lt;=2,"0-2 Years",F656&lt;=5,"3-5 Years",F656&lt;=8,"6-8 Years",TRUE,"9-10 Years")</f>
        <v>6-8 Years</v>
      </c>
      <c r="U656" t="str" cm="1">
        <f t="array" ref="U656">_xlfn.IFS(P656&gt;60,"High Risk",P656&gt;30,"Medium Risk",TRUE,"Low Risk")</f>
        <v>High Risk</v>
      </c>
      <c r="V656">
        <f t="shared" si="10"/>
        <v>0</v>
      </c>
    </row>
    <row r="657" spans="1:22" hidden="1" x14ac:dyDescent="0.2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 s="2">
        <v>121702.73</v>
      </c>
      <c r="H657">
        <v>1</v>
      </c>
      <c r="I657">
        <v>1</v>
      </c>
      <c r="J657">
        <v>1</v>
      </c>
      <c r="K657" s="1">
        <v>132210.49</v>
      </c>
      <c r="L657">
        <v>0</v>
      </c>
      <c r="M657">
        <v>21</v>
      </c>
      <c r="N657">
        <v>3164</v>
      </c>
      <c r="O657">
        <v>4</v>
      </c>
      <c r="P657">
        <v>36</v>
      </c>
      <c r="Q657">
        <v>0.19047619047619047</v>
      </c>
      <c r="R657">
        <v>66444</v>
      </c>
      <c r="S657" t="str" cm="1">
        <f t="array" ref="S657">_xlfn.IFS(E660&lt;30,"18-29",E660&lt;45,"30-44",TRUE,"45+")</f>
        <v>45+</v>
      </c>
      <c r="T657" t="str" cm="1">
        <f t="array" ref="T657">_xlfn.IFS(F657&lt;=2,"0-2 Years",F657&lt;=5,"3-5 Years",F657&lt;=8,"6-8 Years",TRUE,"9-10 Years")</f>
        <v>6-8 Years</v>
      </c>
      <c r="U657" t="str" cm="1">
        <f t="array" ref="U657">_xlfn.IFS(P657&gt;60,"High Risk",P657&gt;30,"Medium Risk",TRUE,"Low Risk")</f>
        <v>Medium Risk</v>
      </c>
      <c r="V657">
        <f t="shared" si="10"/>
        <v>2</v>
      </c>
    </row>
    <row r="658" spans="1:22" hidden="1" x14ac:dyDescent="0.2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 s="2">
        <v>193858.2</v>
      </c>
      <c r="H658">
        <v>1</v>
      </c>
      <c r="I658">
        <v>0</v>
      </c>
      <c r="J658">
        <v>1</v>
      </c>
      <c r="K658" s="1">
        <v>21600.11</v>
      </c>
      <c r="L658">
        <v>0</v>
      </c>
      <c r="M658">
        <v>15</v>
      </c>
      <c r="N658">
        <v>233</v>
      </c>
      <c r="O658">
        <v>7</v>
      </c>
      <c r="P658">
        <v>36</v>
      </c>
      <c r="Q658">
        <v>0.46666666666666667</v>
      </c>
      <c r="R658">
        <v>3495</v>
      </c>
      <c r="S658" t="str" cm="1">
        <f t="array" ref="S658">_xlfn.IFS(E661&lt;30,"18-29",E661&lt;45,"30-44",TRUE,"45+")</f>
        <v>30-44</v>
      </c>
      <c r="T658" t="str" cm="1">
        <f t="array" ref="T658">_xlfn.IFS(F658&lt;=2,"0-2 Years",F658&lt;=5,"3-5 Years",F658&lt;=8,"6-8 Years",TRUE,"9-10 Years")</f>
        <v>6-8 Years</v>
      </c>
      <c r="U658" t="str" cm="1">
        <f t="array" ref="U658">_xlfn.IFS(P658&gt;60,"High Risk",P658&gt;30,"Medium Risk",TRUE,"Low Risk")</f>
        <v>Medium Risk</v>
      </c>
      <c r="V658">
        <f t="shared" si="10"/>
        <v>2</v>
      </c>
    </row>
    <row r="659" spans="1:22" hidden="1" x14ac:dyDescent="0.2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 s="2">
        <v>131039.97</v>
      </c>
      <c r="H659">
        <v>2</v>
      </c>
      <c r="I659">
        <v>1</v>
      </c>
      <c r="J659">
        <v>1</v>
      </c>
      <c r="K659" s="1">
        <v>199661.5</v>
      </c>
      <c r="L659">
        <v>0</v>
      </c>
      <c r="M659">
        <v>6</v>
      </c>
      <c r="N659">
        <v>2682</v>
      </c>
      <c r="O659">
        <v>9</v>
      </c>
      <c r="P659">
        <v>81</v>
      </c>
      <c r="Q659">
        <v>1</v>
      </c>
      <c r="R659">
        <v>16092</v>
      </c>
      <c r="S659" t="str" cm="1">
        <f t="array" ref="S659">_xlfn.IFS(E662&lt;30,"18-29",E662&lt;45,"30-44",TRUE,"45+")</f>
        <v>30-44</v>
      </c>
      <c r="T659" t="str" cm="1">
        <f t="array" ref="T659">_xlfn.IFS(F659&lt;=2,"0-2 Years",F659&lt;=5,"3-5 Years",F659&lt;=8,"6-8 Years",TRUE,"9-10 Years")</f>
        <v>0-2 Years</v>
      </c>
      <c r="U659" t="str" cm="1">
        <f t="array" ref="U659">_xlfn.IFS(P659&gt;60,"High Risk",P659&gt;30,"Medium Risk",TRUE,"Low Risk")</f>
        <v>High Risk</v>
      </c>
      <c r="V659">
        <f t="shared" si="10"/>
        <v>2</v>
      </c>
    </row>
    <row r="660" spans="1:22" hidden="1" x14ac:dyDescent="0.2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 s="2">
        <v>113829.45</v>
      </c>
      <c r="H660">
        <v>1</v>
      </c>
      <c r="I660">
        <v>1</v>
      </c>
      <c r="J660">
        <v>1</v>
      </c>
      <c r="K660" s="1">
        <v>124341.49</v>
      </c>
      <c r="L660">
        <v>0</v>
      </c>
      <c r="M660">
        <v>4</v>
      </c>
      <c r="N660">
        <v>4254</v>
      </c>
      <c r="O660">
        <v>6</v>
      </c>
      <c r="P660">
        <v>30</v>
      </c>
      <c r="Q660">
        <v>1</v>
      </c>
      <c r="R660">
        <v>17016</v>
      </c>
      <c r="S660" t="str" cm="1">
        <f t="array" ref="S660">_xlfn.IFS(E663&lt;30,"18-29",E663&lt;45,"30-44",TRUE,"45+")</f>
        <v>45+</v>
      </c>
      <c r="T660" t="str" cm="1">
        <f t="array" ref="T660">_xlfn.IFS(F660&lt;=2,"0-2 Years",F660&lt;=5,"3-5 Years",F660&lt;=8,"6-8 Years",TRUE,"9-10 Years")</f>
        <v>9-10 Years</v>
      </c>
      <c r="U660" t="str" cm="1">
        <f t="array" ref="U660">_xlfn.IFS(P660&gt;60,"High Risk",P660&gt;30,"Medium Risk",TRUE,"Low Risk")</f>
        <v>Low Risk</v>
      </c>
      <c r="V660">
        <f t="shared" si="10"/>
        <v>3</v>
      </c>
    </row>
    <row r="661" spans="1:22" x14ac:dyDescent="0.2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 s="2">
        <v>0</v>
      </c>
      <c r="H661">
        <v>2</v>
      </c>
      <c r="I661">
        <v>1</v>
      </c>
      <c r="J661">
        <v>0</v>
      </c>
      <c r="K661" s="1">
        <v>15766.1</v>
      </c>
      <c r="L661">
        <v>0</v>
      </c>
      <c r="M661">
        <v>29</v>
      </c>
      <c r="N661">
        <v>4094</v>
      </c>
      <c r="O661">
        <v>4</v>
      </c>
      <c r="P661">
        <v>72</v>
      </c>
      <c r="Q661">
        <v>0.13793103448275862</v>
      </c>
      <c r="R661">
        <v>118726</v>
      </c>
      <c r="S661" t="str" cm="1">
        <f t="array" ref="S661">_xlfn.IFS(E664&lt;30,"18-29",E664&lt;45,"30-44",TRUE,"45+")</f>
        <v>30-44</v>
      </c>
      <c r="T661" t="str" cm="1">
        <f t="array" ref="T661">_xlfn.IFS(F661&lt;=2,"0-2 Years",F661&lt;=5,"3-5 Years",F661&lt;=8,"6-8 Years",TRUE,"9-10 Years")</f>
        <v>6-8 Years</v>
      </c>
      <c r="U661" t="str" cm="1">
        <f t="array" ref="U661">_xlfn.IFS(P661&gt;60,"High Risk",P661&gt;30,"Medium Risk",TRUE,"Low Risk")</f>
        <v>High Risk</v>
      </c>
      <c r="V661">
        <f t="shared" si="10"/>
        <v>6</v>
      </c>
    </row>
    <row r="662" spans="1:22" hidden="1" x14ac:dyDescent="0.2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 s="2">
        <v>81877.38</v>
      </c>
      <c r="H662">
        <v>1</v>
      </c>
      <c r="I662">
        <v>1</v>
      </c>
      <c r="J662">
        <v>1</v>
      </c>
      <c r="K662" s="1">
        <v>33642.21</v>
      </c>
      <c r="L662">
        <v>0</v>
      </c>
      <c r="M662">
        <v>25</v>
      </c>
      <c r="N662">
        <v>2265</v>
      </c>
      <c r="O662">
        <v>10</v>
      </c>
      <c r="P662">
        <v>106</v>
      </c>
      <c r="Q662">
        <v>0.4</v>
      </c>
      <c r="R662">
        <v>56625</v>
      </c>
      <c r="S662" t="str" cm="1">
        <f t="array" ref="S662">_xlfn.IFS(E665&lt;30,"18-29",E665&lt;45,"30-44",TRUE,"45+")</f>
        <v>45+</v>
      </c>
      <c r="T662" t="str" cm="1">
        <f t="array" ref="T662">_xlfn.IFS(F662&lt;=2,"0-2 Years",F662&lt;=5,"3-5 Years",F662&lt;=8,"6-8 Years",TRUE,"9-10 Years")</f>
        <v>3-5 Years</v>
      </c>
      <c r="U662" t="str" cm="1">
        <f t="array" ref="U662">_xlfn.IFS(P662&gt;60,"High Risk",P662&gt;30,"Medium Risk",TRUE,"Low Risk")</f>
        <v>High Risk</v>
      </c>
      <c r="V662">
        <f t="shared" si="10"/>
        <v>2</v>
      </c>
    </row>
    <row r="663" spans="1:22" hidden="1" x14ac:dyDescent="0.2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 s="2">
        <v>116326.07</v>
      </c>
      <c r="H663">
        <v>1</v>
      </c>
      <c r="I663">
        <v>1</v>
      </c>
      <c r="J663">
        <v>1</v>
      </c>
      <c r="K663" s="1">
        <v>117704.65</v>
      </c>
      <c r="L663">
        <v>0</v>
      </c>
      <c r="M663">
        <v>21</v>
      </c>
      <c r="N663">
        <v>2924</v>
      </c>
      <c r="O663">
        <v>10</v>
      </c>
      <c r="P663">
        <v>169</v>
      </c>
      <c r="Q663">
        <v>0.47619047619047616</v>
      </c>
      <c r="R663">
        <v>61404</v>
      </c>
      <c r="S663" t="str" cm="1">
        <f t="array" ref="S663">_xlfn.IFS(E666&lt;30,"18-29",E666&lt;45,"30-44",TRUE,"45+")</f>
        <v>30-44</v>
      </c>
      <c r="T663" t="str" cm="1">
        <f t="array" ref="T663">_xlfn.IFS(F663&lt;=2,"0-2 Years",F663&lt;=5,"3-5 Years",F663&lt;=8,"6-8 Years",TRUE,"9-10 Years")</f>
        <v>6-8 Years</v>
      </c>
      <c r="U663" t="str" cm="1">
        <f t="array" ref="U663">_xlfn.IFS(P663&gt;60,"High Risk",P663&gt;30,"Medium Risk",TRUE,"Low Risk")</f>
        <v>High Risk</v>
      </c>
      <c r="V663">
        <f t="shared" si="10"/>
        <v>3</v>
      </c>
    </row>
    <row r="664" spans="1:22" hidden="1" x14ac:dyDescent="0.2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 s="2">
        <v>0</v>
      </c>
      <c r="H664">
        <v>2</v>
      </c>
      <c r="I664">
        <v>1</v>
      </c>
      <c r="J664">
        <v>1</v>
      </c>
      <c r="K664" s="1">
        <v>58803.28</v>
      </c>
      <c r="L664">
        <v>0</v>
      </c>
      <c r="M664">
        <v>27</v>
      </c>
      <c r="N664">
        <v>3514</v>
      </c>
      <c r="O664">
        <v>9</v>
      </c>
      <c r="P664">
        <v>156</v>
      </c>
      <c r="Q664">
        <v>0.33333333333333331</v>
      </c>
      <c r="R664">
        <v>94878</v>
      </c>
      <c r="S664" t="str" cm="1">
        <f t="array" ref="S664">_xlfn.IFS(E667&lt;30,"18-29",E667&lt;45,"30-44",TRUE,"45+")</f>
        <v>30-44</v>
      </c>
      <c r="T664" t="str" cm="1">
        <f t="array" ref="T664">_xlfn.IFS(F664&lt;=2,"0-2 Years",F664&lt;=5,"3-5 Years",F664&lt;=8,"6-8 Years",TRUE,"9-10 Years")</f>
        <v>0-2 Years</v>
      </c>
      <c r="U664" t="str" cm="1">
        <f t="array" ref="U664">_xlfn.IFS(P664&gt;60,"High Risk",P664&gt;30,"Medium Risk",TRUE,"Low Risk")</f>
        <v>High Risk</v>
      </c>
      <c r="V664">
        <f t="shared" si="10"/>
        <v>4</v>
      </c>
    </row>
    <row r="665" spans="1:22" hidden="1" x14ac:dyDescent="0.2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 s="2">
        <v>0</v>
      </c>
      <c r="H665">
        <v>2</v>
      </c>
      <c r="I665">
        <v>1</v>
      </c>
      <c r="J665">
        <v>1</v>
      </c>
      <c r="K665" s="1">
        <v>137537.22</v>
      </c>
      <c r="L665">
        <v>0</v>
      </c>
      <c r="M665">
        <v>21</v>
      </c>
      <c r="N665">
        <v>3358</v>
      </c>
      <c r="O665">
        <v>6</v>
      </c>
      <c r="P665">
        <v>88</v>
      </c>
      <c r="Q665">
        <v>0.2857142857142857</v>
      </c>
      <c r="R665">
        <v>70518</v>
      </c>
      <c r="S665" t="str" cm="1">
        <f t="array" ref="S665">_xlfn.IFS(E668&lt;30,"18-29",E668&lt;45,"30-44",TRUE,"45+")</f>
        <v>30-44</v>
      </c>
      <c r="T665" t="str" cm="1">
        <f t="array" ref="T665">_xlfn.IFS(F665&lt;=2,"0-2 Years",F665&lt;=5,"3-5 Years",F665&lt;=8,"6-8 Years",TRUE,"9-10 Years")</f>
        <v>3-5 Years</v>
      </c>
      <c r="U665" t="str" cm="1">
        <f t="array" ref="U665">_xlfn.IFS(P665&gt;60,"High Risk",P665&gt;30,"Medium Risk",TRUE,"Low Risk")</f>
        <v>High Risk</v>
      </c>
      <c r="V665">
        <f t="shared" si="10"/>
        <v>4</v>
      </c>
    </row>
    <row r="666" spans="1:22" hidden="1" x14ac:dyDescent="0.2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 s="2">
        <v>0</v>
      </c>
      <c r="H666">
        <v>2</v>
      </c>
      <c r="I666">
        <v>0</v>
      </c>
      <c r="J666">
        <v>1</v>
      </c>
      <c r="K666" s="1">
        <v>131300.68</v>
      </c>
      <c r="L666">
        <v>0</v>
      </c>
      <c r="M666">
        <v>17</v>
      </c>
      <c r="N666">
        <v>4201</v>
      </c>
      <c r="O666">
        <v>9</v>
      </c>
      <c r="P666">
        <v>32</v>
      </c>
      <c r="Q666">
        <v>0.52941176470588236</v>
      </c>
      <c r="R666">
        <v>71417</v>
      </c>
      <c r="S666" t="str" cm="1">
        <f t="array" ref="S666">_xlfn.IFS(E669&lt;30,"18-29",E669&lt;45,"30-44",TRUE,"45+")</f>
        <v>18-29</v>
      </c>
      <c r="T666" t="str" cm="1">
        <f t="array" ref="T666">_xlfn.IFS(F666&lt;=2,"0-2 Years",F666&lt;=5,"3-5 Years",F666&lt;=8,"6-8 Years",TRUE,"9-10 Years")</f>
        <v>0-2 Years</v>
      </c>
      <c r="U666" t="str" cm="1">
        <f t="array" ref="U666">_xlfn.IFS(P666&gt;60,"High Risk",P666&gt;30,"Medium Risk",TRUE,"Low Risk")</f>
        <v>Medium Risk</v>
      </c>
      <c r="V666">
        <f t="shared" si="10"/>
        <v>4</v>
      </c>
    </row>
    <row r="667" spans="1:22" hidden="1" x14ac:dyDescent="0.2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 s="2">
        <v>0</v>
      </c>
      <c r="H667">
        <v>2</v>
      </c>
      <c r="I667">
        <v>1</v>
      </c>
      <c r="J667">
        <v>1</v>
      </c>
      <c r="K667" s="1">
        <v>84174.81</v>
      </c>
      <c r="L667">
        <v>0</v>
      </c>
      <c r="M667">
        <v>24</v>
      </c>
      <c r="N667">
        <v>478</v>
      </c>
      <c r="O667">
        <v>6</v>
      </c>
      <c r="P667">
        <v>31</v>
      </c>
      <c r="Q667">
        <v>0.25</v>
      </c>
      <c r="R667">
        <v>11472</v>
      </c>
      <c r="S667" t="str" cm="1">
        <f t="array" ref="S667">_xlfn.IFS(E670&lt;30,"18-29",E670&lt;45,"30-44",TRUE,"45+")</f>
        <v>45+</v>
      </c>
      <c r="T667" t="str" cm="1">
        <f t="array" ref="T667">_xlfn.IFS(F667&lt;=2,"0-2 Years",F667&lt;=5,"3-5 Years",F667&lt;=8,"6-8 Years",TRUE,"9-10 Years")</f>
        <v>9-10 Years</v>
      </c>
      <c r="U667" t="str" cm="1">
        <f t="array" ref="U667">_xlfn.IFS(P667&gt;60,"High Risk",P667&gt;30,"Medium Risk",TRUE,"Low Risk")</f>
        <v>Medium Risk</v>
      </c>
      <c r="V667">
        <f t="shared" si="10"/>
        <v>3</v>
      </c>
    </row>
    <row r="668" spans="1:22" hidden="1" x14ac:dyDescent="0.2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 s="2">
        <v>127070.73</v>
      </c>
      <c r="H668">
        <v>1</v>
      </c>
      <c r="I668">
        <v>0</v>
      </c>
      <c r="J668">
        <v>1</v>
      </c>
      <c r="K668" s="1">
        <v>160941.78</v>
      </c>
      <c r="L668">
        <v>0</v>
      </c>
      <c r="M668">
        <v>19</v>
      </c>
      <c r="N668">
        <v>386</v>
      </c>
      <c r="O668">
        <v>4</v>
      </c>
      <c r="P668">
        <v>89</v>
      </c>
      <c r="Q668">
        <v>0.21052631578947367</v>
      </c>
      <c r="R668">
        <v>7334</v>
      </c>
      <c r="S668" t="str" cm="1">
        <f t="array" ref="S668">_xlfn.IFS(E671&lt;30,"18-29",E671&lt;45,"30-44",TRUE,"45+")</f>
        <v>30-44</v>
      </c>
      <c r="T668" t="str" cm="1">
        <f t="array" ref="T668">_xlfn.IFS(F668&lt;=2,"0-2 Years",F668&lt;=5,"3-5 Years",F668&lt;=8,"6-8 Years",TRUE,"9-10 Years")</f>
        <v>3-5 Years</v>
      </c>
      <c r="U668" t="str" cm="1">
        <f t="array" ref="U668">_xlfn.IFS(P668&gt;60,"High Risk",P668&gt;30,"Medium Risk",TRUE,"Low Risk")</f>
        <v>High Risk</v>
      </c>
      <c r="V668">
        <f t="shared" si="10"/>
        <v>2</v>
      </c>
    </row>
    <row r="669" spans="1:22" hidden="1" x14ac:dyDescent="0.2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 s="2">
        <v>0</v>
      </c>
      <c r="H669">
        <v>2</v>
      </c>
      <c r="I669">
        <v>1</v>
      </c>
      <c r="J669">
        <v>1</v>
      </c>
      <c r="K669" s="1">
        <v>143954.99</v>
      </c>
      <c r="L669">
        <v>0</v>
      </c>
      <c r="M669">
        <v>6</v>
      </c>
      <c r="N669">
        <v>3336</v>
      </c>
      <c r="O669">
        <v>2</v>
      </c>
      <c r="P669">
        <v>60</v>
      </c>
      <c r="Q669">
        <v>0.33333333333333331</v>
      </c>
      <c r="R669">
        <v>20016</v>
      </c>
      <c r="S669" t="str" cm="1">
        <f t="array" ref="S669">_xlfn.IFS(E672&lt;30,"18-29",E672&lt;45,"30-44",TRUE,"45+")</f>
        <v>45+</v>
      </c>
      <c r="T669" t="str" cm="1">
        <f t="array" ref="T669">_xlfn.IFS(F669&lt;=2,"0-2 Years",F669&lt;=5,"3-5 Years",F669&lt;=8,"6-8 Years",TRUE,"9-10 Years")</f>
        <v>3-5 Years</v>
      </c>
      <c r="U669" t="str" cm="1">
        <f t="array" ref="U669">_xlfn.IFS(P669&gt;60,"High Risk",P669&gt;30,"Medium Risk",TRUE,"Low Risk")</f>
        <v>Medium Risk</v>
      </c>
      <c r="V669">
        <f t="shared" si="10"/>
        <v>3</v>
      </c>
    </row>
    <row r="670" spans="1:22" hidden="1" x14ac:dyDescent="0.2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 s="2">
        <v>122549.64</v>
      </c>
      <c r="H670">
        <v>1</v>
      </c>
      <c r="I670">
        <v>1</v>
      </c>
      <c r="J670">
        <v>1</v>
      </c>
      <c r="K670" s="1">
        <v>56297.85</v>
      </c>
      <c r="L670">
        <v>0</v>
      </c>
      <c r="M670">
        <v>17</v>
      </c>
      <c r="N670">
        <v>204</v>
      </c>
      <c r="O670">
        <v>8</v>
      </c>
      <c r="P670">
        <v>2</v>
      </c>
      <c r="Q670">
        <v>0.47058823529411764</v>
      </c>
      <c r="R670">
        <v>3468</v>
      </c>
      <c r="S670" t="str" cm="1">
        <f t="array" ref="S670">_xlfn.IFS(E673&lt;30,"18-29",E673&lt;45,"30-44",TRUE,"45+")</f>
        <v>30-44</v>
      </c>
      <c r="T670" t="str" cm="1">
        <f t="array" ref="T670">_xlfn.IFS(F670&lt;=2,"0-2 Years",F670&lt;=5,"3-5 Years",F670&lt;=8,"6-8 Years",TRUE,"9-10 Years")</f>
        <v>3-5 Years</v>
      </c>
      <c r="U670" t="str" cm="1">
        <f t="array" ref="U670">_xlfn.IFS(P670&gt;60,"High Risk",P670&gt;30,"Medium Risk",TRUE,"Low Risk")</f>
        <v>Low Risk</v>
      </c>
      <c r="V670">
        <f t="shared" si="10"/>
        <v>3</v>
      </c>
    </row>
    <row r="671" spans="1:22" hidden="1" x14ac:dyDescent="0.2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 s="2">
        <v>176099.13</v>
      </c>
      <c r="H671">
        <v>1</v>
      </c>
      <c r="I671">
        <v>1</v>
      </c>
      <c r="J671">
        <v>1</v>
      </c>
      <c r="K671" s="1">
        <v>8404.73</v>
      </c>
      <c r="L671">
        <v>0</v>
      </c>
      <c r="M671">
        <v>4</v>
      </c>
      <c r="N671">
        <v>2638</v>
      </c>
      <c r="O671">
        <v>0</v>
      </c>
      <c r="P671">
        <v>9</v>
      </c>
      <c r="Q671">
        <v>0</v>
      </c>
      <c r="R671">
        <v>10552</v>
      </c>
      <c r="S671" t="str" cm="1">
        <f t="array" ref="S671">_xlfn.IFS(E674&lt;30,"18-29",E674&lt;45,"30-44",TRUE,"45+")</f>
        <v>18-29</v>
      </c>
      <c r="T671" t="str" cm="1">
        <f t="array" ref="T671">_xlfn.IFS(F671&lt;=2,"0-2 Years",F671&lt;=5,"3-5 Years",F671&lt;=8,"6-8 Years",TRUE,"9-10 Years")</f>
        <v>3-5 Years</v>
      </c>
      <c r="U671" t="str" cm="1">
        <f t="array" ref="U671">_xlfn.IFS(P671&gt;60,"High Risk",P671&gt;30,"Medium Risk",TRUE,"Low Risk")</f>
        <v>Low Risk</v>
      </c>
      <c r="V671">
        <f t="shared" si="10"/>
        <v>2</v>
      </c>
    </row>
    <row r="672" spans="1:22" hidden="1" x14ac:dyDescent="0.2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 s="2">
        <v>122388.38</v>
      </c>
      <c r="H672">
        <v>2</v>
      </c>
      <c r="I672">
        <v>0</v>
      </c>
      <c r="J672">
        <v>0</v>
      </c>
      <c r="K672" s="1">
        <v>30020.09</v>
      </c>
      <c r="L672">
        <v>0</v>
      </c>
      <c r="M672">
        <v>13</v>
      </c>
      <c r="N672">
        <v>864</v>
      </c>
      <c r="O672">
        <v>3</v>
      </c>
      <c r="P672">
        <v>175</v>
      </c>
      <c r="Q672">
        <v>0.23076923076923078</v>
      </c>
      <c r="R672">
        <v>11232</v>
      </c>
      <c r="S672" t="str" cm="1">
        <f t="array" ref="S672">_xlfn.IFS(E675&lt;30,"18-29",E675&lt;45,"30-44",TRUE,"45+")</f>
        <v>30-44</v>
      </c>
      <c r="T672" t="str" cm="1">
        <f t="array" ref="T672">_xlfn.IFS(F672&lt;=2,"0-2 Years",F672&lt;=5,"3-5 Years",F672&lt;=8,"6-8 Years",TRUE,"9-10 Years")</f>
        <v>3-5 Years</v>
      </c>
      <c r="U672" t="str" cm="1">
        <f t="array" ref="U672">_xlfn.IFS(P672&gt;60,"High Risk",P672&gt;30,"Medium Risk",TRUE,"Low Risk")</f>
        <v>High Risk</v>
      </c>
      <c r="V672">
        <f t="shared" si="10"/>
        <v>4</v>
      </c>
    </row>
    <row r="673" spans="1:22" hidden="1" x14ac:dyDescent="0.2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 s="2">
        <v>0</v>
      </c>
      <c r="H673">
        <v>2</v>
      </c>
      <c r="I673">
        <v>0</v>
      </c>
      <c r="J673">
        <v>1</v>
      </c>
      <c r="K673" s="1">
        <v>58137.42</v>
      </c>
      <c r="L673">
        <v>0</v>
      </c>
      <c r="M673">
        <v>11</v>
      </c>
      <c r="N673">
        <v>4901</v>
      </c>
      <c r="O673">
        <v>10</v>
      </c>
      <c r="P673">
        <v>97</v>
      </c>
      <c r="Q673">
        <v>0.90909090909090906</v>
      </c>
      <c r="R673">
        <v>53911</v>
      </c>
      <c r="S673" t="str" cm="1">
        <f t="array" ref="S673">_xlfn.IFS(E676&lt;30,"18-29",E676&lt;45,"30-44",TRUE,"45+")</f>
        <v>30-44</v>
      </c>
      <c r="T673" t="str" cm="1">
        <f t="array" ref="T673">_xlfn.IFS(F673&lt;=2,"0-2 Years",F673&lt;=5,"3-5 Years",F673&lt;=8,"6-8 Years",TRUE,"9-10 Years")</f>
        <v>9-10 Years</v>
      </c>
      <c r="U673" t="str" cm="1">
        <f t="array" ref="U673">_xlfn.IFS(P673&gt;60,"High Risk",P673&gt;30,"Medium Risk",TRUE,"Low Risk")</f>
        <v>High Risk</v>
      </c>
      <c r="V673">
        <f t="shared" si="10"/>
        <v>3</v>
      </c>
    </row>
    <row r="674" spans="1:22" x14ac:dyDescent="0.2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 s="2">
        <v>0</v>
      </c>
      <c r="H674">
        <v>1</v>
      </c>
      <c r="I674">
        <v>0</v>
      </c>
      <c r="J674">
        <v>0</v>
      </c>
      <c r="K674" s="1">
        <v>47472.68</v>
      </c>
      <c r="L674">
        <v>0</v>
      </c>
      <c r="M674">
        <v>19</v>
      </c>
      <c r="N674">
        <v>4614</v>
      </c>
      <c r="O674">
        <v>9</v>
      </c>
      <c r="P674">
        <v>27</v>
      </c>
      <c r="Q674">
        <v>0.47368421052631576</v>
      </c>
      <c r="R674">
        <v>87666</v>
      </c>
      <c r="S674" t="str" cm="1">
        <f t="array" ref="S674">_xlfn.IFS(E677&lt;30,"18-29",E677&lt;45,"30-44",TRUE,"45+")</f>
        <v>30-44</v>
      </c>
      <c r="T674" t="str" cm="1">
        <f t="array" ref="T674">_xlfn.IFS(F674&lt;=2,"0-2 Years",F674&lt;=5,"3-5 Years",F674&lt;=8,"6-8 Years",TRUE,"9-10 Years")</f>
        <v>0-2 Years</v>
      </c>
      <c r="U674" t="str" cm="1">
        <f t="array" ref="U674">_xlfn.IFS(P674&gt;60,"High Risk",P674&gt;30,"Medium Risk",TRUE,"Low Risk")</f>
        <v>Low Risk</v>
      </c>
      <c r="V674">
        <f t="shared" si="10"/>
        <v>9</v>
      </c>
    </row>
    <row r="675" spans="1:22" hidden="1" x14ac:dyDescent="0.2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 s="2">
        <v>118879.35</v>
      </c>
      <c r="H675">
        <v>2</v>
      </c>
      <c r="I675">
        <v>1</v>
      </c>
      <c r="J675">
        <v>1</v>
      </c>
      <c r="K675" s="1">
        <v>19131.71</v>
      </c>
      <c r="L675">
        <v>0</v>
      </c>
      <c r="M675">
        <v>24</v>
      </c>
      <c r="N675">
        <v>4790</v>
      </c>
      <c r="O675">
        <v>8</v>
      </c>
      <c r="P675">
        <v>116</v>
      </c>
      <c r="Q675">
        <v>0.33333333333333331</v>
      </c>
      <c r="R675">
        <v>114960</v>
      </c>
      <c r="S675" t="str" cm="1">
        <f t="array" ref="S675">_xlfn.IFS(E678&lt;30,"18-29",E678&lt;45,"30-44",TRUE,"45+")</f>
        <v>30-44</v>
      </c>
      <c r="T675" t="str" cm="1">
        <f t="array" ref="T675">_xlfn.IFS(F675&lt;=2,"0-2 Years",F675&lt;=5,"3-5 Years",F675&lt;=8,"6-8 Years",TRUE,"9-10 Years")</f>
        <v>6-8 Years</v>
      </c>
      <c r="U675" t="str" cm="1">
        <f t="array" ref="U675">_xlfn.IFS(P675&gt;60,"High Risk",P675&gt;30,"Medium Risk",TRUE,"Low Risk")</f>
        <v>High Risk</v>
      </c>
      <c r="V675">
        <f t="shared" si="10"/>
        <v>0</v>
      </c>
    </row>
    <row r="676" spans="1:22" hidden="1" x14ac:dyDescent="0.2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 s="2">
        <v>0</v>
      </c>
      <c r="H676">
        <v>2</v>
      </c>
      <c r="I676">
        <v>1</v>
      </c>
      <c r="J676">
        <v>1</v>
      </c>
      <c r="K676" s="1">
        <v>187288.5</v>
      </c>
      <c r="L676">
        <v>0</v>
      </c>
      <c r="M676">
        <v>9</v>
      </c>
      <c r="N676">
        <v>3572</v>
      </c>
      <c r="O676">
        <v>10</v>
      </c>
      <c r="P676">
        <v>152</v>
      </c>
      <c r="Q676">
        <v>1</v>
      </c>
      <c r="R676">
        <v>32148</v>
      </c>
      <c r="S676" t="str" cm="1">
        <f t="array" ref="S676">_xlfn.IFS(E679&lt;30,"18-29",E679&lt;45,"30-44",TRUE,"45+")</f>
        <v>45+</v>
      </c>
      <c r="T676" t="str" cm="1">
        <f t="array" ref="T676">_xlfn.IFS(F676&lt;=2,"0-2 Years",F676&lt;=5,"3-5 Years",F676&lt;=8,"6-8 Years",TRUE,"9-10 Years")</f>
        <v>3-5 Years</v>
      </c>
      <c r="U676" t="str" cm="1">
        <f t="array" ref="U676">_xlfn.IFS(P676&gt;60,"High Risk",P676&gt;30,"Medium Risk",TRUE,"Low Risk")</f>
        <v>High Risk</v>
      </c>
      <c r="V676">
        <f t="shared" si="10"/>
        <v>3</v>
      </c>
    </row>
    <row r="677" spans="1:22" hidden="1" x14ac:dyDescent="0.2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 s="2">
        <v>0</v>
      </c>
      <c r="H677">
        <v>2</v>
      </c>
      <c r="I677">
        <v>1</v>
      </c>
      <c r="J677">
        <v>1</v>
      </c>
      <c r="K677" s="1">
        <v>17603.810000000001</v>
      </c>
      <c r="L677">
        <v>0</v>
      </c>
      <c r="M677">
        <v>23</v>
      </c>
      <c r="N677">
        <v>3961</v>
      </c>
      <c r="O677">
        <v>10</v>
      </c>
      <c r="P677">
        <v>12</v>
      </c>
      <c r="Q677">
        <v>0.43478260869565216</v>
      </c>
      <c r="R677">
        <v>91103</v>
      </c>
      <c r="S677" t="str" cm="1">
        <f t="array" ref="S677">_xlfn.IFS(E680&lt;30,"18-29",E680&lt;45,"30-44",TRUE,"45+")</f>
        <v>45+</v>
      </c>
      <c r="T677" t="str" cm="1">
        <f t="array" ref="T677">_xlfn.IFS(F677&lt;=2,"0-2 Years",F677&lt;=5,"3-5 Years",F677&lt;=8,"6-8 Years",TRUE,"9-10 Years")</f>
        <v>3-5 Years</v>
      </c>
      <c r="U677" t="str" cm="1">
        <f t="array" ref="U677">_xlfn.IFS(P677&gt;60,"High Risk",P677&gt;30,"Medium Risk",TRUE,"Low Risk")</f>
        <v>Low Risk</v>
      </c>
      <c r="V677">
        <f t="shared" si="10"/>
        <v>3</v>
      </c>
    </row>
    <row r="678" spans="1:22" hidden="1" x14ac:dyDescent="0.2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 s="2">
        <v>88736.44</v>
      </c>
      <c r="H678">
        <v>2</v>
      </c>
      <c r="I678">
        <v>1</v>
      </c>
      <c r="J678">
        <v>0</v>
      </c>
      <c r="K678" s="1">
        <v>67020.03</v>
      </c>
      <c r="L678">
        <v>0</v>
      </c>
      <c r="M678">
        <v>15</v>
      </c>
      <c r="N678">
        <v>2210</v>
      </c>
      <c r="O678">
        <v>3</v>
      </c>
      <c r="P678">
        <v>48</v>
      </c>
      <c r="Q678">
        <v>0.2</v>
      </c>
      <c r="R678">
        <v>33150</v>
      </c>
      <c r="S678" t="str" cm="1">
        <f t="array" ref="S678">_xlfn.IFS(E681&lt;30,"18-29",E681&lt;45,"30-44",TRUE,"45+")</f>
        <v>30-44</v>
      </c>
      <c r="T678" t="str" cm="1">
        <f t="array" ref="T678">_xlfn.IFS(F678&lt;=2,"0-2 Years",F678&lt;=5,"3-5 Years",F678&lt;=8,"6-8 Years",TRUE,"9-10 Years")</f>
        <v>3-5 Years</v>
      </c>
      <c r="U678" t="str" cm="1">
        <f t="array" ref="U678">_xlfn.IFS(P678&gt;60,"High Risk",P678&gt;30,"Medium Risk",TRUE,"Low Risk")</f>
        <v>Medium Risk</v>
      </c>
      <c r="V678">
        <f t="shared" si="10"/>
        <v>3</v>
      </c>
    </row>
    <row r="679" spans="1:22" hidden="1" x14ac:dyDescent="0.2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 s="2">
        <v>102703.62</v>
      </c>
      <c r="H679">
        <v>1</v>
      </c>
      <c r="I679">
        <v>0</v>
      </c>
      <c r="J679">
        <v>1</v>
      </c>
      <c r="K679" s="1">
        <v>147802.94</v>
      </c>
      <c r="L679">
        <v>1</v>
      </c>
      <c r="M679">
        <v>13</v>
      </c>
      <c r="N679">
        <v>814</v>
      </c>
      <c r="O679">
        <v>4</v>
      </c>
      <c r="P679">
        <v>44</v>
      </c>
      <c r="Q679">
        <v>0.30769230769230771</v>
      </c>
      <c r="R679">
        <v>10582</v>
      </c>
      <c r="S679" t="str" cm="1">
        <f t="array" ref="S679">_xlfn.IFS(E682&lt;30,"18-29",E682&lt;45,"30-44",TRUE,"45+")</f>
        <v>45+</v>
      </c>
      <c r="T679" t="str" cm="1">
        <f t="array" ref="T679">_xlfn.IFS(F679&lt;=2,"0-2 Years",F679&lt;=5,"3-5 Years",F679&lt;=8,"6-8 Years",TRUE,"9-10 Years")</f>
        <v>6-8 Years</v>
      </c>
      <c r="U679" t="str" cm="1">
        <f t="array" ref="U679">_xlfn.IFS(P679&gt;60,"High Risk",P679&gt;30,"Medium Risk",TRUE,"Low Risk")</f>
        <v>Medium Risk</v>
      </c>
      <c r="V679">
        <f t="shared" si="10"/>
        <v>2</v>
      </c>
    </row>
    <row r="680" spans="1:22" hidden="1" x14ac:dyDescent="0.2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 s="2">
        <v>0</v>
      </c>
      <c r="H680">
        <v>2</v>
      </c>
      <c r="I680">
        <v>1</v>
      </c>
      <c r="J680">
        <v>1</v>
      </c>
      <c r="K680" s="1">
        <v>41610.620000000003</v>
      </c>
      <c r="L680">
        <v>0</v>
      </c>
      <c r="M680">
        <v>3</v>
      </c>
      <c r="N680">
        <v>4930</v>
      </c>
      <c r="O680">
        <v>0</v>
      </c>
      <c r="P680">
        <v>75</v>
      </c>
      <c r="Q680">
        <v>0</v>
      </c>
      <c r="R680">
        <v>14790</v>
      </c>
      <c r="S680" t="str" cm="1">
        <f t="array" ref="S680">_xlfn.IFS(E683&lt;30,"18-29",E683&lt;45,"30-44",TRUE,"45+")</f>
        <v>45+</v>
      </c>
      <c r="T680" t="str" cm="1">
        <f t="array" ref="T680">_xlfn.IFS(F680&lt;=2,"0-2 Years",F680&lt;=5,"3-5 Years",F680&lt;=8,"6-8 Years",TRUE,"9-10 Years")</f>
        <v>0-2 Years</v>
      </c>
      <c r="U680" t="str" cm="1">
        <f t="array" ref="U680">_xlfn.IFS(P680&gt;60,"High Risk",P680&gt;30,"Medium Risk",TRUE,"Low Risk")</f>
        <v>High Risk</v>
      </c>
      <c r="V680">
        <f t="shared" si="10"/>
        <v>5</v>
      </c>
    </row>
    <row r="681" spans="1:22" x14ac:dyDescent="0.2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 s="2">
        <v>0</v>
      </c>
      <c r="H681">
        <v>2</v>
      </c>
      <c r="I681">
        <v>1</v>
      </c>
      <c r="J681">
        <v>0</v>
      </c>
      <c r="K681" s="1">
        <v>44255.65</v>
      </c>
      <c r="L681">
        <v>0</v>
      </c>
      <c r="M681">
        <v>28</v>
      </c>
      <c r="N681">
        <v>710</v>
      </c>
      <c r="O681">
        <v>9</v>
      </c>
      <c r="P681">
        <v>85</v>
      </c>
      <c r="Q681">
        <v>0.32142857142857145</v>
      </c>
      <c r="R681">
        <v>19880</v>
      </c>
      <c r="S681" t="str" cm="1">
        <f t="array" ref="S681">_xlfn.IFS(E684&lt;30,"18-29",E684&lt;45,"30-44",TRUE,"45+")</f>
        <v>30-44</v>
      </c>
      <c r="T681" t="str" cm="1">
        <f t="array" ref="T681">_xlfn.IFS(F681&lt;=2,"0-2 Years",F681&lt;=5,"3-5 Years",F681&lt;=8,"6-8 Years",TRUE,"9-10 Years")</f>
        <v>3-5 Years</v>
      </c>
      <c r="U681" t="str" cm="1">
        <f t="array" ref="U681">_xlfn.IFS(P681&gt;60,"High Risk",P681&gt;30,"Medium Risk",TRUE,"Low Risk")</f>
        <v>High Risk</v>
      </c>
      <c r="V681">
        <f t="shared" si="10"/>
        <v>6</v>
      </c>
    </row>
    <row r="682" spans="1:22" hidden="1" x14ac:dyDescent="0.2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 s="2">
        <v>97318.25</v>
      </c>
      <c r="H682">
        <v>1</v>
      </c>
      <c r="I682">
        <v>0</v>
      </c>
      <c r="J682">
        <v>1</v>
      </c>
      <c r="K682" s="1">
        <v>78416.14</v>
      </c>
      <c r="L682">
        <v>0</v>
      </c>
      <c r="M682">
        <v>18</v>
      </c>
      <c r="N682">
        <v>3771</v>
      </c>
      <c r="O682">
        <v>7</v>
      </c>
      <c r="P682">
        <v>39</v>
      </c>
      <c r="Q682">
        <v>0.3888888888888889</v>
      </c>
      <c r="R682">
        <v>67878</v>
      </c>
      <c r="S682" t="str" cm="1">
        <f t="array" ref="S682">_xlfn.IFS(E685&lt;30,"18-29",E685&lt;45,"30-44",TRUE,"45+")</f>
        <v>30-44</v>
      </c>
      <c r="T682" t="str" cm="1">
        <f t="array" ref="T682">_xlfn.IFS(F682&lt;=2,"0-2 Years",F682&lt;=5,"3-5 Years",F682&lt;=8,"6-8 Years",TRUE,"9-10 Years")</f>
        <v>3-5 Years</v>
      </c>
      <c r="U682" t="str" cm="1">
        <f t="array" ref="U682">_xlfn.IFS(P682&gt;60,"High Risk",P682&gt;30,"Medium Risk",TRUE,"Low Risk")</f>
        <v>Medium Risk</v>
      </c>
      <c r="V682">
        <f t="shared" si="10"/>
        <v>3</v>
      </c>
    </row>
    <row r="683" spans="1:22" hidden="1" x14ac:dyDescent="0.2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 s="2">
        <v>128468.69</v>
      </c>
      <c r="H683">
        <v>1</v>
      </c>
      <c r="I683">
        <v>0</v>
      </c>
      <c r="J683">
        <v>1</v>
      </c>
      <c r="K683" s="1">
        <v>137254.54999999999</v>
      </c>
      <c r="L683">
        <v>0</v>
      </c>
      <c r="M683">
        <v>21</v>
      </c>
      <c r="N683">
        <v>1848</v>
      </c>
      <c r="O683">
        <v>6</v>
      </c>
      <c r="P683">
        <v>6</v>
      </c>
      <c r="Q683">
        <v>0.2857142857142857</v>
      </c>
      <c r="R683">
        <v>38808</v>
      </c>
      <c r="S683" t="str" cm="1">
        <f t="array" ref="S683">_xlfn.IFS(E686&lt;30,"18-29",E686&lt;45,"30-44",TRUE,"45+")</f>
        <v>18-29</v>
      </c>
      <c r="T683" t="str" cm="1">
        <f t="array" ref="T683">_xlfn.IFS(F683&lt;=2,"0-2 Years",F683&lt;=5,"3-5 Years",F683&lt;=8,"6-8 Years",TRUE,"9-10 Years")</f>
        <v>3-5 Years</v>
      </c>
      <c r="U683" t="str" cm="1">
        <f t="array" ref="U683">_xlfn.IFS(P683&gt;60,"High Risk",P683&gt;30,"Medium Risk",TRUE,"Low Risk")</f>
        <v>Low Risk</v>
      </c>
      <c r="V683">
        <f t="shared" si="10"/>
        <v>3</v>
      </c>
    </row>
    <row r="684" spans="1:22" hidden="1" x14ac:dyDescent="0.2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 s="2">
        <v>133432.59</v>
      </c>
      <c r="H684">
        <v>1</v>
      </c>
      <c r="I684">
        <v>0</v>
      </c>
      <c r="J684">
        <v>1</v>
      </c>
      <c r="K684" s="1">
        <v>151303.48000000001</v>
      </c>
      <c r="L684">
        <v>0</v>
      </c>
      <c r="M684">
        <v>13</v>
      </c>
      <c r="N684">
        <v>3473</v>
      </c>
      <c r="O684">
        <v>8</v>
      </c>
      <c r="P684">
        <v>86</v>
      </c>
      <c r="Q684">
        <v>0.61538461538461542</v>
      </c>
      <c r="R684">
        <v>45149</v>
      </c>
      <c r="S684" t="str" cm="1">
        <f t="array" ref="S684">_xlfn.IFS(E687&lt;30,"18-29",E687&lt;45,"30-44",TRUE,"45+")</f>
        <v>30-44</v>
      </c>
      <c r="T684" t="str" cm="1">
        <f t="array" ref="T684">_xlfn.IFS(F684&lt;=2,"0-2 Years",F684&lt;=5,"3-5 Years",F684&lt;=8,"6-8 Years",TRUE,"9-10 Years")</f>
        <v>3-5 Years</v>
      </c>
      <c r="U684" t="str" cm="1">
        <f t="array" ref="U684">_xlfn.IFS(P684&gt;60,"High Risk",P684&gt;30,"Medium Risk",TRUE,"Low Risk")</f>
        <v>High Risk</v>
      </c>
      <c r="V684">
        <f t="shared" si="10"/>
        <v>2</v>
      </c>
    </row>
    <row r="685" spans="1:22" hidden="1" x14ac:dyDescent="0.2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 s="2">
        <v>141782.57</v>
      </c>
      <c r="H685">
        <v>2</v>
      </c>
      <c r="I685">
        <v>0</v>
      </c>
      <c r="J685">
        <v>0</v>
      </c>
      <c r="K685" s="1">
        <v>86333.63</v>
      </c>
      <c r="L685">
        <v>0</v>
      </c>
      <c r="M685">
        <v>21</v>
      </c>
      <c r="N685">
        <v>1154</v>
      </c>
      <c r="O685">
        <v>8</v>
      </c>
      <c r="P685">
        <v>86</v>
      </c>
      <c r="Q685">
        <v>0.38095238095238093</v>
      </c>
      <c r="R685">
        <v>24234</v>
      </c>
      <c r="S685" t="str" cm="1">
        <f t="array" ref="S685">_xlfn.IFS(E688&lt;30,"18-29",E688&lt;45,"30-44",TRUE,"45+")</f>
        <v>30-44</v>
      </c>
      <c r="T685" t="str" cm="1">
        <f t="array" ref="T685">_xlfn.IFS(F685&lt;=2,"0-2 Years",F685&lt;=5,"3-5 Years",F685&lt;=8,"6-8 Years",TRUE,"9-10 Years")</f>
        <v>6-8 Years</v>
      </c>
      <c r="U685" t="str" cm="1">
        <f t="array" ref="U685">_xlfn.IFS(P685&gt;60,"High Risk",P685&gt;30,"Medium Risk",TRUE,"Low Risk")</f>
        <v>High Risk</v>
      </c>
      <c r="V685">
        <f t="shared" si="10"/>
        <v>3</v>
      </c>
    </row>
    <row r="686" spans="1:22" hidden="1" x14ac:dyDescent="0.2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 s="2">
        <v>135125.28</v>
      </c>
      <c r="H686">
        <v>1</v>
      </c>
      <c r="I686">
        <v>0</v>
      </c>
      <c r="J686">
        <v>0</v>
      </c>
      <c r="K686" s="1">
        <v>89801.9</v>
      </c>
      <c r="L686">
        <v>0</v>
      </c>
      <c r="M686">
        <v>6</v>
      </c>
      <c r="N686">
        <v>3748</v>
      </c>
      <c r="O686">
        <v>1</v>
      </c>
      <c r="P686">
        <v>144</v>
      </c>
      <c r="Q686">
        <v>0.16666666666666666</v>
      </c>
      <c r="R686">
        <v>22488</v>
      </c>
      <c r="S686" t="str" cm="1">
        <f t="array" ref="S686">_xlfn.IFS(E689&lt;30,"18-29",E689&lt;45,"30-44",TRUE,"45+")</f>
        <v>45+</v>
      </c>
      <c r="T686" t="str" cm="1">
        <f t="array" ref="T686">_xlfn.IFS(F686&lt;=2,"0-2 Years",F686&lt;=5,"3-5 Years",F686&lt;=8,"6-8 Years",TRUE,"9-10 Years")</f>
        <v>9-10 Years</v>
      </c>
      <c r="U686" t="str" cm="1">
        <f t="array" ref="U686">_xlfn.IFS(P686&gt;60,"High Risk",P686&gt;30,"Medium Risk",TRUE,"Low Risk")</f>
        <v>High Risk</v>
      </c>
      <c r="V686">
        <f t="shared" si="10"/>
        <v>5</v>
      </c>
    </row>
    <row r="687" spans="1:22" x14ac:dyDescent="0.2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 s="2">
        <v>178820.91</v>
      </c>
      <c r="H687">
        <v>1</v>
      </c>
      <c r="I687">
        <v>0</v>
      </c>
      <c r="J687">
        <v>0</v>
      </c>
      <c r="K687" s="1">
        <v>29358.57</v>
      </c>
      <c r="L687">
        <v>1</v>
      </c>
      <c r="M687">
        <v>3</v>
      </c>
      <c r="N687">
        <v>1653</v>
      </c>
      <c r="O687">
        <v>3</v>
      </c>
      <c r="P687">
        <v>120</v>
      </c>
      <c r="Q687">
        <v>1</v>
      </c>
      <c r="R687">
        <v>4959</v>
      </c>
      <c r="S687" t="str" cm="1">
        <f t="array" ref="S687">_xlfn.IFS(E690&lt;30,"18-29",E690&lt;45,"30-44",TRUE,"45+")</f>
        <v>45+</v>
      </c>
      <c r="T687" t="str" cm="1">
        <f t="array" ref="T687">_xlfn.IFS(F687&lt;=2,"0-2 Years",F687&lt;=5,"3-5 Years",F687&lt;=8,"6-8 Years",TRUE,"9-10 Years")</f>
        <v>0-2 Years</v>
      </c>
      <c r="U687" t="str" cm="1">
        <f t="array" ref="U687">_xlfn.IFS(P687&gt;60,"High Risk",P687&gt;30,"Medium Risk",TRUE,"Low Risk")</f>
        <v>High Risk</v>
      </c>
      <c r="V687">
        <f t="shared" si="10"/>
        <v>6</v>
      </c>
    </row>
    <row r="688" spans="1:22" hidden="1" x14ac:dyDescent="0.2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 s="2">
        <v>112212.14</v>
      </c>
      <c r="H688">
        <v>2</v>
      </c>
      <c r="I688">
        <v>1</v>
      </c>
      <c r="J688">
        <v>1</v>
      </c>
      <c r="K688" s="1">
        <v>181600.72</v>
      </c>
      <c r="L688">
        <v>0</v>
      </c>
      <c r="M688">
        <v>1</v>
      </c>
      <c r="N688">
        <v>4325</v>
      </c>
      <c r="O688">
        <v>4</v>
      </c>
      <c r="P688">
        <v>118</v>
      </c>
      <c r="Q688">
        <v>1</v>
      </c>
      <c r="R688">
        <v>4325</v>
      </c>
      <c r="S688" t="str" cm="1">
        <f t="array" ref="S688">_xlfn.IFS(E691&lt;30,"18-29",E691&lt;45,"30-44",TRUE,"45+")</f>
        <v>30-44</v>
      </c>
      <c r="T688" t="str" cm="1">
        <f t="array" ref="T688">_xlfn.IFS(F688&lt;=2,"0-2 Years",F688&lt;=5,"3-5 Years",F688&lt;=8,"6-8 Years",TRUE,"9-10 Years")</f>
        <v>0-2 Years</v>
      </c>
      <c r="U688" t="str" cm="1">
        <f t="array" ref="U688">_xlfn.IFS(P688&gt;60,"High Risk",P688&gt;30,"Medium Risk",TRUE,"Low Risk")</f>
        <v>High Risk</v>
      </c>
      <c r="V688">
        <f t="shared" si="10"/>
        <v>1</v>
      </c>
    </row>
    <row r="689" spans="1:22" hidden="1" x14ac:dyDescent="0.2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 s="2">
        <v>126674.81</v>
      </c>
      <c r="H689">
        <v>1</v>
      </c>
      <c r="I689">
        <v>1</v>
      </c>
      <c r="J689">
        <v>0</v>
      </c>
      <c r="K689" s="1">
        <v>124118.71</v>
      </c>
      <c r="L689">
        <v>1</v>
      </c>
      <c r="M689">
        <v>2</v>
      </c>
      <c r="N689">
        <v>3644</v>
      </c>
      <c r="O689">
        <v>6</v>
      </c>
      <c r="P689">
        <v>49</v>
      </c>
      <c r="Q689">
        <v>1</v>
      </c>
      <c r="R689">
        <v>7288</v>
      </c>
      <c r="S689" t="str" cm="1">
        <f t="array" ref="S689">_xlfn.IFS(E692&lt;30,"18-29",E692&lt;45,"30-44",TRUE,"45+")</f>
        <v>18-29</v>
      </c>
      <c r="T689" t="str" cm="1">
        <f t="array" ref="T689">_xlfn.IFS(F689&lt;=2,"0-2 Years",F689&lt;=5,"3-5 Years",F689&lt;=8,"6-8 Years",TRUE,"9-10 Years")</f>
        <v>3-5 Years</v>
      </c>
      <c r="U689" t="str" cm="1">
        <f t="array" ref="U689">_xlfn.IFS(P689&gt;60,"High Risk",P689&gt;30,"Medium Risk",TRUE,"Low Risk")</f>
        <v>Medium Risk</v>
      </c>
      <c r="V689">
        <f t="shared" si="10"/>
        <v>5</v>
      </c>
    </row>
    <row r="690" spans="1:22" x14ac:dyDescent="0.2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 s="2">
        <v>136294.97</v>
      </c>
      <c r="H690">
        <v>1</v>
      </c>
      <c r="I690">
        <v>1</v>
      </c>
      <c r="J690">
        <v>0</v>
      </c>
      <c r="K690" s="1">
        <v>38867.46</v>
      </c>
      <c r="L690">
        <v>1</v>
      </c>
      <c r="M690">
        <v>28</v>
      </c>
      <c r="N690">
        <v>4389</v>
      </c>
      <c r="O690">
        <v>1</v>
      </c>
      <c r="P690">
        <v>47</v>
      </c>
      <c r="Q690">
        <v>3.5714285714285712E-2</v>
      </c>
      <c r="R690">
        <v>122892</v>
      </c>
      <c r="S690" t="str" cm="1">
        <f t="array" ref="S690">_xlfn.IFS(E693&lt;30,"18-29",E693&lt;45,"30-44",TRUE,"45+")</f>
        <v>30-44</v>
      </c>
      <c r="T690" t="str" cm="1">
        <f t="array" ref="T690">_xlfn.IFS(F690&lt;=2,"0-2 Years",F690&lt;=5,"3-5 Years",F690&lt;=8,"6-8 Years",TRUE,"9-10 Years")</f>
        <v>6-8 Years</v>
      </c>
      <c r="U690" t="str" cm="1">
        <f t="array" ref="U690">_xlfn.IFS(P690&gt;60,"High Risk",P690&gt;30,"Medium Risk",TRUE,"Low Risk")</f>
        <v>Medium Risk</v>
      </c>
      <c r="V690">
        <f t="shared" si="10"/>
        <v>6</v>
      </c>
    </row>
    <row r="691" spans="1:22" hidden="1" x14ac:dyDescent="0.2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 s="2">
        <v>66392.639999999999</v>
      </c>
      <c r="H691">
        <v>1</v>
      </c>
      <c r="I691">
        <v>1</v>
      </c>
      <c r="J691">
        <v>0</v>
      </c>
      <c r="K691" s="1">
        <v>31106.67</v>
      </c>
      <c r="L691">
        <v>0</v>
      </c>
      <c r="M691">
        <v>21</v>
      </c>
      <c r="N691">
        <v>3207</v>
      </c>
      <c r="O691">
        <v>3</v>
      </c>
      <c r="P691">
        <v>167</v>
      </c>
      <c r="Q691">
        <v>0.14285714285714285</v>
      </c>
      <c r="R691">
        <v>67347</v>
      </c>
      <c r="S691" t="str" cm="1">
        <f t="array" ref="S691">_xlfn.IFS(E694&lt;30,"18-29",E694&lt;45,"30-44",TRUE,"45+")</f>
        <v>30-44</v>
      </c>
      <c r="T691" t="str" cm="1">
        <f t="array" ref="T691">_xlfn.IFS(F691&lt;=2,"0-2 Years",F691&lt;=5,"3-5 Years",F691&lt;=8,"6-8 Years",TRUE,"9-10 Years")</f>
        <v>3-5 Years</v>
      </c>
      <c r="U691" t="str" cm="1">
        <f t="array" ref="U691">_xlfn.IFS(P691&gt;60,"High Risk",P691&gt;30,"Medium Risk",TRUE,"Low Risk")</f>
        <v>High Risk</v>
      </c>
      <c r="V691">
        <f t="shared" si="10"/>
        <v>5</v>
      </c>
    </row>
    <row r="692" spans="1:22" hidden="1" x14ac:dyDescent="0.2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 s="2">
        <v>122552.34</v>
      </c>
      <c r="H692">
        <v>2</v>
      </c>
      <c r="I692">
        <v>1</v>
      </c>
      <c r="J692">
        <v>0</v>
      </c>
      <c r="K692" s="1">
        <v>67611.360000000001</v>
      </c>
      <c r="L692">
        <v>0</v>
      </c>
      <c r="M692">
        <v>16</v>
      </c>
      <c r="N692">
        <v>2033</v>
      </c>
      <c r="O692">
        <v>1</v>
      </c>
      <c r="P692">
        <v>49</v>
      </c>
      <c r="Q692">
        <v>6.25E-2</v>
      </c>
      <c r="R692">
        <v>32528</v>
      </c>
      <c r="S692" t="str" cm="1">
        <f t="array" ref="S692">_xlfn.IFS(E695&lt;30,"18-29",E695&lt;45,"30-44",TRUE,"45+")</f>
        <v>30-44</v>
      </c>
      <c r="T692" t="str" cm="1">
        <f t="array" ref="T692">_xlfn.IFS(F692&lt;=2,"0-2 Years",F692&lt;=5,"3-5 Years",F692&lt;=8,"6-8 Years",TRUE,"9-10 Years")</f>
        <v>0-2 Years</v>
      </c>
      <c r="U692" t="str" cm="1">
        <f t="array" ref="U692">_xlfn.IFS(P692&gt;60,"High Risk",P692&gt;30,"Medium Risk",TRUE,"Low Risk")</f>
        <v>Medium Risk</v>
      </c>
      <c r="V692">
        <f t="shared" si="10"/>
        <v>4</v>
      </c>
    </row>
    <row r="693" spans="1:22" hidden="1" x14ac:dyDescent="0.2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 s="2">
        <v>76408.850000000006</v>
      </c>
      <c r="H693">
        <v>2</v>
      </c>
      <c r="I693">
        <v>1</v>
      </c>
      <c r="J693">
        <v>0</v>
      </c>
      <c r="K693" s="1">
        <v>77837.63</v>
      </c>
      <c r="L693">
        <v>0</v>
      </c>
      <c r="M693">
        <v>1</v>
      </c>
      <c r="N693">
        <v>4026</v>
      </c>
      <c r="O693">
        <v>8</v>
      </c>
      <c r="P693">
        <v>81</v>
      </c>
      <c r="Q693">
        <v>1</v>
      </c>
      <c r="R693">
        <v>4026</v>
      </c>
      <c r="S693" t="str" cm="1">
        <f t="array" ref="S693">_xlfn.IFS(E696&lt;30,"18-29",E696&lt;45,"30-44",TRUE,"45+")</f>
        <v>45+</v>
      </c>
      <c r="T693" t="str" cm="1">
        <f t="array" ref="T693">_xlfn.IFS(F693&lt;=2,"0-2 Years",F693&lt;=5,"3-5 Years",F693&lt;=8,"6-8 Years",TRUE,"9-10 Years")</f>
        <v>0-2 Years</v>
      </c>
      <c r="U693" t="str" cm="1">
        <f t="array" ref="U693">_xlfn.IFS(P693&gt;60,"High Risk",P693&gt;30,"Medium Risk",TRUE,"Low Risk")</f>
        <v>High Risk</v>
      </c>
      <c r="V693">
        <f t="shared" si="10"/>
        <v>4</v>
      </c>
    </row>
    <row r="694" spans="1:22" hidden="1" x14ac:dyDescent="0.2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 s="2">
        <v>145071.24</v>
      </c>
      <c r="H694">
        <v>1</v>
      </c>
      <c r="I694">
        <v>0</v>
      </c>
      <c r="J694">
        <v>0</v>
      </c>
      <c r="K694" s="1">
        <v>6078.46</v>
      </c>
      <c r="L694">
        <v>0</v>
      </c>
      <c r="M694">
        <v>26</v>
      </c>
      <c r="N694">
        <v>3694</v>
      </c>
      <c r="O694">
        <v>4</v>
      </c>
      <c r="P694">
        <v>118</v>
      </c>
      <c r="Q694">
        <v>0.15384615384615385</v>
      </c>
      <c r="R694">
        <v>96044</v>
      </c>
      <c r="S694" t="str" cm="1">
        <f t="array" ref="S694">_xlfn.IFS(E697&lt;30,"18-29",E697&lt;45,"30-44",TRUE,"45+")</f>
        <v>45+</v>
      </c>
      <c r="T694" t="str" cm="1">
        <f t="array" ref="T694">_xlfn.IFS(F694&lt;=2,"0-2 Years",F694&lt;=5,"3-5 Years",F694&lt;=8,"6-8 Years",TRUE,"9-10 Years")</f>
        <v>6-8 Years</v>
      </c>
      <c r="U694" t="str" cm="1">
        <f t="array" ref="U694">_xlfn.IFS(P694&gt;60,"High Risk",P694&gt;30,"Medium Risk",TRUE,"Low Risk")</f>
        <v>High Risk</v>
      </c>
      <c r="V694">
        <f t="shared" si="10"/>
        <v>5</v>
      </c>
    </row>
    <row r="695" spans="1:22" hidden="1" x14ac:dyDescent="0.2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 s="2">
        <v>0</v>
      </c>
      <c r="H695">
        <v>2</v>
      </c>
      <c r="I695">
        <v>1</v>
      </c>
      <c r="J695">
        <v>1</v>
      </c>
      <c r="K695" s="1">
        <v>177896.92</v>
      </c>
      <c r="L695">
        <v>0</v>
      </c>
      <c r="M695">
        <v>19</v>
      </c>
      <c r="N695">
        <v>2430</v>
      </c>
      <c r="O695">
        <v>6</v>
      </c>
      <c r="P695">
        <v>4</v>
      </c>
      <c r="Q695">
        <v>0.31578947368421051</v>
      </c>
      <c r="R695">
        <v>46170</v>
      </c>
      <c r="S695" t="str" cm="1">
        <f t="array" ref="S695">_xlfn.IFS(E698&lt;30,"18-29",E698&lt;45,"30-44",TRUE,"45+")</f>
        <v>45+</v>
      </c>
      <c r="T695" t="str" cm="1">
        <f t="array" ref="T695">_xlfn.IFS(F695&lt;=2,"0-2 Years",F695&lt;=5,"3-5 Years",F695&lt;=8,"6-8 Years",TRUE,"9-10 Years")</f>
        <v>6-8 Years</v>
      </c>
      <c r="U695" t="str" cm="1">
        <f t="array" ref="U695">_xlfn.IFS(P695&gt;60,"High Risk",P695&gt;30,"Medium Risk",TRUE,"Low Risk")</f>
        <v>Low Risk</v>
      </c>
      <c r="V695">
        <f t="shared" si="10"/>
        <v>3</v>
      </c>
    </row>
    <row r="696" spans="1:22" hidden="1" x14ac:dyDescent="0.2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 s="2">
        <v>109730.22</v>
      </c>
      <c r="H696">
        <v>1</v>
      </c>
      <c r="I696">
        <v>1</v>
      </c>
      <c r="J696">
        <v>1</v>
      </c>
      <c r="K696" s="1">
        <v>123882.73</v>
      </c>
      <c r="L696">
        <v>0</v>
      </c>
      <c r="M696">
        <v>13</v>
      </c>
      <c r="N696">
        <v>548</v>
      </c>
      <c r="O696">
        <v>10</v>
      </c>
      <c r="P696">
        <v>2</v>
      </c>
      <c r="Q696">
        <v>0.76923076923076927</v>
      </c>
      <c r="R696">
        <v>7124</v>
      </c>
      <c r="S696" t="str" cm="1">
        <f t="array" ref="S696">_xlfn.IFS(E699&lt;30,"18-29",E699&lt;45,"30-44",TRUE,"45+")</f>
        <v>45+</v>
      </c>
      <c r="T696" t="str" cm="1">
        <f t="array" ref="T696">_xlfn.IFS(F696&lt;=2,"0-2 Years",F696&lt;=5,"3-5 Years",F696&lt;=8,"6-8 Years",TRUE,"9-10 Years")</f>
        <v>0-2 Years</v>
      </c>
      <c r="U696" t="str" cm="1">
        <f t="array" ref="U696">_xlfn.IFS(P696&gt;60,"High Risk",P696&gt;30,"Medium Risk",TRUE,"Low Risk")</f>
        <v>Low Risk</v>
      </c>
      <c r="V696">
        <f t="shared" si="10"/>
        <v>3</v>
      </c>
    </row>
    <row r="697" spans="1:22" hidden="1" x14ac:dyDescent="0.2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 s="2">
        <v>0</v>
      </c>
      <c r="H697">
        <v>2</v>
      </c>
      <c r="I697">
        <v>1</v>
      </c>
      <c r="J697">
        <v>1</v>
      </c>
      <c r="K697" s="1">
        <v>15304.08</v>
      </c>
      <c r="L697">
        <v>0</v>
      </c>
      <c r="M697">
        <v>14</v>
      </c>
      <c r="N697">
        <v>4785</v>
      </c>
      <c r="O697">
        <v>2</v>
      </c>
      <c r="P697">
        <v>87</v>
      </c>
      <c r="Q697">
        <v>0.14285714285714285</v>
      </c>
      <c r="R697">
        <v>66990</v>
      </c>
      <c r="S697" t="str" cm="1">
        <f t="array" ref="S697">_xlfn.IFS(E700&lt;30,"18-29",E700&lt;45,"30-44",TRUE,"45+")</f>
        <v>30-44</v>
      </c>
      <c r="T697" t="str" cm="1">
        <f t="array" ref="T697">_xlfn.IFS(F697&lt;=2,"0-2 Years",F697&lt;=5,"3-5 Years",F697&lt;=8,"6-8 Years",TRUE,"9-10 Years")</f>
        <v>6-8 Years</v>
      </c>
      <c r="U697" t="str" cm="1">
        <f t="array" ref="U697">_xlfn.IFS(P697&gt;60,"High Risk",P697&gt;30,"Medium Risk",TRUE,"Low Risk")</f>
        <v>High Risk</v>
      </c>
      <c r="V697">
        <f t="shared" si="10"/>
        <v>4</v>
      </c>
    </row>
    <row r="698" spans="1:22" hidden="1" x14ac:dyDescent="0.2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 s="2">
        <v>64119.38</v>
      </c>
      <c r="H698">
        <v>1</v>
      </c>
      <c r="I698">
        <v>1</v>
      </c>
      <c r="J698">
        <v>1</v>
      </c>
      <c r="K698" s="1">
        <v>76569.64</v>
      </c>
      <c r="L698">
        <v>1</v>
      </c>
      <c r="M698">
        <v>3</v>
      </c>
      <c r="N698">
        <v>1059</v>
      </c>
      <c r="O698">
        <v>1</v>
      </c>
      <c r="P698">
        <v>92</v>
      </c>
      <c r="Q698">
        <v>0.33333333333333331</v>
      </c>
      <c r="R698">
        <v>3177</v>
      </c>
      <c r="S698" t="str" cm="1">
        <f t="array" ref="S698">_xlfn.IFS(E701&lt;30,"18-29",E701&lt;45,"30-44",TRUE,"45+")</f>
        <v>30-44</v>
      </c>
      <c r="T698" t="str" cm="1">
        <f t="array" ref="T698">_xlfn.IFS(F698&lt;=2,"0-2 Years",F698&lt;=5,"3-5 Years",F698&lt;=8,"6-8 Years",TRUE,"9-10 Years")</f>
        <v>0-2 Years</v>
      </c>
      <c r="U698" t="str" cm="1">
        <f t="array" ref="U698">_xlfn.IFS(P698&gt;60,"High Risk",P698&gt;30,"Medium Risk",TRUE,"Low Risk")</f>
        <v>High Risk</v>
      </c>
      <c r="V698">
        <f t="shared" si="10"/>
        <v>4</v>
      </c>
    </row>
    <row r="699" spans="1:22" hidden="1" x14ac:dyDescent="0.2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 s="2">
        <v>106138.33</v>
      </c>
      <c r="H699">
        <v>2</v>
      </c>
      <c r="I699">
        <v>1</v>
      </c>
      <c r="J699">
        <v>1</v>
      </c>
      <c r="K699" s="1">
        <v>120657.32</v>
      </c>
      <c r="L699">
        <v>1</v>
      </c>
      <c r="M699">
        <v>29</v>
      </c>
      <c r="N699">
        <v>500</v>
      </c>
      <c r="O699">
        <v>1</v>
      </c>
      <c r="P699">
        <v>153</v>
      </c>
      <c r="Q699">
        <v>3.4482758620689655E-2</v>
      </c>
      <c r="R699">
        <v>14500</v>
      </c>
      <c r="S699" t="str" cm="1">
        <f t="array" ref="S699">_xlfn.IFS(E702&lt;30,"18-29",E702&lt;45,"30-44",TRUE,"45+")</f>
        <v>30-44</v>
      </c>
      <c r="T699" t="str" cm="1">
        <f t="array" ref="T699">_xlfn.IFS(F699&lt;=2,"0-2 Years",F699&lt;=5,"3-5 Years",F699&lt;=8,"6-8 Years",TRUE,"9-10 Years")</f>
        <v>0-2 Years</v>
      </c>
      <c r="U699" t="str" cm="1">
        <f t="array" ref="U699">_xlfn.IFS(P699&gt;60,"High Risk",P699&gt;30,"Medium Risk",TRUE,"Low Risk")</f>
        <v>High Risk</v>
      </c>
      <c r="V699">
        <f t="shared" si="10"/>
        <v>2</v>
      </c>
    </row>
    <row r="700" spans="1:22" hidden="1" x14ac:dyDescent="0.2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 s="2">
        <v>0</v>
      </c>
      <c r="H700">
        <v>2</v>
      </c>
      <c r="I700">
        <v>1</v>
      </c>
      <c r="J700">
        <v>1</v>
      </c>
      <c r="K700" s="1">
        <v>16436.560000000001</v>
      </c>
      <c r="L700">
        <v>0</v>
      </c>
      <c r="M700">
        <v>23</v>
      </c>
      <c r="N700">
        <v>1236</v>
      </c>
      <c r="O700">
        <v>7</v>
      </c>
      <c r="P700">
        <v>57</v>
      </c>
      <c r="Q700">
        <v>0.30434782608695654</v>
      </c>
      <c r="R700">
        <v>28428</v>
      </c>
      <c r="S700" t="str" cm="1">
        <f t="array" ref="S700">_xlfn.IFS(E703&lt;30,"18-29",E703&lt;45,"30-44",TRUE,"45+")</f>
        <v>30-44</v>
      </c>
      <c r="T700" t="str" cm="1">
        <f t="array" ref="T700">_xlfn.IFS(F700&lt;=2,"0-2 Years",F700&lt;=5,"3-5 Years",F700&lt;=8,"6-8 Years",TRUE,"9-10 Years")</f>
        <v>0-2 Years</v>
      </c>
      <c r="U700" t="str" cm="1">
        <f t="array" ref="U700">_xlfn.IFS(P700&gt;60,"High Risk",P700&gt;30,"Medium Risk",TRUE,"Low Risk")</f>
        <v>Medium Risk</v>
      </c>
      <c r="V700">
        <f t="shared" si="10"/>
        <v>4</v>
      </c>
    </row>
    <row r="701" spans="1:22" hidden="1" x14ac:dyDescent="0.2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 s="2">
        <v>181656.51</v>
      </c>
      <c r="H701">
        <v>1</v>
      </c>
      <c r="I701">
        <v>1</v>
      </c>
      <c r="J701">
        <v>1</v>
      </c>
      <c r="K701" s="1">
        <v>107667.91</v>
      </c>
      <c r="L701">
        <v>0</v>
      </c>
      <c r="M701">
        <v>28</v>
      </c>
      <c r="N701">
        <v>241</v>
      </c>
      <c r="O701">
        <v>8</v>
      </c>
      <c r="P701">
        <v>28</v>
      </c>
      <c r="Q701">
        <v>0.2857142857142857</v>
      </c>
      <c r="R701">
        <v>6748</v>
      </c>
      <c r="S701" t="str" cm="1">
        <f t="array" ref="S701">_xlfn.IFS(E704&lt;30,"18-29",E704&lt;45,"30-44",TRUE,"45+")</f>
        <v>45+</v>
      </c>
      <c r="T701" t="str" cm="1">
        <f t="array" ref="T701">_xlfn.IFS(F701&lt;=2,"0-2 Years",F701&lt;=5,"3-5 Years",F701&lt;=8,"6-8 Years",TRUE,"9-10 Years")</f>
        <v>0-2 Years</v>
      </c>
      <c r="U701" t="str" cm="1">
        <f t="array" ref="U701">_xlfn.IFS(P701&gt;60,"High Risk",P701&gt;30,"Medium Risk",TRUE,"Low Risk")</f>
        <v>Low Risk</v>
      </c>
      <c r="V701">
        <f t="shared" si="10"/>
        <v>3</v>
      </c>
    </row>
    <row r="702" spans="1:22" x14ac:dyDescent="0.2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 s="2">
        <v>0</v>
      </c>
      <c r="H702">
        <v>2</v>
      </c>
      <c r="I702">
        <v>1</v>
      </c>
      <c r="J702">
        <v>0</v>
      </c>
      <c r="K702" s="1">
        <v>95611.47</v>
      </c>
      <c r="L702">
        <v>0</v>
      </c>
      <c r="M702">
        <v>30</v>
      </c>
      <c r="N702">
        <v>2937</v>
      </c>
      <c r="O702">
        <v>2</v>
      </c>
      <c r="P702">
        <v>43</v>
      </c>
      <c r="Q702">
        <v>6.6666666666666666E-2</v>
      </c>
      <c r="R702">
        <v>88110</v>
      </c>
      <c r="S702" t="str" cm="1">
        <f t="array" ref="S702">_xlfn.IFS(E705&lt;30,"18-29",E705&lt;45,"30-44",TRUE,"45+")</f>
        <v>30-44</v>
      </c>
      <c r="T702" t="str" cm="1">
        <f t="array" ref="T702">_xlfn.IFS(F702&lt;=2,"0-2 Years",F702&lt;=5,"3-5 Years",F702&lt;=8,"6-8 Years",TRUE,"9-10 Years")</f>
        <v>3-5 Years</v>
      </c>
      <c r="U702" t="str" cm="1">
        <f t="array" ref="U702">_xlfn.IFS(P702&gt;60,"High Risk",P702&gt;30,"Medium Risk",TRUE,"Low Risk")</f>
        <v>Medium Risk</v>
      </c>
      <c r="V702">
        <f t="shared" si="10"/>
        <v>6</v>
      </c>
    </row>
    <row r="703" spans="1:22" hidden="1" x14ac:dyDescent="0.2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 s="2">
        <v>95128.86</v>
      </c>
      <c r="H703">
        <v>1</v>
      </c>
      <c r="I703">
        <v>0</v>
      </c>
      <c r="J703">
        <v>0</v>
      </c>
      <c r="K703" s="1">
        <v>19799.259999999998</v>
      </c>
      <c r="L703">
        <v>0</v>
      </c>
      <c r="M703">
        <v>8</v>
      </c>
      <c r="N703">
        <v>3414</v>
      </c>
      <c r="O703">
        <v>10</v>
      </c>
      <c r="P703">
        <v>71</v>
      </c>
      <c r="Q703">
        <v>1</v>
      </c>
      <c r="R703">
        <v>27312</v>
      </c>
      <c r="S703" t="str" cm="1">
        <f t="array" ref="S703">_xlfn.IFS(E706&lt;30,"18-29",E706&lt;45,"30-44",TRUE,"45+")</f>
        <v>30-44</v>
      </c>
      <c r="T703" t="str" cm="1">
        <f t="array" ref="T703">_xlfn.IFS(F703&lt;=2,"0-2 Years",F703&lt;=5,"3-5 Years",F703&lt;=8,"6-8 Years",TRUE,"9-10 Years")</f>
        <v>6-8 Years</v>
      </c>
      <c r="U703" t="str" cm="1">
        <f t="array" ref="U703">_xlfn.IFS(P703&gt;60,"High Risk",P703&gt;30,"Medium Risk",TRUE,"Low Risk")</f>
        <v>High Risk</v>
      </c>
      <c r="V703">
        <f t="shared" si="10"/>
        <v>5</v>
      </c>
    </row>
    <row r="704" spans="1:22" hidden="1" x14ac:dyDescent="0.2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 s="2">
        <v>126615.94</v>
      </c>
      <c r="H704">
        <v>2</v>
      </c>
      <c r="I704">
        <v>0</v>
      </c>
      <c r="J704">
        <v>1</v>
      </c>
      <c r="K704" s="1">
        <v>123214.74</v>
      </c>
      <c r="L704">
        <v>0</v>
      </c>
      <c r="M704">
        <v>4</v>
      </c>
      <c r="N704">
        <v>1937</v>
      </c>
      <c r="O704">
        <v>6</v>
      </c>
      <c r="P704">
        <v>52</v>
      </c>
      <c r="Q704">
        <v>1</v>
      </c>
      <c r="R704">
        <v>7748</v>
      </c>
      <c r="S704" t="str" cm="1">
        <f t="array" ref="S704">_xlfn.IFS(E707&lt;30,"18-29",E707&lt;45,"30-44",TRUE,"45+")</f>
        <v>30-44</v>
      </c>
      <c r="T704" t="str" cm="1">
        <f t="array" ref="T704">_xlfn.IFS(F704&lt;=2,"0-2 Years",F704&lt;=5,"3-5 Years",F704&lt;=8,"6-8 Years",TRUE,"9-10 Years")</f>
        <v>0-2 Years</v>
      </c>
      <c r="U704" t="str" cm="1">
        <f t="array" ref="U704">_xlfn.IFS(P704&gt;60,"High Risk",P704&gt;30,"Medium Risk",TRUE,"Low Risk")</f>
        <v>Medium Risk</v>
      </c>
      <c r="V704">
        <f t="shared" si="10"/>
        <v>2</v>
      </c>
    </row>
    <row r="705" spans="1:22" hidden="1" x14ac:dyDescent="0.2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 s="2">
        <v>0</v>
      </c>
      <c r="H705">
        <v>2</v>
      </c>
      <c r="I705">
        <v>0</v>
      </c>
      <c r="J705">
        <v>1</v>
      </c>
      <c r="K705" s="1">
        <v>71709.119999999995</v>
      </c>
      <c r="L705">
        <v>0</v>
      </c>
      <c r="M705">
        <v>22</v>
      </c>
      <c r="N705">
        <v>1091</v>
      </c>
      <c r="O705">
        <v>1</v>
      </c>
      <c r="P705">
        <v>62</v>
      </c>
      <c r="Q705">
        <v>4.5454545454545456E-2</v>
      </c>
      <c r="R705">
        <v>24002</v>
      </c>
      <c r="S705" t="str" cm="1">
        <f t="array" ref="S705">_xlfn.IFS(E708&lt;30,"18-29",E708&lt;45,"30-44",TRUE,"45+")</f>
        <v>30-44</v>
      </c>
      <c r="T705" t="str" cm="1">
        <f t="array" ref="T705">_xlfn.IFS(F705&lt;=2,"0-2 Years",F705&lt;=5,"3-5 Years",F705&lt;=8,"6-8 Years",TRUE,"9-10 Years")</f>
        <v>0-2 Years</v>
      </c>
      <c r="U705" t="str" cm="1">
        <f t="array" ref="U705">_xlfn.IFS(P705&gt;60,"High Risk",P705&gt;30,"Medium Risk",TRUE,"Low Risk")</f>
        <v>High Risk</v>
      </c>
      <c r="V705">
        <f t="shared" si="10"/>
        <v>4</v>
      </c>
    </row>
    <row r="706" spans="1:22" hidden="1" x14ac:dyDescent="0.2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 s="2">
        <v>76190.48</v>
      </c>
      <c r="H706">
        <v>2</v>
      </c>
      <c r="I706">
        <v>1</v>
      </c>
      <c r="J706">
        <v>1</v>
      </c>
      <c r="K706" s="1">
        <v>149066.14000000001</v>
      </c>
      <c r="L706">
        <v>0</v>
      </c>
      <c r="M706">
        <v>3</v>
      </c>
      <c r="N706">
        <v>876</v>
      </c>
      <c r="O706">
        <v>1</v>
      </c>
      <c r="P706">
        <v>135</v>
      </c>
      <c r="Q706">
        <v>0.33333333333333331</v>
      </c>
      <c r="R706">
        <v>2628</v>
      </c>
      <c r="S706" t="str" cm="1">
        <f t="array" ref="S706">_xlfn.IFS(E709&lt;30,"18-29",E709&lt;45,"30-44",TRUE,"45+")</f>
        <v>30-44</v>
      </c>
      <c r="T706" t="str" cm="1">
        <f t="array" ref="T706">_xlfn.IFS(F706&lt;=2,"0-2 Years",F706&lt;=5,"3-5 Years",F706&lt;=8,"6-8 Years",TRUE,"9-10 Years")</f>
        <v>0-2 Years</v>
      </c>
      <c r="U706" t="str" cm="1">
        <f t="array" ref="U706">_xlfn.IFS(P706&gt;60,"High Risk",P706&gt;30,"Medium Risk",TRUE,"Low Risk")</f>
        <v>High Risk</v>
      </c>
      <c r="V706">
        <f t="shared" si="10"/>
        <v>1</v>
      </c>
    </row>
    <row r="707" spans="1:22" hidden="1" x14ac:dyDescent="0.2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 s="2">
        <v>168286.81</v>
      </c>
      <c r="H707">
        <v>3</v>
      </c>
      <c r="I707">
        <v>1</v>
      </c>
      <c r="J707">
        <v>0</v>
      </c>
      <c r="K707" s="1">
        <v>20451.990000000002</v>
      </c>
      <c r="L707">
        <v>1</v>
      </c>
      <c r="M707">
        <v>17</v>
      </c>
      <c r="N707">
        <v>2408</v>
      </c>
      <c r="O707">
        <v>4</v>
      </c>
      <c r="P707">
        <v>172</v>
      </c>
      <c r="Q707">
        <v>0.23529411764705882</v>
      </c>
      <c r="R707">
        <v>40936</v>
      </c>
      <c r="S707" t="str" cm="1">
        <f t="array" ref="S707">_xlfn.IFS(E710&lt;30,"18-29",E710&lt;45,"30-44",TRUE,"45+")</f>
        <v>30-44</v>
      </c>
      <c r="T707" t="str" cm="1">
        <f t="array" ref="T707">_xlfn.IFS(F707&lt;=2,"0-2 Years",F707&lt;=5,"3-5 Years",F707&lt;=8,"6-8 Years",TRUE,"9-10 Years")</f>
        <v>3-5 Years</v>
      </c>
      <c r="U707" t="str" cm="1">
        <f t="array" ref="U707">_xlfn.IFS(P707&gt;60,"High Risk",P707&gt;30,"Medium Risk",TRUE,"Low Risk")</f>
        <v>High Risk</v>
      </c>
      <c r="V707">
        <f t="shared" ref="V707:V770" si="11">IF(J707=0,3,0)+IF(G707=0,3,0)+IF(H707=1,2,0)+IF(E707&gt;45,1,0)+IF(F707&lt;3,1,0)</f>
        <v>3</v>
      </c>
    </row>
    <row r="708" spans="1:22" hidden="1" x14ac:dyDescent="0.2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 s="2">
        <v>88109.81</v>
      </c>
      <c r="H708">
        <v>1</v>
      </c>
      <c r="I708">
        <v>1</v>
      </c>
      <c r="J708">
        <v>1</v>
      </c>
      <c r="K708" s="1">
        <v>32825.5</v>
      </c>
      <c r="L708">
        <v>0</v>
      </c>
      <c r="M708">
        <v>7</v>
      </c>
      <c r="N708">
        <v>2794</v>
      </c>
      <c r="O708">
        <v>6</v>
      </c>
      <c r="P708">
        <v>99</v>
      </c>
      <c r="Q708">
        <v>0.8571428571428571</v>
      </c>
      <c r="R708">
        <v>19558</v>
      </c>
      <c r="S708" t="str" cm="1">
        <f t="array" ref="S708">_xlfn.IFS(E711&lt;30,"18-29",E711&lt;45,"30-44",TRUE,"45+")</f>
        <v>30-44</v>
      </c>
      <c r="T708" t="str" cm="1">
        <f t="array" ref="T708">_xlfn.IFS(F708&lt;=2,"0-2 Years",F708&lt;=5,"3-5 Years",F708&lt;=8,"6-8 Years",TRUE,"9-10 Years")</f>
        <v>3-5 Years</v>
      </c>
      <c r="U708" t="str" cm="1">
        <f t="array" ref="U708">_xlfn.IFS(P708&gt;60,"High Risk",P708&gt;30,"Medium Risk",TRUE,"Low Risk")</f>
        <v>High Risk</v>
      </c>
      <c r="V708">
        <f t="shared" si="11"/>
        <v>2</v>
      </c>
    </row>
    <row r="709" spans="1:22" x14ac:dyDescent="0.2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 s="2">
        <v>0</v>
      </c>
      <c r="H709">
        <v>2</v>
      </c>
      <c r="I709">
        <v>1</v>
      </c>
      <c r="J709">
        <v>0</v>
      </c>
      <c r="K709" s="1">
        <v>6232.31</v>
      </c>
      <c r="L709">
        <v>0</v>
      </c>
      <c r="M709">
        <v>28</v>
      </c>
      <c r="N709">
        <v>1914</v>
      </c>
      <c r="O709">
        <v>6</v>
      </c>
      <c r="P709">
        <v>38</v>
      </c>
      <c r="Q709">
        <v>0.21428571428571427</v>
      </c>
      <c r="R709">
        <v>53592</v>
      </c>
      <c r="S709" t="str" cm="1">
        <f t="array" ref="S709">_xlfn.IFS(E712&lt;30,"18-29",E712&lt;45,"30-44",TRUE,"45+")</f>
        <v>45+</v>
      </c>
      <c r="T709" t="str" cm="1">
        <f t="array" ref="T709">_xlfn.IFS(F709&lt;=2,"0-2 Years",F709&lt;=5,"3-5 Years",F709&lt;=8,"6-8 Years",TRUE,"9-10 Years")</f>
        <v>3-5 Years</v>
      </c>
      <c r="U709" t="str" cm="1">
        <f t="array" ref="U709">_xlfn.IFS(P709&gt;60,"High Risk",P709&gt;30,"Medium Risk",TRUE,"Low Risk")</f>
        <v>Medium Risk</v>
      </c>
      <c r="V709">
        <f t="shared" si="11"/>
        <v>6</v>
      </c>
    </row>
    <row r="710" spans="1:22" hidden="1" x14ac:dyDescent="0.2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 s="2">
        <v>0</v>
      </c>
      <c r="H710">
        <v>2</v>
      </c>
      <c r="I710">
        <v>0</v>
      </c>
      <c r="J710">
        <v>1</v>
      </c>
      <c r="K710" s="1">
        <v>10357.030000000001</v>
      </c>
      <c r="L710">
        <v>0</v>
      </c>
      <c r="M710">
        <v>16</v>
      </c>
      <c r="N710">
        <v>982</v>
      </c>
      <c r="O710">
        <v>4</v>
      </c>
      <c r="P710">
        <v>177</v>
      </c>
      <c r="Q710">
        <v>0.25</v>
      </c>
      <c r="R710">
        <v>15712</v>
      </c>
      <c r="S710" t="str" cm="1">
        <f t="array" ref="S710">_xlfn.IFS(E713&lt;30,"18-29",E713&lt;45,"30-44",TRUE,"45+")</f>
        <v>30-44</v>
      </c>
      <c r="T710" t="str" cm="1">
        <f t="array" ref="T710">_xlfn.IFS(F710&lt;=2,"0-2 Years",F710&lt;=5,"3-5 Years",F710&lt;=8,"6-8 Years",TRUE,"9-10 Years")</f>
        <v>6-8 Years</v>
      </c>
      <c r="U710" t="str" cm="1">
        <f t="array" ref="U710">_xlfn.IFS(P710&gt;60,"High Risk",P710&gt;30,"Medium Risk",TRUE,"Low Risk")</f>
        <v>High Risk</v>
      </c>
      <c r="V710">
        <f t="shared" si="11"/>
        <v>3</v>
      </c>
    </row>
    <row r="711" spans="1:22" hidden="1" x14ac:dyDescent="0.2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 s="2">
        <v>123971.51</v>
      </c>
      <c r="H711">
        <v>2</v>
      </c>
      <c r="I711">
        <v>1</v>
      </c>
      <c r="J711">
        <v>0</v>
      </c>
      <c r="K711" s="1">
        <v>147794.63</v>
      </c>
      <c r="L711">
        <v>0</v>
      </c>
      <c r="M711">
        <v>21</v>
      </c>
      <c r="N711">
        <v>1300</v>
      </c>
      <c r="O711">
        <v>6</v>
      </c>
      <c r="P711">
        <v>138</v>
      </c>
      <c r="Q711">
        <v>0.2857142857142857</v>
      </c>
      <c r="R711">
        <v>27300</v>
      </c>
      <c r="S711" t="str" cm="1">
        <f t="array" ref="S711">_xlfn.IFS(E714&lt;30,"18-29",E714&lt;45,"30-44",TRUE,"45+")</f>
        <v>30-44</v>
      </c>
      <c r="T711" t="str" cm="1">
        <f t="array" ref="T711">_xlfn.IFS(F711&lt;=2,"0-2 Years",F711&lt;=5,"3-5 Years",F711&lt;=8,"6-8 Years",TRUE,"9-10 Years")</f>
        <v>3-5 Years</v>
      </c>
      <c r="U711" t="str" cm="1">
        <f t="array" ref="U711">_xlfn.IFS(P711&gt;60,"High Risk",P711&gt;30,"Medium Risk",TRUE,"Low Risk")</f>
        <v>High Risk</v>
      </c>
      <c r="V711">
        <f t="shared" si="11"/>
        <v>3</v>
      </c>
    </row>
    <row r="712" spans="1:22" x14ac:dyDescent="0.2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 s="2">
        <v>148116.48000000001</v>
      </c>
      <c r="H712">
        <v>1</v>
      </c>
      <c r="I712">
        <v>0</v>
      </c>
      <c r="J712">
        <v>0</v>
      </c>
      <c r="K712" s="1">
        <v>116973.48</v>
      </c>
      <c r="L712">
        <v>0</v>
      </c>
      <c r="M712">
        <v>18</v>
      </c>
      <c r="N712">
        <v>551</v>
      </c>
      <c r="O712">
        <v>2</v>
      </c>
      <c r="P712">
        <v>6</v>
      </c>
      <c r="Q712">
        <v>0.1111111111111111</v>
      </c>
      <c r="R712">
        <v>9918</v>
      </c>
      <c r="S712" t="str" cm="1">
        <f t="array" ref="S712">_xlfn.IFS(E715&lt;30,"18-29",E715&lt;45,"30-44",TRUE,"45+")</f>
        <v>30-44</v>
      </c>
      <c r="T712" t="str" cm="1">
        <f t="array" ref="T712">_xlfn.IFS(F712&lt;=2,"0-2 Years",F712&lt;=5,"3-5 Years",F712&lt;=8,"6-8 Years",TRUE,"9-10 Years")</f>
        <v>0-2 Years</v>
      </c>
      <c r="U712" t="str" cm="1">
        <f t="array" ref="U712">_xlfn.IFS(P712&gt;60,"High Risk",P712&gt;30,"Medium Risk",TRUE,"Low Risk")</f>
        <v>Low Risk</v>
      </c>
      <c r="V712">
        <f t="shared" si="11"/>
        <v>7</v>
      </c>
    </row>
    <row r="713" spans="1:22" hidden="1" x14ac:dyDescent="0.2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 s="2">
        <v>116269.01</v>
      </c>
      <c r="H713">
        <v>1</v>
      </c>
      <c r="I713">
        <v>1</v>
      </c>
      <c r="J713">
        <v>0</v>
      </c>
      <c r="K713" s="1">
        <v>129964.94</v>
      </c>
      <c r="L713">
        <v>0</v>
      </c>
      <c r="M713">
        <v>10</v>
      </c>
      <c r="N713">
        <v>1828</v>
      </c>
      <c r="O713">
        <v>6</v>
      </c>
      <c r="P713">
        <v>107</v>
      </c>
      <c r="Q713">
        <v>0.6</v>
      </c>
      <c r="R713">
        <v>18280</v>
      </c>
      <c r="S713" t="str" cm="1">
        <f t="array" ref="S713">_xlfn.IFS(E716&lt;30,"18-29",E716&lt;45,"30-44",TRUE,"45+")</f>
        <v>18-29</v>
      </c>
      <c r="T713" t="str" cm="1">
        <f t="array" ref="T713">_xlfn.IFS(F713&lt;=2,"0-2 Years",F713&lt;=5,"3-5 Years",F713&lt;=8,"6-8 Years",TRUE,"9-10 Years")</f>
        <v>6-8 Years</v>
      </c>
      <c r="U713" t="str" cm="1">
        <f t="array" ref="U713">_xlfn.IFS(P713&gt;60,"High Risk",P713&gt;30,"Medium Risk",TRUE,"Low Risk")</f>
        <v>High Risk</v>
      </c>
      <c r="V713">
        <f t="shared" si="11"/>
        <v>5</v>
      </c>
    </row>
    <row r="714" spans="1:22" x14ac:dyDescent="0.2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 s="2">
        <v>120599.21</v>
      </c>
      <c r="H714">
        <v>1</v>
      </c>
      <c r="I714">
        <v>1</v>
      </c>
      <c r="J714">
        <v>0</v>
      </c>
      <c r="K714" s="1">
        <v>92816.86</v>
      </c>
      <c r="L714">
        <v>0</v>
      </c>
      <c r="M714">
        <v>9</v>
      </c>
      <c r="N714">
        <v>2913</v>
      </c>
      <c r="O714">
        <v>1</v>
      </c>
      <c r="P714">
        <v>175</v>
      </c>
      <c r="Q714">
        <v>0.1111111111111111</v>
      </c>
      <c r="R714">
        <v>26217</v>
      </c>
      <c r="S714" t="str" cm="1">
        <f t="array" ref="S714">_xlfn.IFS(E717&lt;30,"18-29",E717&lt;45,"30-44",TRUE,"45+")</f>
        <v>30-44</v>
      </c>
      <c r="T714" t="str" cm="1">
        <f t="array" ref="T714">_xlfn.IFS(F714&lt;=2,"0-2 Years",F714&lt;=5,"3-5 Years",F714&lt;=8,"6-8 Years",TRUE,"9-10 Years")</f>
        <v>0-2 Years</v>
      </c>
      <c r="U714" t="str" cm="1">
        <f t="array" ref="U714">_xlfn.IFS(P714&gt;60,"High Risk",P714&gt;30,"Medium Risk",TRUE,"Low Risk")</f>
        <v>High Risk</v>
      </c>
      <c r="V714">
        <f t="shared" si="11"/>
        <v>6</v>
      </c>
    </row>
    <row r="715" spans="1:22" hidden="1" x14ac:dyDescent="0.2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 s="2">
        <v>144260.5</v>
      </c>
      <c r="H715">
        <v>1</v>
      </c>
      <c r="I715">
        <v>1</v>
      </c>
      <c r="J715">
        <v>0</v>
      </c>
      <c r="K715" s="1">
        <v>172114.67</v>
      </c>
      <c r="L715">
        <v>0</v>
      </c>
      <c r="M715">
        <v>14</v>
      </c>
      <c r="N715">
        <v>3899</v>
      </c>
      <c r="O715">
        <v>2</v>
      </c>
      <c r="P715">
        <v>101</v>
      </c>
      <c r="Q715">
        <v>0.14285714285714285</v>
      </c>
      <c r="R715">
        <v>54586</v>
      </c>
      <c r="S715" t="str" cm="1">
        <f t="array" ref="S715">_xlfn.IFS(E718&lt;30,"18-29",E718&lt;45,"30-44",TRUE,"45+")</f>
        <v>30-44</v>
      </c>
      <c r="T715" t="str" cm="1">
        <f t="array" ref="T715">_xlfn.IFS(F715&lt;=2,"0-2 Years",F715&lt;=5,"3-5 Years",F715&lt;=8,"6-8 Years",TRUE,"9-10 Years")</f>
        <v>3-5 Years</v>
      </c>
      <c r="U715" t="str" cm="1">
        <f t="array" ref="U715">_xlfn.IFS(P715&gt;60,"High Risk",P715&gt;30,"Medium Risk",TRUE,"Low Risk")</f>
        <v>High Risk</v>
      </c>
      <c r="V715">
        <f t="shared" si="11"/>
        <v>5</v>
      </c>
    </row>
    <row r="716" spans="1:22" hidden="1" x14ac:dyDescent="0.2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 s="2">
        <v>86605.5</v>
      </c>
      <c r="H716">
        <v>3</v>
      </c>
      <c r="I716">
        <v>1</v>
      </c>
      <c r="J716">
        <v>0</v>
      </c>
      <c r="K716" s="1">
        <v>16649.310000000001</v>
      </c>
      <c r="L716">
        <v>1</v>
      </c>
      <c r="M716">
        <v>27</v>
      </c>
      <c r="N716">
        <v>3671</v>
      </c>
      <c r="O716">
        <v>8</v>
      </c>
      <c r="P716">
        <v>145</v>
      </c>
      <c r="Q716">
        <v>0.29629629629629628</v>
      </c>
      <c r="R716">
        <v>99117</v>
      </c>
      <c r="S716" t="str" cm="1">
        <f t="array" ref="S716">_xlfn.IFS(E719&lt;30,"18-29",E719&lt;45,"30-44",TRUE,"45+")</f>
        <v>30-44</v>
      </c>
      <c r="T716" t="str" cm="1">
        <f t="array" ref="T716">_xlfn.IFS(F716&lt;=2,"0-2 Years",F716&lt;=5,"3-5 Years",F716&lt;=8,"6-8 Years",TRUE,"9-10 Years")</f>
        <v>3-5 Years</v>
      </c>
      <c r="U716" t="str" cm="1">
        <f t="array" ref="U716">_xlfn.IFS(P716&gt;60,"High Risk",P716&gt;30,"Medium Risk",TRUE,"Low Risk")</f>
        <v>High Risk</v>
      </c>
      <c r="V716">
        <f t="shared" si="11"/>
        <v>3</v>
      </c>
    </row>
    <row r="717" spans="1:22" x14ac:dyDescent="0.2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 s="2">
        <v>0</v>
      </c>
      <c r="H717">
        <v>2</v>
      </c>
      <c r="I717">
        <v>1</v>
      </c>
      <c r="J717">
        <v>0</v>
      </c>
      <c r="K717" s="1">
        <v>144517.19</v>
      </c>
      <c r="L717">
        <v>0</v>
      </c>
      <c r="M717">
        <v>20</v>
      </c>
      <c r="N717">
        <v>2155</v>
      </c>
      <c r="O717">
        <v>7</v>
      </c>
      <c r="P717">
        <v>145</v>
      </c>
      <c r="Q717">
        <v>0.35</v>
      </c>
      <c r="R717">
        <v>43100</v>
      </c>
      <c r="S717" t="str" cm="1">
        <f t="array" ref="S717">_xlfn.IFS(E720&lt;30,"18-29",E720&lt;45,"30-44",TRUE,"45+")</f>
        <v>45+</v>
      </c>
      <c r="T717" t="str" cm="1">
        <f t="array" ref="T717">_xlfn.IFS(F717&lt;=2,"0-2 Years",F717&lt;=5,"3-5 Years",F717&lt;=8,"6-8 Years",TRUE,"9-10 Years")</f>
        <v>9-10 Years</v>
      </c>
      <c r="U717" t="str" cm="1">
        <f t="array" ref="U717">_xlfn.IFS(P717&gt;60,"High Risk",P717&gt;30,"Medium Risk",TRUE,"Low Risk")</f>
        <v>High Risk</v>
      </c>
      <c r="V717">
        <f t="shared" si="11"/>
        <v>6</v>
      </c>
    </row>
    <row r="718" spans="1:22" hidden="1" x14ac:dyDescent="0.2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 s="2">
        <v>58629.97</v>
      </c>
      <c r="H718">
        <v>1</v>
      </c>
      <c r="I718">
        <v>0</v>
      </c>
      <c r="J718">
        <v>0</v>
      </c>
      <c r="K718" s="1">
        <v>182038.6</v>
      </c>
      <c r="L718">
        <v>0</v>
      </c>
      <c r="M718">
        <v>5</v>
      </c>
      <c r="N718">
        <v>2403</v>
      </c>
      <c r="O718">
        <v>5</v>
      </c>
      <c r="P718">
        <v>72</v>
      </c>
      <c r="Q718">
        <v>1</v>
      </c>
      <c r="R718">
        <v>12015</v>
      </c>
      <c r="S718" t="str" cm="1">
        <f t="array" ref="S718">_xlfn.IFS(E721&lt;30,"18-29",E721&lt;45,"30-44",TRUE,"45+")</f>
        <v>30-44</v>
      </c>
      <c r="T718" t="str" cm="1">
        <f t="array" ref="T718">_xlfn.IFS(F718&lt;=2,"0-2 Years",F718&lt;=5,"3-5 Years",F718&lt;=8,"6-8 Years",TRUE,"9-10 Years")</f>
        <v>3-5 Years</v>
      </c>
      <c r="U718" t="str" cm="1">
        <f t="array" ref="U718">_xlfn.IFS(P718&gt;60,"High Risk",P718&gt;30,"Medium Risk",TRUE,"Low Risk")</f>
        <v>High Risk</v>
      </c>
      <c r="V718">
        <f t="shared" si="11"/>
        <v>5</v>
      </c>
    </row>
    <row r="719" spans="1:22" x14ac:dyDescent="0.2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 s="2">
        <v>0</v>
      </c>
      <c r="H719">
        <v>2</v>
      </c>
      <c r="I719">
        <v>0</v>
      </c>
      <c r="J719">
        <v>0</v>
      </c>
      <c r="K719" s="1">
        <v>24210.560000000001</v>
      </c>
      <c r="L719">
        <v>0</v>
      </c>
      <c r="M719">
        <v>13</v>
      </c>
      <c r="N719">
        <v>4515</v>
      </c>
      <c r="O719">
        <v>4</v>
      </c>
      <c r="P719">
        <v>67</v>
      </c>
      <c r="Q719">
        <v>0.30769230769230771</v>
      </c>
      <c r="R719">
        <v>58695</v>
      </c>
      <c r="S719" t="str" cm="1">
        <f t="array" ref="S719">_xlfn.IFS(E722&lt;30,"18-29",E722&lt;45,"30-44",TRUE,"45+")</f>
        <v>45+</v>
      </c>
      <c r="T719" t="str" cm="1">
        <f t="array" ref="T719">_xlfn.IFS(F719&lt;=2,"0-2 Years",F719&lt;=5,"3-5 Years",F719&lt;=8,"6-8 Years",TRUE,"9-10 Years")</f>
        <v>3-5 Years</v>
      </c>
      <c r="U719" t="str" cm="1">
        <f t="array" ref="U719">_xlfn.IFS(P719&gt;60,"High Risk",P719&gt;30,"Medium Risk",TRUE,"Low Risk")</f>
        <v>High Risk</v>
      </c>
      <c r="V719">
        <f t="shared" si="11"/>
        <v>6</v>
      </c>
    </row>
    <row r="720" spans="1:22" x14ac:dyDescent="0.2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 s="2">
        <v>0</v>
      </c>
      <c r="H720">
        <v>2</v>
      </c>
      <c r="I720">
        <v>0</v>
      </c>
      <c r="J720">
        <v>0</v>
      </c>
      <c r="K720" s="1">
        <v>172175.9</v>
      </c>
      <c r="L720">
        <v>0</v>
      </c>
      <c r="M720">
        <v>22</v>
      </c>
      <c r="N720">
        <v>4152</v>
      </c>
      <c r="O720">
        <v>9</v>
      </c>
      <c r="P720">
        <v>7</v>
      </c>
      <c r="Q720">
        <v>0.40909090909090912</v>
      </c>
      <c r="R720">
        <v>91344</v>
      </c>
      <c r="S720" t="str" cm="1">
        <f t="array" ref="S720">_xlfn.IFS(E723&lt;30,"18-29",E723&lt;45,"30-44",TRUE,"45+")</f>
        <v>30-44</v>
      </c>
      <c r="T720" t="str" cm="1">
        <f t="array" ref="T720">_xlfn.IFS(F720&lt;=2,"0-2 Years",F720&lt;=5,"3-5 Years",F720&lt;=8,"6-8 Years",TRUE,"9-10 Years")</f>
        <v>9-10 Years</v>
      </c>
      <c r="U720" t="str" cm="1">
        <f t="array" ref="U720">_xlfn.IFS(P720&gt;60,"High Risk",P720&gt;30,"Medium Risk",TRUE,"Low Risk")</f>
        <v>Low Risk</v>
      </c>
      <c r="V720">
        <f t="shared" si="11"/>
        <v>6</v>
      </c>
    </row>
    <row r="721" spans="1:22" hidden="1" x14ac:dyDescent="0.2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 s="2">
        <v>0</v>
      </c>
      <c r="H721">
        <v>1</v>
      </c>
      <c r="I721">
        <v>1</v>
      </c>
      <c r="J721">
        <v>1</v>
      </c>
      <c r="K721" s="1">
        <v>47578.45</v>
      </c>
      <c r="L721">
        <v>0</v>
      </c>
      <c r="M721">
        <v>10</v>
      </c>
      <c r="N721">
        <v>555</v>
      </c>
      <c r="O721">
        <v>4</v>
      </c>
      <c r="P721">
        <v>176</v>
      </c>
      <c r="Q721">
        <v>0.4</v>
      </c>
      <c r="R721">
        <v>5550</v>
      </c>
      <c r="S721" t="str" cm="1">
        <f t="array" ref="S721">_xlfn.IFS(E724&lt;30,"18-29",E724&lt;45,"30-44",TRUE,"45+")</f>
        <v>18-29</v>
      </c>
      <c r="T721" t="str" cm="1">
        <f t="array" ref="T721">_xlfn.IFS(F721&lt;=2,"0-2 Years",F721&lt;=5,"3-5 Years",F721&lt;=8,"6-8 Years",TRUE,"9-10 Years")</f>
        <v>3-5 Years</v>
      </c>
      <c r="U721" t="str" cm="1">
        <f t="array" ref="U721">_xlfn.IFS(P721&gt;60,"High Risk",P721&gt;30,"Medium Risk",TRUE,"Low Risk")</f>
        <v>High Risk</v>
      </c>
      <c r="V721">
        <f t="shared" si="11"/>
        <v>5</v>
      </c>
    </row>
    <row r="722" spans="1:22" hidden="1" x14ac:dyDescent="0.2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 s="2">
        <v>209767.31</v>
      </c>
      <c r="H722">
        <v>2</v>
      </c>
      <c r="I722">
        <v>1</v>
      </c>
      <c r="J722">
        <v>1</v>
      </c>
      <c r="K722" s="1">
        <v>150694.42000000001</v>
      </c>
      <c r="L722">
        <v>1</v>
      </c>
      <c r="M722">
        <v>29</v>
      </c>
      <c r="N722">
        <v>1445</v>
      </c>
      <c r="O722">
        <v>10</v>
      </c>
      <c r="P722">
        <v>173</v>
      </c>
      <c r="Q722">
        <v>0.34482758620689657</v>
      </c>
      <c r="R722">
        <v>41905</v>
      </c>
      <c r="S722" t="str" cm="1">
        <f t="array" ref="S722">_xlfn.IFS(E725&lt;30,"18-29",E725&lt;45,"30-44",TRUE,"45+")</f>
        <v>30-44</v>
      </c>
      <c r="T722" t="str" cm="1">
        <f t="array" ref="T722">_xlfn.IFS(F722&lt;=2,"0-2 Years",F722&lt;=5,"3-5 Years",F722&lt;=8,"6-8 Years",TRUE,"9-10 Years")</f>
        <v>0-2 Years</v>
      </c>
      <c r="U722" t="str" cm="1">
        <f t="array" ref="U722">_xlfn.IFS(P722&gt;60,"High Risk",P722&gt;30,"Medium Risk",TRUE,"Low Risk")</f>
        <v>High Risk</v>
      </c>
      <c r="V722">
        <f t="shared" si="11"/>
        <v>2</v>
      </c>
    </row>
    <row r="723" spans="1:22" hidden="1" x14ac:dyDescent="0.2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 s="2">
        <v>129634.25</v>
      </c>
      <c r="H723">
        <v>2</v>
      </c>
      <c r="I723">
        <v>1</v>
      </c>
      <c r="J723">
        <v>1</v>
      </c>
      <c r="K723" s="1">
        <v>177683.02</v>
      </c>
      <c r="L723">
        <v>1</v>
      </c>
      <c r="M723">
        <v>20</v>
      </c>
      <c r="N723">
        <v>4858</v>
      </c>
      <c r="O723">
        <v>9</v>
      </c>
      <c r="P723">
        <v>126</v>
      </c>
      <c r="Q723">
        <v>0.45</v>
      </c>
      <c r="R723">
        <v>97160</v>
      </c>
      <c r="S723" t="str" cm="1">
        <f t="array" ref="S723">_xlfn.IFS(E726&lt;30,"18-29",E726&lt;45,"30-44",TRUE,"45+")</f>
        <v>30-44</v>
      </c>
      <c r="T723" t="str" cm="1">
        <f t="array" ref="T723">_xlfn.IFS(F723&lt;=2,"0-2 Years",F723&lt;=5,"3-5 Years",F723&lt;=8,"6-8 Years",TRUE,"9-10 Years")</f>
        <v>6-8 Years</v>
      </c>
      <c r="U723" t="str" cm="1">
        <f t="array" ref="U723">_xlfn.IFS(P723&gt;60,"High Risk",P723&gt;30,"Medium Risk",TRUE,"Low Risk")</f>
        <v>High Risk</v>
      </c>
      <c r="V723">
        <f t="shared" si="11"/>
        <v>0</v>
      </c>
    </row>
    <row r="724" spans="1:22" x14ac:dyDescent="0.2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 s="2">
        <v>0</v>
      </c>
      <c r="H724">
        <v>2</v>
      </c>
      <c r="I724">
        <v>0</v>
      </c>
      <c r="J724">
        <v>0</v>
      </c>
      <c r="K724" s="1">
        <v>66088.83</v>
      </c>
      <c r="L724">
        <v>0</v>
      </c>
      <c r="M724">
        <v>17</v>
      </c>
      <c r="N724">
        <v>4156</v>
      </c>
      <c r="O724">
        <v>8</v>
      </c>
      <c r="P724">
        <v>8</v>
      </c>
      <c r="Q724">
        <v>0.47058823529411764</v>
      </c>
      <c r="R724">
        <v>70652</v>
      </c>
      <c r="S724" t="str" cm="1">
        <f t="array" ref="S724">_xlfn.IFS(E727&lt;30,"18-29",E727&lt;45,"30-44",TRUE,"45+")</f>
        <v>30-44</v>
      </c>
      <c r="T724" t="str" cm="1">
        <f t="array" ref="T724">_xlfn.IFS(F724&lt;=2,"0-2 Years",F724&lt;=5,"3-5 Years",F724&lt;=8,"6-8 Years",TRUE,"9-10 Years")</f>
        <v>0-2 Years</v>
      </c>
      <c r="U724" t="str" cm="1">
        <f t="array" ref="U724">_xlfn.IFS(P724&gt;60,"High Risk",P724&gt;30,"Medium Risk",TRUE,"Low Risk")</f>
        <v>Low Risk</v>
      </c>
      <c r="V724">
        <f t="shared" si="11"/>
        <v>7</v>
      </c>
    </row>
    <row r="725" spans="1:22" x14ac:dyDescent="0.2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 s="2">
        <v>169824.46</v>
      </c>
      <c r="H725">
        <v>1</v>
      </c>
      <c r="I725">
        <v>1</v>
      </c>
      <c r="J725">
        <v>0</v>
      </c>
      <c r="K725" s="1">
        <v>169291.7</v>
      </c>
      <c r="L725">
        <v>0</v>
      </c>
      <c r="M725">
        <v>7</v>
      </c>
      <c r="N725">
        <v>2009</v>
      </c>
      <c r="O725">
        <v>4</v>
      </c>
      <c r="P725">
        <v>6</v>
      </c>
      <c r="Q725">
        <v>0.5714285714285714</v>
      </c>
      <c r="R725">
        <v>14063</v>
      </c>
      <c r="S725" t="str" cm="1">
        <f t="array" ref="S725">_xlfn.IFS(E728&lt;30,"18-29",E728&lt;45,"30-44",TRUE,"45+")</f>
        <v>30-44</v>
      </c>
      <c r="T725" t="str" cm="1">
        <f t="array" ref="T725">_xlfn.IFS(F725&lt;=2,"0-2 Years",F725&lt;=5,"3-5 Years",F725&lt;=8,"6-8 Years",TRUE,"9-10 Years")</f>
        <v>0-2 Years</v>
      </c>
      <c r="U725" t="str" cm="1">
        <f t="array" ref="U725">_xlfn.IFS(P725&gt;60,"High Risk",P725&gt;30,"Medium Risk",TRUE,"Low Risk")</f>
        <v>Low Risk</v>
      </c>
      <c r="V725">
        <f t="shared" si="11"/>
        <v>6</v>
      </c>
    </row>
    <row r="726" spans="1:22" hidden="1" x14ac:dyDescent="0.2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 s="2">
        <v>97530.25</v>
      </c>
      <c r="H726">
        <v>1</v>
      </c>
      <c r="I726">
        <v>1</v>
      </c>
      <c r="J726">
        <v>1</v>
      </c>
      <c r="K726" s="1">
        <v>117140.41</v>
      </c>
      <c r="L726">
        <v>0</v>
      </c>
      <c r="M726">
        <v>23</v>
      </c>
      <c r="N726">
        <v>171</v>
      </c>
      <c r="O726">
        <v>8</v>
      </c>
      <c r="P726">
        <v>164</v>
      </c>
      <c r="Q726">
        <v>0.34782608695652173</v>
      </c>
      <c r="R726">
        <v>3933</v>
      </c>
      <c r="S726" t="str" cm="1">
        <f t="array" ref="S726">_xlfn.IFS(E729&lt;30,"18-29",E729&lt;45,"30-44",TRUE,"45+")</f>
        <v>18-29</v>
      </c>
      <c r="T726" t="str" cm="1">
        <f t="array" ref="T726">_xlfn.IFS(F726&lt;=2,"0-2 Years",F726&lt;=5,"3-5 Years",F726&lt;=8,"6-8 Years",TRUE,"9-10 Years")</f>
        <v>3-5 Years</v>
      </c>
      <c r="U726" t="str" cm="1">
        <f t="array" ref="U726">_xlfn.IFS(P726&gt;60,"High Risk",P726&gt;30,"Medium Risk",TRUE,"Low Risk")</f>
        <v>High Risk</v>
      </c>
      <c r="V726">
        <f t="shared" si="11"/>
        <v>2</v>
      </c>
    </row>
    <row r="727" spans="1:22" hidden="1" x14ac:dyDescent="0.2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 s="2">
        <v>145988.65</v>
      </c>
      <c r="H727">
        <v>2</v>
      </c>
      <c r="I727">
        <v>1</v>
      </c>
      <c r="J727">
        <v>1</v>
      </c>
      <c r="K727" s="1">
        <v>79510.37</v>
      </c>
      <c r="L727">
        <v>0</v>
      </c>
      <c r="M727">
        <v>21</v>
      </c>
      <c r="N727">
        <v>1711</v>
      </c>
      <c r="O727">
        <v>6</v>
      </c>
      <c r="P727">
        <v>65</v>
      </c>
      <c r="Q727">
        <v>0.2857142857142857</v>
      </c>
      <c r="R727">
        <v>35931</v>
      </c>
      <c r="S727" t="str" cm="1">
        <f t="array" ref="S727">_xlfn.IFS(E730&lt;30,"18-29",E730&lt;45,"30-44",TRUE,"45+")</f>
        <v>30-44</v>
      </c>
      <c r="T727" t="str" cm="1">
        <f t="array" ref="T727">_xlfn.IFS(F727&lt;=2,"0-2 Years",F727&lt;=5,"3-5 Years",F727&lt;=8,"6-8 Years",TRUE,"9-10 Years")</f>
        <v>9-10 Years</v>
      </c>
      <c r="U727" t="str" cm="1">
        <f t="array" ref="U727">_xlfn.IFS(P727&gt;60,"High Risk",P727&gt;30,"Medium Risk",TRUE,"Low Risk")</f>
        <v>High Risk</v>
      </c>
      <c r="V727">
        <f t="shared" si="11"/>
        <v>0</v>
      </c>
    </row>
    <row r="728" spans="1:22" hidden="1" x14ac:dyDescent="0.2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 s="2">
        <v>0</v>
      </c>
      <c r="H728">
        <v>2</v>
      </c>
      <c r="I728">
        <v>0</v>
      </c>
      <c r="J728">
        <v>1</v>
      </c>
      <c r="K728" s="1">
        <v>77108.66</v>
      </c>
      <c r="L728">
        <v>0</v>
      </c>
      <c r="M728">
        <v>21</v>
      </c>
      <c r="N728">
        <v>4788</v>
      </c>
      <c r="O728">
        <v>10</v>
      </c>
      <c r="P728">
        <v>77</v>
      </c>
      <c r="Q728">
        <v>0.47619047619047616</v>
      </c>
      <c r="R728">
        <v>100548</v>
      </c>
      <c r="S728" t="str" cm="1">
        <f t="array" ref="S728">_xlfn.IFS(E731&lt;30,"18-29",E731&lt;45,"30-44",TRUE,"45+")</f>
        <v>45+</v>
      </c>
      <c r="T728" t="str" cm="1">
        <f t="array" ref="T728">_xlfn.IFS(F728&lt;=2,"0-2 Years",F728&lt;=5,"3-5 Years",F728&lt;=8,"6-8 Years",TRUE,"9-10 Years")</f>
        <v>9-10 Years</v>
      </c>
      <c r="U728" t="str" cm="1">
        <f t="array" ref="U728">_xlfn.IFS(P728&gt;60,"High Risk",P728&gt;30,"Medium Risk",TRUE,"Low Risk")</f>
        <v>High Risk</v>
      </c>
      <c r="V728">
        <f t="shared" si="11"/>
        <v>3</v>
      </c>
    </row>
    <row r="729" spans="1:22" hidden="1" x14ac:dyDescent="0.2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 s="2">
        <v>0</v>
      </c>
      <c r="H729">
        <v>3</v>
      </c>
      <c r="I729">
        <v>1</v>
      </c>
      <c r="J729">
        <v>1</v>
      </c>
      <c r="K729" s="1">
        <v>9679.2800000000007</v>
      </c>
      <c r="L729">
        <v>0</v>
      </c>
      <c r="M729">
        <v>11</v>
      </c>
      <c r="N729">
        <v>2969</v>
      </c>
      <c r="O729">
        <v>2</v>
      </c>
      <c r="P729">
        <v>101</v>
      </c>
      <c r="Q729">
        <v>0.18181818181818182</v>
      </c>
      <c r="R729">
        <v>32659</v>
      </c>
      <c r="S729" t="str" cm="1">
        <f t="array" ref="S729">_xlfn.IFS(E732&lt;30,"18-29",E732&lt;45,"30-44",TRUE,"45+")</f>
        <v>18-29</v>
      </c>
      <c r="T729" t="str" cm="1">
        <f t="array" ref="T729">_xlfn.IFS(F729&lt;=2,"0-2 Years",F729&lt;=5,"3-5 Years",F729&lt;=8,"6-8 Years",TRUE,"9-10 Years")</f>
        <v>6-8 Years</v>
      </c>
      <c r="U729" t="str" cm="1">
        <f t="array" ref="U729">_xlfn.IFS(P729&gt;60,"High Risk",P729&gt;30,"Medium Risk",TRUE,"Low Risk")</f>
        <v>High Risk</v>
      </c>
      <c r="V729">
        <f t="shared" si="11"/>
        <v>3</v>
      </c>
    </row>
    <row r="730" spans="1:22" hidden="1" x14ac:dyDescent="0.2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 s="2">
        <v>137494.28</v>
      </c>
      <c r="H730">
        <v>1</v>
      </c>
      <c r="I730">
        <v>1</v>
      </c>
      <c r="J730">
        <v>0</v>
      </c>
      <c r="K730" s="1">
        <v>81753.919999999998</v>
      </c>
      <c r="L730">
        <v>0</v>
      </c>
      <c r="M730">
        <v>11</v>
      </c>
      <c r="N730">
        <v>494</v>
      </c>
      <c r="O730">
        <v>5</v>
      </c>
      <c r="P730">
        <v>75</v>
      </c>
      <c r="Q730">
        <v>0.45454545454545453</v>
      </c>
      <c r="R730">
        <v>5434</v>
      </c>
      <c r="S730" t="str" cm="1">
        <f t="array" ref="S730">_xlfn.IFS(E733&lt;30,"18-29",E733&lt;45,"30-44",TRUE,"45+")</f>
        <v>18-29</v>
      </c>
      <c r="T730" t="str" cm="1">
        <f t="array" ref="T730">_xlfn.IFS(F730&lt;=2,"0-2 Years",F730&lt;=5,"3-5 Years",F730&lt;=8,"6-8 Years",TRUE,"9-10 Years")</f>
        <v>3-5 Years</v>
      </c>
      <c r="U730" t="str" cm="1">
        <f t="array" ref="U730">_xlfn.IFS(P730&gt;60,"High Risk",P730&gt;30,"Medium Risk",TRUE,"Low Risk")</f>
        <v>High Risk</v>
      </c>
      <c r="V730">
        <f t="shared" si="11"/>
        <v>5</v>
      </c>
    </row>
    <row r="731" spans="1:22" x14ac:dyDescent="0.2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 s="2">
        <v>0</v>
      </c>
      <c r="H731">
        <v>1</v>
      </c>
      <c r="I731">
        <v>0</v>
      </c>
      <c r="J731">
        <v>0</v>
      </c>
      <c r="K731" s="1">
        <v>131372.38</v>
      </c>
      <c r="L731">
        <v>1</v>
      </c>
      <c r="M731">
        <v>12</v>
      </c>
      <c r="N731">
        <v>4843</v>
      </c>
      <c r="O731">
        <v>5</v>
      </c>
      <c r="P731">
        <v>87</v>
      </c>
      <c r="Q731">
        <v>0.41666666666666669</v>
      </c>
      <c r="R731">
        <v>58116</v>
      </c>
      <c r="S731" t="str" cm="1">
        <f t="array" ref="S731">_xlfn.IFS(E734&lt;30,"18-29",E734&lt;45,"30-44",TRUE,"45+")</f>
        <v>30-44</v>
      </c>
      <c r="T731" t="str" cm="1">
        <f t="array" ref="T731">_xlfn.IFS(F731&lt;=2,"0-2 Years",F731&lt;=5,"3-5 Years",F731&lt;=8,"6-8 Years",TRUE,"9-10 Years")</f>
        <v>0-2 Years</v>
      </c>
      <c r="U731" t="str" cm="1">
        <f t="array" ref="U731">_xlfn.IFS(P731&gt;60,"High Risk",P731&gt;30,"Medium Risk",TRUE,"Low Risk")</f>
        <v>High Risk</v>
      </c>
      <c r="V731">
        <f t="shared" si="11"/>
        <v>10</v>
      </c>
    </row>
    <row r="732" spans="1:22" hidden="1" x14ac:dyDescent="0.2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 s="2">
        <v>147360</v>
      </c>
      <c r="H732">
        <v>1</v>
      </c>
      <c r="I732">
        <v>1</v>
      </c>
      <c r="J732">
        <v>1</v>
      </c>
      <c r="K732" s="1">
        <v>25310.82</v>
      </c>
      <c r="L732">
        <v>0</v>
      </c>
      <c r="M732">
        <v>20</v>
      </c>
      <c r="N732">
        <v>2565</v>
      </c>
      <c r="O732">
        <v>3</v>
      </c>
      <c r="P732">
        <v>147</v>
      </c>
      <c r="Q732">
        <v>0.15</v>
      </c>
      <c r="R732">
        <v>51300</v>
      </c>
      <c r="S732" t="str" cm="1">
        <f t="array" ref="S732">_xlfn.IFS(E735&lt;30,"18-29",E735&lt;45,"30-44",TRUE,"45+")</f>
        <v>30-44</v>
      </c>
      <c r="T732" t="str" cm="1">
        <f t="array" ref="T732">_xlfn.IFS(F732&lt;=2,"0-2 Years",F732&lt;=5,"3-5 Years",F732&lt;=8,"6-8 Years",TRUE,"9-10 Years")</f>
        <v>6-8 Years</v>
      </c>
      <c r="U732" t="str" cm="1">
        <f t="array" ref="U732">_xlfn.IFS(P732&gt;60,"High Risk",P732&gt;30,"Medium Risk",TRUE,"Low Risk")</f>
        <v>High Risk</v>
      </c>
      <c r="V732">
        <f t="shared" si="11"/>
        <v>2</v>
      </c>
    </row>
    <row r="733" spans="1:22" x14ac:dyDescent="0.2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 s="2">
        <v>0</v>
      </c>
      <c r="H733">
        <v>2</v>
      </c>
      <c r="I733">
        <v>0</v>
      </c>
      <c r="J733">
        <v>0</v>
      </c>
      <c r="K733" s="1">
        <v>187925.75</v>
      </c>
      <c r="L733">
        <v>0</v>
      </c>
      <c r="M733">
        <v>21</v>
      </c>
      <c r="N733">
        <v>4369</v>
      </c>
      <c r="O733">
        <v>1</v>
      </c>
      <c r="P733">
        <v>88</v>
      </c>
      <c r="Q733">
        <v>4.7619047619047616E-2</v>
      </c>
      <c r="R733">
        <v>91749</v>
      </c>
      <c r="S733" t="str" cm="1">
        <f t="array" ref="S733">_xlfn.IFS(E736&lt;30,"18-29",E736&lt;45,"30-44",TRUE,"45+")</f>
        <v>45+</v>
      </c>
      <c r="T733" t="str" cm="1">
        <f t="array" ref="T733">_xlfn.IFS(F733&lt;=2,"0-2 Years",F733&lt;=5,"3-5 Years",F733&lt;=8,"6-8 Years",TRUE,"9-10 Years")</f>
        <v>9-10 Years</v>
      </c>
      <c r="U733" t="str" cm="1">
        <f t="array" ref="U733">_xlfn.IFS(P733&gt;60,"High Risk",P733&gt;30,"Medium Risk",TRUE,"Low Risk")</f>
        <v>High Risk</v>
      </c>
      <c r="V733">
        <f t="shared" si="11"/>
        <v>6</v>
      </c>
    </row>
    <row r="734" spans="1:22" hidden="1" x14ac:dyDescent="0.2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 s="2">
        <v>125167.02</v>
      </c>
      <c r="H734">
        <v>1</v>
      </c>
      <c r="I734">
        <v>0</v>
      </c>
      <c r="J734">
        <v>0</v>
      </c>
      <c r="K734" s="1">
        <v>98820.39</v>
      </c>
      <c r="L734">
        <v>0</v>
      </c>
      <c r="M734">
        <v>15</v>
      </c>
      <c r="N734">
        <v>1929</v>
      </c>
      <c r="O734">
        <v>6</v>
      </c>
      <c r="P734">
        <v>83</v>
      </c>
      <c r="Q734">
        <v>0.4</v>
      </c>
      <c r="R734">
        <v>28935</v>
      </c>
      <c r="S734" t="str" cm="1">
        <f t="array" ref="S734">_xlfn.IFS(E737&lt;30,"18-29",E737&lt;45,"30-44",TRUE,"45+")</f>
        <v>45+</v>
      </c>
      <c r="T734" t="str" cm="1">
        <f t="array" ref="T734">_xlfn.IFS(F734&lt;=2,"0-2 Years",F734&lt;=5,"3-5 Years",F734&lt;=8,"6-8 Years",TRUE,"9-10 Years")</f>
        <v>3-5 Years</v>
      </c>
      <c r="U734" t="str" cm="1">
        <f t="array" ref="U734">_xlfn.IFS(P734&gt;60,"High Risk",P734&gt;30,"Medium Risk",TRUE,"Low Risk")</f>
        <v>High Risk</v>
      </c>
      <c r="V734">
        <f t="shared" si="11"/>
        <v>5</v>
      </c>
    </row>
    <row r="735" spans="1:22" hidden="1" x14ac:dyDescent="0.2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 s="2">
        <v>121152.05</v>
      </c>
      <c r="H735">
        <v>2</v>
      </c>
      <c r="I735">
        <v>1</v>
      </c>
      <c r="J735">
        <v>0</v>
      </c>
      <c r="K735" s="1">
        <v>64166.7</v>
      </c>
      <c r="L735">
        <v>1</v>
      </c>
      <c r="M735">
        <v>3</v>
      </c>
      <c r="N735">
        <v>1452</v>
      </c>
      <c r="O735">
        <v>3</v>
      </c>
      <c r="P735">
        <v>24</v>
      </c>
      <c r="Q735">
        <v>1</v>
      </c>
      <c r="R735">
        <v>4356</v>
      </c>
      <c r="S735" t="str" cm="1">
        <f t="array" ref="S735">_xlfn.IFS(E738&lt;30,"18-29",E738&lt;45,"30-44",TRUE,"45+")</f>
        <v>45+</v>
      </c>
      <c r="T735" t="str" cm="1">
        <f t="array" ref="T735">_xlfn.IFS(F735&lt;=2,"0-2 Years",F735&lt;=5,"3-5 Years",F735&lt;=8,"6-8 Years",TRUE,"9-10 Years")</f>
        <v>9-10 Years</v>
      </c>
      <c r="U735" t="str" cm="1">
        <f t="array" ref="U735">_xlfn.IFS(P735&gt;60,"High Risk",P735&gt;30,"Medium Risk",TRUE,"Low Risk")</f>
        <v>Low Risk</v>
      </c>
      <c r="V735">
        <f t="shared" si="11"/>
        <v>3</v>
      </c>
    </row>
    <row r="736" spans="1:22" hidden="1" x14ac:dyDescent="0.2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 s="2">
        <v>128981.07</v>
      </c>
      <c r="H736">
        <v>1</v>
      </c>
      <c r="I736">
        <v>0</v>
      </c>
      <c r="J736">
        <v>1</v>
      </c>
      <c r="K736" s="1">
        <v>176924.21</v>
      </c>
      <c r="L736">
        <v>1</v>
      </c>
      <c r="M736">
        <v>17</v>
      </c>
      <c r="N736">
        <v>3519</v>
      </c>
      <c r="O736">
        <v>2</v>
      </c>
      <c r="P736">
        <v>89</v>
      </c>
      <c r="Q736">
        <v>0.11764705882352941</v>
      </c>
      <c r="R736">
        <v>59823</v>
      </c>
      <c r="S736" t="str" cm="1">
        <f t="array" ref="S736">_xlfn.IFS(E739&lt;30,"18-29",E739&lt;45,"30-44",TRUE,"45+")</f>
        <v>30-44</v>
      </c>
      <c r="T736" t="str" cm="1">
        <f t="array" ref="T736">_xlfn.IFS(F736&lt;=2,"0-2 Years",F736&lt;=5,"3-5 Years",F736&lt;=8,"6-8 Years",TRUE,"9-10 Years")</f>
        <v>6-8 Years</v>
      </c>
      <c r="U736" t="str" cm="1">
        <f t="array" ref="U736">_xlfn.IFS(P736&gt;60,"High Risk",P736&gt;30,"Medium Risk",TRUE,"Low Risk")</f>
        <v>High Risk</v>
      </c>
      <c r="V736">
        <f t="shared" si="11"/>
        <v>3</v>
      </c>
    </row>
    <row r="737" spans="1:22" x14ac:dyDescent="0.2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 s="2">
        <v>0</v>
      </c>
      <c r="H737">
        <v>1</v>
      </c>
      <c r="I737">
        <v>1</v>
      </c>
      <c r="J737">
        <v>1</v>
      </c>
      <c r="K737" s="1">
        <v>90055.08</v>
      </c>
      <c r="L737">
        <v>0</v>
      </c>
      <c r="M737">
        <v>6</v>
      </c>
      <c r="N737">
        <v>1505</v>
      </c>
      <c r="O737">
        <v>7</v>
      </c>
      <c r="P737">
        <v>72</v>
      </c>
      <c r="Q737">
        <v>1</v>
      </c>
      <c r="R737">
        <v>9030</v>
      </c>
      <c r="S737" t="str" cm="1">
        <f t="array" ref="S737">_xlfn.IFS(E740&lt;30,"18-29",E740&lt;45,"30-44",TRUE,"45+")</f>
        <v>45+</v>
      </c>
      <c r="T737" t="str" cm="1">
        <f t="array" ref="T737">_xlfn.IFS(F737&lt;=2,"0-2 Years",F737&lt;=5,"3-5 Years",F737&lt;=8,"6-8 Years",TRUE,"9-10 Years")</f>
        <v>6-8 Years</v>
      </c>
      <c r="U737" t="str" cm="1">
        <f t="array" ref="U737">_xlfn.IFS(P737&gt;60,"High Risk",P737&gt;30,"Medium Risk",TRUE,"Low Risk")</f>
        <v>High Risk</v>
      </c>
      <c r="V737">
        <f t="shared" si="11"/>
        <v>6</v>
      </c>
    </row>
    <row r="738" spans="1:22" hidden="1" x14ac:dyDescent="0.2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 s="2">
        <v>151858.98000000001</v>
      </c>
      <c r="H738">
        <v>1</v>
      </c>
      <c r="I738">
        <v>1</v>
      </c>
      <c r="J738">
        <v>1</v>
      </c>
      <c r="K738" s="1">
        <v>72814.31</v>
      </c>
      <c r="L738">
        <v>0</v>
      </c>
      <c r="M738">
        <v>17</v>
      </c>
      <c r="N738">
        <v>1490</v>
      </c>
      <c r="O738">
        <v>2</v>
      </c>
      <c r="P738">
        <v>10</v>
      </c>
      <c r="Q738">
        <v>0.11764705882352941</v>
      </c>
      <c r="R738">
        <v>25330</v>
      </c>
      <c r="S738" t="str" cm="1">
        <f t="array" ref="S738">_xlfn.IFS(E741&lt;30,"18-29",E741&lt;45,"30-44",TRUE,"45+")</f>
        <v>18-29</v>
      </c>
      <c r="T738" t="str" cm="1">
        <f t="array" ref="T738">_xlfn.IFS(F738&lt;=2,"0-2 Years",F738&lt;=5,"3-5 Years",F738&lt;=8,"6-8 Years",TRUE,"9-10 Years")</f>
        <v>6-8 Years</v>
      </c>
      <c r="U738" t="str" cm="1">
        <f t="array" ref="U738">_xlfn.IFS(P738&gt;60,"High Risk",P738&gt;30,"Medium Risk",TRUE,"Low Risk")</f>
        <v>Low Risk</v>
      </c>
      <c r="V738">
        <f t="shared" si="11"/>
        <v>3</v>
      </c>
    </row>
    <row r="739" spans="1:22" hidden="1" x14ac:dyDescent="0.2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 s="2">
        <v>114628.4</v>
      </c>
      <c r="H739">
        <v>1</v>
      </c>
      <c r="I739">
        <v>0</v>
      </c>
      <c r="J739">
        <v>1</v>
      </c>
      <c r="K739" s="1">
        <v>168290.06</v>
      </c>
      <c r="L739">
        <v>0</v>
      </c>
      <c r="M739">
        <v>3</v>
      </c>
      <c r="N739">
        <v>2813</v>
      </c>
      <c r="O739">
        <v>2</v>
      </c>
      <c r="P739">
        <v>142</v>
      </c>
      <c r="Q739">
        <v>0.66666666666666663</v>
      </c>
      <c r="R739">
        <v>8439</v>
      </c>
      <c r="S739" t="str" cm="1">
        <f t="array" ref="S739">_xlfn.IFS(E742&lt;30,"18-29",E742&lt;45,"30-44",TRUE,"45+")</f>
        <v>18-29</v>
      </c>
      <c r="T739" t="str" cm="1">
        <f t="array" ref="T739">_xlfn.IFS(F739&lt;=2,"0-2 Years",F739&lt;=5,"3-5 Years",F739&lt;=8,"6-8 Years",TRUE,"9-10 Years")</f>
        <v>0-2 Years</v>
      </c>
      <c r="U739" t="str" cm="1">
        <f t="array" ref="U739">_xlfn.IFS(P739&gt;60,"High Risk",P739&gt;30,"Medium Risk",TRUE,"Low Risk")</f>
        <v>High Risk</v>
      </c>
      <c r="V739">
        <f t="shared" si="11"/>
        <v>3</v>
      </c>
    </row>
    <row r="740" spans="1:22" x14ac:dyDescent="0.2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 s="2">
        <v>0</v>
      </c>
      <c r="H740">
        <v>2</v>
      </c>
      <c r="I740">
        <v>1</v>
      </c>
      <c r="J740">
        <v>0</v>
      </c>
      <c r="K740" s="1">
        <v>161767.38</v>
      </c>
      <c r="L740">
        <v>0</v>
      </c>
      <c r="M740">
        <v>18</v>
      </c>
      <c r="N740">
        <v>900</v>
      </c>
      <c r="O740">
        <v>0</v>
      </c>
      <c r="P740">
        <v>135</v>
      </c>
      <c r="Q740">
        <v>0</v>
      </c>
      <c r="R740">
        <v>16200</v>
      </c>
      <c r="S740" t="str" cm="1">
        <f t="array" ref="S740">_xlfn.IFS(E743&lt;30,"18-29",E743&lt;45,"30-44",TRUE,"45+")</f>
        <v>18-29</v>
      </c>
      <c r="T740" t="str" cm="1">
        <f t="array" ref="T740">_xlfn.IFS(F740&lt;=2,"0-2 Years",F740&lt;=5,"3-5 Years",F740&lt;=8,"6-8 Years",TRUE,"9-10 Years")</f>
        <v>6-8 Years</v>
      </c>
      <c r="U740" t="str" cm="1">
        <f t="array" ref="U740">_xlfn.IFS(P740&gt;60,"High Risk",P740&gt;30,"Medium Risk",TRUE,"Low Risk")</f>
        <v>High Risk</v>
      </c>
      <c r="V740">
        <f t="shared" si="11"/>
        <v>7</v>
      </c>
    </row>
    <row r="741" spans="1:22" hidden="1" x14ac:dyDescent="0.2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 s="2">
        <v>95059.02</v>
      </c>
      <c r="H741">
        <v>2</v>
      </c>
      <c r="I741">
        <v>1</v>
      </c>
      <c r="J741">
        <v>0</v>
      </c>
      <c r="K741" s="1">
        <v>44420.18</v>
      </c>
      <c r="L741">
        <v>0</v>
      </c>
      <c r="M741">
        <v>16</v>
      </c>
      <c r="N741">
        <v>4533</v>
      </c>
      <c r="O741">
        <v>4</v>
      </c>
      <c r="P741">
        <v>20</v>
      </c>
      <c r="Q741">
        <v>0.25</v>
      </c>
      <c r="R741">
        <v>72528</v>
      </c>
      <c r="S741" t="str" cm="1">
        <f t="array" ref="S741">_xlfn.IFS(E744&lt;30,"18-29",E744&lt;45,"30-44",TRUE,"45+")</f>
        <v>18-29</v>
      </c>
      <c r="T741" t="str" cm="1">
        <f t="array" ref="T741">_xlfn.IFS(F741&lt;=2,"0-2 Years",F741&lt;=5,"3-5 Years",F741&lt;=8,"6-8 Years",TRUE,"9-10 Years")</f>
        <v>6-8 Years</v>
      </c>
      <c r="U741" t="str" cm="1">
        <f t="array" ref="U741">_xlfn.IFS(P741&gt;60,"High Risk",P741&gt;30,"Medium Risk",TRUE,"Low Risk")</f>
        <v>Low Risk</v>
      </c>
      <c r="V741">
        <f t="shared" si="11"/>
        <v>3</v>
      </c>
    </row>
    <row r="742" spans="1:22" hidden="1" x14ac:dyDescent="0.2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 s="2">
        <v>128736.39</v>
      </c>
      <c r="H742">
        <v>1</v>
      </c>
      <c r="I742">
        <v>0</v>
      </c>
      <c r="J742">
        <v>1</v>
      </c>
      <c r="K742" s="1">
        <v>37147.61</v>
      </c>
      <c r="L742">
        <v>0</v>
      </c>
      <c r="M742">
        <v>16</v>
      </c>
      <c r="N742">
        <v>4015</v>
      </c>
      <c r="O742">
        <v>7</v>
      </c>
      <c r="P742">
        <v>155</v>
      </c>
      <c r="Q742">
        <v>0.4375</v>
      </c>
      <c r="R742">
        <v>64240</v>
      </c>
      <c r="S742" t="str" cm="1">
        <f t="array" ref="S742">_xlfn.IFS(E745&lt;30,"18-29",E745&lt;45,"30-44",TRUE,"45+")</f>
        <v>45+</v>
      </c>
      <c r="T742" t="str" cm="1">
        <f t="array" ref="T742">_xlfn.IFS(F742&lt;=2,"0-2 Years",F742&lt;=5,"3-5 Years",F742&lt;=8,"6-8 Years",TRUE,"9-10 Years")</f>
        <v>6-8 Years</v>
      </c>
      <c r="U742" t="str" cm="1">
        <f t="array" ref="U742">_xlfn.IFS(P742&gt;60,"High Risk",P742&gt;30,"Medium Risk",TRUE,"Low Risk")</f>
        <v>High Risk</v>
      </c>
      <c r="V742">
        <f t="shared" si="11"/>
        <v>2</v>
      </c>
    </row>
    <row r="743" spans="1:22" hidden="1" x14ac:dyDescent="0.2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 s="2">
        <v>156325.38</v>
      </c>
      <c r="H743">
        <v>1</v>
      </c>
      <c r="I743">
        <v>1</v>
      </c>
      <c r="J743">
        <v>1</v>
      </c>
      <c r="K743" s="1">
        <v>125381.02</v>
      </c>
      <c r="L743">
        <v>0</v>
      </c>
      <c r="M743">
        <v>27</v>
      </c>
      <c r="N743">
        <v>1011</v>
      </c>
      <c r="O743">
        <v>0</v>
      </c>
      <c r="P743">
        <v>162</v>
      </c>
      <c r="Q743">
        <v>0</v>
      </c>
      <c r="R743">
        <v>27297</v>
      </c>
      <c r="S743" t="str" cm="1">
        <f t="array" ref="S743">_xlfn.IFS(E746&lt;30,"18-29",E746&lt;45,"30-44",TRUE,"45+")</f>
        <v>45+</v>
      </c>
      <c r="T743" t="str" cm="1">
        <f t="array" ref="T743">_xlfn.IFS(F743&lt;=2,"0-2 Years",F743&lt;=5,"3-5 Years",F743&lt;=8,"6-8 Years",TRUE,"9-10 Years")</f>
        <v>6-8 Years</v>
      </c>
      <c r="U743" t="str" cm="1">
        <f t="array" ref="U743">_xlfn.IFS(P743&gt;60,"High Risk",P743&gt;30,"Medium Risk",TRUE,"Low Risk")</f>
        <v>High Risk</v>
      </c>
      <c r="V743">
        <f t="shared" si="11"/>
        <v>2</v>
      </c>
    </row>
    <row r="744" spans="1:22" hidden="1" x14ac:dyDescent="0.2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 s="2">
        <v>105405.97</v>
      </c>
      <c r="H744">
        <v>1</v>
      </c>
      <c r="I744">
        <v>1</v>
      </c>
      <c r="J744">
        <v>1</v>
      </c>
      <c r="K744" s="1">
        <v>149853.89000000001</v>
      </c>
      <c r="L744">
        <v>0</v>
      </c>
      <c r="M744">
        <v>7</v>
      </c>
      <c r="N744">
        <v>1559</v>
      </c>
      <c r="O744">
        <v>2</v>
      </c>
      <c r="P744">
        <v>13</v>
      </c>
      <c r="Q744">
        <v>0.2857142857142857</v>
      </c>
      <c r="R744">
        <v>10913</v>
      </c>
      <c r="S744" t="str" cm="1">
        <f t="array" ref="S744">_xlfn.IFS(E747&lt;30,"18-29",E747&lt;45,"30-44",TRUE,"45+")</f>
        <v>30-44</v>
      </c>
      <c r="T744" t="str" cm="1">
        <f t="array" ref="T744">_xlfn.IFS(F744&lt;=2,"0-2 Years",F744&lt;=5,"3-5 Years",F744&lt;=8,"6-8 Years",TRUE,"9-10 Years")</f>
        <v>6-8 Years</v>
      </c>
      <c r="U744" t="str" cm="1">
        <f t="array" ref="U744">_xlfn.IFS(P744&gt;60,"High Risk",P744&gt;30,"Medium Risk",TRUE,"Low Risk")</f>
        <v>Low Risk</v>
      </c>
      <c r="V744">
        <f t="shared" si="11"/>
        <v>2</v>
      </c>
    </row>
    <row r="745" spans="1:22" hidden="1" x14ac:dyDescent="0.2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 s="2">
        <v>88915.37</v>
      </c>
      <c r="H745">
        <v>3</v>
      </c>
      <c r="I745">
        <v>0</v>
      </c>
      <c r="J745">
        <v>0</v>
      </c>
      <c r="K745" s="1">
        <v>161435.01999999999</v>
      </c>
      <c r="L745">
        <v>1</v>
      </c>
      <c r="M745">
        <v>29</v>
      </c>
      <c r="N745">
        <v>4812</v>
      </c>
      <c r="O745">
        <v>0</v>
      </c>
      <c r="P745">
        <v>1</v>
      </c>
      <c r="Q745">
        <v>0</v>
      </c>
      <c r="R745">
        <v>139548</v>
      </c>
      <c r="S745" t="str" cm="1">
        <f t="array" ref="S745">_xlfn.IFS(E748&lt;30,"18-29",E748&lt;45,"30-44",TRUE,"45+")</f>
        <v>18-29</v>
      </c>
      <c r="T745" t="str" cm="1">
        <f t="array" ref="T745">_xlfn.IFS(F745&lt;=2,"0-2 Years",F745&lt;=5,"3-5 Years",F745&lt;=8,"6-8 Years",TRUE,"9-10 Years")</f>
        <v>0-2 Years</v>
      </c>
      <c r="U745" t="str" cm="1">
        <f t="array" ref="U745">_xlfn.IFS(P745&gt;60,"High Risk",P745&gt;30,"Medium Risk",TRUE,"Low Risk")</f>
        <v>Low Risk</v>
      </c>
      <c r="V745">
        <f t="shared" si="11"/>
        <v>5</v>
      </c>
    </row>
    <row r="746" spans="1:22" hidden="1" x14ac:dyDescent="0.2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 s="2">
        <v>0</v>
      </c>
      <c r="H746">
        <v>2</v>
      </c>
      <c r="I746">
        <v>1</v>
      </c>
      <c r="J746">
        <v>1</v>
      </c>
      <c r="K746" s="1">
        <v>102925.75999999999</v>
      </c>
      <c r="L746">
        <v>0</v>
      </c>
      <c r="M746">
        <v>30</v>
      </c>
      <c r="N746">
        <v>4262</v>
      </c>
      <c r="O746">
        <v>7</v>
      </c>
      <c r="P746">
        <v>99</v>
      </c>
      <c r="Q746">
        <v>0.23333333333333334</v>
      </c>
      <c r="R746">
        <v>127860</v>
      </c>
      <c r="S746" t="str" cm="1">
        <f t="array" ref="S746">_xlfn.IFS(E749&lt;30,"18-29",E749&lt;45,"30-44",TRUE,"45+")</f>
        <v>45+</v>
      </c>
      <c r="T746" t="str" cm="1">
        <f t="array" ref="T746">_xlfn.IFS(F746&lt;=2,"0-2 Years",F746&lt;=5,"3-5 Years",F746&lt;=8,"6-8 Years",TRUE,"9-10 Years")</f>
        <v>6-8 Years</v>
      </c>
      <c r="U746" t="str" cm="1">
        <f t="array" ref="U746">_xlfn.IFS(P746&gt;60,"High Risk",P746&gt;30,"Medium Risk",TRUE,"Low Risk")</f>
        <v>High Risk</v>
      </c>
      <c r="V746">
        <f t="shared" si="11"/>
        <v>4</v>
      </c>
    </row>
    <row r="747" spans="1:22" hidden="1" x14ac:dyDescent="0.2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 s="2">
        <v>0</v>
      </c>
      <c r="H747">
        <v>2</v>
      </c>
      <c r="I747">
        <v>1</v>
      </c>
      <c r="J747">
        <v>1</v>
      </c>
      <c r="K747" s="1">
        <v>70899.27</v>
      </c>
      <c r="L747">
        <v>0</v>
      </c>
      <c r="M747">
        <v>20</v>
      </c>
      <c r="N747">
        <v>977</v>
      </c>
      <c r="O747">
        <v>0</v>
      </c>
      <c r="P747">
        <v>109</v>
      </c>
      <c r="Q747">
        <v>0</v>
      </c>
      <c r="R747">
        <v>19540</v>
      </c>
      <c r="S747" t="str" cm="1">
        <f t="array" ref="S747">_xlfn.IFS(E750&lt;30,"18-29",E750&lt;45,"30-44",TRUE,"45+")</f>
        <v>30-44</v>
      </c>
      <c r="T747" t="str" cm="1">
        <f t="array" ref="T747">_xlfn.IFS(F747&lt;=2,"0-2 Years",F747&lt;=5,"3-5 Years",F747&lt;=8,"6-8 Years",TRUE,"9-10 Years")</f>
        <v>3-5 Years</v>
      </c>
      <c r="U747" t="str" cm="1">
        <f t="array" ref="U747">_xlfn.IFS(P747&gt;60,"High Risk",P747&gt;30,"Medium Risk",TRUE,"Low Risk")</f>
        <v>High Risk</v>
      </c>
      <c r="V747">
        <f t="shared" si="11"/>
        <v>3</v>
      </c>
    </row>
    <row r="748" spans="1:22" x14ac:dyDescent="0.2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 s="2">
        <v>160980.03</v>
      </c>
      <c r="H748">
        <v>1</v>
      </c>
      <c r="I748">
        <v>0</v>
      </c>
      <c r="J748">
        <v>0</v>
      </c>
      <c r="K748" s="1">
        <v>145936.28</v>
      </c>
      <c r="L748">
        <v>0</v>
      </c>
      <c r="M748">
        <v>3</v>
      </c>
      <c r="N748">
        <v>1530</v>
      </c>
      <c r="O748">
        <v>10</v>
      </c>
      <c r="P748">
        <v>135</v>
      </c>
      <c r="Q748">
        <v>1</v>
      </c>
      <c r="R748">
        <v>4590</v>
      </c>
      <c r="S748" t="str" cm="1">
        <f t="array" ref="S748">_xlfn.IFS(E751&lt;30,"18-29",E751&lt;45,"30-44",TRUE,"45+")</f>
        <v>45+</v>
      </c>
      <c r="T748" t="str" cm="1">
        <f t="array" ref="T748">_xlfn.IFS(F748&lt;=2,"0-2 Years",F748&lt;=5,"3-5 Years",F748&lt;=8,"6-8 Years",TRUE,"9-10 Years")</f>
        <v>0-2 Years</v>
      </c>
      <c r="U748" t="str" cm="1">
        <f t="array" ref="U748">_xlfn.IFS(P748&gt;60,"High Risk",P748&gt;30,"Medium Risk",TRUE,"Low Risk")</f>
        <v>High Risk</v>
      </c>
      <c r="V748">
        <f t="shared" si="11"/>
        <v>6</v>
      </c>
    </row>
    <row r="749" spans="1:22" x14ac:dyDescent="0.2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 s="2">
        <v>177619.71</v>
      </c>
      <c r="H749">
        <v>1</v>
      </c>
      <c r="I749">
        <v>1</v>
      </c>
      <c r="J749">
        <v>0</v>
      </c>
      <c r="K749" s="1">
        <v>54227.06</v>
      </c>
      <c r="L749">
        <v>0</v>
      </c>
      <c r="M749">
        <v>7</v>
      </c>
      <c r="N749">
        <v>4314</v>
      </c>
      <c r="O749">
        <v>3</v>
      </c>
      <c r="P749">
        <v>10</v>
      </c>
      <c r="Q749">
        <v>0.42857142857142855</v>
      </c>
      <c r="R749">
        <v>30198</v>
      </c>
      <c r="S749" t="str" cm="1">
        <f t="array" ref="S749">_xlfn.IFS(E752&lt;30,"18-29",E752&lt;45,"30-44",TRUE,"45+")</f>
        <v>30-44</v>
      </c>
      <c r="T749" t="str" cm="1">
        <f t="array" ref="T749">_xlfn.IFS(F749&lt;=2,"0-2 Years",F749&lt;=5,"3-5 Years",F749&lt;=8,"6-8 Years",TRUE,"9-10 Years")</f>
        <v>3-5 Years</v>
      </c>
      <c r="U749" t="str" cm="1">
        <f t="array" ref="U749">_xlfn.IFS(P749&gt;60,"High Risk",P749&gt;30,"Medium Risk",TRUE,"Low Risk")</f>
        <v>Low Risk</v>
      </c>
      <c r="V749">
        <f t="shared" si="11"/>
        <v>6</v>
      </c>
    </row>
    <row r="750" spans="1:22" hidden="1" x14ac:dyDescent="0.2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 s="2">
        <v>62276.99</v>
      </c>
      <c r="H750">
        <v>1</v>
      </c>
      <c r="I750">
        <v>1</v>
      </c>
      <c r="J750">
        <v>1</v>
      </c>
      <c r="K750" s="1">
        <v>59280.79</v>
      </c>
      <c r="L750">
        <v>0</v>
      </c>
      <c r="M750">
        <v>10</v>
      </c>
      <c r="N750">
        <v>4818</v>
      </c>
      <c r="O750">
        <v>6</v>
      </c>
      <c r="P750">
        <v>25</v>
      </c>
      <c r="Q750">
        <v>0.6</v>
      </c>
      <c r="R750">
        <v>48180</v>
      </c>
      <c r="S750" t="str" cm="1">
        <f t="array" ref="S750">_xlfn.IFS(E753&lt;30,"18-29",E753&lt;45,"30-44",TRUE,"45+")</f>
        <v>45+</v>
      </c>
      <c r="T750" t="str" cm="1">
        <f t="array" ref="T750">_xlfn.IFS(F750&lt;=2,"0-2 Years",F750&lt;=5,"3-5 Years",F750&lt;=8,"6-8 Years",TRUE,"9-10 Years")</f>
        <v>0-2 Years</v>
      </c>
      <c r="U750" t="str" cm="1">
        <f t="array" ref="U750">_xlfn.IFS(P750&gt;60,"High Risk",P750&gt;30,"Medium Risk",TRUE,"Low Risk")</f>
        <v>Low Risk</v>
      </c>
      <c r="V750">
        <f t="shared" si="11"/>
        <v>3</v>
      </c>
    </row>
    <row r="751" spans="1:22" hidden="1" x14ac:dyDescent="0.2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 s="2">
        <v>127559.97</v>
      </c>
      <c r="H751">
        <v>2</v>
      </c>
      <c r="I751">
        <v>1</v>
      </c>
      <c r="J751">
        <v>1</v>
      </c>
      <c r="K751" s="1">
        <v>126952.5</v>
      </c>
      <c r="L751">
        <v>0</v>
      </c>
      <c r="M751">
        <v>2</v>
      </c>
      <c r="N751">
        <v>4511</v>
      </c>
      <c r="O751">
        <v>2</v>
      </c>
      <c r="P751">
        <v>62</v>
      </c>
      <c r="Q751">
        <v>1</v>
      </c>
      <c r="R751">
        <v>9022</v>
      </c>
      <c r="S751" t="str" cm="1">
        <f t="array" ref="S751">_xlfn.IFS(E754&lt;30,"18-29",E754&lt;45,"30-44",TRUE,"45+")</f>
        <v>30-44</v>
      </c>
      <c r="T751" t="str" cm="1">
        <f t="array" ref="T751">_xlfn.IFS(F751&lt;=2,"0-2 Years",F751&lt;=5,"3-5 Years",F751&lt;=8,"6-8 Years",TRUE,"9-10 Years")</f>
        <v>3-5 Years</v>
      </c>
      <c r="U751" t="str" cm="1">
        <f t="array" ref="U751">_xlfn.IFS(P751&gt;60,"High Risk",P751&gt;30,"Medium Risk",TRUE,"Low Risk")</f>
        <v>High Risk</v>
      </c>
      <c r="V751">
        <f t="shared" si="11"/>
        <v>1</v>
      </c>
    </row>
    <row r="752" spans="1:22" hidden="1" x14ac:dyDescent="0.2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 s="2">
        <v>0</v>
      </c>
      <c r="H752">
        <v>2</v>
      </c>
      <c r="I752">
        <v>0</v>
      </c>
      <c r="J752">
        <v>1</v>
      </c>
      <c r="K752" s="1">
        <v>130567.02</v>
      </c>
      <c r="L752">
        <v>0</v>
      </c>
      <c r="M752">
        <v>15</v>
      </c>
      <c r="N752">
        <v>4741</v>
      </c>
      <c r="O752">
        <v>5</v>
      </c>
      <c r="P752">
        <v>101</v>
      </c>
      <c r="Q752">
        <v>0.33333333333333331</v>
      </c>
      <c r="R752">
        <v>71115</v>
      </c>
      <c r="S752" t="str" cm="1">
        <f t="array" ref="S752">_xlfn.IFS(E755&lt;30,"18-29",E755&lt;45,"30-44",TRUE,"45+")</f>
        <v>30-44</v>
      </c>
      <c r="T752" t="str" cm="1">
        <f t="array" ref="T752">_xlfn.IFS(F752&lt;=2,"0-2 Years",F752&lt;=5,"3-5 Years",F752&lt;=8,"6-8 Years",TRUE,"9-10 Years")</f>
        <v>0-2 Years</v>
      </c>
      <c r="U752" t="str" cm="1">
        <f t="array" ref="U752">_xlfn.IFS(P752&gt;60,"High Risk",P752&gt;30,"Medium Risk",TRUE,"Low Risk")</f>
        <v>High Risk</v>
      </c>
      <c r="V752">
        <f t="shared" si="11"/>
        <v>4</v>
      </c>
    </row>
    <row r="753" spans="1:22" x14ac:dyDescent="0.2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 s="2">
        <v>95523.16</v>
      </c>
      <c r="H753">
        <v>1</v>
      </c>
      <c r="I753">
        <v>1</v>
      </c>
      <c r="J753">
        <v>0</v>
      </c>
      <c r="K753" s="1">
        <v>73294.48</v>
      </c>
      <c r="L753">
        <v>0</v>
      </c>
      <c r="M753">
        <v>10</v>
      </c>
      <c r="N753">
        <v>4295</v>
      </c>
      <c r="O753">
        <v>5</v>
      </c>
      <c r="P753">
        <v>8</v>
      </c>
      <c r="Q753">
        <v>0.5</v>
      </c>
      <c r="R753">
        <v>42950</v>
      </c>
      <c r="S753" t="str" cm="1">
        <f t="array" ref="S753">_xlfn.IFS(E756&lt;30,"18-29",E756&lt;45,"30-44",TRUE,"45+")</f>
        <v>30-44</v>
      </c>
      <c r="T753" t="str" cm="1">
        <f t="array" ref="T753">_xlfn.IFS(F753&lt;=2,"0-2 Years",F753&lt;=5,"3-5 Years",F753&lt;=8,"6-8 Years",TRUE,"9-10 Years")</f>
        <v>9-10 Years</v>
      </c>
      <c r="U753" t="str" cm="1">
        <f t="array" ref="U753">_xlfn.IFS(P753&gt;60,"High Risk",P753&gt;30,"Medium Risk",TRUE,"Low Risk")</f>
        <v>Low Risk</v>
      </c>
      <c r="V753">
        <f t="shared" si="11"/>
        <v>6</v>
      </c>
    </row>
    <row r="754" spans="1:22" hidden="1" x14ac:dyDescent="0.2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 s="2">
        <v>107749.03</v>
      </c>
      <c r="H754">
        <v>1</v>
      </c>
      <c r="I754">
        <v>1</v>
      </c>
      <c r="J754">
        <v>1</v>
      </c>
      <c r="K754" s="1">
        <v>3937.37</v>
      </c>
      <c r="L754">
        <v>0</v>
      </c>
      <c r="M754">
        <v>10</v>
      </c>
      <c r="N754">
        <v>4799</v>
      </c>
      <c r="O754">
        <v>6</v>
      </c>
      <c r="P754">
        <v>167</v>
      </c>
      <c r="Q754">
        <v>0.6</v>
      </c>
      <c r="R754">
        <v>47990</v>
      </c>
      <c r="S754" t="str" cm="1">
        <f t="array" ref="S754">_xlfn.IFS(E757&lt;30,"18-29",E757&lt;45,"30-44",TRUE,"45+")</f>
        <v>30-44</v>
      </c>
      <c r="T754" t="str" cm="1">
        <f t="array" ref="T754">_xlfn.IFS(F754&lt;=2,"0-2 Years",F754&lt;=5,"3-5 Years",F754&lt;=8,"6-8 Years",TRUE,"9-10 Years")</f>
        <v>6-8 Years</v>
      </c>
      <c r="U754" t="str" cm="1">
        <f t="array" ref="U754">_xlfn.IFS(P754&gt;60,"High Risk",P754&gt;30,"Medium Risk",TRUE,"Low Risk")</f>
        <v>High Risk</v>
      </c>
      <c r="V754">
        <f t="shared" si="11"/>
        <v>2</v>
      </c>
    </row>
    <row r="755" spans="1:22" hidden="1" x14ac:dyDescent="0.2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 s="2">
        <v>110777.26</v>
      </c>
      <c r="H755">
        <v>2</v>
      </c>
      <c r="I755">
        <v>1</v>
      </c>
      <c r="J755">
        <v>0</v>
      </c>
      <c r="K755" s="1">
        <v>2383.59</v>
      </c>
      <c r="L755">
        <v>0</v>
      </c>
      <c r="M755">
        <v>24</v>
      </c>
      <c r="N755">
        <v>4640</v>
      </c>
      <c r="O755">
        <v>3</v>
      </c>
      <c r="P755">
        <v>27</v>
      </c>
      <c r="Q755">
        <v>0.125</v>
      </c>
      <c r="R755">
        <v>111360</v>
      </c>
      <c r="S755" t="str" cm="1">
        <f t="array" ref="S755">_xlfn.IFS(E758&lt;30,"18-29",E758&lt;45,"30-44",TRUE,"45+")</f>
        <v>30-44</v>
      </c>
      <c r="T755" t="str" cm="1">
        <f t="array" ref="T755">_xlfn.IFS(F755&lt;=2,"0-2 Years",F755&lt;=5,"3-5 Years",F755&lt;=8,"6-8 Years",TRUE,"9-10 Years")</f>
        <v>0-2 Years</v>
      </c>
      <c r="U755" t="str" cm="1">
        <f t="array" ref="U755">_xlfn.IFS(P755&gt;60,"High Risk",P755&gt;30,"Medium Risk",TRUE,"Low Risk")</f>
        <v>Low Risk</v>
      </c>
      <c r="V755">
        <f t="shared" si="11"/>
        <v>4</v>
      </c>
    </row>
    <row r="756" spans="1:22" hidden="1" x14ac:dyDescent="0.2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 s="2">
        <v>166733.92000000001</v>
      </c>
      <c r="H756">
        <v>2</v>
      </c>
      <c r="I756">
        <v>1</v>
      </c>
      <c r="J756">
        <v>0</v>
      </c>
      <c r="K756" s="1">
        <v>14279.44</v>
      </c>
      <c r="L756">
        <v>0</v>
      </c>
      <c r="M756">
        <v>30</v>
      </c>
      <c r="N756">
        <v>1299</v>
      </c>
      <c r="O756">
        <v>4</v>
      </c>
      <c r="P756">
        <v>96</v>
      </c>
      <c r="Q756">
        <v>0.13333333333333333</v>
      </c>
      <c r="R756">
        <v>38970</v>
      </c>
      <c r="S756" t="str" cm="1">
        <f t="array" ref="S756">_xlfn.IFS(E759&lt;30,"18-29",E759&lt;45,"30-44",TRUE,"45+")</f>
        <v>18-29</v>
      </c>
      <c r="T756" t="str" cm="1">
        <f t="array" ref="T756">_xlfn.IFS(F756&lt;=2,"0-2 Years",F756&lt;=5,"3-5 Years",F756&lt;=8,"6-8 Years",TRUE,"9-10 Years")</f>
        <v>3-5 Years</v>
      </c>
      <c r="U756" t="str" cm="1">
        <f t="array" ref="U756">_xlfn.IFS(P756&gt;60,"High Risk",P756&gt;30,"Medium Risk",TRUE,"Low Risk")</f>
        <v>High Risk</v>
      </c>
      <c r="V756">
        <f t="shared" si="11"/>
        <v>3</v>
      </c>
    </row>
    <row r="757" spans="1:22" hidden="1" x14ac:dyDescent="0.2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 s="2">
        <v>157120.85999999999</v>
      </c>
      <c r="H757">
        <v>2</v>
      </c>
      <c r="I757">
        <v>1</v>
      </c>
      <c r="J757">
        <v>0</v>
      </c>
      <c r="K757" s="1">
        <v>141300.53</v>
      </c>
      <c r="L757">
        <v>0</v>
      </c>
      <c r="M757">
        <v>19</v>
      </c>
      <c r="N757">
        <v>2766</v>
      </c>
      <c r="O757">
        <v>6</v>
      </c>
      <c r="P757">
        <v>66</v>
      </c>
      <c r="Q757">
        <v>0.31578947368421051</v>
      </c>
      <c r="R757">
        <v>52554</v>
      </c>
      <c r="S757" t="str" cm="1">
        <f t="array" ref="S757">_xlfn.IFS(E760&lt;30,"18-29",E760&lt;45,"30-44",TRUE,"45+")</f>
        <v>30-44</v>
      </c>
      <c r="T757" t="str" cm="1">
        <f t="array" ref="T757">_xlfn.IFS(F757&lt;=2,"0-2 Years",F757&lt;=5,"3-5 Years",F757&lt;=8,"6-8 Years",TRUE,"9-10 Years")</f>
        <v>9-10 Years</v>
      </c>
      <c r="U757" t="str" cm="1">
        <f t="array" ref="U757">_xlfn.IFS(P757&gt;60,"High Risk",P757&gt;30,"Medium Risk",TRUE,"Low Risk")</f>
        <v>High Risk</v>
      </c>
      <c r="V757">
        <f t="shared" si="11"/>
        <v>3</v>
      </c>
    </row>
    <row r="758" spans="1:22" hidden="1" x14ac:dyDescent="0.2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 s="2">
        <v>127160.78</v>
      </c>
      <c r="H758">
        <v>2</v>
      </c>
      <c r="I758">
        <v>1</v>
      </c>
      <c r="J758">
        <v>0</v>
      </c>
      <c r="K758" s="1">
        <v>78140.75</v>
      </c>
      <c r="L758">
        <v>0</v>
      </c>
      <c r="M758">
        <v>3</v>
      </c>
      <c r="N758">
        <v>1211</v>
      </c>
      <c r="O758">
        <v>9</v>
      </c>
      <c r="P758">
        <v>105</v>
      </c>
      <c r="Q758">
        <v>1</v>
      </c>
      <c r="R758">
        <v>3633</v>
      </c>
      <c r="S758" t="str" cm="1">
        <f t="array" ref="S758">_xlfn.IFS(E761&lt;30,"18-29",E761&lt;45,"30-44",TRUE,"45+")</f>
        <v>45+</v>
      </c>
      <c r="T758" t="str" cm="1">
        <f t="array" ref="T758">_xlfn.IFS(F758&lt;=2,"0-2 Years",F758&lt;=5,"3-5 Years",F758&lt;=8,"6-8 Years",TRUE,"9-10 Years")</f>
        <v>0-2 Years</v>
      </c>
      <c r="U758" t="str" cm="1">
        <f t="array" ref="U758">_xlfn.IFS(P758&gt;60,"High Risk",P758&gt;30,"Medium Risk",TRUE,"Low Risk")</f>
        <v>High Risk</v>
      </c>
      <c r="V758">
        <f t="shared" si="11"/>
        <v>4</v>
      </c>
    </row>
    <row r="759" spans="1:22" hidden="1" x14ac:dyDescent="0.2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 s="2">
        <v>0</v>
      </c>
      <c r="H759">
        <v>2</v>
      </c>
      <c r="I759">
        <v>1</v>
      </c>
      <c r="J759">
        <v>1</v>
      </c>
      <c r="K759" s="1">
        <v>117431.1</v>
      </c>
      <c r="L759">
        <v>0</v>
      </c>
      <c r="M759">
        <v>19</v>
      </c>
      <c r="N759">
        <v>1584</v>
      </c>
      <c r="O759">
        <v>2</v>
      </c>
      <c r="P759">
        <v>79</v>
      </c>
      <c r="Q759">
        <v>0.10526315789473684</v>
      </c>
      <c r="R759">
        <v>30096</v>
      </c>
      <c r="S759" t="str" cm="1">
        <f t="array" ref="S759">_xlfn.IFS(E762&lt;30,"18-29",E762&lt;45,"30-44",TRUE,"45+")</f>
        <v>30-44</v>
      </c>
      <c r="T759" t="str" cm="1">
        <f t="array" ref="T759">_xlfn.IFS(F759&lt;=2,"0-2 Years",F759&lt;=5,"3-5 Years",F759&lt;=8,"6-8 Years",TRUE,"9-10 Years")</f>
        <v>0-2 Years</v>
      </c>
      <c r="U759" t="str" cm="1">
        <f t="array" ref="U759">_xlfn.IFS(P759&gt;60,"High Risk",P759&gt;30,"Medium Risk",TRUE,"Low Risk")</f>
        <v>High Risk</v>
      </c>
      <c r="V759">
        <f t="shared" si="11"/>
        <v>4</v>
      </c>
    </row>
    <row r="760" spans="1:22" hidden="1" x14ac:dyDescent="0.2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 s="2">
        <v>156091.97</v>
      </c>
      <c r="H760">
        <v>1</v>
      </c>
      <c r="I760">
        <v>1</v>
      </c>
      <c r="J760">
        <v>0</v>
      </c>
      <c r="K760" s="1">
        <v>72008.61</v>
      </c>
      <c r="L760">
        <v>0</v>
      </c>
      <c r="M760">
        <v>21</v>
      </c>
      <c r="N760">
        <v>971</v>
      </c>
      <c r="O760">
        <v>1</v>
      </c>
      <c r="P760">
        <v>160</v>
      </c>
      <c r="Q760">
        <v>4.7619047619047616E-2</v>
      </c>
      <c r="R760">
        <v>20391</v>
      </c>
      <c r="S760" t="str" cm="1">
        <f t="array" ref="S760">_xlfn.IFS(E763&lt;30,"18-29",E763&lt;45,"30-44",TRUE,"45+")</f>
        <v>30-44</v>
      </c>
      <c r="T760" t="str" cm="1">
        <f t="array" ref="T760">_xlfn.IFS(F760&lt;=2,"0-2 Years",F760&lt;=5,"3-5 Years",F760&lt;=8,"6-8 Years",TRUE,"9-10 Years")</f>
        <v>9-10 Years</v>
      </c>
      <c r="U760" t="str" cm="1">
        <f t="array" ref="U760">_xlfn.IFS(P760&gt;60,"High Risk",P760&gt;30,"Medium Risk",TRUE,"Low Risk")</f>
        <v>High Risk</v>
      </c>
      <c r="V760">
        <f t="shared" si="11"/>
        <v>5</v>
      </c>
    </row>
    <row r="761" spans="1:22" hidden="1" x14ac:dyDescent="0.2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 s="2">
        <v>98668.18</v>
      </c>
      <c r="H761">
        <v>1</v>
      </c>
      <c r="I761">
        <v>1</v>
      </c>
      <c r="J761">
        <v>1</v>
      </c>
      <c r="K761" s="1">
        <v>60887.58</v>
      </c>
      <c r="L761">
        <v>0</v>
      </c>
      <c r="M761">
        <v>24</v>
      </c>
      <c r="N761">
        <v>4552</v>
      </c>
      <c r="O761">
        <v>9</v>
      </c>
      <c r="P761">
        <v>170</v>
      </c>
      <c r="Q761">
        <v>0.375</v>
      </c>
      <c r="R761">
        <v>109248</v>
      </c>
      <c r="S761" t="str" cm="1">
        <f t="array" ref="S761">_xlfn.IFS(E764&lt;30,"18-29",E764&lt;45,"30-44",TRUE,"45+")</f>
        <v>30-44</v>
      </c>
      <c r="T761" t="str" cm="1">
        <f t="array" ref="T761">_xlfn.IFS(F761&lt;=2,"0-2 Years",F761&lt;=5,"3-5 Years",F761&lt;=8,"6-8 Years",TRUE,"9-10 Years")</f>
        <v>3-5 Years</v>
      </c>
      <c r="U761" t="str" cm="1">
        <f t="array" ref="U761">_xlfn.IFS(P761&gt;60,"High Risk",P761&gt;30,"Medium Risk",TRUE,"Low Risk")</f>
        <v>High Risk</v>
      </c>
      <c r="V761">
        <f t="shared" si="11"/>
        <v>3</v>
      </c>
    </row>
    <row r="762" spans="1:22" hidden="1" x14ac:dyDescent="0.2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 s="2">
        <v>134022.06</v>
      </c>
      <c r="H762">
        <v>1</v>
      </c>
      <c r="I762">
        <v>1</v>
      </c>
      <c r="J762">
        <v>0</v>
      </c>
      <c r="K762" s="1">
        <v>194764.83</v>
      </c>
      <c r="L762">
        <v>0</v>
      </c>
      <c r="M762">
        <v>2</v>
      </c>
      <c r="N762">
        <v>1832</v>
      </c>
      <c r="O762">
        <v>8</v>
      </c>
      <c r="P762">
        <v>88</v>
      </c>
      <c r="Q762">
        <v>1</v>
      </c>
      <c r="R762">
        <v>3664</v>
      </c>
      <c r="S762" t="str" cm="1">
        <f t="array" ref="S762">_xlfn.IFS(E765&lt;30,"18-29",E765&lt;45,"30-44",TRUE,"45+")</f>
        <v>18-29</v>
      </c>
      <c r="T762" t="str" cm="1">
        <f t="array" ref="T762">_xlfn.IFS(F762&lt;=2,"0-2 Years",F762&lt;=5,"3-5 Years",F762&lt;=8,"6-8 Years",TRUE,"9-10 Years")</f>
        <v>3-5 Years</v>
      </c>
      <c r="U762" t="str" cm="1">
        <f t="array" ref="U762">_xlfn.IFS(P762&gt;60,"High Risk",P762&gt;30,"Medium Risk",TRUE,"Low Risk")</f>
        <v>High Risk</v>
      </c>
      <c r="V762">
        <f t="shared" si="11"/>
        <v>5</v>
      </c>
    </row>
    <row r="763" spans="1:22" hidden="1" x14ac:dyDescent="0.2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 s="2">
        <v>124151.09</v>
      </c>
      <c r="H763">
        <v>1</v>
      </c>
      <c r="I763">
        <v>1</v>
      </c>
      <c r="J763">
        <v>0</v>
      </c>
      <c r="K763" s="1">
        <v>88705.14</v>
      </c>
      <c r="L763">
        <v>1</v>
      </c>
      <c r="M763">
        <v>16</v>
      </c>
      <c r="N763">
        <v>3738</v>
      </c>
      <c r="O763">
        <v>8</v>
      </c>
      <c r="P763">
        <v>133</v>
      </c>
      <c r="Q763">
        <v>0.5</v>
      </c>
      <c r="R763">
        <v>59808</v>
      </c>
      <c r="S763" t="str" cm="1">
        <f t="array" ref="S763">_xlfn.IFS(E766&lt;30,"18-29",E766&lt;45,"30-44",TRUE,"45+")</f>
        <v>30-44</v>
      </c>
      <c r="T763" t="str" cm="1">
        <f t="array" ref="T763">_xlfn.IFS(F763&lt;=2,"0-2 Years",F763&lt;=5,"3-5 Years",F763&lt;=8,"6-8 Years",TRUE,"9-10 Years")</f>
        <v>3-5 Years</v>
      </c>
      <c r="U763" t="str" cm="1">
        <f t="array" ref="U763">_xlfn.IFS(P763&gt;60,"High Risk",P763&gt;30,"Medium Risk",TRUE,"Low Risk")</f>
        <v>High Risk</v>
      </c>
      <c r="V763">
        <f t="shared" si="11"/>
        <v>5</v>
      </c>
    </row>
    <row r="764" spans="1:22" hidden="1" x14ac:dyDescent="0.2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 s="2">
        <v>77253.5</v>
      </c>
      <c r="H764">
        <v>1</v>
      </c>
      <c r="I764">
        <v>0</v>
      </c>
      <c r="J764">
        <v>0</v>
      </c>
      <c r="K764" s="1">
        <v>35817.97</v>
      </c>
      <c r="L764">
        <v>1</v>
      </c>
      <c r="M764">
        <v>6</v>
      </c>
      <c r="N764">
        <v>2311</v>
      </c>
      <c r="O764">
        <v>9</v>
      </c>
      <c r="P764">
        <v>1</v>
      </c>
      <c r="Q764">
        <v>1</v>
      </c>
      <c r="R764">
        <v>13866</v>
      </c>
      <c r="S764" t="str" cm="1">
        <f t="array" ref="S764">_xlfn.IFS(E767&lt;30,"18-29",E767&lt;45,"30-44",TRUE,"45+")</f>
        <v>18-29</v>
      </c>
      <c r="T764" t="str" cm="1">
        <f t="array" ref="T764">_xlfn.IFS(F764&lt;=2,"0-2 Years",F764&lt;=5,"3-5 Years",F764&lt;=8,"6-8 Years",TRUE,"9-10 Years")</f>
        <v>6-8 Years</v>
      </c>
      <c r="U764" t="str" cm="1">
        <f t="array" ref="U764">_xlfn.IFS(P764&gt;60,"High Risk",P764&gt;30,"Medium Risk",TRUE,"Low Risk")</f>
        <v>Low Risk</v>
      </c>
      <c r="V764">
        <f t="shared" si="11"/>
        <v>5</v>
      </c>
    </row>
    <row r="765" spans="1:22" x14ac:dyDescent="0.2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 s="2">
        <v>114292.48</v>
      </c>
      <c r="H765">
        <v>1</v>
      </c>
      <c r="I765">
        <v>1</v>
      </c>
      <c r="J765">
        <v>0</v>
      </c>
      <c r="K765" s="1">
        <v>31520.400000000001</v>
      </c>
      <c r="L765">
        <v>0</v>
      </c>
      <c r="M765">
        <v>25</v>
      </c>
      <c r="N765">
        <v>416</v>
      </c>
      <c r="O765">
        <v>4</v>
      </c>
      <c r="P765">
        <v>131</v>
      </c>
      <c r="Q765">
        <v>0.16</v>
      </c>
      <c r="R765">
        <v>10400</v>
      </c>
      <c r="S765" t="str" cm="1">
        <f t="array" ref="S765">_xlfn.IFS(E768&lt;30,"18-29",E768&lt;45,"30-44",TRUE,"45+")</f>
        <v>45+</v>
      </c>
      <c r="T765" t="str" cm="1">
        <f t="array" ref="T765">_xlfn.IFS(F765&lt;=2,"0-2 Years",F765&lt;=5,"3-5 Years",F765&lt;=8,"6-8 Years",TRUE,"9-10 Years")</f>
        <v>0-2 Years</v>
      </c>
      <c r="U765" t="str" cm="1">
        <f t="array" ref="U765">_xlfn.IFS(P765&gt;60,"High Risk",P765&gt;30,"Medium Risk",TRUE,"Low Risk")</f>
        <v>High Risk</v>
      </c>
      <c r="V765">
        <f t="shared" si="11"/>
        <v>6</v>
      </c>
    </row>
    <row r="766" spans="1:22" hidden="1" x14ac:dyDescent="0.2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 s="2">
        <v>140080.32000000001</v>
      </c>
      <c r="H766">
        <v>3</v>
      </c>
      <c r="I766">
        <v>1</v>
      </c>
      <c r="J766">
        <v>1</v>
      </c>
      <c r="K766" s="1">
        <v>157908.19</v>
      </c>
      <c r="L766">
        <v>1</v>
      </c>
      <c r="M766">
        <v>7</v>
      </c>
      <c r="N766">
        <v>1966</v>
      </c>
      <c r="O766">
        <v>10</v>
      </c>
      <c r="P766">
        <v>148</v>
      </c>
      <c r="Q766">
        <v>1</v>
      </c>
      <c r="R766">
        <v>13762</v>
      </c>
      <c r="S766" t="str" cm="1">
        <f t="array" ref="S766">_xlfn.IFS(E769&lt;30,"18-29",E769&lt;45,"30-44",TRUE,"45+")</f>
        <v>45+</v>
      </c>
      <c r="T766" t="str" cm="1">
        <f t="array" ref="T766">_xlfn.IFS(F766&lt;=2,"0-2 Years",F766&lt;=5,"3-5 Years",F766&lt;=8,"6-8 Years",TRUE,"9-10 Years")</f>
        <v>0-2 Years</v>
      </c>
      <c r="U766" t="str" cm="1">
        <f t="array" ref="U766">_xlfn.IFS(P766&gt;60,"High Risk",P766&gt;30,"Medium Risk",TRUE,"Low Risk")</f>
        <v>High Risk</v>
      </c>
      <c r="V766">
        <f t="shared" si="11"/>
        <v>1</v>
      </c>
    </row>
    <row r="767" spans="1:22" x14ac:dyDescent="0.2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 s="2">
        <v>135277.96</v>
      </c>
      <c r="H767">
        <v>1</v>
      </c>
      <c r="I767">
        <v>1</v>
      </c>
      <c r="J767">
        <v>0</v>
      </c>
      <c r="K767" s="1">
        <v>142200.15</v>
      </c>
      <c r="L767">
        <v>0</v>
      </c>
      <c r="M767">
        <v>4</v>
      </c>
      <c r="N767">
        <v>4334</v>
      </c>
      <c r="O767">
        <v>4</v>
      </c>
      <c r="P767">
        <v>174</v>
      </c>
      <c r="Q767">
        <v>1</v>
      </c>
      <c r="R767">
        <v>17336</v>
      </c>
      <c r="S767" t="str" cm="1">
        <f t="array" ref="S767">_xlfn.IFS(E770&lt;30,"18-29",E770&lt;45,"30-44",TRUE,"45+")</f>
        <v>30-44</v>
      </c>
      <c r="T767" t="str" cm="1">
        <f t="array" ref="T767">_xlfn.IFS(F767&lt;=2,"0-2 Years",F767&lt;=5,"3-5 Years",F767&lt;=8,"6-8 Years",TRUE,"9-10 Years")</f>
        <v>0-2 Years</v>
      </c>
      <c r="U767" t="str" cm="1">
        <f t="array" ref="U767">_xlfn.IFS(P767&gt;60,"High Risk",P767&gt;30,"Medium Risk",TRUE,"Low Risk")</f>
        <v>High Risk</v>
      </c>
      <c r="V767">
        <f t="shared" si="11"/>
        <v>6</v>
      </c>
    </row>
    <row r="768" spans="1:22" hidden="1" x14ac:dyDescent="0.2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 s="2">
        <v>0</v>
      </c>
      <c r="H768">
        <v>2</v>
      </c>
      <c r="I768">
        <v>0</v>
      </c>
      <c r="J768">
        <v>1</v>
      </c>
      <c r="K768" s="1">
        <v>182055.36</v>
      </c>
      <c r="L768">
        <v>0</v>
      </c>
      <c r="M768">
        <v>15</v>
      </c>
      <c r="N768">
        <v>3688</v>
      </c>
      <c r="O768">
        <v>1</v>
      </c>
      <c r="P768">
        <v>146</v>
      </c>
      <c r="Q768">
        <v>6.6666666666666666E-2</v>
      </c>
      <c r="R768">
        <v>55320</v>
      </c>
      <c r="S768" t="str" cm="1">
        <f t="array" ref="S768">_xlfn.IFS(E771&lt;30,"18-29",E771&lt;45,"30-44",TRUE,"45+")</f>
        <v>45+</v>
      </c>
      <c r="T768" t="str" cm="1">
        <f t="array" ref="T768">_xlfn.IFS(F768&lt;=2,"0-2 Years",F768&lt;=5,"3-5 Years",F768&lt;=8,"6-8 Years",TRUE,"9-10 Years")</f>
        <v>0-2 Years</v>
      </c>
      <c r="U768" t="str" cm="1">
        <f t="array" ref="U768">_xlfn.IFS(P768&gt;60,"High Risk",P768&gt;30,"Medium Risk",TRUE,"Low Risk")</f>
        <v>High Risk</v>
      </c>
      <c r="V768">
        <f t="shared" si="11"/>
        <v>5</v>
      </c>
    </row>
    <row r="769" spans="1:22" hidden="1" x14ac:dyDescent="0.2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 s="2">
        <v>115920.62</v>
      </c>
      <c r="H769">
        <v>2</v>
      </c>
      <c r="I769">
        <v>0</v>
      </c>
      <c r="J769">
        <v>0</v>
      </c>
      <c r="K769" s="1">
        <v>157552.07999999999</v>
      </c>
      <c r="L769">
        <v>1</v>
      </c>
      <c r="M769">
        <v>28</v>
      </c>
      <c r="N769">
        <v>4729</v>
      </c>
      <c r="O769">
        <v>5</v>
      </c>
      <c r="P769">
        <v>53</v>
      </c>
      <c r="Q769">
        <v>0.17857142857142858</v>
      </c>
      <c r="R769">
        <v>132412</v>
      </c>
      <c r="S769" t="str" cm="1">
        <f t="array" ref="S769">_xlfn.IFS(E772&lt;30,"18-29",E772&lt;45,"30-44",TRUE,"45+")</f>
        <v>30-44</v>
      </c>
      <c r="T769" t="str" cm="1">
        <f t="array" ref="T769">_xlfn.IFS(F769&lt;=2,"0-2 Years",F769&lt;=5,"3-5 Years",F769&lt;=8,"6-8 Years",TRUE,"9-10 Years")</f>
        <v>9-10 Years</v>
      </c>
      <c r="U769" t="str" cm="1">
        <f t="array" ref="U769">_xlfn.IFS(P769&gt;60,"High Risk",P769&gt;30,"Medium Risk",TRUE,"Low Risk")</f>
        <v>Medium Risk</v>
      </c>
      <c r="V769">
        <f t="shared" si="11"/>
        <v>4</v>
      </c>
    </row>
    <row r="770" spans="1:22" hidden="1" x14ac:dyDescent="0.2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 s="2">
        <v>119782.72</v>
      </c>
      <c r="H770">
        <v>2</v>
      </c>
      <c r="I770">
        <v>0</v>
      </c>
      <c r="J770">
        <v>0</v>
      </c>
      <c r="K770" s="1">
        <v>120284.67</v>
      </c>
      <c r="L770">
        <v>0</v>
      </c>
      <c r="M770">
        <v>25</v>
      </c>
      <c r="N770">
        <v>2809</v>
      </c>
      <c r="O770">
        <v>7</v>
      </c>
      <c r="P770">
        <v>42</v>
      </c>
      <c r="Q770">
        <v>0.28000000000000003</v>
      </c>
      <c r="R770">
        <v>70225</v>
      </c>
      <c r="S770" t="str" cm="1">
        <f t="array" ref="S770">_xlfn.IFS(E773&lt;30,"18-29",E773&lt;45,"30-44",TRUE,"45+")</f>
        <v>30-44</v>
      </c>
      <c r="T770" t="str" cm="1">
        <f t="array" ref="T770">_xlfn.IFS(F770&lt;=2,"0-2 Years",F770&lt;=5,"3-5 Years",F770&lt;=8,"6-8 Years",TRUE,"9-10 Years")</f>
        <v>0-2 Years</v>
      </c>
      <c r="U770" t="str" cm="1">
        <f t="array" ref="U770">_xlfn.IFS(P770&gt;60,"High Risk",P770&gt;30,"Medium Risk",TRUE,"Low Risk")</f>
        <v>Medium Risk</v>
      </c>
      <c r="V770">
        <f t="shared" si="11"/>
        <v>4</v>
      </c>
    </row>
    <row r="771" spans="1:22" hidden="1" x14ac:dyDescent="0.2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 s="2">
        <v>114715.71</v>
      </c>
      <c r="H771">
        <v>1</v>
      </c>
      <c r="I771">
        <v>0</v>
      </c>
      <c r="J771">
        <v>1</v>
      </c>
      <c r="K771" s="1">
        <v>24506.95</v>
      </c>
      <c r="L771">
        <v>1</v>
      </c>
      <c r="M771">
        <v>6</v>
      </c>
      <c r="N771">
        <v>1016</v>
      </c>
      <c r="O771">
        <v>6</v>
      </c>
      <c r="P771">
        <v>83</v>
      </c>
      <c r="Q771">
        <v>1</v>
      </c>
      <c r="R771">
        <v>6096</v>
      </c>
      <c r="S771" t="str" cm="1">
        <f t="array" ref="S771">_xlfn.IFS(E774&lt;30,"18-29",E774&lt;45,"30-44",TRUE,"45+")</f>
        <v>30-44</v>
      </c>
      <c r="T771" t="str" cm="1">
        <f t="array" ref="T771">_xlfn.IFS(F771&lt;=2,"0-2 Years",F771&lt;=5,"3-5 Years",F771&lt;=8,"6-8 Years",TRUE,"9-10 Years")</f>
        <v>0-2 Years</v>
      </c>
      <c r="U771" t="str" cm="1">
        <f t="array" ref="U771">_xlfn.IFS(P771&gt;60,"High Risk",P771&gt;30,"Medium Risk",TRUE,"Low Risk")</f>
        <v>High Risk</v>
      </c>
      <c r="V771">
        <f t="shared" ref="V771:V834" si="12">IF(J771=0,3,0)+IF(G771=0,3,0)+IF(H771=1,2,0)+IF(E771&gt;45,1,0)+IF(F771&lt;3,1,0)</f>
        <v>4</v>
      </c>
    </row>
    <row r="772" spans="1:22" hidden="1" x14ac:dyDescent="0.2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 s="2">
        <v>129748.54</v>
      </c>
      <c r="H772">
        <v>2</v>
      </c>
      <c r="I772">
        <v>0</v>
      </c>
      <c r="J772">
        <v>0</v>
      </c>
      <c r="K772" s="1">
        <v>47271.61</v>
      </c>
      <c r="L772">
        <v>1</v>
      </c>
      <c r="M772">
        <v>28</v>
      </c>
      <c r="N772">
        <v>1746</v>
      </c>
      <c r="O772">
        <v>4</v>
      </c>
      <c r="P772">
        <v>145</v>
      </c>
      <c r="Q772">
        <v>0.14285714285714285</v>
      </c>
      <c r="R772">
        <v>48888</v>
      </c>
      <c r="S772" t="str" cm="1">
        <f t="array" ref="S772">_xlfn.IFS(E775&lt;30,"18-29",E775&lt;45,"30-44",TRUE,"45+")</f>
        <v>30-44</v>
      </c>
      <c r="T772" t="str" cm="1">
        <f t="array" ref="T772">_xlfn.IFS(F772&lt;=2,"0-2 Years",F772&lt;=5,"3-5 Years",F772&lt;=8,"6-8 Years",TRUE,"9-10 Years")</f>
        <v>0-2 Years</v>
      </c>
      <c r="U772" t="str" cm="1">
        <f t="array" ref="U772">_xlfn.IFS(P772&gt;60,"High Risk",P772&gt;30,"Medium Risk",TRUE,"Low Risk")</f>
        <v>High Risk</v>
      </c>
      <c r="V772">
        <f t="shared" si="12"/>
        <v>4</v>
      </c>
    </row>
    <row r="773" spans="1:22" hidden="1" x14ac:dyDescent="0.2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 s="2">
        <v>129722.57</v>
      </c>
      <c r="H773">
        <v>1</v>
      </c>
      <c r="I773">
        <v>0</v>
      </c>
      <c r="J773">
        <v>0</v>
      </c>
      <c r="K773" s="1">
        <v>41176.6</v>
      </c>
      <c r="L773">
        <v>0</v>
      </c>
      <c r="M773">
        <v>9</v>
      </c>
      <c r="N773">
        <v>917</v>
      </c>
      <c r="O773">
        <v>7</v>
      </c>
      <c r="P773">
        <v>130</v>
      </c>
      <c r="Q773">
        <v>0.77777777777777779</v>
      </c>
      <c r="R773">
        <v>8253</v>
      </c>
      <c r="S773" t="str" cm="1">
        <f t="array" ref="S773">_xlfn.IFS(E776&lt;30,"18-29",E776&lt;45,"30-44",TRUE,"45+")</f>
        <v>45+</v>
      </c>
      <c r="T773" t="str" cm="1">
        <f t="array" ref="T773">_xlfn.IFS(F773&lt;=2,"0-2 Years",F773&lt;=5,"3-5 Years",F773&lt;=8,"6-8 Years",TRUE,"9-10 Years")</f>
        <v>3-5 Years</v>
      </c>
      <c r="U773" t="str" cm="1">
        <f t="array" ref="U773">_xlfn.IFS(P773&gt;60,"High Risk",P773&gt;30,"Medium Risk",TRUE,"Low Risk")</f>
        <v>High Risk</v>
      </c>
      <c r="V773">
        <f t="shared" si="12"/>
        <v>5</v>
      </c>
    </row>
    <row r="774" spans="1:22" hidden="1" x14ac:dyDescent="0.2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 s="2">
        <v>0</v>
      </c>
      <c r="H774">
        <v>2</v>
      </c>
      <c r="I774">
        <v>0</v>
      </c>
      <c r="J774">
        <v>1</v>
      </c>
      <c r="K774" s="1">
        <v>9468.64</v>
      </c>
      <c r="L774">
        <v>0</v>
      </c>
      <c r="M774">
        <v>20</v>
      </c>
      <c r="N774">
        <v>1094</v>
      </c>
      <c r="O774">
        <v>3</v>
      </c>
      <c r="P774">
        <v>159</v>
      </c>
      <c r="Q774">
        <v>0.15</v>
      </c>
      <c r="R774">
        <v>21880</v>
      </c>
      <c r="S774" t="str" cm="1">
        <f t="array" ref="S774">_xlfn.IFS(E777&lt;30,"18-29",E777&lt;45,"30-44",TRUE,"45+")</f>
        <v>30-44</v>
      </c>
      <c r="T774" t="str" cm="1">
        <f t="array" ref="T774">_xlfn.IFS(F774&lt;=2,"0-2 Years",F774&lt;=5,"3-5 Years",F774&lt;=8,"6-8 Years",TRUE,"9-10 Years")</f>
        <v>0-2 Years</v>
      </c>
      <c r="U774" t="str" cm="1">
        <f t="array" ref="U774">_xlfn.IFS(P774&gt;60,"High Risk",P774&gt;30,"Medium Risk",TRUE,"Low Risk")</f>
        <v>High Risk</v>
      </c>
      <c r="V774">
        <f t="shared" si="12"/>
        <v>4</v>
      </c>
    </row>
    <row r="775" spans="1:22" hidden="1" x14ac:dyDescent="0.2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 s="2">
        <v>139180.20000000001</v>
      </c>
      <c r="H775">
        <v>1</v>
      </c>
      <c r="I775">
        <v>0</v>
      </c>
      <c r="J775">
        <v>0</v>
      </c>
      <c r="K775" s="1">
        <v>123880.19</v>
      </c>
      <c r="L775">
        <v>0</v>
      </c>
      <c r="M775">
        <v>9</v>
      </c>
      <c r="N775">
        <v>3389</v>
      </c>
      <c r="O775">
        <v>10</v>
      </c>
      <c r="P775">
        <v>152</v>
      </c>
      <c r="Q775">
        <v>1</v>
      </c>
      <c r="R775">
        <v>30501</v>
      </c>
      <c r="S775" t="str" cm="1">
        <f t="array" ref="S775">_xlfn.IFS(E778&lt;30,"18-29",E778&lt;45,"30-44",TRUE,"45+")</f>
        <v>45+</v>
      </c>
      <c r="T775" t="str" cm="1">
        <f t="array" ref="T775">_xlfn.IFS(F775&lt;=2,"0-2 Years",F775&lt;=5,"3-5 Years",F775&lt;=8,"6-8 Years",TRUE,"9-10 Years")</f>
        <v>3-5 Years</v>
      </c>
      <c r="U775" t="str" cm="1">
        <f t="array" ref="U775">_xlfn.IFS(P775&gt;60,"High Risk",P775&gt;30,"Medium Risk",TRUE,"Low Risk")</f>
        <v>High Risk</v>
      </c>
      <c r="V775">
        <f t="shared" si="12"/>
        <v>5</v>
      </c>
    </row>
    <row r="776" spans="1:22" hidden="1" x14ac:dyDescent="0.2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 s="2">
        <v>113599.74</v>
      </c>
      <c r="H776">
        <v>2</v>
      </c>
      <c r="I776">
        <v>1</v>
      </c>
      <c r="J776">
        <v>0</v>
      </c>
      <c r="K776" s="1">
        <v>158887.09</v>
      </c>
      <c r="L776">
        <v>1</v>
      </c>
      <c r="M776">
        <v>6</v>
      </c>
      <c r="N776">
        <v>3647</v>
      </c>
      <c r="O776">
        <v>2</v>
      </c>
      <c r="P776">
        <v>153</v>
      </c>
      <c r="Q776">
        <v>0.33333333333333331</v>
      </c>
      <c r="R776">
        <v>21882</v>
      </c>
      <c r="S776" t="str" cm="1">
        <f t="array" ref="S776">_xlfn.IFS(E779&lt;30,"18-29",E779&lt;45,"30-44",TRUE,"45+")</f>
        <v>18-29</v>
      </c>
      <c r="T776" t="str" cm="1">
        <f t="array" ref="T776">_xlfn.IFS(F776&lt;=2,"0-2 Years",F776&lt;=5,"3-5 Years",F776&lt;=8,"6-8 Years",TRUE,"9-10 Years")</f>
        <v>6-8 Years</v>
      </c>
      <c r="U776" t="str" cm="1">
        <f t="array" ref="U776">_xlfn.IFS(P776&gt;60,"High Risk",P776&gt;30,"Medium Risk",TRUE,"Low Risk")</f>
        <v>High Risk</v>
      </c>
      <c r="V776">
        <f t="shared" si="12"/>
        <v>4</v>
      </c>
    </row>
    <row r="777" spans="1:22" hidden="1" x14ac:dyDescent="0.2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 s="2">
        <v>134944</v>
      </c>
      <c r="H777">
        <v>1</v>
      </c>
      <c r="I777">
        <v>1</v>
      </c>
      <c r="J777">
        <v>1</v>
      </c>
      <c r="K777" s="1">
        <v>117036.38</v>
      </c>
      <c r="L777">
        <v>0</v>
      </c>
      <c r="M777">
        <v>17</v>
      </c>
      <c r="N777">
        <v>2970</v>
      </c>
      <c r="O777">
        <v>10</v>
      </c>
      <c r="P777">
        <v>167</v>
      </c>
      <c r="Q777">
        <v>0.58823529411764708</v>
      </c>
      <c r="R777">
        <v>50490</v>
      </c>
      <c r="S777" t="str" cm="1">
        <f t="array" ref="S777">_xlfn.IFS(E780&lt;30,"18-29",E780&lt;45,"30-44",TRUE,"45+")</f>
        <v>18-29</v>
      </c>
      <c r="T777" t="str" cm="1">
        <f t="array" ref="T777">_xlfn.IFS(F777&lt;=2,"0-2 Years",F777&lt;=5,"3-5 Years",F777&lt;=8,"6-8 Years",TRUE,"9-10 Years")</f>
        <v>6-8 Years</v>
      </c>
      <c r="U777" t="str" cm="1">
        <f t="array" ref="U777">_xlfn.IFS(P777&gt;60,"High Risk",P777&gt;30,"Medium Risk",TRUE,"Low Risk")</f>
        <v>High Risk</v>
      </c>
      <c r="V777">
        <f t="shared" si="12"/>
        <v>2</v>
      </c>
    </row>
    <row r="778" spans="1:22" x14ac:dyDescent="0.2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 s="2">
        <v>116922.25</v>
      </c>
      <c r="H778">
        <v>1</v>
      </c>
      <c r="I778">
        <v>1</v>
      </c>
      <c r="J778">
        <v>0</v>
      </c>
      <c r="K778" s="1">
        <v>120415.61</v>
      </c>
      <c r="L778">
        <v>1</v>
      </c>
      <c r="M778">
        <v>30</v>
      </c>
      <c r="N778">
        <v>3428</v>
      </c>
      <c r="O778">
        <v>0</v>
      </c>
      <c r="P778">
        <v>43</v>
      </c>
      <c r="Q778">
        <v>0</v>
      </c>
      <c r="R778">
        <v>102840</v>
      </c>
      <c r="S778" t="str" cm="1">
        <f t="array" ref="S778">_xlfn.IFS(E781&lt;30,"18-29",E781&lt;45,"30-44",TRUE,"45+")</f>
        <v>30-44</v>
      </c>
      <c r="T778" t="str" cm="1">
        <f t="array" ref="T778">_xlfn.IFS(F778&lt;=2,"0-2 Years",F778&lt;=5,"3-5 Years",F778&lt;=8,"6-8 Years",TRUE,"9-10 Years")</f>
        <v>6-8 Years</v>
      </c>
      <c r="U778" t="str" cm="1">
        <f t="array" ref="U778">_xlfn.IFS(P778&gt;60,"High Risk",P778&gt;30,"Medium Risk",TRUE,"Low Risk")</f>
        <v>Medium Risk</v>
      </c>
      <c r="V778">
        <f t="shared" si="12"/>
        <v>6</v>
      </c>
    </row>
    <row r="779" spans="1:22" hidden="1" x14ac:dyDescent="0.2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 s="2">
        <v>118945.09</v>
      </c>
      <c r="H779">
        <v>1</v>
      </c>
      <c r="I779">
        <v>0</v>
      </c>
      <c r="J779">
        <v>0</v>
      </c>
      <c r="K779" s="1">
        <v>16064.25</v>
      </c>
      <c r="L779">
        <v>1</v>
      </c>
      <c r="M779">
        <v>28</v>
      </c>
      <c r="N779">
        <v>2068</v>
      </c>
      <c r="O779">
        <v>9</v>
      </c>
      <c r="P779">
        <v>76</v>
      </c>
      <c r="Q779">
        <v>0.32142857142857145</v>
      </c>
      <c r="R779">
        <v>57904</v>
      </c>
      <c r="S779" t="str" cm="1">
        <f t="array" ref="S779">_xlfn.IFS(E782&lt;30,"18-29",E782&lt;45,"30-44",TRUE,"45+")</f>
        <v>18-29</v>
      </c>
      <c r="T779" t="str" cm="1">
        <f t="array" ref="T779">_xlfn.IFS(F779&lt;=2,"0-2 Years",F779&lt;=5,"3-5 Years",F779&lt;=8,"6-8 Years",TRUE,"9-10 Years")</f>
        <v>9-10 Years</v>
      </c>
      <c r="U779" t="str" cm="1">
        <f t="array" ref="U779">_xlfn.IFS(P779&gt;60,"High Risk",P779&gt;30,"Medium Risk",TRUE,"Low Risk")</f>
        <v>High Risk</v>
      </c>
      <c r="V779">
        <f t="shared" si="12"/>
        <v>5</v>
      </c>
    </row>
    <row r="780" spans="1:22" hidden="1" x14ac:dyDescent="0.2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 s="2">
        <v>0</v>
      </c>
      <c r="H780">
        <v>2</v>
      </c>
      <c r="I780">
        <v>1</v>
      </c>
      <c r="J780">
        <v>1</v>
      </c>
      <c r="K780" s="1">
        <v>52615.62</v>
      </c>
      <c r="L780">
        <v>0</v>
      </c>
      <c r="M780">
        <v>26</v>
      </c>
      <c r="N780">
        <v>210</v>
      </c>
      <c r="O780">
        <v>4</v>
      </c>
      <c r="P780">
        <v>103</v>
      </c>
      <c r="Q780">
        <v>0.15384615384615385</v>
      </c>
      <c r="R780">
        <v>5460</v>
      </c>
      <c r="S780" t="str" cm="1">
        <f t="array" ref="S780">_xlfn.IFS(E783&lt;30,"18-29",E783&lt;45,"30-44",TRUE,"45+")</f>
        <v>18-29</v>
      </c>
      <c r="T780" t="str" cm="1">
        <f t="array" ref="T780">_xlfn.IFS(F780&lt;=2,"0-2 Years",F780&lt;=5,"3-5 Years",F780&lt;=8,"6-8 Years",TRUE,"9-10 Years")</f>
        <v>6-8 Years</v>
      </c>
      <c r="U780" t="str" cm="1">
        <f t="array" ref="U780">_xlfn.IFS(P780&gt;60,"High Risk",P780&gt;30,"Medium Risk",TRUE,"Low Risk")</f>
        <v>High Risk</v>
      </c>
      <c r="V780">
        <f t="shared" si="12"/>
        <v>3</v>
      </c>
    </row>
    <row r="781" spans="1:22" hidden="1" x14ac:dyDescent="0.2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 s="2">
        <v>119182.73</v>
      </c>
      <c r="H781">
        <v>1</v>
      </c>
      <c r="I781">
        <v>0</v>
      </c>
      <c r="J781">
        <v>0</v>
      </c>
      <c r="K781" s="1">
        <v>121210.09</v>
      </c>
      <c r="L781">
        <v>0</v>
      </c>
      <c r="M781">
        <v>17</v>
      </c>
      <c r="N781">
        <v>4074</v>
      </c>
      <c r="O781">
        <v>0</v>
      </c>
      <c r="P781">
        <v>2</v>
      </c>
      <c r="Q781">
        <v>0</v>
      </c>
      <c r="R781">
        <v>69258</v>
      </c>
      <c r="S781" t="str" cm="1">
        <f t="array" ref="S781">_xlfn.IFS(E784&lt;30,"18-29",E784&lt;45,"30-44",TRUE,"45+")</f>
        <v>30-44</v>
      </c>
      <c r="T781" t="str" cm="1">
        <f t="array" ref="T781">_xlfn.IFS(F781&lt;=2,"0-2 Years",F781&lt;=5,"3-5 Years",F781&lt;=8,"6-8 Years",TRUE,"9-10 Years")</f>
        <v>6-8 Years</v>
      </c>
      <c r="U781" t="str" cm="1">
        <f t="array" ref="U781">_xlfn.IFS(P781&gt;60,"High Risk",P781&gt;30,"Medium Risk",TRUE,"Low Risk")</f>
        <v>Low Risk</v>
      </c>
      <c r="V781">
        <f t="shared" si="12"/>
        <v>5</v>
      </c>
    </row>
    <row r="782" spans="1:22" x14ac:dyDescent="0.2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 s="2">
        <v>0</v>
      </c>
      <c r="H782">
        <v>2</v>
      </c>
      <c r="I782">
        <v>1</v>
      </c>
      <c r="J782">
        <v>0</v>
      </c>
      <c r="K782" s="1">
        <v>192247.35</v>
      </c>
      <c r="L782">
        <v>0</v>
      </c>
      <c r="M782">
        <v>21</v>
      </c>
      <c r="N782">
        <v>2849</v>
      </c>
      <c r="O782">
        <v>8</v>
      </c>
      <c r="P782">
        <v>81</v>
      </c>
      <c r="Q782">
        <v>0.38095238095238093</v>
      </c>
      <c r="R782">
        <v>59829</v>
      </c>
      <c r="S782" t="str" cm="1">
        <f t="array" ref="S782">_xlfn.IFS(E785&lt;30,"18-29",E785&lt;45,"30-44",TRUE,"45+")</f>
        <v>30-44</v>
      </c>
      <c r="T782" t="str" cm="1">
        <f t="array" ref="T782">_xlfn.IFS(F782&lt;=2,"0-2 Years",F782&lt;=5,"3-5 Years",F782&lt;=8,"6-8 Years",TRUE,"9-10 Years")</f>
        <v>6-8 Years</v>
      </c>
      <c r="U782" t="str" cm="1">
        <f t="array" ref="U782">_xlfn.IFS(P782&gt;60,"High Risk",P782&gt;30,"Medium Risk",TRUE,"Low Risk")</f>
        <v>High Risk</v>
      </c>
      <c r="V782">
        <f t="shared" si="12"/>
        <v>6</v>
      </c>
    </row>
    <row r="783" spans="1:22" hidden="1" x14ac:dyDescent="0.2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 s="2">
        <v>71264.02</v>
      </c>
      <c r="H783">
        <v>2</v>
      </c>
      <c r="I783">
        <v>0</v>
      </c>
      <c r="J783">
        <v>1</v>
      </c>
      <c r="K783" s="1">
        <v>68759.570000000007</v>
      </c>
      <c r="L783">
        <v>0</v>
      </c>
      <c r="M783">
        <v>2</v>
      </c>
      <c r="N783">
        <v>3605</v>
      </c>
      <c r="O783">
        <v>0</v>
      </c>
      <c r="P783">
        <v>129</v>
      </c>
      <c r="Q783">
        <v>0</v>
      </c>
      <c r="R783">
        <v>7210</v>
      </c>
      <c r="S783" t="str" cm="1">
        <f t="array" ref="S783">_xlfn.IFS(E786&lt;30,"18-29",E786&lt;45,"30-44",TRUE,"45+")</f>
        <v>45+</v>
      </c>
      <c r="T783" t="str" cm="1">
        <f t="array" ref="T783">_xlfn.IFS(F783&lt;=2,"0-2 Years",F783&lt;=5,"3-5 Years",F783&lt;=8,"6-8 Years",TRUE,"9-10 Years")</f>
        <v>0-2 Years</v>
      </c>
      <c r="U783" t="str" cm="1">
        <f t="array" ref="U783">_xlfn.IFS(P783&gt;60,"High Risk",P783&gt;30,"Medium Risk",TRUE,"Low Risk")</f>
        <v>High Risk</v>
      </c>
      <c r="V783">
        <f t="shared" si="12"/>
        <v>1</v>
      </c>
    </row>
    <row r="784" spans="1:22" hidden="1" x14ac:dyDescent="0.2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 s="2">
        <v>0</v>
      </c>
      <c r="H784">
        <v>2</v>
      </c>
      <c r="I784">
        <v>0</v>
      </c>
      <c r="J784">
        <v>1</v>
      </c>
      <c r="K784" s="1">
        <v>75937.47</v>
      </c>
      <c r="L784">
        <v>0</v>
      </c>
      <c r="M784">
        <v>17</v>
      </c>
      <c r="N784">
        <v>2460</v>
      </c>
      <c r="O784">
        <v>8</v>
      </c>
      <c r="P784">
        <v>41</v>
      </c>
      <c r="Q784">
        <v>0.47058823529411764</v>
      </c>
      <c r="R784">
        <v>41820</v>
      </c>
      <c r="S784" t="str" cm="1">
        <f t="array" ref="S784">_xlfn.IFS(E787&lt;30,"18-29",E787&lt;45,"30-44",TRUE,"45+")</f>
        <v>30-44</v>
      </c>
      <c r="T784" t="str" cm="1">
        <f t="array" ref="T784">_xlfn.IFS(F784&lt;=2,"0-2 Years",F784&lt;=5,"3-5 Years",F784&lt;=8,"6-8 Years",TRUE,"9-10 Years")</f>
        <v>0-2 Years</v>
      </c>
      <c r="U784" t="str" cm="1">
        <f t="array" ref="U784">_xlfn.IFS(P784&gt;60,"High Risk",P784&gt;30,"Medium Risk",TRUE,"Low Risk")</f>
        <v>Medium Risk</v>
      </c>
      <c r="V784">
        <f t="shared" si="12"/>
        <v>4</v>
      </c>
    </row>
    <row r="785" spans="1:22" x14ac:dyDescent="0.2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 s="2">
        <v>0</v>
      </c>
      <c r="H785">
        <v>2</v>
      </c>
      <c r="I785">
        <v>0</v>
      </c>
      <c r="J785">
        <v>0</v>
      </c>
      <c r="K785" s="1">
        <v>84569.13</v>
      </c>
      <c r="L785">
        <v>0</v>
      </c>
      <c r="M785">
        <v>14</v>
      </c>
      <c r="N785">
        <v>4907</v>
      </c>
      <c r="O785">
        <v>6</v>
      </c>
      <c r="P785">
        <v>91</v>
      </c>
      <c r="Q785">
        <v>0.42857142857142855</v>
      </c>
      <c r="R785">
        <v>68698</v>
      </c>
      <c r="S785" t="str" cm="1">
        <f t="array" ref="S785">_xlfn.IFS(E788&lt;30,"18-29",E788&lt;45,"30-44",TRUE,"45+")</f>
        <v>18-29</v>
      </c>
      <c r="T785" t="str" cm="1">
        <f t="array" ref="T785">_xlfn.IFS(F785&lt;=2,"0-2 Years",F785&lt;=5,"3-5 Years",F785&lt;=8,"6-8 Years",TRUE,"9-10 Years")</f>
        <v>6-8 Years</v>
      </c>
      <c r="U785" t="str" cm="1">
        <f t="array" ref="U785">_xlfn.IFS(P785&gt;60,"High Risk",P785&gt;30,"Medium Risk",TRUE,"Low Risk")</f>
        <v>High Risk</v>
      </c>
      <c r="V785">
        <f t="shared" si="12"/>
        <v>6</v>
      </c>
    </row>
    <row r="786" spans="1:22" hidden="1" x14ac:dyDescent="0.2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 s="2">
        <v>116313.57</v>
      </c>
      <c r="H786">
        <v>1</v>
      </c>
      <c r="I786">
        <v>1</v>
      </c>
      <c r="J786">
        <v>1</v>
      </c>
      <c r="K786" s="1">
        <v>190696.35</v>
      </c>
      <c r="L786">
        <v>1</v>
      </c>
      <c r="M786">
        <v>25</v>
      </c>
      <c r="N786">
        <v>240</v>
      </c>
      <c r="O786">
        <v>3</v>
      </c>
      <c r="P786">
        <v>108</v>
      </c>
      <c r="Q786">
        <v>0.12</v>
      </c>
      <c r="R786">
        <v>6000</v>
      </c>
      <c r="S786" t="str" cm="1">
        <f t="array" ref="S786">_xlfn.IFS(E789&lt;30,"18-29",E789&lt;45,"30-44",TRUE,"45+")</f>
        <v>30-44</v>
      </c>
      <c r="T786" t="str" cm="1">
        <f t="array" ref="T786">_xlfn.IFS(F786&lt;=2,"0-2 Years",F786&lt;=5,"3-5 Years",F786&lt;=8,"6-8 Years",TRUE,"9-10 Years")</f>
        <v>6-8 Years</v>
      </c>
      <c r="U786" t="str" cm="1">
        <f t="array" ref="U786">_xlfn.IFS(P786&gt;60,"High Risk",P786&gt;30,"Medium Risk",TRUE,"Low Risk")</f>
        <v>High Risk</v>
      </c>
      <c r="V786">
        <f t="shared" si="12"/>
        <v>3</v>
      </c>
    </row>
    <row r="787" spans="1:22" hidden="1" x14ac:dyDescent="0.2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 s="2">
        <v>92140.15</v>
      </c>
      <c r="H787">
        <v>1</v>
      </c>
      <c r="I787">
        <v>0</v>
      </c>
      <c r="J787">
        <v>1</v>
      </c>
      <c r="K787" s="1">
        <v>67468.67</v>
      </c>
      <c r="L787">
        <v>0</v>
      </c>
      <c r="M787">
        <v>12</v>
      </c>
      <c r="N787">
        <v>1555</v>
      </c>
      <c r="O787">
        <v>8</v>
      </c>
      <c r="P787">
        <v>80</v>
      </c>
      <c r="Q787">
        <v>0.66666666666666663</v>
      </c>
      <c r="R787">
        <v>18660</v>
      </c>
      <c r="S787" t="str" cm="1">
        <f t="array" ref="S787">_xlfn.IFS(E790&lt;30,"18-29",E790&lt;45,"30-44",TRUE,"45+")</f>
        <v>30-44</v>
      </c>
      <c r="T787" t="str" cm="1">
        <f t="array" ref="T787">_xlfn.IFS(F787&lt;=2,"0-2 Years",F787&lt;=5,"3-5 Years",F787&lt;=8,"6-8 Years",TRUE,"9-10 Years")</f>
        <v>3-5 Years</v>
      </c>
      <c r="U787" t="str" cm="1">
        <f t="array" ref="U787">_xlfn.IFS(P787&gt;60,"High Risk",P787&gt;30,"Medium Risk",TRUE,"Low Risk")</f>
        <v>High Risk</v>
      </c>
      <c r="V787">
        <f t="shared" si="12"/>
        <v>2</v>
      </c>
    </row>
    <row r="788" spans="1:22" hidden="1" x14ac:dyDescent="0.2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 s="2">
        <v>0</v>
      </c>
      <c r="H788">
        <v>2</v>
      </c>
      <c r="I788">
        <v>1</v>
      </c>
      <c r="J788">
        <v>1</v>
      </c>
      <c r="K788" s="1">
        <v>104435.94</v>
      </c>
      <c r="L788">
        <v>0</v>
      </c>
      <c r="M788">
        <v>3</v>
      </c>
      <c r="N788">
        <v>3219</v>
      </c>
      <c r="O788">
        <v>3</v>
      </c>
      <c r="P788">
        <v>161</v>
      </c>
      <c r="Q788">
        <v>1</v>
      </c>
      <c r="R788">
        <v>9657</v>
      </c>
      <c r="S788" t="str" cm="1">
        <f t="array" ref="S788">_xlfn.IFS(E791&lt;30,"18-29",E791&lt;45,"30-44",TRUE,"45+")</f>
        <v>45+</v>
      </c>
      <c r="T788" t="str" cm="1">
        <f t="array" ref="T788">_xlfn.IFS(F788&lt;=2,"0-2 Years",F788&lt;=5,"3-5 Years",F788&lt;=8,"6-8 Years",TRUE,"9-10 Years")</f>
        <v>0-2 Years</v>
      </c>
      <c r="U788" t="str" cm="1">
        <f t="array" ref="U788">_xlfn.IFS(P788&gt;60,"High Risk",P788&gt;30,"Medium Risk",TRUE,"Low Risk")</f>
        <v>High Risk</v>
      </c>
      <c r="V788">
        <f t="shared" si="12"/>
        <v>4</v>
      </c>
    </row>
    <row r="789" spans="1:22" hidden="1" x14ac:dyDescent="0.2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 s="2">
        <v>177640.09</v>
      </c>
      <c r="H789">
        <v>1</v>
      </c>
      <c r="I789">
        <v>0</v>
      </c>
      <c r="J789">
        <v>1</v>
      </c>
      <c r="K789" s="1">
        <v>47166.55</v>
      </c>
      <c r="L789">
        <v>0</v>
      </c>
      <c r="M789">
        <v>1</v>
      </c>
      <c r="N789">
        <v>4176</v>
      </c>
      <c r="O789">
        <v>8</v>
      </c>
      <c r="P789">
        <v>26</v>
      </c>
      <c r="Q789">
        <v>1</v>
      </c>
      <c r="R789">
        <v>4176</v>
      </c>
      <c r="S789" t="str" cm="1">
        <f t="array" ref="S789">_xlfn.IFS(E792&lt;30,"18-29",E792&lt;45,"30-44",TRUE,"45+")</f>
        <v>30-44</v>
      </c>
      <c r="T789" t="str" cm="1">
        <f t="array" ref="T789">_xlfn.IFS(F789&lt;=2,"0-2 Years",F789&lt;=5,"3-5 Years",F789&lt;=8,"6-8 Years",TRUE,"9-10 Years")</f>
        <v>0-2 Years</v>
      </c>
      <c r="U789" t="str" cm="1">
        <f t="array" ref="U789">_xlfn.IFS(P789&gt;60,"High Risk",P789&gt;30,"Medium Risk",TRUE,"Low Risk")</f>
        <v>Low Risk</v>
      </c>
      <c r="V789">
        <f t="shared" si="12"/>
        <v>3</v>
      </c>
    </row>
    <row r="790" spans="1:22" x14ac:dyDescent="0.2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 s="2">
        <v>0</v>
      </c>
      <c r="H790">
        <v>2</v>
      </c>
      <c r="I790">
        <v>1</v>
      </c>
      <c r="J790">
        <v>0</v>
      </c>
      <c r="K790" s="1">
        <v>119899.52</v>
      </c>
      <c r="L790">
        <v>0</v>
      </c>
      <c r="M790">
        <v>15</v>
      </c>
      <c r="N790">
        <v>3813</v>
      </c>
      <c r="O790">
        <v>4</v>
      </c>
      <c r="P790">
        <v>122</v>
      </c>
      <c r="Q790">
        <v>0.26666666666666666</v>
      </c>
      <c r="R790">
        <v>57195</v>
      </c>
      <c r="S790" t="str" cm="1">
        <f t="array" ref="S790">_xlfn.IFS(E793&lt;30,"18-29",E793&lt;45,"30-44",TRUE,"45+")</f>
        <v>45+</v>
      </c>
      <c r="T790" t="str" cm="1">
        <f t="array" ref="T790">_xlfn.IFS(F790&lt;=2,"0-2 Years",F790&lt;=5,"3-5 Years",F790&lt;=8,"6-8 Years",TRUE,"9-10 Years")</f>
        <v>0-2 Years</v>
      </c>
      <c r="U790" t="str" cm="1">
        <f t="array" ref="U790">_xlfn.IFS(P790&gt;60,"High Risk",P790&gt;30,"Medium Risk",TRUE,"Low Risk")</f>
        <v>High Risk</v>
      </c>
      <c r="V790">
        <f t="shared" si="12"/>
        <v>7</v>
      </c>
    </row>
    <row r="791" spans="1:22" hidden="1" x14ac:dyDescent="0.2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 s="2">
        <v>167997.6</v>
      </c>
      <c r="H791">
        <v>1</v>
      </c>
      <c r="I791">
        <v>1</v>
      </c>
      <c r="J791">
        <v>1</v>
      </c>
      <c r="K791" s="1">
        <v>173498.45</v>
      </c>
      <c r="L791">
        <v>0</v>
      </c>
      <c r="M791">
        <v>2</v>
      </c>
      <c r="N791">
        <v>3128</v>
      </c>
      <c r="O791">
        <v>10</v>
      </c>
      <c r="P791">
        <v>4</v>
      </c>
      <c r="Q791">
        <v>1</v>
      </c>
      <c r="R791">
        <v>6256</v>
      </c>
      <c r="S791" t="str" cm="1">
        <f t="array" ref="S791">_xlfn.IFS(E794&lt;30,"18-29",E794&lt;45,"30-44",TRUE,"45+")</f>
        <v>45+</v>
      </c>
      <c r="T791" t="str" cm="1">
        <f t="array" ref="T791">_xlfn.IFS(F791&lt;=2,"0-2 Years",F791&lt;=5,"3-5 Years",F791&lt;=8,"6-8 Years",TRUE,"9-10 Years")</f>
        <v>6-8 Years</v>
      </c>
      <c r="U791" t="str" cm="1">
        <f t="array" ref="U791">_xlfn.IFS(P791&gt;60,"High Risk",P791&gt;30,"Medium Risk",TRUE,"Low Risk")</f>
        <v>Low Risk</v>
      </c>
      <c r="V791">
        <f t="shared" si="12"/>
        <v>3</v>
      </c>
    </row>
    <row r="792" spans="1:22" hidden="1" x14ac:dyDescent="0.2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 s="2">
        <v>82275.350000000006</v>
      </c>
      <c r="H792">
        <v>2</v>
      </c>
      <c r="I792">
        <v>1</v>
      </c>
      <c r="J792">
        <v>1</v>
      </c>
      <c r="K792" s="1">
        <v>93249.26</v>
      </c>
      <c r="L792">
        <v>0</v>
      </c>
      <c r="M792">
        <v>26</v>
      </c>
      <c r="N792">
        <v>2457</v>
      </c>
      <c r="O792">
        <v>6</v>
      </c>
      <c r="P792">
        <v>155</v>
      </c>
      <c r="Q792">
        <v>0.23076923076923078</v>
      </c>
      <c r="R792">
        <v>63882</v>
      </c>
      <c r="S792" t="str" cm="1">
        <f t="array" ref="S792">_xlfn.IFS(E795&lt;30,"18-29",E795&lt;45,"30-44",TRUE,"45+")</f>
        <v>30-44</v>
      </c>
      <c r="T792" t="str" cm="1">
        <f t="array" ref="T792">_xlfn.IFS(F792&lt;=2,"0-2 Years",F792&lt;=5,"3-5 Years",F792&lt;=8,"6-8 Years",TRUE,"9-10 Years")</f>
        <v>0-2 Years</v>
      </c>
      <c r="U792" t="str" cm="1">
        <f t="array" ref="U792">_xlfn.IFS(P792&gt;60,"High Risk",P792&gt;30,"Medium Risk",TRUE,"Low Risk")</f>
        <v>High Risk</v>
      </c>
      <c r="V792">
        <f t="shared" si="12"/>
        <v>1</v>
      </c>
    </row>
    <row r="793" spans="1:22" hidden="1" x14ac:dyDescent="0.2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 s="2">
        <v>0</v>
      </c>
      <c r="H793">
        <v>2</v>
      </c>
      <c r="I793">
        <v>1</v>
      </c>
      <c r="J793">
        <v>1</v>
      </c>
      <c r="K793" s="1">
        <v>142917.54</v>
      </c>
      <c r="L793">
        <v>0</v>
      </c>
      <c r="M793">
        <v>15</v>
      </c>
      <c r="N793">
        <v>1924</v>
      </c>
      <c r="O793">
        <v>3</v>
      </c>
      <c r="P793">
        <v>141</v>
      </c>
      <c r="Q793">
        <v>0.2</v>
      </c>
      <c r="R793">
        <v>28860</v>
      </c>
      <c r="S793" t="str" cm="1">
        <f t="array" ref="S793">_xlfn.IFS(E796&lt;30,"18-29",E796&lt;45,"30-44",TRUE,"45+")</f>
        <v>18-29</v>
      </c>
      <c r="T793" t="str" cm="1">
        <f t="array" ref="T793">_xlfn.IFS(F793&lt;=2,"0-2 Years",F793&lt;=5,"3-5 Years",F793&lt;=8,"6-8 Years",TRUE,"9-10 Years")</f>
        <v>3-5 Years</v>
      </c>
      <c r="U793" t="str" cm="1">
        <f t="array" ref="U793">_xlfn.IFS(P793&gt;60,"High Risk",P793&gt;30,"Medium Risk",TRUE,"Low Risk")</f>
        <v>High Risk</v>
      </c>
      <c r="V793">
        <f t="shared" si="12"/>
        <v>4</v>
      </c>
    </row>
    <row r="794" spans="1:22" x14ac:dyDescent="0.2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 s="2">
        <v>111962.99</v>
      </c>
      <c r="H794">
        <v>1</v>
      </c>
      <c r="I794">
        <v>1</v>
      </c>
      <c r="J794">
        <v>0</v>
      </c>
      <c r="K794" s="1">
        <v>111755.8</v>
      </c>
      <c r="L794">
        <v>0</v>
      </c>
      <c r="M794">
        <v>2</v>
      </c>
      <c r="N794">
        <v>2565</v>
      </c>
      <c r="O794">
        <v>4</v>
      </c>
      <c r="P794">
        <v>160</v>
      </c>
      <c r="Q794">
        <v>1</v>
      </c>
      <c r="R794">
        <v>5130</v>
      </c>
      <c r="S794" t="str" cm="1">
        <f t="array" ref="S794">_xlfn.IFS(E797&lt;30,"18-29",E797&lt;45,"30-44",TRUE,"45+")</f>
        <v>30-44</v>
      </c>
      <c r="T794" t="str" cm="1">
        <f t="array" ref="T794">_xlfn.IFS(F794&lt;=2,"0-2 Years",F794&lt;=5,"3-5 Years",F794&lt;=8,"6-8 Years",TRUE,"9-10 Years")</f>
        <v>6-8 Years</v>
      </c>
      <c r="U794" t="str" cm="1">
        <f t="array" ref="U794">_xlfn.IFS(P794&gt;60,"High Risk",P794&gt;30,"Medium Risk",TRUE,"Low Risk")</f>
        <v>High Risk</v>
      </c>
      <c r="V794">
        <f t="shared" si="12"/>
        <v>6</v>
      </c>
    </row>
    <row r="795" spans="1:22" hidden="1" x14ac:dyDescent="0.2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 s="2">
        <v>131736.88</v>
      </c>
      <c r="H795">
        <v>1</v>
      </c>
      <c r="I795">
        <v>1</v>
      </c>
      <c r="J795">
        <v>1</v>
      </c>
      <c r="K795" s="1">
        <v>108543.21</v>
      </c>
      <c r="L795">
        <v>0</v>
      </c>
      <c r="M795">
        <v>26</v>
      </c>
      <c r="N795">
        <v>4496</v>
      </c>
      <c r="O795">
        <v>6</v>
      </c>
      <c r="P795">
        <v>177</v>
      </c>
      <c r="Q795">
        <v>0.23076923076923078</v>
      </c>
      <c r="R795">
        <v>116896</v>
      </c>
      <c r="S795" t="str" cm="1">
        <f t="array" ref="S795">_xlfn.IFS(E798&lt;30,"18-29",E798&lt;45,"30-44",TRUE,"45+")</f>
        <v>45+</v>
      </c>
      <c r="T795" t="str" cm="1">
        <f t="array" ref="T795">_xlfn.IFS(F795&lt;=2,"0-2 Years",F795&lt;=5,"3-5 Years",F795&lt;=8,"6-8 Years",TRUE,"9-10 Years")</f>
        <v>0-2 Years</v>
      </c>
      <c r="U795" t="str" cm="1">
        <f t="array" ref="U795">_xlfn.IFS(P795&gt;60,"High Risk",P795&gt;30,"Medium Risk",TRUE,"Low Risk")</f>
        <v>High Risk</v>
      </c>
      <c r="V795">
        <f t="shared" si="12"/>
        <v>3</v>
      </c>
    </row>
    <row r="796" spans="1:22" x14ac:dyDescent="0.2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 s="2">
        <v>0</v>
      </c>
      <c r="H796">
        <v>1</v>
      </c>
      <c r="I796">
        <v>1</v>
      </c>
      <c r="J796">
        <v>0</v>
      </c>
      <c r="K796" s="1">
        <v>180345.44</v>
      </c>
      <c r="L796">
        <v>0</v>
      </c>
      <c r="M796">
        <v>14</v>
      </c>
      <c r="N796">
        <v>4324</v>
      </c>
      <c r="O796">
        <v>7</v>
      </c>
      <c r="P796">
        <v>135</v>
      </c>
      <c r="Q796">
        <v>0.5</v>
      </c>
      <c r="R796">
        <v>60536</v>
      </c>
      <c r="S796" t="str" cm="1">
        <f t="array" ref="S796">_xlfn.IFS(E799&lt;30,"18-29",E799&lt;45,"30-44",TRUE,"45+")</f>
        <v>30-44</v>
      </c>
      <c r="T796" t="str" cm="1">
        <f t="array" ref="T796">_xlfn.IFS(F796&lt;=2,"0-2 Years",F796&lt;=5,"3-5 Years",F796&lt;=8,"6-8 Years",TRUE,"9-10 Years")</f>
        <v>0-2 Years</v>
      </c>
      <c r="U796" t="str" cm="1">
        <f t="array" ref="U796">_xlfn.IFS(P796&gt;60,"High Risk",P796&gt;30,"Medium Risk",TRUE,"Low Risk")</f>
        <v>High Risk</v>
      </c>
      <c r="V796">
        <f t="shared" si="12"/>
        <v>9</v>
      </c>
    </row>
    <row r="797" spans="1:22" hidden="1" x14ac:dyDescent="0.2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 s="2">
        <v>108239.11</v>
      </c>
      <c r="H797">
        <v>2</v>
      </c>
      <c r="I797">
        <v>0</v>
      </c>
      <c r="J797">
        <v>0</v>
      </c>
      <c r="K797" s="1">
        <v>99444.02</v>
      </c>
      <c r="L797">
        <v>0</v>
      </c>
      <c r="M797">
        <v>26</v>
      </c>
      <c r="N797">
        <v>1603</v>
      </c>
      <c r="O797">
        <v>9</v>
      </c>
      <c r="P797">
        <v>148</v>
      </c>
      <c r="Q797">
        <v>0.34615384615384615</v>
      </c>
      <c r="R797">
        <v>41678</v>
      </c>
      <c r="S797" t="str" cm="1">
        <f t="array" ref="S797">_xlfn.IFS(E800&lt;30,"18-29",E800&lt;45,"30-44",TRUE,"45+")</f>
        <v>30-44</v>
      </c>
      <c r="T797" t="str" cm="1">
        <f t="array" ref="T797">_xlfn.IFS(F797&lt;=2,"0-2 Years",F797&lt;=5,"3-5 Years",F797&lt;=8,"6-8 Years",TRUE,"9-10 Years")</f>
        <v>6-8 Years</v>
      </c>
      <c r="U797" t="str" cm="1">
        <f t="array" ref="U797">_xlfn.IFS(P797&gt;60,"High Risk",P797&gt;30,"Medium Risk",TRUE,"Low Risk")</f>
        <v>High Risk</v>
      </c>
      <c r="V797">
        <f t="shared" si="12"/>
        <v>3</v>
      </c>
    </row>
    <row r="798" spans="1:22" hidden="1" x14ac:dyDescent="0.2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 s="2">
        <v>98444.19</v>
      </c>
      <c r="H798">
        <v>1</v>
      </c>
      <c r="I798">
        <v>0</v>
      </c>
      <c r="J798">
        <v>1</v>
      </c>
      <c r="K798" s="1">
        <v>109563.28</v>
      </c>
      <c r="L798">
        <v>0</v>
      </c>
      <c r="M798">
        <v>8</v>
      </c>
      <c r="N798">
        <v>4478</v>
      </c>
      <c r="O798">
        <v>6</v>
      </c>
      <c r="P798">
        <v>144</v>
      </c>
      <c r="Q798">
        <v>0.75</v>
      </c>
      <c r="R798">
        <v>35824</v>
      </c>
      <c r="S798" t="str" cm="1">
        <f t="array" ref="S798">_xlfn.IFS(E801&lt;30,"18-29",E801&lt;45,"30-44",TRUE,"45+")</f>
        <v>30-44</v>
      </c>
      <c r="T798" t="str" cm="1">
        <f t="array" ref="T798">_xlfn.IFS(F798&lt;=2,"0-2 Years",F798&lt;=5,"3-5 Years",F798&lt;=8,"6-8 Years",TRUE,"9-10 Years")</f>
        <v>9-10 Years</v>
      </c>
      <c r="U798" t="str" cm="1">
        <f t="array" ref="U798">_xlfn.IFS(P798&gt;60,"High Risk",P798&gt;30,"Medium Risk",TRUE,"Low Risk")</f>
        <v>High Risk</v>
      </c>
      <c r="V798">
        <f t="shared" si="12"/>
        <v>3</v>
      </c>
    </row>
    <row r="799" spans="1:22" hidden="1" x14ac:dyDescent="0.2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 s="2">
        <v>114540.38</v>
      </c>
      <c r="H799">
        <v>1</v>
      </c>
      <c r="I799">
        <v>1</v>
      </c>
      <c r="J799">
        <v>0</v>
      </c>
      <c r="K799" s="1">
        <v>92568.07</v>
      </c>
      <c r="L799">
        <v>0</v>
      </c>
      <c r="M799">
        <v>23</v>
      </c>
      <c r="N799">
        <v>1420</v>
      </c>
      <c r="O799">
        <v>10</v>
      </c>
      <c r="P799">
        <v>157</v>
      </c>
      <c r="Q799">
        <v>0.43478260869565216</v>
      </c>
      <c r="R799">
        <v>32660</v>
      </c>
      <c r="S799" t="str" cm="1">
        <f t="array" ref="S799">_xlfn.IFS(E802&lt;30,"18-29",E802&lt;45,"30-44",TRUE,"45+")</f>
        <v>45+</v>
      </c>
      <c r="T799" t="str" cm="1">
        <f t="array" ref="T799">_xlfn.IFS(F799&lt;=2,"0-2 Years",F799&lt;=5,"3-5 Years",F799&lt;=8,"6-8 Years",TRUE,"9-10 Years")</f>
        <v>3-5 Years</v>
      </c>
      <c r="U799" t="str" cm="1">
        <f t="array" ref="U799">_xlfn.IFS(P799&gt;60,"High Risk",P799&gt;30,"Medium Risk",TRUE,"Low Risk")</f>
        <v>High Risk</v>
      </c>
      <c r="V799">
        <f t="shared" si="12"/>
        <v>5</v>
      </c>
    </row>
    <row r="800" spans="1:22" hidden="1" x14ac:dyDescent="0.2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 s="2">
        <v>187530.66</v>
      </c>
      <c r="H800">
        <v>2</v>
      </c>
      <c r="I800">
        <v>1</v>
      </c>
      <c r="J800">
        <v>1</v>
      </c>
      <c r="K800" s="1">
        <v>37976.36</v>
      </c>
      <c r="L800">
        <v>0</v>
      </c>
      <c r="M800">
        <v>22</v>
      </c>
      <c r="N800">
        <v>4060</v>
      </c>
      <c r="O800">
        <v>8</v>
      </c>
      <c r="P800">
        <v>77</v>
      </c>
      <c r="Q800">
        <v>0.36363636363636365</v>
      </c>
      <c r="R800">
        <v>89320</v>
      </c>
      <c r="S800" t="str" cm="1">
        <f t="array" ref="S800">_xlfn.IFS(E803&lt;30,"18-29",E803&lt;45,"30-44",TRUE,"45+")</f>
        <v>30-44</v>
      </c>
      <c r="T800" t="str" cm="1">
        <f t="array" ref="T800">_xlfn.IFS(F800&lt;=2,"0-2 Years",F800&lt;=5,"3-5 Years",F800&lt;=8,"6-8 Years",TRUE,"9-10 Years")</f>
        <v>6-8 Years</v>
      </c>
      <c r="U800" t="str" cm="1">
        <f t="array" ref="U800">_xlfn.IFS(P800&gt;60,"High Risk",P800&gt;30,"Medium Risk",TRUE,"Low Risk")</f>
        <v>High Risk</v>
      </c>
      <c r="V800">
        <f t="shared" si="12"/>
        <v>0</v>
      </c>
    </row>
    <row r="801" spans="1:22" hidden="1" x14ac:dyDescent="0.2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 s="2">
        <v>133636.16</v>
      </c>
      <c r="H801">
        <v>1</v>
      </c>
      <c r="I801">
        <v>0</v>
      </c>
      <c r="J801">
        <v>1</v>
      </c>
      <c r="K801" s="1">
        <v>103315.74</v>
      </c>
      <c r="L801">
        <v>0</v>
      </c>
      <c r="M801">
        <v>7</v>
      </c>
      <c r="N801">
        <v>4485</v>
      </c>
      <c r="O801">
        <v>0</v>
      </c>
      <c r="P801">
        <v>49</v>
      </c>
      <c r="Q801">
        <v>0</v>
      </c>
      <c r="R801">
        <v>31395</v>
      </c>
      <c r="S801" t="str" cm="1">
        <f t="array" ref="S801">_xlfn.IFS(E804&lt;30,"18-29",E804&lt;45,"30-44",TRUE,"45+")</f>
        <v>30-44</v>
      </c>
      <c r="T801" t="str" cm="1">
        <f t="array" ref="T801">_xlfn.IFS(F801&lt;=2,"0-2 Years",F801&lt;=5,"3-5 Years",F801&lt;=8,"6-8 Years",TRUE,"9-10 Years")</f>
        <v>9-10 Years</v>
      </c>
      <c r="U801" t="str" cm="1">
        <f t="array" ref="U801">_xlfn.IFS(P801&gt;60,"High Risk",P801&gt;30,"Medium Risk",TRUE,"Low Risk")</f>
        <v>Medium Risk</v>
      </c>
      <c r="V801">
        <f t="shared" si="12"/>
        <v>2</v>
      </c>
    </row>
    <row r="802" spans="1:22" hidden="1" x14ac:dyDescent="0.2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 s="2">
        <v>0</v>
      </c>
      <c r="H802">
        <v>2</v>
      </c>
      <c r="I802">
        <v>1</v>
      </c>
      <c r="J802">
        <v>1</v>
      </c>
      <c r="K802" s="1">
        <v>173952.5</v>
      </c>
      <c r="L802">
        <v>0</v>
      </c>
      <c r="M802">
        <v>23</v>
      </c>
      <c r="N802">
        <v>4160</v>
      </c>
      <c r="O802">
        <v>10</v>
      </c>
      <c r="P802">
        <v>110</v>
      </c>
      <c r="Q802">
        <v>0.43478260869565216</v>
      </c>
      <c r="R802">
        <v>95680</v>
      </c>
      <c r="S802" t="str" cm="1">
        <f t="array" ref="S802">_xlfn.IFS(E805&lt;30,"18-29",E805&lt;45,"30-44",TRUE,"45+")</f>
        <v>18-29</v>
      </c>
      <c r="T802" t="str" cm="1">
        <f t="array" ref="T802">_xlfn.IFS(F802&lt;=2,"0-2 Years",F802&lt;=5,"3-5 Years",F802&lt;=8,"6-8 Years",TRUE,"9-10 Years")</f>
        <v>6-8 Years</v>
      </c>
      <c r="U802" t="str" cm="1">
        <f t="array" ref="U802">_xlfn.IFS(P802&gt;60,"High Risk",P802&gt;30,"Medium Risk",TRUE,"Low Risk")</f>
        <v>High Risk</v>
      </c>
      <c r="V802">
        <f t="shared" si="12"/>
        <v>4</v>
      </c>
    </row>
    <row r="803" spans="1:22" hidden="1" x14ac:dyDescent="0.2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 s="2">
        <v>84745.03</v>
      </c>
      <c r="H803">
        <v>2</v>
      </c>
      <c r="I803">
        <v>0</v>
      </c>
      <c r="J803">
        <v>1</v>
      </c>
      <c r="K803" s="1">
        <v>34673.980000000003</v>
      </c>
      <c r="L803">
        <v>0</v>
      </c>
      <c r="M803">
        <v>30</v>
      </c>
      <c r="N803">
        <v>1913</v>
      </c>
      <c r="O803">
        <v>8</v>
      </c>
      <c r="P803">
        <v>97</v>
      </c>
      <c r="Q803">
        <v>0.26666666666666666</v>
      </c>
      <c r="R803">
        <v>57390</v>
      </c>
      <c r="S803" t="str" cm="1">
        <f t="array" ref="S803">_xlfn.IFS(E806&lt;30,"18-29",E806&lt;45,"30-44",TRUE,"45+")</f>
        <v>30-44</v>
      </c>
      <c r="T803" t="str" cm="1">
        <f t="array" ref="T803">_xlfn.IFS(F803&lt;=2,"0-2 Years",F803&lt;=5,"3-5 Years",F803&lt;=8,"6-8 Years",TRUE,"9-10 Years")</f>
        <v>0-2 Years</v>
      </c>
      <c r="U803" t="str" cm="1">
        <f t="array" ref="U803">_xlfn.IFS(P803&gt;60,"High Risk",P803&gt;30,"Medium Risk",TRUE,"Low Risk")</f>
        <v>High Risk</v>
      </c>
      <c r="V803">
        <f t="shared" si="12"/>
        <v>1</v>
      </c>
    </row>
    <row r="804" spans="1:22" hidden="1" x14ac:dyDescent="0.2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 s="2">
        <v>120599.38</v>
      </c>
      <c r="H804">
        <v>2</v>
      </c>
      <c r="I804">
        <v>1</v>
      </c>
      <c r="J804">
        <v>1</v>
      </c>
      <c r="K804" s="1">
        <v>46163.44</v>
      </c>
      <c r="L804">
        <v>0</v>
      </c>
      <c r="M804">
        <v>3</v>
      </c>
      <c r="N804">
        <v>4193</v>
      </c>
      <c r="O804">
        <v>1</v>
      </c>
      <c r="P804">
        <v>53</v>
      </c>
      <c r="Q804">
        <v>0.33333333333333331</v>
      </c>
      <c r="R804">
        <v>12579</v>
      </c>
      <c r="S804" t="str" cm="1">
        <f t="array" ref="S804">_xlfn.IFS(E807&lt;30,"18-29",E807&lt;45,"30-44",TRUE,"45+")</f>
        <v>45+</v>
      </c>
      <c r="T804" t="str" cm="1">
        <f t="array" ref="T804">_xlfn.IFS(F804&lt;=2,"0-2 Years",F804&lt;=5,"3-5 Years",F804&lt;=8,"6-8 Years",TRUE,"9-10 Years")</f>
        <v>6-8 Years</v>
      </c>
      <c r="U804" t="str" cm="1">
        <f t="array" ref="U804">_xlfn.IFS(P804&gt;60,"High Risk",P804&gt;30,"Medium Risk",TRUE,"Low Risk")</f>
        <v>Medium Risk</v>
      </c>
      <c r="V804">
        <f t="shared" si="12"/>
        <v>0</v>
      </c>
    </row>
    <row r="805" spans="1:22" hidden="1" x14ac:dyDescent="0.2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 s="2">
        <v>0</v>
      </c>
      <c r="H805">
        <v>2</v>
      </c>
      <c r="I805">
        <v>0</v>
      </c>
      <c r="J805">
        <v>1</v>
      </c>
      <c r="K805" s="1">
        <v>140676.98000000001</v>
      </c>
      <c r="L805">
        <v>0</v>
      </c>
      <c r="M805">
        <v>1</v>
      </c>
      <c r="N805">
        <v>2371</v>
      </c>
      <c r="O805">
        <v>1</v>
      </c>
      <c r="P805">
        <v>65</v>
      </c>
      <c r="Q805">
        <v>1</v>
      </c>
      <c r="R805">
        <v>2371</v>
      </c>
      <c r="S805" t="str" cm="1">
        <f t="array" ref="S805">_xlfn.IFS(E808&lt;30,"18-29",E808&lt;45,"30-44",TRUE,"45+")</f>
        <v>30-44</v>
      </c>
      <c r="T805" t="str" cm="1">
        <f t="array" ref="T805">_xlfn.IFS(F805&lt;=2,"0-2 Years",F805&lt;=5,"3-5 Years",F805&lt;=8,"6-8 Years",TRUE,"9-10 Years")</f>
        <v>9-10 Years</v>
      </c>
      <c r="U805" t="str" cm="1">
        <f t="array" ref="U805">_xlfn.IFS(P805&gt;60,"High Risk",P805&gt;30,"Medium Risk",TRUE,"Low Risk")</f>
        <v>High Risk</v>
      </c>
      <c r="V805">
        <f t="shared" si="12"/>
        <v>3</v>
      </c>
    </row>
    <row r="806" spans="1:22" hidden="1" x14ac:dyDescent="0.2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 s="2">
        <v>127771.35</v>
      </c>
      <c r="H806">
        <v>2</v>
      </c>
      <c r="I806">
        <v>0</v>
      </c>
      <c r="J806">
        <v>1</v>
      </c>
      <c r="K806" s="1">
        <v>151738.54</v>
      </c>
      <c r="L806">
        <v>0</v>
      </c>
      <c r="M806">
        <v>19</v>
      </c>
      <c r="N806">
        <v>123</v>
      </c>
      <c r="O806">
        <v>10</v>
      </c>
      <c r="P806">
        <v>12</v>
      </c>
      <c r="Q806">
        <v>0.52631578947368418</v>
      </c>
      <c r="R806">
        <v>2337</v>
      </c>
      <c r="S806" t="str" cm="1">
        <f t="array" ref="S806">_xlfn.IFS(E809&lt;30,"18-29",E809&lt;45,"30-44",TRUE,"45+")</f>
        <v>45+</v>
      </c>
      <c r="T806" t="str" cm="1">
        <f t="array" ref="T806">_xlfn.IFS(F806&lt;=2,"0-2 Years",F806&lt;=5,"3-5 Years",F806&lt;=8,"6-8 Years",TRUE,"9-10 Years")</f>
        <v>3-5 Years</v>
      </c>
      <c r="U806" t="str" cm="1">
        <f t="array" ref="U806">_xlfn.IFS(P806&gt;60,"High Risk",P806&gt;30,"Medium Risk",TRUE,"Low Risk")</f>
        <v>Low Risk</v>
      </c>
      <c r="V806">
        <f t="shared" si="12"/>
        <v>0</v>
      </c>
    </row>
    <row r="807" spans="1:22" x14ac:dyDescent="0.2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 s="2">
        <v>0</v>
      </c>
      <c r="H807">
        <v>1</v>
      </c>
      <c r="I807">
        <v>0</v>
      </c>
      <c r="J807">
        <v>0</v>
      </c>
      <c r="K807" s="1">
        <v>14679.81</v>
      </c>
      <c r="L807">
        <v>1</v>
      </c>
      <c r="M807">
        <v>22</v>
      </c>
      <c r="N807">
        <v>1817</v>
      </c>
      <c r="O807">
        <v>8</v>
      </c>
      <c r="P807">
        <v>162</v>
      </c>
      <c r="Q807">
        <v>0.36363636363636365</v>
      </c>
      <c r="R807">
        <v>39974</v>
      </c>
      <c r="S807" t="str" cm="1">
        <f t="array" ref="S807">_xlfn.IFS(E810&lt;30,"18-29",E810&lt;45,"30-44",TRUE,"45+")</f>
        <v>45+</v>
      </c>
      <c r="T807" t="str" cm="1">
        <f t="array" ref="T807">_xlfn.IFS(F807&lt;=2,"0-2 Years",F807&lt;=5,"3-5 Years",F807&lt;=8,"6-8 Years",TRUE,"9-10 Years")</f>
        <v>9-10 Years</v>
      </c>
      <c r="U807" t="str" cm="1">
        <f t="array" ref="U807">_xlfn.IFS(P807&gt;60,"High Risk",P807&gt;30,"Medium Risk",TRUE,"Low Risk")</f>
        <v>High Risk</v>
      </c>
      <c r="V807">
        <f t="shared" si="12"/>
        <v>9</v>
      </c>
    </row>
    <row r="808" spans="1:22" x14ac:dyDescent="0.2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 s="2">
        <v>0</v>
      </c>
      <c r="H808">
        <v>1</v>
      </c>
      <c r="I808">
        <v>0</v>
      </c>
      <c r="J808">
        <v>0</v>
      </c>
      <c r="K808" s="1">
        <v>175544.02</v>
      </c>
      <c r="L808">
        <v>0</v>
      </c>
      <c r="M808">
        <v>10</v>
      </c>
      <c r="N808">
        <v>3494</v>
      </c>
      <c r="O808">
        <v>2</v>
      </c>
      <c r="P808">
        <v>129</v>
      </c>
      <c r="Q808">
        <v>0.2</v>
      </c>
      <c r="R808">
        <v>34940</v>
      </c>
      <c r="S808" t="str" cm="1">
        <f t="array" ref="S808">_xlfn.IFS(E811&lt;30,"18-29",E811&lt;45,"30-44",TRUE,"45+")</f>
        <v>30-44</v>
      </c>
      <c r="T808" t="str" cm="1">
        <f t="array" ref="T808">_xlfn.IFS(F808&lt;=2,"0-2 Years",F808&lt;=5,"3-5 Years",F808&lt;=8,"6-8 Years",TRUE,"9-10 Years")</f>
        <v>0-2 Years</v>
      </c>
      <c r="U808" t="str" cm="1">
        <f t="array" ref="U808">_xlfn.IFS(P808&gt;60,"High Risk",P808&gt;30,"Medium Risk",TRUE,"Low Risk")</f>
        <v>High Risk</v>
      </c>
      <c r="V808">
        <f t="shared" si="12"/>
        <v>9</v>
      </c>
    </row>
    <row r="809" spans="1:22" hidden="1" x14ac:dyDescent="0.2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 s="2">
        <v>0</v>
      </c>
      <c r="H809">
        <v>2</v>
      </c>
      <c r="I809">
        <v>1</v>
      </c>
      <c r="J809">
        <v>1</v>
      </c>
      <c r="K809" s="1">
        <v>181964.6</v>
      </c>
      <c r="L809">
        <v>0</v>
      </c>
      <c r="M809">
        <v>22</v>
      </c>
      <c r="N809">
        <v>1200</v>
      </c>
      <c r="O809">
        <v>2</v>
      </c>
      <c r="P809">
        <v>47</v>
      </c>
      <c r="Q809">
        <v>9.0909090909090912E-2</v>
      </c>
      <c r="R809">
        <v>26400</v>
      </c>
      <c r="S809" t="str" cm="1">
        <f t="array" ref="S809">_xlfn.IFS(E812&lt;30,"18-29",E812&lt;45,"30-44",TRUE,"45+")</f>
        <v>30-44</v>
      </c>
      <c r="T809" t="str" cm="1">
        <f t="array" ref="T809">_xlfn.IFS(F809&lt;=2,"0-2 Years",F809&lt;=5,"3-5 Years",F809&lt;=8,"6-8 Years",TRUE,"9-10 Years")</f>
        <v>3-5 Years</v>
      </c>
      <c r="U809" t="str" cm="1">
        <f t="array" ref="U809">_xlfn.IFS(P809&gt;60,"High Risk",P809&gt;30,"Medium Risk",TRUE,"Low Risk")</f>
        <v>Medium Risk</v>
      </c>
      <c r="V809">
        <f t="shared" si="12"/>
        <v>4</v>
      </c>
    </row>
    <row r="810" spans="1:22" hidden="1" x14ac:dyDescent="0.2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 s="2">
        <v>167772.96</v>
      </c>
      <c r="H810">
        <v>1</v>
      </c>
      <c r="I810">
        <v>1</v>
      </c>
      <c r="J810">
        <v>1</v>
      </c>
      <c r="K810" s="1">
        <v>136886.85999999999</v>
      </c>
      <c r="L810">
        <v>0</v>
      </c>
      <c r="M810">
        <v>10</v>
      </c>
      <c r="N810">
        <v>807</v>
      </c>
      <c r="O810">
        <v>3</v>
      </c>
      <c r="P810">
        <v>86</v>
      </c>
      <c r="Q810">
        <v>0.3</v>
      </c>
      <c r="R810">
        <v>8070</v>
      </c>
      <c r="S810" t="str" cm="1">
        <f t="array" ref="S810">_xlfn.IFS(E813&lt;30,"18-29",E813&lt;45,"30-44",TRUE,"45+")</f>
        <v>45+</v>
      </c>
      <c r="T810" t="str" cm="1">
        <f t="array" ref="T810">_xlfn.IFS(F810&lt;=2,"0-2 Years",F810&lt;=5,"3-5 Years",F810&lt;=8,"6-8 Years",TRUE,"9-10 Years")</f>
        <v>9-10 Years</v>
      </c>
      <c r="U810" t="str" cm="1">
        <f t="array" ref="U810">_xlfn.IFS(P810&gt;60,"High Risk",P810&gt;30,"Medium Risk",TRUE,"Low Risk")</f>
        <v>High Risk</v>
      </c>
      <c r="V810">
        <f t="shared" si="12"/>
        <v>3</v>
      </c>
    </row>
    <row r="811" spans="1:22" hidden="1" x14ac:dyDescent="0.2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 s="2">
        <v>95845.6</v>
      </c>
      <c r="H811">
        <v>1</v>
      </c>
      <c r="I811">
        <v>1</v>
      </c>
      <c r="J811">
        <v>0</v>
      </c>
      <c r="K811" s="1">
        <v>122218.23</v>
      </c>
      <c r="L811">
        <v>0</v>
      </c>
      <c r="M811">
        <v>25</v>
      </c>
      <c r="N811">
        <v>2773</v>
      </c>
      <c r="O811">
        <v>10</v>
      </c>
      <c r="P811">
        <v>49</v>
      </c>
      <c r="Q811">
        <v>0.4</v>
      </c>
      <c r="R811">
        <v>69325</v>
      </c>
      <c r="S811" t="str" cm="1">
        <f t="array" ref="S811">_xlfn.IFS(E814&lt;30,"18-29",E814&lt;45,"30-44",TRUE,"45+")</f>
        <v>30-44</v>
      </c>
      <c r="T811" t="str" cm="1">
        <f t="array" ref="T811">_xlfn.IFS(F811&lt;=2,"0-2 Years",F811&lt;=5,"3-5 Years",F811&lt;=8,"6-8 Years",TRUE,"9-10 Years")</f>
        <v>6-8 Years</v>
      </c>
      <c r="U811" t="str" cm="1">
        <f t="array" ref="U811">_xlfn.IFS(P811&gt;60,"High Risk",P811&gt;30,"Medium Risk",TRUE,"Low Risk")</f>
        <v>Medium Risk</v>
      </c>
      <c r="V811">
        <f t="shared" si="12"/>
        <v>5</v>
      </c>
    </row>
    <row r="812" spans="1:22" x14ac:dyDescent="0.2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 s="2">
        <v>0</v>
      </c>
      <c r="H812">
        <v>2</v>
      </c>
      <c r="I812">
        <v>1</v>
      </c>
      <c r="J812">
        <v>0</v>
      </c>
      <c r="K812" s="1">
        <v>180439.75</v>
      </c>
      <c r="L812">
        <v>0</v>
      </c>
      <c r="M812">
        <v>30</v>
      </c>
      <c r="N812">
        <v>4497</v>
      </c>
      <c r="O812">
        <v>0</v>
      </c>
      <c r="P812">
        <v>95</v>
      </c>
      <c r="Q812">
        <v>0</v>
      </c>
      <c r="R812">
        <v>134910</v>
      </c>
      <c r="S812" t="str" cm="1">
        <f t="array" ref="S812">_xlfn.IFS(E815&lt;30,"18-29",E815&lt;45,"30-44",TRUE,"45+")</f>
        <v>18-29</v>
      </c>
      <c r="T812" t="str" cm="1">
        <f t="array" ref="T812">_xlfn.IFS(F812&lt;=2,"0-2 Years",F812&lt;=5,"3-5 Years",F812&lt;=8,"6-8 Years",TRUE,"9-10 Years")</f>
        <v>9-10 Years</v>
      </c>
      <c r="U812" t="str" cm="1">
        <f t="array" ref="U812">_xlfn.IFS(P812&gt;60,"High Risk",P812&gt;30,"Medium Risk",TRUE,"Low Risk")</f>
        <v>High Risk</v>
      </c>
      <c r="V812">
        <f t="shared" si="12"/>
        <v>6</v>
      </c>
    </row>
    <row r="813" spans="1:22" hidden="1" x14ac:dyDescent="0.2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 s="2">
        <v>134714.70000000001</v>
      </c>
      <c r="H813">
        <v>2</v>
      </c>
      <c r="I813">
        <v>0</v>
      </c>
      <c r="J813">
        <v>1</v>
      </c>
      <c r="K813" s="1">
        <v>190419.81</v>
      </c>
      <c r="L813">
        <v>0</v>
      </c>
      <c r="M813">
        <v>2</v>
      </c>
      <c r="N813">
        <v>1427</v>
      </c>
      <c r="O813">
        <v>3</v>
      </c>
      <c r="P813">
        <v>125</v>
      </c>
      <c r="Q813">
        <v>1</v>
      </c>
      <c r="R813">
        <v>2854</v>
      </c>
      <c r="S813" t="str" cm="1">
        <f t="array" ref="S813">_xlfn.IFS(E816&lt;30,"18-29",E816&lt;45,"30-44",TRUE,"45+")</f>
        <v>18-29</v>
      </c>
      <c r="T813" t="str" cm="1">
        <f t="array" ref="T813">_xlfn.IFS(F813&lt;=2,"0-2 Years",F813&lt;=5,"3-5 Years",F813&lt;=8,"6-8 Years",TRUE,"9-10 Years")</f>
        <v>6-8 Years</v>
      </c>
      <c r="U813" t="str" cm="1">
        <f t="array" ref="U813">_xlfn.IFS(P813&gt;60,"High Risk",P813&gt;30,"Medium Risk",TRUE,"Low Risk")</f>
        <v>High Risk</v>
      </c>
      <c r="V813">
        <f t="shared" si="12"/>
        <v>1</v>
      </c>
    </row>
    <row r="814" spans="1:22" hidden="1" x14ac:dyDescent="0.2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 s="2">
        <v>0</v>
      </c>
      <c r="H814">
        <v>2</v>
      </c>
      <c r="I814">
        <v>1</v>
      </c>
      <c r="J814">
        <v>1</v>
      </c>
      <c r="K814" s="1">
        <v>58685.59</v>
      </c>
      <c r="L814">
        <v>0</v>
      </c>
      <c r="M814">
        <v>9</v>
      </c>
      <c r="N814">
        <v>1140</v>
      </c>
      <c r="O814">
        <v>3</v>
      </c>
      <c r="P814">
        <v>178</v>
      </c>
      <c r="Q814">
        <v>0.33333333333333331</v>
      </c>
      <c r="R814">
        <v>10260</v>
      </c>
      <c r="S814" t="str" cm="1">
        <f t="array" ref="S814">_xlfn.IFS(E817&lt;30,"18-29",E817&lt;45,"30-44",TRUE,"45+")</f>
        <v>18-29</v>
      </c>
      <c r="T814" t="str" cm="1">
        <f t="array" ref="T814">_xlfn.IFS(F814&lt;=2,"0-2 Years",F814&lt;=5,"3-5 Years",F814&lt;=8,"6-8 Years",TRUE,"9-10 Years")</f>
        <v>3-5 Years</v>
      </c>
      <c r="U814" t="str" cm="1">
        <f t="array" ref="U814">_xlfn.IFS(P814&gt;60,"High Risk",P814&gt;30,"Medium Risk",TRUE,"Low Risk")</f>
        <v>High Risk</v>
      </c>
      <c r="V814">
        <f t="shared" si="12"/>
        <v>3</v>
      </c>
    </row>
    <row r="815" spans="1:22" hidden="1" x14ac:dyDescent="0.2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 s="2">
        <v>122384.22</v>
      </c>
      <c r="H815">
        <v>3</v>
      </c>
      <c r="I815">
        <v>1</v>
      </c>
      <c r="J815">
        <v>1</v>
      </c>
      <c r="K815" s="1">
        <v>89017.38</v>
      </c>
      <c r="L815">
        <v>1</v>
      </c>
      <c r="M815">
        <v>28</v>
      </c>
      <c r="N815">
        <v>3081</v>
      </c>
      <c r="O815">
        <v>2</v>
      </c>
      <c r="P815">
        <v>100</v>
      </c>
      <c r="Q815">
        <v>7.1428571428571425E-2</v>
      </c>
      <c r="R815">
        <v>86268</v>
      </c>
      <c r="S815" t="str" cm="1">
        <f t="array" ref="S815">_xlfn.IFS(E818&lt;30,"18-29",E818&lt;45,"30-44",TRUE,"45+")</f>
        <v>18-29</v>
      </c>
      <c r="T815" t="str" cm="1">
        <f t="array" ref="T815">_xlfn.IFS(F815&lt;=2,"0-2 Years",F815&lt;=5,"3-5 Years",F815&lt;=8,"6-8 Years",TRUE,"9-10 Years")</f>
        <v>6-8 Years</v>
      </c>
      <c r="U815" t="str" cm="1">
        <f t="array" ref="U815">_xlfn.IFS(P815&gt;60,"High Risk",P815&gt;30,"Medium Risk",TRUE,"Low Risk")</f>
        <v>High Risk</v>
      </c>
      <c r="V815">
        <f t="shared" si="12"/>
        <v>0</v>
      </c>
    </row>
    <row r="816" spans="1:22" x14ac:dyDescent="0.2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 s="2">
        <v>0</v>
      </c>
      <c r="H816">
        <v>2</v>
      </c>
      <c r="I816">
        <v>0</v>
      </c>
      <c r="J816">
        <v>0</v>
      </c>
      <c r="K816" s="1">
        <v>50051.42</v>
      </c>
      <c r="L816">
        <v>0</v>
      </c>
      <c r="M816">
        <v>24</v>
      </c>
      <c r="N816">
        <v>1300</v>
      </c>
      <c r="O816">
        <v>8</v>
      </c>
      <c r="P816">
        <v>83</v>
      </c>
      <c r="Q816">
        <v>0.33333333333333331</v>
      </c>
      <c r="R816">
        <v>31200</v>
      </c>
      <c r="S816" t="str" cm="1">
        <f t="array" ref="S816">_xlfn.IFS(E819&lt;30,"18-29",E819&lt;45,"30-44",TRUE,"45+")</f>
        <v>30-44</v>
      </c>
      <c r="T816" t="str" cm="1">
        <f t="array" ref="T816">_xlfn.IFS(F816&lt;=2,"0-2 Years",F816&lt;=5,"3-5 Years",F816&lt;=8,"6-8 Years",TRUE,"9-10 Years")</f>
        <v>0-2 Years</v>
      </c>
      <c r="U816" t="str" cm="1">
        <f t="array" ref="U816">_xlfn.IFS(P816&gt;60,"High Risk",P816&gt;30,"Medium Risk",TRUE,"Low Risk")</f>
        <v>High Risk</v>
      </c>
      <c r="V816">
        <f t="shared" si="12"/>
        <v>7</v>
      </c>
    </row>
    <row r="817" spans="1:22" hidden="1" x14ac:dyDescent="0.2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 s="2">
        <v>157993.15</v>
      </c>
      <c r="H817">
        <v>2</v>
      </c>
      <c r="I817">
        <v>1</v>
      </c>
      <c r="J817">
        <v>0</v>
      </c>
      <c r="K817" s="1">
        <v>146041.45000000001</v>
      </c>
      <c r="L817">
        <v>0</v>
      </c>
      <c r="M817">
        <v>27</v>
      </c>
      <c r="N817">
        <v>1092</v>
      </c>
      <c r="O817">
        <v>9</v>
      </c>
      <c r="P817">
        <v>63</v>
      </c>
      <c r="Q817">
        <v>0.33333333333333331</v>
      </c>
      <c r="R817">
        <v>29484</v>
      </c>
      <c r="S817" t="str" cm="1">
        <f t="array" ref="S817">_xlfn.IFS(E820&lt;30,"18-29",E820&lt;45,"30-44",TRUE,"45+")</f>
        <v>18-29</v>
      </c>
      <c r="T817" t="str" cm="1">
        <f t="array" ref="T817">_xlfn.IFS(F817&lt;=2,"0-2 Years",F817&lt;=5,"3-5 Years",F817&lt;=8,"6-8 Years",TRUE,"9-10 Years")</f>
        <v>3-5 Years</v>
      </c>
      <c r="U817" t="str" cm="1">
        <f t="array" ref="U817">_xlfn.IFS(P817&gt;60,"High Risk",P817&gt;30,"Medium Risk",TRUE,"Low Risk")</f>
        <v>High Risk</v>
      </c>
      <c r="V817">
        <f t="shared" si="12"/>
        <v>3</v>
      </c>
    </row>
    <row r="818" spans="1:22" x14ac:dyDescent="0.2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 s="2">
        <v>0</v>
      </c>
      <c r="H818">
        <v>2</v>
      </c>
      <c r="I818">
        <v>1</v>
      </c>
      <c r="J818">
        <v>0</v>
      </c>
      <c r="K818" s="1">
        <v>191166.09</v>
      </c>
      <c r="L818">
        <v>0</v>
      </c>
      <c r="M818">
        <v>13</v>
      </c>
      <c r="N818">
        <v>1909</v>
      </c>
      <c r="O818">
        <v>1</v>
      </c>
      <c r="P818">
        <v>137</v>
      </c>
      <c r="Q818">
        <v>7.6923076923076927E-2</v>
      </c>
      <c r="R818">
        <v>24817</v>
      </c>
      <c r="S818" t="str" cm="1">
        <f t="array" ref="S818">_xlfn.IFS(E821&lt;30,"18-29",E821&lt;45,"30-44",TRUE,"45+")</f>
        <v>30-44</v>
      </c>
      <c r="T818" t="str" cm="1">
        <f t="array" ref="T818">_xlfn.IFS(F818&lt;=2,"0-2 Years",F818&lt;=5,"3-5 Years",F818&lt;=8,"6-8 Years",TRUE,"9-10 Years")</f>
        <v>6-8 Years</v>
      </c>
      <c r="U818" t="str" cm="1">
        <f t="array" ref="U818">_xlfn.IFS(P818&gt;60,"High Risk",P818&gt;30,"Medium Risk",TRUE,"Low Risk")</f>
        <v>High Risk</v>
      </c>
      <c r="V818">
        <f t="shared" si="12"/>
        <v>6</v>
      </c>
    </row>
    <row r="819" spans="1:22" x14ac:dyDescent="0.2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 s="2">
        <v>123331.36</v>
      </c>
      <c r="H819">
        <v>1</v>
      </c>
      <c r="I819">
        <v>0</v>
      </c>
      <c r="J819">
        <v>0</v>
      </c>
      <c r="K819" s="1">
        <v>103516.08</v>
      </c>
      <c r="L819">
        <v>1</v>
      </c>
      <c r="M819">
        <v>27</v>
      </c>
      <c r="N819">
        <v>2692</v>
      </c>
      <c r="O819">
        <v>2</v>
      </c>
      <c r="P819">
        <v>76</v>
      </c>
      <c r="Q819">
        <v>7.407407407407407E-2</v>
      </c>
      <c r="R819">
        <v>72684</v>
      </c>
      <c r="S819" t="str" cm="1">
        <f t="array" ref="S819">_xlfn.IFS(E822&lt;30,"18-29",E822&lt;45,"30-44",TRUE,"45+")</f>
        <v>30-44</v>
      </c>
      <c r="T819" t="str" cm="1">
        <f t="array" ref="T819">_xlfn.IFS(F819&lt;=2,"0-2 Years",F819&lt;=5,"3-5 Years",F819&lt;=8,"6-8 Years",TRUE,"9-10 Years")</f>
        <v>0-2 Years</v>
      </c>
      <c r="U819" t="str" cm="1">
        <f t="array" ref="U819">_xlfn.IFS(P819&gt;60,"High Risk",P819&gt;30,"Medium Risk",TRUE,"Low Risk")</f>
        <v>High Risk</v>
      </c>
      <c r="V819">
        <f t="shared" si="12"/>
        <v>6</v>
      </c>
    </row>
    <row r="820" spans="1:22" hidden="1" x14ac:dyDescent="0.2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 s="2">
        <v>75263.16</v>
      </c>
      <c r="H820">
        <v>1</v>
      </c>
      <c r="I820">
        <v>1</v>
      </c>
      <c r="J820">
        <v>1</v>
      </c>
      <c r="K820" s="1">
        <v>164825.04</v>
      </c>
      <c r="L820">
        <v>0</v>
      </c>
      <c r="M820">
        <v>7</v>
      </c>
      <c r="N820">
        <v>3858</v>
      </c>
      <c r="O820">
        <v>1</v>
      </c>
      <c r="P820">
        <v>107</v>
      </c>
      <c r="Q820">
        <v>0.14285714285714285</v>
      </c>
      <c r="R820">
        <v>27006</v>
      </c>
      <c r="S820" t="str" cm="1">
        <f t="array" ref="S820">_xlfn.IFS(E823&lt;30,"18-29",E823&lt;45,"30-44",TRUE,"45+")</f>
        <v>30-44</v>
      </c>
      <c r="T820" t="str" cm="1">
        <f t="array" ref="T820">_xlfn.IFS(F820&lt;=2,"0-2 Years",F820&lt;=5,"3-5 Years",F820&lt;=8,"6-8 Years",TRUE,"9-10 Years")</f>
        <v>9-10 Years</v>
      </c>
      <c r="U820" t="str" cm="1">
        <f t="array" ref="U820">_xlfn.IFS(P820&gt;60,"High Risk",P820&gt;30,"Medium Risk",TRUE,"Low Risk")</f>
        <v>High Risk</v>
      </c>
      <c r="V820">
        <f t="shared" si="12"/>
        <v>2</v>
      </c>
    </row>
    <row r="821" spans="1:22" hidden="1" x14ac:dyDescent="0.2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 s="2">
        <v>137824.03</v>
      </c>
      <c r="H821">
        <v>2</v>
      </c>
      <c r="I821">
        <v>1</v>
      </c>
      <c r="J821">
        <v>0</v>
      </c>
      <c r="K821" s="1">
        <v>172557.77</v>
      </c>
      <c r="L821">
        <v>0</v>
      </c>
      <c r="M821">
        <v>18</v>
      </c>
      <c r="N821">
        <v>872</v>
      </c>
      <c r="O821">
        <v>1</v>
      </c>
      <c r="P821">
        <v>16</v>
      </c>
      <c r="Q821">
        <v>5.5555555555555552E-2</v>
      </c>
      <c r="R821">
        <v>15696</v>
      </c>
      <c r="S821" t="str" cm="1">
        <f t="array" ref="S821">_xlfn.IFS(E824&lt;30,"18-29",E824&lt;45,"30-44",TRUE,"45+")</f>
        <v>30-44</v>
      </c>
      <c r="T821" t="str" cm="1">
        <f t="array" ref="T821">_xlfn.IFS(F821&lt;=2,"0-2 Years",F821&lt;=5,"3-5 Years",F821&lt;=8,"6-8 Years",TRUE,"9-10 Years")</f>
        <v>6-8 Years</v>
      </c>
      <c r="U821" t="str" cm="1">
        <f t="array" ref="U821">_xlfn.IFS(P821&gt;60,"High Risk",P821&gt;30,"Medium Risk",TRUE,"Low Risk")</f>
        <v>Low Risk</v>
      </c>
      <c r="V821">
        <f t="shared" si="12"/>
        <v>3</v>
      </c>
    </row>
    <row r="822" spans="1:22" hidden="1" x14ac:dyDescent="0.2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 s="2">
        <v>132578.92000000001</v>
      </c>
      <c r="H822">
        <v>2</v>
      </c>
      <c r="I822">
        <v>1</v>
      </c>
      <c r="J822">
        <v>0</v>
      </c>
      <c r="K822" s="1">
        <v>84320.94</v>
      </c>
      <c r="L822">
        <v>0</v>
      </c>
      <c r="M822">
        <v>9</v>
      </c>
      <c r="N822">
        <v>1249</v>
      </c>
      <c r="O822">
        <v>6</v>
      </c>
      <c r="P822">
        <v>128</v>
      </c>
      <c r="Q822">
        <v>0.66666666666666663</v>
      </c>
      <c r="R822">
        <v>11241</v>
      </c>
      <c r="S822" t="str" cm="1">
        <f t="array" ref="S822">_xlfn.IFS(E825&lt;30,"18-29",E825&lt;45,"30-44",TRUE,"45+")</f>
        <v>45+</v>
      </c>
      <c r="T822" t="str" cm="1">
        <f t="array" ref="T822">_xlfn.IFS(F822&lt;=2,"0-2 Years",F822&lt;=5,"3-5 Years",F822&lt;=8,"6-8 Years",TRUE,"9-10 Years")</f>
        <v>3-5 Years</v>
      </c>
      <c r="U822" t="str" cm="1">
        <f t="array" ref="U822">_xlfn.IFS(P822&gt;60,"High Risk",P822&gt;30,"Medium Risk",TRUE,"Low Risk")</f>
        <v>High Risk</v>
      </c>
      <c r="V822">
        <f t="shared" si="12"/>
        <v>3</v>
      </c>
    </row>
    <row r="823" spans="1:22" hidden="1" x14ac:dyDescent="0.2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 s="2">
        <v>156021.31</v>
      </c>
      <c r="H823">
        <v>1</v>
      </c>
      <c r="I823">
        <v>0</v>
      </c>
      <c r="J823">
        <v>0</v>
      </c>
      <c r="K823" s="1">
        <v>122662.98</v>
      </c>
      <c r="L823">
        <v>0</v>
      </c>
      <c r="M823">
        <v>24</v>
      </c>
      <c r="N823">
        <v>2301</v>
      </c>
      <c r="O823">
        <v>8</v>
      </c>
      <c r="P823">
        <v>132</v>
      </c>
      <c r="Q823">
        <v>0.33333333333333331</v>
      </c>
      <c r="R823">
        <v>55224</v>
      </c>
      <c r="S823" t="str" cm="1">
        <f t="array" ref="S823">_xlfn.IFS(E826&lt;30,"18-29",E826&lt;45,"30-44",TRUE,"45+")</f>
        <v>30-44</v>
      </c>
      <c r="T823" t="str" cm="1">
        <f t="array" ref="T823">_xlfn.IFS(F823&lt;=2,"0-2 Years",F823&lt;=5,"3-5 Years",F823&lt;=8,"6-8 Years",TRUE,"9-10 Years")</f>
        <v>3-5 Years</v>
      </c>
      <c r="U823" t="str" cm="1">
        <f t="array" ref="U823">_xlfn.IFS(P823&gt;60,"High Risk",P823&gt;30,"Medium Risk",TRUE,"Low Risk")</f>
        <v>High Risk</v>
      </c>
      <c r="V823">
        <f t="shared" si="12"/>
        <v>5</v>
      </c>
    </row>
    <row r="824" spans="1:22" x14ac:dyDescent="0.2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 s="2">
        <v>0</v>
      </c>
      <c r="H824">
        <v>1</v>
      </c>
      <c r="I824">
        <v>1</v>
      </c>
      <c r="J824">
        <v>0</v>
      </c>
      <c r="K824" s="1">
        <v>72085.100000000006</v>
      </c>
      <c r="L824">
        <v>0</v>
      </c>
      <c r="M824">
        <v>24</v>
      </c>
      <c r="N824">
        <v>2414</v>
      </c>
      <c r="O824">
        <v>5</v>
      </c>
      <c r="P824">
        <v>49</v>
      </c>
      <c r="Q824">
        <v>0.20833333333333334</v>
      </c>
      <c r="R824">
        <v>57936</v>
      </c>
      <c r="S824" t="str" cm="1">
        <f t="array" ref="S824">_xlfn.IFS(E827&lt;30,"18-29",E827&lt;45,"30-44",TRUE,"45+")</f>
        <v>30-44</v>
      </c>
      <c r="T824" t="str" cm="1">
        <f t="array" ref="T824">_xlfn.IFS(F824&lt;=2,"0-2 Years",F824&lt;=5,"3-5 Years",F824&lt;=8,"6-8 Years",TRUE,"9-10 Years")</f>
        <v>6-8 Years</v>
      </c>
      <c r="U824" t="str" cm="1">
        <f t="array" ref="U824">_xlfn.IFS(P824&gt;60,"High Risk",P824&gt;30,"Medium Risk",TRUE,"Low Risk")</f>
        <v>Medium Risk</v>
      </c>
      <c r="V824">
        <f t="shared" si="12"/>
        <v>8</v>
      </c>
    </row>
    <row r="825" spans="1:22" hidden="1" x14ac:dyDescent="0.2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 s="2">
        <v>137453.43</v>
      </c>
      <c r="H825">
        <v>1</v>
      </c>
      <c r="I825">
        <v>0</v>
      </c>
      <c r="J825">
        <v>1</v>
      </c>
      <c r="K825" s="1">
        <v>110932.24</v>
      </c>
      <c r="L825">
        <v>1</v>
      </c>
      <c r="M825">
        <v>11</v>
      </c>
      <c r="N825">
        <v>2638</v>
      </c>
      <c r="O825">
        <v>10</v>
      </c>
      <c r="P825">
        <v>59</v>
      </c>
      <c r="Q825">
        <v>0.90909090909090906</v>
      </c>
      <c r="R825">
        <v>29018</v>
      </c>
      <c r="S825" t="str" cm="1">
        <f t="array" ref="S825">_xlfn.IFS(E828&lt;30,"18-29",E828&lt;45,"30-44",TRUE,"45+")</f>
        <v>45+</v>
      </c>
      <c r="T825" t="str" cm="1">
        <f t="array" ref="T825">_xlfn.IFS(F825&lt;=2,"0-2 Years",F825&lt;=5,"3-5 Years",F825&lt;=8,"6-8 Years",TRUE,"9-10 Years")</f>
        <v>9-10 Years</v>
      </c>
      <c r="U825" t="str" cm="1">
        <f t="array" ref="U825">_xlfn.IFS(P825&gt;60,"High Risk",P825&gt;30,"Medium Risk",TRUE,"Low Risk")</f>
        <v>Medium Risk</v>
      </c>
      <c r="V825">
        <f t="shared" si="12"/>
        <v>3</v>
      </c>
    </row>
    <row r="826" spans="1:22" x14ac:dyDescent="0.2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 s="2">
        <v>0</v>
      </c>
      <c r="H826">
        <v>2</v>
      </c>
      <c r="I826">
        <v>1</v>
      </c>
      <c r="J826">
        <v>0</v>
      </c>
      <c r="K826" s="1">
        <v>143635.35999999999</v>
      </c>
      <c r="L826">
        <v>0</v>
      </c>
      <c r="M826">
        <v>20</v>
      </c>
      <c r="N826">
        <v>3489</v>
      </c>
      <c r="O826">
        <v>7</v>
      </c>
      <c r="P826">
        <v>25</v>
      </c>
      <c r="Q826">
        <v>0.35</v>
      </c>
      <c r="R826">
        <v>69780</v>
      </c>
      <c r="S826" t="str" cm="1">
        <f t="array" ref="S826">_xlfn.IFS(E829&lt;30,"18-29",E829&lt;45,"30-44",TRUE,"45+")</f>
        <v>45+</v>
      </c>
      <c r="T826" t="str" cm="1">
        <f t="array" ref="T826">_xlfn.IFS(F826&lt;=2,"0-2 Years",F826&lt;=5,"3-5 Years",F826&lt;=8,"6-8 Years",TRUE,"9-10 Years")</f>
        <v>3-5 Years</v>
      </c>
      <c r="U826" t="str" cm="1">
        <f t="array" ref="U826">_xlfn.IFS(P826&gt;60,"High Risk",P826&gt;30,"Medium Risk",TRUE,"Low Risk")</f>
        <v>Low Risk</v>
      </c>
      <c r="V826">
        <f t="shared" si="12"/>
        <v>6</v>
      </c>
    </row>
    <row r="827" spans="1:22" hidden="1" x14ac:dyDescent="0.2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 s="2">
        <v>164284.72</v>
      </c>
      <c r="H827">
        <v>2</v>
      </c>
      <c r="I827">
        <v>1</v>
      </c>
      <c r="J827">
        <v>1</v>
      </c>
      <c r="K827" s="1">
        <v>3710.34</v>
      </c>
      <c r="L827">
        <v>0</v>
      </c>
      <c r="M827">
        <v>28</v>
      </c>
      <c r="N827">
        <v>3814</v>
      </c>
      <c r="O827">
        <v>4</v>
      </c>
      <c r="P827">
        <v>94</v>
      </c>
      <c r="Q827">
        <v>0.14285714285714285</v>
      </c>
      <c r="R827">
        <v>106792</v>
      </c>
      <c r="S827" t="str" cm="1">
        <f t="array" ref="S827">_xlfn.IFS(E830&lt;30,"18-29",E830&lt;45,"30-44",TRUE,"45+")</f>
        <v>30-44</v>
      </c>
      <c r="T827" t="str" cm="1">
        <f t="array" ref="T827">_xlfn.IFS(F827&lt;=2,"0-2 Years",F827&lt;=5,"3-5 Years",F827&lt;=8,"6-8 Years",TRUE,"9-10 Years")</f>
        <v>6-8 Years</v>
      </c>
      <c r="U827" t="str" cm="1">
        <f t="array" ref="U827">_xlfn.IFS(P827&gt;60,"High Risk",P827&gt;30,"Medium Risk",TRUE,"Low Risk")</f>
        <v>High Risk</v>
      </c>
      <c r="V827">
        <f t="shared" si="12"/>
        <v>0</v>
      </c>
    </row>
    <row r="828" spans="1:22" hidden="1" x14ac:dyDescent="0.2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 s="2">
        <v>0</v>
      </c>
      <c r="H828">
        <v>2</v>
      </c>
      <c r="I828">
        <v>1</v>
      </c>
      <c r="J828">
        <v>1</v>
      </c>
      <c r="K828" s="1">
        <v>179843.33</v>
      </c>
      <c r="L828">
        <v>0</v>
      </c>
      <c r="M828">
        <v>11</v>
      </c>
      <c r="N828">
        <v>1490</v>
      </c>
      <c r="O828">
        <v>3</v>
      </c>
      <c r="P828">
        <v>26</v>
      </c>
      <c r="Q828">
        <v>0.27272727272727271</v>
      </c>
      <c r="R828">
        <v>16390</v>
      </c>
      <c r="S828" t="str" cm="1">
        <f t="array" ref="S828">_xlfn.IFS(E831&lt;30,"18-29",E831&lt;45,"30-44",TRUE,"45+")</f>
        <v>30-44</v>
      </c>
      <c r="T828" t="str" cm="1">
        <f t="array" ref="T828">_xlfn.IFS(F828&lt;=2,"0-2 Years",F828&lt;=5,"3-5 Years",F828&lt;=8,"6-8 Years",TRUE,"9-10 Years")</f>
        <v>3-5 Years</v>
      </c>
      <c r="U828" t="str" cm="1">
        <f t="array" ref="U828">_xlfn.IFS(P828&gt;60,"High Risk",P828&gt;30,"Medium Risk",TRUE,"Low Risk")</f>
        <v>Low Risk</v>
      </c>
      <c r="V828">
        <f t="shared" si="12"/>
        <v>4</v>
      </c>
    </row>
    <row r="829" spans="1:22" hidden="1" x14ac:dyDescent="0.2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 s="2">
        <v>0</v>
      </c>
      <c r="H829">
        <v>2</v>
      </c>
      <c r="I829">
        <v>1</v>
      </c>
      <c r="J829">
        <v>1</v>
      </c>
      <c r="K829" s="1">
        <v>10643.38</v>
      </c>
      <c r="L829">
        <v>0</v>
      </c>
      <c r="M829">
        <v>13</v>
      </c>
      <c r="N829">
        <v>759</v>
      </c>
      <c r="O829">
        <v>7</v>
      </c>
      <c r="P829">
        <v>96</v>
      </c>
      <c r="Q829">
        <v>0.53846153846153844</v>
      </c>
      <c r="R829">
        <v>9867</v>
      </c>
      <c r="S829" t="str" cm="1">
        <f t="array" ref="S829">_xlfn.IFS(E832&lt;30,"18-29",E832&lt;45,"30-44",TRUE,"45+")</f>
        <v>30-44</v>
      </c>
      <c r="T829" t="str" cm="1">
        <f t="array" ref="T829">_xlfn.IFS(F829&lt;=2,"0-2 Years",F829&lt;=5,"3-5 Years",F829&lt;=8,"6-8 Years",TRUE,"9-10 Years")</f>
        <v>0-2 Years</v>
      </c>
      <c r="U829" t="str" cm="1">
        <f t="array" ref="U829">_xlfn.IFS(P829&gt;60,"High Risk",P829&gt;30,"Medium Risk",TRUE,"Low Risk")</f>
        <v>High Risk</v>
      </c>
      <c r="V829">
        <f t="shared" si="12"/>
        <v>5</v>
      </c>
    </row>
    <row r="830" spans="1:22" hidden="1" x14ac:dyDescent="0.2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 s="2">
        <v>112373.49</v>
      </c>
      <c r="H830">
        <v>2</v>
      </c>
      <c r="I830">
        <v>1</v>
      </c>
      <c r="J830">
        <v>1</v>
      </c>
      <c r="K830" s="1">
        <v>131167.98000000001</v>
      </c>
      <c r="L830">
        <v>0</v>
      </c>
      <c r="M830">
        <v>4</v>
      </c>
      <c r="N830">
        <v>1537</v>
      </c>
      <c r="O830">
        <v>2</v>
      </c>
      <c r="P830">
        <v>20</v>
      </c>
      <c r="Q830">
        <v>0.5</v>
      </c>
      <c r="R830">
        <v>6148</v>
      </c>
      <c r="S830" t="str" cm="1">
        <f t="array" ref="S830">_xlfn.IFS(E833&lt;30,"18-29",E833&lt;45,"30-44",TRUE,"45+")</f>
        <v>30-44</v>
      </c>
      <c r="T830" t="str" cm="1">
        <f t="array" ref="T830">_xlfn.IFS(F830&lt;=2,"0-2 Years",F830&lt;=5,"3-5 Years",F830&lt;=8,"6-8 Years",TRUE,"9-10 Years")</f>
        <v>0-2 Years</v>
      </c>
      <c r="U830" t="str" cm="1">
        <f t="array" ref="U830">_xlfn.IFS(P830&gt;60,"High Risk",P830&gt;30,"Medium Risk",TRUE,"Low Risk")</f>
        <v>Low Risk</v>
      </c>
      <c r="V830">
        <f t="shared" si="12"/>
        <v>1</v>
      </c>
    </row>
    <row r="831" spans="1:22" x14ac:dyDescent="0.2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 s="2">
        <v>0</v>
      </c>
      <c r="H831">
        <v>2</v>
      </c>
      <c r="I831">
        <v>1</v>
      </c>
      <c r="J831">
        <v>0</v>
      </c>
      <c r="K831" s="1">
        <v>10553.31</v>
      </c>
      <c r="L831">
        <v>0</v>
      </c>
      <c r="M831">
        <v>17</v>
      </c>
      <c r="N831">
        <v>3571</v>
      </c>
      <c r="O831">
        <v>6</v>
      </c>
      <c r="P831">
        <v>20</v>
      </c>
      <c r="Q831">
        <v>0.35294117647058826</v>
      </c>
      <c r="R831">
        <v>60707</v>
      </c>
      <c r="S831" t="str" cm="1">
        <f t="array" ref="S831">_xlfn.IFS(E834&lt;30,"18-29",E834&lt;45,"30-44",TRUE,"45+")</f>
        <v>18-29</v>
      </c>
      <c r="T831" t="str" cm="1">
        <f t="array" ref="T831">_xlfn.IFS(F831&lt;=2,"0-2 Years",F831&lt;=5,"3-5 Years",F831&lt;=8,"6-8 Years",TRUE,"9-10 Years")</f>
        <v>9-10 Years</v>
      </c>
      <c r="U831" t="str" cm="1">
        <f t="array" ref="U831">_xlfn.IFS(P831&gt;60,"High Risk",P831&gt;30,"Medium Risk",TRUE,"Low Risk")</f>
        <v>Low Risk</v>
      </c>
      <c r="V831">
        <f t="shared" si="12"/>
        <v>6</v>
      </c>
    </row>
    <row r="832" spans="1:22" hidden="1" x14ac:dyDescent="0.2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 s="2">
        <v>0</v>
      </c>
      <c r="H832">
        <v>2</v>
      </c>
      <c r="I832">
        <v>1</v>
      </c>
      <c r="J832">
        <v>1</v>
      </c>
      <c r="K832" s="1">
        <v>130928.22</v>
      </c>
      <c r="L832">
        <v>0</v>
      </c>
      <c r="M832">
        <v>29</v>
      </c>
      <c r="N832">
        <v>3769</v>
      </c>
      <c r="O832">
        <v>4</v>
      </c>
      <c r="P832">
        <v>36</v>
      </c>
      <c r="Q832">
        <v>0.13793103448275862</v>
      </c>
      <c r="R832">
        <v>109301</v>
      </c>
      <c r="S832" t="str" cm="1">
        <f t="array" ref="S832">_xlfn.IFS(E835&lt;30,"18-29",E835&lt;45,"30-44",TRUE,"45+")</f>
        <v>30-44</v>
      </c>
      <c r="T832" t="str" cm="1">
        <f t="array" ref="T832">_xlfn.IFS(F832&lt;=2,"0-2 Years",F832&lt;=5,"3-5 Years",F832&lt;=8,"6-8 Years",TRUE,"9-10 Years")</f>
        <v>6-8 Years</v>
      </c>
      <c r="U832" t="str" cm="1">
        <f t="array" ref="U832">_xlfn.IFS(P832&gt;60,"High Risk",P832&gt;30,"Medium Risk",TRUE,"Low Risk")</f>
        <v>Medium Risk</v>
      </c>
      <c r="V832">
        <f t="shared" si="12"/>
        <v>3</v>
      </c>
    </row>
    <row r="833" spans="1:22" hidden="1" x14ac:dyDescent="0.2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 s="2">
        <v>0</v>
      </c>
      <c r="H833">
        <v>1</v>
      </c>
      <c r="I833">
        <v>0</v>
      </c>
      <c r="J833">
        <v>1</v>
      </c>
      <c r="K833" s="1">
        <v>157003.99</v>
      </c>
      <c r="L833">
        <v>0</v>
      </c>
      <c r="M833">
        <v>10</v>
      </c>
      <c r="N833">
        <v>3461</v>
      </c>
      <c r="O833">
        <v>9</v>
      </c>
      <c r="P833">
        <v>108</v>
      </c>
      <c r="Q833">
        <v>0.9</v>
      </c>
      <c r="R833">
        <v>34610</v>
      </c>
      <c r="S833" t="str" cm="1">
        <f t="array" ref="S833">_xlfn.IFS(E836&lt;30,"18-29",E836&lt;45,"30-44",TRUE,"45+")</f>
        <v>30-44</v>
      </c>
      <c r="T833" t="str" cm="1">
        <f t="array" ref="T833">_xlfn.IFS(F833&lt;=2,"0-2 Years",F833&lt;=5,"3-5 Years",F833&lt;=8,"6-8 Years",TRUE,"9-10 Years")</f>
        <v>3-5 Years</v>
      </c>
      <c r="U833" t="str" cm="1">
        <f t="array" ref="U833">_xlfn.IFS(P833&gt;60,"High Risk",P833&gt;30,"Medium Risk",TRUE,"Low Risk")</f>
        <v>High Risk</v>
      </c>
      <c r="V833">
        <f t="shared" si="12"/>
        <v>5</v>
      </c>
    </row>
    <row r="834" spans="1:22" hidden="1" x14ac:dyDescent="0.2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 s="2">
        <v>154333.82</v>
      </c>
      <c r="H834">
        <v>1</v>
      </c>
      <c r="I834">
        <v>1</v>
      </c>
      <c r="J834">
        <v>1</v>
      </c>
      <c r="K834" s="1">
        <v>138527.56</v>
      </c>
      <c r="L834">
        <v>0</v>
      </c>
      <c r="M834">
        <v>14</v>
      </c>
      <c r="N834">
        <v>3110</v>
      </c>
      <c r="O834">
        <v>9</v>
      </c>
      <c r="P834">
        <v>20</v>
      </c>
      <c r="Q834">
        <v>0.6428571428571429</v>
      </c>
      <c r="R834">
        <v>43540</v>
      </c>
      <c r="S834" t="str" cm="1">
        <f t="array" ref="S834">_xlfn.IFS(E837&lt;30,"18-29",E837&lt;45,"30-44",TRUE,"45+")</f>
        <v>30-44</v>
      </c>
      <c r="T834" t="str" cm="1">
        <f t="array" ref="T834">_xlfn.IFS(F834&lt;=2,"0-2 Years",F834&lt;=5,"3-5 Years",F834&lt;=8,"6-8 Years",TRUE,"9-10 Years")</f>
        <v>0-2 Years</v>
      </c>
      <c r="U834" t="str" cm="1">
        <f t="array" ref="U834">_xlfn.IFS(P834&gt;60,"High Risk",P834&gt;30,"Medium Risk",TRUE,"Low Risk")</f>
        <v>Low Risk</v>
      </c>
      <c r="V834">
        <f t="shared" si="12"/>
        <v>3</v>
      </c>
    </row>
    <row r="835" spans="1:22" hidden="1" x14ac:dyDescent="0.2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 s="2">
        <v>111432.77</v>
      </c>
      <c r="H835">
        <v>2</v>
      </c>
      <c r="I835">
        <v>1</v>
      </c>
      <c r="J835">
        <v>1</v>
      </c>
      <c r="K835" s="1">
        <v>167032.49</v>
      </c>
      <c r="L835">
        <v>0</v>
      </c>
      <c r="M835">
        <v>13</v>
      </c>
      <c r="N835">
        <v>2148</v>
      </c>
      <c r="O835">
        <v>4</v>
      </c>
      <c r="P835">
        <v>85</v>
      </c>
      <c r="Q835">
        <v>0.30769230769230771</v>
      </c>
      <c r="R835">
        <v>27924</v>
      </c>
      <c r="S835" t="str" cm="1">
        <f t="array" ref="S835">_xlfn.IFS(E838&lt;30,"18-29",E838&lt;45,"30-44",TRUE,"45+")</f>
        <v>30-44</v>
      </c>
      <c r="T835" t="str" cm="1">
        <f t="array" ref="T835">_xlfn.IFS(F835&lt;=2,"0-2 Years",F835&lt;=5,"3-5 Years",F835&lt;=8,"6-8 Years",TRUE,"9-10 Years")</f>
        <v>3-5 Years</v>
      </c>
      <c r="U835" t="str" cm="1">
        <f t="array" ref="U835">_xlfn.IFS(P835&gt;60,"High Risk",P835&gt;30,"Medium Risk",TRUE,"Low Risk")</f>
        <v>High Risk</v>
      </c>
      <c r="V835">
        <f t="shared" ref="V835:V898" si="13">IF(J835=0,3,0)+IF(G835=0,3,0)+IF(H835=1,2,0)+IF(E835&gt;45,1,0)+IF(F835&lt;3,1,0)</f>
        <v>0</v>
      </c>
    </row>
    <row r="836" spans="1:22" x14ac:dyDescent="0.2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 s="2">
        <v>0</v>
      </c>
      <c r="H836">
        <v>2</v>
      </c>
      <c r="I836">
        <v>0</v>
      </c>
      <c r="J836">
        <v>0</v>
      </c>
      <c r="K836" s="1">
        <v>41642.29</v>
      </c>
      <c r="L836">
        <v>0</v>
      </c>
      <c r="M836">
        <v>8</v>
      </c>
      <c r="N836">
        <v>4486</v>
      </c>
      <c r="O836">
        <v>10</v>
      </c>
      <c r="P836">
        <v>145</v>
      </c>
      <c r="Q836">
        <v>1</v>
      </c>
      <c r="R836">
        <v>35888</v>
      </c>
      <c r="S836" t="str" cm="1">
        <f t="array" ref="S836">_xlfn.IFS(E839&lt;30,"18-29",E839&lt;45,"30-44",TRUE,"45+")</f>
        <v>45+</v>
      </c>
      <c r="T836" t="str" cm="1">
        <f t="array" ref="T836">_xlfn.IFS(F836&lt;=2,"0-2 Years",F836&lt;=5,"3-5 Years",F836&lt;=8,"6-8 Years",TRUE,"9-10 Years")</f>
        <v>6-8 Years</v>
      </c>
      <c r="U836" t="str" cm="1">
        <f t="array" ref="U836">_xlfn.IFS(P836&gt;60,"High Risk",P836&gt;30,"Medium Risk",TRUE,"Low Risk")</f>
        <v>High Risk</v>
      </c>
      <c r="V836">
        <f t="shared" si="13"/>
        <v>6</v>
      </c>
    </row>
    <row r="837" spans="1:22" hidden="1" x14ac:dyDescent="0.2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 s="2">
        <v>137390.10999999999</v>
      </c>
      <c r="H837">
        <v>2</v>
      </c>
      <c r="I837">
        <v>1</v>
      </c>
      <c r="J837">
        <v>0</v>
      </c>
      <c r="K837" s="1">
        <v>9677</v>
      </c>
      <c r="L837">
        <v>0</v>
      </c>
      <c r="M837">
        <v>5</v>
      </c>
      <c r="N837">
        <v>561</v>
      </c>
      <c r="O837">
        <v>3</v>
      </c>
      <c r="P837">
        <v>176</v>
      </c>
      <c r="Q837">
        <v>0.6</v>
      </c>
      <c r="R837">
        <v>2805</v>
      </c>
      <c r="S837" t="str" cm="1">
        <f t="array" ref="S837">_xlfn.IFS(E840&lt;30,"18-29",E840&lt;45,"30-44",TRUE,"45+")</f>
        <v>45+</v>
      </c>
      <c r="T837" t="str" cm="1">
        <f t="array" ref="T837">_xlfn.IFS(F837&lt;=2,"0-2 Years",F837&lt;=5,"3-5 Years",F837&lt;=8,"6-8 Years",TRUE,"9-10 Years")</f>
        <v>0-2 Years</v>
      </c>
      <c r="U837" t="str" cm="1">
        <f t="array" ref="U837">_xlfn.IFS(P837&gt;60,"High Risk",P837&gt;30,"Medium Risk",TRUE,"Low Risk")</f>
        <v>High Risk</v>
      </c>
      <c r="V837">
        <f t="shared" si="13"/>
        <v>4</v>
      </c>
    </row>
    <row r="838" spans="1:22" hidden="1" x14ac:dyDescent="0.2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 s="2">
        <v>0</v>
      </c>
      <c r="H838">
        <v>2</v>
      </c>
      <c r="I838">
        <v>1</v>
      </c>
      <c r="J838">
        <v>1</v>
      </c>
      <c r="K838" s="1">
        <v>147012.22</v>
      </c>
      <c r="L838">
        <v>0</v>
      </c>
      <c r="M838">
        <v>24</v>
      </c>
      <c r="N838">
        <v>1601</v>
      </c>
      <c r="O838">
        <v>4</v>
      </c>
      <c r="P838">
        <v>169</v>
      </c>
      <c r="Q838">
        <v>0.16666666666666666</v>
      </c>
      <c r="R838">
        <v>38424</v>
      </c>
      <c r="S838" t="str" cm="1">
        <f t="array" ref="S838">_xlfn.IFS(E841&lt;30,"18-29",E841&lt;45,"30-44",TRUE,"45+")</f>
        <v>30-44</v>
      </c>
      <c r="T838" t="str" cm="1">
        <f t="array" ref="T838">_xlfn.IFS(F838&lt;=2,"0-2 Years",F838&lt;=5,"3-5 Years",F838&lt;=8,"6-8 Years",TRUE,"9-10 Years")</f>
        <v>3-5 Years</v>
      </c>
      <c r="U838" t="str" cm="1">
        <f t="array" ref="U838">_xlfn.IFS(P838&gt;60,"High Risk",P838&gt;30,"Medium Risk",TRUE,"Low Risk")</f>
        <v>High Risk</v>
      </c>
      <c r="V838">
        <f t="shared" si="13"/>
        <v>3</v>
      </c>
    </row>
    <row r="839" spans="1:22" hidden="1" x14ac:dyDescent="0.2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 s="2">
        <v>111642.08</v>
      </c>
      <c r="H839">
        <v>1</v>
      </c>
      <c r="I839">
        <v>1</v>
      </c>
      <c r="J839">
        <v>1</v>
      </c>
      <c r="K839" s="1">
        <v>80553.87</v>
      </c>
      <c r="L839">
        <v>0</v>
      </c>
      <c r="M839">
        <v>12</v>
      </c>
      <c r="N839">
        <v>539</v>
      </c>
      <c r="O839">
        <v>1</v>
      </c>
      <c r="P839">
        <v>133</v>
      </c>
      <c r="Q839">
        <v>8.3333333333333329E-2</v>
      </c>
      <c r="R839">
        <v>6468</v>
      </c>
      <c r="S839" t="str" cm="1">
        <f t="array" ref="S839">_xlfn.IFS(E842&lt;30,"18-29",E842&lt;45,"30-44",TRUE,"45+")</f>
        <v>45+</v>
      </c>
      <c r="T839" t="str" cm="1">
        <f t="array" ref="T839">_xlfn.IFS(F839&lt;=2,"0-2 Years",F839&lt;=5,"3-5 Years",F839&lt;=8,"6-8 Years",TRUE,"9-10 Years")</f>
        <v>3-5 Years</v>
      </c>
      <c r="U839" t="str" cm="1">
        <f t="array" ref="U839">_xlfn.IFS(P839&gt;60,"High Risk",P839&gt;30,"Medium Risk",TRUE,"Low Risk")</f>
        <v>High Risk</v>
      </c>
      <c r="V839">
        <f t="shared" si="13"/>
        <v>3</v>
      </c>
    </row>
    <row r="840" spans="1:22" x14ac:dyDescent="0.2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 s="2">
        <v>0</v>
      </c>
      <c r="H840">
        <v>1</v>
      </c>
      <c r="I840">
        <v>0</v>
      </c>
      <c r="J840">
        <v>1</v>
      </c>
      <c r="K840" s="1">
        <v>30730.95</v>
      </c>
      <c r="L840">
        <v>1</v>
      </c>
      <c r="M840">
        <v>11</v>
      </c>
      <c r="N840">
        <v>4335</v>
      </c>
      <c r="O840">
        <v>5</v>
      </c>
      <c r="P840">
        <v>14</v>
      </c>
      <c r="Q840">
        <v>0.45454545454545453</v>
      </c>
      <c r="R840">
        <v>47685</v>
      </c>
      <c r="S840" t="str" cm="1">
        <f t="array" ref="S840">_xlfn.IFS(E843&lt;30,"18-29",E843&lt;45,"30-44",TRUE,"45+")</f>
        <v>30-44</v>
      </c>
      <c r="T840" t="str" cm="1">
        <f t="array" ref="T840">_xlfn.IFS(F840&lt;=2,"0-2 Years",F840&lt;=5,"3-5 Years",F840&lt;=8,"6-8 Years",TRUE,"9-10 Years")</f>
        <v>3-5 Years</v>
      </c>
      <c r="U840" t="str" cm="1">
        <f t="array" ref="U840">_xlfn.IFS(P840&gt;60,"High Risk",P840&gt;30,"Medium Risk",TRUE,"Low Risk")</f>
        <v>Low Risk</v>
      </c>
      <c r="V840">
        <f t="shared" si="13"/>
        <v>6</v>
      </c>
    </row>
    <row r="841" spans="1:22" hidden="1" x14ac:dyDescent="0.2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 s="2">
        <v>83543.37</v>
      </c>
      <c r="H841">
        <v>1</v>
      </c>
      <c r="I841">
        <v>0</v>
      </c>
      <c r="J841">
        <v>0</v>
      </c>
      <c r="K841" s="1">
        <v>140134.43</v>
      </c>
      <c r="L841">
        <v>0</v>
      </c>
      <c r="M841">
        <v>21</v>
      </c>
      <c r="N841">
        <v>2259</v>
      </c>
      <c r="O841">
        <v>4</v>
      </c>
      <c r="P841">
        <v>66</v>
      </c>
      <c r="Q841">
        <v>0.19047619047619047</v>
      </c>
      <c r="R841">
        <v>47439</v>
      </c>
      <c r="S841" t="str" cm="1">
        <f t="array" ref="S841">_xlfn.IFS(E844&lt;30,"18-29",E844&lt;45,"30-44",TRUE,"45+")</f>
        <v>30-44</v>
      </c>
      <c r="T841" t="str" cm="1">
        <f t="array" ref="T841">_xlfn.IFS(F841&lt;=2,"0-2 Years",F841&lt;=5,"3-5 Years",F841&lt;=8,"6-8 Years",TRUE,"9-10 Years")</f>
        <v>3-5 Years</v>
      </c>
      <c r="U841" t="str" cm="1">
        <f t="array" ref="U841">_xlfn.IFS(P841&gt;60,"High Risk",P841&gt;30,"Medium Risk",TRUE,"Low Risk")</f>
        <v>High Risk</v>
      </c>
      <c r="V841">
        <f t="shared" si="13"/>
        <v>5</v>
      </c>
    </row>
    <row r="842" spans="1:22" x14ac:dyDescent="0.2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 s="2">
        <v>145338.76</v>
      </c>
      <c r="H842">
        <v>1</v>
      </c>
      <c r="I842">
        <v>0</v>
      </c>
      <c r="J842">
        <v>0</v>
      </c>
      <c r="K842" s="1">
        <v>91936.1</v>
      </c>
      <c r="L842">
        <v>1</v>
      </c>
      <c r="M842">
        <v>16</v>
      </c>
      <c r="N842">
        <v>1919</v>
      </c>
      <c r="O842">
        <v>6</v>
      </c>
      <c r="P842">
        <v>122</v>
      </c>
      <c r="Q842">
        <v>0.375</v>
      </c>
      <c r="R842">
        <v>30704</v>
      </c>
      <c r="S842" t="str" cm="1">
        <f t="array" ref="S842">_xlfn.IFS(E845&lt;30,"18-29",E845&lt;45,"30-44",TRUE,"45+")</f>
        <v>30-44</v>
      </c>
      <c r="T842" t="str" cm="1">
        <f t="array" ref="T842">_xlfn.IFS(F842&lt;=2,"0-2 Years",F842&lt;=5,"3-5 Years",F842&lt;=8,"6-8 Years",TRUE,"9-10 Years")</f>
        <v>6-8 Years</v>
      </c>
      <c r="U842" t="str" cm="1">
        <f t="array" ref="U842">_xlfn.IFS(P842&gt;60,"High Risk",P842&gt;30,"Medium Risk",TRUE,"Low Risk")</f>
        <v>High Risk</v>
      </c>
      <c r="V842">
        <f t="shared" si="13"/>
        <v>6</v>
      </c>
    </row>
    <row r="843" spans="1:22" x14ac:dyDescent="0.2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 s="2">
        <v>186796.37</v>
      </c>
      <c r="H843">
        <v>1</v>
      </c>
      <c r="I843">
        <v>0</v>
      </c>
      <c r="J843">
        <v>0</v>
      </c>
      <c r="K843" s="1">
        <v>178252.63</v>
      </c>
      <c r="L843">
        <v>0</v>
      </c>
      <c r="M843">
        <v>20</v>
      </c>
      <c r="N843">
        <v>4584</v>
      </c>
      <c r="O843">
        <v>8</v>
      </c>
      <c r="P843">
        <v>120</v>
      </c>
      <c r="Q843">
        <v>0.4</v>
      </c>
      <c r="R843">
        <v>91680</v>
      </c>
      <c r="S843" t="str" cm="1">
        <f t="array" ref="S843">_xlfn.IFS(E846&lt;30,"18-29",E846&lt;45,"30-44",TRUE,"45+")</f>
        <v>30-44</v>
      </c>
      <c r="T843" t="str" cm="1">
        <f t="array" ref="T843">_xlfn.IFS(F843&lt;=2,"0-2 Years",F843&lt;=5,"3-5 Years",F843&lt;=8,"6-8 Years",TRUE,"9-10 Years")</f>
        <v>0-2 Years</v>
      </c>
      <c r="U843" t="str" cm="1">
        <f t="array" ref="U843">_xlfn.IFS(P843&gt;60,"High Risk",P843&gt;30,"Medium Risk",TRUE,"Low Risk")</f>
        <v>High Risk</v>
      </c>
      <c r="V843">
        <f t="shared" si="13"/>
        <v>6</v>
      </c>
    </row>
    <row r="844" spans="1:22" hidden="1" x14ac:dyDescent="0.2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 s="2">
        <v>58641.43</v>
      </c>
      <c r="H844">
        <v>1</v>
      </c>
      <c r="I844">
        <v>0</v>
      </c>
      <c r="J844">
        <v>1</v>
      </c>
      <c r="K844" s="1">
        <v>198674.08</v>
      </c>
      <c r="L844">
        <v>0</v>
      </c>
      <c r="M844">
        <v>24</v>
      </c>
      <c r="N844">
        <v>4897</v>
      </c>
      <c r="O844">
        <v>8</v>
      </c>
      <c r="P844">
        <v>46</v>
      </c>
      <c r="Q844">
        <v>0.33333333333333331</v>
      </c>
      <c r="R844">
        <v>117528</v>
      </c>
      <c r="S844" t="str" cm="1">
        <f t="array" ref="S844">_xlfn.IFS(E847&lt;30,"18-29",E847&lt;45,"30-44",TRUE,"45+")</f>
        <v>45+</v>
      </c>
      <c r="T844" t="str" cm="1">
        <f t="array" ref="T844">_xlfn.IFS(F844&lt;=2,"0-2 Years",F844&lt;=5,"3-5 Years",F844&lt;=8,"6-8 Years",TRUE,"9-10 Years")</f>
        <v>6-8 Years</v>
      </c>
      <c r="U844" t="str" cm="1">
        <f t="array" ref="U844">_xlfn.IFS(P844&gt;60,"High Risk",P844&gt;30,"Medium Risk",TRUE,"Low Risk")</f>
        <v>Medium Risk</v>
      </c>
      <c r="V844">
        <f t="shared" si="13"/>
        <v>2</v>
      </c>
    </row>
    <row r="845" spans="1:22" x14ac:dyDescent="0.2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 s="2">
        <v>0</v>
      </c>
      <c r="H845">
        <v>1</v>
      </c>
      <c r="I845">
        <v>1</v>
      </c>
      <c r="J845">
        <v>0</v>
      </c>
      <c r="K845" s="1">
        <v>28266.9</v>
      </c>
      <c r="L845">
        <v>1</v>
      </c>
      <c r="M845">
        <v>14</v>
      </c>
      <c r="N845">
        <v>2455</v>
      </c>
      <c r="O845">
        <v>2</v>
      </c>
      <c r="P845">
        <v>70</v>
      </c>
      <c r="Q845">
        <v>0.14285714285714285</v>
      </c>
      <c r="R845">
        <v>34370</v>
      </c>
      <c r="S845" t="str" cm="1">
        <f t="array" ref="S845">_xlfn.IFS(E848&lt;30,"18-29",E848&lt;45,"30-44",TRUE,"45+")</f>
        <v>18-29</v>
      </c>
      <c r="T845" t="str" cm="1">
        <f t="array" ref="T845">_xlfn.IFS(F845&lt;=2,"0-2 Years",F845&lt;=5,"3-5 Years",F845&lt;=8,"6-8 Years",TRUE,"9-10 Years")</f>
        <v>3-5 Years</v>
      </c>
      <c r="U845" t="str" cm="1">
        <f t="array" ref="U845">_xlfn.IFS(P845&gt;60,"High Risk",P845&gt;30,"Medium Risk",TRUE,"Low Risk")</f>
        <v>High Risk</v>
      </c>
      <c r="V845">
        <f t="shared" si="13"/>
        <v>8</v>
      </c>
    </row>
    <row r="846" spans="1:22" hidden="1" x14ac:dyDescent="0.2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 s="2">
        <v>137148.68</v>
      </c>
      <c r="H846">
        <v>1</v>
      </c>
      <c r="I846">
        <v>1</v>
      </c>
      <c r="J846">
        <v>0</v>
      </c>
      <c r="K846" s="1">
        <v>92381.01</v>
      </c>
      <c r="L846">
        <v>0</v>
      </c>
      <c r="M846">
        <v>13</v>
      </c>
      <c r="N846">
        <v>2313</v>
      </c>
      <c r="O846">
        <v>8</v>
      </c>
      <c r="P846">
        <v>14</v>
      </c>
      <c r="Q846">
        <v>0.61538461538461542</v>
      </c>
      <c r="R846">
        <v>30069</v>
      </c>
      <c r="S846" t="str" cm="1">
        <f t="array" ref="S846">_xlfn.IFS(E849&lt;30,"18-29",E849&lt;45,"30-44",TRUE,"45+")</f>
        <v>30-44</v>
      </c>
      <c r="T846" t="str" cm="1">
        <f t="array" ref="T846">_xlfn.IFS(F846&lt;=2,"0-2 Years",F846&lt;=5,"3-5 Years",F846&lt;=8,"6-8 Years",TRUE,"9-10 Years")</f>
        <v>3-5 Years</v>
      </c>
      <c r="U846" t="str" cm="1">
        <f t="array" ref="U846">_xlfn.IFS(P846&gt;60,"High Risk",P846&gt;30,"Medium Risk",TRUE,"Low Risk")</f>
        <v>Low Risk</v>
      </c>
      <c r="V846">
        <f t="shared" si="13"/>
        <v>5</v>
      </c>
    </row>
    <row r="847" spans="1:22" x14ac:dyDescent="0.2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 s="2">
        <v>80001.23</v>
      </c>
      <c r="H847">
        <v>1</v>
      </c>
      <c r="I847">
        <v>0</v>
      </c>
      <c r="J847">
        <v>0</v>
      </c>
      <c r="K847" s="1">
        <v>135180.10999999999</v>
      </c>
      <c r="L847">
        <v>0</v>
      </c>
      <c r="M847">
        <v>26</v>
      </c>
      <c r="N847">
        <v>924</v>
      </c>
      <c r="O847">
        <v>10</v>
      </c>
      <c r="P847">
        <v>80</v>
      </c>
      <c r="Q847">
        <v>0.38461538461538464</v>
      </c>
      <c r="R847">
        <v>24024</v>
      </c>
      <c r="S847" t="str" cm="1">
        <f t="array" ref="S847">_xlfn.IFS(E850&lt;30,"18-29",E850&lt;45,"30-44",TRUE,"45+")</f>
        <v>45+</v>
      </c>
      <c r="T847" t="str" cm="1">
        <f t="array" ref="T847">_xlfn.IFS(F847&lt;=2,"0-2 Years",F847&lt;=5,"3-5 Years",F847&lt;=8,"6-8 Years",TRUE,"9-10 Years")</f>
        <v>6-8 Years</v>
      </c>
      <c r="U847" t="str" cm="1">
        <f t="array" ref="U847">_xlfn.IFS(P847&gt;60,"High Risk",P847&gt;30,"Medium Risk",TRUE,"Low Risk")</f>
        <v>High Risk</v>
      </c>
      <c r="V847">
        <f t="shared" si="13"/>
        <v>6</v>
      </c>
    </row>
    <row r="848" spans="1:22" hidden="1" x14ac:dyDescent="0.2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 s="2">
        <v>86402.52</v>
      </c>
      <c r="H848">
        <v>2</v>
      </c>
      <c r="I848">
        <v>0</v>
      </c>
      <c r="J848">
        <v>0</v>
      </c>
      <c r="K848" s="1">
        <v>27330.59</v>
      </c>
      <c r="L848">
        <v>0</v>
      </c>
      <c r="M848">
        <v>1</v>
      </c>
      <c r="N848">
        <v>4415</v>
      </c>
      <c r="O848">
        <v>5</v>
      </c>
      <c r="P848">
        <v>112</v>
      </c>
      <c r="Q848">
        <v>1</v>
      </c>
      <c r="R848">
        <v>4415</v>
      </c>
      <c r="S848" t="str" cm="1">
        <f t="array" ref="S848">_xlfn.IFS(E851&lt;30,"18-29",E851&lt;45,"30-44",TRUE,"45+")</f>
        <v>18-29</v>
      </c>
      <c r="T848" t="str" cm="1">
        <f t="array" ref="T848">_xlfn.IFS(F848&lt;=2,"0-2 Years",F848&lt;=5,"3-5 Years",F848&lt;=8,"6-8 Years",TRUE,"9-10 Years")</f>
        <v>6-8 Years</v>
      </c>
      <c r="U848" t="str" cm="1">
        <f t="array" ref="U848">_xlfn.IFS(P848&gt;60,"High Risk",P848&gt;30,"Medium Risk",TRUE,"Low Risk")</f>
        <v>High Risk</v>
      </c>
      <c r="V848">
        <f t="shared" si="13"/>
        <v>3</v>
      </c>
    </row>
    <row r="849" spans="1:22" x14ac:dyDescent="0.2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 s="2">
        <v>0</v>
      </c>
      <c r="H849">
        <v>2</v>
      </c>
      <c r="I849">
        <v>1</v>
      </c>
      <c r="J849">
        <v>0</v>
      </c>
      <c r="K849" s="1">
        <v>125305.34</v>
      </c>
      <c r="L849">
        <v>0</v>
      </c>
      <c r="M849">
        <v>30</v>
      </c>
      <c r="N849">
        <v>2607</v>
      </c>
      <c r="O849">
        <v>10</v>
      </c>
      <c r="P849">
        <v>139</v>
      </c>
      <c r="Q849">
        <v>0.33333333333333331</v>
      </c>
      <c r="R849">
        <v>78210</v>
      </c>
      <c r="S849" t="str" cm="1">
        <f t="array" ref="S849">_xlfn.IFS(E852&lt;30,"18-29",E852&lt;45,"30-44",TRUE,"45+")</f>
        <v>45+</v>
      </c>
      <c r="T849" t="str" cm="1">
        <f t="array" ref="T849">_xlfn.IFS(F849&lt;=2,"0-2 Years",F849&lt;=5,"3-5 Years",F849&lt;=8,"6-8 Years",TRUE,"9-10 Years")</f>
        <v>3-5 Years</v>
      </c>
      <c r="U849" t="str" cm="1">
        <f t="array" ref="U849">_xlfn.IFS(P849&gt;60,"High Risk",P849&gt;30,"Medium Risk",TRUE,"Low Risk")</f>
        <v>High Risk</v>
      </c>
      <c r="V849">
        <f t="shared" si="13"/>
        <v>6</v>
      </c>
    </row>
    <row r="850" spans="1:22" hidden="1" x14ac:dyDescent="0.2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 s="2">
        <v>122874.74</v>
      </c>
      <c r="H850">
        <v>1</v>
      </c>
      <c r="I850">
        <v>1</v>
      </c>
      <c r="J850">
        <v>1</v>
      </c>
      <c r="K850" s="1">
        <v>149648.45000000001</v>
      </c>
      <c r="L850">
        <v>0</v>
      </c>
      <c r="M850">
        <v>18</v>
      </c>
      <c r="N850">
        <v>585</v>
      </c>
      <c r="O850">
        <v>10</v>
      </c>
      <c r="P850">
        <v>164</v>
      </c>
      <c r="Q850">
        <v>0.55555555555555558</v>
      </c>
      <c r="R850">
        <v>10530</v>
      </c>
      <c r="S850" t="str" cm="1">
        <f t="array" ref="S850">_xlfn.IFS(E853&lt;30,"18-29",E853&lt;45,"30-44",TRUE,"45+")</f>
        <v>45+</v>
      </c>
      <c r="T850" t="str" cm="1">
        <f t="array" ref="T850">_xlfn.IFS(F850&lt;=2,"0-2 Years",F850&lt;=5,"3-5 Years",F850&lt;=8,"6-8 Years",TRUE,"9-10 Years")</f>
        <v>0-2 Years</v>
      </c>
      <c r="U850" t="str" cm="1">
        <f t="array" ref="U850">_xlfn.IFS(P850&gt;60,"High Risk",P850&gt;30,"Medium Risk",TRUE,"Low Risk")</f>
        <v>High Risk</v>
      </c>
      <c r="V850">
        <f t="shared" si="13"/>
        <v>4</v>
      </c>
    </row>
    <row r="851" spans="1:22" hidden="1" x14ac:dyDescent="0.2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 s="2">
        <v>97544.29</v>
      </c>
      <c r="H851">
        <v>1</v>
      </c>
      <c r="I851">
        <v>0</v>
      </c>
      <c r="J851">
        <v>1</v>
      </c>
      <c r="K851" s="1">
        <v>59887.15</v>
      </c>
      <c r="L851">
        <v>0</v>
      </c>
      <c r="M851">
        <v>3</v>
      </c>
      <c r="N851">
        <v>2946</v>
      </c>
      <c r="O851">
        <v>6</v>
      </c>
      <c r="P851">
        <v>1</v>
      </c>
      <c r="Q851">
        <v>1</v>
      </c>
      <c r="R851">
        <v>8838</v>
      </c>
      <c r="S851" t="str" cm="1">
        <f t="array" ref="S851">_xlfn.IFS(E854&lt;30,"18-29",E854&lt;45,"30-44",TRUE,"45+")</f>
        <v>30-44</v>
      </c>
      <c r="T851" t="str" cm="1">
        <f t="array" ref="T851">_xlfn.IFS(F851&lt;=2,"0-2 Years",F851&lt;=5,"3-5 Years",F851&lt;=8,"6-8 Years",TRUE,"9-10 Years")</f>
        <v>0-2 Years</v>
      </c>
      <c r="U851" t="str" cm="1">
        <f t="array" ref="U851">_xlfn.IFS(P851&gt;60,"High Risk",P851&gt;30,"Medium Risk",TRUE,"Low Risk")</f>
        <v>Low Risk</v>
      </c>
      <c r="V851">
        <f t="shared" si="13"/>
        <v>3</v>
      </c>
    </row>
    <row r="852" spans="1:22" hidden="1" x14ac:dyDescent="0.2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 s="2">
        <v>170826.55</v>
      </c>
      <c r="H852">
        <v>2</v>
      </c>
      <c r="I852">
        <v>1</v>
      </c>
      <c r="J852">
        <v>0</v>
      </c>
      <c r="K852" s="1">
        <v>45041.32</v>
      </c>
      <c r="L852">
        <v>0</v>
      </c>
      <c r="M852">
        <v>24</v>
      </c>
      <c r="N852">
        <v>2337</v>
      </c>
      <c r="O852">
        <v>0</v>
      </c>
      <c r="P852">
        <v>58</v>
      </c>
      <c r="Q852">
        <v>0</v>
      </c>
      <c r="R852">
        <v>56088</v>
      </c>
      <c r="S852" t="str" cm="1">
        <f t="array" ref="S852">_xlfn.IFS(E855&lt;30,"18-29",E855&lt;45,"30-44",TRUE,"45+")</f>
        <v>30-44</v>
      </c>
      <c r="T852" t="str" cm="1">
        <f t="array" ref="T852">_xlfn.IFS(F852&lt;=2,"0-2 Years",F852&lt;=5,"3-5 Years",F852&lt;=8,"6-8 Years",TRUE,"9-10 Years")</f>
        <v>0-2 Years</v>
      </c>
      <c r="U852" t="str" cm="1">
        <f t="array" ref="U852">_xlfn.IFS(P852&gt;60,"High Risk",P852&gt;30,"Medium Risk",TRUE,"Low Risk")</f>
        <v>Medium Risk</v>
      </c>
      <c r="V852">
        <f t="shared" si="13"/>
        <v>5</v>
      </c>
    </row>
    <row r="853" spans="1:22" hidden="1" x14ac:dyDescent="0.2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 s="2">
        <v>97133.92</v>
      </c>
      <c r="H853">
        <v>2</v>
      </c>
      <c r="I853">
        <v>0</v>
      </c>
      <c r="J853">
        <v>0</v>
      </c>
      <c r="K853" s="1">
        <v>113316.77</v>
      </c>
      <c r="L853">
        <v>1</v>
      </c>
      <c r="M853">
        <v>19</v>
      </c>
      <c r="N853">
        <v>2551</v>
      </c>
      <c r="O853">
        <v>8</v>
      </c>
      <c r="P853">
        <v>123</v>
      </c>
      <c r="Q853">
        <v>0.42105263157894735</v>
      </c>
      <c r="R853">
        <v>48469</v>
      </c>
      <c r="S853" t="str" cm="1">
        <f t="array" ref="S853">_xlfn.IFS(E856&lt;30,"18-29",E856&lt;45,"30-44",TRUE,"45+")</f>
        <v>45+</v>
      </c>
      <c r="T853" t="str" cm="1">
        <f t="array" ref="T853">_xlfn.IFS(F853&lt;=2,"0-2 Years",F853&lt;=5,"3-5 Years",F853&lt;=8,"6-8 Years",TRUE,"9-10 Years")</f>
        <v>0-2 Years</v>
      </c>
      <c r="U853" t="str" cm="1">
        <f t="array" ref="U853">_xlfn.IFS(P853&gt;60,"High Risk",P853&gt;30,"Medium Risk",TRUE,"Low Risk")</f>
        <v>High Risk</v>
      </c>
      <c r="V853">
        <f t="shared" si="13"/>
        <v>5</v>
      </c>
    </row>
    <row r="854" spans="1:22" hidden="1" x14ac:dyDescent="0.2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 s="2">
        <v>153895.65</v>
      </c>
      <c r="H854">
        <v>1</v>
      </c>
      <c r="I854">
        <v>1</v>
      </c>
      <c r="J854">
        <v>1</v>
      </c>
      <c r="K854" s="1">
        <v>39087.42</v>
      </c>
      <c r="L854">
        <v>0</v>
      </c>
      <c r="M854">
        <v>11</v>
      </c>
      <c r="N854">
        <v>4661</v>
      </c>
      <c r="O854">
        <v>3</v>
      </c>
      <c r="P854">
        <v>165</v>
      </c>
      <c r="Q854">
        <v>0.27272727272727271</v>
      </c>
      <c r="R854">
        <v>51271</v>
      </c>
      <c r="S854" t="str" cm="1">
        <f t="array" ref="S854">_xlfn.IFS(E857&lt;30,"18-29",E857&lt;45,"30-44",TRUE,"45+")</f>
        <v>30-44</v>
      </c>
      <c r="T854" t="str" cm="1">
        <f t="array" ref="T854">_xlfn.IFS(F854&lt;=2,"0-2 Years",F854&lt;=5,"3-5 Years",F854&lt;=8,"6-8 Years",TRUE,"9-10 Years")</f>
        <v>6-8 Years</v>
      </c>
      <c r="U854" t="str" cm="1">
        <f t="array" ref="U854">_xlfn.IFS(P854&gt;60,"High Risk",P854&gt;30,"Medium Risk",TRUE,"Low Risk")</f>
        <v>High Risk</v>
      </c>
      <c r="V854">
        <f t="shared" si="13"/>
        <v>2</v>
      </c>
    </row>
    <row r="855" spans="1:22" hidden="1" x14ac:dyDescent="0.2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 s="2">
        <v>0</v>
      </c>
      <c r="H855">
        <v>2</v>
      </c>
      <c r="I855">
        <v>1</v>
      </c>
      <c r="J855">
        <v>1</v>
      </c>
      <c r="K855" s="1">
        <v>7330.59</v>
      </c>
      <c r="L855">
        <v>0</v>
      </c>
      <c r="M855">
        <v>5</v>
      </c>
      <c r="N855">
        <v>1802</v>
      </c>
      <c r="O855">
        <v>10</v>
      </c>
      <c r="P855">
        <v>95</v>
      </c>
      <c r="Q855">
        <v>1</v>
      </c>
      <c r="R855">
        <v>9010</v>
      </c>
      <c r="S855" t="str" cm="1">
        <f t="array" ref="S855">_xlfn.IFS(E858&lt;30,"18-29",E858&lt;45,"30-44",TRUE,"45+")</f>
        <v>45+</v>
      </c>
      <c r="T855" t="str" cm="1">
        <f t="array" ref="T855">_xlfn.IFS(F855&lt;=2,"0-2 Years",F855&lt;=5,"3-5 Years",F855&lt;=8,"6-8 Years",TRUE,"9-10 Years")</f>
        <v>6-8 Years</v>
      </c>
      <c r="U855" t="str" cm="1">
        <f t="array" ref="U855">_xlfn.IFS(P855&gt;60,"High Risk",P855&gt;30,"Medium Risk",TRUE,"Low Risk")</f>
        <v>High Risk</v>
      </c>
      <c r="V855">
        <f t="shared" si="13"/>
        <v>3</v>
      </c>
    </row>
    <row r="856" spans="1:22" hidden="1" x14ac:dyDescent="0.2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 s="2">
        <v>0</v>
      </c>
      <c r="H856">
        <v>2</v>
      </c>
      <c r="I856">
        <v>0</v>
      </c>
      <c r="J856">
        <v>1</v>
      </c>
      <c r="K856" s="1">
        <v>95463.29</v>
      </c>
      <c r="L856">
        <v>0</v>
      </c>
      <c r="M856">
        <v>21</v>
      </c>
      <c r="N856">
        <v>458</v>
      </c>
      <c r="O856">
        <v>5</v>
      </c>
      <c r="P856">
        <v>76</v>
      </c>
      <c r="Q856">
        <v>0.23809523809523808</v>
      </c>
      <c r="R856">
        <v>9618</v>
      </c>
      <c r="S856" t="str" cm="1">
        <f t="array" ref="S856">_xlfn.IFS(E859&lt;30,"18-29",E859&lt;45,"30-44",TRUE,"45+")</f>
        <v>30-44</v>
      </c>
      <c r="T856" t="str" cm="1">
        <f t="array" ref="T856">_xlfn.IFS(F856&lt;=2,"0-2 Years",F856&lt;=5,"3-5 Years",F856&lt;=8,"6-8 Years",TRUE,"9-10 Years")</f>
        <v>6-8 Years</v>
      </c>
      <c r="U856" t="str" cm="1">
        <f t="array" ref="U856">_xlfn.IFS(P856&gt;60,"High Risk",P856&gt;30,"Medium Risk",TRUE,"Low Risk")</f>
        <v>High Risk</v>
      </c>
      <c r="V856">
        <f t="shared" si="13"/>
        <v>4</v>
      </c>
    </row>
    <row r="857" spans="1:22" x14ac:dyDescent="0.2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 s="2">
        <v>0</v>
      </c>
      <c r="H857">
        <v>2</v>
      </c>
      <c r="I857">
        <v>1</v>
      </c>
      <c r="J857">
        <v>0</v>
      </c>
      <c r="K857" s="1">
        <v>167848.02</v>
      </c>
      <c r="L857">
        <v>0</v>
      </c>
      <c r="M857">
        <v>16</v>
      </c>
      <c r="N857">
        <v>3786</v>
      </c>
      <c r="O857">
        <v>3</v>
      </c>
      <c r="P857">
        <v>96</v>
      </c>
      <c r="Q857">
        <v>0.1875</v>
      </c>
      <c r="R857">
        <v>60576</v>
      </c>
      <c r="S857" t="str" cm="1">
        <f t="array" ref="S857">_xlfn.IFS(E860&lt;30,"18-29",E860&lt;45,"30-44",TRUE,"45+")</f>
        <v>30-44</v>
      </c>
      <c r="T857" t="str" cm="1">
        <f t="array" ref="T857">_xlfn.IFS(F857&lt;=2,"0-2 Years",F857&lt;=5,"3-5 Years",F857&lt;=8,"6-8 Years",TRUE,"9-10 Years")</f>
        <v>3-5 Years</v>
      </c>
      <c r="U857" t="str" cm="1">
        <f t="array" ref="U857">_xlfn.IFS(P857&gt;60,"High Risk",P857&gt;30,"Medium Risk",TRUE,"Low Risk")</f>
        <v>High Risk</v>
      </c>
      <c r="V857">
        <f t="shared" si="13"/>
        <v>6</v>
      </c>
    </row>
    <row r="858" spans="1:22" x14ac:dyDescent="0.2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 s="2">
        <v>134956.01999999999</v>
      </c>
      <c r="H858">
        <v>1</v>
      </c>
      <c r="I858">
        <v>1</v>
      </c>
      <c r="J858">
        <v>0</v>
      </c>
      <c r="K858" s="1">
        <v>93953.84</v>
      </c>
      <c r="L858">
        <v>1</v>
      </c>
      <c r="M858">
        <v>1</v>
      </c>
      <c r="N858">
        <v>612</v>
      </c>
      <c r="O858">
        <v>8</v>
      </c>
      <c r="P858">
        <v>180</v>
      </c>
      <c r="Q858">
        <v>1</v>
      </c>
      <c r="R858">
        <v>612</v>
      </c>
      <c r="S858" t="str" cm="1">
        <f t="array" ref="S858">_xlfn.IFS(E861&lt;30,"18-29",E861&lt;45,"30-44",TRUE,"45+")</f>
        <v>45+</v>
      </c>
      <c r="T858" t="str" cm="1">
        <f t="array" ref="T858">_xlfn.IFS(F858&lt;=2,"0-2 Years",F858&lt;=5,"3-5 Years",F858&lt;=8,"6-8 Years",TRUE,"9-10 Years")</f>
        <v>3-5 Years</v>
      </c>
      <c r="U858" t="str" cm="1">
        <f t="array" ref="U858">_xlfn.IFS(P858&gt;60,"High Risk",P858&gt;30,"Medium Risk",TRUE,"Low Risk")</f>
        <v>High Risk</v>
      </c>
      <c r="V858">
        <f t="shared" si="13"/>
        <v>6</v>
      </c>
    </row>
    <row r="859" spans="1:22" hidden="1" x14ac:dyDescent="0.2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 s="2">
        <v>143637.57999999999</v>
      </c>
      <c r="H859">
        <v>2</v>
      </c>
      <c r="I859">
        <v>0</v>
      </c>
      <c r="J859">
        <v>1</v>
      </c>
      <c r="K859" s="1">
        <v>174227.66</v>
      </c>
      <c r="L859">
        <v>0</v>
      </c>
      <c r="M859">
        <v>19</v>
      </c>
      <c r="N859">
        <v>807</v>
      </c>
      <c r="O859">
        <v>0</v>
      </c>
      <c r="P859">
        <v>110</v>
      </c>
      <c r="Q859">
        <v>0</v>
      </c>
      <c r="R859">
        <v>15333</v>
      </c>
      <c r="S859" t="str" cm="1">
        <f t="array" ref="S859">_xlfn.IFS(E862&lt;30,"18-29",E862&lt;45,"30-44",TRUE,"45+")</f>
        <v>30-44</v>
      </c>
      <c r="T859" t="str" cm="1">
        <f t="array" ref="T859">_xlfn.IFS(F859&lt;=2,"0-2 Years",F859&lt;=5,"3-5 Years",F859&lt;=8,"6-8 Years",TRUE,"9-10 Years")</f>
        <v>6-8 Years</v>
      </c>
      <c r="U859" t="str" cm="1">
        <f t="array" ref="U859">_xlfn.IFS(P859&gt;60,"High Risk",P859&gt;30,"Medium Risk",TRUE,"Low Risk")</f>
        <v>High Risk</v>
      </c>
      <c r="V859">
        <f t="shared" si="13"/>
        <v>0</v>
      </c>
    </row>
    <row r="860" spans="1:22" hidden="1" x14ac:dyDescent="0.2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 s="2">
        <v>147506.25</v>
      </c>
      <c r="H860">
        <v>1</v>
      </c>
      <c r="I860">
        <v>1</v>
      </c>
      <c r="J860">
        <v>1</v>
      </c>
      <c r="K860" s="1">
        <v>135399.21</v>
      </c>
      <c r="L860">
        <v>0</v>
      </c>
      <c r="M860">
        <v>22</v>
      </c>
      <c r="N860">
        <v>2731</v>
      </c>
      <c r="O860">
        <v>10</v>
      </c>
      <c r="P860">
        <v>11</v>
      </c>
      <c r="Q860">
        <v>0.45454545454545453</v>
      </c>
      <c r="R860">
        <v>60082</v>
      </c>
      <c r="S860" t="str" cm="1">
        <f t="array" ref="S860">_xlfn.IFS(E863&lt;30,"18-29",E863&lt;45,"30-44",TRUE,"45+")</f>
        <v>30-44</v>
      </c>
      <c r="T860" t="str" cm="1">
        <f t="array" ref="T860">_xlfn.IFS(F860&lt;=2,"0-2 Years",F860&lt;=5,"3-5 Years",F860&lt;=8,"6-8 Years",TRUE,"9-10 Years")</f>
        <v>9-10 Years</v>
      </c>
      <c r="U860" t="str" cm="1">
        <f t="array" ref="U860">_xlfn.IFS(P860&gt;60,"High Risk",P860&gt;30,"Medium Risk",TRUE,"Low Risk")</f>
        <v>Low Risk</v>
      </c>
      <c r="V860">
        <f t="shared" si="13"/>
        <v>2</v>
      </c>
    </row>
    <row r="861" spans="1:22" x14ac:dyDescent="0.2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 s="2">
        <v>0</v>
      </c>
      <c r="H861">
        <v>2</v>
      </c>
      <c r="I861">
        <v>1</v>
      </c>
      <c r="J861">
        <v>0</v>
      </c>
      <c r="K861" s="1">
        <v>195635.3</v>
      </c>
      <c r="L861">
        <v>1</v>
      </c>
      <c r="M861">
        <v>10</v>
      </c>
      <c r="N861">
        <v>3934</v>
      </c>
      <c r="O861">
        <v>9</v>
      </c>
      <c r="P861">
        <v>87</v>
      </c>
      <c r="Q861">
        <v>0.9</v>
      </c>
      <c r="R861">
        <v>39340</v>
      </c>
      <c r="S861" t="str" cm="1">
        <f t="array" ref="S861">_xlfn.IFS(E864&lt;30,"18-29",E864&lt;45,"30-44",TRUE,"45+")</f>
        <v>30-44</v>
      </c>
      <c r="T861" t="str" cm="1">
        <f t="array" ref="T861">_xlfn.IFS(F861&lt;=2,"0-2 Years",F861&lt;=5,"3-5 Years",F861&lt;=8,"6-8 Years",TRUE,"9-10 Years")</f>
        <v>0-2 Years</v>
      </c>
      <c r="U861" t="str" cm="1">
        <f t="array" ref="U861">_xlfn.IFS(P861&gt;60,"High Risk",P861&gt;30,"Medium Risk",TRUE,"Low Risk")</f>
        <v>High Risk</v>
      </c>
      <c r="V861">
        <f t="shared" si="13"/>
        <v>8</v>
      </c>
    </row>
    <row r="862" spans="1:22" hidden="1" x14ac:dyDescent="0.2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 s="2">
        <v>190227.46</v>
      </c>
      <c r="H862">
        <v>1</v>
      </c>
      <c r="I862">
        <v>1</v>
      </c>
      <c r="J862">
        <v>0</v>
      </c>
      <c r="K862" s="1">
        <v>97508.04</v>
      </c>
      <c r="L862">
        <v>1</v>
      </c>
      <c r="M862">
        <v>8</v>
      </c>
      <c r="N862">
        <v>213</v>
      </c>
      <c r="O862">
        <v>7</v>
      </c>
      <c r="P862">
        <v>89</v>
      </c>
      <c r="Q862">
        <v>0.875</v>
      </c>
      <c r="R862">
        <v>1704</v>
      </c>
      <c r="S862" t="str" cm="1">
        <f t="array" ref="S862">_xlfn.IFS(E865&lt;30,"18-29",E865&lt;45,"30-44",TRUE,"45+")</f>
        <v>45+</v>
      </c>
      <c r="T862" t="str" cm="1">
        <f t="array" ref="T862">_xlfn.IFS(F862&lt;=2,"0-2 Years",F862&lt;=5,"3-5 Years",F862&lt;=8,"6-8 Years",TRUE,"9-10 Years")</f>
        <v>6-8 Years</v>
      </c>
      <c r="U862" t="str" cm="1">
        <f t="array" ref="U862">_xlfn.IFS(P862&gt;60,"High Risk",P862&gt;30,"Medium Risk",TRUE,"Low Risk")</f>
        <v>High Risk</v>
      </c>
      <c r="V862">
        <f t="shared" si="13"/>
        <v>5</v>
      </c>
    </row>
    <row r="863" spans="1:22" x14ac:dyDescent="0.2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 s="2">
        <v>172448.77</v>
      </c>
      <c r="H863">
        <v>1</v>
      </c>
      <c r="I863">
        <v>1</v>
      </c>
      <c r="J863">
        <v>0</v>
      </c>
      <c r="K863" s="1">
        <v>188083.77</v>
      </c>
      <c r="L863">
        <v>1</v>
      </c>
      <c r="M863">
        <v>4</v>
      </c>
      <c r="N863">
        <v>1199</v>
      </c>
      <c r="O863">
        <v>9</v>
      </c>
      <c r="P863">
        <v>177</v>
      </c>
      <c r="Q863">
        <v>1</v>
      </c>
      <c r="R863">
        <v>4796</v>
      </c>
      <c r="S863" t="str" cm="1">
        <f t="array" ref="S863">_xlfn.IFS(E866&lt;30,"18-29",E866&lt;45,"30-44",TRUE,"45+")</f>
        <v>30-44</v>
      </c>
      <c r="T863" t="str" cm="1">
        <f t="array" ref="T863">_xlfn.IFS(F863&lt;=2,"0-2 Years",F863&lt;=5,"3-5 Years",F863&lt;=8,"6-8 Years",TRUE,"9-10 Years")</f>
        <v>0-2 Years</v>
      </c>
      <c r="U863" t="str" cm="1">
        <f t="array" ref="U863">_xlfn.IFS(P863&gt;60,"High Risk",P863&gt;30,"Medium Risk",TRUE,"Low Risk")</f>
        <v>High Risk</v>
      </c>
      <c r="V863">
        <f t="shared" si="13"/>
        <v>6</v>
      </c>
    </row>
    <row r="864" spans="1:22" hidden="1" x14ac:dyDescent="0.2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 s="2">
        <v>113980.21</v>
      </c>
      <c r="H864">
        <v>1</v>
      </c>
      <c r="I864">
        <v>1</v>
      </c>
      <c r="J864">
        <v>1</v>
      </c>
      <c r="K864" s="1">
        <v>116704.25</v>
      </c>
      <c r="L864">
        <v>0</v>
      </c>
      <c r="M864">
        <v>18</v>
      </c>
      <c r="N864">
        <v>4367</v>
      </c>
      <c r="O864">
        <v>2</v>
      </c>
      <c r="P864">
        <v>161</v>
      </c>
      <c r="Q864">
        <v>0.1111111111111111</v>
      </c>
      <c r="R864">
        <v>78606</v>
      </c>
      <c r="S864" t="str" cm="1">
        <f t="array" ref="S864">_xlfn.IFS(E867&lt;30,"18-29",E867&lt;45,"30-44",TRUE,"45+")</f>
        <v>18-29</v>
      </c>
      <c r="T864" t="str" cm="1">
        <f t="array" ref="T864">_xlfn.IFS(F864&lt;=2,"0-2 Years",F864&lt;=5,"3-5 Years",F864&lt;=8,"6-8 Years",TRUE,"9-10 Years")</f>
        <v>6-8 Years</v>
      </c>
      <c r="U864" t="str" cm="1">
        <f t="array" ref="U864">_xlfn.IFS(P864&gt;60,"High Risk",P864&gt;30,"Medium Risk",TRUE,"Low Risk")</f>
        <v>High Risk</v>
      </c>
      <c r="V864">
        <f t="shared" si="13"/>
        <v>2</v>
      </c>
    </row>
    <row r="865" spans="1:22" hidden="1" x14ac:dyDescent="0.2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 s="2">
        <v>0</v>
      </c>
      <c r="H865">
        <v>2</v>
      </c>
      <c r="I865">
        <v>0</v>
      </c>
      <c r="J865">
        <v>1</v>
      </c>
      <c r="K865" s="1">
        <v>97614.87</v>
      </c>
      <c r="L865">
        <v>0</v>
      </c>
      <c r="M865">
        <v>4</v>
      </c>
      <c r="N865">
        <v>2125</v>
      </c>
      <c r="O865">
        <v>10</v>
      </c>
      <c r="P865">
        <v>101</v>
      </c>
      <c r="Q865">
        <v>1</v>
      </c>
      <c r="R865">
        <v>8500</v>
      </c>
      <c r="S865" t="str" cm="1">
        <f t="array" ref="S865">_xlfn.IFS(E868&lt;30,"18-29",E868&lt;45,"30-44",TRUE,"45+")</f>
        <v>30-44</v>
      </c>
      <c r="T865" t="str" cm="1">
        <f t="array" ref="T865">_xlfn.IFS(F865&lt;=2,"0-2 Years",F865&lt;=5,"3-5 Years",F865&lt;=8,"6-8 Years",TRUE,"9-10 Years")</f>
        <v>6-8 Years</v>
      </c>
      <c r="U865" t="str" cm="1">
        <f t="array" ref="U865">_xlfn.IFS(P865&gt;60,"High Risk",P865&gt;30,"Medium Risk",TRUE,"Low Risk")</f>
        <v>High Risk</v>
      </c>
      <c r="V865">
        <f t="shared" si="13"/>
        <v>4</v>
      </c>
    </row>
    <row r="866" spans="1:22" x14ac:dyDescent="0.2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 s="2">
        <v>0</v>
      </c>
      <c r="H866">
        <v>2</v>
      </c>
      <c r="I866">
        <v>0</v>
      </c>
      <c r="J866">
        <v>0</v>
      </c>
      <c r="K866" s="1">
        <v>186884.04</v>
      </c>
      <c r="L866">
        <v>0</v>
      </c>
      <c r="M866">
        <v>14</v>
      </c>
      <c r="N866">
        <v>2279</v>
      </c>
      <c r="O866">
        <v>4</v>
      </c>
      <c r="P866">
        <v>74</v>
      </c>
      <c r="Q866">
        <v>0.2857142857142857</v>
      </c>
      <c r="R866">
        <v>31906</v>
      </c>
      <c r="S866" t="str" cm="1">
        <f t="array" ref="S866">_xlfn.IFS(E869&lt;30,"18-29",E869&lt;45,"30-44",TRUE,"45+")</f>
        <v>45+</v>
      </c>
      <c r="T866" t="str" cm="1">
        <f t="array" ref="T866">_xlfn.IFS(F866&lt;=2,"0-2 Years",F866&lt;=5,"3-5 Years",F866&lt;=8,"6-8 Years",TRUE,"9-10 Years")</f>
        <v>3-5 Years</v>
      </c>
      <c r="U866" t="str" cm="1">
        <f t="array" ref="U866">_xlfn.IFS(P866&gt;60,"High Risk",P866&gt;30,"Medium Risk",TRUE,"Low Risk")</f>
        <v>High Risk</v>
      </c>
      <c r="V866">
        <f t="shared" si="13"/>
        <v>6</v>
      </c>
    </row>
    <row r="867" spans="1:22" hidden="1" x14ac:dyDescent="0.2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 s="2">
        <v>76968.12</v>
      </c>
      <c r="H867">
        <v>2</v>
      </c>
      <c r="I867">
        <v>0</v>
      </c>
      <c r="J867">
        <v>1</v>
      </c>
      <c r="K867" s="1">
        <v>131501.72</v>
      </c>
      <c r="L867">
        <v>0</v>
      </c>
      <c r="M867">
        <v>9</v>
      </c>
      <c r="N867">
        <v>2451</v>
      </c>
      <c r="O867">
        <v>10</v>
      </c>
      <c r="P867">
        <v>100</v>
      </c>
      <c r="Q867">
        <v>1</v>
      </c>
      <c r="R867">
        <v>22059</v>
      </c>
      <c r="S867" t="str" cm="1">
        <f t="array" ref="S867">_xlfn.IFS(E870&lt;30,"18-29",E870&lt;45,"30-44",TRUE,"45+")</f>
        <v>30-44</v>
      </c>
      <c r="T867" t="str" cm="1">
        <f t="array" ref="T867">_xlfn.IFS(F867&lt;=2,"0-2 Years",F867&lt;=5,"3-5 Years",F867&lt;=8,"6-8 Years",TRUE,"9-10 Years")</f>
        <v>9-10 Years</v>
      </c>
      <c r="U867" t="str" cm="1">
        <f t="array" ref="U867">_xlfn.IFS(P867&gt;60,"High Risk",P867&gt;30,"Medium Risk",TRUE,"Low Risk")</f>
        <v>High Risk</v>
      </c>
      <c r="V867">
        <f t="shared" si="13"/>
        <v>0</v>
      </c>
    </row>
    <row r="868" spans="1:22" hidden="1" x14ac:dyDescent="0.2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 s="2">
        <v>88293.13</v>
      </c>
      <c r="H868">
        <v>2</v>
      </c>
      <c r="I868">
        <v>1</v>
      </c>
      <c r="J868">
        <v>1</v>
      </c>
      <c r="K868" s="1">
        <v>24302.95</v>
      </c>
      <c r="L868">
        <v>0</v>
      </c>
      <c r="M868">
        <v>9</v>
      </c>
      <c r="N868">
        <v>888</v>
      </c>
      <c r="O868">
        <v>10</v>
      </c>
      <c r="P868">
        <v>119</v>
      </c>
      <c r="Q868">
        <v>1</v>
      </c>
      <c r="R868">
        <v>7992</v>
      </c>
      <c r="S868" t="str" cm="1">
        <f t="array" ref="S868">_xlfn.IFS(E871&lt;30,"18-29",E871&lt;45,"30-44",TRUE,"45+")</f>
        <v>30-44</v>
      </c>
      <c r="T868" t="str" cm="1">
        <f t="array" ref="T868">_xlfn.IFS(F868&lt;=2,"0-2 Years",F868&lt;=5,"3-5 Years",F868&lt;=8,"6-8 Years",TRUE,"9-10 Years")</f>
        <v>0-2 Years</v>
      </c>
      <c r="U868" t="str" cm="1">
        <f t="array" ref="U868">_xlfn.IFS(P868&gt;60,"High Risk",P868&gt;30,"Medium Risk",TRUE,"Low Risk")</f>
        <v>High Risk</v>
      </c>
      <c r="V868">
        <f t="shared" si="13"/>
        <v>1</v>
      </c>
    </row>
    <row r="869" spans="1:22" x14ac:dyDescent="0.2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 s="2">
        <v>170833.46</v>
      </c>
      <c r="H869">
        <v>1</v>
      </c>
      <c r="I869">
        <v>1</v>
      </c>
      <c r="J869">
        <v>0</v>
      </c>
      <c r="K869" s="1">
        <v>110510.28</v>
      </c>
      <c r="L869">
        <v>1</v>
      </c>
      <c r="M869">
        <v>25</v>
      </c>
      <c r="N869">
        <v>4183</v>
      </c>
      <c r="O869">
        <v>10</v>
      </c>
      <c r="P869">
        <v>2</v>
      </c>
      <c r="Q869">
        <v>0.4</v>
      </c>
      <c r="R869">
        <v>104575</v>
      </c>
      <c r="S869" t="str" cm="1">
        <f t="array" ref="S869">_xlfn.IFS(E872&lt;30,"18-29",E872&lt;45,"30-44",TRUE,"45+")</f>
        <v>30-44</v>
      </c>
      <c r="T869" t="str" cm="1">
        <f t="array" ref="T869">_xlfn.IFS(F869&lt;=2,"0-2 Years",F869&lt;=5,"3-5 Years",F869&lt;=8,"6-8 Years",TRUE,"9-10 Years")</f>
        <v>0-2 Years</v>
      </c>
      <c r="U869" t="str" cm="1">
        <f t="array" ref="U869">_xlfn.IFS(P869&gt;60,"High Risk",P869&gt;30,"Medium Risk",TRUE,"Low Risk")</f>
        <v>Low Risk</v>
      </c>
      <c r="V869">
        <f t="shared" si="13"/>
        <v>7</v>
      </c>
    </row>
    <row r="870" spans="1:22" hidden="1" x14ac:dyDescent="0.2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 s="2">
        <v>108122.39</v>
      </c>
      <c r="H870">
        <v>2</v>
      </c>
      <c r="I870">
        <v>1</v>
      </c>
      <c r="J870">
        <v>0</v>
      </c>
      <c r="K870" s="1">
        <v>108488.33</v>
      </c>
      <c r="L870">
        <v>1</v>
      </c>
      <c r="M870">
        <v>30</v>
      </c>
      <c r="N870">
        <v>4641</v>
      </c>
      <c r="O870">
        <v>10</v>
      </c>
      <c r="P870">
        <v>130</v>
      </c>
      <c r="Q870">
        <v>0.33333333333333331</v>
      </c>
      <c r="R870">
        <v>139230</v>
      </c>
      <c r="S870" t="str" cm="1">
        <f t="array" ref="S870">_xlfn.IFS(E873&lt;30,"18-29",E873&lt;45,"30-44",TRUE,"45+")</f>
        <v>45+</v>
      </c>
      <c r="T870" t="str" cm="1">
        <f t="array" ref="T870">_xlfn.IFS(F870&lt;=2,"0-2 Years",F870&lt;=5,"3-5 Years",F870&lt;=8,"6-8 Years",TRUE,"9-10 Years")</f>
        <v>6-8 Years</v>
      </c>
      <c r="U870" t="str" cm="1">
        <f t="array" ref="U870">_xlfn.IFS(P870&gt;60,"High Risk",P870&gt;30,"Medium Risk",TRUE,"Low Risk")</f>
        <v>High Risk</v>
      </c>
      <c r="V870">
        <f t="shared" si="13"/>
        <v>3</v>
      </c>
    </row>
    <row r="871" spans="1:22" hidden="1" x14ac:dyDescent="0.2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 s="2">
        <v>0</v>
      </c>
      <c r="H871">
        <v>1</v>
      </c>
      <c r="I871">
        <v>1</v>
      </c>
      <c r="J871">
        <v>1</v>
      </c>
      <c r="K871" s="1">
        <v>197015.2</v>
      </c>
      <c r="L871">
        <v>0</v>
      </c>
      <c r="M871">
        <v>29</v>
      </c>
      <c r="N871">
        <v>2173</v>
      </c>
      <c r="O871">
        <v>0</v>
      </c>
      <c r="P871">
        <v>152</v>
      </c>
      <c r="Q871">
        <v>0</v>
      </c>
      <c r="R871">
        <v>63017</v>
      </c>
      <c r="S871" t="str" cm="1">
        <f t="array" ref="S871">_xlfn.IFS(E874&lt;30,"18-29",E874&lt;45,"30-44",TRUE,"45+")</f>
        <v>30-44</v>
      </c>
      <c r="T871" t="str" cm="1">
        <f t="array" ref="T871">_xlfn.IFS(F871&lt;=2,"0-2 Years",F871&lt;=5,"3-5 Years",F871&lt;=8,"6-8 Years",TRUE,"9-10 Years")</f>
        <v>3-5 Years</v>
      </c>
      <c r="U871" t="str" cm="1">
        <f t="array" ref="U871">_xlfn.IFS(P871&gt;60,"High Risk",P871&gt;30,"Medium Risk",TRUE,"Low Risk")</f>
        <v>High Risk</v>
      </c>
      <c r="V871">
        <f t="shared" si="13"/>
        <v>5</v>
      </c>
    </row>
    <row r="872" spans="1:22" hidden="1" x14ac:dyDescent="0.2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 s="2">
        <v>0</v>
      </c>
      <c r="H872">
        <v>1</v>
      </c>
      <c r="I872">
        <v>1</v>
      </c>
      <c r="J872">
        <v>1</v>
      </c>
      <c r="K872" s="1">
        <v>27689.77</v>
      </c>
      <c r="L872">
        <v>0</v>
      </c>
      <c r="M872">
        <v>1</v>
      </c>
      <c r="N872">
        <v>1604</v>
      </c>
      <c r="O872">
        <v>1</v>
      </c>
      <c r="P872">
        <v>150</v>
      </c>
      <c r="Q872">
        <v>1</v>
      </c>
      <c r="R872">
        <v>1604</v>
      </c>
      <c r="S872" t="str" cm="1">
        <f t="array" ref="S872">_xlfn.IFS(E875&lt;30,"18-29",E875&lt;45,"30-44",TRUE,"45+")</f>
        <v>18-29</v>
      </c>
      <c r="T872" t="str" cm="1">
        <f t="array" ref="T872">_xlfn.IFS(F872&lt;=2,"0-2 Years",F872&lt;=5,"3-5 Years",F872&lt;=8,"6-8 Years",TRUE,"9-10 Years")</f>
        <v>6-8 Years</v>
      </c>
      <c r="U872" t="str" cm="1">
        <f t="array" ref="U872">_xlfn.IFS(P872&gt;60,"High Risk",P872&gt;30,"Medium Risk",TRUE,"Low Risk")</f>
        <v>High Risk</v>
      </c>
      <c r="V872">
        <f t="shared" si="13"/>
        <v>5</v>
      </c>
    </row>
    <row r="873" spans="1:22" hidden="1" x14ac:dyDescent="0.2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 s="2">
        <v>129818.39</v>
      </c>
      <c r="H873">
        <v>3</v>
      </c>
      <c r="I873">
        <v>1</v>
      </c>
      <c r="J873">
        <v>0</v>
      </c>
      <c r="K873" s="1">
        <v>9217.5499999999993</v>
      </c>
      <c r="L873">
        <v>1</v>
      </c>
      <c r="M873">
        <v>25</v>
      </c>
      <c r="N873">
        <v>4474</v>
      </c>
      <c r="O873">
        <v>7</v>
      </c>
      <c r="P873">
        <v>46</v>
      </c>
      <c r="Q873">
        <v>0.28000000000000003</v>
      </c>
      <c r="R873">
        <v>111850</v>
      </c>
      <c r="S873" t="str" cm="1">
        <f t="array" ref="S873">_xlfn.IFS(E876&lt;30,"18-29",E876&lt;45,"30-44",TRUE,"45+")</f>
        <v>30-44</v>
      </c>
      <c r="T873" t="str" cm="1">
        <f t="array" ref="T873">_xlfn.IFS(F873&lt;=2,"0-2 Years",F873&lt;=5,"3-5 Years",F873&lt;=8,"6-8 Years",TRUE,"9-10 Years")</f>
        <v>6-8 Years</v>
      </c>
      <c r="U873" t="str" cm="1">
        <f t="array" ref="U873">_xlfn.IFS(P873&gt;60,"High Risk",P873&gt;30,"Medium Risk",TRUE,"Low Risk")</f>
        <v>Medium Risk</v>
      </c>
      <c r="V873">
        <f t="shared" si="13"/>
        <v>3</v>
      </c>
    </row>
    <row r="874" spans="1:22" hidden="1" x14ac:dyDescent="0.2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 s="2">
        <v>163943.89000000001</v>
      </c>
      <c r="H874">
        <v>2</v>
      </c>
      <c r="I874">
        <v>1</v>
      </c>
      <c r="J874">
        <v>1</v>
      </c>
      <c r="K874" s="1">
        <v>15068.18</v>
      </c>
      <c r="L874">
        <v>0</v>
      </c>
      <c r="M874">
        <v>27</v>
      </c>
      <c r="N874">
        <v>2858</v>
      </c>
      <c r="O874">
        <v>3</v>
      </c>
      <c r="P874">
        <v>22</v>
      </c>
      <c r="Q874">
        <v>0.1111111111111111</v>
      </c>
      <c r="R874">
        <v>77166</v>
      </c>
      <c r="S874" t="str" cm="1">
        <f t="array" ref="S874">_xlfn.IFS(E877&lt;30,"18-29",E877&lt;45,"30-44",TRUE,"45+")</f>
        <v>30-44</v>
      </c>
      <c r="T874" t="str" cm="1">
        <f t="array" ref="T874">_xlfn.IFS(F874&lt;=2,"0-2 Years",F874&lt;=5,"3-5 Years",F874&lt;=8,"6-8 Years",TRUE,"9-10 Years")</f>
        <v>0-2 Years</v>
      </c>
      <c r="U874" t="str" cm="1">
        <f t="array" ref="U874">_xlfn.IFS(P874&gt;60,"High Risk",P874&gt;30,"Medium Risk",TRUE,"Low Risk")</f>
        <v>Low Risk</v>
      </c>
      <c r="V874">
        <f t="shared" si="13"/>
        <v>1</v>
      </c>
    </row>
    <row r="875" spans="1:22" x14ac:dyDescent="0.2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 s="2">
        <v>0</v>
      </c>
      <c r="H875">
        <v>2</v>
      </c>
      <c r="I875">
        <v>1</v>
      </c>
      <c r="J875">
        <v>0</v>
      </c>
      <c r="K875" s="1">
        <v>7797.01</v>
      </c>
      <c r="L875">
        <v>0</v>
      </c>
      <c r="M875">
        <v>27</v>
      </c>
      <c r="N875">
        <v>4447</v>
      </c>
      <c r="O875">
        <v>4</v>
      </c>
      <c r="P875">
        <v>97</v>
      </c>
      <c r="Q875">
        <v>0.14814814814814814</v>
      </c>
      <c r="R875">
        <v>120069</v>
      </c>
      <c r="S875" t="str" cm="1">
        <f t="array" ref="S875">_xlfn.IFS(E878&lt;30,"18-29",E878&lt;45,"30-44",TRUE,"45+")</f>
        <v>30-44</v>
      </c>
      <c r="T875" t="str" cm="1">
        <f t="array" ref="T875">_xlfn.IFS(F875&lt;=2,"0-2 Years",F875&lt;=5,"3-5 Years",F875&lt;=8,"6-8 Years",TRUE,"9-10 Years")</f>
        <v>6-8 Years</v>
      </c>
      <c r="U875" t="str" cm="1">
        <f t="array" ref="U875">_xlfn.IFS(P875&gt;60,"High Risk",P875&gt;30,"Medium Risk",TRUE,"Low Risk")</f>
        <v>High Risk</v>
      </c>
      <c r="V875">
        <f t="shared" si="13"/>
        <v>6</v>
      </c>
    </row>
    <row r="876" spans="1:22" hidden="1" x14ac:dyDescent="0.2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 s="2">
        <v>101430.3</v>
      </c>
      <c r="H876">
        <v>2</v>
      </c>
      <c r="I876">
        <v>0</v>
      </c>
      <c r="J876">
        <v>1</v>
      </c>
      <c r="K876" s="1">
        <v>4400.32</v>
      </c>
      <c r="L876">
        <v>0</v>
      </c>
      <c r="M876">
        <v>24</v>
      </c>
      <c r="N876">
        <v>4189</v>
      </c>
      <c r="O876">
        <v>9</v>
      </c>
      <c r="P876">
        <v>98</v>
      </c>
      <c r="Q876">
        <v>0.375</v>
      </c>
      <c r="R876">
        <v>100536</v>
      </c>
      <c r="S876" t="str" cm="1">
        <f t="array" ref="S876">_xlfn.IFS(E879&lt;30,"18-29",E879&lt;45,"30-44",TRUE,"45+")</f>
        <v>30-44</v>
      </c>
      <c r="T876" t="str" cm="1">
        <f t="array" ref="T876">_xlfn.IFS(F876&lt;=2,"0-2 Years",F876&lt;=5,"3-5 Years",F876&lt;=8,"6-8 Years",TRUE,"9-10 Years")</f>
        <v>3-5 Years</v>
      </c>
      <c r="U876" t="str" cm="1">
        <f t="array" ref="U876">_xlfn.IFS(P876&gt;60,"High Risk",P876&gt;30,"Medium Risk",TRUE,"Low Risk")</f>
        <v>High Risk</v>
      </c>
      <c r="V876">
        <f t="shared" si="13"/>
        <v>0</v>
      </c>
    </row>
    <row r="877" spans="1:22" hidden="1" x14ac:dyDescent="0.2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 s="2">
        <v>117301.66</v>
      </c>
      <c r="H877">
        <v>1</v>
      </c>
      <c r="I877">
        <v>0</v>
      </c>
      <c r="J877">
        <v>0</v>
      </c>
      <c r="K877" s="1">
        <v>182025.95</v>
      </c>
      <c r="L877">
        <v>0</v>
      </c>
      <c r="M877">
        <v>27</v>
      </c>
      <c r="N877">
        <v>3259</v>
      </c>
      <c r="O877">
        <v>5</v>
      </c>
      <c r="P877">
        <v>33</v>
      </c>
      <c r="Q877">
        <v>0.18518518518518517</v>
      </c>
      <c r="R877">
        <v>87993</v>
      </c>
      <c r="S877" t="str" cm="1">
        <f t="array" ref="S877">_xlfn.IFS(E880&lt;30,"18-29",E880&lt;45,"30-44",TRUE,"45+")</f>
        <v>30-44</v>
      </c>
      <c r="T877" t="str" cm="1">
        <f t="array" ref="T877">_xlfn.IFS(F877&lt;=2,"0-2 Years",F877&lt;=5,"3-5 Years",F877&lt;=8,"6-8 Years",TRUE,"9-10 Years")</f>
        <v>9-10 Years</v>
      </c>
      <c r="U877" t="str" cm="1">
        <f t="array" ref="U877">_xlfn.IFS(P877&gt;60,"High Risk",P877&gt;30,"Medium Risk",TRUE,"Low Risk")</f>
        <v>Medium Risk</v>
      </c>
      <c r="V877">
        <f t="shared" si="13"/>
        <v>5</v>
      </c>
    </row>
    <row r="878" spans="1:22" hidden="1" x14ac:dyDescent="0.2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 s="2">
        <v>173340.83</v>
      </c>
      <c r="H878">
        <v>1</v>
      </c>
      <c r="I878">
        <v>0</v>
      </c>
      <c r="J878">
        <v>1</v>
      </c>
      <c r="K878" s="1">
        <v>122763.95</v>
      </c>
      <c r="L878">
        <v>0</v>
      </c>
      <c r="M878">
        <v>22</v>
      </c>
      <c r="N878">
        <v>961</v>
      </c>
      <c r="O878">
        <v>10</v>
      </c>
      <c r="P878">
        <v>145</v>
      </c>
      <c r="Q878">
        <v>0.45454545454545453</v>
      </c>
      <c r="R878">
        <v>21142</v>
      </c>
      <c r="S878" t="str" cm="1">
        <f t="array" ref="S878">_xlfn.IFS(E881&lt;30,"18-29",E881&lt;45,"30-44",TRUE,"45+")</f>
        <v>45+</v>
      </c>
      <c r="T878" t="str" cm="1">
        <f t="array" ref="T878">_xlfn.IFS(F878&lt;=2,"0-2 Years",F878&lt;=5,"3-5 Years",F878&lt;=8,"6-8 Years",TRUE,"9-10 Years")</f>
        <v>0-2 Years</v>
      </c>
      <c r="U878" t="str" cm="1">
        <f t="array" ref="U878">_xlfn.IFS(P878&gt;60,"High Risk",P878&gt;30,"Medium Risk",TRUE,"Low Risk")</f>
        <v>High Risk</v>
      </c>
      <c r="V878">
        <f t="shared" si="13"/>
        <v>3</v>
      </c>
    </row>
    <row r="879" spans="1:22" hidden="1" x14ac:dyDescent="0.2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 s="2">
        <v>0</v>
      </c>
      <c r="H879">
        <v>2</v>
      </c>
      <c r="I879">
        <v>1</v>
      </c>
      <c r="J879">
        <v>1</v>
      </c>
      <c r="K879" s="1">
        <v>38152.01</v>
      </c>
      <c r="L879">
        <v>0</v>
      </c>
      <c r="M879">
        <v>26</v>
      </c>
      <c r="N879">
        <v>402</v>
      </c>
      <c r="O879">
        <v>1</v>
      </c>
      <c r="P879">
        <v>138</v>
      </c>
      <c r="Q879">
        <v>3.8461538461538464E-2</v>
      </c>
      <c r="R879">
        <v>10452</v>
      </c>
      <c r="S879" t="str" cm="1">
        <f t="array" ref="S879">_xlfn.IFS(E882&lt;30,"18-29",E882&lt;45,"30-44",TRUE,"45+")</f>
        <v>45+</v>
      </c>
      <c r="T879" t="str" cm="1">
        <f t="array" ref="T879">_xlfn.IFS(F879&lt;=2,"0-2 Years",F879&lt;=5,"3-5 Years",F879&lt;=8,"6-8 Years",TRUE,"9-10 Years")</f>
        <v>3-5 Years</v>
      </c>
      <c r="U879" t="str" cm="1">
        <f t="array" ref="U879">_xlfn.IFS(P879&gt;60,"High Risk",P879&gt;30,"Medium Risk",TRUE,"Low Risk")</f>
        <v>High Risk</v>
      </c>
      <c r="V879">
        <f t="shared" si="13"/>
        <v>3</v>
      </c>
    </row>
    <row r="880" spans="1:22" hidden="1" x14ac:dyDescent="0.2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 s="2">
        <v>134348.57</v>
      </c>
      <c r="H880">
        <v>1</v>
      </c>
      <c r="I880">
        <v>1</v>
      </c>
      <c r="J880">
        <v>0</v>
      </c>
      <c r="K880" s="1">
        <v>63163.99</v>
      </c>
      <c r="L880">
        <v>0</v>
      </c>
      <c r="M880">
        <v>12</v>
      </c>
      <c r="N880">
        <v>4486</v>
      </c>
      <c r="O880">
        <v>9</v>
      </c>
      <c r="P880">
        <v>130</v>
      </c>
      <c r="Q880">
        <v>0.75</v>
      </c>
      <c r="R880">
        <v>53832</v>
      </c>
      <c r="S880" t="str" cm="1">
        <f t="array" ref="S880">_xlfn.IFS(E883&lt;30,"18-29",E883&lt;45,"30-44",TRUE,"45+")</f>
        <v>30-44</v>
      </c>
      <c r="T880" t="str" cm="1">
        <f t="array" ref="T880">_xlfn.IFS(F880&lt;=2,"0-2 Years",F880&lt;=5,"3-5 Years",F880&lt;=8,"6-8 Years",TRUE,"9-10 Years")</f>
        <v>3-5 Years</v>
      </c>
      <c r="U880" t="str" cm="1">
        <f t="array" ref="U880">_xlfn.IFS(P880&gt;60,"High Risk",P880&gt;30,"Medium Risk",TRUE,"Low Risk")</f>
        <v>High Risk</v>
      </c>
      <c r="V880">
        <f t="shared" si="13"/>
        <v>5</v>
      </c>
    </row>
    <row r="881" spans="1:22" hidden="1" x14ac:dyDescent="0.2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 s="2">
        <v>105525.65</v>
      </c>
      <c r="H881">
        <v>2</v>
      </c>
      <c r="I881">
        <v>1</v>
      </c>
      <c r="J881">
        <v>1</v>
      </c>
      <c r="K881" s="1">
        <v>73418.289999999994</v>
      </c>
      <c r="L881">
        <v>0</v>
      </c>
      <c r="M881">
        <v>16</v>
      </c>
      <c r="N881">
        <v>3042</v>
      </c>
      <c r="O881">
        <v>7</v>
      </c>
      <c r="P881">
        <v>135</v>
      </c>
      <c r="Q881">
        <v>0.4375</v>
      </c>
      <c r="R881">
        <v>48672</v>
      </c>
      <c r="S881" t="str" cm="1">
        <f t="array" ref="S881">_xlfn.IFS(E884&lt;30,"18-29",E884&lt;45,"30-44",TRUE,"45+")</f>
        <v>30-44</v>
      </c>
      <c r="T881" t="str" cm="1">
        <f t="array" ref="T881">_xlfn.IFS(F881&lt;=2,"0-2 Years",F881&lt;=5,"3-5 Years",F881&lt;=8,"6-8 Years",TRUE,"9-10 Years")</f>
        <v>9-10 Years</v>
      </c>
      <c r="U881" t="str" cm="1">
        <f t="array" ref="U881">_xlfn.IFS(P881&gt;60,"High Risk",P881&gt;30,"Medium Risk",TRUE,"Low Risk")</f>
        <v>High Risk</v>
      </c>
      <c r="V881">
        <f t="shared" si="13"/>
        <v>0</v>
      </c>
    </row>
    <row r="882" spans="1:22" x14ac:dyDescent="0.2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 s="2">
        <v>0</v>
      </c>
      <c r="H882">
        <v>1</v>
      </c>
      <c r="I882">
        <v>1</v>
      </c>
      <c r="J882">
        <v>0</v>
      </c>
      <c r="K882" s="1">
        <v>17978.68</v>
      </c>
      <c r="L882">
        <v>1</v>
      </c>
      <c r="M882">
        <v>21</v>
      </c>
      <c r="N882">
        <v>4600</v>
      </c>
      <c r="O882">
        <v>2</v>
      </c>
      <c r="P882">
        <v>125</v>
      </c>
      <c r="Q882">
        <v>9.5238095238095233E-2</v>
      </c>
      <c r="R882">
        <v>96600</v>
      </c>
      <c r="S882" t="str" cm="1">
        <f t="array" ref="S882">_xlfn.IFS(E885&lt;30,"18-29",E885&lt;45,"30-44",TRUE,"45+")</f>
        <v>45+</v>
      </c>
      <c r="T882" t="str" cm="1">
        <f t="array" ref="T882">_xlfn.IFS(F882&lt;=2,"0-2 Years",F882&lt;=5,"3-5 Years",F882&lt;=8,"6-8 Years",TRUE,"9-10 Years")</f>
        <v>6-8 Years</v>
      </c>
      <c r="U882" t="str" cm="1">
        <f t="array" ref="U882">_xlfn.IFS(P882&gt;60,"High Risk",P882&gt;30,"Medium Risk",TRUE,"Low Risk")</f>
        <v>High Risk</v>
      </c>
      <c r="V882">
        <f t="shared" si="13"/>
        <v>9</v>
      </c>
    </row>
    <row r="883" spans="1:22" x14ac:dyDescent="0.2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 s="2">
        <v>0</v>
      </c>
      <c r="H883">
        <v>3</v>
      </c>
      <c r="I883">
        <v>1</v>
      </c>
      <c r="J883">
        <v>0</v>
      </c>
      <c r="K883" s="1">
        <v>115136.51</v>
      </c>
      <c r="L883">
        <v>1</v>
      </c>
      <c r="M883">
        <v>26</v>
      </c>
      <c r="N883">
        <v>3671</v>
      </c>
      <c r="O883">
        <v>9</v>
      </c>
      <c r="P883">
        <v>46</v>
      </c>
      <c r="Q883">
        <v>0.34615384615384615</v>
      </c>
      <c r="R883">
        <v>95446</v>
      </c>
      <c r="S883" t="str" cm="1">
        <f t="array" ref="S883">_xlfn.IFS(E886&lt;30,"18-29",E886&lt;45,"30-44",TRUE,"45+")</f>
        <v>45+</v>
      </c>
      <c r="T883" t="str" cm="1">
        <f t="array" ref="T883">_xlfn.IFS(F883&lt;=2,"0-2 Years",F883&lt;=5,"3-5 Years",F883&lt;=8,"6-8 Years",TRUE,"9-10 Years")</f>
        <v>3-5 Years</v>
      </c>
      <c r="U883" t="str" cm="1">
        <f t="array" ref="U883">_xlfn.IFS(P883&gt;60,"High Risk",P883&gt;30,"Medium Risk",TRUE,"Low Risk")</f>
        <v>Medium Risk</v>
      </c>
      <c r="V883">
        <f t="shared" si="13"/>
        <v>6</v>
      </c>
    </row>
    <row r="884" spans="1:22" hidden="1" x14ac:dyDescent="0.2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 s="2">
        <v>106192.1</v>
      </c>
      <c r="H884">
        <v>1</v>
      </c>
      <c r="I884">
        <v>1</v>
      </c>
      <c r="J884">
        <v>0</v>
      </c>
      <c r="K884" s="1">
        <v>149575.59</v>
      </c>
      <c r="L884">
        <v>0</v>
      </c>
      <c r="M884">
        <v>30</v>
      </c>
      <c r="N884">
        <v>1634</v>
      </c>
      <c r="O884">
        <v>5</v>
      </c>
      <c r="P884">
        <v>91</v>
      </c>
      <c r="Q884">
        <v>0.16666666666666666</v>
      </c>
      <c r="R884">
        <v>49020</v>
      </c>
      <c r="S884" t="str" cm="1">
        <f t="array" ref="S884">_xlfn.IFS(E887&lt;30,"18-29",E887&lt;45,"30-44",TRUE,"45+")</f>
        <v>18-29</v>
      </c>
      <c r="T884" t="str" cm="1">
        <f t="array" ref="T884">_xlfn.IFS(F884&lt;=2,"0-2 Years",F884&lt;=5,"3-5 Years",F884&lt;=8,"6-8 Years",TRUE,"9-10 Years")</f>
        <v>6-8 Years</v>
      </c>
      <c r="U884" t="str" cm="1">
        <f t="array" ref="U884">_xlfn.IFS(P884&gt;60,"High Risk",P884&gt;30,"Medium Risk",TRUE,"Low Risk")</f>
        <v>High Risk</v>
      </c>
      <c r="V884">
        <f t="shared" si="13"/>
        <v>5</v>
      </c>
    </row>
    <row r="885" spans="1:22" hidden="1" x14ac:dyDescent="0.2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 s="2">
        <v>45144.43</v>
      </c>
      <c r="H885">
        <v>1</v>
      </c>
      <c r="I885">
        <v>1</v>
      </c>
      <c r="J885">
        <v>0</v>
      </c>
      <c r="K885" s="1">
        <v>60917.24</v>
      </c>
      <c r="L885">
        <v>1</v>
      </c>
      <c r="M885">
        <v>21</v>
      </c>
      <c r="N885">
        <v>2633</v>
      </c>
      <c r="O885">
        <v>7</v>
      </c>
      <c r="P885">
        <v>123</v>
      </c>
      <c r="Q885">
        <v>0.33333333333333331</v>
      </c>
      <c r="R885">
        <v>55293</v>
      </c>
      <c r="S885" t="str" cm="1">
        <f t="array" ref="S885">_xlfn.IFS(E888&lt;30,"18-29",E888&lt;45,"30-44",TRUE,"45+")</f>
        <v>30-44</v>
      </c>
      <c r="T885" t="str" cm="1">
        <f t="array" ref="T885">_xlfn.IFS(F885&lt;=2,"0-2 Years",F885&lt;=5,"3-5 Years",F885&lt;=8,"6-8 Years",TRUE,"9-10 Years")</f>
        <v>3-5 Years</v>
      </c>
      <c r="U885" t="str" cm="1">
        <f t="array" ref="U885">_xlfn.IFS(P885&gt;60,"High Risk",P885&gt;30,"Medium Risk",TRUE,"Low Risk")</f>
        <v>High Risk</v>
      </c>
      <c r="V885">
        <f t="shared" si="13"/>
        <v>5</v>
      </c>
    </row>
    <row r="886" spans="1:22" hidden="1" x14ac:dyDescent="0.2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 s="2">
        <v>92113.61</v>
      </c>
      <c r="H886">
        <v>1</v>
      </c>
      <c r="I886">
        <v>1</v>
      </c>
      <c r="J886">
        <v>1</v>
      </c>
      <c r="K886" s="1">
        <v>142548.32999999999</v>
      </c>
      <c r="L886">
        <v>0</v>
      </c>
      <c r="M886">
        <v>28</v>
      </c>
      <c r="N886">
        <v>4614</v>
      </c>
      <c r="O886">
        <v>5</v>
      </c>
      <c r="P886">
        <v>48</v>
      </c>
      <c r="Q886">
        <v>0.17857142857142858</v>
      </c>
      <c r="R886">
        <v>129192</v>
      </c>
      <c r="S886" t="str" cm="1">
        <f t="array" ref="S886">_xlfn.IFS(E889&lt;30,"18-29",E889&lt;45,"30-44",TRUE,"45+")</f>
        <v>30-44</v>
      </c>
      <c r="T886" t="str" cm="1">
        <f t="array" ref="T886">_xlfn.IFS(F886&lt;=2,"0-2 Years",F886&lt;=5,"3-5 Years",F886&lt;=8,"6-8 Years",TRUE,"9-10 Years")</f>
        <v>6-8 Years</v>
      </c>
      <c r="U886" t="str" cm="1">
        <f t="array" ref="U886">_xlfn.IFS(P886&gt;60,"High Risk",P886&gt;30,"Medium Risk",TRUE,"Low Risk")</f>
        <v>Medium Risk</v>
      </c>
      <c r="V886">
        <f t="shared" si="13"/>
        <v>3</v>
      </c>
    </row>
    <row r="887" spans="1:22" hidden="1" x14ac:dyDescent="0.2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 s="2">
        <v>0</v>
      </c>
      <c r="H887">
        <v>2</v>
      </c>
      <c r="I887">
        <v>1</v>
      </c>
      <c r="J887">
        <v>1</v>
      </c>
      <c r="K887" s="1">
        <v>157878.67000000001</v>
      </c>
      <c r="L887">
        <v>0</v>
      </c>
      <c r="M887">
        <v>16</v>
      </c>
      <c r="N887">
        <v>4916</v>
      </c>
      <c r="O887">
        <v>8</v>
      </c>
      <c r="P887">
        <v>46</v>
      </c>
      <c r="Q887">
        <v>0.5</v>
      </c>
      <c r="R887">
        <v>78656</v>
      </c>
      <c r="S887" t="str" cm="1">
        <f t="array" ref="S887">_xlfn.IFS(E890&lt;30,"18-29",E890&lt;45,"30-44",TRUE,"45+")</f>
        <v>45+</v>
      </c>
      <c r="T887" t="str" cm="1">
        <f t="array" ref="T887">_xlfn.IFS(F887&lt;=2,"0-2 Years",F887&lt;=5,"3-5 Years",F887&lt;=8,"6-8 Years",TRUE,"9-10 Years")</f>
        <v>6-8 Years</v>
      </c>
      <c r="U887" t="str" cm="1">
        <f t="array" ref="U887">_xlfn.IFS(P887&gt;60,"High Risk",P887&gt;30,"Medium Risk",TRUE,"Low Risk")</f>
        <v>Medium Risk</v>
      </c>
      <c r="V887">
        <f t="shared" si="13"/>
        <v>3</v>
      </c>
    </row>
    <row r="888" spans="1:22" x14ac:dyDescent="0.2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 s="2">
        <v>128366.44</v>
      </c>
      <c r="H888">
        <v>1</v>
      </c>
      <c r="I888">
        <v>1</v>
      </c>
      <c r="J888">
        <v>0</v>
      </c>
      <c r="K888" s="1">
        <v>12796.43</v>
      </c>
      <c r="L888">
        <v>0</v>
      </c>
      <c r="M888">
        <v>6</v>
      </c>
      <c r="N888">
        <v>4640</v>
      </c>
      <c r="O888">
        <v>10</v>
      </c>
      <c r="P888">
        <v>159</v>
      </c>
      <c r="Q888">
        <v>1</v>
      </c>
      <c r="R888">
        <v>27840</v>
      </c>
      <c r="S888" t="str" cm="1">
        <f t="array" ref="S888">_xlfn.IFS(E891&lt;30,"18-29",E891&lt;45,"30-44",TRUE,"45+")</f>
        <v>30-44</v>
      </c>
      <c r="T888" t="str" cm="1">
        <f t="array" ref="T888">_xlfn.IFS(F888&lt;=2,"0-2 Years",F888&lt;=5,"3-5 Years",F888&lt;=8,"6-8 Years",TRUE,"9-10 Years")</f>
        <v>0-2 Years</v>
      </c>
      <c r="U888" t="str" cm="1">
        <f t="array" ref="U888">_xlfn.IFS(P888&gt;60,"High Risk",P888&gt;30,"Medium Risk",TRUE,"Low Risk")</f>
        <v>High Risk</v>
      </c>
      <c r="V888">
        <f t="shared" si="13"/>
        <v>6</v>
      </c>
    </row>
    <row r="889" spans="1:22" hidden="1" x14ac:dyDescent="0.2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 s="2">
        <v>0</v>
      </c>
      <c r="H889">
        <v>2</v>
      </c>
      <c r="I889">
        <v>1</v>
      </c>
      <c r="J889">
        <v>1</v>
      </c>
      <c r="K889" s="1">
        <v>18657.77</v>
      </c>
      <c r="L889">
        <v>0</v>
      </c>
      <c r="M889">
        <v>25</v>
      </c>
      <c r="N889">
        <v>3993</v>
      </c>
      <c r="O889">
        <v>6</v>
      </c>
      <c r="P889">
        <v>172</v>
      </c>
      <c r="Q889">
        <v>0.24</v>
      </c>
      <c r="R889">
        <v>99825</v>
      </c>
      <c r="S889" t="str" cm="1">
        <f t="array" ref="S889">_xlfn.IFS(E892&lt;30,"18-29",E892&lt;45,"30-44",TRUE,"45+")</f>
        <v>30-44</v>
      </c>
      <c r="T889" t="str" cm="1">
        <f t="array" ref="T889">_xlfn.IFS(F889&lt;=2,"0-2 Years",F889&lt;=5,"3-5 Years",F889&lt;=8,"6-8 Years",TRUE,"9-10 Years")</f>
        <v>0-2 Years</v>
      </c>
      <c r="U889" t="str" cm="1">
        <f t="array" ref="U889">_xlfn.IFS(P889&gt;60,"High Risk",P889&gt;30,"Medium Risk",TRUE,"Low Risk")</f>
        <v>High Risk</v>
      </c>
      <c r="V889">
        <f t="shared" si="13"/>
        <v>4</v>
      </c>
    </row>
    <row r="890" spans="1:22" hidden="1" x14ac:dyDescent="0.2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 s="2">
        <v>106545.53</v>
      </c>
      <c r="H890">
        <v>1</v>
      </c>
      <c r="I890">
        <v>1</v>
      </c>
      <c r="J890">
        <v>1</v>
      </c>
      <c r="K890" s="1">
        <v>134589.57999999999</v>
      </c>
      <c r="L890">
        <v>0</v>
      </c>
      <c r="M890">
        <v>25</v>
      </c>
      <c r="N890">
        <v>1341</v>
      </c>
      <c r="O890">
        <v>9</v>
      </c>
      <c r="P890">
        <v>69</v>
      </c>
      <c r="Q890">
        <v>0.36</v>
      </c>
      <c r="R890">
        <v>33525</v>
      </c>
      <c r="S890" t="str" cm="1">
        <f t="array" ref="S890">_xlfn.IFS(E893&lt;30,"18-29",E893&lt;45,"30-44",TRUE,"45+")</f>
        <v>30-44</v>
      </c>
      <c r="T890" t="str" cm="1">
        <f t="array" ref="T890">_xlfn.IFS(F890&lt;=2,"0-2 Years",F890&lt;=5,"3-5 Years",F890&lt;=8,"6-8 Years",TRUE,"9-10 Years")</f>
        <v>3-5 Years</v>
      </c>
      <c r="U890" t="str" cm="1">
        <f t="array" ref="U890">_xlfn.IFS(P890&gt;60,"High Risk",P890&gt;30,"Medium Risk",TRUE,"Low Risk")</f>
        <v>High Risk</v>
      </c>
      <c r="V890">
        <f t="shared" si="13"/>
        <v>3</v>
      </c>
    </row>
    <row r="891" spans="1:22" hidden="1" x14ac:dyDescent="0.2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 s="2">
        <v>145618.37</v>
      </c>
      <c r="H891">
        <v>1</v>
      </c>
      <c r="I891">
        <v>0</v>
      </c>
      <c r="J891">
        <v>1</v>
      </c>
      <c r="K891" s="1">
        <v>10350.74</v>
      </c>
      <c r="L891">
        <v>0</v>
      </c>
      <c r="M891">
        <v>15</v>
      </c>
      <c r="N891">
        <v>1124</v>
      </c>
      <c r="O891">
        <v>9</v>
      </c>
      <c r="P891">
        <v>112</v>
      </c>
      <c r="Q891">
        <v>0.6</v>
      </c>
      <c r="R891">
        <v>16860</v>
      </c>
      <c r="S891" t="str" cm="1">
        <f t="array" ref="S891">_xlfn.IFS(E894&lt;30,"18-29",E894&lt;45,"30-44",TRUE,"45+")</f>
        <v>30-44</v>
      </c>
      <c r="T891" t="str" cm="1">
        <f t="array" ref="T891">_xlfn.IFS(F891&lt;=2,"0-2 Years",F891&lt;=5,"3-5 Years",F891&lt;=8,"6-8 Years",TRUE,"9-10 Years")</f>
        <v>6-8 Years</v>
      </c>
      <c r="U891" t="str" cm="1">
        <f t="array" ref="U891">_xlfn.IFS(P891&gt;60,"High Risk",P891&gt;30,"Medium Risk",TRUE,"Low Risk")</f>
        <v>High Risk</v>
      </c>
      <c r="V891">
        <f t="shared" si="13"/>
        <v>2</v>
      </c>
    </row>
    <row r="892" spans="1:22" hidden="1" x14ac:dyDescent="0.2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 s="2">
        <v>141541.25</v>
      </c>
      <c r="H892">
        <v>1</v>
      </c>
      <c r="I892">
        <v>0</v>
      </c>
      <c r="J892">
        <v>0</v>
      </c>
      <c r="K892" s="1">
        <v>66013.27</v>
      </c>
      <c r="L892">
        <v>0</v>
      </c>
      <c r="M892">
        <v>30</v>
      </c>
      <c r="N892">
        <v>4334</v>
      </c>
      <c r="O892">
        <v>9</v>
      </c>
      <c r="P892">
        <v>150</v>
      </c>
      <c r="Q892">
        <v>0.3</v>
      </c>
      <c r="R892">
        <v>130020</v>
      </c>
      <c r="S892" t="str" cm="1">
        <f t="array" ref="S892">_xlfn.IFS(E895&lt;30,"18-29",E895&lt;45,"30-44",TRUE,"45+")</f>
        <v>45+</v>
      </c>
      <c r="T892" t="str" cm="1">
        <f t="array" ref="T892">_xlfn.IFS(F892&lt;=2,"0-2 Years",F892&lt;=5,"3-5 Years",F892&lt;=8,"6-8 Years",TRUE,"9-10 Years")</f>
        <v>6-8 Years</v>
      </c>
      <c r="U892" t="str" cm="1">
        <f t="array" ref="U892">_xlfn.IFS(P892&gt;60,"High Risk",P892&gt;30,"Medium Risk",TRUE,"Low Risk")</f>
        <v>High Risk</v>
      </c>
      <c r="V892">
        <f t="shared" si="13"/>
        <v>5</v>
      </c>
    </row>
    <row r="893" spans="1:22" hidden="1" x14ac:dyDescent="0.2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 s="2">
        <v>57017.06</v>
      </c>
      <c r="H893">
        <v>2</v>
      </c>
      <c r="I893">
        <v>1</v>
      </c>
      <c r="J893">
        <v>1</v>
      </c>
      <c r="K893" s="1">
        <v>5907.11</v>
      </c>
      <c r="L893">
        <v>0</v>
      </c>
      <c r="M893">
        <v>4</v>
      </c>
      <c r="N893">
        <v>3672</v>
      </c>
      <c r="O893">
        <v>3</v>
      </c>
      <c r="P893">
        <v>94</v>
      </c>
      <c r="Q893">
        <v>0.75</v>
      </c>
      <c r="R893">
        <v>14688</v>
      </c>
      <c r="S893" t="str" cm="1">
        <f t="array" ref="S893">_xlfn.IFS(E896&lt;30,"18-29",E896&lt;45,"30-44",TRUE,"45+")</f>
        <v>30-44</v>
      </c>
      <c r="T893" t="str" cm="1">
        <f t="array" ref="T893">_xlfn.IFS(F893&lt;=2,"0-2 Years",F893&lt;=5,"3-5 Years",F893&lt;=8,"6-8 Years",TRUE,"9-10 Years")</f>
        <v>0-2 Years</v>
      </c>
      <c r="U893" t="str" cm="1">
        <f t="array" ref="U893">_xlfn.IFS(P893&gt;60,"High Risk",P893&gt;30,"Medium Risk",TRUE,"Low Risk")</f>
        <v>High Risk</v>
      </c>
      <c r="V893">
        <f t="shared" si="13"/>
        <v>1</v>
      </c>
    </row>
    <row r="894" spans="1:22" x14ac:dyDescent="0.2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 s="2">
        <v>0</v>
      </c>
      <c r="H894">
        <v>1</v>
      </c>
      <c r="I894">
        <v>1</v>
      </c>
      <c r="J894">
        <v>0</v>
      </c>
      <c r="K894" s="1">
        <v>74077.91</v>
      </c>
      <c r="L894">
        <v>0</v>
      </c>
      <c r="M894">
        <v>11</v>
      </c>
      <c r="N894">
        <v>4918</v>
      </c>
      <c r="O894">
        <v>6</v>
      </c>
      <c r="P894">
        <v>5</v>
      </c>
      <c r="Q894">
        <v>0.54545454545454541</v>
      </c>
      <c r="R894">
        <v>54098</v>
      </c>
      <c r="S894" t="str" cm="1">
        <f t="array" ref="S894">_xlfn.IFS(E897&lt;30,"18-29",E897&lt;45,"30-44",TRUE,"45+")</f>
        <v>30-44</v>
      </c>
      <c r="T894" t="str" cm="1">
        <f t="array" ref="T894">_xlfn.IFS(F894&lt;=2,"0-2 Years",F894&lt;=5,"3-5 Years",F894&lt;=8,"6-8 Years",TRUE,"9-10 Years")</f>
        <v>9-10 Years</v>
      </c>
      <c r="U894" t="str" cm="1">
        <f t="array" ref="U894">_xlfn.IFS(P894&gt;60,"High Risk",P894&gt;30,"Medium Risk",TRUE,"Low Risk")</f>
        <v>Low Risk</v>
      </c>
      <c r="V894">
        <f t="shared" si="13"/>
        <v>8</v>
      </c>
    </row>
    <row r="895" spans="1:22" hidden="1" x14ac:dyDescent="0.2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 s="2">
        <v>0</v>
      </c>
      <c r="H895">
        <v>3</v>
      </c>
      <c r="I895">
        <v>1</v>
      </c>
      <c r="J895">
        <v>1</v>
      </c>
      <c r="K895" s="1">
        <v>77294.559999999998</v>
      </c>
      <c r="L895">
        <v>1</v>
      </c>
      <c r="M895">
        <v>26</v>
      </c>
      <c r="N895">
        <v>1819</v>
      </c>
      <c r="O895">
        <v>7</v>
      </c>
      <c r="P895">
        <v>159</v>
      </c>
      <c r="Q895">
        <v>0.26923076923076922</v>
      </c>
      <c r="R895">
        <v>47294</v>
      </c>
      <c r="S895" t="str" cm="1">
        <f t="array" ref="S895">_xlfn.IFS(E898&lt;30,"18-29",E898&lt;45,"30-44",TRUE,"45+")</f>
        <v>30-44</v>
      </c>
      <c r="T895" t="str" cm="1">
        <f t="array" ref="T895">_xlfn.IFS(F895&lt;=2,"0-2 Years",F895&lt;=5,"3-5 Years",F895&lt;=8,"6-8 Years",TRUE,"9-10 Years")</f>
        <v>3-5 Years</v>
      </c>
      <c r="U895" t="str" cm="1">
        <f t="array" ref="U895">_xlfn.IFS(P895&gt;60,"High Risk",P895&gt;30,"Medium Risk",TRUE,"Low Risk")</f>
        <v>High Risk</v>
      </c>
      <c r="V895">
        <f t="shared" si="13"/>
        <v>4</v>
      </c>
    </row>
    <row r="896" spans="1:22" hidden="1" x14ac:dyDescent="0.2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 s="2">
        <v>125884.95</v>
      </c>
      <c r="H896">
        <v>2</v>
      </c>
      <c r="I896">
        <v>1</v>
      </c>
      <c r="J896">
        <v>0</v>
      </c>
      <c r="K896" s="1">
        <v>54359.02</v>
      </c>
      <c r="L896">
        <v>1</v>
      </c>
      <c r="M896">
        <v>10</v>
      </c>
      <c r="N896">
        <v>4615</v>
      </c>
      <c r="O896">
        <v>6</v>
      </c>
      <c r="P896">
        <v>171</v>
      </c>
      <c r="Q896">
        <v>0.6</v>
      </c>
      <c r="R896">
        <v>46150</v>
      </c>
      <c r="S896" t="str" cm="1">
        <f t="array" ref="S896">_xlfn.IFS(E899&lt;30,"18-29",E899&lt;45,"30-44",TRUE,"45+")</f>
        <v>30-44</v>
      </c>
      <c r="T896" t="str" cm="1">
        <f t="array" ref="T896">_xlfn.IFS(F896&lt;=2,"0-2 Years",F896&lt;=5,"3-5 Years",F896&lt;=8,"6-8 Years",TRUE,"9-10 Years")</f>
        <v>6-8 Years</v>
      </c>
      <c r="U896" t="str" cm="1">
        <f t="array" ref="U896">_xlfn.IFS(P896&gt;60,"High Risk",P896&gt;30,"Medium Risk",TRUE,"Low Risk")</f>
        <v>High Risk</v>
      </c>
      <c r="V896">
        <f t="shared" si="13"/>
        <v>3</v>
      </c>
    </row>
    <row r="897" spans="1:22" hidden="1" x14ac:dyDescent="0.2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 s="2">
        <v>61825.5</v>
      </c>
      <c r="H897">
        <v>1</v>
      </c>
      <c r="I897">
        <v>1</v>
      </c>
      <c r="J897">
        <v>1</v>
      </c>
      <c r="K897" s="1">
        <v>156124.93</v>
      </c>
      <c r="L897">
        <v>0</v>
      </c>
      <c r="M897">
        <v>21</v>
      </c>
      <c r="N897">
        <v>2787</v>
      </c>
      <c r="O897">
        <v>0</v>
      </c>
      <c r="P897">
        <v>17</v>
      </c>
      <c r="Q897">
        <v>0</v>
      </c>
      <c r="R897">
        <v>58527</v>
      </c>
      <c r="S897" t="str" cm="1">
        <f t="array" ref="S897">_xlfn.IFS(E900&lt;30,"18-29",E900&lt;45,"30-44",TRUE,"45+")</f>
        <v>30-44</v>
      </c>
      <c r="T897" t="str" cm="1">
        <f t="array" ref="T897">_xlfn.IFS(F897&lt;=2,"0-2 Years",F897&lt;=5,"3-5 Years",F897&lt;=8,"6-8 Years",TRUE,"9-10 Years")</f>
        <v>3-5 Years</v>
      </c>
      <c r="U897" t="str" cm="1">
        <f t="array" ref="U897">_xlfn.IFS(P897&gt;60,"High Risk",P897&gt;30,"Medium Risk",TRUE,"Low Risk")</f>
        <v>Low Risk</v>
      </c>
      <c r="V897">
        <f t="shared" si="13"/>
        <v>2</v>
      </c>
    </row>
    <row r="898" spans="1:22" x14ac:dyDescent="0.2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 s="2">
        <v>0</v>
      </c>
      <c r="H898">
        <v>2</v>
      </c>
      <c r="I898">
        <v>1</v>
      </c>
      <c r="J898">
        <v>0</v>
      </c>
      <c r="K898" s="1">
        <v>94820.85</v>
      </c>
      <c r="L898">
        <v>0</v>
      </c>
      <c r="M898">
        <v>13</v>
      </c>
      <c r="N898">
        <v>161</v>
      </c>
      <c r="O898">
        <v>7</v>
      </c>
      <c r="P898">
        <v>142</v>
      </c>
      <c r="Q898">
        <v>0.53846153846153844</v>
      </c>
      <c r="R898">
        <v>2093</v>
      </c>
      <c r="S898" t="str" cm="1">
        <f t="array" ref="S898">_xlfn.IFS(E901&lt;30,"18-29",E901&lt;45,"30-44",TRUE,"45+")</f>
        <v>18-29</v>
      </c>
      <c r="T898" t="str" cm="1">
        <f t="array" ref="T898">_xlfn.IFS(F898&lt;=2,"0-2 Years",F898&lt;=5,"3-5 Years",F898&lt;=8,"6-8 Years",TRUE,"9-10 Years")</f>
        <v>6-8 Years</v>
      </c>
      <c r="U898" t="str" cm="1">
        <f t="array" ref="U898">_xlfn.IFS(P898&gt;60,"High Risk",P898&gt;30,"Medium Risk",TRUE,"Low Risk")</f>
        <v>High Risk</v>
      </c>
      <c r="V898">
        <f t="shared" si="13"/>
        <v>6</v>
      </c>
    </row>
    <row r="899" spans="1:22" x14ac:dyDescent="0.2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 s="2">
        <v>0</v>
      </c>
      <c r="H899">
        <v>1</v>
      </c>
      <c r="I899">
        <v>1</v>
      </c>
      <c r="J899">
        <v>0</v>
      </c>
      <c r="K899" s="1">
        <v>155155.25</v>
      </c>
      <c r="L899">
        <v>0</v>
      </c>
      <c r="M899">
        <v>7</v>
      </c>
      <c r="N899">
        <v>2783</v>
      </c>
      <c r="O899">
        <v>3</v>
      </c>
      <c r="P899">
        <v>171</v>
      </c>
      <c r="Q899">
        <v>0.42857142857142855</v>
      </c>
      <c r="R899">
        <v>19481</v>
      </c>
      <c r="S899" t="str" cm="1">
        <f t="array" ref="S899">_xlfn.IFS(E902&lt;30,"18-29",E902&lt;45,"30-44",TRUE,"45+")</f>
        <v>30-44</v>
      </c>
      <c r="T899" t="str" cm="1">
        <f t="array" ref="T899">_xlfn.IFS(F899&lt;=2,"0-2 Years",F899&lt;=5,"3-5 Years",F899&lt;=8,"6-8 Years",TRUE,"9-10 Years")</f>
        <v>6-8 Years</v>
      </c>
      <c r="U899" t="str" cm="1">
        <f t="array" ref="U899">_xlfn.IFS(P899&gt;60,"High Risk",P899&gt;30,"Medium Risk",TRUE,"Low Risk")</f>
        <v>High Risk</v>
      </c>
      <c r="V899">
        <f t="shared" ref="V899:V962" si="14">IF(J899=0,3,0)+IF(G899=0,3,0)+IF(H899=1,2,0)+IF(E899&gt;45,1,0)+IF(F899&lt;3,1,0)</f>
        <v>8</v>
      </c>
    </row>
    <row r="900" spans="1:22" x14ac:dyDescent="0.2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 s="2">
        <v>102967.41</v>
      </c>
      <c r="H900">
        <v>1</v>
      </c>
      <c r="I900">
        <v>1</v>
      </c>
      <c r="J900">
        <v>0</v>
      </c>
      <c r="K900" s="1">
        <v>128702.1</v>
      </c>
      <c r="L900">
        <v>1</v>
      </c>
      <c r="M900">
        <v>6</v>
      </c>
      <c r="N900">
        <v>2418</v>
      </c>
      <c r="O900">
        <v>7</v>
      </c>
      <c r="P900">
        <v>153</v>
      </c>
      <c r="Q900">
        <v>1</v>
      </c>
      <c r="R900">
        <v>14508</v>
      </c>
      <c r="S900" t="str" cm="1">
        <f t="array" ref="S900">_xlfn.IFS(E903&lt;30,"18-29",E903&lt;45,"30-44",TRUE,"45+")</f>
        <v>30-44</v>
      </c>
      <c r="T900" t="str" cm="1">
        <f t="array" ref="T900">_xlfn.IFS(F900&lt;=2,"0-2 Years",F900&lt;=5,"3-5 Years",F900&lt;=8,"6-8 Years",TRUE,"9-10 Years")</f>
        <v>0-2 Years</v>
      </c>
      <c r="U900" t="str" cm="1">
        <f t="array" ref="U900">_xlfn.IFS(P900&gt;60,"High Risk",P900&gt;30,"Medium Risk",TRUE,"Low Risk")</f>
        <v>High Risk</v>
      </c>
      <c r="V900">
        <f t="shared" si="14"/>
        <v>6</v>
      </c>
    </row>
    <row r="901" spans="1:22" x14ac:dyDescent="0.2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 s="2">
        <v>171770.55</v>
      </c>
      <c r="H901">
        <v>1</v>
      </c>
      <c r="I901">
        <v>1</v>
      </c>
      <c r="J901">
        <v>0</v>
      </c>
      <c r="K901" s="1">
        <v>22745.5</v>
      </c>
      <c r="L901">
        <v>0</v>
      </c>
      <c r="M901">
        <v>9</v>
      </c>
      <c r="N901">
        <v>154</v>
      </c>
      <c r="O901">
        <v>9</v>
      </c>
      <c r="P901">
        <v>153</v>
      </c>
      <c r="Q901">
        <v>1</v>
      </c>
      <c r="R901">
        <v>1386</v>
      </c>
      <c r="S901" t="str" cm="1">
        <f t="array" ref="S901">_xlfn.IFS(E904&lt;30,"18-29",E904&lt;45,"30-44",TRUE,"45+")</f>
        <v>45+</v>
      </c>
      <c r="T901" t="str" cm="1">
        <f t="array" ref="T901">_xlfn.IFS(F901&lt;=2,"0-2 Years",F901&lt;=5,"3-5 Years",F901&lt;=8,"6-8 Years",TRUE,"9-10 Years")</f>
        <v>0-2 Years</v>
      </c>
      <c r="U901" t="str" cm="1">
        <f t="array" ref="U901">_xlfn.IFS(P901&gt;60,"High Risk",P901&gt;30,"Medium Risk",TRUE,"Low Risk")</f>
        <v>High Risk</v>
      </c>
      <c r="V901">
        <f t="shared" si="14"/>
        <v>6</v>
      </c>
    </row>
    <row r="902" spans="1:22" hidden="1" x14ac:dyDescent="0.2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 s="2">
        <v>93051.64</v>
      </c>
      <c r="H902">
        <v>2</v>
      </c>
      <c r="I902">
        <v>1</v>
      </c>
      <c r="J902">
        <v>0</v>
      </c>
      <c r="K902" s="1">
        <v>71865.31</v>
      </c>
      <c r="L902">
        <v>1</v>
      </c>
      <c r="M902">
        <v>17</v>
      </c>
      <c r="N902">
        <v>377</v>
      </c>
      <c r="O902">
        <v>1</v>
      </c>
      <c r="P902">
        <v>22</v>
      </c>
      <c r="Q902">
        <v>5.8823529411764705E-2</v>
      </c>
      <c r="R902">
        <v>6409</v>
      </c>
      <c r="S902" t="str" cm="1">
        <f t="array" ref="S902">_xlfn.IFS(E905&lt;30,"18-29",E905&lt;45,"30-44",TRUE,"45+")</f>
        <v>18-29</v>
      </c>
      <c r="T902" t="str" cm="1">
        <f t="array" ref="T902">_xlfn.IFS(F902&lt;=2,"0-2 Years",F902&lt;=5,"3-5 Years",F902&lt;=8,"6-8 Years",TRUE,"9-10 Years")</f>
        <v>0-2 Years</v>
      </c>
      <c r="U902" t="str" cm="1">
        <f t="array" ref="U902">_xlfn.IFS(P902&gt;60,"High Risk",P902&gt;30,"Medium Risk",TRUE,"Low Risk")</f>
        <v>Low Risk</v>
      </c>
      <c r="V902">
        <f t="shared" si="14"/>
        <v>4</v>
      </c>
    </row>
    <row r="903" spans="1:22" hidden="1" x14ac:dyDescent="0.2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 s="2">
        <v>161064.64000000001</v>
      </c>
      <c r="H903">
        <v>2</v>
      </c>
      <c r="I903">
        <v>0</v>
      </c>
      <c r="J903">
        <v>1</v>
      </c>
      <c r="K903" s="1">
        <v>84294.82</v>
      </c>
      <c r="L903">
        <v>0</v>
      </c>
      <c r="M903">
        <v>12</v>
      </c>
      <c r="N903">
        <v>3010</v>
      </c>
      <c r="O903">
        <v>4</v>
      </c>
      <c r="P903">
        <v>148</v>
      </c>
      <c r="Q903">
        <v>0.33333333333333331</v>
      </c>
      <c r="R903">
        <v>36120</v>
      </c>
      <c r="S903" t="str" cm="1">
        <f t="array" ref="S903">_xlfn.IFS(E906&lt;30,"18-29",E906&lt;45,"30-44",TRUE,"45+")</f>
        <v>45+</v>
      </c>
      <c r="T903" t="str" cm="1">
        <f t="array" ref="T903">_xlfn.IFS(F903&lt;=2,"0-2 Years",F903&lt;=5,"3-5 Years",F903&lt;=8,"6-8 Years",TRUE,"9-10 Years")</f>
        <v>6-8 Years</v>
      </c>
      <c r="U903" t="str" cm="1">
        <f t="array" ref="U903">_xlfn.IFS(P903&gt;60,"High Risk",P903&gt;30,"Medium Risk",TRUE,"Low Risk")</f>
        <v>High Risk</v>
      </c>
      <c r="V903">
        <f t="shared" si="14"/>
        <v>0</v>
      </c>
    </row>
    <row r="904" spans="1:22" hidden="1" x14ac:dyDescent="0.2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 s="2">
        <v>90612.34</v>
      </c>
      <c r="H904">
        <v>1</v>
      </c>
      <c r="I904">
        <v>1</v>
      </c>
      <c r="J904">
        <v>1</v>
      </c>
      <c r="K904" s="1">
        <v>149139.13</v>
      </c>
      <c r="L904">
        <v>0</v>
      </c>
      <c r="M904">
        <v>24</v>
      </c>
      <c r="N904">
        <v>977</v>
      </c>
      <c r="O904">
        <v>9</v>
      </c>
      <c r="P904">
        <v>9</v>
      </c>
      <c r="Q904">
        <v>0.375</v>
      </c>
      <c r="R904">
        <v>23448</v>
      </c>
      <c r="S904" t="str" cm="1">
        <f t="array" ref="S904">_xlfn.IFS(E907&lt;30,"18-29",E907&lt;45,"30-44",TRUE,"45+")</f>
        <v>45+</v>
      </c>
      <c r="T904" t="str" cm="1">
        <f t="array" ref="T904">_xlfn.IFS(F904&lt;=2,"0-2 Years",F904&lt;=5,"3-5 Years",F904&lt;=8,"6-8 Years",TRUE,"9-10 Years")</f>
        <v>6-8 Years</v>
      </c>
      <c r="U904" t="str" cm="1">
        <f t="array" ref="U904">_xlfn.IFS(P904&gt;60,"High Risk",P904&gt;30,"Medium Risk",TRUE,"Low Risk")</f>
        <v>Low Risk</v>
      </c>
      <c r="V904">
        <f t="shared" si="14"/>
        <v>3</v>
      </c>
    </row>
    <row r="905" spans="1:22" hidden="1" x14ac:dyDescent="0.2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 s="2">
        <v>145105.64000000001</v>
      </c>
      <c r="H905">
        <v>2</v>
      </c>
      <c r="I905">
        <v>1</v>
      </c>
      <c r="J905">
        <v>0</v>
      </c>
      <c r="K905" s="1">
        <v>185489.11</v>
      </c>
      <c r="L905">
        <v>0</v>
      </c>
      <c r="M905">
        <v>2</v>
      </c>
      <c r="N905">
        <v>2653</v>
      </c>
      <c r="O905">
        <v>8</v>
      </c>
      <c r="P905">
        <v>151</v>
      </c>
      <c r="Q905">
        <v>1</v>
      </c>
      <c r="R905">
        <v>5306</v>
      </c>
      <c r="S905" t="str" cm="1">
        <f t="array" ref="S905">_xlfn.IFS(E908&lt;30,"18-29",E908&lt;45,"30-44",TRUE,"45+")</f>
        <v>30-44</v>
      </c>
      <c r="T905" t="str" cm="1">
        <f t="array" ref="T905">_xlfn.IFS(F905&lt;=2,"0-2 Years",F905&lt;=5,"3-5 Years",F905&lt;=8,"6-8 Years",TRUE,"9-10 Years")</f>
        <v>3-5 Years</v>
      </c>
      <c r="U905" t="str" cm="1">
        <f t="array" ref="U905">_xlfn.IFS(P905&gt;60,"High Risk",P905&gt;30,"Medium Risk",TRUE,"Low Risk")</f>
        <v>High Risk</v>
      </c>
      <c r="V905">
        <f t="shared" si="14"/>
        <v>3</v>
      </c>
    </row>
    <row r="906" spans="1:22" x14ac:dyDescent="0.2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 s="2">
        <v>0</v>
      </c>
      <c r="H906">
        <v>1</v>
      </c>
      <c r="I906">
        <v>0</v>
      </c>
      <c r="J906">
        <v>0</v>
      </c>
      <c r="K906" s="1">
        <v>176407.15</v>
      </c>
      <c r="L906">
        <v>1</v>
      </c>
      <c r="M906">
        <v>6</v>
      </c>
      <c r="N906">
        <v>1728</v>
      </c>
      <c r="O906">
        <v>3</v>
      </c>
      <c r="P906">
        <v>111</v>
      </c>
      <c r="Q906">
        <v>0.5</v>
      </c>
      <c r="R906">
        <v>10368</v>
      </c>
      <c r="S906" t="str" cm="1">
        <f t="array" ref="S906">_xlfn.IFS(E909&lt;30,"18-29",E909&lt;45,"30-44",TRUE,"45+")</f>
        <v>45+</v>
      </c>
      <c r="T906" t="str" cm="1">
        <f t="array" ref="T906">_xlfn.IFS(F906&lt;=2,"0-2 Years",F906&lt;=5,"3-5 Years",F906&lt;=8,"6-8 Years",TRUE,"9-10 Years")</f>
        <v>3-5 Years</v>
      </c>
      <c r="U906" t="str" cm="1">
        <f t="array" ref="U906">_xlfn.IFS(P906&gt;60,"High Risk",P906&gt;30,"Medium Risk",TRUE,"Low Risk")</f>
        <v>High Risk</v>
      </c>
      <c r="V906">
        <f t="shared" si="14"/>
        <v>9</v>
      </c>
    </row>
    <row r="907" spans="1:22" hidden="1" x14ac:dyDescent="0.2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 s="2">
        <v>0</v>
      </c>
      <c r="H907">
        <v>1</v>
      </c>
      <c r="I907">
        <v>1</v>
      </c>
      <c r="J907">
        <v>1</v>
      </c>
      <c r="K907" s="1">
        <v>92027.69</v>
      </c>
      <c r="L907">
        <v>1</v>
      </c>
      <c r="M907">
        <v>29</v>
      </c>
      <c r="N907">
        <v>2463</v>
      </c>
      <c r="O907">
        <v>6</v>
      </c>
      <c r="P907">
        <v>2</v>
      </c>
      <c r="Q907">
        <v>0.20689655172413793</v>
      </c>
      <c r="R907">
        <v>71427</v>
      </c>
      <c r="S907" t="str" cm="1">
        <f t="array" ref="S907">_xlfn.IFS(E910&lt;30,"18-29",E910&lt;45,"30-44",TRUE,"45+")</f>
        <v>30-44</v>
      </c>
      <c r="T907" t="str" cm="1">
        <f t="array" ref="T907">_xlfn.IFS(F907&lt;=2,"0-2 Years",F907&lt;=5,"3-5 Years",F907&lt;=8,"6-8 Years",TRUE,"9-10 Years")</f>
        <v>9-10 Years</v>
      </c>
      <c r="U907" t="str" cm="1">
        <f t="array" ref="U907">_xlfn.IFS(P907&gt;60,"High Risk",P907&gt;30,"Medium Risk",TRUE,"Low Risk")</f>
        <v>Low Risk</v>
      </c>
      <c r="V907">
        <f t="shared" si="14"/>
        <v>5</v>
      </c>
    </row>
    <row r="908" spans="1:22" hidden="1" x14ac:dyDescent="0.2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 s="2">
        <v>174912.72</v>
      </c>
      <c r="H908">
        <v>1</v>
      </c>
      <c r="I908">
        <v>1</v>
      </c>
      <c r="J908">
        <v>1</v>
      </c>
      <c r="K908" s="1">
        <v>43932.54</v>
      </c>
      <c r="L908">
        <v>0</v>
      </c>
      <c r="M908">
        <v>14</v>
      </c>
      <c r="N908">
        <v>1297</v>
      </c>
      <c r="O908">
        <v>10</v>
      </c>
      <c r="P908">
        <v>9</v>
      </c>
      <c r="Q908">
        <v>0.7142857142857143</v>
      </c>
      <c r="R908">
        <v>18158</v>
      </c>
      <c r="S908" t="str" cm="1">
        <f t="array" ref="S908">_xlfn.IFS(E911&lt;30,"18-29",E911&lt;45,"30-44",TRUE,"45+")</f>
        <v>18-29</v>
      </c>
      <c r="T908" t="str" cm="1">
        <f t="array" ref="T908">_xlfn.IFS(F908&lt;=2,"0-2 Years",F908&lt;=5,"3-5 Years",F908&lt;=8,"6-8 Years",TRUE,"9-10 Years")</f>
        <v>6-8 Years</v>
      </c>
      <c r="U908" t="str" cm="1">
        <f t="array" ref="U908">_xlfn.IFS(P908&gt;60,"High Risk",P908&gt;30,"Medium Risk",TRUE,"Low Risk")</f>
        <v>Low Risk</v>
      </c>
      <c r="V908">
        <f t="shared" si="14"/>
        <v>2</v>
      </c>
    </row>
    <row r="909" spans="1:22" x14ac:dyDescent="0.2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 s="2">
        <v>104947.72</v>
      </c>
      <c r="H909">
        <v>1</v>
      </c>
      <c r="I909">
        <v>1</v>
      </c>
      <c r="J909">
        <v>0</v>
      </c>
      <c r="K909" s="1">
        <v>115789.25</v>
      </c>
      <c r="L909">
        <v>1</v>
      </c>
      <c r="M909">
        <v>30</v>
      </c>
      <c r="N909">
        <v>3992</v>
      </c>
      <c r="O909">
        <v>5</v>
      </c>
      <c r="P909">
        <v>161</v>
      </c>
      <c r="Q909">
        <v>0.16666666666666666</v>
      </c>
      <c r="R909">
        <v>119760</v>
      </c>
      <c r="S909" t="str" cm="1">
        <f t="array" ref="S909">_xlfn.IFS(E912&lt;30,"18-29",E912&lt;45,"30-44",TRUE,"45+")</f>
        <v>30-44</v>
      </c>
      <c r="T909" t="str" cm="1">
        <f t="array" ref="T909">_xlfn.IFS(F909&lt;=2,"0-2 Years",F909&lt;=5,"3-5 Years",F909&lt;=8,"6-8 Years",TRUE,"9-10 Years")</f>
        <v>0-2 Years</v>
      </c>
      <c r="U909" t="str" cm="1">
        <f t="array" ref="U909">_xlfn.IFS(P909&gt;60,"High Risk",P909&gt;30,"Medium Risk",TRUE,"Low Risk")</f>
        <v>High Risk</v>
      </c>
      <c r="V909">
        <f t="shared" si="14"/>
        <v>7</v>
      </c>
    </row>
    <row r="910" spans="1:22" hidden="1" x14ac:dyDescent="0.2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 s="2">
        <v>135213.71</v>
      </c>
      <c r="H910">
        <v>1</v>
      </c>
      <c r="I910">
        <v>1</v>
      </c>
      <c r="J910">
        <v>1</v>
      </c>
      <c r="K910" s="1">
        <v>125777.28</v>
      </c>
      <c r="L910">
        <v>0</v>
      </c>
      <c r="M910">
        <v>9</v>
      </c>
      <c r="N910">
        <v>2087</v>
      </c>
      <c r="O910">
        <v>10</v>
      </c>
      <c r="P910">
        <v>37</v>
      </c>
      <c r="Q910">
        <v>1</v>
      </c>
      <c r="R910">
        <v>18783</v>
      </c>
      <c r="S910" t="str" cm="1">
        <f t="array" ref="S910">_xlfn.IFS(E913&lt;30,"18-29",E913&lt;45,"30-44",TRUE,"45+")</f>
        <v>45+</v>
      </c>
      <c r="T910" t="str" cm="1">
        <f t="array" ref="T910">_xlfn.IFS(F910&lt;=2,"0-2 Years",F910&lt;=5,"3-5 Years",F910&lt;=8,"6-8 Years",TRUE,"9-10 Years")</f>
        <v>9-10 Years</v>
      </c>
      <c r="U910" t="str" cm="1">
        <f t="array" ref="U910">_xlfn.IFS(P910&gt;60,"High Risk",P910&gt;30,"Medium Risk",TRUE,"Low Risk")</f>
        <v>Medium Risk</v>
      </c>
      <c r="V910">
        <f t="shared" si="14"/>
        <v>2</v>
      </c>
    </row>
    <row r="911" spans="1:22" x14ac:dyDescent="0.2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 s="2">
        <v>0</v>
      </c>
      <c r="H911">
        <v>2</v>
      </c>
      <c r="I911">
        <v>1</v>
      </c>
      <c r="J911">
        <v>0</v>
      </c>
      <c r="K911" s="1">
        <v>18461.900000000001</v>
      </c>
      <c r="L911">
        <v>0</v>
      </c>
      <c r="M911">
        <v>15</v>
      </c>
      <c r="N911">
        <v>1104</v>
      </c>
      <c r="O911">
        <v>7</v>
      </c>
      <c r="P911">
        <v>82</v>
      </c>
      <c r="Q911">
        <v>0.46666666666666667</v>
      </c>
      <c r="R911">
        <v>16560</v>
      </c>
      <c r="S911" t="str" cm="1">
        <f t="array" ref="S911">_xlfn.IFS(E914&lt;30,"18-29",E914&lt;45,"30-44",TRUE,"45+")</f>
        <v>30-44</v>
      </c>
      <c r="T911" t="str" cm="1">
        <f t="array" ref="T911">_xlfn.IFS(F911&lt;=2,"0-2 Years",F911&lt;=5,"3-5 Years",F911&lt;=8,"6-8 Years",TRUE,"9-10 Years")</f>
        <v>6-8 Years</v>
      </c>
      <c r="U911" t="str" cm="1">
        <f t="array" ref="U911">_xlfn.IFS(P911&gt;60,"High Risk",P911&gt;30,"Medium Risk",TRUE,"Low Risk")</f>
        <v>High Risk</v>
      </c>
      <c r="V911">
        <f t="shared" si="14"/>
        <v>6</v>
      </c>
    </row>
    <row r="912" spans="1:22" hidden="1" x14ac:dyDescent="0.2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 s="2">
        <v>116229.85</v>
      </c>
      <c r="H912">
        <v>2</v>
      </c>
      <c r="I912">
        <v>1</v>
      </c>
      <c r="J912">
        <v>1</v>
      </c>
      <c r="K912" s="1">
        <v>79633.38</v>
      </c>
      <c r="L912">
        <v>0</v>
      </c>
      <c r="M912">
        <v>3</v>
      </c>
      <c r="N912">
        <v>4244</v>
      </c>
      <c r="O912">
        <v>8</v>
      </c>
      <c r="P912">
        <v>151</v>
      </c>
      <c r="Q912">
        <v>1</v>
      </c>
      <c r="R912">
        <v>12732</v>
      </c>
      <c r="S912" t="str" cm="1">
        <f t="array" ref="S912">_xlfn.IFS(E915&lt;30,"18-29",E915&lt;45,"30-44",TRUE,"45+")</f>
        <v>18-29</v>
      </c>
      <c r="T912" t="str" cm="1">
        <f t="array" ref="T912">_xlfn.IFS(F912&lt;=2,"0-2 Years",F912&lt;=5,"3-5 Years",F912&lt;=8,"6-8 Years",TRUE,"9-10 Years")</f>
        <v>6-8 Years</v>
      </c>
      <c r="U912" t="str" cm="1">
        <f t="array" ref="U912">_xlfn.IFS(P912&gt;60,"High Risk",P912&gt;30,"Medium Risk",TRUE,"Low Risk")</f>
        <v>High Risk</v>
      </c>
      <c r="V912">
        <f t="shared" si="14"/>
        <v>0</v>
      </c>
    </row>
    <row r="913" spans="1:22" hidden="1" x14ac:dyDescent="0.2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 s="2">
        <v>111201.41</v>
      </c>
      <c r="H913">
        <v>1</v>
      </c>
      <c r="I913">
        <v>1</v>
      </c>
      <c r="J913">
        <v>1</v>
      </c>
      <c r="K913" s="1">
        <v>121542.29</v>
      </c>
      <c r="L913">
        <v>0</v>
      </c>
      <c r="M913">
        <v>20</v>
      </c>
      <c r="N913">
        <v>1787</v>
      </c>
      <c r="O913">
        <v>0</v>
      </c>
      <c r="P913">
        <v>14</v>
      </c>
      <c r="Q913">
        <v>0</v>
      </c>
      <c r="R913">
        <v>35740</v>
      </c>
      <c r="S913" t="str" cm="1">
        <f t="array" ref="S913">_xlfn.IFS(E916&lt;30,"18-29",E916&lt;45,"30-44",TRUE,"45+")</f>
        <v>30-44</v>
      </c>
      <c r="T913" t="str" cm="1">
        <f t="array" ref="T913">_xlfn.IFS(F913&lt;=2,"0-2 Years",F913&lt;=5,"3-5 Years",F913&lt;=8,"6-8 Years",TRUE,"9-10 Years")</f>
        <v>6-8 Years</v>
      </c>
      <c r="U913" t="str" cm="1">
        <f t="array" ref="U913">_xlfn.IFS(P913&gt;60,"High Risk",P913&gt;30,"Medium Risk",TRUE,"Low Risk")</f>
        <v>Low Risk</v>
      </c>
      <c r="V913">
        <f t="shared" si="14"/>
        <v>3</v>
      </c>
    </row>
    <row r="914" spans="1:22" x14ac:dyDescent="0.2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 s="2">
        <v>0</v>
      </c>
      <c r="H914">
        <v>1</v>
      </c>
      <c r="I914">
        <v>1</v>
      </c>
      <c r="J914">
        <v>0</v>
      </c>
      <c r="K914" s="1">
        <v>94739.199999999997</v>
      </c>
      <c r="L914">
        <v>0</v>
      </c>
      <c r="M914">
        <v>7</v>
      </c>
      <c r="N914">
        <v>650</v>
      </c>
      <c r="O914">
        <v>9</v>
      </c>
      <c r="P914">
        <v>23</v>
      </c>
      <c r="Q914">
        <v>1</v>
      </c>
      <c r="R914">
        <v>4550</v>
      </c>
      <c r="S914" t="str" cm="1">
        <f t="array" ref="S914">_xlfn.IFS(E917&lt;30,"18-29",E917&lt;45,"30-44",TRUE,"45+")</f>
        <v>45+</v>
      </c>
      <c r="T914" t="str" cm="1">
        <f t="array" ref="T914">_xlfn.IFS(F914&lt;=2,"0-2 Years",F914&lt;=5,"3-5 Years",F914&lt;=8,"6-8 Years",TRUE,"9-10 Years")</f>
        <v>3-5 Years</v>
      </c>
      <c r="U914" t="str" cm="1">
        <f t="array" ref="U914">_xlfn.IFS(P914&gt;60,"High Risk",P914&gt;30,"Medium Risk",TRUE,"Low Risk")</f>
        <v>Low Risk</v>
      </c>
      <c r="V914">
        <f t="shared" si="14"/>
        <v>8</v>
      </c>
    </row>
    <row r="915" spans="1:22" x14ac:dyDescent="0.2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 s="2">
        <v>131899</v>
      </c>
      <c r="H915">
        <v>1</v>
      </c>
      <c r="I915">
        <v>1</v>
      </c>
      <c r="J915">
        <v>0</v>
      </c>
      <c r="K915" s="1">
        <v>93302.29</v>
      </c>
      <c r="L915">
        <v>0</v>
      </c>
      <c r="M915">
        <v>4</v>
      </c>
      <c r="N915">
        <v>4527</v>
      </c>
      <c r="O915">
        <v>4</v>
      </c>
      <c r="P915">
        <v>3</v>
      </c>
      <c r="Q915">
        <v>1</v>
      </c>
      <c r="R915">
        <v>18108</v>
      </c>
      <c r="S915" t="str" cm="1">
        <f t="array" ref="S915">_xlfn.IFS(E918&lt;30,"18-29",E918&lt;45,"30-44",TRUE,"45+")</f>
        <v>30-44</v>
      </c>
      <c r="T915" t="str" cm="1">
        <f t="array" ref="T915">_xlfn.IFS(F915&lt;=2,"0-2 Years",F915&lt;=5,"3-5 Years",F915&lt;=8,"6-8 Years",TRUE,"9-10 Years")</f>
        <v>0-2 Years</v>
      </c>
      <c r="U915" t="str" cm="1">
        <f t="array" ref="U915">_xlfn.IFS(P915&gt;60,"High Risk",P915&gt;30,"Medium Risk",TRUE,"Low Risk")</f>
        <v>Low Risk</v>
      </c>
      <c r="V915">
        <f t="shared" si="14"/>
        <v>6</v>
      </c>
    </row>
    <row r="916" spans="1:22" hidden="1" x14ac:dyDescent="0.2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 s="2">
        <v>124525.52</v>
      </c>
      <c r="H916">
        <v>1</v>
      </c>
      <c r="I916">
        <v>1</v>
      </c>
      <c r="J916">
        <v>1</v>
      </c>
      <c r="K916" s="1">
        <v>193793.78</v>
      </c>
      <c r="L916">
        <v>0</v>
      </c>
      <c r="M916">
        <v>23</v>
      </c>
      <c r="N916">
        <v>4647</v>
      </c>
      <c r="O916">
        <v>6</v>
      </c>
      <c r="P916">
        <v>43</v>
      </c>
      <c r="Q916">
        <v>0.2608695652173913</v>
      </c>
      <c r="R916">
        <v>106881</v>
      </c>
      <c r="S916" t="str" cm="1">
        <f t="array" ref="S916">_xlfn.IFS(E919&lt;30,"18-29",E919&lt;45,"30-44",TRUE,"45+")</f>
        <v>45+</v>
      </c>
      <c r="T916" t="str" cm="1">
        <f t="array" ref="T916">_xlfn.IFS(F916&lt;=2,"0-2 Years",F916&lt;=5,"3-5 Years",F916&lt;=8,"6-8 Years",TRUE,"9-10 Years")</f>
        <v>9-10 Years</v>
      </c>
      <c r="U916" t="str" cm="1">
        <f t="array" ref="U916">_xlfn.IFS(P916&gt;60,"High Risk",P916&gt;30,"Medium Risk",TRUE,"Low Risk")</f>
        <v>Medium Risk</v>
      </c>
      <c r="V916">
        <f t="shared" si="14"/>
        <v>2</v>
      </c>
    </row>
    <row r="917" spans="1:22" x14ac:dyDescent="0.2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 s="2">
        <v>0</v>
      </c>
      <c r="H917">
        <v>1</v>
      </c>
      <c r="I917">
        <v>1</v>
      </c>
      <c r="J917">
        <v>0</v>
      </c>
      <c r="K917" s="1">
        <v>74835.649999999994</v>
      </c>
      <c r="L917">
        <v>0</v>
      </c>
      <c r="M917">
        <v>5</v>
      </c>
      <c r="N917">
        <v>2775</v>
      </c>
      <c r="O917">
        <v>5</v>
      </c>
      <c r="P917">
        <v>37</v>
      </c>
      <c r="Q917">
        <v>1</v>
      </c>
      <c r="R917">
        <v>13875</v>
      </c>
      <c r="S917" t="str" cm="1">
        <f t="array" ref="S917">_xlfn.IFS(E920&lt;30,"18-29",E920&lt;45,"30-44",TRUE,"45+")</f>
        <v>30-44</v>
      </c>
      <c r="T917" t="str" cm="1">
        <f t="array" ref="T917">_xlfn.IFS(F917&lt;=2,"0-2 Years",F917&lt;=5,"3-5 Years",F917&lt;=8,"6-8 Years",TRUE,"9-10 Years")</f>
        <v>6-8 Years</v>
      </c>
      <c r="U917" t="str" cm="1">
        <f t="array" ref="U917">_xlfn.IFS(P917&gt;60,"High Risk",P917&gt;30,"Medium Risk",TRUE,"Low Risk")</f>
        <v>Medium Risk</v>
      </c>
      <c r="V917">
        <f t="shared" si="14"/>
        <v>9</v>
      </c>
    </row>
    <row r="918" spans="1:22" hidden="1" x14ac:dyDescent="0.2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 s="2">
        <v>0</v>
      </c>
      <c r="H918">
        <v>1</v>
      </c>
      <c r="I918">
        <v>1</v>
      </c>
      <c r="J918">
        <v>1</v>
      </c>
      <c r="K918" s="1">
        <v>56999.9</v>
      </c>
      <c r="L918">
        <v>1</v>
      </c>
      <c r="M918">
        <v>16</v>
      </c>
      <c r="N918">
        <v>309</v>
      </c>
      <c r="O918">
        <v>7</v>
      </c>
      <c r="P918">
        <v>68</v>
      </c>
      <c r="Q918">
        <v>0.4375</v>
      </c>
      <c r="R918">
        <v>4944</v>
      </c>
      <c r="S918" t="str" cm="1">
        <f t="array" ref="S918">_xlfn.IFS(E921&lt;30,"18-29",E921&lt;45,"30-44",TRUE,"45+")</f>
        <v>45+</v>
      </c>
      <c r="T918" t="str" cm="1">
        <f t="array" ref="T918">_xlfn.IFS(F918&lt;=2,"0-2 Years",F918&lt;=5,"3-5 Years",F918&lt;=8,"6-8 Years",TRUE,"9-10 Years")</f>
        <v>6-8 Years</v>
      </c>
      <c r="U918" t="str" cm="1">
        <f t="array" ref="U918">_xlfn.IFS(P918&gt;60,"High Risk",P918&gt;30,"Medium Risk",TRUE,"Low Risk")</f>
        <v>High Risk</v>
      </c>
      <c r="V918">
        <f t="shared" si="14"/>
        <v>5</v>
      </c>
    </row>
    <row r="919" spans="1:22" hidden="1" x14ac:dyDescent="0.2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 s="2">
        <v>47134.75</v>
      </c>
      <c r="H919">
        <v>1</v>
      </c>
      <c r="I919">
        <v>1</v>
      </c>
      <c r="J919">
        <v>1</v>
      </c>
      <c r="K919" s="1">
        <v>57236.44</v>
      </c>
      <c r="L919">
        <v>0</v>
      </c>
      <c r="M919">
        <v>16</v>
      </c>
      <c r="N919">
        <v>3152</v>
      </c>
      <c r="O919">
        <v>6</v>
      </c>
      <c r="P919">
        <v>41</v>
      </c>
      <c r="Q919">
        <v>0.375</v>
      </c>
      <c r="R919">
        <v>50432</v>
      </c>
      <c r="S919" t="str" cm="1">
        <f t="array" ref="S919">_xlfn.IFS(E922&lt;30,"18-29",E922&lt;45,"30-44",TRUE,"45+")</f>
        <v>30-44</v>
      </c>
      <c r="T919" t="str" cm="1">
        <f t="array" ref="T919">_xlfn.IFS(F919&lt;=2,"0-2 Years",F919&lt;=5,"3-5 Years",F919&lt;=8,"6-8 Years",TRUE,"9-10 Years")</f>
        <v>3-5 Years</v>
      </c>
      <c r="U919" t="str" cm="1">
        <f t="array" ref="U919">_xlfn.IFS(P919&gt;60,"High Risk",P919&gt;30,"Medium Risk",TRUE,"Low Risk")</f>
        <v>Medium Risk</v>
      </c>
      <c r="V919">
        <f t="shared" si="14"/>
        <v>2</v>
      </c>
    </row>
    <row r="920" spans="1:22" x14ac:dyDescent="0.2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 s="2">
        <v>0</v>
      </c>
      <c r="H920">
        <v>2</v>
      </c>
      <c r="I920">
        <v>0</v>
      </c>
      <c r="J920">
        <v>0</v>
      </c>
      <c r="K920" s="1">
        <v>81483.64</v>
      </c>
      <c r="L920">
        <v>0</v>
      </c>
      <c r="M920">
        <v>18</v>
      </c>
      <c r="N920">
        <v>1728</v>
      </c>
      <c r="O920">
        <v>6</v>
      </c>
      <c r="P920">
        <v>127</v>
      </c>
      <c r="Q920">
        <v>0.33333333333333331</v>
      </c>
      <c r="R920">
        <v>31104</v>
      </c>
      <c r="S920" t="str" cm="1">
        <f t="array" ref="S920">_xlfn.IFS(E923&lt;30,"18-29",E923&lt;45,"30-44",TRUE,"45+")</f>
        <v>45+</v>
      </c>
      <c r="T920" t="str" cm="1">
        <f t="array" ref="T920">_xlfn.IFS(F920&lt;=2,"0-2 Years",F920&lt;=5,"3-5 Years",F920&lt;=8,"6-8 Years",TRUE,"9-10 Years")</f>
        <v>3-5 Years</v>
      </c>
      <c r="U920" t="str" cm="1">
        <f t="array" ref="U920">_xlfn.IFS(P920&gt;60,"High Risk",P920&gt;30,"Medium Risk",TRUE,"Low Risk")</f>
        <v>High Risk</v>
      </c>
      <c r="V920">
        <f t="shared" si="14"/>
        <v>6</v>
      </c>
    </row>
    <row r="921" spans="1:22" x14ac:dyDescent="0.2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 s="2">
        <v>0</v>
      </c>
      <c r="H921">
        <v>2</v>
      </c>
      <c r="I921">
        <v>1</v>
      </c>
      <c r="J921">
        <v>0</v>
      </c>
      <c r="K921" s="1">
        <v>26752.560000000001</v>
      </c>
      <c r="L921">
        <v>0</v>
      </c>
      <c r="M921">
        <v>3</v>
      </c>
      <c r="N921">
        <v>2016</v>
      </c>
      <c r="O921">
        <v>1</v>
      </c>
      <c r="P921">
        <v>115</v>
      </c>
      <c r="Q921">
        <v>0.33333333333333331</v>
      </c>
      <c r="R921">
        <v>6048</v>
      </c>
      <c r="S921" t="str" cm="1">
        <f t="array" ref="S921">_xlfn.IFS(E924&lt;30,"18-29",E924&lt;45,"30-44",TRUE,"45+")</f>
        <v>45+</v>
      </c>
      <c r="T921" t="str" cm="1">
        <f t="array" ref="T921">_xlfn.IFS(F921&lt;=2,"0-2 Years",F921&lt;=5,"3-5 Years",F921&lt;=8,"6-8 Years",TRUE,"9-10 Years")</f>
        <v>9-10 Years</v>
      </c>
      <c r="U921" t="str" cm="1">
        <f t="array" ref="U921">_xlfn.IFS(P921&gt;60,"High Risk",P921&gt;30,"Medium Risk",TRUE,"Low Risk")</f>
        <v>High Risk</v>
      </c>
      <c r="V921">
        <f t="shared" si="14"/>
        <v>6</v>
      </c>
    </row>
    <row r="922" spans="1:22" hidden="1" x14ac:dyDescent="0.2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 s="2">
        <v>0</v>
      </c>
      <c r="H922">
        <v>2</v>
      </c>
      <c r="I922">
        <v>0</v>
      </c>
      <c r="J922">
        <v>1</v>
      </c>
      <c r="K922" s="1">
        <v>9200.5400000000009</v>
      </c>
      <c r="L922">
        <v>0</v>
      </c>
      <c r="M922">
        <v>30</v>
      </c>
      <c r="N922">
        <v>4842</v>
      </c>
      <c r="O922">
        <v>2</v>
      </c>
      <c r="P922">
        <v>77</v>
      </c>
      <c r="Q922">
        <v>6.6666666666666666E-2</v>
      </c>
      <c r="R922">
        <v>145260</v>
      </c>
      <c r="S922" t="str" cm="1">
        <f t="array" ref="S922">_xlfn.IFS(E925&lt;30,"18-29",E925&lt;45,"30-44",TRUE,"45+")</f>
        <v>18-29</v>
      </c>
      <c r="T922" t="str" cm="1">
        <f t="array" ref="T922">_xlfn.IFS(F922&lt;=2,"0-2 Years",F922&lt;=5,"3-5 Years",F922&lt;=8,"6-8 Years",TRUE,"9-10 Years")</f>
        <v>3-5 Years</v>
      </c>
      <c r="U922" t="str" cm="1">
        <f t="array" ref="U922">_xlfn.IFS(P922&gt;60,"High Risk",P922&gt;30,"Medium Risk",TRUE,"Low Risk")</f>
        <v>High Risk</v>
      </c>
      <c r="V922">
        <f t="shared" si="14"/>
        <v>3</v>
      </c>
    </row>
    <row r="923" spans="1:22" x14ac:dyDescent="0.2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 s="2">
        <v>0</v>
      </c>
      <c r="H923">
        <v>1</v>
      </c>
      <c r="I923">
        <v>1</v>
      </c>
      <c r="J923">
        <v>0</v>
      </c>
      <c r="K923" s="1">
        <v>22447.85</v>
      </c>
      <c r="L923">
        <v>1</v>
      </c>
      <c r="M923">
        <v>12</v>
      </c>
      <c r="N923">
        <v>2477</v>
      </c>
      <c r="O923">
        <v>0</v>
      </c>
      <c r="P923">
        <v>132</v>
      </c>
      <c r="Q923">
        <v>0</v>
      </c>
      <c r="R923">
        <v>29724</v>
      </c>
      <c r="S923" t="str" cm="1">
        <f t="array" ref="S923">_xlfn.IFS(E926&lt;30,"18-29",E926&lt;45,"30-44",TRUE,"45+")</f>
        <v>30-44</v>
      </c>
      <c r="T923" t="str" cm="1">
        <f t="array" ref="T923">_xlfn.IFS(F923&lt;=2,"0-2 Years",F923&lt;=5,"3-5 Years",F923&lt;=8,"6-8 Years",TRUE,"9-10 Years")</f>
        <v>0-2 Years</v>
      </c>
      <c r="U923" t="str" cm="1">
        <f t="array" ref="U923">_xlfn.IFS(P923&gt;60,"High Risk",P923&gt;30,"Medium Risk",TRUE,"Low Risk")</f>
        <v>High Risk</v>
      </c>
      <c r="V923">
        <f t="shared" si="14"/>
        <v>10</v>
      </c>
    </row>
    <row r="924" spans="1:22" x14ac:dyDescent="0.2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 s="2">
        <v>0</v>
      </c>
      <c r="H924">
        <v>3</v>
      </c>
      <c r="I924">
        <v>1</v>
      </c>
      <c r="J924">
        <v>0</v>
      </c>
      <c r="K924" s="1">
        <v>189122.89</v>
      </c>
      <c r="L924">
        <v>1</v>
      </c>
      <c r="M924">
        <v>6</v>
      </c>
      <c r="N924">
        <v>1516</v>
      </c>
      <c r="O924">
        <v>6</v>
      </c>
      <c r="P924">
        <v>169</v>
      </c>
      <c r="Q924">
        <v>1</v>
      </c>
      <c r="R924">
        <v>9096</v>
      </c>
      <c r="S924" t="str" cm="1">
        <f t="array" ref="S924">_xlfn.IFS(E927&lt;30,"18-29",E927&lt;45,"30-44",TRUE,"45+")</f>
        <v>30-44</v>
      </c>
      <c r="T924" t="str" cm="1">
        <f t="array" ref="T924">_xlfn.IFS(F924&lt;=2,"0-2 Years",F924&lt;=5,"3-5 Years",F924&lt;=8,"6-8 Years",TRUE,"9-10 Years")</f>
        <v>3-5 Years</v>
      </c>
      <c r="U924" t="str" cm="1">
        <f t="array" ref="U924">_xlfn.IFS(P924&gt;60,"High Risk",P924&gt;30,"Medium Risk",TRUE,"Low Risk")</f>
        <v>High Risk</v>
      </c>
      <c r="V924">
        <f t="shared" si="14"/>
        <v>7</v>
      </c>
    </row>
    <row r="925" spans="1:22" hidden="1" x14ac:dyDescent="0.2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 s="2">
        <v>138657.07999999999</v>
      </c>
      <c r="H925">
        <v>1</v>
      </c>
      <c r="I925">
        <v>1</v>
      </c>
      <c r="J925">
        <v>1</v>
      </c>
      <c r="K925" s="1">
        <v>16161.82</v>
      </c>
      <c r="L925">
        <v>0</v>
      </c>
      <c r="M925">
        <v>7</v>
      </c>
      <c r="N925">
        <v>4527</v>
      </c>
      <c r="O925">
        <v>1</v>
      </c>
      <c r="P925">
        <v>87</v>
      </c>
      <c r="Q925">
        <v>0.14285714285714285</v>
      </c>
      <c r="R925">
        <v>31689</v>
      </c>
      <c r="S925" t="str" cm="1">
        <f t="array" ref="S925">_xlfn.IFS(E928&lt;30,"18-29",E928&lt;45,"30-44",TRUE,"45+")</f>
        <v>30-44</v>
      </c>
      <c r="T925" t="str" cm="1">
        <f t="array" ref="T925">_xlfn.IFS(F925&lt;=2,"0-2 Years",F925&lt;=5,"3-5 Years",F925&lt;=8,"6-8 Years",TRUE,"9-10 Years")</f>
        <v>0-2 Years</v>
      </c>
      <c r="U925" t="str" cm="1">
        <f t="array" ref="U925">_xlfn.IFS(P925&gt;60,"High Risk",P925&gt;30,"Medium Risk",TRUE,"Low Risk")</f>
        <v>High Risk</v>
      </c>
      <c r="V925">
        <f t="shared" si="14"/>
        <v>3</v>
      </c>
    </row>
    <row r="926" spans="1:22" hidden="1" x14ac:dyDescent="0.2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 s="2">
        <v>70302.48</v>
      </c>
      <c r="H926">
        <v>1</v>
      </c>
      <c r="I926">
        <v>1</v>
      </c>
      <c r="J926">
        <v>1</v>
      </c>
      <c r="K926" s="1">
        <v>68600.36</v>
      </c>
      <c r="L926">
        <v>0</v>
      </c>
      <c r="M926">
        <v>18</v>
      </c>
      <c r="N926">
        <v>1167</v>
      </c>
      <c r="O926">
        <v>0</v>
      </c>
      <c r="P926">
        <v>58</v>
      </c>
      <c r="Q926">
        <v>0</v>
      </c>
      <c r="R926">
        <v>21006</v>
      </c>
      <c r="S926" t="str" cm="1">
        <f t="array" ref="S926">_xlfn.IFS(E929&lt;30,"18-29",E929&lt;45,"30-44",TRUE,"45+")</f>
        <v>30-44</v>
      </c>
      <c r="T926" t="str" cm="1">
        <f t="array" ref="T926">_xlfn.IFS(F926&lt;=2,"0-2 Years",F926&lt;=5,"3-5 Years",F926&lt;=8,"6-8 Years",TRUE,"9-10 Years")</f>
        <v>9-10 Years</v>
      </c>
      <c r="U926" t="str" cm="1">
        <f t="array" ref="U926">_xlfn.IFS(P926&gt;60,"High Risk",P926&gt;30,"Medium Risk",TRUE,"Low Risk")</f>
        <v>Medium Risk</v>
      </c>
      <c r="V926">
        <f t="shared" si="14"/>
        <v>2</v>
      </c>
    </row>
    <row r="927" spans="1:22" hidden="1" x14ac:dyDescent="0.2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 s="2">
        <v>101609.01</v>
      </c>
      <c r="H927">
        <v>2</v>
      </c>
      <c r="I927">
        <v>1</v>
      </c>
      <c r="J927">
        <v>1</v>
      </c>
      <c r="K927" s="1">
        <v>447.73</v>
      </c>
      <c r="L927">
        <v>0</v>
      </c>
      <c r="M927">
        <v>21</v>
      </c>
      <c r="N927">
        <v>2582</v>
      </c>
      <c r="O927">
        <v>2</v>
      </c>
      <c r="P927">
        <v>162</v>
      </c>
      <c r="Q927">
        <v>9.5238095238095233E-2</v>
      </c>
      <c r="R927">
        <v>54222</v>
      </c>
      <c r="S927" t="str" cm="1">
        <f t="array" ref="S927">_xlfn.IFS(E930&lt;30,"18-29",E930&lt;45,"30-44",TRUE,"45+")</f>
        <v>45+</v>
      </c>
      <c r="T927" t="str" cm="1">
        <f t="array" ref="T927">_xlfn.IFS(F927&lt;=2,"0-2 Years",F927&lt;=5,"3-5 Years",F927&lt;=8,"6-8 Years",TRUE,"9-10 Years")</f>
        <v>0-2 Years</v>
      </c>
      <c r="U927" t="str" cm="1">
        <f t="array" ref="U927">_xlfn.IFS(P927&gt;60,"High Risk",P927&gt;30,"Medium Risk",TRUE,"Low Risk")</f>
        <v>High Risk</v>
      </c>
      <c r="V927">
        <f t="shared" si="14"/>
        <v>1</v>
      </c>
    </row>
    <row r="928" spans="1:22" hidden="1" x14ac:dyDescent="0.2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 s="2">
        <v>0</v>
      </c>
      <c r="H928">
        <v>1</v>
      </c>
      <c r="I928">
        <v>1</v>
      </c>
      <c r="J928">
        <v>1</v>
      </c>
      <c r="K928" s="1">
        <v>15650.73</v>
      </c>
      <c r="L928">
        <v>0</v>
      </c>
      <c r="M928">
        <v>28</v>
      </c>
      <c r="N928">
        <v>4764</v>
      </c>
      <c r="O928">
        <v>4</v>
      </c>
      <c r="P928">
        <v>67</v>
      </c>
      <c r="Q928">
        <v>0.14285714285714285</v>
      </c>
      <c r="R928">
        <v>133392</v>
      </c>
      <c r="S928" t="str" cm="1">
        <f t="array" ref="S928">_xlfn.IFS(E931&lt;30,"18-29",E931&lt;45,"30-44",TRUE,"45+")</f>
        <v>18-29</v>
      </c>
      <c r="T928" t="str" cm="1">
        <f t="array" ref="T928">_xlfn.IFS(F928&lt;=2,"0-2 Years",F928&lt;=5,"3-5 Years",F928&lt;=8,"6-8 Years",TRUE,"9-10 Years")</f>
        <v>3-5 Years</v>
      </c>
      <c r="U928" t="str" cm="1">
        <f t="array" ref="U928">_xlfn.IFS(P928&gt;60,"High Risk",P928&gt;30,"Medium Risk",TRUE,"Low Risk")</f>
        <v>High Risk</v>
      </c>
      <c r="V928">
        <f t="shared" si="14"/>
        <v>5</v>
      </c>
    </row>
    <row r="929" spans="1:22" hidden="1" x14ac:dyDescent="0.2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 s="2">
        <v>130170.82</v>
      </c>
      <c r="H929">
        <v>1</v>
      </c>
      <c r="I929">
        <v>1</v>
      </c>
      <c r="J929">
        <v>1</v>
      </c>
      <c r="K929" s="1">
        <v>149599.62</v>
      </c>
      <c r="L929">
        <v>0</v>
      </c>
      <c r="M929">
        <v>19</v>
      </c>
      <c r="N929">
        <v>3447</v>
      </c>
      <c r="O929">
        <v>10</v>
      </c>
      <c r="P929">
        <v>159</v>
      </c>
      <c r="Q929">
        <v>0.52631578947368418</v>
      </c>
      <c r="R929">
        <v>65493</v>
      </c>
      <c r="S929" t="str" cm="1">
        <f t="array" ref="S929">_xlfn.IFS(E932&lt;30,"18-29",E932&lt;45,"30-44",TRUE,"45+")</f>
        <v>30-44</v>
      </c>
      <c r="T929" t="str" cm="1">
        <f t="array" ref="T929">_xlfn.IFS(F929&lt;=2,"0-2 Years",F929&lt;=5,"3-5 Years",F929&lt;=8,"6-8 Years",TRUE,"9-10 Years")</f>
        <v>3-5 Years</v>
      </c>
      <c r="U929" t="str" cm="1">
        <f t="array" ref="U929">_xlfn.IFS(P929&gt;60,"High Risk",P929&gt;30,"Medium Risk",TRUE,"Low Risk")</f>
        <v>High Risk</v>
      </c>
      <c r="V929">
        <f t="shared" si="14"/>
        <v>2</v>
      </c>
    </row>
    <row r="930" spans="1:22" hidden="1" x14ac:dyDescent="0.2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 s="2">
        <v>133802.29</v>
      </c>
      <c r="H930">
        <v>2</v>
      </c>
      <c r="I930">
        <v>1</v>
      </c>
      <c r="J930">
        <v>1</v>
      </c>
      <c r="K930" s="1">
        <v>90304.01</v>
      </c>
      <c r="L930">
        <v>0</v>
      </c>
      <c r="M930">
        <v>12</v>
      </c>
      <c r="N930">
        <v>2490</v>
      </c>
      <c r="O930">
        <v>7</v>
      </c>
      <c r="P930">
        <v>178</v>
      </c>
      <c r="Q930">
        <v>0.58333333333333337</v>
      </c>
      <c r="R930">
        <v>29880</v>
      </c>
      <c r="S930" t="str" cm="1">
        <f t="array" ref="S930">_xlfn.IFS(E933&lt;30,"18-29",E933&lt;45,"30-44",TRUE,"45+")</f>
        <v>30-44</v>
      </c>
      <c r="T930" t="str" cm="1">
        <f t="array" ref="T930">_xlfn.IFS(F930&lt;=2,"0-2 Years",F930&lt;=5,"3-5 Years",F930&lt;=8,"6-8 Years",TRUE,"9-10 Years")</f>
        <v>6-8 Years</v>
      </c>
      <c r="U930" t="str" cm="1">
        <f t="array" ref="U930">_xlfn.IFS(P930&gt;60,"High Risk",P930&gt;30,"Medium Risk",TRUE,"Low Risk")</f>
        <v>High Risk</v>
      </c>
      <c r="V930">
        <f t="shared" si="14"/>
        <v>1</v>
      </c>
    </row>
    <row r="931" spans="1:22" hidden="1" x14ac:dyDescent="0.2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 s="2">
        <v>106234.02</v>
      </c>
      <c r="H931">
        <v>1</v>
      </c>
      <c r="I931">
        <v>0</v>
      </c>
      <c r="J931">
        <v>0</v>
      </c>
      <c r="K931" s="1">
        <v>115676.38</v>
      </c>
      <c r="L931">
        <v>0</v>
      </c>
      <c r="M931">
        <v>19</v>
      </c>
      <c r="N931">
        <v>2936</v>
      </c>
      <c r="O931">
        <v>4</v>
      </c>
      <c r="P931">
        <v>8</v>
      </c>
      <c r="Q931">
        <v>0.21052631578947367</v>
      </c>
      <c r="R931">
        <v>55784</v>
      </c>
      <c r="S931" t="str" cm="1">
        <f t="array" ref="S931">_xlfn.IFS(E934&lt;30,"18-29",E934&lt;45,"30-44",TRUE,"45+")</f>
        <v>30-44</v>
      </c>
      <c r="T931" t="str" cm="1">
        <f t="array" ref="T931">_xlfn.IFS(F931&lt;=2,"0-2 Years",F931&lt;=5,"3-5 Years",F931&lt;=8,"6-8 Years",TRUE,"9-10 Years")</f>
        <v>6-8 Years</v>
      </c>
      <c r="U931" t="str" cm="1">
        <f t="array" ref="U931">_xlfn.IFS(P931&gt;60,"High Risk",P931&gt;30,"Medium Risk",TRUE,"Low Risk")</f>
        <v>Low Risk</v>
      </c>
      <c r="V931">
        <f t="shared" si="14"/>
        <v>5</v>
      </c>
    </row>
    <row r="932" spans="1:22" hidden="1" x14ac:dyDescent="0.2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 s="2">
        <v>132628.98000000001</v>
      </c>
      <c r="H932">
        <v>1</v>
      </c>
      <c r="I932">
        <v>0</v>
      </c>
      <c r="J932">
        <v>0</v>
      </c>
      <c r="K932" s="1">
        <v>38812.67</v>
      </c>
      <c r="L932">
        <v>0</v>
      </c>
      <c r="M932">
        <v>1</v>
      </c>
      <c r="N932">
        <v>988</v>
      </c>
      <c r="O932">
        <v>2</v>
      </c>
      <c r="P932">
        <v>93</v>
      </c>
      <c r="Q932">
        <v>1</v>
      </c>
      <c r="R932">
        <v>988</v>
      </c>
      <c r="S932" t="str" cm="1">
        <f t="array" ref="S932">_xlfn.IFS(E935&lt;30,"18-29",E935&lt;45,"30-44",TRUE,"45+")</f>
        <v>30-44</v>
      </c>
      <c r="T932" t="str" cm="1">
        <f t="array" ref="T932">_xlfn.IFS(F932&lt;=2,"0-2 Years",F932&lt;=5,"3-5 Years",F932&lt;=8,"6-8 Years",TRUE,"9-10 Years")</f>
        <v>6-8 Years</v>
      </c>
      <c r="U932" t="str" cm="1">
        <f t="array" ref="U932">_xlfn.IFS(P932&gt;60,"High Risk",P932&gt;30,"Medium Risk",TRUE,"Low Risk")</f>
        <v>High Risk</v>
      </c>
      <c r="V932">
        <f t="shared" si="14"/>
        <v>5</v>
      </c>
    </row>
    <row r="933" spans="1:22" hidden="1" x14ac:dyDescent="0.2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 s="2">
        <v>103522.75</v>
      </c>
      <c r="H933">
        <v>2</v>
      </c>
      <c r="I933">
        <v>1</v>
      </c>
      <c r="J933">
        <v>1</v>
      </c>
      <c r="K933" s="1">
        <v>34338.21</v>
      </c>
      <c r="L933">
        <v>0</v>
      </c>
      <c r="M933">
        <v>7</v>
      </c>
      <c r="N933">
        <v>4825</v>
      </c>
      <c r="O933">
        <v>9</v>
      </c>
      <c r="P933">
        <v>62</v>
      </c>
      <c r="Q933">
        <v>1</v>
      </c>
      <c r="R933">
        <v>33775</v>
      </c>
      <c r="S933" t="str" cm="1">
        <f t="array" ref="S933">_xlfn.IFS(E936&lt;30,"18-29",E936&lt;45,"30-44",TRUE,"45+")</f>
        <v>30-44</v>
      </c>
      <c r="T933" t="str" cm="1">
        <f t="array" ref="T933">_xlfn.IFS(F933&lt;=2,"0-2 Years",F933&lt;=5,"3-5 Years",F933&lt;=8,"6-8 Years",TRUE,"9-10 Years")</f>
        <v>9-10 Years</v>
      </c>
      <c r="U933" t="str" cm="1">
        <f t="array" ref="U933">_xlfn.IFS(P933&gt;60,"High Risk",P933&gt;30,"Medium Risk",TRUE,"Low Risk")</f>
        <v>High Risk</v>
      </c>
      <c r="V933">
        <f t="shared" si="14"/>
        <v>0</v>
      </c>
    </row>
    <row r="934" spans="1:22" hidden="1" x14ac:dyDescent="0.2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 s="2">
        <v>192390.52</v>
      </c>
      <c r="H934">
        <v>2</v>
      </c>
      <c r="I934">
        <v>1</v>
      </c>
      <c r="J934">
        <v>0</v>
      </c>
      <c r="K934" s="1">
        <v>823.36</v>
      </c>
      <c r="L934">
        <v>0</v>
      </c>
      <c r="M934">
        <v>3</v>
      </c>
      <c r="N934">
        <v>4781</v>
      </c>
      <c r="O934">
        <v>6</v>
      </c>
      <c r="P934">
        <v>165</v>
      </c>
      <c r="Q934">
        <v>1</v>
      </c>
      <c r="R934">
        <v>14343</v>
      </c>
      <c r="S934" t="str" cm="1">
        <f t="array" ref="S934">_xlfn.IFS(E937&lt;30,"18-29",E937&lt;45,"30-44",TRUE,"45+")</f>
        <v>30-44</v>
      </c>
      <c r="T934" t="str" cm="1">
        <f t="array" ref="T934">_xlfn.IFS(F934&lt;=2,"0-2 Years",F934&lt;=5,"3-5 Years",F934&lt;=8,"6-8 Years",TRUE,"9-10 Years")</f>
        <v>6-8 Years</v>
      </c>
      <c r="U934" t="str" cm="1">
        <f t="array" ref="U934">_xlfn.IFS(P934&gt;60,"High Risk",P934&gt;30,"Medium Risk",TRUE,"Low Risk")</f>
        <v>High Risk</v>
      </c>
      <c r="V934">
        <f t="shared" si="14"/>
        <v>3</v>
      </c>
    </row>
    <row r="935" spans="1:22" x14ac:dyDescent="0.2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 s="2">
        <v>0</v>
      </c>
      <c r="H935">
        <v>1</v>
      </c>
      <c r="I935">
        <v>0</v>
      </c>
      <c r="J935">
        <v>1</v>
      </c>
      <c r="K935" s="1">
        <v>135482.26</v>
      </c>
      <c r="L935">
        <v>1</v>
      </c>
      <c r="M935">
        <v>20</v>
      </c>
      <c r="N935">
        <v>1566</v>
      </c>
      <c r="O935">
        <v>0</v>
      </c>
      <c r="P935">
        <v>174</v>
      </c>
      <c r="Q935">
        <v>0</v>
      </c>
      <c r="R935">
        <v>31320</v>
      </c>
      <c r="S935" t="str" cm="1">
        <f t="array" ref="S935">_xlfn.IFS(E938&lt;30,"18-29",E938&lt;45,"30-44",TRUE,"45+")</f>
        <v>45+</v>
      </c>
      <c r="T935" t="str" cm="1">
        <f t="array" ref="T935">_xlfn.IFS(F935&lt;=2,"0-2 Years",F935&lt;=5,"3-5 Years",F935&lt;=8,"6-8 Years",TRUE,"9-10 Years")</f>
        <v>0-2 Years</v>
      </c>
      <c r="U935" t="str" cm="1">
        <f t="array" ref="U935">_xlfn.IFS(P935&gt;60,"High Risk",P935&gt;30,"Medium Risk",TRUE,"Low Risk")</f>
        <v>High Risk</v>
      </c>
      <c r="V935">
        <f t="shared" si="14"/>
        <v>6</v>
      </c>
    </row>
    <row r="936" spans="1:22" hidden="1" x14ac:dyDescent="0.2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 s="2">
        <v>0</v>
      </c>
      <c r="H936">
        <v>3</v>
      </c>
      <c r="I936">
        <v>1</v>
      </c>
      <c r="J936">
        <v>1</v>
      </c>
      <c r="K936" s="1">
        <v>10656.89</v>
      </c>
      <c r="L936">
        <v>0</v>
      </c>
      <c r="M936">
        <v>11</v>
      </c>
      <c r="N936">
        <v>3552</v>
      </c>
      <c r="O936">
        <v>0</v>
      </c>
      <c r="P936">
        <v>24</v>
      </c>
      <c r="Q936">
        <v>0</v>
      </c>
      <c r="R936">
        <v>39072</v>
      </c>
      <c r="S936" t="str" cm="1">
        <f t="array" ref="S936">_xlfn.IFS(E939&lt;30,"18-29",E939&lt;45,"30-44",TRUE,"45+")</f>
        <v>30-44</v>
      </c>
      <c r="T936" t="str" cm="1">
        <f t="array" ref="T936">_xlfn.IFS(F936&lt;=2,"0-2 Years",F936&lt;=5,"3-5 Years",F936&lt;=8,"6-8 Years",TRUE,"9-10 Years")</f>
        <v>9-10 Years</v>
      </c>
      <c r="U936" t="str" cm="1">
        <f t="array" ref="U936">_xlfn.IFS(P936&gt;60,"High Risk",P936&gt;30,"Medium Risk",TRUE,"Low Risk")</f>
        <v>Low Risk</v>
      </c>
      <c r="V936">
        <f t="shared" si="14"/>
        <v>3</v>
      </c>
    </row>
    <row r="937" spans="1:22" hidden="1" x14ac:dyDescent="0.2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 s="2">
        <v>0</v>
      </c>
      <c r="H937">
        <v>2</v>
      </c>
      <c r="I937">
        <v>0</v>
      </c>
      <c r="J937">
        <v>1</v>
      </c>
      <c r="K937" s="1">
        <v>116467.35</v>
      </c>
      <c r="L937">
        <v>0</v>
      </c>
      <c r="M937">
        <v>10</v>
      </c>
      <c r="N937">
        <v>2640</v>
      </c>
      <c r="O937">
        <v>10</v>
      </c>
      <c r="P937">
        <v>27</v>
      </c>
      <c r="Q937">
        <v>1</v>
      </c>
      <c r="R937">
        <v>26400</v>
      </c>
      <c r="S937" t="str" cm="1">
        <f t="array" ref="S937">_xlfn.IFS(E940&lt;30,"18-29",E940&lt;45,"30-44",TRUE,"45+")</f>
        <v>30-44</v>
      </c>
      <c r="T937" t="str" cm="1">
        <f t="array" ref="T937">_xlfn.IFS(F937&lt;=2,"0-2 Years",F937&lt;=5,"3-5 Years",F937&lt;=8,"6-8 Years",TRUE,"9-10 Years")</f>
        <v>3-5 Years</v>
      </c>
      <c r="U937" t="str" cm="1">
        <f t="array" ref="U937">_xlfn.IFS(P937&gt;60,"High Risk",P937&gt;30,"Medium Risk",TRUE,"Low Risk")</f>
        <v>Low Risk</v>
      </c>
      <c r="V937">
        <f t="shared" si="14"/>
        <v>3</v>
      </c>
    </row>
    <row r="938" spans="1:22" hidden="1" x14ac:dyDescent="0.2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 s="2">
        <v>109922.61</v>
      </c>
      <c r="H938">
        <v>1</v>
      </c>
      <c r="I938">
        <v>1</v>
      </c>
      <c r="J938">
        <v>1</v>
      </c>
      <c r="K938" s="1">
        <v>96823.32</v>
      </c>
      <c r="L938">
        <v>1</v>
      </c>
      <c r="M938">
        <v>17</v>
      </c>
      <c r="N938">
        <v>472</v>
      </c>
      <c r="O938">
        <v>5</v>
      </c>
      <c r="P938">
        <v>73</v>
      </c>
      <c r="Q938">
        <v>0.29411764705882354</v>
      </c>
      <c r="R938">
        <v>8024</v>
      </c>
      <c r="S938" t="str" cm="1">
        <f t="array" ref="S938">_xlfn.IFS(E941&lt;30,"18-29",E941&lt;45,"30-44",TRUE,"45+")</f>
        <v>30-44</v>
      </c>
      <c r="T938" t="str" cm="1">
        <f t="array" ref="T938">_xlfn.IFS(F938&lt;=2,"0-2 Years",F938&lt;=5,"3-5 Years",F938&lt;=8,"6-8 Years",TRUE,"9-10 Years")</f>
        <v>6-8 Years</v>
      </c>
      <c r="U938" t="str" cm="1">
        <f t="array" ref="U938">_xlfn.IFS(P938&gt;60,"High Risk",P938&gt;30,"Medium Risk",TRUE,"Low Risk")</f>
        <v>High Risk</v>
      </c>
      <c r="V938">
        <f t="shared" si="14"/>
        <v>3</v>
      </c>
    </row>
    <row r="939" spans="1:22" hidden="1" x14ac:dyDescent="0.2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 s="2">
        <v>128605.32</v>
      </c>
      <c r="H939">
        <v>1</v>
      </c>
      <c r="I939">
        <v>0</v>
      </c>
      <c r="J939">
        <v>1</v>
      </c>
      <c r="K939" s="1">
        <v>171096.2</v>
      </c>
      <c r="L939">
        <v>0</v>
      </c>
      <c r="M939">
        <v>23</v>
      </c>
      <c r="N939">
        <v>735</v>
      </c>
      <c r="O939">
        <v>10</v>
      </c>
      <c r="P939">
        <v>147</v>
      </c>
      <c r="Q939">
        <v>0.43478260869565216</v>
      </c>
      <c r="R939">
        <v>16905</v>
      </c>
      <c r="S939" t="str" cm="1">
        <f t="array" ref="S939">_xlfn.IFS(E942&lt;30,"18-29",E942&lt;45,"30-44",TRUE,"45+")</f>
        <v>30-44</v>
      </c>
      <c r="T939" t="str" cm="1">
        <f t="array" ref="T939">_xlfn.IFS(F939&lt;=2,"0-2 Years",F939&lt;=5,"3-5 Years",F939&lt;=8,"6-8 Years",TRUE,"9-10 Years")</f>
        <v>3-5 Years</v>
      </c>
      <c r="U939" t="str" cm="1">
        <f t="array" ref="U939">_xlfn.IFS(P939&gt;60,"High Risk",P939&gt;30,"Medium Risk",TRUE,"Low Risk")</f>
        <v>High Risk</v>
      </c>
      <c r="V939">
        <f t="shared" si="14"/>
        <v>2</v>
      </c>
    </row>
    <row r="940" spans="1:22" hidden="1" x14ac:dyDescent="0.2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 s="2">
        <v>0</v>
      </c>
      <c r="H940">
        <v>1</v>
      </c>
      <c r="I940">
        <v>1</v>
      </c>
      <c r="J940">
        <v>1</v>
      </c>
      <c r="K940" s="1">
        <v>79881.39</v>
      </c>
      <c r="L940">
        <v>0</v>
      </c>
      <c r="M940">
        <v>18</v>
      </c>
      <c r="N940">
        <v>3251</v>
      </c>
      <c r="O940">
        <v>3</v>
      </c>
      <c r="P940">
        <v>92</v>
      </c>
      <c r="Q940">
        <v>0.16666666666666666</v>
      </c>
      <c r="R940">
        <v>58518</v>
      </c>
      <c r="S940" t="str" cm="1">
        <f t="array" ref="S940">_xlfn.IFS(E943&lt;30,"18-29",E943&lt;45,"30-44",TRUE,"45+")</f>
        <v>30-44</v>
      </c>
      <c r="T940" t="str" cm="1">
        <f t="array" ref="T940">_xlfn.IFS(F940&lt;=2,"0-2 Years",F940&lt;=5,"3-5 Years",F940&lt;=8,"6-8 Years",TRUE,"9-10 Years")</f>
        <v>3-5 Years</v>
      </c>
      <c r="U940" t="str" cm="1">
        <f t="array" ref="U940">_xlfn.IFS(P940&gt;60,"High Risk",P940&gt;30,"Medium Risk",TRUE,"Low Risk")</f>
        <v>High Risk</v>
      </c>
      <c r="V940">
        <f t="shared" si="14"/>
        <v>5</v>
      </c>
    </row>
    <row r="941" spans="1:22" hidden="1" x14ac:dyDescent="0.2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 s="2">
        <v>68598.559999999998</v>
      </c>
      <c r="H941">
        <v>1</v>
      </c>
      <c r="I941">
        <v>1</v>
      </c>
      <c r="J941">
        <v>0</v>
      </c>
      <c r="K941" s="1">
        <v>157862.82</v>
      </c>
      <c r="L941">
        <v>0</v>
      </c>
      <c r="M941">
        <v>22</v>
      </c>
      <c r="N941">
        <v>2418</v>
      </c>
      <c r="O941">
        <v>0</v>
      </c>
      <c r="P941">
        <v>78</v>
      </c>
      <c r="Q941">
        <v>0</v>
      </c>
      <c r="R941">
        <v>53196</v>
      </c>
      <c r="S941" t="str" cm="1">
        <f t="array" ref="S941">_xlfn.IFS(E944&lt;30,"18-29",E944&lt;45,"30-44",TRUE,"45+")</f>
        <v>45+</v>
      </c>
      <c r="T941" t="str" cm="1">
        <f t="array" ref="T941">_xlfn.IFS(F941&lt;=2,"0-2 Years",F941&lt;=5,"3-5 Years",F941&lt;=8,"6-8 Years",TRUE,"9-10 Years")</f>
        <v>9-10 Years</v>
      </c>
      <c r="U941" t="str" cm="1">
        <f t="array" ref="U941">_xlfn.IFS(P941&gt;60,"High Risk",P941&gt;30,"Medium Risk",TRUE,"Low Risk")</f>
        <v>High Risk</v>
      </c>
      <c r="V941">
        <f t="shared" si="14"/>
        <v>5</v>
      </c>
    </row>
    <row r="942" spans="1:22" hidden="1" x14ac:dyDescent="0.2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 s="2">
        <v>106518.52</v>
      </c>
      <c r="H942">
        <v>1</v>
      </c>
      <c r="I942">
        <v>1</v>
      </c>
      <c r="J942">
        <v>1</v>
      </c>
      <c r="K942" s="1">
        <v>127951.81</v>
      </c>
      <c r="L942">
        <v>0</v>
      </c>
      <c r="M942">
        <v>23</v>
      </c>
      <c r="N942">
        <v>1743</v>
      </c>
      <c r="O942">
        <v>9</v>
      </c>
      <c r="P942">
        <v>99</v>
      </c>
      <c r="Q942">
        <v>0.39130434782608697</v>
      </c>
      <c r="R942">
        <v>40089</v>
      </c>
      <c r="S942" t="str" cm="1">
        <f t="array" ref="S942">_xlfn.IFS(E945&lt;30,"18-29",E945&lt;45,"30-44",TRUE,"45+")</f>
        <v>18-29</v>
      </c>
      <c r="T942" t="str" cm="1">
        <f t="array" ref="T942">_xlfn.IFS(F942&lt;=2,"0-2 Years",F942&lt;=5,"3-5 Years",F942&lt;=8,"6-8 Years",TRUE,"9-10 Years")</f>
        <v>0-2 Years</v>
      </c>
      <c r="U942" t="str" cm="1">
        <f t="array" ref="U942">_xlfn.IFS(P942&gt;60,"High Risk",P942&gt;30,"Medium Risk",TRUE,"Low Risk")</f>
        <v>High Risk</v>
      </c>
      <c r="V942">
        <f t="shared" si="14"/>
        <v>3</v>
      </c>
    </row>
    <row r="943" spans="1:22" x14ac:dyDescent="0.2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 s="2">
        <v>0</v>
      </c>
      <c r="H943">
        <v>2</v>
      </c>
      <c r="I943">
        <v>0</v>
      </c>
      <c r="J943">
        <v>0</v>
      </c>
      <c r="K943" s="1">
        <v>191074.11</v>
      </c>
      <c r="L943">
        <v>0</v>
      </c>
      <c r="M943">
        <v>3</v>
      </c>
      <c r="N943">
        <v>307</v>
      </c>
      <c r="O943">
        <v>9</v>
      </c>
      <c r="P943">
        <v>73</v>
      </c>
      <c r="Q943">
        <v>1</v>
      </c>
      <c r="R943">
        <v>921</v>
      </c>
      <c r="S943" t="str" cm="1">
        <f t="array" ref="S943">_xlfn.IFS(E946&lt;30,"18-29",E946&lt;45,"30-44",TRUE,"45+")</f>
        <v>30-44</v>
      </c>
      <c r="T943" t="str" cm="1">
        <f t="array" ref="T943">_xlfn.IFS(F943&lt;=2,"0-2 Years",F943&lt;=5,"3-5 Years",F943&lt;=8,"6-8 Years",TRUE,"9-10 Years")</f>
        <v>6-8 Years</v>
      </c>
      <c r="U943" t="str" cm="1">
        <f t="array" ref="U943">_xlfn.IFS(P943&gt;60,"High Risk",P943&gt;30,"Medium Risk",TRUE,"Low Risk")</f>
        <v>High Risk</v>
      </c>
      <c r="V943">
        <f t="shared" si="14"/>
        <v>6</v>
      </c>
    </row>
    <row r="944" spans="1:22" x14ac:dyDescent="0.2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 s="2">
        <v>0</v>
      </c>
      <c r="H944">
        <v>1</v>
      </c>
      <c r="I944">
        <v>1</v>
      </c>
      <c r="J944">
        <v>0</v>
      </c>
      <c r="K944" s="1">
        <v>157333.69</v>
      </c>
      <c r="L944">
        <v>1</v>
      </c>
      <c r="M944">
        <v>11</v>
      </c>
      <c r="N944">
        <v>3708</v>
      </c>
      <c r="O944">
        <v>10</v>
      </c>
      <c r="P944">
        <v>75</v>
      </c>
      <c r="Q944">
        <v>0.90909090909090906</v>
      </c>
      <c r="R944">
        <v>40788</v>
      </c>
      <c r="S944" t="str" cm="1">
        <f t="array" ref="S944">_xlfn.IFS(E947&lt;30,"18-29",E947&lt;45,"30-44",TRUE,"45+")</f>
        <v>18-29</v>
      </c>
      <c r="T944" t="str" cm="1">
        <f t="array" ref="T944">_xlfn.IFS(F944&lt;=2,"0-2 Years",F944&lt;=5,"3-5 Years",F944&lt;=8,"6-8 Years",TRUE,"9-10 Years")</f>
        <v>6-8 Years</v>
      </c>
      <c r="U944" t="str" cm="1">
        <f t="array" ref="U944">_xlfn.IFS(P944&gt;60,"High Risk",P944&gt;30,"Medium Risk",TRUE,"Low Risk")</f>
        <v>High Risk</v>
      </c>
      <c r="V944">
        <f t="shared" si="14"/>
        <v>9</v>
      </c>
    </row>
    <row r="945" spans="1:22" hidden="1" x14ac:dyDescent="0.2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 s="2">
        <v>121326.42</v>
      </c>
      <c r="H945">
        <v>1</v>
      </c>
      <c r="I945">
        <v>1</v>
      </c>
      <c r="J945">
        <v>0</v>
      </c>
      <c r="K945" s="1">
        <v>133457.51999999999</v>
      </c>
      <c r="L945">
        <v>0</v>
      </c>
      <c r="M945">
        <v>17</v>
      </c>
      <c r="N945">
        <v>4892</v>
      </c>
      <c r="O945">
        <v>9</v>
      </c>
      <c r="P945">
        <v>37</v>
      </c>
      <c r="Q945">
        <v>0.52941176470588236</v>
      </c>
      <c r="R945">
        <v>83164</v>
      </c>
      <c r="S945" t="str" cm="1">
        <f t="array" ref="S945">_xlfn.IFS(E948&lt;30,"18-29",E948&lt;45,"30-44",TRUE,"45+")</f>
        <v>30-44</v>
      </c>
      <c r="T945" t="str" cm="1">
        <f t="array" ref="T945">_xlfn.IFS(F945&lt;=2,"0-2 Years",F945&lt;=5,"3-5 Years",F945&lt;=8,"6-8 Years",TRUE,"9-10 Years")</f>
        <v>6-8 Years</v>
      </c>
      <c r="U945" t="str" cm="1">
        <f t="array" ref="U945">_xlfn.IFS(P945&gt;60,"High Risk",P945&gt;30,"Medium Risk",TRUE,"Low Risk")</f>
        <v>Medium Risk</v>
      </c>
      <c r="V945">
        <f t="shared" si="14"/>
        <v>5</v>
      </c>
    </row>
    <row r="946" spans="1:22" hidden="1" x14ac:dyDescent="0.2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 s="2">
        <v>67226.37</v>
      </c>
      <c r="H946">
        <v>1</v>
      </c>
      <c r="I946">
        <v>1</v>
      </c>
      <c r="J946">
        <v>0</v>
      </c>
      <c r="K946" s="1">
        <v>130789.6</v>
      </c>
      <c r="L946">
        <v>0</v>
      </c>
      <c r="M946">
        <v>22</v>
      </c>
      <c r="N946">
        <v>1214</v>
      </c>
      <c r="O946">
        <v>9</v>
      </c>
      <c r="P946">
        <v>86</v>
      </c>
      <c r="Q946">
        <v>0.40909090909090912</v>
      </c>
      <c r="R946">
        <v>26708</v>
      </c>
      <c r="S946" t="str" cm="1">
        <f t="array" ref="S946">_xlfn.IFS(E949&lt;30,"18-29",E949&lt;45,"30-44",TRUE,"45+")</f>
        <v>30-44</v>
      </c>
      <c r="T946" t="str" cm="1">
        <f t="array" ref="T946">_xlfn.IFS(F946&lt;=2,"0-2 Years",F946&lt;=5,"3-5 Years",F946&lt;=8,"6-8 Years",TRUE,"9-10 Years")</f>
        <v>6-8 Years</v>
      </c>
      <c r="U946" t="str" cm="1">
        <f t="array" ref="U946">_xlfn.IFS(P946&gt;60,"High Risk",P946&gt;30,"Medium Risk",TRUE,"Low Risk")</f>
        <v>High Risk</v>
      </c>
      <c r="V946">
        <f t="shared" si="14"/>
        <v>5</v>
      </c>
    </row>
    <row r="947" spans="1:22" hidden="1" x14ac:dyDescent="0.2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 s="2">
        <v>82931.850000000006</v>
      </c>
      <c r="H947">
        <v>2</v>
      </c>
      <c r="I947">
        <v>1</v>
      </c>
      <c r="J947">
        <v>1</v>
      </c>
      <c r="K947" s="1">
        <v>128373.88</v>
      </c>
      <c r="L947">
        <v>0</v>
      </c>
      <c r="M947">
        <v>24</v>
      </c>
      <c r="N947">
        <v>1179</v>
      </c>
      <c r="O947">
        <v>5</v>
      </c>
      <c r="P947">
        <v>63</v>
      </c>
      <c r="Q947">
        <v>0.20833333333333334</v>
      </c>
      <c r="R947">
        <v>28296</v>
      </c>
      <c r="S947" t="str" cm="1">
        <f t="array" ref="S947">_xlfn.IFS(E950&lt;30,"18-29",E950&lt;45,"30-44",TRUE,"45+")</f>
        <v>45+</v>
      </c>
      <c r="T947" t="str" cm="1">
        <f t="array" ref="T947">_xlfn.IFS(F947&lt;=2,"0-2 Years",F947&lt;=5,"3-5 Years",F947&lt;=8,"6-8 Years",TRUE,"9-10 Years")</f>
        <v>3-5 Years</v>
      </c>
      <c r="U947" t="str" cm="1">
        <f t="array" ref="U947">_xlfn.IFS(P947&gt;60,"High Risk",P947&gt;30,"Medium Risk",TRUE,"Low Risk")</f>
        <v>High Risk</v>
      </c>
      <c r="V947">
        <f t="shared" si="14"/>
        <v>0</v>
      </c>
    </row>
    <row r="948" spans="1:22" x14ac:dyDescent="0.2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 s="2">
        <v>0</v>
      </c>
      <c r="H948">
        <v>1</v>
      </c>
      <c r="I948">
        <v>1</v>
      </c>
      <c r="J948">
        <v>0</v>
      </c>
      <c r="K948" s="1">
        <v>194273.2</v>
      </c>
      <c r="L948">
        <v>1</v>
      </c>
      <c r="M948">
        <v>8</v>
      </c>
      <c r="N948">
        <v>1466</v>
      </c>
      <c r="O948">
        <v>3</v>
      </c>
      <c r="P948">
        <v>15</v>
      </c>
      <c r="Q948">
        <v>0.375</v>
      </c>
      <c r="R948">
        <v>11728</v>
      </c>
      <c r="S948" t="str" cm="1">
        <f t="array" ref="S948">_xlfn.IFS(E951&lt;30,"18-29",E951&lt;45,"30-44",TRUE,"45+")</f>
        <v>45+</v>
      </c>
      <c r="T948" t="str" cm="1">
        <f t="array" ref="T948">_xlfn.IFS(F948&lt;=2,"0-2 Years",F948&lt;=5,"3-5 Years",F948&lt;=8,"6-8 Years",TRUE,"9-10 Years")</f>
        <v>3-5 Years</v>
      </c>
      <c r="U948" t="str" cm="1">
        <f t="array" ref="U948">_xlfn.IFS(P948&gt;60,"High Risk",P948&gt;30,"Medium Risk",TRUE,"Low Risk")</f>
        <v>Low Risk</v>
      </c>
      <c r="V948">
        <f t="shared" si="14"/>
        <v>8</v>
      </c>
    </row>
    <row r="949" spans="1:22" hidden="1" x14ac:dyDescent="0.2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 s="2">
        <v>118590.41</v>
      </c>
      <c r="H949">
        <v>1</v>
      </c>
      <c r="I949">
        <v>1</v>
      </c>
      <c r="J949">
        <v>1</v>
      </c>
      <c r="K949" s="1">
        <v>5684.17</v>
      </c>
      <c r="L949">
        <v>1</v>
      </c>
      <c r="M949">
        <v>8</v>
      </c>
      <c r="N949">
        <v>1574</v>
      </c>
      <c r="O949">
        <v>8</v>
      </c>
      <c r="P949">
        <v>99</v>
      </c>
      <c r="Q949">
        <v>1</v>
      </c>
      <c r="R949">
        <v>12592</v>
      </c>
      <c r="S949" t="str" cm="1">
        <f t="array" ref="S949">_xlfn.IFS(E952&lt;30,"18-29",E952&lt;45,"30-44",TRUE,"45+")</f>
        <v>45+</v>
      </c>
      <c r="T949" t="str" cm="1">
        <f t="array" ref="T949">_xlfn.IFS(F949&lt;=2,"0-2 Years",F949&lt;=5,"3-5 Years",F949&lt;=8,"6-8 Years",TRUE,"9-10 Years")</f>
        <v>3-5 Years</v>
      </c>
      <c r="U949" t="str" cm="1">
        <f t="array" ref="U949">_xlfn.IFS(P949&gt;60,"High Risk",P949&gt;30,"Medium Risk",TRUE,"Low Risk")</f>
        <v>High Risk</v>
      </c>
      <c r="V949">
        <f t="shared" si="14"/>
        <v>2</v>
      </c>
    </row>
    <row r="950" spans="1:22" hidden="1" x14ac:dyDescent="0.2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 s="2">
        <v>145981.87</v>
      </c>
      <c r="H950">
        <v>1</v>
      </c>
      <c r="I950">
        <v>1</v>
      </c>
      <c r="J950">
        <v>1</v>
      </c>
      <c r="K950" s="1">
        <v>131043.2</v>
      </c>
      <c r="L950">
        <v>0</v>
      </c>
      <c r="M950">
        <v>9</v>
      </c>
      <c r="N950">
        <v>936</v>
      </c>
      <c r="O950">
        <v>2</v>
      </c>
      <c r="P950">
        <v>73</v>
      </c>
      <c r="Q950">
        <v>0.22222222222222221</v>
      </c>
      <c r="R950">
        <v>8424</v>
      </c>
      <c r="S950" t="str" cm="1">
        <f t="array" ref="S950">_xlfn.IFS(E953&lt;30,"18-29",E953&lt;45,"30-44",TRUE,"45+")</f>
        <v>30-44</v>
      </c>
      <c r="T950" t="str" cm="1">
        <f t="array" ref="T950">_xlfn.IFS(F950&lt;=2,"0-2 Years",F950&lt;=5,"3-5 Years",F950&lt;=8,"6-8 Years",TRUE,"9-10 Years")</f>
        <v>3-5 Years</v>
      </c>
      <c r="U950" t="str" cm="1">
        <f t="array" ref="U950">_xlfn.IFS(P950&gt;60,"High Risk",P950&gt;30,"Medium Risk",TRUE,"Low Risk")</f>
        <v>High Risk</v>
      </c>
      <c r="V950">
        <f t="shared" si="14"/>
        <v>3</v>
      </c>
    </row>
    <row r="951" spans="1:22" x14ac:dyDescent="0.2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 s="2">
        <v>73309.38</v>
      </c>
      <c r="H951">
        <v>1</v>
      </c>
      <c r="I951">
        <v>0</v>
      </c>
      <c r="J951">
        <v>0</v>
      </c>
      <c r="K951" s="1">
        <v>21228.34</v>
      </c>
      <c r="L951">
        <v>1</v>
      </c>
      <c r="M951">
        <v>9</v>
      </c>
      <c r="N951">
        <v>2321</v>
      </c>
      <c r="O951">
        <v>0</v>
      </c>
      <c r="P951">
        <v>49</v>
      </c>
      <c r="Q951">
        <v>0</v>
      </c>
      <c r="R951">
        <v>20889</v>
      </c>
      <c r="S951" t="str" cm="1">
        <f t="array" ref="S951">_xlfn.IFS(E954&lt;30,"18-29",E954&lt;45,"30-44",TRUE,"45+")</f>
        <v>45+</v>
      </c>
      <c r="T951" t="str" cm="1">
        <f t="array" ref="T951">_xlfn.IFS(F951&lt;=2,"0-2 Years",F951&lt;=5,"3-5 Years",F951&lt;=8,"6-8 Years",TRUE,"9-10 Years")</f>
        <v>3-5 Years</v>
      </c>
      <c r="U951" t="str" cm="1">
        <f t="array" ref="U951">_xlfn.IFS(P951&gt;60,"High Risk",P951&gt;30,"Medium Risk",TRUE,"Low Risk")</f>
        <v>Medium Risk</v>
      </c>
      <c r="V951">
        <f t="shared" si="14"/>
        <v>6</v>
      </c>
    </row>
    <row r="952" spans="1:22" hidden="1" x14ac:dyDescent="0.2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 s="2">
        <v>130796.33</v>
      </c>
      <c r="H952">
        <v>2</v>
      </c>
      <c r="I952">
        <v>1</v>
      </c>
      <c r="J952">
        <v>1</v>
      </c>
      <c r="K952" s="1">
        <v>43250.3</v>
      </c>
      <c r="L952">
        <v>0</v>
      </c>
      <c r="M952">
        <v>1</v>
      </c>
      <c r="N952">
        <v>3900</v>
      </c>
      <c r="O952">
        <v>1</v>
      </c>
      <c r="P952">
        <v>98</v>
      </c>
      <c r="Q952">
        <v>1</v>
      </c>
      <c r="R952">
        <v>3900</v>
      </c>
      <c r="S952" t="str" cm="1">
        <f t="array" ref="S952">_xlfn.IFS(E955&lt;30,"18-29",E955&lt;45,"30-44",TRUE,"45+")</f>
        <v>30-44</v>
      </c>
      <c r="T952" t="str" cm="1">
        <f t="array" ref="T952">_xlfn.IFS(F952&lt;=2,"0-2 Years",F952&lt;=5,"3-5 Years",F952&lt;=8,"6-8 Years",TRUE,"9-10 Years")</f>
        <v>6-8 Years</v>
      </c>
      <c r="U952" t="str" cm="1">
        <f t="array" ref="U952">_xlfn.IFS(P952&gt;60,"High Risk",P952&gt;30,"Medium Risk",TRUE,"Low Risk")</f>
        <v>High Risk</v>
      </c>
      <c r="V952">
        <f t="shared" si="14"/>
        <v>1</v>
      </c>
    </row>
    <row r="953" spans="1:22" hidden="1" x14ac:dyDescent="0.2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 s="2">
        <v>151607.56</v>
      </c>
      <c r="H953">
        <v>1</v>
      </c>
      <c r="I953">
        <v>1</v>
      </c>
      <c r="J953">
        <v>0</v>
      </c>
      <c r="K953" s="1">
        <v>4389.3999999999996</v>
      </c>
      <c r="L953">
        <v>0</v>
      </c>
      <c r="M953">
        <v>12</v>
      </c>
      <c r="N953">
        <v>2502</v>
      </c>
      <c r="O953">
        <v>1</v>
      </c>
      <c r="P953">
        <v>24</v>
      </c>
      <c r="Q953">
        <v>8.3333333333333329E-2</v>
      </c>
      <c r="R953">
        <v>30024</v>
      </c>
      <c r="S953" t="str" cm="1">
        <f t="array" ref="S953">_xlfn.IFS(E956&lt;30,"18-29",E956&lt;45,"30-44",TRUE,"45+")</f>
        <v>30-44</v>
      </c>
      <c r="T953" t="str" cm="1">
        <f t="array" ref="T953">_xlfn.IFS(F953&lt;=2,"0-2 Years",F953&lt;=5,"3-5 Years",F953&lt;=8,"6-8 Years",TRUE,"9-10 Years")</f>
        <v>6-8 Years</v>
      </c>
      <c r="U953" t="str" cm="1">
        <f t="array" ref="U953">_xlfn.IFS(P953&gt;60,"High Risk",P953&gt;30,"Medium Risk",TRUE,"Low Risk")</f>
        <v>Low Risk</v>
      </c>
      <c r="V953">
        <f t="shared" si="14"/>
        <v>5</v>
      </c>
    </row>
    <row r="954" spans="1:22" hidden="1" x14ac:dyDescent="0.2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 s="2">
        <v>111577.01</v>
      </c>
      <c r="H954">
        <v>1</v>
      </c>
      <c r="I954">
        <v>0</v>
      </c>
      <c r="J954">
        <v>1</v>
      </c>
      <c r="K954" s="1">
        <v>189271.9</v>
      </c>
      <c r="L954">
        <v>0</v>
      </c>
      <c r="M954">
        <v>12</v>
      </c>
      <c r="N954">
        <v>2860</v>
      </c>
      <c r="O954">
        <v>0</v>
      </c>
      <c r="P954">
        <v>161</v>
      </c>
      <c r="Q954">
        <v>0</v>
      </c>
      <c r="R954">
        <v>34320</v>
      </c>
      <c r="S954" t="str" cm="1">
        <f t="array" ref="S954">_xlfn.IFS(E957&lt;30,"18-29",E957&lt;45,"30-44",TRUE,"45+")</f>
        <v>30-44</v>
      </c>
      <c r="T954" t="str" cm="1">
        <f t="array" ref="T954">_xlfn.IFS(F954&lt;=2,"0-2 Years",F954&lt;=5,"3-5 Years",F954&lt;=8,"6-8 Years",TRUE,"9-10 Years")</f>
        <v>9-10 Years</v>
      </c>
      <c r="U954" t="str" cm="1">
        <f t="array" ref="U954">_xlfn.IFS(P954&gt;60,"High Risk",P954&gt;30,"Medium Risk",TRUE,"Low Risk")</f>
        <v>High Risk</v>
      </c>
      <c r="V954">
        <f t="shared" si="14"/>
        <v>3</v>
      </c>
    </row>
    <row r="955" spans="1:22" hidden="1" x14ac:dyDescent="0.2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 s="2">
        <v>107042.74</v>
      </c>
      <c r="H955">
        <v>1</v>
      </c>
      <c r="I955">
        <v>1</v>
      </c>
      <c r="J955">
        <v>1</v>
      </c>
      <c r="K955" s="1">
        <v>102284.2</v>
      </c>
      <c r="L955">
        <v>0</v>
      </c>
      <c r="M955">
        <v>17</v>
      </c>
      <c r="N955">
        <v>897</v>
      </c>
      <c r="O955">
        <v>4</v>
      </c>
      <c r="P955">
        <v>17</v>
      </c>
      <c r="Q955">
        <v>0.23529411764705882</v>
      </c>
      <c r="R955">
        <v>15249</v>
      </c>
      <c r="S955" t="str" cm="1">
        <f t="array" ref="S955">_xlfn.IFS(E958&lt;30,"18-29",E958&lt;45,"30-44",TRUE,"45+")</f>
        <v>30-44</v>
      </c>
      <c r="T955" t="str" cm="1">
        <f t="array" ref="T955">_xlfn.IFS(F955&lt;=2,"0-2 Years",F955&lt;=5,"3-5 Years",F955&lt;=8,"6-8 Years",TRUE,"9-10 Years")</f>
        <v>0-2 Years</v>
      </c>
      <c r="U955" t="str" cm="1">
        <f t="array" ref="U955">_xlfn.IFS(P955&gt;60,"High Risk",P955&gt;30,"Medium Risk",TRUE,"Low Risk")</f>
        <v>Low Risk</v>
      </c>
      <c r="V955">
        <f t="shared" si="14"/>
        <v>3</v>
      </c>
    </row>
    <row r="956" spans="1:22" hidden="1" x14ac:dyDescent="0.2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 s="2">
        <v>156371.60999999999</v>
      </c>
      <c r="H956">
        <v>2</v>
      </c>
      <c r="I956">
        <v>0</v>
      </c>
      <c r="J956">
        <v>1</v>
      </c>
      <c r="K956" s="1">
        <v>156774.94</v>
      </c>
      <c r="L956">
        <v>1</v>
      </c>
      <c r="M956">
        <v>15</v>
      </c>
      <c r="N956">
        <v>1223</v>
      </c>
      <c r="O956">
        <v>6</v>
      </c>
      <c r="P956">
        <v>38</v>
      </c>
      <c r="Q956">
        <v>0.4</v>
      </c>
      <c r="R956">
        <v>18345</v>
      </c>
      <c r="S956" t="str" cm="1">
        <f t="array" ref="S956">_xlfn.IFS(E959&lt;30,"18-29",E959&lt;45,"30-44",TRUE,"45+")</f>
        <v>45+</v>
      </c>
      <c r="T956" t="str" cm="1">
        <f t="array" ref="T956">_xlfn.IFS(F956&lt;=2,"0-2 Years",F956&lt;=5,"3-5 Years",F956&lt;=8,"6-8 Years",TRUE,"9-10 Years")</f>
        <v>0-2 Years</v>
      </c>
      <c r="U956" t="str" cm="1">
        <f t="array" ref="U956">_xlfn.IFS(P956&gt;60,"High Risk",P956&gt;30,"Medium Risk",TRUE,"Low Risk")</f>
        <v>Medium Risk</v>
      </c>
      <c r="V956">
        <f t="shared" si="14"/>
        <v>1</v>
      </c>
    </row>
    <row r="957" spans="1:22" hidden="1" x14ac:dyDescent="0.2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 s="2">
        <v>129605.99</v>
      </c>
      <c r="H957">
        <v>1</v>
      </c>
      <c r="I957">
        <v>0</v>
      </c>
      <c r="J957">
        <v>0</v>
      </c>
      <c r="K957" s="1">
        <v>69865.490000000005</v>
      </c>
      <c r="L957">
        <v>0</v>
      </c>
      <c r="M957">
        <v>21</v>
      </c>
      <c r="N957">
        <v>3538</v>
      </c>
      <c r="O957">
        <v>3</v>
      </c>
      <c r="P957">
        <v>112</v>
      </c>
      <c r="Q957">
        <v>0.14285714285714285</v>
      </c>
      <c r="R957">
        <v>74298</v>
      </c>
      <c r="S957" t="str" cm="1">
        <f t="array" ref="S957">_xlfn.IFS(E960&lt;30,"18-29",E960&lt;45,"30-44",TRUE,"45+")</f>
        <v>18-29</v>
      </c>
      <c r="T957" t="str" cm="1">
        <f t="array" ref="T957">_xlfn.IFS(F957&lt;=2,"0-2 Years",F957&lt;=5,"3-5 Years",F957&lt;=8,"6-8 Years",TRUE,"9-10 Years")</f>
        <v>3-5 Years</v>
      </c>
      <c r="U957" t="str" cm="1">
        <f t="array" ref="U957">_xlfn.IFS(P957&gt;60,"High Risk",P957&gt;30,"Medium Risk",TRUE,"Low Risk")</f>
        <v>High Risk</v>
      </c>
      <c r="V957">
        <f t="shared" si="14"/>
        <v>5</v>
      </c>
    </row>
    <row r="958" spans="1:22" hidden="1" x14ac:dyDescent="0.2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 s="2">
        <v>0</v>
      </c>
      <c r="H958">
        <v>2</v>
      </c>
      <c r="I958">
        <v>0</v>
      </c>
      <c r="J958">
        <v>1</v>
      </c>
      <c r="K958" s="1">
        <v>85523.24</v>
      </c>
      <c r="L958">
        <v>0</v>
      </c>
      <c r="M958">
        <v>29</v>
      </c>
      <c r="N958">
        <v>2411</v>
      </c>
      <c r="O958">
        <v>5</v>
      </c>
      <c r="P958">
        <v>107</v>
      </c>
      <c r="Q958">
        <v>0.17241379310344829</v>
      </c>
      <c r="R958">
        <v>69919</v>
      </c>
      <c r="S958" t="str" cm="1">
        <f t="array" ref="S958">_xlfn.IFS(E961&lt;30,"18-29",E961&lt;45,"30-44",TRUE,"45+")</f>
        <v>30-44</v>
      </c>
      <c r="T958" t="str" cm="1">
        <f t="array" ref="T958">_xlfn.IFS(F958&lt;=2,"0-2 Years",F958&lt;=5,"3-5 Years",F958&lt;=8,"6-8 Years",TRUE,"9-10 Years")</f>
        <v>0-2 Years</v>
      </c>
      <c r="U958" t="str" cm="1">
        <f t="array" ref="U958">_xlfn.IFS(P958&gt;60,"High Risk",P958&gt;30,"Medium Risk",TRUE,"Low Risk")</f>
        <v>High Risk</v>
      </c>
      <c r="V958">
        <f t="shared" si="14"/>
        <v>4</v>
      </c>
    </row>
    <row r="959" spans="1:22" hidden="1" x14ac:dyDescent="0.2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 s="2">
        <v>0</v>
      </c>
      <c r="H959">
        <v>2</v>
      </c>
      <c r="I959">
        <v>1</v>
      </c>
      <c r="J959">
        <v>1</v>
      </c>
      <c r="K959" s="1">
        <v>51219.8</v>
      </c>
      <c r="L959">
        <v>0</v>
      </c>
      <c r="M959">
        <v>28</v>
      </c>
      <c r="N959">
        <v>3047</v>
      </c>
      <c r="O959">
        <v>3</v>
      </c>
      <c r="P959">
        <v>63</v>
      </c>
      <c r="Q959">
        <v>0.10714285714285714</v>
      </c>
      <c r="R959">
        <v>85316</v>
      </c>
      <c r="S959" t="str" cm="1">
        <f t="array" ref="S959">_xlfn.IFS(E962&lt;30,"18-29",E962&lt;45,"30-44",TRUE,"45+")</f>
        <v>30-44</v>
      </c>
      <c r="T959" t="str" cm="1">
        <f t="array" ref="T959">_xlfn.IFS(F959&lt;=2,"0-2 Years",F959&lt;=5,"3-5 Years",F959&lt;=8,"6-8 Years",TRUE,"9-10 Years")</f>
        <v>6-8 Years</v>
      </c>
      <c r="U959" t="str" cm="1">
        <f t="array" ref="U959">_xlfn.IFS(P959&gt;60,"High Risk",P959&gt;30,"Medium Risk",TRUE,"Low Risk")</f>
        <v>High Risk</v>
      </c>
      <c r="V959">
        <f t="shared" si="14"/>
        <v>4</v>
      </c>
    </row>
    <row r="960" spans="1:22" hidden="1" x14ac:dyDescent="0.2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 s="2">
        <v>132576.25</v>
      </c>
      <c r="H960">
        <v>1</v>
      </c>
      <c r="I960">
        <v>0</v>
      </c>
      <c r="J960">
        <v>0</v>
      </c>
      <c r="K960" s="1">
        <v>7222.92</v>
      </c>
      <c r="L960">
        <v>0</v>
      </c>
      <c r="M960">
        <v>28</v>
      </c>
      <c r="N960">
        <v>3611</v>
      </c>
      <c r="O960">
        <v>10</v>
      </c>
      <c r="P960">
        <v>172</v>
      </c>
      <c r="Q960">
        <v>0.35714285714285715</v>
      </c>
      <c r="R960">
        <v>101108</v>
      </c>
      <c r="S960" t="str" cm="1">
        <f t="array" ref="S960">_xlfn.IFS(E963&lt;30,"18-29",E963&lt;45,"30-44",TRUE,"45+")</f>
        <v>30-44</v>
      </c>
      <c r="T960" t="str" cm="1">
        <f t="array" ref="T960">_xlfn.IFS(F960&lt;=2,"0-2 Years",F960&lt;=5,"3-5 Years",F960&lt;=8,"6-8 Years",TRUE,"9-10 Years")</f>
        <v>6-8 Years</v>
      </c>
      <c r="U960" t="str" cm="1">
        <f t="array" ref="U960">_xlfn.IFS(P960&gt;60,"High Risk",P960&gt;30,"Medium Risk",TRUE,"Low Risk")</f>
        <v>High Risk</v>
      </c>
      <c r="V960">
        <f t="shared" si="14"/>
        <v>5</v>
      </c>
    </row>
    <row r="961" spans="1:22" hidden="1" x14ac:dyDescent="0.2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 s="2">
        <v>129101.3</v>
      </c>
      <c r="H961">
        <v>1</v>
      </c>
      <c r="I961">
        <v>1</v>
      </c>
      <c r="J961">
        <v>1</v>
      </c>
      <c r="K961" s="1">
        <v>23971.33</v>
      </c>
      <c r="L961">
        <v>0</v>
      </c>
      <c r="M961">
        <v>17</v>
      </c>
      <c r="N961">
        <v>401</v>
      </c>
      <c r="O961">
        <v>3</v>
      </c>
      <c r="P961">
        <v>143</v>
      </c>
      <c r="Q961">
        <v>0.17647058823529413</v>
      </c>
      <c r="R961">
        <v>6817</v>
      </c>
      <c r="S961" t="str" cm="1">
        <f t="array" ref="S961">_xlfn.IFS(E964&lt;30,"18-29",E964&lt;45,"30-44",TRUE,"45+")</f>
        <v>30-44</v>
      </c>
      <c r="T961" t="str" cm="1">
        <f t="array" ref="T961">_xlfn.IFS(F961&lt;=2,"0-2 Years",F961&lt;=5,"3-5 Years",F961&lt;=8,"6-8 Years",TRUE,"9-10 Years")</f>
        <v>6-8 Years</v>
      </c>
      <c r="U961" t="str" cm="1">
        <f t="array" ref="U961">_xlfn.IFS(P961&gt;60,"High Risk",P961&gt;30,"Medium Risk",TRUE,"Low Risk")</f>
        <v>High Risk</v>
      </c>
      <c r="V961">
        <f t="shared" si="14"/>
        <v>2</v>
      </c>
    </row>
    <row r="962" spans="1:22" hidden="1" x14ac:dyDescent="0.2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 s="2">
        <v>108822.39999999999</v>
      </c>
      <c r="H962">
        <v>1</v>
      </c>
      <c r="I962">
        <v>1</v>
      </c>
      <c r="J962">
        <v>1</v>
      </c>
      <c r="K962" s="1">
        <v>132173.31</v>
      </c>
      <c r="L962">
        <v>0</v>
      </c>
      <c r="M962">
        <v>27</v>
      </c>
      <c r="N962">
        <v>2203</v>
      </c>
      <c r="O962">
        <v>6</v>
      </c>
      <c r="P962">
        <v>10</v>
      </c>
      <c r="Q962">
        <v>0.22222222222222221</v>
      </c>
      <c r="R962">
        <v>59481</v>
      </c>
      <c r="S962" t="str" cm="1">
        <f t="array" ref="S962">_xlfn.IFS(E965&lt;30,"18-29",E965&lt;45,"30-44",TRUE,"45+")</f>
        <v>45+</v>
      </c>
      <c r="T962" t="str" cm="1">
        <f t="array" ref="T962">_xlfn.IFS(F962&lt;=2,"0-2 Years",F962&lt;=5,"3-5 Years",F962&lt;=8,"6-8 Years",TRUE,"9-10 Years")</f>
        <v>0-2 Years</v>
      </c>
      <c r="U962" t="str" cm="1">
        <f t="array" ref="U962">_xlfn.IFS(P962&gt;60,"High Risk",P962&gt;30,"Medium Risk",TRUE,"Low Risk")</f>
        <v>Low Risk</v>
      </c>
      <c r="V962">
        <f t="shared" si="14"/>
        <v>3</v>
      </c>
    </row>
    <row r="963" spans="1:22" hidden="1" x14ac:dyDescent="0.2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 s="2">
        <v>137948.51</v>
      </c>
      <c r="H963">
        <v>1</v>
      </c>
      <c r="I963">
        <v>1</v>
      </c>
      <c r="J963">
        <v>0</v>
      </c>
      <c r="K963" s="1">
        <v>113639.64</v>
      </c>
      <c r="L963">
        <v>0</v>
      </c>
      <c r="M963">
        <v>17</v>
      </c>
      <c r="N963">
        <v>1888</v>
      </c>
      <c r="O963">
        <v>10</v>
      </c>
      <c r="P963">
        <v>162</v>
      </c>
      <c r="Q963">
        <v>0.58823529411764708</v>
      </c>
      <c r="R963">
        <v>32096</v>
      </c>
      <c r="S963" t="str" cm="1">
        <f t="array" ref="S963">_xlfn.IFS(E966&lt;30,"18-29",E966&lt;45,"30-44",TRUE,"45+")</f>
        <v>30-44</v>
      </c>
      <c r="T963" t="str" cm="1">
        <f t="array" ref="T963">_xlfn.IFS(F963&lt;=2,"0-2 Years",F963&lt;=5,"3-5 Years",F963&lt;=8,"6-8 Years",TRUE,"9-10 Years")</f>
        <v>3-5 Years</v>
      </c>
      <c r="U963" t="str" cm="1">
        <f t="array" ref="U963">_xlfn.IFS(P963&gt;60,"High Risk",P963&gt;30,"Medium Risk",TRUE,"Low Risk")</f>
        <v>High Risk</v>
      </c>
      <c r="V963">
        <f t="shared" ref="V963:V1026" si="15">IF(J963=0,3,0)+IF(G963=0,3,0)+IF(H963=1,2,0)+IF(E963&gt;45,1,0)+IF(F963&lt;3,1,0)</f>
        <v>5</v>
      </c>
    </row>
    <row r="964" spans="1:22" hidden="1" x14ac:dyDescent="0.2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 s="2">
        <v>100433.8</v>
      </c>
      <c r="H964">
        <v>1</v>
      </c>
      <c r="I964">
        <v>1</v>
      </c>
      <c r="J964">
        <v>1</v>
      </c>
      <c r="K964" s="1">
        <v>39768.589999999997</v>
      </c>
      <c r="L964">
        <v>0</v>
      </c>
      <c r="M964">
        <v>12</v>
      </c>
      <c r="N964">
        <v>2937</v>
      </c>
      <c r="O964">
        <v>7</v>
      </c>
      <c r="P964">
        <v>17</v>
      </c>
      <c r="Q964">
        <v>0.58333333333333337</v>
      </c>
      <c r="R964">
        <v>35244</v>
      </c>
      <c r="S964" t="str" cm="1">
        <f t="array" ref="S964">_xlfn.IFS(E967&lt;30,"18-29",E967&lt;45,"30-44",TRUE,"45+")</f>
        <v>30-44</v>
      </c>
      <c r="T964" t="str" cm="1">
        <f t="array" ref="T964">_xlfn.IFS(F964&lt;=2,"0-2 Years",F964&lt;=5,"3-5 Years",F964&lt;=8,"6-8 Years",TRUE,"9-10 Years")</f>
        <v>6-8 Years</v>
      </c>
      <c r="U964" t="str" cm="1">
        <f t="array" ref="U964">_xlfn.IFS(P964&gt;60,"High Risk",P964&gt;30,"Medium Risk",TRUE,"Low Risk")</f>
        <v>Low Risk</v>
      </c>
      <c r="V964">
        <f t="shared" si="15"/>
        <v>2</v>
      </c>
    </row>
    <row r="965" spans="1:22" hidden="1" x14ac:dyDescent="0.2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 s="2">
        <v>96134.11</v>
      </c>
      <c r="H965">
        <v>3</v>
      </c>
      <c r="I965">
        <v>1</v>
      </c>
      <c r="J965">
        <v>0</v>
      </c>
      <c r="K965" s="1">
        <v>108732.96</v>
      </c>
      <c r="L965">
        <v>1</v>
      </c>
      <c r="M965">
        <v>23</v>
      </c>
      <c r="N965">
        <v>1414</v>
      </c>
      <c r="O965">
        <v>7</v>
      </c>
      <c r="P965">
        <v>21</v>
      </c>
      <c r="Q965">
        <v>0.30434782608695654</v>
      </c>
      <c r="R965">
        <v>32522</v>
      </c>
      <c r="S965" t="str" cm="1">
        <f t="array" ref="S965">_xlfn.IFS(E968&lt;30,"18-29",E968&lt;45,"30-44",TRUE,"45+")</f>
        <v>30-44</v>
      </c>
      <c r="T965" t="str" cm="1">
        <f t="array" ref="T965">_xlfn.IFS(F965&lt;=2,"0-2 Years",F965&lt;=5,"3-5 Years",F965&lt;=8,"6-8 Years",TRUE,"9-10 Years")</f>
        <v>3-5 Years</v>
      </c>
      <c r="U965" t="str" cm="1">
        <f t="array" ref="U965">_xlfn.IFS(P965&gt;60,"High Risk",P965&gt;30,"Medium Risk",TRUE,"Low Risk")</f>
        <v>Low Risk</v>
      </c>
      <c r="V965">
        <f t="shared" si="15"/>
        <v>4</v>
      </c>
    </row>
    <row r="966" spans="1:22" hidden="1" x14ac:dyDescent="0.2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 s="2">
        <v>115888.04</v>
      </c>
      <c r="H966">
        <v>1</v>
      </c>
      <c r="I966">
        <v>1</v>
      </c>
      <c r="J966">
        <v>1</v>
      </c>
      <c r="K966" s="1">
        <v>117349.19</v>
      </c>
      <c r="L966">
        <v>1</v>
      </c>
      <c r="M966">
        <v>26</v>
      </c>
      <c r="N966">
        <v>1043</v>
      </c>
      <c r="O966">
        <v>1</v>
      </c>
      <c r="P966">
        <v>136</v>
      </c>
      <c r="Q966">
        <v>3.8461538461538464E-2</v>
      </c>
      <c r="R966">
        <v>27118</v>
      </c>
      <c r="S966" t="str" cm="1">
        <f t="array" ref="S966">_xlfn.IFS(E969&lt;30,"18-29",E969&lt;45,"30-44",TRUE,"45+")</f>
        <v>30-44</v>
      </c>
      <c r="T966" t="str" cm="1">
        <f t="array" ref="T966">_xlfn.IFS(F966&lt;=2,"0-2 Years",F966&lt;=5,"3-5 Years",F966&lt;=8,"6-8 Years",TRUE,"9-10 Years")</f>
        <v>3-5 Years</v>
      </c>
      <c r="U966" t="str" cm="1">
        <f t="array" ref="U966">_xlfn.IFS(P966&gt;60,"High Risk",P966&gt;30,"Medium Risk",TRUE,"Low Risk")</f>
        <v>High Risk</v>
      </c>
      <c r="V966">
        <f t="shared" si="15"/>
        <v>2</v>
      </c>
    </row>
    <row r="967" spans="1:22" hidden="1" x14ac:dyDescent="0.2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 s="2">
        <v>124626.07</v>
      </c>
      <c r="H967">
        <v>1</v>
      </c>
      <c r="I967">
        <v>1</v>
      </c>
      <c r="J967">
        <v>1</v>
      </c>
      <c r="K967" s="1">
        <v>78004.5</v>
      </c>
      <c r="L967">
        <v>0</v>
      </c>
      <c r="M967">
        <v>19</v>
      </c>
      <c r="N967">
        <v>3284</v>
      </c>
      <c r="O967">
        <v>7</v>
      </c>
      <c r="P967">
        <v>63</v>
      </c>
      <c r="Q967">
        <v>0.36842105263157893</v>
      </c>
      <c r="R967">
        <v>62396</v>
      </c>
      <c r="S967" t="str" cm="1">
        <f t="array" ref="S967">_xlfn.IFS(E970&lt;30,"18-29",E970&lt;45,"30-44",TRUE,"45+")</f>
        <v>30-44</v>
      </c>
      <c r="T967" t="str" cm="1">
        <f t="array" ref="T967">_xlfn.IFS(F967&lt;=2,"0-2 Years",F967&lt;=5,"3-5 Years",F967&lt;=8,"6-8 Years",TRUE,"9-10 Years")</f>
        <v>3-5 Years</v>
      </c>
      <c r="U967" t="str" cm="1">
        <f t="array" ref="U967">_xlfn.IFS(P967&gt;60,"High Risk",P967&gt;30,"Medium Risk",TRUE,"Low Risk")</f>
        <v>High Risk</v>
      </c>
      <c r="V967">
        <f t="shared" si="15"/>
        <v>2</v>
      </c>
    </row>
    <row r="968" spans="1:22" hidden="1" x14ac:dyDescent="0.2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 s="2">
        <v>139810.34</v>
      </c>
      <c r="H968">
        <v>1</v>
      </c>
      <c r="I968">
        <v>1</v>
      </c>
      <c r="J968">
        <v>1</v>
      </c>
      <c r="K968" s="1">
        <v>152417.79</v>
      </c>
      <c r="L968">
        <v>0</v>
      </c>
      <c r="M968">
        <v>24</v>
      </c>
      <c r="N968">
        <v>3477</v>
      </c>
      <c r="O968">
        <v>1</v>
      </c>
      <c r="P968">
        <v>161</v>
      </c>
      <c r="Q968">
        <v>4.1666666666666664E-2</v>
      </c>
      <c r="R968">
        <v>83448</v>
      </c>
      <c r="S968" t="str" cm="1">
        <f t="array" ref="S968">_xlfn.IFS(E971&lt;30,"18-29",E971&lt;45,"30-44",TRUE,"45+")</f>
        <v>45+</v>
      </c>
      <c r="T968" t="str" cm="1">
        <f t="array" ref="T968">_xlfn.IFS(F968&lt;=2,"0-2 Years",F968&lt;=5,"3-5 Years",F968&lt;=8,"6-8 Years",TRUE,"9-10 Years")</f>
        <v>6-8 Years</v>
      </c>
      <c r="U968" t="str" cm="1">
        <f t="array" ref="U968">_xlfn.IFS(P968&gt;60,"High Risk",P968&gt;30,"Medium Risk",TRUE,"Low Risk")</f>
        <v>High Risk</v>
      </c>
      <c r="V968">
        <f t="shared" si="15"/>
        <v>2</v>
      </c>
    </row>
    <row r="969" spans="1:22" x14ac:dyDescent="0.2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 s="2">
        <v>0</v>
      </c>
      <c r="H969">
        <v>2</v>
      </c>
      <c r="I969">
        <v>0</v>
      </c>
      <c r="J969">
        <v>0</v>
      </c>
      <c r="K969" s="1">
        <v>26057.08</v>
      </c>
      <c r="L969">
        <v>0</v>
      </c>
      <c r="M969">
        <v>9</v>
      </c>
      <c r="N969">
        <v>3540</v>
      </c>
      <c r="O969">
        <v>2</v>
      </c>
      <c r="P969">
        <v>107</v>
      </c>
      <c r="Q969">
        <v>0.22222222222222221</v>
      </c>
      <c r="R969">
        <v>31860</v>
      </c>
      <c r="S969" t="str" cm="1">
        <f t="array" ref="S969">_xlfn.IFS(E972&lt;30,"18-29",E972&lt;45,"30-44",TRUE,"45+")</f>
        <v>45+</v>
      </c>
      <c r="T969" t="str" cm="1">
        <f t="array" ref="T969">_xlfn.IFS(F969&lt;=2,"0-2 Years",F969&lt;=5,"3-5 Years",F969&lt;=8,"6-8 Years",TRUE,"9-10 Years")</f>
        <v>9-10 Years</v>
      </c>
      <c r="U969" t="str" cm="1">
        <f t="array" ref="U969">_xlfn.IFS(P969&gt;60,"High Risk",P969&gt;30,"Medium Risk",TRUE,"Low Risk")</f>
        <v>High Risk</v>
      </c>
      <c r="V969">
        <f t="shared" si="15"/>
        <v>6</v>
      </c>
    </row>
    <row r="970" spans="1:22" hidden="1" x14ac:dyDescent="0.2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 s="2">
        <v>84496.71</v>
      </c>
      <c r="H970">
        <v>1</v>
      </c>
      <c r="I970">
        <v>0</v>
      </c>
      <c r="J970">
        <v>0</v>
      </c>
      <c r="K970" s="1">
        <v>79972.09</v>
      </c>
      <c r="L970">
        <v>0</v>
      </c>
      <c r="M970">
        <v>27</v>
      </c>
      <c r="N970">
        <v>4390</v>
      </c>
      <c r="O970">
        <v>10</v>
      </c>
      <c r="P970">
        <v>160</v>
      </c>
      <c r="Q970">
        <v>0.37037037037037035</v>
      </c>
      <c r="R970">
        <v>118530</v>
      </c>
      <c r="S970" t="str" cm="1">
        <f t="array" ref="S970">_xlfn.IFS(E973&lt;30,"18-29",E973&lt;45,"30-44",TRUE,"45+")</f>
        <v>18-29</v>
      </c>
      <c r="T970" t="str" cm="1">
        <f t="array" ref="T970">_xlfn.IFS(F970&lt;=2,"0-2 Years",F970&lt;=5,"3-5 Years",F970&lt;=8,"6-8 Years",TRUE,"9-10 Years")</f>
        <v>3-5 Years</v>
      </c>
      <c r="U970" t="str" cm="1">
        <f t="array" ref="U970">_xlfn.IFS(P970&gt;60,"High Risk",P970&gt;30,"Medium Risk",TRUE,"Low Risk")</f>
        <v>High Risk</v>
      </c>
      <c r="V970">
        <f t="shared" si="15"/>
        <v>5</v>
      </c>
    </row>
    <row r="971" spans="1:22" hidden="1" x14ac:dyDescent="0.2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 s="2">
        <v>116854.71</v>
      </c>
      <c r="H971">
        <v>2</v>
      </c>
      <c r="I971">
        <v>0</v>
      </c>
      <c r="J971">
        <v>1</v>
      </c>
      <c r="K971" s="1">
        <v>107125.79</v>
      </c>
      <c r="L971">
        <v>0</v>
      </c>
      <c r="M971">
        <v>4</v>
      </c>
      <c r="N971">
        <v>1739</v>
      </c>
      <c r="O971">
        <v>1</v>
      </c>
      <c r="P971">
        <v>147</v>
      </c>
      <c r="Q971">
        <v>0.25</v>
      </c>
      <c r="R971">
        <v>6956</v>
      </c>
      <c r="S971" t="str" cm="1">
        <f t="array" ref="S971">_xlfn.IFS(E974&lt;30,"18-29",E974&lt;45,"30-44",TRUE,"45+")</f>
        <v>30-44</v>
      </c>
      <c r="T971" t="str" cm="1">
        <f t="array" ref="T971">_xlfn.IFS(F971&lt;=2,"0-2 Years",F971&lt;=5,"3-5 Years",F971&lt;=8,"6-8 Years",TRUE,"9-10 Years")</f>
        <v>9-10 Years</v>
      </c>
      <c r="U971" t="str" cm="1">
        <f t="array" ref="U971">_xlfn.IFS(P971&gt;60,"High Risk",P971&gt;30,"Medium Risk",TRUE,"Low Risk")</f>
        <v>High Risk</v>
      </c>
      <c r="V971">
        <f t="shared" si="15"/>
        <v>1</v>
      </c>
    </row>
    <row r="972" spans="1:22" hidden="1" x14ac:dyDescent="0.2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 s="2">
        <v>138333.03</v>
      </c>
      <c r="H972">
        <v>1</v>
      </c>
      <c r="I972">
        <v>1</v>
      </c>
      <c r="J972">
        <v>1</v>
      </c>
      <c r="K972" s="1">
        <v>47679.14</v>
      </c>
      <c r="L972">
        <v>0</v>
      </c>
      <c r="M972">
        <v>9</v>
      </c>
      <c r="N972">
        <v>3187</v>
      </c>
      <c r="O972">
        <v>8</v>
      </c>
      <c r="P972">
        <v>11</v>
      </c>
      <c r="Q972">
        <v>0.88888888888888884</v>
      </c>
      <c r="R972">
        <v>28683</v>
      </c>
      <c r="S972" t="str" cm="1">
        <f t="array" ref="S972">_xlfn.IFS(E975&lt;30,"18-29",E975&lt;45,"30-44",TRUE,"45+")</f>
        <v>30-44</v>
      </c>
      <c r="T972" t="str" cm="1">
        <f t="array" ref="T972">_xlfn.IFS(F972&lt;=2,"0-2 Years",F972&lt;=5,"3-5 Years",F972&lt;=8,"6-8 Years",TRUE,"9-10 Years")</f>
        <v>9-10 Years</v>
      </c>
      <c r="U972" t="str" cm="1">
        <f t="array" ref="U972">_xlfn.IFS(P972&gt;60,"High Risk",P972&gt;30,"Medium Risk",TRUE,"Low Risk")</f>
        <v>Low Risk</v>
      </c>
      <c r="V972">
        <f t="shared" si="15"/>
        <v>3</v>
      </c>
    </row>
    <row r="973" spans="1:22" hidden="1" x14ac:dyDescent="0.2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 s="2">
        <v>0</v>
      </c>
      <c r="H973">
        <v>2</v>
      </c>
      <c r="I973">
        <v>1</v>
      </c>
      <c r="J973">
        <v>1</v>
      </c>
      <c r="K973" s="1">
        <v>134509.47</v>
      </c>
      <c r="L973">
        <v>0</v>
      </c>
      <c r="M973">
        <v>8</v>
      </c>
      <c r="N973">
        <v>1406</v>
      </c>
      <c r="O973">
        <v>6</v>
      </c>
      <c r="P973">
        <v>40</v>
      </c>
      <c r="Q973">
        <v>0.75</v>
      </c>
      <c r="R973">
        <v>11248</v>
      </c>
      <c r="S973" t="str" cm="1">
        <f t="array" ref="S973">_xlfn.IFS(E976&lt;30,"18-29",E976&lt;45,"30-44",TRUE,"45+")</f>
        <v>30-44</v>
      </c>
      <c r="T973" t="str" cm="1">
        <f t="array" ref="T973">_xlfn.IFS(F973&lt;=2,"0-2 Years",F973&lt;=5,"3-5 Years",F973&lt;=8,"6-8 Years",TRUE,"9-10 Years")</f>
        <v>3-5 Years</v>
      </c>
      <c r="U973" t="str" cm="1">
        <f t="array" ref="U973">_xlfn.IFS(P973&gt;60,"High Risk",P973&gt;30,"Medium Risk",TRUE,"Low Risk")</f>
        <v>Medium Risk</v>
      </c>
      <c r="V973">
        <f t="shared" si="15"/>
        <v>3</v>
      </c>
    </row>
    <row r="974" spans="1:22" hidden="1" x14ac:dyDescent="0.2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 s="2">
        <v>78992.75</v>
      </c>
      <c r="H974">
        <v>2</v>
      </c>
      <c r="I974">
        <v>0</v>
      </c>
      <c r="J974">
        <v>0</v>
      </c>
      <c r="K974" s="1">
        <v>153265.31</v>
      </c>
      <c r="L974">
        <v>0</v>
      </c>
      <c r="M974">
        <v>29</v>
      </c>
      <c r="N974">
        <v>909</v>
      </c>
      <c r="O974">
        <v>5</v>
      </c>
      <c r="P974">
        <v>42</v>
      </c>
      <c r="Q974">
        <v>0.17241379310344829</v>
      </c>
      <c r="R974">
        <v>26361</v>
      </c>
      <c r="S974" t="str" cm="1">
        <f t="array" ref="S974">_xlfn.IFS(E977&lt;30,"18-29",E977&lt;45,"30-44",TRUE,"45+")</f>
        <v>30-44</v>
      </c>
      <c r="T974" t="str" cm="1">
        <f t="array" ref="T974">_xlfn.IFS(F974&lt;=2,"0-2 Years",F974&lt;=5,"3-5 Years",F974&lt;=8,"6-8 Years",TRUE,"9-10 Years")</f>
        <v>3-5 Years</v>
      </c>
      <c r="U974" t="str" cm="1">
        <f t="array" ref="U974">_xlfn.IFS(P974&gt;60,"High Risk",P974&gt;30,"Medium Risk",TRUE,"Low Risk")</f>
        <v>Medium Risk</v>
      </c>
      <c r="V974">
        <f t="shared" si="15"/>
        <v>3</v>
      </c>
    </row>
    <row r="975" spans="1:22" hidden="1" x14ac:dyDescent="0.2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 s="2">
        <v>97257.41</v>
      </c>
      <c r="H975">
        <v>2</v>
      </c>
      <c r="I975">
        <v>0</v>
      </c>
      <c r="J975">
        <v>1</v>
      </c>
      <c r="K975" s="1">
        <v>179883.04</v>
      </c>
      <c r="L975">
        <v>0</v>
      </c>
      <c r="M975">
        <v>19</v>
      </c>
      <c r="N975">
        <v>4516</v>
      </c>
      <c r="O975">
        <v>7</v>
      </c>
      <c r="P975">
        <v>158</v>
      </c>
      <c r="Q975">
        <v>0.36842105263157893</v>
      </c>
      <c r="R975">
        <v>85804</v>
      </c>
      <c r="S975" t="str" cm="1">
        <f t="array" ref="S975">_xlfn.IFS(E978&lt;30,"18-29",E978&lt;45,"30-44",TRUE,"45+")</f>
        <v>30-44</v>
      </c>
      <c r="T975" t="str" cm="1">
        <f t="array" ref="T975">_xlfn.IFS(F975&lt;=2,"0-2 Years",F975&lt;=5,"3-5 Years",F975&lt;=8,"6-8 Years",TRUE,"9-10 Years")</f>
        <v>6-8 Years</v>
      </c>
      <c r="U975" t="str" cm="1">
        <f t="array" ref="U975">_xlfn.IFS(P975&gt;60,"High Risk",P975&gt;30,"Medium Risk",TRUE,"Low Risk")</f>
        <v>High Risk</v>
      </c>
      <c r="V975">
        <f t="shared" si="15"/>
        <v>0</v>
      </c>
    </row>
    <row r="976" spans="1:22" hidden="1" x14ac:dyDescent="0.2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 s="2">
        <v>122453.37</v>
      </c>
      <c r="H976">
        <v>2</v>
      </c>
      <c r="I976">
        <v>1</v>
      </c>
      <c r="J976">
        <v>0</v>
      </c>
      <c r="K976" s="1">
        <v>138882.98000000001</v>
      </c>
      <c r="L976">
        <v>0</v>
      </c>
      <c r="M976">
        <v>22</v>
      </c>
      <c r="N976">
        <v>1540</v>
      </c>
      <c r="O976">
        <v>6</v>
      </c>
      <c r="P976">
        <v>111</v>
      </c>
      <c r="Q976">
        <v>0.27272727272727271</v>
      </c>
      <c r="R976">
        <v>33880</v>
      </c>
      <c r="S976" t="str" cm="1">
        <f t="array" ref="S976">_xlfn.IFS(E979&lt;30,"18-29",E979&lt;45,"30-44",TRUE,"45+")</f>
        <v>30-44</v>
      </c>
      <c r="T976" t="str" cm="1">
        <f t="array" ref="T976">_xlfn.IFS(F976&lt;=2,"0-2 Years",F976&lt;=5,"3-5 Years",F976&lt;=8,"6-8 Years",TRUE,"9-10 Years")</f>
        <v>3-5 Years</v>
      </c>
      <c r="U976" t="str" cm="1">
        <f t="array" ref="U976">_xlfn.IFS(P976&gt;60,"High Risk",P976&gt;30,"Medium Risk",TRUE,"Low Risk")</f>
        <v>High Risk</v>
      </c>
      <c r="V976">
        <f t="shared" si="15"/>
        <v>3</v>
      </c>
    </row>
    <row r="977" spans="1:22" hidden="1" x14ac:dyDescent="0.2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 s="2">
        <v>112940.07</v>
      </c>
      <c r="H977">
        <v>1</v>
      </c>
      <c r="I977">
        <v>0</v>
      </c>
      <c r="J977">
        <v>1</v>
      </c>
      <c r="K977" s="1">
        <v>9855.81</v>
      </c>
      <c r="L977">
        <v>0</v>
      </c>
      <c r="M977">
        <v>4</v>
      </c>
      <c r="N977">
        <v>2866</v>
      </c>
      <c r="O977">
        <v>4</v>
      </c>
      <c r="P977">
        <v>146</v>
      </c>
      <c r="Q977">
        <v>1</v>
      </c>
      <c r="R977">
        <v>11464</v>
      </c>
      <c r="S977" t="str" cm="1">
        <f t="array" ref="S977">_xlfn.IFS(E980&lt;30,"18-29",E980&lt;45,"30-44",TRUE,"45+")</f>
        <v>45+</v>
      </c>
      <c r="T977" t="str" cm="1">
        <f t="array" ref="T977">_xlfn.IFS(F977&lt;=2,"0-2 Years",F977&lt;=5,"3-5 Years",F977&lt;=8,"6-8 Years",TRUE,"9-10 Years")</f>
        <v>6-8 Years</v>
      </c>
      <c r="U977" t="str" cm="1">
        <f t="array" ref="U977">_xlfn.IFS(P977&gt;60,"High Risk",P977&gt;30,"Medium Risk",TRUE,"Low Risk")</f>
        <v>High Risk</v>
      </c>
      <c r="V977">
        <f t="shared" si="15"/>
        <v>2</v>
      </c>
    </row>
    <row r="978" spans="1:22" hidden="1" x14ac:dyDescent="0.2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 s="2">
        <v>132558.26</v>
      </c>
      <c r="H978">
        <v>1</v>
      </c>
      <c r="I978">
        <v>1</v>
      </c>
      <c r="J978">
        <v>0</v>
      </c>
      <c r="K978" s="1">
        <v>67046.83</v>
      </c>
      <c r="L978">
        <v>1</v>
      </c>
      <c r="M978">
        <v>14</v>
      </c>
      <c r="N978">
        <v>2211</v>
      </c>
      <c r="O978">
        <v>2</v>
      </c>
      <c r="P978">
        <v>124</v>
      </c>
      <c r="Q978">
        <v>0.14285714285714285</v>
      </c>
      <c r="R978">
        <v>30954</v>
      </c>
      <c r="S978" t="str" cm="1">
        <f t="array" ref="S978">_xlfn.IFS(E981&lt;30,"18-29",E981&lt;45,"30-44",TRUE,"45+")</f>
        <v>45+</v>
      </c>
      <c r="T978" t="str" cm="1">
        <f t="array" ref="T978">_xlfn.IFS(F978&lt;=2,"0-2 Years",F978&lt;=5,"3-5 Years",F978&lt;=8,"6-8 Years",TRUE,"9-10 Years")</f>
        <v>6-8 Years</v>
      </c>
      <c r="U978" t="str" cm="1">
        <f t="array" ref="U978">_xlfn.IFS(P978&gt;60,"High Risk",P978&gt;30,"Medium Risk",TRUE,"Low Risk")</f>
        <v>High Risk</v>
      </c>
      <c r="V978">
        <f t="shared" si="15"/>
        <v>5</v>
      </c>
    </row>
    <row r="979" spans="1:22" x14ac:dyDescent="0.2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 s="2">
        <v>0</v>
      </c>
      <c r="H979">
        <v>2</v>
      </c>
      <c r="I979">
        <v>1</v>
      </c>
      <c r="J979">
        <v>0</v>
      </c>
      <c r="K979" s="1">
        <v>56388.63</v>
      </c>
      <c r="L979">
        <v>0</v>
      </c>
      <c r="M979">
        <v>1</v>
      </c>
      <c r="N979">
        <v>4973</v>
      </c>
      <c r="O979">
        <v>2</v>
      </c>
      <c r="P979">
        <v>2</v>
      </c>
      <c r="Q979">
        <v>1</v>
      </c>
      <c r="R979">
        <v>4973</v>
      </c>
      <c r="S979" t="str" cm="1">
        <f t="array" ref="S979">_xlfn.IFS(E982&lt;30,"18-29",E982&lt;45,"30-44",TRUE,"45+")</f>
        <v>18-29</v>
      </c>
      <c r="T979" t="str" cm="1">
        <f t="array" ref="T979">_xlfn.IFS(F979&lt;=2,"0-2 Years",F979&lt;=5,"3-5 Years",F979&lt;=8,"6-8 Years",TRUE,"9-10 Years")</f>
        <v>3-5 Years</v>
      </c>
      <c r="U979" t="str" cm="1">
        <f t="array" ref="U979">_xlfn.IFS(P979&gt;60,"High Risk",P979&gt;30,"Medium Risk",TRUE,"Low Risk")</f>
        <v>Low Risk</v>
      </c>
      <c r="V979">
        <f t="shared" si="15"/>
        <v>6</v>
      </c>
    </row>
    <row r="980" spans="1:22" x14ac:dyDescent="0.2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 s="2">
        <v>133297.24</v>
      </c>
      <c r="H980">
        <v>1</v>
      </c>
      <c r="I980">
        <v>1</v>
      </c>
      <c r="J980">
        <v>0</v>
      </c>
      <c r="K980" s="1">
        <v>77764.37</v>
      </c>
      <c r="L980">
        <v>0</v>
      </c>
      <c r="M980">
        <v>9</v>
      </c>
      <c r="N980">
        <v>3476</v>
      </c>
      <c r="O980">
        <v>3</v>
      </c>
      <c r="P980">
        <v>137</v>
      </c>
      <c r="Q980">
        <v>0.33333333333333331</v>
      </c>
      <c r="R980">
        <v>31284</v>
      </c>
      <c r="S980" t="str" cm="1">
        <f t="array" ref="S980">_xlfn.IFS(E983&lt;30,"18-29",E983&lt;45,"30-44",TRUE,"45+")</f>
        <v>30-44</v>
      </c>
      <c r="T980" t="str" cm="1">
        <f t="array" ref="T980">_xlfn.IFS(F980&lt;=2,"0-2 Years",F980&lt;=5,"3-5 Years",F980&lt;=8,"6-8 Years",TRUE,"9-10 Years")</f>
        <v>6-8 Years</v>
      </c>
      <c r="U980" t="str" cm="1">
        <f t="array" ref="U980">_xlfn.IFS(P980&gt;60,"High Risk",P980&gt;30,"Medium Risk",TRUE,"Low Risk")</f>
        <v>High Risk</v>
      </c>
      <c r="V980">
        <f t="shared" si="15"/>
        <v>6</v>
      </c>
    </row>
    <row r="981" spans="1:22" x14ac:dyDescent="0.2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 s="2">
        <v>0</v>
      </c>
      <c r="H981">
        <v>2</v>
      </c>
      <c r="I981">
        <v>1</v>
      </c>
      <c r="J981">
        <v>0</v>
      </c>
      <c r="K981" s="1">
        <v>130590.35</v>
      </c>
      <c r="L981">
        <v>0</v>
      </c>
      <c r="M981">
        <v>7</v>
      </c>
      <c r="N981">
        <v>2484</v>
      </c>
      <c r="O981">
        <v>9</v>
      </c>
      <c r="P981">
        <v>152</v>
      </c>
      <c r="Q981">
        <v>1</v>
      </c>
      <c r="R981">
        <v>17388</v>
      </c>
      <c r="S981" t="str" cm="1">
        <f t="array" ref="S981">_xlfn.IFS(E984&lt;30,"18-29",E984&lt;45,"30-44",TRUE,"45+")</f>
        <v>30-44</v>
      </c>
      <c r="T981" t="str" cm="1">
        <f t="array" ref="T981">_xlfn.IFS(F981&lt;=2,"0-2 Years",F981&lt;=5,"3-5 Years",F981&lt;=8,"6-8 Years",TRUE,"9-10 Years")</f>
        <v>6-8 Years</v>
      </c>
      <c r="U981" t="str" cm="1">
        <f t="array" ref="U981">_xlfn.IFS(P981&gt;60,"High Risk",P981&gt;30,"Medium Risk",TRUE,"Low Risk")</f>
        <v>High Risk</v>
      </c>
      <c r="V981">
        <f t="shared" si="15"/>
        <v>7</v>
      </c>
    </row>
    <row r="982" spans="1:22" x14ac:dyDescent="0.2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 s="2">
        <v>197041.8</v>
      </c>
      <c r="H982">
        <v>1</v>
      </c>
      <c r="I982">
        <v>0</v>
      </c>
      <c r="J982">
        <v>0</v>
      </c>
      <c r="K982" s="1">
        <v>151912.49</v>
      </c>
      <c r="L982">
        <v>0</v>
      </c>
      <c r="M982">
        <v>16</v>
      </c>
      <c r="N982">
        <v>3432</v>
      </c>
      <c r="O982">
        <v>7</v>
      </c>
      <c r="P982">
        <v>114</v>
      </c>
      <c r="Q982">
        <v>0.4375</v>
      </c>
      <c r="R982">
        <v>54912</v>
      </c>
      <c r="S982" t="str" cm="1">
        <f t="array" ref="S982">_xlfn.IFS(E985&lt;30,"18-29",E985&lt;45,"30-44",TRUE,"45+")</f>
        <v>30-44</v>
      </c>
      <c r="T982" t="str" cm="1">
        <f t="array" ref="T982">_xlfn.IFS(F982&lt;=2,"0-2 Years",F982&lt;=5,"3-5 Years",F982&lt;=8,"6-8 Years",TRUE,"9-10 Years")</f>
        <v>0-2 Years</v>
      </c>
      <c r="U982" t="str" cm="1">
        <f t="array" ref="U982">_xlfn.IFS(P982&gt;60,"High Risk",P982&gt;30,"Medium Risk",TRUE,"Low Risk")</f>
        <v>High Risk</v>
      </c>
      <c r="V982">
        <f t="shared" si="15"/>
        <v>6</v>
      </c>
    </row>
    <row r="983" spans="1:22" hidden="1" x14ac:dyDescent="0.2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 s="2">
        <v>71497.789999999994</v>
      </c>
      <c r="H983">
        <v>2</v>
      </c>
      <c r="I983">
        <v>0</v>
      </c>
      <c r="J983">
        <v>0</v>
      </c>
      <c r="K983" s="1">
        <v>151083.79999999999</v>
      </c>
      <c r="L983">
        <v>0</v>
      </c>
      <c r="M983">
        <v>26</v>
      </c>
      <c r="N983">
        <v>4203</v>
      </c>
      <c r="O983">
        <v>5</v>
      </c>
      <c r="P983">
        <v>8</v>
      </c>
      <c r="Q983">
        <v>0.19230769230769232</v>
      </c>
      <c r="R983">
        <v>109278</v>
      </c>
      <c r="S983" t="str" cm="1">
        <f t="array" ref="S983">_xlfn.IFS(E986&lt;30,"18-29",E986&lt;45,"30-44",TRUE,"45+")</f>
        <v>18-29</v>
      </c>
      <c r="T983" t="str" cm="1">
        <f t="array" ref="T983">_xlfn.IFS(F983&lt;=2,"0-2 Years",F983&lt;=5,"3-5 Years",F983&lt;=8,"6-8 Years",TRUE,"9-10 Years")</f>
        <v>0-2 Years</v>
      </c>
      <c r="U983" t="str" cm="1">
        <f t="array" ref="U983">_xlfn.IFS(P983&gt;60,"High Risk",P983&gt;30,"Medium Risk",TRUE,"Low Risk")</f>
        <v>Low Risk</v>
      </c>
      <c r="V983">
        <f t="shared" si="15"/>
        <v>4</v>
      </c>
    </row>
    <row r="984" spans="1:22" hidden="1" x14ac:dyDescent="0.2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 s="2">
        <v>0</v>
      </c>
      <c r="H984">
        <v>2</v>
      </c>
      <c r="I984">
        <v>1</v>
      </c>
      <c r="J984">
        <v>1</v>
      </c>
      <c r="K984" s="1">
        <v>777.37</v>
      </c>
      <c r="L984">
        <v>0</v>
      </c>
      <c r="M984">
        <v>5</v>
      </c>
      <c r="N984">
        <v>4697</v>
      </c>
      <c r="O984">
        <v>7</v>
      </c>
      <c r="P984">
        <v>154</v>
      </c>
      <c r="Q984">
        <v>1</v>
      </c>
      <c r="R984">
        <v>23485</v>
      </c>
      <c r="S984" t="str" cm="1">
        <f t="array" ref="S984">_xlfn.IFS(E987&lt;30,"18-29",E987&lt;45,"30-44",TRUE,"45+")</f>
        <v>30-44</v>
      </c>
      <c r="T984" t="str" cm="1">
        <f t="array" ref="T984">_xlfn.IFS(F984&lt;=2,"0-2 Years",F984&lt;=5,"3-5 Years",F984&lt;=8,"6-8 Years",TRUE,"9-10 Years")</f>
        <v>6-8 Years</v>
      </c>
      <c r="U984" t="str" cm="1">
        <f t="array" ref="U984">_xlfn.IFS(P984&gt;60,"High Risk",P984&gt;30,"Medium Risk",TRUE,"Low Risk")</f>
        <v>High Risk</v>
      </c>
      <c r="V984">
        <f t="shared" si="15"/>
        <v>3</v>
      </c>
    </row>
    <row r="985" spans="1:22" hidden="1" x14ac:dyDescent="0.2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 s="2">
        <v>128100.28</v>
      </c>
      <c r="H985">
        <v>1</v>
      </c>
      <c r="I985">
        <v>0</v>
      </c>
      <c r="J985">
        <v>0</v>
      </c>
      <c r="K985" s="1">
        <v>69454.240000000005</v>
      </c>
      <c r="L985">
        <v>1</v>
      </c>
      <c r="M985">
        <v>23</v>
      </c>
      <c r="N985">
        <v>3931</v>
      </c>
      <c r="O985">
        <v>0</v>
      </c>
      <c r="P985">
        <v>105</v>
      </c>
      <c r="Q985">
        <v>0</v>
      </c>
      <c r="R985">
        <v>90413</v>
      </c>
      <c r="S985" t="str" cm="1">
        <f t="array" ref="S985">_xlfn.IFS(E988&lt;30,"18-29",E988&lt;45,"30-44",TRUE,"45+")</f>
        <v>30-44</v>
      </c>
      <c r="T985" t="str" cm="1">
        <f t="array" ref="T985">_xlfn.IFS(F985&lt;=2,"0-2 Years",F985&lt;=5,"3-5 Years",F985&lt;=8,"6-8 Years",TRUE,"9-10 Years")</f>
        <v>6-8 Years</v>
      </c>
      <c r="U985" t="str" cm="1">
        <f t="array" ref="U985">_xlfn.IFS(P985&gt;60,"High Risk",P985&gt;30,"Medium Risk",TRUE,"Low Risk")</f>
        <v>High Risk</v>
      </c>
      <c r="V985">
        <f t="shared" si="15"/>
        <v>5</v>
      </c>
    </row>
    <row r="986" spans="1:22" hidden="1" x14ac:dyDescent="0.2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 s="2">
        <v>124532.78</v>
      </c>
      <c r="H986">
        <v>2</v>
      </c>
      <c r="I986">
        <v>0</v>
      </c>
      <c r="J986">
        <v>1</v>
      </c>
      <c r="K986" s="1">
        <v>11723.57</v>
      </c>
      <c r="L986">
        <v>0</v>
      </c>
      <c r="M986">
        <v>24</v>
      </c>
      <c r="N986">
        <v>884</v>
      </c>
      <c r="O986">
        <v>7</v>
      </c>
      <c r="P986">
        <v>79</v>
      </c>
      <c r="Q986">
        <v>0.29166666666666669</v>
      </c>
      <c r="R986">
        <v>21216</v>
      </c>
      <c r="S986" t="str" cm="1">
        <f t="array" ref="S986">_xlfn.IFS(E989&lt;30,"18-29",E989&lt;45,"30-44",TRUE,"45+")</f>
        <v>30-44</v>
      </c>
      <c r="T986" t="str" cm="1">
        <f t="array" ref="T986">_xlfn.IFS(F986&lt;=2,"0-2 Years",F986&lt;=5,"3-5 Years",F986&lt;=8,"6-8 Years",TRUE,"9-10 Years")</f>
        <v>0-2 Years</v>
      </c>
      <c r="U986" t="str" cm="1">
        <f t="array" ref="U986">_xlfn.IFS(P986&gt;60,"High Risk",P986&gt;30,"Medium Risk",TRUE,"Low Risk")</f>
        <v>High Risk</v>
      </c>
      <c r="V986">
        <f t="shared" si="15"/>
        <v>1</v>
      </c>
    </row>
    <row r="987" spans="1:22" hidden="1" x14ac:dyDescent="0.2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 s="2">
        <v>82293.820000000007</v>
      </c>
      <c r="H987">
        <v>2</v>
      </c>
      <c r="I987">
        <v>1</v>
      </c>
      <c r="J987">
        <v>1</v>
      </c>
      <c r="K987" s="1">
        <v>91565.25</v>
      </c>
      <c r="L987">
        <v>0</v>
      </c>
      <c r="M987">
        <v>29</v>
      </c>
      <c r="N987">
        <v>1768</v>
      </c>
      <c r="O987">
        <v>8</v>
      </c>
      <c r="P987">
        <v>140</v>
      </c>
      <c r="Q987">
        <v>0.27586206896551724</v>
      </c>
      <c r="R987">
        <v>51272</v>
      </c>
      <c r="S987" t="str" cm="1">
        <f t="array" ref="S987">_xlfn.IFS(E990&lt;30,"18-29",E990&lt;45,"30-44",TRUE,"45+")</f>
        <v>30-44</v>
      </c>
      <c r="T987" t="str" cm="1">
        <f t="array" ref="T987">_xlfn.IFS(F987&lt;=2,"0-2 Years",F987&lt;=5,"3-5 Years",F987&lt;=8,"6-8 Years",TRUE,"9-10 Years")</f>
        <v>9-10 Years</v>
      </c>
      <c r="U987" t="str" cm="1">
        <f t="array" ref="U987">_xlfn.IFS(P987&gt;60,"High Risk",P987&gt;30,"Medium Risk",TRUE,"Low Risk")</f>
        <v>High Risk</v>
      </c>
      <c r="V987">
        <f t="shared" si="15"/>
        <v>0</v>
      </c>
    </row>
    <row r="988" spans="1:22" x14ac:dyDescent="0.2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 s="2">
        <v>142120.91</v>
      </c>
      <c r="H988">
        <v>1</v>
      </c>
      <c r="I988">
        <v>1</v>
      </c>
      <c r="J988">
        <v>0</v>
      </c>
      <c r="K988" s="1">
        <v>79616.37</v>
      </c>
      <c r="L988">
        <v>0</v>
      </c>
      <c r="M988">
        <v>4</v>
      </c>
      <c r="N988">
        <v>2021</v>
      </c>
      <c r="O988">
        <v>1</v>
      </c>
      <c r="P988">
        <v>118</v>
      </c>
      <c r="Q988">
        <v>0.25</v>
      </c>
      <c r="R988">
        <v>8084</v>
      </c>
      <c r="S988" t="str" cm="1">
        <f t="array" ref="S988">_xlfn.IFS(E991&lt;30,"18-29",E991&lt;45,"30-44",TRUE,"45+")</f>
        <v>45+</v>
      </c>
      <c r="T988" t="str" cm="1">
        <f t="array" ref="T988">_xlfn.IFS(F988&lt;=2,"0-2 Years",F988&lt;=5,"3-5 Years",F988&lt;=8,"6-8 Years",TRUE,"9-10 Years")</f>
        <v>0-2 Years</v>
      </c>
      <c r="U988" t="str" cm="1">
        <f t="array" ref="U988">_xlfn.IFS(P988&gt;60,"High Risk",P988&gt;30,"Medium Risk",TRUE,"Low Risk")</f>
        <v>High Risk</v>
      </c>
      <c r="V988">
        <f t="shared" si="15"/>
        <v>6</v>
      </c>
    </row>
    <row r="989" spans="1:22" x14ac:dyDescent="0.2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 s="2">
        <v>151839.26</v>
      </c>
      <c r="H989">
        <v>1</v>
      </c>
      <c r="I989">
        <v>1</v>
      </c>
      <c r="J989">
        <v>0</v>
      </c>
      <c r="K989" s="1">
        <v>102299.81</v>
      </c>
      <c r="L989">
        <v>1</v>
      </c>
      <c r="M989">
        <v>16</v>
      </c>
      <c r="N989">
        <v>3652</v>
      </c>
      <c r="O989">
        <v>0</v>
      </c>
      <c r="P989">
        <v>177</v>
      </c>
      <c r="Q989">
        <v>0</v>
      </c>
      <c r="R989">
        <v>58432</v>
      </c>
      <c r="S989" t="str" cm="1">
        <f t="array" ref="S989">_xlfn.IFS(E992&lt;30,"18-29",E992&lt;45,"30-44",TRUE,"45+")</f>
        <v>30-44</v>
      </c>
      <c r="T989" t="str" cm="1">
        <f t="array" ref="T989">_xlfn.IFS(F989&lt;=2,"0-2 Years",F989&lt;=5,"3-5 Years",F989&lt;=8,"6-8 Years",TRUE,"9-10 Years")</f>
        <v>0-2 Years</v>
      </c>
      <c r="U989" t="str" cm="1">
        <f t="array" ref="U989">_xlfn.IFS(P989&gt;60,"High Risk",P989&gt;30,"Medium Risk",TRUE,"Low Risk")</f>
        <v>High Risk</v>
      </c>
      <c r="V989">
        <f t="shared" si="15"/>
        <v>6</v>
      </c>
    </row>
    <row r="990" spans="1:22" hidden="1" x14ac:dyDescent="0.2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 s="2">
        <v>149620.88</v>
      </c>
      <c r="H990">
        <v>2</v>
      </c>
      <c r="I990">
        <v>1</v>
      </c>
      <c r="J990">
        <v>1</v>
      </c>
      <c r="K990" s="1">
        <v>104533.51</v>
      </c>
      <c r="L990">
        <v>0</v>
      </c>
      <c r="M990">
        <v>30</v>
      </c>
      <c r="N990">
        <v>2541</v>
      </c>
      <c r="O990">
        <v>5</v>
      </c>
      <c r="P990">
        <v>114</v>
      </c>
      <c r="Q990">
        <v>0.16666666666666666</v>
      </c>
      <c r="R990">
        <v>76230</v>
      </c>
      <c r="S990" t="str" cm="1">
        <f t="array" ref="S990">_xlfn.IFS(E993&lt;30,"18-29",E993&lt;45,"30-44",TRUE,"45+")</f>
        <v>30-44</v>
      </c>
      <c r="T990" t="str" cm="1">
        <f t="array" ref="T990">_xlfn.IFS(F990&lt;=2,"0-2 Years",F990&lt;=5,"3-5 Years",F990&lt;=8,"6-8 Years",TRUE,"9-10 Years")</f>
        <v>6-8 Years</v>
      </c>
      <c r="U990" t="str" cm="1">
        <f t="array" ref="U990">_xlfn.IFS(P990&gt;60,"High Risk",P990&gt;30,"Medium Risk",TRUE,"Low Risk")</f>
        <v>High Risk</v>
      </c>
      <c r="V990">
        <f t="shared" si="15"/>
        <v>0</v>
      </c>
    </row>
    <row r="991" spans="1:22" x14ac:dyDescent="0.2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 s="2">
        <v>168197.66</v>
      </c>
      <c r="H991">
        <v>1</v>
      </c>
      <c r="I991">
        <v>1</v>
      </c>
      <c r="J991">
        <v>0</v>
      </c>
      <c r="K991" s="1">
        <v>140765.57</v>
      </c>
      <c r="L991">
        <v>1</v>
      </c>
      <c r="M991">
        <v>18</v>
      </c>
      <c r="N991">
        <v>4724</v>
      </c>
      <c r="O991">
        <v>4</v>
      </c>
      <c r="P991">
        <v>35</v>
      </c>
      <c r="Q991">
        <v>0.22222222222222221</v>
      </c>
      <c r="R991">
        <v>85032</v>
      </c>
      <c r="S991" t="str" cm="1">
        <f t="array" ref="S991">_xlfn.IFS(E994&lt;30,"18-29",E994&lt;45,"30-44",TRUE,"45+")</f>
        <v>30-44</v>
      </c>
      <c r="T991" t="str" cm="1">
        <f t="array" ref="T991">_xlfn.IFS(F991&lt;=2,"0-2 Years",F991&lt;=5,"3-5 Years",F991&lt;=8,"6-8 Years",TRUE,"9-10 Years")</f>
        <v>3-5 Years</v>
      </c>
      <c r="U991" t="str" cm="1">
        <f t="array" ref="U991">_xlfn.IFS(P991&gt;60,"High Risk",P991&gt;30,"Medium Risk",TRUE,"Low Risk")</f>
        <v>Medium Risk</v>
      </c>
      <c r="V991">
        <f t="shared" si="15"/>
        <v>6</v>
      </c>
    </row>
    <row r="992" spans="1:22" hidden="1" x14ac:dyDescent="0.2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 s="2">
        <v>93147</v>
      </c>
      <c r="H992">
        <v>2</v>
      </c>
      <c r="I992">
        <v>1</v>
      </c>
      <c r="J992">
        <v>0</v>
      </c>
      <c r="K992" s="1">
        <v>66214.13</v>
      </c>
      <c r="L992">
        <v>0</v>
      </c>
      <c r="M992">
        <v>12</v>
      </c>
      <c r="N992">
        <v>4114</v>
      </c>
      <c r="O992">
        <v>10</v>
      </c>
      <c r="P992">
        <v>22</v>
      </c>
      <c r="Q992">
        <v>0.83333333333333337</v>
      </c>
      <c r="R992">
        <v>49368</v>
      </c>
      <c r="S992" t="str" cm="1">
        <f t="array" ref="S992">_xlfn.IFS(E995&lt;30,"18-29",E995&lt;45,"30-44",TRUE,"45+")</f>
        <v>18-29</v>
      </c>
      <c r="T992" t="str" cm="1">
        <f t="array" ref="T992">_xlfn.IFS(F992&lt;=2,"0-2 Years",F992&lt;=5,"3-5 Years",F992&lt;=8,"6-8 Years",TRUE,"9-10 Years")</f>
        <v>3-5 Years</v>
      </c>
      <c r="U992" t="str" cm="1">
        <f t="array" ref="U992">_xlfn.IFS(P992&gt;60,"High Risk",P992&gt;30,"Medium Risk",TRUE,"Low Risk")</f>
        <v>Low Risk</v>
      </c>
      <c r="V992">
        <f t="shared" si="15"/>
        <v>3</v>
      </c>
    </row>
    <row r="993" spans="1:22" hidden="1" x14ac:dyDescent="0.2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 s="2">
        <v>97440.02</v>
      </c>
      <c r="H993">
        <v>2</v>
      </c>
      <c r="I993">
        <v>1</v>
      </c>
      <c r="J993">
        <v>1</v>
      </c>
      <c r="K993" s="1">
        <v>139816.1</v>
      </c>
      <c r="L993">
        <v>0</v>
      </c>
      <c r="M993">
        <v>27</v>
      </c>
      <c r="N993">
        <v>1959</v>
      </c>
      <c r="O993">
        <v>0</v>
      </c>
      <c r="P993">
        <v>19</v>
      </c>
      <c r="Q993">
        <v>0</v>
      </c>
      <c r="R993">
        <v>52893</v>
      </c>
      <c r="S993" t="str" cm="1">
        <f t="array" ref="S993">_xlfn.IFS(E996&lt;30,"18-29",E996&lt;45,"30-44",TRUE,"45+")</f>
        <v>30-44</v>
      </c>
      <c r="T993" t="str" cm="1">
        <f t="array" ref="T993">_xlfn.IFS(F993&lt;=2,"0-2 Years",F993&lt;=5,"3-5 Years",F993&lt;=8,"6-8 Years",TRUE,"9-10 Years")</f>
        <v>0-2 Years</v>
      </c>
      <c r="U993" t="str" cm="1">
        <f t="array" ref="U993">_xlfn.IFS(P993&gt;60,"High Risk",P993&gt;30,"Medium Risk",TRUE,"Low Risk")</f>
        <v>Low Risk</v>
      </c>
      <c r="V993">
        <f t="shared" si="15"/>
        <v>1</v>
      </c>
    </row>
    <row r="994" spans="1:22" hidden="1" x14ac:dyDescent="0.2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 s="2">
        <v>65046.080000000002</v>
      </c>
      <c r="H994">
        <v>2</v>
      </c>
      <c r="I994">
        <v>0</v>
      </c>
      <c r="J994">
        <v>1</v>
      </c>
      <c r="K994" s="1">
        <v>140139.28</v>
      </c>
      <c r="L994">
        <v>0</v>
      </c>
      <c r="M994">
        <v>20</v>
      </c>
      <c r="N994">
        <v>1007</v>
      </c>
      <c r="O994">
        <v>6</v>
      </c>
      <c r="P994">
        <v>83</v>
      </c>
      <c r="Q994">
        <v>0.3</v>
      </c>
      <c r="R994">
        <v>20140</v>
      </c>
      <c r="S994" t="str" cm="1">
        <f t="array" ref="S994">_xlfn.IFS(E997&lt;30,"18-29",E997&lt;45,"30-44",TRUE,"45+")</f>
        <v>18-29</v>
      </c>
      <c r="T994" t="str" cm="1">
        <f t="array" ref="T994">_xlfn.IFS(F994&lt;=2,"0-2 Years",F994&lt;=5,"3-5 Years",F994&lt;=8,"6-8 Years",TRUE,"9-10 Years")</f>
        <v>3-5 Years</v>
      </c>
      <c r="U994" t="str" cm="1">
        <f t="array" ref="U994">_xlfn.IFS(P994&gt;60,"High Risk",P994&gt;30,"Medium Risk",TRUE,"Low Risk")</f>
        <v>High Risk</v>
      </c>
      <c r="V994">
        <f t="shared" si="15"/>
        <v>0</v>
      </c>
    </row>
    <row r="995" spans="1:22" hidden="1" x14ac:dyDescent="0.2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 s="2">
        <v>95357.49</v>
      </c>
      <c r="H995">
        <v>1</v>
      </c>
      <c r="I995">
        <v>0</v>
      </c>
      <c r="J995">
        <v>0</v>
      </c>
      <c r="K995" s="1">
        <v>102297.15</v>
      </c>
      <c r="L995">
        <v>0</v>
      </c>
      <c r="M995">
        <v>26</v>
      </c>
      <c r="N995">
        <v>4395</v>
      </c>
      <c r="O995">
        <v>3</v>
      </c>
      <c r="P995">
        <v>122</v>
      </c>
      <c r="Q995">
        <v>0.11538461538461539</v>
      </c>
      <c r="R995">
        <v>114270</v>
      </c>
      <c r="S995" t="str" cm="1">
        <f t="array" ref="S995">_xlfn.IFS(E998&lt;30,"18-29",E998&lt;45,"30-44",TRUE,"45+")</f>
        <v>30-44</v>
      </c>
      <c r="T995" t="str" cm="1">
        <f t="array" ref="T995">_xlfn.IFS(F995&lt;=2,"0-2 Years",F995&lt;=5,"3-5 Years",F995&lt;=8,"6-8 Years",TRUE,"9-10 Years")</f>
        <v>6-8 Years</v>
      </c>
      <c r="U995" t="str" cm="1">
        <f t="array" ref="U995">_xlfn.IFS(P995&gt;60,"High Risk",P995&gt;30,"Medium Risk",TRUE,"Low Risk")</f>
        <v>High Risk</v>
      </c>
      <c r="V995">
        <f t="shared" si="15"/>
        <v>5</v>
      </c>
    </row>
    <row r="996" spans="1:22" hidden="1" x14ac:dyDescent="0.2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 s="2">
        <v>123105.88</v>
      </c>
      <c r="H996">
        <v>2</v>
      </c>
      <c r="I996">
        <v>1</v>
      </c>
      <c r="J996">
        <v>0</v>
      </c>
      <c r="K996" s="1">
        <v>145765.82999999999</v>
      </c>
      <c r="L996">
        <v>0</v>
      </c>
      <c r="M996">
        <v>30</v>
      </c>
      <c r="N996">
        <v>1124</v>
      </c>
      <c r="O996">
        <v>3</v>
      </c>
      <c r="P996">
        <v>144</v>
      </c>
      <c r="Q996">
        <v>0.1</v>
      </c>
      <c r="R996">
        <v>33720</v>
      </c>
      <c r="S996" t="str" cm="1">
        <f t="array" ref="S996">_xlfn.IFS(E999&lt;30,"18-29",E999&lt;45,"30-44",TRUE,"45+")</f>
        <v>45+</v>
      </c>
      <c r="T996" t="str" cm="1">
        <f t="array" ref="T996">_xlfn.IFS(F996&lt;=2,"0-2 Years",F996&lt;=5,"3-5 Years",F996&lt;=8,"6-8 Years",TRUE,"9-10 Years")</f>
        <v>9-10 Years</v>
      </c>
      <c r="U996" t="str" cm="1">
        <f t="array" ref="U996">_xlfn.IFS(P996&gt;60,"High Risk",P996&gt;30,"Medium Risk",TRUE,"Low Risk")</f>
        <v>High Risk</v>
      </c>
      <c r="V996">
        <f t="shared" si="15"/>
        <v>3</v>
      </c>
    </row>
    <row r="997" spans="1:22" hidden="1" x14ac:dyDescent="0.2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 s="2">
        <v>0</v>
      </c>
      <c r="H997">
        <v>3</v>
      </c>
      <c r="I997">
        <v>0</v>
      </c>
      <c r="J997">
        <v>1</v>
      </c>
      <c r="K997" s="1">
        <v>83912.24</v>
      </c>
      <c r="L997">
        <v>0</v>
      </c>
      <c r="M997">
        <v>1</v>
      </c>
      <c r="N997">
        <v>3714</v>
      </c>
      <c r="O997">
        <v>9</v>
      </c>
      <c r="P997">
        <v>46</v>
      </c>
      <c r="Q997">
        <v>1</v>
      </c>
      <c r="R997">
        <v>3714</v>
      </c>
      <c r="S997" t="str" cm="1">
        <f t="array" ref="S997">_xlfn.IFS(E1000&lt;30,"18-29",E1000&lt;45,"30-44",TRUE,"45+")</f>
        <v>18-29</v>
      </c>
      <c r="T997" t="str" cm="1">
        <f t="array" ref="T997">_xlfn.IFS(F997&lt;=2,"0-2 Years",F997&lt;=5,"3-5 Years",F997&lt;=8,"6-8 Years",TRUE,"9-10 Years")</f>
        <v>9-10 Years</v>
      </c>
      <c r="U997" t="str" cm="1">
        <f t="array" ref="U997">_xlfn.IFS(P997&gt;60,"High Risk",P997&gt;30,"Medium Risk",TRUE,"Low Risk")</f>
        <v>Medium Risk</v>
      </c>
      <c r="V997">
        <f t="shared" si="15"/>
        <v>3</v>
      </c>
    </row>
    <row r="998" spans="1:22" hidden="1" x14ac:dyDescent="0.2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 s="2">
        <v>0</v>
      </c>
      <c r="H998">
        <v>2</v>
      </c>
      <c r="I998">
        <v>0</v>
      </c>
      <c r="J998">
        <v>1</v>
      </c>
      <c r="K998" s="1">
        <v>78439.73</v>
      </c>
      <c r="L998">
        <v>0</v>
      </c>
      <c r="M998">
        <v>17</v>
      </c>
      <c r="N998">
        <v>2328</v>
      </c>
      <c r="O998">
        <v>3</v>
      </c>
      <c r="P998">
        <v>93</v>
      </c>
      <c r="Q998">
        <v>0.17647058823529413</v>
      </c>
      <c r="R998">
        <v>39576</v>
      </c>
      <c r="S998" t="str" cm="1">
        <f t="array" ref="S998">_xlfn.IFS(E1001&lt;30,"18-29",E1001&lt;45,"30-44",TRUE,"45+")</f>
        <v>30-44</v>
      </c>
      <c r="T998" t="str" cm="1">
        <f t="array" ref="T998">_xlfn.IFS(F998&lt;=2,"0-2 Years",F998&lt;=5,"3-5 Years",F998&lt;=8,"6-8 Years",TRUE,"9-10 Years")</f>
        <v>3-5 Years</v>
      </c>
      <c r="U998" t="str" cm="1">
        <f t="array" ref="U998">_xlfn.IFS(P998&gt;60,"High Risk",P998&gt;30,"Medium Risk",TRUE,"Low Risk")</f>
        <v>High Risk</v>
      </c>
      <c r="V998">
        <f t="shared" si="15"/>
        <v>3</v>
      </c>
    </row>
    <row r="999" spans="1:22" hidden="1" x14ac:dyDescent="0.2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 s="2">
        <v>121286.27</v>
      </c>
      <c r="H999">
        <v>1</v>
      </c>
      <c r="I999">
        <v>0</v>
      </c>
      <c r="J999">
        <v>1</v>
      </c>
      <c r="K999" s="1">
        <v>6776.92</v>
      </c>
      <c r="L999">
        <v>0</v>
      </c>
      <c r="M999">
        <v>23</v>
      </c>
      <c r="N999">
        <v>4332</v>
      </c>
      <c r="O999">
        <v>3</v>
      </c>
      <c r="P999">
        <v>23</v>
      </c>
      <c r="Q999">
        <v>0.13043478260869565</v>
      </c>
      <c r="R999">
        <v>99636</v>
      </c>
      <c r="S999" t="str" cm="1">
        <f t="array" ref="S999">_xlfn.IFS(E1002&lt;30,"18-29",E1002&lt;45,"30-44",TRUE,"45+")</f>
        <v>30-44</v>
      </c>
      <c r="T999" t="str" cm="1">
        <f t="array" ref="T999">_xlfn.IFS(F999&lt;=2,"0-2 Years",F999&lt;=5,"3-5 Years",F999&lt;=8,"6-8 Years",TRUE,"9-10 Years")</f>
        <v>6-8 Years</v>
      </c>
      <c r="U999" t="str" cm="1">
        <f t="array" ref="U999">_xlfn.IFS(P999&gt;60,"High Risk",P999&gt;30,"Medium Risk",TRUE,"Low Risk")</f>
        <v>Low Risk</v>
      </c>
      <c r="V999">
        <f t="shared" si="15"/>
        <v>3</v>
      </c>
    </row>
    <row r="1000" spans="1:22" hidden="1" x14ac:dyDescent="0.2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 s="2">
        <v>167738.82</v>
      </c>
      <c r="H1000">
        <v>2</v>
      </c>
      <c r="I1000">
        <v>1</v>
      </c>
      <c r="J1000">
        <v>1</v>
      </c>
      <c r="K1000" s="1">
        <v>9903.42</v>
      </c>
      <c r="L1000">
        <v>0</v>
      </c>
      <c r="M1000">
        <v>30</v>
      </c>
      <c r="N1000">
        <v>1830</v>
      </c>
      <c r="O1000">
        <v>10</v>
      </c>
      <c r="P1000">
        <v>105</v>
      </c>
      <c r="Q1000">
        <v>0.33333333333333331</v>
      </c>
      <c r="R1000">
        <v>54900</v>
      </c>
      <c r="S1000" t="str" cm="1">
        <f t="array" ref="S1000">_xlfn.IFS(E1003&lt;30,"18-29",E1003&lt;45,"30-44",TRUE,"45+")</f>
        <v>30-44</v>
      </c>
      <c r="T1000" t="str" cm="1">
        <f t="array" ref="T1000">_xlfn.IFS(F1000&lt;=2,"0-2 Years",F1000&lt;=5,"3-5 Years",F1000&lt;=8,"6-8 Years",TRUE,"9-10 Years")</f>
        <v>3-5 Years</v>
      </c>
      <c r="U1000" t="str" cm="1">
        <f t="array" ref="U1000">_xlfn.IFS(P1000&gt;60,"High Risk",P1000&gt;30,"Medium Risk",TRUE,"Low Risk")</f>
        <v>High Risk</v>
      </c>
      <c r="V1000">
        <f t="shared" si="15"/>
        <v>0</v>
      </c>
    </row>
    <row r="1001" spans="1:22" x14ac:dyDescent="0.2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 s="2">
        <v>104091.29</v>
      </c>
      <c r="H1001">
        <v>1</v>
      </c>
      <c r="I1001">
        <v>0</v>
      </c>
      <c r="J1001">
        <v>0</v>
      </c>
      <c r="K1001" s="1">
        <v>91561.91</v>
      </c>
      <c r="L1001">
        <v>0</v>
      </c>
      <c r="M1001">
        <v>24</v>
      </c>
      <c r="N1001">
        <v>4621</v>
      </c>
      <c r="O1001">
        <v>5</v>
      </c>
      <c r="P1001">
        <v>20</v>
      </c>
      <c r="Q1001">
        <v>0.20833333333333334</v>
      </c>
      <c r="R1001">
        <v>110904</v>
      </c>
      <c r="S1001" t="str" cm="1">
        <f t="array" ref="S1001">_xlfn.IFS(E1004&lt;30,"18-29",E1004&lt;45,"30-44",TRUE,"45+")</f>
        <v>30-44</v>
      </c>
      <c r="T1001" t="str" cm="1">
        <f t="array" ref="T1001">_xlfn.IFS(F1001&lt;=2,"0-2 Years",F1001&lt;=5,"3-5 Years",F1001&lt;=8,"6-8 Years",TRUE,"9-10 Years")</f>
        <v>0-2 Years</v>
      </c>
      <c r="U1001" t="str" cm="1">
        <f t="array" ref="U1001">_xlfn.IFS(P1001&gt;60,"High Risk",P1001&gt;30,"Medium Risk",TRUE,"Low Risk")</f>
        <v>Low Risk</v>
      </c>
      <c r="V1001">
        <f t="shared" si="15"/>
        <v>6</v>
      </c>
    </row>
    <row r="1002" spans="1:22" hidden="1" x14ac:dyDescent="0.2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 s="2">
        <v>121980.56</v>
      </c>
      <c r="H1002">
        <v>2</v>
      </c>
      <c r="I1002">
        <v>1</v>
      </c>
      <c r="J1002">
        <v>0</v>
      </c>
      <c r="K1002" s="1">
        <v>4027.02</v>
      </c>
      <c r="L1002">
        <v>0</v>
      </c>
      <c r="M1002">
        <v>9</v>
      </c>
      <c r="N1002">
        <v>889</v>
      </c>
      <c r="O1002">
        <v>0</v>
      </c>
      <c r="P1002">
        <v>173</v>
      </c>
      <c r="Q1002">
        <v>0</v>
      </c>
      <c r="R1002">
        <v>8001</v>
      </c>
      <c r="S1002" t="str" cm="1">
        <f t="array" ref="S1002">_xlfn.IFS(E1005&lt;30,"18-29",E1005&lt;45,"30-44",TRUE,"45+")</f>
        <v>30-44</v>
      </c>
      <c r="T1002" t="str" cm="1">
        <f t="array" ref="T1002">_xlfn.IFS(F1002&lt;=2,"0-2 Years",F1002&lt;=5,"3-5 Years",F1002&lt;=8,"6-8 Years",TRUE,"9-10 Years")</f>
        <v>6-8 Years</v>
      </c>
      <c r="U1002" t="str" cm="1">
        <f t="array" ref="U1002">_xlfn.IFS(P1002&gt;60,"High Risk",P1002&gt;30,"Medium Risk",TRUE,"Low Risk")</f>
        <v>High Risk</v>
      </c>
      <c r="V1002">
        <f t="shared" si="15"/>
        <v>3</v>
      </c>
    </row>
    <row r="1003" spans="1:22" hidden="1" x14ac:dyDescent="0.2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 s="2">
        <v>0</v>
      </c>
      <c r="H1003">
        <v>2</v>
      </c>
      <c r="I1003">
        <v>1</v>
      </c>
      <c r="J1003">
        <v>1</v>
      </c>
      <c r="K1003" s="1">
        <v>116111.51</v>
      </c>
      <c r="L1003">
        <v>0</v>
      </c>
      <c r="M1003">
        <v>22</v>
      </c>
      <c r="N1003">
        <v>4716</v>
      </c>
      <c r="O1003">
        <v>2</v>
      </c>
      <c r="P1003">
        <v>101</v>
      </c>
      <c r="Q1003">
        <v>9.0909090909090912E-2</v>
      </c>
      <c r="R1003">
        <v>103752</v>
      </c>
      <c r="S1003" t="str" cm="1">
        <f t="array" ref="S1003">_xlfn.IFS(E1006&lt;30,"18-29",E1006&lt;45,"30-44",TRUE,"45+")</f>
        <v>18-29</v>
      </c>
      <c r="T1003" t="str" cm="1">
        <f t="array" ref="T1003">_xlfn.IFS(F1003&lt;=2,"0-2 Years",F1003&lt;=5,"3-5 Years",F1003&lt;=8,"6-8 Years",TRUE,"9-10 Years")</f>
        <v>9-10 Years</v>
      </c>
      <c r="U1003" t="str" cm="1">
        <f t="array" ref="U1003">_xlfn.IFS(P1003&gt;60,"High Risk",P1003&gt;30,"Medium Risk",TRUE,"Low Risk")</f>
        <v>High Risk</v>
      </c>
      <c r="V1003">
        <f t="shared" si="15"/>
        <v>3</v>
      </c>
    </row>
    <row r="1004" spans="1:22" hidden="1" x14ac:dyDescent="0.2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 s="2">
        <v>50880.98</v>
      </c>
      <c r="H1004">
        <v>2</v>
      </c>
      <c r="I1004">
        <v>1</v>
      </c>
      <c r="J1004">
        <v>1</v>
      </c>
      <c r="K1004" s="1">
        <v>184023.54</v>
      </c>
      <c r="L1004">
        <v>0</v>
      </c>
      <c r="M1004">
        <v>10</v>
      </c>
      <c r="N1004">
        <v>1944</v>
      </c>
      <c r="O1004">
        <v>5</v>
      </c>
      <c r="P1004">
        <v>14</v>
      </c>
      <c r="Q1004">
        <v>0.5</v>
      </c>
      <c r="R1004">
        <v>19440</v>
      </c>
      <c r="S1004" t="str" cm="1">
        <f t="array" ref="S1004">_xlfn.IFS(E1007&lt;30,"18-29",E1007&lt;45,"30-44",TRUE,"45+")</f>
        <v>45+</v>
      </c>
      <c r="T1004" t="str" cm="1">
        <f t="array" ref="T1004">_xlfn.IFS(F1004&lt;=2,"0-2 Years",F1004&lt;=5,"3-5 Years",F1004&lt;=8,"6-8 Years",TRUE,"9-10 Years")</f>
        <v>0-2 Years</v>
      </c>
      <c r="U1004" t="str" cm="1">
        <f t="array" ref="U1004">_xlfn.IFS(P1004&gt;60,"High Risk",P1004&gt;30,"Medium Risk",TRUE,"Low Risk")</f>
        <v>Low Risk</v>
      </c>
      <c r="V1004">
        <f t="shared" si="15"/>
        <v>1</v>
      </c>
    </row>
    <row r="1005" spans="1:22" hidden="1" x14ac:dyDescent="0.2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 s="2">
        <v>175159.9</v>
      </c>
      <c r="H1005">
        <v>2</v>
      </c>
      <c r="I1005">
        <v>0</v>
      </c>
      <c r="J1005">
        <v>0</v>
      </c>
      <c r="K1005" s="1">
        <v>67124.479999999996</v>
      </c>
      <c r="L1005">
        <v>1</v>
      </c>
      <c r="M1005">
        <v>6</v>
      </c>
      <c r="N1005">
        <v>941</v>
      </c>
      <c r="O1005">
        <v>4</v>
      </c>
      <c r="P1005">
        <v>167</v>
      </c>
      <c r="Q1005">
        <v>0.66666666666666663</v>
      </c>
      <c r="R1005">
        <v>5646</v>
      </c>
      <c r="S1005" t="str" cm="1">
        <f t="array" ref="S1005">_xlfn.IFS(E1008&lt;30,"18-29",E1008&lt;45,"30-44",TRUE,"45+")</f>
        <v>30-44</v>
      </c>
      <c r="T1005" t="str" cm="1">
        <f t="array" ref="T1005">_xlfn.IFS(F1005&lt;=2,"0-2 Years",F1005&lt;=5,"3-5 Years",F1005&lt;=8,"6-8 Years",TRUE,"9-10 Years")</f>
        <v>3-5 Years</v>
      </c>
      <c r="U1005" t="str" cm="1">
        <f t="array" ref="U1005">_xlfn.IFS(P1005&gt;60,"High Risk",P1005&gt;30,"Medium Risk",TRUE,"Low Risk")</f>
        <v>High Risk</v>
      </c>
      <c r="V1005">
        <f t="shared" si="15"/>
        <v>3</v>
      </c>
    </row>
    <row r="1006" spans="1:22" hidden="1" x14ac:dyDescent="0.2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 s="2">
        <v>105514.69</v>
      </c>
      <c r="H1006">
        <v>2</v>
      </c>
      <c r="I1006">
        <v>1</v>
      </c>
      <c r="J1006">
        <v>0</v>
      </c>
      <c r="K1006" s="1">
        <v>50070.59</v>
      </c>
      <c r="L1006">
        <v>0</v>
      </c>
      <c r="M1006">
        <v>7</v>
      </c>
      <c r="N1006">
        <v>1055</v>
      </c>
      <c r="O1006">
        <v>5</v>
      </c>
      <c r="P1006">
        <v>138</v>
      </c>
      <c r="Q1006">
        <v>0.7142857142857143</v>
      </c>
      <c r="R1006">
        <v>7385</v>
      </c>
      <c r="S1006" t="str" cm="1">
        <f t="array" ref="S1006">_xlfn.IFS(E1009&lt;30,"18-29",E1009&lt;45,"30-44",TRUE,"45+")</f>
        <v>30-44</v>
      </c>
      <c r="T1006" t="str" cm="1">
        <f t="array" ref="T1006">_xlfn.IFS(F1006&lt;=2,"0-2 Years",F1006&lt;=5,"3-5 Years",F1006&lt;=8,"6-8 Years",TRUE,"9-10 Years")</f>
        <v>6-8 Years</v>
      </c>
      <c r="U1006" t="str" cm="1">
        <f t="array" ref="U1006">_xlfn.IFS(P1006&gt;60,"High Risk",P1006&gt;30,"Medium Risk",TRUE,"Low Risk")</f>
        <v>High Risk</v>
      </c>
      <c r="V1006">
        <f t="shared" si="15"/>
        <v>3</v>
      </c>
    </row>
    <row r="1007" spans="1:22" hidden="1" x14ac:dyDescent="0.2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 s="2">
        <v>116497.31</v>
      </c>
      <c r="H1007">
        <v>3</v>
      </c>
      <c r="I1007">
        <v>0</v>
      </c>
      <c r="J1007">
        <v>0</v>
      </c>
      <c r="K1007" s="1">
        <v>53793.1</v>
      </c>
      <c r="L1007">
        <v>1</v>
      </c>
      <c r="M1007">
        <v>3</v>
      </c>
      <c r="N1007">
        <v>4421</v>
      </c>
      <c r="O1007">
        <v>7</v>
      </c>
      <c r="P1007">
        <v>13</v>
      </c>
      <c r="Q1007">
        <v>1</v>
      </c>
      <c r="R1007">
        <v>13263</v>
      </c>
      <c r="S1007" t="str" cm="1">
        <f t="array" ref="S1007">_xlfn.IFS(E1010&lt;30,"18-29",E1010&lt;45,"30-44",TRUE,"45+")</f>
        <v>45+</v>
      </c>
      <c r="T1007" t="str" cm="1">
        <f t="array" ref="T1007">_xlfn.IFS(F1007&lt;=2,"0-2 Years",F1007&lt;=5,"3-5 Years",F1007&lt;=8,"6-8 Years",TRUE,"9-10 Years")</f>
        <v>3-5 Years</v>
      </c>
      <c r="U1007" t="str" cm="1">
        <f t="array" ref="U1007">_xlfn.IFS(P1007&gt;60,"High Risk",P1007&gt;30,"Medium Risk",TRUE,"Low Risk")</f>
        <v>Low Risk</v>
      </c>
      <c r="V1007">
        <f t="shared" si="15"/>
        <v>4</v>
      </c>
    </row>
    <row r="1008" spans="1:22" x14ac:dyDescent="0.2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 s="2">
        <v>0</v>
      </c>
      <c r="H1008">
        <v>2</v>
      </c>
      <c r="I1008">
        <v>1</v>
      </c>
      <c r="J1008">
        <v>0</v>
      </c>
      <c r="K1008" s="1">
        <v>45261.47</v>
      </c>
      <c r="L1008">
        <v>0</v>
      </c>
      <c r="M1008">
        <v>15</v>
      </c>
      <c r="N1008">
        <v>4079</v>
      </c>
      <c r="O1008">
        <v>3</v>
      </c>
      <c r="P1008">
        <v>120</v>
      </c>
      <c r="Q1008">
        <v>0.2</v>
      </c>
      <c r="R1008">
        <v>61185</v>
      </c>
      <c r="S1008" t="str" cm="1">
        <f t="array" ref="S1008">_xlfn.IFS(E1011&lt;30,"18-29",E1011&lt;45,"30-44",TRUE,"45+")</f>
        <v>45+</v>
      </c>
      <c r="T1008" t="str" cm="1">
        <f t="array" ref="T1008">_xlfn.IFS(F1008&lt;=2,"0-2 Years",F1008&lt;=5,"3-5 Years",F1008&lt;=8,"6-8 Years",TRUE,"9-10 Years")</f>
        <v>6-8 Years</v>
      </c>
      <c r="U1008" t="str" cm="1">
        <f t="array" ref="U1008">_xlfn.IFS(P1008&gt;60,"High Risk",P1008&gt;30,"Medium Risk",TRUE,"Low Risk")</f>
        <v>High Risk</v>
      </c>
      <c r="V1008">
        <f t="shared" si="15"/>
        <v>6</v>
      </c>
    </row>
    <row r="1009" spans="1:22" hidden="1" x14ac:dyDescent="0.2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 s="2">
        <v>99824.45</v>
      </c>
      <c r="H1009">
        <v>1</v>
      </c>
      <c r="I1009">
        <v>1</v>
      </c>
      <c r="J1009">
        <v>1</v>
      </c>
      <c r="K1009" s="1">
        <v>36721.4</v>
      </c>
      <c r="L1009">
        <v>0</v>
      </c>
      <c r="M1009">
        <v>18</v>
      </c>
      <c r="N1009">
        <v>1578</v>
      </c>
      <c r="O1009">
        <v>4</v>
      </c>
      <c r="P1009">
        <v>157</v>
      </c>
      <c r="Q1009">
        <v>0.22222222222222221</v>
      </c>
      <c r="R1009">
        <v>28404</v>
      </c>
      <c r="S1009" t="str" cm="1">
        <f t="array" ref="S1009">_xlfn.IFS(E1012&lt;30,"18-29",E1012&lt;45,"30-44",TRUE,"45+")</f>
        <v>30-44</v>
      </c>
      <c r="T1009" t="str" cm="1">
        <f t="array" ref="T1009">_xlfn.IFS(F1009&lt;=2,"0-2 Years",F1009&lt;=5,"3-5 Years",F1009&lt;=8,"6-8 Years",TRUE,"9-10 Years")</f>
        <v>6-8 Years</v>
      </c>
      <c r="U1009" t="str" cm="1">
        <f t="array" ref="U1009">_xlfn.IFS(P1009&gt;60,"High Risk",P1009&gt;30,"Medium Risk",TRUE,"Low Risk")</f>
        <v>High Risk</v>
      </c>
      <c r="V1009">
        <f t="shared" si="15"/>
        <v>2</v>
      </c>
    </row>
    <row r="1010" spans="1:22" x14ac:dyDescent="0.2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 s="2">
        <v>0</v>
      </c>
      <c r="H1010">
        <v>1</v>
      </c>
      <c r="I1010">
        <v>1</v>
      </c>
      <c r="J1010">
        <v>0</v>
      </c>
      <c r="K1010" s="1">
        <v>130009.85</v>
      </c>
      <c r="L1010">
        <v>1</v>
      </c>
      <c r="M1010">
        <v>11</v>
      </c>
      <c r="N1010">
        <v>1127</v>
      </c>
      <c r="O1010">
        <v>9</v>
      </c>
      <c r="P1010">
        <v>127</v>
      </c>
      <c r="Q1010">
        <v>0.81818181818181823</v>
      </c>
      <c r="R1010">
        <v>12397</v>
      </c>
      <c r="S1010" t="str" cm="1">
        <f t="array" ref="S1010">_xlfn.IFS(E1013&lt;30,"18-29",E1013&lt;45,"30-44",TRUE,"45+")</f>
        <v>30-44</v>
      </c>
      <c r="T1010" t="str" cm="1">
        <f t="array" ref="T1010">_xlfn.IFS(F1010&lt;=2,"0-2 Years",F1010&lt;=5,"3-5 Years",F1010&lt;=8,"6-8 Years",TRUE,"9-10 Years")</f>
        <v>6-8 Years</v>
      </c>
      <c r="U1010" t="str" cm="1">
        <f t="array" ref="U1010">_xlfn.IFS(P1010&gt;60,"High Risk",P1010&gt;30,"Medium Risk",TRUE,"Low Risk")</f>
        <v>High Risk</v>
      </c>
      <c r="V1010">
        <f t="shared" si="15"/>
        <v>8</v>
      </c>
    </row>
    <row r="1011" spans="1:22" x14ac:dyDescent="0.2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 s="2">
        <v>0</v>
      </c>
      <c r="H1011">
        <v>1</v>
      </c>
      <c r="I1011">
        <v>1</v>
      </c>
      <c r="J1011">
        <v>1</v>
      </c>
      <c r="K1011" s="1">
        <v>175380.77</v>
      </c>
      <c r="L1011">
        <v>0</v>
      </c>
      <c r="M1011">
        <v>15</v>
      </c>
      <c r="N1011">
        <v>4090</v>
      </c>
      <c r="O1011">
        <v>3</v>
      </c>
      <c r="P1011">
        <v>122</v>
      </c>
      <c r="Q1011">
        <v>0.2</v>
      </c>
      <c r="R1011">
        <v>61350</v>
      </c>
      <c r="S1011" t="str" cm="1">
        <f t="array" ref="S1011">_xlfn.IFS(E1014&lt;30,"18-29",E1014&lt;45,"30-44",TRUE,"45+")</f>
        <v>18-29</v>
      </c>
      <c r="T1011" t="str" cm="1">
        <f t="array" ref="T1011">_xlfn.IFS(F1011&lt;=2,"0-2 Years",F1011&lt;=5,"3-5 Years",F1011&lt;=8,"6-8 Years",TRUE,"9-10 Years")</f>
        <v>0-2 Years</v>
      </c>
      <c r="U1011" t="str" cm="1">
        <f t="array" ref="U1011">_xlfn.IFS(P1011&gt;60,"High Risk",P1011&gt;30,"Medium Risk",TRUE,"Low Risk")</f>
        <v>High Risk</v>
      </c>
      <c r="V1011">
        <f t="shared" si="15"/>
        <v>7</v>
      </c>
    </row>
    <row r="1012" spans="1:22" x14ac:dyDescent="0.2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 s="2">
        <v>0</v>
      </c>
      <c r="H1012">
        <v>1</v>
      </c>
      <c r="I1012">
        <v>1</v>
      </c>
      <c r="J1012">
        <v>0</v>
      </c>
      <c r="K1012" s="1">
        <v>127847.25</v>
      </c>
      <c r="L1012">
        <v>1</v>
      </c>
      <c r="M1012">
        <v>8</v>
      </c>
      <c r="N1012">
        <v>4747</v>
      </c>
      <c r="O1012">
        <v>5</v>
      </c>
      <c r="P1012">
        <v>68</v>
      </c>
      <c r="Q1012">
        <v>0.625</v>
      </c>
      <c r="R1012">
        <v>37976</v>
      </c>
      <c r="S1012" t="str" cm="1">
        <f t="array" ref="S1012">_xlfn.IFS(E1015&lt;30,"18-29",E1015&lt;45,"30-44",TRUE,"45+")</f>
        <v>18-29</v>
      </c>
      <c r="T1012" t="str" cm="1">
        <f t="array" ref="T1012">_xlfn.IFS(F1012&lt;=2,"0-2 Years",F1012&lt;=5,"3-5 Years",F1012&lt;=8,"6-8 Years",TRUE,"9-10 Years")</f>
        <v>9-10 Years</v>
      </c>
      <c r="U1012" t="str" cm="1">
        <f t="array" ref="U1012">_xlfn.IFS(P1012&gt;60,"High Risk",P1012&gt;30,"Medium Risk",TRUE,"Low Risk")</f>
        <v>High Risk</v>
      </c>
      <c r="V1012">
        <f t="shared" si="15"/>
        <v>8</v>
      </c>
    </row>
    <row r="1013" spans="1:22" hidden="1" x14ac:dyDescent="0.2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 s="2">
        <v>122964.88</v>
      </c>
      <c r="H1013">
        <v>1</v>
      </c>
      <c r="I1013">
        <v>1</v>
      </c>
      <c r="J1013">
        <v>1</v>
      </c>
      <c r="K1013" s="1">
        <v>138231.70000000001</v>
      </c>
      <c r="L1013">
        <v>0</v>
      </c>
      <c r="M1013">
        <v>25</v>
      </c>
      <c r="N1013">
        <v>1869</v>
      </c>
      <c r="O1013">
        <v>0</v>
      </c>
      <c r="P1013">
        <v>1</v>
      </c>
      <c r="Q1013">
        <v>0</v>
      </c>
      <c r="R1013">
        <v>46725</v>
      </c>
      <c r="S1013" t="str" cm="1">
        <f t="array" ref="S1013">_xlfn.IFS(E1016&lt;30,"18-29",E1016&lt;45,"30-44",TRUE,"45+")</f>
        <v>30-44</v>
      </c>
      <c r="T1013" t="str" cm="1">
        <f t="array" ref="T1013">_xlfn.IFS(F1013&lt;=2,"0-2 Years",F1013&lt;=5,"3-5 Years",F1013&lt;=8,"6-8 Years",TRUE,"9-10 Years")</f>
        <v>3-5 Years</v>
      </c>
      <c r="U1013" t="str" cm="1">
        <f t="array" ref="U1013">_xlfn.IFS(P1013&gt;60,"High Risk",P1013&gt;30,"Medium Risk",TRUE,"Low Risk")</f>
        <v>Low Risk</v>
      </c>
      <c r="V1013">
        <f t="shared" si="15"/>
        <v>2</v>
      </c>
    </row>
    <row r="1014" spans="1:22" hidden="1" x14ac:dyDescent="0.2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 s="2">
        <v>0</v>
      </c>
      <c r="H1014">
        <v>2</v>
      </c>
      <c r="I1014">
        <v>0</v>
      </c>
      <c r="J1014">
        <v>1</v>
      </c>
      <c r="K1014" s="1">
        <v>48673.18</v>
      </c>
      <c r="L1014">
        <v>0</v>
      </c>
      <c r="M1014">
        <v>21</v>
      </c>
      <c r="N1014">
        <v>113</v>
      </c>
      <c r="O1014">
        <v>1</v>
      </c>
      <c r="P1014">
        <v>110</v>
      </c>
      <c r="Q1014">
        <v>4.7619047619047616E-2</v>
      </c>
      <c r="R1014">
        <v>2373</v>
      </c>
      <c r="S1014" t="str" cm="1">
        <f t="array" ref="S1014">_xlfn.IFS(E1017&lt;30,"18-29",E1017&lt;45,"30-44",TRUE,"45+")</f>
        <v>30-44</v>
      </c>
      <c r="T1014" t="str" cm="1">
        <f t="array" ref="T1014">_xlfn.IFS(F1014&lt;=2,"0-2 Years",F1014&lt;=5,"3-5 Years",F1014&lt;=8,"6-8 Years",TRUE,"9-10 Years")</f>
        <v>3-5 Years</v>
      </c>
      <c r="U1014" t="str" cm="1">
        <f t="array" ref="U1014">_xlfn.IFS(P1014&gt;60,"High Risk",P1014&gt;30,"Medium Risk",TRUE,"Low Risk")</f>
        <v>High Risk</v>
      </c>
      <c r="V1014">
        <f t="shared" si="15"/>
        <v>3</v>
      </c>
    </row>
    <row r="1015" spans="1:22" hidden="1" x14ac:dyDescent="0.2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 s="2">
        <v>0</v>
      </c>
      <c r="H1015">
        <v>2</v>
      </c>
      <c r="I1015">
        <v>1</v>
      </c>
      <c r="J1015">
        <v>1</v>
      </c>
      <c r="K1015" s="1">
        <v>70668.77</v>
      </c>
      <c r="L1015">
        <v>0</v>
      </c>
      <c r="M1015">
        <v>3</v>
      </c>
      <c r="N1015">
        <v>3179</v>
      </c>
      <c r="O1015">
        <v>6</v>
      </c>
      <c r="P1015">
        <v>144</v>
      </c>
      <c r="Q1015">
        <v>1</v>
      </c>
      <c r="R1015">
        <v>9537</v>
      </c>
      <c r="S1015" t="str" cm="1">
        <f t="array" ref="S1015">_xlfn.IFS(E1018&lt;30,"18-29",E1018&lt;45,"30-44",TRUE,"45+")</f>
        <v>30-44</v>
      </c>
      <c r="T1015" t="str" cm="1">
        <f t="array" ref="T1015">_xlfn.IFS(F1015&lt;=2,"0-2 Years",F1015&lt;=5,"3-5 Years",F1015&lt;=8,"6-8 Years",TRUE,"9-10 Years")</f>
        <v>3-5 Years</v>
      </c>
      <c r="U1015" t="str" cm="1">
        <f t="array" ref="U1015">_xlfn.IFS(P1015&gt;60,"High Risk",P1015&gt;30,"Medium Risk",TRUE,"Low Risk")</f>
        <v>High Risk</v>
      </c>
      <c r="V1015">
        <f t="shared" si="15"/>
        <v>3</v>
      </c>
    </row>
    <row r="1016" spans="1:22" hidden="1" x14ac:dyDescent="0.2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 s="2">
        <v>0</v>
      </c>
      <c r="H1016">
        <v>2</v>
      </c>
      <c r="I1016">
        <v>0</v>
      </c>
      <c r="J1016">
        <v>1</v>
      </c>
      <c r="K1016" s="1">
        <v>199505.53</v>
      </c>
      <c r="L1016">
        <v>0</v>
      </c>
      <c r="M1016">
        <v>24</v>
      </c>
      <c r="N1016">
        <v>2996</v>
      </c>
      <c r="O1016">
        <v>0</v>
      </c>
      <c r="P1016">
        <v>161</v>
      </c>
      <c r="Q1016">
        <v>0</v>
      </c>
      <c r="R1016">
        <v>71904</v>
      </c>
      <c r="S1016" t="str" cm="1">
        <f t="array" ref="S1016">_xlfn.IFS(E1019&lt;30,"18-29",E1019&lt;45,"30-44",TRUE,"45+")</f>
        <v>30-44</v>
      </c>
      <c r="T1016" t="str" cm="1">
        <f t="array" ref="T1016">_xlfn.IFS(F1016&lt;=2,"0-2 Years",F1016&lt;=5,"3-5 Years",F1016&lt;=8,"6-8 Years",TRUE,"9-10 Years")</f>
        <v>3-5 Years</v>
      </c>
      <c r="U1016" t="str" cm="1">
        <f t="array" ref="U1016">_xlfn.IFS(P1016&gt;60,"High Risk",P1016&gt;30,"Medium Risk",TRUE,"Low Risk")</f>
        <v>High Risk</v>
      </c>
      <c r="V1016">
        <f t="shared" si="15"/>
        <v>3</v>
      </c>
    </row>
    <row r="1017" spans="1:22" hidden="1" x14ac:dyDescent="0.2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 s="2">
        <v>89634.69</v>
      </c>
      <c r="H1017">
        <v>1</v>
      </c>
      <c r="I1017">
        <v>1</v>
      </c>
      <c r="J1017">
        <v>1</v>
      </c>
      <c r="K1017" s="1">
        <v>169583.18</v>
      </c>
      <c r="L1017">
        <v>1</v>
      </c>
      <c r="M1017">
        <v>20</v>
      </c>
      <c r="N1017">
        <v>2353</v>
      </c>
      <c r="O1017">
        <v>0</v>
      </c>
      <c r="P1017">
        <v>19</v>
      </c>
      <c r="Q1017">
        <v>0</v>
      </c>
      <c r="R1017">
        <v>47060</v>
      </c>
      <c r="S1017" t="str" cm="1">
        <f t="array" ref="S1017">_xlfn.IFS(E1020&lt;30,"18-29",E1020&lt;45,"30-44",TRUE,"45+")</f>
        <v>45+</v>
      </c>
      <c r="T1017" t="str" cm="1">
        <f t="array" ref="T1017">_xlfn.IFS(F1017&lt;=2,"0-2 Years",F1017&lt;=5,"3-5 Years",F1017&lt;=8,"6-8 Years",TRUE,"9-10 Years")</f>
        <v>3-5 Years</v>
      </c>
      <c r="U1017" t="str" cm="1">
        <f t="array" ref="U1017">_xlfn.IFS(P1017&gt;60,"High Risk",P1017&gt;30,"Medium Risk",TRUE,"Low Risk")</f>
        <v>Low Risk</v>
      </c>
      <c r="V1017">
        <f t="shared" si="15"/>
        <v>2</v>
      </c>
    </row>
    <row r="1018" spans="1:22" hidden="1" x14ac:dyDescent="0.2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 s="2">
        <v>95710.11</v>
      </c>
      <c r="H1018">
        <v>2</v>
      </c>
      <c r="I1018">
        <v>1</v>
      </c>
      <c r="J1018">
        <v>0</v>
      </c>
      <c r="K1018" s="1">
        <v>49063.42</v>
      </c>
      <c r="L1018">
        <v>0</v>
      </c>
      <c r="M1018">
        <v>19</v>
      </c>
      <c r="N1018">
        <v>362</v>
      </c>
      <c r="O1018">
        <v>4</v>
      </c>
      <c r="P1018">
        <v>160</v>
      </c>
      <c r="Q1018">
        <v>0.21052631578947367</v>
      </c>
      <c r="R1018">
        <v>6878</v>
      </c>
      <c r="S1018" t="str" cm="1">
        <f t="array" ref="S1018">_xlfn.IFS(E1021&lt;30,"18-29",E1021&lt;45,"30-44",TRUE,"45+")</f>
        <v>30-44</v>
      </c>
      <c r="T1018" t="str" cm="1">
        <f t="array" ref="T1018">_xlfn.IFS(F1018&lt;=2,"0-2 Years",F1018&lt;=5,"3-5 Years",F1018&lt;=8,"6-8 Years",TRUE,"9-10 Years")</f>
        <v>6-8 Years</v>
      </c>
      <c r="U1018" t="str" cm="1">
        <f t="array" ref="U1018">_xlfn.IFS(P1018&gt;60,"High Risk",P1018&gt;30,"Medium Risk",TRUE,"Low Risk")</f>
        <v>High Risk</v>
      </c>
      <c r="V1018">
        <f t="shared" si="15"/>
        <v>3</v>
      </c>
    </row>
    <row r="1019" spans="1:22" hidden="1" x14ac:dyDescent="0.2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 s="2">
        <v>139706.31</v>
      </c>
      <c r="H1019">
        <v>1</v>
      </c>
      <c r="I1019">
        <v>1</v>
      </c>
      <c r="J1019">
        <v>0</v>
      </c>
      <c r="K1019" s="1">
        <v>63337.19</v>
      </c>
      <c r="L1019">
        <v>0</v>
      </c>
      <c r="M1019">
        <v>7</v>
      </c>
      <c r="N1019">
        <v>1630</v>
      </c>
      <c r="O1019">
        <v>8</v>
      </c>
      <c r="P1019">
        <v>62</v>
      </c>
      <c r="Q1019">
        <v>1</v>
      </c>
      <c r="R1019">
        <v>11410</v>
      </c>
      <c r="S1019" t="str" cm="1">
        <f t="array" ref="S1019">_xlfn.IFS(E1022&lt;30,"18-29",E1022&lt;45,"30-44",TRUE,"45+")</f>
        <v>45+</v>
      </c>
      <c r="T1019" t="str" cm="1">
        <f t="array" ref="T1019">_xlfn.IFS(F1019&lt;=2,"0-2 Years",F1019&lt;=5,"3-5 Years",F1019&lt;=8,"6-8 Years",TRUE,"9-10 Years")</f>
        <v>6-8 Years</v>
      </c>
      <c r="U1019" t="str" cm="1">
        <f t="array" ref="U1019">_xlfn.IFS(P1019&gt;60,"High Risk",P1019&gt;30,"Medium Risk",TRUE,"Low Risk")</f>
        <v>High Risk</v>
      </c>
      <c r="V1019">
        <f t="shared" si="15"/>
        <v>5</v>
      </c>
    </row>
    <row r="1020" spans="1:22" hidden="1" x14ac:dyDescent="0.2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 s="2">
        <v>103909.86</v>
      </c>
      <c r="H1020">
        <v>1</v>
      </c>
      <c r="I1020">
        <v>1</v>
      </c>
      <c r="J1020">
        <v>0</v>
      </c>
      <c r="K1020" s="1">
        <v>60083.11</v>
      </c>
      <c r="L1020">
        <v>1</v>
      </c>
      <c r="M1020">
        <v>5</v>
      </c>
      <c r="N1020">
        <v>4945</v>
      </c>
      <c r="O1020">
        <v>7</v>
      </c>
      <c r="P1020">
        <v>126</v>
      </c>
      <c r="Q1020">
        <v>1</v>
      </c>
      <c r="R1020">
        <v>24725</v>
      </c>
      <c r="S1020" t="str" cm="1">
        <f t="array" ref="S1020">_xlfn.IFS(E1023&lt;30,"18-29",E1023&lt;45,"30-44",TRUE,"45+")</f>
        <v>30-44</v>
      </c>
      <c r="T1020" t="str" cm="1">
        <f t="array" ref="T1020">_xlfn.IFS(F1020&lt;=2,"0-2 Years",F1020&lt;=5,"3-5 Years",F1020&lt;=8,"6-8 Years",TRUE,"9-10 Years")</f>
        <v>3-5 Years</v>
      </c>
      <c r="U1020" t="str" cm="1">
        <f t="array" ref="U1020">_xlfn.IFS(P1020&gt;60,"High Risk",P1020&gt;30,"Medium Risk",TRUE,"Low Risk")</f>
        <v>High Risk</v>
      </c>
      <c r="V1020">
        <f t="shared" si="15"/>
        <v>5</v>
      </c>
    </row>
    <row r="1021" spans="1:22" x14ac:dyDescent="0.2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 s="2">
        <v>0</v>
      </c>
      <c r="H1021">
        <v>1</v>
      </c>
      <c r="I1021">
        <v>1</v>
      </c>
      <c r="J1021">
        <v>0</v>
      </c>
      <c r="K1021" s="1">
        <v>48606.71</v>
      </c>
      <c r="L1021">
        <v>0</v>
      </c>
      <c r="M1021">
        <v>12</v>
      </c>
      <c r="N1021">
        <v>2261</v>
      </c>
      <c r="O1021">
        <v>7</v>
      </c>
      <c r="P1021">
        <v>49</v>
      </c>
      <c r="Q1021">
        <v>0.58333333333333337</v>
      </c>
      <c r="R1021">
        <v>27132</v>
      </c>
      <c r="S1021" t="str" cm="1">
        <f t="array" ref="S1021">_xlfn.IFS(E1024&lt;30,"18-29",E1024&lt;45,"30-44",TRUE,"45+")</f>
        <v>45+</v>
      </c>
      <c r="T1021" t="str" cm="1">
        <f t="array" ref="T1021">_xlfn.IFS(F1021&lt;=2,"0-2 Years",F1021&lt;=5,"3-5 Years",F1021&lt;=8,"6-8 Years",TRUE,"9-10 Years")</f>
        <v>0-2 Years</v>
      </c>
      <c r="U1021" t="str" cm="1">
        <f t="array" ref="U1021">_xlfn.IFS(P1021&gt;60,"High Risk",P1021&gt;30,"Medium Risk",TRUE,"Low Risk")</f>
        <v>Medium Risk</v>
      </c>
      <c r="V1021">
        <f t="shared" si="15"/>
        <v>9</v>
      </c>
    </row>
    <row r="1022" spans="1:22" x14ac:dyDescent="0.2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 s="2">
        <v>173434.9</v>
      </c>
      <c r="H1022">
        <v>1</v>
      </c>
      <c r="I1022">
        <v>1</v>
      </c>
      <c r="J1022">
        <v>0</v>
      </c>
      <c r="K1022" s="1">
        <v>165580.93</v>
      </c>
      <c r="L1022">
        <v>1</v>
      </c>
      <c r="M1022">
        <v>11</v>
      </c>
      <c r="N1022">
        <v>474</v>
      </c>
      <c r="O1022">
        <v>6</v>
      </c>
      <c r="P1022">
        <v>55</v>
      </c>
      <c r="Q1022">
        <v>0.54545454545454541</v>
      </c>
      <c r="R1022">
        <v>5214</v>
      </c>
      <c r="S1022" t="str" cm="1">
        <f t="array" ref="S1022">_xlfn.IFS(E1025&lt;30,"18-29",E1025&lt;45,"30-44",TRUE,"45+")</f>
        <v>30-44</v>
      </c>
      <c r="T1022" t="str" cm="1">
        <f t="array" ref="T1022">_xlfn.IFS(F1022&lt;=2,"0-2 Years",F1022&lt;=5,"3-5 Years",F1022&lt;=8,"6-8 Years",TRUE,"9-10 Years")</f>
        <v>6-8 Years</v>
      </c>
      <c r="U1022" t="str" cm="1">
        <f t="array" ref="U1022">_xlfn.IFS(P1022&gt;60,"High Risk",P1022&gt;30,"Medium Risk",TRUE,"Low Risk")</f>
        <v>Medium Risk</v>
      </c>
      <c r="V1022">
        <f t="shared" si="15"/>
        <v>6</v>
      </c>
    </row>
    <row r="1023" spans="1:22" hidden="1" x14ac:dyDescent="0.2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 s="2">
        <v>102238.01</v>
      </c>
      <c r="H1023">
        <v>2</v>
      </c>
      <c r="I1023">
        <v>1</v>
      </c>
      <c r="J1023">
        <v>1</v>
      </c>
      <c r="K1023" s="1">
        <v>194010.12</v>
      </c>
      <c r="L1023">
        <v>0</v>
      </c>
      <c r="M1023">
        <v>3</v>
      </c>
      <c r="N1023">
        <v>153</v>
      </c>
      <c r="O1023">
        <v>1</v>
      </c>
      <c r="P1023">
        <v>46</v>
      </c>
      <c r="Q1023">
        <v>0.33333333333333331</v>
      </c>
      <c r="R1023">
        <v>459</v>
      </c>
      <c r="S1023" t="str" cm="1">
        <f t="array" ref="S1023">_xlfn.IFS(E1026&lt;30,"18-29",E1026&lt;45,"30-44",TRUE,"45+")</f>
        <v>18-29</v>
      </c>
      <c r="T1023" t="str" cm="1">
        <f t="array" ref="T1023">_xlfn.IFS(F1023&lt;=2,"0-2 Years",F1023&lt;=5,"3-5 Years",F1023&lt;=8,"6-8 Years",TRUE,"9-10 Years")</f>
        <v>6-8 Years</v>
      </c>
      <c r="U1023" t="str" cm="1">
        <f t="array" ref="U1023">_xlfn.IFS(P1023&gt;60,"High Risk",P1023&gt;30,"Medium Risk",TRUE,"Low Risk")</f>
        <v>Medium Risk</v>
      </c>
      <c r="V1023">
        <f t="shared" si="15"/>
        <v>0</v>
      </c>
    </row>
    <row r="1024" spans="1:22" hidden="1" x14ac:dyDescent="0.2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 s="2">
        <v>179380.74</v>
      </c>
      <c r="H1024">
        <v>2</v>
      </c>
      <c r="I1024">
        <v>0</v>
      </c>
      <c r="J1024">
        <v>1</v>
      </c>
      <c r="K1024" s="1">
        <v>69263.100000000006</v>
      </c>
      <c r="L1024">
        <v>0</v>
      </c>
      <c r="M1024">
        <v>19</v>
      </c>
      <c r="N1024">
        <v>1975</v>
      </c>
      <c r="O1024">
        <v>4</v>
      </c>
      <c r="P1024">
        <v>61</v>
      </c>
      <c r="Q1024">
        <v>0.21052631578947367</v>
      </c>
      <c r="R1024">
        <v>37525</v>
      </c>
      <c r="S1024" t="str" cm="1">
        <f t="array" ref="S1024">_xlfn.IFS(E1027&lt;30,"18-29",E1027&lt;45,"30-44",TRUE,"45+")</f>
        <v>30-44</v>
      </c>
      <c r="T1024" t="str" cm="1">
        <f t="array" ref="T1024">_xlfn.IFS(F1024&lt;=2,"0-2 Years",F1024&lt;=5,"3-5 Years",F1024&lt;=8,"6-8 Years",TRUE,"9-10 Years")</f>
        <v>0-2 Years</v>
      </c>
      <c r="U1024" t="str" cm="1">
        <f t="array" ref="U1024">_xlfn.IFS(P1024&gt;60,"High Risk",P1024&gt;30,"Medium Risk",TRUE,"Low Risk")</f>
        <v>High Risk</v>
      </c>
      <c r="V1024">
        <f t="shared" si="15"/>
        <v>2</v>
      </c>
    </row>
    <row r="1025" spans="1:22" hidden="1" x14ac:dyDescent="0.2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 s="2">
        <v>0</v>
      </c>
      <c r="H1025">
        <v>2</v>
      </c>
      <c r="I1025">
        <v>1</v>
      </c>
      <c r="J1025">
        <v>1</v>
      </c>
      <c r="K1025" s="1">
        <v>88698.83</v>
      </c>
      <c r="L1025">
        <v>0</v>
      </c>
      <c r="M1025">
        <v>12</v>
      </c>
      <c r="N1025">
        <v>1094</v>
      </c>
      <c r="O1025">
        <v>6</v>
      </c>
      <c r="P1025">
        <v>52</v>
      </c>
      <c r="Q1025">
        <v>0.5</v>
      </c>
      <c r="R1025">
        <v>13128</v>
      </c>
      <c r="S1025" t="str" cm="1">
        <f t="array" ref="S1025">_xlfn.IFS(E1028&lt;30,"18-29",E1028&lt;45,"30-44",TRUE,"45+")</f>
        <v>30-44</v>
      </c>
      <c r="T1025" t="str" cm="1">
        <f t="array" ref="T1025">_xlfn.IFS(F1025&lt;=2,"0-2 Years",F1025&lt;=5,"3-5 Years",F1025&lt;=8,"6-8 Years",TRUE,"9-10 Years")</f>
        <v>3-5 Years</v>
      </c>
      <c r="U1025" t="str" cm="1">
        <f t="array" ref="U1025">_xlfn.IFS(P1025&gt;60,"High Risk",P1025&gt;30,"Medium Risk",TRUE,"Low Risk")</f>
        <v>Medium Risk</v>
      </c>
      <c r="V1025">
        <f t="shared" si="15"/>
        <v>3</v>
      </c>
    </row>
    <row r="1026" spans="1:22" hidden="1" x14ac:dyDescent="0.2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 s="2">
        <v>108691.95</v>
      </c>
      <c r="H1026">
        <v>1</v>
      </c>
      <c r="I1026">
        <v>1</v>
      </c>
      <c r="J1026">
        <v>0</v>
      </c>
      <c r="K1026" s="1">
        <v>63030.97</v>
      </c>
      <c r="L1026">
        <v>0</v>
      </c>
      <c r="M1026">
        <v>28</v>
      </c>
      <c r="N1026">
        <v>3315</v>
      </c>
      <c r="O1026">
        <v>1</v>
      </c>
      <c r="P1026">
        <v>91</v>
      </c>
      <c r="Q1026">
        <v>3.5714285714285712E-2</v>
      </c>
      <c r="R1026">
        <v>92820</v>
      </c>
      <c r="S1026" t="str" cm="1">
        <f t="array" ref="S1026">_xlfn.IFS(E1029&lt;30,"18-29",E1029&lt;45,"30-44",TRUE,"45+")</f>
        <v>30-44</v>
      </c>
      <c r="T1026" t="str" cm="1">
        <f t="array" ref="T1026">_xlfn.IFS(F1026&lt;=2,"0-2 Years",F1026&lt;=5,"3-5 Years",F1026&lt;=8,"6-8 Years",TRUE,"9-10 Years")</f>
        <v>3-5 Years</v>
      </c>
      <c r="U1026" t="str" cm="1">
        <f t="array" ref="U1026">_xlfn.IFS(P1026&gt;60,"High Risk",P1026&gt;30,"Medium Risk",TRUE,"Low Risk")</f>
        <v>High Risk</v>
      </c>
      <c r="V1026">
        <f t="shared" si="15"/>
        <v>5</v>
      </c>
    </row>
    <row r="1027" spans="1:22" x14ac:dyDescent="0.2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 s="2">
        <v>0</v>
      </c>
      <c r="H1027">
        <v>2</v>
      </c>
      <c r="I1027">
        <v>1</v>
      </c>
      <c r="J1027">
        <v>0</v>
      </c>
      <c r="K1027" s="1">
        <v>59668.81</v>
      </c>
      <c r="L1027">
        <v>0</v>
      </c>
      <c r="M1027">
        <v>13</v>
      </c>
      <c r="N1027">
        <v>368</v>
      </c>
      <c r="O1027">
        <v>10</v>
      </c>
      <c r="P1027">
        <v>5</v>
      </c>
      <c r="Q1027">
        <v>0.76923076923076927</v>
      </c>
      <c r="R1027">
        <v>4784</v>
      </c>
      <c r="S1027" t="str" cm="1">
        <f t="array" ref="S1027">_xlfn.IFS(E1030&lt;30,"18-29",E1030&lt;45,"30-44",TRUE,"45+")</f>
        <v>30-44</v>
      </c>
      <c r="T1027" t="str" cm="1">
        <f t="array" ref="T1027">_xlfn.IFS(F1027&lt;=2,"0-2 Years",F1027&lt;=5,"3-5 Years",F1027&lt;=8,"6-8 Years",TRUE,"9-10 Years")</f>
        <v>3-5 Years</v>
      </c>
      <c r="U1027" t="str" cm="1">
        <f t="array" ref="U1027">_xlfn.IFS(P1027&gt;60,"High Risk",P1027&gt;30,"Medium Risk",TRUE,"Low Risk")</f>
        <v>Low Risk</v>
      </c>
      <c r="V1027">
        <f t="shared" ref="V1027:V1090" si="16">IF(J1027=0,3,0)+IF(G1027=0,3,0)+IF(H1027=1,2,0)+IF(E1027&gt;45,1,0)+IF(F1027&lt;3,1,0)</f>
        <v>6</v>
      </c>
    </row>
    <row r="1028" spans="1:22" x14ac:dyDescent="0.2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 s="2">
        <v>0</v>
      </c>
      <c r="H1028">
        <v>2</v>
      </c>
      <c r="I1028">
        <v>0</v>
      </c>
      <c r="J1028">
        <v>0</v>
      </c>
      <c r="K1028" s="1">
        <v>184230.23</v>
      </c>
      <c r="L1028">
        <v>0</v>
      </c>
      <c r="M1028">
        <v>23</v>
      </c>
      <c r="N1028">
        <v>4628</v>
      </c>
      <c r="O1028">
        <v>7</v>
      </c>
      <c r="P1028">
        <v>78</v>
      </c>
      <c r="Q1028">
        <v>0.30434782608695654</v>
      </c>
      <c r="R1028">
        <v>106444</v>
      </c>
      <c r="S1028" t="str" cm="1">
        <f t="array" ref="S1028">_xlfn.IFS(E1031&lt;30,"18-29",E1031&lt;45,"30-44",TRUE,"45+")</f>
        <v>45+</v>
      </c>
      <c r="T1028" t="str" cm="1">
        <f t="array" ref="T1028">_xlfn.IFS(F1028&lt;=2,"0-2 Years",F1028&lt;=5,"3-5 Years",F1028&lt;=8,"6-8 Years",TRUE,"9-10 Years")</f>
        <v>6-8 Years</v>
      </c>
      <c r="U1028" t="str" cm="1">
        <f t="array" ref="U1028">_xlfn.IFS(P1028&gt;60,"High Risk",P1028&gt;30,"Medium Risk",TRUE,"Low Risk")</f>
        <v>High Risk</v>
      </c>
      <c r="V1028">
        <f t="shared" si="16"/>
        <v>6</v>
      </c>
    </row>
    <row r="1029" spans="1:22" hidden="1" x14ac:dyDescent="0.2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 s="2">
        <v>133377.79999999999</v>
      </c>
      <c r="H1029">
        <v>1</v>
      </c>
      <c r="I1029">
        <v>0</v>
      </c>
      <c r="J1029">
        <v>1</v>
      </c>
      <c r="K1029" s="1">
        <v>64050.19</v>
      </c>
      <c r="L1029">
        <v>0</v>
      </c>
      <c r="M1029">
        <v>12</v>
      </c>
      <c r="N1029">
        <v>144</v>
      </c>
      <c r="O1029">
        <v>10</v>
      </c>
      <c r="P1029">
        <v>120</v>
      </c>
      <c r="Q1029">
        <v>0.83333333333333337</v>
      </c>
      <c r="R1029">
        <v>1728</v>
      </c>
      <c r="S1029" t="str" cm="1">
        <f t="array" ref="S1029">_xlfn.IFS(E1032&lt;30,"18-29",E1032&lt;45,"30-44",TRUE,"45+")</f>
        <v>30-44</v>
      </c>
      <c r="T1029" t="str" cm="1">
        <f t="array" ref="T1029">_xlfn.IFS(F1029&lt;=2,"0-2 Years",F1029&lt;=5,"3-5 Years",F1029&lt;=8,"6-8 Years",TRUE,"9-10 Years")</f>
        <v>0-2 Years</v>
      </c>
      <c r="U1029" t="str" cm="1">
        <f t="array" ref="U1029">_xlfn.IFS(P1029&gt;60,"High Risk",P1029&gt;30,"Medium Risk",TRUE,"Low Risk")</f>
        <v>High Risk</v>
      </c>
      <c r="V1029">
        <f t="shared" si="16"/>
        <v>3</v>
      </c>
    </row>
    <row r="1030" spans="1:22" hidden="1" x14ac:dyDescent="0.2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 s="2">
        <v>0</v>
      </c>
      <c r="H1030">
        <v>2</v>
      </c>
      <c r="I1030">
        <v>1</v>
      </c>
      <c r="J1030">
        <v>1</v>
      </c>
      <c r="K1030" s="1">
        <v>81853.98</v>
      </c>
      <c r="L1030">
        <v>0</v>
      </c>
      <c r="M1030">
        <v>28</v>
      </c>
      <c r="N1030">
        <v>130</v>
      </c>
      <c r="O1030">
        <v>6</v>
      </c>
      <c r="P1030">
        <v>120</v>
      </c>
      <c r="Q1030">
        <v>0.21428571428571427</v>
      </c>
      <c r="R1030">
        <v>3640</v>
      </c>
      <c r="S1030" t="str" cm="1">
        <f t="array" ref="S1030">_xlfn.IFS(E1033&lt;30,"18-29",E1033&lt;45,"30-44",TRUE,"45+")</f>
        <v>18-29</v>
      </c>
      <c r="T1030" t="str" cm="1">
        <f t="array" ref="T1030">_xlfn.IFS(F1030&lt;=2,"0-2 Years",F1030&lt;=5,"3-5 Years",F1030&lt;=8,"6-8 Years",TRUE,"9-10 Years")</f>
        <v>9-10 Years</v>
      </c>
      <c r="U1030" t="str" cm="1">
        <f t="array" ref="U1030">_xlfn.IFS(P1030&gt;60,"High Risk",P1030&gt;30,"Medium Risk",TRUE,"Low Risk")</f>
        <v>High Risk</v>
      </c>
      <c r="V1030">
        <f t="shared" si="16"/>
        <v>3</v>
      </c>
    </row>
    <row r="1031" spans="1:22" x14ac:dyDescent="0.2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 s="2">
        <v>0</v>
      </c>
      <c r="H1031">
        <v>1</v>
      </c>
      <c r="I1031">
        <v>1</v>
      </c>
      <c r="J1031">
        <v>1</v>
      </c>
      <c r="K1031" s="1">
        <v>154642.91</v>
      </c>
      <c r="L1031">
        <v>0</v>
      </c>
      <c r="M1031">
        <v>15</v>
      </c>
      <c r="N1031">
        <v>4523</v>
      </c>
      <c r="O1031">
        <v>9</v>
      </c>
      <c r="P1031">
        <v>27</v>
      </c>
      <c r="Q1031">
        <v>0.6</v>
      </c>
      <c r="R1031">
        <v>67845</v>
      </c>
      <c r="S1031" t="str" cm="1">
        <f t="array" ref="S1031">_xlfn.IFS(E1034&lt;30,"18-29",E1034&lt;45,"30-44",TRUE,"45+")</f>
        <v>30-44</v>
      </c>
      <c r="T1031" t="str" cm="1">
        <f t="array" ref="T1031">_xlfn.IFS(F1031&lt;=2,"0-2 Years",F1031&lt;=5,"3-5 Years",F1031&lt;=8,"6-8 Years",TRUE,"9-10 Years")</f>
        <v>9-10 Years</v>
      </c>
      <c r="U1031" t="str" cm="1">
        <f t="array" ref="U1031">_xlfn.IFS(P1031&gt;60,"High Risk",P1031&gt;30,"Medium Risk",TRUE,"Low Risk")</f>
        <v>Low Risk</v>
      </c>
      <c r="V1031">
        <f t="shared" si="16"/>
        <v>6</v>
      </c>
    </row>
    <row r="1032" spans="1:22" x14ac:dyDescent="0.2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 s="2">
        <v>116537.60000000001</v>
      </c>
      <c r="H1032">
        <v>1</v>
      </c>
      <c r="I1032">
        <v>0</v>
      </c>
      <c r="J1032">
        <v>0</v>
      </c>
      <c r="K1032" s="1">
        <v>145679.6</v>
      </c>
      <c r="L1032">
        <v>0</v>
      </c>
      <c r="M1032">
        <v>24</v>
      </c>
      <c r="N1032">
        <v>182</v>
      </c>
      <c r="O1032">
        <v>6</v>
      </c>
      <c r="P1032">
        <v>150</v>
      </c>
      <c r="Q1032">
        <v>0.25</v>
      </c>
      <c r="R1032">
        <v>4368</v>
      </c>
      <c r="S1032" t="str" cm="1">
        <f t="array" ref="S1032">_xlfn.IFS(E1035&lt;30,"18-29",E1035&lt;45,"30-44",TRUE,"45+")</f>
        <v>18-29</v>
      </c>
      <c r="T1032" t="str" cm="1">
        <f t="array" ref="T1032">_xlfn.IFS(F1032&lt;=2,"0-2 Years",F1032&lt;=5,"3-5 Years",F1032&lt;=8,"6-8 Years",TRUE,"9-10 Years")</f>
        <v>0-2 Years</v>
      </c>
      <c r="U1032" t="str" cm="1">
        <f t="array" ref="U1032">_xlfn.IFS(P1032&gt;60,"High Risk",P1032&gt;30,"Medium Risk",TRUE,"Low Risk")</f>
        <v>High Risk</v>
      </c>
      <c r="V1032">
        <f t="shared" si="16"/>
        <v>6</v>
      </c>
    </row>
    <row r="1033" spans="1:22" x14ac:dyDescent="0.2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 s="2">
        <v>0</v>
      </c>
      <c r="H1033">
        <v>2</v>
      </c>
      <c r="I1033">
        <v>0</v>
      </c>
      <c r="J1033">
        <v>0</v>
      </c>
      <c r="K1033" s="1">
        <v>30781.77</v>
      </c>
      <c r="L1033">
        <v>0</v>
      </c>
      <c r="M1033">
        <v>4</v>
      </c>
      <c r="N1033">
        <v>715</v>
      </c>
      <c r="O1033">
        <v>10</v>
      </c>
      <c r="P1033">
        <v>18</v>
      </c>
      <c r="Q1033">
        <v>1</v>
      </c>
      <c r="R1033">
        <v>2860</v>
      </c>
      <c r="S1033" t="str" cm="1">
        <f t="array" ref="S1033">_xlfn.IFS(E1036&lt;30,"18-29",E1036&lt;45,"30-44",TRUE,"45+")</f>
        <v>45+</v>
      </c>
      <c r="T1033" t="str" cm="1">
        <f t="array" ref="T1033">_xlfn.IFS(F1033&lt;=2,"0-2 Years",F1033&lt;=5,"3-5 Years",F1033&lt;=8,"6-8 Years",TRUE,"9-10 Years")</f>
        <v>3-5 Years</v>
      </c>
      <c r="U1033" t="str" cm="1">
        <f t="array" ref="U1033">_xlfn.IFS(P1033&gt;60,"High Risk",P1033&gt;30,"Medium Risk",TRUE,"Low Risk")</f>
        <v>Low Risk</v>
      </c>
      <c r="V1033">
        <f t="shared" si="16"/>
        <v>6</v>
      </c>
    </row>
    <row r="1034" spans="1:22" hidden="1" x14ac:dyDescent="0.2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 s="2">
        <v>0</v>
      </c>
      <c r="H1034">
        <v>2</v>
      </c>
      <c r="I1034">
        <v>0</v>
      </c>
      <c r="J1034">
        <v>1</v>
      </c>
      <c r="K1034" s="1">
        <v>81622.52</v>
      </c>
      <c r="L1034">
        <v>0</v>
      </c>
      <c r="M1034">
        <v>26</v>
      </c>
      <c r="N1034">
        <v>1168</v>
      </c>
      <c r="O1034">
        <v>4</v>
      </c>
      <c r="P1034">
        <v>83</v>
      </c>
      <c r="Q1034">
        <v>0.15384615384615385</v>
      </c>
      <c r="R1034">
        <v>30368</v>
      </c>
      <c r="S1034" t="str" cm="1">
        <f t="array" ref="S1034">_xlfn.IFS(E1037&lt;30,"18-29",E1037&lt;45,"30-44",TRUE,"45+")</f>
        <v>30-44</v>
      </c>
      <c r="T1034" t="str" cm="1">
        <f t="array" ref="T1034">_xlfn.IFS(F1034&lt;=2,"0-2 Years",F1034&lt;=5,"3-5 Years",F1034&lt;=8,"6-8 Years",TRUE,"9-10 Years")</f>
        <v>3-5 Years</v>
      </c>
      <c r="U1034" t="str" cm="1">
        <f t="array" ref="U1034">_xlfn.IFS(P1034&gt;60,"High Risk",P1034&gt;30,"Medium Risk",TRUE,"Low Risk")</f>
        <v>High Risk</v>
      </c>
      <c r="V1034">
        <f t="shared" si="16"/>
        <v>3</v>
      </c>
    </row>
    <row r="1035" spans="1:22" hidden="1" x14ac:dyDescent="0.2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 s="2">
        <v>130131.08</v>
      </c>
      <c r="H1035">
        <v>2</v>
      </c>
      <c r="I1035">
        <v>0</v>
      </c>
      <c r="J1035">
        <v>1</v>
      </c>
      <c r="K1035" s="1">
        <v>196474.35</v>
      </c>
      <c r="L1035">
        <v>0</v>
      </c>
      <c r="M1035">
        <v>30</v>
      </c>
      <c r="N1035">
        <v>396</v>
      </c>
      <c r="O1035">
        <v>6</v>
      </c>
      <c r="P1035">
        <v>19</v>
      </c>
      <c r="Q1035">
        <v>0.2</v>
      </c>
      <c r="R1035">
        <v>11880</v>
      </c>
      <c r="S1035" t="str" cm="1">
        <f t="array" ref="S1035">_xlfn.IFS(E1038&lt;30,"18-29",E1038&lt;45,"30-44",TRUE,"45+")</f>
        <v>30-44</v>
      </c>
      <c r="T1035" t="str" cm="1">
        <f t="array" ref="T1035">_xlfn.IFS(F1035&lt;=2,"0-2 Years",F1035&lt;=5,"3-5 Years",F1035&lt;=8,"6-8 Years",TRUE,"9-10 Years")</f>
        <v>0-2 Years</v>
      </c>
      <c r="U1035" t="str" cm="1">
        <f t="array" ref="U1035">_xlfn.IFS(P1035&gt;60,"High Risk",P1035&gt;30,"Medium Risk",TRUE,"Low Risk")</f>
        <v>Low Risk</v>
      </c>
      <c r="V1035">
        <f t="shared" si="16"/>
        <v>1</v>
      </c>
    </row>
    <row r="1036" spans="1:22" hidden="1" x14ac:dyDescent="0.2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 s="2">
        <v>0</v>
      </c>
      <c r="H1036">
        <v>2</v>
      </c>
      <c r="I1036">
        <v>0</v>
      </c>
      <c r="J1036">
        <v>1</v>
      </c>
      <c r="K1036" s="1">
        <v>176276.1</v>
      </c>
      <c r="L1036">
        <v>0</v>
      </c>
      <c r="M1036">
        <v>22</v>
      </c>
      <c r="N1036">
        <v>1671</v>
      </c>
      <c r="O1036">
        <v>6</v>
      </c>
      <c r="P1036">
        <v>35</v>
      </c>
      <c r="Q1036">
        <v>0.27272727272727271</v>
      </c>
      <c r="R1036">
        <v>36762</v>
      </c>
      <c r="S1036" t="str" cm="1">
        <f t="array" ref="S1036">_xlfn.IFS(E1039&lt;30,"18-29",E1039&lt;45,"30-44",TRUE,"45+")</f>
        <v>18-29</v>
      </c>
      <c r="T1036" t="str" cm="1">
        <f t="array" ref="T1036">_xlfn.IFS(F1036&lt;=2,"0-2 Years",F1036&lt;=5,"3-5 Years",F1036&lt;=8,"6-8 Years",TRUE,"9-10 Years")</f>
        <v>3-5 Years</v>
      </c>
      <c r="U1036" t="str" cm="1">
        <f t="array" ref="U1036">_xlfn.IFS(P1036&gt;60,"High Risk",P1036&gt;30,"Medium Risk",TRUE,"Low Risk")</f>
        <v>Medium Risk</v>
      </c>
      <c r="V1036">
        <f t="shared" si="16"/>
        <v>4</v>
      </c>
    </row>
    <row r="1037" spans="1:22" x14ac:dyDescent="0.2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 s="2">
        <v>0</v>
      </c>
      <c r="H1037">
        <v>1</v>
      </c>
      <c r="I1037">
        <v>1</v>
      </c>
      <c r="J1037">
        <v>0</v>
      </c>
      <c r="K1037" s="1">
        <v>35113.08</v>
      </c>
      <c r="L1037">
        <v>0</v>
      </c>
      <c r="M1037">
        <v>10</v>
      </c>
      <c r="N1037">
        <v>3892</v>
      </c>
      <c r="O1037">
        <v>7</v>
      </c>
      <c r="P1037">
        <v>127</v>
      </c>
      <c r="Q1037">
        <v>0.7</v>
      </c>
      <c r="R1037">
        <v>38920</v>
      </c>
      <c r="S1037" t="str" cm="1">
        <f t="array" ref="S1037">_xlfn.IFS(E1040&lt;30,"18-29",E1040&lt;45,"30-44",TRUE,"45+")</f>
        <v>30-44</v>
      </c>
      <c r="T1037" t="str" cm="1">
        <f t="array" ref="T1037">_xlfn.IFS(F1037&lt;=2,"0-2 Years",F1037&lt;=5,"3-5 Years",F1037&lt;=8,"6-8 Years",TRUE,"9-10 Years")</f>
        <v>0-2 Years</v>
      </c>
      <c r="U1037" t="str" cm="1">
        <f t="array" ref="U1037">_xlfn.IFS(P1037&gt;60,"High Risk",P1037&gt;30,"Medium Risk",TRUE,"Low Risk")</f>
        <v>High Risk</v>
      </c>
      <c r="V1037">
        <f t="shared" si="16"/>
        <v>9</v>
      </c>
    </row>
    <row r="1038" spans="1:22" x14ac:dyDescent="0.2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 s="2">
        <v>107316.09</v>
      </c>
      <c r="H1038">
        <v>1</v>
      </c>
      <c r="I1038">
        <v>1</v>
      </c>
      <c r="J1038">
        <v>0</v>
      </c>
      <c r="K1038" s="1">
        <v>64299.82</v>
      </c>
      <c r="L1038">
        <v>0</v>
      </c>
      <c r="M1038">
        <v>4</v>
      </c>
      <c r="N1038">
        <v>1393</v>
      </c>
      <c r="O1038">
        <v>4</v>
      </c>
      <c r="P1038">
        <v>42</v>
      </c>
      <c r="Q1038">
        <v>1</v>
      </c>
      <c r="R1038">
        <v>5572</v>
      </c>
      <c r="S1038" t="str" cm="1">
        <f t="array" ref="S1038">_xlfn.IFS(E1041&lt;30,"18-29",E1041&lt;45,"30-44",TRUE,"45+")</f>
        <v>45+</v>
      </c>
      <c r="T1038" t="str" cm="1">
        <f t="array" ref="T1038">_xlfn.IFS(F1038&lt;=2,"0-2 Years",F1038&lt;=5,"3-5 Years",F1038&lt;=8,"6-8 Years",TRUE,"9-10 Years")</f>
        <v>0-2 Years</v>
      </c>
      <c r="U1038" t="str" cm="1">
        <f t="array" ref="U1038">_xlfn.IFS(P1038&gt;60,"High Risk",P1038&gt;30,"Medium Risk",TRUE,"Low Risk")</f>
        <v>Medium Risk</v>
      </c>
      <c r="V1038">
        <f t="shared" si="16"/>
        <v>6</v>
      </c>
    </row>
    <row r="1039" spans="1:22" hidden="1" x14ac:dyDescent="0.2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 s="2">
        <v>0</v>
      </c>
      <c r="H1039">
        <v>2</v>
      </c>
      <c r="I1039">
        <v>1</v>
      </c>
      <c r="J1039">
        <v>1</v>
      </c>
      <c r="K1039" s="1">
        <v>180969.55</v>
      </c>
      <c r="L1039">
        <v>0</v>
      </c>
      <c r="M1039">
        <v>22</v>
      </c>
      <c r="N1039">
        <v>2490</v>
      </c>
      <c r="O1039">
        <v>3</v>
      </c>
      <c r="P1039">
        <v>57</v>
      </c>
      <c r="Q1039">
        <v>0.13636363636363635</v>
      </c>
      <c r="R1039">
        <v>54780</v>
      </c>
      <c r="S1039" t="str" cm="1">
        <f t="array" ref="S1039">_xlfn.IFS(E1042&lt;30,"18-29",E1042&lt;45,"30-44",TRUE,"45+")</f>
        <v>45+</v>
      </c>
      <c r="T1039" t="str" cm="1">
        <f t="array" ref="T1039">_xlfn.IFS(F1039&lt;=2,"0-2 Years",F1039&lt;=5,"3-5 Years",F1039&lt;=8,"6-8 Years",TRUE,"9-10 Years")</f>
        <v>0-2 Years</v>
      </c>
      <c r="U1039" t="str" cm="1">
        <f t="array" ref="U1039">_xlfn.IFS(P1039&gt;60,"High Risk",P1039&gt;30,"Medium Risk",TRUE,"Low Risk")</f>
        <v>Medium Risk</v>
      </c>
      <c r="V1039">
        <f t="shared" si="16"/>
        <v>4</v>
      </c>
    </row>
    <row r="1040" spans="1:22" hidden="1" x14ac:dyDescent="0.2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 s="2">
        <v>83181.289999999994</v>
      </c>
      <c r="H1040">
        <v>1</v>
      </c>
      <c r="I1040">
        <v>1</v>
      </c>
      <c r="J1040">
        <v>1</v>
      </c>
      <c r="K1040" s="1">
        <v>138176.78</v>
      </c>
      <c r="L1040">
        <v>0</v>
      </c>
      <c r="M1040">
        <v>8</v>
      </c>
      <c r="N1040">
        <v>2727</v>
      </c>
      <c r="O1040">
        <v>10</v>
      </c>
      <c r="P1040">
        <v>119</v>
      </c>
      <c r="Q1040">
        <v>1</v>
      </c>
      <c r="R1040">
        <v>21816</v>
      </c>
      <c r="S1040" t="str" cm="1">
        <f t="array" ref="S1040">_xlfn.IFS(E1043&lt;30,"18-29",E1043&lt;45,"30-44",TRUE,"45+")</f>
        <v>30-44</v>
      </c>
      <c r="T1040" t="str" cm="1">
        <f t="array" ref="T1040">_xlfn.IFS(F1040&lt;=2,"0-2 Years",F1040&lt;=5,"3-5 Years",F1040&lt;=8,"6-8 Years",TRUE,"9-10 Years")</f>
        <v>0-2 Years</v>
      </c>
      <c r="U1040" t="str" cm="1">
        <f t="array" ref="U1040">_xlfn.IFS(P1040&gt;60,"High Risk",P1040&gt;30,"Medium Risk",TRUE,"Low Risk")</f>
        <v>High Risk</v>
      </c>
      <c r="V1040">
        <f t="shared" si="16"/>
        <v>3</v>
      </c>
    </row>
    <row r="1041" spans="1:22" x14ac:dyDescent="0.2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 s="2">
        <v>0</v>
      </c>
      <c r="H1041">
        <v>1</v>
      </c>
      <c r="I1041">
        <v>1</v>
      </c>
      <c r="J1041">
        <v>1</v>
      </c>
      <c r="K1041" s="1">
        <v>86733.61</v>
      </c>
      <c r="L1041">
        <v>0</v>
      </c>
      <c r="M1041">
        <v>24</v>
      </c>
      <c r="N1041">
        <v>3710</v>
      </c>
      <c r="O1041">
        <v>6</v>
      </c>
      <c r="P1041">
        <v>105</v>
      </c>
      <c r="Q1041">
        <v>0.25</v>
      </c>
      <c r="R1041">
        <v>89040</v>
      </c>
      <c r="S1041" t="str" cm="1">
        <f t="array" ref="S1041">_xlfn.IFS(E1044&lt;30,"18-29",E1044&lt;45,"30-44",TRUE,"45+")</f>
        <v>30-44</v>
      </c>
      <c r="T1041" t="str" cm="1">
        <f t="array" ref="T1041">_xlfn.IFS(F1041&lt;=2,"0-2 Years",F1041&lt;=5,"3-5 Years",F1041&lt;=8,"6-8 Years",TRUE,"9-10 Years")</f>
        <v>3-5 Years</v>
      </c>
      <c r="U1041" t="str" cm="1">
        <f t="array" ref="U1041">_xlfn.IFS(P1041&gt;60,"High Risk",P1041&gt;30,"Medium Risk",TRUE,"Low Risk")</f>
        <v>High Risk</v>
      </c>
      <c r="V1041">
        <f t="shared" si="16"/>
        <v>6</v>
      </c>
    </row>
    <row r="1042" spans="1:22" hidden="1" x14ac:dyDescent="0.2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 s="2">
        <v>153946.14000000001</v>
      </c>
      <c r="H1042">
        <v>1</v>
      </c>
      <c r="I1042">
        <v>1</v>
      </c>
      <c r="J1042">
        <v>1</v>
      </c>
      <c r="K1042" s="1">
        <v>7418.92</v>
      </c>
      <c r="L1042">
        <v>0</v>
      </c>
      <c r="M1042">
        <v>29</v>
      </c>
      <c r="N1042">
        <v>4849</v>
      </c>
      <c r="O1042">
        <v>1</v>
      </c>
      <c r="P1042">
        <v>54</v>
      </c>
      <c r="Q1042">
        <v>3.4482758620689655E-2</v>
      </c>
      <c r="R1042">
        <v>140621</v>
      </c>
      <c r="S1042" t="str" cm="1">
        <f t="array" ref="S1042">_xlfn.IFS(E1045&lt;30,"18-29",E1045&lt;45,"30-44",TRUE,"45+")</f>
        <v>30-44</v>
      </c>
      <c r="T1042" t="str" cm="1">
        <f t="array" ref="T1042">_xlfn.IFS(F1042&lt;=2,"0-2 Years",F1042&lt;=5,"3-5 Years",F1042&lt;=8,"6-8 Years",TRUE,"9-10 Years")</f>
        <v>3-5 Years</v>
      </c>
      <c r="U1042" t="str" cm="1">
        <f t="array" ref="U1042">_xlfn.IFS(P1042&gt;60,"High Risk",P1042&gt;30,"Medium Risk",TRUE,"Low Risk")</f>
        <v>Medium Risk</v>
      </c>
      <c r="V1042">
        <f t="shared" si="16"/>
        <v>3</v>
      </c>
    </row>
    <row r="1043" spans="1:22" x14ac:dyDescent="0.2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 s="2">
        <v>0</v>
      </c>
      <c r="H1043">
        <v>2</v>
      </c>
      <c r="I1043">
        <v>1</v>
      </c>
      <c r="J1043">
        <v>0</v>
      </c>
      <c r="K1043" s="1">
        <v>166376.54</v>
      </c>
      <c r="L1043">
        <v>0</v>
      </c>
      <c r="M1043">
        <v>30</v>
      </c>
      <c r="N1043">
        <v>3541</v>
      </c>
      <c r="O1043">
        <v>2</v>
      </c>
      <c r="P1043">
        <v>64</v>
      </c>
      <c r="Q1043">
        <v>6.6666666666666666E-2</v>
      </c>
      <c r="R1043">
        <v>106230</v>
      </c>
      <c r="S1043" t="str" cm="1">
        <f t="array" ref="S1043">_xlfn.IFS(E1046&lt;30,"18-29",E1046&lt;45,"30-44",TRUE,"45+")</f>
        <v>30-44</v>
      </c>
      <c r="T1043" t="str" cm="1">
        <f t="array" ref="T1043">_xlfn.IFS(F1043&lt;=2,"0-2 Years",F1043&lt;=5,"3-5 Years",F1043&lt;=8,"6-8 Years",TRUE,"9-10 Years")</f>
        <v>3-5 Years</v>
      </c>
      <c r="U1043" t="str" cm="1">
        <f t="array" ref="U1043">_xlfn.IFS(P1043&gt;60,"High Risk",P1043&gt;30,"Medium Risk",TRUE,"Low Risk")</f>
        <v>High Risk</v>
      </c>
      <c r="V1043">
        <f t="shared" si="16"/>
        <v>6</v>
      </c>
    </row>
    <row r="1044" spans="1:22" hidden="1" x14ac:dyDescent="0.2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 s="2">
        <v>135483.17000000001</v>
      </c>
      <c r="H1044">
        <v>1</v>
      </c>
      <c r="I1044">
        <v>1</v>
      </c>
      <c r="J1044">
        <v>0</v>
      </c>
      <c r="K1044" s="1">
        <v>140881.20000000001</v>
      </c>
      <c r="L1044">
        <v>1</v>
      </c>
      <c r="M1044">
        <v>3</v>
      </c>
      <c r="N1044">
        <v>2524</v>
      </c>
      <c r="O1044">
        <v>9</v>
      </c>
      <c r="P1044">
        <v>173</v>
      </c>
      <c r="Q1044">
        <v>1</v>
      </c>
      <c r="R1044">
        <v>7572</v>
      </c>
      <c r="S1044" t="str" cm="1">
        <f t="array" ref="S1044">_xlfn.IFS(E1047&lt;30,"18-29",E1047&lt;45,"30-44",TRUE,"45+")</f>
        <v>30-44</v>
      </c>
      <c r="T1044" t="str" cm="1">
        <f t="array" ref="T1044">_xlfn.IFS(F1044&lt;=2,"0-2 Years",F1044&lt;=5,"3-5 Years",F1044&lt;=8,"6-8 Years",TRUE,"9-10 Years")</f>
        <v>6-8 Years</v>
      </c>
      <c r="U1044" t="str" cm="1">
        <f t="array" ref="U1044">_xlfn.IFS(P1044&gt;60,"High Risk",P1044&gt;30,"Medium Risk",TRUE,"Low Risk")</f>
        <v>High Risk</v>
      </c>
      <c r="V1044">
        <f t="shared" si="16"/>
        <v>5</v>
      </c>
    </row>
    <row r="1045" spans="1:22" x14ac:dyDescent="0.2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 s="2">
        <v>0</v>
      </c>
      <c r="H1045">
        <v>2</v>
      </c>
      <c r="I1045">
        <v>1</v>
      </c>
      <c r="J1045">
        <v>0</v>
      </c>
      <c r="K1045" s="1">
        <v>4460.2</v>
      </c>
      <c r="L1045">
        <v>0</v>
      </c>
      <c r="M1045">
        <v>9</v>
      </c>
      <c r="N1045">
        <v>1364</v>
      </c>
      <c r="O1045">
        <v>0</v>
      </c>
      <c r="P1045">
        <v>66</v>
      </c>
      <c r="Q1045">
        <v>0</v>
      </c>
      <c r="R1045">
        <v>12276</v>
      </c>
      <c r="S1045" t="str" cm="1">
        <f t="array" ref="S1045">_xlfn.IFS(E1048&lt;30,"18-29",E1048&lt;45,"30-44",TRUE,"45+")</f>
        <v>30-44</v>
      </c>
      <c r="T1045" t="str" cm="1">
        <f t="array" ref="T1045">_xlfn.IFS(F1045&lt;=2,"0-2 Years",F1045&lt;=5,"3-5 Years",F1045&lt;=8,"6-8 Years",TRUE,"9-10 Years")</f>
        <v>0-2 Years</v>
      </c>
      <c r="U1045" t="str" cm="1">
        <f t="array" ref="U1045">_xlfn.IFS(P1045&gt;60,"High Risk",P1045&gt;30,"Medium Risk",TRUE,"Low Risk")</f>
        <v>High Risk</v>
      </c>
      <c r="V1045">
        <f t="shared" si="16"/>
        <v>7</v>
      </c>
    </row>
    <row r="1046" spans="1:22" hidden="1" x14ac:dyDescent="0.2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 s="2">
        <v>119624.54</v>
      </c>
      <c r="H1046">
        <v>2</v>
      </c>
      <c r="I1046">
        <v>1</v>
      </c>
      <c r="J1046">
        <v>1</v>
      </c>
      <c r="K1046" s="1">
        <v>110472.12</v>
      </c>
      <c r="L1046">
        <v>0</v>
      </c>
      <c r="M1046">
        <v>28</v>
      </c>
      <c r="N1046">
        <v>2952</v>
      </c>
      <c r="O1046">
        <v>8</v>
      </c>
      <c r="P1046">
        <v>165</v>
      </c>
      <c r="Q1046">
        <v>0.2857142857142857</v>
      </c>
      <c r="R1046">
        <v>82656</v>
      </c>
      <c r="S1046" t="str" cm="1">
        <f t="array" ref="S1046">_xlfn.IFS(E1049&lt;30,"18-29",E1049&lt;45,"30-44",TRUE,"45+")</f>
        <v>45+</v>
      </c>
      <c r="T1046" t="str" cm="1">
        <f t="array" ref="T1046">_xlfn.IFS(F1046&lt;=2,"0-2 Years",F1046&lt;=5,"3-5 Years",F1046&lt;=8,"6-8 Years",TRUE,"9-10 Years")</f>
        <v>3-5 Years</v>
      </c>
      <c r="U1046" t="str" cm="1">
        <f t="array" ref="U1046">_xlfn.IFS(P1046&gt;60,"High Risk",P1046&gt;30,"Medium Risk",TRUE,"Low Risk")</f>
        <v>High Risk</v>
      </c>
      <c r="V1046">
        <f t="shared" si="16"/>
        <v>0</v>
      </c>
    </row>
    <row r="1047" spans="1:22" hidden="1" x14ac:dyDescent="0.2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 s="2">
        <v>121132.26</v>
      </c>
      <c r="H1047">
        <v>2</v>
      </c>
      <c r="I1047">
        <v>1</v>
      </c>
      <c r="J1047">
        <v>0</v>
      </c>
      <c r="K1047" s="1">
        <v>86460.28</v>
      </c>
      <c r="L1047">
        <v>0</v>
      </c>
      <c r="M1047">
        <v>15</v>
      </c>
      <c r="N1047">
        <v>1694</v>
      </c>
      <c r="O1047">
        <v>1</v>
      </c>
      <c r="P1047">
        <v>129</v>
      </c>
      <c r="Q1047">
        <v>6.6666666666666666E-2</v>
      </c>
      <c r="R1047">
        <v>25410</v>
      </c>
      <c r="S1047" t="str" cm="1">
        <f t="array" ref="S1047">_xlfn.IFS(E1050&lt;30,"18-29",E1050&lt;45,"30-44",TRUE,"45+")</f>
        <v>18-29</v>
      </c>
      <c r="T1047" t="str" cm="1">
        <f t="array" ref="T1047">_xlfn.IFS(F1047&lt;=2,"0-2 Years",F1047&lt;=5,"3-5 Years",F1047&lt;=8,"6-8 Years",TRUE,"9-10 Years")</f>
        <v>6-8 Years</v>
      </c>
      <c r="U1047" t="str" cm="1">
        <f t="array" ref="U1047">_xlfn.IFS(P1047&gt;60,"High Risk",P1047&gt;30,"Medium Risk",TRUE,"Low Risk")</f>
        <v>High Risk</v>
      </c>
      <c r="V1047">
        <f t="shared" si="16"/>
        <v>3</v>
      </c>
    </row>
    <row r="1048" spans="1:22" x14ac:dyDescent="0.2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 s="2">
        <v>0</v>
      </c>
      <c r="H1048">
        <v>1</v>
      </c>
      <c r="I1048">
        <v>1</v>
      </c>
      <c r="J1048">
        <v>0</v>
      </c>
      <c r="K1048" s="1">
        <v>16500.66</v>
      </c>
      <c r="L1048">
        <v>1</v>
      </c>
      <c r="M1048">
        <v>12</v>
      </c>
      <c r="N1048">
        <v>3340</v>
      </c>
      <c r="O1048">
        <v>5</v>
      </c>
      <c r="P1048">
        <v>124</v>
      </c>
      <c r="Q1048">
        <v>0.41666666666666669</v>
      </c>
      <c r="R1048">
        <v>40080</v>
      </c>
      <c r="S1048" t="str" cm="1">
        <f t="array" ref="S1048">_xlfn.IFS(E1051&lt;30,"18-29",E1051&lt;45,"30-44",TRUE,"45+")</f>
        <v>30-44</v>
      </c>
      <c r="T1048" t="str" cm="1">
        <f t="array" ref="T1048">_xlfn.IFS(F1048&lt;=2,"0-2 Years",F1048&lt;=5,"3-5 Years",F1048&lt;=8,"6-8 Years",TRUE,"9-10 Years")</f>
        <v>0-2 Years</v>
      </c>
      <c r="U1048" t="str" cm="1">
        <f t="array" ref="U1048">_xlfn.IFS(P1048&gt;60,"High Risk",P1048&gt;30,"Medium Risk",TRUE,"Low Risk")</f>
        <v>High Risk</v>
      </c>
      <c r="V1048">
        <f t="shared" si="16"/>
        <v>9</v>
      </c>
    </row>
    <row r="1049" spans="1:22" x14ac:dyDescent="0.2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 s="2">
        <v>0</v>
      </c>
      <c r="H1049">
        <v>1</v>
      </c>
      <c r="I1049">
        <v>1</v>
      </c>
      <c r="J1049">
        <v>0</v>
      </c>
      <c r="K1049" s="1">
        <v>114020.06</v>
      </c>
      <c r="L1049">
        <v>1</v>
      </c>
      <c r="M1049">
        <v>5</v>
      </c>
      <c r="N1049">
        <v>4784</v>
      </c>
      <c r="O1049">
        <v>5</v>
      </c>
      <c r="P1049">
        <v>79</v>
      </c>
      <c r="Q1049">
        <v>1</v>
      </c>
      <c r="R1049">
        <v>23920</v>
      </c>
      <c r="S1049" t="str" cm="1">
        <f t="array" ref="S1049">_xlfn.IFS(E1052&lt;30,"18-29",E1052&lt;45,"30-44",TRUE,"45+")</f>
        <v>30-44</v>
      </c>
      <c r="T1049" t="str" cm="1">
        <f t="array" ref="T1049">_xlfn.IFS(F1049&lt;=2,"0-2 Years",F1049&lt;=5,"3-5 Years",F1049&lt;=8,"6-8 Years",TRUE,"9-10 Years")</f>
        <v>3-5 Years</v>
      </c>
      <c r="U1049" t="str" cm="1">
        <f t="array" ref="U1049">_xlfn.IFS(P1049&gt;60,"High Risk",P1049&gt;30,"Medium Risk",TRUE,"Low Risk")</f>
        <v>High Risk</v>
      </c>
      <c r="V1049">
        <f t="shared" si="16"/>
        <v>9</v>
      </c>
    </row>
    <row r="1050" spans="1:22" hidden="1" x14ac:dyDescent="0.2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 s="2">
        <v>54817.55</v>
      </c>
      <c r="H1050">
        <v>1</v>
      </c>
      <c r="I1050">
        <v>1</v>
      </c>
      <c r="J1050">
        <v>0</v>
      </c>
      <c r="K1050" s="1">
        <v>131660.31</v>
      </c>
      <c r="L1050">
        <v>0</v>
      </c>
      <c r="M1050">
        <v>4</v>
      </c>
      <c r="N1050">
        <v>1894</v>
      </c>
      <c r="O1050">
        <v>8</v>
      </c>
      <c r="P1050">
        <v>180</v>
      </c>
      <c r="Q1050">
        <v>1</v>
      </c>
      <c r="R1050">
        <v>7576</v>
      </c>
      <c r="S1050" t="str" cm="1">
        <f t="array" ref="S1050">_xlfn.IFS(E1053&lt;30,"18-29",E1053&lt;45,"30-44",TRUE,"45+")</f>
        <v>45+</v>
      </c>
      <c r="T1050" t="str" cm="1">
        <f t="array" ref="T1050">_xlfn.IFS(F1050&lt;=2,"0-2 Years",F1050&lt;=5,"3-5 Years",F1050&lt;=8,"6-8 Years",TRUE,"9-10 Years")</f>
        <v>3-5 Years</v>
      </c>
      <c r="U1050" t="str" cm="1">
        <f t="array" ref="U1050">_xlfn.IFS(P1050&gt;60,"High Risk",P1050&gt;30,"Medium Risk",TRUE,"Low Risk")</f>
        <v>High Risk</v>
      </c>
      <c r="V1050">
        <f t="shared" si="16"/>
        <v>5</v>
      </c>
    </row>
    <row r="1051" spans="1:22" hidden="1" x14ac:dyDescent="0.2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 s="2">
        <v>107949.45</v>
      </c>
      <c r="H1051">
        <v>1</v>
      </c>
      <c r="I1051">
        <v>1</v>
      </c>
      <c r="J1051">
        <v>0</v>
      </c>
      <c r="K1051" s="1">
        <v>52449.62</v>
      </c>
      <c r="L1051">
        <v>1</v>
      </c>
      <c r="M1051">
        <v>30</v>
      </c>
      <c r="N1051">
        <v>3304</v>
      </c>
      <c r="O1051">
        <v>4</v>
      </c>
      <c r="P1051">
        <v>164</v>
      </c>
      <c r="Q1051">
        <v>0.13333333333333333</v>
      </c>
      <c r="R1051">
        <v>99120</v>
      </c>
      <c r="S1051" t="str" cm="1">
        <f t="array" ref="S1051">_xlfn.IFS(E1054&lt;30,"18-29",E1054&lt;45,"30-44",TRUE,"45+")</f>
        <v>30-44</v>
      </c>
      <c r="T1051" t="str" cm="1">
        <f t="array" ref="T1051">_xlfn.IFS(F1051&lt;=2,"0-2 Years",F1051&lt;=5,"3-5 Years",F1051&lt;=8,"6-8 Years",TRUE,"9-10 Years")</f>
        <v>3-5 Years</v>
      </c>
      <c r="U1051" t="str" cm="1">
        <f t="array" ref="U1051">_xlfn.IFS(P1051&gt;60,"High Risk",P1051&gt;30,"Medium Risk",TRUE,"Low Risk")</f>
        <v>High Risk</v>
      </c>
      <c r="V1051">
        <f t="shared" si="16"/>
        <v>5</v>
      </c>
    </row>
    <row r="1052" spans="1:22" hidden="1" x14ac:dyDescent="0.2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 s="2">
        <v>0</v>
      </c>
      <c r="H1052">
        <v>1</v>
      </c>
      <c r="I1052">
        <v>0</v>
      </c>
      <c r="J1052">
        <v>1</v>
      </c>
      <c r="K1052" s="1">
        <v>161465.31</v>
      </c>
      <c r="L1052">
        <v>0</v>
      </c>
      <c r="M1052">
        <v>15</v>
      </c>
      <c r="N1052">
        <v>2468</v>
      </c>
      <c r="O1052">
        <v>5</v>
      </c>
      <c r="P1052">
        <v>24</v>
      </c>
      <c r="Q1052">
        <v>0.33333333333333331</v>
      </c>
      <c r="R1052">
        <v>37020</v>
      </c>
      <c r="S1052" t="str" cm="1">
        <f t="array" ref="S1052">_xlfn.IFS(E1055&lt;30,"18-29",E1055&lt;45,"30-44",TRUE,"45+")</f>
        <v>45+</v>
      </c>
      <c r="T1052" t="str" cm="1">
        <f t="array" ref="T1052">_xlfn.IFS(F1052&lt;=2,"0-2 Years",F1052&lt;=5,"3-5 Years",F1052&lt;=8,"6-8 Years",TRUE,"9-10 Years")</f>
        <v>3-5 Years</v>
      </c>
      <c r="U1052" t="str" cm="1">
        <f t="array" ref="U1052">_xlfn.IFS(P1052&gt;60,"High Risk",P1052&gt;30,"Medium Risk",TRUE,"Low Risk")</f>
        <v>Low Risk</v>
      </c>
      <c r="V1052">
        <f t="shared" si="16"/>
        <v>5</v>
      </c>
    </row>
    <row r="1053" spans="1:22" hidden="1" x14ac:dyDescent="0.2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 s="2">
        <v>80816.45</v>
      </c>
      <c r="H1053">
        <v>1</v>
      </c>
      <c r="I1053">
        <v>1</v>
      </c>
      <c r="J1053">
        <v>1</v>
      </c>
      <c r="K1053" s="1">
        <v>20018.79</v>
      </c>
      <c r="L1053">
        <v>0</v>
      </c>
      <c r="M1053">
        <v>6</v>
      </c>
      <c r="N1053">
        <v>441</v>
      </c>
      <c r="O1053">
        <v>8</v>
      </c>
      <c r="P1053">
        <v>62</v>
      </c>
      <c r="Q1053">
        <v>1</v>
      </c>
      <c r="R1053">
        <v>2646</v>
      </c>
      <c r="S1053" t="str" cm="1">
        <f t="array" ref="S1053">_xlfn.IFS(E1056&lt;30,"18-29",E1056&lt;45,"30-44",TRUE,"45+")</f>
        <v>18-29</v>
      </c>
      <c r="T1053" t="str" cm="1">
        <f t="array" ref="T1053">_xlfn.IFS(F1053&lt;=2,"0-2 Years",F1053&lt;=5,"3-5 Years",F1053&lt;=8,"6-8 Years",TRUE,"9-10 Years")</f>
        <v>0-2 Years</v>
      </c>
      <c r="U1053" t="str" cm="1">
        <f t="array" ref="U1053">_xlfn.IFS(P1053&gt;60,"High Risk",P1053&gt;30,"Medium Risk",TRUE,"Low Risk")</f>
        <v>High Risk</v>
      </c>
      <c r="V1053">
        <f t="shared" si="16"/>
        <v>4</v>
      </c>
    </row>
    <row r="1054" spans="1:22" hidden="1" x14ac:dyDescent="0.2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 s="2">
        <v>98205.77</v>
      </c>
      <c r="H1054">
        <v>1</v>
      </c>
      <c r="I1054">
        <v>1</v>
      </c>
      <c r="J1054">
        <v>0</v>
      </c>
      <c r="K1054" s="1">
        <v>176318.27</v>
      </c>
      <c r="L1054">
        <v>0</v>
      </c>
      <c r="M1054">
        <v>4</v>
      </c>
      <c r="N1054">
        <v>232</v>
      </c>
      <c r="O1054">
        <v>5</v>
      </c>
      <c r="P1054">
        <v>22</v>
      </c>
      <c r="Q1054">
        <v>1</v>
      </c>
      <c r="R1054">
        <v>928</v>
      </c>
      <c r="S1054" t="str" cm="1">
        <f t="array" ref="S1054">_xlfn.IFS(E1057&lt;30,"18-29",E1057&lt;45,"30-44",TRUE,"45+")</f>
        <v>45+</v>
      </c>
      <c r="T1054" t="str" cm="1">
        <f t="array" ref="T1054">_xlfn.IFS(F1054&lt;=2,"0-2 Years",F1054&lt;=5,"3-5 Years",F1054&lt;=8,"6-8 Years",TRUE,"9-10 Years")</f>
        <v>3-5 Years</v>
      </c>
      <c r="U1054" t="str" cm="1">
        <f t="array" ref="U1054">_xlfn.IFS(P1054&gt;60,"High Risk",P1054&gt;30,"Medium Risk",TRUE,"Low Risk")</f>
        <v>Low Risk</v>
      </c>
      <c r="V1054">
        <f t="shared" si="16"/>
        <v>5</v>
      </c>
    </row>
    <row r="1055" spans="1:22" hidden="1" x14ac:dyDescent="0.2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 s="2">
        <v>94684.27</v>
      </c>
      <c r="H1055">
        <v>1</v>
      </c>
      <c r="I1055">
        <v>1</v>
      </c>
      <c r="J1055">
        <v>1</v>
      </c>
      <c r="K1055" s="1">
        <v>50488.91</v>
      </c>
      <c r="L1055">
        <v>0</v>
      </c>
      <c r="M1055">
        <v>21</v>
      </c>
      <c r="N1055">
        <v>3226</v>
      </c>
      <c r="O1055">
        <v>1</v>
      </c>
      <c r="P1055">
        <v>10</v>
      </c>
      <c r="Q1055">
        <v>4.7619047619047616E-2</v>
      </c>
      <c r="R1055">
        <v>67746</v>
      </c>
      <c r="S1055" t="str" cm="1">
        <f t="array" ref="S1055">_xlfn.IFS(E1058&lt;30,"18-29",E1058&lt;45,"30-44",TRUE,"45+")</f>
        <v>30-44</v>
      </c>
      <c r="T1055" t="str" cm="1">
        <f t="array" ref="T1055">_xlfn.IFS(F1055&lt;=2,"0-2 Years",F1055&lt;=5,"3-5 Years",F1055&lt;=8,"6-8 Years",TRUE,"9-10 Years")</f>
        <v>6-8 Years</v>
      </c>
      <c r="U1055" t="str" cm="1">
        <f t="array" ref="U1055">_xlfn.IFS(P1055&gt;60,"High Risk",P1055&gt;30,"Medium Risk",TRUE,"Low Risk")</f>
        <v>Low Risk</v>
      </c>
      <c r="V1055">
        <f t="shared" si="16"/>
        <v>3</v>
      </c>
    </row>
    <row r="1056" spans="1:22" hidden="1" x14ac:dyDescent="0.2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 s="2">
        <v>141604.76</v>
      </c>
      <c r="H1056">
        <v>1</v>
      </c>
      <c r="I1056">
        <v>1</v>
      </c>
      <c r="J1056">
        <v>0</v>
      </c>
      <c r="K1056" s="1">
        <v>30379.599999999999</v>
      </c>
      <c r="L1056">
        <v>0</v>
      </c>
      <c r="M1056">
        <v>18</v>
      </c>
      <c r="N1056">
        <v>2950</v>
      </c>
      <c r="O1056">
        <v>6</v>
      </c>
      <c r="P1056">
        <v>96</v>
      </c>
      <c r="Q1056">
        <v>0.33333333333333331</v>
      </c>
      <c r="R1056">
        <v>53100</v>
      </c>
      <c r="S1056" t="str" cm="1">
        <f t="array" ref="S1056">_xlfn.IFS(E1059&lt;30,"18-29",E1059&lt;45,"30-44",TRUE,"45+")</f>
        <v>45+</v>
      </c>
      <c r="T1056" t="str" cm="1">
        <f t="array" ref="T1056">_xlfn.IFS(F1056&lt;=2,"0-2 Years",F1056&lt;=5,"3-5 Years",F1056&lt;=8,"6-8 Years",TRUE,"9-10 Years")</f>
        <v>6-8 Years</v>
      </c>
      <c r="U1056" t="str" cm="1">
        <f t="array" ref="U1056">_xlfn.IFS(P1056&gt;60,"High Risk",P1056&gt;30,"Medium Risk",TRUE,"Low Risk")</f>
        <v>High Risk</v>
      </c>
      <c r="V1056">
        <f t="shared" si="16"/>
        <v>5</v>
      </c>
    </row>
    <row r="1057" spans="1:22" hidden="1" x14ac:dyDescent="0.2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 s="2">
        <v>0</v>
      </c>
      <c r="H1057">
        <v>2</v>
      </c>
      <c r="I1057">
        <v>1</v>
      </c>
      <c r="J1057">
        <v>1</v>
      </c>
      <c r="K1057" s="1">
        <v>161326.73000000001</v>
      </c>
      <c r="L1057">
        <v>0</v>
      </c>
      <c r="M1057">
        <v>5</v>
      </c>
      <c r="N1057">
        <v>4425</v>
      </c>
      <c r="O1057">
        <v>8</v>
      </c>
      <c r="P1057">
        <v>125</v>
      </c>
      <c r="Q1057">
        <v>1</v>
      </c>
      <c r="R1057">
        <v>22125</v>
      </c>
      <c r="S1057" t="str" cm="1">
        <f t="array" ref="S1057">_xlfn.IFS(E1060&lt;30,"18-29",E1060&lt;45,"30-44",TRUE,"45+")</f>
        <v>30-44</v>
      </c>
      <c r="T1057" t="str" cm="1">
        <f t="array" ref="T1057">_xlfn.IFS(F1057&lt;=2,"0-2 Years",F1057&lt;=5,"3-5 Years",F1057&lt;=8,"6-8 Years",TRUE,"9-10 Years")</f>
        <v>3-5 Years</v>
      </c>
      <c r="U1057" t="str" cm="1">
        <f t="array" ref="U1057">_xlfn.IFS(P1057&gt;60,"High Risk",P1057&gt;30,"Medium Risk",TRUE,"Low Risk")</f>
        <v>High Risk</v>
      </c>
      <c r="V1057">
        <f t="shared" si="16"/>
        <v>4</v>
      </c>
    </row>
    <row r="1058" spans="1:22" x14ac:dyDescent="0.2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 s="2">
        <v>0</v>
      </c>
      <c r="H1058">
        <v>2</v>
      </c>
      <c r="I1058">
        <v>1</v>
      </c>
      <c r="J1058">
        <v>0</v>
      </c>
      <c r="K1058" s="1">
        <v>45348.08</v>
      </c>
      <c r="L1058">
        <v>0</v>
      </c>
      <c r="M1058">
        <v>20</v>
      </c>
      <c r="N1058">
        <v>3722</v>
      </c>
      <c r="O1058">
        <v>3</v>
      </c>
      <c r="P1058">
        <v>76</v>
      </c>
      <c r="Q1058">
        <v>0.15</v>
      </c>
      <c r="R1058">
        <v>74440</v>
      </c>
      <c r="S1058" t="str" cm="1">
        <f t="array" ref="S1058">_xlfn.IFS(E1061&lt;30,"18-29",E1061&lt;45,"30-44",TRUE,"45+")</f>
        <v>30-44</v>
      </c>
      <c r="T1058" t="str" cm="1">
        <f t="array" ref="T1058">_xlfn.IFS(F1058&lt;=2,"0-2 Years",F1058&lt;=5,"3-5 Years",F1058&lt;=8,"6-8 Years",TRUE,"9-10 Years")</f>
        <v>3-5 Years</v>
      </c>
      <c r="U1058" t="str" cm="1">
        <f t="array" ref="U1058">_xlfn.IFS(P1058&gt;60,"High Risk",P1058&gt;30,"Medium Risk",TRUE,"Low Risk")</f>
        <v>High Risk</v>
      </c>
      <c r="V1058">
        <f t="shared" si="16"/>
        <v>6</v>
      </c>
    </row>
    <row r="1059" spans="1:22" x14ac:dyDescent="0.2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 s="2">
        <v>122949.14</v>
      </c>
      <c r="H1059">
        <v>1</v>
      </c>
      <c r="I1059">
        <v>0</v>
      </c>
      <c r="J1059">
        <v>0</v>
      </c>
      <c r="K1059" s="1">
        <v>180251.68</v>
      </c>
      <c r="L1059">
        <v>1</v>
      </c>
      <c r="M1059">
        <v>15</v>
      </c>
      <c r="N1059">
        <v>872</v>
      </c>
      <c r="O1059">
        <v>5</v>
      </c>
      <c r="P1059">
        <v>103</v>
      </c>
      <c r="Q1059">
        <v>0.33333333333333331</v>
      </c>
      <c r="R1059">
        <v>13080</v>
      </c>
      <c r="S1059" t="str" cm="1">
        <f t="array" ref="S1059">_xlfn.IFS(E1062&lt;30,"18-29",E1062&lt;45,"30-44",TRUE,"45+")</f>
        <v>45+</v>
      </c>
      <c r="T1059" t="str" cm="1">
        <f t="array" ref="T1059">_xlfn.IFS(F1059&lt;=2,"0-2 Years",F1059&lt;=5,"3-5 Years",F1059&lt;=8,"6-8 Years",TRUE,"9-10 Years")</f>
        <v>0-2 Years</v>
      </c>
      <c r="U1059" t="str" cm="1">
        <f t="array" ref="U1059">_xlfn.IFS(P1059&gt;60,"High Risk",P1059&gt;30,"Medium Risk",TRUE,"Low Risk")</f>
        <v>High Risk</v>
      </c>
      <c r="V1059">
        <f t="shared" si="16"/>
        <v>7</v>
      </c>
    </row>
    <row r="1060" spans="1:22" hidden="1" x14ac:dyDescent="0.2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 s="2">
        <v>81677.22</v>
      </c>
      <c r="H1060">
        <v>2</v>
      </c>
      <c r="I1060">
        <v>0</v>
      </c>
      <c r="J1060">
        <v>0</v>
      </c>
      <c r="K1060" s="1">
        <v>34925.56</v>
      </c>
      <c r="L1060">
        <v>0</v>
      </c>
      <c r="M1060">
        <v>13</v>
      </c>
      <c r="N1060">
        <v>3276</v>
      </c>
      <c r="O1060">
        <v>5</v>
      </c>
      <c r="P1060">
        <v>5</v>
      </c>
      <c r="Q1060">
        <v>0.38461538461538464</v>
      </c>
      <c r="R1060">
        <v>42588</v>
      </c>
      <c r="S1060" t="str" cm="1">
        <f t="array" ref="S1060">_xlfn.IFS(E1063&lt;30,"18-29",E1063&lt;45,"30-44",TRUE,"45+")</f>
        <v>30-44</v>
      </c>
      <c r="T1060" t="str" cm="1">
        <f t="array" ref="T1060">_xlfn.IFS(F1060&lt;=2,"0-2 Years",F1060&lt;=5,"3-5 Years",F1060&lt;=8,"6-8 Years",TRUE,"9-10 Years")</f>
        <v>6-8 Years</v>
      </c>
      <c r="U1060" t="str" cm="1">
        <f t="array" ref="U1060">_xlfn.IFS(P1060&gt;60,"High Risk",P1060&gt;30,"Medium Risk",TRUE,"Low Risk")</f>
        <v>Low Risk</v>
      </c>
      <c r="V1060">
        <f t="shared" si="16"/>
        <v>3</v>
      </c>
    </row>
    <row r="1061" spans="1:22" hidden="1" x14ac:dyDescent="0.2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 s="2">
        <v>80293.98</v>
      </c>
      <c r="H1061">
        <v>1</v>
      </c>
      <c r="I1061">
        <v>0</v>
      </c>
      <c r="J1061">
        <v>0</v>
      </c>
      <c r="K1061" s="1">
        <v>126555.74</v>
      </c>
      <c r="L1061">
        <v>0</v>
      </c>
      <c r="M1061">
        <v>12</v>
      </c>
      <c r="N1061">
        <v>2075</v>
      </c>
      <c r="O1061">
        <v>4</v>
      </c>
      <c r="P1061">
        <v>176</v>
      </c>
      <c r="Q1061">
        <v>0.33333333333333331</v>
      </c>
      <c r="R1061">
        <v>24900</v>
      </c>
      <c r="S1061" t="str" cm="1">
        <f t="array" ref="S1061">_xlfn.IFS(E1064&lt;30,"18-29",E1064&lt;45,"30-44",TRUE,"45+")</f>
        <v>30-44</v>
      </c>
      <c r="T1061" t="str" cm="1">
        <f t="array" ref="T1061">_xlfn.IFS(F1061&lt;=2,"0-2 Years",F1061&lt;=5,"3-5 Years",F1061&lt;=8,"6-8 Years",TRUE,"9-10 Years")</f>
        <v>6-8 Years</v>
      </c>
      <c r="U1061" t="str" cm="1">
        <f t="array" ref="U1061">_xlfn.IFS(P1061&gt;60,"High Risk",P1061&gt;30,"Medium Risk",TRUE,"Low Risk")</f>
        <v>High Risk</v>
      </c>
      <c r="V1061">
        <f t="shared" si="16"/>
        <v>5</v>
      </c>
    </row>
    <row r="1062" spans="1:22" x14ac:dyDescent="0.2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 s="2">
        <v>155413.06</v>
      </c>
      <c r="H1062">
        <v>1</v>
      </c>
      <c r="I1062">
        <v>1</v>
      </c>
      <c r="J1062">
        <v>0</v>
      </c>
      <c r="K1062" s="1">
        <v>187921.3</v>
      </c>
      <c r="L1062">
        <v>0</v>
      </c>
      <c r="M1062">
        <v>12</v>
      </c>
      <c r="N1062">
        <v>3601</v>
      </c>
      <c r="O1062">
        <v>3</v>
      </c>
      <c r="P1062">
        <v>124</v>
      </c>
      <c r="Q1062">
        <v>0.25</v>
      </c>
      <c r="R1062">
        <v>43212</v>
      </c>
      <c r="S1062" t="str" cm="1">
        <f t="array" ref="S1062">_xlfn.IFS(E1065&lt;30,"18-29",E1065&lt;45,"30-44",TRUE,"45+")</f>
        <v>30-44</v>
      </c>
      <c r="T1062" t="str" cm="1">
        <f t="array" ref="T1062">_xlfn.IFS(F1062&lt;=2,"0-2 Years",F1062&lt;=5,"3-5 Years",F1062&lt;=8,"6-8 Years",TRUE,"9-10 Years")</f>
        <v>6-8 Years</v>
      </c>
      <c r="U1062" t="str" cm="1">
        <f t="array" ref="U1062">_xlfn.IFS(P1062&gt;60,"High Risk",P1062&gt;30,"Medium Risk",TRUE,"Low Risk")</f>
        <v>High Risk</v>
      </c>
      <c r="V1062">
        <f t="shared" si="16"/>
        <v>6</v>
      </c>
    </row>
    <row r="1063" spans="1:22" hidden="1" x14ac:dyDescent="0.2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 s="2">
        <v>0</v>
      </c>
      <c r="H1063">
        <v>2</v>
      </c>
      <c r="I1063">
        <v>1</v>
      </c>
      <c r="J1063">
        <v>1</v>
      </c>
      <c r="K1063" s="1">
        <v>136390.88</v>
      </c>
      <c r="L1063">
        <v>0</v>
      </c>
      <c r="M1063">
        <v>20</v>
      </c>
      <c r="N1063">
        <v>3952</v>
      </c>
      <c r="O1063">
        <v>6</v>
      </c>
      <c r="P1063">
        <v>171</v>
      </c>
      <c r="Q1063">
        <v>0.3</v>
      </c>
      <c r="R1063">
        <v>79040</v>
      </c>
      <c r="S1063" t="str" cm="1">
        <f t="array" ref="S1063">_xlfn.IFS(E1066&lt;30,"18-29",E1066&lt;45,"30-44",TRUE,"45+")</f>
        <v>18-29</v>
      </c>
      <c r="T1063" t="str" cm="1">
        <f t="array" ref="T1063">_xlfn.IFS(F1063&lt;=2,"0-2 Years",F1063&lt;=5,"3-5 Years",F1063&lt;=8,"6-8 Years",TRUE,"9-10 Years")</f>
        <v>3-5 Years</v>
      </c>
      <c r="U1063" t="str" cm="1">
        <f t="array" ref="U1063">_xlfn.IFS(P1063&gt;60,"High Risk",P1063&gt;30,"Medium Risk",TRUE,"Low Risk")</f>
        <v>High Risk</v>
      </c>
      <c r="V1063">
        <f t="shared" si="16"/>
        <v>3</v>
      </c>
    </row>
    <row r="1064" spans="1:22" hidden="1" x14ac:dyDescent="0.2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 s="2">
        <v>67111.649999999994</v>
      </c>
      <c r="H1064">
        <v>1</v>
      </c>
      <c r="I1064">
        <v>1</v>
      </c>
      <c r="J1064">
        <v>0</v>
      </c>
      <c r="K1064" s="1">
        <v>78566.64</v>
      </c>
      <c r="L1064">
        <v>1</v>
      </c>
      <c r="M1064">
        <v>21</v>
      </c>
      <c r="N1064">
        <v>796</v>
      </c>
      <c r="O1064">
        <v>9</v>
      </c>
      <c r="P1064">
        <v>50</v>
      </c>
      <c r="Q1064">
        <v>0.42857142857142855</v>
      </c>
      <c r="R1064">
        <v>16716</v>
      </c>
      <c r="S1064" t="str" cm="1">
        <f t="array" ref="S1064">_xlfn.IFS(E1067&lt;30,"18-29",E1067&lt;45,"30-44",TRUE,"45+")</f>
        <v>30-44</v>
      </c>
      <c r="T1064" t="str" cm="1">
        <f t="array" ref="T1064">_xlfn.IFS(F1064&lt;=2,"0-2 Years",F1064&lt;=5,"3-5 Years",F1064&lt;=8,"6-8 Years",TRUE,"9-10 Years")</f>
        <v>9-10 Years</v>
      </c>
      <c r="U1064" t="str" cm="1">
        <f t="array" ref="U1064">_xlfn.IFS(P1064&gt;60,"High Risk",P1064&gt;30,"Medium Risk",TRUE,"Low Risk")</f>
        <v>Medium Risk</v>
      </c>
      <c r="V1064">
        <f t="shared" si="16"/>
        <v>5</v>
      </c>
    </row>
    <row r="1065" spans="1:22" hidden="1" x14ac:dyDescent="0.2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 s="2">
        <v>103818.43</v>
      </c>
      <c r="H1065">
        <v>1</v>
      </c>
      <c r="I1065">
        <v>1</v>
      </c>
      <c r="J1065">
        <v>1</v>
      </c>
      <c r="K1065" s="1">
        <v>166038.26999999999</v>
      </c>
      <c r="L1065">
        <v>0</v>
      </c>
      <c r="M1065">
        <v>14</v>
      </c>
      <c r="N1065">
        <v>2164</v>
      </c>
      <c r="O1065">
        <v>9</v>
      </c>
      <c r="P1065">
        <v>5</v>
      </c>
      <c r="Q1065">
        <v>0.6428571428571429</v>
      </c>
      <c r="R1065">
        <v>30296</v>
      </c>
      <c r="S1065" t="str" cm="1">
        <f t="array" ref="S1065">_xlfn.IFS(E1068&lt;30,"18-29",E1068&lt;45,"30-44",TRUE,"45+")</f>
        <v>45+</v>
      </c>
      <c r="T1065" t="str" cm="1">
        <f t="array" ref="T1065">_xlfn.IFS(F1065&lt;=2,"0-2 Years",F1065&lt;=5,"3-5 Years",F1065&lt;=8,"6-8 Years",TRUE,"9-10 Years")</f>
        <v>3-5 Years</v>
      </c>
      <c r="U1065" t="str" cm="1">
        <f t="array" ref="U1065">_xlfn.IFS(P1065&gt;60,"High Risk",P1065&gt;30,"Medium Risk",TRUE,"Low Risk")</f>
        <v>Low Risk</v>
      </c>
      <c r="V1065">
        <f t="shared" si="16"/>
        <v>2</v>
      </c>
    </row>
    <row r="1066" spans="1:22" hidden="1" x14ac:dyDescent="0.2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 s="2">
        <v>0</v>
      </c>
      <c r="H1066">
        <v>2</v>
      </c>
      <c r="I1066">
        <v>1</v>
      </c>
      <c r="J1066">
        <v>1</v>
      </c>
      <c r="K1066" s="1">
        <v>140385.32999999999</v>
      </c>
      <c r="L1066">
        <v>0</v>
      </c>
      <c r="M1066">
        <v>19</v>
      </c>
      <c r="N1066">
        <v>2840</v>
      </c>
      <c r="O1066">
        <v>7</v>
      </c>
      <c r="P1066">
        <v>46</v>
      </c>
      <c r="Q1066">
        <v>0.36842105263157893</v>
      </c>
      <c r="R1066">
        <v>53960</v>
      </c>
      <c r="S1066" t="str" cm="1">
        <f t="array" ref="S1066">_xlfn.IFS(E1069&lt;30,"18-29",E1069&lt;45,"30-44",TRUE,"45+")</f>
        <v>18-29</v>
      </c>
      <c r="T1066" t="str" cm="1">
        <f t="array" ref="T1066">_xlfn.IFS(F1066&lt;=2,"0-2 Years",F1066&lt;=5,"3-5 Years",F1066&lt;=8,"6-8 Years",TRUE,"9-10 Years")</f>
        <v>3-5 Years</v>
      </c>
      <c r="U1066" t="str" cm="1">
        <f t="array" ref="U1066">_xlfn.IFS(P1066&gt;60,"High Risk",P1066&gt;30,"Medium Risk",TRUE,"Low Risk")</f>
        <v>Medium Risk</v>
      </c>
      <c r="V1066">
        <f t="shared" si="16"/>
        <v>3</v>
      </c>
    </row>
    <row r="1067" spans="1:22" hidden="1" x14ac:dyDescent="0.2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 s="2">
        <v>152169.12</v>
      </c>
      <c r="H1067">
        <v>2</v>
      </c>
      <c r="I1067">
        <v>0</v>
      </c>
      <c r="J1067">
        <v>0</v>
      </c>
      <c r="K1067" s="1">
        <v>38629.300000000003</v>
      </c>
      <c r="L1067">
        <v>1</v>
      </c>
      <c r="M1067">
        <v>18</v>
      </c>
      <c r="N1067">
        <v>3339</v>
      </c>
      <c r="O1067">
        <v>1</v>
      </c>
      <c r="P1067">
        <v>107</v>
      </c>
      <c r="Q1067">
        <v>5.5555555555555552E-2</v>
      </c>
      <c r="R1067">
        <v>60102</v>
      </c>
      <c r="S1067" t="str" cm="1">
        <f t="array" ref="S1067">_xlfn.IFS(E1070&lt;30,"18-29",E1070&lt;45,"30-44",TRUE,"45+")</f>
        <v>45+</v>
      </c>
      <c r="T1067" t="str" cm="1">
        <f t="array" ref="T1067">_xlfn.IFS(F1067&lt;=2,"0-2 Years",F1067&lt;=5,"3-5 Years",F1067&lt;=8,"6-8 Years",TRUE,"9-10 Years")</f>
        <v>3-5 Years</v>
      </c>
      <c r="U1067" t="str" cm="1">
        <f t="array" ref="U1067">_xlfn.IFS(P1067&gt;60,"High Risk",P1067&gt;30,"Medium Risk",TRUE,"Low Risk")</f>
        <v>High Risk</v>
      </c>
      <c r="V1067">
        <f t="shared" si="16"/>
        <v>3</v>
      </c>
    </row>
    <row r="1068" spans="1:22" x14ac:dyDescent="0.2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 s="2">
        <v>0</v>
      </c>
      <c r="H1068">
        <v>1</v>
      </c>
      <c r="I1068">
        <v>1</v>
      </c>
      <c r="J1068">
        <v>1</v>
      </c>
      <c r="K1068" s="1">
        <v>24998.75</v>
      </c>
      <c r="L1068">
        <v>1</v>
      </c>
      <c r="M1068">
        <v>1</v>
      </c>
      <c r="N1068">
        <v>3852</v>
      </c>
      <c r="O1068">
        <v>10</v>
      </c>
      <c r="P1068">
        <v>36</v>
      </c>
      <c r="Q1068">
        <v>1</v>
      </c>
      <c r="R1068">
        <v>3852</v>
      </c>
      <c r="S1068" t="str" cm="1">
        <f t="array" ref="S1068">_xlfn.IFS(E1071&lt;30,"18-29",E1071&lt;45,"30-44",TRUE,"45+")</f>
        <v>30-44</v>
      </c>
      <c r="T1068" t="str" cm="1">
        <f t="array" ref="T1068">_xlfn.IFS(F1068&lt;=2,"0-2 Years",F1068&lt;=5,"3-5 Years",F1068&lt;=8,"6-8 Years",TRUE,"9-10 Years")</f>
        <v>9-10 Years</v>
      </c>
      <c r="U1068" t="str" cm="1">
        <f t="array" ref="U1068">_xlfn.IFS(P1068&gt;60,"High Risk",P1068&gt;30,"Medium Risk",TRUE,"Low Risk")</f>
        <v>Medium Risk</v>
      </c>
      <c r="V1068">
        <f t="shared" si="16"/>
        <v>6</v>
      </c>
    </row>
    <row r="1069" spans="1:22" hidden="1" x14ac:dyDescent="0.2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 s="2">
        <v>214346.96</v>
      </c>
      <c r="H1069">
        <v>2</v>
      </c>
      <c r="I1069">
        <v>1</v>
      </c>
      <c r="J1069">
        <v>0</v>
      </c>
      <c r="K1069" s="1">
        <v>128815.33</v>
      </c>
      <c r="L1069">
        <v>0</v>
      </c>
      <c r="M1069">
        <v>3</v>
      </c>
      <c r="N1069">
        <v>994</v>
      </c>
      <c r="O1069">
        <v>5</v>
      </c>
      <c r="P1069">
        <v>127</v>
      </c>
      <c r="Q1069">
        <v>1</v>
      </c>
      <c r="R1069">
        <v>2982</v>
      </c>
      <c r="S1069" t="str" cm="1">
        <f t="array" ref="S1069">_xlfn.IFS(E1072&lt;30,"18-29",E1072&lt;45,"30-44",TRUE,"45+")</f>
        <v>45+</v>
      </c>
      <c r="T1069" t="str" cm="1">
        <f t="array" ref="T1069">_xlfn.IFS(F1069&lt;=2,"0-2 Years",F1069&lt;=5,"3-5 Years",F1069&lt;=8,"6-8 Years",TRUE,"9-10 Years")</f>
        <v>3-5 Years</v>
      </c>
      <c r="U1069" t="str" cm="1">
        <f t="array" ref="U1069">_xlfn.IFS(P1069&gt;60,"High Risk",P1069&gt;30,"Medium Risk",TRUE,"Low Risk")</f>
        <v>High Risk</v>
      </c>
      <c r="V1069">
        <f t="shared" si="16"/>
        <v>3</v>
      </c>
    </row>
    <row r="1070" spans="1:22" x14ac:dyDescent="0.2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 s="2">
        <v>0</v>
      </c>
      <c r="H1070">
        <v>1</v>
      </c>
      <c r="I1070">
        <v>1</v>
      </c>
      <c r="J1070">
        <v>0</v>
      </c>
      <c r="K1070" s="1">
        <v>19376.560000000001</v>
      </c>
      <c r="L1070">
        <v>1</v>
      </c>
      <c r="M1070">
        <v>29</v>
      </c>
      <c r="N1070">
        <v>4167</v>
      </c>
      <c r="O1070">
        <v>10</v>
      </c>
      <c r="P1070">
        <v>127</v>
      </c>
      <c r="Q1070">
        <v>0.34482758620689657</v>
      </c>
      <c r="R1070">
        <v>120843</v>
      </c>
      <c r="S1070" t="str" cm="1">
        <f t="array" ref="S1070">_xlfn.IFS(E1073&lt;30,"18-29",E1073&lt;45,"30-44",TRUE,"45+")</f>
        <v>45+</v>
      </c>
      <c r="T1070" t="str" cm="1">
        <f t="array" ref="T1070">_xlfn.IFS(F1070&lt;=2,"0-2 Years",F1070&lt;=5,"3-5 Years",F1070&lt;=8,"6-8 Years",TRUE,"9-10 Years")</f>
        <v>6-8 Years</v>
      </c>
      <c r="U1070" t="str" cm="1">
        <f t="array" ref="U1070">_xlfn.IFS(P1070&gt;60,"High Risk",P1070&gt;30,"Medium Risk",TRUE,"Low Risk")</f>
        <v>High Risk</v>
      </c>
      <c r="V1070">
        <f t="shared" si="16"/>
        <v>9</v>
      </c>
    </row>
    <row r="1071" spans="1:22" hidden="1" x14ac:dyDescent="0.2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 s="2">
        <v>113348.14</v>
      </c>
      <c r="H1071">
        <v>1</v>
      </c>
      <c r="I1071">
        <v>1</v>
      </c>
      <c r="J1071">
        <v>0</v>
      </c>
      <c r="K1071" s="1">
        <v>31904.31</v>
      </c>
      <c r="L1071">
        <v>1</v>
      </c>
      <c r="M1071">
        <v>15</v>
      </c>
      <c r="N1071">
        <v>4477</v>
      </c>
      <c r="O1071">
        <v>8</v>
      </c>
      <c r="P1071">
        <v>141</v>
      </c>
      <c r="Q1071">
        <v>0.53333333333333333</v>
      </c>
      <c r="R1071">
        <v>67155</v>
      </c>
      <c r="S1071" t="str" cm="1">
        <f t="array" ref="S1071">_xlfn.IFS(E1074&lt;30,"18-29",E1074&lt;45,"30-44",TRUE,"45+")</f>
        <v>18-29</v>
      </c>
      <c r="T1071" t="str" cm="1">
        <f t="array" ref="T1071">_xlfn.IFS(F1071&lt;=2,"0-2 Years",F1071&lt;=5,"3-5 Years",F1071&lt;=8,"6-8 Years",TRUE,"9-10 Years")</f>
        <v>6-8 Years</v>
      </c>
      <c r="U1071" t="str" cm="1">
        <f t="array" ref="U1071">_xlfn.IFS(P1071&gt;60,"High Risk",P1071&gt;30,"Medium Risk",TRUE,"Low Risk")</f>
        <v>High Risk</v>
      </c>
      <c r="V1071">
        <f t="shared" si="16"/>
        <v>5</v>
      </c>
    </row>
    <row r="1072" spans="1:22" x14ac:dyDescent="0.2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 s="2">
        <v>170935.94</v>
      </c>
      <c r="H1072">
        <v>1</v>
      </c>
      <c r="I1072">
        <v>1</v>
      </c>
      <c r="J1072">
        <v>0</v>
      </c>
      <c r="K1072" s="1">
        <v>173179.79</v>
      </c>
      <c r="L1072">
        <v>1</v>
      </c>
      <c r="M1072">
        <v>8</v>
      </c>
      <c r="N1072">
        <v>4201</v>
      </c>
      <c r="O1072">
        <v>4</v>
      </c>
      <c r="P1072">
        <v>144</v>
      </c>
      <c r="Q1072">
        <v>0.5</v>
      </c>
      <c r="R1072">
        <v>33608</v>
      </c>
      <c r="S1072" t="str" cm="1">
        <f t="array" ref="S1072">_xlfn.IFS(E1075&lt;30,"18-29",E1075&lt;45,"30-44",TRUE,"45+")</f>
        <v>30-44</v>
      </c>
      <c r="T1072" t="str" cm="1">
        <f t="array" ref="T1072">_xlfn.IFS(F1072&lt;=2,"0-2 Years",F1072&lt;=5,"3-5 Years",F1072&lt;=8,"6-8 Years",TRUE,"9-10 Years")</f>
        <v>3-5 Years</v>
      </c>
      <c r="U1072" t="str" cm="1">
        <f t="array" ref="U1072">_xlfn.IFS(P1072&gt;60,"High Risk",P1072&gt;30,"Medium Risk",TRUE,"Low Risk")</f>
        <v>High Risk</v>
      </c>
      <c r="V1072">
        <f t="shared" si="16"/>
        <v>6</v>
      </c>
    </row>
    <row r="1073" spans="1:22" hidden="1" x14ac:dyDescent="0.2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 s="2">
        <v>103023.26</v>
      </c>
      <c r="H1073">
        <v>1</v>
      </c>
      <c r="I1073">
        <v>1</v>
      </c>
      <c r="J1073">
        <v>1</v>
      </c>
      <c r="K1073" s="1">
        <v>22485.64</v>
      </c>
      <c r="L1073">
        <v>0</v>
      </c>
      <c r="M1073">
        <v>18</v>
      </c>
      <c r="N1073">
        <v>2308</v>
      </c>
      <c r="O1073">
        <v>9</v>
      </c>
      <c r="P1073">
        <v>38</v>
      </c>
      <c r="Q1073">
        <v>0.5</v>
      </c>
      <c r="R1073">
        <v>41544</v>
      </c>
      <c r="S1073" t="str" cm="1">
        <f t="array" ref="S1073">_xlfn.IFS(E1076&lt;30,"18-29",E1076&lt;45,"30-44",TRUE,"45+")</f>
        <v>30-44</v>
      </c>
      <c r="T1073" t="str" cm="1">
        <f t="array" ref="T1073">_xlfn.IFS(F1073&lt;=2,"0-2 Years",F1073&lt;=5,"3-5 Years",F1073&lt;=8,"6-8 Years",TRUE,"9-10 Years")</f>
        <v>6-8 Years</v>
      </c>
      <c r="U1073" t="str" cm="1">
        <f t="array" ref="U1073">_xlfn.IFS(P1073&gt;60,"High Risk",P1073&gt;30,"Medium Risk",TRUE,"Low Risk")</f>
        <v>Medium Risk</v>
      </c>
      <c r="V1073">
        <f t="shared" si="16"/>
        <v>3</v>
      </c>
    </row>
    <row r="1074" spans="1:22" hidden="1" x14ac:dyDescent="0.2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 s="2">
        <v>0</v>
      </c>
      <c r="H1074">
        <v>2</v>
      </c>
      <c r="I1074">
        <v>0</v>
      </c>
      <c r="J1074">
        <v>1</v>
      </c>
      <c r="K1074" s="1">
        <v>196668.51</v>
      </c>
      <c r="L1074">
        <v>0</v>
      </c>
      <c r="M1074">
        <v>24</v>
      </c>
      <c r="N1074">
        <v>4868</v>
      </c>
      <c r="O1074">
        <v>9</v>
      </c>
      <c r="P1074">
        <v>22</v>
      </c>
      <c r="Q1074">
        <v>0.375</v>
      </c>
      <c r="R1074">
        <v>116832</v>
      </c>
      <c r="S1074" t="str" cm="1">
        <f t="array" ref="S1074">_xlfn.IFS(E1077&lt;30,"18-29",E1077&lt;45,"30-44",TRUE,"45+")</f>
        <v>30-44</v>
      </c>
      <c r="T1074" t="str" cm="1">
        <f t="array" ref="T1074">_xlfn.IFS(F1074&lt;=2,"0-2 Years",F1074&lt;=5,"3-5 Years",F1074&lt;=8,"6-8 Years",TRUE,"9-10 Years")</f>
        <v>6-8 Years</v>
      </c>
      <c r="U1074" t="str" cm="1">
        <f t="array" ref="U1074">_xlfn.IFS(P1074&gt;60,"High Risk",P1074&gt;30,"Medium Risk",TRUE,"Low Risk")</f>
        <v>Low Risk</v>
      </c>
      <c r="V1074">
        <f t="shared" si="16"/>
        <v>3</v>
      </c>
    </row>
    <row r="1075" spans="1:22" x14ac:dyDescent="0.2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 s="2">
        <v>0</v>
      </c>
      <c r="H1075">
        <v>2</v>
      </c>
      <c r="I1075">
        <v>0</v>
      </c>
      <c r="J1075">
        <v>0</v>
      </c>
      <c r="K1075" s="1">
        <v>136506.85999999999</v>
      </c>
      <c r="L1075">
        <v>0</v>
      </c>
      <c r="M1075">
        <v>19</v>
      </c>
      <c r="N1075">
        <v>4623</v>
      </c>
      <c r="O1075">
        <v>3</v>
      </c>
      <c r="P1075">
        <v>50</v>
      </c>
      <c r="Q1075">
        <v>0.15789473684210525</v>
      </c>
      <c r="R1075">
        <v>87837</v>
      </c>
      <c r="S1075" t="str" cm="1">
        <f t="array" ref="S1075">_xlfn.IFS(E1078&lt;30,"18-29",E1078&lt;45,"30-44",TRUE,"45+")</f>
        <v>30-44</v>
      </c>
      <c r="T1075" t="str" cm="1">
        <f t="array" ref="T1075">_xlfn.IFS(F1075&lt;=2,"0-2 Years",F1075&lt;=5,"3-5 Years",F1075&lt;=8,"6-8 Years",TRUE,"9-10 Years")</f>
        <v>6-8 Years</v>
      </c>
      <c r="U1075" t="str" cm="1">
        <f t="array" ref="U1075">_xlfn.IFS(P1075&gt;60,"High Risk",P1075&gt;30,"Medium Risk",TRUE,"Low Risk")</f>
        <v>Medium Risk</v>
      </c>
      <c r="V1075">
        <f t="shared" si="16"/>
        <v>6</v>
      </c>
    </row>
    <row r="1076" spans="1:22" hidden="1" x14ac:dyDescent="0.2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 s="2">
        <v>111855.03999999999</v>
      </c>
      <c r="H1076">
        <v>2</v>
      </c>
      <c r="I1076">
        <v>1</v>
      </c>
      <c r="J1076">
        <v>1</v>
      </c>
      <c r="K1076" s="1">
        <v>36278.89</v>
      </c>
      <c r="L1076">
        <v>0</v>
      </c>
      <c r="M1076">
        <v>12</v>
      </c>
      <c r="N1076">
        <v>4901</v>
      </c>
      <c r="O1076">
        <v>4</v>
      </c>
      <c r="P1076">
        <v>117</v>
      </c>
      <c r="Q1076">
        <v>0.33333333333333331</v>
      </c>
      <c r="R1076">
        <v>58812</v>
      </c>
      <c r="S1076" t="str" cm="1">
        <f t="array" ref="S1076">_xlfn.IFS(E1079&lt;30,"18-29",E1079&lt;45,"30-44",TRUE,"45+")</f>
        <v>18-29</v>
      </c>
      <c r="T1076" t="str" cm="1">
        <f t="array" ref="T1076">_xlfn.IFS(F1076&lt;=2,"0-2 Years",F1076&lt;=5,"3-5 Years",F1076&lt;=8,"6-8 Years",TRUE,"9-10 Years")</f>
        <v>6-8 Years</v>
      </c>
      <c r="U1076" t="str" cm="1">
        <f t="array" ref="U1076">_xlfn.IFS(P1076&gt;60,"High Risk",P1076&gt;30,"Medium Risk",TRUE,"Low Risk")</f>
        <v>High Risk</v>
      </c>
      <c r="V1076">
        <f t="shared" si="16"/>
        <v>0</v>
      </c>
    </row>
    <row r="1077" spans="1:22" hidden="1" x14ac:dyDescent="0.2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 s="2">
        <v>140348.56</v>
      </c>
      <c r="H1077">
        <v>2</v>
      </c>
      <c r="I1077">
        <v>1</v>
      </c>
      <c r="J1077">
        <v>1</v>
      </c>
      <c r="K1077" s="1">
        <v>163254.39000000001</v>
      </c>
      <c r="L1077">
        <v>0</v>
      </c>
      <c r="M1077">
        <v>1</v>
      </c>
      <c r="N1077">
        <v>4152</v>
      </c>
      <c r="O1077">
        <v>0</v>
      </c>
      <c r="P1077">
        <v>116</v>
      </c>
      <c r="Q1077">
        <v>0</v>
      </c>
      <c r="R1077">
        <v>4152</v>
      </c>
      <c r="S1077" t="str" cm="1">
        <f t="array" ref="S1077">_xlfn.IFS(E1080&lt;30,"18-29",E1080&lt;45,"30-44",TRUE,"45+")</f>
        <v>30-44</v>
      </c>
      <c r="T1077" t="str" cm="1">
        <f t="array" ref="T1077">_xlfn.IFS(F1077&lt;=2,"0-2 Years",F1077&lt;=5,"3-5 Years",F1077&lt;=8,"6-8 Years",TRUE,"9-10 Years")</f>
        <v>6-8 Years</v>
      </c>
      <c r="U1077" t="str" cm="1">
        <f t="array" ref="U1077">_xlfn.IFS(P1077&gt;60,"High Risk",P1077&gt;30,"Medium Risk",TRUE,"Low Risk")</f>
        <v>High Risk</v>
      </c>
      <c r="V1077">
        <f t="shared" si="16"/>
        <v>0</v>
      </c>
    </row>
    <row r="1078" spans="1:22" x14ac:dyDescent="0.2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 s="2">
        <v>0</v>
      </c>
      <c r="H1078">
        <v>2</v>
      </c>
      <c r="I1078">
        <v>1</v>
      </c>
      <c r="J1078">
        <v>0</v>
      </c>
      <c r="K1078" s="1">
        <v>99654.13</v>
      </c>
      <c r="L1078">
        <v>0</v>
      </c>
      <c r="M1078">
        <v>23</v>
      </c>
      <c r="N1078">
        <v>1741</v>
      </c>
      <c r="O1078">
        <v>7</v>
      </c>
      <c r="P1078">
        <v>127</v>
      </c>
      <c r="Q1078">
        <v>0.30434782608695654</v>
      </c>
      <c r="R1078">
        <v>40043</v>
      </c>
      <c r="S1078" t="str" cm="1">
        <f t="array" ref="S1078">_xlfn.IFS(E1081&lt;30,"18-29",E1081&lt;45,"30-44",TRUE,"45+")</f>
        <v>30-44</v>
      </c>
      <c r="T1078" t="str" cm="1">
        <f t="array" ref="T1078">_xlfn.IFS(F1078&lt;=2,"0-2 Years",F1078&lt;=5,"3-5 Years",F1078&lt;=8,"6-8 Years",TRUE,"9-10 Years")</f>
        <v>6-8 Years</v>
      </c>
      <c r="U1078" t="str" cm="1">
        <f t="array" ref="U1078">_xlfn.IFS(P1078&gt;60,"High Risk",P1078&gt;30,"Medium Risk",TRUE,"Low Risk")</f>
        <v>High Risk</v>
      </c>
      <c r="V1078">
        <f t="shared" si="16"/>
        <v>6</v>
      </c>
    </row>
    <row r="1079" spans="1:22" hidden="1" x14ac:dyDescent="0.2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 s="2">
        <v>145512.84</v>
      </c>
      <c r="H1079">
        <v>1</v>
      </c>
      <c r="I1079">
        <v>1</v>
      </c>
      <c r="J1079">
        <v>0</v>
      </c>
      <c r="K1079" s="1">
        <v>20207.02</v>
      </c>
      <c r="L1079">
        <v>0</v>
      </c>
      <c r="M1079">
        <v>2</v>
      </c>
      <c r="N1079">
        <v>4172</v>
      </c>
      <c r="O1079">
        <v>1</v>
      </c>
      <c r="P1079">
        <v>179</v>
      </c>
      <c r="Q1079">
        <v>0.5</v>
      </c>
      <c r="R1079">
        <v>8344</v>
      </c>
      <c r="S1079" t="str" cm="1">
        <f t="array" ref="S1079">_xlfn.IFS(E1082&lt;30,"18-29",E1082&lt;45,"30-44",TRUE,"45+")</f>
        <v>30-44</v>
      </c>
      <c r="T1079" t="str" cm="1">
        <f t="array" ref="T1079">_xlfn.IFS(F1079&lt;=2,"0-2 Years",F1079&lt;=5,"3-5 Years",F1079&lt;=8,"6-8 Years",TRUE,"9-10 Years")</f>
        <v>3-5 Years</v>
      </c>
      <c r="U1079" t="str" cm="1">
        <f t="array" ref="U1079">_xlfn.IFS(P1079&gt;60,"High Risk",P1079&gt;30,"Medium Risk",TRUE,"Low Risk")</f>
        <v>High Risk</v>
      </c>
      <c r="V1079">
        <f t="shared" si="16"/>
        <v>5</v>
      </c>
    </row>
    <row r="1080" spans="1:22" hidden="1" x14ac:dyDescent="0.2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 s="2">
        <v>146720.98000000001</v>
      </c>
      <c r="H1080">
        <v>2</v>
      </c>
      <c r="I1080">
        <v>1</v>
      </c>
      <c r="J1080">
        <v>1</v>
      </c>
      <c r="K1080" s="1">
        <v>4195.84</v>
      </c>
      <c r="L1080">
        <v>0</v>
      </c>
      <c r="M1080">
        <v>29</v>
      </c>
      <c r="N1080">
        <v>369</v>
      </c>
      <c r="O1080">
        <v>1</v>
      </c>
      <c r="P1080">
        <v>146</v>
      </c>
      <c r="Q1080">
        <v>3.4482758620689655E-2</v>
      </c>
      <c r="R1080">
        <v>10701</v>
      </c>
      <c r="S1080" t="str" cm="1">
        <f t="array" ref="S1080">_xlfn.IFS(E1083&lt;30,"18-29",E1083&lt;45,"30-44",TRUE,"45+")</f>
        <v>30-44</v>
      </c>
      <c r="T1080" t="str" cm="1">
        <f t="array" ref="T1080">_xlfn.IFS(F1080&lt;=2,"0-2 Years",F1080&lt;=5,"3-5 Years",F1080&lt;=8,"6-8 Years",TRUE,"9-10 Years")</f>
        <v>6-8 Years</v>
      </c>
      <c r="U1080" t="str" cm="1">
        <f t="array" ref="U1080">_xlfn.IFS(P1080&gt;60,"High Risk",P1080&gt;30,"Medium Risk",TRUE,"Low Risk")</f>
        <v>High Risk</v>
      </c>
      <c r="V1080">
        <f t="shared" si="16"/>
        <v>0</v>
      </c>
    </row>
    <row r="1081" spans="1:22" hidden="1" x14ac:dyDescent="0.2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 s="2">
        <v>107209.73</v>
      </c>
      <c r="H1081">
        <v>1</v>
      </c>
      <c r="I1081">
        <v>1</v>
      </c>
      <c r="J1081">
        <v>1</v>
      </c>
      <c r="K1081" s="1">
        <v>112340.2</v>
      </c>
      <c r="L1081">
        <v>0</v>
      </c>
      <c r="M1081">
        <v>8</v>
      </c>
      <c r="N1081">
        <v>2001</v>
      </c>
      <c r="O1081">
        <v>9</v>
      </c>
      <c r="P1081">
        <v>52</v>
      </c>
      <c r="Q1081">
        <v>1</v>
      </c>
      <c r="R1081">
        <v>16008</v>
      </c>
      <c r="S1081" t="str" cm="1">
        <f t="array" ref="S1081">_xlfn.IFS(E1084&lt;30,"18-29",E1084&lt;45,"30-44",TRUE,"45+")</f>
        <v>30-44</v>
      </c>
      <c r="T1081" t="str" cm="1">
        <f t="array" ref="T1081">_xlfn.IFS(F1081&lt;=2,"0-2 Years",F1081&lt;=5,"3-5 Years",F1081&lt;=8,"6-8 Years",TRUE,"9-10 Years")</f>
        <v>9-10 Years</v>
      </c>
      <c r="U1081" t="str" cm="1">
        <f t="array" ref="U1081">_xlfn.IFS(P1081&gt;60,"High Risk",P1081&gt;30,"Medium Risk",TRUE,"Low Risk")</f>
        <v>Medium Risk</v>
      </c>
      <c r="V1081">
        <f t="shared" si="16"/>
        <v>2</v>
      </c>
    </row>
    <row r="1082" spans="1:22" hidden="1" x14ac:dyDescent="0.2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 s="2">
        <v>130933.74</v>
      </c>
      <c r="H1082">
        <v>1</v>
      </c>
      <c r="I1082">
        <v>0</v>
      </c>
      <c r="J1082">
        <v>1</v>
      </c>
      <c r="K1082" s="1">
        <v>2035.94</v>
      </c>
      <c r="L1082">
        <v>0</v>
      </c>
      <c r="M1082">
        <v>20</v>
      </c>
      <c r="N1082">
        <v>4227</v>
      </c>
      <c r="O1082">
        <v>1</v>
      </c>
      <c r="P1082">
        <v>128</v>
      </c>
      <c r="Q1082">
        <v>0.05</v>
      </c>
      <c r="R1082">
        <v>84540</v>
      </c>
      <c r="S1082" t="str" cm="1">
        <f t="array" ref="S1082">_xlfn.IFS(E1085&lt;30,"18-29",E1085&lt;45,"30-44",TRUE,"45+")</f>
        <v>30-44</v>
      </c>
      <c r="T1082" t="str" cm="1">
        <f t="array" ref="T1082">_xlfn.IFS(F1082&lt;=2,"0-2 Years",F1082&lt;=5,"3-5 Years",F1082&lt;=8,"6-8 Years",TRUE,"9-10 Years")</f>
        <v>6-8 Years</v>
      </c>
      <c r="U1082" t="str" cm="1">
        <f t="array" ref="U1082">_xlfn.IFS(P1082&gt;60,"High Risk",P1082&gt;30,"Medium Risk",TRUE,"Low Risk")</f>
        <v>High Risk</v>
      </c>
      <c r="V1082">
        <f t="shared" si="16"/>
        <v>2</v>
      </c>
    </row>
    <row r="1083" spans="1:22" x14ac:dyDescent="0.2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 s="2">
        <v>0</v>
      </c>
      <c r="H1083">
        <v>1</v>
      </c>
      <c r="I1083">
        <v>1</v>
      </c>
      <c r="J1083">
        <v>0</v>
      </c>
      <c r="K1083" s="1">
        <v>132295.95000000001</v>
      </c>
      <c r="L1083">
        <v>0</v>
      </c>
      <c r="M1083">
        <v>14</v>
      </c>
      <c r="N1083">
        <v>493</v>
      </c>
      <c r="O1083">
        <v>5</v>
      </c>
      <c r="P1083">
        <v>94</v>
      </c>
      <c r="Q1083">
        <v>0.35714285714285715</v>
      </c>
      <c r="R1083">
        <v>6902</v>
      </c>
      <c r="S1083" t="str" cm="1">
        <f t="array" ref="S1083">_xlfn.IFS(E1086&lt;30,"18-29",E1086&lt;45,"30-44",TRUE,"45+")</f>
        <v>18-29</v>
      </c>
      <c r="T1083" t="str" cm="1">
        <f t="array" ref="T1083">_xlfn.IFS(F1083&lt;=2,"0-2 Years",F1083&lt;=5,"3-5 Years",F1083&lt;=8,"6-8 Years",TRUE,"9-10 Years")</f>
        <v>6-8 Years</v>
      </c>
      <c r="U1083" t="str" cm="1">
        <f t="array" ref="U1083">_xlfn.IFS(P1083&gt;60,"High Risk",P1083&gt;30,"Medium Risk",TRUE,"Low Risk")</f>
        <v>High Risk</v>
      </c>
      <c r="V1083">
        <f t="shared" si="16"/>
        <v>8</v>
      </c>
    </row>
    <row r="1084" spans="1:22" x14ac:dyDescent="0.2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 s="2">
        <v>89772.3</v>
      </c>
      <c r="H1084">
        <v>1</v>
      </c>
      <c r="I1084">
        <v>1</v>
      </c>
      <c r="J1084">
        <v>0</v>
      </c>
      <c r="K1084" s="1">
        <v>177383.67999999999</v>
      </c>
      <c r="L1084">
        <v>1</v>
      </c>
      <c r="M1084">
        <v>6</v>
      </c>
      <c r="N1084">
        <v>1196</v>
      </c>
      <c r="O1084">
        <v>8</v>
      </c>
      <c r="P1084">
        <v>85</v>
      </c>
      <c r="Q1084">
        <v>1</v>
      </c>
      <c r="R1084">
        <v>7176</v>
      </c>
      <c r="S1084" t="str" cm="1">
        <f t="array" ref="S1084">_xlfn.IFS(E1087&lt;30,"18-29",E1087&lt;45,"30-44",TRUE,"45+")</f>
        <v>30-44</v>
      </c>
      <c r="T1084" t="str" cm="1">
        <f t="array" ref="T1084">_xlfn.IFS(F1084&lt;=2,"0-2 Years",F1084&lt;=5,"3-5 Years",F1084&lt;=8,"6-8 Years",TRUE,"9-10 Years")</f>
        <v>0-2 Years</v>
      </c>
      <c r="U1084" t="str" cm="1">
        <f t="array" ref="U1084">_xlfn.IFS(P1084&gt;60,"High Risk",P1084&gt;30,"Medium Risk",TRUE,"Low Risk")</f>
        <v>High Risk</v>
      </c>
      <c r="V1084">
        <f t="shared" si="16"/>
        <v>6</v>
      </c>
    </row>
    <row r="1085" spans="1:22" x14ac:dyDescent="0.2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 s="2">
        <v>0</v>
      </c>
      <c r="H1085">
        <v>2</v>
      </c>
      <c r="I1085">
        <v>1</v>
      </c>
      <c r="J1085">
        <v>0</v>
      </c>
      <c r="K1085" s="1">
        <v>90284.47</v>
      </c>
      <c r="L1085">
        <v>0</v>
      </c>
      <c r="M1085">
        <v>28</v>
      </c>
      <c r="N1085">
        <v>936</v>
      </c>
      <c r="O1085">
        <v>1</v>
      </c>
      <c r="P1085">
        <v>65</v>
      </c>
      <c r="Q1085">
        <v>3.5714285714285712E-2</v>
      </c>
      <c r="R1085">
        <v>26208</v>
      </c>
      <c r="S1085" t="str" cm="1">
        <f t="array" ref="S1085">_xlfn.IFS(E1088&lt;30,"18-29",E1088&lt;45,"30-44",TRUE,"45+")</f>
        <v>30-44</v>
      </c>
      <c r="T1085" t="str" cm="1">
        <f t="array" ref="T1085">_xlfn.IFS(F1085&lt;=2,"0-2 Years",F1085&lt;=5,"3-5 Years",F1085&lt;=8,"6-8 Years",TRUE,"9-10 Years")</f>
        <v>3-5 Years</v>
      </c>
      <c r="U1085" t="str" cm="1">
        <f t="array" ref="U1085">_xlfn.IFS(P1085&gt;60,"High Risk",P1085&gt;30,"Medium Risk",TRUE,"Low Risk")</f>
        <v>High Risk</v>
      </c>
      <c r="V1085">
        <f t="shared" si="16"/>
        <v>6</v>
      </c>
    </row>
    <row r="1086" spans="1:22" x14ac:dyDescent="0.2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 s="2">
        <v>0</v>
      </c>
      <c r="H1086">
        <v>2</v>
      </c>
      <c r="I1086">
        <v>1</v>
      </c>
      <c r="J1086">
        <v>0</v>
      </c>
      <c r="K1086" s="1">
        <v>61349.37</v>
      </c>
      <c r="L1086">
        <v>0</v>
      </c>
      <c r="M1086">
        <v>24</v>
      </c>
      <c r="N1086">
        <v>4771</v>
      </c>
      <c r="O1086">
        <v>0</v>
      </c>
      <c r="P1086">
        <v>144</v>
      </c>
      <c r="Q1086">
        <v>0</v>
      </c>
      <c r="R1086">
        <v>114504</v>
      </c>
      <c r="S1086" t="str" cm="1">
        <f t="array" ref="S1086">_xlfn.IFS(E1089&lt;30,"18-29",E1089&lt;45,"30-44",TRUE,"45+")</f>
        <v>30-44</v>
      </c>
      <c r="T1086" t="str" cm="1">
        <f t="array" ref="T1086">_xlfn.IFS(F1086&lt;=2,"0-2 Years",F1086&lt;=5,"3-5 Years",F1086&lt;=8,"6-8 Years",TRUE,"9-10 Years")</f>
        <v>6-8 Years</v>
      </c>
      <c r="U1086" t="str" cm="1">
        <f t="array" ref="U1086">_xlfn.IFS(P1086&gt;60,"High Risk",P1086&gt;30,"Medium Risk",TRUE,"Low Risk")</f>
        <v>High Risk</v>
      </c>
      <c r="V1086">
        <f t="shared" si="16"/>
        <v>6</v>
      </c>
    </row>
    <row r="1087" spans="1:22" x14ac:dyDescent="0.2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 s="2">
        <v>0</v>
      </c>
      <c r="H1087">
        <v>1</v>
      </c>
      <c r="I1087">
        <v>1</v>
      </c>
      <c r="J1087">
        <v>0</v>
      </c>
      <c r="K1087" s="1">
        <v>196466.83</v>
      </c>
      <c r="L1087">
        <v>1</v>
      </c>
      <c r="M1087">
        <v>27</v>
      </c>
      <c r="N1087">
        <v>781</v>
      </c>
      <c r="O1087">
        <v>6</v>
      </c>
      <c r="P1087">
        <v>36</v>
      </c>
      <c r="Q1087">
        <v>0.22222222222222221</v>
      </c>
      <c r="R1087">
        <v>21087</v>
      </c>
      <c r="S1087" t="str" cm="1">
        <f t="array" ref="S1087">_xlfn.IFS(E1090&lt;30,"18-29",E1090&lt;45,"30-44",TRUE,"45+")</f>
        <v>18-29</v>
      </c>
      <c r="T1087" t="str" cm="1">
        <f t="array" ref="T1087">_xlfn.IFS(F1087&lt;=2,"0-2 Years",F1087&lt;=5,"3-5 Years",F1087&lt;=8,"6-8 Years",TRUE,"9-10 Years")</f>
        <v>3-5 Years</v>
      </c>
      <c r="U1087" t="str" cm="1">
        <f t="array" ref="U1087">_xlfn.IFS(P1087&gt;60,"High Risk",P1087&gt;30,"Medium Risk",TRUE,"Low Risk")</f>
        <v>Medium Risk</v>
      </c>
      <c r="V1087">
        <f t="shared" si="16"/>
        <v>8</v>
      </c>
    </row>
    <row r="1088" spans="1:22" hidden="1" x14ac:dyDescent="0.2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 s="2">
        <v>100749.5</v>
      </c>
      <c r="H1088">
        <v>3</v>
      </c>
      <c r="I1088">
        <v>0</v>
      </c>
      <c r="J1088">
        <v>0</v>
      </c>
      <c r="K1088" s="1">
        <v>70758.37</v>
      </c>
      <c r="L1088">
        <v>1</v>
      </c>
      <c r="M1088">
        <v>2</v>
      </c>
      <c r="N1088">
        <v>1677</v>
      </c>
      <c r="O1088">
        <v>7</v>
      </c>
      <c r="P1088">
        <v>103</v>
      </c>
      <c r="Q1088">
        <v>1</v>
      </c>
      <c r="R1088">
        <v>3354</v>
      </c>
      <c r="S1088" t="str" cm="1">
        <f t="array" ref="S1088">_xlfn.IFS(E1091&lt;30,"18-29",E1091&lt;45,"30-44",TRUE,"45+")</f>
        <v>45+</v>
      </c>
      <c r="T1088" t="str" cm="1">
        <f t="array" ref="T1088">_xlfn.IFS(F1088&lt;=2,"0-2 Years",F1088&lt;=5,"3-5 Years",F1088&lt;=8,"6-8 Years",TRUE,"9-10 Years")</f>
        <v>0-2 Years</v>
      </c>
      <c r="U1088" t="str" cm="1">
        <f t="array" ref="U1088">_xlfn.IFS(P1088&gt;60,"High Risk",P1088&gt;30,"Medium Risk",TRUE,"Low Risk")</f>
        <v>High Risk</v>
      </c>
      <c r="V1088">
        <f t="shared" si="16"/>
        <v>4</v>
      </c>
    </row>
    <row r="1089" spans="1:22" x14ac:dyDescent="0.2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 s="2">
        <v>0</v>
      </c>
      <c r="H1089">
        <v>2</v>
      </c>
      <c r="I1089">
        <v>1</v>
      </c>
      <c r="J1089">
        <v>0</v>
      </c>
      <c r="K1089" s="1">
        <v>13892.57</v>
      </c>
      <c r="L1089">
        <v>0</v>
      </c>
      <c r="M1089">
        <v>2</v>
      </c>
      <c r="N1089">
        <v>4553</v>
      </c>
      <c r="O1089">
        <v>1</v>
      </c>
      <c r="P1089">
        <v>63</v>
      </c>
      <c r="Q1089">
        <v>0.5</v>
      </c>
      <c r="R1089">
        <v>9106</v>
      </c>
      <c r="S1089" t="str" cm="1">
        <f t="array" ref="S1089">_xlfn.IFS(E1092&lt;30,"18-29",E1092&lt;45,"30-44",TRUE,"45+")</f>
        <v>30-44</v>
      </c>
      <c r="T1089" t="str" cm="1">
        <f t="array" ref="T1089">_xlfn.IFS(F1089&lt;=2,"0-2 Years",F1089&lt;=5,"3-5 Years",F1089&lt;=8,"6-8 Years",TRUE,"9-10 Years")</f>
        <v>9-10 Years</v>
      </c>
      <c r="U1089" t="str" cm="1">
        <f t="array" ref="U1089">_xlfn.IFS(P1089&gt;60,"High Risk",P1089&gt;30,"Medium Risk",TRUE,"Low Risk")</f>
        <v>High Risk</v>
      </c>
      <c r="V1089">
        <f t="shared" si="16"/>
        <v>6</v>
      </c>
    </row>
    <row r="1090" spans="1:22" hidden="1" x14ac:dyDescent="0.2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 s="2">
        <v>0</v>
      </c>
      <c r="H1090">
        <v>2</v>
      </c>
      <c r="I1090">
        <v>1</v>
      </c>
      <c r="J1090">
        <v>1</v>
      </c>
      <c r="K1090" s="1">
        <v>9684.52</v>
      </c>
      <c r="L1090">
        <v>0</v>
      </c>
      <c r="M1090">
        <v>13</v>
      </c>
      <c r="N1090">
        <v>2251</v>
      </c>
      <c r="O1090">
        <v>2</v>
      </c>
      <c r="P1090">
        <v>57</v>
      </c>
      <c r="Q1090">
        <v>0.15384615384615385</v>
      </c>
      <c r="R1090">
        <v>29263</v>
      </c>
      <c r="S1090" t="str" cm="1">
        <f t="array" ref="S1090">_xlfn.IFS(E1093&lt;30,"18-29",E1093&lt;45,"30-44",TRUE,"45+")</f>
        <v>30-44</v>
      </c>
      <c r="T1090" t="str" cm="1">
        <f t="array" ref="T1090">_xlfn.IFS(F1090&lt;=2,"0-2 Years",F1090&lt;=5,"3-5 Years",F1090&lt;=8,"6-8 Years",TRUE,"9-10 Years")</f>
        <v>0-2 Years</v>
      </c>
      <c r="U1090" t="str" cm="1">
        <f t="array" ref="U1090">_xlfn.IFS(P1090&gt;60,"High Risk",P1090&gt;30,"Medium Risk",TRUE,"Low Risk")</f>
        <v>Medium Risk</v>
      </c>
      <c r="V1090">
        <f t="shared" si="16"/>
        <v>4</v>
      </c>
    </row>
    <row r="1091" spans="1:22" hidden="1" x14ac:dyDescent="0.2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 s="2">
        <v>123981.31</v>
      </c>
      <c r="H1091">
        <v>2</v>
      </c>
      <c r="I1091">
        <v>1</v>
      </c>
      <c r="J1091">
        <v>1</v>
      </c>
      <c r="K1091" s="1">
        <v>40546.15</v>
      </c>
      <c r="L1091">
        <v>0</v>
      </c>
      <c r="M1091">
        <v>24</v>
      </c>
      <c r="N1091">
        <v>2373</v>
      </c>
      <c r="O1091">
        <v>1</v>
      </c>
      <c r="P1091">
        <v>137</v>
      </c>
      <c r="Q1091">
        <v>4.1666666666666664E-2</v>
      </c>
      <c r="R1091">
        <v>56952</v>
      </c>
      <c r="S1091" t="str" cm="1">
        <f t="array" ref="S1091">_xlfn.IFS(E1094&lt;30,"18-29",E1094&lt;45,"30-44",TRUE,"45+")</f>
        <v>30-44</v>
      </c>
      <c r="T1091" t="str" cm="1">
        <f t="array" ref="T1091">_xlfn.IFS(F1091&lt;=2,"0-2 Years",F1091&lt;=5,"3-5 Years",F1091&lt;=8,"6-8 Years",TRUE,"9-10 Years")</f>
        <v>3-5 Years</v>
      </c>
      <c r="U1091" t="str" cm="1">
        <f t="array" ref="U1091">_xlfn.IFS(P1091&gt;60,"High Risk",P1091&gt;30,"Medium Risk",TRUE,"Low Risk")</f>
        <v>High Risk</v>
      </c>
      <c r="V1091">
        <f t="shared" ref="V1091:V1154" si="17">IF(J1091=0,3,0)+IF(G1091=0,3,0)+IF(H1091=1,2,0)+IF(E1091&gt;45,1,0)+IF(F1091&lt;3,1,0)</f>
        <v>1</v>
      </c>
    </row>
    <row r="1092" spans="1:22" hidden="1" x14ac:dyDescent="0.2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 s="2">
        <v>91622.42</v>
      </c>
      <c r="H1092">
        <v>1</v>
      </c>
      <c r="I1092">
        <v>1</v>
      </c>
      <c r="J1092">
        <v>1</v>
      </c>
      <c r="K1092" s="1">
        <v>136603.42000000001</v>
      </c>
      <c r="L1092">
        <v>0</v>
      </c>
      <c r="M1092">
        <v>14</v>
      </c>
      <c r="N1092">
        <v>3306</v>
      </c>
      <c r="O1092">
        <v>8</v>
      </c>
      <c r="P1092">
        <v>76</v>
      </c>
      <c r="Q1092">
        <v>0.5714285714285714</v>
      </c>
      <c r="R1092">
        <v>46284</v>
      </c>
      <c r="S1092" t="str" cm="1">
        <f t="array" ref="S1092">_xlfn.IFS(E1095&lt;30,"18-29",E1095&lt;45,"30-44",TRUE,"45+")</f>
        <v>30-44</v>
      </c>
      <c r="T1092" t="str" cm="1">
        <f t="array" ref="T1092">_xlfn.IFS(F1092&lt;=2,"0-2 Years",F1092&lt;=5,"3-5 Years",F1092&lt;=8,"6-8 Years",TRUE,"9-10 Years")</f>
        <v>3-5 Years</v>
      </c>
      <c r="U1092" t="str" cm="1">
        <f t="array" ref="U1092">_xlfn.IFS(P1092&gt;60,"High Risk",P1092&gt;30,"Medium Risk",TRUE,"Low Risk")</f>
        <v>High Risk</v>
      </c>
      <c r="V1092">
        <f t="shared" si="17"/>
        <v>2</v>
      </c>
    </row>
    <row r="1093" spans="1:22" hidden="1" x14ac:dyDescent="0.2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 s="2">
        <v>126195.81</v>
      </c>
      <c r="H1093">
        <v>1</v>
      </c>
      <c r="I1093">
        <v>1</v>
      </c>
      <c r="J1093">
        <v>1</v>
      </c>
      <c r="K1093" s="1">
        <v>133172.48000000001</v>
      </c>
      <c r="L1093">
        <v>0</v>
      </c>
      <c r="M1093">
        <v>9</v>
      </c>
      <c r="N1093">
        <v>3079</v>
      </c>
      <c r="O1093">
        <v>4</v>
      </c>
      <c r="P1093">
        <v>78</v>
      </c>
      <c r="Q1093">
        <v>0.44444444444444442</v>
      </c>
      <c r="R1093">
        <v>27711</v>
      </c>
      <c r="S1093" t="str" cm="1">
        <f t="array" ref="S1093">_xlfn.IFS(E1096&lt;30,"18-29",E1096&lt;45,"30-44",TRUE,"45+")</f>
        <v>30-44</v>
      </c>
      <c r="T1093" t="str" cm="1">
        <f t="array" ref="T1093">_xlfn.IFS(F1093&lt;=2,"0-2 Years",F1093&lt;=5,"3-5 Years",F1093&lt;=8,"6-8 Years",TRUE,"9-10 Years")</f>
        <v>6-8 Years</v>
      </c>
      <c r="U1093" t="str" cm="1">
        <f t="array" ref="U1093">_xlfn.IFS(P1093&gt;60,"High Risk",P1093&gt;30,"Medium Risk",TRUE,"Low Risk")</f>
        <v>High Risk</v>
      </c>
      <c r="V1093">
        <f t="shared" si="17"/>
        <v>2</v>
      </c>
    </row>
    <row r="1094" spans="1:22" hidden="1" x14ac:dyDescent="0.2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 s="2">
        <v>94267.9</v>
      </c>
      <c r="H1094">
        <v>1</v>
      </c>
      <c r="I1094">
        <v>0</v>
      </c>
      <c r="J1094">
        <v>1</v>
      </c>
      <c r="K1094" s="1">
        <v>152821.12</v>
      </c>
      <c r="L1094">
        <v>1</v>
      </c>
      <c r="M1094">
        <v>9</v>
      </c>
      <c r="N1094">
        <v>2128</v>
      </c>
      <c r="O1094">
        <v>3</v>
      </c>
      <c r="P1094">
        <v>35</v>
      </c>
      <c r="Q1094">
        <v>0.33333333333333331</v>
      </c>
      <c r="R1094">
        <v>19152</v>
      </c>
      <c r="S1094" t="str" cm="1">
        <f t="array" ref="S1094">_xlfn.IFS(E1097&lt;30,"18-29",E1097&lt;45,"30-44",TRUE,"45+")</f>
        <v>18-29</v>
      </c>
      <c r="T1094" t="str" cm="1">
        <f t="array" ref="T1094">_xlfn.IFS(F1094&lt;=2,"0-2 Years",F1094&lt;=5,"3-5 Years",F1094&lt;=8,"6-8 Years",TRUE,"9-10 Years")</f>
        <v>3-5 Years</v>
      </c>
      <c r="U1094" t="str" cm="1">
        <f t="array" ref="U1094">_xlfn.IFS(P1094&gt;60,"High Risk",P1094&gt;30,"Medium Risk",TRUE,"Low Risk")</f>
        <v>Medium Risk</v>
      </c>
      <c r="V1094">
        <f t="shared" si="17"/>
        <v>2</v>
      </c>
    </row>
    <row r="1095" spans="1:22" hidden="1" x14ac:dyDescent="0.2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 s="2">
        <v>0</v>
      </c>
      <c r="H1095">
        <v>2</v>
      </c>
      <c r="I1095">
        <v>1</v>
      </c>
      <c r="J1095">
        <v>1</v>
      </c>
      <c r="K1095" s="1">
        <v>147715.82999999999</v>
      </c>
      <c r="L1095">
        <v>0</v>
      </c>
      <c r="M1095">
        <v>17</v>
      </c>
      <c r="N1095">
        <v>273</v>
      </c>
      <c r="O1095">
        <v>5</v>
      </c>
      <c r="P1095">
        <v>139</v>
      </c>
      <c r="Q1095">
        <v>0.29411764705882354</v>
      </c>
      <c r="R1095">
        <v>4641</v>
      </c>
      <c r="S1095" t="str" cm="1">
        <f t="array" ref="S1095">_xlfn.IFS(E1098&lt;30,"18-29",E1098&lt;45,"30-44",TRUE,"45+")</f>
        <v>30-44</v>
      </c>
      <c r="T1095" t="str" cm="1">
        <f t="array" ref="T1095">_xlfn.IFS(F1095&lt;=2,"0-2 Years",F1095&lt;=5,"3-5 Years",F1095&lt;=8,"6-8 Years",TRUE,"9-10 Years")</f>
        <v>3-5 Years</v>
      </c>
      <c r="U1095" t="str" cm="1">
        <f t="array" ref="U1095">_xlfn.IFS(P1095&gt;60,"High Risk",P1095&gt;30,"Medium Risk",TRUE,"Low Risk")</f>
        <v>High Risk</v>
      </c>
      <c r="V1095">
        <f t="shared" si="17"/>
        <v>3</v>
      </c>
    </row>
    <row r="1096" spans="1:22" x14ac:dyDescent="0.2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 s="2">
        <v>0</v>
      </c>
      <c r="H1096">
        <v>2</v>
      </c>
      <c r="I1096">
        <v>1</v>
      </c>
      <c r="J1096">
        <v>0</v>
      </c>
      <c r="K1096" s="1">
        <v>43169.15</v>
      </c>
      <c r="L1096">
        <v>0</v>
      </c>
      <c r="M1096">
        <v>25</v>
      </c>
      <c r="N1096">
        <v>2782</v>
      </c>
      <c r="O1096">
        <v>4</v>
      </c>
      <c r="P1096">
        <v>82</v>
      </c>
      <c r="Q1096">
        <v>0.16</v>
      </c>
      <c r="R1096">
        <v>69550</v>
      </c>
      <c r="S1096" t="str" cm="1">
        <f t="array" ref="S1096">_xlfn.IFS(E1099&lt;30,"18-29",E1099&lt;45,"30-44",TRUE,"45+")</f>
        <v>30-44</v>
      </c>
      <c r="T1096" t="str" cm="1">
        <f t="array" ref="T1096">_xlfn.IFS(F1096&lt;=2,"0-2 Years",F1096&lt;=5,"3-5 Years",F1096&lt;=8,"6-8 Years",TRUE,"9-10 Years")</f>
        <v>0-2 Years</v>
      </c>
      <c r="U1096" t="str" cm="1">
        <f t="array" ref="U1096">_xlfn.IFS(P1096&gt;60,"High Risk",P1096&gt;30,"Medium Risk",TRUE,"Low Risk")</f>
        <v>High Risk</v>
      </c>
      <c r="V1096">
        <f t="shared" si="17"/>
        <v>7</v>
      </c>
    </row>
    <row r="1097" spans="1:22" x14ac:dyDescent="0.2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 s="2">
        <v>0</v>
      </c>
      <c r="H1097">
        <v>1</v>
      </c>
      <c r="I1097">
        <v>1</v>
      </c>
      <c r="J1097">
        <v>0</v>
      </c>
      <c r="K1097" s="1">
        <v>76755.990000000005</v>
      </c>
      <c r="L1097">
        <v>1</v>
      </c>
      <c r="M1097">
        <v>1</v>
      </c>
      <c r="N1097">
        <v>2526</v>
      </c>
      <c r="O1097">
        <v>7</v>
      </c>
      <c r="P1097">
        <v>82</v>
      </c>
      <c r="Q1097">
        <v>1</v>
      </c>
      <c r="R1097">
        <v>2526</v>
      </c>
      <c r="S1097" t="str" cm="1">
        <f t="array" ref="S1097">_xlfn.IFS(E1100&lt;30,"18-29",E1100&lt;45,"30-44",TRUE,"45+")</f>
        <v>18-29</v>
      </c>
      <c r="T1097" t="str" cm="1">
        <f t="array" ref="T1097">_xlfn.IFS(F1097&lt;=2,"0-2 Years",F1097&lt;=5,"3-5 Years",F1097&lt;=8,"6-8 Years",TRUE,"9-10 Years")</f>
        <v>3-5 Years</v>
      </c>
      <c r="U1097" t="str" cm="1">
        <f t="array" ref="U1097">_xlfn.IFS(P1097&gt;60,"High Risk",P1097&gt;30,"Medium Risk",TRUE,"Low Risk")</f>
        <v>High Risk</v>
      </c>
      <c r="V1097">
        <f t="shared" si="17"/>
        <v>8</v>
      </c>
    </row>
    <row r="1098" spans="1:22" hidden="1" x14ac:dyDescent="0.2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 s="2">
        <v>100717.85</v>
      </c>
      <c r="H1098">
        <v>3</v>
      </c>
      <c r="I1098">
        <v>1</v>
      </c>
      <c r="J1098">
        <v>1</v>
      </c>
      <c r="K1098" s="1">
        <v>73406.039999999994</v>
      </c>
      <c r="L1098">
        <v>1</v>
      </c>
      <c r="M1098">
        <v>28</v>
      </c>
      <c r="N1098">
        <v>1235</v>
      </c>
      <c r="O1098">
        <v>6</v>
      </c>
      <c r="P1098">
        <v>11</v>
      </c>
      <c r="Q1098">
        <v>0.21428571428571427</v>
      </c>
      <c r="R1098">
        <v>34580</v>
      </c>
      <c r="S1098" t="str" cm="1">
        <f t="array" ref="S1098">_xlfn.IFS(E1101&lt;30,"18-29",E1101&lt;45,"30-44",TRUE,"45+")</f>
        <v>30-44</v>
      </c>
      <c r="T1098" t="str" cm="1">
        <f t="array" ref="T1098">_xlfn.IFS(F1098&lt;=2,"0-2 Years",F1098&lt;=5,"3-5 Years",F1098&lt;=8,"6-8 Years",TRUE,"9-10 Years")</f>
        <v>3-5 Years</v>
      </c>
      <c r="U1098" t="str" cm="1">
        <f t="array" ref="U1098">_xlfn.IFS(P1098&gt;60,"High Risk",P1098&gt;30,"Medium Risk",TRUE,"Low Risk")</f>
        <v>Low Risk</v>
      </c>
      <c r="V1098">
        <f t="shared" si="17"/>
        <v>0</v>
      </c>
    </row>
    <row r="1099" spans="1:22" x14ac:dyDescent="0.2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 s="2">
        <v>0</v>
      </c>
      <c r="H1099">
        <v>2</v>
      </c>
      <c r="I1099">
        <v>1</v>
      </c>
      <c r="J1099">
        <v>0</v>
      </c>
      <c r="K1099" s="1">
        <v>176728.28</v>
      </c>
      <c r="L1099">
        <v>0</v>
      </c>
      <c r="M1099">
        <v>22</v>
      </c>
      <c r="N1099">
        <v>566</v>
      </c>
      <c r="O1099">
        <v>9</v>
      </c>
      <c r="P1099">
        <v>92</v>
      </c>
      <c r="Q1099">
        <v>0.40909090909090912</v>
      </c>
      <c r="R1099">
        <v>12452</v>
      </c>
      <c r="S1099" t="str" cm="1">
        <f t="array" ref="S1099">_xlfn.IFS(E1102&lt;30,"18-29",E1102&lt;45,"30-44",TRUE,"45+")</f>
        <v>30-44</v>
      </c>
      <c r="T1099" t="str" cm="1">
        <f t="array" ref="T1099">_xlfn.IFS(F1099&lt;=2,"0-2 Years",F1099&lt;=5,"3-5 Years",F1099&lt;=8,"6-8 Years",TRUE,"9-10 Years")</f>
        <v>6-8 Years</v>
      </c>
      <c r="U1099" t="str" cm="1">
        <f t="array" ref="U1099">_xlfn.IFS(P1099&gt;60,"High Risk",P1099&gt;30,"Medium Risk",TRUE,"Low Risk")</f>
        <v>High Risk</v>
      </c>
      <c r="V1099">
        <f t="shared" si="17"/>
        <v>6</v>
      </c>
    </row>
    <row r="1100" spans="1:22" hidden="1" x14ac:dyDescent="0.2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 s="2">
        <v>141581.71</v>
      </c>
      <c r="H1100">
        <v>2</v>
      </c>
      <c r="I1100">
        <v>0</v>
      </c>
      <c r="J1100">
        <v>0</v>
      </c>
      <c r="K1100" s="1">
        <v>98309.27</v>
      </c>
      <c r="L1100">
        <v>0</v>
      </c>
      <c r="M1100">
        <v>3</v>
      </c>
      <c r="N1100">
        <v>1320</v>
      </c>
      <c r="O1100">
        <v>2</v>
      </c>
      <c r="P1100">
        <v>58</v>
      </c>
      <c r="Q1100">
        <v>0.66666666666666663</v>
      </c>
      <c r="R1100">
        <v>3960</v>
      </c>
      <c r="S1100" t="str" cm="1">
        <f t="array" ref="S1100">_xlfn.IFS(E1103&lt;30,"18-29",E1103&lt;45,"30-44",TRUE,"45+")</f>
        <v>18-29</v>
      </c>
      <c r="T1100" t="str" cm="1">
        <f t="array" ref="T1100">_xlfn.IFS(F1100&lt;=2,"0-2 Years",F1100&lt;=5,"3-5 Years",F1100&lt;=8,"6-8 Years",TRUE,"9-10 Years")</f>
        <v>3-5 Years</v>
      </c>
      <c r="U1100" t="str" cm="1">
        <f t="array" ref="U1100">_xlfn.IFS(P1100&gt;60,"High Risk",P1100&gt;30,"Medium Risk",TRUE,"Low Risk")</f>
        <v>Medium Risk</v>
      </c>
      <c r="V1100">
        <f t="shared" si="17"/>
        <v>3</v>
      </c>
    </row>
    <row r="1101" spans="1:22" hidden="1" x14ac:dyDescent="0.2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 s="2">
        <v>0</v>
      </c>
      <c r="H1101">
        <v>2</v>
      </c>
      <c r="I1101">
        <v>1</v>
      </c>
      <c r="J1101">
        <v>1</v>
      </c>
      <c r="K1101" s="1">
        <v>6203.66</v>
      </c>
      <c r="L1101">
        <v>0</v>
      </c>
      <c r="M1101">
        <v>5</v>
      </c>
      <c r="N1101">
        <v>2885</v>
      </c>
      <c r="O1101">
        <v>1</v>
      </c>
      <c r="P1101">
        <v>112</v>
      </c>
      <c r="Q1101">
        <v>0.2</v>
      </c>
      <c r="R1101">
        <v>14425</v>
      </c>
      <c r="S1101" t="str" cm="1">
        <f t="array" ref="S1101">_xlfn.IFS(E1104&lt;30,"18-29",E1104&lt;45,"30-44",TRUE,"45+")</f>
        <v>30-44</v>
      </c>
      <c r="T1101" t="str" cm="1">
        <f t="array" ref="T1101">_xlfn.IFS(F1101&lt;=2,"0-2 Years",F1101&lt;=5,"3-5 Years",F1101&lt;=8,"6-8 Years",TRUE,"9-10 Years")</f>
        <v>6-8 Years</v>
      </c>
      <c r="U1101" t="str" cm="1">
        <f t="array" ref="U1101">_xlfn.IFS(P1101&gt;60,"High Risk",P1101&gt;30,"Medium Risk",TRUE,"Low Risk")</f>
        <v>High Risk</v>
      </c>
      <c r="V1101">
        <f t="shared" si="17"/>
        <v>3</v>
      </c>
    </row>
    <row r="1102" spans="1:22" hidden="1" x14ac:dyDescent="0.2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 s="2">
        <v>148586.64000000001</v>
      </c>
      <c r="H1102">
        <v>1</v>
      </c>
      <c r="I1102">
        <v>1</v>
      </c>
      <c r="J1102">
        <v>1</v>
      </c>
      <c r="K1102" s="1">
        <v>176791.27</v>
      </c>
      <c r="L1102">
        <v>0</v>
      </c>
      <c r="M1102">
        <v>8</v>
      </c>
      <c r="N1102">
        <v>4106</v>
      </c>
      <c r="O1102">
        <v>2</v>
      </c>
      <c r="P1102">
        <v>96</v>
      </c>
      <c r="Q1102">
        <v>0.25</v>
      </c>
      <c r="R1102">
        <v>32848</v>
      </c>
      <c r="S1102" t="str" cm="1">
        <f t="array" ref="S1102">_xlfn.IFS(E1105&lt;30,"18-29",E1105&lt;45,"30-44",TRUE,"45+")</f>
        <v>30-44</v>
      </c>
      <c r="T1102" t="str" cm="1">
        <f t="array" ref="T1102">_xlfn.IFS(F1102&lt;=2,"0-2 Years",F1102&lt;=5,"3-5 Years",F1102&lt;=8,"6-8 Years",TRUE,"9-10 Years")</f>
        <v>0-2 Years</v>
      </c>
      <c r="U1102" t="str" cm="1">
        <f t="array" ref="U1102">_xlfn.IFS(P1102&gt;60,"High Risk",P1102&gt;30,"Medium Risk",TRUE,"Low Risk")</f>
        <v>High Risk</v>
      </c>
      <c r="V1102">
        <f t="shared" si="17"/>
        <v>3</v>
      </c>
    </row>
    <row r="1103" spans="1:22" x14ac:dyDescent="0.2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 s="2">
        <v>0</v>
      </c>
      <c r="H1103">
        <v>2</v>
      </c>
      <c r="I1103">
        <v>1</v>
      </c>
      <c r="J1103">
        <v>0</v>
      </c>
      <c r="K1103" s="1">
        <v>50679.48</v>
      </c>
      <c r="L1103">
        <v>0</v>
      </c>
      <c r="M1103">
        <v>3</v>
      </c>
      <c r="N1103">
        <v>767</v>
      </c>
      <c r="O1103">
        <v>5</v>
      </c>
      <c r="P1103">
        <v>138</v>
      </c>
      <c r="Q1103">
        <v>1</v>
      </c>
      <c r="R1103">
        <v>2301</v>
      </c>
      <c r="S1103" t="str" cm="1">
        <f t="array" ref="S1103">_xlfn.IFS(E1106&lt;30,"18-29",E1106&lt;45,"30-44",TRUE,"45+")</f>
        <v>18-29</v>
      </c>
      <c r="T1103" t="str" cm="1">
        <f t="array" ref="T1103">_xlfn.IFS(F1103&lt;=2,"0-2 Years",F1103&lt;=5,"3-5 Years",F1103&lt;=8,"6-8 Years",TRUE,"9-10 Years")</f>
        <v>9-10 Years</v>
      </c>
      <c r="U1103" t="str" cm="1">
        <f t="array" ref="U1103">_xlfn.IFS(P1103&gt;60,"High Risk",P1103&gt;30,"Medium Risk",TRUE,"Low Risk")</f>
        <v>High Risk</v>
      </c>
      <c r="V1103">
        <f t="shared" si="17"/>
        <v>6</v>
      </c>
    </row>
    <row r="1104" spans="1:22" x14ac:dyDescent="0.2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 s="2">
        <v>0</v>
      </c>
      <c r="H1104">
        <v>2</v>
      </c>
      <c r="I1104">
        <v>1</v>
      </c>
      <c r="J1104">
        <v>0</v>
      </c>
      <c r="K1104" s="1">
        <v>150580.88</v>
      </c>
      <c r="L1104">
        <v>0</v>
      </c>
      <c r="M1104">
        <v>16</v>
      </c>
      <c r="N1104">
        <v>1849</v>
      </c>
      <c r="O1104">
        <v>6</v>
      </c>
      <c r="P1104">
        <v>100</v>
      </c>
      <c r="Q1104">
        <v>0.375</v>
      </c>
      <c r="R1104">
        <v>29584</v>
      </c>
      <c r="S1104" t="str" cm="1">
        <f t="array" ref="S1104">_xlfn.IFS(E1107&lt;30,"18-29",E1107&lt;45,"30-44",TRUE,"45+")</f>
        <v>45+</v>
      </c>
      <c r="T1104" t="str" cm="1">
        <f t="array" ref="T1104">_xlfn.IFS(F1104&lt;=2,"0-2 Years",F1104&lt;=5,"3-5 Years",F1104&lt;=8,"6-8 Years",TRUE,"9-10 Years")</f>
        <v>6-8 Years</v>
      </c>
      <c r="U1104" t="str" cm="1">
        <f t="array" ref="U1104">_xlfn.IFS(P1104&gt;60,"High Risk",P1104&gt;30,"Medium Risk",TRUE,"Low Risk")</f>
        <v>High Risk</v>
      </c>
      <c r="V1104">
        <f t="shared" si="17"/>
        <v>6</v>
      </c>
    </row>
    <row r="1105" spans="1:22" hidden="1" x14ac:dyDescent="0.2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 s="2">
        <v>123403.85</v>
      </c>
      <c r="H1105">
        <v>2</v>
      </c>
      <c r="I1105">
        <v>1</v>
      </c>
      <c r="J1105">
        <v>0</v>
      </c>
      <c r="K1105" s="1">
        <v>80120.19</v>
      </c>
      <c r="L1105">
        <v>0</v>
      </c>
      <c r="M1105">
        <v>5</v>
      </c>
      <c r="N1105">
        <v>503</v>
      </c>
      <c r="O1105">
        <v>7</v>
      </c>
      <c r="P1105">
        <v>149</v>
      </c>
      <c r="Q1105">
        <v>1</v>
      </c>
      <c r="R1105">
        <v>2515</v>
      </c>
      <c r="S1105" t="str" cm="1">
        <f t="array" ref="S1105">_xlfn.IFS(E1108&lt;30,"18-29",E1108&lt;45,"30-44",TRUE,"45+")</f>
        <v>30-44</v>
      </c>
      <c r="T1105" t="str" cm="1">
        <f t="array" ref="T1105">_xlfn.IFS(F1105&lt;=2,"0-2 Years",F1105&lt;=5,"3-5 Years",F1105&lt;=8,"6-8 Years",TRUE,"9-10 Years")</f>
        <v>0-2 Years</v>
      </c>
      <c r="U1105" t="str" cm="1">
        <f t="array" ref="U1105">_xlfn.IFS(P1105&gt;60,"High Risk",P1105&gt;30,"Medium Risk",TRUE,"Low Risk")</f>
        <v>High Risk</v>
      </c>
      <c r="V1105">
        <f t="shared" si="17"/>
        <v>4</v>
      </c>
    </row>
    <row r="1106" spans="1:22" x14ac:dyDescent="0.2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 s="2">
        <v>0</v>
      </c>
      <c r="H1106">
        <v>2</v>
      </c>
      <c r="I1106">
        <v>1</v>
      </c>
      <c r="J1106">
        <v>0</v>
      </c>
      <c r="K1106" s="1">
        <v>151645.96</v>
      </c>
      <c r="L1106">
        <v>0</v>
      </c>
      <c r="M1106">
        <v>22</v>
      </c>
      <c r="N1106">
        <v>2289</v>
      </c>
      <c r="O1106">
        <v>8</v>
      </c>
      <c r="P1106">
        <v>113</v>
      </c>
      <c r="Q1106">
        <v>0.36363636363636365</v>
      </c>
      <c r="R1106">
        <v>50358</v>
      </c>
      <c r="S1106" t="str" cm="1">
        <f t="array" ref="S1106">_xlfn.IFS(E1109&lt;30,"18-29",E1109&lt;45,"30-44",TRUE,"45+")</f>
        <v>30-44</v>
      </c>
      <c r="T1106" t="str" cm="1">
        <f t="array" ref="T1106">_xlfn.IFS(F1106&lt;=2,"0-2 Years",F1106&lt;=5,"3-5 Years",F1106&lt;=8,"6-8 Years",TRUE,"9-10 Years")</f>
        <v>6-8 Years</v>
      </c>
      <c r="U1106" t="str" cm="1">
        <f t="array" ref="U1106">_xlfn.IFS(P1106&gt;60,"High Risk",P1106&gt;30,"Medium Risk",TRUE,"Low Risk")</f>
        <v>High Risk</v>
      </c>
      <c r="V1106">
        <f t="shared" si="17"/>
        <v>6</v>
      </c>
    </row>
    <row r="1107" spans="1:22" x14ac:dyDescent="0.2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 s="2">
        <v>106511.85</v>
      </c>
      <c r="H1107">
        <v>1</v>
      </c>
      <c r="I1107">
        <v>1</v>
      </c>
      <c r="J1107">
        <v>0</v>
      </c>
      <c r="K1107" s="1">
        <v>55072.32</v>
      </c>
      <c r="L1107">
        <v>0</v>
      </c>
      <c r="M1107">
        <v>20</v>
      </c>
      <c r="N1107">
        <v>4208</v>
      </c>
      <c r="O1107">
        <v>10</v>
      </c>
      <c r="P1107">
        <v>50</v>
      </c>
      <c r="Q1107">
        <v>0.5</v>
      </c>
      <c r="R1107">
        <v>84160</v>
      </c>
      <c r="S1107" t="str" cm="1">
        <f t="array" ref="S1107">_xlfn.IFS(E1110&lt;30,"18-29",E1110&lt;45,"30-44",TRUE,"45+")</f>
        <v>30-44</v>
      </c>
      <c r="T1107" t="str" cm="1">
        <f t="array" ref="T1107">_xlfn.IFS(F1107&lt;=2,"0-2 Years",F1107&lt;=5,"3-5 Years",F1107&lt;=8,"6-8 Years",TRUE,"9-10 Years")</f>
        <v>3-5 Years</v>
      </c>
      <c r="U1107" t="str" cm="1">
        <f t="array" ref="U1107">_xlfn.IFS(P1107&gt;60,"High Risk",P1107&gt;30,"Medium Risk",TRUE,"Low Risk")</f>
        <v>Medium Risk</v>
      </c>
      <c r="V1107">
        <f t="shared" si="17"/>
        <v>6</v>
      </c>
    </row>
    <row r="1108" spans="1:22" x14ac:dyDescent="0.2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 s="2">
        <v>0</v>
      </c>
      <c r="H1108">
        <v>2</v>
      </c>
      <c r="I1108">
        <v>0</v>
      </c>
      <c r="J1108">
        <v>0</v>
      </c>
      <c r="K1108" s="1">
        <v>115068.99</v>
      </c>
      <c r="L1108">
        <v>0</v>
      </c>
      <c r="M1108">
        <v>5</v>
      </c>
      <c r="N1108">
        <v>3495</v>
      </c>
      <c r="O1108">
        <v>0</v>
      </c>
      <c r="P1108">
        <v>88</v>
      </c>
      <c r="Q1108">
        <v>0</v>
      </c>
      <c r="R1108">
        <v>17475</v>
      </c>
      <c r="S1108" t="str" cm="1">
        <f t="array" ref="S1108">_xlfn.IFS(E1111&lt;30,"18-29",E1111&lt;45,"30-44",TRUE,"45+")</f>
        <v>30-44</v>
      </c>
      <c r="T1108" t="str" cm="1">
        <f t="array" ref="T1108">_xlfn.IFS(F1108&lt;=2,"0-2 Years",F1108&lt;=5,"3-5 Years",F1108&lt;=8,"6-8 Years",TRUE,"9-10 Years")</f>
        <v>0-2 Years</v>
      </c>
      <c r="U1108" t="str" cm="1">
        <f t="array" ref="U1108">_xlfn.IFS(P1108&gt;60,"High Risk",P1108&gt;30,"Medium Risk",TRUE,"Low Risk")</f>
        <v>High Risk</v>
      </c>
      <c r="V1108">
        <f t="shared" si="17"/>
        <v>7</v>
      </c>
    </row>
    <row r="1109" spans="1:22" x14ac:dyDescent="0.2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 s="2">
        <v>135549.9</v>
      </c>
      <c r="H1109">
        <v>1</v>
      </c>
      <c r="I1109">
        <v>0</v>
      </c>
      <c r="J1109">
        <v>0</v>
      </c>
      <c r="K1109" s="1">
        <v>149471.13</v>
      </c>
      <c r="L1109">
        <v>1</v>
      </c>
      <c r="M1109">
        <v>28</v>
      </c>
      <c r="N1109">
        <v>3484</v>
      </c>
      <c r="O1109">
        <v>2</v>
      </c>
      <c r="P1109">
        <v>29</v>
      </c>
      <c r="Q1109">
        <v>7.1428571428571425E-2</v>
      </c>
      <c r="R1109">
        <v>97552</v>
      </c>
      <c r="S1109" t="str" cm="1">
        <f t="array" ref="S1109">_xlfn.IFS(E1112&lt;30,"18-29",E1112&lt;45,"30-44",TRUE,"45+")</f>
        <v>45+</v>
      </c>
      <c r="T1109" t="str" cm="1">
        <f t="array" ref="T1109">_xlfn.IFS(F1109&lt;=2,"0-2 Years",F1109&lt;=5,"3-5 Years",F1109&lt;=8,"6-8 Years",TRUE,"9-10 Years")</f>
        <v>0-2 Years</v>
      </c>
      <c r="U1109" t="str" cm="1">
        <f t="array" ref="U1109">_xlfn.IFS(P1109&gt;60,"High Risk",P1109&gt;30,"Medium Risk",TRUE,"Low Risk")</f>
        <v>Low Risk</v>
      </c>
      <c r="V1109">
        <f t="shared" si="17"/>
        <v>6</v>
      </c>
    </row>
    <row r="1110" spans="1:22" hidden="1" x14ac:dyDescent="0.2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 s="2">
        <v>110555.37</v>
      </c>
      <c r="H1110">
        <v>2</v>
      </c>
      <c r="I1110">
        <v>1</v>
      </c>
      <c r="J1110">
        <v>0</v>
      </c>
      <c r="K1110" s="1">
        <v>46522.68</v>
      </c>
      <c r="L1110">
        <v>0</v>
      </c>
      <c r="M1110">
        <v>10</v>
      </c>
      <c r="N1110">
        <v>572</v>
      </c>
      <c r="O1110">
        <v>4</v>
      </c>
      <c r="P1110">
        <v>29</v>
      </c>
      <c r="Q1110">
        <v>0.4</v>
      </c>
      <c r="R1110">
        <v>5720</v>
      </c>
      <c r="S1110" t="str" cm="1">
        <f t="array" ref="S1110">_xlfn.IFS(E1113&lt;30,"18-29",E1113&lt;45,"30-44",TRUE,"45+")</f>
        <v>45+</v>
      </c>
      <c r="T1110" t="str" cm="1">
        <f t="array" ref="T1110">_xlfn.IFS(F1110&lt;=2,"0-2 Years",F1110&lt;=5,"3-5 Years",F1110&lt;=8,"6-8 Years",TRUE,"9-10 Years")</f>
        <v>6-8 Years</v>
      </c>
      <c r="U1110" t="str" cm="1">
        <f t="array" ref="U1110">_xlfn.IFS(P1110&gt;60,"High Risk",P1110&gt;30,"Medium Risk",TRUE,"Low Risk")</f>
        <v>Low Risk</v>
      </c>
      <c r="V1110">
        <f t="shared" si="17"/>
        <v>3</v>
      </c>
    </row>
    <row r="1111" spans="1:22" x14ac:dyDescent="0.2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 s="2">
        <v>0</v>
      </c>
      <c r="H1111">
        <v>2</v>
      </c>
      <c r="I1111">
        <v>1</v>
      </c>
      <c r="J1111">
        <v>0</v>
      </c>
      <c r="K1111" s="1">
        <v>189995.86</v>
      </c>
      <c r="L1111">
        <v>0</v>
      </c>
      <c r="M1111">
        <v>20</v>
      </c>
      <c r="N1111">
        <v>4804</v>
      </c>
      <c r="O1111">
        <v>3</v>
      </c>
      <c r="P1111">
        <v>155</v>
      </c>
      <c r="Q1111">
        <v>0.15</v>
      </c>
      <c r="R1111">
        <v>96080</v>
      </c>
      <c r="S1111" t="str" cm="1">
        <f t="array" ref="S1111">_xlfn.IFS(E1114&lt;30,"18-29",E1114&lt;45,"30-44",TRUE,"45+")</f>
        <v>30-44</v>
      </c>
      <c r="T1111" t="str" cm="1">
        <f t="array" ref="T1111">_xlfn.IFS(F1111&lt;=2,"0-2 Years",F1111&lt;=5,"3-5 Years",F1111&lt;=8,"6-8 Years",TRUE,"9-10 Years")</f>
        <v>3-5 Years</v>
      </c>
      <c r="U1111" t="str" cm="1">
        <f t="array" ref="U1111">_xlfn.IFS(P1111&gt;60,"High Risk",P1111&gt;30,"Medium Risk",TRUE,"Low Risk")</f>
        <v>High Risk</v>
      </c>
      <c r="V1111">
        <f t="shared" si="17"/>
        <v>6</v>
      </c>
    </row>
    <row r="1112" spans="1:22" hidden="1" x14ac:dyDescent="0.2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 s="2">
        <v>185891.54</v>
      </c>
      <c r="H1112">
        <v>1</v>
      </c>
      <c r="I1112">
        <v>1</v>
      </c>
      <c r="J1112">
        <v>1</v>
      </c>
      <c r="K1112" s="1">
        <v>46369.57</v>
      </c>
      <c r="L1112">
        <v>1</v>
      </c>
      <c r="M1112">
        <v>12</v>
      </c>
      <c r="N1112">
        <v>879</v>
      </c>
      <c r="O1112">
        <v>3</v>
      </c>
      <c r="P1112">
        <v>18</v>
      </c>
      <c r="Q1112">
        <v>0.25</v>
      </c>
      <c r="R1112">
        <v>10548</v>
      </c>
      <c r="S1112" t="str" cm="1">
        <f t="array" ref="S1112">_xlfn.IFS(E1115&lt;30,"18-29",E1115&lt;45,"30-44",TRUE,"45+")</f>
        <v>18-29</v>
      </c>
      <c r="T1112" t="str" cm="1">
        <f t="array" ref="T1112">_xlfn.IFS(F1112&lt;=2,"0-2 Years",F1112&lt;=5,"3-5 Years",F1112&lt;=8,"6-8 Years",TRUE,"9-10 Years")</f>
        <v>0-2 Years</v>
      </c>
      <c r="U1112" t="str" cm="1">
        <f t="array" ref="U1112">_xlfn.IFS(P1112&gt;60,"High Risk",P1112&gt;30,"Medium Risk",TRUE,"Low Risk")</f>
        <v>Low Risk</v>
      </c>
      <c r="V1112">
        <f t="shared" si="17"/>
        <v>4</v>
      </c>
    </row>
    <row r="1113" spans="1:22" hidden="1" x14ac:dyDescent="0.2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 s="2">
        <v>130854.59</v>
      </c>
      <c r="H1113">
        <v>1</v>
      </c>
      <c r="I1113">
        <v>1</v>
      </c>
      <c r="J1113">
        <v>1</v>
      </c>
      <c r="K1113" s="1">
        <v>30722.52</v>
      </c>
      <c r="L1113">
        <v>1</v>
      </c>
      <c r="M1113">
        <v>28</v>
      </c>
      <c r="N1113">
        <v>4219</v>
      </c>
      <c r="O1113">
        <v>1</v>
      </c>
      <c r="P1113">
        <v>13</v>
      </c>
      <c r="Q1113">
        <v>3.5714285714285712E-2</v>
      </c>
      <c r="R1113">
        <v>118132</v>
      </c>
      <c r="S1113" t="str" cm="1">
        <f t="array" ref="S1113">_xlfn.IFS(E1116&lt;30,"18-29",E1116&lt;45,"30-44",TRUE,"45+")</f>
        <v>45+</v>
      </c>
      <c r="T1113" t="str" cm="1">
        <f t="array" ref="T1113">_xlfn.IFS(F1113&lt;=2,"0-2 Years",F1113&lt;=5,"3-5 Years",F1113&lt;=8,"6-8 Years",TRUE,"9-10 Years")</f>
        <v>0-2 Years</v>
      </c>
      <c r="U1113" t="str" cm="1">
        <f t="array" ref="U1113">_xlfn.IFS(P1113&gt;60,"High Risk",P1113&gt;30,"Medium Risk",TRUE,"Low Risk")</f>
        <v>Low Risk</v>
      </c>
      <c r="V1113">
        <f t="shared" si="17"/>
        <v>4</v>
      </c>
    </row>
    <row r="1114" spans="1:22" hidden="1" x14ac:dyDescent="0.2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 s="2">
        <v>92578.14</v>
      </c>
      <c r="H1114">
        <v>2</v>
      </c>
      <c r="I1114">
        <v>0</v>
      </c>
      <c r="J1114">
        <v>0</v>
      </c>
      <c r="K1114" s="1">
        <v>70810.600000000006</v>
      </c>
      <c r="L1114">
        <v>0</v>
      </c>
      <c r="M1114">
        <v>16</v>
      </c>
      <c r="N1114">
        <v>4183</v>
      </c>
      <c r="O1114">
        <v>7</v>
      </c>
      <c r="P1114">
        <v>165</v>
      </c>
      <c r="Q1114">
        <v>0.4375</v>
      </c>
      <c r="R1114">
        <v>66928</v>
      </c>
      <c r="S1114" t="str" cm="1">
        <f t="array" ref="S1114">_xlfn.IFS(E1117&lt;30,"18-29",E1117&lt;45,"30-44",TRUE,"45+")</f>
        <v>45+</v>
      </c>
      <c r="T1114" t="str" cm="1">
        <f t="array" ref="T1114">_xlfn.IFS(F1114&lt;=2,"0-2 Years",F1114&lt;=5,"3-5 Years",F1114&lt;=8,"6-8 Years",TRUE,"9-10 Years")</f>
        <v>3-5 Years</v>
      </c>
      <c r="U1114" t="str" cm="1">
        <f t="array" ref="U1114">_xlfn.IFS(P1114&gt;60,"High Risk",P1114&gt;30,"Medium Risk",TRUE,"Low Risk")</f>
        <v>High Risk</v>
      </c>
      <c r="V1114">
        <f t="shared" si="17"/>
        <v>3</v>
      </c>
    </row>
    <row r="1115" spans="1:22" hidden="1" x14ac:dyDescent="0.2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 s="2">
        <v>132312.06</v>
      </c>
      <c r="H1115">
        <v>1</v>
      </c>
      <c r="I1115">
        <v>1</v>
      </c>
      <c r="J1115">
        <v>0</v>
      </c>
      <c r="K1115" s="1">
        <v>106663.46</v>
      </c>
      <c r="L1115">
        <v>1</v>
      </c>
      <c r="M1115">
        <v>20</v>
      </c>
      <c r="N1115">
        <v>2482</v>
      </c>
      <c r="O1115">
        <v>2</v>
      </c>
      <c r="P1115">
        <v>52</v>
      </c>
      <c r="Q1115">
        <v>0.1</v>
      </c>
      <c r="R1115">
        <v>49640</v>
      </c>
      <c r="S1115" t="str" cm="1">
        <f t="array" ref="S1115">_xlfn.IFS(E1118&lt;30,"18-29",E1118&lt;45,"30-44",TRUE,"45+")</f>
        <v>30-44</v>
      </c>
      <c r="T1115" t="str" cm="1">
        <f t="array" ref="T1115">_xlfn.IFS(F1115&lt;=2,"0-2 Years",F1115&lt;=5,"3-5 Years",F1115&lt;=8,"6-8 Years",TRUE,"9-10 Years")</f>
        <v>6-8 Years</v>
      </c>
      <c r="U1115" t="str" cm="1">
        <f t="array" ref="U1115">_xlfn.IFS(P1115&gt;60,"High Risk",P1115&gt;30,"Medium Risk",TRUE,"Low Risk")</f>
        <v>Medium Risk</v>
      </c>
      <c r="V1115">
        <f t="shared" si="17"/>
        <v>5</v>
      </c>
    </row>
    <row r="1116" spans="1:22" x14ac:dyDescent="0.2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 s="2">
        <v>144976.5</v>
      </c>
      <c r="H1116">
        <v>1</v>
      </c>
      <c r="I1116">
        <v>0</v>
      </c>
      <c r="J1116">
        <v>0</v>
      </c>
      <c r="K1116" s="1">
        <v>175836.03</v>
      </c>
      <c r="L1116">
        <v>1</v>
      </c>
      <c r="M1116">
        <v>18</v>
      </c>
      <c r="N1116">
        <v>3817</v>
      </c>
      <c r="O1116">
        <v>6</v>
      </c>
      <c r="P1116">
        <v>22</v>
      </c>
      <c r="Q1116">
        <v>0.33333333333333331</v>
      </c>
      <c r="R1116">
        <v>68706</v>
      </c>
      <c r="S1116" t="str" cm="1">
        <f t="array" ref="S1116">_xlfn.IFS(E1119&lt;30,"18-29",E1119&lt;45,"30-44",TRUE,"45+")</f>
        <v>45+</v>
      </c>
      <c r="T1116" t="str" cm="1">
        <f t="array" ref="T1116">_xlfn.IFS(F1116&lt;=2,"0-2 Years",F1116&lt;=5,"3-5 Years",F1116&lt;=8,"6-8 Years",TRUE,"9-10 Years")</f>
        <v>6-8 Years</v>
      </c>
      <c r="U1116" t="str" cm="1">
        <f t="array" ref="U1116">_xlfn.IFS(P1116&gt;60,"High Risk",P1116&gt;30,"Medium Risk",TRUE,"Low Risk")</f>
        <v>Low Risk</v>
      </c>
      <c r="V1116">
        <f t="shared" si="17"/>
        <v>6</v>
      </c>
    </row>
    <row r="1117" spans="1:22" hidden="1" x14ac:dyDescent="0.2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 s="2">
        <v>87070.23</v>
      </c>
      <c r="H1117">
        <v>1</v>
      </c>
      <c r="I1117">
        <v>0</v>
      </c>
      <c r="J1117">
        <v>1</v>
      </c>
      <c r="K1117" s="1">
        <v>85646.41</v>
      </c>
      <c r="L1117">
        <v>0</v>
      </c>
      <c r="M1117">
        <v>4</v>
      </c>
      <c r="N1117">
        <v>1106</v>
      </c>
      <c r="O1117">
        <v>2</v>
      </c>
      <c r="P1117">
        <v>26</v>
      </c>
      <c r="Q1117">
        <v>0.5</v>
      </c>
      <c r="R1117">
        <v>4424</v>
      </c>
      <c r="S1117" t="str" cm="1">
        <f t="array" ref="S1117">_xlfn.IFS(E1120&lt;30,"18-29",E1120&lt;45,"30-44",TRUE,"45+")</f>
        <v>45+</v>
      </c>
      <c r="T1117" t="str" cm="1">
        <f t="array" ref="T1117">_xlfn.IFS(F1117&lt;=2,"0-2 Years",F1117&lt;=5,"3-5 Years",F1117&lt;=8,"6-8 Years",TRUE,"9-10 Years")</f>
        <v>3-5 Years</v>
      </c>
      <c r="U1117" t="str" cm="1">
        <f t="array" ref="U1117">_xlfn.IFS(P1117&gt;60,"High Risk",P1117&gt;30,"Medium Risk",TRUE,"Low Risk")</f>
        <v>Low Risk</v>
      </c>
      <c r="V1117">
        <f t="shared" si="17"/>
        <v>3</v>
      </c>
    </row>
    <row r="1118" spans="1:22" hidden="1" x14ac:dyDescent="0.2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 s="2">
        <v>0</v>
      </c>
      <c r="H1118">
        <v>2</v>
      </c>
      <c r="I1118">
        <v>1</v>
      </c>
      <c r="J1118">
        <v>1</v>
      </c>
      <c r="K1118" s="1">
        <v>101485.72</v>
      </c>
      <c r="L1118">
        <v>0</v>
      </c>
      <c r="M1118">
        <v>29</v>
      </c>
      <c r="N1118">
        <v>3920</v>
      </c>
      <c r="O1118">
        <v>8</v>
      </c>
      <c r="P1118">
        <v>128</v>
      </c>
      <c r="Q1118">
        <v>0.27586206896551724</v>
      </c>
      <c r="R1118">
        <v>113680</v>
      </c>
      <c r="S1118" t="str" cm="1">
        <f t="array" ref="S1118">_xlfn.IFS(E1121&lt;30,"18-29",E1121&lt;45,"30-44",TRUE,"45+")</f>
        <v>18-29</v>
      </c>
      <c r="T1118" t="str" cm="1">
        <f t="array" ref="T1118">_xlfn.IFS(F1118&lt;=2,"0-2 Years",F1118&lt;=5,"3-5 Years",F1118&lt;=8,"6-8 Years",TRUE,"9-10 Years")</f>
        <v>6-8 Years</v>
      </c>
      <c r="U1118" t="str" cm="1">
        <f t="array" ref="U1118">_xlfn.IFS(P1118&gt;60,"High Risk",P1118&gt;30,"Medium Risk",TRUE,"Low Risk")</f>
        <v>High Risk</v>
      </c>
      <c r="V1118">
        <f t="shared" si="17"/>
        <v>3</v>
      </c>
    </row>
    <row r="1119" spans="1:22" hidden="1" x14ac:dyDescent="0.2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 s="2">
        <v>115414.19</v>
      </c>
      <c r="H1119">
        <v>3</v>
      </c>
      <c r="I1119">
        <v>0</v>
      </c>
      <c r="J1119">
        <v>0</v>
      </c>
      <c r="K1119" s="1">
        <v>191734.67</v>
      </c>
      <c r="L1119">
        <v>1</v>
      </c>
      <c r="M1119">
        <v>25</v>
      </c>
      <c r="N1119">
        <v>3509</v>
      </c>
      <c r="O1119">
        <v>8</v>
      </c>
      <c r="P1119">
        <v>53</v>
      </c>
      <c r="Q1119">
        <v>0.32</v>
      </c>
      <c r="R1119">
        <v>87725</v>
      </c>
      <c r="S1119" t="str" cm="1">
        <f t="array" ref="S1119">_xlfn.IFS(E1122&lt;30,"18-29",E1122&lt;45,"30-44",TRUE,"45+")</f>
        <v>30-44</v>
      </c>
      <c r="T1119" t="str" cm="1">
        <f t="array" ref="T1119">_xlfn.IFS(F1119&lt;=2,"0-2 Years",F1119&lt;=5,"3-5 Years",F1119&lt;=8,"6-8 Years",TRUE,"9-10 Years")</f>
        <v>0-2 Years</v>
      </c>
      <c r="U1119" t="str" cm="1">
        <f t="array" ref="U1119">_xlfn.IFS(P1119&gt;60,"High Risk",P1119&gt;30,"Medium Risk",TRUE,"Low Risk")</f>
        <v>Medium Risk</v>
      </c>
      <c r="V1119">
        <f t="shared" si="17"/>
        <v>5</v>
      </c>
    </row>
    <row r="1120" spans="1:22" hidden="1" x14ac:dyDescent="0.2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 s="2">
        <v>91070.43</v>
      </c>
      <c r="H1120">
        <v>1</v>
      </c>
      <c r="I1120">
        <v>1</v>
      </c>
      <c r="J1120">
        <v>1</v>
      </c>
      <c r="K1120" s="1">
        <v>101839.77</v>
      </c>
      <c r="L1120">
        <v>0</v>
      </c>
      <c r="M1120">
        <v>13</v>
      </c>
      <c r="N1120">
        <v>1177</v>
      </c>
      <c r="O1120">
        <v>4</v>
      </c>
      <c r="P1120">
        <v>70</v>
      </c>
      <c r="Q1120">
        <v>0.30769230769230771</v>
      </c>
      <c r="R1120">
        <v>15301</v>
      </c>
      <c r="S1120" t="str" cm="1">
        <f t="array" ref="S1120">_xlfn.IFS(E1123&lt;30,"18-29",E1123&lt;45,"30-44",TRUE,"45+")</f>
        <v>18-29</v>
      </c>
      <c r="T1120" t="str" cm="1">
        <f t="array" ref="T1120">_xlfn.IFS(F1120&lt;=2,"0-2 Years",F1120&lt;=5,"3-5 Years",F1120&lt;=8,"6-8 Years",TRUE,"9-10 Years")</f>
        <v>6-8 Years</v>
      </c>
      <c r="U1120" t="str" cm="1">
        <f t="array" ref="U1120">_xlfn.IFS(P1120&gt;60,"High Risk",P1120&gt;30,"Medium Risk",TRUE,"Low Risk")</f>
        <v>High Risk</v>
      </c>
      <c r="V1120">
        <f t="shared" si="17"/>
        <v>3</v>
      </c>
    </row>
    <row r="1121" spans="1:22" hidden="1" x14ac:dyDescent="0.2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 s="2">
        <v>117412.19</v>
      </c>
      <c r="H1121">
        <v>2</v>
      </c>
      <c r="I1121">
        <v>1</v>
      </c>
      <c r="J1121">
        <v>0</v>
      </c>
      <c r="K1121" s="1">
        <v>4888.91</v>
      </c>
      <c r="L1121">
        <v>0</v>
      </c>
      <c r="M1121">
        <v>3</v>
      </c>
      <c r="N1121">
        <v>2986</v>
      </c>
      <c r="O1121">
        <v>3</v>
      </c>
      <c r="P1121">
        <v>62</v>
      </c>
      <c r="Q1121">
        <v>1</v>
      </c>
      <c r="R1121">
        <v>8958</v>
      </c>
      <c r="S1121" t="str" cm="1">
        <f t="array" ref="S1121">_xlfn.IFS(E1124&lt;30,"18-29",E1124&lt;45,"30-44",TRUE,"45+")</f>
        <v>45+</v>
      </c>
      <c r="T1121" t="str" cm="1">
        <f t="array" ref="T1121">_xlfn.IFS(F1121&lt;=2,"0-2 Years",F1121&lt;=5,"3-5 Years",F1121&lt;=8,"6-8 Years",TRUE,"9-10 Years")</f>
        <v>0-2 Years</v>
      </c>
      <c r="U1121" t="str" cm="1">
        <f t="array" ref="U1121">_xlfn.IFS(P1121&gt;60,"High Risk",P1121&gt;30,"Medium Risk",TRUE,"Low Risk")</f>
        <v>High Risk</v>
      </c>
      <c r="V1121">
        <f t="shared" si="17"/>
        <v>4</v>
      </c>
    </row>
    <row r="1122" spans="1:22" hidden="1" x14ac:dyDescent="0.2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 s="2">
        <v>90018.45</v>
      </c>
      <c r="H1122">
        <v>2</v>
      </c>
      <c r="I1122">
        <v>1</v>
      </c>
      <c r="J1122">
        <v>0</v>
      </c>
      <c r="K1122" s="1">
        <v>193132.98</v>
      </c>
      <c r="L1122">
        <v>0</v>
      </c>
      <c r="M1122">
        <v>17</v>
      </c>
      <c r="N1122">
        <v>2750</v>
      </c>
      <c r="O1122">
        <v>7</v>
      </c>
      <c r="P1122">
        <v>104</v>
      </c>
      <c r="Q1122">
        <v>0.41176470588235292</v>
      </c>
      <c r="R1122">
        <v>46750</v>
      </c>
      <c r="S1122" t="str" cm="1">
        <f t="array" ref="S1122">_xlfn.IFS(E1125&lt;30,"18-29",E1125&lt;45,"30-44",TRUE,"45+")</f>
        <v>30-44</v>
      </c>
      <c r="T1122" t="str" cm="1">
        <f t="array" ref="T1122">_xlfn.IFS(F1122&lt;=2,"0-2 Years",F1122&lt;=5,"3-5 Years",F1122&lt;=8,"6-8 Years",TRUE,"9-10 Years")</f>
        <v>3-5 Years</v>
      </c>
      <c r="U1122" t="str" cm="1">
        <f t="array" ref="U1122">_xlfn.IFS(P1122&gt;60,"High Risk",P1122&gt;30,"Medium Risk",TRUE,"Low Risk")</f>
        <v>High Risk</v>
      </c>
      <c r="V1122">
        <f t="shared" si="17"/>
        <v>3</v>
      </c>
    </row>
    <row r="1123" spans="1:22" x14ac:dyDescent="0.2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 s="2">
        <v>0</v>
      </c>
      <c r="H1123">
        <v>2</v>
      </c>
      <c r="I1123">
        <v>1</v>
      </c>
      <c r="J1123">
        <v>0</v>
      </c>
      <c r="K1123" s="1">
        <v>193518.76</v>
      </c>
      <c r="L1123">
        <v>0</v>
      </c>
      <c r="M1123">
        <v>29</v>
      </c>
      <c r="N1123">
        <v>3130</v>
      </c>
      <c r="O1123">
        <v>4</v>
      </c>
      <c r="P1123">
        <v>16</v>
      </c>
      <c r="Q1123">
        <v>0.13793103448275862</v>
      </c>
      <c r="R1123">
        <v>90770</v>
      </c>
      <c r="S1123" t="str" cm="1">
        <f t="array" ref="S1123">_xlfn.IFS(E1126&lt;30,"18-29",E1126&lt;45,"30-44",TRUE,"45+")</f>
        <v>30-44</v>
      </c>
      <c r="T1123" t="str" cm="1">
        <f t="array" ref="T1123">_xlfn.IFS(F1123&lt;=2,"0-2 Years",F1123&lt;=5,"3-5 Years",F1123&lt;=8,"6-8 Years",TRUE,"9-10 Years")</f>
        <v>3-5 Years</v>
      </c>
      <c r="U1123" t="str" cm="1">
        <f t="array" ref="U1123">_xlfn.IFS(P1123&gt;60,"High Risk",P1123&gt;30,"Medium Risk",TRUE,"Low Risk")</f>
        <v>Low Risk</v>
      </c>
      <c r="V1123">
        <f t="shared" si="17"/>
        <v>6</v>
      </c>
    </row>
    <row r="1124" spans="1:22" hidden="1" x14ac:dyDescent="0.2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 s="2">
        <v>112414.81</v>
      </c>
      <c r="H1124">
        <v>2</v>
      </c>
      <c r="I1124">
        <v>0</v>
      </c>
      <c r="J1124">
        <v>0</v>
      </c>
      <c r="K1124" s="1">
        <v>93982.02</v>
      </c>
      <c r="L1124">
        <v>1</v>
      </c>
      <c r="M1124">
        <v>30</v>
      </c>
      <c r="N1124">
        <v>3329</v>
      </c>
      <c r="O1124">
        <v>0</v>
      </c>
      <c r="P1124">
        <v>104</v>
      </c>
      <c r="Q1124">
        <v>0</v>
      </c>
      <c r="R1124">
        <v>99870</v>
      </c>
      <c r="S1124" t="str" cm="1">
        <f t="array" ref="S1124">_xlfn.IFS(E1127&lt;30,"18-29",E1127&lt;45,"30-44",TRUE,"45+")</f>
        <v>45+</v>
      </c>
      <c r="T1124" t="str" cm="1">
        <f t="array" ref="T1124">_xlfn.IFS(F1124&lt;=2,"0-2 Years",F1124&lt;=5,"3-5 Years",F1124&lt;=8,"6-8 Years",TRUE,"9-10 Years")</f>
        <v>0-2 Years</v>
      </c>
      <c r="U1124" t="str" cm="1">
        <f t="array" ref="U1124">_xlfn.IFS(P1124&gt;60,"High Risk",P1124&gt;30,"Medium Risk",TRUE,"Low Risk")</f>
        <v>High Risk</v>
      </c>
      <c r="V1124">
        <f t="shared" si="17"/>
        <v>5</v>
      </c>
    </row>
    <row r="1125" spans="1:22" hidden="1" x14ac:dyDescent="0.2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 s="2">
        <v>158456.76</v>
      </c>
      <c r="H1125">
        <v>1</v>
      </c>
      <c r="I1125">
        <v>1</v>
      </c>
      <c r="J1125">
        <v>1</v>
      </c>
      <c r="K1125" s="1">
        <v>197000.92</v>
      </c>
      <c r="L1125">
        <v>1</v>
      </c>
      <c r="M1125">
        <v>12</v>
      </c>
      <c r="N1125">
        <v>3630</v>
      </c>
      <c r="O1125">
        <v>1</v>
      </c>
      <c r="P1125">
        <v>76</v>
      </c>
      <c r="Q1125">
        <v>8.3333333333333329E-2</v>
      </c>
      <c r="R1125">
        <v>43560</v>
      </c>
      <c r="S1125" t="str" cm="1">
        <f t="array" ref="S1125">_xlfn.IFS(E1128&lt;30,"18-29",E1128&lt;45,"30-44",TRUE,"45+")</f>
        <v>30-44</v>
      </c>
      <c r="T1125" t="str" cm="1">
        <f t="array" ref="T1125">_xlfn.IFS(F1125&lt;=2,"0-2 Years",F1125&lt;=5,"3-5 Years",F1125&lt;=8,"6-8 Years",TRUE,"9-10 Years")</f>
        <v>0-2 Years</v>
      </c>
      <c r="U1125" t="str" cm="1">
        <f t="array" ref="U1125">_xlfn.IFS(P1125&gt;60,"High Risk",P1125&gt;30,"Medium Risk",TRUE,"Low Risk")</f>
        <v>High Risk</v>
      </c>
      <c r="V1125">
        <f t="shared" si="17"/>
        <v>3</v>
      </c>
    </row>
    <row r="1126" spans="1:22" x14ac:dyDescent="0.2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 s="2">
        <v>0</v>
      </c>
      <c r="H1126">
        <v>1</v>
      </c>
      <c r="I1126">
        <v>1</v>
      </c>
      <c r="J1126">
        <v>0</v>
      </c>
      <c r="K1126" s="1">
        <v>106837.06</v>
      </c>
      <c r="L1126">
        <v>1</v>
      </c>
      <c r="M1126">
        <v>26</v>
      </c>
      <c r="N1126">
        <v>2375</v>
      </c>
      <c r="O1126">
        <v>3</v>
      </c>
      <c r="P1126">
        <v>154</v>
      </c>
      <c r="Q1126">
        <v>0.11538461538461539</v>
      </c>
      <c r="R1126">
        <v>61750</v>
      </c>
      <c r="S1126" t="str" cm="1">
        <f t="array" ref="S1126">_xlfn.IFS(E1129&lt;30,"18-29",E1129&lt;45,"30-44",TRUE,"45+")</f>
        <v>45+</v>
      </c>
      <c r="T1126" t="str" cm="1">
        <f t="array" ref="T1126">_xlfn.IFS(F1126&lt;=2,"0-2 Years",F1126&lt;=5,"3-5 Years",F1126&lt;=8,"6-8 Years",TRUE,"9-10 Years")</f>
        <v>6-8 Years</v>
      </c>
      <c r="U1126" t="str" cm="1">
        <f t="array" ref="U1126">_xlfn.IFS(P1126&gt;60,"High Risk",P1126&gt;30,"Medium Risk",TRUE,"Low Risk")</f>
        <v>High Risk</v>
      </c>
      <c r="V1126">
        <f t="shared" si="17"/>
        <v>8</v>
      </c>
    </row>
    <row r="1127" spans="1:22" hidden="1" x14ac:dyDescent="0.2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 s="2">
        <v>149641.53</v>
      </c>
      <c r="H1127">
        <v>1</v>
      </c>
      <c r="I1127">
        <v>1</v>
      </c>
      <c r="J1127">
        <v>1</v>
      </c>
      <c r="K1127" s="1">
        <v>115161.28</v>
      </c>
      <c r="L1127">
        <v>0</v>
      </c>
      <c r="M1127">
        <v>6</v>
      </c>
      <c r="N1127">
        <v>3468</v>
      </c>
      <c r="O1127">
        <v>7</v>
      </c>
      <c r="P1127">
        <v>4</v>
      </c>
      <c r="Q1127">
        <v>1</v>
      </c>
      <c r="R1127">
        <v>20808</v>
      </c>
      <c r="S1127" t="str" cm="1">
        <f t="array" ref="S1127">_xlfn.IFS(E1130&lt;30,"18-29",E1130&lt;45,"30-44",TRUE,"45+")</f>
        <v>30-44</v>
      </c>
      <c r="T1127" t="str" cm="1">
        <f t="array" ref="T1127">_xlfn.IFS(F1127&lt;=2,"0-2 Years",F1127&lt;=5,"3-5 Years",F1127&lt;=8,"6-8 Years",TRUE,"9-10 Years")</f>
        <v>0-2 Years</v>
      </c>
      <c r="U1127" t="str" cm="1">
        <f t="array" ref="U1127">_xlfn.IFS(P1127&gt;60,"High Risk",P1127&gt;30,"Medium Risk",TRUE,"Low Risk")</f>
        <v>Low Risk</v>
      </c>
      <c r="V1127">
        <f t="shared" si="17"/>
        <v>4</v>
      </c>
    </row>
    <row r="1128" spans="1:22" hidden="1" x14ac:dyDescent="0.2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 s="2">
        <v>122528.18</v>
      </c>
      <c r="H1128">
        <v>1</v>
      </c>
      <c r="I1128">
        <v>1</v>
      </c>
      <c r="J1128">
        <v>0</v>
      </c>
      <c r="K1128" s="1">
        <v>196260.3</v>
      </c>
      <c r="L1128">
        <v>0</v>
      </c>
      <c r="M1128">
        <v>6</v>
      </c>
      <c r="N1128">
        <v>3789</v>
      </c>
      <c r="O1128">
        <v>2</v>
      </c>
      <c r="P1128">
        <v>161</v>
      </c>
      <c r="Q1128">
        <v>0.33333333333333331</v>
      </c>
      <c r="R1128">
        <v>22734</v>
      </c>
      <c r="S1128" t="str" cm="1">
        <f t="array" ref="S1128">_xlfn.IFS(E1131&lt;30,"18-29",E1131&lt;45,"30-44",TRUE,"45+")</f>
        <v>30-44</v>
      </c>
      <c r="T1128" t="str" cm="1">
        <f t="array" ref="T1128">_xlfn.IFS(F1128&lt;=2,"0-2 Years",F1128&lt;=5,"3-5 Years",F1128&lt;=8,"6-8 Years",TRUE,"9-10 Years")</f>
        <v>6-8 Years</v>
      </c>
      <c r="U1128" t="str" cm="1">
        <f t="array" ref="U1128">_xlfn.IFS(P1128&gt;60,"High Risk",P1128&gt;30,"Medium Risk",TRUE,"Low Risk")</f>
        <v>High Risk</v>
      </c>
      <c r="V1128">
        <f t="shared" si="17"/>
        <v>5</v>
      </c>
    </row>
    <row r="1129" spans="1:22" hidden="1" x14ac:dyDescent="0.2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 s="2">
        <v>143734.01</v>
      </c>
      <c r="H1129">
        <v>2</v>
      </c>
      <c r="I1129">
        <v>1</v>
      </c>
      <c r="J1129">
        <v>1</v>
      </c>
      <c r="K1129" s="1">
        <v>96404.38</v>
      </c>
      <c r="L1129">
        <v>0</v>
      </c>
      <c r="M1129">
        <v>4</v>
      </c>
      <c r="N1129">
        <v>4859</v>
      </c>
      <c r="O1129">
        <v>7</v>
      </c>
      <c r="P1129">
        <v>137</v>
      </c>
      <c r="Q1129">
        <v>1</v>
      </c>
      <c r="R1129">
        <v>19436</v>
      </c>
      <c r="S1129" t="str" cm="1">
        <f t="array" ref="S1129">_xlfn.IFS(E1132&lt;30,"18-29",E1132&lt;45,"30-44",TRUE,"45+")</f>
        <v>30-44</v>
      </c>
      <c r="T1129" t="str" cm="1">
        <f t="array" ref="T1129">_xlfn.IFS(F1129&lt;=2,"0-2 Years",F1129&lt;=5,"3-5 Years",F1129&lt;=8,"6-8 Years",TRUE,"9-10 Years")</f>
        <v>3-5 Years</v>
      </c>
      <c r="U1129" t="str" cm="1">
        <f t="array" ref="U1129">_xlfn.IFS(P1129&gt;60,"High Risk",P1129&gt;30,"Medium Risk",TRUE,"Low Risk")</f>
        <v>High Risk</v>
      </c>
      <c r="V1129">
        <f t="shared" si="17"/>
        <v>0</v>
      </c>
    </row>
    <row r="1130" spans="1:22" x14ac:dyDescent="0.2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 s="2">
        <v>155663.31</v>
      </c>
      <c r="H1130">
        <v>1</v>
      </c>
      <c r="I1130">
        <v>1</v>
      </c>
      <c r="J1130">
        <v>0</v>
      </c>
      <c r="K1130" s="1">
        <v>97658.66</v>
      </c>
      <c r="L1130">
        <v>0</v>
      </c>
      <c r="M1130">
        <v>16</v>
      </c>
      <c r="N1130">
        <v>3949</v>
      </c>
      <c r="O1130">
        <v>7</v>
      </c>
      <c r="P1130">
        <v>64</v>
      </c>
      <c r="Q1130">
        <v>0.4375</v>
      </c>
      <c r="R1130">
        <v>63184</v>
      </c>
      <c r="S1130" t="str" cm="1">
        <f t="array" ref="S1130">_xlfn.IFS(E1133&lt;30,"18-29",E1133&lt;45,"30-44",TRUE,"45+")</f>
        <v>30-44</v>
      </c>
      <c r="T1130" t="str" cm="1">
        <f t="array" ref="T1130">_xlfn.IFS(F1130&lt;=2,"0-2 Years",F1130&lt;=5,"3-5 Years",F1130&lt;=8,"6-8 Years",TRUE,"9-10 Years")</f>
        <v>0-2 Years</v>
      </c>
      <c r="U1130" t="str" cm="1">
        <f t="array" ref="U1130">_xlfn.IFS(P1130&gt;60,"High Risk",P1130&gt;30,"Medium Risk",TRUE,"Low Risk")</f>
        <v>High Risk</v>
      </c>
      <c r="V1130">
        <f t="shared" si="17"/>
        <v>6</v>
      </c>
    </row>
    <row r="1131" spans="1:22" hidden="1" x14ac:dyDescent="0.2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 s="2">
        <v>0</v>
      </c>
      <c r="H1131">
        <v>1</v>
      </c>
      <c r="I1131">
        <v>1</v>
      </c>
      <c r="J1131">
        <v>1</v>
      </c>
      <c r="K1131" s="1">
        <v>49108.23</v>
      </c>
      <c r="L1131">
        <v>1</v>
      </c>
      <c r="M1131">
        <v>20</v>
      </c>
      <c r="N1131">
        <v>3642</v>
      </c>
      <c r="O1131">
        <v>3</v>
      </c>
      <c r="P1131">
        <v>160</v>
      </c>
      <c r="Q1131">
        <v>0.15</v>
      </c>
      <c r="R1131">
        <v>72840</v>
      </c>
      <c r="S1131" t="str" cm="1">
        <f t="array" ref="S1131">_xlfn.IFS(E1134&lt;30,"18-29",E1134&lt;45,"30-44",TRUE,"45+")</f>
        <v>30-44</v>
      </c>
      <c r="T1131" t="str" cm="1">
        <f t="array" ref="T1131">_xlfn.IFS(F1131&lt;=2,"0-2 Years",F1131&lt;=5,"3-5 Years",F1131&lt;=8,"6-8 Years",TRUE,"9-10 Years")</f>
        <v>6-8 Years</v>
      </c>
      <c r="U1131" t="str" cm="1">
        <f t="array" ref="U1131">_xlfn.IFS(P1131&gt;60,"High Risk",P1131&gt;30,"Medium Risk",TRUE,"Low Risk")</f>
        <v>High Risk</v>
      </c>
      <c r="V1131">
        <f t="shared" si="17"/>
        <v>5</v>
      </c>
    </row>
    <row r="1132" spans="1:22" hidden="1" x14ac:dyDescent="0.2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 s="2">
        <v>101736.66</v>
      </c>
      <c r="H1132">
        <v>1</v>
      </c>
      <c r="I1132">
        <v>0</v>
      </c>
      <c r="J1132">
        <v>1</v>
      </c>
      <c r="K1132" s="1">
        <v>195651.66</v>
      </c>
      <c r="L1132">
        <v>0</v>
      </c>
      <c r="M1132">
        <v>24</v>
      </c>
      <c r="N1132">
        <v>154</v>
      </c>
      <c r="O1132">
        <v>7</v>
      </c>
      <c r="P1132">
        <v>23</v>
      </c>
      <c r="Q1132">
        <v>0.29166666666666669</v>
      </c>
      <c r="R1132">
        <v>3696</v>
      </c>
      <c r="S1132" t="str" cm="1">
        <f t="array" ref="S1132">_xlfn.IFS(E1135&lt;30,"18-29",E1135&lt;45,"30-44",TRUE,"45+")</f>
        <v>30-44</v>
      </c>
      <c r="T1132" t="str" cm="1">
        <f t="array" ref="T1132">_xlfn.IFS(F1132&lt;=2,"0-2 Years",F1132&lt;=5,"3-5 Years",F1132&lt;=8,"6-8 Years",TRUE,"9-10 Years")</f>
        <v>0-2 Years</v>
      </c>
      <c r="U1132" t="str" cm="1">
        <f t="array" ref="U1132">_xlfn.IFS(P1132&gt;60,"High Risk",P1132&gt;30,"Medium Risk",TRUE,"Low Risk")</f>
        <v>Low Risk</v>
      </c>
      <c r="V1132">
        <f t="shared" si="17"/>
        <v>3</v>
      </c>
    </row>
    <row r="1133" spans="1:22" hidden="1" x14ac:dyDescent="0.2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 s="2">
        <v>125822.21</v>
      </c>
      <c r="H1133">
        <v>1</v>
      </c>
      <c r="I1133">
        <v>1</v>
      </c>
      <c r="J1133">
        <v>0</v>
      </c>
      <c r="K1133" s="1">
        <v>111698</v>
      </c>
      <c r="L1133">
        <v>0</v>
      </c>
      <c r="M1133">
        <v>29</v>
      </c>
      <c r="N1133">
        <v>1291</v>
      </c>
      <c r="O1133">
        <v>10</v>
      </c>
      <c r="P1133">
        <v>17</v>
      </c>
      <c r="Q1133">
        <v>0.34482758620689657</v>
      </c>
      <c r="R1133">
        <v>37439</v>
      </c>
      <c r="S1133" t="str" cm="1">
        <f t="array" ref="S1133">_xlfn.IFS(E1136&lt;30,"18-29",E1136&lt;45,"30-44",TRUE,"45+")</f>
        <v>18-29</v>
      </c>
      <c r="T1133" t="str" cm="1">
        <f t="array" ref="T1133">_xlfn.IFS(F1133&lt;=2,"0-2 Years",F1133&lt;=5,"3-5 Years",F1133&lt;=8,"6-8 Years",TRUE,"9-10 Years")</f>
        <v>9-10 Years</v>
      </c>
      <c r="U1133" t="str" cm="1">
        <f t="array" ref="U1133">_xlfn.IFS(P1133&gt;60,"High Risk",P1133&gt;30,"Medium Risk",TRUE,"Low Risk")</f>
        <v>Low Risk</v>
      </c>
      <c r="V1133">
        <f t="shared" si="17"/>
        <v>5</v>
      </c>
    </row>
    <row r="1134" spans="1:22" hidden="1" x14ac:dyDescent="0.2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 s="2">
        <v>0</v>
      </c>
      <c r="H1134">
        <v>2</v>
      </c>
      <c r="I1134">
        <v>1</v>
      </c>
      <c r="J1134">
        <v>1</v>
      </c>
      <c r="K1134" s="1">
        <v>171707.93</v>
      </c>
      <c r="L1134">
        <v>0</v>
      </c>
      <c r="M1134">
        <v>2</v>
      </c>
      <c r="N1134">
        <v>1809</v>
      </c>
      <c r="O1134">
        <v>8</v>
      </c>
      <c r="P1134">
        <v>80</v>
      </c>
      <c r="Q1134">
        <v>1</v>
      </c>
      <c r="R1134">
        <v>3618</v>
      </c>
      <c r="S1134" t="str" cm="1">
        <f t="array" ref="S1134">_xlfn.IFS(E1137&lt;30,"18-29",E1137&lt;45,"30-44",TRUE,"45+")</f>
        <v>30-44</v>
      </c>
      <c r="T1134" t="str" cm="1">
        <f t="array" ref="T1134">_xlfn.IFS(F1134&lt;=2,"0-2 Years",F1134&lt;=5,"3-5 Years",F1134&lt;=8,"6-8 Years",TRUE,"9-10 Years")</f>
        <v>0-2 Years</v>
      </c>
      <c r="U1134" t="str" cm="1">
        <f t="array" ref="U1134">_xlfn.IFS(P1134&gt;60,"High Risk",P1134&gt;30,"Medium Risk",TRUE,"Low Risk")</f>
        <v>High Risk</v>
      </c>
      <c r="V1134">
        <f t="shared" si="17"/>
        <v>4</v>
      </c>
    </row>
    <row r="1135" spans="1:22" hidden="1" x14ac:dyDescent="0.2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 s="2">
        <v>0</v>
      </c>
      <c r="H1135">
        <v>2</v>
      </c>
      <c r="I1135">
        <v>1</v>
      </c>
      <c r="J1135">
        <v>1</v>
      </c>
      <c r="K1135" s="1">
        <v>66721.98</v>
      </c>
      <c r="L1135">
        <v>0</v>
      </c>
      <c r="M1135">
        <v>20</v>
      </c>
      <c r="N1135">
        <v>3228</v>
      </c>
      <c r="O1135">
        <v>1</v>
      </c>
      <c r="P1135">
        <v>63</v>
      </c>
      <c r="Q1135">
        <v>0.05</v>
      </c>
      <c r="R1135">
        <v>64560</v>
      </c>
      <c r="S1135" t="str" cm="1">
        <f t="array" ref="S1135">_xlfn.IFS(E1138&lt;30,"18-29",E1138&lt;45,"30-44",TRUE,"45+")</f>
        <v>18-29</v>
      </c>
      <c r="T1135" t="str" cm="1">
        <f t="array" ref="T1135">_xlfn.IFS(F1135&lt;=2,"0-2 Years",F1135&lt;=5,"3-5 Years",F1135&lt;=8,"6-8 Years",TRUE,"9-10 Years")</f>
        <v>3-5 Years</v>
      </c>
      <c r="U1135" t="str" cm="1">
        <f t="array" ref="U1135">_xlfn.IFS(P1135&gt;60,"High Risk",P1135&gt;30,"Medium Risk",TRUE,"Low Risk")</f>
        <v>High Risk</v>
      </c>
      <c r="V1135">
        <f t="shared" si="17"/>
        <v>3</v>
      </c>
    </row>
    <row r="1136" spans="1:22" x14ac:dyDescent="0.2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 s="2">
        <v>0</v>
      </c>
      <c r="H1136">
        <v>1</v>
      </c>
      <c r="I1136">
        <v>1</v>
      </c>
      <c r="J1136">
        <v>1</v>
      </c>
      <c r="K1136" s="1">
        <v>57876.05</v>
      </c>
      <c r="L1136">
        <v>0</v>
      </c>
      <c r="M1136">
        <v>26</v>
      </c>
      <c r="N1136">
        <v>1542</v>
      </c>
      <c r="O1136">
        <v>5</v>
      </c>
      <c r="P1136">
        <v>42</v>
      </c>
      <c r="Q1136">
        <v>0.19230769230769232</v>
      </c>
      <c r="R1136">
        <v>40092</v>
      </c>
      <c r="S1136" t="str" cm="1">
        <f t="array" ref="S1136">_xlfn.IFS(E1139&lt;30,"18-29",E1139&lt;45,"30-44",TRUE,"45+")</f>
        <v>30-44</v>
      </c>
      <c r="T1136" t="str" cm="1">
        <f t="array" ref="T1136">_xlfn.IFS(F1136&lt;=2,"0-2 Years",F1136&lt;=5,"3-5 Years",F1136&lt;=8,"6-8 Years",TRUE,"9-10 Years")</f>
        <v>0-2 Years</v>
      </c>
      <c r="U1136" t="str" cm="1">
        <f t="array" ref="U1136">_xlfn.IFS(P1136&gt;60,"High Risk",P1136&gt;30,"Medium Risk",TRUE,"Low Risk")</f>
        <v>Medium Risk</v>
      </c>
      <c r="V1136">
        <f t="shared" si="17"/>
        <v>6</v>
      </c>
    </row>
    <row r="1137" spans="1:22" hidden="1" x14ac:dyDescent="0.2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 s="2">
        <v>157791.07</v>
      </c>
      <c r="H1137">
        <v>2</v>
      </c>
      <c r="I1137">
        <v>0</v>
      </c>
      <c r="J1137">
        <v>0</v>
      </c>
      <c r="K1137" s="1">
        <v>177994.81</v>
      </c>
      <c r="L1137">
        <v>0</v>
      </c>
      <c r="M1137">
        <v>28</v>
      </c>
      <c r="N1137">
        <v>583</v>
      </c>
      <c r="O1137">
        <v>5</v>
      </c>
      <c r="P1137">
        <v>22</v>
      </c>
      <c r="Q1137">
        <v>0.17857142857142858</v>
      </c>
      <c r="R1137">
        <v>16324</v>
      </c>
      <c r="S1137" t="str" cm="1">
        <f t="array" ref="S1137">_xlfn.IFS(E1140&lt;30,"18-29",E1140&lt;45,"30-44",TRUE,"45+")</f>
        <v>30-44</v>
      </c>
      <c r="T1137" t="str" cm="1">
        <f t="array" ref="T1137">_xlfn.IFS(F1137&lt;=2,"0-2 Years",F1137&lt;=5,"3-5 Years",F1137&lt;=8,"6-8 Years",TRUE,"9-10 Years")</f>
        <v>6-8 Years</v>
      </c>
      <c r="U1137" t="str" cm="1">
        <f t="array" ref="U1137">_xlfn.IFS(P1137&gt;60,"High Risk",P1137&gt;30,"Medium Risk",TRUE,"Low Risk")</f>
        <v>Low Risk</v>
      </c>
      <c r="V1137">
        <f t="shared" si="17"/>
        <v>3</v>
      </c>
    </row>
    <row r="1138" spans="1:22" hidden="1" x14ac:dyDescent="0.2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 s="2">
        <v>0</v>
      </c>
      <c r="H1138">
        <v>2</v>
      </c>
      <c r="I1138">
        <v>0</v>
      </c>
      <c r="J1138">
        <v>1</v>
      </c>
      <c r="K1138" s="1">
        <v>105125.65</v>
      </c>
      <c r="L1138">
        <v>0</v>
      </c>
      <c r="M1138">
        <v>6</v>
      </c>
      <c r="N1138">
        <v>4486</v>
      </c>
      <c r="O1138">
        <v>9</v>
      </c>
      <c r="P1138">
        <v>46</v>
      </c>
      <c r="Q1138">
        <v>1</v>
      </c>
      <c r="R1138">
        <v>26916</v>
      </c>
      <c r="S1138" t="str" cm="1">
        <f t="array" ref="S1138">_xlfn.IFS(E1141&lt;30,"18-29",E1141&lt;45,"30-44",TRUE,"45+")</f>
        <v>45+</v>
      </c>
      <c r="T1138" t="str" cm="1">
        <f t="array" ref="T1138">_xlfn.IFS(F1138&lt;=2,"0-2 Years",F1138&lt;=5,"3-5 Years",F1138&lt;=8,"6-8 Years",TRUE,"9-10 Years")</f>
        <v>3-5 Years</v>
      </c>
      <c r="U1138" t="str" cm="1">
        <f t="array" ref="U1138">_xlfn.IFS(P1138&gt;60,"High Risk",P1138&gt;30,"Medium Risk",TRUE,"Low Risk")</f>
        <v>Medium Risk</v>
      </c>
      <c r="V1138">
        <f t="shared" si="17"/>
        <v>3</v>
      </c>
    </row>
    <row r="1139" spans="1:22" x14ac:dyDescent="0.2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 s="2">
        <v>0</v>
      </c>
      <c r="H1139">
        <v>2</v>
      </c>
      <c r="I1139">
        <v>1</v>
      </c>
      <c r="J1139">
        <v>0</v>
      </c>
      <c r="K1139" s="1">
        <v>17439.66</v>
      </c>
      <c r="L1139">
        <v>0</v>
      </c>
      <c r="M1139">
        <v>11</v>
      </c>
      <c r="N1139">
        <v>655</v>
      </c>
      <c r="O1139">
        <v>6</v>
      </c>
      <c r="P1139">
        <v>15</v>
      </c>
      <c r="Q1139">
        <v>0.54545454545454541</v>
      </c>
      <c r="R1139">
        <v>7205</v>
      </c>
      <c r="S1139" t="str" cm="1">
        <f t="array" ref="S1139">_xlfn.IFS(E1142&lt;30,"18-29",E1142&lt;45,"30-44",TRUE,"45+")</f>
        <v>30-44</v>
      </c>
      <c r="T1139" t="str" cm="1">
        <f t="array" ref="T1139">_xlfn.IFS(F1139&lt;=2,"0-2 Years",F1139&lt;=5,"3-5 Years",F1139&lt;=8,"6-8 Years",TRUE,"9-10 Years")</f>
        <v>3-5 Years</v>
      </c>
      <c r="U1139" t="str" cm="1">
        <f t="array" ref="U1139">_xlfn.IFS(P1139&gt;60,"High Risk",P1139&gt;30,"Medium Risk",TRUE,"Low Risk")</f>
        <v>Low Risk</v>
      </c>
      <c r="V1139">
        <f t="shared" si="17"/>
        <v>6</v>
      </c>
    </row>
    <row r="1140" spans="1:22" hidden="1" x14ac:dyDescent="0.2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 s="2">
        <v>181627.14</v>
      </c>
      <c r="H1140">
        <v>2</v>
      </c>
      <c r="I1140">
        <v>1</v>
      </c>
      <c r="J1140">
        <v>0</v>
      </c>
      <c r="K1140" s="1">
        <v>172668.39</v>
      </c>
      <c r="L1140">
        <v>0</v>
      </c>
      <c r="M1140">
        <v>25</v>
      </c>
      <c r="N1140">
        <v>2796</v>
      </c>
      <c r="O1140">
        <v>3</v>
      </c>
      <c r="P1140">
        <v>171</v>
      </c>
      <c r="Q1140">
        <v>0.12</v>
      </c>
      <c r="R1140">
        <v>69900</v>
      </c>
      <c r="S1140" t="str" cm="1">
        <f t="array" ref="S1140">_xlfn.IFS(E1143&lt;30,"18-29",E1143&lt;45,"30-44",TRUE,"45+")</f>
        <v>30-44</v>
      </c>
      <c r="T1140" t="str" cm="1">
        <f t="array" ref="T1140">_xlfn.IFS(F1140&lt;=2,"0-2 Years",F1140&lt;=5,"3-5 Years",F1140&lt;=8,"6-8 Years",TRUE,"9-10 Years")</f>
        <v>9-10 Years</v>
      </c>
      <c r="U1140" t="str" cm="1">
        <f t="array" ref="U1140">_xlfn.IFS(P1140&gt;60,"High Risk",P1140&gt;30,"Medium Risk",TRUE,"Low Risk")</f>
        <v>High Risk</v>
      </c>
      <c r="V1140">
        <f t="shared" si="17"/>
        <v>3</v>
      </c>
    </row>
    <row r="1141" spans="1:22" hidden="1" x14ac:dyDescent="0.2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 s="2">
        <v>109679.72</v>
      </c>
      <c r="H1141">
        <v>1</v>
      </c>
      <c r="I1141">
        <v>0</v>
      </c>
      <c r="J1141">
        <v>1</v>
      </c>
      <c r="K1141" s="1">
        <v>753.37</v>
      </c>
      <c r="L1141">
        <v>0</v>
      </c>
      <c r="M1141">
        <v>25</v>
      </c>
      <c r="N1141">
        <v>1483</v>
      </c>
      <c r="O1141">
        <v>0</v>
      </c>
      <c r="P1141">
        <v>55</v>
      </c>
      <c r="Q1141">
        <v>0</v>
      </c>
      <c r="R1141">
        <v>37075</v>
      </c>
      <c r="S1141" t="str" cm="1">
        <f t="array" ref="S1141">_xlfn.IFS(E1144&lt;30,"18-29",E1144&lt;45,"30-44",TRUE,"45+")</f>
        <v>30-44</v>
      </c>
      <c r="T1141" t="str" cm="1">
        <f t="array" ref="T1141">_xlfn.IFS(F1141&lt;=2,"0-2 Years",F1141&lt;=5,"3-5 Years",F1141&lt;=8,"6-8 Years",TRUE,"9-10 Years")</f>
        <v>0-2 Years</v>
      </c>
      <c r="U1141" t="str" cm="1">
        <f t="array" ref="U1141">_xlfn.IFS(P1141&gt;60,"High Risk",P1141&gt;30,"Medium Risk",TRUE,"Low Risk")</f>
        <v>Medium Risk</v>
      </c>
      <c r="V1141">
        <f t="shared" si="17"/>
        <v>4</v>
      </c>
    </row>
    <row r="1142" spans="1:22" hidden="1" x14ac:dyDescent="0.2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 s="2">
        <v>96652.86</v>
      </c>
      <c r="H1142">
        <v>1</v>
      </c>
      <c r="I1142">
        <v>1</v>
      </c>
      <c r="J1142">
        <v>0</v>
      </c>
      <c r="K1142" s="1">
        <v>98686.399999999994</v>
      </c>
      <c r="L1142">
        <v>1</v>
      </c>
      <c r="M1142">
        <v>9</v>
      </c>
      <c r="N1142">
        <v>2769</v>
      </c>
      <c r="O1142">
        <v>10</v>
      </c>
      <c r="P1142">
        <v>76</v>
      </c>
      <c r="Q1142">
        <v>1</v>
      </c>
      <c r="R1142">
        <v>24921</v>
      </c>
      <c r="S1142" t="str" cm="1">
        <f t="array" ref="S1142">_xlfn.IFS(E1145&lt;30,"18-29",E1145&lt;45,"30-44",TRUE,"45+")</f>
        <v>30-44</v>
      </c>
      <c r="T1142" t="str" cm="1">
        <f t="array" ref="T1142">_xlfn.IFS(F1142&lt;=2,"0-2 Years",F1142&lt;=5,"3-5 Years",F1142&lt;=8,"6-8 Years",TRUE,"9-10 Years")</f>
        <v>3-5 Years</v>
      </c>
      <c r="U1142" t="str" cm="1">
        <f t="array" ref="U1142">_xlfn.IFS(P1142&gt;60,"High Risk",P1142&gt;30,"Medium Risk",TRUE,"Low Risk")</f>
        <v>High Risk</v>
      </c>
      <c r="V1142">
        <f t="shared" si="17"/>
        <v>5</v>
      </c>
    </row>
    <row r="1143" spans="1:22" hidden="1" x14ac:dyDescent="0.2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 s="2">
        <v>190008.32000000001</v>
      </c>
      <c r="H1143">
        <v>2</v>
      </c>
      <c r="I1143">
        <v>1</v>
      </c>
      <c r="J1143">
        <v>1</v>
      </c>
      <c r="K1143" s="1">
        <v>107047.92</v>
      </c>
      <c r="L1143">
        <v>0</v>
      </c>
      <c r="M1143">
        <v>9</v>
      </c>
      <c r="N1143">
        <v>1367</v>
      </c>
      <c r="O1143">
        <v>9</v>
      </c>
      <c r="P1143">
        <v>144</v>
      </c>
      <c r="Q1143">
        <v>1</v>
      </c>
      <c r="R1143">
        <v>12303</v>
      </c>
      <c r="S1143" t="str" cm="1">
        <f t="array" ref="S1143">_xlfn.IFS(E1146&lt;30,"18-29",E1146&lt;45,"30-44",TRUE,"45+")</f>
        <v>30-44</v>
      </c>
      <c r="T1143" t="str" cm="1">
        <f t="array" ref="T1143">_xlfn.IFS(F1143&lt;=2,"0-2 Years",F1143&lt;=5,"3-5 Years",F1143&lt;=8,"6-8 Years",TRUE,"9-10 Years")</f>
        <v>3-5 Years</v>
      </c>
      <c r="U1143" t="str" cm="1">
        <f t="array" ref="U1143">_xlfn.IFS(P1143&gt;60,"High Risk",P1143&gt;30,"Medium Risk",TRUE,"Low Risk")</f>
        <v>High Risk</v>
      </c>
      <c r="V1143">
        <f t="shared" si="17"/>
        <v>0</v>
      </c>
    </row>
    <row r="1144" spans="1:22" x14ac:dyDescent="0.2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 s="2">
        <v>0</v>
      </c>
      <c r="H1144">
        <v>2</v>
      </c>
      <c r="I1144">
        <v>1</v>
      </c>
      <c r="J1144">
        <v>0</v>
      </c>
      <c r="K1144" s="1">
        <v>152153.74</v>
      </c>
      <c r="L1144">
        <v>0</v>
      </c>
      <c r="M1144">
        <v>9</v>
      </c>
      <c r="N1144">
        <v>1091</v>
      </c>
      <c r="O1144">
        <v>0</v>
      </c>
      <c r="P1144">
        <v>57</v>
      </c>
      <c r="Q1144">
        <v>0</v>
      </c>
      <c r="R1144">
        <v>9819</v>
      </c>
      <c r="S1144" t="str" cm="1">
        <f t="array" ref="S1144">_xlfn.IFS(E1147&lt;30,"18-29",E1147&lt;45,"30-44",TRUE,"45+")</f>
        <v>18-29</v>
      </c>
      <c r="T1144" t="str" cm="1">
        <f t="array" ref="T1144">_xlfn.IFS(F1144&lt;=2,"0-2 Years",F1144&lt;=5,"3-5 Years",F1144&lt;=8,"6-8 Years",TRUE,"9-10 Years")</f>
        <v>9-10 Years</v>
      </c>
      <c r="U1144" t="str" cm="1">
        <f t="array" ref="U1144">_xlfn.IFS(P1144&gt;60,"High Risk",P1144&gt;30,"Medium Risk",TRUE,"Low Risk")</f>
        <v>Medium Risk</v>
      </c>
      <c r="V1144">
        <f t="shared" si="17"/>
        <v>6</v>
      </c>
    </row>
    <row r="1145" spans="1:22" hidden="1" x14ac:dyDescent="0.2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 s="2">
        <v>0</v>
      </c>
      <c r="H1145">
        <v>2</v>
      </c>
      <c r="I1145">
        <v>1</v>
      </c>
      <c r="J1145">
        <v>1</v>
      </c>
      <c r="K1145" s="1">
        <v>34338.04</v>
      </c>
      <c r="L1145">
        <v>0</v>
      </c>
      <c r="M1145">
        <v>1</v>
      </c>
      <c r="N1145">
        <v>4303</v>
      </c>
      <c r="O1145">
        <v>8</v>
      </c>
      <c r="P1145">
        <v>175</v>
      </c>
      <c r="Q1145">
        <v>1</v>
      </c>
      <c r="R1145">
        <v>4303</v>
      </c>
      <c r="S1145" t="str" cm="1">
        <f t="array" ref="S1145">_xlfn.IFS(E1148&lt;30,"18-29",E1148&lt;45,"30-44",TRUE,"45+")</f>
        <v>30-44</v>
      </c>
      <c r="T1145" t="str" cm="1">
        <f t="array" ref="T1145">_xlfn.IFS(F1145&lt;=2,"0-2 Years",F1145&lt;=5,"3-5 Years",F1145&lt;=8,"6-8 Years",TRUE,"9-10 Years")</f>
        <v>9-10 Years</v>
      </c>
      <c r="U1145" t="str" cm="1">
        <f t="array" ref="U1145">_xlfn.IFS(P1145&gt;60,"High Risk",P1145&gt;30,"Medium Risk",TRUE,"Low Risk")</f>
        <v>High Risk</v>
      </c>
      <c r="V1145">
        <f t="shared" si="17"/>
        <v>3</v>
      </c>
    </row>
    <row r="1146" spans="1:22" hidden="1" x14ac:dyDescent="0.2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 s="2">
        <v>148962.76</v>
      </c>
      <c r="H1146">
        <v>1</v>
      </c>
      <c r="I1146">
        <v>0</v>
      </c>
      <c r="J1146">
        <v>1</v>
      </c>
      <c r="K1146" s="1">
        <v>173878.87</v>
      </c>
      <c r="L1146">
        <v>1</v>
      </c>
      <c r="M1146">
        <v>27</v>
      </c>
      <c r="N1146">
        <v>3418</v>
      </c>
      <c r="O1146">
        <v>8</v>
      </c>
      <c r="P1146">
        <v>13</v>
      </c>
      <c r="Q1146">
        <v>0.29629629629629628</v>
      </c>
      <c r="R1146">
        <v>92286</v>
      </c>
      <c r="S1146" t="str" cm="1">
        <f t="array" ref="S1146">_xlfn.IFS(E1149&lt;30,"18-29",E1149&lt;45,"30-44",TRUE,"45+")</f>
        <v>18-29</v>
      </c>
      <c r="T1146" t="str" cm="1">
        <f t="array" ref="T1146">_xlfn.IFS(F1146&lt;=2,"0-2 Years",F1146&lt;=5,"3-5 Years",F1146&lt;=8,"6-8 Years",TRUE,"9-10 Years")</f>
        <v>3-5 Years</v>
      </c>
      <c r="U1146" t="str" cm="1">
        <f t="array" ref="U1146">_xlfn.IFS(P1146&gt;60,"High Risk",P1146&gt;30,"Medium Risk",TRUE,"Low Risk")</f>
        <v>Low Risk</v>
      </c>
      <c r="V1146">
        <f t="shared" si="17"/>
        <v>2</v>
      </c>
    </row>
    <row r="1147" spans="1:22" x14ac:dyDescent="0.2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 s="2">
        <v>0</v>
      </c>
      <c r="H1147">
        <v>1</v>
      </c>
      <c r="I1147">
        <v>1</v>
      </c>
      <c r="J1147">
        <v>0</v>
      </c>
      <c r="K1147" s="1">
        <v>159254.29</v>
      </c>
      <c r="L1147">
        <v>0</v>
      </c>
      <c r="M1147">
        <v>15</v>
      </c>
      <c r="N1147">
        <v>1599</v>
      </c>
      <c r="O1147">
        <v>8</v>
      </c>
      <c r="P1147">
        <v>105</v>
      </c>
      <c r="Q1147">
        <v>0.53333333333333333</v>
      </c>
      <c r="R1147">
        <v>23985</v>
      </c>
      <c r="S1147" t="str" cm="1">
        <f t="array" ref="S1147">_xlfn.IFS(E1150&lt;30,"18-29",E1150&lt;45,"30-44",TRUE,"45+")</f>
        <v>30-44</v>
      </c>
      <c r="T1147" t="str" cm="1">
        <f t="array" ref="T1147">_xlfn.IFS(F1147&lt;=2,"0-2 Years",F1147&lt;=5,"3-5 Years",F1147&lt;=8,"6-8 Years",TRUE,"9-10 Years")</f>
        <v>6-8 Years</v>
      </c>
      <c r="U1147" t="str" cm="1">
        <f t="array" ref="U1147">_xlfn.IFS(P1147&gt;60,"High Risk",P1147&gt;30,"Medium Risk",TRUE,"Low Risk")</f>
        <v>High Risk</v>
      </c>
      <c r="V1147">
        <f t="shared" si="17"/>
        <v>8</v>
      </c>
    </row>
    <row r="1148" spans="1:22" hidden="1" x14ac:dyDescent="0.2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 s="2">
        <v>131344.51999999999</v>
      </c>
      <c r="H1148">
        <v>2</v>
      </c>
      <c r="I1148">
        <v>1</v>
      </c>
      <c r="J1148">
        <v>0</v>
      </c>
      <c r="K1148" s="1">
        <v>54776.639999999999</v>
      </c>
      <c r="L1148">
        <v>0</v>
      </c>
      <c r="M1148">
        <v>26</v>
      </c>
      <c r="N1148">
        <v>1902</v>
      </c>
      <c r="O1148">
        <v>8</v>
      </c>
      <c r="P1148">
        <v>173</v>
      </c>
      <c r="Q1148">
        <v>0.30769230769230771</v>
      </c>
      <c r="R1148">
        <v>49452</v>
      </c>
      <c r="S1148" t="str" cm="1">
        <f t="array" ref="S1148">_xlfn.IFS(E1151&lt;30,"18-29",E1151&lt;45,"30-44",TRUE,"45+")</f>
        <v>30-44</v>
      </c>
      <c r="T1148" t="str" cm="1">
        <f t="array" ref="T1148">_xlfn.IFS(F1148&lt;=2,"0-2 Years",F1148&lt;=5,"3-5 Years",F1148&lt;=8,"6-8 Years",TRUE,"9-10 Years")</f>
        <v>3-5 Years</v>
      </c>
      <c r="U1148" t="str" cm="1">
        <f t="array" ref="U1148">_xlfn.IFS(P1148&gt;60,"High Risk",P1148&gt;30,"Medium Risk",TRUE,"Low Risk")</f>
        <v>High Risk</v>
      </c>
      <c r="V1148">
        <f t="shared" si="17"/>
        <v>3</v>
      </c>
    </row>
    <row r="1149" spans="1:22" hidden="1" x14ac:dyDescent="0.2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 s="2">
        <v>101713.84</v>
      </c>
      <c r="H1149">
        <v>3</v>
      </c>
      <c r="I1149">
        <v>1</v>
      </c>
      <c r="J1149">
        <v>0</v>
      </c>
      <c r="K1149" s="1">
        <v>134594.99</v>
      </c>
      <c r="L1149">
        <v>0</v>
      </c>
      <c r="M1149">
        <v>3</v>
      </c>
      <c r="N1149">
        <v>1960</v>
      </c>
      <c r="O1149">
        <v>4</v>
      </c>
      <c r="P1149">
        <v>80</v>
      </c>
      <c r="Q1149">
        <v>1</v>
      </c>
      <c r="R1149">
        <v>5880</v>
      </c>
      <c r="S1149" t="str" cm="1">
        <f t="array" ref="S1149">_xlfn.IFS(E1152&lt;30,"18-29",E1152&lt;45,"30-44",TRUE,"45+")</f>
        <v>18-29</v>
      </c>
      <c r="T1149" t="str" cm="1">
        <f t="array" ref="T1149">_xlfn.IFS(F1149&lt;=2,"0-2 Years",F1149&lt;=5,"3-5 Years",F1149&lt;=8,"6-8 Years",TRUE,"9-10 Years")</f>
        <v>3-5 Years</v>
      </c>
      <c r="U1149" t="str" cm="1">
        <f t="array" ref="U1149">_xlfn.IFS(P1149&gt;60,"High Risk",P1149&gt;30,"Medium Risk",TRUE,"Low Risk")</f>
        <v>High Risk</v>
      </c>
      <c r="V1149">
        <f t="shared" si="17"/>
        <v>3</v>
      </c>
    </row>
    <row r="1150" spans="1:22" hidden="1" x14ac:dyDescent="0.2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 s="2">
        <v>0</v>
      </c>
      <c r="H1150">
        <v>1</v>
      </c>
      <c r="I1150">
        <v>1</v>
      </c>
      <c r="J1150">
        <v>1</v>
      </c>
      <c r="K1150" s="1">
        <v>41724.720000000001</v>
      </c>
      <c r="L1150">
        <v>0</v>
      </c>
      <c r="M1150">
        <v>23</v>
      </c>
      <c r="N1150">
        <v>3907</v>
      </c>
      <c r="O1150">
        <v>5</v>
      </c>
      <c r="P1150">
        <v>118</v>
      </c>
      <c r="Q1150">
        <v>0.21739130434782608</v>
      </c>
      <c r="R1150">
        <v>89861</v>
      </c>
      <c r="S1150" t="str" cm="1">
        <f t="array" ref="S1150">_xlfn.IFS(E1153&lt;30,"18-29",E1153&lt;45,"30-44",TRUE,"45+")</f>
        <v>18-29</v>
      </c>
      <c r="T1150" t="str" cm="1">
        <f t="array" ref="T1150">_xlfn.IFS(F1150&lt;=2,"0-2 Years",F1150&lt;=5,"3-5 Years",F1150&lt;=8,"6-8 Years",TRUE,"9-10 Years")</f>
        <v>3-5 Years</v>
      </c>
      <c r="U1150" t="str" cm="1">
        <f t="array" ref="U1150">_xlfn.IFS(P1150&gt;60,"High Risk",P1150&gt;30,"Medium Risk",TRUE,"Low Risk")</f>
        <v>High Risk</v>
      </c>
      <c r="V1150">
        <f t="shared" si="17"/>
        <v>5</v>
      </c>
    </row>
    <row r="1151" spans="1:22" x14ac:dyDescent="0.2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 s="2">
        <v>0</v>
      </c>
      <c r="H1151">
        <v>2</v>
      </c>
      <c r="I1151">
        <v>0</v>
      </c>
      <c r="J1151">
        <v>0</v>
      </c>
      <c r="K1151" s="1">
        <v>110527.71</v>
      </c>
      <c r="L1151">
        <v>0</v>
      </c>
      <c r="M1151">
        <v>19</v>
      </c>
      <c r="N1151">
        <v>839</v>
      </c>
      <c r="O1151">
        <v>5</v>
      </c>
      <c r="P1151">
        <v>152</v>
      </c>
      <c r="Q1151">
        <v>0.26315789473684209</v>
      </c>
      <c r="R1151">
        <v>15941</v>
      </c>
      <c r="S1151" t="str" cm="1">
        <f t="array" ref="S1151">_xlfn.IFS(E1154&lt;30,"18-29",E1154&lt;45,"30-44",TRUE,"45+")</f>
        <v>45+</v>
      </c>
      <c r="T1151" t="str" cm="1">
        <f t="array" ref="T1151">_xlfn.IFS(F1151&lt;=2,"0-2 Years",F1151&lt;=5,"3-5 Years",F1151&lt;=8,"6-8 Years",TRUE,"9-10 Years")</f>
        <v>3-5 Years</v>
      </c>
      <c r="U1151" t="str" cm="1">
        <f t="array" ref="U1151">_xlfn.IFS(P1151&gt;60,"High Risk",P1151&gt;30,"Medium Risk",TRUE,"Low Risk")</f>
        <v>High Risk</v>
      </c>
      <c r="V1151">
        <f t="shared" si="17"/>
        <v>6</v>
      </c>
    </row>
    <row r="1152" spans="1:22" hidden="1" x14ac:dyDescent="0.2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 s="2">
        <v>137963.07</v>
      </c>
      <c r="H1152">
        <v>1</v>
      </c>
      <c r="I1152">
        <v>0</v>
      </c>
      <c r="J1152">
        <v>0</v>
      </c>
      <c r="K1152" s="1">
        <v>8996.7900000000009</v>
      </c>
      <c r="L1152">
        <v>0</v>
      </c>
      <c r="M1152">
        <v>30</v>
      </c>
      <c r="N1152">
        <v>1247</v>
      </c>
      <c r="O1152">
        <v>1</v>
      </c>
      <c r="P1152">
        <v>117</v>
      </c>
      <c r="Q1152">
        <v>3.3333333333333333E-2</v>
      </c>
      <c r="R1152">
        <v>37410</v>
      </c>
      <c r="S1152" t="str" cm="1">
        <f t="array" ref="S1152">_xlfn.IFS(E1155&lt;30,"18-29",E1155&lt;45,"30-44",TRUE,"45+")</f>
        <v>45+</v>
      </c>
      <c r="T1152" t="str" cm="1">
        <f t="array" ref="T1152">_xlfn.IFS(F1152&lt;=2,"0-2 Years",F1152&lt;=5,"3-5 Years",F1152&lt;=8,"6-8 Years",TRUE,"9-10 Years")</f>
        <v>6-8 Years</v>
      </c>
      <c r="U1152" t="str" cm="1">
        <f t="array" ref="U1152">_xlfn.IFS(P1152&gt;60,"High Risk",P1152&gt;30,"Medium Risk",TRUE,"Low Risk")</f>
        <v>High Risk</v>
      </c>
      <c r="V1152">
        <f t="shared" si="17"/>
        <v>5</v>
      </c>
    </row>
    <row r="1153" spans="1:22" hidden="1" x14ac:dyDescent="0.2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 s="2">
        <v>129938.07</v>
      </c>
      <c r="H1153">
        <v>1</v>
      </c>
      <c r="I1153">
        <v>0</v>
      </c>
      <c r="J1153">
        <v>1</v>
      </c>
      <c r="K1153" s="1">
        <v>190200.53</v>
      </c>
      <c r="L1153">
        <v>0</v>
      </c>
      <c r="M1153">
        <v>6</v>
      </c>
      <c r="N1153">
        <v>2282</v>
      </c>
      <c r="O1153">
        <v>5</v>
      </c>
      <c r="P1153">
        <v>150</v>
      </c>
      <c r="Q1153">
        <v>0.83333333333333337</v>
      </c>
      <c r="R1153">
        <v>13692</v>
      </c>
      <c r="S1153" t="str" cm="1">
        <f t="array" ref="S1153">_xlfn.IFS(E1156&lt;30,"18-29",E1156&lt;45,"30-44",TRUE,"45+")</f>
        <v>30-44</v>
      </c>
      <c r="T1153" t="str" cm="1">
        <f t="array" ref="T1153">_xlfn.IFS(F1153&lt;=2,"0-2 Years",F1153&lt;=5,"3-5 Years",F1153&lt;=8,"6-8 Years",TRUE,"9-10 Years")</f>
        <v>3-5 Years</v>
      </c>
      <c r="U1153" t="str" cm="1">
        <f t="array" ref="U1153">_xlfn.IFS(P1153&gt;60,"High Risk",P1153&gt;30,"Medium Risk",TRUE,"Low Risk")</f>
        <v>High Risk</v>
      </c>
      <c r="V1153">
        <f t="shared" si="17"/>
        <v>2</v>
      </c>
    </row>
    <row r="1154" spans="1:22" hidden="1" x14ac:dyDescent="0.2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 s="2">
        <v>151421.44</v>
      </c>
      <c r="H1154">
        <v>1</v>
      </c>
      <c r="I1154">
        <v>0</v>
      </c>
      <c r="J1154">
        <v>1</v>
      </c>
      <c r="K1154" s="1">
        <v>115333.43</v>
      </c>
      <c r="L1154">
        <v>0</v>
      </c>
      <c r="M1154">
        <v>7</v>
      </c>
      <c r="N1154">
        <v>539</v>
      </c>
      <c r="O1154">
        <v>0</v>
      </c>
      <c r="P1154">
        <v>50</v>
      </c>
      <c r="Q1154">
        <v>0</v>
      </c>
      <c r="R1154">
        <v>3773</v>
      </c>
      <c r="S1154" t="str" cm="1">
        <f t="array" ref="S1154">_xlfn.IFS(E1157&lt;30,"18-29",E1157&lt;45,"30-44",TRUE,"45+")</f>
        <v>30-44</v>
      </c>
      <c r="T1154" t="str" cm="1">
        <f t="array" ref="T1154">_xlfn.IFS(F1154&lt;=2,"0-2 Years",F1154&lt;=5,"3-5 Years",F1154&lt;=8,"6-8 Years",TRUE,"9-10 Years")</f>
        <v>0-2 Years</v>
      </c>
      <c r="U1154" t="str" cm="1">
        <f t="array" ref="U1154">_xlfn.IFS(P1154&gt;60,"High Risk",P1154&gt;30,"Medium Risk",TRUE,"Low Risk")</f>
        <v>Medium Risk</v>
      </c>
      <c r="V1154">
        <f t="shared" si="17"/>
        <v>3</v>
      </c>
    </row>
    <row r="1155" spans="1:22" hidden="1" x14ac:dyDescent="0.2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 s="2">
        <v>135643</v>
      </c>
      <c r="H1155">
        <v>1</v>
      </c>
      <c r="I1155">
        <v>0</v>
      </c>
      <c r="J1155">
        <v>0</v>
      </c>
      <c r="K1155" s="1">
        <v>143619.51999999999</v>
      </c>
      <c r="L1155">
        <v>1</v>
      </c>
      <c r="M1155">
        <v>13</v>
      </c>
      <c r="N1155">
        <v>3506</v>
      </c>
      <c r="O1155">
        <v>1</v>
      </c>
      <c r="P1155">
        <v>111</v>
      </c>
      <c r="Q1155">
        <v>7.6923076923076927E-2</v>
      </c>
      <c r="R1155">
        <v>45578</v>
      </c>
      <c r="S1155" t="str" cm="1">
        <f t="array" ref="S1155">_xlfn.IFS(E1158&lt;30,"18-29",E1158&lt;45,"30-44",TRUE,"45+")</f>
        <v>45+</v>
      </c>
      <c r="T1155" t="str" cm="1">
        <f t="array" ref="T1155">_xlfn.IFS(F1155&lt;=2,"0-2 Years",F1155&lt;=5,"3-5 Years",F1155&lt;=8,"6-8 Years",TRUE,"9-10 Years")</f>
        <v>6-8 Years</v>
      </c>
      <c r="U1155" t="str" cm="1">
        <f t="array" ref="U1155">_xlfn.IFS(P1155&gt;60,"High Risk",P1155&gt;30,"Medium Risk",TRUE,"Low Risk")</f>
        <v>High Risk</v>
      </c>
      <c r="V1155">
        <f t="shared" ref="V1155:V1218" si="18">IF(J1155=0,3,0)+IF(G1155=0,3,0)+IF(H1155=1,2,0)+IF(E1155&gt;45,1,0)+IF(F1155&lt;3,1,0)</f>
        <v>5</v>
      </c>
    </row>
    <row r="1156" spans="1:22" hidden="1" x14ac:dyDescent="0.2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 s="2">
        <v>122773.5</v>
      </c>
      <c r="H1156">
        <v>2</v>
      </c>
      <c r="I1156">
        <v>1</v>
      </c>
      <c r="J1156">
        <v>1</v>
      </c>
      <c r="K1156" s="1">
        <v>58467.08</v>
      </c>
      <c r="L1156">
        <v>0</v>
      </c>
      <c r="M1156">
        <v>13</v>
      </c>
      <c r="N1156">
        <v>2482</v>
      </c>
      <c r="O1156">
        <v>8</v>
      </c>
      <c r="P1156">
        <v>166</v>
      </c>
      <c r="Q1156">
        <v>0.61538461538461542</v>
      </c>
      <c r="R1156">
        <v>32266</v>
      </c>
      <c r="S1156" t="str" cm="1">
        <f t="array" ref="S1156">_xlfn.IFS(E1159&lt;30,"18-29",E1159&lt;45,"30-44",TRUE,"45+")</f>
        <v>45+</v>
      </c>
      <c r="T1156" t="str" cm="1">
        <f t="array" ref="T1156">_xlfn.IFS(F1156&lt;=2,"0-2 Years",F1156&lt;=5,"3-5 Years",F1156&lt;=8,"6-8 Years",TRUE,"9-10 Years")</f>
        <v>0-2 Years</v>
      </c>
      <c r="U1156" t="str" cm="1">
        <f t="array" ref="U1156">_xlfn.IFS(P1156&gt;60,"High Risk",P1156&gt;30,"Medium Risk",TRUE,"Low Risk")</f>
        <v>High Risk</v>
      </c>
      <c r="V1156">
        <f t="shared" si="18"/>
        <v>1</v>
      </c>
    </row>
    <row r="1157" spans="1:22" hidden="1" x14ac:dyDescent="0.2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 s="2">
        <v>152303.79999999999</v>
      </c>
      <c r="H1157">
        <v>1</v>
      </c>
      <c r="I1157">
        <v>1</v>
      </c>
      <c r="J1157">
        <v>0</v>
      </c>
      <c r="K1157" s="1">
        <v>12128.69</v>
      </c>
      <c r="L1157">
        <v>0</v>
      </c>
      <c r="M1157">
        <v>9</v>
      </c>
      <c r="N1157">
        <v>2534</v>
      </c>
      <c r="O1157">
        <v>6</v>
      </c>
      <c r="P1157">
        <v>101</v>
      </c>
      <c r="Q1157">
        <v>0.66666666666666663</v>
      </c>
      <c r="R1157">
        <v>22806</v>
      </c>
      <c r="S1157" t="str" cm="1">
        <f t="array" ref="S1157">_xlfn.IFS(E1160&lt;30,"18-29",E1160&lt;45,"30-44",TRUE,"45+")</f>
        <v>45+</v>
      </c>
      <c r="T1157" t="str" cm="1">
        <f t="array" ref="T1157">_xlfn.IFS(F1157&lt;=2,"0-2 Years",F1157&lt;=5,"3-5 Years",F1157&lt;=8,"6-8 Years",TRUE,"9-10 Years")</f>
        <v>3-5 Years</v>
      </c>
      <c r="U1157" t="str" cm="1">
        <f t="array" ref="U1157">_xlfn.IFS(P1157&gt;60,"High Risk",P1157&gt;30,"Medium Risk",TRUE,"Low Risk")</f>
        <v>High Risk</v>
      </c>
      <c r="V1157">
        <f t="shared" si="18"/>
        <v>5</v>
      </c>
    </row>
    <row r="1158" spans="1:22" hidden="1" x14ac:dyDescent="0.2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 s="2">
        <v>0</v>
      </c>
      <c r="H1158">
        <v>2</v>
      </c>
      <c r="I1158">
        <v>1</v>
      </c>
      <c r="J1158">
        <v>1</v>
      </c>
      <c r="K1158" s="1">
        <v>49872.33</v>
      </c>
      <c r="L1158">
        <v>0</v>
      </c>
      <c r="M1158">
        <v>29</v>
      </c>
      <c r="N1158">
        <v>1620</v>
      </c>
      <c r="O1158">
        <v>2</v>
      </c>
      <c r="P1158">
        <v>103</v>
      </c>
      <c r="Q1158">
        <v>6.8965517241379309E-2</v>
      </c>
      <c r="R1158">
        <v>46980</v>
      </c>
      <c r="S1158" t="str" cm="1">
        <f t="array" ref="S1158">_xlfn.IFS(E1161&lt;30,"18-29",E1161&lt;45,"30-44",TRUE,"45+")</f>
        <v>30-44</v>
      </c>
      <c r="T1158" t="str" cm="1">
        <f t="array" ref="T1158">_xlfn.IFS(F1158&lt;=2,"0-2 Years",F1158&lt;=5,"3-5 Years",F1158&lt;=8,"6-8 Years",TRUE,"9-10 Years")</f>
        <v>3-5 Years</v>
      </c>
      <c r="U1158" t="str" cm="1">
        <f t="array" ref="U1158">_xlfn.IFS(P1158&gt;60,"High Risk",P1158&gt;30,"Medium Risk",TRUE,"Low Risk")</f>
        <v>High Risk</v>
      </c>
      <c r="V1158">
        <f t="shared" si="18"/>
        <v>4</v>
      </c>
    </row>
    <row r="1159" spans="1:22" hidden="1" x14ac:dyDescent="0.2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 s="2">
        <v>79415.67</v>
      </c>
      <c r="H1159">
        <v>1</v>
      </c>
      <c r="I1159">
        <v>0</v>
      </c>
      <c r="J1159">
        <v>1</v>
      </c>
      <c r="K1159" s="1">
        <v>139735.54</v>
      </c>
      <c r="L1159">
        <v>0</v>
      </c>
      <c r="M1159">
        <v>18</v>
      </c>
      <c r="N1159">
        <v>674</v>
      </c>
      <c r="O1159">
        <v>7</v>
      </c>
      <c r="P1159">
        <v>33</v>
      </c>
      <c r="Q1159">
        <v>0.3888888888888889</v>
      </c>
      <c r="R1159">
        <v>12132</v>
      </c>
      <c r="S1159" t="str" cm="1">
        <f t="array" ref="S1159">_xlfn.IFS(E1162&lt;30,"18-29",E1162&lt;45,"30-44",TRUE,"45+")</f>
        <v>30-44</v>
      </c>
      <c r="T1159" t="str" cm="1">
        <f t="array" ref="T1159">_xlfn.IFS(F1159&lt;=2,"0-2 Years",F1159&lt;=5,"3-5 Years",F1159&lt;=8,"6-8 Years",TRUE,"9-10 Years")</f>
        <v>0-2 Years</v>
      </c>
      <c r="U1159" t="str" cm="1">
        <f t="array" ref="U1159">_xlfn.IFS(P1159&gt;60,"High Risk",P1159&gt;30,"Medium Risk",TRUE,"Low Risk")</f>
        <v>Medium Risk</v>
      </c>
      <c r="V1159">
        <f t="shared" si="18"/>
        <v>4</v>
      </c>
    </row>
    <row r="1160" spans="1:22" hidden="1" x14ac:dyDescent="0.2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 s="2">
        <v>125801.03</v>
      </c>
      <c r="H1160">
        <v>2</v>
      </c>
      <c r="I1160">
        <v>1</v>
      </c>
      <c r="J1160">
        <v>0</v>
      </c>
      <c r="K1160" s="1">
        <v>60891.8</v>
      </c>
      <c r="L1160">
        <v>1</v>
      </c>
      <c r="M1160">
        <v>25</v>
      </c>
      <c r="N1160">
        <v>3276</v>
      </c>
      <c r="O1160">
        <v>4</v>
      </c>
      <c r="P1160">
        <v>175</v>
      </c>
      <c r="Q1160">
        <v>0.16</v>
      </c>
      <c r="R1160">
        <v>81900</v>
      </c>
      <c r="S1160" t="str" cm="1">
        <f t="array" ref="S1160">_xlfn.IFS(E1163&lt;30,"18-29",E1163&lt;45,"30-44",TRUE,"45+")</f>
        <v>30-44</v>
      </c>
      <c r="T1160" t="str" cm="1">
        <f t="array" ref="T1160">_xlfn.IFS(F1160&lt;=2,"0-2 Years",F1160&lt;=5,"3-5 Years",F1160&lt;=8,"6-8 Years",TRUE,"9-10 Years")</f>
        <v>9-10 Years</v>
      </c>
      <c r="U1160" t="str" cm="1">
        <f t="array" ref="U1160">_xlfn.IFS(P1160&gt;60,"High Risk",P1160&gt;30,"Medium Risk",TRUE,"Low Risk")</f>
        <v>High Risk</v>
      </c>
      <c r="V1160">
        <f t="shared" si="18"/>
        <v>4</v>
      </c>
    </row>
    <row r="1161" spans="1:22" x14ac:dyDescent="0.2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 s="2">
        <v>0</v>
      </c>
      <c r="H1161">
        <v>2</v>
      </c>
      <c r="I1161">
        <v>1</v>
      </c>
      <c r="J1161">
        <v>0</v>
      </c>
      <c r="K1161" s="1">
        <v>100862.54</v>
      </c>
      <c r="L1161">
        <v>0</v>
      </c>
      <c r="M1161">
        <v>14</v>
      </c>
      <c r="N1161">
        <v>4698</v>
      </c>
      <c r="O1161">
        <v>3</v>
      </c>
      <c r="P1161">
        <v>17</v>
      </c>
      <c r="Q1161">
        <v>0.21428571428571427</v>
      </c>
      <c r="R1161">
        <v>65772</v>
      </c>
      <c r="S1161" t="str" cm="1">
        <f t="array" ref="S1161">_xlfn.IFS(E1164&lt;30,"18-29",E1164&lt;45,"30-44",TRUE,"45+")</f>
        <v>30-44</v>
      </c>
      <c r="T1161" t="str" cm="1">
        <f t="array" ref="T1161">_xlfn.IFS(F1161&lt;=2,"0-2 Years",F1161&lt;=5,"3-5 Years",F1161&lt;=8,"6-8 Years",TRUE,"9-10 Years")</f>
        <v>9-10 Years</v>
      </c>
      <c r="U1161" t="str" cm="1">
        <f t="array" ref="U1161">_xlfn.IFS(P1161&gt;60,"High Risk",P1161&gt;30,"Medium Risk",TRUE,"Low Risk")</f>
        <v>Low Risk</v>
      </c>
      <c r="V1161">
        <f t="shared" si="18"/>
        <v>6</v>
      </c>
    </row>
    <row r="1162" spans="1:22" x14ac:dyDescent="0.2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 s="2">
        <v>0</v>
      </c>
      <c r="H1162">
        <v>1</v>
      </c>
      <c r="I1162">
        <v>1</v>
      </c>
      <c r="J1162">
        <v>0</v>
      </c>
      <c r="K1162" s="1">
        <v>76640.289999999994</v>
      </c>
      <c r="L1162">
        <v>1</v>
      </c>
      <c r="M1162">
        <v>8</v>
      </c>
      <c r="N1162">
        <v>2402</v>
      </c>
      <c r="O1162">
        <v>7</v>
      </c>
      <c r="P1162">
        <v>161</v>
      </c>
      <c r="Q1162">
        <v>0.875</v>
      </c>
      <c r="R1162">
        <v>19216</v>
      </c>
      <c r="S1162" t="str" cm="1">
        <f t="array" ref="S1162">_xlfn.IFS(E1165&lt;30,"18-29",E1165&lt;45,"30-44",TRUE,"45+")</f>
        <v>30-44</v>
      </c>
      <c r="T1162" t="str" cm="1">
        <f t="array" ref="T1162">_xlfn.IFS(F1162&lt;=2,"0-2 Years",F1162&lt;=5,"3-5 Years",F1162&lt;=8,"6-8 Years",TRUE,"9-10 Years")</f>
        <v>6-8 Years</v>
      </c>
      <c r="U1162" t="str" cm="1">
        <f t="array" ref="U1162">_xlfn.IFS(P1162&gt;60,"High Risk",P1162&gt;30,"Medium Risk",TRUE,"Low Risk")</f>
        <v>High Risk</v>
      </c>
      <c r="V1162">
        <f t="shared" si="18"/>
        <v>8</v>
      </c>
    </row>
    <row r="1163" spans="1:22" hidden="1" x14ac:dyDescent="0.2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 s="2">
        <v>104817.41</v>
      </c>
      <c r="H1163">
        <v>1</v>
      </c>
      <c r="I1163">
        <v>1</v>
      </c>
      <c r="J1163">
        <v>0</v>
      </c>
      <c r="K1163" s="1">
        <v>126013.58</v>
      </c>
      <c r="L1163">
        <v>1</v>
      </c>
      <c r="M1163">
        <v>13</v>
      </c>
      <c r="N1163">
        <v>458</v>
      </c>
      <c r="O1163">
        <v>5</v>
      </c>
      <c r="P1163">
        <v>46</v>
      </c>
      <c r="Q1163">
        <v>0.38461538461538464</v>
      </c>
      <c r="R1163">
        <v>5954</v>
      </c>
      <c r="S1163" t="str" cm="1">
        <f t="array" ref="S1163">_xlfn.IFS(E1166&lt;30,"18-29",E1166&lt;45,"30-44",TRUE,"45+")</f>
        <v>30-44</v>
      </c>
      <c r="T1163" t="str" cm="1">
        <f t="array" ref="T1163">_xlfn.IFS(F1163&lt;=2,"0-2 Years",F1163&lt;=5,"3-5 Years",F1163&lt;=8,"6-8 Years",TRUE,"9-10 Years")</f>
        <v>6-8 Years</v>
      </c>
      <c r="U1163" t="str" cm="1">
        <f t="array" ref="U1163">_xlfn.IFS(P1163&gt;60,"High Risk",P1163&gt;30,"Medium Risk",TRUE,"Low Risk")</f>
        <v>Medium Risk</v>
      </c>
      <c r="V1163">
        <f t="shared" si="18"/>
        <v>5</v>
      </c>
    </row>
    <row r="1164" spans="1:22" x14ac:dyDescent="0.2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 s="2">
        <v>0</v>
      </c>
      <c r="H1164">
        <v>1</v>
      </c>
      <c r="I1164">
        <v>1</v>
      </c>
      <c r="J1164">
        <v>0</v>
      </c>
      <c r="K1164" s="1">
        <v>87347.82</v>
      </c>
      <c r="L1164">
        <v>0</v>
      </c>
      <c r="M1164">
        <v>21</v>
      </c>
      <c r="N1164">
        <v>2985</v>
      </c>
      <c r="O1164">
        <v>0</v>
      </c>
      <c r="P1164">
        <v>99</v>
      </c>
      <c r="Q1164">
        <v>0</v>
      </c>
      <c r="R1164">
        <v>62685</v>
      </c>
      <c r="S1164" t="str" cm="1">
        <f t="array" ref="S1164">_xlfn.IFS(E1167&lt;30,"18-29",E1167&lt;45,"30-44",TRUE,"45+")</f>
        <v>45+</v>
      </c>
      <c r="T1164" t="str" cm="1">
        <f t="array" ref="T1164">_xlfn.IFS(F1164&lt;=2,"0-2 Years",F1164&lt;=5,"3-5 Years",F1164&lt;=8,"6-8 Years",TRUE,"9-10 Years")</f>
        <v>9-10 Years</v>
      </c>
      <c r="U1164" t="str" cm="1">
        <f t="array" ref="U1164">_xlfn.IFS(P1164&gt;60,"High Risk",P1164&gt;30,"Medium Risk",TRUE,"Low Risk")</f>
        <v>High Risk</v>
      </c>
      <c r="V1164">
        <f t="shared" si="18"/>
        <v>8</v>
      </c>
    </row>
    <row r="1165" spans="1:22" hidden="1" x14ac:dyDescent="0.2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 s="2">
        <v>67495.039999999994</v>
      </c>
      <c r="H1165">
        <v>2</v>
      </c>
      <c r="I1165">
        <v>0</v>
      </c>
      <c r="J1165">
        <v>1</v>
      </c>
      <c r="K1165" s="1">
        <v>77370.37</v>
      </c>
      <c r="L1165">
        <v>0</v>
      </c>
      <c r="M1165">
        <v>21</v>
      </c>
      <c r="N1165">
        <v>4781</v>
      </c>
      <c r="O1165">
        <v>5</v>
      </c>
      <c r="P1165">
        <v>161</v>
      </c>
      <c r="Q1165">
        <v>0.23809523809523808</v>
      </c>
      <c r="R1165">
        <v>100401</v>
      </c>
      <c r="S1165" t="str" cm="1">
        <f t="array" ref="S1165">_xlfn.IFS(E1168&lt;30,"18-29",E1168&lt;45,"30-44",TRUE,"45+")</f>
        <v>18-29</v>
      </c>
      <c r="T1165" t="str" cm="1">
        <f t="array" ref="T1165">_xlfn.IFS(F1165&lt;=2,"0-2 Years",F1165&lt;=5,"3-5 Years",F1165&lt;=8,"6-8 Years",TRUE,"9-10 Years")</f>
        <v>3-5 Years</v>
      </c>
      <c r="U1165" t="str" cm="1">
        <f t="array" ref="U1165">_xlfn.IFS(P1165&gt;60,"High Risk",P1165&gt;30,"Medium Risk",TRUE,"Low Risk")</f>
        <v>High Risk</v>
      </c>
      <c r="V1165">
        <f t="shared" si="18"/>
        <v>0</v>
      </c>
    </row>
    <row r="1166" spans="1:22" hidden="1" x14ac:dyDescent="0.2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 s="2">
        <v>164850.54</v>
      </c>
      <c r="H1166">
        <v>1</v>
      </c>
      <c r="I1166">
        <v>1</v>
      </c>
      <c r="J1166">
        <v>1</v>
      </c>
      <c r="K1166" s="1">
        <v>62722.44</v>
      </c>
      <c r="L1166">
        <v>0</v>
      </c>
      <c r="M1166">
        <v>8</v>
      </c>
      <c r="N1166">
        <v>2720</v>
      </c>
      <c r="O1166">
        <v>9</v>
      </c>
      <c r="P1166">
        <v>74</v>
      </c>
      <c r="Q1166">
        <v>1</v>
      </c>
      <c r="R1166">
        <v>21760</v>
      </c>
      <c r="S1166" t="str" cm="1">
        <f t="array" ref="S1166">_xlfn.IFS(E1169&lt;30,"18-29",E1169&lt;45,"30-44",TRUE,"45+")</f>
        <v>30-44</v>
      </c>
      <c r="T1166" t="str" cm="1">
        <f t="array" ref="T1166">_xlfn.IFS(F1166&lt;=2,"0-2 Years",F1166&lt;=5,"3-5 Years",F1166&lt;=8,"6-8 Years",TRUE,"9-10 Years")</f>
        <v>0-2 Years</v>
      </c>
      <c r="U1166" t="str" cm="1">
        <f t="array" ref="U1166">_xlfn.IFS(P1166&gt;60,"High Risk",P1166&gt;30,"Medium Risk",TRUE,"Low Risk")</f>
        <v>High Risk</v>
      </c>
      <c r="V1166">
        <f t="shared" si="18"/>
        <v>3</v>
      </c>
    </row>
    <row r="1167" spans="1:22" hidden="1" x14ac:dyDescent="0.2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 s="2">
        <v>154776.42000000001</v>
      </c>
      <c r="H1167">
        <v>2</v>
      </c>
      <c r="I1167">
        <v>0</v>
      </c>
      <c r="J1167">
        <v>0</v>
      </c>
      <c r="K1167" s="1">
        <v>196257.68</v>
      </c>
      <c r="L1167">
        <v>0</v>
      </c>
      <c r="M1167">
        <v>17</v>
      </c>
      <c r="N1167">
        <v>2951</v>
      </c>
      <c r="O1167">
        <v>10</v>
      </c>
      <c r="P1167">
        <v>141</v>
      </c>
      <c r="Q1167">
        <v>0.58823529411764708</v>
      </c>
      <c r="R1167">
        <v>50167</v>
      </c>
      <c r="S1167" t="str" cm="1">
        <f t="array" ref="S1167">_xlfn.IFS(E1170&lt;30,"18-29",E1170&lt;45,"30-44",TRUE,"45+")</f>
        <v>18-29</v>
      </c>
      <c r="T1167" t="str" cm="1">
        <f t="array" ref="T1167">_xlfn.IFS(F1167&lt;=2,"0-2 Years",F1167&lt;=5,"3-5 Years",F1167&lt;=8,"6-8 Years",TRUE,"9-10 Years")</f>
        <v>3-5 Years</v>
      </c>
      <c r="U1167" t="str" cm="1">
        <f t="array" ref="U1167">_xlfn.IFS(P1167&gt;60,"High Risk",P1167&gt;30,"Medium Risk",TRUE,"Low Risk")</f>
        <v>High Risk</v>
      </c>
      <c r="V1167">
        <f t="shared" si="18"/>
        <v>4</v>
      </c>
    </row>
    <row r="1168" spans="1:22" hidden="1" x14ac:dyDescent="0.2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 s="2">
        <v>143124.63</v>
      </c>
      <c r="H1168">
        <v>2</v>
      </c>
      <c r="I1168">
        <v>1</v>
      </c>
      <c r="J1168">
        <v>0</v>
      </c>
      <c r="K1168" s="1">
        <v>81723.8</v>
      </c>
      <c r="L1168">
        <v>0</v>
      </c>
      <c r="M1168">
        <v>5</v>
      </c>
      <c r="N1168">
        <v>4469</v>
      </c>
      <c r="O1168">
        <v>4</v>
      </c>
      <c r="P1168">
        <v>170</v>
      </c>
      <c r="Q1168">
        <v>0.8</v>
      </c>
      <c r="R1168">
        <v>22345</v>
      </c>
      <c r="S1168" t="str" cm="1">
        <f t="array" ref="S1168">_xlfn.IFS(E1171&lt;30,"18-29",E1171&lt;45,"30-44",TRUE,"45+")</f>
        <v>30-44</v>
      </c>
      <c r="T1168" t="str" cm="1">
        <f t="array" ref="T1168">_xlfn.IFS(F1168&lt;=2,"0-2 Years",F1168&lt;=5,"3-5 Years",F1168&lt;=8,"6-8 Years",TRUE,"9-10 Years")</f>
        <v>0-2 Years</v>
      </c>
      <c r="U1168" t="str" cm="1">
        <f t="array" ref="U1168">_xlfn.IFS(P1168&gt;60,"High Risk",P1168&gt;30,"Medium Risk",TRUE,"Low Risk")</f>
        <v>High Risk</v>
      </c>
      <c r="V1168">
        <f t="shared" si="18"/>
        <v>4</v>
      </c>
    </row>
    <row r="1169" spans="1:22" hidden="1" x14ac:dyDescent="0.2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 s="2">
        <v>0</v>
      </c>
      <c r="H1169">
        <v>1</v>
      </c>
      <c r="I1169">
        <v>1</v>
      </c>
      <c r="J1169">
        <v>1</v>
      </c>
      <c r="K1169" s="1">
        <v>31299.71</v>
      </c>
      <c r="L1169">
        <v>0</v>
      </c>
      <c r="M1169">
        <v>2</v>
      </c>
      <c r="N1169">
        <v>1297</v>
      </c>
      <c r="O1169">
        <v>4</v>
      </c>
      <c r="P1169">
        <v>144</v>
      </c>
      <c r="Q1169">
        <v>1</v>
      </c>
      <c r="R1169">
        <v>2594</v>
      </c>
      <c r="S1169" t="str" cm="1">
        <f t="array" ref="S1169">_xlfn.IFS(E1172&lt;30,"18-29",E1172&lt;45,"30-44",TRUE,"45+")</f>
        <v>18-29</v>
      </c>
      <c r="T1169" t="str" cm="1">
        <f t="array" ref="T1169">_xlfn.IFS(F1169&lt;=2,"0-2 Years",F1169&lt;=5,"3-5 Years",F1169&lt;=8,"6-8 Years",TRUE,"9-10 Years")</f>
        <v>9-10 Years</v>
      </c>
      <c r="U1169" t="str" cm="1">
        <f t="array" ref="U1169">_xlfn.IFS(P1169&gt;60,"High Risk",P1169&gt;30,"Medium Risk",TRUE,"Low Risk")</f>
        <v>High Risk</v>
      </c>
      <c r="V1169">
        <f t="shared" si="18"/>
        <v>5</v>
      </c>
    </row>
    <row r="1170" spans="1:22" x14ac:dyDescent="0.2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 s="2">
        <v>0</v>
      </c>
      <c r="H1170">
        <v>2</v>
      </c>
      <c r="I1170">
        <v>1</v>
      </c>
      <c r="J1170">
        <v>0</v>
      </c>
      <c r="K1170" s="1">
        <v>63495.86</v>
      </c>
      <c r="L1170">
        <v>0</v>
      </c>
      <c r="M1170">
        <v>21</v>
      </c>
      <c r="N1170">
        <v>857</v>
      </c>
      <c r="O1170">
        <v>3</v>
      </c>
      <c r="P1170">
        <v>164</v>
      </c>
      <c r="Q1170">
        <v>0.14285714285714285</v>
      </c>
      <c r="R1170">
        <v>17997</v>
      </c>
      <c r="S1170" t="str" cm="1">
        <f t="array" ref="S1170">_xlfn.IFS(E1173&lt;30,"18-29",E1173&lt;45,"30-44",TRUE,"45+")</f>
        <v>30-44</v>
      </c>
      <c r="T1170" t="str" cm="1">
        <f t="array" ref="T1170">_xlfn.IFS(F1170&lt;=2,"0-2 Years",F1170&lt;=5,"3-5 Years",F1170&lt;=8,"6-8 Years",TRUE,"9-10 Years")</f>
        <v>0-2 Years</v>
      </c>
      <c r="U1170" t="str" cm="1">
        <f t="array" ref="U1170">_xlfn.IFS(P1170&gt;60,"High Risk",P1170&gt;30,"Medium Risk",TRUE,"Low Risk")</f>
        <v>High Risk</v>
      </c>
      <c r="V1170">
        <f t="shared" si="18"/>
        <v>7</v>
      </c>
    </row>
    <row r="1171" spans="1:22" hidden="1" x14ac:dyDescent="0.2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 s="2">
        <v>102133.38</v>
      </c>
      <c r="H1171">
        <v>1</v>
      </c>
      <c r="I1171">
        <v>1</v>
      </c>
      <c r="J1171">
        <v>1</v>
      </c>
      <c r="K1171" s="1">
        <v>166520.95999999999</v>
      </c>
      <c r="L1171">
        <v>0</v>
      </c>
      <c r="M1171">
        <v>28</v>
      </c>
      <c r="N1171">
        <v>2096</v>
      </c>
      <c r="O1171">
        <v>3</v>
      </c>
      <c r="P1171">
        <v>84</v>
      </c>
      <c r="Q1171">
        <v>0.10714285714285714</v>
      </c>
      <c r="R1171">
        <v>58688</v>
      </c>
      <c r="S1171" t="str" cm="1">
        <f t="array" ref="S1171">_xlfn.IFS(E1174&lt;30,"18-29",E1174&lt;45,"30-44",TRUE,"45+")</f>
        <v>30-44</v>
      </c>
      <c r="T1171" t="str" cm="1">
        <f t="array" ref="T1171">_xlfn.IFS(F1171&lt;=2,"0-2 Years",F1171&lt;=5,"3-5 Years",F1171&lt;=8,"6-8 Years",TRUE,"9-10 Years")</f>
        <v>6-8 Years</v>
      </c>
      <c r="U1171" t="str" cm="1">
        <f t="array" ref="U1171">_xlfn.IFS(P1171&gt;60,"High Risk",P1171&gt;30,"Medium Risk",TRUE,"Low Risk")</f>
        <v>High Risk</v>
      </c>
      <c r="V1171">
        <f t="shared" si="18"/>
        <v>2</v>
      </c>
    </row>
    <row r="1172" spans="1:22" hidden="1" x14ac:dyDescent="0.2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 s="2">
        <v>79932.41</v>
      </c>
      <c r="H1172">
        <v>1</v>
      </c>
      <c r="I1172">
        <v>0</v>
      </c>
      <c r="J1172">
        <v>0</v>
      </c>
      <c r="K1172" s="1">
        <v>150242.44</v>
      </c>
      <c r="L1172">
        <v>0</v>
      </c>
      <c r="M1172">
        <v>18</v>
      </c>
      <c r="N1172">
        <v>2794</v>
      </c>
      <c r="O1172">
        <v>0</v>
      </c>
      <c r="P1172">
        <v>85</v>
      </c>
      <c r="Q1172">
        <v>0</v>
      </c>
      <c r="R1172">
        <v>50292</v>
      </c>
      <c r="S1172" t="str" cm="1">
        <f t="array" ref="S1172">_xlfn.IFS(E1175&lt;30,"18-29",E1175&lt;45,"30-44",TRUE,"45+")</f>
        <v>30-44</v>
      </c>
      <c r="T1172" t="str" cm="1">
        <f t="array" ref="T1172">_xlfn.IFS(F1172&lt;=2,"0-2 Years",F1172&lt;=5,"3-5 Years",F1172&lt;=8,"6-8 Years",TRUE,"9-10 Years")</f>
        <v>6-8 Years</v>
      </c>
      <c r="U1172" t="str" cm="1">
        <f t="array" ref="U1172">_xlfn.IFS(P1172&gt;60,"High Risk",P1172&gt;30,"Medium Risk",TRUE,"Low Risk")</f>
        <v>High Risk</v>
      </c>
      <c r="V1172">
        <f t="shared" si="18"/>
        <v>5</v>
      </c>
    </row>
    <row r="1173" spans="1:22" x14ac:dyDescent="0.2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 s="2">
        <v>120711.73</v>
      </c>
      <c r="H1173">
        <v>1</v>
      </c>
      <c r="I1173">
        <v>0</v>
      </c>
      <c r="J1173">
        <v>0</v>
      </c>
      <c r="K1173" s="1">
        <v>27345.18</v>
      </c>
      <c r="L1173">
        <v>1</v>
      </c>
      <c r="M1173">
        <v>2</v>
      </c>
      <c r="N1173">
        <v>4303</v>
      </c>
      <c r="O1173">
        <v>5</v>
      </c>
      <c r="P1173">
        <v>126</v>
      </c>
      <c r="Q1173">
        <v>1</v>
      </c>
      <c r="R1173">
        <v>8606</v>
      </c>
      <c r="S1173" t="str" cm="1">
        <f t="array" ref="S1173">_xlfn.IFS(E1176&lt;30,"18-29",E1176&lt;45,"30-44",TRUE,"45+")</f>
        <v>30-44</v>
      </c>
      <c r="T1173" t="str" cm="1">
        <f t="array" ref="T1173">_xlfn.IFS(F1173&lt;=2,"0-2 Years",F1173&lt;=5,"3-5 Years",F1173&lt;=8,"6-8 Years",TRUE,"9-10 Years")</f>
        <v>0-2 Years</v>
      </c>
      <c r="U1173" t="str" cm="1">
        <f t="array" ref="U1173">_xlfn.IFS(P1173&gt;60,"High Risk",P1173&gt;30,"Medium Risk",TRUE,"Low Risk")</f>
        <v>High Risk</v>
      </c>
      <c r="V1173">
        <f t="shared" si="18"/>
        <v>6</v>
      </c>
    </row>
    <row r="1174" spans="1:22" hidden="1" x14ac:dyDescent="0.2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 s="2">
        <v>122717.53</v>
      </c>
      <c r="H1174">
        <v>2</v>
      </c>
      <c r="I1174">
        <v>1</v>
      </c>
      <c r="J1174">
        <v>1</v>
      </c>
      <c r="K1174" s="1">
        <v>87000.39</v>
      </c>
      <c r="L1174">
        <v>0</v>
      </c>
      <c r="M1174">
        <v>13</v>
      </c>
      <c r="N1174">
        <v>211</v>
      </c>
      <c r="O1174">
        <v>6</v>
      </c>
      <c r="P1174">
        <v>9</v>
      </c>
      <c r="Q1174">
        <v>0.46153846153846156</v>
      </c>
      <c r="R1174">
        <v>2743</v>
      </c>
      <c r="S1174" t="str" cm="1">
        <f t="array" ref="S1174">_xlfn.IFS(E1177&lt;30,"18-29",E1177&lt;45,"30-44",TRUE,"45+")</f>
        <v>30-44</v>
      </c>
      <c r="T1174" t="str" cm="1">
        <f t="array" ref="T1174">_xlfn.IFS(F1174&lt;=2,"0-2 Years",F1174&lt;=5,"3-5 Years",F1174&lt;=8,"6-8 Years",TRUE,"9-10 Years")</f>
        <v>3-5 Years</v>
      </c>
      <c r="U1174" t="str" cm="1">
        <f t="array" ref="U1174">_xlfn.IFS(P1174&gt;60,"High Risk",P1174&gt;30,"Medium Risk",TRUE,"Low Risk")</f>
        <v>Low Risk</v>
      </c>
      <c r="V1174">
        <f t="shared" si="18"/>
        <v>0</v>
      </c>
    </row>
    <row r="1175" spans="1:22" hidden="1" x14ac:dyDescent="0.2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 s="2">
        <v>92363.3</v>
      </c>
      <c r="H1175">
        <v>2</v>
      </c>
      <c r="I1175">
        <v>1</v>
      </c>
      <c r="J1175">
        <v>0</v>
      </c>
      <c r="K1175" s="1">
        <v>44912.7</v>
      </c>
      <c r="L1175">
        <v>0</v>
      </c>
      <c r="M1175">
        <v>23</v>
      </c>
      <c r="N1175">
        <v>494</v>
      </c>
      <c r="O1175">
        <v>7</v>
      </c>
      <c r="P1175">
        <v>114</v>
      </c>
      <c r="Q1175">
        <v>0.30434782608695654</v>
      </c>
      <c r="R1175">
        <v>11362</v>
      </c>
      <c r="S1175" t="str" cm="1">
        <f t="array" ref="S1175">_xlfn.IFS(E1178&lt;30,"18-29",E1178&lt;45,"30-44",TRUE,"45+")</f>
        <v>30-44</v>
      </c>
      <c r="T1175" t="str" cm="1">
        <f t="array" ref="T1175">_xlfn.IFS(F1175&lt;=2,"0-2 Years",F1175&lt;=5,"3-5 Years",F1175&lt;=8,"6-8 Years",TRUE,"9-10 Years")</f>
        <v>3-5 Years</v>
      </c>
      <c r="U1175" t="str" cm="1">
        <f t="array" ref="U1175">_xlfn.IFS(P1175&gt;60,"High Risk",P1175&gt;30,"Medium Risk",TRUE,"Low Risk")</f>
        <v>High Risk</v>
      </c>
      <c r="V1175">
        <f t="shared" si="18"/>
        <v>3</v>
      </c>
    </row>
    <row r="1176" spans="1:22" hidden="1" x14ac:dyDescent="0.2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 s="2">
        <v>203715.15</v>
      </c>
      <c r="H1176">
        <v>1</v>
      </c>
      <c r="I1176">
        <v>1</v>
      </c>
      <c r="J1176">
        <v>0</v>
      </c>
      <c r="K1176" s="1">
        <v>179978.68</v>
      </c>
      <c r="L1176">
        <v>1</v>
      </c>
      <c r="M1176">
        <v>17</v>
      </c>
      <c r="N1176">
        <v>2881</v>
      </c>
      <c r="O1176">
        <v>5</v>
      </c>
      <c r="P1176">
        <v>160</v>
      </c>
      <c r="Q1176">
        <v>0.29411764705882354</v>
      </c>
      <c r="R1176">
        <v>48977</v>
      </c>
      <c r="S1176" t="str" cm="1">
        <f t="array" ref="S1176">_xlfn.IFS(E1179&lt;30,"18-29",E1179&lt;45,"30-44",TRUE,"45+")</f>
        <v>18-29</v>
      </c>
      <c r="T1176" t="str" cm="1">
        <f t="array" ref="T1176">_xlfn.IFS(F1176&lt;=2,"0-2 Years",F1176&lt;=5,"3-5 Years",F1176&lt;=8,"6-8 Years",TRUE,"9-10 Years")</f>
        <v>3-5 Years</v>
      </c>
      <c r="U1176" t="str" cm="1">
        <f t="array" ref="U1176">_xlfn.IFS(P1176&gt;60,"High Risk",P1176&gt;30,"Medium Risk",TRUE,"Low Risk")</f>
        <v>High Risk</v>
      </c>
      <c r="V1176">
        <f t="shared" si="18"/>
        <v>5</v>
      </c>
    </row>
    <row r="1177" spans="1:22" x14ac:dyDescent="0.2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 s="2">
        <v>0</v>
      </c>
      <c r="H1177">
        <v>2</v>
      </c>
      <c r="I1177">
        <v>1</v>
      </c>
      <c r="J1177">
        <v>0</v>
      </c>
      <c r="K1177" s="1">
        <v>145759.70000000001</v>
      </c>
      <c r="L1177">
        <v>0</v>
      </c>
      <c r="M1177">
        <v>5</v>
      </c>
      <c r="N1177">
        <v>4560</v>
      </c>
      <c r="O1177">
        <v>3</v>
      </c>
      <c r="P1177">
        <v>167</v>
      </c>
      <c r="Q1177">
        <v>0.6</v>
      </c>
      <c r="R1177">
        <v>22800</v>
      </c>
      <c r="S1177" t="str" cm="1">
        <f t="array" ref="S1177">_xlfn.IFS(E1180&lt;30,"18-29",E1180&lt;45,"30-44",TRUE,"45+")</f>
        <v>45+</v>
      </c>
      <c r="T1177" t="str" cm="1">
        <f t="array" ref="T1177">_xlfn.IFS(F1177&lt;=2,"0-2 Years",F1177&lt;=5,"3-5 Years",F1177&lt;=8,"6-8 Years",TRUE,"9-10 Years")</f>
        <v>3-5 Years</v>
      </c>
      <c r="U1177" t="str" cm="1">
        <f t="array" ref="U1177">_xlfn.IFS(P1177&gt;60,"High Risk",P1177&gt;30,"Medium Risk",TRUE,"Low Risk")</f>
        <v>High Risk</v>
      </c>
      <c r="V1177">
        <f t="shared" si="18"/>
        <v>6</v>
      </c>
    </row>
    <row r="1178" spans="1:22" x14ac:dyDescent="0.2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 s="2">
        <v>0</v>
      </c>
      <c r="H1178">
        <v>2</v>
      </c>
      <c r="I1178">
        <v>0</v>
      </c>
      <c r="J1178">
        <v>0</v>
      </c>
      <c r="K1178" s="1">
        <v>14121.61</v>
      </c>
      <c r="L1178">
        <v>0</v>
      </c>
      <c r="M1178">
        <v>16</v>
      </c>
      <c r="N1178">
        <v>4180</v>
      </c>
      <c r="O1178">
        <v>5</v>
      </c>
      <c r="P1178">
        <v>95</v>
      </c>
      <c r="Q1178">
        <v>0.3125</v>
      </c>
      <c r="R1178">
        <v>66880</v>
      </c>
      <c r="S1178" t="str" cm="1">
        <f t="array" ref="S1178">_xlfn.IFS(E1181&lt;30,"18-29",E1181&lt;45,"30-44",TRUE,"45+")</f>
        <v>30-44</v>
      </c>
      <c r="T1178" t="str" cm="1">
        <f t="array" ref="T1178">_xlfn.IFS(F1178&lt;=2,"0-2 Years",F1178&lt;=5,"3-5 Years",F1178&lt;=8,"6-8 Years",TRUE,"9-10 Years")</f>
        <v>9-10 Years</v>
      </c>
      <c r="U1178" t="str" cm="1">
        <f t="array" ref="U1178">_xlfn.IFS(P1178&gt;60,"High Risk",P1178&gt;30,"Medium Risk",TRUE,"Low Risk")</f>
        <v>High Risk</v>
      </c>
      <c r="V1178">
        <f t="shared" si="18"/>
        <v>6</v>
      </c>
    </row>
    <row r="1179" spans="1:22" x14ac:dyDescent="0.2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 s="2">
        <v>0</v>
      </c>
      <c r="H1179">
        <v>2</v>
      </c>
      <c r="I1179">
        <v>1</v>
      </c>
      <c r="J1179">
        <v>0</v>
      </c>
      <c r="K1179" s="1">
        <v>66232.23</v>
      </c>
      <c r="L1179">
        <v>0</v>
      </c>
      <c r="M1179">
        <v>30</v>
      </c>
      <c r="N1179">
        <v>2832</v>
      </c>
      <c r="O1179">
        <v>1</v>
      </c>
      <c r="P1179">
        <v>96</v>
      </c>
      <c r="Q1179">
        <v>3.3333333333333333E-2</v>
      </c>
      <c r="R1179">
        <v>84960</v>
      </c>
      <c r="S1179" t="str" cm="1">
        <f t="array" ref="S1179">_xlfn.IFS(E1182&lt;30,"18-29",E1182&lt;45,"30-44",TRUE,"45+")</f>
        <v>30-44</v>
      </c>
      <c r="T1179" t="str" cm="1">
        <f t="array" ref="T1179">_xlfn.IFS(F1179&lt;=2,"0-2 Years",F1179&lt;=5,"3-5 Years",F1179&lt;=8,"6-8 Years",TRUE,"9-10 Years")</f>
        <v>0-2 Years</v>
      </c>
      <c r="U1179" t="str" cm="1">
        <f t="array" ref="U1179">_xlfn.IFS(P1179&gt;60,"High Risk",P1179&gt;30,"Medium Risk",TRUE,"Low Risk")</f>
        <v>High Risk</v>
      </c>
      <c r="V1179">
        <f t="shared" si="18"/>
        <v>7</v>
      </c>
    </row>
    <row r="1180" spans="1:22" x14ac:dyDescent="0.2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 s="2">
        <v>0</v>
      </c>
      <c r="H1180">
        <v>1</v>
      </c>
      <c r="I1180">
        <v>1</v>
      </c>
      <c r="J1180">
        <v>1</v>
      </c>
      <c r="K1180" s="1">
        <v>190296.76</v>
      </c>
      <c r="L1180">
        <v>1</v>
      </c>
      <c r="M1180">
        <v>2</v>
      </c>
      <c r="N1180">
        <v>449</v>
      </c>
      <c r="O1180">
        <v>0</v>
      </c>
      <c r="P1180">
        <v>17</v>
      </c>
      <c r="Q1180">
        <v>0</v>
      </c>
      <c r="R1180">
        <v>898</v>
      </c>
      <c r="S1180" t="str" cm="1">
        <f t="array" ref="S1180">_xlfn.IFS(E1183&lt;30,"18-29",E1183&lt;45,"30-44",TRUE,"45+")</f>
        <v>18-29</v>
      </c>
      <c r="T1180" t="str" cm="1">
        <f t="array" ref="T1180">_xlfn.IFS(F1180&lt;=2,"0-2 Years",F1180&lt;=5,"3-5 Years",F1180&lt;=8,"6-8 Years",TRUE,"9-10 Years")</f>
        <v>3-5 Years</v>
      </c>
      <c r="U1180" t="str" cm="1">
        <f t="array" ref="U1180">_xlfn.IFS(P1180&gt;60,"High Risk",P1180&gt;30,"Medium Risk",TRUE,"Low Risk")</f>
        <v>Low Risk</v>
      </c>
      <c r="V1180">
        <f t="shared" si="18"/>
        <v>6</v>
      </c>
    </row>
    <row r="1181" spans="1:22" hidden="1" x14ac:dyDescent="0.2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 s="2">
        <v>93460.47</v>
      </c>
      <c r="H1181">
        <v>2</v>
      </c>
      <c r="I1181">
        <v>0</v>
      </c>
      <c r="J1181">
        <v>0</v>
      </c>
      <c r="K1181" s="1">
        <v>172782.69</v>
      </c>
      <c r="L1181">
        <v>0</v>
      </c>
      <c r="M1181">
        <v>17</v>
      </c>
      <c r="N1181">
        <v>2815</v>
      </c>
      <c r="O1181">
        <v>9</v>
      </c>
      <c r="P1181">
        <v>14</v>
      </c>
      <c r="Q1181">
        <v>0.52941176470588236</v>
      </c>
      <c r="R1181">
        <v>47855</v>
      </c>
      <c r="S1181" t="str" cm="1">
        <f t="array" ref="S1181">_xlfn.IFS(E1184&lt;30,"18-29",E1184&lt;45,"30-44",TRUE,"45+")</f>
        <v>30-44</v>
      </c>
      <c r="T1181" t="str" cm="1">
        <f t="array" ref="T1181">_xlfn.IFS(F1181&lt;=2,"0-2 Years",F1181&lt;=5,"3-5 Years",F1181&lt;=8,"6-8 Years",TRUE,"9-10 Years")</f>
        <v>0-2 Years</v>
      </c>
      <c r="U1181" t="str" cm="1">
        <f t="array" ref="U1181">_xlfn.IFS(P1181&gt;60,"High Risk",P1181&gt;30,"Medium Risk",TRUE,"Low Risk")</f>
        <v>Low Risk</v>
      </c>
      <c r="V1181">
        <f t="shared" si="18"/>
        <v>4</v>
      </c>
    </row>
    <row r="1182" spans="1:22" hidden="1" x14ac:dyDescent="0.2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 s="2">
        <v>0</v>
      </c>
      <c r="H1182">
        <v>2</v>
      </c>
      <c r="I1182">
        <v>1</v>
      </c>
      <c r="J1182">
        <v>1</v>
      </c>
      <c r="K1182" s="1">
        <v>99128.13</v>
      </c>
      <c r="L1182">
        <v>0</v>
      </c>
      <c r="M1182">
        <v>24</v>
      </c>
      <c r="N1182">
        <v>4175</v>
      </c>
      <c r="O1182">
        <v>0</v>
      </c>
      <c r="P1182">
        <v>35</v>
      </c>
      <c r="Q1182">
        <v>0</v>
      </c>
      <c r="R1182">
        <v>100200</v>
      </c>
      <c r="S1182" t="str" cm="1">
        <f t="array" ref="S1182">_xlfn.IFS(E1185&lt;30,"18-29",E1185&lt;45,"30-44",TRUE,"45+")</f>
        <v>30-44</v>
      </c>
      <c r="T1182" t="str" cm="1">
        <f t="array" ref="T1182">_xlfn.IFS(F1182&lt;=2,"0-2 Years",F1182&lt;=5,"3-5 Years",F1182&lt;=8,"6-8 Years",TRUE,"9-10 Years")</f>
        <v>6-8 Years</v>
      </c>
      <c r="U1182" t="str" cm="1">
        <f t="array" ref="U1182">_xlfn.IFS(P1182&gt;60,"High Risk",P1182&gt;30,"Medium Risk",TRUE,"Low Risk")</f>
        <v>Medium Risk</v>
      </c>
      <c r="V1182">
        <f t="shared" si="18"/>
        <v>3</v>
      </c>
    </row>
    <row r="1183" spans="1:22" hidden="1" x14ac:dyDescent="0.2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 s="2">
        <v>40224.699999999997</v>
      </c>
      <c r="H1183">
        <v>1</v>
      </c>
      <c r="I1183">
        <v>1</v>
      </c>
      <c r="J1183">
        <v>1</v>
      </c>
      <c r="K1183" s="1">
        <v>178341.33</v>
      </c>
      <c r="L1183">
        <v>0</v>
      </c>
      <c r="M1183">
        <v>12</v>
      </c>
      <c r="N1183">
        <v>4461</v>
      </c>
      <c r="O1183">
        <v>6</v>
      </c>
      <c r="P1183">
        <v>31</v>
      </c>
      <c r="Q1183">
        <v>0.5</v>
      </c>
      <c r="R1183">
        <v>53532</v>
      </c>
      <c r="S1183" t="str" cm="1">
        <f t="array" ref="S1183">_xlfn.IFS(E1186&lt;30,"18-29",E1186&lt;45,"30-44",TRUE,"45+")</f>
        <v>45+</v>
      </c>
      <c r="T1183" t="str" cm="1">
        <f t="array" ref="T1183">_xlfn.IFS(F1183&lt;=2,"0-2 Years",F1183&lt;=5,"3-5 Years",F1183&lt;=8,"6-8 Years",TRUE,"9-10 Years")</f>
        <v>6-8 Years</v>
      </c>
      <c r="U1183" t="str" cm="1">
        <f t="array" ref="U1183">_xlfn.IFS(P1183&gt;60,"High Risk",P1183&gt;30,"Medium Risk",TRUE,"Low Risk")</f>
        <v>Medium Risk</v>
      </c>
      <c r="V1183">
        <f t="shared" si="18"/>
        <v>2</v>
      </c>
    </row>
    <row r="1184" spans="1:22" hidden="1" x14ac:dyDescent="0.2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 s="2">
        <v>168069.73</v>
      </c>
      <c r="H1184">
        <v>1</v>
      </c>
      <c r="I1184">
        <v>1</v>
      </c>
      <c r="J1184">
        <v>1</v>
      </c>
      <c r="K1184" s="1">
        <v>146992.24</v>
      </c>
      <c r="L1184">
        <v>1</v>
      </c>
      <c r="M1184">
        <v>27</v>
      </c>
      <c r="N1184">
        <v>4534</v>
      </c>
      <c r="O1184">
        <v>3</v>
      </c>
      <c r="P1184">
        <v>6</v>
      </c>
      <c r="Q1184">
        <v>0.1111111111111111</v>
      </c>
      <c r="R1184">
        <v>122418</v>
      </c>
      <c r="S1184" t="str" cm="1">
        <f t="array" ref="S1184">_xlfn.IFS(E1187&lt;30,"18-29",E1187&lt;45,"30-44",TRUE,"45+")</f>
        <v>30-44</v>
      </c>
      <c r="T1184" t="str" cm="1">
        <f t="array" ref="T1184">_xlfn.IFS(F1184&lt;=2,"0-2 Years",F1184&lt;=5,"3-5 Years",F1184&lt;=8,"6-8 Years",TRUE,"9-10 Years")</f>
        <v>3-5 Years</v>
      </c>
      <c r="U1184" t="str" cm="1">
        <f t="array" ref="U1184">_xlfn.IFS(P1184&gt;60,"High Risk",P1184&gt;30,"Medium Risk",TRUE,"Low Risk")</f>
        <v>Low Risk</v>
      </c>
      <c r="V1184">
        <f t="shared" si="18"/>
        <v>2</v>
      </c>
    </row>
    <row r="1185" spans="1:22" hidden="1" x14ac:dyDescent="0.2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 s="2">
        <v>0</v>
      </c>
      <c r="H1185">
        <v>2</v>
      </c>
      <c r="I1185">
        <v>1</v>
      </c>
      <c r="J1185">
        <v>1</v>
      </c>
      <c r="K1185" s="1">
        <v>151314.98000000001</v>
      </c>
      <c r="L1185">
        <v>0</v>
      </c>
      <c r="M1185">
        <v>25</v>
      </c>
      <c r="N1185">
        <v>704</v>
      </c>
      <c r="O1185">
        <v>2</v>
      </c>
      <c r="P1185">
        <v>180</v>
      </c>
      <c r="Q1185">
        <v>0.08</v>
      </c>
      <c r="R1185">
        <v>17600</v>
      </c>
      <c r="S1185" t="str" cm="1">
        <f t="array" ref="S1185">_xlfn.IFS(E1188&lt;30,"18-29",E1188&lt;45,"30-44",TRUE,"45+")</f>
        <v>30-44</v>
      </c>
      <c r="T1185" t="str" cm="1">
        <f t="array" ref="T1185">_xlfn.IFS(F1185&lt;=2,"0-2 Years",F1185&lt;=5,"3-5 Years",F1185&lt;=8,"6-8 Years",TRUE,"9-10 Years")</f>
        <v>0-2 Years</v>
      </c>
      <c r="U1185" t="str" cm="1">
        <f t="array" ref="U1185">_xlfn.IFS(P1185&gt;60,"High Risk",P1185&gt;30,"Medium Risk",TRUE,"Low Risk")</f>
        <v>High Risk</v>
      </c>
      <c r="V1185">
        <f t="shared" si="18"/>
        <v>4</v>
      </c>
    </row>
    <row r="1186" spans="1:22" x14ac:dyDescent="0.2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 s="2">
        <v>130538.77</v>
      </c>
      <c r="H1186">
        <v>1</v>
      </c>
      <c r="I1186">
        <v>1</v>
      </c>
      <c r="J1186">
        <v>0</v>
      </c>
      <c r="K1186" s="1">
        <v>92915.839999999997</v>
      </c>
      <c r="L1186">
        <v>0</v>
      </c>
      <c r="M1186">
        <v>7</v>
      </c>
      <c r="N1186">
        <v>664</v>
      </c>
      <c r="O1186">
        <v>8</v>
      </c>
      <c r="P1186">
        <v>11</v>
      </c>
      <c r="Q1186">
        <v>1</v>
      </c>
      <c r="R1186">
        <v>4648</v>
      </c>
      <c r="S1186" t="str" cm="1">
        <f t="array" ref="S1186">_xlfn.IFS(E1189&lt;30,"18-29",E1189&lt;45,"30-44",TRUE,"45+")</f>
        <v>45+</v>
      </c>
      <c r="T1186" t="str" cm="1">
        <f t="array" ref="T1186">_xlfn.IFS(F1186&lt;=2,"0-2 Years",F1186&lt;=5,"3-5 Years",F1186&lt;=8,"6-8 Years",TRUE,"9-10 Years")</f>
        <v>6-8 Years</v>
      </c>
      <c r="U1186" t="str" cm="1">
        <f t="array" ref="U1186">_xlfn.IFS(P1186&gt;60,"High Risk",P1186&gt;30,"Medium Risk",TRUE,"Low Risk")</f>
        <v>Low Risk</v>
      </c>
      <c r="V1186">
        <f t="shared" si="18"/>
        <v>6</v>
      </c>
    </row>
    <row r="1187" spans="1:22" hidden="1" x14ac:dyDescent="0.2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 s="2">
        <v>132623.6</v>
      </c>
      <c r="H1187">
        <v>1</v>
      </c>
      <c r="I1187">
        <v>1</v>
      </c>
      <c r="J1187">
        <v>1</v>
      </c>
      <c r="K1187" s="1">
        <v>58974</v>
      </c>
      <c r="L1187">
        <v>0</v>
      </c>
      <c r="M1187">
        <v>5</v>
      </c>
      <c r="N1187">
        <v>2146</v>
      </c>
      <c r="O1187">
        <v>7</v>
      </c>
      <c r="P1187">
        <v>24</v>
      </c>
      <c r="Q1187">
        <v>1</v>
      </c>
      <c r="R1187">
        <v>10730</v>
      </c>
      <c r="S1187" t="str" cm="1">
        <f t="array" ref="S1187">_xlfn.IFS(E1190&lt;30,"18-29",E1190&lt;45,"30-44",TRUE,"45+")</f>
        <v>30-44</v>
      </c>
      <c r="T1187" t="str" cm="1">
        <f t="array" ref="T1187">_xlfn.IFS(F1187&lt;=2,"0-2 Years",F1187&lt;=5,"3-5 Years",F1187&lt;=8,"6-8 Years",TRUE,"9-10 Years")</f>
        <v>3-5 Years</v>
      </c>
      <c r="U1187" t="str" cm="1">
        <f t="array" ref="U1187">_xlfn.IFS(P1187&gt;60,"High Risk",P1187&gt;30,"Medium Risk",TRUE,"Low Risk")</f>
        <v>Low Risk</v>
      </c>
      <c r="V1187">
        <f t="shared" si="18"/>
        <v>2</v>
      </c>
    </row>
    <row r="1188" spans="1:22" hidden="1" x14ac:dyDescent="0.2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 s="2">
        <v>103465.02</v>
      </c>
      <c r="H1188">
        <v>2</v>
      </c>
      <c r="I1188">
        <v>1</v>
      </c>
      <c r="J1188">
        <v>1</v>
      </c>
      <c r="K1188" s="1">
        <v>174627.06</v>
      </c>
      <c r="L1188">
        <v>0</v>
      </c>
      <c r="M1188">
        <v>14</v>
      </c>
      <c r="N1188">
        <v>4163</v>
      </c>
      <c r="O1188">
        <v>1</v>
      </c>
      <c r="P1188">
        <v>136</v>
      </c>
      <c r="Q1188">
        <v>7.1428571428571425E-2</v>
      </c>
      <c r="R1188">
        <v>58282</v>
      </c>
      <c r="S1188" t="str" cm="1">
        <f t="array" ref="S1188">_xlfn.IFS(E1191&lt;30,"18-29",E1191&lt;45,"30-44",TRUE,"45+")</f>
        <v>30-44</v>
      </c>
      <c r="T1188" t="str" cm="1">
        <f t="array" ref="T1188">_xlfn.IFS(F1188&lt;=2,"0-2 Years",F1188&lt;=5,"3-5 Years",F1188&lt;=8,"6-8 Years",TRUE,"9-10 Years")</f>
        <v>3-5 Years</v>
      </c>
      <c r="U1188" t="str" cm="1">
        <f t="array" ref="U1188">_xlfn.IFS(P1188&gt;60,"High Risk",P1188&gt;30,"Medium Risk",TRUE,"Low Risk")</f>
        <v>High Risk</v>
      </c>
      <c r="V1188">
        <f t="shared" si="18"/>
        <v>0</v>
      </c>
    </row>
    <row r="1189" spans="1:22" hidden="1" x14ac:dyDescent="0.2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 s="2">
        <v>126547.8</v>
      </c>
      <c r="H1189">
        <v>1</v>
      </c>
      <c r="I1189">
        <v>1</v>
      </c>
      <c r="J1189">
        <v>1</v>
      </c>
      <c r="K1189" s="1">
        <v>79579.94</v>
      </c>
      <c r="L1189">
        <v>1</v>
      </c>
      <c r="M1189">
        <v>27</v>
      </c>
      <c r="N1189">
        <v>4106</v>
      </c>
      <c r="O1189">
        <v>10</v>
      </c>
      <c r="P1189">
        <v>102</v>
      </c>
      <c r="Q1189">
        <v>0.37037037037037035</v>
      </c>
      <c r="R1189">
        <v>110862</v>
      </c>
      <c r="S1189" t="str" cm="1">
        <f t="array" ref="S1189">_xlfn.IFS(E1192&lt;30,"18-29",E1192&lt;45,"30-44",TRUE,"45+")</f>
        <v>18-29</v>
      </c>
      <c r="T1189" t="str" cm="1">
        <f t="array" ref="T1189">_xlfn.IFS(F1189&lt;=2,"0-2 Years",F1189&lt;=5,"3-5 Years",F1189&lt;=8,"6-8 Years",TRUE,"9-10 Years")</f>
        <v>9-10 Years</v>
      </c>
      <c r="U1189" t="str" cm="1">
        <f t="array" ref="U1189">_xlfn.IFS(P1189&gt;60,"High Risk",P1189&gt;30,"Medium Risk",TRUE,"Low Risk")</f>
        <v>High Risk</v>
      </c>
      <c r="V1189">
        <f t="shared" si="18"/>
        <v>3</v>
      </c>
    </row>
    <row r="1190" spans="1:22" hidden="1" x14ac:dyDescent="0.2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 s="2">
        <v>128262.72</v>
      </c>
      <c r="H1190">
        <v>2</v>
      </c>
      <c r="I1190">
        <v>1</v>
      </c>
      <c r="J1190">
        <v>0</v>
      </c>
      <c r="K1190" s="1">
        <v>50771.16</v>
      </c>
      <c r="L1190">
        <v>0</v>
      </c>
      <c r="M1190">
        <v>10</v>
      </c>
      <c r="N1190">
        <v>4273</v>
      </c>
      <c r="O1190">
        <v>2</v>
      </c>
      <c r="P1190">
        <v>31</v>
      </c>
      <c r="Q1190">
        <v>0.2</v>
      </c>
      <c r="R1190">
        <v>42730</v>
      </c>
      <c r="S1190" t="str" cm="1">
        <f t="array" ref="S1190">_xlfn.IFS(E1193&lt;30,"18-29",E1193&lt;45,"30-44",TRUE,"45+")</f>
        <v>18-29</v>
      </c>
      <c r="T1190" t="str" cm="1">
        <f t="array" ref="T1190">_xlfn.IFS(F1190&lt;=2,"0-2 Years",F1190&lt;=5,"3-5 Years",F1190&lt;=8,"6-8 Years",TRUE,"9-10 Years")</f>
        <v>0-2 Years</v>
      </c>
      <c r="U1190" t="str" cm="1">
        <f t="array" ref="U1190">_xlfn.IFS(P1190&gt;60,"High Risk",P1190&gt;30,"Medium Risk",TRUE,"Low Risk")</f>
        <v>Medium Risk</v>
      </c>
      <c r="V1190">
        <f t="shared" si="18"/>
        <v>4</v>
      </c>
    </row>
    <row r="1191" spans="1:22" hidden="1" x14ac:dyDescent="0.2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 s="2">
        <v>169742.64</v>
      </c>
      <c r="H1191">
        <v>1</v>
      </c>
      <c r="I1191">
        <v>1</v>
      </c>
      <c r="J1191">
        <v>1</v>
      </c>
      <c r="K1191" s="1">
        <v>153537.54999999999</v>
      </c>
      <c r="L1191">
        <v>1</v>
      </c>
      <c r="M1191">
        <v>8</v>
      </c>
      <c r="N1191">
        <v>4422</v>
      </c>
      <c r="O1191">
        <v>2</v>
      </c>
      <c r="P1191">
        <v>19</v>
      </c>
      <c r="Q1191">
        <v>0.25</v>
      </c>
      <c r="R1191">
        <v>35376</v>
      </c>
      <c r="S1191" t="str" cm="1">
        <f t="array" ref="S1191">_xlfn.IFS(E1194&lt;30,"18-29",E1194&lt;45,"30-44",TRUE,"45+")</f>
        <v>45+</v>
      </c>
      <c r="T1191" t="str" cm="1">
        <f t="array" ref="T1191">_xlfn.IFS(F1191&lt;=2,"0-2 Years",F1191&lt;=5,"3-5 Years",F1191&lt;=8,"6-8 Years",TRUE,"9-10 Years")</f>
        <v>3-5 Years</v>
      </c>
      <c r="U1191" t="str" cm="1">
        <f t="array" ref="U1191">_xlfn.IFS(P1191&gt;60,"High Risk",P1191&gt;30,"Medium Risk",TRUE,"Low Risk")</f>
        <v>Low Risk</v>
      </c>
      <c r="V1191">
        <f t="shared" si="18"/>
        <v>2</v>
      </c>
    </row>
    <row r="1192" spans="1:22" hidden="1" x14ac:dyDescent="0.2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 s="2">
        <v>0</v>
      </c>
      <c r="H1192">
        <v>2</v>
      </c>
      <c r="I1192">
        <v>1</v>
      </c>
      <c r="J1192">
        <v>1</v>
      </c>
      <c r="K1192" s="1">
        <v>132975.39000000001</v>
      </c>
      <c r="L1192">
        <v>0</v>
      </c>
      <c r="M1192">
        <v>21</v>
      </c>
      <c r="N1192">
        <v>1057</v>
      </c>
      <c r="O1192">
        <v>4</v>
      </c>
      <c r="P1192">
        <v>131</v>
      </c>
      <c r="Q1192">
        <v>0.19047619047619047</v>
      </c>
      <c r="R1192">
        <v>22197</v>
      </c>
      <c r="S1192" t="str" cm="1">
        <f t="array" ref="S1192">_xlfn.IFS(E1195&lt;30,"18-29",E1195&lt;45,"30-44",TRUE,"45+")</f>
        <v>18-29</v>
      </c>
      <c r="T1192" t="str" cm="1">
        <f t="array" ref="T1192">_xlfn.IFS(F1192&lt;=2,"0-2 Years",F1192&lt;=5,"3-5 Years",F1192&lt;=8,"6-8 Years",TRUE,"9-10 Years")</f>
        <v>0-2 Years</v>
      </c>
      <c r="U1192" t="str" cm="1">
        <f t="array" ref="U1192">_xlfn.IFS(P1192&gt;60,"High Risk",P1192&gt;30,"Medium Risk",TRUE,"Low Risk")</f>
        <v>High Risk</v>
      </c>
      <c r="V1192">
        <f t="shared" si="18"/>
        <v>4</v>
      </c>
    </row>
    <row r="1193" spans="1:22" hidden="1" x14ac:dyDescent="0.2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 s="2">
        <v>150795.81</v>
      </c>
      <c r="H1193">
        <v>1</v>
      </c>
      <c r="I1193">
        <v>0</v>
      </c>
      <c r="J1193">
        <v>1</v>
      </c>
      <c r="K1193" s="1">
        <v>85208.93</v>
      </c>
      <c r="L1193">
        <v>0</v>
      </c>
      <c r="M1193">
        <v>30</v>
      </c>
      <c r="N1193">
        <v>1925</v>
      </c>
      <c r="O1193">
        <v>10</v>
      </c>
      <c r="P1193">
        <v>66</v>
      </c>
      <c r="Q1193">
        <v>0.33333333333333331</v>
      </c>
      <c r="R1193">
        <v>57750</v>
      </c>
      <c r="S1193" t="str" cm="1">
        <f t="array" ref="S1193">_xlfn.IFS(E1196&lt;30,"18-29",E1196&lt;45,"30-44",TRUE,"45+")</f>
        <v>18-29</v>
      </c>
      <c r="T1193" t="str" cm="1">
        <f t="array" ref="T1193">_xlfn.IFS(F1193&lt;=2,"0-2 Years",F1193&lt;=5,"3-5 Years",F1193&lt;=8,"6-8 Years",TRUE,"9-10 Years")</f>
        <v>3-5 Years</v>
      </c>
      <c r="U1193" t="str" cm="1">
        <f t="array" ref="U1193">_xlfn.IFS(P1193&gt;60,"High Risk",P1193&gt;30,"Medium Risk",TRUE,"Low Risk")</f>
        <v>High Risk</v>
      </c>
      <c r="V1193">
        <f t="shared" si="18"/>
        <v>2</v>
      </c>
    </row>
    <row r="1194" spans="1:22" hidden="1" x14ac:dyDescent="0.2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 s="2">
        <v>129855.72</v>
      </c>
      <c r="H1194">
        <v>2</v>
      </c>
      <c r="I1194">
        <v>1</v>
      </c>
      <c r="J1194">
        <v>0</v>
      </c>
      <c r="K1194" s="1">
        <v>170214.82</v>
      </c>
      <c r="L1194">
        <v>1</v>
      </c>
      <c r="M1194">
        <v>14</v>
      </c>
      <c r="N1194">
        <v>1579</v>
      </c>
      <c r="O1194">
        <v>8</v>
      </c>
      <c r="P1194">
        <v>168</v>
      </c>
      <c r="Q1194">
        <v>0.5714285714285714</v>
      </c>
      <c r="R1194">
        <v>22106</v>
      </c>
      <c r="S1194" t="str" cm="1">
        <f t="array" ref="S1194">_xlfn.IFS(E1197&lt;30,"18-29",E1197&lt;45,"30-44",TRUE,"45+")</f>
        <v>30-44</v>
      </c>
      <c r="T1194" t="str" cm="1">
        <f t="array" ref="T1194">_xlfn.IFS(F1194&lt;=2,"0-2 Years",F1194&lt;=5,"3-5 Years",F1194&lt;=8,"6-8 Years",TRUE,"9-10 Years")</f>
        <v>3-5 Years</v>
      </c>
      <c r="U1194" t="str" cm="1">
        <f t="array" ref="U1194">_xlfn.IFS(P1194&gt;60,"High Risk",P1194&gt;30,"Medium Risk",TRUE,"Low Risk")</f>
        <v>High Risk</v>
      </c>
      <c r="V1194">
        <f t="shared" si="18"/>
        <v>4</v>
      </c>
    </row>
    <row r="1195" spans="1:22" hidden="1" x14ac:dyDescent="0.2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 s="2">
        <v>146098.43</v>
      </c>
      <c r="H1195">
        <v>3</v>
      </c>
      <c r="I1195">
        <v>1</v>
      </c>
      <c r="J1195">
        <v>0</v>
      </c>
      <c r="K1195" s="1">
        <v>100615.14</v>
      </c>
      <c r="L1195">
        <v>1</v>
      </c>
      <c r="M1195">
        <v>19</v>
      </c>
      <c r="N1195">
        <v>1611</v>
      </c>
      <c r="O1195">
        <v>1</v>
      </c>
      <c r="P1195">
        <v>82</v>
      </c>
      <c r="Q1195">
        <v>5.2631578947368418E-2</v>
      </c>
      <c r="R1195">
        <v>30609</v>
      </c>
      <c r="S1195" t="str" cm="1">
        <f t="array" ref="S1195">_xlfn.IFS(E1198&lt;30,"18-29",E1198&lt;45,"30-44",TRUE,"45+")</f>
        <v>18-29</v>
      </c>
      <c r="T1195" t="str" cm="1">
        <f t="array" ref="T1195">_xlfn.IFS(F1195&lt;=2,"0-2 Years",F1195&lt;=5,"3-5 Years",F1195&lt;=8,"6-8 Years",TRUE,"9-10 Years")</f>
        <v>6-8 Years</v>
      </c>
      <c r="U1195" t="str" cm="1">
        <f t="array" ref="U1195">_xlfn.IFS(P1195&gt;60,"High Risk",P1195&gt;30,"Medium Risk",TRUE,"Low Risk")</f>
        <v>High Risk</v>
      </c>
      <c r="V1195">
        <f t="shared" si="18"/>
        <v>3</v>
      </c>
    </row>
    <row r="1196" spans="1:22" x14ac:dyDescent="0.2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 s="2">
        <v>0</v>
      </c>
      <c r="H1196">
        <v>2</v>
      </c>
      <c r="I1196">
        <v>1</v>
      </c>
      <c r="J1196">
        <v>0</v>
      </c>
      <c r="K1196" s="1">
        <v>186105.99</v>
      </c>
      <c r="L1196">
        <v>0</v>
      </c>
      <c r="M1196">
        <v>14</v>
      </c>
      <c r="N1196">
        <v>3524</v>
      </c>
      <c r="O1196">
        <v>8</v>
      </c>
      <c r="P1196">
        <v>36</v>
      </c>
      <c r="Q1196">
        <v>0.5714285714285714</v>
      </c>
      <c r="R1196">
        <v>49336</v>
      </c>
      <c r="S1196" t="str" cm="1">
        <f t="array" ref="S1196">_xlfn.IFS(E1199&lt;30,"18-29",E1199&lt;45,"30-44",TRUE,"45+")</f>
        <v>30-44</v>
      </c>
      <c r="T1196" t="str" cm="1">
        <f t="array" ref="T1196">_xlfn.IFS(F1196&lt;=2,"0-2 Years",F1196&lt;=5,"3-5 Years",F1196&lt;=8,"6-8 Years",TRUE,"9-10 Years")</f>
        <v>6-8 Years</v>
      </c>
      <c r="U1196" t="str" cm="1">
        <f t="array" ref="U1196">_xlfn.IFS(P1196&gt;60,"High Risk",P1196&gt;30,"Medium Risk",TRUE,"Low Risk")</f>
        <v>Medium Risk</v>
      </c>
      <c r="V1196">
        <f t="shared" si="18"/>
        <v>6</v>
      </c>
    </row>
    <row r="1197" spans="1:22" x14ac:dyDescent="0.2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 s="2">
        <v>0</v>
      </c>
      <c r="H1197">
        <v>1</v>
      </c>
      <c r="I1197">
        <v>1</v>
      </c>
      <c r="J1197">
        <v>1</v>
      </c>
      <c r="K1197" s="1">
        <v>55119.53</v>
      </c>
      <c r="L1197">
        <v>0</v>
      </c>
      <c r="M1197">
        <v>24</v>
      </c>
      <c r="N1197">
        <v>3959</v>
      </c>
      <c r="O1197">
        <v>2</v>
      </c>
      <c r="P1197">
        <v>35</v>
      </c>
      <c r="Q1197">
        <v>8.3333333333333329E-2</v>
      </c>
      <c r="R1197">
        <v>95016</v>
      </c>
      <c r="S1197" t="str" cm="1">
        <f t="array" ref="S1197">_xlfn.IFS(E1200&lt;30,"18-29",E1200&lt;45,"30-44",TRUE,"45+")</f>
        <v>30-44</v>
      </c>
      <c r="T1197" t="str" cm="1">
        <f t="array" ref="T1197">_xlfn.IFS(F1197&lt;=2,"0-2 Years",F1197&lt;=5,"3-5 Years",F1197&lt;=8,"6-8 Years",TRUE,"9-10 Years")</f>
        <v>0-2 Years</v>
      </c>
      <c r="U1197" t="str" cm="1">
        <f t="array" ref="U1197">_xlfn.IFS(P1197&gt;60,"High Risk",P1197&gt;30,"Medium Risk",TRUE,"Low Risk")</f>
        <v>Medium Risk</v>
      </c>
      <c r="V1197">
        <f t="shared" si="18"/>
        <v>6</v>
      </c>
    </row>
    <row r="1198" spans="1:22" hidden="1" x14ac:dyDescent="0.2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 s="2">
        <v>65643.3</v>
      </c>
      <c r="H1198">
        <v>1</v>
      </c>
      <c r="I1198">
        <v>1</v>
      </c>
      <c r="J1198">
        <v>0</v>
      </c>
      <c r="K1198" s="1">
        <v>28760.99</v>
      </c>
      <c r="L1198">
        <v>0</v>
      </c>
      <c r="M1198">
        <v>7</v>
      </c>
      <c r="N1198">
        <v>1728</v>
      </c>
      <c r="O1198">
        <v>6</v>
      </c>
      <c r="P1198">
        <v>67</v>
      </c>
      <c r="Q1198">
        <v>0.8571428571428571</v>
      </c>
      <c r="R1198">
        <v>12096</v>
      </c>
      <c r="S1198" t="str" cm="1">
        <f t="array" ref="S1198">_xlfn.IFS(E1201&lt;30,"18-29",E1201&lt;45,"30-44",TRUE,"45+")</f>
        <v>30-44</v>
      </c>
      <c r="T1198" t="str" cm="1">
        <f t="array" ref="T1198">_xlfn.IFS(F1198&lt;=2,"0-2 Years",F1198&lt;=5,"3-5 Years",F1198&lt;=8,"6-8 Years",TRUE,"9-10 Years")</f>
        <v>3-5 Years</v>
      </c>
      <c r="U1198" t="str" cm="1">
        <f t="array" ref="U1198">_xlfn.IFS(P1198&gt;60,"High Risk",P1198&gt;30,"Medium Risk",TRUE,"Low Risk")</f>
        <v>High Risk</v>
      </c>
      <c r="V1198">
        <f t="shared" si="18"/>
        <v>5</v>
      </c>
    </row>
    <row r="1199" spans="1:22" x14ac:dyDescent="0.2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 s="2">
        <v>0</v>
      </c>
      <c r="H1199">
        <v>2</v>
      </c>
      <c r="I1199">
        <v>1</v>
      </c>
      <c r="J1199">
        <v>0</v>
      </c>
      <c r="K1199" s="1">
        <v>171021.44</v>
      </c>
      <c r="L1199">
        <v>0</v>
      </c>
      <c r="M1199">
        <v>24</v>
      </c>
      <c r="N1199">
        <v>1025</v>
      </c>
      <c r="O1199">
        <v>10</v>
      </c>
      <c r="P1199">
        <v>59</v>
      </c>
      <c r="Q1199">
        <v>0.41666666666666669</v>
      </c>
      <c r="R1199">
        <v>24600</v>
      </c>
      <c r="S1199" t="str" cm="1">
        <f t="array" ref="S1199">_xlfn.IFS(E1202&lt;30,"18-29",E1202&lt;45,"30-44",TRUE,"45+")</f>
        <v>30-44</v>
      </c>
      <c r="T1199" t="str" cm="1">
        <f t="array" ref="T1199">_xlfn.IFS(F1199&lt;=2,"0-2 Years",F1199&lt;=5,"3-5 Years",F1199&lt;=8,"6-8 Years",TRUE,"9-10 Years")</f>
        <v>6-8 Years</v>
      </c>
      <c r="U1199" t="str" cm="1">
        <f t="array" ref="U1199">_xlfn.IFS(P1199&gt;60,"High Risk",P1199&gt;30,"Medium Risk",TRUE,"Low Risk")</f>
        <v>Medium Risk</v>
      </c>
      <c r="V1199">
        <f t="shared" si="18"/>
        <v>6</v>
      </c>
    </row>
    <row r="1200" spans="1:22" hidden="1" x14ac:dyDescent="0.2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 s="2">
        <v>104584.16</v>
      </c>
      <c r="H1200">
        <v>1</v>
      </c>
      <c r="I1200">
        <v>1</v>
      </c>
      <c r="J1200">
        <v>0</v>
      </c>
      <c r="K1200" s="1">
        <v>176678.72</v>
      </c>
      <c r="L1200">
        <v>0</v>
      </c>
      <c r="M1200">
        <v>15</v>
      </c>
      <c r="N1200">
        <v>1805</v>
      </c>
      <c r="O1200">
        <v>1</v>
      </c>
      <c r="P1200">
        <v>135</v>
      </c>
      <c r="Q1200">
        <v>6.6666666666666666E-2</v>
      </c>
      <c r="R1200">
        <v>27075</v>
      </c>
      <c r="S1200" t="str" cm="1">
        <f t="array" ref="S1200">_xlfn.IFS(E1203&lt;30,"18-29",E1203&lt;45,"30-44",TRUE,"45+")</f>
        <v>45+</v>
      </c>
      <c r="T1200" t="str" cm="1">
        <f t="array" ref="T1200">_xlfn.IFS(F1200&lt;=2,"0-2 Years",F1200&lt;=5,"3-5 Years",F1200&lt;=8,"6-8 Years",TRUE,"9-10 Years")</f>
        <v>9-10 Years</v>
      </c>
      <c r="U1200" t="str" cm="1">
        <f t="array" ref="U1200">_xlfn.IFS(P1200&gt;60,"High Risk",P1200&gt;30,"Medium Risk",TRUE,"Low Risk")</f>
        <v>High Risk</v>
      </c>
      <c r="V1200">
        <f t="shared" si="18"/>
        <v>5</v>
      </c>
    </row>
    <row r="1201" spans="1:22" hidden="1" x14ac:dyDescent="0.2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 s="2">
        <v>0</v>
      </c>
      <c r="H1201">
        <v>1</v>
      </c>
      <c r="I1201">
        <v>0</v>
      </c>
      <c r="J1201">
        <v>1</v>
      </c>
      <c r="K1201" s="1">
        <v>28667.56</v>
      </c>
      <c r="L1201">
        <v>0</v>
      </c>
      <c r="M1201">
        <v>10</v>
      </c>
      <c r="N1201">
        <v>1289</v>
      </c>
      <c r="O1201">
        <v>1</v>
      </c>
      <c r="P1201">
        <v>59</v>
      </c>
      <c r="Q1201">
        <v>0.1</v>
      </c>
      <c r="R1201">
        <v>12890</v>
      </c>
      <c r="S1201" t="str" cm="1">
        <f t="array" ref="S1201">_xlfn.IFS(E1204&lt;30,"18-29",E1204&lt;45,"30-44",TRUE,"45+")</f>
        <v>18-29</v>
      </c>
      <c r="T1201" t="str" cm="1">
        <f t="array" ref="T1201">_xlfn.IFS(F1201&lt;=2,"0-2 Years",F1201&lt;=5,"3-5 Years",F1201&lt;=8,"6-8 Years",TRUE,"9-10 Years")</f>
        <v>6-8 Years</v>
      </c>
      <c r="U1201" t="str" cm="1">
        <f t="array" ref="U1201">_xlfn.IFS(P1201&gt;60,"High Risk",P1201&gt;30,"Medium Risk",TRUE,"Low Risk")</f>
        <v>Medium Risk</v>
      </c>
      <c r="V1201">
        <f t="shared" si="18"/>
        <v>5</v>
      </c>
    </row>
    <row r="1202" spans="1:22" hidden="1" x14ac:dyDescent="0.2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 s="2">
        <v>99785.279999999999</v>
      </c>
      <c r="H1202">
        <v>2</v>
      </c>
      <c r="I1202">
        <v>0</v>
      </c>
      <c r="J1202">
        <v>0</v>
      </c>
      <c r="K1202" s="1">
        <v>197238.03</v>
      </c>
      <c r="L1202">
        <v>0</v>
      </c>
      <c r="M1202">
        <v>23</v>
      </c>
      <c r="N1202">
        <v>3023</v>
      </c>
      <c r="O1202">
        <v>1</v>
      </c>
      <c r="P1202">
        <v>60</v>
      </c>
      <c r="Q1202">
        <v>4.3478260869565216E-2</v>
      </c>
      <c r="R1202">
        <v>69529</v>
      </c>
      <c r="S1202" t="str" cm="1">
        <f t="array" ref="S1202">_xlfn.IFS(E1205&lt;30,"18-29",E1205&lt;45,"30-44",TRUE,"45+")</f>
        <v>30-44</v>
      </c>
      <c r="T1202" t="str" cm="1">
        <f t="array" ref="T1202">_xlfn.IFS(F1202&lt;=2,"0-2 Years",F1202&lt;=5,"3-5 Years",F1202&lt;=8,"6-8 Years",TRUE,"9-10 Years")</f>
        <v>6-8 Years</v>
      </c>
      <c r="U1202" t="str" cm="1">
        <f t="array" ref="U1202">_xlfn.IFS(P1202&gt;60,"High Risk",P1202&gt;30,"Medium Risk",TRUE,"Low Risk")</f>
        <v>Medium Risk</v>
      </c>
      <c r="V1202">
        <f t="shared" si="18"/>
        <v>3</v>
      </c>
    </row>
    <row r="1203" spans="1:22" x14ac:dyDescent="0.2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 s="2">
        <v>127655.22</v>
      </c>
      <c r="H1203">
        <v>1</v>
      </c>
      <c r="I1203">
        <v>1</v>
      </c>
      <c r="J1203">
        <v>0</v>
      </c>
      <c r="K1203" s="1">
        <v>139994.68</v>
      </c>
      <c r="L1203">
        <v>1</v>
      </c>
      <c r="M1203">
        <v>26</v>
      </c>
      <c r="N1203">
        <v>4865</v>
      </c>
      <c r="O1203">
        <v>9</v>
      </c>
      <c r="P1203">
        <v>31</v>
      </c>
      <c r="Q1203">
        <v>0.34615384615384615</v>
      </c>
      <c r="R1203">
        <v>126490</v>
      </c>
      <c r="S1203" t="str" cm="1">
        <f t="array" ref="S1203">_xlfn.IFS(E1206&lt;30,"18-29",E1206&lt;45,"30-44",TRUE,"45+")</f>
        <v>30-44</v>
      </c>
      <c r="T1203" t="str" cm="1">
        <f t="array" ref="T1203">_xlfn.IFS(F1203&lt;=2,"0-2 Years",F1203&lt;=5,"3-5 Years",F1203&lt;=8,"6-8 Years",TRUE,"9-10 Years")</f>
        <v>0-2 Years</v>
      </c>
      <c r="U1203" t="str" cm="1">
        <f t="array" ref="U1203">_xlfn.IFS(P1203&gt;60,"High Risk",P1203&gt;30,"Medium Risk",TRUE,"Low Risk")</f>
        <v>Medium Risk</v>
      </c>
      <c r="V1203">
        <f t="shared" si="18"/>
        <v>7</v>
      </c>
    </row>
    <row r="1204" spans="1:22" x14ac:dyDescent="0.2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 s="2">
        <v>0</v>
      </c>
      <c r="H1204">
        <v>1</v>
      </c>
      <c r="I1204">
        <v>1</v>
      </c>
      <c r="J1204">
        <v>0</v>
      </c>
      <c r="K1204" s="1">
        <v>151169.82999999999</v>
      </c>
      <c r="L1204">
        <v>0</v>
      </c>
      <c r="M1204">
        <v>19</v>
      </c>
      <c r="N1204">
        <v>3541</v>
      </c>
      <c r="O1204">
        <v>6</v>
      </c>
      <c r="P1204">
        <v>56</v>
      </c>
      <c r="Q1204">
        <v>0.31578947368421051</v>
      </c>
      <c r="R1204">
        <v>67279</v>
      </c>
      <c r="S1204" t="str" cm="1">
        <f t="array" ref="S1204">_xlfn.IFS(E1207&lt;30,"18-29",E1207&lt;45,"30-44",TRUE,"45+")</f>
        <v>45+</v>
      </c>
      <c r="T1204" t="str" cm="1">
        <f t="array" ref="T1204">_xlfn.IFS(F1204&lt;=2,"0-2 Years",F1204&lt;=5,"3-5 Years",F1204&lt;=8,"6-8 Years",TRUE,"9-10 Years")</f>
        <v>3-5 Years</v>
      </c>
      <c r="U1204" t="str" cm="1">
        <f t="array" ref="U1204">_xlfn.IFS(P1204&gt;60,"High Risk",P1204&gt;30,"Medium Risk",TRUE,"Low Risk")</f>
        <v>Medium Risk</v>
      </c>
      <c r="V1204">
        <f t="shared" si="18"/>
        <v>8</v>
      </c>
    </row>
    <row r="1205" spans="1:22" hidden="1" x14ac:dyDescent="0.2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 s="2">
        <v>101257.16</v>
      </c>
      <c r="H1205">
        <v>1</v>
      </c>
      <c r="I1205">
        <v>1</v>
      </c>
      <c r="J1205">
        <v>1</v>
      </c>
      <c r="K1205" s="1">
        <v>118113.64</v>
      </c>
      <c r="L1205">
        <v>0</v>
      </c>
      <c r="M1205">
        <v>7</v>
      </c>
      <c r="N1205">
        <v>2465</v>
      </c>
      <c r="O1205">
        <v>7</v>
      </c>
      <c r="P1205">
        <v>141</v>
      </c>
      <c r="Q1205">
        <v>1</v>
      </c>
      <c r="R1205">
        <v>17255</v>
      </c>
      <c r="S1205" t="str" cm="1">
        <f t="array" ref="S1205">_xlfn.IFS(E1208&lt;30,"18-29",E1208&lt;45,"30-44",TRUE,"45+")</f>
        <v>30-44</v>
      </c>
      <c r="T1205" t="str" cm="1">
        <f t="array" ref="T1205">_xlfn.IFS(F1205&lt;=2,"0-2 Years",F1205&lt;=5,"3-5 Years",F1205&lt;=8,"6-8 Years",TRUE,"9-10 Years")</f>
        <v>0-2 Years</v>
      </c>
      <c r="U1205" t="str" cm="1">
        <f t="array" ref="U1205">_xlfn.IFS(P1205&gt;60,"High Risk",P1205&gt;30,"Medium Risk",TRUE,"Low Risk")</f>
        <v>High Risk</v>
      </c>
      <c r="V1205">
        <f t="shared" si="18"/>
        <v>3</v>
      </c>
    </row>
    <row r="1206" spans="1:22" hidden="1" x14ac:dyDescent="0.2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 s="2">
        <v>0</v>
      </c>
      <c r="H1206">
        <v>2</v>
      </c>
      <c r="I1206">
        <v>1</v>
      </c>
      <c r="J1206">
        <v>1</v>
      </c>
      <c r="K1206" s="1">
        <v>34453.17</v>
      </c>
      <c r="L1206">
        <v>0</v>
      </c>
      <c r="M1206">
        <v>10</v>
      </c>
      <c r="N1206">
        <v>1823</v>
      </c>
      <c r="O1206">
        <v>1</v>
      </c>
      <c r="P1206">
        <v>49</v>
      </c>
      <c r="Q1206">
        <v>0.1</v>
      </c>
      <c r="R1206">
        <v>18230</v>
      </c>
      <c r="S1206" t="str" cm="1">
        <f t="array" ref="S1206">_xlfn.IFS(E1209&lt;30,"18-29",E1209&lt;45,"30-44",TRUE,"45+")</f>
        <v>30-44</v>
      </c>
      <c r="T1206" t="str" cm="1">
        <f t="array" ref="T1206">_xlfn.IFS(F1206&lt;=2,"0-2 Years",F1206&lt;=5,"3-5 Years",F1206&lt;=8,"6-8 Years",TRUE,"9-10 Years")</f>
        <v>6-8 Years</v>
      </c>
      <c r="U1206" t="str" cm="1">
        <f t="array" ref="U1206">_xlfn.IFS(P1206&gt;60,"High Risk",P1206&gt;30,"Medium Risk",TRUE,"Low Risk")</f>
        <v>Medium Risk</v>
      </c>
      <c r="V1206">
        <f t="shared" si="18"/>
        <v>3</v>
      </c>
    </row>
    <row r="1207" spans="1:22" hidden="1" x14ac:dyDescent="0.2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 s="2">
        <v>121313.88</v>
      </c>
      <c r="H1207">
        <v>1</v>
      </c>
      <c r="I1207">
        <v>0</v>
      </c>
      <c r="J1207">
        <v>1</v>
      </c>
      <c r="K1207" s="1">
        <v>64872.33</v>
      </c>
      <c r="L1207">
        <v>0</v>
      </c>
      <c r="M1207">
        <v>11</v>
      </c>
      <c r="N1207">
        <v>323</v>
      </c>
      <c r="O1207">
        <v>4</v>
      </c>
      <c r="P1207">
        <v>54</v>
      </c>
      <c r="Q1207">
        <v>0.36363636363636365</v>
      </c>
      <c r="R1207">
        <v>3553</v>
      </c>
      <c r="S1207" t="str" cm="1">
        <f t="array" ref="S1207">_xlfn.IFS(E1210&lt;30,"18-29",E1210&lt;45,"30-44",TRUE,"45+")</f>
        <v>45+</v>
      </c>
      <c r="T1207" t="str" cm="1">
        <f t="array" ref="T1207">_xlfn.IFS(F1207&lt;=2,"0-2 Years",F1207&lt;=5,"3-5 Years",F1207&lt;=8,"6-8 Years",TRUE,"9-10 Years")</f>
        <v>9-10 Years</v>
      </c>
      <c r="U1207" t="str" cm="1">
        <f t="array" ref="U1207">_xlfn.IFS(P1207&gt;60,"High Risk",P1207&gt;30,"Medium Risk",TRUE,"Low Risk")</f>
        <v>Medium Risk</v>
      </c>
      <c r="V1207">
        <f t="shared" si="18"/>
        <v>3</v>
      </c>
    </row>
    <row r="1208" spans="1:22" x14ac:dyDescent="0.2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 s="2">
        <v>0</v>
      </c>
      <c r="H1208">
        <v>2</v>
      </c>
      <c r="I1208">
        <v>1</v>
      </c>
      <c r="J1208">
        <v>0</v>
      </c>
      <c r="K1208" s="1">
        <v>10956.82</v>
      </c>
      <c r="L1208">
        <v>0</v>
      </c>
      <c r="M1208">
        <v>23</v>
      </c>
      <c r="N1208">
        <v>1322</v>
      </c>
      <c r="O1208">
        <v>7</v>
      </c>
      <c r="P1208">
        <v>51</v>
      </c>
      <c r="Q1208">
        <v>0.30434782608695654</v>
      </c>
      <c r="R1208">
        <v>30406</v>
      </c>
      <c r="S1208" t="str" cm="1">
        <f t="array" ref="S1208">_xlfn.IFS(E1211&lt;30,"18-29",E1211&lt;45,"30-44",TRUE,"45+")</f>
        <v>30-44</v>
      </c>
      <c r="T1208" t="str" cm="1">
        <f t="array" ref="T1208">_xlfn.IFS(F1208&lt;=2,"0-2 Years",F1208&lt;=5,"3-5 Years",F1208&lt;=8,"6-8 Years",TRUE,"9-10 Years")</f>
        <v>3-5 Years</v>
      </c>
      <c r="U1208" t="str" cm="1">
        <f t="array" ref="U1208">_xlfn.IFS(P1208&gt;60,"High Risk",P1208&gt;30,"Medium Risk",TRUE,"Low Risk")</f>
        <v>Medium Risk</v>
      </c>
      <c r="V1208">
        <f t="shared" si="18"/>
        <v>6</v>
      </c>
    </row>
    <row r="1209" spans="1:22" hidden="1" x14ac:dyDescent="0.2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 s="2">
        <v>81523.38</v>
      </c>
      <c r="H1209">
        <v>1</v>
      </c>
      <c r="I1209">
        <v>1</v>
      </c>
      <c r="J1209">
        <v>1</v>
      </c>
      <c r="K1209" s="1">
        <v>36885.85</v>
      </c>
      <c r="L1209">
        <v>0</v>
      </c>
      <c r="M1209">
        <v>15</v>
      </c>
      <c r="N1209">
        <v>3936</v>
      </c>
      <c r="O1209">
        <v>6</v>
      </c>
      <c r="P1209">
        <v>114</v>
      </c>
      <c r="Q1209">
        <v>0.4</v>
      </c>
      <c r="R1209">
        <v>59040</v>
      </c>
      <c r="S1209" t="str" cm="1">
        <f t="array" ref="S1209">_xlfn.IFS(E1212&lt;30,"18-29",E1212&lt;45,"30-44",TRUE,"45+")</f>
        <v>45+</v>
      </c>
      <c r="T1209" t="str" cm="1">
        <f t="array" ref="T1209">_xlfn.IFS(F1209&lt;=2,"0-2 Years",F1209&lt;=5,"3-5 Years",F1209&lt;=8,"6-8 Years",TRUE,"9-10 Years")</f>
        <v>3-5 Years</v>
      </c>
      <c r="U1209" t="str" cm="1">
        <f t="array" ref="U1209">_xlfn.IFS(P1209&gt;60,"High Risk",P1209&gt;30,"Medium Risk",TRUE,"Low Risk")</f>
        <v>High Risk</v>
      </c>
      <c r="V1209">
        <f t="shared" si="18"/>
        <v>2</v>
      </c>
    </row>
    <row r="1210" spans="1:22" hidden="1" x14ac:dyDescent="0.2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 s="2">
        <v>128252.66</v>
      </c>
      <c r="H1210">
        <v>1</v>
      </c>
      <c r="I1210">
        <v>1</v>
      </c>
      <c r="J1210">
        <v>1</v>
      </c>
      <c r="K1210" s="1">
        <v>168053.4</v>
      </c>
      <c r="L1210">
        <v>0</v>
      </c>
      <c r="M1210">
        <v>20</v>
      </c>
      <c r="N1210">
        <v>811</v>
      </c>
      <c r="O1210">
        <v>1</v>
      </c>
      <c r="P1210">
        <v>59</v>
      </c>
      <c r="Q1210">
        <v>0.05</v>
      </c>
      <c r="R1210">
        <v>16220</v>
      </c>
      <c r="S1210" t="str" cm="1">
        <f t="array" ref="S1210">_xlfn.IFS(E1213&lt;30,"18-29",E1213&lt;45,"30-44",TRUE,"45+")</f>
        <v>30-44</v>
      </c>
      <c r="T1210" t="str" cm="1">
        <f t="array" ref="T1210">_xlfn.IFS(F1210&lt;=2,"0-2 Years",F1210&lt;=5,"3-5 Years",F1210&lt;=8,"6-8 Years",TRUE,"9-10 Years")</f>
        <v>6-8 Years</v>
      </c>
      <c r="U1210" t="str" cm="1">
        <f t="array" ref="U1210">_xlfn.IFS(P1210&gt;60,"High Risk",P1210&gt;30,"Medium Risk",TRUE,"Low Risk")</f>
        <v>Medium Risk</v>
      </c>
      <c r="V1210">
        <f t="shared" si="18"/>
        <v>3</v>
      </c>
    </row>
    <row r="1211" spans="1:22" x14ac:dyDescent="0.2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 s="2">
        <v>0</v>
      </c>
      <c r="H1211">
        <v>2</v>
      </c>
      <c r="I1211">
        <v>0</v>
      </c>
      <c r="J1211">
        <v>0</v>
      </c>
      <c r="K1211" s="1">
        <v>155227</v>
      </c>
      <c r="L1211">
        <v>0</v>
      </c>
      <c r="M1211">
        <v>21</v>
      </c>
      <c r="N1211">
        <v>2970</v>
      </c>
      <c r="O1211">
        <v>0</v>
      </c>
      <c r="P1211">
        <v>37</v>
      </c>
      <c r="Q1211">
        <v>0</v>
      </c>
      <c r="R1211">
        <v>62370</v>
      </c>
      <c r="S1211" t="str" cm="1">
        <f t="array" ref="S1211">_xlfn.IFS(E1214&lt;30,"18-29",E1214&lt;45,"30-44",TRUE,"45+")</f>
        <v>30-44</v>
      </c>
      <c r="T1211" t="str" cm="1">
        <f t="array" ref="T1211">_xlfn.IFS(F1211&lt;=2,"0-2 Years",F1211&lt;=5,"3-5 Years",F1211&lt;=8,"6-8 Years",TRUE,"9-10 Years")</f>
        <v>6-8 Years</v>
      </c>
      <c r="U1211" t="str" cm="1">
        <f t="array" ref="U1211">_xlfn.IFS(P1211&gt;60,"High Risk",P1211&gt;30,"Medium Risk",TRUE,"Low Risk")</f>
        <v>Medium Risk</v>
      </c>
      <c r="V1211">
        <f t="shared" si="18"/>
        <v>6</v>
      </c>
    </row>
    <row r="1212" spans="1:22" x14ac:dyDescent="0.2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 s="2">
        <v>0</v>
      </c>
      <c r="H1212">
        <v>3</v>
      </c>
      <c r="I1212">
        <v>1</v>
      </c>
      <c r="J1212">
        <v>0</v>
      </c>
      <c r="K1212" s="1">
        <v>38409.79</v>
      </c>
      <c r="L1212">
        <v>1</v>
      </c>
      <c r="M1212">
        <v>22</v>
      </c>
      <c r="N1212">
        <v>4780</v>
      </c>
      <c r="O1212">
        <v>3</v>
      </c>
      <c r="P1212">
        <v>40</v>
      </c>
      <c r="Q1212">
        <v>0.13636363636363635</v>
      </c>
      <c r="R1212">
        <v>105160</v>
      </c>
      <c r="S1212" t="str" cm="1">
        <f t="array" ref="S1212">_xlfn.IFS(E1215&lt;30,"18-29",E1215&lt;45,"30-44",TRUE,"45+")</f>
        <v>18-29</v>
      </c>
      <c r="T1212" t="str" cm="1">
        <f t="array" ref="T1212">_xlfn.IFS(F1212&lt;=2,"0-2 Years",F1212&lt;=5,"3-5 Years",F1212&lt;=8,"6-8 Years",TRUE,"9-10 Years")</f>
        <v>6-8 Years</v>
      </c>
      <c r="U1212" t="str" cm="1">
        <f t="array" ref="U1212">_xlfn.IFS(P1212&gt;60,"High Risk",P1212&gt;30,"Medium Risk",TRUE,"Low Risk")</f>
        <v>Medium Risk</v>
      </c>
      <c r="V1212">
        <f t="shared" si="18"/>
        <v>7</v>
      </c>
    </row>
    <row r="1213" spans="1:22" hidden="1" x14ac:dyDescent="0.2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 s="2">
        <v>0</v>
      </c>
      <c r="H1213">
        <v>2</v>
      </c>
      <c r="I1213">
        <v>0</v>
      </c>
      <c r="J1213">
        <v>1</v>
      </c>
      <c r="K1213" s="1">
        <v>75279.39</v>
      </c>
      <c r="L1213">
        <v>0</v>
      </c>
      <c r="M1213">
        <v>16</v>
      </c>
      <c r="N1213">
        <v>2634</v>
      </c>
      <c r="O1213">
        <v>9</v>
      </c>
      <c r="P1213">
        <v>105</v>
      </c>
      <c r="Q1213">
        <v>0.5625</v>
      </c>
      <c r="R1213">
        <v>42144</v>
      </c>
      <c r="S1213" t="str" cm="1">
        <f t="array" ref="S1213">_xlfn.IFS(E1216&lt;30,"18-29",E1216&lt;45,"30-44",TRUE,"45+")</f>
        <v>30-44</v>
      </c>
      <c r="T1213" t="str" cm="1">
        <f t="array" ref="T1213">_xlfn.IFS(F1213&lt;=2,"0-2 Years",F1213&lt;=5,"3-5 Years",F1213&lt;=8,"6-8 Years",TRUE,"9-10 Years")</f>
        <v>3-5 Years</v>
      </c>
      <c r="U1213" t="str" cm="1">
        <f t="array" ref="U1213">_xlfn.IFS(P1213&gt;60,"High Risk",P1213&gt;30,"Medium Risk",TRUE,"Low Risk")</f>
        <v>High Risk</v>
      </c>
      <c r="V1213">
        <f t="shared" si="18"/>
        <v>3</v>
      </c>
    </row>
    <row r="1214" spans="1:22" x14ac:dyDescent="0.2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 s="2">
        <v>0</v>
      </c>
      <c r="H1214">
        <v>2</v>
      </c>
      <c r="I1214">
        <v>1</v>
      </c>
      <c r="J1214">
        <v>0</v>
      </c>
      <c r="K1214" s="1">
        <v>158302.59</v>
      </c>
      <c r="L1214">
        <v>1</v>
      </c>
      <c r="M1214">
        <v>9</v>
      </c>
      <c r="N1214">
        <v>3355</v>
      </c>
      <c r="O1214">
        <v>7</v>
      </c>
      <c r="P1214">
        <v>118</v>
      </c>
      <c r="Q1214">
        <v>0.77777777777777779</v>
      </c>
      <c r="R1214">
        <v>30195</v>
      </c>
      <c r="S1214" t="str" cm="1">
        <f t="array" ref="S1214">_xlfn.IFS(E1217&lt;30,"18-29",E1217&lt;45,"30-44",TRUE,"45+")</f>
        <v>45+</v>
      </c>
      <c r="T1214" t="str" cm="1">
        <f t="array" ref="T1214">_xlfn.IFS(F1214&lt;=2,"0-2 Years",F1214&lt;=5,"3-5 Years",F1214&lt;=8,"6-8 Years",TRUE,"9-10 Years")</f>
        <v>6-8 Years</v>
      </c>
      <c r="U1214" t="str" cm="1">
        <f t="array" ref="U1214">_xlfn.IFS(P1214&gt;60,"High Risk",P1214&gt;30,"Medium Risk",TRUE,"Low Risk")</f>
        <v>High Risk</v>
      </c>
      <c r="V1214">
        <f t="shared" si="18"/>
        <v>6</v>
      </c>
    </row>
    <row r="1215" spans="1:22" hidden="1" x14ac:dyDescent="0.2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 s="2">
        <v>0</v>
      </c>
      <c r="H1215">
        <v>2</v>
      </c>
      <c r="I1215">
        <v>1</v>
      </c>
      <c r="J1215">
        <v>1</v>
      </c>
      <c r="K1215" s="1">
        <v>11525.72</v>
      </c>
      <c r="L1215">
        <v>0</v>
      </c>
      <c r="M1215">
        <v>25</v>
      </c>
      <c r="N1215">
        <v>3471</v>
      </c>
      <c r="O1215">
        <v>9</v>
      </c>
      <c r="P1215">
        <v>125</v>
      </c>
      <c r="Q1215">
        <v>0.36</v>
      </c>
      <c r="R1215">
        <v>86775</v>
      </c>
      <c r="S1215" t="str" cm="1">
        <f t="array" ref="S1215">_xlfn.IFS(E1218&lt;30,"18-29",E1218&lt;45,"30-44",TRUE,"45+")</f>
        <v>30-44</v>
      </c>
      <c r="T1215" t="str" cm="1">
        <f t="array" ref="T1215">_xlfn.IFS(F1215&lt;=2,"0-2 Years",F1215&lt;=5,"3-5 Years",F1215&lt;=8,"6-8 Years",TRUE,"9-10 Years")</f>
        <v>3-5 Years</v>
      </c>
      <c r="U1215" t="str" cm="1">
        <f t="array" ref="U1215">_xlfn.IFS(P1215&gt;60,"High Risk",P1215&gt;30,"Medium Risk",TRUE,"Low Risk")</f>
        <v>High Risk</v>
      </c>
      <c r="V1215">
        <f t="shared" si="18"/>
        <v>3</v>
      </c>
    </row>
    <row r="1216" spans="1:22" x14ac:dyDescent="0.2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 s="2">
        <v>0</v>
      </c>
      <c r="H1216">
        <v>1</v>
      </c>
      <c r="I1216">
        <v>1</v>
      </c>
      <c r="J1216">
        <v>0</v>
      </c>
      <c r="K1216" s="1">
        <v>94993.04</v>
      </c>
      <c r="L1216">
        <v>1</v>
      </c>
      <c r="M1216">
        <v>30</v>
      </c>
      <c r="N1216">
        <v>3776</v>
      </c>
      <c r="O1216">
        <v>1</v>
      </c>
      <c r="P1216">
        <v>16</v>
      </c>
      <c r="Q1216">
        <v>3.3333333333333333E-2</v>
      </c>
      <c r="R1216">
        <v>113280</v>
      </c>
      <c r="S1216" t="str" cm="1">
        <f t="array" ref="S1216">_xlfn.IFS(E1219&lt;30,"18-29",E1219&lt;45,"30-44",TRUE,"45+")</f>
        <v>18-29</v>
      </c>
      <c r="T1216" t="str" cm="1">
        <f t="array" ref="T1216">_xlfn.IFS(F1216&lt;=2,"0-2 Years",F1216&lt;=5,"3-5 Years",F1216&lt;=8,"6-8 Years",TRUE,"9-10 Years")</f>
        <v>6-8 Years</v>
      </c>
      <c r="U1216" t="str" cm="1">
        <f t="array" ref="U1216">_xlfn.IFS(P1216&gt;60,"High Risk",P1216&gt;30,"Medium Risk",TRUE,"Low Risk")</f>
        <v>Low Risk</v>
      </c>
      <c r="V1216">
        <f t="shared" si="18"/>
        <v>8</v>
      </c>
    </row>
    <row r="1217" spans="1:22" x14ac:dyDescent="0.2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 s="2">
        <v>0</v>
      </c>
      <c r="H1217">
        <v>1</v>
      </c>
      <c r="I1217">
        <v>1</v>
      </c>
      <c r="J1217">
        <v>0</v>
      </c>
      <c r="K1217" s="1">
        <v>173912.29</v>
      </c>
      <c r="L1217">
        <v>1</v>
      </c>
      <c r="M1217">
        <v>22</v>
      </c>
      <c r="N1217">
        <v>4036</v>
      </c>
      <c r="O1217">
        <v>2</v>
      </c>
      <c r="P1217">
        <v>97</v>
      </c>
      <c r="Q1217">
        <v>9.0909090909090912E-2</v>
      </c>
      <c r="R1217">
        <v>88792</v>
      </c>
      <c r="S1217" t="str" cm="1">
        <f t="array" ref="S1217">_xlfn.IFS(E1220&lt;30,"18-29",E1220&lt;45,"30-44",TRUE,"45+")</f>
        <v>18-29</v>
      </c>
      <c r="T1217" t="str" cm="1">
        <f t="array" ref="T1217">_xlfn.IFS(F1217&lt;=2,"0-2 Years",F1217&lt;=5,"3-5 Years",F1217&lt;=8,"6-8 Years",TRUE,"9-10 Years")</f>
        <v>6-8 Years</v>
      </c>
      <c r="U1217" t="str" cm="1">
        <f t="array" ref="U1217">_xlfn.IFS(P1217&gt;60,"High Risk",P1217&gt;30,"Medium Risk",TRUE,"Low Risk")</f>
        <v>High Risk</v>
      </c>
      <c r="V1217">
        <f t="shared" si="18"/>
        <v>9</v>
      </c>
    </row>
    <row r="1218" spans="1:22" hidden="1" x14ac:dyDescent="0.2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 s="2">
        <v>0</v>
      </c>
      <c r="H1218">
        <v>1</v>
      </c>
      <c r="I1218">
        <v>0</v>
      </c>
      <c r="J1218">
        <v>1</v>
      </c>
      <c r="K1218" s="1">
        <v>41139.050000000003</v>
      </c>
      <c r="L1218">
        <v>0</v>
      </c>
      <c r="M1218">
        <v>25</v>
      </c>
      <c r="N1218">
        <v>3491</v>
      </c>
      <c r="O1218">
        <v>7</v>
      </c>
      <c r="P1218">
        <v>22</v>
      </c>
      <c r="Q1218">
        <v>0.28000000000000003</v>
      </c>
      <c r="R1218">
        <v>87275</v>
      </c>
      <c r="S1218" t="str" cm="1">
        <f t="array" ref="S1218">_xlfn.IFS(E1221&lt;30,"18-29",E1221&lt;45,"30-44",TRUE,"45+")</f>
        <v>30-44</v>
      </c>
      <c r="T1218" t="str" cm="1">
        <f t="array" ref="T1218">_xlfn.IFS(F1218&lt;=2,"0-2 Years",F1218&lt;=5,"3-5 Years",F1218&lt;=8,"6-8 Years",TRUE,"9-10 Years")</f>
        <v>3-5 Years</v>
      </c>
      <c r="U1218" t="str" cm="1">
        <f t="array" ref="U1218">_xlfn.IFS(P1218&gt;60,"High Risk",P1218&gt;30,"Medium Risk",TRUE,"Low Risk")</f>
        <v>Low Risk</v>
      </c>
      <c r="V1218">
        <f t="shared" si="18"/>
        <v>5</v>
      </c>
    </row>
    <row r="1219" spans="1:22" hidden="1" x14ac:dyDescent="0.2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 s="2">
        <v>145541.56</v>
      </c>
      <c r="H1219">
        <v>2</v>
      </c>
      <c r="I1219">
        <v>1</v>
      </c>
      <c r="J1219">
        <v>1</v>
      </c>
      <c r="K1219" s="1">
        <v>58019.95</v>
      </c>
      <c r="L1219">
        <v>0</v>
      </c>
      <c r="M1219">
        <v>27</v>
      </c>
      <c r="N1219">
        <v>3712</v>
      </c>
      <c r="O1219">
        <v>2</v>
      </c>
      <c r="P1219">
        <v>48</v>
      </c>
      <c r="Q1219">
        <v>7.407407407407407E-2</v>
      </c>
      <c r="R1219">
        <v>100224</v>
      </c>
      <c r="S1219" t="str" cm="1">
        <f t="array" ref="S1219">_xlfn.IFS(E1222&lt;30,"18-29",E1222&lt;45,"30-44",TRUE,"45+")</f>
        <v>30-44</v>
      </c>
      <c r="T1219" t="str" cm="1">
        <f t="array" ref="T1219">_xlfn.IFS(F1219&lt;=2,"0-2 Years",F1219&lt;=5,"3-5 Years",F1219&lt;=8,"6-8 Years",TRUE,"9-10 Years")</f>
        <v>3-5 Years</v>
      </c>
      <c r="U1219" t="str" cm="1">
        <f t="array" ref="U1219">_xlfn.IFS(P1219&gt;60,"High Risk",P1219&gt;30,"Medium Risk",TRUE,"Low Risk")</f>
        <v>Medium Risk</v>
      </c>
      <c r="V1219">
        <f t="shared" ref="V1219:V1282" si="19">IF(J1219=0,3,0)+IF(G1219=0,3,0)+IF(H1219=1,2,0)+IF(E1219&gt;45,1,0)+IF(F1219&lt;3,1,0)</f>
        <v>0</v>
      </c>
    </row>
    <row r="1220" spans="1:22" x14ac:dyDescent="0.2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 s="2">
        <v>0</v>
      </c>
      <c r="H1220">
        <v>1</v>
      </c>
      <c r="I1220">
        <v>0</v>
      </c>
      <c r="J1220">
        <v>0</v>
      </c>
      <c r="K1220" s="1">
        <v>164128.41</v>
      </c>
      <c r="L1220">
        <v>1</v>
      </c>
      <c r="M1220">
        <v>2</v>
      </c>
      <c r="N1220">
        <v>3991</v>
      </c>
      <c r="O1220">
        <v>4</v>
      </c>
      <c r="P1220">
        <v>73</v>
      </c>
      <c r="Q1220">
        <v>1</v>
      </c>
      <c r="R1220">
        <v>7982</v>
      </c>
      <c r="S1220" t="str" cm="1">
        <f t="array" ref="S1220">_xlfn.IFS(E1223&lt;30,"18-29",E1223&lt;45,"30-44",TRUE,"45+")</f>
        <v>30-44</v>
      </c>
      <c r="T1220" t="str" cm="1">
        <f t="array" ref="T1220">_xlfn.IFS(F1220&lt;=2,"0-2 Years",F1220&lt;=5,"3-5 Years",F1220&lt;=8,"6-8 Years",TRUE,"9-10 Years")</f>
        <v>3-5 Years</v>
      </c>
      <c r="U1220" t="str" cm="1">
        <f t="array" ref="U1220">_xlfn.IFS(P1220&gt;60,"High Risk",P1220&gt;30,"Medium Risk",TRUE,"Low Risk")</f>
        <v>High Risk</v>
      </c>
      <c r="V1220">
        <f t="shared" si="19"/>
        <v>8</v>
      </c>
    </row>
    <row r="1221" spans="1:22" hidden="1" x14ac:dyDescent="0.2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 s="2">
        <v>124601.58</v>
      </c>
      <c r="H1221">
        <v>2</v>
      </c>
      <c r="I1221">
        <v>1</v>
      </c>
      <c r="J1221">
        <v>1</v>
      </c>
      <c r="K1221" s="1">
        <v>46998.13</v>
      </c>
      <c r="L1221">
        <v>1</v>
      </c>
      <c r="M1221">
        <v>30</v>
      </c>
      <c r="N1221">
        <v>2588</v>
      </c>
      <c r="O1221">
        <v>9</v>
      </c>
      <c r="P1221">
        <v>148</v>
      </c>
      <c r="Q1221">
        <v>0.3</v>
      </c>
      <c r="R1221">
        <v>77640</v>
      </c>
      <c r="S1221" t="str" cm="1">
        <f t="array" ref="S1221">_xlfn.IFS(E1224&lt;30,"18-29",E1224&lt;45,"30-44",TRUE,"45+")</f>
        <v>45+</v>
      </c>
      <c r="T1221" t="str" cm="1">
        <f t="array" ref="T1221">_xlfn.IFS(F1221&lt;=2,"0-2 Years",F1221&lt;=5,"3-5 Years",F1221&lt;=8,"6-8 Years",TRUE,"9-10 Years")</f>
        <v>3-5 Years</v>
      </c>
      <c r="U1221" t="str" cm="1">
        <f t="array" ref="U1221">_xlfn.IFS(P1221&gt;60,"High Risk",P1221&gt;30,"Medium Risk",TRUE,"Low Risk")</f>
        <v>High Risk</v>
      </c>
      <c r="V1221">
        <f t="shared" si="19"/>
        <v>0</v>
      </c>
    </row>
    <row r="1222" spans="1:22" hidden="1" x14ac:dyDescent="0.2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 s="2">
        <v>115182.84</v>
      </c>
      <c r="H1222">
        <v>2</v>
      </c>
      <c r="I1222">
        <v>1</v>
      </c>
      <c r="J1222">
        <v>1</v>
      </c>
      <c r="K1222" s="1">
        <v>177279.41</v>
      </c>
      <c r="L1222">
        <v>0</v>
      </c>
      <c r="M1222">
        <v>5</v>
      </c>
      <c r="N1222">
        <v>4493</v>
      </c>
      <c r="O1222">
        <v>9</v>
      </c>
      <c r="P1222">
        <v>123</v>
      </c>
      <c r="Q1222">
        <v>1</v>
      </c>
      <c r="R1222">
        <v>22465</v>
      </c>
      <c r="S1222" t="str" cm="1">
        <f t="array" ref="S1222">_xlfn.IFS(E1225&lt;30,"18-29",E1225&lt;45,"30-44",TRUE,"45+")</f>
        <v>45+</v>
      </c>
      <c r="T1222" t="str" cm="1">
        <f t="array" ref="T1222">_xlfn.IFS(F1222&lt;=2,"0-2 Years",F1222&lt;=5,"3-5 Years",F1222&lt;=8,"6-8 Years",TRUE,"9-10 Years")</f>
        <v>6-8 Years</v>
      </c>
      <c r="U1222" t="str" cm="1">
        <f t="array" ref="U1222">_xlfn.IFS(P1222&gt;60,"High Risk",P1222&gt;30,"Medium Risk",TRUE,"Low Risk")</f>
        <v>High Risk</v>
      </c>
      <c r="V1222">
        <f t="shared" si="19"/>
        <v>0</v>
      </c>
    </row>
    <row r="1223" spans="1:22" hidden="1" x14ac:dyDescent="0.2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 s="2">
        <v>163789.49</v>
      </c>
      <c r="H1223">
        <v>2</v>
      </c>
      <c r="I1223">
        <v>1</v>
      </c>
      <c r="J1223">
        <v>0</v>
      </c>
      <c r="K1223" s="1">
        <v>75832.53</v>
      </c>
      <c r="L1223">
        <v>0</v>
      </c>
      <c r="M1223">
        <v>12</v>
      </c>
      <c r="N1223">
        <v>224</v>
      </c>
      <c r="O1223">
        <v>5</v>
      </c>
      <c r="P1223">
        <v>49</v>
      </c>
      <c r="Q1223">
        <v>0.41666666666666669</v>
      </c>
      <c r="R1223">
        <v>2688</v>
      </c>
      <c r="S1223" t="str" cm="1">
        <f t="array" ref="S1223">_xlfn.IFS(E1226&lt;30,"18-29",E1226&lt;45,"30-44",TRUE,"45+")</f>
        <v>45+</v>
      </c>
      <c r="T1223" t="str" cm="1">
        <f t="array" ref="T1223">_xlfn.IFS(F1223&lt;=2,"0-2 Years",F1223&lt;=5,"3-5 Years",F1223&lt;=8,"6-8 Years",TRUE,"9-10 Years")</f>
        <v>0-2 Years</v>
      </c>
      <c r="U1223" t="str" cm="1">
        <f t="array" ref="U1223">_xlfn.IFS(P1223&gt;60,"High Risk",P1223&gt;30,"Medium Risk",TRUE,"Low Risk")</f>
        <v>Medium Risk</v>
      </c>
      <c r="V1223">
        <f t="shared" si="19"/>
        <v>4</v>
      </c>
    </row>
    <row r="1224" spans="1:22" x14ac:dyDescent="0.2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 s="2">
        <v>65733.41</v>
      </c>
      <c r="H1224">
        <v>1</v>
      </c>
      <c r="I1224">
        <v>1</v>
      </c>
      <c r="J1224">
        <v>0</v>
      </c>
      <c r="K1224" s="1">
        <v>61094.53</v>
      </c>
      <c r="L1224">
        <v>0</v>
      </c>
      <c r="M1224">
        <v>3</v>
      </c>
      <c r="N1224">
        <v>169</v>
      </c>
      <c r="O1224">
        <v>2</v>
      </c>
      <c r="P1224">
        <v>77</v>
      </c>
      <c r="Q1224">
        <v>0.66666666666666663</v>
      </c>
      <c r="R1224">
        <v>507</v>
      </c>
      <c r="S1224" t="str" cm="1">
        <f t="array" ref="S1224">_xlfn.IFS(E1227&lt;30,"18-29",E1227&lt;45,"30-44",TRUE,"45+")</f>
        <v>45+</v>
      </c>
      <c r="T1224" t="str" cm="1">
        <f t="array" ref="T1224">_xlfn.IFS(F1224&lt;=2,"0-2 Years",F1224&lt;=5,"3-5 Years",F1224&lt;=8,"6-8 Years",TRUE,"9-10 Years")</f>
        <v>0-2 Years</v>
      </c>
      <c r="U1224" t="str" cm="1">
        <f t="array" ref="U1224">_xlfn.IFS(P1224&gt;60,"High Risk",P1224&gt;30,"Medium Risk",TRUE,"Low Risk")</f>
        <v>High Risk</v>
      </c>
      <c r="V1224">
        <f t="shared" si="19"/>
        <v>7</v>
      </c>
    </row>
    <row r="1225" spans="1:22" hidden="1" x14ac:dyDescent="0.2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 s="2">
        <v>0</v>
      </c>
      <c r="H1225">
        <v>2</v>
      </c>
      <c r="I1225">
        <v>0</v>
      </c>
      <c r="J1225">
        <v>1</v>
      </c>
      <c r="K1225" s="1">
        <v>30117.439999999999</v>
      </c>
      <c r="L1225">
        <v>0</v>
      </c>
      <c r="M1225">
        <v>19</v>
      </c>
      <c r="N1225">
        <v>3720</v>
      </c>
      <c r="O1225">
        <v>7</v>
      </c>
      <c r="P1225">
        <v>63</v>
      </c>
      <c r="Q1225">
        <v>0.36842105263157893</v>
      </c>
      <c r="R1225">
        <v>70680</v>
      </c>
      <c r="S1225" t="str" cm="1">
        <f t="array" ref="S1225">_xlfn.IFS(E1228&lt;30,"18-29",E1228&lt;45,"30-44",TRUE,"45+")</f>
        <v>30-44</v>
      </c>
      <c r="T1225" t="str" cm="1">
        <f t="array" ref="T1225">_xlfn.IFS(F1225&lt;=2,"0-2 Years",F1225&lt;=5,"3-5 Years",F1225&lt;=8,"6-8 Years",TRUE,"9-10 Years")</f>
        <v>0-2 Years</v>
      </c>
      <c r="U1225" t="str" cm="1">
        <f t="array" ref="U1225">_xlfn.IFS(P1225&gt;60,"High Risk",P1225&gt;30,"Medium Risk",TRUE,"Low Risk")</f>
        <v>High Risk</v>
      </c>
      <c r="V1225">
        <f t="shared" si="19"/>
        <v>5</v>
      </c>
    </row>
    <row r="1226" spans="1:22" x14ac:dyDescent="0.2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 s="2">
        <v>128486.11</v>
      </c>
      <c r="H1226">
        <v>1</v>
      </c>
      <c r="I1226">
        <v>1</v>
      </c>
      <c r="J1226">
        <v>0</v>
      </c>
      <c r="K1226" s="1">
        <v>179227.12</v>
      </c>
      <c r="L1226">
        <v>0</v>
      </c>
      <c r="M1226">
        <v>6</v>
      </c>
      <c r="N1226">
        <v>458</v>
      </c>
      <c r="O1226">
        <v>3</v>
      </c>
      <c r="P1226">
        <v>145</v>
      </c>
      <c r="Q1226">
        <v>0.5</v>
      </c>
      <c r="R1226">
        <v>2748</v>
      </c>
      <c r="S1226" t="str" cm="1">
        <f t="array" ref="S1226">_xlfn.IFS(E1229&lt;30,"18-29",E1229&lt;45,"30-44",TRUE,"45+")</f>
        <v>18-29</v>
      </c>
      <c r="T1226" t="str" cm="1">
        <f t="array" ref="T1226">_xlfn.IFS(F1226&lt;=2,"0-2 Years",F1226&lt;=5,"3-5 Years",F1226&lt;=8,"6-8 Years",TRUE,"9-10 Years")</f>
        <v>6-8 Years</v>
      </c>
      <c r="U1226" t="str" cm="1">
        <f t="array" ref="U1226">_xlfn.IFS(P1226&gt;60,"High Risk",P1226&gt;30,"Medium Risk",TRUE,"Low Risk")</f>
        <v>High Risk</v>
      </c>
      <c r="V1226">
        <f t="shared" si="19"/>
        <v>6</v>
      </c>
    </row>
    <row r="1227" spans="1:22" hidden="1" x14ac:dyDescent="0.2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 s="2">
        <v>109663.47</v>
      </c>
      <c r="H1227">
        <v>1</v>
      </c>
      <c r="I1227">
        <v>1</v>
      </c>
      <c r="J1227">
        <v>1</v>
      </c>
      <c r="K1227" s="1">
        <v>52110.45</v>
      </c>
      <c r="L1227">
        <v>0</v>
      </c>
      <c r="M1227">
        <v>17</v>
      </c>
      <c r="N1227">
        <v>2956</v>
      </c>
      <c r="O1227">
        <v>4</v>
      </c>
      <c r="P1227">
        <v>27</v>
      </c>
      <c r="Q1227">
        <v>0.23529411764705882</v>
      </c>
      <c r="R1227">
        <v>50252</v>
      </c>
      <c r="S1227" t="str" cm="1">
        <f t="array" ref="S1227">_xlfn.IFS(E1230&lt;30,"18-29",E1230&lt;45,"30-44",TRUE,"45+")</f>
        <v>30-44</v>
      </c>
      <c r="T1227" t="str" cm="1">
        <f t="array" ref="T1227">_xlfn.IFS(F1227&lt;=2,"0-2 Years",F1227&lt;=5,"3-5 Years",F1227&lt;=8,"6-8 Years",TRUE,"9-10 Years")</f>
        <v>6-8 Years</v>
      </c>
      <c r="U1227" t="str" cm="1">
        <f t="array" ref="U1227">_xlfn.IFS(P1227&gt;60,"High Risk",P1227&gt;30,"Medium Risk",TRUE,"Low Risk")</f>
        <v>Low Risk</v>
      </c>
      <c r="V1227">
        <f t="shared" si="19"/>
        <v>3</v>
      </c>
    </row>
    <row r="1228" spans="1:22" hidden="1" x14ac:dyDescent="0.2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 s="2">
        <v>88324.31</v>
      </c>
      <c r="H1228">
        <v>2</v>
      </c>
      <c r="I1228">
        <v>1</v>
      </c>
      <c r="J1228">
        <v>0</v>
      </c>
      <c r="K1228" s="1">
        <v>75248.75</v>
      </c>
      <c r="L1228">
        <v>0</v>
      </c>
      <c r="M1228">
        <v>23</v>
      </c>
      <c r="N1228">
        <v>1203</v>
      </c>
      <c r="O1228">
        <v>3</v>
      </c>
      <c r="P1228">
        <v>57</v>
      </c>
      <c r="Q1228">
        <v>0.13043478260869565</v>
      </c>
      <c r="R1228">
        <v>27669</v>
      </c>
      <c r="S1228" t="str" cm="1">
        <f t="array" ref="S1228">_xlfn.IFS(E1231&lt;30,"18-29",E1231&lt;45,"30-44",TRUE,"45+")</f>
        <v>30-44</v>
      </c>
      <c r="T1228" t="str" cm="1">
        <f t="array" ref="T1228">_xlfn.IFS(F1228&lt;=2,"0-2 Years",F1228&lt;=5,"3-5 Years",F1228&lt;=8,"6-8 Years",TRUE,"9-10 Years")</f>
        <v>6-8 Years</v>
      </c>
      <c r="U1228" t="str" cm="1">
        <f t="array" ref="U1228">_xlfn.IFS(P1228&gt;60,"High Risk",P1228&gt;30,"Medium Risk",TRUE,"Low Risk")</f>
        <v>Medium Risk</v>
      </c>
      <c r="V1228">
        <f t="shared" si="19"/>
        <v>3</v>
      </c>
    </row>
    <row r="1229" spans="1:22" hidden="1" x14ac:dyDescent="0.2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 s="2">
        <v>146445.24</v>
      </c>
      <c r="H1229">
        <v>2</v>
      </c>
      <c r="I1229">
        <v>1</v>
      </c>
      <c r="J1229">
        <v>0</v>
      </c>
      <c r="K1229" s="1">
        <v>184317.74</v>
      </c>
      <c r="L1229">
        <v>0</v>
      </c>
      <c r="M1229">
        <v>2</v>
      </c>
      <c r="N1229">
        <v>1397</v>
      </c>
      <c r="O1229">
        <v>4</v>
      </c>
      <c r="P1229">
        <v>64</v>
      </c>
      <c r="Q1229">
        <v>1</v>
      </c>
      <c r="R1229">
        <v>2794</v>
      </c>
      <c r="S1229" t="str" cm="1">
        <f t="array" ref="S1229">_xlfn.IFS(E1232&lt;30,"18-29",E1232&lt;45,"30-44",TRUE,"45+")</f>
        <v>30-44</v>
      </c>
      <c r="T1229" t="str" cm="1">
        <f t="array" ref="T1229">_xlfn.IFS(F1229&lt;=2,"0-2 Years",F1229&lt;=5,"3-5 Years",F1229&lt;=8,"6-8 Years",TRUE,"9-10 Years")</f>
        <v>6-8 Years</v>
      </c>
      <c r="U1229" t="str" cm="1">
        <f t="array" ref="U1229">_xlfn.IFS(P1229&gt;60,"High Risk",P1229&gt;30,"Medium Risk",TRUE,"Low Risk")</f>
        <v>High Risk</v>
      </c>
      <c r="V1229">
        <f t="shared" si="19"/>
        <v>3</v>
      </c>
    </row>
    <row r="1230" spans="1:22" x14ac:dyDescent="0.2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 s="2">
        <v>0</v>
      </c>
      <c r="H1230">
        <v>2</v>
      </c>
      <c r="I1230">
        <v>1</v>
      </c>
      <c r="J1230">
        <v>0</v>
      </c>
      <c r="K1230" s="1">
        <v>158553.1</v>
      </c>
      <c r="L1230">
        <v>0</v>
      </c>
      <c r="M1230">
        <v>29</v>
      </c>
      <c r="N1230">
        <v>1522</v>
      </c>
      <c r="O1230">
        <v>1</v>
      </c>
      <c r="P1230">
        <v>153</v>
      </c>
      <c r="Q1230">
        <v>3.4482758620689655E-2</v>
      </c>
      <c r="R1230">
        <v>44138</v>
      </c>
      <c r="S1230" t="str" cm="1">
        <f t="array" ref="S1230">_xlfn.IFS(E1233&lt;30,"18-29",E1233&lt;45,"30-44",TRUE,"45+")</f>
        <v>30-44</v>
      </c>
      <c r="T1230" t="str" cm="1">
        <f t="array" ref="T1230">_xlfn.IFS(F1230&lt;=2,"0-2 Years",F1230&lt;=5,"3-5 Years",F1230&lt;=8,"6-8 Years",TRUE,"9-10 Years")</f>
        <v>3-5 Years</v>
      </c>
      <c r="U1230" t="str" cm="1">
        <f t="array" ref="U1230">_xlfn.IFS(P1230&gt;60,"High Risk",P1230&gt;30,"Medium Risk",TRUE,"Low Risk")</f>
        <v>High Risk</v>
      </c>
      <c r="V1230">
        <f t="shared" si="19"/>
        <v>6</v>
      </c>
    </row>
    <row r="1231" spans="1:22" hidden="1" x14ac:dyDescent="0.2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 s="2">
        <v>0</v>
      </c>
      <c r="H1231">
        <v>2</v>
      </c>
      <c r="I1231">
        <v>1</v>
      </c>
      <c r="J1231">
        <v>1</v>
      </c>
      <c r="K1231" s="1">
        <v>95686.42</v>
      </c>
      <c r="L1231">
        <v>0</v>
      </c>
      <c r="M1231">
        <v>29</v>
      </c>
      <c r="N1231">
        <v>3650</v>
      </c>
      <c r="O1231">
        <v>2</v>
      </c>
      <c r="P1231">
        <v>160</v>
      </c>
      <c r="Q1231">
        <v>6.8965517241379309E-2</v>
      </c>
      <c r="R1231">
        <v>105850</v>
      </c>
      <c r="S1231" t="str" cm="1">
        <f t="array" ref="S1231">_xlfn.IFS(E1234&lt;30,"18-29",E1234&lt;45,"30-44",TRUE,"45+")</f>
        <v>45+</v>
      </c>
      <c r="T1231" t="str" cm="1">
        <f t="array" ref="T1231">_xlfn.IFS(F1231&lt;=2,"0-2 Years",F1231&lt;=5,"3-5 Years",F1231&lt;=8,"6-8 Years",TRUE,"9-10 Years")</f>
        <v>6-8 Years</v>
      </c>
      <c r="U1231" t="str" cm="1">
        <f t="array" ref="U1231">_xlfn.IFS(P1231&gt;60,"High Risk",P1231&gt;30,"Medium Risk",TRUE,"Low Risk")</f>
        <v>High Risk</v>
      </c>
      <c r="V1231">
        <f t="shared" si="19"/>
        <v>3</v>
      </c>
    </row>
    <row r="1232" spans="1:22" hidden="1" x14ac:dyDescent="0.2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 s="2">
        <v>109949.05</v>
      </c>
      <c r="H1232">
        <v>2</v>
      </c>
      <c r="I1232">
        <v>0</v>
      </c>
      <c r="J1232">
        <v>1</v>
      </c>
      <c r="K1232" s="1">
        <v>71682.539999999994</v>
      </c>
      <c r="L1232">
        <v>0</v>
      </c>
      <c r="M1232">
        <v>27</v>
      </c>
      <c r="N1232">
        <v>4950</v>
      </c>
      <c r="O1232">
        <v>8</v>
      </c>
      <c r="P1232">
        <v>115</v>
      </c>
      <c r="Q1232">
        <v>0.29629629629629628</v>
      </c>
      <c r="R1232">
        <v>133650</v>
      </c>
      <c r="S1232" t="str" cm="1">
        <f t="array" ref="S1232">_xlfn.IFS(E1235&lt;30,"18-29",E1235&lt;45,"30-44",TRUE,"45+")</f>
        <v>30-44</v>
      </c>
      <c r="T1232" t="str" cm="1">
        <f t="array" ref="T1232">_xlfn.IFS(F1232&lt;=2,"0-2 Years",F1232&lt;=5,"3-5 Years",F1232&lt;=8,"6-8 Years",TRUE,"9-10 Years")</f>
        <v>0-2 Years</v>
      </c>
      <c r="U1232" t="str" cm="1">
        <f t="array" ref="U1232">_xlfn.IFS(P1232&gt;60,"High Risk",P1232&gt;30,"Medium Risk",TRUE,"Low Risk")</f>
        <v>High Risk</v>
      </c>
      <c r="V1232">
        <f t="shared" si="19"/>
        <v>1</v>
      </c>
    </row>
    <row r="1233" spans="1:22" hidden="1" x14ac:dyDescent="0.2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 s="2">
        <v>78653.05</v>
      </c>
      <c r="H1233">
        <v>1</v>
      </c>
      <c r="I1233">
        <v>1</v>
      </c>
      <c r="J1233">
        <v>0</v>
      </c>
      <c r="K1233" s="1">
        <v>1790.48</v>
      </c>
      <c r="L1233">
        <v>0</v>
      </c>
      <c r="M1233">
        <v>28</v>
      </c>
      <c r="N1233">
        <v>532</v>
      </c>
      <c r="O1233">
        <v>0</v>
      </c>
      <c r="P1233">
        <v>33</v>
      </c>
      <c r="Q1233">
        <v>0</v>
      </c>
      <c r="R1233">
        <v>14896</v>
      </c>
      <c r="S1233" t="str" cm="1">
        <f t="array" ref="S1233">_xlfn.IFS(E1236&lt;30,"18-29",E1236&lt;45,"30-44",TRUE,"45+")</f>
        <v>45+</v>
      </c>
      <c r="T1233" t="str" cm="1">
        <f t="array" ref="T1233">_xlfn.IFS(F1233&lt;=2,"0-2 Years",F1233&lt;=5,"3-5 Years",F1233&lt;=8,"6-8 Years",TRUE,"9-10 Years")</f>
        <v>3-5 Years</v>
      </c>
      <c r="U1233" t="str" cm="1">
        <f t="array" ref="U1233">_xlfn.IFS(P1233&gt;60,"High Risk",P1233&gt;30,"Medium Risk",TRUE,"Low Risk")</f>
        <v>Medium Risk</v>
      </c>
      <c r="V1233">
        <f t="shared" si="19"/>
        <v>5</v>
      </c>
    </row>
    <row r="1234" spans="1:22" x14ac:dyDescent="0.2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 s="2">
        <v>107850.82</v>
      </c>
      <c r="H1234">
        <v>1</v>
      </c>
      <c r="I1234">
        <v>1</v>
      </c>
      <c r="J1234">
        <v>0</v>
      </c>
      <c r="K1234" s="1">
        <v>139431</v>
      </c>
      <c r="L1234">
        <v>1</v>
      </c>
      <c r="M1234">
        <v>29</v>
      </c>
      <c r="N1234">
        <v>4668</v>
      </c>
      <c r="O1234">
        <v>2</v>
      </c>
      <c r="P1234">
        <v>84</v>
      </c>
      <c r="Q1234">
        <v>6.8965517241379309E-2</v>
      </c>
      <c r="R1234">
        <v>135372</v>
      </c>
      <c r="S1234" t="str" cm="1">
        <f t="array" ref="S1234">_xlfn.IFS(E1237&lt;30,"18-29",E1237&lt;45,"30-44",TRUE,"45+")</f>
        <v>45+</v>
      </c>
      <c r="T1234" t="str" cm="1">
        <f t="array" ref="T1234">_xlfn.IFS(F1234&lt;=2,"0-2 Years",F1234&lt;=5,"3-5 Years",F1234&lt;=8,"6-8 Years",TRUE,"9-10 Years")</f>
        <v>9-10 Years</v>
      </c>
      <c r="U1234" t="str" cm="1">
        <f t="array" ref="U1234">_xlfn.IFS(P1234&gt;60,"High Risk",P1234&gt;30,"Medium Risk",TRUE,"Low Risk")</f>
        <v>High Risk</v>
      </c>
      <c r="V1234">
        <f t="shared" si="19"/>
        <v>6</v>
      </c>
    </row>
    <row r="1235" spans="1:22" hidden="1" x14ac:dyDescent="0.2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 s="2">
        <v>83765.350000000006</v>
      </c>
      <c r="H1235">
        <v>2</v>
      </c>
      <c r="I1235">
        <v>1</v>
      </c>
      <c r="J1235">
        <v>0</v>
      </c>
      <c r="K1235" s="1">
        <v>118358.54</v>
      </c>
      <c r="L1235">
        <v>0</v>
      </c>
      <c r="M1235">
        <v>15</v>
      </c>
      <c r="N1235">
        <v>1458</v>
      </c>
      <c r="O1235">
        <v>6</v>
      </c>
      <c r="P1235">
        <v>8</v>
      </c>
      <c r="Q1235">
        <v>0.4</v>
      </c>
      <c r="R1235">
        <v>21870</v>
      </c>
      <c r="S1235" t="str" cm="1">
        <f t="array" ref="S1235">_xlfn.IFS(E1238&lt;30,"18-29",E1238&lt;45,"30-44",TRUE,"45+")</f>
        <v>30-44</v>
      </c>
      <c r="T1235" t="str" cm="1">
        <f t="array" ref="T1235">_xlfn.IFS(F1235&lt;=2,"0-2 Years",F1235&lt;=5,"3-5 Years",F1235&lt;=8,"6-8 Years",TRUE,"9-10 Years")</f>
        <v>3-5 Years</v>
      </c>
      <c r="U1235" t="str" cm="1">
        <f t="array" ref="U1235">_xlfn.IFS(P1235&gt;60,"High Risk",P1235&gt;30,"Medium Risk",TRUE,"Low Risk")</f>
        <v>Low Risk</v>
      </c>
      <c r="V1235">
        <f t="shared" si="19"/>
        <v>3</v>
      </c>
    </row>
    <row r="1236" spans="1:22" hidden="1" x14ac:dyDescent="0.2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 s="2">
        <v>143773.07</v>
      </c>
      <c r="H1236">
        <v>1</v>
      </c>
      <c r="I1236">
        <v>1</v>
      </c>
      <c r="J1236">
        <v>1</v>
      </c>
      <c r="K1236" s="1">
        <v>130827.88</v>
      </c>
      <c r="L1236">
        <v>0</v>
      </c>
      <c r="M1236">
        <v>8</v>
      </c>
      <c r="N1236">
        <v>2996</v>
      </c>
      <c r="O1236">
        <v>3</v>
      </c>
      <c r="P1236">
        <v>84</v>
      </c>
      <c r="Q1236">
        <v>0.375</v>
      </c>
      <c r="R1236">
        <v>23968</v>
      </c>
      <c r="S1236" t="str" cm="1">
        <f t="array" ref="S1236">_xlfn.IFS(E1239&lt;30,"18-29",E1239&lt;45,"30-44",TRUE,"45+")</f>
        <v>30-44</v>
      </c>
      <c r="T1236" t="str" cm="1">
        <f t="array" ref="T1236">_xlfn.IFS(F1236&lt;=2,"0-2 Years",F1236&lt;=5,"3-5 Years",F1236&lt;=8,"6-8 Years",TRUE,"9-10 Years")</f>
        <v>6-8 Years</v>
      </c>
      <c r="U1236" t="str" cm="1">
        <f t="array" ref="U1236">_xlfn.IFS(P1236&gt;60,"High Risk",P1236&gt;30,"Medium Risk",TRUE,"Low Risk")</f>
        <v>High Risk</v>
      </c>
      <c r="V1236">
        <f t="shared" si="19"/>
        <v>3</v>
      </c>
    </row>
    <row r="1237" spans="1:22" hidden="1" x14ac:dyDescent="0.2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 s="2">
        <v>116227.27</v>
      </c>
      <c r="H1237">
        <v>1</v>
      </c>
      <c r="I1237">
        <v>1</v>
      </c>
      <c r="J1237">
        <v>1</v>
      </c>
      <c r="K1237" s="1">
        <v>119404.63</v>
      </c>
      <c r="L1237">
        <v>0</v>
      </c>
      <c r="M1237">
        <v>15</v>
      </c>
      <c r="N1237">
        <v>3144</v>
      </c>
      <c r="O1237">
        <v>1</v>
      </c>
      <c r="P1237">
        <v>67</v>
      </c>
      <c r="Q1237">
        <v>6.6666666666666666E-2</v>
      </c>
      <c r="R1237">
        <v>47160</v>
      </c>
      <c r="S1237" t="str" cm="1">
        <f t="array" ref="S1237">_xlfn.IFS(E1240&lt;30,"18-29",E1240&lt;45,"30-44",TRUE,"45+")</f>
        <v>18-29</v>
      </c>
      <c r="T1237" t="str" cm="1">
        <f t="array" ref="T1237">_xlfn.IFS(F1237&lt;=2,"0-2 Years",F1237&lt;=5,"3-5 Years",F1237&lt;=8,"6-8 Years",TRUE,"9-10 Years")</f>
        <v>6-8 Years</v>
      </c>
      <c r="U1237" t="str" cm="1">
        <f t="array" ref="U1237">_xlfn.IFS(P1237&gt;60,"High Risk",P1237&gt;30,"Medium Risk",TRUE,"Low Risk")</f>
        <v>High Risk</v>
      </c>
      <c r="V1237">
        <f t="shared" si="19"/>
        <v>3</v>
      </c>
    </row>
    <row r="1238" spans="1:22" hidden="1" x14ac:dyDescent="0.2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 s="2">
        <v>103471.52</v>
      </c>
      <c r="H1238">
        <v>1</v>
      </c>
      <c r="I1238">
        <v>1</v>
      </c>
      <c r="J1238">
        <v>1</v>
      </c>
      <c r="K1238" s="1">
        <v>162703</v>
      </c>
      <c r="L1238">
        <v>0</v>
      </c>
      <c r="M1238">
        <v>8</v>
      </c>
      <c r="N1238">
        <v>519</v>
      </c>
      <c r="O1238">
        <v>6</v>
      </c>
      <c r="P1238">
        <v>91</v>
      </c>
      <c r="Q1238">
        <v>0.75</v>
      </c>
      <c r="R1238">
        <v>4152</v>
      </c>
      <c r="S1238" t="str" cm="1">
        <f t="array" ref="S1238">_xlfn.IFS(E1241&lt;30,"18-29",E1241&lt;45,"30-44",TRUE,"45+")</f>
        <v>18-29</v>
      </c>
      <c r="T1238" t="str" cm="1">
        <f t="array" ref="T1238">_xlfn.IFS(F1238&lt;=2,"0-2 Years",F1238&lt;=5,"3-5 Years",F1238&lt;=8,"6-8 Years",TRUE,"9-10 Years")</f>
        <v>0-2 Years</v>
      </c>
      <c r="U1238" t="str" cm="1">
        <f t="array" ref="U1238">_xlfn.IFS(P1238&gt;60,"High Risk",P1238&gt;30,"Medium Risk",TRUE,"Low Risk")</f>
        <v>High Risk</v>
      </c>
      <c r="V1238">
        <f t="shared" si="19"/>
        <v>3</v>
      </c>
    </row>
    <row r="1239" spans="1:22" x14ac:dyDescent="0.2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 s="2">
        <v>0</v>
      </c>
      <c r="H1239">
        <v>2</v>
      </c>
      <c r="I1239">
        <v>1</v>
      </c>
      <c r="J1239">
        <v>0</v>
      </c>
      <c r="K1239" s="1">
        <v>172665.21</v>
      </c>
      <c r="L1239">
        <v>0</v>
      </c>
      <c r="M1239">
        <v>8</v>
      </c>
      <c r="N1239">
        <v>3498</v>
      </c>
      <c r="O1239">
        <v>1</v>
      </c>
      <c r="P1239">
        <v>9</v>
      </c>
      <c r="Q1239">
        <v>0.125</v>
      </c>
      <c r="R1239">
        <v>27984</v>
      </c>
      <c r="S1239" t="str" cm="1">
        <f t="array" ref="S1239">_xlfn.IFS(E1242&lt;30,"18-29",E1242&lt;45,"30-44",TRUE,"45+")</f>
        <v>30-44</v>
      </c>
      <c r="T1239" t="str" cm="1">
        <f t="array" ref="T1239">_xlfn.IFS(F1239&lt;=2,"0-2 Years",F1239&lt;=5,"3-5 Years",F1239&lt;=8,"6-8 Years",TRUE,"9-10 Years")</f>
        <v>3-5 Years</v>
      </c>
      <c r="U1239" t="str" cm="1">
        <f t="array" ref="U1239">_xlfn.IFS(P1239&gt;60,"High Risk",P1239&gt;30,"Medium Risk",TRUE,"Low Risk")</f>
        <v>Low Risk</v>
      </c>
      <c r="V1239">
        <f t="shared" si="19"/>
        <v>6</v>
      </c>
    </row>
    <row r="1240" spans="1:22" hidden="1" x14ac:dyDescent="0.2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 s="2">
        <v>137492.35</v>
      </c>
      <c r="H1240">
        <v>2</v>
      </c>
      <c r="I1240">
        <v>0</v>
      </c>
      <c r="J1240">
        <v>1</v>
      </c>
      <c r="K1240" s="1">
        <v>170142.09</v>
      </c>
      <c r="L1240">
        <v>0</v>
      </c>
      <c r="M1240">
        <v>5</v>
      </c>
      <c r="N1240">
        <v>607</v>
      </c>
      <c r="O1240">
        <v>5</v>
      </c>
      <c r="P1240">
        <v>19</v>
      </c>
      <c r="Q1240">
        <v>1</v>
      </c>
      <c r="R1240">
        <v>3035</v>
      </c>
      <c r="S1240" t="str" cm="1">
        <f t="array" ref="S1240">_xlfn.IFS(E1243&lt;30,"18-29",E1243&lt;45,"30-44",TRUE,"45+")</f>
        <v>18-29</v>
      </c>
      <c r="T1240" t="str" cm="1">
        <f t="array" ref="T1240">_xlfn.IFS(F1240&lt;=2,"0-2 Years",F1240&lt;=5,"3-5 Years",F1240&lt;=8,"6-8 Years",TRUE,"9-10 Years")</f>
        <v>3-5 Years</v>
      </c>
      <c r="U1240" t="str" cm="1">
        <f t="array" ref="U1240">_xlfn.IFS(P1240&gt;60,"High Risk",P1240&gt;30,"Medium Risk",TRUE,"Low Risk")</f>
        <v>Low Risk</v>
      </c>
      <c r="V1240">
        <f t="shared" si="19"/>
        <v>0</v>
      </c>
    </row>
    <row r="1241" spans="1:22" x14ac:dyDescent="0.2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 s="2">
        <v>0</v>
      </c>
      <c r="H1241">
        <v>2</v>
      </c>
      <c r="I1241">
        <v>1</v>
      </c>
      <c r="J1241">
        <v>0</v>
      </c>
      <c r="K1241" s="1">
        <v>73977.23</v>
      </c>
      <c r="L1241">
        <v>0</v>
      </c>
      <c r="M1241">
        <v>25</v>
      </c>
      <c r="N1241">
        <v>4920</v>
      </c>
      <c r="O1241">
        <v>1</v>
      </c>
      <c r="P1241">
        <v>55</v>
      </c>
      <c r="Q1241">
        <v>0.04</v>
      </c>
      <c r="R1241">
        <v>123000</v>
      </c>
      <c r="S1241" t="str" cm="1">
        <f t="array" ref="S1241">_xlfn.IFS(E1244&lt;30,"18-29",E1244&lt;45,"30-44",TRUE,"45+")</f>
        <v>30-44</v>
      </c>
      <c r="T1241" t="str" cm="1">
        <f t="array" ref="T1241">_xlfn.IFS(F1241&lt;=2,"0-2 Years",F1241&lt;=5,"3-5 Years",F1241&lt;=8,"6-8 Years",TRUE,"9-10 Years")</f>
        <v>6-8 Years</v>
      </c>
      <c r="U1241" t="str" cm="1">
        <f t="array" ref="U1241">_xlfn.IFS(P1241&gt;60,"High Risk",P1241&gt;30,"Medium Risk",TRUE,"Low Risk")</f>
        <v>Medium Risk</v>
      </c>
      <c r="V1241">
        <f t="shared" si="19"/>
        <v>6</v>
      </c>
    </row>
    <row r="1242" spans="1:22" hidden="1" x14ac:dyDescent="0.2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 s="2">
        <v>129829.59</v>
      </c>
      <c r="H1242">
        <v>1</v>
      </c>
      <c r="I1242">
        <v>1</v>
      </c>
      <c r="J1242">
        <v>1</v>
      </c>
      <c r="K1242" s="1">
        <v>60906.12</v>
      </c>
      <c r="L1242">
        <v>0</v>
      </c>
      <c r="M1242">
        <v>15</v>
      </c>
      <c r="N1242">
        <v>306</v>
      </c>
      <c r="O1242">
        <v>6</v>
      </c>
      <c r="P1242">
        <v>17</v>
      </c>
      <c r="Q1242">
        <v>0.4</v>
      </c>
      <c r="R1242">
        <v>4590</v>
      </c>
      <c r="S1242" t="str" cm="1">
        <f t="array" ref="S1242">_xlfn.IFS(E1245&lt;30,"18-29",E1245&lt;45,"30-44",TRUE,"45+")</f>
        <v>18-29</v>
      </c>
      <c r="T1242" t="str" cm="1">
        <f t="array" ref="T1242">_xlfn.IFS(F1242&lt;=2,"0-2 Years",F1242&lt;=5,"3-5 Years",F1242&lt;=8,"6-8 Years",TRUE,"9-10 Years")</f>
        <v>9-10 Years</v>
      </c>
      <c r="U1242" t="str" cm="1">
        <f t="array" ref="U1242">_xlfn.IFS(P1242&gt;60,"High Risk",P1242&gt;30,"Medium Risk",TRUE,"Low Risk")</f>
        <v>Low Risk</v>
      </c>
      <c r="V1242">
        <f t="shared" si="19"/>
        <v>2</v>
      </c>
    </row>
    <row r="1243" spans="1:22" hidden="1" x14ac:dyDescent="0.2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 s="2">
        <v>146329.57</v>
      </c>
      <c r="H1243">
        <v>2</v>
      </c>
      <c r="I1243">
        <v>1</v>
      </c>
      <c r="J1243">
        <v>1</v>
      </c>
      <c r="K1243" s="1">
        <v>194867.27</v>
      </c>
      <c r="L1243">
        <v>0</v>
      </c>
      <c r="M1243">
        <v>10</v>
      </c>
      <c r="N1243">
        <v>1746</v>
      </c>
      <c r="O1243">
        <v>1</v>
      </c>
      <c r="P1243">
        <v>51</v>
      </c>
      <c r="Q1243">
        <v>0.1</v>
      </c>
      <c r="R1243">
        <v>17460</v>
      </c>
      <c r="S1243" t="str" cm="1">
        <f t="array" ref="S1243">_xlfn.IFS(E1246&lt;30,"18-29",E1246&lt;45,"30-44",TRUE,"45+")</f>
        <v>30-44</v>
      </c>
      <c r="T1243" t="str" cm="1">
        <f t="array" ref="T1243">_xlfn.IFS(F1243&lt;=2,"0-2 Years",F1243&lt;=5,"3-5 Years",F1243&lt;=8,"6-8 Years",TRUE,"9-10 Years")</f>
        <v>0-2 Years</v>
      </c>
      <c r="U1243" t="str" cm="1">
        <f t="array" ref="U1243">_xlfn.IFS(P1243&gt;60,"High Risk",P1243&gt;30,"Medium Risk",TRUE,"Low Risk")</f>
        <v>Medium Risk</v>
      </c>
      <c r="V1243">
        <f t="shared" si="19"/>
        <v>1</v>
      </c>
    </row>
    <row r="1244" spans="1:22" hidden="1" x14ac:dyDescent="0.2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 s="2">
        <v>114027.7</v>
      </c>
      <c r="H1244">
        <v>1</v>
      </c>
      <c r="I1244">
        <v>1</v>
      </c>
      <c r="J1244">
        <v>1</v>
      </c>
      <c r="K1244" s="1">
        <v>193716.56</v>
      </c>
      <c r="L1244">
        <v>0</v>
      </c>
      <c r="M1244">
        <v>18</v>
      </c>
      <c r="N1244">
        <v>4453</v>
      </c>
      <c r="O1244">
        <v>9</v>
      </c>
      <c r="P1244">
        <v>91</v>
      </c>
      <c r="Q1244">
        <v>0.5</v>
      </c>
      <c r="R1244">
        <v>80154</v>
      </c>
      <c r="S1244" t="str" cm="1">
        <f t="array" ref="S1244">_xlfn.IFS(E1247&lt;30,"18-29",E1247&lt;45,"30-44",TRUE,"45+")</f>
        <v>30-44</v>
      </c>
      <c r="T1244" t="str" cm="1">
        <f t="array" ref="T1244">_xlfn.IFS(F1244&lt;=2,"0-2 Years",F1244&lt;=5,"3-5 Years",F1244&lt;=8,"6-8 Years",TRUE,"9-10 Years")</f>
        <v>3-5 Years</v>
      </c>
      <c r="U1244" t="str" cm="1">
        <f t="array" ref="U1244">_xlfn.IFS(P1244&gt;60,"High Risk",P1244&gt;30,"Medium Risk",TRUE,"Low Risk")</f>
        <v>High Risk</v>
      </c>
      <c r="V1244">
        <f t="shared" si="19"/>
        <v>2</v>
      </c>
    </row>
    <row r="1245" spans="1:22" hidden="1" x14ac:dyDescent="0.2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 s="2">
        <v>146580.69</v>
      </c>
      <c r="H1245">
        <v>1</v>
      </c>
      <c r="I1245">
        <v>0</v>
      </c>
      <c r="J1245">
        <v>1</v>
      </c>
      <c r="K1245" s="1">
        <v>14633.35</v>
      </c>
      <c r="L1245">
        <v>0</v>
      </c>
      <c r="M1245">
        <v>21</v>
      </c>
      <c r="N1245">
        <v>3736</v>
      </c>
      <c r="O1245">
        <v>8</v>
      </c>
      <c r="P1245">
        <v>160</v>
      </c>
      <c r="Q1245">
        <v>0.38095238095238093</v>
      </c>
      <c r="R1245">
        <v>78456</v>
      </c>
      <c r="S1245" t="str" cm="1">
        <f t="array" ref="S1245">_xlfn.IFS(E1248&lt;30,"18-29",E1248&lt;45,"30-44",TRUE,"45+")</f>
        <v>45+</v>
      </c>
      <c r="T1245" t="str" cm="1">
        <f t="array" ref="T1245">_xlfn.IFS(F1245&lt;=2,"0-2 Years",F1245&lt;=5,"3-5 Years",F1245&lt;=8,"6-8 Years",TRUE,"9-10 Years")</f>
        <v>6-8 Years</v>
      </c>
      <c r="U1245" t="str" cm="1">
        <f t="array" ref="U1245">_xlfn.IFS(P1245&gt;60,"High Risk",P1245&gt;30,"Medium Risk",TRUE,"Low Risk")</f>
        <v>High Risk</v>
      </c>
      <c r="V1245">
        <f t="shared" si="19"/>
        <v>2</v>
      </c>
    </row>
    <row r="1246" spans="1:22" hidden="1" x14ac:dyDescent="0.2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 s="2">
        <v>132122.42000000001</v>
      </c>
      <c r="H1246">
        <v>2</v>
      </c>
      <c r="I1246">
        <v>0</v>
      </c>
      <c r="J1246">
        <v>0</v>
      </c>
      <c r="K1246" s="1">
        <v>31730.32</v>
      </c>
      <c r="L1246">
        <v>0</v>
      </c>
      <c r="M1246">
        <v>22</v>
      </c>
      <c r="N1246">
        <v>4349</v>
      </c>
      <c r="O1246">
        <v>3</v>
      </c>
      <c r="P1246">
        <v>68</v>
      </c>
      <c r="Q1246">
        <v>0.13636363636363635</v>
      </c>
      <c r="R1246">
        <v>95678</v>
      </c>
      <c r="S1246" t="str" cm="1">
        <f t="array" ref="S1246">_xlfn.IFS(E1249&lt;30,"18-29",E1249&lt;45,"30-44",TRUE,"45+")</f>
        <v>18-29</v>
      </c>
      <c r="T1246" t="str" cm="1">
        <f t="array" ref="T1246">_xlfn.IFS(F1246&lt;=2,"0-2 Years",F1246&lt;=5,"3-5 Years",F1246&lt;=8,"6-8 Years",TRUE,"9-10 Years")</f>
        <v>0-2 Years</v>
      </c>
      <c r="U1246" t="str" cm="1">
        <f t="array" ref="U1246">_xlfn.IFS(P1246&gt;60,"High Risk",P1246&gt;30,"Medium Risk",TRUE,"Low Risk")</f>
        <v>High Risk</v>
      </c>
      <c r="V1246">
        <f t="shared" si="19"/>
        <v>4</v>
      </c>
    </row>
    <row r="1247" spans="1:22" hidden="1" x14ac:dyDescent="0.2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 s="2">
        <v>81553.929999999993</v>
      </c>
      <c r="H1247">
        <v>1</v>
      </c>
      <c r="I1247">
        <v>1</v>
      </c>
      <c r="J1247">
        <v>0</v>
      </c>
      <c r="K1247" s="1">
        <v>20063.63</v>
      </c>
      <c r="L1247">
        <v>1</v>
      </c>
      <c r="M1247">
        <v>1</v>
      </c>
      <c r="N1247">
        <v>1011</v>
      </c>
      <c r="O1247">
        <v>2</v>
      </c>
      <c r="P1247">
        <v>118</v>
      </c>
      <c r="Q1247">
        <v>1</v>
      </c>
      <c r="R1247">
        <v>1011</v>
      </c>
      <c r="S1247" t="str" cm="1">
        <f t="array" ref="S1247">_xlfn.IFS(E1250&lt;30,"18-29",E1250&lt;45,"30-44",TRUE,"45+")</f>
        <v>18-29</v>
      </c>
      <c r="T1247" t="str" cm="1">
        <f t="array" ref="T1247">_xlfn.IFS(F1247&lt;=2,"0-2 Years",F1247&lt;=5,"3-5 Years",F1247&lt;=8,"6-8 Years",TRUE,"9-10 Years")</f>
        <v>9-10 Years</v>
      </c>
      <c r="U1247" t="str" cm="1">
        <f t="array" ref="U1247">_xlfn.IFS(P1247&gt;60,"High Risk",P1247&gt;30,"Medium Risk",TRUE,"Low Risk")</f>
        <v>High Risk</v>
      </c>
      <c r="V1247">
        <f t="shared" si="19"/>
        <v>5</v>
      </c>
    </row>
    <row r="1248" spans="1:22" hidden="1" x14ac:dyDescent="0.2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 s="2">
        <v>0</v>
      </c>
      <c r="H1248">
        <v>2</v>
      </c>
      <c r="I1248">
        <v>1</v>
      </c>
      <c r="J1248">
        <v>1</v>
      </c>
      <c r="K1248" s="1">
        <v>99792.82</v>
      </c>
      <c r="L1248">
        <v>0</v>
      </c>
      <c r="M1248">
        <v>8</v>
      </c>
      <c r="N1248">
        <v>3056</v>
      </c>
      <c r="O1248">
        <v>5</v>
      </c>
      <c r="P1248">
        <v>65</v>
      </c>
      <c r="Q1248">
        <v>0.625</v>
      </c>
      <c r="R1248">
        <v>24448</v>
      </c>
      <c r="S1248" t="str" cm="1">
        <f t="array" ref="S1248">_xlfn.IFS(E1251&lt;30,"18-29",E1251&lt;45,"30-44",TRUE,"45+")</f>
        <v>18-29</v>
      </c>
      <c r="T1248" t="str" cm="1">
        <f t="array" ref="T1248">_xlfn.IFS(F1248&lt;=2,"0-2 Years",F1248&lt;=5,"3-5 Years",F1248&lt;=8,"6-8 Years",TRUE,"9-10 Years")</f>
        <v>6-8 Years</v>
      </c>
      <c r="U1248" t="str" cm="1">
        <f t="array" ref="U1248">_xlfn.IFS(P1248&gt;60,"High Risk",P1248&gt;30,"Medium Risk",TRUE,"Low Risk")</f>
        <v>High Risk</v>
      </c>
      <c r="V1248">
        <f t="shared" si="19"/>
        <v>4</v>
      </c>
    </row>
    <row r="1249" spans="1:22" x14ac:dyDescent="0.2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 s="2">
        <v>0</v>
      </c>
      <c r="H1249">
        <v>2</v>
      </c>
      <c r="I1249">
        <v>1</v>
      </c>
      <c r="J1249">
        <v>0</v>
      </c>
      <c r="K1249" s="1">
        <v>37654.31</v>
      </c>
      <c r="L1249">
        <v>0</v>
      </c>
      <c r="M1249">
        <v>20</v>
      </c>
      <c r="N1249">
        <v>3508</v>
      </c>
      <c r="O1249">
        <v>2</v>
      </c>
      <c r="P1249">
        <v>91</v>
      </c>
      <c r="Q1249">
        <v>0.1</v>
      </c>
      <c r="R1249">
        <v>70160</v>
      </c>
      <c r="S1249" t="str" cm="1">
        <f t="array" ref="S1249">_xlfn.IFS(E1252&lt;30,"18-29",E1252&lt;45,"30-44",TRUE,"45+")</f>
        <v>30-44</v>
      </c>
      <c r="T1249" t="str" cm="1">
        <f t="array" ref="T1249">_xlfn.IFS(F1249&lt;=2,"0-2 Years",F1249&lt;=5,"3-5 Years",F1249&lt;=8,"6-8 Years",TRUE,"9-10 Years")</f>
        <v>6-8 Years</v>
      </c>
      <c r="U1249" t="str" cm="1">
        <f t="array" ref="U1249">_xlfn.IFS(P1249&gt;60,"High Risk",P1249&gt;30,"Medium Risk",TRUE,"Low Risk")</f>
        <v>High Risk</v>
      </c>
      <c r="V1249">
        <f t="shared" si="19"/>
        <v>6</v>
      </c>
    </row>
    <row r="1250" spans="1:22" hidden="1" x14ac:dyDescent="0.2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 s="2">
        <v>0</v>
      </c>
      <c r="H1250">
        <v>2</v>
      </c>
      <c r="I1250">
        <v>1</v>
      </c>
      <c r="J1250">
        <v>1</v>
      </c>
      <c r="K1250" s="1">
        <v>192449.02</v>
      </c>
      <c r="L1250">
        <v>0</v>
      </c>
      <c r="M1250">
        <v>28</v>
      </c>
      <c r="N1250">
        <v>2247</v>
      </c>
      <c r="O1250">
        <v>4</v>
      </c>
      <c r="P1250">
        <v>144</v>
      </c>
      <c r="Q1250">
        <v>0.14285714285714285</v>
      </c>
      <c r="R1250">
        <v>62916</v>
      </c>
      <c r="S1250" t="str" cm="1">
        <f t="array" ref="S1250">_xlfn.IFS(E1253&lt;30,"18-29",E1253&lt;45,"30-44",TRUE,"45+")</f>
        <v>30-44</v>
      </c>
      <c r="T1250" t="str" cm="1">
        <f t="array" ref="T1250">_xlfn.IFS(F1250&lt;=2,"0-2 Years",F1250&lt;=5,"3-5 Years",F1250&lt;=8,"6-8 Years",TRUE,"9-10 Years")</f>
        <v>3-5 Years</v>
      </c>
      <c r="U1250" t="str" cm="1">
        <f t="array" ref="U1250">_xlfn.IFS(P1250&gt;60,"High Risk",P1250&gt;30,"Medium Risk",TRUE,"Low Risk")</f>
        <v>High Risk</v>
      </c>
      <c r="V1250">
        <f t="shared" si="19"/>
        <v>3</v>
      </c>
    </row>
    <row r="1251" spans="1:22" hidden="1" x14ac:dyDescent="0.2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 s="2">
        <v>0</v>
      </c>
      <c r="H1251">
        <v>2</v>
      </c>
      <c r="I1251">
        <v>1</v>
      </c>
      <c r="J1251">
        <v>1</v>
      </c>
      <c r="K1251" s="1">
        <v>181208.47</v>
      </c>
      <c r="L1251">
        <v>0</v>
      </c>
      <c r="M1251">
        <v>5</v>
      </c>
      <c r="N1251">
        <v>3074</v>
      </c>
      <c r="O1251">
        <v>9</v>
      </c>
      <c r="P1251">
        <v>36</v>
      </c>
      <c r="Q1251">
        <v>1</v>
      </c>
      <c r="R1251">
        <v>15370</v>
      </c>
      <c r="S1251" t="str" cm="1">
        <f t="array" ref="S1251">_xlfn.IFS(E1254&lt;30,"18-29",E1254&lt;45,"30-44",TRUE,"45+")</f>
        <v>45+</v>
      </c>
      <c r="T1251" t="str" cm="1">
        <f t="array" ref="T1251">_xlfn.IFS(F1251&lt;=2,"0-2 Years",F1251&lt;=5,"3-5 Years",F1251&lt;=8,"6-8 Years",TRUE,"9-10 Years")</f>
        <v>3-5 Years</v>
      </c>
      <c r="U1251" t="str" cm="1">
        <f t="array" ref="U1251">_xlfn.IFS(P1251&gt;60,"High Risk",P1251&gt;30,"Medium Risk",TRUE,"Low Risk")</f>
        <v>Medium Risk</v>
      </c>
      <c r="V1251">
        <f t="shared" si="19"/>
        <v>3</v>
      </c>
    </row>
    <row r="1252" spans="1:22" hidden="1" x14ac:dyDescent="0.2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 s="2">
        <v>175214.71</v>
      </c>
      <c r="H1252">
        <v>1</v>
      </c>
      <c r="I1252">
        <v>1</v>
      </c>
      <c r="J1252">
        <v>1</v>
      </c>
      <c r="K1252" s="1">
        <v>155165.60999999999</v>
      </c>
      <c r="L1252">
        <v>0</v>
      </c>
      <c r="M1252">
        <v>15</v>
      </c>
      <c r="N1252">
        <v>3430</v>
      </c>
      <c r="O1252">
        <v>3</v>
      </c>
      <c r="P1252">
        <v>143</v>
      </c>
      <c r="Q1252">
        <v>0.2</v>
      </c>
      <c r="R1252">
        <v>51450</v>
      </c>
      <c r="S1252" t="str" cm="1">
        <f t="array" ref="S1252">_xlfn.IFS(E1255&lt;30,"18-29",E1255&lt;45,"30-44",TRUE,"45+")</f>
        <v>45+</v>
      </c>
      <c r="T1252" t="str" cm="1">
        <f t="array" ref="T1252">_xlfn.IFS(F1252&lt;=2,"0-2 Years",F1252&lt;=5,"3-5 Years",F1252&lt;=8,"6-8 Years",TRUE,"9-10 Years")</f>
        <v>3-5 Years</v>
      </c>
      <c r="U1252" t="str" cm="1">
        <f t="array" ref="U1252">_xlfn.IFS(P1252&gt;60,"High Risk",P1252&gt;30,"Medium Risk",TRUE,"Low Risk")</f>
        <v>High Risk</v>
      </c>
      <c r="V1252">
        <f t="shared" si="19"/>
        <v>2</v>
      </c>
    </row>
    <row r="1253" spans="1:22" hidden="1" x14ac:dyDescent="0.2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 s="2">
        <v>125534.51</v>
      </c>
      <c r="H1253">
        <v>1</v>
      </c>
      <c r="I1253">
        <v>1</v>
      </c>
      <c r="J1253">
        <v>0</v>
      </c>
      <c r="K1253" s="1">
        <v>121504.18</v>
      </c>
      <c r="L1253">
        <v>1</v>
      </c>
      <c r="M1253">
        <v>4</v>
      </c>
      <c r="N1253">
        <v>3362</v>
      </c>
      <c r="O1253">
        <v>9</v>
      </c>
      <c r="P1253">
        <v>78</v>
      </c>
      <c r="Q1253">
        <v>1</v>
      </c>
      <c r="R1253">
        <v>13448</v>
      </c>
      <c r="S1253" t="str" cm="1">
        <f t="array" ref="S1253">_xlfn.IFS(E1256&lt;30,"18-29",E1256&lt;45,"30-44",TRUE,"45+")</f>
        <v>45+</v>
      </c>
      <c r="T1253" t="str" cm="1">
        <f t="array" ref="T1253">_xlfn.IFS(F1253&lt;=2,"0-2 Years",F1253&lt;=5,"3-5 Years",F1253&lt;=8,"6-8 Years",TRUE,"9-10 Years")</f>
        <v>9-10 Years</v>
      </c>
      <c r="U1253" t="str" cm="1">
        <f t="array" ref="U1253">_xlfn.IFS(P1253&gt;60,"High Risk",P1253&gt;30,"Medium Risk",TRUE,"Low Risk")</f>
        <v>High Risk</v>
      </c>
      <c r="V1253">
        <f t="shared" si="19"/>
        <v>5</v>
      </c>
    </row>
    <row r="1254" spans="1:22" hidden="1" x14ac:dyDescent="0.2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 s="2">
        <v>97705.99</v>
      </c>
      <c r="H1254">
        <v>1</v>
      </c>
      <c r="I1254">
        <v>1</v>
      </c>
      <c r="J1254">
        <v>1</v>
      </c>
      <c r="K1254" s="1">
        <v>61569.07</v>
      </c>
      <c r="L1254">
        <v>0</v>
      </c>
      <c r="M1254">
        <v>10</v>
      </c>
      <c r="N1254">
        <v>1973</v>
      </c>
      <c r="O1254">
        <v>0</v>
      </c>
      <c r="P1254">
        <v>147</v>
      </c>
      <c r="Q1254">
        <v>0</v>
      </c>
      <c r="R1254">
        <v>19730</v>
      </c>
      <c r="S1254" t="str" cm="1">
        <f t="array" ref="S1254">_xlfn.IFS(E1257&lt;30,"18-29",E1257&lt;45,"30-44",TRUE,"45+")</f>
        <v>45+</v>
      </c>
      <c r="T1254" t="str" cm="1">
        <f t="array" ref="T1254">_xlfn.IFS(F1254&lt;=2,"0-2 Years",F1254&lt;=5,"3-5 Years",F1254&lt;=8,"6-8 Years",TRUE,"9-10 Years")</f>
        <v>3-5 Years</v>
      </c>
      <c r="U1254" t="str" cm="1">
        <f t="array" ref="U1254">_xlfn.IFS(P1254&gt;60,"High Risk",P1254&gt;30,"Medium Risk",TRUE,"Low Risk")</f>
        <v>High Risk</v>
      </c>
      <c r="V1254">
        <f t="shared" si="19"/>
        <v>3</v>
      </c>
    </row>
    <row r="1255" spans="1:22" hidden="1" x14ac:dyDescent="0.2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 s="2">
        <v>126817.65</v>
      </c>
      <c r="H1255">
        <v>2</v>
      </c>
      <c r="I1255">
        <v>1</v>
      </c>
      <c r="J1255">
        <v>0</v>
      </c>
      <c r="K1255" s="1">
        <v>123269.71</v>
      </c>
      <c r="L1255">
        <v>0</v>
      </c>
      <c r="M1255">
        <v>10</v>
      </c>
      <c r="N1255">
        <v>3559</v>
      </c>
      <c r="O1255">
        <v>1</v>
      </c>
      <c r="P1255">
        <v>119</v>
      </c>
      <c r="Q1255">
        <v>0.1</v>
      </c>
      <c r="R1255">
        <v>35590</v>
      </c>
      <c r="S1255" t="str" cm="1">
        <f t="array" ref="S1255">_xlfn.IFS(E1258&lt;30,"18-29",E1258&lt;45,"30-44",TRUE,"45+")</f>
        <v>30-44</v>
      </c>
      <c r="T1255" t="str" cm="1">
        <f t="array" ref="T1255">_xlfn.IFS(F1255&lt;=2,"0-2 Years",F1255&lt;=5,"3-5 Years",F1255&lt;=8,"6-8 Years",TRUE,"9-10 Years")</f>
        <v>3-5 Years</v>
      </c>
      <c r="U1255" t="str" cm="1">
        <f t="array" ref="U1255">_xlfn.IFS(P1255&gt;60,"High Risk",P1255&gt;30,"Medium Risk",TRUE,"Low Risk")</f>
        <v>High Risk</v>
      </c>
      <c r="V1255">
        <f t="shared" si="19"/>
        <v>4</v>
      </c>
    </row>
    <row r="1256" spans="1:22" hidden="1" x14ac:dyDescent="0.2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 s="2">
        <v>46870.43</v>
      </c>
      <c r="H1256">
        <v>4</v>
      </c>
      <c r="I1256">
        <v>1</v>
      </c>
      <c r="J1256">
        <v>0</v>
      </c>
      <c r="K1256" s="1">
        <v>31272.14</v>
      </c>
      <c r="L1256">
        <v>1</v>
      </c>
      <c r="M1256">
        <v>13</v>
      </c>
      <c r="N1256">
        <v>4554</v>
      </c>
      <c r="O1256">
        <v>7</v>
      </c>
      <c r="P1256">
        <v>156</v>
      </c>
      <c r="Q1256">
        <v>0.53846153846153844</v>
      </c>
      <c r="R1256">
        <v>59202</v>
      </c>
      <c r="S1256" t="str" cm="1">
        <f t="array" ref="S1256">_xlfn.IFS(E1259&lt;30,"18-29",E1259&lt;45,"30-44",TRUE,"45+")</f>
        <v>30-44</v>
      </c>
      <c r="T1256" t="str" cm="1">
        <f t="array" ref="T1256">_xlfn.IFS(F1256&lt;=2,"0-2 Years",F1256&lt;=5,"3-5 Years",F1256&lt;=8,"6-8 Years",TRUE,"9-10 Years")</f>
        <v>0-2 Years</v>
      </c>
      <c r="U1256" t="str" cm="1">
        <f t="array" ref="U1256">_xlfn.IFS(P1256&gt;60,"High Risk",P1256&gt;30,"Medium Risk",TRUE,"Low Risk")</f>
        <v>High Risk</v>
      </c>
      <c r="V1256">
        <f t="shared" si="19"/>
        <v>5</v>
      </c>
    </row>
    <row r="1257" spans="1:22" hidden="1" x14ac:dyDescent="0.2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 s="2">
        <v>0</v>
      </c>
      <c r="H1257">
        <v>2</v>
      </c>
      <c r="I1257">
        <v>1</v>
      </c>
      <c r="J1257">
        <v>1</v>
      </c>
      <c r="K1257" s="1">
        <v>62825.03</v>
      </c>
      <c r="L1257">
        <v>0</v>
      </c>
      <c r="M1257">
        <v>1</v>
      </c>
      <c r="N1257">
        <v>307</v>
      </c>
      <c r="O1257">
        <v>7</v>
      </c>
      <c r="P1257">
        <v>180</v>
      </c>
      <c r="Q1257">
        <v>1</v>
      </c>
      <c r="R1257">
        <v>307</v>
      </c>
      <c r="S1257" t="str" cm="1">
        <f t="array" ref="S1257">_xlfn.IFS(E1260&lt;30,"18-29",E1260&lt;45,"30-44",TRUE,"45+")</f>
        <v>30-44</v>
      </c>
      <c r="T1257" t="str" cm="1">
        <f t="array" ref="T1257">_xlfn.IFS(F1257&lt;=2,"0-2 Years",F1257&lt;=5,"3-5 Years",F1257&lt;=8,"6-8 Years",TRUE,"9-10 Years")</f>
        <v>3-5 Years</v>
      </c>
      <c r="U1257" t="str" cm="1">
        <f t="array" ref="U1257">_xlfn.IFS(P1257&gt;60,"High Risk",P1257&gt;30,"Medium Risk",TRUE,"Low Risk")</f>
        <v>High Risk</v>
      </c>
      <c r="V1257">
        <f t="shared" si="19"/>
        <v>4</v>
      </c>
    </row>
    <row r="1258" spans="1:22" hidden="1" x14ac:dyDescent="0.2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 s="2">
        <v>120094.93</v>
      </c>
      <c r="H1258">
        <v>1</v>
      </c>
      <c r="I1258">
        <v>1</v>
      </c>
      <c r="J1258">
        <v>0</v>
      </c>
      <c r="K1258" s="1">
        <v>184056.45</v>
      </c>
      <c r="L1258">
        <v>0</v>
      </c>
      <c r="M1258">
        <v>26</v>
      </c>
      <c r="N1258">
        <v>3868</v>
      </c>
      <c r="O1258">
        <v>5</v>
      </c>
      <c r="P1258">
        <v>126</v>
      </c>
      <c r="Q1258">
        <v>0.19230769230769232</v>
      </c>
      <c r="R1258">
        <v>100568</v>
      </c>
      <c r="S1258" t="str" cm="1">
        <f t="array" ref="S1258">_xlfn.IFS(E1261&lt;30,"18-29",E1261&lt;45,"30-44",TRUE,"45+")</f>
        <v>30-44</v>
      </c>
      <c r="T1258" t="str" cm="1">
        <f t="array" ref="T1258">_xlfn.IFS(F1258&lt;=2,"0-2 Years",F1258&lt;=5,"3-5 Years",F1258&lt;=8,"6-8 Years",TRUE,"9-10 Years")</f>
        <v>9-10 Years</v>
      </c>
      <c r="U1258" t="str" cm="1">
        <f t="array" ref="U1258">_xlfn.IFS(P1258&gt;60,"High Risk",P1258&gt;30,"Medium Risk",TRUE,"Low Risk")</f>
        <v>High Risk</v>
      </c>
      <c r="V1258">
        <f t="shared" si="19"/>
        <v>5</v>
      </c>
    </row>
    <row r="1259" spans="1:22" hidden="1" x14ac:dyDescent="0.2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 s="2">
        <v>0</v>
      </c>
      <c r="H1259">
        <v>2</v>
      </c>
      <c r="I1259">
        <v>1</v>
      </c>
      <c r="J1259">
        <v>1</v>
      </c>
      <c r="K1259" s="1">
        <v>48924.73</v>
      </c>
      <c r="L1259">
        <v>0</v>
      </c>
      <c r="M1259">
        <v>15</v>
      </c>
      <c r="N1259">
        <v>1451</v>
      </c>
      <c r="O1259">
        <v>8</v>
      </c>
      <c r="P1259">
        <v>115</v>
      </c>
      <c r="Q1259">
        <v>0.53333333333333333</v>
      </c>
      <c r="R1259">
        <v>21765</v>
      </c>
      <c r="S1259" t="str" cm="1">
        <f t="array" ref="S1259">_xlfn.IFS(E1262&lt;30,"18-29",E1262&lt;45,"30-44",TRUE,"45+")</f>
        <v>18-29</v>
      </c>
      <c r="T1259" t="str" cm="1">
        <f t="array" ref="T1259">_xlfn.IFS(F1259&lt;=2,"0-2 Years",F1259&lt;=5,"3-5 Years",F1259&lt;=8,"6-8 Years",TRUE,"9-10 Years")</f>
        <v>3-5 Years</v>
      </c>
      <c r="U1259" t="str" cm="1">
        <f t="array" ref="U1259">_xlfn.IFS(P1259&gt;60,"High Risk",P1259&gt;30,"Medium Risk",TRUE,"Low Risk")</f>
        <v>High Risk</v>
      </c>
      <c r="V1259">
        <f t="shared" si="19"/>
        <v>3</v>
      </c>
    </row>
    <row r="1260" spans="1:22" x14ac:dyDescent="0.2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 s="2">
        <v>0</v>
      </c>
      <c r="H1260">
        <v>2</v>
      </c>
      <c r="I1260">
        <v>1</v>
      </c>
      <c r="J1260">
        <v>0</v>
      </c>
      <c r="K1260" s="1">
        <v>191111.02</v>
      </c>
      <c r="L1260">
        <v>0</v>
      </c>
      <c r="M1260">
        <v>27</v>
      </c>
      <c r="N1260">
        <v>4293</v>
      </c>
      <c r="O1260">
        <v>3</v>
      </c>
      <c r="P1260">
        <v>45</v>
      </c>
      <c r="Q1260">
        <v>0.1111111111111111</v>
      </c>
      <c r="R1260">
        <v>115911</v>
      </c>
      <c r="S1260" t="str" cm="1">
        <f t="array" ref="S1260">_xlfn.IFS(E1263&lt;30,"18-29",E1263&lt;45,"30-44",TRUE,"45+")</f>
        <v>30-44</v>
      </c>
      <c r="T1260" t="str" cm="1">
        <f t="array" ref="T1260">_xlfn.IFS(F1260&lt;=2,"0-2 Years",F1260&lt;=5,"3-5 Years",F1260&lt;=8,"6-8 Years",TRUE,"9-10 Years")</f>
        <v>3-5 Years</v>
      </c>
      <c r="U1260" t="str" cm="1">
        <f t="array" ref="U1260">_xlfn.IFS(P1260&gt;60,"High Risk",P1260&gt;30,"Medium Risk",TRUE,"Low Risk")</f>
        <v>Medium Risk</v>
      </c>
      <c r="V1260">
        <f t="shared" si="19"/>
        <v>6</v>
      </c>
    </row>
    <row r="1261" spans="1:22" hidden="1" x14ac:dyDescent="0.2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 s="2">
        <v>104356.94</v>
      </c>
      <c r="H1261">
        <v>2</v>
      </c>
      <c r="I1261">
        <v>0</v>
      </c>
      <c r="J1261">
        <v>1</v>
      </c>
      <c r="K1261" s="1">
        <v>54184.06</v>
      </c>
      <c r="L1261">
        <v>0</v>
      </c>
      <c r="M1261">
        <v>30</v>
      </c>
      <c r="N1261">
        <v>4773</v>
      </c>
      <c r="O1261">
        <v>6</v>
      </c>
      <c r="P1261">
        <v>139</v>
      </c>
      <c r="Q1261">
        <v>0.2</v>
      </c>
      <c r="R1261">
        <v>143190</v>
      </c>
      <c r="S1261" t="str" cm="1">
        <f t="array" ref="S1261">_xlfn.IFS(E1264&lt;30,"18-29",E1264&lt;45,"30-44",TRUE,"45+")</f>
        <v>30-44</v>
      </c>
      <c r="T1261" t="str" cm="1">
        <f t="array" ref="T1261">_xlfn.IFS(F1261&lt;=2,"0-2 Years",F1261&lt;=5,"3-5 Years",F1261&lt;=8,"6-8 Years",TRUE,"9-10 Years")</f>
        <v>0-2 Years</v>
      </c>
      <c r="U1261" t="str" cm="1">
        <f t="array" ref="U1261">_xlfn.IFS(P1261&gt;60,"High Risk",P1261&gt;30,"Medium Risk",TRUE,"Low Risk")</f>
        <v>High Risk</v>
      </c>
      <c r="V1261">
        <f t="shared" si="19"/>
        <v>1</v>
      </c>
    </row>
    <row r="1262" spans="1:22" hidden="1" x14ac:dyDescent="0.2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 s="2">
        <v>147004.34</v>
      </c>
      <c r="H1262">
        <v>1</v>
      </c>
      <c r="I1262">
        <v>1</v>
      </c>
      <c r="J1262">
        <v>0</v>
      </c>
      <c r="K1262" s="1">
        <v>64381.33</v>
      </c>
      <c r="L1262">
        <v>1</v>
      </c>
      <c r="M1262">
        <v>7</v>
      </c>
      <c r="N1262">
        <v>383</v>
      </c>
      <c r="O1262">
        <v>8</v>
      </c>
      <c r="P1262">
        <v>102</v>
      </c>
      <c r="Q1262">
        <v>1</v>
      </c>
      <c r="R1262">
        <v>2681</v>
      </c>
      <c r="S1262" t="str" cm="1">
        <f t="array" ref="S1262">_xlfn.IFS(E1265&lt;30,"18-29",E1265&lt;45,"30-44",TRUE,"45+")</f>
        <v>30-44</v>
      </c>
      <c r="T1262" t="str" cm="1">
        <f t="array" ref="T1262">_xlfn.IFS(F1262&lt;=2,"0-2 Years",F1262&lt;=5,"3-5 Years",F1262&lt;=8,"6-8 Years",TRUE,"9-10 Years")</f>
        <v>3-5 Years</v>
      </c>
      <c r="U1262" t="str" cm="1">
        <f t="array" ref="U1262">_xlfn.IFS(P1262&gt;60,"High Risk",P1262&gt;30,"Medium Risk",TRUE,"Low Risk")</f>
        <v>High Risk</v>
      </c>
      <c r="V1262">
        <f t="shared" si="19"/>
        <v>5</v>
      </c>
    </row>
    <row r="1263" spans="1:22" hidden="1" x14ac:dyDescent="0.2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 s="2">
        <v>73023.17</v>
      </c>
      <c r="H1263">
        <v>2</v>
      </c>
      <c r="I1263">
        <v>1</v>
      </c>
      <c r="J1263">
        <v>0</v>
      </c>
      <c r="K1263" s="1">
        <v>78770.86</v>
      </c>
      <c r="L1263">
        <v>0</v>
      </c>
      <c r="M1263">
        <v>25</v>
      </c>
      <c r="N1263">
        <v>1920</v>
      </c>
      <c r="O1263">
        <v>3</v>
      </c>
      <c r="P1263">
        <v>164</v>
      </c>
      <c r="Q1263">
        <v>0.12</v>
      </c>
      <c r="R1263">
        <v>48000</v>
      </c>
      <c r="S1263" t="str" cm="1">
        <f t="array" ref="S1263">_xlfn.IFS(E1266&lt;30,"18-29",E1266&lt;45,"30-44",TRUE,"45+")</f>
        <v>30-44</v>
      </c>
      <c r="T1263" t="str" cm="1">
        <f t="array" ref="T1263">_xlfn.IFS(F1263&lt;=2,"0-2 Years",F1263&lt;=5,"3-5 Years",F1263&lt;=8,"6-8 Years",TRUE,"9-10 Years")</f>
        <v>6-8 Years</v>
      </c>
      <c r="U1263" t="str" cm="1">
        <f t="array" ref="U1263">_xlfn.IFS(P1263&gt;60,"High Risk",P1263&gt;30,"Medium Risk",TRUE,"Low Risk")</f>
        <v>High Risk</v>
      </c>
      <c r="V1263">
        <f t="shared" si="19"/>
        <v>3</v>
      </c>
    </row>
    <row r="1264" spans="1:22" hidden="1" x14ac:dyDescent="0.2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 s="2">
        <v>173432.55</v>
      </c>
      <c r="H1264">
        <v>1</v>
      </c>
      <c r="I1264">
        <v>0</v>
      </c>
      <c r="J1264">
        <v>1</v>
      </c>
      <c r="K1264" s="1">
        <v>116766.79</v>
      </c>
      <c r="L1264">
        <v>0</v>
      </c>
      <c r="M1264">
        <v>6</v>
      </c>
      <c r="N1264">
        <v>1834</v>
      </c>
      <c r="O1264">
        <v>5</v>
      </c>
      <c r="P1264">
        <v>107</v>
      </c>
      <c r="Q1264">
        <v>0.83333333333333337</v>
      </c>
      <c r="R1264">
        <v>11004</v>
      </c>
      <c r="S1264" t="str" cm="1">
        <f t="array" ref="S1264">_xlfn.IFS(E1267&lt;30,"18-29",E1267&lt;45,"30-44",TRUE,"45+")</f>
        <v>45+</v>
      </c>
      <c r="T1264" t="str" cm="1">
        <f t="array" ref="T1264">_xlfn.IFS(F1264&lt;=2,"0-2 Years",F1264&lt;=5,"3-5 Years",F1264&lt;=8,"6-8 Years",TRUE,"9-10 Years")</f>
        <v>0-2 Years</v>
      </c>
      <c r="U1264" t="str" cm="1">
        <f t="array" ref="U1264">_xlfn.IFS(P1264&gt;60,"High Risk",P1264&gt;30,"Medium Risk",TRUE,"Low Risk")</f>
        <v>High Risk</v>
      </c>
      <c r="V1264">
        <f t="shared" si="19"/>
        <v>3</v>
      </c>
    </row>
    <row r="1265" spans="1:22" hidden="1" x14ac:dyDescent="0.2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 s="2">
        <v>165679.92000000001</v>
      </c>
      <c r="H1265">
        <v>1</v>
      </c>
      <c r="I1265">
        <v>0</v>
      </c>
      <c r="J1265">
        <v>0</v>
      </c>
      <c r="K1265" s="1">
        <v>32916.29</v>
      </c>
      <c r="L1265">
        <v>0</v>
      </c>
      <c r="M1265">
        <v>11</v>
      </c>
      <c r="N1265">
        <v>2401</v>
      </c>
      <c r="O1265">
        <v>2</v>
      </c>
      <c r="P1265">
        <v>100</v>
      </c>
      <c r="Q1265">
        <v>0.18181818181818182</v>
      </c>
      <c r="R1265">
        <v>26411</v>
      </c>
      <c r="S1265" t="str" cm="1">
        <f t="array" ref="S1265">_xlfn.IFS(E1268&lt;30,"18-29",E1268&lt;45,"30-44",TRUE,"45+")</f>
        <v>30-44</v>
      </c>
      <c r="T1265" t="str" cm="1">
        <f t="array" ref="T1265">_xlfn.IFS(F1265&lt;=2,"0-2 Years",F1265&lt;=5,"3-5 Years",F1265&lt;=8,"6-8 Years",TRUE,"9-10 Years")</f>
        <v>6-8 Years</v>
      </c>
      <c r="U1265" t="str" cm="1">
        <f t="array" ref="U1265">_xlfn.IFS(P1265&gt;60,"High Risk",P1265&gt;30,"Medium Risk",TRUE,"Low Risk")</f>
        <v>High Risk</v>
      </c>
      <c r="V1265">
        <f t="shared" si="19"/>
        <v>5</v>
      </c>
    </row>
    <row r="1266" spans="1:22" hidden="1" x14ac:dyDescent="0.2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 s="2">
        <v>104678.62</v>
      </c>
      <c r="H1266">
        <v>1</v>
      </c>
      <c r="I1266">
        <v>0</v>
      </c>
      <c r="J1266">
        <v>1</v>
      </c>
      <c r="K1266" s="1">
        <v>50972.6</v>
      </c>
      <c r="L1266">
        <v>0</v>
      </c>
      <c r="M1266">
        <v>15</v>
      </c>
      <c r="N1266">
        <v>4538</v>
      </c>
      <c r="O1266">
        <v>3</v>
      </c>
      <c r="P1266">
        <v>169</v>
      </c>
      <c r="Q1266">
        <v>0.2</v>
      </c>
      <c r="R1266">
        <v>68070</v>
      </c>
      <c r="S1266" t="str" cm="1">
        <f t="array" ref="S1266">_xlfn.IFS(E1269&lt;30,"18-29",E1269&lt;45,"30-44",TRUE,"45+")</f>
        <v>30-44</v>
      </c>
      <c r="T1266" t="str" cm="1">
        <f t="array" ref="T1266">_xlfn.IFS(F1266&lt;=2,"0-2 Years",F1266&lt;=5,"3-5 Years",F1266&lt;=8,"6-8 Years",TRUE,"9-10 Years")</f>
        <v>9-10 Years</v>
      </c>
      <c r="U1266" t="str" cm="1">
        <f t="array" ref="U1266">_xlfn.IFS(P1266&gt;60,"High Risk",P1266&gt;30,"Medium Risk",TRUE,"Low Risk")</f>
        <v>High Risk</v>
      </c>
      <c r="V1266">
        <f t="shared" si="19"/>
        <v>2</v>
      </c>
    </row>
    <row r="1267" spans="1:22" hidden="1" x14ac:dyDescent="0.2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 s="2">
        <v>116973.26</v>
      </c>
      <c r="H1267">
        <v>3</v>
      </c>
      <c r="I1267">
        <v>1</v>
      </c>
      <c r="J1267">
        <v>0</v>
      </c>
      <c r="K1267" s="1">
        <v>122066.5</v>
      </c>
      <c r="L1267">
        <v>1</v>
      </c>
      <c r="M1267">
        <v>15</v>
      </c>
      <c r="N1267">
        <v>4821</v>
      </c>
      <c r="O1267">
        <v>4</v>
      </c>
      <c r="P1267">
        <v>61</v>
      </c>
      <c r="Q1267">
        <v>0.26666666666666666</v>
      </c>
      <c r="R1267">
        <v>72315</v>
      </c>
      <c r="S1267" t="str" cm="1">
        <f t="array" ref="S1267">_xlfn.IFS(E1270&lt;30,"18-29",E1270&lt;45,"30-44",TRUE,"45+")</f>
        <v>30-44</v>
      </c>
      <c r="T1267" t="str" cm="1">
        <f t="array" ref="T1267">_xlfn.IFS(F1267&lt;=2,"0-2 Years",F1267&lt;=5,"3-5 Years",F1267&lt;=8,"6-8 Years",TRUE,"9-10 Years")</f>
        <v>6-8 Years</v>
      </c>
      <c r="U1267" t="str" cm="1">
        <f t="array" ref="U1267">_xlfn.IFS(P1267&gt;60,"High Risk",P1267&gt;30,"Medium Risk",TRUE,"Low Risk")</f>
        <v>High Risk</v>
      </c>
      <c r="V1267">
        <f t="shared" si="19"/>
        <v>4</v>
      </c>
    </row>
    <row r="1268" spans="1:22" x14ac:dyDescent="0.2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 s="2">
        <v>0</v>
      </c>
      <c r="H1268">
        <v>1</v>
      </c>
      <c r="I1268">
        <v>1</v>
      </c>
      <c r="J1268">
        <v>0</v>
      </c>
      <c r="K1268" s="1">
        <v>65996.899999999994</v>
      </c>
      <c r="L1268">
        <v>0</v>
      </c>
      <c r="M1268">
        <v>1</v>
      </c>
      <c r="N1268">
        <v>4123</v>
      </c>
      <c r="O1268">
        <v>9</v>
      </c>
      <c r="P1268">
        <v>52</v>
      </c>
      <c r="Q1268">
        <v>1</v>
      </c>
      <c r="R1268">
        <v>4123</v>
      </c>
      <c r="S1268" t="str" cm="1">
        <f t="array" ref="S1268">_xlfn.IFS(E1271&lt;30,"18-29",E1271&lt;45,"30-44",TRUE,"45+")</f>
        <v>30-44</v>
      </c>
      <c r="T1268" t="str" cm="1">
        <f t="array" ref="T1268">_xlfn.IFS(F1268&lt;=2,"0-2 Years",F1268&lt;=5,"3-5 Years",F1268&lt;=8,"6-8 Years",TRUE,"9-10 Years")</f>
        <v>3-5 Years</v>
      </c>
      <c r="U1268" t="str" cm="1">
        <f t="array" ref="U1268">_xlfn.IFS(P1268&gt;60,"High Risk",P1268&gt;30,"Medium Risk",TRUE,"Low Risk")</f>
        <v>Medium Risk</v>
      </c>
      <c r="V1268">
        <f t="shared" si="19"/>
        <v>8</v>
      </c>
    </row>
    <row r="1269" spans="1:22" hidden="1" x14ac:dyDescent="0.2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 s="2">
        <v>126732.85</v>
      </c>
      <c r="H1269">
        <v>1</v>
      </c>
      <c r="I1269">
        <v>1</v>
      </c>
      <c r="J1269">
        <v>1</v>
      </c>
      <c r="K1269" s="1">
        <v>79577.38</v>
      </c>
      <c r="L1269">
        <v>0</v>
      </c>
      <c r="M1269">
        <v>11</v>
      </c>
      <c r="N1269">
        <v>3217</v>
      </c>
      <c r="O1269">
        <v>9</v>
      </c>
      <c r="P1269">
        <v>30</v>
      </c>
      <c r="Q1269">
        <v>0.81818181818181823</v>
      </c>
      <c r="R1269">
        <v>35387</v>
      </c>
      <c r="S1269" t="str" cm="1">
        <f t="array" ref="S1269">_xlfn.IFS(E1272&lt;30,"18-29",E1272&lt;45,"30-44",TRUE,"45+")</f>
        <v>30-44</v>
      </c>
      <c r="T1269" t="str" cm="1">
        <f t="array" ref="T1269">_xlfn.IFS(F1269&lt;=2,"0-2 Years",F1269&lt;=5,"3-5 Years",F1269&lt;=8,"6-8 Years",TRUE,"9-10 Years")</f>
        <v>0-2 Years</v>
      </c>
      <c r="U1269" t="str" cm="1">
        <f t="array" ref="U1269">_xlfn.IFS(P1269&gt;60,"High Risk",P1269&gt;30,"Medium Risk",TRUE,"Low Risk")</f>
        <v>Low Risk</v>
      </c>
      <c r="V1269">
        <f t="shared" si="19"/>
        <v>3</v>
      </c>
    </row>
    <row r="1270" spans="1:22" hidden="1" x14ac:dyDescent="0.2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 s="2">
        <v>148481.09</v>
      </c>
      <c r="H1270">
        <v>1</v>
      </c>
      <c r="I1270">
        <v>1</v>
      </c>
      <c r="J1270">
        <v>0</v>
      </c>
      <c r="K1270" s="1">
        <v>130529.13</v>
      </c>
      <c r="L1270">
        <v>0</v>
      </c>
      <c r="M1270">
        <v>29</v>
      </c>
      <c r="N1270">
        <v>431</v>
      </c>
      <c r="O1270">
        <v>2</v>
      </c>
      <c r="P1270">
        <v>156</v>
      </c>
      <c r="Q1270">
        <v>6.8965517241379309E-2</v>
      </c>
      <c r="R1270">
        <v>12499</v>
      </c>
      <c r="S1270" t="str" cm="1">
        <f t="array" ref="S1270">_xlfn.IFS(E1273&lt;30,"18-29",E1273&lt;45,"30-44",TRUE,"45+")</f>
        <v>30-44</v>
      </c>
      <c r="T1270" t="str" cm="1">
        <f t="array" ref="T1270">_xlfn.IFS(F1270&lt;=2,"0-2 Years",F1270&lt;=5,"3-5 Years",F1270&lt;=8,"6-8 Years",TRUE,"9-10 Years")</f>
        <v>6-8 Years</v>
      </c>
      <c r="U1270" t="str" cm="1">
        <f t="array" ref="U1270">_xlfn.IFS(P1270&gt;60,"High Risk",P1270&gt;30,"Medium Risk",TRUE,"Low Risk")</f>
        <v>High Risk</v>
      </c>
      <c r="V1270">
        <f t="shared" si="19"/>
        <v>5</v>
      </c>
    </row>
    <row r="1271" spans="1:22" hidden="1" x14ac:dyDescent="0.2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 s="2">
        <v>137654.04999999999</v>
      </c>
      <c r="H1271">
        <v>2</v>
      </c>
      <c r="I1271">
        <v>1</v>
      </c>
      <c r="J1271">
        <v>1</v>
      </c>
      <c r="K1271" s="1">
        <v>172629.67</v>
      </c>
      <c r="L1271">
        <v>0</v>
      </c>
      <c r="M1271">
        <v>23</v>
      </c>
      <c r="N1271">
        <v>4078</v>
      </c>
      <c r="O1271">
        <v>7</v>
      </c>
      <c r="P1271">
        <v>35</v>
      </c>
      <c r="Q1271">
        <v>0.30434782608695654</v>
      </c>
      <c r="R1271">
        <v>93794</v>
      </c>
      <c r="S1271" t="str" cm="1">
        <f t="array" ref="S1271">_xlfn.IFS(E1274&lt;30,"18-29",E1274&lt;45,"30-44",TRUE,"45+")</f>
        <v>30-44</v>
      </c>
      <c r="T1271" t="str" cm="1">
        <f t="array" ref="T1271">_xlfn.IFS(F1271&lt;=2,"0-2 Years",F1271&lt;=5,"3-5 Years",F1271&lt;=8,"6-8 Years",TRUE,"9-10 Years")</f>
        <v>3-5 Years</v>
      </c>
      <c r="U1271" t="str" cm="1">
        <f t="array" ref="U1271">_xlfn.IFS(P1271&gt;60,"High Risk",P1271&gt;30,"Medium Risk",TRUE,"Low Risk")</f>
        <v>Medium Risk</v>
      </c>
      <c r="V1271">
        <f t="shared" si="19"/>
        <v>0</v>
      </c>
    </row>
    <row r="1272" spans="1:22" hidden="1" x14ac:dyDescent="0.2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 s="2">
        <v>115315.04</v>
      </c>
      <c r="H1272">
        <v>1</v>
      </c>
      <c r="I1272">
        <v>1</v>
      </c>
      <c r="J1272">
        <v>0</v>
      </c>
      <c r="K1272" s="1">
        <v>15216.53</v>
      </c>
      <c r="L1272">
        <v>0</v>
      </c>
      <c r="M1272">
        <v>6</v>
      </c>
      <c r="N1272">
        <v>1810</v>
      </c>
      <c r="O1272">
        <v>7</v>
      </c>
      <c r="P1272">
        <v>77</v>
      </c>
      <c r="Q1272">
        <v>1</v>
      </c>
      <c r="R1272">
        <v>10860</v>
      </c>
      <c r="S1272" t="str" cm="1">
        <f t="array" ref="S1272">_xlfn.IFS(E1275&lt;30,"18-29",E1275&lt;45,"30-44",TRUE,"45+")</f>
        <v>30-44</v>
      </c>
      <c r="T1272" t="str" cm="1">
        <f t="array" ref="T1272">_xlfn.IFS(F1272&lt;=2,"0-2 Years",F1272&lt;=5,"3-5 Years",F1272&lt;=8,"6-8 Years",TRUE,"9-10 Years")</f>
        <v>6-8 Years</v>
      </c>
      <c r="U1272" t="str" cm="1">
        <f t="array" ref="U1272">_xlfn.IFS(P1272&gt;60,"High Risk",P1272&gt;30,"Medium Risk",TRUE,"Low Risk")</f>
        <v>High Risk</v>
      </c>
      <c r="V1272">
        <f t="shared" si="19"/>
        <v>5</v>
      </c>
    </row>
    <row r="1273" spans="1:22" hidden="1" x14ac:dyDescent="0.2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 s="2">
        <v>99095.73</v>
      </c>
      <c r="H1273">
        <v>1</v>
      </c>
      <c r="I1273">
        <v>1</v>
      </c>
      <c r="J1273">
        <v>1</v>
      </c>
      <c r="K1273" s="1">
        <v>17512.53</v>
      </c>
      <c r="L1273">
        <v>0</v>
      </c>
      <c r="M1273">
        <v>20</v>
      </c>
      <c r="N1273">
        <v>2583</v>
      </c>
      <c r="O1273">
        <v>8</v>
      </c>
      <c r="P1273">
        <v>130</v>
      </c>
      <c r="Q1273">
        <v>0.4</v>
      </c>
      <c r="R1273">
        <v>51660</v>
      </c>
      <c r="S1273" t="str" cm="1">
        <f t="array" ref="S1273">_xlfn.IFS(E1276&lt;30,"18-29",E1276&lt;45,"30-44",TRUE,"45+")</f>
        <v>30-44</v>
      </c>
      <c r="T1273" t="str" cm="1">
        <f t="array" ref="T1273">_xlfn.IFS(F1273&lt;=2,"0-2 Years",F1273&lt;=5,"3-5 Years",F1273&lt;=8,"6-8 Years",TRUE,"9-10 Years")</f>
        <v>0-2 Years</v>
      </c>
      <c r="U1273" t="str" cm="1">
        <f t="array" ref="U1273">_xlfn.IFS(P1273&gt;60,"High Risk",P1273&gt;30,"Medium Risk",TRUE,"Low Risk")</f>
        <v>High Risk</v>
      </c>
      <c r="V1273">
        <f t="shared" si="19"/>
        <v>3</v>
      </c>
    </row>
    <row r="1274" spans="1:22" hidden="1" x14ac:dyDescent="0.2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 s="2">
        <v>165610.41</v>
      </c>
      <c r="H1274">
        <v>2</v>
      </c>
      <c r="I1274">
        <v>0</v>
      </c>
      <c r="J1274">
        <v>0</v>
      </c>
      <c r="K1274" s="1">
        <v>131852.01</v>
      </c>
      <c r="L1274">
        <v>0</v>
      </c>
      <c r="M1274">
        <v>8</v>
      </c>
      <c r="N1274">
        <v>2161</v>
      </c>
      <c r="O1274">
        <v>10</v>
      </c>
      <c r="P1274">
        <v>169</v>
      </c>
      <c r="Q1274">
        <v>1</v>
      </c>
      <c r="R1274">
        <v>17288</v>
      </c>
      <c r="S1274" t="str" cm="1">
        <f t="array" ref="S1274">_xlfn.IFS(E1277&lt;30,"18-29",E1277&lt;45,"30-44",TRUE,"45+")</f>
        <v>30-44</v>
      </c>
      <c r="T1274" t="str" cm="1">
        <f t="array" ref="T1274">_xlfn.IFS(F1274&lt;=2,"0-2 Years",F1274&lt;=5,"3-5 Years",F1274&lt;=8,"6-8 Years",TRUE,"9-10 Years")</f>
        <v>6-8 Years</v>
      </c>
      <c r="U1274" t="str" cm="1">
        <f t="array" ref="U1274">_xlfn.IFS(P1274&gt;60,"High Risk",P1274&gt;30,"Medium Risk",TRUE,"Low Risk")</f>
        <v>High Risk</v>
      </c>
      <c r="V1274">
        <f t="shared" si="19"/>
        <v>3</v>
      </c>
    </row>
    <row r="1275" spans="1:22" x14ac:dyDescent="0.2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 s="2">
        <v>0</v>
      </c>
      <c r="H1275">
        <v>2</v>
      </c>
      <c r="I1275">
        <v>1</v>
      </c>
      <c r="J1275">
        <v>0</v>
      </c>
      <c r="K1275" s="1">
        <v>181945.52</v>
      </c>
      <c r="L1275">
        <v>1</v>
      </c>
      <c r="M1275">
        <v>15</v>
      </c>
      <c r="N1275">
        <v>2309</v>
      </c>
      <c r="O1275">
        <v>6</v>
      </c>
      <c r="P1275">
        <v>85</v>
      </c>
      <c r="Q1275">
        <v>0.4</v>
      </c>
      <c r="R1275">
        <v>34635</v>
      </c>
      <c r="S1275" t="str" cm="1">
        <f t="array" ref="S1275">_xlfn.IFS(E1278&lt;30,"18-29",E1278&lt;45,"30-44",TRUE,"45+")</f>
        <v>30-44</v>
      </c>
      <c r="T1275" t="str" cm="1">
        <f t="array" ref="T1275">_xlfn.IFS(F1275&lt;=2,"0-2 Years",F1275&lt;=5,"3-5 Years",F1275&lt;=8,"6-8 Years",TRUE,"9-10 Years")</f>
        <v>3-5 Years</v>
      </c>
      <c r="U1275" t="str" cm="1">
        <f t="array" ref="U1275">_xlfn.IFS(P1275&gt;60,"High Risk",P1275&gt;30,"Medium Risk",TRUE,"Low Risk")</f>
        <v>High Risk</v>
      </c>
      <c r="V1275">
        <f t="shared" si="19"/>
        <v>6</v>
      </c>
    </row>
    <row r="1276" spans="1:22" hidden="1" x14ac:dyDescent="0.2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 s="2">
        <v>161628.66</v>
      </c>
      <c r="H1276">
        <v>1</v>
      </c>
      <c r="I1276">
        <v>1</v>
      </c>
      <c r="J1276">
        <v>0</v>
      </c>
      <c r="K1276" s="1">
        <v>91482.5</v>
      </c>
      <c r="L1276">
        <v>0</v>
      </c>
      <c r="M1276">
        <v>17</v>
      </c>
      <c r="N1276">
        <v>1706</v>
      </c>
      <c r="O1276">
        <v>10</v>
      </c>
      <c r="P1276">
        <v>24</v>
      </c>
      <c r="Q1276">
        <v>0.58823529411764708</v>
      </c>
      <c r="R1276">
        <v>29002</v>
      </c>
      <c r="S1276" t="str" cm="1">
        <f t="array" ref="S1276">_xlfn.IFS(E1279&lt;30,"18-29",E1279&lt;45,"30-44",TRUE,"45+")</f>
        <v>30-44</v>
      </c>
      <c r="T1276" t="str" cm="1">
        <f t="array" ref="T1276">_xlfn.IFS(F1276&lt;=2,"0-2 Years",F1276&lt;=5,"3-5 Years",F1276&lt;=8,"6-8 Years",TRUE,"9-10 Years")</f>
        <v>6-8 Years</v>
      </c>
      <c r="U1276" t="str" cm="1">
        <f t="array" ref="U1276">_xlfn.IFS(P1276&gt;60,"High Risk",P1276&gt;30,"Medium Risk",TRUE,"Low Risk")</f>
        <v>Low Risk</v>
      </c>
      <c r="V1276">
        <f t="shared" si="19"/>
        <v>5</v>
      </c>
    </row>
    <row r="1277" spans="1:22" hidden="1" x14ac:dyDescent="0.2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 s="2">
        <v>146605.26999999999</v>
      </c>
      <c r="H1277">
        <v>1</v>
      </c>
      <c r="I1277">
        <v>1</v>
      </c>
      <c r="J1277">
        <v>1</v>
      </c>
      <c r="K1277" s="1">
        <v>77119.45</v>
      </c>
      <c r="L1277">
        <v>0</v>
      </c>
      <c r="M1277">
        <v>21</v>
      </c>
      <c r="N1277">
        <v>872</v>
      </c>
      <c r="O1277">
        <v>8</v>
      </c>
      <c r="P1277">
        <v>122</v>
      </c>
      <c r="Q1277">
        <v>0.38095238095238093</v>
      </c>
      <c r="R1277">
        <v>18312</v>
      </c>
      <c r="S1277" t="str" cm="1">
        <f t="array" ref="S1277">_xlfn.IFS(E1280&lt;30,"18-29",E1280&lt;45,"30-44",TRUE,"45+")</f>
        <v>45+</v>
      </c>
      <c r="T1277" t="str" cm="1">
        <f t="array" ref="T1277">_xlfn.IFS(F1277&lt;=2,"0-2 Years",F1277&lt;=5,"3-5 Years",F1277&lt;=8,"6-8 Years",TRUE,"9-10 Years")</f>
        <v>9-10 Years</v>
      </c>
      <c r="U1277" t="str" cm="1">
        <f t="array" ref="U1277">_xlfn.IFS(P1277&gt;60,"High Risk",P1277&gt;30,"Medium Risk",TRUE,"Low Risk")</f>
        <v>High Risk</v>
      </c>
      <c r="V1277">
        <f t="shared" si="19"/>
        <v>2</v>
      </c>
    </row>
    <row r="1278" spans="1:22" hidden="1" x14ac:dyDescent="0.2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 s="2">
        <v>113488.68</v>
      </c>
      <c r="H1278">
        <v>1</v>
      </c>
      <c r="I1278">
        <v>1</v>
      </c>
      <c r="J1278">
        <v>0</v>
      </c>
      <c r="K1278" s="1">
        <v>95611.74</v>
      </c>
      <c r="L1278">
        <v>1</v>
      </c>
      <c r="M1278">
        <v>28</v>
      </c>
      <c r="N1278">
        <v>747</v>
      </c>
      <c r="O1278">
        <v>9</v>
      </c>
      <c r="P1278">
        <v>157</v>
      </c>
      <c r="Q1278">
        <v>0.32142857142857145</v>
      </c>
      <c r="R1278">
        <v>20916</v>
      </c>
      <c r="S1278" t="str" cm="1">
        <f t="array" ref="S1278">_xlfn.IFS(E1281&lt;30,"18-29",E1281&lt;45,"30-44",TRUE,"45+")</f>
        <v>30-44</v>
      </c>
      <c r="T1278" t="str" cm="1">
        <f t="array" ref="T1278">_xlfn.IFS(F1278&lt;=2,"0-2 Years",F1278&lt;=5,"3-5 Years",F1278&lt;=8,"6-8 Years",TRUE,"9-10 Years")</f>
        <v>3-5 Years</v>
      </c>
      <c r="U1278" t="str" cm="1">
        <f t="array" ref="U1278">_xlfn.IFS(P1278&gt;60,"High Risk",P1278&gt;30,"Medium Risk",TRUE,"Low Risk")</f>
        <v>High Risk</v>
      </c>
      <c r="V1278">
        <f t="shared" si="19"/>
        <v>5</v>
      </c>
    </row>
    <row r="1279" spans="1:22" hidden="1" x14ac:dyDescent="0.2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 s="2">
        <v>77002.2</v>
      </c>
      <c r="H1279">
        <v>2</v>
      </c>
      <c r="I1279">
        <v>1</v>
      </c>
      <c r="J1279">
        <v>1</v>
      </c>
      <c r="K1279" s="1">
        <v>80428.42</v>
      </c>
      <c r="L1279">
        <v>0</v>
      </c>
      <c r="M1279">
        <v>6</v>
      </c>
      <c r="N1279">
        <v>4685</v>
      </c>
      <c r="O1279">
        <v>3</v>
      </c>
      <c r="P1279">
        <v>27</v>
      </c>
      <c r="Q1279">
        <v>0.5</v>
      </c>
      <c r="R1279">
        <v>28110</v>
      </c>
      <c r="S1279" t="str" cm="1">
        <f t="array" ref="S1279">_xlfn.IFS(E1282&lt;30,"18-29",E1282&lt;45,"30-44",TRUE,"45+")</f>
        <v>18-29</v>
      </c>
      <c r="T1279" t="str" cm="1">
        <f t="array" ref="T1279">_xlfn.IFS(F1279&lt;=2,"0-2 Years",F1279&lt;=5,"3-5 Years",F1279&lt;=8,"6-8 Years",TRUE,"9-10 Years")</f>
        <v>6-8 Years</v>
      </c>
      <c r="U1279" t="str" cm="1">
        <f t="array" ref="U1279">_xlfn.IFS(P1279&gt;60,"High Risk",P1279&gt;30,"Medium Risk",TRUE,"Low Risk")</f>
        <v>Low Risk</v>
      </c>
      <c r="V1279">
        <f t="shared" si="19"/>
        <v>0</v>
      </c>
    </row>
    <row r="1280" spans="1:22" hidden="1" x14ac:dyDescent="0.2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 s="2">
        <v>0</v>
      </c>
      <c r="H1280">
        <v>2</v>
      </c>
      <c r="I1280">
        <v>0</v>
      </c>
      <c r="J1280">
        <v>1</v>
      </c>
      <c r="K1280" s="1">
        <v>163714.92000000001</v>
      </c>
      <c r="L1280">
        <v>0</v>
      </c>
      <c r="M1280">
        <v>30</v>
      </c>
      <c r="N1280">
        <v>112</v>
      </c>
      <c r="O1280">
        <v>8</v>
      </c>
      <c r="P1280">
        <v>31</v>
      </c>
      <c r="Q1280">
        <v>0.26666666666666666</v>
      </c>
      <c r="R1280">
        <v>3360</v>
      </c>
      <c r="S1280" t="str" cm="1">
        <f t="array" ref="S1280">_xlfn.IFS(E1283&lt;30,"18-29",E1283&lt;45,"30-44",TRUE,"45+")</f>
        <v>45+</v>
      </c>
      <c r="T1280" t="str" cm="1">
        <f t="array" ref="T1280">_xlfn.IFS(F1280&lt;=2,"0-2 Years",F1280&lt;=5,"3-5 Years",F1280&lt;=8,"6-8 Years",TRUE,"9-10 Years")</f>
        <v>6-8 Years</v>
      </c>
      <c r="U1280" t="str" cm="1">
        <f t="array" ref="U1280">_xlfn.IFS(P1280&gt;60,"High Risk",P1280&gt;30,"Medium Risk",TRUE,"Low Risk")</f>
        <v>Medium Risk</v>
      </c>
      <c r="V1280">
        <f t="shared" si="19"/>
        <v>4</v>
      </c>
    </row>
    <row r="1281" spans="1:22" hidden="1" x14ac:dyDescent="0.2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 s="2">
        <v>0</v>
      </c>
      <c r="H1281">
        <v>2</v>
      </c>
      <c r="I1281">
        <v>0</v>
      </c>
      <c r="J1281">
        <v>1</v>
      </c>
      <c r="K1281" s="1">
        <v>27375.15</v>
      </c>
      <c r="L1281">
        <v>0</v>
      </c>
      <c r="M1281">
        <v>19</v>
      </c>
      <c r="N1281">
        <v>4592</v>
      </c>
      <c r="O1281">
        <v>0</v>
      </c>
      <c r="P1281">
        <v>122</v>
      </c>
      <c r="Q1281">
        <v>0</v>
      </c>
      <c r="R1281">
        <v>87248</v>
      </c>
      <c r="S1281" t="str" cm="1">
        <f t="array" ref="S1281">_xlfn.IFS(E1284&lt;30,"18-29",E1284&lt;45,"30-44",TRUE,"45+")</f>
        <v>30-44</v>
      </c>
      <c r="T1281" t="str" cm="1">
        <f t="array" ref="T1281">_xlfn.IFS(F1281&lt;=2,"0-2 Years",F1281&lt;=5,"3-5 Years",F1281&lt;=8,"6-8 Years",TRUE,"9-10 Years")</f>
        <v>6-8 Years</v>
      </c>
      <c r="U1281" t="str" cm="1">
        <f t="array" ref="U1281">_xlfn.IFS(P1281&gt;60,"High Risk",P1281&gt;30,"Medium Risk",TRUE,"Low Risk")</f>
        <v>High Risk</v>
      </c>
      <c r="V1281">
        <f t="shared" si="19"/>
        <v>3</v>
      </c>
    </row>
    <row r="1282" spans="1:22" hidden="1" x14ac:dyDescent="0.2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 s="2">
        <v>0</v>
      </c>
      <c r="H1282">
        <v>2</v>
      </c>
      <c r="I1282">
        <v>1</v>
      </c>
      <c r="J1282">
        <v>1</v>
      </c>
      <c r="K1282" s="1">
        <v>73873.649999999994</v>
      </c>
      <c r="L1282">
        <v>0</v>
      </c>
      <c r="M1282">
        <v>17</v>
      </c>
      <c r="N1282">
        <v>1753</v>
      </c>
      <c r="O1282">
        <v>7</v>
      </c>
      <c r="P1282">
        <v>94</v>
      </c>
      <c r="Q1282">
        <v>0.41176470588235292</v>
      </c>
      <c r="R1282">
        <v>29801</v>
      </c>
      <c r="S1282" t="str" cm="1">
        <f t="array" ref="S1282">_xlfn.IFS(E1285&lt;30,"18-29",E1285&lt;45,"30-44",TRUE,"45+")</f>
        <v>45+</v>
      </c>
      <c r="T1282" t="str" cm="1">
        <f t="array" ref="T1282">_xlfn.IFS(F1282&lt;=2,"0-2 Years",F1282&lt;=5,"3-5 Years",F1282&lt;=8,"6-8 Years",TRUE,"9-10 Years")</f>
        <v>3-5 Years</v>
      </c>
      <c r="U1282" t="str" cm="1">
        <f t="array" ref="U1282">_xlfn.IFS(P1282&gt;60,"High Risk",P1282&gt;30,"Medium Risk",TRUE,"Low Risk")</f>
        <v>High Risk</v>
      </c>
      <c r="V1282">
        <f t="shared" si="19"/>
        <v>3</v>
      </c>
    </row>
    <row r="1283" spans="1:22" x14ac:dyDescent="0.2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 s="2">
        <v>182364.53</v>
      </c>
      <c r="H1283">
        <v>1</v>
      </c>
      <c r="I1283">
        <v>0</v>
      </c>
      <c r="J1283">
        <v>0</v>
      </c>
      <c r="K1283" s="1">
        <v>139266.48000000001</v>
      </c>
      <c r="L1283">
        <v>1</v>
      </c>
      <c r="M1283">
        <v>26</v>
      </c>
      <c r="N1283">
        <v>4369</v>
      </c>
      <c r="O1283">
        <v>6</v>
      </c>
      <c r="P1283">
        <v>157</v>
      </c>
      <c r="Q1283">
        <v>0.23076923076923078</v>
      </c>
      <c r="R1283">
        <v>113594</v>
      </c>
      <c r="S1283" t="str" cm="1">
        <f t="array" ref="S1283">_xlfn.IFS(E1286&lt;30,"18-29",E1286&lt;45,"30-44",TRUE,"45+")</f>
        <v>45+</v>
      </c>
      <c r="T1283" t="str" cm="1">
        <f t="array" ref="T1283">_xlfn.IFS(F1283&lt;=2,"0-2 Years",F1283&lt;=5,"3-5 Years",F1283&lt;=8,"6-8 Years",TRUE,"9-10 Years")</f>
        <v>6-8 Years</v>
      </c>
      <c r="U1283" t="str" cm="1">
        <f t="array" ref="U1283">_xlfn.IFS(P1283&gt;60,"High Risk",P1283&gt;30,"Medium Risk",TRUE,"Low Risk")</f>
        <v>High Risk</v>
      </c>
      <c r="V1283">
        <f t="shared" ref="V1283:V1346" si="20">IF(J1283=0,3,0)+IF(G1283=0,3,0)+IF(H1283=1,2,0)+IF(E1283&gt;45,1,0)+IF(F1283&lt;3,1,0)</f>
        <v>6</v>
      </c>
    </row>
    <row r="1284" spans="1:22" hidden="1" x14ac:dyDescent="0.2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 s="2">
        <v>0</v>
      </c>
      <c r="H1284">
        <v>2</v>
      </c>
      <c r="I1284">
        <v>1</v>
      </c>
      <c r="J1284">
        <v>1</v>
      </c>
      <c r="K1284" s="1">
        <v>131772.51</v>
      </c>
      <c r="L1284">
        <v>0</v>
      </c>
      <c r="M1284">
        <v>5</v>
      </c>
      <c r="N1284">
        <v>2862</v>
      </c>
      <c r="O1284">
        <v>8</v>
      </c>
      <c r="P1284">
        <v>168</v>
      </c>
      <c r="Q1284">
        <v>1</v>
      </c>
      <c r="R1284">
        <v>14310</v>
      </c>
      <c r="S1284" t="str" cm="1">
        <f t="array" ref="S1284">_xlfn.IFS(E1287&lt;30,"18-29",E1287&lt;45,"30-44",TRUE,"45+")</f>
        <v>45+</v>
      </c>
      <c r="T1284" t="str" cm="1">
        <f t="array" ref="T1284">_xlfn.IFS(F1284&lt;=2,"0-2 Years",F1284&lt;=5,"3-5 Years",F1284&lt;=8,"6-8 Years",TRUE,"9-10 Years")</f>
        <v>6-8 Years</v>
      </c>
      <c r="U1284" t="str" cm="1">
        <f t="array" ref="U1284">_xlfn.IFS(P1284&gt;60,"High Risk",P1284&gt;30,"Medium Risk",TRUE,"Low Risk")</f>
        <v>High Risk</v>
      </c>
      <c r="V1284">
        <f t="shared" si="20"/>
        <v>3</v>
      </c>
    </row>
    <row r="1285" spans="1:22" hidden="1" x14ac:dyDescent="0.2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 s="2">
        <v>149364.57999999999</v>
      </c>
      <c r="H1285">
        <v>1</v>
      </c>
      <c r="I1285">
        <v>0</v>
      </c>
      <c r="J1285">
        <v>1</v>
      </c>
      <c r="K1285" s="1">
        <v>173454.07</v>
      </c>
      <c r="L1285">
        <v>0</v>
      </c>
      <c r="M1285">
        <v>7</v>
      </c>
      <c r="N1285">
        <v>1366</v>
      </c>
      <c r="O1285">
        <v>4</v>
      </c>
      <c r="P1285">
        <v>171</v>
      </c>
      <c r="Q1285">
        <v>0.5714285714285714</v>
      </c>
      <c r="R1285">
        <v>9562</v>
      </c>
      <c r="S1285" t="str" cm="1">
        <f t="array" ref="S1285">_xlfn.IFS(E1288&lt;30,"18-29",E1288&lt;45,"30-44",TRUE,"45+")</f>
        <v>30-44</v>
      </c>
      <c r="T1285" t="str" cm="1">
        <f t="array" ref="T1285">_xlfn.IFS(F1285&lt;=2,"0-2 Years",F1285&lt;=5,"3-5 Years",F1285&lt;=8,"6-8 Years",TRUE,"9-10 Years")</f>
        <v>6-8 Years</v>
      </c>
      <c r="U1285" t="str" cm="1">
        <f t="array" ref="U1285">_xlfn.IFS(P1285&gt;60,"High Risk",P1285&gt;30,"Medium Risk",TRUE,"Low Risk")</f>
        <v>High Risk</v>
      </c>
      <c r="V1285">
        <f t="shared" si="20"/>
        <v>2</v>
      </c>
    </row>
    <row r="1286" spans="1:22" hidden="1" x14ac:dyDescent="0.2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 s="2">
        <v>127450.14</v>
      </c>
      <c r="H1286">
        <v>1</v>
      </c>
      <c r="I1286">
        <v>0</v>
      </c>
      <c r="J1286">
        <v>1</v>
      </c>
      <c r="K1286" s="1">
        <v>67552.710000000006</v>
      </c>
      <c r="L1286">
        <v>0</v>
      </c>
      <c r="M1286">
        <v>13</v>
      </c>
      <c r="N1286">
        <v>2867</v>
      </c>
      <c r="O1286">
        <v>5</v>
      </c>
      <c r="P1286">
        <v>156</v>
      </c>
      <c r="Q1286">
        <v>0.38461538461538464</v>
      </c>
      <c r="R1286">
        <v>37271</v>
      </c>
      <c r="S1286" t="str" cm="1">
        <f t="array" ref="S1286">_xlfn.IFS(E1289&lt;30,"18-29",E1289&lt;45,"30-44",TRUE,"45+")</f>
        <v>30-44</v>
      </c>
      <c r="T1286" t="str" cm="1">
        <f t="array" ref="T1286">_xlfn.IFS(F1286&lt;=2,"0-2 Years",F1286&lt;=5,"3-5 Years",F1286&lt;=8,"6-8 Years",TRUE,"9-10 Years")</f>
        <v>6-8 Years</v>
      </c>
      <c r="U1286" t="str" cm="1">
        <f t="array" ref="U1286">_xlfn.IFS(P1286&gt;60,"High Risk",P1286&gt;30,"Medium Risk",TRUE,"Low Risk")</f>
        <v>High Risk</v>
      </c>
      <c r="V1286">
        <f t="shared" si="20"/>
        <v>3</v>
      </c>
    </row>
    <row r="1287" spans="1:22" hidden="1" x14ac:dyDescent="0.2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 s="2">
        <v>162278.32</v>
      </c>
      <c r="H1287">
        <v>1</v>
      </c>
      <c r="I1287">
        <v>1</v>
      </c>
      <c r="J1287">
        <v>1</v>
      </c>
      <c r="K1287" s="1">
        <v>34765.33</v>
      </c>
      <c r="L1287">
        <v>0</v>
      </c>
      <c r="M1287">
        <v>13</v>
      </c>
      <c r="N1287">
        <v>2670</v>
      </c>
      <c r="O1287">
        <v>9</v>
      </c>
      <c r="P1287">
        <v>34</v>
      </c>
      <c r="Q1287">
        <v>0.69230769230769229</v>
      </c>
      <c r="R1287">
        <v>34710</v>
      </c>
      <c r="S1287" t="str" cm="1">
        <f t="array" ref="S1287">_xlfn.IFS(E1290&lt;30,"18-29",E1290&lt;45,"30-44",TRUE,"45+")</f>
        <v>30-44</v>
      </c>
      <c r="T1287" t="str" cm="1">
        <f t="array" ref="T1287">_xlfn.IFS(F1287&lt;=2,"0-2 Years",F1287&lt;=5,"3-5 Years",F1287&lt;=8,"6-8 Years",TRUE,"9-10 Years")</f>
        <v>3-5 Years</v>
      </c>
      <c r="U1287" t="str" cm="1">
        <f t="array" ref="U1287">_xlfn.IFS(P1287&gt;60,"High Risk",P1287&gt;30,"Medium Risk",TRUE,"Low Risk")</f>
        <v>Medium Risk</v>
      </c>
      <c r="V1287">
        <f t="shared" si="20"/>
        <v>3</v>
      </c>
    </row>
    <row r="1288" spans="1:22" hidden="1" x14ac:dyDescent="0.2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 s="2">
        <v>152212.88</v>
      </c>
      <c r="H1288">
        <v>2</v>
      </c>
      <c r="I1288">
        <v>0</v>
      </c>
      <c r="J1288">
        <v>0</v>
      </c>
      <c r="K1288" s="1">
        <v>120219.14</v>
      </c>
      <c r="L1288">
        <v>0</v>
      </c>
      <c r="M1288">
        <v>7</v>
      </c>
      <c r="N1288">
        <v>569</v>
      </c>
      <c r="O1288">
        <v>5</v>
      </c>
      <c r="P1288">
        <v>157</v>
      </c>
      <c r="Q1288">
        <v>0.7142857142857143</v>
      </c>
      <c r="R1288">
        <v>3983</v>
      </c>
      <c r="S1288" t="str" cm="1">
        <f t="array" ref="S1288">_xlfn.IFS(E1291&lt;30,"18-29",E1291&lt;45,"30-44",TRUE,"45+")</f>
        <v>30-44</v>
      </c>
      <c r="T1288" t="str" cm="1">
        <f t="array" ref="T1288">_xlfn.IFS(F1288&lt;=2,"0-2 Years",F1288&lt;=5,"3-5 Years",F1288&lt;=8,"6-8 Years",TRUE,"9-10 Years")</f>
        <v>3-5 Years</v>
      </c>
      <c r="U1288" t="str" cm="1">
        <f t="array" ref="U1288">_xlfn.IFS(P1288&gt;60,"High Risk",P1288&gt;30,"Medium Risk",TRUE,"Low Risk")</f>
        <v>High Risk</v>
      </c>
      <c r="V1288">
        <f t="shared" si="20"/>
        <v>3</v>
      </c>
    </row>
    <row r="1289" spans="1:22" hidden="1" x14ac:dyDescent="0.2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 s="2">
        <v>161993.89000000001</v>
      </c>
      <c r="H1289">
        <v>1</v>
      </c>
      <c r="I1289">
        <v>0</v>
      </c>
      <c r="J1289">
        <v>0</v>
      </c>
      <c r="K1289" s="1">
        <v>90212.38</v>
      </c>
      <c r="L1289">
        <v>0</v>
      </c>
      <c r="M1289">
        <v>25</v>
      </c>
      <c r="N1289">
        <v>258</v>
      </c>
      <c r="O1289">
        <v>1</v>
      </c>
      <c r="P1289">
        <v>134</v>
      </c>
      <c r="Q1289">
        <v>0.04</v>
      </c>
      <c r="R1289">
        <v>6450</v>
      </c>
      <c r="S1289" t="str" cm="1">
        <f t="array" ref="S1289">_xlfn.IFS(E1292&lt;30,"18-29",E1292&lt;45,"30-44",TRUE,"45+")</f>
        <v>30-44</v>
      </c>
      <c r="T1289" t="str" cm="1">
        <f t="array" ref="T1289">_xlfn.IFS(F1289&lt;=2,"0-2 Years",F1289&lt;=5,"3-5 Years",F1289&lt;=8,"6-8 Years",TRUE,"9-10 Years")</f>
        <v>9-10 Years</v>
      </c>
      <c r="U1289" t="str" cm="1">
        <f t="array" ref="U1289">_xlfn.IFS(P1289&gt;60,"High Risk",P1289&gt;30,"Medium Risk",TRUE,"Low Risk")</f>
        <v>High Risk</v>
      </c>
      <c r="V1289">
        <f t="shared" si="20"/>
        <v>5</v>
      </c>
    </row>
    <row r="1290" spans="1:22" hidden="1" x14ac:dyDescent="0.2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 s="2">
        <v>131468.44</v>
      </c>
      <c r="H1290">
        <v>1</v>
      </c>
      <c r="I1290">
        <v>1</v>
      </c>
      <c r="J1290">
        <v>0</v>
      </c>
      <c r="K1290" s="1">
        <v>164975.82</v>
      </c>
      <c r="L1290">
        <v>0</v>
      </c>
      <c r="M1290">
        <v>2</v>
      </c>
      <c r="N1290">
        <v>4959</v>
      </c>
      <c r="O1290">
        <v>3</v>
      </c>
      <c r="P1290">
        <v>108</v>
      </c>
      <c r="Q1290">
        <v>1</v>
      </c>
      <c r="R1290">
        <v>9918</v>
      </c>
      <c r="S1290" t="str" cm="1">
        <f t="array" ref="S1290">_xlfn.IFS(E1293&lt;30,"18-29",E1293&lt;45,"30-44",TRUE,"45+")</f>
        <v>30-44</v>
      </c>
      <c r="T1290" t="str" cm="1">
        <f t="array" ref="T1290">_xlfn.IFS(F1290&lt;=2,"0-2 Years",F1290&lt;=5,"3-5 Years",F1290&lt;=8,"6-8 Years",TRUE,"9-10 Years")</f>
        <v>6-8 Years</v>
      </c>
      <c r="U1290" t="str" cm="1">
        <f t="array" ref="U1290">_xlfn.IFS(P1290&gt;60,"High Risk",P1290&gt;30,"Medium Risk",TRUE,"Low Risk")</f>
        <v>High Risk</v>
      </c>
      <c r="V1290">
        <f t="shared" si="20"/>
        <v>5</v>
      </c>
    </row>
    <row r="1291" spans="1:22" hidden="1" x14ac:dyDescent="0.2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 s="2">
        <v>102980.44</v>
      </c>
      <c r="H1291">
        <v>1</v>
      </c>
      <c r="I1291">
        <v>1</v>
      </c>
      <c r="J1291">
        <v>0</v>
      </c>
      <c r="K1291" s="1">
        <v>1285.81</v>
      </c>
      <c r="L1291">
        <v>1</v>
      </c>
      <c r="M1291">
        <v>27</v>
      </c>
      <c r="N1291">
        <v>3061</v>
      </c>
      <c r="O1291">
        <v>9</v>
      </c>
      <c r="P1291">
        <v>146</v>
      </c>
      <c r="Q1291">
        <v>0.33333333333333331</v>
      </c>
      <c r="R1291">
        <v>82647</v>
      </c>
      <c r="S1291" t="str" cm="1">
        <f t="array" ref="S1291">_xlfn.IFS(E1294&lt;30,"18-29",E1294&lt;45,"30-44",TRUE,"45+")</f>
        <v>30-44</v>
      </c>
      <c r="T1291" t="str" cm="1">
        <f t="array" ref="T1291">_xlfn.IFS(F1291&lt;=2,"0-2 Years",F1291&lt;=5,"3-5 Years",F1291&lt;=8,"6-8 Years",TRUE,"9-10 Years")</f>
        <v>9-10 Years</v>
      </c>
      <c r="U1291" t="str" cm="1">
        <f t="array" ref="U1291">_xlfn.IFS(P1291&gt;60,"High Risk",P1291&gt;30,"Medium Risk",TRUE,"Low Risk")</f>
        <v>High Risk</v>
      </c>
      <c r="V1291">
        <f t="shared" si="20"/>
        <v>5</v>
      </c>
    </row>
    <row r="1292" spans="1:22" hidden="1" x14ac:dyDescent="0.2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 s="2">
        <v>143321.97</v>
      </c>
      <c r="H1292">
        <v>1</v>
      </c>
      <c r="I1292">
        <v>1</v>
      </c>
      <c r="J1292">
        <v>0</v>
      </c>
      <c r="K1292" s="1">
        <v>83679.460000000006</v>
      </c>
      <c r="L1292">
        <v>0</v>
      </c>
      <c r="M1292">
        <v>3</v>
      </c>
      <c r="N1292">
        <v>1869</v>
      </c>
      <c r="O1292">
        <v>3</v>
      </c>
      <c r="P1292">
        <v>178</v>
      </c>
      <c r="Q1292">
        <v>1</v>
      </c>
      <c r="R1292">
        <v>5607</v>
      </c>
      <c r="S1292" t="str" cm="1">
        <f t="array" ref="S1292">_xlfn.IFS(E1295&lt;30,"18-29",E1295&lt;45,"30-44",TRUE,"45+")</f>
        <v>30-44</v>
      </c>
      <c r="T1292" t="str" cm="1">
        <f t="array" ref="T1292">_xlfn.IFS(F1292&lt;=2,"0-2 Years",F1292&lt;=5,"3-5 Years",F1292&lt;=8,"6-8 Years",TRUE,"9-10 Years")</f>
        <v>9-10 Years</v>
      </c>
      <c r="U1292" t="str" cm="1">
        <f t="array" ref="U1292">_xlfn.IFS(P1292&gt;60,"High Risk",P1292&gt;30,"Medium Risk",TRUE,"Low Risk")</f>
        <v>High Risk</v>
      </c>
      <c r="V1292">
        <f t="shared" si="20"/>
        <v>5</v>
      </c>
    </row>
    <row r="1293" spans="1:22" x14ac:dyDescent="0.2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 s="2">
        <v>130404.92</v>
      </c>
      <c r="H1293">
        <v>1</v>
      </c>
      <c r="I1293">
        <v>0</v>
      </c>
      <c r="J1293">
        <v>0</v>
      </c>
      <c r="K1293" s="1">
        <v>34548.74</v>
      </c>
      <c r="L1293">
        <v>0</v>
      </c>
      <c r="M1293">
        <v>18</v>
      </c>
      <c r="N1293">
        <v>546</v>
      </c>
      <c r="O1293">
        <v>2</v>
      </c>
      <c r="P1293">
        <v>12</v>
      </c>
      <c r="Q1293">
        <v>0.1111111111111111</v>
      </c>
      <c r="R1293">
        <v>9828</v>
      </c>
      <c r="S1293" t="str" cm="1">
        <f t="array" ref="S1293">_xlfn.IFS(E1296&lt;30,"18-29",E1296&lt;45,"30-44",TRUE,"45+")</f>
        <v>30-44</v>
      </c>
      <c r="T1293" t="str" cm="1">
        <f t="array" ref="T1293">_xlfn.IFS(F1293&lt;=2,"0-2 Years",F1293&lt;=5,"3-5 Years",F1293&lt;=8,"6-8 Years",TRUE,"9-10 Years")</f>
        <v>0-2 Years</v>
      </c>
      <c r="U1293" t="str" cm="1">
        <f t="array" ref="U1293">_xlfn.IFS(P1293&gt;60,"High Risk",P1293&gt;30,"Medium Risk",TRUE,"Low Risk")</f>
        <v>Low Risk</v>
      </c>
      <c r="V1293">
        <f t="shared" si="20"/>
        <v>6</v>
      </c>
    </row>
    <row r="1294" spans="1:22" hidden="1" x14ac:dyDescent="0.2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 s="2">
        <v>0</v>
      </c>
      <c r="H1294">
        <v>2</v>
      </c>
      <c r="I1294">
        <v>1</v>
      </c>
      <c r="J1294">
        <v>1</v>
      </c>
      <c r="K1294" s="1">
        <v>74275.08</v>
      </c>
      <c r="L1294">
        <v>0</v>
      </c>
      <c r="M1294">
        <v>12</v>
      </c>
      <c r="N1294">
        <v>3330</v>
      </c>
      <c r="O1294">
        <v>5</v>
      </c>
      <c r="P1294">
        <v>125</v>
      </c>
      <c r="Q1294">
        <v>0.41666666666666669</v>
      </c>
      <c r="R1294">
        <v>39960</v>
      </c>
      <c r="S1294" t="str" cm="1">
        <f t="array" ref="S1294">_xlfn.IFS(E1297&lt;30,"18-29",E1297&lt;45,"30-44",TRUE,"45+")</f>
        <v>30-44</v>
      </c>
      <c r="T1294" t="str" cm="1">
        <f t="array" ref="T1294">_xlfn.IFS(F1294&lt;=2,"0-2 Years",F1294&lt;=5,"3-5 Years",F1294&lt;=8,"6-8 Years",TRUE,"9-10 Years")</f>
        <v>6-8 Years</v>
      </c>
      <c r="U1294" t="str" cm="1">
        <f t="array" ref="U1294">_xlfn.IFS(P1294&gt;60,"High Risk",P1294&gt;30,"Medium Risk",TRUE,"Low Risk")</f>
        <v>High Risk</v>
      </c>
      <c r="V1294">
        <f t="shared" si="20"/>
        <v>3</v>
      </c>
    </row>
    <row r="1295" spans="1:22" hidden="1" x14ac:dyDescent="0.2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 s="2">
        <v>87505.47</v>
      </c>
      <c r="H1295">
        <v>2</v>
      </c>
      <c r="I1295">
        <v>0</v>
      </c>
      <c r="J1295">
        <v>1</v>
      </c>
      <c r="K1295" s="1">
        <v>7278.57</v>
      </c>
      <c r="L1295">
        <v>0</v>
      </c>
      <c r="M1295">
        <v>6</v>
      </c>
      <c r="N1295">
        <v>373</v>
      </c>
      <c r="O1295">
        <v>6</v>
      </c>
      <c r="P1295">
        <v>81</v>
      </c>
      <c r="Q1295">
        <v>1</v>
      </c>
      <c r="R1295">
        <v>2238</v>
      </c>
      <c r="S1295" t="str" cm="1">
        <f t="array" ref="S1295">_xlfn.IFS(E1298&lt;30,"18-29",E1298&lt;45,"30-44",TRUE,"45+")</f>
        <v>45+</v>
      </c>
      <c r="T1295" t="str" cm="1">
        <f t="array" ref="T1295">_xlfn.IFS(F1295&lt;=2,"0-2 Years",F1295&lt;=5,"3-5 Years",F1295&lt;=8,"6-8 Years",TRUE,"9-10 Years")</f>
        <v>0-2 Years</v>
      </c>
      <c r="U1295" t="str" cm="1">
        <f t="array" ref="U1295">_xlfn.IFS(P1295&gt;60,"High Risk",P1295&gt;30,"Medium Risk",TRUE,"Low Risk")</f>
        <v>High Risk</v>
      </c>
      <c r="V1295">
        <f t="shared" si="20"/>
        <v>1</v>
      </c>
    </row>
    <row r="1296" spans="1:22" hidden="1" x14ac:dyDescent="0.2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 s="2">
        <v>133634.01999999999</v>
      </c>
      <c r="H1296">
        <v>1</v>
      </c>
      <c r="I1296">
        <v>1</v>
      </c>
      <c r="J1296">
        <v>1</v>
      </c>
      <c r="K1296" s="1">
        <v>162053.92000000001</v>
      </c>
      <c r="L1296">
        <v>0</v>
      </c>
      <c r="M1296">
        <v>5</v>
      </c>
      <c r="N1296">
        <v>622</v>
      </c>
      <c r="O1296">
        <v>0</v>
      </c>
      <c r="P1296">
        <v>139</v>
      </c>
      <c r="Q1296">
        <v>0</v>
      </c>
      <c r="R1296">
        <v>3110</v>
      </c>
      <c r="S1296" t="str" cm="1">
        <f t="array" ref="S1296">_xlfn.IFS(E1299&lt;30,"18-29",E1299&lt;45,"30-44",TRUE,"45+")</f>
        <v>30-44</v>
      </c>
      <c r="T1296" t="str" cm="1">
        <f t="array" ref="T1296">_xlfn.IFS(F1296&lt;=2,"0-2 Years",F1296&lt;=5,"3-5 Years",F1296&lt;=8,"6-8 Years",TRUE,"9-10 Years")</f>
        <v>0-2 Years</v>
      </c>
      <c r="U1296" t="str" cm="1">
        <f t="array" ref="U1296">_xlfn.IFS(P1296&gt;60,"High Risk",P1296&gt;30,"Medium Risk",TRUE,"Low Risk")</f>
        <v>High Risk</v>
      </c>
      <c r="V1296">
        <f t="shared" si="20"/>
        <v>3</v>
      </c>
    </row>
    <row r="1297" spans="1:22" hidden="1" x14ac:dyDescent="0.2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 s="2">
        <v>151233.62</v>
      </c>
      <c r="H1297">
        <v>1</v>
      </c>
      <c r="I1297">
        <v>0</v>
      </c>
      <c r="J1297">
        <v>0</v>
      </c>
      <c r="K1297" s="1">
        <v>199336.63</v>
      </c>
      <c r="L1297">
        <v>0</v>
      </c>
      <c r="M1297">
        <v>17</v>
      </c>
      <c r="N1297">
        <v>4018</v>
      </c>
      <c r="O1297">
        <v>8</v>
      </c>
      <c r="P1297">
        <v>16</v>
      </c>
      <c r="Q1297">
        <v>0.47058823529411764</v>
      </c>
      <c r="R1297">
        <v>68306</v>
      </c>
      <c r="S1297" t="str" cm="1">
        <f t="array" ref="S1297">_xlfn.IFS(E1300&lt;30,"18-29",E1300&lt;45,"30-44",TRUE,"45+")</f>
        <v>30-44</v>
      </c>
      <c r="T1297" t="str" cm="1">
        <f t="array" ref="T1297">_xlfn.IFS(F1297&lt;=2,"0-2 Years",F1297&lt;=5,"3-5 Years",F1297&lt;=8,"6-8 Years",TRUE,"9-10 Years")</f>
        <v>3-5 Years</v>
      </c>
      <c r="U1297" t="str" cm="1">
        <f t="array" ref="U1297">_xlfn.IFS(P1297&gt;60,"High Risk",P1297&gt;30,"Medium Risk",TRUE,"Low Risk")</f>
        <v>Low Risk</v>
      </c>
      <c r="V1297">
        <f t="shared" si="20"/>
        <v>5</v>
      </c>
    </row>
    <row r="1298" spans="1:22" hidden="1" x14ac:dyDescent="0.2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 s="2">
        <v>70263.83</v>
      </c>
      <c r="H1298">
        <v>1</v>
      </c>
      <c r="I1298">
        <v>0</v>
      </c>
      <c r="J1298">
        <v>1</v>
      </c>
      <c r="K1298" s="1">
        <v>62347.71</v>
      </c>
      <c r="L1298">
        <v>0</v>
      </c>
      <c r="M1298">
        <v>18</v>
      </c>
      <c r="N1298">
        <v>4953</v>
      </c>
      <c r="O1298">
        <v>2</v>
      </c>
      <c r="P1298">
        <v>82</v>
      </c>
      <c r="Q1298">
        <v>0.1111111111111111</v>
      </c>
      <c r="R1298">
        <v>89154</v>
      </c>
      <c r="S1298" t="str" cm="1">
        <f t="array" ref="S1298">_xlfn.IFS(E1301&lt;30,"18-29",E1301&lt;45,"30-44",TRUE,"45+")</f>
        <v>30-44</v>
      </c>
      <c r="T1298" t="str" cm="1">
        <f t="array" ref="T1298">_xlfn.IFS(F1298&lt;=2,"0-2 Years",F1298&lt;=5,"3-5 Years",F1298&lt;=8,"6-8 Years",TRUE,"9-10 Years")</f>
        <v>0-2 Years</v>
      </c>
      <c r="U1298" t="str" cm="1">
        <f t="array" ref="U1298">_xlfn.IFS(P1298&gt;60,"High Risk",P1298&gt;30,"Medium Risk",TRUE,"Low Risk")</f>
        <v>High Risk</v>
      </c>
      <c r="V1298">
        <f t="shared" si="20"/>
        <v>4</v>
      </c>
    </row>
    <row r="1299" spans="1:22" hidden="1" x14ac:dyDescent="0.2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 s="2">
        <v>0</v>
      </c>
      <c r="H1299">
        <v>2</v>
      </c>
      <c r="I1299">
        <v>1</v>
      </c>
      <c r="J1299">
        <v>1</v>
      </c>
      <c r="K1299" s="1">
        <v>91711.66</v>
      </c>
      <c r="L1299">
        <v>0</v>
      </c>
      <c r="M1299">
        <v>26</v>
      </c>
      <c r="N1299">
        <v>4812</v>
      </c>
      <c r="O1299">
        <v>9</v>
      </c>
      <c r="P1299">
        <v>95</v>
      </c>
      <c r="Q1299">
        <v>0.34615384615384615</v>
      </c>
      <c r="R1299">
        <v>125112</v>
      </c>
      <c r="S1299" t="str" cm="1">
        <f t="array" ref="S1299">_xlfn.IFS(E1302&lt;30,"18-29",E1302&lt;45,"30-44",TRUE,"45+")</f>
        <v>30-44</v>
      </c>
      <c r="T1299" t="str" cm="1">
        <f t="array" ref="T1299">_xlfn.IFS(F1299&lt;=2,"0-2 Years",F1299&lt;=5,"3-5 Years",F1299&lt;=8,"6-8 Years",TRUE,"9-10 Years")</f>
        <v>3-5 Years</v>
      </c>
      <c r="U1299" t="str" cm="1">
        <f t="array" ref="U1299">_xlfn.IFS(P1299&gt;60,"High Risk",P1299&gt;30,"Medium Risk",TRUE,"Low Risk")</f>
        <v>High Risk</v>
      </c>
      <c r="V1299">
        <f t="shared" si="20"/>
        <v>3</v>
      </c>
    </row>
    <row r="1300" spans="1:22" hidden="1" x14ac:dyDescent="0.2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 s="2">
        <v>57657.49</v>
      </c>
      <c r="H1300">
        <v>1</v>
      </c>
      <c r="I1300">
        <v>0</v>
      </c>
      <c r="J1300">
        <v>0</v>
      </c>
      <c r="K1300" s="1">
        <v>79240.899999999994</v>
      </c>
      <c r="L1300">
        <v>0</v>
      </c>
      <c r="M1300">
        <v>2</v>
      </c>
      <c r="N1300">
        <v>2780</v>
      </c>
      <c r="O1300">
        <v>2</v>
      </c>
      <c r="P1300">
        <v>122</v>
      </c>
      <c r="Q1300">
        <v>1</v>
      </c>
      <c r="R1300">
        <v>5560</v>
      </c>
      <c r="S1300" t="str" cm="1">
        <f t="array" ref="S1300">_xlfn.IFS(E1303&lt;30,"18-29",E1303&lt;45,"30-44",TRUE,"45+")</f>
        <v>30-44</v>
      </c>
      <c r="T1300" t="str" cm="1">
        <f t="array" ref="T1300">_xlfn.IFS(F1300&lt;=2,"0-2 Years",F1300&lt;=5,"3-5 Years",F1300&lt;=8,"6-8 Years",TRUE,"9-10 Years")</f>
        <v>9-10 Years</v>
      </c>
      <c r="U1300" t="str" cm="1">
        <f t="array" ref="U1300">_xlfn.IFS(P1300&gt;60,"High Risk",P1300&gt;30,"Medium Risk",TRUE,"Low Risk")</f>
        <v>High Risk</v>
      </c>
      <c r="V1300">
        <f t="shared" si="20"/>
        <v>5</v>
      </c>
    </row>
    <row r="1301" spans="1:22" hidden="1" x14ac:dyDescent="0.2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 s="2">
        <v>153572.31</v>
      </c>
      <c r="H1301">
        <v>2</v>
      </c>
      <c r="I1301">
        <v>1</v>
      </c>
      <c r="J1301">
        <v>1</v>
      </c>
      <c r="K1301" s="1">
        <v>76679.600000000006</v>
      </c>
      <c r="L1301">
        <v>0</v>
      </c>
      <c r="M1301">
        <v>28</v>
      </c>
      <c r="N1301">
        <v>1469</v>
      </c>
      <c r="O1301">
        <v>1</v>
      </c>
      <c r="P1301">
        <v>154</v>
      </c>
      <c r="Q1301">
        <v>3.5714285714285712E-2</v>
      </c>
      <c r="R1301">
        <v>41132</v>
      </c>
      <c r="S1301" t="str" cm="1">
        <f t="array" ref="S1301">_xlfn.IFS(E1304&lt;30,"18-29",E1304&lt;45,"30-44",TRUE,"45+")</f>
        <v>30-44</v>
      </c>
      <c r="T1301" t="str" cm="1">
        <f t="array" ref="T1301">_xlfn.IFS(F1301&lt;=2,"0-2 Years",F1301&lt;=5,"3-5 Years",F1301&lt;=8,"6-8 Years",TRUE,"9-10 Years")</f>
        <v>6-8 Years</v>
      </c>
      <c r="U1301" t="str" cm="1">
        <f t="array" ref="U1301">_xlfn.IFS(P1301&gt;60,"High Risk",P1301&gt;30,"Medium Risk",TRUE,"Low Risk")</f>
        <v>High Risk</v>
      </c>
      <c r="V1301">
        <f t="shared" si="20"/>
        <v>0</v>
      </c>
    </row>
    <row r="1302" spans="1:22" x14ac:dyDescent="0.2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 s="2">
        <v>134752.07999999999</v>
      </c>
      <c r="H1302">
        <v>1</v>
      </c>
      <c r="I1302">
        <v>1</v>
      </c>
      <c r="J1302">
        <v>0</v>
      </c>
      <c r="K1302" s="1">
        <v>162511.54999999999</v>
      </c>
      <c r="L1302">
        <v>0</v>
      </c>
      <c r="M1302">
        <v>9</v>
      </c>
      <c r="N1302">
        <v>4636</v>
      </c>
      <c r="O1302">
        <v>2</v>
      </c>
      <c r="P1302">
        <v>97</v>
      </c>
      <c r="Q1302">
        <v>0.22222222222222221</v>
      </c>
      <c r="R1302">
        <v>41724</v>
      </c>
      <c r="S1302" t="str" cm="1">
        <f t="array" ref="S1302">_xlfn.IFS(E1305&lt;30,"18-29",E1305&lt;45,"30-44",TRUE,"45+")</f>
        <v>30-44</v>
      </c>
      <c r="T1302" t="str" cm="1">
        <f t="array" ref="T1302">_xlfn.IFS(F1302&lt;=2,"0-2 Years",F1302&lt;=5,"3-5 Years",F1302&lt;=8,"6-8 Years",TRUE,"9-10 Years")</f>
        <v>0-2 Years</v>
      </c>
      <c r="U1302" t="str" cm="1">
        <f t="array" ref="U1302">_xlfn.IFS(P1302&gt;60,"High Risk",P1302&gt;30,"Medium Risk",TRUE,"Low Risk")</f>
        <v>High Risk</v>
      </c>
      <c r="V1302">
        <f t="shared" si="20"/>
        <v>6</v>
      </c>
    </row>
    <row r="1303" spans="1:22" hidden="1" x14ac:dyDescent="0.2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 s="2">
        <v>83132.09</v>
      </c>
      <c r="H1303">
        <v>1</v>
      </c>
      <c r="I1303">
        <v>1</v>
      </c>
      <c r="J1303">
        <v>1</v>
      </c>
      <c r="K1303" s="1">
        <v>21360.880000000001</v>
      </c>
      <c r="L1303">
        <v>0</v>
      </c>
      <c r="M1303">
        <v>22</v>
      </c>
      <c r="N1303">
        <v>3377</v>
      </c>
      <c r="O1303">
        <v>2</v>
      </c>
      <c r="P1303">
        <v>74</v>
      </c>
      <c r="Q1303">
        <v>9.0909090909090912E-2</v>
      </c>
      <c r="R1303">
        <v>74294</v>
      </c>
      <c r="S1303" t="str" cm="1">
        <f t="array" ref="S1303">_xlfn.IFS(E1306&lt;30,"18-29",E1306&lt;45,"30-44",TRUE,"45+")</f>
        <v>30-44</v>
      </c>
      <c r="T1303" t="str" cm="1">
        <f t="array" ref="T1303">_xlfn.IFS(F1303&lt;=2,"0-2 Years",F1303&lt;=5,"3-5 Years",F1303&lt;=8,"6-8 Years",TRUE,"9-10 Years")</f>
        <v>3-5 Years</v>
      </c>
      <c r="U1303" t="str" cm="1">
        <f t="array" ref="U1303">_xlfn.IFS(P1303&gt;60,"High Risk",P1303&gt;30,"Medium Risk",TRUE,"Low Risk")</f>
        <v>High Risk</v>
      </c>
      <c r="V1303">
        <f t="shared" si="20"/>
        <v>2</v>
      </c>
    </row>
    <row r="1304" spans="1:22" x14ac:dyDescent="0.2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 s="2">
        <v>0</v>
      </c>
      <c r="H1304">
        <v>2</v>
      </c>
      <c r="I1304">
        <v>1</v>
      </c>
      <c r="J1304">
        <v>0</v>
      </c>
      <c r="K1304" s="1">
        <v>54487.43</v>
      </c>
      <c r="L1304">
        <v>0</v>
      </c>
      <c r="M1304">
        <v>6</v>
      </c>
      <c r="N1304">
        <v>491</v>
      </c>
      <c r="O1304">
        <v>9</v>
      </c>
      <c r="P1304">
        <v>85</v>
      </c>
      <c r="Q1304">
        <v>1</v>
      </c>
      <c r="R1304">
        <v>2946</v>
      </c>
      <c r="S1304" t="str" cm="1">
        <f t="array" ref="S1304">_xlfn.IFS(E1307&lt;30,"18-29",E1307&lt;45,"30-44",TRUE,"45+")</f>
        <v>45+</v>
      </c>
      <c r="T1304" t="str" cm="1">
        <f t="array" ref="T1304">_xlfn.IFS(F1304&lt;=2,"0-2 Years",F1304&lt;=5,"3-5 Years",F1304&lt;=8,"6-8 Years",TRUE,"9-10 Years")</f>
        <v>0-2 Years</v>
      </c>
      <c r="U1304" t="str" cm="1">
        <f t="array" ref="U1304">_xlfn.IFS(P1304&gt;60,"High Risk",P1304&gt;30,"Medium Risk",TRUE,"Low Risk")</f>
        <v>High Risk</v>
      </c>
      <c r="V1304">
        <f t="shared" si="20"/>
        <v>7</v>
      </c>
    </row>
    <row r="1305" spans="1:22" hidden="1" x14ac:dyDescent="0.2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 s="2">
        <v>134096.53</v>
      </c>
      <c r="H1305">
        <v>2</v>
      </c>
      <c r="I1305">
        <v>1</v>
      </c>
      <c r="J1305">
        <v>0</v>
      </c>
      <c r="K1305" s="1">
        <v>53931.05</v>
      </c>
      <c r="L1305">
        <v>1</v>
      </c>
      <c r="M1305">
        <v>18</v>
      </c>
      <c r="N1305">
        <v>1094</v>
      </c>
      <c r="O1305">
        <v>6</v>
      </c>
      <c r="P1305">
        <v>50</v>
      </c>
      <c r="Q1305">
        <v>0.33333333333333331</v>
      </c>
      <c r="R1305">
        <v>19692</v>
      </c>
      <c r="S1305" t="str" cm="1">
        <f t="array" ref="S1305">_xlfn.IFS(E1308&lt;30,"18-29",E1308&lt;45,"30-44",TRUE,"45+")</f>
        <v>45+</v>
      </c>
      <c r="T1305" t="str" cm="1">
        <f t="array" ref="T1305">_xlfn.IFS(F1305&lt;=2,"0-2 Years",F1305&lt;=5,"3-5 Years",F1305&lt;=8,"6-8 Years",TRUE,"9-10 Years")</f>
        <v>9-10 Years</v>
      </c>
      <c r="U1305" t="str" cm="1">
        <f t="array" ref="U1305">_xlfn.IFS(P1305&gt;60,"High Risk",P1305&gt;30,"Medium Risk",TRUE,"Low Risk")</f>
        <v>Medium Risk</v>
      </c>
      <c r="V1305">
        <f t="shared" si="20"/>
        <v>3</v>
      </c>
    </row>
    <row r="1306" spans="1:22" hidden="1" x14ac:dyDescent="0.2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 s="2">
        <v>118100.59</v>
      </c>
      <c r="H1306">
        <v>2</v>
      </c>
      <c r="I1306">
        <v>1</v>
      </c>
      <c r="J1306">
        <v>0</v>
      </c>
      <c r="K1306" s="1">
        <v>103165.15</v>
      </c>
      <c r="L1306">
        <v>0</v>
      </c>
      <c r="M1306">
        <v>25</v>
      </c>
      <c r="N1306">
        <v>4975</v>
      </c>
      <c r="O1306">
        <v>8</v>
      </c>
      <c r="P1306">
        <v>112</v>
      </c>
      <c r="Q1306">
        <v>0.32</v>
      </c>
      <c r="R1306">
        <v>124375</v>
      </c>
      <c r="S1306" t="str" cm="1">
        <f t="array" ref="S1306">_xlfn.IFS(E1309&lt;30,"18-29",E1309&lt;45,"30-44",TRUE,"45+")</f>
        <v>45+</v>
      </c>
      <c r="T1306" t="str" cm="1">
        <f t="array" ref="T1306">_xlfn.IFS(F1306&lt;=2,"0-2 Years",F1306&lt;=5,"3-5 Years",F1306&lt;=8,"6-8 Years",TRUE,"9-10 Years")</f>
        <v>0-2 Years</v>
      </c>
      <c r="U1306" t="str" cm="1">
        <f t="array" ref="U1306">_xlfn.IFS(P1306&gt;60,"High Risk",P1306&gt;30,"Medium Risk",TRUE,"Low Risk")</f>
        <v>High Risk</v>
      </c>
      <c r="V1306">
        <f t="shared" si="20"/>
        <v>4</v>
      </c>
    </row>
    <row r="1307" spans="1:22" x14ac:dyDescent="0.2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 s="2">
        <v>76915.399999999994</v>
      </c>
      <c r="H1307">
        <v>1</v>
      </c>
      <c r="I1307">
        <v>0</v>
      </c>
      <c r="J1307">
        <v>0</v>
      </c>
      <c r="K1307" s="1">
        <v>146359.81</v>
      </c>
      <c r="L1307">
        <v>1</v>
      </c>
      <c r="M1307">
        <v>11</v>
      </c>
      <c r="N1307">
        <v>1410</v>
      </c>
      <c r="O1307">
        <v>6</v>
      </c>
      <c r="P1307">
        <v>1</v>
      </c>
      <c r="Q1307">
        <v>0.54545454545454541</v>
      </c>
      <c r="R1307">
        <v>15510</v>
      </c>
      <c r="S1307" t="str" cm="1">
        <f t="array" ref="S1307">_xlfn.IFS(E1310&lt;30,"18-29",E1310&lt;45,"30-44",TRUE,"45+")</f>
        <v>30-44</v>
      </c>
      <c r="T1307" t="str" cm="1">
        <f t="array" ref="T1307">_xlfn.IFS(F1307&lt;=2,"0-2 Years",F1307&lt;=5,"3-5 Years",F1307&lt;=8,"6-8 Years",TRUE,"9-10 Years")</f>
        <v>9-10 Years</v>
      </c>
      <c r="U1307" t="str" cm="1">
        <f t="array" ref="U1307">_xlfn.IFS(P1307&gt;60,"High Risk",P1307&gt;30,"Medium Risk",TRUE,"Low Risk")</f>
        <v>Low Risk</v>
      </c>
      <c r="V1307">
        <f t="shared" si="20"/>
        <v>6</v>
      </c>
    </row>
    <row r="1308" spans="1:22" hidden="1" x14ac:dyDescent="0.2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 s="2">
        <v>81576.75</v>
      </c>
      <c r="H1308">
        <v>1</v>
      </c>
      <c r="I1308">
        <v>1</v>
      </c>
      <c r="J1308">
        <v>1</v>
      </c>
      <c r="K1308" s="1">
        <v>28370.95</v>
      </c>
      <c r="L1308">
        <v>1</v>
      </c>
      <c r="M1308">
        <v>19</v>
      </c>
      <c r="N1308">
        <v>2539</v>
      </c>
      <c r="O1308">
        <v>7</v>
      </c>
      <c r="P1308">
        <v>51</v>
      </c>
      <c r="Q1308">
        <v>0.36842105263157893</v>
      </c>
      <c r="R1308">
        <v>48241</v>
      </c>
      <c r="S1308" t="str" cm="1">
        <f t="array" ref="S1308">_xlfn.IFS(E1311&lt;30,"18-29",E1311&lt;45,"30-44",TRUE,"45+")</f>
        <v>30-44</v>
      </c>
      <c r="T1308" t="str" cm="1">
        <f t="array" ref="T1308">_xlfn.IFS(F1308&lt;=2,"0-2 Years",F1308&lt;=5,"3-5 Years",F1308&lt;=8,"6-8 Years",TRUE,"9-10 Years")</f>
        <v>3-5 Years</v>
      </c>
      <c r="U1308" t="str" cm="1">
        <f t="array" ref="U1308">_xlfn.IFS(P1308&gt;60,"High Risk",P1308&gt;30,"Medium Risk",TRUE,"Low Risk")</f>
        <v>Medium Risk</v>
      </c>
      <c r="V1308">
        <f t="shared" si="20"/>
        <v>3</v>
      </c>
    </row>
    <row r="1309" spans="1:22" x14ac:dyDescent="0.2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 s="2">
        <v>0</v>
      </c>
      <c r="H1309">
        <v>2</v>
      </c>
      <c r="I1309">
        <v>0</v>
      </c>
      <c r="J1309">
        <v>0</v>
      </c>
      <c r="K1309" s="1">
        <v>10023.15</v>
      </c>
      <c r="L1309">
        <v>0</v>
      </c>
      <c r="M1309">
        <v>15</v>
      </c>
      <c r="N1309">
        <v>2313</v>
      </c>
      <c r="O1309">
        <v>1</v>
      </c>
      <c r="P1309">
        <v>19</v>
      </c>
      <c r="Q1309">
        <v>6.6666666666666666E-2</v>
      </c>
      <c r="R1309">
        <v>34695</v>
      </c>
      <c r="S1309" t="str" cm="1">
        <f t="array" ref="S1309">_xlfn.IFS(E1312&lt;30,"18-29",E1312&lt;45,"30-44",TRUE,"45+")</f>
        <v>18-29</v>
      </c>
      <c r="T1309" t="str" cm="1">
        <f t="array" ref="T1309">_xlfn.IFS(F1309&lt;=2,"0-2 Years",F1309&lt;=5,"3-5 Years",F1309&lt;=8,"6-8 Years",TRUE,"9-10 Years")</f>
        <v>0-2 Years</v>
      </c>
      <c r="U1309" t="str" cm="1">
        <f t="array" ref="U1309">_xlfn.IFS(P1309&gt;60,"High Risk",P1309&gt;30,"Medium Risk",TRUE,"Low Risk")</f>
        <v>Low Risk</v>
      </c>
      <c r="V1309">
        <f t="shared" si="20"/>
        <v>8</v>
      </c>
    </row>
    <row r="1310" spans="1:22" hidden="1" x14ac:dyDescent="0.2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 s="2">
        <v>118327.17</v>
      </c>
      <c r="H1310">
        <v>2</v>
      </c>
      <c r="I1310">
        <v>1</v>
      </c>
      <c r="J1310">
        <v>1</v>
      </c>
      <c r="K1310" s="1">
        <v>192928.82</v>
      </c>
      <c r="L1310">
        <v>0</v>
      </c>
      <c r="M1310">
        <v>12</v>
      </c>
      <c r="N1310">
        <v>3363</v>
      </c>
      <c r="O1310">
        <v>5</v>
      </c>
      <c r="P1310">
        <v>71</v>
      </c>
      <c r="Q1310">
        <v>0.41666666666666669</v>
      </c>
      <c r="R1310">
        <v>40356</v>
      </c>
      <c r="S1310" t="str" cm="1">
        <f t="array" ref="S1310">_xlfn.IFS(E1313&lt;30,"18-29",E1313&lt;45,"30-44",TRUE,"45+")</f>
        <v>30-44</v>
      </c>
      <c r="T1310" t="str" cm="1">
        <f t="array" ref="T1310">_xlfn.IFS(F1310&lt;=2,"0-2 Years",F1310&lt;=5,"3-5 Years",F1310&lt;=8,"6-8 Years",TRUE,"9-10 Years")</f>
        <v>9-10 Years</v>
      </c>
      <c r="U1310" t="str" cm="1">
        <f t="array" ref="U1310">_xlfn.IFS(P1310&gt;60,"High Risk",P1310&gt;30,"Medium Risk",TRUE,"Low Risk")</f>
        <v>High Risk</v>
      </c>
      <c r="V1310">
        <f t="shared" si="20"/>
        <v>0</v>
      </c>
    </row>
    <row r="1311" spans="1:22" hidden="1" x14ac:dyDescent="0.2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 s="2">
        <v>124857.69</v>
      </c>
      <c r="H1311">
        <v>2</v>
      </c>
      <c r="I1311">
        <v>0</v>
      </c>
      <c r="J1311">
        <v>0</v>
      </c>
      <c r="K1311" s="1">
        <v>50485.7</v>
      </c>
      <c r="L1311">
        <v>0</v>
      </c>
      <c r="M1311">
        <v>4</v>
      </c>
      <c r="N1311">
        <v>1238</v>
      </c>
      <c r="O1311">
        <v>10</v>
      </c>
      <c r="P1311">
        <v>173</v>
      </c>
      <c r="Q1311">
        <v>1</v>
      </c>
      <c r="R1311">
        <v>4952</v>
      </c>
      <c r="S1311" t="str" cm="1">
        <f t="array" ref="S1311">_xlfn.IFS(E1314&lt;30,"18-29",E1314&lt;45,"30-44",TRUE,"45+")</f>
        <v>30-44</v>
      </c>
      <c r="T1311" t="str" cm="1">
        <f t="array" ref="T1311">_xlfn.IFS(F1311&lt;=2,"0-2 Years",F1311&lt;=5,"3-5 Years",F1311&lt;=8,"6-8 Years",TRUE,"9-10 Years")</f>
        <v>6-8 Years</v>
      </c>
      <c r="U1311" t="str" cm="1">
        <f t="array" ref="U1311">_xlfn.IFS(P1311&gt;60,"High Risk",P1311&gt;30,"Medium Risk",TRUE,"Low Risk")</f>
        <v>High Risk</v>
      </c>
      <c r="V1311">
        <f t="shared" si="20"/>
        <v>3</v>
      </c>
    </row>
    <row r="1312" spans="1:22" hidden="1" x14ac:dyDescent="0.2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 s="2">
        <v>90971.85</v>
      </c>
      <c r="H1312">
        <v>1</v>
      </c>
      <c r="I1312">
        <v>1</v>
      </c>
      <c r="J1312">
        <v>1</v>
      </c>
      <c r="K1312" s="1">
        <v>131662.47</v>
      </c>
      <c r="L1312">
        <v>0</v>
      </c>
      <c r="M1312">
        <v>14</v>
      </c>
      <c r="N1312">
        <v>3945</v>
      </c>
      <c r="O1312">
        <v>6</v>
      </c>
      <c r="P1312">
        <v>89</v>
      </c>
      <c r="Q1312">
        <v>0.42857142857142855</v>
      </c>
      <c r="R1312">
        <v>55230</v>
      </c>
      <c r="S1312" t="str" cm="1">
        <f t="array" ref="S1312">_xlfn.IFS(E1315&lt;30,"18-29",E1315&lt;45,"30-44",TRUE,"45+")</f>
        <v>30-44</v>
      </c>
      <c r="T1312" t="str" cm="1">
        <f t="array" ref="T1312">_xlfn.IFS(F1312&lt;=2,"0-2 Years",F1312&lt;=5,"3-5 Years",F1312&lt;=8,"6-8 Years",TRUE,"9-10 Years")</f>
        <v>0-2 Years</v>
      </c>
      <c r="U1312" t="str" cm="1">
        <f t="array" ref="U1312">_xlfn.IFS(P1312&gt;60,"High Risk",P1312&gt;30,"Medium Risk",TRUE,"Low Risk")</f>
        <v>High Risk</v>
      </c>
      <c r="V1312">
        <f t="shared" si="20"/>
        <v>3</v>
      </c>
    </row>
    <row r="1313" spans="1:22" hidden="1" x14ac:dyDescent="0.2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 s="2">
        <v>153147.75</v>
      </c>
      <c r="H1313">
        <v>1</v>
      </c>
      <c r="I1313">
        <v>1</v>
      </c>
      <c r="J1313">
        <v>1</v>
      </c>
      <c r="K1313" s="1">
        <v>152235.29999999999</v>
      </c>
      <c r="L1313">
        <v>0</v>
      </c>
      <c r="M1313">
        <v>12</v>
      </c>
      <c r="N1313">
        <v>755</v>
      </c>
      <c r="O1313">
        <v>7</v>
      </c>
      <c r="P1313">
        <v>41</v>
      </c>
      <c r="Q1313">
        <v>0.58333333333333337</v>
      </c>
      <c r="R1313">
        <v>9060</v>
      </c>
      <c r="S1313" t="str" cm="1">
        <f t="array" ref="S1313">_xlfn.IFS(E1316&lt;30,"18-29",E1316&lt;45,"30-44",TRUE,"45+")</f>
        <v>45+</v>
      </c>
      <c r="T1313" t="str" cm="1">
        <f t="array" ref="T1313">_xlfn.IFS(F1313&lt;=2,"0-2 Years",F1313&lt;=5,"3-5 Years",F1313&lt;=8,"6-8 Years",TRUE,"9-10 Years")</f>
        <v>6-8 Years</v>
      </c>
      <c r="U1313" t="str" cm="1">
        <f t="array" ref="U1313">_xlfn.IFS(P1313&gt;60,"High Risk",P1313&gt;30,"Medium Risk",TRUE,"Low Risk")</f>
        <v>Medium Risk</v>
      </c>
      <c r="V1313">
        <f t="shared" si="20"/>
        <v>2</v>
      </c>
    </row>
    <row r="1314" spans="1:22" hidden="1" x14ac:dyDescent="0.2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 s="2">
        <v>65942.259999999995</v>
      </c>
      <c r="H1314">
        <v>1</v>
      </c>
      <c r="I1314">
        <v>1</v>
      </c>
      <c r="J1314">
        <v>1</v>
      </c>
      <c r="K1314" s="1">
        <v>68093.23</v>
      </c>
      <c r="L1314">
        <v>1</v>
      </c>
      <c r="M1314">
        <v>24</v>
      </c>
      <c r="N1314">
        <v>3876</v>
      </c>
      <c r="O1314">
        <v>2</v>
      </c>
      <c r="P1314">
        <v>77</v>
      </c>
      <c r="Q1314">
        <v>8.3333333333333329E-2</v>
      </c>
      <c r="R1314">
        <v>93024</v>
      </c>
      <c r="S1314" t="str" cm="1">
        <f t="array" ref="S1314">_xlfn.IFS(E1317&lt;30,"18-29",E1317&lt;45,"30-44",TRUE,"45+")</f>
        <v>18-29</v>
      </c>
      <c r="T1314" t="str" cm="1">
        <f t="array" ref="T1314">_xlfn.IFS(F1314&lt;=2,"0-2 Years",F1314&lt;=5,"3-5 Years",F1314&lt;=8,"6-8 Years",TRUE,"9-10 Years")</f>
        <v>6-8 Years</v>
      </c>
      <c r="U1314" t="str" cm="1">
        <f t="array" ref="U1314">_xlfn.IFS(P1314&gt;60,"High Risk",P1314&gt;30,"Medium Risk",TRUE,"Low Risk")</f>
        <v>High Risk</v>
      </c>
      <c r="V1314">
        <f t="shared" si="20"/>
        <v>2</v>
      </c>
    </row>
    <row r="1315" spans="1:22" hidden="1" x14ac:dyDescent="0.2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 s="2">
        <v>0</v>
      </c>
      <c r="H1315">
        <v>2</v>
      </c>
      <c r="I1315">
        <v>1</v>
      </c>
      <c r="J1315">
        <v>1</v>
      </c>
      <c r="K1315" s="1">
        <v>80061.31</v>
      </c>
      <c r="L1315">
        <v>0</v>
      </c>
      <c r="M1315">
        <v>23</v>
      </c>
      <c r="N1315">
        <v>2770</v>
      </c>
      <c r="O1315">
        <v>5</v>
      </c>
      <c r="P1315">
        <v>133</v>
      </c>
      <c r="Q1315">
        <v>0.21739130434782608</v>
      </c>
      <c r="R1315">
        <v>63710</v>
      </c>
      <c r="S1315" t="str" cm="1">
        <f t="array" ref="S1315">_xlfn.IFS(E1318&lt;30,"18-29",E1318&lt;45,"30-44",TRUE,"45+")</f>
        <v>30-44</v>
      </c>
      <c r="T1315" t="str" cm="1">
        <f t="array" ref="T1315">_xlfn.IFS(F1315&lt;=2,"0-2 Years",F1315&lt;=5,"3-5 Years",F1315&lt;=8,"6-8 Years",TRUE,"9-10 Years")</f>
        <v>3-5 Years</v>
      </c>
      <c r="U1315" t="str" cm="1">
        <f t="array" ref="U1315">_xlfn.IFS(P1315&gt;60,"High Risk",P1315&gt;30,"Medium Risk",TRUE,"Low Risk")</f>
        <v>High Risk</v>
      </c>
      <c r="V1315">
        <f t="shared" si="20"/>
        <v>3</v>
      </c>
    </row>
    <row r="1316" spans="1:22" x14ac:dyDescent="0.2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 s="2">
        <v>0</v>
      </c>
      <c r="H1316">
        <v>1</v>
      </c>
      <c r="I1316">
        <v>1</v>
      </c>
      <c r="J1316">
        <v>0</v>
      </c>
      <c r="K1316" s="1">
        <v>149583.67000000001</v>
      </c>
      <c r="L1316">
        <v>1</v>
      </c>
      <c r="M1316">
        <v>10</v>
      </c>
      <c r="N1316">
        <v>3920</v>
      </c>
      <c r="O1316">
        <v>1</v>
      </c>
      <c r="P1316">
        <v>129</v>
      </c>
      <c r="Q1316">
        <v>0.1</v>
      </c>
      <c r="R1316">
        <v>39200</v>
      </c>
      <c r="S1316" t="str" cm="1">
        <f t="array" ref="S1316">_xlfn.IFS(E1319&lt;30,"18-29",E1319&lt;45,"30-44",TRUE,"45+")</f>
        <v>30-44</v>
      </c>
      <c r="T1316" t="str" cm="1">
        <f t="array" ref="T1316">_xlfn.IFS(F1316&lt;=2,"0-2 Years",F1316&lt;=5,"3-5 Years",F1316&lt;=8,"6-8 Years",TRUE,"9-10 Years")</f>
        <v>0-2 Years</v>
      </c>
      <c r="U1316" t="str" cm="1">
        <f t="array" ref="U1316">_xlfn.IFS(P1316&gt;60,"High Risk",P1316&gt;30,"Medium Risk",TRUE,"Low Risk")</f>
        <v>High Risk</v>
      </c>
      <c r="V1316">
        <f t="shared" si="20"/>
        <v>10</v>
      </c>
    </row>
    <row r="1317" spans="1:22" hidden="1" x14ac:dyDescent="0.2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 s="2">
        <v>100912.19</v>
      </c>
      <c r="H1317">
        <v>1</v>
      </c>
      <c r="I1317">
        <v>0</v>
      </c>
      <c r="J1317">
        <v>0</v>
      </c>
      <c r="K1317" s="1">
        <v>7631.27</v>
      </c>
      <c r="L1317">
        <v>0</v>
      </c>
      <c r="M1317">
        <v>10</v>
      </c>
      <c r="N1317">
        <v>3888</v>
      </c>
      <c r="O1317">
        <v>8</v>
      </c>
      <c r="P1317">
        <v>144</v>
      </c>
      <c r="Q1317">
        <v>0.8</v>
      </c>
      <c r="R1317">
        <v>38880</v>
      </c>
      <c r="S1317" t="str" cm="1">
        <f t="array" ref="S1317">_xlfn.IFS(E1320&lt;30,"18-29",E1320&lt;45,"30-44",TRUE,"45+")</f>
        <v>30-44</v>
      </c>
      <c r="T1317" t="str" cm="1">
        <f t="array" ref="T1317">_xlfn.IFS(F1317&lt;=2,"0-2 Years",F1317&lt;=5,"3-5 Years",F1317&lt;=8,"6-8 Years",TRUE,"9-10 Years")</f>
        <v>3-5 Years</v>
      </c>
      <c r="U1317" t="str" cm="1">
        <f t="array" ref="U1317">_xlfn.IFS(P1317&gt;60,"High Risk",P1317&gt;30,"Medium Risk",TRUE,"Low Risk")</f>
        <v>High Risk</v>
      </c>
      <c r="V1317">
        <f t="shared" si="20"/>
        <v>5</v>
      </c>
    </row>
    <row r="1318" spans="1:22" hidden="1" x14ac:dyDescent="0.2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 s="2">
        <v>0</v>
      </c>
      <c r="H1318">
        <v>2</v>
      </c>
      <c r="I1318">
        <v>1</v>
      </c>
      <c r="J1318">
        <v>1</v>
      </c>
      <c r="K1318" s="1">
        <v>33082.81</v>
      </c>
      <c r="L1318">
        <v>0</v>
      </c>
      <c r="M1318">
        <v>14</v>
      </c>
      <c r="N1318">
        <v>249</v>
      </c>
      <c r="O1318">
        <v>2</v>
      </c>
      <c r="P1318">
        <v>98</v>
      </c>
      <c r="Q1318">
        <v>0.14285714285714285</v>
      </c>
      <c r="R1318">
        <v>3486</v>
      </c>
      <c r="S1318" t="str" cm="1">
        <f t="array" ref="S1318">_xlfn.IFS(E1321&lt;30,"18-29",E1321&lt;45,"30-44",TRUE,"45+")</f>
        <v>30-44</v>
      </c>
      <c r="T1318" t="str" cm="1">
        <f t="array" ref="T1318">_xlfn.IFS(F1318&lt;=2,"0-2 Years",F1318&lt;=5,"3-5 Years",F1318&lt;=8,"6-8 Years",TRUE,"9-10 Years")</f>
        <v>3-5 Years</v>
      </c>
      <c r="U1318" t="str" cm="1">
        <f t="array" ref="U1318">_xlfn.IFS(P1318&gt;60,"High Risk",P1318&gt;30,"Medium Risk",TRUE,"Low Risk")</f>
        <v>High Risk</v>
      </c>
      <c r="V1318">
        <f t="shared" si="20"/>
        <v>3</v>
      </c>
    </row>
    <row r="1319" spans="1:22" x14ac:dyDescent="0.2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 s="2">
        <v>0</v>
      </c>
      <c r="H1319">
        <v>1</v>
      </c>
      <c r="I1319">
        <v>1</v>
      </c>
      <c r="J1319">
        <v>0</v>
      </c>
      <c r="K1319" s="1">
        <v>121883.87</v>
      </c>
      <c r="L1319">
        <v>1</v>
      </c>
      <c r="M1319">
        <v>15</v>
      </c>
      <c r="N1319">
        <v>4345</v>
      </c>
      <c r="O1319">
        <v>1</v>
      </c>
      <c r="P1319">
        <v>141</v>
      </c>
      <c r="Q1319">
        <v>6.6666666666666666E-2</v>
      </c>
      <c r="R1319">
        <v>65175</v>
      </c>
      <c r="S1319" t="str" cm="1">
        <f t="array" ref="S1319">_xlfn.IFS(E1322&lt;30,"18-29",E1322&lt;45,"30-44",TRUE,"45+")</f>
        <v>45+</v>
      </c>
      <c r="T1319" t="str" cm="1">
        <f t="array" ref="T1319">_xlfn.IFS(F1319&lt;=2,"0-2 Years",F1319&lt;=5,"3-5 Years",F1319&lt;=8,"6-8 Years",TRUE,"9-10 Years")</f>
        <v>3-5 Years</v>
      </c>
      <c r="U1319" t="str" cm="1">
        <f t="array" ref="U1319">_xlfn.IFS(P1319&gt;60,"High Risk",P1319&gt;30,"Medium Risk",TRUE,"Low Risk")</f>
        <v>High Risk</v>
      </c>
      <c r="V1319">
        <f t="shared" si="20"/>
        <v>8</v>
      </c>
    </row>
    <row r="1320" spans="1:22" hidden="1" x14ac:dyDescent="0.2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 s="2">
        <v>0</v>
      </c>
      <c r="H1320">
        <v>3</v>
      </c>
      <c r="I1320">
        <v>1</v>
      </c>
      <c r="J1320">
        <v>1</v>
      </c>
      <c r="K1320" s="1">
        <v>100722.72</v>
      </c>
      <c r="L1320">
        <v>1</v>
      </c>
      <c r="M1320">
        <v>26</v>
      </c>
      <c r="N1320">
        <v>1352</v>
      </c>
      <c r="O1320">
        <v>9</v>
      </c>
      <c r="P1320">
        <v>93</v>
      </c>
      <c r="Q1320">
        <v>0.34615384615384615</v>
      </c>
      <c r="R1320">
        <v>35152</v>
      </c>
      <c r="S1320" t="str" cm="1">
        <f t="array" ref="S1320">_xlfn.IFS(E1323&lt;30,"18-29",E1323&lt;45,"30-44",TRUE,"45+")</f>
        <v>30-44</v>
      </c>
      <c r="T1320" t="str" cm="1">
        <f t="array" ref="T1320">_xlfn.IFS(F1320&lt;=2,"0-2 Years",F1320&lt;=5,"3-5 Years",F1320&lt;=8,"6-8 Years",TRUE,"9-10 Years")</f>
        <v>3-5 Years</v>
      </c>
      <c r="U1320" t="str" cm="1">
        <f t="array" ref="U1320">_xlfn.IFS(P1320&gt;60,"High Risk",P1320&gt;30,"Medium Risk",TRUE,"Low Risk")</f>
        <v>High Risk</v>
      </c>
      <c r="V1320">
        <f t="shared" si="20"/>
        <v>3</v>
      </c>
    </row>
    <row r="1321" spans="1:22" hidden="1" x14ac:dyDescent="0.2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 s="2">
        <v>124439.49</v>
      </c>
      <c r="H1321">
        <v>2</v>
      </c>
      <c r="I1321">
        <v>0</v>
      </c>
      <c r="J1321">
        <v>1</v>
      </c>
      <c r="K1321" s="1">
        <v>47093.11</v>
      </c>
      <c r="L1321">
        <v>0</v>
      </c>
      <c r="M1321">
        <v>18</v>
      </c>
      <c r="N1321">
        <v>762</v>
      </c>
      <c r="O1321">
        <v>0</v>
      </c>
      <c r="P1321">
        <v>35</v>
      </c>
      <c r="Q1321">
        <v>0</v>
      </c>
      <c r="R1321">
        <v>13716</v>
      </c>
      <c r="S1321" t="str" cm="1">
        <f t="array" ref="S1321">_xlfn.IFS(E1324&lt;30,"18-29",E1324&lt;45,"30-44",TRUE,"45+")</f>
        <v>30-44</v>
      </c>
      <c r="T1321" t="str" cm="1">
        <f t="array" ref="T1321">_xlfn.IFS(F1321&lt;=2,"0-2 Years",F1321&lt;=5,"3-5 Years",F1321&lt;=8,"6-8 Years",TRUE,"9-10 Years")</f>
        <v>0-2 Years</v>
      </c>
      <c r="U1321" t="str" cm="1">
        <f t="array" ref="U1321">_xlfn.IFS(P1321&gt;60,"High Risk",P1321&gt;30,"Medium Risk",TRUE,"Low Risk")</f>
        <v>Medium Risk</v>
      </c>
      <c r="V1321">
        <f t="shared" si="20"/>
        <v>1</v>
      </c>
    </row>
    <row r="1322" spans="1:22" hidden="1" x14ac:dyDescent="0.2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 s="2">
        <v>0</v>
      </c>
      <c r="H1322">
        <v>2</v>
      </c>
      <c r="I1322">
        <v>1</v>
      </c>
      <c r="J1322">
        <v>1</v>
      </c>
      <c r="K1322" s="1">
        <v>177624.01</v>
      </c>
      <c r="L1322">
        <v>0</v>
      </c>
      <c r="M1322">
        <v>24</v>
      </c>
      <c r="N1322">
        <v>184</v>
      </c>
      <c r="O1322">
        <v>0</v>
      </c>
      <c r="P1322">
        <v>140</v>
      </c>
      <c r="Q1322">
        <v>0</v>
      </c>
      <c r="R1322">
        <v>4416</v>
      </c>
      <c r="S1322" t="str" cm="1">
        <f t="array" ref="S1322">_xlfn.IFS(E1325&lt;30,"18-29",E1325&lt;45,"30-44",TRUE,"45+")</f>
        <v>45+</v>
      </c>
      <c r="T1322" t="str" cm="1">
        <f t="array" ref="T1322">_xlfn.IFS(F1322&lt;=2,"0-2 Years",F1322&lt;=5,"3-5 Years",F1322&lt;=8,"6-8 Years",TRUE,"9-10 Years")</f>
        <v>6-8 Years</v>
      </c>
      <c r="U1322" t="str" cm="1">
        <f t="array" ref="U1322">_xlfn.IFS(P1322&gt;60,"High Risk",P1322&gt;30,"Medium Risk",TRUE,"Low Risk")</f>
        <v>High Risk</v>
      </c>
      <c r="V1322">
        <f t="shared" si="20"/>
        <v>4</v>
      </c>
    </row>
    <row r="1323" spans="1:22" x14ac:dyDescent="0.2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 s="2">
        <v>0</v>
      </c>
      <c r="H1323">
        <v>2</v>
      </c>
      <c r="I1323">
        <v>0</v>
      </c>
      <c r="J1323">
        <v>0</v>
      </c>
      <c r="K1323" s="1">
        <v>106149.48</v>
      </c>
      <c r="L1323">
        <v>0</v>
      </c>
      <c r="M1323">
        <v>7</v>
      </c>
      <c r="N1323">
        <v>728</v>
      </c>
      <c r="O1323">
        <v>0</v>
      </c>
      <c r="P1323">
        <v>101</v>
      </c>
      <c r="Q1323">
        <v>0</v>
      </c>
      <c r="R1323">
        <v>5096</v>
      </c>
      <c r="S1323" t="str" cm="1">
        <f t="array" ref="S1323">_xlfn.IFS(E1326&lt;30,"18-29",E1326&lt;45,"30-44",TRUE,"45+")</f>
        <v>18-29</v>
      </c>
      <c r="T1323" t="str" cm="1">
        <f t="array" ref="T1323">_xlfn.IFS(F1323&lt;=2,"0-2 Years",F1323&lt;=5,"3-5 Years",F1323&lt;=8,"6-8 Years",TRUE,"9-10 Years")</f>
        <v>6-8 Years</v>
      </c>
      <c r="U1323" t="str" cm="1">
        <f t="array" ref="U1323">_xlfn.IFS(P1323&gt;60,"High Risk",P1323&gt;30,"Medium Risk",TRUE,"Low Risk")</f>
        <v>High Risk</v>
      </c>
      <c r="V1323">
        <f t="shared" si="20"/>
        <v>6</v>
      </c>
    </row>
    <row r="1324" spans="1:22" x14ac:dyDescent="0.2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 s="2">
        <v>58781.760000000002</v>
      </c>
      <c r="H1324">
        <v>1</v>
      </c>
      <c r="I1324">
        <v>1</v>
      </c>
      <c r="J1324">
        <v>0</v>
      </c>
      <c r="K1324" s="1">
        <v>16874.919999999998</v>
      </c>
      <c r="L1324">
        <v>0</v>
      </c>
      <c r="M1324">
        <v>13</v>
      </c>
      <c r="N1324">
        <v>2460</v>
      </c>
      <c r="O1324">
        <v>4</v>
      </c>
      <c r="P1324">
        <v>77</v>
      </c>
      <c r="Q1324">
        <v>0.30769230769230771</v>
      </c>
      <c r="R1324">
        <v>31980</v>
      </c>
      <c r="S1324" t="str" cm="1">
        <f t="array" ref="S1324">_xlfn.IFS(E1327&lt;30,"18-29",E1327&lt;45,"30-44",TRUE,"45+")</f>
        <v>45+</v>
      </c>
      <c r="T1324" t="str" cm="1">
        <f t="array" ref="T1324">_xlfn.IFS(F1324&lt;=2,"0-2 Years",F1324&lt;=5,"3-5 Years",F1324&lt;=8,"6-8 Years",TRUE,"9-10 Years")</f>
        <v>0-2 Years</v>
      </c>
      <c r="U1324" t="str" cm="1">
        <f t="array" ref="U1324">_xlfn.IFS(P1324&gt;60,"High Risk",P1324&gt;30,"Medium Risk",TRUE,"Low Risk")</f>
        <v>High Risk</v>
      </c>
      <c r="V1324">
        <f t="shared" si="20"/>
        <v>6</v>
      </c>
    </row>
    <row r="1325" spans="1:22" hidden="1" x14ac:dyDescent="0.2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 s="2">
        <v>159453.64000000001</v>
      </c>
      <c r="H1325">
        <v>2</v>
      </c>
      <c r="I1325">
        <v>0</v>
      </c>
      <c r="J1325">
        <v>0</v>
      </c>
      <c r="K1325" s="1">
        <v>54560.79</v>
      </c>
      <c r="L1325">
        <v>1</v>
      </c>
      <c r="M1325">
        <v>8</v>
      </c>
      <c r="N1325">
        <v>116</v>
      </c>
      <c r="O1325">
        <v>2</v>
      </c>
      <c r="P1325">
        <v>24</v>
      </c>
      <c r="Q1325">
        <v>0.25</v>
      </c>
      <c r="R1325">
        <v>928</v>
      </c>
      <c r="S1325" t="str" cm="1">
        <f t="array" ref="S1325">_xlfn.IFS(E1328&lt;30,"18-29",E1328&lt;45,"30-44",TRUE,"45+")</f>
        <v>30-44</v>
      </c>
      <c r="T1325" t="str" cm="1">
        <f t="array" ref="T1325">_xlfn.IFS(F1325&lt;=2,"0-2 Years",F1325&lt;=5,"3-5 Years",F1325&lt;=8,"6-8 Years",TRUE,"9-10 Years")</f>
        <v>6-8 Years</v>
      </c>
      <c r="U1325" t="str" cm="1">
        <f t="array" ref="U1325">_xlfn.IFS(P1325&gt;60,"High Risk",P1325&gt;30,"Medium Risk",TRUE,"Low Risk")</f>
        <v>Low Risk</v>
      </c>
      <c r="V1325">
        <f t="shared" si="20"/>
        <v>4</v>
      </c>
    </row>
    <row r="1326" spans="1:22" hidden="1" x14ac:dyDescent="0.2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 s="2">
        <v>142721.51999999999</v>
      </c>
      <c r="H1326">
        <v>1</v>
      </c>
      <c r="I1326">
        <v>1</v>
      </c>
      <c r="J1326">
        <v>1</v>
      </c>
      <c r="K1326" s="1">
        <v>153605.75</v>
      </c>
      <c r="L1326">
        <v>0</v>
      </c>
      <c r="M1326">
        <v>18</v>
      </c>
      <c r="N1326">
        <v>2444</v>
      </c>
      <c r="O1326">
        <v>8</v>
      </c>
      <c r="P1326">
        <v>10</v>
      </c>
      <c r="Q1326">
        <v>0.44444444444444442</v>
      </c>
      <c r="R1326">
        <v>43992</v>
      </c>
      <c r="S1326" t="str" cm="1">
        <f t="array" ref="S1326">_xlfn.IFS(E1329&lt;30,"18-29",E1329&lt;45,"30-44",TRUE,"45+")</f>
        <v>18-29</v>
      </c>
      <c r="T1326" t="str" cm="1">
        <f t="array" ref="T1326">_xlfn.IFS(F1326&lt;=2,"0-2 Years",F1326&lt;=5,"3-5 Years",F1326&lt;=8,"6-8 Years",TRUE,"9-10 Years")</f>
        <v>0-2 Years</v>
      </c>
      <c r="U1326" t="str" cm="1">
        <f t="array" ref="U1326">_xlfn.IFS(P1326&gt;60,"High Risk",P1326&gt;30,"Medium Risk",TRUE,"Low Risk")</f>
        <v>Low Risk</v>
      </c>
      <c r="V1326">
        <f t="shared" si="20"/>
        <v>3</v>
      </c>
    </row>
    <row r="1327" spans="1:22" hidden="1" x14ac:dyDescent="0.2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 s="2">
        <v>167795.6</v>
      </c>
      <c r="H1327">
        <v>1</v>
      </c>
      <c r="I1327">
        <v>0</v>
      </c>
      <c r="J1327">
        <v>1</v>
      </c>
      <c r="K1327" s="1">
        <v>44390.38</v>
      </c>
      <c r="L1327">
        <v>0</v>
      </c>
      <c r="M1327">
        <v>29</v>
      </c>
      <c r="N1327">
        <v>544</v>
      </c>
      <c r="O1327">
        <v>2</v>
      </c>
      <c r="P1327">
        <v>122</v>
      </c>
      <c r="Q1327">
        <v>6.8965517241379309E-2</v>
      </c>
      <c r="R1327">
        <v>15776</v>
      </c>
      <c r="S1327" t="str" cm="1">
        <f t="array" ref="S1327">_xlfn.IFS(E1330&lt;30,"18-29",E1330&lt;45,"30-44",TRUE,"45+")</f>
        <v>45+</v>
      </c>
      <c r="T1327" t="str" cm="1">
        <f t="array" ref="T1327">_xlfn.IFS(F1327&lt;=2,"0-2 Years",F1327&lt;=5,"3-5 Years",F1327&lt;=8,"6-8 Years",TRUE,"9-10 Years")</f>
        <v>6-8 Years</v>
      </c>
      <c r="U1327" t="str" cm="1">
        <f t="array" ref="U1327">_xlfn.IFS(P1327&gt;60,"High Risk",P1327&gt;30,"Medium Risk",TRUE,"Low Risk")</f>
        <v>High Risk</v>
      </c>
      <c r="V1327">
        <f t="shared" si="20"/>
        <v>3</v>
      </c>
    </row>
    <row r="1328" spans="1:22" hidden="1" x14ac:dyDescent="0.2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 s="2">
        <v>128345.69</v>
      </c>
      <c r="H1328">
        <v>2</v>
      </c>
      <c r="I1328">
        <v>1</v>
      </c>
      <c r="J1328">
        <v>0</v>
      </c>
      <c r="K1328" s="1">
        <v>63218.85</v>
      </c>
      <c r="L1328">
        <v>0</v>
      </c>
      <c r="M1328">
        <v>14</v>
      </c>
      <c r="N1328">
        <v>4601</v>
      </c>
      <c r="O1328">
        <v>10</v>
      </c>
      <c r="P1328">
        <v>165</v>
      </c>
      <c r="Q1328">
        <v>0.7142857142857143</v>
      </c>
      <c r="R1328">
        <v>64414</v>
      </c>
      <c r="S1328" t="str" cm="1">
        <f t="array" ref="S1328">_xlfn.IFS(E1331&lt;30,"18-29",E1331&lt;45,"30-44",TRUE,"45+")</f>
        <v>30-44</v>
      </c>
      <c r="T1328" t="str" cm="1">
        <f t="array" ref="T1328">_xlfn.IFS(F1328&lt;=2,"0-2 Years",F1328&lt;=5,"3-5 Years",F1328&lt;=8,"6-8 Years",TRUE,"9-10 Years")</f>
        <v>3-5 Years</v>
      </c>
      <c r="U1328" t="str" cm="1">
        <f t="array" ref="U1328">_xlfn.IFS(P1328&gt;60,"High Risk",P1328&gt;30,"Medium Risk",TRUE,"Low Risk")</f>
        <v>High Risk</v>
      </c>
      <c r="V1328">
        <f t="shared" si="20"/>
        <v>3</v>
      </c>
    </row>
    <row r="1329" spans="1:22" hidden="1" x14ac:dyDescent="0.2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 s="2">
        <v>165260.98000000001</v>
      </c>
      <c r="H1329">
        <v>1</v>
      </c>
      <c r="I1329">
        <v>1</v>
      </c>
      <c r="J1329">
        <v>1</v>
      </c>
      <c r="K1329" s="1">
        <v>41626.78</v>
      </c>
      <c r="L1329">
        <v>0</v>
      </c>
      <c r="M1329">
        <v>21</v>
      </c>
      <c r="N1329">
        <v>490</v>
      </c>
      <c r="O1329">
        <v>5</v>
      </c>
      <c r="P1329">
        <v>159</v>
      </c>
      <c r="Q1329">
        <v>0.23809523809523808</v>
      </c>
      <c r="R1329">
        <v>10290</v>
      </c>
      <c r="S1329" t="str" cm="1">
        <f t="array" ref="S1329">_xlfn.IFS(E1332&lt;30,"18-29",E1332&lt;45,"30-44",TRUE,"45+")</f>
        <v>45+</v>
      </c>
      <c r="T1329" t="str" cm="1">
        <f t="array" ref="T1329">_xlfn.IFS(F1329&lt;=2,"0-2 Years",F1329&lt;=5,"3-5 Years",F1329&lt;=8,"6-8 Years",TRUE,"9-10 Years")</f>
        <v>3-5 Years</v>
      </c>
      <c r="U1329" t="str" cm="1">
        <f t="array" ref="U1329">_xlfn.IFS(P1329&gt;60,"High Risk",P1329&gt;30,"Medium Risk",TRUE,"Low Risk")</f>
        <v>High Risk</v>
      </c>
      <c r="V1329">
        <f t="shared" si="20"/>
        <v>2</v>
      </c>
    </row>
    <row r="1330" spans="1:22" hidden="1" x14ac:dyDescent="0.2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 s="2">
        <v>118233.81</v>
      </c>
      <c r="H1330">
        <v>1</v>
      </c>
      <c r="I1330">
        <v>0</v>
      </c>
      <c r="J1330">
        <v>1</v>
      </c>
      <c r="K1330" s="1">
        <v>24765.53</v>
      </c>
      <c r="L1330">
        <v>1</v>
      </c>
      <c r="M1330">
        <v>15</v>
      </c>
      <c r="N1330">
        <v>2939</v>
      </c>
      <c r="O1330">
        <v>1</v>
      </c>
      <c r="P1330">
        <v>5</v>
      </c>
      <c r="Q1330">
        <v>6.6666666666666666E-2</v>
      </c>
      <c r="R1330">
        <v>44085</v>
      </c>
      <c r="S1330" t="str" cm="1">
        <f t="array" ref="S1330">_xlfn.IFS(E1333&lt;30,"18-29",E1333&lt;45,"30-44",TRUE,"45+")</f>
        <v>30-44</v>
      </c>
      <c r="T1330" t="str" cm="1">
        <f t="array" ref="T1330">_xlfn.IFS(F1330&lt;=2,"0-2 Years",F1330&lt;=5,"3-5 Years",F1330&lt;=8,"6-8 Years",TRUE,"9-10 Years")</f>
        <v>3-5 Years</v>
      </c>
      <c r="U1330" t="str" cm="1">
        <f t="array" ref="U1330">_xlfn.IFS(P1330&gt;60,"High Risk",P1330&gt;30,"Medium Risk",TRUE,"Low Risk")</f>
        <v>Low Risk</v>
      </c>
      <c r="V1330">
        <f t="shared" si="20"/>
        <v>3</v>
      </c>
    </row>
    <row r="1331" spans="1:22" x14ac:dyDescent="0.2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 s="2">
        <v>0</v>
      </c>
      <c r="H1331">
        <v>1</v>
      </c>
      <c r="I1331">
        <v>1</v>
      </c>
      <c r="J1331">
        <v>0</v>
      </c>
      <c r="K1331" s="1">
        <v>28280.799999999999</v>
      </c>
      <c r="L1331">
        <v>1</v>
      </c>
      <c r="M1331">
        <v>25</v>
      </c>
      <c r="N1331">
        <v>4823</v>
      </c>
      <c r="O1331">
        <v>1</v>
      </c>
      <c r="P1331">
        <v>82</v>
      </c>
      <c r="Q1331">
        <v>0.04</v>
      </c>
      <c r="R1331">
        <v>120575</v>
      </c>
      <c r="S1331" t="str" cm="1">
        <f t="array" ref="S1331">_xlfn.IFS(E1334&lt;30,"18-29",E1334&lt;45,"30-44",TRUE,"45+")</f>
        <v>30-44</v>
      </c>
      <c r="T1331" t="str" cm="1">
        <f t="array" ref="T1331">_xlfn.IFS(F1331&lt;=2,"0-2 Years",F1331&lt;=5,"3-5 Years",F1331&lt;=8,"6-8 Years",TRUE,"9-10 Years")</f>
        <v>6-8 Years</v>
      </c>
      <c r="U1331" t="str" cm="1">
        <f t="array" ref="U1331">_xlfn.IFS(P1331&gt;60,"High Risk",P1331&gt;30,"Medium Risk",TRUE,"Low Risk")</f>
        <v>High Risk</v>
      </c>
      <c r="V1331">
        <f t="shared" si="20"/>
        <v>8</v>
      </c>
    </row>
    <row r="1332" spans="1:22" x14ac:dyDescent="0.2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 s="2">
        <v>0</v>
      </c>
      <c r="H1332">
        <v>2</v>
      </c>
      <c r="I1332">
        <v>1</v>
      </c>
      <c r="J1332">
        <v>0</v>
      </c>
      <c r="K1332" s="1">
        <v>89043.19</v>
      </c>
      <c r="L1332">
        <v>0</v>
      </c>
      <c r="M1332">
        <v>27</v>
      </c>
      <c r="N1332">
        <v>362</v>
      </c>
      <c r="O1332">
        <v>7</v>
      </c>
      <c r="P1332">
        <v>90</v>
      </c>
      <c r="Q1332">
        <v>0.25925925925925924</v>
      </c>
      <c r="R1332">
        <v>9774</v>
      </c>
      <c r="S1332" t="str" cm="1">
        <f t="array" ref="S1332">_xlfn.IFS(E1335&lt;30,"18-29",E1335&lt;45,"30-44",TRUE,"45+")</f>
        <v>30-44</v>
      </c>
      <c r="T1332" t="str" cm="1">
        <f t="array" ref="T1332">_xlfn.IFS(F1332&lt;=2,"0-2 Years",F1332&lt;=5,"3-5 Years",F1332&lt;=8,"6-8 Years",TRUE,"9-10 Years")</f>
        <v>6-8 Years</v>
      </c>
      <c r="U1332" t="str" cm="1">
        <f t="array" ref="U1332">_xlfn.IFS(P1332&gt;60,"High Risk",P1332&gt;30,"Medium Risk",TRUE,"Low Risk")</f>
        <v>High Risk</v>
      </c>
      <c r="V1332">
        <f t="shared" si="20"/>
        <v>7</v>
      </c>
    </row>
    <row r="1333" spans="1:22" hidden="1" x14ac:dyDescent="0.2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 s="2">
        <v>143452.74</v>
      </c>
      <c r="H1333">
        <v>2</v>
      </c>
      <c r="I1333">
        <v>1</v>
      </c>
      <c r="J1333">
        <v>1</v>
      </c>
      <c r="K1333" s="1">
        <v>17294.12</v>
      </c>
      <c r="L1333">
        <v>0</v>
      </c>
      <c r="M1333">
        <v>20</v>
      </c>
      <c r="N1333">
        <v>4613</v>
      </c>
      <c r="O1333">
        <v>5</v>
      </c>
      <c r="P1333">
        <v>163</v>
      </c>
      <c r="Q1333">
        <v>0.25</v>
      </c>
      <c r="R1333">
        <v>92260</v>
      </c>
      <c r="S1333" t="str" cm="1">
        <f t="array" ref="S1333">_xlfn.IFS(E1336&lt;30,"18-29",E1336&lt;45,"30-44",TRUE,"45+")</f>
        <v>18-29</v>
      </c>
      <c r="T1333" t="str" cm="1">
        <f t="array" ref="T1333">_xlfn.IFS(F1333&lt;=2,"0-2 Years",F1333&lt;=5,"3-5 Years",F1333&lt;=8,"6-8 Years",TRUE,"9-10 Years")</f>
        <v>6-8 Years</v>
      </c>
      <c r="U1333" t="str" cm="1">
        <f t="array" ref="U1333">_xlfn.IFS(P1333&gt;60,"High Risk",P1333&gt;30,"Medium Risk",TRUE,"Low Risk")</f>
        <v>High Risk</v>
      </c>
      <c r="V1333">
        <f t="shared" si="20"/>
        <v>0</v>
      </c>
    </row>
    <row r="1334" spans="1:22" hidden="1" x14ac:dyDescent="0.2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 s="2">
        <v>145018.49</v>
      </c>
      <c r="H1334">
        <v>2</v>
      </c>
      <c r="I1334">
        <v>1</v>
      </c>
      <c r="J1334">
        <v>1</v>
      </c>
      <c r="K1334" s="1">
        <v>126702.41</v>
      </c>
      <c r="L1334">
        <v>0</v>
      </c>
      <c r="M1334">
        <v>10</v>
      </c>
      <c r="N1334">
        <v>2784</v>
      </c>
      <c r="O1334">
        <v>7</v>
      </c>
      <c r="P1334">
        <v>110</v>
      </c>
      <c r="Q1334">
        <v>0.7</v>
      </c>
      <c r="R1334">
        <v>27840</v>
      </c>
      <c r="S1334" t="str" cm="1">
        <f t="array" ref="S1334">_xlfn.IFS(E1337&lt;30,"18-29",E1337&lt;45,"30-44",TRUE,"45+")</f>
        <v>30-44</v>
      </c>
      <c r="T1334" t="str" cm="1">
        <f t="array" ref="T1334">_xlfn.IFS(F1334&lt;=2,"0-2 Years",F1334&lt;=5,"3-5 Years",F1334&lt;=8,"6-8 Years",TRUE,"9-10 Years")</f>
        <v>3-5 Years</v>
      </c>
      <c r="U1334" t="str" cm="1">
        <f t="array" ref="U1334">_xlfn.IFS(P1334&gt;60,"High Risk",P1334&gt;30,"Medium Risk",TRUE,"Low Risk")</f>
        <v>High Risk</v>
      </c>
      <c r="V1334">
        <f t="shared" si="20"/>
        <v>0</v>
      </c>
    </row>
    <row r="1335" spans="1:22" hidden="1" x14ac:dyDescent="0.2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 s="2">
        <v>82407.509999999995</v>
      </c>
      <c r="H1335">
        <v>1</v>
      </c>
      <c r="I1335">
        <v>1</v>
      </c>
      <c r="J1335">
        <v>0</v>
      </c>
      <c r="K1335" s="1">
        <v>13123.41</v>
      </c>
      <c r="L1335">
        <v>0</v>
      </c>
      <c r="M1335">
        <v>30</v>
      </c>
      <c r="N1335">
        <v>4116</v>
      </c>
      <c r="O1335">
        <v>6</v>
      </c>
      <c r="P1335">
        <v>162</v>
      </c>
      <c r="Q1335">
        <v>0.2</v>
      </c>
      <c r="R1335">
        <v>123480</v>
      </c>
      <c r="S1335" t="str" cm="1">
        <f t="array" ref="S1335">_xlfn.IFS(E1338&lt;30,"18-29",E1338&lt;45,"30-44",TRUE,"45+")</f>
        <v>30-44</v>
      </c>
      <c r="T1335" t="str" cm="1">
        <f t="array" ref="T1335">_xlfn.IFS(F1335&lt;=2,"0-2 Years",F1335&lt;=5,"3-5 Years",F1335&lt;=8,"6-8 Years",TRUE,"9-10 Years")</f>
        <v>6-8 Years</v>
      </c>
      <c r="U1335" t="str" cm="1">
        <f t="array" ref="U1335">_xlfn.IFS(P1335&gt;60,"High Risk",P1335&gt;30,"Medium Risk",TRUE,"Low Risk")</f>
        <v>High Risk</v>
      </c>
      <c r="V1335">
        <f t="shared" si="20"/>
        <v>5</v>
      </c>
    </row>
    <row r="1336" spans="1:22" hidden="1" x14ac:dyDescent="0.2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 s="2">
        <v>79460.98</v>
      </c>
      <c r="H1336">
        <v>2</v>
      </c>
      <c r="I1336">
        <v>1</v>
      </c>
      <c r="J1336">
        <v>1</v>
      </c>
      <c r="K1336" s="1">
        <v>167973.63</v>
      </c>
      <c r="L1336">
        <v>0</v>
      </c>
      <c r="M1336">
        <v>27</v>
      </c>
      <c r="N1336">
        <v>2682</v>
      </c>
      <c r="O1336">
        <v>4</v>
      </c>
      <c r="P1336">
        <v>161</v>
      </c>
      <c r="Q1336">
        <v>0.14814814814814814</v>
      </c>
      <c r="R1336">
        <v>72414</v>
      </c>
      <c r="S1336" t="str" cm="1">
        <f t="array" ref="S1336">_xlfn.IFS(E1339&lt;30,"18-29",E1339&lt;45,"30-44",TRUE,"45+")</f>
        <v>30-44</v>
      </c>
      <c r="T1336" t="str" cm="1">
        <f t="array" ref="T1336">_xlfn.IFS(F1336&lt;=2,"0-2 Years",F1336&lt;=5,"3-5 Years",F1336&lt;=8,"6-8 Years",TRUE,"9-10 Years")</f>
        <v>0-2 Years</v>
      </c>
      <c r="U1336" t="str" cm="1">
        <f t="array" ref="U1336">_xlfn.IFS(P1336&gt;60,"High Risk",P1336&gt;30,"Medium Risk",TRUE,"Low Risk")</f>
        <v>High Risk</v>
      </c>
      <c r="V1336">
        <f t="shared" si="20"/>
        <v>1</v>
      </c>
    </row>
    <row r="1337" spans="1:22" x14ac:dyDescent="0.2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 s="2">
        <v>0</v>
      </c>
      <c r="H1337">
        <v>1</v>
      </c>
      <c r="I1337">
        <v>1</v>
      </c>
      <c r="J1337">
        <v>0</v>
      </c>
      <c r="K1337" s="1">
        <v>125870.79</v>
      </c>
      <c r="L1337">
        <v>1</v>
      </c>
      <c r="M1337">
        <v>21</v>
      </c>
      <c r="N1337">
        <v>2839</v>
      </c>
      <c r="O1337">
        <v>8</v>
      </c>
      <c r="P1337">
        <v>99</v>
      </c>
      <c r="Q1337">
        <v>0.38095238095238093</v>
      </c>
      <c r="R1337">
        <v>59619</v>
      </c>
      <c r="S1337" t="str" cm="1">
        <f t="array" ref="S1337">_xlfn.IFS(E1340&lt;30,"18-29",E1340&lt;45,"30-44",TRUE,"45+")</f>
        <v>45+</v>
      </c>
      <c r="T1337" t="str" cm="1">
        <f t="array" ref="T1337">_xlfn.IFS(F1337&lt;=2,"0-2 Years",F1337&lt;=5,"3-5 Years",F1337&lt;=8,"6-8 Years",TRUE,"9-10 Years")</f>
        <v>9-10 Years</v>
      </c>
      <c r="U1337" t="str" cm="1">
        <f t="array" ref="U1337">_xlfn.IFS(P1337&gt;60,"High Risk",P1337&gt;30,"Medium Risk",TRUE,"Low Risk")</f>
        <v>High Risk</v>
      </c>
      <c r="V1337">
        <f t="shared" si="20"/>
        <v>8</v>
      </c>
    </row>
    <row r="1338" spans="1:22" hidden="1" x14ac:dyDescent="0.2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 s="2">
        <v>126473.99</v>
      </c>
      <c r="H1338">
        <v>1</v>
      </c>
      <c r="I1338">
        <v>1</v>
      </c>
      <c r="J1338">
        <v>0</v>
      </c>
      <c r="K1338" s="1">
        <v>91972.49</v>
      </c>
      <c r="L1338">
        <v>0</v>
      </c>
      <c r="M1338">
        <v>14</v>
      </c>
      <c r="N1338">
        <v>1759</v>
      </c>
      <c r="O1338">
        <v>5</v>
      </c>
      <c r="P1338">
        <v>129</v>
      </c>
      <c r="Q1338">
        <v>0.35714285714285715</v>
      </c>
      <c r="R1338">
        <v>24626</v>
      </c>
      <c r="S1338" t="str" cm="1">
        <f t="array" ref="S1338">_xlfn.IFS(E1341&lt;30,"18-29",E1341&lt;45,"30-44",TRUE,"45+")</f>
        <v>45+</v>
      </c>
      <c r="T1338" t="str" cm="1">
        <f t="array" ref="T1338">_xlfn.IFS(F1338&lt;=2,"0-2 Years",F1338&lt;=5,"3-5 Years",F1338&lt;=8,"6-8 Years",TRUE,"9-10 Years")</f>
        <v>3-5 Years</v>
      </c>
      <c r="U1338" t="str" cm="1">
        <f t="array" ref="U1338">_xlfn.IFS(P1338&gt;60,"High Risk",P1338&gt;30,"Medium Risk",TRUE,"Low Risk")</f>
        <v>High Risk</v>
      </c>
      <c r="V1338">
        <f t="shared" si="20"/>
        <v>5</v>
      </c>
    </row>
    <row r="1339" spans="1:22" hidden="1" x14ac:dyDescent="0.2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 s="2">
        <v>133537.1</v>
      </c>
      <c r="H1339">
        <v>2</v>
      </c>
      <c r="I1339">
        <v>1</v>
      </c>
      <c r="J1339">
        <v>0</v>
      </c>
      <c r="K1339" s="1">
        <v>155593.74</v>
      </c>
      <c r="L1339">
        <v>0</v>
      </c>
      <c r="M1339">
        <v>11</v>
      </c>
      <c r="N1339">
        <v>997</v>
      </c>
      <c r="O1339">
        <v>9</v>
      </c>
      <c r="P1339">
        <v>89</v>
      </c>
      <c r="Q1339">
        <v>0.81818181818181823</v>
      </c>
      <c r="R1339">
        <v>10967</v>
      </c>
      <c r="S1339" t="str" cm="1">
        <f t="array" ref="S1339">_xlfn.IFS(E1342&lt;30,"18-29",E1342&lt;45,"30-44",TRUE,"45+")</f>
        <v>30-44</v>
      </c>
      <c r="T1339" t="str" cm="1">
        <f t="array" ref="T1339">_xlfn.IFS(F1339&lt;=2,"0-2 Years",F1339&lt;=5,"3-5 Years",F1339&lt;=8,"6-8 Years",TRUE,"9-10 Years")</f>
        <v>9-10 Years</v>
      </c>
      <c r="U1339" t="str" cm="1">
        <f t="array" ref="U1339">_xlfn.IFS(P1339&gt;60,"High Risk",P1339&gt;30,"Medium Risk",TRUE,"Low Risk")</f>
        <v>High Risk</v>
      </c>
      <c r="V1339">
        <f t="shared" si="20"/>
        <v>3</v>
      </c>
    </row>
    <row r="1340" spans="1:22" hidden="1" x14ac:dyDescent="0.2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 s="2">
        <v>164978.01</v>
      </c>
      <c r="H1340">
        <v>1</v>
      </c>
      <c r="I1340">
        <v>1</v>
      </c>
      <c r="J1340">
        <v>1</v>
      </c>
      <c r="K1340" s="1">
        <v>67788.490000000005</v>
      </c>
      <c r="L1340">
        <v>0</v>
      </c>
      <c r="M1340">
        <v>3</v>
      </c>
      <c r="N1340">
        <v>4083</v>
      </c>
      <c r="O1340">
        <v>6</v>
      </c>
      <c r="P1340">
        <v>81</v>
      </c>
      <c r="Q1340">
        <v>1</v>
      </c>
      <c r="R1340">
        <v>12249</v>
      </c>
      <c r="S1340" t="str" cm="1">
        <f t="array" ref="S1340">_xlfn.IFS(E1343&lt;30,"18-29",E1343&lt;45,"30-44",TRUE,"45+")</f>
        <v>30-44</v>
      </c>
      <c r="T1340" t="str" cm="1">
        <f t="array" ref="T1340">_xlfn.IFS(F1340&lt;=2,"0-2 Years",F1340&lt;=5,"3-5 Years",F1340&lt;=8,"6-8 Years",TRUE,"9-10 Years")</f>
        <v>3-5 Years</v>
      </c>
      <c r="U1340" t="str" cm="1">
        <f t="array" ref="U1340">_xlfn.IFS(P1340&gt;60,"High Risk",P1340&gt;30,"Medium Risk",TRUE,"Low Risk")</f>
        <v>High Risk</v>
      </c>
      <c r="V1340">
        <f t="shared" si="20"/>
        <v>3</v>
      </c>
    </row>
    <row r="1341" spans="1:22" hidden="1" x14ac:dyDescent="0.2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 s="2">
        <v>128029.72</v>
      </c>
      <c r="H1341">
        <v>1</v>
      </c>
      <c r="I1341">
        <v>1</v>
      </c>
      <c r="J1341">
        <v>1</v>
      </c>
      <c r="K1341" s="1">
        <v>62615.35</v>
      </c>
      <c r="L1341">
        <v>0</v>
      </c>
      <c r="M1341">
        <v>1</v>
      </c>
      <c r="N1341">
        <v>3312</v>
      </c>
      <c r="O1341">
        <v>10</v>
      </c>
      <c r="P1341">
        <v>106</v>
      </c>
      <c r="Q1341">
        <v>1</v>
      </c>
      <c r="R1341">
        <v>3312</v>
      </c>
      <c r="S1341" t="str" cm="1">
        <f t="array" ref="S1341">_xlfn.IFS(E1344&lt;30,"18-29",E1344&lt;45,"30-44",TRUE,"45+")</f>
        <v>45+</v>
      </c>
      <c r="T1341" t="str" cm="1">
        <f t="array" ref="T1341">_xlfn.IFS(F1341&lt;=2,"0-2 Years",F1341&lt;=5,"3-5 Years",F1341&lt;=8,"6-8 Years",TRUE,"9-10 Years")</f>
        <v>6-8 Years</v>
      </c>
      <c r="U1341" t="str" cm="1">
        <f t="array" ref="U1341">_xlfn.IFS(P1341&gt;60,"High Risk",P1341&gt;30,"Medium Risk",TRUE,"Low Risk")</f>
        <v>High Risk</v>
      </c>
      <c r="V1341">
        <f t="shared" si="20"/>
        <v>3</v>
      </c>
    </row>
    <row r="1342" spans="1:22" hidden="1" x14ac:dyDescent="0.2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 s="2">
        <v>97403.18</v>
      </c>
      <c r="H1342">
        <v>1</v>
      </c>
      <c r="I1342">
        <v>1</v>
      </c>
      <c r="J1342">
        <v>1</v>
      </c>
      <c r="K1342" s="1">
        <v>107415.02</v>
      </c>
      <c r="L1342">
        <v>1</v>
      </c>
      <c r="M1342">
        <v>22</v>
      </c>
      <c r="N1342">
        <v>960</v>
      </c>
      <c r="O1342">
        <v>10</v>
      </c>
      <c r="P1342">
        <v>6</v>
      </c>
      <c r="Q1342">
        <v>0.45454545454545453</v>
      </c>
      <c r="R1342">
        <v>21120</v>
      </c>
      <c r="S1342" t="str" cm="1">
        <f t="array" ref="S1342">_xlfn.IFS(E1345&lt;30,"18-29",E1345&lt;45,"30-44",TRUE,"45+")</f>
        <v>30-44</v>
      </c>
      <c r="T1342" t="str" cm="1">
        <f t="array" ref="T1342">_xlfn.IFS(F1342&lt;=2,"0-2 Years",F1342&lt;=5,"3-5 Years",F1342&lt;=8,"6-8 Years",TRUE,"9-10 Years")</f>
        <v>0-2 Years</v>
      </c>
      <c r="U1342" t="str" cm="1">
        <f t="array" ref="U1342">_xlfn.IFS(P1342&gt;60,"High Risk",P1342&gt;30,"Medium Risk",TRUE,"Low Risk")</f>
        <v>Low Risk</v>
      </c>
      <c r="V1342">
        <f t="shared" si="20"/>
        <v>3</v>
      </c>
    </row>
    <row r="1343" spans="1:22" hidden="1" x14ac:dyDescent="0.2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 s="2">
        <v>176845.41</v>
      </c>
      <c r="H1343">
        <v>3</v>
      </c>
      <c r="I1343">
        <v>1</v>
      </c>
      <c r="J1343">
        <v>0</v>
      </c>
      <c r="K1343" s="1">
        <v>166526.26</v>
      </c>
      <c r="L1343">
        <v>1</v>
      </c>
      <c r="M1343">
        <v>30</v>
      </c>
      <c r="N1343">
        <v>4550</v>
      </c>
      <c r="O1343">
        <v>6</v>
      </c>
      <c r="P1343">
        <v>64</v>
      </c>
      <c r="Q1343">
        <v>0.2</v>
      </c>
      <c r="R1343">
        <v>136500</v>
      </c>
      <c r="S1343" t="str" cm="1">
        <f t="array" ref="S1343">_xlfn.IFS(E1346&lt;30,"18-29",E1346&lt;45,"30-44",TRUE,"45+")</f>
        <v>30-44</v>
      </c>
      <c r="T1343" t="str" cm="1">
        <f t="array" ref="T1343">_xlfn.IFS(F1343&lt;=2,"0-2 Years",F1343&lt;=5,"3-5 Years",F1343&lt;=8,"6-8 Years",TRUE,"9-10 Years")</f>
        <v>6-8 Years</v>
      </c>
      <c r="U1343" t="str" cm="1">
        <f t="array" ref="U1343">_xlfn.IFS(P1343&gt;60,"High Risk",P1343&gt;30,"Medium Risk",TRUE,"Low Risk")</f>
        <v>High Risk</v>
      </c>
      <c r="V1343">
        <f t="shared" si="20"/>
        <v>3</v>
      </c>
    </row>
    <row r="1344" spans="1:22" x14ac:dyDescent="0.2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 s="2">
        <v>0</v>
      </c>
      <c r="H1344">
        <v>1</v>
      </c>
      <c r="I1344">
        <v>1</v>
      </c>
      <c r="J1344">
        <v>1</v>
      </c>
      <c r="K1344" s="1">
        <v>120107.1</v>
      </c>
      <c r="L1344">
        <v>0</v>
      </c>
      <c r="M1344">
        <v>27</v>
      </c>
      <c r="N1344">
        <v>1976</v>
      </c>
      <c r="O1344">
        <v>5</v>
      </c>
      <c r="P1344">
        <v>74</v>
      </c>
      <c r="Q1344">
        <v>0.18518518518518517</v>
      </c>
      <c r="R1344">
        <v>53352</v>
      </c>
      <c r="S1344" t="str" cm="1">
        <f t="array" ref="S1344">_xlfn.IFS(E1347&lt;30,"18-29",E1347&lt;45,"30-44",TRUE,"45+")</f>
        <v>18-29</v>
      </c>
      <c r="T1344" t="str" cm="1">
        <f t="array" ref="T1344">_xlfn.IFS(F1344&lt;=2,"0-2 Years",F1344&lt;=5,"3-5 Years",F1344&lt;=8,"6-8 Years",TRUE,"9-10 Years")</f>
        <v>3-5 Years</v>
      </c>
      <c r="U1344" t="str" cm="1">
        <f t="array" ref="U1344">_xlfn.IFS(P1344&gt;60,"High Risk",P1344&gt;30,"Medium Risk",TRUE,"Low Risk")</f>
        <v>High Risk</v>
      </c>
      <c r="V1344">
        <f t="shared" si="20"/>
        <v>6</v>
      </c>
    </row>
    <row r="1345" spans="1:22" hidden="1" x14ac:dyDescent="0.2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 s="2">
        <v>81589.039999999994</v>
      </c>
      <c r="H1345">
        <v>1</v>
      </c>
      <c r="I1345">
        <v>1</v>
      </c>
      <c r="J1345">
        <v>0</v>
      </c>
      <c r="K1345" s="1">
        <v>188227.8</v>
      </c>
      <c r="L1345">
        <v>0</v>
      </c>
      <c r="M1345">
        <v>2</v>
      </c>
      <c r="N1345">
        <v>2295</v>
      </c>
      <c r="O1345">
        <v>6</v>
      </c>
      <c r="P1345">
        <v>133</v>
      </c>
      <c r="Q1345">
        <v>1</v>
      </c>
      <c r="R1345">
        <v>4590</v>
      </c>
      <c r="S1345" t="str" cm="1">
        <f t="array" ref="S1345">_xlfn.IFS(E1348&lt;30,"18-29",E1348&lt;45,"30-44",TRUE,"45+")</f>
        <v>30-44</v>
      </c>
      <c r="T1345" t="str" cm="1">
        <f t="array" ref="T1345">_xlfn.IFS(F1345&lt;=2,"0-2 Years",F1345&lt;=5,"3-5 Years",F1345&lt;=8,"6-8 Years",TRUE,"9-10 Years")</f>
        <v>3-5 Years</v>
      </c>
      <c r="U1345" t="str" cm="1">
        <f t="array" ref="U1345">_xlfn.IFS(P1345&gt;60,"High Risk",P1345&gt;30,"Medium Risk",TRUE,"Low Risk")</f>
        <v>High Risk</v>
      </c>
      <c r="V1345">
        <f t="shared" si="20"/>
        <v>5</v>
      </c>
    </row>
    <row r="1346" spans="1:22" hidden="1" x14ac:dyDescent="0.2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 s="2">
        <v>119507.58</v>
      </c>
      <c r="H1346">
        <v>2</v>
      </c>
      <c r="I1346">
        <v>1</v>
      </c>
      <c r="J1346">
        <v>0</v>
      </c>
      <c r="K1346" s="1">
        <v>91560.63</v>
      </c>
      <c r="L1346">
        <v>1</v>
      </c>
      <c r="M1346">
        <v>4</v>
      </c>
      <c r="N1346">
        <v>981</v>
      </c>
      <c r="O1346">
        <v>8</v>
      </c>
      <c r="P1346">
        <v>50</v>
      </c>
      <c r="Q1346">
        <v>1</v>
      </c>
      <c r="R1346">
        <v>3924</v>
      </c>
      <c r="S1346" t="str" cm="1">
        <f t="array" ref="S1346">_xlfn.IFS(E1349&lt;30,"18-29",E1349&lt;45,"30-44",TRUE,"45+")</f>
        <v>30-44</v>
      </c>
      <c r="T1346" t="str" cm="1">
        <f t="array" ref="T1346">_xlfn.IFS(F1346&lt;=2,"0-2 Years",F1346&lt;=5,"3-5 Years",F1346&lt;=8,"6-8 Years",TRUE,"9-10 Years")</f>
        <v>6-8 Years</v>
      </c>
      <c r="U1346" t="str" cm="1">
        <f t="array" ref="U1346">_xlfn.IFS(P1346&gt;60,"High Risk",P1346&gt;30,"Medium Risk",TRUE,"Low Risk")</f>
        <v>Medium Risk</v>
      </c>
      <c r="V1346">
        <f t="shared" si="20"/>
        <v>3</v>
      </c>
    </row>
    <row r="1347" spans="1:22" x14ac:dyDescent="0.2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 s="2">
        <v>0</v>
      </c>
      <c r="H1347">
        <v>2</v>
      </c>
      <c r="I1347">
        <v>0</v>
      </c>
      <c r="J1347">
        <v>0</v>
      </c>
      <c r="K1347" s="1">
        <v>166495.20000000001</v>
      </c>
      <c r="L1347">
        <v>0</v>
      </c>
      <c r="M1347">
        <v>17</v>
      </c>
      <c r="N1347">
        <v>1470</v>
      </c>
      <c r="O1347">
        <v>0</v>
      </c>
      <c r="P1347">
        <v>179</v>
      </c>
      <c r="Q1347">
        <v>0</v>
      </c>
      <c r="R1347">
        <v>24990</v>
      </c>
      <c r="S1347" t="str" cm="1">
        <f t="array" ref="S1347">_xlfn.IFS(E1350&lt;30,"18-29",E1350&lt;45,"30-44",TRUE,"45+")</f>
        <v>30-44</v>
      </c>
      <c r="T1347" t="str" cm="1">
        <f t="array" ref="T1347">_xlfn.IFS(F1347&lt;=2,"0-2 Years",F1347&lt;=5,"3-5 Years",F1347&lt;=8,"6-8 Years",TRUE,"9-10 Years")</f>
        <v>6-8 Years</v>
      </c>
      <c r="U1347" t="str" cm="1">
        <f t="array" ref="U1347">_xlfn.IFS(P1347&gt;60,"High Risk",P1347&gt;30,"Medium Risk",TRUE,"Low Risk")</f>
        <v>High Risk</v>
      </c>
      <c r="V1347">
        <f t="shared" ref="V1347:V1410" si="21">IF(J1347=0,3,0)+IF(G1347=0,3,0)+IF(H1347=1,2,0)+IF(E1347&gt;45,1,0)+IF(F1347&lt;3,1,0)</f>
        <v>6</v>
      </c>
    </row>
    <row r="1348" spans="1:22" hidden="1" x14ac:dyDescent="0.2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 s="2">
        <v>94443.77</v>
      </c>
      <c r="H1348">
        <v>1</v>
      </c>
      <c r="I1348">
        <v>1</v>
      </c>
      <c r="J1348">
        <v>1</v>
      </c>
      <c r="K1348" s="1">
        <v>165614.39999999999</v>
      </c>
      <c r="L1348">
        <v>0</v>
      </c>
      <c r="M1348">
        <v>14</v>
      </c>
      <c r="N1348">
        <v>3781</v>
      </c>
      <c r="O1348">
        <v>7</v>
      </c>
      <c r="P1348">
        <v>103</v>
      </c>
      <c r="Q1348">
        <v>0.5</v>
      </c>
      <c r="R1348">
        <v>52934</v>
      </c>
      <c r="S1348" t="str" cm="1">
        <f t="array" ref="S1348">_xlfn.IFS(E1351&lt;30,"18-29",E1351&lt;45,"30-44",TRUE,"45+")</f>
        <v>30-44</v>
      </c>
      <c r="T1348" t="str" cm="1">
        <f t="array" ref="T1348">_xlfn.IFS(F1348&lt;=2,"0-2 Years",F1348&lt;=5,"3-5 Years",F1348&lt;=8,"6-8 Years",TRUE,"9-10 Years")</f>
        <v>3-5 Years</v>
      </c>
      <c r="U1348" t="str" cm="1">
        <f t="array" ref="U1348">_xlfn.IFS(P1348&gt;60,"High Risk",P1348&gt;30,"Medium Risk",TRUE,"Low Risk")</f>
        <v>High Risk</v>
      </c>
      <c r="V1348">
        <f t="shared" si="21"/>
        <v>2</v>
      </c>
    </row>
    <row r="1349" spans="1:22" hidden="1" x14ac:dyDescent="0.2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 s="2">
        <v>0</v>
      </c>
      <c r="H1349">
        <v>2</v>
      </c>
      <c r="I1349">
        <v>1</v>
      </c>
      <c r="J1349">
        <v>1</v>
      </c>
      <c r="K1349" s="1">
        <v>86372.24</v>
      </c>
      <c r="L1349">
        <v>0</v>
      </c>
      <c r="M1349">
        <v>10</v>
      </c>
      <c r="N1349">
        <v>1883</v>
      </c>
      <c r="O1349">
        <v>3</v>
      </c>
      <c r="P1349">
        <v>172</v>
      </c>
      <c r="Q1349">
        <v>0.3</v>
      </c>
      <c r="R1349">
        <v>18830</v>
      </c>
      <c r="S1349" t="str" cm="1">
        <f t="array" ref="S1349">_xlfn.IFS(E1352&lt;30,"18-29",E1352&lt;45,"30-44",TRUE,"45+")</f>
        <v>30-44</v>
      </c>
      <c r="T1349" t="str" cm="1">
        <f t="array" ref="T1349">_xlfn.IFS(F1349&lt;=2,"0-2 Years",F1349&lt;=5,"3-5 Years",F1349&lt;=8,"6-8 Years",TRUE,"9-10 Years")</f>
        <v>0-2 Years</v>
      </c>
      <c r="U1349" t="str" cm="1">
        <f t="array" ref="U1349">_xlfn.IFS(P1349&gt;60,"High Risk",P1349&gt;30,"Medium Risk",TRUE,"Low Risk")</f>
        <v>High Risk</v>
      </c>
      <c r="V1349">
        <f t="shared" si="21"/>
        <v>4</v>
      </c>
    </row>
    <row r="1350" spans="1:22" hidden="1" x14ac:dyDescent="0.2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 s="2">
        <v>92199.84</v>
      </c>
      <c r="H1350">
        <v>1</v>
      </c>
      <c r="I1350">
        <v>1</v>
      </c>
      <c r="J1350">
        <v>1</v>
      </c>
      <c r="K1350" s="1">
        <v>2755.53</v>
      </c>
      <c r="L1350">
        <v>0</v>
      </c>
      <c r="M1350">
        <v>7</v>
      </c>
      <c r="N1350">
        <v>4518</v>
      </c>
      <c r="O1350">
        <v>5</v>
      </c>
      <c r="P1350">
        <v>96</v>
      </c>
      <c r="Q1350">
        <v>0.7142857142857143</v>
      </c>
      <c r="R1350">
        <v>31626</v>
      </c>
      <c r="S1350" t="str" cm="1">
        <f t="array" ref="S1350">_xlfn.IFS(E1353&lt;30,"18-29",E1353&lt;45,"30-44",TRUE,"45+")</f>
        <v>45+</v>
      </c>
      <c r="T1350" t="str" cm="1">
        <f t="array" ref="T1350">_xlfn.IFS(F1350&lt;=2,"0-2 Years",F1350&lt;=5,"3-5 Years",F1350&lt;=8,"6-8 Years",TRUE,"9-10 Years")</f>
        <v>6-8 Years</v>
      </c>
      <c r="U1350" t="str" cm="1">
        <f t="array" ref="U1350">_xlfn.IFS(P1350&gt;60,"High Risk",P1350&gt;30,"Medium Risk",TRUE,"Low Risk")</f>
        <v>High Risk</v>
      </c>
      <c r="V1350">
        <f t="shared" si="21"/>
        <v>2</v>
      </c>
    </row>
    <row r="1351" spans="1:22" x14ac:dyDescent="0.2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 s="2">
        <v>0</v>
      </c>
      <c r="H1351">
        <v>1</v>
      </c>
      <c r="I1351">
        <v>1</v>
      </c>
      <c r="J1351">
        <v>0</v>
      </c>
      <c r="K1351" s="1">
        <v>83594.509999999995</v>
      </c>
      <c r="L1351">
        <v>0</v>
      </c>
      <c r="M1351">
        <v>28</v>
      </c>
      <c r="N1351">
        <v>2630</v>
      </c>
      <c r="O1351">
        <v>9</v>
      </c>
      <c r="P1351">
        <v>57</v>
      </c>
      <c r="Q1351">
        <v>0.32142857142857145</v>
      </c>
      <c r="R1351">
        <v>73640</v>
      </c>
      <c r="S1351" t="str" cm="1">
        <f t="array" ref="S1351">_xlfn.IFS(E1354&lt;30,"18-29",E1354&lt;45,"30-44",TRUE,"45+")</f>
        <v>45+</v>
      </c>
      <c r="T1351" t="str" cm="1">
        <f t="array" ref="T1351">_xlfn.IFS(F1351&lt;=2,"0-2 Years",F1351&lt;=5,"3-5 Years",F1351&lt;=8,"6-8 Years",TRUE,"9-10 Years")</f>
        <v>3-5 Years</v>
      </c>
      <c r="U1351" t="str" cm="1">
        <f t="array" ref="U1351">_xlfn.IFS(P1351&gt;60,"High Risk",P1351&gt;30,"Medium Risk",TRUE,"Low Risk")</f>
        <v>Medium Risk</v>
      </c>
      <c r="V1351">
        <f t="shared" si="21"/>
        <v>8</v>
      </c>
    </row>
    <row r="1352" spans="1:22" hidden="1" x14ac:dyDescent="0.2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 s="2">
        <v>135756.96</v>
      </c>
      <c r="H1352">
        <v>1</v>
      </c>
      <c r="I1352">
        <v>1</v>
      </c>
      <c r="J1352">
        <v>1</v>
      </c>
      <c r="K1352" s="1">
        <v>103706.41</v>
      </c>
      <c r="L1352">
        <v>0</v>
      </c>
      <c r="M1352">
        <v>11</v>
      </c>
      <c r="N1352">
        <v>3133</v>
      </c>
      <c r="O1352">
        <v>6</v>
      </c>
      <c r="P1352">
        <v>9</v>
      </c>
      <c r="Q1352">
        <v>0.54545454545454541</v>
      </c>
      <c r="R1352">
        <v>34463</v>
      </c>
      <c r="S1352" t="str" cm="1">
        <f t="array" ref="S1352">_xlfn.IFS(E1355&lt;30,"18-29",E1355&lt;45,"30-44",TRUE,"45+")</f>
        <v>18-29</v>
      </c>
      <c r="T1352" t="str" cm="1">
        <f t="array" ref="T1352">_xlfn.IFS(F1352&lt;=2,"0-2 Years",F1352&lt;=5,"3-5 Years",F1352&lt;=8,"6-8 Years",TRUE,"9-10 Years")</f>
        <v>3-5 Years</v>
      </c>
      <c r="U1352" t="str" cm="1">
        <f t="array" ref="U1352">_xlfn.IFS(P1352&gt;60,"High Risk",P1352&gt;30,"Medium Risk",TRUE,"Low Risk")</f>
        <v>Low Risk</v>
      </c>
      <c r="V1352">
        <f t="shared" si="21"/>
        <v>2</v>
      </c>
    </row>
    <row r="1353" spans="1:22" x14ac:dyDescent="0.2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 s="2">
        <v>120633.42</v>
      </c>
      <c r="H1353">
        <v>1</v>
      </c>
      <c r="I1353">
        <v>0</v>
      </c>
      <c r="J1353">
        <v>0</v>
      </c>
      <c r="K1353" s="1">
        <v>5924.38</v>
      </c>
      <c r="L1353">
        <v>1</v>
      </c>
      <c r="M1353">
        <v>21</v>
      </c>
      <c r="N1353">
        <v>3971</v>
      </c>
      <c r="O1353">
        <v>10</v>
      </c>
      <c r="P1353">
        <v>78</v>
      </c>
      <c r="Q1353">
        <v>0.47619047619047616</v>
      </c>
      <c r="R1353">
        <v>83391</v>
      </c>
      <c r="S1353" t="str" cm="1">
        <f t="array" ref="S1353">_xlfn.IFS(E1356&lt;30,"18-29",E1356&lt;45,"30-44",TRUE,"45+")</f>
        <v>45+</v>
      </c>
      <c r="T1353" t="str" cm="1">
        <f t="array" ref="T1353">_xlfn.IFS(F1353&lt;=2,"0-2 Years",F1353&lt;=5,"3-5 Years",F1353&lt;=8,"6-8 Years",TRUE,"9-10 Years")</f>
        <v>9-10 Years</v>
      </c>
      <c r="U1353" t="str" cm="1">
        <f t="array" ref="U1353">_xlfn.IFS(P1353&gt;60,"High Risk",P1353&gt;30,"Medium Risk",TRUE,"Low Risk")</f>
        <v>High Risk</v>
      </c>
      <c r="V1353">
        <f t="shared" si="21"/>
        <v>6</v>
      </c>
    </row>
    <row r="1354" spans="1:22" hidden="1" x14ac:dyDescent="0.2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 s="2">
        <v>134542.73000000001</v>
      </c>
      <c r="H1354">
        <v>1</v>
      </c>
      <c r="I1354">
        <v>1</v>
      </c>
      <c r="J1354">
        <v>1</v>
      </c>
      <c r="K1354" s="1">
        <v>58203.67</v>
      </c>
      <c r="L1354">
        <v>1</v>
      </c>
      <c r="M1354">
        <v>5</v>
      </c>
      <c r="N1354">
        <v>3950</v>
      </c>
      <c r="O1354">
        <v>6</v>
      </c>
      <c r="P1354">
        <v>6</v>
      </c>
      <c r="Q1354">
        <v>1</v>
      </c>
      <c r="R1354">
        <v>19750</v>
      </c>
      <c r="S1354" t="str" cm="1">
        <f t="array" ref="S1354">_xlfn.IFS(E1357&lt;30,"18-29",E1357&lt;45,"30-44",TRUE,"45+")</f>
        <v>30-44</v>
      </c>
      <c r="T1354" t="str" cm="1">
        <f t="array" ref="T1354">_xlfn.IFS(F1354&lt;=2,"0-2 Years",F1354&lt;=5,"3-5 Years",F1354&lt;=8,"6-8 Years",TRUE,"9-10 Years")</f>
        <v>3-5 Years</v>
      </c>
      <c r="U1354" t="str" cm="1">
        <f t="array" ref="U1354">_xlfn.IFS(P1354&gt;60,"High Risk",P1354&gt;30,"Medium Risk",TRUE,"Low Risk")</f>
        <v>Low Risk</v>
      </c>
      <c r="V1354">
        <f t="shared" si="21"/>
        <v>3</v>
      </c>
    </row>
    <row r="1355" spans="1:22" x14ac:dyDescent="0.2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 s="2">
        <v>0</v>
      </c>
      <c r="H1355">
        <v>2</v>
      </c>
      <c r="I1355">
        <v>1</v>
      </c>
      <c r="J1355">
        <v>0</v>
      </c>
      <c r="K1355" s="1">
        <v>49361.84</v>
      </c>
      <c r="L1355">
        <v>0</v>
      </c>
      <c r="M1355">
        <v>25</v>
      </c>
      <c r="N1355">
        <v>648</v>
      </c>
      <c r="O1355">
        <v>0</v>
      </c>
      <c r="P1355">
        <v>113</v>
      </c>
      <c r="Q1355">
        <v>0</v>
      </c>
      <c r="R1355">
        <v>16200</v>
      </c>
      <c r="S1355" t="str" cm="1">
        <f t="array" ref="S1355">_xlfn.IFS(E1358&lt;30,"18-29",E1358&lt;45,"30-44",TRUE,"45+")</f>
        <v>45+</v>
      </c>
      <c r="T1355" t="str" cm="1">
        <f t="array" ref="T1355">_xlfn.IFS(F1355&lt;=2,"0-2 Years",F1355&lt;=5,"3-5 Years",F1355&lt;=8,"6-8 Years",TRUE,"9-10 Years")</f>
        <v>6-8 Years</v>
      </c>
      <c r="U1355" t="str" cm="1">
        <f t="array" ref="U1355">_xlfn.IFS(P1355&gt;60,"High Risk",P1355&gt;30,"Medium Risk",TRUE,"Low Risk")</f>
        <v>High Risk</v>
      </c>
      <c r="V1355">
        <f t="shared" si="21"/>
        <v>6</v>
      </c>
    </row>
    <row r="1356" spans="1:22" x14ac:dyDescent="0.2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 s="2">
        <v>0</v>
      </c>
      <c r="H1356">
        <v>1</v>
      </c>
      <c r="I1356">
        <v>0</v>
      </c>
      <c r="J1356">
        <v>1</v>
      </c>
      <c r="K1356" s="1">
        <v>73585.179999999993</v>
      </c>
      <c r="L1356">
        <v>1</v>
      </c>
      <c r="M1356">
        <v>21</v>
      </c>
      <c r="N1356">
        <v>3884</v>
      </c>
      <c r="O1356">
        <v>2</v>
      </c>
      <c r="P1356">
        <v>3</v>
      </c>
      <c r="Q1356">
        <v>9.5238095238095233E-2</v>
      </c>
      <c r="R1356">
        <v>81564</v>
      </c>
      <c r="S1356" t="str" cm="1">
        <f t="array" ref="S1356">_xlfn.IFS(E1359&lt;30,"18-29",E1359&lt;45,"30-44",TRUE,"45+")</f>
        <v>30-44</v>
      </c>
      <c r="T1356" t="str" cm="1">
        <f t="array" ref="T1356">_xlfn.IFS(F1356&lt;=2,"0-2 Years",F1356&lt;=5,"3-5 Years",F1356&lt;=8,"6-8 Years",TRUE,"9-10 Years")</f>
        <v>6-8 Years</v>
      </c>
      <c r="U1356" t="str" cm="1">
        <f t="array" ref="U1356">_xlfn.IFS(P1356&gt;60,"High Risk",P1356&gt;30,"Medium Risk",TRUE,"Low Risk")</f>
        <v>Low Risk</v>
      </c>
      <c r="V1356">
        <f t="shared" si="21"/>
        <v>6</v>
      </c>
    </row>
    <row r="1357" spans="1:22" hidden="1" x14ac:dyDescent="0.2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 s="2">
        <v>0</v>
      </c>
      <c r="H1357">
        <v>1</v>
      </c>
      <c r="I1357">
        <v>1</v>
      </c>
      <c r="J1357">
        <v>1</v>
      </c>
      <c r="K1357" s="1">
        <v>95135.27</v>
      </c>
      <c r="L1357">
        <v>0</v>
      </c>
      <c r="M1357">
        <v>22</v>
      </c>
      <c r="N1357">
        <v>4276</v>
      </c>
      <c r="O1357">
        <v>0</v>
      </c>
      <c r="P1357">
        <v>113</v>
      </c>
      <c r="Q1357">
        <v>0</v>
      </c>
      <c r="R1357">
        <v>94072</v>
      </c>
      <c r="S1357" t="str" cm="1">
        <f t="array" ref="S1357">_xlfn.IFS(E1360&lt;30,"18-29",E1360&lt;45,"30-44",TRUE,"45+")</f>
        <v>30-44</v>
      </c>
      <c r="T1357" t="str" cm="1">
        <f t="array" ref="T1357">_xlfn.IFS(F1357&lt;=2,"0-2 Years",F1357&lt;=5,"3-5 Years",F1357&lt;=8,"6-8 Years",TRUE,"9-10 Years")</f>
        <v>6-8 Years</v>
      </c>
      <c r="U1357" t="str" cm="1">
        <f t="array" ref="U1357">_xlfn.IFS(P1357&gt;60,"High Risk",P1357&gt;30,"Medium Risk",TRUE,"Low Risk")</f>
        <v>High Risk</v>
      </c>
      <c r="V1357">
        <f t="shared" si="21"/>
        <v>5</v>
      </c>
    </row>
    <row r="1358" spans="1:22" hidden="1" x14ac:dyDescent="0.2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 s="2">
        <v>154344.49</v>
      </c>
      <c r="H1358">
        <v>2</v>
      </c>
      <c r="I1358">
        <v>1</v>
      </c>
      <c r="J1358">
        <v>1</v>
      </c>
      <c r="K1358" s="1">
        <v>38794.57</v>
      </c>
      <c r="L1358">
        <v>0</v>
      </c>
      <c r="M1358">
        <v>1</v>
      </c>
      <c r="N1358">
        <v>976</v>
      </c>
      <c r="O1358">
        <v>5</v>
      </c>
      <c r="P1358">
        <v>84</v>
      </c>
      <c r="Q1358">
        <v>1</v>
      </c>
      <c r="R1358">
        <v>976</v>
      </c>
      <c r="S1358" t="str" cm="1">
        <f t="array" ref="S1358">_xlfn.IFS(E1361&lt;30,"18-29",E1361&lt;45,"30-44",TRUE,"45+")</f>
        <v>30-44</v>
      </c>
      <c r="T1358" t="str" cm="1">
        <f t="array" ref="T1358">_xlfn.IFS(F1358&lt;=2,"0-2 Years",F1358&lt;=5,"3-5 Years",F1358&lt;=8,"6-8 Years",TRUE,"9-10 Years")</f>
        <v>3-5 Years</v>
      </c>
      <c r="U1358" t="str" cm="1">
        <f t="array" ref="U1358">_xlfn.IFS(P1358&gt;60,"High Risk",P1358&gt;30,"Medium Risk",TRUE,"Low Risk")</f>
        <v>High Risk</v>
      </c>
      <c r="V1358">
        <f t="shared" si="21"/>
        <v>1</v>
      </c>
    </row>
    <row r="1359" spans="1:22" hidden="1" x14ac:dyDescent="0.2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 s="2">
        <v>0</v>
      </c>
      <c r="H1359">
        <v>2</v>
      </c>
      <c r="I1359">
        <v>0</v>
      </c>
      <c r="J1359">
        <v>1</v>
      </c>
      <c r="K1359" s="1">
        <v>198926.36</v>
      </c>
      <c r="L1359">
        <v>0</v>
      </c>
      <c r="M1359">
        <v>29</v>
      </c>
      <c r="N1359">
        <v>2638</v>
      </c>
      <c r="O1359">
        <v>6</v>
      </c>
      <c r="P1359">
        <v>178</v>
      </c>
      <c r="Q1359">
        <v>0.20689655172413793</v>
      </c>
      <c r="R1359">
        <v>76502</v>
      </c>
      <c r="S1359" t="str" cm="1">
        <f t="array" ref="S1359">_xlfn.IFS(E1362&lt;30,"18-29",E1362&lt;45,"30-44",TRUE,"45+")</f>
        <v>18-29</v>
      </c>
      <c r="T1359" t="str" cm="1">
        <f t="array" ref="T1359">_xlfn.IFS(F1359&lt;=2,"0-2 Years",F1359&lt;=5,"3-5 Years",F1359&lt;=8,"6-8 Years",TRUE,"9-10 Years")</f>
        <v>3-5 Years</v>
      </c>
      <c r="U1359" t="str" cm="1">
        <f t="array" ref="U1359">_xlfn.IFS(P1359&gt;60,"High Risk",P1359&gt;30,"Medium Risk",TRUE,"Low Risk")</f>
        <v>High Risk</v>
      </c>
      <c r="V1359">
        <f t="shared" si="21"/>
        <v>3</v>
      </c>
    </row>
    <row r="1360" spans="1:22" hidden="1" x14ac:dyDescent="0.2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 s="2">
        <v>189026.53</v>
      </c>
      <c r="H1360">
        <v>2</v>
      </c>
      <c r="I1360">
        <v>1</v>
      </c>
      <c r="J1360">
        <v>1</v>
      </c>
      <c r="K1360" s="1">
        <v>56099.86</v>
      </c>
      <c r="L1360">
        <v>0</v>
      </c>
      <c r="M1360">
        <v>24</v>
      </c>
      <c r="N1360">
        <v>3001</v>
      </c>
      <c r="O1360">
        <v>0</v>
      </c>
      <c r="P1360">
        <v>67</v>
      </c>
      <c r="Q1360">
        <v>0</v>
      </c>
      <c r="R1360">
        <v>72024</v>
      </c>
      <c r="S1360" t="str" cm="1">
        <f t="array" ref="S1360">_xlfn.IFS(E1363&lt;30,"18-29",E1363&lt;45,"30-44",TRUE,"45+")</f>
        <v>30-44</v>
      </c>
      <c r="T1360" t="str" cm="1">
        <f t="array" ref="T1360">_xlfn.IFS(F1360&lt;=2,"0-2 Years",F1360&lt;=5,"3-5 Years",F1360&lt;=8,"6-8 Years",TRUE,"9-10 Years")</f>
        <v>9-10 Years</v>
      </c>
      <c r="U1360" t="str" cm="1">
        <f t="array" ref="U1360">_xlfn.IFS(P1360&gt;60,"High Risk",P1360&gt;30,"Medium Risk",TRUE,"Low Risk")</f>
        <v>High Risk</v>
      </c>
      <c r="V1360">
        <f t="shared" si="21"/>
        <v>0</v>
      </c>
    </row>
    <row r="1361" spans="1:22" hidden="1" x14ac:dyDescent="0.2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 s="2">
        <v>120764.08</v>
      </c>
      <c r="H1361">
        <v>1</v>
      </c>
      <c r="I1361">
        <v>1</v>
      </c>
      <c r="J1361">
        <v>1</v>
      </c>
      <c r="K1361" s="1">
        <v>117023.08</v>
      </c>
      <c r="L1361">
        <v>0</v>
      </c>
      <c r="M1361">
        <v>11</v>
      </c>
      <c r="N1361">
        <v>1743</v>
      </c>
      <c r="O1361">
        <v>8</v>
      </c>
      <c r="P1361">
        <v>174</v>
      </c>
      <c r="Q1361">
        <v>0.72727272727272729</v>
      </c>
      <c r="R1361">
        <v>19173</v>
      </c>
      <c r="S1361" t="str" cm="1">
        <f t="array" ref="S1361">_xlfn.IFS(E1364&lt;30,"18-29",E1364&lt;45,"30-44",TRUE,"45+")</f>
        <v>30-44</v>
      </c>
      <c r="T1361" t="str" cm="1">
        <f t="array" ref="T1361">_xlfn.IFS(F1361&lt;=2,"0-2 Years",F1361&lt;=5,"3-5 Years",F1361&lt;=8,"6-8 Years",TRUE,"9-10 Years")</f>
        <v>0-2 Years</v>
      </c>
      <c r="U1361" t="str" cm="1">
        <f t="array" ref="U1361">_xlfn.IFS(P1361&gt;60,"High Risk",P1361&gt;30,"Medium Risk",TRUE,"Low Risk")</f>
        <v>High Risk</v>
      </c>
      <c r="V1361">
        <f t="shared" si="21"/>
        <v>3</v>
      </c>
    </row>
    <row r="1362" spans="1:22" hidden="1" x14ac:dyDescent="0.2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 s="2">
        <v>97975.82</v>
      </c>
      <c r="H1362">
        <v>2</v>
      </c>
      <c r="I1362">
        <v>0</v>
      </c>
      <c r="J1362">
        <v>1</v>
      </c>
      <c r="K1362" s="1">
        <v>62083</v>
      </c>
      <c r="L1362">
        <v>0</v>
      </c>
      <c r="M1362">
        <v>1</v>
      </c>
      <c r="N1362">
        <v>2835</v>
      </c>
      <c r="O1362">
        <v>4</v>
      </c>
      <c r="P1362">
        <v>58</v>
      </c>
      <c r="Q1362">
        <v>1</v>
      </c>
      <c r="R1362">
        <v>2835</v>
      </c>
      <c r="S1362" t="str" cm="1">
        <f t="array" ref="S1362">_xlfn.IFS(E1365&lt;30,"18-29",E1365&lt;45,"30-44",TRUE,"45+")</f>
        <v>30-44</v>
      </c>
      <c r="T1362" t="str" cm="1">
        <f t="array" ref="T1362">_xlfn.IFS(F1362&lt;=2,"0-2 Years",F1362&lt;=5,"3-5 Years",F1362&lt;=8,"6-8 Years",TRUE,"9-10 Years")</f>
        <v>3-5 Years</v>
      </c>
      <c r="U1362" t="str" cm="1">
        <f t="array" ref="U1362">_xlfn.IFS(P1362&gt;60,"High Risk",P1362&gt;30,"Medium Risk",TRUE,"Low Risk")</f>
        <v>Medium Risk</v>
      </c>
      <c r="V1362">
        <f t="shared" si="21"/>
        <v>0</v>
      </c>
    </row>
    <row r="1363" spans="1:22" hidden="1" x14ac:dyDescent="0.2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 s="2">
        <v>0</v>
      </c>
      <c r="H1363">
        <v>2</v>
      </c>
      <c r="I1363">
        <v>1</v>
      </c>
      <c r="J1363">
        <v>1</v>
      </c>
      <c r="K1363" s="1">
        <v>141822.79999999999</v>
      </c>
      <c r="L1363">
        <v>0</v>
      </c>
      <c r="M1363">
        <v>13</v>
      </c>
      <c r="N1363">
        <v>1414</v>
      </c>
      <c r="O1363">
        <v>10</v>
      </c>
      <c r="P1363">
        <v>158</v>
      </c>
      <c r="Q1363">
        <v>0.76923076923076927</v>
      </c>
      <c r="R1363">
        <v>18382</v>
      </c>
      <c r="S1363" t="str" cm="1">
        <f t="array" ref="S1363">_xlfn.IFS(E1366&lt;30,"18-29",E1366&lt;45,"30-44",TRUE,"45+")</f>
        <v>30-44</v>
      </c>
      <c r="T1363" t="str" cm="1">
        <f t="array" ref="T1363">_xlfn.IFS(F1363&lt;=2,"0-2 Years",F1363&lt;=5,"3-5 Years",F1363&lt;=8,"6-8 Years",TRUE,"9-10 Years")</f>
        <v>3-5 Years</v>
      </c>
      <c r="U1363" t="str" cm="1">
        <f t="array" ref="U1363">_xlfn.IFS(P1363&gt;60,"High Risk",P1363&gt;30,"Medium Risk",TRUE,"Low Risk")</f>
        <v>High Risk</v>
      </c>
      <c r="V1363">
        <f t="shared" si="21"/>
        <v>3</v>
      </c>
    </row>
    <row r="1364" spans="1:22" hidden="1" x14ac:dyDescent="0.2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 s="2">
        <v>113270.2</v>
      </c>
      <c r="H1364">
        <v>2</v>
      </c>
      <c r="I1364">
        <v>1</v>
      </c>
      <c r="J1364">
        <v>1</v>
      </c>
      <c r="K1364" s="1">
        <v>185387.14</v>
      </c>
      <c r="L1364">
        <v>0</v>
      </c>
      <c r="M1364">
        <v>29</v>
      </c>
      <c r="N1364">
        <v>1195</v>
      </c>
      <c r="O1364">
        <v>5</v>
      </c>
      <c r="P1364">
        <v>83</v>
      </c>
      <c r="Q1364">
        <v>0.17241379310344829</v>
      </c>
      <c r="R1364">
        <v>34655</v>
      </c>
      <c r="S1364" t="str" cm="1">
        <f t="array" ref="S1364">_xlfn.IFS(E1367&lt;30,"18-29",E1367&lt;45,"30-44",TRUE,"45+")</f>
        <v>30-44</v>
      </c>
      <c r="T1364" t="str" cm="1">
        <f t="array" ref="T1364">_xlfn.IFS(F1364&lt;=2,"0-2 Years",F1364&lt;=5,"3-5 Years",F1364&lt;=8,"6-8 Years",TRUE,"9-10 Years")</f>
        <v>9-10 Years</v>
      </c>
      <c r="U1364" t="str" cm="1">
        <f t="array" ref="U1364">_xlfn.IFS(P1364&gt;60,"High Risk",P1364&gt;30,"Medium Risk",TRUE,"Low Risk")</f>
        <v>High Risk</v>
      </c>
      <c r="V1364">
        <f t="shared" si="21"/>
        <v>0</v>
      </c>
    </row>
    <row r="1365" spans="1:22" hidden="1" x14ac:dyDescent="0.2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 s="2">
        <v>0</v>
      </c>
      <c r="H1365">
        <v>2</v>
      </c>
      <c r="I1365">
        <v>0</v>
      </c>
      <c r="J1365">
        <v>1</v>
      </c>
      <c r="K1365" s="1">
        <v>57461.13</v>
      </c>
      <c r="L1365">
        <v>0</v>
      </c>
      <c r="M1365">
        <v>8</v>
      </c>
      <c r="N1365">
        <v>821</v>
      </c>
      <c r="O1365">
        <v>6</v>
      </c>
      <c r="P1365">
        <v>118</v>
      </c>
      <c r="Q1365">
        <v>0.75</v>
      </c>
      <c r="R1365">
        <v>6568</v>
      </c>
      <c r="S1365" t="str" cm="1">
        <f t="array" ref="S1365">_xlfn.IFS(E1368&lt;30,"18-29",E1368&lt;45,"30-44",TRUE,"45+")</f>
        <v>30-44</v>
      </c>
      <c r="T1365" t="str" cm="1">
        <f t="array" ref="T1365">_xlfn.IFS(F1365&lt;=2,"0-2 Years",F1365&lt;=5,"3-5 Years",F1365&lt;=8,"6-8 Years",TRUE,"9-10 Years")</f>
        <v>3-5 Years</v>
      </c>
      <c r="U1365" t="str" cm="1">
        <f t="array" ref="U1365">_xlfn.IFS(P1365&gt;60,"High Risk",P1365&gt;30,"Medium Risk",TRUE,"Low Risk")</f>
        <v>High Risk</v>
      </c>
      <c r="V1365">
        <f t="shared" si="21"/>
        <v>3</v>
      </c>
    </row>
    <row r="1366" spans="1:22" hidden="1" x14ac:dyDescent="0.2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 s="2">
        <v>124548.99</v>
      </c>
      <c r="H1366">
        <v>2</v>
      </c>
      <c r="I1366">
        <v>1</v>
      </c>
      <c r="J1366">
        <v>1</v>
      </c>
      <c r="K1366" s="1">
        <v>120380.12</v>
      </c>
      <c r="L1366">
        <v>0</v>
      </c>
      <c r="M1366">
        <v>16</v>
      </c>
      <c r="N1366">
        <v>364</v>
      </c>
      <c r="O1366">
        <v>10</v>
      </c>
      <c r="P1366">
        <v>23</v>
      </c>
      <c r="Q1366">
        <v>0.625</v>
      </c>
      <c r="R1366">
        <v>5824</v>
      </c>
      <c r="S1366" t="str" cm="1">
        <f t="array" ref="S1366">_xlfn.IFS(E1369&lt;30,"18-29",E1369&lt;45,"30-44",TRUE,"45+")</f>
        <v>30-44</v>
      </c>
      <c r="T1366" t="str" cm="1">
        <f t="array" ref="T1366">_xlfn.IFS(F1366&lt;=2,"0-2 Years",F1366&lt;=5,"3-5 Years",F1366&lt;=8,"6-8 Years",TRUE,"9-10 Years")</f>
        <v>3-5 Years</v>
      </c>
      <c r="U1366" t="str" cm="1">
        <f t="array" ref="U1366">_xlfn.IFS(P1366&gt;60,"High Risk",P1366&gt;30,"Medium Risk",TRUE,"Low Risk")</f>
        <v>Low Risk</v>
      </c>
      <c r="V1366">
        <f t="shared" si="21"/>
        <v>0</v>
      </c>
    </row>
    <row r="1367" spans="1:22" hidden="1" x14ac:dyDescent="0.2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 s="2">
        <v>201696.07</v>
      </c>
      <c r="H1367">
        <v>1</v>
      </c>
      <c r="I1367">
        <v>1</v>
      </c>
      <c r="J1367">
        <v>0</v>
      </c>
      <c r="K1367" s="1">
        <v>133020.9</v>
      </c>
      <c r="L1367">
        <v>1</v>
      </c>
      <c r="M1367">
        <v>8</v>
      </c>
      <c r="N1367">
        <v>4221</v>
      </c>
      <c r="O1367">
        <v>0</v>
      </c>
      <c r="P1367">
        <v>28</v>
      </c>
      <c r="Q1367">
        <v>0</v>
      </c>
      <c r="R1367">
        <v>33768</v>
      </c>
      <c r="S1367" t="str" cm="1">
        <f t="array" ref="S1367">_xlfn.IFS(E1370&lt;30,"18-29",E1370&lt;45,"30-44",TRUE,"45+")</f>
        <v>30-44</v>
      </c>
      <c r="T1367" t="str" cm="1">
        <f t="array" ref="T1367">_xlfn.IFS(F1367&lt;=2,"0-2 Years",F1367&lt;=5,"3-5 Years",F1367&lt;=8,"6-8 Years",TRUE,"9-10 Years")</f>
        <v>6-8 Years</v>
      </c>
      <c r="U1367" t="str" cm="1">
        <f t="array" ref="U1367">_xlfn.IFS(P1367&gt;60,"High Risk",P1367&gt;30,"Medium Risk",TRUE,"Low Risk")</f>
        <v>Low Risk</v>
      </c>
      <c r="V1367">
        <f t="shared" si="21"/>
        <v>5</v>
      </c>
    </row>
    <row r="1368" spans="1:22" x14ac:dyDescent="0.2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 s="2">
        <v>0</v>
      </c>
      <c r="H1368">
        <v>2</v>
      </c>
      <c r="I1368">
        <v>1</v>
      </c>
      <c r="J1368">
        <v>0</v>
      </c>
      <c r="K1368" s="1">
        <v>13589.93</v>
      </c>
      <c r="L1368">
        <v>0</v>
      </c>
      <c r="M1368">
        <v>18</v>
      </c>
      <c r="N1368">
        <v>4562</v>
      </c>
      <c r="O1368">
        <v>1</v>
      </c>
      <c r="P1368">
        <v>58</v>
      </c>
      <c r="Q1368">
        <v>5.5555555555555552E-2</v>
      </c>
      <c r="R1368">
        <v>82116</v>
      </c>
      <c r="S1368" t="str" cm="1">
        <f t="array" ref="S1368">_xlfn.IFS(E1371&lt;30,"18-29",E1371&lt;45,"30-44",TRUE,"45+")</f>
        <v>45+</v>
      </c>
      <c r="T1368" t="str" cm="1">
        <f t="array" ref="T1368">_xlfn.IFS(F1368&lt;=2,"0-2 Years",F1368&lt;=5,"3-5 Years",F1368&lt;=8,"6-8 Years",TRUE,"9-10 Years")</f>
        <v>6-8 Years</v>
      </c>
      <c r="U1368" t="str" cm="1">
        <f t="array" ref="U1368">_xlfn.IFS(P1368&gt;60,"High Risk",P1368&gt;30,"Medium Risk",TRUE,"Low Risk")</f>
        <v>Medium Risk</v>
      </c>
      <c r="V1368">
        <f t="shared" si="21"/>
        <v>6</v>
      </c>
    </row>
    <row r="1369" spans="1:22" hidden="1" x14ac:dyDescent="0.2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 s="2">
        <v>114203.47</v>
      </c>
      <c r="H1369">
        <v>1</v>
      </c>
      <c r="I1369">
        <v>1</v>
      </c>
      <c r="J1369">
        <v>1</v>
      </c>
      <c r="K1369" s="1">
        <v>77830.36</v>
      </c>
      <c r="L1369">
        <v>1</v>
      </c>
      <c r="M1369">
        <v>3</v>
      </c>
      <c r="N1369">
        <v>388</v>
      </c>
      <c r="O1369">
        <v>0</v>
      </c>
      <c r="P1369">
        <v>158</v>
      </c>
      <c r="Q1369">
        <v>0</v>
      </c>
      <c r="R1369">
        <v>1164</v>
      </c>
      <c r="S1369" t="str" cm="1">
        <f t="array" ref="S1369">_xlfn.IFS(E1372&lt;30,"18-29",E1372&lt;45,"30-44",TRUE,"45+")</f>
        <v>18-29</v>
      </c>
      <c r="T1369" t="str" cm="1">
        <f t="array" ref="T1369">_xlfn.IFS(F1369&lt;=2,"0-2 Years",F1369&lt;=5,"3-5 Years",F1369&lt;=8,"6-8 Years",TRUE,"9-10 Years")</f>
        <v>6-8 Years</v>
      </c>
      <c r="U1369" t="str" cm="1">
        <f t="array" ref="U1369">_xlfn.IFS(P1369&gt;60,"High Risk",P1369&gt;30,"Medium Risk",TRUE,"Low Risk")</f>
        <v>High Risk</v>
      </c>
      <c r="V1369">
        <f t="shared" si="21"/>
        <v>2</v>
      </c>
    </row>
    <row r="1370" spans="1:22" hidden="1" x14ac:dyDescent="0.2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 s="2">
        <v>0</v>
      </c>
      <c r="H1370">
        <v>2</v>
      </c>
      <c r="I1370">
        <v>1</v>
      </c>
      <c r="J1370">
        <v>1</v>
      </c>
      <c r="K1370" s="1">
        <v>136610.01999999999</v>
      </c>
      <c r="L1370">
        <v>0</v>
      </c>
      <c r="M1370">
        <v>28</v>
      </c>
      <c r="N1370">
        <v>4550</v>
      </c>
      <c r="O1370">
        <v>3</v>
      </c>
      <c r="P1370">
        <v>94</v>
      </c>
      <c r="Q1370">
        <v>0.10714285714285714</v>
      </c>
      <c r="R1370">
        <v>127400</v>
      </c>
      <c r="S1370" t="str" cm="1">
        <f t="array" ref="S1370">_xlfn.IFS(E1373&lt;30,"18-29",E1373&lt;45,"30-44",TRUE,"45+")</f>
        <v>30-44</v>
      </c>
      <c r="T1370" t="str" cm="1">
        <f t="array" ref="T1370">_xlfn.IFS(F1370&lt;=2,"0-2 Years",F1370&lt;=5,"3-5 Years",F1370&lt;=8,"6-8 Years",TRUE,"9-10 Years")</f>
        <v>3-5 Years</v>
      </c>
      <c r="U1370" t="str" cm="1">
        <f t="array" ref="U1370">_xlfn.IFS(P1370&gt;60,"High Risk",P1370&gt;30,"Medium Risk",TRUE,"Low Risk")</f>
        <v>High Risk</v>
      </c>
      <c r="V1370">
        <f t="shared" si="21"/>
        <v>3</v>
      </c>
    </row>
    <row r="1371" spans="1:22" hidden="1" x14ac:dyDescent="0.2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 s="2">
        <v>125437.64</v>
      </c>
      <c r="H1371">
        <v>1</v>
      </c>
      <c r="I1371">
        <v>1</v>
      </c>
      <c r="J1371">
        <v>1</v>
      </c>
      <c r="K1371" s="1">
        <v>17160.939999999999</v>
      </c>
      <c r="L1371">
        <v>1</v>
      </c>
      <c r="M1371">
        <v>27</v>
      </c>
      <c r="N1371">
        <v>1807</v>
      </c>
      <c r="O1371">
        <v>4</v>
      </c>
      <c r="P1371">
        <v>39</v>
      </c>
      <c r="Q1371">
        <v>0.14814814814814814</v>
      </c>
      <c r="R1371">
        <v>48789</v>
      </c>
      <c r="S1371" t="str" cm="1">
        <f t="array" ref="S1371">_xlfn.IFS(E1374&lt;30,"18-29",E1374&lt;45,"30-44",TRUE,"45+")</f>
        <v>30-44</v>
      </c>
      <c r="T1371" t="str" cm="1">
        <f t="array" ref="T1371">_xlfn.IFS(F1371&lt;=2,"0-2 Years",F1371&lt;=5,"3-5 Years",F1371&lt;=8,"6-8 Years",TRUE,"9-10 Years")</f>
        <v>6-8 Years</v>
      </c>
      <c r="U1371" t="str" cm="1">
        <f t="array" ref="U1371">_xlfn.IFS(P1371&gt;60,"High Risk",P1371&gt;30,"Medium Risk",TRUE,"Low Risk")</f>
        <v>Medium Risk</v>
      </c>
      <c r="V1371">
        <f t="shared" si="21"/>
        <v>3</v>
      </c>
    </row>
    <row r="1372" spans="1:22" x14ac:dyDescent="0.2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 s="2">
        <v>0</v>
      </c>
      <c r="H1372">
        <v>2</v>
      </c>
      <c r="I1372">
        <v>1</v>
      </c>
      <c r="J1372">
        <v>0</v>
      </c>
      <c r="K1372" s="1">
        <v>176843.53</v>
      </c>
      <c r="L1372">
        <v>0</v>
      </c>
      <c r="M1372">
        <v>27</v>
      </c>
      <c r="N1372">
        <v>1551</v>
      </c>
      <c r="O1372">
        <v>8</v>
      </c>
      <c r="P1372">
        <v>161</v>
      </c>
      <c r="Q1372">
        <v>0.29629629629629628</v>
      </c>
      <c r="R1372">
        <v>41877</v>
      </c>
      <c r="S1372" t="str" cm="1">
        <f t="array" ref="S1372">_xlfn.IFS(E1375&lt;30,"18-29",E1375&lt;45,"30-44",TRUE,"45+")</f>
        <v>45+</v>
      </c>
      <c r="T1372" t="str" cm="1">
        <f t="array" ref="T1372">_xlfn.IFS(F1372&lt;=2,"0-2 Years",F1372&lt;=5,"3-5 Years",F1372&lt;=8,"6-8 Years",TRUE,"9-10 Years")</f>
        <v>6-8 Years</v>
      </c>
      <c r="U1372" t="str" cm="1">
        <f t="array" ref="U1372">_xlfn.IFS(P1372&gt;60,"High Risk",P1372&gt;30,"Medium Risk",TRUE,"Low Risk")</f>
        <v>High Risk</v>
      </c>
      <c r="V1372">
        <f t="shared" si="21"/>
        <v>6</v>
      </c>
    </row>
    <row r="1373" spans="1:22" hidden="1" x14ac:dyDescent="0.2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 s="2">
        <v>64897.75</v>
      </c>
      <c r="H1373">
        <v>1</v>
      </c>
      <c r="I1373">
        <v>1</v>
      </c>
      <c r="J1373">
        <v>0</v>
      </c>
      <c r="K1373" s="1">
        <v>114996.33</v>
      </c>
      <c r="L1373">
        <v>0</v>
      </c>
      <c r="M1373">
        <v>17</v>
      </c>
      <c r="N1373">
        <v>136</v>
      </c>
      <c r="O1373">
        <v>8</v>
      </c>
      <c r="P1373">
        <v>64</v>
      </c>
      <c r="Q1373">
        <v>0.47058823529411764</v>
      </c>
      <c r="R1373">
        <v>2312</v>
      </c>
      <c r="S1373" t="str" cm="1">
        <f t="array" ref="S1373">_xlfn.IFS(E1376&lt;30,"18-29",E1376&lt;45,"30-44",TRUE,"45+")</f>
        <v>30-44</v>
      </c>
      <c r="T1373" t="str" cm="1">
        <f t="array" ref="T1373">_xlfn.IFS(F1373&lt;=2,"0-2 Years",F1373&lt;=5,"3-5 Years",F1373&lt;=8,"6-8 Years",TRUE,"9-10 Years")</f>
        <v>6-8 Years</v>
      </c>
      <c r="U1373" t="str" cm="1">
        <f t="array" ref="U1373">_xlfn.IFS(P1373&gt;60,"High Risk",P1373&gt;30,"Medium Risk",TRUE,"Low Risk")</f>
        <v>High Risk</v>
      </c>
      <c r="V1373">
        <f t="shared" si="21"/>
        <v>5</v>
      </c>
    </row>
    <row r="1374" spans="1:22" hidden="1" x14ac:dyDescent="0.2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 s="2">
        <v>0</v>
      </c>
      <c r="H1374">
        <v>2</v>
      </c>
      <c r="I1374">
        <v>0</v>
      </c>
      <c r="J1374">
        <v>1</v>
      </c>
      <c r="K1374" s="1">
        <v>196990.79</v>
      </c>
      <c r="L1374">
        <v>0</v>
      </c>
      <c r="M1374">
        <v>2</v>
      </c>
      <c r="N1374">
        <v>318</v>
      </c>
      <c r="O1374">
        <v>3</v>
      </c>
      <c r="P1374">
        <v>71</v>
      </c>
      <c r="Q1374">
        <v>1</v>
      </c>
      <c r="R1374">
        <v>636</v>
      </c>
      <c r="S1374" t="str" cm="1">
        <f t="array" ref="S1374">_xlfn.IFS(E1377&lt;30,"18-29",E1377&lt;45,"30-44",TRUE,"45+")</f>
        <v>18-29</v>
      </c>
      <c r="T1374" t="str" cm="1">
        <f t="array" ref="T1374">_xlfn.IFS(F1374&lt;=2,"0-2 Years",F1374&lt;=5,"3-5 Years",F1374&lt;=8,"6-8 Years",TRUE,"9-10 Years")</f>
        <v>6-8 Years</v>
      </c>
      <c r="U1374" t="str" cm="1">
        <f t="array" ref="U1374">_xlfn.IFS(P1374&gt;60,"High Risk",P1374&gt;30,"Medium Risk",TRUE,"Low Risk")</f>
        <v>High Risk</v>
      </c>
      <c r="V1374">
        <f t="shared" si="21"/>
        <v>3</v>
      </c>
    </row>
    <row r="1375" spans="1:22" x14ac:dyDescent="0.2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 s="2">
        <v>135555.66</v>
      </c>
      <c r="H1375">
        <v>1</v>
      </c>
      <c r="I1375">
        <v>1</v>
      </c>
      <c r="J1375">
        <v>0</v>
      </c>
      <c r="K1375" s="1">
        <v>133146.03</v>
      </c>
      <c r="L1375">
        <v>1</v>
      </c>
      <c r="M1375">
        <v>7</v>
      </c>
      <c r="N1375">
        <v>1871</v>
      </c>
      <c r="O1375">
        <v>1</v>
      </c>
      <c r="P1375">
        <v>173</v>
      </c>
      <c r="Q1375">
        <v>0.14285714285714285</v>
      </c>
      <c r="R1375">
        <v>13097</v>
      </c>
      <c r="S1375" t="str" cm="1">
        <f t="array" ref="S1375">_xlfn.IFS(E1378&lt;30,"18-29",E1378&lt;45,"30-44",TRUE,"45+")</f>
        <v>30-44</v>
      </c>
      <c r="T1375" t="str" cm="1">
        <f t="array" ref="T1375">_xlfn.IFS(F1375&lt;=2,"0-2 Years",F1375&lt;=5,"3-5 Years",F1375&lt;=8,"6-8 Years",TRUE,"9-10 Years")</f>
        <v>9-10 Years</v>
      </c>
      <c r="U1375" t="str" cm="1">
        <f t="array" ref="U1375">_xlfn.IFS(P1375&gt;60,"High Risk",P1375&gt;30,"Medium Risk",TRUE,"Low Risk")</f>
        <v>High Risk</v>
      </c>
      <c r="V1375">
        <f t="shared" si="21"/>
        <v>6</v>
      </c>
    </row>
    <row r="1376" spans="1:22" hidden="1" x14ac:dyDescent="0.2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 s="2">
        <v>107764.75</v>
      </c>
      <c r="H1376">
        <v>1</v>
      </c>
      <c r="I1376">
        <v>1</v>
      </c>
      <c r="J1376">
        <v>0</v>
      </c>
      <c r="K1376" s="1">
        <v>185667.72</v>
      </c>
      <c r="L1376">
        <v>0</v>
      </c>
      <c r="M1376">
        <v>10</v>
      </c>
      <c r="N1376">
        <v>2516</v>
      </c>
      <c r="O1376">
        <v>2</v>
      </c>
      <c r="P1376">
        <v>38</v>
      </c>
      <c r="Q1376">
        <v>0.2</v>
      </c>
      <c r="R1376">
        <v>25160</v>
      </c>
      <c r="S1376" t="str" cm="1">
        <f t="array" ref="S1376">_xlfn.IFS(E1379&lt;30,"18-29",E1379&lt;45,"30-44",TRUE,"45+")</f>
        <v>30-44</v>
      </c>
      <c r="T1376" t="str" cm="1">
        <f t="array" ref="T1376">_xlfn.IFS(F1376&lt;=2,"0-2 Years",F1376&lt;=5,"3-5 Years",F1376&lt;=8,"6-8 Years",TRUE,"9-10 Years")</f>
        <v>3-5 Years</v>
      </c>
      <c r="U1376" t="str" cm="1">
        <f t="array" ref="U1376">_xlfn.IFS(P1376&gt;60,"High Risk",P1376&gt;30,"Medium Risk",TRUE,"Low Risk")</f>
        <v>Medium Risk</v>
      </c>
      <c r="V1376">
        <f t="shared" si="21"/>
        <v>5</v>
      </c>
    </row>
    <row r="1377" spans="1:22" hidden="1" x14ac:dyDescent="0.2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 s="2">
        <v>117307.44</v>
      </c>
      <c r="H1377">
        <v>2</v>
      </c>
      <c r="I1377">
        <v>1</v>
      </c>
      <c r="J1377">
        <v>1</v>
      </c>
      <c r="K1377" s="1">
        <v>24020.49</v>
      </c>
      <c r="L1377">
        <v>0</v>
      </c>
      <c r="M1377">
        <v>6</v>
      </c>
      <c r="N1377">
        <v>2404</v>
      </c>
      <c r="O1377">
        <v>4</v>
      </c>
      <c r="P1377">
        <v>109</v>
      </c>
      <c r="Q1377">
        <v>0.66666666666666663</v>
      </c>
      <c r="R1377">
        <v>14424</v>
      </c>
      <c r="S1377" t="str" cm="1">
        <f t="array" ref="S1377">_xlfn.IFS(E1380&lt;30,"18-29",E1380&lt;45,"30-44",TRUE,"45+")</f>
        <v>30-44</v>
      </c>
      <c r="T1377" t="str" cm="1">
        <f t="array" ref="T1377">_xlfn.IFS(F1377&lt;=2,"0-2 Years",F1377&lt;=5,"3-5 Years",F1377&lt;=8,"6-8 Years",TRUE,"9-10 Years")</f>
        <v>6-8 Years</v>
      </c>
      <c r="U1377" t="str" cm="1">
        <f t="array" ref="U1377">_xlfn.IFS(P1377&gt;60,"High Risk",P1377&gt;30,"Medium Risk",TRUE,"Low Risk")</f>
        <v>High Risk</v>
      </c>
      <c r="V1377">
        <f t="shared" si="21"/>
        <v>0</v>
      </c>
    </row>
    <row r="1378" spans="1:22" hidden="1" x14ac:dyDescent="0.2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 s="2">
        <v>73700.12</v>
      </c>
      <c r="H1378">
        <v>3</v>
      </c>
      <c r="I1378">
        <v>1</v>
      </c>
      <c r="J1378">
        <v>1</v>
      </c>
      <c r="K1378" s="1">
        <v>185750.02</v>
      </c>
      <c r="L1378">
        <v>1</v>
      </c>
      <c r="M1378">
        <v>5</v>
      </c>
      <c r="N1378">
        <v>4073</v>
      </c>
      <c r="O1378">
        <v>10</v>
      </c>
      <c r="P1378">
        <v>60</v>
      </c>
      <c r="Q1378">
        <v>1</v>
      </c>
      <c r="R1378">
        <v>20365</v>
      </c>
      <c r="S1378" t="str" cm="1">
        <f t="array" ref="S1378">_xlfn.IFS(E1381&lt;30,"18-29",E1381&lt;45,"30-44",TRUE,"45+")</f>
        <v>30-44</v>
      </c>
      <c r="T1378" t="str" cm="1">
        <f t="array" ref="T1378">_xlfn.IFS(F1378&lt;=2,"0-2 Years",F1378&lt;=5,"3-5 Years",F1378&lt;=8,"6-8 Years",TRUE,"9-10 Years")</f>
        <v>6-8 Years</v>
      </c>
      <c r="U1378" t="str" cm="1">
        <f t="array" ref="U1378">_xlfn.IFS(P1378&gt;60,"High Risk",P1378&gt;30,"Medium Risk",TRUE,"Low Risk")</f>
        <v>Medium Risk</v>
      </c>
      <c r="V1378">
        <f t="shared" si="21"/>
        <v>0</v>
      </c>
    </row>
    <row r="1379" spans="1:22" hidden="1" x14ac:dyDescent="0.2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 s="2">
        <v>60603.4</v>
      </c>
      <c r="H1379">
        <v>1</v>
      </c>
      <c r="I1379">
        <v>1</v>
      </c>
      <c r="J1379">
        <v>1</v>
      </c>
      <c r="K1379" s="1">
        <v>178045.97</v>
      </c>
      <c r="L1379">
        <v>0</v>
      </c>
      <c r="M1379">
        <v>7</v>
      </c>
      <c r="N1379">
        <v>4845</v>
      </c>
      <c r="O1379">
        <v>1</v>
      </c>
      <c r="P1379">
        <v>6</v>
      </c>
      <c r="Q1379">
        <v>0.14285714285714285</v>
      </c>
      <c r="R1379">
        <v>33915</v>
      </c>
      <c r="S1379" t="str" cm="1">
        <f t="array" ref="S1379">_xlfn.IFS(E1382&lt;30,"18-29",E1382&lt;45,"30-44",TRUE,"45+")</f>
        <v>18-29</v>
      </c>
      <c r="T1379" t="str" cm="1">
        <f t="array" ref="T1379">_xlfn.IFS(F1379&lt;=2,"0-2 Years",F1379&lt;=5,"3-5 Years",F1379&lt;=8,"6-8 Years",TRUE,"9-10 Years")</f>
        <v>6-8 Years</v>
      </c>
      <c r="U1379" t="str" cm="1">
        <f t="array" ref="U1379">_xlfn.IFS(P1379&gt;60,"High Risk",P1379&gt;30,"Medium Risk",TRUE,"Low Risk")</f>
        <v>Low Risk</v>
      </c>
      <c r="V1379">
        <f t="shared" si="21"/>
        <v>2</v>
      </c>
    </row>
    <row r="1380" spans="1:22" hidden="1" x14ac:dyDescent="0.2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 s="2">
        <v>40169.879999999997</v>
      </c>
      <c r="H1380">
        <v>2</v>
      </c>
      <c r="I1380">
        <v>1</v>
      </c>
      <c r="J1380">
        <v>1</v>
      </c>
      <c r="K1380" s="1">
        <v>199857.47</v>
      </c>
      <c r="L1380">
        <v>0</v>
      </c>
      <c r="M1380">
        <v>6</v>
      </c>
      <c r="N1380">
        <v>2091</v>
      </c>
      <c r="O1380">
        <v>7</v>
      </c>
      <c r="P1380">
        <v>14</v>
      </c>
      <c r="Q1380">
        <v>1</v>
      </c>
      <c r="R1380">
        <v>12546</v>
      </c>
      <c r="S1380" t="str" cm="1">
        <f t="array" ref="S1380">_xlfn.IFS(E1383&lt;30,"18-29",E1383&lt;45,"30-44",TRUE,"45+")</f>
        <v>30-44</v>
      </c>
      <c r="T1380" t="str" cm="1">
        <f t="array" ref="T1380">_xlfn.IFS(F1380&lt;=2,"0-2 Years",F1380&lt;=5,"3-5 Years",F1380&lt;=8,"6-8 Years",TRUE,"9-10 Years")</f>
        <v>3-5 Years</v>
      </c>
      <c r="U1380" t="str" cm="1">
        <f t="array" ref="U1380">_xlfn.IFS(P1380&gt;60,"High Risk",P1380&gt;30,"Medium Risk",TRUE,"Low Risk")</f>
        <v>Low Risk</v>
      </c>
      <c r="V1380">
        <f t="shared" si="21"/>
        <v>0</v>
      </c>
    </row>
    <row r="1381" spans="1:22" hidden="1" x14ac:dyDescent="0.2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 s="2">
        <v>92041.87</v>
      </c>
      <c r="H1381">
        <v>1</v>
      </c>
      <c r="I1381">
        <v>1</v>
      </c>
      <c r="J1381">
        <v>1</v>
      </c>
      <c r="K1381" s="1">
        <v>43595.9</v>
      </c>
      <c r="L1381">
        <v>0</v>
      </c>
      <c r="M1381">
        <v>3</v>
      </c>
      <c r="N1381">
        <v>759</v>
      </c>
      <c r="O1381">
        <v>6</v>
      </c>
      <c r="P1381">
        <v>56</v>
      </c>
      <c r="Q1381">
        <v>1</v>
      </c>
      <c r="R1381">
        <v>2277</v>
      </c>
      <c r="S1381" t="str" cm="1">
        <f t="array" ref="S1381">_xlfn.IFS(E1384&lt;30,"18-29",E1384&lt;45,"30-44",TRUE,"45+")</f>
        <v>30-44</v>
      </c>
      <c r="T1381" t="str" cm="1">
        <f t="array" ref="T1381">_xlfn.IFS(F1381&lt;=2,"0-2 Years",F1381&lt;=5,"3-5 Years",F1381&lt;=8,"6-8 Years",TRUE,"9-10 Years")</f>
        <v>9-10 Years</v>
      </c>
      <c r="U1381" t="str" cm="1">
        <f t="array" ref="U1381">_xlfn.IFS(P1381&gt;60,"High Risk",P1381&gt;30,"Medium Risk",TRUE,"Low Risk")</f>
        <v>Medium Risk</v>
      </c>
      <c r="V1381">
        <f t="shared" si="21"/>
        <v>2</v>
      </c>
    </row>
    <row r="1382" spans="1:22" hidden="1" x14ac:dyDescent="0.2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 s="2">
        <v>130483.95</v>
      </c>
      <c r="H1382">
        <v>1</v>
      </c>
      <c r="I1382">
        <v>1</v>
      </c>
      <c r="J1382">
        <v>0</v>
      </c>
      <c r="K1382" s="1">
        <v>122810.53</v>
      </c>
      <c r="L1382">
        <v>0</v>
      </c>
      <c r="M1382">
        <v>24</v>
      </c>
      <c r="N1382">
        <v>1195</v>
      </c>
      <c r="O1382">
        <v>9</v>
      </c>
      <c r="P1382">
        <v>74</v>
      </c>
      <c r="Q1382">
        <v>0.375</v>
      </c>
      <c r="R1382">
        <v>28680</v>
      </c>
      <c r="S1382" t="str" cm="1">
        <f t="array" ref="S1382">_xlfn.IFS(E1385&lt;30,"18-29",E1385&lt;45,"30-44",TRUE,"45+")</f>
        <v>18-29</v>
      </c>
      <c r="T1382" t="str" cm="1">
        <f t="array" ref="T1382">_xlfn.IFS(F1382&lt;=2,"0-2 Years",F1382&lt;=5,"3-5 Years",F1382&lt;=8,"6-8 Years",TRUE,"9-10 Years")</f>
        <v>3-5 Years</v>
      </c>
      <c r="U1382" t="str" cm="1">
        <f t="array" ref="U1382">_xlfn.IFS(P1382&gt;60,"High Risk",P1382&gt;30,"Medium Risk",TRUE,"Low Risk")</f>
        <v>High Risk</v>
      </c>
      <c r="V1382">
        <f t="shared" si="21"/>
        <v>5</v>
      </c>
    </row>
    <row r="1383" spans="1:22" x14ac:dyDescent="0.2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 s="2">
        <v>0</v>
      </c>
      <c r="H1383">
        <v>3</v>
      </c>
      <c r="I1383">
        <v>1</v>
      </c>
      <c r="J1383">
        <v>0</v>
      </c>
      <c r="K1383" s="1">
        <v>3440.47</v>
      </c>
      <c r="L1383">
        <v>1</v>
      </c>
      <c r="M1383">
        <v>21</v>
      </c>
      <c r="N1383">
        <v>1448</v>
      </c>
      <c r="O1383">
        <v>6</v>
      </c>
      <c r="P1383">
        <v>89</v>
      </c>
      <c r="Q1383">
        <v>0.2857142857142857</v>
      </c>
      <c r="R1383">
        <v>30408</v>
      </c>
      <c r="S1383" t="str" cm="1">
        <f t="array" ref="S1383">_xlfn.IFS(E1386&lt;30,"18-29",E1386&lt;45,"30-44",TRUE,"45+")</f>
        <v>45+</v>
      </c>
      <c r="T1383" t="str" cm="1">
        <f t="array" ref="T1383">_xlfn.IFS(F1383&lt;=2,"0-2 Years",F1383&lt;=5,"3-5 Years",F1383&lt;=8,"6-8 Years",TRUE,"9-10 Years")</f>
        <v>3-5 Years</v>
      </c>
      <c r="U1383" t="str" cm="1">
        <f t="array" ref="U1383">_xlfn.IFS(P1383&gt;60,"High Risk",P1383&gt;30,"Medium Risk",TRUE,"Low Risk")</f>
        <v>High Risk</v>
      </c>
      <c r="V1383">
        <f t="shared" si="21"/>
        <v>6</v>
      </c>
    </row>
    <row r="1384" spans="1:22" x14ac:dyDescent="0.2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 s="2">
        <v>0</v>
      </c>
      <c r="H1384">
        <v>2</v>
      </c>
      <c r="I1384">
        <v>1</v>
      </c>
      <c r="J1384">
        <v>0</v>
      </c>
      <c r="K1384" s="1">
        <v>35989.410000000003</v>
      </c>
      <c r="L1384">
        <v>0</v>
      </c>
      <c r="M1384">
        <v>1</v>
      </c>
      <c r="N1384">
        <v>2365</v>
      </c>
      <c r="O1384">
        <v>3</v>
      </c>
      <c r="P1384">
        <v>36</v>
      </c>
      <c r="Q1384">
        <v>1</v>
      </c>
      <c r="R1384">
        <v>2365</v>
      </c>
      <c r="S1384" t="str" cm="1">
        <f t="array" ref="S1384">_xlfn.IFS(E1387&lt;30,"18-29",E1387&lt;45,"30-44",TRUE,"45+")</f>
        <v>30-44</v>
      </c>
      <c r="T1384" t="str" cm="1">
        <f t="array" ref="T1384">_xlfn.IFS(F1384&lt;=2,"0-2 Years",F1384&lt;=5,"3-5 Years",F1384&lt;=8,"6-8 Years",TRUE,"9-10 Years")</f>
        <v>3-5 Years</v>
      </c>
      <c r="U1384" t="str" cm="1">
        <f t="array" ref="U1384">_xlfn.IFS(P1384&gt;60,"High Risk",P1384&gt;30,"Medium Risk",TRUE,"Low Risk")</f>
        <v>Medium Risk</v>
      </c>
      <c r="V1384">
        <f t="shared" si="21"/>
        <v>6</v>
      </c>
    </row>
    <row r="1385" spans="1:22" hidden="1" x14ac:dyDescent="0.2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 s="2">
        <v>151097.28</v>
      </c>
      <c r="H1385">
        <v>1</v>
      </c>
      <c r="I1385">
        <v>0</v>
      </c>
      <c r="J1385">
        <v>1</v>
      </c>
      <c r="K1385" s="1">
        <v>17163.75</v>
      </c>
      <c r="L1385">
        <v>0</v>
      </c>
      <c r="M1385">
        <v>7</v>
      </c>
      <c r="N1385">
        <v>4873</v>
      </c>
      <c r="O1385">
        <v>2</v>
      </c>
      <c r="P1385">
        <v>53</v>
      </c>
      <c r="Q1385">
        <v>0.2857142857142857</v>
      </c>
      <c r="R1385">
        <v>34111</v>
      </c>
      <c r="S1385" t="str" cm="1">
        <f t="array" ref="S1385">_xlfn.IFS(E1388&lt;30,"18-29",E1388&lt;45,"30-44",TRUE,"45+")</f>
        <v>30-44</v>
      </c>
      <c r="T1385" t="str" cm="1">
        <f t="array" ref="T1385">_xlfn.IFS(F1385&lt;=2,"0-2 Years",F1385&lt;=5,"3-5 Years",F1385&lt;=8,"6-8 Years",TRUE,"9-10 Years")</f>
        <v>9-10 Years</v>
      </c>
      <c r="U1385" t="str" cm="1">
        <f t="array" ref="U1385">_xlfn.IFS(P1385&gt;60,"High Risk",P1385&gt;30,"Medium Risk",TRUE,"Low Risk")</f>
        <v>Medium Risk</v>
      </c>
      <c r="V1385">
        <f t="shared" si="21"/>
        <v>2</v>
      </c>
    </row>
    <row r="1386" spans="1:22" x14ac:dyDescent="0.2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 s="2">
        <v>67563.31</v>
      </c>
      <c r="H1386">
        <v>1</v>
      </c>
      <c r="I1386">
        <v>1</v>
      </c>
      <c r="J1386">
        <v>0</v>
      </c>
      <c r="K1386" s="1">
        <v>44506.09</v>
      </c>
      <c r="L1386">
        <v>1</v>
      </c>
      <c r="M1386">
        <v>7</v>
      </c>
      <c r="N1386">
        <v>943</v>
      </c>
      <c r="O1386">
        <v>9</v>
      </c>
      <c r="P1386">
        <v>39</v>
      </c>
      <c r="Q1386">
        <v>1</v>
      </c>
      <c r="R1386">
        <v>6601</v>
      </c>
      <c r="S1386" t="str" cm="1">
        <f t="array" ref="S1386">_xlfn.IFS(E1389&lt;30,"18-29",E1389&lt;45,"30-44",TRUE,"45+")</f>
        <v>45+</v>
      </c>
      <c r="T1386" t="str" cm="1">
        <f t="array" ref="T1386">_xlfn.IFS(F1386&lt;=2,"0-2 Years",F1386&lt;=5,"3-5 Years",F1386&lt;=8,"6-8 Years",TRUE,"9-10 Years")</f>
        <v>6-8 Years</v>
      </c>
      <c r="U1386" t="str" cm="1">
        <f t="array" ref="U1386">_xlfn.IFS(P1386&gt;60,"High Risk",P1386&gt;30,"Medium Risk",TRUE,"Low Risk")</f>
        <v>Medium Risk</v>
      </c>
      <c r="V1386">
        <f t="shared" si="21"/>
        <v>6</v>
      </c>
    </row>
    <row r="1387" spans="1:22" hidden="1" x14ac:dyDescent="0.2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 s="2">
        <v>112808.18</v>
      </c>
      <c r="H1387">
        <v>1</v>
      </c>
      <c r="I1387">
        <v>0</v>
      </c>
      <c r="J1387">
        <v>1</v>
      </c>
      <c r="K1387" s="1">
        <v>17848.3</v>
      </c>
      <c r="L1387">
        <v>0</v>
      </c>
      <c r="M1387">
        <v>1</v>
      </c>
      <c r="N1387">
        <v>1206</v>
      </c>
      <c r="O1387">
        <v>10</v>
      </c>
      <c r="P1387">
        <v>1</v>
      </c>
      <c r="Q1387">
        <v>1</v>
      </c>
      <c r="R1387">
        <v>1206</v>
      </c>
      <c r="S1387" t="str" cm="1">
        <f t="array" ref="S1387">_xlfn.IFS(E1390&lt;30,"18-29",E1390&lt;45,"30-44",TRUE,"45+")</f>
        <v>30-44</v>
      </c>
      <c r="T1387" t="str" cm="1">
        <f t="array" ref="T1387">_xlfn.IFS(F1387&lt;=2,"0-2 Years",F1387&lt;=5,"3-5 Years",F1387&lt;=8,"6-8 Years",TRUE,"9-10 Years")</f>
        <v>6-8 Years</v>
      </c>
      <c r="U1387" t="str" cm="1">
        <f t="array" ref="U1387">_xlfn.IFS(P1387&gt;60,"High Risk",P1387&gt;30,"Medium Risk",TRUE,"Low Risk")</f>
        <v>Low Risk</v>
      </c>
      <c r="V1387">
        <f t="shared" si="21"/>
        <v>2</v>
      </c>
    </row>
    <row r="1388" spans="1:22" hidden="1" x14ac:dyDescent="0.2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 s="2">
        <v>0</v>
      </c>
      <c r="H1388">
        <v>2</v>
      </c>
      <c r="I1388">
        <v>0</v>
      </c>
      <c r="J1388">
        <v>1</v>
      </c>
      <c r="K1388" s="1">
        <v>76209.56</v>
      </c>
      <c r="L1388">
        <v>0</v>
      </c>
      <c r="M1388">
        <v>14</v>
      </c>
      <c r="N1388">
        <v>4955</v>
      </c>
      <c r="O1388">
        <v>9</v>
      </c>
      <c r="P1388">
        <v>106</v>
      </c>
      <c r="Q1388">
        <v>0.6428571428571429</v>
      </c>
      <c r="R1388">
        <v>69370</v>
      </c>
      <c r="S1388" t="str" cm="1">
        <f t="array" ref="S1388">_xlfn.IFS(E1391&lt;30,"18-29",E1391&lt;45,"30-44",TRUE,"45+")</f>
        <v>45+</v>
      </c>
      <c r="T1388" t="str" cm="1">
        <f t="array" ref="T1388">_xlfn.IFS(F1388&lt;=2,"0-2 Years",F1388&lt;=5,"3-5 Years",F1388&lt;=8,"6-8 Years",TRUE,"9-10 Years")</f>
        <v>6-8 Years</v>
      </c>
      <c r="U1388" t="str" cm="1">
        <f t="array" ref="U1388">_xlfn.IFS(P1388&gt;60,"High Risk",P1388&gt;30,"Medium Risk",TRUE,"Low Risk")</f>
        <v>High Risk</v>
      </c>
      <c r="V1388">
        <f t="shared" si="21"/>
        <v>3</v>
      </c>
    </row>
    <row r="1389" spans="1:22" hidden="1" x14ac:dyDescent="0.2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 s="2">
        <v>86459.8</v>
      </c>
      <c r="H1389">
        <v>1</v>
      </c>
      <c r="I1389">
        <v>1</v>
      </c>
      <c r="J1389">
        <v>1</v>
      </c>
      <c r="K1389" s="1">
        <v>141476.56</v>
      </c>
      <c r="L1389">
        <v>0</v>
      </c>
      <c r="M1389">
        <v>15</v>
      </c>
      <c r="N1389">
        <v>2651</v>
      </c>
      <c r="O1389">
        <v>7</v>
      </c>
      <c r="P1389">
        <v>108</v>
      </c>
      <c r="Q1389">
        <v>0.46666666666666667</v>
      </c>
      <c r="R1389">
        <v>39765</v>
      </c>
      <c r="S1389" t="str" cm="1">
        <f t="array" ref="S1389">_xlfn.IFS(E1392&lt;30,"18-29",E1392&lt;45,"30-44",TRUE,"45+")</f>
        <v>18-29</v>
      </c>
      <c r="T1389" t="str" cm="1">
        <f t="array" ref="T1389">_xlfn.IFS(F1389&lt;=2,"0-2 Years",F1389&lt;=5,"3-5 Years",F1389&lt;=8,"6-8 Years",TRUE,"9-10 Years")</f>
        <v>3-5 Years</v>
      </c>
      <c r="U1389" t="str" cm="1">
        <f t="array" ref="U1389">_xlfn.IFS(P1389&gt;60,"High Risk",P1389&gt;30,"Medium Risk",TRUE,"Low Risk")</f>
        <v>High Risk</v>
      </c>
      <c r="V1389">
        <f t="shared" si="21"/>
        <v>3</v>
      </c>
    </row>
    <row r="1390" spans="1:22" hidden="1" x14ac:dyDescent="0.2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 s="2">
        <v>118633.08</v>
      </c>
      <c r="H1390">
        <v>1</v>
      </c>
      <c r="I1390">
        <v>0</v>
      </c>
      <c r="J1390">
        <v>1</v>
      </c>
      <c r="K1390" s="1">
        <v>60032.46</v>
      </c>
      <c r="L1390">
        <v>1</v>
      </c>
      <c r="M1390">
        <v>18</v>
      </c>
      <c r="N1390">
        <v>1869</v>
      </c>
      <c r="O1390">
        <v>0</v>
      </c>
      <c r="P1390">
        <v>97</v>
      </c>
      <c r="Q1390">
        <v>0</v>
      </c>
      <c r="R1390">
        <v>33642</v>
      </c>
      <c r="S1390" t="str" cm="1">
        <f t="array" ref="S1390">_xlfn.IFS(E1393&lt;30,"18-29",E1393&lt;45,"30-44",TRUE,"45+")</f>
        <v>30-44</v>
      </c>
      <c r="T1390" t="str" cm="1">
        <f t="array" ref="T1390">_xlfn.IFS(F1390&lt;=2,"0-2 Years",F1390&lt;=5,"3-5 Years",F1390&lt;=8,"6-8 Years",TRUE,"9-10 Years")</f>
        <v>0-2 Years</v>
      </c>
      <c r="U1390" t="str" cm="1">
        <f t="array" ref="U1390">_xlfn.IFS(P1390&gt;60,"High Risk",P1390&gt;30,"Medium Risk",TRUE,"Low Risk")</f>
        <v>High Risk</v>
      </c>
      <c r="V1390">
        <f t="shared" si="21"/>
        <v>3</v>
      </c>
    </row>
    <row r="1391" spans="1:22" x14ac:dyDescent="0.2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 s="2">
        <v>159441.26999999999</v>
      </c>
      <c r="H1391">
        <v>1</v>
      </c>
      <c r="I1391">
        <v>1</v>
      </c>
      <c r="J1391">
        <v>0</v>
      </c>
      <c r="K1391" s="1">
        <v>100686.11</v>
      </c>
      <c r="L1391">
        <v>1</v>
      </c>
      <c r="M1391">
        <v>8</v>
      </c>
      <c r="N1391">
        <v>2722</v>
      </c>
      <c r="O1391">
        <v>3</v>
      </c>
      <c r="P1391">
        <v>66</v>
      </c>
      <c r="Q1391">
        <v>0.375</v>
      </c>
      <c r="R1391">
        <v>21776</v>
      </c>
      <c r="S1391" t="str" cm="1">
        <f t="array" ref="S1391">_xlfn.IFS(E1394&lt;30,"18-29",E1394&lt;45,"30-44",TRUE,"45+")</f>
        <v>45+</v>
      </c>
      <c r="T1391" t="str" cm="1">
        <f t="array" ref="T1391">_xlfn.IFS(F1391&lt;=2,"0-2 Years",F1391&lt;=5,"3-5 Years",F1391&lt;=8,"6-8 Years",TRUE,"9-10 Years")</f>
        <v>0-2 Years</v>
      </c>
      <c r="U1391" t="str" cm="1">
        <f t="array" ref="U1391">_xlfn.IFS(P1391&gt;60,"High Risk",P1391&gt;30,"Medium Risk",TRUE,"Low Risk")</f>
        <v>High Risk</v>
      </c>
      <c r="V1391">
        <f t="shared" si="21"/>
        <v>7</v>
      </c>
    </row>
    <row r="1392" spans="1:22" x14ac:dyDescent="0.2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 s="2">
        <v>0</v>
      </c>
      <c r="H1392">
        <v>2</v>
      </c>
      <c r="I1392">
        <v>1</v>
      </c>
      <c r="J1392">
        <v>0</v>
      </c>
      <c r="K1392" s="1">
        <v>96429.29</v>
      </c>
      <c r="L1392">
        <v>0</v>
      </c>
      <c r="M1392">
        <v>15</v>
      </c>
      <c r="N1392">
        <v>2351</v>
      </c>
      <c r="O1392">
        <v>1</v>
      </c>
      <c r="P1392">
        <v>156</v>
      </c>
      <c r="Q1392">
        <v>6.6666666666666666E-2</v>
      </c>
      <c r="R1392">
        <v>35265</v>
      </c>
      <c r="S1392" t="str" cm="1">
        <f t="array" ref="S1392">_xlfn.IFS(E1395&lt;30,"18-29",E1395&lt;45,"30-44",TRUE,"45+")</f>
        <v>30-44</v>
      </c>
      <c r="T1392" t="str" cm="1">
        <f t="array" ref="T1392">_xlfn.IFS(F1392&lt;=2,"0-2 Years",F1392&lt;=5,"3-5 Years",F1392&lt;=8,"6-8 Years",TRUE,"9-10 Years")</f>
        <v>9-10 Years</v>
      </c>
      <c r="U1392" t="str" cm="1">
        <f t="array" ref="U1392">_xlfn.IFS(P1392&gt;60,"High Risk",P1392&gt;30,"Medium Risk",TRUE,"Low Risk")</f>
        <v>High Risk</v>
      </c>
      <c r="V1392">
        <f t="shared" si="21"/>
        <v>6</v>
      </c>
    </row>
    <row r="1393" spans="1:22" hidden="1" x14ac:dyDescent="0.2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 s="2">
        <v>125212.65</v>
      </c>
      <c r="H1393">
        <v>2</v>
      </c>
      <c r="I1393">
        <v>1</v>
      </c>
      <c r="J1393">
        <v>1</v>
      </c>
      <c r="K1393" s="1">
        <v>15795.88</v>
      </c>
      <c r="L1393">
        <v>1</v>
      </c>
      <c r="M1393">
        <v>9</v>
      </c>
      <c r="N1393">
        <v>1238</v>
      </c>
      <c r="O1393">
        <v>1</v>
      </c>
      <c r="P1393">
        <v>25</v>
      </c>
      <c r="Q1393">
        <v>0.1111111111111111</v>
      </c>
      <c r="R1393">
        <v>11142</v>
      </c>
      <c r="S1393" t="str" cm="1">
        <f t="array" ref="S1393">_xlfn.IFS(E1396&lt;30,"18-29",E1396&lt;45,"30-44",TRUE,"45+")</f>
        <v>18-29</v>
      </c>
      <c r="T1393" t="str" cm="1">
        <f t="array" ref="T1393">_xlfn.IFS(F1393&lt;=2,"0-2 Years",F1393&lt;=5,"3-5 Years",F1393&lt;=8,"6-8 Years",TRUE,"9-10 Years")</f>
        <v>3-5 Years</v>
      </c>
      <c r="U1393" t="str" cm="1">
        <f t="array" ref="U1393">_xlfn.IFS(P1393&gt;60,"High Risk",P1393&gt;30,"Medium Risk",TRUE,"Low Risk")</f>
        <v>Low Risk</v>
      </c>
      <c r="V1393">
        <f t="shared" si="21"/>
        <v>0</v>
      </c>
    </row>
    <row r="1394" spans="1:22" hidden="1" x14ac:dyDescent="0.2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 s="2">
        <v>88656.37</v>
      </c>
      <c r="H1394">
        <v>2</v>
      </c>
      <c r="I1394">
        <v>1</v>
      </c>
      <c r="J1394">
        <v>0</v>
      </c>
      <c r="K1394" s="1">
        <v>116547.31</v>
      </c>
      <c r="L1394">
        <v>0</v>
      </c>
      <c r="M1394">
        <v>27</v>
      </c>
      <c r="N1394">
        <v>3111</v>
      </c>
      <c r="O1394">
        <v>2</v>
      </c>
      <c r="P1394">
        <v>70</v>
      </c>
      <c r="Q1394">
        <v>7.407407407407407E-2</v>
      </c>
      <c r="R1394">
        <v>83997</v>
      </c>
      <c r="S1394" t="str" cm="1">
        <f t="array" ref="S1394">_xlfn.IFS(E1397&lt;30,"18-29",E1397&lt;45,"30-44",TRUE,"45+")</f>
        <v>45+</v>
      </c>
      <c r="T1394" t="str" cm="1">
        <f t="array" ref="T1394">_xlfn.IFS(F1394&lt;=2,"0-2 Years",F1394&lt;=5,"3-5 Years",F1394&lt;=8,"6-8 Years",TRUE,"9-10 Years")</f>
        <v>6-8 Years</v>
      </c>
      <c r="U1394" t="str" cm="1">
        <f t="array" ref="U1394">_xlfn.IFS(P1394&gt;60,"High Risk",P1394&gt;30,"Medium Risk",TRUE,"Low Risk")</f>
        <v>High Risk</v>
      </c>
      <c r="V1394">
        <f t="shared" si="21"/>
        <v>3</v>
      </c>
    </row>
    <row r="1395" spans="1:22" x14ac:dyDescent="0.2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 s="2">
        <v>146033.62</v>
      </c>
      <c r="H1395">
        <v>1</v>
      </c>
      <c r="I1395">
        <v>1</v>
      </c>
      <c r="J1395">
        <v>0</v>
      </c>
      <c r="K1395" s="1">
        <v>191260.74</v>
      </c>
      <c r="L1395">
        <v>0</v>
      </c>
      <c r="M1395">
        <v>17</v>
      </c>
      <c r="N1395">
        <v>574</v>
      </c>
      <c r="O1395">
        <v>5</v>
      </c>
      <c r="P1395">
        <v>76</v>
      </c>
      <c r="Q1395">
        <v>0.29411764705882354</v>
      </c>
      <c r="R1395">
        <v>9758</v>
      </c>
      <c r="S1395" t="str" cm="1">
        <f t="array" ref="S1395">_xlfn.IFS(E1398&lt;30,"18-29",E1398&lt;45,"30-44",TRUE,"45+")</f>
        <v>30-44</v>
      </c>
      <c r="T1395" t="str" cm="1">
        <f t="array" ref="T1395">_xlfn.IFS(F1395&lt;=2,"0-2 Years",F1395&lt;=5,"3-5 Years",F1395&lt;=8,"6-8 Years",TRUE,"9-10 Years")</f>
        <v>0-2 Years</v>
      </c>
      <c r="U1395" t="str" cm="1">
        <f t="array" ref="U1395">_xlfn.IFS(P1395&gt;60,"High Risk",P1395&gt;30,"Medium Risk",TRUE,"Low Risk")</f>
        <v>High Risk</v>
      </c>
      <c r="V1395">
        <f t="shared" si="21"/>
        <v>6</v>
      </c>
    </row>
    <row r="1396" spans="1:22" hidden="1" x14ac:dyDescent="0.2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 s="2">
        <v>120268.13</v>
      </c>
      <c r="H1396">
        <v>1</v>
      </c>
      <c r="I1396">
        <v>1</v>
      </c>
      <c r="J1396">
        <v>1</v>
      </c>
      <c r="K1396" s="1">
        <v>173870.39</v>
      </c>
      <c r="L1396">
        <v>0</v>
      </c>
      <c r="M1396">
        <v>5</v>
      </c>
      <c r="N1396">
        <v>2428</v>
      </c>
      <c r="O1396">
        <v>9</v>
      </c>
      <c r="P1396">
        <v>156</v>
      </c>
      <c r="Q1396">
        <v>1</v>
      </c>
      <c r="R1396">
        <v>12140</v>
      </c>
      <c r="S1396" t="str" cm="1">
        <f t="array" ref="S1396">_xlfn.IFS(E1399&lt;30,"18-29",E1399&lt;45,"30-44",TRUE,"45+")</f>
        <v>45+</v>
      </c>
      <c r="T1396" t="str" cm="1">
        <f t="array" ref="T1396">_xlfn.IFS(F1396&lt;=2,"0-2 Years",F1396&lt;=5,"3-5 Years",F1396&lt;=8,"6-8 Years",TRUE,"9-10 Years")</f>
        <v>9-10 Years</v>
      </c>
      <c r="U1396" t="str" cm="1">
        <f t="array" ref="U1396">_xlfn.IFS(P1396&gt;60,"High Risk",P1396&gt;30,"Medium Risk",TRUE,"Low Risk")</f>
        <v>High Risk</v>
      </c>
      <c r="V1396">
        <f t="shared" si="21"/>
        <v>2</v>
      </c>
    </row>
    <row r="1397" spans="1:22" x14ac:dyDescent="0.2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 s="2">
        <v>0</v>
      </c>
      <c r="H1397">
        <v>2</v>
      </c>
      <c r="I1397">
        <v>1</v>
      </c>
      <c r="J1397">
        <v>0</v>
      </c>
      <c r="K1397" s="1">
        <v>117273.35</v>
      </c>
      <c r="L1397">
        <v>0</v>
      </c>
      <c r="M1397">
        <v>26</v>
      </c>
      <c r="N1397">
        <v>3837</v>
      </c>
      <c r="O1397">
        <v>1</v>
      </c>
      <c r="P1397">
        <v>87</v>
      </c>
      <c r="Q1397">
        <v>3.8461538461538464E-2</v>
      </c>
      <c r="R1397">
        <v>99762</v>
      </c>
      <c r="S1397" t="str" cm="1">
        <f t="array" ref="S1397">_xlfn.IFS(E1400&lt;30,"18-29",E1400&lt;45,"30-44",TRUE,"45+")</f>
        <v>30-44</v>
      </c>
      <c r="T1397" t="str" cm="1">
        <f t="array" ref="T1397">_xlfn.IFS(F1397&lt;=2,"0-2 Years",F1397&lt;=5,"3-5 Years",F1397&lt;=8,"6-8 Years",TRUE,"9-10 Years")</f>
        <v>6-8 Years</v>
      </c>
      <c r="U1397" t="str" cm="1">
        <f t="array" ref="U1397">_xlfn.IFS(P1397&gt;60,"High Risk",P1397&gt;30,"Medium Risk",TRUE,"Low Risk")</f>
        <v>High Risk</v>
      </c>
      <c r="V1397">
        <f t="shared" si="21"/>
        <v>7</v>
      </c>
    </row>
    <row r="1398" spans="1:22" x14ac:dyDescent="0.2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 s="2">
        <v>0</v>
      </c>
      <c r="H1398">
        <v>1</v>
      </c>
      <c r="I1398">
        <v>1</v>
      </c>
      <c r="J1398">
        <v>0</v>
      </c>
      <c r="K1398" s="1">
        <v>92277.47</v>
      </c>
      <c r="L1398">
        <v>1</v>
      </c>
      <c r="M1398">
        <v>17</v>
      </c>
      <c r="N1398">
        <v>1760</v>
      </c>
      <c r="O1398">
        <v>6</v>
      </c>
      <c r="P1398">
        <v>178</v>
      </c>
      <c r="Q1398">
        <v>0.35294117647058826</v>
      </c>
      <c r="R1398">
        <v>29920</v>
      </c>
      <c r="S1398" t="str" cm="1">
        <f t="array" ref="S1398">_xlfn.IFS(E1401&lt;30,"18-29",E1401&lt;45,"30-44",TRUE,"45+")</f>
        <v>18-29</v>
      </c>
      <c r="T1398" t="str" cm="1">
        <f t="array" ref="T1398">_xlfn.IFS(F1398&lt;=2,"0-2 Years",F1398&lt;=5,"3-5 Years",F1398&lt;=8,"6-8 Years",TRUE,"9-10 Years")</f>
        <v>0-2 Years</v>
      </c>
      <c r="U1398" t="str" cm="1">
        <f t="array" ref="U1398">_xlfn.IFS(P1398&gt;60,"High Risk",P1398&gt;30,"Medium Risk",TRUE,"Low Risk")</f>
        <v>High Risk</v>
      </c>
      <c r="V1398">
        <f t="shared" si="21"/>
        <v>9</v>
      </c>
    </row>
    <row r="1399" spans="1:22" hidden="1" x14ac:dyDescent="0.2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 s="2">
        <v>135070.57999999999</v>
      </c>
      <c r="H1399">
        <v>2</v>
      </c>
      <c r="I1399">
        <v>1</v>
      </c>
      <c r="J1399">
        <v>1</v>
      </c>
      <c r="K1399" s="1">
        <v>44244.49</v>
      </c>
      <c r="L1399">
        <v>1</v>
      </c>
      <c r="M1399">
        <v>12</v>
      </c>
      <c r="N1399">
        <v>737</v>
      </c>
      <c r="O1399">
        <v>0</v>
      </c>
      <c r="P1399">
        <v>142</v>
      </c>
      <c r="Q1399">
        <v>0</v>
      </c>
      <c r="R1399">
        <v>8844</v>
      </c>
      <c r="S1399" t="str" cm="1">
        <f t="array" ref="S1399">_xlfn.IFS(E1402&lt;30,"18-29",E1402&lt;45,"30-44",TRUE,"45+")</f>
        <v>18-29</v>
      </c>
      <c r="T1399" t="str" cm="1">
        <f t="array" ref="T1399">_xlfn.IFS(F1399&lt;=2,"0-2 Years",F1399&lt;=5,"3-5 Years",F1399&lt;=8,"6-8 Years",TRUE,"9-10 Years")</f>
        <v>3-5 Years</v>
      </c>
      <c r="U1399" t="str" cm="1">
        <f t="array" ref="U1399">_xlfn.IFS(P1399&gt;60,"High Risk",P1399&gt;30,"Medium Risk",TRUE,"Low Risk")</f>
        <v>High Risk</v>
      </c>
      <c r="V1399">
        <f t="shared" si="21"/>
        <v>1</v>
      </c>
    </row>
    <row r="1400" spans="1:22" x14ac:dyDescent="0.2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 s="2">
        <v>0</v>
      </c>
      <c r="H1400">
        <v>2</v>
      </c>
      <c r="I1400">
        <v>0</v>
      </c>
      <c r="J1400">
        <v>0</v>
      </c>
      <c r="K1400" s="1">
        <v>78133.48</v>
      </c>
      <c r="L1400">
        <v>1</v>
      </c>
      <c r="M1400">
        <v>6</v>
      </c>
      <c r="N1400">
        <v>1838</v>
      </c>
      <c r="O1400">
        <v>4</v>
      </c>
      <c r="P1400">
        <v>155</v>
      </c>
      <c r="Q1400">
        <v>0.66666666666666663</v>
      </c>
      <c r="R1400">
        <v>11028</v>
      </c>
      <c r="S1400" t="str" cm="1">
        <f t="array" ref="S1400">_xlfn.IFS(E1403&lt;30,"18-29",E1403&lt;45,"30-44",TRUE,"45+")</f>
        <v>30-44</v>
      </c>
      <c r="T1400" t="str" cm="1">
        <f t="array" ref="T1400">_xlfn.IFS(F1400&lt;=2,"0-2 Years",F1400&lt;=5,"3-5 Years",F1400&lt;=8,"6-8 Years",TRUE,"9-10 Years")</f>
        <v>3-5 Years</v>
      </c>
      <c r="U1400" t="str" cm="1">
        <f t="array" ref="U1400">_xlfn.IFS(P1400&gt;60,"High Risk",P1400&gt;30,"Medium Risk",TRUE,"Low Risk")</f>
        <v>High Risk</v>
      </c>
      <c r="V1400">
        <f t="shared" si="21"/>
        <v>6</v>
      </c>
    </row>
    <row r="1401" spans="1:22" x14ac:dyDescent="0.2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 s="2">
        <v>0</v>
      </c>
      <c r="H1401">
        <v>2</v>
      </c>
      <c r="I1401">
        <v>1</v>
      </c>
      <c r="J1401">
        <v>0</v>
      </c>
      <c r="K1401" s="1">
        <v>103402.88</v>
      </c>
      <c r="L1401">
        <v>0</v>
      </c>
      <c r="M1401">
        <v>1</v>
      </c>
      <c r="N1401">
        <v>3959</v>
      </c>
      <c r="O1401">
        <v>4</v>
      </c>
      <c r="P1401">
        <v>152</v>
      </c>
      <c r="Q1401">
        <v>1</v>
      </c>
      <c r="R1401">
        <v>3959</v>
      </c>
      <c r="S1401" t="str" cm="1">
        <f t="array" ref="S1401">_xlfn.IFS(E1404&lt;30,"18-29",E1404&lt;45,"30-44",TRUE,"45+")</f>
        <v>18-29</v>
      </c>
      <c r="T1401" t="str" cm="1">
        <f t="array" ref="T1401">_xlfn.IFS(F1401&lt;=2,"0-2 Years",F1401&lt;=5,"3-5 Years",F1401&lt;=8,"6-8 Years",TRUE,"9-10 Years")</f>
        <v>3-5 Years</v>
      </c>
      <c r="U1401" t="str" cm="1">
        <f t="array" ref="U1401">_xlfn.IFS(P1401&gt;60,"High Risk",P1401&gt;30,"Medium Risk",TRUE,"Low Risk")</f>
        <v>High Risk</v>
      </c>
      <c r="V1401">
        <f t="shared" si="21"/>
        <v>6</v>
      </c>
    </row>
    <row r="1402" spans="1:22" hidden="1" x14ac:dyDescent="0.2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 s="2">
        <v>122550.05</v>
      </c>
      <c r="H1402">
        <v>2</v>
      </c>
      <c r="I1402">
        <v>0</v>
      </c>
      <c r="J1402">
        <v>1</v>
      </c>
      <c r="K1402" s="1">
        <v>137835.82</v>
      </c>
      <c r="L1402">
        <v>0</v>
      </c>
      <c r="M1402">
        <v>27</v>
      </c>
      <c r="N1402">
        <v>374</v>
      </c>
      <c r="O1402">
        <v>10</v>
      </c>
      <c r="P1402">
        <v>170</v>
      </c>
      <c r="Q1402">
        <v>0.37037037037037035</v>
      </c>
      <c r="R1402">
        <v>10098</v>
      </c>
      <c r="S1402" t="str" cm="1">
        <f t="array" ref="S1402">_xlfn.IFS(E1405&lt;30,"18-29",E1405&lt;45,"30-44",TRUE,"45+")</f>
        <v>18-29</v>
      </c>
      <c r="T1402" t="str" cm="1">
        <f t="array" ref="T1402">_xlfn.IFS(F1402&lt;=2,"0-2 Years",F1402&lt;=5,"3-5 Years",F1402&lt;=8,"6-8 Years",TRUE,"9-10 Years")</f>
        <v>9-10 Years</v>
      </c>
      <c r="U1402" t="str" cm="1">
        <f t="array" ref="U1402">_xlfn.IFS(P1402&gt;60,"High Risk",P1402&gt;30,"Medium Risk",TRUE,"Low Risk")</f>
        <v>High Risk</v>
      </c>
      <c r="V1402">
        <f t="shared" si="21"/>
        <v>0</v>
      </c>
    </row>
    <row r="1403" spans="1:22" x14ac:dyDescent="0.2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 s="2">
        <v>0</v>
      </c>
      <c r="H1403">
        <v>2</v>
      </c>
      <c r="I1403">
        <v>1</v>
      </c>
      <c r="J1403">
        <v>0</v>
      </c>
      <c r="K1403" s="1">
        <v>20670.099999999999</v>
      </c>
      <c r="L1403">
        <v>0</v>
      </c>
      <c r="M1403">
        <v>30</v>
      </c>
      <c r="N1403">
        <v>863</v>
      </c>
      <c r="O1403">
        <v>8</v>
      </c>
      <c r="P1403">
        <v>64</v>
      </c>
      <c r="Q1403">
        <v>0.26666666666666666</v>
      </c>
      <c r="R1403">
        <v>25890</v>
      </c>
      <c r="S1403" t="str" cm="1">
        <f t="array" ref="S1403">_xlfn.IFS(E1406&lt;30,"18-29",E1406&lt;45,"30-44",TRUE,"45+")</f>
        <v>30-44</v>
      </c>
      <c r="T1403" t="str" cm="1">
        <f t="array" ref="T1403">_xlfn.IFS(F1403&lt;=2,"0-2 Years",F1403&lt;=5,"3-5 Years",F1403&lt;=8,"6-8 Years",TRUE,"9-10 Years")</f>
        <v>0-2 Years</v>
      </c>
      <c r="U1403" t="str" cm="1">
        <f t="array" ref="U1403">_xlfn.IFS(P1403&gt;60,"High Risk",P1403&gt;30,"Medium Risk",TRUE,"Low Risk")</f>
        <v>High Risk</v>
      </c>
      <c r="V1403">
        <f t="shared" si="21"/>
        <v>7</v>
      </c>
    </row>
    <row r="1404" spans="1:22" hidden="1" x14ac:dyDescent="0.2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 s="2">
        <v>130306.49</v>
      </c>
      <c r="H1404">
        <v>1</v>
      </c>
      <c r="I1404">
        <v>1</v>
      </c>
      <c r="J1404">
        <v>0</v>
      </c>
      <c r="K1404" s="1">
        <v>77469.38</v>
      </c>
      <c r="L1404">
        <v>0</v>
      </c>
      <c r="M1404">
        <v>12</v>
      </c>
      <c r="N1404">
        <v>905</v>
      </c>
      <c r="O1404">
        <v>9</v>
      </c>
      <c r="P1404">
        <v>121</v>
      </c>
      <c r="Q1404">
        <v>0.75</v>
      </c>
      <c r="R1404">
        <v>10860</v>
      </c>
      <c r="S1404" t="str" cm="1">
        <f t="array" ref="S1404">_xlfn.IFS(E1407&lt;30,"18-29",E1407&lt;45,"30-44",TRUE,"45+")</f>
        <v>30-44</v>
      </c>
      <c r="T1404" t="str" cm="1">
        <f t="array" ref="T1404">_xlfn.IFS(F1404&lt;=2,"0-2 Years",F1404&lt;=5,"3-5 Years",F1404&lt;=8,"6-8 Years",TRUE,"9-10 Years")</f>
        <v>6-8 Years</v>
      </c>
      <c r="U1404" t="str" cm="1">
        <f t="array" ref="U1404">_xlfn.IFS(P1404&gt;60,"High Risk",P1404&gt;30,"Medium Risk",TRUE,"Low Risk")</f>
        <v>High Risk</v>
      </c>
      <c r="V1404">
        <f t="shared" si="21"/>
        <v>5</v>
      </c>
    </row>
    <row r="1405" spans="1:22" hidden="1" x14ac:dyDescent="0.2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 s="2">
        <v>0</v>
      </c>
      <c r="H1405">
        <v>1</v>
      </c>
      <c r="I1405">
        <v>1</v>
      </c>
      <c r="J1405">
        <v>1</v>
      </c>
      <c r="K1405" s="1">
        <v>57572.38</v>
      </c>
      <c r="L1405">
        <v>0</v>
      </c>
      <c r="M1405">
        <v>9</v>
      </c>
      <c r="N1405">
        <v>3846</v>
      </c>
      <c r="O1405">
        <v>10</v>
      </c>
      <c r="P1405">
        <v>22</v>
      </c>
      <c r="Q1405">
        <v>1</v>
      </c>
      <c r="R1405">
        <v>34614</v>
      </c>
      <c r="S1405" t="str" cm="1">
        <f t="array" ref="S1405">_xlfn.IFS(E1408&lt;30,"18-29",E1408&lt;45,"30-44",TRUE,"45+")</f>
        <v>18-29</v>
      </c>
      <c r="T1405" t="str" cm="1">
        <f t="array" ref="T1405">_xlfn.IFS(F1405&lt;=2,"0-2 Years",F1405&lt;=5,"3-5 Years",F1405&lt;=8,"6-8 Years",TRUE,"9-10 Years")</f>
        <v>6-8 Years</v>
      </c>
      <c r="U1405" t="str" cm="1">
        <f t="array" ref="U1405">_xlfn.IFS(P1405&gt;60,"High Risk",P1405&gt;30,"Medium Risk",TRUE,"Low Risk")</f>
        <v>Low Risk</v>
      </c>
      <c r="V1405">
        <f t="shared" si="21"/>
        <v>5</v>
      </c>
    </row>
    <row r="1406" spans="1:22" hidden="1" x14ac:dyDescent="0.2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 s="2">
        <v>90350.77</v>
      </c>
      <c r="H1406">
        <v>1</v>
      </c>
      <c r="I1406">
        <v>1</v>
      </c>
      <c r="J1406">
        <v>0</v>
      </c>
      <c r="K1406" s="1">
        <v>75884.649999999994</v>
      </c>
      <c r="L1406">
        <v>1</v>
      </c>
      <c r="M1406">
        <v>11</v>
      </c>
      <c r="N1406">
        <v>1933</v>
      </c>
      <c r="O1406">
        <v>7</v>
      </c>
      <c r="P1406">
        <v>49</v>
      </c>
      <c r="Q1406">
        <v>0.63636363636363635</v>
      </c>
      <c r="R1406">
        <v>21263</v>
      </c>
      <c r="S1406" t="str" cm="1">
        <f t="array" ref="S1406">_xlfn.IFS(E1409&lt;30,"18-29",E1409&lt;45,"30-44",TRUE,"45+")</f>
        <v>45+</v>
      </c>
      <c r="T1406" t="str" cm="1">
        <f t="array" ref="T1406">_xlfn.IFS(F1406&lt;=2,"0-2 Years",F1406&lt;=5,"3-5 Years",F1406&lt;=8,"6-8 Years",TRUE,"9-10 Years")</f>
        <v>3-5 Years</v>
      </c>
      <c r="U1406" t="str" cm="1">
        <f t="array" ref="U1406">_xlfn.IFS(P1406&gt;60,"High Risk",P1406&gt;30,"Medium Risk",TRUE,"Low Risk")</f>
        <v>Medium Risk</v>
      </c>
      <c r="V1406">
        <f t="shared" si="21"/>
        <v>5</v>
      </c>
    </row>
    <row r="1407" spans="1:22" hidden="1" x14ac:dyDescent="0.2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 s="2">
        <v>128747.69</v>
      </c>
      <c r="H1407">
        <v>1</v>
      </c>
      <c r="I1407">
        <v>1</v>
      </c>
      <c r="J1407">
        <v>0</v>
      </c>
      <c r="K1407" s="1">
        <v>146955.71</v>
      </c>
      <c r="L1407">
        <v>1</v>
      </c>
      <c r="M1407">
        <v>22</v>
      </c>
      <c r="N1407">
        <v>1107</v>
      </c>
      <c r="O1407">
        <v>5</v>
      </c>
      <c r="P1407">
        <v>127</v>
      </c>
      <c r="Q1407">
        <v>0.22727272727272727</v>
      </c>
      <c r="R1407">
        <v>24354</v>
      </c>
      <c r="S1407" t="str" cm="1">
        <f t="array" ref="S1407">_xlfn.IFS(E1410&lt;30,"18-29",E1410&lt;45,"30-44",TRUE,"45+")</f>
        <v>30-44</v>
      </c>
      <c r="T1407" t="str" cm="1">
        <f t="array" ref="T1407">_xlfn.IFS(F1407&lt;=2,"0-2 Years",F1407&lt;=5,"3-5 Years",F1407&lt;=8,"6-8 Years",TRUE,"9-10 Years")</f>
        <v>6-8 Years</v>
      </c>
      <c r="U1407" t="str" cm="1">
        <f t="array" ref="U1407">_xlfn.IFS(P1407&gt;60,"High Risk",P1407&gt;30,"Medium Risk",TRUE,"Low Risk")</f>
        <v>High Risk</v>
      </c>
      <c r="V1407">
        <f t="shared" si="21"/>
        <v>5</v>
      </c>
    </row>
    <row r="1408" spans="1:22" hidden="1" x14ac:dyDescent="0.2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 s="2">
        <v>126873.52</v>
      </c>
      <c r="H1408">
        <v>1</v>
      </c>
      <c r="I1408">
        <v>0</v>
      </c>
      <c r="J1408">
        <v>1</v>
      </c>
      <c r="K1408" s="1">
        <v>67040.12</v>
      </c>
      <c r="L1408">
        <v>0</v>
      </c>
      <c r="M1408">
        <v>26</v>
      </c>
      <c r="N1408">
        <v>3635</v>
      </c>
      <c r="O1408">
        <v>2</v>
      </c>
      <c r="P1408">
        <v>100</v>
      </c>
      <c r="Q1408">
        <v>7.6923076923076927E-2</v>
      </c>
      <c r="R1408">
        <v>94510</v>
      </c>
      <c r="S1408" t="str" cm="1">
        <f t="array" ref="S1408">_xlfn.IFS(E1411&lt;30,"18-29",E1411&lt;45,"30-44",TRUE,"45+")</f>
        <v>30-44</v>
      </c>
      <c r="T1408" t="str" cm="1">
        <f t="array" ref="T1408">_xlfn.IFS(F1408&lt;=2,"0-2 Years",F1408&lt;=5,"3-5 Years",F1408&lt;=8,"6-8 Years",TRUE,"9-10 Years")</f>
        <v>0-2 Years</v>
      </c>
      <c r="U1408" t="str" cm="1">
        <f t="array" ref="U1408">_xlfn.IFS(P1408&gt;60,"High Risk",P1408&gt;30,"Medium Risk",TRUE,"Low Risk")</f>
        <v>High Risk</v>
      </c>
      <c r="V1408">
        <f t="shared" si="21"/>
        <v>3</v>
      </c>
    </row>
    <row r="1409" spans="1:22" hidden="1" x14ac:dyDescent="0.2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 s="2">
        <v>108424.19</v>
      </c>
      <c r="H1409">
        <v>1</v>
      </c>
      <c r="I1409">
        <v>1</v>
      </c>
      <c r="J1409">
        <v>1</v>
      </c>
      <c r="K1409" s="1">
        <v>178418.35</v>
      </c>
      <c r="L1409">
        <v>0</v>
      </c>
      <c r="M1409">
        <v>22</v>
      </c>
      <c r="N1409">
        <v>3289</v>
      </c>
      <c r="O1409">
        <v>10</v>
      </c>
      <c r="P1409">
        <v>119</v>
      </c>
      <c r="Q1409">
        <v>0.45454545454545453</v>
      </c>
      <c r="R1409">
        <v>72358</v>
      </c>
      <c r="S1409" t="str" cm="1">
        <f t="array" ref="S1409">_xlfn.IFS(E1412&lt;30,"18-29",E1412&lt;45,"30-44",TRUE,"45+")</f>
        <v>45+</v>
      </c>
      <c r="T1409" t="str" cm="1">
        <f t="array" ref="T1409">_xlfn.IFS(F1409&lt;=2,"0-2 Years",F1409&lt;=5,"3-5 Years",F1409&lt;=8,"6-8 Years",TRUE,"9-10 Years")</f>
        <v>0-2 Years</v>
      </c>
      <c r="U1409" t="str" cm="1">
        <f t="array" ref="U1409">_xlfn.IFS(P1409&gt;60,"High Risk",P1409&gt;30,"Medium Risk",TRUE,"Low Risk")</f>
        <v>High Risk</v>
      </c>
      <c r="V1409">
        <f t="shared" si="21"/>
        <v>4</v>
      </c>
    </row>
    <row r="1410" spans="1:22" x14ac:dyDescent="0.2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 s="2">
        <v>0</v>
      </c>
      <c r="H1410">
        <v>2</v>
      </c>
      <c r="I1410">
        <v>0</v>
      </c>
      <c r="J1410">
        <v>0</v>
      </c>
      <c r="K1410" s="1">
        <v>30807.02</v>
      </c>
      <c r="L1410">
        <v>0</v>
      </c>
      <c r="M1410">
        <v>4</v>
      </c>
      <c r="N1410">
        <v>4959</v>
      </c>
      <c r="O1410">
        <v>3</v>
      </c>
      <c r="P1410">
        <v>120</v>
      </c>
      <c r="Q1410">
        <v>0.75</v>
      </c>
      <c r="R1410">
        <v>19836</v>
      </c>
      <c r="S1410" t="str" cm="1">
        <f t="array" ref="S1410">_xlfn.IFS(E1413&lt;30,"18-29",E1413&lt;45,"30-44",TRUE,"45+")</f>
        <v>30-44</v>
      </c>
      <c r="T1410" t="str" cm="1">
        <f t="array" ref="T1410">_xlfn.IFS(F1410&lt;=2,"0-2 Years",F1410&lt;=5,"3-5 Years",F1410&lt;=8,"6-8 Years",TRUE,"9-10 Years")</f>
        <v>9-10 Years</v>
      </c>
      <c r="U1410" t="str" cm="1">
        <f t="array" ref="U1410">_xlfn.IFS(P1410&gt;60,"High Risk",P1410&gt;30,"Medium Risk",TRUE,"Low Risk")</f>
        <v>High Risk</v>
      </c>
      <c r="V1410">
        <f t="shared" si="21"/>
        <v>6</v>
      </c>
    </row>
    <row r="1411" spans="1:22" hidden="1" x14ac:dyDescent="0.2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 s="2">
        <v>84350.07</v>
      </c>
      <c r="H1411">
        <v>1</v>
      </c>
      <c r="I1411">
        <v>1</v>
      </c>
      <c r="J1411">
        <v>0</v>
      </c>
      <c r="K1411" s="1">
        <v>143835.76</v>
      </c>
      <c r="L1411">
        <v>0</v>
      </c>
      <c r="M1411">
        <v>22</v>
      </c>
      <c r="N1411">
        <v>4402</v>
      </c>
      <c r="O1411">
        <v>2</v>
      </c>
      <c r="P1411">
        <v>57</v>
      </c>
      <c r="Q1411">
        <v>9.0909090909090912E-2</v>
      </c>
      <c r="R1411">
        <v>96844</v>
      </c>
      <c r="S1411" t="str" cm="1">
        <f t="array" ref="S1411">_xlfn.IFS(E1414&lt;30,"18-29",E1414&lt;45,"30-44",TRUE,"45+")</f>
        <v>18-29</v>
      </c>
      <c r="T1411" t="str" cm="1">
        <f t="array" ref="T1411">_xlfn.IFS(F1411&lt;=2,"0-2 Years",F1411&lt;=5,"3-5 Years",F1411&lt;=8,"6-8 Years",TRUE,"9-10 Years")</f>
        <v>3-5 Years</v>
      </c>
      <c r="U1411" t="str" cm="1">
        <f t="array" ref="U1411">_xlfn.IFS(P1411&gt;60,"High Risk",P1411&gt;30,"Medium Risk",TRUE,"Low Risk")</f>
        <v>Medium Risk</v>
      </c>
      <c r="V1411">
        <f t="shared" ref="V1411:V1474" si="22">IF(J1411=0,3,0)+IF(G1411=0,3,0)+IF(H1411=1,2,0)+IF(E1411&gt;45,1,0)+IF(F1411&lt;3,1,0)</f>
        <v>5</v>
      </c>
    </row>
    <row r="1412" spans="1:22" x14ac:dyDescent="0.2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 s="2">
        <v>0</v>
      </c>
      <c r="H1412">
        <v>2</v>
      </c>
      <c r="I1412">
        <v>0</v>
      </c>
      <c r="J1412">
        <v>0</v>
      </c>
      <c r="K1412" s="1">
        <v>130883.9</v>
      </c>
      <c r="L1412">
        <v>1</v>
      </c>
      <c r="M1412">
        <v>1</v>
      </c>
      <c r="N1412">
        <v>4998</v>
      </c>
      <c r="O1412">
        <v>3</v>
      </c>
      <c r="P1412">
        <v>121</v>
      </c>
      <c r="Q1412">
        <v>1</v>
      </c>
      <c r="R1412">
        <v>4998</v>
      </c>
      <c r="S1412" t="str" cm="1">
        <f t="array" ref="S1412">_xlfn.IFS(E1415&lt;30,"18-29",E1415&lt;45,"30-44",TRUE,"45+")</f>
        <v>30-44</v>
      </c>
      <c r="T1412" t="str" cm="1">
        <f t="array" ref="T1412">_xlfn.IFS(F1412&lt;=2,"0-2 Years",F1412&lt;=5,"3-5 Years",F1412&lt;=8,"6-8 Years",TRUE,"9-10 Years")</f>
        <v>6-8 Years</v>
      </c>
      <c r="U1412" t="str" cm="1">
        <f t="array" ref="U1412">_xlfn.IFS(P1412&gt;60,"High Risk",P1412&gt;30,"Medium Risk",TRUE,"Low Risk")</f>
        <v>High Risk</v>
      </c>
      <c r="V1412">
        <f t="shared" si="22"/>
        <v>7</v>
      </c>
    </row>
    <row r="1413" spans="1:22" hidden="1" x14ac:dyDescent="0.2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 s="2">
        <v>84958.6</v>
      </c>
      <c r="H1413">
        <v>2</v>
      </c>
      <c r="I1413">
        <v>0</v>
      </c>
      <c r="J1413">
        <v>1</v>
      </c>
      <c r="K1413" s="1">
        <v>194343.72</v>
      </c>
      <c r="L1413">
        <v>0</v>
      </c>
      <c r="M1413">
        <v>2</v>
      </c>
      <c r="N1413">
        <v>2372</v>
      </c>
      <c r="O1413">
        <v>5</v>
      </c>
      <c r="P1413">
        <v>153</v>
      </c>
      <c r="Q1413">
        <v>1</v>
      </c>
      <c r="R1413">
        <v>4744</v>
      </c>
      <c r="S1413" t="str" cm="1">
        <f t="array" ref="S1413">_xlfn.IFS(E1416&lt;30,"18-29",E1416&lt;45,"30-44",TRUE,"45+")</f>
        <v>30-44</v>
      </c>
      <c r="T1413" t="str" cm="1">
        <f t="array" ref="T1413">_xlfn.IFS(F1413&lt;=2,"0-2 Years",F1413&lt;=5,"3-5 Years",F1413&lt;=8,"6-8 Years",TRUE,"9-10 Years")</f>
        <v>3-5 Years</v>
      </c>
      <c r="U1413" t="str" cm="1">
        <f t="array" ref="U1413">_xlfn.IFS(P1413&gt;60,"High Risk",P1413&gt;30,"Medium Risk",TRUE,"Low Risk")</f>
        <v>High Risk</v>
      </c>
      <c r="V1413">
        <f t="shared" si="22"/>
        <v>0</v>
      </c>
    </row>
    <row r="1414" spans="1:22" hidden="1" x14ac:dyDescent="0.2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 s="2">
        <v>99097.36</v>
      </c>
      <c r="H1414">
        <v>1</v>
      </c>
      <c r="I1414">
        <v>1</v>
      </c>
      <c r="J1414">
        <v>1</v>
      </c>
      <c r="K1414" s="1">
        <v>9796.69</v>
      </c>
      <c r="L1414">
        <v>0</v>
      </c>
      <c r="M1414">
        <v>9</v>
      </c>
      <c r="N1414">
        <v>1294</v>
      </c>
      <c r="O1414">
        <v>8</v>
      </c>
      <c r="P1414">
        <v>31</v>
      </c>
      <c r="Q1414">
        <v>0.88888888888888884</v>
      </c>
      <c r="R1414">
        <v>11646</v>
      </c>
      <c r="S1414" t="str" cm="1">
        <f t="array" ref="S1414">_xlfn.IFS(E1417&lt;30,"18-29",E1417&lt;45,"30-44",TRUE,"45+")</f>
        <v>18-29</v>
      </c>
      <c r="T1414" t="str" cm="1">
        <f t="array" ref="T1414">_xlfn.IFS(F1414&lt;=2,"0-2 Years",F1414&lt;=5,"3-5 Years",F1414&lt;=8,"6-8 Years",TRUE,"9-10 Years")</f>
        <v>3-5 Years</v>
      </c>
      <c r="U1414" t="str" cm="1">
        <f t="array" ref="U1414">_xlfn.IFS(P1414&gt;60,"High Risk",P1414&gt;30,"Medium Risk",TRUE,"Low Risk")</f>
        <v>Medium Risk</v>
      </c>
      <c r="V1414">
        <f t="shared" si="22"/>
        <v>2</v>
      </c>
    </row>
    <row r="1415" spans="1:22" hidden="1" x14ac:dyDescent="0.2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 s="2">
        <v>136622.54999999999</v>
      </c>
      <c r="H1415">
        <v>2</v>
      </c>
      <c r="I1415">
        <v>0</v>
      </c>
      <c r="J1415">
        <v>0</v>
      </c>
      <c r="K1415" s="1">
        <v>47310.239999999998</v>
      </c>
      <c r="L1415">
        <v>0</v>
      </c>
      <c r="M1415">
        <v>22</v>
      </c>
      <c r="N1415">
        <v>1529</v>
      </c>
      <c r="O1415">
        <v>3</v>
      </c>
      <c r="P1415">
        <v>24</v>
      </c>
      <c r="Q1415">
        <v>0.13636363636363635</v>
      </c>
      <c r="R1415">
        <v>33638</v>
      </c>
      <c r="S1415" t="str" cm="1">
        <f t="array" ref="S1415">_xlfn.IFS(E1418&lt;30,"18-29",E1418&lt;45,"30-44",TRUE,"45+")</f>
        <v>30-44</v>
      </c>
      <c r="T1415" t="str" cm="1">
        <f t="array" ref="T1415">_xlfn.IFS(F1415&lt;=2,"0-2 Years",F1415&lt;=5,"3-5 Years",F1415&lt;=8,"6-8 Years",TRUE,"9-10 Years")</f>
        <v>9-10 Years</v>
      </c>
      <c r="U1415" t="str" cm="1">
        <f t="array" ref="U1415">_xlfn.IFS(P1415&gt;60,"High Risk",P1415&gt;30,"Medium Risk",TRUE,"Low Risk")</f>
        <v>Low Risk</v>
      </c>
      <c r="V1415">
        <f t="shared" si="22"/>
        <v>3</v>
      </c>
    </row>
    <row r="1416" spans="1:22" hidden="1" x14ac:dyDescent="0.2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 s="2">
        <v>156771.68</v>
      </c>
      <c r="H1416">
        <v>1</v>
      </c>
      <c r="I1416">
        <v>1</v>
      </c>
      <c r="J1416">
        <v>1</v>
      </c>
      <c r="K1416" s="1">
        <v>141148.21</v>
      </c>
      <c r="L1416">
        <v>0</v>
      </c>
      <c r="M1416">
        <v>9</v>
      </c>
      <c r="N1416">
        <v>3504</v>
      </c>
      <c r="O1416">
        <v>5</v>
      </c>
      <c r="P1416">
        <v>52</v>
      </c>
      <c r="Q1416">
        <v>0.55555555555555558</v>
      </c>
      <c r="R1416">
        <v>31536</v>
      </c>
      <c r="S1416" t="str" cm="1">
        <f t="array" ref="S1416">_xlfn.IFS(E1419&lt;30,"18-29",E1419&lt;45,"30-44",TRUE,"45+")</f>
        <v>18-29</v>
      </c>
      <c r="T1416" t="str" cm="1">
        <f t="array" ref="T1416">_xlfn.IFS(F1416&lt;=2,"0-2 Years",F1416&lt;=5,"3-5 Years",F1416&lt;=8,"6-8 Years",TRUE,"9-10 Years")</f>
        <v>3-5 Years</v>
      </c>
      <c r="U1416" t="str" cm="1">
        <f t="array" ref="U1416">_xlfn.IFS(P1416&gt;60,"High Risk",P1416&gt;30,"Medium Risk",TRUE,"Low Risk")</f>
        <v>Medium Risk</v>
      </c>
      <c r="V1416">
        <f t="shared" si="22"/>
        <v>2</v>
      </c>
    </row>
    <row r="1417" spans="1:22" hidden="1" x14ac:dyDescent="0.2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 s="2">
        <v>167658.32999999999</v>
      </c>
      <c r="H1417">
        <v>2</v>
      </c>
      <c r="I1417">
        <v>1</v>
      </c>
      <c r="J1417">
        <v>1</v>
      </c>
      <c r="K1417" s="1">
        <v>111138.25</v>
      </c>
      <c r="L1417">
        <v>0</v>
      </c>
      <c r="M1417">
        <v>15</v>
      </c>
      <c r="N1417">
        <v>1076</v>
      </c>
      <c r="O1417">
        <v>3</v>
      </c>
      <c r="P1417">
        <v>48</v>
      </c>
      <c r="Q1417">
        <v>0.2</v>
      </c>
      <c r="R1417">
        <v>16140</v>
      </c>
      <c r="S1417" t="str" cm="1">
        <f t="array" ref="S1417">_xlfn.IFS(E1420&lt;30,"18-29",E1420&lt;45,"30-44",TRUE,"45+")</f>
        <v>30-44</v>
      </c>
      <c r="T1417" t="str" cm="1">
        <f t="array" ref="T1417">_xlfn.IFS(F1417&lt;=2,"0-2 Years",F1417&lt;=5,"3-5 Years",F1417&lt;=8,"6-8 Years",TRUE,"9-10 Years")</f>
        <v>6-8 Years</v>
      </c>
      <c r="U1417" t="str" cm="1">
        <f t="array" ref="U1417">_xlfn.IFS(P1417&gt;60,"High Risk",P1417&gt;30,"Medium Risk",TRUE,"Low Risk")</f>
        <v>Medium Risk</v>
      </c>
      <c r="V1417">
        <f t="shared" si="22"/>
        <v>0</v>
      </c>
    </row>
    <row r="1418" spans="1:22" x14ac:dyDescent="0.2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 s="2">
        <v>0</v>
      </c>
      <c r="H1418">
        <v>2</v>
      </c>
      <c r="I1418">
        <v>1</v>
      </c>
      <c r="J1418">
        <v>0</v>
      </c>
      <c r="K1418" s="1">
        <v>114182.07</v>
      </c>
      <c r="L1418">
        <v>0</v>
      </c>
      <c r="M1418">
        <v>16</v>
      </c>
      <c r="N1418">
        <v>3291</v>
      </c>
      <c r="O1418">
        <v>6</v>
      </c>
      <c r="P1418">
        <v>132</v>
      </c>
      <c r="Q1418">
        <v>0.375</v>
      </c>
      <c r="R1418">
        <v>52656</v>
      </c>
      <c r="S1418" t="str" cm="1">
        <f t="array" ref="S1418">_xlfn.IFS(E1421&lt;30,"18-29",E1421&lt;45,"30-44",TRUE,"45+")</f>
        <v>30-44</v>
      </c>
      <c r="T1418" t="str" cm="1">
        <f t="array" ref="T1418">_xlfn.IFS(F1418&lt;=2,"0-2 Years",F1418&lt;=5,"3-5 Years",F1418&lt;=8,"6-8 Years",TRUE,"9-10 Years")</f>
        <v>6-8 Years</v>
      </c>
      <c r="U1418" t="str" cm="1">
        <f t="array" ref="U1418">_xlfn.IFS(P1418&gt;60,"High Risk",P1418&gt;30,"Medium Risk",TRUE,"Low Risk")</f>
        <v>High Risk</v>
      </c>
      <c r="V1418">
        <f t="shared" si="22"/>
        <v>6</v>
      </c>
    </row>
    <row r="1419" spans="1:22" hidden="1" x14ac:dyDescent="0.2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 s="2">
        <v>109483.54</v>
      </c>
      <c r="H1419">
        <v>2</v>
      </c>
      <c r="I1419">
        <v>0</v>
      </c>
      <c r="J1419">
        <v>1</v>
      </c>
      <c r="K1419" s="1">
        <v>127560.77</v>
      </c>
      <c r="L1419">
        <v>0</v>
      </c>
      <c r="M1419">
        <v>20</v>
      </c>
      <c r="N1419">
        <v>2796</v>
      </c>
      <c r="O1419">
        <v>2</v>
      </c>
      <c r="P1419">
        <v>117</v>
      </c>
      <c r="Q1419">
        <v>0.1</v>
      </c>
      <c r="R1419">
        <v>55920</v>
      </c>
      <c r="S1419" t="str" cm="1">
        <f t="array" ref="S1419">_xlfn.IFS(E1422&lt;30,"18-29",E1422&lt;45,"30-44",TRUE,"45+")</f>
        <v>45+</v>
      </c>
      <c r="T1419" t="str" cm="1">
        <f t="array" ref="T1419">_xlfn.IFS(F1419&lt;=2,"0-2 Years",F1419&lt;=5,"3-5 Years",F1419&lt;=8,"6-8 Years",TRUE,"9-10 Years")</f>
        <v>0-2 Years</v>
      </c>
      <c r="U1419" t="str" cm="1">
        <f t="array" ref="U1419">_xlfn.IFS(P1419&gt;60,"High Risk",P1419&gt;30,"Medium Risk",TRUE,"Low Risk")</f>
        <v>High Risk</v>
      </c>
      <c r="V1419">
        <f t="shared" si="22"/>
        <v>1</v>
      </c>
    </row>
    <row r="1420" spans="1:22" hidden="1" x14ac:dyDescent="0.2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 s="2">
        <v>134504.78</v>
      </c>
      <c r="H1420">
        <v>1</v>
      </c>
      <c r="I1420">
        <v>1</v>
      </c>
      <c r="J1420">
        <v>0</v>
      </c>
      <c r="K1420" s="1">
        <v>18082.060000000001</v>
      </c>
      <c r="L1420">
        <v>0</v>
      </c>
      <c r="M1420">
        <v>8</v>
      </c>
      <c r="N1420">
        <v>4094</v>
      </c>
      <c r="O1420">
        <v>4</v>
      </c>
      <c r="P1420">
        <v>43</v>
      </c>
      <c r="Q1420">
        <v>0.5</v>
      </c>
      <c r="R1420">
        <v>32752</v>
      </c>
      <c r="S1420" t="str" cm="1">
        <f t="array" ref="S1420">_xlfn.IFS(E1423&lt;30,"18-29",E1423&lt;45,"30-44",TRUE,"45+")</f>
        <v>30-44</v>
      </c>
      <c r="T1420" t="str" cm="1">
        <f t="array" ref="T1420">_xlfn.IFS(F1420&lt;=2,"0-2 Years",F1420&lt;=5,"3-5 Years",F1420&lt;=8,"6-8 Years",TRUE,"9-10 Years")</f>
        <v>9-10 Years</v>
      </c>
      <c r="U1420" t="str" cm="1">
        <f t="array" ref="U1420">_xlfn.IFS(P1420&gt;60,"High Risk",P1420&gt;30,"Medium Risk",TRUE,"Low Risk")</f>
        <v>Medium Risk</v>
      </c>
      <c r="V1420">
        <f t="shared" si="22"/>
        <v>5</v>
      </c>
    </row>
    <row r="1421" spans="1:22" hidden="1" x14ac:dyDescent="0.2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 s="2">
        <v>114427.86</v>
      </c>
      <c r="H1421">
        <v>1</v>
      </c>
      <c r="I1421">
        <v>1</v>
      </c>
      <c r="J1421">
        <v>1</v>
      </c>
      <c r="K1421" s="1">
        <v>136330.26</v>
      </c>
      <c r="L1421">
        <v>0</v>
      </c>
      <c r="M1421">
        <v>17</v>
      </c>
      <c r="N1421">
        <v>4307</v>
      </c>
      <c r="O1421">
        <v>10</v>
      </c>
      <c r="P1421">
        <v>151</v>
      </c>
      <c r="Q1421">
        <v>0.58823529411764708</v>
      </c>
      <c r="R1421">
        <v>73219</v>
      </c>
      <c r="S1421" t="str" cm="1">
        <f t="array" ref="S1421">_xlfn.IFS(E1424&lt;30,"18-29",E1424&lt;45,"30-44",TRUE,"45+")</f>
        <v>30-44</v>
      </c>
      <c r="T1421" t="str" cm="1">
        <f t="array" ref="T1421">_xlfn.IFS(F1421&lt;=2,"0-2 Years",F1421&lt;=5,"3-5 Years",F1421&lt;=8,"6-8 Years",TRUE,"9-10 Years")</f>
        <v>0-2 Years</v>
      </c>
      <c r="U1421" t="str" cm="1">
        <f t="array" ref="U1421">_xlfn.IFS(P1421&gt;60,"High Risk",P1421&gt;30,"Medium Risk",TRUE,"Low Risk")</f>
        <v>High Risk</v>
      </c>
      <c r="V1421">
        <f t="shared" si="22"/>
        <v>3</v>
      </c>
    </row>
    <row r="1422" spans="1:22" hidden="1" x14ac:dyDescent="0.2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 s="2">
        <v>83888.54</v>
      </c>
      <c r="H1422">
        <v>1</v>
      </c>
      <c r="I1422">
        <v>0</v>
      </c>
      <c r="J1422">
        <v>1</v>
      </c>
      <c r="K1422" s="1">
        <v>34121.81</v>
      </c>
      <c r="L1422">
        <v>0</v>
      </c>
      <c r="M1422">
        <v>22</v>
      </c>
      <c r="N1422">
        <v>1877</v>
      </c>
      <c r="O1422">
        <v>4</v>
      </c>
      <c r="P1422">
        <v>179</v>
      </c>
      <c r="Q1422">
        <v>0.18181818181818182</v>
      </c>
      <c r="R1422">
        <v>41294</v>
      </c>
      <c r="S1422" t="str" cm="1">
        <f t="array" ref="S1422">_xlfn.IFS(E1425&lt;30,"18-29",E1425&lt;45,"30-44",TRUE,"45+")</f>
        <v>30-44</v>
      </c>
      <c r="T1422" t="str" cm="1">
        <f t="array" ref="T1422">_xlfn.IFS(F1422&lt;=2,"0-2 Years",F1422&lt;=5,"3-5 Years",F1422&lt;=8,"6-8 Years",TRUE,"9-10 Years")</f>
        <v>3-5 Years</v>
      </c>
      <c r="U1422" t="str" cm="1">
        <f t="array" ref="U1422">_xlfn.IFS(P1422&gt;60,"High Risk",P1422&gt;30,"Medium Risk",TRUE,"Low Risk")</f>
        <v>High Risk</v>
      </c>
      <c r="V1422">
        <f t="shared" si="22"/>
        <v>2</v>
      </c>
    </row>
    <row r="1423" spans="1:22" hidden="1" x14ac:dyDescent="0.2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 s="2">
        <v>110029.77</v>
      </c>
      <c r="H1423">
        <v>1</v>
      </c>
      <c r="I1423">
        <v>1</v>
      </c>
      <c r="J1423">
        <v>0</v>
      </c>
      <c r="K1423" s="1">
        <v>56246.69</v>
      </c>
      <c r="L1423">
        <v>0</v>
      </c>
      <c r="M1423">
        <v>13</v>
      </c>
      <c r="N1423">
        <v>4616</v>
      </c>
      <c r="O1423">
        <v>2</v>
      </c>
      <c r="P1423">
        <v>86</v>
      </c>
      <c r="Q1423">
        <v>0.15384615384615385</v>
      </c>
      <c r="R1423">
        <v>60008</v>
      </c>
      <c r="S1423" t="str" cm="1">
        <f t="array" ref="S1423">_xlfn.IFS(E1426&lt;30,"18-29",E1426&lt;45,"30-44",TRUE,"45+")</f>
        <v>30-44</v>
      </c>
      <c r="T1423" t="str" cm="1">
        <f t="array" ref="T1423">_xlfn.IFS(F1423&lt;=2,"0-2 Years",F1423&lt;=5,"3-5 Years",F1423&lt;=8,"6-8 Years",TRUE,"9-10 Years")</f>
        <v>3-5 Years</v>
      </c>
      <c r="U1423" t="str" cm="1">
        <f t="array" ref="U1423">_xlfn.IFS(P1423&gt;60,"High Risk",P1423&gt;30,"Medium Risk",TRUE,"Low Risk")</f>
        <v>High Risk</v>
      </c>
      <c r="V1423">
        <f t="shared" si="22"/>
        <v>5</v>
      </c>
    </row>
    <row r="1424" spans="1:22" hidden="1" x14ac:dyDescent="0.2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 s="2">
        <v>127523.75</v>
      </c>
      <c r="H1424">
        <v>1</v>
      </c>
      <c r="I1424">
        <v>0</v>
      </c>
      <c r="J1424">
        <v>1</v>
      </c>
      <c r="K1424" s="1">
        <v>191417.42</v>
      </c>
      <c r="L1424">
        <v>0</v>
      </c>
      <c r="M1424">
        <v>15</v>
      </c>
      <c r="N1424">
        <v>462</v>
      </c>
      <c r="O1424">
        <v>2</v>
      </c>
      <c r="P1424">
        <v>104</v>
      </c>
      <c r="Q1424">
        <v>0.13333333333333333</v>
      </c>
      <c r="R1424">
        <v>6930</v>
      </c>
      <c r="S1424" t="str" cm="1">
        <f t="array" ref="S1424">_xlfn.IFS(E1427&lt;30,"18-29",E1427&lt;45,"30-44",TRUE,"45+")</f>
        <v>30-44</v>
      </c>
      <c r="T1424" t="str" cm="1">
        <f t="array" ref="T1424">_xlfn.IFS(F1424&lt;=2,"0-2 Years",F1424&lt;=5,"3-5 Years",F1424&lt;=8,"6-8 Years",TRUE,"9-10 Years")</f>
        <v>9-10 Years</v>
      </c>
      <c r="U1424" t="str" cm="1">
        <f t="array" ref="U1424">_xlfn.IFS(P1424&gt;60,"High Risk",P1424&gt;30,"Medium Risk",TRUE,"Low Risk")</f>
        <v>High Risk</v>
      </c>
      <c r="V1424">
        <f t="shared" si="22"/>
        <v>2</v>
      </c>
    </row>
    <row r="1425" spans="1:22" hidden="1" x14ac:dyDescent="0.2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 s="2">
        <v>139762.13</v>
      </c>
      <c r="H1425">
        <v>2</v>
      </c>
      <c r="I1425">
        <v>1</v>
      </c>
      <c r="J1425">
        <v>1</v>
      </c>
      <c r="K1425" s="1">
        <v>23317.88</v>
      </c>
      <c r="L1425">
        <v>0</v>
      </c>
      <c r="M1425">
        <v>1</v>
      </c>
      <c r="N1425">
        <v>4367</v>
      </c>
      <c r="O1425">
        <v>1</v>
      </c>
      <c r="P1425">
        <v>7</v>
      </c>
      <c r="Q1425">
        <v>1</v>
      </c>
      <c r="R1425">
        <v>4367</v>
      </c>
      <c r="S1425" t="str" cm="1">
        <f t="array" ref="S1425">_xlfn.IFS(E1428&lt;30,"18-29",E1428&lt;45,"30-44",TRUE,"45+")</f>
        <v>30-44</v>
      </c>
      <c r="T1425" t="str" cm="1">
        <f t="array" ref="T1425">_xlfn.IFS(F1425&lt;=2,"0-2 Years",F1425&lt;=5,"3-5 Years",F1425&lt;=8,"6-8 Years",TRUE,"9-10 Years")</f>
        <v>0-2 Years</v>
      </c>
      <c r="U1425" t="str" cm="1">
        <f t="array" ref="U1425">_xlfn.IFS(P1425&gt;60,"High Risk",P1425&gt;30,"Medium Risk",TRUE,"Low Risk")</f>
        <v>Low Risk</v>
      </c>
      <c r="V1425">
        <f t="shared" si="22"/>
        <v>1</v>
      </c>
    </row>
    <row r="1426" spans="1:22" hidden="1" x14ac:dyDescent="0.2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 s="2">
        <v>91611.12</v>
      </c>
      <c r="H1426">
        <v>1</v>
      </c>
      <c r="I1426">
        <v>0</v>
      </c>
      <c r="J1426">
        <v>0</v>
      </c>
      <c r="K1426" s="1">
        <v>144675.29999999999</v>
      </c>
      <c r="L1426">
        <v>1</v>
      </c>
      <c r="M1426">
        <v>7</v>
      </c>
      <c r="N1426">
        <v>626</v>
      </c>
      <c r="O1426">
        <v>0</v>
      </c>
      <c r="P1426">
        <v>29</v>
      </c>
      <c r="Q1426">
        <v>0</v>
      </c>
      <c r="R1426">
        <v>4382</v>
      </c>
      <c r="S1426" t="str" cm="1">
        <f t="array" ref="S1426">_xlfn.IFS(E1429&lt;30,"18-29",E1429&lt;45,"30-44",TRUE,"45+")</f>
        <v>45+</v>
      </c>
      <c r="T1426" t="str" cm="1">
        <f t="array" ref="T1426">_xlfn.IFS(F1426&lt;=2,"0-2 Years",F1426&lt;=5,"3-5 Years",F1426&lt;=8,"6-8 Years",TRUE,"9-10 Years")</f>
        <v>6-8 Years</v>
      </c>
      <c r="U1426" t="str" cm="1">
        <f t="array" ref="U1426">_xlfn.IFS(P1426&gt;60,"High Risk",P1426&gt;30,"Medium Risk",TRUE,"Low Risk")</f>
        <v>Low Risk</v>
      </c>
      <c r="V1426">
        <f t="shared" si="22"/>
        <v>5</v>
      </c>
    </row>
    <row r="1427" spans="1:22" hidden="1" x14ac:dyDescent="0.2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 s="2">
        <v>109471.79</v>
      </c>
      <c r="H1427">
        <v>1</v>
      </c>
      <c r="I1427">
        <v>0</v>
      </c>
      <c r="J1427">
        <v>1</v>
      </c>
      <c r="K1427" s="1">
        <v>175161.05</v>
      </c>
      <c r="L1427">
        <v>0</v>
      </c>
      <c r="M1427">
        <v>8</v>
      </c>
      <c r="N1427">
        <v>1701</v>
      </c>
      <c r="O1427">
        <v>4</v>
      </c>
      <c r="P1427">
        <v>164</v>
      </c>
      <c r="Q1427">
        <v>0.5</v>
      </c>
      <c r="R1427">
        <v>13608</v>
      </c>
      <c r="S1427" t="str" cm="1">
        <f t="array" ref="S1427">_xlfn.IFS(E1430&lt;30,"18-29",E1430&lt;45,"30-44",TRUE,"45+")</f>
        <v>45+</v>
      </c>
      <c r="T1427" t="str" cm="1">
        <f t="array" ref="T1427">_xlfn.IFS(F1427&lt;=2,"0-2 Years",F1427&lt;=5,"3-5 Years",F1427&lt;=8,"6-8 Years",TRUE,"9-10 Years")</f>
        <v>0-2 Years</v>
      </c>
      <c r="U1427" t="str" cm="1">
        <f t="array" ref="U1427">_xlfn.IFS(P1427&gt;60,"High Risk",P1427&gt;30,"Medium Risk",TRUE,"Low Risk")</f>
        <v>High Risk</v>
      </c>
      <c r="V1427">
        <f t="shared" si="22"/>
        <v>3</v>
      </c>
    </row>
    <row r="1428" spans="1:22" hidden="1" x14ac:dyDescent="0.2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 s="2">
        <v>150500.64000000001</v>
      </c>
      <c r="H1428">
        <v>1</v>
      </c>
      <c r="I1428">
        <v>1</v>
      </c>
      <c r="J1428">
        <v>0</v>
      </c>
      <c r="K1428" s="1">
        <v>14928.8</v>
      </c>
      <c r="L1428">
        <v>0</v>
      </c>
      <c r="M1428">
        <v>3</v>
      </c>
      <c r="N1428">
        <v>223</v>
      </c>
      <c r="O1428">
        <v>2</v>
      </c>
      <c r="P1428">
        <v>55</v>
      </c>
      <c r="Q1428">
        <v>0.66666666666666663</v>
      </c>
      <c r="R1428">
        <v>669</v>
      </c>
      <c r="S1428" t="str" cm="1">
        <f t="array" ref="S1428">_xlfn.IFS(E1431&lt;30,"18-29",E1431&lt;45,"30-44",TRUE,"45+")</f>
        <v>18-29</v>
      </c>
      <c r="T1428" t="str" cm="1">
        <f t="array" ref="T1428">_xlfn.IFS(F1428&lt;=2,"0-2 Years",F1428&lt;=5,"3-5 Years",F1428&lt;=8,"6-8 Years",TRUE,"9-10 Years")</f>
        <v>3-5 Years</v>
      </c>
      <c r="U1428" t="str" cm="1">
        <f t="array" ref="U1428">_xlfn.IFS(P1428&gt;60,"High Risk",P1428&gt;30,"Medium Risk",TRUE,"Low Risk")</f>
        <v>Medium Risk</v>
      </c>
      <c r="V1428">
        <f t="shared" si="22"/>
        <v>5</v>
      </c>
    </row>
    <row r="1429" spans="1:22" x14ac:dyDescent="0.2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 s="2">
        <v>101609.77</v>
      </c>
      <c r="H1429">
        <v>1</v>
      </c>
      <c r="I1429">
        <v>0</v>
      </c>
      <c r="J1429">
        <v>0</v>
      </c>
      <c r="K1429" s="1">
        <v>161479.19</v>
      </c>
      <c r="L1429">
        <v>1</v>
      </c>
      <c r="M1429">
        <v>25</v>
      </c>
      <c r="N1429">
        <v>4101</v>
      </c>
      <c r="O1429">
        <v>10</v>
      </c>
      <c r="P1429">
        <v>86</v>
      </c>
      <c r="Q1429">
        <v>0.4</v>
      </c>
      <c r="R1429">
        <v>102525</v>
      </c>
      <c r="S1429" t="str" cm="1">
        <f t="array" ref="S1429">_xlfn.IFS(E1432&lt;30,"18-29",E1432&lt;45,"30-44",TRUE,"45+")</f>
        <v>18-29</v>
      </c>
      <c r="T1429" t="str" cm="1">
        <f t="array" ref="T1429">_xlfn.IFS(F1429&lt;=2,"0-2 Years",F1429&lt;=5,"3-5 Years",F1429&lt;=8,"6-8 Years",TRUE,"9-10 Years")</f>
        <v>9-10 Years</v>
      </c>
      <c r="U1429" t="str" cm="1">
        <f t="array" ref="U1429">_xlfn.IFS(P1429&gt;60,"High Risk",P1429&gt;30,"Medium Risk",TRUE,"Low Risk")</f>
        <v>High Risk</v>
      </c>
      <c r="V1429">
        <f t="shared" si="22"/>
        <v>6</v>
      </c>
    </row>
    <row r="1430" spans="1:22" x14ac:dyDescent="0.2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 s="2">
        <v>0</v>
      </c>
      <c r="H1430">
        <v>1</v>
      </c>
      <c r="I1430">
        <v>1</v>
      </c>
      <c r="J1430">
        <v>1</v>
      </c>
      <c r="K1430" s="1">
        <v>133501.94</v>
      </c>
      <c r="L1430">
        <v>0</v>
      </c>
      <c r="M1430">
        <v>1</v>
      </c>
      <c r="N1430">
        <v>871</v>
      </c>
      <c r="O1430">
        <v>9</v>
      </c>
      <c r="P1430">
        <v>49</v>
      </c>
      <c r="Q1430">
        <v>1</v>
      </c>
      <c r="R1430">
        <v>871</v>
      </c>
      <c r="S1430" t="str" cm="1">
        <f t="array" ref="S1430">_xlfn.IFS(E1433&lt;30,"18-29",E1433&lt;45,"30-44",TRUE,"45+")</f>
        <v>45+</v>
      </c>
      <c r="T1430" t="str" cm="1">
        <f t="array" ref="T1430">_xlfn.IFS(F1430&lt;=2,"0-2 Years",F1430&lt;=5,"3-5 Years",F1430&lt;=8,"6-8 Years",TRUE,"9-10 Years")</f>
        <v>3-5 Years</v>
      </c>
      <c r="U1430" t="str" cm="1">
        <f t="array" ref="U1430">_xlfn.IFS(P1430&gt;60,"High Risk",P1430&gt;30,"Medium Risk",TRUE,"Low Risk")</f>
        <v>Medium Risk</v>
      </c>
      <c r="V1430">
        <f t="shared" si="22"/>
        <v>6</v>
      </c>
    </row>
    <row r="1431" spans="1:22" hidden="1" x14ac:dyDescent="0.2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 s="2">
        <v>78892.23</v>
      </c>
      <c r="H1431">
        <v>1</v>
      </c>
      <c r="I1431">
        <v>1</v>
      </c>
      <c r="J1431">
        <v>1</v>
      </c>
      <c r="K1431" s="1">
        <v>23703.52</v>
      </c>
      <c r="L1431">
        <v>0</v>
      </c>
      <c r="M1431">
        <v>7</v>
      </c>
      <c r="N1431">
        <v>3863</v>
      </c>
      <c r="O1431">
        <v>6</v>
      </c>
      <c r="P1431">
        <v>90</v>
      </c>
      <c r="Q1431">
        <v>0.8571428571428571</v>
      </c>
      <c r="R1431">
        <v>27041</v>
      </c>
      <c r="S1431" t="str" cm="1">
        <f t="array" ref="S1431">_xlfn.IFS(E1434&lt;30,"18-29",E1434&lt;45,"30-44",TRUE,"45+")</f>
        <v>30-44</v>
      </c>
      <c r="T1431" t="str" cm="1">
        <f t="array" ref="T1431">_xlfn.IFS(F1431&lt;=2,"0-2 Years",F1431&lt;=5,"3-5 Years",F1431&lt;=8,"6-8 Years",TRUE,"9-10 Years")</f>
        <v>6-8 Years</v>
      </c>
      <c r="U1431" t="str" cm="1">
        <f t="array" ref="U1431">_xlfn.IFS(P1431&gt;60,"High Risk",P1431&gt;30,"Medium Risk",TRUE,"Low Risk")</f>
        <v>High Risk</v>
      </c>
      <c r="V1431">
        <f t="shared" si="22"/>
        <v>2</v>
      </c>
    </row>
    <row r="1432" spans="1:22" hidden="1" x14ac:dyDescent="0.2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 s="2">
        <v>82344.84</v>
      </c>
      <c r="H1432">
        <v>1</v>
      </c>
      <c r="I1432">
        <v>0</v>
      </c>
      <c r="J1432">
        <v>1</v>
      </c>
      <c r="K1432" s="1">
        <v>115985.38</v>
      </c>
      <c r="L1432">
        <v>0</v>
      </c>
      <c r="M1432">
        <v>8</v>
      </c>
      <c r="N1432">
        <v>4373</v>
      </c>
      <c r="O1432">
        <v>7</v>
      </c>
      <c r="P1432">
        <v>62</v>
      </c>
      <c r="Q1432">
        <v>0.875</v>
      </c>
      <c r="R1432">
        <v>34984</v>
      </c>
      <c r="S1432" t="str" cm="1">
        <f t="array" ref="S1432">_xlfn.IFS(E1435&lt;30,"18-29",E1435&lt;45,"30-44",TRUE,"45+")</f>
        <v>45+</v>
      </c>
      <c r="T1432" t="str" cm="1">
        <f t="array" ref="T1432">_xlfn.IFS(F1432&lt;=2,"0-2 Years",F1432&lt;=5,"3-5 Years",F1432&lt;=8,"6-8 Years",TRUE,"9-10 Years")</f>
        <v>3-5 Years</v>
      </c>
      <c r="U1432" t="str" cm="1">
        <f t="array" ref="U1432">_xlfn.IFS(P1432&gt;60,"High Risk",P1432&gt;30,"Medium Risk",TRUE,"Low Risk")</f>
        <v>High Risk</v>
      </c>
      <c r="V1432">
        <f t="shared" si="22"/>
        <v>2</v>
      </c>
    </row>
    <row r="1433" spans="1:22" x14ac:dyDescent="0.2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 s="2">
        <v>0</v>
      </c>
      <c r="H1433">
        <v>1</v>
      </c>
      <c r="I1433">
        <v>1</v>
      </c>
      <c r="J1433">
        <v>0</v>
      </c>
      <c r="K1433" s="1">
        <v>43229.2</v>
      </c>
      <c r="L1433">
        <v>0</v>
      </c>
      <c r="M1433">
        <v>28</v>
      </c>
      <c r="N1433">
        <v>3913</v>
      </c>
      <c r="O1433">
        <v>7</v>
      </c>
      <c r="P1433">
        <v>177</v>
      </c>
      <c r="Q1433">
        <v>0.25</v>
      </c>
      <c r="R1433">
        <v>109564</v>
      </c>
      <c r="S1433" t="str" cm="1">
        <f t="array" ref="S1433">_xlfn.IFS(E1436&lt;30,"18-29",E1436&lt;45,"30-44",TRUE,"45+")</f>
        <v>30-44</v>
      </c>
      <c r="T1433" t="str" cm="1">
        <f t="array" ref="T1433">_xlfn.IFS(F1433&lt;=2,"0-2 Years",F1433&lt;=5,"3-5 Years",F1433&lt;=8,"6-8 Years",TRUE,"9-10 Years")</f>
        <v>0-2 Years</v>
      </c>
      <c r="U1433" t="str" cm="1">
        <f t="array" ref="U1433">_xlfn.IFS(P1433&gt;60,"High Risk",P1433&gt;30,"Medium Risk",TRUE,"Low Risk")</f>
        <v>High Risk</v>
      </c>
      <c r="V1433">
        <f t="shared" si="22"/>
        <v>10</v>
      </c>
    </row>
    <row r="1434" spans="1:22" hidden="1" x14ac:dyDescent="0.2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 s="2">
        <v>0</v>
      </c>
      <c r="H1434">
        <v>1</v>
      </c>
      <c r="I1434">
        <v>1</v>
      </c>
      <c r="J1434">
        <v>1</v>
      </c>
      <c r="K1434" s="1">
        <v>94862.93</v>
      </c>
      <c r="L1434">
        <v>0</v>
      </c>
      <c r="M1434">
        <v>20</v>
      </c>
      <c r="N1434">
        <v>4839</v>
      </c>
      <c r="O1434">
        <v>10</v>
      </c>
      <c r="P1434">
        <v>138</v>
      </c>
      <c r="Q1434">
        <v>0.5</v>
      </c>
      <c r="R1434">
        <v>96780</v>
      </c>
      <c r="S1434" t="str" cm="1">
        <f t="array" ref="S1434">_xlfn.IFS(E1437&lt;30,"18-29",E1437&lt;45,"30-44",TRUE,"45+")</f>
        <v>30-44</v>
      </c>
      <c r="T1434" t="str" cm="1">
        <f t="array" ref="T1434">_xlfn.IFS(F1434&lt;=2,"0-2 Years",F1434&lt;=5,"3-5 Years",F1434&lt;=8,"6-8 Years",TRUE,"9-10 Years")</f>
        <v>3-5 Years</v>
      </c>
      <c r="U1434" t="str" cm="1">
        <f t="array" ref="U1434">_xlfn.IFS(P1434&gt;60,"High Risk",P1434&gt;30,"Medium Risk",TRUE,"Low Risk")</f>
        <v>High Risk</v>
      </c>
      <c r="V1434">
        <f t="shared" si="22"/>
        <v>5</v>
      </c>
    </row>
    <row r="1435" spans="1:22" hidden="1" x14ac:dyDescent="0.2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 s="2">
        <v>127706.33</v>
      </c>
      <c r="H1435">
        <v>2</v>
      </c>
      <c r="I1435">
        <v>0</v>
      </c>
      <c r="J1435">
        <v>1</v>
      </c>
      <c r="K1435" s="1">
        <v>142377.69</v>
      </c>
      <c r="L1435">
        <v>0</v>
      </c>
      <c r="M1435">
        <v>15</v>
      </c>
      <c r="N1435">
        <v>4360</v>
      </c>
      <c r="O1435">
        <v>2</v>
      </c>
      <c r="P1435">
        <v>149</v>
      </c>
      <c r="Q1435">
        <v>0.13333333333333333</v>
      </c>
      <c r="R1435">
        <v>65400</v>
      </c>
      <c r="S1435" t="str" cm="1">
        <f t="array" ref="S1435">_xlfn.IFS(E1438&lt;30,"18-29",E1438&lt;45,"30-44",TRUE,"45+")</f>
        <v>18-29</v>
      </c>
      <c r="T1435" t="str" cm="1">
        <f t="array" ref="T1435">_xlfn.IFS(F1435&lt;=2,"0-2 Years",F1435&lt;=5,"3-5 Years",F1435&lt;=8,"6-8 Years",TRUE,"9-10 Years")</f>
        <v>0-2 Years</v>
      </c>
      <c r="U1435" t="str" cm="1">
        <f t="array" ref="U1435">_xlfn.IFS(P1435&gt;60,"High Risk",P1435&gt;30,"Medium Risk",TRUE,"Low Risk")</f>
        <v>High Risk</v>
      </c>
      <c r="V1435">
        <f t="shared" si="22"/>
        <v>2</v>
      </c>
    </row>
    <row r="1436" spans="1:22" hidden="1" x14ac:dyDescent="0.2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 s="2">
        <v>124349.34</v>
      </c>
      <c r="H1436">
        <v>1</v>
      </c>
      <c r="I1436">
        <v>1</v>
      </c>
      <c r="J1436">
        <v>0</v>
      </c>
      <c r="K1436" s="1">
        <v>135635.25</v>
      </c>
      <c r="L1436">
        <v>0</v>
      </c>
      <c r="M1436">
        <v>21</v>
      </c>
      <c r="N1436">
        <v>4288</v>
      </c>
      <c r="O1436">
        <v>4</v>
      </c>
      <c r="P1436">
        <v>69</v>
      </c>
      <c r="Q1436">
        <v>0.19047619047619047</v>
      </c>
      <c r="R1436">
        <v>90048</v>
      </c>
      <c r="S1436" t="str" cm="1">
        <f t="array" ref="S1436">_xlfn.IFS(E1439&lt;30,"18-29",E1439&lt;45,"30-44",TRUE,"45+")</f>
        <v>30-44</v>
      </c>
      <c r="T1436" t="str" cm="1">
        <f t="array" ref="T1436">_xlfn.IFS(F1436&lt;=2,"0-2 Years",F1436&lt;=5,"3-5 Years",F1436&lt;=8,"6-8 Years",TRUE,"9-10 Years")</f>
        <v>9-10 Years</v>
      </c>
      <c r="U1436" t="str" cm="1">
        <f t="array" ref="U1436">_xlfn.IFS(P1436&gt;60,"High Risk",P1436&gt;30,"Medium Risk",TRUE,"Low Risk")</f>
        <v>High Risk</v>
      </c>
      <c r="V1436">
        <f t="shared" si="22"/>
        <v>5</v>
      </c>
    </row>
    <row r="1437" spans="1:22" x14ac:dyDescent="0.2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 s="2">
        <v>0</v>
      </c>
      <c r="H1437">
        <v>2</v>
      </c>
      <c r="I1437">
        <v>1</v>
      </c>
      <c r="J1437">
        <v>0</v>
      </c>
      <c r="K1437" s="1">
        <v>148487.9</v>
      </c>
      <c r="L1437">
        <v>0</v>
      </c>
      <c r="M1437">
        <v>17</v>
      </c>
      <c r="N1437">
        <v>1487</v>
      </c>
      <c r="O1437">
        <v>3</v>
      </c>
      <c r="P1437">
        <v>35</v>
      </c>
      <c r="Q1437">
        <v>0.17647058823529413</v>
      </c>
      <c r="R1437">
        <v>25279</v>
      </c>
      <c r="S1437" t="str" cm="1">
        <f t="array" ref="S1437">_xlfn.IFS(E1440&lt;30,"18-29",E1440&lt;45,"30-44",TRUE,"45+")</f>
        <v>45+</v>
      </c>
      <c r="T1437" t="str" cm="1">
        <f t="array" ref="T1437">_xlfn.IFS(F1437&lt;=2,"0-2 Years",F1437&lt;=5,"3-5 Years",F1437&lt;=8,"6-8 Years",TRUE,"9-10 Years")</f>
        <v>6-8 Years</v>
      </c>
      <c r="U1437" t="str" cm="1">
        <f t="array" ref="U1437">_xlfn.IFS(P1437&gt;60,"High Risk",P1437&gt;30,"Medium Risk",TRUE,"Low Risk")</f>
        <v>Medium Risk</v>
      </c>
      <c r="V1437">
        <f t="shared" si="22"/>
        <v>6</v>
      </c>
    </row>
    <row r="1438" spans="1:22" hidden="1" x14ac:dyDescent="0.2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 s="2">
        <v>119336.29</v>
      </c>
      <c r="H1438">
        <v>2</v>
      </c>
      <c r="I1438">
        <v>0</v>
      </c>
      <c r="J1438">
        <v>1</v>
      </c>
      <c r="K1438" s="1">
        <v>58976.85</v>
      </c>
      <c r="L1438">
        <v>0</v>
      </c>
      <c r="M1438">
        <v>23</v>
      </c>
      <c r="N1438">
        <v>1940</v>
      </c>
      <c r="O1438">
        <v>0</v>
      </c>
      <c r="P1438">
        <v>93</v>
      </c>
      <c r="Q1438">
        <v>0</v>
      </c>
      <c r="R1438">
        <v>44620</v>
      </c>
      <c r="S1438" t="str" cm="1">
        <f t="array" ref="S1438">_xlfn.IFS(E1441&lt;30,"18-29",E1441&lt;45,"30-44",TRUE,"45+")</f>
        <v>45+</v>
      </c>
      <c r="T1438" t="str" cm="1">
        <f t="array" ref="T1438">_xlfn.IFS(F1438&lt;=2,"0-2 Years",F1438&lt;=5,"3-5 Years",F1438&lt;=8,"6-8 Years",TRUE,"9-10 Years")</f>
        <v>0-2 Years</v>
      </c>
      <c r="U1438" t="str" cm="1">
        <f t="array" ref="U1438">_xlfn.IFS(P1438&gt;60,"High Risk",P1438&gt;30,"Medium Risk",TRUE,"Low Risk")</f>
        <v>High Risk</v>
      </c>
      <c r="V1438">
        <f t="shared" si="22"/>
        <v>1</v>
      </c>
    </row>
    <row r="1439" spans="1:22" hidden="1" x14ac:dyDescent="0.2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 s="2">
        <v>0</v>
      </c>
      <c r="H1439">
        <v>1</v>
      </c>
      <c r="I1439">
        <v>0</v>
      </c>
      <c r="J1439">
        <v>1</v>
      </c>
      <c r="K1439" s="1">
        <v>76254.83</v>
      </c>
      <c r="L1439">
        <v>0</v>
      </c>
      <c r="M1439">
        <v>25</v>
      </c>
      <c r="N1439">
        <v>4748</v>
      </c>
      <c r="O1439">
        <v>0</v>
      </c>
      <c r="P1439">
        <v>125</v>
      </c>
      <c r="Q1439">
        <v>0</v>
      </c>
      <c r="R1439">
        <v>118700</v>
      </c>
      <c r="S1439" t="str" cm="1">
        <f t="array" ref="S1439">_xlfn.IFS(E1442&lt;30,"18-29",E1442&lt;45,"30-44",TRUE,"45+")</f>
        <v>30-44</v>
      </c>
      <c r="T1439" t="str" cm="1">
        <f t="array" ref="T1439">_xlfn.IFS(F1439&lt;=2,"0-2 Years",F1439&lt;=5,"3-5 Years",F1439&lt;=8,"6-8 Years",TRUE,"9-10 Years")</f>
        <v>9-10 Years</v>
      </c>
      <c r="U1439" t="str" cm="1">
        <f t="array" ref="U1439">_xlfn.IFS(P1439&gt;60,"High Risk",P1439&gt;30,"Medium Risk",TRUE,"Low Risk")</f>
        <v>High Risk</v>
      </c>
      <c r="V1439">
        <f t="shared" si="22"/>
        <v>5</v>
      </c>
    </row>
    <row r="1440" spans="1:22" x14ac:dyDescent="0.2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 s="2">
        <v>104217.3</v>
      </c>
      <c r="H1440">
        <v>1</v>
      </c>
      <c r="I1440">
        <v>0</v>
      </c>
      <c r="J1440">
        <v>0</v>
      </c>
      <c r="K1440" s="1">
        <v>55857.48</v>
      </c>
      <c r="L1440">
        <v>1</v>
      </c>
      <c r="M1440">
        <v>16</v>
      </c>
      <c r="N1440">
        <v>606</v>
      </c>
      <c r="O1440">
        <v>4</v>
      </c>
      <c r="P1440">
        <v>98</v>
      </c>
      <c r="Q1440">
        <v>0.25</v>
      </c>
      <c r="R1440">
        <v>9696</v>
      </c>
      <c r="S1440" t="str" cm="1">
        <f t="array" ref="S1440">_xlfn.IFS(E1443&lt;30,"18-29",E1443&lt;45,"30-44",TRUE,"45+")</f>
        <v>30-44</v>
      </c>
      <c r="T1440" t="str" cm="1">
        <f t="array" ref="T1440">_xlfn.IFS(F1440&lt;=2,"0-2 Years",F1440&lt;=5,"3-5 Years",F1440&lt;=8,"6-8 Years",TRUE,"9-10 Years")</f>
        <v>9-10 Years</v>
      </c>
      <c r="U1440" t="str" cm="1">
        <f t="array" ref="U1440">_xlfn.IFS(P1440&gt;60,"High Risk",P1440&gt;30,"Medium Risk",TRUE,"Low Risk")</f>
        <v>High Risk</v>
      </c>
      <c r="V1440">
        <f t="shared" si="22"/>
        <v>6</v>
      </c>
    </row>
    <row r="1441" spans="1:22" x14ac:dyDescent="0.2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 s="2">
        <v>0</v>
      </c>
      <c r="H1441">
        <v>1</v>
      </c>
      <c r="I1441">
        <v>1</v>
      </c>
      <c r="J1441">
        <v>1</v>
      </c>
      <c r="K1441" s="1">
        <v>77867.23</v>
      </c>
      <c r="L1441">
        <v>0</v>
      </c>
      <c r="M1441">
        <v>26</v>
      </c>
      <c r="N1441">
        <v>2728</v>
      </c>
      <c r="O1441">
        <v>5</v>
      </c>
      <c r="P1441">
        <v>95</v>
      </c>
      <c r="Q1441">
        <v>0.19230769230769232</v>
      </c>
      <c r="R1441">
        <v>70928</v>
      </c>
      <c r="S1441" t="str" cm="1">
        <f t="array" ref="S1441">_xlfn.IFS(E1444&lt;30,"18-29",E1444&lt;45,"30-44",TRUE,"45+")</f>
        <v>30-44</v>
      </c>
      <c r="T1441" t="str" cm="1">
        <f t="array" ref="T1441">_xlfn.IFS(F1441&lt;=2,"0-2 Years",F1441&lt;=5,"3-5 Years",F1441&lt;=8,"6-8 Years",TRUE,"9-10 Years")</f>
        <v>6-8 Years</v>
      </c>
      <c r="U1441" t="str" cm="1">
        <f t="array" ref="U1441">_xlfn.IFS(P1441&gt;60,"High Risk",P1441&gt;30,"Medium Risk",TRUE,"Low Risk")</f>
        <v>High Risk</v>
      </c>
      <c r="V1441">
        <f t="shared" si="22"/>
        <v>6</v>
      </c>
    </row>
    <row r="1442" spans="1:22" hidden="1" x14ac:dyDescent="0.2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 s="2">
        <v>144757.01999999999</v>
      </c>
      <c r="H1442">
        <v>1</v>
      </c>
      <c r="I1442">
        <v>1</v>
      </c>
      <c r="J1442">
        <v>0</v>
      </c>
      <c r="K1442" s="1">
        <v>22878.16</v>
      </c>
      <c r="L1442">
        <v>1</v>
      </c>
      <c r="M1442">
        <v>4</v>
      </c>
      <c r="N1442">
        <v>393</v>
      </c>
      <c r="O1442">
        <v>1</v>
      </c>
      <c r="P1442">
        <v>117</v>
      </c>
      <c r="Q1442">
        <v>0.25</v>
      </c>
      <c r="R1442">
        <v>1572</v>
      </c>
      <c r="S1442" t="str" cm="1">
        <f t="array" ref="S1442">_xlfn.IFS(E1445&lt;30,"18-29",E1445&lt;45,"30-44",TRUE,"45+")</f>
        <v>30-44</v>
      </c>
      <c r="T1442" t="str" cm="1">
        <f t="array" ref="T1442">_xlfn.IFS(F1442&lt;=2,"0-2 Years",F1442&lt;=5,"3-5 Years",F1442&lt;=8,"6-8 Years",TRUE,"9-10 Years")</f>
        <v>9-10 Years</v>
      </c>
      <c r="U1442" t="str" cm="1">
        <f t="array" ref="U1442">_xlfn.IFS(P1442&gt;60,"High Risk",P1442&gt;30,"Medium Risk",TRUE,"Low Risk")</f>
        <v>High Risk</v>
      </c>
      <c r="V1442">
        <f t="shared" si="22"/>
        <v>5</v>
      </c>
    </row>
    <row r="1443" spans="1:22" hidden="1" x14ac:dyDescent="0.2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 s="2">
        <v>0</v>
      </c>
      <c r="H1443">
        <v>1</v>
      </c>
      <c r="I1443">
        <v>1</v>
      </c>
      <c r="J1443">
        <v>1</v>
      </c>
      <c r="K1443" s="1">
        <v>114469.55</v>
      </c>
      <c r="L1443">
        <v>0</v>
      </c>
      <c r="M1443">
        <v>5</v>
      </c>
      <c r="N1443">
        <v>4903</v>
      </c>
      <c r="O1443">
        <v>5</v>
      </c>
      <c r="P1443">
        <v>92</v>
      </c>
      <c r="Q1443">
        <v>1</v>
      </c>
      <c r="R1443">
        <v>24515</v>
      </c>
      <c r="S1443" t="str" cm="1">
        <f t="array" ref="S1443">_xlfn.IFS(E1446&lt;30,"18-29",E1446&lt;45,"30-44",TRUE,"45+")</f>
        <v>30-44</v>
      </c>
      <c r="T1443" t="str" cm="1">
        <f t="array" ref="T1443">_xlfn.IFS(F1443&lt;=2,"0-2 Years",F1443&lt;=5,"3-5 Years",F1443&lt;=8,"6-8 Years",TRUE,"9-10 Years")</f>
        <v>6-8 Years</v>
      </c>
      <c r="U1443" t="str" cm="1">
        <f t="array" ref="U1443">_xlfn.IFS(P1443&gt;60,"High Risk",P1443&gt;30,"Medium Risk",TRUE,"Low Risk")</f>
        <v>High Risk</v>
      </c>
      <c r="V1443">
        <f t="shared" si="22"/>
        <v>5</v>
      </c>
    </row>
    <row r="1444" spans="1:22" x14ac:dyDescent="0.2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 s="2">
        <v>0</v>
      </c>
      <c r="H1444">
        <v>1</v>
      </c>
      <c r="I1444">
        <v>1</v>
      </c>
      <c r="J1444">
        <v>0</v>
      </c>
      <c r="K1444" s="1">
        <v>96754.8</v>
      </c>
      <c r="L1444">
        <v>0</v>
      </c>
      <c r="M1444">
        <v>3</v>
      </c>
      <c r="N1444">
        <v>1438</v>
      </c>
      <c r="O1444">
        <v>8</v>
      </c>
      <c r="P1444">
        <v>70</v>
      </c>
      <c r="Q1444">
        <v>1</v>
      </c>
      <c r="R1444">
        <v>4314</v>
      </c>
      <c r="S1444" t="str" cm="1">
        <f t="array" ref="S1444">_xlfn.IFS(E1447&lt;30,"18-29",E1447&lt;45,"30-44",TRUE,"45+")</f>
        <v>18-29</v>
      </c>
      <c r="T1444" t="str" cm="1">
        <f t="array" ref="T1444">_xlfn.IFS(F1444&lt;=2,"0-2 Years",F1444&lt;=5,"3-5 Years",F1444&lt;=8,"6-8 Years",TRUE,"9-10 Years")</f>
        <v>6-8 Years</v>
      </c>
      <c r="U1444" t="str" cm="1">
        <f t="array" ref="U1444">_xlfn.IFS(P1444&gt;60,"High Risk",P1444&gt;30,"Medium Risk",TRUE,"Low Risk")</f>
        <v>High Risk</v>
      </c>
      <c r="V1444">
        <f t="shared" si="22"/>
        <v>8</v>
      </c>
    </row>
    <row r="1445" spans="1:22" x14ac:dyDescent="0.2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 s="2">
        <v>0</v>
      </c>
      <c r="H1445">
        <v>3</v>
      </c>
      <c r="I1445">
        <v>0</v>
      </c>
      <c r="J1445">
        <v>0</v>
      </c>
      <c r="K1445" s="1">
        <v>125154.57</v>
      </c>
      <c r="L1445">
        <v>1</v>
      </c>
      <c r="M1445">
        <v>28</v>
      </c>
      <c r="N1445">
        <v>2421</v>
      </c>
      <c r="O1445">
        <v>0</v>
      </c>
      <c r="P1445">
        <v>75</v>
      </c>
      <c r="Q1445">
        <v>0</v>
      </c>
      <c r="R1445">
        <v>67788</v>
      </c>
      <c r="S1445" t="str" cm="1">
        <f t="array" ref="S1445">_xlfn.IFS(E1448&lt;30,"18-29",E1448&lt;45,"30-44",TRUE,"45+")</f>
        <v>30-44</v>
      </c>
      <c r="T1445" t="str" cm="1">
        <f t="array" ref="T1445">_xlfn.IFS(F1445&lt;=2,"0-2 Years",F1445&lt;=5,"3-5 Years",F1445&lt;=8,"6-8 Years",TRUE,"9-10 Years")</f>
        <v>6-8 Years</v>
      </c>
      <c r="U1445" t="str" cm="1">
        <f t="array" ref="U1445">_xlfn.IFS(P1445&gt;60,"High Risk",P1445&gt;30,"Medium Risk",TRUE,"Low Risk")</f>
        <v>High Risk</v>
      </c>
      <c r="V1445">
        <f t="shared" si="22"/>
        <v>6</v>
      </c>
    </row>
    <row r="1446" spans="1:22" hidden="1" x14ac:dyDescent="0.2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 s="2">
        <v>0</v>
      </c>
      <c r="H1446">
        <v>2</v>
      </c>
      <c r="I1446">
        <v>0</v>
      </c>
      <c r="J1446">
        <v>1</v>
      </c>
      <c r="K1446" s="1">
        <v>113597.64</v>
      </c>
      <c r="L1446">
        <v>0</v>
      </c>
      <c r="M1446">
        <v>19</v>
      </c>
      <c r="N1446">
        <v>3692</v>
      </c>
      <c r="O1446">
        <v>10</v>
      </c>
      <c r="P1446">
        <v>178</v>
      </c>
      <c r="Q1446">
        <v>0.52631578947368418</v>
      </c>
      <c r="R1446">
        <v>70148</v>
      </c>
      <c r="S1446" t="str" cm="1">
        <f t="array" ref="S1446">_xlfn.IFS(E1449&lt;30,"18-29",E1449&lt;45,"30-44",TRUE,"45+")</f>
        <v>45+</v>
      </c>
      <c r="T1446" t="str" cm="1">
        <f t="array" ref="T1446">_xlfn.IFS(F1446&lt;=2,"0-2 Years",F1446&lt;=5,"3-5 Years",F1446&lt;=8,"6-8 Years",TRUE,"9-10 Years")</f>
        <v>9-10 Years</v>
      </c>
      <c r="U1446" t="str" cm="1">
        <f t="array" ref="U1446">_xlfn.IFS(P1446&gt;60,"High Risk",P1446&gt;30,"Medium Risk",TRUE,"Low Risk")</f>
        <v>High Risk</v>
      </c>
      <c r="V1446">
        <f t="shared" si="22"/>
        <v>3</v>
      </c>
    </row>
    <row r="1447" spans="1:22" hidden="1" x14ac:dyDescent="0.2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 s="2">
        <v>100169.51</v>
      </c>
      <c r="H1447">
        <v>1</v>
      </c>
      <c r="I1447">
        <v>1</v>
      </c>
      <c r="J1447">
        <v>0</v>
      </c>
      <c r="K1447" s="1">
        <v>121408.55</v>
      </c>
      <c r="L1447">
        <v>0</v>
      </c>
      <c r="M1447">
        <v>18</v>
      </c>
      <c r="N1447">
        <v>1969</v>
      </c>
      <c r="O1447">
        <v>7</v>
      </c>
      <c r="P1447">
        <v>63</v>
      </c>
      <c r="Q1447">
        <v>0.3888888888888889</v>
      </c>
      <c r="R1447">
        <v>35442</v>
      </c>
      <c r="S1447" t="str" cm="1">
        <f t="array" ref="S1447">_xlfn.IFS(E1450&lt;30,"18-29",E1450&lt;45,"30-44",TRUE,"45+")</f>
        <v>45+</v>
      </c>
      <c r="T1447" t="str" cm="1">
        <f t="array" ref="T1447">_xlfn.IFS(F1447&lt;=2,"0-2 Years",F1447&lt;=5,"3-5 Years",F1447&lt;=8,"6-8 Years",TRUE,"9-10 Years")</f>
        <v>6-8 Years</v>
      </c>
      <c r="U1447" t="str" cm="1">
        <f t="array" ref="U1447">_xlfn.IFS(P1447&gt;60,"High Risk",P1447&gt;30,"Medium Risk",TRUE,"Low Risk")</f>
        <v>High Risk</v>
      </c>
      <c r="V1447">
        <f t="shared" si="22"/>
        <v>5</v>
      </c>
    </row>
    <row r="1448" spans="1:22" hidden="1" x14ac:dyDescent="0.2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 s="2">
        <v>145731.82999999999</v>
      </c>
      <c r="H1448">
        <v>1</v>
      </c>
      <c r="I1448">
        <v>0</v>
      </c>
      <c r="J1448">
        <v>1</v>
      </c>
      <c r="K1448" s="1">
        <v>109219.43</v>
      </c>
      <c r="L1448">
        <v>0</v>
      </c>
      <c r="M1448">
        <v>5</v>
      </c>
      <c r="N1448">
        <v>4190</v>
      </c>
      <c r="O1448">
        <v>5</v>
      </c>
      <c r="P1448">
        <v>3</v>
      </c>
      <c r="Q1448">
        <v>1</v>
      </c>
      <c r="R1448">
        <v>20950</v>
      </c>
      <c r="S1448" t="str" cm="1">
        <f t="array" ref="S1448">_xlfn.IFS(E1451&lt;30,"18-29",E1451&lt;45,"30-44",TRUE,"45+")</f>
        <v>18-29</v>
      </c>
      <c r="T1448" t="str" cm="1">
        <f t="array" ref="T1448">_xlfn.IFS(F1448&lt;=2,"0-2 Years",F1448&lt;=5,"3-5 Years",F1448&lt;=8,"6-8 Years",TRUE,"9-10 Years")</f>
        <v>0-2 Years</v>
      </c>
      <c r="U1448" t="str" cm="1">
        <f t="array" ref="U1448">_xlfn.IFS(P1448&gt;60,"High Risk",P1448&gt;30,"Medium Risk",TRUE,"Low Risk")</f>
        <v>Low Risk</v>
      </c>
      <c r="V1448">
        <f t="shared" si="22"/>
        <v>3</v>
      </c>
    </row>
    <row r="1449" spans="1:22" hidden="1" x14ac:dyDescent="0.2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 s="2">
        <v>110802.03</v>
      </c>
      <c r="H1449">
        <v>1</v>
      </c>
      <c r="I1449">
        <v>1</v>
      </c>
      <c r="J1449">
        <v>1</v>
      </c>
      <c r="K1449" s="1">
        <v>50230.31</v>
      </c>
      <c r="L1449">
        <v>1</v>
      </c>
      <c r="M1449">
        <v>7</v>
      </c>
      <c r="N1449">
        <v>943</v>
      </c>
      <c r="O1449">
        <v>0</v>
      </c>
      <c r="P1449">
        <v>73</v>
      </c>
      <c r="Q1449">
        <v>0</v>
      </c>
      <c r="R1449">
        <v>6601</v>
      </c>
      <c r="S1449" t="str" cm="1">
        <f t="array" ref="S1449">_xlfn.IFS(E1452&lt;30,"18-29",E1452&lt;45,"30-44",TRUE,"45+")</f>
        <v>30-44</v>
      </c>
      <c r="T1449" t="str" cm="1">
        <f t="array" ref="T1449">_xlfn.IFS(F1449&lt;=2,"0-2 Years",F1449&lt;=5,"3-5 Years",F1449&lt;=8,"6-8 Years",TRUE,"9-10 Years")</f>
        <v>3-5 Years</v>
      </c>
      <c r="U1449" t="str" cm="1">
        <f t="array" ref="U1449">_xlfn.IFS(P1449&gt;60,"High Risk",P1449&gt;30,"Medium Risk",TRUE,"Low Risk")</f>
        <v>High Risk</v>
      </c>
      <c r="V1449">
        <f t="shared" si="22"/>
        <v>3</v>
      </c>
    </row>
    <row r="1450" spans="1:22" x14ac:dyDescent="0.2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 s="2">
        <v>120392.99</v>
      </c>
      <c r="H1450">
        <v>1</v>
      </c>
      <c r="I1450">
        <v>1</v>
      </c>
      <c r="J1450">
        <v>0</v>
      </c>
      <c r="K1450" s="1">
        <v>177719.88</v>
      </c>
      <c r="L1450">
        <v>1</v>
      </c>
      <c r="M1450">
        <v>6</v>
      </c>
      <c r="N1450">
        <v>2294</v>
      </c>
      <c r="O1450">
        <v>3</v>
      </c>
      <c r="P1450">
        <v>13</v>
      </c>
      <c r="Q1450">
        <v>0.5</v>
      </c>
      <c r="R1450">
        <v>13764</v>
      </c>
      <c r="S1450" t="str" cm="1">
        <f t="array" ref="S1450">_xlfn.IFS(E1453&lt;30,"18-29",E1453&lt;45,"30-44",TRUE,"45+")</f>
        <v>30-44</v>
      </c>
      <c r="T1450" t="str" cm="1">
        <f t="array" ref="T1450">_xlfn.IFS(F1450&lt;=2,"0-2 Years",F1450&lt;=5,"3-5 Years",F1450&lt;=8,"6-8 Years",TRUE,"9-10 Years")</f>
        <v>3-5 Years</v>
      </c>
      <c r="U1450" t="str" cm="1">
        <f t="array" ref="U1450">_xlfn.IFS(P1450&gt;60,"High Risk",P1450&gt;30,"Medium Risk",TRUE,"Low Risk")</f>
        <v>Low Risk</v>
      </c>
      <c r="V1450">
        <f t="shared" si="22"/>
        <v>6</v>
      </c>
    </row>
    <row r="1451" spans="1:22" hidden="1" x14ac:dyDescent="0.2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 s="2">
        <v>135067.51999999999</v>
      </c>
      <c r="H1451">
        <v>2</v>
      </c>
      <c r="I1451">
        <v>0</v>
      </c>
      <c r="J1451">
        <v>0</v>
      </c>
      <c r="K1451" s="1">
        <v>131211.85999999999</v>
      </c>
      <c r="L1451">
        <v>0</v>
      </c>
      <c r="M1451">
        <v>15</v>
      </c>
      <c r="N1451">
        <v>3686</v>
      </c>
      <c r="O1451">
        <v>9</v>
      </c>
      <c r="P1451">
        <v>52</v>
      </c>
      <c r="Q1451">
        <v>0.6</v>
      </c>
      <c r="R1451">
        <v>55290</v>
      </c>
      <c r="S1451" t="str" cm="1">
        <f t="array" ref="S1451">_xlfn.IFS(E1454&lt;30,"18-29",E1454&lt;45,"30-44",TRUE,"45+")</f>
        <v>30-44</v>
      </c>
      <c r="T1451" t="str" cm="1">
        <f t="array" ref="T1451">_xlfn.IFS(F1451&lt;=2,"0-2 Years",F1451&lt;=5,"3-5 Years",F1451&lt;=8,"6-8 Years",TRUE,"9-10 Years")</f>
        <v>6-8 Years</v>
      </c>
      <c r="U1451" t="str" cm="1">
        <f t="array" ref="U1451">_xlfn.IFS(P1451&gt;60,"High Risk",P1451&gt;30,"Medium Risk",TRUE,"Low Risk")</f>
        <v>Medium Risk</v>
      </c>
      <c r="V1451">
        <f t="shared" si="22"/>
        <v>3</v>
      </c>
    </row>
    <row r="1452" spans="1:22" hidden="1" x14ac:dyDescent="0.2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 s="2">
        <v>136556.44</v>
      </c>
      <c r="H1452">
        <v>1</v>
      </c>
      <c r="I1452">
        <v>1</v>
      </c>
      <c r="J1452">
        <v>0</v>
      </c>
      <c r="K1452" s="1">
        <v>82152.83</v>
      </c>
      <c r="L1452">
        <v>1</v>
      </c>
      <c r="M1452">
        <v>22</v>
      </c>
      <c r="N1452">
        <v>3293</v>
      </c>
      <c r="O1452">
        <v>3</v>
      </c>
      <c r="P1452">
        <v>93</v>
      </c>
      <c r="Q1452">
        <v>0.13636363636363635</v>
      </c>
      <c r="R1452">
        <v>72446</v>
      </c>
      <c r="S1452" t="str" cm="1">
        <f t="array" ref="S1452">_xlfn.IFS(E1455&lt;30,"18-29",E1455&lt;45,"30-44",TRUE,"45+")</f>
        <v>45+</v>
      </c>
      <c r="T1452" t="str" cm="1">
        <f t="array" ref="T1452">_xlfn.IFS(F1452&lt;=2,"0-2 Years",F1452&lt;=5,"3-5 Years",F1452&lt;=8,"6-8 Years",TRUE,"9-10 Years")</f>
        <v>3-5 Years</v>
      </c>
      <c r="U1452" t="str" cm="1">
        <f t="array" ref="U1452">_xlfn.IFS(P1452&gt;60,"High Risk",P1452&gt;30,"Medium Risk",TRUE,"Low Risk")</f>
        <v>High Risk</v>
      </c>
      <c r="V1452">
        <f t="shared" si="22"/>
        <v>5</v>
      </c>
    </row>
    <row r="1453" spans="1:22" hidden="1" x14ac:dyDescent="0.2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 s="2">
        <v>0</v>
      </c>
      <c r="H1453">
        <v>2</v>
      </c>
      <c r="I1453">
        <v>1</v>
      </c>
      <c r="J1453">
        <v>1</v>
      </c>
      <c r="K1453" s="1">
        <v>216.27</v>
      </c>
      <c r="L1453">
        <v>0</v>
      </c>
      <c r="M1453">
        <v>30</v>
      </c>
      <c r="N1453">
        <v>3621</v>
      </c>
      <c r="O1453">
        <v>10</v>
      </c>
      <c r="P1453">
        <v>84</v>
      </c>
      <c r="Q1453">
        <v>0.33333333333333331</v>
      </c>
      <c r="R1453">
        <v>108630</v>
      </c>
      <c r="S1453" t="str" cm="1">
        <f t="array" ref="S1453">_xlfn.IFS(E1456&lt;30,"18-29",E1456&lt;45,"30-44",TRUE,"45+")</f>
        <v>30-44</v>
      </c>
      <c r="T1453" t="str" cm="1">
        <f t="array" ref="T1453">_xlfn.IFS(F1453&lt;=2,"0-2 Years",F1453&lt;=5,"3-5 Years",F1453&lt;=8,"6-8 Years",TRUE,"9-10 Years")</f>
        <v>9-10 Years</v>
      </c>
      <c r="U1453" t="str" cm="1">
        <f t="array" ref="U1453">_xlfn.IFS(P1453&gt;60,"High Risk",P1453&gt;30,"Medium Risk",TRUE,"Low Risk")</f>
        <v>High Risk</v>
      </c>
      <c r="V1453">
        <f t="shared" si="22"/>
        <v>3</v>
      </c>
    </row>
    <row r="1454" spans="1:22" hidden="1" x14ac:dyDescent="0.2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 s="2">
        <v>99587.43</v>
      </c>
      <c r="H1454">
        <v>1</v>
      </c>
      <c r="I1454">
        <v>1</v>
      </c>
      <c r="J1454">
        <v>1</v>
      </c>
      <c r="K1454" s="1">
        <v>1713.1</v>
      </c>
      <c r="L1454">
        <v>1</v>
      </c>
      <c r="M1454">
        <v>17</v>
      </c>
      <c r="N1454">
        <v>4868</v>
      </c>
      <c r="O1454">
        <v>7</v>
      </c>
      <c r="P1454">
        <v>26</v>
      </c>
      <c r="Q1454">
        <v>0.41176470588235292</v>
      </c>
      <c r="R1454">
        <v>82756</v>
      </c>
      <c r="S1454" t="str" cm="1">
        <f t="array" ref="S1454">_xlfn.IFS(E1457&lt;30,"18-29",E1457&lt;45,"30-44",TRUE,"45+")</f>
        <v>30-44</v>
      </c>
      <c r="T1454" t="str" cm="1">
        <f t="array" ref="T1454">_xlfn.IFS(F1454&lt;=2,"0-2 Years",F1454&lt;=5,"3-5 Years",F1454&lt;=8,"6-8 Years",TRUE,"9-10 Years")</f>
        <v>3-5 Years</v>
      </c>
      <c r="U1454" t="str" cm="1">
        <f t="array" ref="U1454">_xlfn.IFS(P1454&gt;60,"High Risk",P1454&gt;30,"Medium Risk",TRUE,"Low Risk")</f>
        <v>Low Risk</v>
      </c>
      <c r="V1454">
        <f t="shared" si="22"/>
        <v>2</v>
      </c>
    </row>
    <row r="1455" spans="1:22" x14ac:dyDescent="0.2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 s="2">
        <v>0</v>
      </c>
      <c r="H1455">
        <v>1</v>
      </c>
      <c r="I1455">
        <v>1</v>
      </c>
      <c r="J1455">
        <v>1</v>
      </c>
      <c r="K1455" s="1">
        <v>136910.18</v>
      </c>
      <c r="L1455">
        <v>0</v>
      </c>
      <c r="M1455">
        <v>29</v>
      </c>
      <c r="N1455">
        <v>1671</v>
      </c>
      <c r="O1455">
        <v>5</v>
      </c>
      <c r="P1455">
        <v>45</v>
      </c>
      <c r="Q1455">
        <v>0.17241379310344829</v>
      </c>
      <c r="R1455">
        <v>48459</v>
      </c>
      <c r="S1455" t="str" cm="1">
        <f t="array" ref="S1455">_xlfn.IFS(E1458&lt;30,"18-29",E1458&lt;45,"30-44",TRUE,"45+")</f>
        <v>18-29</v>
      </c>
      <c r="T1455" t="str" cm="1">
        <f t="array" ref="T1455">_xlfn.IFS(F1455&lt;=2,"0-2 Years",F1455&lt;=5,"3-5 Years",F1455&lt;=8,"6-8 Years",TRUE,"9-10 Years")</f>
        <v>6-8 Years</v>
      </c>
      <c r="U1455" t="str" cm="1">
        <f t="array" ref="U1455">_xlfn.IFS(P1455&gt;60,"High Risk",P1455&gt;30,"Medium Risk",TRUE,"Low Risk")</f>
        <v>Medium Risk</v>
      </c>
      <c r="V1455">
        <f t="shared" si="22"/>
        <v>6</v>
      </c>
    </row>
    <row r="1456" spans="1:22" hidden="1" x14ac:dyDescent="0.2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 s="2">
        <v>70731.070000000007</v>
      </c>
      <c r="H1456">
        <v>1</v>
      </c>
      <c r="I1456">
        <v>1</v>
      </c>
      <c r="J1456">
        <v>1</v>
      </c>
      <c r="K1456" s="1">
        <v>20243.97</v>
      </c>
      <c r="L1456">
        <v>1</v>
      </c>
      <c r="M1456">
        <v>24</v>
      </c>
      <c r="N1456">
        <v>1770</v>
      </c>
      <c r="O1456">
        <v>7</v>
      </c>
      <c r="P1456">
        <v>133</v>
      </c>
      <c r="Q1456">
        <v>0.29166666666666669</v>
      </c>
      <c r="R1456">
        <v>42480</v>
      </c>
      <c r="S1456" t="str" cm="1">
        <f t="array" ref="S1456">_xlfn.IFS(E1459&lt;30,"18-29",E1459&lt;45,"30-44",TRUE,"45+")</f>
        <v>45+</v>
      </c>
      <c r="T1456" t="str" cm="1">
        <f t="array" ref="T1456">_xlfn.IFS(F1456&lt;=2,"0-2 Years",F1456&lt;=5,"3-5 Years",F1456&lt;=8,"6-8 Years",TRUE,"9-10 Years")</f>
        <v>6-8 Years</v>
      </c>
      <c r="U1456" t="str" cm="1">
        <f t="array" ref="U1456">_xlfn.IFS(P1456&gt;60,"High Risk",P1456&gt;30,"Medium Risk",TRUE,"Low Risk")</f>
        <v>High Risk</v>
      </c>
      <c r="V1456">
        <f t="shared" si="22"/>
        <v>2</v>
      </c>
    </row>
    <row r="1457" spans="1:22" hidden="1" x14ac:dyDescent="0.2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 s="2">
        <v>109342.82</v>
      </c>
      <c r="H1457">
        <v>2</v>
      </c>
      <c r="I1457">
        <v>0</v>
      </c>
      <c r="J1457">
        <v>1</v>
      </c>
      <c r="K1457" s="1">
        <v>86043.27</v>
      </c>
      <c r="L1457">
        <v>0</v>
      </c>
      <c r="M1457">
        <v>12</v>
      </c>
      <c r="N1457">
        <v>1390</v>
      </c>
      <c r="O1457">
        <v>5</v>
      </c>
      <c r="P1457">
        <v>26</v>
      </c>
      <c r="Q1457">
        <v>0.41666666666666669</v>
      </c>
      <c r="R1457">
        <v>16680</v>
      </c>
      <c r="S1457" t="str" cm="1">
        <f t="array" ref="S1457">_xlfn.IFS(E1460&lt;30,"18-29",E1460&lt;45,"30-44",TRUE,"45+")</f>
        <v>18-29</v>
      </c>
      <c r="T1457" t="str" cm="1">
        <f t="array" ref="T1457">_xlfn.IFS(F1457&lt;=2,"0-2 Years",F1457&lt;=5,"3-5 Years",F1457&lt;=8,"6-8 Years",TRUE,"9-10 Years")</f>
        <v>0-2 Years</v>
      </c>
      <c r="U1457" t="str" cm="1">
        <f t="array" ref="U1457">_xlfn.IFS(P1457&gt;60,"High Risk",P1457&gt;30,"Medium Risk",TRUE,"Low Risk")</f>
        <v>Low Risk</v>
      </c>
      <c r="V1457">
        <f t="shared" si="22"/>
        <v>1</v>
      </c>
    </row>
    <row r="1458" spans="1:22" x14ac:dyDescent="0.2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 s="2">
        <v>0</v>
      </c>
      <c r="H1458">
        <v>2</v>
      </c>
      <c r="I1458">
        <v>1</v>
      </c>
      <c r="J1458">
        <v>0</v>
      </c>
      <c r="K1458" s="1">
        <v>126561.07</v>
      </c>
      <c r="L1458">
        <v>0</v>
      </c>
      <c r="M1458">
        <v>1</v>
      </c>
      <c r="N1458">
        <v>872</v>
      </c>
      <c r="O1458">
        <v>5</v>
      </c>
      <c r="P1458">
        <v>61</v>
      </c>
      <c r="Q1458">
        <v>1</v>
      </c>
      <c r="R1458">
        <v>872</v>
      </c>
      <c r="S1458" t="str" cm="1">
        <f t="array" ref="S1458">_xlfn.IFS(E1461&lt;30,"18-29",E1461&lt;45,"30-44",TRUE,"45+")</f>
        <v>45+</v>
      </c>
      <c r="T1458" t="str" cm="1">
        <f t="array" ref="T1458">_xlfn.IFS(F1458&lt;=2,"0-2 Years",F1458&lt;=5,"3-5 Years",F1458&lt;=8,"6-8 Years",TRUE,"9-10 Years")</f>
        <v>6-8 Years</v>
      </c>
      <c r="U1458" t="str" cm="1">
        <f t="array" ref="U1458">_xlfn.IFS(P1458&gt;60,"High Risk",P1458&gt;30,"Medium Risk",TRUE,"Low Risk")</f>
        <v>High Risk</v>
      </c>
      <c r="V1458">
        <f t="shared" si="22"/>
        <v>6</v>
      </c>
    </row>
    <row r="1459" spans="1:22" hidden="1" x14ac:dyDescent="0.2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 s="2">
        <v>0</v>
      </c>
      <c r="H1459">
        <v>2</v>
      </c>
      <c r="I1459">
        <v>0</v>
      </c>
      <c r="J1459">
        <v>1</v>
      </c>
      <c r="K1459" s="1">
        <v>64350.8</v>
      </c>
      <c r="L1459">
        <v>0</v>
      </c>
      <c r="M1459">
        <v>1</v>
      </c>
      <c r="N1459">
        <v>3432</v>
      </c>
      <c r="O1459">
        <v>5</v>
      </c>
      <c r="P1459">
        <v>11</v>
      </c>
      <c r="Q1459">
        <v>1</v>
      </c>
      <c r="R1459">
        <v>3432</v>
      </c>
      <c r="S1459" t="str" cm="1">
        <f t="array" ref="S1459">_xlfn.IFS(E1462&lt;30,"18-29",E1462&lt;45,"30-44",TRUE,"45+")</f>
        <v>18-29</v>
      </c>
      <c r="T1459" t="str" cm="1">
        <f t="array" ref="T1459">_xlfn.IFS(F1459&lt;=2,"0-2 Years",F1459&lt;=5,"3-5 Years",F1459&lt;=8,"6-8 Years",TRUE,"9-10 Years")</f>
        <v>3-5 Years</v>
      </c>
      <c r="U1459" t="str" cm="1">
        <f t="array" ref="U1459">_xlfn.IFS(P1459&gt;60,"High Risk",P1459&gt;30,"Medium Risk",TRUE,"Low Risk")</f>
        <v>Low Risk</v>
      </c>
      <c r="V1459">
        <f t="shared" si="22"/>
        <v>4</v>
      </c>
    </row>
    <row r="1460" spans="1:22" hidden="1" x14ac:dyDescent="0.2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 s="2">
        <v>78247.31</v>
      </c>
      <c r="H1460">
        <v>2</v>
      </c>
      <c r="I1460">
        <v>1</v>
      </c>
      <c r="J1460">
        <v>1</v>
      </c>
      <c r="K1460" s="1">
        <v>10472.31</v>
      </c>
      <c r="L1460">
        <v>0</v>
      </c>
      <c r="M1460">
        <v>30</v>
      </c>
      <c r="N1460">
        <v>660</v>
      </c>
      <c r="O1460">
        <v>9</v>
      </c>
      <c r="P1460">
        <v>117</v>
      </c>
      <c r="Q1460">
        <v>0.3</v>
      </c>
      <c r="R1460">
        <v>19800</v>
      </c>
      <c r="S1460" t="str" cm="1">
        <f t="array" ref="S1460">_xlfn.IFS(E1463&lt;30,"18-29",E1463&lt;45,"30-44",TRUE,"45+")</f>
        <v>30-44</v>
      </c>
      <c r="T1460" t="str" cm="1">
        <f t="array" ref="T1460">_xlfn.IFS(F1460&lt;=2,"0-2 Years",F1460&lt;=5,"3-5 Years",F1460&lt;=8,"6-8 Years",TRUE,"9-10 Years")</f>
        <v>0-2 Years</v>
      </c>
      <c r="U1460" t="str" cm="1">
        <f t="array" ref="U1460">_xlfn.IFS(P1460&gt;60,"High Risk",P1460&gt;30,"Medium Risk",TRUE,"Low Risk")</f>
        <v>High Risk</v>
      </c>
      <c r="V1460">
        <f t="shared" si="22"/>
        <v>1</v>
      </c>
    </row>
    <row r="1461" spans="1:22" x14ac:dyDescent="0.2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 s="2">
        <v>117561.49</v>
      </c>
      <c r="H1461">
        <v>1</v>
      </c>
      <c r="I1461">
        <v>1</v>
      </c>
      <c r="J1461">
        <v>0</v>
      </c>
      <c r="K1461" s="1">
        <v>95941.55</v>
      </c>
      <c r="L1461">
        <v>1</v>
      </c>
      <c r="M1461">
        <v>14</v>
      </c>
      <c r="N1461">
        <v>4325</v>
      </c>
      <c r="O1461">
        <v>8</v>
      </c>
      <c r="P1461">
        <v>68</v>
      </c>
      <c r="Q1461">
        <v>0.5714285714285714</v>
      </c>
      <c r="R1461">
        <v>60550</v>
      </c>
      <c r="S1461" t="str" cm="1">
        <f t="array" ref="S1461">_xlfn.IFS(E1464&lt;30,"18-29",E1464&lt;45,"30-44",TRUE,"45+")</f>
        <v>30-44</v>
      </c>
      <c r="T1461" t="str" cm="1">
        <f t="array" ref="T1461">_xlfn.IFS(F1461&lt;=2,"0-2 Years",F1461&lt;=5,"3-5 Years",F1461&lt;=8,"6-8 Years",TRUE,"9-10 Years")</f>
        <v>9-10 Years</v>
      </c>
      <c r="U1461" t="str" cm="1">
        <f t="array" ref="U1461">_xlfn.IFS(P1461&gt;60,"High Risk",P1461&gt;30,"Medium Risk",TRUE,"Low Risk")</f>
        <v>High Risk</v>
      </c>
      <c r="V1461">
        <f t="shared" si="22"/>
        <v>6</v>
      </c>
    </row>
    <row r="1462" spans="1:22" hidden="1" x14ac:dyDescent="0.2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 s="2">
        <v>88980.32</v>
      </c>
      <c r="H1462">
        <v>1</v>
      </c>
      <c r="I1462">
        <v>1</v>
      </c>
      <c r="J1462">
        <v>1</v>
      </c>
      <c r="K1462" s="1">
        <v>125222.36</v>
      </c>
      <c r="L1462">
        <v>0</v>
      </c>
      <c r="M1462">
        <v>6</v>
      </c>
      <c r="N1462">
        <v>2965</v>
      </c>
      <c r="O1462">
        <v>7</v>
      </c>
      <c r="P1462">
        <v>20</v>
      </c>
      <c r="Q1462">
        <v>1</v>
      </c>
      <c r="R1462">
        <v>17790</v>
      </c>
      <c r="S1462" t="str" cm="1">
        <f t="array" ref="S1462">_xlfn.IFS(E1465&lt;30,"18-29",E1465&lt;45,"30-44",TRUE,"45+")</f>
        <v>30-44</v>
      </c>
      <c r="T1462" t="str" cm="1">
        <f t="array" ref="T1462">_xlfn.IFS(F1462&lt;=2,"0-2 Years",F1462&lt;=5,"3-5 Years",F1462&lt;=8,"6-8 Years",TRUE,"9-10 Years")</f>
        <v>9-10 Years</v>
      </c>
      <c r="U1462" t="str" cm="1">
        <f t="array" ref="U1462">_xlfn.IFS(P1462&gt;60,"High Risk",P1462&gt;30,"Medium Risk",TRUE,"Low Risk")</f>
        <v>Low Risk</v>
      </c>
      <c r="V1462">
        <f t="shared" si="22"/>
        <v>2</v>
      </c>
    </row>
    <row r="1463" spans="1:22" x14ac:dyDescent="0.2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 s="2">
        <v>0</v>
      </c>
      <c r="H1463">
        <v>2</v>
      </c>
      <c r="I1463">
        <v>1</v>
      </c>
      <c r="J1463">
        <v>0</v>
      </c>
      <c r="K1463" s="1">
        <v>170950.58</v>
      </c>
      <c r="L1463">
        <v>0</v>
      </c>
      <c r="M1463">
        <v>25</v>
      </c>
      <c r="N1463">
        <v>836</v>
      </c>
      <c r="O1463">
        <v>4</v>
      </c>
      <c r="P1463">
        <v>67</v>
      </c>
      <c r="Q1463">
        <v>0.16</v>
      </c>
      <c r="R1463">
        <v>20900</v>
      </c>
      <c r="S1463" t="str" cm="1">
        <f t="array" ref="S1463">_xlfn.IFS(E1466&lt;30,"18-29",E1466&lt;45,"30-44",TRUE,"45+")</f>
        <v>30-44</v>
      </c>
      <c r="T1463" t="str" cm="1">
        <f t="array" ref="T1463">_xlfn.IFS(F1463&lt;=2,"0-2 Years",F1463&lt;=5,"3-5 Years",F1463&lt;=8,"6-8 Years",TRUE,"9-10 Years")</f>
        <v>3-5 Years</v>
      </c>
      <c r="U1463" t="str" cm="1">
        <f t="array" ref="U1463">_xlfn.IFS(P1463&gt;60,"High Risk",P1463&gt;30,"Medium Risk",TRUE,"Low Risk")</f>
        <v>High Risk</v>
      </c>
      <c r="V1463">
        <f t="shared" si="22"/>
        <v>6</v>
      </c>
    </row>
    <row r="1464" spans="1:22" x14ac:dyDescent="0.2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 s="2">
        <v>103560.57</v>
      </c>
      <c r="H1464">
        <v>1</v>
      </c>
      <c r="I1464">
        <v>1</v>
      </c>
      <c r="J1464">
        <v>0</v>
      </c>
      <c r="K1464" s="1">
        <v>236.45</v>
      </c>
      <c r="L1464">
        <v>1</v>
      </c>
      <c r="M1464">
        <v>9</v>
      </c>
      <c r="N1464">
        <v>2399</v>
      </c>
      <c r="O1464">
        <v>7</v>
      </c>
      <c r="P1464">
        <v>170</v>
      </c>
      <c r="Q1464">
        <v>0.77777777777777779</v>
      </c>
      <c r="R1464">
        <v>21591</v>
      </c>
      <c r="S1464" t="str" cm="1">
        <f t="array" ref="S1464">_xlfn.IFS(E1467&lt;30,"18-29",E1467&lt;45,"30-44",TRUE,"45+")</f>
        <v>30-44</v>
      </c>
      <c r="T1464" t="str" cm="1">
        <f t="array" ref="T1464">_xlfn.IFS(F1464&lt;=2,"0-2 Years",F1464&lt;=5,"3-5 Years",F1464&lt;=8,"6-8 Years",TRUE,"9-10 Years")</f>
        <v>0-2 Years</v>
      </c>
      <c r="U1464" t="str" cm="1">
        <f t="array" ref="U1464">_xlfn.IFS(P1464&gt;60,"High Risk",P1464&gt;30,"Medium Risk",TRUE,"Low Risk")</f>
        <v>High Risk</v>
      </c>
      <c r="V1464">
        <f t="shared" si="22"/>
        <v>6</v>
      </c>
    </row>
    <row r="1465" spans="1:22" hidden="1" x14ac:dyDescent="0.2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 s="2">
        <v>113308.84</v>
      </c>
      <c r="H1465">
        <v>1</v>
      </c>
      <c r="I1465">
        <v>0</v>
      </c>
      <c r="J1465">
        <v>1</v>
      </c>
      <c r="K1465" s="1">
        <v>31517.16</v>
      </c>
      <c r="L1465">
        <v>0</v>
      </c>
      <c r="M1465">
        <v>26</v>
      </c>
      <c r="N1465">
        <v>2695</v>
      </c>
      <c r="O1465">
        <v>8</v>
      </c>
      <c r="P1465">
        <v>28</v>
      </c>
      <c r="Q1465">
        <v>0.30769230769230771</v>
      </c>
      <c r="R1465">
        <v>70070</v>
      </c>
      <c r="S1465" t="str" cm="1">
        <f t="array" ref="S1465">_xlfn.IFS(E1468&lt;30,"18-29",E1468&lt;45,"30-44",TRUE,"45+")</f>
        <v>18-29</v>
      </c>
      <c r="T1465" t="str" cm="1">
        <f t="array" ref="T1465">_xlfn.IFS(F1465&lt;=2,"0-2 Years",F1465&lt;=5,"3-5 Years",F1465&lt;=8,"6-8 Years",TRUE,"9-10 Years")</f>
        <v>3-5 Years</v>
      </c>
      <c r="U1465" t="str" cm="1">
        <f t="array" ref="U1465">_xlfn.IFS(P1465&gt;60,"High Risk",P1465&gt;30,"Medium Risk",TRUE,"Low Risk")</f>
        <v>Low Risk</v>
      </c>
      <c r="V1465">
        <f t="shared" si="22"/>
        <v>2</v>
      </c>
    </row>
    <row r="1466" spans="1:22" hidden="1" x14ac:dyDescent="0.2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 s="2">
        <v>0</v>
      </c>
      <c r="H1466">
        <v>2</v>
      </c>
      <c r="I1466">
        <v>1</v>
      </c>
      <c r="J1466">
        <v>1</v>
      </c>
      <c r="K1466" s="1">
        <v>181610.6</v>
      </c>
      <c r="L1466">
        <v>0</v>
      </c>
      <c r="M1466">
        <v>2</v>
      </c>
      <c r="N1466">
        <v>2937</v>
      </c>
      <c r="O1466">
        <v>5</v>
      </c>
      <c r="P1466">
        <v>180</v>
      </c>
      <c r="Q1466">
        <v>1</v>
      </c>
      <c r="R1466">
        <v>5874</v>
      </c>
      <c r="S1466" t="str" cm="1">
        <f t="array" ref="S1466">_xlfn.IFS(E1469&lt;30,"18-29",E1469&lt;45,"30-44",TRUE,"45+")</f>
        <v>30-44</v>
      </c>
      <c r="T1466" t="str" cm="1">
        <f t="array" ref="T1466">_xlfn.IFS(F1466&lt;=2,"0-2 Years",F1466&lt;=5,"3-5 Years",F1466&lt;=8,"6-8 Years",TRUE,"9-10 Years")</f>
        <v>6-8 Years</v>
      </c>
      <c r="U1466" t="str" cm="1">
        <f t="array" ref="U1466">_xlfn.IFS(P1466&gt;60,"High Risk",P1466&gt;30,"Medium Risk",TRUE,"Low Risk")</f>
        <v>High Risk</v>
      </c>
      <c r="V1466">
        <f t="shared" si="22"/>
        <v>3</v>
      </c>
    </row>
    <row r="1467" spans="1:22" hidden="1" x14ac:dyDescent="0.2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 s="2">
        <v>63763.49</v>
      </c>
      <c r="H1467">
        <v>1</v>
      </c>
      <c r="I1467">
        <v>1</v>
      </c>
      <c r="J1467">
        <v>0</v>
      </c>
      <c r="K1467" s="1">
        <v>156593.09</v>
      </c>
      <c r="L1467">
        <v>0</v>
      </c>
      <c r="M1467">
        <v>21</v>
      </c>
      <c r="N1467">
        <v>1724</v>
      </c>
      <c r="O1467">
        <v>9</v>
      </c>
      <c r="P1467">
        <v>110</v>
      </c>
      <c r="Q1467">
        <v>0.42857142857142855</v>
      </c>
      <c r="R1467">
        <v>36204</v>
      </c>
      <c r="S1467" t="str" cm="1">
        <f t="array" ref="S1467">_xlfn.IFS(E1470&lt;30,"18-29",E1470&lt;45,"30-44",TRUE,"45+")</f>
        <v>45+</v>
      </c>
      <c r="T1467" t="str" cm="1">
        <f t="array" ref="T1467">_xlfn.IFS(F1467&lt;=2,"0-2 Years",F1467&lt;=5,"3-5 Years",F1467&lt;=8,"6-8 Years",TRUE,"9-10 Years")</f>
        <v>3-5 Years</v>
      </c>
      <c r="U1467" t="str" cm="1">
        <f t="array" ref="U1467">_xlfn.IFS(P1467&gt;60,"High Risk",P1467&gt;30,"Medium Risk",TRUE,"Low Risk")</f>
        <v>High Risk</v>
      </c>
      <c r="V1467">
        <f t="shared" si="22"/>
        <v>5</v>
      </c>
    </row>
    <row r="1468" spans="1:22" hidden="1" x14ac:dyDescent="0.2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 s="2">
        <v>169988.35</v>
      </c>
      <c r="H1468">
        <v>1</v>
      </c>
      <c r="I1468">
        <v>1</v>
      </c>
      <c r="J1468">
        <v>0</v>
      </c>
      <c r="K1468" s="1">
        <v>4272</v>
      </c>
      <c r="L1468">
        <v>0</v>
      </c>
      <c r="M1468">
        <v>2</v>
      </c>
      <c r="N1468">
        <v>1484</v>
      </c>
      <c r="O1468">
        <v>10</v>
      </c>
      <c r="P1468">
        <v>53</v>
      </c>
      <c r="Q1468">
        <v>1</v>
      </c>
      <c r="R1468">
        <v>2968</v>
      </c>
      <c r="S1468" t="str" cm="1">
        <f t="array" ref="S1468">_xlfn.IFS(E1471&lt;30,"18-29",E1471&lt;45,"30-44",TRUE,"45+")</f>
        <v>45+</v>
      </c>
      <c r="T1468" t="str" cm="1">
        <f t="array" ref="T1468">_xlfn.IFS(F1468&lt;=2,"0-2 Years",F1468&lt;=5,"3-5 Years",F1468&lt;=8,"6-8 Years",TRUE,"9-10 Years")</f>
        <v>6-8 Years</v>
      </c>
      <c r="U1468" t="str" cm="1">
        <f t="array" ref="U1468">_xlfn.IFS(P1468&gt;60,"High Risk",P1468&gt;30,"Medium Risk",TRUE,"Low Risk")</f>
        <v>Medium Risk</v>
      </c>
      <c r="V1468">
        <f t="shared" si="22"/>
        <v>5</v>
      </c>
    </row>
    <row r="1469" spans="1:22" hidden="1" x14ac:dyDescent="0.2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 s="2">
        <v>180303.24</v>
      </c>
      <c r="H1469">
        <v>2</v>
      </c>
      <c r="I1469">
        <v>1</v>
      </c>
      <c r="J1469">
        <v>0</v>
      </c>
      <c r="K1469" s="1">
        <v>163587.9</v>
      </c>
      <c r="L1469">
        <v>0</v>
      </c>
      <c r="M1469">
        <v>4</v>
      </c>
      <c r="N1469">
        <v>297</v>
      </c>
      <c r="O1469">
        <v>3</v>
      </c>
      <c r="P1469">
        <v>101</v>
      </c>
      <c r="Q1469">
        <v>0.75</v>
      </c>
      <c r="R1469">
        <v>1188</v>
      </c>
      <c r="S1469" t="str" cm="1">
        <f t="array" ref="S1469">_xlfn.IFS(E1472&lt;30,"18-29",E1472&lt;45,"30-44",TRUE,"45+")</f>
        <v>30-44</v>
      </c>
      <c r="T1469" t="str" cm="1">
        <f t="array" ref="T1469">_xlfn.IFS(F1469&lt;=2,"0-2 Years",F1469&lt;=5,"3-5 Years",F1469&lt;=8,"6-8 Years",TRUE,"9-10 Years")</f>
        <v>0-2 Years</v>
      </c>
      <c r="U1469" t="str" cm="1">
        <f t="array" ref="U1469">_xlfn.IFS(P1469&gt;60,"High Risk",P1469&gt;30,"Medium Risk",TRUE,"Low Risk")</f>
        <v>High Risk</v>
      </c>
      <c r="V1469">
        <f t="shared" si="22"/>
        <v>4</v>
      </c>
    </row>
    <row r="1470" spans="1:22" x14ac:dyDescent="0.2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 s="2">
        <v>0</v>
      </c>
      <c r="H1470">
        <v>1</v>
      </c>
      <c r="I1470">
        <v>1</v>
      </c>
      <c r="J1470">
        <v>0</v>
      </c>
      <c r="K1470" s="1">
        <v>175843.68</v>
      </c>
      <c r="L1470">
        <v>1</v>
      </c>
      <c r="M1470">
        <v>1</v>
      </c>
      <c r="N1470">
        <v>1170</v>
      </c>
      <c r="O1470">
        <v>10</v>
      </c>
      <c r="P1470">
        <v>108</v>
      </c>
      <c r="Q1470">
        <v>1</v>
      </c>
      <c r="R1470">
        <v>1170</v>
      </c>
      <c r="S1470" t="str" cm="1">
        <f t="array" ref="S1470">_xlfn.IFS(E1473&lt;30,"18-29",E1473&lt;45,"30-44",TRUE,"45+")</f>
        <v>45+</v>
      </c>
      <c r="T1470" t="str" cm="1">
        <f t="array" ref="T1470">_xlfn.IFS(F1470&lt;=2,"0-2 Years",F1470&lt;=5,"3-5 Years",F1470&lt;=8,"6-8 Years",TRUE,"9-10 Years")</f>
        <v>3-5 Years</v>
      </c>
      <c r="U1470" t="str" cm="1">
        <f t="array" ref="U1470">_xlfn.IFS(P1470&gt;60,"High Risk",P1470&gt;30,"Medium Risk",TRUE,"Low Risk")</f>
        <v>High Risk</v>
      </c>
      <c r="V1470">
        <f t="shared" si="22"/>
        <v>9</v>
      </c>
    </row>
    <row r="1471" spans="1:22" hidden="1" x14ac:dyDescent="0.2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 s="2">
        <v>120656.86</v>
      </c>
      <c r="H1471">
        <v>4</v>
      </c>
      <c r="I1471">
        <v>0</v>
      </c>
      <c r="J1471">
        <v>0</v>
      </c>
      <c r="K1471" s="1">
        <v>166164.29999999999</v>
      </c>
      <c r="L1471">
        <v>1</v>
      </c>
      <c r="M1471">
        <v>23</v>
      </c>
      <c r="N1471">
        <v>4679</v>
      </c>
      <c r="O1471">
        <v>7</v>
      </c>
      <c r="P1471">
        <v>83</v>
      </c>
      <c r="Q1471">
        <v>0.30434782608695654</v>
      </c>
      <c r="R1471">
        <v>107617</v>
      </c>
      <c r="S1471" t="str" cm="1">
        <f t="array" ref="S1471">_xlfn.IFS(E1474&lt;30,"18-29",E1474&lt;45,"30-44",TRUE,"45+")</f>
        <v>18-29</v>
      </c>
      <c r="T1471" t="str" cm="1">
        <f t="array" ref="T1471">_xlfn.IFS(F1471&lt;=2,"0-2 Years",F1471&lt;=5,"3-5 Years",F1471&lt;=8,"6-8 Years",TRUE,"9-10 Years")</f>
        <v>0-2 Years</v>
      </c>
      <c r="U1471" t="str" cm="1">
        <f t="array" ref="U1471">_xlfn.IFS(P1471&gt;60,"High Risk",P1471&gt;30,"Medium Risk",TRUE,"Low Risk")</f>
        <v>High Risk</v>
      </c>
      <c r="V1471">
        <f t="shared" si="22"/>
        <v>5</v>
      </c>
    </row>
    <row r="1472" spans="1:22" hidden="1" x14ac:dyDescent="0.2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 s="2">
        <v>61592.14</v>
      </c>
      <c r="H1472">
        <v>2</v>
      </c>
      <c r="I1472">
        <v>1</v>
      </c>
      <c r="J1472">
        <v>1</v>
      </c>
      <c r="K1472" s="1">
        <v>61796.639999999999</v>
      </c>
      <c r="L1472">
        <v>0</v>
      </c>
      <c r="M1472">
        <v>5</v>
      </c>
      <c r="N1472">
        <v>1315</v>
      </c>
      <c r="O1472">
        <v>5</v>
      </c>
      <c r="P1472">
        <v>127</v>
      </c>
      <c r="Q1472">
        <v>1</v>
      </c>
      <c r="R1472">
        <v>6575</v>
      </c>
      <c r="S1472" t="str" cm="1">
        <f t="array" ref="S1472">_xlfn.IFS(E1475&lt;30,"18-29",E1475&lt;45,"30-44",TRUE,"45+")</f>
        <v>30-44</v>
      </c>
      <c r="T1472" t="str" cm="1">
        <f t="array" ref="T1472">_xlfn.IFS(F1472&lt;=2,"0-2 Years",F1472&lt;=5,"3-5 Years",F1472&lt;=8,"6-8 Years",TRUE,"9-10 Years")</f>
        <v>0-2 Years</v>
      </c>
      <c r="U1472" t="str" cm="1">
        <f t="array" ref="U1472">_xlfn.IFS(P1472&gt;60,"High Risk",P1472&gt;30,"Medium Risk",TRUE,"Low Risk")</f>
        <v>High Risk</v>
      </c>
      <c r="V1472">
        <f t="shared" si="22"/>
        <v>1</v>
      </c>
    </row>
    <row r="1473" spans="1:22" hidden="1" x14ac:dyDescent="0.2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 s="2">
        <v>164701.68</v>
      </c>
      <c r="H1473">
        <v>1</v>
      </c>
      <c r="I1473">
        <v>1</v>
      </c>
      <c r="J1473">
        <v>1</v>
      </c>
      <c r="K1473" s="1">
        <v>21439.49</v>
      </c>
      <c r="L1473">
        <v>0</v>
      </c>
      <c r="M1473">
        <v>17</v>
      </c>
      <c r="N1473">
        <v>427</v>
      </c>
      <c r="O1473">
        <v>10</v>
      </c>
      <c r="P1473">
        <v>150</v>
      </c>
      <c r="Q1473">
        <v>0.58823529411764708</v>
      </c>
      <c r="R1473">
        <v>7259</v>
      </c>
      <c r="S1473" t="str" cm="1">
        <f t="array" ref="S1473">_xlfn.IFS(E1476&lt;30,"18-29",E1476&lt;45,"30-44",TRUE,"45+")</f>
        <v>30-44</v>
      </c>
      <c r="T1473" t="str" cm="1">
        <f t="array" ref="T1473">_xlfn.IFS(F1473&lt;=2,"0-2 Years",F1473&lt;=5,"3-5 Years",F1473&lt;=8,"6-8 Years",TRUE,"9-10 Years")</f>
        <v>3-5 Years</v>
      </c>
      <c r="U1473" t="str" cm="1">
        <f t="array" ref="U1473">_xlfn.IFS(P1473&gt;60,"High Risk",P1473&gt;30,"Medium Risk",TRUE,"Low Risk")</f>
        <v>High Risk</v>
      </c>
      <c r="V1473">
        <f t="shared" si="22"/>
        <v>3</v>
      </c>
    </row>
    <row r="1474" spans="1:22" hidden="1" x14ac:dyDescent="0.2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 s="2">
        <v>80780.160000000003</v>
      </c>
      <c r="H1474">
        <v>1</v>
      </c>
      <c r="I1474">
        <v>1</v>
      </c>
      <c r="J1474">
        <v>1</v>
      </c>
      <c r="K1474" s="1">
        <v>19225.849999999999</v>
      </c>
      <c r="L1474">
        <v>0</v>
      </c>
      <c r="M1474">
        <v>19</v>
      </c>
      <c r="N1474">
        <v>700</v>
      </c>
      <c r="O1474">
        <v>8</v>
      </c>
      <c r="P1474">
        <v>91</v>
      </c>
      <c r="Q1474">
        <v>0.42105263157894735</v>
      </c>
      <c r="R1474">
        <v>13300</v>
      </c>
      <c r="S1474" t="str" cm="1">
        <f t="array" ref="S1474">_xlfn.IFS(E1477&lt;30,"18-29",E1477&lt;45,"30-44",TRUE,"45+")</f>
        <v>18-29</v>
      </c>
      <c r="T1474" t="str" cm="1">
        <f t="array" ref="T1474">_xlfn.IFS(F1474&lt;=2,"0-2 Years",F1474&lt;=5,"3-5 Years",F1474&lt;=8,"6-8 Years",TRUE,"9-10 Years")</f>
        <v>0-2 Years</v>
      </c>
      <c r="U1474" t="str" cm="1">
        <f t="array" ref="U1474">_xlfn.IFS(P1474&gt;60,"High Risk",P1474&gt;30,"Medium Risk",TRUE,"Low Risk")</f>
        <v>High Risk</v>
      </c>
      <c r="V1474">
        <f t="shared" si="22"/>
        <v>3</v>
      </c>
    </row>
    <row r="1475" spans="1:22" x14ac:dyDescent="0.2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 s="2">
        <v>0</v>
      </c>
      <c r="H1475">
        <v>2</v>
      </c>
      <c r="I1475">
        <v>0</v>
      </c>
      <c r="J1475">
        <v>0</v>
      </c>
      <c r="K1475" s="1">
        <v>132547.01999999999</v>
      </c>
      <c r="L1475">
        <v>0</v>
      </c>
      <c r="M1475">
        <v>12</v>
      </c>
      <c r="N1475">
        <v>3468</v>
      </c>
      <c r="O1475">
        <v>3</v>
      </c>
      <c r="P1475">
        <v>180</v>
      </c>
      <c r="Q1475">
        <v>0.25</v>
      </c>
      <c r="R1475">
        <v>41616</v>
      </c>
      <c r="S1475" t="str" cm="1">
        <f t="array" ref="S1475">_xlfn.IFS(E1478&lt;30,"18-29",E1478&lt;45,"30-44",TRUE,"45+")</f>
        <v>18-29</v>
      </c>
      <c r="T1475" t="str" cm="1">
        <f t="array" ref="T1475">_xlfn.IFS(F1475&lt;=2,"0-2 Years",F1475&lt;=5,"3-5 Years",F1475&lt;=8,"6-8 Years",TRUE,"9-10 Years")</f>
        <v>6-8 Years</v>
      </c>
      <c r="U1475" t="str" cm="1">
        <f t="array" ref="U1475">_xlfn.IFS(P1475&gt;60,"High Risk",P1475&gt;30,"Medium Risk",TRUE,"Low Risk")</f>
        <v>High Risk</v>
      </c>
      <c r="V1475">
        <f t="shared" ref="V1475:V1538" si="23">IF(J1475=0,3,0)+IF(G1475=0,3,0)+IF(H1475=1,2,0)+IF(E1475&gt;45,1,0)+IF(F1475&lt;3,1,0)</f>
        <v>6</v>
      </c>
    </row>
    <row r="1476" spans="1:22" hidden="1" x14ac:dyDescent="0.2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 s="2">
        <v>154221.37</v>
      </c>
      <c r="H1476">
        <v>2</v>
      </c>
      <c r="I1476">
        <v>0</v>
      </c>
      <c r="J1476">
        <v>1</v>
      </c>
      <c r="K1476" s="1">
        <v>62688.55</v>
      </c>
      <c r="L1476">
        <v>0</v>
      </c>
      <c r="M1476">
        <v>19</v>
      </c>
      <c r="N1476">
        <v>3945</v>
      </c>
      <c r="O1476">
        <v>1</v>
      </c>
      <c r="P1476">
        <v>153</v>
      </c>
      <c r="Q1476">
        <v>5.2631578947368418E-2</v>
      </c>
      <c r="R1476">
        <v>74955</v>
      </c>
      <c r="S1476" t="str" cm="1">
        <f t="array" ref="S1476">_xlfn.IFS(E1479&lt;30,"18-29",E1479&lt;45,"30-44",TRUE,"45+")</f>
        <v>30-44</v>
      </c>
      <c r="T1476" t="str" cm="1">
        <f t="array" ref="T1476">_xlfn.IFS(F1476&lt;=2,"0-2 Years",F1476&lt;=5,"3-5 Years",F1476&lt;=8,"6-8 Years",TRUE,"9-10 Years")</f>
        <v>6-8 Years</v>
      </c>
      <c r="U1476" t="str" cm="1">
        <f t="array" ref="U1476">_xlfn.IFS(P1476&gt;60,"High Risk",P1476&gt;30,"Medium Risk",TRUE,"Low Risk")</f>
        <v>High Risk</v>
      </c>
      <c r="V1476">
        <f t="shared" si="23"/>
        <v>0</v>
      </c>
    </row>
    <row r="1477" spans="1:22" x14ac:dyDescent="0.2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 s="2">
        <v>0</v>
      </c>
      <c r="H1477">
        <v>1</v>
      </c>
      <c r="I1477">
        <v>1</v>
      </c>
      <c r="J1477">
        <v>0</v>
      </c>
      <c r="K1477" s="1">
        <v>21760.959999999999</v>
      </c>
      <c r="L1477">
        <v>0</v>
      </c>
      <c r="M1477">
        <v>3</v>
      </c>
      <c r="N1477">
        <v>3285</v>
      </c>
      <c r="O1477">
        <v>10</v>
      </c>
      <c r="P1477">
        <v>155</v>
      </c>
      <c r="Q1477">
        <v>1</v>
      </c>
      <c r="R1477">
        <v>9855</v>
      </c>
      <c r="S1477" t="str" cm="1">
        <f t="array" ref="S1477">_xlfn.IFS(E1480&lt;30,"18-29",E1480&lt;45,"30-44",TRUE,"45+")</f>
        <v>45+</v>
      </c>
      <c r="T1477" t="str" cm="1">
        <f t="array" ref="T1477">_xlfn.IFS(F1477&lt;=2,"0-2 Years",F1477&lt;=5,"3-5 Years",F1477&lt;=8,"6-8 Years",TRUE,"9-10 Years")</f>
        <v>6-8 Years</v>
      </c>
      <c r="U1477" t="str" cm="1">
        <f t="array" ref="U1477">_xlfn.IFS(P1477&gt;60,"High Risk",P1477&gt;30,"Medium Risk",TRUE,"Low Risk")</f>
        <v>High Risk</v>
      </c>
      <c r="V1477">
        <f t="shared" si="23"/>
        <v>8</v>
      </c>
    </row>
    <row r="1478" spans="1:22" hidden="1" x14ac:dyDescent="0.2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 s="2">
        <v>101641.14</v>
      </c>
      <c r="H1478">
        <v>2</v>
      </c>
      <c r="I1478">
        <v>0</v>
      </c>
      <c r="J1478">
        <v>1</v>
      </c>
      <c r="K1478" s="1">
        <v>154460.68</v>
      </c>
      <c r="L1478">
        <v>0</v>
      </c>
      <c r="M1478">
        <v>21</v>
      </c>
      <c r="N1478">
        <v>1346</v>
      </c>
      <c r="O1478">
        <v>4</v>
      </c>
      <c r="P1478">
        <v>48</v>
      </c>
      <c r="Q1478">
        <v>0.19047619047619047</v>
      </c>
      <c r="R1478">
        <v>28266</v>
      </c>
      <c r="S1478" t="str" cm="1">
        <f t="array" ref="S1478">_xlfn.IFS(E1481&lt;30,"18-29",E1481&lt;45,"30-44",TRUE,"45+")</f>
        <v>30-44</v>
      </c>
      <c r="T1478" t="str" cm="1">
        <f t="array" ref="T1478">_xlfn.IFS(F1478&lt;=2,"0-2 Years",F1478&lt;=5,"3-5 Years",F1478&lt;=8,"6-8 Years",TRUE,"9-10 Years")</f>
        <v>3-5 Years</v>
      </c>
      <c r="U1478" t="str" cm="1">
        <f t="array" ref="U1478">_xlfn.IFS(P1478&gt;60,"High Risk",P1478&gt;30,"Medium Risk",TRUE,"Low Risk")</f>
        <v>Medium Risk</v>
      </c>
      <c r="V1478">
        <f t="shared" si="23"/>
        <v>0</v>
      </c>
    </row>
    <row r="1479" spans="1:22" x14ac:dyDescent="0.2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 s="2">
        <v>0</v>
      </c>
      <c r="H1479">
        <v>1</v>
      </c>
      <c r="I1479">
        <v>0</v>
      </c>
      <c r="J1479">
        <v>1</v>
      </c>
      <c r="K1479" s="1">
        <v>8065</v>
      </c>
      <c r="L1479">
        <v>0</v>
      </c>
      <c r="M1479">
        <v>28</v>
      </c>
      <c r="N1479">
        <v>3170</v>
      </c>
      <c r="O1479">
        <v>8</v>
      </c>
      <c r="P1479">
        <v>71</v>
      </c>
      <c r="Q1479">
        <v>0.2857142857142857</v>
      </c>
      <c r="R1479">
        <v>88760</v>
      </c>
      <c r="S1479" t="str" cm="1">
        <f t="array" ref="S1479">_xlfn.IFS(E1482&lt;30,"18-29",E1482&lt;45,"30-44",TRUE,"45+")</f>
        <v>30-44</v>
      </c>
      <c r="T1479" t="str" cm="1">
        <f t="array" ref="T1479">_xlfn.IFS(F1479&lt;=2,"0-2 Years",F1479&lt;=5,"3-5 Years",F1479&lt;=8,"6-8 Years",TRUE,"9-10 Years")</f>
        <v>0-2 Years</v>
      </c>
      <c r="U1479" t="str" cm="1">
        <f t="array" ref="U1479">_xlfn.IFS(P1479&gt;60,"High Risk",P1479&gt;30,"Medium Risk",TRUE,"Low Risk")</f>
        <v>High Risk</v>
      </c>
      <c r="V1479">
        <f t="shared" si="23"/>
        <v>6</v>
      </c>
    </row>
    <row r="1480" spans="1:22" hidden="1" x14ac:dyDescent="0.2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 s="2">
        <v>92786.66</v>
      </c>
      <c r="H1480">
        <v>1</v>
      </c>
      <c r="I1480">
        <v>1</v>
      </c>
      <c r="J1480">
        <v>0</v>
      </c>
      <c r="K1480" s="1">
        <v>173365.9</v>
      </c>
      <c r="L1480">
        <v>1</v>
      </c>
      <c r="M1480">
        <v>5</v>
      </c>
      <c r="N1480">
        <v>2414</v>
      </c>
      <c r="O1480">
        <v>1</v>
      </c>
      <c r="P1480">
        <v>1</v>
      </c>
      <c r="Q1480">
        <v>0.2</v>
      </c>
      <c r="R1480">
        <v>12070</v>
      </c>
      <c r="S1480" t="str" cm="1">
        <f t="array" ref="S1480">_xlfn.IFS(E1483&lt;30,"18-29",E1483&lt;45,"30-44",TRUE,"45+")</f>
        <v>30-44</v>
      </c>
      <c r="T1480" t="str" cm="1">
        <f t="array" ref="T1480">_xlfn.IFS(F1480&lt;=2,"0-2 Years",F1480&lt;=5,"3-5 Years",F1480&lt;=8,"6-8 Years",TRUE,"9-10 Years")</f>
        <v>3-5 Years</v>
      </c>
      <c r="U1480" t="str" cm="1">
        <f t="array" ref="U1480">_xlfn.IFS(P1480&gt;60,"High Risk",P1480&gt;30,"Medium Risk",TRUE,"Low Risk")</f>
        <v>Low Risk</v>
      </c>
      <c r="V1480">
        <f t="shared" si="23"/>
        <v>5</v>
      </c>
    </row>
    <row r="1481" spans="1:22" hidden="1" x14ac:dyDescent="0.2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 s="2">
        <v>131081.66</v>
      </c>
      <c r="H1481">
        <v>2</v>
      </c>
      <c r="I1481">
        <v>1</v>
      </c>
      <c r="J1481">
        <v>1</v>
      </c>
      <c r="K1481" s="1">
        <v>69428.789999999994</v>
      </c>
      <c r="L1481">
        <v>0</v>
      </c>
      <c r="M1481">
        <v>27</v>
      </c>
      <c r="N1481">
        <v>3851</v>
      </c>
      <c r="O1481">
        <v>0</v>
      </c>
      <c r="P1481">
        <v>62</v>
      </c>
      <c r="Q1481">
        <v>0</v>
      </c>
      <c r="R1481">
        <v>103977</v>
      </c>
      <c r="S1481" t="str" cm="1">
        <f t="array" ref="S1481">_xlfn.IFS(E1484&lt;30,"18-29",E1484&lt;45,"30-44",TRUE,"45+")</f>
        <v>18-29</v>
      </c>
      <c r="T1481" t="str" cm="1">
        <f t="array" ref="T1481">_xlfn.IFS(F1481&lt;=2,"0-2 Years",F1481&lt;=5,"3-5 Years",F1481&lt;=8,"6-8 Years",TRUE,"9-10 Years")</f>
        <v>6-8 Years</v>
      </c>
      <c r="U1481" t="str" cm="1">
        <f t="array" ref="U1481">_xlfn.IFS(P1481&gt;60,"High Risk",P1481&gt;30,"Medium Risk",TRUE,"Low Risk")</f>
        <v>High Risk</v>
      </c>
      <c r="V1481">
        <f t="shared" si="23"/>
        <v>0</v>
      </c>
    </row>
    <row r="1482" spans="1:22" hidden="1" x14ac:dyDescent="0.2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 s="2">
        <v>98014.74</v>
      </c>
      <c r="H1482">
        <v>1</v>
      </c>
      <c r="I1482">
        <v>1</v>
      </c>
      <c r="J1482">
        <v>1</v>
      </c>
      <c r="K1482" s="1">
        <v>12757.14</v>
      </c>
      <c r="L1482">
        <v>0</v>
      </c>
      <c r="M1482">
        <v>3</v>
      </c>
      <c r="N1482">
        <v>4114</v>
      </c>
      <c r="O1482">
        <v>1</v>
      </c>
      <c r="P1482">
        <v>43</v>
      </c>
      <c r="Q1482">
        <v>0.33333333333333331</v>
      </c>
      <c r="R1482">
        <v>12342</v>
      </c>
      <c r="S1482" t="str" cm="1">
        <f t="array" ref="S1482">_xlfn.IFS(E1485&lt;30,"18-29",E1485&lt;45,"30-44",TRUE,"45+")</f>
        <v>30-44</v>
      </c>
      <c r="T1482" t="str" cm="1">
        <f t="array" ref="T1482">_xlfn.IFS(F1482&lt;=2,"0-2 Years",F1482&lt;=5,"3-5 Years",F1482&lt;=8,"6-8 Years",TRUE,"9-10 Years")</f>
        <v>3-5 Years</v>
      </c>
      <c r="U1482" t="str" cm="1">
        <f t="array" ref="U1482">_xlfn.IFS(P1482&gt;60,"High Risk",P1482&gt;30,"Medium Risk",TRUE,"Low Risk")</f>
        <v>Medium Risk</v>
      </c>
      <c r="V1482">
        <f t="shared" si="23"/>
        <v>2</v>
      </c>
    </row>
    <row r="1483" spans="1:22" x14ac:dyDescent="0.2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 s="2">
        <v>0</v>
      </c>
      <c r="H1483">
        <v>2</v>
      </c>
      <c r="I1483">
        <v>1</v>
      </c>
      <c r="J1483">
        <v>0</v>
      </c>
      <c r="K1483" s="1">
        <v>180426.2</v>
      </c>
      <c r="L1483">
        <v>0</v>
      </c>
      <c r="M1483">
        <v>29</v>
      </c>
      <c r="N1483">
        <v>3156</v>
      </c>
      <c r="O1483">
        <v>9</v>
      </c>
      <c r="P1483">
        <v>94</v>
      </c>
      <c r="Q1483">
        <v>0.31034482758620691</v>
      </c>
      <c r="R1483">
        <v>91524</v>
      </c>
      <c r="S1483" t="str" cm="1">
        <f t="array" ref="S1483">_xlfn.IFS(E1486&lt;30,"18-29",E1486&lt;45,"30-44",TRUE,"45+")</f>
        <v>18-29</v>
      </c>
      <c r="T1483" t="str" cm="1">
        <f t="array" ref="T1483">_xlfn.IFS(F1483&lt;=2,"0-2 Years",F1483&lt;=5,"3-5 Years",F1483&lt;=8,"6-8 Years",TRUE,"9-10 Years")</f>
        <v>6-8 Years</v>
      </c>
      <c r="U1483" t="str" cm="1">
        <f t="array" ref="U1483">_xlfn.IFS(P1483&gt;60,"High Risk",P1483&gt;30,"Medium Risk",TRUE,"Low Risk")</f>
        <v>High Risk</v>
      </c>
      <c r="V1483">
        <f t="shared" si="23"/>
        <v>6</v>
      </c>
    </row>
    <row r="1484" spans="1:22" hidden="1" x14ac:dyDescent="0.2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 s="2">
        <v>97460.1</v>
      </c>
      <c r="H1484">
        <v>1</v>
      </c>
      <c r="I1484">
        <v>1</v>
      </c>
      <c r="J1484">
        <v>1</v>
      </c>
      <c r="K1484" s="1">
        <v>43093.67</v>
      </c>
      <c r="L1484">
        <v>0</v>
      </c>
      <c r="M1484">
        <v>5</v>
      </c>
      <c r="N1484">
        <v>1049</v>
      </c>
      <c r="O1484">
        <v>7</v>
      </c>
      <c r="P1484">
        <v>170</v>
      </c>
      <c r="Q1484">
        <v>1</v>
      </c>
      <c r="R1484">
        <v>5245</v>
      </c>
      <c r="S1484" t="str" cm="1">
        <f t="array" ref="S1484">_xlfn.IFS(E1487&lt;30,"18-29",E1487&lt;45,"30-44",TRUE,"45+")</f>
        <v>45+</v>
      </c>
      <c r="T1484" t="str" cm="1">
        <f t="array" ref="T1484">_xlfn.IFS(F1484&lt;=2,"0-2 Years",F1484&lt;=5,"3-5 Years",F1484&lt;=8,"6-8 Years",TRUE,"9-10 Years")</f>
        <v>6-8 Years</v>
      </c>
      <c r="U1484" t="str" cm="1">
        <f t="array" ref="U1484">_xlfn.IFS(P1484&gt;60,"High Risk",P1484&gt;30,"Medium Risk",TRUE,"Low Risk")</f>
        <v>High Risk</v>
      </c>
      <c r="V1484">
        <f t="shared" si="23"/>
        <v>2</v>
      </c>
    </row>
    <row r="1485" spans="1:22" hidden="1" x14ac:dyDescent="0.2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 s="2">
        <v>104077.19</v>
      </c>
      <c r="H1485">
        <v>2</v>
      </c>
      <c r="I1485">
        <v>0</v>
      </c>
      <c r="J1485">
        <v>1</v>
      </c>
      <c r="K1485" s="1">
        <v>68594</v>
      </c>
      <c r="L1485">
        <v>0</v>
      </c>
      <c r="M1485">
        <v>24</v>
      </c>
      <c r="N1485">
        <v>2130</v>
      </c>
      <c r="O1485">
        <v>1</v>
      </c>
      <c r="P1485">
        <v>164</v>
      </c>
      <c r="Q1485">
        <v>4.1666666666666664E-2</v>
      </c>
      <c r="R1485">
        <v>51120</v>
      </c>
      <c r="S1485" t="str" cm="1">
        <f t="array" ref="S1485">_xlfn.IFS(E1488&lt;30,"18-29",E1488&lt;45,"30-44",TRUE,"45+")</f>
        <v>30-44</v>
      </c>
      <c r="T1485" t="str" cm="1">
        <f t="array" ref="T1485">_xlfn.IFS(F1485&lt;=2,"0-2 Years",F1485&lt;=5,"3-5 Years",F1485&lt;=8,"6-8 Years",TRUE,"9-10 Years")</f>
        <v>0-2 Years</v>
      </c>
      <c r="U1485" t="str" cm="1">
        <f t="array" ref="U1485">_xlfn.IFS(P1485&gt;60,"High Risk",P1485&gt;30,"Medium Risk",TRUE,"Low Risk")</f>
        <v>High Risk</v>
      </c>
      <c r="V1485">
        <f t="shared" si="23"/>
        <v>1</v>
      </c>
    </row>
    <row r="1486" spans="1:22" hidden="1" x14ac:dyDescent="0.2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 s="2">
        <v>0</v>
      </c>
      <c r="H1486">
        <v>2</v>
      </c>
      <c r="I1486">
        <v>1</v>
      </c>
      <c r="J1486">
        <v>1</v>
      </c>
      <c r="K1486" s="1">
        <v>197996.65</v>
      </c>
      <c r="L1486">
        <v>0</v>
      </c>
      <c r="M1486">
        <v>7</v>
      </c>
      <c r="N1486">
        <v>978</v>
      </c>
      <c r="O1486">
        <v>1</v>
      </c>
      <c r="P1486">
        <v>22</v>
      </c>
      <c r="Q1486">
        <v>0.14285714285714285</v>
      </c>
      <c r="R1486">
        <v>6846</v>
      </c>
      <c r="S1486" t="str" cm="1">
        <f t="array" ref="S1486">_xlfn.IFS(E1489&lt;30,"18-29",E1489&lt;45,"30-44",TRUE,"45+")</f>
        <v>45+</v>
      </c>
      <c r="T1486" t="str" cm="1">
        <f t="array" ref="T1486">_xlfn.IFS(F1486&lt;=2,"0-2 Years",F1486&lt;=5,"3-5 Years",F1486&lt;=8,"6-8 Years",TRUE,"9-10 Years")</f>
        <v>0-2 Years</v>
      </c>
      <c r="U1486" t="str" cm="1">
        <f t="array" ref="U1486">_xlfn.IFS(P1486&gt;60,"High Risk",P1486&gt;30,"Medium Risk",TRUE,"Low Risk")</f>
        <v>Low Risk</v>
      </c>
      <c r="V1486">
        <f t="shared" si="23"/>
        <v>4</v>
      </c>
    </row>
    <row r="1487" spans="1:22" x14ac:dyDescent="0.2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 s="2">
        <v>0</v>
      </c>
      <c r="H1487">
        <v>2</v>
      </c>
      <c r="I1487">
        <v>0</v>
      </c>
      <c r="J1487">
        <v>0</v>
      </c>
      <c r="K1487" s="1">
        <v>122953</v>
      </c>
      <c r="L1487">
        <v>1</v>
      </c>
      <c r="M1487">
        <v>10</v>
      </c>
      <c r="N1487">
        <v>1168</v>
      </c>
      <c r="O1487">
        <v>10</v>
      </c>
      <c r="P1487">
        <v>13</v>
      </c>
      <c r="Q1487">
        <v>1</v>
      </c>
      <c r="R1487">
        <v>11680</v>
      </c>
      <c r="S1487" t="str" cm="1">
        <f t="array" ref="S1487">_xlfn.IFS(E1490&lt;30,"18-29",E1490&lt;45,"30-44",TRUE,"45+")</f>
        <v>30-44</v>
      </c>
      <c r="T1487" t="str" cm="1">
        <f t="array" ref="T1487">_xlfn.IFS(F1487&lt;=2,"0-2 Years",F1487&lt;=5,"3-5 Years",F1487&lt;=8,"6-8 Years",TRUE,"9-10 Years")</f>
        <v>9-10 Years</v>
      </c>
      <c r="U1487" t="str" cm="1">
        <f t="array" ref="U1487">_xlfn.IFS(P1487&gt;60,"High Risk",P1487&gt;30,"Medium Risk",TRUE,"Low Risk")</f>
        <v>Low Risk</v>
      </c>
      <c r="V1487">
        <f t="shared" si="23"/>
        <v>7</v>
      </c>
    </row>
    <row r="1488" spans="1:22" hidden="1" x14ac:dyDescent="0.2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 s="2">
        <v>0</v>
      </c>
      <c r="H1488">
        <v>1</v>
      </c>
      <c r="I1488">
        <v>1</v>
      </c>
      <c r="J1488">
        <v>1</v>
      </c>
      <c r="K1488" s="1">
        <v>76821.240000000005</v>
      </c>
      <c r="L1488">
        <v>0</v>
      </c>
      <c r="M1488">
        <v>30</v>
      </c>
      <c r="N1488">
        <v>1202</v>
      </c>
      <c r="O1488">
        <v>1</v>
      </c>
      <c r="P1488">
        <v>170</v>
      </c>
      <c r="Q1488">
        <v>3.3333333333333333E-2</v>
      </c>
      <c r="R1488">
        <v>36060</v>
      </c>
      <c r="S1488" t="str" cm="1">
        <f t="array" ref="S1488">_xlfn.IFS(E1491&lt;30,"18-29",E1491&lt;45,"30-44",TRUE,"45+")</f>
        <v>30-44</v>
      </c>
      <c r="T1488" t="str" cm="1">
        <f t="array" ref="T1488">_xlfn.IFS(F1488&lt;=2,"0-2 Years",F1488&lt;=5,"3-5 Years",F1488&lt;=8,"6-8 Years",TRUE,"9-10 Years")</f>
        <v>3-5 Years</v>
      </c>
      <c r="U1488" t="str" cm="1">
        <f t="array" ref="U1488">_xlfn.IFS(P1488&gt;60,"High Risk",P1488&gt;30,"Medium Risk",TRUE,"Low Risk")</f>
        <v>High Risk</v>
      </c>
      <c r="V1488">
        <f t="shared" si="23"/>
        <v>5</v>
      </c>
    </row>
    <row r="1489" spans="1:22" hidden="1" x14ac:dyDescent="0.2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 s="2">
        <v>93656.95</v>
      </c>
      <c r="H1489">
        <v>1</v>
      </c>
      <c r="I1489">
        <v>0</v>
      </c>
      <c r="J1489">
        <v>1</v>
      </c>
      <c r="K1489" s="1">
        <v>141400.51</v>
      </c>
      <c r="L1489">
        <v>1</v>
      </c>
      <c r="M1489">
        <v>25</v>
      </c>
      <c r="N1489">
        <v>352</v>
      </c>
      <c r="O1489">
        <v>6</v>
      </c>
      <c r="P1489">
        <v>24</v>
      </c>
      <c r="Q1489">
        <v>0.24</v>
      </c>
      <c r="R1489">
        <v>8800</v>
      </c>
      <c r="S1489" t="str" cm="1">
        <f t="array" ref="S1489">_xlfn.IFS(E1492&lt;30,"18-29",E1492&lt;45,"30-44",TRUE,"45+")</f>
        <v>30-44</v>
      </c>
      <c r="T1489" t="str" cm="1">
        <f t="array" ref="T1489">_xlfn.IFS(F1489&lt;=2,"0-2 Years",F1489&lt;=5,"3-5 Years",F1489&lt;=8,"6-8 Years",TRUE,"9-10 Years")</f>
        <v>3-5 Years</v>
      </c>
      <c r="U1489" t="str" cm="1">
        <f t="array" ref="U1489">_xlfn.IFS(P1489&gt;60,"High Risk",P1489&gt;30,"Medium Risk",TRUE,"Low Risk")</f>
        <v>Low Risk</v>
      </c>
      <c r="V1489">
        <f t="shared" si="23"/>
        <v>3</v>
      </c>
    </row>
    <row r="1490" spans="1:22" hidden="1" x14ac:dyDescent="0.2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 s="2">
        <v>121345.88</v>
      </c>
      <c r="H1490">
        <v>4</v>
      </c>
      <c r="I1490">
        <v>1</v>
      </c>
      <c r="J1490">
        <v>0</v>
      </c>
      <c r="K1490" s="1">
        <v>41921.75</v>
      </c>
      <c r="L1490">
        <v>1</v>
      </c>
      <c r="M1490">
        <v>21</v>
      </c>
      <c r="N1490">
        <v>3404</v>
      </c>
      <c r="O1490">
        <v>5</v>
      </c>
      <c r="P1490">
        <v>179</v>
      </c>
      <c r="Q1490">
        <v>0.23809523809523808</v>
      </c>
      <c r="R1490">
        <v>71484</v>
      </c>
      <c r="S1490" t="str" cm="1">
        <f t="array" ref="S1490">_xlfn.IFS(E1493&lt;30,"18-29",E1493&lt;45,"30-44",TRUE,"45+")</f>
        <v>30-44</v>
      </c>
      <c r="T1490" t="str" cm="1">
        <f t="array" ref="T1490">_xlfn.IFS(F1490&lt;=2,"0-2 Years",F1490&lt;=5,"3-5 Years",F1490&lt;=8,"6-8 Years",TRUE,"9-10 Years")</f>
        <v>6-8 Years</v>
      </c>
      <c r="U1490" t="str" cm="1">
        <f t="array" ref="U1490">_xlfn.IFS(P1490&gt;60,"High Risk",P1490&gt;30,"Medium Risk",TRUE,"Low Risk")</f>
        <v>High Risk</v>
      </c>
      <c r="V1490">
        <f t="shared" si="23"/>
        <v>3</v>
      </c>
    </row>
    <row r="1491" spans="1:22" hidden="1" x14ac:dyDescent="0.2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 s="2">
        <v>141675.23000000001</v>
      </c>
      <c r="H1491">
        <v>1</v>
      </c>
      <c r="I1491">
        <v>0</v>
      </c>
      <c r="J1491">
        <v>1</v>
      </c>
      <c r="K1491" s="1">
        <v>175664.25</v>
      </c>
      <c r="L1491">
        <v>0</v>
      </c>
      <c r="M1491">
        <v>3</v>
      </c>
      <c r="N1491">
        <v>1193</v>
      </c>
      <c r="O1491">
        <v>6</v>
      </c>
      <c r="P1491">
        <v>7</v>
      </c>
      <c r="Q1491">
        <v>1</v>
      </c>
      <c r="R1491">
        <v>3579</v>
      </c>
      <c r="S1491" t="str" cm="1">
        <f t="array" ref="S1491">_xlfn.IFS(E1494&lt;30,"18-29",E1494&lt;45,"30-44",TRUE,"45+")</f>
        <v>45+</v>
      </c>
      <c r="T1491" t="str" cm="1">
        <f t="array" ref="T1491">_xlfn.IFS(F1491&lt;=2,"0-2 Years",F1491&lt;=5,"3-5 Years",F1491&lt;=8,"6-8 Years",TRUE,"9-10 Years")</f>
        <v>6-8 Years</v>
      </c>
      <c r="U1491" t="str" cm="1">
        <f t="array" ref="U1491">_xlfn.IFS(P1491&gt;60,"High Risk",P1491&gt;30,"Medium Risk",TRUE,"Low Risk")</f>
        <v>Low Risk</v>
      </c>
      <c r="V1491">
        <f t="shared" si="23"/>
        <v>2</v>
      </c>
    </row>
    <row r="1492" spans="1:22" x14ac:dyDescent="0.2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 s="2">
        <v>0</v>
      </c>
      <c r="H1492">
        <v>2</v>
      </c>
      <c r="I1492">
        <v>1</v>
      </c>
      <c r="J1492">
        <v>0</v>
      </c>
      <c r="K1492" s="1">
        <v>117916.63</v>
      </c>
      <c r="L1492">
        <v>0</v>
      </c>
      <c r="M1492">
        <v>27</v>
      </c>
      <c r="N1492">
        <v>4124</v>
      </c>
      <c r="O1492">
        <v>5</v>
      </c>
      <c r="P1492">
        <v>15</v>
      </c>
      <c r="Q1492">
        <v>0.18518518518518517</v>
      </c>
      <c r="R1492">
        <v>111348</v>
      </c>
      <c r="S1492" t="str" cm="1">
        <f t="array" ref="S1492">_xlfn.IFS(E1495&lt;30,"18-29",E1495&lt;45,"30-44",TRUE,"45+")</f>
        <v>30-44</v>
      </c>
      <c r="T1492" t="str" cm="1">
        <f t="array" ref="T1492">_xlfn.IFS(F1492&lt;=2,"0-2 Years",F1492&lt;=5,"3-5 Years",F1492&lt;=8,"6-8 Years",TRUE,"9-10 Years")</f>
        <v>6-8 Years</v>
      </c>
      <c r="U1492" t="str" cm="1">
        <f t="array" ref="U1492">_xlfn.IFS(P1492&gt;60,"High Risk",P1492&gt;30,"Medium Risk",TRUE,"Low Risk")</f>
        <v>Low Risk</v>
      </c>
      <c r="V1492">
        <f t="shared" si="23"/>
        <v>6</v>
      </c>
    </row>
    <row r="1493" spans="1:22" hidden="1" x14ac:dyDescent="0.2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 s="2">
        <v>102365.49</v>
      </c>
      <c r="H1493">
        <v>1</v>
      </c>
      <c r="I1493">
        <v>1</v>
      </c>
      <c r="J1493">
        <v>0</v>
      </c>
      <c r="K1493" s="1">
        <v>194690.77</v>
      </c>
      <c r="L1493">
        <v>1</v>
      </c>
      <c r="M1493">
        <v>3</v>
      </c>
      <c r="N1493">
        <v>1515</v>
      </c>
      <c r="O1493">
        <v>0</v>
      </c>
      <c r="P1493">
        <v>20</v>
      </c>
      <c r="Q1493">
        <v>0</v>
      </c>
      <c r="R1493">
        <v>4545</v>
      </c>
      <c r="S1493" t="str" cm="1">
        <f t="array" ref="S1493">_xlfn.IFS(E1496&lt;30,"18-29",E1496&lt;45,"30-44",TRUE,"45+")</f>
        <v>45+</v>
      </c>
      <c r="T1493" t="str" cm="1">
        <f t="array" ref="T1493">_xlfn.IFS(F1493&lt;=2,"0-2 Years",F1493&lt;=5,"3-5 Years",F1493&lt;=8,"6-8 Years",TRUE,"9-10 Years")</f>
        <v>6-8 Years</v>
      </c>
      <c r="U1493" t="str" cm="1">
        <f t="array" ref="U1493">_xlfn.IFS(P1493&gt;60,"High Risk",P1493&gt;30,"Medium Risk",TRUE,"Low Risk")</f>
        <v>Low Risk</v>
      </c>
      <c r="V1493">
        <f t="shared" si="23"/>
        <v>5</v>
      </c>
    </row>
    <row r="1494" spans="1:22" x14ac:dyDescent="0.2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 s="2">
        <v>0</v>
      </c>
      <c r="H1494">
        <v>1</v>
      </c>
      <c r="I1494">
        <v>0</v>
      </c>
      <c r="J1494">
        <v>0</v>
      </c>
      <c r="K1494" s="1">
        <v>166677.35</v>
      </c>
      <c r="L1494">
        <v>1</v>
      </c>
      <c r="M1494">
        <v>10</v>
      </c>
      <c r="N1494">
        <v>1411</v>
      </c>
      <c r="O1494">
        <v>8</v>
      </c>
      <c r="P1494">
        <v>144</v>
      </c>
      <c r="Q1494">
        <v>0.8</v>
      </c>
      <c r="R1494">
        <v>14110</v>
      </c>
      <c r="S1494" t="str" cm="1">
        <f t="array" ref="S1494">_xlfn.IFS(E1497&lt;30,"18-29",E1497&lt;45,"30-44",TRUE,"45+")</f>
        <v>45+</v>
      </c>
      <c r="T1494" t="str" cm="1">
        <f t="array" ref="T1494">_xlfn.IFS(F1494&lt;=2,"0-2 Years",F1494&lt;=5,"3-5 Years",F1494&lt;=8,"6-8 Years",TRUE,"9-10 Years")</f>
        <v>9-10 Years</v>
      </c>
      <c r="U1494" t="str" cm="1">
        <f t="array" ref="U1494">_xlfn.IFS(P1494&gt;60,"High Risk",P1494&gt;30,"Medium Risk",TRUE,"Low Risk")</f>
        <v>High Risk</v>
      </c>
      <c r="V1494">
        <f t="shared" si="23"/>
        <v>9</v>
      </c>
    </row>
    <row r="1495" spans="1:22" x14ac:dyDescent="0.2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 s="2">
        <v>0</v>
      </c>
      <c r="H1495">
        <v>1</v>
      </c>
      <c r="I1495">
        <v>1</v>
      </c>
      <c r="J1495">
        <v>0</v>
      </c>
      <c r="K1495" s="1">
        <v>160131.57999999999</v>
      </c>
      <c r="L1495">
        <v>0</v>
      </c>
      <c r="M1495">
        <v>24</v>
      </c>
      <c r="N1495">
        <v>2318</v>
      </c>
      <c r="O1495">
        <v>5</v>
      </c>
      <c r="P1495">
        <v>149</v>
      </c>
      <c r="Q1495">
        <v>0.20833333333333334</v>
      </c>
      <c r="R1495">
        <v>55632</v>
      </c>
      <c r="S1495" t="str" cm="1">
        <f t="array" ref="S1495">_xlfn.IFS(E1498&lt;30,"18-29",E1498&lt;45,"30-44",TRUE,"45+")</f>
        <v>30-44</v>
      </c>
      <c r="T1495" t="str" cm="1">
        <f t="array" ref="T1495">_xlfn.IFS(F1495&lt;=2,"0-2 Years",F1495&lt;=5,"3-5 Years",F1495&lt;=8,"6-8 Years",TRUE,"9-10 Years")</f>
        <v>3-5 Years</v>
      </c>
      <c r="U1495" t="str" cm="1">
        <f t="array" ref="U1495">_xlfn.IFS(P1495&gt;60,"High Risk",P1495&gt;30,"Medium Risk",TRUE,"Low Risk")</f>
        <v>High Risk</v>
      </c>
      <c r="V1495">
        <f t="shared" si="23"/>
        <v>8</v>
      </c>
    </row>
    <row r="1496" spans="1:22" hidden="1" x14ac:dyDescent="0.2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 s="2">
        <v>0</v>
      </c>
      <c r="H1496">
        <v>2</v>
      </c>
      <c r="I1496">
        <v>0</v>
      </c>
      <c r="J1496">
        <v>1</v>
      </c>
      <c r="K1496" s="1">
        <v>123622</v>
      </c>
      <c r="L1496">
        <v>0</v>
      </c>
      <c r="M1496">
        <v>21</v>
      </c>
      <c r="N1496">
        <v>4984</v>
      </c>
      <c r="O1496">
        <v>3</v>
      </c>
      <c r="P1496">
        <v>180</v>
      </c>
      <c r="Q1496">
        <v>0.14285714285714285</v>
      </c>
      <c r="R1496">
        <v>104664</v>
      </c>
      <c r="S1496" t="str" cm="1">
        <f t="array" ref="S1496">_xlfn.IFS(E1499&lt;30,"18-29",E1499&lt;45,"30-44",TRUE,"45+")</f>
        <v>30-44</v>
      </c>
      <c r="T1496" t="str" cm="1">
        <f t="array" ref="T1496">_xlfn.IFS(F1496&lt;=2,"0-2 Years",F1496&lt;=5,"3-5 Years",F1496&lt;=8,"6-8 Years",TRUE,"9-10 Years")</f>
        <v>6-8 Years</v>
      </c>
      <c r="U1496" t="str" cm="1">
        <f t="array" ref="U1496">_xlfn.IFS(P1496&gt;60,"High Risk",P1496&gt;30,"Medium Risk",TRUE,"Low Risk")</f>
        <v>High Risk</v>
      </c>
      <c r="V1496">
        <f t="shared" si="23"/>
        <v>4</v>
      </c>
    </row>
    <row r="1497" spans="1:22" hidden="1" x14ac:dyDescent="0.2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 s="2">
        <v>101868.51</v>
      </c>
      <c r="H1497">
        <v>1</v>
      </c>
      <c r="I1497">
        <v>0</v>
      </c>
      <c r="J1497">
        <v>1</v>
      </c>
      <c r="K1497" s="1">
        <v>113483.96</v>
      </c>
      <c r="L1497">
        <v>0</v>
      </c>
      <c r="M1497">
        <v>14</v>
      </c>
      <c r="N1497">
        <v>4649</v>
      </c>
      <c r="O1497">
        <v>10</v>
      </c>
      <c r="P1497">
        <v>38</v>
      </c>
      <c r="Q1497">
        <v>0.7142857142857143</v>
      </c>
      <c r="R1497">
        <v>65086</v>
      </c>
      <c r="S1497" t="str" cm="1">
        <f t="array" ref="S1497">_xlfn.IFS(E1500&lt;30,"18-29",E1500&lt;45,"30-44",TRUE,"45+")</f>
        <v>18-29</v>
      </c>
      <c r="T1497" t="str" cm="1">
        <f t="array" ref="T1497">_xlfn.IFS(F1497&lt;=2,"0-2 Years",F1497&lt;=5,"3-5 Years",F1497&lt;=8,"6-8 Years",TRUE,"9-10 Years")</f>
        <v>6-8 Years</v>
      </c>
      <c r="U1497" t="str" cm="1">
        <f t="array" ref="U1497">_xlfn.IFS(P1497&gt;60,"High Risk",P1497&gt;30,"Medium Risk",TRUE,"Low Risk")</f>
        <v>Medium Risk</v>
      </c>
      <c r="V1497">
        <f t="shared" si="23"/>
        <v>3</v>
      </c>
    </row>
    <row r="1498" spans="1:22" x14ac:dyDescent="0.2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 s="2">
        <v>0</v>
      </c>
      <c r="H1498">
        <v>2</v>
      </c>
      <c r="I1498">
        <v>0</v>
      </c>
      <c r="J1498">
        <v>0</v>
      </c>
      <c r="K1498" s="1">
        <v>79618.789999999994</v>
      </c>
      <c r="L1498">
        <v>0</v>
      </c>
      <c r="M1498">
        <v>8</v>
      </c>
      <c r="N1498">
        <v>4539</v>
      </c>
      <c r="O1498">
        <v>9</v>
      </c>
      <c r="P1498">
        <v>163</v>
      </c>
      <c r="Q1498">
        <v>1</v>
      </c>
      <c r="R1498">
        <v>36312</v>
      </c>
      <c r="S1498" t="str" cm="1">
        <f t="array" ref="S1498">_xlfn.IFS(E1501&lt;30,"18-29",E1501&lt;45,"30-44",TRUE,"45+")</f>
        <v>18-29</v>
      </c>
      <c r="T1498" t="str" cm="1">
        <f t="array" ref="T1498">_xlfn.IFS(F1498&lt;=2,"0-2 Years",F1498&lt;=5,"3-5 Years",F1498&lt;=8,"6-8 Years",TRUE,"9-10 Years")</f>
        <v>6-8 Years</v>
      </c>
      <c r="U1498" t="str" cm="1">
        <f t="array" ref="U1498">_xlfn.IFS(P1498&gt;60,"High Risk",P1498&gt;30,"Medium Risk",TRUE,"Low Risk")</f>
        <v>High Risk</v>
      </c>
      <c r="V1498">
        <f t="shared" si="23"/>
        <v>6</v>
      </c>
    </row>
    <row r="1499" spans="1:22" hidden="1" x14ac:dyDescent="0.2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 s="2">
        <v>112392.45</v>
      </c>
      <c r="H1499">
        <v>2</v>
      </c>
      <c r="I1499">
        <v>1</v>
      </c>
      <c r="J1499">
        <v>0</v>
      </c>
      <c r="K1499" s="1">
        <v>24472.23</v>
      </c>
      <c r="L1499">
        <v>0</v>
      </c>
      <c r="M1499">
        <v>15</v>
      </c>
      <c r="N1499">
        <v>2941</v>
      </c>
      <c r="O1499">
        <v>10</v>
      </c>
      <c r="P1499">
        <v>120</v>
      </c>
      <c r="Q1499">
        <v>0.66666666666666663</v>
      </c>
      <c r="R1499">
        <v>44115</v>
      </c>
      <c r="S1499" t="str" cm="1">
        <f t="array" ref="S1499">_xlfn.IFS(E1502&lt;30,"18-29",E1502&lt;45,"30-44",TRUE,"45+")</f>
        <v>45+</v>
      </c>
      <c r="T1499" t="str" cm="1">
        <f t="array" ref="T1499">_xlfn.IFS(F1499&lt;=2,"0-2 Years",F1499&lt;=5,"3-5 Years",F1499&lt;=8,"6-8 Years",TRUE,"9-10 Years")</f>
        <v>9-10 Years</v>
      </c>
      <c r="U1499" t="str" cm="1">
        <f t="array" ref="U1499">_xlfn.IFS(P1499&gt;60,"High Risk",P1499&gt;30,"Medium Risk",TRUE,"Low Risk")</f>
        <v>High Risk</v>
      </c>
      <c r="V1499">
        <f t="shared" si="23"/>
        <v>3</v>
      </c>
    </row>
    <row r="1500" spans="1:22" hidden="1" x14ac:dyDescent="0.2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 s="2">
        <v>106570.34</v>
      </c>
      <c r="H1500">
        <v>2</v>
      </c>
      <c r="I1500">
        <v>0</v>
      </c>
      <c r="J1500">
        <v>1</v>
      </c>
      <c r="K1500" s="1">
        <v>177025.79</v>
      </c>
      <c r="L1500">
        <v>0</v>
      </c>
      <c r="M1500">
        <v>4</v>
      </c>
      <c r="N1500">
        <v>3303</v>
      </c>
      <c r="O1500">
        <v>5</v>
      </c>
      <c r="P1500">
        <v>21</v>
      </c>
      <c r="Q1500">
        <v>1</v>
      </c>
      <c r="R1500">
        <v>13212</v>
      </c>
      <c r="S1500" t="str" cm="1">
        <f t="array" ref="S1500">_xlfn.IFS(E1503&lt;30,"18-29",E1503&lt;45,"30-44",TRUE,"45+")</f>
        <v>30-44</v>
      </c>
      <c r="T1500" t="str" cm="1">
        <f t="array" ref="T1500">_xlfn.IFS(F1500&lt;=2,"0-2 Years",F1500&lt;=5,"3-5 Years",F1500&lt;=8,"6-8 Years",TRUE,"9-10 Years")</f>
        <v>6-8 Years</v>
      </c>
      <c r="U1500" t="str" cm="1">
        <f t="array" ref="U1500">_xlfn.IFS(P1500&gt;60,"High Risk",P1500&gt;30,"Medium Risk",TRUE,"Low Risk")</f>
        <v>Low Risk</v>
      </c>
      <c r="V1500">
        <f t="shared" si="23"/>
        <v>0</v>
      </c>
    </row>
    <row r="1501" spans="1:22" hidden="1" x14ac:dyDescent="0.2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 s="2">
        <v>0</v>
      </c>
      <c r="H1501">
        <v>1</v>
      </c>
      <c r="I1501">
        <v>1</v>
      </c>
      <c r="J1501">
        <v>1</v>
      </c>
      <c r="K1501" s="1">
        <v>103349.74</v>
      </c>
      <c r="L1501">
        <v>0</v>
      </c>
      <c r="M1501">
        <v>17</v>
      </c>
      <c r="N1501">
        <v>1744</v>
      </c>
      <c r="O1501">
        <v>9</v>
      </c>
      <c r="P1501">
        <v>93</v>
      </c>
      <c r="Q1501">
        <v>0.52941176470588236</v>
      </c>
      <c r="R1501">
        <v>29648</v>
      </c>
      <c r="S1501" t="str" cm="1">
        <f t="array" ref="S1501">_xlfn.IFS(E1504&lt;30,"18-29",E1504&lt;45,"30-44",TRUE,"45+")</f>
        <v>30-44</v>
      </c>
      <c r="T1501" t="str" cm="1">
        <f t="array" ref="T1501">_xlfn.IFS(F1501&lt;=2,"0-2 Years",F1501&lt;=5,"3-5 Years",F1501&lt;=8,"6-8 Years",TRUE,"9-10 Years")</f>
        <v>6-8 Years</v>
      </c>
      <c r="U1501" t="str" cm="1">
        <f t="array" ref="U1501">_xlfn.IFS(P1501&gt;60,"High Risk",P1501&gt;30,"Medium Risk",TRUE,"Low Risk")</f>
        <v>High Risk</v>
      </c>
      <c r="V1501">
        <f t="shared" si="23"/>
        <v>5</v>
      </c>
    </row>
    <row r="1502" spans="1:22" hidden="1" x14ac:dyDescent="0.2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 s="2">
        <v>81947.759999999995</v>
      </c>
      <c r="H1502">
        <v>1</v>
      </c>
      <c r="I1502">
        <v>0</v>
      </c>
      <c r="J1502">
        <v>1</v>
      </c>
      <c r="K1502" s="1">
        <v>63606.22</v>
      </c>
      <c r="L1502">
        <v>1</v>
      </c>
      <c r="M1502">
        <v>19</v>
      </c>
      <c r="N1502">
        <v>2936</v>
      </c>
      <c r="O1502">
        <v>8</v>
      </c>
      <c r="P1502">
        <v>117</v>
      </c>
      <c r="Q1502">
        <v>0.42105263157894735</v>
      </c>
      <c r="R1502">
        <v>55784</v>
      </c>
      <c r="S1502" t="str" cm="1">
        <f t="array" ref="S1502">_xlfn.IFS(E1505&lt;30,"18-29",E1505&lt;45,"30-44",TRUE,"45+")</f>
        <v>45+</v>
      </c>
      <c r="T1502" t="str" cm="1">
        <f t="array" ref="T1502">_xlfn.IFS(F1502&lt;=2,"0-2 Years",F1502&lt;=5,"3-5 Years",F1502&lt;=8,"6-8 Years",TRUE,"9-10 Years")</f>
        <v>0-2 Years</v>
      </c>
      <c r="U1502" t="str" cm="1">
        <f t="array" ref="U1502">_xlfn.IFS(P1502&gt;60,"High Risk",P1502&gt;30,"Medium Risk",TRUE,"Low Risk")</f>
        <v>High Risk</v>
      </c>
      <c r="V1502">
        <f t="shared" si="23"/>
        <v>4</v>
      </c>
    </row>
    <row r="1503" spans="1:22" hidden="1" x14ac:dyDescent="0.2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 s="2">
        <v>144162.29999999999</v>
      </c>
      <c r="H1503">
        <v>2</v>
      </c>
      <c r="I1503">
        <v>1</v>
      </c>
      <c r="J1503">
        <v>1</v>
      </c>
      <c r="K1503" s="1">
        <v>14490.79</v>
      </c>
      <c r="L1503">
        <v>0</v>
      </c>
      <c r="M1503">
        <v>2</v>
      </c>
      <c r="N1503">
        <v>2080</v>
      </c>
      <c r="O1503">
        <v>8</v>
      </c>
      <c r="P1503">
        <v>123</v>
      </c>
      <c r="Q1503">
        <v>1</v>
      </c>
      <c r="R1503">
        <v>4160</v>
      </c>
      <c r="S1503" t="str" cm="1">
        <f t="array" ref="S1503">_xlfn.IFS(E1506&lt;30,"18-29",E1506&lt;45,"30-44",TRUE,"45+")</f>
        <v>30-44</v>
      </c>
      <c r="T1503" t="str" cm="1">
        <f t="array" ref="T1503">_xlfn.IFS(F1503&lt;=2,"0-2 Years",F1503&lt;=5,"3-5 Years",F1503&lt;=8,"6-8 Years",TRUE,"9-10 Years")</f>
        <v>6-8 Years</v>
      </c>
      <c r="U1503" t="str" cm="1">
        <f t="array" ref="U1503">_xlfn.IFS(P1503&gt;60,"High Risk",P1503&gt;30,"Medium Risk",TRUE,"Low Risk")</f>
        <v>High Risk</v>
      </c>
      <c r="V1503">
        <f t="shared" si="23"/>
        <v>0</v>
      </c>
    </row>
    <row r="1504" spans="1:22" hidden="1" x14ac:dyDescent="0.2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 s="2">
        <v>86350.87</v>
      </c>
      <c r="H1504">
        <v>2</v>
      </c>
      <c r="I1504">
        <v>0</v>
      </c>
      <c r="J1504">
        <v>0</v>
      </c>
      <c r="K1504" s="1">
        <v>105080.53</v>
      </c>
      <c r="L1504">
        <v>0</v>
      </c>
      <c r="M1504">
        <v>1</v>
      </c>
      <c r="N1504">
        <v>1094</v>
      </c>
      <c r="O1504">
        <v>7</v>
      </c>
      <c r="P1504">
        <v>140</v>
      </c>
      <c r="Q1504">
        <v>1</v>
      </c>
      <c r="R1504">
        <v>1094</v>
      </c>
      <c r="S1504" t="str" cm="1">
        <f t="array" ref="S1504">_xlfn.IFS(E1507&lt;30,"18-29",E1507&lt;45,"30-44",TRUE,"45+")</f>
        <v>45+</v>
      </c>
      <c r="T1504" t="str" cm="1">
        <f t="array" ref="T1504">_xlfn.IFS(F1504&lt;=2,"0-2 Years",F1504&lt;=5,"3-5 Years",F1504&lt;=8,"6-8 Years",TRUE,"9-10 Years")</f>
        <v>3-5 Years</v>
      </c>
      <c r="U1504" t="str" cm="1">
        <f t="array" ref="U1504">_xlfn.IFS(P1504&gt;60,"High Risk",P1504&gt;30,"Medium Risk",TRUE,"Low Risk")</f>
        <v>High Risk</v>
      </c>
      <c r="V1504">
        <f t="shared" si="23"/>
        <v>3</v>
      </c>
    </row>
    <row r="1505" spans="1:22" x14ac:dyDescent="0.2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 s="2">
        <v>158623.14000000001</v>
      </c>
      <c r="H1505">
        <v>1</v>
      </c>
      <c r="I1505">
        <v>0</v>
      </c>
      <c r="J1505">
        <v>0</v>
      </c>
      <c r="K1505" s="1">
        <v>83499.89</v>
      </c>
      <c r="L1505">
        <v>1</v>
      </c>
      <c r="M1505">
        <v>8</v>
      </c>
      <c r="N1505">
        <v>4916</v>
      </c>
      <c r="O1505">
        <v>10</v>
      </c>
      <c r="P1505">
        <v>166</v>
      </c>
      <c r="Q1505">
        <v>1</v>
      </c>
      <c r="R1505">
        <v>39328</v>
      </c>
      <c r="S1505" t="str" cm="1">
        <f t="array" ref="S1505">_xlfn.IFS(E1508&lt;30,"18-29",E1508&lt;45,"30-44",TRUE,"45+")</f>
        <v>18-29</v>
      </c>
      <c r="T1505" t="str" cm="1">
        <f t="array" ref="T1505">_xlfn.IFS(F1505&lt;=2,"0-2 Years",F1505&lt;=5,"3-5 Years",F1505&lt;=8,"6-8 Years",TRUE,"9-10 Years")</f>
        <v>3-5 Years</v>
      </c>
      <c r="U1505" t="str" cm="1">
        <f t="array" ref="U1505">_xlfn.IFS(P1505&gt;60,"High Risk",P1505&gt;30,"Medium Risk",TRUE,"Low Risk")</f>
        <v>High Risk</v>
      </c>
      <c r="V1505">
        <f t="shared" si="23"/>
        <v>6</v>
      </c>
    </row>
    <row r="1506" spans="1:22" x14ac:dyDescent="0.2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 s="2">
        <v>0</v>
      </c>
      <c r="H1506">
        <v>2</v>
      </c>
      <c r="I1506">
        <v>1</v>
      </c>
      <c r="J1506">
        <v>0</v>
      </c>
      <c r="K1506" s="1">
        <v>143598.70000000001</v>
      </c>
      <c r="L1506">
        <v>0</v>
      </c>
      <c r="M1506">
        <v>28</v>
      </c>
      <c r="N1506">
        <v>1374</v>
      </c>
      <c r="O1506">
        <v>6</v>
      </c>
      <c r="P1506">
        <v>36</v>
      </c>
      <c r="Q1506">
        <v>0.21428571428571427</v>
      </c>
      <c r="R1506">
        <v>38472</v>
      </c>
      <c r="S1506" t="str" cm="1">
        <f t="array" ref="S1506">_xlfn.IFS(E1509&lt;30,"18-29",E1509&lt;45,"30-44",TRUE,"45+")</f>
        <v>30-44</v>
      </c>
      <c r="T1506" t="str" cm="1">
        <f t="array" ref="T1506">_xlfn.IFS(F1506&lt;=2,"0-2 Years",F1506&lt;=5,"3-5 Years",F1506&lt;=8,"6-8 Years",TRUE,"9-10 Years")</f>
        <v>6-8 Years</v>
      </c>
      <c r="U1506" t="str" cm="1">
        <f t="array" ref="U1506">_xlfn.IFS(P1506&gt;60,"High Risk",P1506&gt;30,"Medium Risk",TRUE,"Low Risk")</f>
        <v>Medium Risk</v>
      </c>
      <c r="V1506">
        <f t="shared" si="23"/>
        <v>6</v>
      </c>
    </row>
    <row r="1507" spans="1:22" x14ac:dyDescent="0.2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 s="2">
        <v>132403.56</v>
      </c>
      <c r="H1507">
        <v>1</v>
      </c>
      <c r="I1507">
        <v>0</v>
      </c>
      <c r="J1507">
        <v>0</v>
      </c>
      <c r="K1507" s="1">
        <v>36091.910000000003</v>
      </c>
      <c r="L1507">
        <v>1</v>
      </c>
      <c r="M1507">
        <v>22</v>
      </c>
      <c r="N1507">
        <v>2029</v>
      </c>
      <c r="O1507">
        <v>5</v>
      </c>
      <c r="P1507">
        <v>152</v>
      </c>
      <c r="Q1507">
        <v>0.22727272727272727</v>
      </c>
      <c r="R1507">
        <v>44638</v>
      </c>
      <c r="S1507" t="str" cm="1">
        <f t="array" ref="S1507">_xlfn.IFS(E1510&lt;30,"18-29",E1510&lt;45,"30-44",TRUE,"45+")</f>
        <v>30-44</v>
      </c>
      <c r="T1507" t="str" cm="1">
        <f t="array" ref="T1507">_xlfn.IFS(F1507&lt;=2,"0-2 Years",F1507&lt;=5,"3-5 Years",F1507&lt;=8,"6-8 Years",TRUE,"9-10 Years")</f>
        <v>3-5 Years</v>
      </c>
      <c r="U1507" t="str" cm="1">
        <f t="array" ref="U1507">_xlfn.IFS(P1507&gt;60,"High Risk",P1507&gt;30,"Medium Risk",TRUE,"Low Risk")</f>
        <v>High Risk</v>
      </c>
      <c r="V1507">
        <f t="shared" si="23"/>
        <v>6</v>
      </c>
    </row>
    <row r="1508" spans="1:22" x14ac:dyDescent="0.2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 s="2">
        <v>0</v>
      </c>
      <c r="H1508">
        <v>2</v>
      </c>
      <c r="I1508">
        <v>0</v>
      </c>
      <c r="J1508">
        <v>0</v>
      </c>
      <c r="K1508" s="1">
        <v>13007.89</v>
      </c>
      <c r="L1508">
        <v>0</v>
      </c>
      <c r="M1508">
        <v>27</v>
      </c>
      <c r="N1508">
        <v>3505</v>
      </c>
      <c r="O1508">
        <v>0</v>
      </c>
      <c r="P1508">
        <v>141</v>
      </c>
      <c r="Q1508">
        <v>0</v>
      </c>
      <c r="R1508">
        <v>94635</v>
      </c>
      <c r="S1508" t="str" cm="1">
        <f t="array" ref="S1508">_xlfn.IFS(E1511&lt;30,"18-29",E1511&lt;45,"30-44",TRUE,"45+")</f>
        <v>30-44</v>
      </c>
      <c r="T1508" t="str" cm="1">
        <f t="array" ref="T1508">_xlfn.IFS(F1508&lt;=2,"0-2 Years",F1508&lt;=5,"3-5 Years",F1508&lt;=8,"6-8 Years",TRUE,"9-10 Years")</f>
        <v>9-10 Years</v>
      </c>
      <c r="U1508" t="str" cm="1">
        <f t="array" ref="U1508">_xlfn.IFS(P1508&gt;60,"High Risk",P1508&gt;30,"Medium Risk",TRUE,"Low Risk")</f>
        <v>High Risk</v>
      </c>
      <c r="V1508">
        <f t="shared" si="23"/>
        <v>6</v>
      </c>
    </row>
    <row r="1509" spans="1:22" hidden="1" x14ac:dyDescent="0.2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 s="2">
        <v>134985.66</v>
      </c>
      <c r="H1509">
        <v>1</v>
      </c>
      <c r="I1509">
        <v>1</v>
      </c>
      <c r="J1509">
        <v>0</v>
      </c>
      <c r="K1509" s="1">
        <v>6101.41</v>
      </c>
      <c r="L1509">
        <v>0</v>
      </c>
      <c r="M1509">
        <v>18</v>
      </c>
      <c r="N1509">
        <v>1072</v>
      </c>
      <c r="O1509">
        <v>2</v>
      </c>
      <c r="P1509">
        <v>26</v>
      </c>
      <c r="Q1509">
        <v>0.1111111111111111</v>
      </c>
      <c r="R1509">
        <v>19296</v>
      </c>
      <c r="S1509" t="str" cm="1">
        <f t="array" ref="S1509">_xlfn.IFS(E1512&lt;30,"18-29",E1512&lt;45,"30-44",TRUE,"45+")</f>
        <v>30-44</v>
      </c>
      <c r="T1509" t="str" cm="1">
        <f t="array" ref="T1509">_xlfn.IFS(F1509&lt;=2,"0-2 Years",F1509&lt;=5,"3-5 Years",F1509&lt;=8,"6-8 Years",TRUE,"9-10 Years")</f>
        <v>3-5 Years</v>
      </c>
      <c r="U1509" t="str" cm="1">
        <f t="array" ref="U1509">_xlfn.IFS(P1509&gt;60,"High Risk",P1509&gt;30,"Medium Risk",TRUE,"Low Risk")</f>
        <v>Low Risk</v>
      </c>
      <c r="V1509">
        <f t="shared" si="23"/>
        <v>5</v>
      </c>
    </row>
    <row r="1510" spans="1:22" hidden="1" x14ac:dyDescent="0.2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 s="2">
        <v>0</v>
      </c>
      <c r="H1510">
        <v>2</v>
      </c>
      <c r="I1510">
        <v>1</v>
      </c>
      <c r="J1510">
        <v>1</v>
      </c>
      <c r="K1510" s="1">
        <v>48314</v>
      </c>
      <c r="L1510">
        <v>0</v>
      </c>
      <c r="M1510">
        <v>14</v>
      </c>
      <c r="N1510">
        <v>4121</v>
      </c>
      <c r="O1510">
        <v>3</v>
      </c>
      <c r="P1510">
        <v>97</v>
      </c>
      <c r="Q1510">
        <v>0.21428571428571427</v>
      </c>
      <c r="R1510">
        <v>57694</v>
      </c>
      <c r="S1510" t="str" cm="1">
        <f t="array" ref="S1510">_xlfn.IFS(E1513&lt;30,"18-29",E1513&lt;45,"30-44",TRUE,"45+")</f>
        <v>30-44</v>
      </c>
      <c r="T1510" t="str" cm="1">
        <f t="array" ref="T1510">_xlfn.IFS(F1510&lt;=2,"0-2 Years",F1510&lt;=5,"3-5 Years",F1510&lt;=8,"6-8 Years",TRUE,"9-10 Years")</f>
        <v>6-8 Years</v>
      </c>
      <c r="U1510" t="str" cm="1">
        <f t="array" ref="U1510">_xlfn.IFS(P1510&gt;60,"High Risk",P1510&gt;30,"Medium Risk",TRUE,"Low Risk")</f>
        <v>High Risk</v>
      </c>
      <c r="V1510">
        <f t="shared" si="23"/>
        <v>3</v>
      </c>
    </row>
    <row r="1511" spans="1:22" hidden="1" x14ac:dyDescent="0.2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 s="2">
        <v>103772.45</v>
      </c>
      <c r="H1511">
        <v>1</v>
      </c>
      <c r="I1511">
        <v>1</v>
      </c>
      <c r="J1511">
        <v>0</v>
      </c>
      <c r="K1511" s="1">
        <v>197111.99</v>
      </c>
      <c r="L1511">
        <v>0</v>
      </c>
      <c r="M1511">
        <v>21</v>
      </c>
      <c r="N1511">
        <v>2214</v>
      </c>
      <c r="O1511">
        <v>9</v>
      </c>
      <c r="P1511">
        <v>106</v>
      </c>
      <c r="Q1511">
        <v>0.42857142857142855</v>
      </c>
      <c r="R1511">
        <v>46494</v>
      </c>
      <c r="S1511" t="str" cm="1">
        <f t="array" ref="S1511">_xlfn.IFS(E1514&lt;30,"18-29",E1514&lt;45,"30-44",TRUE,"45+")</f>
        <v>30-44</v>
      </c>
      <c r="T1511" t="str" cm="1">
        <f t="array" ref="T1511">_xlfn.IFS(F1511&lt;=2,"0-2 Years",F1511&lt;=5,"3-5 Years",F1511&lt;=8,"6-8 Years",TRUE,"9-10 Years")</f>
        <v>6-8 Years</v>
      </c>
      <c r="U1511" t="str" cm="1">
        <f t="array" ref="U1511">_xlfn.IFS(P1511&gt;60,"High Risk",P1511&gt;30,"Medium Risk",TRUE,"Low Risk")</f>
        <v>High Risk</v>
      </c>
      <c r="V1511">
        <f t="shared" si="23"/>
        <v>5</v>
      </c>
    </row>
    <row r="1512" spans="1:22" hidden="1" x14ac:dyDescent="0.2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 s="2">
        <v>133040.32000000001</v>
      </c>
      <c r="H1512">
        <v>1</v>
      </c>
      <c r="I1512">
        <v>1</v>
      </c>
      <c r="J1512">
        <v>1</v>
      </c>
      <c r="K1512" s="1">
        <v>110299.78</v>
      </c>
      <c r="L1512">
        <v>0</v>
      </c>
      <c r="M1512">
        <v>27</v>
      </c>
      <c r="N1512">
        <v>3468</v>
      </c>
      <c r="O1512">
        <v>1</v>
      </c>
      <c r="P1512">
        <v>121</v>
      </c>
      <c r="Q1512">
        <v>3.7037037037037035E-2</v>
      </c>
      <c r="R1512">
        <v>93636</v>
      </c>
      <c r="S1512" t="str" cm="1">
        <f t="array" ref="S1512">_xlfn.IFS(E1515&lt;30,"18-29",E1515&lt;45,"30-44",TRUE,"45+")</f>
        <v>30-44</v>
      </c>
      <c r="T1512" t="str" cm="1">
        <f t="array" ref="T1512">_xlfn.IFS(F1512&lt;=2,"0-2 Years",F1512&lt;=5,"3-5 Years",F1512&lt;=8,"6-8 Years",TRUE,"9-10 Years")</f>
        <v>0-2 Years</v>
      </c>
      <c r="U1512" t="str" cm="1">
        <f t="array" ref="U1512">_xlfn.IFS(P1512&gt;60,"High Risk",P1512&gt;30,"Medium Risk",TRUE,"Low Risk")</f>
        <v>High Risk</v>
      </c>
      <c r="V1512">
        <f t="shared" si="23"/>
        <v>3</v>
      </c>
    </row>
    <row r="1513" spans="1:22" x14ac:dyDescent="0.2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 s="2">
        <v>0</v>
      </c>
      <c r="H1513">
        <v>2</v>
      </c>
      <c r="I1513">
        <v>0</v>
      </c>
      <c r="J1513">
        <v>0</v>
      </c>
      <c r="K1513" s="1">
        <v>30114.32</v>
      </c>
      <c r="L1513">
        <v>0</v>
      </c>
      <c r="M1513">
        <v>21</v>
      </c>
      <c r="N1513">
        <v>3326</v>
      </c>
      <c r="O1513">
        <v>4</v>
      </c>
      <c r="P1513">
        <v>32</v>
      </c>
      <c r="Q1513">
        <v>0.19047619047619047</v>
      </c>
      <c r="R1513">
        <v>69846</v>
      </c>
      <c r="S1513" t="str" cm="1">
        <f t="array" ref="S1513">_xlfn.IFS(E1516&lt;30,"18-29",E1516&lt;45,"30-44",TRUE,"45+")</f>
        <v>30-44</v>
      </c>
      <c r="T1513" t="str" cm="1">
        <f t="array" ref="T1513">_xlfn.IFS(F1513&lt;=2,"0-2 Years",F1513&lt;=5,"3-5 Years",F1513&lt;=8,"6-8 Years",TRUE,"9-10 Years")</f>
        <v>0-2 Years</v>
      </c>
      <c r="U1513" t="str" cm="1">
        <f t="array" ref="U1513">_xlfn.IFS(P1513&gt;60,"High Risk",P1513&gt;30,"Medium Risk",TRUE,"Low Risk")</f>
        <v>Medium Risk</v>
      </c>
      <c r="V1513">
        <f t="shared" si="23"/>
        <v>7</v>
      </c>
    </row>
    <row r="1514" spans="1:22" hidden="1" x14ac:dyDescent="0.2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 s="2">
        <v>0</v>
      </c>
      <c r="H1514">
        <v>2</v>
      </c>
      <c r="I1514">
        <v>1</v>
      </c>
      <c r="J1514">
        <v>1</v>
      </c>
      <c r="K1514" s="1">
        <v>98894.64</v>
      </c>
      <c r="L1514">
        <v>0</v>
      </c>
      <c r="M1514">
        <v>26</v>
      </c>
      <c r="N1514">
        <v>3907</v>
      </c>
      <c r="O1514">
        <v>1</v>
      </c>
      <c r="P1514">
        <v>138</v>
      </c>
      <c r="Q1514">
        <v>3.8461538461538464E-2</v>
      </c>
      <c r="R1514">
        <v>101582</v>
      </c>
      <c r="S1514" t="str" cm="1">
        <f t="array" ref="S1514">_xlfn.IFS(E1517&lt;30,"18-29",E1517&lt;45,"30-44",TRUE,"45+")</f>
        <v>30-44</v>
      </c>
      <c r="T1514" t="str" cm="1">
        <f t="array" ref="T1514">_xlfn.IFS(F1514&lt;=2,"0-2 Years",F1514&lt;=5,"3-5 Years",F1514&lt;=8,"6-8 Years",TRUE,"9-10 Years")</f>
        <v>9-10 Years</v>
      </c>
      <c r="U1514" t="str" cm="1">
        <f t="array" ref="U1514">_xlfn.IFS(P1514&gt;60,"High Risk",P1514&gt;30,"Medium Risk",TRUE,"Low Risk")</f>
        <v>High Risk</v>
      </c>
      <c r="V1514">
        <f t="shared" si="23"/>
        <v>3</v>
      </c>
    </row>
    <row r="1515" spans="1:22" x14ac:dyDescent="0.2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 s="2">
        <v>0</v>
      </c>
      <c r="H1515">
        <v>2</v>
      </c>
      <c r="I1515">
        <v>1</v>
      </c>
      <c r="J1515">
        <v>0</v>
      </c>
      <c r="K1515" s="1">
        <v>49826.68</v>
      </c>
      <c r="L1515">
        <v>0</v>
      </c>
      <c r="M1515">
        <v>12</v>
      </c>
      <c r="N1515">
        <v>633</v>
      </c>
      <c r="O1515">
        <v>3</v>
      </c>
      <c r="P1515">
        <v>128</v>
      </c>
      <c r="Q1515">
        <v>0.25</v>
      </c>
      <c r="R1515">
        <v>7596</v>
      </c>
      <c r="S1515" t="str" cm="1">
        <f t="array" ref="S1515">_xlfn.IFS(E1518&lt;30,"18-29",E1518&lt;45,"30-44",TRUE,"45+")</f>
        <v>30-44</v>
      </c>
      <c r="T1515" t="str" cm="1">
        <f t="array" ref="T1515">_xlfn.IFS(F1515&lt;=2,"0-2 Years",F1515&lt;=5,"3-5 Years",F1515&lt;=8,"6-8 Years",TRUE,"9-10 Years")</f>
        <v>0-2 Years</v>
      </c>
      <c r="U1515" t="str" cm="1">
        <f t="array" ref="U1515">_xlfn.IFS(P1515&gt;60,"High Risk",P1515&gt;30,"Medium Risk",TRUE,"Low Risk")</f>
        <v>High Risk</v>
      </c>
      <c r="V1515">
        <f t="shared" si="23"/>
        <v>7</v>
      </c>
    </row>
    <row r="1516" spans="1:22" hidden="1" x14ac:dyDescent="0.2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 s="2">
        <v>71460.67</v>
      </c>
      <c r="H1516">
        <v>2</v>
      </c>
      <c r="I1516">
        <v>1</v>
      </c>
      <c r="J1516">
        <v>1</v>
      </c>
      <c r="K1516" s="1">
        <v>10074.049999999999</v>
      </c>
      <c r="L1516">
        <v>0</v>
      </c>
      <c r="M1516">
        <v>6</v>
      </c>
      <c r="N1516">
        <v>1067</v>
      </c>
      <c r="O1516">
        <v>4</v>
      </c>
      <c r="P1516">
        <v>135</v>
      </c>
      <c r="Q1516">
        <v>0.66666666666666663</v>
      </c>
      <c r="R1516">
        <v>6402</v>
      </c>
      <c r="S1516" t="str" cm="1">
        <f t="array" ref="S1516">_xlfn.IFS(E1519&lt;30,"18-29",E1519&lt;45,"30-44",TRUE,"45+")</f>
        <v>45+</v>
      </c>
      <c r="T1516" t="str" cm="1">
        <f t="array" ref="T1516">_xlfn.IFS(F1516&lt;=2,"0-2 Years",F1516&lt;=5,"3-5 Years",F1516&lt;=8,"6-8 Years",TRUE,"9-10 Years")</f>
        <v>6-8 Years</v>
      </c>
      <c r="U1516" t="str" cm="1">
        <f t="array" ref="U1516">_xlfn.IFS(P1516&gt;60,"High Risk",P1516&gt;30,"Medium Risk",TRUE,"Low Risk")</f>
        <v>High Risk</v>
      </c>
      <c r="V1516">
        <f t="shared" si="23"/>
        <v>0</v>
      </c>
    </row>
    <row r="1517" spans="1:22" hidden="1" x14ac:dyDescent="0.2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 s="2">
        <v>133214.13</v>
      </c>
      <c r="H1517">
        <v>1</v>
      </c>
      <c r="I1517">
        <v>0</v>
      </c>
      <c r="J1517">
        <v>1</v>
      </c>
      <c r="K1517" s="1">
        <v>20769.88</v>
      </c>
      <c r="L1517">
        <v>0</v>
      </c>
      <c r="M1517">
        <v>7</v>
      </c>
      <c r="N1517">
        <v>2159</v>
      </c>
      <c r="O1517">
        <v>3</v>
      </c>
      <c r="P1517">
        <v>176</v>
      </c>
      <c r="Q1517">
        <v>0.42857142857142855</v>
      </c>
      <c r="R1517">
        <v>15113</v>
      </c>
      <c r="S1517" t="str" cm="1">
        <f t="array" ref="S1517">_xlfn.IFS(E1520&lt;30,"18-29",E1520&lt;45,"30-44",TRUE,"45+")</f>
        <v>30-44</v>
      </c>
      <c r="T1517" t="str" cm="1">
        <f t="array" ref="T1517">_xlfn.IFS(F1517&lt;=2,"0-2 Years",F1517&lt;=5,"3-5 Years",F1517&lt;=8,"6-8 Years",TRUE,"9-10 Years")</f>
        <v>6-8 Years</v>
      </c>
      <c r="U1517" t="str" cm="1">
        <f t="array" ref="U1517">_xlfn.IFS(P1517&gt;60,"High Risk",P1517&gt;30,"Medium Risk",TRUE,"Low Risk")</f>
        <v>High Risk</v>
      </c>
      <c r="V1517">
        <f t="shared" si="23"/>
        <v>2</v>
      </c>
    </row>
    <row r="1518" spans="1:22" hidden="1" x14ac:dyDescent="0.2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 s="2">
        <v>96558.66</v>
      </c>
      <c r="H1518">
        <v>1</v>
      </c>
      <c r="I1518">
        <v>0</v>
      </c>
      <c r="J1518">
        <v>0</v>
      </c>
      <c r="K1518" s="1">
        <v>163427.18</v>
      </c>
      <c r="L1518">
        <v>0</v>
      </c>
      <c r="M1518">
        <v>6</v>
      </c>
      <c r="N1518">
        <v>292</v>
      </c>
      <c r="O1518">
        <v>9</v>
      </c>
      <c r="P1518">
        <v>81</v>
      </c>
      <c r="Q1518">
        <v>1</v>
      </c>
      <c r="R1518">
        <v>1752</v>
      </c>
      <c r="S1518" t="str" cm="1">
        <f t="array" ref="S1518">_xlfn.IFS(E1521&lt;30,"18-29",E1521&lt;45,"30-44",TRUE,"45+")</f>
        <v>45+</v>
      </c>
      <c r="T1518" t="str" cm="1">
        <f t="array" ref="T1518">_xlfn.IFS(F1518&lt;=2,"0-2 Years",F1518&lt;=5,"3-5 Years",F1518&lt;=8,"6-8 Years",TRUE,"9-10 Years")</f>
        <v>6-8 Years</v>
      </c>
      <c r="U1518" t="str" cm="1">
        <f t="array" ref="U1518">_xlfn.IFS(P1518&gt;60,"High Risk",P1518&gt;30,"Medium Risk",TRUE,"Low Risk")</f>
        <v>High Risk</v>
      </c>
      <c r="V1518">
        <f t="shared" si="23"/>
        <v>5</v>
      </c>
    </row>
    <row r="1519" spans="1:22" hidden="1" x14ac:dyDescent="0.2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 s="2">
        <v>93806.31</v>
      </c>
      <c r="H1519">
        <v>2</v>
      </c>
      <c r="I1519">
        <v>0</v>
      </c>
      <c r="J1519">
        <v>1</v>
      </c>
      <c r="K1519" s="1">
        <v>140068.76999999999</v>
      </c>
      <c r="L1519">
        <v>0</v>
      </c>
      <c r="M1519">
        <v>13</v>
      </c>
      <c r="N1519">
        <v>1942</v>
      </c>
      <c r="O1519">
        <v>5</v>
      </c>
      <c r="P1519">
        <v>66</v>
      </c>
      <c r="Q1519">
        <v>0.38461538461538464</v>
      </c>
      <c r="R1519">
        <v>25246</v>
      </c>
      <c r="S1519" t="str" cm="1">
        <f t="array" ref="S1519">_xlfn.IFS(E1522&lt;30,"18-29",E1522&lt;45,"30-44",TRUE,"45+")</f>
        <v>45+</v>
      </c>
      <c r="T1519" t="str" cm="1">
        <f t="array" ref="T1519">_xlfn.IFS(F1519&lt;=2,"0-2 Years",F1519&lt;=5,"3-5 Years",F1519&lt;=8,"6-8 Years",TRUE,"9-10 Years")</f>
        <v>6-8 Years</v>
      </c>
      <c r="U1519" t="str" cm="1">
        <f t="array" ref="U1519">_xlfn.IFS(P1519&gt;60,"High Risk",P1519&gt;30,"Medium Risk",TRUE,"Low Risk")</f>
        <v>High Risk</v>
      </c>
      <c r="V1519">
        <f t="shared" si="23"/>
        <v>1</v>
      </c>
    </row>
    <row r="1520" spans="1:22" x14ac:dyDescent="0.2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 s="2">
        <v>0</v>
      </c>
      <c r="H1520">
        <v>2</v>
      </c>
      <c r="I1520">
        <v>0</v>
      </c>
      <c r="J1520">
        <v>0</v>
      </c>
      <c r="K1520" s="1">
        <v>83206.19</v>
      </c>
      <c r="L1520">
        <v>0</v>
      </c>
      <c r="M1520">
        <v>24</v>
      </c>
      <c r="N1520">
        <v>428</v>
      </c>
      <c r="O1520">
        <v>4</v>
      </c>
      <c r="P1520">
        <v>39</v>
      </c>
      <c r="Q1520">
        <v>0.16666666666666666</v>
      </c>
      <c r="R1520">
        <v>10272</v>
      </c>
      <c r="S1520" t="str" cm="1">
        <f t="array" ref="S1520">_xlfn.IFS(E1523&lt;30,"18-29",E1523&lt;45,"30-44",TRUE,"45+")</f>
        <v>18-29</v>
      </c>
      <c r="T1520" t="str" cm="1">
        <f t="array" ref="T1520">_xlfn.IFS(F1520&lt;=2,"0-2 Years",F1520&lt;=5,"3-5 Years",F1520&lt;=8,"6-8 Years",TRUE,"9-10 Years")</f>
        <v>6-8 Years</v>
      </c>
      <c r="U1520" t="str" cm="1">
        <f t="array" ref="U1520">_xlfn.IFS(P1520&gt;60,"High Risk",P1520&gt;30,"Medium Risk",TRUE,"Low Risk")</f>
        <v>Medium Risk</v>
      </c>
      <c r="V1520">
        <f t="shared" si="23"/>
        <v>6</v>
      </c>
    </row>
    <row r="1521" spans="1:22" hidden="1" x14ac:dyDescent="0.2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 s="2">
        <v>124043.8</v>
      </c>
      <c r="H1521">
        <v>1</v>
      </c>
      <c r="I1521">
        <v>1</v>
      </c>
      <c r="J1521">
        <v>1</v>
      </c>
      <c r="K1521" s="1">
        <v>111402.97</v>
      </c>
      <c r="L1521">
        <v>1</v>
      </c>
      <c r="M1521">
        <v>16</v>
      </c>
      <c r="N1521">
        <v>1661</v>
      </c>
      <c r="O1521">
        <v>8</v>
      </c>
      <c r="P1521">
        <v>108</v>
      </c>
      <c r="Q1521">
        <v>0.5</v>
      </c>
      <c r="R1521">
        <v>26576</v>
      </c>
      <c r="S1521" t="str" cm="1">
        <f t="array" ref="S1521">_xlfn.IFS(E1524&lt;30,"18-29",E1524&lt;45,"30-44",TRUE,"45+")</f>
        <v>30-44</v>
      </c>
      <c r="T1521" t="str" cm="1">
        <f t="array" ref="T1521">_xlfn.IFS(F1521&lt;=2,"0-2 Years",F1521&lt;=5,"3-5 Years",F1521&lt;=8,"6-8 Years",TRUE,"9-10 Years")</f>
        <v>3-5 Years</v>
      </c>
      <c r="U1521" t="str" cm="1">
        <f t="array" ref="U1521">_xlfn.IFS(P1521&gt;60,"High Risk",P1521&gt;30,"Medium Risk",TRUE,"Low Risk")</f>
        <v>High Risk</v>
      </c>
      <c r="V1521">
        <f t="shared" si="23"/>
        <v>3</v>
      </c>
    </row>
    <row r="1522" spans="1:22" hidden="1" x14ac:dyDescent="0.2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 s="2">
        <v>131694.97</v>
      </c>
      <c r="H1522">
        <v>1</v>
      </c>
      <c r="I1522">
        <v>0</v>
      </c>
      <c r="J1522">
        <v>1</v>
      </c>
      <c r="K1522" s="1">
        <v>92873.5</v>
      </c>
      <c r="L1522">
        <v>1</v>
      </c>
      <c r="M1522">
        <v>19</v>
      </c>
      <c r="N1522">
        <v>3511</v>
      </c>
      <c r="O1522">
        <v>0</v>
      </c>
      <c r="P1522">
        <v>53</v>
      </c>
      <c r="Q1522">
        <v>0</v>
      </c>
      <c r="R1522">
        <v>66709</v>
      </c>
      <c r="S1522" t="str" cm="1">
        <f t="array" ref="S1522">_xlfn.IFS(E1525&lt;30,"18-29",E1525&lt;45,"30-44",TRUE,"45+")</f>
        <v>30-44</v>
      </c>
      <c r="T1522" t="str" cm="1">
        <f t="array" ref="T1522">_xlfn.IFS(F1522&lt;=2,"0-2 Years",F1522&lt;=5,"3-5 Years",F1522&lt;=8,"6-8 Years",TRUE,"9-10 Years")</f>
        <v>3-5 Years</v>
      </c>
      <c r="U1522" t="str" cm="1">
        <f t="array" ref="U1522">_xlfn.IFS(P1522&gt;60,"High Risk",P1522&gt;30,"Medium Risk",TRUE,"Low Risk")</f>
        <v>Medium Risk</v>
      </c>
      <c r="V1522">
        <f t="shared" si="23"/>
        <v>3</v>
      </c>
    </row>
    <row r="1523" spans="1:22" hidden="1" x14ac:dyDescent="0.2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 s="2">
        <v>0</v>
      </c>
      <c r="H1523">
        <v>2</v>
      </c>
      <c r="I1523">
        <v>0</v>
      </c>
      <c r="J1523">
        <v>1</v>
      </c>
      <c r="K1523" s="1">
        <v>94780.9</v>
      </c>
      <c r="L1523">
        <v>0</v>
      </c>
      <c r="M1523">
        <v>7</v>
      </c>
      <c r="N1523">
        <v>3317</v>
      </c>
      <c r="O1523">
        <v>5</v>
      </c>
      <c r="P1523">
        <v>133</v>
      </c>
      <c r="Q1523">
        <v>0.7142857142857143</v>
      </c>
      <c r="R1523">
        <v>23219</v>
      </c>
      <c r="S1523" t="str" cm="1">
        <f t="array" ref="S1523">_xlfn.IFS(E1526&lt;30,"18-29",E1526&lt;45,"30-44",TRUE,"45+")</f>
        <v>45+</v>
      </c>
      <c r="T1523" t="str" cm="1">
        <f t="array" ref="T1523">_xlfn.IFS(F1523&lt;=2,"0-2 Years",F1523&lt;=5,"3-5 Years",F1523&lt;=8,"6-8 Years",TRUE,"9-10 Years")</f>
        <v>6-8 Years</v>
      </c>
      <c r="U1523" t="str" cm="1">
        <f t="array" ref="U1523">_xlfn.IFS(P1523&gt;60,"High Risk",P1523&gt;30,"Medium Risk",TRUE,"Low Risk")</f>
        <v>High Risk</v>
      </c>
      <c r="V1523">
        <f t="shared" si="23"/>
        <v>3</v>
      </c>
    </row>
    <row r="1524" spans="1:22" hidden="1" x14ac:dyDescent="0.2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 s="2">
        <v>106266.8</v>
      </c>
      <c r="H1524">
        <v>1</v>
      </c>
      <c r="I1524">
        <v>1</v>
      </c>
      <c r="J1524">
        <v>1</v>
      </c>
      <c r="K1524" s="1">
        <v>16607.150000000001</v>
      </c>
      <c r="L1524">
        <v>0</v>
      </c>
      <c r="M1524">
        <v>9</v>
      </c>
      <c r="N1524">
        <v>2952</v>
      </c>
      <c r="O1524">
        <v>0</v>
      </c>
      <c r="P1524">
        <v>129</v>
      </c>
      <c r="Q1524">
        <v>0</v>
      </c>
      <c r="R1524">
        <v>26568</v>
      </c>
      <c r="S1524" t="str" cm="1">
        <f t="array" ref="S1524">_xlfn.IFS(E1527&lt;30,"18-29",E1527&lt;45,"30-44",TRUE,"45+")</f>
        <v>30-44</v>
      </c>
      <c r="T1524" t="str" cm="1">
        <f t="array" ref="T1524">_xlfn.IFS(F1524&lt;=2,"0-2 Years",F1524&lt;=5,"3-5 Years",F1524&lt;=8,"6-8 Years",TRUE,"9-10 Years")</f>
        <v>0-2 Years</v>
      </c>
      <c r="U1524" t="str" cm="1">
        <f t="array" ref="U1524">_xlfn.IFS(P1524&gt;60,"High Risk",P1524&gt;30,"Medium Risk",TRUE,"Low Risk")</f>
        <v>High Risk</v>
      </c>
      <c r="V1524">
        <f t="shared" si="23"/>
        <v>3</v>
      </c>
    </row>
    <row r="1525" spans="1:22" hidden="1" x14ac:dyDescent="0.2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 s="2">
        <v>0</v>
      </c>
      <c r="H1525">
        <v>2</v>
      </c>
      <c r="I1525">
        <v>1</v>
      </c>
      <c r="J1525">
        <v>1</v>
      </c>
      <c r="K1525" s="1">
        <v>161954.43</v>
      </c>
      <c r="L1525">
        <v>0</v>
      </c>
      <c r="M1525">
        <v>15</v>
      </c>
      <c r="N1525">
        <v>3099</v>
      </c>
      <c r="O1525">
        <v>1</v>
      </c>
      <c r="P1525">
        <v>104</v>
      </c>
      <c r="Q1525">
        <v>6.6666666666666666E-2</v>
      </c>
      <c r="R1525">
        <v>46485</v>
      </c>
      <c r="S1525" t="str" cm="1">
        <f t="array" ref="S1525">_xlfn.IFS(E1528&lt;30,"18-29",E1528&lt;45,"30-44",TRUE,"45+")</f>
        <v>30-44</v>
      </c>
      <c r="T1525" t="str" cm="1">
        <f t="array" ref="T1525">_xlfn.IFS(F1525&lt;=2,"0-2 Years",F1525&lt;=5,"3-5 Years",F1525&lt;=8,"6-8 Years",TRUE,"9-10 Years")</f>
        <v>6-8 Years</v>
      </c>
      <c r="U1525" t="str" cm="1">
        <f t="array" ref="U1525">_xlfn.IFS(P1525&gt;60,"High Risk",P1525&gt;30,"Medium Risk",TRUE,"Low Risk")</f>
        <v>High Risk</v>
      </c>
      <c r="V1525">
        <f t="shared" si="23"/>
        <v>3</v>
      </c>
    </row>
    <row r="1526" spans="1:22" hidden="1" x14ac:dyDescent="0.2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 s="2">
        <v>0</v>
      </c>
      <c r="H1526">
        <v>2</v>
      </c>
      <c r="I1526">
        <v>0</v>
      </c>
      <c r="J1526">
        <v>1</v>
      </c>
      <c r="K1526" s="1">
        <v>194733.28</v>
      </c>
      <c r="L1526">
        <v>0</v>
      </c>
      <c r="M1526">
        <v>23</v>
      </c>
      <c r="N1526">
        <v>338</v>
      </c>
      <c r="O1526">
        <v>2</v>
      </c>
      <c r="P1526">
        <v>8</v>
      </c>
      <c r="Q1526">
        <v>8.6956521739130432E-2</v>
      </c>
      <c r="R1526">
        <v>7774</v>
      </c>
      <c r="S1526" t="str" cm="1">
        <f t="array" ref="S1526">_xlfn.IFS(E1529&lt;30,"18-29",E1529&lt;45,"30-44",TRUE,"45+")</f>
        <v>30-44</v>
      </c>
      <c r="T1526" t="str" cm="1">
        <f t="array" ref="T1526">_xlfn.IFS(F1526&lt;=2,"0-2 Years",F1526&lt;=5,"3-5 Years",F1526&lt;=8,"6-8 Years",TRUE,"9-10 Years")</f>
        <v>6-8 Years</v>
      </c>
      <c r="U1526" t="str" cm="1">
        <f t="array" ref="U1526">_xlfn.IFS(P1526&gt;60,"High Risk",P1526&gt;30,"Medium Risk",TRUE,"Low Risk")</f>
        <v>Low Risk</v>
      </c>
      <c r="V1526">
        <f t="shared" si="23"/>
        <v>4</v>
      </c>
    </row>
    <row r="1527" spans="1:22" hidden="1" x14ac:dyDescent="0.2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 s="2">
        <v>139840.35999999999</v>
      </c>
      <c r="H1527">
        <v>1</v>
      </c>
      <c r="I1527">
        <v>1</v>
      </c>
      <c r="J1527">
        <v>1</v>
      </c>
      <c r="K1527" s="1">
        <v>163524.70000000001</v>
      </c>
      <c r="L1527">
        <v>0</v>
      </c>
      <c r="M1527">
        <v>20</v>
      </c>
      <c r="N1527">
        <v>1412</v>
      </c>
      <c r="O1527">
        <v>7</v>
      </c>
      <c r="P1527">
        <v>79</v>
      </c>
      <c r="Q1527">
        <v>0.35</v>
      </c>
      <c r="R1527">
        <v>28240</v>
      </c>
      <c r="S1527" t="str" cm="1">
        <f t="array" ref="S1527">_xlfn.IFS(E1530&lt;30,"18-29",E1530&lt;45,"30-44",TRUE,"45+")</f>
        <v>30-44</v>
      </c>
      <c r="T1527" t="str" cm="1">
        <f t="array" ref="T1527">_xlfn.IFS(F1527&lt;=2,"0-2 Years",F1527&lt;=5,"3-5 Years",F1527&lt;=8,"6-8 Years",TRUE,"9-10 Years")</f>
        <v>3-5 Years</v>
      </c>
      <c r="U1527" t="str" cm="1">
        <f t="array" ref="U1527">_xlfn.IFS(P1527&gt;60,"High Risk",P1527&gt;30,"Medium Risk",TRUE,"Low Risk")</f>
        <v>High Risk</v>
      </c>
      <c r="V1527">
        <f t="shared" si="23"/>
        <v>2</v>
      </c>
    </row>
    <row r="1528" spans="1:22" x14ac:dyDescent="0.2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 s="2">
        <v>0</v>
      </c>
      <c r="H1528">
        <v>2</v>
      </c>
      <c r="I1528">
        <v>0</v>
      </c>
      <c r="J1528">
        <v>0</v>
      </c>
      <c r="K1528" s="1">
        <v>48260.19</v>
      </c>
      <c r="L1528">
        <v>0</v>
      </c>
      <c r="M1528">
        <v>28</v>
      </c>
      <c r="N1528">
        <v>4712</v>
      </c>
      <c r="O1528">
        <v>2</v>
      </c>
      <c r="P1528">
        <v>123</v>
      </c>
      <c r="Q1528">
        <v>7.1428571428571425E-2</v>
      </c>
      <c r="R1528">
        <v>131936</v>
      </c>
      <c r="S1528" t="str" cm="1">
        <f t="array" ref="S1528">_xlfn.IFS(E1531&lt;30,"18-29",E1531&lt;45,"30-44",TRUE,"45+")</f>
        <v>18-29</v>
      </c>
      <c r="T1528" t="str" cm="1">
        <f t="array" ref="T1528">_xlfn.IFS(F1528&lt;=2,"0-2 Years",F1528&lt;=5,"3-5 Years",F1528&lt;=8,"6-8 Years",TRUE,"9-10 Years")</f>
        <v>6-8 Years</v>
      </c>
      <c r="U1528" t="str" cm="1">
        <f t="array" ref="U1528">_xlfn.IFS(P1528&gt;60,"High Risk",P1528&gt;30,"Medium Risk",TRUE,"Low Risk")</f>
        <v>High Risk</v>
      </c>
      <c r="V1528">
        <f t="shared" si="23"/>
        <v>6</v>
      </c>
    </row>
    <row r="1529" spans="1:22" hidden="1" x14ac:dyDescent="0.2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 s="2">
        <v>124098.54</v>
      </c>
      <c r="H1529">
        <v>1</v>
      </c>
      <c r="I1529">
        <v>1</v>
      </c>
      <c r="J1529">
        <v>0</v>
      </c>
      <c r="K1529" s="1">
        <v>86678.48</v>
      </c>
      <c r="L1529">
        <v>0</v>
      </c>
      <c r="M1529">
        <v>30</v>
      </c>
      <c r="N1529">
        <v>1119</v>
      </c>
      <c r="O1529">
        <v>2</v>
      </c>
      <c r="P1529">
        <v>6</v>
      </c>
      <c r="Q1529">
        <v>6.6666666666666666E-2</v>
      </c>
      <c r="R1529">
        <v>33570</v>
      </c>
      <c r="S1529" t="str" cm="1">
        <f t="array" ref="S1529">_xlfn.IFS(E1532&lt;30,"18-29",E1532&lt;45,"30-44",TRUE,"45+")</f>
        <v>18-29</v>
      </c>
      <c r="T1529" t="str" cm="1">
        <f t="array" ref="T1529">_xlfn.IFS(F1529&lt;=2,"0-2 Years",F1529&lt;=5,"3-5 Years",F1529&lt;=8,"6-8 Years",TRUE,"9-10 Years")</f>
        <v>6-8 Years</v>
      </c>
      <c r="U1529" t="str" cm="1">
        <f t="array" ref="U1529">_xlfn.IFS(P1529&gt;60,"High Risk",P1529&gt;30,"Medium Risk",TRUE,"Low Risk")</f>
        <v>Low Risk</v>
      </c>
      <c r="V1529">
        <f t="shared" si="23"/>
        <v>5</v>
      </c>
    </row>
    <row r="1530" spans="1:22" hidden="1" x14ac:dyDescent="0.2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 s="2">
        <v>145807.59</v>
      </c>
      <c r="H1530">
        <v>1</v>
      </c>
      <c r="I1530">
        <v>1</v>
      </c>
      <c r="J1530">
        <v>1</v>
      </c>
      <c r="K1530" s="1">
        <v>3064.65</v>
      </c>
      <c r="L1530">
        <v>0</v>
      </c>
      <c r="M1530">
        <v>15</v>
      </c>
      <c r="N1530">
        <v>4721</v>
      </c>
      <c r="O1530">
        <v>8</v>
      </c>
      <c r="P1530">
        <v>80</v>
      </c>
      <c r="Q1530">
        <v>0.53333333333333333</v>
      </c>
      <c r="R1530">
        <v>70815</v>
      </c>
      <c r="S1530" t="str" cm="1">
        <f t="array" ref="S1530">_xlfn.IFS(E1533&lt;30,"18-29",E1533&lt;45,"30-44",TRUE,"45+")</f>
        <v>18-29</v>
      </c>
      <c r="T1530" t="str" cm="1">
        <f t="array" ref="T1530">_xlfn.IFS(F1530&lt;=2,"0-2 Years",F1530&lt;=5,"3-5 Years",F1530&lt;=8,"6-8 Years",TRUE,"9-10 Years")</f>
        <v>3-5 Years</v>
      </c>
      <c r="U1530" t="str" cm="1">
        <f t="array" ref="U1530">_xlfn.IFS(P1530&gt;60,"High Risk",P1530&gt;30,"Medium Risk",TRUE,"Low Risk")</f>
        <v>High Risk</v>
      </c>
      <c r="V1530">
        <f t="shared" si="23"/>
        <v>2</v>
      </c>
    </row>
    <row r="1531" spans="1:22" x14ac:dyDescent="0.2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 s="2">
        <v>0</v>
      </c>
      <c r="H1531">
        <v>2</v>
      </c>
      <c r="I1531">
        <v>1</v>
      </c>
      <c r="J1531">
        <v>0</v>
      </c>
      <c r="K1531" s="1">
        <v>112124.98</v>
      </c>
      <c r="L1531">
        <v>0</v>
      </c>
      <c r="M1531">
        <v>26</v>
      </c>
      <c r="N1531">
        <v>3632</v>
      </c>
      <c r="O1531">
        <v>0</v>
      </c>
      <c r="P1531">
        <v>69</v>
      </c>
      <c r="Q1531">
        <v>0</v>
      </c>
      <c r="R1531">
        <v>94432</v>
      </c>
      <c r="S1531" t="str" cm="1">
        <f t="array" ref="S1531">_xlfn.IFS(E1534&lt;30,"18-29",E1534&lt;45,"30-44",TRUE,"45+")</f>
        <v>30-44</v>
      </c>
      <c r="T1531" t="str" cm="1">
        <f t="array" ref="T1531">_xlfn.IFS(F1531&lt;=2,"0-2 Years",F1531&lt;=5,"3-5 Years",F1531&lt;=8,"6-8 Years",TRUE,"9-10 Years")</f>
        <v>6-8 Years</v>
      </c>
      <c r="U1531" t="str" cm="1">
        <f t="array" ref="U1531">_xlfn.IFS(P1531&gt;60,"High Risk",P1531&gt;30,"Medium Risk",TRUE,"Low Risk")</f>
        <v>High Risk</v>
      </c>
      <c r="V1531">
        <f t="shared" si="23"/>
        <v>6</v>
      </c>
    </row>
    <row r="1532" spans="1:22" hidden="1" x14ac:dyDescent="0.2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 s="2">
        <v>107508.93</v>
      </c>
      <c r="H1532">
        <v>2</v>
      </c>
      <c r="I1532">
        <v>1</v>
      </c>
      <c r="J1532">
        <v>1</v>
      </c>
      <c r="K1532" s="1">
        <v>120801.65</v>
      </c>
      <c r="L1532">
        <v>0</v>
      </c>
      <c r="M1532">
        <v>28</v>
      </c>
      <c r="N1532">
        <v>2555</v>
      </c>
      <c r="O1532">
        <v>3</v>
      </c>
      <c r="P1532">
        <v>45</v>
      </c>
      <c r="Q1532">
        <v>0.10714285714285714</v>
      </c>
      <c r="R1532">
        <v>71540</v>
      </c>
      <c r="S1532" t="str" cm="1">
        <f t="array" ref="S1532">_xlfn.IFS(E1535&lt;30,"18-29",E1535&lt;45,"30-44",TRUE,"45+")</f>
        <v>30-44</v>
      </c>
      <c r="T1532" t="str" cm="1">
        <f t="array" ref="T1532">_xlfn.IFS(F1532&lt;=2,"0-2 Years",F1532&lt;=5,"3-5 Years",F1532&lt;=8,"6-8 Years",TRUE,"9-10 Years")</f>
        <v>0-2 Years</v>
      </c>
      <c r="U1532" t="str" cm="1">
        <f t="array" ref="U1532">_xlfn.IFS(P1532&gt;60,"High Risk",P1532&gt;30,"Medium Risk",TRUE,"Low Risk")</f>
        <v>Medium Risk</v>
      </c>
      <c r="V1532">
        <f t="shared" si="23"/>
        <v>1</v>
      </c>
    </row>
    <row r="1533" spans="1:22" hidden="1" x14ac:dyDescent="0.2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 s="2">
        <v>0</v>
      </c>
      <c r="H1533">
        <v>2</v>
      </c>
      <c r="I1533">
        <v>0</v>
      </c>
      <c r="J1533">
        <v>1</v>
      </c>
      <c r="K1533" s="1">
        <v>52193.23</v>
      </c>
      <c r="L1533">
        <v>0</v>
      </c>
      <c r="M1533">
        <v>8</v>
      </c>
      <c r="N1533">
        <v>3601</v>
      </c>
      <c r="O1533">
        <v>8</v>
      </c>
      <c r="P1533">
        <v>122</v>
      </c>
      <c r="Q1533">
        <v>1</v>
      </c>
      <c r="R1533">
        <v>28808</v>
      </c>
      <c r="S1533" t="str" cm="1">
        <f t="array" ref="S1533">_xlfn.IFS(E1536&lt;30,"18-29",E1536&lt;45,"30-44",TRUE,"45+")</f>
        <v>45+</v>
      </c>
      <c r="T1533" t="str" cm="1">
        <f t="array" ref="T1533">_xlfn.IFS(F1533&lt;=2,"0-2 Years",F1533&lt;=5,"3-5 Years",F1533&lt;=8,"6-8 Years",TRUE,"9-10 Years")</f>
        <v>6-8 Years</v>
      </c>
      <c r="U1533" t="str" cm="1">
        <f t="array" ref="U1533">_xlfn.IFS(P1533&gt;60,"High Risk",P1533&gt;30,"Medium Risk",TRUE,"Low Risk")</f>
        <v>High Risk</v>
      </c>
      <c r="V1533">
        <f t="shared" si="23"/>
        <v>3</v>
      </c>
    </row>
    <row r="1534" spans="1:22" hidden="1" x14ac:dyDescent="0.2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 s="2">
        <v>145980.23000000001</v>
      </c>
      <c r="H1534">
        <v>1</v>
      </c>
      <c r="I1534">
        <v>0</v>
      </c>
      <c r="J1534">
        <v>1</v>
      </c>
      <c r="K1534" s="1">
        <v>56636.28</v>
      </c>
      <c r="L1534">
        <v>0</v>
      </c>
      <c r="M1534">
        <v>6</v>
      </c>
      <c r="N1534">
        <v>275</v>
      </c>
      <c r="O1534">
        <v>3</v>
      </c>
      <c r="P1534">
        <v>44</v>
      </c>
      <c r="Q1534">
        <v>0.5</v>
      </c>
      <c r="R1534">
        <v>1650</v>
      </c>
      <c r="S1534" t="str" cm="1">
        <f t="array" ref="S1534">_xlfn.IFS(E1537&lt;30,"18-29",E1537&lt;45,"30-44",TRUE,"45+")</f>
        <v>30-44</v>
      </c>
      <c r="T1534" t="str" cm="1">
        <f t="array" ref="T1534">_xlfn.IFS(F1534&lt;=2,"0-2 Years",F1534&lt;=5,"3-5 Years",F1534&lt;=8,"6-8 Years",TRUE,"9-10 Years")</f>
        <v>0-2 Years</v>
      </c>
      <c r="U1534" t="str" cm="1">
        <f t="array" ref="U1534">_xlfn.IFS(P1534&gt;60,"High Risk",P1534&gt;30,"Medium Risk",TRUE,"Low Risk")</f>
        <v>Medium Risk</v>
      </c>
      <c r="V1534">
        <f t="shared" si="23"/>
        <v>3</v>
      </c>
    </row>
    <row r="1535" spans="1:22" hidden="1" x14ac:dyDescent="0.2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 s="2">
        <v>212778.2</v>
      </c>
      <c r="H1535">
        <v>1</v>
      </c>
      <c r="I1535">
        <v>0</v>
      </c>
      <c r="J1535">
        <v>1</v>
      </c>
      <c r="K1535" s="1">
        <v>69372.88</v>
      </c>
      <c r="L1535">
        <v>0</v>
      </c>
      <c r="M1535">
        <v>13</v>
      </c>
      <c r="N1535">
        <v>1976</v>
      </c>
      <c r="O1535">
        <v>2</v>
      </c>
      <c r="P1535">
        <v>103</v>
      </c>
      <c r="Q1535">
        <v>0.15384615384615385</v>
      </c>
      <c r="R1535">
        <v>25688</v>
      </c>
      <c r="S1535" t="str" cm="1">
        <f t="array" ref="S1535">_xlfn.IFS(E1538&lt;30,"18-29",E1538&lt;45,"30-44",TRUE,"45+")</f>
        <v>30-44</v>
      </c>
      <c r="T1535" t="str" cm="1">
        <f t="array" ref="T1535">_xlfn.IFS(F1535&lt;=2,"0-2 Years",F1535&lt;=5,"3-5 Years",F1535&lt;=8,"6-8 Years",TRUE,"9-10 Years")</f>
        <v>3-5 Years</v>
      </c>
      <c r="U1535" t="str" cm="1">
        <f t="array" ref="U1535">_xlfn.IFS(P1535&gt;60,"High Risk",P1535&gt;30,"Medium Risk",TRUE,"Low Risk")</f>
        <v>High Risk</v>
      </c>
      <c r="V1535">
        <f t="shared" si="23"/>
        <v>2</v>
      </c>
    </row>
    <row r="1536" spans="1:22" hidden="1" x14ac:dyDescent="0.2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 s="2">
        <v>152522.47</v>
      </c>
      <c r="H1536">
        <v>1</v>
      </c>
      <c r="I1536">
        <v>0</v>
      </c>
      <c r="J1536">
        <v>1</v>
      </c>
      <c r="K1536" s="1">
        <v>164038.07</v>
      </c>
      <c r="L1536">
        <v>1</v>
      </c>
      <c r="M1536">
        <v>7</v>
      </c>
      <c r="N1536">
        <v>175</v>
      </c>
      <c r="O1536">
        <v>6</v>
      </c>
      <c r="P1536">
        <v>158</v>
      </c>
      <c r="Q1536">
        <v>0.8571428571428571</v>
      </c>
      <c r="R1536">
        <v>1225</v>
      </c>
      <c r="S1536" t="str" cm="1">
        <f t="array" ref="S1536">_xlfn.IFS(E1539&lt;30,"18-29",E1539&lt;45,"30-44",TRUE,"45+")</f>
        <v>18-29</v>
      </c>
      <c r="T1536" t="str" cm="1">
        <f t="array" ref="T1536">_xlfn.IFS(F1536&lt;=2,"0-2 Years",F1536&lt;=5,"3-5 Years",F1536&lt;=8,"6-8 Years",TRUE,"9-10 Years")</f>
        <v>3-5 Years</v>
      </c>
      <c r="U1536" t="str" cm="1">
        <f t="array" ref="U1536">_xlfn.IFS(P1536&gt;60,"High Risk",P1536&gt;30,"Medium Risk",TRUE,"Low Risk")</f>
        <v>High Risk</v>
      </c>
      <c r="V1536">
        <f t="shared" si="23"/>
        <v>3</v>
      </c>
    </row>
    <row r="1537" spans="1:22" hidden="1" x14ac:dyDescent="0.2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 s="2">
        <v>168964.77</v>
      </c>
      <c r="H1537">
        <v>1</v>
      </c>
      <c r="I1537">
        <v>0</v>
      </c>
      <c r="J1537">
        <v>1</v>
      </c>
      <c r="K1537" s="1">
        <v>118982.51</v>
      </c>
      <c r="L1537">
        <v>0</v>
      </c>
      <c r="M1537">
        <v>13</v>
      </c>
      <c r="N1537">
        <v>2696</v>
      </c>
      <c r="O1537">
        <v>1</v>
      </c>
      <c r="P1537">
        <v>138</v>
      </c>
      <c r="Q1537">
        <v>7.6923076923076927E-2</v>
      </c>
      <c r="R1537">
        <v>35048</v>
      </c>
      <c r="S1537" t="str" cm="1">
        <f t="array" ref="S1537">_xlfn.IFS(E1540&lt;30,"18-29",E1540&lt;45,"30-44",TRUE,"45+")</f>
        <v>30-44</v>
      </c>
      <c r="T1537" t="str" cm="1">
        <f t="array" ref="T1537">_xlfn.IFS(F1537&lt;=2,"0-2 Years",F1537&lt;=5,"3-5 Years",F1537&lt;=8,"6-8 Years",TRUE,"9-10 Years")</f>
        <v>9-10 Years</v>
      </c>
      <c r="U1537" t="str" cm="1">
        <f t="array" ref="U1537">_xlfn.IFS(P1537&gt;60,"High Risk",P1537&gt;30,"Medium Risk",TRUE,"Low Risk")</f>
        <v>High Risk</v>
      </c>
      <c r="V1537">
        <f t="shared" si="23"/>
        <v>2</v>
      </c>
    </row>
    <row r="1538" spans="1:22" x14ac:dyDescent="0.2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 s="2">
        <v>0</v>
      </c>
      <c r="H1538">
        <v>2</v>
      </c>
      <c r="I1538">
        <v>1</v>
      </c>
      <c r="J1538">
        <v>0</v>
      </c>
      <c r="K1538" s="1">
        <v>27472.07</v>
      </c>
      <c r="L1538">
        <v>0</v>
      </c>
      <c r="M1538">
        <v>29</v>
      </c>
      <c r="N1538">
        <v>3356</v>
      </c>
      <c r="O1538">
        <v>6</v>
      </c>
      <c r="P1538">
        <v>98</v>
      </c>
      <c r="Q1538">
        <v>0.20689655172413793</v>
      </c>
      <c r="R1538">
        <v>97324</v>
      </c>
      <c r="S1538" t="str" cm="1">
        <f t="array" ref="S1538">_xlfn.IFS(E1541&lt;30,"18-29",E1541&lt;45,"30-44",TRUE,"45+")</f>
        <v>30-44</v>
      </c>
      <c r="T1538" t="str" cm="1">
        <f t="array" ref="T1538">_xlfn.IFS(F1538&lt;=2,"0-2 Years",F1538&lt;=5,"3-5 Years",F1538&lt;=8,"6-8 Years",TRUE,"9-10 Years")</f>
        <v>6-8 Years</v>
      </c>
      <c r="U1538" t="str" cm="1">
        <f t="array" ref="U1538">_xlfn.IFS(P1538&gt;60,"High Risk",P1538&gt;30,"Medium Risk",TRUE,"Low Risk")</f>
        <v>High Risk</v>
      </c>
      <c r="V1538">
        <f t="shared" si="23"/>
        <v>6</v>
      </c>
    </row>
    <row r="1539" spans="1:22" hidden="1" x14ac:dyDescent="0.2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 s="2">
        <v>0</v>
      </c>
      <c r="H1539">
        <v>1</v>
      </c>
      <c r="I1539">
        <v>1</v>
      </c>
      <c r="J1539">
        <v>1</v>
      </c>
      <c r="K1539" s="1">
        <v>36754.129999999997</v>
      </c>
      <c r="L1539">
        <v>0</v>
      </c>
      <c r="M1539">
        <v>13</v>
      </c>
      <c r="N1539">
        <v>2085</v>
      </c>
      <c r="O1539">
        <v>9</v>
      </c>
      <c r="P1539">
        <v>97</v>
      </c>
      <c r="Q1539">
        <v>0.69230769230769229</v>
      </c>
      <c r="R1539">
        <v>27105</v>
      </c>
      <c r="S1539" t="str" cm="1">
        <f t="array" ref="S1539">_xlfn.IFS(E1542&lt;30,"18-29",E1542&lt;45,"30-44",TRUE,"45+")</f>
        <v>18-29</v>
      </c>
      <c r="T1539" t="str" cm="1">
        <f t="array" ref="T1539">_xlfn.IFS(F1539&lt;=2,"0-2 Years",F1539&lt;=5,"3-5 Years",F1539&lt;=8,"6-8 Years",TRUE,"9-10 Years")</f>
        <v>6-8 Years</v>
      </c>
      <c r="U1539" t="str" cm="1">
        <f t="array" ref="U1539">_xlfn.IFS(P1539&gt;60,"High Risk",P1539&gt;30,"Medium Risk",TRUE,"Low Risk")</f>
        <v>High Risk</v>
      </c>
      <c r="V1539">
        <f t="shared" ref="V1539:V1602" si="24">IF(J1539=0,3,0)+IF(G1539=0,3,0)+IF(H1539=1,2,0)+IF(E1539&gt;45,1,0)+IF(F1539&lt;3,1,0)</f>
        <v>5</v>
      </c>
    </row>
    <row r="1540" spans="1:22" hidden="1" x14ac:dyDescent="0.2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 s="2">
        <v>98266.3</v>
      </c>
      <c r="H1540">
        <v>1</v>
      </c>
      <c r="I1540">
        <v>1</v>
      </c>
      <c r="J1540">
        <v>1</v>
      </c>
      <c r="K1540" s="1">
        <v>46416.36</v>
      </c>
      <c r="L1540">
        <v>0</v>
      </c>
      <c r="M1540">
        <v>5</v>
      </c>
      <c r="N1540">
        <v>3178</v>
      </c>
      <c r="O1540">
        <v>5</v>
      </c>
      <c r="P1540">
        <v>26</v>
      </c>
      <c r="Q1540">
        <v>1</v>
      </c>
      <c r="R1540">
        <v>15890</v>
      </c>
      <c r="S1540" t="str" cm="1">
        <f t="array" ref="S1540">_xlfn.IFS(E1543&lt;30,"18-29",E1543&lt;45,"30-44",TRUE,"45+")</f>
        <v>30-44</v>
      </c>
      <c r="T1540" t="str" cm="1">
        <f t="array" ref="T1540">_xlfn.IFS(F1540&lt;=2,"0-2 Years",F1540&lt;=5,"3-5 Years",F1540&lt;=8,"6-8 Years",TRUE,"9-10 Years")</f>
        <v>3-5 Years</v>
      </c>
      <c r="U1540" t="str" cm="1">
        <f t="array" ref="U1540">_xlfn.IFS(P1540&gt;60,"High Risk",P1540&gt;30,"Medium Risk",TRUE,"Low Risk")</f>
        <v>Low Risk</v>
      </c>
      <c r="V1540">
        <f t="shared" si="24"/>
        <v>2</v>
      </c>
    </row>
    <row r="1541" spans="1:22" hidden="1" x14ac:dyDescent="0.2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 s="2">
        <v>113000.92</v>
      </c>
      <c r="H1541">
        <v>1</v>
      </c>
      <c r="I1541">
        <v>1</v>
      </c>
      <c r="J1541">
        <v>1</v>
      </c>
      <c r="K1541" s="1">
        <v>152872.39000000001</v>
      </c>
      <c r="L1541">
        <v>0</v>
      </c>
      <c r="M1541">
        <v>6</v>
      </c>
      <c r="N1541">
        <v>3659</v>
      </c>
      <c r="O1541">
        <v>5</v>
      </c>
      <c r="P1541">
        <v>24</v>
      </c>
      <c r="Q1541">
        <v>0.83333333333333337</v>
      </c>
      <c r="R1541">
        <v>21954</v>
      </c>
      <c r="S1541" t="str" cm="1">
        <f t="array" ref="S1541">_xlfn.IFS(E1544&lt;30,"18-29",E1544&lt;45,"30-44",TRUE,"45+")</f>
        <v>30-44</v>
      </c>
      <c r="T1541" t="str" cm="1">
        <f t="array" ref="T1541">_xlfn.IFS(F1541&lt;=2,"0-2 Years",F1541&lt;=5,"3-5 Years",F1541&lt;=8,"6-8 Years",TRUE,"9-10 Years")</f>
        <v>6-8 Years</v>
      </c>
      <c r="U1541" t="str" cm="1">
        <f t="array" ref="U1541">_xlfn.IFS(P1541&gt;60,"High Risk",P1541&gt;30,"Medium Risk",TRUE,"Low Risk")</f>
        <v>Low Risk</v>
      </c>
      <c r="V1541">
        <f t="shared" si="24"/>
        <v>2</v>
      </c>
    </row>
    <row r="1542" spans="1:22" hidden="1" x14ac:dyDescent="0.2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 s="2">
        <v>137060.88</v>
      </c>
      <c r="H1542">
        <v>2</v>
      </c>
      <c r="I1542">
        <v>1</v>
      </c>
      <c r="J1542">
        <v>1</v>
      </c>
      <c r="K1542" s="1">
        <v>165227.23000000001</v>
      </c>
      <c r="L1542">
        <v>0</v>
      </c>
      <c r="M1542">
        <v>5</v>
      </c>
      <c r="N1542">
        <v>3949</v>
      </c>
      <c r="O1542">
        <v>6</v>
      </c>
      <c r="P1542">
        <v>148</v>
      </c>
      <c r="Q1542">
        <v>1</v>
      </c>
      <c r="R1542">
        <v>19745</v>
      </c>
      <c r="S1542" t="str" cm="1">
        <f t="array" ref="S1542">_xlfn.IFS(E1545&lt;30,"18-29",E1545&lt;45,"30-44",TRUE,"45+")</f>
        <v>45+</v>
      </c>
      <c r="T1542" t="str" cm="1">
        <f t="array" ref="T1542">_xlfn.IFS(F1542&lt;=2,"0-2 Years",F1542&lt;=5,"3-5 Years",F1542&lt;=8,"6-8 Years",TRUE,"9-10 Years")</f>
        <v>0-2 Years</v>
      </c>
      <c r="U1542" t="str" cm="1">
        <f t="array" ref="U1542">_xlfn.IFS(P1542&gt;60,"High Risk",P1542&gt;30,"Medium Risk",TRUE,"Low Risk")</f>
        <v>High Risk</v>
      </c>
      <c r="V1542">
        <f t="shared" si="24"/>
        <v>1</v>
      </c>
    </row>
    <row r="1543" spans="1:22" hidden="1" x14ac:dyDescent="0.2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 s="2">
        <v>112146.12</v>
      </c>
      <c r="H1543">
        <v>1</v>
      </c>
      <c r="I1543">
        <v>1</v>
      </c>
      <c r="J1543">
        <v>0</v>
      </c>
      <c r="K1543" s="1">
        <v>75927.350000000006</v>
      </c>
      <c r="L1543">
        <v>0</v>
      </c>
      <c r="M1543">
        <v>13</v>
      </c>
      <c r="N1543">
        <v>4107</v>
      </c>
      <c r="O1543">
        <v>1</v>
      </c>
      <c r="P1543">
        <v>163</v>
      </c>
      <c r="Q1543">
        <v>7.6923076923076927E-2</v>
      </c>
      <c r="R1543">
        <v>53391</v>
      </c>
      <c r="S1543" t="str" cm="1">
        <f t="array" ref="S1543">_xlfn.IFS(E1546&lt;30,"18-29",E1546&lt;45,"30-44",TRUE,"45+")</f>
        <v>30-44</v>
      </c>
      <c r="T1543" t="str" cm="1">
        <f t="array" ref="T1543">_xlfn.IFS(F1543&lt;=2,"0-2 Years",F1543&lt;=5,"3-5 Years",F1543&lt;=8,"6-8 Years",TRUE,"9-10 Years")</f>
        <v>3-5 Years</v>
      </c>
      <c r="U1543" t="str" cm="1">
        <f t="array" ref="U1543">_xlfn.IFS(P1543&gt;60,"High Risk",P1543&gt;30,"Medium Risk",TRUE,"Low Risk")</f>
        <v>High Risk</v>
      </c>
      <c r="V1543">
        <f t="shared" si="24"/>
        <v>5</v>
      </c>
    </row>
    <row r="1544" spans="1:22" hidden="1" x14ac:dyDescent="0.2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 s="2">
        <v>129307.32</v>
      </c>
      <c r="H1544">
        <v>1</v>
      </c>
      <c r="I1544">
        <v>1</v>
      </c>
      <c r="J1544">
        <v>1</v>
      </c>
      <c r="K1544" s="1">
        <v>172930.28</v>
      </c>
      <c r="L1544">
        <v>0</v>
      </c>
      <c r="M1544">
        <v>9</v>
      </c>
      <c r="N1544">
        <v>814</v>
      </c>
      <c r="O1544">
        <v>10</v>
      </c>
      <c r="P1544">
        <v>16</v>
      </c>
      <c r="Q1544">
        <v>1</v>
      </c>
      <c r="R1544">
        <v>7326</v>
      </c>
      <c r="S1544" t="str" cm="1">
        <f t="array" ref="S1544">_xlfn.IFS(E1547&lt;30,"18-29",E1547&lt;45,"30-44",TRUE,"45+")</f>
        <v>30-44</v>
      </c>
      <c r="T1544" t="str" cm="1">
        <f t="array" ref="T1544">_xlfn.IFS(F1544&lt;=2,"0-2 Years",F1544&lt;=5,"3-5 Years",F1544&lt;=8,"6-8 Years",TRUE,"9-10 Years")</f>
        <v>3-5 Years</v>
      </c>
      <c r="U1544" t="str" cm="1">
        <f t="array" ref="U1544">_xlfn.IFS(P1544&gt;60,"High Risk",P1544&gt;30,"Medium Risk",TRUE,"Low Risk")</f>
        <v>Low Risk</v>
      </c>
      <c r="V1544">
        <f t="shared" si="24"/>
        <v>2</v>
      </c>
    </row>
    <row r="1545" spans="1:22" hidden="1" x14ac:dyDescent="0.2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 s="2">
        <v>163975.09</v>
      </c>
      <c r="H1545">
        <v>1</v>
      </c>
      <c r="I1545">
        <v>1</v>
      </c>
      <c r="J1545">
        <v>1</v>
      </c>
      <c r="K1545" s="1">
        <v>36108.5</v>
      </c>
      <c r="L1545">
        <v>0</v>
      </c>
      <c r="M1545">
        <v>14</v>
      </c>
      <c r="N1545">
        <v>2551</v>
      </c>
      <c r="O1545">
        <v>1</v>
      </c>
      <c r="P1545">
        <v>172</v>
      </c>
      <c r="Q1545">
        <v>7.1428571428571425E-2</v>
      </c>
      <c r="R1545">
        <v>35714</v>
      </c>
      <c r="S1545" t="str" cm="1">
        <f t="array" ref="S1545">_xlfn.IFS(E1548&lt;30,"18-29",E1548&lt;45,"30-44",TRUE,"45+")</f>
        <v>45+</v>
      </c>
      <c r="T1545" t="str" cm="1">
        <f t="array" ref="T1545">_xlfn.IFS(F1545&lt;=2,"0-2 Years",F1545&lt;=5,"3-5 Years",F1545&lt;=8,"6-8 Years",TRUE,"9-10 Years")</f>
        <v>6-8 Years</v>
      </c>
      <c r="U1545" t="str" cm="1">
        <f t="array" ref="U1545">_xlfn.IFS(P1545&gt;60,"High Risk",P1545&gt;30,"Medium Risk",TRUE,"Low Risk")</f>
        <v>High Risk</v>
      </c>
      <c r="V1545">
        <f t="shared" si="24"/>
        <v>3</v>
      </c>
    </row>
    <row r="1546" spans="1:22" hidden="1" x14ac:dyDescent="0.2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 s="2">
        <v>0</v>
      </c>
      <c r="H1546">
        <v>2</v>
      </c>
      <c r="I1546">
        <v>1</v>
      </c>
      <c r="J1546">
        <v>1</v>
      </c>
      <c r="K1546" s="1">
        <v>36202.74</v>
      </c>
      <c r="L1546">
        <v>0</v>
      </c>
      <c r="M1546">
        <v>6</v>
      </c>
      <c r="N1546">
        <v>1417</v>
      </c>
      <c r="O1546">
        <v>6</v>
      </c>
      <c r="P1546">
        <v>168</v>
      </c>
      <c r="Q1546">
        <v>1</v>
      </c>
      <c r="R1546">
        <v>8502</v>
      </c>
      <c r="S1546" t="str" cm="1">
        <f t="array" ref="S1546">_xlfn.IFS(E1549&lt;30,"18-29",E1549&lt;45,"30-44",TRUE,"45+")</f>
        <v>30-44</v>
      </c>
      <c r="T1546" t="str" cm="1">
        <f t="array" ref="T1546">_xlfn.IFS(F1546&lt;=2,"0-2 Years",F1546&lt;=5,"3-5 Years",F1546&lt;=8,"6-8 Years",TRUE,"9-10 Years")</f>
        <v>6-8 Years</v>
      </c>
      <c r="U1546" t="str" cm="1">
        <f t="array" ref="U1546">_xlfn.IFS(P1546&gt;60,"High Risk",P1546&gt;30,"Medium Risk",TRUE,"Low Risk")</f>
        <v>High Risk</v>
      </c>
      <c r="V1546">
        <f t="shared" si="24"/>
        <v>3</v>
      </c>
    </row>
    <row r="1547" spans="1:22" hidden="1" x14ac:dyDescent="0.2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 s="2">
        <v>158414.85</v>
      </c>
      <c r="H1547">
        <v>1</v>
      </c>
      <c r="I1547">
        <v>1</v>
      </c>
      <c r="J1547">
        <v>1</v>
      </c>
      <c r="K1547" s="1">
        <v>131886.46</v>
      </c>
      <c r="L1547">
        <v>0</v>
      </c>
      <c r="M1547">
        <v>7</v>
      </c>
      <c r="N1547">
        <v>1298</v>
      </c>
      <c r="O1547">
        <v>8</v>
      </c>
      <c r="P1547">
        <v>89</v>
      </c>
      <c r="Q1547">
        <v>1</v>
      </c>
      <c r="R1547">
        <v>9086</v>
      </c>
      <c r="S1547" t="str" cm="1">
        <f t="array" ref="S1547">_xlfn.IFS(E1550&lt;30,"18-29",E1550&lt;45,"30-44",TRUE,"45+")</f>
        <v>18-29</v>
      </c>
      <c r="T1547" t="str" cm="1">
        <f t="array" ref="T1547">_xlfn.IFS(F1547&lt;=2,"0-2 Years",F1547&lt;=5,"3-5 Years",F1547&lt;=8,"6-8 Years",TRUE,"9-10 Years")</f>
        <v>6-8 Years</v>
      </c>
      <c r="U1547" t="str" cm="1">
        <f t="array" ref="U1547">_xlfn.IFS(P1547&gt;60,"High Risk",P1547&gt;30,"Medium Risk",TRUE,"Low Risk")</f>
        <v>High Risk</v>
      </c>
      <c r="V1547">
        <f t="shared" si="24"/>
        <v>2</v>
      </c>
    </row>
    <row r="1548" spans="1:22" hidden="1" x14ac:dyDescent="0.2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 s="2">
        <v>92072.68</v>
      </c>
      <c r="H1548">
        <v>1</v>
      </c>
      <c r="I1548">
        <v>1</v>
      </c>
      <c r="J1548">
        <v>1</v>
      </c>
      <c r="K1548" s="1">
        <v>133992.35999999999</v>
      </c>
      <c r="L1548">
        <v>0</v>
      </c>
      <c r="M1548">
        <v>26</v>
      </c>
      <c r="N1548">
        <v>4977</v>
      </c>
      <c r="O1548">
        <v>6</v>
      </c>
      <c r="P1548">
        <v>25</v>
      </c>
      <c r="Q1548">
        <v>0.23076923076923078</v>
      </c>
      <c r="R1548">
        <v>129402</v>
      </c>
      <c r="S1548" t="str" cm="1">
        <f t="array" ref="S1548">_xlfn.IFS(E1551&lt;30,"18-29",E1551&lt;45,"30-44",TRUE,"45+")</f>
        <v>45+</v>
      </c>
      <c r="T1548" t="str" cm="1">
        <f t="array" ref="T1548">_xlfn.IFS(F1548&lt;=2,"0-2 Years",F1548&lt;=5,"3-5 Years",F1548&lt;=8,"6-8 Years",TRUE,"9-10 Years")</f>
        <v>0-2 Years</v>
      </c>
      <c r="U1548" t="str" cm="1">
        <f t="array" ref="U1548">_xlfn.IFS(P1548&gt;60,"High Risk",P1548&gt;30,"Medium Risk",TRUE,"Low Risk")</f>
        <v>Low Risk</v>
      </c>
      <c r="V1548">
        <f t="shared" si="24"/>
        <v>4</v>
      </c>
    </row>
    <row r="1549" spans="1:22" hidden="1" x14ac:dyDescent="0.2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 s="2">
        <v>88243.29</v>
      </c>
      <c r="H1549">
        <v>2</v>
      </c>
      <c r="I1549">
        <v>1</v>
      </c>
      <c r="J1549">
        <v>1</v>
      </c>
      <c r="K1549" s="1">
        <v>96658.26</v>
      </c>
      <c r="L1549">
        <v>0</v>
      </c>
      <c r="M1549">
        <v>4</v>
      </c>
      <c r="N1549">
        <v>2579</v>
      </c>
      <c r="O1549">
        <v>9</v>
      </c>
      <c r="P1549">
        <v>118</v>
      </c>
      <c r="Q1549">
        <v>1</v>
      </c>
      <c r="R1549">
        <v>10316</v>
      </c>
      <c r="S1549" t="str" cm="1">
        <f t="array" ref="S1549">_xlfn.IFS(E1552&lt;30,"18-29",E1552&lt;45,"30-44",TRUE,"45+")</f>
        <v>45+</v>
      </c>
      <c r="T1549" t="str" cm="1">
        <f t="array" ref="T1549">_xlfn.IFS(F1549&lt;=2,"0-2 Years",F1549&lt;=5,"3-5 Years",F1549&lt;=8,"6-8 Years",TRUE,"9-10 Years")</f>
        <v>0-2 Years</v>
      </c>
      <c r="U1549" t="str" cm="1">
        <f t="array" ref="U1549">_xlfn.IFS(P1549&gt;60,"High Risk",P1549&gt;30,"Medium Risk",TRUE,"Low Risk")</f>
        <v>High Risk</v>
      </c>
      <c r="V1549">
        <f t="shared" si="24"/>
        <v>1</v>
      </c>
    </row>
    <row r="1550" spans="1:22" hidden="1" x14ac:dyDescent="0.2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 s="2">
        <v>0</v>
      </c>
      <c r="H1550">
        <v>2</v>
      </c>
      <c r="I1550">
        <v>1</v>
      </c>
      <c r="J1550">
        <v>1</v>
      </c>
      <c r="K1550" s="1">
        <v>135112.09</v>
      </c>
      <c r="L1550">
        <v>0</v>
      </c>
      <c r="M1550">
        <v>5</v>
      </c>
      <c r="N1550">
        <v>1379</v>
      </c>
      <c r="O1550">
        <v>7</v>
      </c>
      <c r="P1550">
        <v>174</v>
      </c>
      <c r="Q1550">
        <v>1</v>
      </c>
      <c r="R1550">
        <v>6895</v>
      </c>
      <c r="S1550" t="str" cm="1">
        <f t="array" ref="S1550">_xlfn.IFS(E1553&lt;30,"18-29",E1553&lt;45,"30-44",TRUE,"45+")</f>
        <v>45+</v>
      </c>
      <c r="T1550" t="str" cm="1">
        <f t="array" ref="T1550">_xlfn.IFS(F1550&lt;=2,"0-2 Years",F1550&lt;=5,"3-5 Years",F1550&lt;=8,"6-8 Years",TRUE,"9-10 Years")</f>
        <v>6-8 Years</v>
      </c>
      <c r="U1550" t="str" cm="1">
        <f t="array" ref="U1550">_xlfn.IFS(P1550&gt;60,"High Risk",P1550&gt;30,"Medium Risk",TRUE,"Low Risk")</f>
        <v>High Risk</v>
      </c>
      <c r="V1550">
        <f t="shared" si="24"/>
        <v>3</v>
      </c>
    </row>
    <row r="1551" spans="1:22" x14ac:dyDescent="0.2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 s="2">
        <v>59486.31</v>
      </c>
      <c r="H1551">
        <v>1</v>
      </c>
      <c r="I1551">
        <v>1</v>
      </c>
      <c r="J1551">
        <v>0</v>
      </c>
      <c r="K1551" s="1">
        <v>163944.18</v>
      </c>
      <c r="L1551">
        <v>1</v>
      </c>
      <c r="M1551">
        <v>2</v>
      </c>
      <c r="N1551">
        <v>2544</v>
      </c>
      <c r="O1551">
        <v>7</v>
      </c>
      <c r="P1551">
        <v>121</v>
      </c>
      <c r="Q1551">
        <v>1</v>
      </c>
      <c r="R1551">
        <v>5088</v>
      </c>
      <c r="S1551" t="str" cm="1">
        <f t="array" ref="S1551">_xlfn.IFS(E1554&lt;30,"18-29",E1554&lt;45,"30-44",TRUE,"45+")</f>
        <v>30-44</v>
      </c>
      <c r="T1551" t="str" cm="1">
        <f t="array" ref="T1551">_xlfn.IFS(F1551&lt;=2,"0-2 Years",F1551&lt;=5,"3-5 Years",F1551&lt;=8,"6-8 Years",TRUE,"9-10 Years")</f>
        <v>3-5 Years</v>
      </c>
      <c r="U1551" t="str" cm="1">
        <f t="array" ref="U1551">_xlfn.IFS(P1551&gt;60,"High Risk",P1551&gt;30,"Medium Risk",TRUE,"Low Risk")</f>
        <v>High Risk</v>
      </c>
      <c r="V1551">
        <f t="shared" si="24"/>
        <v>6</v>
      </c>
    </row>
    <row r="1552" spans="1:22" hidden="1" x14ac:dyDescent="0.2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 s="2">
        <v>0</v>
      </c>
      <c r="H1552">
        <v>2</v>
      </c>
      <c r="I1552">
        <v>1</v>
      </c>
      <c r="J1552">
        <v>1</v>
      </c>
      <c r="K1552" s="1">
        <v>53843.71</v>
      </c>
      <c r="L1552">
        <v>0</v>
      </c>
      <c r="M1552">
        <v>29</v>
      </c>
      <c r="N1552">
        <v>3571</v>
      </c>
      <c r="O1552">
        <v>8</v>
      </c>
      <c r="P1552">
        <v>71</v>
      </c>
      <c r="Q1552">
        <v>0.27586206896551724</v>
      </c>
      <c r="R1552">
        <v>103559</v>
      </c>
      <c r="S1552" t="str" cm="1">
        <f t="array" ref="S1552">_xlfn.IFS(E1555&lt;30,"18-29",E1555&lt;45,"30-44",TRUE,"45+")</f>
        <v>30-44</v>
      </c>
      <c r="T1552" t="str" cm="1">
        <f t="array" ref="T1552">_xlfn.IFS(F1552&lt;=2,"0-2 Years",F1552&lt;=5,"3-5 Years",F1552&lt;=8,"6-8 Years",TRUE,"9-10 Years")</f>
        <v>0-2 Years</v>
      </c>
      <c r="U1552" t="str" cm="1">
        <f t="array" ref="U1552">_xlfn.IFS(P1552&gt;60,"High Risk",P1552&gt;30,"Medium Risk",TRUE,"Low Risk")</f>
        <v>High Risk</v>
      </c>
      <c r="V1552">
        <f t="shared" si="24"/>
        <v>5</v>
      </c>
    </row>
    <row r="1553" spans="1:22" hidden="1" x14ac:dyDescent="0.2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 s="2">
        <v>0</v>
      </c>
      <c r="H1553">
        <v>2</v>
      </c>
      <c r="I1553">
        <v>0</v>
      </c>
      <c r="J1553">
        <v>1</v>
      </c>
      <c r="K1553" s="1">
        <v>122398.84</v>
      </c>
      <c r="L1553">
        <v>0</v>
      </c>
      <c r="M1553">
        <v>6</v>
      </c>
      <c r="N1553">
        <v>2202</v>
      </c>
      <c r="O1553">
        <v>5</v>
      </c>
      <c r="P1553">
        <v>55</v>
      </c>
      <c r="Q1553">
        <v>0.83333333333333337</v>
      </c>
      <c r="R1553">
        <v>13212</v>
      </c>
      <c r="S1553" t="str" cm="1">
        <f t="array" ref="S1553">_xlfn.IFS(E1556&lt;30,"18-29",E1556&lt;45,"30-44",TRUE,"45+")</f>
        <v>30-44</v>
      </c>
      <c r="T1553" t="str" cm="1">
        <f t="array" ref="T1553">_xlfn.IFS(F1553&lt;=2,"0-2 Years",F1553&lt;=5,"3-5 Years",F1553&lt;=8,"6-8 Years",TRUE,"9-10 Years")</f>
        <v>6-8 Years</v>
      </c>
      <c r="U1553" t="str" cm="1">
        <f t="array" ref="U1553">_xlfn.IFS(P1553&gt;60,"High Risk",P1553&gt;30,"Medium Risk",TRUE,"Low Risk")</f>
        <v>Medium Risk</v>
      </c>
      <c r="V1553">
        <f t="shared" si="24"/>
        <v>4</v>
      </c>
    </row>
    <row r="1554" spans="1:22" x14ac:dyDescent="0.2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 s="2">
        <v>0</v>
      </c>
      <c r="H1554">
        <v>1</v>
      </c>
      <c r="I1554">
        <v>1</v>
      </c>
      <c r="J1554">
        <v>1</v>
      </c>
      <c r="K1554" s="1">
        <v>64804.04</v>
      </c>
      <c r="L1554">
        <v>0</v>
      </c>
      <c r="M1554">
        <v>27</v>
      </c>
      <c r="N1554">
        <v>1059</v>
      </c>
      <c r="O1554">
        <v>4</v>
      </c>
      <c r="P1554">
        <v>121</v>
      </c>
      <c r="Q1554">
        <v>0.14814814814814814</v>
      </c>
      <c r="R1554">
        <v>28593</v>
      </c>
      <c r="S1554" t="str" cm="1">
        <f t="array" ref="S1554">_xlfn.IFS(E1557&lt;30,"18-29",E1557&lt;45,"30-44",TRUE,"45+")</f>
        <v>30-44</v>
      </c>
      <c r="T1554" t="str" cm="1">
        <f t="array" ref="T1554">_xlfn.IFS(F1554&lt;=2,"0-2 Years",F1554&lt;=5,"3-5 Years",F1554&lt;=8,"6-8 Years",TRUE,"9-10 Years")</f>
        <v>0-2 Years</v>
      </c>
      <c r="U1554" t="str" cm="1">
        <f t="array" ref="U1554">_xlfn.IFS(P1554&gt;60,"High Risk",P1554&gt;30,"Medium Risk",TRUE,"Low Risk")</f>
        <v>High Risk</v>
      </c>
      <c r="V1554">
        <f t="shared" si="24"/>
        <v>6</v>
      </c>
    </row>
    <row r="1555" spans="1:22" hidden="1" x14ac:dyDescent="0.2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 s="2">
        <v>119278.01</v>
      </c>
      <c r="H1555">
        <v>2</v>
      </c>
      <c r="I1555">
        <v>0</v>
      </c>
      <c r="J1555">
        <v>1</v>
      </c>
      <c r="K1555" s="1">
        <v>19370.73</v>
      </c>
      <c r="L1555">
        <v>0</v>
      </c>
      <c r="M1555">
        <v>24</v>
      </c>
      <c r="N1555">
        <v>3292</v>
      </c>
      <c r="O1555">
        <v>1</v>
      </c>
      <c r="P1555">
        <v>83</v>
      </c>
      <c r="Q1555">
        <v>4.1666666666666664E-2</v>
      </c>
      <c r="R1555">
        <v>79008</v>
      </c>
      <c r="S1555" t="str" cm="1">
        <f t="array" ref="S1555">_xlfn.IFS(E1558&lt;30,"18-29",E1558&lt;45,"30-44",TRUE,"45+")</f>
        <v>18-29</v>
      </c>
      <c r="T1555" t="str" cm="1">
        <f t="array" ref="T1555">_xlfn.IFS(F1555&lt;=2,"0-2 Years",F1555&lt;=5,"3-5 Years",F1555&lt;=8,"6-8 Years",TRUE,"9-10 Years")</f>
        <v>6-8 Years</v>
      </c>
      <c r="U1555" t="str" cm="1">
        <f t="array" ref="U1555">_xlfn.IFS(P1555&gt;60,"High Risk",P1555&gt;30,"Medium Risk",TRUE,"Low Risk")</f>
        <v>High Risk</v>
      </c>
      <c r="V1555">
        <f t="shared" si="24"/>
        <v>0</v>
      </c>
    </row>
    <row r="1556" spans="1:22" hidden="1" x14ac:dyDescent="0.2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 s="2">
        <v>158741.43</v>
      </c>
      <c r="H1556">
        <v>2</v>
      </c>
      <c r="I1556">
        <v>1</v>
      </c>
      <c r="J1556">
        <v>1</v>
      </c>
      <c r="K1556" s="1">
        <v>126192.54</v>
      </c>
      <c r="L1556">
        <v>0</v>
      </c>
      <c r="M1556">
        <v>14</v>
      </c>
      <c r="N1556">
        <v>3937</v>
      </c>
      <c r="O1556">
        <v>7</v>
      </c>
      <c r="P1556">
        <v>162</v>
      </c>
      <c r="Q1556">
        <v>0.5</v>
      </c>
      <c r="R1556">
        <v>55118</v>
      </c>
      <c r="S1556" t="str" cm="1">
        <f t="array" ref="S1556">_xlfn.IFS(E1559&lt;30,"18-29",E1559&lt;45,"30-44",TRUE,"45+")</f>
        <v>30-44</v>
      </c>
      <c r="T1556" t="str" cm="1">
        <f t="array" ref="T1556">_xlfn.IFS(F1556&lt;=2,"0-2 Years",F1556&lt;=5,"3-5 Years",F1556&lt;=8,"6-8 Years",TRUE,"9-10 Years")</f>
        <v>3-5 Years</v>
      </c>
      <c r="U1556" t="str" cm="1">
        <f t="array" ref="U1556">_xlfn.IFS(P1556&gt;60,"High Risk",P1556&gt;30,"Medium Risk",TRUE,"Low Risk")</f>
        <v>High Risk</v>
      </c>
      <c r="V1556">
        <f t="shared" si="24"/>
        <v>0</v>
      </c>
    </row>
    <row r="1557" spans="1:22" hidden="1" x14ac:dyDescent="0.2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 s="2">
        <v>140596.95000000001</v>
      </c>
      <c r="H1557">
        <v>1</v>
      </c>
      <c r="I1557">
        <v>0</v>
      </c>
      <c r="J1557">
        <v>1</v>
      </c>
      <c r="K1557" s="1">
        <v>135459.01999999999</v>
      </c>
      <c r="L1557">
        <v>1</v>
      </c>
      <c r="M1557">
        <v>7</v>
      </c>
      <c r="N1557">
        <v>2824</v>
      </c>
      <c r="O1557">
        <v>5</v>
      </c>
      <c r="P1557">
        <v>163</v>
      </c>
      <c r="Q1557">
        <v>0.7142857142857143</v>
      </c>
      <c r="R1557">
        <v>19768</v>
      </c>
      <c r="S1557" t="str" cm="1">
        <f t="array" ref="S1557">_xlfn.IFS(E1560&lt;30,"18-29",E1560&lt;45,"30-44",TRUE,"45+")</f>
        <v>30-44</v>
      </c>
      <c r="T1557" t="str" cm="1">
        <f t="array" ref="T1557">_xlfn.IFS(F1557&lt;=2,"0-2 Years",F1557&lt;=5,"3-5 Years",F1557&lt;=8,"6-8 Years",TRUE,"9-10 Years")</f>
        <v>6-8 Years</v>
      </c>
      <c r="U1557" t="str" cm="1">
        <f t="array" ref="U1557">_xlfn.IFS(P1557&gt;60,"High Risk",P1557&gt;30,"Medium Risk",TRUE,"Low Risk")</f>
        <v>High Risk</v>
      </c>
      <c r="V1557">
        <f t="shared" si="24"/>
        <v>2</v>
      </c>
    </row>
    <row r="1558" spans="1:22" hidden="1" x14ac:dyDescent="0.2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 s="2">
        <v>0</v>
      </c>
      <c r="H1558">
        <v>2</v>
      </c>
      <c r="I1558">
        <v>1</v>
      </c>
      <c r="J1558">
        <v>1</v>
      </c>
      <c r="K1558" s="1">
        <v>94815.039999999994</v>
      </c>
      <c r="L1558">
        <v>0</v>
      </c>
      <c r="M1558">
        <v>9</v>
      </c>
      <c r="N1558">
        <v>715</v>
      </c>
      <c r="O1558">
        <v>9</v>
      </c>
      <c r="P1558">
        <v>174</v>
      </c>
      <c r="Q1558">
        <v>1</v>
      </c>
      <c r="R1558">
        <v>6435</v>
      </c>
      <c r="S1558" t="str" cm="1">
        <f t="array" ref="S1558">_xlfn.IFS(E1561&lt;30,"18-29",E1561&lt;45,"30-44",TRUE,"45+")</f>
        <v>30-44</v>
      </c>
      <c r="T1558" t="str" cm="1">
        <f t="array" ref="T1558">_xlfn.IFS(F1558&lt;=2,"0-2 Years",F1558&lt;=5,"3-5 Years",F1558&lt;=8,"6-8 Years",TRUE,"9-10 Years")</f>
        <v>9-10 Years</v>
      </c>
      <c r="U1558" t="str" cm="1">
        <f t="array" ref="U1558">_xlfn.IFS(P1558&gt;60,"High Risk",P1558&gt;30,"Medium Risk",TRUE,"Low Risk")</f>
        <v>High Risk</v>
      </c>
      <c r="V1558">
        <f t="shared" si="24"/>
        <v>3</v>
      </c>
    </row>
    <row r="1559" spans="1:22" hidden="1" x14ac:dyDescent="0.2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 s="2">
        <v>90432.92</v>
      </c>
      <c r="H1559">
        <v>1</v>
      </c>
      <c r="I1559">
        <v>1</v>
      </c>
      <c r="J1559">
        <v>1</v>
      </c>
      <c r="K1559" s="1">
        <v>188366.04</v>
      </c>
      <c r="L1559">
        <v>1</v>
      </c>
      <c r="M1559">
        <v>16</v>
      </c>
      <c r="N1559">
        <v>2086</v>
      </c>
      <c r="O1559">
        <v>10</v>
      </c>
      <c r="P1559">
        <v>8</v>
      </c>
      <c r="Q1559">
        <v>0.625</v>
      </c>
      <c r="R1559">
        <v>33376</v>
      </c>
      <c r="S1559" t="str" cm="1">
        <f t="array" ref="S1559">_xlfn.IFS(E1562&lt;30,"18-29",E1562&lt;45,"30-44",TRUE,"45+")</f>
        <v>30-44</v>
      </c>
      <c r="T1559" t="str" cm="1">
        <f t="array" ref="T1559">_xlfn.IFS(F1559&lt;=2,"0-2 Years",F1559&lt;=5,"3-5 Years",F1559&lt;=8,"6-8 Years",TRUE,"9-10 Years")</f>
        <v>0-2 Years</v>
      </c>
      <c r="U1559" t="str" cm="1">
        <f t="array" ref="U1559">_xlfn.IFS(P1559&gt;60,"High Risk",P1559&gt;30,"Medium Risk",TRUE,"Low Risk")</f>
        <v>Low Risk</v>
      </c>
      <c r="V1559">
        <f t="shared" si="24"/>
        <v>3</v>
      </c>
    </row>
    <row r="1560" spans="1:22" hidden="1" x14ac:dyDescent="0.2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 s="2">
        <v>104783.81</v>
      </c>
      <c r="H1560">
        <v>2</v>
      </c>
      <c r="I1560">
        <v>0</v>
      </c>
      <c r="J1560">
        <v>1</v>
      </c>
      <c r="K1560" s="1">
        <v>178512.52</v>
      </c>
      <c r="L1560">
        <v>0</v>
      </c>
      <c r="M1560">
        <v>19</v>
      </c>
      <c r="N1560">
        <v>3727</v>
      </c>
      <c r="O1560">
        <v>4</v>
      </c>
      <c r="P1560">
        <v>29</v>
      </c>
      <c r="Q1560">
        <v>0.21052631578947367</v>
      </c>
      <c r="R1560">
        <v>70813</v>
      </c>
      <c r="S1560" t="str" cm="1">
        <f t="array" ref="S1560">_xlfn.IFS(E1563&lt;30,"18-29",E1563&lt;45,"30-44",TRUE,"45+")</f>
        <v>30-44</v>
      </c>
      <c r="T1560" t="str" cm="1">
        <f t="array" ref="T1560">_xlfn.IFS(F1560&lt;=2,"0-2 Years",F1560&lt;=5,"3-5 Years",F1560&lt;=8,"6-8 Years",TRUE,"9-10 Years")</f>
        <v>0-2 Years</v>
      </c>
      <c r="U1560" t="str" cm="1">
        <f t="array" ref="U1560">_xlfn.IFS(P1560&gt;60,"High Risk",P1560&gt;30,"Medium Risk",TRUE,"Low Risk")</f>
        <v>Low Risk</v>
      </c>
      <c r="V1560">
        <f t="shared" si="24"/>
        <v>1</v>
      </c>
    </row>
    <row r="1561" spans="1:22" hidden="1" x14ac:dyDescent="0.2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 s="2">
        <v>77992.97</v>
      </c>
      <c r="H1561">
        <v>2</v>
      </c>
      <c r="I1561">
        <v>1</v>
      </c>
      <c r="J1561">
        <v>1</v>
      </c>
      <c r="K1561" s="1">
        <v>97906.38</v>
      </c>
      <c r="L1561">
        <v>0</v>
      </c>
      <c r="M1561">
        <v>26</v>
      </c>
      <c r="N1561">
        <v>4440</v>
      </c>
      <c r="O1561">
        <v>8</v>
      </c>
      <c r="P1561">
        <v>169</v>
      </c>
      <c r="Q1561">
        <v>0.30769230769230771</v>
      </c>
      <c r="R1561">
        <v>115440</v>
      </c>
      <c r="S1561" t="str" cm="1">
        <f t="array" ref="S1561">_xlfn.IFS(E1564&lt;30,"18-29",E1564&lt;45,"30-44",TRUE,"45+")</f>
        <v>30-44</v>
      </c>
      <c r="T1561" t="str" cm="1">
        <f t="array" ref="T1561">_xlfn.IFS(F1561&lt;=2,"0-2 Years",F1561&lt;=5,"3-5 Years",F1561&lt;=8,"6-8 Years",TRUE,"9-10 Years")</f>
        <v>0-2 Years</v>
      </c>
      <c r="U1561" t="str" cm="1">
        <f t="array" ref="U1561">_xlfn.IFS(P1561&gt;60,"High Risk",P1561&gt;30,"Medium Risk",TRUE,"Low Risk")</f>
        <v>High Risk</v>
      </c>
      <c r="V1561">
        <f t="shared" si="24"/>
        <v>1</v>
      </c>
    </row>
    <row r="1562" spans="1:22" hidden="1" x14ac:dyDescent="0.2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 s="2">
        <v>110822.9</v>
      </c>
      <c r="H1562">
        <v>1</v>
      </c>
      <c r="I1562">
        <v>0</v>
      </c>
      <c r="J1562">
        <v>0</v>
      </c>
      <c r="K1562" s="1">
        <v>72861.94</v>
      </c>
      <c r="L1562">
        <v>0</v>
      </c>
      <c r="M1562">
        <v>14</v>
      </c>
      <c r="N1562">
        <v>2181</v>
      </c>
      <c r="O1562">
        <v>9</v>
      </c>
      <c r="P1562">
        <v>140</v>
      </c>
      <c r="Q1562">
        <v>0.6428571428571429</v>
      </c>
      <c r="R1562">
        <v>30534</v>
      </c>
      <c r="S1562" t="str" cm="1">
        <f t="array" ref="S1562">_xlfn.IFS(E1565&lt;30,"18-29",E1565&lt;45,"30-44",TRUE,"45+")</f>
        <v>30-44</v>
      </c>
      <c r="T1562" t="str" cm="1">
        <f t="array" ref="T1562">_xlfn.IFS(F1562&lt;=2,"0-2 Years",F1562&lt;=5,"3-5 Years",F1562&lt;=8,"6-8 Years",TRUE,"9-10 Years")</f>
        <v>9-10 Years</v>
      </c>
      <c r="U1562" t="str" cm="1">
        <f t="array" ref="U1562">_xlfn.IFS(P1562&gt;60,"High Risk",P1562&gt;30,"Medium Risk",TRUE,"Low Risk")</f>
        <v>High Risk</v>
      </c>
      <c r="V1562">
        <f t="shared" si="24"/>
        <v>5</v>
      </c>
    </row>
    <row r="1563" spans="1:22" hidden="1" x14ac:dyDescent="0.2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 s="2">
        <v>119624.6</v>
      </c>
      <c r="H1563">
        <v>2</v>
      </c>
      <c r="I1563">
        <v>1</v>
      </c>
      <c r="J1563">
        <v>1</v>
      </c>
      <c r="K1563" s="1">
        <v>195978.86</v>
      </c>
      <c r="L1563">
        <v>0</v>
      </c>
      <c r="M1563">
        <v>11</v>
      </c>
      <c r="N1563">
        <v>2975</v>
      </c>
      <c r="O1563">
        <v>7</v>
      </c>
      <c r="P1563">
        <v>151</v>
      </c>
      <c r="Q1563">
        <v>0.63636363636363635</v>
      </c>
      <c r="R1563">
        <v>32725</v>
      </c>
      <c r="S1563" t="str" cm="1">
        <f t="array" ref="S1563">_xlfn.IFS(E1566&lt;30,"18-29",E1566&lt;45,"30-44",TRUE,"45+")</f>
        <v>30-44</v>
      </c>
      <c r="T1563" t="str" cm="1">
        <f t="array" ref="T1563">_xlfn.IFS(F1563&lt;=2,"0-2 Years",F1563&lt;=5,"3-5 Years",F1563&lt;=8,"6-8 Years",TRUE,"9-10 Years")</f>
        <v>3-5 Years</v>
      </c>
      <c r="U1563" t="str" cm="1">
        <f t="array" ref="U1563">_xlfn.IFS(P1563&gt;60,"High Risk",P1563&gt;30,"Medium Risk",TRUE,"Low Risk")</f>
        <v>High Risk</v>
      </c>
      <c r="V1563">
        <f t="shared" si="24"/>
        <v>0</v>
      </c>
    </row>
    <row r="1564" spans="1:22" hidden="1" x14ac:dyDescent="0.2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 s="2">
        <v>109052.59</v>
      </c>
      <c r="H1564">
        <v>2</v>
      </c>
      <c r="I1564">
        <v>1</v>
      </c>
      <c r="J1564">
        <v>1</v>
      </c>
      <c r="K1564" s="1">
        <v>19448.93</v>
      </c>
      <c r="L1564">
        <v>1</v>
      </c>
      <c r="M1564">
        <v>22</v>
      </c>
      <c r="N1564">
        <v>603</v>
      </c>
      <c r="O1564">
        <v>8</v>
      </c>
      <c r="P1564">
        <v>59</v>
      </c>
      <c r="Q1564">
        <v>0.36363636363636365</v>
      </c>
      <c r="R1564">
        <v>13266</v>
      </c>
      <c r="S1564" t="str" cm="1">
        <f t="array" ref="S1564">_xlfn.IFS(E1567&lt;30,"18-29",E1567&lt;45,"30-44",TRUE,"45+")</f>
        <v>30-44</v>
      </c>
      <c r="T1564" t="str" cm="1">
        <f t="array" ref="T1564">_xlfn.IFS(F1564&lt;=2,"0-2 Years",F1564&lt;=5,"3-5 Years",F1564&lt;=8,"6-8 Years",TRUE,"9-10 Years")</f>
        <v>6-8 Years</v>
      </c>
      <c r="U1564" t="str" cm="1">
        <f t="array" ref="U1564">_xlfn.IFS(P1564&gt;60,"High Risk",P1564&gt;30,"Medium Risk",TRUE,"Low Risk")</f>
        <v>Medium Risk</v>
      </c>
      <c r="V1564">
        <f t="shared" si="24"/>
        <v>0</v>
      </c>
    </row>
    <row r="1565" spans="1:22" hidden="1" x14ac:dyDescent="0.2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 s="2">
        <v>139129.44</v>
      </c>
      <c r="H1565">
        <v>1</v>
      </c>
      <c r="I1565">
        <v>0</v>
      </c>
      <c r="J1565">
        <v>1</v>
      </c>
      <c r="K1565" s="1">
        <v>32635.54</v>
      </c>
      <c r="L1565">
        <v>0</v>
      </c>
      <c r="M1565">
        <v>18</v>
      </c>
      <c r="N1565">
        <v>4385</v>
      </c>
      <c r="O1565">
        <v>0</v>
      </c>
      <c r="P1565">
        <v>168</v>
      </c>
      <c r="Q1565">
        <v>0</v>
      </c>
      <c r="R1565">
        <v>78930</v>
      </c>
      <c r="S1565" t="str" cm="1">
        <f t="array" ref="S1565">_xlfn.IFS(E1568&lt;30,"18-29",E1568&lt;45,"30-44",TRUE,"45+")</f>
        <v>30-44</v>
      </c>
      <c r="T1565" t="str" cm="1">
        <f t="array" ref="T1565">_xlfn.IFS(F1565&lt;=2,"0-2 Years",F1565&lt;=5,"3-5 Years",F1565&lt;=8,"6-8 Years",TRUE,"9-10 Years")</f>
        <v>3-5 Years</v>
      </c>
      <c r="U1565" t="str" cm="1">
        <f t="array" ref="U1565">_xlfn.IFS(P1565&gt;60,"High Risk",P1565&gt;30,"Medium Risk",TRUE,"Low Risk")</f>
        <v>High Risk</v>
      </c>
      <c r="V1565">
        <f t="shared" si="24"/>
        <v>2</v>
      </c>
    </row>
    <row r="1566" spans="1:22" hidden="1" x14ac:dyDescent="0.2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 s="2">
        <v>152324.66</v>
      </c>
      <c r="H1566">
        <v>2</v>
      </c>
      <c r="I1566">
        <v>1</v>
      </c>
      <c r="J1566">
        <v>0</v>
      </c>
      <c r="K1566" s="1">
        <v>171733.22</v>
      </c>
      <c r="L1566">
        <v>0</v>
      </c>
      <c r="M1566">
        <v>18</v>
      </c>
      <c r="N1566">
        <v>3818</v>
      </c>
      <c r="O1566">
        <v>7</v>
      </c>
      <c r="P1566">
        <v>148</v>
      </c>
      <c r="Q1566">
        <v>0.3888888888888889</v>
      </c>
      <c r="R1566">
        <v>68724</v>
      </c>
      <c r="S1566" t="str" cm="1">
        <f t="array" ref="S1566">_xlfn.IFS(E1569&lt;30,"18-29",E1569&lt;45,"30-44",TRUE,"45+")</f>
        <v>45+</v>
      </c>
      <c r="T1566" t="str" cm="1">
        <f t="array" ref="T1566">_xlfn.IFS(F1566&lt;=2,"0-2 Years",F1566&lt;=5,"3-5 Years",F1566&lt;=8,"6-8 Years",TRUE,"9-10 Years")</f>
        <v>6-8 Years</v>
      </c>
      <c r="U1566" t="str" cm="1">
        <f t="array" ref="U1566">_xlfn.IFS(P1566&gt;60,"High Risk",P1566&gt;30,"Medium Risk",TRUE,"Low Risk")</f>
        <v>High Risk</v>
      </c>
      <c r="V1566">
        <f t="shared" si="24"/>
        <v>3</v>
      </c>
    </row>
    <row r="1567" spans="1:22" x14ac:dyDescent="0.2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 s="2">
        <v>0</v>
      </c>
      <c r="H1567">
        <v>2</v>
      </c>
      <c r="I1567">
        <v>1</v>
      </c>
      <c r="J1567">
        <v>0</v>
      </c>
      <c r="K1567" s="1">
        <v>46176.22</v>
      </c>
      <c r="L1567">
        <v>0</v>
      </c>
      <c r="M1567">
        <v>21</v>
      </c>
      <c r="N1567">
        <v>3537</v>
      </c>
      <c r="O1567">
        <v>4</v>
      </c>
      <c r="P1567">
        <v>83</v>
      </c>
      <c r="Q1567">
        <v>0.19047619047619047</v>
      </c>
      <c r="R1567">
        <v>74277</v>
      </c>
      <c r="S1567" t="str" cm="1">
        <f t="array" ref="S1567">_xlfn.IFS(E1570&lt;30,"18-29",E1570&lt;45,"30-44",TRUE,"45+")</f>
        <v>30-44</v>
      </c>
      <c r="T1567" t="str" cm="1">
        <f t="array" ref="T1567">_xlfn.IFS(F1567&lt;=2,"0-2 Years",F1567&lt;=5,"3-5 Years",F1567&lt;=8,"6-8 Years",TRUE,"9-10 Years")</f>
        <v>0-2 Years</v>
      </c>
      <c r="U1567" t="str" cm="1">
        <f t="array" ref="U1567">_xlfn.IFS(P1567&gt;60,"High Risk",P1567&gt;30,"Medium Risk",TRUE,"Low Risk")</f>
        <v>High Risk</v>
      </c>
      <c r="V1567">
        <f t="shared" si="24"/>
        <v>7</v>
      </c>
    </row>
    <row r="1568" spans="1:22" hidden="1" x14ac:dyDescent="0.2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 s="2">
        <v>127480.58</v>
      </c>
      <c r="H1568">
        <v>2</v>
      </c>
      <c r="I1568">
        <v>1</v>
      </c>
      <c r="J1568">
        <v>0</v>
      </c>
      <c r="K1568" s="1">
        <v>179634.69</v>
      </c>
      <c r="L1568">
        <v>0</v>
      </c>
      <c r="M1568">
        <v>8</v>
      </c>
      <c r="N1568">
        <v>809</v>
      </c>
      <c r="O1568">
        <v>4</v>
      </c>
      <c r="P1568">
        <v>83</v>
      </c>
      <c r="Q1568">
        <v>0.5</v>
      </c>
      <c r="R1568">
        <v>6472</v>
      </c>
      <c r="S1568" t="str" cm="1">
        <f t="array" ref="S1568">_xlfn.IFS(E1571&lt;30,"18-29",E1571&lt;45,"30-44",TRUE,"45+")</f>
        <v>30-44</v>
      </c>
      <c r="T1568" t="str" cm="1">
        <f t="array" ref="T1568">_xlfn.IFS(F1568&lt;=2,"0-2 Years",F1568&lt;=5,"3-5 Years",F1568&lt;=8,"6-8 Years",TRUE,"9-10 Years")</f>
        <v>9-10 Years</v>
      </c>
      <c r="U1568" t="str" cm="1">
        <f t="array" ref="U1568">_xlfn.IFS(P1568&gt;60,"High Risk",P1568&gt;30,"Medium Risk",TRUE,"Low Risk")</f>
        <v>High Risk</v>
      </c>
      <c r="V1568">
        <f t="shared" si="24"/>
        <v>3</v>
      </c>
    </row>
    <row r="1569" spans="1:22" x14ac:dyDescent="0.2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 s="2">
        <v>115029.4</v>
      </c>
      <c r="H1569">
        <v>1</v>
      </c>
      <c r="I1569">
        <v>0</v>
      </c>
      <c r="J1569">
        <v>0</v>
      </c>
      <c r="K1569" s="1">
        <v>191521.32</v>
      </c>
      <c r="L1569">
        <v>1</v>
      </c>
      <c r="M1569">
        <v>5</v>
      </c>
      <c r="N1569">
        <v>1839</v>
      </c>
      <c r="O1569">
        <v>3</v>
      </c>
      <c r="P1569">
        <v>32</v>
      </c>
      <c r="Q1569">
        <v>0.6</v>
      </c>
      <c r="R1569">
        <v>9195</v>
      </c>
      <c r="S1569" t="str" cm="1">
        <f t="array" ref="S1569">_xlfn.IFS(E1572&lt;30,"18-29",E1572&lt;45,"30-44",TRUE,"45+")</f>
        <v>45+</v>
      </c>
      <c r="T1569" t="str" cm="1">
        <f t="array" ref="T1569">_xlfn.IFS(F1569&lt;=2,"0-2 Years",F1569&lt;=5,"3-5 Years",F1569&lt;=8,"6-8 Years",TRUE,"9-10 Years")</f>
        <v>6-8 Years</v>
      </c>
      <c r="U1569" t="str" cm="1">
        <f t="array" ref="U1569">_xlfn.IFS(P1569&gt;60,"High Risk",P1569&gt;30,"Medium Risk",TRUE,"Low Risk")</f>
        <v>Medium Risk</v>
      </c>
      <c r="V1569">
        <f t="shared" si="24"/>
        <v>6</v>
      </c>
    </row>
    <row r="1570" spans="1:22" hidden="1" x14ac:dyDescent="0.2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 s="2">
        <v>114005.78</v>
      </c>
      <c r="H1570">
        <v>1</v>
      </c>
      <c r="I1570">
        <v>1</v>
      </c>
      <c r="J1570">
        <v>1</v>
      </c>
      <c r="K1570" s="1">
        <v>67998.45</v>
      </c>
      <c r="L1570">
        <v>0</v>
      </c>
      <c r="M1570">
        <v>21</v>
      </c>
      <c r="N1570">
        <v>4052</v>
      </c>
      <c r="O1570">
        <v>2</v>
      </c>
      <c r="P1570">
        <v>165</v>
      </c>
      <c r="Q1570">
        <v>9.5238095238095233E-2</v>
      </c>
      <c r="R1570">
        <v>85092</v>
      </c>
      <c r="S1570" t="str" cm="1">
        <f t="array" ref="S1570">_xlfn.IFS(E1573&lt;30,"18-29",E1573&lt;45,"30-44",TRUE,"45+")</f>
        <v>18-29</v>
      </c>
      <c r="T1570" t="str" cm="1">
        <f t="array" ref="T1570">_xlfn.IFS(F1570&lt;=2,"0-2 Years",F1570&lt;=5,"3-5 Years",F1570&lt;=8,"6-8 Years",TRUE,"9-10 Years")</f>
        <v>6-8 Years</v>
      </c>
      <c r="U1570" t="str" cm="1">
        <f t="array" ref="U1570">_xlfn.IFS(P1570&gt;60,"High Risk",P1570&gt;30,"Medium Risk",TRUE,"Low Risk")</f>
        <v>High Risk</v>
      </c>
      <c r="V1570">
        <f t="shared" si="24"/>
        <v>2</v>
      </c>
    </row>
    <row r="1571" spans="1:22" x14ac:dyDescent="0.2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 s="2">
        <v>116646.76</v>
      </c>
      <c r="H1571">
        <v>1</v>
      </c>
      <c r="I1571">
        <v>1</v>
      </c>
      <c r="J1571">
        <v>0</v>
      </c>
      <c r="K1571" s="1">
        <v>44731.8</v>
      </c>
      <c r="L1571">
        <v>1</v>
      </c>
      <c r="M1571">
        <v>9</v>
      </c>
      <c r="N1571">
        <v>1592</v>
      </c>
      <c r="O1571">
        <v>2</v>
      </c>
      <c r="P1571">
        <v>101</v>
      </c>
      <c r="Q1571">
        <v>0.22222222222222221</v>
      </c>
      <c r="R1571">
        <v>14328</v>
      </c>
      <c r="S1571" t="str" cm="1">
        <f t="array" ref="S1571">_xlfn.IFS(E1574&lt;30,"18-29",E1574&lt;45,"30-44",TRUE,"45+")</f>
        <v>30-44</v>
      </c>
      <c r="T1571" t="str" cm="1">
        <f t="array" ref="T1571">_xlfn.IFS(F1571&lt;=2,"0-2 Years",F1571&lt;=5,"3-5 Years",F1571&lt;=8,"6-8 Years",TRUE,"9-10 Years")</f>
        <v>0-2 Years</v>
      </c>
      <c r="U1571" t="str" cm="1">
        <f t="array" ref="U1571">_xlfn.IFS(P1571&gt;60,"High Risk",P1571&gt;30,"Medium Risk",TRUE,"Low Risk")</f>
        <v>High Risk</v>
      </c>
      <c r="V1571">
        <f t="shared" si="24"/>
        <v>6</v>
      </c>
    </row>
    <row r="1572" spans="1:22" hidden="1" x14ac:dyDescent="0.2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 s="2">
        <v>110864.38</v>
      </c>
      <c r="H1572">
        <v>2</v>
      </c>
      <c r="I1572">
        <v>1</v>
      </c>
      <c r="J1572">
        <v>1</v>
      </c>
      <c r="K1572" s="1">
        <v>124532.9</v>
      </c>
      <c r="L1572">
        <v>1</v>
      </c>
      <c r="M1572">
        <v>24</v>
      </c>
      <c r="N1572">
        <v>1767</v>
      </c>
      <c r="O1572">
        <v>9</v>
      </c>
      <c r="P1572">
        <v>143</v>
      </c>
      <c r="Q1572">
        <v>0.375</v>
      </c>
      <c r="R1572">
        <v>42408</v>
      </c>
      <c r="S1572" t="str" cm="1">
        <f t="array" ref="S1572">_xlfn.IFS(E1575&lt;30,"18-29",E1575&lt;45,"30-44",TRUE,"45+")</f>
        <v>30-44</v>
      </c>
      <c r="T1572" t="str" cm="1">
        <f t="array" ref="T1572">_xlfn.IFS(F1572&lt;=2,"0-2 Years",F1572&lt;=5,"3-5 Years",F1572&lt;=8,"6-8 Years",TRUE,"9-10 Years")</f>
        <v>0-2 Years</v>
      </c>
      <c r="U1572" t="str" cm="1">
        <f t="array" ref="U1572">_xlfn.IFS(P1572&gt;60,"High Risk",P1572&gt;30,"Medium Risk",TRUE,"Low Risk")</f>
        <v>High Risk</v>
      </c>
      <c r="V1572">
        <f t="shared" si="24"/>
        <v>2</v>
      </c>
    </row>
    <row r="1573" spans="1:22" hidden="1" x14ac:dyDescent="0.2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 s="2">
        <v>156267.59</v>
      </c>
      <c r="H1573">
        <v>1</v>
      </c>
      <c r="I1573">
        <v>1</v>
      </c>
      <c r="J1573">
        <v>0</v>
      </c>
      <c r="K1573" s="1">
        <v>160968.44</v>
      </c>
      <c r="L1573">
        <v>0</v>
      </c>
      <c r="M1573">
        <v>14</v>
      </c>
      <c r="N1573">
        <v>965</v>
      </c>
      <c r="O1573">
        <v>5</v>
      </c>
      <c r="P1573">
        <v>37</v>
      </c>
      <c r="Q1573">
        <v>0.35714285714285715</v>
      </c>
      <c r="R1573">
        <v>13510</v>
      </c>
      <c r="S1573" t="str" cm="1">
        <f t="array" ref="S1573">_xlfn.IFS(E1576&lt;30,"18-29",E1576&lt;45,"30-44",TRUE,"45+")</f>
        <v>18-29</v>
      </c>
      <c r="T1573" t="str" cm="1">
        <f t="array" ref="T1573">_xlfn.IFS(F1573&lt;=2,"0-2 Years",F1573&lt;=5,"3-5 Years",F1573&lt;=8,"6-8 Years",TRUE,"9-10 Years")</f>
        <v>3-5 Years</v>
      </c>
      <c r="U1573" t="str" cm="1">
        <f t="array" ref="U1573">_xlfn.IFS(P1573&gt;60,"High Risk",P1573&gt;30,"Medium Risk",TRUE,"Low Risk")</f>
        <v>Medium Risk</v>
      </c>
      <c r="V1573">
        <f t="shared" si="24"/>
        <v>5</v>
      </c>
    </row>
    <row r="1574" spans="1:22" hidden="1" x14ac:dyDescent="0.2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 s="2">
        <v>109528.28</v>
      </c>
      <c r="H1574">
        <v>1</v>
      </c>
      <c r="I1574">
        <v>1</v>
      </c>
      <c r="J1574">
        <v>0</v>
      </c>
      <c r="K1574" s="1">
        <v>27341.63</v>
      </c>
      <c r="L1574">
        <v>1</v>
      </c>
      <c r="M1574">
        <v>15</v>
      </c>
      <c r="N1574">
        <v>3157</v>
      </c>
      <c r="O1574">
        <v>5</v>
      </c>
      <c r="P1574">
        <v>177</v>
      </c>
      <c r="Q1574">
        <v>0.33333333333333331</v>
      </c>
      <c r="R1574">
        <v>47355</v>
      </c>
      <c r="S1574" t="str" cm="1">
        <f t="array" ref="S1574">_xlfn.IFS(E1577&lt;30,"18-29",E1577&lt;45,"30-44",TRUE,"45+")</f>
        <v>18-29</v>
      </c>
      <c r="T1574" t="str" cm="1">
        <f t="array" ref="T1574">_xlfn.IFS(F1574&lt;=2,"0-2 Years",F1574&lt;=5,"3-5 Years",F1574&lt;=8,"6-8 Years",TRUE,"9-10 Years")</f>
        <v>3-5 Years</v>
      </c>
      <c r="U1574" t="str" cm="1">
        <f t="array" ref="U1574">_xlfn.IFS(P1574&gt;60,"High Risk",P1574&gt;30,"Medium Risk",TRUE,"Low Risk")</f>
        <v>High Risk</v>
      </c>
      <c r="V1574">
        <f t="shared" si="24"/>
        <v>5</v>
      </c>
    </row>
    <row r="1575" spans="1:22" hidden="1" x14ac:dyDescent="0.2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 s="2">
        <v>102482.76</v>
      </c>
      <c r="H1575">
        <v>1</v>
      </c>
      <c r="I1575">
        <v>1</v>
      </c>
      <c r="J1575">
        <v>1</v>
      </c>
      <c r="K1575" s="1">
        <v>53994.64</v>
      </c>
      <c r="L1575">
        <v>0</v>
      </c>
      <c r="M1575">
        <v>25</v>
      </c>
      <c r="N1575">
        <v>3134</v>
      </c>
      <c r="O1575">
        <v>3</v>
      </c>
      <c r="P1575">
        <v>113</v>
      </c>
      <c r="Q1575">
        <v>0.12</v>
      </c>
      <c r="R1575">
        <v>78350</v>
      </c>
      <c r="S1575" t="str" cm="1">
        <f t="array" ref="S1575">_xlfn.IFS(E1578&lt;30,"18-29",E1578&lt;45,"30-44",TRUE,"45+")</f>
        <v>30-44</v>
      </c>
      <c r="T1575" t="str" cm="1">
        <f t="array" ref="T1575">_xlfn.IFS(F1575&lt;=2,"0-2 Years",F1575&lt;=5,"3-5 Years",F1575&lt;=8,"6-8 Years",TRUE,"9-10 Years")</f>
        <v>6-8 Years</v>
      </c>
      <c r="U1575" t="str" cm="1">
        <f t="array" ref="U1575">_xlfn.IFS(P1575&gt;60,"High Risk",P1575&gt;30,"Medium Risk",TRUE,"Low Risk")</f>
        <v>High Risk</v>
      </c>
      <c r="V1575">
        <f t="shared" si="24"/>
        <v>2</v>
      </c>
    </row>
    <row r="1576" spans="1:22" hidden="1" x14ac:dyDescent="0.2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 s="2">
        <v>115563.71</v>
      </c>
      <c r="H1576">
        <v>1</v>
      </c>
      <c r="I1576">
        <v>1</v>
      </c>
      <c r="J1576">
        <v>1</v>
      </c>
      <c r="K1576" s="1">
        <v>91633.53</v>
      </c>
      <c r="L1576">
        <v>0</v>
      </c>
      <c r="M1576">
        <v>28</v>
      </c>
      <c r="N1576">
        <v>3548</v>
      </c>
      <c r="O1576">
        <v>10</v>
      </c>
      <c r="P1576">
        <v>59</v>
      </c>
      <c r="Q1576">
        <v>0.35714285714285715</v>
      </c>
      <c r="R1576">
        <v>99344</v>
      </c>
      <c r="S1576" t="str" cm="1">
        <f t="array" ref="S1576">_xlfn.IFS(E1579&lt;30,"18-29",E1579&lt;45,"30-44",TRUE,"45+")</f>
        <v>18-29</v>
      </c>
      <c r="T1576" t="str" cm="1">
        <f t="array" ref="T1576">_xlfn.IFS(F1576&lt;=2,"0-2 Years",F1576&lt;=5,"3-5 Years",F1576&lt;=8,"6-8 Years",TRUE,"9-10 Years")</f>
        <v>9-10 Years</v>
      </c>
      <c r="U1576" t="str" cm="1">
        <f t="array" ref="U1576">_xlfn.IFS(P1576&gt;60,"High Risk",P1576&gt;30,"Medium Risk",TRUE,"Low Risk")</f>
        <v>Medium Risk</v>
      </c>
      <c r="V1576">
        <f t="shared" si="24"/>
        <v>2</v>
      </c>
    </row>
    <row r="1577" spans="1:22" x14ac:dyDescent="0.2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 s="2">
        <v>0</v>
      </c>
      <c r="H1577">
        <v>2</v>
      </c>
      <c r="I1577">
        <v>1</v>
      </c>
      <c r="J1577">
        <v>0</v>
      </c>
      <c r="K1577" s="1">
        <v>189613.12</v>
      </c>
      <c r="L1577">
        <v>0</v>
      </c>
      <c r="M1577">
        <v>19</v>
      </c>
      <c r="N1577">
        <v>3414</v>
      </c>
      <c r="O1577">
        <v>0</v>
      </c>
      <c r="P1577">
        <v>154</v>
      </c>
      <c r="Q1577">
        <v>0</v>
      </c>
      <c r="R1577">
        <v>64866</v>
      </c>
      <c r="S1577" t="str" cm="1">
        <f t="array" ref="S1577">_xlfn.IFS(E1580&lt;30,"18-29",E1580&lt;45,"30-44",TRUE,"45+")</f>
        <v>18-29</v>
      </c>
      <c r="T1577" t="str" cm="1">
        <f t="array" ref="T1577">_xlfn.IFS(F1577&lt;=2,"0-2 Years",F1577&lt;=5,"3-5 Years",F1577&lt;=8,"6-8 Years",TRUE,"9-10 Years")</f>
        <v>0-2 Years</v>
      </c>
      <c r="U1577" t="str" cm="1">
        <f t="array" ref="U1577">_xlfn.IFS(P1577&gt;60,"High Risk",P1577&gt;30,"Medium Risk",TRUE,"Low Risk")</f>
        <v>High Risk</v>
      </c>
      <c r="V1577">
        <f t="shared" si="24"/>
        <v>7</v>
      </c>
    </row>
    <row r="1578" spans="1:22" hidden="1" x14ac:dyDescent="0.2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 s="2">
        <v>95624.36</v>
      </c>
      <c r="H1578">
        <v>2</v>
      </c>
      <c r="I1578">
        <v>1</v>
      </c>
      <c r="J1578">
        <v>1</v>
      </c>
      <c r="K1578" s="1">
        <v>60706.33</v>
      </c>
      <c r="L1578">
        <v>0</v>
      </c>
      <c r="M1578">
        <v>22</v>
      </c>
      <c r="N1578">
        <v>942</v>
      </c>
      <c r="O1578">
        <v>10</v>
      </c>
      <c r="P1578">
        <v>65</v>
      </c>
      <c r="Q1578">
        <v>0.45454545454545453</v>
      </c>
      <c r="R1578">
        <v>20724</v>
      </c>
      <c r="S1578" t="str" cm="1">
        <f t="array" ref="S1578">_xlfn.IFS(E1581&lt;30,"18-29",E1581&lt;45,"30-44",TRUE,"45+")</f>
        <v>30-44</v>
      </c>
      <c r="T1578" t="str" cm="1">
        <f t="array" ref="T1578">_xlfn.IFS(F1578&lt;=2,"0-2 Years",F1578&lt;=5,"3-5 Years",F1578&lt;=8,"6-8 Years",TRUE,"9-10 Years")</f>
        <v>9-10 Years</v>
      </c>
      <c r="U1578" t="str" cm="1">
        <f t="array" ref="U1578">_xlfn.IFS(P1578&gt;60,"High Risk",P1578&gt;30,"Medium Risk",TRUE,"Low Risk")</f>
        <v>High Risk</v>
      </c>
      <c r="V1578">
        <f t="shared" si="24"/>
        <v>0</v>
      </c>
    </row>
    <row r="1579" spans="1:22" hidden="1" x14ac:dyDescent="0.2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 s="2">
        <v>0</v>
      </c>
      <c r="H1579">
        <v>2</v>
      </c>
      <c r="I1579">
        <v>1</v>
      </c>
      <c r="J1579">
        <v>1</v>
      </c>
      <c r="K1579" s="1">
        <v>154767.34</v>
      </c>
      <c r="L1579">
        <v>0</v>
      </c>
      <c r="M1579">
        <v>29</v>
      </c>
      <c r="N1579">
        <v>4464</v>
      </c>
      <c r="O1579">
        <v>2</v>
      </c>
      <c r="P1579">
        <v>79</v>
      </c>
      <c r="Q1579">
        <v>6.8965517241379309E-2</v>
      </c>
      <c r="R1579">
        <v>129456</v>
      </c>
      <c r="S1579" t="str" cm="1">
        <f t="array" ref="S1579">_xlfn.IFS(E1582&lt;30,"18-29",E1582&lt;45,"30-44",TRUE,"45+")</f>
        <v>30-44</v>
      </c>
      <c r="T1579" t="str" cm="1">
        <f t="array" ref="T1579">_xlfn.IFS(F1579&lt;=2,"0-2 Years",F1579&lt;=5,"3-5 Years",F1579&lt;=8,"6-8 Years",TRUE,"9-10 Years")</f>
        <v>6-8 Years</v>
      </c>
      <c r="U1579" t="str" cm="1">
        <f t="array" ref="U1579">_xlfn.IFS(P1579&gt;60,"High Risk",P1579&gt;30,"Medium Risk",TRUE,"Low Risk")</f>
        <v>High Risk</v>
      </c>
      <c r="V1579">
        <f t="shared" si="24"/>
        <v>3</v>
      </c>
    </row>
    <row r="1580" spans="1:22" hidden="1" x14ac:dyDescent="0.2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 s="2">
        <v>160376.60999999999</v>
      </c>
      <c r="H1580">
        <v>1</v>
      </c>
      <c r="I1580">
        <v>0</v>
      </c>
      <c r="J1580">
        <v>0</v>
      </c>
      <c r="K1580" s="1">
        <v>196853.11</v>
      </c>
      <c r="L1580">
        <v>0</v>
      </c>
      <c r="M1580">
        <v>29</v>
      </c>
      <c r="N1580">
        <v>4581</v>
      </c>
      <c r="O1580">
        <v>9</v>
      </c>
      <c r="P1580">
        <v>48</v>
      </c>
      <c r="Q1580">
        <v>0.31034482758620691</v>
      </c>
      <c r="R1580">
        <v>132849</v>
      </c>
      <c r="S1580" t="str" cm="1">
        <f t="array" ref="S1580">_xlfn.IFS(E1583&lt;30,"18-29",E1583&lt;45,"30-44",TRUE,"45+")</f>
        <v>30-44</v>
      </c>
      <c r="T1580" t="str" cm="1">
        <f t="array" ref="T1580">_xlfn.IFS(F1580&lt;=2,"0-2 Years",F1580&lt;=5,"3-5 Years",F1580&lt;=8,"6-8 Years",TRUE,"9-10 Years")</f>
        <v>6-8 Years</v>
      </c>
      <c r="U1580" t="str" cm="1">
        <f t="array" ref="U1580">_xlfn.IFS(P1580&gt;60,"High Risk",P1580&gt;30,"Medium Risk",TRUE,"Low Risk")</f>
        <v>Medium Risk</v>
      </c>
      <c r="V1580">
        <f t="shared" si="24"/>
        <v>5</v>
      </c>
    </row>
    <row r="1581" spans="1:22" hidden="1" x14ac:dyDescent="0.2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 s="2">
        <v>37702.79</v>
      </c>
      <c r="H1581">
        <v>1</v>
      </c>
      <c r="I1581">
        <v>1</v>
      </c>
      <c r="J1581">
        <v>1</v>
      </c>
      <c r="K1581" s="1">
        <v>195775.48</v>
      </c>
      <c r="L1581">
        <v>0</v>
      </c>
      <c r="M1581">
        <v>13</v>
      </c>
      <c r="N1581">
        <v>3377</v>
      </c>
      <c r="O1581">
        <v>1</v>
      </c>
      <c r="P1581">
        <v>107</v>
      </c>
      <c r="Q1581">
        <v>7.6923076923076927E-2</v>
      </c>
      <c r="R1581">
        <v>43901</v>
      </c>
      <c r="S1581" t="str" cm="1">
        <f t="array" ref="S1581">_xlfn.IFS(E1584&lt;30,"18-29",E1584&lt;45,"30-44",TRUE,"45+")</f>
        <v>30-44</v>
      </c>
      <c r="T1581" t="str" cm="1">
        <f t="array" ref="T1581">_xlfn.IFS(F1581&lt;=2,"0-2 Years",F1581&lt;=5,"3-5 Years",F1581&lt;=8,"6-8 Years",TRUE,"9-10 Years")</f>
        <v>6-8 Years</v>
      </c>
      <c r="U1581" t="str" cm="1">
        <f t="array" ref="U1581">_xlfn.IFS(P1581&gt;60,"High Risk",P1581&gt;30,"Medium Risk",TRUE,"Low Risk")</f>
        <v>High Risk</v>
      </c>
      <c r="V1581">
        <f t="shared" si="24"/>
        <v>2</v>
      </c>
    </row>
    <row r="1582" spans="1:22" hidden="1" x14ac:dyDescent="0.2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 s="2">
        <v>118273.83</v>
      </c>
      <c r="H1582">
        <v>1</v>
      </c>
      <c r="I1582">
        <v>0</v>
      </c>
      <c r="J1582">
        <v>1</v>
      </c>
      <c r="K1582" s="1">
        <v>3086.89</v>
      </c>
      <c r="L1582">
        <v>0</v>
      </c>
      <c r="M1582">
        <v>15</v>
      </c>
      <c r="N1582">
        <v>1859</v>
      </c>
      <c r="O1582">
        <v>10</v>
      </c>
      <c r="P1582">
        <v>148</v>
      </c>
      <c r="Q1582">
        <v>0.66666666666666663</v>
      </c>
      <c r="R1582">
        <v>27885</v>
      </c>
      <c r="S1582" t="str" cm="1">
        <f t="array" ref="S1582">_xlfn.IFS(E1585&lt;30,"18-29",E1585&lt;45,"30-44",TRUE,"45+")</f>
        <v>30-44</v>
      </c>
      <c r="T1582" t="str" cm="1">
        <f t="array" ref="T1582">_xlfn.IFS(F1582&lt;=2,"0-2 Years",F1582&lt;=5,"3-5 Years",F1582&lt;=8,"6-8 Years",TRUE,"9-10 Years")</f>
        <v>6-8 Years</v>
      </c>
      <c r="U1582" t="str" cm="1">
        <f t="array" ref="U1582">_xlfn.IFS(P1582&gt;60,"High Risk",P1582&gt;30,"Medium Risk",TRUE,"Low Risk")</f>
        <v>High Risk</v>
      </c>
      <c r="V1582">
        <f t="shared" si="24"/>
        <v>2</v>
      </c>
    </row>
    <row r="1583" spans="1:22" hidden="1" x14ac:dyDescent="0.2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 s="2">
        <v>131082.17000000001</v>
      </c>
      <c r="H1583">
        <v>2</v>
      </c>
      <c r="I1583">
        <v>1</v>
      </c>
      <c r="J1583">
        <v>1</v>
      </c>
      <c r="K1583" s="1">
        <v>70618</v>
      </c>
      <c r="L1583">
        <v>0</v>
      </c>
      <c r="M1583">
        <v>28</v>
      </c>
      <c r="N1583">
        <v>943</v>
      </c>
      <c r="O1583">
        <v>2</v>
      </c>
      <c r="P1583">
        <v>58</v>
      </c>
      <c r="Q1583">
        <v>7.1428571428571425E-2</v>
      </c>
      <c r="R1583">
        <v>26404</v>
      </c>
      <c r="S1583" t="str" cm="1">
        <f t="array" ref="S1583">_xlfn.IFS(E1586&lt;30,"18-29",E1586&lt;45,"30-44",TRUE,"45+")</f>
        <v>30-44</v>
      </c>
      <c r="T1583" t="str" cm="1">
        <f t="array" ref="T1583">_xlfn.IFS(F1583&lt;=2,"0-2 Years",F1583&lt;=5,"3-5 Years",F1583&lt;=8,"6-8 Years",TRUE,"9-10 Years")</f>
        <v>6-8 Years</v>
      </c>
      <c r="U1583" t="str" cm="1">
        <f t="array" ref="U1583">_xlfn.IFS(P1583&gt;60,"High Risk",P1583&gt;30,"Medium Risk",TRUE,"Low Risk")</f>
        <v>Medium Risk</v>
      </c>
      <c r="V1583">
        <f t="shared" si="24"/>
        <v>0</v>
      </c>
    </row>
    <row r="1584" spans="1:22" hidden="1" x14ac:dyDescent="0.2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 s="2">
        <v>94456</v>
      </c>
      <c r="H1584">
        <v>2</v>
      </c>
      <c r="I1584">
        <v>0</v>
      </c>
      <c r="J1584">
        <v>1</v>
      </c>
      <c r="K1584" s="1">
        <v>55034.02</v>
      </c>
      <c r="L1584">
        <v>0</v>
      </c>
      <c r="M1584">
        <v>28</v>
      </c>
      <c r="N1584">
        <v>4217</v>
      </c>
      <c r="O1584">
        <v>8</v>
      </c>
      <c r="P1584">
        <v>8</v>
      </c>
      <c r="Q1584">
        <v>0.2857142857142857</v>
      </c>
      <c r="R1584">
        <v>118076</v>
      </c>
      <c r="S1584" t="str" cm="1">
        <f t="array" ref="S1584">_xlfn.IFS(E1587&lt;30,"18-29",E1587&lt;45,"30-44",TRUE,"45+")</f>
        <v>30-44</v>
      </c>
      <c r="T1584" t="str" cm="1">
        <f t="array" ref="T1584">_xlfn.IFS(F1584&lt;=2,"0-2 Years",F1584&lt;=5,"3-5 Years",F1584&lt;=8,"6-8 Years",TRUE,"9-10 Years")</f>
        <v>0-2 Years</v>
      </c>
      <c r="U1584" t="str" cm="1">
        <f t="array" ref="U1584">_xlfn.IFS(P1584&gt;60,"High Risk",P1584&gt;30,"Medium Risk",TRUE,"Low Risk")</f>
        <v>Low Risk</v>
      </c>
      <c r="V1584">
        <f t="shared" si="24"/>
        <v>1</v>
      </c>
    </row>
    <row r="1585" spans="1:22" x14ac:dyDescent="0.2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 s="2">
        <v>0</v>
      </c>
      <c r="H1585">
        <v>2</v>
      </c>
      <c r="I1585">
        <v>0</v>
      </c>
      <c r="J1585">
        <v>0</v>
      </c>
      <c r="K1585" s="1">
        <v>168035.62</v>
      </c>
      <c r="L1585">
        <v>1</v>
      </c>
      <c r="M1585">
        <v>11</v>
      </c>
      <c r="N1585">
        <v>3628</v>
      </c>
      <c r="O1585">
        <v>0</v>
      </c>
      <c r="P1585">
        <v>62</v>
      </c>
      <c r="Q1585">
        <v>0</v>
      </c>
      <c r="R1585">
        <v>39908</v>
      </c>
      <c r="S1585" t="str" cm="1">
        <f t="array" ref="S1585">_xlfn.IFS(E1588&lt;30,"18-29",E1588&lt;45,"30-44",TRUE,"45+")</f>
        <v>30-44</v>
      </c>
      <c r="T1585" t="str" cm="1">
        <f t="array" ref="T1585">_xlfn.IFS(F1585&lt;=2,"0-2 Years",F1585&lt;=5,"3-5 Years",F1585&lt;=8,"6-8 Years",TRUE,"9-10 Years")</f>
        <v>6-8 Years</v>
      </c>
      <c r="U1585" t="str" cm="1">
        <f t="array" ref="U1585">_xlfn.IFS(P1585&gt;60,"High Risk",P1585&gt;30,"Medium Risk",TRUE,"Low Risk")</f>
        <v>High Risk</v>
      </c>
      <c r="V1585">
        <f t="shared" si="24"/>
        <v>6</v>
      </c>
    </row>
    <row r="1586" spans="1:22" hidden="1" x14ac:dyDescent="0.2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 s="2">
        <v>0</v>
      </c>
      <c r="H1586">
        <v>2</v>
      </c>
      <c r="I1586">
        <v>1</v>
      </c>
      <c r="J1586">
        <v>1</v>
      </c>
      <c r="K1586" s="1">
        <v>128449.33</v>
      </c>
      <c r="L1586">
        <v>0</v>
      </c>
      <c r="M1586">
        <v>6</v>
      </c>
      <c r="N1586">
        <v>2700</v>
      </c>
      <c r="O1586">
        <v>8</v>
      </c>
      <c r="P1586">
        <v>54</v>
      </c>
      <c r="Q1586">
        <v>1</v>
      </c>
      <c r="R1586">
        <v>16200</v>
      </c>
      <c r="S1586" t="str" cm="1">
        <f t="array" ref="S1586">_xlfn.IFS(E1589&lt;30,"18-29",E1589&lt;45,"30-44",TRUE,"45+")</f>
        <v>30-44</v>
      </c>
      <c r="T1586" t="str" cm="1">
        <f t="array" ref="T1586">_xlfn.IFS(F1586&lt;=2,"0-2 Years",F1586&lt;=5,"3-5 Years",F1586&lt;=8,"6-8 Years",TRUE,"9-10 Years")</f>
        <v>3-5 Years</v>
      </c>
      <c r="U1586" t="str" cm="1">
        <f t="array" ref="U1586">_xlfn.IFS(P1586&gt;60,"High Risk",P1586&gt;30,"Medium Risk",TRUE,"Low Risk")</f>
        <v>Medium Risk</v>
      </c>
      <c r="V1586">
        <f t="shared" si="24"/>
        <v>3</v>
      </c>
    </row>
    <row r="1587" spans="1:22" hidden="1" x14ac:dyDescent="0.2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 s="2">
        <v>93791.38</v>
      </c>
      <c r="H1587">
        <v>1</v>
      </c>
      <c r="I1587">
        <v>1</v>
      </c>
      <c r="J1587">
        <v>1</v>
      </c>
      <c r="K1587" s="1">
        <v>199249.29</v>
      </c>
      <c r="L1587">
        <v>0</v>
      </c>
      <c r="M1587">
        <v>9</v>
      </c>
      <c r="N1587">
        <v>4049</v>
      </c>
      <c r="O1587">
        <v>7</v>
      </c>
      <c r="P1587">
        <v>176</v>
      </c>
      <c r="Q1587">
        <v>0.77777777777777779</v>
      </c>
      <c r="R1587">
        <v>36441</v>
      </c>
      <c r="S1587" t="str" cm="1">
        <f t="array" ref="S1587">_xlfn.IFS(E1590&lt;30,"18-29",E1590&lt;45,"30-44",TRUE,"45+")</f>
        <v>45+</v>
      </c>
      <c r="T1587" t="str" cm="1">
        <f t="array" ref="T1587">_xlfn.IFS(F1587&lt;=2,"0-2 Years",F1587&lt;=5,"3-5 Years",F1587&lt;=8,"6-8 Years",TRUE,"9-10 Years")</f>
        <v>6-8 Years</v>
      </c>
      <c r="U1587" t="str" cm="1">
        <f t="array" ref="U1587">_xlfn.IFS(P1587&gt;60,"High Risk",P1587&gt;30,"Medium Risk",TRUE,"Low Risk")</f>
        <v>High Risk</v>
      </c>
      <c r="V1587">
        <f t="shared" si="24"/>
        <v>2</v>
      </c>
    </row>
    <row r="1588" spans="1:22" x14ac:dyDescent="0.2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 s="2">
        <v>0</v>
      </c>
      <c r="H1588">
        <v>2</v>
      </c>
      <c r="I1588">
        <v>1</v>
      </c>
      <c r="J1588">
        <v>0</v>
      </c>
      <c r="K1588" s="1">
        <v>149474.69</v>
      </c>
      <c r="L1588">
        <v>0</v>
      </c>
      <c r="M1588">
        <v>5</v>
      </c>
      <c r="N1588">
        <v>1945</v>
      </c>
      <c r="O1588">
        <v>0</v>
      </c>
      <c r="P1588">
        <v>17</v>
      </c>
      <c r="Q1588">
        <v>0</v>
      </c>
      <c r="R1588">
        <v>9725</v>
      </c>
      <c r="S1588" t="str" cm="1">
        <f t="array" ref="S1588">_xlfn.IFS(E1591&lt;30,"18-29",E1591&lt;45,"30-44",TRUE,"45+")</f>
        <v>30-44</v>
      </c>
      <c r="T1588" t="str" cm="1">
        <f t="array" ref="T1588">_xlfn.IFS(F1588&lt;=2,"0-2 Years",F1588&lt;=5,"3-5 Years",F1588&lt;=8,"6-8 Years",TRUE,"9-10 Years")</f>
        <v>3-5 Years</v>
      </c>
      <c r="U1588" t="str" cm="1">
        <f t="array" ref="U1588">_xlfn.IFS(P1588&gt;60,"High Risk",P1588&gt;30,"Medium Risk",TRUE,"Low Risk")</f>
        <v>Low Risk</v>
      </c>
      <c r="V1588">
        <f t="shared" si="24"/>
        <v>6</v>
      </c>
    </row>
    <row r="1589" spans="1:22" hidden="1" x14ac:dyDescent="0.2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 s="2">
        <v>0</v>
      </c>
      <c r="H1589">
        <v>2</v>
      </c>
      <c r="I1589">
        <v>1</v>
      </c>
      <c r="J1589">
        <v>1</v>
      </c>
      <c r="K1589" s="1">
        <v>126726.33</v>
      </c>
      <c r="L1589">
        <v>0</v>
      </c>
      <c r="M1589">
        <v>4</v>
      </c>
      <c r="N1589">
        <v>705</v>
      </c>
      <c r="O1589">
        <v>9</v>
      </c>
      <c r="P1589">
        <v>152</v>
      </c>
      <c r="Q1589">
        <v>1</v>
      </c>
      <c r="R1589">
        <v>2820</v>
      </c>
      <c r="S1589" t="str" cm="1">
        <f t="array" ref="S1589">_xlfn.IFS(E1592&lt;30,"18-29",E1592&lt;45,"30-44",TRUE,"45+")</f>
        <v>30-44</v>
      </c>
      <c r="T1589" t="str" cm="1">
        <f t="array" ref="T1589">_xlfn.IFS(F1589&lt;=2,"0-2 Years",F1589&lt;=5,"3-5 Years",F1589&lt;=8,"6-8 Years",TRUE,"9-10 Years")</f>
        <v>6-8 Years</v>
      </c>
      <c r="U1589" t="str" cm="1">
        <f t="array" ref="U1589">_xlfn.IFS(P1589&gt;60,"High Risk",P1589&gt;30,"Medium Risk",TRUE,"Low Risk")</f>
        <v>High Risk</v>
      </c>
      <c r="V1589">
        <f t="shared" si="24"/>
        <v>3</v>
      </c>
    </row>
    <row r="1590" spans="1:22" hidden="1" x14ac:dyDescent="0.2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 s="2">
        <v>155973.13</v>
      </c>
      <c r="H1590">
        <v>1</v>
      </c>
      <c r="I1590">
        <v>0</v>
      </c>
      <c r="J1590">
        <v>1</v>
      </c>
      <c r="K1590" s="1">
        <v>147554.26</v>
      </c>
      <c r="L1590">
        <v>0</v>
      </c>
      <c r="M1590">
        <v>2</v>
      </c>
      <c r="N1590">
        <v>4490</v>
      </c>
      <c r="O1590">
        <v>3</v>
      </c>
      <c r="P1590">
        <v>157</v>
      </c>
      <c r="Q1590">
        <v>1</v>
      </c>
      <c r="R1590">
        <v>8980</v>
      </c>
      <c r="S1590" t="str" cm="1">
        <f t="array" ref="S1590">_xlfn.IFS(E1593&lt;30,"18-29",E1593&lt;45,"30-44",TRUE,"45+")</f>
        <v>30-44</v>
      </c>
      <c r="T1590" t="str" cm="1">
        <f t="array" ref="T1590">_xlfn.IFS(F1590&lt;=2,"0-2 Years",F1590&lt;=5,"3-5 Years",F1590&lt;=8,"6-8 Years",TRUE,"9-10 Years")</f>
        <v>6-8 Years</v>
      </c>
      <c r="U1590" t="str" cm="1">
        <f t="array" ref="U1590">_xlfn.IFS(P1590&gt;60,"High Risk",P1590&gt;30,"Medium Risk",TRUE,"Low Risk")</f>
        <v>High Risk</v>
      </c>
      <c r="V1590">
        <f t="shared" si="24"/>
        <v>3</v>
      </c>
    </row>
    <row r="1591" spans="1:22" hidden="1" x14ac:dyDescent="0.2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 s="2">
        <v>89409.95</v>
      </c>
      <c r="H1591">
        <v>1</v>
      </c>
      <c r="I1591">
        <v>1</v>
      </c>
      <c r="J1591">
        <v>1</v>
      </c>
      <c r="K1591" s="1">
        <v>149399.70000000001</v>
      </c>
      <c r="L1591">
        <v>0</v>
      </c>
      <c r="M1591">
        <v>16</v>
      </c>
      <c r="N1591">
        <v>4823</v>
      </c>
      <c r="O1591">
        <v>0</v>
      </c>
      <c r="P1591">
        <v>97</v>
      </c>
      <c r="Q1591">
        <v>0</v>
      </c>
      <c r="R1591">
        <v>77168</v>
      </c>
      <c r="S1591" t="str" cm="1">
        <f t="array" ref="S1591">_xlfn.IFS(E1594&lt;30,"18-29",E1594&lt;45,"30-44",TRUE,"45+")</f>
        <v>18-29</v>
      </c>
      <c r="T1591" t="str" cm="1">
        <f t="array" ref="T1591">_xlfn.IFS(F1591&lt;=2,"0-2 Years",F1591&lt;=5,"3-5 Years",F1591&lt;=8,"6-8 Years",TRUE,"9-10 Years")</f>
        <v>6-8 Years</v>
      </c>
      <c r="U1591" t="str" cm="1">
        <f t="array" ref="U1591">_xlfn.IFS(P1591&gt;60,"High Risk",P1591&gt;30,"Medium Risk",TRUE,"Low Risk")</f>
        <v>High Risk</v>
      </c>
      <c r="V1591">
        <f t="shared" si="24"/>
        <v>2</v>
      </c>
    </row>
    <row r="1592" spans="1:22" hidden="1" x14ac:dyDescent="0.2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 s="2">
        <v>97854.37</v>
      </c>
      <c r="H1592">
        <v>2</v>
      </c>
      <c r="I1592">
        <v>1</v>
      </c>
      <c r="J1592">
        <v>0</v>
      </c>
      <c r="K1592" s="1">
        <v>93536.38</v>
      </c>
      <c r="L1592">
        <v>0</v>
      </c>
      <c r="M1592">
        <v>26</v>
      </c>
      <c r="N1592">
        <v>577</v>
      </c>
      <c r="O1592">
        <v>1</v>
      </c>
      <c r="P1592">
        <v>47</v>
      </c>
      <c r="Q1592">
        <v>3.8461538461538464E-2</v>
      </c>
      <c r="R1592">
        <v>15002</v>
      </c>
      <c r="S1592" t="str" cm="1">
        <f t="array" ref="S1592">_xlfn.IFS(E1595&lt;30,"18-29",E1595&lt;45,"30-44",TRUE,"45+")</f>
        <v>30-44</v>
      </c>
      <c r="T1592" t="str" cm="1">
        <f t="array" ref="T1592">_xlfn.IFS(F1592&lt;=2,"0-2 Years",F1592&lt;=5,"3-5 Years",F1592&lt;=8,"6-8 Years",TRUE,"9-10 Years")</f>
        <v>3-5 Years</v>
      </c>
      <c r="U1592" t="str" cm="1">
        <f t="array" ref="U1592">_xlfn.IFS(P1592&gt;60,"High Risk",P1592&gt;30,"Medium Risk",TRUE,"Low Risk")</f>
        <v>Medium Risk</v>
      </c>
      <c r="V1592">
        <f t="shared" si="24"/>
        <v>3</v>
      </c>
    </row>
    <row r="1593" spans="1:22" hidden="1" x14ac:dyDescent="0.2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 s="2">
        <v>0</v>
      </c>
      <c r="H1593">
        <v>2</v>
      </c>
      <c r="I1593">
        <v>1</v>
      </c>
      <c r="J1593">
        <v>1</v>
      </c>
      <c r="K1593" s="1">
        <v>58883.91</v>
      </c>
      <c r="L1593">
        <v>0</v>
      </c>
      <c r="M1593">
        <v>24</v>
      </c>
      <c r="N1593">
        <v>2965</v>
      </c>
      <c r="O1593">
        <v>3</v>
      </c>
      <c r="P1593">
        <v>76</v>
      </c>
      <c r="Q1593">
        <v>0.125</v>
      </c>
      <c r="R1593">
        <v>71160</v>
      </c>
      <c r="S1593" t="str" cm="1">
        <f t="array" ref="S1593">_xlfn.IFS(E1596&lt;30,"18-29",E1596&lt;45,"30-44",TRUE,"45+")</f>
        <v>18-29</v>
      </c>
      <c r="T1593" t="str" cm="1">
        <f t="array" ref="T1593">_xlfn.IFS(F1593&lt;=2,"0-2 Years",F1593&lt;=5,"3-5 Years",F1593&lt;=8,"6-8 Years",TRUE,"9-10 Years")</f>
        <v>6-8 Years</v>
      </c>
      <c r="U1593" t="str" cm="1">
        <f t="array" ref="U1593">_xlfn.IFS(P1593&gt;60,"High Risk",P1593&gt;30,"Medium Risk",TRUE,"Low Risk")</f>
        <v>High Risk</v>
      </c>
      <c r="V1593">
        <f t="shared" si="24"/>
        <v>3</v>
      </c>
    </row>
    <row r="1594" spans="1:22" hidden="1" x14ac:dyDescent="0.2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 s="2">
        <v>60280.62</v>
      </c>
      <c r="H1594">
        <v>1</v>
      </c>
      <c r="I1594">
        <v>1</v>
      </c>
      <c r="J1594">
        <v>0</v>
      </c>
      <c r="K1594" s="1">
        <v>154271.41</v>
      </c>
      <c r="L1594">
        <v>0</v>
      </c>
      <c r="M1594">
        <v>18</v>
      </c>
      <c r="N1594">
        <v>1820</v>
      </c>
      <c r="O1594">
        <v>6</v>
      </c>
      <c r="P1594">
        <v>65</v>
      </c>
      <c r="Q1594">
        <v>0.33333333333333331</v>
      </c>
      <c r="R1594">
        <v>32760</v>
      </c>
      <c r="S1594" t="str" cm="1">
        <f t="array" ref="S1594">_xlfn.IFS(E1597&lt;30,"18-29",E1597&lt;45,"30-44",TRUE,"45+")</f>
        <v>30-44</v>
      </c>
      <c r="T1594" t="str" cm="1">
        <f t="array" ref="T1594">_xlfn.IFS(F1594&lt;=2,"0-2 Years",F1594&lt;=5,"3-5 Years",F1594&lt;=8,"6-8 Years",TRUE,"9-10 Years")</f>
        <v>3-5 Years</v>
      </c>
      <c r="U1594" t="str" cm="1">
        <f t="array" ref="U1594">_xlfn.IFS(P1594&gt;60,"High Risk",P1594&gt;30,"Medium Risk",TRUE,"Low Risk")</f>
        <v>High Risk</v>
      </c>
      <c r="V1594">
        <f t="shared" si="24"/>
        <v>5</v>
      </c>
    </row>
    <row r="1595" spans="1:22" hidden="1" x14ac:dyDescent="0.2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 s="2">
        <v>135216.79999999999</v>
      </c>
      <c r="H1595">
        <v>1</v>
      </c>
      <c r="I1595">
        <v>1</v>
      </c>
      <c r="J1595">
        <v>1</v>
      </c>
      <c r="K1595" s="1">
        <v>122022.89</v>
      </c>
      <c r="L1595">
        <v>0</v>
      </c>
      <c r="M1595">
        <v>19</v>
      </c>
      <c r="N1595">
        <v>4429</v>
      </c>
      <c r="O1595">
        <v>1</v>
      </c>
      <c r="P1595">
        <v>87</v>
      </c>
      <c r="Q1595">
        <v>5.2631578947368418E-2</v>
      </c>
      <c r="R1595">
        <v>84151</v>
      </c>
      <c r="S1595" t="str" cm="1">
        <f t="array" ref="S1595">_xlfn.IFS(E1598&lt;30,"18-29",E1598&lt;45,"30-44",TRUE,"45+")</f>
        <v>18-29</v>
      </c>
      <c r="T1595" t="str" cm="1">
        <f t="array" ref="T1595">_xlfn.IFS(F1595&lt;=2,"0-2 Years",F1595&lt;=5,"3-5 Years",F1595&lt;=8,"6-8 Years",TRUE,"9-10 Years")</f>
        <v>6-8 Years</v>
      </c>
      <c r="U1595" t="str" cm="1">
        <f t="array" ref="U1595">_xlfn.IFS(P1595&gt;60,"High Risk",P1595&gt;30,"Medium Risk",TRUE,"Low Risk")</f>
        <v>High Risk</v>
      </c>
      <c r="V1595">
        <f t="shared" si="24"/>
        <v>2</v>
      </c>
    </row>
    <row r="1596" spans="1:22" hidden="1" x14ac:dyDescent="0.2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 s="2">
        <v>124923.35</v>
      </c>
      <c r="H1596">
        <v>2</v>
      </c>
      <c r="I1596">
        <v>1</v>
      </c>
      <c r="J1596">
        <v>1</v>
      </c>
      <c r="K1596" s="1">
        <v>50299.14</v>
      </c>
      <c r="L1596">
        <v>0</v>
      </c>
      <c r="M1596">
        <v>18</v>
      </c>
      <c r="N1596">
        <v>4211</v>
      </c>
      <c r="O1596">
        <v>7</v>
      </c>
      <c r="P1596">
        <v>154</v>
      </c>
      <c r="Q1596">
        <v>0.3888888888888889</v>
      </c>
      <c r="R1596">
        <v>75798</v>
      </c>
      <c r="S1596" t="str" cm="1">
        <f t="array" ref="S1596">_xlfn.IFS(E1599&lt;30,"18-29",E1599&lt;45,"30-44",TRUE,"45+")</f>
        <v>30-44</v>
      </c>
      <c r="T1596" t="str" cm="1">
        <f t="array" ref="T1596">_xlfn.IFS(F1596&lt;=2,"0-2 Years",F1596&lt;=5,"3-5 Years",F1596&lt;=8,"6-8 Years",TRUE,"9-10 Years")</f>
        <v>6-8 Years</v>
      </c>
      <c r="U1596" t="str" cm="1">
        <f t="array" ref="U1596">_xlfn.IFS(P1596&gt;60,"High Risk",P1596&gt;30,"Medium Risk",TRUE,"Low Risk")</f>
        <v>High Risk</v>
      </c>
      <c r="V1596">
        <f t="shared" si="24"/>
        <v>0</v>
      </c>
    </row>
    <row r="1597" spans="1:22" x14ac:dyDescent="0.2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 s="2">
        <v>0</v>
      </c>
      <c r="H1597">
        <v>2</v>
      </c>
      <c r="I1597">
        <v>1</v>
      </c>
      <c r="J1597">
        <v>0</v>
      </c>
      <c r="K1597" s="1">
        <v>187800.63</v>
      </c>
      <c r="L1597">
        <v>0</v>
      </c>
      <c r="M1597">
        <v>13</v>
      </c>
      <c r="N1597">
        <v>3208</v>
      </c>
      <c r="O1597">
        <v>9</v>
      </c>
      <c r="P1597">
        <v>131</v>
      </c>
      <c r="Q1597">
        <v>0.69230769230769229</v>
      </c>
      <c r="R1597">
        <v>41704</v>
      </c>
      <c r="S1597" t="str" cm="1">
        <f t="array" ref="S1597">_xlfn.IFS(E1600&lt;30,"18-29",E1600&lt;45,"30-44",TRUE,"45+")</f>
        <v>45+</v>
      </c>
      <c r="T1597" t="str" cm="1">
        <f t="array" ref="T1597">_xlfn.IFS(F1597&lt;=2,"0-2 Years",F1597&lt;=5,"3-5 Years",F1597&lt;=8,"6-8 Years",TRUE,"9-10 Years")</f>
        <v>3-5 Years</v>
      </c>
      <c r="U1597" t="str" cm="1">
        <f t="array" ref="U1597">_xlfn.IFS(P1597&gt;60,"High Risk",P1597&gt;30,"Medium Risk",TRUE,"Low Risk")</f>
        <v>High Risk</v>
      </c>
      <c r="V1597">
        <f t="shared" si="24"/>
        <v>6</v>
      </c>
    </row>
    <row r="1598" spans="1:22" hidden="1" x14ac:dyDescent="0.2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 s="2">
        <v>188614.07</v>
      </c>
      <c r="H1598">
        <v>1</v>
      </c>
      <c r="I1598">
        <v>1</v>
      </c>
      <c r="J1598">
        <v>0</v>
      </c>
      <c r="K1598" s="1">
        <v>171344.09</v>
      </c>
      <c r="L1598">
        <v>0</v>
      </c>
      <c r="M1598">
        <v>10</v>
      </c>
      <c r="N1598">
        <v>1593</v>
      </c>
      <c r="O1598">
        <v>4</v>
      </c>
      <c r="P1598">
        <v>17</v>
      </c>
      <c r="Q1598">
        <v>0.4</v>
      </c>
      <c r="R1598">
        <v>15930</v>
      </c>
      <c r="S1598" t="str" cm="1">
        <f t="array" ref="S1598">_xlfn.IFS(E1601&lt;30,"18-29",E1601&lt;45,"30-44",TRUE,"45+")</f>
        <v>30-44</v>
      </c>
      <c r="T1598" t="str" cm="1">
        <f t="array" ref="T1598">_xlfn.IFS(F1598&lt;=2,"0-2 Years",F1598&lt;=5,"3-5 Years",F1598&lt;=8,"6-8 Years",TRUE,"9-10 Years")</f>
        <v>6-8 Years</v>
      </c>
      <c r="U1598" t="str" cm="1">
        <f t="array" ref="U1598">_xlfn.IFS(P1598&gt;60,"High Risk",P1598&gt;30,"Medium Risk",TRUE,"Low Risk")</f>
        <v>Low Risk</v>
      </c>
      <c r="V1598">
        <f t="shared" si="24"/>
        <v>5</v>
      </c>
    </row>
    <row r="1599" spans="1:22" hidden="1" x14ac:dyDescent="0.2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 s="2">
        <v>62321.62</v>
      </c>
      <c r="H1599">
        <v>1</v>
      </c>
      <c r="I1599">
        <v>1</v>
      </c>
      <c r="J1599">
        <v>1</v>
      </c>
      <c r="K1599" s="1">
        <v>40920.589999999997</v>
      </c>
      <c r="L1599">
        <v>0</v>
      </c>
      <c r="M1599">
        <v>9</v>
      </c>
      <c r="N1599">
        <v>4476</v>
      </c>
      <c r="O1599">
        <v>8</v>
      </c>
      <c r="P1599">
        <v>121</v>
      </c>
      <c r="Q1599">
        <v>0.88888888888888884</v>
      </c>
      <c r="R1599">
        <v>40284</v>
      </c>
      <c r="S1599" t="str" cm="1">
        <f t="array" ref="S1599">_xlfn.IFS(E1602&lt;30,"18-29",E1602&lt;45,"30-44",TRUE,"45+")</f>
        <v>18-29</v>
      </c>
      <c r="T1599" t="str" cm="1">
        <f t="array" ref="T1599">_xlfn.IFS(F1599&lt;=2,"0-2 Years",F1599&lt;=5,"3-5 Years",F1599&lt;=8,"6-8 Years",TRUE,"9-10 Years")</f>
        <v>3-5 Years</v>
      </c>
      <c r="U1599" t="str" cm="1">
        <f t="array" ref="U1599">_xlfn.IFS(P1599&gt;60,"High Risk",P1599&gt;30,"Medium Risk",TRUE,"Low Risk")</f>
        <v>High Risk</v>
      </c>
      <c r="V1599">
        <f t="shared" si="24"/>
        <v>2</v>
      </c>
    </row>
    <row r="1600" spans="1:22" x14ac:dyDescent="0.2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 s="2">
        <v>120782.7</v>
      </c>
      <c r="H1600">
        <v>1</v>
      </c>
      <c r="I1600">
        <v>1</v>
      </c>
      <c r="J1600">
        <v>0</v>
      </c>
      <c r="K1600" s="1">
        <v>63940.68</v>
      </c>
      <c r="L1600">
        <v>1</v>
      </c>
      <c r="M1600">
        <v>9</v>
      </c>
      <c r="N1600">
        <v>1199</v>
      </c>
      <c r="O1600">
        <v>8</v>
      </c>
      <c r="P1600">
        <v>161</v>
      </c>
      <c r="Q1600">
        <v>0.88888888888888884</v>
      </c>
      <c r="R1600">
        <v>10791</v>
      </c>
      <c r="S1600" t="str" cm="1">
        <f t="array" ref="S1600">_xlfn.IFS(E1603&lt;30,"18-29",E1603&lt;45,"30-44",TRUE,"45+")</f>
        <v>45+</v>
      </c>
      <c r="T1600" t="str" cm="1">
        <f t="array" ref="T1600">_xlfn.IFS(F1600&lt;=2,"0-2 Years",F1600&lt;=5,"3-5 Years",F1600&lt;=8,"6-8 Years",TRUE,"9-10 Years")</f>
        <v>6-8 Years</v>
      </c>
      <c r="U1600" t="str" cm="1">
        <f t="array" ref="U1600">_xlfn.IFS(P1600&gt;60,"High Risk",P1600&gt;30,"Medium Risk",TRUE,"Low Risk")</f>
        <v>High Risk</v>
      </c>
      <c r="V1600">
        <f t="shared" si="24"/>
        <v>6</v>
      </c>
    </row>
    <row r="1601" spans="1:22" hidden="1" x14ac:dyDescent="0.2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 s="2">
        <v>115961.58</v>
      </c>
      <c r="H1601">
        <v>2</v>
      </c>
      <c r="I1601">
        <v>0</v>
      </c>
      <c r="J1601">
        <v>1</v>
      </c>
      <c r="K1601" s="1">
        <v>29483.87</v>
      </c>
      <c r="L1601">
        <v>0</v>
      </c>
      <c r="M1601">
        <v>10</v>
      </c>
      <c r="N1601">
        <v>460</v>
      </c>
      <c r="O1601">
        <v>8</v>
      </c>
      <c r="P1601">
        <v>110</v>
      </c>
      <c r="Q1601">
        <v>0.8</v>
      </c>
      <c r="R1601">
        <v>4600</v>
      </c>
      <c r="S1601" t="str" cm="1">
        <f t="array" ref="S1601">_xlfn.IFS(E1604&lt;30,"18-29",E1604&lt;45,"30-44",TRUE,"45+")</f>
        <v>30-44</v>
      </c>
      <c r="T1601" t="str" cm="1">
        <f t="array" ref="T1601">_xlfn.IFS(F1601&lt;=2,"0-2 Years",F1601&lt;=5,"3-5 Years",F1601&lt;=8,"6-8 Years",TRUE,"9-10 Years")</f>
        <v>0-2 Years</v>
      </c>
      <c r="U1601" t="str" cm="1">
        <f t="array" ref="U1601">_xlfn.IFS(P1601&gt;60,"High Risk",P1601&gt;30,"Medium Risk",TRUE,"Low Risk")</f>
        <v>High Risk</v>
      </c>
      <c r="V1601">
        <f t="shared" si="24"/>
        <v>1</v>
      </c>
    </row>
    <row r="1602" spans="1:22" x14ac:dyDescent="0.2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 s="2">
        <v>115062.61</v>
      </c>
      <c r="H1602">
        <v>1</v>
      </c>
      <c r="I1602">
        <v>1</v>
      </c>
      <c r="J1602">
        <v>0</v>
      </c>
      <c r="K1602" s="1">
        <v>179056.23</v>
      </c>
      <c r="L1602">
        <v>0</v>
      </c>
      <c r="M1602">
        <v>9</v>
      </c>
      <c r="N1602">
        <v>3883</v>
      </c>
      <c r="O1602">
        <v>1</v>
      </c>
      <c r="P1602">
        <v>69</v>
      </c>
      <c r="Q1602">
        <v>0.1111111111111111</v>
      </c>
      <c r="R1602">
        <v>34947</v>
      </c>
      <c r="S1602" t="str" cm="1">
        <f t="array" ref="S1602">_xlfn.IFS(E1605&lt;30,"18-29",E1605&lt;45,"30-44",TRUE,"45+")</f>
        <v>30-44</v>
      </c>
      <c r="T1602" t="str" cm="1">
        <f t="array" ref="T1602">_xlfn.IFS(F1602&lt;=2,"0-2 Years",F1602&lt;=5,"3-5 Years",F1602&lt;=8,"6-8 Years",TRUE,"9-10 Years")</f>
        <v>0-2 Years</v>
      </c>
      <c r="U1602" t="str" cm="1">
        <f t="array" ref="U1602">_xlfn.IFS(P1602&gt;60,"High Risk",P1602&gt;30,"Medium Risk",TRUE,"Low Risk")</f>
        <v>High Risk</v>
      </c>
      <c r="V1602">
        <f t="shared" si="24"/>
        <v>6</v>
      </c>
    </row>
    <row r="1603" spans="1:22" hidden="1" x14ac:dyDescent="0.2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 s="2">
        <v>160602.25</v>
      </c>
      <c r="H1603">
        <v>2</v>
      </c>
      <c r="I1603">
        <v>1</v>
      </c>
      <c r="J1603">
        <v>0</v>
      </c>
      <c r="K1603" s="1">
        <v>129273.94</v>
      </c>
      <c r="L1603">
        <v>0</v>
      </c>
      <c r="M1603">
        <v>11</v>
      </c>
      <c r="N1603">
        <v>3434</v>
      </c>
      <c r="O1603">
        <v>4</v>
      </c>
      <c r="P1603">
        <v>118</v>
      </c>
      <c r="Q1603">
        <v>0.36363636363636365</v>
      </c>
      <c r="R1603">
        <v>37774</v>
      </c>
      <c r="S1603" t="str" cm="1">
        <f t="array" ref="S1603">_xlfn.IFS(E1606&lt;30,"18-29",E1606&lt;45,"30-44",TRUE,"45+")</f>
        <v>30-44</v>
      </c>
      <c r="T1603" t="str" cm="1">
        <f t="array" ref="T1603">_xlfn.IFS(F1603&lt;=2,"0-2 Years",F1603&lt;=5,"3-5 Years",F1603&lt;=8,"6-8 Years",TRUE,"9-10 Years")</f>
        <v>6-8 Years</v>
      </c>
      <c r="U1603" t="str" cm="1">
        <f t="array" ref="U1603">_xlfn.IFS(P1603&gt;60,"High Risk",P1603&gt;30,"Medium Risk",TRUE,"Low Risk")</f>
        <v>High Risk</v>
      </c>
      <c r="V1603">
        <f t="shared" ref="V1603:V1666" si="25">IF(J1603=0,3,0)+IF(G1603=0,3,0)+IF(H1603=1,2,0)+IF(E1603&gt;45,1,0)+IF(F1603&lt;3,1,0)</f>
        <v>4</v>
      </c>
    </row>
    <row r="1604" spans="1:22" hidden="1" x14ac:dyDescent="0.2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 s="2">
        <v>108825.34</v>
      </c>
      <c r="H1604">
        <v>3</v>
      </c>
      <c r="I1604">
        <v>1</v>
      </c>
      <c r="J1604">
        <v>0</v>
      </c>
      <c r="K1604" s="1">
        <v>55558.51</v>
      </c>
      <c r="L1604">
        <v>1</v>
      </c>
      <c r="M1604">
        <v>26</v>
      </c>
      <c r="N1604">
        <v>2297</v>
      </c>
      <c r="O1604">
        <v>9</v>
      </c>
      <c r="P1604">
        <v>17</v>
      </c>
      <c r="Q1604">
        <v>0.34615384615384615</v>
      </c>
      <c r="R1604">
        <v>59722</v>
      </c>
      <c r="S1604" t="str" cm="1">
        <f t="array" ref="S1604">_xlfn.IFS(E1607&lt;30,"18-29",E1607&lt;45,"30-44",TRUE,"45+")</f>
        <v>30-44</v>
      </c>
      <c r="T1604" t="str" cm="1">
        <f t="array" ref="T1604">_xlfn.IFS(F1604&lt;=2,"0-2 Years",F1604&lt;=5,"3-5 Years",F1604&lt;=8,"6-8 Years",TRUE,"9-10 Years")</f>
        <v>3-5 Years</v>
      </c>
      <c r="U1604" t="str" cm="1">
        <f t="array" ref="U1604">_xlfn.IFS(P1604&gt;60,"High Risk",P1604&gt;30,"Medium Risk",TRUE,"Low Risk")</f>
        <v>Low Risk</v>
      </c>
      <c r="V1604">
        <f t="shared" si="25"/>
        <v>3</v>
      </c>
    </row>
    <row r="1605" spans="1:22" hidden="1" x14ac:dyDescent="0.2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 s="2">
        <v>166287.85</v>
      </c>
      <c r="H1605">
        <v>1</v>
      </c>
      <c r="I1605">
        <v>1</v>
      </c>
      <c r="J1605">
        <v>1</v>
      </c>
      <c r="K1605" s="1">
        <v>23305.85</v>
      </c>
      <c r="L1605">
        <v>0</v>
      </c>
      <c r="M1605">
        <v>24</v>
      </c>
      <c r="N1605">
        <v>3523</v>
      </c>
      <c r="O1605">
        <v>9</v>
      </c>
      <c r="P1605">
        <v>31</v>
      </c>
      <c r="Q1605">
        <v>0.375</v>
      </c>
      <c r="R1605">
        <v>84552</v>
      </c>
      <c r="S1605" t="str" cm="1">
        <f t="array" ref="S1605">_xlfn.IFS(E1608&lt;30,"18-29",E1608&lt;45,"30-44",TRUE,"45+")</f>
        <v>30-44</v>
      </c>
      <c r="T1605" t="str" cm="1">
        <f t="array" ref="T1605">_xlfn.IFS(F1605&lt;=2,"0-2 Years",F1605&lt;=5,"3-5 Years",F1605&lt;=8,"6-8 Years",TRUE,"9-10 Years")</f>
        <v>6-8 Years</v>
      </c>
      <c r="U1605" t="str" cm="1">
        <f t="array" ref="U1605">_xlfn.IFS(P1605&gt;60,"High Risk",P1605&gt;30,"Medium Risk",TRUE,"Low Risk")</f>
        <v>Medium Risk</v>
      </c>
      <c r="V1605">
        <f t="shared" si="25"/>
        <v>2</v>
      </c>
    </row>
    <row r="1606" spans="1:22" hidden="1" x14ac:dyDescent="0.2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 s="2">
        <v>152663.76999999999</v>
      </c>
      <c r="H1606">
        <v>1</v>
      </c>
      <c r="I1606">
        <v>0</v>
      </c>
      <c r="J1606">
        <v>1</v>
      </c>
      <c r="K1606" s="1">
        <v>17128.64</v>
      </c>
      <c r="L1606">
        <v>0</v>
      </c>
      <c r="M1606">
        <v>25</v>
      </c>
      <c r="N1606">
        <v>3042</v>
      </c>
      <c r="O1606">
        <v>8</v>
      </c>
      <c r="P1606">
        <v>77</v>
      </c>
      <c r="Q1606">
        <v>0.32</v>
      </c>
      <c r="R1606">
        <v>76050</v>
      </c>
      <c r="S1606" t="str" cm="1">
        <f t="array" ref="S1606">_xlfn.IFS(E1609&lt;30,"18-29",E1609&lt;45,"30-44",TRUE,"45+")</f>
        <v>45+</v>
      </c>
      <c r="T1606" t="str" cm="1">
        <f t="array" ref="T1606">_xlfn.IFS(F1606&lt;=2,"0-2 Years",F1606&lt;=5,"3-5 Years",F1606&lt;=8,"6-8 Years",TRUE,"9-10 Years")</f>
        <v>0-2 Years</v>
      </c>
      <c r="U1606" t="str" cm="1">
        <f t="array" ref="U1606">_xlfn.IFS(P1606&gt;60,"High Risk",P1606&gt;30,"Medium Risk",TRUE,"Low Risk")</f>
        <v>High Risk</v>
      </c>
      <c r="V1606">
        <f t="shared" si="25"/>
        <v>3</v>
      </c>
    </row>
    <row r="1607" spans="1:22" hidden="1" x14ac:dyDescent="0.2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 s="2">
        <v>80844.69</v>
      </c>
      <c r="H1607">
        <v>2</v>
      </c>
      <c r="I1607">
        <v>1</v>
      </c>
      <c r="J1607">
        <v>1</v>
      </c>
      <c r="K1607" s="1">
        <v>74641.899999999994</v>
      </c>
      <c r="L1607">
        <v>0</v>
      </c>
      <c r="M1607">
        <v>9</v>
      </c>
      <c r="N1607">
        <v>1089</v>
      </c>
      <c r="O1607">
        <v>2</v>
      </c>
      <c r="P1607">
        <v>69</v>
      </c>
      <c r="Q1607">
        <v>0.22222222222222221</v>
      </c>
      <c r="R1607">
        <v>9801</v>
      </c>
      <c r="S1607" t="str" cm="1">
        <f t="array" ref="S1607">_xlfn.IFS(E1610&lt;30,"18-29",E1610&lt;45,"30-44",TRUE,"45+")</f>
        <v>30-44</v>
      </c>
      <c r="T1607" t="str" cm="1">
        <f t="array" ref="T1607">_xlfn.IFS(F1607&lt;=2,"0-2 Years",F1607&lt;=5,"3-5 Years",F1607&lt;=8,"6-8 Years",TRUE,"9-10 Years")</f>
        <v>9-10 Years</v>
      </c>
      <c r="U1607" t="str" cm="1">
        <f t="array" ref="U1607">_xlfn.IFS(P1607&gt;60,"High Risk",P1607&gt;30,"Medium Risk",TRUE,"Low Risk")</f>
        <v>High Risk</v>
      </c>
      <c r="V1607">
        <f t="shared" si="25"/>
        <v>0</v>
      </c>
    </row>
    <row r="1608" spans="1:22" hidden="1" x14ac:dyDescent="0.2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 s="2">
        <v>97001.36</v>
      </c>
      <c r="H1608">
        <v>2</v>
      </c>
      <c r="I1608">
        <v>1</v>
      </c>
      <c r="J1608">
        <v>0</v>
      </c>
      <c r="K1608" s="1">
        <v>154486.01</v>
      </c>
      <c r="L1608">
        <v>0</v>
      </c>
      <c r="M1608">
        <v>26</v>
      </c>
      <c r="N1608">
        <v>4212</v>
      </c>
      <c r="O1608">
        <v>4</v>
      </c>
      <c r="P1608">
        <v>176</v>
      </c>
      <c r="Q1608">
        <v>0.15384615384615385</v>
      </c>
      <c r="R1608">
        <v>109512</v>
      </c>
      <c r="S1608" t="str" cm="1">
        <f t="array" ref="S1608">_xlfn.IFS(E1611&lt;30,"18-29",E1611&lt;45,"30-44",TRUE,"45+")</f>
        <v>30-44</v>
      </c>
      <c r="T1608" t="str" cm="1">
        <f t="array" ref="T1608">_xlfn.IFS(F1608&lt;=2,"0-2 Years",F1608&lt;=5,"3-5 Years",F1608&lt;=8,"6-8 Years",TRUE,"9-10 Years")</f>
        <v>0-2 Years</v>
      </c>
      <c r="U1608" t="str" cm="1">
        <f t="array" ref="U1608">_xlfn.IFS(P1608&gt;60,"High Risk",P1608&gt;30,"Medium Risk",TRUE,"Low Risk")</f>
        <v>High Risk</v>
      </c>
      <c r="V1608">
        <f t="shared" si="25"/>
        <v>4</v>
      </c>
    </row>
    <row r="1609" spans="1:22" hidden="1" x14ac:dyDescent="0.2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 s="2">
        <v>0</v>
      </c>
      <c r="H1609">
        <v>2</v>
      </c>
      <c r="I1609">
        <v>1</v>
      </c>
      <c r="J1609">
        <v>1</v>
      </c>
      <c r="K1609" s="1">
        <v>3185.67</v>
      </c>
      <c r="L1609">
        <v>0</v>
      </c>
      <c r="M1609">
        <v>24</v>
      </c>
      <c r="N1609">
        <v>4454</v>
      </c>
      <c r="O1609">
        <v>1</v>
      </c>
      <c r="P1609">
        <v>16</v>
      </c>
      <c r="Q1609">
        <v>4.1666666666666664E-2</v>
      </c>
      <c r="R1609">
        <v>106896</v>
      </c>
      <c r="S1609" t="str" cm="1">
        <f t="array" ref="S1609">_xlfn.IFS(E1612&lt;30,"18-29",E1612&lt;45,"30-44",TRUE,"45+")</f>
        <v>18-29</v>
      </c>
      <c r="T1609" t="str" cm="1">
        <f t="array" ref="T1609">_xlfn.IFS(F1609&lt;=2,"0-2 Years",F1609&lt;=5,"3-5 Years",F1609&lt;=8,"6-8 Years",TRUE,"9-10 Years")</f>
        <v>3-5 Years</v>
      </c>
      <c r="U1609" t="str" cm="1">
        <f t="array" ref="U1609">_xlfn.IFS(P1609&gt;60,"High Risk",P1609&gt;30,"Medium Risk",TRUE,"Low Risk")</f>
        <v>Low Risk</v>
      </c>
      <c r="V1609">
        <f t="shared" si="25"/>
        <v>4</v>
      </c>
    </row>
    <row r="1610" spans="1:22" hidden="1" x14ac:dyDescent="0.2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 s="2">
        <v>122524.61</v>
      </c>
      <c r="H1610">
        <v>2</v>
      </c>
      <c r="I1610">
        <v>1</v>
      </c>
      <c r="J1610">
        <v>0</v>
      </c>
      <c r="K1610" s="1">
        <v>88463.63</v>
      </c>
      <c r="L1610">
        <v>0</v>
      </c>
      <c r="M1610">
        <v>30</v>
      </c>
      <c r="N1610">
        <v>2487</v>
      </c>
      <c r="O1610">
        <v>4</v>
      </c>
      <c r="P1610">
        <v>52</v>
      </c>
      <c r="Q1610">
        <v>0.13333333333333333</v>
      </c>
      <c r="R1610">
        <v>74610</v>
      </c>
      <c r="S1610" t="str" cm="1">
        <f t="array" ref="S1610">_xlfn.IFS(E1613&lt;30,"18-29",E1613&lt;45,"30-44",TRUE,"45+")</f>
        <v>45+</v>
      </c>
      <c r="T1610" t="str" cm="1">
        <f t="array" ref="T1610">_xlfn.IFS(F1610&lt;=2,"0-2 Years",F1610&lt;=5,"3-5 Years",F1610&lt;=8,"6-8 Years",TRUE,"9-10 Years")</f>
        <v>0-2 Years</v>
      </c>
      <c r="U1610" t="str" cm="1">
        <f t="array" ref="U1610">_xlfn.IFS(P1610&gt;60,"High Risk",P1610&gt;30,"Medium Risk",TRUE,"Low Risk")</f>
        <v>Medium Risk</v>
      </c>
      <c r="V1610">
        <f t="shared" si="25"/>
        <v>4</v>
      </c>
    </row>
    <row r="1611" spans="1:22" hidden="1" x14ac:dyDescent="0.2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 s="2">
        <v>132292.63</v>
      </c>
      <c r="H1611">
        <v>1</v>
      </c>
      <c r="I1611">
        <v>1</v>
      </c>
      <c r="J1611">
        <v>0</v>
      </c>
      <c r="K1611" s="1">
        <v>65682.929999999993</v>
      </c>
      <c r="L1611">
        <v>0</v>
      </c>
      <c r="M1611">
        <v>17</v>
      </c>
      <c r="N1611">
        <v>4115</v>
      </c>
      <c r="O1611">
        <v>8</v>
      </c>
      <c r="P1611">
        <v>148</v>
      </c>
      <c r="Q1611">
        <v>0.47058823529411764</v>
      </c>
      <c r="R1611">
        <v>69955</v>
      </c>
      <c r="S1611" t="str" cm="1">
        <f t="array" ref="S1611">_xlfn.IFS(E1614&lt;30,"18-29",E1614&lt;45,"30-44",TRUE,"45+")</f>
        <v>45+</v>
      </c>
      <c r="T1611" t="str" cm="1">
        <f t="array" ref="T1611">_xlfn.IFS(F1611&lt;=2,"0-2 Years",F1611&lt;=5,"3-5 Years",F1611&lt;=8,"6-8 Years",TRUE,"9-10 Years")</f>
        <v>6-8 Years</v>
      </c>
      <c r="U1611" t="str" cm="1">
        <f t="array" ref="U1611">_xlfn.IFS(P1611&gt;60,"High Risk",P1611&gt;30,"Medium Risk",TRUE,"Low Risk")</f>
        <v>High Risk</v>
      </c>
      <c r="V1611">
        <f t="shared" si="25"/>
        <v>5</v>
      </c>
    </row>
    <row r="1612" spans="1:22" hidden="1" x14ac:dyDescent="0.2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 s="2">
        <v>0</v>
      </c>
      <c r="H1612">
        <v>2</v>
      </c>
      <c r="I1612">
        <v>1</v>
      </c>
      <c r="J1612">
        <v>1</v>
      </c>
      <c r="K1612" s="1">
        <v>140586.07999999999</v>
      </c>
      <c r="L1612">
        <v>0</v>
      </c>
      <c r="M1612">
        <v>18</v>
      </c>
      <c r="N1612">
        <v>4089</v>
      </c>
      <c r="O1612">
        <v>9</v>
      </c>
      <c r="P1612">
        <v>103</v>
      </c>
      <c r="Q1612">
        <v>0.5</v>
      </c>
      <c r="R1612">
        <v>73602</v>
      </c>
      <c r="S1612" t="str" cm="1">
        <f t="array" ref="S1612">_xlfn.IFS(E1615&lt;30,"18-29",E1615&lt;45,"30-44",TRUE,"45+")</f>
        <v>18-29</v>
      </c>
      <c r="T1612" t="str" cm="1">
        <f t="array" ref="T1612">_xlfn.IFS(F1612&lt;=2,"0-2 Years",F1612&lt;=5,"3-5 Years",F1612&lt;=8,"6-8 Years",TRUE,"9-10 Years")</f>
        <v>0-2 Years</v>
      </c>
      <c r="U1612" t="str" cm="1">
        <f t="array" ref="U1612">_xlfn.IFS(P1612&gt;60,"High Risk",P1612&gt;30,"Medium Risk",TRUE,"Low Risk")</f>
        <v>High Risk</v>
      </c>
      <c r="V1612">
        <f t="shared" si="25"/>
        <v>4</v>
      </c>
    </row>
    <row r="1613" spans="1:22" x14ac:dyDescent="0.2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 s="2">
        <v>91502.99</v>
      </c>
      <c r="H1613">
        <v>1</v>
      </c>
      <c r="I1613">
        <v>1</v>
      </c>
      <c r="J1613">
        <v>0</v>
      </c>
      <c r="K1613" s="1">
        <v>117232.9</v>
      </c>
      <c r="L1613">
        <v>1</v>
      </c>
      <c r="M1613">
        <v>10</v>
      </c>
      <c r="N1613">
        <v>4234</v>
      </c>
      <c r="O1613">
        <v>4</v>
      </c>
      <c r="P1613">
        <v>51</v>
      </c>
      <c r="Q1613">
        <v>0.4</v>
      </c>
      <c r="R1613">
        <v>42340</v>
      </c>
      <c r="S1613" t="str" cm="1">
        <f t="array" ref="S1613">_xlfn.IFS(E1616&lt;30,"18-29",E1616&lt;45,"30-44",TRUE,"45+")</f>
        <v>45+</v>
      </c>
      <c r="T1613" t="str" cm="1">
        <f t="array" ref="T1613">_xlfn.IFS(F1613&lt;=2,"0-2 Years",F1613&lt;=5,"3-5 Years",F1613&lt;=8,"6-8 Years",TRUE,"9-10 Years")</f>
        <v>9-10 Years</v>
      </c>
      <c r="U1613" t="str" cm="1">
        <f t="array" ref="U1613">_xlfn.IFS(P1613&gt;60,"High Risk",P1613&gt;30,"Medium Risk",TRUE,"Low Risk")</f>
        <v>Medium Risk</v>
      </c>
      <c r="V1613">
        <f t="shared" si="25"/>
        <v>6</v>
      </c>
    </row>
    <row r="1614" spans="1:22" x14ac:dyDescent="0.2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 s="2">
        <v>0</v>
      </c>
      <c r="H1614">
        <v>1</v>
      </c>
      <c r="I1614">
        <v>1</v>
      </c>
      <c r="J1614">
        <v>0</v>
      </c>
      <c r="K1614" s="1">
        <v>116137.01</v>
      </c>
      <c r="L1614">
        <v>1</v>
      </c>
      <c r="M1614">
        <v>12</v>
      </c>
      <c r="N1614">
        <v>2755</v>
      </c>
      <c r="O1614">
        <v>5</v>
      </c>
      <c r="P1614">
        <v>155</v>
      </c>
      <c r="Q1614">
        <v>0.41666666666666669</v>
      </c>
      <c r="R1614">
        <v>33060</v>
      </c>
      <c r="S1614" t="str" cm="1">
        <f t="array" ref="S1614">_xlfn.IFS(E1617&lt;30,"18-29",E1617&lt;45,"30-44",TRUE,"45+")</f>
        <v>18-29</v>
      </c>
      <c r="T1614" t="str" cm="1">
        <f t="array" ref="T1614">_xlfn.IFS(F1614&lt;=2,"0-2 Years",F1614&lt;=5,"3-5 Years",F1614&lt;=8,"6-8 Years",TRUE,"9-10 Years")</f>
        <v>3-5 Years</v>
      </c>
      <c r="U1614" t="str" cm="1">
        <f t="array" ref="U1614">_xlfn.IFS(P1614&gt;60,"High Risk",P1614&gt;30,"Medium Risk",TRUE,"Low Risk")</f>
        <v>High Risk</v>
      </c>
      <c r="V1614">
        <f t="shared" si="25"/>
        <v>9</v>
      </c>
    </row>
    <row r="1615" spans="1:22" hidden="1" x14ac:dyDescent="0.2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 s="2">
        <v>59385.98</v>
      </c>
      <c r="H1615">
        <v>2</v>
      </c>
      <c r="I1615">
        <v>1</v>
      </c>
      <c r="J1615">
        <v>1</v>
      </c>
      <c r="K1615" s="1">
        <v>105533.96</v>
      </c>
      <c r="L1615">
        <v>0</v>
      </c>
      <c r="M1615">
        <v>14</v>
      </c>
      <c r="N1615">
        <v>1570</v>
      </c>
      <c r="O1615">
        <v>8</v>
      </c>
      <c r="P1615">
        <v>61</v>
      </c>
      <c r="Q1615">
        <v>0.5714285714285714</v>
      </c>
      <c r="R1615">
        <v>21980</v>
      </c>
      <c r="S1615" t="str" cm="1">
        <f t="array" ref="S1615">_xlfn.IFS(E1618&lt;30,"18-29",E1618&lt;45,"30-44",TRUE,"45+")</f>
        <v>45+</v>
      </c>
      <c r="T1615" t="str" cm="1">
        <f t="array" ref="T1615">_xlfn.IFS(F1615&lt;=2,"0-2 Years",F1615&lt;=5,"3-5 Years",F1615&lt;=8,"6-8 Years",TRUE,"9-10 Years")</f>
        <v>3-5 Years</v>
      </c>
      <c r="U1615" t="str" cm="1">
        <f t="array" ref="U1615">_xlfn.IFS(P1615&gt;60,"High Risk",P1615&gt;30,"Medium Risk",TRUE,"Low Risk")</f>
        <v>High Risk</v>
      </c>
      <c r="V1615">
        <f t="shared" si="25"/>
        <v>0</v>
      </c>
    </row>
    <row r="1616" spans="1:22" hidden="1" x14ac:dyDescent="0.2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 s="2">
        <v>0</v>
      </c>
      <c r="H1616">
        <v>3</v>
      </c>
      <c r="I1616">
        <v>1</v>
      </c>
      <c r="J1616">
        <v>1</v>
      </c>
      <c r="K1616" s="1">
        <v>81514.06</v>
      </c>
      <c r="L1616">
        <v>0</v>
      </c>
      <c r="M1616">
        <v>26</v>
      </c>
      <c r="N1616">
        <v>2528</v>
      </c>
      <c r="O1616">
        <v>4</v>
      </c>
      <c r="P1616">
        <v>130</v>
      </c>
      <c r="Q1616">
        <v>0.15384615384615385</v>
      </c>
      <c r="R1616">
        <v>65728</v>
      </c>
      <c r="S1616" t="str" cm="1">
        <f t="array" ref="S1616">_xlfn.IFS(E1619&lt;30,"18-29",E1619&lt;45,"30-44",TRUE,"45+")</f>
        <v>30-44</v>
      </c>
      <c r="T1616" t="str" cm="1">
        <f t="array" ref="T1616">_xlfn.IFS(F1616&lt;=2,"0-2 Years",F1616&lt;=5,"3-5 Years",F1616&lt;=8,"6-8 Years",TRUE,"9-10 Years")</f>
        <v>9-10 Years</v>
      </c>
      <c r="U1616" t="str" cm="1">
        <f t="array" ref="U1616">_xlfn.IFS(P1616&gt;60,"High Risk",P1616&gt;30,"Medium Risk",TRUE,"Low Risk")</f>
        <v>High Risk</v>
      </c>
      <c r="V1616">
        <f t="shared" si="25"/>
        <v>4</v>
      </c>
    </row>
    <row r="1617" spans="1:22" hidden="1" x14ac:dyDescent="0.2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 s="2">
        <v>97956.5</v>
      </c>
      <c r="H1617">
        <v>1</v>
      </c>
      <c r="I1617">
        <v>1</v>
      </c>
      <c r="J1617">
        <v>1</v>
      </c>
      <c r="K1617" s="1">
        <v>164966.26999999999</v>
      </c>
      <c r="L1617">
        <v>0</v>
      </c>
      <c r="M1617">
        <v>24</v>
      </c>
      <c r="N1617">
        <v>3993</v>
      </c>
      <c r="O1617">
        <v>1</v>
      </c>
      <c r="P1617">
        <v>124</v>
      </c>
      <c r="Q1617">
        <v>4.1666666666666664E-2</v>
      </c>
      <c r="R1617">
        <v>95832</v>
      </c>
      <c r="S1617" t="str" cm="1">
        <f t="array" ref="S1617">_xlfn.IFS(E1620&lt;30,"18-29",E1620&lt;45,"30-44",TRUE,"45+")</f>
        <v>18-29</v>
      </c>
      <c r="T1617" t="str" cm="1">
        <f t="array" ref="T1617">_xlfn.IFS(F1617&lt;=2,"0-2 Years",F1617&lt;=5,"3-5 Years",F1617&lt;=8,"6-8 Years",TRUE,"9-10 Years")</f>
        <v>6-8 Years</v>
      </c>
      <c r="U1617" t="str" cm="1">
        <f t="array" ref="U1617">_xlfn.IFS(P1617&gt;60,"High Risk",P1617&gt;30,"Medium Risk",TRUE,"Low Risk")</f>
        <v>High Risk</v>
      </c>
      <c r="V1617">
        <f t="shared" si="25"/>
        <v>2</v>
      </c>
    </row>
    <row r="1618" spans="1:22" hidden="1" x14ac:dyDescent="0.2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 s="2">
        <v>0</v>
      </c>
      <c r="H1618">
        <v>2</v>
      </c>
      <c r="I1618">
        <v>1</v>
      </c>
      <c r="J1618">
        <v>1</v>
      </c>
      <c r="K1618" s="1">
        <v>23631.55</v>
      </c>
      <c r="L1618">
        <v>0</v>
      </c>
      <c r="M1618">
        <v>27</v>
      </c>
      <c r="N1618">
        <v>4444</v>
      </c>
      <c r="O1618">
        <v>8</v>
      </c>
      <c r="P1618">
        <v>35</v>
      </c>
      <c r="Q1618">
        <v>0.29629629629629628</v>
      </c>
      <c r="R1618">
        <v>119988</v>
      </c>
      <c r="S1618" t="str" cm="1">
        <f t="array" ref="S1618">_xlfn.IFS(E1621&lt;30,"18-29",E1621&lt;45,"30-44",TRUE,"45+")</f>
        <v>18-29</v>
      </c>
      <c r="T1618" t="str" cm="1">
        <f t="array" ref="T1618">_xlfn.IFS(F1618&lt;=2,"0-2 Years",F1618&lt;=5,"3-5 Years",F1618&lt;=8,"6-8 Years",TRUE,"9-10 Years")</f>
        <v>3-5 Years</v>
      </c>
      <c r="U1618" t="str" cm="1">
        <f t="array" ref="U1618">_xlfn.IFS(P1618&gt;60,"High Risk",P1618&gt;30,"Medium Risk",TRUE,"Low Risk")</f>
        <v>Medium Risk</v>
      </c>
      <c r="V1618">
        <f t="shared" si="25"/>
        <v>4</v>
      </c>
    </row>
    <row r="1619" spans="1:22" hidden="1" x14ac:dyDescent="0.2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 s="2">
        <v>0</v>
      </c>
      <c r="H1619">
        <v>2</v>
      </c>
      <c r="I1619">
        <v>0</v>
      </c>
      <c r="J1619">
        <v>1</v>
      </c>
      <c r="K1619" s="1">
        <v>105433.53</v>
      </c>
      <c r="L1619">
        <v>0</v>
      </c>
      <c r="M1619">
        <v>17</v>
      </c>
      <c r="N1619">
        <v>343</v>
      </c>
      <c r="O1619">
        <v>6</v>
      </c>
      <c r="P1619">
        <v>55</v>
      </c>
      <c r="Q1619">
        <v>0.35294117647058826</v>
      </c>
      <c r="R1619">
        <v>5831</v>
      </c>
      <c r="S1619" t="str" cm="1">
        <f t="array" ref="S1619">_xlfn.IFS(E1622&lt;30,"18-29",E1622&lt;45,"30-44",TRUE,"45+")</f>
        <v>30-44</v>
      </c>
      <c r="T1619" t="str" cm="1">
        <f t="array" ref="T1619">_xlfn.IFS(F1619&lt;=2,"0-2 Years",F1619&lt;=5,"3-5 Years",F1619&lt;=8,"6-8 Years",TRUE,"9-10 Years")</f>
        <v>3-5 Years</v>
      </c>
      <c r="U1619" t="str" cm="1">
        <f t="array" ref="U1619">_xlfn.IFS(P1619&gt;60,"High Risk",P1619&gt;30,"Medium Risk",TRUE,"Low Risk")</f>
        <v>Medium Risk</v>
      </c>
      <c r="V1619">
        <f t="shared" si="25"/>
        <v>3</v>
      </c>
    </row>
    <row r="1620" spans="1:22" hidden="1" x14ac:dyDescent="0.2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 s="2">
        <v>141223.67999999999</v>
      </c>
      <c r="H1620">
        <v>2</v>
      </c>
      <c r="I1620">
        <v>1</v>
      </c>
      <c r="J1620">
        <v>0</v>
      </c>
      <c r="K1620" s="1">
        <v>90591.15</v>
      </c>
      <c r="L1620">
        <v>0</v>
      </c>
      <c r="M1620">
        <v>29</v>
      </c>
      <c r="N1620">
        <v>1431</v>
      </c>
      <c r="O1620">
        <v>9</v>
      </c>
      <c r="P1620">
        <v>7</v>
      </c>
      <c r="Q1620">
        <v>0.31034482758620691</v>
      </c>
      <c r="R1620">
        <v>41499</v>
      </c>
      <c r="S1620" t="str" cm="1">
        <f t="array" ref="S1620">_xlfn.IFS(E1623&lt;30,"18-29",E1623&lt;45,"30-44",TRUE,"45+")</f>
        <v>30-44</v>
      </c>
      <c r="T1620" t="str" cm="1">
        <f t="array" ref="T1620">_xlfn.IFS(F1620&lt;=2,"0-2 Years",F1620&lt;=5,"3-5 Years",F1620&lt;=8,"6-8 Years",TRUE,"9-10 Years")</f>
        <v>6-8 Years</v>
      </c>
      <c r="U1620" t="str" cm="1">
        <f t="array" ref="U1620">_xlfn.IFS(P1620&gt;60,"High Risk",P1620&gt;30,"Medium Risk",TRUE,"Low Risk")</f>
        <v>Low Risk</v>
      </c>
      <c r="V1620">
        <f t="shared" si="25"/>
        <v>3</v>
      </c>
    </row>
    <row r="1621" spans="1:22" hidden="1" x14ac:dyDescent="0.2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 s="2">
        <v>151762.74</v>
      </c>
      <c r="H1621">
        <v>1</v>
      </c>
      <c r="I1621">
        <v>0</v>
      </c>
      <c r="J1621">
        <v>1</v>
      </c>
      <c r="K1621" s="1">
        <v>127014.32</v>
      </c>
      <c r="L1621">
        <v>0</v>
      </c>
      <c r="M1621">
        <v>12</v>
      </c>
      <c r="N1621">
        <v>1764</v>
      </c>
      <c r="O1621">
        <v>4</v>
      </c>
      <c r="P1621">
        <v>151</v>
      </c>
      <c r="Q1621">
        <v>0.33333333333333331</v>
      </c>
      <c r="R1621">
        <v>21168</v>
      </c>
      <c r="S1621" t="str" cm="1">
        <f t="array" ref="S1621">_xlfn.IFS(E1624&lt;30,"18-29",E1624&lt;45,"30-44",TRUE,"45+")</f>
        <v>18-29</v>
      </c>
      <c r="T1621" t="str" cm="1">
        <f t="array" ref="T1621">_xlfn.IFS(F1621&lt;=2,"0-2 Years",F1621&lt;=5,"3-5 Years",F1621&lt;=8,"6-8 Years",TRUE,"9-10 Years")</f>
        <v>9-10 Years</v>
      </c>
      <c r="U1621" t="str" cm="1">
        <f t="array" ref="U1621">_xlfn.IFS(P1621&gt;60,"High Risk",P1621&gt;30,"Medium Risk",TRUE,"Low Risk")</f>
        <v>High Risk</v>
      </c>
      <c r="V1621">
        <f t="shared" si="25"/>
        <v>2</v>
      </c>
    </row>
    <row r="1622" spans="1:22" hidden="1" x14ac:dyDescent="0.2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 s="2">
        <v>141749.74</v>
      </c>
      <c r="H1622">
        <v>2</v>
      </c>
      <c r="I1622">
        <v>0</v>
      </c>
      <c r="J1622">
        <v>1</v>
      </c>
      <c r="K1622" s="1">
        <v>90905.26</v>
      </c>
      <c r="L1622">
        <v>0</v>
      </c>
      <c r="M1622">
        <v>6</v>
      </c>
      <c r="N1622">
        <v>4614</v>
      </c>
      <c r="O1622">
        <v>9</v>
      </c>
      <c r="P1622">
        <v>144</v>
      </c>
      <c r="Q1622">
        <v>1</v>
      </c>
      <c r="R1622">
        <v>27684</v>
      </c>
      <c r="S1622" t="str" cm="1">
        <f t="array" ref="S1622">_xlfn.IFS(E1625&lt;30,"18-29",E1625&lt;45,"30-44",TRUE,"45+")</f>
        <v>30-44</v>
      </c>
      <c r="T1622" t="str" cm="1">
        <f t="array" ref="T1622">_xlfn.IFS(F1622&lt;=2,"0-2 Years",F1622&lt;=5,"3-5 Years",F1622&lt;=8,"6-8 Years",TRUE,"9-10 Years")</f>
        <v>0-2 Years</v>
      </c>
      <c r="U1622" t="str" cm="1">
        <f t="array" ref="U1622">_xlfn.IFS(P1622&gt;60,"High Risk",P1622&gt;30,"Medium Risk",TRUE,"Low Risk")</f>
        <v>High Risk</v>
      </c>
      <c r="V1622">
        <f t="shared" si="25"/>
        <v>1</v>
      </c>
    </row>
    <row r="1623" spans="1:22" hidden="1" x14ac:dyDescent="0.2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 s="2">
        <v>75075.14</v>
      </c>
      <c r="H1623">
        <v>1</v>
      </c>
      <c r="I1623">
        <v>1</v>
      </c>
      <c r="J1623">
        <v>1</v>
      </c>
      <c r="K1623" s="1">
        <v>8651.92</v>
      </c>
      <c r="L1623">
        <v>1</v>
      </c>
      <c r="M1623">
        <v>5</v>
      </c>
      <c r="N1623">
        <v>2920</v>
      </c>
      <c r="O1623">
        <v>5</v>
      </c>
      <c r="P1623">
        <v>66</v>
      </c>
      <c r="Q1623">
        <v>1</v>
      </c>
      <c r="R1623">
        <v>14600</v>
      </c>
      <c r="S1623" t="str" cm="1">
        <f t="array" ref="S1623">_xlfn.IFS(E1626&lt;30,"18-29",E1626&lt;45,"30-44",TRUE,"45+")</f>
        <v>18-29</v>
      </c>
      <c r="T1623" t="str" cm="1">
        <f t="array" ref="T1623">_xlfn.IFS(F1623&lt;=2,"0-2 Years",F1623&lt;=5,"3-5 Years",F1623&lt;=8,"6-8 Years",TRUE,"9-10 Years")</f>
        <v>3-5 Years</v>
      </c>
      <c r="U1623" t="str" cm="1">
        <f t="array" ref="U1623">_xlfn.IFS(P1623&gt;60,"High Risk",P1623&gt;30,"Medium Risk",TRUE,"Low Risk")</f>
        <v>High Risk</v>
      </c>
      <c r="V1623">
        <f t="shared" si="25"/>
        <v>2</v>
      </c>
    </row>
    <row r="1624" spans="1:22" hidden="1" x14ac:dyDescent="0.2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 s="2">
        <v>165686.10999999999</v>
      </c>
      <c r="H1624">
        <v>2</v>
      </c>
      <c r="I1624">
        <v>1</v>
      </c>
      <c r="J1624">
        <v>0</v>
      </c>
      <c r="K1624" s="1">
        <v>15467.98</v>
      </c>
      <c r="L1624">
        <v>0</v>
      </c>
      <c r="M1624">
        <v>5</v>
      </c>
      <c r="N1624">
        <v>1600</v>
      </c>
      <c r="O1624">
        <v>10</v>
      </c>
      <c r="P1624">
        <v>16</v>
      </c>
      <c r="Q1624">
        <v>1</v>
      </c>
      <c r="R1624">
        <v>8000</v>
      </c>
      <c r="S1624" t="str" cm="1">
        <f t="array" ref="S1624">_xlfn.IFS(E1627&lt;30,"18-29",E1627&lt;45,"30-44",TRUE,"45+")</f>
        <v>30-44</v>
      </c>
      <c r="T1624" t="str" cm="1">
        <f t="array" ref="T1624">_xlfn.IFS(F1624&lt;=2,"0-2 Years",F1624&lt;=5,"3-5 Years",F1624&lt;=8,"6-8 Years",TRUE,"9-10 Years")</f>
        <v>3-5 Years</v>
      </c>
      <c r="U1624" t="str" cm="1">
        <f t="array" ref="U1624">_xlfn.IFS(P1624&gt;60,"High Risk",P1624&gt;30,"Medium Risk",TRUE,"Low Risk")</f>
        <v>Low Risk</v>
      </c>
      <c r="V1624">
        <f t="shared" si="25"/>
        <v>3</v>
      </c>
    </row>
    <row r="1625" spans="1:22" x14ac:dyDescent="0.2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 s="2">
        <v>0</v>
      </c>
      <c r="H1625">
        <v>1</v>
      </c>
      <c r="I1625">
        <v>1</v>
      </c>
      <c r="J1625">
        <v>0</v>
      </c>
      <c r="K1625" s="1">
        <v>79915.28</v>
      </c>
      <c r="L1625">
        <v>0</v>
      </c>
      <c r="M1625">
        <v>26</v>
      </c>
      <c r="N1625">
        <v>1777</v>
      </c>
      <c r="O1625">
        <v>0</v>
      </c>
      <c r="P1625">
        <v>162</v>
      </c>
      <c r="Q1625">
        <v>0</v>
      </c>
      <c r="R1625">
        <v>46202</v>
      </c>
      <c r="S1625" t="str" cm="1">
        <f t="array" ref="S1625">_xlfn.IFS(E1628&lt;30,"18-29",E1628&lt;45,"30-44",TRUE,"45+")</f>
        <v>18-29</v>
      </c>
      <c r="T1625" t="str" cm="1">
        <f t="array" ref="T1625">_xlfn.IFS(F1625&lt;=2,"0-2 Years",F1625&lt;=5,"3-5 Years",F1625&lt;=8,"6-8 Years",TRUE,"9-10 Years")</f>
        <v>0-2 Years</v>
      </c>
      <c r="U1625" t="str" cm="1">
        <f t="array" ref="U1625">_xlfn.IFS(P1625&gt;60,"High Risk",P1625&gt;30,"Medium Risk",TRUE,"Low Risk")</f>
        <v>High Risk</v>
      </c>
      <c r="V1625">
        <f t="shared" si="25"/>
        <v>9</v>
      </c>
    </row>
    <row r="1626" spans="1:22" x14ac:dyDescent="0.2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 s="2">
        <v>0</v>
      </c>
      <c r="H1626">
        <v>2</v>
      </c>
      <c r="I1626">
        <v>1</v>
      </c>
      <c r="J1626">
        <v>0</v>
      </c>
      <c r="K1626" s="1">
        <v>69361.95</v>
      </c>
      <c r="L1626">
        <v>0</v>
      </c>
      <c r="M1626">
        <v>4</v>
      </c>
      <c r="N1626">
        <v>1065</v>
      </c>
      <c r="O1626">
        <v>4</v>
      </c>
      <c r="P1626">
        <v>8</v>
      </c>
      <c r="Q1626">
        <v>1</v>
      </c>
      <c r="R1626">
        <v>4260</v>
      </c>
      <c r="S1626" t="str" cm="1">
        <f t="array" ref="S1626">_xlfn.IFS(E1629&lt;30,"18-29",E1629&lt;45,"30-44",TRUE,"45+")</f>
        <v>30-44</v>
      </c>
      <c r="T1626" t="str" cm="1">
        <f t="array" ref="T1626">_xlfn.IFS(F1626&lt;=2,"0-2 Years",F1626&lt;=5,"3-5 Years",F1626&lt;=8,"6-8 Years",TRUE,"9-10 Years")</f>
        <v>9-10 Years</v>
      </c>
      <c r="U1626" t="str" cm="1">
        <f t="array" ref="U1626">_xlfn.IFS(P1626&gt;60,"High Risk",P1626&gt;30,"Medium Risk",TRUE,"Low Risk")</f>
        <v>Low Risk</v>
      </c>
      <c r="V1626">
        <f t="shared" si="25"/>
        <v>6</v>
      </c>
    </row>
    <row r="1627" spans="1:22" x14ac:dyDescent="0.2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 s="2">
        <v>0</v>
      </c>
      <c r="H1627">
        <v>2</v>
      </c>
      <c r="I1627">
        <v>1</v>
      </c>
      <c r="J1627">
        <v>0</v>
      </c>
      <c r="K1627" s="1">
        <v>86935.08</v>
      </c>
      <c r="L1627">
        <v>0</v>
      </c>
      <c r="M1627">
        <v>29</v>
      </c>
      <c r="N1627">
        <v>3432</v>
      </c>
      <c r="O1627">
        <v>9</v>
      </c>
      <c r="P1627">
        <v>22</v>
      </c>
      <c r="Q1627">
        <v>0.31034482758620691</v>
      </c>
      <c r="R1627">
        <v>99528</v>
      </c>
      <c r="S1627" t="str" cm="1">
        <f t="array" ref="S1627">_xlfn.IFS(E1630&lt;30,"18-29",E1630&lt;45,"30-44",TRUE,"45+")</f>
        <v>30-44</v>
      </c>
      <c r="T1627" t="str" cm="1">
        <f t="array" ref="T1627">_xlfn.IFS(F1627&lt;=2,"0-2 Years",F1627&lt;=5,"3-5 Years",F1627&lt;=8,"6-8 Years",TRUE,"9-10 Years")</f>
        <v>3-5 Years</v>
      </c>
      <c r="U1627" t="str" cm="1">
        <f t="array" ref="U1627">_xlfn.IFS(P1627&gt;60,"High Risk",P1627&gt;30,"Medium Risk",TRUE,"Low Risk")</f>
        <v>Low Risk</v>
      </c>
      <c r="V1627">
        <f t="shared" si="25"/>
        <v>6</v>
      </c>
    </row>
    <row r="1628" spans="1:22" hidden="1" x14ac:dyDescent="0.2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 s="2">
        <v>0</v>
      </c>
      <c r="H1628">
        <v>2</v>
      </c>
      <c r="I1628">
        <v>1</v>
      </c>
      <c r="J1628">
        <v>1</v>
      </c>
      <c r="K1628" s="1">
        <v>7597.83</v>
      </c>
      <c r="L1628">
        <v>1</v>
      </c>
      <c r="M1628">
        <v>6</v>
      </c>
      <c r="N1628">
        <v>2314</v>
      </c>
      <c r="O1628">
        <v>9</v>
      </c>
      <c r="P1628">
        <v>153</v>
      </c>
      <c r="Q1628">
        <v>1</v>
      </c>
      <c r="R1628">
        <v>13884</v>
      </c>
      <c r="S1628" t="str" cm="1">
        <f t="array" ref="S1628">_xlfn.IFS(E1631&lt;30,"18-29",E1631&lt;45,"30-44",TRUE,"45+")</f>
        <v>45+</v>
      </c>
      <c r="T1628" t="str" cm="1">
        <f t="array" ref="T1628">_xlfn.IFS(F1628&lt;=2,"0-2 Years",F1628&lt;=5,"3-5 Years",F1628&lt;=8,"6-8 Years",TRUE,"9-10 Years")</f>
        <v>0-2 Years</v>
      </c>
      <c r="U1628" t="str" cm="1">
        <f t="array" ref="U1628">_xlfn.IFS(P1628&gt;60,"High Risk",P1628&gt;30,"Medium Risk",TRUE,"Low Risk")</f>
        <v>High Risk</v>
      </c>
      <c r="V1628">
        <f t="shared" si="25"/>
        <v>4</v>
      </c>
    </row>
    <row r="1629" spans="1:22" hidden="1" x14ac:dyDescent="0.2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 s="2">
        <v>92961.61</v>
      </c>
      <c r="H1629">
        <v>1</v>
      </c>
      <c r="I1629">
        <v>1</v>
      </c>
      <c r="J1629">
        <v>0</v>
      </c>
      <c r="K1629" s="1">
        <v>116957.6</v>
      </c>
      <c r="L1629">
        <v>0</v>
      </c>
      <c r="M1629">
        <v>29</v>
      </c>
      <c r="N1629">
        <v>3176</v>
      </c>
      <c r="O1629">
        <v>3</v>
      </c>
      <c r="P1629">
        <v>122</v>
      </c>
      <c r="Q1629">
        <v>0.10344827586206896</v>
      </c>
      <c r="R1629">
        <v>92104</v>
      </c>
      <c r="S1629" t="str" cm="1">
        <f t="array" ref="S1629">_xlfn.IFS(E1632&lt;30,"18-29",E1632&lt;45,"30-44",TRUE,"45+")</f>
        <v>45+</v>
      </c>
      <c r="T1629" t="str" cm="1">
        <f t="array" ref="T1629">_xlfn.IFS(F1629&lt;=2,"0-2 Years",F1629&lt;=5,"3-5 Years",F1629&lt;=8,"6-8 Years",TRUE,"9-10 Years")</f>
        <v>3-5 Years</v>
      </c>
      <c r="U1629" t="str" cm="1">
        <f t="array" ref="U1629">_xlfn.IFS(P1629&gt;60,"High Risk",P1629&gt;30,"Medium Risk",TRUE,"Low Risk")</f>
        <v>High Risk</v>
      </c>
      <c r="V1629">
        <f t="shared" si="25"/>
        <v>5</v>
      </c>
    </row>
    <row r="1630" spans="1:22" hidden="1" x14ac:dyDescent="0.2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 s="2">
        <v>0</v>
      </c>
      <c r="H1630">
        <v>2</v>
      </c>
      <c r="I1630">
        <v>0</v>
      </c>
      <c r="J1630">
        <v>1</v>
      </c>
      <c r="K1630" s="1">
        <v>157884.82999999999</v>
      </c>
      <c r="L1630">
        <v>0</v>
      </c>
      <c r="M1630">
        <v>21</v>
      </c>
      <c r="N1630">
        <v>4775</v>
      </c>
      <c r="O1630">
        <v>10</v>
      </c>
      <c r="P1630">
        <v>174</v>
      </c>
      <c r="Q1630">
        <v>0.47619047619047616</v>
      </c>
      <c r="R1630">
        <v>100275</v>
      </c>
      <c r="S1630" t="str" cm="1">
        <f t="array" ref="S1630">_xlfn.IFS(E1633&lt;30,"18-29",E1633&lt;45,"30-44",TRUE,"45+")</f>
        <v>45+</v>
      </c>
      <c r="T1630" t="str" cm="1">
        <f t="array" ref="T1630">_xlfn.IFS(F1630&lt;=2,"0-2 Years",F1630&lt;=5,"3-5 Years",F1630&lt;=8,"6-8 Years",TRUE,"9-10 Years")</f>
        <v>9-10 Years</v>
      </c>
      <c r="U1630" t="str" cm="1">
        <f t="array" ref="U1630">_xlfn.IFS(P1630&gt;60,"High Risk",P1630&gt;30,"Medium Risk",TRUE,"Low Risk")</f>
        <v>High Risk</v>
      </c>
      <c r="V1630">
        <f t="shared" si="25"/>
        <v>3</v>
      </c>
    </row>
    <row r="1631" spans="1:22" hidden="1" x14ac:dyDescent="0.2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 s="2">
        <v>130812.91</v>
      </c>
      <c r="H1631">
        <v>1</v>
      </c>
      <c r="I1631">
        <v>1</v>
      </c>
      <c r="J1631">
        <v>1</v>
      </c>
      <c r="K1631" s="1">
        <v>77981.539999999994</v>
      </c>
      <c r="L1631">
        <v>1</v>
      </c>
      <c r="M1631">
        <v>28</v>
      </c>
      <c r="N1631">
        <v>1544</v>
      </c>
      <c r="O1631">
        <v>2</v>
      </c>
      <c r="P1631">
        <v>171</v>
      </c>
      <c r="Q1631">
        <v>7.1428571428571425E-2</v>
      </c>
      <c r="R1631">
        <v>43232</v>
      </c>
      <c r="S1631" t="str" cm="1">
        <f t="array" ref="S1631">_xlfn.IFS(E1634&lt;30,"18-29",E1634&lt;45,"30-44",TRUE,"45+")</f>
        <v>30-44</v>
      </c>
      <c r="T1631" t="str" cm="1">
        <f t="array" ref="T1631">_xlfn.IFS(F1631&lt;=2,"0-2 Years",F1631&lt;=5,"3-5 Years",F1631&lt;=8,"6-8 Years",TRUE,"9-10 Years")</f>
        <v>3-5 Years</v>
      </c>
      <c r="U1631" t="str" cm="1">
        <f t="array" ref="U1631">_xlfn.IFS(P1631&gt;60,"High Risk",P1631&gt;30,"Medium Risk",TRUE,"Low Risk")</f>
        <v>High Risk</v>
      </c>
      <c r="V1631">
        <f t="shared" si="25"/>
        <v>3</v>
      </c>
    </row>
    <row r="1632" spans="1:22" hidden="1" x14ac:dyDescent="0.2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 s="2">
        <v>107174.58</v>
      </c>
      <c r="H1632">
        <v>1</v>
      </c>
      <c r="I1632">
        <v>1</v>
      </c>
      <c r="J1632">
        <v>1</v>
      </c>
      <c r="K1632" s="1">
        <v>126369.55</v>
      </c>
      <c r="L1632">
        <v>1</v>
      </c>
      <c r="M1632">
        <v>15</v>
      </c>
      <c r="N1632">
        <v>3470</v>
      </c>
      <c r="O1632">
        <v>10</v>
      </c>
      <c r="P1632">
        <v>58</v>
      </c>
      <c r="Q1632">
        <v>0.66666666666666663</v>
      </c>
      <c r="R1632">
        <v>52050</v>
      </c>
      <c r="S1632" t="str" cm="1">
        <f t="array" ref="S1632">_xlfn.IFS(E1635&lt;30,"18-29",E1635&lt;45,"30-44",TRUE,"45+")</f>
        <v>30-44</v>
      </c>
      <c r="T1632" t="str" cm="1">
        <f t="array" ref="T1632">_xlfn.IFS(F1632&lt;=2,"0-2 Years",F1632&lt;=5,"3-5 Years",F1632&lt;=8,"6-8 Years",TRUE,"9-10 Years")</f>
        <v>6-8 Years</v>
      </c>
      <c r="U1632" t="str" cm="1">
        <f t="array" ref="U1632">_xlfn.IFS(P1632&gt;60,"High Risk",P1632&gt;30,"Medium Risk",TRUE,"Low Risk")</f>
        <v>Medium Risk</v>
      </c>
      <c r="V1632">
        <f t="shared" si="25"/>
        <v>3</v>
      </c>
    </row>
    <row r="1633" spans="1:22" hidden="1" x14ac:dyDescent="0.2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 s="2">
        <v>152677.48000000001</v>
      </c>
      <c r="H1633">
        <v>1</v>
      </c>
      <c r="I1633">
        <v>1</v>
      </c>
      <c r="J1633">
        <v>1</v>
      </c>
      <c r="K1633" s="1">
        <v>191973.49</v>
      </c>
      <c r="L1633">
        <v>1</v>
      </c>
      <c r="M1633">
        <v>22</v>
      </c>
      <c r="N1633">
        <v>1449</v>
      </c>
      <c r="O1633">
        <v>3</v>
      </c>
      <c r="P1633">
        <v>18</v>
      </c>
      <c r="Q1633">
        <v>0.13636363636363635</v>
      </c>
      <c r="R1633">
        <v>31878</v>
      </c>
      <c r="S1633" t="str" cm="1">
        <f t="array" ref="S1633">_xlfn.IFS(E1636&lt;30,"18-29",E1636&lt;45,"30-44",TRUE,"45+")</f>
        <v>18-29</v>
      </c>
      <c r="T1633" t="str" cm="1">
        <f t="array" ref="T1633">_xlfn.IFS(F1633&lt;=2,"0-2 Years",F1633&lt;=5,"3-5 Years",F1633&lt;=8,"6-8 Years",TRUE,"9-10 Years")</f>
        <v>0-2 Years</v>
      </c>
      <c r="U1633" t="str" cm="1">
        <f t="array" ref="U1633">_xlfn.IFS(P1633&gt;60,"High Risk",P1633&gt;30,"Medium Risk",TRUE,"Low Risk")</f>
        <v>Low Risk</v>
      </c>
      <c r="V1633">
        <f t="shared" si="25"/>
        <v>4</v>
      </c>
    </row>
    <row r="1634" spans="1:22" hidden="1" x14ac:dyDescent="0.2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 s="2">
        <v>132005.76999999999</v>
      </c>
      <c r="H1634">
        <v>1</v>
      </c>
      <c r="I1634">
        <v>1</v>
      </c>
      <c r="J1634">
        <v>0</v>
      </c>
      <c r="K1634" s="1">
        <v>142940.39000000001</v>
      </c>
      <c r="L1634">
        <v>0</v>
      </c>
      <c r="M1634">
        <v>23</v>
      </c>
      <c r="N1634">
        <v>2975</v>
      </c>
      <c r="O1634">
        <v>8</v>
      </c>
      <c r="P1634">
        <v>147</v>
      </c>
      <c r="Q1634">
        <v>0.34782608695652173</v>
      </c>
      <c r="R1634">
        <v>68425</v>
      </c>
      <c r="S1634" t="str" cm="1">
        <f t="array" ref="S1634">_xlfn.IFS(E1637&lt;30,"18-29",E1637&lt;45,"30-44",TRUE,"45+")</f>
        <v>30-44</v>
      </c>
      <c r="T1634" t="str" cm="1">
        <f t="array" ref="T1634">_xlfn.IFS(F1634&lt;=2,"0-2 Years",F1634&lt;=5,"3-5 Years",F1634&lt;=8,"6-8 Years",TRUE,"9-10 Years")</f>
        <v>3-5 Years</v>
      </c>
      <c r="U1634" t="str" cm="1">
        <f t="array" ref="U1634">_xlfn.IFS(P1634&gt;60,"High Risk",P1634&gt;30,"Medium Risk",TRUE,"Low Risk")</f>
        <v>High Risk</v>
      </c>
      <c r="V1634">
        <f t="shared" si="25"/>
        <v>5</v>
      </c>
    </row>
    <row r="1635" spans="1:22" x14ac:dyDescent="0.2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 s="2">
        <v>0</v>
      </c>
      <c r="H1635">
        <v>1</v>
      </c>
      <c r="I1635">
        <v>0</v>
      </c>
      <c r="J1635">
        <v>0</v>
      </c>
      <c r="K1635" s="1">
        <v>48869.67</v>
      </c>
      <c r="L1635">
        <v>0</v>
      </c>
      <c r="M1635">
        <v>14</v>
      </c>
      <c r="N1635">
        <v>2066</v>
      </c>
      <c r="O1635">
        <v>9</v>
      </c>
      <c r="P1635">
        <v>14</v>
      </c>
      <c r="Q1635">
        <v>0.6428571428571429</v>
      </c>
      <c r="R1635">
        <v>28924</v>
      </c>
      <c r="S1635" t="str" cm="1">
        <f t="array" ref="S1635">_xlfn.IFS(E1638&lt;30,"18-29",E1638&lt;45,"30-44",TRUE,"45+")</f>
        <v>30-44</v>
      </c>
      <c r="T1635" t="str" cm="1">
        <f t="array" ref="T1635">_xlfn.IFS(F1635&lt;=2,"0-2 Years",F1635&lt;=5,"3-5 Years",F1635&lt;=8,"6-8 Years",TRUE,"9-10 Years")</f>
        <v>6-8 Years</v>
      </c>
      <c r="U1635" t="str" cm="1">
        <f t="array" ref="U1635">_xlfn.IFS(P1635&gt;60,"High Risk",P1635&gt;30,"Medium Risk",TRUE,"Low Risk")</f>
        <v>Low Risk</v>
      </c>
      <c r="V1635">
        <f t="shared" si="25"/>
        <v>8</v>
      </c>
    </row>
    <row r="1636" spans="1:22" hidden="1" x14ac:dyDescent="0.2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 s="2">
        <v>0</v>
      </c>
      <c r="H1636">
        <v>2</v>
      </c>
      <c r="I1636">
        <v>1</v>
      </c>
      <c r="J1636">
        <v>1</v>
      </c>
      <c r="K1636" s="1">
        <v>73131.73</v>
      </c>
      <c r="L1636">
        <v>0</v>
      </c>
      <c r="M1636">
        <v>22</v>
      </c>
      <c r="N1636">
        <v>3413</v>
      </c>
      <c r="O1636">
        <v>1</v>
      </c>
      <c r="P1636">
        <v>120</v>
      </c>
      <c r="Q1636">
        <v>4.5454545454545456E-2</v>
      </c>
      <c r="R1636">
        <v>75086</v>
      </c>
      <c r="S1636" t="str" cm="1">
        <f t="array" ref="S1636">_xlfn.IFS(E1639&lt;30,"18-29",E1639&lt;45,"30-44",TRUE,"45+")</f>
        <v>30-44</v>
      </c>
      <c r="T1636" t="str" cm="1">
        <f t="array" ref="T1636">_xlfn.IFS(F1636&lt;=2,"0-2 Years",F1636&lt;=5,"3-5 Years",F1636&lt;=8,"6-8 Years",TRUE,"9-10 Years")</f>
        <v>3-5 Years</v>
      </c>
      <c r="U1636" t="str" cm="1">
        <f t="array" ref="U1636">_xlfn.IFS(P1636&gt;60,"High Risk",P1636&gt;30,"Medium Risk",TRUE,"Low Risk")</f>
        <v>High Risk</v>
      </c>
      <c r="V1636">
        <f t="shared" si="25"/>
        <v>3</v>
      </c>
    </row>
    <row r="1637" spans="1:22" hidden="1" x14ac:dyDescent="0.2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 s="2">
        <v>127305.5</v>
      </c>
      <c r="H1637">
        <v>1</v>
      </c>
      <c r="I1637">
        <v>1</v>
      </c>
      <c r="J1637">
        <v>1</v>
      </c>
      <c r="K1637" s="1">
        <v>120037.36</v>
      </c>
      <c r="L1637">
        <v>0</v>
      </c>
      <c r="M1637">
        <v>3</v>
      </c>
      <c r="N1637">
        <v>3472</v>
      </c>
      <c r="O1637">
        <v>7</v>
      </c>
      <c r="P1637">
        <v>5</v>
      </c>
      <c r="Q1637">
        <v>1</v>
      </c>
      <c r="R1637">
        <v>10416</v>
      </c>
      <c r="S1637" t="str" cm="1">
        <f t="array" ref="S1637">_xlfn.IFS(E1640&lt;30,"18-29",E1640&lt;45,"30-44",TRUE,"45+")</f>
        <v>30-44</v>
      </c>
      <c r="T1637" t="str" cm="1">
        <f t="array" ref="T1637">_xlfn.IFS(F1637&lt;=2,"0-2 Years",F1637&lt;=5,"3-5 Years",F1637&lt;=8,"6-8 Years",TRUE,"9-10 Years")</f>
        <v>6-8 Years</v>
      </c>
      <c r="U1637" t="str" cm="1">
        <f t="array" ref="U1637">_xlfn.IFS(P1637&gt;60,"High Risk",P1637&gt;30,"Medium Risk",TRUE,"Low Risk")</f>
        <v>Low Risk</v>
      </c>
      <c r="V1637">
        <f t="shared" si="25"/>
        <v>2</v>
      </c>
    </row>
    <row r="1638" spans="1:22" x14ac:dyDescent="0.2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 s="2">
        <v>0</v>
      </c>
      <c r="H1638">
        <v>2</v>
      </c>
      <c r="I1638">
        <v>1</v>
      </c>
      <c r="J1638">
        <v>0</v>
      </c>
      <c r="K1638" s="1">
        <v>193995.37</v>
      </c>
      <c r="L1638">
        <v>0</v>
      </c>
      <c r="M1638">
        <v>6</v>
      </c>
      <c r="N1638">
        <v>2674</v>
      </c>
      <c r="O1638">
        <v>6</v>
      </c>
      <c r="P1638">
        <v>133</v>
      </c>
      <c r="Q1638">
        <v>1</v>
      </c>
      <c r="R1638">
        <v>16044</v>
      </c>
      <c r="S1638" t="str" cm="1">
        <f t="array" ref="S1638">_xlfn.IFS(E1641&lt;30,"18-29",E1641&lt;45,"30-44",TRUE,"45+")</f>
        <v>30-44</v>
      </c>
      <c r="T1638" t="str" cm="1">
        <f t="array" ref="T1638">_xlfn.IFS(F1638&lt;=2,"0-2 Years",F1638&lt;=5,"3-5 Years",F1638&lt;=8,"6-8 Years",TRUE,"9-10 Years")</f>
        <v>6-8 Years</v>
      </c>
      <c r="U1638" t="str" cm="1">
        <f t="array" ref="U1638">_xlfn.IFS(P1638&gt;60,"High Risk",P1638&gt;30,"Medium Risk",TRUE,"Low Risk")</f>
        <v>High Risk</v>
      </c>
      <c r="V1638">
        <f t="shared" si="25"/>
        <v>6</v>
      </c>
    </row>
    <row r="1639" spans="1:22" x14ac:dyDescent="0.2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 s="2">
        <v>0</v>
      </c>
      <c r="H1639">
        <v>2</v>
      </c>
      <c r="I1639">
        <v>0</v>
      </c>
      <c r="J1639">
        <v>0</v>
      </c>
      <c r="K1639" s="1">
        <v>179453.66</v>
      </c>
      <c r="L1639">
        <v>0</v>
      </c>
      <c r="M1639">
        <v>6</v>
      </c>
      <c r="N1639">
        <v>1204</v>
      </c>
      <c r="O1639">
        <v>9</v>
      </c>
      <c r="P1639">
        <v>21</v>
      </c>
      <c r="Q1639">
        <v>1</v>
      </c>
      <c r="R1639">
        <v>7224</v>
      </c>
      <c r="S1639" t="str" cm="1">
        <f t="array" ref="S1639">_xlfn.IFS(E1642&lt;30,"18-29",E1642&lt;45,"30-44",TRUE,"45+")</f>
        <v>45+</v>
      </c>
      <c r="T1639" t="str" cm="1">
        <f t="array" ref="T1639">_xlfn.IFS(F1639&lt;=2,"0-2 Years",F1639&lt;=5,"3-5 Years",F1639&lt;=8,"6-8 Years",TRUE,"9-10 Years")</f>
        <v>0-2 Years</v>
      </c>
      <c r="U1639" t="str" cm="1">
        <f t="array" ref="U1639">_xlfn.IFS(P1639&gt;60,"High Risk",P1639&gt;30,"Medium Risk",TRUE,"Low Risk")</f>
        <v>Low Risk</v>
      </c>
      <c r="V1639">
        <f t="shared" si="25"/>
        <v>7</v>
      </c>
    </row>
    <row r="1640" spans="1:22" x14ac:dyDescent="0.2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 s="2">
        <v>0</v>
      </c>
      <c r="H1640">
        <v>1</v>
      </c>
      <c r="I1640">
        <v>1</v>
      </c>
      <c r="J1640">
        <v>0</v>
      </c>
      <c r="K1640" s="1">
        <v>80963.92</v>
      </c>
      <c r="L1640">
        <v>0</v>
      </c>
      <c r="M1640">
        <v>4</v>
      </c>
      <c r="N1640">
        <v>2581</v>
      </c>
      <c r="O1640">
        <v>6</v>
      </c>
      <c r="P1640">
        <v>177</v>
      </c>
      <c r="Q1640">
        <v>1</v>
      </c>
      <c r="R1640">
        <v>10324</v>
      </c>
      <c r="S1640" t="str" cm="1">
        <f t="array" ref="S1640">_xlfn.IFS(E1643&lt;30,"18-29",E1643&lt;45,"30-44",TRUE,"45+")</f>
        <v>45+</v>
      </c>
      <c r="T1640" t="str" cm="1">
        <f t="array" ref="T1640">_xlfn.IFS(F1640&lt;=2,"0-2 Years",F1640&lt;=5,"3-5 Years",F1640&lt;=8,"6-8 Years",TRUE,"9-10 Years")</f>
        <v>9-10 Years</v>
      </c>
      <c r="U1640" t="str" cm="1">
        <f t="array" ref="U1640">_xlfn.IFS(P1640&gt;60,"High Risk",P1640&gt;30,"Medium Risk",TRUE,"Low Risk")</f>
        <v>High Risk</v>
      </c>
      <c r="V1640">
        <f t="shared" si="25"/>
        <v>8</v>
      </c>
    </row>
    <row r="1641" spans="1:22" hidden="1" x14ac:dyDescent="0.2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 s="2">
        <v>170291.22</v>
      </c>
      <c r="H1641">
        <v>2</v>
      </c>
      <c r="I1641">
        <v>0</v>
      </c>
      <c r="J1641">
        <v>1</v>
      </c>
      <c r="K1641" s="1">
        <v>15658.99</v>
      </c>
      <c r="L1641">
        <v>0</v>
      </c>
      <c r="M1641">
        <v>9</v>
      </c>
      <c r="N1641">
        <v>269</v>
      </c>
      <c r="O1641">
        <v>1</v>
      </c>
      <c r="P1641">
        <v>79</v>
      </c>
      <c r="Q1641">
        <v>0.1111111111111111</v>
      </c>
      <c r="R1641">
        <v>2421</v>
      </c>
      <c r="S1641" t="str" cm="1">
        <f t="array" ref="S1641">_xlfn.IFS(E1644&lt;30,"18-29",E1644&lt;45,"30-44",TRUE,"45+")</f>
        <v>45+</v>
      </c>
      <c r="T1641" t="str" cm="1">
        <f t="array" ref="T1641">_xlfn.IFS(F1641&lt;=2,"0-2 Years",F1641&lt;=5,"3-5 Years",F1641&lt;=8,"6-8 Years",TRUE,"9-10 Years")</f>
        <v>6-8 Years</v>
      </c>
      <c r="U1641" t="str" cm="1">
        <f t="array" ref="U1641">_xlfn.IFS(P1641&gt;60,"High Risk",P1641&gt;30,"Medium Risk",TRUE,"Low Risk")</f>
        <v>High Risk</v>
      </c>
      <c r="V1641">
        <f t="shared" si="25"/>
        <v>0</v>
      </c>
    </row>
    <row r="1642" spans="1:22" x14ac:dyDescent="0.2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 s="2">
        <v>102562.23</v>
      </c>
      <c r="H1642">
        <v>1</v>
      </c>
      <c r="I1642">
        <v>1</v>
      </c>
      <c r="J1642">
        <v>0</v>
      </c>
      <c r="K1642" s="1">
        <v>92708.1</v>
      </c>
      <c r="L1642">
        <v>0</v>
      </c>
      <c r="M1642">
        <v>10</v>
      </c>
      <c r="N1642">
        <v>3484</v>
      </c>
      <c r="O1642">
        <v>2</v>
      </c>
      <c r="P1642">
        <v>163</v>
      </c>
      <c r="Q1642">
        <v>0.2</v>
      </c>
      <c r="R1642">
        <v>34840</v>
      </c>
      <c r="S1642" t="str" cm="1">
        <f t="array" ref="S1642">_xlfn.IFS(E1645&lt;30,"18-29",E1645&lt;45,"30-44",TRUE,"45+")</f>
        <v>30-44</v>
      </c>
      <c r="T1642" t="str" cm="1">
        <f t="array" ref="T1642">_xlfn.IFS(F1642&lt;=2,"0-2 Years",F1642&lt;=5,"3-5 Years",F1642&lt;=8,"6-8 Years",TRUE,"9-10 Years")</f>
        <v>3-5 Years</v>
      </c>
      <c r="U1642" t="str" cm="1">
        <f t="array" ref="U1642">_xlfn.IFS(P1642&gt;60,"High Risk",P1642&gt;30,"Medium Risk",TRUE,"Low Risk")</f>
        <v>High Risk</v>
      </c>
      <c r="V1642">
        <f t="shared" si="25"/>
        <v>6</v>
      </c>
    </row>
    <row r="1643" spans="1:22" hidden="1" x14ac:dyDescent="0.2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 s="2">
        <v>111061.01</v>
      </c>
      <c r="H1643">
        <v>2</v>
      </c>
      <c r="I1643">
        <v>0</v>
      </c>
      <c r="J1643">
        <v>0</v>
      </c>
      <c r="K1643" s="1">
        <v>26542.17</v>
      </c>
      <c r="L1643">
        <v>0</v>
      </c>
      <c r="M1643">
        <v>1</v>
      </c>
      <c r="N1643">
        <v>4829</v>
      </c>
      <c r="O1643">
        <v>6</v>
      </c>
      <c r="P1643">
        <v>160</v>
      </c>
      <c r="Q1643">
        <v>1</v>
      </c>
      <c r="R1643">
        <v>4829</v>
      </c>
      <c r="S1643" t="str" cm="1">
        <f t="array" ref="S1643">_xlfn.IFS(E1646&lt;30,"18-29",E1646&lt;45,"30-44",TRUE,"45+")</f>
        <v>30-44</v>
      </c>
      <c r="T1643" t="str" cm="1">
        <f t="array" ref="T1643">_xlfn.IFS(F1643&lt;=2,"0-2 Years",F1643&lt;=5,"3-5 Years",F1643&lt;=8,"6-8 Years",TRUE,"9-10 Years")</f>
        <v>0-2 Years</v>
      </c>
      <c r="U1643" t="str" cm="1">
        <f t="array" ref="U1643">_xlfn.IFS(P1643&gt;60,"High Risk",P1643&gt;30,"Medium Risk",TRUE,"Low Risk")</f>
        <v>High Risk</v>
      </c>
      <c r="V1643">
        <f t="shared" si="25"/>
        <v>5</v>
      </c>
    </row>
    <row r="1644" spans="1:22" x14ac:dyDescent="0.2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 s="2">
        <v>0</v>
      </c>
      <c r="H1644">
        <v>1</v>
      </c>
      <c r="I1644">
        <v>1</v>
      </c>
      <c r="J1644">
        <v>1</v>
      </c>
      <c r="K1644" s="1">
        <v>65010.74</v>
      </c>
      <c r="L1644">
        <v>0</v>
      </c>
      <c r="M1644">
        <v>1</v>
      </c>
      <c r="N1644">
        <v>3188</v>
      </c>
      <c r="O1644">
        <v>9</v>
      </c>
      <c r="P1644">
        <v>111</v>
      </c>
      <c r="Q1644">
        <v>1</v>
      </c>
      <c r="R1644">
        <v>3188</v>
      </c>
      <c r="S1644" t="str" cm="1">
        <f t="array" ref="S1644">_xlfn.IFS(E1647&lt;30,"18-29",E1647&lt;45,"30-44",TRUE,"45+")</f>
        <v>30-44</v>
      </c>
      <c r="T1644" t="str" cm="1">
        <f t="array" ref="T1644">_xlfn.IFS(F1644&lt;=2,"0-2 Years",F1644&lt;=5,"3-5 Years",F1644&lt;=8,"6-8 Years",TRUE,"9-10 Years")</f>
        <v>3-5 Years</v>
      </c>
      <c r="U1644" t="str" cm="1">
        <f t="array" ref="U1644">_xlfn.IFS(P1644&gt;60,"High Risk",P1644&gt;30,"Medium Risk",TRUE,"Low Risk")</f>
        <v>High Risk</v>
      </c>
      <c r="V1644">
        <f t="shared" si="25"/>
        <v>6</v>
      </c>
    </row>
    <row r="1645" spans="1:22" hidden="1" x14ac:dyDescent="0.2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 s="2">
        <v>124379.14</v>
      </c>
      <c r="H1645">
        <v>1</v>
      </c>
      <c r="I1645">
        <v>1</v>
      </c>
      <c r="J1645">
        <v>0</v>
      </c>
      <c r="K1645" s="1">
        <v>106892.91</v>
      </c>
      <c r="L1645">
        <v>0</v>
      </c>
      <c r="M1645">
        <v>3</v>
      </c>
      <c r="N1645">
        <v>4618</v>
      </c>
      <c r="O1645">
        <v>9</v>
      </c>
      <c r="P1645">
        <v>68</v>
      </c>
      <c r="Q1645">
        <v>1</v>
      </c>
      <c r="R1645">
        <v>13854</v>
      </c>
      <c r="S1645" t="str" cm="1">
        <f t="array" ref="S1645">_xlfn.IFS(E1648&lt;30,"18-29",E1648&lt;45,"30-44",TRUE,"45+")</f>
        <v>45+</v>
      </c>
      <c r="T1645" t="str" cm="1">
        <f t="array" ref="T1645">_xlfn.IFS(F1645&lt;=2,"0-2 Years",F1645&lt;=5,"3-5 Years",F1645&lt;=8,"6-8 Years",TRUE,"9-10 Years")</f>
        <v>3-5 Years</v>
      </c>
      <c r="U1645" t="str" cm="1">
        <f t="array" ref="U1645">_xlfn.IFS(P1645&gt;60,"High Risk",P1645&gt;30,"Medium Risk",TRUE,"Low Risk")</f>
        <v>High Risk</v>
      </c>
      <c r="V1645">
        <f t="shared" si="25"/>
        <v>5</v>
      </c>
    </row>
    <row r="1646" spans="1:22" hidden="1" x14ac:dyDescent="0.2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 s="2">
        <v>0</v>
      </c>
      <c r="H1646">
        <v>1</v>
      </c>
      <c r="I1646">
        <v>1</v>
      </c>
      <c r="J1646">
        <v>1</v>
      </c>
      <c r="K1646" s="1">
        <v>185210.63</v>
      </c>
      <c r="L1646">
        <v>0</v>
      </c>
      <c r="M1646">
        <v>4</v>
      </c>
      <c r="N1646">
        <v>4420</v>
      </c>
      <c r="O1646">
        <v>2</v>
      </c>
      <c r="P1646">
        <v>14</v>
      </c>
      <c r="Q1646">
        <v>0.5</v>
      </c>
      <c r="R1646">
        <v>17680</v>
      </c>
      <c r="S1646" t="str" cm="1">
        <f t="array" ref="S1646">_xlfn.IFS(E1649&lt;30,"18-29",E1649&lt;45,"30-44",TRUE,"45+")</f>
        <v>45+</v>
      </c>
      <c r="T1646" t="str" cm="1">
        <f t="array" ref="T1646">_xlfn.IFS(F1646&lt;=2,"0-2 Years",F1646&lt;=5,"3-5 Years",F1646&lt;=8,"6-8 Years",TRUE,"9-10 Years")</f>
        <v>6-8 Years</v>
      </c>
      <c r="U1646" t="str" cm="1">
        <f t="array" ref="U1646">_xlfn.IFS(P1646&gt;60,"High Risk",P1646&gt;30,"Medium Risk",TRUE,"Low Risk")</f>
        <v>Low Risk</v>
      </c>
      <c r="V1646">
        <f t="shared" si="25"/>
        <v>5</v>
      </c>
    </row>
    <row r="1647" spans="1:22" hidden="1" x14ac:dyDescent="0.2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 s="2">
        <v>57745.760000000002</v>
      </c>
      <c r="H1647">
        <v>1</v>
      </c>
      <c r="I1647">
        <v>1</v>
      </c>
      <c r="J1647">
        <v>0</v>
      </c>
      <c r="K1647" s="1">
        <v>4035.46</v>
      </c>
      <c r="L1647">
        <v>0</v>
      </c>
      <c r="M1647">
        <v>11</v>
      </c>
      <c r="N1647">
        <v>3833</v>
      </c>
      <c r="O1647">
        <v>5</v>
      </c>
      <c r="P1647">
        <v>38</v>
      </c>
      <c r="Q1647">
        <v>0.45454545454545453</v>
      </c>
      <c r="R1647">
        <v>42163</v>
      </c>
      <c r="S1647" t="str" cm="1">
        <f t="array" ref="S1647">_xlfn.IFS(E1650&lt;30,"18-29",E1650&lt;45,"30-44",TRUE,"45+")</f>
        <v>30-44</v>
      </c>
      <c r="T1647" t="str" cm="1">
        <f t="array" ref="T1647">_xlfn.IFS(F1647&lt;=2,"0-2 Years",F1647&lt;=5,"3-5 Years",F1647&lt;=8,"6-8 Years",TRUE,"9-10 Years")</f>
        <v>3-5 Years</v>
      </c>
      <c r="U1647" t="str" cm="1">
        <f t="array" ref="U1647">_xlfn.IFS(P1647&gt;60,"High Risk",P1647&gt;30,"Medium Risk",TRUE,"Low Risk")</f>
        <v>Medium Risk</v>
      </c>
      <c r="V1647">
        <f t="shared" si="25"/>
        <v>5</v>
      </c>
    </row>
    <row r="1648" spans="1:22" x14ac:dyDescent="0.2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 s="2">
        <v>129293.74</v>
      </c>
      <c r="H1648">
        <v>1</v>
      </c>
      <c r="I1648">
        <v>1</v>
      </c>
      <c r="J1648">
        <v>0</v>
      </c>
      <c r="K1648" s="1">
        <v>177805.44</v>
      </c>
      <c r="L1648">
        <v>1</v>
      </c>
      <c r="M1648">
        <v>25</v>
      </c>
      <c r="N1648">
        <v>3276</v>
      </c>
      <c r="O1648">
        <v>4</v>
      </c>
      <c r="P1648">
        <v>132</v>
      </c>
      <c r="Q1648">
        <v>0.16</v>
      </c>
      <c r="R1648">
        <v>81900</v>
      </c>
      <c r="S1648" t="str" cm="1">
        <f t="array" ref="S1648">_xlfn.IFS(E1651&lt;30,"18-29",E1651&lt;45,"30-44",TRUE,"45+")</f>
        <v>30-44</v>
      </c>
      <c r="T1648" t="str" cm="1">
        <f t="array" ref="T1648">_xlfn.IFS(F1648&lt;=2,"0-2 Years",F1648&lt;=5,"3-5 Years",F1648&lt;=8,"6-8 Years",TRUE,"9-10 Years")</f>
        <v>3-5 Years</v>
      </c>
      <c r="U1648" t="str" cm="1">
        <f t="array" ref="U1648">_xlfn.IFS(P1648&gt;60,"High Risk",P1648&gt;30,"Medium Risk",TRUE,"Low Risk")</f>
        <v>High Risk</v>
      </c>
      <c r="V1648">
        <f t="shared" si="25"/>
        <v>6</v>
      </c>
    </row>
    <row r="1649" spans="1:22" hidden="1" x14ac:dyDescent="0.2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 s="2">
        <v>0</v>
      </c>
      <c r="H1649">
        <v>2</v>
      </c>
      <c r="I1649">
        <v>1</v>
      </c>
      <c r="J1649">
        <v>1</v>
      </c>
      <c r="K1649" s="1">
        <v>68831.72</v>
      </c>
      <c r="L1649">
        <v>0</v>
      </c>
      <c r="M1649">
        <v>5</v>
      </c>
      <c r="N1649">
        <v>2779</v>
      </c>
      <c r="O1649">
        <v>5</v>
      </c>
      <c r="P1649">
        <v>107</v>
      </c>
      <c r="Q1649">
        <v>1</v>
      </c>
      <c r="R1649">
        <v>13895</v>
      </c>
      <c r="S1649" t="str" cm="1">
        <f t="array" ref="S1649">_xlfn.IFS(E1652&lt;30,"18-29",E1652&lt;45,"30-44",TRUE,"45+")</f>
        <v>30-44</v>
      </c>
      <c r="T1649" t="str" cm="1">
        <f t="array" ref="T1649">_xlfn.IFS(F1649&lt;=2,"0-2 Years",F1649&lt;=5,"3-5 Years",F1649&lt;=8,"6-8 Years",TRUE,"9-10 Years")</f>
        <v>6-8 Years</v>
      </c>
      <c r="U1649" t="str" cm="1">
        <f t="array" ref="U1649">_xlfn.IFS(P1649&gt;60,"High Risk",P1649&gt;30,"Medium Risk",TRUE,"Low Risk")</f>
        <v>High Risk</v>
      </c>
      <c r="V1649">
        <f t="shared" si="25"/>
        <v>3</v>
      </c>
    </row>
    <row r="1650" spans="1:22" hidden="1" x14ac:dyDescent="0.2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 s="2">
        <v>150777.1</v>
      </c>
      <c r="H1650">
        <v>1</v>
      </c>
      <c r="I1650">
        <v>1</v>
      </c>
      <c r="J1650">
        <v>0</v>
      </c>
      <c r="K1650" s="1">
        <v>114732.62</v>
      </c>
      <c r="L1650">
        <v>0</v>
      </c>
      <c r="M1650">
        <v>18</v>
      </c>
      <c r="N1650">
        <v>331</v>
      </c>
      <c r="O1650">
        <v>8</v>
      </c>
      <c r="P1650">
        <v>104</v>
      </c>
      <c r="Q1650">
        <v>0.44444444444444442</v>
      </c>
      <c r="R1650">
        <v>5958</v>
      </c>
      <c r="S1650" t="str" cm="1">
        <f t="array" ref="S1650">_xlfn.IFS(E1653&lt;30,"18-29",E1653&lt;45,"30-44",TRUE,"45+")</f>
        <v>30-44</v>
      </c>
      <c r="T1650" t="str" cm="1">
        <f t="array" ref="T1650">_xlfn.IFS(F1650&lt;=2,"0-2 Years",F1650&lt;=5,"3-5 Years",F1650&lt;=8,"6-8 Years",TRUE,"9-10 Years")</f>
        <v>6-8 Years</v>
      </c>
      <c r="U1650" t="str" cm="1">
        <f t="array" ref="U1650">_xlfn.IFS(P1650&gt;60,"High Risk",P1650&gt;30,"Medium Risk",TRUE,"Low Risk")</f>
        <v>High Risk</v>
      </c>
      <c r="V1650">
        <f t="shared" si="25"/>
        <v>5</v>
      </c>
    </row>
    <row r="1651" spans="1:22" x14ac:dyDescent="0.2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 s="2">
        <v>0</v>
      </c>
      <c r="H1651">
        <v>2</v>
      </c>
      <c r="I1651">
        <v>1</v>
      </c>
      <c r="J1651">
        <v>0</v>
      </c>
      <c r="K1651" s="1">
        <v>22299.27</v>
      </c>
      <c r="L1651">
        <v>0</v>
      </c>
      <c r="M1651">
        <v>16</v>
      </c>
      <c r="N1651">
        <v>3530</v>
      </c>
      <c r="O1651">
        <v>5</v>
      </c>
      <c r="P1651">
        <v>30</v>
      </c>
      <c r="Q1651">
        <v>0.3125</v>
      </c>
      <c r="R1651">
        <v>56480</v>
      </c>
      <c r="S1651" t="str" cm="1">
        <f t="array" ref="S1651">_xlfn.IFS(E1654&lt;30,"18-29",E1654&lt;45,"30-44",TRUE,"45+")</f>
        <v>45+</v>
      </c>
      <c r="T1651" t="str" cm="1">
        <f t="array" ref="T1651">_xlfn.IFS(F1651&lt;=2,"0-2 Years",F1651&lt;=5,"3-5 Years",F1651&lt;=8,"6-8 Years",TRUE,"9-10 Years")</f>
        <v>3-5 Years</v>
      </c>
      <c r="U1651" t="str" cm="1">
        <f t="array" ref="U1651">_xlfn.IFS(P1651&gt;60,"High Risk",P1651&gt;30,"Medium Risk",TRUE,"Low Risk")</f>
        <v>Low Risk</v>
      </c>
      <c r="V1651">
        <f t="shared" si="25"/>
        <v>6</v>
      </c>
    </row>
    <row r="1652" spans="1:22" x14ac:dyDescent="0.2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 s="2">
        <v>0</v>
      </c>
      <c r="H1652">
        <v>2</v>
      </c>
      <c r="I1652">
        <v>0</v>
      </c>
      <c r="J1652">
        <v>0</v>
      </c>
      <c r="K1652" s="1">
        <v>197283.20000000001</v>
      </c>
      <c r="L1652">
        <v>0</v>
      </c>
      <c r="M1652">
        <v>20</v>
      </c>
      <c r="N1652">
        <v>2614</v>
      </c>
      <c r="O1652">
        <v>9</v>
      </c>
      <c r="P1652">
        <v>127</v>
      </c>
      <c r="Q1652">
        <v>0.45</v>
      </c>
      <c r="R1652">
        <v>52280</v>
      </c>
      <c r="S1652" t="str" cm="1">
        <f t="array" ref="S1652">_xlfn.IFS(E1655&lt;30,"18-29",E1655&lt;45,"30-44",TRUE,"45+")</f>
        <v>45+</v>
      </c>
      <c r="T1652" t="str" cm="1">
        <f t="array" ref="T1652">_xlfn.IFS(F1652&lt;=2,"0-2 Years",F1652&lt;=5,"3-5 Years",F1652&lt;=8,"6-8 Years",TRUE,"9-10 Years")</f>
        <v>6-8 Years</v>
      </c>
      <c r="U1652" t="str" cm="1">
        <f t="array" ref="U1652">_xlfn.IFS(P1652&gt;60,"High Risk",P1652&gt;30,"Medium Risk",TRUE,"Low Risk")</f>
        <v>High Risk</v>
      </c>
      <c r="V1652">
        <f t="shared" si="25"/>
        <v>6</v>
      </c>
    </row>
    <row r="1653" spans="1:22" hidden="1" x14ac:dyDescent="0.2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 s="2">
        <v>108632.48</v>
      </c>
      <c r="H1653">
        <v>1</v>
      </c>
      <c r="I1653">
        <v>1</v>
      </c>
      <c r="J1653">
        <v>1</v>
      </c>
      <c r="K1653" s="1">
        <v>179485.96</v>
      </c>
      <c r="L1653">
        <v>1</v>
      </c>
      <c r="M1653">
        <v>16</v>
      </c>
      <c r="N1653">
        <v>1822</v>
      </c>
      <c r="O1653">
        <v>10</v>
      </c>
      <c r="P1653">
        <v>71</v>
      </c>
      <c r="Q1653">
        <v>0.625</v>
      </c>
      <c r="R1653">
        <v>29152</v>
      </c>
      <c r="S1653" t="str" cm="1">
        <f t="array" ref="S1653">_xlfn.IFS(E1656&lt;30,"18-29",E1656&lt;45,"30-44",TRUE,"45+")</f>
        <v>30-44</v>
      </c>
      <c r="T1653" t="str" cm="1">
        <f t="array" ref="T1653">_xlfn.IFS(F1653&lt;=2,"0-2 Years",F1653&lt;=5,"3-5 Years",F1653&lt;=8,"6-8 Years",TRUE,"9-10 Years")</f>
        <v>9-10 Years</v>
      </c>
      <c r="U1653" t="str" cm="1">
        <f t="array" ref="U1653">_xlfn.IFS(P1653&gt;60,"High Risk",P1653&gt;30,"Medium Risk",TRUE,"Low Risk")</f>
        <v>High Risk</v>
      </c>
      <c r="V1653">
        <f t="shared" si="25"/>
        <v>2</v>
      </c>
    </row>
    <row r="1654" spans="1:22" hidden="1" x14ac:dyDescent="0.2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 s="2">
        <v>153861.1</v>
      </c>
      <c r="H1654">
        <v>1</v>
      </c>
      <c r="I1654">
        <v>1</v>
      </c>
      <c r="J1654">
        <v>1</v>
      </c>
      <c r="K1654" s="1">
        <v>17699.48</v>
      </c>
      <c r="L1654">
        <v>0</v>
      </c>
      <c r="M1654">
        <v>26</v>
      </c>
      <c r="N1654">
        <v>2669</v>
      </c>
      <c r="O1654">
        <v>1</v>
      </c>
      <c r="P1654">
        <v>2</v>
      </c>
      <c r="Q1654">
        <v>3.8461538461538464E-2</v>
      </c>
      <c r="R1654">
        <v>69394</v>
      </c>
      <c r="S1654" t="str" cm="1">
        <f t="array" ref="S1654">_xlfn.IFS(E1657&lt;30,"18-29",E1657&lt;45,"30-44",TRUE,"45+")</f>
        <v>45+</v>
      </c>
      <c r="T1654" t="str" cm="1">
        <f t="array" ref="T1654">_xlfn.IFS(F1654&lt;=2,"0-2 Years",F1654&lt;=5,"3-5 Years",F1654&lt;=8,"6-8 Years",TRUE,"9-10 Years")</f>
        <v>3-5 Years</v>
      </c>
      <c r="U1654" t="str" cm="1">
        <f t="array" ref="U1654">_xlfn.IFS(P1654&gt;60,"High Risk",P1654&gt;30,"Medium Risk",TRUE,"Low Risk")</f>
        <v>Low Risk</v>
      </c>
      <c r="V1654">
        <f t="shared" si="25"/>
        <v>3</v>
      </c>
    </row>
    <row r="1655" spans="1:22" x14ac:dyDescent="0.2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 s="2">
        <v>100374.58</v>
      </c>
      <c r="H1655">
        <v>1</v>
      </c>
      <c r="I1655">
        <v>1</v>
      </c>
      <c r="J1655">
        <v>0</v>
      </c>
      <c r="K1655" s="1">
        <v>118490.8</v>
      </c>
      <c r="L1655">
        <v>1</v>
      </c>
      <c r="M1655">
        <v>18</v>
      </c>
      <c r="N1655">
        <v>4566</v>
      </c>
      <c r="O1655">
        <v>7</v>
      </c>
      <c r="P1655">
        <v>40</v>
      </c>
      <c r="Q1655">
        <v>0.3888888888888889</v>
      </c>
      <c r="R1655">
        <v>82188</v>
      </c>
      <c r="S1655" t="str" cm="1">
        <f t="array" ref="S1655">_xlfn.IFS(E1658&lt;30,"18-29",E1658&lt;45,"30-44",TRUE,"45+")</f>
        <v>30-44</v>
      </c>
      <c r="T1655" t="str" cm="1">
        <f t="array" ref="T1655">_xlfn.IFS(F1655&lt;=2,"0-2 Years",F1655&lt;=5,"3-5 Years",F1655&lt;=8,"6-8 Years",TRUE,"9-10 Years")</f>
        <v>0-2 Years</v>
      </c>
      <c r="U1655" t="str" cm="1">
        <f t="array" ref="U1655">_xlfn.IFS(P1655&gt;60,"High Risk",P1655&gt;30,"Medium Risk",TRUE,"Low Risk")</f>
        <v>Medium Risk</v>
      </c>
      <c r="V1655">
        <f t="shared" si="25"/>
        <v>7</v>
      </c>
    </row>
    <row r="1656" spans="1:22" x14ac:dyDescent="0.2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 s="2">
        <v>0</v>
      </c>
      <c r="H1656">
        <v>2</v>
      </c>
      <c r="I1656">
        <v>0</v>
      </c>
      <c r="J1656">
        <v>0</v>
      </c>
      <c r="K1656" s="1">
        <v>133292.94</v>
      </c>
      <c r="L1656">
        <v>0</v>
      </c>
      <c r="M1656">
        <v>22</v>
      </c>
      <c r="N1656">
        <v>4119</v>
      </c>
      <c r="O1656">
        <v>4</v>
      </c>
      <c r="P1656">
        <v>46</v>
      </c>
      <c r="Q1656">
        <v>0.18181818181818182</v>
      </c>
      <c r="R1656">
        <v>90618</v>
      </c>
      <c r="S1656" t="str" cm="1">
        <f t="array" ref="S1656">_xlfn.IFS(E1659&lt;30,"18-29",E1659&lt;45,"30-44",TRUE,"45+")</f>
        <v>45+</v>
      </c>
      <c r="T1656" t="str" cm="1">
        <f t="array" ref="T1656">_xlfn.IFS(F1656&lt;=2,"0-2 Years",F1656&lt;=5,"3-5 Years",F1656&lt;=8,"6-8 Years",TRUE,"9-10 Years")</f>
        <v>6-8 Years</v>
      </c>
      <c r="U1656" t="str" cm="1">
        <f t="array" ref="U1656">_xlfn.IFS(P1656&gt;60,"High Risk",P1656&gt;30,"Medium Risk",TRUE,"Low Risk")</f>
        <v>Medium Risk</v>
      </c>
      <c r="V1656">
        <f t="shared" si="25"/>
        <v>6</v>
      </c>
    </row>
    <row r="1657" spans="1:22" x14ac:dyDescent="0.2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 s="2">
        <v>61196.54</v>
      </c>
      <c r="H1657">
        <v>1</v>
      </c>
      <c r="I1657">
        <v>1</v>
      </c>
      <c r="J1657">
        <v>0</v>
      </c>
      <c r="K1657" s="1">
        <v>58170.239999999998</v>
      </c>
      <c r="L1657">
        <v>0</v>
      </c>
      <c r="M1657">
        <v>12</v>
      </c>
      <c r="N1657">
        <v>1673</v>
      </c>
      <c r="O1657">
        <v>7</v>
      </c>
      <c r="P1657">
        <v>111</v>
      </c>
      <c r="Q1657">
        <v>0.58333333333333337</v>
      </c>
      <c r="R1657">
        <v>20076</v>
      </c>
      <c r="S1657" t="str" cm="1">
        <f t="array" ref="S1657">_xlfn.IFS(E1660&lt;30,"18-29",E1660&lt;45,"30-44",TRUE,"45+")</f>
        <v>30-44</v>
      </c>
      <c r="T1657" t="str" cm="1">
        <f t="array" ref="T1657">_xlfn.IFS(F1657&lt;=2,"0-2 Years",F1657&lt;=5,"3-5 Years",F1657&lt;=8,"6-8 Years",TRUE,"9-10 Years")</f>
        <v>9-10 Years</v>
      </c>
      <c r="U1657" t="str" cm="1">
        <f t="array" ref="U1657">_xlfn.IFS(P1657&gt;60,"High Risk",P1657&gt;30,"Medium Risk",TRUE,"Low Risk")</f>
        <v>High Risk</v>
      </c>
      <c r="V1657">
        <f t="shared" si="25"/>
        <v>6</v>
      </c>
    </row>
    <row r="1658" spans="1:22" hidden="1" x14ac:dyDescent="0.2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 s="2">
        <v>116891.72</v>
      </c>
      <c r="H1658">
        <v>1</v>
      </c>
      <c r="I1658">
        <v>1</v>
      </c>
      <c r="J1658">
        <v>0</v>
      </c>
      <c r="K1658" s="1">
        <v>107137.3</v>
      </c>
      <c r="L1658">
        <v>0</v>
      </c>
      <c r="M1658">
        <v>29</v>
      </c>
      <c r="N1658">
        <v>3693</v>
      </c>
      <c r="O1658">
        <v>10</v>
      </c>
      <c r="P1658">
        <v>95</v>
      </c>
      <c r="Q1658">
        <v>0.34482758620689657</v>
      </c>
      <c r="R1658">
        <v>107097</v>
      </c>
      <c r="S1658" t="str" cm="1">
        <f t="array" ref="S1658">_xlfn.IFS(E1661&lt;30,"18-29",E1661&lt;45,"30-44",TRUE,"45+")</f>
        <v>30-44</v>
      </c>
      <c r="T1658" t="str" cm="1">
        <f t="array" ref="T1658">_xlfn.IFS(F1658&lt;=2,"0-2 Years",F1658&lt;=5,"3-5 Years",F1658&lt;=8,"6-8 Years",TRUE,"9-10 Years")</f>
        <v>6-8 Years</v>
      </c>
      <c r="U1658" t="str" cm="1">
        <f t="array" ref="U1658">_xlfn.IFS(P1658&gt;60,"High Risk",P1658&gt;30,"Medium Risk",TRUE,"Low Risk")</f>
        <v>High Risk</v>
      </c>
      <c r="V1658">
        <f t="shared" si="25"/>
        <v>5</v>
      </c>
    </row>
    <row r="1659" spans="1:22" hidden="1" x14ac:dyDescent="0.2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 s="2">
        <v>133656.91</v>
      </c>
      <c r="H1659">
        <v>3</v>
      </c>
      <c r="I1659">
        <v>1</v>
      </c>
      <c r="J1659">
        <v>0</v>
      </c>
      <c r="K1659" s="1">
        <v>145071.32999999999</v>
      </c>
      <c r="L1659">
        <v>1</v>
      </c>
      <c r="M1659">
        <v>12</v>
      </c>
      <c r="N1659">
        <v>4819</v>
      </c>
      <c r="O1659">
        <v>3</v>
      </c>
      <c r="P1659">
        <v>68</v>
      </c>
      <c r="Q1659">
        <v>0.25</v>
      </c>
      <c r="R1659">
        <v>57828</v>
      </c>
      <c r="S1659" t="str" cm="1">
        <f t="array" ref="S1659">_xlfn.IFS(E1662&lt;30,"18-29",E1662&lt;45,"30-44",TRUE,"45+")</f>
        <v>30-44</v>
      </c>
      <c r="T1659" t="str" cm="1">
        <f t="array" ref="T1659">_xlfn.IFS(F1659&lt;=2,"0-2 Years",F1659&lt;=5,"3-5 Years",F1659&lt;=8,"6-8 Years",TRUE,"9-10 Years")</f>
        <v>6-8 Years</v>
      </c>
      <c r="U1659" t="str" cm="1">
        <f t="array" ref="U1659">_xlfn.IFS(P1659&gt;60,"High Risk",P1659&gt;30,"Medium Risk",TRUE,"Low Risk")</f>
        <v>High Risk</v>
      </c>
      <c r="V1659">
        <f t="shared" si="25"/>
        <v>4</v>
      </c>
    </row>
    <row r="1660" spans="1:22" hidden="1" x14ac:dyDescent="0.2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 s="2">
        <v>92911.52</v>
      </c>
      <c r="H1660">
        <v>1</v>
      </c>
      <c r="I1660">
        <v>0</v>
      </c>
      <c r="J1660">
        <v>1</v>
      </c>
      <c r="K1660" s="1">
        <v>85495.24</v>
      </c>
      <c r="L1660">
        <v>0</v>
      </c>
      <c r="M1660">
        <v>21</v>
      </c>
      <c r="N1660">
        <v>2827</v>
      </c>
      <c r="O1660">
        <v>9</v>
      </c>
      <c r="P1660">
        <v>50</v>
      </c>
      <c r="Q1660">
        <v>0.42857142857142855</v>
      </c>
      <c r="R1660">
        <v>59367</v>
      </c>
      <c r="S1660" t="str" cm="1">
        <f t="array" ref="S1660">_xlfn.IFS(E1663&lt;30,"18-29",E1663&lt;45,"30-44",TRUE,"45+")</f>
        <v>30-44</v>
      </c>
      <c r="T1660" t="str" cm="1">
        <f t="array" ref="T1660">_xlfn.IFS(F1660&lt;=2,"0-2 Years",F1660&lt;=5,"3-5 Years",F1660&lt;=8,"6-8 Years",TRUE,"9-10 Years")</f>
        <v>0-2 Years</v>
      </c>
      <c r="U1660" t="str" cm="1">
        <f t="array" ref="U1660">_xlfn.IFS(P1660&gt;60,"High Risk",P1660&gt;30,"Medium Risk",TRUE,"Low Risk")</f>
        <v>Medium Risk</v>
      </c>
      <c r="V1660">
        <f t="shared" si="25"/>
        <v>3</v>
      </c>
    </row>
    <row r="1661" spans="1:22" hidden="1" x14ac:dyDescent="0.2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 s="2">
        <v>119825.75</v>
      </c>
      <c r="H1661">
        <v>2</v>
      </c>
      <c r="I1661">
        <v>1</v>
      </c>
      <c r="J1661">
        <v>1</v>
      </c>
      <c r="K1661" s="1">
        <v>101139.3</v>
      </c>
      <c r="L1661">
        <v>0</v>
      </c>
      <c r="M1661">
        <v>21</v>
      </c>
      <c r="N1661">
        <v>800</v>
      </c>
      <c r="O1661">
        <v>6</v>
      </c>
      <c r="P1661">
        <v>68</v>
      </c>
      <c r="Q1661">
        <v>0.2857142857142857</v>
      </c>
      <c r="R1661">
        <v>16800</v>
      </c>
      <c r="S1661" t="str" cm="1">
        <f t="array" ref="S1661">_xlfn.IFS(E1664&lt;30,"18-29",E1664&lt;45,"30-44",TRUE,"45+")</f>
        <v>30-44</v>
      </c>
      <c r="T1661" t="str" cm="1">
        <f t="array" ref="T1661">_xlfn.IFS(F1661&lt;=2,"0-2 Years",F1661&lt;=5,"3-5 Years",F1661&lt;=8,"6-8 Years",TRUE,"9-10 Years")</f>
        <v>9-10 Years</v>
      </c>
      <c r="U1661" t="str" cm="1">
        <f t="array" ref="U1661">_xlfn.IFS(P1661&gt;60,"High Risk",P1661&gt;30,"Medium Risk",TRUE,"Low Risk")</f>
        <v>High Risk</v>
      </c>
      <c r="V1661">
        <f t="shared" si="25"/>
        <v>0</v>
      </c>
    </row>
    <row r="1662" spans="1:22" hidden="1" x14ac:dyDescent="0.2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 s="2">
        <v>111852.84</v>
      </c>
      <c r="H1662">
        <v>2</v>
      </c>
      <c r="I1662">
        <v>1</v>
      </c>
      <c r="J1662">
        <v>0</v>
      </c>
      <c r="K1662" s="1">
        <v>10511.13</v>
      </c>
      <c r="L1662">
        <v>0</v>
      </c>
      <c r="M1662">
        <v>25</v>
      </c>
      <c r="N1662">
        <v>2716</v>
      </c>
      <c r="O1662">
        <v>0</v>
      </c>
      <c r="P1662">
        <v>34</v>
      </c>
      <c r="Q1662">
        <v>0</v>
      </c>
      <c r="R1662">
        <v>67900</v>
      </c>
      <c r="S1662" t="str" cm="1">
        <f t="array" ref="S1662">_xlfn.IFS(E1665&lt;30,"18-29",E1665&lt;45,"30-44",TRUE,"45+")</f>
        <v>30-44</v>
      </c>
      <c r="T1662" t="str" cm="1">
        <f t="array" ref="T1662">_xlfn.IFS(F1662&lt;=2,"0-2 Years",F1662&lt;=5,"3-5 Years",F1662&lt;=8,"6-8 Years",TRUE,"9-10 Years")</f>
        <v>6-8 Years</v>
      </c>
      <c r="U1662" t="str" cm="1">
        <f t="array" ref="U1662">_xlfn.IFS(P1662&gt;60,"High Risk",P1662&gt;30,"Medium Risk",TRUE,"Low Risk")</f>
        <v>Medium Risk</v>
      </c>
      <c r="V1662">
        <f t="shared" si="25"/>
        <v>3</v>
      </c>
    </row>
    <row r="1663" spans="1:22" hidden="1" x14ac:dyDescent="0.2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 s="2">
        <v>106683.52</v>
      </c>
      <c r="H1663">
        <v>2</v>
      </c>
      <c r="I1663">
        <v>1</v>
      </c>
      <c r="J1663">
        <v>1</v>
      </c>
      <c r="K1663" s="1">
        <v>137916.49</v>
      </c>
      <c r="L1663">
        <v>0</v>
      </c>
      <c r="M1663">
        <v>29</v>
      </c>
      <c r="N1663">
        <v>1449</v>
      </c>
      <c r="O1663">
        <v>4</v>
      </c>
      <c r="P1663">
        <v>84</v>
      </c>
      <c r="Q1663">
        <v>0.13793103448275862</v>
      </c>
      <c r="R1663">
        <v>42021</v>
      </c>
      <c r="S1663" t="str" cm="1">
        <f t="array" ref="S1663">_xlfn.IFS(E1666&lt;30,"18-29",E1666&lt;45,"30-44",TRUE,"45+")</f>
        <v>45+</v>
      </c>
      <c r="T1663" t="str" cm="1">
        <f t="array" ref="T1663">_xlfn.IFS(F1663&lt;=2,"0-2 Years",F1663&lt;=5,"3-5 Years",F1663&lt;=8,"6-8 Years",TRUE,"9-10 Years")</f>
        <v>0-2 Years</v>
      </c>
      <c r="U1663" t="str" cm="1">
        <f t="array" ref="U1663">_xlfn.IFS(P1663&gt;60,"High Risk",P1663&gt;30,"Medium Risk",TRUE,"Low Risk")</f>
        <v>High Risk</v>
      </c>
      <c r="V1663">
        <f t="shared" si="25"/>
        <v>1</v>
      </c>
    </row>
    <row r="1664" spans="1:22" hidden="1" x14ac:dyDescent="0.2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 s="2">
        <v>139022.24</v>
      </c>
      <c r="H1664">
        <v>1</v>
      </c>
      <c r="I1664">
        <v>0</v>
      </c>
      <c r="J1664">
        <v>1</v>
      </c>
      <c r="K1664" s="1">
        <v>193383.13</v>
      </c>
      <c r="L1664">
        <v>0</v>
      </c>
      <c r="M1664">
        <v>5</v>
      </c>
      <c r="N1664">
        <v>747</v>
      </c>
      <c r="O1664">
        <v>8</v>
      </c>
      <c r="P1664">
        <v>25</v>
      </c>
      <c r="Q1664">
        <v>1</v>
      </c>
      <c r="R1664">
        <v>3735</v>
      </c>
      <c r="S1664" t="str" cm="1">
        <f t="array" ref="S1664">_xlfn.IFS(E1667&lt;30,"18-29",E1667&lt;45,"30-44",TRUE,"45+")</f>
        <v>30-44</v>
      </c>
      <c r="T1664" t="str" cm="1">
        <f t="array" ref="T1664">_xlfn.IFS(F1664&lt;=2,"0-2 Years",F1664&lt;=5,"3-5 Years",F1664&lt;=8,"6-8 Years",TRUE,"9-10 Years")</f>
        <v>6-8 Years</v>
      </c>
      <c r="U1664" t="str" cm="1">
        <f t="array" ref="U1664">_xlfn.IFS(P1664&gt;60,"High Risk",P1664&gt;30,"Medium Risk",TRUE,"Low Risk")</f>
        <v>Low Risk</v>
      </c>
      <c r="V1664">
        <f t="shared" si="25"/>
        <v>2</v>
      </c>
    </row>
    <row r="1665" spans="1:22" hidden="1" x14ac:dyDescent="0.2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 s="2">
        <v>148571.07</v>
      </c>
      <c r="H1665">
        <v>1</v>
      </c>
      <c r="I1665">
        <v>1</v>
      </c>
      <c r="J1665">
        <v>0</v>
      </c>
      <c r="K1665" s="1">
        <v>189826.96</v>
      </c>
      <c r="L1665">
        <v>1</v>
      </c>
      <c r="M1665">
        <v>25</v>
      </c>
      <c r="N1665">
        <v>1872</v>
      </c>
      <c r="O1665">
        <v>9</v>
      </c>
      <c r="P1665">
        <v>131</v>
      </c>
      <c r="Q1665">
        <v>0.36</v>
      </c>
      <c r="R1665">
        <v>46800</v>
      </c>
      <c r="S1665" t="str" cm="1">
        <f t="array" ref="S1665">_xlfn.IFS(E1668&lt;30,"18-29",E1668&lt;45,"30-44",TRUE,"45+")</f>
        <v>45+</v>
      </c>
      <c r="T1665" t="str" cm="1">
        <f t="array" ref="T1665">_xlfn.IFS(F1665&lt;=2,"0-2 Years",F1665&lt;=5,"3-5 Years",F1665&lt;=8,"6-8 Years",TRUE,"9-10 Years")</f>
        <v>3-5 Years</v>
      </c>
      <c r="U1665" t="str" cm="1">
        <f t="array" ref="U1665">_xlfn.IFS(P1665&gt;60,"High Risk",P1665&gt;30,"Medium Risk",TRUE,"Low Risk")</f>
        <v>High Risk</v>
      </c>
      <c r="V1665">
        <f t="shared" si="25"/>
        <v>5</v>
      </c>
    </row>
    <row r="1666" spans="1:22" x14ac:dyDescent="0.2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 s="2">
        <v>0</v>
      </c>
      <c r="H1666">
        <v>1</v>
      </c>
      <c r="I1666">
        <v>0</v>
      </c>
      <c r="J1666">
        <v>1</v>
      </c>
      <c r="K1666" s="1">
        <v>144113.42000000001</v>
      </c>
      <c r="L1666">
        <v>0</v>
      </c>
      <c r="M1666">
        <v>16</v>
      </c>
      <c r="N1666">
        <v>3103</v>
      </c>
      <c r="O1666">
        <v>5</v>
      </c>
      <c r="P1666">
        <v>29</v>
      </c>
      <c r="Q1666">
        <v>0.3125</v>
      </c>
      <c r="R1666">
        <v>49648</v>
      </c>
      <c r="S1666" t="str" cm="1">
        <f t="array" ref="S1666">_xlfn.IFS(E1669&lt;30,"18-29",E1669&lt;45,"30-44",TRUE,"45+")</f>
        <v>45+</v>
      </c>
      <c r="T1666" t="str" cm="1">
        <f t="array" ref="T1666">_xlfn.IFS(F1666&lt;=2,"0-2 Years",F1666&lt;=5,"3-5 Years",F1666&lt;=8,"6-8 Years",TRUE,"9-10 Years")</f>
        <v>3-5 Years</v>
      </c>
      <c r="U1666" t="str" cm="1">
        <f t="array" ref="U1666">_xlfn.IFS(P1666&gt;60,"High Risk",P1666&gt;30,"Medium Risk",TRUE,"Low Risk")</f>
        <v>Low Risk</v>
      </c>
      <c r="V1666">
        <f t="shared" si="25"/>
        <v>6</v>
      </c>
    </row>
    <row r="1667" spans="1:22" hidden="1" x14ac:dyDescent="0.2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 s="2">
        <v>129776.72</v>
      </c>
      <c r="H1667">
        <v>2</v>
      </c>
      <c r="I1667">
        <v>0</v>
      </c>
      <c r="J1667">
        <v>1</v>
      </c>
      <c r="K1667" s="1">
        <v>143538.51</v>
      </c>
      <c r="L1667">
        <v>0</v>
      </c>
      <c r="M1667">
        <v>20</v>
      </c>
      <c r="N1667">
        <v>923</v>
      </c>
      <c r="O1667">
        <v>7</v>
      </c>
      <c r="P1667">
        <v>126</v>
      </c>
      <c r="Q1667">
        <v>0.35</v>
      </c>
      <c r="R1667">
        <v>18460</v>
      </c>
      <c r="S1667" t="str" cm="1">
        <f t="array" ref="S1667">_xlfn.IFS(E1670&lt;30,"18-29",E1670&lt;45,"30-44",TRUE,"45+")</f>
        <v>18-29</v>
      </c>
      <c r="T1667" t="str" cm="1">
        <f t="array" ref="T1667">_xlfn.IFS(F1667&lt;=2,"0-2 Years",F1667&lt;=5,"3-5 Years",F1667&lt;=8,"6-8 Years",TRUE,"9-10 Years")</f>
        <v>0-2 Years</v>
      </c>
      <c r="U1667" t="str" cm="1">
        <f t="array" ref="U1667">_xlfn.IFS(P1667&gt;60,"High Risk",P1667&gt;30,"Medium Risk",TRUE,"Low Risk")</f>
        <v>High Risk</v>
      </c>
      <c r="V1667">
        <f t="shared" ref="V1667:V1730" si="26">IF(J1667=0,3,0)+IF(G1667=0,3,0)+IF(H1667=1,2,0)+IF(E1667&gt;45,1,0)+IF(F1667&lt;3,1,0)</f>
        <v>1</v>
      </c>
    </row>
    <row r="1668" spans="1:22" x14ac:dyDescent="0.2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 s="2">
        <v>0</v>
      </c>
      <c r="H1668">
        <v>1</v>
      </c>
      <c r="I1668">
        <v>1</v>
      </c>
      <c r="J1668">
        <v>0</v>
      </c>
      <c r="K1668" s="1">
        <v>77677.14</v>
      </c>
      <c r="L1668">
        <v>1</v>
      </c>
      <c r="M1668">
        <v>10</v>
      </c>
      <c r="N1668">
        <v>2476</v>
      </c>
      <c r="O1668">
        <v>2</v>
      </c>
      <c r="P1668">
        <v>97</v>
      </c>
      <c r="Q1668">
        <v>0.2</v>
      </c>
      <c r="R1668">
        <v>24760</v>
      </c>
      <c r="S1668" t="str" cm="1">
        <f t="array" ref="S1668">_xlfn.IFS(E1671&lt;30,"18-29",E1671&lt;45,"30-44",TRUE,"45+")</f>
        <v>30-44</v>
      </c>
      <c r="T1668" t="str" cm="1">
        <f t="array" ref="T1668">_xlfn.IFS(F1668&lt;=2,"0-2 Years",F1668&lt;=5,"3-5 Years",F1668&lt;=8,"6-8 Years",TRUE,"9-10 Years")</f>
        <v>3-5 Years</v>
      </c>
      <c r="U1668" t="str" cm="1">
        <f t="array" ref="U1668">_xlfn.IFS(P1668&gt;60,"High Risk",P1668&gt;30,"Medium Risk",TRUE,"Low Risk")</f>
        <v>High Risk</v>
      </c>
      <c r="V1668">
        <f t="shared" si="26"/>
        <v>9</v>
      </c>
    </row>
    <row r="1669" spans="1:22" hidden="1" x14ac:dyDescent="0.2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 s="2">
        <v>0</v>
      </c>
      <c r="H1669">
        <v>2</v>
      </c>
      <c r="I1669">
        <v>1</v>
      </c>
      <c r="J1669">
        <v>1</v>
      </c>
      <c r="K1669" s="1">
        <v>183717.94</v>
      </c>
      <c r="L1669">
        <v>0</v>
      </c>
      <c r="M1669">
        <v>27</v>
      </c>
      <c r="N1669">
        <v>4850</v>
      </c>
      <c r="O1669">
        <v>9</v>
      </c>
      <c r="P1669">
        <v>125</v>
      </c>
      <c r="Q1669">
        <v>0.33333333333333331</v>
      </c>
      <c r="R1669">
        <v>130950</v>
      </c>
      <c r="S1669" t="str" cm="1">
        <f t="array" ref="S1669">_xlfn.IFS(E1672&lt;30,"18-29",E1672&lt;45,"30-44",TRUE,"45+")</f>
        <v>18-29</v>
      </c>
      <c r="T1669" t="str" cm="1">
        <f t="array" ref="T1669">_xlfn.IFS(F1669&lt;=2,"0-2 Years",F1669&lt;=5,"3-5 Years",F1669&lt;=8,"6-8 Years",TRUE,"9-10 Years")</f>
        <v>6-8 Years</v>
      </c>
      <c r="U1669" t="str" cm="1">
        <f t="array" ref="U1669">_xlfn.IFS(P1669&gt;60,"High Risk",P1669&gt;30,"Medium Risk",TRUE,"Low Risk")</f>
        <v>High Risk</v>
      </c>
      <c r="V1669">
        <f t="shared" si="26"/>
        <v>4</v>
      </c>
    </row>
    <row r="1670" spans="1:22" x14ac:dyDescent="0.2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 s="2">
        <v>0</v>
      </c>
      <c r="H1670">
        <v>1</v>
      </c>
      <c r="I1670">
        <v>0</v>
      </c>
      <c r="J1670">
        <v>0</v>
      </c>
      <c r="K1670" s="1">
        <v>92180.62</v>
      </c>
      <c r="L1670">
        <v>0</v>
      </c>
      <c r="M1670">
        <v>21</v>
      </c>
      <c r="N1670">
        <v>1200</v>
      </c>
      <c r="O1670">
        <v>4</v>
      </c>
      <c r="P1670">
        <v>92</v>
      </c>
      <c r="Q1670">
        <v>0.19047619047619047</v>
      </c>
      <c r="R1670">
        <v>25200</v>
      </c>
      <c r="S1670" t="str" cm="1">
        <f t="array" ref="S1670">_xlfn.IFS(E1673&lt;30,"18-29",E1673&lt;45,"30-44",TRUE,"45+")</f>
        <v>30-44</v>
      </c>
      <c r="T1670" t="str" cm="1">
        <f t="array" ref="T1670">_xlfn.IFS(F1670&lt;=2,"0-2 Years",F1670&lt;=5,"3-5 Years",F1670&lt;=8,"6-8 Years",TRUE,"9-10 Years")</f>
        <v>9-10 Years</v>
      </c>
      <c r="U1670" t="str" cm="1">
        <f t="array" ref="U1670">_xlfn.IFS(P1670&gt;60,"High Risk",P1670&gt;30,"Medium Risk",TRUE,"Low Risk")</f>
        <v>High Risk</v>
      </c>
      <c r="V1670">
        <f t="shared" si="26"/>
        <v>8</v>
      </c>
    </row>
    <row r="1671" spans="1:22" hidden="1" x14ac:dyDescent="0.2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 s="2">
        <v>0</v>
      </c>
      <c r="H1671">
        <v>2</v>
      </c>
      <c r="I1671">
        <v>1</v>
      </c>
      <c r="J1671">
        <v>1</v>
      </c>
      <c r="K1671" s="1">
        <v>28690.9</v>
      </c>
      <c r="L1671">
        <v>0</v>
      </c>
      <c r="M1671">
        <v>30</v>
      </c>
      <c r="N1671">
        <v>3825</v>
      </c>
      <c r="O1671">
        <v>2</v>
      </c>
      <c r="P1671">
        <v>131</v>
      </c>
      <c r="Q1671">
        <v>6.6666666666666666E-2</v>
      </c>
      <c r="R1671">
        <v>114750</v>
      </c>
      <c r="S1671" t="str" cm="1">
        <f t="array" ref="S1671">_xlfn.IFS(E1674&lt;30,"18-29",E1674&lt;45,"30-44",TRUE,"45+")</f>
        <v>30-44</v>
      </c>
      <c r="T1671" t="str" cm="1">
        <f t="array" ref="T1671">_xlfn.IFS(F1671&lt;=2,"0-2 Years",F1671&lt;=5,"3-5 Years",F1671&lt;=8,"6-8 Years",TRUE,"9-10 Years")</f>
        <v>6-8 Years</v>
      </c>
      <c r="U1671" t="str" cm="1">
        <f t="array" ref="U1671">_xlfn.IFS(P1671&gt;60,"High Risk",P1671&gt;30,"Medium Risk",TRUE,"Low Risk")</f>
        <v>High Risk</v>
      </c>
      <c r="V1671">
        <f t="shared" si="26"/>
        <v>3</v>
      </c>
    </row>
    <row r="1672" spans="1:22" hidden="1" x14ac:dyDescent="0.2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 s="2">
        <v>114739.92</v>
      </c>
      <c r="H1672">
        <v>1</v>
      </c>
      <c r="I1672">
        <v>1</v>
      </c>
      <c r="J1672">
        <v>0</v>
      </c>
      <c r="K1672" s="1">
        <v>85891.02</v>
      </c>
      <c r="L1672">
        <v>1</v>
      </c>
      <c r="M1672">
        <v>23</v>
      </c>
      <c r="N1672">
        <v>522</v>
      </c>
      <c r="O1672">
        <v>9</v>
      </c>
      <c r="P1672">
        <v>134</v>
      </c>
      <c r="Q1672">
        <v>0.39130434782608697</v>
      </c>
      <c r="R1672">
        <v>12006</v>
      </c>
      <c r="S1672" t="str" cm="1">
        <f t="array" ref="S1672">_xlfn.IFS(E1675&lt;30,"18-29",E1675&lt;45,"30-44",TRUE,"45+")</f>
        <v>18-29</v>
      </c>
      <c r="T1672" t="str" cm="1">
        <f t="array" ref="T1672">_xlfn.IFS(F1672&lt;=2,"0-2 Years",F1672&lt;=5,"3-5 Years",F1672&lt;=8,"6-8 Years",TRUE,"9-10 Years")</f>
        <v>3-5 Years</v>
      </c>
      <c r="U1672" t="str" cm="1">
        <f t="array" ref="U1672">_xlfn.IFS(P1672&gt;60,"High Risk",P1672&gt;30,"Medium Risk",TRUE,"Low Risk")</f>
        <v>High Risk</v>
      </c>
      <c r="V1672">
        <f t="shared" si="26"/>
        <v>5</v>
      </c>
    </row>
    <row r="1673" spans="1:22" hidden="1" x14ac:dyDescent="0.2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 s="2">
        <v>122545.65</v>
      </c>
      <c r="H1673">
        <v>2</v>
      </c>
      <c r="I1673">
        <v>1</v>
      </c>
      <c r="J1673">
        <v>1</v>
      </c>
      <c r="K1673" s="1">
        <v>42050.239999999998</v>
      </c>
      <c r="L1673">
        <v>0</v>
      </c>
      <c r="M1673">
        <v>7</v>
      </c>
      <c r="N1673">
        <v>1095</v>
      </c>
      <c r="O1673">
        <v>2</v>
      </c>
      <c r="P1673">
        <v>88</v>
      </c>
      <c r="Q1673">
        <v>0.2857142857142857</v>
      </c>
      <c r="R1673">
        <v>7665</v>
      </c>
      <c r="S1673" t="str" cm="1">
        <f t="array" ref="S1673">_xlfn.IFS(E1676&lt;30,"18-29",E1676&lt;45,"30-44",TRUE,"45+")</f>
        <v>30-44</v>
      </c>
      <c r="T1673" t="str" cm="1">
        <f t="array" ref="T1673">_xlfn.IFS(F1673&lt;=2,"0-2 Years",F1673&lt;=5,"3-5 Years",F1673&lt;=8,"6-8 Years",TRUE,"9-10 Years")</f>
        <v>0-2 Years</v>
      </c>
      <c r="U1673" t="str" cm="1">
        <f t="array" ref="U1673">_xlfn.IFS(P1673&gt;60,"High Risk",P1673&gt;30,"Medium Risk",TRUE,"Low Risk")</f>
        <v>High Risk</v>
      </c>
      <c r="V1673">
        <f t="shared" si="26"/>
        <v>1</v>
      </c>
    </row>
    <row r="1674" spans="1:22" x14ac:dyDescent="0.2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 s="2">
        <v>0</v>
      </c>
      <c r="H1674">
        <v>2</v>
      </c>
      <c r="I1674">
        <v>1</v>
      </c>
      <c r="J1674">
        <v>0</v>
      </c>
      <c r="K1674" s="1">
        <v>110142.34</v>
      </c>
      <c r="L1674">
        <v>0</v>
      </c>
      <c r="M1674">
        <v>4</v>
      </c>
      <c r="N1674">
        <v>2611</v>
      </c>
      <c r="O1674">
        <v>5</v>
      </c>
      <c r="P1674">
        <v>82</v>
      </c>
      <c r="Q1674">
        <v>1</v>
      </c>
      <c r="R1674">
        <v>10444</v>
      </c>
      <c r="S1674" t="str" cm="1">
        <f t="array" ref="S1674">_xlfn.IFS(E1677&lt;30,"18-29",E1677&lt;45,"30-44",TRUE,"45+")</f>
        <v>30-44</v>
      </c>
      <c r="T1674" t="str" cm="1">
        <f t="array" ref="T1674">_xlfn.IFS(F1674&lt;=2,"0-2 Years",F1674&lt;=5,"3-5 Years",F1674&lt;=8,"6-8 Years",TRUE,"9-10 Years")</f>
        <v>6-8 Years</v>
      </c>
      <c r="U1674" t="str" cm="1">
        <f t="array" ref="U1674">_xlfn.IFS(P1674&gt;60,"High Risk",P1674&gt;30,"Medium Risk",TRUE,"Low Risk")</f>
        <v>High Risk</v>
      </c>
      <c r="V1674">
        <f t="shared" si="26"/>
        <v>6</v>
      </c>
    </row>
    <row r="1675" spans="1:22" hidden="1" x14ac:dyDescent="0.2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 s="2">
        <v>131908.35</v>
      </c>
      <c r="H1675">
        <v>1</v>
      </c>
      <c r="I1675">
        <v>1</v>
      </c>
      <c r="J1675">
        <v>1</v>
      </c>
      <c r="K1675" s="1">
        <v>179269.79</v>
      </c>
      <c r="L1675">
        <v>0</v>
      </c>
      <c r="M1675">
        <v>10</v>
      </c>
      <c r="N1675">
        <v>1710</v>
      </c>
      <c r="O1675">
        <v>3</v>
      </c>
      <c r="P1675">
        <v>167</v>
      </c>
      <c r="Q1675">
        <v>0.3</v>
      </c>
      <c r="R1675">
        <v>17100</v>
      </c>
      <c r="S1675" t="str" cm="1">
        <f t="array" ref="S1675">_xlfn.IFS(E1678&lt;30,"18-29",E1678&lt;45,"30-44",TRUE,"45+")</f>
        <v>30-44</v>
      </c>
      <c r="T1675" t="str" cm="1">
        <f t="array" ref="T1675">_xlfn.IFS(F1675&lt;=2,"0-2 Years",F1675&lt;=5,"3-5 Years",F1675&lt;=8,"6-8 Years",TRUE,"9-10 Years")</f>
        <v>0-2 Years</v>
      </c>
      <c r="U1675" t="str" cm="1">
        <f t="array" ref="U1675">_xlfn.IFS(P1675&gt;60,"High Risk",P1675&gt;30,"Medium Risk",TRUE,"Low Risk")</f>
        <v>High Risk</v>
      </c>
      <c r="V1675">
        <f t="shared" si="26"/>
        <v>3</v>
      </c>
    </row>
    <row r="1676" spans="1:22" hidden="1" x14ac:dyDescent="0.2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 s="2">
        <v>105722.69</v>
      </c>
      <c r="H1676">
        <v>1</v>
      </c>
      <c r="I1676">
        <v>1</v>
      </c>
      <c r="J1676">
        <v>1</v>
      </c>
      <c r="K1676" s="1">
        <v>90558.24</v>
      </c>
      <c r="L1676">
        <v>1</v>
      </c>
      <c r="M1676">
        <v>13</v>
      </c>
      <c r="N1676">
        <v>397</v>
      </c>
      <c r="O1676">
        <v>2</v>
      </c>
      <c r="P1676">
        <v>91</v>
      </c>
      <c r="Q1676">
        <v>0.15384615384615385</v>
      </c>
      <c r="R1676">
        <v>5161</v>
      </c>
      <c r="S1676" t="str" cm="1">
        <f t="array" ref="S1676">_xlfn.IFS(E1679&lt;30,"18-29",E1679&lt;45,"30-44",TRUE,"45+")</f>
        <v>30-44</v>
      </c>
      <c r="T1676" t="str" cm="1">
        <f t="array" ref="T1676">_xlfn.IFS(F1676&lt;=2,"0-2 Years",F1676&lt;=5,"3-5 Years",F1676&lt;=8,"6-8 Years",TRUE,"9-10 Years")</f>
        <v>6-8 Years</v>
      </c>
      <c r="U1676" t="str" cm="1">
        <f t="array" ref="U1676">_xlfn.IFS(P1676&gt;60,"High Risk",P1676&gt;30,"Medium Risk",TRUE,"Low Risk")</f>
        <v>High Risk</v>
      </c>
      <c r="V1676">
        <f t="shared" si="26"/>
        <v>2</v>
      </c>
    </row>
    <row r="1677" spans="1:22" x14ac:dyDescent="0.2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 s="2">
        <v>0</v>
      </c>
      <c r="H1677">
        <v>2</v>
      </c>
      <c r="I1677">
        <v>1</v>
      </c>
      <c r="J1677">
        <v>0</v>
      </c>
      <c r="K1677" s="1">
        <v>162022.47</v>
      </c>
      <c r="L1677">
        <v>0</v>
      </c>
      <c r="M1677">
        <v>6</v>
      </c>
      <c r="N1677">
        <v>3834</v>
      </c>
      <c r="O1677">
        <v>3</v>
      </c>
      <c r="P1677">
        <v>64</v>
      </c>
      <c r="Q1677">
        <v>0.5</v>
      </c>
      <c r="R1677">
        <v>23004</v>
      </c>
      <c r="S1677" t="str" cm="1">
        <f t="array" ref="S1677">_xlfn.IFS(E1680&lt;30,"18-29",E1680&lt;45,"30-44",TRUE,"45+")</f>
        <v>18-29</v>
      </c>
      <c r="T1677" t="str" cm="1">
        <f t="array" ref="T1677">_xlfn.IFS(F1677&lt;=2,"0-2 Years",F1677&lt;=5,"3-5 Years",F1677&lt;=8,"6-8 Years",TRUE,"9-10 Years")</f>
        <v>9-10 Years</v>
      </c>
      <c r="U1677" t="str" cm="1">
        <f t="array" ref="U1677">_xlfn.IFS(P1677&gt;60,"High Risk",P1677&gt;30,"Medium Risk",TRUE,"Low Risk")</f>
        <v>High Risk</v>
      </c>
      <c r="V1677">
        <f t="shared" si="26"/>
        <v>6</v>
      </c>
    </row>
    <row r="1678" spans="1:22" x14ac:dyDescent="0.2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 s="2">
        <v>0</v>
      </c>
      <c r="H1678">
        <v>3</v>
      </c>
      <c r="I1678">
        <v>1</v>
      </c>
      <c r="J1678">
        <v>0</v>
      </c>
      <c r="K1678" s="1">
        <v>66926.83</v>
      </c>
      <c r="L1678">
        <v>1</v>
      </c>
      <c r="M1678">
        <v>25</v>
      </c>
      <c r="N1678">
        <v>4106</v>
      </c>
      <c r="O1678">
        <v>4</v>
      </c>
      <c r="P1678">
        <v>50</v>
      </c>
      <c r="Q1678">
        <v>0.16</v>
      </c>
      <c r="R1678">
        <v>102650</v>
      </c>
      <c r="S1678" t="str" cm="1">
        <f t="array" ref="S1678">_xlfn.IFS(E1681&lt;30,"18-29",E1681&lt;45,"30-44",TRUE,"45+")</f>
        <v>30-44</v>
      </c>
      <c r="T1678" t="str" cm="1">
        <f t="array" ref="T1678">_xlfn.IFS(F1678&lt;=2,"0-2 Years",F1678&lt;=5,"3-5 Years",F1678&lt;=8,"6-8 Years",TRUE,"9-10 Years")</f>
        <v>6-8 Years</v>
      </c>
      <c r="U1678" t="str" cm="1">
        <f t="array" ref="U1678">_xlfn.IFS(P1678&gt;60,"High Risk",P1678&gt;30,"Medium Risk",TRUE,"Low Risk")</f>
        <v>Medium Risk</v>
      </c>
      <c r="V1678">
        <f t="shared" si="26"/>
        <v>6</v>
      </c>
    </row>
    <row r="1679" spans="1:22" x14ac:dyDescent="0.2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 s="2">
        <v>0</v>
      </c>
      <c r="H1679">
        <v>2</v>
      </c>
      <c r="I1679">
        <v>1</v>
      </c>
      <c r="J1679">
        <v>0</v>
      </c>
      <c r="K1679" s="1">
        <v>108891.3</v>
      </c>
      <c r="L1679">
        <v>0</v>
      </c>
      <c r="M1679">
        <v>13</v>
      </c>
      <c r="N1679">
        <v>2719</v>
      </c>
      <c r="O1679">
        <v>5</v>
      </c>
      <c r="P1679">
        <v>142</v>
      </c>
      <c r="Q1679">
        <v>0.38461538461538464</v>
      </c>
      <c r="R1679">
        <v>35347</v>
      </c>
      <c r="S1679" t="str" cm="1">
        <f t="array" ref="S1679">_xlfn.IFS(E1682&lt;30,"18-29",E1682&lt;45,"30-44",TRUE,"45+")</f>
        <v>30-44</v>
      </c>
      <c r="T1679" t="str" cm="1">
        <f t="array" ref="T1679">_xlfn.IFS(F1679&lt;=2,"0-2 Years",F1679&lt;=5,"3-5 Years",F1679&lt;=8,"6-8 Years",TRUE,"9-10 Years")</f>
        <v>6-8 Years</v>
      </c>
      <c r="U1679" t="str" cm="1">
        <f t="array" ref="U1679">_xlfn.IFS(P1679&gt;60,"High Risk",P1679&gt;30,"Medium Risk",TRUE,"Low Risk")</f>
        <v>High Risk</v>
      </c>
      <c r="V1679">
        <f t="shared" si="26"/>
        <v>6</v>
      </c>
    </row>
    <row r="1680" spans="1:22" hidden="1" x14ac:dyDescent="0.2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 s="2">
        <v>82767.42</v>
      </c>
      <c r="H1680">
        <v>1</v>
      </c>
      <c r="I1680">
        <v>1</v>
      </c>
      <c r="J1680">
        <v>0</v>
      </c>
      <c r="K1680" s="1">
        <v>71811.899999999994</v>
      </c>
      <c r="L1680">
        <v>0</v>
      </c>
      <c r="M1680">
        <v>6</v>
      </c>
      <c r="N1680">
        <v>4661</v>
      </c>
      <c r="O1680">
        <v>6</v>
      </c>
      <c r="P1680">
        <v>139</v>
      </c>
      <c r="Q1680">
        <v>1</v>
      </c>
      <c r="R1680">
        <v>27966</v>
      </c>
      <c r="S1680" t="str" cm="1">
        <f t="array" ref="S1680">_xlfn.IFS(E1683&lt;30,"18-29",E1683&lt;45,"30-44",TRUE,"45+")</f>
        <v>30-44</v>
      </c>
      <c r="T1680" t="str" cm="1">
        <f t="array" ref="T1680">_xlfn.IFS(F1680&lt;=2,"0-2 Years",F1680&lt;=5,"3-5 Years",F1680&lt;=8,"6-8 Years",TRUE,"9-10 Years")</f>
        <v>3-5 Years</v>
      </c>
      <c r="U1680" t="str" cm="1">
        <f t="array" ref="U1680">_xlfn.IFS(P1680&gt;60,"High Risk",P1680&gt;30,"Medium Risk",TRUE,"Low Risk")</f>
        <v>High Risk</v>
      </c>
      <c r="V1680">
        <f t="shared" si="26"/>
        <v>5</v>
      </c>
    </row>
    <row r="1681" spans="1:22" x14ac:dyDescent="0.2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 s="2">
        <v>87842.98</v>
      </c>
      <c r="H1681">
        <v>1</v>
      </c>
      <c r="I1681">
        <v>0</v>
      </c>
      <c r="J1681">
        <v>0</v>
      </c>
      <c r="K1681" s="1">
        <v>92223.59</v>
      </c>
      <c r="L1681">
        <v>0</v>
      </c>
      <c r="M1681">
        <v>3</v>
      </c>
      <c r="N1681">
        <v>4218</v>
      </c>
      <c r="O1681">
        <v>2</v>
      </c>
      <c r="P1681">
        <v>129</v>
      </c>
      <c r="Q1681">
        <v>0.66666666666666663</v>
      </c>
      <c r="R1681">
        <v>12654</v>
      </c>
      <c r="S1681" t="str" cm="1">
        <f t="array" ref="S1681">_xlfn.IFS(E1684&lt;30,"18-29",E1684&lt;45,"30-44",TRUE,"45+")</f>
        <v>30-44</v>
      </c>
      <c r="T1681" t="str" cm="1">
        <f t="array" ref="T1681">_xlfn.IFS(F1681&lt;=2,"0-2 Years",F1681&lt;=5,"3-5 Years",F1681&lt;=8,"6-8 Years",TRUE,"9-10 Years")</f>
        <v>0-2 Years</v>
      </c>
      <c r="U1681" t="str" cm="1">
        <f t="array" ref="U1681">_xlfn.IFS(P1681&gt;60,"High Risk",P1681&gt;30,"Medium Risk",TRUE,"Low Risk")</f>
        <v>High Risk</v>
      </c>
      <c r="V1681">
        <f t="shared" si="26"/>
        <v>6</v>
      </c>
    </row>
    <row r="1682" spans="1:22" hidden="1" x14ac:dyDescent="0.2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 s="2">
        <v>133261.13</v>
      </c>
      <c r="H1682">
        <v>1</v>
      </c>
      <c r="I1682">
        <v>1</v>
      </c>
      <c r="J1682">
        <v>1</v>
      </c>
      <c r="K1682" s="1">
        <v>78065.899999999994</v>
      </c>
      <c r="L1682">
        <v>0</v>
      </c>
      <c r="M1682">
        <v>7</v>
      </c>
      <c r="N1682">
        <v>1342</v>
      </c>
      <c r="O1682">
        <v>6</v>
      </c>
      <c r="P1682">
        <v>14</v>
      </c>
      <c r="Q1682">
        <v>0.8571428571428571</v>
      </c>
      <c r="R1682">
        <v>9394</v>
      </c>
      <c r="S1682" t="str" cm="1">
        <f t="array" ref="S1682">_xlfn.IFS(E1685&lt;30,"18-29",E1685&lt;45,"30-44",TRUE,"45+")</f>
        <v>45+</v>
      </c>
      <c r="T1682" t="str" cm="1">
        <f t="array" ref="T1682">_xlfn.IFS(F1682&lt;=2,"0-2 Years",F1682&lt;=5,"3-5 Years",F1682&lt;=8,"6-8 Years",TRUE,"9-10 Years")</f>
        <v>6-8 Years</v>
      </c>
      <c r="U1682" t="str" cm="1">
        <f t="array" ref="U1682">_xlfn.IFS(P1682&gt;60,"High Risk",P1682&gt;30,"Medium Risk",TRUE,"Low Risk")</f>
        <v>Low Risk</v>
      </c>
      <c r="V1682">
        <f t="shared" si="26"/>
        <v>2</v>
      </c>
    </row>
    <row r="1683" spans="1:22" hidden="1" x14ac:dyDescent="0.2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 s="2">
        <v>0</v>
      </c>
      <c r="H1683">
        <v>2</v>
      </c>
      <c r="I1683">
        <v>1</v>
      </c>
      <c r="J1683">
        <v>1</v>
      </c>
      <c r="K1683" s="1">
        <v>59679.9</v>
      </c>
      <c r="L1683">
        <v>0</v>
      </c>
      <c r="M1683">
        <v>20</v>
      </c>
      <c r="N1683">
        <v>3406</v>
      </c>
      <c r="O1683">
        <v>3</v>
      </c>
      <c r="P1683">
        <v>158</v>
      </c>
      <c r="Q1683">
        <v>0.15</v>
      </c>
      <c r="R1683">
        <v>68120</v>
      </c>
      <c r="S1683" t="str" cm="1">
        <f t="array" ref="S1683">_xlfn.IFS(E1686&lt;30,"18-29",E1686&lt;45,"30-44",TRUE,"45+")</f>
        <v>18-29</v>
      </c>
      <c r="T1683" t="str" cm="1">
        <f t="array" ref="T1683">_xlfn.IFS(F1683&lt;=2,"0-2 Years",F1683&lt;=5,"3-5 Years",F1683&lt;=8,"6-8 Years",TRUE,"9-10 Years")</f>
        <v>3-5 Years</v>
      </c>
      <c r="U1683" t="str" cm="1">
        <f t="array" ref="U1683">_xlfn.IFS(P1683&gt;60,"High Risk",P1683&gt;30,"Medium Risk",TRUE,"Low Risk")</f>
        <v>High Risk</v>
      </c>
      <c r="V1683">
        <f t="shared" si="26"/>
        <v>3</v>
      </c>
    </row>
    <row r="1684" spans="1:22" x14ac:dyDescent="0.2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 s="2">
        <v>97925.11</v>
      </c>
      <c r="H1684">
        <v>1</v>
      </c>
      <c r="I1684">
        <v>1</v>
      </c>
      <c r="J1684">
        <v>0</v>
      </c>
      <c r="K1684" s="1">
        <v>85000.320000000007</v>
      </c>
      <c r="L1684">
        <v>0</v>
      </c>
      <c r="M1684">
        <v>4</v>
      </c>
      <c r="N1684">
        <v>1805</v>
      </c>
      <c r="O1684">
        <v>3</v>
      </c>
      <c r="P1684">
        <v>71</v>
      </c>
      <c r="Q1684">
        <v>0.75</v>
      </c>
      <c r="R1684">
        <v>7220</v>
      </c>
      <c r="S1684" t="str" cm="1">
        <f t="array" ref="S1684">_xlfn.IFS(E1687&lt;30,"18-29",E1687&lt;45,"30-44",TRUE,"45+")</f>
        <v>18-29</v>
      </c>
      <c r="T1684" t="str" cm="1">
        <f t="array" ref="T1684">_xlfn.IFS(F1684&lt;=2,"0-2 Years",F1684&lt;=5,"3-5 Years",F1684&lt;=8,"6-8 Years",TRUE,"9-10 Years")</f>
        <v>0-2 Years</v>
      </c>
      <c r="U1684" t="str" cm="1">
        <f t="array" ref="U1684">_xlfn.IFS(P1684&gt;60,"High Risk",P1684&gt;30,"Medium Risk",TRUE,"Low Risk")</f>
        <v>High Risk</v>
      </c>
      <c r="V1684">
        <f t="shared" si="26"/>
        <v>6</v>
      </c>
    </row>
    <row r="1685" spans="1:22" x14ac:dyDescent="0.2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 s="2">
        <v>0</v>
      </c>
      <c r="H1685">
        <v>1</v>
      </c>
      <c r="I1685">
        <v>1</v>
      </c>
      <c r="J1685">
        <v>1</v>
      </c>
      <c r="K1685" s="1">
        <v>159808.95000000001</v>
      </c>
      <c r="L1685">
        <v>0</v>
      </c>
      <c r="M1685">
        <v>30</v>
      </c>
      <c r="N1685">
        <v>2006</v>
      </c>
      <c r="O1685">
        <v>0</v>
      </c>
      <c r="P1685">
        <v>46</v>
      </c>
      <c r="Q1685">
        <v>0</v>
      </c>
      <c r="R1685">
        <v>60180</v>
      </c>
      <c r="S1685" t="str" cm="1">
        <f t="array" ref="S1685">_xlfn.IFS(E1688&lt;30,"18-29",E1688&lt;45,"30-44",TRUE,"45+")</f>
        <v>30-44</v>
      </c>
      <c r="T1685" t="str" cm="1">
        <f t="array" ref="T1685">_xlfn.IFS(F1685&lt;=2,"0-2 Years",F1685&lt;=5,"3-5 Years",F1685&lt;=8,"6-8 Years",TRUE,"9-10 Years")</f>
        <v>3-5 Years</v>
      </c>
      <c r="U1685" t="str" cm="1">
        <f t="array" ref="U1685">_xlfn.IFS(P1685&gt;60,"High Risk",P1685&gt;30,"Medium Risk",TRUE,"Low Risk")</f>
        <v>Medium Risk</v>
      </c>
      <c r="V1685">
        <f t="shared" si="26"/>
        <v>6</v>
      </c>
    </row>
    <row r="1686" spans="1:22" hidden="1" x14ac:dyDescent="0.2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 s="2">
        <v>140453.91</v>
      </c>
      <c r="H1686">
        <v>1</v>
      </c>
      <c r="I1686">
        <v>1</v>
      </c>
      <c r="J1686">
        <v>0</v>
      </c>
      <c r="K1686" s="1">
        <v>129001.3</v>
      </c>
      <c r="L1686">
        <v>0</v>
      </c>
      <c r="M1686">
        <v>23</v>
      </c>
      <c r="N1686">
        <v>581</v>
      </c>
      <c r="O1686">
        <v>1</v>
      </c>
      <c r="P1686">
        <v>115</v>
      </c>
      <c r="Q1686">
        <v>4.3478260869565216E-2</v>
      </c>
      <c r="R1686">
        <v>13363</v>
      </c>
      <c r="S1686" t="str" cm="1">
        <f t="array" ref="S1686">_xlfn.IFS(E1689&lt;30,"18-29",E1689&lt;45,"30-44",TRUE,"45+")</f>
        <v>30-44</v>
      </c>
      <c r="T1686" t="str" cm="1">
        <f t="array" ref="T1686">_xlfn.IFS(F1686&lt;=2,"0-2 Years",F1686&lt;=5,"3-5 Years",F1686&lt;=8,"6-8 Years",TRUE,"9-10 Years")</f>
        <v>6-8 Years</v>
      </c>
      <c r="U1686" t="str" cm="1">
        <f t="array" ref="U1686">_xlfn.IFS(P1686&gt;60,"High Risk",P1686&gt;30,"Medium Risk",TRUE,"Low Risk")</f>
        <v>High Risk</v>
      </c>
      <c r="V1686">
        <f t="shared" si="26"/>
        <v>5</v>
      </c>
    </row>
    <row r="1687" spans="1:22" x14ac:dyDescent="0.2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 s="2">
        <v>117356.19</v>
      </c>
      <c r="H1687">
        <v>1</v>
      </c>
      <c r="I1687">
        <v>0</v>
      </c>
      <c r="J1687">
        <v>0</v>
      </c>
      <c r="K1687" s="1">
        <v>113557.7</v>
      </c>
      <c r="L1687">
        <v>1</v>
      </c>
      <c r="M1687">
        <v>26</v>
      </c>
      <c r="N1687">
        <v>495</v>
      </c>
      <c r="O1687">
        <v>8</v>
      </c>
      <c r="P1687">
        <v>65</v>
      </c>
      <c r="Q1687">
        <v>0.30769230769230771</v>
      </c>
      <c r="R1687">
        <v>12870</v>
      </c>
      <c r="S1687" t="str" cm="1">
        <f t="array" ref="S1687">_xlfn.IFS(E1690&lt;30,"18-29",E1690&lt;45,"30-44",TRUE,"45+")</f>
        <v>30-44</v>
      </c>
      <c r="T1687" t="str" cm="1">
        <f t="array" ref="T1687">_xlfn.IFS(F1687&lt;=2,"0-2 Years",F1687&lt;=5,"3-5 Years",F1687&lt;=8,"6-8 Years",TRUE,"9-10 Years")</f>
        <v>0-2 Years</v>
      </c>
      <c r="U1687" t="str" cm="1">
        <f t="array" ref="U1687">_xlfn.IFS(P1687&gt;60,"High Risk",P1687&gt;30,"Medium Risk",TRUE,"Low Risk")</f>
        <v>High Risk</v>
      </c>
      <c r="V1687">
        <f t="shared" si="26"/>
        <v>6</v>
      </c>
    </row>
    <row r="1688" spans="1:22" hidden="1" x14ac:dyDescent="0.2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 s="2">
        <v>0</v>
      </c>
      <c r="H1688">
        <v>2</v>
      </c>
      <c r="I1688">
        <v>1</v>
      </c>
      <c r="J1688">
        <v>1</v>
      </c>
      <c r="K1688" s="1">
        <v>147758.51</v>
      </c>
      <c r="L1688">
        <v>0</v>
      </c>
      <c r="M1688">
        <v>23</v>
      </c>
      <c r="N1688">
        <v>1027</v>
      </c>
      <c r="O1688">
        <v>10</v>
      </c>
      <c r="P1688">
        <v>50</v>
      </c>
      <c r="Q1688">
        <v>0.43478260869565216</v>
      </c>
      <c r="R1688">
        <v>23621</v>
      </c>
      <c r="S1688" t="str" cm="1">
        <f t="array" ref="S1688">_xlfn.IFS(E1691&lt;30,"18-29",E1691&lt;45,"30-44",TRUE,"45+")</f>
        <v>30-44</v>
      </c>
      <c r="T1688" t="str" cm="1">
        <f t="array" ref="T1688">_xlfn.IFS(F1688&lt;=2,"0-2 Years",F1688&lt;=5,"3-5 Years",F1688&lt;=8,"6-8 Years",TRUE,"9-10 Years")</f>
        <v>3-5 Years</v>
      </c>
      <c r="U1688" t="str" cm="1">
        <f t="array" ref="U1688">_xlfn.IFS(P1688&gt;60,"High Risk",P1688&gt;30,"Medium Risk",TRUE,"Low Risk")</f>
        <v>Medium Risk</v>
      </c>
      <c r="V1688">
        <f t="shared" si="26"/>
        <v>3</v>
      </c>
    </row>
    <row r="1689" spans="1:22" hidden="1" x14ac:dyDescent="0.2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 s="2">
        <v>137204.76999999999</v>
      </c>
      <c r="H1689">
        <v>1</v>
      </c>
      <c r="I1689">
        <v>1</v>
      </c>
      <c r="J1689">
        <v>1</v>
      </c>
      <c r="K1689" s="1">
        <v>28865.59</v>
      </c>
      <c r="L1689">
        <v>0</v>
      </c>
      <c r="M1689">
        <v>18</v>
      </c>
      <c r="N1689">
        <v>377</v>
      </c>
      <c r="O1689">
        <v>8</v>
      </c>
      <c r="P1689">
        <v>7</v>
      </c>
      <c r="Q1689">
        <v>0.44444444444444442</v>
      </c>
      <c r="R1689">
        <v>6786</v>
      </c>
      <c r="S1689" t="str" cm="1">
        <f t="array" ref="S1689">_xlfn.IFS(E1692&lt;30,"18-29",E1692&lt;45,"30-44",TRUE,"45+")</f>
        <v>30-44</v>
      </c>
      <c r="T1689" t="str" cm="1">
        <f t="array" ref="T1689">_xlfn.IFS(F1689&lt;=2,"0-2 Years",F1689&lt;=5,"3-5 Years",F1689&lt;=8,"6-8 Years",TRUE,"9-10 Years")</f>
        <v>3-5 Years</v>
      </c>
      <c r="U1689" t="str" cm="1">
        <f t="array" ref="U1689">_xlfn.IFS(P1689&gt;60,"High Risk",P1689&gt;30,"Medium Risk",TRUE,"Low Risk")</f>
        <v>Low Risk</v>
      </c>
      <c r="V1689">
        <f t="shared" si="26"/>
        <v>2</v>
      </c>
    </row>
    <row r="1690" spans="1:22" hidden="1" x14ac:dyDescent="0.2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 s="2">
        <v>0</v>
      </c>
      <c r="H1690">
        <v>2</v>
      </c>
      <c r="I1690">
        <v>0</v>
      </c>
      <c r="J1690">
        <v>1</v>
      </c>
      <c r="K1690" s="1">
        <v>160607.06</v>
      </c>
      <c r="L1690">
        <v>0</v>
      </c>
      <c r="M1690">
        <v>28</v>
      </c>
      <c r="N1690">
        <v>4388</v>
      </c>
      <c r="O1690">
        <v>5</v>
      </c>
      <c r="P1690">
        <v>54</v>
      </c>
      <c r="Q1690">
        <v>0.17857142857142858</v>
      </c>
      <c r="R1690">
        <v>122864</v>
      </c>
      <c r="S1690" t="str" cm="1">
        <f t="array" ref="S1690">_xlfn.IFS(E1693&lt;30,"18-29",E1693&lt;45,"30-44",TRUE,"45+")</f>
        <v>30-44</v>
      </c>
      <c r="T1690" t="str" cm="1">
        <f t="array" ref="T1690">_xlfn.IFS(F1690&lt;=2,"0-2 Years",F1690&lt;=5,"3-5 Years",F1690&lt;=8,"6-8 Years",TRUE,"9-10 Years")</f>
        <v>0-2 Years</v>
      </c>
      <c r="U1690" t="str" cm="1">
        <f t="array" ref="U1690">_xlfn.IFS(P1690&gt;60,"High Risk",P1690&gt;30,"Medium Risk",TRUE,"Low Risk")</f>
        <v>Medium Risk</v>
      </c>
      <c r="V1690">
        <f t="shared" si="26"/>
        <v>4</v>
      </c>
    </row>
    <row r="1691" spans="1:22" x14ac:dyDescent="0.2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 s="2">
        <v>0</v>
      </c>
      <c r="H1691">
        <v>1</v>
      </c>
      <c r="I1691">
        <v>1</v>
      </c>
      <c r="J1691">
        <v>0</v>
      </c>
      <c r="K1691" s="1">
        <v>100015.79</v>
      </c>
      <c r="L1691">
        <v>1</v>
      </c>
      <c r="M1691">
        <v>1</v>
      </c>
      <c r="N1691">
        <v>3564</v>
      </c>
      <c r="O1691">
        <v>4</v>
      </c>
      <c r="P1691">
        <v>65</v>
      </c>
      <c r="Q1691">
        <v>1</v>
      </c>
      <c r="R1691">
        <v>3564</v>
      </c>
      <c r="S1691" t="str" cm="1">
        <f t="array" ref="S1691">_xlfn.IFS(E1694&lt;30,"18-29",E1694&lt;45,"30-44",TRUE,"45+")</f>
        <v>18-29</v>
      </c>
      <c r="T1691" t="str" cm="1">
        <f t="array" ref="T1691">_xlfn.IFS(F1691&lt;=2,"0-2 Years",F1691&lt;=5,"3-5 Years",F1691&lt;=8,"6-8 Years",TRUE,"9-10 Years")</f>
        <v>6-8 Years</v>
      </c>
      <c r="U1691" t="str" cm="1">
        <f t="array" ref="U1691">_xlfn.IFS(P1691&gt;60,"High Risk",P1691&gt;30,"Medium Risk",TRUE,"Low Risk")</f>
        <v>High Risk</v>
      </c>
      <c r="V1691">
        <f t="shared" si="26"/>
        <v>8</v>
      </c>
    </row>
    <row r="1692" spans="1:22" hidden="1" x14ac:dyDescent="0.2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 s="2">
        <v>54098.18</v>
      </c>
      <c r="H1692">
        <v>2</v>
      </c>
      <c r="I1692">
        <v>0</v>
      </c>
      <c r="J1692">
        <v>1</v>
      </c>
      <c r="K1692" s="1">
        <v>54478.52</v>
      </c>
      <c r="L1692">
        <v>0</v>
      </c>
      <c r="M1692">
        <v>7</v>
      </c>
      <c r="N1692">
        <v>1863</v>
      </c>
      <c r="O1692">
        <v>1</v>
      </c>
      <c r="P1692">
        <v>130</v>
      </c>
      <c r="Q1692">
        <v>0.14285714285714285</v>
      </c>
      <c r="R1692">
        <v>13041</v>
      </c>
      <c r="S1692" t="str" cm="1">
        <f t="array" ref="S1692">_xlfn.IFS(E1695&lt;30,"18-29",E1695&lt;45,"30-44",TRUE,"45+")</f>
        <v>30-44</v>
      </c>
      <c r="T1692" t="str" cm="1">
        <f t="array" ref="T1692">_xlfn.IFS(F1692&lt;=2,"0-2 Years",F1692&lt;=5,"3-5 Years",F1692&lt;=8,"6-8 Years",TRUE,"9-10 Years")</f>
        <v>3-5 Years</v>
      </c>
      <c r="U1692" t="str" cm="1">
        <f t="array" ref="U1692">_xlfn.IFS(P1692&gt;60,"High Risk",P1692&gt;30,"Medium Risk",TRUE,"Low Risk")</f>
        <v>High Risk</v>
      </c>
      <c r="V1692">
        <f t="shared" si="26"/>
        <v>0</v>
      </c>
    </row>
    <row r="1693" spans="1:22" hidden="1" x14ac:dyDescent="0.2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 s="2">
        <v>0</v>
      </c>
      <c r="H1693">
        <v>1</v>
      </c>
      <c r="I1693">
        <v>1</v>
      </c>
      <c r="J1693">
        <v>1</v>
      </c>
      <c r="K1693" s="1">
        <v>141677.32999999999</v>
      </c>
      <c r="L1693">
        <v>0</v>
      </c>
      <c r="M1693">
        <v>7</v>
      </c>
      <c r="N1693">
        <v>3864</v>
      </c>
      <c r="O1693">
        <v>8</v>
      </c>
      <c r="P1693">
        <v>11</v>
      </c>
      <c r="Q1693">
        <v>1</v>
      </c>
      <c r="R1693">
        <v>27048</v>
      </c>
      <c r="S1693" t="str" cm="1">
        <f t="array" ref="S1693">_xlfn.IFS(E1696&lt;30,"18-29",E1696&lt;45,"30-44",TRUE,"45+")</f>
        <v>30-44</v>
      </c>
      <c r="T1693" t="str" cm="1">
        <f t="array" ref="T1693">_xlfn.IFS(F1693&lt;=2,"0-2 Years",F1693&lt;=5,"3-5 Years",F1693&lt;=8,"6-8 Years",TRUE,"9-10 Years")</f>
        <v>6-8 Years</v>
      </c>
      <c r="U1693" t="str" cm="1">
        <f t="array" ref="U1693">_xlfn.IFS(P1693&gt;60,"High Risk",P1693&gt;30,"Medium Risk",TRUE,"Low Risk")</f>
        <v>Low Risk</v>
      </c>
      <c r="V1693">
        <f t="shared" si="26"/>
        <v>5</v>
      </c>
    </row>
    <row r="1694" spans="1:22" hidden="1" x14ac:dyDescent="0.2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 s="2">
        <v>113758.48</v>
      </c>
      <c r="H1694">
        <v>2</v>
      </c>
      <c r="I1694">
        <v>0</v>
      </c>
      <c r="J1694">
        <v>0</v>
      </c>
      <c r="K1694" s="1">
        <v>84077.6</v>
      </c>
      <c r="L1694">
        <v>0</v>
      </c>
      <c r="M1694">
        <v>12</v>
      </c>
      <c r="N1694">
        <v>388</v>
      </c>
      <c r="O1694">
        <v>9</v>
      </c>
      <c r="P1694">
        <v>151</v>
      </c>
      <c r="Q1694">
        <v>0.75</v>
      </c>
      <c r="R1694">
        <v>4656</v>
      </c>
      <c r="S1694" t="str" cm="1">
        <f t="array" ref="S1694">_xlfn.IFS(E1697&lt;30,"18-29",E1697&lt;45,"30-44",TRUE,"45+")</f>
        <v>30-44</v>
      </c>
      <c r="T1694" t="str" cm="1">
        <f t="array" ref="T1694">_xlfn.IFS(F1694&lt;=2,"0-2 Years",F1694&lt;=5,"3-5 Years",F1694&lt;=8,"6-8 Years",TRUE,"9-10 Years")</f>
        <v>6-8 Years</v>
      </c>
      <c r="U1694" t="str" cm="1">
        <f t="array" ref="U1694">_xlfn.IFS(P1694&gt;60,"High Risk",P1694&gt;30,"Medium Risk",TRUE,"Low Risk")</f>
        <v>High Risk</v>
      </c>
      <c r="V1694">
        <f t="shared" si="26"/>
        <v>3</v>
      </c>
    </row>
    <row r="1695" spans="1:22" hidden="1" x14ac:dyDescent="0.2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 s="2">
        <v>0</v>
      </c>
      <c r="H1695">
        <v>1</v>
      </c>
      <c r="I1695">
        <v>0</v>
      </c>
      <c r="J1695">
        <v>1</v>
      </c>
      <c r="K1695" s="1">
        <v>106981.03</v>
      </c>
      <c r="L1695">
        <v>0</v>
      </c>
      <c r="M1695">
        <v>2</v>
      </c>
      <c r="N1695">
        <v>1296</v>
      </c>
      <c r="O1695">
        <v>5</v>
      </c>
      <c r="P1695">
        <v>35</v>
      </c>
      <c r="Q1695">
        <v>1</v>
      </c>
      <c r="R1695">
        <v>2592</v>
      </c>
      <c r="S1695" t="str" cm="1">
        <f t="array" ref="S1695">_xlfn.IFS(E1698&lt;30,"18-29",E1698&lt;45,"30-44",TRUE,"45+")</f>
        <v>30-44</v>
      </c>
      <c r="T1695" t="str" cm="1">
        <f t="array" ref="T1695">_xlfn.IFS(F1695&lt;=2,"0-2 Years",F1695&lt;=5,"3-5 Years",F1695&lt;=8,"6-8 Years",TRUE,"9-10 Years")</f>
        <v>6-8 Years</v>
      </c>
      <c r="U1695" t="str" cm="1">
        <f t="array" ref="U1695">_xlfn.IFS(P1695&gt;60,"High Risk",P1695&gt;30,"Medium Risk",TRUE,"Low Risk")</f>
        <v>Medium Risk</v>
      </c>
      <c r="V1695">
        <f t="shared" si="26"/>
        <v>5</v>
      </c>
    </row>
    <row r="1696" spans="1:22" hidden="1" x14ac:dyDescent="0.2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 s="2">
        <v>118636.92</v>
      </c>
      <c r="H1696">
        <v>1</v>
      </c>
      <c r="I1696">
        <v>1</v>
      </c>
      <c r="J1696">
        <v>1</v>
      </c>
      <c r="K1696" s="1">
        <v>73551.44</v>
      </c>
      <c r="L1696">
        <v>0</v>
      </c>
      <c r="M1696">
        <v>28</v>
      </c>
      <c r="N1696">
        <v>342</v>
      </c>
      <c r="O1696">
        <v>0</v>
      </c>
      <c r="P1696">
        <v>13</v>
      </c>
      <c r="Q1696">
        <v>0</v>
      </c>
      <c r="R1696">
        <v>9576</v>
      </c>
      <c r="S1696" t="str" cm="1">
        <f t="array" ref="S1696">_xlfn.IFS(E1699&lt;30,"18-29",E1699&lt;45,"30-44",TRUE,"45+")</f>
        <v>30-44</v>
      </c>
      <c r="T1696" t="str" cm="1">
        <f t="array" ref="T1696">_xlfn.IFS(F1696&lt;=2,"0-2 Years",F1696&lt;=5,"3-5 Years",F1696&lt;=8,"6-8 Years",TRUE,"9-10 Years")</f>
        <v>9-10 Years</v>
      </c>
      <c r="U1696" t="str" cm="1">
        <f t="array" ref="U1696">_xlfn.IFS(P1696&gt;60,"High Risk",P1696&gt;30,"Medium Risk",TRUE,"Low Risk")</f>
        <v>Low Risk</v>
      </c>
      <c r="V1696">
        <f t="shared" si="26"/>
        <v>2</v>
      </c>
    </row>
    <row r="1697" spans="1:22" x14ac:dyDescent="0.2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 s="2">
        <v>0</v>
      </c>
      <c r="H1697">
        <v>2</v>
      </c>
      <c r="I1697">
        <v>0</v>
      </c>
      <c r="J1697">
        <v>0</v>
      </c>
      <c r="K1697" s="1">
        <v>115842.1</v>
      </c>
      <c r="L1697">
        <v>0</v>
      </c>
      <c r="M1697">
        <v>14</v>
      </c>
      <c r="N1697">
        <v>599</v>
      </c>
      <c r="O1697">
        <v>3</v>
      </c>
      <c r="P1697">
        <v>59</v>
      </c>
      <c r="Q1697">
        <v>0.21428571428571427</v>
      </c>
      <c r="R1697">
        <v>8386</v>
      </c>
      <c r="S1697" t="str" cm="1">
        <f t="array" ref="S1697">_xlfn.IFS(E1700&lt;30,"18-29",E1700&lt;45,"30-44",TRUE,"45+")</f>
        <v>45+</v>
      </c>
      <c r="T1697" t="str" cm="1">
        <f t="array" ref="T1697">_xlfn.IFS(F1697&lt;=2,"0-2 Years",F1697&lt;=5,"3-5 Years",F1697&lt;=8,"6-8 Years",TRUE,"9-10 Years")</f>
        <v>6-8 Years</v>
      </c>
      <c r="U1697" t="str" cm="1">
        <f t="array" ref="U1697">_xlfn.IFS(P1697&gt;60,"High Risk",P1697&gt;30,"Medium Risk",TRUE,"Low Risk")</f>
        <v>Medium Risk</v>
      </c>
      <c r="V1697">
        <f t="shared" si="26"/>
        <v>6</v>
      </c>
    </row>
    <row r="1698" spans="1:22" hidden="1" x14ac:dyDescent="0.2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 s="2">
        <v>95488.82</v>
      </c>
      <c r="H1698">
        <v>2</v>
      </c>
      <c r="I1698">
        <v>0</v>
      </c>
      <c r="J1698">
        <v>0</v>
      </c>
      <c r="K1698" s="1">
        <v>107013.59</v>
      </c>
      <c r="L1698">
        <v>0</v>
      </c>
      <c r="M1698">
        <v>10</v>
      </c>
      <c r="N1698">
        <v>4247</v>
      </c>
      <c r="O1698">
        <v>2</v>
      </c>
      <c r="P1698">
        <v>95</v>
      </c>
      <c r="Q1698">
        <v>0.2</v>
      </c>
      <c r="R1698">
        <v>42470</v>
      </c>
      <c r="S1698" t="str" cm="1">
        <f t="array" ref="S1698">_xlfn.IFS(E1701&lt;30,"18-29",E1701&lt;45,"30-44",TRUE,"45+")</f>
        <v>30-44</v>
      </c>
      <c r="T1698" t="str" cm="1">
        <f t="array" ref="T1698">_xlfn.IFS(F1698&lt;=2,"0-2 Years",F1698&lt;=5,"3-5 Years",F1698&lt;=8,"6-8 Years",TRUE,"9-10 Years")</f>
        <v>6-8 Years</v>
      </c>
      <c r="U1698" t="str" cm="1">
        <f t="array" ref="U1698">_xlfn.IFS(P1698&gt;60,"High Risk",P1698&gt;30,"Medium Risk",TRUE,"Low Risk")</f>
        <v>High Risk</v>
      </c>
      <c r="V1698">
        <f t="shared" si="26"/>
        <v>3</v>
      </c>
    </row>
    <row r="1699" spans="1:22" hidden="1" x14ac:dyDescent="0.2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 s="2">
        <v>110829.52</v>
      </c>
      <c r="H1699">
        <v>2</v>
      </c>
      <c r="I1699">
        <v>0</v>
      </c>
      <c r="J1699">
        <v>0</v>
      </c>
      <c r="K1699" s="1">
        <v>24938.84</v>
      </c>
      <c r="L1699">
        <v>0</v>
      </c>
      <c r="M1699">
        <v>29</v>
      </c>
      <c r="N1699">
        <v>4923</v>
      </c>
      <c r="O1699">
        <v>2</v>
      </c>
      <c r="P1699">
        <v>104</v>
      </c>
      <c r="Q1699">
        <v>6.8965517241379309E-2</v>
      </c>
      <c r="R1699">
        <v>142767</v>
      </c>
      <c r="S1699" t="str" cm="1">
        <f t="array" ref="S1699">_xlfn.IFS(E1702&lt;30,"18-29",E1702&lt;45,"30-44",TRUE,"45+")</f>
        <v>30-44</v>
      </c>
      <c r="T1699" t="str" cm="1">
        <f t="array" ref="T1699">_xlfn.IFS(F1699&lt;=2,"0-2 Years",F1699&lt;=5,"3-5 Years",F1699&lt;=8,"6-8 Years",TRUE,"9-10 Years")</f>
        <v>6-8 Years</v>
      </c>
      <c r="U1699" t="str" cm="1">
        <f t="array" ref="U1699">_xlfn.IFS(P1699&gt;60,"High Risk",P1699&gt;30,"Medium Risk",TRUE,"Low Risk")</f>
        <v>High Risk</v>
      </c>
      <c r="V1699">
        <f t="shared" si="26"/>
        <v>3</v>
      </c>
    </row>
    <row r="1700" spans="1:22" hidden="1" x14ac:dyDescent="0.2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 s="2">
        <v>144244.59</v>
      </c>
      <c r="H1700">
        <v>2</v>
      </c>
      <c r="I1700">
        <v>1</v>
      </c>
      <c r="J1700">
        <v>0</v>
      </c>
      <c r="K1700" s="1">
        <v>51113.14</v>
      </c>
      <c r="L1700">
        <v>0</v>
      </c>
      <c r="M1700">
        <v>29</v>
      </c>
      <c r="N1700">
        <v>3123</v>
      </c>
      <c r="O1700">
        <v>8</v>
      </c>
      <c r="P1700">
        <v>161</v>
      </c>
      <c r="Q1700">
        <v>0.27586206896551724</v>
      </c>
      <c r="R1700">
        <v>90567</v>
      </c>
      <c r="S1700" t="str" cm="1">
        <f t="array" ref="S1700">_xlfn.IFS(E1703&lt;30,"18-29",E1703&lt;45,"30-44",TRUE,"45+")</f>
        <v>45+</v>
      </c>
      <c r="T1700" t="str" cm="1">
        <f t="array" ref="T1700">_xlfn.IFS(F1700&lt;=2,"0-2 Years",F1700&lt;=5,"3-5 Years",F1700&lt;=8,"6-8 Years",TRUE,"9-10 Years")</f>
        <v>6-8 Years</v>
      </c>
      <c r="U1700" t="str" cm="1">
        <f t="array" ref="U1700">_xlfn.IFS(P1700&gt;60,"High Risk",P1700&gt;30,"Medium Risk",TRUE,"Low Risk")</f>
        <v>High Risk</v>
      </c>
      <c r="V1700">
        <f t="shared" si="26"/>
        <v>4</v>
      </c>
    </row>
    <row r="1701" spans="1:22" hidden="1" x14ac:dyDescent="0.2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 s="2">
        <v>122021.92</v>
      </c>
      <c r="H1701">
        <v>2</v>
      </c>
      <c r="I1701">
        <v>1</v>
      </c>
      <c r="J1701">
        <v>0</v>
      </c>
      <c r="K1701" s="1">
        <v>33828.639999999999</v>
      </c>
      <c r="L1701">
        <v>0</v>
      </c>
      <c r="M1701">
        <v>26</v>
      </c>
      <c r="N1701">
        <v>2929</v>
      </c>
      <c r="O1701">
        <v>9</v>
      </c>
      <c r="P1701">
        <v>79</v>
      </c>
      <c r="Q1701">
        <v>0.34615384615384615</v>
      </c>
      <c r="R1701">
        <v>76154</v>
      </c>
      <c r="S1701" t="str" cm="1">
        <f t="array" ref="S1701">_xlfn.IFS(E1704&lt;30,"18-29",E1704&lt;45,"30-44",TRUE,"45+")</f>
        <v>18-29</v>
      </c>
      <c r="T1701" t="str" cm="1">
        <f t="array" ref="T1701">_xlfn.IFS(F1701&lt;=2,"0-2 Years",F1701&lt;=5,"3-5 Years",F1701&lt;=8,"6-8 Years",TRUE,"9-10 Years")</f>
        <v>6-8 Years</v>
      </c>
      <c r="U1701" t="str" cm="1">
        <f t="array" ref="U1701">_xlfn.IFS(P1701&gt;60,"High Risk",P1701&gt;30,"Medium Risk",TRUE,"Low Risk")</f>
        <v>High Risk</v>
      </c>
      <c r="V1701">
        <f t="shared" si="26"/>
        <v>3</v>
      </c>
    </row>
    <row r="1702" spans="1:22" x14ac:dyDescent="0.2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 s="2">
        <v>0</v>
      </c>
      <c r="H1702">
        <v>2</v>
      </c>
      <c r="I1702">
        <v>1</v>
      </c>
      <c r="J1702">
        <v>0</v>
      </c>
      <c r="K1702" s="1">
        <v>128875.86</v>
      </c>
      <c r="L1702">
        <v>0</v>
      </c>
      <c r="M1702">
        <v>21</v>
      </c>
      <c r="N1702">
        <v>4028</v>
      </c>
      <c r="O1702">
        <v>5</v>
      </c>
      <c r="P1702">
        <v>17</v>
      </c>
      <c r="Q1702">
        <v>0.23809523809523808</v>
      </c>
      <c r="R1702">
        <v>84588</v>
      </c>
      <c r="S1702" t="str" cm="1">
        <f t="array" ref="S1702">_xlfn.IFS(E1705&lt;30,"18-29",E1705&lt;45,"30-44",TRUE,"45+")</f>
        <v>30-44</v>
      </c>
      <c r="T1702" t="str" cm="1">
        <f t="array" ref="T1702">_xlfn.IFS(F1702&lt;=2,"0-2 Years",F1702&lt;=5,"3-5 Years",F1702&lt;=8,"6-8 Years",TRUE,"9-10 Years")</f>
        <v>6-8 Years</v>
      </c>
      <c r="U1702" t="str" cm="1">
        <f t="array" ref="U1702">_xlfn.IFS(P1702&gt;60,"High Risk",P1702&gt;30,"Medium Risk",TRUE,"Low Risk")</f>
        <v>Low Risk</v>
      </c>
      <c r="V1702">
        <f t="shared" si="26"/>
        <v>6</v>
      </c>
    </row>
    <row r="1703" spans="1:22" hidden="1" x14ac:dyDescent="0.2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 s="2">
        <v>0</v>
      </c>
      <c r="H1703">
        <v>4</v>
      </c>
      <c r="I1703">
        <v>1</v>
      </c>
      <c r="J1703">
        <v>1</v>
      </c>
      <c r="K1703" s="1">
        <v>194700.81</v>
      </c>
      <c r="L1703">
        <v>1</v>
      </c>
      <c r="M1703">
        <v>20</v>
      </c>
      <c r="N1703">
        <v>1474</v>
      </c>
      <c r="O1703">
        <v>9</v>
      </c>
      <c r="P1703">
        <v>174</v>
      </c>
      <c r="Q1703">
        <v>0.45</v>
      </c>
      <c r="R1703">
        <v>29480</v>
      </c>
      <c r="S1703" t="str" cm="1">
        <f t="array" ref="S1703">_xlfn.IFS(E1706&lt;30,"18-29",E1706&lt;45,"30-44",TRUE,"45+")</f>
        <v>18-29</v>
      </c>
      <c r="T1703" t="str" cm="1">
        <f t="array" ref="T1703">_xlfn.IFS(F1703&lt;=2,"0-2 Years",F1703&lt;=5,"3-5 Years",F1703&lt;=8,"6-8 Years",TRUE,"9-10 Years")</f>
        <v>9-10 Years</v>
      </c>
      <c r="U1703" t="str" cm="1">
        <f t="array" ref="U1703">_xlfn.IFS(P1703&gt;60,"High Risk",P1703&gt;30,"Medium Risk",TRUE,"Low Risk")</f>
        <v>High Risk</v>
      </c>
      <c r="V1703">
        <f t="shared" si="26"/>
        <v>4</v>
      </c>
    </row>
    <row r="1704" spans="1:22" x14ac:dyDescent="0.2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 s="2">
        <v>0</v>
      </c>
      <c r="H1704">
        <v>2</v>
      </c>
      <c r="I1704">
        <v>1</v>
      </c>
      <c r="J1704">
        <v>0</v>
      </c>
      <c r="K1704" s="1">
        <v>158974.45000000001</v>
      </c>
      <c r="L1704">
        <v>0</v>
      </c>
      <c r="M1704">
        <v>30</v>
      </c>
      <c r="N1704">
        <v>463</v>
      </c>
      <c r="O1704">
        <v>1</v>
      </c>
      <c r="P1704">
        <v>177</v>
      </c>
      <c r="Q1704">
        <v>3.3333333333333333E-2</v>
      </c>
      <c r="R1704">
        <v>13890</v>
      </c>
      <c r="S1704" t="str" cm="1">
        <f t="array" ref="S1704">_xlfn.IFS(E1707&lt;30,"18-29",E1707&lt;45,"30-44",TRUE,"45+")</f>
        <v>30-44</v>
      </c>
      <c r="T1704" t="str" cm="1">
        <f t="array" ref="T1704">_xlfn.IFS(F1704&lt;=2,"0-2 Years",F1704&lt;=5,"3-5 Years",F1704&lt;=8,"6-8 Years",TRUE,"9-10 Years")</f>
        <v>3-5 Years</v>
      </c>
      <c r="U1704" t="str" cm="1">
        <f t="array" ref="U1704">_xlfn.IFS(P1704&gt;60,"High Risk",P1704&gt;30,"Medium Risk",TRUE,"Low Risk")</f>
        <v>High Risk</v>
      </c>
      <c r="V1704">
        <f t="shared" si="26"/>
        <v>6</v>
      </c>
    </row>
    <row r="1705" spans="1:22" x14ac:dyDescent="0.2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 s="2">
        <v>85839.62</v>
      </c>
      <c r="H1705">
        <v>1</v>
      </c>
      <c r="I1705">
        <v>1</v>
      </c>
      <c r="J1705">
        <v>0</v>
      </c>
      <c r="K1705" s="1">
        <v>198182.73</v>
      </c>
      <c r="L1705">
        <v>0</v>
      </c>
      <c r="M1705">
        <v>1</v>
      </c>
      <c r="N1705">
        <v>771</v>
      </c>
      <c r="O1705">
        <v>9</v>
      </c>
      <c r="P1705">
        <v>11</v>
      </c>
      <c r="Q1705">
        <v>1</v>
      </c>
      <c r="R1705">
        <v>771</v>
      </c>
      <c r="S1705" t="str" cm="1">
        <f t="array" ref="S1705">_xlfn.IFS(E1708&lt;30,"18-29",E1708&lt;45,"30-44",TRUE,"45+")</f>
        <v>30-44</v>
      </c>
      <c r="T1705" t="str" cm="1">
        <f t="array" ref="T1705">_xlfn.IFS(F1705&lt;=2,"0-2 Years",F1705&lt;=5,"3-5 Years",F1705&lt;=8,"6-8 Years",TRUE,"9-10 Years")</f>
        <v>0-2 Years</v>
      </c>
      <c r="U1705" t="str" cm="1">
        <f t="array" ref="U1705">_xlfn.IFS(P1705&gt;60,"High Risk",P1705&gt;30,"Medium Risk",TRUE,"Low Risk")</f>
        <v>Low Risk</v>
      </c>
      <c r="V1705">
        <f t="shared" si="26"/>
        <v>6</v>
      </c>
    </row>
    <row r="1706" spans="1:22" hidden="1" x14ac:dyDescent="0.2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 s="2">
        <v>96974.97</v>
      </c>
      <c r="H1706">
        <v>1</v>
      </c>
      <c r="I1706">
        <v>0</v>
      </c>
      <c r="J1706">
        <v>1</v>
      </c>
      <c r="K1706" s="1">
        <v>141404.07</v>
      </c>
      <c r="L1706">
        <v>0</v>
      </c>
      <c r="M1706">
        <v>28</v>
      </c>
      <c r="N1706">
        <v>765</v>
      </c>
      <c r="O1706">
        <v>6</v>
      </c>
      <c r="P1706">
        <v>82</v>
      </c>
      <c r="Q1706">
        <v>0.21428571428571427</v>
      </c>
      <c r="R1706">
        <v>21420</v>
      </c>
      <c r="S1706" t="str" cm="1">
        <f t="array" ref="S1706">_xlfn.IFS(E1709&lt;30,"18-29",E1709&lt;45,"30-44",TRUE,"45+")</f>
        <v>30-44</v>
      </c>
      <c r="T1706" t="str" cm="1">
        <f t="array" ref="T1706">_xlfn.IFS(F1706&lt;=2,"0-2 Years",F1706&lt;=5,"3-5 Years",F1706&lt;=8,"6-8 Years",TRUE,"9-10 Years")</f>
        <v>3-5 Years</v>
      </c>
      <c r="U1706" t="str" cm="1">
        <f t="array" ref="U1706">_xlfn.IFS(P1706&gt;60,"High Risk",P1706&gt;30,"Medium Risk",TRUE,"Low Risk")</f>
        <v>High Risk</v>
      </c>
      <c r="V1706">
        <f t="shared" si="26"/>
        <v>2</v>
      </c>
    </row>
    <row r="1707" spans="1:22" hidden="1" x14ac:dyDescent="0.2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 s="2">
        <v>148172.44</v>
      </c>
      <c r="H1707">
        <v>1</v>
      </c>
      <c r="I1707">
        <v>1</v>
      </c>
      <c r="J1707">
        <v>1</v>
      </c>
      <c r="K1707" s="1">
        <v>4175.68</v>
      </c>
      <c r="L1707">
        <v>0</v>
      </c>
      <c r="M1707">
        <v>29</v>
      </c>
      <c r="N1707">
        <v>3601</v>
      </c>
      <c r="O1707">
        <v>1</v>
      </c>
      <c r="P1707">
        <v>85</v>
      </c>
      <c r="Q1707">
        <v>3.4482758620689655E-2</v>
      </c>
      <c r="R1707">
        <v>104429</v>
      </c>
      <c r="S1707" t="str" cm="1">
        <f t="array" ref="S1707">_xlfn.IFS(E1710&lt;30,"18-29",E1710&lt;45,"30-44",TRUE,"45+")</f>
        <v>45+</v>
      </c>
      <c r="T1707" t="str" cm="1">
        <f t="array" ref="T1707">_xlfn.IFS(F1707&lt;=2,"0-2 Years",F1707&lt;=5,"3-5 Years",F1707&lt;=8,"6-8 Years",TRUE,"9-10 Years")</f>
        <v>3-5 Years</v>
      </c>
      <c r="U1707" t="str" cm="1">
        <f t="array" ref="U1707">_xlfn.IFS(P1707&gt;60,"High Risk",P1707&gt;30,"Medium Risk",TRUE,"Low Risk")</f>
        <v>High Risk</v>
      </c>
      <c r="V1707">
        <f t="shared" si="26"/>
        <v>2</v>
      </c>
    </row>
    <row r="1708" spans="1:22" x14ac:dyDescent="0.2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 s="2">
        <v>0</v>
      </c>
      <c r="H1708">
        <v>1</v>
      </c>
      <c r="I1708">
        <v>1</v>
      </c>
      <c r="J1708">
        <v>0</v>
      </c>
      <c r="K1708" s="1">
        <v>126876.47</v>
      </c>
      <c r="L1708">
        <v>0</v>
      </c>
      <c r="M1708">
        <v>9</v>
      </c>
      <c r="N1708">
        <v>836</v>
      </c>
      <c r="O1708">
        <v>6</v>
      </c>
      <c r="P1708">
        <v>104</v>
      </c>
      <c r="Q1708">
        <v>0.66666666666666663</v>
      </c>
      <c r="R1708">
        <v>7524</v>
      </c>
      <c r="S1708" t="str" cm="1">
        <f t="array" ref="S1708">_xlfn.IFS(E1711&lt;30,"18-29",E1711&lt;45,"30-44",TRUE,"45+")</f>
        <v>30-44</v>
      </c>
      <c r="T1708" t="str" cm="1">
        <f t="array" ref="T1708">_xlfn.IFS(F1708&lt;=2,"0-2 Years",F1708&lt;=5,"3-5 Years",F1708&lt;=8,"6-8 Years",TRUE,"9-10 Years")</f>
        <v>0-2 Years</v>
      </c>
      <c r="U1708" t="str" cm="1">
        <f t="array" ref="U1708">_xlfn.IFS(P1708&gt;60,"High Risk",P1708&gt;30,"Medium Risk",TRUE,"Low Risk")</f>
        <v>High Risk</v>
      </c>
      <c r="V1708">
        <f t="shared" si="26"/>
        <v>9</v>
      </c>
    </row>
    <row r="1709" spans="1:22" x14ac:dyDescent="0.2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 s="2">
        <v>0</v>
      </c>
      <c r="H1709">
        <v>2</v>
      </c>
      <c r="I1709">
        <v>1</v>
      </c>
      <c r="J1709">
        <v>0</v>
      </c>
      <c r="K1709" s="1">
        <v>41052.82</v>
      </c>
      <c r="L1709">
        <v>0</v>
      </c>
      <c r="M1709">
        <v>22</v>
      </c>
      <c r="N1709">
        <v>4717</v>
      </c>
      <c r="O1709">
        <v>10</v>
      </c>
      <c r="P1709">
        <v>6</v>
      </c>
      <c r="Q1709">
        <v>0.45454545454545453</v>
      </c>
      <c r="R1709">
        <v>103774</v>
      </c>
      <c r="S1709" t="str" cm="1">
        <f t="array" ref="S1709">_xlfn.IFS(E1712&lt;30,"18-29",E1712&lt;45,"30-44",TRUE,"45+")</f>
        <v>18-29</v>
      </c>
      <c r="T1709" t="str" cm="1">
        <f t="array" ref="T1709">_xlfn.IFS(F1709&lt;=2,"0-2 Years",F1709&lt;=5,"3-5 Years",F1709&lt;=8,"6-8 Years",TRUE,"9-10 Years")</f>
        <v>3-5 Years</v>
      </c>
      <c r="U1709" t="str" cm="1">
        <f t="array" ref="U1709">_xlfn.IFS(P1709&gt;60,"High Risk",P1709&gt;30,"Medium Risk",TRUE,"Low Risk")</f>
        <v>Low Risk</v>
      </c>
      <c r="V1709">
        <f t="shared" si="26"/>
        <v>6</v>
      </c>
    </row>
    <row r="1710" spans="1:22" x14ac:dyDescent="0.2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 s="2">
        <v>0</v>
      </c>
      <c r="H1710">
        <v>1</v>
      </c>
      <c r="I1710">
        <v>0</v>
      </c>
      <c r="J1710">
        <v>0</v>
      </c>
      <c r="K1710" s="1">
        <v>105760.01</v>
      </c>
      <c r="L1710">
        <v>0</v>
      </c>
      <c r="M1710">
        <v>14</v>
      </c>
      <c r="N1710">
        <v>2920</v>
      </c>
      <c r="O1710">
        <v>5</v>
      </c>
      <c r="P1710">
        <v>45</v>
      </c>
      <c r="Q1710">
        <v>0.35714285714285715</v>
      </c>
      <c r="R1710">
        <v>40880</v>
      </c>
      <c r="S1710" t="str" cm="1">
        <f t="array" ref="S1710">_xlfn.IFS(E1713&lt;30,"18-29",E1713&lt;45,"30-44",TRUE,"45+")</f>
        <v>30-44</v>
      </c>
      <c r="T1710" t="str" cm="1">
        <f t="array" ref="T1710">_xlfn.IFS(F1710&lt;=2,"0-2 Years",F1710&lt;=5,"3-5 Years",F1710&lt;=8,"6-8 Years",TRUE,"9-10 Years")</f>
        <v>0-2 Years</v>
      </c>
      <c r="U1710" t="str" cm="1">
        <f t="array" ref="U1710">_xlfn.IFS(P1710&gt;60,"High Risk",P1710&gt;30,"Medium Risk",TRUE,"Low Risk")</f>
        <v>Medium Risk</v>
      </c>
      <c r="V1710">
        <f t="shared" si="26"/>
        <v>10</v>
      </c>
    </row>
    <row r="1711" spans="1:22" hidden="1" x14ac:dyDescent="0.2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 s="2">
        <v>0</v>
      </c>
      <c r="H1711">
        <v>2</v>
      </c>
      <c r="I1711">
        <v>0</v>
      </c>
      <c r="J1711">
        <v>1</v>
      </c>
      <c r="K1711" s="1">
        <v>27937.119999999999</v>
      </c>
      <c r="L1711">
        <v>0</v>
      </c>
      <c r="M1711">
        <v>9</v>
      </c>
      <c r="N1711">
        <v>1483</v>
      </c>
      <c r="O1711">
        <v>5</v>
      </c>
      <c r="P1711">
        <v>45</v>
      </c>
      <c r="Q1711">
        <v>0.55555555555555558</v>
      </c>
      <c r="R1711">
        <v>13347</v>
      </c>
      <c r="S1711" t="str" cm="1">
        <f t="array" ref="S1711">_xlfn.IFS(E1714&lt;30,"18-29",E1714&lt;45,"30-44",TRUE,"45+")</f>
        <v>45+</v>
      </c>
      <c r="T1711" t="str" cm="1">
        <f t="array" ref="T1711">_xlfn.IFS(F1711&lt;=2,"0-2 Years",F1711&lt;=5,"3-5 Years",F1711&lt;=8,"6-8 Years",TRUE,"9-10 Years")</f>
        <v>0-2 Years</v>
      </c>
      <c r="U1711" t="str" cm="1">
        <f t="array" ref="U1711">_xlfn.IFS(P1711&gt;60,"High Risk",P1711&gt;30,"Medium Risk",TRUE,"Low Risk")</f>
        <v>Medium Risk</v>
      </c>
      <c r="V1711">
        <f t="shared" si="26"/>
        <v>4</v>
      </c>
    </row>
    <row r="1712" spans="1:22" hidden="1" x14ac:dyDescent="0.2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 s="2">
        <v>134766.85</v>
      </c>
      <c r="H1712">
        <v>1</v>
      </c>
      <c r="I1712">
        <v>1</v>
      </c>
      <c r="J1712">
        <v>0</v>
      </c>
      <c r="K1712" s="1">
        <v>79355.87</v>
      </c>
      <c r="L1712">
        <v>0</v>
      </c>
      <c r="M1712">
        <v>16</v>
      </c>
      <c r="N1712">
        <v>4753</v>
      </c>
      <c r="O1712">
        <v>1</v>
      </c>
      <c r="P1712">
        <v>39</v>
      </c>
      <c r="Q1712">
        <v>6.25E-2</v>
      </c>
      <c r="R1712">
        <v>76048</v>
      </c>
      <c r="S1712" t="str" cm="1">
        <f t="array" ref="S1712">_xlfn.IFS(E1715&lt;30,"18-29",E1715&lt;45,"30-44",TRUE,"45+")</f>
        <v>30-44</v>
      </c>
      <c r="T1712" t="str" cm="1">
        <f t="array" ref="T1712">_xlfn.IFS(F1712&lt;=2,"0-2 Years",F1712&lt;=5,"3-5 Years",F1712&lt;=8,"6-8 Years",TRUE,"9-10 Years")</f>
        <v>6-8 Years</v>
      </c>
      <c r="U1712" t="str" cm="1">
        <f t="array" ref="U1712">_xlfn.IFS(P1712&gt;60,"High Risk",P1712&gt;30,"Medium Risk",TRUE,"Low Risk")</f>
        <v>Medium Risk</v>
      </c>
      <c r="V1712">
        <f t="shared" si="26"/>
        <v>5</v>
      </c>
    </row>
    <row r="1713" spans="1:22" hidden="1" x14ac:dyDescent="0.2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 s="2">
        <v>123210.56</v>
      </c>
      <c r="H1713">
        <v>2</v>
      </c>
      <c r="I1713">
        <v>1</v>
      </c>
      <c r="J1713">
        <v>1</v>
      </c>
      <c r="K1713" s="1">
        <v>102180.27</v>
      </c>
      <c r="L1713">
        <v>0</v>
      </c>
      <c r="M1713">
        <v>8</v>
      </c>
      <c r="N1713">
        <v>929</v>
      </c>
      <c r="O1713">
        <v>0</v>
      </c>
      <c r="P1713">
        <v>122</v>
      </c>
      <c r="Q1713">
        <v>0</v>
      </c>
      <c r="R1713">
        <v>7432</v>
      </c>
      <c r="S1713" t="str" cm="1">
        <f t="array" ref="S1713">_xlfn.IFS(E1716&lt;30,"18-29",E1716&lt;45,"30-44",TRUE,"45+")</f>
        <v>45+</v>
      </c>
      <c r="T1713" t="str" cm="1">
        <f t="array" ref="T1713">_xlfn.IFS(F1713&lt;=2,"0-2 Years",F1713&lt;=5,"3-5 Years",F1713&lt;=8,"6-8 Years",TRUE,"9-10 Years")</f>
        <v>3-5 Years</v>
      </c>
      <c r="U1713" t="str" cm="1">
        <f t="array" ref="U1713">_xlfn.IFS(P1713&gt;60,"High Risk",P1713&gt;30,"Medium Risk",TRUE,"Low Risk")</f>
        <v>High Risk</v>
      </c>
      <c r="V1713">
        <f t="shared" si="26"/>
        <v>0</v>
      </c>
    </row>
    <row r="1714" spans="1:22" hidden="1" x14ac:dyDescent="0.2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 s="2">
        <v>139887.01</v>
      </c>
      <c r="H1714">
        <v>1</v>
      </c>
      <c r="I1714">
        <v>1</v>
      </c>
      <c r="J1714">
        <v>1</v>
      </c>
      <c r="K1714" s="1">
        <v>95719.73</v>
      </c>
      <c r="L1714">
        <v>0</v>
      </c>
      <c r="M1714">
        <v>16</v>
      </c>
      <c r="N1714">
        <v>1584</v>
      </c>
      <c r="O1714">
        <v>9</v>
      </c>
      <c r="P1714">
        <v>79</v>
      </c>
      <c r="Q1714">
        <v>0.5625</v>
      </c>
      <c r="R1714">
        <v>25344</v>
      </c>
      <c r="S1714" t="str" cm="1">
        <f t="array" ref="S1714">_xlfn.IFS(E1717&lt;30,"18-29",E1717&lt;45,"30-44",TRUE,"45+")</f>
        <v>30-44</v>
      </c>
      <c r="T1714" t="str" cm="1">
        <f t="array" ref="T1714">_xlfn.IFS(F1714&lt;=2,"0-2 Years",F1714&lt;=5,"3-5 Years",F1714&lt;=8,"6-8 Years",TRUE,"9-10 Years")</f>
        <v>0-2 Years</v>
      </c>
      <c r="U1714" t="str" cm="1">
        <f t="array" ref="U1714">_xlfn.IFS(P1714&gt;60,"High Risk",P1714&gt;30,"Medium Risk",TRUE,"Low Risk")</f>
        <v>High Risk</v>
      </c>
      <c r="V1714">
        <f t="shared" si="26"/>
        <v>4</v>
      </c>
    </row>
    <row r="1715" spans="1:22" hidden="1" x14ac:dyDescent="0.2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 s="2">
        <v>149961.10999999999</v>
      </c>
      <c r="H1715">
        <v>1</v>
      </c>
      <c r="I1715">
        <v>1</v>
      </c>
      <c r="J1715">
        <v>0</v>
      </c>
      <c r="K1715" s="1">
        <v>57121.51</v>
      </c>
      <c r="L1715">
        <v>0</v>
      </c>
      <c r="M1715">
        <v>27</v>
      </c>
      <c r="N1715">
        <v>2179</v>
      </c>
      <c r="O1715">
        <v>10</v>
      </c>
      <c r="P1715">
        <v>43</v>
      </c>
      <c r="Q1715">
        <v>0.37037037037037035</v>
      </c>
      <c r="R1715">
        <v>58833</v>
      </c>
      <c r="S1715" t="str" cm="1">
        <f t="array" ref="S1715">_xlfn.IFS(E1718&lt;30,"18-29",E1718&lt;45,"30-44",TRUE,"45+")</f>
        <v>30-44</v>
      </c>
      <c r="T1715" t="str" cm="1">
        <f t="array" ref="T1715">_xlfn.IFS(F1715&lt;=2,"0-2 Years",F1715&lt;=5,"3-5 Years",F1715&lt;=8,"6-8 Years",TRUE,"9-10 Years")</f>
        <v>9-10 Years</v>
      </c>
      <c r="U1715" t="str" cm="1">
        <f t="array" ref="U1715">_xlfn.IFS(P1715&gt;60,"High Risk",P1715&gt;30,"Medium Risk",TRUE,"Low Risk")</f>
        <v>Medium Risk</v>
      </c>
      <c r="V1715">
        <f t="shared" si="26"/>
        <v>5</v>
      </c>
    </row>
    <row r="1716" spans="1:22" hidden="1" x14ac:dyDescent="0.2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 s="2">
        <v>152880.97</v>
      </c>
      <c r="H1716">
        <v>1</v>
      </c>
      <c r="I1716">
        <v>0</v>
      </c>
      <c r="J1716">
        <v>0</v>
      </c>
      <c r="K1716" s="1">
        <v>162478.10999999999</v>
      </c>
      <c r="L1716">
        <v>0</v>
      </c>
      <c r="M1716">
        <v>24</v>
      </c>
      <c r="N1716">
        <v>3687</v>
      </c>
      <c r="O1716">
        <v>2</v>
      </c>
      <c r="P1716">
        <v>46</v>
      </c>
      <c r="Q1716">
        <v>8.3333333333333329E-2</v>
      </c>
      <c r="R1716">
        <v>88488</v>
      </c>
      <c r="S1716" t="str" cm="1">
        <f t="array" ref="S1716">_xlfn.IFS(E1719&lt;30,"18-29",E1719&lt;45,"30-44",TRUE,"45+")</f>
        <v>30-44</v>
      </c>
      <c r="T1716" t="str" cm="1">
        <f t="array" ref="T1716">_xlfn.IFS(F1716&lt;=2,"0-2 Years",F1716&lt;=5,"3-5 Years",F1716&lt;=8,"6-8 Years",TRUE,"9-10 Years")</f>
        <v>6-8 Years</v>
      </c>
      <c r="U1716" t="str" cm="1">
        <f t="array" ref="U1716">_xlfn.IFS(P1716&gt;60,"High Risk",P1716&gt;30,"Medium Risk",TRUE,"Low Risk")</f>
        <v>Medium Risk</v>
      </c>
      <c r="V1716">
        <f t="shared" si="26"/>
        <v>5</v>
      </c>
    </row>
    <row r="1717" spans="1:22" hidden="1" x14ac:dyDescent="0.2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 s="2">
        <v>108589.47</v>
      </c>
      <c r="H1717">
        <v>2</v>
      </c>
      <c r="I1717">
        <v>0</v>
      </c>
      <c r="J1717">
        <v>1</v>
      </c>
      <c r="K1717" s="1">
        <v>194808.51</v>
      </c>
      <c r="L1717">
        <v>0</v>
      </c>
      <c r="M1717">
        <v>12</v>
      </c>
      <c r="N1717">
        <v>256</v>
      </c>
      <c r="O1717">
        <v>2</v>
      </c>
      <c r="P1717">
        <v>131</v>
      </c>
      <c r="Q1717">
        <v>0.16666666666666666</v>
      </c>
      <c r="R1717">
        <v>3072</v>
      </c>
      <c r="S1717" t="str" cm="1">
        <f t="array" ref="S1717">_xlfn.IFS(E1720&lt;30,"18-29",E1720&lt;45,"30-44",TRUE,"45+")</f>
        <v>30-44</v>
      </c>
      <c r="T1717" t="str" cm="1">
        <f t="array" ref="T1717">_xlfn.IFS(F1717&lt;=2,"0-2 Years",F1717&lt;=5,"3-5 Years",F1717&lt;=8,"6-8 Years",TRUE,"9-10 Years")</f>
        <v>9-10 Years</v>
      </c>
      <c r="U1717" t="str" cm="1">
        <f t="array" ref="U1717">_xlfn.IFS(P1717&gt;60,"High Risk",P1717&gt;30,"Medium Risk",TRUE,"Low Risk")</f>
        <v>High Risk</v>
      </c>
      <c r="V1717">
        <f t="shared" si="26"/>
        <v>0</v>
      </c>
    </row>
    <row r="1718" spans="1:22" hidden="1" x14ac:dyDescent="0.2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 s="2">
        <v>0</v>
      </c>
      <c r="H1718">
        <v>1</v>
      </c>
      <c r="I1718">
        <v>1</v>
      </c>
      <c r="J1718">
        <v>1</v>
      </c>
      <c r="K1718" s="1">
        <v>124045.65</v>
      </c>
      <c r="L1718">
        <v>0</v>
      </c>
      <c r="M1718">
        <v>4</v>
      </c>
      <c r="N1718">
        <v>2383</v>
      </c>
      <c r="O1718">
        <v>5</v>
      </c>
      <c r="P1718">
        <v>5</v>
      </c>
      <c r="Q1718">
        <v>1</v>
      </c>
      <c r="R1718">
        <v>9532</v>
      </c>
      <c r="S1718" t="str" cm="1">
        <f t="array" ref="S1718">_xlfn.IFS(E1721&lt;30,"18-29",E1721&lt;45,"30-44",TRUE,"45+")</f>
        <v>45+</v>
      </c>
      <c r="T1718" t="str" cm="1">
        <f t="array" ref="T1718">_xlfn.IFS(F1718&lt;=2,"0-2 Years",F1718&lt;=5,"3-5 Years",F1718&lt;=8,"6-8 Years",TRUE,"9-10 Years")</f>
        <v>9-10 Years</v>
      </c>
      <c r="U1718" t="str" cm="1">
        <f t="array" ref="U1718">_xlfn.IFS(P1718&gt;60,"High Risk",P1718&gt;30,"Medium Risk",TRUE,"Low Risk")</f>
        <v>Low Risk</v>
      </c>
      <c r="V1718">
        <f t="shared" si="26"/>
        <v>5</v>
      </c>
    </row>
    <row r="1719" spans="1:22" hidden="1" x14ac:dyDescent="0.2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 s="2">
        <v>56674.48</v>
      </c>
      <c r="H1719">
        <v>1</v>
      </c>
      <c r="I1719">
        <v>1</v>
      </c>
      <c r="J1719">
        <v>0</v>
      </c>
      <c r="K1719" s="1">
        <v>17987.400000000001</v>
      </c>
      <c r="L1719">
        <v>1</v>
      </c>
      <c r="M1719">
        <v>16</v>
      </c>
      <c r="N1719">
        <v>4953</v>
      </c>
      <c r="O1719">
        <v>9</v>
      </c>
      <c r="P1719">
        <v>88</v>
      </c>
      <c r="Q1719">
        <v>0.5625</v>
      </c>
      <c r="R1719">
        <v>79248</v>
      </c>
      <c r="S1719" t="str" cm="1">
        <f t="array" ref="S1719">_xlfn.IFS(E1722&lt;30,"18-29",E1722&lt;45,"30-44",TRUE,"45+")</f>
        <v>30-44</v>
      </c>
      <c r="T1719" t="str" cm="1">
        <f t="array" ref="T1719">_xlfn.IFS(F1719&lt;=2,"0-2 Years",F1719&lt;=5,"3-5 Years",F1719&lt;=8,"6-8 Years",TRUE,"9-10 Years")</f>
        <v>3-5 Years</v>
      </c>
      <c r="U1719" t="str" cm="1">
        <f t="array" ref="U1719">_xlfn.IFS(P1719&gt;60,"High Risk",P1719&gt;30,"Medium Risk",TRUE,"Low Risk")</f>
        <v>High Risk</v>
      </c>
      <c r="V1719">
        <f t="shared" si="26"/>
        <v>5</v>
      </c>
    </row>
    <row r="1720" spans="1:22" x14ac:dyDescent="0.2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 s="2">
        <v>0</v>
      </c>
      <c r="H1720">
        <v>1</v>
      </c>
      <c r="I1720">
        <v>1</v>
      </c>
      <c r="J1720">
        <v>0</v>
      </c>
      <c r="K1720" s="1">
        <v>133653.38</v>
      </c>
      <c r="L1720">
        <v>0</v>
      </c>
      <c r="M1720">
        <v>5</v>
      </c>
      <c r="N1720">
        <v>3974</v>
      </c>
      <c r="O1720">
        <v>2</v>
      </c>
      <c r="P1720">
        <v>50</v>
      </c>
      <c r="Q1720">
        <v>0.4</v>
      </c>
      <c r="R1720">
        <v>19870</v>
      </c>
      <c r="S1720" t="str" cm="1">
        <f t="array" ref="S1720">_xlfn.IFS(E1723&lt;30,"18-29",E1723&lt;45,"30-44",TRUE,"45+")</f>
        <v>30-44</v>
      </c>
      <c r="T1720" t="str" cm="1">
        <f t="array" ref="T1720">_xlfn.IFS(F1720&lt;=2,"0-2 Years",F1720&lt;=5,"3-5 Years",F1720&lt;=8,"6-8 Years",TRUE,"9-10 Years")</f>
        <v>6-8 Years</v>
      </c>
      <c r="U1720" t="str" cm="1">
        <f t="array" ref="U1720">_xlfn.IFS(P1720&gt;60,"High Risk",P1720&gt;30,"Medium Risk",TRUE,"Low Risk")</f>
        <v>Medium Risk</v>
      </c>
      <c r="V1720">
        <f t="shared" si="26"/>
        <v>8</v>
      </c>
    </row>
    <row r="1721" spans="1:22" hidden="1" x14ac:dyDescent="0.2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 s="2">
        <v>0</v>
      </c>
      <c r="H1721">
        <v>2</v>
      </c>
      <c r="I1721">
        <v>1</v>
      </c>
      <c r="J1721">
        <v>1</v>
      </c>
      <c r="K1721" s="1">
        <v>25101.17</v>
      </c>
      <c r="L1721">
        <v>0</v>
      </c>
      <c r="M1721">
        <v>14</v>
      </c>
      <c r="N1721">
        <v>2291</v>
      </c>
      <c r="O1721">
        <v>5</v>
      </c>
      <c r="P1721">
        <v>18</v>
      </c>
      <c r="Q1721">
        <v>0.35714285714285715</v>
      </c>
      <c r="R1721">
        <v>32074</v>
      </c>
      <c r="S1721" t="str" cm="1">
        <f t="array" ref="S1721">_xlfn.IFS(E1724&lt;30,"18-29",E1724&lt;45,"30-44",TRUE,"45+")</f>
        <v>30-44</v>
      </c>
      <c r="T1721" t="str" cm="1">
        <f t="array" ref="T1721">_xlfn.IFS(F1721&lt;=2,"0-2 Years",F1721&lt;=5,"3-5 Years",F1721&lt;=8,"6-8 Years",TRUE,"9-10 Years")</f>
        <v>0-2 Years</v>
      </c>
      <c r="U1721" t="str" cm="1">
        <f t="array" ref="U1721">_xlfn.IFS(P1721&gt;60,"High Risk",P1721&gt;30,"Medium Risk",TRUE,"Low Risk")</f>
        <v>Low Risk</v>
      </c>
      <c r="V1721">
        <f t="shared" si="26"/>
        <v>5</v>
      </c>
    </row>
    <row r="1722" spans="1:22" hidden="1" x14ac:dyDescent="0.2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 s="2">
        <v>105663.56</v>
      </c>
      <c r="H1722">
        <v>2</v>
      </c>
      <c r="I1722">
        <v>0</v>
      </c>
      <c r="J1722">
        <v>1</v>
      </c>
      <c r="K1722" s="1">
        <v>33330.89</v>
      </c>
      <c r="L1722">
        <v>0</v>
      </c>
      <c r="M1722">
        <v>15</v>
      </c>
      <c r="N1722">
        <v>4925</v>
      </c>
      <c r="O1722">
        <v>7</v>
      </c>
      <c r="P1722">
        <v>45</v>
      </c>
      <c r="Q1722">
        <v>0.46666666666666667</v>
      </c>
      <c r="R1722">
        <v>73875</v>
      </c>
      <c r="S1722" t="str" cm="1">
        <f t="array" ref="S1722">_xlfn.IFS(E1725&lt;30,"18-29",E1725&lt;45,"30-44",TRUE,"45+")</f>
        <v>30-44</v>
      </c>
      <c r="T1722" t="str" cm="1">
        <f t="array" ref="T1722">_xlfn.IFS(F1722&lt;=2,"0-2 Years",F1722&lt;=5,"3-5 Years",F1722&lt;=8,"6-8 Years",TRUE,"9-10 Years")</f>
        <v>3-5 Years</v>
      </c>
      <c r="U1722" t="str" cm="1">
        <f t="array" ref="U1722">_xlfn.IFS(P1722&gt;60,"High Risk",P1722&gt;30,"Medium Risk",TRUE,"Low Risk")</f>
        <v>Medium Risk</v>
      </c>
      <c r="V1722">
        <f t="shared" si="26"/>
        <v>0</v>
      </c>
    </row>
    <row r="1723" spans="1:22" x14ac:dyDescent="0.2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 s="2">
        <v>0</v>
      </c>
      <c r="H1723">
        <v>2</v>
      </c>
      <c r="I1723">
        <v>1</v>
      </c>
      <c r="J1723">
        <v>0</v>
      </c>
      <c r="K1723" s="1">
        <v>2401.2600000000002</v>
      </c>
      <c r="L1723">
        <v>0</v>
      </c>
      <c r="M1723">
        <v>13</v>
      </c>
      <c r="N1723">
        <v>4557</v>
      </c>
      <c r="O1723">
        <v>7</v>
      </c>
      <c r="P1723">
        <v>84</v>
      </c>
      <c r="Q1723">
        <v>0.53846153846153844</v>
      </c>
      <c r="R1723">
        <v>59241</v>
      </c>
      <c r="S1723" t="str" cm="1">
        <f t="array" ref="S1723">_xlfn.IFS(E1726&lt;30,"18-29",E1726&lt;45,"30-44",TRUE,"45+")</f>
        <v>18-29</v>
      </c>
      <c r="T1723" t="str" cm="1">
        <f t="array" ref="T1723">_xlfn.IFS(F1723&lt;=2,"0-2 Years",F1723&lt;=5,"3-5 Years",F1723&lt;=8,"6-8 Years",TRUE,"9-10 Years")</f>
        <v>6-8 Years</v>
      </c>
      <c r="U1723" t="str" cm="1">
        <f t="array" ref="U1723">_xlfn.IFS(P1723&gt;60,"High Risk",P1723&gt;30,"Medium Risk",TRUE,"Low Risk")</f>
        <v>High Risk</v>
      </c>
      <c r="V1723">
        <f t="shared" si="26"/>
        <v>6</v>
      </c>
    </row>
    <row r="1724" spans="1:22" hidden="1" x14ac:dyDescent="0.2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 s="2">
        <v>100683.54</v>
      </c>
      <c r="H1724">
        <v>1</v>
      </c>
      <c r="I1724">
        <v>1</v>
      </c>
      <c r="J1724">
        <v>1</v>
      </c>
      <c r="K1724" s="1">
        <v>178361.04</v>
      </c>
      <c r="L1724">
        <v>0</v>
      </c>
      <c r="M1724">
        <v>8</v>
      </c>
      <c r="N1724">
        <v>4015</v>
      </c>
      <c r="O1724">
        <v>3</v>
      </c>
      <c r="P1724">
        <v>84</v>
      </c>
      <c r="Q1724">
        <v>0.375</v>
      </c>
      <c r="R1724">
        <v>32120</v>
      </c>
      <c r="S1724" t="str" cm="1">
        <f t="array" ref="S1724">_xlfn.IFS(E1727&lt;30,"18-29",E1727&lt;45,"30-44",TRUE,"45+")</f>
        <v>30-44</v>
      </c>
      <c r="T1724" t="str" cm="1">
        <f t="array" ref="T1724">_xlfn.IFS(F1724&lt;=2,"0-2 Years",F1724&lt;=5,"3-5 Years",F1724&lt;=8,"6-8 Years",TRUE,"9-10 Years")</f>
        <v>3-5 Years</v>
      </c>
      <c r="U1724" t="str" cm="1">
        <f t="array" ref="U1724">_xlfn.IFS(P1724&gt;60,"High Risk",P1724&gt;30,"Medium Risk",TRUE,"Low Risk")</f>
        <v>High Risk</v>
      </c>
      <c r="V1724">
        <f t="shared" si="26"/>
        <v>2</v>
      </c>
    </row>
    <row r="1725" spans="1:22" x14ac:dyDescent="0.2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 s="2">
        <v>0</v>
      </c>
      <c r="H1725">
        <v>2</v>
      </c>
      <c r="I1725">
        <v>1</v>
      </c>
      <c r="J1725">
        <v>0</v>
      </c>
      <c r="K1725" s="1">
        <v>162697.93</v>
      </c>
      <c r="L1725">
        <v>0</v>
      </c>
      <c r="M1725">
        <v>6</v>
      </c>
      <c r="N1725">
        <v>3195</v>
      </c>
      <c r="O1725">
        <v>9</v>
      </c>
      <c r="P1725">
        <v>162</v>
      </c>
      <c r="Q1725">
        <v>1</v>
      </c>
      <c r="R1725">
        <v>19170</v>
      </c>
      <c r="S1725" t="str" cm="1">
        <f t="array" ref="S1725">_xlfn.IFS(E1728&lt;30,"18-29",E1728&lt;45,"30-44",TRUE,"45+")</f>
        <v>30-44</v>
      </c>
      <c r="T1725" t="str" cm="1">
        <f t="array" ref="T1725">_xlfn.IFS(F1725&lt;=2,"0-2 Years",F1725&lt;=5,"3-5 Years",F1725&lt;=8,"6-8 Years",TRUE,"9-10 Years")</f>
        <v>6-8 Years</v>
      </c>
      <c r="U1725" t="str" cm="1">
        <f t="array" ref="U1725">_xlfn.IFS(P1725&gt;60,"High Risk",P1725&gt;30,"Medium Risk",TRUE,"Low Risk")</f>
        <v>High Risk</v>
      </c>
      <c r="V1725">
        <f t="shared" si="26"/>
        <v>6</v>
      </c>
    </row>
    <row r="1726" spans="1:22" hidden="1" x14ac:dyDescent="0.2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 s="2">
        <v>139541.57999999999</v>
      </c>
      <c r="H1726">
        <v>2</v>
      </c>
      <c r="I1726">
        <v>1</v>
      </c>
      <c r="J1726">
        <v>0</v>
      </c>
      <c r="K1726" s="1">
        <v>80607.33</v>
      </c>
      <c r="L1726">
        <v>0</v>
      </c>
      <c r="M1726">
        <v>24</v>
      </c>
      <c r="N1726">
        <v>735</v>
      </c>
      <c r="O1726">
        <v>4</v>
      </c>
      <c r="P1726">
        <v>137</v>
      </c>
      <c r="Q1726">
        <v>0.16666666666666666</v>
      </c>
      <c r="R1726">
        <v>17640</v>
      </c>
      <c r="S1726" t="str" cm="1">
        <f t="array" ref="S1726">_xlfn.IFS(E1729&lt;30,"18-29",E1729&lt;45,"30-44",TRUE,"45+")</f>
        <v>30-44</v>
      </c>
      <c r="T1726" t="str" cm="1">
        <f t="array" ref="T1726">_xlfn.IFS(F1726&lt;=2,"0-2 Years",F1726&lt;=5,"3-5 Years",F1726&lt;=8,"6-8 Years",TRUE,"9-10 Years")</f>
        <v>3-5 Years</v>
      </c>
      <c r="U1726" t="str" cm="1">
        <f t="array" ref="U1726">_xlfn.IFS(P1726&gt;60,"High Risk",P1726&gt;30,"Medium Risk",TRUE,"Low Risk")</f>
        <v>High Risk</v>
      </c>
      <c r="V1726">
        <f t="shared" si="26"/>
        <v>3</v>
      </c>
    </row>
    <row r="1727" spans="1:22" hidden="1" x14ac:dyDescent="0.2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 s="2">
        <v>121801.72</v>
      </c>
      <c r="H1727">
        <v>2</v>
      </c>
      <c r="I1727">
        <v>0</v>
      </c>
      <c r="J1727">
        <v>1</v>
      </c>
      <c r="K1727" s="1">
        <v>23146.62</v>
      </c>
      <c r="L1727">
        <v>0</v>
      </c>
      <c r="M1727">
        <v>10</v>
      </c>
      <c r="N1727">
        <v>741</v>
      </c>
      <c r="O1727">
        <v>6</v>
      </c>
      <c r="P1727">
        <v>101</v>
      </c>
      <c r="Q1727">
        <v>0.6</v>
      </c>
      <c r="R1727">
        <v>7410</v>
      </c>
      <c r="S1727" t="str" cm="1">
        <f t="array" ref="S1727">_xlfn.IFS(E1730&lt;30,"18-29",E1730&lt;45,"30-44",TRUE,"45+")</f>
        <v>30-44</v>
      </c>
      <c r="T1727" t="str" cm="1">
        <f t="array" ref="T1727">_xlfn.IFS(F1727&lt;=2,"0-2 Years",F1727&lt;=5,"3-5 Years",F1727&lt;=8,"6-8 Years",TRUE,"9-10 Years")</f>
        <v>0-2 Years</v>
      </c>
      <c r="U1727" t="str" cm="1">
        <f t="array" ref="U1727">_xlfn.IFS(P1727&gt;60,"High Risk",P1727&gt;30,"Medium Risk",TRUE,"Low Risk")</f>
        <v>High Risk</v>
      </c>
      <c r="V1727">
        <f t="shared" si="26"/>
        <v>1</v>
      </c>
    </row>
    <row r="1728" spans="1:22" hidden="1" x14ac:dyDescent="0.2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 s="2">
        <v>112281.7</v>
      </c>
      <c r="H1728">
        <v>1</v>
      </c>
      <c r="I1728">
        <v>0</v>
      </c>
      <c r="J1728">
        <v>1</v>
      </c>
      <c r="K1728" s="1">
        <v>89893.6</v>
      </c>
      <c r="L1728">
        <v>0</v>
      </c>
      <c r="M1728">
        <v>26</v>
      </c>
      <c r="N1728">
        <v>842</v>
      </c>
      <c r="O1728">
        <v>6</v>
      </c>
      <c r="P1728">
        <v>32</v>
      </c>
      <c r="Q1728">
        <v>0.23076923076923078</v>
      </c>
      <c r="R1728">
        <v>21892</v>
      </c>
      <c r="S1728" t="str" cm="1">
        <f t="array" ref="S1728">_xlfn.IFS(E1731&lt;30,"18-29",E1731&lt;45,"30-44",TRUE,"45+")</f>
        <v>30-44</v>
      </c>
      <c r="T1728" t="str" cm="1">
        <f t="array" ref="T1728">_xlfn.IFS(F1728&lt;=2,"0-2 Years",F1728&lt;=5,"3-5 Years",F1728&lt;=8,"6-8 Years",TRUE,"9-10 Years")</f>
        <v>3-5 Years</v>
      </c>
      <c r="U1728" t="str" cm="1">
        <f t="array" ref="U1728">_xlfn.IFS(P1728&gt;60,"High Risk",P1728&gt;30,"Medium Risk",TRUE,"Low Risk")</f>
        <v>Medium Risk</v>
      </c>
      <c r="V1728">
        <f t="shared" si="26"/>
        <v>2</v>
      </c>
    </row>
    <row r="1729" spans="1:22" hidden="1" x14ac:dyDescent="0.2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 s="2">
        <v>0</v>
      </c>
      <c r="H1729">
        <v>2</v>
      </c>
      <c r="I1729">
        <v>1</v>
      </c>
      <c r="J1729">
        <v>1</v>
      </c>
      <c r="K1729" s="1">
        <v>3173.31</v>
      </c>
      <c r="L1729">
        <v>0</v>
      </c>
      <c r="M1729">
        <v>30</v>
      </c>
      <c r="N1729">
        <v>3438</v>
      </c>
      <c r="O1729">
        <v>5</v>
      </c>
      <c r="P1729">
        <v>152</v>
      </c>
      <c r="Q1729">
        <v>0.16666666666666666</v>
      </c>
      <c r="R1729">
        <v>103140</v>
      </c>
      <c r="S1729" t="str" cm="1">
        <f t="array" ref="S1729">_xlfn.IFS(E1732&lt;30,"18-29",E1732&lt;45,"30-44",TRUE,"45+")</f>
        <v>18-29</v>
      </c>
      <c r="T1729" t="str" cm="1">
        <f t="array" ref="T1729">_xlfn.IFS(F1729&lt;=2,"0-2 Years",F1729&lt;=5,"3-5 Years",F1729&lt;=8,"6-8 Years",TRUE,"9-10 Years")</f>
        <v>3-5 Years</v>
      </c>
      <c r="U1729" t="str" cm="1">
        <f t="array" ref="U1729">_xlfn.IFS(P1729&gt;60,"High Risk",P1729&gt;30,"Medium Risk",TRUE,"Low Risk")</f>
        <v>High Risk</v>
      </c>
      <c r="V1729">
        <f t="shared" si="26"/>
        <v>3</v>
      </c>
    </row>
    <row r="1730" spans="1:22" hidden="1" x14ac:dyDescent="0.2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 s="2">
        <v>93499.82</v>
      </c>
      <c r="H1730">
        <v>2</v>
      </c>
      <c r="I1730">
        <v>0</v>
      </c>
      <c r="J1730">
        <v>0</v>
      </c>
      <c r="K1730" s="1">
        <v>123218.81</v>
      </c>
      <c r="L1730">
        <v>0</v>
      </c>
      <c r="M1730">
        <v>16</v>
      </c>
      <c r="N1730">
        <v>4622</v>
      </c>
      <c r="O1730">
        <v>2</v>
      </c>
      <c r="P1730">
        <v>141</v>
      </c>
      <c r="Q1730">
        <v>0.125</v>
      </c>
      <c r="R1730">
        <v>73952</v>
      </c>
      <c r="S1730" t="str" cm="1">
        <f t="array" ref="S1730">_xlfn.IFS(E1733&lt;30,"18-29",E1733&lt;45,"30-44",TRUE,"45+")</f>
        <v>30-44</v>
      </c>
      <c r="T1730" t="str" cm="1">
        <f t="array" ref="T1730">_xlfn.IFS(F1730&lt;=2,"0-2 Years",F1730&lt;=5,"3-5 Years",F1730&lt;=8,"6-8 Years",TRUE,"9-10 Years")</f>
        <v>3-5 Years</v>
      </c>
      <c r="U1730" t="str" cm="1">
        <f t="array" ref="U1730">_xlfn.IFS(P1730&gt;60,"High Risk",P1730&gt;30,"Medium Risk",TRUE,"Low Risk")</f>
        <v>High Risk</v>
      </c>
      <c r="V1730">
        <f t="shared" si="26"/>
        <v>3</v>
      </c>
    </row>
    <row r="1731" spans="1:22" hidden="1" x14ac:dyDescent="0.2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 s="2">
        <v>132255.99</v>
      </c>
      <c r="H1731">
        <v>2</v>
      </c>
      <c r="I1731">
        <v>0</v>
      </c>
      <c r="J1731">
        <v>1</v>
      </c>
      <c r="K1731" s="1">
        <v>74588.41</v>
      </c>
      <c r="L1731">
        <v>0</v>
      </c>
      <c r="M1731">
        <v>14</v>
      </c>
      <c r="N1731">
        <v>924</v>
      </c>
      <c r="O1731">
        <v>1</v>
      </c>
      <c r="P1731">
        <v>47</v>
      </c>
      <c r="Q1731">
        <v>7.1428571428571425E-2</v>
      </c>
      <c r="R1731">
        <v>12936</v>
      </c>
      <c r="S1731" t="str" cm="1">
        <f t="array" ref="S1731">_xlfn.IFS(E1734&lt;30,"18-29",E1734&lt;45,"30-44",TRUE,"45+")</f>
        <v>45+</v>
      </c>
      <c r="T1731" t="str" cm="1">
        <f t="array" ref="T1731">_xlfn.IFS(F1731&lt;=2,"0-2 Years",F1731&lt;=5,"3-5 Years",F1731&lt;=8,"6-8 Years",TRUE,"9-10 Years")</f>
        <v>0-2 Years</v>
      </c>
      <c r="U1731" t="str" cm="1">
        <f t="array" ref="U1731">_xlfn.IFS(P1731&gt;60,"High Risk",P1731&gt;30,"Medium Risk",TRUE,"Low Risk")</f>
        <v>Medium Risk</v>
      </c>
      <c r="V1731">
        <f t="shared" ref="V1731:V1794" si="27">IF(J1731=0,3,0)+IF(G1731=0,3,0)+IF(H1731=1,2,0)+IF(E1731&gt;45,1,0)+IF(F1731&lt;3,1,0)</f>
        <v>1</v>
      </c>
    </row>
    <row r="1732" spans="1:22" x14ac:dyDescent="0.2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 s="2">
        <v>0</v>
      </c>
      <c r="H1732">
        <v>2</v>
      </c>
      <c r="I1732">
        <v>1</v>
      </c>
      <c r="J1732">
        <v>0</v>
      </c>
      <c r="K1732" s="1">
        <v>31288.77</v>
      </c>
      <c r="L1732">
        <v>0</v>
      </c>
      <c r="M1732">
        <v>3</v>
      </c>
      <c r="N1732">
        <v>1734</v>
      </c>
      <c r="O1732">
        <v>7</v>
      </c>
      <c r="P1732">
        <v>1</v>
      </c>
      <c r="Q1732">
        <v>1</v>
      </c>
      <c r="R1732">
        <v>5202</v>
      </c>
      <c r="S1732" t="str" cm="1">
        <f t="array" ref="S1732">_xlfn.IFS(E1735&lt;30,"18-29",E1735&lt;45,"30-44",TRUE,"45+")</f>
        <v>30-44</v>
      </c>
      <c r="T1732" t="str" cm="1">
        <f t="array" ref="T1732">_xlfn.IFS(F1732&lt;=2,"0-2 Years",F1732&lt;=5,"3-5 Years",F1732&lt;=8,"6-8 Years",TRUE,"9-10 Years")</f>
        <v>6-8 Years</v>
      </c>
      <c r="U1732" t="str" cm="1">
        <f t="array" ref="U1732">_xlfn.IFS(P1732&gt;60,"High Risk",P1732&gt;30,"Medium Risk",TRUE,"Low Risk")</f>
        <v>Low Risk</v>
      </c>
      <c r="V1732">
        <f t="shared" si="27"/>
        <v>6</v>
      </c>
    </row>
    <row r="1733" spans="1:22" x14ac:dyDescent="0.2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 s="2">
        <v>0</v>
      </c>
      <c r="H1733">
        <v>2</v>
      </c>
      <c r="I1733">
        <v>1</v>
      </c>
      <c r="J1733">
        <v>0</v>
      </c>
      <c r="K1733" s="1">
        <v>58561.31</v>
      </c>
      <c r="L1733">
        <v>0</v>
      </c>
      <c r="M1733">
        <v>26</v>
      </c>
      <c r="N1733">
        <v>1382</v>
      </c>
      <c r="O1733">
        <v>8</v>
      </c>
      <c r="P1733">
        <v>108</v>
      </c>
      <c r="Q1733">
        <v>0.30769230769230771</v>
      </c>
      <c r="R1733">
        <v>35932</v>
      </c>
      <c r="S1733" t="str" cm="1">
        <f t="array" ref="S1733">_xlfn.IFS(E1736&lt;30,"18-29",E1736&lt;45,"30-44",TRUE,"45+")</f>
        <v>18-29</v>
      </c>
      <c r="T1733" t="str" cm="1">
        <f t="array" ref="T1733">_xlfn.IFS(F1733&lt;=2,"0-2 Years",F1733&lt;=5,"3-5 Years",F1733&lt;=8,"6-8 Years",TRUE,"9-10 Years")</f>
        <v>3-5 Years</v>
      </c>
      <c r="U1733" t="str" cm="1">
        <f t="array" ref="U1733">_xlfn.IFS(P1733&gt;60,"High Risk",P1733&gt;30,"Medium Risk",TRUE,"Low Risk")</f>
        <v>High Risk</v>
      </c>
      <c r="V1733">
        <f t="shared" si="27"/>
        <v>6</v>
      </c>
    </row>
    <row r="1734" spans="1:22" x14ac:dyDescent="0.2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 s="2">
        <v>121973.28</v>
      </c>
      <c r="H1734">
        <v>1</v>
      </c>
      <c r="I1734">
        <v>1</v>
      </c>
      <c r="J1734">
        <v>0</v>
      </c>
      <c r="K1734" s="1">
        <v>148804.35999999999</v>
      </c>
      <c r="L1734">
        <v>0</v>
      </c>
      <c r="M1734">
        <v>25</v>
      </c>
      <c r="N1734">
        <v>1483</v>
      </c>
      <c r="O1734">
        <v>6</v>
      </c>
      <c r="P1734">
        <v>91</v>
      </c>
      <c r="Q1734">
        <v>0.24</v>
      </c>
      <c r="R1734">
        <v>37075</v>
      </c>
      <c r="S1734" t="str" cm="1">
        <f t="array" ref="S1734">_xlfn.IFS(E1737&lt;30,"18-29",E1737&lt;45,"30-44",TRUE,"45+")</f>
        <v>30-44</v>
      </c>
      <c r="T1734" t="str" cm="1">
        <f t="array" ref="T1734">_xlfn.IFS(F1734&lt;=2,"0-2 Years",F1734&lt;=5,"3-5 Years",F1734&lt;=8,"6-8 Years",TRUE,"9-10 Years")</f>
        <v>3-5 Years</v>
      </c>
      <c r="U1734" t="str" cm="1">
        <f t="array" ref="U1734">_xlfn.IFS(P1734&gt;60,"High Risk",P1734&gt;30,"Medium Risk",TRUE,"Low Risk")</f>
        <v>High Risk</v>
      </c>
      <c r="V1734">
        <f t="shared" si="27"/>
        <v>6</v>
      </c>
    </row>
    <row r="1735" spans="1:22" hidden="1" x14ac:dyDescent="0.2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 s="2">
        <v>99462.8</v>
      </c>
      <c r="H1735">
        <v>2</v>
      </c>
      <c r="I1735">
        <v>1</v>
      </c>
      <c r="J1735">
        <v>1</v>
      </c>
      <c r="K1735" s="1">
        <v>51117.06</v>
      </c>
      <c r="L1735">
        <v>0</v>
      </c>
      <c r="M1735">
        <v>1</v>
      </c>
      <c r="N1735">
        <v>3341</v>
      </c>
      <c r="O1735">
        <v>8</v>
      </c>
      <c r="P1735">
        <v>39</v>
      </c>
      <c r="Q1735">
        <v>1</v>
      </c>
      <c r="R1735">
        <v>3341</v>
      </c>
      <c r="S1735" t="str" cm="1">
        <f t="array" ref="S1735">_xlfn.IFS(E1738&lt;30,"18-29",E1738&lt;45,"30-44",TRUE,"45+")</f>
        <v>18-29</v>
      </c>
      <c r="T1735" t="str" cm="1">
        <f t="array" ref="T1735">_xlfn.IFS(F1735&lt;=2,"0-2 Years",F1735&lt;=5,"3-5 Years",F1735&lt;=8,"6-8 Years",TRUE,"9-10 Years")</f>
        <v>6-8 Years</v>
      </c>
      <c r="U1735" t="str" cm="1">
        <f t="array" ref="U1735">_xlfn.IFS(P1735&gt;60,"High Risk",P1735&gt;30,"Medium Risk",TRUE,"Low Risk")</f>
        <v>Medium Risk</v>
      </c>
      <c r="V1735">
        <f t="shared" si="27"/>
        <v>0</v>
      </c>
    </row>
    <row r="1736" spans="1:22" hidden="1" x14ac:dyDescent="0.2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 s="2">
        <v>165878.76</v>
      </c>
      <c r="H1736">
        <v>2</v>
      </c>
      <c r="I1736">
        <v>1</v>
      </c>
      <c r="J1736">
        <v>1</v>
      </c>
      <c r="K1736" s="1">
        <v>164537.17000000001</v>
      </c>
      <c r="L1736">
        <v>0</v>
      </c>
      <c r="M1736">
        <v>29</v>
      </c>
      <c r="N1736">
        <v>401</v>
      </c>
      <c r="O1736">
        <v>7</v>
      </c>
      <c r="P1736">
        <v>70</v>
      </c>
      <c r="Q1736">
        <v>0.2413793103448276</v>
      </c>
      <c r="R1736">
        <v>11629</v>
      </c>
      <c r="S1736" t="str" cm="1">
        <f t="array" ref="S1736">_xlfn.IFS(E1739&lt;30,"18-29",E1739&lt;45,"30-44",TRUE,"45+")</f>
        <v>30-44</v>
      </c>
      <c r="T1736" t="str" cm="1">
        <f t="array" ref="T1736">_xlfn.IFS(F1736&lt;=2,"0-2 Years",F1736&lt;=5,"3-5 Years",F1736&lt;=8,"6-8 Years",TRUE,"9-10 Years")</f>
        <v>3-5 Years</v>
      </c>
      <c r="U1736" t="str" cm="1">
        <f t="array" ref="U1736">_xlfn.IFS(P1736&gt;60,"High Risk",P1736&gt;30,"Medium Risk",TRUE,"Low Risk")</f>
        <v>High Risk</v>
      </c>
      <c r="V1736">
        <f t="shared" si="27"/>
        <v>0</v>
      </c>
    </row>
    <row r="1737" spans="1:22" hidden="1" x14ac:dyDescent="0.2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 s="2">
        <v>117494.27</v>
      </c>
      <c r="H1737">
        <v>1</v>
      </c>
      <c r="I1737">
        <v>0</v>
      </c>
      <c r="J1737">
        <v>0</v>
      </c>
      <c r="K1737" s="1">
        <v>61977.82</v>
      </c>
      <c r="L1737">
        <v>0</v>
      </c>
      <c r="M1737">
        <v>26</v>
      </c>
      <c r="N1737">
        <v>4291</v>
      </c>
      <c r="O1737">
        <v>5</v>
      </c>
      <c r="P1737">
        <v>121</v>
      </c>
      <c r="Q1737">
        <v>0.19230769230769232</v>
      </c>
      <c r="R1737">
        <v>111566</v>
      </c>
      <c r="S1737" t="str" cm="1">
        <f t="array" ref="S1737">_xlfn.IFS(E1740&lt;30,"18-29",E1740&lt;45,"30-44",TRUE,"45+")</f>
        <v>30-44</v>
      </c>
      <c r="T1737" t="str" cm="1">
        <f t="array" ref="T1737">_xlfn.IFS(F1737&lt;=2,"0-2 Years",F1737&lt;=5,"3-5 Years",F1737&lt;=8,"6-8 Years",TRUE,"9-10 Years")</f>
        <v>6-8 Years</v>
      </c>
      <c r="U1737" t="str" cm="1">
        <f t="array" ref="U1737">_xlfn.IFS(P1737&gt;60,"High Risk",P1737&gt;30,"Medium Risk",TRUE,"Low Risk")</f>
        <v>High Risk</v>
      </c>
      <c r="V1737">
        <f t="shared" si="27"/>
        <v>5</v>
      </c>
    </row>
    <row r="1738" spans="1:22" x14ac:dyDescent="0.2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 s="2">
        <v>138577.34</v>
      </c>
      <c r="H1738">
        <v>1</v>
      </c>
      <c r="I1738">
        <v>1</v>
      </c>
      <c r="J1738">
        <v>0</v>
      </c>
      <c r="K1738" s="1">
        <v>193362.99</v>
      </c>
      <c r="L1738">
        <v>0</v>
      </c>
      <c r="M1738">
        <v>15</v>
      </c>
      <c r="N1738">
        <v>436</v>
      </c>
      <c r="O1738">
        <v>10</v>
      </c>
      <c r="P1738">
        <v>48</v>
      </c>
      <c r="Q1738">
        <v>0.66666666666666663</v>
      </c>
      <c r="R1738">
        <v>6540</v>
      </c>
      <c r="S1738" t="str" cm="1">
        <f t="array" ref="S1738">_xlfn.IFS(E1741&lt;30,"18-29",E1741&lt;45,"30-44",TRUE,"45+")</f>
        <v>18-29</v>
      </c>
      <c r="T1738" t="str" cm="1">
        <f t="array" ref="T1738">_xlfn.IFS(F1738&lt;=2,"0-2 Years",F1738&lt;=5,"3-5 Years",F1738&lt;=8,"6-8 Years",TRUE,"9-10 Years")</f>
        <v>0-2 Years</v>
      </c>
      <c r="U1738" t="str" cm="1">
        <f t="array" ref="U1738">_xlfn.IFS(P1738&gt;60,"High Risk",P1738&gt;30,"Medium Risk",TRUE,"Low Risk")</f>
        <v>Medium Risk</v>
      </c>
      <c r="V1738">
        <f t="shared" si="27"/>
        <v>6</v>
      </c>
    </row>
    <row r="1739" spans="1:22" hidden="1" x14ac:dyDescent="0.2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 s="2">
        <v>0</v>
      </c>
      <c r="H1739">
        <v>1</v>
      </c>
      <c r="I1739">
        <v>1</v>
      </c>
      <c r="J1739">
        <v>1</v>
      </c>
      <c r="K1739" s="1">
        <v>47722.79</v>
      </c>
      <c r="L1739">
        <v>0</v>
      </c>
      <c r="M1739">
        <v>7</v>
      </c>
      <c r="N1739">
        <v>4466</v>
      </c>
      <c r="O1739">
        <v>0</v>
      </c>
      <c r="P1739">
        <v>89</v>
      </c>
      <c r="Q1739">
        <v>0</v>
      </c>
      <c r="R1739">
        <v>31262</v>
      </c>
      <c r="S1739" t="str" cm="1">
        <f t="array" ref="S1739">_xlfn.IFS(E1742&lt;30,"18-29",E1742&lt;45,"30-44",TRUE,"45+")</f>
        <v>30-44</v>
      </c>
      <c r="T1739" t="str" cm="1">
        <f t="array" ref="T1739">_xlfn.IFS(F1739&lt;=2,"0-2 Years",F1739&lt;=5,"3-5 Years",F1739&lt;=8,"6-8 Years",TRUE,"9-10 Years")</f>
        <v>9-10 Years</v>
      </c>
      <c r="U1739" t="str" cm="1">
        <f t="array" ref="U1739">_xlfn.IFS(P1739&gt;60,"High Risk",P1739&gt;30,"Medium Risk",TRUE,"Low Risk")</f>
        <v>High Risk</v>
      </c>
      <c r="V1739">
        <f t="shared" si="27"/>
        <v>5</v>
      </c>
    </row>
    <row r="1740" spans="1:22" hidden="1" x14ac:dyDescent="0.2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 s="2">
        <v>107525.07</v>
      </c>
      <c r="H1740">
        <v>1</v>
      </c>
      <c r="I1740">
        <v>1</v>
      </c>
      <c r="J1740">
        <v>0</v>
      </c>
      <c r="K1740" s="1">
        <v>18510.41</v>
      </c>
      <c r="L1740">
        <v>0</v>
      </c>
      <c r="M1740">
        <v>15</v>
      </c>
      <c r="N1740">
        <v>4296</v>
      </c>
      <c r="O1740">
        <v>1</v>
      </c>
      <c r="P1740">
        <v>174</v>
      </c>
      <c r="Q1740">
        <v>6.6666666666666666E-2</v>
      </c>
      <c r="R1740">
        <v>64440</v>
      </c>
      <c r="S1740" t="str" cm="1">
        <f t="array" ref="S1740">_xlfn.IFS(E1743&lt;30,"18-29",E1743&lt;45,"30-44",TRUE,"45+")</f>
        <v>18-29</v>
      </c>
      <c r="T1740" t="str" cm="1">
        <f t="array" ref="T1740">_xlfn.IFS(F1740&lt;=2,"0-2 Years",F1740&lt;=5,"3-5 Years",F1740&lt;=8,"6-8 Years",TRUE,"9-10 Years")</f>
        <v>6-8 Years</v>
      </c>
      <c r="U1740" t="str" cm="1">
        <f t="array" ref="U1740">_xlfn.IFS(P1740&gt;60,"High Risk",P1740&gt;30,"Medium Risk",TRUE,"Low Risk")</f>
        <v>High Risk</v>
      </c>
      <c r="V1740">
        <f t="shared" si="27"/>
        <v>5</v>
      </c>
    </row>
    <row r="1741" spans="1:22" hidden="1" x14ac:dyDescent="0.2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 s="2">
        <v>139224.92000000001</v>
      </c>
      <c r="H1741">
        <v>2</v>
      </c>
      <c r="I1741">
        <v>1</v>
      </c>
      <c r="J1741">
        <v>0</v>
      </c>
      <c r="K1741" s="1">
        <v>65057.71</v>
      </c>
      <c r="L1741">
        <v>0</v>
      </c>
      <c r="M1741">
        <v>10</v>
      </c>
      <c r="N1741">
        <v>4729</v>
      </c>
      <c r="O1741">
        <v>10</v>
      </c>
      <c r="P1741">
        <v>49</v>
      </c>
      <c r="Q1741">
        <v>1</v>
      </c>
      <c r="R1741">
        <v>47290</v>
      </c>
      <c r="S1741" t="str" cm="1">
        <f t="array" ref="S1741">_xlfn.IFS(E1744&lt;30,"18-29",E1744&lt;45,"30-44",TRUE,"45+")</f>
        <v>45+</v>
      </c>
      <c r="T1741" t="str" cm="1">
        <f t="array" ref="T1741">_xlfn.IFS(F1741&lt;=2,"0-2 Years",F1741&lt;=5,"3-5 Years",F1741&lt;=8,"6-8 Years",TRUE,"9-10 Years")</f>
        <v>6-8 Years</v>
      </c>
      <c r="U1741" t="str" cm="1">
        <f t="array" ref="U1741">_xlfn.IFS(P1741&gt;60,"High Risk",P1741&gt;30,"Medium Risk",TRUE,"Low Risk")</f>
        <v>Medium Risk</v>
      </c>
      <c r="V1741">
        <f t="shared" si="27"/>
        <v>3</v>
      </c>
    </row>
    <row r="1742" spans="1:22" hidden="1" x14ac:dyDescent="0.2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 s="2">
        <v>121453.63</v>
      </c>
      <c r="H1742">
        <v>1</v>
      </c>
      <c r="I1742">
        <v>0</v>
      </c>
      <c r="J1742">
        <v>0</v>
      </c>
      <c r="K1742" s="1">
        <v>46374.64</v>
      </c>
      <c r="L1742">
        <v>0</v>
      </c>
      <c r="M1742">
        <v>25</v>
      </c>
      <c r="N1742">
        <v>4396</v>
      </c>
      <c r="O1742">
        <v>1</v>
      </c>
      <c r="P1742">
        <v>101</v>
      </c>
      <c r="Q1742">
        <v>0.04</v>
      </c>
      <c r="R1742">
        <v>109900</v>
      </c>
      <c r="S1742" t="str" cm="1">
        <f t="array" ref="S1742">_xlfn.IFS(E1745&lt;30,"18-29",E1745&lt;45,"30-44",TRUE,"45+")</f>
        <v>30-44</v>
      </c>
      <c r="T1742" t="str" cm="1">
        <f t="array" ref="T1742">_xlfn.IFS(F1742&lt;=2,"0-2 Years",F1742&lt;=5,"3-5 Years",F1742&lt;=8,"6-8 Years",TRUE,"9-10 Years")</f>
        <v>6-8 Years</v>
      </c>
      <c r="U1742" t="str" cm="1">
        <f t="array" ref="U1742">_xlfn.IFS(P1742&gt;60,"High Risk",P1742&gt;30,"Medium Risk",TRUE,"Low Risk")</f>
        <v>High Risk</v>
      </c>
      <c r="V1742">
        <f t="shared" si="27"/>
        <v>5</v>
      </c>
    </row>
    <row r="1743" spans="1:22" hidden="1" x14ac:dyDescent="0.2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 s="2">
        <v>0</v>
      </c>
      <c r="H1743">
        <v>2</v>
      </c>
      <c r="I1743">
        <v>0</v>
      </c>
      <c r="J1743">
        <v>1</v>
      </c>
      <c r="K1743" s="1">
        <v>42039.67</v>
      </c>
      <c r="L1743">
        <v>0</v>
      </c>
      <c r="M1743">
        <v>28</v>
      </c>
      <c r="N1743">
        <v>4714</v>
      </c>
      <c r="O1743">
        <v>2</v>
      </c>
      <c r="P1743">
        <v>76</v>
      </c>
      <c r="Q1743">
        <v>7.1428571428571425E-2</v>
      </c>
      <c r="R1743">
        <v>131992</v>
      </c>
      <c r="S1743" t="str" cm="1">
        <f t="array" ref="S1743">_xlfn.IFS(E1746&lt;30,"18-29",E1746&lt;45,"30-44",TRUE,"45+")</f>
        <v>30-44</v>
      </c>
      <c r="T1743" t="str" cm="1">
        <f t="array" ref="T1743">_xlfn.IFS(F1743&lt;=2,"0-2 Years",F1743&lt;=5,"3-5 Years",F1743&lt;=8,"6-8 Years",TRUE,"9-10 Years")</f>
        <v>3-5 Years</v>
      </c>
      <c r="U1743" t="str" cm="1">
        <f t="array" ref="U1743">_xlfn.IFS(P1743&gt;60,"High Risk",P1743&gt;30,"Medium Risk",TRUE,"Low Risk")</f>
        <v>High Risk</v>
      </c>
      <c r="V1743">
        <f t="shared" si="27"/>
        <v>3</v>
      </c>
    </row>
    <row r="1744" spans="1:22" x14ac:dyDescent="0.2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 s="2">
        <v>77354.37</v>
      </c>
      <c r="H1744">
        <v>1</v>
      </c>
      <c r="I1744">
        <v>0</v>
      </c>
      <c r="J1744">
        <v>0</v>
      </c>
      <c r="K1744" s="1">
        <v>138192.98000000001</v>
      </c>
      <c r="L1744">
        <v>1</v>
      </c>
      <c r="M1744">
        <v>27</v>
      </c>
      <c r="N1744">
        <v>4325</v>
      </c>
      <c r="O1744">
        <v>8</v>
      </c>
      <c r="P1744">
        <v>49</v>
      </c>
      <c r="Q1744">
        <v>0.29629629629629628</v>
      </c>
      <c r="R1744">
        <v>116775</v>
      </c>
      <c r="S1744" t="str" cm="1">
        <f t="array" ref="S1744">_xlfn.IFS(E1747&lt;30,"18-29",E1747&lt;45,"30-44",TRUE,"45+")</f>
        <v>30-44</v>
      </c>
      <c r="T1744" t="str" cm="1">
        <f t="array" ref="T1744">_xlfn.IFS(F1744&lt;=2,"0-2 Years",F1744&lt;=5,"3-5 Years",F1744&lt;=8,"6-8 Years",TRUE,"9-10 Years")</f>
        <v>0-2 Years</v>
      </c>
      <c r="U1744" t="str" cm="1">
        <f t="array" ref="U1744">_xlfn.IFS(P1744&gt;60,"High Risk",P1744&gt;30,"Medium Risk",TRUE,"Low Risk")</f>
        <v>Medium Risk</v>
      </c>
      <c r="V1744">
        <f t="shared" si="27"/>
        <v>7</v>
      </c>
    </row>
    <row r="1745" spans="1:22" hidden="1" x14ac:dyDescent="0.2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 s="2">
        <v>0</v>
      </c>
      <c r="H1745">
        <v>1</v>
      </c>
      <c r="I1745">
        <v>1</v>
      </c>
      <c r="J1745">
        <v>1</v>
      </c>
      <c r="K1745" s="1">
        <v>22735.45</v>
      </c>
      <c r="L1745">
        <v>0</v>
      </c>
      <c r="M1745">
        <v>12</v>
      </c>
      <c r="N1745">
        <v>1662</v>
      </c>
      <c r="O1745">
        <v>6</v>
      </c>
      <c r="P1745">
        <v>75</v>
      </c>
      <c r="Q1745">
        <v>0.5</v>
      </c>
      <c r="R1745">
        <v>19944</v>
      </c>
      <c r="S1745" t="str" cm="1">
        <f t="array" ref="S1745">_xlfn.IFS(E1748&lt;30,"18-29",E1748&lt;45,"30-44",TRUE,"45+")</f>
        <v>45+</v>
      </c>
      <c r="T1745" t="str" cm="1">
        <f t="array" ref="T1745">_xlfn.IFS(F1745&lt;=2,"0-2 Years",F1745&lt;=5,"3-5 Years",F1745&lt;=8,"6-8 Years",TRUE,"9-10 Years")</f>
        <v>6-8 Years</v>
      </c>
      <c r="U1745" t="str" cm="1">
        <f t="array" ref="U1745">_xlfn.IFS(P1745&gt;60,"High Risk",P1745&gt;30,"Medium Risk",TRUE,"Low Risk")</f>
        <v>High Risk</v>
      </c>
      <c r="V1745">
        <f t="shared" si="27"/>
        <v>5</v>
      </c>
    </row>
    <row r="1746" spans="1:22" hidden="1" x14ac:dyDescent="0.2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 s="2">
        <v>79259.990000000005</v>
      </c>
      <c r="H1746">
        <v>1</v>
      </c>
      <c r="I1746">
        <v>0</v>
      </c>
      <c r="J1746">
        <v>1</v>
      </c>
      <c r="K1746" s="1">
        <v>186910.74</v>
      </c>
      <c r="L1746">
        <v>0</v>
      </c>
      <c r="M1746">
        <v>16</v>
      </c>
      <c r="N1746">
        <v>640</v>
      </c>
      <c r="O1746">
        <v>10</v>
      </c>
      <c r="P1746">
        <v>123</v>
      </c>
      <c r="Q1746">
        <v>0.625</v>
      </c>
      <c r="R1746">
        <v>10240</v>
      </c>
      <c r="S1746" t="str" cm="1">
        <f t="array" ref="S1746">_xlfn.IFS(E1749&lt;30,"18-29",E1749&lt;45,"30-44",TRUE,"45+")</f>
        <v>30-44</v>
      </c>
      <c r="T1746" t="str" cm="1">
        <f t="array" ref="T1746">_xlfn.IFS(F1746&lt;=2,"0-2 Years",F1746&lt;=5,"3-5 Years",F1746&lt;=8,"6-8 Years",TRUE,"9-10 Years")</f>
        <v>6-8 Years</v>
      </c>
      <c r="U1746" t="str" cm="1">
        <f t="array" ref="U1746">_xlfn.IFS(P1746&gt;60,"High Risk",P1746&gt;30,"Medium Risk",TRUE,"Low Risk")</f>
        <v>High Risk</v>
      </c>
      <c r="V1746">
        <f t="shared" si="27"/>
        <v>2</v>
      </c>
    </row>
    <row r="1747" spans="1:22" x14ac:dyDescent="0.2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 s="2">
        <v>116295.29</v>
      </c>
      <c r="H1747">
        <v>1</v>
      </c>
      <c r="I1747">
        <v>1</v>
      </c>
      <c r="J1747">
        <v>0</v>
      </c>
      <c r="K1747" s="1">
        <v>75285.47</v>
      </c>
      <c r="L1747">
        <v>0</v>
      </c>
      <c r="M1747">
        <v>21</v>
      </c>
      <c r="N1747">
        <v>1144</v>
      </c>
      <c r="O1747">
        <v>1</v>
      </c>
      <c r="P1747">
        <v>53</v>
      </c>
      <c r="Q1747">
        <v>4.7619047619047616E-2</v>
      </c>
      <c r="R1747">
        <v>24024</v>
      </c>
      <c r="S1747" t="str" cm="1">
        <f t="array" ref="S1747">_xlfn.IFS(E1750&lt;30,"18-29",E1750&lt;45,"30-44",TRUE,"45+")</f>
        <v>30-44</v>
      </c>
      <c r="T1747" t="str" cm="1">
        <f t="array" ref="T1747">_xlfn.IFS(F1747&lt;=2,"0-2 Years",F1747&lt;=5,"3-5 Years",F1747&lt;=8,"6-8 Years",TRUE,"9-10 Years")</f>
        <v>0-2 Years</v>
      </c>
      <c r="U1747" t="str" cm="1">
        <f t="array" ref="U1747">_xlfn.IFS(P1747&gt;60,"High Risk",P1747&gt;30,"Medium Risk",TRUE,"Low Risk")</f>
        <v>Medium Risk</v>
      </c>
      <c r="V1747">
        <f t="shared" si="27"/>
        <v>6</v>
      </c>
    </row>
    <row r="1748" spans="1:22" x14ac:dyDescent="0.2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 s="2">
        <v>0</v>
      </c>
      <c r="H1748">
        <v>1</v>
      </c>
      <c r="I1748">
        <v>0</v>
      </c>
      <c r="J1748">
        <v>1</v>
      </c>
      <c r="K1748" s="1">
        <v>130260.11</v>
      </c>
      <c r="L1748">
        <v>1</v>
      </c>
      <c r="M1748">
        <v>4</v>
      </c>
      <c r="N1748">
        <v>188</v>
      </c>
      <c r="O1748">
        <v>5</v>
      </c>
      <c r="P1748">
        <v>162</v>
      </c>
      <c r="Q1748">
        <v>1</v>
      </c>
      <c r="R1748">
        <v>752</v>
      </c>
      <c r="S1748" t="str" cm="1">
        <f t="array" ref="S1748">_xlfn.IFS(E1751&lt;30,"18-29",E1751&lt;45,"30-44",TRUE,"45+")</f>
        <v>30-44</v>
      </c>
      <c r="T1748" t="str" cm="1">
        <f t="array" ref="T1748">_xlfn.IFS(F1748&lt;=2,"0-2 Years",F1748&lt;=5,"3-5 Years",F1748&lt;=8,"6-8 Years",TRUE,"9-10 Years")</f>
        <v>0-2 Years</v>
      </c>
      <c r="U1748" t="str" cm="1">
        <f t="array" ref="U1748">_xlfn.IFS(P1748&gt;60,"High Risk",P1748&gt;30,"Medium Risk",TRUE,"Low Risk")</f>
        <v>High Risk</v>
      </c>
      <c r="V1748">
        <f t="shared" si="27"/>
        <v>7</v>
      </c>
    </row>
    <row r="1749" spans="1:22" hidden="1" x14ac:dyDescent="0.2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 s="2">
        <v>74309.81</v>
      </c>
      <c r="H1749">
        <v>1</v>
      </c>
      <c r="I1749">
        <v>1</v>
      </c>
      <c r="J1749">
        <v>0</v>
      </c>
      <c r="K1749" s="1">
        <v>15034.93</v>
      </c>
      <c r="L1749">
        <v>0</v>
      </c>
      <c r="M1749">
        <v>3</v>
      </c>
      <c r="N1749">
        <v>381</v>
      </c>
      <c r="O1749">
        <v>7</v>
      </c>
      <c r="P1749">
        <v>145</v>
      </c>
      <c r="Q1749">
        <v>1</v>
      </c>
      <c r="R1749">
        <v>1143</v>
      </c>
      <c r="S1749" t="str" cm="1">
        <f t="array" ref="S1749">_xlfn.IFS(E1752&lt;30,"18-29",E1752&lt;45,"30-44",TRUE,"45+")</f>
        <v>30-44</v>
      </c>
      <c r="T1749" t="str" cm="1">
        <f t="array" ref="T1749">_xlfn.IFS(F1749&lt;=2,"0-2 Years",F1749&lt;=5,"3-5 Years",F1749&lt;=8,"6-8 Years",TRUE,"9-10 Years")</f>
        <v>9-10 Years</v>
      </c>
      <c r="U1749" t="str" cm="1">
        <f t="array" ref="U1749">_xlfn.IFS(P1749&gt;60,"High Risk",P1749&gt;30,"Medium Risk",TRUE,"Low Risk")</f>
        <v>High Risk</v>
      </c>
      <c r="V1749">
        <f t="shared" si="27"/>
        <v>5</v>
      </c>
    </row>
    <row r="1750" spans="1:22" x14ac:dyDescent="0.2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 s="2">
        <v>152797.9</v>
      </c>
      <c r="H1750">
        <v>1</v>
      </c>
      <c r="I1750">
        <v>1</v>
      </c>
      <c r="J1750">
        <v>0</v>
      </c>
      <c r="K1750" s="1">
        <v>175709.4</v>
      </c>
      <c r="L1750">
        <v>1</v>
      </c>
      <c r="M1750">
        <v>9</v>
      </c>
      <c r="N1750">
        <v>402</v>
      </c>
      <c r="O1750">
        <v>10</v>
      </c>
      <c r="P1750">
        <v>1</v>
      </c>
      <c r="Q1750">
        <v>1</v>
      </c>
      <c r="R1750">
        <v>3618</v>
      </c>
      <c r="S1750" t="str" cm="1">
        <f t="array" ref="S1750">_xlfn.IFS(E1753&lt;30,"18-29",E1753&lt;45,"30-44",TRUE,"45+")</f>
        <v>18-29</v>
      </c>
      <c r="T1750" t="str" cm="1">
        <f t="array" ref="T1750">_xlfn.IFS(F1750&lt;=2,"0-2 Years",F1750&lt;=5,"3-5 Years",F1750&lt;=8,"6-8 Years",TRUE,"9-10 Years")</f>
        <v>0-2 Years</v>
      </c>
      <c r="U1750" t="str" cm="1">
        <f t="array" ref="U1750">_xlfn.IFS(P1750&gt;60,"High Risk",P1750&gt;30,"Medium Risk",TRUE,"Low Risk")</f>
        <v>Low Risk</v>
      </c>
      <c r="V1750">
        <f t="shared" si="27"/>
        <v>6</v>
      </c>
    </row>
    <row r="1751" spans="1:22" hidden="1" x14ac:dyDescent="0.2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 s="2">
        <v>133701.07</v>
      </c>
      <c r="H1751">
        <v>2</v>
      </c>
      <c r="I1751">
        <v>1</v>
      </c>
      <c r="J1751">
        <v>0</v>
      </c>
      <c r="K1751" s="1">
        <v>101069.71</v>
      </c>
      <c r="L1751">
        <v>1</v>
      </c>
      <c r="M1751">
        <v>9</v>
      </c>
      <c r="N1751">
        <v>4957</v>
      </c>
      <c r="O1751">
        <v>7</v>
      </c>
      <c r="P1751">
        <v>13</v>
      </c>
      <c r="Q1751">
        <v>0.77777777777777779</v>
      </c>
      <c r="R1751">
        <v>44613</v>
      </c>
      <c r="S1751" t="str" cm="1">
        <f t="array" ref="S1751">_xlfn.IFS(E1754&lt;30,"18-29",E1754&lt;45,"30-44",TRUE,"45+")</f>
        <v>30-44</v>
      </c>
      <c r="T1751" t="str" cm="1">
        <f t="array" ref="T1751">_xlfn.IFS(F1751&lt;=2,"0-2 Years",F1751&lt;=5,"3-5 Years",F1751&lt;=8,"6-8 Years",TRUE,"9-10 Years")</f>
        <v>9-10 Years</v>
      </c>
      <c r="U1751" t="str" cm="1">
        <f t="array" ref="U1751">_xlfn.IFS(P1751&gt;60,"High Risk",P1751&gt;30,"Medium Risk",TRUE,"Low Risk")</f>
        <v>Low Risk</v>
      </c>
      <c r="V1751">
        <f t="shared" si="27"/>
        <v>3</v>
      </c>
    </row>
    <row r="1752" spans="1:22" hidden="1" x14ac:dyDescent="0.2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 s="2">
        <v>114430.18</v>
      </c>
      <c r="H1752">
        <v>2</v>
      </c>
      <c r="I1752">
        <v>1</v>
      </c>
      <c r="J1752">
        <v>1</v>
      </c>
      <c r="K1752" s="1">
        <v>153012.13</v>
      </c>
      <c r="L1752">
        <v>0</v>
      </c>
      <c r="M1752">
        <v>24</v>
      </c>
      <c r="N1752">
        <v>1335</v>
      </c>
      <c r="O1752">
        <v>0</v>
      </c>
      <c r="P1752">
        <v>54</v>
      </c>
      <c r="Q1752">
        <v>0</v>
      </c>
      <c r="R1752">
        <v>32040</v>
      </c>
      <c r="S1752" t="str" cm="1">
        <f t="array" ref="S1752">_xlfn.IFS(E1755&lt;30,"18-29",E1755&lt;45,"30-44",TRUE,"45+")</f>
        <v>18-29</v>
      </c>
      <c r="T1752" t="str" cm="1">
        <f t="array" ref="T1752">_xlfn.IFS(F1752&lt;=2,"0-2 Years",F1752&lt;=5,"3-5 Years",F1752&lt;=8,"6-8 Years",TRUE,"9-10 Years")</f>
        <v>6-8 Years</v>
      </c>
      <c r="U1752" t="str" cm="1">
        <f t="array" ref="U1752">_xlfn.IFS(P1752&gt;60,"High Risk",P1752&gt;30,"Medium Risk",TRUE,"Low Risk")</f>
        <v>Medium Risk</v>
      </c>
      <c r="V1752">
        <f t="shared" si="27"/>
        <v>0</v>
      </c>
    </row>
    <row r="1753" spans="1:22" hidden="1" x14ac:dyDescent="0.2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 s="2">
        <v>127504.57</v>
      </c>
      <c r="H1753">
        <v>1</v>
      </c>
      <c r="I1753">
        <v>0</v>
      </c>
      <c r="J1753">
        <v>0</v>
      </c>
      <c r="K1753" s="1">
        <v>86173.92</v>
      </c>
      <c r="L1753">
        <v>0</v>
      </c>
      <c r="M1753">
        <v>26</v>
      </c>
      <c r="N1753">
        <v>1242</v>
      </c>
      <c r="O1753">
        <v>7</v>
      </c>
      <c r="P1753">
        <v>132</v>
      </c>
      <c r="Q1753">
        <v>0.26923076923076922</v>
      </c>
      <c r="R1753">
        <v>32292</v>
      </c>
      <c r="S1753" t="str" cm="1">
        <f t="array" ref="S1753">_xlfn.IFS(E1756&lt;30,"18-29",E1756&lt;45,"30-44",TRUE,"45+")</f>
        <v>30-44</v>
      </c>
      <c r="T1753" t="str" cm="1">
        <f t="array" ref="T1753">_xlfn.IFS(F1753&lt;=2,"0-2 Years",F1753&lt;=5,"3-5 Years",F1753&lt;=8,"6-8 Years",TRUE,"9-10 Years")</f>
        <v>6-8 Years</v>
      </c>
      <c r="U1753" t="str" cm="1">
        <f t="array" ref="U1753">_xlfn.IFS(P1753&gt;60,"High Risk",P1753&gt;30,"Medium Risk",TRUE,"Low Risk")</f>
        <v>High Risk</v>
      </c>
      <c r="V1753">
        <f t="shared" si="27"/>
        <v>5</v>
      </c>
    </row>
    <row r="1754" spans="1:22" x14ac:dyDescent="0.2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 s="2">
        <v>84113.41</v>
      </c>
      <c r="H1754">
        <v>1</v>
      </c>
      <c r="I1754">
        <v>1</v>
      </c>
      <c r="J1754">
        <v>0</v>
      </c>
      <c r="K1754" s="1">
        <v>197548.63</v>
      </c>
      <c r="L1754">
        <v>0</v>
      </c>
      <c r="M1754">
        <v>26</v>
      </c>
      <c r="N1754">
        <v>4805</v>
      </c>
      <c r="O1754">
        <v>8</v>
      </c>
      <c r="P1754">
        <v>5</v>
      </c>
      <c r="Q1754">
        <v>0.30769230769230771</v>
      </c>
      <c r="R1754">
        <v>124930</v>
      </c>
      <c r="S1754" t="str" cm="1">
        <f t="array" ref="S1754">_xlfn.IFS(E1757&lt;30,"18-29",E1757&lt;45,"30-44",TRUE,"45+")</f>
        <v>45+</v>
      </c>
      <c r="T1754" t="str" cm="1">
        <f t="array" ref="T1754">_xlfn.IFS(F1754&lt;=2,"0-2 Years",F1754&lt;=5,"3-5 Years",F1754&lt;=8,"6-8 Years",TRUE,"9-10 Years")</f>
        <v>0-2 Years</v>
      </c>
      <c r="U1754" t="str" cm="1">
        <f t="array" ref="U1754">_xlfn.IFS(P1754&gt;60,"High Risk",P1754&gt;30,"Medium Risk",TRUE,"Low Risk")</f>
        <v>Low Risk</v>
      </c>
      <c r="V1754">
        <f t="shared" si="27"/>
        <v>6</v>
      </c>
    </row>
    <row r="1755" spans="1:22" hidden="1" x14ac:dyDescent="0.2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 s="2">
        <v>101126.66</v>
      </c>
      <c r="H1755">
        <v>2</v>
      </c>
      <c r="I1755">
        <v>0</v>
      </c>
      <c r="J1755">
        <v>0</v>
      </c>
      <c r="K1755" s="1">
        <v>37042.800000000003</v>
      </c>
      <c r="L1755">
        <v>0</v>
      </c>
      <c r="M1755">
        <v>28</v>
      </c>
      <c r="N1755">
        <v>4527</v>
      </c>
      <c r="O1755">
        <v>4</v>
      </c>
      <c r="P1755">
        <v>66</v>
      </c>
      <c r="Q1755">
        <v>0.14285714285714285</v>
      </c>
      <c r="R1755">
        <v>126756</v>
      </c>
      <c r="S1755" t="str" cm="1">
        <f t="array" ref="S1755">_xlfn.IFS(E1758&lt;30,"18-29",E1758&lt;45,"30-44",TRUE,"45+")</f>
        <v>30-44</v>
      </c>
      <c r="T1755" t="str" cm="1">
        <f t="array" ref="T1755">_xlfn.IFS(F1755&lt;=2,"0-2 Years",F1755&lt;=5,"3-5 Years",F1755&lt;=8,"6-8 Years",TRUE,"9-10 Years")</f>
        <v>9-10 Years</v>
      </c>
      <c r="U1755" t="str" cm="1">
        <f t="array" ref="U1755">_xlfn.IFS(P1755&gt;60,"High Risk",P1755&gt;30,"Medium Risk",TRUE,"Low Risk")</f>
        <v>High Risk</v>
      </c>
      <c r="V1755">
        <f t="shared" si="27"/>
        <v>3</v>
      </c>
    </row>
    <row r="1756" spans="1:22" hidden="1" x14ac:dyDescent="0.2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 s="2">
        <v>103564.83</v>
      </c>
      <c r="H1756">
        <v>2</v>
      </c>
      <c r="I1756">
        <v>1</v>
      </c>
      <c r="J1756">
        <v>0</v>
      </c>
      <c r="K1756" s="1">
        <v>121085.72</v>
      </c>
      <c r="L1756">
        <v>0</v>
      </c>
      <c r="M1756">
        <v>8</v>
      </c>
      <c r="N1756">
        <v>4822</v>
      </c>
      <c r="O1756">
        <v>6</v>
      </c>
      <c r="P1756">
        <v>45</v>
      </c>
      <c r="Q1756">
        <v>0.75</v>
      </c>
      <c r="R1756">
        <v>38576</v>
      </c>
      <c r="S1756" t="str" cm="1">
        <f t="array" ref="S1756">_xlfn.IFS(E1759&lt;30,"18-29",E1759&lt;45,"30-44",TRUE,"45+")</f>
        <v>30-44</v>
      </c>
      <c r="T1756" t="str" cm="1">
        <f t="array" ref="T1756">_xlfn.IFS(F1756&lt;=2,"0-2 Years",F1756&lt;=5,"3-5 Years",F1756&lt;=8,"6-8 Years",TRUE,"9-10 Years")</f>
        <v>3-5 Years</v>
      </c>
      <c r="U1756" t="str" cm="1">
        <f t="array" ref="U1756">_xlfn.IFS(P1756&gt;60,"High Risk",P1756&gt;30,"Medium Risk",TRUE,"Low Risk")</f>
        <v>Medium Risk</v>
      </c>
      <c r="V1756">
        <f t="shared" si="27"/>
        <v>3</v>
      </c>
    </row>
    <row r="1757" spans="1:22" x14ac:dyDescent="0.2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 s="2">
        <v>0</v>
      </c>
      <c r="H1757">
        <v>1</v>
      </c>
      <c r="I1757">
        <v>0</v>
      </c>
      <c r="J1757">
        <v>1</v>
      </c>
      <c r="K1757" s="1">
        <v>194113.99</v>
      </c>
      <c r="L1757">
        <v>1</v>
      </c>
      <c r="M1757">
        <v>21</v>
      </c>
      <c r="N1757">
        <v>4206</v>
      </c>
      <c r="O1757">
        <v>0</v>
      </c>
      <c r="P1757">
        <v>152</v>
      </c>
      <c r="Q1757">
        <v>0</v>
      </c>
      <c r="R1757">
        <v>88326</v>
      </c>
      <c r="S1757" t="str" cm="1">
        <f t="array" ref="S1757">_xlfn.IFS(E1760&lt;30,"18-29",E1760&lt;45,"30-44",TRUE,"45+")</f>
        <v>30-44</v>
      </c>
      <c r="T1757" t="str" cm="1">
        <f t="array" ref="T1757">_xlfn.IFS(F1757&lt;=2,"0-2 Years",F1757&lt;=5,"3-5 Years",F1757&lt;=8,"6-8 Years",TRUE,"9-10 Years")</f>
        <v>6-8 Years</v>
      </c>
      <c r="U1757" t="str" cm="1">
        <f t="array" ref="U1757">_xlfn.IFS(P1757&gt;60,"High Risk",P1757&gt;30,"Medium Risk",TRUE,"Low Risk")</f>
        <v>High Risk</v>
      </c>
      <c r="V1757">
        <f t="shared" si="27"/>
        <v>6</v>
      </c>
    </row>
    <row r="1758" spans="1:22" hidden="1" x14ac:dyDescent="0.2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 s="2">
        <v>168178.21</v>
      </c>
      <c r="H1758">
        <v>2</v>
      </c>
      <c r="I1758">
        <v>0</v>
      </c>
      <c r="J1758">
        <v>1</v>
      </c>
      <c r="K1758" s="1">
        <v>101273.23</v>
      </c>
      <c r="L1758">
        <v>0</v>
      </c>
      <c r="M1758">
        <v>3</v>
      </c>
      <c r="N1758">
        <v>2487</v>
      </c>
      <c r="O1758">
        <v>5</v>
      </c>
      <c r="P1758">
        <v>32</v>
      </c>
      <c r="Q1758">
        <v>1</v>
      </c>
      <c r="R1758">
        <v>7461</v>
      </c>
      <c r="S1758" t="str" cm="1">
        <f t="array" ref="S1758">_xlfn.IFS(E1761&lt;30,"18-29",E1761&lt;45,"30-44",TRUE,"45+")</f>
        <v>30-44</v>
      </c>
      <c r="T1758" t="str" cm="1">
        <f t="array" ref="T1758">_xlfn.IFS(F1758&lt;=2,"0-2 Years",F1758&lt;=5,"3-5 Years",F1758&lt;=8,"6-8 Years",TRUE,"9-10 Years")</f>
        <v>0-2 Years</v>
      </c>
      <c r="U1758" t="str" cm="1">
        <f t="array" ref="U1758">_xlfn.IFS(P1758&gt;60,"High Risk",P1758&gt;30,"Medium Risk",TRUE,"Low Risk")</f>
        <v>Medium Risk</v>
      </c>
      <c r="V1758">
        <f t="shared" si="27"/>
        <v>1</v>
      </c>
    </row>
    <row r="1759" spans="1:22" hidden="1" x14ac:dyDescent="0.2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 s="2">
        <v>143903.10999999999</v>
      </c>
      <c r="H1759">
        <v>1</v>
      </c>
      <c r="I1759">
        <v>1</v>
      </c>
      <c r="J1759">
        <v>1</v>
      </c>
      <c r="K1759" s="1">
        <v>118711.75</v>
      </c>
      <c r="L1759">
        <v>1</v>
      </c>
      <c r="M1759">
        <v>5</v>
      </c>
      <c r="N1759">
        <v>303</v>
      </c>
      <c r="O1759">
        <v>3</v>
      </c>
      <c r="P1759">
        <v>39</v>
      </c>
      <c r="Q1759">
        <v>0.6</v>
      </c>
      <c r="R1759">
        <v>1515</v>
      </c>
      <c r="S1759" t="str" cm="1">
        <f t="array" ref="S1759">_xlfn.IFS(E1762&lt;30,"18-29",E1762&lt;45,"30-44",TRUE,"45+")</f>
        <v>30-44</v>
      </c>
      <c r="T1759" t="str" cm="1">
        <f t="array" ref="T1759">_xlfn.IFS(F1759&lt;=2,"0-2 Years",F1759&lt;=5,"3-5 Years",F1759&lt;=8,"6-8 Years",TRUE,"9-10 Years")</f>
        <v>0-2 Years</v>
      </c>
      <c r="U1759" t="str" cm="1">
        <f t="array" ref="U1759">_xlfn.IFS(P1759&gt;60,"High Risk",P1759&gt;30,"Medium Risk",TRUE,"Low Risk")</f>
        <v>Medium Risk</v>
      </c>
      <c r="V1759">
        <f t="shared" si="27"/>
        <v>3</v>
      </c>
    </row>
    <row r="1760" spans="1:22" hidden="1" x14ac:dyDescent="0.2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 s="2">
        <v>129753.69</v>
      </c>
      <c r="H1760">
        <v>1</v>
      </c>
      <c r="I1760">
        <v>1</v>
      </c>
      <c r="J1760">
        <v>0</v>
      </c>
      <c r="K1760" s="1">
        <v>582.53</v>
      </c>
      <c r="L1760">
        <v>0</v>
      </c>
      <c r="M1760">
        <v>15</v>
      </c>
      <c r="N1760">
        <v>1165</v>
      </c>
      <c r="O1760">
        <v>5</v>
      </c>
      <c r="P1760">
        <v>27</v>
      </c>
      <c r="Q1760">
        <v>0.33333333333333331</v>
      </c>
      <c r="R1760">
        <v>17475</v>
      </c>
      <c r="S1760" t="str" cm="1">
        <f t="array" ref="S1760">_xlfn.IFS(E1763&lt;30,"18-29",E1763&lt;45,"30-44",TRUE,"45+")</f>
        <v>30-44</v>
      </c>
      <c r="T1760" t="str" cm="1">
        <f t="array" ref="T1760">_xlfn.IFS(F1760&lt;=2,"0-2 Years",F1760&lt;=5,"3-5 Years",F1760&lt;=8,"6-8 Years",TRUE,"9-10 Years")</f>
        <v>3-5 Years</v>
      </c>
      <c r="U1760" t="str" cm="1">
        <f t="array" ref="U1760">_xlfn.IFS(P1760&gt;60,"High Risk",P1760&gt;30,"Medium Risk",TRUE,"Low Risk")</f>
        <v>Low Risk</v>
      </c>
      <c r="V1760">
        <f t="shared" si="27"/>
        <v>5</v>
      </c>
    </row>
    <row r="1761" spans="1:22" x14ac:dyDescent="0.2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 s="2">
        <v>0</v>
      </c>
      <c r="H1761">
        <v>2</v>
      </c>
      <c r="I1761">
        <v>1</v>
      </c>
      <c r="J1761">
        <v>0</v>
      </c>
      <c r="K1761" s="1">
        <v>192381.21</v>
      </c>
      <c r="L1761">
        <v>0</v>
      </c>
      <c r="M1761">
        <v>19</v>
      </c>
      <c r="N1761">
        <v>4031</v>
      </c>
      <c r="O1761">
        <v>8</v>
      </c>
      <c r="P1761">
        <v>67</v>
      </c>
      <c r="Q1761">
        <v>0.42105263157894735</v>
      </c>
      <c r="R1761">
        <v>76589</v>
      </c>
      <c r="S1761" t="str" cm="1">
        <f t="array" ref="S1761">_xlfn.IFS(E1764&lt;30,"18-29",E1764&lt;45,"30-44",TRUE,"45+")</f>
        <v>30-44</v>
      </c>
      <c r="T1761" t="str" cm="1">
        <f t="array" ref="T1761">_xlfn.IFS(F1761&lt;=2,"0-2 Years",F1761&lt;=5,"3-5 Years",F1761&lt;=8,"6-8 Years",TRUE,"9-10 Years")</f>
        <v>9-10 Years</v>
      </c>
      <c r="U1761" t="str" cm="1">
        <f t="array" ref="U1761">_xlfn.IFS(P1761&gt;60,"High Risk",P1761&gt;30,"Medium Risk",TRUE,"Low Risk")</f>
        <v>High Risk</v>
      </c>
      <c r="V1761">
        <f t="shared" si="27"/>
        <v>6</v>
      </c>
    </row>
    <row r="1762" spans="1:22" hidden="1" x14ac:dyDescent="0.2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 s="2">
        <v>110641.18</v>
      </c>
      <c r="H1762">
        <v>1</v>
      </c>
      <c r="I1762">
        <v>0</v>
      </c>
      <c r="J1762">
        <v>1</v>
      </c>
      <c r="K1762" s="1">
        <v>136507.69</v>
      </c>
      <c r="L1762">
        <v>1</v>
      </c>
      <c r="M1762">
        <v>27</v>
      </c>
      <c r="N1762">
        <v>4898</v>
      </c>
      <c r="O1762">
        <v>6</v>
      </c>
      <c r="P1762">
        <v>114</v>
      </c>
      <c r="Q1762">
        <v>0.22222222222222221</v>
      </c>
      <c r="R1762">
        <v>132246</v>
      </c>
      <c r="S1762" t="str" cm="1">
        <f t="array" ref="S1762">_xlfn.IFS(E1765&lt;30,"18-29",E1765&lt;45,"30-44",TRUE,"45+")</f>
        <v>30-44</v>
      </c>
      <c r="T1762" t="str" cm="1">
        <f t="array" ref="T1762">_xlfn.IFS(F1762&lt;=2,"0-2 Years",F1762&lt;=5,"3-5 Years",F1762&lt;=8,"6-8 Years",TRUE,"9-10 Years")</f>
        <v>3-5 Years</v>
      </c>
      <c r="U1762" t="str" cm="1">
        <f t="array" ref="U1762">_xlfn.IFS(P1762&gt;60,"High Risk",P1762&gt;30,"Medium Risk",TRUE,"Low Risk")</f>
        <v>High Risk</v>
      </c>
      <c r="V1762">
        <f t="shared" si="27"/>
        <v>2</v>
      </c>
    </row>
    <row r="1763" spans="1:22" hidden="1" x14ac:dyDescent="0.2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 s="2">
        <v>166909.20000000001</v>
      </c>
      <c r="H1763">
        <v>2</v>
      </c>
      <c r="I1763">
        <v>1</v>
      </c>
      <c r="J1763">
        <v>0</v>
      </c>
      <c r="K1763" s="1">
        <v>138871.12</v>
      </c>
      <c r="L1763">
        <v>1</v>
      </c>
      <c r="M1763">
        <v>28</v>
      </c>
      <c r="N1763">
        <v>2617</v>
      </c>
      <c r="O1763">
        <v>0</v>
      </c>
      <c r="P1763">
        <v>154</v>
      </c>
      <c r="Q1763">
        <v>0</v>
      </c>
      <c r="R1763">
        <v>73276</v>
      </c>
      <c r="S1763" t="str" cm="1">
        <f t="array" ref="S1763">_xlfn.IFS(E1766&lt;30,"18-29",E1766&lt;45,"30-44",TRUE,"45+")</f>
        <v>30-44</v>
      </c>
      <c r="T1763" t="str" cm="1">
        <f t="array" ref="T1763">_xlfn.IFS(F1763&lt;=2,"0-2 Years",F1763&lt;=5,"3-5 Years",F1763&lt;=8,"6-8 Years",TRUE,"9-10 Years")</f>
        <v>3-5 Years</v>
      </c>
      <c r="U1763" t="str" cm="1">
        <f t="array" ref="U1763">_xlfn.IFS(P1763&gt;60,"High Risk",P1763&gt;30,"Medium Risk",TRUE,"Low Risk")</f>
        <v>High Risk</v>
      </c>
      <c r="V1763">
        <f t="shared" si="27"/>
        <v>3</v>
      </c>
    </row>
    <row r="1764" spans="1:22" hidden="1" x14ac:dyDescent="0.2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 s="2">
        <v>154139.45000000001</v>
      </c>
      <c r="H1764">
        <v>1</v>
      </c>
      <c r="I1764">
        <v>1</v>
      </c>
      <c r="J1764">
        <v>1</v>
      </c>
      <c r="K1764" s="1">
        <v>60728.89</v>
      </c>
      <c r="L1764">
        <v>0</v>
      </c>
      <c r="M1764">
        <v>7</v>
      </c>
      <c r="N1764">
        <v>3872</v>
      </c>
      <c r="O1764">
        <v>2</v>
      </c>
      <c r="P1764">
        <v>84</v>
      </c>
      <c r="Q1764">
        <v>0.2857142857142857</v>
      </c>
      <c r="R1764">
        <v>27104</v>
      </c>
      <c r="S1764" t="str" cm="1">
        <f t="array" ref="S1764">_xlfn.IFS(E1767&lt;30,"18-29",E1767&lt;45,"30-44",TRUE,"45+")</f>
        <v>30-44</v>
      </c>
      <c r="T1764" t="str" cm="1">
        <f t="array" ref="T1764">_xlfn.IFS(F1764&lt;=2,"0-2 Years",F1764&lt;=5,"3-5 Years",F1764&lt;=8,"6-8 Years",TRUE,"9-10 Years")</f>
        <v>0-2 Years</v>
      </c>
      <c r="U1764" t="str" cm="1">
        <f t="array" ref="U1764">_xlfn.IFS(P1764&gt;60,"High Risk",P1764&gt;30,"Medium Risk",TRUE,"Low Risk")</f>
        <v>High Risk</v>
      </c>
      <c r="V1764">
        <f t="shared" si="27"/>
        <v>3</v>
      </c>
    </row>
    <row r="1765" spans="1:22" hidden="1" x14ac:dyDescent="0.2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 s="2">
        <v>97459.06</v>
      </c>
      <c r="H1765">
        <v>1</v>
      </c>
      <c r="I1765">
        <v>0</v>
      </c>
      <c r="J1765">
        <v>0</v>
      </c>
      <c r="K1765" s="1">
        <v>189175.71</v>
      </c>
      <c r="L1765">
        <v>0</v>
      </c>
      <c r="M1765">
        <v>5</v>
      </c>
      <c r="N1765">
        <v>1919</v>
      </c>
      <c r="O1765">
        <v>4</v>
      </c>
      <c r="P1765">
        <v>104</v>
      </c>
      <c r="Q1765">
        <v>0.8</v>
      </c>
      <c r="R1765">
        <v>9595</v>
      </c>
      <c r="S1765" t="str" cm="1">
        <f t="array" ref="S1765">_xlfn.IFS(E1768&lt;30,"18-29",E1768&lt;45,"30-44",TRUE,"45+")</f>
        <v>30-44</v>
      </c>
      <c r="T1765" t="str" cm="1">
        <f t="array" ref="T1765">_xlfn.IFS(F1765&lt;=2,"0-2 Years",F1765&lt;=5,"3-5 Years",F1765&lt;=8,"6-8 Years",TRUE,"9-10 Years")</f>
        <v>6-8 Years</v>
      </c>
      <c r="U1765" t="str" cm="1">
        <f t="array" ref="U1765">_xlfn.IFS(P1765&gt;60,"High Risk",P1765&gt;30,"Medium Risk",TRUE,"Low Risk")</f>
        <v>High Risk</v>
      </c>
      <c r="V1765">
        <f t="shared" si="27"/>
        <v>5</v>
      </c>
    </row>
    <row r="1766" spans="1:22" hidden="1" x14ac:dyDescent="0.2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 s="2">
        <v>0</v>
      </c>
      <c r="H1766">
        <v>2</v>
      </c>
      <c r="I1766">
        <v>1</v>
      </c>
      <c r="J1766">
        <v>1</v>
      </c>
      <c r="K1766" s="1">
        <v>102547.56</v>
      </c>
      <c r="L1766">
        <v>0</v>
      </c>
      <c r="M1766">
        <v>16</v>
      </c>
      <c r="N1766">
        <v>370</v>
      </c>
      <c r="O1766">
        <v>0</v>
      </c>
      <c r="P1766">
        <v>116</v>
      </c>
      <c r="Q1766">
        <v>0</v>
      </c>
      <c r="R1766">
        <v>5920</v>
      </c>
      <c r="S1766" t="str" cm="1">
        <f t="array" ref="S1766">_xlfn.IFS(E1769&lt;30,"18-29",E1769&lt;45,"30-44",TRUE,"45+")</f>
        <v>45+</v>
      </c>
      <c r="T1766" t="str" cm="1">
        <f t="array" ref="T1766">_xlfn.IFS(F1766&lt;=2,"0-2 Years",F1766&lt;=5,"3-5 Years",F1766&lt;=8,"6-8 Years",TRUE,"9-10 Years")</f>
        <v>0-2 Years</v>
      </c>
      <c r="U1766" t="str" cm="1">
        <f t="array" ref="U1766">_xlfn.IFS(P1766&gt;60,"High Risk",P1766&gt;30,"Medium Risk",TRUE,"Low Risk")</f>
        <v>High Risk</v>
      </c>
      <c r="V1766">
        <f t="shared" si="27"/>
        <v>4</v>
      </c>
    </row>
    <row r="1767" spans="1:22" hidden="1" x14ac:dyDescent="0.2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 s="2">
        <v>112088.04</v>
      </c>
      <c r="H1767">
        <v>2</v>
      </c>
      <c r="I1767">
        <v>1</v>
      </c>
      <c r="J1767">
        <v>1</v>
      </c>
      <c r="K1767" s="1">
        <v>36706.559999999998</v>
      </c>
      <c r="L1767">
        <v>0</v>
      </c>
      <c r="M1767">
        <v>3</v>
      </c>
      <c r="N1767">
        <v>1581</v>
      </c>
      <c r="O1767">
        <v>4</v>
      </c>
      <c r="P1767">
        <v>60</v>
      </c>
      <c r="Q1767">
        <v>1</v>
      </c>
      <c r="R1767">
        <v>4743</v>
      </c>
      <c r="S1767" t="str" cm="1">
        <f t="array" ref="S1767">_xlfn.IFS(E1770&lt;30,"18-29",E1770&lt;45,"30-44",TRUE,"45+")</f>
        <v>18-29</v>
      </c>
      <c r="T1767" t="str" cm="1">
        <f t="array" ref="T1767">_xlfn.IFS(F1767&lt;=2,"0-2 Years",F1767&lt;=5,"3-5 Years",F1767&lt;=8,"6-8 Years",TRUE,"9-10 Years")</f>
        <v>6-8 Years</v>
      </c>
      <c r="U1767" t="str" cm="1">
        <f t="array" ref="U1767">_xlfn.IFS(P1767&gt;60,"High Risk",P1767&gt;30,"Medium Risk",TRUE,"Low Risk")</f>
        <v>Medium Risk</v>
      </c>
      <c r="V1767">
        <f t="shared" si="27"/>
        <v>0</v>
      </c>
    </row>
    <row r="1768" spans="1:22" hidden="1" x14ac:dyDescent="0.2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 s="2">
        <v>0</v>
      </c>
      <c r="H1768">
        <v>2</v>
      </c>
      <c r="I1768">
        <v>1</v>
      </c>
      <c r="J1768">
        <v>1</v>
      </c>
      <c r="K1768" s="1">
        <v>44756.25</v>
      </c>
      <c r="L1768">
        <v>0</v>
      </c>
      <c r="M1768">
        <v>6</v>
      </c>
      <c r="N1768">
        <v>2984</v>
      </c>
      <c r="O1768">
        <v>10</v>
      </c>
      <c r="P1768">
        <v>23</v>
      </c>
      <c r="Q1768">
        <v>1</v>
      </c>
      <c r="R1768">
        <v>17904</v>
      </c>
      <c r="S1768" t="str" cm="1">
        <f t="array" ref="S1768">_xlfn.IFS(E1771&lt;30,"18-29",E1771&lt;45,"30-44",TRUE,"45+")</f>
        <v>30-44</v>
      </c>
      <c r="T1768" t="str" cm="1">
        <f t="array" ref="T1768">_xlfn.IFS(F1768&lt;=2,"0-2 Years",F1768&lt;=5,"3-5 Years",F1768&lt;=8,"6-8 Years",TRUE,"9-10 Years")</f>
        <v>3-5 Years</v>
      </c>
      <c r="U1768" t="str" cm="1">
        <f t="array" ref="U1768">_xlfn.IFS(P1768&gt;60,"High Risk",P1768&gt;30,"Medium Risk",TRUE,"Low Risk")</f>
        <v>Low Risk</v>
      </c>
      <c r="V1768">
        <f t="shared" si="27"/>
        <v>3</v>
      </c>
    </row>
    <row r="1769" spans="1:22" hidden="1" x14ac:dyDescent="0.2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 s="2">
        <v>0</v>
      </c>
      <c r="H1769">
        <v>2</v>
      </c>
      <c r="I1769">
        <v>1</v>
      </c>
      <c r="J1769">
        <v>1</v>
      </c>
      <c r="K1769" s="1">
        <v>132870.15</v>
      </c>
      <c r="L1769">
        <v>0</v>
      </c>
      <c r="M1769">
        <v>20</v>
      </c>
      <c r="N1769">
        <v>1958</v>
      </c>
      <c r="O1769">
        <v>5</v>
      </c>
      <c r="P1769">
        <v>9</v>
      </c>
      <c r="Q1769">
        <v>0.25</v>
      </c>
      <c r="R1769">
        <v>39160</v>
      </c>
      <c r="S1769" t="str" cm="1">
        <f t="array" ref="S1769">_xlfn.IFS(E1772&lt;30,"18-29",E1772&lt;45,"30-44",TRUE,"45+")</f>
        <v>30-44</v>
      </c>
      <c r="T1769" t="str" cm="1">
        <f t="array" ref="T1769">_xlfn.IFS(F1769&lt;=2,"0-2 Years",F1769&lt;=5,"3-5 Years",F1769&lt;=8,"6-8 Years",TRUE,"9-10 Years")</f>
        <v>6-8 Years</v>
      </c>
      <c r="U1769" t="str" cm="1">
        <f t="array" ref="U1769">_xlfn.IFS(P1769&gt;60,"High Risk",P1769&gt;30,"Medium Risk",TRUE,"Low Risk")</f>
        <v>Low Risk</v>
      </c>
      <c r="V1769">
        <f t="shared" si="27"/>
        <v>4</v>
      </c>
    </row>
    <row r="1770" spans="1:22" hidden="1" x14ac:dyDescent="0.2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 s="2">
        <v>141038.57</v>
      </c>
      <c r="H1770">
        <v>2</v>
      </c>
      <c r="I1770">
        <v>0</v>
      </c>
      <c r="J1770">
        <v>0</v>
      </c>
      <c r="K1770" s="1">
        <v>16287.38</v>
      </c>
      <c r="L1770">
        <v>0</v>
      </c>
      <c r="M1770">
        <v>4</v>
      </c>
      <c r="N1770">
        <v>2594</v>
      </c>
      <c r="O1770">
        <v>4</v>
      </c>
      <c r="P1770">
        <v>83</v>
      </c>
      <c r="Q1770">
        <v>1</v>
      </c>
      <c r="R1770">
        <v>10376</v>
      </c>
      <c r="S1770" t="str" cm="1">
        <f t="array" ref="S1770">_xlfn.IFS(E1773&lt;30,"18-29",E1773&lt;45,"30-44",TRUE,"45+")</f>
        <v>30-44</v>
      </c>
      <c r="T1770" t="str" cm="1">
        <f t="array" ref="T1770">_xlfn.IFS(F1770&lt;=2,"0-2 Years",F1770&lt;=5,"3-5 Years",F1770&lt;=8,"6-8 Years",TRUE,"9-10 Years")</f>
        <v>0-2 Years</v>
      </c>
      <c r="U1770" t="str" cm="1">
        <f t="array" ref="U1770">_xlfn.IFS(P1770&gt;60,"High Risk",P1770&gt;30,"Medium Risk",TRUE,"Low Risk")</f>
        <v>High Risk</v>
      </c>
      <c r="V1770">
        <f t="shared" si="27"/>
        <v>4</v>
      </c>
    </row>
    <row r="1771" spans="1:22" hidden="1" x14ac:dyDescent="0.2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 s="2">
        <v>84468.67</v>
      </c>
      <c r="H1771">
        <v>2</v>
      </c>
      <c r="I1771">
        <v>1</v>
      </c>
      <c r="J1771">
        <v>1</v>
      </c>
      <c r="K1771" s="1">
        <v>121945.42</v>
      </c>
      <c r="L1771">
        <v>0</v>
      </c>
      <c r="M1771">
        <v>1</v>
      </c>
      <c r="N1771">
        <v>1796</v>
      </c>
      <c r="O1771">
        <v>4</v>
      </c>
      <c r="P1771">
        <v>91</v>
      </c>
      <c r="Q1771">
        <v>1</v>
      </c>
      <c r="R1771">
        <v>1796</v>
      </c>
      <c r="S1771" t="str" cm="1">
        <f t="array" ref="S1771">_xlfn.IFS(E1774&lt;30,"18-29",E1774&lt;45,"30-44",TRUE,"45+")</f>
        <v>18-29</v>
      </c>
      <c r="T1771" t="str" cm="1">
        <f t="array" ref="T1771">_xlfn.IFS(F1771&lt;=2,"0-2 Years",F1771&lt;=5,"3-5 Years",F1771&lt;=8,"6-8 Years",TRUE,"9-10 Years")</f>
        <v>0-2 Years</v>
      </c>
      <c r="U1771" t="str" cm="1">
        <f t="array" ref="U1771">_xlfn.IFS(P1771&gt;60,"High Risk",P1771&gt;30,"Medium Risk",TRUE,"Low Risk")</f>
        <v>High Risk</v>
      </c>
      <c r="V1771">
        <f t="shared" si="27"/>
        <v>1</v>
      </c>
    </row>
    <row r="1772" spans="1:22" hidden="1" x14ac:dyDescent="0.2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 s="2">
        <v>118520.26</v>
      </c>
      <c r="H1772">
        <v>1</v>
      </c>
      <c r="I1772">
        <v>0</v>
      </c>
      <c r="J1772">
        <v>0</v>
      </c>
      <c r="K1772" s="1">
        <v>131173.9</v>
      </c>
      <c r="L1772">
        <v>1</v>
      </c>
      <c r="M1772">
        <v>1</v>
      </c>
      <c r="N1772">
        <v>1911</v>
      </c>
      <c r="O1772">
        <v>4</v>
      </c>
      <c r="P1772">
        <v>131</v>
      </c>
      <c r="Q1772">
        <v>1</v>
      </c>
      <c r="R1772">
        <v>1911</v>
      </c>
      <c r="S1772" t="str" cm="1">
        <f t="array" ref="S1772">_xlfn.IFS(E1775&lt;30,"18-29",E1775&lt;45,"30-44",TRUE,"45+")</f>
        <v>30-44</v>
      </c>
      <c r="T1772" t="str" cm="1">
        <f t="array" ref="T1772">_xlfn.IFS(F1772&lt;=2,"0-2 Years",F1772&lt;=5,"3-5 Years",F1772&lt;=8,"6-8 Years",TRUE,"9-10 Years")</f>
        <v>3-5 Years</v>
      </c>
      <c r="U1772" t="str" cm="1">
        <f t="array" ref="U1772">_xlfn.IFS(P1772&gt;60,"High Risk",P1772&gt;30,"Medium Risk",TRUE,"Low Risk")</f>
        <v>High Risk</v>
      </c>
      <c r="V1772">
        <f t="shared" si="27"/>
        <v>5</v>
      </c>
    </row>
    <row r="1773" spans="1:22" hidden="1" x14ac:dyDescent="0.2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 s="2">
        <v>142663.46</v>
      </c>
      <c r="H1773">
        <v>1</v>
      </c>
      <c r="I1773">
        <v>0</v>
      </c>
      <c r="J1773">
        <v>1</v>
      </c>
      <c r="K1773" s="1">
        <v>88669.89</v>
      </c>
      <c r="L1773">
        <v>0</v>
      </c>
      <c r="M1773">
        <v>11</v>
      </c>
      <c r="N1773">
        <v>3089</v>
      </c>
      <c r="O1773">
        <v>8</v>
      </c>
      <c r="P1773">
        <v>150</v>
      </c>
      <c r="Q1773">
        <v>0.72727272727272729</v>
      </c>
      <c r="R1773">
        <v>33979</v>
      </c>
      <c r="S1773" t="str" cm="1">
        <f t="array" ref="S1773">_xlfn.IFS(E1776&lt;30,"18-29",E1776&lt;45,"30-44",TRUE,"45+")</f>
        <v>18-29</v>
      </c>
      <c r="T1773" t="str" cm="1">
        <f t="array" ref="T1773">_xlfn.IFS(F1773&lt;=2,"0-2 Years",F1773&lt;=5,"3-5 Years",F1773&lt;=8,"6-8 Years",TRUE,"9-10 Years")</f>
        <v>0-2 Years</v>
      </c>
      <c r="U1773" t="str" cm="1">
        <f t="array" ref="U1773">_xlfn.IFS(P1773&gt;60,"High Risk",P1773&gt;30,"Medium Risk",TRUE,"Low Risk")</f>
        <v>High Risk</v>
      </c>
      <c r="V1773">
        <f t="shared" si="27"/>
        <v>3</v>
      </c>
    </row>
    <row r="1774" spans="1:22" hidden="1" x14ac:dyDescent="0.2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 s="2">
        <v>118627.16</v>
      </c>
      <c r="H1774">
        <v>2</v>
      </c>
      <c r="I1774">
        <v>1</v>
      </c>
      <c r="J1774">
        <v>1</v>
      </c>
      <c r="K1774" s="1">
        <v>160835.29999999999</v>
      </c>
      <c r="L1774">
        <v>0</v>
      </c>
      <c r="M1774">
        <v>28</v>
      </c>
      <c r="N1774">
        <v>4096</v>
      </c>
      <c r="O1774">
        <v>6</v>
      </c>
      <c r="P1774">
        <v>50</v>
      </c>
      <c r="Q1774">
        <v>0.21428571428571427</v>
      </c>
      <c r="R1774">
        <v>114688</v>
      </c>
      <c r="S1774" t="str" cm="1">
        <f t="array" ref="S1774">_xlfn.IFS(E1777&lt;30,"18-29",E1777&lt;45,"30-44",TRUE,"45+")</f>
        <v>30-44</v>
      </c>
      <c r="T1774" t="str" cm="1">
        <f t="array" ref="T1774">_xlfn.IFS(F1774&lt;=2,"0-2 Years",F1774&lt;=5,"3-5 Years",F1774&lt;=8,"6-8 Years",TRUE,"9-10 Years")</f>
        <v>3-5 Years</v>
      </c>
      <c r="U1774" t="str" cm="1">
        <f t="array" ref="U1774">_xlfn.IFS(P1774&gt;60,"High Risk",P1774&gt;30,"Medium Risk",TRUE,"Low Risk")</f>
        <v>Medium Risk</v>
      </c>
      <c r="V1774">
        <f t="shared" si="27"/>
        <v>0</v>
      </c>
    </row>
    <row r="1775" spans="1:22" x14ac:dyDescent="0.2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 s="2">
        <v>137523.01999999999</v>
      </c>
      <c r="H1775">
        <v>1</v>
      </c>
      <c r="I1775">
        <v>0</v>
      </c>
      <c r="J1775">
        <v>0</v>
      </c>
      <c r="K1775" s="1">
        <v>24761.360000000001</v>
      </c>
      <c r="L1775">
        <v>0</v>
      </c>
      <c r="M1775">
        <v>30</v>
      </c>
      <c r="N1775">
        <v>2120</v>
      </c>
      <c r="O1775">
        <v>8</v>
      </c>
      <c r="P1775">
        <v>39</v>
      </c>
      <c r="Q1775">
        <v>0.26666666666666666</v>
      </c>
      <c r="R1775">
        <v>63600</v>
      </c>
      <c r="S1775" t="str" cm="1">
        <f t="array" ref="S1775">_xlfn.IFS(E1778&lt;30,"18-29",E1778&lt;45,"30-44",TRUE,"45+")</f>
        <v>30-44</v>
      </c>
      <c r="T1775" t="str" cm="1">
        <f t="array" ref="T1775">_xlfn.IFS(F1775&lt;=2,"0-2 Years",F1775&lt;=5,"3-5 Years",F1775&lt;=8,"6-8 Years",TRUE,"9-10 Years")</f>
        <v>0-2 Years</v>
      </c>
      <c r="U1775" t="str" cm="1">
        <f t="array" ref="U1775">_xlfn.IFS(P1775&gt;60,"High Risk",P1775&gt;30,"Medium Risk",TRUE,"Low Risk")</f>
        <v>Medium Risk</v>
      </c>
      <c r="V1775">
        <f t="shared" si="27"/>
        <v>6</v>
      </c>
    </row>
    <row r="1776" spans="1:22" hidden="1" x14ac:dyDescent="0.2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 s="2">
        <v>110976.23</v>
      </c>
      <c r="H1776">
        <v>2</v>
      </c>
      <c r="I1776">
        <v>1</v>
      </c>
      <c r="J1776">
        <v>0</v>
      </c>
      <c r="K1776" s="1">
        <v>138526.96</v>
      </c>
      <c r="L1776">
        <v>0</v>
      </c>
      <c r="M1776">
        <v>11</v>
      </c>
      <c r="N1776">
        <v>1532</v>
      </c>
      <c r="O1776">
        <v>9</v>
      </c>
      <c r="P1776">
        <v>62</v>
      </c>
      <c r="Q1776">
        <v>0.81818181818181823</v>
      </c>
      <c r="R1776">
        <v>16852</v>
      </c>
      <c r="S1776" t="str" cm="1">
        <f t="array" ref="S1776">_xlfn.IFS(E1779&lt;30,"18-29",E1779&lt;45,"30-44",TRUE,"45+")</f>
        <v>30-44</v>
      </c>
      <c r="T1776" t="str" cm="1">
        <f t="array" ref="T1776">_xlfn.IFS(F1776&lt;=2,"0-2 Years",F1776&lt;=5,"3-5 Years",F1776&lt;=8,"6-8 Years",TRUE,"9-10 Years")</f>
        <v>6-8 Years</v>
      </c>
      <c r="U1776" t="str" cm="1">
        <f t="array" ref="U1776">_xlfn.IFS(P1776&gt;60,"High Risk",P1776&gt;30,"Medium Risk",TRUE,"Low Risk")</f>
        <v>High Risk</v>
      </c>
      <c r="V1776">
        <f t="shared" si="27"/>
        <v>3</v>
      </c>
    </row>
    <row r="1777" spans="1:22" hidden="1" x14ac:dyDescent="0.2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 s="2">
        <v>107283.4</v>
      </c>
      <c r="H1777">
        <v>1</v>
      </c>
      <c r="I1777">
        <v>0</v>
      </c>
      <c r="J1777">
        <v>0</v>
      </c>
      <c r="K1777" s="1">
        <v>157442.75</v>
      </c>
      <c r="L1777">
        <v>0</v>
      </c>
      <c r="M1777">
        <v>10</v>
      </c>
      <c r="N1777">
        <v>3256</v>
      </c>
      <c r="O1777">
        <v>9</v>
      </c>
      <c r="P1777">
        <v>52</v>
      </c>
      <c r="Q1777">
        <v>0.9</v>
      </c>
      <c r="R1777">
        <v>32560</v>
      </c>
      <c r="S1777" t="str" cm="1">
        <f t="array" ref="S1777">_xlfn.IFS(E1780&lt;30,"18-29",E1780&lt;45,"30-44",TRUE,"45+")</f>
        <v>30-44</v>
      </c>
      <c r="T1777" t="str" cm="1">
        <f t="array" ref="T1777">_xlfn.IFS(F1777&lt;=2,"0-2 Years",F1777&lt;=5,"3-5 Years",F1777&lt;=8,"6-8 Years",TRUE,"9-10 Years")</f>
        <v>6-8 Years</v>
      </c>
      <c r="U1777" t="str" cm="1">
        <f t="array" ref="U1777">_xlfn.IFS(P1777&gt;60,"High Risk",P1777&gt;30,"Medium Risk",TRUE,"Low Risk")</f>
        <v>Medium Risk</v>
      </c>
      <c r="V1777">
        <f t="shared" si="27"/>
        <v>5</v>
      </c>
    </row>
    <row r="1778" spans="1:22" x14ac:dyDescent="0.2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 s="2">
        <v>0</v>
      </c>
      <c r="H1778">
        <v>2</v>
      </c>
      <c r="I1778">
        <v>0</v>
      </c>
      <c r="J1778">
        <v>0</v>
      </c>
      <c r="K1778" s="1">
        <v>105295.77</v>
      </c>
      <c r="L1778">
        <v>0</v>
      </c>
      <c r="M1778">
        <v>17</v>
      </c>
      <c r="N1778">
        <v>4328</v>
      </c>
      <c r="O1778">
        <v>3</v>
      </c>
      <c r="P1778">
        <v>121</v>
      </c>
      <c r="Q1778">
        <v>0.17647058823529413</v>
      </c>
      <c r="R1778">
        <v>73576</v>
      </c>
      <c r="S1778" t="str" cm="1">
        <f t="array" ref="S1778">_xlfn.IFS(E1781&lt;30,"18-29",E1781&lt;45,"30-44",TRUE,"45+")</f>
        <v>30-44</v>
      </c>
      <c r="T1778" t="str" cm="1">
        <f t="array" ref="T1778">_xlfn.IFS(F1778&lt;=2,"0-2 Years",F1778&lt;=5,"3-5 Years",F1778&lt;=8,"6-8 Years",TRUE,"9-10 Years")</f>
        <v>3-5 Years</v>
      </c>
      <c r="U1778" t="str" cm="1">
        <f t="array" ref="U1778">_xlfn.IFS(P1778&gt;60,"High Risk",P1778&gt;30,"Medium Risk",TRUE,"Low Risk")</f>
        <v>High Risk</v>
      </c>
      <c r="V1778">
        <f t="shared" si="27"/>
        <v>6</v>
      </c>
    </row>
    <row r="1779" spans="1:22" hidden="1" x14ac:dyDescent="0.2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 s="2">
        <v>124314.45</v>
      </c>
      <c r="H1779">
        <v>1</v>
      </c>
      <c r="I1779">
        <v>0</v>
      </c>
      <c r="J1779">
        <v>0</v>
      </c>
      <c r="K1779" s="1">
        <v>97782.92</v>
      </c>
      <c r="L1779">
        <v>0</v>
      </c>
      <c r="M1779">
        <v>14</v>
      </c>
      <c r="N1779">
        <v>2326</v>
      </c>
      <c r="O1779">
        <v>4</v>
      </c>
      <c r="P1779">
        <v>32</v>
      </c>
      <c r="Q1779">
        <v>0.2857142857142857</v>
      </c>
      <c r="R1779">
        <v>32564</v>
      </c>
      <c r="S1779" t="str" cm="1">
        <f t="array" ref="S1779">_xlfn.IFS(E1782&lt;30,"18-29",E1782&lt;45,"30-44",TRUE,"45+")</f>
        <v>30-44</v>
      </c>
      <c r="T1779" t="str" cm="1">
        <f t="array" ref="T1779">_xlfn.IFS(F1779&lt;=2,"0-2 Years",F1779&lt;=5,"3-5 Years",F1779&lt;=8,"6-8 Years",TRUE,"9-10 Years")</f>
        <v>3-5 Years</v>
      </c>
      <c r="U1779" t="str" cm="1">
        <f t="array" ref="U1779">_xlfn.IFS(P1779&gt;60,"High Risk",P1779&gt;30,"Medium Risk",TRUE,"Low Risk")</f>
        <v>Medium Risk</v>
      </c>
      <c r="V1779">
        <f t="shared" si="27"/>
        <v>5</v>
      </c>
    </row>
    <row r="1780" spans="1:22" hidden="1" x14ac:dyDescent="0.2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 s="2">
        <v>95858.37</v>
      </c>
      <c r="H1780">
        <v>1</v>
      </c>
      <c r="I1780">
        <v>1</v>
      </c>
      <c r="J1780">
        <v>1</v>
      </c>
      <c r="K1780" s="1">
        <v>68255.88</v>
      </c>
      <c r="L1780">
        <v>0</v>
      </c>
      <c r="M1780">
        <v>25</v>
      </c>
      <c r="N1780">
        <v>2588</v>
      </c>
      <c r="O1780">
        <v>9</v>
      </c>
      <c r="P1780">
        <v>127</v>
      </c>
      <c r="Q1780">
        <v>0.36</v>
      </c>
      <c r="R1780">
        <v>64700</v>
      </c>
      <c r="S1780" t="str" cm="1">
        <f t="array" ref="S1780">_xlfn.IFS(E1783&lt;30,"18-29",E1783&lt;45,"30-44",TRUE,"45+")</f>
        <v>30-44</v>
      </c>
      <c r="T1780" t="str" cm="1">
        <f t="array" ref="T1780">_xlfn.IFS(F1780&lt;=2,"0-2 Years",F1780&lt;=5,"3-5 Years",F1780&lt;=8,"6-8 Years",TRUE,"9-10 Years")</f>
        <v>3-5 Years</v>
      </c>
      <c r="U1780" t="str" cm="1">
        <f t="array" ref="U1780">_xlfn.IFS(P1780&gt;60,"High Risk",P1780&gt;30,"Medium Risk",TRUE,"Low Risk")</f>
        <v>High Risk</v>
      </c>
      <c r="V1780">
        <f t="shared" si="27"/>
        <v>2</v>
      </c>
    </row>
    <row r="1781" spans="1:22" x14ac:dyDescent="0.2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 s="2">
        <v>0</v>
      </c>
      <c r="H1781">
        <v>2</v>
      </c>
      <c r="I1781">
        <v>1</v>
      </c>
      <c r="J1781">
        <v>0</v>
      </c>
      <c r="K1781" s="1">
        <v>108790.95</v>
      </c>
      <c r="L1781">
        <v>0</v>
      </c>
      <c r="M1781">
        <v>23</v>
      </c>
      <c r="N1781">
        <v>2894</v>
      </c>
      <c r="O1781">
        <v>0</v>
      </c>
      <c r="P1781">
        <v>105</v>
      </c>
      <c r="Q1781">
        <v>0</v>
      </c>
      <c r="R1781">
        <v>66562</v>
      </c>
      <c r="S1781" t="str" cm="1">
        <f t="array" ref="S1781">_xlfn.IFS(E1784&lt;30,"18-29",E1784&lt;45,"30-44",TRUE,"45+")</f>
        <v>30-44</v>
      </c>
      <c r="T1781" t="str" cm="1">
        <f t="array" ref="T1781">_xlfn.IFS(F1781&lt;=2,"0-2 Years",F1781&lt;=5,"3-5 Years",F1781&lt;=8,"6-8 Years",TRUE,"9-10 Years")</f>
        <v>0-2 Years</v>
      </c>
      <c r="U1781" t="str" cm="1">
        <f t="array" ref="U1781">_xlfn.IFS(P1781&gt;60,"High Risk",P1781&gt;30,"Medium Risk",TRUE,"Low Risk")</f>
        <v>High Risk</v>
      </c>
      <c r="V1781">
        <f t="shared" si="27"/>
        <v>7</v>
      </c>
    </row>
    <row r="1782" spans="1:22" x14ac:dyDescent="0.2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 s="2">
        <v>0</v>
      </c>
      <c r="H1782">
        <v>2</v>
      </c>
      <c r="I1782">
        <v>1</v>
      </c>
      <c r="J1782">
        <v>0</v>
      </c>
      <c r="K1782" s="1">
        <v>143706.18</v>
      </c>
      <c r="L1782">
        <v>0</v>
      </c>
      <c r="M1782">
        <v>4</v>
      </c>
      <c r="N1782">
        <v>3943</v>
      </c>
      <c r="O1782">
        <v>2</v>
      </c>
      <c r="P1782">
        <v>109</v>
      </c>
      <c r="Q1782">
        <v>0.5</v>
      </c>
      <c r="R1782">
        <v>15772</v>
      </c>
      <c r="S1782" t="str" cm="1">
        <f t="array" ref="S1782">_xlfn.IFS(E1785&lt;30,"18-29",E1785&lt;45,"30-44",TRUE,"45+")</f>
        <v>30-44</v>
      </c>
      <c r="T1782" t="str" cm="1">
        <f t="array" ref="T1782">_xlfn.IFS(F1782&lt;=2,"0-2 Years",F1782&lt;=5,"3-5 Years",F1782&lt;=8,"6-8 Years",TRUE,"9-10 Years")</f>
        <v>6-8 Years</v>
      </c>
      <c r="U1782" t="str" cm="1">
        <f t="array" ref="U1782">_xlfn.IFS(P1782&gt;60,"High Risk",P1782&gt;30,"Medium Risk",TRUE,"Low Risk")</f>
        <v>High Risk</v>
      </c>
      <c r="V1782">
        <f t="shared" si="27"/>
        <v>6</v>
      </c>
    </row>
    <row r="1783" spans="1:22" x14ac:dyDescent="0.2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 s="2">
        <v>0</v>
      </c>
      <c r="H1783">
        <v>1</v>
      </c>
      <c r="I1783">
        <v>0</v>
      </c>
      <c r="J1783">
        <v>0</v>
      </c>
      <c r="K1783" s="1">
        <v>148993.47</v>
      </c>
      <c r="L1783">
        <v>0</v>
      </c>
      <c r="M1783">
        <v>28</v>
      </c>
      <c r="N1783">
        <v>1433</v>
      </c>
      <c r="O1783">
        <v>9</v>
      </c>
      <c r="P1783">
        <v>20</v>
      </c>
      <c r="Q1783">
        <v>0.32142857142857145</v>
      </c>
      <c r="R1783">
        <v>40124</v>
      </c>
      <c r="S1783" t="str" cm="1">
        <f t="array" ref="S1783">_xlfn.IFS(E1786&lt;30,"18-29",E1786&lt;45,"30-44",TRUE,"45+")</f>
        <v>30-44</v>
      </c>
      <c r="T1783" t="str" cm="1">
        <f t="array" ref="T1783">_xlfn.IFS(F1783&lt;=2,"0-2 Years",F1783&lt;=5,"3-5 Years",F1783&lt;=8,"6-8 Years",TRUE,"9-10 Years")</f>
        <v>0-2 Years</v>
      </c>
      <c r="U1783" t="str" cm="1">
        <f t="array" ref="U1783">_xlfn.IFS(P1783&gt;60,"High Risk",P1783&gt;30,"Medium Risk",TRUE,"Low Risk")</f>
        <v>Low Risk</v>
      </c>
      <c r="V1783">
        <f t="shared" si="27"/>
        <v>9</v>
      </c>
    </row>
    <row r="1784" spans="1:22" hidden="1" x14ac:dyDescent="0.2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 s="2">
        <v>117707.18</v>
      </c>
      <c r="H1784">
        <v>2</v>
      </c>
      <c r="I1784">
        <v>0</v>
      </c>
      <c r="J1784">
        <v>0</v>
      </c>
      <c r="K1784" s="1">
        <v>95277.15</v>
      </c>
      <c r="L1784">
        <v>1</v>
      </c>
      <c r="M1784">
        <v>6</v>
      </c>
      <c r="N1784">
        <v>277</v>
      </c>
      <c r="O1784">
        <v>1</v>
      </c>
      <c r="P1784">
        <v>89</v>
      </c>
      <c r="Q1784">
        <v>0.16666666666666666</v>
      </c>
      <c r="R1784">
        <v>1662</v>
      </c>
      <c r="S1784" t="str" cm="1">
        <f t="array" ref="S1784">_xlfn.IFS(E1787&lt;30,"18-29",E1787&lt;45,"30-44",TRUE,"45+")</f>
        <v>30-44</v>
      </c>
      <c r="T1784" t="str" cm="1">
        <f t="array" ref="T1784">_xlfn.IFS(F1784&lt;=2,"0-2 Years",F1784&lt;=5,"3-5 Years",F1784&lt;=8,"6-8 Years",TRUE,"9-10 Years")</f>
        <v>6-8 Years</v>
      </c>
      <c r="U1784" t="str" cm="1">
        <f t="array" ref="U1784">_xlfn.IFS(P1784&gt;60,"High Risk",P1784&gt;30,"Medium Risk",TRUE,"Low Risk")</f>
        <v>High Risk</v>
      </c>
      <c r="V1784">
        <f t="shared" si="27"/>
        <v>3</v>
      </c>
    </row>
    <row r="1785" spans="1:22" hidden="1" x14ac:dyDescent="0.2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 s="2">
        <v>135289.32999999999</v>
      </c>
      <c r="H1785">
        <v>2</v>
      </c>
      <c r="I1785">
        <v>0</v>
      </c>
      <c r="J1785">
        <v>1</v>
      </c>
      <c r="K1785" s="1">
        <v>152956.32999999999</v>
      </c>
      <c r="L1785">
        <v>0</v>
      </c>
      <c r="M1785">
        <v>11</v>
      </c>
      <c r="N1785">
        <v>976</v>
      </c>
      <c r="O1785">
        <v>6</v>
      </c>
      <c r="P1785">
        <v>116</v>
      </c>
      <c r="Q1785">
        <v>0.54545454545454541</v>
      </c>
      <c r="R1785">
        <v>10736</v>
      </c>
      <c r="S1785" t="str" cm="1">
        <f t="array" ref="S1785">_xlfn.IFS(E1788&lt;30,"18-29",E1788&lt;45,"30-44",TRUE,"45+")</f>
        <v>30-44</v>
      </c>
      <c r="T1785" t="str" cm="1">
        <f t="array" ref="T1785">_xlfn.IFS(F1785&lt;=2,"0-2 Years",F1785&lt;=5,"3-5 Years",F1785&lt;=8,"6-8 Years",TRUE,"9-10 Years")</f>
        <v>0-2 Years</v>
      </c>
      <c r="U1785" t="str" cm="1">
        <f t="array" ref="U1785">_xlfn.IFS(P1785&gt;60,"High Risk",P1785&gt;30,"Medium Risk",TRUE,"Low Risk")</f>
        <v>High Risk</v>
      </c>
      <c r="V1785">
        <f t="shared" si="27"/>
        <v>1</v>
      </c>
    </row>
    <row r="1786" spans="1:22" hidden="1" x14ac:dyDescent="0.2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 s="2">
        <v>174060.46</v>
      </c>
      <c r="H1786">
        <v>1</v>
      </c>
      <c r="I1786">
        <v>1</v>
      </c>
      <c r="J1786">
        <v>1</v>
      </c>
      <c r="K1786" s="1">
        <v>94925.62</v>
      </c>
      <c r="L1786">
        <v>0</v>
      </c>
      <c r="M1786">
        <v>11</v>
      </c>
      <c r="N1786">
        <v>755</v>
      </c>
      <c r="O1786">
        <v>10</v>
      </c>
      <c r="P1786">
        <v>171</v>
      </c>
      <c r="Q1786">
        <v>0.90909090909090906</v>
      </c>
      <c r="R1786">
        <v>8305</v>
      </c>
      <c r="S1786" t="str" cm="1">
        <f t="array" ref="S1786">_xlfn.IFS(E1789&lt;30,"18-29",E1789&lt;45,"30-44",TRUE,"45+")</f>
        <v>18-29</v>
      </c>
      <c r="T1786" t="str" cm="1">
        <f t="array" ref="T1786">_xlfn.IFS(F1786&lt;=2,"0-2 Years",F1786&lt;=5,"3-5 Years",F1786&lt;=8,"6-8 Years",TRUE,"9-10 Years")</f>
        <v>6-8 Years</v>
      </c>
      <c r="U1786" t="str" cm="1">
        <f t="array" ref="U1786">_xlfn.IFS(P1786&gt;60,"High Risk",P1786&gt;30,"Medium Risk",TRUE,"Low Risk")</f>
        <v>High Risk</v>
      </c>
      <c r="V1786">
        <f t="shared" si="27"/>
        <v>2</v>
      </c>
    </row>
    <row r="1787" spans="1:22" hidden="1" x14ac:dyDescent="0.2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 s="2">
        <v>114446.84</v>
      </c>
      <c r="H1787">
        <v>2</v>
      </c>
      <c r="I1787">
        <v>1</v>
      </c>
      <c r="J1787">
        <v>1</v>
      </c>
      <c r="K1787" s="1">
        <v>87308.18</v>
      </c>
      <c r="L1787">
        <v>0</v>
      </c>
      <c r="M1787">
        <v>25</v>
      </c>
      <c r="N1787">
        <v>4689</v>
      </c>
      <c r="O1787">
        <v>8</v>
      </c>
      <c r="P1787">
        <v>138</v>
      </c>
      <c r="Q1787">
        <v>0.32</v>
      </c>
      <c r="R1787">
        <v>117225</v>
      </c>
      <c r="S1787" t="str" cm="1">
        <f t="array" ref="S1787">_xlfn.IFS(E1790&lt;30,"18-29",E1790&lt;45,"30-44",TRUE,"45+")</f>
        <v>30-44</v>
      </c>
      <c r="T1787" t="str" cm="1">
        <f t="array" ref="T1787">_xlfn.IFS(F1787&lt;=2,"0-2 Years",F1787&lt;=5,"3-5 Years",F1787&lt;=8,"6-8 Years",TRUE,"9-10 Years")</f>
        <v>3-5 Years</v>
      </c>
      <c r="U1787" t="str" cm="1">
        <f t="array" ref="U1787">_xlfn.IFS(P1787&gt;60,"High Risk",P1787&gt;30,"Medium Risk",TRUE,"Low Risk")</f>
        <v>High Risk</v>
      </c>
      <c r="V1787">
        <f t="shared" si="27"/>
        <v>0</v>
      </c>
    </row>
    <row r="1788" spans="1:22" x14ac:dyDescent="0.2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 s="2">
        <v>0</v>
      </c>
      <c r="H1788">
        <v>2</v>
      </c>
      <c r="I1788">
        <v>1</v>
      </c>
      <c r="J1788">
        <v>0</v>
      </c>
      <c r="K1788" s="1">
        <v>83978.86</v>
      </c>
      <c r="L1788">
        <v>1</v>
      </c>
      <c r="M1788">
        <v>27</v>
      </c>
      <c r="N1788">
        <v>1458</v>
      </c>
      <c r="O1788">
        <v>8</v>
      </c>
      <c r="P1788">
        <v>39</v>
      </c>
      <c r="Q1788">
        <v>0.29629629629629628</v>
      </c>
      <c r="R1788">
        <v>39366</v>
      </c>
      <c r="S1788" t="str" cm="1">
        <f t="array" ref="S1788">_xlfn.IFS(E1791&lt;30,"18-29",E1791&lt;45,"30-44",TRUE,"45+")</f>
        <v>30-44</v>
      </c>
      <c r="T1788" t="str" cm="1">
        <f t="array" ref="T1788">_xlfn.IFS(F1788&lt;=2,"0-2 Years",F1788&lt;=5,"3-5 Years",F1788&lt;=8,"6-8 Years",TRUE,"9-10 Years")</f>
        <v>0-2 Years</v>
      </c>
      <c r="U1788" t="str" cm="1">
        <f t="array" ref="U1788">_xlfn.IFS(P1788&gt;60,"High Risk",P1788&gt;30,"Medium Risk",TRUE,"Low Risk")</f>
        <v>Medium Risk</v>
      </c>
      <c r="V1788">
        <f t="shared" si="27"/>
        <v>7</v>
      </c>
    </row>
    <row r="1789" spans="1:22" x14ac:dyDescent="0.2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 s="2">
        <v>157848.53</v>
      </c>
      <c r="H1789">
        <v>1</v>
      </c>
      <c r="I1789">
        <v>0</v>
      </c>
      <c r="J1789">
        <v>0</v>
      </c>
      <c r="K1789" s="1">
        <v>37543.93</v>
      </c>
      <c r="L1789">
        <v>1</v>
      </c>
      <c r="M1789">
        <v>12</v>
      </c>
      <c r="N1789">
        <v>1296</v>
      </c>
      <c r="O1789">
        <v>7</v>
      </c>
      <c r="P1789">
        <v>69</v>
      </c>
      <c r="Q1789">
        <v>0.58333333333333337</v>
      </c>
      <c r="R1789">
        <v>15552</v>
      </c>
      <c r="S1789" t="str" cm="1">
        <f t="array" ref="S1789">_xlfn.IFS(E1792&lt;30,"18-29",E1792&lt;45,"30-44",TRUE,"45+")</f>
        <v>45+</v>
      </c>
      <c r="T1789" t="str" cm="1">
        <f t="array" ref="T1789">_xlfn.IFS(F1789&lt;=2,"0-2 Years",F1789&lt;=5,"3-5 Years",F1789&lt;=8,"6-8 Years",TRUE,"9-10 Years")</f>
        <v>0-2 Years</v>
      </c>
      <c r="U1789" t="str" cm="1">
        <f t="array" ref="U1789">_xlfn.IFS(P1789&gt;60,"High Risk",P1789&gt;30,"Medium Risk",TRUE,"Low Risk")</f>
        <v>High Risk</v>
      </c>
      <c r="V1789">
        <f t="shared" si="27"/>
        <v>6</v>
      </c>
    </row>
    <row r="1790" spans="1:22" hidden="1" x14ac:dyDescent="0.2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 s="2">
        <v>0</v>
      </c>
      <c r="H1790">
        <v>1</v>
      </c>
      <c r="I1790">
        <v>0</v>
      </c>
      <c r="J1790">
        <v>1</v>
      </c>
      <c r="K1790" s="1">
        <v>104889.3</v>
      </c>
      <c r="L1790">
        <v>0</v>
      </c>
      <c r="M1790">
        <v>1</v>
      </c>
      <c r="N1790">
        <v>3744</v>
      </c>
      <c r="O1790">
        <v>8</v>
      </c>
      <c r="P1790">
        <v>144</v>
      </c>
      <c r="Q1790">
        <v>1</v>
      </c>
      <c r="R1790">
        <v>3744</v>
      </c>
      <c r="S1790" t="str" cm="1">
        <f t="array" ref="S1790">_xlfn.IFS(E1793&lt;30,"18-29",E1793&lt;45,"30-44",TRUE,"45+")</f>
        <v>30-44</v>
      </c>
      <c r="T1790" t="str" cm="1">
        <f t="array" ref="T1790">_xlfn.IFS(F1790&lt;=2,"0-2 Years",F1790&lt;=5,"3-5 Years",F1790&lt;=8,"6-8 Years",TRUE,"9-10 Years")</f>
        <v>6-8 Years</v>
      </c>
      <c r="U1790" t="str" cm="1">
        <f t="array" ref="U1790">_xlfn.IFS(P1790&gt;60,"High Risk",P1790&gt;30,"Medium Risk",TRUE,"Low Risk")</f>
        <v>High Risk</v>
      </c>
      <c r="V1790">
        <f t="shared" si="27"/>
        <v>5</v>
      </c>
    </row>
    <row r="1791" spans="1:22" hidden="1" x14ac:dyDescent="0.2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 s="2">
        <v>0</v>
      </c>
      <c r="H1791">
        <v>2</v>
      </c>
      <c r="I1791">
        <v>1</v>
      </c>
      <c r="J1791">
        <v>1</v>
      </c>
      <c r="K1791" s="1">
        <v>149705.25</v>
      </c>
      <c r="L1791">
        <v>0</v>
      </c>
      <c r="M1791">
        <v>13</v>
      </c>
      <c r="N1791">
        <v>3280</v>
      </c>
      <c r="O1791">
        <v>1</v>
      </c>
      <c r="P1791">
        <v>47</v>
      </c>
      <c r="Q1791">
        <v>7.6923076923076927E-2</v>
      </c>
      <c r="R1791">
        <v>42640</v>
      </c>
      <c r="S1791" t="str" cm="1">
        <f t="array" ref="S1791">_xlfn.IFS(E1794&lt;30,"18-29",E1794&lt;45,"30-44",TRUE,"45+")</f>
        <v>30-44</v>
      </c>
      <c r="T1791" t="str" cm="1">
        <f t="array" ref="T1791">_xlfn.IFS(F1791&lt;=2,"0-2 Years",F1791&lt;=5,"3-5 Years",F1791&lt;=8,"6-8 Years",TRUE,"9-10 Years")</f>
        <v>6-8 Years</v>
      </c>
      <c r="U1791" t="str" cm="1">
        <f t="array" ref="U1791">_xlfn.IFS(P1791&gt;60,"High Risk",P1791&gt;30,"Medium Risk",TRUE,"Low Risk")</f>
        <v>Medium Risk</v>
      </c>
      <c r="V1791">
        <f t="shared" si="27"/>
        <v>3</v>
      </c>
    </row>
    <row r="1792" spans="1:22" hidden="1" x14ac:dyDescent="0.2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 s="2">
        <v>108071.36</v>
      </c>
      <c r="H1792">
        <v>2</v>
      </c>
      <c r="I1792">
        <v>1</v>
      </c>
      <c r="J1792">
        <v>1</v>
      </c>
      <c r="K1792" s="1">
        <v>16445.79</v>
      </c>
      <c r="L1792">
        <v>0</v>
      </c>
      <c r="M1792">
        <v>7</v>
      </c>
      <c r="N1792">
        <v>2227</v>
      </c>
      <c r="O1792">
        <v>7</v>
      </c>
      <c r="P1792">
        <v>122</v>
      </c>
      <c r="Q1792">
        <v>1</v>
      </c>
      <c r="R1792">
        <v>15589</v>
      </c>
      <c r="S1792" t="str" cm="1">
        <f t="array" ref="S1792">_xlfn.IFS(E1795&lt;30,"18-29",E1795&lt;45,"30-44",TRUE,"45+")</f>
        <v>30-44</v>
      </c>
      <c r="T1792" t="str" cm="1">
        <f t="array" ref="T1792">_xlfn.IFS(F1792&lt;=2,"0-2 Years",F1792&lt;=5,"3-5 Years",F1792&lt;=8,"6-8 Years",TRUE,"9-10 Years")</f>
        <v>3-5 Years</v>
      </c>
      <c r="U1792" t="str" cm="1">
        <f t="array" ref="U1792">_xlfn.IFS(P1792&gt;60,"High Risk",P1792&gt;30,"Medium Risk",TRUE,"Low Risk")</f>
        <v>High Risk</v>
      </c>
      <c r="V1792">
        <f t="shared" si="27"/>
        <v>1</v>
      </c>
    </row>
    <row r="1793" spans="1:22" hidden="1" x14ac:dyDescent="0.2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 s="2">
        <v>14262.8</v>
      </c>
      <c r="H1793">
        <v>2</v>
      </c>
      <c r="I1793">
        <v>1</v>
      </c>
      <c r="J1793">
        <v>0</v>
      </c>
      <c r="K1793" s="1">
        <v>54689.16</v>
      </c>
      <c r="L1793">
        <v>0</v>
      </c>
      <c r="M1793">
        <v>13</v>
      </c>
      <c r="N1793">
        <v>3696</v>
      </c>
      <c r="O1793">
        <v>6</v>
      </c>
      <c r="P1793">
        <v>117</v>
      </c>
      <c r="Q1793">
        <v>0.46153846153846156</v>
      </c>
      <c r="R1793">
        <v>48048</v>
      </c>
      <c r="S1793" t="str" cm="1">
        <f t="array" ref="S1793">_xlfn.IFS(E1796&lt;30,"18-29",E1796&lt;45,"30-44",TRUE,"45+")</f>
        <v>30-44</v>
      </c>
      <c r="T1793" t="str" cm="1">
        <f t="array" ref="T1793">_xlfn.IFS(F1793&lt;=2,"0-2 Years",F1793&lt;=5,"3-5 Years",F1793&lt;=8,"6-8 Years",TRUE,"9-10 Years")</f>
        <v>6-8 Years</v>
      </c>
      <c r="U1793" t="str" cm="1">
        <f t="array" ref="U1793">_xlfn.IFS(P1793&gt;60,"High Risk",P1793&gt;30,"Medium Risk",TRUE,"Low Risk")</f>
        <v>High Risk</v>
      </c>
      <c r="V1793">
        <f t="shared" si="27"/>
        <v>3</v>
      </c>
    </row>
    <row r="1794" spans="1:22" hidden="1" x14ac:dyDescent="0.2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 s="2">
        <v>102749.72</v>
      </c>
      <c r="H1794">
        <v>1</v>
      </c>
      <c r="I1794">
        <v>0</v>
      </c>
      <c r="J1794">
        <v>1</v>
      </c>
      <c r="K1794" s="1">
        <v>194913.86</v>
      </c>
      <c r="L1794">
        <v>0</v>
      </c>
      <c r="M1794">
        <v>9</v>
      </c>
      <c r="N1794">
        <v>4550</v>
      </c>
      <c r="O1794">
        <v>5</v>
      </c>
      <c r="P1794">
        <v>70</v>
      </c>
      <c r="Q1794">
        <v>0.55555555555555558</v>
      </c>
      <c r="R1794">
        <v>40950</v>
      </c>
      <c r="S1794" t="str" cm="1">
        <f t="array" ref="S1794">_xlfn.IFS(E1797&lt;30,"18-29",E1797&lt;45,"30-44",TRUE,"45+")</f>
        <v>30-44</v>
      </c>
      <c r="T1794" t="str" cm="1">
        <f t="array" ref="T1794">_xlfn.IFS(F1794&lt;=2,"0-2 Years",F1794&lt;=5,"3-5 Years",F1794&lt;=8,"6-8 Years",TRUE,"9-10 Years")</f>
        <v>6-8 Years</v>
      </c>
      <c r="U1794" t="str" cm="1">
        <f t="array" ref="U1794">_xlfn.IFS(P1794&gt;60,"High Risk",P1794&gt;30,"Medium Risk",TRUE,"Low Risk")</f>
        <v>High Risk</v>
      </c>
      <c r="V1794">
        <f t="shared" si="27"/>
        <v>2</v>
      </c>
    </row>
    <row r="1795" spans="1:22" hidden="1" x14ac:dyDescent="0.2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 s="2">
        <v>161757.87</v>
      </c>
      <c r="H1795">
        <v>2</v>
      </c>
      <c r="I1795">
        <v>1</v>
      </c>
      <c r="J1795">
        <v>1</v>
      </c>
      <c r="K1795" s="1">
        <v>146371.72</v>
      </c>
      <c r="L1795">
        <v>0</v>
      </c>
      <c r="M1795">
        <v>28</v>
      </c>
      <c r="N1795">
        <v>1248</v>
      </c>
      <c r="O1795">
        <v>4</v>
      </c>
      <c r="P1795">
        <v>180</v>
      </c>
      <c r="Q1795">
        <v>0.14285714285714285</v>
      </c>
      <c r="R1795">
        <v>34944</v>
      </c>
      <c r="S1795" t="str" cm="1">
        <f t="array" ref="S1795">_xlfn.IFS(E1798&lt;30,"18-29",E1798&lt;45,"30-44",TRUE,"45+")</f>
        <v>30-44</v>
      </c>
      <c r="T1795" t="str" cm="1">
        <f t="array" ref="T1795">_xlfn.IFS(F1795&lt;=2,"0-2 Years",F1795&lt;=5,"3-5 Years",F1795&lt;=8,"6-8 Years",TRUE,"9-10 Years")</f>
        <v>0-2 Years</v>
      </c>
      <c r="U1795" t="str" cm="1">
        <f t="array" ref="U1795">_xlfn.IFS(P1795&gt;60,"High Risk",P1795&gt;30,"Medium Risk",TRUE,"Low Risk")</f>
        <v>High Risk</v>
      </c>
      <c r="V1795">
        <f t="shared" ref="V1795:V1858" si="28">IF(J1795=0,3,0)+IF(G1795=0,3,0)+IF(H1795=1,2,0)+IF(E1795&gt;45,1,0)+IF(F1795&lt;3,1,0)</f>
        <v>1</v>
      </c>
    </row>
    <row r="1796" spans="1:22" x14ac:dyDescent="0.2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 s="2">
        <v>0</v>
      </c>
      <c r="H1796">
        <v>2</v>
      </c>
      <c r="I1796">
        <v>1</v>
      </c>
      <c r="J1796">
        <v>0</v>
      </c>
      <c r="K1796" s="1">
        <v>156603.70000000001</v>
      </c>
      <c r="L1796">
        <v>0</v>
      </c>
      <c r="M1796">
        <v>1</v>
      </c>
      <c r="N1796">
        <v>659</v>
      </c>
      <c r="O1796">
        <v>5</v>
      </c>
      <c r="P1796">
        <v>139</v>
      </c>
      <c r="Q1796">
        <v>1</v>
      </c>
      <c r="R1796">
        <v>659</v>
      </c>
      <c r="S1796" t="str" cm="1">
        <f t="array" ref="S1796">_xlfn.IFS(E1799&lt;30,"18-29",E1799&lt;45,"30-44",TRUE,"45+")</f>
        <v>30-44</v>
      </c>
      <c r="T1796" t="str" cm="1">
        <f t="array" ref="T1796">_xlfn.IFS(F1796&lt;=2,"0-2 Years",F1796&lt;=5,"3-5 Years",F1796&lt;=8,"6-8 Years",TRUE,"9-10 Years")</f>
        <v>0-2 Years</v>
      </c>
      <c r="U1796" t="str" cm="1">
        <f t="array" ref="U1796">_xlfn.IFS(P1796&gt;60,"High Risk",P1796&gt;30,"Medium Risk",TRUE,"Low Risk")</f>
        <v>High Risk</v>
      </c>
      <c r="V1796">
        <f t="shared" si="28"/>
        <v>7</v>
      </c>
    </row>
    <row r="1797" spans="1:22" hidden="1" x14ac:dyDescent="0.2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 s="2">
        <v>95698.79</v>
      </c>
      <c r="H1797">
        <v>1</v>
      </c>
      <c r="I1797">
        <v>0</v>
      </c>
      <c r="J1797">
        <v>1</v>
      </c>
      <c r="K1797" s="1">
        <v>182566.76</v>
      </c>
      <c r="L1797">
        <v>0</v>
      </c>
      <c r="M1797">
        <v>28</v>
      </c>
      <c r="N1797">
        <v>2270</v>
      </c>
      <c r="O1797">
        <v>1</v>
      </c>
      <c r="P1797">
        <v>163</v>
      </c>
      <c r="Q1797">
        <v>3.5714285714285712E-2</v>
      </c>
      <c r="R1797">
        <v>63560</v>
      </c>
      <c r="S1797" t="str" cm="1">
        <f t="array" ref="S1797">_xlfn.IFS(E1800&lt;30,"18-29",E1800&lt;45,"30-44",TRUE,"45+")</f>
        <v>45+</v>
      </c>
      <c r="T1797" t="str" cm="1">
        <f t="array" ref="T1797">_xlfn.IFS(F1797&lt;=2,"0-2 Years",F1797&lt;=5,"3-5 Years",F1797&lt;=8,"6-8 Years",TRUE,"9-10 Years")</f>
        <v>3-5 Years</v>
      </c>
      <c r="U1797" t="str" cm="1">
        <f t="array" ref="U1797">_xlfn.IFS(P1797&gt;60,"High Risk",P1797&gt;30,"Medium Risk",TRUE,"Low Risk")</f>
        <v>High Risk</v>
      </c>
      <c r="V1797">
        <f t="shared" si="28"/>
        <v>2</v>
      </c>
    </row>
    <row r="1798" spans="1:22" hidden="1" x14ac:dyDescent="0.2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 s="2">
        <v>124969.13</v>
      </c>
      <c r="H1798">
        <v>1</v>
      </c>
      <c r="I1798">
        <v>1</v>
      </c>
      <c r="J1798">
        <v>0</v>
      </c>
      <c r="K1798" s="1">
        <v>60194.05</v>
      </c>
      <c r="L1798">
        <v>0</v>
      </c>
      <c r="M1798">
        <v>11</v>
      </c>
      <c r="N1798">
        <v>374</v>
      </c>
      <c r="O1798">
        <v>9</v>
      </c>
      <c r="P1798">
        <v>160</v>
      </c>
      <c r="Q1798">
        <v>0.81818181818181823</v>
      </c>
      <c r="R1798">
        <v>4114</v>
      </c>
      <c r="S1798" t="str" cm="1">
        <f t="array" ref="S1798">_xlfn.IFS(E1801&lt;30,"18-29",E1801&lt;45,"30-44",TRUE,"45+")</f>
        <v>30-44</v>
      </c>
      <c r="T1798" t="str" cm="1">
        <f t="array" ref="T1798">_xlfn.IFS(F1798&lt;=2,"0-2 Years",F1798&lt;=5,"3-5 Years",F1798&lt;=8,"6-8 Years",TRUE,"9-10 Years")</f>
        <v>9-10 Years</v>
      </c>
      <c r="U1798" t="str" cm="1">
        <f t="array" ref="U1798">_xlfn.IFS(P1798&gt;60,"High Risk",P1798&gt;30,"Medium Risk",TRUE,"Low Risk")</f>
        <v>High Risk</v>
      </c>
      <c r="V1798">
        <f t="shared" si="28"/>
        <v>5</v>
      </c>
    </row>
    <row r="1799" spans="1:22" hidden="1" x14ac:dyDescent="0.2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 s="2">
        <v>93960.35</v>
      </c>
      <c r="H1799">
        <v>1</v>
      </c>
      <c r="I1799">
        <v>1</v>
      </c>
      <c r="J1799">
        <v>0</v>
      </c>
      <c r="K1799" s="1">
        <v>36579.53</v>
      </c>
      <c r="L1799">
        <v>1</v>
      </c>
      <c r="M1799">
        <v>12</v>
      </c>
      <c r="N1799">
        <v>2597</v>
      </c>
      <c r="O1799">
        <v>4</v>
      </c>
      <c r="P1799">
        <v>157</v>
      </c>
      <c r="Q1799">
        <v>0.33333333333333331</v>
      </c>
      <c r="R1799">
        <v>31164</v>
      </c>
      <c r="S1799" t="str" cm="1">
        <f t="array" ref="S1799">_xlfn.IFS(E1802&lt;30,"18-29",E1802&lt;45,"30-44",TRUE,"45+")</f>
        <v>45+</v>
      </c>
      <c r="T1799" t="str" cm="1">
        <f t="array" ref="T1799">_xlfn.IFS(F1799&lt;=2,"0-2 Years",F1799&lt;=5,"3-5 Years",F1799&lt;=8,"6-8 Years",TRUE,"9-10 Years")</f>
        <v>3-5 Years</v>
      </c>
      <c r="U1799" t="str" cm="1">
        <f t="array" ref="U1799">_xlfn.IFS(P1799&gt;60,"High Risk",P1799&gt;30,"Medium Risk",TRUE,"Low Risk")</f>
        <v>High Risk</v>
      </c>
      <c r="V1799">
        <f t="shared" si="28"/>
        <v>5</v>
      </c>
    </row>
    <row r="1800" spans="1:22" hidden="1" x14ac:dyDescent="0.2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 s="2">
        <v>88308.87</v>
      </c>
      <c r="H1800">
        <v>3</v>
      </c>
      <c r="I1800">
        <v>0</v>
      </c>
      <c r="J1800">
        <v>0</v>
      </c>
      <c r="K1800" s="1">
        <v>5862.53</v>
      </c>
      <c r="L1800">
        <v>1</v>
      </c>
      <c r="M1800">
        <v>23</v>
      </c>
      <c r="N1800">
        <v>648</v>
      </c>
      <c r="O1800">
        <v>4</v>
      </c>
      <c r="P1800">
        <v>143</v>
      </c>
      <c r="Q1800">
        <v>0.17391304347826086</v>
      </c>
      <c r="R1800">
        <v>14904</v>
      </c>
      <c r="S1800" t="str" cm="1">
        <f t="array" ref="S1800">_xlfn.IFS(E1803&lt;30,"18-29",E1803&lt;45,"30-44",TRUE,"45+")</f>
        <v>30-44</v>
      </c>
      <c r="T1800" t="str" cm="1">
        <f t="array" ref="T1800">_xlfn.IFS(F1800&lt;=2,"0-2 Years",F1800&lt;=5,"3-5 Years",F1800&lt;=8,"6-8 Years",TRUE,"9-10 Years")</f>
        <v>3-5 Years</v>
      </c>
      <c r="U1800" t="str" cm="1">
        <f t="array" ref="U1800">_xlfn.IFS(P1800&gt;60,"High Risk",P1800&gt;30,"Medium Risk",TRUE,"Low Risk")</f>
        <v>High Risk</v>
      </c>
      <c r="V1800">
        <f t="shared" si="28"/>
        <v>4</v>
      </c>
    </row>
    <row r="1801" spans="1:22" hidden="1" x14ac:dyDescent="0.2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 s="2">
        <v>0</v>
      </c>
      <c r="H1801">
        <v>2</v>
      </c>
      <c r="I1801">
        <v>1</v>
      </c>
      <c r="J1801">
        <v>1</v>
      </c>
      <c r="K1801" s="1">
        <v>143030.09</v>
      </c>
      <c r="L1801">
        <v>0</v>
      </c>
      <c r="M1801">
        <v>9</v>
      </c>
      <c r="N1801">
        <v>2604</v>
      </c>
      <c r="O1801">
        <v>2</v>
      </c>
      <c r="P1801">
        <v>68</v>
      </c>
      <c r="Q1801">
        <v>0.22222222222222221</v>
      </c>
      <c r="R1801">
        <v>23436</v>
      </c>
      <c r="S1801" t="str" cm="1">
        <f t="array" ref="S1801">_xlfn.IFS(E1804&lt;30,"18-29",E1804&lt;45,"30-44",TRUE,"45+")</f>
        <v>18-29</v>
      </c>
      <c r="T1801" t="str" cm="1">
        <f t="array" ref="T1801">_xlfn.IFS(F1801&lt;=2,"0-2 Years",F1801&lt;=5,"3-5 Years",F1801&lt;=8,"6-8 Years",TRUE,"9-10 Years")</f>
        <v>9-10 Years</v>
      </c>
      <c r="U1801" t="str" cm="1">
        <f t="array" ref="U1801">_xlfn.IFS(P1801&gt;60,"High Risk",P1801&gt;30,"Medium Risk",TRUE,"Low Risk")</f>
        <v>High Risk</v>
      </c>
      <c r="V1801">
        <f t="shared" si="28"/>
        <v>3</v>
      </c>
    </row>
    <row r="1802" spans="1:22" hidden="1" x14ac:dyDescent="0.2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 s="2">
        <v>0</v>
      </c>
      <c r="H1802">
        <v>2</v>
      </c>
      <c r="I1802">
        <v>1</v>
      </c>
      <c r="J1802">
        <v>1</v>
      </c>
      <c r="K1802" s="1">
        <v>62700.08</v>
      </c>
      <c r="L1802">
        <v>0</v>
      </c>
      <c r="M1802">
        <v>18</v>
      </c>
      <c r="N1802">
        <v>1611</v>
      </c>
      <c r="O1802">
        <v>8</v>
      </c>
      <c r="P1802">
        <v>50</v>
      </c>
      <c r="Q1802">
        <v>0.44444444444444442</v>
      </c>
      <c r="R1802">
        <v>28998</v>
      </c>
      <c r="S1802" t="str" cm="1">
        <f t="array" ref="S1802">_xlfn.IFS(E1805&lt;30,"18-29",E1805&lt;45,"30-44",TRUE,"45+")</f>
        <v>18-29</v>
      </c>
      <c r="T1802" t="str" cm="1">
        <f t="array" ref="T1802">_xlfn.IFS(F1802&lt;=2,"0-2 Years",F1802&lt;=5,"3-5 Years",F1802&lt;=8,"6-8 Years",TRUE,"9-10 Years")</f>
        <v>3-5 Years</v>
      </c>
      <c r="U1802" t="str" cm="1">
        <f t="array" ref="U1802">_xlfn.IFS(P1802&gt;60,"High Risk",P1802&gt;30,"Medium Risk",TRUE,"Low Risk")</f>
        <v>Medium Risk</v>
      </c>
      <c r="V1802">
        <f t="shared" si="28"/>
        <v>4</v>
      </c>
    </row>
    <row r="1803" spans="1:22" hidden="1" x14ac:dyDescent="0.2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 s="2">
        <v>112935.87</v>
      </c>
      <c r="H1803">
        <v>1</v>
      </c>
      <c r="I1803">
        <v>1</v>
      </c>
      <c r="J1803">
        <v>1</v>
      </c>
      <c r="K1803" s="1">
        <v>99017.34</v>
      </c>
      <c r="L1803">
        <v>0</v>
      </c>
      <c r="M1803">
        <v>18</v>
      </c>
      <c r="N1803">
        <v>3083</v>
      </c>
      <c r="O1803">
        <v>1</v>
      </c>
      <c r="P1803">
        <v>114</v>
      </c>
      <c r="Q1803">
        <v>5.5555555555555552E-2</v>
      </c>
      <c r="R1803">
        <v>55494</v>
      </c>
      <c r="S1803" t="str" cm="1">
        <f t="array" ref="S1803">_xlfn.IFS(E1806&lt;30,"18-29",E1806&lt;45,"30-44",TRUE,"45+")</f>
        <v>30-44</v>
      </c>
      <c r="T1803" t="str" cm="1">
        <f t="array" ref="T1803">_xlfn.IFS(F1803&lt;=2,"0-2 Years",F1803&lt;=5,"3-5 Years",F1803&lt;=8,"6-8 Years",TRUE,"9-10 Years")</f>
        <v>6-8 Years</v>
      </c>
      <c r="U1803" t="str" cm="1">
        <f t="array" ref="U1803">_xlfn.IFS(P1803&gt;60,"High Risk",P1803&gt;30,"Medium Risk",TRUE,"Low Risk")</f>
        <v>High Risk</v>
      </c>
      <c r="V1803">
        <f t="shared" si="28"/>
        <v>2</v>
      </c>
    </row>
    <row r="1804" spans="1:22" hidden="1" x14ac:dyDescent="0.2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 s="2">
        <v>98567.1</v>
      </c>
      <c r="H1804">
        <v>1</v>
      </c>
      <c r="I1804">
        <v>1</v>
      </c>
      <c r="J1804">
        <v>0</v>
      </c>
      <c r="K1804" s="1">
        <v>187987.01</v>
      </c>
      <c r="L1804">
        <v>0</v>
      </c>
      <c r="M1804">
        <v>27</v>
      </c>
      <c r="N1804">
        <v>1535</v>
      </c>
      <c r="O1804">
        <v>1</v>
      </c>
      <c r="P1804">
        <v>97</v>
      </c>
      <c r="Q1804">
        <v>3.7037037037037035E-2</v>
      </c>
      <c r="R1804">
        <v>41445</v>
      </c>
      <c r="S1804" t="str" cm="1">
        <f t="array" ref="S1804">_xlfn.IFS(E1807&lt;30,"18-29",E1807&lt;45,"30-44",TRUE,"45+")</f>
        <v>30-44</v>
      </c>
      <c r="T1804" t="str" cm="1">
        <f t="array" ref="T1804">_xlfn.IFS(F1804&lt;=2,"0-2 Years",F1804&lt;=5,"3-5 Years",F1804&lt;=8,"6-8 Years",TRUE,"9-10 Years")</f>
        <v>6-8 Years</v>
      </c>
      <c r="U1804" t="str" cm="1">
        <f t="array" ref="U1804">_xlfn.IFS(P1804&gt;60,"High Risk",P1804&gt;30,"Medium Risk",TRUE,"Low Risk")</f>
        <v>High Risk</v>
      </c>
      <c r="V1804">
        <f t="shared" si="28"/>
        <v>5</v>
      </c>
    </row>
    <row r="1805" spans="1:22" x14ac:dyDescent="0.2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 s="2">
        <v>180530.51</v>
      </c>
      <c r="H1805">
        <v>1</v>
      </c>
      <c r="I1805">
        <v>0</v>
      </c>
      <c r="J1805">
        <v>0</v>
      </c>
      <c r="K1805" s="1">
        <v>123454.62</v>
      </c>
      <c r="L1805">
        <v>0</v>
      </c>
      <c r="M1805">
        <v>25</v>
      </c>
      <c r="N1805">
        <v>2701</v>
      </c>
      <c r="O1805">
        <v>9</v>
      </c>
      <c r="P1805">
        <v>140</v>
      </c>
      <c r="Q1805">
        <v>0.36</v>
      </c>
      <c r="R1805">
        <v>67525</v>
      </c>
      <c r="S1805" t="str" cm="1">
        <f t="array" ref="S1805">_xlfn.IFS(E1808&lt;30,"18-29",E1808&lt;45,"30-44",TRUE,"45+")</f>
        <v>30-44</v>
      </c>
      <c r="T1805" t="str" cm="1">
        <f t="array" ref="T1805">_xlfn.IFS(F1805&lt;=2,"0-2 Years",F1805&lt;=5,"3-5 Years",F1805&lt;=8,"6-8 Years",TRUE,"9-10 Years")</f>
        <v>0-2 Years</v>
      </c>
      <c r="U1805" t="str" cm="1">
        <f t="array" ref="U1805">_xlfn.IFS(P1805&gt;60,"High Risk",P1805&gt;30,"Medium Risk",TRUE,"Low Risk")</f>
        <v>High Risk</v>
      </c>
      <c r="V1805">
        <f t="shared" si="28"/>
        <v>6</v>
      </c>
    </row>
    <row r="1806" spans="1:22" hidden="1" x14ac:dyDescent="0.2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 s="2">
        <v>140931.57</v>
      </c>
      <c r="H1806">
        <v>1</v>
      </c>
      <c r="I1806">
        <v>0</v>
      </c>
      <c r="J1806">
        <v>1</v>
      </c>
      <c r="K1806" s="1">
        <v>10921.5</v>
      </c>
      <c r="L1806">
        <v>0</v>
      </c>
      <c r="M1806">
        <v>27</v>
      </c>
      <c r="N1806">
        <v>3204</v>
      </c>
      <c r="O1806">
        <v>4</v>
      </c>
      <c r="P1806">
        <v>71</v>
      </c>
      <c r="Q1806">
        <v>0.14814814814814814</v>
      </c>
      <c r="R1806">
        <v>86508</v>
      </c>
      <c r="S1806" t="str" cm="1">
        <f t="array" ref="S1806">_xlfn.IFS(E1809&lt;30,"18-29",E1809&lt;45,"30-44",TRUE,"45+")</f>
        <v>45+</v>
      </c>
      <c r="T1806" t="str" cm="1">
        <f t="array" ref="T1806">_xlfn.IFS(F1806&lt;=2,"0-2 Years",F1806&lt;=5,"3-5 Years",F1806&lt;=8,"6-8 Years",TRUE,"9-10 Years")</f>
        <v>3-5 Years</v>
      </c>
      <c r="U1806" t="str" cm="1">
        <f t="array" ref="U1806">_xlfn.IFS(P1806&gt;60,"High Risk",P1806&gt;30,"Medium Risk",TRUE,"Low Risk")</f>
        <v>High Risk</v>
      </c>
      <c r="V1806">
        <f t="shared" si="28"/>
        <v>2</v>
      </c>
    </row>
    <row r="1807" spans="1:22" hidden="1" x14ac:dyDescent="0.2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 s="2">
        <v>148913.72</v>
      </c>
      <c r="H1807">
        <v>2</v>
      </c>
      <c r="I1807">
        <v>1</v>
      </c>
      <c r="J1807">
        <v>0</v>
      </c>
      <c r="K1807" s="1">
        <v>53817.23</v>
      </c>
      <c r="L1807">
        <v>0</v>
      </c>
      <c r="M1807">
        <v>18</v>
      </c>
      <c r="N1807">
        <v>4403</v>
      </c>
      <c r="O1807">
        <v>3</v>
      </c>
      <c r="P1807">
        <v>68</v>
      </c>
      <c r="Q1807">
        <v>0.16666666666666666</v>
      </c>
      <c r="R1807">
        <v>79254</v>
      </c>
      <c r="S1807" t="str" cm="1">
        <f t="array" ref="S1807">_xlfn.IFS(E1810&lt;30,"18-29",E1810&lt;45,"30-44",TRUE,"45+")</f>
        <v>30-44</v>
      </c>
      <c r="T1807" t="str" cm="1">
        <f t="array" ref="T1807">_xlfn.IFS(F1807&lt;=2,"0-2 Years",F1807&lt;=5,"3-5 Years",F1807&lt;=8,"6-8 Years",TRUE,"9-10 Years")</f>
        <v>6-8 Years</v>
      </c>
      <c r="U1807" t="str" cm="1">
        <f t="array" ref="U1807">_xlfn.IFS(P1807&gt;60,"High Risk",P1807&gt;30,"Medium Risk",TRUE,"Low Risk")</f>
        <v>High Risk</v>
      </c>
      <c r="V1807">
        <f t="shared" si="28"/>
        <v>3</v>
      </c>
    </row>
    <row r="1808" spans="1:22" x14ac:dyDescent="0.2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 s="2">
        <v>0</v>
      </c>
      <c r="H1808">
        <v>2</v>
      </c>
      <c r="I1808">
        <v>0</v>
      </c>
      <c r="J1808">
        <v>0</v>
      </c>
      <c r="K1808" s="1">
        <v>81617.399999999994</v>
      </c>
      <c r="L1808">
        <v>0</v>
      </c>
      <c r="M1808">
        <v>30</v>
      </c>
      <c r="N1808">
        <v>1533</v>
      </c>
      <c r="O1808">
        <v>8</v>
      </c>
      <c r="P1808">
        <v>85</v>
      </c>
      <c r="Q1808">
        <v>0.26666666666666666</v>
      </c>
      <c r="R1808">
        <v>45990</v>
      </c>
      <c r="S1808" t="str" cm="1">
        <f t="array" ref="S1808">_xlfn.IFS(E1811&lt;30,"18-29",E1811&lt;45,"30-44",TRUE,"45+")</f>
        <v>45+</v>
      </c>
      <c r="T1808" t="str" cm="1">
        <f t="array" ref="T1808">_xlfn.IFS(F1808&lt;=2,"0-2 Years",F1808&lt;=5,"3-5 Years",F1808&lt;=8,"6-8 Years",TRUE,"9-10 Years")</f>
        <v>6-8 Years</v>
      </c>
      <c r="U1808" t="str" cm="1">
        <f t="array" ref="U1808">_xlfn.IFS(P1808&gt;60,"High Risk",P1808&gt;30,"Medium Risk",TRUE,"Low Risk")</f>
        <v>High Risk</v>
      </c>
      <c r="V1808">
        <f t="shared" si="28"/>
        <v>6</v>
      </c>
    </row>
    <row r="1809" spans="1:22" x14ac:dyDescent="0.2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 s="2">
        <v>0</v>
      </c>
      <c r="H1809">
        <v>1</v>
      </c>
      <c r="I1809">
        <v>0</v>
      </c>
      <c r="J1809">
        <v>1</v>
      </c>
      <c r="K1809" s="1">
        <v>192298.84</v>
      </c>
      <c r="L1809">
        <v>1</v>
      </c>
      <c r="M1809">
        <v>10</v>
      </c>
      <c r="N1809">
        <v>4000</v>
      </c>
      <c r="O1809">
        <v>7</v>
      </c>
      <c r="P1809">
        <v>77</v>
      </c>
      <c r="Q1809">
        <v>0.7</v>
      </c>
      <c r="R1809">
        <v>40000</v>
      </c>
      <c r="S1809" t="str" cm="1">
        <f t="array" ref="S1809">_xlfn.IFS(E1812&lt;30,"18-29",E1812&lt;45,"30-44",TRUE,"45+")</f>
        <v>45+</v>
      </c>
      <c r="T1809" t="str" cm="1">
        <f t="array" ref="T1809">_xlfn.IFS(F1809&lt;=2,"0-2 Years",F1809&lt;=5,"3-5 Years",F1809&lt;=8,"6-8 Years",TRUE,"9-10 Years")</f>
        <v>0-2 Years</v>
      </c>
      <c r="U1809" t="str" cm="1">
        <f t="array" ref="U1809">_xlfn.IFS(P1809&gt;60,"High Risk",P1809&gt;30,"Medium Risk",TRUE,"Low Risk")</f>
        <v>High Risk</v>
      </c>
      <c r="V1809">
        <f t="shared" si="28"/>
        <v>7</v>
      </c>
    </row>
    <row r="1810" spans="1:22" x14ac:dyDescent="0.2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 s="2">
        <v>0</v>
      </c>
      <c r="H1810">
        <v>2</v>
      </c>
      <c r="I1810">
        <v>0</v>
      </c>
      <c r="J1810">
        <v>0</v>
      </c>
      <c r="K1810" s="1">
        <v>143882.25</v>
      </c>
      <c r="L1810">
        <v>0</v>
      </c>
      <c r="M1810">
        <v>20</v>
      </c>
      <c r="N1810">
        <v>2161</v>
      </c>
      <c r="O1810">
        <v>1</v>
      </c>
      <c r="P1810">
        <v>27</v>
      </c>
      <c r="Q1810">
        <v>0.05</v>
      </c>
      <c r="R1810">
        <v>43220</v>
      </c>
      <c r="S1810" t="str" cm="1">
        <f t="array" ref="S1810">_xlfn.IFS(E1813&lt;30,"18-29",E1813&lt;45,"30-44",TRUE,"45+")</f>
        <v>18-29</v>
      </c>
      <c r="T1810" t="str" cm="1">
        <f t="array" ref="T1810">_xlfn.IFS(F1810&lt;=2,"0-2 Years",F1810&lt;=5,"3-5 Years",F1810&lt;=8,"6-8 Years",TRUE,"9-10 Years")</f>
        <v>3-5 Years</v>
      </c>
      <c r="U1810" t="str" cm="1">
        <f t="array" ref="U1810">_xlfn.IFS(P1810&gt;60,"High Risk",P1810&gt;30,"Medium Risk",TRUE,"Low Risk")</f>
        <v>Low Risk</v>
      </c>
      <c r="V1810">
        <f t="shared" si="28"/>
        <v>6</v>
      </c>
    </row>
    <row r="1811" spans="1:22" hidden="1" x14ac:dyDescent="0.2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 s="2">
        <v>115335.32</v>
      </c>
      <c r="H1811">
        <v>2</v>
      </c>
      <c r="I1811">
        <v>1</v>
      </c>
      <c r="J1811">
        <v>1</v>
      </c>
      <c r="K1811" s="1">
        <v>53130.41</v>
      </c>
      <c r="L1811">
        <v>0</v>
      </c>
      <c r="M1811">
        <v>7</v>
      </c>
      <c r="N1811">
        <v>3927</v>
      </c>
      <c r="O1811">
        <v>6</v>
      </c>
      <c r="P1811">
        <v>169</v>
      </c>
      <c r="Q1811">
        <v>0.8571428571428571</v>
      </c>
      <c r="R1811">
        <v>27489</v>
      </c>
      <c r="S1811" t="str" cm="1">
        <f t="array" ref="S1811">_xlfn.IFS(E1814&lt;30,"18-29",E1814&lt;45,"30-44",TRUE,"45+")</f>
        <v>30-44</v>
      </c>
      <c r="T1811" t="str" cm="1">
        <f t="array" ref="T1811">_xlfn.IFS(F1811&lt;=2,"0-2 Years",F1811&lt;=5,"3-5 Years",F1811&lt;=8,"6-8 Years",TRUE,"9-10 Years")</f>
        <v>6-8 Years</v>
      </c>
      <c r="U1811" t="str" cm="1">
        <f t="array" ref="U1811">_xlfn.IFS(P1811&gt;60,"High Risk",P1811&gt;30,"Medium Risk",TRUE,"Low Risk")</f>
        <v>High Risk</v>
      </c>
      <c r="V1811">
        <f t="shared" si="28"/>
        <v>1</v>
      </c>
    </row>
    <row r="1812" spans="1:22" hidden="1" x14ac:dyDescent="0.2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 s="2">
        <v>0</v>
      </c>
      <c r="H1812">
        <v>2</v>
      </c>
      <c r="I1812">
        <v>1</v>
      </c>
      <c r="J1812">
        <v>1</v>
      </c>
      <c r="K1812" s="1">
        <v>190454.04</v>
      </c>
      <c r="L1812">
        <v>0</v>
      </c>
      <c r="M1812">
        <v>25</v>
      </c>
      <c r="N1812">
        <v>4493</v>
      </c>
      <c r="O1812">
        <v>0</v>
      </c>
      <c r="P1812">
        <v>23</v>
      </c>
      <c r="Q1812">
        <v>0</v>
      </c>
      <c r="R1812">
        <v>112325</v>
      </c>
      <c r="S1812" t="str" cm="1">
        <f t="array" ref="S1812">_xlfn.IFS(E1815&lt;30,"18-29",E1815&lt;45,"30-44",TRUE,"45+")</f>
        <v>30-44</v>
      </c>
      <c r="T1812" t="str" cm="1">
        <f t="array" ref="T1812">_xlfn.IFS(F1812&lt;=2,"0-2 Years",F1812&lt;=5,"3-5 Years",F1812&lt;=8,"6-8 Years",TRUE,"9-10 Years")</f>
        <v>0-2 Years</v>
      </c>
      <c r="U1812" t="str" cm="1">
        <f t="array" ref="U1812">_xlfn.IFS(P1812&gt;60,"High Risk",P1812&gt;30,"Medium Risk",TRUE,"Low Risk")</f>
        <v>Low Risk</v>
      </c>
      <c r="V1812">
        <f t="shared" si="28"/>
        <v>5</v>
      </c>
    </row>
    <row r="1813" spans="1:22" hidden="1" x14ac:dyDescent="0.2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 s="2">
        <v>0</v>
      </c>
      <c r="H1813">
        <v>2</v>
      </c>
      <c r="I1813">
        <v>0</v>
      </c>
      <c r="J1813">
        <v>1</v>
      </c>
      <c r="K1813" s="1">
        <v>111906</v>
      </c>
      <c r="L1813">
        <v>0</v>
      </c>
      <c r="M1813">
        <v>29</v>
      </c>
      <c r="N1813">
        <v>4916</v>
      </c>
      <c r="O1813">
        <v>7</v>
      </c>
      <c r="P1813">
        <v>134</v>
      </c>
      <c r="Q1813">
        <v>0.2413793103448276</v>
      </c>
      <c r="R1813">
        <v>142564</v>
      </c>
      <c r="S1813" t="str" cm="1">
        <f t="array" ref="S1813">_xlfn.IFS(E1816&lt;30,"18-29",E1816&lt;45,"30-44",TRUE,"45+")</f>
        <v>30-44</v>
      </c>
      <c r="T1813" t="str" cm="1">
        <f t="array" ref="T1813">_xlfn.IFS(F1813&lt;=2,"0-2 Years",F1813&lt;=5,"3-5 Years",F1813&lt;=8,"6-8 Years",TRUE,"9-10 Years")</f>
        <v>0-2 Years</v>
      </c>
      <c r="U1813" t="str" cm="1">
        <f t="array" ref="U1813">_xlfn.IFS(P1813&gt;60,"High Risk",P1813&gt;30,"Medium Risk",TRUE,"Low Risk")</f>
        <v>High Risk</v>
      </c>
      <c r="V1813">
        <f t="shared" si="28"/>
        <v>4</v>
      </c>
    </row>
    <row r="1814" spans="1:22" hidden="1" x14ac:dyDescent="0.2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 s="2">
        <v>134678.13</v>
      </c>
      <c r="H1814">
        <v>1</v>
      </c>
      <c r="I1814">
        <v>1</v>
      </c>
      <c r="J1814">
        <v>0</v>
      </c>
      <c r="K1814" s="1">
        <v>113177.95</v>
      </c>
      <c r="L1814">
        <v>0</v>
      </c>
      <c r="M1814">
        <v>27</v>
      </c>
      <c r="N1814">
        <v>2796</v>
      </c>
      <c r="O1814">
        <v>3</v>
      </c>
      <c r="P1814">
        <v>17</v>
      </c>
      <c r="Q1814">
        <v>0.1111111111111111</v>
      </c>
      <c r="R1814">
        <v>75492</v>
      </c>
      <c r="S1814" t="str" cm="1">
        <f t="array" ref="S1814">_xlfn.IFS(E1817&lt;30,"18-29",E1817&lt;45,"30-44",TRUE,"45+")</f>
        <v>30-44</v>
      </c>
      <c r="T1814" t="str" cm="1">
        <f t="array" ref="T1814">_xlfn.IFS(F1814&lt;=2,"0-2 Years",F1814&lt;=5,"3-5 Years",F1814&lt;=8,"6-8 Years",TRUE,"9-10 Years")</f>
        <v>6-8 Years</v>
      </c>
      <c r="U1814" t="str" cm="1">
        <f t="array" ref="U1814">_xlfn.IFS(P1814&gt;60,"High Risk",P1814&gt;30,"Medium Risk",TRUE,"Low Risk")</f>
        <v>Low Risk</v>
      </c>
      <c r="V1814">
        <f t="shared" si="28"/>
        <v>5</v>
      </c>
    </row>
    <row r="1815" spans="1:22" x14ac:dyDescent="0.2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 s="2">
        <v>0</v>
      </c>
      <c r="H1815">
        <v>2</v>
      </c>
      <c r="I1815">
        <v>1</v>
      </c>
      <c r="J1815">
        <v>0</v>
      </c>
      <c r="K1815" s="1">
        <v>30529.88</v>
      </c>
      <c r="L1815">
        <v>0</v>
      </c>
      <c r="M1815">
        <v>17</v>
      </c>
      <c r="N1815">
        <v>2873</v>
      </c>
      <c r="O1815">
        <v>6</v>
      </c>
      <c r="P1815">
        <v>146</v>
      </c>
      <c r="Q1815">
        <v>0.35294117647058826</v>
      </c>
      <c r="R1815">
        <v>48841</v>
      </c>
      <c r="S1815" t="str" cm="1">
        <f t="array" ref="S1815">_xlfn.IFS(E1818&lt;30,"18-29",E1818&lt;45,"30-44",TRUE,"45+")</f>
        <v>18-29</v>
      </c>
      <c r="T1815" t="str" cm="1">
        <f t="array" ref="T1815">_xlfn.IFS(F1815&lt;=2,"0-2 Years",F1815&lt;=5,"3-5 Years",F1815&lt;=8,"6-8 Years",TRUE,"9-10 Years")</f>
        <v>9-10 Years</v>
      </c>
      <c r="U1815" t="str" cm="1">
        <f t="array" ref="U1815">_xlfn.IFS(P1815&gt;60,"High Risk",P1815&gt;30,"Medium Risk",TRUE,"Low Risk")</f>
        <v>High Risk</v>
      </c>
      <c r="V1815">
        <f t="shared" si="28"/>
        <v>6</v>
      </c>
    </row>
    <row r="1816" spans="1:22" hidden="1" x14ac:dyDescent="0.2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 s="2">
        <v>90547.48</v>
      </c>
      <c r="H1816">
        <v>2</v>
      </c>
      <c r="I1816">
        <v>1</v>
      </c>
      <c r="J1816">
        <v>1</v>
      </c>
      <c r="K1816" s="1">
        <v>18800.13</v>
      </c>
      <c r="L1816">
        <v>0</v>
      </c>
      <c r="M1816">
        <v>15</v>
      </c>
      <c r="N1816">
        <v>4949</v>
      </c>
      <c r="O1816">
        <v>7</v>
      </c>
      <c r="P1816">
        <v>115</v>
      </c>
      <c r="Q1816">
        <v>0.46666666666666667</v>
      </c>
      <c r="R1816">
        <v>74235</v>
      </c>
      <c r="S1816" t="str" cm="1">
        <f t="array" ref="S1816">_xlfn.IFS(E1819&lt;30,"18-29",E1819&lt;45,"30-44",TRUE,"45+")</f>
        <v>30-44</v>
      </c>
      <c r="T1816" t="str" cm="1">
        <f t="array" ref="T1816">_xlfn.IFS(F1816&lt;=2,"0-2 Years",F1816&lt;=5,"3-5 Years",F1816&lt;=8,"6-8 Years",TRUE,"9-10 Years")</f>
        <v>0-2 Years</v>
      </c>
      <c r="U1816" t="str" cm="1">
        <f t="array" ref="U1816">_xlfn.IFS(P1816&gt;60,"High Risk",P1816&gt;30,"Medium Risk",TRUE,"Low Risk")</f>
        <v>High Risk</v>
      </c>
      <c r="V1816">
        <f t="shared" si="28"/>
        <v>1</v>
      </c>
    </row>
    <row r="1817" spans="1:22" hidden="1" x14ac:dyDescent="0.2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 s="2">
        <v>103324.78</v>
      </c>
      <c r="H1817">
        <v>1</v>
      </c>
      <c r="I1817">
        <v>1</v>
      </c>
      <c r="J1817">
        <v>1</v>
      </c>
      <c r="K1817" s="1">
        <v>46127.7</v>
      </c>
      <c r="L1817">
        <v>0</v>
      </c>
      <c r="M1817">
        <v>14</v>
      </c>
      <c r="N1817">
        <v>4653</v>
      </c>
      <c r="O1817">
        <v>4</v>
      </c>
      <c r="P1817">
        <v>20</v>
      </c>
      <c r="Q1817">
        <v>0.2857142857142857</v>
      </c>
      <c r="R1817">
        <v>65142</v>
      </c>
      <c r="S1817" t="str" cm="1">
        <f t="array" ref="S1817">_xlfn.IFS(E1820&lt;30,"18-29",E1820&lt;45,"30-44",TRUE,"45+")</f>
        <v>30-44</v>
      </c>
      <c r="T1817" t="str" cm="1">
        <f t="array" ref="T1817">_xlfn.IFS(F1817&lt;=2,"0-2 Years",F1817&lt;=5,"3-5 Years",F1817&lt;=8,"6-8 Years",TRUE,"9-10 Years")</f>
        <v>9-10 Years</v>
      </c>
      <c r="U1817" t="str" cm="1">
        <f t="array" ref="U1817">_xlfn.IFS(P1817&gt;60,"High Risk",P1817&gt;30,"Medium Risk",TRUE,"Low Risk")</f>
        <v>Low Risk</v>
      </c>
      <c r="V1817">
        <f t="shared" si="28"/>
        <v>2</v>
      </c>
    </row>
    <row r="1818" spans="1:22" hidden="1" x14ac:dyDescent="0.2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 s="2">
        <v>114590.58</v>
      </c>
      <c r="H1818">
        <v>1</v>
      </c>
      <c r="I1818">
        <v>0</v>
      </c>
      <c r="J1818">
        <v>0</v>
      </c>
      <c r="K1818" s="1">
        <v>75585.48</v>
      </c>
      <c r="L1818">
        <v>0</v>
      </c>
      <c r="M1818">
        <v>17</v>
      </c>
      <c r="N1818">
        <v>4309</v>
      </c>
      <c r="O1818">
        <v>9</v>
      </c>
      <c r="P1818">
        <v>62</v>
      </c>
      <c r="Q1818">
        <v>0.52941176470588236</v>
      </c>
      <c r="R1818">
        <v>73253</v>
      </c>
      <c r="S1818" t="str" cm="1">
        <f t="array" ref="S1818">_xlfn.IFS(E1821&lt;30,"18-29",E1821&lt;45,"30-44",TRUE,"45+")</f>
        <v>45+</v>
      </c>
      <c r="T1818" t="str" cm="1">
        <f t="array" ref="T1818">_xlfn.IFS(F1818&lt;=2,"0-2 Years",F1818&lt;=5,"3-5 Years",F1818&lt;=8,"6-8 Years",TRUE,"9-10 Years")</f>
        <v>3-5 Years</v>
      </c>
      <c r="U1818" t="str" cm="1">
        <f t="array" ref="U1818">_xlfn.IFS(P1818&gt;60,"High Risk",P1818&gt;30,"Medium Risk",TRUE,"Low Risk")</f>
        <v>High Risk</v>
      </c>
      <c r="V1818">
        <f t="shared" si="28"/>
        <v>5</v>
      </c>
    </row>
    <row r="1819" spans="1:22" hidden="1" x14ac:dyDescent="0.2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 s="2">
        <v>91286.51</v>
      </c>
      <c r="H1819">
        <v>1</v>
      </c>
      <c r="I1819">
        <v>1</v>
      </c>
      <c r="J1819">
        <v>0</v>
      </c>
      <c r="K1819" s="1">
        <v>63085.94</v>
      </c>
      <c r="L1819">
        <v>0</v>
      </c>
      <c r="M1819">
        <v>11</v>
      </c>
      <c r="N1819">
        <v>3577</v>
      </c>
      <c r="O1819">
        <v>5</v>
      </c>
      <c r="P1819">
        <v>51</v>
      </c>
      <c r="Q1819">
        <v>0.45454545454545453</v>
      </c>
      <c r="R1819">
        <v>39347</v>
      </c>
      <c r="S1819" t="str" cm="1">
        <f t="array" ref="S1819">_xlfn.IFS(E1822&lt;30,"18-29",E1822&lt;45,"30-44",TRUE,"45+")</f>
        <v>18-29</v>
      </c>
      <c r="T1819" t="str" cm="1">
        <f t="array" ref="T1819">_xlfn.IFS(F1819&lt;=2,"0-2 Years",F1819&lt;=5,"3-5 Years",F1819&lt;=8,"6-8 Years",TRUE,"9-10 Years")</f>
        <v>3-5 Years</v>
      </c>
      <c r="U1819" t="str" cm="1">
        <f t="array" ref="U1819">_xlfn.IFS(P1819&gt;60,"High Risk",P1819&gt;30,"Medium Risk",TRUE,"Low Risk")</f>
        <v>Medium Risk</v>
      </c>
      <c r="V1819">
        <f t="shared" si="28"/>
        <v>5</v>
      </c>
    </row>
    <row r="1820" spans="1:22" hidden="1" x14ac:dyDescent="0.2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 s="2">
        <v>163340.12</v>
      </c>
      <c r="H1820">
        <v>2</v>
      </c>
      <c r="I1820">
        <v>1</v>
      </c>
      <c r="J1820">
        <v>1</v>
      </c>
      <c r="K1820" s="1">
        <v>74415.199999999997</v>
      </c>
      <c r="L1820">
        <v>0</v>
      </c>
      <c r="M1820">
        <v>18</v>
      </c>
      <c r="N1820">
        <v>1177</v>
      </c>
      <c r="O1820">
        <v>3</v>
      </c>
      <c r="P1820">
        <v>169</v>
      </c>
      <c r="Q1820">
        <v>0.16666666666666666</v>
      </c>
      <c r="R1820">
        <v>21186</v>
      </c>
      <c r="S1820" t="str" cm="1">
        <f t="array" ref="S1820">_xlfn.IFS(E1823&lt;30,"18-29",E1823&lt;45,"30-44",TRUE,"45+")</f>
        <v>30-44</v>
      </c>
      <c r="T1820" t="str" cm="1">
        <f t="array" ref="T1820">_xlfn.IFS(F1820&lt;=2,"0-2 Years",F1820&lt;=5,"3-5 Years",F1820&lt;=8,"6-8 Years",TRUE,"9-10 Years")</f>
        <v>3-5 Years</v>
      </c>
      <c r="U1820" t="str" cm="1">
        <f t="array" ref="U1820">_xlfn.IFS(P1820&gt;60,"High Risk",P1820&gt;30,"Medium Risk",TRUE,"Low Risk")</f>
        <v>High Risk</v>
      </c>
      <c r="V1820">
        <f t="shared" si="28"/>
        <v>0</v>
      </c>
    </row>
    <row r="1821" spans="1:22" hidden="1" x14ac:dyDescent="0.2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 s="2">
        <v>150900.29</v>
      </c>
      <c r="H1821">
        <v>2</v>
      </c>
      <c r="I1821">
        <v>0</v>
      </c>
      <c r="J1821">
        <v>1</v>
      </c>
      <c r="K1821" s="1">
        <v>139889.15</v>
      </c>
      <c r="L1821">
        <v>0</v>
      </c>
      <c r="M1821">
        <v>1</v>
      </c>
      <c r="N1821">
        <v>630</v>
      </c>
      <c r="O1821">
        <v>8</v>
      </c>
      <c r="P1821">
        <v>89</v>
      </c>
      <c r="Q1821">
        <v>1</v>
      </c>
      <c r="R1821">
        <v>630</v>
      </c>
      <c r="S1821" t="str" cm="1">
        <f t="array" ref="S1821">_xlfn.IFS(E1824&lt;30,"18-29",E1824&lt;45,"30-44",TRUE,"45+")</f>
        <v>30-44</v>
      </c>
      <c r="T1821" t="str" cm="1">
        <f t="array" ref="T1821">_xlfn.IFS(F1821&lt;=2,"0-2 Years",F1821&lt;=5,"3-5 Years",F1821&lt;=8,"6-8 Years",TRUE,"9-10 Years")</f>
        <v>6-8 Years</v>
      </c>
      <c r="U1821" t="str" cm="1">
        <f t="array" ref="U1821">_xlfn.IFS(P1821&gt;60,"High Risk",P1821&gt;30,"Medium Risk",TRUE,"Low Risk")</f>
        <v>High Risk</v>
      </c>
      <c r="V1821">
        <f t="shared" si="28"/>
        <v>0</v>
      </c>
    </row>
    <row r="1822" spans="1:22" hidden="1" x14ac:dyDescent="0.2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 s="2">
        <v>124577.33</v>
      </c>
      <c r="H1822">
        <v>1</v>
      </c>
      <c r="I1822">
        <v>1</v>
      </c>
      <c r="J1822">
        <v>1</v>
      </c>
      <c r="K1822" s="1">
        <v>7267.25</v>
      </c>
      <c r="L1822">
        <v>0</v>
      </c>
      <c r="M1822">
        <v>8</v>
      </c>
      <c r="N1822">
        <v>787</v>
      </c>
      <c r="O1822">
        <v>1</v>
      </c>
      <c r="P1822">
        <v>10</v>
      </c>
      <c r="Q1822">
        <v>0.125</v>
      </c>
      <c r="R1822">
        <v>6296</v>
      </c>
      <c r="S1822" t="str" cm="1">
        <f t="array" ref="S1822">_xlfn.IFS(E1825&lt;30,"18-29",E1825&lt;45,"30-44",TRUE,"45+")</f>
        <v>45+</v>
      </c>
      <c r="T1822" t="str" cm="1">
        <f t="array" ref="T1822">_xlfn.IFS(F1822&lt;=2,"0-2 Years",F1822&lt;=5,"3-5 Years",F1822&lt;=8,"6-8 Years",TRUE,"9-10 Years")</f>
        <v>9-10 Years</v>
      </c>
      <c r="U1822" t="str" cm="1">
        <f t="array" ref="U1822">_xlfn.IFS(P1822&gt;60,"High Risk",P1822&gt;30,"Medium Risk",TRUE,"Low Risk")</f>
        <v>Low Risk</v>
      </c>
      <c r="V1822">
        <f t="shared" si="28"/>
        <v>2</v>
      </c>
    </row>
    <row r="1823" spans="1:22" x14ac:dyDescent="0.2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 s="2">
        <v>0</v>
      </c>
      <c r="H1823">
        <v>2</v>
      </c>
      <c r="I1823">
        <v>0</v>
      </c>
      <c r="J1823">
        <v>0</v>
      </c>
      <c r="K1823" s="1">
        <v>186826.22</v>
      </c>
      <c r="L1823">
        <v>0</v>
      </c>
      <c r="M1823">
        <v>5</v>
      </c>
      <c r="N1823">
        <v>2522</v>
      </c>
      <c r="O1823">
        <v>4</v>
      </c>
      <c r="P1823">
        <v>9</v>
      </c>
      <c r="Q1823">
        <v>0.8</v>
      </c>
      <c r="R1823">
        <v>12610</v>
      </c>
      <c r="S1823" t="str" cm="1">
        <f t="array" ref="S1823">_xlfn.IFS(E1826&lt;30,"18-29",E1826&lt;45,"30-44",TRUE,"45+")</f>
        <v>30-44</v>
      </c>
      <c r="T1823" t="str" cm="1">
        <f t="array" ref="T1823">_xlfn.IFS(F1823&lt;=2,"0-2 Years",F1823&lt;=5,"3-5 Years",F1823&lt;=8,"6-8 Years",TRUE,"9-10 Years")</f>
        <v>0-2 Years</v>
      </c>
      <c r="U1823" t="str" cm="1">
        <f t="array" ref="U1823">_xlfn.IFS(P1823&gt;60,"High Risk",P1823&gt;30,"Medium Risk",TRUE,"Low Risk")</f>
        <v>Low Risk</v>
      </c>
      <c r="V1823">
        <f t="shared" si="28"/>
        <v>7</v>
      </c>
    </row>
    <row r="1824" spans="1:22" hidden="1" x14ac:dyDescent="0.2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 s="2">
        <v>91292.7</v>
      </c>
      <c r="H1824">
        <v>1</v>
      </c>
      <c r="I1824">
        <v>1</v>
      </c>
      <c r="J1824">
        <v>1</v>
      </c>
      <c r="K1824" s="1">
        <v>162149.07</v>
      </c>
      <c r="L1824">
        <v>0</v>
      </c>
      <c r="M1824">
        <v>25</v>
      </c>
      <c r="N1824">
        <v>3620</v>
      </c>
      <c r="O1824">
        <v>2</v>
      </c>
      <c r="P1824">
        <v>130</v>
      </c>
      <c r="Q1824">
        <v>0.08</v>
      </c>
      <c r="R1824">
        <v>90500</v>
      </c>
      <c r="S1824" t="str" cm="1">
        <f t="array" ref="S1824">_xlfn.IFS(E1827&lt;30,"18-29",E1827&lt;45,"30-44",TRUE,"45+")</f>
        <v>45+</v>
      </c>
      <c r="T1824" t="str" cm="1">
        <f t="array" ref="T1824">_xlfn.IFS(F1824&lt;=2,"0-2 Years",F1824&lt;=5,"3-5 Years",F1824&lt;=8,"6-8 Years",TRUE,"9-10 Years")</f>
        <v>3-5 Years</v>
      </c>
      <c r="U1824" t="str" cm="1">
        <f t="array" ref="U1824">_xlfn.IFS(P1824&gt;60,"High Risk",P1824&gt;30,"Medium Risk",TRUE,"Low Risk")</f>
        <v>High Risk</v>
      </c>
      <c r="V1824">
        <f t="shared" si="28"/>
        <v>2</v>
      </c>
    </row>
    <row r="1825" spans="1:22" hidden="1" x14ac:dyDescent="0.2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 s="2">
        <v>93716.72</v>
      </c>
      <c r="H1825">
        <v>1</v>
      </c>
      <c r="I1825">
        <v>1</v>
      </c>
      <c r="J1825">
        <v>1</v>
      </c>
      <c r="K1825" s="1">
        <v>180150.49</v>
      </c>
      <c r="L1825">
        <v>1</v>
      </c>
      <c r="M1825">
        <v>12</v>
      </c>
      <c r="N1825">
        <v>2375</v>
      </c>
      <c r="O1825">
        <v>4</v>
      </c>
      <c r="P1825">
        <v>108</v>
      </c>
      <c r="Q1825">
        <v>0.33333333333333331</v>
      </c>
      <c r="R1825">
        <v>28500</v>
      </c>
      <c r="S1825" t="str" cm="1">
        <f t="array" ref="S1825">_xlfn.IFS(E1828&lt;30,"18-29",E1828&lt;45,"30-44",TRUE,"45+")</f>
        <v>18-29</v>
      </c>
      <c r="T1825" t="str" cm="1">
        <f t="array" ref="T1825">_xlfn.IFS(F1825&lt;=2,"0-2 Years",F1825&lt;=5,"3-5 Years",F1825&lt;=8,"6-8 Years",TRUE,"9-10 Years")</f>
        <v>6-8 Years</v>
      </c>
      <c r="U1825" t="str" cm="1">
        <f t="array" ref="U1825">_xlfn.IFS(P1825&gt;60,"High Risk",P1825&gt;30,"Medium Risk",TRUE,"Low Risk")</f>
        <v>High Risk</v>
      </c>
      <c r="V1825">
        <f t="shared" si="28"/>
        <v>3</v>
      </c>
    </row>
    <row r="1826" spans="1:22" hidden="1" x14ac:dyDescent="0.2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 s="2">
        <v>111723.08</v>
      </c>
      <c r="H1826">
        <v>1</v>
      </c>
      <c r="I1826">
        <v>1</v>
      </c>
      <c r="J1826">
        <v>1</v>
      </c>
      <c r="K1826" s="1">
        <v>83478.12</v>
      </c>
      <c r="L1826">
        <v>0</v>
      </c>
      <c r="M1826">
        <v>28</v>
      </c>
      <c r="N1826">
        <v>1095</v>
      </c>
      <c r="O1826">
        <v>2</v>
      </c>
      <c r="P1826">
        <v>140</v>
      </c>
      <c r="Q1826">
        <v>7.1428571428571425E-2</v>
      </c>
      <c r="R1826">
        <v>30660</v>
      </c>
      <c r="S1826" t="str" cm="1">
        <f t="array" ref="S1826">_xlfn.IFS(E1829&lt;30,"18-29",E1829&lt;45,"30-44",TRUE,"45+")</f>
        <v>18-29</v>
      </c>
      <c r="T1826" t="str" cm="1">
        <f t="array" ref="T1826">_xlfn.IFS(F1826&lt;=2,"0-2 Years",F1826&lt;=5,"3-5 Years",F1826&lt;=8,"6-8 Years",TRUE,"9-10 Years")</f>
        <v>3-5 Years</v>
      </c>
      <c r="U1826" t="str" cm="1">
        <f t="array" ref="U1826">_xlfn.IFS(P1826&gt;60,"High Risk",P1826&gt;30,"Medium Risk",TRUE,"Low Risk")</f>
        <v>High Risk</v>
      </c>
      <c r="V1826">
        <f t="shared" si="28"/>
        <v>2</v>
      </c>
    </row>
    <row r="1827" spans="1:22" hidden="1" x14ac:dyDescent="0.2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 s="2">
        <v>110765.68</v>
      </c>
      <c r="H1827">
        <v>1</v>
      </c>
      <c r="I1827">
        <v>1</v>
      </c>
      <c r="J1827">
        <v>0</v>
      </c>
      <c r="K1827" s="1">
        <v>26163.74</v>
      </c>
      <c r="L1827">
        <v>1</v>
      </c>
      <c r="M1827">
        <v>12</v>
      </c>
      <c r="N1827">
        <v>4139</v>
      </c>
      <c r="O1827">
        <v>0</v>
      </c>
      <c r="P1827">
        <v>55</v>
      </c>
      <c r="Q1827">
        <v>0</v>
      </c>
      <c r="R1827">
        <v>49668</v>
      </c>
      <c r="S1827" t="str" cm="1">
        <f t="array" ref="S1827">_xlfn.IFS(E1830&lt;30,"18-29",E1830&lt;45,"30-44",TRUE,"45+")</f>
        <v>30-44</v>
      </c>
      <c r="T1827" t="str" cm="1">
        <f t="array" ref="T1827">_xlfn.IFS(F1827&lt;=2,"0-2 Years",F1827&lt;=5,"3-5 Years",F1827&lt;=8,"6-8 Years",TRUE,"9-10 Years")</f>
        <v>3-5 Years</v>
      </c>
      <c r="U1827" t="str" cm="1">
        <f t="array" ref="U1827">_xlfn.IFS(P1827&gt;60,"High Risk",P1827&gt;30,"Medium Risk",TRUE,"Low Risk")</f>
        <v>Medium Risk</v>
      </c>
      <c r="V1827">
        <f t="shared" si="28"/>
        <v>5</v>
      </c>
    </row>
    <row r="1828" spans="1:22" hidden="1" x14ac:dyDescent="0.2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 s="2">
        <v>173459.45</v>
      </c>
      <c r="H1828">
        <v>2</v>
      </c>
      <c r="I1828">
        <v>1</v>
      </c>
      <c r="J1828">
        <v>1</v>
      </c>
      <c r="K1828" s="1">
        <v>44381.06</v>
      </c>
      <c r="L1828">
        <v>0</v>
      </c>
      <c r="M1828">
        <v>13</v>
      </c>
      <c r="N1828">
        <v>3097</v>
      </c>
      <c r="O1828">
        <v>8</v>
      </c>
      <c r="P1828">
        <v>26</v>
      </c>
      <c r="Q1828">
        <v>0.61538461538461542</v>
      </c>
      <c r="R1828">
        <v>40261</v>
      </c>
      <c r="S1828" t="str" cm="1">
        <f t="array" ref="S1828">_xlfn.IFS(E1831&lt;30,"18-29",E1831&lt;45,"30-44",TRUE,"45+")</f>
        <v>45+</v>
      </c>
      <c r="T1828" t="str" cm="1">
        <f t="array" ref="T1828">_xlfn.IFS(F1828&lt;=2,"0-2 Years",F1828&lt;=5,"3-5 Years",F1828&lt;=8,"6-8 Years",TRUE,"9-10 Years")</f>
        <v>9-10 Years</v>
      </c>
      <c r="U1828" t="str" cm="1">
        <f t="array" ref="U1828">_xlfn.IFS(P1828&gt;60,"High Risk",P1828&gt;30,"Medium Risk",TRUE,"Low Risk")</f>
        <v>Low Risk</v>
      </c>
      <c r="V1828">
        <f t="shared" si="28"/>
        <v>0</v>
      </c>
    </row>
    <row r="1829" spans="1:22" hidden="1" x14ac:dyDescent="0.2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 s="2">
        <v>169649.73</v>
      </c>
      <c r="H1829">
        <v>2</v>
      </c>
      <c r="I1829">
        <v>0</v>
      </c>
      <c r="J1829">
        <v>1</v>
      </c>
      <c r="K1829" s="1">
        <v>136365</v>
      </c>
      <c r="L1829">
        <v>1</v>
      </c>
      <c r="M1829">
        <v>30</v>
      </c>
      <c r="N1829">
        <v>3108</v>
      </c>
      <c r="O1829">
        <v>8</v>
      </c>
      <c r="P1829">
        <v>11</v>
      </c>
      <c r="Q1829">
        <v>0.26666666666666666</v>
      </c>
      <c r="R1829">
        <v>93240</v>
      </c>
      <c r="S1829" t="str" cm="1">
        <f t="array" ref="S1829">_xlfn.IFS(E1832&lt;30,"18-29",E1832&lt;45,"30-44",TRUE,"45+")</f>
        <v>30-44</v>
      </c>
      <c r="T1829" t="str" cm="1">
        <f t="array" ref="T1829">_xlfn.IFS(F1829&lt;=2,"0-2 Years",F1829&lt;=5,"3-5 Years",F1829&lt;=8,"6-8 Years",TRUE,"9-10 Years")</f>
        <v>6-8 Years</v>
      </c>
      <c r="U1829" t="str" cm="1">
        <f t="array" ref="U1829">_xlfn.IFS(P1829&gt;60,"High Risk",P1829&gt;30,"Medium Risk",TRUE,"Low Risk")</f>
        <v>Low Risk</v>
      </c>
      <c r="V1829">
        <f t="shared" si="28"/>
        <v>0</v>
      </c>
    </row>
    <row r="1830" spans="1:22" x14ac:dyDescent="0.2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 s="2">
        <v>0</v>
      </c>
      <c r="H1830">
        <v>2</v>
      </c>
      <c r="I1830">
        <v>0</v>
      </c>
      <c r="J1830">
        <v>0</v>
      </c>
      <c r="K1830" s="1">
        <v>99294.22</v>
      </c>
      <c r="L1830">
        <v>0</v>
      </c>
      <c r="M1830">
        <v>21</v>
      </c>
      <c r="N1830">
        <v>531</v>
      </c>
      <c r="O1830">
        <v>6</v>
      </c>
      <c r="P1830">
        <v>12</v>
      </c>
      <c r="Q1830">
        <v>0.2857142857142857</v>
      </c>
      <c r="R1830">
        <v>11151</v>
      </c>
      <c r="S1830" t="str" cm="1">
        <f t="array" ref="S1830">_xlfn.IFS(E1833&lt;30,"18-29",E1833&lt;45,"30-44",TRUE,"45+")</f>
        <v>30-44</v>
      </c>
      <c r="T1830" t="str" cm="1">
        <f t="array" ref="T1830">_xlfn.IFS(F1830&lt;=2,"0-2 Years",F1830&lt;=5,"3-5 Years",F1830&lt;=8,"6-8 Years",TRUE,"9-10 Years")</f>
        <v>9-10 Years</v>
      </c>
      <c r="U1830" t="str" cm="1">
        <f t="array" ref="U1830">_xlfn.IFS(P1830&gt;60,"High Risk",P1830&gt;30,"Medium Risk",TRUE,"Low Risk")</f>
        <v>Low Risk</v>
      </c>
      <c r="V1830">
        <f t="shared" si="28"/>
        <v>6</v>
      </c>
    </row>
    <row r="1831" spans="1:22" hidden="1" x14ac:dyDescent="0.2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 s="2">
        <v>116917.07</v>
      </c>
      <c r="H1831">
        <v>1</v>
      </c>
      <c r="I1831">
        <v>0</v>
      </c>
      <c r="J1831">
        <v>0</v>
      </c>
      <c r="K1831" s="1">
        <v>173464.43</v>
      </c>
      <c r="L1831">
        <v>1</v>
      </c>
      <c r="M1831">
        <v>16</v>
      </c>
      <c r="N1831">
        <v>3744</v>
      </c>
      <c r="O1831">
        <v>10</v>
      </c>
      <c r="P1831">
        <v>120</v>
      </c>
      <c r="Q1831">
        <v>0.625</v>
      </c>
      <c r="R1831">
        <v>59904</v>
      </c>
      <c r="S1831" t="str" cm="1">
        <f t="array" ref="S1831">_xlfn.IFS(E1834&lt;30,"18-29",E1834&lt;45,"30-44",TRUE,"45+")</f>
        <v>18-29</v>
      </c>
      <c r="T1831" t="str" cm="1">
        <f t="array" ref="T1831">_xlfn.IFS(F1831&lt;=2,"0-2 Years",F1831&lt;=5,"3-5 Years",F1831&lt;=8,"6-8 Years",TRUE,"9-10 Years")</f>
        <v>6-8 Years</v>
      </c>
      <c r="U1831" t="str" cm="1">
        <f t="array" ref="U1831">_xlfn.IFS(P1831&gt;60,"High Risk",P1831&gt;30,"Medium Risk",TRUE,"Low Risk")</f>
        <v>High Risk</v>
      </c>
      <c r="V1831">
        <f t="shared" si="28"/>
        <v>5</v>
      </c>
    </row>
    <row r="1832" spans="1:22" hidden="1" x14ac:dyDescent="0.2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 s="2">
        <v>0</v>
      </c>
      <c r="H1832">
        <v>2</v>
      </c>
      <c r="I1832">
        <v>1</v>
      </c>
      <c r="J1832">
        <v>1</v>
      </c>
      <c r="K1832" s="1">
        <v>127543.81</v>
      </c>
      <c r="L1832">
        <v>0</v>
      </c>
      <c r="M1832">
        <v>11</v>
      </c>
      <c r="N1832">
        <v>2550</v>
      </c>
      <c r="O1832">
        <v>2</v>
      </c>
      <c r="P1832">
        <v>80</v>
      </c>
      <c r="Q1832">
        <v>0.18181818181818182</v>
      </c>
      <c r="R1832">
        <v>28050</v>
      </c>
      <c r="S1832" t="str" cm="1">
        <f t="array" ref="S1832">_xlfn.IFS(E1835&lt;30,"18-29",E1835&lt;45,"30-44",TRUE,"45+")</f>
        <v>30-44</v>
      </c>
      <c r="T1832" t="str" cm="1">
        <f t="array" ref="T1832">_xlfn.IFS(F1832&lt;=2,"0-2 Years",F1832&lt;=5,"3-5 Years",F1832&lt;=8,"6-8 Years",TRUE,"9-10 Years")</f>
        <v>3-5 Years</v>
      </c>
      <c r="U1832" t="str" cm="1">
        <f t="array" ref="U1832">_xlfn.IFS(P1832&gt;60,"High Risk",P1832&gt;30,"Medium Risk",TRUE,"Low Risk")</f>
        <v>High Risk</v>
      </c>
      <c r="V1832">
        <f t="shared" si="28"/>
        <v>3</v>
      </c>
    </row>
    <row r="1833" spans="1:22" hidden="1" x14ac:dyDescent="0.2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 s="2">
        <v>0</v>
      </c>
      <c r="H1833">
        <v>2</v>
      </c>
      <c r="I1833">
        <v>1</v>
      </c>
      <c r="J1833">
        <v>1</v>
      </c>
      <c r="K1833" s="1">
        <v>52526.65</v>
      </c>
      <c r="L1833">
        <v>0</v>
      </c>
      <c r="M1833">
        <v>9</v>
      </c>
      <c r="N1833">
        <v>1934</v>
      </c>
      <c r="O1833">
        <v>4</v>
      </c>
      <c r="P1833">
        <v>146</v>
      </c>
      <c r="Q1833">
        <v>0.44444444444444442</v>
      </c>
      <c r="R1833">
        <v>17406</v>
      </c>
      <c r="S1833" t="str" cm="1">
        <f t="array" ref="S1833">_xlfn.IFS(E1836&lt;30,"18-29",E1836&lt;45,"30-44",TRUE,"45+")</f>
        <v>45+</v>
      </c>
      <c r="T1833" t="str" cm="1">
        <f t="array" ref="T1833">_xlfn.IFS(F1833&lt;=2,"0-2 Years",F1833&lt;=5,"3-5 Years",F1833&lt;=8,"6-8 Years",TRUE,"9-10 Years")</f>
        <v>6-8 Years</v>
      </c>
      <c r="U1833" t="str" cm="1">
        <f t="array" ref="U1833">_xlfn.IFS(P1833&gt;60,"High Risk",P1833&gt;30,"Medium Risk",TRUE,"Low Risk")</f>
        <v>High Risk</v>
      </c>
      <c r="V1833">
        <f t="shared" si="28"/>
        <v>3</v>
      </c>
    </row>
    <row r="1834" spans="1:22" x14ac:dyDescent="0.2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 s="2">
        <v>0</v>
      </c>
      <c r="H1834">
        <v>1</v>
      </c>
      <c r="I1834">
        <v>1</v>
      </c>
      <c r="J1834">
        <v>0</v>
      </c>
      <c r="K1834" s="1">
        <v>32589.45</v>
      </c>
      <c r="L1834">
        <v>0</v>
      </c>
      <c r="M1834">
        <v>30</v>
      </c>
      <c r="N1834">
        <v>3290</v>
      </c>
      <c r="O1834">
        <v>0</v>
      </c>
      <c r="P1834">
        <v>88</v>
      </c>
      <c r="Q1834">
        <v>0</v>
      </c>
      <c r="R1834">
        <v>98700</v>
      </c>
      <c r="S1834" t="str" cm="1">
        <f t="array" ref="S1834">_xlfn.IFS(E1837&lt;30,"18-29",E1837&lt;45,"30-44",TRUE,"45+")</f>
        <v>30-44</v>
      </c>
      <c r="T1834" t="str" cm="1">
        <f t="array" ref="T1834">_xlfn.IFS(F1834&lt;=2,"0-2 Years",F1834&lt;=5,"3-5 Years",F1834&lt;=8,"6-8 Years",TRUE,"9-10 Years")</f>
        <v>0-2 Years</v>
      </c>
      <c r="U1834" t="str" cm="1">
        <f t="array" ref="U1834">_xlfn.IFS(P1834&gt;60,"High Risk",P1834&gt;30,"Medium Risk",TRUE,"Low Risk")</f>
        <v>High Risk</v>
      </c>
      <c r="V1834">
        <f t="shared" si="28"/>
        <v>9</v>
      </c>
    </row>
    <row r="1835" spans="1:22" hidden="1" x14ac:dyDescent="0.2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 s="2">
        <v>130627.66</v>
      </c>
      <c r="H1835">
        <v>1</v>
      </c>
      <c r="I1835">
        <v>1</v>
      </c>
      <c r="J1835">
        <v>0</v>
      </c>
      <c r="K1835" s="1">
        <v>47161.25</v>
      </c>
      <c r="L1835">
        <v>1</v>
      </c>
      <c r="M1835">
        <v>24</v>
      </c>
      <c r="N1835">
        <v>3694</v>
      </c>
      <c r="O1835">
        <v>6</v>
      </c>
      <c r="P1835">
        <v>141</v>
      </c>
      <c r="Q1835">
        <v>0.25</v>
      </c>
      <c r="R1835">
        <v>88656</v>
      </c>
      <c r="S1835" t="str" cm="1">
        <f t="array" ref="S1835">_xlfn.IFS(E1838&lt;30,"18-29",E1838&lt;45,"30-44",TRUE,"45+")</f>
        <v>30-44</v>
      </c>
      <c r="T1835" t="str" cm="1">
        <f t="array" ref="T1835">_xlfn.IFS(F1835&lt;=2,"0-2 Years",F1835&lt;=5,"3-5 Years",F1835&lt;=8,"6-8 Years",TRUE,"9-10 Years")</f>
        <v>6-8 Years</v>
      </c>
      <c r="U1835" t="str" cm="1">
        <f t="array" ref="U1835">_xlfn.IFS(P1835&gt;60,"High Risk",P1835&gt;30,"Medium Risk",TRUE,"Low Risk")</f>
        <v>High Risk</v>
      </c>
      <c r="V1835">
        <f t="shared" si="28"/>
        <v>5</v>
      </c>
    </row>
    <row r="1836" spans="1:22" hidden="1" x14ac:dyDescent="0.2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 s="2">
        <v>56580.95</v>
      </c>
      <c r="H1836">
        <v>2</v>
      </c>
      <c r="I1836">
        <v>0</v>
      </c>
      <c r="J1836">
        <v>1</v>
      </c>
      <c r="K1836" s="1">
        <v>45424.13</v>
      </c>
      <c r="L1836">
        <v>0</v>
      </c>
      <c r="M1836">
        <v>2</v>
      </c>
      <c r="N1836">
        <v>2731</v>
      </c>
      <c r="O1836">
        <v>6</v>
      </c>
      <c r="P1836">
        <v>107</v>
      </c>
      <c r="Q1836">
        <v>1</v>
      </c>
      <c r="R1836">
        <v>5462</v>
      </c>
      <c r="S1836" t="str" cm="1">
        <f t="array" ref="S1836">_xlfn.IFS(E1839&lt;30,"18-29",E1839&lt;45,"30-44",TRUE,"45+")</f>
        <v>45+</v>
      </c>
      <c r="T1836" t="str" cm="1">
        <f t="array" ref="T1836">_xlfn.IFS(F1836&lt;=2,"0-2 Years",F1836&lt;=5,"3-5 Years",F1836&lt;=8,"6-8 Years",TRUE,"9-10 Years")</f>
        <v>3-5 Years</v>
      </c>
      <c r="U1836" t="str" cm="1">
        <f t="array" ref="U1836">_xlfn.IFS(P1836&gt;60,"High Risk",P1836&gt;30,"Medium Risk",TRUE,"Low Risk")</f>
        <v>High Risk</v>
      </c>
      <c r="V1836">
        <f t="shared" si="28"/>
        <v>1</v>
      </c>
    </row>
    <row r="1837" spans="1:22" hidden="1" x14ac:dyDescent="0.2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 s="2">
        <v>142316.14000000001</v>
      </c>
      <c r="H1837">
        <v>1</v>
      </c>
      <c r="I1837">
        <v>1</v>
      </c>
      <c r="J1837">
        <v>1</v>
      </c>
      <c r="K1837" s="1">
        <v>8018.49</v>
      </c>
      <c r="L1837">
        <v>0</v>
      </c>
      <c r="M1837">
        <v>20</v>
      </c>
      <c r="N1837">
        <v>1589</v>
      </c>
      <c r="O1837">
        <v>2</v>
      </c>
      <c r="P1837">
        <v>172</v>
      </c>
      <c r="Q1837">
        <v>0.1</v>
      </c>
      <c r="R1837">
        <v>31780</v>
      </c>
      <c r="S1837" t="str" cm="1">
        <f t="array" ref="S1837">_xlfn.IFS(E1840&lt;30,"18-29",E1840&lt;45,"30-44",TRUE,"45+")</f>
        <v>30-44</v>
      </c>
      <c r="T1837" t="str" cm="1">
        <f t="array" ref="T1837">_xlfn.IFS(F1837&lt;=2,"0-2 Years",F1837&lt;=5,"3-5 Years",F1837&lt;=8,"6-8 Years",TRUE,"9-10 Years")</f>
        <v>6-8 Years</v>
      </c>
      <c r="U1837" t="str" cm="1">
        <f t="array" ref="U1837">_xlfn.IFS(P1837&gt;60,"High Risk",P1837&gt;30,"Medium Risk",TRUE,"Low Risk")</f>
        <v>High Risk</v>
      </c>
      <c r="V1837">
        <f t="shared" si="28"/>
        <v>2</v>
      </c>
    </row>
    <row r="1838" spans="1:22" hidden="1" x14ac:dyDescent="0.2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 s="2">
        <v>0</v>
      </c>
      <c r="H1838">
        <v>2</v>
      </c>
      <c r="I1838">
        <v>1</v>
      </c>
      <c r="J1838">
        <v>1</v>
      </c>
      <c r="K1838" s="1">
        <v>195668</v>
      </c>
      <c r="L1838">
        <v>0</v>
      </c>
      <c r="M1838">
        <v>18</v>
      </c>
      <c r="N1838">
        <v>3037</v>
      </c>
      <c r="O1838">
        <v>4</v>
      </c>
      <c r="P1838">
        <v>24</v>
      </c>
      <c r="Q1838">
        <v>0.22222222222222221</v>
      </c>
      <c r="R1838">
        <v>54666</v>
      </c>
      <c r="S1838" t="str" cm="1">
        <f t="array" ref="S1838">_xlfn.IFS(E1841&lt;30,"18-29",E1841&lt;45,"30-44",TRUE,"45+")</f>
        <v>45+</v>
      </c>
      <c r="T1838" t="str" cm="1">
        <f t="array" ref="T1838">_xlfn.IFS(F1838&lt;=2,"0-2 Years",F1838&lt;=5,"3-5 Years",F1838&lt;=8,"6-8 Years",TRUE,"9-10 Years")</f>
        <v>6-8 Years</v>
      </c>
      <c r="U1838" t="str" cm="1">
        <f t="array" ref="U1838">_xlfn.IFS(P1838&gt;60,"High Risk",P1838&gt;30,"Medium Risk",TRUE,"Low Risk")</f>
        <v>Low Risk</v>
      </c>
      <c r="V1838">
        <f t="shared" si="28"/>
        <v>3</v>
      </c>
    </row>
    <row r="1839" spans="1:22" hidden="1" x14ac:dyDescent="0.2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 s="2">
        <v>152759</v>
      </c>
      <c r="H1839">
        <v>2</v>
      </c>
      <c r="I1839">
        <v>1</v>
      </c>
      <c r="J1839">
        <v>0</v>
      </c>
      <c r="K1839" s="1">
        <v>133167.10999999999</v>
      </c>
      <c r="L1839">
        <v>1</v>
      </c>
      <c r="M1839">
        <v>6</v>
      </c>
      <c r="N1839">
        <v>1067</v>
      </c>
      <c r="O1839">
        <v>5</v>
      </c>
      <c r="P1839">
        <v>78</v>
      </c>
      <c r="Q1839">
        <v>0.83333333333333337</v>
      </c>
      <c r="R1839">
        <v>6402</v>
      </c>
      <c r="S1839" t="str" cm="1">
        <f t="array" ref="S1839">_xlfn.IFS(E1842&lt;30,"18-29",E1842&lt;45,"30-44",TRUE,"45+")</f>
        <v>30-44</v>
      </c>
      <c r="T1839" t="str" cm="1">
        <f t="array" ref="T1839">_xlfn.IFS(F1839&lt;=2,"0-2 Years",F1839&lt;=5,"3-5 Years",F1839&lt;=8,"6-8 Years",TRUE,"9-10 Years")</f>
        <v>6-8 Years</v>
      </c>
      <c r="U1839" t="str" cm="1">
        <f t="array" ref="U1839">_xlfn.IFS(P1839&gt;60,"High Risk",P1839&gt;30,"Medium Risk",TRUE,"Low Risk")</f>
        <v>High Risk</v>
      </c>
      <c r="V1839">
        <f t="shared" si="28"/>
        <v>4</v>
      </c>
    </row>
    <row r="1840" spans="1:22" hidden="1" x14ac:dyDescent="0.2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 s="2">
        <v>109733.2</v>
      </c>
      <c r="H1840">
        <v>2</v>
      </c>
      <c r="I1840">
        <v>0</v>
      </c>
      <c r="J1840">
        <v>0</v>
      </c>
      <c r="K1840" s="1">
        <v>123602.11</v>
      </c>
      <c r="L1840">
        <v>1</v>
      </c>
      <c r="M1840">
        <v>21</v>
      </c>
      <c r="N1840">
        <v>4255</v>
      </c>
      <c r="O1840">
        <v>2</v>
      </c>
      <c r="P1840">
        <v>74</v>
      </c>
      <c r="Q1840">
        <v>9.5238095238095233E-2</v>
      </c>
      <c r="R1840">
        <v>89355</v>
      </c>
      <c r="S1840" t="str" cm="1">
        <f t="array" ref="S1840">_xlfn.IFS(E1843&lt;30,"18-29",E1843&lt;45,"30-44",TRUE,"45+")</f>
        <v>30-44</v>
      </c>
      <c r="T1840" t="str" cm="1">
        <f t="array" ref="T1840">_xlfn.IFS(F1840&lt;=2,"0-2 Years",F1840&lt;=5,"3-5 Years",F1840&lt;=8,"6-8 Years",TRUE,"9-10 Years")</f>
        <v>0-2 Years</v>
      </c>
      <c r="U1840" t="str" cm="1">
        <f t="array" ref="U1840">_xlfn.IFS(P1840&gt;60,"High Risk",P1840&gt;30,"Medium Risk",TRUE,"Low Risk")</f>
        <v>High Risk</v>
      </c>
      <c r="V1840">
        <f t="shared" si="28"/>
        <v>4</v>
      </c>
    </row>
    <row r="1841" spans="1:22" hidden="1" x14ac:dyDescent="0.2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 s="2">
        <v>117444.51</v>
      </c>
      <c r="H1841">
        <v>1</v>
      </c>
      <c r="I1841">
        <v>1</v>
      </c>
      <c r="J1841">
        <v>1</v>
      </c>
      <c r="K1841" s="1">
        <v>186238.85</v>
      </c>
      <c r="L1841">
        <v>0</v>
      </c>
      <c r="M1841">
        <v>3</v>
      </c>
      <c r="N1841">
        <v>452</v>
      </c>
      <c r="O1841">
        <v>1</v>
      </c>
      <c r="P1841">
        <v>142</v>
      </c>
      <c r="Q1841">
        <v>0.33333333333333331</v>
      </c>
      <c r="R1841">
        <v>1356</v>
      </c>
      <c r="S1841" t="str" cm="1">
        <f t="array" ref="S1841">_xlfn.IFS(E1844&lt;30,"18-29",E1844&lt;45,"30-44",TRUE,"45+")</f>
        <v>30-44</v>
      </c>
      <c r="T1841" t="str" cm="1">
        <f t="array" ref="T1841">_xlfn.IFS(F1841&lt;=2,"0-2 Years",F1841&lt;=5,"3-5 Years",F1841&lt;=8,"6-8 Years",TRUE,"9-10 Years")</f>
        <v>9-10 Years</v>
      </c>
      <c r="U1841" t="str" cm="1">
        <f t="array" ref="U1841">_xlfn.IFS(P1841&gt;60,"High Risk",P1841&gt;30,"Medium Risk",TRUE,"Low Risk")</f>
        <v>High Risk</v>
      </c>
      <c r="V1841">
        <f t="shared" si="28"/>
        <v>3</v>
      </c>
    </row>
    <row r="1842" spans="1:22" hidden="1" x14ac:dyDescent="0.2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 s="2">
        <v>76001.570000000007</v>
      </c>
      <c r="H1842">
        <v>1</v>
      </c>
      <c r="I1842">
        <v>1</v>
      </c>
      <c r="J1842">
        <v>1</v>
      </c>
      <c r="K1842" s="1">
        <v>158668.87</v>
      </c>
      <c r="L1842">
        <v>0</v>
      </c>
      <c r="M1842">
        <v>15</v>
      </c>
      <c r="N1842">
        <v>4422</v>
      </c>
      <c r="O1842">
        <v>10</v>
      </c>
      <c r="P1842">
        <v>92</v>
      </c>
      <c r="Q1842">
        <v>0.66666666666666663</v>
      </c>
      <c r="R1842">
        <v>66330</v>
      </c>
      <c r="S1842" t="str" cm="1">
        <f t="array" ref="S1842">_xlfn.IFS(E1845&lt;30,"18-29",E1845&lt;45,"30-44",TRUE,"45+")</f>
        <v>30-44</v>
      </c>
      <c r="T1842" t="str" cm="1">
        <f t="array" ref="T1842">_xlfn.IFS(F1842&lt;=2,"0-2 Years",F1842&lt;=5,"3-5 Years",F1842&lt;=8,"6-8 Years",TRUE,"9-10 Years")</f>
        <v>3-5 Years</v>
      </c>
      <c r="U1842" t="str" cm="1">
        <f t="array" ref="U1842">_xlfn.IFS(P1842&gt;60,"High Risk",P1842&gt;30,"Medium Risk",TRUE,"Low Risk")</f>
        <v>High Risk</v>
      </c>
      <c r="V1842">
        <f t="shared" si="28"/>
        <v>2</v>
      </c>
    </row>
    <row r="1843" spans="1:22" hidden="1" x14ac:dyDescent="0.2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 s="2">
        <v>107747.57</v>
      </c>
      <c r="H1843">
        <v>1</v>
      </c>
      <c r="I1843">
        <v>1</v>
      </c>
      <c r="J1843">
        <v>0</v>
      </c>
      <c r="K1843" s="1">
        <v>9249.36</v>
      </c>
      <c r="L1843">
        <v>0</v>
      </c>
      <c r="M1843">
        <v>4</v>
      </c>
      <c r="N1843">
        <v>357</v>
      </c>
      <c r="O1843">
        <v>6</v>
      </c>
      <c r="P1843">
        <v>151</v>
      </c>
      <c r="Q1843">
        <v>1</v>
      </c>
      <c r="R1843">
        <v>1428</v>
      </c>
      <c r="S1843" t="str" cm="1">
        <f t="array" ref="S1843">_xlfn.IFS(E1846&lt;30,"18-29",E1846&lt;45,"30-44",TRUE,"45+")</f>
        <v>45+</v>
      </c>
      <c r="T1843" t="str" cm="1">
        <f t="array" ref="T1843">_xlfn.IFS(F1843&lt;=2,"0-2 Years",F1843&lt;=5,"3-5 Years",F1843&lt;=8,"6-8 Years",TRUE,"9-10 Years")</f>
        <v>3-5 Years</v>
      </c>
      <c r="U1843" t="str" cm="1">
        <f t="array" ref="U1843">_xlfn.IFS(P1843&gt;60,"High Risk",P1843&gt;30,"Medium Risk",TRUE,"Low Risk")</f>
        <v>High Risk</v>
      </c>
      <c r="V1843">
        <f t="shared" si="28"/>
        <v>5</v>
      </c>
    </row>
    <row r="1844" spans="1:22" hidden="1" x14ac:dyDescent="0.2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 s="2">
        <v>0</v>
      </c>
      <c r="H1844">
        <v>2</v>
      </c>
      <c r="I1844">
        <v>1</v>
      </c>
      <c r="J1844">
        <v>1</v>
      </c>
      <c r="K1844" s="1">
        <v>116581.1</v>
      </c>
      <c r="L1844">
        <v>0</v>
      </c>
      <c r="M1844">
        <v>11</v>
      </c>
      <c r="N1844">
        <v>2502</v>
      </c>
      <c r="O1844">
        <v>10</v>
      </c>
      <c r="P1844">
        <v>177</v>
      </c>
      <c r="Q1844">
        <v>0.90909090909090906</v>
      </c>
      <c r="R1844">
        <v>27522</v>
      </c>
      <c r="S1844" t="str" cm="1">
        <f t="array" ref="S1844">_xlfn.IFS(E1847&lt;30,"18-29",E1847&lt;45,"30-44",TRUE,"45+")</f>
        <v>30-44</v>
      </c>
      <c r="T1844" t="str" cm="1">
        <f t="array" ref="T1844">_xlfn.IFS(F1844&lt;=2,"0-2 Years",F1844&lt;=5,"3-5 Years",F1844&lt;=8,"6-8 Years",TRUE,"9-10 Years")</f>
        <v>6-8 Years</v>
      </c>
      <c r="U1844" t="str" cm="1">
        <f t="array" ref="U1844">_xlfn.IFS(P1844&gt;60,"High Risk",P1844&gt;30,"Medium Risk",TRUE,"Low Risk")</f>
        <v>High Risk</v>
      </c>
      <c r="V1844">
        <f t="shared" si="28"/>
        <v>3</v>
      </c>
    </row>
    <row r="1845" spans="1:22" hidden="1" x14ac:dyDescent="0.2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 s="2">
        <v>134997.49</v>
      </c>
      <c r="H1845">
        <v>2</v>
      </c>
      <c r="I1845">
        <v>1</v>
      </c>
      <c r="J1845">
        <v>0</v>
      </c>
      <c r="K1845" s="1">
        <v>44688.08</v>
      </c>
      <c r="L1845">
        <v>0</v>
      </c>
      <c r="M1845">
        <v>1</v>
      </c>
      <c r="N1845">
        <v>3455</v>
      </c>
      <c r="O1845">
        <v>3</v>
      </c>
      <c r="P1845">
        <v>99</v>
      </c>
      <c r="Q1845">
        <v>1</v>
      </c>
      <c r="R1845">
        <v>3455</v>
      </c>
      <c r="S1845" t="str" cm="1">
        <f t="array" ref="S1845">_xlfn.IFS(E1848&lt;30,"18-29",E1848&lt;45,"30-44",TRUE,"45+")</f>
        <v>30-44</v>
      </c>
      <c r="T1845" t="str" cm="1">
        <f t="array" ref="T1845">_xlfn.IFS(F1845&lt;=2,"0-2 Years",F1845&lt;=5,"3-5 Years",F1845&lt;=8,"6-8 Years",TRUE,"9-10 Years")</f>
        <v>0-2 Years</v>
      </c>
      <c r="U1845" t="str" cm="1">
        <f t="array" ref="U1845">_xlfn.IFS(P1845&gt;60,"High Risk",P1845&gt;30,"Medium Risk",TRUE,"Low Risk")</f>
        <v>High Risk</v>
      </c>
      <c r="V1845">
        <f t="shared" si="28"/>
        <v>4</v>
      </c>
    </row>
    <row r="1846" spans="1:22" hidden="1" x14ac:dyDescent="0.2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 s="2">
        <v>0</v>
      </c>
      <c r="H1846">
        <v>2</v>
      </c>
      <c r="I1846">
        <v>1</v>
      </c>
      <c r="J1846">
        <v>1</v>
      </c>
      <c r="K1846" s="1">
        <v>148608.39000000001</v>
      </c>
      <c r="L1846">
        <v>0</v>
      </c>
      <c r="M1846">
        <v>10</v>
      </c>
      <c r="N1846">
        <v>875</v>
      </c>
      <c r="O1846">
        <v>9</v>
      </c>
      <c r="P1846">
        <v>3</v>
      </c>
      <c r="Q1846">
        <v>0.9</v>
      </c>
      <c r="R1846">
        <v>8750</v>
      </c>
      <c r="S1846" t="str" cm="1">
        <f t="array" ref="S1846">_xlfn.IFS(E1849&lt;30,"18-29",E1849&lt;45,"30-44",TRUE,"45+")</f>
        <v>30-44</v>
      </c>
      <c r="T1846" t="str" cm="1">
        <f t="array" ref="T1846">_xlfn.IFS(F1846&lt;=2,"0-2 Years",F1846&lt;=5,"3-5 Years",F1846&lt;=8,"6-8 Years",TRUE,"9-10 Years")</f>
        <v>0-2 Years</v>
      </c>
      <c r="U1846" t="str" cm="1">
        <f t="array" ref="U1846">_xlfn.IFS(P1846&gt;60,"High Risk",P1846&gt;30,"Medium Risk",TRUE,"Low Risk")</f>
        <v>Low Risk</v>
      </c>
      <c r="V1846">
        <f t="shared" si="28"/>
        <v>5</v>
      </c>
    </row>
    <row r="1847" spans="1:22" hidden="1" x14ac:dyDescent="0.2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 s="2">
        <v>0</v>
      </c>
      <c r="H1847">
        <v>1</v>
      </c>
      <c r="I1847">
        <v>0</v>
      </c>
      <c r="J1847">
        <v>1</v>
      </c>
      <c r="K1847" s="1">
        <v>188670.9</v>
      </c>
      <c r="L1847">
        <v>1</v>
      </c>
      <c r="M1847">
        <v>28</v>
      </c>
      <c r="N1847">
        <v>2626</v>
      </c>
      <c r="O1847">
        <v>8</v>
      </c>
      <c r="P1847">
        <v>28</v>
      </c>
      <c r="Q1847">
        <v>0.2857142857142857</v>
      </c>
      <c r="R1847">
        <v>73528</v>
      </c>
      <c r="S1847" t="str" cm="1">
        <f t="array" ref="S1847">_xlfn.IFS(E1850&lt;30,"18-29",E1850&lt;45,"30-44",TRUE,"45+")</f>
        <v>30-44</v>
      </c>
      <c r="T1847" t="str" cm="1">
        <f t="array" ref="T1847">_xlfn.IFS(F1847&lt;=2,"0-2 Years",F1847&lt;=5,"3-5 Years",F1847&lt;=8,"6-8 Years",TRUE,"9-10 Years")</f>
        <v>9-10 Years</v>
      </c>
      <c r="U1847" t="str" cm="1">
        <f t="array" ref="U1847">_xlfn.IFS(P1847&gt;60,"High Risk",P1847&gt;30,"Medium Risk",TRUE,"Low Risk")</f>
        <v>Low Risk</v>
      </c>
      <c r="V1847">
        <f t="shared" si="28"/>
        <v>5</v>
      </c>
    </row>
    <row r="1848" spans="1:22" x14ac:dyDescent="0.2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 s="2">
        <v>0</v>
      </c>
      <c r="H1848">
        <v>1</v>
      </c>
      <c r="I1848">
        <v>1</v>
      </c>
      <c r="J1848">
        <v>0</v>
      </c>
      <c r="K1848" s="1">
        <v>107067.37</v>
      </c>
      <c r="L1848">
        <v>0</v>
      </c>
      <c r="M1848">
        <v>10</v>
      </c>
      <c r="N1848">
        <v>2728</v>
      </c>
      <c r="O1848">
        <v>0</v>
      </c>
      <c r="P1848">
        <v>46</v>
      </c>
      <c r="Q1848">
        <v>0</v>
      </c>
      <c r="R1848">
        <v>27280</v>
      </c>
      <c r="S1848" t="str" cm="1">
        <f t="array" ref="S1848">_xlfn.IFS(E1851&lt;30,"18-29",E1851&lt;45,"30-44",TRUE,"45+")</f>
        <v>18-29</v>
      </c>
      <c r="T1848" t="str" cm="1">
        <f t="array" ref="T1848">_xlfn.IFS(F1848&lt;=2,"0-2 Years",F1848&lt;=5,"3-5 Years",F1848&lt;=8,"6-8 Years",TRUE,"9-10 Years")</f>
        <v>6-8 Years</v>
      </c>
      <c r="U1848" t="str" cm="1">
        <f t="array" ref="U1848">_xlfn.IFS(P1848&gt;60,"High Risk",P1848&gt;30,"Medium Risk",TRUE,"Low Risk")</f>
        <v>Medium Risk</v>
      </c>
      <c r="V1848">
        <f t="shared" si="28"/>
        <v>8</v>
      </c>
    </row>
    <row r="1849" spans="1:22" hidden="1" x14ac:dyDescent="0.2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 s="2">
        <v>64345.21</v>
      </c>
      <c r="H1849">
        <v>1</v>
      </c>
      <c r="I1849">
        <v>0</v>
      </c>
      <c r="J1849">
        <v>1</v>
      </c>
      <c r="K1849" s="1">
        <v>61759.33</v>
      </c>
      <c r="L1849">
        <v>1</v>
      </c>
      <c r="M1849">
        <v>22</v>
      </c>
      <c r="N1849">
        <v>3034</v>
      </c>
      <c r="O1849">
        <v>1</v>
      </c>
      <c r="P1849">
        <v>22</v>
      </c>
      <c r="Q1849">
        <v>4.5454545454545456E-2</v>
      </c>
      <c r="R1849">
        <v>66748</v>
      </c>
      <c r="S1849" t="str" cm="1">
        <f t="array" ref="S1849">_xlfn.IFS(E1852&lt;30,"18-29",E1852&lt;45,"30-44",TRUE,"45+")</f>
        <v>30-44</v>
      </c>
      <c r="T1849" t="str" cm="1">
        <f t="array" ref="T1849">_xlfn.IFS(F1849&lt;=2,"0-2 Years",F1849&lt;=5,"3-5 Years",F1849&lt;=8,"6-8 Years",TRUE,"9-10 Years")</f>
        <v>0-2 Years</v>
      </c>
      <c r="U1849" t="str" cm="1">
        <f t="array" ref="U1849">_xlfn.IFS(P1849&gt;60,"High Risk",P1849&gt;30,"Medium Risk",TRUE,"Low Risk")</f>
        <v>Low Risk</v>
      </c>
      <c r="V1849">
        <f t="shared" si="28"/>
        <v>3</v>
      </c>
    </row>
    <row r="1850" spans="1:22" hidden="1" x14ac:dyDescent="0.2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 s="2">
        <v>141665.63</v>
      </c>
      <c r="H1850">
        <v>1</v>
      </c>
      <c r="I1850">
        <v>0</v>
      </c>
      <c r="J1850">
        <v>1</v>
      </c>
      <c r="K1850" s="1">
        <v>192776.64</v>
      </c>
      <c r="L1850">
        <v>0</v>
      </c>
      <c r="M1850">
        <v>13</v>
      </c>
      <c r="N1850">
        <v>792</v>
      </c>
      <c r="O1850">
        <v>6</v>
      </c>
      <c r="P1850">
        <v>152</v>
      </c>
      <c r="Q1850">
        <v>0.46153846153846156</v>
      </c>
      <c r="R1850">
        <v>10296</v>
      </c>
      <c r="S1850" t="str" cm="1">
        <f t="array" ref="S1850">_xlfn.IFS(E1853&lt;30,"18-29",E1853&lt;45,"30-44",TRUE,"45+")</f>
        <v>45+</v>
      </c>
      <c r="T1850" t="str" cm="1">
        <f t="array" ref="T1850">_xlfn.IFS(F1850&lt;=2,"0-2 Years",F1850&lt;=5,"3-5 Years",F1850&lt;=8,"6-8 Years",TRUE,"9-10 Years")</f>
        <v>6-8 Years</v>
      </c>
      <c r="U1850" t="str" cm="1">
        <f t="array" ref="U1850">_xlfn.IFS(P1850&gt;60,"High Risk",P1850&gt;30,"Medium Risk",TRUE,"Low Risk")</f>
        <v>High Risk</v>
      </c>
      <c r="V1850">
        <f t="shared" si="28"/>
        <v>2</v>
      </c>
    </row>
    <row r="1851" spans="1:22" x14ac:dyDescent="0.2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 s="2">
        <v>0</v>
      </c>
      <c r="H1851">
        <v>2</v>
      </c>
      <c r="I1851">
        <v>1</v>
      </c>
      <c r="J1851">
        <v>0</v>
      </c>
      <c r="K1851" s="1">
        <v>46735.19</v>
      </c>
      <c r="L1851">
        <v>0</v>
      </c>
      <c r="M1851">
        <v>14</v>
      </c>
      <c r="N1851">
        <v>4850</v>
      </c>
      <c r="O1851">
        <v>10</v>
      </c>
      <c r="P1851">
        <v>176</v>
      </c>
      <c r="Q1851">
        <v>0.7142857142857143</v>
      </c>
      <c r="R1851">
        <v>67900</v>
      </c>
      <c r="S1851" t="str" cm="1">
        <f t="array" ref="S1851">_xlfn.IFS(E1854&lt;30,"18-29",E1854&lt;45,"30-44",TRUE,"45+")</f>
        <v>30-44</v>
      </c>
      <c r="T1851" t="str" cm="1">
        <f t="array" ref="T1851">_xlfn.IFS(F1851&lt;=2,"0-2 Years",F1851&lt;=5,"3-5 Years",F1851&lt;=8,"6-8 Years",TRUE,"9-10 Years")</f>
        <v>6-8 Years</v>
      </c>
      <c r="U1851" t="str" cm="1">
        <f t="array" ref="U1851">_xlfn.IFS(P1851&gt;60,"High Risk",P1851&gt;30,"Medium Risk",TRUE,"Low Risk")</f>
        <v>High Risk</v>
      </c>
      <c r="V1851">
        <f t="shared" si="28"/>
        <v>6</v>
      </c>
    </row>
    <row r="1852" spans="1:22" hidden="1" x14ac:dyDescent="0.2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 s="2">
        <v>136624.6</v>
      </c>
      <c r="H1852">
        <v>2</v>
      </c>
      <c r="I1852">
        <v>1</v>
      </c>
      <c r="J1852">
        <v>1</v>
      </c>
      <c r="K1852" s="1">
        <v>169117.74</v>
      </c>
      <c r="L1852">
        <v>0</v>
      </c>
      <c r="M1852">
        <v>21</v>
      </c>
      <c r="N1852">
        <v>627</v>
      </c>
      <c r="O1852">
        <v>5</v>
      </c>
      <c r="P1852">
        <v>139</v>
      </c>
      <c r="Q1852">
        <v>0.23809523809523808</v>
      </c>
      <c r="R1852">
        <v>13167</v>
      </c>
      <c r="S1852" t="str" cm="1">
        <f t="array" ref="S1852">_xlfn.IFS(E1855&lt;30,"18-29",E1855&lt;45,"30-44",TRUE,"45+")</f>
        <v>30-44</v>
      </c>
      <c r="T1852" t="str" cm="1">
        <f t="array" ref="T1852">_xlfn.IFS(F1852&lt;=2,"0-2 Years",F1852&lt;=5,"3-5 Years",F1852&lt;=8,"6-8 Years",TRUE,"9-10 Years")</f>
        <v>3-5 Years</v>
      </c>
      <c r="U1852" t="str" cm="1">
        <f t="array" ref="U1852">_xlfn.IFS(P1852&gt;60,"High Risk",P1852&gt;30,"Medium Risk",TRUE,"Low Risk")</f>
        <v>High Risk</v>
      </c>
      <c r="V1852">
        <f t="shared" si="28"/>
        <v>0</v>
      </c>
    </row>
    <row r="1853" spans="1:22" hidden="1" x14ac:dyDescent="0.2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 s="2">
        <v>161209.66</v>
      </c>
      <c r="H1853">
        <v>1</v>
      </c>
      <c r="I1853">
        <v>1</v>
      </c>
      <c r="J1853">
        <v>1</v>
      </c>
      <c r="K1853" s="1">
        <v>89081.41</v>
      </c>
      <c r="L1853">
        <v>0</v>
      </c>
      <c r="M1853">
        <v>15</v>
      </c>
      <c r="N1853">
        <v>3580</v>
      </c>
      <c r="O1853">
        <v>10</v>
      </c>
      <c r="P1853">
        <v>70</v>
      </c>
      <c r="Q1853">
        <v>0.66666666666666663</v>
      </c>
      <c r="R1853">
        <v>53700</v>
      </c>
      <c r="S1853" t="str" cm="1">
        <f t="array" ref="S1853">_xlfn.IFS(E1856&lt;30,"18-29",E1856&lt;45,"30-44",TRUE,"45+")</f>
        <v>30-44</v>
      </c>
      <c r="T1853" t="str" cm="1">
        <f t="array" ref="T1853">_xlfn.IFS(F1853&lt;=2,"0-2 Years",F1853&lt;=5,"3-5 Years",F1853&lt;=8,"6-8 Years",TRUE,"9-10 Years")</f>
        <v>3-5 Years</v>
      </c>
      <c r="U1853" t="str" cm="1">
        <f t="array" ref="U1853">_xlfn.IFS(P1853&gt;60,"High Risk",P1853&gt;30,"Medium Risk",TRUE,"Low Risk")</f>
        <v>High Risk</v>
      </c>
      <c r="V1853">
        <f t="shared" si="28"/>
        <v>3</v>
      </c>
    </row>
    <row r="1854" spans="1:22" hidden="1" x14ac:dyDescent="0.2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 s="2">
        <v>95010.92</v>
      </c>
      <c r="H1854">
        <v>1</v>
      </c>
      <c r="I1854">
        <v>1</v>
      </c>
      <c r="J1854">
        <v>1</v>
      </c>
      <c r="K1854" s="1">
        <v>105227.86</v>
      </c>
      <c r="L1854">
        <v>0</v>
      </c>
      <c r="M1854">
        <v>20</v>
      </c>
      <c r="N1854">
        <v>3650</v>
      </c>
      <c r="O1854">
        <v>0</v>
      </c>
      <c r="P1854">
        <v>4</v>
      </c>
      <c r="Q1854">
        <v>0</v>
      </c>
      <c r="R1854">
        <v>73000</v>
      </c>
      <c r="S1854" t="str" cm="1">
        <f t="array" ref="S1854">_xlfn.IFS(E1857&lt;30,"18-29",E1857&lt;45,"30-44",TRUE,"45+")</f>
        <v>45+</v>
      </c>
      <c r="T1854" t="str" cm="1">
        <f t="array" ref="T1854">_xlfn.IFS(F1854&lt;=2,"0-2 Years",F1854&lt;=5,"3-5 Years",F1854&lt;=8,"6-8 Years",TRUE,"9-10 Years")</f>
        <v>9-10 Years</v>
      </c>
      <c r="U1854" t="str" cm="1">
        <f t="array" ref="U1854">_xlfn.IFS(P1854&gt;60,"High Risk",P1854&gt;30,"Medium Risk",TRUE,"Low Risk")</f>
        <v>Low Risk</v>
      </c>
      <c r="V1854">
        <f t="shared" si="28"/>
        <v>2</v>
      </c>
    </row>
    <row r="1855" spans="1:22" hidden="1" x14ac:dyDescent="0.2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 s="2">
        <v>167545.32</v>
      </c>
      <c r="H1855">
        <v>1</v>
      </c>
      <c r="I1855">
        <v>1</v>
      </c>
      <c r="J1855">
        <v>0</v>
      </c>
      <c r="K1855" s="1">
        <v>128246.81</v>
      </c>
      <c r="L1855">
        <v>0</v>
      </c>
      <c r="M1855">
        <v>30</v>
      </c>
      <c r="N1855">
        <v>2106</v>
      </c>
      <c r="O1855">
        <v>2</v>
      </c>
      <c r="P1855">
        <v>59</v>
      </c>
      <c r="Q1855">
        <v>6.6666666666666666E-2</v>
      </c>
      <c r="R1855">
        <v>63180</v>
      </c>
      <c r="S1855" t="str" cm="1">
        <f t="array" ref="S1855">_xlfn.IFS(E1858&lt;30,"18-29",E1858&lt;45,"30-44",TRUE,"45+")</f>
        <v>18-29</v>
      </c>
      <c r="T1855" t="str" cm="1">
        <f t="array" ref="T1855">_xlfn.IFS(F1855&lt;=2,"0-2 Years",F1855&lt;=5,"3-5 Years",F1855&lt;=8,"6-8 Years",TRUE,"9-10 Years")</f>
        <v>3-5 Years</v>
      </c>
      <c r="U1855" t="str" cm="1">
        <f t="array" ref="U1855">_xlfn.IFS(P1855&gt;60,"High Risk",P1855&gt;30,"Medium Risk",TRUE,"Low Risk")</f>
        <v>Medium Risk</v>
      </c>
      <c r="V1855">
        <f t="shared" si="28"/>
        <v>5</v>
      </c>
    </row>
    <row r="1856" spans="1:22" hidden="1" x14ac:dyDescent="0.2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 s="2">
        <v>109044.6</v>
      </c>
      <c r="H1856">
        <v>1</v>
      </c>
      <c r="I1856">
        <v>0</v>
      </c>
      <c r="J1856">
        <v>0</v>
      </c>
      <c r="K1856" s="1">
        <v>94554.74</v>
      </c>
      <c r="L1856">
        <v>1</v>
      </c>
      <c r="M1856">
        <v>2</v>
      </c>
      <c r="N1856">
        <v>4869</v>
      </c>
      <c r="O1856">
        <v>4</v>
      </c>
      <c r="P1856">
        <v>166</v>
      </c>
      <c r="Q1856">
        <v>1</v>
      </c>
      <c r="R1856">
        <v>9738</v>
      </c>
      <c r="S1856" t="str" cm="1">
        <f t="array" ref="S1856">_xlfn.IFS(E1859&lt;30,"18-29",E1859&lt;45,"30-44",TRUE,"45+")</f>
        <v>18-29</v>
      </c>
      <c r="T1856" t="str" cm="1">
        <f t="array" ref="T1856">_xlfn.IFS(F1856&lt;=2,"0-2 Years",F1856&lt;=5,"3-5 Years",F1856&lt;=8,"6-8 Years",TRUE,"9-10 Years")</f>
        <v>3-5 Years</v>
      </c>
      <c r="U1856" t="str" cm="1">
        <f t="array" ref="U1856">_xlfn.IFS(P1856&gt;60,"High Risk",P1856&gt;30,"Medium Risk",TRUE,"Low Risk")</f>
        <v>High Risk</v>
      </c>
      <c r="V1856">
        <f t="shared" si="28"/>
        <v>5</v>
      </c>
    </row>
    <row r="1857" spans="1:22" hidden="1" x14ac:dyDescent="0.2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 s="2">
        <v>122031.55</v>
      </c>
      <c r="H1857">
        <v>1</v>
      </c>
      <c r="I1857">
        <v>1</v>
      </c>
      <c r="J1857">
        <v>1</v>
      </c>
      <c r="K1857" s="1">
        <v>33823.5</v>
      </c>
      <c r="L1857">
        <v>1</v>
      </c>
      <c r="M1857">
        <v>8</v>
      </c>
      <c r="N1857">
        <v>1867</v>
      </c>
      <c r="O1857">
        <v>3</v>
      </c>
      <c r="P1857">
        <v>68</v>
      </c>
      <c r="Q1857">
        <v>0.375</v>
      </c>
      <c r="R1857">
        <v>14936</v>
      </c>
      <c r="S1857" t="str" cm="1">
        <f t="array" ref="S1857">_xlfn.IFS(E1860&lt;30,"18-29",E1860&lt;45,"30-44",TRUE,"45+")</f>
        <v>45+</v>
      </c>
      <c r="T1857" t="str" cm="1">
        <f t="array" ref="T1857">_xlfn.IFS(F1857&lt;=2,"0-2 Years",F1857&lt;=5,"3-5 Years",F1857&lt;=8,"6-8 Years",TRUE,"9-10 Years")</f>
        <v>9-10 Years</v>
      </c>
      <c r="U1857" t="str" cm="1">
        <f t="array" ref="U1857">_xlfn.IFS(P1857&gt;60,"High Risk",P1857&gt;30,"Medium Risk",TRUE,"Low Risk")</f>
        <v>High Risk</v>
      </c>
      <c r="V1857">
        <f t="shared" si="28"/>
        <v>3</v>
      </c>
    </row>
    <row r="1858" spans="1:22" x14ac:dyDescent="0.2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 s="2">
        <v>27755.97</v>
      </c>
      <c r="H1858">
        <v>1</v>
      </c>
      <c r="I1858">
        <v>1</v>
      </c>
      <c r="J1858">
        <v>0</v>
      </c>
      <c r="K1858" s="1">
        <v>97468.44</v>
      </c>
      <c r="L1858">
        <v>1</v>
      </c>
      <c r="M1858">
        <v>18</v>
      </c>
      <c r="N1858">
        <v>1461</v>
      </c>
      <c r="O1858">
        <v>5</v>
      </c>
      <c r="P1858">
        <v>111</v>
      </c>
      <c r="Q1858">
        <v>0.27777777777777779</v>
      </c>
      <c r="R1858">
        <v>26298</v>
      </c>
      <c r="S1858" t="str" cm="1">
        <f t="array" ref="S1858">_xlfn.IFS(E1861&lt;30,"18-29",E1861&lt;45,"30-44",TRUE,"45+")</f>
        <v>30-44</v>
      </c>
      <c r="T1858" t="str" cm="1">
        <f t="array" ref="T1858">_xlfn.IFS(F1858&lt;=2,"0-2 Years",F1858&lt;=5,"3-5 Years",F1858&lt;=8,"6-8 Years",TRUE,"9-10 Years")</f>
        <v>0-2 Years</v>
      </c>
      <c r="U1858" t="str" cm="1">
        <f t="array" ref="U1858">_xlfn.IFS(P1858&gt;60,"High Risk",P1858&gt;30,"Medium Risk",TRUE,"Low Risk")</f>
        <v>High Risk</v>
      </c>
      <c r="V1858">
        <f t="shared" si="28"/>
        <v>6</v>
      </c>
    </row>
    <row r="1859" spans="1:22" hidden="1" x14ac:dyDescent="0.2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 s="2">
        <v>118560.55</v>
      </c>
      <c r="H1859">
        <v>1</v>
      </c>
      <c r="I1859">
        <v>1</v>
      </c>
      <c r="J1859">
        <v>1</v>
      </c>
      <c r="K1859" s="1">
        <v>164137.35999999999</v>
      </c>
      <c r="L1859">
        <v>0</v>
      </c>
      <c r="M1859">
        <v>17</v>
      </c>
      <c r="N1859">
        <v>3917</v>
      </c>
      <c r="O1859">
        <v>2</v>
      </c>
      <c r="P1859">
        <v>41</v>
      </c>
      <c r="Q1859">
        <v>0.11764705882352941</v>
      </c>
      <c r="R1859">
        <v>66589</v>
      </c>
      <c r="S1859" t="str" cm="1">
        <f t="array" ref="S1859">_xlfn.IFS(E1862&lt;30,"18-29",E1862&lt;45,"30-44",TRUE,"45+")</f>
        <v>18-29</v>
      </c>
      <c r="T1859" t="str" cm="1">
        <f t="array" ref="T1859">_xlfn.IFS(F1859&lt;=2,"0-2 Years",F1859&lt;=5,"3-5 Years",F1859&lt;=8,"6-8 Years",TRUE,"9-10 Years")</f>
        <v>0-2 Years</v>
      </c>
      <c r="U1859" t="str" cm="1">
        <f t="array" ref="U1859">_xlfn.IFS(P1859&gt;60,"High Risk",P1859&gt;30,"Medium Risk",TRUE,"Low Risk")</f>
        <v>Medium Risk</v>
      </c>
      <c r="V1859">
        <f t="shared" ref="V1859:V1922" si="29">IF(J1859=0,3,0)+IF(G1859=0,3,0)+IF(H1859=1,2,0)+IF(E1859&gt;45,1,0)+IF(F1859&lt;3,1,0)</f>
        <v>3</v>
      </c>
    </row>
    <row r="1860" spans="1:22" hidden="1" x14ac:dyDescent="0.2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 s="2">
        <v>0</v>
      </c>
      <c r="H1860">
        <v>2</v>
      </c>
      <c r="I1860">
        <v>1</v>
      </c>
      <c r="J1860">
        <v>1</v>
      </c>
      <c r="K1860" s="1">
        <v>191313.7</v>
      </c>
      <c r="L1860">
        <v>0</v>
      </c>
      <c r="M1860">
        <v>26</v>
      </c>
      <c r="N1860">
        <v>1139</v>
      </c>
      <c r="O1860">
        <v>7</v>
      </c>
      <c r="P1860">
        <v>31</v>
      </c>
      <c r="Q1860">
        <v>0.26923076923076922</v>
      </c>
      <c r="R1860">
        <v>29614</v>
      </c>
      <c r="S1860" t="str" cm="1">
        <f t="array" ref="S1860">_xlfn.IFS(E1863&lt;30,"18-29",E1863&lt;45,"30-44",TRUE,"45+")</f>
        <v>30-44</v>
      </c>
      <c r="T1860" t="str" cm="1">
        <f t="array" ref="T1860">_xlfn.IFS(F1860&lt;=2,"0-2 Years",F1860&lt;=5,"3-5 Years",F1860&lt;=8,"6-8 Years",TRUE,"9-10 Years")</f>
        <v>3-5 Years</v>
      </c>
      <c r="U1860" t="str" cm="1">
        <f t="array" ref="U1860">_xlfn.IFS(P1860&gt;60,"High Risk",P1860&gt;30,"Medium Risk",TRUE,"Low Risk")</f>
        <v>Medium Risk</v>
      </c>
      <c r="V1860">
        <f t="shared" si="29"/>
        <v>4</v>
      </c>
    </row>
    <row r="1861" spans="1:22" hidden="1" x14ac:dyDescent="0.2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 s="2">
        <v>0</v>
      </c>
      <c r="H1861">
        <v>2</v>
      </c>
      <c r="I1861">
        <v>1</v>
      </c>
      <c r="J1861">
        <v>1</v>
      </c>
      <c r="K1861" s="1">
        <v>65257.57</v>
      </c>
      <c r="L1861">
        <v>0</v>
      </c>
      <c r="M1861">
        <v>30</v>
      </c>
      <c r="N1861">
        <v>2955</v>
      </c>
      <c r="O1861">
        <v>0</v>
      </c>
      <c r="P1861">
        <v>56</v>
      </c>
      <c r="Q1861">
        <v>0</v>
      </c>
      <c r="R1861">
        <v>88650</v>
      </c>
      <c r="S1861" t="str" cm="1">
        <f t="array" ref="S1861">_xlfn.IFS(E1864&lt;30,"18-29",E1864&lt;45,"30-44",TRUE,"45+")</f>
        <v>30-44</v>
      </c>
      <c r="T1861" t="str" cm="1">
        <f t="array" ref="T1861">_xlfn.IFS(F1861&lt;=2,"0-2 Years",F1861&lt;=5,"3-5 Years",F1861&lt;=8,"6-8 Years",TRUE,"9-10 Years")</f>
        <v>9-10 Years</v>
      </c>
      <c r="U1861" t="str" cm="1">
        <f t="array" ref="U1861">_xlfn.IFS(P1861&gt;60,"High Risk",P1861&gt;30,"Medium Risk",TRUE,"Low Risk")</f>
        <v>Medium Risk</v>
      </c>
      <c r="V1861">
        <f t="shared" si="29"/>
        <v>3</v>
      </c>
    </row>
    <row r="1862" spans="1:22" hidden="1" x14ac:dyDescent="0.2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 s="2">
        <v>97840.72</v>
      </c>
      <c r="H1862">
        <v>1</v>
      </c>
      <c r="I1862">
        <v>1</v>
      </c>
      <c r="J1862">
        <v>1</v>
      </c>
      <c r="K1862" s="1">
        <v>178222.77</v>
      </c>
      <c r="L1862">
        <v>0</v>
      </c>
      <c r="M1862">
        <v>22</v>
      </c>
      <c r="N1862">
        <v>981</v>
      </c>
      <c r="O1862">
        <v>0</v>
      </c>
      <c r="P1862">
        <v>148</v>
      </c>
      <c r="Q1862">
        <v>0</v>
      </c>
      <c r="R1862">
        <v>21582</v>
      </c>
      <c r="S1862" t="str" cm="1">
        <f t="array" ref="S1862">_xlfn.IFS(E1865&lt;30,"18-29",E1865&lt;45,"30-44",TRUE,"45+")</f>
        <v>18-29</v>
      </c>
      <c r="T1862" t="str" cm="1">
        <f t="array" ref="T1862">_xlfn.IFS(F1862&lt;=2,"0-2 Years",F1862&lt;=5,"3-5 Years",F1862&lt;=8,"6-8 Years",TRUE,"9-10 Years")</f>
        <v>6-8 Years</v>
      </c>
      <c r="U1862" t="str" cm="1">
        <f t="array" ref="U1862">_xlfn.IFS(P1862&gt;60,"High Risk",P1862&gt;30,"Medium Risk",TRUE,"Low Risk")</f>
        <v>High Risk</v>
      </c>
      <c r="V1862">
        <f t="shared" si="29"/>
        <v>2</v>
      </c>
    </row>
    <row r="1863" spans="1:22" hidden="1" x14ac:dyDescent="0.2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 s="2">
        <v>158651.29</v>
      </c>
      <c r="H1863">
        <v>2</v>
      </c>
      <c r="I1863">
        <v>1</v>
      </c>
      <c r="J1863">
        <v>1</v>
      </c>
      <c r="K1863" s="1">
        <v>179445.28</v>
      </c>
      <c r="L1863">
        <v>0</v>
      </c>
      <c r="M1863">
        <v>30</v>
      </c>
      <c r="N1863">
        <v>2620</v>
      </c>
      <c r="O1863">
        <v>8</v>
      </c>
      <c r="P1863">
        <v>53</v>
      </c>
      <c r="Q1863">
        <v>0.26666666666666666</v>
      </c>
      <c r="R1863">
        <v>78600</v>
      </c>
      <c r="S1863" t="str" cm="1">
        <f t="array" ref="S1863">_xlfn.IFS(E1866&lt;30,"18-29",E1866&lt;45,"30-44",TRUE,"45+")</f>
        <v>45+</v>
      </c>
      <c r="T1863" t="str" cm="1">
        <f t="array" ref="T1863">_xlfn.IFS(F1863&lt;=2,"0-2 Years",F1863&lt;=5,"3-5 Years",F1863&lt;=8,"6-8 Years",TRUE,"9-10 Years")</f>
        <v>0-2 Years</v>
      </c>
      <c r="U1863" t="str" cm="1">
        <f t="array" ref="U1863">_xlfn.IFS(P1863&gt;60,"High Risk",P1863&gt;30,"Medium Risk",TRUE,"Low Risk")</f>
        <v>Medium Risk</v>
      </c>
      <c r="V1863">
        <f t="shared" si="29"/>
        <v>1</v>
      </c>
    </row>
    <row r="1864" spans="1:22" hidden="1" x14ac:dyDescent="0.2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 s="2">
        <v>175303.06</v>
      </c>
      <c r="H1864">
        <v>1</v>
      </c>
      <c r="I1864">
        <v>1</v>
      </c>
      <c r="J1864">
        <v>0</v>
      </c>
      <c r="K1864" s="1">
        <v>65500.53</v>
      </c>
      <c r="L1864">
        <v>1</v>
      </c>
      <c r="M1864">
        <v>15</v>
      </c>
      <c r="N1864">
        <v>3055</v>
      </c>
      <c r="O1864">
        <v>9</v>
      </c>
      <c r="P1864">
        <v>169</v>
      </c>
      <c r="Q1864">
        <v>0.6</v>
      </c>
      <c r="R1864">
        <v>45825</v>
      </c>
      <c r="S1864" t="str" cm="1">
        <f t="array" ref="S1864">_xlfn.IFS(E1867&lt;30,"18-29",E1867&lt;45,"30-44",TRUE,"45+")</f>
        <v>30-44</v>
      </c>
      <c r="T1864" t="str" cm="1">
        <f t="array" ref="T1864">_xlfn.IFS(F1864&lt;=2,"0-2 Years",F1864&lt;=5,"3-5 Years",F1864&lt;=8,"6-8 Years",TRUE,"9-10 Years")</f>
        <v>9-10 Years</v>
      </c>
      <c r="U1864" t="str" cm="1">
        <f t="array" ref="U1864">_xlfn.IFS(P1864&gt;60,"High Risk",P1864&gt;30,"Medium Risk",TRUE,"Low Risk")</f>
        <v>High Risk</v>
      </c>
      <c r="V1864">
        <f t="shared" si="29"/>
        <v>5</v>
      </c>
    </row>
    <row r="1865" spans="1:22" hidden="1" x14ac:dyDescent="0.2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 s="2">
        <v>96950.21</v>
      </c>
      <c r="H1865">
        <v>1</v>
      </c>
      <c r="I1865">
        <v>1</v>
      </c>
      <c r="J1865">
        <v>0</v>
      </c>
      <c r="K1865" s="1">
        <v>97877.92</v>
      </c>
      <c r="L1865">
        <v>0</v>
      </c>
      <c r="M1865">
        <v>29</v>
      </c>
      <c r="N1865">
        <v>4278</v>
      </c>
      <c r="O1865">
        <v>1</v>
      </c>
      <c r="P1865">
        <v>111</v>
      </c>
      <c r="Q1865">
        <v>3.4482758620689655E-2</v>
      </c>
      <c r="R1865">
        <v>124062</v>
      </c>
      <c r="S1865" t="str" cm="1">
        <f t="array" ref="S1865">_xlfn.IFS(E1868&lt;30,"18-29",E1868&lt;45,"30-44",TRUE,"45+")</f>
        <v>45+</v>
      </c>
      <c r="T1865" t="str" cm="1">
        <f t="array" ref="T1865">_xlfn.IFS(F1865&lt;=2,"0-2 Years",F1865&lt;=5,"3-5 Years",F1865&lt;=8,"6-8 Years",TRUE,"9-10 Years")</f>
        <v>6-8 Years</v>
      </c>
      <c r="U1865" t="str" cm="1">
        <f t="array" ref="U1865">_xlfn.IFS(P1865&gt;60,"High Risk",P1865&gt;30,"Medium Risk",TRUE,"Low Risk")</f>
        <v>High Risk</v>
      </c>
      <c r="V1865">
        <f t="shared" si="29"/>
        <v>5</v>
      </c>
    </row>
    <row r="1866" spans="1:22" hidden="1" x14ac:dyDescent="0.2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 s="2">
        <v>123859.6</v>
      </c>
      <c r="H1866">
        <v>1</v>
      </c>
      <c r="I1866">
        <v>0</v>
      </c>
      <c r="J1866">
        <v>1</v>
      </c>
      <c r="K1866" s="1">
        <v>113051.57</v>
      </c>
      <c r="L1866">
        <v>0</v>
      </c>
      <c r="M1866">
        <v>11</v>
      </c>
      <c r="N1866">
        <v>4976</v>
      </c>
      <c r="O1866">
        <v>3</v>
      </c>
      <c r="P1866">
        <v>146</v>
      </c>
      <c r="Q1866">
        <v>0.27272727272727271</v>
      </c>
      <c r="R1866">
        <v>54736</v>
      </c>
      <c r="S1866" t="str" cm="1">
        <f t="array" ref="S1866">_xlfn.IFS(E1869&lt;30,"18-29",E1869&lt;45,"30-44",TRUE,"45+")</f>
        <v>30-44</v>
      </c>
      <c r="T1866" t="str" cm="1">
        <f t="array" ref="T1866">_xlfn.IFS(F1866&lt;=2,"0-2 Years",F1866&lt;=5,"3-5 Years",F1866&lt;=8,"6-8 Years",TRUE,"9-10 Years")</f>
        <v>6-8 Years</v>
      </c>
      <c r="U1866" t="str" cm="1">
        <f t="array" ref="U1866">_xlfn.IFS(P1866&gt;60,"High Risk",P1866&gt;30,"Medium Risk",TRUE,"Low Risk")</f>
        <v>High Risk</v>
      </c>
      <c r="V1866">
        <f t="shared" si="29"/>
        <v>2</v>
      </c>
    </row>
    <row r="1867" spans="1:22" hidden="1" x14ac:dyDescent="0.2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 s="2">
        <v>0</v>
      </c>
      <c r="H1867">
        <v>2</v>
      </c>
      <c r="I1867">
        <v>1</v>
      </c>
      <c r="J1867">
        <v>1</v>
      </c>
      <c r="K1867" s="1">
        <v>105969.05</v>
      </c>
      <c r="L1867">
        <v>0</v>
      </c>
      <c r="M1867">
        <v>28</v>
      </c>
      <c r="N1867">
        <v>3996</v>
      </c>
      <c r="O1867">
        <v>5</v>
      </c>
      <c r="P1867">
        <v>88</v>
      </c>
      <c r="Q1867">
        <v>0.17857142857142858</v>
      </c>
      <c r="R1867">
        <v>111888</v>
      </c>
      <c r="S1867" t="str" cm="1">
        <f t="array" ref="S1867">_xlfn.IFS(E1870&lt;30,"18-29",E1870&lt;45,"30-44",TRUE,"45+")</f>
        <v>30-44</v>
      </c>
      <c r="T1867" t="str" cm="1">
        <f t="array" ref="T1867">_xlfn.IFS(F1867&lt;=2,"0-2 Years",F1867&lt;=5,"3-5 Years",F1867&lt;=8,"6-8 Years",TRUE,"9-10 Years")</f>
        <v>6-8 Years</v>
      </c>
      <c r="U1867" t="str" cm="1">
        <f t="array" ref="U1867">_xlfn.IFS(P1867&gt;60,"High Risk",P1867&gt;30,"Medium Risk",TRUE,"Low Risk")</f>
        <v>High Risk</v>
      </c>
      <c r="V1867">
        <f t="shared" si="29"/>
        <v>3</v>
      </c>
    </row>
    <row r="1868" spans="1:22" x14ac:dyDescent="0.2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 s="2">
        <v>0</v>
      </c>
      <c r="H1868">
        <v>1</v>
      </c>
      <c r="I1868">
        <v>1</v>
      </c>
      <c r="J1868">
        <v>1</v>
      </c>
      <c r="K1868" s="1">
        <v>122996.76</v>
      </c>
      <c r="L1868">
        <v>0</v>
      </c>
      <c r="M1868">
        <v>17</v>
      </c>
      <c r="N1868">
        <v>2337</v>
      </c>
      <c r="O1868">
        <v>0</v>
      </c>
      <c r="P1868">
        <v>30</v>
      </c>
      <c r="Q1868">
        <v>0</v>
      </c>
      <c r="R1868">
        <v>39729</v>
      </c>
      <c r="S1868" t="str" cm="1">
        <f t="array" ref="S1868">_xlfn.IFS(E1871&lt;30,"18-29",E1871&lt;45,"30-44",TRUE,"45+")</f>
        <v>30-44</v>
      </c>
      <c r="T1868" t="str" cm="1">
        <f t="array" ref="T1868">_xlfn.IFS(F1868&lt;=2,"0-2 Years",F1868&lt;=5,"3-5 Years",F1868&lt;=8,"6-8 Years",TRUE,"9-10 Years")</f>
        <v>9-10 Years</v>
      </c>
      <c r="U1868" t="str" cm="1">
        <f t="array" ref="U1868">_xlfn.IFS(P1868&gt;60,"High Risk",P1868&gt;30,"Medium Risk",TRUE,"Low Risk")</f>
        <v>Low Risk</v>
      </c>
      <c r="V1868">
        <f t="shared" si="29"/>
        <v>6</v>
      </c>
    </row>
    <row r="1869" spans="1:22" hidden="1" x14ac:dyDescent="0.2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 s="2">
        <v>85227.839999999997</v>
      </c>
      <c r="H1869">
        <v>1</v>
      </c>
      <c r="I1869">
        <v>1</v>
      </c>
      <c r="J1869">
        <v>1</v>
      </c>
      <c r="K1869" s="1">
        <v>68087.149999999994</v>
      </c>
      <c r="L1869">
        <v>0</v>
      </c>
      <c r="M1869">
        <v>3</v>
      </c>
      <c r="N1869">
        <v>1621</v>
      </c>
      <c r="O1869">
        <v>0</v>
      </c>
      <c r="P1869">
        <v>140</v>
      </c>
      <c r="Q1869">
        <v>0</v>
      </c>
      <c r="R1869">
        <v>4863</v>
      </c>
      <c r="S1869" t="str" cm="1">
        <f t="array" ref="S1869">_xlfn.IFS(E1872&lt;30,"18-29",E1872&lt;45,"30-44",TRUE,"45+")</f>
        <v>30-44</v>
      </c>
      <c r="T1869" t="str" cm="1">
        <f t="array" ref="T1869">_xlfn.IFS(F1869&lt;=2,"0-2 Years",F1869&lt;=5,"3-5 Years",F1869&lt;=8,"6-8 Years",TRUE,"9-10 Years")</f>
        <v>3-5 Years</v>
      </c>
      <c r="U1869" t="str" cm="1">
        <f t="array" ref="U1869">_xlfn.IFS(P1869&gt;60,"High Risk",P1869&gt;30,"Medium Risk",TRUE,"Low Risk")</f>
        <v>High Risk</v>
      </c>
      <c r="V1869">
        <f t="shared" si="29"/>
        <v>2</v>
      </c>
    </row>
    <row r="1870" spans="1:22" hidden="1" x14ac:dyDescent="0.2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 s="2">
        <v>97786.08</v>
      </c>
      <c r="H1870">
        <v>2</v>
      </c>
      <c r="I1870">
        <v>0</v>
      </c>
      <c r="J1870">
        <v>1</v>
      </c>
      <c r="K1870" s="1">
        <v>21478.36</v>
      </c>
      <c r="L1870">
        <v>0</v>
      </c>
      <c r="M1870">
        <v>15</v>
      </c>
      <c r="N1870">
        <v>1893</v>
      </c>
      <c r="O1870">
        <v>4</v>
      </c>
      <c r="P1870">
        <v>107</v>
      </c>
      <c r="Q1870">
        <v>0.26666666666666666</v>
      </c>
      <c r="R1870">
        <v>28395</v>
      </c>
      <c r="S1870" t="str" cm="1">
        <f t="array" ref="S1870">_xlfn.IFS(E1873&lt;30,"18-29",E1873&lt;45,"30-44",TRUE,"45+")</f>
        <v>30-44</v>
      </c>
      <c r="T1870" t="str" cm="1">
        <f t="array" ref="T1870">_xlfn.IFS(F1870&lt;=2,"0-2 Years",F1870&lt;=5,"3-5 Years",F1870&lt;=8,"6-8 Years",TRUE,"9-10 Years")</f>
        <v>6-8 Years</v>
      </c>
      <c r="U1870" t="str" cm="1">
        <f t="array" ref="U1870">_xlfn.IFS(P1870&gt;60,"High Risk",P1870&gt;30,"Medium Risk",TRUE,"Low Risk")</f>
        <v>High Risk</v>
      </c>
      <c r="V1870">
        <f t="shared" si="29"/>
        <v>0</v>
      </c>
    </row>
    <row r="1871" spans="1:22" hidden="1" x14ac:dyDescent="0.2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 s="2">
        <v>128135.99</v>
      </c>
      <c r="H1871">
        <v>1</v>
      </c>
      <c r="I1871">
        <v>1</v>
      </c>
      <c r="J1871">
        <v>0</v>
      </c>
      <c r="K1871" s="1">
        <v>158437.73000000001</v>
      </c>
      <c r="L1871">
        <v>0</v>
      </c>
      <c r="M1871">
        <v>2</v>
      </c>
      <c r="N1871">
        <v>2452</v>
      </c>
      <c r="O1871">
        <v>6</v>
      </c>
      <c r="P1871">
        <v>47</v>
      </c>
      <c r="Q1871">
        <v>1</v>
      </c>
      <c r="R1871">
        <v>4904</v>
      </c>
      <c r="S1871" t="str" cm="1">
        <f t="array" ref="S1871">_xlfn.IFS(E1874&lt;30,"18-29",E1874&lt;45,"30-44",TRUE,"45+")</f>
        <v>45+</v>
      </c>
      <c r="T1871" t="str" cm="1">
        <f t="array" ref="T1871">_xlfn.IFS(F1871&lt;=2,"0-2 Years",F1871&lt;=5,"3-5 Years",F1871&lt;=8,"6-8 Years",TRUE,"9-10 Years")</f>
        <v>6-8 Years</v>
      </c>
      <c r="U1871" t="str" cm="1">
        <f t="array" ref="U1871">_xlfn.IFS(P1871&gt;60,"High Risk",P1871&gt;30,"Medium Risk",TRUE,"Low Risk")</f>
        <v>Medium Risk</v>
      </c>
      <c r="V1871">
        <f t="shared" si="29"/>
        <v>5</v>
      </c>
    </row>
    <row r="1872" spans="1:22" x14ac:dyDescent="0.2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 s="2">
        <v>0</v>
      </c>
      <c r="H1872">
        <v>2</v>
      </c>
      <c r="I1872">
        <v>0</v>
      </c>
      <c r="J1872">
        <v>0</v>
      </c>
      <c r="K1872" s="1">
        <v>76551.7</v>
      </c>
      <c r="L1872">
        <v>0</v>
      </c>
      <c r="M1872">
        <v>23</v>
      </c>
      <c r="N1872">
        <v>329</v>
      </c>
      <c r="O1872">
        <v>7</v>
      </c>
      <c r="P1872">
        <v>77</v>
      </c>
      <c r="Q1872">
        <v>0.30434782608695654</v>
      </c>
      <c r="R1872">
        <v>7567</v>
      </c>
      <c r="S1872" t="str" cm="1">
        <f t="array" ref="S1872">_xlfn.IFS(E1875&lt;30,"18-29",E1875&lt;45,"30-44",TRUE,"45+")</f>
        <v>30-44</v>
      </c>
      <c r="T1872" t="str" cm="1">
        <f t="array" ref="T1872">_xlfn.IFS(F1872&lt;=2,"0-2 Years",F1872&lt;=5,"3-5 Years",F1872&lt;=8,"6-8 Years",TRUE,"9-10 Years")</f>
        <v>6-8 Years</v>
      </c>
      <c r="U1872" t="str" cm="1">
        <f t="array" ref="U1872">_xlfn.IFS(P1872&gt;60,"High Risk",P1872&gt;30,"Medium Risk",TRUE,"Low Risk")</f>
        <v>High Risk</v>
      </c>
      <c r="V1872">
        <f t="shared" si="29"/>
        <v>6</v>
      </c>
    </row>
    <row r="1873" spans="1:22" x14ac:dyDescent="0.2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 s="2">
        <v>85996.19</v>
      </c>
      <c r="H1873">
        <v>1</v>
      </c>
      <c r="I1873">
        <v>1</v>
      </c>
      <c r="J1873">
        <v>0</v>
      </c>
      <c r="K1873" s="1">
        <v>15887.68</v>
      </c>
      <c r="L1873">
        <v>0</v>
      </c>
      <c r="M1873">
        <v>30</v>
      </c>
      <c r="N1873">
        <v>3925</v>
      </c>
      <c r="O1873">
        <v>10</v>
      </c>
      <c r="P1873">
        <v>149</v>
      </c>
      <c r="Q1873">
        <v>0.33333333333333331</v>
      </c>
      <c r="R1873">
        <v>117750</v>
      </c>
      <c r="S1873" t="str" cm="1">
        <f t="array" ref="S1873">_xlfn.IFS(E1876&lt;30,"18-29",E1876&lt;45,"30-44",TRUE,"45+")</f>
        <v>30-44</v>
      </c>
      <c r="T1873" t="str" cm="1">
        <f t="array" ref="T1873">_xlfn.IFS(F1873&lt;=2,"0-2 Years",F1873&lt;=5,"3-5 Years",F1873&lt;=8,"6-8 Years",TRUE,"9-10 Years")</f>
        <v>0-2 Years</v>
      </c>
      <c r="U1873" t="str" cm="1">
        <f t="array" ref="U1873">_xlfn.IFS(P1873&gt;60,"High Risk",P1873&gt;30,"Medium Risk",TRUE,"Low Risk")</f>
        <v>High Risk</v>
      </c>
      <c r="V1873">
        <f t="shared" si="29"/>
        <v>6</v>
      </c>
    </row>
    <row r="1874" spans="1:22" hidden="1" x14ac:dyDescent="0.2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 s="2">
        <v>0</v>
      </c>
      <c r="H1874">
        <v>2</v>
      </c>
      <c r="I1874">
        <v>1</v>
      </c>
      <c r="J1874">
        <v>1</v>
      </c>
      <c r="K1874" s="1">
        <v>33741.839999999997</v>
      </c>
      <c r="L1874">
        <v>0</v>
      </c>
      <c r="M1874">
        <v>26</v>
      </c>
      <c r="N1874">
        <v>2035</v>
      </c>
      <c r="O1874">
        <v>6</v>
      </c>
      <c r="P1874">
        <v>94</v>
      </c>
      <c r="Q1874">
        <v>0.23076923076923078</v>
      </c>
      <c r="R1874">
        <v>52910</v>
      </c>
      <c r="S1874" t="str" cm="1">
        <f t="array" ref="S1874">_xlfn.IFS(E1877&lt;30,"18-29",E1877&lt;45,"30-44",TRUE,"45+")</f>
        <v>30-44</v>
      </c>
      <c r="T1874" t="str" cm="1">
        <f t="array" ref="T1874">_xlfn.IFS(F1874&lt;=2,"0-2 Years",F1874&lt;=5,"3-5 Years",F1874&lt;=8,"6-8 Years",TRUE,"9-10 Years")</f>
        <v>9-10 Years</v>
      </c>
      <c r="U1874" t="str" cm="1">
        <f t="array" ref="U1874">_xlfn.IFS(P1874&gt;60,"High Risk",P1874&gt;30,"Medium Risk",TRUE,"Low Risk")</f>
        <v>High Risk</v>
      </c>
      <c r="V1874">
        <f t="shared" si="29"/>
        <v>4</v>
      </c>
    </row>
    <row r="1875" spans="1:22" x14ac:dyDescent="0.2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 s="2">
        <v>104502.11</v>
      </c>
      <c r="H1875">
        <v>1</v>
      </c>
      <c r="I1875">
        <v>1</v>
      </c>
      <c r="J1875">
        <v>0</v>
      </c>
      <c r="K1875" s="1">
        <v>20652.689999999999</v>
      </c>
      <c r="L1875">
        <v>0</v>
      </c>
      <c r="M1875">
        <v>17</v>
      </c>
      <c r="N1875">
        <v>1800</v>
      </c>
      <c r="O1875">
        <v>9</v>
      </c>
      <c r="P1875">
        <v>69</v>
      </c>
      <c r="Q1875">
        <v>0.52941176470588236</v>
      </c>
      <c r="R1875">
        <v>30600</v>
      </c>
      <c r="S1875" t="str" cm="1">
        <f t="array" ref="S1875">_xlfn.IFS(E1878&lt;30,"18-29",E1878&lt;45,"30-44",TRUE,"45+")</f>
        <v>30-44</v>
      </c>
      <c r="T1875" t="str" cm="1">
        <f t="array" ref="T1875">_xlfn.IFS(F1875&lt;=2,"0-2 Years",F1875&lt;=5,"3-5 Years",F1875&lt;=8,"6-8 Years",TRUE,"9-10 Years")</f>
        <v>0-2 Years</v>
      </c>
      <c r="U1875" t="str" cm="1">
        <f t="array" ref="U1875">_xlfn.IFS(P1875&gt;60,"High Risk",P1875&gt;30,"Medium Risk",TRUE,"Low Risk")</f>
        <v>High Risk</v>
      </c>
      <c r="V1875">
        <f t="shared" si="29"/>
        <v>6</v>
      </c>
    </row>
    <row r="1876" spans="1:22" hidden="1" x14ac:dyDescent="0.2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 s="2">
        <v>95772.97</v>
      </c>
      <c r="H1876">
        <v>1</v>
      </c>
      <c r="I1876">
        <v>1</v>
      </c>
      <c r="J1876">
        <v>1</v>
      </c>
      <c r="K1876" s="1">
        <v>112781.5</v>
      </c>
      <c r="L1876">
        <v>0</v>
      </c>
      <c r="M1876">
        <v>28</v>
      </c>
      <c r="N1876">
        <v>2063</v>
      </c>
      <c r="O1876">
        <v>1</v>
      </c>
      <c r="P1876">
        <v>40</v>
      </c>
      <c r="Q1876">
        <v>3.5714285714285712E-2</v>
      </c>
      <c r="R1876">
        <v>57764</v>
      </c>
      <c r="S1876" t="str" cm="1">
        <f t="array" ref="S1876">_xlfn.IFS(E1879&lt;30,"18-29",E1879&lt;45,"30-44",TRUE,"45+")</f>
        <v>45+</v>
      </c>
      <c r="T1876" t="str" cm="1">
        <f t="array" ref="T1876">_xlfn.IFS(F1876&lt;=2,"0-2 Years",F1876&lt;=5,"3-5 Years",F1876&lt;=8,"6-8 Years",TRUE,"9-10 Years")</f>
        <v>3-5 Years</v>
      </c>
      <c r="U1876" t="str" cm="1">
        <f t="array" ref="U1876">_xlfn.IFS(P1876&gt;60,"High Risk",P1876&gt;30,"Medium Risk",TRUE,"Low Risk")</f>
        <v>Medium Risk</v>
      </c>
      <c r="V1876">
        <f t="shared" si="29"/>
        <v>2</v>
      </c>
    </row>
    <row r="1877" spans="1:22" hidden="1" x14ac:dyDescent="0.2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 s="2">
        <v>98108.79</v>
      </c>
      <c r="H1877">
        <v>1</v>
      </c>
      <c r="I1877">
        <v>0</v>
      </c>
      <c r="J1877">
        <v>1</v>
      </c>
      <c r="K1877" s="1">
        <v>119996.95</v>
      </c>
      <c r="L1877">
        <v>0</v>
      </c>
      <c r="M1877">
        <v>15</v>
      </c>
      <c r="N1877">
        <v>3315</v>
      </c>
      <c r="O1877">
        <v>7</v>
      </c>
      <c r="P1877">
        <v>21</v>
      </c>
      <c r="Q1877">
        <v>0.46666666666666667</v>
      </c>
      <c r="R1877">
        <v>49725</v>
      </c>
      <c r="S1877" t="str" cm="1">
        <f t="array" ref="S1877">_xlfn.IFS(E1880&lt;30,"18-29",E1880&lt;45,"30-44",TRUE,"45+")</f>
        <v>30-44</v>
      </c>
      <c r="T1877" t="str" cm="1">
        <f t="array" ref="T1877">_xlfn.IFS(F1877&lt;=2,"0-2 Years",F1877&lt;=5,"3-5 Years",F1877&lt;=8,"6-8 Years",TRUE,"9-10 Years")</f>
        <v>3-5 Years</v>
      </c>
      <c r="U1877" t="str" cm="1">
        <f t="array" ref="U1877">_xlfn.IFS(P1877&gt;60,"High Risk",P1877&gt;30,"Medium Risk",TRUE,"Low Risk")</f>
        <v>Low Risk</v>
      </c>
      <c r="V1877">
        <f t="shared" si="29"/>
        <v>2</v>
      </c>
    </row>
    <row r="1878" spans="1:22" hidden="1" x14ac:dyDescent="0.2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 s="2">
        <v>131607.28</v>
      </c>
      <c r="H1878">
        <v>4</v>
      </c>
      <c r="I1878">
        <v>0</v>
      </c>
      <c r="J1878">
        <v>1</v>
      </c>
      <c r="K1878" s="1">
        <v>6981.43</v>
      </c>
      <c r="L1878">
        <v>1</v>
      </c>
      <c r="M1878">
        <v>22</v>
      </c>
      <c r="N1878">
        <v>384</v>
      </c>
      <c r="O1878">
        <v>4</v>
      </c>
      <c r="P1878">
        <v>163</v>
      </c>
      <c r="Q1878">
        <v>0.18181818181818182</v>
      </c>
      <c r="R1878">
        <v>8448</v>
      </c>
      <c r="S1878" t="str" cm="1">
        <f t="array" ref="S1878">_xlfn.IFS(E1881&lt;30,"18-29",E1881&lt;45,"30-44",TRUE,"45+")</f>
        <v>30-44</v>
      </c>
      <c r="T1878" t="str" cm="1">
        <f t="array" ref="T1878">_xlfn.IFS(F1878&lt;=2,"0-2 Years",F1878&lt;=5,"3-5 Years",F1878&lt;=8,"6-8 Years",TRUE,"9-10 Years")</f>
        <v>9-10 Years</v>
      </c>
      <c r="U1878" t="str" cm="1">
        <f t="array" ref="U1878">_xlfn.IFS(P1878&gt;60,"High Risk",P1878&gt;30,"Medium Risk",TRUE,"Low Risk")</f>
        <v>High Risk</v>
      </c>
      <c r="V1878">
        <f t="shared" si="29"/>
        <v>0</v>
      </c>
    </row>
    <row r="1879" spans="1:22" hidden="1" x14ac:dyDescent="0.2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 s="2">
        <v>63127.41</v>
      </c>
      <c r="H1879">
        <v>2</v>
      </c>
      <c r="I1879">
        <v>1</v>
      </c>
      <c r="J1879">
        <v>0</v>
      </c>
      <c r="K1879" s="1">
        <v>185211.28</v>
      </c>
      <c r="L1879">
        <v>1</v>
      </c>
      <c r="M1879">
        <v>2</v>
      </c>
      <c r="N1879">
        <v>4047</v>
      </c>
      <c r="O1879">
        <v>8</v>
      </c>
      <c r="P1879">
        <v>93</v>
      </c>
      <c r="Q1879">
        <v>1</v>
      </c>
      <c r="R1879">
        <v>8094</v>
      </c>
      <c r="S1879" t="str" cm="1">
        <f t="array" ref="S1879">_xlfn.IFS(E1882&lt;30,"18-29",E1882&lt;45,"30-44",TRUE,"45+")</f>
        <v>30-44</v>
      </c>
      <c r="T1879" t="str" cm="1">
        <f t="array" ref="T1879">_xlfn.IFS(F1879&lt;=2,"0-2 Years",F1879&lt;=5,"3-5 Years",F1879&lt;=8,"6-8 Years",TRUE,"9-10 Years")</f>
        <v>9-10 Years</v>
      </c>
      <c r="U1879" t="str" cm="1">
        <f t="array" ref="U1879">_xlfn.IFS(P1879&gt;60,"High Risk",P1879&gt;30,"Medium Risk",TRUE,"Low Risk")</f>
        <v>High Risk</v>
      </c>
      <c r="V1879">
        <f t="shared" si="29"/>
        <v>4</v>
      </c>
    </row>
    <row r="1880" spans="1:22" hidden="1" x14ac:dyDescent="0.2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 s="2">
        <v>0</v>
      </c>
      <c r="H1880">
        <v>2</v>
      </c>
      <c r="I1880">
        <v>1</v>
      </c>
      <c r="J1880">
        <v>1</v>
      </c>
      <c r="K1880" s="1">
        <v>78436.36</v>
      </c>
      <c r="L1880">
        <v>0</v>
      </c>
      <c r="M1880">
        <v>26</v>
      </c>
      <c r="N1880">
        <v>1072</v>
      </c>
      <c r="O1880">
        <v>9</v>
      </c>
      <c r="P1880">
        <v>64</v>
      </c>
      <c r="Q1880">
        <v>0.34615384615384615</v>
      </c>
      <c r="R1880">
        <v>27872</v>
      </c>
      <c r="S1880" t="str" cm="1">
        <f t="array" ref="S1880">_xlfn.IFS(E1883&lt;30,"18-29",E1883&lt;45,"30-44",TRUE,"45+")</f>
        <v>30-44</v>
      </c>
      <c r="T1880" t="str" cm="1">
        <f t="array" ref="T1880">_xlfn.IFS(F1880&lt;=2,"0-2 Years",F1880&lt;=5,"3-5 Years",F1880&lt;=8,"6-8 Years",TRUE,"9-10 Years")</f>
        <v>6-8 Years</v>
      </c>
      <c r="U1880" t="str" cm="1">
        <f t="array" ref="U1880">_xlfn.IFS(P1880&gt;60,"High Risk",P1880&gt;30,"Medium Risk",TRUE,"Low Risk")</f>
        <v>High Risk</v>
      </c>
      <c r="V1880">
        <f t="shared" si="29"/>
        <v>3</v>
      </c>
    </row>
    <row r="1881" spans="1:22" hidden="1" x14ac:dyDescent="0.2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 s="2">
        <v>0</v>
      </c>
      <c r="H1881">
        <v>1</v>
      </c>
      <c r="I1881">
        <v>0</v>
      </c>
      <c r="J1881">
        <v>1</v>
      </c>
      <c r="K1881" s="1">
        <v>139048</v>
      </c>
      <c r="L1881">
        <v>0</v>
      </c>
      <c r="M1881">
        <v>26</v>
      </c>
      <c r="N1881">
        <v>2646</v>
      </c>
      <c r="O1881">
        <v>2</v>
      </c>
      <c r="P1881">
        <v>130</v>
      </c>
      <c r="Q1881">
        <v>7.6923076923076927E-2</v>
      </c>
      <c r="R1881">
        <v>68796</v>
      </c>
      <c r="S1881" t="str" cm="1">
        <f t="array" ref="S1881">_xlfn.IFS(E1884&lt;30,"18-29",E1884&lt;45,"30-44",TRUE,"45+")</f>
        <v>30-44</v>
      </c>
      <c r="T1881" t="str" cm="1">
        <f t="array" ref="T1881">_xlfn.IFS(F1881&lt;=2,"0-2 Years",F1881&lt;=5,"3-5 Years",F1881&lt;=8,"6-8 Years",TRUE,"9-10 Years")</f>
        <v>9-10 Years</v>
      </c>
      <c r="U1881" t="str" cm="1">
        <f t="array" ref="U1881">_xlfn.IFS(P1881&gt;60,"High Risk",P1881&gt;30,"Medium Risk",TRUE,"Low Risk")</f>
        <v>High Risk</v>
      </c>
      <c r="V1881">
        <f t="shared" si="29"/>
        <v>5</v>
      </c>
    </row>
    <row r="1882" spans="1:22" hidden="1" x14ac:dyDescent="0.2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 s="2">
        <v>140355.56</v>
      </c>
      <c r="H1882">
        <v>2</v>
      </c>
      <c r="I1882">
        <v>1</v>
      </c>
      <c r="J1882">
        <v>0</v>
      </c>
      <c r="K1882" s="1">
        <v>136329.96</v>
      </c>
      <c r="L1882">
        <v>0</v>
      </c>
      <c r="M1882">
        <v>22</v>
      </c>
      <c r="N1882">
        <v>3745</v>
      </c>
      <c r="O1882">
        <v>10</v>
      </c>
      <c r="P1882">
        <v>138</v>
      </c>
      <c r="Q1882">
        <v>0.45454545454545453</v>
      </c>
      <c r="R1882">
        <v>82390</v>
      </c>
      <c r="S1882" t="str" cm="1">
        <f t="array" ref="S1882">_xlfn.IFS(E1885&lt;30,"18-29",E1885&lt;45,"30-44",TRUE,"45+")</f>
        <v>18-29</v>
      </c>
      <c r="T1882" t="str" cm="1">
        <f t="array" ref="T1882">_xlfn.IFS(F1882&lt;=2,"0-2 Years",F1882&lt;=5,"3-5 Years",F1882&lt;=8,"6-8 Years",TRUE,"9-10 Years")</f>
        <v>9-10 Years</v>
      </c>
      <c r="U1882" t="str" cm="1">
        <f t="array" ref="U1882">_xlfn.IFS(P1882&gt;60,"High Risk",P1882&gt;30,"Medium Risk",TRUE,"Low Risk")</f>
        <v>High Risk</v>
      </c>
      <c r="V1882">
        <f t="shared" si="29"/>
        <v>3</v>
      </c>
    </row>
    <row r="1883" spans="1:22" hidden="1" x14ac:dyDescent="0.2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 s="2">
        <v>0</v>
      </c>
      <c r="H1883">
        <v>2</v>
      </c>
      <c r="I1883">
        <v>1</v>
      </c>
      <c r="J1883">
        <v>1</v>
      </c>
      <c r="K1883" s="1">
        <v>14721.8</v>
      </c>
      <c r="L1883">
        <v>0</v>
      </c>
      <c r="M1883">
        <v>26</v>
      </c>
      <c r="N1883">
        <v>4647</v>
      </c>
      <c r="O1883">
        <v>8</v>
      </c>
      <c r="P1883">
        <v>57</v>
      </c>
      <c r="Q1883">
        <v>0.30769230769230771</v>
      </c>
      <c r="R1883">
        <v>120822</v>
      </c>
      <c r="S1883" t="str" cm="1">
        <f t="array" ref="S1883">_xlfn.IFS(E1886&lt;30,"18-29",E1886&lt;45,"30-44",TRUE,"45+")</f>
        <v>30-44</v>
      </c>
      <c r="T1883" t="str" cm="1">
        <f t="array" ref="T1883">_xlfn.IFS(F1883&lt;=2,"0-2 Years",F1883&lt;=5,"3-5 Years",F1883&lt;=8,"6-8 Years",TRUE,"9-10 Years")</f>
        <v>0-2 Years</v>
      </c>
      <c r="U1883" t="str" cm="1">
        <f t="array" ref="U1883">_xlfn.IFS(P1883&gt;60,"High Risk",P1883&gt;30,"Medium Risk",TRUE,"Low Risk")</f>
        <v>Medium Risk</v>
      </c>
      <c r="V1883">
        <f t="shared" si="29"/>
        <v>4</v>
      </c>
    </row>
    <row r="1884" spans="1:22" hidden="1" x14ac:dyDescent="0.2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 s="2">
        <v>0</v>
      </c>
      <c r="H1884">
        <v>2</v>
      </c>
      <c r="I1884">
        <v>0</v>
      </c>
      <c r="J1884">
        <v>1</v>
      </c>
      <c r="K1884" s="1">
        <v>3430.38</v>
      </c>
      <c r="L1884">
        <v>0</v>
      </c>
      <c r="M1884">
        <v>15</v>
      </c>
      <c r="N1884">
        <v>2387</v>
      </c>
      <c r="O1884">
        <v>8</v>
      </c>
      <c r="P1884">
        <v>46</v>
      </c>
      <c r="Q1884">
        <v>0.53333333333333333</v>
      </c>
      <c r="R1884">
        <v>35805</v>
      </c>
      <c r="S1884" t="str" cm="1">
        <f t="array" ref="S1884">_xlfn.IFS(E1887&lt;30,"18-29",E1887&lt;45,"30-44",TRUE,"45+")</f>
        <v>30-44</v>
      </c>
      <c r="T1884" t="str" cm="1">
        <f t="array" ref="T1884">_xlfn.IFS(F1884&lt;=2,"0-2 Years",F1884&lt;=5,"3-5 Years",F1884&lt;=8,"6-8 Years",TRUE,"9-10 Years")</f>
        <v>0-2 Years</v>
      </c>
      <c r="U1884" t="str" cm="1">
        <f t="array" ref="U1884">_xlfn.IFS(P1884&gt;60,"High Risk",P1884&gt;30,"Medium Risk",TRUE,"Low Risk")</f>
        <v>Medium Risk</v>
      </c>
      <c r="V1884">
        <f t="shared" si="29"/>
        <v>4</v>
      </c>
    </row>
    <row r="1885" spans="1:22" hidden="1" x14ac:dyDescent="0.2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 s="2">
        <v>107418.27</v>
      </c>
      <c r="H1885">
        <v>1</v>
      </c>
      <c r="I1885">
        <v>0</v>
      </c>
      <c r="J1885">
        <v>1</v>
      </c>
      <c r="K1885" s="1">
        <v>160450.21</v>
      </c>
      <c r="L1885">
        <v>0</v>
      </c>
      <c r="M1885">
        <v>5</v>
      </c>
      <c r="N1885">
        <v>1078</v>
      </c>
      <c r="O1885">
        <v>9</v>
      </c>
      <c r="P1885">
        <v>150</v>
      </c>
      <c r="Q1885">
        <v>1</v>
      </c>
      <c r="R1885">
        <v>5390</v>
      </c>
      <c r="S1885" t="str" cm="1">
        <f t="array" ref="S1885">_xlfn.IFS(E1888&lt;30,"18-29",E1888&lt;45,"30-44",TRUE,"45+")</f>
        <v>30-44</v>
      </c>
      <c r="T1885" t="str" cm="1">
        <f t="array" ref="T1885">_xlfn.IFS(F1885&lt;=2,"0-2 Years",F1885&lt;=5,"3-5 Years",F1885&lt;=8,"6-8 Years",TRUE,"9-10 Years")</f>
        <v>6-8 Years</v>
      </c>
      <c r="U1885" t="str" cm="1">
        <f t="array" ref="U1885">_xlfn.IFS(P1885&gt;60,"High Risk",P1885&gt;30,"Medium Risk",TRUE,"Low Risk")</f>
        <v>High Risk</v>
      </c>
      <c r="V1885">
        <f t="shared" si="29"/>
        <v>2</v>
      </c>
    </row>
    <row r="1886" spans="1:22" x14ac:dyDescent="0.2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 s="2">
        <v>0</v>
      </c>
      <c r="H1886">
        <v>2</v>
      </c>
      <c r="I1886">
        <v>1</v>
      </c>
      <c r="J1886">
        <v>0</v>
      </c>
      <c r="K1886" s="1">
        <v>1485.27</v>
      </c>
      <c r="L1886">
        <v>0</v>
      </c>
      <c r="M1886">
        <v>6</v>
      </c>
      <c r="N1886">
        <v>1459</v>
      </c>
      <c r="O1886">
        <v>0</v>
      </c>
      <c r="P1886">
        <v>175</v>
      </c>
      <c r="Q1886">
        <v>0</v>
      </c>
      <c r="R1886">
        <v>8754</v>
      </c>
      <c r="S1886" t="str" cm="1">
        <f t="array" ref="S1886">_xlfn.IFS(E1889&lt;30,"18-29",E1889&lt;45,"30-44",TRUE,"45+")</f>
        <v>30-44</v>
      </c>
      <c r="T1886" t="str" cm="1">
        <f t="array" ref="T1886">_xlfn.IFS(F1886&lt;=2,"0-2 Years",F1886&lt;=5,"3-5 Years",F1886&lt;=8,"6-8 Years",TRUE,"9-10 Years")</f>
        <v>6-8 Years</v>
      </c>
      <c r="U1886" t="str" cm="1">
        <f t="array" ref="U1886">_xlfn.IFS(P1886&gt;60,"High Risk",P1886&gt;30,"Medium Risk",TRUE,"Low Risk")</f>
        <v>High Risk</v>
      </c>
      <c r="V1886">
        <f t="shared" si="29"/>
        <v>6</v>
      </c>
    </row>
    <row r="1887" spans="1:22" hidden="1" x14ac:dyDescent="0.2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 s="2">
        <v>0</v>
      </c>
      <c r="H1887">
        <v>2</v>
      </c>
      <c r="I1887">
        <v>1</v>
      </c>
      <c r="J1887">
        <v>1</v>
      </c>
      <c r="K1887" s="1">
        <v>19720.080000000002</v>
      </c>
      <c r="L1887">
        <v>0</v>
      </c>
      <c r="M1887">
        <v>5</v>
      </c>
      <c r="N1887">
        <v>4289</v>
      </c>
      <c r="O1887">
        <v>7</v>
      </c>
      <c r="P1887">
        <v>48</v>
      </c>
      <c r="Q1887">
        <v>1</v>
      </c>
      <c r="R1887">
        <v>21445</v>
      </c>
      <c r="S1887" t="str" cm="1">
        <f t="array" ref="S1887">_xlfn.IFS(E1890&lt;30,"18-29",E1890&lt;45,"30-44",TRUE,"45+")</f>
        <v>45+</v>
      </c>
      <c r="T1887" t="str" cm="1">
        <f t="array" ref="T1887">_xlfn.IFS(F1887&lt;=2,"0-2 Years",F1887&lt;=5,"3-5 Years",F1887&lt;=8,"6-8 Years",TRUE,"9-10 Years")</f>
        <v>6-8 Years</v>
      </c>
      <c r="U1887" t="str" cm="1">
        <f t="array" ref="U1887">_xlfn.IFS(P1887&gt;60,"High Risk",P1887&gt;30,"Medium Risk",TRUE,"Low Risk")</f>
        <v>Medium Risk</v>
      </c>
      <c r="V1887">
        <f t="shared" si="29"/>
        <v>3</v>
      </c>
    </row>
    <row r="1888" spans="1:22" hidden="1" x14ac:dyDescent="0.2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 s="2">
        <v>167557.12</v>
      </c>
      <c r="H1888">
        <v>1</v>
      </c>
      <c r="I1888">
        <v>1</v>
      </c>
      <c r="J1888">
        <v>1</v>
      </c>
      <c r="K1888" s="1">
        <v>41183.019999999997</v>
      </c>
      <c r="L1888">
        <v>0</v>
      </c>
      <c r="M1888">
        <v>18</v>
      </c>
      <c r="N1888">
        <v>2701</v>
      </c>
      <c r="O1888">
        <v>8</v>
      </c>
      <c r="P1888">
        <v>85</v>
      </c>
      <c r="Q1888">
        <v>0.44444444444444442</v>
      </c>
      <c r="R1888">
        <v>48618</v>
      </c>
      <c r="S1888" t="str" cm="1">
        <f t="array" ref="S1888">_xlfn.IFS(E1891&lt;30,"18-29",E1891&lt;45,"30-44",TRUE,"45+")</f>
        <v>18-29</v>
      </c>
      <c r="T1888" t="str" cm="1">
        <f t="array" ref="T1888">_xlfn.IFS(F1888&lt;=2,"0-2 Years",F1888&lt;=5,"3-5 Years",F1888&lt;=8,"6-8 Years",TRUE,"9-10 Years")</f>
        <v>6-8 Years</v>
      </c>
      <c r="U1888" t="str" cm="1">
        <f t="array" ref="U1888">_xlfn.IFS(P1888&gt;60,"High Risk",P1888&gt;30,"Medium Risk",TRUE,"Low Risk")</f>
        <v>High Risk</v>
      </c>
      <c r="V1888">
        <f t="shared" si="29"/>
        <v>2</v>
      </c>
    </row>
    <row r="1889" spans="1:22" hidden="1" x14ac:dyDescent="0.2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 s="2">
        <v>117300.02</v>
      </c>
      <c r="H1889">
        <v>1</v>
      </c>
      <c r="I1889">
        <v>1</v>
      </c>
      <c r="J1889">
        <v>0</v>
      </c>
      <c r="K1889" s="1">
        <v>139410.07999999999</v>
      </c>
      <c r="L1889">
        <v>0</v>
      </c>
      <c r="M1889">
        <v>6</v>
      </c>
      <c r="N1889">
        <v>347</v>
      </c>
      <c r="O1889">
        <v>1</v>
      </c>
      <c r="P1889">
        <v>152</v>
      </c>
      <c r="Q1889">
        <v>0.16666666666666666</v>
      </c>
      <c r="R1889">
        <v>2082</v>
      </c>
      <c r="S1889" t="str" cm="1">
        <f t="array" ref="S1889">_xlfn.IFS(E1892&lt;30,"18-29",E1892&lt;45,"30-44",TRUE,"45+")</f>
        <v>30-44</v>
      </c>
      <c r="T1889" t="str" cm="1">
        <f t="array" ref="T1889">_xlfn.IFS(F1889&lt;=2,"0-2 Years",F1889&lt;=5,"3-5 Years",F1889&lt;=8,"6-8 Years",TRUE,"9-10 Years")</f>
        <v>6-8 Years</v>
      </c>
      <c r="U1889" t="str" cm="1">
        <f t="array" ref="U1889">_xlfn.IFS(P1889&gt;60,"High Risk",P1889&gt;30,"Medium Risk",TRUE,"Low Risk")</f>
        <v>High Risk</v>
      </c>
      <c r="V1889">
        <f t="shared" si="29"/>
        <v>5</v>
      </c>
    </row>
    <row r="1890" spans="1:22" hidden="1" x14ac:dyDescent="0.2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 s="2">
        <v>0</v>
      </c>
      <c r="H1890">
        <v>2</v>
      </c>
      <c r="I1890">
        <v>1</v>
      </c>
      <c r="J1890">
        <v>1</v>
      </c>
      <c r="K1890" s="1">
        <v>163691.48000000001</v>
      </c>
      <c r="L1890">
        <v>0</v>
      </c>
      <c r="M1890">
        <v>18</v>
      </c>
      <c r="N1890">
        <v>2349</v>
      </c>
      <c r="O1890">
        <v>6</v>
      </c>
      <c r="P1890">
        <v>71</v>
      </c>
      <c r="Q1890">
        <v>0.33333333333333331</v>
      </c>
      <c r="R1890">
        <v>42282</v>
      </c>
      <c r="S1890" t="str" cm="1">
        <f t="array" ref="S1890">_xlfn.IFS(E1893&lt;30,"18-29",E1893&lt;45,"30-44",TRUE,"45+")</f>
        <v>30-44</v>
      </c>
      <c r="T1890" t="str" cm="1">
        <f t="array" ref="T1890">_xlfn.IFS(F1890&lt;=2,"0-2 Years",F1890&lt;=5,"3-5 Years",F1890&lt;=8,"6-8 Years",TRUE,"9-10 Years")</f>
        <v>6-8 Years</v>
      </c>
      <c r="U1890" t="str" cm="1">
        <f t="array" ref="U1890">_xlfn.IFS(P1890&gt;60,"High Risk",P1890&gt;30,"Medium Risk",TRUE,"Low Risk")</f>
        <v>High Risk</v>
      </c>
      <c r="V1890">
        <f t="shared" si="29"/>
        <v>4</v>
      </c>
    </row>
    <row r="1891" spans="1:22" hidden="1" x14ac:dyDescent="0.2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 s="2">
        <v>143672.9</v>
      </c>
      <c r="H1891">
        <v>1</v>
      </c>
      <c r="I1891">
        <v>1</v>
      </c>
      <c r="J1891">
        <v>1</v>
      </c>
      <c r="K1891" s="1">
        <v>115147.33</v>
      </c>
      <c r="L1891">
        <v>0</v>
      </c>
      <c r="M1891">
        <v>10</v>
      </c>
      <c r="N1891">
        <v>3603</v>
      </c>
      <c r="O1891">
        <v>0</v>
      </c>
      <c r="P1891">
        <v>95</v>
      </c>
      <c r="Q1891">
        <v>0</v>
      </c>
      <c r="R1891">
        <v>36030</v>
      </c>
      <c r="S1891" t="str" cm="1">
        <f t="array" ref="S1891">_xlfn.IFS(E1894&lt;30,"18-29",E1894&lt;45,"30-44",TRUE,"45+")</f>
        <v>30-44</v>
      </c>
      <c r="T1891" t="str" cm="1">
        <f t="array" ref="T1891">_xlfn.IFS(F1891&lt;=2,"0-2 Years",F1891&lt;=5,"3-5 Years",F1891&lt;=8,"6-8 Years",TRUE,"9-10 Years")</f>
        <v>9-10 Years</v>
      </c>
      <c r="U1891" t="str" cm="1">
        <f t="array" ref="U1891">_xlfn.IFS(P1891&gt;60,"High Risk",P1891&gt;30,"Medium Risk",TRUE,"Low Risk")</f>
        <v>High Risk</v>
      </c>
      <c r="V1891">
        <f t="shared" si="29"/>
        <v>2</v>
      </c>
    </row>
    <row r="1892" spans="1:22" hidden="1" x14ac:dyDescent="0.2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 s="2">
        <v>0</v>
      </c>
      <c r="H1892">
        <v>2</v>
      </c>
      <c r="I1892">
        <v>1</v>
      </c>
      <c r="J1892">
        <v>1</v>
      </c>
      <c r="K1892" s="1">
        <v>74945.11</v>
      </c>
      <c r="L1892">
        <v>0</v>
      </c>
      <c r="M1892">
        <v>22</v>
      </c>
      <c r="N1892">
        <v>1742</v>
      </c>
      <c r="O1892">
        <v>4</v>
      </c>
      <c r="P1892">
        <v>118</v>
      </c>
      <c r="Q1892">
        <v>0.18181818181818182</v>
      </c>
      <c r="R1892">
        <v>38324</v>
      </c>
      <c r="S1892" t="str" cm="1">
        <f t="array" ref="S1892">_xlfn.IFS(E1895&lt;30,"18-29",E1895&lt;45,"30-44",TRUE,"45+")</f>
        <v>30-44</v>
      </c>
      <c r="T1892" t="str" cm="1">
        <f t="array" ref="T1892">_xlfn.IFS(F1892&lt;=2,"0-2 Years",F1892&lt;=5,"3-5 Years",F1892&lt;=8,"6-8 Years",TRUE,"9-10 Years")</f>
        <v>3-5 Years</v>
      </c>
      <c r="U1892" t="str" cm="1">
        <f t="array" ref="U1892">_xlfn.IFS(P1892&gt;60,"High Risk",P1892&gt;30,"Medium Risk",TRUE,"Low Risk")</f>
        <v>High Risk</v>
      </c>
      <c r="V1892">
        <f t="shared" si="29"/>
        <v>3</v>
      </c>
    </row>
    <row r="1893" spans="1:22" hidden="1" x14ac:dyDescent="0.2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 s="2">
        <v>0</v>
      </c>
      <c r="H1893">
        <v>2</v>
      </c>
      <c r="I1893">
        <v>1</v>
      </c>
      <c r="J1893">
        <v>1</v>
      </c>
      <c r="K1893" s="1">
        <v>180363.56</v>
      </c>
      <c r="L1893">
        <v>0</v>
      </c>
      <c r="M1893">
        <v>17</v>
      </c>
      <c r="N1893">
        <v>235</v>
      </c>
      <c r="O1893">
        <v>1</v>
      </c>
      <c r="P1893">
        <v>10</v>
      </c>
      <c r="Q1893">
        <v>5.8823529411764705E-2</v>
      </c>
      <c r="R1893">
        <v>3995</v>
      </c>
      <c r="S1893" t="str" cm="1">
        <f t="array" ref="S1893">_xlfn.IFS(E1896&lt;30,"18-29",E1896&lt;45,"30-44",TRUE,"45+")</f>
        <v>45+</v>
      </c>
      <c r="T1893" t="str" cm="1">
        <f t="array" ref="T1893">_xlfn.IFS(F1893&lt;=2,"0-2 Years",F1893&lt;=5,"3-5 Years",F1893&lt;=8,"6-8 Years",TRUE,"9-10 Years")</f>
        <v>0-2 Years</v>
      </c>
      <c r="U1893" t="str" cm="1">
        <f t="array" ref="U1893">_xlfn.IFS(P1893&gt;60,"High Risk",P1893&gt;30,"Medium Risk",TRUE,"Low Risk")</f>
        <v>Low Risk</v>
      </c>
      <c r="V1893">
        <f t="shared" si="29"/>
        <v>4</v>
      </c>
    </row>
    <row r="1894" spans="1:22" hidden="1" x14ac:dyDescent="0.2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 s="2">
        <v>76798.92</v>
      </c>
      <c r="H1894">
        <v>1</v>
      </c>
      <c r="I1894">
        <v>0</v>
      </c>
      <c r="J1894">
        <v>0</v>
      </c>
      <c r="K1894" s="1">
        <v>196021.73</v>
      </c>
      <c r="L1894">
        <v>0</v>
      </c>
      <c r="M1894">
        <v>7</v>
      </c>
      <c r="N1894">
        <v>1025</v>
      </c>
      <c r="O1894">
        <v>8</v>
      </c>
      <c r="P1894">
        <v>102</v>
      </c>
      <c r="Q1894">
        <v>1</v>
      </c>
      <c r="R1894">
        <v>7175</v>
      </c>
      <c r="S1894" t="str" cm="1">
        <f t="array" ref="S1894">_xlfn.IFS(E1897&lt;30,"18-29",E1897&lt;45,"30-44",TRUE,"45+")</f>
        <v>18-29</v>
      </c>
      <c r="T1894" t="str" cm="1">
        <f t="array" ref="T1894">_xlfn.IFS(F1894&lt;=2,"0-2 Years",F1894&lt;=5,"3-5 Years",F1894&lt;=8,"6-8 Years",TRUE,"9-10 Years")</f>
        <v>6-8 Years</v>
      </c>
      <c r="U1894" t="str" cm="1">
        <f t="array" ref="U1894">_xlfn.IFS(P1894&gt;60,"High Risk",P1894&gt;30,"Medium Risk",TRUE,"Low Risk")</f>
        <v>High Risk</v>
      </c>
      <c r="V1894">
        <f t="shared" si="29"/>
        <v>5</v>
      </c>
    </row>
    <row r="1895" spans="1:22" hidden="1" x14ac:dyDescent="0.2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 s="2">
        <v>0</v>
      </c>
      <c r="H1895">
        <v>2</v>
      </c>
      <c r="I1895">
        <v>1</v>
      </c>
      <c r="J1895">
        <v>1</v>
      </c>
      <c r="K1895" s="1">
        <v>125979.36</v>
      </c>
      <c r="L1895">
        <v>0</v>
      </c>
      <c r="M1895">
        <v>28</v>
      </c>
      <c r="N1895">
        <v>1061</v>
      </c>
      <c r="O1895">
        <v>7</v>
      </c>
      <c r="P1895">
        <v>30</v>
      </c>
      <c r="Q1895">
        <v>0.25</v>
      </c>
      <c r="R1895">
        <v>29708</v>
      </c>
      <c r="S1895" t="str" cm="1">
        <f t="array" ref="S1895">_xlfn.IFS(E1898&lt;30,"18-29",E1898&lt;45,"30-44",TRUE,"45+")</f>
        <v>30-44</v>
      </c>
      <c r="T1895" t="str" cm="1">
        <f t="array" ref="T1895">_xlfn.IFS(F1895&lt;=2,"0-2 Years",F1895&lt;=5,"3-5 Years",F1895&lt;=8,"6-8 Years",TRUE,"9-10 Years")</f>
        <v>3-5 Years</v>
      </c>
      <c r="U1895" t="str" cm="1">
        <f t="array" ref="U1895">_xlfn.IFS(P1895&gt;60,"High Risk",P1895&gt;30,"Medium Risk",TRUE,"Low Risk")</f>
        <v>Low Risk</v>
      </c>
      <c r="V1895">
        <f t="shared" si="29"/>
        <v>3</v>
      </c>
    </row>
    <row r="1896" spans="1:22" x14ac:dyDescent="0.2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 s="2">
        <v>115309.75</v>
      </c>
      <c r="H1896">
        <v>1</v>
      </c>
      <c r="I1896">
        <v>1</v>
      </c>
      <c r="J1896">
        <v>0</v>
      </c>
      <c r="K1896" s="1">
        <v>111421.77</v>
      </c>
      <c r="L1896">
        <v>0</v>
      </c>
      <c r="M1896">
        <v>1</v>
      </c>
      <c r="N1896">
        <v>723</v>
      </c>
      <c r="O1896">
        <v>10</v>
      </c>
      <c r="P1896">
        <v>165</v>
      </c>
      <c r="Q1896">
        <v>1</v>
      </c>
      <c r="R1896">
        <v>723</v>
      </c>
      <c r="S1896" t="str" cm="1">
        <f t="array" ref="S1896">_xlfn.IFS(E1899&lt;30,"18-29",E1899&lt;45,"30-44",TRUE,"45+")</f>
        <v>30-44</v>
      </c>
      <c r="T1896" t="str" cm="1">
        <f t="array" ref="T1896">_xlfn.IFS(F1896&lt;=2,"0-2 Years",F1896&lt;=5,"3-5 Years",F1896&lt;=8,"6-8 Years",TRUE,"9-10 Years")</f>
        <v>6-8 Years</v>
      </c>
      <c r="U1896" t="str" cm="1">
        <f t="array" ref="U1896">_xlfn.IFS(P1896&gt;60,"High Risk",P1896&gt;30,"Medium Risk",TRUE,"Low Risk")</f>
        <v>High Risk</v>
      </c>
      <c r="V1896">
        <f t="shared" si="29"/>
        <v>6</v>
      </c>
    </row>
    <row r="1897" spans="1:22" hidden="1" x14ac:dyDescent="0.2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 s="2">
        <v>178171.04</v>
      </c>
      <c r="H1897">
        <v>2</v>
      </c>
      <c r="I1897">
        <v>1</v>
      </c>
      <c r="J1897">
        <v>1</v>
      </c>
      <c r="K1897" s="1">
        <v>115818.51</v>
      </c>
      <c r="L1897">
        <v>0</v>
      </c>
      <c r="M1897">
        <v>6</v>
      </c>
      <c r="N1897">
        <v>1788</v>
      </c>
      <c r="O1897">
        <v>4</v>
      </c>
      <c r="P1897">
        <v>133</v>
      </c>
      <c r="Q1897">
        <v>0.66666666666666663</v>
      </c>
      <c r="R1897">
        <v>10728</v>
      </c>
      <c r="S1897" t="str" cm="1">
        <f t="array" ref="S1897">_xlfn.IFS(E1900&lt;30,"18-29",E1900&lt;45,"30-44",TRUE,"45+")</f>
        <v>45+</v>
      </c>
      <c r="T1897" t="str" cm="1">
        <f t="array" ref="T1897">_xlfn.IFS(F1897&lt;=2,"0-2 Years",F1897&lt;=5,"3-5 Years",F1897&lt;=8,"6-8 Years",TRUE,"9-10 Years")</f>
        <v>6-8 Years</v>
      </c>
      <c r="U1897" t="str" cm="1">
        <f t="array" ref="U1897">_xlfn.IFS(P1897&gt;60,"High Risk",P1897&gt;30,"Medium Risk",TRUE,"Low Risk")</f>
        <v>High Risk</v>
      </c>
      <c r="V1897">
        <f t="shared" si="29"/>
        <v>0</v>
      </c>
    </row>
    <row r="1898" spans="1:22" hidden="1" x14ac:dyDescent="0.2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 s="2">
        <v>0</v>
      </c>
      <c r="H1898">
        <v>2</v>
      </c>
      <c r="I1898">
        <v>0</v>
      </c>
      <c r="J1898">
        <v>1</v>
      </c>
      <c r="K1898" s="1">
        <v>179360.76</v>
      </c>
      <c r="L1898">
        <v>0</v>
      </c>
      <c r="M1898">
        <v>3</v>
      </c>
      <c r="N1898">
        <v>3812</v>
      </c>
      <c r="O1898">
        <v>2</v>
      </c>
      <c r="P1898">
        <v>65</v>
      </c>
      <c r="Q1898">
        <v>0.66666666666666663</v>
      </c>
      <c r="R1898">
        <v>11436</v>
      </c>
      <c r="S1898" t="str" cm="1">
        <f t="array" ref="S1898">_xlfn.IFS(E1901&lt;30,"18-29",E1901&lt;45,"30-44",TRUE,"45+")</f>
        <v>30-44</v>
      </c>
      <c r="T1898" t="str" cm="1">
        <f t="array" ref="T1898">_xlfn.IFS(F1898&lt;=2,"0-2 Years",F1898&lt;=5,"3-5 Years",F1898&lt;=8,"6-8 Years",TRUE,"9-10 Years")</f>
        <v>3-5 Years</v>
      </c>
      <c r="U1898" t="str" cm="1">
        <f t="array" ref="U1898">_xlfn.IFS(P1898&gt;60,"High Risk",P1898&gt;30,"Medium Risk",TRUE,"Low Risk")</f>
        <v>High Risk</v>
      </c>
      <c r="V1898">
        <f t="shared" si="29"/>
        <v>3</v>
      </c>
    </row>
    <row r="1899" spans="1:22" x14ac:dyDescent="0.2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 s="2">
        <v>0</v>
      </c>
      <c r="H1899">
        <v>2</v>
      </c>
      <c r="I1899">
        <v>0</v>
      </c>
      <c r="J1899">
        <v>0</v>
      </c>
      <c r="K1899" s="1">
        <v>82351.06</v>
      </c>
      <c r="L1899">
        <v>0</v>
      </c>
      <c r="M1899">
        <v>5</v>
      </c>
      <c r="N1899">
        <v>4593</v>
      </c>
      <c r="O1899">
        <v>6</v>
      </c>
      <c r="P1899">
        <v>92</v>
      </c>
      <c r="Q1899">
        <v>1</v>
      </c>
      <c r="R1899">
        <v>22965</v>
      </c>
      <c r="S1899" t="str" cm="1">
        <f t="array" ref="S1899">_xlfn.IFS(E1902&lt;30,"18-29",E1902&lt;45,"30-44",TRUE,"45+")</f>
        <v>30-44</v>
      </c>
      <c r="T1899" t="str" cm="1">
        <f t="array" ref="T1899">_xlfn.IFS(F1899&lt;=2,"0-2 Years",F1899&lt;=5,"3-5 Years",F1899&lt;=8,"6-8 Years",TRUE,"9-10 Years")</f>
        <v>0-2 Years</v>
      </c>
      <c r="U1899" t="str" cm="1">
        <f t="array" ref="U1899">_xlfn.IFS(P1899&gt;60,"High Risk",P1899&gt;30,"Medium Risk",TRUE,"Low Risk")</f>
        <v>High Risk</v>
      </c>
      <c r="V1899">
        <f t="shared" si="29"/>
        <v>7</v>
      </c>
    </row>
    <row r="1900" spans="1:22" hidden="1" x14ac:dyDescent="0.2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 s="2">
        <v>127258.79</v>
      </c>
      <c r="H1900">
        <v>1</v>
      </c>
      <c r="I1900">
        <v>1</v>
      </c>
      <c r="J1900">
        <v>1</v>
      </c>
      <c r="K1900" s="1">
        <v>192744.23</v>
      </c>
      <c r="L1900">
        <v>1</v>
      </c>
      <c r="M1900">
        <v>2</v>
      </c>
      <c r="N1900">
        <v>4143</v>
      </c>
      <c r="O1900">
        <v>8</v>
      </c>
      <c r="P1900">
        <v>53</v>
      </c>
      <c r="Q1900">
        <v>1</v>
      </c>
      <c r="R1900">
        <v>8286</v>
      </c>
      <c r="S1900" t="str" cm="1">
        <f t="array" ref="S1900">_xlfn.IFS(E1903&lt;30,"18-29",E1903&lt;45,"30-44",TRUE,"45+")</f>
        <v>45+</v>
      </c>
      <c r="T1900" t="str" cm="1">
        <f t="array" ref="T1900">_xlfn.IFS(F1900&lt;=2,"0-2 Years",F1900&lt;=5,"3-5 Years",F1900&lt;=8,"6-8 Years",TRUE,"9-10 Years")</f>
        <v>3-5 Years</v>
      </c>
      <c r="U1900" t="str" cm="1">
        <f t="array" ref="U1900">_xlfn.IFS(P1900&gt;60,"High Risk",P1900&gt;30,"Medium Risk",TRUE,"Low Risk")</f>
        <v>Medium Risk</v>
      </c>
      <c r="V1900">
        <f t="shared" si="29"/>
        <v>2</v>
      </c>
    </row>
    <row r="1901" spans="1:22" hidden="1" x14ac:dyDescent="0.2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 s="2">
        <v>0</v>
      </c>
      <c r="H1901">
        <v>1</v>
      </c>
      <c r="I1901">
        <v>1</v>
      </c>
      <c r="J1901">
        <v>1</v>
      </c>
      <c r="K1901" s="1">
        <v>113408.47</v>
      </c>
      <c r="L1901">
        <v>0</v>
      </c>
      <c r="M1901">
        <v>6</v>
      </c>
      <c r="N1901">
        <v>4380</v>
      </c>
      <c r="O1901">
        <v>6</v>
      </c>
      <c r="P1901">
        <v>157</v>
      </c>
      <c r="Q1901">
        <v>1</v>
      </c>
      <c r="R1901">
        <v>26280</v>
      </c>
      <c r="S1901" t="str" cm="1">
        <f t="array" ref="S1901">_xlfn.IFS(E1904&lt;30,"18-29",E1904&lt;45,"30-44",TRUE,"45+")</f>
        <v>30-44</v>
      </c>
      <c r="T1901" t="str" cm="1">
        <f t="array" ref="T1901">_xlfn.IFS(F1901&lt;=2,"0-2 Years",F1901&lt;=5,"3-5 Years",F1901&lt;=8,"6-8 Years",TRUE,"9-10 Years")</f>
        <v>6-8 Years</v>
      </c>
      <c r="U1901" t="str" cm="1">
        <f t="array" ref="U1901">_xlfn.IFS(P1901&gt;60,"High Risk",P1901&gt;30,"Medium Risk",TRUE,"Low Risk")</f>
        <v>High Risk</v>
      </c>
      <c r="V1901">
        <f t="shared" si="29"/>
        <v>5</v>
      </c>
    </row>
    <row r="1902" spans="1:22" hidden="1" x14ac:dyDescent="0.2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 s="2">
        <v>0</v>
      </c>
      <c r="H1902">
        <v>1</v>
      </c>
      <c r="I1902">
        <v>1</v>
      </c>
      <c r="J1902">
        <v>1</v>
      </c>
      <c r="K1902" s="1">
        <v>124641.42</v>
      </c>
      <c r="L1902">
        <v>0</v>
      </c>
      <c r="M1902">
        <v>20</v>
      </c>
      <c r="N1902">
        <v>4110</v>
      </c>
      <c r="O1902">
        <v>8</v>
      </c>
      <c r="P1902">
        <v>113</v>
      </c>
      <c r="Q1902">
        <v>0.4</v>
      </c>
      <c r="R1902">
        <v>82200</v>
      </c>
      <c r="S1902" t="str" cm="1">
        <f t="array" ref="S1902">_xlfn.IFS(E1905&lt;30,"18-29",E1905&lt;45,"30-44",TRUE,"45+")</f>
        <v>30-44</v>
      </c>
      <c r="T1902" t="str" cm="1">
        <f t="array" ref="T1902">_xlfn.IFS(F1902&lt;=2,"0-2 Years",F1902&lt;=5,"3-5 Years",F1902&lt;=8,"6-8 Years",TRUE,"9-10 Years")</f>
        <v>6-8 Years</v>
      </c>
      <c r="U1902" t="str" cm="1">
        <f t="array" ref="U1902">_xlfn.IFS(P1902&gt;60,"High Risk",P1902&gt;30,"Medium Risk",TRUE,"Low Risk")</f>
        <v>High Risk</v>
      </c>
      <c r="V1902">
        <f t="shared" si="29"/>
        <v>5</v>
      </c>
    </row>
    <row r="1903" spans="1:22" hidden="1" x14ac:dyDescent="0.2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 s="2">
        <v>0</v>
      </c>
      <c r="H1903">
        <v>2</v>
      </c>
      <c r="I1903">
        <v>0</v>
      </c>
      <c r="J1903">
        <v>1</v>
      </c>
      <c r="K1903" s="1">
        <v>54871.02</v>
      </c>
      <c r="L1903">
        <v>0</v>
      </c>
      <c r="M1903">
        <v>10</v>
      </c>
      <c r="N1903">
        <v>1643</v>
      </c>
      <c r="O1903">
        <v>10</v>
      </c>
      <c r="P1903">
        <v>62</v>
      </c>
      <c r="Q1903">
        <v>1</v>
      </c>
      <c r="R1903">
        <v>16430</v>
      </c>
      <c r="S1903" t="str" cm="1">
        <f t="array" ref="S1903">_xlfn.IFS(E1906&lt;30,"18-29",E1906&lt;45,"30-44",TRUE,"45+")</f>
        <v>45+</v>
      </c>
      <c r="T1903" t="str" cm="1">
        <f t="array" ref="T1903">_xlfn.IFS(F1903&lt;=2,"0-2 Years",F1903&lt;=5,"3-5 Years",F1903&lt;=8,"6-8 Years",TRUE,"9-10 Years")</f>
        <v>3-5 Years</v>
      </c>
      <c r="U1903" t="str" cm="1">
        <f t="array" ref="U1903">_xlfn.IFS(P1903&gt;60,"High Risk",P1903&gt;30,"Medium Risk",TRUE,"Low Risk")</f>
        <v>High Risk</v>
      </c>
      <c r="V1903">
        <f t="shared" si="29"/>
        <v>4</v>
      </c>
    </row>
    <row r="1904" spans="1:22" hidden="1" x14ac:dyDescent="0.2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 s="2">
        <v>0</v>
      </c>
      <c r="H1904">
        <v>1</v>
      </c>
      <c r="I1904">
        <v>1</v>
      </c>
      <c r="J1904">
        <v>1</v>
      </c>
      <c r="K1904" s="1">
        <v>98820.09</v>
      </c>
      <c r="L1904">
        <v>0</v>
      </c>
      <c r="M1904">
        <v>25</v>
      </c>
      <c r="N1904">
        <v>1910</v>
      </c>
      <c r="O1904">
        <v>2</v>
      </c>
      <c r="P1904">
        <v>52</v>
      </c>
      <c r="Q1904">
        <v>0.08</v>
      </c>
      <c r="R1904">
        <v>47750</v>
      </c>
      <c r="S1904" t="str" cm="1">
        <f t="array" ref="S1904">_xlfn.IFS(E1907&lt;30,"18-29",E1907&lt;45,"30-44",TRUE,"45+")</f>
        <v>18-29</v>
      </c>
      <c r="T1904" t="str" cm="1">
        <f t="array" ref="T1904">_xlfn.IFS(F1904&lt;=2,"0-2 Years",F1904&lt;=5,"3-5 Years",F1904&lt;=8,"6-8 Years",TRUE,"9-10 Years")</f>
        <v>9-10 Years</v>
      </c>
      <c r="U1904" t="str" cm="1">
        <f t="array" ref="U1904">_xlfn.IFS(P1904&gt;60,"High Risk",P1904&gt;30,"Medium Risk",TRUE,"Low Risk")</f>
        <v>Medium Risk</v>
      </c>
      <c r="V1904">
        <f t="shared" si="29"/>
        <v>5</v>
      </c>
    </row>
    <row r="1905" spans="1:22" hidden="1" x14ac:dyDescent="0.2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 s="2">
        <v>0</v>
      </c>
      <c r="H1905">
        <v>2</v>
      </c>
      <c r="I1905">
        <v>1</v>
      </c>
      <c r="J1905">
        <v>1</v>
      </c>
      <c r="K1905" s="1">
        <v>45570.84</v>
      </c>
      <c r="L1905">
        <v>0</v>
      </c>
      <c r="M1905">
        <v>21</v>
      </c>
      <c r="N1905">
        <v>2373</v>
      </c>
      <c r="O1905">
        <v>8</v>
      </c>
      <c r="P1905">
        <v>143</v>
      </c>
      <c r="Q1905">
        <v>0.38095238095238093</v>
      </c>
      <c r="R1905">
        <v>49833</v>
      </c>
      <c r="S1905" t="str" cm="1">
        <f t="array" ref="S1905">_xlfn.IFS(E1908&lt;30,"18-29",E1908&lt;45,"30-44",TRUE,"45+")</f>
        <v>18-29</v>
      </c>
      <c r="T1905" t="str" cm="1">
        <f t="array" ref="T1905">_xlfn.IFS(F1905&lt;=2,"0-2 Years",F1905&lt;=5,"3-5 Years",F1905&lt;=8,"6-8 Years",TRUE,"9-10 Years")</f>
        <v>0-2 Years</v>
      </c>
      <c r="U1905" t="str" cm="1">
        <f t="array" ref="U1905">_xlfn.IFS(P1905&gt;60,"High Risk",P1905&gt;30,"Medium Risk",TRUE,"Low Risk")</f>
        <v>High Risk</v>
      </c>
      <c r="V1905">
        <f t="shared" si="29"/>
        <v>4</v>
      </c>
    </row>
    <row r="1906" spans="1:22" hidden="1" x14ac:dyDescent="0.2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 s="2">
        <v>107569.96</v>
      </c>
      <c r="H1906">
        <v>1</v>
      </c>
      <c r="I1906">
        <v>1</v>
      </c>
      <c r="J1906">
        <v>1</v>
      </c>
      <c r="K1906" s="1">
        <v>182336.45</v>
      </c>
      <c r="L1906">
        <v>0</v>
      </c>
      <c r="M1906">
        <v>28</v>
      </c>
      <c r="N1906">
        <v>1855</v>
      </c>
      <c r="O1906">
        <v>4</v>
      </c>
      <c r="P1906">
        <v>68</v>
      </c>
      <c r="Q1906">
        <v>0.14285714285714285</v>
      </c>
      <c r="R1906">
        <v>51940</v>
      </c>
      <c r="S1906" t="str" cm="1">
        <f t="array" ref="S1906">_xlfn.IFS(E1909&lt;30,"18-29",E1909&lt;45,"30-44",TRUE,"45+")</f>
        <v>45+</v>
      </c>
      <c r="T1906" t="str" cm="1">
        <f t="array" ref="T1906">_xlfn.IFS(F1906&lt;=2,"0-2 Years",F1906&lt;=5,"3-5 Years",F1906&lt;=8,"6-8 Years",TRUE,"9-10 Years")</f>
        <v>0-2 Years</v>
      </c>
      <c r="U1906" t="str" cm="1">
        <f t="array" ref="U1906">_xlfn.IFS(P1906&gt;60,"High Risk",P1906&gt;30,"Medium Risk",TRUE,"Low Risk")</f>
        <v>High Risk</v>
      </c>
      <c r="V1906">
        <f t="shared" si="29"/>
        <v>4</v>
      </c>
    </row>
    <row r="1907" spans="1:22" hidden="1" x14ac:dyDescent="0.2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 s="2">
        <v>134874.4</v>
      </c>
      <c r="H1907">
        <v>1</v>
      </c>
      <c r="I1907">
        <v>1</v>
      </c>
      <c r="J1907">
        <v>1</v>
      </c>
      <c r="K1907" s="1">
        <v>118825.56</v>
      </c>
      <c r="L1907">
        <v>0</v>
      </c>
      <c r="M1907">
        <v>14</v>
      </c>
      <c r="N1907">
        <v>4408</v>
      </c>
      <c r="O1907">
        <v>8</v>
      </c>
      <c r="P1907">
        <v>74</v>
      </c>
      <c r="Q1907">
        <v>0.5714285714285714</v>
      </c>
      <c r="R1907">
        <v>61712</v>
      </c>
      <c r="S1907" t="str" cm="1">
        <f t="array" ref="S1907">_xlfn.IFS(E1910&lt;30,"18-29",E1910&lt;45,"30-44",TRUE,"45+")</f>
        <v>45+</v>
      </c>
      <c r="T1907" t="str" cm="1">
        <f t="array" ref="T1907">_xlfn.IFS(F1907&lt;=2,"0-2 Years",F1907&lt;=5,"3-5 Years",F1907&lt;=8,"6-8 Years",TRUE,"9-10 Years")</f>
        <v>9-10 Years</v>
      </c>
      <c r="U1907" t="str" cm="1">
        <f t="array" ref="U1907">_xlfn.IFS(P1907&gt;60,"High Risk",P1907&gt;30,"Medium Risk",TRUE,"Low Risk")</f>
        <v>High Risk</v>
      </c>
      <c r="V1907">
        <f t="shared" si="29"/>
        <v>2</v>
      </c>
    </row>
    <row r="1908" spans="1:22" x14ac:dyDescent="0.2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 s="2">
        <v>0</v>
      </c>
      <c r="H1908">
        <v>2</v>
      </c>
      <c r="I1908">
        <v>1</v>
      </c>
      <c r="J1908">
        <v>0</v>
      </c>
      <c r="K1908" s="1">
        <v>103372.79</v>
      </c>
      <c r="L1908">
        <v>0</v>
      </c>
      <c r="M1908">
        <v>9</v>
      </c>
      <c r="N1908">
        <v>4735</v>
      </c>
      <c r="O1908">
        <v>10</v>
      </c>
      <c r="P1908">
        <v>60</v>
      </c>
      <c r="Q1908">
        <v>1</v>
      </c>
      <c r="R1908">
        <v>42615</v>
      </c>
      <c r="S1908" t="str" cm="1">
        <f t="array" ref="S1908">_xlfn.IFS(E1911&lt;30,"18-29",E1911&lt;45,"30-44",TRUE,"45+")</f>
        <v>30-44</v>
      </c>
      <c r="T1908" t="str" cm="1">
        <f t="array" ref="T1908">_xlfn.IFS(F1908&lt;=2,"0-2 Years",F1908&lt;=5,"3-5 Years",F1908&lt;=8,"6-8 Years",TRUE,"9-10 Years")</f>
        <v>3-5 Years</v>
      </c>
      <c r="U1908" t="str" cm="1">
        <f t="array" ref="U1908">_xlfn.IFS(P1908&gt;60,"High Risk",P1908&gt;30,"Medium Risk",TRUE,"Low Risk")</f>
        <v>Medium Risk</v>
      </c>
      <c r="V1908">
        <f t="shared" si="29"/>
        <v>6</v>
      </c>
    </row>
    <row r="1909" spans="1:22" hidden="1" x14ac:dyDescent="0.2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 s="2">
        <v>0</v>
      </c>
      <c r="H1909">
        <v>2</v>
      </c>
      <c r="I1909">
        <v>1</v>
      </c>
      <c r="J1909">
        <v>1</v>
      </c>
      <c r="K1909" s="1">
        <v>43486.73</v>
      </c>
      <c r="L1909">
        <v>0</v>
      </c>
      <c r="M1909">
        <v>14</v>
      </c>
      <c r="N1909">
        <v>421</v>
      </c>
      <c r="O1909">
        <v>7</v>
      </c>
      <c r="P1909">
        <v>66</v>
      </c>
      <c r="Q1909">
        <v>0.5</v>
      </c>
      <c r="R1909">
        <v>5894</v>
      </c>
      <c r="S1909" t="str" cm="1">
        <f t="array" ref="S1909">_xlfn.IFS(E1912&lt;30,"18-29",E1912&lt;45,"30-44",TRUE,"45+")</f>
        <v>30-44</v>
      </c>
      <c r="T1909" t="str" cm="1">
        <f t="array" ref="T1909">_xlfn.IFS(F1909&lt;=2,"0-2 Years",F1909&lt;=5,"3-5 Years",F1909&lt;=8,"6-8 Years",TRUE,"9-10 Years")</f>
        <v>3-5 Years</v>
      </c>
      <c r="U1909" t="str" cm="1">
        <f t="array" ref="U1909">_xlfn.IFS(P1909&gt;60,"High Risk",P1909&gt;30,"Medium Risk",TRUE,"Low Risk")</f>
        <v>High Risk</v>
      </c>
      <c r="V1909">
        <f t="shared" si="29"/>
        <v>4</v>
      </c>
    </row>
    <row r="1910" spans="1:22" hidden="1" x14ac:dyDescent="0.2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 s="2">
        <v>0</v>
      </c>
      <c r="H1910">
        <v>2</v>
      </c>
      <c r="I1910">
        <v>1</v>
      </c>
      <c r="J1910">
        <v>1</v>
      </c>
      <c r="K1910" s="1">
        <v>40062.99</v>
      </c>
      <c r="L1910">
        <v>0</v>
      </c>
      <c r="M1910">
        <v>15</v>
      </c>
      <c r="N1910">
        <v>4519</v>
      </c>
      <c r="O1910">
        <v>6</v>
      </c>
      <c r="P1910">
        <v>90</v>
      </c>
      <c r="Q1910">
        <v>0.4</v>
      </c>
      <c r="R1910">
        <v>67785</v>
      </c>
      <c r="S1910" t="str" cm="1">
        <f t="array" ref="S1910">_xlfn.IFS(E1913&lt;30,"18-29",E1913&lt;45,"30-44",TRUE,"45+")</f>
        <v>30-44</v>
      </c>
      <c r="T1910" t="str" cm="1">
        <f t="array" ref="T1910">_xlfn.IFS(F1910&lt;=2,"0-2 Years",F1910&lt;=5,"3-5 Years",F1910&lt;=8,"6-8 Years",TRUE,"9-10 Years")</f>
        <v>6-8 Years</v>
      </c>
      <c r="U1910" t="str" cm="1">
        <f t="array" ref="U1910">_xlfn.IFS(P1910&gt;60,"High Risk",P1910&gt;30,"Medium Risk",TRUE,"Low Risk")</f>
        <v>High Risk</v>
      </c>
      <c r="V1910">
        <f t="shared" si="29"/>
        <v>4</v>
      </c>
    </row>
    <row r="1911" spans="1:22" x14ac:dyDescent="0.2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 s="2">
        <v>0</v>
      </c>
      <c r="H1911">
        <v>2</v>
      </c>
      <c r="I1911">
        <v>1</v>
      </c>
      <c r="J1911">
        <v>0</v>
      </c>
      <c r="K1911" s="1">
        <v>46175.7</v>
      </c>
      <c r="L1911">
        <v>0</v>
      </c>
      <c r="M1911">
        <v>17</v>
      </c>
      <c r="N1911">
        <v>3985</v>
      </c>
      <c r="O1911">
        <v>5</v>
      </c>
      <c r="P1911">
        <v>28</v>
      </c>
      <c r="Q1911">
        <v>0.29411764705882354</v>
      </c>
      <c r="R1911">
        <v>67745</v>
      </c>
      <c r="S1911" t="str" cm="1">
        <f t="array" ref="S1911">_xlfn.IFS(E1914&lt;30,"18-29",E1914&lt;45,"30-44",TRUE,"45+")</f>
        <v>18-29</v>
      </c>
      <c r="T1911" t="str" cm="1">
        <f t="array" ref="T1911">_xlfn.IFS(F1911&lt;=2,"0-2 Years",F1911&lt;=5,"3-5 Years",F1911&lt;=8,"6-8 Years",TRUE,"9-10 Years")</f>
        <v>3-5 Years</v>
      </c>
      <c r="U1911" t="str" cm="1">
        <f t="array" ref="U1911">_xlfn.IFS(P1911&gt;60,"High Risk",P1911&gt;30,"Medium Risk",TRUE,"Low Risk")</f>
        <v>Low Risk</v>
      </c>
      <c r="V1911">
        <f t="shared" si="29"/>
        <v>6</v>
      </c>
    </row>
    <row r="1912" spans="1:22" hidden="1" x14ac:dyDescent="0.2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 s="2">
        <v>70105.87</v>
      </c>
      <c r="H1912">
        <v>1</v>
      </c>
      <c r="I1912">
        <v>1</v>
      </c>
      <c r="J1912">
        <v>1</v>
      </c>
      <c r="K1912" s="1">
        <v>120830.73</v>
      </c>
      <c r="L1912">
        <v>0</v>
      </c>
      <c r="M1912">
        <v>5</v>
      </c>
      <c r="N1912">
        <v>1697</v>
      </c>
      <c r="O1912">
        <v>10</v>
      </c>
      <c r="P1912">
        <v>149</v>
      </c>
      <c r="Q1912">
        <v>1</v>
      </c>
      <c r="R1912">
        <v>8485</v>
      </c>
      <c r="S1912" t="str" cm="1">
        <f t="array" ref="S1912">_xlfn.IFS(E1915&lt;30,"18-29",E1915&lt;45,"30-44",TRUE,"45+")</f>
        <v>30-44</v>
      </c>
      <c r="T1912" t="str" cm="1">
        <f t="array" ref="T1912">_xlfn.IFS(F1912&lt;=2,"0-2 Years",F1912&lt;=5,"3-5 Years",F1912&lt;=8,"6-8 Years",TRUE,"9-10 Years")</f>
        <v>0-2 Years</v>
      </c>
      <c r="U1912" t="str" cm="1">
        <f t="array" ref="U1912">_xlfn.IFS(P1912&gt;60,"High Risk",P1912&gt;30,"Medium Risk",TRUE,"Low Risk")</f>
        <v>High Risk</v>
      </c>
      <c r="V1912">
        <f t="shared" si="29"/>
        <v>3</v>
      </c>
    </row>
    <row r="1913" spans="1:22" x14ac:dyDescent="0.2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 s="2">
        <v>0</v>
      </c>
      <c r="H1913">
        <v>2</v>
      </c>
      <c r="I1913">
        <v>1</v>
      </c>
      <c r="J1913">
        <v>0</v>
      </c>
      <c r="K1913" s="1">
        <v>5967.09</v>
      </c>
      <c r="L1913">
        <v>0</v>
      </c>
      <c r="M1913">
        <v>18</v>
      </c>
      <c r="N1913">
        <v>4045</v>
      </c>
      <c r="O1913">
        <v>2</v>
      </c>
      <c r="P1913">
        <v>103</v>
      </c>
      <c r="Q1913">
        <v>0.1111111111111111</v>
      </c>
      <c r="R1913">
        <v>72810</v>
      </c>
      <c r="S1913" t="str" cm="1">
        <f t="array" ref="S1913">_xlfn.IFS(E1916&lt;30,"18-29",E1916&lt;45,"30-44",TRUE,"45+")</f>
        <v>30-44</v>
      </c>
      <c r="T1913" t="str" cm="1">
        <f t="array" ref="T1913">_xlfn.IFS(F1913&lt;=2,"0-2 Years",F1913&lt;=5,"3-5 Years",F1913&lt;=8,"6-8 Years",TRUE,"9-10 Years")</f>
        <v>9-10 Years</v>
      </c>
      <c r="U1913" t="str" cm="1">
        <f t="array" ref="U1913">_xlfn.IFS(P1913&gt;60,"High Risk",P1913&gt;30,"Medium Risk",TRUE,"Low Risk")</f>
        <v>High Risk</v>
      </c>
      <c r="V1913">
        <f t="shared" si="29"/>
        <v>6</v>
      </c>
    </row>
    <row r="1914" spans="1:22" hidden="1" x14ac:dyDescent="0.2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 s="2">
        <v>78939.149999999994</v>
      </c>
      <c r="H1914">
        <v>1</v>
      </c>
      <c r="I1914">
        <v>1</v>
      </c>
      <c r="J1914">
        <v>0</v>
      </c>
      <c r="K1914" s="1">
        <v>122134.56</v>
      </c>
      <c r="L1914">
        <v>1</v>
      </c>
      <c r="M1914">
        <v>7</v>
      </c>
      <c r="N1914">
        <v>2887</v>
      </c>
      <c r="O1914">
        <v>7</v>
      </c>
      <c r="P1914">
        <v>125</v>
      </c>
      <c r="Q1914">
        <v>1</v>
      </c>
      <c r="R1914">
        <v>20209</v>
      </c>
      <c r="S1914" t="str" cm="1">
        <f t="array" ref="S1914">_xlfn.IFS(E1917&lt;30,"18-29",E1917&lt;45,"30-44",TRUE,"45+")</f>
        <v>18-29</v>
      </c>
      <c r="T1914" t="str" cm="1">
        <f t="array" ref="T1914">_xlfn.IFS(F1914&lt;=2,"0-2 Years",F1914&lt;=5,"3-5 Years",F1914&lt;=8,"6-8 Years",TRUE,"9-10 Years")</f>
        <v>3-5 Years</v>
      </c>
      <c r="U1914" t="str" cm="1">
        <f t="array" ref="U1914">_xlfn.IFS(P1914&gt;60,"High Risk",P1914&gt;30,"Medium Risk",TRUE,"Low Risk")</f>
        <v>High Risk</v>
      </c>
      <c r="V1914">
        <f t="shared" si="29"/>
        <v>5</v>
      </c>
    </row>
    <row r="1915" spans="1:22" hidden="1" x14ac:dyDescent="0.2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 s="2">
        <v>105128.85</v>
      </c>
      <c r="H1915">
        <v>2</v>
      </c>
      <c r="I1915">
        <v>1</v>
      </c>
      <c r="J1915">
        <v>1</v>
      </c>
      <c r="K1915" s="1">
        <v>62972.13</v>
      </c>
      <c r="L1915">
        <v>0</v>
      </c>
      <c r="M1915">
        <v>11</v>
      </c>
      <c r="N1915">
        <v>2874</v>
      </c>
      <c r="O1915">
        <v>1</v>
      </c>
      <c r="P1915">
        <v>68</v>
      </c>
      <c r="Q1915">
        <v>9.0909090909090912E-2</v>
      </c>
      <c r="R1915">
        <v>31614</v>
      </c>
      <c r="S1915" t="str" cm="1">
        <f t="array" ref="S1915">_xlfn.IFS(E1918&lt;30,"18-29",E1918&lt;45,"30-44",TRUE,"45+")</f>
        <v>45+</v>
      </c>
      <c r="T1915" t="str" cm="1">
        <f t="array" ref="T1915">_xlfn.IFS(F1915&lt;=2,"0-2 Years",F1915&lt;=5,"3-5 Years",F1915&lt;=8,"6-8 Years",TRUE,"9-10 Years")</f>
        <v>6-8 Years</v>
      </c>
      <c r="U1915" t="str" cm="1">
        <f t="array" ref="U1915">_xlfn.IFS(P1915&gt;60,"High Risk",P1915&gt;30,"Medium Risk",TRUE,"Low Risk")</f>
        <v>High Risk</v>
      </c>
      <c r="V1915">
        <f t="shared" si="29"/>
        <v>0</v>
      </c>
    </row>
    <row r="1916" spans="1:22" hidden="1" x14ac:dyDescent="0.2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 s="2">
        <v>113836.27</v>
      </c>
      <c r="H1916">
        <v>1</v>
      </c>
      <c r="I1916">
        <v>1</v>
      </c>
      <c r="J1916">
        <v>1</v>
      </c>
      <c r="K1916" s="1">
        <v>174815.54</v>
      </c>
      <c r="L1916">
        <v>0</v>
      </c>
      <c r="M1916">
        <v>3</v>
      </c>
      <c r="N1916">
        <v>3679</v>
      </c>
      <c r="O1916">
        <v>1</v>
      </c>
      <c r="P1916">
        <v>78</v>
      </c>
      <c r="Q1916">
        <v>0.33333333333333331</v>
      </c>
      <c r="R1916">
        <v>11037</v>
      </c>
      <c r="S1916" t="str" cm="1">
        <f t="array" ref="S1916">_xlfn.IFS(E1919&lt;30,"18-29",E1919&lt;45,"30-44",TRUE,"45+")</f>
        <v>30-44</v>
      </c>
      <c r="T1916" t="str" cm="1">
        <f t="array" ref="T1916">_xlfn.IFS(F1916&lt;=2,"0-2 Years",F1916&lt;=5,"3-5 Years",F1916&lt;=8,"6-8 Years",TRUE,"9-10 Years")</f>
        <v>0-2 Years</v>
      </c>
      <c r="U1916" t="str" cm="1">
        <f t="array" ref="U1916">_xlfn.IFS(P1916&gt;60,"High Risk",P1916&gt;30,"Medium Risk",TRUE,"Low Risk")</f>
        <v>High Risk</v>
      </c>
      <c r="V1916">
        <f t="shared" si="29"/>
        <v>3</v>
      </c>
    </row>
    <row r="1917" spans="1:22" hidden="1" x14ac:dyDescent="0.2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 s="2">
        <v>0</v>
      </c>
      <c r="H1917">
        <v>1</v>
      </c>
      <c r="I1917">
        <v>0</v>
      </c>
      <c r="J1917">
        <v>1</v>
      </c>
      <c r="K1917" s="1">
        <v>192841.13</v>
      </c>
      <c r="L1917">
        <v>0</v>
      </c>
      <c r="M1917">
        <v>11</v>
      </c>
      <c r="N1917">
        <v>109</v>
      </c>
      <c r="O1917">
        <v>5</v>
      </c>
      <c r="P1917">
        <v>167</v>
      </c>
      <c r="Q1917">
        <v>0.45454545454545453</v>
      </c>
      <c r="R1917">
        <v>1199</v>
      </c>
      <c r="S1917" t="str" cm="1">
        <f t="array" ref="S1917">_xlfn.IFS(E1920&lt;30,"18-29",E1920&lt;45,"30-44",TRUE,"45+")</f>
        <v>18-29</v>
      </c>
      <c r="T1917" t="str" cm="1">
        <f t="array" ref="T1917">_xlfn.IFS(F1917&lt;=2,"0-2 Years",F1917&lt;=5,"3-5 Years",F1917&lt;=8,"6-8 Years",TRUE,"9-10 Years")</f>
        <v>6-8 Years</v>
      </c>
      <c r="U1917" t="str" cm="1">
        <f t="array" ref="U1917">_xlfn.IFS(P1917&gt;60,"High Risk",P1917&gt;30,"Medium Risk",TRUE,"Low Risk")</f>
        <v>High Risk</v>
      </c>
      <c r="V1917">
        <f t="shared" si="29"/>
        <v>5</v>
      </c>
    </row>
    <row r="1918" spans="1:22" x14ac:dyDescent="0.2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 s="2">
        <v>100900.5</v>
      </c>
      <c r="H1918">
        <v>1</v>
      </c>
      <c r="I1918">
        <v>0</v>
      </c>
      <c r="J1918">
        <v>0</v>
      </c>
      <c r="K1918" s="1">
        <v>33310.720000000001</v>
      </c>
      <c r="L1918">
        <v>1</v>
      </c>
      <c r="M1918">
        <v>7</v>
      </c>
      <c r="N1918">
        <v>2317</v>
      </c>
      <c r="O1918">
        <v>2</v>
      </c>
      <c r="P1918">
        <v>35</v>
      </c>
      <c r="Q1918">
        <v>0.2857142857142857</v>
      </c>
      <c r="R1918">
        <v>16219</v>
      </c>
      <c r="S1918" t="str" cm="1">
        <f t="array" ref="S1918">_xlfn.IFS(E1921&lt;30,"18-29",E1921&lt;45,"30-44",TRUE,"45+")</f>
        <v>45+</v>
      </c>
      <c r="T1918" t="str" cm="1">
        <f t="array" ref="T1918">_xlfn.IFS(F1918&lt;=2,"0-2 Years",F1918&lt;=5,"3-5 Years",F1918&lt;=8,"6-8 Years",TRUE,"9-10 Years")</f>
        <v>0-2 Years</v>
      </c>
      <c r="U1918" t="str" cm="1">
        <f t="array" ref="U1918">_xlfn.IFS(P1918&gt;60,"High Risk",P1918&gt;30,"Medium Risk",TRUE,"Low Risk")</f>
        <v>Medium Risk</v>
      </c>
      <c r="V1918">
        <f t="shared" si="29"/>
        <v>7</v>
      </c>
    </row>
    <row r="1919" spans="1:22" hidden="1" x14ac:dyDescent="0.2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 s="2">
        <v>129248.11</v>
      </c>
      <c r="H1919">
        <v>2</v>
      </c>
      <c r="I1919">
        <v>1</v>
      </c>
      <c r="J1919">
        <v>0</v>
      </c>
      <c r="K1919" s="1">
        <v>72876.429999999993</v>
      </c>
      <c r="L1919">
        <v>1</v>
      </c>
      <c r="M1919">
        <v>23</v>
      </c>
      <c r="N1919">
        <v>1022</v>
      </c>
      <c r="O1919">
        <v>0</v>
      </c>
      <c r="P1919">
        <v>118</v>
      </c>
      <c r="Q1919">
        <v>0</v>
      </c>
      <c r="R1919">
        <v>23506</v>
      </c>
      <c r="S1919" t="str" cm="1">
        <f t="array" ref="S1919">_xlfn.IFS(E1922&lt;30,"18-29",E1922&lt;45,"30-44",TRUE,"45+")</f>
        <v>30-44</v>
      </c>
      <c r="T1919" t="str" cm="1">
        <f t="array" ref="T1919">_xlfn.IFS(F1919&lt;=2,"0-2 Years",F1919&lt;=5,"3-5 Years",F1919&lt;=8,"6-8 Years",TRUE,"9-10 Years")</f>
        <v>3-5 Years</v>
      </c>
      <c r="U1919" t="str" cm="1">
        <f t="array" ref="U1919">_xlfn.IFS(P1919&gt;60,"High Risk",P1919&gt;30,"Medium Risk",TRUE,"Low Risk")</f>
        <v>High Risk</v>
      </c>
      <c r="V1919">
        <f t="shared" si="29"/>
        <v>3</v>
      </c>
    </row>
    <row r="1920" spans="1:22" hidden="1" x14ac:dyDescent="0.2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 s="2">
        <v>109118.05</v>
      </c>
      <c r="H1920">
        <v>2</v>
      </c>
      <c r="I1920">
        <v>0</v>
      </c>
      <c r="J1920">
        <v>1</v>
      </c>
      <c r="K1920" s="1">
        <v>50911.41</v>
      </c>
      <c r="L1920">
        <v>0</v>
      </c>
      <c r="M1920">
        <v>28</v>
      </c>
      <c r="N1920">
        <v>748</v>
      </c>
      <c r="O1920">
        <v>5</v>
      </c>
      <c r="P1920">
        <v>68</v>
      </c>
      <c r="Q1920">
        <v>0.17857142857142858</v>
      </c>
      <c r="R1920">
        <v>20944</v>
      </c>
      <c r="S1920" t="str" cm="1">
        <f t="array" ref="S1920">_xlfn.IFS(E1923&lt;30,"18-29",E1923&lt;45,"30-44",TRUE,"45+")</f>
        <v>30-44</v>
      </c>
      <c r="T1920" t="str" cm="1">
        <f t="array" ref="T1920">_xlfn.IFS(F1920&lt;=2,"0-2 Years",F1920&lt;=5,"3-5 Years",F1920&lt;=8,"6-8 Years",TRUE,"9-10 Years")</f>
        <v>3-5 Years</v>
      </c>
      <c r="U1920" t="str" cm="1">
        <f t="array" ref="U1920">_xlfn.IFS(P1920&gt;60,"High Risk",P1920&gt;30,"Medium Risk",TRUE,"Low Risk")</f>
        <v>High Risk</v>
      </c>
      <c r="V1920">
        <f t="shared" si="29"/>
        <v>0</v>
      </c>
    </row>
    <row r="1921" spans="1:22" x14ac:dyDescent="0.2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 s="2">
        <v>0</v>
      </c>
      <c r="H1921">
        <v>1</v>
      </c>
      <c r="I1921">
        <v>1</v>
      </c>
      <c r="J1921">
        <v>1</v>
      </c>
      <c r="K1921" s="1">
        <v>142400.26999999999</v>
      </c>
      <c r="L1921">
        <v>1</v>
      </c>
      <c r="M1921">
        <v>19</v>
      </c>
      <c r="N1921">
        <v>3458</v>
      </c>
      <c r="O1921">
        <v>6</v>
      </c>
      <c r="P1921">
        <v>12</v>
      </c>
      <c r="Q1921">
        <v>0.31578947368421051</v>
      </c>
      <c r="R1921">
        <v>65702</v>
      </c>
      <c r="S1921" t="str" cm="1">
        <f t="array" ref="S1921">_xlfn.IFS(E1924&lt;30,"18-29",E1924&lt;45,"30-44",TRUE,"45+")</f>
        <v>30-44</v>
      </c>
      <c r="T1921" t="str" cm="1">
        <f t="array" ref="T1921">_xlfn.IFS(F1921&lt;=2,"0-2 Years",F1921&lt;=5,"3-5 Years",F1921&lt;=8,"6-8 Years",TRUE,"9-10 Years")</f>
        <v>6-8 Years</v>
      </c>
      <c r="U1921" t="str" cm="1">
        <f t="array" ref="U1921">_xlfn.IFS(P1921&gt;60,"High Risk",P1921&gt;30,"Medium Risk",TRUE,"Low Risk")</f>
        <v>Low Risk</v>
      </c>
      <c r="V1921">
        <f t="shared" si="29"/>
        <v>6</v>
      </c>
    </row>
    <row r="1922" spans="1:22" hidden="1" x14ac:dyDescent="0.2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 s="2">
        <v>0</v>
      </c>
      <c r="H1922">
        <v>2</v>
      </c>
      <c r="I1922">
        <v>0</v>
      </c>
      <c r="J1922">
        <v>1</v>
      </c>
      <c r="K1922" s="1">
        <v>48778.46</v>
      </c>
      <c r="L1922">
        <v>0</v>
      </c>
      <c r="M1922">
        <v>9</v>
      </c>
      <c r="N1922">
        <v>1569</v>
      </c>
      <c r="O1922">
        <v>4</v>
      </c>
      <c r="P1922">
        <v>9</v>
      </c>
      <c r="Q1922">
        <v>0.44444444444444442</v>
      </c>
      <c r="R1922">
        <v>14121</v>
      </c>
      <c r="S1922" t="str" cm="1">
        <f t="array" ref="S1922">_xlfn.IFS(E1925&lt;30,"18-29",E1925&lt;45,"30-44",TRUE,"45+")</f>
        <v>30-44</v>
      </c>
      <c r="T1922" t="str" cm="1">
        <f t="array" ref="T1922">_xlfn.IFS(F1922&lt;=2,"0-2 Years",F1922&lt;=5,"3-5 Years",F1922&lt;=8,"6-8 Years",TRUE,"9-10 Years")</f>
        <v>6-8 Years</v>
      </c>
      <c r="U1922" t="str" cm="1">
        <f t="array" ref="U1922">_xlfn.IFS(P1922&gt;60,"High Risk",P1922&gt;30,"Medium Risk",TRUE,"Low Risk")</f>
        <v>Low Risk</v>
      </c>
      <c r="V1922">
        <f t="shared" si="29"/>
        <v>3</v>
      </c>
    </row>
    <row r="1923" spans="1:22" hidden="1" x14ac:dyDescent="0.2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 s="2">
        <v>126397.66</v>
      </c>
      <c r="H1923">
        <v>1</v>
      </c>
      <c r="I1923">
        <v>0</v>
      </c>
      <c r="J1923">
        <v>0</v>
      </c>
      <c r="K1923" s="1">
        <v>156361.57999999999</v>
      </c>
      <c r="L1923">
        <v>1</v>
      </c>
      <c r="M1923">
        <v>4</v>
      </c>
      <c r="N1923">
        <v>3756</v>
      </c>
      <c r="O1923">
        <v>1</v>
      </c>
      <c r="P1923">
        <v>49</v>
      </c>
      <c r="Q1923">
        <v>0.25</v>
      </c>
      <c r="R1923">
        <v>15024</v>
      </c>
      <c r="S1923" t="str" cm="1">
        <f t="array" ref="S1923">_xlfn.IFS(E1926&lt;30,"18-29",E1926&lt;45,"30-44",TRUE,"45+")</f>
        <v>30-44</v>
      </c>
      <c r="T1923" t="str" cm="1">
        <f t="array" ref="T1923">_xlfn.IFS(F1923&lt;=2,"0-2 Years",F1923&lt;=5,"3-5 Years",F1923&lt;=8,"6-8 Years",TRUE,"9-10 Years")</f>
        <v>3-5 Years</v>
      </c>
      <c r="U1923" t="str" cm="1">
        <f t="array" ref="U1923">_xlfn.IFS(P1923&gt;60,"High Risk",P1923&gt;30,"Medium Risk",TRUE,"Low Risk")</f>
        <v>Medium Risk</v>
      </c>
      <c r="V1923">
        <f t="shared" ref="V1923:V1986" si="30">IF(J1923=0,3,0)+IF(G1923=0,3,0)+IF(H1923=1,2,0)+IF(E1923&gt;45,1,0)+IF(F1923&lt;3,1,0)</f>
        <v>5</v>
      </c>
    </row>
    <row r="1924" spans="1:22" hidden="1" x14ac:dyDescent="0.2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 s="2">
        <v>108546.16</v>
      </c>
      <c r="H1924">
        <v>3</v>
      </c>
      <c r="I1924">
        <v>1</v>
      </c>
      <c r="J1924">
        <v>0</v>
      </c>
      <c r="K1924" s="1">
        <v>133807.76999999999</v>
      </c>
      <c r="L1924">
        <v>1</v>
      </c>
      <c r="M1924">
        <v>29</v>
      </c>
      <c r="N1924">
        <v>2932</v>
      </c>
      <c r="O1924">
        <v>1</v>
      </c>
      <c r="P1924">
        <v>98</v>
      </c>
      <c r="Q1924">
        <v>3.4482758620689655E-2</v>
      </c>
      <c r="R1924">
        <v>85028</v>
      </c>
      <c r="S1924" t="str" cm="1">
        <f t="array" ref="S1924">_xlfn.IFS(E1927&lt;30,"18-29",E1927&lt;45,"30-44",TRUE,"45+")</f>
        <v>18-29</v>
      </c>
      <c r="T1924" t="str" cm="1">
        <f t="array" ref="T1924">_xlfn.IFS(F1924&lt;=2,"0-2 Years",F1924&lt;=5,"3-5 Years",F1924&lt;=8,"6-8 Years",TRUE,"9-10 Years")</f>
        <v>9-10 Years</v>
      </c>
      <c r="U1924" t="str" cm="1">
        <f t="array" ref="U1924">_xlfn.IFS(P1924&gt;60,"High Risk",P1924&gt;30,"Medium Risk",TRUE,"Low Risk")</f>
        <v>High Risk</v>
      </c>
      <c r="V1924">
        <f t="shared" si="30"/>
        <v>3</v>
      </c>
    </row>
    <row r="1925" spans="1:22" x14ac:dyDescent="0.2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 s="2">
        <v>148061.89000000001</v>
      </c>
      <c r="H1925">
        <v>1</v>
      </c>
      <c r="I1925">
        <v>1</v>
      </c>
      <c r="J1925">
        <v>0</v>
      </c>
      <c r="K1925" s="1">
        <v>179128.69</v>
      </c>
      <c r="L1925">
        <v>1</v>
      </c>
      <c r="M1925">
        <v>10</v>
      </c>
      <c r="N1925">
        <v>2391</v>
      </c>
      <c r="O1925">
        <v>1</v>
      </c>
      <c r="P1925">
        <v>89</v>
      </c>
      <c r="Q1925">
        <v>0.1</v>
      </c>
      <c r="R1925">
        <v>23910</v>
      </c>
      <c r="S1925" t="str" cm="1">
        <f t="array" ref="S1925">_xlfn.IFS(E1928&lt;30,"18-29",E1928&lt;45,"30-44",TRUE,"45+")</f>
        <v>30-44</v>
      </c>
      <c r="T1925" t="str" cm="1">
        <f t="array" ref="T1925">_xlfn.IFS(F1925&lt;=2,"0-2 Years",F1925&lt;=5,"3-5 Years",F1925&lt;=8,"6-8 Years",TRUE,"9-10 Years")</f>
        <v>0-2 Years</v>
      </c>
      <c r="U1925" t="str" cm="1">
        <f t="array" ref="U1925">_xlfn.IFS(P1925&gt;60,"High Risk",P1925&gt;30,"Medium Risk",TRUE,"Low Risk")</f>
        <v>High Risk</v>
      </c>
      <c r="V1925">
        <f t="shared" si="30"/>
        <v>6</v>
      </c>
    </row>
    <row r="1926" spans="1:22" hidden="1" x14ac:dyDescent="0.2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 s="2">
        <v>122277.87</v>
      </c>
      <c r="H1926">
        <v>1</v>
      </c>
      <c r="I1926">
        <v>1</v>
      </c>
      <c r="J1926">
        <v>1</v>
      </c>
      <c r="K1926" s="1">
        <v>91810.71</v>
      </c>
      <c r="L1926">
        <v>0</v>
      </c>
      <c r="M1926">
        <v>27</v>
      </c>
      <c r="N1926">
        <v>1690</v>
      </c>
      <c r="O1926">
        <v>6</v>
      </c>
      <c r="P1926">
        <v>40</v>
      </c>
      <c r="Q1926">
        <v>0.22222222222222221</v>
      </c>
      <c r="R1926">
        <v>45630</v>
      </c>
      <c r="S1926" t="str" cm="1">
        <f t="array" ref="S1926">_xlfn.IFS(E1929&lt;30,"18-29",E1929&lt;45,"30-44",TRUE,"45+")</f>
        <v>30-44</v>
      </c>
      <c r="T1926" t="str" cm="1">
        <f t="array" ref="T1926">_xlfn.IFS(F1926&lt;=2,"0-2 Years",F1926&lt;=5,"3-5 Years",F1926&lt;=8,"6-8 Years",TRUE,"9-10 Years")</f>
        <v>6-8 Years</v>
      </c>
      <c r="U1926" t="str" cm="1">
        <f t="array" ref="U1926">_xlfn.IFS(P1926&gt;60,"High Risk",P1926&gt;30,"Medium Risk",TRUE,"Low Risk")</f>
        <v>Medium Risk</v>
      </c>
      <c r="V1926">
        <f t="shared" si="30"/>
        <v>2</v>
      </c>
    </row>
    <row r="1927" spans="1:22" x14ac:dyDescent="0.2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 s="2">
        <v>0</v>
      </c>
      <c r="H1927">
        <v>2</v>
      </c>
      <c r="I1927">
        <v>1</v>
      </c>
      <c r="J1927">
        <v>0</v>
      </c>
      <c r="K1927" s="1">
        <v>173195.33</v>
      </c>
      <c r="L1927">
        <v>0</v>
      </c>
      <c r="M1927">
        <v>24</v>
      </c>
      <c r="N1927">
        <v>2101</v>
      </c>
      <c r="O1927">
        <v>2</v>
      </c>
      <c r="P1927">
        <v>122</v>
      </c>
      <c r="Q1927">
        <v>8.3333333333333329E-2</v>
      </c>
      <c r="R1927">
        <v>50424</v>
      </c>
      <c r="S1927" t="str" cm="1">
        <f t="array" ref="S1927">_xlfn.IFS(E1930&lt;30,"18-29",E1930&lt;45,"30-44",TRUE,"45+")</f>
        <v>45+</v>
      </c>
      <c r="T1927" t="str" cm="1">
        <f t="array" ref="T1927">_xlfn.IFS(F1927&lt;=2,"0-2 Years",F1927&lt;=5,"3-5 Years",F1927&lt;=8,"6-8 Years",TRUE,"9-10 Years")</f>
        <v>3-5 Years</v>
      </c>
      <c r="U1927" t="str" cm="1">
        <f t="array" ref="U1927">_xlfn.IFS(P1927&gt;60,"High Risk",P1927&gt;30,"Medium Risk",TRUE,"Low Risk")</f>
        <v>High Risk</v>
      </c>
      <c r="V1927">
        <f t="shared" si="30"/>
        <v>6</v>
      </c>
    </row>
    <row r="1928" spans="1:22" hidden="1" x14ac:dyDescent="0.2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 s="2">
        <v>0</v>
      </c>
      <c r="H1928">
        <v>2</v>
      </c>
      <c r="I1928">
        <v>0</v>
      </c>
      <c r="J1928">
        <v>1</v>
      </c>
      <c r="K1928" s="1">
        <v>182270.88</v>
      </c>
      <c r="L1928">
        <v>0</v>
      </c>
      <c r="M1928">
        <v>8</v>
      </c>
      <c r="N1928">
        <v>3212</v>
      </c>
      <c r="O1928">
        <v>4</v>
      </c>
      <c r="P1928">
        <v>109</v>
      </c>
      <c r="Q1928">
        <v>0.5</v>
      </c>
      <c r="R1928">
        <v>25696</v>
      </c>
      <c r="S1928" t="str" cm="1">
        <f t="array" ref="S1928">_xlfn.IFS(E1931&lt;30,"18-29",E1931&lt;45,"30-44",TRUE,"45+")</f>
        <v>30-44</v>
      </c>
      <c r="T1928" t="str" cm="1">
        <f t="array" ref="T1928">_xlfn.IFS(F1928&lt;=2,"0-2 Years",F1928&lt;=5,"3-5 Years",F1928&lt;=8,"6-8 Years",TRUE,"9-10 Years")</f>
        <v>0-2 Years</v>
      </c>
      <c r="U1928" t="str" cm="1">
        <f t="array" ref="U1928">_xlfn.IFS(P1928&gt;60,"High Risk",P1928&gt;30,"Medium Risk",TRUE,"Low Risk")</f>
        <v>High Risk</v>
      </c>
      <c r="V1928">
        <f t="shared" si="30"/>
        <v>4</v>
      </c>
    </row>
    <row r="1929" spans="1:22" hidden="1" x14ac:dyDescent="0.2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 s="2">
        <v>152899.24</v>
      </c>
      <c r="H1929">
        <v>2</v>
      </c>
      <c r="I1929">
        <v>1</v>
      </c>
      <c r="J1929">
        <v>0</v>
      </c>
      <c r="K1929" s="1">
        <v>177130.33</v>
      </c>
      <c r="L1929">
        <v>0</v>
      </c>
      <c r="M1929">
        <v>23</v>
      </c>
      <c r="N1929">
        <v>3076</v>
      </c>
      <c r="O1929">
        <v>4</v>
      </c>
      <c r="P1929">
        <v>84</v>
      </c>
      <c r="Q1929">
        <v>0.17391304347826086</v>
      </c>
      <c r="R1929">
        <v>70748</v>
      </c>
      <c r="S1929" t="str" cm="1">
        <f t="array" ref="S1929">_xlfn.IFS(E1932&lt;30,"18-29",E1932&lt;45,"30-44",TRUE,"45+")</f>
        <v>18-29</v>
      </c>
      <c r="T1929" t="str" cm="1">
        <f t="array" ref="T1929">_xlfn.IFS(F1929&lt;=2,"0-2 Years",F1929&lt;=5,"3-5 Years",F1929&lt;=8,"6-8 Years",TRUE,"9-10 Years")</f>
        <v>6-8 Years</v>
      </c>
      <c r="U1929" t="str" cm="1">
        <f t="array" ref="U1929">_xlfn.IFS(P1929&gt;60,"High Risk",P1929&gt;30,"Medium Risk",TRUE,"Low Risk")</f>
        <v>High Risk</v>
      </c>
      <c r="V1929">
        <f t="shared" si="30"/>
        <v>3</v>
      </c>
    </row>
    <row r="1930" spans="1:22" x14ac:dyDescent="0.2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 s="2">
        <v>134388.10999999999</v>
      </c>
      <c r="H1930">
        <v>1</v>
      </c>
      <c r="I1930">
        <v>0</v>
      </c>
      <c r="J1930">
        <v>0</v>
      </c>
      <c r="K1930" s="1">
        <v>49954.79</v>
      </c>
      <c r="L1930">
        <v>1</v>
      </c>
      <c r="M1930">
        <v>14</v>
      </c>
      <c r="N1930">
        <v>1200</v>
      </c>
      <c r="O1930">
        <v>5</v>
      </c>
      <c r="P1930">
        <v>78</v>
      </c>
      <c r="Q1930">
        <v>0.35714285714285715</v>
      </c>
      <c r="R1930">
        <v>16800</v>
      </c>
      <c r="S1930" t="str" cm="1">
        <f t="array" ref="S1930">_xlfn.IFS(E1933&lt;30,"18-29",E1933&lt;45,"30-44",TRUE,"45+")</f>
        <v>18-29</v>
      </c>
      <c r="T1930" t="str" cm="1">
        <f t="array" ref="T1930">_xlfn.IFS(F1930&lt;=2,"0-2 Years",F1930&lt;=5,"3-5 Years",F1930&lt;=8,"6-8 Years",TRUE,"9-10 Years")</f>
        <v>3-5 Years</v>
      </c>
      <c r="U1930" t="str" cm="1">
        <f t="array" ref="U1930">_xlfn.IFS(P1930&gt;60,"High Risk",P1930&gt;30,"Medium Risk",TRUE,"Low Risk")</f>
        <v>High Risk</v>
      </c>
      <c r="V1930">
        <f t="shared" si="30"/>
        <v>6</v>
      </c>
    </row>
    <row r="1931" spans="1:22" hidden="1" x14ac:dyDescent="0.2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 s="2">
        <v>109740.62</v>
      </c>
      <c r="H1931">
        <v>1</v>
      </c>
      <c r="I1931">
        <v>1</v>
      </c>
      <c r="J1931">
        <v>0</v>
      </c>
      <c r="K1931" s="1">
        <v>141896.74</v>
      </c>
      <c r="L1931">
        <v>0</v>
      </c>
      <c r="M1931">
        <v>3</v>
      </c>
      <c r="N1931">
        <v>2295</v>
      </c>
      <c r="O1931">
        <v>3</v>
      </c>
      <c r="P1931">
        <v>59</v>
      </c>
      <c r="Q1931">
        <v>1</v>
      </c>
      <c r="R1931">
        <v>6885</v>
      </c>
      <c r="S1931" t="str" cm="1">
        <f t="array" ref="S1931">_xlfn.IFS(E1934&lt;30,"18-29",E1934&lt;45,"30-44",TRUE,"45+")</f>
        <v>45+</v>
      </c>
      <c r="T1931" t="str" cm="1">
        <f t="array" ref="T1931">_xlfn.IFS(F1931&lt;=2,"0-2 Years",F1931&lt;=5,"3-5 Years",F1931&lt;=8,"6-8 Years",TRUE,"9-10 Years")</f>
        <v>3-5 Years</v>
      </c>
      <c r="U1931" t="str" cm="1">
        <f t="array" ref="U1931">_xlfn.IFS(P1931&gt;60,"High Risk",P1931&gt;30,"Medium Risk",TRUE,"Low Risk")</f>
        <v>Medium Risk</v>
      </c>
      <c r="V1931">
        <f t="shared" si="30"/>
        <v>5</v>
      </c>
    </row>
    <row r="1932" spans="1:22" hidden="1" x14ac:dyDescent="0.2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 s="2">
        <v>92366.720000000001</v>
      </c>
      <c r="H1932">
        <v>2</v>
      </c>
      <c r="I1932">
        <v>1</v>
      </c>
      <c r="J1932">
        <v>0</v>
      </c>
      <c r="K1932" s="1">
        <v>120661.71</v>
      </c>
      <c r="L1932">
        <v>0</v>
      </c>
      <c r="M1932">
        <v>24</v>
      </c>
      <c r="N1932">
        <v>2028</v>
      </c>
      <c r="O1932">
        <v>4</v>
      </c>
      <c r="P1932">
        <v>16</v>
      </c>
      <c r="Q1932">
        <v>0.16666666666666666</v>
      </c>
      <c r="R1932">
        <v>48672</v>
      </c>
      <c r="S1932" t="str" cm="1">
        <f t="array" ref="S1932">_xlfn.IFS(E1935&lt;30,"18-29",E1935&lt;45,"30-44",TRUE,"45+")</f>
        <v>45+</v>
      </c>
      <c r="T1932" t="str" cm="1">
        <f t="array" ref="T1932">_xlfn.IFS(F1932&lt;=2,"0-2 Years",F1932&lt;=5,"3-5 Years",F1932&lt;=8,"6-8 Years",TRUE,"9-10 Years")</f>
        <v>6-8 Years</v>
      </c>
      <c r="U1932" t="str" cm="1">
        <f t="array" ref="U1932">_xlfn.IFS(P1932&gt;60,"High Risk",P1932&gt;30,"Medium Risk",TRUE,"Low Risk")</f>
        <v>Low Risk</v>
      </c>
      <c r="V1932">
        <f t="shared" si="30"/>
        <v>3</v>
      </c>
    </row>
    <row r="1933" spans="1:22" hidden="1" x14ac:dyDescent="0.2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 s="2">
        <v>129109.02</v>
      </c>
      <c r="H1933">
        <v>1</v>
      </c>
      <c r="I1933">
        <v>0</v>
      </c>
      <c r="J1933">
        <v>0</v>
      </c>
      <c r="K1933" s="1">
        <v>149814.68</v>
      </c>
      <c r="L1933">
        <v>1</v>
      </c>
      <c r="M1933">
        <v>23</v>
      </c>
      <c r="N1933">
        <v>1290</v>
      </c>
      <c r="O1933">
        <v>2</v>
      </c>
      <c r="P1933">
        <v>118</v>
      </c>
      <c r="Q1933">
        <v>8.6956521739130432E-2</v>
      </c>
      <c r="R1933">
        <v>29670</v>
      </c>
      <c r="S1933" t="str" cm="1">
        <f t="array" ref="S1933">_xlfn.IFS(E1936&lt;30,"18-29",E1936&lt;45,"30-44",TRUE,"45+")</f>
        <v>30-44</v>
      </c>
      <c r="T1933" t="str" cm="1">
        <f t="array" ref="T1933">_xlfn.IFS(F1933&lt;=2,"0-2 Years",F1933&lt;=5,"3-5 Years",F1933&lt;=8,"6-8 Years",TRUE,"9-10 Years")</f>
        <v>3-5 Years</v>
      </c>
      <c r="U1933" t="str" cm="1">
        <f t="array" ref="U1933">_xlfn.IFS(P1933&gt;60,"High Risk",P1933&gt;30,"Medium Risk",TRUE,"Low Risk")</f>
        <v>High Risk</v>
      </c>
      <c r="V1933">
        <f t="shared" si="30"/>
        <v>5</v>
      </c>
    </row>
    <row r="1934" spans="1:22" hidden="1" x14ac:dyDescent="0.2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 s="2">
        <v>0</v>
      </c>
      <c r="H1934">
        <v>2</v>
      </c>
      <c r="I1934">
        <v>1</v>
      </c>
      <c r="J1934">
        <v>1</v>
      </c>
      <c r="K1934" s="1">
        <v>41782.699999999997</v>
      </c>
      <c r="L1934">
        <v>0</v>
      </c>
      <c r="M1934">
        <v>24</v>
      </c>
      <c r="N1934">
        <v>4317</v>
      </c>
      <c r="O1934">
        <v>1</v>
      </c>
      <c r="P1934">
        <v>127</v>
      </c>
      <c r="Q1934">
        <v>4.1666666666666664E-2</v>
      </c>
      <c r="R1934">
        <v>103608</v>
      </c>
      <c r="S1934" t="str" cm="1">
        <f t="array" ref="S1934">_xlfn.IFS(E1937&lt;30,"18-29",E1937&lt;45,"30-44",TRUE,"45+")</f>
        <v>30-44</v>
      </c>
      <c r="T1934" t="str" cm="1">
        <f t="array" ref="T1934">_xlfn.IFS(F1934&lt;=2,"0-2 Years",F1934&lt;=5,"3-5 Years",F1934&lt;=8,"6-8 Years",TRUE,"9-10 Years")</f>
        <v>3-5 Years</v>
      </c>
      <c r="U1934" t="str" cm="1">
        <f t="array" ref="U1934">_xlfn.IFS(P1934&gt;60,"High Risk",P1934&gt;30,"Medium Risk",TRUE,"Low Risk")</f>
        <v>High Risk</v>
      </c>
      <c r="V1934">
        <f t="shared" si="30"/>
        <v>4</v>
      </c>
    </row>
    <row r="1935" spans="1:22" hidden="1" x14ac:dyDescent="0.2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 s="2">
        <v>105102.5</v>
      </c>
      <c r="H1935">
        <v>1</v>
      </c>
      <c r="I1935">
        <v>1</v>
      </c>
      <c r="J1935">
        <v>1</v>
      </c>
      <c r="K1935" s="1">
        <v>46172.47</v>
      </c>
      <c r="L1935">
        <v>0</v>
      </c>
      <c r="M1935">
        <v>2</v>
      </c>
      <c r="N1935">
        <v>3946</v>
      </c>
      <c r="O1935">
        <v>5</v>
      </c>
      <c r="P1935">
        <v>23</v>
      </c>
      <c r="Q1935">
        <v>1</v>
      </c>
      <c r="R1935">
        <v>7892</v>
      </c>
      <c r="S1935" t="str" cm="1">
        <f t="array" ref="S1935">_xlfn.IFS(E1938&lt;30,"18-29",E1938&lt;45,"30-44",TRUE,"45+")</f>
        <v>30-44</v>
      </c>
      <c r="T1935" t="str" cm="1">
        <f t="array" ref="T1935">_xlfn.IFS(F1935&lt;=2,"0-2 Years",F1935&lt;=5,"3-5 Years",F1935&lt;=8,"6-8 Years",TRUE,"9-10 Years")</f>
        <v>6-8 Years</v>
      </c>
      <c r="U1935" t="str" cm="1">
        <f t="array" ref="U1935">_xlfn.IFS(P1935&gt;60,"High Risk",P1935&gt;30,"Medium Risk",TRUE,"Low Risk")</f>
        <v>Low Risk</v>
      </c>
      <c r="V1935">
        <f t="shared" si="30"/>
        <v>3</v>
      </c>
    </row>
    <row r="1936" spans="1:22" hidden="1" x14ac:dyDescent="0.2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 s="2">
        <v>111375.32</v>
      </c>
      <c r="H1936">
        <v>2</v>
      </c>
      <c r="I1936">
        <v>1</v>
      </c>
      <c r="J1936">
        <v>0</v>
      </c>
      <c r="K1936" s="1">
        <v>2704.09</v>
      </c>
      <c r="L1936">
        <v>0</v>
      </c>
      <c r="M1936">
        <v>3</v>
      </c>
      <c r="N1936">
        <v>3626</v>
      </c>
      <c r="O1936">
        <v>6</v>
      </c>
      <c r="P1936">
        <v>144</v>
      </c>
      <c r="Q1936">
        <v>1</v>
      </c>
      <c r="R1936">
        <v>10878</v>
      </c>
      <c r="S1936" t="str" cm="1">
        <f t="array" ref="S1936">_xlfn.IFS(E1939&lt;30,"18-29",E1939&lt;45,"30-44",TRUE,"45+")</f>
        <v>30-44</v>
      </c>
      <c r="T1936" t="str" cm="1">
        <f t="array" ref="T1936">_xlfn.IFS(F1936&lt;=2,"0-2 Years",F1936&lt;=5,"3-5 Years",F1936&lt;=8,"6-8 Years",TRUE,"9-10 Years")</f>
        <v>3-5 Years</v>
      </c>
      <c r="U1936" t="str" cm="1">
        <f t="array" ref="U1936">_xlfn.IFS(P1936&gt;60,"High Risk",P1936&gt;30,"Medium Risk",TRUE,"Low Risk")</f>
        <v>High Risk</v>
      </c>
      <c r="V1936">
        <f t="shared" si="30"/>
        <v>3</v>
      </c>
    </row>
    <row r="1937" spans="1:22" x14ac:dyDescent="0.2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 s="2">
        <v>0</v>
      </c>
      <c r="H1937">
        <v>2</v>
      </c>
      <c r="I1937">
        <v>1</v>
      </c>
      <c r="J1937">
        <v>0</v>
      </c>
      <c r="K1937" s="1">
        <v>6726.53</v>
      </c>
      <c r="L1937">
        <v>0</v>
      </c>
      <c r="M1937">
        <v>2</v>
      </c>
      <c r="N1937">
        <v>1875</v>
      </c>
      <c r="O1937">
        <v>8</v>
      </c>
      <c r="P1937">
        <v>24</v>
      </c>
      <c r="Q1937">
        <v>1</v>
      </c>
      <c r="R1937">
        <v>3750</v>
      </c>
      <c r="S1937" t="str" cm="1">
        <f t="array" ref="S1937">_xlfn.IFS(E1940&lt;30,"18-29",E1940&lt;45,"30-44",TRUE,"45+")</f>
        <v>30-44</v>
      </c>
      <c r="T1937" t="str" cm="1">
        <f t="array" ref="T1937">_xlfn.IFS(F1937&lt;=2,"0-2 Years",F1937&lt;=5,"3-5 Years",F1937&lt;=8,"6-8 Years",TRUE,"9-10 Years")</f>
        <v>3-5 Years</v>
      </c>
      <c r="U1937" t="str" cm="1">
        <f t="array" ref="U1937">_xlfn.IFS(P1937&gt;60,"High Risk",P1937&gt;30,"Medium Risk",TRUE,"Low Risk")</f>
        <v>Low Risk</v>
      </c>
      <c r="V1937">
        <f t="shared" si="30"/>
        <v>6</v>
      </c>
    </row>
    <row r="1938" spans="1:22" hidden="1" x14ac:dyDescent="0.2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 s="2">
        <v>150412.14000000001</v>
      </c>
      <c r="H1938">
        <v>2</v>
      </c>
      <c r="I1938">
        <v>1</v>
      </c>
      <c r="J1938">
        <v>0</v>
      </c>
      <c r="K1938" s="1">
        <v>170764.08</v>
      </c>
      <c r="L1938">
        <v>0</v>
      </c>
      <c r="M1938">
        <v>23</v>
      </c>
      <c r="N1938">
        <v>2620</v>
      </c>
      <c r="O1938">
        <v>6</v>
      </c>
      <c r="P1938">
        <v>170</v>
      </c>
      <c r="Q1938">
        <v>0.2608695652173913</v>
      </c>
      <c r="R1938">
        <v>60260</v>
      </c>
      <c r="S1938" t="str" cm="1">
        <f t="array" ref="S1938">_xlfn.IFS(E1941&lt;30,"18-29",E1941&lt;45,"30-44",TRUE,"45+")</f>
        <v>30-44</v>
      </c>
      <c r="T1938" t="str" cm="1">
        <f t="array" ref="T1938">_xlfn.IFS(F1938&lt;=2,"0-2 Years",F1938&lt;=5,"3-5 Years",F1938&lt;=8,"6-8 Years",TRUE,"9-10 Years")</f>
        <v>9-10 Years</v>
      </c>
      <c r="U1938" t="str" cm="1">
        <f t="array" ref="U1938">_xlfn.IFS(P1938&gt;60,"High Risk",P1938&gt;30,"Medium Risk",TRUE,"Low Risk")</f>
        <v>High Risk</v>
      </c>
      <c r="V1938">
        <f t="shared" si="30"/>
        <v>3</v>
      </c>
    </row>
    <row r="1939" spans="1:22" hidden="1" x14ac:dyDescent="0.2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 s="2">
        <v>156660.72</v>
      </c>
      <c r="H1939">
        <v>2</v>
      </c>
      <c r="I1939">
        <v>1</v>
      </c>
      <c r="J1939">
        <v>0</v>
      </c>
      <c r="K1939" s="1">
        <v>45742.42</v>
      </c>
      <c r="L1939">
        <v>0</v>
      </c>
      <c r="M1939">
        <v>27</v>
      </c>
      <c r="N1939">
        <v>3922</v>
      </c>
      <c r="O1939">
        <v>1</v>
      </c>
      <c r="P1939">
        <v>176</v>
      </c>
      <c r="Q1939">
        <v>3.7037037037037035E-2</v>
      </c>
      <c r="R1939">
        <v>105894</v>
      </c>
      <c r="S1939" t="str" cm="1">
        <f t="array" ref="S1939">_xlfn.IFS(E1942&lt;30,"18-29",E1942&lt;45,"30-44",TRUE,"45+")</f>
        <v>30-44</v>
      </c>
      <c r="T1939" t="str" cm="1">
        <f t="array" ref="T1939">_xlfn.IFS(F1939&lt;=2,"0-2 Years",F1939&lt;=5,"3-5 Years",F1939&lt;=8,"6-8 Years",TRUE,"9-10 Years")</f>
        <v>3-5 Years</v>
      </c>
      <c r="U1939" t="str" cm="1">
        <f t="array" ref="U1939">_xlfn.IFS(P1939&gt;60,"High Risk",P1939&gt;30,"Medium Risk",TRUE,"Low Risk")</f>
        <v>High Risk</v>
      </c>
      <c r="V1939">
        <f t="shared" si="30"/>
        <v>3</v>
      </c>
    </row>
    <row r="1940" spans="1:22" hidden="1" x14ac:dyDescent="0.2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 s="2">
        <v>90957.81</v>
      </c>
      <c r="H1940">
        <v>1</v>
      </c>
      <c r="I1940">
        <v>0</v>
      </c>
      <c r="J1940">
        <v>1</v>
      </c>
      <c r="K1940" s="1">
        <v>162304.59</v>
      </c>
      <c r="L1940">
        <v>0</v>
      </c>
      <c r="M1940">
        <v>19</v>
      </c>
      <c r="N1940">
        <v>2015</v>
      </c>
      <c r="O1940">
        <v>7</v>
      </c>
      <c r="P1940">
        <v>108</v>
      </c>
      <c r="Q1940">
        <v>0.36842105263157893</v>
      </c>
      <c r="R1940">
        <v>38285</v>
      </c>
      <c r="S1940" t="str" cm="1">
        <f t="array" ref="S1940">_xlfn.IFS(E1943&lt;30,"18-29",E1943&lt;45,"30-44",TRUE,"45+")</f>
        <v>30-44</v>
      </c>
      <c r="T1940" t="str" cm="1">
        <f t="array" ref="T1940">_xlfn.IFS(F1940&lt;=2,"0-2 Years",F1940&lt;=5,"3-5 Years",F1940&lt;=8,"6-8 Years",TRUE,"9-10 Years")</f>
        <v>3-5 Years</v>
      </c>
      <c r="U1940" t="str" cm="1">
        <f t="array" ref="U1940">_xlfn.IFS(P1940&gt;60,"High Risk",P1940&gt;30,"Medium Risk",TRUE,"Low Risk")</f>
        <v>High Risk</v>
      </c>
      <c r="V1940">
        <f t="shared" si="30"/>
        <v>2</v>
      </c>
    </row>
    <row r="1941" spans="1:22" hidden="1" x14ac:dyDescent="0.2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 s="2">
        <v>104960.46</v>
      </c>
      <c r="H1941">
        <v>1</v>
      </c>
      <c r="I1941">
        <v>0</v>
      </c>
      <c r="J1941">
        <v>1</v>
      </c>
      <c r="K1941" s="1">
        <v>80883.820000000007</v>
      </c>
      <c r="L1941">
        <v>0</v>
      </c>
      <c r="M1941">
        <v>18</v>
      </c>
      <c r="N1941">
        <v>4087</v>
      </c>
      <c r="O1941">
        <v>1</v>
      </c>
      <c r="P1941">
        <v>14</v>
      </c>
      <c r="Q1941">
        <v>5.5555555555555552E-2</v>
      </c>
      <c r="R1941">
        <v>73566</v>
      </c>
      <c r="S1941" t="str" cm="1">
        <f t="array" ref="S1941">_xlfn.IFS(E1944&lt;30,"18-29",E1944&lt;45,"30-44",TRUE,"45+")</f>
        <v>45+</v>
      </c>
      <c r="T1941" t="str" cm="1">
        <f t="array" ref="T1941">_xlfn.IFS(F1941&lt;=2,"0-2 Years",F1941&lt;=5,"3-5 Years",F1941&lt;=8,"6-8 Years",TRUE,"9-10 Years")</f>
        <v>6-8 Years</v>
      </c>
      <c r="U1941" t="str" cm="1">
        <f t="array" ref="U1941">_xlfn.IFS(P1941&gt;60,"High Risk",P1941&gt;30,"Medium Risk",TRUE,"Low Risk")</f>
        <v>Low Risk</v>
      </c>
      <c r="V1941">
        <f t="shared" si="30"/>
        <v>2</v>
      </c>
    </row>
    <row r="1942" spans="1:22" hidden="1" x14ac:dyDescent="0.2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 s="2">
        <v>117052.82</v>
      </c>
      <c r="H1942">
        <v>1</v>
      </c>
      <c r="I1942">
        <v>1</v>
      </c>
      <c r="J1942">
        <v>0</v>
      </c>
      <c r="K1942" s="1">
        <v>118508.09</v>
      </c>
      <c r="L1942">
        <v>1</v>
      </c>
      <c r="M1942">
        <v>17</v>
      </c>
      <c r="N1942">
        <v>302</v>
      </c>
      <c r="O1942">
        <v>2</v>
      </c>
      <c r="P1942">
        <v>28</v>
      </c>
      <c r="Q1942">
        <v>0.11764705882352941</v>
      </c>
      <c r="R1942">
        <v>5134</v>
      </c>
      <c r="S1942" t="str" cm="1">
        <f t="array" ref="S1942">_xlfn.IFS(E1945&lt;30,"18-29",E1945&lt;45,"30-44",TRUE,"45+")</f>
        <v>30-44</v>
      </c>
      <c r="T1942" t="str" cm="1">
        <f t="array" ref="T1942">_xlfn.IFS(F1942&lt;=2,"0-2 Years",F1942&lt;=5,"3-5 Years",F1942&lt;=8,"6-8 Years",TRUE,"9-10 Years")</f>
        <v>6-8 Years</v>
      </c>
      <c r="U1942" t="str" cm="1">
        <f t="array" ref="U1942">_xlfn.IFS(P1942&gt;60,"High Risk",P1942&gt;30,"Medium Risk",TRUE,"Low Risk")</f>
        <v>Low Risk</v>
      </c>
      <c r="V1942">
        <f t="shared" si="30"/>
        <v>5</v>
      </c>
    </row>
    <row r="1943" spans="1:22" hidden="1" x14ac:dyDescent="0.2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 s="2">
        <v>88915.85</v>
      </c>
      <c r="H1943">
        <v>1</v>
      </c>
      <c r="I1943">
        <v>1</v>
      </c>
      <c r="J1943">
        <v>0</v>
      </c>
      <c r="K1943" s="1">
        <v>69697.740000000005</v>
      </c>
      <c r="L1943">
        <v>0</v>
      </c>
      <c r="M1943">
        <v>25</v>
      </c>
      <c r="N1943">
        <v>639</v>
      </c>
      <c r="O1943">
        <v>4</v>
      </c>
      <c r="P1943">
        <v>112</v>
      </c>
      <c r="Q1943">
        <v>0.16</v>
      </c>
      <c r="R1943">
        <v>15975</v>
      </c>
      <c r="S1943" t="str" cm="1">
        <f t="array" ref="S1943">_xlfn.IFS(E1946&lt;30,"18-29",E1946&lt;45,"30-44",TRUE,"45+")</f>
        <v>30-44</v>
      </c>
      <c r="T1943" t="str" cm="1">
        <f t="array" ref="T1943">_xlfn.IFS(F1943&lt;=2,"0-2 Years",F1943&lt;=5,"3-5 Years",F1943&lt;=8,"6-8 Years",TRUE,"9-10 Years")</f>
        <v>3-5 Years</v>
      </c>
      <c r="U1943" t="str" cm="1">
        <f t="array" ref="U1943">_xlfn.IFS(P1943&gt;60,"High Risk",P1943&gt;30,"Medium Risk",TRUE,"Low Risk")</f>
        <v>High Risk</v>
      </c>
      <c r="V1943">
        <f t="shared" si="30"/>
        <v>5</v>
      </c>
    </row>
    <row r="1944" spans="1:22" hidden="1" x14ac:dyDescent="0.2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 s="2">
        <v>148071.39000000001</v>
      </c>
      <c r="H1944">
        <v>1</v>
      </c>
      <c r="I1944">
        <v>1</v>
      </c>
      <c r="J1944">
        <v>0</v>
      </c>
      <c r="K1944" s="1">
        <v>183575.01</v>
      </c>
      <c r="L1944">
        <v>0</v>
      </c>
      <c r="M1944">
        <v>1</v>
      </c>
      <c r="N1944">
        <v>983</v>
      </c>
      <c r="O1944">
        <v>10</v>
      </c>
      <c r="P1944">
        <v>38</v>
      </c>
      <c r="Q1944">
        <v>1</v>
      </c>
      <c r="R1944">
        <v>983</v>
      </c>
      <c r="S1944" t="str" cm="1">
        <f t="array" ref="S1944">_xlfn.IFS(E1947&lt;30,"18-29",E1947&lt;45,"30-44",TRUE,"45+")</f>
        <v>18-29</v>
      </c>
      <c r="T1944" t="str" cm="1">
        <f t="array" ref="T1944">_xlfn.IFS(F1944&lt;=2,"0-2 Years",F1944&lt;=5,"3-5 Years",F1944&lt;=8,"6-8 Years",TRUE,"9-10 Years")</f>
        <v>6-8 Years</v>
      </c>
      <c r="U1944" t="str" cm="1">
        <f t="array" ref="U1944">_xlfn.IFS(P1944&gt;60,"High Risk",P1944&gt;30,"Medium Risk",TRUE,"Low Risk")</f>
        <v>Medium Risk</v>
      </c>
      <c r="V1944">
        <f t="shared" si="30"/>
        <v>5</v>
      </c>
    </row>
    <row r="1945" spans="1:22" hidden="1" x14ac:dyDescent="0.2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 s="2">
        <v>152182.82999999999</v>
      </c>
      <c r="H1945">
        <v>1</v>
      </c>
      <c r="I1945">
        <v>0</v>
      </c>
      <c r="J1945">
        <v>0</v>
      </c>
      <c r="K1945" s="1">
        <v>161203.6</v>
      </c>
      <c r="L1945">
        <v>0</v>
      </c>
      <c r="M1945">
        <v>12</v>
      </c>
      <c r="N1945">
        <v>2196</v>
      </c>
      <c r="O1945">
        <v>1</v>
      </c>
      <c r="P1945">
        <v>165</v>
      </c>
      <c r="Q1945">
        <v>8.3333333333333329E-2</v>
      </c>
      <c r="R1945">
        <v>26352</v>
      </c>
      <c r="S1945" t="str" cm="1">
        <f t="array" ref="S1945">_xlfn.IFS(E1948&lt;30,"18-29",E1948&lt;45,"30-44",TRUE,"45+")</f>
        <v>30-44</v>
      </c>
      <c r="T1945" t="str" cm="1">
        <f t="array" ref="T1945">_xlfn.IFS(F1945&lt;=2,"0-2 Years",F1945&lt;=5,"3-5 Years",F1945&lt;=8,"6-8 Years",TRUE,"9-10 Years")</f>
        <v>6-8 Years</v>
      </c>
      <c r="U1945" t="str" cm="1">
        <f t="array" ref="U1945">_xlfn.IFS(P1945&gt;60,"High Risk",P1945&gt;30,"Medium Risk",TRUE,"Low Risk")</f>
        <v>High Risk</v>
      </c>
      <c r="V1945">
        <f t="shared" si="30"/>
        <v>5</v>
      </c>
    </row>
    <row r="1946" spans="1:22" x14ac:dyDescent="0.2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 s="2">
        <v>0</v>
      </c>
      <c r="H1946">
        <v>2</v>
      </c>
      <c r="I1946">
        <v>1</v>
      </c>
      <c r="J1946">
        <v>0</v>
      </c>
      <c r="K1946" s="1">
        <v>143752.76999999999</v>
      </c>
      <c r="L1946">
        <v>0</v>
      </c>
      <c r="M1946">
        <v>9</v>
      </c>
      <c r="N1946">
        <v>2345</v>
      </c>
      <c r="O1946">
        <v>2</v>
      </c>
      <c r="P1946">
        <v>66</v>
      </c>
      <c r="Q1946">
        <v>0.22222222222222221</v>
      </c>
      <c r="R1946">
        <v>21105</v>
      </c>
      <c r="S1946" t="str" cm="1">
        <f t="array" ref="S1946">_xlfn.IFS(E1949&lt;30,"18-29",E1949&lt;45,"30-44",TRUE,"45+")</f>
        <v>45+</v>
      </c>
      <c r="T1946" t="str" cm="1">
        <f t="array" ref="T1946">_xlfn.IFS(F1946&lt;=2,"0-2 Years",F1946&lt;=5,"3-5 Years",F1946&lt;=8,"6-8 Years",TRUE,"9-10 Years")</f>
        <v>9-10 Years</v>
      </c>
      <c r="U1946" t="str" cm="1">
        <f t="array" ref="U1946">_xlfn.IFS(P1946&gt;60,"High Risk",P1946&gt;30,"Medium Risk",TRUE,"Low Risk")</f>
        <v>High Risk</v>
      </c>
      <c r="V1946">
        <f t="shared" si="30"/>
        <v>6</v>
      </c>
    </row>
    <row r="1947" spans="1:22" hidden="1" x14ac:dyDescent="0.2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 s="2">
        <v>130056.23</v>
      </c>
      <c r="H1947">
        <v>1</v>
      </c>
      <c r="I1947">
        <v>0</v>
      </c>
      <c r="J1947">
        <v>0</v>
      </c>
      <c r="K1947" s="1">
        <v>121894.31</v>
      </c>
      <c r="L1947">
        <v>1</v>
      </c>
      <c r="M1947">
        <v>26</v>
      </c>
      <c r="N1947">
        <v>1672</v>
      </c>
      <c r="O1947">
        <v>9</v>
      </c>
      <c r="P1947">
        <v>24</v>
      </c>
      <c r="Q1947">
        <v>0.34615384615384615</v>
      </c>
      <c r="R1947">
        <v>43472</v>
      </c>
      <c r="S1947" t="str" cm="1">
        <f t="array" ref="S1947">_xlfn.IFS(E1950&lt;30,"18-29",E1950&lt;45,"30-44",TRUE,"45+")</f>
        <v>30-44</v>
      </c>
      <c r="T1947" t="str" cm="1">
        <f t="array" ref="T1947">_xlfn.IFS(F1947&lt;=2,"0-2 Years",F1947&lt;=5,"3-5 Years",F1947&lt;=8,"6-8 Years",TRUE,"9-10 Years")</f>
        <v>3-5 Years</v>
      </c>
      <c r="U1947" t="str" cm="1">
        <f t="array" ref="U1947">_xlfn.IFS(P1947&gt;60,"High Risk",P1947&gt;30,"Medium Risk",TRUE,"Low Risk")</f>
        <v>Low Risk</v>
      </c>
      <c r="V1947">
        <f t="shared" si="30"/>
        <v>5</v>
      </c>
    </row>
    <row r="1948" spans="1:22" hidden="1" x14ac:dyDescent="0.2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 s="2">
        <v>95039.73</v>
      </c>
      <c r="H1948">
        <v>2</v>
      </c>
      <c r="I1948">
        <v>1</v>
      </c>
      <c r="J1948">
        <v>1</v>
      </c>
      <c r="K1948" s="1">
        <v>147055.87</v>
      </c>
      <c r="L1948">
        <v>0</v>
      </c>
      <c r="M1948">
        <v>30</v>
      </c>
      <c r="N1948">
        <v>4467</v>
      </c>
      <c r="O1948">
        <v>4</v>
      </c>
      <c r="P1948">
        <v>58</v>
      </c>
      <c r="Q1948">
        <v>0.13333333333333333</v>
      </c>
      <c r="R1948">
        <v>134010</v>
      </c>
      <c r="S1948" t="str" cm="1">
        <f t="array" ref="S1948">_xlfn.IFS(E1951&lt;30,"18-29",E1951&lt;45,"30-44",TRUE,"45+")</f>
        <v>30-44</v>
      </c>
      <c r="T1948" t="str" cm="1">
        <f t="array" ref="T1948">_xlfn.IFS(F1948&lt;=2,"0-2 Years",F1948&lt;=5,"3-5 Years",F1948&lt;=8,"6-8 Years",TRUE,"9-10 Years")</f>
        <v>3-5 Years</v>
      </c>
      <c r="U1948" t="str" cm="1">
        <f t="array" ref="U1948">_xlfn.IFS(P1948&gt;60,"High Risk",P1948&gt;30,"Medium Risk",TRUE,"Low Risk")</f>
        <v>Medium Risk</v>
      </c>
      <c r="V1948">
        <f t="shared" si="30"/>
        <v>0</v>
      </c>
    </row>
    <row r="1949" spans="1:22" hidden="1" x14ac:dyDescent="0.2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 s="2">
        <v>0</v>
      </c>
      <c r="H1949">
        <v>2</v>
      </c>
      <c r="I1949">
        <v>1</v>
      </c>
      <c r="J1949">
        <v>1</v>
      </c>
      <c r="K1949" s="1">
        <v>172033.57</v>
      </c>
      <c r="L1949">
        <v>0</v>
      </c>
      <c r="M1949">
        <v>18</v>
      </c>
      <c r="N1949">
        <v>2008</v>
      </c>
      <c r="O1949">
        <v>2</v>
      </c>
      <c r="P1949">
        <v>92</v>
      </c>
      <c r="Q1949">
        <v>0.1111111111111111</v>
      </c>
      <c r="R1949">
        <v>36144</v>
      </c>
      <c r="S1949" t="str" cm="1">
        <f t="array" ref="S1949">_xlfn.IFS(E1952&lt;30,"18-29",E1952&lt;45,"30-44",TRUE,"45+")</f>
        <v>30-44</v>
      </c>
      <c r="T1949" t="str" cm="1">
        <f t="array" ref="T1949">_xlfn.IFS(F1949&lt;=2,"0-2 Years",F1949&lt;=5,"3-5 Years",F1949&lt;=8,"6-8 Years",TRUE,"9-10 Years")</f>
        <v>0-2 Years</v>
      </c>
      <c r="U1949" t="str" cm="1">
        <f t="array" ref="U1949">_xlfn.IFS(P1949&gt;60,"High Risk",P1949&gt;30,"Medium Risk",TRUE,"Low Risk")</f>
        <v>High Risk</v>
      </c>
      <c r="V1949">
        <f t="shared" si="30"/>
        <v>5</v>
      </c>
    </row>
    <row r="1950" spans="1:22" x14ac:dyDescent="0.2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 s="2">
        <v>0</v>
      </c>
      <c r="H1950">
        <v>2</v>
      </c>
      <c r="I1950">
        <v>0</v>
      </c>
      <c r="J1950">
        <v>0</v>
      </c>
      <c r="K1950" s="1">
        <v>143774.06</v>
      </c>
      <c r="L1950">
        <v>0</v>
      </c>
      <c r="M1950">
        <v>8</v>
      </c>
      <c r="N1950">
        <v>4286</v>
      </c>
      <c r="O1950">
        <v>7</v>
      </c>
      <c r="P1950">
        <v>143</v>
      </c>
      <c r="Q1950">
        <v>0.875</v>
      </c>
      <c r="R1950">
        <v>34288</v>
      </c>
      <c r="S1950" t="str" cm="1">
        <f t="array" ref="S1950">_xlfn.IFS(E1953&lt;30,"18-29",E1953&lt;45,"30-44",TRUE,"45+")</f>
        <v>45+</v>
      </c>
      <c r="T1950" t="str" cm="1">
        <f t="array" ref="T1950">_xlfn.IFS(F1950&lt;=2,"0-2 Years",F1950&lt;=5,"3-5 Years",F1950&lt;=8,"6-8 Years",TRUE,"9-10 Years")</f>
        <v>9-10 Years</v>
      </c>
      <c r="U1950" t="str" cm="1">
        <f t="array" ref="U1950">_xlfn.IFS(P1950&gt;60,"High Risk",P1950&gt;30,"Medium Risk",TRUE,"Low Risk")</f>
        <v>High Risk</v>
      </c>
      <c r="V1950">
        <f t="shared" si="30"/>
        <v>6</v>
      </c>
    </row>
    <row r="1951" spans="1:22" hidden="1" x14ac:dyDescent="0.2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 s="2">
        <v>112773.73</v>
      </c>
      <c r="H1951">
        <v>2</v>
      </c>
      <c r="I1951">
        <v>1</v>
      </c>
      <c r="J1951">
        <v>1</v>
      </c>
      <c r="K1951" s="1">
        <v>139366.57999999999</v>
      </c>
      <c r="L1951">
        <v>0</v>
      </c>
      <c r="M1951">
        <v>6</v>
      </c>
      <c r="N1951">
        <v>2324</v>
      </c>
      <c r="O1951">
        <v>10</v>
      </c>
      <c r="P1951">
        <v>43</v>
      </c>
      <c r="Q1951">
        <v>1</v>
      </c>
      <c r="R1951">
        <v>13944</v>
      </c>
      <c r="S1951" t="str" cm="1">
        <f t="array" ref="S1951">_xlfn.IFS(E1954&lt;30,"18-29",E1954&lt;45,"30-44",TRUE,"45+")</f>
        <v>18-29</v>
      </c>
      <c r="T1951" t="str" cm="1">
        <f t="array" ref="T1951">_xlfn.IFS(F1951&lt;=2,"0-2 Years",F1951&lt;=5,"3-5 Years",F1951&lt;=8,"6-8 Years",TRUE,"9-10 Years")</f>
        <v>0-2 Years</v>
      </c>
      <c r="U1951" t="str" cm="1">
        <f t="array" ref="U1951">_xlfn.IFS(P1951&gt;60,"High Risk",P1951&gt;30,"Medium Risk",TRUE,"Low Risk")</f>
        <v>Medium Risk</v>
      </c>
      <c r="V1951">
        <f t="shared" si="30"/>
        <v>1</v>
      </c>
    </row>
    <row r="1952" spans="1:22" hidden="1" x14ac:dyDescent="0.2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 s="2">
        <v>123806.28</v>
      </c>
      <c r="H1952">
        <v>1</v>
      </c>
      <c r="I1952">
        <v>1</v>
      </c>
      <c r="J1952">
        <v>0</v>
      </c>
      <c r="K1952" s="1">
        <v>81776.84</v>
      </c>
      <c r="L1952">
        <v>1</v>
      </c>
      <c r="M1952">
        <v>8</v>
      </c>
      <c r="N1952">
        <v>3048</v>
      </c>
      <c r="O1952">
        <v>7</v>
      </c>
      <c r="P1952">
        <v>88</v>
      </c>
      <c r="Q1952">
        <v>0.875</v>
      </c>
      <c r="R1952">
        <v>24384</v>
      </c>
      <c r="S1952" t="str" cm="1">
        <f t="array" ref="S1952">_xlfn.IFS(E1955&lt;30,"18-29",E1955&lt;45,"30-44",TRUE,"45+")</f>
        <v>18-29</v>
      </c>
      <c r="T1952" t="str" cm="1">
        <f t="array" ref="T1952">_xlfn.IFS(F1952&lt;=2,"0-2 Years",F1952&lt;=5,"3-5 Years",F1952&lt;=8,"6-8 Years",TRUE,"9-10 Years")</f>
        <v>9-10 Years</v>
      </c>
      <c r="U1952" t="str" cm="1">
        <f t="array" ref="U1952">_xlfn.IFS(P1952&gt;60,"High Risk",P1952&gt;30,"Medium Risk",TRUE,"Low Risk")</f>
        <v>High Risk</v>
      </c>
      <c r="V1952">
        <f t="shared" si="30"/>
        <v>5</v>
      </c>
    </row>
    <row r="1953" spans="1:22" x14ac:dyDescent="0.2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 s="2">
        <v>144453.75</v>
      </c>
      <c r="H1953">
        <v>1</v>
      </c>
      <c r="I1953">
        <v>1</v>
      </c>
      <c r="J1953">
        <v>0</v>
      </c>
      <c r="K1953" s="1">
        <v>190998.96</v>
      </c>
      <c r="L1953">
        <v>1</v>
      </c>
      <c r="M1953">
        <v>21</v>
      </c>
      <c r="N1953">
        <v>1922</v>
      </c>
      <c r="O1953">
        <v>8</v>
      </c>
      <c r="P1953">
        <v>81</v>
      </c>
      <c r="Q1953">
        <v>0.38095238095238093</v>
      </c>
      <c r="R1953">
        <v>40362</v>
      </c>
      <c r="S1953" t="str" cm="1">
        <f t="array" ref="S1953">_xlfn.IFS(E1956&lt;30,"18-29",E1956&lt;45,"30-44",TRUE,"45+")</f>
        <v>45+</v>
      </c>
      <c r="T1953" t="str" cm="1">
        <f t="array" ref="T1953">_xlfn.IFS(F1953&lt;=2,"0-2 Years",F1953&lt;=5,"3-5 Years",F1953&lt;=8,"6-8 Years",TRUE,"9-10 Years")</f>
        <v>6-8 Years</v>
      </c>
      <c r="U1953" t="str" cm="1">
        <f t="array" ref="U1953">_xlfn.IFS(P1953&gt;60,"High Risk",P1953&gt;30,"Medium Risk",TRUE,"Low Risk")</f>
        <v>High Risk</v>
      </c>
      <c r="V1953">
        <f t="shared" si="30"/>
        <v>6</v>
      </c>
    </row>
    <row r="1954" spans="1:22" hidden="1" x14ac:dyDescent="0.2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 s="2">
        <v>94667.29</v>
      </c>
      <c r="H1954">
        <v>2</v>
      </c>
      <c r="I1954">
        <v>0</v>
      </c>
      <c r="J1954">
        <v>1</v>
      </c>
      <c r="K1954" s="1">
        <v>4470.5200000000004</v>
      </c>
      <c r="L1954">
        <v>0</v>
      </c>
      <c r="M1954">
        <v>11</v>
      </c>
      <c r="N1954">
        <v>2003</v>
      </c>
      <c r="O1954">
        <v>6</v>
      </c>
      <c r="P1954">
        <v>107</v>
      </c>
      <c r="Q1954">
        <v>0.54545454545454541</v>
      </c>
      <c r="R1954">
        <v>22033</v>
      </c>
      <c r="S1954" t="str" cm="1">
        <f t="array" ref="S1954">_xlfn.IFS(E1957&lt;30,"18-29",E1957&lt;45,"30-44",TRUE,"45+")</f>
        <v>45+</v>
      </c>
      <c r="T1954" t="str" cm="1">
        <f t="array" ref="T1954">_xlfn.IFS(F1954&lt;=2,"0-2 Years",F1954&lt;=5,"3-5 Years",F1954&lt;=8,"6-8 Years",TRUE,"9-10 Years")</f>
        <v>9-10 Years</v>
      </c>
      <c r="U1954" t="str" cm="1">
        <f t="array" ref="U1954">_xlfn.IFS(P1954&gt;60,"High Risk",P1954&gt;30,"Medium Risk",TRUE,"Low Risk")</f>
        <v>High Risk</v>
      </c>
      <c r="V1954">
        <f t="shared" si="30"/>
        <v>0</v>
      </c>
    </row>
    <row r="1955" spans="1:22" hidden="1" x14ac:dyDescent="0.2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 s="2">
        <v>0</v>
      </c>
      <c r="H1955">
        <v>2</v>
      </c>
      <c r="I1955">
        <v>0</v>
      </c>
      <c r="J1955">
        <v>1</v>
      </c>
      <c r="K1955" s="1">
        <v>135851.29999999999</v>
      </c>
      <c r="L1955">
        <v>0</v>
      </c>
      <c r="M1955">
        <v>20</v>
      </c>
      <c r="N1955">
        <v>4353</v>
      </c>
      <c r="O1955">
        <v>3</v>
      </c>
      <c r="P1955">
        <v>109</v>
      </c>
      <c r="Q1955">
        <v>0.15</v>
      </c>
      <c r="R1955">
        <v>87060</v>
      </c>
      <c r="S1955" t="str" cm="1">
        <f t="array" ref="S1955">_xlfn.IFS(E1958&lt;30,"18-29",E1958&lt;45,"30-44",TRUE,"45+")</f>
        <v>45+</v>
      </c>
      <c r="T1955" t="str" cm="1">
        <f t="array" ref="T1955">_xlfn.IFS(F1955&lt;=2,"0-2 Years",F1955&lt;=5,"3-5 Years",F1955&lt;=8,"6-8 Years",TRUE,"9-10 Years")</f>
        <v>9-10 Years</v>
      </c>
      <c r="U1955" t="str" cm="1">
        <f t="array" ref="U1955">_xlfn.IFS(P1955&gt;60,"High Risk",P1955&gt;30,"Medium Risk",TRUE,"Low Risk")</f>
        <v>High Risk</v>
      </c>
      <c r="V1955">
        <f t="shared" si="30"/>
        <v>3</v>
      </c>
    </row>
    <row r="1956" spans="1:22" hidden="1" x14ac:dyDescent="0.2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 s="2">
        <v>174397.21</v>
      </c>
      <c r="H1956">
        <v>2</v>
      </c>
      <c r="I1956">
        <v>1</v>
      </c>
      <c r="J1956">
        <v>1</v>
      </c>
      <c r="K1956" s="1">
        <v>172372.63</v>
      </c>
      <c r="L1956">
        <v>0</v>
      </c>
      <c r="M1956">
        <v>11</v>
      </c>
      <c r="N1956">
        <v>3425</v>
      </c>
      <c r="O1956">
        <v>3</v>
      </c>
      <c r="P1956">
        <v>11</v>
      </c>
      <c r="Q1956">
        <v>0.27272727272727271</v>
      </c>
      <c r="R1956">
        <v>37675</v>
      </c>
      <c r="S1956" t="str" cm="1">
        <f t="array" ref="S1956">_xlfn.IFS(E1959&lt;30,"18-29",E1959&lt;45,"30-44",TRUE,"45+")</f>
        <v>45+</v>
      </c>
      <c r="T1956" t="str" cm="1">
        <f t="array" ref="T1956">_xlfn.IFS(F1956&lt;=2,"0-2 Years",F1956&lt;=5,"3-5 Years",F1956&lt;=8,"6-8 Years",TRUE,"9-10 Years")</f>
        <v>3-5 Years</v>
      </c>
      <c r="U1956" t="str" cm="1">
        <f t="array" ref="U1956">_xlfn.IFS(P1956&gt;60,"High Risk",P1956&gt;30,"Medium Risk",TRUE,"Low Risk")</f>
        <v>Low Risk</v>
      </c>
      <c r="V1956">
        <f t="shared" si="30"/>
        <v>1</v>
      </c>
    </row>
    <row r="1957" spans="1:22" hidden="1" x14ac:dyDescent="0.2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 s="2">
        <v>108888.24</v>
      </c>
      <c r="H1957">
        <v>3</v>
      </c>
      <c r="I1957">
        <v>0</v>
      </c>
      <c r="J1957">
        <v>1</v>
      </c>
      <c r="K1957" s="1">
        <v>135875.51</v>
      </c>
      <c r="L1957">
        <v>1</v>
      </c>
      <c r="M1957">
        <v>27</v>
      </c>
      <c r="N1957">
        <v>3057</v>
      </c>
      <c r="O1957">
        <v>6</v>
      </c>
      <c r="P1957">
        <v>30</v>
      </c>
      <c r="Q1957">
        <v>0.22222222222222221</v>
      </c>
      <c r="R1957">
        <v>82539</v>
      </c>
      <c r="S1957" t="str" cm="1">
        <f t="array" ref="S1957">_xlfn.IFS(E1960&lt;30,"18-29",E1960&lt;45,"30-44",TRUE,"45+")</f>
        <v>30-44</v>
      </c>
      <c r="T1957" t="str" cm="1">
        <f t="array" ref="T1957">_xlfn.IFS(F1957&lt;=2,"0-2 Years",F1957&lt;=5,"3-5 Years",F1957&lt;=8,"6-8 Years",TRUE,"9-10 Years")</f>
        <v>3-5 Years</v>
      </c>
      <c r="U1957" t="str" cm="1">
        <f t="array" ref="U1957">_xlfn.IFS(P1957&gt;60,"High Risk",P1957&gt;30,"Medium Risk",TRUE,"Low Risk")</f>
        <v>Low Risk</v>
      </c>
      <c r="V1957">
        <f t="shared" si="30"/>
        <v>1</v>
      </c>
    </row>
    <row r="1958" spans="1:22" hidden="1" x14ac:dyDescent="0.2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 s="2">
        <v>118803.35</v>
      </c>
      <c r="H1958">
        <v>2</v>
      </c>
      <c r="I1958">
        <v>1</v>
      </c>
      <c r="J1958">
        <v>1</v>
      </c>
      <c r="K1958" s="1">
        <v>128124.7</v>
      </c>
      <c r="L1958">
        <v>1</v>
      </c>
      <c r="M1958">
        <v>26</v>
      </c>
      <c r="N1958">
        <v>4263</v>
      </c>
      <c r="O1958">
        <v>8</v>
      </c>
      <c r="P1958">
        <v>71</v>
      </c>
      <c r="Q1958">
        <v>0.30769230769230771</v>
      </c>
      <c r="R1958">
        <v>110838</v>
      </c>
      <c r="S1958" t="str" cm="1">
        <f t="array" ref="S1958">_xlfn.IFS(E1961&lt;30,"18-29",E1961&lt;45,"30-44",TRUE,"45+")</f>
        <v>30-44</v>
      </c>
      <c r="T1958" t="str" cm="1">
        <f t="array" ref="T1958">_xlfn.IFS(F1958&lt;=2,"0-2 Years",F1958&lt;=5,"3-5 Years",F1958&lt;=8,"6-8 Years",TRUE,"9-10 Years")</f>
        <v>3-5 Years</v>
      </c>
      <c r="U1958" t="str" cm="1">
        <f t="array" ref="U1958">_xlfn.IFS(P1958&gt;60,"High Risk",P1958&gt;30,"Medium Risk",TRUE,"Low Risk")</f>
        <v>High Risk</v>
      </c>
      <c r="V1958">
        <f t="shared" si="30"/>
        <v>1</v>
      </c>
    </row>
    <row r="1959" spans="1:22" hidden="1" x14ac:dyDescent="0.2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 s="2">
        <v>171137.62</v>
      </c>
      <c r="H1959">
        <v>1</v>
      </c>
      <c r="I1959">
        <v>1</v>
      </c>
      <c r="J1959">
        <v>1</v>
      </c>
      <c r="K1959" s="1">
        <v>167023.95000000001</v>
      </c>
      <c r="L1959">
        <v>1</v>
      </c>
      <c r="M1959">
        <v>24</v>
      </c>
      <c r="N1959">
        <v>4589</v>
      </c>
      <c r="O1959">
        <v>6</v>
      </c>
      <c r="P1959">
        <v>127</v>
      </c>
      <c r="Q1959">
        <v>0.25</v>
      </c>
      <c r="R1959">
        <v>110136</v>
      </c>
      <c r="S1959" t="str" cm="1">
        <f t="array" ref="S1959">_xlfn.IFS(E1962&lt;30,"18-29",E1962&lt;45,"30-44",TRUE,"45+")</f>
        <v>30-44</v>
      </c>
      <c r="T1959" t="str" cm="1">
        <f t="array" ref="T1959">_xlfn.IFS(F1959&lt;=2,"0-2 Years",F1959&lt;=5,"3-5 Years",F1959&lt;=8,"6-8 Years",TRUE,"9-10 Years")</f>
        <v>6-8 Years</v>
      </c>
      <c r="U1959" t="str" cm="1">
        <f t="array" ref="U1959">_xlfn.IFS(P1959&gt;60,"High Risk",P1959&gt;30,"Medium Risk",TRUE,"Low Risk")</f>
        <v>High Risk</v>
      </c>
      <c r="V1959">
        <f t="shared" si="30"/>
        <v>3</v>
      </c>
    </row>
    <row r="1960" spans="1:22" x14ac:dyDescent="0.2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 s="2">
        <v>0</v>
      </c>
      <c r="H1960">
        <v>1</v>
      </c>
      <c r="I1960">
        <v>0</v>
      </c>
      <c r="J1960">
        <v>0</v>
      </c>
      <c r="K1960" s="1">
        <v>149807.01</v>
      </c>
      <c r="L1960">
        <v>0</v>
      </c>
      <c r="M1960">
        <v>8</v>
      </c>
      <c r="N1960">
        <v>4749</v>
      </c>
      <c r="O1960">
        <v>2</v>
      </c>
      <c r="P1960">
        <v>96</v>
      </c>
      <c r="Q1960">
        <v>0.25</v>
      </c>
      <c r="R1960">
        <v>37992</v>
      </c>
      <c r="S1960" t="str" cm="1">
        <f t="array" ref="S1960">_xlfn.IFS(E1963&lt;30,"18-29",E1963&lt;45,"30-44",TRUE,"45+")</f>
        <v>18-29</v>
      </c>
      <c r="T1960" t="str" cm="1">
        <f t="array" ref="T1960">_xlfn.IFS(F1960&lt;=2,"0-2 Years",F1960&lt;=5,"3-5 Years",F1960&lt;=8,"6-8 Years",TRUE,"9-10 Years")</f>
        <v>6-8 Years</v>
      </c>
      <c r="U1960" t="str" cm="1">
        <f t="array" ref="U1960">_xlfn.IFS(P1960&gt;60,"High Risk",P1960&gt;30,"Medium Risk",TRUE,"Low Risk")</f>
        <v>High Risk</v>
      </c>
      <c r="V1960">
        <f t="shared" si="30"/>
        <v>8</v>
      </c>
    </row>
    <row r="1961" spans="1:22" hidden="1" x14ac:dyDescent="0.2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 s="2">
        <v>136678.51999999999</v>
      </c>
      <c r="H1961">
        <v>1</v>
      </c>
      <c r="I1961">
        <v>1</v>
      </c>
      <c r="J1961">
        <v>0</v>
      </c>
      <c r="K1961" s="1">
        <v>54290.62</v>
      </c>
      <c r="L1961">
        <v>0</v>
      </c>
      <c r="M1961">
        <v>6</v>
      </c>
      <c r="N1961">
        <v>3624</v>
      </c>
      <c r="O1961">
        <v>5</v>
      </c>
      <c r="P1961">
        <v>116</v>
      </c>
      <c r="Q1961">
        <v>0.83333333333333337</v>
      </c>
      <c r="R1961">
        <v>21744</v>
      </c>
      <c r="S1961" t="str" cm="1">
        <f t="array" ref="S1961">_xlfn.IFS(E1964&lt;30,"18-29",E1964&lt;45,"30-44",TRUE,"45+")</f>
        <v>45+</v>
      </c>
      <c r="T1961" t="str" cm="1">
        <f t="array" ref="T1961">_xlfn.IFS(F1961&lt;=2,"0-2 Years",F1961&lt;=5,"3-5 Years",F1961&lt;=8,"6-8 Years",TRUE,"9-10 Years")</f>
        <v>6-8 Years</v>
      </c>
      <c r="U1961" t="str" cm="1">
        <f t="array" ref="U1961">_xlfn.IFS(P1961&gt;60,"High Risk",P1961&gt;30,"Medium Risk",TRUE,"Low Risk")</f>
        <v>High Risk</v>
      </c>
      <c r="V1961">
        <f t="shared" si="30"/>
        <v>5</v>
      </c>
    </row>
    <row r="1962" spans="1:22" x14ac:dyDescent="0.2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 s="2">
        <v>135515.76</v>
      </c>
      <c r="H1962">
        <v>1</v>
      </c>
      <c r="I1962">
        <v>1</v>
      </c>
      <c r="J1962">
        <v>0</v>
      </c>
      <c r="K1962" s="1">
        <v>86013.96</v>
      </c>
      <c r="L1962">
        <v>0</v>
      </c>
      <c r="M1962">
        <v>23</v>
      </c>
      <c r="N1962">
        <v>1140</v>
      </c>
      <c r="O1962">
        <v>2</v>
      </c>
      <c r="P1962">
        <v>135</v>
      </c>
      <c r="Q1962">
        <v>8.6956521739130432E-2</v>
      </c>
      <c r="R1962">
        <v>26220</v>
      </c>
      <c r="S1962" t="str" cm="1">
        <f t="array" ref="S1962">_xlfn.IFS(E1965&lt;30,"18-29",E1965&lt;45,"30-44",TRUE,"45+")</f>
        <v>30-44</v>
      </c>
      <c r="T1962" t="str" cm="1">
        <f t="array" ref="T1962">_xlfn.IFS(F1962&lt;=2,"0-2 Years",F1962&lt;=5,"3-5 Years",F1962&lt;=8,"6-8 Years",TRUE,"9-10 Years")</f>
        <v>0-2 Years</v>
      </c>
      <c r="U1962" t="str" cm="1">
        <f t="array" ref="U1962">_xlfn.IFS(P1962&gt;60,"High Risk",P1962&gt;30,"Medium Risk",TRUE,"Low Risk")</f>
        <v>High Risk</v>
      </c>
      <c r="V1962">
        <f t="shared" si="30"/>
        <v>6</v>
      </c>
    </row>
    <row r="1963" spans="1:22" hidden="1" x14ac:dyDescent="0.2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 s="2">
        <v>177799.83</v>
      </c>
      <c r="H1963">
        <v>2</v>
      </c>
      <c r="I1963">
        <v>0</v>
      </c>
      <c r="J1963">
        <v>0</v>
      </c>
      <c r="K1963" s="1">
        <v>79886.06</v>
      </c>
      <c r="L1963">
        <v>0</v>
      </c>
      <c r="M1963">
        <v>11</v>
      </c>
      <c r="N1963">
        <v>3358</v>
      </c>
      <c r="O1963">
        <v>2</v>
      </c>
      <c r="P1963">
        <v>140</v>
      </c>
      <c r="Q1963">
        <v>0.18181818181818182</v>
      </c>
      <c r="R1963">
        <v>36938</v>
      </c>
      <c r="S1963" t="str" cm="1">
        <f t="array" ref="S1963">_xlfn.IFS(E1966&lt;30,"18-29",E1966&lt;45,"30-44",TRUE,"45+")</f>
        <v>30-44</v>
      </c>
      <c r="T1963" t="str" cm="1">
        <f t="array" ref="T1963">_xlfn.IFS(F1963&lt;=2,"0-2 Years",F1963&lt;=5,"3-5 Years",F1963&lt;=8,"6-8 Years",TRUE,"9-10 Years")</f>
        <v>3-5 Years</v>
      </c>
      <c r="U1963" t="str" cm="1">
        <f t="array" ref="U1963">_xlfn.IFS(P1963&gt;60,"High Risk",P1963&gt;30,"Medium Risk",TRUE,"Low Risk")</f>
        <v>High Risk</v>
      </c>
      <c r="V1963">
        <f t="shared" si="30"/>
        <v>3</v>
      </c>
    </row>
    <row r="1964" spans="1:22" hidden="1" x14ac:dyDescent="0.2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 s="2">
        <v>143542.35999999999</v>
      </c>
      <c r="H1964">
        <v>3</v>
      </c>
      <c r="I1964">
        <v>1</v>
      </c>
      <c r="J1964">
        <v>0</v>
      </c>
      <c r="K1964" s="1">
        <v>141959.10999999999</v>
      </c>
      <c r="L1964">
        <v>1</v>
      </c>
      <c r="M1964">
        <v>10</v>
      </c>
      <c r="N1964">
        <v>3455</v>
      </c>
      <c r="O1964">
        <v>5</v>
      </c>
      <c r="P1964">
        <v>15</v>
      </c>
      <c r="Q1964">
        <v>0.5</v>
      </c>
      <c r="R1964">
        <v>34550</v>
      </c>
      <c r="S1964" t="str" cm="1">
        <f t="array" ref="S1964">_xlfn.IFS(E1967&lt;30,"18-29",E1967&lt;45,"30-44",TRUE,"45+")</f>
        <v>30-44</v>
      </c>
      <c r="T1964" t="str" cm="1">
        <f t="array" ref="T1964">_xlfn.IFS(F1964&lt;=2,"0-2 Years",F1964&lt;=5,"3-5 Years",F1964&lt;=8,"6-8 Years",TRUE,"9-10 Years")</f>
        <v>6-8 Years</v>
      </c>
      <c r="U1964" t="str" cm="1">
        <f t="array" ref="U1964">_xlfn.IFS(P1964&gt;60,"High Risk",P1964&gt;30,"Medium Risk",TRUE,"Low Risk")</f>
        <v>Low Risk</v>
      </c>
      <c r="V1964">
        <f t="shared" si="30"/>
        <v>4</v>
      </c>
    </row>
    <row r="1965" spans="1:22" hidden="1" x14ac:dyDescent="0.2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 s="2">
        <v>147487.23000000001</v>
      </c>
      <c r="H1965">
        <v>2</v>
      </c>
      <c r="I1965">
        <v>1</v>
      </c>
      <c r="J1965">
        <v>0</v>
      </c>
      <c r="K1965" s="1">
        <v>66680.77</v>
      </c>
      <c r="L1965">
        <v>0</v>
      </c>
      <c r="M1965">
        <v>26</v>
      </c>
      <c r="N1965">
        <v>3058</v>
      </c>
      <c r="O1965">
        <v>2</v>
      </c>
      <c r="P1965">
        <v>146</v>
      </c>
      <c r="Q1965">
        <v>7.6923076923076927E-2</v>
      </c>
      <c r="R1965">
        <v>79508</v>
      </c>
      <c r="S1965" t="str" cm="1">
        <f t="array" ref="S1965">_xlfn.IFS(E1968&lt;30,"18-29",E1968&lt;45,"30-44",TRUE,"45+")</f>
        <v>45+</v>
      </c>
      <c r="T1965" t="str" cm="1">
        <f t="array" ref="T1965">_xlfn.IFS(F1965&lt;=2,"0-2 Years",F1965&lt;=5,"3-5 Years",F1965&lt;=8,"6-8 Years",TRUE,"9-10 Years")</f>
        <v>6-8 Years</v>
      </c>
      <c r="U1965" t="str" cm="1">
        <f t="array" ref="U1965">_xlfn.IFS(P1965&gt;60,"High Risk",P1965&gt;30,"Medium Risk",TRUE,"Low Risk")</f>
        <v>High Risk</v>
      </c>
      <c r="V1965">
        <f t="shared" si="30"/>
        <v>3</v>
      </c>
    </row>
    <row r="1966" spans="1:22" hidden="1" x14ac:dyDescent="0.2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 s="2">
        <v>97764.41</v>
      </c>
      <c r="H1966">
        <v>1</v>
      </c>
      <c r="I1966">
        <v>1</v>
      </c>
      <c r="J1966">
        <v>0</v>
      </c>
      <c r="K1966" s="1">
        <v>98640.15</v>
      </c>
      <c r="L1966">
        <v>1</v>
      </c>
      <c r="M1966">
        <v>15</v>
      </c>
      <c r="N1966">
        <v>3033</v>
      </c>
      <c r="O1966">
        <v>7</v>
      </c>
      <c r="P1966">
        <v>129</v>
      </c>
      <c r="Q1966">
        <v>0.46666666666666667</v>
      </c>
      <c r="R1966">
        <v>45495</v>
      </c>
      <c r="S1966" t="str" cm="1">
        <f t="array" ref="S1966">_xlfn.IFS(E1969&lt;30,"18-29",E1969&lt;45,"30-44",TRUE,"45+")</f>
        <v>18-29</v>
      </c>
      <c r="T1966" t="str" cm="1">
        <f t="array" ref="T1966">_xlfn.IFS(F1966&lt;=2,"0-2 Years",F1966&lt;=5,"3-5 Years",F1966&lt;=8,"6-8 Years",TRUE,"9-10 Years")</f>
        <v>3-5 Years</v>
      </c>
      <c r="U1966" t="str" cm="1">
        <f t="array" ref="U1966">_xlfn.IFS(P1966&gt;60,"High Risk",P1966&gt;30,"Medium Risk",TRUE,"Low Risk")</f>
        <v>High Risk</v>
      </c>
      <c r="V1966">
        <f t="shared" si="30"/>
        <v>5</v>
      </c>
    </row>
    <row r="1967" spans="1:22" x14ac:dyDescent="0.2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 s="2">
        <v>0</v>
      </c>
      <c r="H1967">
        <v>1</v>
      </c>
      <c r="I1967">
        <v>0</v>
      </c>
      <c r="J1967">
        <v>0</v>
      </c>
      <c r="K1967" s="1">
        <v>142797.5</v>
      </c>
      <c r="L1967">
        <v>1</v>
      </c>
      <c r="M1967">
        <v>12</v>
      </c>
      <c r="N1967">
        <v>4110</v>
      </c>
      <c r="O1967">
        <v>6</v>
      </c>
      <c r="P1967">
        <v>78</v>
      </c>
      <c r="Q1967">
        <v>0.5</v>
      </c>
      <c r="R1967">
        <v>49320</v>
      </c>
      <c r="S1967" t="str" cm="1">
        <f t="array" ref="S1967">_xlfn.IFS(E1970&lt;30,"18-29",E1970&lt;45,"30-44",TRUE,"45+")</f>
        <v>30-44</v>
      </c>
      <c r="T1967" t="str" cm="1">
        <f t="array" ref="T1967">_xlfn.IFS(F1967&lt;=2,"0-2 Years",F1967&lt;=5,"3-5 Years",F1967&lt;=8,"6-8 Years",TRUE,"9-10 Years")</f>
        <v>9-10 Years</v>
      </c>
      <c r="U1967" t="str" cm="1">
        <f t="array" ref="U1967">_xlfn.IFS(P1967&gt;60,"High Risk",P1967&gt;30,"Medium Risk",TRUE,"Low Risk")</f>
        <v>High Risk</v>
      </c>
      <c r="V1967">
        <f t="shared" si="30"/>
        <v>8</v>
      </c>
    </row>
    <row r="1968" spans="1:22" hidden="1" x14ac:dyDescent="0.2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 s="2">
        <v>139480.18</v>
      </c>
      <c r="H1968">
        <v>1</v>
      </c>
      <c r="I1968">
        <v>1</v>
      </c>
      <c r="J1968">
        <v>1</v>
      </c>
      <c r="K1968" s="1">
        <v>163581.67000000001</v>
      </c>
      <c r="L1968">
        <v>0</v>
      </c>
      <c r="M1968">
        <v>20</v>
      </c>
      <c r="N1968">
        <v>1025</v>
      </c>
      <c r="O1968">
        <v>10</v>
      </c>
      <c r="P1968">
        <v>179</v>
      </c>
      <c r="Q1968">
        <v>0.5</v>
      </c>
      <c r="R1968">
        <v>20500</v>
      </c>
      <c r="S1968" t="str" cm="1">
        <f t="array" ref="S1968">_xlfn.IFS(E1971&lt;30,"18-29",E1971&lt;45,"30-44",TRUE,"45+")</f>
        <v>30-44</v>
      </c>
      <c r="T1968" t="str" cm="1">
        <f t="array" ref="T1968">_xlfn.IFS(F1968&lt;=2,"0-2 Years",F1968&lt;=5,"3-5 Years",F1968&lt;=8,"6-8 Years",TRUE,"9-10 Years")</f>
        <v>6-8 Years</v>
      </c>
      <c r="U1968" t="str" cm="1">
        <f t="array" ref="U1968">_xlfn.IFS(P1968&gt;60,"High Risk",P1968&gt;30,"Medium Risk",TRUE,"Low Risk")</f>
        <v>High Risk</v>
      </c>
      <c r="V1968">
        <f t="shared" si="30"/>
        <v>3</v>
      </c>
    </row>
    <row r="1969" spans="1:22" hidden="1" x14ac:dyDescent="0.2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 s="2">
        <v>0</v>
      </c>
      <c r="H1969">
        <v>2</v>
      </c>
      <c r="I1969">
        <v>1</v>
      </c>
      <c r="J1969">
        <v>1</v>
      </c>
      <c r="K1969" s="1">
        <v>163221.22</v>
      </c>
      <c r="L1969">
        <v>0</v>
      </c>
      <c r="M1969">
        <v>22</v>
      </c>
      <c r="N1969">
        <v>1502</v>
      </c>
      <c r="O1969">
        <v>9</v>
      </c>
      <c r="P1969">
        <v>27</v>
      </c>
      <c r="Q1969">
        <v>0.40909090909090912</v>
      </c>
      <c r="R1969">
        <v>33044</v>
      </c>
      <c r="S1969" t="str" cm="1">
        <f t="array" ref="S1969">_xlfn.IFS(E1972&lt;30,"18-29",E1972&lt;45,"30-44",TRUE,"45+")</f>
        <v>30-44</v>
      </c>
      <c r="T1969" t="str" cm="1">
        <f t="array" ref="T1969">_xlfn.IFS(F1969&lt;=2,"0-2 Years",F1969&lt;=5,"3-5 Years",F1969&lt;=8,"6-8 Years",TRUE,"9-10 Years")</f>
        <v>3-5 Years</v>
      </c>
      <c r="U1969" t="str" cm="1">
        <f t="array" ref="U1969">_xlfn.IFS(P1969&gt;60,"High Risk",P1969&gt;30,"Medium Risk",TRUE,"Low Risk")</f>
        <v>Low Risk</v>
      </c>
      <c r="V1969">
        <f t="shared" si="30"/>
        <v>3</v>
      </c>
    </row>
    <row r="1970" spans="1:22" hidden="1" x14ac:dyDescent="0.2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 s="2">
        <v>140553.46</v>
      </c>
      <c r="H1970">
        <v>1</v>
      </c>
      <c r="I1970">
        <v>0</v>
      </c>
      <c r="J1970">
        <v>0</v>
      </c>
      <c r="K1970" s="1">
        <v>12440.44</v>
      </c>
      <c r="L1970">
        <v>0</v>
      </c>
      <c r="M1970">
        <v>14</v>
      </c>
      <c r="N1970">
        <v>2248</v>
      </c>
      <c r="O1970">
        <v>9</v>
      </c>
      <c r="P1970">
        <v>7</v>
      </c>
      <c r="Q1970">
        <v>0.6428571428571429</v>
      </c>
      <c r="R1970">
        <v>31472</v>
      </c>
      <c r="S1970" t="str" cm="1">
        <f t="array" ref="S1970">_xlfn.IFS(E1973&lt;30,"18-29",E1973&lt;45,"30-44",TRUE,"45+")</f>
        <v>18-29</v>
      </c>
      <c r="T1970" t="str" cm="1">
        <f t="array" ref="T1970">_xlfn.IFS(F1970&lt;=2,"0-2 Years",F1970&lt;=5,"3-5 Years",F1970&lt;=8,"6-8 Years",TRUE,"9-10 Years")</f>
        <v>9-10 Years</v>
      </c>
      <c r="U1970" t="str" cm="1">
        <f t="array" ref="U1970">_xlfn.IFS(P1970&gt;60,"High Risk",P1970&gt;30,"Medium Risk",TRUE,"Low Risk")</f>
        <v>Low Risk</v>
      </c>
      <c r="V1970">
        <f t="shared" si="30"/>
        <v>5</v>
      </c>
    </row>
    <row r="1971" spans="1:22" hidden="1" x14ac:dyDescent="0.2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 s="2">
        <v>0</v>
      </c>
      <c r="H1971">
        <v>2</v>
      </c>
      <c r="I1971">
        <v>1</v>
      </c>
      <c r="J1971">
        <v>1</v>
      </c>
      <c r="K1971" s="1">
        <v>145551.6</v>
      </c>
      <c r="L1971">
        <v>0</v>
      </c>
      <c r="M1971">
        <v>29</v>
      </c>
      <c r="N1971">
        <v>2795</v>
      </c>
      <c r="O1971">
        <v>10</v>
      </c>
      <c r="P1971">
        <v>53</v>
      </c>
      <c r="Q1971">
        <v>0.34482758620689657</v>
      </c>
      <c r="R1971">
        <v>81055</v>
      </c>
      <c r="S1971" t="str" cm="1">
        <f t="array" ref="S1971">_xlfn.IFS(E1974&lt;30,"18-29",E1974&lt;45,"30-44",TRUE,"45+")</f>
        <v>30-44</v>
      </c>
      <c r="T1971" t="str" cm="1">
        <f t="array" ref="T1971">_xlfn.IFS(F1971&lt;=2,"0-2 Years",F1971&lt;=5,"3-5 Years",F1971&lt;=8,"6-8 Years",TRUE,"9-10 Years")</f>
        <v>3-5 Years</v>
      </c>
      <c r="U1971" t="str" cm="1">
        <f t="array" ref="U1971">_xlfn.IFS(P1971&gt;60,"High Risk",P1971&gt;30,"Medium Risk",TRUE,"Low Risk")</f>
        <v>Medium Risk</v>
      </c>
      <c r="V1971">
        <f t="shared" si="30"/>
        <v>3</v>
      </c>
    </row>
    <row r="1972" spans="1:22" hidden="1" x14ac:dyDescent="0.2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 s="2">
        <v>141162.07999999999</v>
      </c>
      <c r="H1972">
        <v>1</v>
      </c>
      <c r="I1972">
        <v>1</v>
      </c>
      <c r="J1972">
        <v>0</v>
      </c>
      <c r="K1972" s="1">
        <v>50908.480000000003</v>
      </c>
      <c r="L1972">
        <v>0</v>
      </c>
      <c r="M1972">
        <v>10</v>
      </c>
      <c r="N1972">
        <v>3489</v>
      </c>
      <c r="O1972">
        <v>9</v>
      </c>
      <c r="P1972">
        <v>38</v>
      </c>
      <c r="Q1972">
        <v>0.9</v>
      </c>
      <c r="R1972">
        <v>34890</v>
      </c>
      <c r="S1972" t="str" cm="1">
        <f t="array" ref="S1972">_xlfn.IFS(E1975&lt;30,"18-29",E1975&lt;45,"30-44",TRUE,"45+")</f>
        <v>30-44</v>
      </c>
      <c r="T1972" t="str" cm="1">
        <f t="array" ref="T1972">_xlfn.IFS(F1972&lt;=2,"0-2 Years",F1972&lt;=5,"3-5 Years",F1972&lt;=8,"6-8 Years",TRUE,"9-10 Years")</f>
        <v>9-10 Years</v>
      </c>
      <c r="U1972" t="str" cm="1">
        <f t="array" ref="U1972">_xlfn.IFS(P1972&gt;60,"High Risk",P1972&gt;30,"Medium Risk",TRUE,"Low Risk")</f>
        <v>Medium Risk</v>
      </c>
      <c r="V1972">
        <f t="shared" si="30"/>
        <v>5</v>
      </c>
    </row>
    <row r="1973" spans="1:22" hidden="1" x14ac:dyDescent="0.2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 s="2">
        <v>65848.36</v>
      </c>
      <c r="H1973">
        <v>2</v>
      </c>
      <c r="I1973">
        <v>1</v>
      </c>
      <c r="J1973">
        <v>0</v>
      </c>
      <c r="K1973" s="1">
        <v>30149.21</v>
      </c>
      <c r="L1973">
        <v>0</v>
      </c>
      <c r="M1973">
        <v>25</v>
      </c>
      <c r="N1973">
        <v>3950</v>
      </c>
      <c r="O1973">
        <v>0</v>
      </c>
      <c r="P1973">
        <v>136</v>
      </c>
      <c r="Q1973">
        <v>0</v>
      </c>
      <c r="R1973">
        <v>98750</v>
      </c>
      <c r="S1973" t="str" cm="1">
        <f t="array" ref="S1973">_xlfn.IFS(E1976&lt;30,"18-29",E1976&lt;45,"30-44",TRUE,"45+")</f>
        <v>30-44</v>
      </c>
      <c r="T1973" t="str" cm="1">
        <f t="array" ref="T1973">_xlfn.IFS(F1973&lt;=2,"0-2 Years",F1973&lt;=5,"3-5 Years",F1973&lt;=8,"6-8 Years",TRUE,"9-10 Years")</f>
        <v>3-5 Years</v>
      </c>
      <c r="U1973" t="str" cm="1">
        <f t="array" ref="U1973">_xlfn.IFS(P1973&gt;60,"High Risk",P1973&gt;30,"Medium Risk",TRUE,"Low Risk")</f>
        <v>High Risk</v>
      </c>
      <c r="V1973">
        <f t="shared" si="30"/>
        <v>3</v>
      </c>
    </row>
    <row r="1974" spans="1:22" x14ac:dyDescent="0.2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 s="2">
        <v>83319.28</v>
      </c>
      <c r="H1974">
        <v>1</v>
      </c>
      <c r="I1974">
        <v>0</v>
      </c>
      <c r="J1974">
        <v>0</v>
      </c>
      <c r="K1974" s="1">
        <v>57769.2</v>
      </c>
      <c r="L1974">
        <v>0</v>
      </c>
      <c r="M1974">
        <v>15</v>
      </c>
      <c r="N1974">
        <v>1395</v>
      </c>
      <c r="O1974">
        <v>2</v>
      </c>
      <c r="P1974">
        <v>12</v>
      </c>
      <c r="Q1974">
        <v>0.13333333333333333</v>
      </c>
      <c r="R1974">
        <v>20925</v>
      </c>
      <c r="S1974" t="str" cm="1">
        <f t="array" ref="S1974">_xlfn.IFS(E1977&lt;30,"18-29",E1977&lt;45,"30-44",TRUE,"45+")</f>
        <v>30-44</v>
      </c>
      <c r="T1974" t="str" cm="1">
        <f t="array" ref="T1974">_xlfn.IFS(F1974&lt;=2,"0-2 Years",F1974&lt;=5,"3-5 Years",F1974&lt;=8,"6-8 Years",TRUE,"9-10 Years")</f>
        <v>0-2 Years</v>
      </c>
      <c r="U1974" t="str" cm="1">
        <f t="array" ref="U1974">_xlfn.IFS(P1974&gt;60,"High Risk",P1974&gt;30,"Medium Risk",TRUE,"Low Risk")</f>
        <v>Low Risk</v>
      </c>
      <c r="V1974">
        <f t="shared" si="30"/>
        <v>6</v>
      </c>
    </row>
    <row r="1975" spans="1:22" x14ac:dyDescent="0.2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 s="2">
        <v>0</v>
      </c>
      <c r="H1975">
        <v>2</v>
      </c>
      <c r="I1975">
        <v>0</v>
      </c>
      <c r="J1975">
        <v>0</v>
      </c>
      <c r="K1975" s="1">
        <v>156381.47</v>
      </c>
      <c r="L1975">
        <v>0</v>
      </c>
      <c r="M1975">
        <v>4</v>
      </c>
      <c r="N1975">
        <v>228</v>
      </c>
      <c r="O1975">
        <v>0</v>
      </c>
      <c r="P1975">
        <v>125</v>
      </c>
      <c r="Q1975">
        <v>0</v>
      </c>
      <c r="R1975">
        <v>912</v>
      </c>
      <c r="S1975" t="str" cm="1">
        <f t="array" ref="S1975">_xlfn.IFS(E1978&lt;30,"18-29",E1978&lt;45,"30-44",TRUE,"45+")</f>
        <v>30-44</v>
      </c>
      <c r="T1975" t="str" cm="1">
        <f t="array" ref="T1975">_xlfn.IFS(F1975&lt;=2,"0-2 Years",F1975&lt;=5,"3-5 Years",F1975&lt;=8,"6-8 Years",TRUE,"9-10 Years")</f>
        <v>3-5 Years</v>
      </c>
      <c r="U1975" t="str" cm="1">
        <f t="array" ref="U1975">_xlfn.IFS(P1975&gt;60,"High Risk",P1975&gt;30,"Medium Risk",TRUE,"Low Risk")</f>
        <v>High Risk</v>
      </c>
      <c r="V1975">
        <f t="shared" si="30"/>
        <v>6</v>
      </c>
    </row>
    <row r="1976" spans="1:22" hidden="1" x14ac:dyDescent="0.2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 s="2">
        <v>129731.64</v>
      </c>
      <c r="H1976">
        <v>2</v>
      </c>
      <c r="I1976">
        <v>1</v>
      </c>
      <c r="J1976">
        <v>0</v>
      </c>
      <c r="K1976" s="1">
        <v>178123.86</v>
      </c>
      <c r="L1976">
        <v>0</v>
      </c>
      <c r="M1976">
        <v>29</v>
      </c>
      <c r="N1976">
        <v>1265</v>
      </c>
      <c r="O1976">
        <v>7</v>
      </c>
      <c r="P1976">
        <v>118</v>
      </c>
      <c r="Q1976">
        <v>0.2413793103448276</v>
      </c>
      <c r="R1976">
        <v>36685</v>
      </c>
      <c r="S1976" t="str" cm="1">
        <f t="array" ref="S1976">_xlfn.IFS(E1979&lt;30,"18-29",E1979&lt;45,"30-44",TRUE,"45+")</f>
        <v>30-44</v>
      </c>
      <c r="T1976" t="str" cm="1">
        <f t="array" ref="T1976">_xlfn.IFS(F1976&lt;=2,"0-2 Years",F1976&lt;=5,"3-5 Years",F1976&lt;=8,"6-8 Years",TRUE,"9-10 Years")</f>
        <v>3-5 Years</v>
      </c>
      <c r="U1976" t="str" cm="1">
        <f t="array" ref="U1976">_xlfn.IFS(P1976&gt;60,"High Risk",P1976&gt;30,"Medium Risk",TRUE,"Low Risk")</f>
        <v>High Risk</v>
      </c>
      <c r="V1976">
        <f t="shared" si="30"/>
        <v>3</v>
      </c>
    </row>
    <row r="1977" spans="1:22" x14ac:dyDescent="0.2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 s="2">
        <v>0</v>
      </c>
      <c r="H1977">
        <v>2</v>
      </c>
      <c r="I1977">
        <v>1</v>
      </c>
      <c r="J1977">
        <v>0</v>
      </c>
      <c r="K1977" s="1">
        <v>51112.800000000003</v>
      </c>
      <c r="L1977">
        <v>0</v>
      </c>
      <c r="M1977">
        <v>11</v>
      </c>
      <c r="N1977">
        <v>4590</v>
      </c>
      <c r="O1977">
        <v>9</v>
      </c>
      <c r="P1977">
        <v>23</v>
      </c>
      <c r="Q1977">
        <v>0.81818181818181823</v>
      </c>
      <c r="R1977">
        <v>50490</v>
      </c>
      <c r="S1977" t="str" cm="1">
        <f t="array" ref="S1977">_xlfn.IFS(E1980&lt;30,"18-29",E1980&lt;45,"30-44",TRUE,"45+")</f>
        <v>30-44</v>
      </c>
      <c r="T1977" t="str" cm="1">
        <f t="array" ref="T1977">_xlfn.IFS(F1977&lt;=2,"0-2 Years",F1977&lt;=5,"3-5 Years",F1977&lt;=8,"6-8 Years",TRUE,"9-10 Years")</f>
        <v>3-5 Years</v>
      </c>
      <c r="U1977" t="str" cm="1">
        <f t="array" ref="U1977">_xlfn.IFS(P1977&gt;60,"High Risk",P1977&gt;30,"Medium Risk",TRUE,"Low Risk")</f>
        <v>Low Risk</v>
      </c>
      <c r="V1977">
        <f t="shared" si="30"/>
        <v>6</v>
      </c>
    </row>
    <row r="1978" spans="1:22" x14ac:dyDescent="0.2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 s="2">
        <v>0</v>
      </c>
      <c r="H1978">
        <v>2</v>
      </c>
      <c r="I1978">
        <v>0</v>
      </c>
      <c r="J1978">
        <v>0</v>
      </c>
      <c r="K1978" s="1">
        <v>173783.38</v>
      </c>
      <c r="L1978">
        <v>0</v>
      </c>
      <c r="M1978">
        <v>10</v>
      </c>
      <c r="N1978">
        <v>759</v>
      </c>
      <c r="O1978">
        <v>6</v>
      </c>
      <c r="P1978">
        <v>174</v>
      </c>
      <c r="Q1978">
        <v>0.6</v>
      </c>
      <c r="R1978">
        <v>7590</v>
      </c>
      <c r="S1978" t="str" cm="1">
        <f t="array" ref="S1978">_xlfn.IFS(E1981&lt;30,"18-29",E1981&lt;45,"30-44",TRUE,"45+")</f>
        <v>30-44</v>
      </c>
      <c r="T1978" t="str" cm="1">
        <f t="array" ref="T1978">_xlfn.IFS(F1978&lt;=2,"0-2 Years",F1978&lt;=5,"3-5 Years",F1978&lt;=8,"6-8 Years",TRUE,"9-10 Years")</f>
        <v>6-8 Years</v>
      </c>
      <c r="U1978" t="str" cm="1">
        <f t="array" ref="U1978">_xlfn.IFS(P1978&gt;60,"High Risk",P1978&gt;30,"Medium Risk",TRUE,"Low Risk")</f>
        <v>High Risk</v>
      </c>
      <c r="V1978">
        <f t="shared" si="30"/>
        <v>6</v>
      </c>
    </row>
    <row r="1979" spans="1:22" x14ac:dyDescent="0.2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 s="2">
        <v>0</v>
      </c>
      <c r="H1979">
        <v>3</v>
      </c>
      <c r="I1979">
        <v>0</v>
      </c>
      <c r="J1979">
        <v>0</v>
      </c>
      <c r="K1979" s="1">
        <v>174770.14</v>
      </c>
      <c r="L1979">
        <v>1</v>
      </c>
      <c r="M1979">
        <v>11</v>
      </c>
      <c r="N1979">
        <v>4802</v>
      </c>
      <c r="O1979">
        <v>4</v>
      </c>
      <c r="P1979">
        <v>148</v>
      </c>
      <c r="Q1979">
        <v>0.36363636363636365</v>
      </c>
      <c r="R1979">
        <v>52822</v>
      </c>
      <c r="S1979" t="str" cm="1">
        <f t="array" ref="S1979">_xlfn.IFS(E1982&lt;30,"18-29",E1982&lt;45,"30-44",TRUE,"45+")</f>
        <v>30-44</v>
      </c>
      <c r="T1979" t="str" cm="1">
        <f t="array" ref="T1979">_xlfn.IFS(F1979&lt;=2,"0-2 Years",F1979&lt;=5,"3-5 Years",F1979&lt;=8,"6-8 Years",TRUE,"9-10 Years")</f>
        <v>0-2 Years</v>
      </c>
      <c r="U1979" t="str" cm="1">
        <f t="array" ref="U1979">_xlfn.IFS(P1979&gt;60,"High Risk",P1979&gt;30,"Medium Risk",TRUE,"Low Risk")</f>
        <v>High Risk</v>
      </c>
      <c r="V1979">
        <f t="shared" si="30"/>
        <v>7</v>
      </c>
    </row>
    <row r="1980" spans="1:22" hidden="1" x14ac:dyDescent="0.2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 s="2">
        <v>107106.33</v>
      </c>
      <c r="H1980">
        <v>2</v>
      </c>
      <c r="I1980">
        <v>1</v>
      </c>
      <c r="J1980">
        <v>0</v>
      </c>
      <c r="K1980" s="1">
        <v>172063.09</v>
      </c>
      <c r="L1980">
        <v>0</v>
      </c>
      <c r="M1980">
        <v>25</v>
      </c>
      <c r="N1980">
        <v>4988</v>
      </c>
      <c r="O1980">
        <v>4</v>
      </c>
      <c r="P1980">
        <v>30</v>
      </c>
      <c r="Q1980">
        <v>0.16</v>
      </c>
      <c r="R1980">
        <v>124700</v>
      </c>
      <c r="S1980" t="str" cm="1">
        <f t="array" ref="S1980">_xlfn.IFS(E1983&lt;30,"18-29",E1983&lt;45,"30-44",TRUE,"45+")</f>
        <v>45+</v>
      </c>
      <c r="T1980" t="str" cm="1">
        <f t="array" ref="T1980">_xlfn.IFS(F1980&lt;=2,"0-2 Years",F1980&lt;=5,"3-5 Years",F1980&lt;=8,"6-8 Years",TRUE,"9-10 Years")</f>
        <v>3-5 Years</v>
      </c>
      <c r="U1980" t="str" cm="1">
        <f t="array" ref="U1980">_xlfn.IFS(P1980&gt;60,"High Risk",P1980&gt;30,"Medium Risk",TRUE,"Low Risk")</f>
        <v>Low Risk</v>
      </c>
      <c r="V1980">
        <f t="shared" si="30"/>
        <v>3</v>
      </c>
    </row>
    <row r="1981" spans="1:22" hidden="1" x14ac:dyDescent="0.2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 s="2">
        <v>0</v>
      </c>
      <c r="H1981">
        <v>2</v>
      </c>
      <c r="I1981">
        <v>1</v>
      </c>
      <c r="J1981">
        <v>1</v>
      </c>
      <c r="K1981" s="1">
        <v>155294.17000000001</v>
      </c>
      <c r="L1981">
        <v>0</v>
      </c>
      <c r="M1981">
        <v>7</v>
      </c>
      <c r="N1981">
        <v>1892</v>
      </c>
      <c r="O1981">
        <v>1</v>
      </c>
      <c r="P1981">
        <v>131</v>
      </c>
      <c r="Q1981">
        <v>0.14285714285714285</v>
      </c>
      <c r="R1981">
        <v>13244</v>
      </c>
      <c r="S1981" t="str" cm="1">
        <f t="array" ref="S1981">_xlfn.IFS(E1984&lt;30,"18-29",E1984&lt;45,"30-44",TRUE,"45+")</f>
        <v>18-29</v>
      </c>
      <c r="T1981" t="str" cm="1">
        <f t="array" ref="T1981">_xlfn.IFS(F1981&lt;=2,"0-2 Years",F1981&lt;=5,"3-5 Years",F1981&lt;=8,"6-8 Years",TRUE,"9-10 Years")</f>
        <v>6-8 Years</v>
      </c>
      <c r="U1981" t="str" cm="1">
        <f t="array" ref="U1981">_xlfn.IFS(P1981&gt;60,"High Risk",P1981&gt;30,"Medium Risk",TRUE,"Low Risk")</f>
        <v>High Risk</v>
      </c>
      <c r="V1981">
        <f t="shared" si="30"/>
        <v>3</v>
      </c>
    </row>
    <row r="1982" spans="1:22" hidden="1" x14ac:dyDescent="0.2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 s="2">
        <v>0</v>
      </c>
      <c r="H1982">
        <v>2</v>
      </c>
      <c r="I1982">
        <v>1</v>
      </c>
      <c r="J1982">
        <v>1</v>
      </c>
      <c r="K1982" s="1">
        <v>40320.300000000003</v>
      </c>
      <c r="L1982">
        <v>0</v>
      </c>
      <c r="M1982">
        <v>15</v>
      </c>
      <c r="N1982">
        <v>2096</v>
      </c>
      <c r="O1982">
        <v>7</v>
      </c>
      <c r="P1982">
        <v>77</v>
      </c>
      <c r="Q1982">
        <v>0.46666666666666667</v>
      </c>
      <c r="R1982">
        <v>31440</v>
      </c>
      <c r="S1982" t="str" cm="1">
        <f t="array" ref="S1982">_xlfn.IFS(E1985&lt;30,"18-29",E1985&lt;45,"30-44",TRUE,"45+")</f>
        <v>30-44</v>
      </c>
      <c r="T1982" t="str" cm="1">
        <f t="array" ref="T1982">_xlfn.IFS(F1982&lt;=2,"0-2 Years",F1982&lt;=5,"3-5 Years",F1982&lt;=8,"6-8 Years",TRUE,"9-10 Years")</f>
        <v>9-10 Years</v>
      </c>
      <c r="U1982" t="str" cm="1">
        <f t="array" ref="U1982">_xlfn.IFS(P1982&gt;60,"High Risk",P1982&gt;30,"Medium Risk",TRUE,"Low Risk")</f>
        <v>High Risk</v>
      </c>
      <c r="V1982">
        <f t="shared" si="30"/>
        <v>3</v>
      </c>
    </row>
    <row r="1983" spans="1:22" hidden="1" x14ac:dyDescent="0.2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 s="2">
        <v>105303.73</v>
      </c>
      <c r="H1983">
        <v>1</v>
      </c>
      <c r="I1983">
        <v>0</v>
      </c>
      <c r="J1983">
        <v>1</v>
      </c>
      <c r="K1983" s="1">
        <v>134260.34</v>
      </c>
      <c r="L1983">
        <v>0</v>
      </c>
      <c r="M1983">
        <v>19</v>
      </c>
      <c r="N1983">
        <v>4330</v>
      </c>
      <c r="O1983">
        <v>2</v>
      </c>
      <c r="P1983">
        <v>27</v>
      </c>
      <c r="Q1983">
        <v>0.10526315789473684</v>
      </c>
      <c r="R1983">
        <v>82270</v>
      </c>
      <c r="S1983" t="str" cm="1">
        <f t="array" ref="S1983">_xlfn.IFS(E1986&lt;30,"18-29",E1986&lt;45,"30-44",TRUE,"45+")</f>
        <v>45+</v>
      </c>
      <c r="T1983" t="str" cm="1">
        <f t="array" ref="T1983">_xlfn.IFS(F1983&lt;=2,"0-2 Years",F1983&lt;=5,"3-5 Years",F1983&lt;=8,"6-8 Years",TRUE,"9-10 Years")</f>
        <v>0-2 Years</v>
      </c>
      <c r="U1983" t="str" cm="1">
        <f t="array" ref="U1983">_xlfn.IFS(P1983&gt;60,"High Risk",P1983&gt;30,"Medium Risk",TRUE,"Low Risk")</f>
        <v>Low Risk</v>
      </c>
      <c r="V1983">
        <f t="shared" si="30"/>
        <v>4</v>
      </c>
    </row>
    <row r="1984" spans="1:22" hidden="1" x14ac:dyDescent="0.2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 s="2">
        <v>165798.1</v>
      </c>
      <c r="H1984">
        <v>1</v>
      </c>
      <c r="I1984">
        <v>1</v>
      </c>
      <c r="J1984">
        <v>0</v>
      </c>
      <c r="K1984" s="1">
        <v>147090.9</v>
      </c>
      <c r="L1984">
        <v>0</v>
      </c>
      <c r="M1984">
        <v>28</v>
      </c>
      <c r="N1984">
        <v>3284</v>
      </c>
      <c r="O1984">
        <v>9</v>
      </c>
      <c r="P1984">
        <v>19</v>
      </c>
      <c r="Q1984">
        <v>0.32142857142857145</v>
      </c>
      <c r="R1984">
        <v>91952</v>
      </c>
      <c r="S1984" t="str" cm="1">
        <f t="array" ref="S1984">_xlfn.IFS(E1987&lt;30,"18-29",E1987&lt;45,"30-44",TRUE,"45+")</f>
        <v>45+</v>
      </c>
      <c r="T1984" t="str" cm="1">
        <f t="array" ref="T1984">_xlfn.IFS(F1984&lt;=2,"0-2 Years",F1984&lt;=5,"3-5 Years",F1984&lt;=8,"6-8 Years",TRUE,"9-10 Years")</f>
        <v>6-8 Years</v>
      </c>
      <c r="U1984" t="str" cm="1">
        <f t="array" ref="U1984">_xlfn.IFS(P1984&gt;60,"High Risk",P1984&gt;30,"Medium Risk",TRUE,"Low Risk")</f>
        <v>Low Risk</v>
      </c>
      <c r="V1984">
        <f t="shared" si="30"/>
        <v>5</v>
      </c>
    </row>
    <row r="1985" spans="1:22" x14ac:dyDescent="0.2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 s="2">
        <v>0</v>
      </c>
      <c r="H1985">
        <v>2</v>
      </c>
      <c r="I1985">
        <v>1</v>
      </c>
      <c r="J1985">
        <v>0</v>
      </c>
      <c r="K1985" s="1">
        <v>132368.47</v>
      </c>
      <c r="L1985">
        <v>0</v>
      </c>
      <c r="M1985">
        <v>23</v>
      </c>
      <c r="N1985">
        <v>2851</v>
      </c>
      <c r="O1985">
        <v>2</v>
      </c>
      <c r="P1985">
        <v>81</v>
      </c>
      <c r="Q1985">
        <v>8.6956521739130432E-2</v>
      </c>
      <c r="R1985">
        <v>65573</v>
      </c>
      <c r="S1985" t="str" cm="1">
        <f t="array" ref="S1985">_xlfn.IFS(E1988&lt;30,"18-29",E1988&lt;45,"30-44",TRUE,"45+")</f>
        <v>30-44</v>
      </c>
      <c r="T1985" t="str" cm="1">
        <f t="array" ref="T1985">_xlfn.IFS(F1985&lt;=2,"0-2 Years",F1985&lt;=5,"3-5 Years",F1985&lt;=8,"6-8 Years",TRUE,"9-10 Years")</f>
        <v>3-5 Years</v>
      </c>
      <c r="U1985" t="str" cm="1">
        <f t="array" ref="U1985">_xlfn.IFS(P1985&gt;60,"High Risk",P1985&gt;30,"Medium Risk",TRUE,"Low Risk")</f>
        <v>High Risk</v>
      </c>
      <c r="V1985">
        <f t="shared" si="30"/>
        <v>6</v>
      </c>
    </row>
    <row r="1986" spans="1:22" hidden="1" x14ac:dyDescent="0.2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 s="2">
        <v>126495.57</v>
      </c>
      <c r="H1986">
        <v>2</v>
      </c>
      <c r="I1986">
        <v>1</v>
      </c>
      <c r="J1986">
        <v>1</v>
      </c>
      <c r="K1986" s="1">
        <v>164741.5</v>
      </c>
      <c r="L1986">
        <v>0</v>
      </c>
      <c r="M1986">
        <v>8</v>
      </c>
      <c r="N1986">
        <v>1180</v>
      </c>
      <c r="O1986">
        <v>7</v>
      </c>
      <c r="P1986">
        <v>62</v>
      </c>
      <c r="Q1986">
        <v>0.875</v>
      </c>
      <c r="R1986">
        <v>9440</v>
      </c>
      <c r="S1986" t="str" cm="1">
        <f t="array" ref="S1986">_xlfn.IFS(E1989&lt;30,"18-29",E1989&lt;45,"30-44",TRUE,"45+")</f>
        <v>45+</v>
      </c>
      <c r="T1986" t="str" cm="1">
        <f t="array" ref="T1986">_xlfn.IFS(F1986&lt;=2,"0-2 Years",F1986&lt;=5,"3-5 Years",F1986&lt;=8,"6-8 Years",TRUE,"9-10 Years")</f>
        <v>0-2 Years</v>
      </c>
      <c r="U1986" t="str" cm="1">
        <f t="array" ref="U1986">_xlfn.IFS(P1986&gt;60,"High Risk",P1986&gt;30,"Medium Risk",TRUE,"Low Risk")</f>
        <v>High Risk</v>
      </c>
      <c r="V1986">
        <f t="shared" si="30"/>
        <v>1</v>
      </c>
    </row>
    <row r="1987" spans="1:22" x14ac:dyDescent="0.2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 s="2">
        <v>116393.59</v>
      </c>
      <c r="H1987">
        <v>1</v>
      </c>
      <c r="I1987">
        <v>1</v>
      </c>
      <c r="J1987">
        <v>0</v>
      </c>
      <c r="K1987" s="1">
        <v>63051.32</v>
      </c>
      <c r="L1987">
        <v>1</v>
      </c>
      <c r="M1987">
        <v>10</v>
      </c>
      <c r="N1987">
        <v>4106</v>
      </c>
      <c r="O1987">
        <v>2</v>
      </c>
      <c r="P1987">
        <v>32</v>
      </c>
      <c r="Q1987">
        <v>0.2</v>
      </c>
      <c r="R1987">
        <v>41060</v>
      </c>
      <c r="S1987" t="str" cm="1">
        <f t="array" ref="S1987">_xlfn.IFS(E1990&lt;30,"18-29",E1990&lt;45,"30-44",TRUE,"45+")</f>
        <v>45+</v>
      </c>
      <c r="T1987" t="str" cm="1">
        <f t="array" ref="T1987">_xlfn.IFS(F1987&lt;=2,"0-2 Years",F1987&lt;=5,"3-5 Years",F1987&lt;=8,"6-8 Years",TRUE,"9-10 Years")</f>
        <v>9-10 Years</v>
      </c>
      <c r="U1987" t="str" cm="1">
        <f t="array" ref="U1987">_xlfn.IFS(P1987&gt;60,"High Risk",P1987&gt;30,"Medium Risk",TRUE,"Low Risk")</f>
        <v>Medium Risk</v>
      </c>
      <c r="V1987">
        <f t="shared" ref="V1987:V2050" si="31">IF(J1987=0,3,0)+IF(G1987=0,3,0)+IF(H1987=1,2,0)+IF(E1987&gt;45,1,0)+IF(F1987&lt;3,1,0)</f>
        <v>6</v>
      </c>
    </row>
    <row r="1988" spans="1:22" hidden="1" x14ac:dyDescent="0.2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 s="2">
        <v>81733.740000000005</v>
      </c>
      <c r="H1988">
        <v>2</v>
      </c>
      <c r="I1988">
        <v>0</v>
      </c>
      <c r="J1988">
        <v>0</v>
      </c>
      <c r="K1988" s="1">
        <v>199761.29</v>
      </c>
      <c r="L1988">
        <v>0</v>
      </c>
      <c r="M1988">
        <v>14</v>
      </c>
      <c r="N1988">
        <v>411</v>
      </c>
      <c r="O1988">
        <v>4</v>
      </c>
      <c r="P1988">
        <v>8</v>
      </c>
      <c r="Q1988">
        <v>0.2857142857142857</v>
      </c>
      <c r="R1988">
        <v>5754</v>
      </c>
      <c r="S1988" t="str" cm="1">
        <f t="array" ref="S1988">_xlfn.IFS(E1991&lt;30,"18-29",E1991&lt;45,"30-44",TRUE,"45+")</f>
        <v>18-29</v>
      </c>
      <c r="T1988" t="str" cm="1">
        <f t="array" ref="T1988">_xlfn.IFS(F1988&lt;=2,"0-2 Years",F1988&lt;=5,"3-5 Years",F1988&lt;=8,"6-8 Years",TRUE,"9-10 Years")</f>
        <v>0-2 Years</v>
      </c>
      <c r="U1988" t="str" cm="1">
        <f t="array" ref="U1988">_xlfn.IFS(P1988&gt;60,"High Risk",P1988&gt;30,"Medium Risk",TRUE,"Low Risk")</f>
        <v>Low Risk</v>
      </c>
      <c r="V1988">
        <f t="shared" si="31"/>
        <v>4</v>
      </c>
    </row>
    <row r="1989" spans="1:22" x14ac:dyDescent="0.2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 s="2">
        <v>0</v>
      </c>
      <c r="H1989">
        <v>1</v>
      </c>
      <c r="I1989">
        <v>0</v>
      </c>
      <c r="J1989">
        <v>1</v>
      </c>
      <c r="K1989" s="1">
        <v>55725.04</v>
      </c>
      <c r="L1989">
        <v>1</v>
      </c>
      <c r="M1989">
        <v>6</v>
      </c>
      <c r="N1989">
        <v>3034</v>
      </c>
      <c r="O1989">
        <v>9</v>
      </c>
      <c r="P1989">
        <v>151</v>
      </c>
      <c r="Q1989">
        <v>1</v>
      </c>
      <c r="R1989">
        <v>18204</v>
      </c>
      <c r="S1989" t="str" cm="1">
        <f t="array" ref="S1989">_xlfn.IFS(E1992&lt;30,"18-29",E1992&lt;45,"30-44",TRUE,"45+")</f>
        <v>30-44</v>
      </c>
      <c r="T1989" t="str" cm="1">
        <f t="array" ref="T1989">_xlfn.IFS(F1989&lt;=2,"0-2 Years",F1989&lt;=5,"3-5 Years",F1989&lt;=8,"6-8 Years",TRUE,"9-10 Years")</f>
        <v>3-5 Years</v>
      </c>
      <c r="U1989" t="str" cm="1">
        <f t="array" ref="U1989">_xlfn.IFS(P1989&gt;60,"High Risk",P1989&gt;30,"Medium Risk",TRUE,"Low Risk")</f>
        <v>High Risk</v>
      </c>
      <c r="V1989">
        <f t="shared" si="31"/>
        <v>6</v>
      </c>
    </row>
    <row r="1990" spans="1:22" x14ac:dyDescent="0.2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 s="2">
        <v>106171.68</v>
      </c>
      <c r="H1990">
        <v>1</v>
      </c>
      <c r="I1990">
        <v>1</v>
      </c>
      <c r="J1990">
        <v>0</v>
      </c>
      <c r="K1990" s="1">
        <v>163145.5</v>
      </c>
      <c r="L1990">
        <v>1</v>
      </c>
      <c r="M1990">
        <v>25</v>
      </c>
      <c r="N1990">
        <v>4336</v>
      </c>
      <c r="O1990">
        <v>6</v>
      </c>
      <c r="P1990">
        <v>96</v>
      </c>
      <c r="Q1990">
        <v>0.24</v>
      </c>
      <c r="R1990">
        <v>108400</v>
      </c>
      <c r="S1990" t="str" cm="1">
        <f t="array" ref="S1990">_xlfn.IFS(E1993&lt;30,"18-29",E1993&lt;45,"30-44",TRUE,"45+")</f>
        <v>30-44</v>
      </c>
      <c r="T1990" t="str" cm="1">
        <f t="array" ref="T1990">_xlfn.IFS(F1990&lt;=2,"0-2 Years",F1990&lt;=5,"3-5 Years",F1990&lt;=8,"6-8 Years",TRUE,"9-10 Years")</f>
        <v>6-8 Years</v>
      </c>
      <c r="U1990" t="str" cm="1">
        <f t="array" ref="U1990">_xlfn.IFS(P1990&gt;60,"High Risk",P1990&gt;30,"Medium Risk",TRUE,"Low Risk")</f>
        <v>High Risk</v>
      </c>
      <c r="V1990">
        <f t="shared" si="31"/>
        <v>6</v>
      </c>
    </row>
    <row r="1991" spans="1:22" hidden="1" x14ac:dyDescent="0.2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 s="2">
        <v>96020.86</v>
      </c>
      <c r="H1991">
        <v>1</v>
      </c>
      <c r="I1991">
        <v>1</v>
      </c>
      <c r="J1991">
        <v>1</v>
      </c>
      <c r="K1991" s="1">
        <v>57992.49</v>
      </c>
      <c r="L1991">
        <v>0</v>
      </c>
      <c r="M1991">
        <v>22</v>
      </c>
      <c r="N1991">
        <v>4274</v>
      </c>
      <c r="O1991">
        <v>1</v>
      </c>
      <c r="P1991">
        <v>61</v>
      </c>
      <c r="Q1991">
        <v>4.5454545454545456E-2</v>
      </c>
      <c r="R1991">
        <v>94028</v>
      </c>
      <c r="S1991" t="str" cm="1">
        <f t="array" ref="S1991">_xlfn.IFS(E1994&lt;30,"18-29",E1994&lt;45,"30-44",TRUE,"45+")</f>
        <v>18-29</v>
      </c>
      <c r="T1991" t="str" cm="1">
        <f t="array" ref="T1991">_xlfn.IFS(F1991&lt;=2,"0-2 Years",F1991&lt;=5,"3-5 Years",F1991&lt;=8,"6-8 Years",TRUE,"9-10 Years")</f>
        <v>0-2 Years</v>
      </c>
      <c r="U1991" t="str" cm="1">
        <f t="array" ref="U1991">_xlfn.IFS(P1991&gt;60,"High Risk",P1991&gt;30,"Medium Risk",TRUE,"Low Risk")</f>
        <v>High Risk</v>
      </c>
      <c r="V1991">
        <f t="shared" si="31"/>
        <v>3</v>
      </c>
    </row>
    <row r="1992" spans="1:22" hidden="1" x14ac:dyDescent="0.2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 s="2">
        <v>0</v>
      </c>
      <c r="H1992">
        <v>2</v>
      </c>
      <c r="I1992">
        <v>0</v>
      </c>
      <c r="J1992">
        <v>1</v>
      </c>
      <c r="K1992" s="1">
        <v>193093.77</v>
      </c>
      <c r="L1992">
        <v>0</v>
      </c>
      <c r="M1992">
        <v>16</v>
      </c>
      <c r="N1992">
        <v>1363</v>
      </c>
      <c r="O1992">
        <v>0</v>
      </c>
      <c r="P1992">
        <v>149</v>
      </c>
      <c r="Q1992">
        <v>0</v>
      </c>
      <c r="R1992">
        <v>21808</v>
      </c>
      <c r="S1992" t="str" cm="1">
        <f t="array" ref="S1992">_xlfn.IFS(E1995&lt;30,"18-29",E1995&lt;45,"30-44",TRUE,"45+")</f>
        <v>45+</v>
      </c>
      <c r="T1992" t="str" cm="1">
        <f t="array" ref="T1992">_xlfn.IFS(F1992&lt;=2,"0-2 Years",F1992&lt;=5,"3-5 Years",F1992&lt;=8,"6-8 Years",TRUE,"9-10 Years")</f>
        <v>0-2 Years</v>
      </c>
      <c r="U1992" t="str" cm="1">
        <f t="array" ref="U1992">_xlfn.IFS(P1992&gt;60,"High Risk",P1992&gt;30,"Medium Risk",TRUE,"Low Risk")</f>
        <v>High Risk</v>
      </c>
      <c r="V1992">
        <f t="shared" si="31"/>
        <v>4</v>
      </c>
    </row>
    <row r="1993" spans="1:22" hidden="1" x14ac:dyDescent="0.2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 s="2">
        <v>181671.16</v>
      </c>
      <c r="H1993">
        <v>2</v>
      </c>
      <c r="I1993">
        <v>1</v>
      </c>
      <c r="J1993">
        <v>1</v>
      </c>
      <c r="K1993" s="1">
        <v>57531.14</v>
      </c>
      <c r="L1993">
        <v>0</v>
      </c>
      <c r="M1993">
        <v>3</v>
      </c>
      <c r="N1993">
        <v>3578</v>
      </c>
      <c r="O1993">
        <v>10</v>
      </c>
      <c r="P1993">
        <v>79</v>
      </c>
      <c r="Q1993">
        <v>1</v>
      </c>
      <c r="R1993">
        <v>10734</v>
      </c>
      <c r="S1993" t="str" cm="1">
        <f t="array" ref="S1993">_xlfn.IFS(E1996&lt;30,"18-29",E1996&lt;45,"30-44",TRUE,"45+")</f>
        <v>45+</v>
      </c>
      <c r="T1993" t="str" cm="1">
        <f t="array" ref="T1993">_xlfn.IFS(F1993&lt;=2,"0-2 Years",F1993&lt;=5,"3-5 Years",F1993&lt;=8,"6-8 Years",TRUE,"9-10 Years")</f>
        <v>0-2 Years</v>
      </c>
      <c r="U1993" t="str" cm="1">
        <f t="array" ref="U1993">_xlfn.IFS(P1993&gt;60,"High Risk",P1993&gt;30,"Medium Risk",TRUE,"Low Risk")</f>
        <v>High Risk</v>
      </c>
      <c r="V1993">
        <f t="shared" si="31"/>
        <v>1</v>
      </c>
    </row>
    <row r="1994" spans="1:22" hidden="1" x14ac:dyDescent="0.2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 s="2">
        <v>185709.28</v>
      </c>
      <c r="H1994">
        <v>2</v>
      </c>
      <c r="I1994">
        <v>1</v>
      </c>
      <c r="J1994">
        <v>1</v>
      </c>
      <c r="K1994" s="1">
        <v>77242.19</v>
      </c>
      <c r="L1994">
        <v>0</v>
      </c>
      <c r="M1994">
        <v>28</v>
      </c>
      <c r="N1994">
        <v>902</v>
      </c>
      <c r="O1994">
        <v>3</v>
      </c>
      <c r="P1994">
        <v>47</v>
      </c>
      <c r="Q1994">
        <v>0.10714285714285714</v>
      </c>
      <c r="R1994">
        <v>25256</v>
      </c>
      <c r="S1994" t="str" cm="1">
        <f t="array" ref="S1994">_xlfn.IFS(E1997&lt;30,"18-29",E1997&lt;45,"30-44",TRUE,"45+")</f>
        <v>30-44</v>
      </c>
      <c r="T1994" t="str" cm="1">
        <f t="array" ref="T1994">_xlfn.IFS(F1994&lt;=2,"0-2 Years",F1994&lt;=5,"3-5 Years",F1994&lt;=8,"6-8 Years",TRUE,"9-10 Years")</f>
        <v>6-8 Years</v>
      </c>
      <c r="U1994" t="str" cm="1">
        <f t="array" ref="U1994">_xlfn.IFS(P1994&gt;60,"High Risk",P1994&gt;30,"Medium Risk",TRUE,"Low Risk")</f>
        <v>Medium Risk</v>
      </c>
      <c r="V1994">
        <f t="shared" si="31"/>
        <v>0</v>
      </c>
    </row>
    <row r="1995" spans="1:22" hidden="1" x14ac:dyDescent="0.2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 s="2">
        <v>134250.17000000001</v>
      </c>
      <c r="H1995">
        <v>3</v>
      </c>
      <c r="I1995">
        <v>0</v>
      </c>
      <c r="J1995">
        <v>0</v>
      </c>
      <c r="K1995" s="1">
        <v>153046.16</v>
      </c>
      <c r="L1995">
        <v>1</v>
      </c>
      <c r="M1995">
        <v>26</v>
      </c>
      <c r="N1995">
        <v>3009</v>
      </c>
      <c r="O1995">
        <v>0</v>
      </c>
      <c r="P1995">
        <v>117</v>
      </c>
      <c r="Q1995">
        <v>0</v>
      </c>
      <c r="R1995">
        <v>78234</v>
      </c>
      <c r="S1995" t="str" cm="1">
        <f t="array" ref="S1995">_xlfn.IFS(E1998&lt;30,"18-29",E1998&lt;45,"30-44",TRUE,"45+")</f>
        <v>45+</v>
      </c>
      <c r="T1995" t="str" cm="1">
        <f t="array" ref="T1995">_xlfn.IFS(F1995&lt;=2,"0-2 Years",F1995&lt;=5,"3-5 Years",F1995&lt;=8,"6-8 Years",TRUE,"9-10 Years")</f>
        <v>6-8 Years</v>
      </c>
      <c r="U1995" t="str" cm="1">
        <f t="array" ref="U1995">_xlfn.IFS(P1995&gt;60,"High Risk",P1995&gt;30,"Medium Risk",TRUE,"Low Risk")</f>
        <v>High Risk</v>
      </c>
      <c r="V1995">
        <f t="shared" si="31"/>
        <v>4</v>
      </c>
    </row>
    <row r="1996" spans="1:22" x14ac:dyDescent="0.2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 s="2">
        <v>0</v>
      </c>
      <c r="H1996">
        <v>1</v>
      </c>
      <c r="I1996">
        <v>1</v>
      </c>
      <c r="J1996">
        <v>0</v>
      </c>
      <c r="K1996" s="1">
        <v>63405.2</v>
      </c>
      <c r="L1996">
        <v>1</v>
      </c>
      <c r="M1996">
        <v>7</v>
      </c>
      <c r="N1996">
        <v>1899</v>
      </c>
      <c r="O1996">
        <v>6</v>
      </c>
      <c r="P1996">
        <v>152</v>
      </c>
      <c r="Q1996">
        <v>0.8571428571428571</v>
      </c>
      <c r="R1996">
        <v>13293</v>
      </c>
      <c r="S1996" t="str" cm="1">
        <f t="array" ref="S1996">_xlfn.IFS(E1999&lt;30,"18-29",E1999&lt;45,"30-44",TRUE,"45+")</f>
        <v>30-44</v>
      </c>
      <c r="T1996" t="str" cm="1">
        <f t="array" ref="T1996">_xlfn.IFS(F1996&lt;=2,"0-2 Years",F1996&lt;=5,"3-5 Years",F1996&lt;=8,"6-8 Years",TRUE,"9-10 Years")</f>
        <v>6-8 Years</v>
      </c>
      <c r="U1996" t="str" cm="1">
        <f t="array" ref="U1996">_xlfn.IFS(P1996&gt;60,"High Risk",P1996&gt;30,"Medium Risk",TRUE,"Low Risk")</f>
        <v>High Risk</v>
      </c>
      <c r="V1996">
        <f t="shared" si="31"/>
        <v>9</v>
      </c>
    </row>
    <row r="1997" spans="1:22" hidden="1" x14ac:dyDescent="0.2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 s="2">
        <v>95671.75</v>
      </c>
      <c r="H1997">
        <v>2</v>
      </c>
      <c r="I1997">
        <v>1</v>
      </c>
      <c r="J1997">
        <v>1</v>
      </c>
      <c r="K1997" s="1">
        <v>106564.88</v>
      </c>
      <c r="L1997">
        <v>0</v>
      </c>
      <c r="M1997">
        <v>27</v>
      </c>
      <c r="N1997">
        <v>275</v>
      </c>
      <c r="O1997">
        <v>8</v>
      </c>
      <c r="P1997">
        <v>16</v>
      </c>
      <c r="Q1997">
        <v>0.29629629629629628</v>
      </c>
      <c r="R1997">
        <v>7425</v>
      </c>
      <c r="S1997" t="str" cm="1">
        <f t="array" ref="S1997">_xlfn.IFS(E2000&lt;30,"18-29",E2000&lt;45,"30-44",TRUE,"45+")</f>
        <v>30-44</v>
      </c>
      <c r="T1997" t="str" cm="1">
        <f t="array" ref="T1997">_xlfn.IFS(F1997&lt;=2,"0-2 Years",F1997&lt;=5,"3-5 Years",F1997&lt;=8,"6-8 Years",TRUE,"9-10 Years")</f>
        <v>3-5 Years</v>
      </c>
      <c r="U1997" t="str" cm="1">
        <f t="array" ref="U1997">_xlfn.IFS(P1997&gt;60,"High Risk",P1997&gt;30,"Medium Risk",TRUE,"Low Risk")</f>
        <v>Low Risk</v>
      </c>
      <c r="V1997">
        <f t="shared" si="31"/>
        <v>0</v>
      </c>
    </row>
    <row r="1998" spans="1:22" x14ac:dyDescent="0.2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 s="2">
        <v>0</v>
      </c>
      <c r="H1998">
        <v>2</v>
      </c>
      <c r="I1998">
        <v>0</v>
      </c>
      <c r="J1998">
        <v>0</v>
      </c>
      <c r="K1998" s="1">
        <v>42763.12</v>
      </c>
      <c r="L1998">
        <v>1</v>
      </c>
      <c r="M1998">
        <v>12</v>
      </c>
      <c r="N1998">
        <v>1123</v>
      </c>
      <c r="O1998">
        <v>8</v>
      </c>
      <c r="P1998">
        <v>124</v>
      </c>
      <c r="Q1998">
        <v>0.66666666666666663</v>
      </c>
      <c r="R1998">
        <v>13476</v>
      </c>
      <c r="S1998" t="str" cm="1">
        <f t="array" ref="S1998">_xlfn.IFS(E2001&lt;30,"18-29",E2001&lt;45,"30-44",TRUE,"45+")</f>
        <v>30-44</v>
      </c>
      <c r="T1998" t="str" cm="1">
        <f t="array" ref="T1998">_xlfn.IFS(F1998&lt;=2,"0-2 Years",F1998&lt;=5,"3-5 Years",F1998&lt;=8,"6-8 Years",TRUE,"9-10 Years")</f>
        <v>0-2 Years</v>
      </c>
      <c r="U1998" t="str" cm="1">
        <f t="array" ref="U1998">_xlfn.IFS(P1998&gt;60,"High Risk",P1998&gt;30,"Medium Risk",TRUE,"Low Risk")</f>
        <v>High Risk</v>
      </c>
      <c r="V1998">
        <f t="shared" si="31"/>
        <v>8</v>
      </c>
    </row>
    <row r="1999" spans="1:22" hidden="1" x14ac:dyDescent="0.2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 s="2">
        <v>142151.75</v>
      </c>
      <c r="H1999">
        <v>2</v>
      </c>
      <c r="I1999">
        <v>1</v>
      </c>
      <c r="J1999">
        <v>1</v>
      </c>
      <c r="K1999" s="1">
        <v>168753.34</v>
      </c>
      <c r="L1999">
        <v>0</v>
      </c>
      <c r="M1999">
        <v>13</v>
      </c>
      <c r="N1999">
        <v>2234</v>
      </c>
      <c r="O1999">
        <v>10</v>
      </c>
      <c r="P1999">
        <v>159</v>
      </c>
      <c r="Q1999">
        <v>0.76923076923076927</v>
      </c>
      <c r="R1999">
        <v>29042</v>
      </c>
      <c r="S1999" t="str" cm="1">
        <f t="array" ref="S1999">_xlfn.IFS(E2002&lt;30,"18-29",E2002&lt;45,"30-44",TRUE,"45+")</f>
        <v>45+</v>
      </c>
      <c r="T1999" t="str" cm="1">
        <f t="array" ref="T1999">_xlfn.IFS(F1999&lt;=2,"0-2 Years",F1999&lt;=5,"3-5 Years",F1999&lt;=8,"6-8 Years",TRUE,"9-10 Years")</f>
        <v>0-2 Years</v>
      </c>
      <c r="U1999" t="str" cm="1">
        <f t="array" ref="U1999">_xlfn.IFS(P1999&gt;60,"High Risk",P1999&gt;30,"Medium Risk",TRUE,"Low Risk")</f>
        <v>High Risk</v>
      </c>
      <c r="V1999">
        <f t="shared" si="31"/>
        <v>1</v>
      </c>
    </row>
    <row r="2000" spans="1:22" hidden="1" x14ac:dyDescent="0.2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 s="2">
        <v>127823.93</v>
      </c>
      <c r="H2000">
        <v>1</v>
      </c>
      <c r="I2000">
        <v>1</v>
      </c>
      <c r="J2000">
        <v>1</v>
      </c>
      <c r="K2000" s="1">
        <v>19483.349999999999</v>
      </c>
      <c r="L2000">
        <v>0</v>
      </c>
      <c r="M2000">
        <v>23</v>
      </c>
      <c r="N2000">
        <v>3895</v>
      </c>
      <c r="O2000">
        <v>2</v>
      </c>
      <c r="P2000">
        <v>17</v>
      </c>
      <c r="Q2000">
        <v>8.6956521739130432E-2</v>
      </c>
      <c r="R2000">
        <v>89585</v>
      </c>
      <c r="S2000" t="str" cm="1">
        <f t="array" ref="S2000">_xlfn.IFS(E2003&lt;30,"18-29",E2003&lt;45,"30-44",TRUE,"45+")</f>
        <v>18-29</v>
      </c>
      <c r="T2000" t="str" cm="1">
        <f t="array" ref="T2000">_xlfn.IFS(F2000&lt;=2,"0-2 Years",F2000&lt;=5,"3-5 Years",F2000&lt;=8,"6-8 Years",TRUE,"9-10 Years")</f>
        <v>3-5 Years</v>
      </c>
      <c r="U2000" t="str" cm="1">
        <f t="array" ref="U2000">_xlfn.IFS(P2000&gt;60,"High Risk",P2000&gt;30,"Medium Risk",TRUE,"Low Risk")</f>
        <v>Low Risk</v>
      </c>
      <c r="V2000">
        <f t="shared" si="31"/>
        <v>2</v>
      </c>
    </row>
    <row r="2001" spans="1:22" hidden="1" x14ac:dyDescent="0.2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 s="2">
        <v>144164.29</v>
      </c>
      <c r="H2001">
        <v>1</v>
      </c>
      <c r="I2001">
        <v>1</v>
      </c>
      <c r="J2001">
        <v>1</v>
      </c>
      <c r="K2001" s="1">
        <v>158646.46</v>
      </c>
      <c r="L2001">
        <v>0</v>
      </c>
      <c r="M2001">
        <v>30</v>
      </c>
      <c r="N2001">
        <v>4857</v>
      </c>
      <c r="O2001">
        <v>7</v>
      </c>
      <c r="P2001">
        <v>172</v>
      </c>
      <c r="Q2001">
        <v>0.23333333333333334</v>
      </c>
      <c r="R2001">
        <v>145710</v>
      </c>
      <c r="S2001" t="str" cm="1">
        <f t="array" ref="S2001">_xlfn.IFS(E2004&lt;30,"18-29",E2004&lt;45,"30-44",TRUE,"45+")</f>
        <v>45+</v>
      </c>
      <c r="T2001" t="str" cm="1">
        <f t="array" ref="T2001">_xlfn.IFS(F2001&lt;=2,"0-2 Years",F2001&lt;=5,"3-5 Years",F2001&lt;=8,"6-8 Years",TRUE,"9-10 Years")</f>
        <v>3-5 Years</v>
      </c>
      <c r="U2001" t="str" cm="1">
        <f t="array" ref="U2001">_xlfn.IFS(P2001&gt;60,"High Risk",P2001&gt;30,"Medium Risk",TRUE,"Low Risk")</f>
        <v>High Risk</v>
      </c>
      <c r="V2001">
        <f t="shared" si="31"/>
        <v>2</v>
      </c>
    </row>
    <row r="2002" spans="1:22" hidden="1" x14ac:dyDescent="0.2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 s="2">
        <v>63492.94</v>
      </c>
      <c r="H2002">
        <v>1</v>
      </c>
      <c r="I2002">
        <v>1</v>
      </c>
      <c r="J2002">
        <v>1</v>
      </c>
      <c r="K2002" s="1">
        <v>83172.19</v>
      </c>
      <c r="L2002">
        <v>0</v>
      </c>
      <c r="M2002">
        <v>10</v>
      </c>
      <c r="N2002">
        <v>3182</v>
      </c>
      <c r="O2002">
        <v>3</v>
      </c>
      <c r="P2002">
        <v>102</v>
      </c>
      <c r="Q2002">
        <v>0.3</v>
      </c>
      <c r="R2002">
        <v>31820</v>
      </c>
      <c r="S2002" t="str" cm="1">
        <f t="array" ref="S2002">_xlfn.IFS(E2005&lt;30,"18-29",E2005&lt;45,"30-44",TRUE,"45+")</f>
        <v>30-44</v>
      </c>
      <c r="T2002" t="str" cm="1">
        <f t="array" ref="T2002">_xlfn.IFS(F2002&lt;=2,"0-2 Years",F2002&lt;=5,"3-5 Years",F2002&lt;=8,"6-8 Years",TRUE,"9-10 Years")</f>
        <v>0-2 Years</v>
      </c>
      <c r="U2002" t="str" cm="1">
        <f t="array" ref="U2002">_xlfn.IFS(P2002&gt;60,"High Risk",P2002&gt;30,"Medium Risk",TRUE,"Low Risk")</f>
        <v>High Risk</v>
      </c>
      <c r="V2002">
        <f t="shared" si="31"/>
        <v>4</v>
      </c>
    </row>
    <row r="2003" spans="1:22" hidden="1" x14ac:dyDescent="0.2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 s="2">
        <v>0</v>
      </c>
      <c r="H2003">
        <v>2</v>
      </c>
      <c r="I2003">
        <v>1</v>
      </c>
      <c r="J2003">
        <v>1</v>
      </c>
      <c r="K2003" s="1">
        <v>76889.789999999994</v>
      </c>
      <c r="L2003">
        <v>0</v>
      </c>
      <c r="M2003">
        <v>22</v>
      </c>
      <c r="N2003">
        <v>3775</v>
      </c>
      <c r="O2003">
        <v>2</v>
      </c>
      <c r="P2003">
        <v>169</v>
      </c>
      <c r="Q2003">
        <v>9.0909090909090912E-2</v>
      </c>
      <c r="R2003">
        <v>83050</v>
      </c>
      <c r="S2003" t="str" cm="1">
        <f t="array" ref="S2003">_xlfn.IFS(E2006&lt;30,"18-29",E2006&lt;45,"30-44",TRUE,"45+")</f>
        <v>18-29</v>
      </c>
      <c r="T2003" t="str" cm="1">
        <f t="array" ref="T2003">_xlfn.IFS(F2003&lt;=2,"0-2 Years",F2003&lt;=5,"3-5 Years",F2003&lt;=8,"6-8 Years",TRUE,"9-10 Years")</f>
        <v>3-5 Years</v>
      </c>
      <c r="U2003" t="str" cm="1">
        <f t="array" ref="U2003">_xlfn.IFS(P2003&gt;60,"High Risk",P2003&gt;30,"Medium Risk",TRUE,"Low Risk")</f>
        <v>High Risk</v>
      </c>
      <c r="V2003">
        <f t="shared" si="31"/>
        <v>3</v>
      </c>
    </row>
    <row r="2004" spans="1:22" hidden="1" x14ac:dyDescent="0.2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 s="2">
        <v>0</v>
      </c>
      <c r="H2004">
        <v>2</v>
      </c>
      <c r="I2004">
        <v>0</v>
      </c>
      <c r="J2004">
        <v>1</v>
      </c>
      <c r="K2004" s="1">
        <v>51554.58</v>
      </c>
      <c r="L2004">
        <v>0</v>
      </c>
      <c r="M2004">
        <v>25</v>
      </c>
      <c r="N2004">
        <v>622</v>
      </c>
      <c r="O2004">
        <v>7</v>
      </c>
      <c r="P2004">
        <v>114</v>
      </c>
      <c r="Q2004">
        <v>0.28000000000000003</v>
      </c>
      <c r="R2004">
        <v>15550</v>
      </c>
      <c r="S2004" t="str" cm="1">
        <f t="array" ref="S2004">_xlfn.IFS(E2007&lt;30,"18-29",E2007&lt;45,"30-44",TRUE,"45+")</f>
        <v>30-44</v>
      </c>
      <c r="T2004" t="str" cm="1">
        <f t="array" ref="T2004">_xlfn.IFS(F2004&lt;=2,"0-2 Years",F2004&lt;=5,"3-5 Years",F2004&lt;=8,"6-8 Years",TRUE,"9-10 Years")</f>
        <v>0-2 Years</v>
      </c>
      <c r="U2004" t="str" cm="1">
        <f t="array" ref="U2004">_xlfn.IFS(P2004&gt;60,"High Risk",P2004&gt;30,"Medium Risk",TRUE,"Low Risk")</f>
        <v>High Risk</v>
      </c>
      <c r="V2004">
        <f t="shared" si="31"/>
        <v>5</v>
      </c>
    </row>
    <row r="2005" spans="1:22" hidden="1" x14ac:dyDescent="0.2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 s="2">
        <v>106134.46</v>
      </c>
      <c r="H2005">
        <v>1</v>
      </c>
      <c r="I2005">
        <v>0</v>
      </c>
      <c r="J2005">
        <v>1</v>
      </c>
      <c r="K2005" s="1">
        <v>105570.39</v>
      </c>
      <c r="L2005">
        <v>0</v>
      </c>
      <c r="M2005">
        <v>17</v>
      </c>
      <c r="N2005">
        <v>3156</v>
      </c>
      <c r="O2005">
        <v>0</v>
      </c>
      <c r="P2005">
        <v>92</v>
      </c>
      <c r="Q2005">
        <v>0</v>
      </c>
      <c r="R2005">
        <v>53652</v>
      </c>
      <c r="S2005" t="str" cm="1">
        <f t="array" ref="S2005">_xlfn.IFS(E2008&lt;30,"18-29",E2008&lt;45,"30-44",TRUE,"45+")</f>
        <v>30-44</v>
      </c>
      <c r="T2005" t="str" cm="1">
        <f t="array" ref="T2005">_xlfn.IFS(F2005&lt;=2,"0-2 Years",F2005&lt;=5,"3-5 Years",F2005&lt;=8,"6-8 Years",TRUE,"9-10 Years")</f>
        <v>0-2 Years</v>
      </c>
      <c r="U2005" t="str" cm="1">
        <f t="array" ref="U2005">_xlfn.IFS(P2005&gt;60,"High Risk",P2005&gt;30,"Medium Risk",TRUE,"Low Risk")</f>
        <v>High Risk</v>
      </c>
      <c r="V2005">
        <f t="shared" si="31"/>
        <v>3</v>
      </c>
    </row>
    <row r="2006" spans="1:22" hidden="1" x14ac:dyDescent="0.2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 s="2">
        <v>127269.75</v>
      </c>
      <c r="H2006">
        <v>1</v>
      </c>
      <c r="I2006">
        <v>0</v>
      </c>
      <c r="J2006">
        <v>1</v>
      </c>
      <c r="K2006" s="1">
        <v>79495.009999999995</v>
      </c>
      <c r="L2006">
        <v>0</v>
      </c>
      <c r="M2006">
        <v>6</v>
      </c>
      <c r="N2006">
        <v>4380</v>
      </c>
      <c r="O2006">
        <v>5</v>
      </c>
      <c r="P2006">
        <v>93</v>
      </c>
      <c r="Q2006">
        <v>0.83333333333333337</v>
      </c>
      <c r="R2006">
        <v>26280</v>
      </c>
      <c r="S2006" t="str" cm="1">
        <f t="array" ref="S2006">_xlfn.IFS(E2009&lt;30,"18-29",E2009&lt;45,"30-44",TRUE,"45+")</f>
        <v>30-44</v>
      </c>
      <c r="T2006" t="str" cm="1">
        <f t="array" ref="T2006">_xlfn.IFS(F2006&lt;=2,"0-2 Years",F2006&lt;=5,"3-5 Years",F2006&lt;=8,"6-8 Years",TRUE,"9-10 Years")</f>
        <v>6-8 Years</v>
      </c>
      <c r="U2006" t="str" cm="1">
        <f t="array" ref="U2006">_xlfn.IFS(P2006&gt;60,"High Risk",P2006&gt;30,"Medium Risk",TRUE,"Low Risk")</f>
        <v>High Risk</v>
      </c>
      <c r="V2006">
        <f t="shared" si="31"/>
        <v>2</v>
      </c>
    </row>
    <row r="2007" spans="1:22" hidden="1" x14ac:dyDescent="0.2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 s="2">
        <v>124493.03</v>
      </c>
      <c r="H2007">
        <v>2</v>
      </c>
      <c r="I2007">
        <v>0</v>
      </c>
      <c r="J2007">
        <v>1</v>
      </c>
      <c r="K2007" s="1">
        <v>52583.79</v>
      </c>
      <c r="L2007">
        <v>1</v>
      </c>
      <c r="M2007">
        <v>4</v>
      </c>
      <c r="N2007">
        <v>1267</v>
      </c>
      <c r="O2007">
        <v>5</v>
      </c>
      <c r="P2007">
        <v>178</v>
      </c>
      <c r="Q2007">
        <v>1</v>
      </c>
      <c r="R2007">
        <v>5068</v>
      </c>
      <c r="S2007" t="str" cm="1">
        <f t="array" ref="S2007">_xlfn.IFS(E2010&lt;30,"18-29",E2010&lt;45,"30-44",TRUE,"45+")</f>
        <v>30-44</v>
      </c>
      <c r="T2007" t="str" cm="1">
        <f t="array" ref="T2007">_xlfn.IFS(F2007&lt;=2,"0-2 Years",F2007&lt;=5,"3-5 Years",F2007&lt;=8,"6-8 Years",TRUE,"9-10 Years")</f>
        <v>3-5 Years</v>
      </c>
      <c r="U2007" t="str" cm="1">
        <f t="array" ref="U2007">_xlfn.IFS(P2007&gt;60,"High Risk",P2007&gt;30,"Medium Risk",TRUE,"Low Risk")</f>
        <v>High Risk</v>
      </c>
      <c r="V2007">
        <f t="shared" si="31"/>
        <v>0</v>
      </c>
    </row>
    <row r="2008" spans="1:22" x14ac:dyDescent="0.2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 s="2">
        <v>0</v>
      </c>
      <c r="H2008">
        <v>2</v>
      </c>
      <c r="I2008">
        <v>1</v>
      </c>
      <c r="J2008">
        <v>0</v>
      </c>
      <c r="K2008" s="1">
        <v>26848.25</v>
      </c>
      <c r="L2008">
        <v>0</v>
      </c>
      <c r="M2008">
        <v>16</v>
      </c>
      <c r="N2008">
        <v>2530</v>
      </c>
      <c r="O2008">
        <v>3</v>
      </c>
      <c r="P2008">
        <v>95</v>
      </c>
      <c r="Q2008">
        <v>0.1875</v>
      </c>
      <c r="R2008">
        <v>40480</v>
      </c>
      <c r="S2008" t="str" cm="1">
        <f t="array" ref="S2008">_xlfn.IFS(E2011&lt;30,"18-29",E2011&lt;45,"30-44",TRUE,"45+")</f>
        <v>45+</v>
      </c>
      <c r="T2008" t="str" cm="1">
        <f t="array" ref="T2008">_xlfn.IFS(F2008&lt;=2,"0-2 Years",F2008&lt;=5,"3-5 Years",F2008&lt;=8,"6-8 Years",TRUE,"9-10 Years")</f>
        <v>6-8 Years</v>
      </c>
      <c r="U2008" t="str" cm="1">
        <f t="array" ref="U2008">_xlfn.IFS(P2008&gt;60,"High Risk",P2008&gt;30,"Medium Risk",TRUE,"Low Risk")</f>
        <v>High Risk</v>
      </c>
      <c r="V2008">
        <f t="shared" si="31"/>
        <v>6</v>
      </c>
    </row>
    <row r="2009" spans="1:22" hidden="1" x14ac:dyDescent="0.2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 s="2">
        <v>146547.78</v>
      </c>
      <c r="H2009">
        <v>1</v>
      </c>
      <c r="I2009">
        <v>0</v>
      </c>
      <c r="J2009">
        <v>1</v>
      </c>
      <c r="K2009" s="1">
        <v>10072.549999999999</v>
      </c>
      <c r="L2009">
        <v>1</v>
      </c>
      <c r="M2009">
        <v>8</v>
      </c>
      <c r="N2009">
        <v>325</v>
      </c>
      <c r="O2009">
        <v>2</v>
      </c>
      <c r="P2009">
        <v>4</v>
      </c>
      <c r="Q2009">
        <v>0.25</v>
      </c>
      <c r="R2009">
        <v>2600</v>
      </c>
      <c r="S2009" t="str" cm="1">
        <f t="array" ref="S2009">_xlfn.IFS(E2012&lt;30,"18-29",E2012&lt;45,"30-44",TRUE,"45+")</f>
        <v>45+</v>
      </c>
      <c r="T2009" t="str" cm="1">
        <f t="array" ref="T2009">_xlfn.IFS(F2009&lt;=2,"0-2 Years",F2009&lt;=5,"3-5 Years",F2009&lt;=8,"6-8 Years",TRUE,"9-10 Years")</f>
        <v>9-10 Years</v>
      </c>
      <c r="U2009" t="str" cm="1">
        <f t="array" ref="U2009">_xlfn.IFS(P2009&gt;60,"High Risk",P2009&gt;30,"Medium Risk",TRUE,"Low Risk")</f>
        <v>Low Risk</v>
      </c>
      <c r="V2009">
        <f t="shared" si="31"/>
        <v>2</v>
      </c>
    </row>
    <row r="2010" spans="1:22" hidden="1" x14ac:dyDescent="0.2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 s="2">
        <v>99610.92</v>
      </c>
      <c r="H2010">
        <v>2</v>
      </c>
      <c r="I2010">
        <v>1</v>
      </c>
      <c r="J2010">
        <v>0</v>
      </c>
      <c r="K2010" s="1">
        <v>187296.78</v>
      </c>
      <c r="L2010">
        <v>0</v>
      </c>
      <c r="M2010">
        <v>26</v>
      </c>
      <c r="N2010">
        <v>768</v>
      </c>
      <c r="O2010">
        <v>2</v>
      </c>
      <c r="P2010">
        <v>144</v>
      </c>
      <c r="Q2010">
        <v>7.6923076923076927E-2</v>
      </c>
      <c r="R2010">
        <v>19968</v>
      </c>
      <c r="S2010" t="str" cm="1">
        <f t="array" ref="S2010">_xlfn.IFS(E2013&lt;30,"18-29",E2013&lt;45,"30-44",TRUE,"45+")</f>
        <v>30-44</v>
      </c>
      <c r="T2010" t="str" cm="1">
        <f t="array" ref="T2010">_xlfn.IFS(F2010&lt;=2,"0-2 Years",F2010&lt;=5,"3-5 Years",F2010&lt;=8,"6-8 Years",TRUE,"9-10 Years")</f>
        <v>6-8 Years</v>
      </c>
      <c r="U2010" t="str" cm="1">
        <f t="array" ref="U2010">_xlfn.IFS(P2010&gt;60,"High Risk",P2010&gt;30,"Medium Risk",TRUE,"Low Risk")</f>
        <v>High Risk</v>
      </c>
      <c r="V2010">
        <f t="shared" si="31"/>
        <v>3</v>
      </c>
    </row>
    <row r="2011" spans="1:22" x14ac:dyDescent="0.2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 s="2">
        <v>117837.43</v>
      </c>
      <c r="H2011">
        <v>1</v>
      </c>
      <c r="I2011">
        <v>1</v>
      </c>
      <c r="J2011">
        <v>0</v>
      </c>
      <c r="K2011" s="1">
        <v>104016.61</v>
      </c>
      <c r="L2011">
        <v>1</v>
      </c>
      <c r="M2011">
        <v>22</v>
      </c>
      <c r="N2011">
        <v>270</v>
      </c>
      <c r="O2011">
        <v>9</v>
      </c>
      <c r="P2011">
        <v>53</v>
      </c>
      <c r="Q2011">
        <v>0.40909090909090912</v>
      </c>
      <c r="R2011">
        <v>5940</v>
      </c>
      <c r="S2011" t="str" cm="1">
        <f t="array" ref="S2011">_xlfn.IFS(E2014&lt;30,"18-29",E2014&lt;45,"30-44",TRUE,"45+")</f>
        <v>45+</v>
      </c>
      <c r="T2011" t="str" cm="1">
        <f t="array" ref="T2011">_xlfn.IFS(F2011&lt;=2,"0-2 Years",F2011&lt;=5,"3-5 Years",F2011&lt;=8,"6-8 Years",TRUE,"9-10 Years")</f>
        <v>3-5 Years</v>
      </c>
      <c r="U2011" t="str" cm="1">
        <f t="array" ref="U2011">_xlfn.IFS(P2011&gt;60,"High Risk",P2011&gt;30,"Medium Risk",TRUE,"Low Risk")</f>
        <v>Medium Risk</v>
      </c>
      <c r="V2011">
        <f t="shared" si="31"/>
        <v>6</v>
      </c>
    </row>
    <row r="2012" spans="1:22" hidden="1" x14ac:dyDescent="0.2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 s="2">
        <v>168522.37</v>
      </c>
      <c r="H2012">
        <v>1</v>
      </c>
      <c r="I2012">
        <v>1</v>
      </c>
      <c r="J2012">
        <v>1</v>
      </c>
      <c r="K2012" s="1">
        <v>151310.16</v>
      </c>
      <c r="L2012">
        <v>0</v>
      </c>
      <c r="M2012">
        <v>4</v>
      </c>
      <c r="N2012">
        <v>3113</v>
      </c>
      <c r="O2012">
        <v>8</v>
      </c>
      <c r="P2012">
        <v>174</v>
      </c>
      <c r="Q2012">
        <v>1</v>
      </c>
      <c r="R2012">
        <v>12452</v>
      </c>
      <c r="S2012" t="str" cm="1">
        <f t="array" ref="S2012">_xlfn.IFS(E2015&lt;30,"18-29",E2015&lt;45,"30-44",TRUE,"45+")</f>
        <v>30-44</v>
      </c>
      <c r="T2012" t="str" cm="1">
        <f t="array" ref="T2012">_xlfn.IFS(F2012&lt;=2,"0-2 Years",F2012&lt;=5,"3-5 Years",F2012&lt;=8,"6-8 Years",TRUE,"9-10 Years")</f>
        <v>6-8 Years</v>
      </c>
      <c r="U2012" t="str" cm="1">
        <f t="array" ref="U2012">_xlfn.IFS(P2012&gt;60,"High Risk",P2012&gt;30,"Medium Risk",TRUE,"Low Risk")</f>
        <v>High Risk</v>
      </c>
      <c r="V2012">
        <f t="shared" si="31"/>
        <v>3</v>
      </c>
    </row>
    <row r="2013" spans="1:22" hidden="1" x14ac:dyDescent="0.2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 s="2">
        <v>117337.54</v>
      </c>
      <c r="H2013">
        <v>2</v>
      </c>
      <c r="I2013">
        <v>0</v>
      </c>
      <c r="J2013">
        <v>1</v>
      </c>
      <c r="K2013" s="1">
        <v>62810.91</v>
      </c>
      <c r="L2013">
        <v>0</v>
      </c>
      <c r="M2013">
        <v>23</v>
      </c>
      <c r="N2013">
        <v>3889</v>
      </c>
      <c r="O2013">
        <v>7</v>
      </c>
      <c r="P2013">
        <v>128</v>
      </c>
      <c r="Q2013">
        <v>0.30434782608695654</v>
      </c>
      <c r="R2013">
        <v>89447</v>
      </c>
      <c r="S2013" t="str" cm="1">
        <f t="array" ref="S2013">_xlfn.IFS(E2016&lt;30,"18-29",E2016&lt;45,"30-44",TRUE,"45+")</f>
        <v>30-44</v>
      </c>
      <c r="T2013" t="str" cm="1">
        <f t="array" ref="T2013">_xlfn.IFS(F2013&lt;=2,"0-2 Years",F2013&lt;=5,"3-5 Years",F2013&lt;=8,"6-8 Years",TRUE,"9-10 Years")</f>
        <v>9-10 Years</v>
      </c>
      <c r="U2013" t="str" cm="1">
        <f t="array" ref="U2013">_xlfn.IFS(P2013&gt;60,"High Risk",P2013&gt;30,"Medium Risk",TRUE,"Low Risk")</f>
        <v>High Risk</v>
      </c>
      <c r="V2013">
        <f t="shared" si="31"/>
        <v>0</v>
      </c>
    </row>
    <row r="2014" spans="1:22" hidden="1" x14ac:dyDescent="0.2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 s="2">
        <v>108131.53</v>
      </c>
      <c r="H2014">
        <v>1</v>
      </c>
      <c r="I2014">
        <v>0</v>
      </c>
      <c r="J2014">
        <v>1</v>
      </c>
      <c r="K2014" s="1">
        <v>60830.38</v>
      </c>
      <c r="L2014">
        <v>0</v>
      </c>
      <c r="M2014">
        <v>8</v>
      </c>
      <c r="N2014">
        <v>2880</v>
      </c>
      <c r="O2014">
        <v>10</v>
      </c>
      <c r="P2014">
        <v>93</v>
      </c>
      <c r="Q2014">
        <v>1</v>
      </c>
      <c r="R2014">
        <v>23040</v>
      </c>
      <c r="S2014" t="str" cm="1">
        <f t="array" ref="S2014">_xlfn.IFS(E2017&lt;30,"18-29",E2017&lt;45,"30-44",TRUE,"45+")</f>
        <v>30-44</v>
      </c>
      <c r="T2014" t="str" cm="1">
        <f t="array" ref="T2014">_xlfn.IFS(F2014&lt;=2,"0-2 Years",F2014&lt;=5,"3-5 Years",F2014&lt;=8,"6-8 Years",TRUE,"9-10 Years")</f>
        <v>9-10 Years</v>
      </c>
      <c r="U2014" t="str" cm="1">
        <f t="array" ref="U2014">_xlfn.IFS(P2014&gt;60,"High Risk",P2014&gt;30,"Medium Risk",TRUE,"Low Risk")</f>
        <v>High Risk</v>
      </c>
      <c r="V2014">
        <f t="shared" si="31"/>
        <v>3</v>
      </c>
    </row>
    <row r="2015" spans="1:22" hidden="1" x14ac:dyDescent="0.2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 s="2">
        <v>136496.12</v>
      </c>
      <c r="H2015">
        <v>2</v>
      </c>
      <c r="I2015">
        <v>1</v>
      </c>
      <c r="J2015">
        <v>0</v>
      </c>
      <c r="K2015" s="1">
        <v>116672.02</v>
      </c>
      <c r="L2015">
        <v>0</v>
      </c>
      <c r="M2015">
        <v>20</v>
      </c>
      <c r="N2015">
        <v>2779</v>
      </c>
      <c r="O2015">
        <v>1</v>
      </c>
      <c r="P2015">
        <v>27</v>
      </c>
      <c r="Q2015">
        <v>0.05</v>
      </c>
      <c r="R2015">
        <v>55580</v>
      </c>
      <c r="S2015" t="str" cm="1">
        <f t="array" ref="S2015">_xlfn.IFS(E2018&lt;30,"18-29",E2018&lt;45,"30-44",TRUE,"45+")</f>
        <v>18-29</v>
      </c>
      <c r="T2015" t="str" cm="1">
        <f t="array" ref="T2015">_xlfn.IFS(F2015&lt;=2,"0-2 Years",F2015&lt;=5,"3-5 Years",F2015&lt;=8,"6-8 Years",TRUE,"9-10 Years")</f>
        <v>3-5 Years</v>
      </c>
      <c r="U2015" t="str" cm="1">
        <f t="array" ref="U2015">_xlfn.IFS(P2015&gt;60,"High Risk",P2015&gt;30,"Medium Risk",TRUE,"Low Risk")</f>
        <v>Low Risk</v>
      </c>
      <c r="V2015">
        <f t="shared" si="31"/>
        <v>3</v>
      </c>
    </row>
    <row r="2016" spans="1:22" hidden="1" x14ac:dyDescent="0.2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 s="2">
        <v>116324.53</v>
      </c>
      <c r="H2016">
        <v>1</v>
      </c>
      <c r="I2016">
        <v>1</v>
      </c>
      <c r="J2016">
        <v>0</v>
      </c>
      <c r="K2016" s="1">
        <v>77304.490000000005</v>
      </c>
      <c r="L2016">
        <v>0</v>
      </c>
      <c r="M2016">
        <v>24</v>
      </c>
      <c r="N2016">
        <v>2110</v>
      </c>
      <c r="O2016">
        <v>8</v>
      </c>
      <c r="P2016">
        <v>38</v>
      </c>
      <c r="Q2016">
        <v>0.33333333333333331</v>
      </c>
      <c r="R2016">
        <v>50640</v>
      </c>
      <c r="S2016" t="str" cm="1">
        <f t="array" ref="S2016">_xlfn.IFS(E2019&lt;30,"18-29",E2019&lt;45,"30-44",TRUE,"45+")</f>
        <v>30-44</v>
      </c>
      <c r="T2016" t="str" cm="1">
        <f t="array" ref="T2016">_xlfn.IFS(F2016&lt;=2,"0-2 Years",F2016&lt;=5,"3-5 Years",F2016&lt;=8,"6-8 Years",TRUE,"9-10 Years")</f>
        <v>3-5 Years</v>
      </c>
      <c r="U2016" t="str" cm="1">
        <f t="array" ref="U2016">_xlfn.IFS(P2016&gt;60,"High Risk",P2016&gt;30,"Medium Risk",TRUE,"Low Risk")</f>
        <v>Medium Risk</v>
      </c>
      <c r="V2016">
        <f t="shared" si="31"/>
        <v>5</v>
      </c>
    </row>
    <row r="2017" spans="1:22" hidden="1" x14ac:dyDescent="0.2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 s="2">
        <v>75470.23</v>
      </c>
      <c r="H2017">
        <v>1</v>
      </c>
      <c r="I2017">
        <v>1</v>
      </c>
      <c r="J2017">
        <v>1</v>
      </c>
      <c r="K2017" s="1">
        <v>52894.01</v>
      </c>
      <c r="L2017">
        <v>0</v>
      </c>
      <c r="M2017">
        <v>10</v>
      </c>
      <c r="N2017">
        <v>810</v>
      </c>
      <c r="O2017">
        <v>10</v>
      </c>
      <c r="P2017">
        <v>100</v>
      </c>
      <c r="Q2017">
        <v>1</v>
      </c>
      <c r="R2017">
        <v>8100</v>
      </c>
      <c r="S2017" t="str" cm="1">
        <f t="array" ref="S2017">_xlfn.IFS(E2020&lt;30,"18-29",E2020&lt;45,"30-44",TRUE,"45+")</f>
        <v>18-29</v>
      </c>
      <c r="T2017" t="str" cm="1">
        <f t="array" ref="T2017">_xlfn.IFS(F2017&lt;=2,"0-2 Years",F2017&lt;=5,"3-5 Years",F2017&lt;=8,"6-8 Years",TRUE,"9-10 Years")</f>
        <v>0-2 Years</v>
      </c>
      <c r="U2017" t="str" cm="1">
        <f t="array" ref="U2017">_xlfn.IFS(P2017&gt;60,"High Risk",P2017&gt;30,"Medium Risk",TRUE,"Low Risk")</f>
        <v>High Risk</v>
      </c>
      <c r="V2017">
        <f t="shared" si="31"/>
        <v>3</v>
      </c>
    </row>
    <row r="2018" spans="1:22" hidden="1" x14ac:dyDescent="0.2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 s="2">
        <v>172646.82</v>
      </c>
      <c r="H2018">
        <v>1</v>
      </c>
      <c r="I2018">
        <v>1</v>
      </c>
      <c r="J2018">
        <v>1</v>
      </c>
      <c r="K2018" s="1">
        <v>116471.43</v>
      </c>
      <c r="L2018">
        <v>0</v>
      </c>
      <c r="M2018">
        <v>29</v>
      </c>
      <c r="N2018">
        <v>4215</v>
      </c>
      <c r="O2018">
        <v>9</v>
      </c>
      <c r="P2018">
        <v>1</v>
      </c>
      <c r="Q2018">
        <v>0.31034482758620691</v>
      </c>
      <c r="R2018">
        <v>122235</v>
      </c>
      <c r="S2018" t="str" cm="1">
        <f t="array" ref="S2018">_xlfn.IFS(E2021&lt;30,"18-29",E2021&lt;45,"30-44",TRUE,"45+")</f>
        <v>30-44</v>
      </c>
      <c r="T2018" t="str" cm="1">
        <f t="array" ref="T2018">_xlfn.IFS(F2018&lt;=2,"0-2 Years",F2018&lt;=5,"3-5 Years",F2018&lt;=8,"6-8 Years",TRUE,"9-10 Years")</f>
        <v>3-5 Years</v>
      </c>
      <c r="U2018" t="str" cm="1">
        <f t="array" ref="U2018">_xlfn.IFS(P2018&gt;60,"High Risk",P2018&gt;30,"Medium Risk",TRUE,"Low Risk")</f>
        <v>Low Risk</v>
      </c>
      <c r="V2018">
        <f t="shared" si="31"/>
        <v>2</v>
      </c>
    </row>
    <row r="2019" spans="1:22" x14ac:dyDescent="0.2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 s="2">
        <v>0</v>
      </c>
      <c r="H2019">
        <v>1</v>
      </c>
      <c r="I2019">
        <v>0</v>
      </c>
      <c r="J2019">
        <v>0</v>
      </c>
      <c r="K2019" s="1">
        <v>4539.38</v>
      </c>
      <c r="L2019">
        <v>0</v>
      </c>
      <c r="M2019">
        <v>24</v>
      </c>
      <c r="N2019">
        <v>4097</v>
      </c>
      <c r="O2019">
        <v>5</v>
      </c>
      <c r="P2019">
        <v>52</v>
      </c>
      <c r="Q2019">
        <v>0.20833333333333334</v>
      </c>
      <c r="R2019">
        <v>98328</v>
      </c>
      <c r="S2019" t="str" cm="1">
        <f t="array" ref="S2019">_xlfn.IFS(E2022&lt;30,"18-29",E2022&lt;45,"30-44",TRUE,"45+")</f>
        <v>30-44</v>
      </c>
      <c r="T2019" t="str" cm="1">
        <f t="array" ref="T2019">_xlfn.IFS(F2019&lt;=2,"0-2 Years",F2019&lt;=5,"3-5 Years",F2019&lt;=8,"6-8 Years",TRUE,"9-10 Years")</f>
        <v>3-5 Years</v>
      </c>
      <c r="U2019" t="str" cm="1">
        <f t="array" ref="U2019">_xlfn.IFS(P2019&gt;60,"High Risk",P2019&gt;30,"Medium Risk",TRUE,"Low Risk")</f>
        <v>Medium Risk</v>
      </c>
      <c r="V2019">
        <f t="shared" si="31"/>
        <v>8</v>
      </c>
    </row>
    <row r="2020" spans="1:22" hidden="1" x14ac:dyDescent="0.2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 s="2">
        <v>160358.68</v>
      </c>
      <c r="H2020">
        <v>2</v>
      </c>
      <c r="I2020">
        <v>1</v>
      </c>
      <c r="J2020">
        <v>0</v>
      </c>
      <c r="K2020" s="1">
        <v>142367.72</v>
      </c>
      <c r="L2020">
        <v>0</v>
      </c>
      <c r="M2020">
        <v>14</v>
      </c>
      <c r="N2020">
        <v>2526</v>
      </c>
      <c r="O2020">
        <v>3</v>
      </c>
      <c r="P2020">
        <v>124</v>
      </c>
      <c r="Q2020">
        <v>0.21428571428571427</v>
      </c>
      <c r="R2020">
        <v>35364</v>
      </c>
      <c r="S2020" t="str" cm="1">
        <f t="array" ref="S2020">_xlfn.IFS(E2023&lt;30,"18-29",E2023&lt;45,"30-44",TRUE,"45+")</f>
        <v>18-29</v>
      </c>
      <c r="T2020" t="str" cm="1">
        <f t="array" ref="T2020">_xlfn.IFS(F2020&lt;=2,"0-2 Years",F2020&lt;=5,"3-5 Years",F2020&lt;=8,"6-8 Years",TRUE,"9-10 Years")</f>
        <v>3-5 Years</v>
      </c>
      <c r="U2020" t="str" cm="1">
        <f t="array" ref="U2020">_xlfn.IFS(P2020&gt;60,"High Risk",P2020&gt;30,"Medium Risk",TRUE,"Low Risk")</f>
        <v>High Risk</v>
      </c>
      <c r="V2020">
        <f t="shared" si="31"/>
        <v>3</v>
      </c>
    </row>
    <row r="2021" spans="1:22" hidden="1" x14ac:dyDescent="0.2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 s="2">
        <v>98415.37</v>
      </c>
      <c r="H2021">
        <v>1</v>
      </c>
      <c r="I2021">
        <v>1</v>
      </c>
      <c r="J2021">
        <v>1</v>
      </c>
      <c r="K2021" s="1">
        <v>110520.48</v>
      </c>
      <c r="L2021">
        <v>0</v>
      </c>
      <c r="M2021">
        <v>9</v>
      </c>
      <c r="N2021">
        <v>4207</v>
      </c>
      <c r="O2021">
        <v>1</v>
      </c>
      <c r="P2021">
        <v>113</v>
      </c>
      <c r="Q2021">
        <v>0.1111111111111111</v>
      </c>
      <c r="R2021">
        <v>37863</v>
      </c>
      <c r="S2021" t="str" cm="1">
        <f t="array" ref="S2021">_xlfn.IFS(E2024&lt;30,"18-29",E2024&lt;45,"30-44",TRUE,"45+")</f>
        <v>18-29</v>
      </c>
      <c r="T2021" t="str" cm="1">
        <f t="array" ref="T2021">_xlfn.IFS(F2021&lt;=2,"0-2 Years",F2021&lt;=5,"3-5 Years",F2021&lt;=8,"6-8 Years",TRUE,"9-10 Years")</f>
        <v>3-5 Years</v>
      </c>
      <c r="U2021" t="str" cm="1">
        <f t="array" ref="U2021">_xlfn.IFS(P2021&gt;60,"High Risk",P2021&gt;30,"Medium Risk",TRUE,"Low Risk")</f>
        <v>High Risk</v>
      </c>
      <c r="V2021">
        <f t="shared" si="31"/>
        <v>2</v>
      </c>
    </row>
    <row r="2022" spans="1:22" hidden="1" x14ac:dyDescent="0.2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 s="2">
        <v>57809.32</v>
      </c>
      <c r="H2022">
        <v>1</v>
      </c>
      <c r="I2022">
        <v>1</v>
      </c>
      <c r="J2022">
        <v>0</v>
      </c>
      <c r="K2022" s="1">
        <v>188258.49</v>
      </c>
      <c r="L2022">
        <v>0</v>
      </c>
      <c r="M2022">
        <v>29</v>
      </c>
      <c r="N2022">
        <v>228</v>
      </c>
      <c r="O2022">
        <v>0</v>
      </c>
      <c r="P2022">
        <v>180</v>
      </c>
      <c r="Q2022">
        <v>0</v>
      </c>
      <c r="R2022">
        <v>6612</v>
      </c>
      <c r="S2022" t="str" cm="1">
        <f t="array" ref="S2022">_xlfn.IFS(E2025&lt;30,"18-29",E2025&lt;45,"30-44",TRUE,"45+")</f>
        <v>30-44</v>
      </c>
      <c r="T2022" t="str" cm="1">
        <f t="array" ref="T2022">_xlfn.IFS(F2022&lt;=2,"0-2 Years",F2022&lt;=5,"3-5 Years",F2022&lt;=8,"6-8 Years",TRUE,"9-10 Years")</f>
        <v>6-8 Years</v>
      </c>
      <c r="U2022" t="str" cm="1">
        <f t="array" ref="U2022">_xlfn.IFS(P2022&gt;60,"High Risk",P2022&gt;30,"Medium Risk",TRUE,"Low Risk")</f>
        <v>High Risk</v>
      </c>
      <c r="V2022">
        <f t="shared" si="31"/>
        <v>5</v>
      </c>
    </row>
    <row r="2023" spans="1:22" hidden="1" x14ac:dyDescent="0.2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 s="2">
        <v>128743.8</v>
      </c>
      <c r="H2023">
        <v>1</v>
      </c>
      <c r="I2023">
        <v>0</v>
      </c>
      <c r="J2023">
        <v>0</v>
      </c>
      <c r="K2023" s="1">
        <v>197322.13</v>
      </c>
      <c r="L2023">
        <v>0</v>
      </c>
      <c r="M2023">
        <v>5</v>
      </c>
      <c r="N2023">
        <v>1379</v>
      </c>
      <c r="O2023">
        <v>1</v>
      </c>
      <c r="P2023">
        <v>74</v>
      </c>
      <c r="Q2023">
        <v>0.2</v>
      </c>
      <c r="R2023">
        <v>6895</v>
      </c>
      <c r="S2023" t="str" cm="1">
        <f t="array" ref="S2023">_xlfn.IFS(E2026&lt;30,"18-29",E2026&lt;45,"30-44",TRUE,"45+")</f>
        <v>30-44</v>
      </c>
      <c r="T2023" t="str" cm="1">
        <f t="array" ref="T2023">_xlfn.IFS(F2023&lt;=2,"0-2 Years",F2023&lt;=5,"3-5 Years",F2023&lt;=8,"6-8 Years",TRUE,"9-10 Years")</f>
        <v>3-5 Years</v>
      </c>
      <c r="U2023" t="str" cm="1">
        <f t="array" ref="U2023">_xlfn.IFS(P2023&gt;60,"High Risk",P2023&gt;30,"Medium Risk",TRUE,"Low Risk")</f>
        <v>High Risk</v>
      </c>
      <c r="V2023">
        <f t="shared" si="31"/>
        <v>5</v>
      </c>
    </row>
    <row r="2024" spans="1:22" hidden="1" x14ac:dyDescent="0.2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 s="2">
        <v>130806.42</v>
      </c>
      <c r="H2024">
        <v>2</v>
      </c>
      <c r="I2024">
        <v>1</v>
      </c>
      <c r="J2024">
        <v>0</v>
      </c>
      <c r="K2024" s="1">
        <v>80241.14</v>
      </c>
      <c r="L2024">
        <v>0</v>
      </c>
      <c r="M2024">
        <v>27</v>
      </c>
      <c r="N2024">
        <v>933</v>
      </c>
      <c r="O2024">
        <v>1</v>
      </c>
      <c r="P2024">
        <v>175</v>
      </c>
      <c r="Q2024">
        <v>3.7037037037037035E-2</v>
      </c>
      <c r="R2024">
        <v>25191</v>
      </c>
      <c r="S2024" t="str" cm="1">
        <f t="array" ref="S2024">_xlfn.IFS(E2027&lt;30,"18-29",E2027&lt;45,"30-44",TRUE,"45+")</f>
        <v>45+</v>
      </c>
      <c r="T2024" t="str" cm="1">
        <f t="array" ref="T2024">_xlfn.IFS(F2024&lt;=2,"0-2 Years",F2024&lt;=5,"3-5 Years",F2024&lt;=8,"6-8 Years",TRUE,"9-10 Years")</f>
        <v>3-5 Years</v>
      </c>
      <c r="U2024" t="str" cm="1">
        <f t="array" ref="U2024">_xlfn.IFS(P2024&gt;60,"High Risk",P2024&gt;30,"Medium Risk",TRUE,"Low Risk")</f>
        <v>High Risk</v>
      </c>
      <c r="V2024">
        <f t="shared" si="31"/>
        <v>3</v>
      </c>
    </row>
    <row r="2025" spans="1:22" hidden="1" x14ac:dyDescent="0.2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 s="2">
        <v>123971.16</v>
      </c>
      <c r="H2025">
        <v>1</v>
      </c>
      <c r="I2025">
        <v>0</v>
      </c>
      <c r="J2025">
        <v>1</v>
      </c>
      <c r="K2025" s="1">
        <v>172814.99</v>
      </c>
      <c r="L2025">
        <v>0</v>
      </c>
      <c r="M2025">
        <v>30</v>
      </c>
      <c r="N2025">
        <v>1358</v>
      </c>
      <c r="O2025">
        <v>6</v>
      </c>
      <c r="P2025">
        <v>72</v>
      </c>
      <c r="Q2025">
        <v>0.2</v>
      </c>
      <c r="R2025">
        <v>40740</v>
      </c>
      <c r="S2025" t="str" cm="1">
        <f t="array" ref="S2025">_xlfn.IFS(E2028&lt;30,"18-29",E2028&lt;45,"30-44",TRUE,"45+")</f>
        <v>18-29</v>
      </c>
      <c r="T2025" t="str" cm="1">
        <f t="array" ref="T2025">_xlfn.IFS(F2025&lt;=2,"0-2 Years",F2025&lt;=5,"3-5 Years",F2025&lt;=8,"6-8 Years",TRUE,"9-10 Years")</f>
        <v>0-2 Years</v>
      </c>
      <c r="U2025" t="str" cm="1">
        <f t="array" ref="U2025">_xlfn.IFS(P2025&gt;60,"High Risk",P2025&gt;30,"Medium Risk",TRUE,"Low Risk")</f>
        <v>High Risk</v>
      </c>
      <c r="V2025">
        <f t="shared" si="31"/>
        <v>3</v>
      </c>
    </row>
    <row r="2026" spans="1:22" x14ac:dyDescent="0.2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 s="2">
        <v>0</v>
      </c>
      <c r="H2026">
        <v>1</v>
      </c>
      <c r="I2026">
        <v>0</v>
      </c>
      <c r="J2026">
        <v>0</v>
      </c>
      <c r="K2026" s="1">
        <v>38410.74</v>
      </c>
      <c r="L2026">
        <v>1</v>
      </c>
      <c r="M2026">
        <v>20</v>
      </c>
      <c r="N2026">
        <v>674</v>
      </c>
      <c r="O2026">
        <v>10</v>
      </c>
      <c r="P2026">
        <v>12</v>
      </c>
      <c r="Q2026">
        <v>0.5</v>
      </c>
      <c r="R2026">
        <v>13480</v>
      </c>
      <c r="S2026" t="str" cm="1">
        <f t="array" ref="S2026">_xlfn.IFS(E2029&lt;30,"18-29",E2029&lt;45,"30-44",TRUE,"45+")</f>
        <v>45+</v>
      </c>
      <c r="T2026" t="str" cm="1">
        <f t="array" ref="T2026">_xlfn.IFS(F2026&lt;=2,"0-2 Years",F2026&lt;=5,"3-5 Years",F2026&lt;=8,"6-8 Years",TRUE,"9-10 Years")</f>
        <v>6-8 Years</v>
      </c>
      <c r="U2026" t="str" cm="1">
        <f t="array" ref="U2026">_xlfn.IFS(P2026&gt;60,"High Risk",P2026&gt;30,"Medium Risk",TRUE,"Low Risk")</f>
        <v>Low Risk</v>
      </c>
      <c r="V2026">
        <f t="shared" si="31"/>
        <v>8</v>
      </c>
    </row>
    <row r="2027" spans="1:22" x14ac:dyDescent="0.2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 s="2">
        <v>0</v>
      </c>
      <c r="H2027">
        <v>2</v>
      </c>
      <c r="I2027">
        <v>0</v>
      </c>
      <c r="J2027">
        <v>0</v>
      </c>
      <c r="K2027" s="1">
        <v>17622.82</v>
      </c>
      <c r="L2027">
        <v>0</v>
      </c>
      <c r="M2027">
        <v>7</v>
      </c>
      <c r="N2027">
        <v>135</v>
      </c>
      <c r="O2027">
        <v>0</v>
      </c>
      <c r="P2027">
        <v>25</v>
      </c>
      <c r="Q2027">
        <v>0</v>
      </c>
      <c r="R2027">
        <v>945</v>
      </c>
      <c r="S2027" t="str" cm="1">
        <f t="array" ref="S2027">_xlfn.IFS(E2030&lt;30,"18-29",E2030&lt;45,"30-44",TRUE,"45+")</f>
        <v>30-44</v>
      </c>
      <c r="T2027" t="str" cm="1">
        <f t="array" ref="T2027">_xlfn.IFS(F2027&lt;=2,"0-2 Years",F2027&lt;=5,"3-5 Years",F2027&lt;=8,"6-8 Years",TRUE,"9-10 Years")</f>
        <v>9-10 Years</v>
      </c>
      <c r="U2027" t="str" cm="1">
        <f t="array" ref="U2027">_xlfn.IFS(P2027&gt;60,"High Risk",P2027&gt;30,"Medium Risk",TRUE,"Low Risk")</f>
        <v>Low Risk</v>
      </c>
      <c r="V2027">
        <f t="shared" si="31"/>
        <v>6</v>
      </c>
    </row>
    <row r="2028" spans="1:22" hidden="1" x14ac:dyDescent="0.2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 s="2">
        <v>0</v>
      </c>
      <c r="H2028">
        <v>2</v>
      </c>
      <c r="I2028">
        <v>0</v>
      </c>
      <c r="J2028">
        <v>1</v>
      </c>
      <c r="K2028" s="1">
        <v>48021.71</v>
      </c>
      <c r="L2028">
        <v>0</v>
      </c>
      <c r="M2028">
        <v>1</v>
      </c>
      <c r="N2028">
        <v>4091</v>
      </c>
      <c r="O2028">
        <v>1</v>
      </c>
      <c r="P2028">
        <v>4</v>
      </c>
      <c r="Q2028">
        <v>1</v>
      </c>
      <c r="R2028">
        <v>4091</v>
      </c>
      <c r="S2028" t="str" cm="1">
        <f t="array" ref="S2028">_xlfn.IFS(E2031&lt;30,"18-29",E2031&lt;45,"30-44",TRUE,"45+")</f>
        <v>30-44</v>
      </c>
      <c r="T2028" t="str" cm="1">
        <f t="array" ref="T2028">_xlfn.IFS(F2028&lt;=2,"0-2 Years",F2028&lt;=5,"3-5 Years",F2028&lt;=8,"6-8 Years",TRUE,"9-10 Years")</f>
        <v>9-10 Years</v>
      </c>
      <c r="U2028" t="str" cm="1">
        <f t="array" ref="U2028">_xlfn.IFS(P2028&gt;60,"High Risk",P2028&gt;30,"Medium Risk",TRUE,"Low Risk")</f>
        <v>Low Risk</v>
      </c>
      <c r="V2028">
        <f t="shared" si="31"/>
        <v>3</v>
      </c>
    </row>
    <row r="2029" spans="1:22" x14ac:dyDescent="0.2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 s="2">
        <v>0</v>
      </c>
      <c r="H2029">
        <v>1</v>
      </c>
      <c r="I2029">
        <v>1</v>
      </c>
      <c r="J2029">
        <v>0</v>
      </c>
      <c r="K2029" s="1">
        <v>88958.49</v>
      </c>
      <c r="L2029">
        <v>1</v>
      </c>
      <c r="M2029">
        <v>22</v>
      </c>
      <c r="N2029">
        <v>4370</v>
      </c>
      <c r="O2029">
        <v>10</v>
      </c>
      <c r="P2029">
        <v>111</v>
      </c>
      <c r="Q2029">
        <v>0.45454545454545453</v>
      </c>
      <c r="R2029">
        <v>96140</v>
      </c>
      <c r="S2029" t="str" cm="1">
        <f t="array" ref="S2029">_xlfn.IFS(E2032&lt;30,"18-29",E2032&lt;45,"30-44",TRUE,"45+")</f>
        <v>18-29</v>
      </c>
      <c r="T2029" t="str" cm="1">
        <f t="array" ref="T2029">_xlfn.IFS(F2029&lt;=2,"0-2 Years",F2029&lt;=5,"3-5 Years",F2029&lt;=8,"6-8 Years",TRUE,"9-10 Years")</f>
        <v>6-8 Years</v>
      </c>
      <c r="U2029" t="str" cm="1">
        <f t="array" ref="U2029">_xlfn.IFS(P2029&gt;60,"High Risk",P2029&gt;30,"Medium Risk",TRUE,"Low Risk")</f>
        <v>High Risk</v>
      </c>
      <c r="V2029">
        <f t="shared" si="31"/>
        <v>9</v>
      </c>
    </row>
    <row r="2030" spans="1:22" x14ac:dyDescent="0.2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 s="2">
        <v>0</v>
      </c>
      <c r="H2030">
        <v>2</v>
      </c>
      <c r="I2030">
        <v>1</v>
      </c>
      <c r="J2030">
        <v>0</v>
      </c>
      <c r="K2030" s="1">
        <v>116343.09</v>
      </c>
      <c r="L2030">
        <v>0</v>
      </c>
      <c r="M2030">
        <v>3</v>
      </c>
      <c r="N2030">
        <v>1942</v>
      </c>
      <c r="O2030">
        <v>9</v>
      </c>
      <c r="P2030">
        <v>114</v>
      </c>
      <c r="Q2030">
        <v>1</v>
      </c>
      <c r="R2030">
        <v>5826</v>
      </c>
      <c r="S2030" t="str" cm="1">
        <f t="array" ref="S2030">_xlfn.IFS(E2033&lt;30,"18-29",E2033&lt;45,"30-44",TRUE,"45+")</f>
        <v>45+</v>
      </c>
      <c r="T2030" t="str" cm="1">
        <f t="array" ref="T2030">_xlfn.IFS(F2030&lt;=2,"0-2 Years",F2030&lt;=5,"3-5 Years",F2030&lt;=8,"6-8 Years",TRUE,"9-10 Years")</f>
        <v>9-10 Years</v>
      </c>
      <c r="U2030" t="str" cm="1">
        <f t="array" ref="U2030">_xlfn.IFS(P2030&gt;60,"High Risk",P2030&gt;30,"Medium Risk",TRUE,"Low Risk")</f>
        <v>High Risk</v>
      </c>
      <c r="V2030">
        <f t="shared" si="31"/>
        <v>6</v>
      </c>
    </row>
    <row r="2031" spans="1:22" hidden="1" x14ac:dyDescent="0.2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 s="2">
        <v>156297.57999999999</v>
      </c>
      <c r="H2031">
        <v>2</v>
      </c>
      <c r="I2031">
        <v>1</v>
      </c>
      <c r="J2031">
        <v>1</v>
      </c>
      <c r="K2031" s="1">
        <v>166102.60999999999</v>
      </c>
      <c r="L2031">
        <v>0</v>
      </c>
      <c r="M2031">
        <v>26</v>
      </c>
      <c r="N2031">
        <v>1907</v>
      </c>
      <c r="O2031">
        <v>3</v>
      </c>
      <c r="P2031">
        <v>178</v>
      </c>
      <c r="Q2031">
        <v>0.11538461538461539</v>
      </c>
      <c r="R2031">
        <v>49582</v>
      </c>
      <c r="S2031" t="str" cm="1">
        <f t="array" ref="S2031">_xlfn.IFS(E2034&lt;30,"18-29",E2034&lt;45,"30-44",TRUE,"45+")</f>
        <v>30-44</v>
      </c>
      <c r="T2031" t="str" cm="1">
        <f t="array" ref="T2031">_xlfn.IFS(F2031&lt;=2,"0-2 Years",F2031&lt;=5,"3-5 Years",F2031&lt;=8,"6-8 Years",TRUE,"9-10 Years")</f>
        <v>3-5 Years</v>
      </c>
      <c r="U2031" t="str" cm="1">
        <f t="array" ref="U2031">_xlfn.IFS(P2031&gt;60,"High Risk",P2031&gt;30,"Medium Risk",TRUE,"Low Risk")</f>
        <v>High Risk</v>
      </c>
      <c r="V2031">
        <f t="shared" si="31"/>
        <v>0</v>
      </c>
    </row>
    <row r="2032" spans="1:22" hidden="1" x14ac:dyDescent="0.2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 s="2">
        <v>0</v>
      </c>
      <c r="H2032">
        <v>2</v>
      </c>
      <c r="I2032">
        <v>0</v>
      </c>
      <c r="J2032">
        <v>1</v>
      </c>
      <c r="K2032" s="1">
        <v>104353.26</v>
      </c>
      <c r="L2032">
        <v>0</v>
      </c>
      <c r="M2032">
        <v>26</v>
      </c>
      <c r="N2032">
        <v>1392</v>
      </c>
      <c r="O2032">
        <v>7</v>
      </c>
      <c r="P2032">
        <v>98</v>
      </c>
      <c r="Q2032">
        <v>0.26923076923076922</v>
      </c>
      <c r="R2032">
        <v>36192</v>
      </c>
      <c r="S2032" t="str" cm="1">
        <f t="array" ref="S2032">_xlfn.IFS(E2035&lt;30,"18-29",E2035&lt;45,"30-44",TRUE,"45+")</f>
        <v>30-44</v>
      </c>
      <c r="T2032" t="str" cm="1">
        <f t="array" ref="T2032">_xlfn.IFS(F2032&lt;=2,"0-2 Years",F2032&lt;=5,"3-5 Years",F2032&lt;=8,"6-8 Years",TRUE,"9-10 Years")</f>
        <v>0-2 Years</v>
      </c>
      <c r="U2032" t="str" cm="1">
        <f t="array" ref="U2032">_xlfn.IFS(P2032&gt;60,"High Risk",P2032&gt;30,"Medium Risk",TRUE,"Low Risk")</f>
        <v>High Risk</v>
      </c>
      <c r="V2032">
        <f t="shared" si="31"/>
        <v>4</v>
      </c>
    </row>
    <row r="2033" spans="1:22" hidden="1" x14ac:dyDescent="0.2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 s="2">
        <v>123372.3</v>
      </c>
      <c r="H2033">
        <v>1</v>
      </c>
      <c r="I2033">
        <v>1</v>
      </c>
      <c r="J2033">
        <v>1</v>
      </c>
      <c r="K2033" s="1">
        <v>115429.32</v>
      </c>
      <c r="L2033">
        <v>0</v>
      </c>
      <c r="M2033">
        <v>20</v>
      </c>
      <c r="N2033">
        <v>1249</v>
      </c>
      <c r="O2033">
        <v>7</v>
      </c>
      <c r="P2033">
        <v>158</v>
      </c>
      <c r="Q2033">
        <v>0.35</v>
      </c>
      <c r="R2033">
        <v>24980</v>
      </c>
      <c r="S2033" t="str" cm="1">
        <f t="array" ref="S2033">_xlfn.IFS(E2036&lt;30,"18-29",E2036&lt;45,"30-44",TRUE,"45+")</f>
        <v>30-44</v>
      </c>
      <c r="T2033" t="str" cm="1">
        <f t="array" ref="T2033">_xlfn.IFS(F2033&lt;=2,"0-2 Years",F2033&lt;=5,"3-5 Years",F2033&lt;=8,"6-8 Years",TRUE,"9-10 Years")</f>
        <v>3-5 Years</v>
      </c>
      <c r="U2033" t="str" cm="1">
        <f t="array" ref="U2033">_xlfn.IFS(P2033&gt;60,"High Risk",P2033&gt;30,"Medium Risk",TRUE,"Low Risk")</f>
        <v>High Risk</v>
      </c>
      <c r="V2033">
        <f t="shared" si="31"/>
        <v>3</v>
      </c>
    </row>
    <row r="2034" spans="1:22" hidden="1" x14ac:dyDescent="0.2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 s="2">
        <v>92171.35</v>
      </c>
      <c r="H2034">
        <v>3</v>
      </c>
      <c r="I2034">
        <v>1</v>
      </c>
      <c r="J2034">
        <v>0</v>
      </c>
      <c r="K2034" s="1">
        <v>178106.34</v>
      </c>
      <c r="L2034">
        <v>1</v>
      </c>
      <c r="M2034">
        <v>29</v>
      </c>
      <c r="N2034">
        <v>398</v>
      </c>
      <c r="O2034">
        <v>2</v>
      </c>
      <c r="P2034">
        <v>162</v>
      </c>
      <c r="Q2034">
        <v>6.8965517241379309E-2</v>
      </c>
      <c r="R2034">
        <v>11542</v>
      </c>
      <c r="S2034" t="str" cm="1">
        <f t="array" ref="S2034">_xlfn.IFS(E2037&lt;30,"18-29",E2037&lt;45,"30-44",TRUE,"45+")</f>
        <v>30-44</v>
      </c>
      <c r="T2034" t="str" cm="1">
        <f t="array" ref="T2034">_xlfn.IFS(F2034&lt;=2,"0-2 Years",F2034&lt;=5,"3-5 Years",F2034&lt;=8,"6-8 Years",TRUE,"9-10 Years")</f>
        <v>3-5 Years</v>
      </c>
      <c r="U2034" t="str" cm="1">
        <f t="array" ref="U2034">_xlfn.IFS(P2034&gt;60,"High Risk",P2034&gt;30,"Medium Risk",TRUE,"Low Risk")</f>
        <v>High Risk</v>
      </c>
      <c r="V2034">
        <f t="shared" si="31"/>
        <v>3</v>
      </c>
    </row>
    <row r="2035" spans="1:22" x14ac:dyDescent="0.2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 s="2">
        <v>0</v>
      </c>
      <c r="H2035">
        <v>2</v>
      </c>
      <c r="I2035">
        <v>1</v>
      </c>
      <c r="J2035">
        <v>0</v>
      </c>
      <c r="K2035" s="1">
        <v>132152.32000000001</v>
      </c>
      <c r="L2035">
        <v>0</v>
      </c>
      <c r="M2035">
        <v>16</v>
      </c>
      <c r="N2035">
        <v>2218</v>
      </c>
      <c r="O2035">
        <v>6</v>
      </c>
      <c r="P2035">
        <v>97</v>
      </c>
      <c r="Q2035">
        <v>0.375</v>
      </c>
      <c r="R2035">
        <v>35488</v>
      </c>
      <c r="S2035" t="str" cm="1">
        <f t="array" ref="S2035">_xlfn.IFS(E2038&lt;30,"18-29",E2038&lt;45,"30-44",TRUE,"45+")</f>
        <v>30-44</v>
      </c>
      <c r="T2035" t="str" cm="1">
        <f t="array" ref="T2035">_xlfn.IFS(F2035&lt;=2,"0-2 Years",F2035&lt;=5,"3-5 Years",F2035&lt;=8,"6-8 Years",TRUE,"9-10 Years")</f>
        <v>6-8 Years</v>
      </c>
      <c r="U2035" t="str" cm="1">
        <f t="array" ref="U2035">_xlfn.IFS(P2035&gt;60,"High Risk",P2035&gt;30,"Medium Risk",TRUE,"Low Risk")</f>
        <v>High Risk</v>
      </c>
      <c r="V2035">
        <f t="shared" si="31"/>
        <v>6</v>
      </c>
    </row>
    <row r="2036" spans="1:22" hidden="1" x14ac:dyDescent="0.2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 s="2">
        <v>148375.19</v>
      </c>
      <c r="H2036">
        <v>2</v>
      </c>
      <c r="I2036">
        <v>1</v>
      </c>
      <c r="J2036">
        <v>1</v>
      </c>
      <c r="K2036" s="1">
        <v>21521.38</v>
      </c>
      <c r="L2036">
        <v>0</v>
      </c>
      <c r="M2036">
        <v>5</v>
      </c>
      <c r="N2036">
        <v>3195</v>
      </c>
      <c r="O2036">
        <v>2</v>
      </c>
      <c r="P2036">
        <v>55</v>
      </c>
      <c r="Q2036">
        <v>0.4</v>
      </c>
      <c r="R2036">
        <v>15975</v>
      </c>
      <c r="S2036" t="str" cm="1">
        <f t="array" ref="S2036">_xlfn.IFS(E2039&lt;30,"18-29",E2039&lt;45,"30-44",TRUE,"45+")</f>
        <v>18-29</v>
      </c>
      <c r="T2036" t="str" cm="1">
        <f t="array" ref="T2036">_xlfn.IFS(F2036&lt;=2,"0-2 Years",F2036&lt;=5,"3-5 Years",F2036&lt;=8,"6-8 Years",TRUE,"9-10 Years")</f>
        <v>3-5 Years</v>
      </c>
      <c r="U2036" t="str" cm="1">
        <f t="array" ref="U2036">_xlfn.IFS(P2036&gt;60,"High Risk",P2036&gt;30,"Medium Risk",TRUE,"Low Risk")</f>
        <v>Medium Risk</v>
      </c>
      <c r="V2036">
        <f t="shared" si="31"/>
        <v>0</v>
      </c>
    </row>
    <row r="2037" spans="1:22" hidden="1" x14ac:dyDescent="0.2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 s="2">
        <v>0</v>
      </c>
      <c r="H2037">
        <v>2</v>
      </c>
      <c r="I2037">
        <v>1</v>
      </c>
      <c r="J2037">
        <v>1</v>
      </c>
      <c r="K2037" s="1">
        <v>27431.62</v>
      </c>
      <c r="L2037">
        <v>0</v>
      </c>
      <c r="M2037">
        <v>21</v>
      </c>
      <c r="N2037">
        <v>3383</v>
      </c>
      <c r="O2037">
        <v>6</v>
      </c>
      <c r="P2037">
        <v>97</v>
      </c>
      <c r="Q2037">
        <v>0.2857142857142857</v>
      </c>
      <c r="R2037">
        <v>71043</v>
      </c>
      <c r="S2037" t="str" cm="1">
        <f t="array" ref="S2037">_xlfn.IFS(E2040&lt;30,"18-29",E2040&lt;45,"30-44",TRUE,"45+")</f>
        <v>45+</v>
      </c>
      <c r="T2037" t="str" cm="1">
        <f t="array" ref="T2037">_xlfn.IFS(F2037&lt;=2,"0-2 Years",F2037&lt;=5,"3-5 Years",F2037&lt;=8,"6-8 Years",TRUE,"9-10 Years")</f>
        <v>6-8 Years</v>
      </c>
      <c r="U2037" t="str" cm="1">
        <f t="array" ref="U2037">_xlfn.IFS(P2037&gt;60,"High Risk",P2037&gt;30,"Medium Risk",TRUE,"Low Risk")</f>
        <v>High Risk</v>
      </c>
      <c r="V2037">
        <f t="shared" si="31"/>
        <v>3</v>
      </c>
    </row>
    <row r="2038" spans="1:22" hidden="1" x14ac:dyDescent="0.2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 s="2">
        <v>147422.44</v>
      </c>
      <c r="H2038">
        <v>1</v>
      </c>
      <c r="I2038">
        <v>0</v>
      </c>
      <c r="J2038">
        <v>1</v>
      </c>
      <c r="K2038" s="1">
        <v>42143.61</v>
      </c>
      <c r="L2038">
        <v>0</v>
      </c>
      <c r="M2038">
        <v>2</v>
      </c>
      <c r="N2038">
        <v>2204</v>
      </c>
      <c r="O2038">
        <v>9</v>
      </c>
      <c r="P2038">
        <v>90</v>
      </c>
      <c r="Q2038">
        <v>1</v>
      </c>
      <c r="R2038">
        <v>4408</v>
      </c>
      <c r="S2038" t="str" cm="1">
        <f t="array" ref="S2038">_xlfn.IFS(E2041&lt;30,"18-29",E2041&lt;45,"30-44",TRUE,"45+")</f>
        <v>45+</v>
      </c>
      <c r="T2038" t="str" cm="1">
        <f t="array" ref="T2038">_xlfn.IFS(F2038&lt;=2,"0-2 Years",F2038&lt;=5,"3-5 Years",F2038&lt;=8,"6-8 Years",TRUE,"9-10 Years")</f>
        <v>6-8 Years</v>
      </c>
      <c r="U2038" t="str" cm="1">
        <f t="array" ref="U2038">_xlfn.IFS(P2038&gt;60,"High Risk",P2038&gt;30,"Medium Risk",TRUE,"Low Risk")</f>
        <v>High Risk</v>
      </c>
      <c r="V2038">
        <f t="shared" si="31"/>
        <v>2</v>
      </c>
    </row>
    <row r="2039" spans="1:22" hidden="1" x14ac:dyDescent="0.2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 s="2">
        <v>173962.32</v>
      </c>
      <c r="H2039">
        <v>1</v>
      </c>
      <c r="I2039">
        <v>0</v>
      </c>
      <c r="J2039">
        <v>0</v>
      </c>
      <c r="K2039" s="1">
        <v>106457.11</v>
      </c>
      <c r="L2039">
        <v>1</v>
      </c>
      <c r="M2039">
        <v>7</v>
      </c>
      <c r="N2039">
        <v>1857</v>
      </c>
      <c r="O2039">
        <v>9</v>
      </c>
      <c r="P2039">
        <v>91</v>
      </c>
      <c r="Q2039">
        <v>1</v>
      </c>
      <c r="R2039">
        <v>12999</v>
      </c>
      <c r="S2039" t="str" cm="1">
        <f t="array" ref="S2039">_xlfn.IFS(E2042&lt;30,"18-29",E2042&lt;45,"30-44",TRUE,"45+")</f>
        <v>30-44</v>
      </c>
      <c r="T2039" t="str" cm="1">
        <f t="array" ref="T2039">_xlfn.IFS(F2039&lt;=2,"0-2 Years",F2039&lt;=5,"3-5 Years",F2039&lt;=8,"6-8 Years",TRUE,"9-10 Years")</f>
        <v>6-8 Years</v>
      </c>
      <c r="U2039" t="str" cm="1">
        <f t="array" ref="U2039">_xlfn.IFS(P2039&gt;60,"High Risk",P2039&gt;30,"Medium Risk",TRUE,"Low Risk")</f>
        <v>High Risk</v>
      </c>
      <c r="V2039">
        <f t="shared" si="31"/>
        <v>5</v>
      </c>
    </row>
    <row r="2040" spans="1:22" x14ac:dyDescent="0.2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 s="2">
        <v>0</v>
      </c>
      <c r="H2040">
        <v>1</v>
      </c>
      <c r="I2040">
        <v>1</v>
      </c>
      <c r="J2040">
        <v>1</v>
      </c>
      <c r="K2040" s="1">
        <v>133831.37</v>
      </c>
      <c r="L2040">
        <v>1</v>
      </c>
      <c r="M2040">
        <v>7</v>
      </c>
      <c r="N2040">
        <v>1201</v>
      </c>
      <c r="O2040">
        <v>3</v>
      </c>
      <c r="P2040">
        <v>118</v>
      </c>
      <c r="Q2040">
        <v>0.42857142857142855</v>
      </c>
      <c r="R2040">
        <v>8407</v>
      </c>
      <c r="S2040" t="str" cm="1">
        <f t="array" ref="S2040">_xlfn.IFS(E2043&lt;30,"18-29",E2043&lt;45,"30-44",TRUE,"45+")</f>
        <v>30-44</v>
      </c>
      <c r="T2040" t="str" cm="1">
        <f t="array" ref="T2040">_xlfn.IFS(F2040&lt;=2,"0-2 Years",F2040&lt;=5,"3-5 Years",F2040&lt;=8,"6-8 Years",TRUE,"9-10 Years")</f>
        <v>0-2 Years</v>
      </c>
      <c r="U2040" t="str" cm="1">
        <f t="array" ref="U2040">_xlfn.IFS(P2040&gt;60,"High Risk",P2040&gt;30,"Medium Risk",TRUE,"Low Risk")</f>
        <v>High Risk</v>
      </c>
      <c r="V2040">
        <f t="shared" si="31"/>
        <v>7</v>
      </c>
    </row>
    <row r="2041" spans="1:22" hidden="1" x14ac:dyDescent="0.2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 s="2">
        <v>145215.43</v>
      </c>
      <c r="H2041">
        <v>1</v>
      </c>
      <c r="I2041">
        <v>1</v>
      </c>
      <c r="J2041">
        <v>1</v>
      </c>
      <c r="K2041" s="1">
        <v>164083.72</v>
      </c>
      <c r="L2041">
        <v>0</v>
      </c>
      <c r="M2041">
        <v>13</v>
      </c>
      <c r="N2041">
        <v>3007</v>
      </c>
      <c r="O2041">
        <v>8</v>
      </c>
      <c r="P2041">
        <v>65</v>
      </c>
      <c r="Q2041">
        <v>0.61538461538461542</v>
      </c>
      <c r="R2041">
        <v>39091</v>
      </c>
      <c r="S2041" t="str" cm="1">
        <f t="array" ref="S2041">_xlfn.IFS(E2044&lt;30,"18-29",E2044&lt;45,"30-44",TRUE,"45+")</f>
        <v>18-29</v>
      </c>
      <c r="T2041" t="str" cm="1">
        <f t="array" ref="T2041">_xlfn.IFS(F2041&lt;=2,"0-2 Years",F2041&lt;=5,"3-5 Years",F2041&lt;=8,"6-8 Years",TRUE,"9-10 Years")</f>
        <v>6-8 Years</v>
      </c>
      <c r="U2041" t="str" cm="1">
        <f t="array" ref="U2041">_xlfn.IFS(P2041&gt;60,"High Risk",P2041&gt;30,"Medium Risk",TRUE,"Low Risk")</f>
        <v>High Risk</v>
      </c>
      <c r="V2041">
        <f t="shared" si="31"/>
        <v>3</v>
      </c>
    </row>
    <row r="2042" spans="1:22" hidden="1" x14ac:dyDescent="0.2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 s="2">
        <v>167539.97</v>
      </c>
      <c r="H2042">
        <v>1</v>
      </c>
      <c r="I2042">
        <v>0</v>
      </c>
      <c r="J2042">
        <v>1</v>
      </c>
      <c r="K2042" s="1">
        <v>159207.34</v>
      </c>
      <c r="L2042">
        <v>0</v>
      </c>
      <c r="M2042">
        <v>1</v>
      </c>
      <c r="N2042">
        <v>101</v>
      </c>
      <c r="O2042">
        <v>1</v>
      </c>
      <c r="P2042">
        <v>55</v>
      </c>
      <c r="Q2042">
        <v>1</v>
      </c>
      <c r="R2042">
        <v>101</v>
      </c>
      <c r="S2042" t="str" cm="1">
        <f t="array" ref="S2042">_xlfn.IFS(E2045&lt;30,"18-29",E2045&lt;45,"30-44",TRUE,"45+")</f>
        <v>30-44</v>
      </c>
      <c r="T2042" t="str" cm="1">
        <f t="array" ref="T2042">_xlfn.IFS(F2042&lt;=2,"0-2 Years",F2042&lt;=5,"3-5 Years",F2042&lt;=8,"6-8 Years",TRUE,"9-10 Years")</f>
        <v>3-5 Years</v>
      </c>
      <c r="U2042" t="str" cm="1">
        <f t="array" ref="U2042">_xlfn.IFS(P2042&gt;60,"High Risk",P2042&gt;30,"Medium Risk",TRUE,"Low Risk")</f>
        <v>Medium Risk</v>
      </c>
      <c r="V2042">
        <f t="shared" si="31"/>
        <v>2</v>
      </c>
    </row>
    <row r="2043" spans="1:22" x14ac:dyDescent="0.2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 s="2">
        <v>94968.97</v>
      </c>
      <c r="H2043">
        <v>1</v>
      </c>
      <c r="I2043">
        <v>1</v>
      </c>
      <c r="J2043">
        <v>0</v>
      </c>
      <c r="K2043" s="1">
        <v>84487.62</v>
      </c>
      <c r="L2043">
        <v>0</v>
      </c>
      <c r="M2043">
        <v>21</v>
      </c>
      <c r="N2043">
        <v>582</v>
      </c>
      <c r="O2043">
        <v>3</v>
      </c>
      <c r="P2043">
        <v>125</v>
      </c>
      <c r="Q2043">
        <v>0.14285714285714285</v>
      </c>
      <c r="R2043">
        <v>12222</v>
      </c>
      <c r="S2043" t="str" cm="1">
        <f t="array" ref="S2043">_xlfn.IFS(E2046&lt;30,"18-29",E2046&lt;45,"30-44",TRUE,"45+")</f>
        <v>45+</v>
      </c>
      <c r="T2043" t="str" cm="1">
        <f t="array" ref="T2043">_xlfn.IFS(F2043&lt;=2,"0-2 Years",F2043&lt;=5,"3-5 Years",F2043&lt;=8,"6-8 Years",TRUE,"9-10 Years")</f>
        <v>0-2 Years</v>
      </c>
      <c r="U2043" t="str" cm="1">
        <f t="array" ref="U2043">_xlfn.IFS(P2043&gt;60,"High Risk",P2043&gt;30,"Medium Risk",TRUE,"Low Risk")</f>
        <v>High Risk</v>
      </c>
      <c r="V2043">
        <f t="shared" si="31"/>
        <v>6</v>
      </c>
    </row>
    <row r="2044" spans="1:22" hidden="1" x14ac:dyDescent="0.2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 s="2">
        <v>106116.5</v>
      </c>
      <c r="H2044">
        <v>2</v>
      </c>
      <c r="I2044">
        <v>1</v>
      </c>
      <c r="J2044">
        <v>0</v>
      </c>
      <c r="K2044" s="1">
        <v>3674.71</v>
      </c>
      <c r="L2044">
        <v>0</v>
      </c>
      <c r="M2044">
        <v>27</v>
      </c>
      <c r="N2044">
        <v>4243</v>
      </c>
      <c r="O2044">
        <v>9</v>
      </c>
      <c r="P2044">
        <v>127</v>
      </c>
      <c r="Q2044">
        <v>0.33333333333333331</v>
      </c>
      <c r="R2044">
        <v>114561</v>
      </c>
      <c r="S2044" t="str" cm="1">
        <f t="array" ref="S2044">_xlfn.IFS(E2047&lt;30,"18-29",E2047&lt;45,"30-44",TRUE,"45+")</f>
        <v>30-44</v>
      </c>
      <c r="T2044" t="str" cm="1">
        <f t="array" ref="T2044">_xlfn.IFS(F2044&lt;=2,"0-2 Years",F2044&lt;=5,"3-5 Years",F2044&lt;=8,"6-8 Years",TRUE,"9-10 Years")</f>
        <v>3-5 Years</v>
      </c>
      <c r="U2044" t="str" cm="1">
        <f t="array" ref="U2044">_xlfn.IFS(P2044&gt;60,"High Risk",P2044&gt;30,"Medium Risk",TRUE,"Low Risk")</f>
        <v>High Risk</v>
      </c>
      <c r="V2044">
        <f t="shared" si="31"/>
        <v>3</v>
      </c>
    </row>
    <row r="2045" spans="1:22" hidden="1" x14ac:dyDescent="0.2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 s="2">
        <v>0</v>
      </c>
      <c r="H2045">
        <v>2</v>
      </c>
      <c r="I2045">
        <v>0</v>
      </c>
      <c r="J2045">
        <v>1</v>
      </c>
      <c r="K2045" s="1">
        <v>12092.03</v>
      </c>
      <c r="L2045">
        <v>0</v>
      </c>
      <c r="M2045">
        <v>29</v>
      </c>
      <c r="N2045">
        <v>112</v>
      </c>
      <c r="O2045">
        <v>2</v>
      </c>
      <c r="P2045">
        <v>39</v>
      </c>
      <c r="Q2045">
        <v>6.8965517241379309E-2</v>
      </c>
      <c r="R2045">
        <v>3248</v>
      </c>
      <c r="S2045" t="str" cm="1">
        <f t="array" ref="S2045">_xlfn.IFS(E2048&lt;30,"18-29",E2048&lt;45,"30-44",TRUE,"45+")</f>
        <v>30-44</v>
      </c>
      <c r="T2045" t="str" cm="1">
        <f t="array" ref="T2045">_xlfn.IFS(F2045&lt;=2,"0-2 Years",F2045&lt;=5,"3-5 Years",F2045&lt;=8,"6-8 Years",TRUE,"9-10 Years")</f>
        <v>3-5 Years</v>
      </c>
      <c r="U2045" t="str" cm="1">
        <f t="array" ref="U2045">_xlfn.IFS(P2045&gt;60,"High Risk",P2045&gt;30,"Medium Risk",TRUE,"Low Risk")</f>
        <v>Medium Risk</v>
      </c>
      <c r="V2045">
        <f t="shared" si="31"/>
        <v>3</v>
      </c>
    </row>
    <row r="2046" spans="1:22" x14ac:dyDescent="0.2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 s="2">
        <v>0</v>
      </c>
      <c r="H2046">
        <v>2</v>
      </c>
      <c r="I2046">
        <v>1</v>
      </c>
      <c r="J2046">
        <v>0</v>
      </c>
      <c r="K2046" s="1">
        <v>77475.73</v>
      </c>
      <c r="L2046">
        <v>0</v>
      </c>
      <c r="M2046">
        <v>10</v>
      </c>
      <c r="N2046">
        <v>963</v>
      </c>
      <c r="O2046">
        <v>10</v>
      </c>
      <c r="P2046">
        <v>21</v>
      </c>
      <c r="Q2046">
        <v>1</v>
      </c>
      <c r="R2046">
        <v>9630</v>
      </c>
      <c r="S2046" t="str" cm="1">
        <f t="array" ref="S2046">_xlfn.IFS(E2049&lt;30,"18-29",E2049&lt;45,"30-44",TRUE,"45+")</f>
        <v>30-44</v>
      </c>
      <c r="T2046" t="str" cm="1">
        <f t="array" ref="T2046">_xlfn.IFS(F2046&lt;=2,"0-2 Years",F2046&lt;=5,"3-5 Years",F2046&lt;=8,"6-8 Years",TRUE,"9-10 Years")</f>
        <v>0-2 Years</v>
      </c>
      <c r="U2046" t="str" cm="1">
        <f t="array" ref="U2046">_xlfn.IFS(P2046&gt;60,"High Risk",P2046&gt;30,"Medium Risk",TRUE,"Low Risk")</f>
        <v>Low Risk</v>
      </c>
      <c r="V2046">
        <f t="shared" si="31"/>
        <v>7</v>
      </c>
    </row>
    <row r="2047" spans="1:22" x14ac:dyDescent="0.2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 s="2">
        <v>0</v>
      </c>
      <c r="H2047">
        <v>2</v>
      </c>
      <c r="I2047">
        <v>0</v>
      </c>
      <c r="J2047">
        <v>0</v>
      </c>
      <c r="K2047" s="1">
        <v>41291.730000000003</v>
      </c>
      <c r="L2047">
        <v>0</v>
      </c>
      <c r="M2047">
        <v>10</v>
      </c>
      <c r="N2047">
        <v>1774</v>
      </c>
      <c r="O2047">
        <v>1</v>
      </c>
      <c r="P2047">
        <v>67</v>
      </c>
      <c r="Q2047">
        <v>0.1</v>
      </c>
      <c r="R2047">
        <v>17740</v>
      </c>
      <c r="S2047" t="str" cm="1">
        <f t="array" ref="S2047">_xlfn.IFS(E2050&lt;30,"18-29",E2050&lt;45,"30-44",TRUE,"45+")</f>
        <v>30-44</v>
      </c>
      <c r="T2047" t="str" cm="1">
        <f t="array" ref="T2047">_xlfn.IFS(F2047&lt;=2,"0-2 Years",F2047&lt;=5,"3-5 Years",F2047&lt;=8,"6-8 Years",TRUE,"9-10 Years")</f>
        <v>9-10 Years</v>
      </c>
      <c r="U2047" t="str" cm="1">
        <f t="array" ref="U2047">_xlfn.IFS(P2047&gt;60,"High Risk",P2047&gt;30,"Medium Risk",TRUE,"Low Risk")</f>
        <v>High Risk</v>
      </c>
      <c r="V2047">
        <f t="shared" si="31"/>
        <v>6</v>
      </c>
    </row>
    <row r="2048" spans="1:22" hidden="1" x14ac:dyDescent="0.2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 s="2">
        <v>120018.86</v>
      </c>
      <c r="H2048">
        <v>2</v>
      </c>
      <c r="I2048">
        <v>1</v>
      </c>
      <c r="J2048">
        <v>1</v>
      </c>
      <c r="K2048" s="1">
        <v>343.38</v>
      </c>
      <c r="L2048">
        <v>0</v>
      </c>
      <c r="M2048">
        <v>30</v>
      </c>
      <c r="N2048">
        <v>4084</v>
      </c>
      <c r="O2048">
        <v>10</v>
      </c>
      <c r="P2048">
        <v>128</v>
      </c>
      <c r="Q2048">
        <v>0.33333333333333331</v>
      </c>
      <c r="R2048">
        <v>122520</v>
      </c>
      <c r="S2048" t="str" cm="1">
        <f t="array" ref="S2048">_xlfn.IFS(E2051&lt;30,"18-29",E2051&lt;45,"30-44",TRUE,"45+")</f>
        <v>45+</v>
      </c>
      <c r="T2048" t="str" cm="1">
        <f t="array" ref="T2048">_xlfn.IFS(F2048&lt;=2,"0-2 Years",F2048&lt;=5,"3-5 Years",F2048&lt;=8,"6-8 Years",TRUE,"9-10 Years")</f>
        <v>6-8 Years</v>
      </c>
      <c r="U2048" t="str" cm="1">
        <f t="array" ref="U2048">_xlfn.IFS(P2048&gt;60,"High Risk",P2048&gt;30,"Medium Risk",TRUE,"Low Risk")</f>
        <v>High Risk</v>
      </c>
      <c r="V2048">
        <f t="shared" si="31"/>
        <v>0</v>
      </c>
    </row>
    <row r="2049" spans="1:22" hidden="1" x14ac:dyDescent="0.2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 s="2">
        <v>112541.54</v>
      </c>
      <c r="H2049">
        <v>2</v>
      </c>
      <c r="I2049">
        <v>0</v>
      </c>
      <c r="J2049">
        <v>0</v>
      </c>
      <c r="K2049" s="1">
        <v>47432.43</v>
      </c>
      <c r="L2049">
        <v>0</v>
      </c>
      <c r="M2049">
        <v>4</v>
      </c>
      <c r="N2049">
        <v>4634</v>
      </c>
      <c r="O2049">
        <v>0</v>
      </c>
      <c r="P2049">
        <v>105</v>
      </c>
      <c r="Q2049">
        <v>0</v>
      </c>
      <c r="R2049">
        <v>18536</v>
      </c>
      <c r="S2049" t="str" cm="1">
        <f t="array" ref="S2049">_xlfn.IFS(E2052&lt;30,"18-29",E2052&lt;45,"30-44",TRUE,"45+")</f>
        <v>45+</v>
      </c>
      <c r="T2049" t="str" cm="1">
        <f t="array" ref="T2049">_xlfn.IFS(F2049&lt;=2,"0-2 Years",F2049&lt;=5,"3-5 Years",F2049&lt;=8,"6-8 Years",TRUE,"9-10 Years")</f>
        <v>0-2 Years</v>
      </c>
      <c r="U2049" t="str" cm="1">
        <f t="array" ref="U2049">_xlfn.IFS(P2049&gt;60,"High Risk",P2049&gt;30,"Medium Risk",TRUE,"Low Risk")</f>
        <v>High Risk</v>
      </c>
      <c r="V2049">
        <f t="shared" si="31"/>
        <v>4</v>
      </c>
    </row>
    <row r="2050" spans="1:22" hidden="1" x14ac:dyDescent="0.2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 s="2">
        <v>166118.45000000001</v>
      </c>
      <c r="H2050">
        <v>2</v>
      </c>
      <c r="I2050">
        <v>1</v>
      </c>
      <c r="J2050">
        <v>0</v>
      </c>
      <c r="K2050" s="1">
        <v>127827.18</v>
      </c>
      <c r="L2050">
        <v>0</v>
      </c>
      <c r="M2050">
        <v>8</v>
      </c>
      <c r="N2050">
        <v>1028</v>
      </c>
      <c r="O2050">
        <v>5</v>
      </c>
      <c r="P2050">
        <v>20</v>
      </c>
      <c r="Q2050">
        <v>0.625</v>
      </c>
      <c r="R2050">
        <v>8224</v>
      </c>
      <c r="S2050" t="str" cm="1">
        <f t="array" ref="S2050">_xlfn.IFS(E2053&lt;30,"18-29",E2053&lt;45,"30-44",TRUE,"45+")</f>
        <v>30-44</v>
      </c>
      <c r="T2050" t="str" cm="1">
        <f t="array" ref="T2050">_xlfn.IFS(F2050&lt;=2,"0-2 Years",F2050&lt;=5,"3-5 Years",F2050&lt;=8,"6-8 Years",TRUE,"9-10 Years")</f>
        <v>3-5 Years</v>
      </c>
      <c r="U2050" t="str" cm="1">
        <f t="array" ref="U2050">_xlfn.IFS(P2050&gt;60,"High Risk",P2050&gt;30,"Medium Risk",TRUE,"Low Risk")</f>
        <v>Low Risk</v>
      </c>
      <c r="V2050">
        <f t="shared" si="31"/>
        <v>3</v>
      </c>
    </row>
    <row r="2051" spans="1:22" hidden="1" x14ac:dyDescent="0.2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 s="2">
        <v>102882.4</v>
      </c>
      <c r="H2051">
        <v>2</v>
      </c>
      <c r="I2051">
        <v>1</v>
      </c>
      <c r="J2051">
        <v>1</v>
      </c>
      <c r="K2051" s="1">
        <v>35633.15</v>
      </c>
      <c r="L2051">
        <v>1</v>
      </c>
      <c r="M2051">
        <v>26</v>
      </c>
      <c r="N2051">
        <v>3394</v>
      </c>
      <c r="O2051">
        <v>8</v>
      </c>
      <c r="P2051">
        <v>59</v>
      </c>
      <c r="Q2051">
        <v>0.30769230769230771</v>
      </c>
      <c r="R2051">
        <v>88244</v>
      </c>
      <c r="S2051" t="str" cm="1">
        <f t="array" ref="S2051">_xlfn.IFS(E2054&lt;30,"18-29",E2054&lt;45,"30-44",TRUE,"45+")</f>
        <v>18-29</v>
      </c>
      <c r="T2051" t="str" cm="1">
        <f t="array" ref="T2051">_xlfn.IFS(F2051&lt;=2,"0-2 Years",F2051&lt;=5,"3-5 Years",F2051&lt;=8,"6-8 Years",TRUE,"9-10 Years")</f>
        <v>0-2 Years</v>
      </c>
      <c r="U2051" t="str" cm="1">
        <f t="array" ref="U2051">_xlfn.IFS(P2051&gt;60,"High Risk",P2051&gt;30,"Medium Risk",TRUE,"Low Risk")</f>
        <v>Medium Risk</v>
      </c>
      <c r="V2051">
        <f t="shared" ref="V2051:V2114" si="32">IF(J2051=0,3,0)+IF(G2051=0,3,0)+IF(H2051=1,2,0)+IF(E2051&gt;45,1,0)+IF(F2051&lt;3,1,0)</f>
        <v>1</v>
      </c>
    </row>
    <row r="2052" spans="1:22" x14ac:dyDescent="0.2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 s="2">
        <v>0</v>
      </c>
      <c r="H2052">
        <v>1</v>
      </c>
      <c r="I2052">
        <v>1</v>
      </c>
      <c r="J2052">
        <v>1</v>
      </c>
      <c r="K2052" s="1">
        <v>182865.09</v>
      </c>
      <c r="L2052">
        <v>1</v>
      </c>
      <c r="M2052">
        <v>1</v>
      </c>
      <c r="N2052">
        <v>1543</v>
      </c>
      <c r="O2052">
        <v>7</v>
      </c>
      <c r="P2052">
        <v>75</v>
      </c>
      <c r="Q2052">
        <v>1</v>
      </c>
      <c r="R2052">
        <v>1543</v>
      </c>
      <c r="S2052" t="str" cm="1">
        <f t="array" ref="S2052">_xlfn.IFS(E2055&lt;30,"18-29",E2055&lt;45,"30-44",TRUE,"45+")</f>
        <v>45+</v>
      </c>
      <c r="T2052" t="str" cm="1">
        <f t="array" ref="T2052">_xlfn.IFS(F2052&lt;=2,"0-2 Years",F2052&lt;=5,"3-5 Years",F2052&lt;=8,"6-8 Years",TRUE,"9-10 Years")</f>
        <v>6-8 Years</v>
      </c>
      <c r="U2052" t="str" cm="1">
        <f t="array" ref="U2052">_xlfn.IFS(P2052&gt;60,"High Risk",P2052&gt;30,"Medium Risk",TRUE,"Low Risk")</f>
        <v>High Risk</v>
      </c>
      <c r="V2052">
        <f t="shared" si="32"/>
        <v>6</v>
      </c>
    </row>
    <row r="2053" spans="1:22" hidden="1" x14ac:dyDescent="0.2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 s="2">
        <v>106881.5</v>
      </c>
      <c r="H2053">
        <v>2</v>
      </c>
      <c r="I2053">
        <v>0</v>
      </c>
      <c r="J2053">
        <v>0</v>
      </c>
      <c r="K2053" s="1">
        <v>169386.81</v>
      </c>
      <c r="L2053">
        <v>0</v>
      </c>
      <c r="M2053">
        <v>5</v>
      </c>
      <c r="N2053">
        <v>1243</v>
      </c>
      <c r="O2053">
        <v>7</v>
      </c>
      <c r="P2053">
        <v>164</v>
      </c>
      <c r="Q2053">
        <v>1</v>
      </c>
      <c r="R2053">
        <v>6215</v>
      </c>
      <c r="S2053" t="str" cm="1">
        <f t="array" ref="S2053">_xlfn.IFS(E2056&lt;30,"18-29",E2056&lt;45,"30-44",TRUE,"45+")</f>
        <v>30-44</v>
      </c>
      <c r="T2053" t="str" cm="1">
        <f t="array" ref="T2053">_xlfn.IFS(F2053&lt;=2,"0-2 Years",F2053&lt;=5,"3-5 Years",F2053&lt;=8,"6-8 Years",TRUE,"9-10 Years")</f>
        <v>0-2 Years</v>
      </c>
      <c r="U2053" t="str" cm="1">
        <f t="array" ref="U2053">_xlfn.IFS(P2053&gt;60,"High Risk",P2053&gt;30,"Medium Risk",TRUE,"Low Risk")</f>
        <v>High Risk</v>
      </c>
      <c r="V2053">
        <f t="shared" si="32"/>
        <v>4</v>
      </c>
    </row>
    <row r="2054" spans="1:22" hidden="1" x14ac:dyDescent="0.2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 s="2">
        <v>120727.97</v>
      </c>
      <c r="H2054">
        <v>1</v>
      </c>
      <c r="I2054">
        <v>0</v>
      </c>
      <c r="J2054">
        <v>1</v>
      </c>
      <c r="K2054" s="1">
        <v>149073.88</v>
      </c>
      <c r="L2054">
        <v>0</v>
      </c>
      <c r="M2054">
        <v>14</v>
      </c>
      <c r="N2054">
        <v>2968</v>
      </c>
      <c r="O2054">
        <v>0</v>
      </c>
      <c r="P2054">
        <v>147</v>
      </c>
      <c r="Q2054">
        <v>0</v>
      </c>
      <c r="R2054">
        <v>41552</v>
      </c>
      <c r="S2054" t="str" cm="1">
        <f t="array" ref="S2054">_xlfn.IFS(E2057&lt;30,"18-29",E2057&lt;45,"30-44",TRUE,"45+")</f>
        <v>30-44</v>
      </c>
      <c r="T2054" t="str" cm="1">
        <f t="array" ref="T2054">_xlfn.IFS(F2054&lt;=2,"0-2 Years",F2054&lt;=5,"3-5 Years",F2054&lt;=8,"6-8 Years",TRUE,"9-10 Years")</f>
        <v>3-5 Years</v>
      </c>
      <c r="U2054" t="str" cm="1">
        <f t="array" ref="U2054">_xlfn.IFS(P2054&gt;60,"High Risk",P2054&gt;30,"Medium Risk",TRUE,"Low Risk")</f>
        <v>High Risk</v>
      </c>
      <c r="V2054">
        <f t="shared" si="32"/>
        <v>2</v>
      </c>
    </row>
    <row r="2055" spans="1:22" x14ac:dyDescent="0.2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 s="2">
        <v>169832.57</v>
      </c>
      <c r="H2055">
        <v>1</v>
      </c>
      <c r="I2055">
        <v>0</v>
      </c>
      <c r="J2055">
        <v>0</v>
      </c>
      <c r="K2055" s="1">
        <v>184107.26</v>
      </c>
      <c r="L2055">
        <v>1</v>
      </c>
      <c r="M2055">
        <v>13</v>
      </c>
      <c r="N2055">
        <v>3563</v>
      </c>
      <c r="O2055">
        <v>8</v>
      </c>
      <c r="P2055">
        <v>77</v>
      </c>
      <c r="Q2055">
        <v>0.61538461538461542</v>
      </c>
      <c r="R2055">
        <v>46319</v>
      </c>
      <c r="S2055" t="str" cm="1">
        <f t="array" ref="S2055">_xlfn.IFS(E2058&lt;30,"18-29",E2058&lt;45,"30-44",TRUE,"45+")</f>
        <v>30-44</v>
      </c>
      <c r="T2055" t="str" cm="1">
        <f t="array" ref="T2055">_xlfn.IFS(F2055&lt;=2,"0-2 Years",F2055&lt;=5,"3-5 Years",F2055&lt;=8,"6-8 Years",TRUE,"9-10 Years")</f>
        <v>6-8 Years</v>
      </c>
      <c r="U2055" t="str" cm="1">
        <f t="array" ref="U2055">_xlfn.IFS(P2055&gt;60,"High Risk",P2055&gt;30,"Medium Risk",TRUE,"Low Risk")</f>
        <v>High Risk</v>
      </c>
      <c r="V2055">
        <f t="shared" si="32"/>
        <v>6</v>
      </c>
    </row>
    <row r="2056" spans="1:22" hidden="1" x14ac:dyDescent="0.2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 s="2">
        <v>0</v>
      </c>
      <c r="H2056">
        <v>2</v>
      </c>
      <c r="I2056">
        <v>1</v>
      </c>
      <c r="J2056">
        <v>1</v>
      </c>
      <c r="K2056" s="1">
        <v>22750.17</v>
      </c>
      <c r="L2056">
        <v>0</v>
      </c>
      <c r="M2056">
        <v>4</v>
      </c>
      <c r="N2056">
        <v>3518</v>
      </c>
      <c r="O2056">
        <v>0</v>
      </c>
      <c r="P2056">
        <v>86</v>
      </c>
      <c r="Q2056">
        <v>0</v>
      </c>
      <c r="R2056">
        <v>14072</v>
      </c>
      <c r="S2056" t="str" cm="1">
        <f t="array" ref="S2056">_xlfn.IFS(E2059&lt;30,"18-29",E2059&lt;45,"30-44",TRUE,"45+")</f>
        <v>30-44</v>
      </c>
      <c r="T2056" t="str" cm="1">
        <f t="array" ref="T2056">_xlfn.IFS(F2056&lt;=2,"0-2 Years",F2056&lt;=5,"3-5 Years",F2056&lt;=8,"6-8 Years",TRUE,"9-10 Years")</f>
        <v>3-5 Years</v>
      </c>
      <c r="U2056" t="str" cm="1">
        <f t="array" ref="U2056">_xlfn.IFS(P2056&gt;60,"High Risk",P2056&gt;30,"Medium Risk",TRUE,"Low Risk")</f>
        <v>High Risk</v>
      </c>
      <c r="V2056">
        <f t="shared" si="32"/>
        <v>3</v>
      </c>
    </row>
    <row r="2057" spans="1:22" hidden="1" x14ac:dyDescent="0.2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 s="2">
        <v>113599.42</v>
      </c>
      <c r="H2057">
        <v>1</v>
      </c>
      <c r="I2057">
        <v>0</v>
      </c>
      <c r="J2057">
        <v>0</v>
      </c>
      <c r="K2057" s="1">
        <v>11950.29</v>
      </c>
      <c r="L2057">
        <v>0</v>
      </c>
      <c r="M2057">
        <v>13</v>
      </c>
      <c r="N2057">
        <v>3633</v>
      </c>
      <c r="O2057">
        <v>2</v>
      </c>
      <c r="P2057">
        <v>62</v>
      </c>
      <c r="Q2057">
        <v>0.15384615384615385</v>
      </c>
      <c r="R2057">
        <v>47229</v>
      </c>
      <c r="S2057" t="str" cm="1">
        <f t="array" ref="S2057">_xlfn.IFS(E2060&lt;30,"18-29",E2060&lt;45,"30-44",TRUE,"45+")</f>
        <v>45+</v>
      </c>
      <c r="T2057" t="str" cm="1">
        <f t="array" ref="T2057">_xlfn.IFS(F2057&lt;=2,"0-2 Years",F2057&lt;=5,"3-5 Years",F2057&lt;=8,"6-8 Years",TRUE,"9-10 Years")</f>
        <v>9-10 Years</v>
      </c>
      <c r="U2057" t="str" cm="1">
        <f t="array" ref="U2057">_xlfn.IFS(P2057&gt;60,"High Risk",P2057&gt;30,"Medium Risk",TRUE,"Low Risk")</f>
        <v>High Risk</v>
      </c>
      <c r="V2057">
        <f t="shared" si="32"/>
        <v>5</v>
      </c>
    </row>
    <row r="2058" spans="1:22" hidden="1" x14ac:dyDescent="0.2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 s="2">
        <v>0</v>
      </c>
      <c r="H2058">
        <v>1</v>
      </c>
      <c r="I2058">
        <v>1</v>
      </c>
      <c r="J2058">
        <v>1</v>
      </c>
      <c r="K2058" s="1">
        <v>152880.07</v>
      </c>
      <c r="L2058">
        <v>1</v>
      </c>
      <c r="M2058">
        <v>18</v>
      </c>
      <c r="N2058">
        <v>321</v>
      </c>
      <c r="O2058">
        <v>4</v>
      </c>
      <c r="P2058">
        <v>131</v>
      </c>
      <c r="Q2058">
        <v>0.22222222222222221</v>
      </c>
      <c r="R2058">
        <v>5778</v>
      </c>
      <c r="S2058" t="str" cm="1">
        <f t="array" ref="S2058">_xlfn.IFS(E2061&lt;30,"18-29",E2061&lt;45,"30-44",TRUE,"45+")</f>
        <v>45+</v>
      </c>
      <c r="T2058" t="str" cm="1">
        <f t="array" ref="T2058">_xlfn.IFS(F2058&lt;=2,"0-2 Years",F2058&lt;=5,"3-5 Years",F2058&lt;=8,"6-8 Years",TRUE,"9-10 Years")</f>
        <v>6-8 Years</v>
      </c>
      <c r="U2058" t="str" cm="1">
        <f t="array" ref="U2058">_xlfn.IFS(P2058&gt;60,"High Risk",P2058&gt;30,"Medium Risk",TRUE,"Low Risk")</f>
        <v>High Risk</v>
      </c>
      <c r="V2058">
        <f t="shared" si="32"/>
        <v>5</v>
      </c>
    </row>
    <row r="2059" spans="1:22" x14ac:dyDescent="0.2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 s="2">
        <v>0</v>
      </c>
      <c r="H2059">
        <v>2</v>
      </c>
      <c r="I2059">
        <v>1</v>
      </c>
      <c r="J2059">
        <v>0</v>
      </c>
      <c r="K2059" s="1">
        <v>175252.78</v>
      </c>
      <c r="L2059">
        <v>0</v>
      </c>
      <c r="M2059">
        <v>7</v>
      </c>
      <c r="N2059">
        <v>2529</v>
      </c>
      <c r="O2059">
        <v>9</v>
      </c>
      <c r="P2059">
        <v>178</v>
      </c>
      <c r="Q2059">
        <v>1</v>
      </c>
      <c r="R2059">
        <v>17703</v>
      </c>
      <c r="S2059" t="str" cm="1">
        <f t="array" ref="S2059">_xlfn.IFS(E2062&lt;30,"18-29",E2062&lt;45,"30-44",TRUE,"45+")</f>
        <v>30-44</v>
      </c>
      <c r="T2059" t="str" cm="1">
        <f t="array" ref="T2059">_xlfn.IFS(F2059&lt;=2,"0-2 Years",F2059&lt;=5,"3-5 Years",F2059&lt;=8,"6-8 Years",TRUE,"9-10 Years")</f>
        <v>9-10 Years</v>
      </c>
      <c r="U2059" t="str" cm="1">
        <f t="array" ref="U2059">_xlfn.IFS(P2059&gt;60,"High Risk",P2059&gt;30,"Medium Risk",TRUE,"Low Risk")</f>
        <v>High Risk</v>
      </c>
      <c r="V2059">
        <f t="shared" si="32"/>
        <v>6</v>
      </c>
    </row>
    <row r="2060" spans="1:22" x14ac:dyDescent="0.2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 s="2">
        <v>0</v>
      </c>
      <c r="H2060">
        <v>2</v>
      </c>
      <c r="I2060">
        <v>1</v>
      </c>
      <c r="J2060">
        <v>0</v>
      </c>
      <c r="K2060" s="1">
        <v>174303.29</v>
      </c>
      <c r="L2060">
        <v>0</v>
      </c>
      <c r="M2060">
        <v>15</v>
      </c>
      <c r="N2060">
        <v>1438</v>
      </c>
      <c r="O2060">
        <v>10</v>
      </c>
      <c r="P2060">
        <v>22</v>
      </c>
      <c r="Q2060">
        <v>0.66666666666666663</v>
      </c>
      <c r="R2060">
        <v>21570</v>
      </c>
      <c r="S2060" t="str" cm="1">
        <f t="array" ref="S2060">_xlfn.IFS(E2063&lt;30,"18-29",E2063&lt;45,"30-44",TRUE,"45+")</f>
        <v>30-44</v>
      </c>
      <c r="T2060" t="str" cm="1">
        <f t="array" ref="T2060">_xlfn.IFS(F2060&lt;=2,"0-2 Years",F2060&lt;=5,"3-5 Years",F2060&lt;=8,"6-8 Years",TRUE,"9-10 Years")</f>
        <v>3-5 Years</v>
      </c>
      <c r="U2060" t="str" cm="1">
        <f t="array" ref="U2060">_xlfn.IFS(P2060&gt;60,"High Risk",P2060&gt;30,"Medium Risk",TRUE,"Low Risk")</f>
        <v>Low Risk</v>
      </c>
      <c r="V2060">
        <f t="shared" si="32"/>
        <v>7</v>
      </c>
    </row>
    <row r="2061" spans="1:22" hidden="1" x14ac:dyDescent="0.2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 s="2">
        <v>0</v>
      </c>
      <c r="H2061">
        <v>2</v>
      </c>
      <c r="I2061">
        <v>1</v>
      </c>
      <c r="J2061">
        <v>1</v>
      </c>
      <c r="K2061" s="1">
        <v>80701.72</v>
      </c>
      <c r="L2061">
        <v>0</v>
      </c>
      <c r="M2061">
        <v>11</v>
      </c>
      <c r="N2061">
        <v>4271</v>
      </c>
      <c r="O2061">
        <v>5</v>
      </c>
      <c r="P2061">
        <v>33</v>
      </c>
      <c r="Q2061">
        <v>0.45454545454545453</v>
      </c>
      <c r="R2061">
        <v>46981</v>
      </c>
      <c r="S2061" t="str" cm="1">
        <f t="array" ref="S2061">_xlfn.IFS(E2064&lt;30,"18-29",E2064&lt;45,"30-44",TRUE,"45+")</f>
        <v>18-29</v>
      </c>
      <c r="T2061" t="str" cm="1">
        <f t="array" ref="T2061">_xlfn.IFS(F2061&lt;=2,"0-2 Years",F2061&lt;=5,"3-5 Years",F2061&lt;=8,"6-8 Years",TRUE,"9-10 Years")</f>
        <v>3-5 Years</v>
      </c>
      <c r="U2061" t="str" cm="1">
        <f t="array" ref="U2061">_xlfn.IFS(P2061&gt;60,"High Risk",P2061&gt;30,"Medium Risk",TRUE,"Low Risk")</f>
        <v>Medium Risk</v>
      </c>
      <c r="V2061">
        <f t="shared" si="32"/>
        <v>4</v>
      </c>
    </row>
    <row r="2062" spans="1:22" hidden="1" x14ac:dyDescent="0.2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 s="2">
        <v>146282.79</v>
      </c>
      <c r="H2062">
        <v>2</v>
      </c>
      <c r="I2062">
        <v>1</v>
      </c>
      <c r="J2062">
        <v>0</v>
      </c>
      <c r="K2062" s="1">
        <v>198516.2</v>
      </c>
      <c r="L2062">
        <v>0</v>
      </c>
      <c r="M2062">
        <v>18</v>
      </c>
      <c r="N2062">
        <v>830</v>
      </c>
      <c r="O2062">
        <v>1</v>
      </c>
      <c r="P2062">
        <v>132</v>
      </c>
      <c r="Q2062">
        <v>5.5555555555555552E-2</v>
      </c>
      <c r="R2062">
        <v>14940</v>
      </c>
      <c r="S2062" t="str" cm="1">
        <f t="array" ref="S2062">_xlfn.IFS(E2065&lt;30,"18-29",E2065&lt;45,"30-44",TRUE,"45+")</f>
        <v>30-44</v>
      </c>
      <c r="T2062" t="str" cm="1">
        <f t="array" ref="T2062">_xlfn.IFS(F2062&lt;=2,"0-2 Years",F2062&lt;=5,"3-5 Years",F2062&lt;=8,"6-8 Years",TRUE,"9-10 Years")</f>
        <v>6-8 Years</v>
      </c>
      <c r="U2062" t="str" cm="1">
        <f t="array" ref="U2062">_xlfn.IFS(P2062&gt;60,"High Risk",P2062&gt;30,"Medium Risk",TRUE,"Low Risk")</f>
        <v>High Risk</v>
      </c>
      <c r="V2062">
        <f t="shared" si="32"/>
        <v>3</v>
      </c>
    </row>
    <row r="2063" spans="1:22" hidden="1" x14ac:dyDescent="0.2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 s="2">
        <v>119413.62</v>
      </c>
      <c r="H2063">
        <v>2</v>
      </c>
      <c r="I2063">
        <v>1</v>
      </c>
      <c r="J2063">
        <v>0</v>
      </c>
      <c r="K2063" s="1">
        <v>175756.36</v>
      </c>
      <c r="L2063">
        <v>0</v>
      </c>
      <c r="M2063">
        <v>23</v>
      </c>
      <c r="N2063">
        <v>808</v>
      </c>
      <c r="O2063">
        <v>0</v>
      </c>
      <c r="P2063">
        <v>67</v>
      </c>
      <c r="Q2063">
        <v>0</v>
      </c>
      <c r="R2063">
        <v>18584</v>
      </c>
      <c r="S2063" t="str" cm="1">
        <f t="array" ref="S2063">_xlfn.IFS(E2066&lt;30,"18-29",E2066&lt;45,"30-44",TRUE,"45+")</f>
        <v>30-44</v>
      </c>
      <c r="T2063" t="str" cm="1">
        <f t="array" ref="T2063">_xlfn.IFS(F2063&lt;=2,"0-2 Years",F2063&lt;=5,"3-5 Years",F2063&lt;=8,"6-8 Years",TRUE,"9-10 Years")</f>
        <v>6-8 Years</v>
      </c>
      <c r="U2063" t="str" cm="1">
        <f t="array" ref="U2063">_xlfn.IFS(P2063&gt;60,"High Risk",P2063&gt;30,"Medium Risk",TRUE,"Low Risk")</f>
        <v>High Risk</v>
      </c>
      <c r="V2063">
        <f t="shared" si="32"/>
        <v>3</v>
      </c>
    </row>
    <row r="2064" spans="1:22" hidden="1" x14ac:dyDescent="0.2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 s="2">
        <v>122084.63</v>
      </c>
      <c r="H2064">
        <v>1</v>
      </c>
      <c r="I2064">
        <v>0</v>
      </c>
      <c r="J2064">
        <v>1</v>
      </c>
      <c r="K2064" s="1">
        <v>82824.08</v>
      </c>
      <c r="L2064">
        <v>0</v>
      </c>
      <c r="M2064">
        <v>21</v>
      </c>
      <c r="N2064">
        <v>3755</v>
      </c>
      <c r="O2064">
        <v>9</v>
      </c>
      <c r="P2064">
        <v>136</v>
      </c>
      <c r="Q2064">
        <v>0.42857142857142855</v>
      </c>
      <c r="R2064">
        <v>78855</v>
      </c>
      <c r="S2064" t="str" cm="1">
        <f t="array" ref="S2064">_xlfn.IFS(E2067&lt;30,"18-29",E2067&lt;45,"30-44",TRUE,"45+")</f>
        <v>30-44</v>
      </c>
      <c r="T2064" t="str" cm="1">
        <f t="array" ref="T2064">_xlfn.IFS(F2064&lt;=2,"0-2 Years",F2064&lt;=5,"3-5 Years",F2064&lt;=8,"6-8 Years",TRUE,"9-10 Years")</f>
        <v>3-5 Years</v>
      </c>
      <c r="U2064" t="str" cm="1">
        <f t="array" ref="U2064">_xlfn.IFS(P2064&gt;60,"High Risk",P2064&gt;30,"Medium Risk",TRUE,"Low Risk")</f>
        <v>High Risk</v>
      </c>
      <c r="V2064">
        <f t="shared" si="32"/>
        <v>2</v>
      </c>
    </row>
    <row r="2065" spans="1:22" x14ac:dyDescent="0.2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 s="2">
        <v>103060.63</v>
      </c>
      <c r="H2065">
        <v>1</v>
      </c>
      <c r="I2065">
        <v>1</v>
      </c>
      <c r="J2065">
        <v>0</v>
      </c>
      <c r="K2065" s="1">
        <v>179866.01</v>
      </c>
      <c r="L2065">
        <v>1</v>
      </c>
      <c r="M2065">
        <v>30</v>
      </c>
      <c r="N2065">
        <v>4969</v>
      </c>
      <c r="O2065">
        <v>3</v>
      </c>
      <c r="P2065">
        <v>109</v>
      </c>
      <c r="Q2065">
        <v>0.1</v>
      </c>
      <c r="R2065">
        <v>149070</v>
      </c>
      <c r="S2065" t="str" cm="1">
        <f t="array" ref="S2065">_xlfn.IFS(E2068&lt;30,"18-29",E2068&lt;45,"30-44",TRUE,"45+")</f>
        <v>30-44</v>
      </c>
      <c r="T2065" t="str" cm="1">
        <f t="array" ref="T2065">_xlfn.IFS(F2065&lt;=2,"0-2 Years",F2065&lt;=5,"3-5 Years",F2065&lt;=8,"6-8 Years",TRUE,"9-10 Years")</f>
        <v>0-2 Years</v>
      </c>
      <c r="U2065" t="str" cm="1">
        <f t="array" ref="U2065">_xlfn.IFS(P2065&gt;60,"High Risk",P2065&gt;30,"Medium Risk",TRUE,"Low Risk")</f>
        <v>High Risk</v>
      </c>
      <c r="V2065">
        <f t="shared" si="32"/>
        <v>6</v>
      </c>
    </row>
    <row r="2066" spans="1:22" hidden="1" x14ac:dyDescent="0.2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 s="2">
        <v>0</v>
      </c>
      <c r="H2066">
        <v>2</v>
      </c>
      <c r="I2066">
        <v>1</v>
      </c>
      <c r="J2066">
        <v>1</v>
      </c>
      <c r="K2066" s="1">
        <v>159899.97</v>
      </c>
      <c r="L2066">
        <v>0</v>
      </c>
      <c r="M2066">
        <v>17</v>
      </c>
      <c r="N2066">
        <v>4741</v>
      </c>
      <c r="O2066">
        <v>5</v>
      </c>
      <c r="P2066">
        <v>174</v>
      </c>
      <c r="Q2066">
        <v>0.29411764705882354</v>
      </c>
      <c r="R2066">
        <v>80597</v>
      </c>
      <c r="S2066" t="str" cm="1">
        <f t="array" ref="S2066">_xlfn.IFS(E2069&lt;30,"18-29",E2069&lt;45,"30-44",TRUE,"45+")</f>
        <v>30-44</v>
      </c>
      <c r="T2066" t="str" cm="1">
        <f t="array" ref="T2066">_xlfn.IFS(F2066&lt;=2,"0-2 Years",F2066&lt;=5,"3-5 Years",F2066&lt;=8,"6-8 Years",TRUE,"9-10 Years")</f>
        <v>6-8 Years</v>
      </c>
      <c r="U2066" t="str" cm="1">
        <f t="array" ref="U2066">_xlfn.IFS(P2066&gt;60,"High Risk",P2066&gt;30,"Medium Risk",TRUE,"Low Risk")</f>
        <v>High Risk</v>
      </c>
      <c r="V2066">
        <f t="shared" si="32"/>
        <v>3</v>
      </c>
    </row>
    <row r="2067" spans="1:22" x14ac:dyDescent="0.2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 s="2">
        <v>0</v>
      </c>
      <c r="H2067">
        <v>2</v>
      </c>
      <c r="I2067">
        <v>1</v>
      </c>
      <c r="J2067">
        <v>0</v>
      </c>
      <c r="K2067" s="1">
        <v>138504.28</v>
      </c>
      <c r="L2067">
        <v>0</v>
      </c>
      <c r="M2067">
        <v>15</v>
      </c>
      <c r="N2067">
        <v>3774</v>
      </c>
      <c r="O2067">
        <v>6</v>
      </c>
      <c r="P2067">
        <v>103</v>
      </c>
      <c r="Q2067">
        <v>0.4</v>
      </c>
      <c r="R2067">
        <v>56610</v>
      </c>
      <c r="S2067" t="str" cm="1">
        <f t="array" ref="S2067">_xlfn.IFS(E2070&lt;30,"18-29",E2070&lt;45,"30-44",TRUE,"45+")</f>
        <v>30-44</v>
      </c>
      <c r="T2067" t="str" cm="1">
        <f t="array" ref="T2067">_xlfn.IFS(F2067&lt;=2,"0-2 Years",F2067&lt;=5,"3-5 Years",F2067&lt;=8,"6-8 Years",TRUE,"9-10 Years")</f>
        <v>6-8 Years</v>
      </c>
      <c r="U2067" t="str" cm="1">
        <f t="array" ref="U2067">_xlfn.IFS(P2067&gt;60,"High Risk",P2067&gt;30,"Medium Risk",TRUE,"Low Risk")</f>
        <v>High Risk</v>
      </c>
      <c r="V2067">
        <f t="shared" si="32"/>
        <v>6</v>
      </c>
    </row>
    <row r="2068" spans="1:22" hidden="1" x14ac:dyDescent="0.2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 s="2">
        <v>110483.86</v>
      </c>
      <c r="H2068">
        <v>1</v>
      </c>
      <c r="I2068">
        <v>1</v>
      </c>
      <c r="J2068">
        <v>1</v>
      </c>
      <c r="K2068" s="1">
        <v>127394.67</v>
      </c>
      <c r="L2068">
        <v>0</v>
      </c>
      <c r="M2068">
        <v>12</v>
      </c>
      <c r="N2068">
        <v>4492</v>
      </c>
      <c r="O2068">
        <v>6</v>
      </c>
      <c r="P2068">
        <v>23</v>
      </c>
      <c r="Q2068">
        <v>0.5</v>
      </c>
      <c r="R2068">
        <v>53904</v>
      </c>
      <c r="S2068" t="str" cm="1">
        <f t="array" ref="S2068">_xlfn.IFS(E2071&lt;30,"18-29",E2071&lt;45,"30-44",TRUE,"45+")</f>
        <v>18-29</v>
      </c>
      <c r="T2068" t="str" cm="1">
        <f t="array" ref="T2068">_xlfn.IFS(F2068&lt;=2,"0-2 Years",F2068&lt;=5,"3-5 Years",F2068&lt;=8,"6-8 Years",TRUE,"9-10 Years")</f>
        <v>9-10 Years</v>
      </c>
      <c r="U2068" t="str" cm="1">
        <f t="array" ref="U2068">_xlfn.IFS(P2068&gt;60,"High Risk",P2068&gt;30,"Medium Risk",TRUE,"Low Risk")</f>
        <v>Low Risk</v>
      </c>
      <c r="V2068">
        <f t="shared" si="32"/>
        <v>2</v>
      </c>
    </row>
    <row r="2069" spans="1:22" hidden="1" x14ac:dyDescent="0.2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 s="2">
        <v>120718.28</v>
      </c>
      <c r="H2069">
        <v>1</v>
      </c>
      <c r="I2069">
        <v>1</v>
      </c>
      <c r="J2069">
        <v>1</v>
      </c>
      <c r="K2069" s="1">
        <v>58961.49</v>
      </c>
      <c r="L2069">
        <v>0</v>
      </c>
      <c r="M2069">
        <v>20</v>
      </c>
      <c r="N2069">
        <v>4892</v>
      </c>
      <c r="O2069">
        <v>10</v>
      </c>
      <c r="P2069">
        <v>151</v>
      </c>
      <c r="Q2069">
        <v>0.5</v>
      </c>
      <c r="R2069">
        <v>97840</v>
      </c>
      <c r="S2069" t="str" cm="1">
        <f t="array" ref="S2069">_xlfn.IFS(E2072&lt;30,"18-29",E2072&lt;45,"30-44",TRUE,"45+")</f>
        <v>30-44</v>
      </c>
      <c r="T2069" t="str" cm="1">
        <f t="array" ref="T2069">_xlfn.IFS(F2069&lt;=2,"0-2 Years",F2069&lt;=5,"3-5 Years",F2069&lt;=8,"6-8 Years",TRUE,"9-10 Years")</f>
        <v>9-10 Years</v>
      </c>
      <c r="U2069" t="str" cm="1">
        <f t="array" ref="U2069">_xlfn.IFS(P2069&gt;60,"High Risk",P2069&gt;30,"Medium Risk",TRUE,"Low Risk")</f>
        <v>High Risk</v>
      </c>
      <c r="V2069">
        <f t="shared" si="32"/>
        <v>2</v>
      </c>
    </row>
    <row r="2070" spans="1:22" x14ac:dyDescent="0.2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 s="2">
        <v>36566.959999999999</v>
      </c>
      <c r="H2070">
        <v>1</v>
      </c>
      <c r="I2070">
        <v>1</v>
      </c>
      <c r="J2070">
        <v>0</v>
      </c>
      <c r="K2070" s="1">
        <v>103644.98</v>
      </c>
      <c r="L2070">
        <v>1</v>
      </c>
      <c r="M2070">
        <v>19</v>
      </c>
      <c r="N2070">
        <v>2863</v>
      </c>
      <c r="O2070">
        <v>6</v>
      </c>
      <c r="P2070">
        <v>55</v>
      </c>
      <c r="Q2070">
        <v>0.31578947368421051</v>
      </c>
      <c r="R2070">
        <v>54397</v>
      </c>
      <c r="S2070" t="str" cm="1">
        <f t="array" ref="S2070">_xlfn.IFS(E2073&lt;30,"18-29",E2073&lt;45,"30-44",TRUE,"45+")</f>
        <v>30-44</v>
      </c>
      <c r="T2070" t="str" cm="1">
        <f t="array" ref="T2070">_xlfn.IFS(F2070&lt;=2,"0-2 Years",F2070&lt;=5,"3-5 Years",F2070&lt;=8,"6-8 Years",TRUE,"9-10 Years")</f>
        <v>0-2 Years</v>
      </c>
      <c r="U2070" t="str" cm="1">
        <f t="array" ref="U2070">_xlfn.IFS(P2070&gt;60,"High Risk",P2070&gt;30,"Medium Risk",TRUE,"Low Risk")</f>
        <v>Medium Risk</v>
      </c>
      <c r="V2070">
        <f t="shared" si="32"/>
        <v>6</v>
      </c>
    </row>
    <row r="2071" spans="1:22" hidden="1" x14ac:dyDescent="0.2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 s="2">
        <v>108601</v>
      </c>
      <c r="H2071">
        <v>1</v>
      </c>
      <c r="I2071">
        <v>1</v>
      </c>
      <c r="J2071">
        <v>1</v>
      </c>
      <c r="K2071" s="1">
        <v>119647.7</v>
      </c>
      <c r="L2071">
        <v>0</v>
      </c>
      <c r="M2071">
        <v>13</v>
      </c>
      <c r="N2071">
        <v>2863</v>
      </c>
      <c r="O2071">
        <v>10</v>
      </c>
      <c r="P2071">
        <v>50</v>
      </c>
      <c r="Q2071">
        <v>0.76923076923076927</v>
      </c>
      <c r="R2071">
        <v>37219</v>
      </c>
      <c r="S2071" t="str" cm="1">
        <f t="array" ref="S2071">_xlfn.IFS(E2074&lt;30,"18-29",E2074&lt;45,"30-44",TRUE,"45+")</f>
        <v>30-44</v>
      </c>
      <c r="T2071" t="str" cm="1">
        <f t="array" ref="T2071">_xlfn.IFS(F2071&lt;=2,"0-2 Years",F2071&lt;=5,"3-5 Years",F2071&lt;=8,"6-8 Years",TRUE,"9-10 Years")</f>
        <v>6-8 Years</v>
      </c>
      <c r="U2071" t="str" cm="1">
        <f t="array" ref="U2071">_xlfn.IFS(P2071&gt;60,"High Risk",P2071&gt;30,"Medium Risk",TRUE,"Low Risk")</f>
        <v>Medium Risk</v>
      </c>
      <c r="V2071">
        <f t="shared" si="32"/>
        <v>2</v>
      </c>
    </row>
    <row r="2072" spans="1:22" x14ac:dyDescent="0.2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 s="2">
        <v>0</v>
      </c>
      <c r="H2072">
        <v>1</v>
      </c>
      <c r="I2072">
        <v>1</v>
      </c>
      <c r="J2072">
        <v>0</v>
      </c>
      <c r="K2072" s="1">
        <v>28465.86</v>
      </c>
      <c r="L2072">
        <v>1</v>
      </c>
      <c r="M2072">
        <v>27</v>
      </c>
      <c r="N2072">
        <v>1660</v>
      </c>
      <c r="O2072">
        <v>8</v>
      </c>
      <c r="P2072">
        <v>69</v>
      </c>
      <c r="Q2072">
        <v>0.29629629629629628</v>
      </c>
      <c r="R2072">
        <v>44820</v>
      </c>
      <c r="S2072" t="str" cm="1">
        <f t="array" ref="S2072">_xlfn.IFS(E2075&lt;30,"18-29",E2075&lt;45,"30-44",TRUE,"45+")</f>
        <v>45+</v>
      </c>
      <c r="T2072" t="str" cm="1">
        <f t="array" ref="T2072">_xlfn.IFS(F2072&lt;=2,"0-2 Years",F2072&lt;=5,"3-5 Years",F2072&lt;=8,"6-8 Years",TRUE,"9-10 Years")</f>
        <v>3-5 Years</v>
      </c>
      <c r="U2072" t="str" cm="1">
        <f t="array" ref="U2072">_xlfn.IFS(P2072&gt;60,"High Risk",P2072&gt;30,"Medium Risk",TRUE,"Low Risk")</f>
        <v>High Risk</v>
      </c>
      <c r="V2072">
        <f t="shared" si="32"/>
        <v>8</v>
      </c>
    </row>
    <row r="2073" spans="1:22" hidden="1" x14ac:dyDescent="0.2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 s="2">
        <v>0</v>
      </c>
      <c r="H2073">
        <v>2</v>
      </c>
      <c r="I2073">
        <v>1</v>
      </c>
      <c r="J2073">
        <v>1</v>
      </c>
      <c r="K2073" s="1">
        <v>152979.14000000001</v>
      </c>
      <c r="L2073">
        <v>0</v>
      </c>
      <c r="M2073">
        <v>25</v>
      </c>
      <c r="N2073">
        <v>1685</v>
      </c>
      <c r="O2073">
        <v>9</v>
      </c>
      <c r="P2073">
        <v>73</v>
      </c>
      <c r="Q2073">
        <v>0.36</v>
      </c>
      <c r="R2073">
        <v>42125</v>
      </c>
      <c r="S2073" t="str" cm="1">
        <f t="array" ref="S2073">_xlfn.IFS(E2076&lt;30,"18-29",E2076&lt;45,"30-44",TRUE,"45+")</f>
        <v>30-44</v>
      </c>
      <c r="T2073" t="str" cm="1">
        <f t="array" ref="T2073">_xlfn.IFS(F2073&lt;=2,"0-2 Years",F2073&lt;=5,"3-5 Years",F2073&lt;=8,"6-8 Years",TRUE,"9-10 Years")</f>
        <v>3-5 Years</v>
      </c>
      <c r="U2073" t="str" cm="1">
        <f t="array" ref="U2073">_xlfn.IFS(P2073&gt;60,"High Risk",P2073&gt;30,"Medium Risk",TRUE,"Low Risk")</f>
        <v>High Risk</v>
      </c>
      <c r="V2073">
        <f t="shared" si="32"/>
        <v>3</v>
      </c>
    </row>
    <row r="2074" spans="1:22" hidden="1" x14ac:dyDescent="0.2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 s="2">
        <v>0</v>
      </c>
      <c r="H2074">
        <v>2</v>
      </c>
      <c r="I2074">
        <v>1</v>
      </c>
      <c r="J2074">
        <v>1</v>
      </c>
      <c r="K2074" s="1">
        <v>190911.02</v>
      </c>
      <c r="L2074">
        <v>0</v>
      </c>
      <c r="M2074">
        <v>4</v>
      </c>
      <c r="N2074">
        <v>140</v>
      </c>
      <c r="O2074">
        <v>3</v>
      </c>
      <c r="P2074">
        <v>135</v>
      </c>
      <c r="Q2074">
        <v>0.75</v>
      </c>
      <c r="R2074">
        <v>560</v>
      </c>
      <c r="S2074" t="str" cm="1">
        <f t="array" ref="S2074">_xlfn.IFS(E2077&lt;30,"18-29",E2077&lt;45,"30-44",TRUE,"45+")</f>
        <v>45+</v>
      </c>
      <c r="T2074" t="str" cm="1">
        <f t="array" ref="T2074">_xlfn.IFS(F2074&lt;=2,"0-2 Years",F2074&lt;=5,"3-5 Years",F2074&lt;=8,"6-8 Years",TRUE,"9-10 Years")</f>
        <v>3-5 Years</v>
      </c>
      <c r="U2074" t="str" cm="1">
        <f t="array" ref="U2074">_xlfn.IFS(P2074&gt;60,"High Risk",P2074&gt;30,"Medium Risk",TRUE,"Low Risk")</f>
        <v>High Risk</v>
      </c>
      <c r="V2074">
        <f t="shared" si="32"/>
        <v>3</v>
      </c>
    </row>
    <row r="2075" spans="1:22" hidden="1" x14ac:dyDescent="0.2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 s="2">
        <v>0</v>
      </c>
      <c r="H2075">
        <v>2</v>
      </c>
      <c r="I2075">
        <v>1</v>
      </c>
      <c r="J2075">
        <v>1</v>
      </c>
      <c r="K2075" s="1">
        <v>95794.98</v>
      </c>
      <c r="L2075">
        <v>0</v>
      </c>
      <c r="M2075">
        <v>5</v>
      </c>
      <c r="N2075">
        <v>1660</v>
      </c>
      <c r="O2075">
        <v>5</v>
      </c>
      <c r="P2075">
        <v>149</v>
      </c>
      <c r="Q2075">
        <v>1</v>
      </c>
      <c r="R2075">
        <v>8300</v>
      </c>
      <c r="S2075" t="str" cm="1">
        <f t="array" ref="S2075">_xlfn.IFS(E2078&lt;30,"18-29",E2078&lt;45,"30-44",TRUE,"45+")</f>
        <v>30-44</v>
      </c>
      <c r="T2075" t="str" cm="1">
        <f t="array" ref="T2075">_xlfn.IFS(F2075&lt;=2,"0-2 Years",F2075&lt;=5,"3-5 Years",F2075&lt;=8,"6-8 Years",TRUE,"9-10 Years")</f>
        <v>0-2 Years</v>
      </c>
      <c r="U2075" t="str" cm="1">
        <f t="array" ref="U2075">_xlfn.IFS(P2075&gt;60,"High Risk",P2075&gt;30,"Medium Risk",TRUE,"Low Risk")</f>
        <v>High Risk</v>
      </c>
      <c r="V2075">
        <f t="shared" si="32"/>
        <v>5</v>
      </c>
    </row>
    <row r="2076" spans="1:22" x14ac:dyDescent="0.2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 s="2">
        <v>141136.62</v>
      </c>
      <c r="H2076">
        <v>1</v>
      </c>
      <c r="I2076">
        <v>1</v>
      </c>
      <c r="J2076">
        <v>0</v>
      </c>
      <c r="K2076" s="1">
        <v>189742.78</v>
      </c>
      <c r="L2076">
        <v>1</v>
      </c>
      <c r="M2076">
        <v>27</v>
      </c>
      <c r="N2076">
        <v>2346</v>
      </c>
      <c r="O2076">
        <v>8</v>
      </c>
      <c r="P2076">
        <v>50</v>
      </c>
      <c r="Q2076">
        <v>0.29629629629629628</v>
      </c>
      <c r="R2076">
        <v>63342</v>
      </c>
      <c r="S2076" t="str" cm="1">
        <f t="array" ref="S2076">_xlfn.IFS(E2079&lt;30,"18-29",E2079&lt;45,"30-44",TRUE,"45+")</f>
        <v>30-44</v>
      </c>
      <c r="T2076" t="str" cm="1">
        <f t="array" ref="T2076">_xlfn.IFS(F2076&lt;=2,"0-2 Years",F2076&lt;=5,"3-5 Years",F2076&lt;=8,"6-8 Years",TRUE,"9-10 Years")</f>
        <v>0-2 Years</v>
      </c>
      <c r="U2076" t="str" cm="1">
        <f t="array" ref="U2076">_xlfn.IFS(P2076&gt;60,"High Risk",P2076&gt;30,"Medium Risk",TRUE,"Low Risk")</f>
        <v>Medium Risk</v>
      </c>
      <c r="V2076">
        <f t="shared" si="32"/>
        <v>6</v>
      </c>
    </row>
    <row r="2077" spans="1:22" hidden="1" x14ac:dyDescent="0.2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 s="2">
        <v>108231.37</v>
      </c>
      <c r="H2077">
        <v>1</v>
      </c>
      <c r="I2077">
        <v>1</v>
      </c>
      <c r="J2077">
        <v>1</v>
      </c>
      <c r="K2077" s="1">
        <v>188574.07999999999</v>
      </c>
      <c r="L2077">
        <v>0</v>
      </c>
      <c r="M2077">
        <v>19</v>
      </c>
      <c r="N2077">
        <v>1094</v>
      </c>
      <c r="O2077">
        <v>1</v>
      </c>
      <c r="P2077">
        <v>113</v>
      </c>
      <c r="Q2077">
        <v>5.2631578947368418E-2</v>
      </c>
      <c r="R2077">
        <v>20786</v>
      </c>
      <c r="S2077" t="str" cm="1">
        <f t="array" ref="S2077">_xlfn.IFS(E2080&lt;30,"18-29",E2080&lt;45,"30-44",TRUE,"45+")</f>
        <v>45+</v>
      </c>
      <c r="T2077" t="str" cm="1">
        <f t="array" ref="T2077">_xlfn.IFS(F2077&lt;=2,"0-2 Years",F2077&lt;=5,"3-5 Years",F2077&lt;=8,"6-8 Years",TRUE,"9-10 Years")</f>
        <v>9-10 Years</v>
      </c>
      <c r="U2077" t="str" cm="1">
        <f t="array" ref="U2077">_xlfn.IFS(P2077&gt;60,"High Risk",P2077&gt;30,"Medium Risk",TRUE,"Low Risk")</f>
        <v>High Risk</v>
      </c>
      <c r="V2077">
        <f t="shared" si="32"/>
        <v>2</v>
      </c>
    </row>
    <row r="2078" spans="1:22" x14ac:dyDescent="0.2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 s="2">
        <v>0</v>
      </c>
      <c r="H2078">
        <v>1</v>
      </c>
      <c r="I2078">
        <v>0</v>
      </c>
      <c r="J2078">
        <v>0</v>
      </c>
      <c r="K2078" s="1">
        <v>183872.88</v>
      </c>
      <c r="L2078">
        <v>1</v>
      </c>
      <c r="M2078">
        <v>15</v>
      </c>
      <c r="N2078">
        <v>1902</v>
      </c>
      <c r="O2078">
        <v>10</v>
      </c>
      <c r="P2078">
        <v>57</v>
      </c>
      <c r="Q2078">
        <v>0.66666666666666663</v>
      </c>
      <c r="R2078">
        <v>28530</v>
      </c>
      <c r="S2078" t="str" cm="1">
        <f t="array" ref="S2078">_xlfn.IFS(E2081&lt;30,"18-29",E2081&lt;45,"30-44",TRUE,"45+")</f>
        <v>45+</v>
      </c>
      <c r="T2078" t="str" cm="1">
        <f t="array" ref="T2078">_xlfn.IFS(F2078&lt;=2,"0-2 Years",F2078&lt;=5,"3-5 Years",F2078&lt;=8,"6-8 Years",TRUE,"9-10 Years")</f>
        <v>6-8 Years</v>
      </c>
      <c r="U2078" t="str" cm="1">
        <f t="array" ref="U2078">_xlfn.IFS(P2078&gt;60,"High Risk",P2078&gt;30,"Medium Risk",TRUE,"Low Risk")</f>
        <v>Medium Risk</v>
      </c>
      <c r="V2078">
        <f t="shared" si="32"/>
        <v>8</v>
      </c>
    </row>
    <row r="2079" spans="1:22" hidden="1" x14ac:dyDescent="0.2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 s="2">
        <v>144855.34</v>
      </c>
      <c r="H2079">
        <v>1</v>
      </c>
      <c r="I2079">
        <v>0</v>
      </c>
      <c r="J2079">
        <v>0</v>
      </c>
      <c r="K2079" s="1">
        <v>196555.32</v>
      </c>
      <c r="L2079">
        <v>0</v>
      </c>
      <c r="M2079">
        <v>20</v>
      </c>
      <c r="N2079">
        <v>952</v>
      </c>
      <c r="O2079">
        <v>3</v>
      </c>
      <c r="P2079">
        <v>114</v>
      </c>
      <c r="Q2079">
        <v>0.15</v>
      </c>
      <c r="R2079">
        <v>19040</v>
      </c>
      <c r="S2079" t="str" cm="1">
        <f t="array" ref="S2079">_xlfn.IFS(E2082&lt;30,"18-29",E2082&lt;45,"30-44",TRUE,"45+")</f>
        <v>45+</v>
      </c>
      <c r="T2079" t="str" cm="1">
        <f t="array" ref="T2079">_xlfn.IFS(F2079&lt;=2,"0-2 Years",F2079&lt;=5,"3-5 Years",F2079&lt;=8,"6-8 Years",TRUE,"9-10 Years")</f>
        <v>6-8 Years</v>
      </c>
      <c r="U2079" t="str" cm="1">
        <f t="array" ref="U2079">_xlfn.IFS(P2079&gt;60,"High Risk",P2079&gt;30,"Medium Risk",TRUE,"Low Risk")</f>
        <v>High Risk</v>
      </c>
      <c r="V2079">
        <f t="shared" si="32"/>
        <v>5</v>
      </c>
    </row>
    <row r="2080" spans="1:22" hidden="1" x14ac:dyDescent="0.2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 s="2">
        <v>68432.45</v>
      </c>
      <c r="H2080">
        <v>2</v>
      </c>
      <c r="I2080">
        <v>1</v>
      </c>
      <c r="J2080">
        <v>1</v>
      </c>
      <c r="K2080" s="1">
        <v>112503.24</v>
      </c>
      <c r="L2080">
        <v>1</v>
      </c>
      <c r="M2080">
        <v>8</v>
      </c>
      <c r="N2080">
        <v>4055</v>
      </c>
      <c r="O2080">
        <v>3</v>
      </c>
      <c r="P2080">
        <v>123</v>
      </c>
      <c r="Q2080">
        <v>0.375</v>
      </c>
      <c r="R2080">
        <v>32440</v>
      </c>
      <c r="S2080" t="str" cm="1">
        <f t="array" ref="S2080">_xlfn.IFS(E2083&lt;30,"18-29",E2083&lt;45,"30-44",TRUE,"45+")</f>
        <v>30-44</v>
      </c>
      <c r="T2080" t="str" cm="1">
        <f t="array" ref="T2080">_xlfn.IFS(F2080&lt;=2,"0-2 Years",F2080&lt;=5,"3-5 Years",F2080&lt;=8,"6-8 Years",TRUE,"9-10 Years")</f>
        <v>0-2 Years</v>
      </c>
      <c r="U2080" t="str" cm="1">
        <f t="array" ref="U2080">_xlfn.IFS(P2080&gt;60,"High Risk",P2080&gt;30,"Medium Risk",TRUE,"Low Risk")</f>
        <v>High Risk</v>
      </c>
      <c r="V2080">
        <f t="shared" si="32"/>
        <v>2</v>
      </c>
    </row>
    <row r="2081" spans="1:22" hidden="1" x14ac:dyDescent="0.2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 s="2">
        <v>136855.24</v>
      </c>
      <c r="H2081">
        <v>1</v>
      </c>
      <c r="I2081">
        <v>1</v>
      </c>
      <c r="J2081">
        <v>0</v>
      </c>
      <c r="K2081" s="1">
        <v>46864</v>
      </c>
      <c r="L2081">
        <v>0</v>
      </c>
      <c r="M2081">
        <v>24</v>
      </c>
      <c r="N2081">
        <v>705</v>
      </c>
      <c r="O2081">
        <v>7</v>
      </c>
      <c r="P2081">
        <v>132</v>
      </c>
      <c r="Q2081">
        <v>0.29166666666666669</v>
      </c>
      <c r="R2081">
        <v>16920</v>
      </c>
      <c r="S2081" t="str" cm="1">
        <f t="array" ref="S2081">_xlfn.IFS(E2084&lt;30,"18-29",E2084&lt;45,"30-44",TRUE,"45+")</f>
        <v>30-44</v>
      </c>
      <c r="T2081" t="str" cm="1">
        <f t="array" ref="T2081">_xlfn.IFS(F2081&lt;=2,"0-2 Years",F2081&lt;=5,"3-5 Years",F2081&lt;=8,"6-8 Years",TRUE,"9-10 Years")</f>
        <v>6-8 Years</v>
      </c>
      <c r="U2081" t="str" cm="1">
        <f t="array" ref="U2081">_xlfn.IFS(P2081&gt;60,"High Risk",P2081&gt;30,"Medium Risk",TRUE,"Low Risk")</f>
        <v>High Risk</v>
      </c>
      <c r="V2081">
        <f t="shared" si="32"/>
        <v>5</v>
      </c>
    </row>
    <row r="2082" spans="1:22" x14ac:dyDescent="0.2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 s="2">
        <v>44020.89</v>
      </c>
      <c r="H2082">
        <v>1</v>
      </c>
      <c r="I2082">
        <v>1</v>
      </c>
      <c r="J2082">
        <v>0</v>
      </c>
      <c r="K2082" s="1">
        <v>65864.399999999994</v>
      </c>
      <c r="L2082">
        <v>1</v>
      </c>
      <c r="M2082">
        <v>8</v>
      </c>
      <c r="N2082">
        <v>890</v>
      </c>
      <c r="O2082">
        <v>3</v>
      </c>
      <c r="P2082">
        <v>44</v>
      </c>
      <c r="Q2082">
        <v>0.375</v>
      </c>
      <c r="R2082">
        <v>7120</v>
      </c>
      <c r="S2082" t="str" cm="1">
        <f t="array" ref="S2082">_xlfn.IFS(E2085&lt;30,"18-29",E2085&lt;45,"30-44",TRUE,"45+")</f>
        <v>18-29</v>
      </c>
      <c r="T2082" t="str" cm="1">
        <f t="array" ref="T2082">_xlfn.IFS(F2082&lt;=2,"0-2 Years",F2082&lt;=5,"3-5 Years",F2082&lt;=8,"6-8 Years",TRUE,"9-10 Years")</f>
        <v>3-5 Years</v>
      </c>
      <c r="U2082" t="str" cm="1">
        <f t="array" ref="U2082">_xlfn.IFS(P2082&gt;60,"High Risk",P2082&gt;30,"Medium Risk",TRUE,"Low Risk")</f>
        <v>Medium Risk</v>
      </c>
      <c r="V2082">
        <f t="shared" si="32"/>
        <v>6</v>
      </c>
    </row>
    <row r="2083" spans="1:22" hidden="1" x14ac:dyDescent="0.2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 s="2">
        <v>133060.63</v>
      </c>
      <c r="H2083">
        <v>1</v>
      </c>
      <c r="I2083">
        <v>1</v>
      </c>
      <c r="J2083">
        <v>1</v>
      </c>
      <c r="K2083" s="1">
        <v>125167.92</v>
      </c>
      <c r="L2083">
        <v>0</v>
      </c>
      <c r="M2083">
        <v>20</v>
      </c>
      <c r="N2083">
        <v>243</v>
      </c>
      <c r="O2083">
        <v>7</v>
      </c>
      <c r="P2083">
        <v>154</v>
      </c>
      <c r="Q2083">
        <v>0.35</v>
      </c>
      <c r="R2083">
        <v>4860</v>
      </c>
      <c r="S2083" t="str" cm="1">
        <f t="array" ref="S2083">_xlfn.IFS(E2086&lt;30,"18-29",E2086&lt;45,"30-44",TRUE,"45+")</f>
        <v>30-44</v>
      </c>
      <c r="T2083" t="str" cm="1">
        <f t="array" ref="T2083">_xlfn.IFS(F2083&lt;=2,"0-2 Years",F2083&lt;=5,"3-5 Years",F2083&lt;=8,"6-8 Years",TRUE,"9-10 Years")</f>
        <v>9-10 Years</v>
      </c>
      <c r="U2083" t="str" cm="1">
        <f t="array" ref="U2083">_xlfn.IFS(P2083&gt;60,"High Risk",P2083&gt;30,"Medium Risk",TRUE,"Low Risk")</f>
        <v>High Risk</v>
      </c>
      <c r="V2083">
        <f t="shared" si="32"/>
        <v>2</v>
      </c>
    </row>
    <row r="2084" spans="1:22" hidden="1" x14ac:dyDescent="0.2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 s="2">
        <v>0</v>
      </c>
      <c r="H2084">
        <v>2</v>
      </c>
      <c r="I2084">
        <v>1</v>
      </c>
      <c r="J2084">
        <v>1</v>
      </c>
      <c r="K2084" s="1">
        <v>177519.39</v>
      </c>
      <c r="L2084">
        <v>0</v>
      </c>
      <c r="M2084">
        <v>20</v>
      </c>
      <c r="N2084">
        <v>2910</v>
      </c>
      <c r="O2084">
        <v>9</v>
      </c>
      <c r="P2084">
        <v>64</v>
      </c>
      <c r="Q2084">
        <v>0.45</v>
      </c>
      <c r="R2084">
        <v>58200</v>
      </c>
      <c r="S2084" t="str" cm="1">
        <f t="array" ref="S2084">_xlfn.IFS(E2087&lt;30,"18-29",E2087&lt;45,"30-44",TRUE,"45+")</f>
        <v>18-29</v>
      </c>
      <c r="T2084" t="str" cm="1">
        <f t="array" ref="T2084">_xlfn.IFS(F2084&lt;=2,"0-2 Years",F2084&lt;=5,"3-5 Years",F2084&lt;=8,"6-8 Years",TRUE,"9-10 Years")</f>
        <v>6-8 Years</v>
      </c>
      <c r="U2084" t="str" cm="1">
        <f t="array" ref="U2084">_xlfn.IFS(P2084&gt;60,"High Risk",P2084&gt;30,"Medium Risk",TRUE,"Low Risk")</f>
        <v>High Risk</v>
      </c>
      <c r="V2084">
        <f t="shared" si="32"/>
        <v>3</v>
      </c>
    </row>
    <row r="2085" spans="1:22" x14ac:dyDescent="0.2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 s="2">
        <v>0</v>
      </c>
      <c r="H2085">
        <v>1</v>
      </c>
      <c r="I2085">
        <v>1</v>
      </c>
      <c r="J2085">
        <v>1</v>
      </c>
      <c r="K2085" s="1">
        <v>169653.32</v>
      </c>
      <c r="L2085">
        <v>0</v>
      </c>
      <c r="M2085">
        <v>2</v>
      </c>
      <c r="N2085">
        <v>2786</v>
      </c>
      <c r="O2085">
        <v>3</v>
      </c>
      <c r="P2085">
        <v>29</v>
      </c>
      <c r="Q2085">
        <v>1</v>
      </c>
      <c r="R2085">
        <v>5572</v>
      </c>
      <c r="S2085" t="str" cm="1">
        <f t="array" ref="S2085">_xlfn.IFS(E2088&lt;30,"18-29",E2088&lt;45,"30-44",TRUE,"45+")</f>
        <v>30-44</v>
      </c>
      <c r="T2085" t="str" cm="1">
        <f t="array" ref="T2085">_xlfn.IFS(F2085&lt;=2,"0-2 Years",F2085&lt;=5,"3-5 Years",F2085&lt;=8,"6-8 Years",TRUE,"9-10 Years")</f>
        <v>0-2 Years</v>
      </c>
      <c r="U2085" t="str" cm="1">
        <f t="array" ref="U2085">_xlfn.IFS(P2085&gt;60,"High Risk",P2085&gt;30,"Medium Risk",TRUE,"Low Risk")</f>
        <v>Low Risk</v>
      </c>
      <c r="V2085">
        <f t="shared" si="32"/>
        <v>6</v>
      </c>
    </row>
    <row r="2086" spans="1:22" hidden="1" x14ac:dyDescent="0.2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 s="2">
        <v>97665.61</v>
      </c>
      <c r="H2086">
        <v>1</v>
      </c>
      <c r="I2086">
        <v>1</v>
      </c>
      <c r="J2086">
        <v>0</v>
      </c>
      <c r="K2086" s="1">
        <v>118372.55</v>
      </c>
      <c r="L2086">
        <v>1</v>
      </c>
      <c r="M2086">
        <v>11</v>
      </c>
      <c r="N2086">
        <v>634</v>
      </c>
      <c r="O2086">
        <v>6</v>
      </c>
      <c r="P2086">
        <v>61</v>
      </c>
      <c r="Q2086">
        <v>0.54545454545454541</v>
      </c>
      <c r="R2086">
        <v>6974</v>
      </c>
      <c r="S2086" t="str" cm="1">
        <f t="array" ref="S2086">_xlfn.IFS(E2089&lt;30,"18-29",E2089&lt;45,"30-44",TRUE,"45+")</f>
        <v>45+</v>
      </c>
      <c r="T2086" t="str" cm="1">
        <f t="array" ref="T2086">_xlfn.IFS(F2086&lt;=2,"0-2 Years",F2086&lt;=5,"3-5 Years",F2086&lt;=8,"6-8 Years",TRUE,"9-10 Years")</f>
        <v>3-5 Years</v>
      </c>
      <c r="U2086" t="str" cm="1">
        <f t="array" ref="U2086">_xlfn.IFS(P2086&gt;60,"High Risk",P2086&gt;30,"Medium Risk",TRUE,"Low Risk")</f>
        <v>High Risk</v>
      </c>
      <c r="V2086">
        <f t="shared" si="32"/>
        <v>5</v>
      </c>
    </row>
    <row r="2087" spans="1:22" hidden="1" x14ac:dyDescent="0.2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 s="2">
        <v>185013.02</v>
      </c>
      <c r="H2087">
        <v>1</v>
      </c>
      <c r="I2087">
        <v>1</v>
      </c>
      <c r="J2087">
        <v>0</v>
      </c>
      <c r="K2087" s="1">
        <v>16481.12</v>
      </c>
      <c r="L2087">
        <v>0</v>
      </c>
      <c r="M2087">
        <v>12</v>
      </c>
      <c r="N2087">
        <v>3631</v>
      </c>
      <c r="O2087">
        <v>4</v>
      </c>
      <c r="P2087">
        <v>55</v>
      </c>
      <c r="Q2087">
        <v>0.33333333333333331</v>
      </c>
      <c r="R2087">
        <v>43572</v>
      </c>
      <c r="S2087" t="str" cm="1">
        <f t="array" ref="S2087">_xlfn.IFS(E2090&lt;30,"18-29",E2090&lt;45,"30-44",TRUE,"45+")</f>
        <v>30-44</v>
      </c>
      <c r="T2087" t="str" cm="1">
        <f t="array" ref="T2087">_xlfn.IFS(F2087&lt;=2,"0-2 Years",F2087&lt;=5,"3-5 Years",F2087&lt;=8,"6-8 Years",TRUE,"9-10 Years")</f>
        <v>3-5 Years</v>
      </c>
      <c r="U2087" t="str" cm="1">
        <f t="array" ref="U2087">_xlfn.IFS(P2087&gt;60,"High Risk",P2087&gt;30,"Medium Risk",TRUE,"Low Risk")</f>
        <v>Medium Risk</v>
      </c>
      <c r="V2087">
        <f t="shared" si="32"/>
        <v>5</v>
      </c>
    </row>
    <row r="2088" spans="1:22" hidden="1" x14ac:dyDescent="0.2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 s="2">
        <v>0</v>
      </c>
      <c r="H2088">
        <v>2</v>
      </c>
      <c r="I2088">
        <v>1</v>
      </c>
      <c r="J2088">
        <v>1</v>
      </c>
      <c r="K2088" s="1">
        <v>138525.19</v>
      </c>
      <c r="L2088">
        <v>0</v>
      </c>
      <c r="M2088">
        <v>22</v>
      </c>
      <c r="N2088">
        <v>604</v>
      </c>
      <c r="O2088">
        <v>8</v>
      </c>
      <c r="P2088">
        <v>164</v>
      </c>
      <c r="Q2088">
        <v>0.36363636363636365</v>
      </c>
      <c r="R2088">
        <v>13288</v>
      </c>
      <c r="S2088" t="str" cm="1">
        <f t="array" ref="S2088">_xlfn.IFS(E2091&lt;30,"18-29",E2091&lt;45,"30-44",TRUE,"45+")</f>
        <v>30-44</v>
      </c>
      <c r="T2088" t="str" cm="1">
        <f t="array" ref="T2088">_xlfn.IFS(F2088&lt;=2,"0-2 Years",F2088&lt;=5,"3-5 Years",F2088&lt;=8,"6-8 Years",TRUE,"9-10 Years")</f>
        <v>0-2 Years</v>
      </c>
      <c r="U2088" t="str" cm="1">
        <f t="array" ref="U2088">_xlfn.IFS(P2088&gt;60,"High Risk",P2088&gt;30,"Medium Risk",TRUE,"Low Risk")</f>
        <v>High Risk</v>
      </c>
      <c r="V2088">
        <f t="shared" si="32"/>
        <v>4</v>
      </c>
    </row>
    <row r="2089" spans="1:22" hidden="1" x14ac:dyDescent="0.2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 s="2">
        <v>65971.61</v>
      </c>
      <c r="H2089">
        <v>2</v>
      </c>
      <c r="I2089">
        <v>1</v>
      </c>
      <c r="J2089">
        <v>0</v>
      </c>
      <c r="K2089" s="1">
        <v>14608</v>
      </c>
      <c r="L2089">
        <v>1</v>
      </c>
      <c r="M2089">
        <v>1</v>
      </c>
      <c r="N2089">
        <v>4059</v>
      </c>
      <c r="O2089">
        <v>6</v>
      </c>
      <c r="P2089">
        <v>84</v>
      </c>
      <c r="Q2089">
        <v>1</v>
      </c>
      <c r="R2089">
        <v>4059</v>
      </c>
      <c r="S2089" t="str" cm="1">
        <f t="array" ref="S2089">_xlfn.IFS(E2092&lt;30,"18-29",E2092&lt;45,"30-44",TRUE,"45+")</f>
        <v>30-44</v>
      </c>
      <c r="T2089" t="str" cm="1">
        <f t="array" ref="T2089">_xlfn.IFS(F2089&lt;=2,"0-2 Years",F2089&lt;=5,"3-5 Years",F2089&lt;=8,"6-8 Years",TRUE,"9-10 Years")</f>
        <v>6-8 Years</v>
      </c>
      <c r="U2089" t="str" cm="1">
        <f t="array" ref="U2089">_xlfn.IFS(P2089&gt;60,"High Risk",P2089&gt;30,"Medium Risk",TRUE,"Low Risk")</f>
        <v>High Risk</v>
      </c>
      <c r="V2089">
        <f t="shared" si="32"/>
        <v>4</v>
      </c>
    </row>
    <row r="2090" spans="1:22" hidden="1" x14ac:dyDescent="0.2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 s="2">
        <v>150463.10999999999</v>
      </c>
      <c r="H2090">
        <v>2</v>
      </c>
      <c r="I2090">
        <v>0</v>
      </c>
      <c r="J2090">
        <v>1</v>
      </c>
      <c r="K2090" s="1">
        <v>81548.38</v>
      </c>
      <c r="L2090">
        <v>0</v>
      </c>
      <c r="M2090">
        <v>26</v>
      </c>
      <c r="N2090">
        <v>3331</v>
      </c>
      <c r="O2090">
        <v>9</v>
      </c>
      <c r="P2090">
        <v>82</v>
      </c>
      <c r="Q2090">
        <v>0.34615384615384615</v>
      </c>
      <c r="R2090">
        <v>86606</v>
      </c>
      <c r="S2090" t="str" cm="1">
        <f t="array" ref="S2090">_xlfn.IFS(E2093&lt;30,"18-29",E2093&lt;45,"30-44",TRUE,"45+")</f>
        <v>30-44</v>
      </c>
      <c r="T2090" t="str" cm="1">
        <f t="array" ref="T2090">_xlfn.IFS(F2090&lt;=2,"0-2 Years",F2090&lt;=5,"3-5 Years",F2090&lt;=8,"6-8 Years",TRUE,"9-10 Years")</f>
        <v>9-10 Years</v>
      </c>
      <c r="U2090" t="str" cm="1">
        <f t="array" ref="U2090">_xlfn.IFS(P2090&gt;60,"High Risk",P2090&gt;30,"Medium Risk",TRUE,"Low Risk")</f>
        <v>High Risk</v>
      </c>
      <c r="V2090">
        <f t="shared" si="32"/>
        <v>0</v>
      </c>
    </row>
    <row r="2091" spans="1:22" x14ac:dyDescent="0.2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 s="2">
        <v>0</v>
      </c>
      <c r="H2091">
        <v>2</v>
      </c>
      <c r="I2091">
        <v>0</v>
      </c>
      <c r="J2091">
        <v>0</v>
      </c>
      <c r="K2091" s="1">
        <v>69608.479999999996</v>
      </c>
      <c r="L2091">
        <v>0</v>
      </c>
      <c r="M2091">
        <v>10</v>
      </c>
      <c r="N2091">
        <v>1265</v>
      </c>
      <c r="O2091">
        <v>4</v>
      </c>
      <c r="P2091">
        <v>98</v>
      </c>
      <c r="Q2091">
        <v>0.4</v>
      </c>
      <c r="R2091">
        <v>12650</v>
      </c>
      <c r="S2091" t="str" cm="1">
        <f t="array" ref="S2091">_xlfn.IFS(E2094&lt;30,"18-29",E2094&lt;45,"30-44",TRUE,"45+")</f>
        <v>30-44</v>
      </c>
      <c r="T2091" t="str" cm="1">
        <f t="array" ref="T2091">_xlfn.IFS(F2091&lt;=2,"0-2 Years",F2091&lt;=5,"3-5 Years",F2091&lt;=8,"6-8 Years",TRUE,"9-10 Years")</f>
        <v>0-2 Years</v>
      </c>
      <c r="U2091" t="str" cm="1">
        <f t="array" ref="U2091">_xlfn.IFS(P2091&gt;60,"High Risk",P2091&gt;30,"Medium Risk",TRUE,"Low Risk")</f>
        <v>High Risk</v>
      </c>
      <c r="V2091">
        <f t="shared" si="32"/>
        <v>7</v>
      </c>
    </row>
    <row r="2092" spans="1:22" x14ac:dyDescent="0.2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 s="2">
        <v>0</v>
      </c>
      <c r="H2092">
        <v>2</v>
      </c>
      <c r="I2092">
        <v>1</v>
      </c>
      <c r="J2092">
        <v>0</v>
      </c>
      <c r="K2092" s="1">
        <v>68873.8</v>
      </c>
      <c r="L2092">
        <v>0</v>
      </c>
      <c r="M2092">
        <v>12</v>
      </c>
      <c r="N2092">
        <v>1185</v>
      </c>
      <c r="O2092">
        <v>5</v>
      </c>
      <c r="P2092">
        <v>92</v>
      </c>
      <c r="Q2092">
        <v>0.41666666666666669</v>
      </c>
      <c r="R2092">
        <v>14220</v>
      </c>
      <c r="S2092" t="str" cm="1">
        <f t="array" ref="S2092">_xlfn.IFS(E2095&lt;30,"18-29",E2095&lt;45,"30-44",TRUE,"45+")</f>
        <v>45+</v>
      </c>
      <c r="T2092" t="str" cm="1">
        <f t="array" ref="T2092">_xlfn.IFS(F2092&lt;=2,"0-2 Years",F2092&lt;=5,"3-5 Years",F2092&lt;=8,"6-8 Years",TRUE,"9-10 Years")</f>
        <v>9-10 Years</v>
      </c>
      <c r="U2092" t="str" cm="1">
        <f t="array" ref="U2092">_xlfn.IFS(P2092&gt;60,"High Risk",P2092&gt;30,"Medium Risk",TRUE,"Low Risk")</f>
        <v>High Risk</v>
      </c>
      <c r="V2092">
        <f t="shared" si="32"/>
        <v>6</v>
      </c>
    </row>
    <row r="2093" spans="1:22" hidden="1" x14ac:dyDescent="0.2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 s="2">
        <v>136425.18</v>
      </c>
      <c r="H2093">
        <v>1</v>
      </c>
      <c r="I2093">
        <v>1</v>
      </c>
      <c r="J2093">
        <v>0</v>
      </c>
      <c r="K2093" s="1">
        <v>81102.81</v>
      </c>
      <c r="L2093">
        <v>0</v>
      </c>
      <c r="M2093">
        <v>7</v>
      </c>
      <c r="N2093">
        <v>4376</v>
      </c>
      <c r="O2093">
        <v>8</v>
      </c>
      <c r="P2093">
        <v>30</v>
      </c>
      <c r="Q2093">
        <v>1</v>
      </c>
      <c r="R2093">
        <v>30632</v>
      </c>
      <c r="S2093" t="str" cm="1">
        <f t="array" ref="S2093">_xlfn.IFS(E2096&lt;30,"18-29",E2096&lt;45,"30-44",TRUE,"45+")</f>
        <v>45+</v>
      </c>
      <c r="T2093" t="str" cm="1">
        <f t="array" ref="T2093">_xlfn.IFS(F2093&lt;=2,"0-2 Years",F2093&lt;=5,"3-5 Years",F2093&lt;=8,"6-8 Years",TRUE,"9-10 Years")</f>
        <v>3-5 Years</v>
      </c>
      <c r="U2093" t="str" cm="1">
        <f t="array" ref="U2093">_xlfn.IFS(P2093&gt;60,"High Risk",P2093&gt;30,"Medium Risk",TRUE,"Low Risk")</f>
        <v>Low Risk</v>
      </c>
      <c r="V2093">
        <f t="shared" si="32"/>
        <v>5</v>
      </c>
    </row>
    <row r="2094" spans="1:22" hidden="1" x14ac:dyDescent="0.2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 s="2">
        <v>250898.09</v>
      </c>
      <c r="H2094">
        <v>3</v>
      </c>
      <c r="I2094">
        <v>0</v>
      </c>
      <c r="J2094">
        <v>1</v>
      </c>
      <c r="K2094" s="1">
        <v>81054</v>
      </c>
      <c r="L2094">
        <v>1</v>
      </c>
      <c r="M2094">
        <v>16</v>
      </c>
      <c r="N2094">
        <v>3479</v>
      </c>
      <c r="O2094">
        <v>7</v>
      </c>
      <c r="P2094">
        <v>85</v>
      </c>
      <c r="Q2094">
        <v>0.4375</v>
      </c>
      <c r="R2094">
        <v>55664</v>
      </c>
      <c r="S2094" t="str" cm="1">
        <f t="array" ref="S2094">_xlfn.IFS(E2097&lt;30,"18-29",E2097&lt;45,"30-44",TRUE,"45+")</f>
        <v>30-44</v>
      </c>
      <c r="T2094" t="str" cm="1">
        <f t="array" ref="T2094">_xlfn.IFS(F2094&lt;=2,"0-2 Years",F2094&lt;=5,"3-5 Years",F2094&lt;=8,"6-8 Years",TRUE,"9-10 Years")</f>
        <v>3-5 Years</v>
      </c>
      <c r="U2094" t="str" cm="1">
        <f t="array" ref="U2094">_xlfn.IFS(P2094&gt;60,"High Risk",P2094&gt;30,"Medium Risk",TRUE,"Low Risk")</f>
        <v>High Risk</v>
      </c>
      <c r="V2094">
        <f t="shared" si="32"/>
        <v>0</v>
      </c>
    </row>
    <row r="2095" spans="1:22" hidden="1" x14ac:dyDescent="0.2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 s="2">
        <v>146798.81</v>
      </c>
      <c r="H2095">
        <v>1</v>
      </c>
      <c r="I2095">
        <v>1</v>
      </c>
      <c r="J2095">
        <v>1</v>
      </c>
      <c r="K2095" s="1">
        <v>74149.77</v>
      </c>
      <c r="L2095">
        <v>0</v>
      </c>
      <c r="M2095">
        <v>11</v>
      </c>
      <c r="N2095">
        <v>4562</v>
      </c>
      <c r="O2095">
        <v>2</v>
      </c>
      <c r="P2095">
        <v>127</v>
      </c>
      <c r="Q2095">
        <v>0.18181818181818182</v>
      </c>
      <c r="R2095">
        <v>50182</v>
      </c>
      <c r="S2095" t="str" cm="1">
        <f t="array" ref="S2095">_xlfn.IFS(E2098&lt;30,"18-29",E2098&lt;45,"30-44",TRUE,"45+")</f>
        <v>30-44</v>
      </c>
      <c r="T2095" t="str" cm="1">
        <f t="array" ref="T2095">_xlfn.IFS(F2095&lt;=2,"0-2 Years",F2095&lt;=5,"3-5 Years",F2095&lt;=8,"6-8 Years",TRUE,"9-10 Years")</f>
        <v>3-5 Years</v>
      </c>
      <c r="U2095" t="str" cm="1">
        <f t="array" ref="U2095">_xlfn.IFS(P2095&gt;60,"High Risk",P2095&gt;30,"Medium Risk",TRUE,"Low Risk")</f>
        <v>High Risk</v>
      </c>
      <c r="V2095">
        <f t="shared" si="32"/>
        <v>3</v>
      </c>
    </row>
    <row r="2096" spans="1:22" x14ac:dyDescent="0.2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 s="2">
        <v>0</v>
      </c>
      <c r="H2096">
        <v>2</v>
      </c>
      <c r="I2096">
        <v>0</v>
      </c>
      <c r="J2096">
        <v>0</v>
      </c>
      <c r="K2096" s="1">
        <v>99503.19</v>
      </c>
      <c r="L2096">
        <v>0</v>
      </c>
      <c r="M2096">
        <v>18</v>
      </c>
      <c r="N2096">
        <v>4253</v>
      </c>
      <c r="O2096">
        <v>6</v>
      </c>
      <c r="P2096">
        <v>179</v>
      </c>
      <c r="Q2096">
        <v>0.33333333333333331</v>
      </c>
      <c r="R2096">
        <v>76554</v>
      </c>
      <c r="S2096" t="str" cm="1">
        <f t="array" ref="S2096">_xlfn.IFS(E2099&lt;30,"18-29",E2099&lt;45,"30-44",TRUE,"45+")</f>
        <v>30-44</v>
      </c>
      <c r="T2096" t="str" cm="1">
        <f t="array" ref="T2096">_xlfn.IFS(F2096&lt;=2,"0-2 Years",F2096&lt;=5,"3-5 Years",F2096&lt;=8,"6-8 Years",TRUE,"9-10 Years")</f>
        <v>0-2 Years</v>
      </c>
      <c r="U2096" t="str" cm="1">
        <f t="array" ref="U2096">_xlfn.IFS(P2096&gt;60,"High Risk",P2096&gt;30,"Medium Risk",TRUE,"Low Risk")</f>
        <v>High Risk</v>
      </c>
      <c r="V2096">
        <f t="shared" si="32"/>
        <v>8</v>
      </c>
    </row>
    <row r="2097" spans="1:22" hidden="1" x14ac:dyDescent="0.2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 s="2">
        <v>128486.91</v>
      </c>
      <c r="H2097">
        <v>2</v>
      </c>
      <c r="I2097">
        <v>1</v>
      </c>
      <c r="J2097">
        <v>0</v>
      </c>
      <c r="K2097" s="1">
        <v>10109.469999999999</v>
      </c>
      <c r="L2097">
        <v>0</v>
      </c>
      <c r="M2097">
        <v>11</v>
      </c>
      <c r="N2097">
        <v>4745</v>
      </c>
      <c r="O2097">
        <v>5</v>
      </c>
      <c r="P2097">
        <v>61</v>
      </c>
      <c r="Q2097">
        <v>0.45454545454545453</v>
      </c>
      <c r="R2097">
        <v>52195</v>
      </c>
      <c r="S2097" t="str" cm="1">
        <f t="array" ref="S2097">_xlfn.IFS(E2100&lt;30,"18-29",E2100&lt;45,"30-44",TRUE,"45+")</f>
        <v>30-44</v>
      </c>
      <c r="T2097" t="str" cm="1">
        <f t="array" ref="T2097">_xlfn.IFS(F2097&lt;=2,"0-2 Years",F2097&lt;=5,"3-5 Years",F2097&lt;=8,"6-8 Years",TRUE,"9-10 Years")</f>
        <v>6-8 Years</v>
      </c>
      <c r="U2097" t="str" cm="1">
        <f t="array" ref="U2097">_xlfn.IFS(P2097&gt;60,"High Risk",P2097&gt;30,"Medium Risk",TRUE,"Low Risk")</f>
        <v>High Risk</v>
      </c>
      <c r="V2097">
        <f t="shared" si="32"/>
        <v>3</v>
      </c>
    </row>
    <row r="2098" spans="1:22" hidden="1" x14ac:dyDescent="0.2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 s="2">
        <v>0</v>
      </c>
      <c r="H2098">
        <v>2</v>
      </c>
      <c r="I2098">
        <v>1</v>
      </c>
      <c r="J2098">
        <v>1</v>
      </c>
      <c r="K2098" s="1">
        <v>58855.85</v>
      </c>
      <c r="L2098">
        <v>0</v>
      </c>
      <c r="M2098">
        <v>29</v>
      </c>
      <c r="N2098">
        <v>1853</v>
      </c>
      <c r="O2098">
        <v>8</v>
      </c>
      <c r="P2098">
        <v>54</v>
      </c>
      <c r="Q2098">
        <v>0.27586206896551724</v>
      </c>
      <c r="R2098">
        <v>53737</v>
      </c>
      <c r="S2098" t="str" cm="1">
        <f t="array" ref="S2098">_xlfn.IFS(E2101&lt;30,"18-29",E2101&lt;45,"30-44",TRUE,"45+")</f>
        <v>45+</v>
      </c>
      <c r="T2098" t="str" cm="1">
        <f t="array" ref="T2098">_xlfn.IFS(F2098&lt;=2,"0-2 Years",F2098&lt;=5,"3-5 Years",F2098&lt;=8,"6-8 Years",TRUE,"9-10 Years")</f>
        <v>9-10 Years</v>
      </c>
      <c r="U2098" t="str" cm="1">
        <f t="array" ref="U2098">_xlfn.IFS(P2098&gt;60,"High Risk",P2098&gt;30,"Medium Risk",TRUE,"Low Risk")</f>
        <v>Medium Risk</v>
      </c>
      <c r="V2098">
        <f t="shared" si="32"/>
        <v>3</v>
      </c>
    </row>
    <row r="2099" spans="1:22" hidden="1" x14ac:dyDescent="0.2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 s="2">
        <v>143407.29</v>
      </c>
      <c r="H2099">
        <v>2</v>
      </c>
      <c r="I2099">
        <v>0</v>
      </c>
      <c r="J2099">
        <v>1</v>
      </c>
      <c r="K2099" s="1">
        <v>84402.46</v>
      </c>
      <c r="L2099">
        <v>0</v>
      </c>
      <c r="M2099">
        <v>23</v>
      </c>
      <c r="N2099">
        <v>2287</v>
      </c>
      <c r="O2099">
        <v>2</v>
      </c>
      <c r="P2099">
        <v>34</v>
      </c>
      <c r="Q2099">
        <v>8.6956521739130432E-2</v>
      </c>
      <c r="R2099">
        <v>52601</v>
      </c>
      <c r="S2099" t="str" cm="1">
        <f t="array" ref="S2099">_xlfn.IFS(E2102&lt;30,"18-29",E2102&lt;45,"30-44",TRUE,"45+")</f>
        <v>30-44</v>
      </c>
      <c r="T2099" t="str" cm="1">
        <f t="array" ref="T2099">_xlfn.IFS(F2099&lt;=2,"0-2 Years",F2099&lt;=5,"3-5 Years",F2099&lt;=8,"6-8 Years",TRUE,"9-10 Years")</f>
        <v>0-2 Years</v>
      </c>
      <c r="U2099" t="str" cm="1">
        <f t="array" ref="U2099">_xlfn.IFS(P2099&gt;60,"High Risk",P2099&gt;30,"Medium Risk",TRUE,"Low Risk")</f>
        <v>Medium Risk</v>
      </c>
      <c r="V2099">
        <f t="shared" si="32"/>
        <v>1</v>
      </c>
    </row>
    <row r="2100" spans="1:22" x14ac:dyDescent="0.2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 s="2">
        <v>0</v>
      </c>
      <c r="H2100">
        <v>1</v>
      </c>
      <c r="I2100">
        <v>1</v>
      </c>
      <c r="J2100">
        <v>0</v>
      </c>
      <c r="K2100" s="1">
        <v>49713.87</v>
      </c>
      <c r="L2100">
        <v>1</v>
      </c>
      <c r="M2100">
        <v>9</v>
      </c>
      <c r="N2100">
        <v>498</v>
      </c>
      <c r="O2100">
        <v>9</v>
      </c>
      <c r="P2100">
        <v>136</v>
      </c>
      <c r="Q2100">
        <v>1</v>
      </c>
      <c r="R2100">
        <v>4482</v>
      </c>
      <c r="S2100" t="str" cm="1">
        <f t="array" ref="S2100">_xlfn.IFS(E2103&lt;30,"18-29",E2103&lt;45,"30-44",TRUE,"45+")</f>
        <v>45+</v>
      </c>
      <c r="T2100" t="str" cm="1">
        <f t="array" ref="T2100">_xlfn.IFS(F2100&lt;=2,"0-2 Years",F2100&lt;=5,"3-5 Years",F2100&lt;=8,"6-8 Years",TRUE,"9-10 Years")</f>
        <v>0-2 Years</v>
      </c>
      <c r="U2100" t="str" cm="1">
        <f t="array" ref="U2100">_xlfn.IFS(P2100&gt;60,"High Risk",P2100&gt;30,"Medium Risk",TRUE,"Low Risk")</f>
        <v>High Risk</v>
      </c>
      <c r="V2100">
        <f t="shared" si="32"/>
        <v>9</v>
      </c>
    </row>
    <row r="2101" spans="1:22" hidden="1" x14ac:dyDescent="0.2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 s="2">
        <v>76165.649999999994</v>
      </c>
      <c r="H2101">
        <v>1</v>
      </c>
      <c r="I2101">
        <v>1</v>
      </c>
      <c r="J2101">
        <v>1</v>
      </c>
      <c r="K2101" s="1">
        <v>133537.53</v>
      </c>
      <c r="L2101">
        <v>0</v>
      </c>
      <c r="M2101">
        <v>26</v>
      </c>
      <c r="N2101">
        <v>1379</v>
      </c>
      <c r="O2101">
        <v>2</v>
      </c>
      <c r="P2101">
        <v>101</v>
      </c>
      <c r="Q2101">
        <v>7.6923076923076927E-2</v>
      </c>
      <c r="R2101">
        <v>35854</v>
      </c>
      <c r="S2101" t="str" cm="1">
        <f t="array" ref="S2101">_xlfn.IFS(E2104&lt;30,"18-29",E2104&lt;45,"30-44",TRUE,"45+")</f>
        <v>30-44</v>
      </c>
      <c r="T2101" t="str" cm="1">
        <f t="array" ref="T2101">_xlfn.IFS(F2101&lt;=2,"0-2 Years",F2101&lt;=5,"3-5 Years",F2101&lt;=8,"6-8 Years",TRUE,"9-10 Years")</f>
        <v>6-8 Years</v>
      </c>
      <c r="U2101" t="str" cm="1">
        <f t="array" ref="U2101">_xlfn.IFS(P2101&gt;60,"High Risk",P2101&gt;30,"Medium Risk",TRUE,"Low Risk")</f>
        <v>High Risk</v>
      </c>
      <c r="V2101">
        <f t="shared" si="32"/>
        <v>3</v>
      </c>
    </row>
    <row r="2102" spans="1:22" x14ac:dyDescent="0.2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 s="2">
        <v>0</v>
      </c>
      <c r="H2102">
        <v>2</v>
      </c>
      <c r="I2102">
        <v>1</v>
      </c>
      <c r="J2102">
        <v>0</v>
      </c>
      <c r="K2102" s="1">
        <v>124615.59</v>
      </c>
      <c r="L2102">
        <v>0</v>
      </c>
      <c r="M2102">
        <v>19</v>
      </c>
      <c r="N2102">
        <v>4777</v>
      </c>
      <c r="O2102">
        <v>10</v>
      </c>
      <c r="P2102">
        <v>42</v>
      </c>
      <c r="Q2102">
        <v>0.52631578947368418</v>
      </c>
      <c r="R2102">
        <v>90763</v>
      </c>
      <c r="S2102" t="str" cm="1">
        <f t="array" ref="S2102">_xlfn.IFS(E2105&lt;30,"18-29",E2105&lt;45,"30-44",TRUE,"45+")</f>
        <v>45+</v>
      </c>
      <c r="T2102" t="str" cm="1">
        <f t="array" ref="T2102">_xlfn.IFS(F2102&lt;=2,"0-2 Years",F2102&lt;=5,"3-5 Years",F2102&lt;=8,"6-8 Years",TRUE,"9-10 Years")</f>
        <v>3-5 Years</v>
      </c>
      <c r="U2102" t="str" cm="1">
        <f t="array" ref="U2102">_xlfn.IFS(P2102&gt;60,"High Risk",P2102&gt;30,"Medium Risk",TRUE,"Low Risk")</f>
        <v>Medium Risk</v>
      </c>
      <c r="V2102">
        <f t="shared" si="32"/>
        <v>6</v>
      </c>
    </row>
    <row r="2103" spans="1:22" hidden="1" x14ac:dyDescent="0.2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 s="2">
        <v>0</v>
      </c>
      <c r="H2103">
        <v>2</v>
      </c>
      <c r="I2103">
        <v>0</v>
      </c>
      <c r="J2103">
        <v>1</v>
      </c>
      <c r="K2103" s="1">
        <v>98090.69</v>
      </c>
      <c r="L2103">
        <v>0</v>
      </c>
      <c r="M2103">
        <v>4</v>
      </c>
      <c r="N2103">
        <v>4328</v>
      </c>
      <c r="O2103">
        <v>7</v>
      </c>
      <c r="P2103">
        <v>128</v>
      </c>
      <c r="Q2103">
        <v>1</v>
      </c>
      <c r="R2103">
        <v>17312</v>
      </c>
      <c r="S2103" t="str" cm="1">
        <f t="array" ref="S2103">_xlfn.IFS(E2106&lt;30,"18-29",E2106&lt;45,"30-44",TRUE,"45+")</f>
        <v>30-44</v>
      </c>
      <c r="T2103" t="str" cm="1">
        <f t="array" ref="T2103">_xlfn.IFS(F2103&lt;=2,"0-2 Years",F2103&lt;=5,"3-5 Years",F2103&lt;=8,"6-8 Years",TRUE,"9-10 Years")</f>
        <v>6-8 Years</v>
      </c>
      <c r="U2103" t="str" cm="1">
        <f t="array" ref="U2103">_xlfn.IFS(P2103&gt;60,"High Risk",P2103&gt;30,"Medium Risk",TRUE,"Low Risk")</f>
        <v>High Risk</v>
      </c>
      <c r="V2103">
        <f t="shared" si="32"/>
        <v>4</v>
      </c>
    </row>
    <row r="2104" spans="1:22" hidden="1" x14ac:dyDescent="0.2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 s="2">
        <v>90560.3</v>
      </c>
      <c r="H2104">
        <v>2</v>
      </c>
      <c r="I2104">
        <v>1</v>
      </c>
      <c r="J2104">
        <v>1</v>
      </c>
      <c r="K2104" s="1">
        <v>42607.69</v>
      </c>
      <c r="L2104">
        <v>0</v>
      </c>
      <c r="M2104">
        <v>26</v>
      </c>
      <c r="N2104">
        <v>4040</v>
      </c>
      <c r="O2104">
        <v>10</v>
      </c>
      <c r="P2104">
        <v>16</v>
      </c>
      <c r="Q2104">
        <v>0.38461538461538464</v>
      </c>
      <c r="R2104">
        <v>105040</v>
      </c>
      <c r="S2104" t="str" cm="1">
        <f t="array" ref="S2104">_xlfn.IFS(E2107&lt;30,"18-29",E2107&lt;45,"30-44",TRUE,"45+")</f>
        <v>30-44</v>
      </c>
      <c r="T2104" t="str" cm="1">
        <f t="array" ref="T2104">_xlfn.IFS(F2104&lt;=2,"0-2 Years",F2104&lt;=5,"3-5 Years",F2104&lt;=8,"6-8 Years",TRUE,"9-10 Years")</f>
        <v>6-8 Years</v>
      </c>
      <c r="U2104" t="str" cm="1">
        <f t="array" ref="U2104">_xlfn.IFS(P2104&gt;60,"High Risk",P2104&gt;30,"Medium Risk",TRUE,"Low Risk")</f>
        <v>Low Risk</v>
      </c>
      <c r="V2104">
        <f t="shared" si="32"/>
        <v>0</v>
      </c>
    </row>
    <row r="2105" spans="1:22" hidden="1" x14ac:dyDescent="0.2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 s="2">
        <v>62391.22</v>
      </c>
      <c r="H2105">
        <v>1</v>
      </c>
      <c r="I2105">
        <v>1</v>
      </c>
      <c r="J2105">
        <v>1</v>
      </c>
      <c r="K2105" s="1">
        <v>192434.11</v>
      </c>
      <c r="L2105">
        <v>0</v>
      </c>
      <c r="M2105">
        <v>11</v>
      </c>
      <c r="N2105">
        <v>2096</v>
      </c>
      <c r="O2105">
        <v>7</v>
      </c>
      <c r="P2105">
        <v>68</v>
      </c>
      <c r="Q2105">
        <v>0.63636363636363635</v>
      </c>
      <c r="R2105">
        <v>23056</v>
      </c>
      <c r="S2105" t="str" cm="1">
        <f t="array" ref="S2105">_xlfn.IFS(E2108&lt;30,"18-29",E2108&lt;45,"30-44",TRUE,"45+")</f>
        <v>45+</v>
      </c>
      <c r="T2105" t="str" cm="1">
        <f t="array" ref="T2105">_xlfn.IFS(F2105&lt;=2,"0-2 Years",F2105&lt;=5,"3-5 Years",F2105&lt;=8,"6-8 Years",TRUE,"9-10 Years")</f>
        <v>3-5 Years</v>
      </c>
      <c r="U2105" t="str" cm="1">
        <f t="array" ref="U2105">_xlfn.IFS(P2105&gt;60,"High Risk",P2105&gt;30,"Medium Risk",TRUE,"Low Risk")</f>
        <v>High Risk</v>
      </c>
      <c r="V2105">
        <f t="shared" si="32"/>
        <v>3</v>
      </c>
    </row>
    <row r="2106" spans="1:22" x14ac:dyDescent="0.2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 s="2">
        <v>0</v>
      </c>
      <c r="H2106">
        <v>3</v>
      </c>
      <c r="I2106">
        <v>0</v>
      </c>
      <c r="J2106">
        <v>0</v>
      </c>
      <c r="K2106" s="1">
        <v>60686.400000000001</v>
      </c>
      <c r="L2106">
        <v>0</v>
      </c>
      <c r="M2106">
        <v>21</v>
      </c>
      <c r="N2106">
        <v>257</v>
      </c>
      <c r="O2106">
        <v>9</v>
      </c>
      <c r="P2106">
        <v>55</v>
      </c>
      <c r="Q2106">
        <v>0.42857142857142855</v>
      </c>
      <c r="R2106">
        <v>5397</v>
      </c>
      <c r="S2106" t="str" cm="1">
        <f t="array" ref="S2106">_xlfn.IFS(E2109&lt;30,"18-29",E2109&lt;45,"30-44",TRUE,"45+")</f>
        <v>30-44</v>
      </c>
      <c r="T2106" t="str" cm="1">
        <f t="array" ref="T2106">_xlfn.IFS(F2106&lt;=2,"0-2 Years",F2106&lt;=5,"3-5 Years",F2106&lt;=8,"6-8 Years",TRUE,"9-10 Years")</f>
        <v>3-5 Years</v>
      </c>
      <c r="U2106" t="str" cm="1">
        <f t="array" ref="U2106">_xlfn.IFS(P2106&gt;60,"High Risk",P2106&gt;30,"Medium Risk",TRUE,"Low Risk")</f>
        <v>Medium Risk</v>
      </c>
      <c r="V2106">
        <f t="shared" si="32"/>
        <v>6</v>
      </c>
    </row>
    <row r="2107" spans="1:22" hidden="1" x14ac:dyDescent="0.2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 s="2">
        <v>0</v>
      </c>
      <c r="H2107">
        <v>2</v>
      </c>
      <c r="I2107">
        <v>1</v>
      </c>
      <c r="J2107">
        <v>1</v>
      </c>
      <c r="K2107" s="1">
        <v>49463.44</v>
      </c>
      <c r="L2107">
        <v>0</v>
      </c>
      <c r="M2107">
        <v>28</v>
      </c>
      <c r="N2107">
        <v>163</v>
      </c>
      <c r="O2107">
        <v>6</v>
      </c>
      <c r="P2107">
        <v>179</v>
      </c>
      <c r="Q2107">
        <v>0.21428571428571427</v>
      </c>
      <c r="R2107">
        <v>4564</v>
      </c>
      <c r="S2107" t="str" cm="1">
        <f t="array" ref="S2107">_xlfn.IFS(E2110&lt;30,"18-29",E2110&lt;45,"30-44",TRUE,"45+")</f>
        <v>45+</v>
      </c>
      <c r="T2107" t="str" cm="1">
        <f t="array" ref="T2107">_xlfn.IFS(F2107&lt;=2,"0-2 Years",F2107&lt;=5,"3-5 Years",F2107&lt;=8,"6-8 Years",TRUE,"9-10 Years")</f>
        <v>6-8 Years</v>
      </c>
      <c r="U2107" t="str" cm="1">
        <f t="array" ref="U2107">_xlfn.IFS(P2107&gt;60,"High Risk",P2107&gt;30,"Medium Risk",TRUE,"Low Risk")</f>
        <v>High Risk</v>
      </c>
      <c r="V2107">
        <f t="shared" si="32"/>
        <v>3</v>
      </c>
    </row>
    <row r="2108" spans="1:22" x14ac:dyDescent="0.2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 s="2">
        <v>123378.2</v>
      </c>
      <c r="H2108">
        <v>1</v>
      </c>
      <c r="I2108">
        <v>1</v>
      </c>
      <c r="J2108">
        <v>0</v>
      </c>
      <c r="K2108" s="1">
        <v>81431.990000000005</v>
      </c>
      <c r="L2108">
        <v>1</v>
      </c>
      <c r="M2108">
        <v>18</v>
      </c>
      <c r="N2108">
        <v>2449</v>
      </c>
      <c r="O2108">
        <v>7</v>
      </c>
      <c r="P2108">
        <v>149</v>
      </c>
      <c r="Q2108">
        <v>0.3888888888888889</v>
      </c>
      <c r="R2108">
        <v>44082</v>
      </c>
      <c r="S2108" t="str" cm="1">
        <f t="array" ref="S2108">_xlfn.IFS(E2111&lt;30,"18-29",E2111&lt;45,"30-44",TRUE,"45+")</f>
        <v>30-44</v>
      </c>
      <c r="T2108" t="str" cm="1">
        <f t="array" ref="T2108">_xlfn.IFS(F2108&lt;=2,"0-2 Years",F2108&lt;=5,"3-5 Years",F2108&lt;=8,"6-8 Years",TRUE,"9-10 Years")</f>
        <v>0-2 Years</v>
      </c>
      <c r="U2108" t="str" cm="1">
        <f t="array" ref="U2108">_xlfn.IFS(P2108&gt;60,"High Risk",P2108&gt;30,"Medium Risk",TRUE,"Low Risk")</f>
        <v>High Risk</v>
      </c>
      <c r="V2108">
        <f t="shared" si="32"/>
        <v>7</v>
      </c>
    </row>
    <row r="2109" spans="1:22" hidden="1" x14ac:dyDescent="0.2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 s="2">
        <v>99836.47</v>
      </c>
      <c r="H2109">
        <v>1</v>
      </c>
      <c r="I2109">
        <v>0</v>
      </c>
      <c r="J2109">
        <v>1</v>
      </c>
      <c r="K2109" s="1">
        <v>22909.56</v>
      </c>
      <c r="L2109">
        <v>0</v>
      </c>
      <c r="M2109">
        <v>3</v>
      </c>
      <c r="N2109">
        <v>1351</v>
      </c>
      <c r="O2109">
        <v>4</v>
      </c>
      <c r="P2109">
        <v>144</v>
      </c>
      <c r="Q2109">
        <v>1</v>
      </c>
      <c r="R2109">
        <v>4053</v>
      </c>
      <c r="S2109" t="str" cm="1">
        <f t="array" ref="S2109">_xlfn.IFS(E2112&lt;30,"18-29",E2112&lt;45,"30-44",TRUE,"45+")</f>
        <v>45+</v>
      </c>
      <c r="T2109" t="str" cm="1">
        <f t="array" ref="T2109">_xlfn.IFS(F2109&lt;=2,"0-2 Years",F2109&lt;=5,"3-5 Years",F2109&lt;=8,"6-8 Years",TRUE,"9-10 Years")</f>
        <v>3-5 Years</v>
      </c>
      <c r="U2109" t="str" cm="1">
        <f t="array" ref="U2109">_xlfn.IFS(P2109&gt;60,"High Risk",P2109&gt;30,"Medium Risk",TRUE,"Low Risk")</f>
        <v>High Risk</v>
      </c>
      <c r="V2109">
        <f t="shared" si="32"/>
        <v>2</v>
      </c>
    </row>
    <row r="2110" spans="1:22" hidden="1" x14ac:dyDescent="0.2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 s="2">
        <v>161434.35999999999</v>
      </c>
      <c r="H2110">
        <v>2</v>
      </c>
      <c r="I2110">
        <v>1</v>
      </c>
      <c r="J2110">
        <v>1</v>
      </c>
      <c r="K2110" s="1">
        <v>65532.17</v>
      </c>
      <c r="L2110">
        <v>0</v>
      </c>
      <c r="M2110">
        <v>19</v>
      </c>
      <c r="N2110">
        <v>1623</v>
      </c>
      <c r="O2110">
        <v>10</v>
      </c>
      <c r="P2110">
        <v>118</v>
      </c>
      <c r="Q2110">
        <v>0.52631578947368418</v>
      </c>
      <c r="R2110">
        <v>30837</v>
      </c>
      <c r="S2110" t="str" cm="1">
        <f t="array" ref="S2110">_xlfn.IFS(E2113&lt;30,"18-29",E2113&lt;45,"30-44",TRUE,"45+")</f>
        <v>18-29</v>
      </c>
      <c r="T2110" t="str" cm="1">
        <f t="array" ref="T2110">_xlfn.IFS(F2110&lt;=2,"0-2 Years",F2110&lt;=5,"3-5 Years",F2110&lt;=8,"6-8 Years",TRUE,"9-10 Years")</f>
        <v>3-5 Years</v>
      </c>
      <c r="U2110" t="str" cm="1">
        <f t="array" ref="U2110">_xlfn.IFS(P2110&gt;60,"High Risk",P2110&gt;30,"Medium Risk",TRUE,"Low Risk")</f>
        <v>High Risk</v>
      </c>
      <c r="V2110">
        <f t="shared" si="32"/>
        <v>1</v>
      </c>
    </row>
    <row r="2111" spans="1:22" hidden="1" x14ac:dyDescent="0.2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 s="2">
        <v>0</v>
      </c>
      <c r="H2111">
        <v>2</v>
      </c>
      <c r="I2111">
        <v>0</v>
      </c>
      <c r="J2111">
        <v>1</v>
      </c>
      <c r="K2111" s="1">
        <v>141053.85</v>
      </c>
      <c r="L2111">
        <v>0</v>
      </c>
      <c r="M2111">
        <v>9</v>
      </c>
      <c r="N2111">
        <v>2252</v>
      </c>
      <c r="O2111">
        <v>1</v>
      </c>
      <c r="P2111">
        <v>126</v>
      </c>
      <c r="Q2111">
        <v>0.1111111111111111</v>
      </c>
      <c r="R2111">
        <v>20268</v>
      </c>
      <c r="S2111" t="str" cm="1">
        <f t="array" ref="S2111">_xlfn.IFS(E2114&lt;30,"18-29",E2114&lt;45,"30-44",TRUE,"45+")</f>
        <v>18-29</v>
      </c>
      <c r="T2111" t="str" cm="1">
        <f t="array" ref="T2111">_xlfn.IFS(F2111&lt;=2,"0-2 Years",F2111&lt;=5,"3-5 Years",F2111&lt;=8,"6-8 Years",TRUE,"9-10 Years")</f>
        <v>3-5 Years</v>
      </c>
      <c r="U2111" t="str" cm="1">
        <f t="array" ref="U2111">_xlfn.IFS(P2111&gt;60,"High Risk",P2111&gt;30,"Medium Risk",TRUE,"Low Risk")</f>
        <v>High Risk</v>
      </c>
      <c r="V2111">
        <f t="shared" si="32"/>
        <v>3</v>
      </c>
    </row>
    <row r="2112" spans="1:22" hidden="1" x14ac:dyDescent="0.2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 s="2">
        <v>138311.76</v>
      </c>
      <c r="H2112">
        <v>1</v>
      </c>
      <c r="I2112">
        <v>1</v>
      </c>
      <c r="J2112">
        <v>1</v>
      </c>
      <c r="K2112" s="1">
        <v>3472.63</v>
      </c>
      <c r="L2112">
        <v>1</v>
      </c>
      <c r="M2112">
        <v>30</v>
      </c>
      <c r="N2112">
        <v>2234</v>
      </c>
      <c r="O2112">
        <v>7</v>
      </c>
      <c r="P2112">
        <v>62</v>
      </c>
      <c r="Q2112">
        <v>0.23333333333333334</v>
      </c>
      <c r="R2112">
        <v>67020</v>
      </c>
      <c r="S2112" t="str" cm="1">
        <f t="array" ref="S2112">_xlfn.IFS(E2115&lt;30,"18-29",E2115&lt;45,"30-44",TRUE,"45+")</f>
        <v>30-44</v>
      </c>
      <c r="T2112" t="str" cm="1">
        <f t="array" ref="T2112">_xlfn.IFS(F2112&lt;=2,"0-2 Years",F2112&lt;=5,"3-5 Years",F2112&lt;=8,"6-8 Years",TRUE,"9-10 Years")</f>
        <v>9-10 Years</v>
      </c>
      <c r="U2112" t="str" cm="1">
        <f t="array" ref="U2112">_xlfn.IFS(P2112&gt;60,"High Risk",P2112&gt;30,"Medium Risk",TRUE,"Low Risk")</f>
        <v>High Risk</v>
      </c>
      <c r="V2112">
        <f t="shared" si="32"/>
        <v>3</v>
      </c>
    </row>
    <row r="2113" spans="1:22" x14ac:dyDescent="0.2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 s="2">
        <v>0</v>
      </c>
      <c r="H2113">
        <v>2</v>
      </c>
      <c r="I2113">
        <v>1</v>
      </c>
      <c r="J2113">
        <v>0</v>
      </c>
      <c r="K2113" s="1">
        <v>102083.78</v>
      </c>
      <c r="L2113">
        <v>0</v>
      </c>
      <c r="M2113">
        <v>4</v>
      </c>
      <c r="N2113">
        <v>452</v>
      </c>
      <c r="O2113">
        <v>10</v>
      </c>
      <c r="P2113">
        <v>164</v>
      </c>
      <c r="Q2113">
        <v>1</v>
      </c>
      <c r="R2113">
        <v>1808</v>
      </c>
      <c r="S2113" t="str" cm="1">
        <f t="array" ref="S2113">_xlfn.IFS(E2116&lt;30,"18-29",E2116&lt;45,"30-44",TRUE,"45+")</f>
        <v>30-44</v>
      </c>
      <c r="T2113" t="str" cm="1">
        <f t="array" ref="T2113">_xlfn.IFS(F2113&lt;=2,"0-2 Years",F2113&lt;=5,"3-5 Years",F2113&lt;=8,"6-8 Years",TRUE,"9-10 Years")</f>
        <v>6-8 Years</v>
      </c>
      <c r="U2113" t="str" cm="1">
        <f t="array" ref="U2113">_xlfn.IFS(P2113&gt;60,"High Risk",P2113&gt;30,"Medium Risk",TRUE,"Low Risk")</f>
        <v>High Risk</v>
      </c>
      <c r="V2113">
        <f t="shared" si="32"/>
        <v>6</v>
      </c>
    </row>
    <row r="2114" spans="1:22" x14ac:dyDescent="0.2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 s="2">
        <v>0</v>
      </c>
      <c r="H2114">
        <v>2</v>
      </c>
      <c r="I2114">
        <v>1</v>
      </c>
      <c r="J2114">
        <v>0</v>
      </c>
      <c r="K2114" s="1">
        <v>1801.77</v>
      </c>
      <c r="L2114">
        <v>0</v>
      </c>
      <c r="M2114">
        <v>4</v>
      </c>
      <c r="N2114">
        <v>577</v>
      </c>
      <c r="O2114">
        <v>9</v>
      </c>
      <c r="P2114">
        <v>15</v>
      </c>
      <c r="Q2114">
        <v>1</v>
      </c>
      <c r="R2114">
        <v>2308</v>
      </c>
      <c r="S2114" t="str" cm="1">
        <f t="array" ref="S2114">_xlfn.IFS(E2117&lt;30,"18-29",E2117&lt;45,"30-44",TRUE,"45+")</f>
        <v>45+</v>
      </c>
      <c r="T2114" t="str" cm="1">
        <f t="array" ref="T2114">_xlfn.IFS(F2114&lt;=2,"0-2 Years",F2114&lt;=5,"3-5 Years",F2114&lt;=8,"6-8 Years",TRUE,"9-10 Years")</f>
        <v>3-5 Years</v>
      </c>
      <c r="U2114" t="str" cm="1">
        <f t="array" ref="U2114">_xlfn.IFS(P2114&gt;60,"High Risk",P2114&gt;30,"Medium Risk",TRUE,"Low Risk")</f>
        <v>Low Risk</v>
      </c>
      <c r="V2114">
        <f t="shared" si="32"/>
        <v>6</v>
      </c>
    </row>
    <row r="2115" spans="1:22" hidden="1" x14ac:dyDescent="0.2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 s="2">
        <v>101744.84</v>
      </c>
      <c r="H2115">
        <v>1</v>
      </c>
      <c r="I2115">
        <v>0</v>
      </c>
      <c r="J2115">
        <v>0</v>
      </c>
      <c r="K2115" s="1">
        <v>85185.44</v>
      </c>
      <c r="L2115">
        <v>0</v>
      </c>
      <c r="M2115">
        <v>6</v>
      </c>
      <c r="N2115">
        <v>307</v>
      </c>
      <c r="O2115">
        <v>5</v>
      </c>
      <c r="P2115">
        <v>139</v>
      </c>
      <c r="Q2115">
        <v>0.83333333333333337</v>
      </c>
      <c r="R2115">
        <v>1842</v>
      </c>
      <c r="S2115" t="str" cm="1">
        <f t="array" ref="S2115">_xlfn.IFS(E2118&lt;30,"18-29",E2118&lt;45,"30-44",TRUE,"45+")</f>
        <v>30-44</v>
      </c>
      <c r="T2115" t="str" cm="1">
        <f t="array" ref="T2115">_xlfn.IFS(F2115&lt;=2,"0-2 Years",F2115&lt;=5,"3-5 Years",F2115&lt;=8,"6-8 Years",TRUE,"9-10 Years")</f>
        <v>6-8 Years</v>
      </c>
      <c r="U2115" t="str" cm="1">
        <f t="array" ref="U2115">_xlfn.IFS(P2115&gt;60,"High Risk",P2115&gt;30,"Medium Risk",TRUE,"Low Risk")</f>
        <v>High Risk</v>
      </c>
      <c r="V2115">
        <f t="shared" ref="V2115:V2178" si="33">IF(J2115=0,3,0)+IF(G2115=0,3,0)+IF(H2115=1,2,0)+IF(E2115&gt;45,1,0)+IF(F2115&lt;3,1,0)</f>
        <v>5</v>
      </c>
    </row>
    <row r="2116" spans="1:22" x14ac:dyDescent="0.2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 s="2">
        <v>0</v>
      </c>
      <c r="H2116">
        <v>1</v>
      </c>
      <c r="I2116">
        <v>1</v>
      </c>
      <c r="J2116">
        <v>0</v>
      </c>
      <c r="K2116" s="1">
        <v>119882.7</v>
      </c>
      <c r="L2116">
        <v>0</v>
      </c>
      <c r="M2116">
        <v>27</v>
      </c>
      <c r="N2116">
        <v>1374</v>
      </c>
      <c r="O2116">
        <v>9</v>
      </c>
      <c r="P2116">
        <v>148</v>
      </c>
      <c r="Q2116">
        <v>0.33333333333333331</v>
      </c>
      <c r="R2116">
        <v>37098</v>
      </c>
      <c r="S2116" t="str" cm="1">
        <f t="array" ref="S2116">_xlfn.IFS(E2119&lt;30,"18-29",E2119&lt;45,"30-44",TRUE,"45+")</f>
        <v>30-44</v>
      </c>
      <c r="T2116" t="str" cm="1">
        <f t="array" ref="T2116">_xlfn.IFS(F2116&lt;=2,"0-2 Years",F2116&lt;=5,"3-5 Years",F2116&lt;=8,"6-8 Years",TRUE,"9-10 Years")</f>
        <v>6-8 Years</v>
      </c>
      <c r="U2116" t="str" cm="1">
        <f t="array" ref="U2116">_xlfn.IFS(P2116&gt;60,"High Risk",P2116&gt;30,"Medium Risk",TRUE,"Low Risk")</f>
        <v>High Risk</v>
      </c>
      <c r="V2116">
        <f t="shared" si="33"/>
        <v>8</v>
      </c>
    </row>
    <row r="2117" spans="1:22" x14ac:dyDescent="0.2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 s="2">
        <v>125456.07</v>
      </c>
      <c r="H2117">
        <v>1</v>
      </c>
      <c r="I2117">
        <v>1</v>
      </c>
      <c r="J2117">
        <v>0</v>
      </c>
      <c r="K2117" s="1">
        <v>83715.66</v>
      </c>
      <c r="L2117">
        <v>1</v>
      </c>
      <c r="M2117">
        <v>18</v>
      </c>
      <c r="N2117">
        <v>1543</v>
      </c>
      <c r="O2117">
        <v>8</v>
      </c>
      <c r="P2117">
        <v>29</v>
      </c>
      <c r="Q2117">
        <v>0.44444444444444442</v>
      </c>
      <c r="R2117">
        <v>27774</v>
      </c>
      <c r="S2117" t="str" cm="1">
        <f t="array" ref="S2117">_xlfn.IFS(E2120&lt;30,"18-29",E2120&lt;45,"30-44",TRUE,"45+")</f>
        <v>18-29</v>
      </c>
      <c r="T2117" t="str" cm="1">
        <f t="array" ref="T2117">_xlfn.IFS(F2117&lt;=2,"0-2 Years",F2117&lt;=5,"3-5 Years",F2117&lt;=8,"6-8 Years",TRUE,"9-10 Years")</f>
        <v>3-5 Years</v>
      </c>
      <c r="U2117" t="str" cm="1">
        <f t="array" ref="U2117">_xlfn.IFS(P2117&gt;60,"High Risk",P2117&gt;30,"Medium Risk",TRUE,"Low Risk")</f>
        <v>Low Risk</v>
      </c>
      <c r="V2117">
        <f t="shared" si="33"/>
        <v>6</v>
      </c>
    </row>
    <row r="2118" spans="1:22" x14ac:dyDescent="0.2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 s="2">
        <v>0</v>
      </c>
      <c r="H2118">
        <v>2</v>
      </c>
      <c r="I2118">
        <v>1</v>
      </c>
      <c r="J2118">
        <v>0</v>
      </c>
      <c r="K2118" s="1">
        <v>23425.78</v>
      </c>
      <c r="L2118">
        <v>0</v>
      </c>
      <c r="M2118">
        <v>12</v>
      </c>
      <c r="N2118">
        <v>4352</v>
      </c>
      <c r="O2118">
        <v>8</v>
      </c>
      <c r="P2118">
        <v>40</v>
      </c>
      <c r="Q2118">
        <v>0.66666666666666663</v>
      </c>
      <c r="R2118">
        <v>52224</v>
      </c>
      <c r="S2118" t="str" cm="1">
        <f t="array" ref="S2118">_xlfn.IFS(E2121&lt;30,"18-29",E2121&lt;45,"30-44",TRUE,"45+")</f>
        <v>18-29</v>
      </c>
      <c r="T2118" t="str" cm="1">
        <f t="array" ref="T2118">_xlfn.IFS(F2118&lt;=2,"0-2 Years",F2118&lt;=5,"3-5 Years",F2118&lt;=8,"6-8 Years",TRUE,"9-10 Years")</f>
        <v>6-8 Years</v>
      </c>
      <c r="U2118" t="str" cm="1">
        <f t="array" ref="U2118">_xlfn.IFS(P2118&gt;60,"High Risk",P2118&gt;30,"Medium Risk",TRUE,"Low Risk")</f>
        <v>Medium Risk</v>
      </c>
      <c r="V2118">
        <f t="shared" si="33"/>
        <v>6</v>
      </c>
    </row>
    <row r="2119" spans="1:22" hidden="1" x14ac:dyDescent="0.2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 s="2">
        <v>0</v>
      </c>
      <c r="H2119">
        <v>2</v>
      </c>
      <c r="I2119">
        <v>0</v>
      </c>
      <c r="J2119">
        <v>1</v>
      </c>
      <c r="K2119" s="1">
        <v>77326.78</v>
      </c>
      <c r="L2119">
        <v>0</v>
      </c>
      <c r="M2119">
        <v>18</v>
      </c>
      <c r="N2119">
        <v>4265</v>
      </c>
      <c r="O2119">
        <v>1</v>
      </c>
      <c r="P2119">
        <v>17</v>
      </c>
      <c r="Q2119">
        <v>5.5555555555555552E-2</v>
      </c>
      <c r="R2119">
        <v>76770</v>
      </c>
      <c r="S2119" t="str" cm="1">
        <f t="array" ref="S2119">_xlfn.IFS(E2122&lt;30,"18-29",E2122&lt;45,"30-44",TRUE,"45+")</f>
        <v>45+</v>
      </c>
      <c r="T2119" t="str" cm="1">
        <f t="array" ref="T2119">_xlfn.IFS(F2119&lt;=2,"0-2 Years",F2119&lt;=5,"3-5 Years",F2119&lt;=8,"6-8 Years",TRUE,"9-10 Years")</f>
        <v>0-2 Years</v>
      </c>
      <c r="U2119" t="str" cm="1">
        <f t="array" ref="U2119">_xlfn.IFS(P2119&gt;60,"High Risk",P2119&gt;30,"Medium Risk",TRUE,"Low Risk")</f>
        <v>Low Risk</v>
      </c>
      <c r="V2119">
        <f t="shared" si="33"/>
        <v>4</v>
      </c>
    </row>
    <row r="2120" spans="1:22" x14ac:dyDescent="0.2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 s="2">
        <v>0</v>
      </c>
      <c r="H2120">
        <v>2</v>
      </c>
      <c r="I2120">
        <v>1</v>
      </c>
      <c r="J2120">
        <v>0</v>
      </c>
      <c r="K2120" s="1">
        <v>156150.07999999999</v>
      </c>
      <c r="L2120">
        <v>1</v>
      </c>
      <c r="M2120">
        <v>26</v>
      </c>
      <c r="N2120">
        <v>4152</v>
      </c>
      <c r="O2120">
        <v>2</v>
      </c>
      <c r="P2120">
        <v>180</v>
      </c>
      <c r="Q2120">
        <v>7.6923076923076927E-2</v>
      </c>
      <c r="R2120">
        <v>107952</v>
      </c>
      <c r="S2120" t="str" cm="1">
        <f t="array" ref="S2120">_xlfn.IFS(E2123&lt;30,"18-29",E2123&lt;45,"30-44",TRUE,"45+")</f>
        <v>30-44</v>
      </c>
      <c r="T2120" t="str" cm="1">
        <f t="array" ref="T2120">_xlfn.IFS(F2120&lt;=2,"0-2 Years",F2120&lt;=5,"3-5 Years",F2120&lt;=8,"6-8 Years",TRUE,"9-10 Years")</f>
        <v>6-8 Years</v>
      </c>
      <c r="U2120" t="str" cm="1">
        <f t="array" ref="U2120">_xlfn.IFS(P2120&gt;60,"High Risk",P2120&gt;30,"Medium Risk",TRUE,"Low Risk")</f>
        <v>High Risk</v>
      </c>
      <c r="V2120">
        <f t="shared" si="33"/>
        <v>6</v>
      </c>
    </row>
    <row r="2121" spans="1:22" x14ac:dyDescent="0.2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 s="2">
        <v>0</v>
      </c>
      <c r="H2121">
        <v>2</v>
      </c>
      <c r="I2121">
        <v>1</v>
      </c>
      <c r="J2121">
        <v>0</v>
      </c>
      <c r="K2121" s="1">
        <v>108577.97</v>
      </c>
      <c r="L2121">
        <v>0</v>
      </c>
      <c r="M2121">
        <v>29</v>
      </c>
      <c r="N2121">
        <v>1526</v>
      </c>
      <c r="O2121">
        <v>3</v>
      </c>
      <c r="P2121">
        <v>180</v>
      </c>
      <c r="Q2121">
        <v>0.10344827586206896</v>
      </c>
      <c r="R2121">
        <v>44254</v>
      </c>
      <c r="S2121" t="str" cm="1">
        <f t="array" ref="S2121">_xlfn.IFS(E2124&lt;30,"18-29",E2124&lt;45,"30-44",TRUE,"45+")</f>
        <v>30-44</v>
      </c>
      <c r="T2121" t="str" cm="1">
        <f t="array" ref="T2121">_xlfn.IFS(F2121&lt;=2,"0-2 Years",F2121&lt;=5,"3-5 Years",F2121&lt;=8,"6-8 Years",TRUE,"9-10 Years")</f>
        <v>3-5 Years</v>
      </c>
      <c r="U2121" t="str" cm="1">
        <f t="array" ref="U2121">_xlfn.IFS(P2121&gt;60,"High Risk",P2121&gt;30,"Medium Risk",TRUE,"Low Risk")</f>
        <v>High Risk</v>
      </c>
      <c r="V2121">
        <f t="shared" si="33"/>
        <v>6</v>
      </c>
    </row>
    <row r="2122" spans="1:22" hidden="1" x14ac:dyDescent="0.2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 s="2">
        <v>118449.21</v>
      </c>
      <c r="H2122">
        <v>1</v>
      </c>
      <c r="I2122">
        <v>1</v>
      </c>
      <c r="J2122">
        <v>1</v>
      </c>
      <c r="K2122" s="1">
        <v>133573.29</v>
      </c>
      <c r="L2122">
        <v>1</v>
      </c>
      <c r="M2122">
        <v>1</v>
      </c>
      <c r="N2122">
        <v>1679</v>
      </c>
      <c r="O2122">
        <v>9</v>
      </c>
      <c r="P2122">
        <v>140</v>
      </c>
      <c r="Q2122">
        <v>1</v>
      </c>
      <c r="R2122">
        <v>1679</v>
      </c>
      <c r="S2122" t="str" cm="1">
        <f t="array" ref="S2122">_xlfn.IFS(E2125&lt;30,"18-29",E2125&lt;45,"30-44",TRUE,"45+")</f>
        <v>18-29</v>
      </c>
      <c r="T2122" t="str" cm="1">
        <f t="array" ref="T2122">_xlfn.IFS(F2122&lt;=2,"0-2 Years",F2122&lt;=5,"3-5 Years",F2122&lt;=8,"6-8 Years",TRUE,"9-10 Years")</f>
        <v>3-5 Years</v>
      </c>
      <c r="U2122" t="str" cm="1">
        <f t="array" ref="U2122">_xlfn.IFS(P2122&gt;60,"High Risk",P2122&gt;30,"Medium Risk",TRUE,"Low Risk")</f>
        <v>High Risk</v>
      </c>
      <c r="V2122">
        <f t="shared" si="33"/>
        <v>3</v>
      </c>
    </row>
    <row r="2123" spans="1:22" x14ac:dyDescent="0.2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 s="2">
        <v>0</v>
      </c>
      <c r="H2123">
        <v>1</v>
      </c>
      <c r="I2123">
        <v>0</v>
      </c>
      <c r="J2123">
        <v>1</v>
      </c>
      <c r="K2123" s="1">
        <v>102057.86</v>
      </c>
      <c r="L2123">
        <v>0</v>
      </c>
      <c r="M2123">
        <v>29</v>
      </c>
      <c r="N2123">
        <v>2348</v>
      </c>
      <c r="O2123">
        <v>5</v>
      </c>
      <c r="P2123">
        <v>176</v>
      </c>
      <c r="Q2123">
        <v>0.17241379310344829</v>
      </c>
      <c r="R2123">
        <v>68092</v>
      </c>
      <c r="S2123" t="str" cm="1">
        <f t="array" ref="S2123">_xlfn.IFS(E2126&lt;30,"18-29",E2126&lt;45,"30-44",TRUE,"45+")</f>
        <v>30-44</v>
      </c>
      <c r="T2123" t="str" cm="1">
        <f t="array" ref="T2123">_xlfn.IFS(F2123&lt;=2,"0-2 Years",F2123&lt;=5,"3-5 Years",F2123&lt;=8,"6-8 Years",TRUE,"9-10 Years")</f>
        <v>0-2 Years</v>
      </c>
      <c r="U2123" t="str" cm="1">
        <f t="array" ref="U2123">_xlfn.IFS(P2123&gt;60,"High Risk",P2123&gt;30,"Medium Risk",TRUE,"Low Risk")</f>
        <v>High Risk</v>
      </c>
      <c r="V2123">
        <f t="shared" si="33"/>
        <v>6</v>
      </c>
    </row>
    <row r="2124" spans="1:22" hidden="1" x14ac:dyDescent="0.2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 s="2">
        <v>178095.55</v>
      </c>
      <c r="H2124">
        <v>1</v>
      </c>
      <c r="I2124">
        <v>0</v>
      </c>
      <c r="J2124">
        <v>0</v>
      </c>
      <c r="K2124" s="1">
        <v>47247.56</v>
      </c>
      <c r="L2124">
        <v>0</v>
      </c>
      <c r="M2124">
        <v>22</v>
      </c>
      <c r="N2124">
        <v>3346</v>
      </c>
      <c r="O2124">
        <v>5</v>
      </c>
      <c r="P2124">
        <v>16</v>
      </c>
      <c r="Q2124">
        <v>0.22727272727272727</v>
      </c>
      <c r="R2124">
        <v>73612</v>
      </c>
      <c r="S2124" t="str" cm="1">
        <f t="array" ref="S2124">_xlfn.IFS(E2127&lt;30,"18-29",E2127&lt;45,"30-44",TRUE,"45+")</f>
        <v>45+</v>
      </c>
      <c r="T2124" t="str" cm="1">
        <f t="array" ref="T2124">_xlfn.IFS(F2124&lt;=2,"0-2 Years",F2124&lt;=5,"3-5 Years",F2124&lt;=8,"6-8 Years",TRUE,"9-10 Years")</f>
        <v>9-10 Years</v>
      </c>
      <c r="U2124" t="str" cm="1">
        <f t="array" ref="U2124">_xlfn.IFS(P2124&gt;60,"High Risk",P2124&gt;30,"Medium Risk",TRUE,"Low Risk")</f>
        <v>Low Risk</v>
      </c>
      <c r="V2124">
        <f t="shared" si="33"/>
        <v>5</v>
      </c>
    </row>
    <row r="2125" spans="1:22" hidden="1" x14ac:dyDescent="0.2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 s="2">
        <v>109175.14</v>
      </c>
      <c r="H2125">
        <v>2</v>
      </c>
      <c r="I2125">
        <v>1</v>
      </c>
      <c r="J2125">
        <v>0</v>
      </c>
      <c r="K2125" s="1">
        <v>114566.47</v>
      </c>
      <c r="L2125">
        <v>0</v>
      </c>
      <c r="M2125">
        <v>28</v>
      </c>
      <c r="N2125">
        <v>2945</v>
      </c>
      <c r="O2125">
        <v>1</v>
      </c>
      <c r="P2125">
        <v>75</v>
      </c>
      <c r="Q2125">
        <v>3.5714285714285712E-2</v>
      </c>
      <c r="R2125">
        <v>82460</v>
      </c>
      <c r="S2125" t="str" cm="1">
        <f t="array" ref="S2125">_xlfn.IFS(E2128&lt;30,"18-29",E2128&lt;45,"30-44",TRUE,"45+")</f>
        <v>30-44</v>
      </c>
      <c r="T2125" t="str" cm="1">
        <f t="array" ref="T2125">_xlfn.IFS(F2125&lt;=2,"0-2 Years",F2125&lt;=5,"3-5 Years",F2125&lt;=8,"6-8 Years",TRUE,"9-10 Years")</f>
        <v>0-2 Years</v>
      </c>
      <c r="U2125" t="str" cm="1">
        <f t="array" ref="U2125">_xlfn.IFS(P2125&gt;60,"High Risk",P2125&gt;30,"Medium Risk",TRUE,"Low Risk")</f>
        <v>High Risk</v>
      </c>
      <c r="V2125">
        <f t="shared" si="33"/>
        <v>4</v>
      </c>
    </row>
    <row r="2126" spans="1:22" hidden="1" x14ac:dyDescent="0.2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 s="2">
        <v>127785.17</v>
      </c>
      <c r="H2126">
        <v>4</v>
      </c>
      <c r="I2126">
        <v>0</v>
      </c>
      <c r="J2126">
        <v>0</v>
      </c>
      <c r="K2126" s="1">
        <v>184464.7</v>
      </c>
      <c r="L2126">
        <v>1</v>
      </c>
      <c r="M2126">
        <v>28</v>
      </c>
      <c r="N2126">
        <v>1863</v>
      </c>
      <c r="O2126">
        <v>2</v>
      </c>
      <c r="P2126">
        <v>6</v>
      </c>
      <c r="Q2126">
        <v>7.1428571428571425E-2</v>
      </c>
      <c r="R2126">
        <v>52164</v>
      </c>
      <c r="S2126" t="str" cm="1">
        <f t="array" ref="S2126">_xlfn.IFS(E2129&lt;30,"18-29",E2129&lt;45,"30-44",TRUE,"45+")</f>
        <v>30-44</v>
      </c>
      <c r="T2126" t="str" cm="1">
        <f t="array" ref="T2126">_xlfn.IFS(F2126&lt;=2,"0-2 Years",F2126&lt;=5,"3-5 Years",F2126&lt;=8,"6-8 Years",TRUE,"9-10 Years")</f>
        <v>6-8 Years</v>
      </c>
      <c r="U2126" t="str" cm="1">
        <f t="array" ref="U2126">_xlfn.IFS(P2126&gt;60,"High Risk",P2126&gt;30,"Medium Risk",TRUE,"Low Risk")</f>
        <v>Low Risk</v>
      </c>
      <c r="V2126">
        <f t="shared" si="33"/>
        <v>3</v>
      </c>
    </row>
    <row r="2127" spans="1:22" hidden="1" x14ac:dyDescent="0.2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 s="2">
        <v>0</v>
      </c>
      <c r="H2127">
        <v>2</v>
      </c>
      <c r="I2127">
        <v>0</v>
      </c>
      <c r="J2127">
        <v>1</v>
      </c>
      <c r="K2127" s="1">
        <v>151401.32999999999</v>
      </c>
      <c r="L2127">
        <v>0</v>
      </c>
      <c r="M2127">
        <v>13</v>
      </c>
      <c r="N2127">
        <v>3160</v>
      </c>
      <c r="O2127">
        <v>5</v>
      </c>
      <c r="P2127">
        <v>137</v>
      </c>
      <c r="Q2127">
        <v>0.38461538461538464</v>
      </c>
      <c r="R2127">
        <v>41080</v>
      </c>
      <c r="S2127" t="str" cm="1">
        <f t="array" ref="S2127">_xlfn.IFS(E2130&lt;30,"18-29",E2130&lt;45,"30-44",TRUE,"45+")</f>
        <v>30-44</v>
      </c>
      <c r="T2127" t="str" cm="1">
        <f t="array" ref="T2127">_xlfn.IFS(F2127&lt;=2,"0-2 Years",F2127&lt;=5,"3-5 Years",F2127&lt;=8,"6-8 Years",TRUE,"9-10 Years")</f>
        <v>6-8 Years</v>
      </c>
      <c r="U2127" t="str" cm="1">
        <f t="array" ref="U2127">_xlfn.IFS(P2127&gt;60,"High Risk",P2127&gt;30,"Medium Risk",TRUE,"Low Risk")</f>
        <v>High Risk</v>
      </c>
      <c r="V2127">
        <f t="shared" si="33"/>
        <v>3</v>
      </c>
    </row>
    <row r="2128" spans="1:22" hidden="1" x14ac:dyDescent="0.2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 s="2">
        <v>0</v>
      </c>
      <c r="H2128">
        <v>2</v>
      </c>
      <c r="I2128">
        <v>1</v>
      </c>
      <c r="J2128">
        <v>1</v>
      </c>
      <c r="K2128" s="1">
        <v>70607.100000000006</v>
      </c>
      <c r="L2128">
        <v>0</v>
      </c>
      <c r="M2128">
        <v>22</v>
      </c>
      <c r="N2128">
        <v>1305</v>
      </c>
      <c r="O2128">
        <v>10</v>
      </c>
      <c r="P2128">
        <v>161</v>
      </c>
      <c r="Q2128">
        <v>0.45454545454545453</v>
      </c>
      <c r="R2128">
        <v>28710</v>
      </c>
      <c r="S2128" t="str" cm="1">
        <f t="array" ref="S2128">_xlfn.IFS(E2131&lt;30,"18-29",E2131&lt;45,"30-44",TRUE,"45+")</f>
        <v>30-44</v>
      </c>
      <c r="T2128" t="str" cm="1">
        <f t="array" ref="T2128">_xlfn.IFS(F2128&lt;=2,"0-2 Years",F2128&lt;=5,"3-5 Years",F2128&lt;=8,"6-8 Years",TRUE,"9-10 Years")</f>
        <v>9-10 Years</v>
      </c>
      <c r="U2128" t="str" cm="1">
        <f t="array" ref="U2128">_xlfn.IFS(P2128&gt;60,"High Risk",P2128&gt;30,"Medium Risk",TRUE,"Low Risk")</f>
        <v>High Risk</v>
      </c>
      <c r="V2128">
        <f t="shared" si="33"/>
        <v>3</v>
      </c>
    </row>
    <row r="2129" spans="1:22" hidden="1" x14ac:dyDescent="0.2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 s="2">
        <v>134260.35999999999</v>
      </c>
      <c r="H2129">
        <v>2</v>
      </c>
      <c r="I2129">
        <v>1</v>
      </c>
      <c r="J2129">
        <v>0</v>
      </c>
      <c r="K2129" s="1">
        <v>147074.67000000001</v>
      </c>
      <c r="L2129">
        <v>0</v>
      </c>
      <c r="M2129">
        <v>7</v>
      </c>
      <c r="N2129">
        <v>4199</v>
      </c>
      <c r="O2129">
        <v>10</v>
      </c>
      <c r="P2129">
        <v>139</v>
      </c>
      <c r="Q2129">
        <v>1</v>
      </c>
      <c r="R2129">
        <v>29393</v>
      </c>
      <c r="S2129" t="str" cm="1">
        <f t="array" ref="S2129">_xlfn.IFS(E2132&lt;30,"18-29",E2132&lt;45,"30-44",TRUE,"45+")</f>
        <v>45+</v>
      </c>
      <c r="T2129" t="str" cm="1">
        <f t="array" ref="T2129">_xlfn.IFS(F2129&lt;=2,"0-2 Years",F2129&lt;=5,"3-5 Years",F2129&lt;=8,"6-8 Years",TRUE,"9-10 Years")</f>
        <v>9-10 Years</v>
      </c>
      <c r="U2129" t="str" cm="1">
        <f t="array" ref="U2129">_xlfn.IFS(P2129&gt;60,"High Risk",P2129&gt;30,"Medium Risk",TRUE,"Low Risk")</f>
        <v>High Risk</v>
      </c>
      <c r="V2129">
        <f t="shared" si="33"/>
        <v>3</v>
      </c>
    </row>
    <row r="2130" spans="1:22" hidden="1" x14ac:dyDescent="0.2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 s="2">
        <v>69143.91</v>
      </c>
      <c r="H2130">
        <v>2</v>
      </c>
      <c r="I2130">
        <v>0</v>
      </c>
      <c r="J2130">
        <v>1</v>
      </c>
      <c r="K2130" s="1">
        <v>105780.18</v>
      </c>
      <c r="L2130">
        <v>0</v>
      </c>
      <c r="M2130">
        <v>23</v>
      </c>
      <c r="N2130">
        <v>2712</v>
      </c>
      <c r="O2130">
        <v>9</v>
      </c>
      <c r="P2130">
        <v>167</v>
      </c>
      <c r="Q2130">
        <v>0.39130434782608697</v>
      </c>
      <c r="R2130">
        <v>62376</v>
      </c>
      <c r="S2130" t="str" cm="1">
        <f t="array" ref="S2130">_xlfn.IFS(E2133&lt;30,"18-29",E2133&lt;45,"30-44",TRUE,"45+")</f>
        <v>30-44</v>
      </c>
      <c r="T2130" t="str" cm="1">
        <f t="array" ref="T2130">_xlfn.IFS(F2130&lt;=2,"0-2 Years",F2130&lt;=5,"3-5 Years",F2130&lt;=8,"6-8 Years",TRUE,"9-10 Years")</f>
        <v>6-8 Years</v>
      </c>
      <c r="U2130" t="str" cm="1">
        <f t="array" ref="U2130">_xlfn.IFS(P2130&gt;60,"High Risk",P2130&gt;30,"Medium Risk",TRUE,"Low Risk")</f>
        <v>High Risk</v>
      </c>
      <c r="V2130">
        <f t="shared" si="33"/>
        <v>0</v>
      </c>
    </row>
    <row r="2131" spans="1:22" hidden="1" x14ac:dyDescent="0.2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 s="2">
        <v>100054.77</v>
      </c>
      <c r="H2131">
        <v>1</v>
      </c>
      <c r="I2131">
        <v>1</v>
      </c>
      <c r="J2131">
        <v>0</v>
      </c>
      <c r="K2131" s="1">
        <v>109496.45</v>
      </c>
      <c r="L2131">
        <v>0</v>
      </c>
      <c r="M2131">
        <v>7</v>
      </c>
      <c r="N2131">
        <v>1229</v>
      </c>
      <c r="O2131">
        <v>2</v>
      </c>
      <c r="P2131">
        <v>16</v>
      </c>
      <c r="Q2131">
        <v>0.2857142857142857</v>
      </c>
      <c r="R2131">
        <v>8603</v>
      </c>
      <c r="S2131" t="str" cm="1">
        <f t="array" ref="S2131">_xlfn.IFS(E2134&lt;30,"18-29",E2134&lt;45,"30-44",TRUE,"45+")</f>
        <v>30-44</v>
      </c>
      <c r="T2131" t="str" cm="1">
        <f t="array" ref="T2131">_xlfn.IFS(F2131&lt;=2,"0-2 Years",F2131&lt;=5,"3-5 Years",F2131&lt;=8,"6-8 Years",TRUE,"9-10 Years")</f>
        <v>3-5 Years</v>
      </c>
      <c r="U2131" t="str" cm="1">
        <f t="array" ref="U2131">_xlfn.IFS(P2131&gt;60,"High Risk",P2131&gt;30,"Medium Risk",TRUE,"Low Risk")</f>
        <v>Low Risk</v>
      </c>
      <c r="V2131">
        <f t="shared" si="33"/>
        <v>5</v>
      </c>
    </row>
    <row r="2132" spans="1:22" hidden="1" x14ac:dyDescent="0.2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 s="2">
        <v>0</v>
      </c>
      <c r="H2132">
        <v>1</v>
      </c>
      <c r="I2132">
        <v>1</v>
      </c>
      <c r="J2132">
        <v>1</v>
      </c>
      <c r="K2132" s="1">
        <v>137739.45000000001</v>
      </c>
      <c r="L2132">
        <v>0</v>
      </c>
      <c r="M2132">
        <v>20</v>
      </c>
      <c r="N2132">
        <v>814</v>
      </c>
      <c r="O2132">
        <v>0</v>
      </c>
      <c r="P2132">
        <v>21</v>
      </c>
      <c r="Q2132">
        <v>0</v>
      </c>
      <c r="R2132">
        <v>16280</v>
      </c>
      <c r="S2132" t="str" cm="1">
        <f t="array" ref="S2132">_xlfn.IFS(E2135&lt;30,"18-29",E2135&lt;45,"30-44",TRUE,"45+")</f>
        <v>30-44</v>
      </c>
      <c r="T2132" t="str" cm="1">
        <f t="array" ref="T2132">_xlfn.IFS(F2132&lt;=2,"0-2 Years",F2132&lt;=5,"3-5 Years",F2132&lt;=8,"6-8 Years",TRUE,"9-10 Years")</f>
        <v>6-8 Years</v>
      </c>
      <c r="U2132" t="str" cm="1">
        <f t="array" ref="U2132">_xlfn.IFS(P2132&gt;60,"High Risk",P2132&gt;30,"Medium Risk",TRUE,"Low Risk")</f>
        <v>Low Risk</v>
      </c>
      <c r="V2132">
        <f t="shared" si="33"/>
        <v>5</v>
      </c>
    </row>
    <row r="2133" spans="1:22" x14ac:dyDescent="0.2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 s="2">
        <v>116248.88</v>
      </c>
      <c r="H2133">
        <v>1</v>
      </c>
      <c r="I2133">
        <v>1</v>
      </c>
      <c r="J2133">
        <v>0</v>
      </c>
      <c r="K2133" s="1">
        <v>105140.92</v>
      </c>
      <c r="L2133">
        <v>0</v>
      </c>
      <c r="M2133">
        <v>20</v>
      </c>
      <c r="N2133">
        <v>2506</v>
      </c>
      <c r="O2133">
        <v>9</v>
      </c>
      <c r="P2133">
        <v>158</v>
      </c>
      <c r="Q2133">
        <v>0.45</v>
      </c>
      <c r="R2133">
        <v>50120</v>
      </c>
      <c r="S2133" t="str" cm="1">
        <f t="array" ref="S2133">_xlfn.IFS(E2136&lt;30,"18-29",E2136&lt;45,"30-44",TRUE,"45+")</f>
        <v>30-44</v>
      </c>
      <c r="T2133" t="str" cm="1">
        <f t="array" ref="T2133">_xlfn.IFS(F2133&lt;=2,"0-2 Years",F2133&lt;=5,"3-5 Years",F2133&lt;=8,"6-8 Years",TRUE,"9-10 Years")</f>
        <v>0-2 Years</v>
      </c>
      <c r="U2133" t="str" cm="1">
        <f t="array" ref="U2133">_xlfn.IFS(P2133&gt;60,"High Risk",P2133&gt;30,"Medium Risk",TRUE,"Low Risk")</f>
        <v>High Risk</v>
      </c>
      <c r="V2133">
        <f t="shared" si="33"/>
        <v>6</v>
      </c>
    </row>
    <row r="2134" spans="1:22" hidden="1" x14ac:dyDescent="0.2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 s="2">
        <v>86053.52</v>
      </c>
      <c r="H2134">
        <v>2</v>
      </c>
      <c r="I2134">
        <v>1</v>
      </c>
      <c r="J2134">
        <v>1</v>
      </c>
      <c r="K2134" s="1">
        <v>113276.46</v>
      </c>
      <c r="L2134">
        <v>1</v>
      </c>
      <c r="M2134">
        <v>28</v>
      </c>
      <c r="N2134">
        <v>2561</v>
      </c>
      <c r="O2134">
        <v>9</v>
      </c>
      <c r="P2134">
        <v>146</v>
      </c>
      <c r="Q2134">
        <v>0.32142857142857145</v>
      </c>
      <c r="R2134">
        <v>71708</v>
      </c>
      <c r="S2134" t="str" cm="1">
        <f t="array" ref="S2134">_xlfn.IFS(E2137&lt;30,"18-29",E2137&lt;45,"30-44",TRUE,"45+")</f>
        <v>45+</v>
      </c>
      <c r="T2134" t="str" cm="1">
        <f t="array" ref="T2134">_xlfn.IFS(F2134&lt;=2,"0-2 Years",F2134&lt;=5,"3-5 Years",F2134&lt;=8,"6-8 Years",TRUE,"9-10 Years")</f>
        <v>6-8 Years</v>
      </c>
      <c r="U2134" t="str" cm="1">
        <f t="array" ref="U2134">_xlfn.IFS(P2134&gt;60,"High Risk",P2134&gt;30,"Medium Risk",TRUE,"Low Risk")</f>
        <v>High Risk</v>
      </c>
      <c r="V2134">
        <f t="shared" si="33"/>
        <v>0</v>
      </c>
    </row>
    <row r="2135" spans="1:22" hidden="1" x14ac:dyDescent="0.2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 s="2">
        <v>123157.95</v>
      </c>
      <c r="H2135">
        <v>1</v>
      </c>
      <c r="I2135">
        <v>1</v>
      </c>
      <c r="J2135">
        <v>0</v>
      </c>
      <c r="K2135" s="1">
        <v>172531.23</v>
      </c>
      <c r="L2135">
        <v>0</v>
      </c>
      <c r="M2135">
        <v>25</v>
      </c>
      <c r="N2135">
        <v>4411</v>
      </c>
      <c r="O2135">
        <v>5</v>
      </c>
      <c r="P2135">
        <v>71</v>
      </c>
      <c r="Q2135">
        <v>0.2</v>
      </c>
      <c r="R2135">
        <v>110275</v>
      </c>
      <c r="S2135" t="str" cm="1">
        <f t="array" ref="S2135">_xlfn.IFS(E2138&lt;30,"18-29",E2138&lt;45,"30-44",TRUE,"45+")</f>
        <v>18-29</v>
      </c>
      <c r="T2135" t="str" cm="1">
        <f t="array" ref="T2135">_xlfn.IFS(F2135&lt;=2,"0-2 Years",F2135&lt;=5,"3-5 Years",F2135&lt;=8,"6-8 Years",TRUE,"9-10 Years")</f>
        <v>6-8 Years</v>
      </c>
      <c r="U2135" t="str" cm="1">
        <f t="array" ref="U2135">_xlfn.IFS(P2135&gt;60,"High Risk",P2135&gt;30,"Medium Risk",TRUE,"Low Risk")</f>
        <v>High Risk</v>
      </c>
      <c r="V2135">
        <f t="shared" si="33"/>
        <v>5</v>
      </c>
    </row>
    <row r="2136" spans="1:22" x14ac:dyDescent="0.2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 s="2">
        <v>63438.91</v>
      </c>
      <c r="H2136">
        <v>1</v>
      </c>
      <c r="I2136">
        <v>1</v>
      </c>
      <c r="J2136">
        <v>0</v>
      </c>
      <c r="K2136" s="1">
        <v>64375.4</v>
      </c>
      <c r="L2136">
        <v>0</v>
      </c>
      <c r="M2136">
        <v>27</v>
      </c>
      <c r="N2136">
        <v>4905</v>
      </c>
      <c r="O2136">
        <v>2</v>
      </c>
      <c r="P2136">
        <v>40</v>
      </c>
      <c r="Q2136">
        <v>7.407407407407407E-2</v>
      </c>
      <c r="R2136">
        <v>132435</v>
      </c>
      <c r="S2136" t="str" cm="1">
        <f t="array" ref="S2136">_xlfn.IFS(E2139&lt;30,"18-29",E2139&lt;45,"30-44",TRUE,"45+")</f>
        <v>30-44</v>
      </c>
      <c r="T2136" t="str" cm="1">
        <f t="array" ref="T2136">_xlfn.IFS(F2136&lt;=2,"0-2 Years",F2136&lt;=5,"3-5 Years",F2136&lt;=8,"6-8 Years",TRUE,"9-10 Years")</f>
        <v>0-2 Years</v>
      </c>
      <c r="U2136" t="str" cm="1">
        <f t="array" ref="U2136">_xlfn.IFS(P2136&gt;60,"High Risk",P2136&gt;30,"Medium Risk",TRUE,"Low Risk")</f>
        <v>Medium Risk</v>
      </c>
      <c r="V2136">
        <f t="shared" si="33"/>
        <v>6</v>
      </c>
    </row>
    <row r="2137" spans="1:22" x14ac:dyDescent="0.2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 s="2">
        <v>95295.39</v>
      </c>
      <c r="H2137">
        <v>1</v>
      </c>
      <c r="I2137">
        <v>1</v>
      </c>
      <c r="J2137">
        <v>0</v>
      </c>
      <c r="K2137" s="1">
        <v>28434.44</v>
      </c>
      <c r="L2137">
        <v>1</v>
      </c>
      <c r="M2137">
        <v>20</v>
      </c>
      <c r="N2137">
        <v>2753</v>
      </c>
      <c r="O2137">
        <v>6</v>
      </c>
      <c r="P2137">
        <v>114</v>
      </c>
      <c r="Q2137">
        <v>0.3</v>
      </c>
      <c r="R2137">
        <v>55060</v>
      </c>
      <c r="S2137" t="str" cm="1">
        <f t="array" ref="S2137">_xlfn.IFS(E2140&lt;30,"18-29",E2140&lt;45,"30-44",TRUE,"45+")</f>
        <v>45+</v>
      </c>
      <c r="T2137" t="str" cm="1">
        <f t="array" ref="T2137">_xlfn.IFS(F2137&lt;=2,"0-2 Years",F2137&lt;=5,"3-5 Years",F2137&lt;=8,"6-8 Years",TRUE,"9-10 Years")</f>
        <v>9-10 Years</v>
      </c>
      <c r="U2137" t="str" cm="1">
        <f t="array" ref="U2137">_xlfn.IFS(P2137&gt;60,"High Risk",P2137&gt;30,"Medium Risk",TRUE,"Low Risk")</f>
        <v>High Risk</v>
      </c>
      <c r="V2137">
        <f t="shared" si="33"/>
        <v>6</v>
      </c>
    </row>
    <row r="2138" spans="1:22" hidden="1" x14ac:dyDescent="0.2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 s="2">
        <v>133550.67000000001</v>
      </c>
      <c r="H2138">
        <v>1</v>
      </c>
      <c r="I2138">
        <v>1</v>
      </c>
      <c r="J2138">
        <v>1</v>
      </c>
      <c r="K2138" s="1">
        <v>46941.41</v>
      </c>
      <c r="L2138">
        <v>0</v>
      </c>
      <c r="M2138">
        <v>2</v>
      </c>
      <c r="N2138">
        <v>2216</v>
      </c>
      <c r="O2138">
        <v>7</v>
      </c>
      <c r="P2138">
        <v>74</v>
      </c>
      <c r="Q2138">
        <v>1</v>
      </c>
      <c r="R2138">
        <v>4432</v>
      </c>
      <c r="S2138" t="str" cm="1">
        <f t="array" ref="S2138">_xlfn.IFS(E2141&lt;30,"18-29",E2141&lt;45,"30-44",TRUE,"45+")</f>
        <v>45+</v>
      </c>
      <c r="T2138" t="str" cm="1">
        <f t="array" ref="T2138">_xlfn.IFS(F2138&lt;=2,"0-2 Years",F2138&lt;=5,"3-5 Years",F2138&lt;=8,"6-8 Years",TRUE,"9-10 Years")</f>
        <v>3-5 Years</v>
      </c>
      <c r="U2138" t="str" cm="1">
        <f t="array" ref="U2138">_xlfn.IFS(P2138&gt;60,"High Risk",P2138&gt;30,"Medium Risk",TRUE,"Low Risk")</f>
        <v>High Risk</v>
      </c>
      <c r="V2138">
        <f t="shared" si="33"/>
        <v>2</v>
      </c>
    </row>
    <row r="2139" spans="1:22" hidden="1" x14ac:dyDescent="0.2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 s="2">
        <v>106871.81</v>
      </c>
      <c r="H2139">
        <v>2</v>
      </c>
      <c r="I2139">
        <v>1</v>
      </c>
      <c r="J2139">
        <v>0</v>
      </c>
      <c r="K2139" s="1">
        <v>29333.01</v>
      </c>
      <c r="L2139">
        <v>0</v>
      </c>
      <c r="M2139">
        <v>10</v>
      </c>
      <c r="N2139">
        <v>2271</v>
      </c>
      <c r="O2139">
        <v>3</v>
      </c>
      <c r="P2139">
        <v>101</v>
      </c>
      <c r="Q2139">
        <v>0.3</v>
      </c>
      <c r="R2139">
        <v>22710</v>
      </c>
      <c r="S2139" t="str" cm="1">
        <f t="array" ref="S2139">_xlfn.IFS(E2142&lt;30,"18-29",E2142&lt;45,"30-44",TRUE,"45+")</f>
        <v>30-44</v>
      </c>
      <c r="T2139" t="str" cm="1">
        <f t="array" ref="T2139">_xlfn.IFS(F2139&lt;=2,"0-2 Years",F2139&lt;=5,"3-5 Years",F2139&lt;=8,"6-8 Years",TRUE,"9-10 Years")</f>
        <v>0-2 Years</v>
      </c>
      <c r="U2139" t="str" cm="1">
        <f t="array" ref="U2139">_xlfn.IFS(P2139&gt;60,"High Risk",P2139&gt;30,"Medium Risk",TRUE,"Low Risk")</f>
        <v>High Risk</v>
      </c>
      <c r="V2139">
        <f t="shared" si="33"/>
        <v>4</v>
      </c>
    </row>
    <row r="2140" spans="1:22" hidden="1" x14ac:dyDescent="0.2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 s="2">
        <v>105266.32</v>
      </c>
      <c r="H2140">
        <v>2</v>
      </c>
      <c r="I2140">
        <v>1</v>
      </c>
      <c r="J2140">
        <v>1</v>
      </c>
      <c r="K2140" s="1">
        <v>193724.51</v>
      </c>
      <c r="L2140">
        <v>0</v>
      </c>
      <c r="M2140">
        <v>20</v>
      </c>
      <c r="N2140">
        <v>2853</v>
      </c>
      <c r="O2140">
        <v>5</v>
      </c>
      <c r="P2140">
        <v>109</v>
      </c>
      <c r="Q2140">
        <v>0.25</v>
      </c>
      <c r="R2140">
        <v>57060</v>
      </c>
      <c r="S2140" t="str" cm="1">
        <f t="array" ref="S2140">_xlfn.IFS(E2143&lt;30,"18-29",E2143&lt;45,"30-44",TRUE,"45+")</f>
        <v>18-29</v>
      </c>
      <c r="T2140" t="str" cm="1">
        <f t="array" ref="T2140">_xlfn.IFS(F2140&lt;=2,"0-2 Years",F2140&lt;=5,"3-5 Years",F2140&lt;=8,"6-8 Years",TRUE,"9-10 Years")</f>
        <v>3-5 Years</v>
      </c>
      <c r="U2140" t="str" cm="1">
        <f t="array" ref="U2140">_xlfn.IFS(P2140&gt;60,"High Risk",P2140&gt;30,"Medium Risk",TRUE,"Low Risk")</f>
        <v>High Risk</v>
      </c>
      <c r="V2140">
        <f t="shared" si="33"/>
        <v>0</v>
      </c>
    </row>
    <row r="2141" spans="1:22" x14ac:dyDescent="0.2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 s="2">
        <v>105229.53</v>
      </c>
      <c r="H2141">
        <v>1</v>
      </c>
      <c r="I2141">
        <v>1</v>
      </c>
      <c r="J2141">
        <v>0</v>
      </c>
      <c r="K2141" s="1">
        <v>34967.75</v>
      </c>
      <c r="L2141">
        <v>1</v>
      </c>
      <c r="M2141">
        <v>16</v>
      </c>
      <c r="N2141">
        <v>734</v>
      </c>
      <c r="O2141">
        <v>7</v>
      </c>
      <c r="P2141">
        <v>22</v>
      </c>
      <c r="Q2141">
        <v>0.4375</v>
      </c>
      <c r="R2141">
        <v>11744</v>
      </c>
      <c r="S2141" t="str" cm="1">
        <f t="array" ref="S2141">_xlfn.IFS(E2144&lt;30,"18-29",E2144&lt;45,"30-44",TRUE,"45+")</f>
        <v>30-44</v>
      </c>
      <c r="T2141" t="str" cm="1">
        <f t="array" ref="T2141">_xlfn.IFS(F2141&lt;=2,"0-2 Years",F2141&lt;=5,"3-5 Years",F2141&lt;=8,"6-8 Years",TRUE,"9-10 Years")</f>
        <v>0-2 Years</v>
      </c>
      <c r="U2141" t="str" cm="1">
        <f t="array" ref="U2141">_xlfn.IFS(P2141&gt;60,"High Risk",P2141&gt;30,"Medium Risk",TRUE,"Low Risk")</f>
        <v>Low Risk</v>
      </c>
      <c r="V2141">
        <f t="shared" si="33"/>
        <v>7</v>
      </c>
    </row>
    <row r="2142" spans="1:22" hidden="1" x14ac:dyDescent="0.2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 s="2">
        <v>102768.42</v>
      </c>
      <c r="H2142">
        <v>1</v>
      </c>
      <c r="I2142">
        <v>1</v>
      </c>
      <c r="J2142">
        <v>0</v>
      </c>
      <c r="K2142" s="1">
        <v>55663.85</v>
      </c>
      <c r="L2142">
        <v>0</v>
      </c>
      <c r="M2142">
        <v>26</v>
      </c>
      <c r="N2142">
        <v>1912</v>
      </c>
      <c r="O2142">
        <v>2</v>
      </c>
      <c r="P2142">
        <v>142</v>
      </c>
      <c r="Q2142">
        <v>7.6923076923076927E-2</v>
      </c>
      <c r="R2142">
        <v>49712</v>
      </c>
      <c r="S2142" t="str" cm="1">
        <f t="array" ref="S2142">_xlfn.IFS(E2145&lt;30,"18-29",E2145&lt;45,"30-44",TRUE,"45+")</f>
        <v>30-44</v>
      </c>
      <c r="T2142" t="str" cm="1">
        <f t="array" ref="T2142">_xlfn.IFS(F2142&lt;=2,"0-2 Years",F2142&lt;=5,"3-5 Years",F2142&lt;=8,"6-8 Years",TRUE,"9-10 Years")</f>
        <v>6-8 Years</v>
      </c>
      <c r="U2142" t="str" cm="1">
        <f t="array" ref="U2142">_xlfn.IFS(P2142&gt;60,"High Risk",P2142&gt;30,"Medium Risk",TRUE,"Low Risk")</f>
        <v>High Risk</v>
      </c>
      <c r="V2142">
        <f t="shared" si="33"/>
        <v>5</v>
      </c>
    </row>
    <row r="2143" spans="1:22" hidden="1" x14ac:dyDescent="0.2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 s="2">
        <v>0</v>
      </c>
      <c r="H2143">
        <v>2</v>
      </c>
      <c r="I2143">
        <v>1</v>
      </c>
      <c r="J2143">
        <v>1</v>
      </c>
      <c r="K2143" s="1">
        <v>55753.120000000003</v>
      </c>
      <c r="L2143">
        <v>1</v>
      </c>
      <c r="M2143">
        <v>19</v>
      </c>
      <c r="N2143">
        <v>4726</v>
      </c>
      <c r="O2143">
        <v>10</v>
      </c>
      <c r="P2143">
        <v>21</v>
      </c>
      <c r="Q2143">
        <v>0.52631578947368418</v>
      </c>
      <c r="R2143">
        <v>89794</v>
      </c>
      <c r="S2143" t="str" cm="1">
        <f t="array" ref="S2143">_xlfn.IFS(E2146&lt;30,"18-29",E2146&lt;45,"30-44",TRUE,"45+")</f>
        <v>30-44</v>
      </c>
      <c r="T2143" t="str" cm="1">
        <f t="array" ref="T2143">_xlfn.IFS(F2143&lt;=2,"0-2 Years",F2143&lt;=5,"3-5 Years",F2143&lt;=8,"6-8 Years",TRUE,"9-10 Years")</f>
        <v>6-8 Years</v>
      </c>
      <c r="U2143" t="str" cm="1">
        <f t="array" ref="U2143">_xlfn.IFS(P2143&gt;60,"High Risk",P2143&gt;30,"Medium Risk",TRUE,"Low Risk")</f>
        <v>Low Risk</v>
      </c>
      <c r="V2143">
        <f t="shared" si="33"/>
        <v>3</v>
      </c>
    </row>
    <row r="2144" spans="1:22" hidden="1" x14ac:dyDescent="0.2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 s="2">
        <v>112689.95</v>
      </c>
      <c r="H2144">
        <v>1</v>
      </c>
      <c r="I2144">
        <v>1</v>
      </c>
      <c r="J2144">
        <v>0</v>
      </c>
      <c r="K2144" s="1">
        <v>176962.31</v>
      </c>
      <c r="L2144">
        <v>0</v>
      </c>
      <c r="M2144">
        <v>26</v>
      </c>
      <c r="N2144">
        <v>1072</v>
      </c>
      <c r="O2144">
        <v>8</v>
      </c>
      <c r="P2144">
        <v>59</v>
      </c>
      <c r="Q2144">
        <v>0.30769230769230771</v>
      </c>
      <c r="R2144">
        <v>27872</v>
      </c>
      <c r="S2144" t="str" cm="1">
        <f t="array" ref="S2144">_xlfn.IFS(E2147&lt;30,"18-29",E2147&lt;45,"30-44",TRUE,"45+")</f>
        <v>30-44</v>
      </c>
      <c r="T2144" t="str" cm="1">
        <f t="array" ref="T2144">_xlfn.IFS(F2144&lt;=2,"0-2 Years",F2144&lt;=5,"3-5 Years",F2144&lt;=8,"6-8 Years",TRUE,"9-10 Years")</f>
        <v>6-8 Years</v>
      </c>
      <c r="U2144" t="str" cm="1">
        <f t="array" ref="U2144">_xlfn.IFS(P2144&gt;60,"High Risk",P2144&gt;30,"Medium Risk",TRUE,"Low Risk")</f>
        <v>Medium Risk</v>
      </c>
      <c r="V2144">
        <f t="shared" si="33"/>
        <v>5</v>
      </c>
    </row>
    <row r="2145" spans="1:22" hidden="1" x14ac:dyDescent="0.2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 s="2">
        <v>122334.26</v>
      </c>
      <c r="H2145">
        <v>2</v>
      </c>
      <c r="I2145">
        <v>1</v>
      </c>
      <c r="J2145">
        <v>1</v>
      </c>
      <c r="K2145" s="1">
        <v>181507.44</v>
      </c>
      <c r="L2145">
        <v>0</v>
      </c>
      <c r="M2145">
        <v>25</v>
      </c>
      <c r="N2145">
        <v>3714</v>
      </c>
      <c r="O2145">
        <v>3</v>
      </c>
      <c r="P2145">
        <v>170</v>
      </c>
      <c r="Q2145">
        <v>0.12</v>
      </c>
      <c r="R2145">
        <v>92850</v>
      </c>
      <c r="S2145" t="str" cm="1">
        <f t="array" ref="S2145">_xlfn.IFS(E2148&lt;30,"18-29",E2148&lt;45,"30-44",TRUE,"45+")</f>
        <v>45+</v>
      </c>
      <c r="T2145" t="str" cm="1">
        <f t="array" ref="T2145">_xlfn.IFS(F2145&lt;=2,"0-2 Years",F2145&lt;=5,"3-5 Years",F2145&lt;=8,"6-8 Years",TRUE,"9-10 Years")</f>
        <v>9-10 Years</v>
      </c>
      <c r="U2145" t="str" cm="1">
        <f t="array" ref="U2145">_xlfn.IFS(P2145&gt;60,"High Risk",P2145&gt;30,"Medium Risk",TRUE,"Low Risk")</f>
        <v>High Risk</v>
      </c>
      <c r="V2145">
        <f t="shared" si="33"/>
        <v>0</v>
      </c>
    </row>
    <row r="2146" spans="1:22" x14ac:dyDescent="0.2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 s="2">
        <v>0</v>
      </c>
      <c r="H2146">
        <v>2</v>
      </c>
      <c r="I2146">
        <v>1</v>
      </c>
      <c r="J2146">
        <v>0</v>
      </c>
      <c r="K2146" s="1">
        <v>61995.57</v>
      </c>
      <c r="L2146">
        <v>0</v>
      </c>
      <c r="M2146">
        <v>29</v>
      </c>
      <c r="N2146">
        <v>2383</v>
      </c>
      <c r="O2146">
        <v>6</v>
      </c>
      <c r="P2146">
        <v>90</v>
      </c>
      <c r="Q2146">
        <v>0.20689655172413793</v>
      </c>
      <c r="R2146">
        <v>69107</v>
      </c>
      <c r="S2146" t="str" cm="1">
        <f t="array" ref="S2146">_xlfn.IFS(E2149&lt;30,"18-29",E2149&lt;45,"30-44",TRUE,"45+")</f>
        <v>30-44</v>
      </c>
      <c r="T2146" t="str" cm="1">
        <f t="array" ref="T2146">_xlfn.IFS(F2146&lt;=2,"0-2 Years",F2146&lt;=5,"3-5 Years",F2146&lt;=8,"6-8 Years",TRUE,"9-10 Years")</f>
        <v>0-2 Years</v>
      </c>
      <c r="U2146" t="str" cm="1">
        <f t="array" ref="U2146">_xlfn.IFS(P2146&gt;60,"High Risk",P2146&gt;30,"Medium Risk",TRUE,"Low Risk")</f>
        <v>High Risk</v>
      </c>
      <c r="V2146">
        <f t="shared" si="33"/>
        <v>7</v>
      </c>
    </row>
    <row r="2147" spans="1:22" hidden="1" x14ac:dyDescent="0.2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 s="2">
        <v>137847.41</v>
      </c>
      <c r="H2147">
        <v>2</v>
      </c>
      <c r="I2147">
        <v>1</v>
      </c>
      <c r="J2147">
        <v>0</v>
      </c>
      <c r="K2147" s="1">
        <v>98349.13</v>
      </c>
      <c r="L2147">
        <v>0</v>
      </c>
      <c r="M2147">
        <v>9</v>
      </c>
      <c r="N2147">
        <v>3855</v>
      </c>
      <c r="O2147">
        <v>9</v>
      </c>
      <c r="P2147">
        <v>75</v>
      </c>
      <c r="Q2147">
        <v>1</v>
      </c>
      <c r="R2147">
        <v>34695</v>
      </c>
      <c r="S2147" t="str" cm="1">
        <f t="array" ref="S2147">_xlfn.IFS(E2150&lt;30,"18-29",E2150&lt;45,"30-44",TRUE,"45+")</f>
        <v>18-29</v>
      </c>
      <c r="T2147" t="str" cm="1">
        <f t="array" ref="T2147">_xlfn.IFS(F2147&lt;=2,"0-2 Years",F2147&lt;=5,"3-5 Years",F2147&lt;=8,"6-8 Years",TRUE,"9-10 Years")</f>
        <v>3-5 Years</v>
      </c>
      <c r="U2147" t="str" cm="1">
        <f t="array" ref="U2147">_xlfn.IFS(P2147&gt;60,"High Risk",P2147&gt;30,"Medium Risk",TRUE,"Low Risk")</f>
        <v>High Risk</v>
      </c>
      <c r="V2147">
        <f t="shared" si="33"/>
        <v>3</v>
      </c>
    </row>
    <row r="2148" spans="1:22" hidden="1" x14ac:dyDescent="0.2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 s="2">
        <v>122486.47</v>
      </c>
      <c r="H2148">
        <v>1</v>
      </c>
      <c r="I2148">
        <v>0</v>
      </c>
      <c r="J2148">
        <v>1</v>
      </c>
      <c r="K2148" s="1">
        <v>59748.19</v>
      </c>
      <c r="L2148">
        <v>0</v>
      </c>
      <c r="M2148">
        <v>24</v>
      </c>
      <c r="N2148">
        <v>4907</v>
      </c>
      <c r="O2148">
        <v>10</v>
      </c>
      <c r="P2148">
        <v>169</v>
      </c>
      <c r="Q2148">
        <v>0.41666666666666669</v>
      </c>
      <c r="R2148">
        <v>117768</v>
      </c>
      <c r="S2148" t="str" cm="1">
        <f t="array" ref="S2148">_xlfn.IFS(E2151&lt;30,"18-29",E2151&lt;45,"30-44",TRUE,"45+")</f>
        <v>45+</v>
      </c>
      <c r="T2148" t="str" cm="1">
        <f t="array" ref="T2148">_xlfn.IFS(F2148&lt;=2,"0-2 Years",F2148&lt;=5,"3-5 Years",F2148&lt;=8,"6-8 Years",TRUE,"9-10 Years")</f>
        <v>3-5 Years</v>
      </c>
      <c r="U2148" t="str" cm="1">
        <f t="array" ref="U2148">_xlfn.IFS(P2148&gt;60,"High Risk",P2148&gt;30,"Medium Risk",TRUE,"Low Risk")</f>
        <v>High Risk</v>
      </c>
      <c r="V2148">
        <f t="shared" si="33"/>
        <v>3</v>
      </c>
    </row>
    <row r="2149" spans="1:22" hidden="1" x14ac:dyDescent="0.2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 s="2">
        <v>101286.11</v>
      </c>
      <c r="H2149">
        <v>1</v>
      </c>
      <c r="I2149">
        <v>1</v>
      </c>
      <c r="J2149">
        <v>1</v>
      </c>
      <c r="K2149" s="1">
        <v>159840.51</v>
      </c>
      <c r="L2149">
        <v>0</v>
      </c>
      <c r="M2149">
        <v>29</v>
      </c>
      <c r="N2149">
        <v>1123</v>
      </c>
      <c r="O2149">
        <v>3</v>
      </c>
      <c r="P2149">
        <v>42</v>
      </c>
      <c r="Q2149">
        <v>0.10344827586206896</v>
      </c>
      <c r="R2149">
        <v>32567</v>
      </c>
      <c r="S2149" t="str" cm="1">
        <f t="array" ref="S2149">_xlfn.IFS(E2152&lt;30,"18-29",E2152&lt;45,"30-44",TRUE,"45+")</f>
        <v>30-44</v>
      </c>
      <c r="T2149" t="str" cm="1">
        <f t="array" ref="T2149">_xlfn.IFS(F2149&lt;=2,"0-2 Years",F2149&lt;=5,"3-5 Years",F2149&lt;=8,"6-8 Years",TRUE,"9-10 Years")</f>
        <v>0-2 Years</v>
      </c>
      <c r="U2149" t="str" cm="1">
        <f t="array" ref="U2149">_xlfn.IFS(P2149&gt;60,"High Risk",P2149&gt;30,"Medium Risk",TRUE,"Low Risk")</f>
        <v>Medium Risk</v>
      </c>
      <c r="V2149">
        <f t="shared" si="33"/>
        <v>3</v>
      </c>
    </row>
    <row r="2150" spans="1:22" hidden="1" x14ac:dyDescent="0.2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 s="2">
        <v>0</v>
      </c>
      <c r="H2150">
        <v>2</v>
      </c>
      <c r="I2150">
        <v>1</v>
      </c>
      <c r="J2150">
        <v>1</v>
      </c>
      <c r="K2150" s="1">
        <v>6656.64</v>
      </c>
      <c r="L2150">
        <v>0</v>
      </c>
      <c r="M2150">
        <v>16</v>
      </c>
      <c r="N2150">
        <v>1575</v>
      </c>
      <c r="O2150">
        <v>2</v>
      </c>
      <c r="P2150">
        <v>144</v>
      </c>
      <c r="Q2150">
        <v>0.125</v>
      </c>
      <c r="R2150">
        <v>25200</v>
      </c>
      <c r="S2150" t="str" cm="1">
        <f t="array" ref="S2150">_xlfn.IFS(E2153&lt;30,"18-29",E2153&lt;45,"30-44",TRUE,"45+")</f>
        <v>45+</v>
      </c>
      <c r="T2150" t="str" cm="1">
        <f t="array" ref="T2150">_xlfn.IFS(F2150&lt;=2,"0-2 Years",F2150&lt;=5,"3-5 Years",F2150&lt;=8,"6-8 Years",TRUE,"9-10 Years")</f>
        <v>6-8 Years</v>
      </c>
      <c r="U2150" t="str" cm="1">
        <f t="array" ref="U2150">_xlfn.IFS(P2150&gt;60,"High Risk",P2150&gt;30,"Medium Risk",TRUE,"Low Risk")</f>
        <v>High Risk</v>
      </c>
      <c r="V2150">
        <f t="shared" si="33"/>
        <v>3</v>
      </c>
    </row>
    <row r="2151" spans="1:22" x14ac:dyDescent="0.2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 s="2">
        <v>101247.06</v>
      </c>
      <c r="H2151">
        <v>1</v>
      </c>
      <c r="I2151">
        <v>1</v>
      </c>
      <c r="J2151">
        <v>0</v>
      </c>
      <c r="K2151" s="1">
        <v>37141.620000000003</v>
      </c>
      <c r="L2151">
        <v>1</v>
      </c>
      <c r="M2151">
        <v>18</v>
      </c>
      <c r="N2151">
        <v>3847</v>
      </c>
      <c r="O2151">
        <v>4</v>
      </c>
      <c r="P2151">
        <v>44</v>
      </c>
      <c r="Q2151">
        <v>0.22222222222222221</v>
      </c>
      <c r="R2151">
        <v>69246</v>
      </c>
      <c r="S2151" t="str" cm="1">
        <f t="array" ref="S2151">_xlfn.IFS(E2154&lt;30,"18-29",E2154&lt;45,"30-44",TRUE,"45+")</f>
        <v>45+</v>
      </c>
      <c r="T2151" t="str" cm="1">
        <f t="array" ref="T2151">_xlfn.IFS(F2151&lt;=2,"0-2 Years",F2151&lt;=5,"3-5 Years",F2151&lt;=8,"6-8 Years",TRUE,"9-10 Years")</f>
        <v>3-5 Years</v>
      </c>
      <c r="U2151" t="str" cm="1">
        <f t="array" ref="U2151">_xlfn.IFS(P2151&gt;60,"High Risk",P2151&gt;30,"Medium Risk",TRUE,"Low Risk")</f>
        <v>Medium Risk</v>
      </c>
      <c r="V2151">
        <f t="shared" si="33"/>
        <v>6</v>
      </c>
    </row>
    <row r="2152" spans="1:22" hidden="1" x14ac:dyDescent="0.2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 s="2">
        <v>86977.96</v>
      </c>
      <c r="H2152">
        <v>1</v>
      </c>
      <c r="I2152">
        <v>0</v>
      </c>
      <c r="J2152">
        <v>1</v>
      </c>
      <c r="K2152" s="1">
        <v>37094.75</v>
      </c>
      <c r="L2152">
        <v>0</v>
      </c>
      <c r="M2152">
        <v>14</v>
      </c>
      <c r="N2152">
        <v>4107</v>
      </c>
      <c r="O2152">
        <v>0</v>
      </c>
      <c r="P2152">
        <v>28</v>
      </c>
      <c r="Q2152">
        <v>0</v>
      </c>
      <c r="R2152">
        <v>57498</v>
      </c>
      <c r="S2152" t="str" cm="1">
        <f t="array" ref="S2152">_xlfn.IFS(E2155&lt;30,"18-29",E2155&lt;45,"30-44",TRUE,"45+")</f>
        <v>30-44</v>
      </c>
      <c r="T2152" t="str" cm="1">
        <f t="array" ref="T2152">_xlfn.IFS(F2152&lt;=2,"0-2 Years",F2152&lt;=5,"3-5 Years",F2152&lt;=8,"6-8 Years",TRUE,"9-10 Years")</f>
        <v>9-10 Years</v>
      </c>
      <c r="U2152" t="str" cm="1">
        <f t="array" ref="U2152">_xlfn.IFS(P2152&gt;60,"High Risk",P2152&gt;30,"Medium Risk",TRUE,"Low Risk")</f>
        <v>Low Risk</v>
      </c>
      <c r="V2152">
        <f t="shared" si="33"/>
        <v>2</v>
      </c>
    </row>
    <row r="2153" spans="1:22" x14ac:dyDescent="0.2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 s="2">
        <v>0</v>
      </c>
      <c r="H2153">
        <v>1</v>
      </c>
      <c r="I2153">
        <v>1</v>
      </c>
      <c r="J2153">
        <v>0</v>
      </c>
      <c r="K2153" s="1">
        <v>159475.07999999999</v>
      </c>
      <c r="L2153">
        <v>1</v>
      </c>
      <c r="M2153">
        <v>15</v>
      </c>
      <c r="N2153">
        <v>4413</v>
      </c>
      <c r="O2153">
        <v>2</v>
      </c>
      <c r="P2153">
        <v>148</v>
      </c>
      <c r="Q2153">
        <v>0.13333333333333333</v>
      </c>
      <c r="R2153">
        <v>66195</v>
      </c>
      <c r="S2153" t="str" cm="1">
        <f t="array" ref="S2153">_xlfn.IFS(E2156&lt;30,"18-29",E2156&lt;45,"30-44",TRUE,"45+")</f>
        <v>45+</v>
      </c>
      <c r="T2153" t="str" cm="1">
        <f t="array" ref="T2153">_xlfn.IFS(F2153&lt;=2,"0-2 Years",F2153&lt;=5,"3-5 Years",F2153&lt;=8,"6-8 Years",TRUE,"9-10 Years")</f>
        <v>6-8 Years</v>
      </c>
      <c r="U2153" t="str" cm="1">
        <f t="array" ref="U2153">_xlfn.IFS(P2153&gt;60,"High Risk",P2153&gt;30,"Medium Risk",TRUE,"Low Risk")</f>
        <v>High Risk</v>
      </c>
      <c r="V2153">
        <f t="shared" si="33"/>
        <v>9</v>
      </c>
    </row>
    <row r="2154" spans="1:22" hidden="1" x14ac:dyDescent="0.2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 s="2">
        <v>110123.59</v>
      </c>
      <c r="H2154">
        <v>1</v>
      </c>
      <c r="I2154">
        <v>0</v>
      </c>
      <c r="J2154">
        <v>1</v>
      </c>
      <c r="K2154" s="1">
        <v>51548.14</v>
      </c>
      <c r="L2154">
        <v>1</v>
      </c>
      <c r="M2154">
        <v>24</v>
      </c>
      <c r="N2154">
        <v>1034</v>
      </c>
      <c r="O2154">
        <v>6</v>
      </c>
      <c r="P2154">
        <v>43</v>
      </c>
      <c r="Q2154">
        <v>0.25</v>
      </c>
      <c r="R2154">
        <v>24816</v>
      </c>
      <c r="S2154" t="str" cm="1">
        <f t="array" ref="S2154">_xlfn.IFS(E2157&lt;30,"18-29",E2157&lt;45,"30-44",TRUE,"45+")</f>
        <v>30-44</v>
      </c>
      <c r="T2154" t="str" cm="1">
        <f t="array" ref="T2154">_xlfn.IFS(F2154&lt;=2,"0-2 Years",F2154&lt;=5,"3-5 Years",F2154&lt;=8,"6-8 Years",TRUE,"9-10 Years")</f>
        <v>9-10 Years</v>
      </c>
      <c r="U2154" t="str" cm="1">
        <f t="array" ref="U2154">_xlfn.IFS(P2154&gt;60,"High Risk",P2154&gt;30,"Medium Risk",TRUE,"Low Risk")</f>
        <v>Medium Risk</v>
      </c>
      <c r="V2154">
        <f t="shared" si="33"/>
        <v>3</v>
      </c>
    </row>
    <row r="2155" spans="1:22" hidden="1" x14ac:dyDescent="0.2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 s="2">
        <v>178111.82</v>
      </c>
      <c r="H2155">
        <v>1</v>
      </c>
      <c r="I2155">
        <v>0</v>
      </c>
      <c r="J2155">
        <v>0</v>
      </c>
      <c r="K2155" s="1">
        <v>58719.63</v>
      </c>
      <c r="L2155">
        <v>1</v>
      </c>
      <c r="M2155">
        <v>8</v>
      </c>
      <c r="N2155">
        <v>3222</v>
      </c>
      <c r="O2155">
        <v>6</v>
      </c>
      <c r="P2155">
        <v>54</v>
      </c>
      <c r="Q2155">
        <v>0.75</v>
      </c>
      <c r="R2155">
        <v>25776</v>
      </c>
      <c r="S2155" t="str" cm="1">
        <f t="array" ref="S2155">_xlfn.IFS(E2158&lt;30,"18-29",E2158&lt;45,"30-44",TRUE,"45+")</f>
        <v>30-44</v>
      </c>
      <c r="T2155" t="str" cm="1">
        <f t="array" ref="T2155">_xlfn.IFS(F2155&lt;=2,"0-2 Years",F2155&lt;=5,"3-5 Years",F2155&lt;=8,"6-8 Years",TRUE,"9-10 Years")</f>
        <v>6-8 Years</v>
      </c>
      <c r="U2155" t="str" cm="1">
        <f t="array" ref="U2155">_xlfn.IFS(P2155&gt;60,"High Risk",P2155&gt;30,"Medium Risk",TRUE,"Low Risk")</f>
        <v>Medium Risk</v>
      </c>
      <c r="V2155">
        <f t="shared" si="33"/>
        <v>5</v>
      </c>
    </row>
    <row r="2156" spans="1:22" hidden="1" x14ac:dyDescent="0.2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 s="2">
        <v>126306.64</v>
      </c>
      <c r="H2156">
        <v>3</v>
      </c>
      <c r="I2156">
        <v>0</v>
      </c>
      <c r="J2156">
        <v>0</v>
      </c>
      <c r="K2156" s="1">
        <v>7861.68</v>
      </c>
      <c r="L2156">
        <v>1</v>
      </c>
      <c r="M2156">
        <v>7</v>
      </c>
      <c r="N2156">
        <v>2970</v>
      </c>
      <c r="O2156">
        <v>10</v>
      </c>
      <c r="P2156">
        <v>35</v>
      </c>
      <c r="Q2156">
        <v>1</v>
      </c>
      <c r="R2156">
        <v>20790</v>
      </c>
      <c r="S2156" t="str" cm="1">
        <f t="array" ref="S2156">_xlfn.IFS(E2159&lt;30,"18-29",E2159&lt;45,"30-44",TRUE,"45+")</f>
        <v>30-44</v>
      </c>
      <c r="T2156" t="str" cm="1">
        <f t="array" ref="T2156">_xlfn.IFS(F2156&lt;=2,"0-2 Years",F2156&lt;=5,"3-5 Years",F2156&lt;=8,"6-8 Years",TRUE,"9-10 Years")</f>
        <v>9-10 Years</v>
      </c>
      <c r="U2156" t="str" cm="1">
        <f t="array" ref="U2156">_xlfn.IFS(P2156&gt;60,"High Risk",P2156&gt;30,"Medium Risk",TRUE,"Low Risk")</f>
        <v>Medium Risk</v>
      </c>
      <c r="V2156">
        <f t="shared" si="33"/>
        <v>4</v>
      </c>
    </row>
    <row r="2157" spans="1:22" hidden="1" x14ac:dyDescent="0.2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 s="2">
        <v>100768.77</v>
      </c>
      <c r="H2157">
        <v>1</v>
      </c>
      <c r="I2157">
        <v>1</v>
      </c>
      <c r="J2157">
        <v>0</v>
      </c>
      <c r="K2157" s="1">
        <v>19199.61</v>
      </c>
      <c r="L2157">
        <v>0</v>
      </c>
      <c r="M2157">
        <v>14</v>
      </c>
      <c r="N2157">
        <v>4985</v>
      </c>
      <c r="O2157">
        <v>9</v>
      </c>
      <c r="P2157">
        <v>139</v>
      </c>
      <c r="Q2157">
        <v>0.6428571428571429</v>
      </c>
      <c r="R2157">
        <v>69790</v>
      </c>
      <c r="S2157" t="str" cm="1">
        <f t="array" ref="S2157">_xlfn.IFS(E2160&lt;30,"18-29",E2160&lt;45,"30-44",TRUE,"45+")</f>
        <v>30-44</v>
      </c>
      <c r="T2157" t="str" cm="1">
        <f t="array" ref="T2157">_xlfn.IFS(F2157&lt;=2,"0-2 Years",F2157&lt;=5,"3-5 Years",F2157&lt;=8,"6-8 Years",TRUE,"9-10 Years")</f>
        <v>6-8 Years</v>
      </c>
      <c r="U2157" t="str" cm="1">
        <f t="array" ref="U2157">_xlfn.IFS(P2157&gt;60,"High Risk",P2157&gt;30,"Medium Risk",TRUE,"Low Risk")</f>
        <v>High Risk</v>
      </c>
      <c r="V2157">
        <f t="shared" si="33"/>
        <v>5</v>
      </c>
    </row>
    <row r="2158" spans="1:22" x14ac:dyDescent="0.2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 s="2">
        <v>0</v>
      </c>
      <c r="H2158">
        <v>2</v>
      </c>
      <c r="I2158">
        <v>1</v>
      </c>
      <c r="J2158">
        <v>0</v>
      </c>
      <c r="K2158" s="1">
        <v>178504.29</v>
      </c>
      <c r="L2158">
        <v>0</v>
      </c>
      <c r="M2158">
        <v>17</v>
      </c>
      <c r="N2158">
        <v>2774</v>
      </c>
      <c r="O2158">
        <v>7</v>
      </c>
      <c r="P2158">
        <v>15</v>
      </c>
      <c r="Q2158">
        <v>0.41176470588235292</v>
      </c>
      <c r="R2158">
        <v>47158</v>
      </c>
      <c r="S2158" t="str" cm="1">
        <f t="array" ref="S2158">_xlfn.IFS(E2161&lt;30,"18-29",E2161&lt;45,"30-44",TRUE,"45+")</f>
        <v>45+</v>
      </c>
      <c r="T2158" t="str" cm="1">
        <f t="array" ref="T2158">_xlfn.IFS(F2158&lt;=2,"0-2 Years",F2158&lt;=5,"3-5 Years",F2158&lt;=8,"6-8 Years",TRUE,"9-10 Years")</f>
        <v>3-5 Years</v>
      </c>
      <c r="U2158" t="str" cm="1">
        <f t="array" ref="U2158">_xlfn.IFS(P2158&gt;60,"High Risk",P2158&gt;30,"Medium Risk",TRUE,"Low Risk")</f>
        <v>Low Risk</v>
      </c>
      <c r="V2158">
        <f t="shared" si="33"/>
        <v>6</v>
      </c>
    </row>
    <row r="2159" spans="1:22" hidden="1" x14ac:dyDescent="0.2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 s="2">
        <v>0</v>
      </c>
      <c r="H2159">
        <v>2</v>
      </c>
      <c r="I2159">
        <v>1</v>
      </c>
      <c r="J2159">
        <v>1</v>
      </c>
      <c r="K2159" s="1">
        <v>189016.14</v>
      </c>
      <c r="L2159">
        <v>0</v>
      </c>
      <c r="M2159">
        <v>6</v>
      </c>
      <c r="N2159">
        <v>1734</v>
      </c>
      <c r="O2159">
        <v>8</v>
      </c>
      <c r="P2159">
        <v>5</v>
      </c>
      <c r="Q2159">
        <v>1</v>
      </c>
      <c r="R2159">
        <v>10404</v>
      </c>
      <c r="S2159" t="str" cm="1">
        <f t="array" ref="S2159">_xlfn.IFS(E2162&lt;30,"18-29",E2162&lt;45,"30-44",TRUE,"45+")</f>
        <v>18-29</v>
      </c>
      <c r="T2159" t="str" cm="1">
        <f t="array" ref="T2159">_xlfn.IFS(F2159&lt;=2,"0-2 Years",F2159&lt;=5,"3-5 Years",F2159&lt;=8,"6-8 Years",TRUE,"9-10 Years")</f>
        <v>3-5 Years</v>
      </c>
      <c r="U2159" t="str" cm="1">
        <f t="array" ref="U2159">_xlfn.IFS(P2159&gt;60,"High Risk",P2159&gt;30,"Medium Risk",TRUE,"Low Risk")</f>
        <v>Low Risk</v>
      </c>
      <c r="V2159">
        <f t="shared" si="33"/>
        <v>3</v>
      </c>
    </row>
    <row r="2160" spans="1:22" hidden="1" x14ac:dyDescent="0.2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 s="2">
        <v>118991.79</v>
      </c>
      <c r="H2160">
        <v>1</v>
      </c>
      <c r="I2160">
        <v>1</v>
      </c>
      <c r="J2160">
        <v>1</v>
      </c>
      <c r="K2160" s="1">
        <v>156048.64000000001</v>
      </c>
      <c r="L2160">
        <v>0</v>
      </c>
      <c r="M2160">
        <v>7</v>
      </c>
      <c r="N2160">
        <v>3151</v>
      </c>
      <c r="O2160">
        <v>9</v>
      </c>
      <c r="P2160">
        <v>23</v>
      </c>
      <c r="Q2160">
        <v>1</v>
      </c>
      <c r="R2160">
        <v>22057</v>
      </c>
      <c r="S2160" t="str" cm="1">
        <f t="array" ref="S2160">_xlfn.IFS(E2163&lt;30,"18-29",E2163&lt;45,"30-44",TRUE,"45+")</f>
        <v>30-44</v>
      </c>
      <c r="T2160" t="str" cm="1">
        <f t="array" ref="T2160">_xlfn.IFS(F2160&lt;=2,"0-2 Years",F2160&lt;=5,"3-5 Years",F2160&lt;=8,"6-8 Years",TRUE,"9-10 Years")</f>
        <v>6-8 Years</v>
      </c>
      <c r="U2160" t="str" cm="1">
        <f t="array" ref="U2160">_xlfn.IFS(P2160&gt;60,"High Risk",P2160&gt;30,"Medium Risk",TRUE,"Low Risk")</f>
        <v>Low Risk</v>
      </c>
      <c r="V2160">
        <f t="shared" si="33"/>
        <v>2</v>
      </c>
    </row>
    <row r="2161" spans="1:22" hidden="1" x14ac:dyDescent="0.2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 s="2">
        <v>140997.26</v>
      </c>
      <c r="H2161">
        <v>1</v>
      </c>
      <c r="I2161">
        <v>0</v>
      </c>
      <c r="J2161">
        <v>1</v>
      </c>
      <c r="K2161" s="1">
        <v>52876.41</v>
      </c>
      <c r="L2161">
        <v>0</v>
      </c>
      <c r="M2161">
        <v>17</v>
      </c>
      <c r="N2161">
        <v>845</v>
      </c>
      <c r="O2161">
        <v>10</v>
      </c>
      <c r="P2161">
        <v>33</v>
      </c>
      <c r="Q2161">
        <v>0.58823529411764708</v>
      </c>
      <c r="R2161">
        <v>14365</v>
      </c>
      <c r="S2161" t="str" cm="1">
        <f t="array" ref="S2161">_xlfn.IFS(E2164&lt;30,"18-29",E2164&lt;45,"30-44",TRUE,"45+")</f>
        <v>30-44</v>
      </c>
      <c r="T2161" t="str" cm="1">
        <f t="array" ref="T2161">_xlfn.IFS(F2161&lt;=2,"0-2 Years",F2161&lt;=5,"3-5 Years",F2161&lt;=8,"6-8 Years",TRUE,"9-10 Years")</f>
        <v>3-5 Years</v>
      </c>
      <c r="U2161" t="str" cm="1">
        <f t="array" ref="U2161">_xlfn.IFS(P2161&gt;60,"High Risk",P2161&gt;30,"Medium Risk",TRUE,"Low Risk")</f>
        <v>Medium Risk</v>
      </c>
      <c r="V2161">
        <f t="shared" si="33"/>
        <v>3</v>
      </c>
    </row>
    <row r="2162" spans="1:22" hidden="1" x14ac:dyDescent="0.2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 s="2">
        <v>0</v>
      </c>
      <c r="H2162">
        <v>2</v>
      </c>
      <c r="I2162">
        <v>0</v>
      </c>
      <c r="J2162">
        <v>1</v>
      </c>
      <c r="K2162" s="1">
        <v>19653.080000000002</v>
      </c>
      <c r="L2162">
        <v>0</v>
      </c>
      <c r="M2162">
        <v>2</v>
      </c>
      <c r="N2162">
        <v>3163</v>
      </c>
      <c r="O2162">
        <v>7</v>
      </c>
      <c r="P2162">
        <v>5</v>
      </c>
      <c r="Q2162">
        <v>1</v>
      </c>
      <c r="R2162">
        <v>6326</v>
      </c>
      <c r="S2162" t="str" cm="1">
        <f t="array" ref="S2162">_xlfn.IFS(E2165&lt;30,"18-29",E2165&lt;45,"30-44",TRUE,"45+")</f>
        <v>30-44</v>
      </c>
      <c r="T2162" t="str" cm="1">
        <f t="array" ref="T2162">_xlfn.IFS(F2162&lt;=2,"0-2 Years",F2162&lt;=5,"3-5 Years",F2162&lt;=8,"6-8 Years",TRUE,"9-10 Years")</f>
        <v>3-5 Years</v>
      </c>
      <c r="U2162" t="str" cm="1">
        <f t="array" ref="U2162">_xlfn.IFS(P2162&gt;60,"High Risk",P2162&gt;30,"Medium Risk",TRUE,"Low Risk")</f>
        <v>Low Risk</v>
      </c>
      <c r="V2162">
        <f t="shared" si="33"/>
        <v>3</v>
      </c>
    </row>
    <row r="2163" spans="1:22" hidden="1" x14ac:dyDescent="0.2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 s="2">
        <v>166824.59</v>
      </c>
      <c r="H2163">
        <v>1</v>
      </c>
      <c r="I2163">
        <v>1</v>
      </c>
      <c r="J2163">
        <v>0</v>
      </c>
      <c r="K2163" s="1">
        <v>139451.98000000001</v>
      </c>
      <c r="L2163">
        <v>0</v>
      </c>
      <c r="M2163">
        <v>11</v>
      </c>
      <c r="N2163">
        <v>975</v>
      </c>
      <c r="O2163">
        <v>1</v>
      </c>
      <c r="P2163">
        <v>91</v>
      </c>
      <c r="Q2163">
        <v>9.0909090909090912E-2</v>
      </c>
      <c r="R2163">
        <v>10725</v>
      </c>
      <c r="S2163" t="str" cm="1">
        <f t="array" ref="S2163">_xlfn.IFS(E2166&lt;30,"18-29",E2166&lt;45,"30-44",TRUE,"45+")</f>
        <v>45+</v>
      </c>
      <c r="T2163" t="str" cm="1">
        <f t="array" ref="T2163">_xlfn.IFS(F2163&lt;=2,"0-2 Years",F2163&lt;=5,"3-5 Years",F2163&lt;=8,"6-8 Years",TRUE,"9-10 Years")</f>
        <v>6-8 Years</v>
      </c>
      <c r="U2163" t="str" cm="1">
        <f t="array" ref="U2163">_xlfn.IFS(P2163&gt;60,"High Risk",P2163&gt;30,"Medium Risk",TRUE,"Low Risk")</f>
        <v>High Risk</v>
      </c>
      <c r="V2163">
        <f t="shared" si="33"/>
        <v>5</v>
      </c>
    </row>
    <row r="2164" spans="1:22" x14ac:dyDescent="0.2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 s="2">
        <v>76322.69</v>
      </c>
      <c r="H2164">
        <v>1</v>
      </c>
      <c r="I2164">
        <v>1</v>
      </c>
      <c r="J2164">
        <v>0</v>
      </c>
      <c r="K2164" s="1">
        <v>128136.29</v>
      </c>
      <c r="L2164">
        <v>0</v>
      </c>
      <c r="M2164">
        <v>28</v>
      </c>
      <c r="N2164">
        <v>3126</v>
      </c>
      <c r="O2164">
        <v>6</v>
      </c>
      <c r="P2164">
        <v>117</v>
      </c>
      <c r="Q2164">
        <v>0.21428571428571427</v>
      </c>
      <c r="R2164">
        <v>87528</v>
      </c>
      <c r="S2164" t="str" cm="1">
        <f t="array" ref="S2164">_xlfn.IFS(E2167&lt;30,"18-29",E2167&lt;45,"30-44",TRUE,"45+")</f>
        <v>30-44</v>
      </c>
      <c r="T2164" t="str" cm="1">
        <f t="array" ref="T2164">_xlfn.IFS(F2164&lt;=2,"0-2 Years",F2164&lt;=5,"3-5 Years",F2164&lt;=8,"6-8 Years",TRUE,"9-10 Years")</f>
        <v>0-2 Years</v>
      </c>
      <c r="U2164" t="str" cm="1">
        <f t="array" ref="U2164">_xlfn.IFS(P2164&gt;60,"High Risk",P2164&gt;30,"Medium Risk",TRUE,"Low Risk")</f>
        <v>High Risk</v>
      </c>
      <c r="V2164">
        <f t="shared" si="33"/>
        <v>6</v>
      </c>
    </row>
    <row r="2165" spans="1:22" hidden="1" x14ac:dyDescent="0.2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 s="2">
        <v>0</v>
      </c>
      <c r="H2165">
        <v>2</v>
      </c>
      <c r="I2165">
        <v>1</v>
      </c>
      <c r="J2165">
        <v>1</v>
      </c>
      <c r="K2165" s="1">
        <v>45206.57</v>
      </c>
      <c r="L2165">
        <v>0</v>
      </c>
      <c r="M2165">
        <v>8</v>
      </c>
      <c r="N2165">
        <v>2902</v>
      </c>
      <c r="O2165">
        <v>10</v>
      </c>
      <c r="P2165">
        <v>36</v>
      </c>
      <c r="Q2165">
        <v>1</v>
      </c>
      <c r="R2165">
        <v>23216</v>
      </c>
      <c r="S2165" t="str" cm="1">
        <f t="array" ref="S2165">_xlfn.IFS(E2168&lt;30,"18-29",E2168&lt;45,"30-44",TRUE,"45+")</f>
        <v>30-44</v>
      </c>
      <c r="T2165" t="str" cm="1">
        <f t="array" ref="T2165">_xlfn.IFS(F2165&lt;=2,"0-2 Years",F2165&lt;=5,"3-5 Years",F2165&lt;=8,"6-8 Years",TRUE,"9-10 Years")</f>
        <v>6-8 Years</v>
      </c>
      <c r="U2165" t="str" cm="1">
        <f t="array" ref="U2165">_xlfn.IFS(P2165&gt;60,"High Risk",P2165&gt;30,"Medium Risk",TRUE,"Low Risk")</f>
        <v>Medium Risk</v>
      </c>
      <c r="V2165">
        <f t="shared" si="33"/>
        <v>3</v>
      </c>
    </row>
    <row r="2166" spans="1:22" hidden="1" x14ac:dyDescent="0.2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 s="2">
        <v>149083.70000000001</v>
      </c>
      <c r="H2166">
        <v>1</v>
      </c>
      <c r="I2166">
        <v>1</v>
      </c>
      <c r="J2166">
        <v>1</v>
      </c>
      <c r="K2166" s="1">
        <v>190146.83</v>
      </c>
      <c r="L2166">
        <v>0</v>
      </c>
      <c r="M2166">
        <v>15</v>
      </c>
      <c r="N2166">
        <v>2885</v>
      </c>
      <c r="O2166">
        <v>0</v>
      </c>
      <c r="P2166">
        <v>167</v>
      </c>
      <c r="Q2166">
        <v>0</v>
      </c>
      <c r="R2166">
        <v>43275</v>
      </c>
      <c r="S2166" t="str" cm="1">
        <f t="array" ref="S2166">_xlfn.IFS(E2169&lt;30,"18-29",E2169&lt;45,"30-44",TRUE,"45+")</f>
        <v>30-44</v>
      </c>
      <c r="T2166" t="str" cm="1">
        <f t="array" ref="T2166">_xlfn.IFS(F2166&lt;=2,"0-2 Years",F2166&lt;=5,"3-5 Years",F2166&lt;=8,"6-8 Years",TRUE,"9-10 Years")</f>
        <v>6-8 Years</v>
      </c>
      <c r="U2166" t="str" cm="1">
        <f t="array" ref="U2166">_xlfn.IFS(P2166&gt;60,"High Risk",P2166&gt;30,"Medium Risk",TRUE,"Low Risk")</f>
        <v>High Risk</v>
      </c>
      <c r="V2166">
        <f t="shared" si="33"/>
        <v>3</v>
      </c>
    </row>
    <row r="2167" spans="1:22" hidden="1" x14ac:dyDescent="0.2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 s="2">
        <v>0</v>
      </c>
      <c r="H2167">
        <v>2</v>
      </c>
      <c r="I2167">
        <v>0</v>
      </c>
      <c r="J2167">
        <v>1</v>
      </c>
      <c r="K2167" s="1">
        <v>158313.87</v>
      </c>
      <c r="L2167">
        <v>0</v>
      </c>
      <c r="M2167">
        <v>22</v>
      </c>
      <c r="N2167">
        <v>2301</v>
      </c>
      <c r="O2167">
        <v>2</v>
      </c>
      <c r="P2167">
        <v>72</v>
      </c>
      <c r="Q2167">
        <v>9.0909090909090912E-2</v>
      </c>
      <c r="R2167">
        <v>50622</v>
      </c>
      <c r="S2167" t="str" cm="1">
        <f t="array" ref="S2167">_xlfn.IFS(E2170&lt;30,"18-29",E2170&lt;45,"30-44",TRUE,"45+")</f>
        <v>45+</v>
      </c>
      <c r="T2167" t="str" cm="1">
        <f t="array" ref="T2167">_xlfn.IFS(F2167&lt;=2,"0-2 Years",F2167&lt;=5,"3-5 Years",F2167&lt;=8,"6-8 Years",TRUE,"9-10 Years")</f>
        <v>6-8 Years</v>
      </c>
      <c r="U2167" t="str" cm="1">
        <f t="array" ref="U2167">_xlfn.IFS(P2167&gt;60,"High Risk",P2167&gt;30,"Medium Risk",TRUE,"Low Risk")</f>
        <v>High Risk</v>
      </c>
      <c r="V2167">
        <f t="shared" si="33"/>
        <v>3</v>
      </c>
    </row>
    <row r="2168" spans="1:22" hidden="1" x14ac:dyDescent="0.2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 s="2">
        <v>0</v>
      </c>
      <c r="H2168">
        <v>1</v>
      </c>
      <c r="I2168">
        <v>1</v>
      </c>
      <c r="J2168">
        <v>1</v>
      </c>
      <c r="K2168" s="1">
        <v>96670.2</v>
      </c>
      <c r="L2168">
        <v>0</v>
      </c>
      <c r="M2168">
        <v>12</v>
      </c>
      <c r="N2168">
        <v>3864</v>
      </c>
      <c r="O2168">
        <v>9</v>
      </c>
      <c r="P2168">
        <v>37</v>
      </c>
      <c r="Q2168">
        <v>0.75</v>
      </c>
      <c r="R2168">
        <v>46368</v>
      </c>
      <c r="S2168" t="str" cm="1">
        <f t="array" ref="S2168">_xlfn.IFS(E2171&lt;30,"18-29",E2171&lt;45,"30-44",TRUE,"45+")</f>
        <v>30-44</v>
      </c>
      <c r="T2168" t="str" cm="1">
        <f t="array" ref="T2168">_xlfn.IFS(F2168&lt;=2,"0-2 Years",F2168&lt;=5,"3-5 Years",F2168&lt;=8,"6-8 Years",TRUE,"9-10 Years")</f>
        <v>9-10 Years</v>
      </c>
      <c r="U2168" t="str" cm="1">
        <f t="array" ref="U2168">_xlfn.IFS(P2168&gt;60,"High Risk",P2168&gt;30,"Medium Risk",TRUE,"Low Risk")</f>
        <v>Medium Risk</v>
      </c>
      <c r="V2168">
        <f t="shared" si="33"/>
        <v>5</v>
      </c>
    </row>
    <row r="2169" spans="1:22" hidden="1" x14ac:dyDescent="0.2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 s="2">
        <v>126588.81</v>
      </c>
      <c r="H2169">
        <v>2</v>
      </c>
      <c r="I2169">
        <v>0</v>
      </c>
      <c r="J2169">
        <v>1</v>
      </c>
      <c r="K2169" s="1">
        <v>62163.53</v>
      </c>
      <c r="L2169">
        <v>0</v>
      </c>
      <c r="M2169">
        <v>7</v>
      </c>
      <c r="N2169">
        <v>4537</v>
      </c>
      <c r="O2169">
        <v>4</v>
      </c>
      <c r="P2169">
        <v>135</v>
      </c>
      <c r="Q2169">
        <v>0.5714285714285714</v>
      </c>
      <c r="R2169">
        <v>31759</v>
      </c>
      <c r="S2169" t="str" cm="1">
        <f t="array" ref="S2169">_xlfn.IFS(E2172&lt;30,"18-29",E2172&lt;45,"30-44",TRUE,"45+")</f>
        <v>30-44</v>
      </c>
      <c r="T2169" t="str" cm="1">
        <f t="array" ref="T2169">_xlfn.IFS(F2169&lt;=2,"0-2 Years",F2169&lt;=5,"3-5 Years",F2169&lt;=8,"6-8 Years",TRUE,"9-10 Years")</f>
        <v>0-2 Years</v>
      </c>
      <c r="U2169" t="str" cm="1">
        <f t="array" ref="U2169">_xlfn.IFS(P2169&gt;60,"High Risk",P2169&gt;30,"Medium Risk",TRUE,"Low Risk")</f>
        <v>High Risk</v>
      </c>
      <c r="V2169">
        <f t="shared" si="33"/>
        <v>1</v>
      </c>
    </row>
    <row r="2170" spans="1:22" x14ac:dyDescent="0.2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 s="2">
        <v>143249.67000000001</v>
      </c>
      <c r="H2170">
        <v>1</v>
      </c>
      <c r="I2170">
        <v>1</v>
      </c>
      <c r="J2170">
        <v>0</v>
      </c>
      <c r="K2170" s="1">
        <v>88428.41</v>
      </c>
      <c r="L2170">
        <v>1</v>
      </c>
      <c r="M2170">
        <v>4</v>
      </c>
      <c r="N2170">
        <v>2618</v>
      </c>
      <c r="O2170">
        <v>2</v>
      </c>
      <c r="P2170">
        <v>68</v>
      </c>
      <c r="Q2170">
        <v>0.5</v>
      </c>
      <c r="R2170">
        <v>10472</v>
      </c>
      <c r="S2170" t="str" cm="1">
        <f t="array" ref="S2170">_xlfn.IFS(E2173&lt;30,"18-29",E2173&lt;45,"30-44",TRUE,"45+")</f>
        <v>45+</v>
      </c>
      <c r="T2170" t="str" cm="1">
        <f t="array" ref="T2170">_xlfn.IFS(F2170&lt;=2,"0-2 Years",F2170&lt;=5,"3-5 Years",F2170&lt;=8,"6-8 Years",TRUE,"9-10 Years")</f>
        <v>0-2 Years</v>
      </c>
      <c r="U2170" t="str" cm="1">
        <f t="array" ref="U2170">_xlfn.IFS(P2170&gt;60,"High Risk",P2170&gt;30,"Medium Risk",TRUE,"Low Risk")</f>
        <v>High Risk</v>
      </c>
      <c r="V2170">
        <f t="shared" si="33"/>
        <v>7</v>
      </c>
    </row>
    <row r="2171" spans="1:22" hidden="1" x14ac:dyDescent="0.2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 s="2">
        <v>81844.91</v>
      </c>
      <c r="H2171">
        <v>2</v>
      </c>
      <c r="I2171">
        <v>1</v>
      </c>
      <c r="J2171">
        <v>1</v>
      </c>
      <c r="K2171" s="1">
        <v>35908.46</v>
      </c>
      <c r="L2171">
        <v>0</v>
      </c>
      <c r="M2171">
        <v>9</v>
      </c>
      <c r="N2171">
        <v>985</v>
      </c>
      <c r="O2171">
        <v>2</v>
      </c>
      <c r="P2171">
        <v>60</v>
      </c>
      <c r="Q2171">
        <v>0.22222222222222221</v>
      </c>
      <c r="R2171">
        <v>8865</v>
      </c>
      <c r="S2171" t="str" cm="1">
        <f t="array" ref="S2171">_xlfn.IFS(E2174&lt;30,"18-29",E2174&lt;45,"30-44",TRUE,"45+")</f>
        <v>30-44</v>
      </c>
      <c r="T2171" t="str" cm="1">
        <f t="array" ref="T2171">_xlfn.IFS(F2171&lt;=2,"0-2 Years",F2171&lt;=5,"3-5 Years",F2171&lt;=8,"6-8 Years",TRUE,"9-10 Years")</f>
        <v>6-8 Years</v>
      </c>
      <c r="U2171" t="str" cm="1">
        <f t="array" ref="U2171">_xlfn.IFS(P2171&gt;60,"High Risk",P2171&gt;30,"Medium Risk",TRUE,"Low Risk")</f>
        <v>Medium Risk</v>
      </c>
      <c r="V2171">
        <f t="shared" si="33"/>
        <v>0</v>
      </c>
    </row>
    <row r="2172" spans="1:22" hidden="1" x14ac:dyDescent="0.2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 s="2">
        <v>0</v>
      </c>
      <c r="H2172">
        <v>1</v>
      </c>
      <c r="I2172">
        <v>0</v>
      </c>
      <c r="J2172">
        <v>1</v>
      </c>
      <c r="K2172" s="1">
        <v>168780.04</v>
      </c>
      <c r="L2172">
        <v>0</v>
      </c>
      <c r="M2172">
        <v>7</v>
      </c>
      <c r="N2172">
        <v>1887</v>
      </c>
      <c r="O2172">
        <v>9</v>
      </c>
      <c r="P2172">
        <v>146</v>
      </c>
      <c r="Q2172">
        <v>1</v>
      </c>
      <c r="R2172">
        <v>13209</v>
      </c>
      <c r="S2172" t="str" cm="1">
        <f t="array" ref="S2172">_xlfn.IFS(E2175&lt;30,"18-29",E2175&lt;45,"30-44",TRUE,"45+")</f>
        <v>45+</v>
      </c>
      <c r="T2172" t="str" cm="1">
        <f t="array" ref="T2172">_xlfn.IFS(F2172&lt;=2,"0-2 Years",F2172&lt;=5,"3-5 Years",F2172&lt;=8,"6-8 Years",TRUE,"9-10 Years")</f>
        <v>3-5 Years</v>
      </c>
      <c r="U2172" t="str" cm="1">
        <f t="array" ref="U2172">_xlfn.IFS(P2172&gt;60,"High Risk",P2172&gt;30,"Medium Risk",TRUE,"Low Risk")</f>
        <v>High Risk</v>
      </c>
      <c r="V2172">
        <f t="shared" si="33"/>
        <v>5</v>
      </c>
    </row>
    <row r="2173" spans="1:22" hidden="1" x14ac:dyDescent="0.2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 s="2">
        <v>190298.89</v>
      </c>
      <c r="H2173">
        <v>2</v>
      </c>
      <c r="I2173">
        <v>1</v>
      </c>
      <c r="J2173">
        <v>1</v>
      </c>
      <c r="K2173" s="1">
        <v>191263.76</v>
      </c>
      <c r="L2173">
        <v>0</v>
      </c>
      <c r="M2173">
        <v>2</v>
      </c>
      <c r="N2173">
        <v>4436</v>
      </c>
      <c r="O2173">
        <v>2</v>
      </c>
      <c r="P2173">
        <v>76</v>
      </c>
      <c r="Q2173">
        <v>1</v>
      </c>
      <c r="R2173">
        <v>8872</v>
      </c>
      <c r="S2173" t="str" cm="1">
        <f t="array" ref="S2173">_xlfn.IFS(E2176&lt;30,"18-29",E2176&lt;45,"30-44",TRUE,"45+")</f>
        <v>18-29</v>
      </c>
      <c r="T2173" t="str" cm="1">
        <f t="array" ref="T2173">_xlfn.IFS(F2173&lt;=2,"0-2 Years",F2173&lt;=5,"3-5 Years",F2173&lt;=8,"6-8 Years",TRUE,"9-10 Years")</f>
        <v>9-10 Years</v>
      </c>
      <c r="U2173" t="str" cm="1">
        <f t="array" ref="U2173">_xlfn.IFS(P2173&gt;60,"High Risk",P2173&gt;30,"Medium Risk",TRUE,"Low Risk")</f>
        <v>High Risk</v>
      </c>
      <c r="V2173">
        <f t="shared" si="33"/>
        <v>1</v>
      </c>
    </row>
    <row r="2174" spans="1:22" hidden="1" x14ac:dyDescent="0.2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 s="2">
        <v>117212.18</v>
      </c>
      <c r="H2174">
        <v>1</v>
      </c>
      <c r="I2174">
        <v>1</v>
      </c>
      <c r="J2174">
        <v>1</v>
      </c>
      <c r="K2174" s="1">
        <v>83052.03</v>
      </c>
      <c r="L2174">
        <v>0</v>
      </c>
      <c r="M2174">
        <v>28</v>
      </c>
      <c r="N2174">
        <v>2701</v>
      </c>
      <c r="O2174">
        <v>2</v>
      </c>
      <c r="P2174">
        <v>168</v>
      </c>
      <c r="Q2174">
        <v>7.1428571428571425E-2</v>
      </c>
      <c r="R2174">
        <v>75628</v>
      </c>
      <c r="S2174" t="str" cm="1">
        <f t="array" ref="S2174">_xlfn.IFS(E2177&lt;30,"18-29",E2177&lt;45,"30-44",TRUE,"45+")</f>
        <v>30-44</v>
      </c>
      <c r="T2174" t="str" cm="1">
        <f t="array" ref="T2174">_xlfn.IFS(F2174&lt;=2,"0-2 Years",F2174&lt;=5,"3-5 Years",F2174&lt;=8,"6-8 Years",TRUE,"9-10 Years")</f>
        <v>0-2 Years</v>
      </c>
      <c r="U2174" t="str" cm="1">
        <f t="array" ref="U2174">_xlfn.IFS(P2174&gt;60,"High Risk",P2174&gt;30,"Medium Risk",TRUE,"Low Risk")</f>
        <v>High Risk</v>
      </c>
      <c r="V2174">
        <f t="shared" si="33"/>
        <v>3</v>
      </c>
    </row>
    <row r="2175" spans="1:22" hidden="1" x14ac:dyDescent="0.2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 s="2">
        <v>0</v>
      </c>
      <c r="H2175">
        <v>2</v>
      </c>
      <c r="I2175">
        <v>1</v>
      </c>
      <c r="J2175">
        <v>1</v>
      </c>
      <c r="K2175" s="1">
        <v>125962.02</v>
      </c>
      <c r="L2175">
        <v>0</v>
      </c>
      <c r="M2175">
        <v>16</v>
      </c>
      <c r="N2175">
        <v>4993</v>
      </c>
      <c r="O2175">
        <v>1</v>
      </c>
      <c r="P2175">
        <v>83</v>
      </c>
      <c r="Q2175">
        <v>6.25E-2</v>
      </c>
      <c r="R2175">
        <v>79888</v>
      </c>
      <c r="S2175" t="str" cm="1">
        <f t="array" ref="S2175">_xlfn.IFS(E2178&lt;30,"18-29",E2178&lt;45,"30-44",TRUE,"45+")</f>
        <v>30-44</v>
      </c>
      <c r="T2175" t="str" cm="1">
        <f t="array" ref="T2175">_xlfn.IFS(F2175&lt;=2,"0-2 Years",F2175&lt;=5,"3-5 Years",F2175&lt;=8,"6-8 Years",TRUE,"9-10 Years")</f>
        <v>0-2 Years</v>
      </c>
      <c r="U2175" t="str" cm="1">
        <f t="array" ref="U2175">_xlfn.IFS(P2175&gt;60,"High Risk",P2175&gt;30,"Medium Risk",TRUE,"Low Risk")</f>
        <v>High Risk</v>
      </c>
      <c r="V2175">
        <f t="shared" si="33"/>
        <v>5</v>
      </c>
    </row>
    <row r="2176" spans="1:22" hidden="1" x14ac:dyDescent="0.2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 s="2">
        <v>139848.17000000001</v>
      </c>
      <c r="H2176">
        <v>1</v>
      </c>
      <c r="I2176">
        <v>1</v>
      </c>
      <c r="J2176">
        <v>0</v>
      </c>
      <c r="K2176" s="1">
        <v>164696.26999999999</v>
      </c>
      <c r="L2176">
        <v>0</v>
      </c>
      <c r="M2176">
        <v>24</v>
      </c>
      <c r="N2176">
        <v>2798</v>
      </c>
      <c r="O2176">
        <v>10</v>
      </c>
      <c r="P2176">
        <v>26</v>
      </c>
      <c r="Q2176">
        <v>0.41666666666666669</v>
      </c>
      <c r="R2176">
        <v>67152</v>
      </c>
      <c r="S2176" t="str" cm="1">
        <f t="array" ref="S2176">_xlfn.IFS(E2179&lt;30,"18-29",E2179&lt;45,"30-44",TRUE,"45+")</f>
        <v>18-29</v>
      </c>
      <c r="T2176" t="str" cm="1">
        <f t="array" ref="T2176">_xlfn.IFS(F2176&lt;=2,"0-2 Years",F2176&lt;=5,"3-5 Years",F2176&lt;=8,"6-8 Years",TRUE,"9-10 Years")</f>
        <v>3-5 Years</v>
      </c>
      <c r="U2176" t="str" cm="1">
        <f t="array" ref="U2176">_xlfn.IFS(P2176&gt;60,"High Risk",P2176&gt;30,"Medium Risk",TRUE,"Low Risk")</f>
        <v>Low Risk</v>
      </c>
      <c r="V2176">
        <f t="shared" si="33"/>
        <v>5</v>
      </c>
    </row>
    <row r="2177" spans="1:22" hidden="1" x14ac:dyDescent="0.2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 s="2">
        <v>101861.36</v>
      </c>
      <c r="H2177">
        <v>2</v>
      </c>
      <c r="I2177">
        <v>0</v>
      </c>
      <c r="J2177">
        <v>0</v>
      </c>
      <c r="K2177" s="1">
        <v>187011.96</v>
      </c>
      <c r="L2177">
        <v>0</v>
      </c>
      <c r="M2177">
        <v>23</v>
      </c>
      <c r="N2177">
        <v>2387</v>
      </c>
      <c r="O2177">
        <v>5</v>
      </c>
      <c r="P2177">
        <v>105</v>
      </c>
      <c r="Q2177">
        <v>0.21739130434782608</v>
      </c>
      <c r="R2177">
        <v>54901</v>
      </c>
      <c r="S2177" t="str" cm="1">
        <f t="array" ref="S2177">_xlfn.IFS(E2180&lt;30,"18-29",E2180&lt;45,"30-44",TRUE,"45+")</f>
        <v>30-44</v>
      </c>
      <c r="T2177" t="str" cm="1">
        <f t="array" ref="T2177">_xlfn.IFS(F2177&lt;=2,"0-2 Years",F2177&lt;=5,"3-5 Years",F2177&lt;=8,"6-8 Years",TRUE,"9-10 Years")</f>
        <v>9-10 Years</v>
      </c>
      <c r="U2177" t="str" cm="1">
        <f t="array" ref="U2177">_xlfn.IFS(P2177&gt;60,"High Risk",P2177&gt;30,"Medium Risk",TRUE,"Low Risk")</f>
        <v>High Risk</v>
      </c>
      <c r="V2177">
        <f t="shared" si="33"/>
        <v>3</v>
      </c>
    </row>
    <row r="2178" spans="1:22" hidden="1" x14ac:dyDescent="0.2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 s="2">
        <v>167455.66</v>
      </c>
      <c r="H2178">
        <v>2</v>
      </c>
      <c r="I2178">
        <v>1</v>
      </c>
      <c r="J2178">
        <v>1</v>
      </c>
      <c r="K2178" s="1">
        <v>55324.49</v>
      </c>
      <c r="L2178">
        <v>0</v>
      </c>
      <c r="M2178">
        <v>7</v>
      </c>
      <c r="N2178">
        <v>557</v>
      </c>
      <c r="O2178">
        <v>5</v>
      </c>
      <c r="P2178">
        <v>83</v>
      </c>
      <c r="Q2178">
        <v>0.7142857142857143</v>
      </c>
      <c r="R2178">
        <v>3899</v>
      </c>
      <c r="S2178" t="str" cm="1">
        <f t="array" ref="S2178">_xlfn.IFS(E2181&lt;30,"18-29",E2181&lt;45,"30-44",TRUE,"45+")</f>
        <v>30-44</v>
      </c>
      <c r="T2178" t="str" cm="1">
        <f t="array" ref="T2178">_xlfn.IFS(F2178&lt;=2,"0-2 Years",F2178&lt;=5,"3-5 Years",F2178&lt;=8,"6-8 Years",TRUE,"9-10 Years")</f>
        <v>0-2 Years</v>
      </c>
      <c r="U2178" t="str" cm="1">
        <f t="array" ref="U2178">_xlfn.IFS(P2178&gt;60,"High Risk",P2178&gt;30,"Medium Risk",TRUE,"Low Risk")</f>
        <v>High Risk</v>
      </c>
      <c r="V2178">
        <f t="shared" si="33"/>
        <v>1</v>
      </c>
    </row>
    <row r="2179" spans="1:22" hidden="1" x14ac:dyDescent="0.2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 s="2">
        <v>0</v>
      </c>
      <c r="H2179">
        <v>2</v>
      </c>
      <c r="I2179">
        <v>0</v>
      </c>
      <c r="J2179">
        <v>1</v>
      </c>
      <c r="K2179" s="1">
        <v>34335.550000000003</v>
      </c>
      <c r="L2179">
        <v>0</v>
      </c>
      <c r="M2179">
        <v>24</v>
      </c>
      <c r="N2179">
        <v>4568</v>
      </c>
      <c r="O2179">
        <v>4</v>
      </c>
      <c r="P2179">
        <v>144</v>
      </c>
      <c r="Q2179">
        <v>0.16666666666666666</v>
      </c>
      <c r="R2179">
        <v>109632</v>
      </c>
      <c r="S2179" t="str" cm="1">
        <f t="array" ref="S2179">_xlfn.IFS(E2182&lt;30,"18-29",E2182&lt;45,"30-44",TRUE,"45+")</f>
        <v>30-44</v>
      </c>
      <c r="T2179" t="str" cm="1">
        <f t="array" ref="T2179">_xlfn.IFS(F2179&lt;=2,"0-2 Years",F2179&lt;=5,"3-5 Years",F2179&lt;=8,"6-8 Years",TRUE,"9-10 Years")</f>
        <v>3-5 Years</v>
      </c>
      <c r="U2179" t="str" cm="1">
        <f t="array" ref="U2179">_xlfn.IFS(P2179&gt;60,"High Risk",P2179&gt;30,"Medium Risk",TRUE,"Low Risk")</f>
        <v>High Risk</v>
      </c>
      <c r="V2179">
        <f t="shared" ref="V2179:V2242" si="34">IF(J2179=0,3,0)+IF(G2179=0,3,0)+IF(H2179=1,2,0)+IF(E2179&gt;45,1,0)+IF(F2179&lt;3,1,0)</f>
        <v>3</v>
      </c>
    </row>
    <row r="2180" spans="1:22" x14ac:dyDescent="0.2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 s="2">
        <v>116360.07</v>
      </c>
      <c r="H2180">
        <v>1</v>
      </c>
      <c r="I2180">
        <v>1</v>
      </c>
      <c r="J2180">
        <v>0</v>
      </c>
      <c r="K2180" s="1">
        <v>17004.14</v>
      </c>
      <c r="L2180">
        <v>0</v>
      </c>
      <c r="M2180">
        <v>21</v>
      </c>
      <c r="N2180">
        <v>598</v>
      </c>
      <c r="O2180">
        <v>7</v>
      </c>
      <c r="P2180">
        <v>64</v>
      </c>
      <c r="Q2180">
        <v>0.33333333333333331</v>
      </c>
      <c r="R2180">
        <v>12558</v>
      </c>
      <c r="S2180" t="str" cm="1">
        <f t="array" ref="S2180">_xlfn.IFS(E2183&lt;30,"18-29",E2183&lt;45,"30-44",TRUE,"45+")</f>
        <v>45+</v>
      </c>
      <c r="T2180" t="str" cm="1">
        <f t="array" ref="T2180">_xlfn.IFS(F2180&lt;=2,"0-2 Years",F2180&lt;=5,"3-5 Years",F2180&lt;=8,"6-8 Years",TRUE,"9-10 Years")</f>
        <v>0-2 Years</v>
      </c>
      <c r="U2180" t="str" cm="1">
        <f t="array" ref="U2180">_xlfn.IFS(P2180&gt;60,"High Risk",P2180&gt;30,"Medium Risk",TRUE,"Low Risk")</f>
        <v>High Risk</v>
      </c>
      <c r="V2180">
        <f t="shared" si="34"/>
        <v>6</v>
      </c>
    </row>
    <row r="2181" spans="1:22" hidden="1" x14ac:dyDescent="0.2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 s="2">
        <v>88466.82</v>
      </c>
      <c r="H2181">
        <v>1</v>
      </c>
      <c r="I2181">
        <v>0</v>
      </c>
      <c r="J2181">
        <v>0</v>
      </c>
      <c r="K2181" s="1">
        <v>116331.42</v>
      </c>
      <c r="L2181">
        <v>0</v>
      </c>
      <c r="M2181">
        <v>23</v>
      </c>
      <c r="N2181">
        <v>3871</v>
      </c>
      <c r="O2181">
        <v>7</v>
      </c>
      <c r="P2181">
        <v>179</v>
      </c>
      <c r="Q2181">
        <v>0.30434782608695654</v>
      </c>
      <c r="R2181">
        <v>89033</v>
      </c>
      <c r="S2181" t="str" cm="1">
        <f t="array" ref="S2181">_xlfn.IFS(E2184&lt;30,"18-29",E2184&lt;45,"30-44",TRUE,"45+")</f>
        <v>30-44</v>
      </c>
      <c r="T2181" t="str" cm="1">
        <f t="array" ref="T2181">_xlfn.IFS(F2181&lt;=2,"0-2 Years",F2181&lt;=5,"3-5 Years",F2181&lt;=8,"6-8 Years",TRUE,"9-10 Years")</f>
        <v>3-5 Years</v>
      </c>
      <c r="U2181" t="str" cm="1">
        <f t="array" ref="U2181">_xlfn.IFS(P2181&gt;60,"High Risk",P2181&gt;30,"Medium Risk",TRUE,"Low Risk")</f>
        <v>High Risk</v>
      </c>
      <c r="V2181">
        <f t="shared" si="34"/>
        <v>5</v>
      </c>
    </row>
    <row r="2182" spans="1:22" hidden="1" x14ac:dyDescent="0.2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 s="2">
        <v>0</v>
      </c>
      <c r="H2182">
        <v>2</v>
      </c>
      <c r="I2182">
        <v>0</v>
      </c>
      <c r="J2182">
        <v>1</v>
      </c>
      <c r="K2182" s="1">
        <v>22974.01</v>
      </c>
      <c r="L2182">
        <v>0</v>
      </c>
      <c r="M2182">
        <v>26</v>
      </c>
      <c r="N2182">
        <v>3949</v>
      </c>
      <c r="O2182">
        <v>3</v>
      </c>
      <c r="P2182">
        <v>168</v>
      </c>
      <c r="Q2182">
        <v>0.11538461538461539</v>
      </c>
      <c r="R2182">
        <v>102674</v>
      </c>
      <c r="S2182" t="str" cm="1">
        <f t="array" ref="S2182">_xlfn.IFS(E2185&lt;30,"18-29",E2185&lt;45,"30-44",TRUE,"45+")</f>
        <v>30-44</v>
      </c>
      <c r="T2182" t="str" cm="1">
        <f t="array" ref="T2182">_xlfn.IFS(F2182&lt;=2,"0-2 Years",F2182&lt;=5,"3-5 Years",F2182&lt;=8,"6-8 Years",TRUE,"9-10 Years")</f>
        <v>6-8 Years</v>
      </c>
      <c r="U2182" t="str" cm="1">
        <f t="array" ref="U2182">_xlfn.IFS(P2182&gt;60,"High Risk",P2182&gt;30,"Medium Risk",TRUE,"Low Risk")</f>
        <v>High Risk</v>
      </c>
      <c r="V2182">
        <f t="shared" si="34"/>
        <v>3</v>
      </c>
    </row>
    <row r="2183" spans="1:22" hidden="1" x14ac:dyDescent="0.2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 s="2">
        <v>123642.36</v>
      </c>
      <c r="H2183">
        <v>1</v>
      </c>
      <c r="I2183">
        <v>1</v>
      </c>
      <c r="J2183">
        <v>1</v>
      </c>
      <c r="K2183" s="1">
        <v>49725.16</v>
      </c>
      <c r="L2183">
        <v>1</v>
      </c>
      <c r="M2183">
        <v>1</v>
      </c>
      <c r="N2183">
        <v>606</v>
      </c>
      <c r="O2183">
        <v>0</v>
      </c>
      <c r="P2183">
        <v>63</v>
      </c>
      <c r="Q2183">
        <v>0</v>
      </c>
      <c r="R2183">
        <v>606</v>
      </c>
      <c r="S2183" t="str" cm="1">
        <f t="array" ref="S2183">_xlfn.IFS(E2186&lt;30,"18-29",E2186&lt;45,"30-44",TRUE,"45+")</f>
        <v>30-44</v>
      </c>
      <c r="T2183" t="str" cm="1">
        <f t="array" ref="T2183">_xlfn.IFS(F2183&lt;=2,"0-2 Years",F2183&lt;=5,"3-5 Years",F2183&lt;=8,"6-8 Years",TRUE,"9-10 Years")</f>
        <v>3-5 Years</v>
      </c>
      <c r="U2183" t="str" cm="1">
        <f t="array" ref="U2183">_xlfn.IFS(P2183&gt;60,"High Risk",P2183&gt;30,"Medium Risk",TRUE,"Low Risk")</f>
        <v>High Risk</v>
      </c>
      <c r="V2183">
        <f t="shared" si="34"/>
        <v>3</v>
      </c>
    </row>
    <row r="2184" spans="1:22" hidden="1" x14ac:dyDescent="0.2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 s="2">
        <v>0</v>
      </c>
      <c r="H2184">
        <v>1</v>
      </c>
      <c r="I2184">
        <v>0</v>
      </c>
      <c r="J2184">
        <v>1</v>
      </c>
      <c r="K2184" s="1">
        <v>87412.74</v>
      </c>
      <c r="L2184">
        <v>0</v>
      </c>
      <c r="M2184">
        <v>26</v>
      </c>
      <c r="N2184">
        <v>921</v>
      </c>
      <c r="O2184">
        <v>2</v>
      </c>
      <c r="P2184">
        <v>61</v>
      </c>
      <c r="Q2184">
        <v>7.6923076923076927E-2</v>
      </c>
      <c r="R2184">
        <v>23946</v>
      </c>
      <c r="S2184" t="str" cm="1">
        <f t="array" ref="S2184">_xlfn.IFS(E2187&lt;30,"18-29",E2187&lt;45,"30-44",TRUE,"45+")</f>
        <v>30-44</v>
      </c>
      <c r="T2184" t="str" cm="1">
        <f t="array" ref="T2184">_xlfn.IFS(F2184&lt;=2,"0-2 Years",F2184&lt;=5,"3-5 Years",F2184&lt;=8,"6-8 Years",TRUE,"9-10 Years")</f>
        <v>9-10 Years</v>
      </c>
      <c r="U2184" t="str" cm="1">
        <f t="array" ref="U2184">_xlfn.IFS(P2184&gt;60,"High Risk",P2184&gt;30,"Medium Risk",TRUE,"Low Risk")</f>
        <v>High Risk</v>
      </c>
      <c r="V2184">
        <f t="shared" si="34"/>
        <v>5</v>
      </c>
    </row>
    <row r="2185" spans="1:22" hidden="1" x14ac:dyDescent="0.2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 s="2">
        <v>72286.84</v>
      </c>
      <c r="H2185">
        <v>2</v>
      </c>
      <c r="I2185">
        <v>1</v>
      </c>
      <c r="J2185">
        <v>1</v>
      </c>
      <c r="K2185" s="1">
        <v>26136.89</v>
      </c>
      <c r="L2185">
        <v>0</v>
      </c>
      <c r="M2185">
        <v>26</v>
      </c>
      <c r="N2185">
        <v>4128</v>
      </c>
      <c r="O2185">
        <v>1</v>
      </c>
      <c r="P2185">
        <v>133</v>
      </c>
      <c r="Q2185">
        <v>3.8461538461538464E-2</v>
      </c>
      <c r="R2185">
        <v>107328</v>
      </c>
      <c r="S2185" t="str" cm="1">
        <f t="array" ref="S2185">_xlfn.IFS(E2188&lt;30,"18-29",E2188&lt;45,"30-44",TRUE,"45+")</f>
        <v>30-44</v>
      </c>
      <c r="T2185" t="str" cm="1">
        <f t="array" ref="T2185">_xlfn.IFS(F2185&lt;=2,"0-2 Years",F2185&lt;=5,"3-5 Years",F2185&lt;=8,"6-8 Years",TRUE,"9-10 Years")</f>
        <v>9-10 Years</v>
      </c>
      <c r="U2185" t="str" cm="1">
        <f t="array" ref="U2185">_xlfn.IFS(P2185&gt;60,"High Risk",P2185&gt;30,"Medium Risk",TRUE,"Low Risk")</f>
        <v>High Risk</v>
      </c>
      <c r="V2185">
        <f t="shared" si="34"/>
        <v>0</v>
      </c>
    </row>
    <row r="2186" spans="1:22" x14ac:dyDescent="0.2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 s="2">
        <v>0</v>
      </c>
      <c r="H2186">
        <v>2</v>
      </c>
      <c r="I2186">
        <v>1</v>
      </c>
      <c r="J2186">
        <v>0</v>
      </c>
      <c r="K2186" s="1">
        <v>126554.96</v>
      </c>
      <c r="L2186">
        <v>0</v>
      </c>
      <c r="M2186">
        <v>14</v>
      </c>
      <c r="N2186">
        <v>1519</v>
      </c>
      <c r="O2186">
        <v>8</v>
      </c>
      <c r="P2186">
        <v>79</v>
      </c>
      <c r="Q2186">
        <v>0.5714285714285714</v>
      </c>
      <c r="R2186">
        <v>21266</v>
      </c>
      <c r="S2186" t="str" cm="1">
        <f t="array" ref="S2186">_xlfn.IFS(E2189&lt;30,"18-29",E2189&lt;45,"30-44",TRUE,"45+")</f>
        <v>30-44</v>
      </c>
      <c r="T2186" t="str" cm="1">
        <f t="array" ref="T2186">_xlfn.IFS(F2186&lt;=2,"0-2 Years",F2186&lt;=5,"3-5 Years",F2186&lt;=8,"6-8 Years",TRUE,"9-10 Years")</f>
        <v>0-2 Years</v>
      </c>
      <c r="U2186" t="str" cm="1">
        <f t="array" ref="U2186">_xlfn.IFS(P2186&gt;60,"High Risk",P2186&gt;30,"Medium Risk",TRUE,"Low Risk")</f>
        <v>High Risk</v>
      </c>
      <c r="V2186">
        <f t="shared" si="34"/>
        <v>7</v>
      </c>
    </row>
    <row r="2187" spans="1:22" hidden="1" x14ac:dyDescent="0.2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 s="2">
        <v>109681.61</v>
      </c>
      <c r="H2187">
        <v>1</v>
      </c>
      <c r="I2187">
        <v>1</v>
      </c>
      <c r="J2187">
        <v>1</v>
      </c>
      <c r="K2187" s="1">
        <v>193321.3</v>
      </c>
      <c r="L2187">
        <v>0</v>
      </c>
      <c r="M2187">
        <v>22</v>
      </c>
      <c r="N2187">
        <v>3317</v>
      </c>
      <c r="O2187">
        <v>0</v>
      </c>
      <c r="P2187">
        <v>154</v>
      </c>
      <c r="Q2187">
        <v>0</v>
      </c>
      <c r="R2187">
        <v>72974</v>
      </c>
      <c r="S2187" t="str" cm="1">
        <f t="array" ref="S2187">_xlfn.IFS(E2190&lt;30,"18-29",E2190&lt;45,"30-44",TRUE,"45+")</f>
        <v>30-44</v>
      </c>
      <c r="T2187" t="str" cm="1">
        <f t="array" ref="T2187">_xlfn.IFS(F2187&lt;=2,"0-2 Years",F2187&lt;=5,"3-5 Years",F2187&lt;=8,"6-8 Years",TRUE,"9-10 Years")</f>
        <v>0-2 Years</v>
      </c>
      <c r="U2187" t="str" cm="1">
        <f t="array" ref="U2187">_xlfn.IFS(P2187&gt;60,"High Risk",P2187&gt;30,"Medium Risk",TRUE,"Low Risk")</f>
        <v>High Risk</v>
      </c>
      <c r="V2187">
        <f t="shared" si="34"/>
        <v>3</v>
      </c>
    </row>
    <row r="2188" spans="1:22" hidden="1" x14ac:dyDescent="0.2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 s="2">
        <v>145018.64000000001</v>
      </c>
      <c r="H2188">
        <v>2</v>
      </c>
      <c r="I2188">
        <v>1</v>
      </c>
      <c r="J2188">
        <v>0</v>
      </c>
      <c r="K2188" s="1">
        <v>90928.02</v>
      </c>
      <c r="L2188">
        <v>1</v>
      </c>
      <c r="M2188">
        <v>7</v>
      </c>
      <c r="N2188">
        <v>219</v>
      </c>
      <c r="O2188">
        <v>5</v>
      </c>
      <c r="P2188">
        <v>52</v>
      </c>
      <c r="Q2188">
        <v>0.7142857142857143</v>
      </c>
      <c r="R2188">
        <v>1533</v>
      </c>
      <c r="S2188" t="str" cm="1">
        <f t="array" ref="S2188">_xlfn.IFS(E2191&lt;30,"18-29",E2191&lt;45,"30-44",TRUE,"45+")</f>
        <v>30-44</v>
      </c>
      <c r="T2188" t="str" cm="1">
        <f t="array" ref="T2188">_xlfn.IFS(F2188&lt;=2,"0-2 Years",F2188&lt;=5,"3-5 Years",F2188&lt;=8,"6-8 Years",TRUE,"9-10 Years")</f>
        <v>9-10 Years</v>
      </c>
      <c r="U2188" t="str" cm="1">
        <f t="array" ref="U2188">_xlfn.IFS(P2188&gt;60,"High Risk",P2188&gt;30,"Medium Risk",TRUE,"Low Risk")</f>
        <v>Medium Risk</v>
      </c>
      <c r="V2188">
        <f t="shared" si="34"/>
        <v>3</v>
      </c>
    </row>
    <row r="2189" spans="1:22" hidden="1" x14ac:dyDescent="0.2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 s="2">
        <v>0</v>
      </c>
      <c r="H2189">
        <v>1</v>
      </c>
      <c r="I2189">
        <v>1</v>
      </c>
      <c r="J2189">
        <v>1</v>
      </c>
      <c r="K2189" s="1">
        <v>76510.460000000006</v>
      </c>
      <c r="L2189">
        <v>0</v>
      </c>
      <c r="M2189">
        <v>5</v>
      </c>
      <c r="N2189">
        <v>4112</v>
      </c>
      <c r="O2189">
        <v>6</v>
      </c>
      <c r="P2189">
        <v>173</v>
      </c>
      <c r="Q2189">
        <v>1</v>
      </c>
      <c r="R2189">
        <v>20560</v>
      </c>
      <c r="S2189" t="str" cm="1">
        <f t="array" ref="S2189">_xlfn.IFS(E2192&lt;30,"18-29",E2192&lt;45,"30-44",TRUE,"45+")</f>
        <v>45+</v>
      </c>
      <c r="T2189" t="str" cm="1">
        <f t="array" ref="T2189">_xlfn.IFS(F2189&lt;=2,"0-2 Years",F2189&lt;=5,"3-5 Years",F2189&lt;=8,"6-8 Years",TRUE,"9-10 Years")</f>
        <v>6-8 Years</v>
      </c>
      <c r="U2189" t="str" cm="1">
        <f t="array" ref="U2189">_xlfn.IFS(P2189&gt;60,"High Risk",P2189&gt;30,"Medium Risk",TRUE,"Low Risk")</f>
        <v>High Risk</v>
      </c>
      <c r="V2189">
        <f t="shared" si="34"/>
        <v>5</v>
      </c>
    </row>
    <row r="2190" spans="1:22" hidden="1" x14ac:dyDescent="0.2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 s="2">
        <v>187487.63</v>
      </c>
      <c r="H2190">
        <v>1</v>
      </c>
      <c r="I2190">
        <v>1</v>
      </c>
      <c r="J2190">
        <v>1</v>
      </c>
      <c r="K2190" s="1">
        <v>120115.5</v>
      </c>
      <c r="L2190">
        <v>0</v>
      </c>
      <c r="M2190">
        <v>29</v>
      </c>
      <c r="N2190">
        <v>1411</v>
      </c>
      <c r="O2190">
        <v>9</v>
      </c>
      <c r="P2190">
        <v>165</v>
      </c>
      <c r="Q2190">
        <v>0.31034482758620691</v>
      </c>
      <c r="R2190">
        <v>40919</v>
      </c>
      <c r="S2190" t="str" cm="1">
        <f t="array" ref="S2190">_xlfn.IFS(E2193&lt;30,"18-29",E2193&lt;45,"30-44",TRUE,"45+")</f>
        <v>45+</v>
      </c>
      <c r="T2190" t="str" cm="1">
        <f t="array" ref="T2190">_xlfn.IFS(F2190&lt;=2,"0-2 Years",F2190&lt;=5,"3-5 Years",F2190&lt;=8,"6-8 Years",TRUE,"9-10 Years")</f>
        <v>6-8 Years</v>
      </c>
      <c r="U2190" t="str" cm="1">
        <f t="array" ref="U2190">_xlfn.IFS(P2190&gt;60,"High Risk",P2190&gt;30,"Medium Risk",TRUE,"Low Risk")</f>
        <v>High Risk</v>
      </c>
      <c r="V2190">
        <f t="shared" si="34"/>
        <v>2</v>
      </c>
    </row>
    <row r="2191" spans="1:22" hidden="1" x14ac:dyDescent="0.2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 s="2">
        <v>165692.91</v>
      </c>
      <c r="H2191">
        <v>1</v>
      </c>
      <c r="I2191">
        <v>1</v>
      </c>
      <c r="J2191">
        <v>1</v>
      </c>
      <c r="K2191" s="1">
        <v>197984.58</v>
      </c>
      <c r="L2191">
        <v>0</v>
      </c>
      <c r="M2191">
        <v>26</v>
      </c>
      <c r="N2191">
        <v>3402</v>
      </c>
      <c r="O2191">
        <v>10</v>
      </c>
      <c r="P2191">
        <v>164</v>
      </c>
      <c r="Q2191">
        <v>0.38461538461538464</v>
      </c>
      <c r="R2191">
        <v>88452</v>
      </c>
      <c r="S2191" t="str" cm="1">
        <f t="array" ref="S2191">_xlfn.IFS(E2194&lt;30,"18-29",E2194&lt;45,"30-44",TRUE,"45+")</f>
        <v>30-44</v>
      </c>
      <c r="T2191" t="str" cm="1">
        <f t="array" ref="T2191">_xlfn.IFS(F2191&lt;=2,"0-2 Years",F2191&lt;=5,"3-5 Years",F2191&lt;=8,"6-8 Years",TRUE,"9-10 Years")</f>
        <v>0-2 Years</v>
      </c>
      <c r="U2191" t="str" cm="1">
        <f t="array" ref="U2191">_xlfn.IFS(P2191&gt;60,"High Risk",P2191&gt;30,"Medium Risk",TRUE,"Low Risk")</f>
        <v>High Risk</v>
      </c>
      <c r="V2191">
        <f t="shared" si="34"/>
        <v>3</v>
      </c>
    </row>
    <row r="2192" spans="1:22" x14ac:dyDescent="0.2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 s="2">
        <v>137648.41</v>
      </c>
      <c r="H2192">
        <v>1</v>
      </c>
      <c r="I2192">
        <v>1</v>
      </c>
      <c r="J2192">
        <v>0</v>
      </c>
      <c r="K2192" s="1">
        <v>142977.04999999999</v>
      </c>
      <c r="L2192">
        <v>1</v>
      </c>
      <c r="M2192">
        <v>20</v>
      </c>
      <c r="N2192">
        <v>1662</v>
      </c>
      <c r="O2192">
        <v>2</v>
      </c>
      <c r="P2192">
        <v>87</v>
      </c>
      <c r="Q2192">
        <v>0.1</v>
      </c>
      <c r="R2192">
        <v>33240</v>
      </c>
      <c r="S2192" t="str" cm="1">
        <f t="array" ref="S2192">_xlfn.IFS(E2195&lt;30,"18-29",E2195&lt;45,"30-44",TRUE,"45+")</f>
        <v>30-44</v>
      </c>
      <c r="T2192" t="str" cm="1">
        <f t="array" ref="T2192">_xlfn.IFS(F2192&lt;=2,"0-2 Years",F2192&lt;=5,"3-5 Years",F2192&lt;=8,"6-8 Years",TRUE,"9-10 Years")</f>
        <v>3-5 Years</v>
      </c>
      <c r="U2192" t="str" cm="1">
        <f t="array" ref="U2192">_xlfn.IFS(P2192&gt;60,"High Risk",P2192&gt;30,"Medium Risk",TRUE,"Low Risk")</f>
        <v>High Risk</v>
      </c>
      <c r="V2192">
        <f t="shared" si="34"/>
        <v>6</v>
      </c>
    </row>
    <row r="2193" spans="1:22" x14ac:dyDescent="0.2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 s="2">
        <v>118560</v>
      </c>
      <c r="H2193">
        <v>1</v>
      </c>
      <c r="I2193">
        <v>1</v>
      </c>
      <c r="J2193">
        <v>0</v>
      </c>
      <c r="K2193" s="1">
        <v>82522.61</v>
      </c>
      <c r="L2193">
        <v>1</v>
      </c>
      <c r="M2193">
        <v>14</v>
      </c>
      <c r="N2193">
        <v>4198</v>
      </c>
      <c r="O2193">
        <v>3</v>
      </c>
      <c r="P2193">
        <v>171</v>
      </c>
      <c r="Q2193">
        <v>0.21428571428571427</v>
      </c>
      <c r="R2193">
        <v>58772</v>
      </c>
      <c r="S2193" t="str" cm="1">
        <f t="array" ref="S2193">_xlfn.IFS(E2196&lt;30,"18-29",E2196&lt;45,"30-44",TRUE,"45+")</f>
        <v>30-44</v>
      </c>
      <c r="T2193" t="str" cm="1">
        <f t="array" ref="T2193">_xlfn.IFS(F2193&lt;=2,"0-2 Years",F2193&lt;=5,"3-5 Years",F2193&lt;=8,"6-8 Years",TRUE,"9-10 Years")</f>
        <v>6-8 Years</v>
      </c>
      <c r="U2193" t="str" cm="1">
        <f t="array" ref="U2193">_xlfn.IFS(P2193&gt;60,"High Risk",P2193&gt;30,"Medium Risk",TRUE,"Low Risk")</f>
        <v>High Risk</v>
      </c>
      <c r="V2193">
        <f t="shared" si="34"/>
        <v>6</v>
      </c>
    </row>
    <row r="2194" spans="1:22" hidden="1" x14ac:dyDescent="0.2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 s="2">
        <v>164385.53</v>
      </c>
      <c r="H2194">
        <v>1</v>
      </c>
      <c r="I2194">
        <v>1</v>
      </c>
      <c r="J2194">
        <v>0</v>
      </c>
      <c r="K2194" s="1">
        <v>150664.97</v>
      </c>
      <c r="L2194">
        <v>0</v>
      </c>
      <c r="M2194">
        <v>21</v>
      </c>
      <c r="N2194">
        <v>907</v>
      </c>
      <c r="O2194">
        <v>10</v>
      </c>
      <c r="P2194">
        <v>71</v>
      </c>
      <c r="Q2194">
        <v>0.47619047619047616</v>
      </c>
      <c r="R2194">
        <v>19047</v>
      </c>
      <c r="S2194" t="str" cm="1">
        <f t="array" ref="S2194">_xlfn.IFS(E2197&lt;30,"18-29",E2197&lt;45,"30-44",TRUE,"45+")</f>
        <v>45+</v>
      </c>
      <c r="T2194" t="str" cm="1">
        <f t="array" ref="T2194">_xlfn.IFS(F2194&lt;=2,"0-2 Years",F2194&lt;=5,"3-5 Years",F2194&lt;=8,"6-8 Years",TRUE,"9-10 Years")</f>
        <v>6-8 Years</v>
      </c>
      <c r="U2194" t="str" cm="1">
        <f t="array" ref="U2194">_xlfn.IFS(P2194&gt;60,"High Risk",P2194&gt;30,"Medium Risk",TRUE,"Low Risk")</f>
        <v>High Risk</v>
      </c>
      <c r="V2194">
        <f t="shared" si="34"/>
        <v>5</v>
      </c>
    </row>
    <row r="2195" spans="1:22" hidden="1" x14ac:dyDescent="0.2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 s="2">
        <v>108286.5</v>
      </c>
      <c r="H2195">
        <v>1</v>
      </c>
      <c r="I2195">
        <v>1</v>
      </c>
      <c r="J2195">
        <v>1</v>
      </c>
      <c r="K2195" s="1">
        <v>114153.44</v>
      </c>
      <c r="L2195">
        <v>0</v>
      </c>
      <c r="M2195">
        <v>3</v>
      </c>
      <c r="N2195">
        <v>2410</v>
      </c>
      <c r="O2195">
        <v>5</v>
      </c>
      <c r="P2195">
        <v>143</v>
      </c>
      <c r="Q2195">
        <v>1</v>
      </c>
      <c r="R2195">
        <v>7230</v>
      </c>
      <c r="S2195" t="str" cm="1">
        <f t="array" ref="S2195">_xlfn.IFS(E2198&lt;30,"18-29",E2198&lt;45,"30-44",TRUE,"45+")</f>
        <v>45+</v>
      </c>
      <c r="T2195" t="str" cm="1">
        <f t="array" ref="T2195">_xlfn.IFS(F2195&lt;=2,"0-2 Years",F2195&lt;=5,"3-5 Years",F2195&lt;=8,"6-8 Years",TRUE,"9-10 Years")</f>
        <v>9-10 Years</v>
      </c>
      <c r="U2195" t="str" cm="1">
        <f t="array" ref="U2195">_xlfn.IFS(P2195&gt;60,"High Risk",P2195&gt;30,"Medium Risk",TRUE,"Low Risk")</f>
        <v>High Risk</v>
      </c>
      <c r="V2195">
        <f t="shared" si="34"/>
        <v>2</v>
      </c>
    </row>
    <row r="2196" spans="1:22" hidden="1" x14ac:dyDescent="0.2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 s="2">
        <v>0</v>
      </c>
      <c r="H2196">
        <v>2</v>
      </c>
      <c r="I2196">
        <v>1</v>
      </c>
      <c r="J2196">
        <v>1</v>
      </c>
      <c r="K2196" s="1">
        <v>171706.66</v>
      </c>
      <c r="L2196">
        <v>0</v>
      </c>
      <c r="M2196">
        <v>2</v>
      </c>
      <c r="N2196">
        <v>897</v>
      </c>
      <c r="O2196">
        <v>9</v>
      </c>
      <c r="P2196">
        <v>128</v>
      </c>
      <c r="Q2196">
        <v>1</v>
      </c>
      <c r="R2196">
        <v>1794</v>
      </c>
      <c r="S2196" t="str" cm="1">
        <f t="array" ref="S2196">_xlfn.IFS(E2199&lt;30,"18-29",E2199&lt;45,"30-44",TRUE,"45+")</f>
        <v>30-44</v>
      </c>
      <c r="T2196" t="str" cm="1">
        <f t="array" ref="T2196">_xlfn.IFS(F2196&lt;=2,"0-2 Years",F2196&lt;=5,"3-5 Years",F2196&lt;=8,"6-8 Years",TRUE,"9-10 Years")</f>
        <v>0-2 Years</v>
      </c>
      <c r="U2196" t="str" cm="1">
        <f t="array" ref="U2196">_xlfn.IFS(P2196&gt;60,"High Risk",P2196&gt;30,"Medium Risk",TRUE,"Low Risk")</f>
        <v>High Risk</v>
      </c>
      <c r="V2196">
        <f t="shared" si="34"/>
        <v>4</v>
      </c>
    </row>
    <row r="2197" spans="1:22" x14ac:dyDescent="0.2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 s="2">
        <v>0</v>
      </c>
      <c r="H2197">
        <v>2</v>
      </c>
      <c r="I2197">
        <v>0</v>
      </c>
      <c r="J2197">
        <v>0</v>
      </c>
      <c r="K2197" s="1">
        <v>119071.56</v>
      </c>
      <c r="L2197">
        <v>1</v>
      </c>
      <c r="M2197">
        <v>11</v>
      </c>
      <c r="N2197">
        <v>1691</v>
      </c>
      <c r="O2197">
        <v>0</v>
      </c>
      <c r="P2197">
        <v>109</v>
      </c>
      <c r="Q2197">
        <v>0</v>
      </c>
      <c r="R2197">
        <v>18601</v>
      </c>
      <c r="S2197" t="str" cm="1">
        <f t="array" ref="S2197">_xlfn.IFS(E2200&lt;30,"18-29",E2200&lt;45,"30-44",TRUE,"45+")</f>
        <v>45+</v>
      </c>
      <c r="T2197" t="str" cm="1">
        <f t="array" ref="T2197">_xlfn.IFS(F2197&lt;=2,"0-2 Years",F2197&lt;=5,"3-5 Years",F2197&lt;=8,"6-8 Years",TRUE,"9-10 Years")</f>
        <v>9-10 Years</v>
      </c>
      <c r="U2197" t="str" cm="1">
        <f t="array" ref="U2197">_xlfn.IFS(P2197&gt;60,"High Risk",P2197&gt;30,"Medium Risk",TRUE,"Low Risk")</f>
        <v>High Risk</v>
      </c>
      <c r="V2197">
        <f t="shared" si="34"/>
        <v>7</v>
      </c>
    </row>
    <row r="2198" spans="1:22" hidden="1" x14ac:dyDescent="0.2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 s="2">
        <v>118079.47</v>
      </c>
      <c r="H2198">
        <v>4</v>
      </c>
      <c r="I2198">
        <v>1</v>
      </c>
      <c r="J2198">
        <v>1</v>
      </c>
      <c r="K2198" s="1">
        <v>143007.49</v>
      </c>
      <c r="L2198">
        <v>1</v>
      </c>
      <c r="M2198">
        <v>26</v>
      </c>
      <c r="N2198">
        <v>885</v>
      </c>
      <c r="O2198">
        <v>0</v>
      </c>
      <c r="P2198">
        <v>22</v>
      </c>
      <c r="Q2198">
        <v>0</v>
      </c>
      <c r="R2198">
        <v>23010</v>
      </c>
      <c r="S2198" t="str" cm="1">
        <f t="array" ref="S2198">_xlfn.IFS(E2201&lt;30,"18-29",E2201&lt;45,"30-44",TRUE,"45+")</f>
        <v>18-29</v>
      </c>
      <c r="T2198" t="str" cm="1">
        <f t="array" ref="T2198">_xlfn.IFS(F2198&lt;=2,"0-2 Years",F2198&lt;=5,"3-5 Years",F2198&lt;=8,"6-8 Years",TRUE,"9-10 Years")</f>
        <v>0-2 Years</v>
      </c>
      <c r="U2198" t="str" cm="1">
        <f t="array" ref="U2198">_xlfn.IFS(P2198&gt;60,"High Risk",P2198&gt;30,"Medium Risk",TRUE,"Low Risk")</f>
        <v>Low Risk</v>
      </c>
      <c r="V2198">
        <f t="shared" si="34"/>
        <v>2</v>
      </c>
    </row>
    <row r="2199" spans="1:22" hidden="1" x14ac:dyDescent="0.2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 s="2">
        <v>127283.78</v>
      </c>
      <c r="H2199">
        <v>1</v>
      </c>
      <c r="I2199">
        <v>1</v>
      </c>
      <c r="J2199">
        <v>1</v>
      </c>
      <c r="K2199" s="1">
        <v>31302.35</v>
      </c>
      <c r="L2199">
        <v>0</v>
      </c>
      <c r="M2199">
        <v>28</v>
      </c>
      <c r="N2199">
        <v>4729</v>
      </c>
      <c r="O2199">
        <v>0</v>
      </c>
      <c r="P2199">
        <v>9</v>
      </c>
      <c r="Q2199">
        <v>0</v>
      </c>
      <c r="R2199">
        <v>132412</v>
      </c>
      <c r="S2199" t="str" cm="1">
        <f t="array" ref="S2199">_xlfn.IFS(E2202&lt;30,"18-29",E2202&lt;45,"30-44",TRUE,"45+")</f>
        <v>30-44</v>
      </c>
      <c r="T2199" t="str" cm="1">
        <f t="array" ref="T2199">_xlfn.IFS(F2199&lt;=2,"0-2 Years",F2199&lt;=5,"3-5 Years",F2199&lt;=8,"6-8 Years",TRUE,"9-10 Years")</f>
        <v>0-2 Years</v>
      </c>
      <c r="U2199" t="str" cm="1">
        <f t="array" ref="U2199">_xlfn.IFS(P2199&gt;60,"High Risk",P2199&gt;30,"Medium Risk",TRUE,"Low Risk")</f>
        <v>Low Risk</v>
      </c>
      <c r="V2199">
        <f t="shared" si="34"/>
        <v>3</v>
      </c>
    </row>
    <row r="2200" spans="1:22" x14ac:dyDescent="0.2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 s="2">
        <v>0</v>
      </c>
      <c r="H2200">
        <v>2</v>
      </c>
      <c r="I2200">
        <v>1</v>
      </c>
      <c r="J2200">
        <v>0</v>
      </c>
      <c r="K2200" s="1">
        <v>71139.8</v>
      </c>
      <c r="L2200">
        <v>0</v>
      </c>
      <c r="M2200">
        <v>14</v>
      </c>
      <c r="N2200">
        <v>4349</v>
      </c>
      <c r="O2200">
        <v>4</v>
      </c>
      <c r="P2200">
        <v>154</v>
      </c>
      <c r="Q2200">
        <v>0.2857142857142857</v>
      </c>
      <c r="R2200">
        <v>60886</v>
      </c>
      <c r="S2200" t="str" cm="1">
        <f t="array" ref="S2200">_xlfn.IFS(E2203&lt;30,"18-29",E2203&lt;45,"30-44",TRUE,"45+")</f>
        <v>30-44</v>
      </c>
      <c r="T2200" t="str" cm="1">
        <f t="array" ref="T2200">_xlfn.IFS(F2200&lt;=2,"0-2 Years",F2200&lt;=5,"3-5 Years",F2200&lt;=8,"6-8 Years",TRUE,"9-10 Years")</f>
        <v>6-8 Years</v>
      </c>
      <c r="U2200" t="str" cm="1">
        <f t="array" ref="U2200">_xlfn.IFS(P2200&gt;60,"High Risk",P2200&gt;30,"Medium Risk",TRUE,"Low Risk")</f>
        <v>High Risk</v>
      </c>
      <c r="V2200">
        <f t="shared" si="34"/>
        <v>7</v>
      </c>
    </row>
    <row r="2201" spans="1:22" hidden="1" x14ac:dyDescent="0.2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 s="2">
        <v>141389.06</v>
      </c>
      <c r="H2201">
        <v>1</v>
      </c>
      <c r="I2201">
        <v>1</v>
      </c>
      <c r="J2201">
        <v>0</v>
      </c>
      <c r="K2201" s="1">
        <v>54122.89</v>
      </c>
      <c r="L2201">
        <v>0</v>
      </c>
      <c r="M2201">
        <v>13</v>
      </c>
      <c r="N2201">
        <v>3520</v>
      </c>
      <c r="O2201">
        <v>7</v>
      </c>
      <c r="P2201">
        <v>163</v>
      </c>
      <c r="Q2201">
        <v>0.53846153846153844</v>
      </c>
      <c r="R2201">
        <v>45760</v>
      </c>
      <c r="S2201" t="str" cm="1">
        <f t="array" ref="S2201">_xlfn.IFS(E2204&lt;30,"18-29",E2204&lt;45,"30-44",TRUE,"45+")</f>
        <v>18-29</v>
      </c>
      <c r="T2201" t="str" cm="1">
        <f t="array" ref="T2201">_xlfn.IFS(F2201&lt;=2,"0-2 Years",F2201&lt;=5,"3-5 Years",F2201&lt;=8,"6-8 Years",TRUE,"9-10 Years")</f>
        <v>6-8 Years</v>
      </c>
      <c r="U2201" t="str" cm="1">
        <f t="array" ref="U2201">_xlfn.IFS(P2201&gt;60,"High Risk",P2201&gt;30,"Medium Risk",TRUE,"Low Risk")</f>
        <v>High Risk</v>
      </c>
      <c r="V2201">
        <f t="shared" si="34"/>
        <v>5</v>
      </c>
    </row>
    <row r="2202" spans="1:22" hidden="1" x14ac:dyDescent="0.2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 s="2">
        <v>130091.5</v>
      </c>
      <c r="H2202">
        <v>1</v>
      </c>
      <c r="I2202">
        <v>1</v>
      </c>
      <c r="J2202">
        <v>1</v>
      </c>
      <c r="K2202" s="1">
        <v>120031.29</v>
      </c>
      <c r="L2202">
        <v>0</v>
      </c>
      <c r="M2202">
        <v>15</v>
      </c>
      <c r="N2202">
        <v>753</v>
      </c>
      <c r="O2202">
        <v>9</v>
      </c>
      <c r="P2202">
        <v>68</v>
      </c>
      <c r="Q2202">
        <v>0.6</v>
      </c>
      <c r="R2202">
        <v>11295</v>
      </c>
      <c r="S2202" t="str" cm="1">
        <f t="array" ref="S2202">_xlfn.IFS(E2205&lt;30,"18-29",E2205&lt;45,"30-44",TRUE,"45+")</f>
        <v>30-44</v>
      </c>
      <c r="T2202" t="str" cm="1">
        <f t="array" ref="T2202">_xlfn.IFS(F2202&lt;=2,"0-2 Years",F2202&lt;=5,"3-5 Years",F2202&lt;=8,"6-8 Years",TRUE,"9-10 Years")</f>
        <v>6-8 Years</v>
      </c>
      <c r="U2202" t="str" cm="1">
        <f t="array" ref="U2202">_xlfn.IFS(P2202&gt;60,"High Risk",P2202&gt;30,"Medium Risk",TRUE,"Low Risk")</f>
        <v>High Risk</v>
      </c>
      <c r="V2202">
        <f t="shared" si="34"/>
        <v>2</v>
      </c>
    </row>
    <row r="2203" spans="1:22" hidden="1" x14ac:dyDescent="0.2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 s="2">
        <v>143744.76999999999</v>
      </c>
      <c r="H2203">
        <v>2</v>
      </c>
      <c r="I2203">
        <v>1</v>
      </c>
      <c r="J2203">
        <v>0</v>
      </c>
      <c r="K2203" s="1">
        <v>104076.51</v>
      </c>
      <c r="L2203">
        <v>0</v>
      </c>
      <c r="M2203">
        <v>9</v>
      </c>
      <c r="N2203">
        <v>1162</v>
      </c>
      <c r="O2203">
        <v>0</v>
      </c>
      <c r="P2203">
        <v>48</v>
      </c>
      <c r="Q2203">
        <v>0</v>
      </c>
      <c r="R2203">
        <v>10458</v>
      </c>
      <c r="S2203" t="str" cm="1">
        <f t="array" ref="S2203">_xlfn.IFS(E2206&lt;30,"18-29",E2206&lt;45,"30-44",TRUE,"45+")</f>
        <v>30-44</v>
      </c>
      <c r="T2203" t="str" cm="1">
        <f t="array" ref="T2203">_xlfn.IFS(F2203&lt;=2,"0-2 Years",F2203&lt;=5,"3-5 Years",F2203&lt;=8,"6-8 Years",TRUE,"9-10 Years")</f>
        <v>3-5 Years</v>
      </c>
      <c r="U2203" t="str" cm="1">
        <f t="array" ref="U2203">_xlfn.IFS(P2203&gt;60,"High Risk",P2203&gt;30,"Medium Risk",TRUE,"Low Risk")</f>
        <v>Medium Risk</v>
      </c>
      <c r="V2203">
        <f t="shared" si="34"/>
        <v>3</v>
      </c>
    </row>
    <row r="2204" spans="1:22" hidden="1" x14ac:dyDescent="0.2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 s="2">
        <v>97408.03</v>
      </c>
      <c r="H2204">
        <v>1</v>
      </c>
      <c r="I2204">
        <v>1</v>
      </c>
      <c r="J2204">
        <v>1</v>
      </c>
      <c r="K2204" s="1">
        <v>175853.64</v>
      </c>
      <c r="L2204">
        <v>0</v>
      </c>
      <c r="M2204">
        <v>4</v>
      </c>
      <c r="N2204">
        <v>4156</v>
      </c>
      <c r="O2204">
        <v>4</v>
      </c>
      <c r="P2204">
        <v>161</v>
      </c>
      <c r="Q2204">
        <v>1</v>
      </c>
      <c r="R2204">
        <v>16624</v>
      </c>
      <c r="S2204" t="str" cm="1">
        <f t="array" ref="S2204">_xlfn.IFS(E2207&lt;30,"18-29",E2207&lt;45,"30-44",TRUE,"45+")</f>
        <v>30-44</v>
      </c>
      <c r="T2204" t="str" cm="1">
        <f t="array" ref="T2204">_xlfn.IFS(F2204&lt;=2,"0-2 Years",F2204&lt;=5,"3-5 Years",F2204&lt;=8,"6-8 Years",TRUE,"9-10 Years")</f>
        <v>9-10 Years</v>
      </c>
      <c r="U2204" t="str" cm="1">
        <f t="array" ref="U2204">_xlfn.IFS(P2204&gt;60,"High Risk",P2204&gt;30,"Medium Risk",TRUE,"Low Risk")</f>
        <v>High Risk</v>
      </c>
      <c r="V2204">
        <f t="shared" si="34"/>
        <v>2</v>
      </c>
    </row>
    <row r="2205" spans="1:22" hidden="1" x14ac:dyDescent="0.2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 s="2">
        <v>111927.45</v>
      </c>
      <c r="H2205">
        <v>1</v>
      </c>
      <c r="I2205">
        <v>1</v>
      </c>
      <c r="J2205">
        <v>1</v>
      </c>
      <c r="K2205" s="1">
        <v>175795.87</v>
      </c>
      <c r="L2205">
        <v>0</v>
      </c>
      <c r="M2205">
        <v>20</v>
      </c>
      <c r="N2205">
        <v>271</v>
      </c>
      <c r="O2205">
        <v>9</v>
      </c>
      <c r="P2205">
        <v>173</v>
      </c>
      <c r="Q2205">
        <v>0.45</v>
      </c>
      <c r="R2205">
        <v>5420</v>
      </c>
      <c r="S2205" t="str" cm="1">
        <f t="array" ref="S2205">_xlfn.IFS(E2208&lt;30,"18-29",E2208&lt;45,"30-44",TRUE,"45+")</f>
        <v>30-44</v>
      </c>
      <c r="T2205" t="str" cm="1">
        <f t="array" ref="T2205">_xlfn.IFS(F2205&lt;=2,"0-2 Years",F2205&lt;=5,"3-5 Years",F2205&lt;=8,"6-8 Years",TRUE,"9-10 Years")</f>
        <v>9-10 Years</v>
      </c>
      <c r="U2205" t="str" cm="1">
        <f t="array" ref="U2205">_xlfn.IFS(P2205&gt;60,"High Risk",P2205&gt;30,"Medium Risk",TRUE,"Low Risk")</f>
        <v>High Risk</v>
      </c>
      <c r="V2205">
        <f t="shared" si="34"/>
        <v>2</v>
      </c>
    </row>
    <row r="2206" spans="1:22" x14ac:dyDescent="0.2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 s="2">
        <v>0</v>
      </c>
      <c r="H2206">
        <v>2</v>
      </c>
      <c r="I2206">
        <v>1</v>
      </c>
      <c r="J2206">
        <v>0</v>
      </c>
      <c r="K2206" s="1">
        <v>15360.91</v>
      </c>
      <c r="L2206">
        <v>0</v>
      </c>
      <c r="M2206">
        <v>19</v>
      </c>
      <c r="N2206">
        <v>3499</v>
      </c>
      <c r="O2206">
        <v>6</v>
      </c>
      <c r="P2206">
        <v>158</v>
      </c>
      <c r="Q2206">
        <v>0.31578947368421051</v>
      </c>
      <c r="R2206">
        <v>66481</v>
      </c>
      <c r="S2206" t="str" cm="1">
        <f t="array" ref="S2206">_xlfn.IFS(E2209&lt;30,"18-29",E2209&lt;45,"30-44",TRUE,"45+")</f>
        <v>30-44</v>
      </c>
      <c r="T2206" t="str" cm="1">
        <f t="array" ref="T2206">_xlfn.IFS(F2206&lt;=2,"0-2 Years",F2206&lt;=5,"3-5 Years",F2206&lt;=8,"6-8 Years",TRUE,"9-10 Years")</f>
        <v>3-5 Years</v>
      </c>
      <c r="U2206" t="str" cm="1">
        <f t="array" ref="U2206">_xlfn.IFS(P2206&gt;60,"High Risk",P2206&gt;30,"Medium Risk",TRUE,"Low Risk")</f>
        <v>High Risk</v>
      </c>
      <c r="V2206">
        <f t="shared" si="34"/>
        <v>6</v>
      </c>
    </row>
    <row r="2207" spans="1:22" x14ac:dyDescent="0.2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 s="2">
        <v>0</v>
      </c>
      <c r="H2207">
        <v>1</v>
      </c>
      <c r="I2207">
        <v>0</v>
      </c>
      <c r="J2207">
        <v>0</v>
      </c>
      <c r="K2207" s="1">
        <v>168460.12</v>
      </c>
      <c r="L2207">
        <v>0</v>
      </c>
      <c r="M2207">
        <v>29</v>
      </c>
      <c r="N2207">
        <v>1355</v>
      </c>
      <c r="O2207">
        <v>10</v>
      </c>
      <c r="P2207">
        <v>15</v>
      </c>
      <c r="Q2207">
        <v>0.34482758620689657</v>
      </c>
      <c r="R2207">
        <v>39295</v>
      </c>
      <c r="S2207" t="str" cm="1">
        <f t="array" ref="S2207">_xlfn.IFS(E2210&lt;30,"18-29",E2210&lt;45,"30-44",TRUE,"45+")</f>
        <v>45+</v>
      </c>
      <c r="T2207" t="str" cm="1">
        <f t="array" ref="T2207">_xlfn.IFS(F2207&lt;=2,"0-2 Years",F2207&lt;=5,"3-5 Years",F2207&lt;=8,"6-8 Years",TRUE,"9-10 Years")</f>
        <v>0-2 Years</v>
      </c>
      <c r="U2207" t="str" cm="1">
        <f t="array" ref="U2207">_xlfn.IFS(P2207&gt;60,"High Risk",P2207&gt;30,"Medium Risk",TRUE,"Low Risk")</f>
        <v>Low Risk</v>
      </c>
      <c r="V2207">
        <f t="shared" si="34"/>
        <v>9</v>
      </c>
    </row>
    <row r="2208" spans="1:22" x14ac:dyDescent="0.2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 s="2">
        <v>0</v>
      </c>
      <c r="H2208">
        <v>1</v>
      </c>
      <c r="I2208">
        <v>1</v>
      </c>
      <c r="J2208">
        <v>1</v>
      </c>
      <c r="K2208" s="1">
        <v>181177.9</v>
      </c>
      <c r="L2208">
        <v>0</v>
      </c>
      <c r="M2208">
        <v>11</v>
      </c>
      <c r="N2208">
        <v>388</v>
      </c>
      <c r="O2208">
        <v>7</v>
      </c>
      <c r="P2208">
        <v>73</v>
      </c>
      <c r="Q2208">
        <v>0.63636363636363635</v>
      </c>
      <c r="R2208">
        <v>4268</v>
      </c>
      <c r="S2208" t="str" cm="1">
        <f t="array" ref="S2208">_xlfn.IFS(E2211&lt;30,"18-29",E2211&lt;45,"30-44",TRUE,"45+")</f>
        <v>30-44</v>
      </c>
      <c r="T2208" t="str" cm="1">
        <f t="array" ref="T2208">_xlfn.IFS(F2208&lt;=2,"0-2 Years",F2208&lt;=5,"3-5 Years",F2208&lt;=8,"6-8 Years",TRUE,"9-10 Years")</f>
        <v>0-2 Years</v>
      </c>
      <c r="U2208" t="str" cm="1">
        <f t="array" ref="U2208">_xlfn.IFS(P2208&gt;60,"High Risk",P2208&gt;30,"Medium Risk",TRUE,"Low Risk")</f>
        <v>High Risk</v>
      </c>
      <c r="V2208">
        <f t="shared" si="34"/>
        <v>6</v>
      </c>
    </row>
    <row r="2209" spans="1:22" x14ac:dyDescent="0.2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 s="2">
        <v>188285.68</v>
      </c>
      <c r="H2209">
        <v>1</v>
      </c>
      <c r="I2209">
        <v>0</v>
      </c>
      <c r="J2209">
        <v>0</v>
      </c>
      <c r="K2209" s="1">
        <v>58363.94</v>
      </c>
      <c r="L2209">
        <v>0</v>
      </c>
      <c r="M2209">
        <v>24</v>
      </c>
      <c r="N2209">
        <v>843</v>
      </c>
      <c r="O2209">
        <v>4</v>
      </c>
      <c r="P2209">
        <v>23</v>
      </c>
      <c r="Q2209">
        <v>0.16666666666666666</v>
      </c>
      <c r="R2209">
        <v>20232</v>
      </c>
      <c r="S2209" t="str" cm="1">
        <f t="array" ref="S2209">_xlfn.IFS(E2212&lt;30,"18-29",E2212&lt;45,"30-44",TRUE,"45+")</f>
        <v>30-44</v>
      </c>
      <c r="T2209" t="str" cm="1">
        <f t="array" ref="T2209">_xlfn.IFS(F2209&lt;=2,"0-2 Years",F2209&lt;=5,"3-5 Years",F2209&lt;=8,"6-8 Years",TRUE,"9-10 Years")</f>
        <v>0-2 Years</v>
      </c>
      <c r="U2209" t="str" cm="1">
        <f t="array" ref="U2209">_xlfn.IFS(P2209&gt;60,"High Risk",P2209&gt;30,"Medium Risk",TRUE,"Low Risk")</f>
        <v>Low Risk</v>
      </c>
      <c r="V2209">
        <f t="shared" si="34"/>
        <v>6</v>
      </c>
    </row>
    <row r="2210" spans="1:22" x14ac:dyDescent="0.2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 s="2">
        <v>109705.52</v>
      </c>
      <c r="H2210">
        <v>1</v>
      </c>
      <c r="I2210">
        <v>1</v>
      </c>
      <c r="J2210">
        <v>0</v>
      </c>
      <c r="K2210" s="1">
        <v>20276.87</v>
      </c>
      <c r="L2210">
        <v>1</v>
      </c>
      <c r="M2210">
        <v>1</v>
      </c>
      <c r="N2210">
        <v>3044</v>
      </c>
      <c r="O2210">
        <v>5</v>
      </c>
      <c r="P2210">
        <v>37</v>
      </c>
      <c r="Q2210">
        <v>1</v>
      </c>
      <c r="R2210">
        <v>3044</v>
      </c>
      <c r="S2210" t="str" cm="1">
        <f t="array" ref="S2210">_xlfn.IFS(E2213&lt;30,"18-29",E2213&lt;45,"30-44",TRUE,"45+")</f>
        <v>30-44</v>
      </c>
      <c r="T2210" t="str" cm="1">
        <f t="array" ref="T2210">_xlfn.IFS(F2210&lt;=2,"0-2 Years",F2210&lt;=5,"3-5 Years",F2210&lt;=8,"6-8 Years",TRUE,"9-10 Years")</f>
        <v>0-2 Years</v>
      </c>
      <c r="U2210" t="str" cm="1">
        <f t="array" ref="U2210">_xlfn.IFS(P2210&gt;60,"High Risk",P2210&gt;30,"Medium Risk",TRUE,"Low Risk")</f>
        <v>Medium Risk</v>
      </c>
      <c r="V2210">
        <f t="shared" si="34"/>
        <v>7</v>
      </c>
    </row>
    <row r="2211" spans="1:22" x14ac:dyDescent="0.2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 s="2">
        <v>0</v>
      </c>
      <c r="H2211">
        <v>2</v>
      </c>
      <c r="I2211">
        <v>0</v>
      </c>
      <c r="J2211">
        <v>0</v>
      </c>
      <c r="K2211" s="1">
        <v>91514.62</v>
      </c>
      <c r="L2211">
        <v>0</v>
      </c>
      <c r="M2211">
        <v>15</v>
      </c>
      <c r="N2211">
        <v>4269</v>
      </c>
      <c r="O2211">
        <v>5</v>
      </c>
      <c r="P2211">
        <v>109</v>
      </c>
      <c r="Q2211">
        <v>0.33333333333333331</v>
      </c>
      <c r="R2211">
        <v>64035</v>
      </c>
      <c r="S2211" t="str" cm="1">
        <f t="array" ref="S2211">_xlfn.IFS(E2214&lt;30,"18-29",E2214&lt;45,"30-44",TRUE,"45+")</f>
        <v>30-44</v>
      </c>
      <c r="T2211" t="str" cm="1">
        <f t="array" ref="T2211">_xlfn.IFS(F2211&lt;=2,"0-2 Years",F2211&lt;=5,"3-5 Years",F2211&lt;=8,"6-8 Years",TRUE,"9-10 Years")</f>
        <v>9-10 Years</v>
      </c>
      <c r="U2211" t="str" cm="1">
        <f t="array" ref="U2211">_xlfn.IFS(P2211&gt;60,"High Risk",P2211&gt;30,"Medium Risk",TRUE,"Low Risk")</f>
        <v>High Risk</v>
      </c>
      <c r="V2211">
        <f t="shared" si="34"/>
        <v>6</v>
      </c>
    </row>
    <row r="2212" spans="1:22" hidden="1" x14ac:dyDescent="0.2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 s="2">
        <v>127122.79</v>
      </c>
      <c r="H2212">
        <v>3</v>
      </c>
      <c r="I2212">
        <v>0</v>
      </c>
      <c r="J2212">
        <v>1</v>
      </c>
      <c r="K2212" s="1">
        <v>76703.100000000006</v>
      </c>
      <c r="L2212">
        <v>0</v>
      </c>
      <c r="M2212">
        <v>28</v>
      </c>
      <c r="N2212">
        <v>4578</v>
      </c>
      <c r="O2212">
        <v>10</v>
      </c>
      <c r="P2212">
        <v>44</v>
      </c>
      <c r="Q2212">
        <v>0.35714285714285715</v>
      </c>
      <c r="R2212">
        <v>128184</v>
      </c>
      <c r="S2212" t="str" cm="1">
        <f t="array" ref="S2212">_xlfn.IFS(E2215&lt;30,"18-29",E2215&lt;45,"30-44",TRUE,"45+")</f>
        <v>30-44</v>
      </c>
      <c r="T2212" t="str" cm="1">
        <f t="array" ref="T2212">_xlfn.IFS(F2212&lt;=2,"0-2 Years",F2212&lt;=5,"3-5 Years",F2212&lt;=8,"6-8 Years",TRUE,"9-10 Years")</f>
        <v>0-2 Years</v>
      </c>
      <c r="U2212" t="str" cm="1">
        <f t="array" ref="U2212">_xlfn.IFS(P2212&gt;60,"High Risk",P2212&gt;30,"Medium Risk",TRUE,"Low Risk")</f>
        <v>Medium Risk</v>
      </c>
      <c r="V2212">
        <f t="shared" si="34"/>
        <v>1</v>
      </c>
    </row>
    <row r="2213" spans="1:22" x14ac:dyDescent="0.2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 s="2">
        <v>98241.04</v>
      </c>
      <c r="H2213">
        <v>1</v>
      </c>
      <c r="I2213">
        <v>1</v>
      </c>
      <c r="J2213">
        <v>0</v>
      </c>
      <c r="K2213" s="1">
        <v>110887.14</v>
      </c>
      <c r="L2213">
        <v>0</v>
      </c>
      <c r="M2213">
        <v>8</v>
      </c>
      <c r="N2213">
        <v>1085</v>
      </c>
      <c r="O2213">
        <v>0</v>
      </c>
      <c r="P2213">
        <v>173</v>
      </c>
      <c r="Q2213">
        <v>0</v>
      </c>
      <c r="R2213">
        <v>8680</v>
      </c>
      <c r="S2213" t="str" cm="1">
        <f t="array" ref="S2213">_xlfn.IFS(E2216&lt;30,"18-29",E2216&lt;45,"30-44",TRUE,"45+")</f>
        <v>18-29</v>
      </c>
      <c r="T2213" t="str" cm="1">
        <f t="array" ref="T2213">_xlfn.IFS(F2213&lt;=2,"0-2 Years",F2213&lt;=5,"3-5 Years",F2213&lt;=8,"6-8 Years",TRUE,"9-10 Years")</f>
        <v>0-2 Years</v>
      </c>
      <c r="U2213" t="str" cm="1">
        <f t="array" ref="U2213">_xlfn.IFS(P2213&gt;60,"High Risk",P2213&gt;30,"Medium Risk",TRUE,"Low Risk")</f>
        <v>High Risk</v>
      </c>
      <c r="V2213">
        <f t="shared" si="34"/>
        <v>6</v>
      </c>
    </row>
    <row r="2214" spans="1:22" hidden="1" x14ac:dyDescent="0.2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 s="2">
        <v>170840.08</v>
      </c>
      <c r="H2214">
        <v>2</v>
      </c>
      <c r="I2214">
        <v>0</v>
      </c>
      <c r="J2214">
        <v>0</v>
      </c>
      <c r="K2214" s="1">
        <v>109843.16</v>
      </c>
      <c r="L2214">
        <v>0</v>
      </c>
      <c r="M2214">
        <v>10</v>
      </c>
      <c r="N2214">
        <v>1296</v>
      </c>
      <c r="O2214">
        <v>6</v>
      </c>
      <c r="P2214">
        <v>34</v>
      </c>
      <c r="Q2214">
        <v>0.6</v>
      </c>
      <c r="R2214">
        <v>12960</v>
      </c>
      <c r="S2214" t="str" cm="1">
        <f t="array" ref="S2214">_xlfn.IFS(E2217&lt;30,"18-29",E2217&lt;45,"30-44",TRUE,"45+")</f>
        <v>30-44</v>
      </c>
      <c r="T2214" t="str" cm="1">
        <f t="array" ref="T2214">_xlfn.IFS(F2214&lt;=2,"0-2 Years",F2214&lt;=5,"3-5 Years",F2214&lt;=8,"6-8 Years",TRUE,"9-10 Years")</f>
        <v>6-8 Years</v>
      </c>
      <c r="U2214" t="str" cm="1">
        <f t="array" ref="U2214">_xlfn.IFS(P2214&gt;60,"High Risk",P2214&gt;30,"Medium Risk",TRUE,"Low Risk")</f>
        <v>Medium Risk</v>
      </c>
      <c r="V2214">
        <f t="shared" si="34"/>
        <v>3</v>
      </c>
    </row>
    <row r="2215" spans="1:22" hidden="1" x14ac:dyDescent="0.2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 s="2">
        <v>87541.06</v>
      </c>
      <c r="H2215">
        <v>2</v>
      </c>
      <c r="I2215">
        <v>1</v>
      </c>
      <c r="J2215">
        <v>1</v>
      </c>
      <c r="K2215" s="1">
        <v>12577.21</v>
      </c>
      <c r="L2215">
        <v>1</v>
      </c>
      <c r="M2215">
        <v>1</v>
      </c>
      <c r="N2215">
        <v>819</v>
      </c>
      <c r="O2215">
        <v>3</v>
      </c>
      <c r="P2215">
        <v>10</v>
      </c>
      <c r="Q2215">
        <v>1</v>
      </c>
      <c r="R2215">
        <v>819</v>
      </c>
      <c r="S2215" t="str" cm="1">
        <f t="array" ref="S2215">_xlfn.IFS(E2218&lt;30,"18-29",E2218&lt;45,"30-44",TRUE,"45+")</f>
        <v>45+</v>
      </c>
      <c r="T2215" t="str" cm="1">
        <f t="array" ref="T2215">_xlfn.IFS(F2215&lt;=2,"0-2 Years",F2215&lt;=5,"3-5 Years",F2215&lt;=8,"6-8 Years",TRUE,"9-10 Years")</f>
        <v>3-5 Years</v>
      </c>
      <c r="U2215" t="str" cm="1">
        <f t="array" ref="U2215">_xlfn.IFS(P2215&gt;60,"High Risk",P2215&gt;30,"Medium Risk",TRUE,"Low Risk")</f>
        <v>Low Risk</v>
      </c>
      <c r="V2215">
        <f t="shared" si="34"/>
        <v>0</v>
      </c>
    </row>
    <row r="2216" spans="1:22" hidden="1" x14ac:dyDescent="0.2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 s="2">
        <v>62610.96</v>
      </c>
      <c r="H2216">
        <v>2</v>
      </c>
      <c r="I2216">
        <v>0</v>
      </c>
      <c r="J2216">
        <v>1</v>
      </c>
      <c r="K2216" s="1">
        <v>179365.1</v>
      </c>
      <c r="L2216">
        <v>0</v>
      </c>
      <c r="M2216">
        <v>5</v>
      </c>
      <c r="N2216">
        <v>356</v>
      </c>
      <c r="O2216">
        <v>5</v>
      </c>
      <c r="P2216">
        <v>139</v>
      </c>
      <c r="Q2216">
        <v>1</v>
      </c>
      <c r="R2216">
        <v>1780</v>
      </c>
      <c r="S2216" t="str" cm="1">
        <f t="array" ref="S2216">_xlfn.IFS(E2219&lt;30,"18-29",E2219&lt;45,"30-44",TRUE,"45+")</f>
        <v>30-44</v>
      </c>
      <c r="T2216" t="str" cm="1">
        <f t="array" ref="T2216">_xlfn.IFS(F2216&lt;=2,"0-2 Years",F2216&lt;=5,"3-5 Years",F2216&lt;=8,"6-8 Years",TRUE,"9-10 Years")</f>
        <v>3-5 Years</v>
      </c>
      <c r="U2216" t="str" cm="1">
        <f t="array" ref="U2216">_xlfn.IFS(P2216&gt;60,"High Risk",P2216&gt;30,"Medium Risk",TRUE,"Low Risk")</f>
        <v>High Risk</v>
      </c>
      <c r="V2216">
        <f t="shared" si="34"/>
        <v>0</v>
      </c>
    </row>
    <row r="2217" spans="1:22" hidden="1" x14ac:dyDescent="0.2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 s="2">
        <v>0</v>
      </c>
      <c r="H2217">
        <v>2</v>
      </c>
      <c r="I2217">
        <v>1</v>
      </c>
      <c r="J2217">
        <v>1</v>
      </c>
      <c r="K2217" s="1">
        <v>65816.53</v>
      </c>
      <c r="L2217">
        <v>0</v>
      </c>
      <c r="M2217">
        <v>28</v>
      </c>
      <c r="N2217">
        <v>2133</v>
      </c>
      <c r="O2217">
        <v>2</v>
      </c>
      <c r="P2217">
        <v>81</v>
      </c>
      <c r="Q2217">
        <v>7.1428571428571425E-2</v>
      </c>
      <c r="R2217">
        <v>59724</v>
      </c>
      <c r="S2217" t="str" cm="1">
        <f t="array" ref="S2217">_xlfn.IFS(E2220&lt;30,"18-29",E2220&lt;45,"30-44",TRUE,"45+")</f>
        <v>30-44</v>
      </c>
      <c r="T2217" t="str" cm="1">
        <f t="array" ref="T2217">_xlfn.IFS(F2217&lt;=2,"0-2 Years",F2217&lt;=5,"3-5 Years",F2217&lt;=8,"6-8 Years",TRUE,"9-10 Years")</f>
        <v>9-10 Years</v>
      </c>
      <c r="U2217" t="str" cm="1">
        <f t="array" ref="U2217">_xlfn.IFS(P2217&gt;60,"High Risk",P2217&gt;30,"Medium Risk",TRUE,"Low Risk")</f>
        <v>High Risk</v>
      </c>
      <c r="V2217">
        <f t="shared" si="34"/>
        <v>3</v>
      </c>
    </row>
    <row r="2218" spans="1:22" x14ac:dyDescent="0.2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 s="2">
        <v>113328.93</v>
      </c>
      <c r="H2218">
        <v>1</v>
      </c>
      <c r="I2218">
        <v>1</v>
      </c>
      <c r="J2218">
        <v>0</v>
      </c>
      <c r="K2218" s="1">
        <v>124170.9</v>
      </c>
      <c r="L2218">
        <v>0</v>
      </c>
      <c r="M2218">
        <v>25</v>
      </c>
      <c r="N2218">
        <v>666</v>
      </c>
      <c r="O2218">
        <v>6</v>
      </c>
      <c r="P2218">
        <v>104</v>
      </c>
      <c r="Q2218">
        <v>0.24</v>
      </c>
      <c r="R2218">
        <v>16650</v>
      </c>
      <c r="S2218" t="str" cm="1">
        <f t="array" ref="S2218">_xlfn.IFS(E2221&lt;30,"18-29",E2221&lt;45,"30-44",TRUE,"45+")</f>
        <v>30-44</v>
      </c>
      <c r="T2218" t="str" cm="1">
        <f t="array" ref="T2218">_xlfn.IFS(F2218&lt;=2,"0-2 Years",F2218&lt;=5,"3-5 Years",F2218&lt;=8,"6-8 Years",TRUE,"9-10 Years")</f>
        <v>3-5 Years</v>
      </c>
      <c r="U2218" t="str" cm="1">
        <f t="array" ref="U2218">_xlfn.IFS(P2218&gt;60,"High Risk",P2218&gt;30,"Medium Risk",TRUE,"Low Risk")</f>
        <v>High Risk</v>
      </c>
      <c r="V2218">
        <f t="shared" si="34"/>
        <v>6</v>
      </c>
    </row>
    <row r="2219" spans="1:22" x14ac:dyDescent="0.2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 s="2">
        <v>104832.49</v>
      </c>
      <c r="H2219">
        <v>1</v>
      </c>
      <c r="I2219">
        <v>1</v>
      </c>
      <c r="J2219">
        <v>0</v>
      </c>
      <c r="K2219" s="1">
        <v>175015.12</v>
      </c>
      <c r="L2219">
        <v>0</v>
      </c>
      <c r="M2219">
        <v>15</v>
      </c>
      <c r="N2219">
        <v>1485</v>
      </c>
      <c r="O2219">
        <v>2</v>
      </c>
      <c r="P2219">
        <v>152</v>
      </c>
      <c r="Q2219">
        <v>0.13333333333333333</v>
      </c>
      <c r="R2219">
        <v>22275</v>
      </c>
      <c r="S2219" t="str" cm="1">
        <f t="array" ref="S2219">_xlfn.IFS(E2222&lt;30,"18-29",E2222&lt;45,"30-44",TRUE,"45+")</f>
        <v>45+</v>
      </c>
      <c r="T2219" t="str" cm="1">
        <f t="array" ref="T2219">_xlfn.IFS(F2219&lt;=2,"0-2 Years",F2219&lt;=5,"3-5 Years",F2219&lt;=8,"6-8 Years",TRUE,"9-10 Years")</f>
        <v>0-2 Years</v>
      </c>
      <c r="U2219" t="str" cm="1">
        <f t="array" ref="U2219">_xlfn.IFS(P2219&gt;60,"High Risk",P2219&gt;30,"Medium Risk",TRUE,"Low Risk")</f>
        <v>High Risk</v>
      </c>
      <c r="V2219">
        <f t="shared" si="34"/>
        <v>6</v>
      </c>
    </row>
    <row r="2220" spans="1:22" hidden="1" x14ac:dyDescent="0.2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 s="2">
        <v>102289.85</v>
      </c>
      <c r="H2220">
        <v>1</v>
      </c>
      <c r="I2220">
        <v>1</v>
      </c>
      <c r="J2220">
        <v>1</v>
      </c>
      <c r="K2220" s="1">
        <v>115441.66</v>
      </c>
      <c r="L2220">
        <v>0</v>
      </c>
      <c r="M2220">
        <v>5</v>
      </c>
      <c r="N2220">
        <v>1580</v>
      </c>
      <c r="O2220">
        <v>8</v>
      </c>
      <c r="P2220">
        <v>51</v>
      </c>
      <c r="Q2220">
        <v>1</v>
      </c>
      <c r="R2220">
        <v>7900</v>
      </c>
      <c r="S2220" t="str" cm="1">
        <f t="array" ref="S2220">_xlfn.IFS(E2223&lt;30,"18-29",E2223&lt;45,"30-44",TRUE,"45+")</f>
        <v>30-44</v>
      </c>
      <c r="T2220" t="str" cm="1">
        <f t="array" ref="T2220">_xlfn.IFS(F2220&lt;=2,"0-2 Years",F2220&lt;=5,"3-5 Years",F2220&lt;=8,"6-8 Years",TRUE,"9-10 Years")</f>
        <v>9-10 Years</v>
      </c>
      <c r="U2220" t="str" cm="1">
        <f t="array" ref="U2220">_xlfn.IFS(P2220&gt;60,"High Risk",P2220&gt;30,"Medium Risk",TRUE,"Low Risk")</f>
        <v>Medium Risk</v>
      </c>
      <c r="V2220">
        <f t="shared" si="34"/>
        <v>2</v>
      </c>
    </row>
    <row r="2221" spans="1:22" hidden="1" x14ac:dyDescent="0.2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 s="2">
        <v>125227.82</v>
      </c>
      <c r="H2221">
        <v>2</v>
      </c>
      <c r="I2221">
        <v>0</v>
      </c>
      <c r="J2221">
        <v>1</v>
      </c>
      <c r="K2221" s="1">
        <v>128247.03</v>
      </c>
      <c r="L2221">
        <v>0</v>
      </c>
      <c r="M2221">
        <v>13</v>
      </c>
      <c r="N2221">
        <v>2074</v>
      </c>
      <c r="O2221">
        <v>8</v>
      </c>
      <c r="P2221">
        <v>67</v>
      </c>
      <c r="Q2221">
        <v>0.61538461538461542</v>
      </c>
      <c r="R2221">
        <v>26962</v>
      </c>
      <c r="S2221" t="str" cm="1">
        <f t="array" ref="S2221">_xlfn.IFS(E2224&lt;30,"18-29",E2224&lt;45,"30-44",TRUE,"45+")</f>
        <v>30-44</v>
      </c>
      <c r="T2221" t="str" cm="1">
        <f t="array" ref="T2221">_xlfn.IFS(F2221&lt;=2,"0-2 Years",F2221&lt;=5,"3-5 Years",F2221&lt;=8,"6-8 Years",TRUE,"9-10 Years")</f>
        <v>6-8 Years</v>
      </c>
      <c r="U2221" t="str" cm="1">
        <f t="array" ref="U2221">_xlfn.IFS(P2221&gt;60,"High Risk",P2221&gt;30,"Medium Risk",TRUE,"Low Risk")</f>
        <v>High Risk</v>
      </c>
      <c r="V2221">
        <f t="shared" si="34"/>
        <v>0</v>
      </c>
    </row>
    <row r="2222" spans="1:22" x14ac:dyDescent="0.2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 s="2">
        <v>140510.89000000001</v>
      </c>
      <c r="H2222">
        <v>1</v>
      </c>
      <c r="I2222">
        <v>1</v>
      </c>
      <c r="J2222">
        <v>0</v>
      </c>
      <c r="K2222" s="1">
        <v>141914.94</v>
      </c>
      <c r="L2222">
        <v>0</v>
      </c>
      <c r="M2222">
        <v>6</v>
      </c>
      <c r="N2222">
        <v>2630</v>
      </c>
      <c r="O2222">
        <v>10</v>
      </c>
      <c r="P2222">
        <v>68</v>
      </c>
      <c r="Q2222">
        <v>1</v>
      </c>
      <c r="R2222">
        <v>15780</v>
      </c>
      <c r="S2222" t="str" cm="1">
        <f t="array" ref="S2222">_xlfn.IFS(E2225&lt;30,"18-29",E2225&lt;45,"30-44",TRUE,"45+")</f>
        <v>30-44</v>
      </c>
      <c r="T2222" t="str" cm="1">
        <f t="array" ref="T2222">_xlfn.IFS(F2222&lt;=2,"0-2 Years",F2222&lt;=5,"3-5 Years",F2222&lt;=8,"6-8 Years",TRUE,"9-10 Years")</f>
        <v>3-5 Years</v>
      </c>
      <c r="U2222" t="str" cm="1">
        <f t="array" ref="U2222">_xlfn.IFS(P2222&gt;60,"High Risk",P2222&gt;30,"Medium Risk",TRUE,"Low Risk")</f>
        <v>High Risk</v>
      </c>
      <c r="V2222">
        <f t="shared" si="34"/>
        <v>6</v>
      </c>
    </row>
    <row r="2223" spans="1:22" hidden="1" x14ac:dyDescent="0.2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 s="2">
        <v>132253.22</v>
      </c>
      <c r="H2223">
        <v>1</v>
      </c>
      <c r="I2223">
        <v>1</v>
      </c>
      <c r="J2223">
        <v>0</v>
      </c>
      <c r="K2223" s="1">
        <v>115566.57</v>
      </c>
      <c r="L2223">
        <v>1</v>
      </c>
      <c r="M2223">
        <v>23</v>
      </c>
      <c r="N2223">
        <v>1432</v>
      </c>
      <c r="O2223">
        <v>9</v>
      </c>
      <c r="P2223">
        <v>24</v>
      </c>
      <c r="Q2223">
        <v>0.39130434782608697</v>
      </c>
      <c r="R2223">
        <v>32936</v>
      </c>
      <c r="S2223" t="str" cm="1">
        <f t="array" ref="S2223">_xlfn.IFS(E2226&lt;30,"18-29",E2226&lt;45,"30-44",TRUE,"45+")</f>
        <v>45+</v>
      </c>
      <c r="T2223" t="str" cm="1">
        <f t="array" ref="T2223">_xlfn.IFS(F2223&lt;=2,"0-2 Years",F2223&lt;=5,"3-5 Years",F2223&lt;=8,"6-8 Years",TRUE,"9-10 Years")</f>
        <v>6-8 Years</v>
      </c>
      <c r="U2223" t="str" cm="1">
        <f t="array" ref="U2223">_xlfn.IFS(P2223&gt;60,"High Risk",P2223&gt;30,"Medium Risk",TRUE,"Low Risk")</f>
        <v>Low Risk</v>
      </c>
      <c r="V2223">
        <f t="shared" si="34"/>
        <v>5</v>
      </c>
    </row>
    <row r="2224" spans="1:22" hidden="1" x14ac:dyDescent="0.2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 s="2">
        <v>39043.29</v>
      </c>
      <c r="H2224">
        <v>2</v>
      </c>
      <c r="I2224">
        <v>1</v>
      </c>
      <c r="J2224">
        <v>1</v>
      </c>
      <c r="K2224" s="1">
        <v>175423.69</v>
      </c>
      <c r="L2224">
        <v>0</v>
      </c>
      <c r="M2224">
        <v>15</v>
      </c>
      <c r="N2224">
        <v>4233</v>
      </c>
      <c r="O2224">
        <v>9</v>
      </c>
      <c r="P2224">
        <v>26</v>
      </c>
      <c r="Q2224">
        <v>0.6</v>
      </c>
      <c r="R2224">
        <v>63495</v>
      </c>
      <c r="S2224" t="str" cm="1">
        <f t="array" ref="S2224">_xlfn.IFS(E2227&lt;30,"18-29",E2227&lt;45,"30-44",TRUE,"45+")</f>
        <v>30-44</v>
      </c>
      <c r="T2224" t="str" cm="1">
        <f t="array" ref="T2224">_xlfn.IFS(F2224&lt;=2,"0-2 Years",F2224&lt;=5,"3-5 Years",F2224&lt;=8,"6-8 Years",TRUE,"9-10 Years")</f>
        <v>0-2 Years</v>
      </c>
      <c r="U2224" t="str" cm="1">
        <f t="array" ref="U2224">_xlfn.IFS(P2224&gt;60,"High Risk",P2224&gt;30,"Medium Risk",TRUE,"Low Risk")</f>
        <v>Low Risk</v>
      </c>
      <c r="V2224">
        <f t="shared" si="34"/>
        <v>1</v>
      </c>
    </row>
    <row r="2225" spans="1:22" hidden="1" x14ac:dyDescent="0.2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 s="2">
        <v>0</v>
      </c>
      <c r="H2225">
        <v>2</v>
      </c>
      <c r="I2225">
        <v>1</v>
      </c>
      <c r="J2225">
        <v>1</v>
      </c>
      <c r="K2225" s="1">
        <v>133447.49</v>
      </c>
      <c r="L2225">
        <v>0</v>
      </c>
      <c r="M2225">
        <v>24</v>
      </c>
      <c r="N2225">
        <v>295</v>
      </c>
      <c r="O2225">
        <v>10</v>
      </c>
      <c r="P2225">
        <v>179</v>
      </c>
      <c r="Q2225">
        <v>0.41666666666666669</v>
      </c>
      <c r="R2225">
        <v>7080</v>
      </c>
      <c r="S2225" t="str" cm="1">
        <f t="array" ref="S2225">_xlfn.IFS(E2228&lt;30,"18-29",E2228&lt;45,"30-44",TRUE,"45+")</f>
        <v>45+</v>
      </c>
      <c r="T2225" t="str" cm="1">
        <f t="array" ref="T2225">_xlfn.IFS(F2225&lt;=2,"0-2 Years",F2225&lt;=5,"3-5 Years",F2225&lt;=8,"6-8 Years",TRUE,"9-10 Years")</f>
        <v>6-8 Years</v>
      </c>
      <c r="U2225" t="str" cm="1">
        <f t="array" ref="U2225">_xlfn.IFS(P2225&gt;60,"High Risk",P2225&gt;30,"Medium Risk",TRUE,"Low Risk")</f>
        <v>High Risk</v>
      </c>
      <c r="V2225">
        <f t="shared" si="34"/>
        <v>3</v>
      </c>
    </row>
    <row r="2226" spans="1:22" x14ac:dyDescent="0.2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 s="2">
        <v>99685.06</v>
      </c>
      <c r="H2226">
        <v>1</v>
      </c>
      <c r="I2226">
        <v>1</v>
      </c>
      <c r="J2226">
        <v>0</v>
      </c>
      <c r="K2226" s="1">
        <v>114474.98</v>
      </c>
      <c r="L2226">
        <v>0</v>
      </c>
      <c r="M2226">
        <v>18</v>
      </c>
      <c r="N2226">
        <v>1630</v>
      </c>
      <c r="O2226">
        <v>8</v>
      </c>
      <c r="P2226">
        <v>106</v>
      </c>
      <c r="Q2226">
        <v>0.44444444444444442</v>
      </c>
      <c r="R2226">
        <v>29340</v>
      </c>
      <c r="S2226" t="str" cm="1">
        <f t="array" ref="S2226">_xlfn.IFS(E2229&lt;30,"18-29",E2229&lt;45,"30-44",TRUE,"45+")</f>
        <v>45+</v>
      </c>
      <c r="T2226" t="str" cm="1">
        <f t="array" ref="T2226">_xlfn.IFS(F2226&lt;=2,"0-2 Years",F2226&lt;=5,"3-5 Years",F2226&lt;=8,"6-8 Years",TRUE,"9-10 Years")</f>
        <v>9-10 Years</v>
      </c>
      <c r="U2226" t="str" cm="1">
        <f t="array" ref="U2226">_xlfn.IFS(P2226&gt;60,"High Risk",P2226&gt;30,"Medium Risk",TRUE,"Low Risk")</f>
        <v>High Risk</v>
      </c>
      <c r="V2226">
        <f t="shared" si="34"/>
        <v>6</v>
      </c>
    </row>
    <row r="2227" spans="1:22" hidden="1" x14ac:dyDescent="0.2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 s="2">
        <v>125385.49</v>
      </c>
      <c r="H2227">
        <v>2</v>
      </c>
      <c r="I2227">
        <v>0</v>
      </c>
      <c r="J2227">
        <v>1</v>
      </c>
      <c r="K2227" s="1">
        <v>52044.66</v>
      </c>
      <c r="L2227">
        <v>0</v>
      </c>
      <c r="M2227">
        <v>2</v>
      </c>
      <c r="N2227">
        <v>4700</v>
      </c>
      <c r="O2227">
        <v>6</v>
      </c>
      <c r="P2227">
        <v>146</v>
      </c>
      <c r="Q2227">
        <v>1</v>
      </c>
      <c r="R2227">
        <v>9400</v>
      </c>
      <c r="S2227" t="str" cm="1">
        <f t="array" ref="S2227">_xlfn.IFS(E2230&lt;30,"18-29",E2230&lt;45,"30-44",TRUE,"45+")</f>
        <v>30-44</v>
      </c>
      <c r="T2227" t="str" cm="1">
        <f t="array" ref="T2227">_xlfn.IFS(F2227&lt;=2,"0-2 Years",F2227&lt;=5,"3-5 Years",F2227&lt;=8,"6-8 Years",TRUE,"9-10 Years")</f>
        <v>3-5 Years</v>
      </c>
      <c r="U2227" t="str" cm="1">
        <f t="array" ref="U2227">_xlfn.IFS(P2227&gt;60,"High Risk",P2227&gt;30,"Medium Risk",TRUE,"Low Risk")</f>
        <v>High Risk</v>
      </c>
      <c r="V2227">
        <f t="shared" si="34"/>
        <v>0</v>
      </c>
    </row>
    <row r="2228" spans="1:22" hidden="1" x14ac:dyDescent="0.2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 s="2">
        <v>131365.37</v>
      </c>
      <c r="H2228">
        <v>2</v>
      </c>
      <c r="I2228">
        <v>1</v>
      </c>
      <c r="J2228">
        <v>1</v>
      </c>
      <c r="K2228" s="1">
        <v>180290.68</v>
      </c>
      <c r="L2228">
        <v>0</v>
      </c>
      <c r="M2228">
        <v>20</v>
      </c>
      <c r="N2228">
        <v>4206</v>
      </c>
      <c r="O2228">
        <v>0</v>
      </c>
      <c r="P2228">
        <v>120</v>
      </c>
      <c r="Q2228">
        <v>0</v>
      </c>
      <c r="R2228">
        <v>84120</v>
      </c>
      <c r="S2228" t="str" cm="1">
        <f t="array" ref="S2228">_xlfn.IFS(E2231&lt;30,"18-29",E2231&lt;45,"30-44",TRUE,"45+")</f>
        <v>30-44</v>
      </c>
      <c r="T2228" t="str" cm="1">
        <f t="array" ref="T2228">_xlfn.IFS(F2228&lt;=2,"0-2 Years",F2228&lt;=5,"3-5 Years",F2228&lt;=8,"6-8 Years",TRUE,"9-10 Years")</f>
        <v>0-2 Years</v>
      </c>
      <c r="U2228" t="str" cm="1">
        <f t="array" ref="U2228">_xlfn.IFS(P2228&gt;60,"High Risk",P2228&gt;30,"Medium Risk",TRUE,"Low Risk")</f>
        <v>High Risk</v>
      </c>
      <c r="V2228">
        <f t="shared" si="34"/>
        <v>2</v>
      </c>
    </row>
    <row r="2229" spans="1:22" hidden="1" x14ac:dyDescent="0.2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 s="2">
        <v>98308.51</v>
      </c>
      <c r="H2229">
        <v>1</v>
      </c>
      <c r="I2229">
        <v>1</v>
      </c>
      <c r="J2229">
        <v>1</v>
      </c>
      <c r="K2229" s="1">
        <v>132034.13</v>
      </c>
      <c r="L2229">
        <v>0</v>
      </c>
      <c r="M2229">
        <v>5</v>
      </c>
      <c r="N2229">
        <v>1967</v>
      </c>
      <c r="O2229">
        <v>1</v>
      </c>
      <c r="P2229">
        <v>43</v>
      </c>
      <c r="Q2229">
        <v>0.2</v>
      </c>
      <c r="R2229">
        <v>9835</v>
      </c>
      <c r="S2229" t="str" cm="1">
        <f t="array" ref="S2229">_xlfn.IFS(E2232&lt;30,"18-29",E2232&lt;45,"30-44",TRUE,"45+")</f>
        <v>30-44</v>
      </c>
      <c r="T2229" t="str" cm="1">
        <f t="array" ref="T2229">_xlfn.IFS(F2229&lt;=2,"0-2 Years",F2229&lt;=5,"3-5 Years",F2229&lt;=8,"6-8 Years",TRUE,"9-10 Years")</f>
        <v>6-8 Years</v>
      </c>
      <c r="U2229" t="str" cm="1">
        <f t="array" ref="U2229">_xlfn.IFS(P2229&gt;60,"High Risk",P2229&gt;30,"Medium Risk",TRUE,"Low Risk")</f>
        <v>Medium Risk</v>
      </c>
      <c r="V2229">
        <f t="shared" si="34"/>
        <v>3</v>
      </c>
    </row>
    <row r="2230" spans="1:22" x14ac:dyDescent="0.2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 s="2">
        <v>0</v>
      </c>
      <c r="H2230">
        <v>2</v>
      </c>
      <c r="I2230">
        <v>1</v>
      </c>
      <c r="J2230">
        <v>0</v>
      </c>
      <c r="K2230" s="1">
        <v>20968.88</v>
      </c>
      <c r="L2230">
        <v>0</v>
      </c>
      <c r="M2230">
        <v>7</v>
      </c>
      <c r="N2230">
        <v>1060</v>
      </c>
      <c r="O2230">
        <v>10</v>
      </c>
      <c r="P2230">
        <v>149</v>
      </c>
      <c r="Q2230">
        <v>1</v>
      </c>
      <c r="R2230">
        <v>7420</v>
      </c>
      <c r="S2230" t="str" cm="1">
        <f t="array" ref="S2230">_xlfn.IFS(E2233&lt;30,"18-29",E2233&lt;45,"30-44",TRUE,"45+")</f>
        <v>30-44</v>
      </c>
      <c r="T2230" t="str" cm="1">
        <f t="array" ref="T2230">_xlfn.IFS(F2230&lt;=2,"0-2 Years",F2230&lt;=5,"3-5 Years",F2230&lt;=8,"6-8 Years",TRUE,"9-10 Years")</f>
        <v>6-8 Years</v>
      </c>
      <c r="U2230" t="str" cm="1">
        <f t="array" ref="U2230">_xlfn.IFS(P2230&gt;60,"High Risk",P2230&gt;30,"Medium Risk",TRUE,"Low Risk")</f>
        <v>High Risk</v>
      </c>
      <c r="V2230">
        <f t="shared" si="34"/>
        <v>6</v>
      </c>
    </row>
    <row r="2231" spans="1:22" hidden="1" x14ac:dyDescent="0.2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 s="2">
        <v>140856.16</v>
      </c>
      <c r="H2231">
        <v>2</v>
      </c>
      <c r="I2231">
        <v>1</v>
      </c>
      <c r="J2231">
        <v>0</v>
      </c>
      <c r="K2231" s="1">
        <v>158735.1</v>
      </c>
      <c r="L2231">
        <v>0</v>
      </c>
      <c r="M2231">
        <v>24</v>
      </c>
      <c r="N2231">
        <v>3445</v>
      </c>
      <c r="O2231">
        <v>2</v>
      </c>
      <c r="P2231">
        <v>82</v>
      </c>
      <c r="Q2231">
        <v>8.3333333333333329E-2</v>
      </c>
      <c r="R2231">
        <v>82680</v>
      </c>
      <c r="S2231" t="str" cm="1">
        <f t="array" ref="S2231">_xlfn.IFS(E2234&lt;30,"18-29",E2234&lt;45,"30-44",TRUE,"45+")</f>
        <v>30-44</v>
      </c>
      <c r="T2231" t="str" cm="1">
        <f t="array" ref="T2231">_xlfn.IFS(F2231&lt;=2,"0-2 Years",F2231&lt;=5,"3-5 Years",F2231&lt;=8,"6-8 Years",TRUE,"9-10 Years")</f>
        <v>3-5 Years</v>
      </c>
      <c r="U2231" t="str" cm="1">
        <f t="array" ref="U2231">_xlfn.IFS(P2231&gt;60,"High Risk",P2231&gt;30,"Medium Risk",TRUE,"Low Risk")</f>
        <v>High Risk</v>
      </c>
      <c r="V2231">
        <f t="shared" si="34"/>
        <v>3</v>
      </c>
    </row>
    <row r="2232" spans="1:22" hidden="1" x14ac:dyDescent="0.2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 s="2">
        <v>0</v>
      </c>
      <c r="H2232">
        <v>2</v>
      </c>
      <c r="I2232">
        <v>1</v>
      </c>
      <c r="J2232">
        <v>1</v>
      </c>
      <c r="K2232" s="1">
        <v>196134.44</v>
      </c>
      <c r="L2232">
        <v>0</v>
      </c>
      <c r="M2232">
        <v>28</v>
      </c>
      <c r="N2232">
        <v>2579</v>
      </c>
      <c r="O2232">
        <v>0</v>
      </c>
      <c r="P2232">
        <v>133</v>
      </c>
      <c r="Q2232">
        <v>0</v>
      </c>
      <c r="R2232">
        <v>72212</v>
      </c>
      <c r="S2232" t="str" cm="1">
        <f t="array" ref="S2232">_xlfn.IFS(E2235&lt;30,"18-29",E2235&lt;45,"30-44",TRUE,"45+")</f>
        <v>30-44</v>
      </c>
      <c r="T2232" t="str" cm="1">
        <f t="array" ref="T2232">_xlfn.IFS(F2232&lt;=2,"0-2 Years",F2232&lt;=5,"3-5 Years",F2232&lt;=8,"6-8 Years",TRUE,"9-10 Years")</f>
        <v>6-8 Years</v>
      </c>
      <c r="U2232" t="str" cm="1">
        <f t="array" ref="U2232">_xlfn.IFS(P2232&gt;60,"High Risk",P2232&gt;30,"Medium Risk",TRUE,"Low Risk")</f>
        <v>High Risk</v>
      </c>
      <c r="V2232">
        <f t="shared" si="34"/>
        <v>3</v>
      </c>
    </row>
    <row r="2233" spans="1:22" x14ac:dyDescent="0.2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 s="2">
        <v>172274.01</v>
      </c>
      <c r="H2233">
        <v>1</v>
      </c>
      <c r="I2233">
        <v>1</v>
      </c>
      <c r="J2233">
        <v>0</v>
      </c>
      <c r="K2233" s="1">
        <v>22374.97</v>
      </c>
      <c r="L2233">
        <v>0</v>
      </c>
      <c r="M2233">
        <v>21</v>
      </c>
      <c r="N2233">
        <v>2389</v>
      </c>
      <c r="O2233">
        <v>7</v>
      </c>
      <c r="P2233">
        <v>68</v>
      </c>
      <c r="Q2233">
        <v>0.33333333333333331</v>
      </c>
      <c r="R2233">
        <v>50169</v>
      </c>
      <c r="S2233" t="str" cm="1">
        <f t="array" ref="S2233">_xlfn.IFS(E2236&lt;30,"18-29",E2236&lt;45,"30-44",TRUE,"45+")</f>
        <v>30-44</v>
      </c>
      <c r="T2233" t="str" cm="1">
        <f t="array" ref="T2233">_xlfn.IFS(F2233&lt;=2,"0-2 Years",F2233&lt;=5,"3-5 Years",F2233&lt;=8,"6-8 Years",TRUE,"9-10 Years")</f>
        <v>0-2 Years</v>
      </c>
      <c r="U2233" t="str" cm="1">
        <f t="array" ref="U2233">_xlfn.IFS(P2233&gt;60,"High Risk",P2233&gt;30,"Medium Risk",TRUE,"Low Risk")</f>
        <v>High Risk</v>
      </c>
      <c r="V2233">
        <f t="shared" si="34"/>
        <v>6</v>
      </c>
    </row>
    <row r="2234" spans="1:22" x14ac:dyDescent="0.2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 s="2">
        <v>0</v>
      </c>
      <c r="H2234">
        <v>2</v>
      </c>
      <c r="I2234">
        <v>1</v>
      </c>
      <c r="J2234">
        <v>0</v>
      </c>
      <c r="K2234" s="1">
        <v>161668.15</v>
      </c>
      <c r="L2234">
        <v>0</v>
      </c>
      <c r="M2234">
        <v>18</v>
      </c>
      <c r="N2234">
        <v>218</v>
      </c>
      <c r="O2234">
        <v>1</v>
      </c>
      <c r="P2234">
        <v>146</v>
      </c>
      <c r="Q2234">
        <v>5.5555555555555552E-2</v>
      </c>
      <c r="R2234">
        <v>3924</v>
      </c>
      <c r="S2234" t="str" cm="1">
        <f t="array" ref="S2234">_xlfn.IFS(E2237&lt;30,"18-29",E2237&lt;45,"30-44",TRUE,"45+")</f>
        <v>45+</v>
      </c>
      <c r="T2234" t="str" cm="1">
        <f t="array" ref="T2234">_xlfn.IFS(F2234&lt;=2,"0-2 Years",F2234&lt;=5,"3-5 Years",F2234&lt;=8,"6-8 Years",TRUE,"9-10 Years")</f>
        <v>6-8 Years</v>
      </c>
      <c r="U2234" t="str" cm="1">
        <f t="array" ref="U2234">_xlfn.IFS(P2234&gt;60,"High Risk",P2234&gt;30,"Medium Risk",TRUE,"Low Risk")</f>
        <v>High Risk</v>
      </c>
      <c r="V2234">
        <f t="shared" si="34"/>
        <v>6</v>
      </c>
    </row>
    <row r="2235" spans="1:22" x14ac:dyDescent="0.2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 s="2">
        <v>122447.76</v>
      </c>
      <c r="H2235">
        <v>1</v>
      </c>
      <c r="I2235">
        <v>0</v>
      </c>
      <c r="J2235">
        <v>0</v>
      </c>
      <c r="K2235" s="1">
        <v>67339.34</v>
      </c>
      <c r="L2235">
        <v>0</v>
      </c>
      <c r="M2235">
        <v>19</v>
      </c>
      <c r="N2235">
        <v>4389</v>
      </c>
      <c r="O2235">
        <v>9</v>
      </c>
      <c r="P2235">
        <v>37</v>
      </c>
      <c r="Q2235">
        <v>0.47368421052631576</v>
      </c>
      <c r="R2235">
        <v>83391</v>
      </c>
      <c r="S2235" t="str" cm="1">
        <f t="array" ref="S2235">_xlfn.IFS(E2238&lt;30,"18-29",E2238&lt;45,"30-44",TRUE,"45+")</f>
        <v>30-44</v>
      </c>
      <c r="T2235" t="str" cm="1">
        <f t="array" ref="T2235">_xlfn.IFS(F2235&lt;=2,"0-2 Years",F2235&lt;=5,"3-5 Years",F2235&lt;=8,"6-8 Years",TRUE,"9-10 Years")</f>
        <v>0-2 Years</v>
      </c>
      <c r="U2235" t="str" cm="1">
        <f t="array" ref="U2235">_xlfn.IFS(P2235&gt;60,"High Risk",P2235&gt;30,"Medium Risk",TRUE,"Low Risk")</f>
        <v>Medium Risk</v>
      </c>
      <c r="V2235">
        <f t="shared" si="34"/>
        <v>6</v>
      </c>
    </row>
    <row r="2236" spans="1:22" hidden="1" x14ac:dyDescent="0.2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 s="2">
        <v>0</v>
      </c>
      <c r="H2236">
        <v>2</v>
      </c>
      <c r="I2236">
        <v>1</v>
      </c>
      <c r="J2236">
        <v>1</v>
      </c>
      <c r="K2236" s="1">
        <v>56229.72</v>
      </c>
      <c r="L2236">
        <v>1</v>
      </c>
      <c r="M2236">
        <v>10</v>
      </c>
      <c r="N2236">
        <v>708</v>
      </c>
      <c r="O2236">
        <v>1</v>
      </c>
      <c r="P2236">
        <v>98</v>
      </c>
      <c r="Q2236">
        <v>0.1</v>
      </c>
      <c r="R2236">
        <v>7080</v>
      </c>
      <c r="S2236" t="str" cm="1">
        <f t="array" ref="S2236">_xlfn.IFS(E2239&lt;30,"18-29",E2239&lt;45,"30-44",TRUE,"45+")</f>
        <v>30-44</v>
      </c>
      <c r="T2236" t="str" cm="1">
        <f t="array" ref="T2236">_xlfn.IFS(F2236&lt;=2,"0-2 Years",F2236&lt;=5,"3-5 Years",F2236&lt;=8,"6-8 Years",TRUE,"9-10 Years")</f>
        <v>9-10 Years</v>
      </c>
      <c r="U2236" t="str" cm="1">
        <f t="array" ref="U2236">_xlfn.IFS(P2236&gt;60,"High Risk",P2236&gt;30,"Medium Risk",TRUE,"Low Risk")</f>
        <v>High Risk</v>
      </c>
      <c r="V2236">
        <f t="shared" si="34"/>
        <v>3</v>
      </c>
    </row>
    <row r="2237" spans="1:22" hidden="1" x14ac:dyDescent="0.2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 s="2">
        <v>157559.59</v>
      </c>
      <c r="H2237">
        <v>2</v>
      </c>
      <c r="I2237">
        <v>1</v>
      </c>
      <c r="J2237">
        <v>0</v>
      </c>
      <c r="K2237" s="1">
        <v>140991.23000000001</v>
      </c>
      <c r="L2237">
        <v>1</v>
      </c>
      <c r="M2237">
        <v>3</v>
      </c>
      <c r="N2237">
        <v>3352</v>
      </c>
      <c r="O2237">
        <v>8</v>
      </c>
      <c r="P2237">
        <v>74</v>
      </c>
      <c r="Q2237">
        <v>1</v>
      </c>
      <c r="R2237">
        <v>10056</v>
      </c>
      <c r="S2237" t="str" cm="1">
        <f t="array" ref="S2237">_xlfn.IFS(E2240&lt;30,"18-29",E2240&lt;45,"30-44",TRUE,"45+")</f>
        <v>18-29</v>
      </c>
      <c r="T2237" t="str" cm="1">
        <f t="array" ref="T2237">_xlfn.IFS(F2237&lt;=2,"0-2 Years",F2237&lt;=5,"3-5 Years",F2237&lt;=8,"6-8 Years",TRUE,"9-10 Years")</f>
        <v>6-8 Years</v>
      </c>
      <c r="U2237" t="str" cm="1">
        <f t="array" ref="U2237">_xlfn.IFS(P2237&gt;60,"High Risk",P2237&gt;30,"Medium Risk",TRUE,"Low Risk")</f>
        <v>High Risk</v>
      </c>
      <c r="V2237">
        <f t="shared" si="34"/>
        <v>4</v>
      </c>
    </row>
    <row r="2238" spans="1:22" hidden="1" x14ac:dyDescent="0.2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 s="2">
        <v>126550.7</v>
      </c>
      <c r="H2238">
        <v>1</v>
      </c>
      <c r="I2238">
        <v>0</v>
      </c>
      <c r="J2238">
        <v>0</v>
      </c>
      <c r="K2238" s="1">
        <v>177644.52</v>
      </c>
      <c r="L2238">
        <v>1</v>
      </c>
      <c r="M2238">
        <v>28</v>
      </c>
      <c r="N2238">
        <v>3690</v>
      </c>
      <c r="O2238">
        <v>1</v>
      </c>
      <c r="P2238">
        <v>110</v>
      </c>
      <c r="Q2238">
        <v>3.5714285714285712E-2</v>
      </c>
      <c r="R2238">
        <v>103320</v>
      </c>
      <c r="S2238" t="str" cm="1">
        <f t="array" ref="S2238">_xlfn.IFS(E2241&lt;30,"18-29",E2241&lt;45,"30-44",TRUE,"45+")</f>
        <v>30-44</v>
      </c>
      <c r="T2238" t="str" cm="1">
        <f t="array" ref="T2238">_xlfn.IFS(F2238&lt;=2,"0-2 Years",F2238&lt;=5,"3-5 Years",F2238&lt;=8,"6-8 Years",TRUE,"9-10 Years")</f>
        <v>3-5 Years</v>
      </c>
      <c r="U2238" t="str" cm="1">
        <f t="array" ref="U2238">_xlfn.IFS(P2238&gt;60,"High Risk",P2238&gt;30,"Medium Risk",TRUE,"Low Risk")</f>
        <v>High Risk</v>
      </c>
      <c r="V2238">
        <f t="shared" si="34"/>
        <v>5</v>
      </c>
    </row>
    <row r="2239" spans="1:22" hidden="1" x14ac:dyDescent="0.2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 s="2">
        <v>158584.82</v>
      </c>
      <c r="H2239">
        <v>3</v>
      </c>
      <c r="I2239">
        <v>1</v>
      </c>
      <c r="J2239">
        <v>0</v>
      </c>
      <c r="K2239" s="1">
        <v>142342.54999999999</v>
      </c>
      <c r="L2239">
        <v>1</v>
      </c>
      <c r="M2239">
        <v>28</v>
      </c>
      <c r="N2239">
        <v>353</v>
      </c>
      <c r="O2239">
        <v>8</v>
      </c>
      <c r="P2239">
        <v>113</v>
      </c>
      <c r="Q2239">
        <v>0.2857142857142857</v>
      </c>
      <c r="R2239">
        <v>9884</v>
      </c>
      <c r="S2239" t="str" cm="1">
        <f t="array" ref="S2239">_xlfn.IFS(E2242&lt;30,"18-29",E2242&lt;45,"30-44",TRUE,"45+")</f>
        <v>30-44</v>
      </c>
      <c r="T2239" t="str" cm="1">
        <f t="array" ref="T2239">_xlfn.IFS(F2239&lt;=2,"0-2 Years",F2239&lt;=5,"3-5 Years",F2239&lt;=8,"6-8 Years",TRUE,"9-10 Years")</f>
        <v>0-2 Years</v>
      </c>
      <c r="U2239" t="str" cm="1">
        <f t="array" ref="U2239">_xlfn.IFS(P2239&gt;60,"High Risk",P2239&gt;30,"Medium Risk",TRUE,"Low Risk")</f>
        <v>High Risk</v>
      </c>
      <c r="V2239">
        <f t="shared" si="34"/>
        <v>4</v>
      </c>
    </row>
    <row r="2240" spans="1:22" hidden="1" x14ac:dyDescent="0.2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 s="2">
        <v>163569.60999999999</v>
      </c>
      <c r="H2240">
        <v>2</v>
      </c>
      <c r="I2240">
        <v>1</v>
      </c>
      <c r="J2240">
        <v>1</v>
      </c>
      <c r="K2240" s="1">
        <v>154559.28</v>
      </c>
      <c r="L2240">
        <v>0</v>
      </c>
      <c r="M2240">
        <v>11</v>
      </c>
      <c r="N2240">
        <v>3219</v>
      </c>
      <c r="O2240">
        <v>4</v>
      </c>
      <c r="P2240">
        <v>157</v>
      </c>
      <c r="Q2240">
        <v>0.36363636363636365</v>
      </c>
      <c r="R2240">
        <v>35409</v>
      </c>
      <c r="S2240" t="str" cm="1">
        <f t="array" ref="S2240">_xlfn.IFS(E2243&lt;30,"18-29",E2243&lt;45,"30-44",TRUE,"45+")</f>
        <v>30-44</v>
      </c>
      <c r="T2240" t="str" cm="1">
        <f t="array" ref="T2240">_xlfn.IFS(F2240&lt;=2,"0-2 Years",F2240&lt;=5,"3-5 Years",F2240&lt;=8,"6-8 Years",TRUE,"9-10 Years")</f>
        <v>0-2 Years</v>
      </c>
      <c r="U2240" t="str" cm="1">
        <f t="array" ref="U2240">_xlfn.IFS(P2240&gt;60,"High Risk",P2240&gt;30,"Medium Risk",TRUE,"Low Risk")</f>
        <v>High Risk</v>
      </c>
      <c r="V2240">
        <f t="shared" si="34"/>
        <v>1</v>
      </c>
    </row>
    <row r="2241" spans="1:22" hidden="1" x14ac:dyDescent="0.2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 s="2">
        <v>0</v>
      </c>
      <c r="H2241">
        <v>1</v>
      </c>
      <c r="I2241">
        <v>1</v>
      </c>
      <c r="J2241">
        <v>1</v>
      </c>
      <c r="K2241" s="1">
        <v>176570.28</v>
      </c>
      <c r="L2241">
        <v>1</v>
      </c>
      <c r="M2241">
        <v>22</v>
      </c>
      <c r="N2241">
        <v>139</v>
      </c>
      <c r="O2241">
        <v>6</v>
      </c>
      <c r="P2241">
        <v>8</v>
      </c>
      <c r="Q2241">
        <v>0.27272727272727271</v>
      </c>
      <c r="R2241">
        <v>3058</v>
      </c>
      <c r="S2241" t="str" cm="1">
        <f t="array" ref="S2241">_xlfn.IFS(E2244&lt;30,"18-29",E2244&lt;45,"30-44",TRUE,"45+")</f>
        <v>30-44</v>
      </c>
      <c r="T2241" t="str" cm="1">
        <f t="array" ref="T2241">_xlfn.IFS(F2241&lt;=2,"0-2 Years",F2241&lt;=5,"3-5 Years",F2241&lt;=8,"6-8 Years",TRUE,"9-10 Years")</f>
        <v>3-5 Years</v>
      </c>
      <c r="U2241" t="str" cm="1">
        <f t="array" ref="U2241">_xlfn.IFS(P2241&gt;60,"High Risk",P2241&gt;30,"Medium Risk",TRUE,"Low Risk")</f>
        <v>Low Risk</v>
      </c>
      <c r="V2241">
        <f t="shared" si="34"/>
        <v>5</v>
      </c>
    </row>
    <row r="2242" spans="1:22" hidden="1" x14ac:dyDescent="0.2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 s="2">
        <v>127211.45</v>
      </c>
      <c r="H2242">
        <v>1</v>
      </c>
      <c r="I2242">
        <v>0</v>
      </c>
      <c r="J2242">
        <v>0</v>
      </c>
      <c r="K2242" s="1">
        <v>191961.83</v>
      </c>
      <c r="L2242">
        <v>0</v>
      </c>
      <c r="M2242">
        <v>13</v>
      </c>
      <c r="N2242">
        <v>101</v>
      </c>
      <c r="O2242">
        <v>4</v>
      </c>
      <c r="P2242">
        <v>165</v>
      </c>
      <c r="Q2242">
        <v>0.30769230769230771</v>
      </c>
      <c r="R2242">
        <v>1313</v>
      </c>
      <c r="S2242" t="str" cm="1">
        <f t="array" ref="S2242">_xlfn.IFS(E2245&lt;30,"18-29",E2245&lt;45,"30-44",TRUE,"45+")</f>
        <v>30-44</v>
      </c>
      <c r="T2242" t="str" cm="1">
        <f t="array" ref="T2242">_xlfn.IFS(F2242&lt;=2,"0-2 Years",F2242&lt;=5,"3-5 Years",F2242&lt;=8,"6-8 Years",TRUE,"9-10 Years")</f>
        <v>6-8 Years</v>
      </c>
      <c r="U2242" t="str" cm="1">
        <f t="array" ref="U2242">_xlfn.IFS(P2242&gt;60,"High Risk",P2242&gt;30,"Medium Risk",TRUE,"Low Risk")</f>
        <v>High Risk</v>
      </c>
      <c r="V2242">
        <f t="shared" si="34"/>
        <v>5</v>
      </c>
    </row>
    <row r="2243" spans="1:22" hidden="1" x14ac:dyDescent="0.2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 s="2">
        <v>118199.97</v>
      </c>
      <c r="H2243">
        <v>2</v>
      </c>
      <c r="I2243">
        <v>1</v>
      </c>
      <c r="J2243">
        <v>0</v>
      </c>
      <c r="K2243" s="1">
        <v>9452.8799999999992</v>
      </c>
      <c r="L2243">
        <v>1</v>
      </c>
      <c r="M2243">
        <v>11</v>
      </c>
      <c r="N2243">
        <v>128</v>
      </c>
      <c r="O2243">
        <v>9</v>
      </c>
      <c r="P2243">
        <v>10</v>
      </c>
      <c r="Q2243">
        <v>0.81818181818181823</v>
      </c>
      <c r="R2243">
        <v>1408</v>
      </c>
      <c r="S2243" t="str" cm="1">
        <f t="array" ref="S2243">_xlfn.IFS(E2246&lt;30,"18-29",E2246&lt;45,"30-44",TRUE,"45+")</f>
        <v>45+</v>
      </c>
      <c r="T2243" t="str" cm="1">
        <f t="array" ref="T2243">_xlfn.IFS(F2243&lt;=2,"0-2 Years",F2243&lt;=5,"3-5 Years",F2243&lt;=8,"6-8 Years",TRUE,"9-10 Years")</f>
        <v>3-5 Years</v>
      </c>
      <c r="U2243" t="str" cm="1">
        <f t="array" ref="U2243">_xlfn.IFS(P2243&gt;60,"High Risk",P2243&gt;30,"Medium Risk",TRUE,"Low Risk")</f>
        <v>Low Risk</v>
      </c>
      <c r="V2243">
        <f t="shared" ref="V2243:V2306" si="35">IF(J2243=0,3,0)+IF(G2243=0,3,0)+IF(H2243=1,2,0)+IF(E2243&gt;45,1,0)+IF(F2243&lt;3,1,0)</f>
        <v>3</v>
      </c>
    </row>
    <row r="2244" spans="1:22" hidden="1" x14ac:dyDescent="0.2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 s="2">
        <v>101014.08</v>
      </c>
      <c r="H2244">
        <v>2</v>
      </c>
      <c r="I2244">
        <v>1</v>
      </c>
      <c r="J2244">
        <v>1</v>
      </c>
      <c r="K2244" s="1">
        <v>165257.31</v>
      </c>
      <c r="L2244">
        <v>0</v>
      </c>
      <c r="M2244">
        <v>14</v>
      </c>
      <c r="N2244">
        <v>3962</v>
      </c>
      <c r="O2244">
        <v>2</v>
      </c>
      <c r="P2244">
        <v>33</v>
      </c>
      <c r="Q2244">
        <v>0.14285714285714285</v>
      </c>
      <c r="R2244">
        <v>55468</v>
      </c>
      <c r="S2244" t="str" cm="1">
        <f t="array" ref="S2244">_xlfn.IFS(E2247&lt;30,"18-29",E2247&lt;45,"30-44",TRUE,"45+")</f>
        <v>45+</v>
      </c>
      <c r="T2244" t="str" cm="1">
        <f t="array" ref="T2244">_xlfn.IFS(F2244&lt;=2,"0-2 Years",F2244&lt;=5,"3-5 Years",F2244&lt;=8,"6-8 Years",TRUE,"9-10 Years")</f>
        <v>0-2 Years</v>
      </c>
      <c r="U2244" t="str" cm="1">
        <f t="array" ref="U2244">_xlfn.IFS(P2244&gt;60,"High Risk",P2244&gt;30,"Medium Risk",TRUE,"Low Risk")</f>
        <v>Medium Risk</v>
      </c>
      <c r="V2244">
        <f t="shared" si="35"/>
        <v>1</v>
      </c>
    </row>
    <row r="2245" spans="1:22" hidden="1" x14ac:dyDescent="0.2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 s="2">
        <v>119208.85</v>
      </c>
      <c r="H2245">
        <v>1</v>
      </c>
      <c r="I2245">
        <v>1</v>
      </c>
      <c r="J2245">
        <v>0</v>
      </c>
      <c r="K2245" s="1">
        <v>169763.89</v>
      </c>
      <c r="L2245">
        <v>1</v>
      </c>
      <c r="M2245">
        <v>3</v>
      </c>
      <c r="N2245">
        <v>4584</v>
      </c>
      <c r="O2245">
        <v>8</v>
      </c>
      <c r="P2245">
        <v>77</v>
      </c>
      <c r="Q2245">
        <v>1</v>
      </c>
      <c r="R2245">
        <v>13752</v>
      </c>
      <c r="S2245" t="str" cm="1">
        <f t="array" ref="S2245">_xlfn.IFS(E2248&lt;30,"18-29",E2248&lt;45,"30-44",TRUE,"45+")</f>
        <v>30-44</v>
      </c>
      <c r="T2245" t="str" cm="1">
        <f t="array" ref="T2245">_xlfn.IFS(F2245&lt;=2,"0-2 Years",F2245&lt;=5,"3-5 Years",F2245&lt;=8,"6-8 Years",TRUE,"9-10 Years")</f>
        <v>6-8 Years</v>
      </c>
      <c r="U2245" t="str" cm="1">
        <f t="array" ref="U2245">_xlfn.IFS(P2245&gt;60,"High Risk",P2245&gt;30,"Medium Risk",TRUE,"Low Risk")</f>
        <v>High Risk</v>
      </c>
      <c r="V2245">
        <f t="shared" si="35"/>
        <v>5</v>
      </c>
    </row>
    <row r="2246" spans="1:22" hidden="1" x14ac:dyDescent="0.2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 s="2">
        <v>0</v>
      </c>
      <c r="H2246">
        <v>2</v>
      </c>
      <c r="I2246">
        <v>1</v>
      </c>
      <c r="J2246">
        <v>1</v>
      </c>
      <c r="K2246" s="1">
        <v>160663.10999999999</v>
      </c>
      <c r="L2246">
        <v>0</v>
      </c>
      <c r="M2246">
        <v>7</v>
      </c>
      <c r="N2246">
        <v>3684</v>
      </c>
      <c r="O2246">
        <v>2</v>
      </c>
      <c r="P2246">
        <v>87</v>
      </c>
      <c r="Q2246">
        <v>0.2857142857142857</v>
      </c>
      <c r="R2246">
        <v>25788</v>
      </c>
      <c r="S2246" t="str" cm="1">
        <f t="array" ref="S2246">_xlfn.IFS(E2249&lt;30,"18-29",E2249&lt;45,"30-44",TRUE,"45+")</f>
        <v>30-44</v>
      </c>
      <c r="T2246" t="str" cm="1">
        <f t="array" ref="T2246">_xlfn.IFS(F2246&lt;=2,"0-2 Years",F2246&lt;=5,"3-5 Years",F2246&lt;=8,"6-8 Years",TRUE,"9-10 Years")</f>
        <v>6-8 Years</v>
      </c>
      <c r="U2246" t="str" cm="1">
        <f t="array" ref="U2246">_xlfn.IFS(P2246&gt;60,"High Risk",P2246&gt;30,"Medium Risk",TRUE,"Low Risk")</f>
        <v>High Risk</v>
      </c>
      <c r="V2246">
        <f t="shared" si="35"/>
        <v>4</v>
      </c>
    </row>
    <row r="2247" spans="1:22" hidden="1" x14ac:dyDescent="0.2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 s="2">
        <v>53772.73</v>
      </c>
      <c r="H2247">
        <v>1</v>
      </c>
      <c r="I2247">
        <v>1</v>
      </c>
      <c r="J2247">
        <v>1</v>
      </c>
      <c r="K2247" s="1">
        <v>192072.1</v>
      </c>
      <c r="L2247">
        <v>1</v>
      </c>
      <c r="M2247">
        <v>9</v>
      </c>
      <c r="N2247">
        <v>4089</v>
      </c>
      <c r="O2247">
        <v>2</v>
      </c>
      <c r="P2247">
        <v>34</v>
      </c>
      <c r="Q2247">
        <v>0.22222222222222221</v>
      </c>
      <c r="R2247">
        <v>36801</v>
      </c>
      <c r="S2247" t="str" cm="1">
        <f t="array" ref="S2247">_xlfn.IFS(E2250&lt;30,"18-29",E2250&lt;45,"30-44",TRUE,"45+")</f>
        <v>30-44</v>
      </c>
      <c r="T2247" t="str" cm="1">
        <f t="array" ref="T2247">_xlfn.IFS(F2247&lt;=2,"0-2 Years",F2247&lt;=5,"3-5 Years",F2247&lt;=8,"6-8 Years",TRUE,"9-10 Years")</f>
        <v>9-10 Years</v>
      </c>
      <c r="U2247" t="str" cm="1">
        <f t="array" ref="U2247">_xlfn.IFS(P2247&gt;60,"High Risk",P2247&gt;30,"Medium Risk",TRUE,"Low Risk")</f>
        <v>Medium Risk</v>
      </c>
      <c r="V2247">
        <f t="shared" si="35"/>
        <v>3</v>
      </c>
    </row>
    <row r="2248" spans="1:22" x14ac:dyDescent="0.2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 s="2">
        <v>0</v>
      </c>
      <c r="H2248">
        <v>2</v>
      </c>
      <c r="I2248">
        <v>1</v>
      </c>
      <c r="J2248">
        <v>0</v>
      </c>
      <c r="K2248" s="1">
        <v>93275.61</v>
      </c>
      <c r="L2248">
        <v>0</v>
      </c>
      <c r="M2248">
        <v>2</v>
      </c>
      <c r="N2248">
        <v>2642</v>
      </c>
      <c r="O2248">
        <v>9</v>
      </c>
      <c r="P2248">
        <v>13</v>
      </c>
      <c r="Q2248">
        <v>1</v>
      </c>
      <c r="R2248">
        <v>5284</v>
      </c>
      <c r="S2248" t="str" cm="1">
        <f t="array" ref="S2248">_xlfn.IFS(E2251&lt;30,"18-29",E2251&lt;45,"30-44",TRUE,"45+")</f>
        <v>30-44</v>
      </c>
      <c r="T2248" t="str" cm="1">
        <f t="array" ref="T2248">_xlfn.IFS(F2248&lt;=2,"0-2 Years",F2248&lt;=5,"3-5 Years",F2248&lt;=8,"6-8 Years",TRUE,"9-10 Years")</f>
        <v>6-8 Years</v>
      </c>
      <c r="U2248" t="str" cm="1">
        <f t="array" ref="U2248">_xlfn.IFS(P2248&gt;60,"High Risk",P2248&gt;30,"Medium Risk",TRUE,"Low Risk")</f>
        <v>Low Risk</v>
      </c>
      <c r="V2248">
        <f t="shared" si="35"/>
        <v>6</v>
      </c>
    </row>
    <row r="2249" spans="1:22" hidden="1" x14ac:dyDescent="0.2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 s="2">
        <v>138878.81</v>
      </c>
      <c r="H2249">
        <v>1</v>
      </c>
      <c r="I2249">
        <v>0</v>
      </c>
      <c r="J2249">
        <v>1</v>
      </c>
      <c r="K2249" s="1">
        <v>112269.67</v>
      </c>
      <c r="L2249">
        <v>0</v>
      </c>
      <c r="M2249">
        <v>19</v>
      </c>
      <c r="N2249">
        <v>1424</v>
      </c>
      <c r="O2249">
        <v>10</v>
      </c>
      <c r="P2249">
        <v>84</v>
      </c>
      <c r="Q2249">
        <v>0.52631578947368418</v>
      </c>
      <c r="R2249">
        <v>27056</v>
      </c>
      <c r="S2249" t="str" cm="1">
        <f t="array" ref="S2249">_xlfn.IFS(E2252&lt;30,"18-29",E2252&lt;45,"30-44",TRUE,"45+")</f>
        <v>18-29</v>
      </c>
      <c r="T2249" t="str" cm="1">
        <f t="array" ref="T2249">_xlfn.IFS(F2249&lt;=2,"0-2 Years",F2249&lt;=5,"3-5 Years",F2249&lt;=8,"6-8 Years",TRUE,"9-10 Years")</f>
        <v>0-2 Years</v>
      </c>
      <c r="U2249" t="str" cm="1">
        <f t="array" ref="U2249">_xlfn.IFS(P2249&gt;60,"High Risk",P2249&gt;30,"Medium Risk",TRUE,"Low Risk")</f>
        <v>High Risk</v>
      </c>
      <c r="V2249">
        <f t="shared" si="35"/>
        <v>3</v>
      </c>
    </row>
    <row r="2250" spans="1:22" hidden="1" x14ac:dyDescent="0.2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 s="2">
        <v>130922.81</v>
      </c>
      <c r="H2250">
        <v>2</v>
      </c>
      <c r="I2250">
        <v>0</v>
      </c>
      <c r="J2250">
        <v>0</v>
      </c>
      <c r="K2250" s="1">
        <v>2186.83</v>
      </c>
      <c r="L2250">
        <v>0</v>
      </c>
      <c r="M2250">
        <v>25</v>
      </c>
      <c r="N2250">
        <v>244</v>
      </c>
      <c r="O2250">
        <v>10</v>
      </c>
      <c r="P2250">
        <v>28</v>
      </c>
      <c r="Q2250">
        <v>0.4</v>
      </c>
      <c r="R2250">
        <v>6100</v>
      </c>
      <c r="S2250" t="str" cm="1">
        <f t="array" ref="S2250">_xlfn.IFS(E2253&lt;30,"18-29",E2253&lt;45,"30-44",TRUE,"45+")</f>
        <v>18-29</v>
      </c>
      <c r="T2250" t="str" cm="1">
        <f t="array" ref="T2250">_xlfn.IFS(F2250&lt;=2,"0-2 Years",F2250&lt;=5,"3-5 Years",F2250&lt;=8,"6-8 Years",TRUE,"9-10 Years")</f>
        <v>0-2 Years</v>
      </c>
      <c r="U2250" t="str" cm="1">
        <f t="array" ref="U2250">_xlfn.IFS(P2250&gt;60,"High Risk",P2250&gt;30,"Medium Risk",TRUE,"Low Risk")</f>
        <v>Low Risk</v>
      </c>
      <c r="V2250">
        <f t="shared" si="35"/>
        <v>4</v>
      </c>
    </row>
    <row r="2251" spans="1:22" hidden="1" x14ac:dyDescent="0.2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 s="2">
        <v>0</v>
      </c>
      <c r="H2251">
        <v>2</v>
      </c>
      <c r="I2251">
        <v>1</v>
      </c>
      <c r="J2251">
        <v>1</v>
      </c>
      <c r="K2251" s="1">
        <v>43075.7</v>
      </c>
      <c r="L2251">
        <v>0</v>
      </c>
      <c r="M2251">
        <v>28</v>
      </c>
      <c r="N2251">
        <v>1122</v>
      </c>
      <c r="O2251">
        <v>5</v>
      </c>
      <c r="P2251">
        <v>55</v>
      </c>
      <c r="Q2251">
        <v>0.17857142857142858</v>
      </c>
      <c r="R2251">
        <v>31416</v>
      </c>
      <c r="S2251" t="str" cm="1">
        <f t="array" ref="S2251">_xlfn.IFS(E2254&lt;30,"18-29",E2254&lt;45,"30-44",TRUE,"45+")</f>
        <v>30-44</v>
      </c>
      <c r="T2251" t="str" cm="1">
        <f t="array" ref="T2251">_xlfn.IFS(F2251&lt;=2,"0-2 Years",F2251&lt;=5,"3-5 Years",F2251&lt;=8,"6-8 Years",TRUE,"9-10 Years")</f>
        <v>9-10 Years</v>
      </c>
      <c r="U2251" t="str" cm="1">
        <f t="array" ref="U2251">_xlfn.IFS(P2251&gt;60,"High Risk",P2251&gt;30,"Medium Risk",TRUE,"Low Risk")</f>
        <v>Medium Risk</v>
      </c>
      <c r="V2251">
        <f t="shared" si="35"/>
        <v>3</v>
      </c>
    </row>
    <row r="2252" spans="1:22" hidden="1" x14ac:dyDescent="0.2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 s="2">
        <v>0</v>
      </c>
      <c r="H2252">
        <v>2</v>
      </c>
      <c r="I2252">
        <v>1</v>
      </c>
      <c r="J2252">
        <v>1</v>
      </c>
      <c r="K2252" s="1">
        <v>12368.11</v>
      </c>
      <c r="L2252">
        <v>0</v>
      </c>
      <c r="M2252">
        <v>3</v>
      </c>
      <c r="N2252">
        <v>1665</v>
      </c>
      <c r="O2252">
        <v>4</v>
      </c>
      <c r="P2252">
        <v>132</v>
      </c>
      <c r="Q2252">
        <v>1</v>
      </c>
      <c r="R2252">
        <v>4995</v>
      </c>
      <c r="S2252" t="str" cm="1">
        <f t="array" ref="S2252">_xlfn.IFS(E2255&lt;30,"18-29",E2255&lt;45,"30-44",TRUE,"45+")</f>
        <v>30-44</v>
      </c>
      <c r="T2252" t="str" cm="1">
        <f t="array" ref="T2252">_xlfn.IFS(F2252&lt;=2,"0-2 Years",F2252&lt;=5,"3-5 Years",F2252&lt;=8,"6-8 Years",TRUE,"9-10 Years")</f>
        <v>6-8 Years</v>
      </c>
      <c r="U2252" t="str" cm="1">
        <f t="array" ref="U2252">_xlfn.IFS(P2252&gt;60,"High Risk",P2252&gt;30,"Medium Risk",TRUE,"Low Risk")</f>
        <v>High Risk</v>
      </c>
      <c r="V2252">
        <f t="shared" si="35"/>
        <v>3</v>
      </c>
    </row>
    <row r="2253" spans="1:22" hidden="1" x14ac:dyDescent="0.2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 s="2">
        <v>130866.19</v>
      </c>
      <c r="H2253">
        <v>1</v>
      </c>
      <c r="I2253">
        <v>1</v>
      </c>
      <c r="J2253">
        <v>0</v>
      </c>
      <c r="K2253" s="1">
        <v>42410.21</v>
      </c>
      <c r="L2253">
        <v>0</v>
      </c>
      <c r="M2253">
        <v>27</v>
      </c>
      <c r="N2253">
        <v>2815</v>
      </c>
      <c r="O2253">
        <v>10</v>
      </c>
      <c r="P2253">
        <v>61</v>
      </c>
      <c r="Q2253">
        <v>0.37037037037037035</v>
      </c>
      <c r="R2253">
        <v>76005</v>
      </c>
      <c r="S2253" t="str" cm="1">
        <f t="array" ref="S2253">_xlfn.IFS(E2256&lt;30,"18-29",E2256&lt;45,"30-44",TRUE,"45+")</f>
        <v>30-44</v>
      </c>
      <c r="T2253" t="str" cm="1">
        <f t="array" ref="T2253">_xlfn.IFS(F2253&lt;=2,"0-2 Years",F2253&lt;=5,"3-5 Years",F2253&lt;=8,"6-8 Years",TRUE,"9-10 Years")</f>
        <v>6-8 Years</v>
      </c>
      <c r="U2253" t="str" cm="1">
        <f t="array" ref="U2253">_xlfn.IFS(P2253&gt;60,"High Risk",P2253&gt;30,"Medium Risk",TRUE,"Low Risk")</f>
        <v>High Risk</v>
      </c>
      <c r="V2253">
        <f t="shared" si="35"/>
        <v>5</v>
      </c>
    </row>
    <row r="2254" spans="1:22" hidden="1" x14ac:dyDescent="0.2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 s="2">
        <v>187257.94</v>
      </c>
      <c r="H2254">
        <v>1</v>
      </c>
      <c r="I2254">
        <v>0</v>
      </c>
      <c r="J2254">
        <v>1</v>
      </c>
      <c r="K2254" s="1">
        <v>190430.81</v>
      </c>
      <c r="L2254">
        <v>0</v>
      </c>
      <c r="M2254">
        <v>20</v>
      </c>
      <c r="N2254">
        <v>3174</v>
      </c>
      <c r="O2254">
        <v>6</v>
      </c>
      <c r="P2254">
        <v>31</v>
      </c>
      <c r="Q2254">
        <v>0.3</v>
      </c>
      <c r="R2254">
        <v>63480</v>
      </c>
      <c r="S2254" t="str" cm="1">
        <f t="array" ref="S2254">_xlfn.IFS(E2257&lt;30,"18-29",E2257&lt;45,"30-44",TRUE,"45+")</f>
        <v>30-44</v>
      </c>
      <c r="T2254" t="str" cm="1">
        <f t="array" ref="T2254">_xlfn.IFS(F2254&lt;=2,"0-2 Years",F2254&lt;=5,"3-5 Years",F2254&lt;=8,"6-8 Years",TRUE,"9-10 Years")</f>
        <v>6-8 Years</v>
      </c>
      <c r="U2254" t="str" cm="1">
        <f t="array" ref="U2254">_xlfn.IFS(P2254&gt;60,"High Risk",P2254&gt;30,"Medium Risk",TRUE,"Low Risk")</f>
        <v>Medium Risk</v>
      </c>
      <c r="V2254">
        <f t="shared" si="35"/>
        <v>2</v>
      </c>
    </row>
    <row r="2255" spans="1:22" hidden="1" x14ac:dyDescent="0.2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 s="2">
        <v>0</v>
      </c>
      <c r="H2255">
        <v>1</v>
      </c>
      <c r="I2255">
        <v>1</v>
      </c>
      <c r="J2255">
        <v>1</v>
      </c>
      <c r="K2255" s="1">
        <v>138394.37</v>
      </c>
      <c r="L2255">
        <v>0</v>
      </c>
      <c r="M2255">
        <v>7</v>
      </c>
      <c r="N2255">
        <v>3862</v>
      </c>
      <c r="O2255">
        <v>9</v>
      </c>
      <c r="P2255">
        <v>59</v>
      </c>
      <c r="Q2255">
        <v>1</v>
      </c>
      <c r="R2255">
        <v>27034</v>
      </c>
      <c r="S2255" t="str" cm="1">
        <f t="array" ref="S2255">_xlfn.IFS(E2258&lt;30,"18-29",E2258&lt;45,"30-44",TRUE,"45+")</f>
        <v>30-44</v>
      </c>
      <c r="T2255" t="str" cm="1">
        <f t="array" ref="T2255">_xlfn.IFS(F2255&lt;=2,"0-2 Years",F2255&lt;=5,"3-5 Years",F2255&lt;=8,"6-8 Years",TRUE,"9-10 Years")</f>
        <v>6-8 Years</v>
      </c>
      <c r="U2255" t="str" cm="1">
        <f t="array" ref="U2255">_xlfn.IFS(P2255&gt;60,"High Risk",P2255&gt;30,"Medium Risk",TRUE,"Low Risk")</f>
        <v>Medium Risk</v>
      </c>
      <c r="V2255">
        <f t="shared" si="35"/>
        <v>5</v>
      </c>
    </row>
    <row r="2256" spans="1:22" hidden="1" x14ac:dyDescent="0.2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 s="2">
        <v>147733.64000000001</v>
      </c>
      <c r="H2256">
        <v>1</v>
      </c>
      <c r="I2256">
        <v>0</v>
      </c>
      <c r="J2256">
        <v>1</v>
      </c>
      <c r="K2256" s="1">
        <v>172501.38</v>
      </c>
      <c r="L2256">
        <v>0</v>
      </c>
      <c r="M2256">
        <v>2</v>
      </c>
      <c r="N2256">
        <v>630</v>
      </c>
      <c r="O2256">
        <v>0</v>
      </c>
      <c r="P2256">
        <v>8</v>
      </c>
      <c r="Q2256">
        <v>0</v>
      </c>
      <c r="R2256">
        <v>1260</v>
      </c>
      <c r="S2256" t="str" cm="1">
        <f t="array" ref="S2256">_xlfn.IFS(E2259&lt;30,"18-29",E2259&lt;45,"30-44",TRUE,"45+")</f>
        <v>30-44</v>
      </c>
      <c r="T2256" t="str" cm="1">
        <f t="array" ref="T2256">_xlfn.IFS(F2256&lt;=2,"0-2 Years",F2256&lt;=5,"3-5 Years",F2256&lt;=8,"6-8 Years",TRUE,"9-10 Years")</f>
        <v>6-8 Years</v>
      </c>
      <c r="U2256" t="str" cm="1">
        <f t="array" ref="U2256">_xlfn.IFS(P2256&gt;60,"High Risk",P2256&gt;30,"Medium Risk",TRUE,"Low Risk")</f>
        <v>Low Risk</v>
      </c>
      <c r="V2256">
        <f t="shared" si="35"/>
        <v>2</v>
      </c>
    </row>
    <row r="2257" spans="1:22" hidden="1" x14ac:dyDescent="0.2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 s="2">
        <v>0</v>
      </c>
      <c r="H2257">
        <v>2</v>
      </c>
      <c r="I2257">
        <v>1</v>
      </c>
      <c r="J2257">
        <v>1</v>
      </c>
      <c r="K2257" s="1">
        <v>197916.43</v>
      </c>
      <c r="L2257">
        <v>0</v>
      </c>
      <c r="M2257">
        <v>27</v>
      </c>
      <c r="N2257">
        <v>3401</v>
      </c>
      <c r="O2257">
        <v>8</v>
      </c>
      <c r="P2257">
        <v>97</v>
      </c>
      <c r="Q2257">
        <v>0.29629629629629628</v>
      </c>
      <c r="R2257">
        <v>91827</v>
      </c>
      <c r="S2257" t="str" cm="1">
        <f t="array" ref="S2257">_xlfn.IFS(E2260&lt;30,"18-29",E2260&lt;45,"30-44",TRUE,"45+")</f>
        <v>30-44</v>
      </c>
      <c r="T2257" t="str" cm="1">
        <f t="array" ref="T2257">_xlfn.IFS(F2257&lt;=2,"0-2 Years",F2257&lt;=5,"3-5 Years",F2257&lt;=8,"6-8 Years",TRUE,"9-10 Years")</f>
        <v>0-2 Years</v>
      </c>
      <c r="U2257" t="str" cm="1">
        <f t="array" ref="U2257">_xlfn.IFS(P2257&gt;60,"High Risk",P2257&gt;30,"Medium Risk",TRUE,"Low Risk")</f>
        <v>High Risk</v>
      </c>
      <c r="V2257">
        <f t="shared" si="35"/>
        <v>4</v>
      </c>
    </row>
    <row r="2258" spans="1:22" hidden="1" x14ac:dyDescent="0.2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 s="2">
        <v>163139.26999999999</v>
      </c>
      <c r="H2258">
        <v>1</v>
      </c>
      <c r="I2258">
        <v>1</v>
      </c>
      <c r="J2258">
        <v>1</v>
      </c>
      <c r="K2258" s="1">
        <v>7035.36</v>
      </c>
      <c r="L2258">
        <v>0</v>
      </c>
      <c r="M2258">
        <v>1</v>
      </c>
      <c r="N2258">
        <v>3021</v>
      </c>
      <c r="O2258">
        <v>9</v>
      </c>
      <c r="P2258">
        <v>157</v>
      </c>
      <c r="Q2258">
        <v>1</v>
      </c>
      <c r="R2258">
        <v>3021</v>
      </c>
      <c r="S2258" t="str" cm="1">
        <f t="array" ref="S2258">_xlfn.IFS(E2261&lt;30,"18-29",E2261&lt;45,"30-44",TRUE,"45+")</f>
        <v>30-44</v>
      </c>
      <c r="T2258" t="str" cm="1">
        <f t="array" ref="T2258">_xlfn.IFS(F2258&lt;=2,"0-2 Years",F2258&lt;=5,"3-5 Years",F2258&lt;=8,"6-8 Years",TRUE,"9-10 Years")</f>
        <v>0-2 Years</v>
      </c>
      <c r="U2258" t="str" cm="1">
        <f t="array" ref="U2258">_xlfn.IFS(P2258&gt;60,"High Risk",P2258&gt;30,"Medium Risk",TRUE,"Low Risk")</f>
        <v>High Risk</v>
      </c>
      <c r="V2258">
        <f t="shared" si="35"/>
        <v>3</v>
      </c>
    </row>
    <row r="2259" spans="1:22" hidden="1" x14ac:dyDescent="0.2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 s="2">
        <v>0</v>
      </c>
      <c r="H2259">
        <v>2</v>
      </c>
      <c r="I2259">
        <v>1</v>
      </c>
      <c r="J2259">
        <v>1</v>
      </c>
      <c r="K2259" s="1">
        <v>159676.54999999999</v>
      </c>
      <c r="L2259">
        <v>0</v>
      </c>
      <c r="M2259">
        <v>15</v>
      </c>
      <c r="N2259">
        <v>2264</v>
      </c>
      <c r="O2259">
        <v>0</v>
      </c>
      <c r="P2259">
        <v>140</v>
      </c>
      <c r="Q2259">
        <v>0</v>
      </c>
      <c r="R2259">
        <v>33960</v>
      </c>
      <c r="S2259" t="str" cm="1">
        <f t="array" ref="S2259">_xlfn.IFS(E2262&lt;30,"18-29",E2262&lt;45,"30-44",TRUE,"45+")</f>
        <v>45+</v>
      </c>
      <c r="T2259" t="str" cm="1">
        <f t="array" ref="T2259">_xlfn.IFS(F2259&lt;=2,"0-2 Years",F2259&lt;=5,"3-5 Years",F2259&lt;=8,"6-8 Years",TRUE,"9-10 Years")</f>
        <v>3-5 Years</v>
      </c>
      <c r="U2259" t="str" cm="1">
        <f t="array" ref="U2259">_xlfn.IFS(P2259&gt;60,"High Risk",P2259&gt;30,"Medium Risk",TRUE,"Low Risk")</f>
        <v>High Risk</v>
      </c>
      <c r="V2259">
        <f t="shared" si="35"/>
        <v>3</v>
      </c>
    </row>
    <row r="2260" spans="1:22" hidden="1" x14ac:dyDescent="0.2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 s="2">
        <v>119540.15</v>
      </c>
      <c r="H2260">
        <v>1</v>
      </c>
      <c r="I2260">
        <v>0</v>
      </c>
      <c r="J2260">
        <v>1</v>
      </c>
      <c r="K2260" s="1">
        <v>80603.990000000005</v>
      </c>
      <c r="L2260">
        <v>0</v>
      </c>
      <c r="M2260">
        <v>15</v>
      </c>
      <c r="N2260">
        <v>915</v>
      </c>
      <c r="O2260">
        <v>2</v>
      </c>
      <c r="P2260">
        <v>74</v>
      </c>
      <c r="Q2260">
        <v>0.13333333333333333</v>
      </c>
      <c r="R2260">
        <v>13725</v>
      </c>
      <c r="S2260" t="str" cm="1">
        <f t="array" ref="S2260">_xlfn.IFS(E2263&lt;30,"18-29",E2263&lt;45,"30-44",TRUE,"45+")</f>
        <v>45+</v>
      </c>
      <c r="T2260" t="str" cm="1">
        <f t="array" ref="T2260">_xlfn.IFS(F2260&lt;=2,"0-2 Years",F2260&lt;=5,"3-5 Years",F2260&lt;=8,"6-8 Years",TRUE,"9-10 Years")</f>
        <v>3-5 Years</v>
      </c>
      <c r="U2260" t="str" cm="1">
        <f t="array" ref="U2260">_xlfn.IFS(P2260&gt;60,"High Risk",P2260&gt;30,"Medium Risk",TRUE,"Low Risk")</f>
        <v>High Risk</v>
      </c>
      <c r="V2260">
        <f t="shared" si="35"/>
        <v>2</v>
      </c>
    </row>
    <row r="2261" spans="1:22" hidden="1" x14ac:dyDescent="0.2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 s="2">
        <v>129553.76</v>
      </c>
      <c r="H2261">
        <v>2</v>
      </c>
      <c r="I2261">
        <v>1</v>
      </c>
      <c r="J2261">
        <v>0</v>
      </c>
      <c r="K2261" s="1">
        <v>187599.8</v>
      </c>
      <c r="L2261">
        <v>0</v>
      </c>
      <c r="M2261">
        <v>6</v>
      </c>
      <c r="N2261">
        <v>857</v>
      </c>
      <c r="O2261">
        <v>7</v>
      </c>
      <c r="P2261">
        <v>45</v>
      </c>
      <c r="Q2261">
        <v>1</v>
      </c>
      <c r="R2261">
        <v>5142</v>
      </c>
      <c r="S2261" t="str" cm="1">
        <f t="array" ref="S2261">_xlfn.IFS(E2264&lt;30,"18-29",E2264&lt;45,"30-44",TRUE,"45+")</f>
        <v>30-44</v>
      </c>
      <c r="T2261" t="str" cm="1">
        <f t="array" ref="T2261">_xlfn.IFS(F2261&lt;=2,"0-2 Years",F2261&lt;=5,"3-5 Years",F2261&lt;=8,"6-8 Years",TRUE,"9-10 Years")</f>
        <v>3-5 Years</v>
      </c>
      <c r="U2261" t="str" cm="1">
        <f t="array" ref="U2261">_xlfn.IFS(P2261&gt;60,"High Risk",P2261&gt;30,"Medium Risk",TRUE,"Low Risk")</f>
        <v>Medium Risk</v>
      </c>
      <c r="V2261">
        <f t="shared" si="35"/>
        <v>3</v>
      </c>
    </row>
    <row r="2262" spans="1:22" hidden="1" x14ac:dyDescent="0.2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 s="2">
        <v>0</v>
      </c>
      <c r="H2262">
        <v>2</v>
      </c>
      <c r="I2262">
        <v>1</v>
      </c>
      <c r="J2262">
        <v>1</v>
      </c>
      <c r="K2262" s="1">
        <v>94450.97</v>
      </c>
      <c r="L2262">
        <v>0</v>
      </c>
      <c r="M2262">
        <v>25</v>
      </c>
      <c r="N2262">
        <v>4746</v>
      </c>
      <c r="O2262">
        <v>0</v>
      </c>
      <c r="P2262">
        <v>71</v>
      </c>
      <c r="Q2262">
        <v>0</v>
      </c>
      <c r="R2262">
        <v>118650</v>
      </c>
      <c r="S2262" t="str" cm="1">
        <f t="array" ref="S2262">_xlfn.IFS(E2265&lt;30,"18-29",E2265&lt;45,"30-44",TRUE,"45+")</f>
        <v>45+</v>
      </c>
      <c r="T2262" t="str" cm="1">
        <f t="array" ref="T2262">_xlfn.IFS(F2262&lt;=2,"0-2 Years",F2262&lt;=5,"3-5 Years",F2262&lt;=8,"6-8 Years",TRUE,"9-10 Years")</f>
        <v>9-10 Years</v>
      </c>
      <c r="U2262" t="str" cm="1">
        <f t="array" ref="U2262">_xlfn.IFS(P2262&gt;60,"High Risk",P2262&gt;30,"Medium Risk",TRUE,"Low Risk")</f>
        <v>High Risk</v>
      </c>
      <c r="V2262">
        <f t="shared" si="35"/>
        <v>4</v>
      </c>
    </row>
    <row r="2263" spans="1:22" hidden="1" x14ac:dyDescent="0.2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 s="2">
        <v>66101.89</v>
      </c>
      <c r="H2263">
        <v>1</v>
      </c>
      <c r="I2263">
        <v>1</v>
      </c>
      <c r="J2263">
        <v>1</v>
      </c>
      <c r="K2263" s="1">
        <v>143981.26999999999</v>
      </c>
      <c r="L2263">
        <v>0</v>
      </c>
      <c r="M2263">
        <v>26</v>
      </c>
      <c r="N2263">
        <v>1222</v>
      </c>
      <c r="O2263">
        <v>2</v>
      </c>
      <c r="P2263">
        <v>13</v>
      </c>
      <c r="Q2263">
        <v>7.6923076923076927E-2</v>
      </c>
      <c r="R2263">
        <v>31772</v>
      </c>
      <c r="S2263" t="str" cm="1">
        <f t="array" ref="S2263">_xlfn.IFS(E2266&lt;30,"18-29",E2266&lt;45,"30-44",TRUE,"45+")</f>
        <v>18-29</v>
      </c>
      <c r="T2263" t="str" cm="1">
        <f t="array" ref="T2263">_xlfn.IFS(F2263&lt;=2,"0-2 Years",F2263&lt;=5,"3-5 Years",F2263&lt;=8,"6-8 Years",TRUE,"9-10 Years")</f>
        <v>0-2 Years</v>
      </c>
      <c r="U2263" t="str" cm="1">
        <f t="array" ref="U2263">_xlfn.IFS(P2263&gt;60,"High Risk",P2263&gt;30,"Medium Risk",TRUE,"Low Risk")</f>
        <v>Low Risk</v>
      </c>
      <c r="V2263">
        <f t="shared" si="35"/>
        <v>4</v>
      </c>
    </row>
    <row r="2264" spans="1:22" x14ac:dyDescent="0.2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 s="2">
        <v>140431.98000000001</v>
      </c>
      <c r="H2264">
        <v>1</v>
      </c>
      <c r="I2264">
        <v>1</v>
      </c>
      <c r="J2264">
        <v>0</v>
      </c>
      <c r="K2264" s="1">
        <v>26450.57</v>
      </c>
      <c r="L2264">
        <v>1</v>
      </c>
      <c r="M2264">
        <v>30</v>
      </c>
      <c r="N2264">
        <v>1084</v>
      </c>
      <c r="O2264">
        <v>1</v>
      </c>
      <c r="P2264">
        <v>148</v>
      </c>
      <c r="Q2264">
        <v>3.3333333333333333E-2</v>
      </c>
      <c r="R2264">
        <v>32520</v>
      </c>
      <c r="S2264" t="str" cm="1">
        <f t="array" ref="S2264">_xlfn.IFS(E2267&lt;30,"18-29",E2267&lt;45,"30-44",TRUE,"45+")</f>
        <v>30-44</v>
      </c>
      <c r="T2264" t="str" cm="1">
        <f t="array" ref="T2264">_xlfn.IFS(F2264&lt;=2,"0-2 Years",F2264&lt;=5,"3-5 Years",F2264&lt;=8,"6-8 Years",TRUE,"9-10 Years")</f>
        <v>0-2 Years</v>
      </c>
      <c r="U2264" t="str" cm="1">
        <f t="array" ref="U2264">_xlfn.IFS(P2264&gt;60,"High Risk",P2264&gt;30,"Medium Risk",TRUE,"Low Risk")</f>
        <v>High Risk</v>
      </c>
      <c r="V2264">
        <f t="shared" si="35"/>
        <v>6</v>
      </c>
    </row>
    <row r="2265" spans="1:22" x14ac:dyDescent="0.2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 s="2">
        <v>0</v>
      </c>
      <c r="H2265">
        <v>2</v>
      </c>
      <c r="I2265">
        <v>0</v>
      </c>
      <c r="J2265">
        <v>0</v>
      </c>
      <c r="K2265" s="1">
        <v>164482.92000000001</v>
      </c>
      <c r="L2265">
        <v>0</v>
      </c>
      <c r="M2265">
        <v>30</v>
      </c>
      <c r="N2265">
        <v>1126</v>
      </c>
      <c r="O2265">
        <v>4</v>
      </c>
      <c r="P2265">
        <v>29</v>
      </c>
      <c r="Q2265">
        <v>0.13333333333333333</v>
      </c>
      <c r="R2265">
        <v>33780</v>
      </c>
      <c r="S2265" t="str" cm="1">
        <f t="array" ref="S2265">_xlfn.IFS(E2268&lt;30,"18-29",E2268&lt;45,"30-44",TRUE,"45+")</f>
        <v>30-44</v>
      </c>
      <c r="T2265" t="str" cm="1">
        <f t="array" ref="T2265">_xlfn.IFS(F2265&lt;=2,"0-2 Years",F2265&lt;=5,"3-5 Years",F2265&lt;=8,"6-8 Years",TRUE,"9-10 Years")</f>
        <v>0-2 Years</v>
      </c>
      <c r="U2265" t="str" cm="1">
        <f t="array" ref="U2265">_xlfn.IFS(P2265&gt;60,"High Risk",P2265&gt;30,"Medium Risk",TRUE,"Low Risk")</f>
        <v>Low Risk</v>
      </c>
      <c r="V2265">
        <f t="shared" si="35"/>
        <v>8</v>
      </c>
    </row>
    <row r="2266" spans="1:22" x14ac:dyDescent="0.2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 s="2">
        <v>0</v>
      </c>
      <c r="H2266">
        <v>1</v>
      </c>
      <c r="I2266">
        <v>1</v>
      </c>
      <c r="J2266">
        <v>1</v>
      </c>
      <c r="K2266" s="1">
        <v>84012.81</v>
      </c>
      <c r="L2266">
        <v>0</v>
      </c>
      <c r="M2266">
        <v>9</v>
      </c>
      <c r="N2266">
        <v>3967</v>
      </c>
      <c r="O2266">
        <v>7</v>
      </c>
      <c r="P2266">
        <v>57</v>
      </c>
      <c r="Q2266">
        <v>0.77777777777777779</v>
      </c>
      <c r="R2266">
        <v>35703</v>
      </c>
      <c r="S2266" t="str" cm="1">
        <f t="array" ref="S2266">_xlfn.IFS(E2269&lt;30,"18-29",E2269&lt;45,"30-44",TRUE,"45+")</f>
        <v>30-44</v>
      </c>
      <c r="T2266" t="str" cm="1">
        <f t="array" ref="T2266">_xlfn.IFS(F2266&lt;=2,"0-2 Years",F2266&lt;=5,"3-5 Years",F2266&lt;=8,"6-8 Years",TRUE,"9-10 Years")</f>
        <v>0-2 Years</v>
      </c>
      <c r="U2266" t="str" cm="1">
        <f t="array" ref="U2266">_xlfn.IFS(P2266&gt;60,"High Risk",P2266&gt;30,"Medium Risk",TRUE,"Low Risk")</f>
        <v>Medium Risk</v>
      </c>
      <c r="V2266">
        <f t="shared" si="35"/>
        <v>6</v>
      </c>
    </row>
    <row r="2267" spans="1:22" x14ac:dyDescent="0.2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 s="2">
        <v>0</v>
      </c>
      <c r="H2267">
        <v>2</v>
      </c>
      <c r="I2267">
        <v>1</v>
      </c>
      <c r="J2267">
        <v>0</v>
      </c>
      <c r="K2267" s="1">
        <v>101192.08</v>
      </c>
      <c r="L2267">
        <v>0</v>
      </c>
      <c r="M2267">
        <v>4</v>
      </c>
      <c r="N2267">
        <v>3277</v>
      </c>
      <c r="O2267">
        <v>0</v>
      </c>
      <c r="P2267">
        <v>165</v>
      </c>
      <c r="Q2267">
        <v>0</v>
      </c>
      <c r="R2267">
        <v>13108</v>
      </c>
      <c r="S2267" t="str" cm="1">
        <f t="array" ref="S2267">_xlfn.IFS(E2270&lt;30,"18-29",E2270&lt;45,"30-44",TRUE,"45+")</f>
        <v>45+</v>
      </c>
      <c r="T2267" t="str" cm="1">
        <f t="array" ref="T2267">_xlfn.IFS(F2267&lt;=2,"0-2 Years",F2267&lt;=5,"3-5 Years",F2267&lt;=8,"6-8 Years",TRUE,"9-10 Years")</f>
        <v>3-5 Years</v>
      </c>
      <c r="U2267" t="str" cm="1">
        <f t="array" ref="U2267">_xlfn.IFS(P2267&gt;60,"High Risk",P2267&gt;30,"Medium Risk",TRUE,"Low Risk")</f>
        <v>High Risk</v>
      </c>
      <c r="V2267">
        <f t="shared" si="35"/>
        <v>6</v>
      </c>
    </row>
    <row r="2268" spans="1:22" hidden="1" x14ac:dyDescent="0.2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 s="2">
        <v>116471.43</v>
      </c>
      <c r="H2268">
        <v>2</v>
      </c>
      <c r="I2268">
        <v>1</v>
      </c>
      <c r="J2268">
        <v>0</v>
      </c>
      <c r="K2268" s="1">
        <v>175324.74</v>
      </c>
      <c r="L2268">
        <v>1</v>
      </c>
      <c r="M2268">
        <v>1</v>
      </c>
      <c r="N2268">
        <v>822</v>
      </c>
      <c r="O2268">
        <v>8</v>
      </c>
      <c r="P2268">
        <v>171</v>
      </c>
      <c r="Q2268">
        <v>1</v>
      </c>
      <c r="R2268">
        <v>822</v>
      </c>
      <c r="S2268" t="str" cm="1">
        <f t="array" ref="S2268">_xlfn.IFS(E2271&lt;30,"18-29",E2271&lt;45,"30-44",TRUE,"45+")</f>
        <v>30-44</v>
      </c>
      <c r="T2268" t="str" cm="1">
        <f t="array" ref="T2268">_xlfn.IFS(F2268&lt;=2,"0-2 Years",F2268&lt;=5,"3-5 Years",F2268&lt;=8,"6-8 Years",TRUE,"9-10 Years")</f>
        <v>3-5 Years</v>
      </c>
      <c r="U2268" t="str" cm="1">
        <f t="array" ref="U2268">_xlfn.IFS(P2268&gt;60,"High Risk",P2268&gt;30,"Medium Risk",TRUE,"Low Risk")</f>
        <v>High Risk</v>
      </c>
      <c r="V2268">
        <f t="shared" si="35"/>
        <v>3</v>
      </c>
    </row>
    <row r="2269" spans="1:22" x14ac:dyDescent="0.2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 s="2">
        <v>0</v>
      </c>
      <c r="H2269">
        <v>2</v>
      </c>
      <c r="I2269">
        <v>1</v>
      </c>
      <c r="J2269">
        <v>0</v>
      </c>
      <c r="K2269" s="1">
        <v>197226.32</v>
      </c>
      <c r="L2269">
        <v>0</v>
      </c>
      <c r="M2269">
        <v>21</v>
      </c>
      <c r="N2269">
        <v>203</v>
      </c>
      <c r="O2269">
        <v>1</v>
      </c>
      <c r="P2269">
        <v>116</v>
      </c>
      <c r="Q2269">
        <v>4.7619047619047616E-2</v>
      </c>
      <c r="R2269">
        <v>4263</v>
      </c>
      <c r="S2269" t="str" cm="1">
        <f t="array" ref="S2269">_xlfn.IFS(E2272&lt;30,"18-29",E2272&lt;45,"30-44",TRUE,"45+")</f>
        <v>30-44</v>
      </c>
      <c r="T2269" t="str" cm="1">
        <f t="array" ref="T2269">_xlfn.IFS(F2269&lt;=2,"0-2 Years",F2269&lt;=5,"3-5 Years",F2269&lt;=8,"6-8 Years",TRUE,"9-10 Years")</f>
        <v>3-5 Years</v>
      </c>
      <c r="U2269" t="str" cm="1">
        <f t="array" ref="U2269">_xlfn.IFS(P2269&gt;60,"High Risk",P2269&gt;30,"Medium Risk",TRUE,"Low Risk")</f>
        <v>High Risk</v>
      </c>
      <c r="V2269">
        <f t="shared" si="35"/>
        <v>6</v>
      </c>
    </row>
    <row r="2270" spans="1:22" x14ac:dyDescent="0.2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 s="2">
        <v>123785.24</v>
      </c>
      <c r="H2270">
        <v>1</v>
      </c>
      <c r="I2270">
        <v>1</v>
      </c>
      <c r="J2270">
        <v>0</v>
      </c>
      <c r="K2270" s="1">
        <v>99504.03</v>
      </c>
      <c r="L2270">
        <v>1</v>
      </c>
      <c r="M2270">
        <v>20</v>
      </c>
      <c r="N2270">
        <v>3308</v>
      </c>
      <c r="O2270">
        <v>9</v>
      </c>
      <c r="P2270">
        <v>176</v>
      </c>
      <c r="Q2270">
        <v>0.45</v>
      </c>
      <c r="R2270">
        <v>66160</v>
      </c>
      <c r="S2270" t="str" cm="1">
        <f t="array" ref="S2270">_xlfn.IFS(E2273&lt;30,"18-29",E2273&lt;45,"30-44",TRUE,"45+")</f>
        <v>18-29</v>
      </c>
      <c r="T2270" t="str" cm="1">
        <f t="array" ref="T2270">_xlfn.IFS(F2270&lt;=2,"0-2 Years",F2270&lt;=5,"3-5 Years",F2270&lt;=8,"6-8 Years",TRUE,"9-10 Years")</f>
        <v>9-10 Years</v>
      </c>
      <c r="U2270" t="str" cm="1">
        <f t="array" ref="U2270">_xlfn.IFS(P2270&gt;60,"High Risk",P2270&gt;30,"Medium Risk",TRUE,"Low Risk")</f>
        <v>High Risk</v>
      </c>
      <c r="V2270">
        <f t="shared" si="35"/>
        <v>6</v>
      </c>
    </row>
    <row r="2271" spans="1:22" hidden="1" x14ac:dyDescent="0.2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 s="2">
        <v>0</v>
      </c>
      <c r="H2271">
        <v>2</v>
      </c>
      <c r="I2271">
        <v>0</v>
      </c>
      <c r="J2271">
        <v>1</v>
      </c>
      <c r="K2271" s="1">
        <v>83700.66</v>
      </c>
      <c r="L2271">
        <v>0</v>
      </c>
      <c r="M2271">
        <v>15</v>
      </c>
      <c r="N2271">
        <v>4881</v>
      </c>
      <c r="O2271">
        <v>5</v>
      </c>
      <c r="P2271">
        <v>54</v>
      </c>
      <c r="Q2271">
        <v>0.33333333333333331</v>
      </c>
      <c r="R2271">
        <v>73215</v>
      </c>
      <c r="S2271" t="str" cm="1">
        <f t="array" ref="S2271">_xlfn.IFS(E2274&lt;30,"18-29",E2274&lt;45,"30-44",TRUE,"45+")</f>
        <v>45+</v>
      </c>
      <c r="T2271" t="str" cm="1">
        <f t="array" ref="T2271">_xlfn.IFS(F2271&lt;=2,"0-2 Years",F2271&lt;=5,"3-5 Years",F2271&lt;=8,"6-8 Years",TRUE,"9-10 Years")</f>
        <v>3-5 Years</v>
      </c>
      <c r="U2271" t="str" cm="1">
        <f t="array" ref="U2271">_xlfn.IFS(P2271&gt;60,"High Risk",P2271&gt;30,"Medium Risk",TRUE,"Low Risk")</f>
        <v>Medium Risk</v>
      </c>
      <c r="V2271">
        <f t="shared" si="35"/>
        <v>3</v>
      </c>
    </row>
    <row r="2272" spans="1:22" hidden="1" x14ac:dyDescent="0.2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 s="2">
        <v>88758.95</v>
      </c>
      <c r="H2272">
        <v>2</v>
      </c>
      <c r="I2272">
        <v>0</v>
      </c>
      <c r="J2272">
        <v>0</v>
      </c>
      <c r="K2272" s="1">
        <v>28226.15</v>
      </c>
      <c r="L2272">
        <v>1</v>
      </c>
      <c r="M2272">
        <v>12</v>
      </c>
      <c r="N2272">
        <v>2032</v>
      </c>
      <c r="O2272">
        <v>4</v>
      </c>
      <c r="P2272">
        <v>107</v>
      </c>
      <c r="Q2272">
        <v>0.33333333333333331</v>
      </c>
      <c r="R2272">
        <v>24384</v>
      </c>
      <c r="S2272" t="str" cm="1">
        <f t="array" ref="S2272">_xlfn.IFS(E2275&lt;30,"18-29",E2275&lt;45,"30-44",TRUE,"45+")</f>
        <v>18-29</v>
      </c>
      <c r="T2272" t="str" cm="1">
        <f t="array" ref="T2272">_xlfn.IFS(F2272&lt;=2,"0-2 Years",F2272&lt;=5,"3-5 Years",F2272&lt;=8,"6-8 Years",TRUE,"9-10 Years")</f>
        <v>6-8 Years</v>
      </c>
      <c r="U2272" t="str" cm="1">
        <f t="array" ref="U2272">_xlfn.IFS(P2272&gt;60,"High Risk",P2272&gt;30,"Medium Risk",TRUE,"Low Risk")</f>
        <v>High Risk</v>
      </c>
      <c r="V2272">
        <f t="shared" si="35"/>
        <v>3</v>
      </c>
    </row>
    <row r="2273" spans="1:22" hidden="1" x14ac:dyDescent="0.2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 s="2">
        <v>153611.82999999999</v>
      </c>
      <c r="H2273">
        <v>2</v>
      </c>
      <c r="I2273">
        <v>1</v>
      </c>
      <c r="J2273">
        <v>0</v>
      </c>
      <c r="K2273" s="1">
        <v>35321.65</v>
      </c>
      <c r="L2273">
        <v>0</v>
      </c>
      <c r="M2273">
        <v>6</v>
      </c>
      <c r="N2273">
        <v>1035</v>
      </c>
      <c r="O2273">
        <v>3</v>
      </c>
      <c r="P2273">
        <v>100</v>
      </c>
      <c r="Q2273">
        <v>0.5</v>
      </c>
      <c r="R2273">
        <v>6210</v>
      </c>
      <c r="S2273" t="str" cm="1">
        <f t="array" ref="S2273">_xlfn.IFS(E2276&lt;30,"18-29",E2276&lt;45,"30-44",TRUE,"45+")</f>
        <v>45+</v>
      </c>
      <c r="T2273" t="str" cm="1">
        <f t="array" ref="T2273">_xlfn.IFS(F2273&lt;=2,"0-2 Years",F2273&lt;=5,"3-5 Years",F2273&lt;=8,"6-8 Years",TRUE,"9-10 Years")</f>
        <v>3-5 Years</v>
      </c>
      <c r="U2273" t="str" cm="1">
        <f t="array" ref="U2273">_xlfn.IFS(P2273&gt;60,"High Risk",P2273&gt;30,"Medium Risk",TRUE,"Low Risk")</f>
        <v>High Risk</v>
      </c>
      <c r="V2273">
        <f t="shared" si="35"/>
        <v>3</v>
      </c>
    </row>
    <row r="2274" spans="1:22" hidden="1" x14ac:dyDescent="0.2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 s="2">
        <v>112044.72</v>
      </c>
      <c r="H2274">
        <v>1</v>
      </c>
      <c r="I2274">
        <v>1</v>
      </c>
      <c r="J2274">
        <v>1</v>
      </c>
      <c r="K2274" s="1">
        <v>41229.730000000003</v>
      </c>
      <c r="L2274">
        <v>1</v>
      </c>
      <c r="M2274">
        <v>21</v>
      </c>
      <c r="N2274">
        <v>4138</v>
      </c>
      <c r="O2274">
        <v>4</v>
      </c>
      <c r="P2274">
        <v>140</v>
      </c>
      <c r="Q2274">
        <v>0.19047619047619047</v>
      </c>
      <c r="R2274">
        <v>86898</v>
      </c>
      <c r="S2274" t="str" cm="1">
        <f t="array" ref="S2274">_xlfn.IFS(E2277&lt;30,"18-29",E2277&lt;45,"30-44",TRUE,"45+")</f>
        <v>45+</v>
      </c>
      <c r="T2274" t="str" cm="1">
        <f t="array" ref="T2274">_xlfn.IFS(F2274&lt;=2,"0-2 Years",F2274&lt;=5,"3-5 Years",F2274&lt;=8,"6-8 Years",TRUE,"9-10 Years")</f>
        <v>3-5 Years</v>
      </c>
      <c r="U2274" t="str" cm="1">
        <f t="array" ref="U2274">_xlfn.IFS(P2274&gt;60,"High Risk",P2274&gt;30,"Medium Risk",TRUE,"Low Risk")</f>
        <v>High Risk</v>
      </c>
      <c r="V2274">
        <f t="shared" si="35"/>
        <v>3</v>
      </c>
    </row>
    <row r="2275" spans="1:22" hidden="1" x14ac:dyDescent="0.2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 s="2">
        <v>123826.07</v>
      </c>
      <c r="H2275">
        <v>1</v>
      </c>
      <c r="I2275">
        <v>0</v>
      </c>
      <c r="J2275">
        <v>1</v>
      </c>
      <c r="K2275" s="1">
        <v>78970.58</v>
      </c>
      <c r="L2275">
        <v>0</v>
      </c>
      <c r="M2275">
        <v>20</v>
      </c>
      <c r="N2275">
        <v>3619</v>
      </c>
      <c r="O2275">
        <v>2</v>
      </c>
      <c r="P2275">
        <v>92</v>
      </c>
      <c r="Q2275">
        <v>0.1</v>
      </c>
      <c r="R2275">
        <v>72380</v>
      </c>
      <c r="S2275" t="str" cm="1">
        <f t="array" ref="S2275">_xlfn.IFS(E2278&lt;30,"18-29",E2278&lt;45,"30-44",TRUE,"45+")</f>
        <v>45+</v>
      </c>
      <c r="T2275" t="str" cm="1">
        <f t="array" ref="T2275">_xlfn.IFS(F2275&lt;=2,"0-2 Years",F2275&lt;=5,"3-5 Years",F2275&lt;=8,"6-8 Years",TRUE,"9-10 Years")</f>
        <v>6-8 Years</v>
      </c>
      <c r="U2275" t="str" cm="1">
        <f t="array" ref="U2275">_xlfn.IFS(P2275&gt;60,"High Risk",P2275&gt;30,"Medium Risk",TRUE,"Low Risk")</f>
        <v>High Risk</v>
      </c>
      <c r="V2275">
        <f t="shared" si="35"/>
        <v>2</v>
      </c>
    </row>
    <row r="2276" spans="1:22" hidden="1" x14ac:dyDescent="0.2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 s="2">
        <v>106804.26</v>
      </c>
      <c r="H2276">
        <v>3</v>
      </c>
      <c r="I2276">
        <v>1</v>
      </c>
      <c r="J2276">
        <v>0</v>
      </c>
      <c r="K2276" s="1">
        <v>107890.69</v>
      </c>
      <c r="L2276">
        <v>1</v>
      </c>
      <c r="M2276">
        <v>4</v>
      </c>
      <c r="N2276">
        <v>1327</v>
      </c>
      <c r="O2276">
        <v>3</v>
      </c>
      <c r="P2276">
        <v>72</v>
      </c>
      <c r="Q2276">
        <v>0.75</v>
      </c>
      <c r="R2276">
        <v>5308</v>
      </c>
      <c r="S2276" t="str" cm="1">
        <f t="array" ref="S2276">_xlfn.IFS(E2279&lt;30,"18-29",E2279&lt;45,"30-44",TRUE,"45+")</f>
        <v>30-44</v>
      </c>
      <c r="T2276" t="str" cm="1">
        <f t="array" ref="T2276">_xlfn.IFS(F2276&lt;=2,"0-2 Years",F2276&lt;=5,"3-5 Years",F2276&lt;=8,"6-8 Years",TRUE,"9-10 Years")</f>
        <v>9-10 Years</v>
      </c>
      <c r="U2276" t="str" cm="1">
        <f t="array" ref="U2276">_xlfn.IFS(P2276&gt;60,"High Risk",P2276&gt;30,"Medium Risk",TRUE,"Low Risk")</f>
        <v>High Risk</v>
      </c>
      <c r="V2276">
        <f t="shared" si="35"/>
        <v>4</v>
      </c>
    </row>
    <row r="2277" spans="1:22" hidden="1" x14ac:dyDescent="0.2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 s="2">
        <v>0</v>
      </c>
      <c r="H2277">
        <v>2</v>
      </c>
      <c r="I2277">
        <v>1</v>
      </c>
      <c r="J2277">
        <v>1</v>
      </c>
      <c r="K2277" s="1">
        <v>191870.28</v>
      </c>
      <c r="L2277">
        <v>0</v>
      </c>
      <c r="M2277">
        <v>30</v>
      </c>
      <c r="N2277">
        <v>1690</v>
      </c>
      <c r="O2277">
        <v>4</v>
      </c>
      <c r="P2277">
        <v>60</v>
      </c>
      <c r="Q2277">
        <v>0.13333333333333333</v>
      </c>
      <c r="R2277">
        <v>50700</v>
      </c>
      <c r="S2277" t="str" cm="1">
        <f t="array" ref="S2277">_xlfn.IFS(E2280&lt;30,"18-29",E2280&lt;45,"30-44",TRUE,"45+")</f>
        <v>30-44</v>
      </c>
      <c r="T2277" t="str" cm="1">
        <f t="array" ref="T2277">_xlfn.IFS(F2277&lt;=2,"0-2 Years",F2277&lt;=5,"3-5 Years",F2277&lt;=8,"6-8 Years",TRUE,"9-10 Years")</f>
        <v>6-8 Years</v>
      </c>
      <c r="U2277" t="str" cm="1">
        <f t="array" ref="U2277">_xlfn.IFS(P2277&gt;60,"High Risk",P2277&gt;30,"Medium Risk",TRUE,"Low Risk")</f>
        <v>Medium Risk</v>
      </c>
      <c r="V2277">
        <f t="shared" si="35"/>
        <v>4</v>
      </c>
    </row>
    <row r="2278" spans="1:22" hidden="1" x14ac:dyDescent="0.2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 s="2">
        <v>68892.77</v>
      </c>
      <c r="H2278">
        <v>2</v>
      </c>
      <c r="I2278">
        <v>1</v>
      </c>
      <c r="J2278">
        <v>0</v>
      </c>
      <c r="K2278" s="1">
        <v>7905.06</v>
      </c>
      <c r="L2278">
        <v>1</v>
      </c>
      <c r="M2278">
        <v>20</v>
      </c>
      <c r="N2278">
        <v>4569</v>
      </c>
      <c r="O2278">
        <v>3</v>
      </c>
      <c r="P2278">
        <v>8</v>
      </c>
      <c r="Q2278">
        <v>0.15</v>
      </c>
      <c r="R2278">
        <v>91380</v>
      </c>
      <c r="S2278" t="str" cm="1">
        <f t="array" ref="S2278">_xlfn.IFS(E2281&lt;30,"18-29",E2281&lt;45,"30-44",TRUE,"45+")</f>
        <v>30-44</v>
      </c>
      <c r="T2278" t="str" cm="1">
        <f t="array" ref="T2278">_xlfn.IFS(F2278&lt;=2,"0-2 Years",F2278&lt;=5,"3-5 Years",F2278&lt;=8,"6-8 Years",TRUE,"9-10 Years")</f>
        <v>0-2 Years</v>
      </c>
      <c r="U2278" t="str" cm="1">
        <f t="array" ref="U2278">_xlfn.IFS(P2278&gt;60,"High Risk",P2278&gt;30,"Medium Risk",TRUE,"Low Risk")</f>
        <v>Low Risk</v>
      </c>
      <c r="V2278">
        <f t="shared" si="35"/>
        <v>5</v>
      </c>
    </row>
    <row r="2279" spans="1:22" x14ac:dyDescent="0.2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 s="2">
        <v>0</v>
      </c>
      <c r="H2279">
        <v>2</v>
      </c>
      <c r="I2279">
        <v>1</v>
      </c>
      <c r="J2279">
        <v>0</v>
      </c>
      <c r="K2279" s="1">
        <v>65731.53</v>
      </c>
      <c r="L2279">
        <v>0</v>
      </c>
      <c r="M2279">
        <v>12</v>
      </c>
      <c r="N2279">
        <v>815</v>
      </c>
      <c r="O2279">
        <v>3</v>
      </c>
      <c r="P2279">
        <v>82</v>
      </c>
      <c r="Q2279">
        <v>0.25</v>
      </c>
      <c r="R2279">
        <v>9780</v>
      </c>
      <c r="S2279" t="str" cm="1">
        <f t="array" ref="S2279">_xlfn.IFS(E2282&lt;30,"18-29",E2282&lt;45,"30-44",TRUE,"45+")</f>
        <v>30-44</v>
      </c>
      <c r="T2279" t="str" cm="1">
        <f t="array" ref="T2279">_xlfn.IFS(F2279&lt;=2,"0-2 Years",F2279&lt;=5,"3-5 Years",F2279&lt;=8,"6-8 Years",TRUE,"9-10 Years")</f>
        <v>6-8 Years</v>
      </c>
      <c r="U2279" t="str" cm="1">
        <f t="array" ref="U2279">_xlfn.IFS(P2279&gt;60,"High Risk",P2279&gt;30,"Medium Risk",TRUE,"Low Risk")</f>
        <v>High Risk</v>
      </c>
      <c r="V2279">
        <f t="shared" si="35"/>
        <v>6</v>
      </c>
    </row>
    <row r="2280" spans="1:22" hidden="1" x14ac:dyDescent="0.2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 s="2">
        <v>125827.43</v>
      </c>
      <c r="H2280">
        <v>1</v>
      </c>
      <c r="I2280">
        <v>0</v>
      </c>
      <c r="J2280">
        <v>1</v>
      </c>
      <c r="K2280" s="1">
        <v>145698.73000000001</v>
      </c>
      <c r="L2280">
        <v>0</v>
      </c>
      <c r="M2280">
        <v>8</v>
      </c>
      <c r="N2280">
        <v>1331</v>
      </c>
      <c r="O2280">
        <v>2</v>
      </c>
      <c r="P2280">
        <v>37</v>
      </c>
      <c r="Q2280">
        <v>0.25</v>
      </c>
      <c r="R2280">
        <v>10648</v>
      </c>
      <c r="S2280" t="str" cm="1">
        <f t="array" ref="S2280">_xlfn.IFS(E2283&lt;30,"18-29",E2283&lt;45,"30-44",TRUE,"45+")</f>
        <v>30-44</v>
      </c>
      <c r="T2280" t="str" cm="1">
        <f t="array" ref="T2280">_xlfn.IFS(F2280&lt;=2,"0-2 Years",F2280&lt;=5,"3-5 Years",F2280&lt;=8,"6-8 Years",TRUE,"9-10 Years")</f>
        <v>3-5 Years</v>
      </c>
      <c r="U2280" t="str" cm="1">
        <f t="array" ref="U2280">_xlfn.IFS(P2280&gt;60,"High Risk",P2280&gt;30,"Medium Risk",TRUE,"Low Risk")</f>
        <v>Medium Risk</v>
      </c>
      <c r="V2280">
        <f t="shared" si="35"/>
        <v>2</v>
      </c>
    </row>
    <row r="2281" spans="1:22" x14ac:dyDescent="0.2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 s="2">
        <v>0</v>
      </c>
      <c r="H2281">
        <v>2</v>
      </c>
      <c r="I2281">
        <v>1</v>
      </c>
      <c r="J2281">
        <v>0</v>
      </c>
      <c r="K2281" s="1">
        <v>50046.25</v>
      </c>
      <c r="L2281">
        <v>0</v>
      </c>
      <c r="M2281">
        <v>28</v>
      </c>
      <c r="N2281">
        <v>3306</v>
      </c>
      <c r="O2281">
        <v>9</v>
      </c>
      <c r="P2281">
        <v>145</v>
      </c>
      <c r="Q2281">
        <v>0.32142857142857145</v>
      </c>
      <c r="R2281">
        <v>92568</v>
      </c>
      <c r="S2281" t="str" cm="1">
        <f t="array" ref="S2281">_xlfn.IFS(E2284&lt;30,"18-29",E2284&lt;45,"30-44",TRUE,"45+")</f>
        <v>30-44</v>
      </c>
      <c r="T2281" t="str" cm="1">
        <f t="array" ref="T2281">_xlfn.IFS(F2281&lt;=2,"0-2 Years",F2281&lt;=5,"3-5 Years",F2281&lt;=8,"6-8 Years",TRUE,"9-10 Years")</f>
        <v>9-10 Years</v>
      </c>
      <c r="U2281" t="str" cm="1">
        <f t="array" ref="U2281">_xlfn.IFS(P2281&gt;60,"High Risk",P2281&gt;30,"Medium Risk",TRUE,"Low Risk")</f>
        <v>High Risk</v>
      </c>
      <c r="V2281">
        <f t="shared" si="35"/>
        <v>6</v>
      </c>
    </row>
    <row r="2282" spans="1:22" hidden="1" x14ac:dyDescent="0.2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 s="2">
        <v>0</v>
      </c>
      <c r="H2282">
        <v>2</v>
      </c>
      <c r="I2282">
        <v>1</v>
      </c>
      <c r="J2282">
        <v>1</v>
      </c>
      <c r="K2282" s="1">
        <v>60830.239999999998</v>
      </c>
      <c r="L2282">
        <v>0</v>
      </c>
      <c r="M2282">
        <v>5</v>
      </c>
      <c r="N2282">
        <v>4426</v>
      </c>
      <c r="O2282">
        <v>1</v>
      </c>
      <c r="P2282">
        <v>110</v>
      </c>
      <c r="Q2282">
        <v>0.2</v>
      </c>
      <c r="R2282">
        <v>22130</v>
      </c>
      <c r="S2282" t="str" cm="1">
        <f t="array" ref="S2282">_xlfn.IFS(E2285&lt;30,"18-29",E2285&lt;45,"30-44",TRUE,"45+")</f>
        <v>45+</v>
      </c>
      <c r="T2282" t="str" cm="1">
        <f t="array" ref="T2282">_xlfn.IFS(F2282&lt;=2,"0-2 Years",F2282&lt;=5,"3-5 Years",F2282&lt;=8,"6-8 Years",TRUE,"9-10 Years")</f>
        <v>6-8 Years</v>
      </c>
      <c r="U2282" t="str" cm="1">
        <f t="array" ref="U2282">_xlfn.IFS(P2282&gt;60,"High Risk",P2282&gt;30,"Medium Risk",TRUE,"Low Risk")</f>
        <v>High Risk</v>
      </c>
      <c r="V2282">
        <f t="shared" si="35"/>
        <v>3</v>
      </c>
    </row>
    <row r="2283" spans="1:22" hidden="1" x14ac:dyDescent="0.2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 s="2">
        <v>148495.64000000001</v>
      </c>
      <c r="H2283">
        <v>1</v>
      </c>
      <c r="I2283">
        <v>0</v>
      </c>
      <c r="J2283">
        <v>0</v>
      </c>
      <c r="K2283" s="1">
        <v>158853.98000000001</v>
      </c>
      <c r="L2283">
        <v>0</v>
      </c>
      <c r="M2283">
        <v>6</v>
      </c>
      <c r="N2283">
        <v>385</v>
      </c>
      <c r="O2283">
        <v>5</v>
      </c>
      <c r="P2283">
        <v>121</v>
      </c>
      <c r="Q2283">
        <v>0.83333333333333337</v>
      </c>
      <c r="R2283">
        <v>2310</v>
      </c>
      <c r="S2283" t="str" cm="1">
        <f t="array" ref="S2283">_xlfn.IFS(E2286&lt;30,"18-29",E2286&lt;45,"30-44",TRUE,"45+")</f>
        <v>30-44</v>
      </c>
      <c r="T2283" t="str" cm="1">
        <f t="array" ref="T2283">_xlfn.IFS(F2283&lt;=2,"0-2 Years",F2283&lt;=5,"3-5 Years",F2283&lt;=8,"6-8 Years",TRUE,"9-10 Years")</f>
        <v>3-5 Years</v>
      </c>
      <c r="U2283" t="str" cm="1">
        <f t="array" ref="U2283">_xlfn.IFS(P2283&gt;60,"High Risk",P2283&gt;30,"Medium Risk",TRUE,"Low Risk")</f>
        <v>High Risk</v>
      </c>
      <c r="V2283">
        <f t="shared" si="35"/>
        <v>5</v>
      </c>
    </row>
    <row r="2284" spans="1:22" x14ac:dyDescent="0.2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 s="2">
        <v>133043.66</v>
      </c>
      <c r="H2284">
        <v>1</v>
      </c>
      <c r="I2284">
        <v>0</v>
      </c>
      <c r="J2284">
        <v>0</v>
      </c>
      <c r="K2284" s="1">
        <v>111243.09</v>
      </c>
      <c r="L2284">
        <v>0</v>
      </c>
      <c r="M2284">
        <v>18</v>
      </c>
      <c r="N2284">
        <v>2014</v>
      </c>
      <c r="O2284">
        <v>8</v>
      </c>
      <c r="P2284">
        <v>161</v>
      </c>
      <c r="Q2284">
        <v>0.44444444444444442</v>
      </c>
      <c r="R2284">
        <v>36252</v>
      </c>
      <c r="S2284" t="str" cm="1">
        <f t="array" ref="S2284">_xlfn.IFS(E2287&lt;30,"18-29",E2287&lt;45,"30-44",TRUE,"45+")</f>
        <v>45+</v>
      </c>
      <c r="T2284" t="str" cm="1">
        <f t="array" ref="T2284">_xlfn.IFS(F2284&lt;=2,"0-2 Years",F2284&lt;=5,"3-5 Years",F2284&lt;=8,"6-8 Years",TRUE,"9-10 Years")</f>
        <v>0-2 Years</v>
      </c>
      <c r="U2284" t="str" cm="1">
        <f t="array" ref="U2284">_xlfn.IFS(P2284&gt;60,"High Risk",P2284&gt;30,"Medium Risk",TRUE,"Low Risk")</f>
        <v>High Risk</v>
      </c>
      <c r="V2284">
        <f t="shared" si="35"/>
        <v>6</v>
      </c>
    </row>
    <row r="2285" spans="1:22" hidden="1" x14ac:dyDescent="0.2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 s="2">
        <v>74989.58</v>
      </c>
      <c r="H2285">
        <v>1</v>
      </c>
      <c r="I2285">
        <v>1</v>
      </c>
      <c r="J2285">
        <v>1</v>
      </c>
      <c r="K2285" s="1">
        <v>171014.69</v>
      </c>
      <c r="L2285">
        <v>0</v>
      </c>
      <c r="M2285">
        <v>5</v>
      </c>
      <c r="N2285">
        <v>3808</v>
      </c>
      <c r="O2285">
        <v>7</v>
      </c>
      <c r="P2285">
        <v>92</v>
      </c>
      <c r="Q2285">
        <v>1</v>
      </c>
      <c r="R2285">
        <v>19040</v>
      </c>
      <c r="S2285" t="str" cm="1">
        <f t="array" ref="S2285">_xlfn.IFS(E2288&lt;30,"18-29",E2288&lt;45,"30-44",TRUE,"45+")</f>
        <v>30-44</v>
      </c>
      <c r="T2285" t="str" cm="1">
        <f t="array" ref="T2285">_xlfn.IFS(F2285&lt;=2,"0-2 Years",F2285&lt;=5,"3-5 Years",F2285&lt;=8,"6-8 Years",TRUE,"9-10 Years")</f>
        <v>9-10 Years</v>
      </c>
      <c r="U2285" t="str" cm="1">
        <f t="array" ref="U2285">_xlfn.IFS(P2285&gt;60,"High Risk",P2285&gt;30,"Medium Risk",TRUE,"Low Risk")</f>
        <v>High Risk</v>
      </c>
      <c r="V2285">
        <f t="shared" si="35"/>
        <v>2</v>
      </c>
    </row>
    <row r="2286" spans="1:22" hidden="1" x14ac:dyDescent="0.2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 s="2">
        <v>60263.23</v>
      </c>
      <c r="H2286">
        <v>1</v>
      </c>
      <c r="I2286">
        <v>1</v>
      </c>
      <c r="J2286">
        <v>0</v>
      </c>
      <c r="K2286" s="1">
        <v>170835.32</v>
      </c>
      <c r="L2286">
        <v>0</v>
      </c>
      <c r="M2286">
        <v>4</v>
      </c>
      <c r="N2286">
        <v>3885</v>
      </c>
      <c r="O2286">
        <v>6</v>
      </c>
      <c r="P2286">
        <v>27</v>
      </c>
      <c r="Q2286">
        <v>1</v>
      </c>
      <c r="R2286">
        <v>15540</v>
      </c>
      <c r="S2286" t="str" cm="1">
        <f t="array" ref="S2286">_xlfn.IFS(E2289&lt;30,"18-29",E2289&lt;45,"30-44",TRUE,"45+")</f>
        <v>18-29</v>
      </c>
      <c r="T2286" t="str" cm="1">
        <f t="array" ref="T2286">_xlfn.IFS(F2286&lt;=2,"0-2 Years",F2286&lt;=5,"3-5 Years",F2286&lt;=8,"6-8 Years",TRUE,"9-10 Years")</f>
        <v>6-8 Years</v>
      </c>
      <c r="U2286" t="str" cm="1">
        <f t="array" ref="U2286">_xlfn.IFS(P2286&gt;60,"High Risk",P2286&gt;30,"Medium Risk",TRUE,"Low Risk")</f>
        <v>Low Risk</v>
      </c>
      <c r="V2286">
        <f t="shared" si="35"/>
        <v>5</v>
      </c>
    </row>
    <row r="2287" spans="1:22" hidden="1" x14ac:dyDescent="0.2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 s="2">
        <v>129370.91</v>
      </c>
      <c r="H2287">
        <v>4</v>
      </c>
      <c r="I2287">
        <v>1</v>
      </c>
      <c r="J2287">
        <v>1</v>
      </c>
      <c r="K2287" s="1">
        <v>47775.34</v>
      </c>
      <c r="L2287">
        <v>1</v>
      </c>
      <c r="M2287">
        <v>1</v>
      </c>
      <c r="N2287">
        <v>1829</v>
      </c>
      <c r="O2287">
        <v>8</v>
      </c>
      <c r="P2287">
        <v>90</v>
      </c>
      <c r="Q2287">
        <v>1</v>
      </c>
      <c r="R2287">
        <v>1829</v>
      </c>
      <c r="S2287" t="str" cm="1">
        <f t="array" ref="S2287">_xlfn.IFS(E2290&lt;30,"18-29",E2290&lt;45,"30-44",TRUE,"45+")</f>
        <v>30-44</v>
      </c>
      <c r="T2287" t="str" cm="1">
        <f t="array" ref="T2287">_xlfn.IFS(F2287&lt;=2,"0-2 Years",F2287&lt;=5,"3-5 Years",F2287&lt;=8,"6-8 Years",TRUE,"9-10 Years")</f>
        <v>3-5 Years</v>
      </c>
      <c r="U2287" t="str" cm="1">
        <f t="array" ref="U2287">_xlfn.IFS(P2287&gt;60,"High Risk",P2287&gt;30,"Medium Risk",TRUE,"Low Risk")</f>
        <v>High Risk</v>
      </c>
      <c r="V2287">
        <f t="shared" si="35"/>
        <v>1</v>
      </c>
    </row>
    <row r="2288" spans="1:22" hidden="1" x14ac:dyDescent="0.2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 s="2">
        <v>157955.82999999999</v>
      </c>
      <c r="H2288">
        <v>2</v>
      </c>
      <c r="I2288">
        <v>0</v>
      </c>
      <c r="J2288">
        <v>0</v>
      </c>
      <c r="K2288" s="1">
        <v>139297.71</v>
      </c>
      <c r="L2288">
        <v>0</v>
      </c>
      <c r="M2288">
        <v>1</v>
      </c>
      <c r="N2288">
        <v>1803</v>
      </c>
      <c r="O2288">
        <v>3</v>
      </c>
      <c r="P2288">
        <v>21</v>
      </c>
      <c r="Q2288">
        <v>1</v>
      </c>
      <c r="R2288">
        <v>1803</v>
      </c>
      <c r="S2288" t="str" cm="1">
        <f t="array" ref="S2288">_xlfn.IFS(E2291&lt;30,"18-29",E2291&lt;45,"30-44",TRUE,"45+")</f>
        <v>45+</v>
      </c>
      <c r="T2288" t="str" cm="1">
        <f t="array" ref="T2288">_xlfn.IFS(F2288&lt;=2,"0-2 Years",F2288&lt;=5,"3-5 Years",F2288&lt;=8,"6-8 Years",TRUE,"9-10 Years")</f>
        <v>3-5 Years</v>
      </c>
      <c r="U2288" t="str" cm="1">
        <f t="array" ref="U2288">_xlfn.IFS(P2288&gt;60,"High Risk",P2288&gt;30,"Medium Risk",TRUE,"Low Risk")</f>
        <v>Low Risk</v>
      </c>
      <c r="V2288">
        <f t="shared" si="35"/>
        <v>3</v>
      </c>
    </row>
    <row r="2289" spans="1:22" x14ac:dyDescent="0.2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 s="2">
        <v>0</v>
      </c>
      <c r="H2289">
        <v>1</v>
      </c>
      <c r="I2289">
        <v>1</v>
      </c>
      <c r="J2289">
        <v>0</v>
      </c>
      <c r="K2289" s="1">
        <v>195167.38</v>
      </c>
      <c r="L2289">
        <v>0</v>
      </c>
      <c r="M2289">
        <v>30</v>
      </c>
      <c r="N2289">
        <v>4976</v>
      </c>
      <c r="O2289">
        <v>2</v>
      </c>
      <c r="P2289">
        <v>114</v>
      </c>
      <c r="Q2289">
        <v>6.6666666666666666E-2</v>
      </c>
      <c r="R2289">
        <v>149280</v>
      </c>
      <c r="S2289" t="str" cm="1">
        <f t="array" ref="S2289">_xlfn.IFS(E2292&lt;30,"18-29",E2292&lt;45,"30-44",TRUE,"45+")</f>
        <v>45+</v>
      </c>
      <c r="T2289" t="str" cm="1">
        <f t="array" ref="T2289">_xlfn.IFS(F2289&lt;=2,"0-2 Years",F2289&lt;=5,"3-5 Years",F2289&lt;=8,"6-8 Years",TRUE,"9-10 Years")</f>
        <v>3-5 Years</v>
      </c>
      <c r="U2289" t="str" cm="1">
        <f t="array" ref="U2289">_xlfn.IFS(P2289&gt;60,"High Risk",P2289&gt;30,"Medium Risk",TRUE,"Low Risk")</f>
        <v>High Risk</v>
      </c>
      <c r="V2289">
        <f t="shared" si="35"/>
        <v>8</v>
      </c>
    </row>
    <row r="2290" spans="1:22" hidden="1" x14ac:dyDescent="0.2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 s="2">
        <v>70729.17</v>
      </c>
      <c r="H2290">
        <v>1</v>
      </c>
      <c r="I2290">
        <v>1</v>
      </c>
      <c r="J2290">
        <v>1</v>
      </c>
      <c r="K2290" s="1">
        <v>160948.87</v>
      </c>
      <c r="L2290">
        <v>0</v>
      </c>
      <c r="M2290">
        <v>26</v>
      </c>
      <c r="N2290">
        <v>1596</v>
      </c>
      <c r="O2290">
        <v>8</v>
      </c>
      <c r="P2290">
        <v>135</v>
      </c>
      <c r="Q2290">
        <v>0.30769230769230771</v>
      </c>
      <c r="R2290">
        <v>41496</v>
      </c>
      <c r="S2290" t="str" cm="1">
        <f t="array" ref="S2290">_xlfn.IFS(E2293&lt;30,"18-29",E2293&lt;45,"30-44",TRUE,"45+")</f>
        <v>18-29</v>
      </c>
      <c r="T2290" t="str" cm="1">
        <f t="array" ref="T2290">_xlfn.IFS(F2290&lt;=2,"0-2 Years",F2290&lt;=5,"3-5 Years",F2290&lt;=8,"6-8 Years",TRUE,"9-10 Years")</f>
        <v>6-8 Years</v>
      </c>
      <c r="U2290" t="str" cm="1">
        <f t="array" ref="U2290">_xlfn.IFS(P2290&gt;60,"High Risk",P2290&gt;30,"Medium Risk",TRUE,"Low Risk")</f>
        <v>High Risk</v>
      </c>
      <c r="V2290">
        <f t="shared" si="35"/>
        <v>2</v>
      </c>
    </row>
    <row r="2291" spans="1:22" hidden="1" x14ac:dyDescent="0.2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 s="2">
        <v>0</v>
      </c>
      <c r="H2291">
        <v>2</v>
      </c>
      <c r="I2291">
        <v>0</v>
      </c>
      <c r="J2291">
        <v>1</v>
      </c>
      <c r="K2291" s="1">
        <v>44965.54</v>
      </c>
      <c r="L2291">
        <v>1</v>
      </c>
      <c r="M2291">
        <v>11</v>
      </c>
      <c r="N2291">
        <v>4041</v>
      </c>
      <c r="O2291">
        <v>8</v>
      </c>
      <c r="P2291">
        <v>66</v>
      </c>
      <c r="Q2291">
        <v>0.72727272727272729</v>
      </c>
      <c r="R2291">
        <v>44451</v>
      </c>
      <c r="S2291" t="str" cm="1">
        <f t="array" ref="S2291">_xlfn.IFS(E2294&lt;30,"18-29",E2294&lt;45,"30-44",TRUE,"45+")</f>
        <v>18-29</v>
      </c>
      <c r="T2291" t="str" cm="1">
        <f t="array" ref="T2291">_xlfn.IFS(F2291&lt;=2,"0-2 Years",F2291&lt;=5,"3-5 Years",F2291&lt;=8,"6-8 Years",TRUE,"9-10 Years")</f>
        <v>6-8 Years</v>
      </c>
      <c r="U2291" t="str" cm="1">
        <f t="array" ref="U2291">_xlfn.IFS(P2291&gt;60,"High Risk",P2291&gt;30,"Medium Risk",TRUE,"Low Risk")</f>
        <v>High Risk</v>
      </c>
      <c r="V2291">
        <f t="shared" si="35"/>
        <v>4</v>
      </c>
    </row>
    <row r="2292" spans="1:22" x14ac:dyDescent="0.2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 s="2">
        <v>0</v>
      </c>
      <c r="H2292">
        <v>2</v>
      </c>
      <c r="I2292">
        <v>1</v>
      </c>
      <c r="J2292">
        <v>0</v>
      </c>
      <c r="K2292" s="1">
        <v>52137.73</v>
      </c>
      <c r="L2292">
        <v>0</v>
      </c>
      <c r="M2292">
        <v>13</v>
      </c>
      <c r="N2292">
        <v>1136</v>
      </c>
      <c r="O2292">
        <v>2</v>
      </c>
      <c r="P2292">
        <v>156</v>
      </c>
      <c r="Q2292">
        <v>0.15384615384615385</v>
      </c>
      <c r="R2292">
        <v>14768</v>
      </c>
      <c r="S2292" t="str" cm="1">
        <f t="array" ref="S2292">_xlfn.IFS(E2295&lt;30,"18-29",E2295&lt;45,"30-44",TRUE,"45+")</f>
        <v>45+</v>
      </c>
      <c r="T2292" t="str" cm="1">
        <f t="array" ref="T2292">_xlfn.IFS(F2292&lt;=2,"0-2 Years",F2292&lt;=5,"3-5 Years",F2292&lt;=8,"6-8 Years",TRUE,"9-10 Years")</f>
        <v>0-2 Years</v>
      </c>
      <c r="U2292" t="str" cm="1">
        <f t="array" ref="U2292">_xlfn.IFS(P2292&gt;60,"High Risk",P2292&gt;30,"Medium Risk",TRUE,"Low Risk")</f>
        <v>High Risk</v>
      </c>
      <c r="V2292">
        <f t="shared" si="35"/>
        <v>8</v>
      </c>
    </row>
    <row r="2293" spans="1:22" hidden="1" x14ac:dyDescent="0.2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 s="2">
        <v>90721.52</v>
      </c>
      <c r="H2293">
        <v>2</v>
      </c>
      <c r="I2293">
        <v>1</v>
      </c>
      <c r="J2293">
        <v>0</v>
      </c>
      <c r="K2293" s="1">
        <v>109296.18</v>
      </c>
      <c r="L2293">
        <v>0</v>
      </c>
      <c r="M2293">
        <v>25</v>
      </c>
      <c r="N2293">
        <v>4196</v>
      </c>
      <c r="O2293">
        <v>8</v>
      </c>
      <c r="P2293">
        <v>20</v>
      </c>
      <c r="Q2293">
        <v>0.32</v>
      </c>
      <c r="R2293">
        <v>104900</v>
      </c>
      <c r="S2293" t="str" cm="1">
        <f t="array" ref="S2293">_xlfn.IFS(E2296&lt;30,"18-29",E2296&lt;45,"30-44",TRUE,"45+")</f>
        <v>30-44</v>
      </c>
      <c r="T2293" t="str" cm="1">
        <f t="array" ref="T2293">_xlfn.IFS(F2293&lt;=2,"0-2 Years",F2293&lt;=5,"3-5 Years",F2293&lt;=8,"6-8 Years",TRUE,"9-10 Years")</f>
        <v>6-8 Years</v>
      </c>
      <c r="U2293" t="str" cm="1">
        <f t="array" ref="U2293">_xlfn.IFS(P2293&gt;60,"High Risk",P2293&gt;30,"Medium Risk",TRUE,"Low Risk")</f>
        <v>Low Risk</v>
      </c>
      <c r="V2293">
        <f t="shared" si="35"/>
        <v>3</v>
      </c>
    </row>
    <row r="2294" spans="1:22" hidden="1" x14ac:dyDescent="0.2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 s="2">
        <v>0</v>
      </c>
      <c r="H2294">
        <v>2</v>
      </c>
      <c r="I2294">
        <v>1</v>
      </c>
      <c r="J2294">
        <v>1</v>
      </c>
      <c r="K2294" s="1">
        <v>20092.89</v>
      </c>
      <c r="L2294">
        <v>0</v>
      </c>
      <c r="M2294">
        <v>9</v>
      </c>
      <c r="N2294">
        <v>4156</v>
      </c>
      <c r="O2294">
        <v>4</v>
      </c>
      <c r="P2294">
        <v>112</v>
      </c>
      <c r="Q2294">
        <v>0.44444444444444442</v>
      </c>
      <c r="R2294">
        <v>37404</v>
      </c>
      <c r="S2294" t="str" cm="1">
        <f t="array" ref="S2294">_xlfn.IFS(E2297&lt;30,"18-29",E2297&lt;45,"30-44",TRUE,"45+")</f>
        <v>30-44</v>
      </c>
      <c r="T2294" t="str" cm="1">
        <f t="array" ref="T2294">_xlfn.IFS(F2294&lt;=2,"0-2 Years",F2294&lt;=5,"3-5 Years",F2294&lt;=8,"6-8 Years",TRUE,"9-10 Years")</f>
        <v>0-2 Years</v>
      </c>
      <c r="U2294" t="str" cm="1">
        <f t="array" ref="U2294">_xlfn.IFS(P2294&gt;60,"High Risk",P2294&gt;30,"Medium Risk",TRUE,"Low Risk")</f>
        <v>High Risk</v>
      </c>
      <c r="V2294">
        <f t="shared" si="35"/>
        <v>4</v>
      </c>
    </row>
    <row r="2295" spans="1:22" x14ac:dyDescent="0.2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 s="2">
        <v>57784.22</v>
      </c>
      <c r="H2295">
        <v>1</v>
      </c>
      <c r="I2295">
        <v>1</v>
      </c>
      <c r="J2295">
        <v>0</v>
      </c>
      <c r="K2295" s="1">
        <v>197804</v>
      </c>
      <c r="L2295">
        <v>1</v>
      </c>
      <c r="M2295">
        <v>13</v>
      </c>
      <c r="N2295">
        <v>4874</v>
      </c>
      <c r="O2295">
        <v>9</v>
      </c>
      <c r="P2295">
        <v>122</v>
      </c>
      <c r="Q2295">
        <v>0.69230769230769229</v>
      </c>
      <c r="R2295">
        <v>63362</v>
      </c>
      <c r="S2295" t="str" cm="1">
        <f t="array" ref="S2295">_xlfn.IFS(E2298&lt;30,"18-29",E2298&lt;45,"30-44",TRUE,"45+")</f>
        <v>45+</v>
      </c>
      <c r="T2295" t="str" cm="1">
        <f t="array" ref="T2295">_xlfn.IFS(F2295&lt;=2,"0-2 Years",F2295&lt;=5,"3-5 Years",F2295&lt;=8,"6-8 Years",TRUE,"9-10 Years")</f>
        <v>0-2 Years</v>
      </c>
      <c r="U2295" t="str" cm="1">
        <f t="array" ref="U2295">_xlfn.IFS(P2295&gt;60,"High Risk",P2295&gt;30,"Medium Risk",TRUE,"Low Risk")</f>
        <v>High Risk</v>
      </c>
      <c r="V2295">
        <f t="shared" si="35"/>
        <v>6</v>
      </c>
    </row>
    <row r="2296" spans="1:22" hidden="1" x14ac:dyDescent="0.2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 s="2">
        <v>131765.72</v>
      </c>
      <c r="H2296">
        <v>1</v>
      </c>
      <c r="I2296">
        <v>1</v>
      </c>
      <c r="J2296">
        <v>0</v>
      </c>
      <c r="K2296" s="1">
        <v>118782.06</v>
      </c>
      <c r="L2296">
        <v>0</v>
      </c>
      <c r="M2296">
        <v>18</v>
      </c>
      <c r="N2296">
        <v>2631</v>
      </c>
      <c r="O2296">
        <v>8</v>
      </c>
      <c r="P2296">
        <v>107</v>
      </c>
      <c r="Q2296">
        <v>0.44444444444444442</v>
      </c>
      <c r="R2296">
        <v>47358</v>
      </c>
      <c r="S2296" t="str" cm="1">
        <f t="array" ref="S2296">_xlfn.IFS(E2299&lt;30,"18-29",E2299&lt;45,"30-44",TRUE,"45+")</f>
        <v>30-44</v>
      </c>
      <c r="T2296" t="str" cm="1">
        <f t="array" ref="T2296">_xlfn.IFS(F2296&lt;=2,"0-2 Years",F2296&lt;=5,"3-5 Years",F2296&lt;=8,"6-8 Years",TRUE,"9-10 Years")</f>
        <v>9-10 Years</v>
      </c>
      <c r="U2296" t="str" cm="1">
        <f t="array" ref="U2296">_xlfn.IFS(P2296&gt;60,"High Risk",P2296&gt;30,"Medium Risk",TRUE,"Low Risk")</f>
        <v>High Risk</v>
      </c>
      <c r="V2296">
        <f t="shared" si="35"/>
        <v>5</v>
      </c>
    </row>
    <row r="2297" spans="1:22" hidden="1" x14ac:dyDescent="0.2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 s="2">
        <v>0</v>
      </c>
      <c r="H2297">
        <v>1</v>
      </c>
      <c r="I2297">
        <v>0</v>
      </c>
      <c r="J2297">
        <v>1</v>
      </c>
      <c r="K2297" s="1">
        <v>152876.13</v>
      </c>
      <c r="L2297">
        <v>1</v>
      </c>
      <c r="M2297">
        <v>26</v>
      </c>
      <c r="N2297">
        <v>3627</v>
      </c>
      <c r="O2297">
        <v>5</v>
      </c>
      <c r="P2297">
        <v>73</v>
      </c>
      <c r="Q2297">
        <v>0.19230769230769232</v>
      </c>
      <c r="R2297">
        <v>94302</v>
      </c>
      <c r="S2297" t="str" cm="1">
        <f t="array" ref="S2297">_xlfn.IFS(E2300&lt;30,"18-29",E2300&lt;45,"30-44",TRUE,"45+")</f>
        <v>45+</v>
      </c>
      <c r="T2297" t="str" cm="1">
        <f t="array" ref="T2297">_xlfn.IFS(F2297&lt;=2,"0-2 Years",F2297&lt;=5,"3-5 Years",F2297&lt;=8,"6-8 Years",TRUE,"9-10 Years")</f>
        <v>6-8 Years</v>
      </c>
      <c r="U2297" t="str" cm="1">
        <f t="array" ref="U2297">_xlfn.IFS(P2297&gt;60,"High Risk",P2297&gt;30,"Medium Risk",TRUE,"Low Risk")</f>
        <v>High Risk</v>
      </c>
      <c r="V2297">
        <f t="shared" si="35"/>
        <v>5</v>
      </c>
    </row>
    <row r="2298" spans="1:22" hidden="1" x14ac:dyDescent="0.2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 s="2">
        <v>110022.74</v>
      </c>
      <c r="H2298">
        <v>1</v>
      </c>
      <c r="I2298">
        <v>0</v>
      </c>
      <c r="J2298">
        <v>1</v>
      </c>
      <c r="K2298" s="1">
        <v>135655.29</v>
      </c>
      <c r="L2298">
        <v>1</v>
      </c>
      <c r="M2298">
        <v>26</v>
      </c>
      <c r="N2298">
        <v>2966</v>
      </c>
      <c r="O2298">
        <v>9</v>
      </c>
      <c r="P2298">
        <v>73</v>
      </c>
      <c r="Q2298">
        <v>0.34615384615384615</v>
      </c>
      <c r="R2298">
        <v>77116</v>
      </c>
      <c r="S2298" t="str" cm="1">
        <f t="array" ref="S2298">_xlfn.IFS(E2301&lt;30,"18-29",E2301&lt;45,"30-44",TRUE,"45+")</f>
        <v>18-29</v>
      </c>
      <c r="T2298" t="str" cm="1">
        <f t="array" ref="T2298">_xlfn.IFS(F2298&lt;=2,"0-2 Years",F2298&lt;=5,"3-5 Years",F2298&lt;=8,"6-8 Years",TRUE,"9-10 Years")</f>
        <v>9-10 Years</v>
      </c>
      <c r="U2298" t="str" cm="1">
        <f t="array" ref="U2298">_xlfn.IFS(P2298&gt;60,"High Risk",P2298&gt;30,"Medium Risk",TRUE,"Low Risk")</f>
        <v>High Risk</v>
      </c>
      <c r="V2298">
        <f t="shared" si="35"/>
        <v>3</v>
      </c>
    </row>
    <row r="2299" spans="1:22" hidden="1" x14ac:dyDescent="0.2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 s="2">
        <v>131569.63</v>
      </c>
      <c r="H2299">
        <v>1</v>
      </c>
      <c r="I2299">
        <v>1</v>
      </c>
      <c r="J2299">
        <v>1</v>
      </c>
      <c r="K2299" s="1">
        <v>103970.58</v>
      </c>
      <c r="L2299">
        <v>0</v>
      </c>
      <c r="M2299">
        <v>17</v>
      </c>
      <c r="N2299">
        <v>2567</v>
      </c>
      <c r="O2299">
        <v>2</v>
      </c>
      <c r="P2299">
        <v>111</v>
      </c>
      <c r="Q2299">
        <v>0.11764705882352941</v>
      </c>
      <c r="R2299">
        <v>43639</v>
      </c>
      <c r="S2299" t="str" cm="1">
        <f t="array" ref="S2299">_xlfn.IFS(E2302&lt;30,"18-29",E2302&lt;45,"30-44",TRUE,"45+")</f>
        <v>45+</v>
      </c>
      <c r="T2299" t="str" cm="1">
        <f t="array" ref="T2299">_xlfn.IFS(F2299&lt;=2,"0-2 Years",F2299&lt;=5,"3-5 Years",F2299&lt;=8,"6-8 Years",TRUE,"9-10 Years")</f>
        <v>9-10 Years</v>
      </c>
      <c r="U2299" t="str" cm="1">
        <f t="array" ref="U2299">_xlfn.IFS(P2299&gt;60,"High Risk",P2299&gt;30,"Medium Risk",TRUE,"Low Risk")</f>
        <v>High Risk</v>
      </c>
      <c r="V2299">
        <f t="shared" si="35"/>
        <v>2</v>
      </c>
    </row>
    <row r="2300" spans="1:22" hidden="1" x14ac:dyDescent="0.2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 s="2">
        <v>164523.5</v>
      </c>
      <c r="H2300">
        <v>2</v>
      </c>
      <c r="I2300">
        <v>1</v>
      </c>
      <c r="J2300">
        <v>1</v>
      </c>
      <c r="K2300" s="1">
        <v>35786.76</v>
      </c>
      <c r="L2300">
        <v>0</v>
      </c>
      <c r="M2300">
        <v>26</v>
      </c>
      <c r="N2300">
        <v>4836</v>
      </c>
      <c r="O2300">
        <v>4</v>
      </c>
      <c r="P2300">
        <v>75</v>
      </c>
      <c r="Q2300">
        <v>0.15384615384615385</v>
      </c>
      <c r="R2300">
        <v>125736</v>
      </c>
      <c r="S2300" t="str" cm="1">
        <f t="array" ref="S2300">_xlfn.IFS(E2303&lt;30,"18-29",E2303&lt;45,"30-44",TRUE,"45+")</f>
        <v>45+</v>
      </c>
      <c r="T2300" t="str" cm="1">
        <f t="array" ref="T2300">_xlfn.IFS(F2300&lt;=2,"0-2 Years",F2300&lt;=5,"3-5 Years",F2300&lt;=8,"6-8 Years",TRUE,"9-10 Years")</f>
        <v>0-2 Years</v>
      </c>
      <c r="U2300" t="str" cm="1">
        <f t="array" ref="U2300">_xlfn.IFS(P2300&gt;60,"High Risk",P2300&gt;30,"Medium Risk",TRUE,"Low Risk")</f>
        <v>High Risk</v>
      </c>
      <c r="V2300">
        <f t="shared" si="35"/>
        <v>2</v>
      </c>
    </row>
    <row r="2301" spans="1:22" hidden="1" x14ac:dyDescent="0.2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 s="2">
        <v>114330.95</v>
      </c>
      <c r="H2301">
        <v>1</v>
      </c>
      <c r="I2301">
        <v>1</v>
      </c>
      <c r="J2301">
        <v>1</v>
      </c>
      <c r="K2301" s="1">
        <v>25325.07</v>
      </c>
      <c r="L2301">
        <v>0</v>
      </c>
      <c r="M2301">
        <v>18</v>
      </c>
      <c r="N2301">
        <v>2214</v>
      </c>
      <c r="O2301">
        <v>9</v>
      </c>
      <c r="P2301">
        <v>111</v>
      </c>
      <c r="Q2301">
        <v>0.5</v>
      </c>
      <c r="R2301">
        <v>39852</v>
      </c>
      <c r="S2301" t="str" cm="1">
        <f t="array" ref="S2301">_xlfn.IFS(E2304&lt;30,"18-29",E2304&lt;45,"30-44",TRUE,"45+")</f>
        <v>45+</v>
      </c>
      <c r="T2301" t="str" cm="1">
        <f t="array" ref="T2301">_xlfn.IFS(F2301&lt;=2,"0-2 Years",F2301&lt;=5,"3-5 Years",F2301&lt;=8,"6-8 Years",TRUE,"9-10 Years")</f>
        <v>0-2 Years</v>
      </c>
      <c r="U2301" t="str" cm="1">
        <f t="array" ref="U2301">_xlfn.IFS(P2301&gt;60,"High Risk",P2301&gt;30,"Medium Risk",TRUE,"Low Risk")</f>
        <v>High Risk</v>
      </c>
      <c r="V2301">
        <f t="shared" si="35"/>
        <v>3</v>
      </c>
    </row>
    <row r="2302" spans="1:22" hidden="1" x14ac:dyDescent="0.2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 s="2">
        <v>135923.16</v>
      </c>
      <c r="H2302">
        <v>1</v>
      </c>
      <c r="I2302">
        <v>1</v>
      </c>
      <c r="J2302">
        <v>0</v>
      </c>
      <c r="K2302" s="1">
        <v>18732.84</v>
      </c>
      <c r="L2302">
        <v>0</v>
      </c>
      <c r="M2302">
        <v>18</v>
      </c>
      <c r="N2302">
        <v>4628</v>
      </c>
      <c r="O2302">
        <v>1</v>
      </c>
      <c r="P2302">
        <v>47</v>
      </c>
      <c r="Q2302">
        <v>5.5555555555555552E-2</v>
      </c>
      <c r="R2302">
        <v>83304</v>
      </c>
      <c r="S2302" t="str" cm="1">
        <f t="array" ref="S2302">_xlfn.IFS(E2305&lt;30,"18-29",E2305&lt;45,"30-44",TRUE,"45+")</f>
        <v>45+</v>
      </c>
      <c r="T2302" t="str" cm="1">
        <f t="array" ref="T2302">_xlfn.IFS(F2302&lt;=2,"0-2 Years",F2302&lt;=5,"3-5 Years",F2302&lt;=8,"6-8 Years",TRUE,"9-10 Years")</f>
        <v>9-10 Years</v>
      </c>
      <c r="U2302" t="str" cm="1">
        <f t="array" ref="U2302">_xlfn.IFS(P2302&gt;60,"High Risk",P2302&gt;30,"Medium Risk",TRUE,"Low Risk")</f>
        <v>Medium Risk</v>
      </c>
      <c r="V2302">
        <f t="shared" si="35"/>
        <v>5</v>
      </c>
    </row>
    <row r="2303" spans="1:22" hidden="1" x14ac:dyDescent="0.2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 s="2">
        <v>0</v>
      </c>
      <c r="H2303">
        <v>2</v>
      </c>
      <c r="I2303">
        <v>1</v>
      </c>
      <c r="J2303">
        <v>1</v>
      </c>
      <c r="K2303" s="1">
        <v>118522.73</v>
      </c>
      <c r="L2303">
        <v>0</v>
      </c>
      <c r="M2303">
        <v>9</v>
      </c>
      <c r="N2303">
        <v>2634</v>
      </c>
      <c r="O2303">
        <v>0</v>
      </c>
      <c r="P2303">
        <v>139</v>
      </c>
      <c r="Q2303">
        <v>0</v>
      </c>
      <c r="R2303">
        <v>23706</v>
      </c>
      <c r="S2303" t="str" cm="1">
        <f t="array" ref="S2303">_xlfn.IFS(E2306&lt;30,"18-29",E2306&lt;45,"30-44",TRUE,"45+")</f>
        <v>30-44</v>
      </c>
      <c r="T2303" t="str" cm="1">
        <f t="array" ref="T2303">_xlfn.IFS(F2303&lt;=2,"0-2 Years",F2303&lt;=5,"3-5 Years",F2303&lt;=8,"6-8 Years",TRUE,"9-10 Years")</f>
        <v>6-8 Years</v>
      </c>
      <c r="U2303" t="str" cm="1">
        <f t="array" ref="U2303">_xlfn.IFS(P2303&gt;60,"High Risk",P2303&gt;30,"Medium Risk",TRUE,"Low Risk")</f>
        <v>High Risk</v>
      </c>
      <c r="V2303">
        <f t="shared" si="35"/>
        <v>4</v>
      </c>
    </row>
    <row r="2304" spans="1:22" hidden="1" x14ac:dyDescent="0.2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 s="2">
        <v>0</v>
      </c>
      <c r="H2304">
        <v>2</v>
      </c>
      <c r="I2304">
        <v>0</v>
      </c>
      <c r="J2304">
        <v>1</v>
      </c>
      <c r="K2304" s="1">
        <v>89972.25</v>
      </c>
      <c r="L2304">
        <v>0</v>
      </c>
      <c r="M2304">
        <v>13</v>
      </c>
      <c r="N2304">
        <v>3364</v>
      </c>
      <c r="O2304">
        <v>2</v>
      </c>
      <c r="P2304">
        <v>177</v>
      </c>
      <c r="Q2304">
        <v>0.15384615384615385</v>
      </c>
      <c r="R2304">
        <v>43732</v>
      </c>
      <c r="S2304" t="str" cm="1">
        <f t="array" ref="S2304">_xlfn.IFS(E2307&lt;30,"18-29",E2307&lt;45,"30-44",TRUE,"45+")</f>
        <v>18-29</v>
      </c>
      <c r="T2304" t="str" cm="1">
        <f t="array" ref="T2304">_xlfn.IFS(F2304&lt;=2,"0-2 Years",F2304&lt;=5,"3-5 Years",F2304&lt;=8,"6-8 Years",TRUE,"9-10 Years")</f>
        <v>3-5 Years</v>
      </c>
      <c r="U2304" t="str" cm="1">
        <f t="array" ref="U2304">_xlfn.IFS(P2304&gt;60,"High Risk",P2304&gt;30,"Medium Risk",TRUE,"Low Risk")</f>
        <v>High Risk</v>
      </c>
      <c r="V2304">
        <f t="shared" si="35"/>
        <v>4</v>
      </c>
    </row>
    <row r="2305" spans="1:22" hidden="1" x14ac:dyDescent="0.2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 s="2">
        <v>124693.48</v>
      </c>
      <c r="H2305">
        <v>1</v>
      </c>
      <c r="I2305">
        <v>0</v>
      </c>
      <c r="J2305">
        <v>1</v>
      </c>
      <c r="K2305" s="1">
        <v>187194.15</v>
      </c>
      <c r="L2305">
        <v>0</v>
      </c>
      <c r="M2305">
        <v>21</v>
      </c>
      <c r="N2305">
        <v>2480</v>
      </c>
      <c r="O2305">
        <v>8</v>
      </c>
      <c r="P2305">
        <v>103</v>
      </c>
      <c r="Q2305">
        <v>0.38095238095238093</v>
      </c>
      <c r="R2305">
        <v>52080</v>
      </c>
      <c r="S2305" t="str" cm="1">
        <f t="array" ref="S2305">_xlfn.IFS(E2308&lt;30,"18-29",E2308&lt;45,"30-44",TRUE,"45+")</f>
        <v>30-44</v>
      </c>
      <c r="T2305" t="str" cm="1">
        <f t="array" ref="T2305">_xlfn.IFS(F2305&lt;=2,"0-2 Years",F2305&lt;=5,"3-5 Years",F2305&lt;=8,"6-8 Years",TRUE,"9-10 Years")</f>
        <v>0-2 Years</v>
      </c>
      <c r="U2305" t="str" cm="1">
        <f t="array" ref="U2305">_xlfn.IFS(P2305&gt;60,"High Risk",P2305&gt;30,"Medium Risk",TRUE,"Low Risk")</f>
        <v>High Risk</v>
      </c>
      <c r="V2305">
        <f t="shared" si="35"/>
        <v>3</v>
      </c>
    </row>
    <row r="2306" spans="1:22" hidden="1" x14ac:dyDescent="0.2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 s="2">
        <v>147936.42000000001</v>
      </c>
      <c r="H2306">
        <v>1</v>
      </c>
      <c r="I2306">
        <v>1</v>
      </c>
      <c r="J2306">
        <v>1</v>
      </c>
      <c r="K2306" s="1">
        <v>106785.7</v>
      </c>
      <c r="L2306">
        <v>0</v>
      </c>
      <c r="M2306">
        <v>1</v>
      </c>
      <c r="N2306">
        <v>2336</v>
      </c>
      <c r="O2306">
        <v>0</v>
      </c>
      <c r="P2306">
        <v>35</v>
      </c>
      <c r="Q2306">
        <v>0</v>
      </c>
      <c r="R2306">
        <v>2336</v>
      </c>
      <c r="S2306" t="str" cm="1">
        <f t="array" ref="S2306">_xlfn.IFS(E2309&lt;30,"18-29",E2309&lt;45,"30-44",TRUE,"45+")</f>
        <v>45+</v>
      </c>
      <c r="T2306" t="str" cm="1">
        <f t="array" ref="T2306">_xlfn.IFS(F2306&lt;=2,"0-2 Years",F2306&lt;=5,"3-5 Years",F2306&lt;=8,"6-8 Years",TRUE,"9-10 Years")</f>
        <v>6-8 Years</v>
      </c>
      <c r="U2306" t="str" cm="1">
        <f t="array" ref="U2306">_xlfn.IFS(P2306&gt;60,"High Risk",P2306&gt;30,"Medium Risk",TRUE,"Low Risk")</f>
        <v>Medium Risk</v>
      </c>
      <c r="V2306">
        <f t="shared" si="35"/>
        <v>2</v>
      </c>
    </row>
    <row r="2307" spans="1:22" x14ac:dyDescent="0.2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 s="2">
        <v>0</v>
      </c>
      <c r="H2307">
        <v>1</v>
      </c>
      <c r="I2307">
        <v>1</v>
      </c>
      <c r="J2307">
        <v>0</v>
      </c>
      <c r="K2307" s="1">
        <v>142516.35</v>
      </c>
      <c r="L2307">
        <v>0</v>
      </c>
      <c r="M2307">
        <v>8</v>
      </c>
      <c r="N2307">
        <v>3419</v>
      </c>
      <c r="O2307">
        <v>1</v>
      </c>
      <c r="P2307">
        <v>126</v>
      </c>
      <c r="Q2307">
        <v>0.125</v>
      </c>
      <c r="R2307">
        <v>27352</v>
      </c>
      <c r="S2307" t="str" cm="1">
        <f t="array" ref="S2307">_xlfn.IFS(E2310&lt;30,"18-29",E2310&lt;45,"30-44",TRUE,"45+")</f>
        <v>30-44</v>
      </c>
      <c r="T2307" t="str" cm="1">
        <f t="array" ref="T2307">_xlfn.IFS(F2307&lt;=2,"0-2 Years",F2307&lt;=5,"3-5 Years",F2307&lt;=8,"6-8 Years",TRUE,"9-10 Years")</f>
        <v>0-2 Years</v>
      </c>
      <c r="U2307" t="str" cm="1">
        <f t="array" ref="U2307">_xlfn.IFS(P2307&gt;60,"High Risk",P2307&gt;30,"Medium Risk",TRUE,"Low Risk")</f>
        <v>High Risk</v>
      </c>
      <c r="V2307">
        <f t="shared" ref="V2307:V2370" si="36">IF(J2307=0,3,0)+IF(G2307=0,3,0)+IF(H2307=1,2,0)+IF(E2307&gt;45,1,0)+IF(F2307&lt;3,1,0)</f>
        <v>9</v>
      </c>
    </row>
    <row r="2308" spans="1:22" x14ac:dyDescent="0.2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 s="2">
        <v>126558.92</v>
      </c>
      <c r="H2308">
        <v>1</v>
      </c>
      <c r="I2308">
        <v>1</v>
      </c>
      <c r="J2308">
        <v>0</v>
      </c>
      <c r="K2308" s="1">
        <v>73334.429999999993</v>
      </c>
      <c r="L2308">
        <v>0</v>
      </c>
      <c r="M2308">
        <v>5</v>
      </c>
      <c r="N2308">
        <v>1825</v>
      </c>
      <c r="O2308">
        <v>1</v>
      </c>
      <c r="P2308">
        <v>138</v>
      </c>
      <c r="Q2308">
        <v>0.2</v>
      </c>
      <c r="R2308">
        <v>9125</v>
      </c>
      <c r="S2308" t="str" cm="1">
        <f t="array" ref="S2308">_xlfn.IFS(E2311&lt;30,"18-29",E2311&lt;45,"30-44",TRUE,"45+")</f>
        <v>45+</v>
      </c>
      <c r="T2308" t="str" cm="1">
        <f t="array" ref="T2308">_xlfn.IFS(F2308&lt;=2,"0-2 Years",F2308&lt;=5,"3-5 Years",F2308&lt;=8,"6-8 Years",TRUE,"9-10 Years")</f>
        <v>0-2 Years</v>
      </c>
      <c r="U2308" t="str" cm="1">
        <f t="array" ref="U2308">_xlfn.IFS(P2308&gt;60,"High Risk",P2308&gt;30,"Medium Risk",TRUE,"Low Risk")</f>
        <v>High Risk</v>
      </c>
      <c r="V2308">
        <f t="shared" si="36"/>
        <v>6</v>
      </c>
    </row>
    <row r="2309" spans="1:22" hidden="1" x14ac:dyDescent="0.2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 s="2">
        <v>106938.11</v>
      </c>
      <c r="H2309">
        <v>2</v>
      </c>
      <c r="I2309">
        <v>0</v>
      </c>
      <c r="J2309">
        <v>1</v>
      </c>
      <c r="K2309" s="1">
        <v>186612.47</v>
      </c>
      <c r="L2309">
        <v>0</v>
      </c>
      <c r="M2309">
        <v>20</v>
      </c>
      <c r="N2309">
        <v>4669</v>
      </c>
      <c r="O2309">
        <v>5</v>
      </c>
      <c r="P2309">
        <v>26</v>
      </c>
      <c r="Q2309">
        <v>0.25</v>
      </c>
      <c r="R2309">
        <v>93380</v>
      </c>
      <c r="S2309" t="str" cm="1">
        <f t="array" ref="S2309">_xlfn.IFS(E2312&lt;30,"18-29",E2312&lt;45,"30-44",TRUE,"45+")</f>
        <v>30-44</v>
      </c>
      <c r="T2309" t="str" cm="1">
        <f t="array" ref="T2309">_xlfn.IFS(F2309&lt;=2,"0-2 Years",F2309&lt;=5,"3-5 Years",F2309&lt;=8,"6-8 Years",TRUE,"9-10 Years")</f>
        <v>6-8 Years</v>
      </c>
      <c r="U2309" t="str" cm="1">
        <f t="array" ref="U2309">_xlfn.IFS(P2309&gt;60,"High Risk",P2309&gt;30,"Medium Risk",TRUE,"Low Risk")</f>
        <v>Low Risk</v>
      </c>
      <c r="V2309">
        <f t="shared" si="36"/>
        <v>1</v>
      </c>
    </row>
    <row r="2310" spans="1:22" hidden="1" x14ac:dyDescent="0.2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 s="2">
        <v>140002.35</v>
      </c>
      <c r="H2310">
        <v>1</v>
      </c>
      <c r="I2310">
        <v>1</v>
      </c>
      <c r="J2310">
        <v>0</v>
      </c>
      <c r="K2310" s="1">
        <v>123613.81</v>
      </c>
      <c r="L2310">
        <v>0</v>
      </c>
      <c r="M2310">
        <v>26</v>
      </c>
      <c r="N2310">
        <v>717</v>
      </c>
      <c r="O2310">
        <v>3</v>
      </c>
      <c r="P2310">
        <v>3</v>
      </c>
      <c r="Q2310">
        <v>0.11538461538461539</v>
      </c>
      <c r="R2310">
        <v>18642</v>
      </c>
      <c r="S2310" t="str" cm="1">
        <f t="array" ref="S2310">_xlfn.IFS(E2313&lt;30,"18-29",E2313&lt;45,"30-44",TRUE,"45+")</f>
        <v>18-29</v>
      </c>
      <c r="T2310" t="str" cm="1">
        <f t="array" ref="T2310">_xlfn.IFS(F2310&lt;=2,"0-2 Years",F2310&lt;=5,"3-5 Years",F2310&lt;=8,"6-8 Years",TRUE,"9-10 Years")</f>
        <v>3-5 Years</v>
      </c>
      <c r="U2310" t="str" cm="1">
        <f t="array" ref="U2310">_xlfn.IFS(P2310&gt;60,"High Risk",P2310&gt;30,"Medium Risk",TRUE,"Low Risk")</f>
        <v>Low Risk</v>
      </c>
      <c r="V2310">
        <f t="shared" si="36"/>
        <v>5</v>
      </c>
    </row>
    <row r="2311" spans="1:22" hidden="1" x14ac:dyDescent="0.2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 s="2">
        <v>123444.72</v>
      </c>
      <c r="H2311">
        <v>1</v>
      </c>
      <c r="I2311">
        <v>1</v>
      </c>
      <c r="J2311">
        <v>1</v>
      </c>
      <c r="K2311" s="1">
        <v>31368.080000000002</v>
      </c>
      <c r="L2311">
        <v>1</v>
      </c>
      <c r="M2311">
        <v>21</v>
      </c>
      <c r="N2311">
        <v>4866</v>
      </c>
      <c r="O2311">
        <v>4</v>
      </c>
      <c r="P2311">
        <v>163</v>
      </c>
      <c r="Q2311">
        <v>0.19047619047619047</v>
      </c>
      <c r="R2311">
        <v>102186</v>
      </c>
      <c r="S2311" t="str" cm="1">
        <f t="array" ref="S2311">_xlfn.IFS(E2314&lt;30,"18-29",E2314&lt;45,"30-44",TRUE,"45+")</f>
        <v>45+</v>
      </c>
      <c r="T2311" t="str" cm="1">
        <f t="array" ref="T2311">_xlfn.IFS(F2311&lt;=2,"0-2 Years",F2311&lt;=5,"3-5 Years",F2311&lt;=8,"6-8 Years",TRUE,"9-10 Years")</f>
        <v>9-10 Years</v>
      </c>
      <c r="U2311" t="str" cm="1">
        <f t="array" ref="U2311">_xlfn.IFS(P2311&gt;60,"High Risk",P2311&gt;30,"Medium Risk",TRUE,"Low Risk")</f>
        <v>High Risk</v>
      </c>
      <c r="V2311">
        <f t="shared" si="36"/>
        <v>3</v>
      </c>
    </row>
    <row r="2312" spans="1:22" hidden="1" x14ac:dyDescent="0.2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 s="2">
        <v>147107.91</v>
      </c>
      <c r="H2312">
        <v>1</v>
      </c>
      <c r="I2312">
        <v>1</v>
      </c>
      <c r="J2312">
        <v>1</v>
      </c>
      <c r="K2312" s="1">
        <v>40066.949999999997</v>
      </c>
      <c r="L2312">
        <v>0</v>
      </c>
      <c r="M2312">
        <v>3</v>
      </c>
      <c r="N2312">
        <v>3369</v>
      </c>
      <c r="O2312">
        <v>1</v>
      </c>
      <c r="P2312">
        <v>6</v>
      </c>
      <c r="Q2312">
        <v>0.33333333333333331</v>
      </c>
      <c r="R2312">
        <v>10107</v>
      </c>
      <c r="S2312" t="str" cm="1">
        <f t="array" ref="S2312">_xlfn.IFS(E2315&lt;30,"18-29",E2315&lt;45,"30-44",TRUE,"45+")</f>
        <v>30-44</v>
      </c>
      <c r="T2312" t="str" cm="1">
        <f t="array" ref="T2312">_xlfn.IFS(F2312&lt;=2,"0-2 Years",F2312&lt;=5,"3-5 Years",F2312&lt;=8,"6-8 Years",TRUE,"9-10 Years")</f>
        <v>6-8 Years</v>
      </c>
      <c r="U2312" t="str" cm="1">
        <f t="array" ref="U2312">_xlfn.IFS(P2312&gt;60,"High Risk",P2312&gt;30,"Medium Risk",TRUE,"Low Risk")</f>
        <v>Low Risk</v>
      </c>
      <c r="V2312">
        <f t="shared" si="36"/>
        <v>2</v>
      </c>
    </row>
    <row r="2313" spans="1:22" hidden="1" x14ac:dyDescent="0.2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 s="2">
        <v>128514.84</v>
      </c>
      <c r="H2313">
        <v>1</v>
      </c>
      <c r="I2313">
        <v>0</v>
      </c>
      <c r="J2313">
        <v>0</v>
      </c>
      <c r="K2313" s="1">
        <v>175969.19</v>
      </c>
      <c r="L2313">
        <v>0</v>
      </c>
      <c r="M2313">
        <v>21</v>
      </c>
      <c r="N2313">
        <v>3700</v>
      </c>
      <c r="O2313">
        <v>0</v>
      </c>
      <c r="P2313">
        <v>8</v>
      </c>
      <c r="Q2313">
        <v>0</v>
      </c>
      <c r="R2313">
        <v>77700</v>
      </c>
      <c r="S2313" t="str" cm="1">
        <f t="array" ref="S2313">_xlfn.IFS(E2316&lt;30,"18-29",E2316&lt;45,"30-44",TRUE,"45+")</f>
        <v>18-29</v>
      </c>
      <c r="T2313" t="str" cm="1">
        <f t="array" ref="T2313">_xlfn.IFS(F2313&lt;=2,"0-2 Years",F2313&lt;=5,"3-5 Years",F2313&lt;=8,"6-8 Years",TRUE,"9-10 Years")</f>
        <v>9-10 Years</v>
      </c>
      <c r="U2313" t="str" cm="1">
        <f t="array" ref="U2313">_xlfn.IFS(P2313&gt;60,"High Risk",P2313&gt;30,"Medium Risk",TRUE,"Low Risk")</f>
        <v>Low Risk</v>
      </c>
      <c r="V2313">
        <f t="shared" si="36"/>
        <v>5</v>
      </c>
    </row>
    <row r="2314" spans="1:22" x14ac:dyDescent="0.2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 s="2">
        <v>0</v>
      </c>
      <c r="H2314">
        <v>1</v>
      </c>
      <c r="I2314">
        <v>0</v>
      </c>
      <c r="J2314">
        <v>0</v>
      </c>
      <c r="K2314" s="1">
        <v>10034.77</v>
      </c>
      <c r="L2314">
        <v>1</v>
      </c>
      <c r="M2314">
        <v>24</v>
      </c>
      <c r="N2314">
        <v>3495</v>
      </c>
      <c r="O2314">
        <v>2</v>
      </c>
      <c r="P2314">
        <v>30</v>
      </c>
      <c r="Q2314">
        <v>8.3333333333333329E-2</v>
      </c>
      <c r="R2314">
        <v>83880</v>
      </c>
      <c r="S2314" t="str" cm="1">
        <f t="array" ref="S2314">_xlfn.IFS(E2317&lt;30,"18-29",E2317&lt;45,"30-44",TRUE,"45+")</f>
        <v>30-44</v>
      </c>
      <c r="T2314" t="str" cm="1">
        <f t="array" ref="T2314">_xlfn.IFS(F2314&lt;=2,"0-2 Years",F2314&lt;=5,"3-5 Years",F2314&lt;=8,"6-8 Years",TRUE,"9-10 Years")</f>
        <v>3-5 Years</v>
      </c>
      <c r="U2314" t="str" cm="1">
        <f t="array" ref="U2314">_xlfn.IFS(P2314&gt;60,"High Risk",P2314&gt;30,"Medium Risk",TRUE,"Low Risk")</f>
        <v>Low Risk</v>
      </c>
      <c r="V2314">
        <f t="shared" si="36"/>
        <v>9</v>
      </c>
    </row>
    <row r="2315" spans="1:22" hidden="1" x14ac:dyDescent="0.2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 s="2">
        <v>106756.01</v>
      </c>
      <c r="H2315">
        <v>2</v>
      </c>
      <c r="I2315">
        <v>1</v>
      </c>
      <c r="J2315">
        <v>0</v>
      </c>
      <c r="K2315" s="1">
        <v>151167.94</v>
      </c>
      <c r="L2315">
        <v>0</v>
      </c>
      <c r="M2315">
        <v>2</v>
      </c>
      <c r="N2315">
        <v>565</v>
      </c>
      <c r="O2315">
        <v>8</v>
      </c>
      <c r="P2315">
        <v>82</v>
      </c>
      <c r="Q2315">
        <v>1</v>
      </c>
      <c r="R2315">
        <v>1130</v>
      </c>
      <c r="S2315" t="str" cm="1">
        <f t="array" ref="S2315">_xlfn.IFS(E2318&lt;30,"18-29",E2318&lt;45,"30-44",TRUE,"45+")</f>
        <v>45+</v>
      </c>
      <c r="T2315" t="str" cm="1">
        <f t="array" ref="T2315">_xlfn.IFS(F2315&lt;=2,"0-2 Years",F2315&lt;=5,"3-5 Years",F2315&lt;=8,"6-8 Years",TRUE,"9-10 Years")</f>
        <v>9-10 Years</v>
      </c>
      <c r="U2315" t="str" cm="1">
        <f t="array" ref="U2315">_xlfn.IFS(P2315&gt;60,"High Risk",P2315&gt;30,"Medium Risk",TRUE,"Low Risk")</f>
        <v>High Risk</v>
      </c>
      <c r="V2315">
        <f t="shared" si="36"/>
        <v>3</v>
      </c>
    </row>
    <row r="2316" spans="1:22" x14ac:dyDescent="0.2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 s="2">
        <v>0</v>
      </c>
      <c r="H2316">
        <v>2</v>
      </c>
      <c r="I2316">
        <v>1</v>
      </c>
      <c r="J2316">
        <v>0</v>
      </c>
      <c r="K2316" s="1">
        <v>191387.76</v>
      </c>
      <c r="L2316">
        <v>0</v>
      </c>
      <c r="M2316">
        <v>17</v>
      </c>
      <c r="N2316">
        <v>817</v>
      </c>
      <c r="O2316">
        <v>10</v>
      </c>
      <c r="P2316">
        <v>6</v>
      </c>
      <c r="Q2316">
        <v>0.58823529411764708</v>
      </c>
      <c r="R2316">
        <v>13889</v>
      </c>
      <c r="S2316" t="str" cm="1">
        <f t="array" ref="S2316">_xlfn.IFS(E2319&lt;30,"18-29",E2319&lt;45,"30-44",TRUE,"45+")</f>
        <v>30-44</v>
      </c>
      <c r="T2316" t="str" cm="1">
        <f t="array" ref="T2316">_xlfn.IFS(F2316&lt;=2,"0-2 Years",F2316&lt;=5,"3-5 Years",F2316&lt;=8,"6-8 Years",TRUE,"9-10 Years")</f>
        <v>3-5 Years</v>
      </c>
      <c r="U2316" t="str" cm="1">
        <f t="array" ref="U2316">_xlfn.IFS(P2316&gt;60,"High Risk",P2316&gt;30,"Medium Risk",TRUE,"Low Risk")</f>
        <v>Low Risk</v>
      </c>
      <c r="V2316">
        <f t="shared" si="36"/>
        <v>6</v>
      </c>
    </row>
    <row r="2317" spans="1:22" x14ac:dyDescent="0.2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 s="2">
        <v>0</v>
      </c>
      <c r="H2317">
        <v>2</v>
      </c>
      <c r="I2317">
        <v>1</v>
      </c>
      <c r="J2317">
        <v>0</v>
      </c>
      <c r="K2317" s="1">
        <v>51229.17</v>
      </c>
      <c r="L2317">
        <v>0</v>
      </c>
      <c r="M2317">
        <v>24</v>
      </c>
      <c r="N2317">
        <v>4823</v>
      </c>
      <c r="O2317">
        <v>0</v>
      </c>
      <c r="P2317">
        <v>131</v>
      </c>
      <c r="Q2317">
        <v>0</v>
      </c>
      <c r="R2317">
        <v>115752</v>
      </c>
      <c r="S2317" t="str" cm="1">
        <f t="array" ref="S2317">_xlfn.IFS(E2320&lt;30,"18-29",E2320&lt;45,"30-44",TRUE,"45+")</f>
        <v>30-44</v>
      </c>
      <c r="T2317" t="str" cm="1">
        <f t="array" ref="T2317">_xlfn.IFS(F2317&lt;=2,"0-2 Years",F2317&lt;=5,"3-5 Years",F2317&lt;=8,"6-8 Years",TRUE,"9-10 Years")</f>
        <v>6-8 Years</v>
      </c>
      <c r="U2317" t="str" cm="1">
        <f t="array" ref="U2317">_xlfn.IFS(P2317&gt;60,"High Risk",P2317&gt;30,"Medium Risk",TRUE,"Low Risk")</f>
        <v>High Risk</v>
      </c>
      <c r="V2317">
        <f t="shared" si="36"/>
        <v>6</v>
      </c>
    </row>
    <row r="2318" spans="1:22" hidden="1" x14ac:dyDescent="0.2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 s="2">
        <v>155393.32</v>
      </c>
      <c r="H2318">
        <v>1</v>
      </c>
      <c r="I2318">
        <v>1</v>
      </c>
      <c r="J2318">
        <v>1</v>
      </c>
      <c r="K2318" s="1">
        <v>87351.42</v>
      </c>
      <c r="L2318">
        <v>1</v>
      </c>
      <c r="M2318">
        <v>1</v>
      </c>
      <c r="N2318">
        <v>4140</v>
      </c>
      <c r="O2318">
        <v>3</v>
      </c>
      <c r="P2318">
        <v>23</v>
      </c>
      <c r="Q2318">
        <v>1</v>
      </c>
      <c r="R2318">
        <v>4140</v>
      </c>
      <c r="S2318" t="str" cm="1">
        <f t="array" ref="S2318">_xlfn.IFS(E2321&lt;30,"18-29",E2321&lt;45,"30-44",TRUE,"45+")</f>
        <v>30-44</v>
      </c>
      <c r="T2318" t="str" cm="1">
        <f t="array" ref="T2318">_xlfn.IFS(F2318&lt;=2,"0-2 Years",F2318&lt;=5,"3-5 Years",F2318&lt;=8,"6-8 Years",TRUE,"9-10 Years")</f>
        <v>3-5 Years</v>
      </c>
      <c r="U2318" t="str" cm="1">
        <f t="array" ref="U2318">_xlfn.IFS(P2318&gt;60,"High Risk",P2318&gt;30,"Medium Risk",TRUE,"Low Risk")</f>
        <v>Low Risk</v>
      </c>
      <c r="V2318">
        <f t="shared" si="36"/>
        <v>3</v>
      </c>
    </row>
    <row r="2319" spans="1:22" hidden="1" x14ac:dyDescent="0.2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 s="2">
        <v>110414.48</v>
      </c>
      <c r="H2319">
        <v>1</v>
      </c>
      <c r="I2319">
        <v>1</v>
      </c>
      <c r="J2319">
        <v>1</v>
      </c>
      <c r="K2319" s="1">
        <v>48984.95</v>
      </c>
      <c r="L2319">
        <v>0</v>
      </c>
      <c r="M2319">
        <v>15</v>
      </c>
      <c r="N2319">
        <v>4887</v>
      </c>
      <c r="O2319">
        <v>2</v>
      </c>
      <c r="P2319">
        <v>117</v>
      </c>
      <c r="Q2319">
        <v>0.13333333333333333</v>
      </c>
      <c r="R2319">
        <v>73305</v>
      </c>
      <c r="S2319" t="str" cm="1">
        <f t="array" ref="S2319">_xlfn.IFS(E2322&lt;30,"18-29",E2322&lt;45,"30-44",TRUE,"45+")</f>
        <v>30-44</v>
      </c>
      <c r="T2319" t="str" cm="1">
        <f t="array" ref="T2319">_xlfn.IFS(F2319&lt;=2,"0-2 Years",F2319&lt;=5,"3-5 Years",F2319&lt;=8,"6-8 Years",TRUE,"9-10 Years")</f>
        <v>0-2 Years</v>
      </c>
      <c r="U2319" t="str" cm="1">
        <f t="array" ref="U2319">_xlfn.IFS(P2319&gt;60,"High Risk",P2319&gt;30,"Medium Risk",TRUE,"Low Risk")</f>
        <v>High Risk</v>
      </c>
      <c r="V2319">
        <f t="shared" si="36"/>
        <v>3</v>
      </c>
    </row>
    <row r="2320" spans="1:22" hidden="1" x14ac:dyDescent="0.2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 s="2">
        <v>0</v>
      </c>
      <c r="H2320">
        <v>2</v>
      </c>
      <c r="I2320">
        <v>1</v>
      </c>
      <c r="J2320">
        <v>1</v>
      </c>
      <c r="K2320" s="1">
        <v>182738</v>
      </c>
      <c r="L2320">
        <v>0</v>
      </c>
      <c r="M2320">
        <v>12</v>
      </c>
      <c r="N2320">
        <v>1222</v>
      </c>
      <c r="O2320">
        <v>0</v>
      </c>
      <c r="P2320">
        <v>51</v>
      </c>
      <c r="Q2320">
        <v>0</v>
      </c>
      <c r="R2320">
        <v>14664</v>
      </c>
      <c r="S2320" t="str" cm="1">
        <f t="array" ref="S2320">_xlfn.IFS(E2323&lt;30,"18-29",E2323&lt;45,"30-44",TRUE,"45+")</f>
        <v>45+</v>
      </c>
      <c r="T2320" t="str" cm="1">
        <f t="array" ref="T2320">_xlfn.IFS(F2320&lt;=2,"0-2 Years",F2320&lt;=5,"3-5 Years",F2320&lt;=8,"6-8 Years",TRUE,"9-10 Years")</f>
        <v>0-2 Years</v>
      </c>
      <c r="U2320" t="str" cm="1">
        <f t="array" ref="U2320">_xlfn.IFS(P2320&gt;60,"High Risk",P2320&gt;30,"Medium Risk",TRUE,"Low Risk")</f>
        <v>Medium Risk</v>
      </c>
      <c r="V2320">
        <f t="shared" si="36"/>
        <v>4</v>
      </c>
    </row>
    <row r="2321" spans="1:22" hidden="1" x14ac:dyDescent="0.2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 s="2">
        <v>157098.51999999999</v>
      </c>
      <c r="H2321">
        <v>1</v>
      </c>
      <c r="I2321">
        <v>1</v>
      </c>
      <c r="J2321">
        <v>1</v>
      </c>
      <c r="K2321" s="1">
        <v>153535.26999999999</v>
      </c>
      <c r="L2321">
        <v>0</v>
      </c>
      <c r="M2321">
        <v>8</v>
      </c>
      <c r="N2321">
        <v>4650</v>
      </c>
      <c r="O2321">
        <v>2</v>
      </c>
      <c r="P2321">
        <v>136</v>
      </c>
      <c r="Q2321">
        <v>0.25</v>
      </c>
      <c r="R2321">
        <v>37200</v>
      </c>
      <c r="S2321" t="str" cm="1">
        <f t="array" ref="S2321">_xlfn.IFS(E2324&lt;30,"18-29",E2324&lt;45,"30-44",TRUE,"45+")</f>
        <v>30-44</v>
      </c>
      <c r="T2321" t="str" cm="1">
        <f t="array" ref="T2321">_xlfn.IFS(F2321&lt;=2,"0-2 Years",F2321&lt;=5,"3-5 Years",F2321&lt;=8,"6-8 Years",TRUE,"9-10 Years")</f>
        <v>9-10 Years</v>
      </c>
      <c r="U2321" t="str" cm="1">
        <f t="array" ref="U2321">_xlfn.IFS(P2321&gt;60,"High Risk",P2321&gt;30,"Medium Risk",TRUE,"Low Risk")</f>
        <v>High Risk</v>
      </c>
      <c r="V2321">
        <f t="shared" si="36"/>
        <v>2</v>
      </c>
    </row>
    <row r="2322" spans="1:22" hidden="1" x14ac:dyDescent="0.2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 s="2">
        <v>85626.6</v>
      </c>
      <c r="H2322">
        <v>1</v>
      </c>
      <c r="I2322">
        <v>1</v>
      </c>
      <c r="J2322">
        <v>1</v>
      </c>
      <c r="K2322" s="1">
        <v>125079.65</v>
      </c>
      <c r="L2322">
        <v>0</v>
      </c>
      <c r="M2322">
        <v>26</v>
      </c>
      <c r="N2322">
        <v>3287</v>
      </c>
      <c r="O2322">
        <v>9</v>
      </c>
      <c r="P2322">
        <v>179</v>
      </c>
      <c r="Q2322">
        <v>0.34615384615384615</v>
      </c>
      <c r="R2322">
        <v>85462</v>
      </c>
      <c r="S2322" t="str" cm="1">
        <f t="array" ref="S2322">_xlfn.IFS(E2325&lt;30,"18-29",E2325&lt;45,"30-44",TRUE,"45+")</f>
        <v>45+</v>
      </c>
      <c r="T2322" t="str" cm="1">
        <f t="array" ref="T2322">_xlfn.IFS(F2322&lt;=2,"0-2 Years",F2322&lt;=5,"3-5 Years",F2322&lt;=8,"6-8 Years",TRUE,"9-10 Years")</f>
        <v>3-5 Years</v>
      </c>
      <c r="U2322" t="str" cm="1">
        <f t="array" ref="U2322">_xlfn.IFS(P2322&gt;60,"High Risk",P2322&gt;30,"Medium Risk",TRUE,"Low Risk")</f>
        <v>High Risk</v>
      </c>
      <c r="V2322">
        <f t="shared" si="36"/>
        <v>2</v>
      </c>
    </row>
    <row r="2323" spans="1:22" hidden="1" x14ac:dyDescent="0.2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 s="2">
        <v>93796.42</v>
      </c>
      <c r="H2323">
        <v>2</v>
      </c>
      <c r="I2323">
        <v>1</v>
      </c>
      <c r="J2323">
        <v>1</v>
      </c>
      <c r="K2323" s="1">
        <v>162321.26</v>
      </c>
      <c r="L2323">
        <v>0</v>
      </c>
      <c r="M2323">
        <v>25</v>
      </c>
      <c r="N2323">
        <v>457</v>
      </c>
      <c r="O2323">
        <v>8</v>
      </c>
      <c r="P2323">
        <v>70</v>
      </c>
      <c r="Q2323">
        <v>0.32</v>
      </c>
      <c r="R2323">
        <v>11425</v>
      </c>
      <c r="S2323" t="str" cm="1">
        <f t="array" ref="S2323">_xlfn.IFS(E2326&lt;30,"18-29",E2326&lt;45,"30-44",TRUE,"45+")</f>
        <v>18-29</v>
      </c>
      <c r="T2323" t="str" cm="1">
        <f t="array" ref="T2323">_xlfn.IFS(F2323&lt;=2,"0-2 Years",F2323&lt;=5,"3-5 Years",F2323&lt;=8,"6-8 Years",TRUE,"9-10 Years")</f>
        <v>6-8 Years</v>
      </c>
      <c r="U2323" t="str" cm="1">
        <f t="array" ref="U2323">_xlfn.IFS(P2323&gt;60,"High Risk",P2323&gt;30,"Medium Risk",TRUE,"Low Risk")</f>
        <v>High Risk</v>
      </c>
      <c r="V2323">
        <f t="shared" si="36"/>
        <v>0</v>
      </c>
    </row>
    <row r="2324" spans="1:22" x14ac:dyDescent="0.2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 s="2">
        <v>0</v>
      </c>
      <c r="H2324">
        <v>2</v>
      </c>
      <c r="I2324">
        <v>1</v>
      </c>
      <c r="J2324">
        <v>0</v>
      </c>
      <c r="K2324" s="1">
        <v>3414.72</v>
      </c>
      <c r="L2324">
        <v>0</v>
      </c>
      <c r="M2324">
        <v>10</v>
      </c>
      <c r="N2324">
        <v>3513</v>
      </c>
      <c r="O2324">
        <v>0</v>
      </c>
      <c r="P2324">
        <v>64</v>
      </c>
      <c r="Q2324">
        <v>0</v>
      </c>
      <c r="R2324">
        <v>35130</v>
      </c>
      <c r="S2324" t="str" cm="1">
        <f t="array" ref="S2324">_xlfn.IFS(E2327&lt;30,"18-29",E2327&lt;45,"30-44",TRUE,"45+")</f>
        <v>18-29</v>
      </c>
      <c r="T2324" t="str" cm="1">
        <f t="array" ref="T2324">_xlfn.IFS(F2324&lt;=2,"0-2 Years",F2324&lt;=5,"3-5 Years",F2324&lt;=8,"6-8 Years",TRUE,"9-10 Years")</f>
        <v>0-2 Years</v>
      </c>
      <c r="U2324" t="str" cm="1">
        <f t="array" ref="U2324">_xlfn.IFS(P2324&gt;60,"High Risk",P2324&gt;30,"Medium Risk",TRUE,"Low Risk")</f>
        <v>High Risk</v>
      </c>
      <c r="V2324">
        <f t="shared" si="36"/>
        <v>7</v>
      </c>
    </row>
    <row r="2325" spans="1:22" hidden="1" x14ac:dyDescent="0.2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 s="2">
        <v>125268.03</v>
      </c>
      <c r="H2325">
        <v>2</v>
      </c>
      <c r="I2325">
        <v>1</v>
      </c>
      <c r="J2325">
        <v>0</v>
      </c>
      <c r="K2325" s="1">
        <v>165082.25</v>
      </c>
      <c r="L2325">
        <v>0</v>
      </c>
      <c r="M2325">
        <v>18</v>
      </c>
      <c r="N2325">
        <v>1377</v>
      </c>
      <c r="O2325">
        <v>9</v>
      </c>
      <c r="P2325">
        <v>61</v>
      </c>
      <c r="Q2325">
        <v>0.5</v>
      </c>
      <c r="R2325">
        <v>24786</v>
      </c>
      <c r="S2325" t="str" cm="1">
        <f t="array" ref="S2325">_xlfn.IFS(E2328&lt;30,"18-29",E2328&lt;45,"30-44",TRUE,"45+")</f>
        <v>30-44</v>
      </c>
      <c r="T2325" t="str" cm="1">
        <f t="array" ref="T2325">_xlfn.IFS(F2325&lt;=2,"0-2 Years",F2325&lt;=5,"3-5 Years",F2325&lt;=8,"6-8 Years",TRUE,"9-10 Years")</f>
        <v>6-8 Years</v>
      </c>
      <c r="U2325" t="str" cm="1">
        <f t="array" ref="U2325">_xlfn.IFS(P2325&gt;60,"High Risk",P2325&gt;30,"Medium Risk",TRUE,"Low Risk")</f>
        <v>High Risk</v>
      </c>
      <c r="V2325">
        <f t="shared" si="36"/>
        <v>4</v>
      </c>
    </row>
    <row r="2326" spans="1:22" hidden="1" x14ac:dyDescent="0.2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 s="2">
        <v>148143.84</v>
      </c>
      <c r="H2326">
        <v>1</v>
      </c>
      <c r="I2326">
        <v>1</v>
      </c>
      <c r="J2326">
        <v>1</v>
      </c>
      <c r="K2326" s="1">
        <v>52021.39</v>
      </c>
      <c r="L2326">
        <v>0</v>
      </c>
      <c r="M2326">
        <v>1</v>
      </c>
      <c r="N2326">
        <v>701</v>
      </c>
      <c r="O2326">
        <v>7</v>
      </c>
      <c r="P2326">
        <v>143</v>
      </c>
      <c r="Q2326">
        <v>1</v>
      </c>
      <c r="R2326">
        <v>701</v>
      </c>
      <c r="S2326" t="str" cm="1">
        <f t="array" ref="S2326">_xlfn.IFS(E2329&lt;30,"18-29",E2329&lt;45,"30-44",TRUE,"45+")</f>
        <v>30-44</v>
      </c>
      <c r="T2326" t="str" cm="1">
        <f t="array" ref="T2326">_xlfn.IFS(F2326&lt;=2,"0-2 Years",F2326&lt;=5,"3-5 Years",F2326&lt;=8,"6-8 Years",TRUE,"9-10 Years")</f>
        <v>0-2 Years</v>
      </c>
      <c r="U2326" t="str" cm="1">
        <f t="array" ref="U2326">_xlfn.IFS(P2326&gt;60,"High Risk",P2326&gt;30,"Medium Risk",TRUE,"Low Risk")</f>
        <v>High Risk</v>
      </c>
      <c r="V2326">
        <f t="shared" si="36"/>
        <v>3</v>
      </c>
    </row>
    <row r="2327" spans="1:22" hidden="1" x14ac:dyDescent="0.2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 s="2">
        <v>115545.33</v>
      </c>
      <c r="H2327">
        <v>2</v>
      </c>
      <c r="I2327">
        <v>1</v>
      </c>
      <c r="J2327">
        <v>0</v>
      </c>
      <c r="K2327" s="1">
        <v>148256.43</v>
      </c>
      <c r="L2327">
        <v>0</v>
      </c>
      <c r="M2327">
        <v>14</v>
      </c>
      <c r="N2327">
        <v>4688</v>
      </c>
      <c r="O2327">
        <v>2</v>
      </c>
      <c r="P2327">
        <v>169</v>
      </c>
      <c r="Q2327">
        <v>0.14285714285714285</v>
      </c>
      <c r="R2327">
        <v>65632</v>
      </c>
      <c r="S2327" t="str" cm="1">
        <f t="array" ref="S2327">_xlfn.IFS(E2330&lt;30,"18-29",E2330&lt;45,"30-44",TRUE,"45+")</f>
        <v>18-29</v>
      </c>
      <c r="T2327" t="str" cm="1">
        <f t="array" ref="T2327">_xlfn.IFS(F2327&lt;=2,"0-2 Years",F2327&lt;=5,"3-5 Years",F2327&lt;=8,"6-8 Years",TRUE,"9-10 Years")</f>
        <v>9-10 Years</v>
      </c>
      <c r="U2327" t="str" cm="1">
        <f t="array" ref="U2327">_xlfn.IFS(P2327&gt;60,"High Risk",P2327&gt;30,"Medium Risk",TRUE,"Low Risk")</f>
        <v>High Risk</v>
      </c>
      <c r="V2327">
        <f t="shared" si="36"/>
        <v>3</v>
      </c>
    </row>
    <row r="2328" spans="1:22" x14ac:dyDescent="0.2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 s="2">
        <v>0</v>
      </c>
      <c r="H2328">
        <v>2</v>
      </c>
      <c r="I2328">
        <v>0</v>
      </c>
      <c r="J2328">
        <v>0</v>
      </c>
      <c r="K2328" s="1">
        <v>122899.01</v>
      </c>
      <c r="L2328">
        <v>0</v>
      </c>
      <c r="M2328">
        <v>4</v>
      </c>
      <c r="N2328">
        <v>2689</v>
      </c>
      <c r="O2328">
        <v>9</v>
      </c>
      <c r="P2328">
        <v>25</v>
      </c>
      <c r="Q2328">
        <v>1</v>
      </c>
      <c r="R2328">
        <v>10756</v>
      </c>
      <c r="S2328" t="str" cm="1">
        <f t="array" ref="S2328">_xlfn.IFS(E2331&lt;30,"18-29",E2331&lt;45,"30-44",TRUE,"45+")</f>
        <v>30-44</v>
      </c>
      <c r="T2328" t="str" cm="1">
        <f t="array" ref="T2328">_xlfn.IFS(F2328&lt;=2,"0-2 Years",F2328&lt;=5,"3-5 Years",F2328&lt;=8,"6-8 Years",TRUE,"9-10 Years")</f>
        <v>6-8 Years</v>
      </c>
      <c r="U2328" t="str" cm="1">
        <f t="array" ref="U2328">_xlfn.IFS(P2328&gt;60,"High Risk",P2328&gt;30,"Medium Risk",TRUE,"Low Risk")</f>
        <v>Low Risk</v>
      </c>
      <c r="V2328">
        <f t="shared" si="36"/>
        <v>6</v>
      </c>
    </row>
    <row r="2329" spans="1:22" hidden="1" x14ac:dyDescent="0.2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 s="2">
        <v>44928.88</v>
      </c>
      <c r="H2329">
        <v>1</v>
      </c>
      <c r="I2329">
        <v>1</v>
      </c>
      <c r="J2329">
        <v>1</v>
      </c>
      <c r="K2329" s="1">
        <v>10771.46</v>
      </c>
      <c r="L2329">
        <v>0</v>
      </c>
      <c r="M2329">
        <v>3</v>
      </c>
      <c r="N2329">
        <v>2675</v>
      </c>
      <c r="O2329">
        <v>7</v>
      </c>
      <c r="P2329">
        <v>113</v>
      </c>
      <c r="Q2329">
        <v>1</v>
      </c>
      <c r="R2329">
        <v>8025</v>
      </c>
      <c r="S2329" t="str" cm="1">
        <f t="array" ref="S2329">_xlfn.IFS(E2332&lt;30,"18-29",E2332&lt;45,"30-44",TRUE,"45+")</f>
        <v>30-44</v>
      </c>
      <c r="T2329" t="str" cm="1">
        <f t="array" ref="T2329">_xlfn.IFS(F2329&lt;=2,"0-2 Years",F2329&lt;=5,"3-5 Years",F2329&lt;=8,"6-8 Years",TRUE,"9-10 Years")</f>
        <v>3-5 Years</v>
      </c>
      <c r="U2329" t="str" cm="1">
        <f t="array" ref="U2329">_xlfn.IFS(P2329&gt;60,"High Risk",P2329&gt;30,"Medium Risk",TRUE,"Low Risk")</f>
        <v>High Risk</v>
      </c>
      <c r="V2329">
        <f t="shared" si="36"/>
        <v>2</v>
      </c>
    </row>
    <row r="2330" spans="1:22" hidden="1" x14ac:dyDescent="0.2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 s="2">
        <v>0</v>
      </c>
      <c r="H2330">
        <v>2</v>
      </c>
      <c r="I2330">
        <v>1</v>
      </c>
      <c r="J2330">
        <v>1</v>
      </c>
      <c r="K2330" s="1">
        <v>18255.509999999998</v>
      </c>
      <c r="L2330">
        <v>0</v>
      </c>
      <c r="M2330">
        <v>17</v>
      </c>
      <c r="N2330">
        <v>2800</v>
      </c>
      <c r="O2330">
        <v>5</v>
      </c>
      <c r="P2330">
        <v>93</v>
      </c>
      <c r="Q2330">
        <v>0.29411764705882354</v>
      </c>
      <c r="R2330">
        <v>47600</v>
      </c>
      <c r="S2330" t="str" cm="1">
        <f t="array" ref="S2330">_xlfn.IFS(E2333&lt;30,"18-29",E2333&lt;45,"30-44",TRUE,"45+")</f>
        <v>18-29</v>
      </c>
      <c r="T2330" t="str" cm="1">
        <f t="array" ref="T2330">_xlfn.IFS(F2330&lt;=2,"0-2 Years",F2330&lt;=5,"3-5 Years",F2330&lt;=8,"6-8 Years",TRUE,"9-10 Years")</f>
        <v>0-2 Years</v>
      </c>
      <c r="U2330" t="str" cm="1">
        <f t="array" ref="U2330">_xlfn.IFS(P2330&gt;60,"High Risk",P2330&gt;30,"Medium Risk",TRUE,"Low Risk")</f>
        <v>High Risk</v>
      </c>
      <c r="V2330">
        <f t="shared" si="36"/>
        <v>4</v>
      </c>
    </row>
    <row r="2331" spans="1:22" hidden="1" x14ac:dyDescent="0.2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 s="2">
        <v>162442.35</v>
      </c>
      <c r="H2331">
        <v>1</v>
      </c>
      <c r="I2331">
        <v>1</v>
      </c>
      <c r="J2331">
        <v>0</v>
      </c>
      <c r="K2331" s="1">
        <v>183566.78</v>
      </c>
      <c r="L2331">
        <v>0</v>
      </c>
      <c r="M2331">
        <v>12</v>
      </c>
      <c r="N2331">
        <v>402</v>
      </c>
      <c r="O2331">
        <v>10</v>
      </c>
      <c r="P2331">
        <v>101</v>
      </c>
      <c r="Q2331">
        <v>0.83333333333333337</v>
      </c>
      <c r="R2331">
        <v>4824</v>
      </c>
      <c r="S2331" t="str" cm="1">
        <f t="array" ref="S2331">_xlfn.IFS(E2334&lt;30,"18-29",E2334&lt;45,"30-44",TRUE,"45+")</f>
        <v>18-29</v>
      </c>
      <c r="T2331" t="str" cm="1">
        <f t="array" ref="T2331">_xlfn.IFS(F2331&lt;=2,"0-2 Years",F2331&lt;=5,"3-5 Years",F2331&lt;=8,"6-8 Years",TRUE,"9-10 Years")</f>
        <v>3-5 Years</v>
      </c>
      <c r="U2331" t="str" cm="1">
        <f t="array" ref="U2331">_xlfn.IFS(P2331&gt;60,"High Risk",P2331&gt;30,"Medium Risk",TRUE,"Low Risk")</f>
        <v>High Risk</v>
      </c>
      <c r="V2331">
        <f t="shared" si="36"/>
        <v>5</v>
      </c>
    </row>
    <row r="2332" spans="1:22" hidden="1" x14ac:dyDescent="0.2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 s="2">
        <v>0</v>
      </c>
      <c r="H2332">
        <v>2</v>
      </c>
      <c r="I2332">
        <v>1</v>
      </c>
      <c r="J2332">
        <v>1</v>
      </c>
      <c r="K2332" s="1">
        <v>175224.12</v>
      </c>
      <c r="L2332">
        <v>0</v>
      </c>
      <c r="M2332">
        <v>29</v>
      </c>
      <c r="N2332">
        <v>4184</v>
      </c>
      <c r="O2332">
        <v>3</v>
      </c>
      <c r="P2332">
        <v>118</v>
      </c>
      <c r="Q2332">
        <v>0.10344827586206896</v>
      </c>
      <c r="R2332">
        <v>121336</v>
      </c>
      <c r="S2332" t="str" cm="1">
        <f t="array" ref="S2332">_xlfn.IFS(E2335&lt;30,"18-29",E2335&lt;45,"30-44",TRUE,"45+")</f>
        <v>30-44</v>
      </c>
      <c r="T2332" t="str" cm="1">
        <f t="array" ref="T2332">_xlfn.IFS(F2332&lt;=2,"0-2 Years",F2332&lt;=5,"3-5 Years",F2332&lt;=8,"6-8 Years",TRUE,"9-10 Years")</f>
        <v>3-5 Years</v>
      </c>
      <c r="U2332" t="str" cm="1">
        <f t="array" ref="U2332">_xlfn.IFS(P2332&gt;60,"High Risk",P2332&gt;30,"Medium Risk",TRUE,"Low Risk")</f>
        <v>High Risk</v>
      </c>
      <c r="V2332">
        <f t="shared" si="36"/>
        <v>3</v>
      </c>
    </row>
    <row r="2333" spans="1:22" hidden="1" x14ac:dyDescent="0.2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 s="2">
        <v>96213.82</v>
      </c>
      <c r="H2333">
        <v>2</v>
      </c>
      <c r="I2333">
        <v>1</v>
      </c>
      <c r="J2333">
        <v>0</v>
      </c>
      <c r="K2333" s="1">
        <v>147913.56</v>
      </c>
      <c r="L2333">
        <v>0</v>
      </c>
      <c r="M2333">
        <v>23</v>
      </c>
      <c r="N2333">
        <v>4341</v>
      </c>
      <c r="O2333">
        <v>9</v>
      </c>
      <c r="P2333">
        <v>16</v>
      </c>
      <c r="Q2333">
        <v>0.39130434782608697</v>
      </c>
      <c r="R2333">
        <v>99843</v>
      </c>
      <c r="S2333" t="str" cm="1">
        <f t="array" ref="S2333">_xlfn.IFS(E2336&lt;30,"18-29",E2336&lt;45,"30-44",TRUE,"45+")</f>
        <v>30-44</v>
      </c>
      <c r="T2333" t="str" cm="1">
        <f t="array" ref="T2333">_xlfn.IFS(F2333&lt;=2,"0-2 Years",F2333&lt;=5,"3-5 Years",F2333&lt;=8,"6-8 Years",TRUE,"9-10 Years")</f>
        <v>0-2 Years</v>
      </c>
      <c r="U2333" t="str" cm="1">
        <f t="array" ref="U2333">_xlfn.IFS(P2333&gt;60,"High Risk",P2333&gt;30,"Medium Risk",TRUE,"Low Risk")</f>
        <v>Low Risk</v>
      </c>
      <c r="V2333">
        <f t="shared" si="36"/>
        <v>4</v>
      </c>
    </row>
    <row r="2334" spans="1:22" hidden="1" x14ac:dyDescent="0.2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 s="2">
        <v>156569.43</v>
      </c>
      <c r="H2334">
        <v>1</v>
      </c>
      <c r="I2334">
        <v>1</v>
      </c>
      <c r="J2334">
        <v>0</v>
      </c>
      <c r="K2334" s="1">
        <v>180598.66</v>
      </c>
      <c r="L2334">
        <v>0</v>
      </c>
      <c r="M2334">
        <v>14</v>
      </c>
      <c r="N2334">
        <v>484</v>
      </c>
      <c r="O2334">
        <v>5</v>
      </c>
      <c r="P2334">
        <v>44</v>
      </c>
      <c r="Q2334">
        <v>0.35714285714285715</v>
      </c>
      <c r="R2334">
        <v>6776</v>
      </c>
      <c r="S2334" t="str" cm="1">
        <f t="array" ref="S2334">_xlfn.IFS(E2337&lt;30,"18-29",E2337&lt;45,"30-44",TRUE,"45+")</f>
        <v>45+</v>
      </c>
      <c r="T2334" t="str" cm="1">
        <f t="array" ref="T2334">_xlfn.IFS(F2334&lt;=2,"0-2 Years",F2334&lt;=5,"3-5 Years",F2334&lt;=8,"6-8 Years",TRUE,"9-10 Years")</f>
        <v>6-8 Years</v>
      </c>
      <c r="U2334" t="str" cm="1">
        <f t="array" ref="U2334">_xlfn.IFS(P2334&gt;60,"High Risk",P2334&gt;30,"Medium Risk",TRUE,"Low Risk")</f>
        <v>Medium Risk</v>
      </c>
      <c r="V2334">
        <f t="shared" si="36"/>
        <v>5</v>
      </c>
    </row>
    <row r="2335" spans="1:22" x14ac:dyDescent="0.2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 s="2">
        <v>0</v>
      </c>
      <c r="H2335">
        <v>2</v>
      </c>
      <c r="I2335">
        <v>1</v>
      </c>
      <c r="J2335">
        <v>0</v>
      </c>
      <c r="K2335" s="1">
        <v>186136.48</v>
      </c>
      <c r="L2335">
        <v>0</v>
      </c>
      <c r="M2335">
        <v>21</v>
      </c>
      <c r="N2335">
        <v>103</v>
      </c>
      <c r="O2335">
        <v>10</v>
      </c>
      <c r="P2335">
        <v>55</v>
      </c>
      <c r="Q2335">
        <v>0.47619047619047616</v>
      </c>
      <c r="R2335">
        <v>2163</v>
      </c>
      <c r="S2335" t="str" cm="1">
        <f t="array" ref="S2335">_xlfn.IFS(E2338&lt;30,"18-29",E2338&lt;45,"30-44",TRUE,"45+")</f>
        <v>30-44</v>
      </c>
      <c r="T2335" t="str" cm="1">
        <f t="array" ref="T2335">_xlfn.IFS(F2335&lt;=2,"0-2 Years",F2335&lt;=5,"3-5 Years",F2335&lt;=8,"6-8 Years",TRUE,"9-10 Years")</f>
        <v>6-8 Years</v>
      </c>
      <c r="U2335" t="str" cm="1">
        <f t="array" ref="U2335">_xlfn.IFS(P2335&gt;60,"High Risk",P2335&gt;30,"Medium Risk",TRUE,"Low Risk")</f>
        <v>Medium Risk</v>
      </c>
      <c r="V2335">
        <f t="shared" si="36"/>
        <v>6</v>
      </c>
    </row>
    <row r="2336" spans="1:22" x14ac:dyDescent="0.2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 s="2">
        <v>0</v>
      </c>
      <c r="H2336">
        <v>2</v>
      </c>
      <c r="I2336">
        <v>0</v>
      </c>
      <c r="J2336">
        <v>0</v>
      </c>
      <c r="K2336" s="1">
        <v>7455.2</v>
      </c>
      <c r="L2336">
        <v>0</v>
      </c>
      <c r="M2336">
        <v>29</v>
      </c>
      <c r="N2336">
        <v>4948</v>
      </c>
      <c r="O2336">
        <v>7</v>
      </c>
      <c r="P2336">
        <v>146</v>
      </c>
      <c r="Q2336">
        <v>0.2413793103448276</v>
      </c>
      <c r="R2336">
        <v>143492</v>
      </c>
      <c r="S2336" t="str" cm="1">
        <f t="array" ref="S2336">_xlfn.IFS(E2339&lt;30,"18-29",E2339&lt;45,"30-44",TRUE,"45+")</f>
        <v>30-44</v>
      </c>
      <c r="T2336" t="str" cm="1">
        <f t="array" ref="T2336">_xlfn.IFS(F2336&lt;=2,"0-2 Years",F2336&lt;=5,"3-5 Years",F2336&lt;=8,"6-8 Years",TRUE,"9-10 Years")</f>
        <v>0-2 Years</v>
      </c>
      <c r="U2336" t="str" cm="1">
        <f t="array" ref="U2336">_xlfn.IFS(P2336&gt;60,"High Risk",P2336&gt;30,"Medium Risk",TRUE,"Low Risk")</f>
        <v>High Risk</v>
      </c>
      <c r="V2336">
        <f t="shared" si="36"/>
        <v>7</v>
      </c>
    </row>
    <row r="2337" spans="1:22" hidden="1" x14ac:dyDescent="0.2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 s="2">
        <v>110463.25</v>
      </c>
      <c r="H2337">
        <v>2</v>
      </c>
      <c r="I2337">
        <v>1</v>
      </c>
      <c r="J2337">
        <v>1</v>
      </c>
      <c r="K2337" s="1">
        <v>80552.11</v>
      </c>
      <c r="L2337">
        <v>1</v>
      </c>
      <c r="M2337">
        <v>27</v>
      </c>
      <c r="N2337">
        <v>1390</v>
      </c>
      <c r="O2337">
        <v>4</v>
      </c>
      <c r="P2337">
        <v>124</v>
      </c>
      <c r="Q2337">
        <v>0.14814814814814814</v>
      </c>
      <c r="R2337">
        <v>37530</v>
      </c>
      <c r="S2337" t="str" cm="1">
        <f t="array" ref="S2337">_xlfn.IFS(E2340&lt;30,"18-29",E2340&lt;45,"30-44",TRUE,"45+")</f>
        <v>30-44</v>
      </c>
      <c r="T2337" t="str" cm="1">
        <f t="array" ref="T2337">_xlfn.IFS(F2337&lt;=2,"0-2 Years",F2337&lt;=5,"3-5 Years",F2337&lt;=8,"6-8 Years",TRUE,"9-10 Years")</f>
        <v>6-8 Years</v>
      </c>
      <c r="U2337" t="str" cm="1">
        <f t="array" ref="U2337">_xlfn.IFS(P2337&gt;60,"High Risk",P2337&gt;30,"Medium Risk",TRUE,"Low Risk")</f>
        <v>High Risk</v>
      </c>
      <c r="V2337">
        <f t="shared" si="36"/>
        <v>1</v>
      </c>
    </row>
    <row r="2338" spans="1:22" hidden="1" x14ac:dyDescent="0.2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 s="2">
        <v>154575.76</v>
      </c>
      <c r="H2338">
        <v>1</v>
      </c>
      <c r="I2338">
        <v>1</v>
      </c>
      <c r="J2338">
        <v>0</v>
      </c>
      <c r="K2338" s="1">
        <v>25722.28</v>
      </c>
      <c r="L2338">
        <v>1</v>
      </c>
      <c r="M2338">
        <v>7</v>
      </c>
      <c r="N2338">
        <v>3239</v>
      </c>
      <c r="O2338">
        <v>5</v>
      </c>
      <c r="P2338">
        <v>162</v>
      </c>
      <c r="Q2338">
        <v>0.7142857142857143</v>
      </c>
      <c r="R2338">
        <v>22673</v>
      </c>
      <c r="S2338" t="str" cm="1">
        <f t="array" ref="S2338">_xlfn.IFS(E2341&lt;30,"18-29",E2341&lt;45,"30-44",TRUE,"45+")</f>
        <v>18-29</v>
      </c>
      <c r="T2338" t="str" cm="1">
        <f t="array" ref="T2338">_xlfn.IFS(F2338&lt;=2,"0-2 Years",F2338&lt;=5,"3-5 Years",F2338&lt;=8,"6-8 Years",TRUE,"9-10 Years")</f>
        <v>6-8 Years</v>
      </c>
      <c r="U2338" t="str" cm="1">
        <f t="array" ref="U2338">_xlfn.IFS(P2338&gt;60,"High Risk",P2338&gt;30,"Medium Risk",TRUE,"Low Risk")</f>
        <v>High Risk</v>
      </c>
      <c r="V2338">
        <f t="shared" si="36"/>
        <v>5</v>
      </c>
    </row>
    <row r="2339" spans="1:22" x14ac:dyDescent="0.2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 s="2">
        <v>0</v>
      </c>
      <c r="H2339">
        <v>2</v>
      </c>
      <c r="I2339">
        <v>0</v>
      </c>
      <c r="J2339">
        <v>0</v>
      </c>
      <c r="K2339" s="1">
        <v>170996.86</v>
      </c>
      <c r="L2339">
        <v>0</v>
      </c>
      <c r="M2339">
        <v>30</v>
      </c>
      <c r="N2339">
        <v>3760</v>
      </c>
      <c r="O2339">
        <v>9</v>
      </c>
      <c r="P2339">
        <v>29</v>
      </c>
      <c r="Q2339">
        <v>0.3</v>
      </c>
      <c r="R2339">
        <v>112800</v>
      </c>
      <c r="S2339" t="str" cm="1">
        <f t="array" ref="S2339">_xlfn.IFS(E2342&lt;30,"18-29",E2342&lt;45,"30-44",TRUE,"45+")</f>
        <v>30-44</v>
      </c>
      <c r="T2339" t="str" cm="1">
        <f t="array" ref="T2339">_xlfn.IFS(F2339&lt;=2,"0-2 Years",F2339&lt;=5,"3-5 Years",F2339&lt;=8,"6-8 Years",TRUE,"9-10 Years")</f>
        <v>9-10 Years</v>
      </c>
      <c r="U2339" t="str" cm="1">
        <f t="array" ref="U2339">_xlfn.IFS(P2339&gt;60,"High Risk",P2339&gt;30,"Medium Risk",TRUE,"Low Risk")</f>
        <v>Low Risk</v>
      </c>
      <c r="V2339">
        <f t="shared" si="36"/>
        <v>6</v>
      </c>
    </row>
    <row r="2340" spans="1:22" hidden="1" x14ac:dyDescent="0.2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 s="2">
        <v>0</v>
      </c>
      <c r="H2340">
        <v>2</v>
      </c>
      <c r="I2340">
        <v>1</v>
      </c>
      <c r="J2340">
        <v>1</v>
      </c>
      <c r="K2340" s="1">
        <v>20603.32</v>
      </c>
      <c r="L2340">
        <v>0</v>
      </c>
      <c r="M2340">
        <v>29</v>
      </c>
      <c r="N2340">
        <v>2020</v>
      </c>
      <c r="O2340">
        <v>1</v>
      </c>
      <c r="P2340">
        <v>161</v>
      </c>
      <c r="Q2340">
        <v>3.4482758620689655E-2</v>
      </c>
      <c r="R2340">
        <v>58580</v>
      </c>
      <c r="S2340" t="str" cm="1">
        <f t="array" ref="S2340">_xlfn.IFS(E2343&lt;30,"18-29",E2343&lt;45,"30-44",TRUE,"45+")</f>
        <v>18-29</v>
      </c>
      <c r="T2340" t="str" cm="1">
        <f t="array" ref="T2340">_xlfn.IFS(F2340&lt;=2,"0-2 Years",F2340&lt;=5,"3-5 Years",F2340&lt;=8,"6-8 Years",TRUE,"9-10 Years")</f>
        <v>3-5 Years</v>
      </c>
      <c r="U2340" t="str" cm="1">
        <f t="array" ref="U2340">_xlfn.IFS(P2340&gt;60,"High Risk",P2340&gt;30,"Medium Risk",TRUE,"Low Risk")</f>
        <v>High Risk</v>
      </c>
      <c r="V2340">
        <f t="shared" si="36"/>
        <v>3</v>
      </c>
    </row>
    <row r="2341" spans="1:22" hidden="1" x14ac:dyDescent="0.2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 s="2">
        <v>147037.32</v>
      </c>
      <c r="H2341">
        <v>1</v>
      </c>
      <c r="I2341">
        <v>0</v>
      </c>
      <c r="J2341">
        <v>0</v>
      </c>
      <c r="K2341" s="1">
        <v>141763.26</v>
      </c>
      <c r="L2341">
        <v>0</v>
      </c>
      <c r="M2341">
        <v>26</v>
      </c>
      <c r="N2341">
        <v>3064</v>
      </c>
      <c r="O2341">
        <v>10</v>
      </c>
      <c r="P2341">
        <v>66</v>
      </c>
      <c r="Q2341">
        <v>0.38461538461538464</v>
      </c>
      <c r="R2341">
        <v>79664</v>
      </c>
      <c r="S2341" t="str" cm="1">
        <f t="array" ref="S2341">_xlfn.IFS(E2344&lt;30,"18-29",E2344&lt;45,"30-44",TRUE,"45+")</f>
        <v>30-44</v>
      </c>
      <c r="T2341" t="str" cm="1">
        <f t="array" ref="T2341">_xlfn.IFS(F2341&lt;=2,"0-2 Years",F2341&lt;=5,"3-5 Years",F2341&lt;=8,"6-8 Years",TRUE,"9-10 Years")</f>
        <v>3-5 Years</v>
      </c>
      <c r="U2341" t="str" cm="1">
        <f t="array" ref="U2341">_xlfn.IFS(P2341&gt;60,"High Risk",P2341&gt;30,"Medium Risk",TRUE,"Low Risk")</f>
        <v>High Risk</v>
      </c>
      <c r="V2341">
        <f t="shared" si="36"/>
        <v>5</v>
      </c>
    </row>
    <row r="2342" spans="1:22" x14ac:dyDescent="0.2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 s="2">
        <v>119276.31</v>
      </c>
      <c r="H2342">
        <v>1</v>
      </c>
      <c r="I2342">
        <v>0</v>
      </c>
      <c r="J2342">
        <v>0</v>
      </c>
      <c r="K2342" s="1">
        <v>122284.38</v>
      </c>
      <c r="L2342">
        <v>1</v>
      </c>
      <c r="M2342">
        <v>12</v>
      </c>
      <c r="N2342">
        <v>3014</v>
      </c>
      <c r="O2342">
        <v>1</v>
      </c>
      <c r="P2342">
        <v>163</v>
      </c>
      <c r="Q2342">
        <v>8.3333333333333329E-2</v>
      </c>
      <c r="R2342">
        <v>36168</v>
      </c>
      <c r="S2342" t="str" cm="1">
        <f t="array" ref="S2342">_xlfn.IFS(E2345&lt;30,"18-29",E2345&lt;45,"30-44",TRUE,"45+")</f>
        <v>30-44</v>
      </c>
      <c r="T2342" t="str" cm="1">
        <f t="array" ref="T2342">_xlfn.IFS(F2342&lt;=2,"0-2 Years",F2342&lt;=5,"3-5 Years",F2342&lt;=8,"6-8 Years",TRUE,"9-10 Years")</f>
        <v>0-2 Years</v>
      </c>
      <c r="U2342" t="str" cm="1">
        <f t="array" ref="U2342">_xlfn.IFS(P2342&gt;60,"High Risk",P2342&gt;30,"Medium Risk",TRUE,"Low Risk")</f>
        <v>High Risk</v>
      </c>
      <c r="V2342">
        <f t="shared" si="36"/>
        <v>6</v>
      </c>
    </row>
    <row r="2343" spans="1:22" hidden="1" x14ac:dyDescent="0.2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 s="2">
        <v>108664.85</v>
      </c>
      <c r="H2343">
        <v>2</v>
      </c>
      <c r="I2343">
        <v>1</v>
      </c>
      <c r="J2343">
        <v>0</v>
      </c>
      <c r="K2343" s="1">
        <v>190011.85</v>
      </c>
      <c r="L2343">
        <v>0</v>
      </c>
      <c r="M2343">
        <v>7</v>
      </c>
      <c r="N2343">
        <v>1140</v>
      </c>
      <c r="O2343">
        <v>9</v>
      </c>
      <c r="P2343">
        <v>3</v>
      </c>
      <c r="Q2343">
        <v>1</v>
      </c>
      <c r="R2343">
        <v>7980</v>
      </c>
      <c r="S2343" t="str" cm="1">
        <f t="array" ref="S2343">_xlfn.IFS(E2346&lt;30,"18-29",E2346&lt;45,"30-44",TRUE,"45+")</f>
        <v>45+</v>
      </c>
      <c r="T2343" t="str" cm="1">
        <f t="array" ref="T2343">_xlfn.IFS(F2343&lt;=2,"0-2 Years",F2343&lt;=5,"3-5 Years",F2343&lt;=8,"6-8 Years",TRUE,"9-10 Years")</f>
        <v>6-8 Years</v>
      </c>
      <c r="U2343" t="str" cm="1">
        <f t="array" ref="U2343">_xlfn.IFS(P2343&gt;60,"High Risk",P2343&gt;30,"Medium Risk",TRUE,"Low Risk")</f>
        <v>Low Risk</v>
      </c>
      <c r="V2343">
        <f t="shared" si="36"/>
        <v>3</v>
      </c>
    </row>
    <row r="2344" spans="1:22" x14ac:dyDescent="0.2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 s="2">
        <v>0</v>
      </c>
      <c r="H2344">
        <v>1</v>
      </c>
      <c r="I2344">
        <v>1</v>
      </c>
      <c r="J2344">
        <v>0</v>
      </c>
      <c r="K2344" s="1">
        <v>128046.98</v>
      </c>
      <c r="L2344">
        <v>0</v>
      </c>
      <c r="M2344">
        <v>8</v>
      </c>
      <c r="N2344">
        <v>3500</v>
      </c>
      <c r="O2344">
        <v>6</v>
      </c>
      <c r="P2344">
        <v>86</v>
      </c>
      <c r="Q2344">
        <v>0.75</v>
      </c>
      <c r="R2344">
        <v>28000</v>
      </c>
      <c r="S2344" t="str" cm="1">
        <f t="array" ref="S2344">_xlfn.IFS(E2347&lt;30,"18-29",E2347&lt;45,"30-44",TRUE,"45+")</f>
        <v>30-44</v>
      </c>
      <c r="T2344" t="str" cm="1">
        <f t="array" ref="T2344">_xlfn.IFS(F2344&lt;=2,"0-2 Years",F2344&lt;=5,"3-5 Years",F2344&lt;=8,"6-8 Years",TRUE,"9-10 Years")</f>
        <v>3-5 Years</v>
      </c>
      <c r="U2344" t="str" cm="1">
        <f t="array" ref="U2344">_xlfn.IFS(P2344&gt;60,"High Risk",P2344&gt;30,"Medium Risk",TRUE,"Low Risk")</f>
        <v>High Risk</v>
      </c>
      <c r="V2344">
        <f t="shared" si="36"/>
        <v>8</v>
      </c>
    </row>
    <row r="2345" spans="1:22" hidden="1" x14ac:dyDescent="0.2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 s="2">
        <v>163034.82</v>
      </c>
      <c r="H2345">
        <v>2</v>
      </c>
      <c r="I2345">
        <v>1</v>
      </c>
      <c r="J2345">
        <v>1</v>
      </c>
      <c r="K2345" s="1">
        <v>135662.17000000001</v>
      </c>
      <c r="L2345">
        <v>0</v>
      </c>
      <c r="M2345">
        <v>29</v>
      </c>
      <c r="N2345">
        <v>3685</v>
      </c>
      <c r="O2345">
        <v>9</v>
      </c>
      <c r="P2345">
        <v>37</v>
      </c>
      <c r="Q2345">
        <v>0.31034482758620691</v>
      </c>
      <c r="R2345">
        <v>106865</v>
      </c>
      <c r="S2345" t="str" cm="1">
        <f t="array" ref="S2345">_xlfn.IFS(E2348&lt;30,"18-29",E2348&lt;45,"30-44",TRUE,"45+")</f>
        <v>45+</v>
      </c>
      <c r="T2345" t="str" cm="1">
        <f t="array" ref="T2345">_xlfn.IFS(F2345&lt;=2,"0-2 Years",F2345&lt;=5,"3-5 Years",F2345&lt;=8,"6-8 Years",TRUE,"9-10 Years")</f>
        <v>3-5 Years</v>
      </c>
      <c r="U2345" t="str" cm="1">
        <f t="array" ref="U2345">_xlfn.IFS(P2345&gt;60,"High Risk",P2345&gt;30,"Medium Risk",TRUE,"Low Risk")</f>
        <v>Medium Risk</v>
      </c>
      <c r="V2345">
        <f t="shared" si="36"/>
        <v>0</v>
      </c>
    </row>
    <row r="2346" spans="1:22" x14ac:dyDescent="0.2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 s="2">
        <v>93059.34</v>
      </c>
      <c r="H2346">
        <v>1</v>
      </c>
      <c r="I2346">
        <v>1</v>
      </c>
      <c r="J2346">
        <v>0</v>
      </c>
      <c r="K2346" s="1">
        <v>7571.51</v>
      </c>
      <c r="L2346">
        <v>1</v>
      </c>
      <c r="M2346">
        <v>30</v>
      </c>
      <c r="N2346">
        <v>368</v>
      </c>
      <c r="O2346">
        <v>9</v>
      </c>
      <c r="P2346">
        <v>116</v>
      </c>
      <c r="Q2346">
        <v>0.3</v>
      </c>
      <c r="R2346">
        <v>11040</v>
      </c>
      <c r="S2346" t="str" cm="1">
        <f t="array" ref="S2346">_xlfn.IFS(E2349&lt;30,"18-29",E2349&lt;45,"30-44",TRUE,"45+")</f>
        <v>45+</v>
      </c>
      <c r="T2346" t="str" cm="1">
        <f t="array" ref="T2346">_xlfn.IFS(F2346&lt;=2,"0-2 Years",F2346&lt;=5,"3-5 Years",F2346&lt;=8,"6-8 Years",TRUE,"9-10 Years")</f>
        <v>3-5 Years</v>
      </c>
      <c r="U2346" t="str" cm="1">
        <f t="array" ref="U2346">_xlfn.IFS(P2346&gt;60,"High Risk",P2346&gt;30,"Medium Risk",TRUE,"Low Risk")</f>
        <v>High Risk</v>
      </c>
      <c r="V2346">
        <f t="shared" si="36"/>
        <v>6</v>
      </c>
    </row>
    <row r="2347" spans="1:22" hidden="1" x14ac:dyDescent="0.2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 s="2">
        <v>179581.31</v>
      </c>
      <c r="H2347">
        <v>1</v>
      </c>
      <c r="I2347">
        <v>1</v>
      </c>
      <c r="J2347">
        <v>0</v>
      </c>
      <c r="K2347" s="1">
        <v>23596.240000000002</v>
      </c>
      <c r="L2347">
        <v>0</v>
      </c>
      <c r="M2347">
        <v>6</v>
      </c>
      <c r="N2347">
        <v>2237</v>
      </c>
      <c r="O2347">
        <v>5</v>
      </c>
      <c r="P2347">
        <v>123</v>
      </c>
      <c r="Q2347">
        <v>0.83333333333333337</v>
      </c>
      <c r="R2347">
        <v>13422</v>
      </c>
      <c r="S2347" t="str" cm="1">
        <f t="array" ref="S2347">_xlfn.IFS(E2350&lt;30,"18-29",E2350&lt;45,"30-44",TRUE,"45+")</f>
        <v>45+</v>
      </c>
      <c r="T2347" t="str" cm="1">
        <f t="array" ref="T2347">_xlfn.IFS(F2347&lt;=2,"0-2 Years",F2347&lt;=5,"3-5 Years",F2347&lt;=8,"6-8 Years",TRUE,"9-10 Years")</f>
        <v>9-10 Years</v>
      </c>
      <c r="U2347" t="str" cm="1">
        <f t="array" ref="U2347">_xlfn.IFS(P2347&gt;60,"High Risk",P2347&gt;30,"Medium Risk",TRUE,"Low Risk")</f>
        <v>High Risk</v>
      </c>
      <c r="V2347">
        <f t="shared" si="36"/>
        <v>5</v>
      </c>
    </row>
    <row r="2348" spans="1:22" x14ac:dyDescent="0.2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 s="2">
        <v>113625.93</v>
      </c>
      <c r="H2348">
        <v>1</v>
      </c>
      <c r="I2348">
        <v>0</v>
      </c>
      <c r="J2348">
        <v>0</v>
      </c>
      <c r="K2348" s="1">
        <v>92727.42</v>
      </c>
      <c r="L2348">
        <v>1</v>
      </c>
      <c r="M2348">
        <v>29</v>
      </c>
      <c r="N2348">
        <v>900</v>
      </c>
      <c r="O2348">
        <v>10</v>
      </c>
      <c r="P2348">
        <v>145</v>
      </c>
      <c r="Q2348">
        <v>0.34482758620689657</v>
      </c>
      <c r="R2348">
        <v>26100</v>
      </c>
      <c r="S2348" t="str" cm="1">
        <f t="array" ref="S2348">_xlfn.IFS(E2351&lt;30,"18-29",E2351&lt;45,"30-44",TRUE,"45+")</f>
        <v>30-44</v>
      </c>
      <c r="T2348" t="str" cm="1">
        <f t="array" ref="T2348">_xlfn.IFS(F2348&lt;=2,"0-2 Years",F2348&lt;=5,"3-5 Years",F2348&lt;=8,"6-8 Years",TRUE,"9-10 Years")</f>
        <v>3-5 Years</v>
      </c>
      <c r="U2348" t="str" cm="1">
        <f t="array" ref="U2348">_xlfn.IFS(P2348&gt;60,"High Risk",P2348&gt;30,"Medium Risk",TRUE,"Low Risk")</f>
        <v>High Risk</v>
      </c>
      <c r="V2348">
        <f t="shared" si="36"/>
        <v>6</v>
      </c>
    </row>
    <row r="2349" spans="1:22" x14ac:dyDescent="0.2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 s="2">
        <v>119961.48</v>
      </c>
      <c r="H2349">
        <v>1</v>
      </c>
      <c r="I2349">
        <v>1</v>
      </c>
      <c r="J2349">
        <v>0</v>
      </c>
      <c r="K2349" s="1">
        <v>65156.83</v>
      </c>
      <c r="L2349">
        <v>1</v>
      </c>
      <c r="M2349">
        <v>28</v>
      </c>
      <c r="N2349">
        <v>2001</v>
      </c>
      <c r="O2349">
        <v>4</v>
      </c>
      <c r="P2349">
        <v>33</v>
      </c>
      <c r="Q2349">
        <v>0.14285714285714285</v>
      </c>
      <c r="R2349">
        <v>56028</v>
      </c>
      <c r="S2349" t="str" cm="1">
        <f t="array" ref="S2349">_xlfn.IFS(E2352&lt;30,"18-29",E2352&lt;45,"30-44",TRUE,"45+")</f>
        <v>45+</v>
      </c>
      <c r="T2349" t="str" cm="1">
        <f t="array" ref="T2349">_xlfn.IFS(F2349&lt;=2,"0-2 Years",F2349&lt;=5,"3-5 Years",F2349&lt;=8,"6-8 Years",TRUE,"9-10 Years")</f>
        <v>6-8 Years</v>
      </c>
      <c r="U2349" t="str" cm="1">
        <f t="array" ref="U2349">_xlfn.IFS(P2349&gt;60,"High Risk",P2349&gt;30,"Medium Risk",TRUE,"Low Risk")</f>
        <v>Medium Risk</v>
      </c>
      <c r="V2349">
        <f t="shared" si="36"/>
        <v>6</v>
      </c>
    </row>
    <row r="2350" spans="1:22" hidden="1" x14ac:dyDescent="0.2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 s="2">
        <v>129209.48</v>
      </c>
      <c r="H2350">
        <v>1</v>
      </c>
      <c r="I2350">
        <v>0</v>
      </c>
      <c r="J2350">
        <v>0</v>
      </c>
      <c r="K2350" s="1">
        <v>60151.77</v>
      </c>
      <c r="L2350">
        <v>0</v>
      </c>
      <c r="M2350">
        <v>10</v>
      </c>
      <c r="N2350">
        <v>1713</v>
      </c>
      <c r="O2350">
        <v>9</v>
      </c>
      <c r="P2350">
        <v>65</v>
      </c>
      <c r="Q2350">
        <v>0.9</v>
      </c>
      <c r="R2350">
        <v>17130</v>
      </c>
      <c r="S2350" t="str" cm="1">
        <f t="array" ref="S2350">_xlfn.IFS(E2353&lt;30,"18-29",E2353&lt;45,"30-44",TRUE,"45+")</f>
        <v>30-44</v>
      </c>
      <c r="T2350" t="str" cm="1">
        <f t="array" ref="T2350">_xlfn.IFS(F2350&lt;=2,"0-2 Years",F2350&lt;=5,"3-5 Years",F2350&lt;=8,"6-8 Years",TRUE,"9-10 Years")</f>
        <v>3-5 Years</v>
      </c>
      <c r="U2350" t="str" cm="1">
        <f t="array" ref="U2350">_xlfn.IFS(P2350&gt;60,"High Risk",P2350&gt;30,"Medium Risk",TRUE,"Low Risk")</f>
        <v>High Risk</v>
      </c>
      <c r="V2350">
        <f t="shared" si="36"/>
        <v>5</v>
      </c>
    </row>
    <row r="2351" spans="1:22" hidden="1" x14ac:dyDescent="0.2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 s="2">
        <v>137227.04</v>
      </c>
      <c r="H2351">
        <v>3</v>
      </c>
      <c r="I2351">
        <v>1</v>
      </c>
      <c r="J2351">
        <v>0</v>
      </c>
      <c r="K2351" s="1">
        <v>149097.38</v>
      </c>
      <c r="L2351">
        <v>1</v>
      </c>
      <c r="M2351">
        <v>4</v>
      </c>
      <c r="N2351">
        <v>782</v>
      </c>
      <c r="O2351">
        <v>5</v>
      </c>
      <c r="P2351">
        <v>118</v>
      </c>
      <c r="Q2351">
        <v>1</v>
      </c>
      <c r="R2351">
        <v>3128</v>
      </c>
      <c r="S2351" t="str" cm="1">
        <f t="array" ref="S2351">_xlfn.IFS(E2354&lt;30,"18-29",E2354&lt;45,"30-44",TRUE,"45+")</f>
        <v>45+</v>
      </c>
      <c r="T2351" t="str" cm="1">
        <f t="array" ref="T2351">_xlfn.IFS(F2351&lt;=2,"0-2 Years",F2351&lt;=5,"3-5 Years",F2351&lt;=8,"6-8 Years",TRUE,"9-10 Years")</f>
        <v>3-5 Years</v>
      </c>
      <c r="U2351" t="str" cm="1">
        <f t="array" ref="U2351">_xlfn.IFS(P2351&gt;60,"High Risk",P2351&gt;30,"Medium Risk",TRUE,"Low Risk")</f>
        <v>High Risk</v>
      </c>
      <c r="V2351">
        <f t="shared" si="36"/>
        <v>3</v>
      </c>
    </row>
    <row r="2352" spans="1:22" hidden="1" x14ac:dyDescent="0.2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 s="2">
        <v>119024.75</v>
      </c>
      <c r="H2352">
        <v>2</v>
      </c>
      <c r="I2352">
        <v>1</v>
      </c>
      <c r="J2352">
        <v>0</v>
      </c>
      <c r="K2352" s="1">
        <v>35199.24</v>
      </c>
      <c r="L2352">
        <v>1</v>
      </c>
      <c r="M2352">
        <v>12</v>
      </c>
      <c r="N2352">
        <v>902</v>
      </c>
      <c r="O2352">
        <v>6</v>
      </c>
      <c r="P2352">
        <v>4</v>
      </c>
      <c r="Q2352">
        <v>0.5</v>
      </c>
      <c r="R2352">
        <v>10824</v>
      </c>
      <c r="S2352" t="str" cm="1">
        <f t="array" ref="S2352">_xlfn.IFS(E2355&lt;30,"18-29",E2355&lt;45,"30-44",TRUE,"45+")</f>
        <v>18-29</v>
      </c>
      <c r="T2352" t="str" cm="1">
        <f t="array" ref="T2352">_xlfn.IFS(F2352&lt;=2,"0-2 Years",F2352&lt;=5,"3-5 Years",F2352&lt;=8,"6-8 Years",TRUE,"9-10 Years")</f>
        <v>3-5 Years</v>
      </c>
      <c r="U2352" t="str" cm="1">
        <f t="array" ref="U2352">_xlfn.IFS(P2352&gt;60,"High Risk",P2352&gt;30,"Medium Risk",TRUE,"Low Risk")</f>
        <v>Low Risk</v>
      </c>
      <c r="V2352">
        <f t="shared" si="36"/>
        <v>4</v>
      </c>
    </row>
    <row r="2353" spans="1:22" hidden="1" x14ac:dyDescent="0.2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 s="2">
        <v>74623.5</v>
      </c>
      <c r="H2353">
        <v>3</v>
      </c>
      <c r="I2353">
        <v>1</v>
      </c>
      <c r="J2353">
        <v>0</v>
      </c>
      <c r="K2353" s="1">
        <v>129451.29</v>
      </c>
      <c r="L2353">
        <v>1</v>
      </c>
      <c r="M2353">
        <v>3</v>
      </c>
      <c r="N2353">
        <v>4141</v>
      </c>
      <c r="O2353">
        <v>6</v>
      </c>
      <c r="P2353">
        <v>91</v>
      </c>
      <c r="Q2353">
        <v>1</v>
      </c>
      <c r="R2353">
        <v>12423</v>
      </c>
      <c r="S2353" t="str" cm="1">
        <f t="array" ref="S2353">_xlfn.IFS(E2356&lt;30,"18-29",E2356&lt;45,"30-44",TRUE,"45+")</f>
        <v>30-44</v>
      </c>
      <c r="T2353" t="str" cm="1">
        <f t="array" ref="T2353">_xlfn.IFS(F2353&lt;=2,"0-2 Years",F2353&lt;=5,"3-5 Years",F2353&lt;=8,"6-8 Years",TRUE,"9-10 Years")</f>
        <v>6-8 Years</v>
      </c>
      <c r="U2353" t="str" cm="1">
        <f t="array" ref="U2353">_xlfn.IFS(P2353&gt;60,"High Risk",P2353&gt;30,"Medium Risk",TRUE,"Low Risk")</f>
        <v>High Risk</v>
      </c>
      <c r="V2353">
        <f t="shared" si="36"/>
        <v>3</v>
      </c>
    </row>
    <row r="2354" spans="1:22" hidden="1" x14ac:dyDescent="0.2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 s="2">
        <v>157929.45000000001</v>
      </c>
      <c r="H2354">
        <v>1</v>
      </c>
      <c r="I2354">
        <v>1</v>
      </c>
      <c r="J2354">
        <v>1</v>
      </c>
      <c r="K2354" s="1">
        <v>145134.49</v>
      </c>
      <c r="L2354">
        <v>1</v>
      </c>
      <c r="M2354">
        <v>10</v>
      </c>
      <c r="N2354">
        <v>2205</v>
      </c>
      <c r="O2354">
        <v>9</v>
      </c>
      <c r="P2354">
        <v>2</v>
      </c>
      <c r="Q2354">
        <v>0.9</v>
      </c>
      <c r="R2354">
        <v>22050</v>
      </c>
      <c r="S2354" t="str" cm="1">
        <f t="array" ref="S2354">_xlfn.IFS(E2357&lt;30,"18-29",E2357&lt;45,"30-44",TRUE,"45+")</f>
        <v>30-44</v>
      </c>
      <c r="T2354" t="str" cm="1">
        <f t="array" ref="T2354">_xlfn.IFS(F2354&lt;=2,"0-2 Years",F2354&lt;=5,"3-5 Years",F2354&lt;=8,"6-8 Years",TRUE,"9-10 Years")</f>
        <v>0-2 Years</v>
      </c>
      <c r="U2354" t="str" cm="1">
        <f t="array" ref="U2354">_xlfn.IFS(P2354&gt;60,"High Risk",P2354&gt;30,"Medium Risk",TRUE,"Low Risk")</f>
        <v>Low Risk</v>
      </c>
      <c r="V2354">
        <f t="shared" si="36"/>
        <v>3</v>
      </c>
    </row>
    <row r="2355" spans="1:22" hidden="1" x14ac:dyDescent="0.2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 s="2">
        <v>92606.86</v>
      </c>
      <c r="H2355">
        <v>2</v>
      </c>
      <c r="I2355">
        <v>1</v>
      </c>
      <c r="J2355">
        <v>0</v>
      </c>
      <c r="K2355" s="1">
        <v>192709.69</v>
      </c>
      <c r="L2355">
        <v>0</v>
      </c>
      <c r="M2355">
        <v>25</v>
      </c>
      <c r="N2355">
        <v>3509</v>
      </c>
      <c r="O2355">
        <v>6</v>
      </c>
      <c r="P2355">
        <v>131</v>
      </c>
      <c r="Q2355">
        <v>0.24</v>
      </c>
      <c r="R2355">
        <v>87725</v>
      </c>
      <c r="S2355" t="str" cm="1">
        <f t="array" ref="S2355">_xlfn.IFS(E2358&lt;30,"18-29",E2358&lt;45,"30-44",TRUE,"45+")</f>
        <v>30-44</v>
      </c>
      <c r="T2355" t="str" cm="1">
        <f t="array" ref="T2355">_xlfn.IFS(F2355&lt;=2,"0-2 Years",F2355&lt;=5,"3-5 Years",F2355&lt;=8,"6-8 Years",TRUE,"9-10 Years")</f>
        <v>6-8 Years</v>
      </c>
      <c r="U2355" t="str" cm="1">
        <f t="array" ref="U2355">_xlfn.IFS(P2355&gt;60,"High Risk",P2355&gt;30,"Medium Risk",TRUE,"Low Risk")</f>
        <v>High Risk</v>
      </c>
      <c r="V2355">
        <f t="shared" si="36"/>
        <v>3</v>
      </c>
    </row>
    <row r="2356" spans="1:22" hidden="1" x14ac:dyDescent="0.2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 s="2">
        <v>127862.93</v>
      </c>
      <c r="H2356">
        <v>2</v>
      </c>
      <c r="I2356">
        <v>1</v>
      </c>
      <c r="J2356">
        <v>0</v>
      </c>
      <c r="K2356" s="1">
        <v>139083.70000000001</v>
      </c>
      <c r="L2356">
        <v>0</v>
      </c>
      <c r="M2356">
        <v>4</v>
      </c>
      <c r="N2356">
        <v>2728</v>
      </c>
      <c r="O2356">
        <v>10</v>
      </c>
      <c r="P2356">
        <v>129</v>
      </c>
      <c r="Q2356">
        <v>1</v>
      </c>
      <c r="R2356">
        <v>10912</v>
      </c>
      <c r="S2356" t="str" cm="1">
        <f t="array" ref="S2356">_xlfn.IFS(E2359&lt;30,"18-29",E2359&lt;45,"30-44",TRUE,"45+")</f>
        <v>30-44</v>
      </c>
      <c r="T2356" t="str" cm="1">
        <f t="array" ref="T2356">_xlfn.IFS(F2356&lt;=2,"0-2 Years",F2356&lt;=5,"3-5 Years",F2356&lt;=8,"6-8 Years",TRUE,"9-10 Years")</f>
        <v>0-2 Years</v>
      </c>
      <c r="U2356" t="str" cm="1">
        <f t="array" ref="U2356">_xlfn.IFS(P2356&gt;60,"High Risk",P2356&gt;30,"Medium Risk",TRUE,"Low Risk")</f>
        <v>High Risk</v>
      </c>
      <c r="V2356">
        <f t="shared" si="36"/>
        <v>4</v>
      </c>
    </row>
    <row r="2357" spans="1:22" x14ac:dyDescent="0.2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 s="2">
        <v>0</v>
      </c>
      <c r="H2357">
        <v>1</v>
      </c>
      <c r="I2357">
        <v>1</v>
      </c>
      <c r="J2357">
        <v>1</v>
      </c>
      <c r="K2357" s="1">
        <v>83629.600000000006</v>
      </c>
      <c r="L2357">
        <v>1</v>
      </c>
      <c r="M2357">
        <v>15</v>
      </c>
      <c r="N2357">
        <v>4415</v>
      </c>
      <c r="O2357">
        <v>6</v>
      </c>
      <c r="P2357">
        <v>54</v>
      </c>
      <c r="Q2357">
        <v>0.4</v>
      </c>
      <c r="R2357">
        <v>66225</v>
      </c>
      <c r="S2357" t="str" cm="1">
        <f t="array" ref="S2357">_xlfn.IFS(E2360&lt;30,"18-29",E2360&lt;45,"30-44",TRUE,"45+")</f>
        <v>30-44</v>
      </c>
      <c r="T2357" t="str" cm="1">
        <f t="array" ref="T2357">_xlfn.IFS(F2357&lt;=2,"0-2 Years",F2357&lt;=5,"3-5 Years",F2357&lt;=8,"6-8 Years",TRUE,"9-10 Years")</f>
        <v>0-2 Years</v>
      </c>
      <c r="U2357" t="str" cm="1">
        <f t="array" ref="U2357">_xlfn.IFS(P2357&gt;60,"High Risk",P2357&gt;30,"Medium Risk",TRUE,"Low Risk")</f>
        <v>Medium Risk</v>
      </c>
      <c r="V2357">
        <f t="shared" si="36"/>
        <v>6</v>
      </c>
    </row>
    <row r="2358" spans="1:22" hidden="1" x14ac:dyDescent="0.2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 s="2">
        <v>142711.81</v>
      </c>
      <c r="H2358">
        <v>1</v>
      </c>
      <c r="I2358">
        <v>1</v>
      </c>
      <c r="J2358">
        <v>0</v>
      </c>
      <c r="K2358" s="1">
        <v>35625.410000000003</v>
      </c>
      <c r="L2358">
        <v>0</v>
      </c>
      <c r="M2358">
        <v>19</v>
      </c>
      <c r="N2358">
        <v>1862</v>
      </c>
      <c r="O2358">
        <v>8</v>
      </c>
      <c r="P2358">
        <v>51</v>
      </c>
      <c r="Q2358">
        <v>0.42105263157894735</v>
      </c>
      <c r="R2358">
        <v>35378</v>
      </c>
      <c r="S2358" t="str" cm="1">
        <f t="array" ref="S2358">_xlfn.IFS(E2361&lt;30,"18-29",E2361&lt;45,"30-44",TRUE,"45+")</f>
        <v>30-44</v>
      </c>
      <c r="T2358" t="str" cm="1">
        <f t="array" ref="T2358">_xlfn.IFS(F2358&lt;=2,"0-2 Years",F2358&lt;=5,"3-5 Years",F2358&lt;=8,"6-8 Years",TRUE,"9-10 Years")</f>
        <v>3-5 Years</v>
      </c>
      <c r="U2358" t="str" cm="1">
        <f t="array" ref="U2358">_xlfn.IFS(P2358&gt;60,"High Risk",P2358&gt;30,"Medium Risk",TRUE,"Low Risk")</f>
        <v>Medium Risk</v>
      </c>
      <c r="V2358">
        <f t="shared" si="36"/>
        <v>5</v>
      </c>
    </row>
    <row r="2359" spans="1:22" x14ac:dyDescent="0.2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 s="2">
        <v>0</v>
      </c>
      <c r="H2359">
        <v>2</v>
      </c>
      <c r="I2359">
        <v>1</v>
      </c>
      <c r="J2359">
        <v>0</v>
      </c>
      <c r="K2359" s="1">
        <v>35338.959999999999</v>
      </c>
      <c r="L2359">
        <v>0</v>
      </c>
      <c r="M2359">
        <v>21</v>
      </c>
      <c r="N2359">
        <v>1161</v>
      </c>
      <c r="O2359">
        <v>9</v>
      </c>
      <c r="P2359">
        <v>48</v>
      </c>
      <c r="Q2359">
        <v>0.42857142857142855</v>
      </c>
      <c r="R2359">
        <v>24381</v>
      </c>
      <c r="S2359" t="str" cm="1">
        <f t="array" ref="S2359">_xlfn.IFS(E2362&lt;30,"18-29",E2362&lt;45,"30-44",TRUE,"45+")</f>
        <v>30-44</v>
      </c>
      <c r="T2359" t="str" cm="1">
        <f t="array" ref="T2359">_xlfn.IFS(F2359&lt;=2,"0-2 Years",F2359&lt;=5,"3-5 Years",F2359&lt;=8,"6-8 Years",TRUE,"9-10 Years")</f>
        <v>3-5 Years</v>
      </c>
      <c r="U2359" t="str" cm="1">
        <f t="array" ref="U2359">_xlfn.IFS(P2359&gt;60,"High Risk",P2359&gt;30,"Medium Risk",TRUE,"Low Risk")</f>
        <v>Medium Risk</v>
      </c>
      <c r="V2359">
        <f t="shared" si="36"/>
        <v>6</v>
      </c>
    </row>
    <row r="2360" spans="1:22" hidden="1" x14ac:dyDescent="0.2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 s="2">
        <v>163159.85</v>
      </c>
      <c r="H2360">
        <v>1</v>
      </c>
      <c r="I2360">
        <v>0</v>
      </c>
      <c r="J2360">
        <v>1</v>
      </c>
      <c r="K2360" s="1">
        <v>15602.8</v>
      </c>
      <c r="L2360">
        <v>0</v>
      </c>
      <c r="M2360">
        <v>13</v>
      </c>
      <c r="N2360">
        <v>3100</v>
      </c>
      <c r="O2360">
        <v>5</v>
      </c>
      <c r="P2360">
        <v>126</v>
      </c>
      <c r="Q2360">
        <v>0.38461538461538464</v>
      </c>
      <c r="R2360">
        <v>40300</v>
      </c>
      <c r="S2360" t="str" cm="1">
        <f t="array" ref="S2360">_xlfn.IFS(E2363&lt;30,"18-29",E2363&lt;45,"30-44",TRUE,"45+")</f>
        <v>30-44</v>
      </c>
      <c r="T2360" t="str" cm="1">
        <f t="array" ref="T2360">_xlfn.IFS(F2360&lt;=2,"0-2 Years",F2360&lt;=5,"3-5 Years",F2360&lt;=8,"6-8 Years",TRUE,"9-10 Years")</f>
        <v>0-2 Years</v>
      </c>
      <c r="U2360" t="str" cm="1">
        <f t="array" ref="U2360">_xlfn.IFS(P2360&gt;60,"High Risk",P2360&gt;30,"Medium Risk",TRUE,"Low Risk")</f>
        <v>High Risk</v>
      </c>
      <c r="V2360">
        <f t="shared" si="36"/>
        <v>3</v>
      </c>
    </row>
    <row r="2361" spans="1:22" hidden="1" x14ac:dyDescent="0.2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 s="2">
        <v>108586.86</v>
      </c>
      <c r="H2361">
        <v>1</v>
      </c>
      <c r="I2361">
        <v>1</v>
      </c>
      <c r="J2361">
        <v>1</v>
      </c>
      <c r="K2361" s="1">
        <v>182355.21</v>
      </c>
      <c r="L2361">
        <v>0</v>
      </c>
      <c r="M2361">
        <v>28</v>
      </c>
      <c r="N2361">
        <v>1767</v>
      </c>
      <c r="O2361">
        <v>5</v>
      </c>
      <c r="P2361">
        <v>81</v>
      </c>
      <c r="Q2361">
        <v>0.17857142857142858</v>
      </c>
      <c r="R2361">
        <v>49476</v>
      </c>
      <c r="S2361" t="str" cm="1">
        <f t="array" ref="S2361">_xlfn.IFS(E2364&lt;30,"18-29",E2364&lt;45,"30-44",TRUE,"45+")</f>
        <v>45+</v>
      </c>
      <c r="T2361" t="str" cm="1">
        <f t="array" ref="T2361">_xlfn.IFS(F2361&lt;=2,"0-2 Years",F2361&lt;=5,"3-5 Years",F2361&lt;=8,"6-8 Years",TRUE,"9-10 Years")</f>
        <v>3-5 Years</v>
      </c>
      <c r="U2361" t="str" cm="1">
        <f t="array" ref="U2361">_xlfn.IFS(P2361&gt;60,"High Risk",P2361&gt;30,"Medium Risk",TRUE,"Low Risk")</f>
        <v>High Risk</v>
      </c>
      <c r="V2361">
        <f t="shared" si="36"/>
        <v>2</v>
      </c>
    </row>
    <row r="2362" spans="1:22" hidden="1" x14ac:dyDescent="0.2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 s="2">
        <v>110624.99</v>
      </c>
      <c r="H2362">
        <v>1</v>
      </c>
      <c r="I2362">
        <v>1</v>
      </c>
      <c r="J2362">
        <v>0</v>
      </c>
      <c r="K2362" s="1">
        <v>89327.67</v>
      </c>
      <c r="L2362">
        <v>0</v>
      </c>
      <c r="M2362">
        <v>30</v>
      </c>
      <c r="N2362">
        <v>4167</v>
      </c>
      <c r="O2362">
        <v>2</v>
      </c>
      <c r="P2362">
        <v>152</v>
      </c>
      <c r="Q2362">
        <v>6.6666666666666666E-2</v>
      </c>
      <c r="R2362">
        <v>125010</v>
      </c>
      <c r="S2362" t="str" cm="1">
        <f t="array" ref="S2362">_xlfn.IFS(E2365&lt;30,"18-29",E2365&lt;45,"30-44",TRUE,"45+")</f>
        <v>30-44</v>
      </c>
      <c r="T2362" t="str" cm="1">
        <f t="array" ref="T2362">_xlfn.IFS(F2362&lt;=2,"0-2 Years",F2362&lt;=5,"3-5 Years",F2362&lt;=8,"6-8 Years",TRUE,"9-10 Years")</f>
        <v>3-5 Years</v>
      </c>
      <c r="U2362" t="str" cm="1">
        <f t="array" ref="U2362">_xlfn.IFS(P2362&gt;60,"High Risk",P2362&gt;30,"Medium Risk",TRUE,"Low Risk")</f>
        <v>High Risk</v>
      </c>
      <c r="V2362">
        <f t="shared" si="36"/>
        <v>5</v>
      </c>
    </row>
    <row r="2363" spans="1:22" hidden="1" x14ac:dyDescent="0.2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 s="2">
        <v>154846.24</v>
      </c>
      <c r="H2363">
        <v>2</v>
      </c>
      <c r="I2363">
        <v>1</v>
      </c>
      <c r="J2363">
        <v>1</v>
      </c>
      <c r="K2363" s="1">
        <v>151903.6</v>
      </c>
      <c r="L2363">
        <v>0</v>
      </c>
      <c r="M2363">
        <v>11</v>
      </c>
      <c r="N2363">
        <v>4165</v>
      </c>
      <c r="O2363">
        <v>3</v>
      </c>
      <c r="P2363">
        <v>132</v>
      </c>
      <c r="Q2363">
        <v>0.27272727272727271</v>
      </c>
      <c r="R2363">
        <v>45815</v>
      </c>
      <c r="S2363" t="str" cm="1">
        <f t="array" ref="S2363">_xlfn.IFS(E2366&lt;30,"18-29",E2366&lt;45,"30-44",TRUE,"45+")</f>
        <v>30-44</v>
      </c>
      <c r="T2363" t="str" cm="1">
        <f t="array" ref="T2363">_xlfn.IFS(F2363&lt;=2,"0-2 Years",F2363&lt;=5,"3-5 Years",F2363&lt;=8,"6-8 Years",TRUE,"9-10 Years")</f>
        <v>3-5 Years</v>
      </c>
      <c r="U2363" t="str" cm="1">
        <f t="array" ref="U2363">_xlfn.IFS(P2363&gt;60,"High Risk",P2363&gt;30,"Medium Risk",TRUE,"Low Risk")</f>
        <v>High Risk</v>
      </c>
      <c r="V2363">
        <f t="shared" si="36"/>
        <v>0</v>
      </c>
    </row>
    <row r="2364" spans="1:22" hidden="1" x14ac:dyDescent="0.2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 s="2">
        <v>122917.71</v>
      </c>
      <c r="H2364">
        <v>1</v>
      </c>
      <c r="I2364">
        <v>1</v>
      </c>
      <c r="J2364">
        <v>1</v>
      </c>
      <c r="K2364" s="1">
        <v>11.58</v>
      </c>
      <c r="L2364">
        <v>1</v>
      </c>
      <c r="M2364">
        <v>6</v>
      </c>
      <c r="N2364">
        <v>4290</v>
      </c>
      <c r="O2364">
        <v>5</v>
      </c>
      <c r="P2364">
        <v>137</v>
      </c>
      <c r="Q2364">
        <v>0.83333333333333337</v>
      </c>
      <c r="R2364">
        <v>25740</v>
      </c>
      <c r="S2364" t="str" cm="1">
        <f t="array" ref="S2364">_xlfn.IFS(E2367&lt;30,"18-29",E2367&lt;45,"30-44",TRUE,"45+")</f>
        <v>30-44</v>
      </c>
      <c r="T2364" t="str" cm="1">
        <f t="array" ref="T2364">_xlfn.IFS(F2364&lt;=2,"0-2 Years",F2364&lt;=5,"3-5 Years",F2364&lt;=8,"6-8 Years",TRUE,"9-10 Years")</f>
        <v>3-5 Years</v>
      </c>
      <c r="U2364" t="str" cm="1">
        <f t="array" ref="U2364">_xlfn.IFS(P2364&gt;60,"High Risk",P2364&gt;30,"Medium Risk",TRUE,"Low Risk")</f>
        <v>High Risk</v>
      </c>
      <c r="V2364">
        <f t="shared" si="36"/>
        <v>2</v>
      </c>
    </row>
    <row r="2365" spans="1:22" hidden="1" x14ac:dyDescent="0.2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 s="2">
        <v>0</v>
      </c>
      <c r="H2365">
        <v>2</v>
      </c>
      <c r="I2365">
        <v>0</v>
      </c>
      <c r="J2365">
        <v>1</v>
      </c>
      <c r="K2365" s="1">
        <v>77519.62</v>
      </c>
      <c r="L2365">
        <v>0</v>
      </c>
      <c r="M2365">
        <v>19</v>
      </c>
      <c r="N2365">
        <v>3465</v>
      </c>
      <c r="O2365">
        <v>1</v>
      </c>
      <c r="P2365">
        <v>165</v>
      </c>
      <c r="Q2365">
        <v>5.2631578947368418E-2</v>
      </c>
      <c r="R2365">
        <v>65835</v>
      </c>
      <c r="S2365" t="str" cm="1">
        <f t="array" ref="S2365">_xlfn.IFS(E2368&lt;30,"18-29",E2368&lt;45,"30-44",TRUE,"45+")</f>
        <v>30-44</v>
      </c>
      <c r="T2365" t="str" cm="1">
        <f t="array" ref="T2365">_xlfn.IFS(F2365&lt;=2,"0-2 Years",F2365&lt;=5,"3-5 Years",F2365&lt;=8,"6-8 Years",TRUE,"9-10 Years")</f>
        <v>9-10 Years</v>
      </c>
      <c r="U2365" t="str" cm="1">
        <f t="array" ref="U2365">_xlfn.IFS(P2365&gt;60,"High Risk",P2365&gt;30,"Medium Risk",TRUE,"Low Risk")</f>
        <v>High Risk</v>
      </c>
      <c r="V2365">
        <f t="shared" si="36"/>
        <v>3</v>
      </c>
    </row>
    <row r="2366" spans="1:22" hidden="1" x14ac:dyDescent="0.2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 s="2">
        <v>82787.929999999993</v>
      </c>
      <c r="H2366">
        <v>2</v>
      </c>
      <c r="I2366">
        <v>0</v>
      </c>
      <c r="J2366">
        <v>0</v>
      </c>
      <c r="K2366" s="1">
        <v>91423.69</v>
      </c>
      <c r="L2366">
        <v>0</v>
      </c>
      <c r="M2366">
        <v>4</v>
      </c>
      <c r="N2366">
        <v>4302</v>
      </c>
      <c r="O2366">
        <v>4</v>
      </c>
      <c r="P2366">
        <v>157</v>
      </c>
      <c r="Q2366">
        <v>1</v>
      </c>
      <c r="R2366">
        <v>17208</v>
      </c>
      <c r="S2366" t="str" cm="1">
        <f t="array" ref="S2366">_xlfn.IFS(E2369&lt;30,"18-29",E2369&lt;45,"30-44",TRUE,"45+")</f>
        <v>30-44</v>
      </c>
      <c r="T2366" t="str" cm="1">
        <f t="array" ref="T2366">_xlfn.IFS(F2366&lt;=2,"0-2 Years",F2366&lt;=5,"3-5 Years",F2366&lt;=8,"6-8 Years",TRUE,"9-10 Years")</f>
        <v>0-2 Years</v>
      </c>
      <c r="U2366" t="str" cm="1">
        <f t="array" ref="U2366">_xlfn.IFS(P2366&gt;60,"High Risk",P2366&gt;30,"Medium Risk",TRUE,"Low Risk")</f>
        <v>High Risk</v>
      </c>
      <c r="V2366">
        <f t="shared" si="36"/>
        <v>4</v>
      </c>
    </row>
    <row r="2367" spans="1:22" hidden="1" x14ac:dyDescent="0.2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 s="2">
        <v>102500.34</v>
      </c>
      <c r="H2367">
        <v>1</v>
      </c>
      <c r="I2367">
        <v>0</v>
      </c>
      <c r="J2367">
        <v>0</v>
      </c>
      <c r="K2367" s="1">
        <v>106287.77</v>
      </c>
      <c r="L2367">
        <v>0</v>
      </c>
      <c r="M2367">
        <v>4</v>
      </c>
      <c r="N2367">
        <v>1357</v>
      </c>
      <c r="O2367">
        <v>0</v>
      </c>
      <c r="P2367">
        <v>26</v>
      </c>
      <c r="Q2367">
        <v>0</v>
      </c>
      <c r="R2367">
        <v>5428</v>
      </c>
      <c r="S2367" t="str" cm="1">
        <f t="array" ref="S2367">_xlfn.IFS(E2370&lt;30,"18-29",E2370&lt;45,"30-44",TRUE,"45+")</f>
        <v>45+</v>
      </c>
      <c r="T2367" t="str" cm="1">
        <f t="array" ref="T2367">_xlfn.IFS(F2367&lt;=2,"0-2 Years",F2367&lt;=5,"3-5 Years",F2367&lt;=8,"6-8 Years",TRUE,"9-10 Years")</f>
        <v>3-5 Years</v>
      </c>
      <c r="U2367" t="str" cm="1">
        <f t="array" ref="U2367">_xlfn.IFS(P2367&gt;60,"High Risk",P2367&gt;30,"Medium Risk",TRUE,"Low Risk")</f>
        <v>Low Risk</v>
      </c>
      <c r="V2367">
        <f t="shared" si="36"/>
        <v>5</v>
      </c>
    </row>
    <row r="2368" spans="1:22" x14ac:dyDescent="0.2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 s="2">
        <v>0</v>
      </c>
      <c r="H2368">
        <v>2</v>
      </c>
      <c r="I2368">
        <v>1</v>
      </c>
      <c r="J2368">
        <v>0</v>
      </c>
      <c r="K2368" s="1">
        <v>161800.76999999999</v>
      </c>
      <c r="L2368">
        <v>0</v>
      </c>
      <c r="M2368">
        <v>10</v>
      </c>
      <c r="N2368">
        <v>4176</v>
      </c>
      <c r="O2368">
        <v>0</v>
      </c>
      <c r="P2368">
        <v>157</v>
      </c>
      <c r="Q2368">
        <v>0</v>
      </c>
      <c r="R2368">
        <v>41760</v>
      </c>
      <c r="S2368" t="str" cm="1">
        <f t="array" ref="S2368">_xlfn.IFS(E2371&lt;30,"18-29",E2371&lt;45,"30-44",TRUE,"45+")</f>
        <v>45+</v>
      </c>
      <c r="T2368" t="str" cm="1">
        <f t="array" ref="T2368">_xlfn.IFS(F2368&lt;=2,"0-2 Years",F2368&lt;=5,"3-5 Years",F2368&lt;=8,"6-8 Years",TRUE,"9-10 Years")</f>
        <v>9-10 Years</v>
      </c>
      <c r="U2368" t="str" cm="1">
        <f t="array" ref="U2368">_xlfn.IFS(P2368&gt;60,"High Risk",P2368&gt;30,"Medium Risk",TRUE,"Low Risk")</f>
        <v>High Risk</v>
      </c>
      <c r="V2368">
        <f t="shared" si="36"/>
        <v>6</v>
      </c>
    </row>
    <row r="2369" spans="1:22" hidden="1" x14ac:dyDescent="0.2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 s="2">
        <v>159492.79</v>
      </c>
      <c r="H2369">
        <v>1</v>
      </c>
      <c r="I2369">
        <v>1</v>
      </c>
      <c r="J2369">
        <v>0</v>
      </c>
      <c r="K2369" s="1">
        <v>80582.34</v>
      </c>
      <c r="L2369">
        <v>1</v>
      </c>
      <c r="M2369">
        <v>2</v>
      </c>
      <c r="N2369">
        <v>4822</v>
      </c>
      <c r="O2369">
        <v>0</v>
      </c>
      <c r="P2369">
        <v>83</v>
      </c>
      <c r="Q2369">
        <v>0</v>
      </c>
      <c r="R2369">
        <v>9644</v>
      </c>
      <c r="S2369" t="str" cm="1">
        <f t="array" ref="S2369">_xlfn.IFS(E2372&lt;30,"18-29",E2372&lt;45,"30-44",TRUE,"45+")</f>
        <v>30-44</v>
      </c>
      <c r="T2369" t="str" cm="1">
        <f t="array" ref="T2369">_xlfn.IFS(F2369&lt;=2,"0-2 Years",F2369&lt;=5,"3-5 Years",F2369&lt;=8,"6-8 Years",TRUE,"9-10 Years")</f>
        <v>9-10 Years</v>
      </c>
      <c r="U2369" t="str" cm="1">
        <f t="array" ref="U2369">_xlfn.IFS(P2369&gt;60,"High Risk",P2369&gt;30,"Medium Risk",TRUE,"Low Risk")</f>
        <v>High Risk</v>
      </c>
      <c r="V2369">
        <f t="shared" si="36"/>
        <v>5</v>
      </c>
    </row>
    <row r="2370" spans="1:22" hidden="1" x14ac:dyDescent="0.2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 s="2">
        <v>0</v>
      </c>
      <c r="H2370">
        <v>2</v>
      </c>
      <c r="I2370">
        <v>1</v>
      </c>
      <c r="J2370">
        <v>1</v>
      </c>
      <c r="K2370" s="1">
        <v>185094.48</v>
      </c>
      <c r="L2370">
        <v>0</v>
      </c>
      <c r="M2370">
        <v>15</v>
      </c>
      <c r="N2370">
        <v>2278</v>
      </c>
      <c r="O2370">
        <v>1</v>
      </c>
      <c r="P2370">
        <v>127</v>
      </c>
      <c r="Q2370">
        <v>6.6666666666666666E-2</v>
      </c>
      <c r="R2370">
        <v>34170</v>
      </c>
      <c r="S2370" t="str" cm="1">
        <f t="array" ref="S2370">_xlfn.IFS(E2373&lt;30,"18-29",E2373&lt;45,"30-44",TRUE,"45+")</f>
        <v>18-29</v>
      </c>
      <c r="T2370" t="str" cm="1">
        <f t="array" ref="T2370">_xlfn.IFS(F2370&lt;=2,"0-2 Years",F2370&lt;=5,"3-5 Years",F2370&lt;=8,"6-8 Years",TRUE,"9-10 Years")</f>
        <v>9-10 Years</v>
      </c>
      <c r="U2370" t="str" cm="1">
        <f t="array" ref="U2370">_xlfn.IFS(P2370&gt;60,"High Risk",P2370&gt;30,"Medium Risk",TRUE,"Low Risk")</f>
        <v>High Risk</v>
      </c>
      <c r="V2370">
        <f t="shared" si="36"/>
        <v>4</v>
      </c>
    </row>
    <row r="2371" spans="1:22" x14ac:dyDescent="0.2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 s="2">
        <v>118241.02</v>
      </c>
      <c r="H2371">
        <v>1</v>
      </c>
      <c r="I2371">
        <v>1</v>
      </c>
      <c r="J2371">
        <v>0</v>
      </c>
      <c r="K2371" s="1">
        <v>172586.89</v>
      </c>
      <c r="L2371">
        <v>1</v>
      </c>
      <c r="M2371">
        <v>3</v>
      </c>
      <c r="N2371">
        <v>3464</v>
      </c>
      <c r="O2371">
        <v>9</v>
      </c>
      <c r="P2371">
        <v>64</v>
      </c>
      <c r="Q2371">
        <v>1</v>
      </c>
      <c r="R2371">
        <v>10392</v>
      </c>
      <c r="S2371" t="str" cm="1">
        <f t="array" ref="S2371">_xlfn.IFS(E2374&lt;30,"18-29",E2374&lt;45,"30-44",TRUE,"45+")</f>
        <v>30-44</v>
      </c>
      <c r="T2371" t="str" cm="1">
        <f t="array" ref="T2371">_xlfn.IFS(F2371&lt;=2,"0-2 Years",F2371&lt;=5,"3-5 Years",F2371&lt;=8,"6-8 Years",TRUE,"9-10 Years")</f>
        <v>6-8 Years</v>
      </c>
      <c r="U2371" t="str" cm="1">
        <f t="array" ref="U2371">_xlfn.IFS(P2371&gt;60,"High Risk",P2371&gt;30,"Medium Risk",TRUE,"Low Risk")</f>
        <v>High Risk</v>
      </c>
      <c r="V2371">
        <f t="shared" ref="V2371:V2434" si="37">IF(J2371=0,3,0)+IF(G2371=0,3,0)+IF(H2371=1,2,0)+IF(E2371&gt;45,1,0)+IF(F2371&lt;3,1,0)</f>
        <v>6</v>
      </c>
    </row>
    <row r="2372" spans="1:22" x14ac:dyDescent="0.2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 s="2">
        <v>113090.4</v>
      </c>
      <c r="H2372">
        <v>1</v>
      </c>
      <c r="I2372">
        <v>1</v>
      </c>
      <c r="J2372">
        <v>0</v>
      </c>
      <c r="K2372" s="1">
        <v>195649.79</v>
      </c>
      <c r="L2372">
        <v>0</v>
      </c>
      <c r="M2372">
        <v>16</v>
      </c>
      <c r="N2372">
        <v>1927</v>
      </c>
      <c r="O2372">
        <v>1</v>
      </c>
      <c r="P2372">
        <v>30</v>
      </c>
      <c r="Q2372">
        <v>6.25E-2</v>
      </c>
      <c r="R2372">
        <v>30832</v>
      </c>
      <c r="S2372" t="str" cm="1">
        <f t="array" ref="S2372">_xlfn.IFS(E2375&lt;30,"18-29",E2375&lt;45,"30-44",TRUE,"45+")</f>
        <v>30-44</v>
      </c>
      <c r="T2372" t="str" cm="1">
        <f t="array" ref="T2372">_xlfn.IFS(F2372&lt;=2,"0-2 Years",F2372&lt;=5,"3-5 Years",F2372&lt;=8,"6-8 Years",TRUE,"9-10 Years")</f>
        <v>0-2 Years</v>
      </c>
      <c r="U2372" t="str" cm="1">
        <f t="array" ref="U2372">_xlfn.IFS(P2372&gt;60,"High Risk",P2372&gt;30,"Medium Risk",TRUE,"Low Risk")</f>
        <v>Low Risk</v>
      </c>
      <c r="V2372">
        <f t="shared" si="37"/>
        <v>6</v>
      </c>
    </row>
    <row r="2373" spans="1:22" hidden="1" x14ac:dyDescent="0.2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 s="2">
        <v>65763.570000000007</v>
      </c>
      <c r="H2373">
        <v>1</v>
      </c>
      <c r="I2373">
        <v>1</v>
      </c>
      <c r="J2373">
        <v>1</v>
      </c>
      <c r="K2373" s="1">
        <v>145792.01</v>
      </c>
      <c r="L2373">
        <v>0</v>
      </c>
      <c r="M2373">
        <v>29</v>
      </c>
      <c r="N2373">
        <v>4650</v>
      </c>
      <c r="O2373">
        <v>1</v>
      </c>
      <c r="P2373">
        <v>156</v>
      </c>
      <c r="Q2373">
        <v>3.4482758620689655E-2</v>
      </c>
      <c r="R2373">
        <v>134850</v>
      </c>
      <c r="S2373" t="str" cm="1">
        <f t="array" ref="S2373">_xlfn.IFS(E2376&lt;30,"18-29",E2376&lt;45,"30-44",TRUE,"45+")</f>
        <v>18-29</v>
      </c>
      <c r="T2373" t="str" cm="1">
        <f t="array" ref="T2373">_xlfn.IFS(F2373&lt;=2,"0-2 Years",F2373&lt;=5,"3-5 Years",F2373&lt;=8,"6-8 Years",TRUE,"9-10 Years")</f>
        <v>9-10 Years</v>
      </c>
      <c r="U2373" t="str" cm="1">
        <f t="array" ref="U2373">_xlfn.IFS(P2373&gt;60,"High Risk",P2373&gt;30,"Medium Risk",TRUE,"Low Risk")</f>
        <v>High Risk</v>
      </c>
      <c r="V2373">
        <f t="shared" si="37"/>
        <v>2</v>
      </c>
    </row>
    <row r="2374" spans="1:22" x14ac:dyDescent="0.2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 s="2">
        <v>125537.38</v>
      </c>
      <c r="H2374">
        <v>1</v>
      </c>
      <c r="I2374">
        <v>1</v>
      </c>
      <c r="J2374">
        <v>0</v>
      </c>
      <c r="K2374" s="1">
        <v>138510.01</v>
      </c>
      <c r="L2374">
        <v>1</v>
      </c>
      <c r="M2374">
        <v>28</v>
      </c>
      <c r="N2374">
        <v>763</v>
      </c>
      <c r="O2374">
        <v>9</v>
      </c>
      <c r="P2374">
        <v>86</v>
      </c>
      <c r="Q2374">
        <v>0.32142857142857145</v>
      </c>
      <c r="R2374">
        <v>21364</v>
      </c>
      <c r="S2374" t="str" cm="1">
        <f t="array" ref="S2374">_xlfn.IFS(E2377&lt;30,"18-29",E2377&lt;45,"30-44",TRUE,"45+")</f>
        <v>30-44</v>
      </c>
      <c r="T2374" t="str" cm="1">
        <f t="array" ref="T2374">_xlfn.IFS(F2374&lt;=2,"0-2 Years",F2374&lt;=5,"3-5 Years",F2374&lt;=8,"6-8 Years",TRUE,"9-10 Years")</f>
        <v>0-2 Years</v>
      </c>
      <c r="U2374" t="str" cm="1">
        <f t="array" ref="U2374">_xlfn.IFS(P2374&gt;60,"High Risk",P2374&gt;30,"Medium Risk",TRUE,"Low Risk")</f>
        <v>High Risk</v>
      </c>
      <c r="V2374">
        <f t="shared" si="37"/>
        <v>6</v>
      </c>
    </row>
    <row r="2375" spans="1:22" hidden="1" x14ac:dyDescent="0.2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 s="2">
        <v>94263.91</v>
      </c>
      <c r="H2375">
        <v>2</v>
      </c>
      <c r="I2375">
        <v>1</v>
      </c>
      <c r="J2375">
        <v>0</v>
      </c>
      <c r="K2375" s="1">
        <v>168895.06</v>
      </c>
      <c r="L2375">
        <v>0</v>
      </c>
      <c r="M2375">
        <v>9</v>
      </c>
      <c r="N2375">
        <v>4636</v>
      </c>
      <c r="O2375">
        <v>3</v>
      </c>
      <c r="P2375">
        <v>46</v>
      </c>
      <c r="Q2375">
        <v>0.33333333333333331</v>
      </c>
      <c r="R2375">
        <v>41724</v>
      </c>
      <c r="S2375" t="str" cm="1">
        <f t="array" ref="S2375">_xlfn.IFS(E2378&lt;30,"18-29",E2378&lt;45,"30-44",TRUE,"45+")</f>
        <v>30-44</v>
      </c>
      <c r="T2375" t="str" cm="1">
        <f t="array" ref="T2375">_xlfn.IFS(F2375&lt;=2,"0-2 Years",F2375&lt;=5,"3-5 Years",F2375&lt;=8,"6-8 Years",TRUE,"9-10 Years")</f>
        <v>3-5 Years</v>
      </c>
      <c r="U2375" t="str" cm="1">
        <f t="array" ref="U2375">_xlfn.IFS(P2375&gt;60,"High Risk",P2375&gt;30,"Medium Risk",TRUE,"Low Risk")</f>
        <v>Medium Risk</v>
      </c>
      <c r="V2375">
        <f t="shared" si="37"/>
        <v>3</v>
      </c>
    </row>
    <row r="2376" spans="1:22" hidden="1" x14ac:dyDescent="0.2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 s="2">
        <v>133434.57</v>
      </c>
      <c r="H2376">
        <v>2</v>
      </c>
      <c r="I2376">
        <v>1</v>
      </c>
      <c r="J2376">
        <v>0</v>
      </c>
      <c r="K2376" s="1">
        <v>97983.44</v>
      </c>
      <c r="L2376">
        <v>0</v>
      </c>
      <c r="M2376">
        <v>10</v>
      </c>
      <c r="N2376">
        <v>2547</v>
      </c>
      <c r="O2376">
        <v>2</v>
      </c>
      <c r="P2376">
        <v>160</v>
      </c>
      <c r="Q2376">
        <v>0.2</v>
      </c>
      <c r="R2376">
        <v>25470</v>
      </c>
      <c r="S2376" t="str" cm="1">
        <f t="array" ref="S2376">_xlfn.IFS(E2379&lt;30,"18-29",E2379&lt;45,"30-44",TRUE,"45+")</f>
        <v>45+</v>
      </c>
      <c r="T2376" t="str" cm="1">
        <f t="array" ref="T2376">_xlfn.IFS(F2376&lt;=2,"0-2 Years",F2376&lt;=5,"3-5 Years",F2376&lt;=8,"6-8 Years",TRUE,"9-10 Years")</f>
        <v>3-5 Years</v>
      </c>
      <c r="U2376" t="str" cm="1">
        <f t="array" ref="U2376">_xlfn.IFS(P2376&gt;60,"High Risk",P2376&gt;30,"Medium Risk",TRUE,"Low Risk")</f>
        <v>High Risk</v>
      </c>
      <c r="V2376">
        <f t="shared" si="37"/>
        <v>3</v>
      </c>
    </row>
    <row r="2377" spans="1:22" hidden="1" x14ac:dyDescent="0.2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 s="2">
        <v>0</v>
      </c>
      <c r="H2377">
        <v>1</v>
      </c>
      <c r="I2377">
        <v>1</v>
      </c>
      <c r="J2377">
        <v>1</v>
      </c>
      <c r="K2377" s="1">
        <v>85167.88</v>
      </c>
      <c r="L2377">
        <v>0</v>
      </c>
      <c r="M2377">
        <v>28</v>
      </c>
      <c r="N2377">
        <v>2386</v>
      </c>
      <c r="O2377">
        <v>3</v>
      </c>
      <c r="P2377">
        <v>104</v>
      </c>
      <c r="Q2377">
        <v>0.10714285714285714</v>
      </c>
      <c r="R2377">
        <v>66808</v>
      </c>
      <c r="S2377" t="str" cm="1">
        <f t="array" ref="S2377">_xlfn.IFS(E2380&lt;30,"18-29",E2380&lt;45,"30-44",TRUE,"45+")</f>
        <v>30-44</v>
      </c>
      <c r="T2377" t="str" cm="1">
        <f t="array" ref="T2377">_xlfn.IFS(F2377&lt;=2,"0-2 Years",F2377&lt;=5,"3-5 Years",F2377&lt;=8,"6-8 Years",TRUE,"9-10 Years")</f>
        <v>6-8 Years</v>
      </c>
      <c r="U2377" t="str" cm="1">
        <f t="array" ref="U2377">_xlfn.IFS(P2377&gt;60,"High Risk",P2377&gt;30,"Medium Risk",TRUE,"Low Risk")</f>
        <v>High Risk</v>
      </c>
      <c r="V2377">
        <f t="shared" si="37"/>
        <v>5</v>
      </c>
    </row>
    <row r="2378" spans="1:22" hidden="1" x14ac:dyDescent="0.2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 s="2">
        <v>0</v>
      </c>
      <c r="H2378">
        <v>2</v>
      </c>
      <c r="I2378">
        <v>1</v>
      </c>
      <c r="J2378">
        <v>1</v>
      </c>
      <c r="K2378" s="1">
        <v>18210.36</v>
      </c>
      <c r="L2378">
        <v>0</v>
      </c>
      <c r="M2378">
        <v>25</v>
      </c>
      <c r="N2378">
        <v>820</v>
      </c>
      <c r="O2378">
        <v>7</v>
      </c>
      <c r="P2378">
        <v>149</v>
      </c>
      <c r="Q2378">
        <v>0.28000000000000003</v>
      </c>
      <c r="R2378">
        <v>20500</v>
      </c>
      <c r="S2378" t="str" cm="1">
        <f t="array" ref="S2378">_xlfn.IFS(E2381&lt;30,"18-29",E2381&lt;45,"30-44",TRUE,"45+")</f>
        <v>18-29</v>
      </c>
      <c r="T2378" t="str" cm="1">
        <f t="array" ref="T2378">_xlfn.IFS(F2378&lt;=2,"0-2 Years",F2378&lt;=5,"3-5 Years",F2378&lt;=8,"6-8 Years",TRUE,"9-10 Years")</f>
        <v>9-10 Years</v>
      </c>
      <c r="U2378" t="str" cm="1">
        <f t="array" ref="U2378">_xlfn.IFS(P2378&gt;60,"High Risk",P2378&gt;30,"Medium Risk",TRUE,"Low Risk")</f>
        <v>High Risk</v>
      </c>
      <c r="V2378">
        <f t="shared" si="37"/>
        <v>3</v>
      </c>
    </row>
    <row r="2379" spans="1:22" hidden="1" x14ac:dyDescent="0.2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 s="2">
        <v>94748.76</v>
      </c>
      <c r="H2379">
        <v>2</v>
      </c>
      <c r="I2379">
        <v>0</v>
      </c>
      <c r="J2379">
        <v>1</v>
      </c>
      <c r="K2379" s="1">
        <v>13608.18</v>
      </c>
      <c r="L2379">
        <v>0</v>
      </c>
      <c r="M2379">
        <v>18</v>
      </c>
      <c r="N2379">
        <v>4598</v>
      </c>
      <c r="O2379">
        <v>1</v>
      </c>
      <c r="P2379">
        <v>41</v>
      </c>
      <c r="Q2379">
        <v>5.5555555555555552E-2</v>
      </c>
      <c r="R2379">
        <v>82764</v>
      </c>
      <c r="S2379" t="str" cm="1">
        <f t="array" ref="S2379">_xlfn.IFS(E2382&lt;30,"18-29",E2382&lt;45,"30-44",TRUE,"45+")</f>
        <v>30-44</v>
      </c>
      <c r="T2379" t="str" cm="1">
        <f t="array" ref="T2379">_xlfn.IFS(F2379&lt;=2,"0-2 Years",F2379&lt;=5,"3-5 Years",F2379&lt;=8,"6-8 Years",TRUE,"9-10 Years")</f>
        <v>9-10 Years</v>
      </c>
      <c r="U2379" t="str" cm="1">
        <f t="array" ref="U2379">_xlfn.IFS(P2379&gt;60,"High Risk",P2379&gt;30,"Medium Risk",TRUE,"Low Risk")</f>
        <v>Medium Risk</v>
      </c>
      <c r="V2379">
        <f t="shared" si="37"/>
        <v>1</v>
      </c>
    </row>
    <row r="2380" spans="1:22" hidden="1" x14ac:dyDescent="0.2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 s="2">
        <v>98640.74</v>
      </c>
      <c r="H2380">
        <v>1</v>
      </c>
      <c r="I2380">
        <v>1</v>
      </c>
      <c r="J2380">
        <v>1</v>
      </c>
      <c r="K2380" s="1">
        <v>110457.99</v>
      </c>
      <c r="L2380">
        <v>0</v>
      </c>
      <c r="M2380">
        <v>11</v>
      </c>
      <c r="N2380">
        <v>881</v>
      </c>
      <c r="O2380">
        <v>6</v>
      </c>
      <c r="P2380">
        <v>69</v>
      </c>
      <c r="Q2380">
        <v>0.54545454545454541</v>
      </c>
      <c r="R2380">
        <v>9691</v>
      </c>
      <c r="S2380" t="str" cm="1">
        <f t="array" ref="S2380">_xlfn.IFS(E2383&lt;30,"18-29",E2383&lt;45,"30-44",TRUE,"45+")</f>
        <v>30-44</v>
      </c>
      <c r="T2380" t="str" cm="1">
        <f t="array" ref="T2380">_xlfn.IFS(F2380&lt;=2,"0-2 Years",F2380&lt;=5,"3-5 Years",F2380&lt;=8,"6-8 Years",TRUE,"9-10 Years")</f>
        <v>3-5 Years</v>
      </c>
      <c r="U2380" t="str" cm="1">
        <f t="array" ref="U2380">_xlfn.IFS(P2380&gt;60,"High Risk",P2380&gt;30,"Medium Risk",TRUE,"Low Risk")</f>
        <v>High Risk</v>
      </c>
      <c r="V2380">
        <f t="shared" si="37"/>
        <v>2</v>
      </c>
    </row>
    <row r="2381" spans="1:22" hidden="1" x14ac:dyDescent="0.2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 s="2">
        <v>74681.899999999994</v>
      </c>
      <c r="H2381">
        <v>2</v>
      </c>
      <c r="I2381">
        <v>0</v>
      </c>
      <c r="J2381">
        <v>0</v>
      </c>
      <c r="K2381" s="1">
        <v>31231.35</v>
      </c>
      <c r="L2381">
        <v>0</v>
      </c>
      <c r="M2381">
        <v>16</v>
      </c>
      <c r="N2381">
        <v>1704</v>
      </c>
      <c r="O2381">
        <v>8</v>
      </c>
      <c r="P2381">
        <v>24</v>
      </c>
      <c r="Q2381">
        <v>0.5</v>
      </c>
      <c r="R2381">
        <v>27264</v>
      </c>
      <c r="S2381" t="str" cm="1">
        <f t="array" ref="S2381">_xlfn.IFS(E2384&lt;30,"18-29",E2384&lt;45,"30-44",TRUE,"45+")</f>
        <v>30-44</v>
      </c>
      <c r="T2381" t="str" cm="1">
        <f t="array" ref="T2381">_xlfn.IFS(F2381&lt;=2,"0-2 Years",F2381&lt;=5,"3-5 Years",F2381&lt;=8,"6-8 Years",TRUE,"9-10 Years")</f>
        <v>9-10 Years</v>
      </c>
      <c r="U2381" t="str" cm="1">
        <f t="array" ref="U2381">_xlfn.IFS(P2381&gt;60,"High Risk",P2381&gt;30,"Medium Risk",TRUE,"Low Risk")</f>
        <v>Low Risk</v>
      </c>
      <c r="V2381">
        <f t="shared" si="37"/>
        <v>3</v>
      </c>
    </row>
    <row r="2382" spans="1:22" x14ac:dyDescent="0.2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 s="2">
        <v>0</v>
      </c>
      <c r="H2382">
        <v>2</v>
      </c>
      <c r="I2382">
        <v>1</v>
      </c>
      <c r="J2382">
        <v>0</v>
      </c>
      <c r="K2382" s="1">
        <v>141582.66</v>
      </c>
      <c r="L2382">
        <v>0</v>
      </c>
      <c r="M2382">
        <v>4</v>
      </c>
      <c r="N2382">
        <v>4075</v>
      </c>
      <c r="O2382">
        <v>1</v>
      </c>
      <c r="P2382">
        <v>135</v>
      </c>
      <c r="Q2382">
        <v>0.25</v>
      </c>
      <c r="R2382">
        <v>16300</v>
      </c>
      <c r="S2382" t="str" cm="1">
        <f t="array" ref="S2382">_xlfn.IFS(E2385&lt;30,"18-29",E2385&lt;45,"30-44",TRUE,"45+")</f>
        <v>30-44</v>
      </c>
      <c r="T2382" t="str" cm="1">
        <f t="array" ref="T2382">_xlfn.IFS(F2382&lt;=2,"0-2 Years",F2382&lt;=5,"3-5 Years",F2382&lt;=8,"6-8 Years",TRUE,"9-10 Years")</f>
        <v>3-5 Years</v>
      </c>
      <c r="U2382" t="str" cm="1">
        <f t="array" ref="U2382">_xlfn.IFS(P2382&gt;60,"High Risk",P2382&gt;30,"Medium Risk",TRUE,"Low Risk")</f>
        <v>High Risk</v>
      </c>
      <c r="V2382">
        <f t="shared" si="37"/>
        <v>6</v>
      </c>
    </row>
    <row r="2383" spans="1:22" hidden="1" x14ac:dyDescent="0.2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 s="2">
        <v>179915.85</v>
      </c>
      <c r="H2383">
        <v>1</v>
      </c>
      <c r="I2383">
        <v>0</v>
      </c>
      <c r="J2383">
        <v>0</v>
      </c>
      <c r="K2383" s="1">
        <v>14666.35</v>
      </c>
      <c r="L2383">
        <v>1</v>
      </c>
      <c r="M2383">
        <v>7</v>
      </c>
      <c r="N2383">
        <v>1892</v>
      </c>
      <c r="O2383">
        <v>7</v>
      </c>
      <c r="P2383">
        <v>118</v>
      </c>
      <c r="Q2383">
        <v>1</v>
      </c>
      <c r="R2383">
        <v>13244</v>
      </c>
      <c r="S2383" t="str" cm="1">
        <f t="array" ref="S2383">_xlfn.IFS(E2386&lt;30,"18-29",E2386&lt;45,"30-44",TRUE,"45+")</f>
        <v>30-44</v>
      </c>
      <c r="T2383" t="str" cm="1">
        <f t="array" ref="T2383">_xlfn.IFS(F2383&lt;=2,"0-2 Years",F2383&lt;=5,"3-5 Years",F2383&lt;=8,"6-8 Years",TRUE,"9-10 Years")</f>
        <v>6-8 Years</v>
      </c>
      <c r="U2383" t="str" cm="1">
        <f t="array" ref="U2383">_xlfn.IFS(P2383&gt;60,"High Risk",P2383&gt;30,"Medium Risk",TRUE,"Low Risk")</f>
        <v>High Risk</v>
      </c>
      <c r="V2383">
        <f t="shared" si="37"/>
        <v>5</v>
      </c>
    </row>
    <row r="2384" spans="1:22" hidden="1" x14ac:dyDescent="0.2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 s="2">
        <v>128207.23</v>
      </c>
      <c r="H2384">
        <v>1</v>
      </c>
      <c r="I2384">
        <v>1</v>
      </c>
      <c r="J2384">
        <v>1</v>
      </c>
      <c r="K2384" s="1">
        <v>55400.17</v>
      </c>
      <c r="L2384">
        <v>0</v>
      </c>
      <c r="M2384">
        <v>8</v>
      </c>
      <c r="N2384">
        <v>2770</v>
      </c>
      <c r="O2384">
        <v>6</v>
      </c>
      <c r="P2384">
        <v>167</v>
      </c>
      <c r="Q2384">
        <v>0.75</v>
      </c>
      <c r="R2384">
        <v>22160</v>
      </c>
      <c r="S2384" t="str" cm="1">
        <f t="array" ref="S2384">_xlfn.IFS(E2387&lt;30,"18-29",E2387&lt;45,"30-44",TRUE,"45+")</f>
        <v>18-29</v>
      </c>
      <c r="T2384" t="str" cm="1">
        <f t="array" ref="T2384">_xlfn.IFS(F2384&lt;=2,"0-2 Years",F2384&lt;=5,"3-5 Years",F2384&lt;=8,"6-8 Years",TRUE,"9-10 Years")</f>
        <v>0-2 Years</v>
      </c>
      <c r="U2384" t="str" cm="1">
        <f t="array" ref="U2384">_xlfn.IFS(P2384&gt;60,"High Risk",P2384&gt;30,"Medium Risk",TRUE,"Low Risk")</f>
        <v>High Risk</v>
      </c>
      <c r="V2384">
        <f t="shared" si="37"/>
        <v>3</v>
      </c>
    </row>
    <row r="2385" spans="1:22" hidden="1" x14ac:dyDescent="0.2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 s="2">
        <v>132739.26</v>
      </c>
      <c r="H2385">
        <v>2</v>
      </c>
      <c r="I2385">
        <v>0</v>
      </c>
      <c r="J2385">
        <v>0</v>
      </c>
      <c r="K2385" s="1">
        <v>174667.65</v>
      </c>
      <c r="L2385">
        <v>0</v>
      </c>
      <c r="M2385">
        <v>1</v>
      </c>
      <c r="N2385">
        <v>1977</v>
      </c>
      <c r="O2385">
        <v>2</v>
      </c>
      <c r="P2385">
        <v>134</v>
      </c>
      <c r="Q2385">
        <v>1</v>
      </c>
      <c r="R2385">
        <v>1977</v>
      </c>
      <c r="S2385" t="str" cm="1">
        <f t="array" ref="S2385">_xlfn.IFS(E2388&lt;30,"18-29",E2388&lt;45,"30-44",TRUE,"45+")</f>
        <v>45+</v>
      </c>
      <c r="T2385" t="str" cm="1">
        <f t="array" ref="T2385">_xlfn.IFS(F2385&lt;=2,"0-2 Years",F2385&lt;=5,"3-5 Years",F2385&lt;=8,"6-8 Years",TRUE,"9-10 Years")</f>
        <v>9-10 Years</v>
      </c>
      <c r="U2385" t="str" cm="1">
        <f t="array" ref="U2385">_xlfn.IFS(P2385&gt;60,"High Risk",P2385&gt;30,"Medium Risk",TRUE,"Low Risk")</f>
        <v>High Risk</v>
      </c>
      <c r="V2385">
        <f t="shared" si="37"/>
        <v>3</v>
      </c>
    </row>
    <row r="2386" spans="1:22" x14ac:dyDescent="0.2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 s="2">
        <v>0</v>
      </c>
      <c r="H2386">
        <v>2</v>
      </c>
      <c r="I2386">
        <v>1</v>
      </c>
      <c r="J2386">
        <v>0</v>
      </c>
      <c r="K2386" s="1">
        <v>154189.07999999999</v>
      </c>
      <c r="L2386">
        <v>0</v>
      </c>
      <c r="M2386">
        <v>8</v>
      </c>
      <c r="N2386">
        <v>4490</v>
      </c>
      <c r="O2386">
        <v>8</v>
      </c>
      <c r="P2386">
        <v>3</v>
      </c>
      <c r="Q2386">
        <v>1</v>
      </c>
      <c r="R2386">
        <v>35920</v>
      </c>
      <c r="S2386" t="str" cm="1">
        <f t="array" ref="S2386">_xlfn.IFS(E2389&lt;30,"18-29",E2389&lt;45,"30-44",TRUE,"45+")</f>
        <v>30-44</v>
      </c>
      <c r="T2386" t="str" cm="1">
        <f t="array" ref="T2386">_xlfn.IFS(F2386&lt;=2,"0-2 Years",F2386&lt;=5,"3-5 Years",F2386&lt;=8,"6-8 Years",TRUE,"9-10 Years")</f>
        <v>9-10 Years</v>
      </c>
      <c r="U2386" t="str" cm="1">
        <f t="array" ref="U2386">_xlfn.IFS(P2386&gt;60,"High Risk",P2386&gt;30,"Medium Risk",TRUE,"Low Risk")</f>
        <v>Low Risk</v>
      </c>
      <c r="V2386">
        <f t="shared" si="37"/>
        <v>6</v>
      </c>
    </row>
    <row r="2387" spans="1:22" hidden="1" x14ac:dyDescent="0.2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 s="2">
        <v>120509.81</v>
      </c>
      <c r="H2387">
        <v>1</v>
      </c>
      <c r="I2387">
        <v>0</v>
      </c>
      <c r="J2387">
        <v>0</v>
      </c>
      <c r="K2387" s="1">
        <v>142170.44</v>
      </c>
      <c r="L2387">
        <v>0</v>
      </c>
      <c r="M2387">
        <v>14</v>
      </c>
      <c r="N2387">
        <v>2926</v>
      </c>
      <c r="O2387">
        <v>5</v>
      </c>
      <c r="P2387">
        <v>76</v>
      </c>
      <c r="Q2387">
        <v>0.35714285714285715</v>
      </c>
      <c r="R2387">
        <v>40964</v>
      </c>
      <c r="S2387" t="str" cm="1">
        <f t="array" ref="S2387">_xlfn.IFS(E2390&lt;30,"18-29",E2390&lt;45,"30-44",TRUE,"45+")</f>
        <v>30-44</v>
      </c>
      <c r="T2387" t="str" cm="1">
        <f t="array" ref="T2387">_xlfn.IFS(F2387&lt;=2,"0-2 Years",F2387&lt;=5,"3-5 Years",F2387&lt;=8,"6-8 Years",TRUE,"9-10 Years")</f>
        <v>3-5 Years</v>
      </c>
      <c r="U2387" t="str" cm="1">
        <f t="array" ref="U2387">_xlfn.IFS(P2387&gt;60,"High Risk",P2387&gt;30,"Medium Risk",TRUE,"Low Risk")</f>
        <v>High Risk</v>
      </c>
      <c r="V2387">
        <f t="shared" si="37"/>
        <v>5</v>
      </c>
    </row>
    <row r="2388" spans="1:22" hidden="1" x14ac:dyDescent="0.2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 s="2">
        <v>124547.13</v>
      </c>
      <c r="H2388">
        <v>2</v>
      </c>
      <c r="I2388">
        <v>1</v>
      </c>
      <c r="J2388">
        <v>0</v>
      </c>
      <c r="K2388" s="1">
        <v>94499.06</v>
      </c>
      <c r="L2388">
        <v>0</v>
      </c>
      <c r="M2388">
        <v>12</v>
      </c>
      <c r="N2388">
        <v>1540</v>
      </c>
      <c r="O2388">
        <v>7</v>
      </c>
      <c r="P2388">
        <v>79</v>
      </c>
      <c r="Q2388">
        <v>0.58333333333333337</v>
      </c>
      <c r="R2388">
        <v>18480</v>
      </c>
      <c r="S2388" t="str" cm="1">
        <f t="array" ref="S2388">_xlfn.IFS(E2391&lt;30,"18-29",E2391&lt;45,"30-44",TRUE,"45+")</f>
        <v>30-44</v>
      </c>
      <c r="T2388" t="str" cm="1">
        <f t="array" ref="T2388">_xlfn.IFS(F2388&lt;=2,"0-2 Years",F2388&lt;=5,"3-5 Years",F2388&lt;=8,"6-8 Years",TRUE,"9-10 Years")</f>
        <v>3-5 Years</v>
      </c>
      <c r="U2388" t="str" cm="1">
        <f t="array" ref="U2388">_xlfn.IFS(P2388&gt;60,"High Risk",P2388&gt;30,"Medium Risk",TRUE,"Low Risk")</f>
        <v>High Risk</v>
      </c>
      <c r="V2388">
        <f t="shared" si="37"/>
        <v>4</v>
      </c>
    </row>
    <row r="2389" spans="1:22" hidden="1" x14ac:dyDescent="0.2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 s="2">
        <v>0</v>
      </c>
      <c r="H2389">
        <v>2</v>
      </c>
      <c r="I2389">
        <v>0</v>
      </c>
      <c r="J2389">
        <v>1</v>
      </c>
      <c r="K2389" s="1">
        <v>182081.45</v>
      </c>
      <c r="L2389">
        <v>0</v>
      </c>
      <c r="M2389">
        <v>25</v>
      </c>
      <c r="N2389">
        <v>3623</v>
      </c>
      <c r="O2389">
        <v>5</v>
      </c>
      <c r="P2389">
        <v>25</v>
      </c>
      <c r="Q2389">
        <v>0.2</v>
      </c>
      <c r="R2389">
        <v>90575</v>
      </c>
      <c r="S2389" t="str" cm="1">
        <f t="array" ref="S2389">_xlfn.IFS(E2392&lt;30,"18-29",E2392&lt;45,"30-44",TRUE,"45+")</f>
        <v>30-44</v>
      </c>
      <c r="T2389" t="str" cm="1">
        <f t="array" ref="T2389">_xlfn.IFS(F2389&lt;=2,"0-2 Years",F2389&lt;=5,"3-5 Years",F2389&lt;=8,"6-8 Years",TRUE,"9-10 Years")</f>
        <v>3-5 Years</v>
      </c>
      <c r="U2389" t="str" cm="1">
        <f t="array" ref="U2389">_xlfn.IFS(P2389&gt;60,"High Risk",P2389&gt;30,"Medium Risk",TRUE,"Low Risk")</f>
        <v>Low Risk</v>
      </c>
      <c r="V2389">
        <f t="shared" si="37"/>
        <v>3</v>
      </c>
    </row>
    <row r="2390" spans="1:22" hidden="1" x14ac:dyDescent="0.2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 s="2">
        <v>88815.56</v>
      </c>
      <c r="H2390">
        <v>2</v>
      </c>
      <c r="I2390">
        <v>1</v>
      </c>
      <c r="J2390">
        <v>0</v>
      </c>
      <c r="K2390" s="1">
        <v>68562.259999999995</v>
      </c>
      <c r="L2390">
        <v>1</v>
      </c>
      <c r="M2390">
        <v>7</v>
      </c>
      <c r="N2390">
        <v>1712</v>
      </c>
      <c r="O2390">
        <v>1</v>
      </c>
      <c r="P2390">
        <v>167</v>
      </c>
      <c r="Q2390">
        <v>0.14285714285714285</v>
      </c>
      <c r="R2390">
        <v>11984</v>
      </c>
      <c r="S2390" t="str" cm="1">
        <f t="array" ref="S2390">_xlfn.IFS(E2393&lt;30,"18-29",E2393&lt;45,"30-44",TRUE,"45+")</f>
        <v>30-44</v>
      </c>
      <c r="T2390" t="str" cm="1">
        <f t="array" ref="T2390">_xlfn.IFS(F2390&lt;=2,"0-2 Years",F2390&lt;=5,"3-5 Years",F2390&lt;=8,"6-8 Years",TRUE,"9-10 Years")</f>
        <v>3-5 Years</v>
      </c>
      <c r="U2390" t="str" cm="1">
        <f t="array" ref="U2390">_xlfn.IFS(P2390&gt;60,"High Risk",P2390&gt;30,"Medium Risk",TRUE,"Low Risk")</f>
        <v>High Risk</v>
      </c>
      <c r="V2390">
        <f t="shared" si="37"/>
        <v>3</v>
      </c>
    </row>
    <row r="2391" spans="1:22" hidden="1" x14ac:dyDescent="0.2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 s="2">
        <v>82231.509999999995</v>
      </c>
      <c r="H2391">
        <v>2</v>
      </c>
      <c r="I2391">
        <v>1</v>
      </c>
      <c r="J2391">
        <v>0</v>
      </c>
      <c r="K2391" s="1">
        <v>88798.02</v>
      </c>
      <c r="L2391">
        <v>0</v>
      </c>
      <c r="M2391">
        <v>30</v>
      </c>
      <c r="N2391">
        <v>3011</v>
      </c>
      <c r="O2391">
        <v>6</v>
      </c>
      <c r="P2391">
        <v>55</v>
      </c>
      <c r="Q2391">
        <v>0.2</v>
      </c>
      <c r="R2391">
        <v>90330</v>
      </c>
      <c r="S2391" t="str" cm="1">
        <f t="array" ref="S2391">_xlfn.IFS(E2394&lt;30,"18-29",E2394&lt;45,"30-44",TRUE,"45+")</f>
        <v>45+</v>
      </c>
      <c r="T2391" t="str" cm="1">
        <f t="array" ref="T2391">_xlfn.IFS(F2391&lt;=2,"0-2 Years",F2391&lt;=5,"3-5 Years",F2391&lt;=8,"6-8 Years",TRUE,"9-10 Years")</f>
        <v>0-2 Years</v>
      </c>
      <c r="U2391" t="str" cm="1">
        <f t="array" ref="U2391">_xlfn.IFS(P2391&gt;60,"High Risk",P2391&gt;30,"Medium Risk",TRUE,"Low Risk")</f>
        <v>Medium Risk</v>
      </c>
      <c r="V2391">
        <f t="shared" si="37"/>
        <v>4</v>
      </c>
    </row>
    <row r="2392" spans="1:22" hidden="1" x14ac:dyDescent="0.2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 s="2">
        <v>184715.86</v>
      </c>
      <c r="H2392">
        <v>2</v>
      </c>
      <c r="I2392">
        <v>1</v>
      </c>
      <c r="J2392">
        <v>0</v>
      </c>
      <c r="K2392" s="1">
        <v>113781.99</v>
      </c>
      <c r="L2392">
        <v>0</v>
      </c>
      <c r="M2392">
        <v>22</v>
      </c>
      <c r="N2392">
        <v>1895</v>
      </c>
      <c r="O2392">
        <v>7</v>
      </c>
      <c r="P2392">
        <v>73</v>
      </c>
      <c r="Q2392">
        <v>0.31818181818181818</v>
      </c>
      <c r="R2392">
        <v>41690</v>
      </c>
      <c r="S2392" t="str" cm="1">
        <f t="array" ref="S2392">_xlfn.IFS(E2395&lt;30,"18-29",E2395&lt;45,"30-44",TRUE,"45+")</f>
        <v>18-29</v>
      </c>
      <c r="T2392" t="str" cm="1">
        <f t="array" ref="T2392">_xlfn.IFS(F2392&lt;=2,"0-2 Years",F2392&lt;=5,"3-5 Years",F2392&lt;=8,"6-8 Years",TRUE,"9-10 Years")</f>
        <v>6-8 Years</v>
      </c>
      <c r="U2392" t="str" cm="1">
        <f t="array" ref="U2392">_xlfn.IFS(P2392&gt;60,"High Risk",P2392&gt;30,"Medium Risk",TRUE,"Low Risk")</f>
        <v>High Risk</v>
      </c>
      <c r="V2392">
        <f t="shared" si="37"/>
        <v>3</v>
      </c>
    </row>
    <row r="2393" spans="1:22" x14ac:dyDescent="0.2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 s="2">
        <v>0</v>
      </c>
      <c r="H2393">
        <v>2</v>
      </c>
      <c r="I2393">
        <v>1</v>
      </c>
      <c r="J2393">
        <v>0</v>
      </c>
      <c r="K2393" s="1">
        <v>121866.87</v>
      </c>
      <c r="L2393">
        <v>0</v>
      </c>
      <c r="M2393">
        <v>5</v>
      </c>
      <c r="N2393">
        <v>2358</v>
      </c>
      <c r="O2393">
        <v>10</v>
      </c>
      <c r="P2393">
        <v>148</v>
      </c>
      <c r="Q2393">
        <v>1</v>
      </c>
      <c r="R2393">
        <v>11790</v>
      </c>
      <c r="S2393" t="str" cm="1">
        <f t="array" ref="S2393">_xlfn.IFS(E2396&lt;30,"18-29",E2396&lt;45,"30-44",TRUE,"45+")</f>
        <v>30-44</v>
      </c>
      <c r="T2393" t="str" cm="1">
        <f t="array" ref="T2393">_xlfn.IFS(F2393&lt;=2,"0-2 Years",F2393&lt;=5,"3-5 Years",F2393&lt;=8,"6-8 Years",TRUE,"9-10 Years")</f>
        <v>3-5 Years</v>
      </c>
      <c r="U2393" t="str" cm="1">
        <f t="array" ref="U2393">_xlfn.IFS(P2393&gt;60,"High Risk",P2393&gt;30,"Medium Risk",TRUE,"Low Risk")</f>
        <v>High Risk</v>
      </c>
      <c r="V2393">
        <f t="shared" si="37"/>
        <v>6</v>
      </c>
    </row>
    <row r="2394" spans="1:22" x14ac:dyDescent="0.2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 s="2">
        <v>0</v>
      </c>
      <c r="H2394">
        <v>1</v>
      </c>
      <c r="I2394">
        <v>1</v>
      </c>
      <c r="J2394">
        <v>1</v>
      </c>
      <c r="K2394" s="1">
        <v>150390.57</v>
      </c>
      <c r="L2394">
        <v>0</v>
      </c>
      <c r="M2394">
        <v>15</v>
      </c>
      <c r="N2394">
        <v>3098</v>
      </c>
      <c r="O2394">
        <v>5</v>
      </c>
      <c r="P2394">
        <v>131</v>
      </c>
      <c r="Q2394">
        <v>0.33333333333333331</v>
      </c>
      <c r="R2394">
        <v>46470</v>
      </c>
      <c r="S2394" t="str" cm="1">
        <f t="array" ref="S2394">_xlfn.IFS(E2397&lt;30,"18-29",E2397&lt;45,"30-44",TRUE,"45+")</f>
        <v>45+</v>
      </c>
      <c r="T2394" t="str" cm="1">
        <f t="array" ref="T2394">_xlfn.IFS(F2394&lt;=2,"0-2 Years",F2394&lt;=5,"3-5 Years",F2394&lt;=8,"6-8 Years",TRUE,"9-10 Years")</f>
        <v>3-5 Years</v>
      </c>
      <c r="U2394" t="str" cm="1">
        <f t="array" ref="U2394">_xlfn.IFS(P2394&gt;60,"High Risk",P2394&gt;30,"Medium Risk",TRUE,"Low Risk")</f>
        <v>High Risk</v>
      </c>
      <c r="V2394">
        <f t="shared" si="37"/>
        <v>6</v>
      </c>
    </row>
    <row r="2395" spans="1:22" hidden="1" x14ac:dyDescent="0.2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 s="2">
        <v>147972.19</v>
      </c>
      <c r="H2395">
        <v>1</v>
      </c>
      <c r="I2395">
        <v>1</v>
      </c>
      <c r="J2395">
        <v>0</v>
      </c>
      <c r="K2395" s="1">
        <v>60708.72</v>
      </c>
      <c r="L2395">
        <v>1</v>
      </c>
      <c r="M2395">
        <v>6</v>
      </c>
      <c r="N2395">
        <v>1775</v>
      </c>
      <c r="O2395">
        <v>1</v>
      </c>
      <c r="P2395">
        <v>115</v>
      </c>
      <c r="Q2395">
        <v>0.16666666666666666</v>
      </c>
      <c r="R2395">
        <v>10650</v>
      </c>
      <c r="S2395" t="str" cm="1">
        <f t="array" ref="S2395">_xlfn.IFS(E2398&lt;30,"18-29",E2398&lt;45,"30-44",TRUE,"45+")</f>
        <v>18-29</v>
      </c>
      <c r="T2395" t="str" cm="1">
        <f t="array" ref="T2395">_xlfn.IFS(F2395&lt;=2,"0-2 Years",F2395&lt;=5,"3-5 Years",F2395&lt;=8,"6-8 Years",TRUE,"9-10 Years")</f>
        <v>3-5 Years</v>
      </c>
      <c r="U2395" t="str" cm="1">
        <f t="array" ref="U2395">_xlfn.IFS(P2395&gt;60,"High Risk",P2395&gt;30,"Medium Risk",TRUE,"Low Risk")</f>
        <v>High Risk</v>
      </c>
      <c r="V2395">
        <f t="shared" si="37"/>
        <v>5</v>
      </c>
    </row>
    <row r="2396" spans="1:22" hidden="1" x14ac:dyDescent="0.2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 s="2">
        <v>0</v>
      </c>
      <c r="H2396">
        <v>2</v>
      </c>
      <c r="I2396">
        <v>1</v>
      </c>
      <c r="J2396">
        <v>1</v>
      </c>
      <c r="K2396" s="1">
        <v>78858.070000000007</v>
      </c>
      <c r="L2396">
        <v>0</v>
      </c>
      <c r="M2396">
        <v>12</v>
      </c>
      <c r="N2396">
        <v>423</v>
      </c>
      <c r="O2396">
        <v>9</v>
      </c>
      <c r="P2396">
        <v>42</v>
      </c>
      <c r="Q2396">
        <v>0.75</v>
      </c>
      <c r="R2396">
        <v>5076</v>
      </c>
      <c r="S2396" t="str" cm="1">
        <f t="array" ref="S2396">_xlfn.IFS(E2399&lt;30,"18-29",E2399&lt;45,"30-44",TRUE,"45+")</f>
        <v>30-44</v>
      </c>
      <c r="T2396" t="str" cm="1">
        <f t="array" ref="T2396">_xlfn.IFS(F2396&lt;=2,"0-2 Years",F2396&lt;=5,"3-5 Years",F2396&lt;=8,"6-8 Years",TRUE,"9-10 Years")</f>
        <v>9-10 Years</v>
      </c>
      <c r="U2396" t="str" cm="1">
        <f t="array" ref="U2396">_xlfn.IFS(P2396&gt;60,"High Risk",P2396&gt;30,"Medium Risk",TRUE,"Low Risk")</f>
        <v>Medium Risk</v>
      </c>
      <c r="V2396">
        <f t="shared" si="37"/>
        <v>3</v>
      </c>
    </row>
    <row r="2397" spans="1:22" x14ac:dyDescent="0.2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 s="2">
        <v>170008.84</v>
      </c>
      <c r="H2397">
        <v>1</v>
      </c>
      <c r="I2397">
        <v>0</v>
      </c>
      <c r="J2397">
        <v>0</v>
      </c>
      <c r="K2397" s="1">
        <v>56407.42</v>
      </c>
      <c r="L2397">
        <v>1</v>
      </c>
      <c r="M2397">
        <v>8</v>
      </c>
      <c r="N2397">
        <v>3600</v>
      </c>
      <c r="O2397">
        <v>2</v>
      </c>
      <c r="P2397">
        <v>157</v>
      </c>
      <c r="Q2397">
        <v>0.25</v>
      </c>
      <c r="R2397">
        <v>28800</v>
      </c>
      <c r="S2397" t="str" cm="1">
        <f t="array" ref="S2397">_xlfn.IFS(E2400&lt;30,"18-29",E2400&lt;45,"30-44",TRUE,"45+")</f>
        <v>30-44</v>
      </c>
      <c r="T2397" t="str" cm="1">
        <f t="array" ref="T2397">_xlfn.IFS(F2397&lt;=2,"0-2 Years",F2397&lt;=5,"3-5 Years",F2397&lt;=8,"6-8 Years",TRUE,"9-10 Years")</f>
        <v>6-8 Years</v>
      </c>
      <c r="U2397" t="str" cm="1">
        <f t="array" ref="U2397">_xlfn.IFS(P2397&gt;60,"High Risk",P2397&gt;30,"Medium Risk",TRUE,"Low Risk")</f>
        <v>High Risk</v>
      </c>
      <c r="V2397">
        <f t="shared" si="37"/>
        <v>6</v>
      </c>
    </row>
    <row r="2398" spans="1:22" hidden="1" x14ac:dyDescent="0.2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 s="2">
        <v>0</v>
      </c>
      <c r="H2398">
        <v>2</v>
      </c>
      <c r="I2398">
        <v>0</v>
      </c>
      <c r="J2398">
        <v>1</v>
      </c>
      <c r="K2398" s="1">
        <v>125698.97</v>
      </c>
      <c r="L2398">
        <v>0</v>
      </c>
      <c r="M2398">
        <v>2</v>
      </c>
      <c r="N2398">
        <v>632</v>
      </c>
      <c r="O2398">
        <v>8</v>
      </c>
      <c r="P2398">
        <v>108</v>
      </c>
      <c r="Q2398">
        <v>1</v>
      </c>
      <c r="R2398">
        <v>1264</v>
      </c>
      <c r="S2398" t="str" cm="1">
        <f t="array" ref="S2398">_xlfn.IFS(E2401&lt;30,"18-29",E2401&lt;45,"30-44",TRUE,"45+")</f>
        <v>45+</v>
      </c>
      <c r="T2398" t="str" cm="1">
        <f t="array" ref="T2398">_xlfn.IFS(F2398&lt;=2,"0-2 Years",F2398&lt;=5,"3-5 Years",F2398&lt;=8,"6-8 Years",TRUE,"9-10 Years")</f>
        <v>3-5 Years</v>
      </c>
      <c r="U2398" t="str" cm="1">
        <f t="array" ref="U2398">_xlfn.IFS(P2398&gt;60,"High Risk",P2398&gt;30,"Medium Risk",TRUE,"Low Risk")</f>
        <v>High Risk</v>
      </c>
      <c r="V2398">
        <f t="shared" si="37"/>
        <v>3</v>
      </c>
    </row>
    <row r="2399" spans="1:22" x14ac:dyDescent="0.2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 s="2">
        <v>0</v>
      </c>
      <c r="H2399">
        <v>1</v>
      </c>
      <c r="I2399">
        <v>1</v>
      </c>
      <c r="J2399">
        <v>0</v>
      </c>
      <c r="K2399" s="1">
        <v>23235.38</v>
      </c>
      <c r="L2399">
        <v>0</v>
      </c>
      <c r="M2399">
        <v>11</v>
      </c>
      <c r="N2399">
        <v>2943</v>
      </c>
      <c r="O2399">
        <v>0</v>
      </c>
      <c r="P2399">
        <v>87</v>
      </c>
      <c r="Q2399">
        <v>0</v>
      </c>
      <c r="R2399">
        <v>32373</v>
      </c>
      <c r="S2399" t="str" cm="1">
        <f t="array" ref="S2399">_xlfn.IFS(E2402&lt;30,"18-29",E2402&lt;45,"30-44",TRUE,"45+")</f>
        <v>30-44</v>
      </c>
      <c r="T2399" t="str" cm="1">
        <f t="array" ref="T2399">_xlfn.IFS(F2399&lt;=2,"0-2 Years",F2399&lt;=5,"3-5 Years",F2399&lt;=8,"6-8 Years",TRUE,"9-10 Years")</f>
        <v>9-10 Years</v>
      </c>
      <c r="U2399" t="str" cm="1">
        <f t="array" ref="U2399">_xlfn.IFS(P2399&gt;60,"High Risk",P2399&gt;30,"Medium Risk",TRUE,"Low Risk")</f>
        <v>High Risk</v>
      </c>
      <c r="V2399">
        <f t="shared" si="37"/>
        <v>8</v>
      </c>
    </row>
    <row r="2400" spans="1:22" hidden="1" x14ac:dyDescent="0.2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 s="2">
        <v>95386.82</v>
      </c>
      <c r="H2400">
        <v>1</v>
      </c>
      <c r="I2400">
        <v>1</v>
      </c>
      <c r="J2400">
        <v>1</v>
      </c>
      <c r="K2400" s="1">
        <v>75732.25</v>
      </c>
      <c r="L2400">
        <v>0</v>
      </c>
      <c r="M2400">
        <v>16</v>
      </c>
      <c r="N2400">
        <v>4223</v>
      </c>
      <c r="O2400">
        <v>8</v>
      </c>
      <c r="P2400">
        <v>85</v>
      </c>
      <c r="Q2400">
        <v>0.5</v>
      </c>
      <c r="R2400">
        <v>67568</v>
      </c>
      <c r="S2400" t="str" cm="1">
        <f t="array" ref="S2400">_xlfn.IFS(E2403&lt;30,"18-29",E2403&lt;45,"30-44",TRUE,"45+")</f>
        <v>30-44</v>
      </c>
      <c r="T2400" t="str" cm="1">
        <f t="array" ref="T2400">_xlfn.IFS(F2400&lt;=2,"0-2 Years",F2400&lt;=5,"3-5 Years",F2400&lt;=8,"6-8 Years",TRUE,"9-10 Years")</f>
        <v>6-8 Years</v>
      </c>
      <c r="U2400" t="str" cm="1">
        <f t="array" ref="U2400">_xlfn.IFS(P2400&gt;60,"High Risk",P2400&gt;30,"Medium Risk",TRUE,"Low Risk")</f>
        <v>High Risk</v>
      </c>
      <c r="V2400">
        <f t="shared" si="37"/>
        <v>2</v>
      </c>
    </row>
    <row r="2401" spans="1:22" hidden="1" x14ac:dyDescent="0.2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 s="2">
        <v>90373.28</v>
      </c>
      <c r="H2401">
        <v>2</v>
      </c>
      <c r="I2401">
        <v>1</v>
      </c>
      <c r="J2401">
        <v>0</v>
      </c>
      <c r="K2401" s="1">
        <v>179861.79</v>
      </c>
      <c r="L2401">
        <v>0</v>
      </c>
      <c r="M2401">
        <v>1</v>
      </c>
      <c r="N2401">
        <v>4168</v>
      </c>
      <c r="O2401">
        <v>7</v>
      </c>
      <c r="P2401">
        <v>177</v>
      </c>
      <c r="Q2401">
        <v>1</v>
      </c>
      <c r="R2401">
        <v>4168</v>
      </c>
      <c r="S2401" t="str" cm="1">
        <f t="array" ref="S2401">_xlfn.IFS(E2404&lt;30,"18-29",E2404&lt;45,"30-44",TRUE,"45+")</f>
        <v>30-44</v>
      </c>
      <c r="T2401" t="str" cm="1">
        <f t="array" ref="T2401">_xlfn.IFS(F2401&lt;=2,"0-2 Years",F2401&lt;=5,"3-5 Years",F2401&lt;=8,"6-8 Years",TRUE,"9-10 Years")</f>
        <v>6-8 Years</v>
      </c>
      <c r="U2401" t="str" cm="1">
        <f t="array" ref="U2401">_xlfn.IFS(P2401&gt;60,"High Risk",P2401&gt;30,"Medium Risk",TRUE,"Low Risk")</f>
        <v>High Risk</v>
      </c>
      <c r="V2401">
        <f t="shared" si="37"/>
        <v>4</v>
      </c>
    </row>
    <row r="2402" spans="1:22" hidden="1" x14ac:dyDescent="0.2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 s="2">
        <v>133467.76999999999</v>
      </c>
      <c r="H2402">
        <v>2</v>
      </c>
      <c r="I2402">
        <v>1</v>
      </c>
      <c r="J2402">
        <v>1</v>
      </c>
      <c r="K2402" s="1">
        <v>42976.639999999999</v>
      </c>
      <c r="L2402">
        <v>0</v>
      </c>
      <c r="M2402">
        <v>4</v>
      </c>
      <c r="N2402">
        <v>2687</v>
      </c>
      <c r="O2402">
        <v>5</v>
      </c>
      <c r="P2402">
        <v>129</v>
      </c>
      <c r="Q2402">
        <v>1</v>
      </c>
      <c r="R2402">
        <v>10748</v>
      </c>
      <c r="S2402" t="str" cm="1">
        <f t="array" ref="S2402">_xlfn.IFS(E2405&lt;30,"18-29",E2405&lt;45,"30-44",TRUE,"45+")</f>
        <v>18-29</v>
      </c>
      <c r="T2402" t="str" cm="1">
        <f t="array" ref="T2402">_xlfn.IFS(F2402&lt;=2,"0-2 Years",F2402&lt;=5,"3-5 Years",F2402&lt;=8,"6-8 Years",TRUE,"9-10 Years")</f>
        <v>3-5 Years</v>
      </c>
      <c r="U2402" t="str" cm="1">
        <f t="array" ref="U2402">_xlfn.IFS(P2402&gt;60,"High Risk",P2402&gt;30,"Medium Risk",TRUE,"Low Risk")</f>
        <v>High Risk</v>
      </c>
      <c r="V2402">
        <f t="shared" si="37"/>
        <v>0</v>
      </c>
    </row>
    <row r="2403" spans="1:22" hidden="1" x14ac:dyDescent="0.2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 s="2">
        <v>0</v>
      </c>
      <c r="H2403">
        <v>2</v>
      </c>
      <c r="I2403">
        <v>0</v>
      </c>
      <c r="J2403">
        <v>1</v>
      </c>
      <c r="K2403" s="1">
        <v>10486.69</v>
      </c>
      <c r="L2403">
        <v>0</v>
      </c>
      <c r="M2403">
        <v>3</v>
      </c>
      <c r="N2403">
        <v>496</v>
      </c>
      <c r="O2403">
        <v>6</v>
      </c>
      <c r="P2403">
        <v>79</v>
      </c>
      <c r="Q2403">
        <v>1</v>
      </c>
      <c r="R2403">
        <v>1488</v>
      </c>
      <c r="S2403" t="str" cm="1">
        <f t="array" ref="S2403">_xlfn.IFS(E2406&lt;30,"18-29",E2406&lt;45,"30-44",TRUE,"45+")</f>
        <v>30-44</v>
      </c>
      <c r="T2403" t="str" cm="1">
        <f t="array" ref="T2403">_xlfn.IFS(F2403&lt;=2,"0-2 Years",F2403&lt;=5,"3-5 Years",F2403&lt;=8,"6-8 Years",TRUE,"9-10 Years")</f>
        <v>3-5 Years</v>
      </c>
      <c r="U2403" t="str" cm="1">
        <f t="array" ref="U2403">_xlfn.IFS(P2403&gt;60,"High Risk",P2403&gt;30,"Medium Risk",TRUE,"Low Risk")</f>
        <v>High Risk</v>
      </c>
      <c r="V2403">
        <f t="shared" si="37"/>
        <v>3</v>
      </c>
    </row>
    <row r="2404" spans="1:22" hidden="1" x14ac:dyDescent="0.2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 s="2">
        <v>96288.26</v>
      </c>
      <c r="H2404">
        <v>1</v>
      </c>
      <c r="I2404">
        <v>1</v>
      </c>
      <c r="J2404">
        <v>0</v>
      </c>
      <c r="K2404" s="1">
        <v>56794.73</v>
      </c>
      <c r="L2404">
        <v>0</v>
      </c>
      <c r="M2404">
        <v>27</v>
      </c>
      <c r="N2404">
        <v>4385</v>
      </c>
      <c r="O2404">
        <v>3</v>
      </c>
      <c r="P2404">
        <v>3</v>
      </c>
      <c r="Q2404">
        <v>0.1111111111111111</v>
      </c>
      <c r="R2404">
        <v>118395</v>
      </c>
      <c r="S2404" t="str" cm="1">
        <f t="array" ref="S2404">_xlfn.IFS(E2407&lt;30,"18-29",E2407&lt;45,"30-44",TRUE,"45+")</f>
        <v>30-44</v>
      </c>
      <c r="T2404" t="str" cm="1">
        <f t="array" ref="T2404">_xlfn.IFS(F2404&lt;=2,"0-2 Years",F2404&lt;=5,"3-5 Years",F2404&lt;=8,"6-8 Years",TRUE,"9-10 Years")</f>
        <v>3-5 Years</v>
      </c>
      <c r="U2404" t="str" cm="1">
        <f t="array" ref="U2404">_xlfn.IFS(P2404&gt;60,"High Risk",P2404&gt;30,"Medium Risk",TRUE,"Low Risk")</f>
        <v>Low Risk</v>
      </c>
      <c r="V2404">
        <f t="shared" si="37"/>
        <v>5</v>
      </c>
    </row>
    <row r="2405" spans="1:22" hidden="1" x14ac:dyDescent="0.2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 s="2">
        <v>91547.839999999997</v>
      </c>
      <c r="H2405">
        <v>2</v>
      </c>
      <c r="I2405">
        <v>0</v>
      </c>
      <c r="J2405">
        <v>1</v>
      </c>
      <c r="K2405" s="1">
        <v>28157.34</v>
      </c>
      <c r="L2405">
        <v>0</v>
      </c>
      <c r="M2405">
        <v>20</v>
      </c>
      <c r="N2405">
        <v>1660</v>
      </c>
      <c r="O2405">
        <v>8</v>
      </c>
      <c r="P2405">
        <v>120</v>
      </c>
      <c r="Q2405">
        <v>0.4</v>
      </c>
      <c r="R2405">
        <v>33200</v>
      </c>
      <c r="S2405" t="str" cm="1">
        <f t="array" ref="S2405">_xlfn.IFS(E2408&lt;30,"18-29",E2408&lt;45,"30-44",TRUE,"45+")</f>
        <v>30-44</v>
      </c>
      <c r="T2405" t="str" cm="1">
        <f t="array" ref="T2405">_xlfn.IFS(F2405&lt;=2,"0-2 Years",F2405&lt;=5,"3-5 Years",F2405&lt;=8,"6-8 Years",TRUE,"9-10 Years")</f>
        <v>3-5 Years</v>
      </c>
      <c r="U2405" t="str" cm="1">
        <f t="array" ref="U2405">_xlfn.IFS(P2405&gt;60,"High Risk",P2405&gt;30,"Medium Risk",TRUE,"Low Risk")</f>
        <v>High Risk</v>
      </c>
      <c r="V2405">
        <f t="shared" si="37"/>
        <v>0</v>
      </c>
    </row>
    <row r="2406" spans="1:22" hidden="1" x14ac:dyDescent="0.2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 s="2">
        <v>138292.64000000001</v>
      </c>
      <c r="H2406">
        <v>2</v>
      </c>
      <c r="I2406">
        <v>0</v>
      </c>
      <c r="J2406">
        <v>0</v>
      </c>
      <c r="K2406" s="1">
        <v>152422.91</v>
      </c>
      <c r="L2406">
        <v>1</v>
      </c>
      <c r="M2406">
        <v>27</v>
      </c>
      <c r="N2406">
        <v>672</v>
      </c>
      <c r="O2406">
        <v>0</v>
      </c>
      <c r="P2406">
        <v>6</v>
      </c>
      <c r="Q2406">
        <v>0</v>
      </c>
      <c r="R2406">
        <v>18144</v>
      </c>
      <c r="S2406" t="str" cm="1">
        <f t="array" ref="S2406">_xlfn.IFS(E2409&lt;30,"18-29",E2409&lt;45,"30-44",TRUE,"45+")</f>
        <v>30-44</v>
      </c>
      <c r="T2406" t="str" cm="1">
        <f t="array" ref="T2406">_xlfn.IFS(F2406&lt;=2,"0-2 Years",F2406&lt;=5,"3-5 Years",F2406&lt;=8,"6-8 Years",TRUE,"9-10 Years")</f>
        <v>6-8 Years</v>
      </c>
      <c r="U2406" t="str" cm="1">
        <f t="array" ref="U2406">_xlfn.IFS(P2406&gt;60,"High Risk",P2406&gt;30,"Medium Risk",TRUE,"Low Risk")</f>
        <v>Low Risk</v>
      </c>
      <c r="V2406">
        <f t="shared" si="37"/>
        <v>3</v>
      </c>
    </row>
    <row r="2407" spans="1:22" x14ac:dyDescent="0.2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 s="2">
        <v>0</v>
      </c>
      <c r="H2407">
        <v>1</v>
      </c>
      <c r="I2407">
        <v>1</v>
      </c>
      <c r="J2407">
        <v>0</v>
      </c>
      <c r="K2407" s="1">
        <v>167033.82999999999</v>
      </c>
      <c r="L2407">
        <v>0</v>
      </c>
      <c r="M2407">
        <v>15</v>
      </c>
      <c r="N2407">
        <v>984</v>
      </c>
      <c r="O2407">
        <v>3</v>
      </c>
      <c r="P2407">
        <v>3</v>
      </c>
      <c r="Q2407">
        <v>0.2</v>
      </c>
      <c r="R2407">
        <v>14760</v>
      </c>
      <c r="S2407" t="str" cm="1">
        <f t="array" ref="S2407">_xlfn.IFS(E2410&lt;30,"18-29",E2410&lt;45,"30-44",TRUE,"45+")</f>
        <v>45+</v>
      </c>
      <c r="T2407" t="str" cm="1">
        <f t="array" ref="T2407">_xlfn.IFS(F2407&lt;=2,"0-2 Years",F2407&lt;=5,"3-5 Years",F2407&lt;=8,"6-8 Years",TRUE,"9-10 Years")</f>
        <v>9-10 Years</v>
      </c>
      <c r="U2407" t="str" cm="1">
        <f t="array" ref="U2407">_xlfn.IFS(P2407&gt;60,"High Risk",P2407&gt;30,"Medium Risk",TRUE,"Low Risk")</f>
        <v>Low Risk</v>
      </c>
      <c r="V2407">
        <f t="shared" si="37"/>
        <v>8</v>
      </c>
    </row>
    <row r="2408" spans="1:22" hidden="1" x14ac:dyDescent="0.2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 s="2">
        <v>71667.740000000005</v>
      </c>
      <c r="H2408">
        <v>1</v>
      </c>
      <c r="I2408">
        <v>1</v>
      </c>
      <c r="J2408">
        <v>1</v>
      </c>
      <c r="K2408" s="1">
        <v>126082.18</v>
      </c>
      <c r="L2408">
        <v>0</v>
      </c>
      <c r="M2408">
        <v>14</v>
      </c>
      <c r="N2408">
        <v>1196</v>
      </c>
      <c r="O2408">
        <v>3</v>
      </c>
      <c r="P2408">
        <v>142</v>
      </c>
      <c r="Q2408">
        <v>0.21428571428571427</v>
      </c>
      <c r="R2408">
        <v>16744</v>
      </c>
      <c r="S2408" t="str" cm="1">
        <f t="array" ref="S2408">_xlfn.IFS(E2411&lt;30,"18-29",E2411&lt;45,"30-44",TRUE,"45+")</f>
        <v>30-44</v>
      </c>
      <c r="T2408" t="str" cm="1">
        <f t="array" ref="T2408">_xlfn.IFS(F2408&lt;=2,"0-2 Years",F2408&lt;=5,"3-5 Years",F2408&lt;=8,"6-8 Years",TRUE,"9-10 Years")</f>
        <v>6-8 Years</v>
      </c>
      <c r="U2408" t="str" cm="1">
        <f t="array" ref="U2408">_xlfn.IFS(P2408&gt;60,"High Risk",P2408&gt;30,"Medium Risk",TRUE,"Low Risk")</f>
        <v>High Risk</v>
      </c>
      <c r="V2408">
        <f t="shared" si="37"/>
        <v>2</v>
      </c>
    </row>
    <row r="2409" spans="1:22" x14ac:dyDescent="0.2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 s="2">
        <v>118994.84</v>
      </c>
      <c r="H2409">
        <v>1</v>
      </c>
      <c r="I2409">
        <v>1</v>
      </c>
      <c r="J2409">
        <v>0</v>
      </c>
      <c r="K2409" s="1">
        <v>181499.77</v>
      </c>
      <c r="L2409">
        <v>1</v>
      </c>
      <c r="M2409">
        <v>17</v>
      </c>
      <c r="N2409">
        <v>2587</v>
      </c>
      <c r="O2409">
        <v>0</v>
      </c>
      <c r="P2409">
        <v>10</v>
      </c>
      <c r="Q2409">
        <v>0</v>
      </c>
      <c r="R2409">
        <v>43979</v>
      </c>
      <c r="S2409" t="str" cm="1">
        <f t="array" ref="S2409">_xlfn.IFS(E2412&lt;30,"18-29",E2412&lt;45,"30-44",TRUE,"45+")</f>
        <v>30-44</v>
      </c>
      <c r="T2409" t="str" cm="1">
        <f t="array" ref="T2409">_xlfn.IFS(F2409&lt;=2,"0-2 Years",F2409&lt;=5,"3-5 Years",F2409&lt;=8,"6-8 Years",TRUE,"9-10 Years")</f>
        <v>0-2 Years</v>
      </c>
      <c r="U2409" t="str" cm="1">
        <f t="array" ref="U2409">_xlfn.IFS(P2409&gt;60,"High Risk",P2409&gt;30,"Medium Risk",TRUE,"Low Risk")</f>
        <v>Low Risk</v>
      </c>
      <c r="V2409">
        <f t="shared" si="37"/>
        <v>6</v>
      </c>
    </row>
    <row r="2410" spans="1:22" hidden="1" x14ac:dyDescent="0.2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 s="2">
        <v>0</v>
      </c>
      <c r="H2410">
        <v>2</v>
      </c>
      <c r="I2410">
        <v>1</v>
      </c>
      <c r="J2410">
        <v>1</v>
      </c>
      <c r="K2410" s="1">
        <v>41967.03</v>
      </c>
      <c r="L2410">
        <v>0</v>
      </c>
      <c r="M2410">
        <v>3</v>
      </c>
      <c r="N2410">
        <v>768</v>
      </c>
      <c r="O2410">
        <v>3</v>
      </c>
      <c r="P2410">
        <v>176</v>
      </c>
      <c r="Q2410">
        <v>1</v>
      </c>
      <c r="R2410">
        <v>2304</v>
      </c>
      <c r="S2410" t="str" cm="1">
        <f t="array" ref="S2410">_xlfn.IFS(E2413&lt;30,"18-29",E2413&lt;45,"30-44",TRUE,"45+")</f>
        <v>30-44</v>
      </c>
      <c r="T2410" t="str" cm="1">
        <f t="array" ref="T2410">_xlfn.IFS(F2410&lt;=2,"0-2 Years",F2410&lt;=5,"3-5 Years",F2410&lt;=8,"6-8 Years",TRUE,"9-10 Years")</f>
        <v>6-8 Years</v>
      </c>
      <c r="U2410" t="str" cm="1">
        <f t="array" ref="U2410">_xlfn.IFS(P2410&gt;60,"High Risk",P2410&gt;30,"Medium Risk",TRUE,"Low Risk")</f>
        <v>High Risk</v>
      </c>
      <c r="V2410">
        <f t="shared" si="37"/>
        <v>4</v>
      </c>
    </row>
    <row r="2411" spans="1:22" hidden="1" x14ac:dyDescent="0.2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 s="2">
        <v>145610.07</v>
      </c>
      <c r="H2411">
        <v>2</v>
      </c>
      <c r="I2411">
        <v>0</v>
      </c>
      <c r="J2411">
        <v>0</v>
      </c>
      <c r="K2411" s="1">
        <v>186300.59</v>
      </c>
      <c r="L2411">
        <v>0</v>
      </c>
      <c r="M2411">
        <v>16</v>
      </c>
      <c r="N2411">
        <v>3677</v>
      </c>
      <c r="O2411">
        <v>8</v>
      </c>
      <c r="P2411">
        <v>47</v>
      </c>
      <c r="Q2411">
        <v>0.5</v>
      </c>
      <c r="R2411">
        <v>58832</v>
      </c>
      <c r="S2411" t="str" cm="1">
        <f t="array" ref="S2411">_xlfn.IFS(E2414&lt;30,"18-29",E2414&lt;45,"30-44",TRUE,"45+")</f>
        <v>30-44</v>
      </c>
      <c r="T2411" t="str" cm="1">
        <f t="array" ref="T2411">_xlfn.IFS(F2411&lt;=2,"0-2 Years",F2411&lt;=5,"3-5 Years",F2411&lt;=8,"6-8 Years",TRUE,"9-10 Years")</f>
        <v>0-2 Years</v>
      </c>
      <c r="U2411" t="str" cm="1">
        <f t="array" ref="U2411">_xlfn.IFS(P2411&gt;60,"High Risk",P2411&gt;30,"Medium Risk",TRUE,"Low Risk")</f>
        <v>Medium Risk</v>
      </c>
      <c r="V2411">
        <f t="shared" si="37"/>
        <v>4</v>
      </c>
    </row>
    <row r="2412" spans="1:22" x14ac:dyDescent="0.2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 s="2">
        <v>138162.81</v>
      </c>
      <c r="H2412">
        <v>1</v>
      </c>
      <c r="I2412">
        <v>1</v>
      </c>
      <c r="J2412">
        <v>0</v>
      </c>
      <c r="K2412" s="1">
        <v>85412.54</v>
      </c>
      <c r="L2412">
        <v>0</v>
      </c>
      <c r="M2412">
        <v>8</v>
      </c>
      <c r="N2412">
        <v>3389</v>
      </c>
      <c r="O2412">
        <v>10</v>
      </c>
      <c r="P2412">
        <v>69</v>
      </c>
      <c r="Q2412">
        <v>1</v>
      </c>
      <c r="R2412">
        <v>27112</v>
      </c>
      <c r="S2412" t="str" cm="1">
        <f t="array" ref="S2412">_xlfn.IFS(E2415&lt;30,"18-29",E2415&lt;45,"30-44",TRUE,"45+")</f>
        <v>18-29</v>
      </c>
      <c r="T2412" t="str" cm="1">
        <f t="array" ref="T2412">_xlfn.IFS(F2412&lt;=2,"0-2 Years",F2412&lt;=5,"3-5 Years",F2412&lt;=8,"6-8 Years",TRUE,"9-10 Years")</f>
        <v>0-2 Years</v>
      </c>
      <c r="U2412" t="str" cm="1">
        <f t="array" ref="U2412">_xlfn.IFS(P2412&gt;60,"High Risk",P2412&gt;30,"Medium Risk",TRUE,"Low Risk")</f>
        <v>High Risk</v>
      </c>
      <c r="V2412">
        <f t="shared" si="37"/>
        <v>6</v>
      </c>
    </row>
    <row r="2413" spans="1:22" hidden="1" x14ac:dyDescent="0.2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 s="2">
        <v>135020.21</v>
      </c>
      <c r="H2413">
        <v>2</v>
      </c>
      <c r="I2413">
        <v>1</v>
      </c>
      <c r="J2413">
        <v>1</v>
      </c>
      <c r="K2413" s="1">
        <v>23343.18</v>
      </c>
      <c r="L2413">
        <v>0</v>
      </c>
      <c r="M2413">
        <v>22</v>
      </c>
      <c r="N2413">
        <v>559</v>
      </c>
      <c r="O2413">
        <v>3</v>
      </c>
      <c r="P2413">
        <v>61</v>
      </c>
      <c r="Q2413">
        <v>0.13636363636363635</v>
      </c>
      <c r="R2413">
        <v>12298</v>
      </c>
      <c r="S2413" t="str" cm="1">
        <f t="array" ref="S2413">_xlfn.IFS(E2416&lt;30,"18-29",E2416&lt;45,"30-44",TRUE,"45+")</f>
        <v>45+</v>
      </c>
      <c r="T2413" t="str" cm="1">
        <f t="array" ref="T2413">_xlfn.IFS(F2413&lt;=2,"0-2 Years",F2413&lt;=5,"3-5 Years",F2413&lt;=8,"6-8 Years",TRUE,"9-10 Years")</f>
        <v>9-10 Years</v>
      </c>
      <c r="U2413" t="str" cm="1">
        <f t="array" ref="U2413">_xlfn.IFS(P2413&gt;60,"High Risk",P2413&gt;30,"Medium Risk",TRUE,"Low Risk")</f>
        <v>High Risk</v>
      </c>
      <c r="V2413">
        <f t="shared" si="37"/>
        <v>0</v>
      </c>
    </row>
    <row r="2414" spans="1:22" x14ac:dyDescent="0.2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 s="2">
        <v>0</v>
      </c>
      <c r="H2414">
        <v>2</v>
      </c>
      <c r="I2414">
        <v>1</v>
      </c>
      <c r="J2414">
        <v>0</v>
      </c>
      <c r="K2414" s="1">
        <v>180698.32</v>
      </c>
      <c r="L2414">
        <v>0</v>
      </c>
      <c r="M2414">
        <v>16</v>
      </c>
      <c r="N2414">
        <v>1630</v>
      </c>
      <c r="O2414">
        <v>10</v>
      </c>
      <c r="P2414">
        <v>46</v>
      </c>
      <c r="Q2414">
        <v>0.625</v>
      </c>
      <c r="R2414">
        <v>26080</v>
      </c>
      <c r="S2414" t="str" cm="1">
        <f t="array" ref="S2414">_xlfn.IFS(E2417&lt;30,"18-29",E2417&lt;45,"30-44",TRUE,"45+")</f>
        <v>30-44</v>
      </c>
      <c r="T2414" t="str" cm="1">
        <f t="array" ref="T2414">_xlfn.IFS(F2414&lt;=2,"0-2 Years",F2414&lt;=5,"3-5 Years",F2414&lt;=8,"6-8 Years",TRUE,"9-10 Years")</f>
        <v>0-2 Years</v>
      </c>
      <c r="U2414" t="str" cm="1">
        <f t="array" ref="U2414">_xlfn.IFS(P2414&gt;60,"High Risk",P2414&gt;30,"Medium Risk",TRUE,"Low Risk")</f>
        <v>Medium Risk</v>
      </c>
      <c r="V2414">
        <f t="shared" si="37"/>
        <v>7</v>
      </c>
    </row>
    <row r="2415" spans="1:22" hidden="1" x14ac:dyDescent="0.2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 s="2">
        <v>135161.67000000001</v>
      </c>
      <c r="H2415">
        <v>1</v>
      </c>
      <c r="I2415">
        <v>1</v>
      </c>
      <c r="J2415">
        <v>1</v>
      </c>
      <c r="K2415" s="1">
        <v>136071.04999999999</v>
      </c>
      <c r="L2415">
        <v>0</v>
      </c>
      <c r="M2415">
        <v>17</v>
      </c>
      <c r="N2415">
        <v>2207</v>
      </c>
      <c r="O2415">
        <v>0</v>
      </c>
      <c r="P2415">
        <v>79</v>
      </c>
      <c r="Q2415">
        <v>0</v>
      </c>
      <c r="R2415">
        <v>37519</v>
      </c>
      <c r="S2415" t="str" cm="1">
        <f t="array" ref="S2415">_xlfn.IFS(E2418&lt;30,"18-29",E2418&lt;45,"30-44",TRUE,"45+")</f>
        <v>45+</v>
      </c>
      <c r="T2415" t="str" cm="1">
        <f t="array" ref="T2415">_xlfn.IFS(F2415&lt;=2,"0-2 Years",F2415&lt;=5,"3-5 Years",F2415&lt;=8,"6-8 Years",TRUE,"9-10 Years")</f>
        <v>6-8 Years</v>
      </c>
      <c r="U2415" t="str" cm="1">
        <f t="array" ref="U2415">_xlfn.IFS(P2415&gt;60,"High Risk",P2415&gt;30,"Medium Risk",TRUE,"Low Risk")</f>
        <v>High Risk</v>
      </c>
      <c r="V2415">
        <f t="shared" si="37"/>
        <v>2</v>
      </c>
    </row>
    <row r="2416" spans="1:22" x14ac:dyDescent="0.2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 s="2">
        <v>0</v>
      </c>
      <c r="H2416">
        <v>1</v>
      </c>
      <c r="I2416">
        <v>1</v>
      </c>
      <c r="J2416">
        <v>0</v>
      </c>
      <c r="K2416" s="1">
        <v>175149.2</v>
      </c>
      <c r="L2416">
        <v>1</v>
      </c>
      <c r="M2416">
        <v>23</v>
      </c>
      <c r="N2416">
        <v>1073</v>
      </c>
      <c r="O2416">
        <v>3</v>
      </c>
      <c r="P2416">
        <v>43</v>
      </c>
      <c r="Q2416">
        <v>0.13043478260869565</v>
      </c>
      <c r="R2416">
        <v>24679</v>
      </c>
      <c r="S2416" t="str" cm="1">
        <f t="array" ref="S2416">_xlfn.IFS(E2419&lt;30,"18-29",E2419&lt;45,"30-44",TRUE,"45+")</f>
        <v>30-44</v>
      </c>
      <c r="T2416" t="str" cm="1">
        <f t="array" ref="T2416">_xlfn.IFS(F2416&lt;=2,"0-2 Years",F2416&lt;=5,"3-5 Years",F2416&lt;=8,"6-8 Years",TRUE,"9-10 Years")</f>
        <v>9-10 Years</v>
      </c>
      <c r="U2416" t="str" cm="1">
        <f t="array" ref="U2416">_xlfn.IFS(P2416&gt;60,"High Risk",P2416&gt;30,"Medium Risk",TRUE,"Low Risk")</f>
        <v>Medium Risk</v>
      </c>
      <c r="V2416">
        <f t="shared" si="37"/>
        <v>9</v>
      </c>
    </row>
    <row r="2417" spans="1:22" hidden="1" x14ac:dyDescent="0.2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 s="2">
        <v>94486.47</v>
      </c>
      <c r="H2417">
        <v>1</v>
      </c>
      <c r="I2417">
        <v>1</v>
      </c>
      <c r="J2417">
        <v>1</v>
      </c>
      <c r="K2417" s="1">
        <v>146949.74</v>
      </c>
      <c r="L2417">
        <v>0</v>
      </c>
      <c r="M2417">
        <v>17</v>
      </c>
      <c r="N2417">
        <v>1615</v>
      </c>
      <c r="O2417">
        <v>8</v>
      </c>
      <c r="P2417">
        <v>61</v>
      </c>
      <c r="Q2417">
        <v>0.47058823529411764</v>
      </c>
      <c r="R2417">
        <v>27455</v>
      </c>
      <c r="S2417" t="str" cm="1">
        <f t="array" ref="S2417">_xlfn.IFS(E2420&lt;30,"18-29",E2420&lt;45,"30-44",TRUE,"45+")</f>
        <v>30-44</v>
      </c>
      <c r="T2417" t="str" cm="1">
        <f t="array" ref="T2417">_xlfn.IFS(F2417&lt;=2,"0-2 Years",F2417&lt;=5,"3-5 Years",F2417&lt;=8,"6-8 Years",TRUE,"9-10 Years")</f>
        <v>6-8 Years</v>
      </c>
      <c r="U2417" t="str" cm="1">
        <f t="array" ref="U2417">_xlfn.IFS(P2417&gt;60,"High Risk",P2417&gt;30,"Medium Risk",TRUE,"Low Risk")</f>
        <v>High Risk</v>
      </c>
      <c r="V2417">
        <f t="shared" si="37"/>
        <v>2</v>
      </c>
    </row>
    <row r="2418" spans="1:22" x14ac:dyDescent="0.2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 s="2">
        <v>117640.39</v>
      </c>
      <c r="H2418">
        <v>1</v>
      </c>
      <c r="I2418">
        <v>1</v>
      </c>
      <c r="J2418">
        <v>0</v>
      </c>
      <c r="K2418" s="1">
        <v>88920.68</v>
      </c>
      <c r="L2418">
        <v>0</v>
      </c>
      <c r="M2418">
        <v>6</v>
      </c>
      <c r="N2418">
        <v>2574</v>
      </c>
      <c r="O2418">
        <v>3</v>
      </c>
      <c r="P2418">
        <v>94</v>
      </c>
      <c r="Q2418">
        <v>0.5</v>
      </c>
      <c r="R2418">
        <v>15444</v>
      </c>
      <c r="S2418" t="str" cm="1">
        <f t="array" ref="S2418">_xlfn.IFS(E2421&lt;30,"18-29",E2421&lt;45,"30-44",TRUE,"45+")</f>
        <v>45+</v>
      </c>
      <c r="T2418" t="str" cm="1">
        <f t="array" ref="T2418">_xlfn.IFS(F2418&lt;=2,"0-2 Years",F2418&lt;=5,"3-5 Years",F2418&lt;=8,"6-8 Years",TRUE,"9-10 Years")</f>
        <v>9-10 Years</v>
      </c>
      <c r="U2418" t="str" cm="1">
        <f t="array" ref="U2418">_xlfn.IFS(P2418&gt;60,"High Risk",P2418&gt;30,"Medium Risk",TRUE,"Low Risk")</f>
        <v>High Risk</v>
      </c>
      <c r="V2418">
        <f t="shared" si="37"/>
        <v>6</v>
      </c>
    </row>
    <row r="2419" spans="1:22" hidden="1" x14ac:dyDescent="0.2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 s="2">
        <v>111379.55</v>
      </c>
      <c r="H2419">
        <v>1</v>
      </c>
      <c r="I2419">
        <v>1</v>
      </c>
      <c r="J2419">
        <v>1</v>
      </c>
      <c r="K2419" s="1">
        <v>45098.62</v>
      </c>
      <c r="L2419">
        <v>0</v>
      </c>
      <c r="M2419">
        <v>16</v>
      </c>
      <c r="N2419">
        <v>4930</v>
      </c>
      <c r="O2419">
        <v>8</v>
      </c>
      <c r="P2419">
        <v>32</v>
      </c>
      <c r="Q2419">
        <v>0.5</v>
      </c>
      <c r="R2419">
        <v>78880</v>
      </c>
      <c r="S2419" t="str" cm="1">
        <f t="array" ref="S2419">_xlfn.IFS(E2422&lt;30,"18-29",E2422&lt;45,"30-44",TRUE,"45+")</f>
        <v>45+</v>
      </c>
      <c r="T2419" t="str" cm="1">
        <f t="array" ref="T2419">_xlfn.IFS(F2419&lt;=2,"0-2 Years",F2419&lt;=5,"3-5 Years",F2419&lt;=8,"6-8 Years",TRUE,"9-10 Years")</f>
        <v>6-8 Years</v>
      </c>
      <c r="U2419" t="str" cm="1">
        <f t="array" ref="U2419">_xlfn.IFS(P2419&gt;60,"High Risk",P2419&gt;30,"Medium Risk",TRUE,"Low Risk")</f>
        <v>Medium Risk</v>
      </c>
      <c r="V2419">
        <f t="shared" si="37"/>
        <v>2</v>
      </c>
    </row>
    <row r="2420" spans="1:22" hidden="1" x14ac:dyDescent="0.2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 s="2">
        <v>0</v>
      </c>
      <c r="H2420">
        <v>1</v>
      </c>
      <c r="I2420">
        <v>1</v>
      </c>
      <c r="J2420">
        <v>1</v>
      </c>
      <c r="K2420" s="1">
        <v>20339.79</v>
      </c>
      <c r="L2420">
        <v>1</v>
      </c>
      <c r="M2420">
        <v>19</v>
      </c>
      <c r="N2420">
        <v>4910</v>
      </c>
      <c r="O2420">
        <v>3</v>
      </c>
      <c r="P2420">
        <v>80</v>
      </c>
      <c r="Q2420">
        <v>0.15789473684210525</v>
      </c>
      <c r="R2420">
        <v>93290</v>
      </c>
      <c r="S2420" t="str" cm="1">
        <f t="array" ref="S2420">_xlfn.IFS(E2423&lt;30,"18-29",E2423&lt;45,"30-44",TRUE,"45+")</f>
        <v>18-29</v>
      </c>
      <c r="T2420" t="str" cm="1">
        <f t="array" ref="T2420">_xlfn.IFS(F2420&lt;=2,"0-2 Years",F2420&lt;=5,"3-5 Years",F2420&lt;=8,"6-8 Years",TRUE,"9-10 Years")</f>
        <v>6-8 Years</v>
      </c>
      <c r="U2420" t="str" cm="1">
        <f t="array" ref="U2420">_xlfn.IFS(P2420&gt;60,"High Risk",P2420&gt;30,"Medium Risk",TRUE,"Low Risk")</f>
        <v>High Risk</v>
      </c>
      <c r="V2420">
        <f t="shared" si="37"/>
        <v>5</v>
      </c>
    </row>
    <row r="2421" spans="1:22" hidden="1" x14ac:dyDescent="0.2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 s="2">
        <v>136820.99</v>
      </c>
      <c r="H2421">
        <v>1</v>
      </c>
      <c r="I2421">
        <v>0</v>
      </c>
      <c r="J2421">
        <v>1</v>
      </c>
      <c r="K2421" s="1">
        <v>108528.74</v>
      </c>
      <c r="L2421">
        <v>0</v>
      </c>
      <c r="M2421">
        <v>12</v>
      </c>
      <c r="N2421">
        <v>857</v>
      </c>
      <c r="O2421">
        <v>4</v>
      </c>
      <c r="P2421">
        <v>177</v>
      </c>
      <c r="Q2421">
        <v>0.33333333333333331</v>
      </c>
      <c r="R2421">
        <v>10284</v>
      </c>
      <c r="S2421" t="str" cm="1">
        <f t="array" ref="S2421">_xlfn.IFS(E2424&lt;30,"18-29",E2424&lt;45,"30-44",TRUE,"45+")</f>
        <v>18-29</v>
      </c>
      <c r="T2421" t="str" cm="1">
        <f t="array" ref="T2421">_xlfn.IFS(F2421&lt;=2,"0-2 Years",F2421&lt;=5,"3-5 Years",F2421&lt;=8,"6-8 Years",TRUE,"9-10 Years")</f>
        <v>0-2 Years</v>
      </c>
      <c r="U2421" t="str" cm="1">
        <f t="array" ref="U2421">_xlfn.IFS(P2421&gt;60,"High Risk",P2421&gt;30,"Medium Risk",TRUE,"Low Risk")</f>
        <v>High Risk</v>
      </c>
      <c r="V2421">
        <f t="shared" si="37"/>
        <v>4</v>
      </c>
    </row>
    <row r="2422" spans="1:22" x14ac:dyDescent="0.2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 s="2">
        <v>98752.51</v>
      </c>
      <c r="H2422">
        <v>1</v>
      </c>
      <c r="I2422">
        <v>1</v>
      </c>
      <c r="J2422">
        <v>0</v>
      </c>
      <c r="K2422" s="1">
        <v>145560.38</v>
      </c>
      <c r="L2422">
        <v>0</v>
      </c>
      <c r="M2422">
        <v>29</v>
      </c>
      <c r="N2422">
        <v>2579</v>
      </c>
      <c r="O2422">
        <v>9</v>
      </c>
      <c r="P2422">
        <v>26</v>
      </c>
      <c r="Q2422">
        <v>0.31034482758620691</v>
      </c>
      <c r="R2422">
        <v>74791</v>
      </c>
      <c r="S2422" t="str" cm="1">
        <f t="array" ref="S2422">_xlfn.IFS(E2425&lt;30,"18-29",E2425&lt;45,"30-44",TRUE,"45+")</f>
        <v>18-29</v>
      </c>
      <c r="T2422" t="str" cm="1">
        <f t="array" ref="T2422">_xlfn.IFS(F2422&lt;=2,"0-2 Years",F2422&lt;=5,"3-5 Years",F2422&lt;=8,"6-8 Years",TRUE,"9-10 Years")</f>
        <v>6-8 Years</v>
      </c>
      <c r="U2422" t="str" cm="1">
        <f t="array" ref="U2422">_xlfn.IFS(P2422&gt;60,"High Risk",P2422&gt;30,"Medium Risk",TRUE,"Low Risk")</f>
        <v>Low Risk</v>
      </c>
      <c r="V2422">
        <f t="shared" si="37"/>
        <v>6</v>
      </c>
    </row>
    <row r="2423" spans="1:22" hidden="1" x14ac:dyDescent="0.2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 s="2">
        <v>158266.42000000001</v>
      </c>
      <c r="H2423">
        <v>3</v>
      </c>
      <c r="I2423">
        <v>1</v>
      </c>
      <c r="J2423">
        <v>1</v>
      </c>
      <c r="K2423" s="1">
        <v>199357.24</v>
      </c>
      <c r="L2423">
        <v>0</v>
      </c>
      <c r="M2423">
        <v>3</v>
      </c>
      <c r="N2423">
        <v>652</v>
      </c>
      <c r="O2423">
        <v>5</v>
      </c>
      <c r="P2423">
        <v>6</v>
      </c>
      <c r="Q2423">
        <v>1</v>
      </c>
      <c r="R2423">
        <v>1956</v>
      </c>
      <c r="S2423" t="str" cm="1">
        <f t="array" ref="S2423">_xlfn.IFS(E2426&lt;30,"18-29",E2426&lt;45,"30-44",TRUE,"45+")</f>
        <v>30-44</v>
      </c>
      <c r="T2423" t="str" cm="1">
        <f t="array" ref="T2423">_xlfn.IFS(F2423&lt;=2,"0-2 Years",F2423&lt;=5,"3-5 Years",F2423&lt;=8,"6-8 Years",TRUE,"9-10 Years")</f>
        <v>0-2 Years</v>
      </c>
      <c r="U2423" t="str" cm="1">
        <f t="array" ref="U2423">_xlfn.IFS(P2423&gt;60,"High Risk",P2423&gt;30,"Medium Risk",TRUE,"Low Risk")</f>
        <v>Low Risk</v>
      </c>
      <c r="V2423">
        <f t="shared" si="37"/>
        <v>1</v>
      </c>
    </row>
    <row r="2424" spans="1:22" hidden="1" x14ac:dyDescent="0.2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 s="2">
        <v>105599.67</v>
      </c>
      <c r="H2424">
        <v>1</v>
      </c>
      <c r="I2424">
        <v>1</v>
      </c>
      <c r="J2424">
        <v>1</v>
      </c>
      <c r="K2424" s="1">
        <v>43106.17</v>
      </c>
      <c r="L2424">
        <v>0</v>
      </c>
      <c r="M2424">
        <v>27</v>
      </c>
      <c r="N2424">
        <v>3967</v>
      </c>
      <c r="O2424">
        <v>8</v>
      </c>
      <c r="P2424">
        <v>34</v>
      </c>
      <c r="Q2424">
        <v>0.29629629629629628</v>
      </c>
      <c r="R2424">
        <v>107109</v>
      </c>
      <c r="S2424" t="str" cm="1">
        <f t="array" ref="S2424">_xlfn.IFS(E2427&lt;30,"18-29",E2427&lt;45,"30-44",TRUE,"45+")</f>
        <v>30-44</v>
      </c>
      <c r="T2424" t="str" cm="1">
        <f t="array" ref="T2424">_xlfn.IFS(F2424&lt;=2,"0-2 Years",F2424&lt;=5,"3-5 Years",F2424&lt;=8,"6-8 Years",TRUE,"9-10 Years")</f>
        <v>3-5 Years</v>
      </c>
      <c r="U2424" t="str" cm="1">
        <f t="array" ref="U2424">_xlfn.IFS(P2424&gt;60,"High Risk",P2424&gt;30,"Medium Risk",TRUE,"Low Risk")</f>
        <v>Medium Risk</v>
      </c>
      <c r="V2424">
        <f t="shared" si="37"/>
        <v>2</v>
      </c>
    </row>
    <row r="2425" spans="1:22" x14ac:dyDescent="0.2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 s="2">
        <v>0</v>
      </c>
      <c r="H2425">
        <v>2</v>
      </c>
      <c r="I2425">
        <v>1</v>
      </c>
      <c r="J2425">
        <v>0</v>
      </c>
      <c r="K2425" s="1">
        <v>137508.31</v>
      </c>
      <c r="L2425">
        <v>0</v>
      </c>
      <c r="M2425">
        <v>8</v>
      </c>
      <c r="N2425">
        <v>2773</v>
      </c>
      <c r="O2425">
        <v>2</v>
      </c>
      <c r="P2425">
        <v>125</v>
      </c>
      <c r="Q2425">
        <v>0.25</v>
      </c>
      <c r="R2425">
        <v>22184</v>
      </c>
      <c r="S2425" t="str" cm="1">
        <f t="array" ref="S2425">_xlfn.IFS(E2428&lt;30,"18-29",E2428&lt;45,"30-44",TRUE,"45+")</f>
        <v>30-44</v>
      </c>
      <c r="T2425" t="str" cm="1">
        <f t="array" ref="T2425">_xlfn.IFS(F2425&lt;=2,"0-2 Years",F2425&lt;=5,"3-5 Years",F2425&lt;=8,"6-8 Years",TRUE,"9-10 Years")</f>
        <v>9-10 Years</v>
      </c>
      <c r="U2425" t="str" cm="1">
        <f t="array" ref="U2425">_xlfn.IFS(P2425&gt;60,"High Risk",P2425&gt;30,"Medium Risk",TRUE,"Low Risk")</f>
        <v>High Risk</v>
      </c>
      <c r="V2425">
        <f t="shared" si="37"/>
        <v>6</v>
      </c>
    </row>
    <row r="2426" spans="1:22" hidden="1" x14ac:dyDescent="0.2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 s="2">
        <v>0</v>
      </c>
      <c r="H2426">
        <v>2</v>
      </c>
      <c r="I2426">
        <v>1</v>
      </c>
      <c r="J2426">
        <v>1</v>
      </c>
      <c r="K2426" s="1">
        <v>91957.39</v>
      </c>
      <c r="L2426">
        <v>0</v>
      </c>
      <c r="M2426">
        <v>29</v>
      </c>
      <c r="N2426">
        <v>3130</v>
      </c>
      <c r="O2426">
        <v>10</v>
      </c>
      <c r="P2426">
        <v>104</v>
      </c>
      <c r="Q2426">
        <v>0.34482758620689657</v>
      </c>
      <c r="R2426">
        <v>90770</v>
      </c>
      <c r="S2426" t="str" cm="1">
        <f t="array" ref="S2426">_xlfn.IFS(E2429&lt;30,"18-29",E2429&lt;45,"30-44",TRUE,"45+")</f>
        <v>45+</v>
      </c>
      <c r="T2426" t="str" cm="1">
        <f t="array" ref="T2426">_xlfn.IFS(F2426&lt;=2,"0-2 Years",F2426&lt;=5,"3-5 Years",F2426&lt;=8,"6-8 Years",TRUE,"9-10 Years")</f>
        <v>0-2 Years</v>
      </c>
      <c r="U2426" t="str" cm="1">
        <f t="array" ref="U2426">_xlfn.IFS(P2426&gt;60,"High Risk",P2426&gt;30,"Medium Risk",TRUE,"Low Risk")</f>
        <v>High Risk</v>
      </c>
      <c r="V2426">
        <f t="shared" si="37"/>
        <v>4</v>
      </c>
    </row>
    <row r="2427" spans="1:22" hidden="1" x14ac:dyDescent="0.2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 s="2">
        <v>139723.9</v>
      </c>
      <c r="H2427">
        <v>1</v>
      </c>
      <c r="I2427">
        <v>1</v>
      </c>
      <c r="J2427">
        <v>1</v>
      </c>
      <c r="K2427" s="1">
        <v>120612.11</v>
      </c>
      <c r="L2427">
        <v>0</v>
      </c>
      <c r="M2427">
        <v>21</v>
      </c>
      <c r="N2427">
        <v>911</v>
      </c>
      <c r="O2427">
        <v>10</v>
      </c>
      <c r="P2427">
        <v>8</v>
      </c>
      <c r="Q2427">
        <v>0.47619047619047616</v>
      </c>
      <c r="R2427">
        <v>19131</v>
      </c>
      <c r="S2427" t="str" cm="1">
        <f t="array" ref="S2427">_xlfn.IFS(E2430&lt;30,"18-29",E2430&lt;45,"30-44",TRUE,"45+")</f>
        <v>30-44</v>
      </c>
      <c r="T2427" t="str" cm="1">
        <f t="array" ref="T2427">_xlfn.IFS(F2427&lt;=2,"0-2 Years",F2427&lt;=5,"3-5 Years",F2427&lt;=8,"6-8 Years",TRUE,"9-10 Years")</f>
        <v>3-5 Years</v>
      </c>
      <c r="U2427" t="str" cm="1">
        <f t="array" ref="U2427">_xlfn.IFS(P2427&gt;60,"High Risk",P2427&gt;30,"Medium Risk",TRUE,"Low Risk")</f>
        <v>Low Risk</v>
      </c>
      <c r="V2427">
        <f t="shared" si="37"/>
        <v>2</v>
      </c>
    </row>
    <row r="2428" spans="1:22" hidden="1" x14ac:dyDescent="0.2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 s="2">
        <v>141806.46</v>
      </c>
      <c r="H2428">
        <v>1</v>
      </c>
      <c r="I2428">
        <v>1</v>
      </c>
      <c r="J2428">
        <v>0</v>
      </c>
      <c r="K2428" s="1">
        <v>102921.17</v>
      </c>
      <c r="L2428">
        <v>0</v>
      </c>
      <c r="M2428">
        <v>4</v>
      </c>
      <c r="N2428">
        <v>2289</v>
      </c>
      <c r="O2428">
        <v>9</v>
      </c>
      <c r="P2428">
        <v>174</v>
      </c>
      <c r="Q2428">
        <v>1</v>
      </c>
      <c r="R2428">
        <v>9156</v>
      </c>
      <c r="S2428" t="str" cm="1">
        <f t="array" ref="S2428">_xlfn.IFS(E2431&lt;30,"18-29",E2431&lt;45,"30-44",TRUE,"45+")</f>
        <v>30-44</v>
      </c>
      <c r="T2428" t="str" cm="1">
        <f t="array" ref="T2428">_xlfn.IFS(F2428&lt;=2,"0-2 Years",F2428&lt;=5,"3-5 Years",F2428&lt;=8,"6-8 Years",TRUE,"9-10 Years")</f>
        <v>3-5 Years</v>
      </c>
      <c r="U2428" t="str" cm="1">
        <f t="array" ref="U2428">_xlfn.IFS(P2428&gt;60,"High Risk",P2428&gt;30,"Medium Risk",TRUE,"Low Risk")</f>
        <v>High Risk</v>
      </c>
      <c r="V2428">
        <f t="shared" si="37"/>
        <v>5</v>
      </c>
    </row>
    <row r="2429" spans="1:22" hidden="1" x14ac:dyDescent="0.2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 s="2">
        <v>132571.67000000001</v>
      </c>
      <c r="H2429">
        <v>1</v>
      </c>
      <c r="I2429">
        <v>1</v>
      </c>
      <c r="J2429">
        <v>1</v>
      </c>
      <c r="K2429" s="1">
        <v>31686.33</v>
      </c>
      <c r="L2429">
        <v>1</v>
      </c>
      <c r="M2429">
        <v>2</v>
      </c>
      <c r="N2429">
        <v>5000</v>
      </c>
      <c r="O2429">
        <v>7</v>
      </c>
      <c r="P2429">
        <v>152</v>
      </c>
      <c r="Q2429">
        <v>1</v>
      </c>
      <c r="R2429">
        <v>10000</v>
      </c>
      <c r="S2429" t="str" cm="1">
        <f t="array" ref="S2429">_xlfn.IFS(E2432&lt;30,"18-29",E2432&lt;45,"30-44",TRUE,"45+")</f>
        <v>30-44</v>
      </c>
      <c r="T2429" t="str" cm="1">
        <f t="array" ref="T2429">_xlfn.IFS(F2429&lt;=2,"0-2 Years",F2429&lt;=5,"3-5 Years",F2429&lt;=8,"6-8 Years",TRUE,"9-10 Years")</f>
        <v>3-5 Years</v>
      </c>
      <c r="U2429" t="str" cm="1">
        <f t="array" ref="U2429">_xlfn.IFS(P2429&gt;60,"High Risk",P2429&gt;30,"Medium Risk",TRUE,"Low Risk")</f>
        <v>High Risk</v>
      </c>
      <c r="V2429">
        <f t="shared" si="37"/>
        <v>3</v>
      </c>
    </row>
    <row r="2430" spans="1:22" x14ac:dyDescent="0.2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 s="2">
        <v>180516.9</v>
      </c>
      <c r="H2430">
        <v>1</v>
      </c>
      <c r="I2430">
        <v>1</v>
      </c>
      <c r="J2430">
        <v>0</v>
      </c>
      <c r="K2430" s="1">
        <v>180002.42</v>
      </c>
      <c r="L2430">
        <v>0</v>
      </c>
      <c r="M2430">
        <v>5</v>
      </c>
      <c r="N2430">
        <v>349</v>
      </c>
      <c r="O2430">
        <v>9</v>
      </c>
      <c r="P2430">
        <v>70</v>
      </c>
      <c r="Q2430">
        <v>1</v>
      </c>
      <c r="R2430">
        <v>1745</v>
      </c>
      <c r="S2430" t="str" cm="1">
        <f t="array" ref="S2430">_xlfn.IFS(E2433&lt;30,"18-29",E2433&lt;45,"30-44",TRUE,"45+")</f>
        <v>18-29</v>
      </c>
      <c r="T2430" t="str" cm="1">
        <f t="array" ref="T2430">_xlfn.IFS(F2430&lt;=2,"0-2 Years",F2430&lt;=5,"3-5 Years",F2430&lt;=8,"6-8 Years",TRUE,"9-10 Years")</f>
        <v>0-2 Years</v>
      </c>
      <c r="U2430" t="str" cm="1">
        <f t="array" ref="U2430">_xlfn.IFS(P2430&gt;60,"High Risk",P2430&gt;30,"Medium Risk",TRUE,"Low Risk")</f>
        <v>High Risk</v>
      </c>
      <c r="V2430">
        <f t="shared" si="37"/>
        <v>6</v>
      </c>
    </row>
    <row r="2431" spans="1:22" hidden="1" x14ac:dyDescent="0.2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 s="2">
        <v>0</v>
      </c>
      <c r="H2431">
        <v>2</v>
      </c>
      <c r="I2431">
        <v>1</v>
      </c>
      <c r="J2431">
        <v>1</v>
      </c>
      <c r="K2431" s="1">
        <v>28407.4</v>
      </c>
      <c r="L2431">
        <v>0</v>
      </c>
      <c r="M2431">
        <v>25</v>
      </c>
      <c r="N2431">
        <v>2898</v>
      </c>
      <c r="O2431">
        <v>3</v>
      </c>
      <c r="P2431">
        <v>116</v>
      </c>
      <c r="Q2431">
        <v>0.12</v>
      </c>
      <c r="R2431">
        <v>72450</v>
      </c>
      <c r="S2431" t="str" cm="1">
        <f t="array" ref="S2431">_xlfn.IFS(E2434&lt;30,"18-29",E2434&lt;45,"30-44",TRUE,"45+")</f>
        <v>30-44</v>
      </c>
      <c r="T2431" t="str" cm="1">
        <f t="array" ref="T2431">_xlfn.IFS(F2431&lt;=2,"0-2 Years",F2431&lt;=5,"3-5 Years",F2431&lt;=8,"6-8 Years",TRUE,"9-10 Years")</f>
        <v>6-8 Years</v>
      </c>
      <c r="U2431" t="str" cm="1">
        <f t="array" ref="U2431">_xlfn.IFS(P2431&gt;60,"High Risk",P2431&gt;30,"Medium Risk",TRUE,"Low Risk")</f>
        <v>High Risk</v>
      </c>
      <c r="V2431">
        <f t="shared" si="37"/>
        <v>3</v>
      </c>
    </row>
    <row r="2432" spans="1:22" hidden="1" x14ac:dyDescent="0.2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 s="2">
        <v>92805.72</v>
      </c>
      <c r="H2432">
        <v>1</v>
      </c>
      <c r="I2432">
        <v>0</v>
      </c>
      <c r="J2432">
        <v>1</v>
      </c>
      <c r="K2432" s="1">
        <v>73743.95</v>
      </c>
      <c r="L2432">
        <v>1</v>
      </c>
      <c r="M2432">
        <v>22</v>
      </c>
      <c r="N2432">
        <v>4573</v>
      </c>
      <c r="O2432">
        <v>7</v>
      </c>
      <c r="P2432">
        <v>102</v>
      </c>
      <c r="Q2432">
        <v>0.31818181818181818</v>
      </c>
      <c r="R2432">
        <v>100606</v>
      </c>
      <c r="S2432" t="str" cm="1">
        <f t="array" ref="S2432">_xlfn.IFS(E2435&lt;30,"18-29",E2435&lt;45,"30-44",TRUE,"45+")</f>
        <v>45+</v>
      </c>
      <c r="T2432" t="str" cm="1">
        <f t="array" ref="T2432">_xlfn.IFS(F2432&lt;=2,"0-2 Years",F2432&lt;=5,"3-5 Years",F2432&lt;=8,"6-8 Years",TRUE,"9-10 Years")</f>
        <v>3-5 Years</v>
      </c>
      <c r="U2432" t="str" cm="1">
        <f t="array" ref="U2432">_xlfn.IFS(P2432&gt;60,"High Risk",P2432&gt;30,"Medium Risk",TRUE,"Low Risk")</f>
        <v>High Risk</v>
      </c>
      <c r="V2432">
        <f t="shared" si="37"/>
        <v>2</v>
      </c>
    </row>
    <row r="2433" spans="1:22" hidden="1" x14ac:dyDescent="0.2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 s="2">
        <v>0</v>
      </c>
      <c r="H2433">
        <v>3</v>
      </c>
      <c r="I2433">
        <v>1</v>
      </c>
      <c r="J2433">
        <v>1</v>
      </c>
      <c r="K2433" s="1">
        <v>186233.26</v>
      </c>
      <c r="L2433">
        <v>1</v>
      </c>
      <c r="M2433">
        <v>15</v>
      </c>
      <c r="N2433">
        <v>3657</v>
      </c>
      <c r="O2433">
        <v>0</v>
      </c>
      <c r="P2433">
        <v>14</v>
      </c>
      <c r="Q2433">
        <v>0</v>
      </c>
      <c r="R2433">
        <v>54855</v>
      </c>
      <c r="S2433" t="str" cm="1">
        <f t="array" ref="S2433">_xlfn.IFS(E2436&lt;30,"18-29",E2436&lt;45,"30-44",TRUE,"45+")</f>
        <v>45+</v>
      </c>
      <c r="T2433" t="str" cm="1">
        <f t="array" ref="T2433">_xlfn.IFS(F2433&lt;=2,"0-2 Years",F2433&lt;=5,"3-5 Years",F2433&lt;=8,"6-8 Years",TRUE,"9-10 Years")</f>
        <v>3-5 Years</v>
      </c>
      <c r="U2433" t="str" cm="1">
        <f t="array" ref="U2433">_xlfn.IFS(P2433&gt;60,"High Risk",P2433&gt;30,"Medium Risk",TRUE,"Low Risk")</f>
        <v>Low Risk</v>
      </c>
      <c r="V2433">
        <f t="shared" si="37"/>
        <v>3</v>
      </c>
    </row>
    <row r="2434" spans="1:22" hidden="1" x14ac:dyDescent="0.2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 s="2">
        <v>135309.35999999999</v>
      </c>
      <c r="H2434">
        <v>1</v>
      </c>
      <c r="I2434">
        <v>1</v>
      </c>
      <c r="J2434">
        <v>0</v>
      </c>
      <c r="K2434" s="1">
        <v>31728.86</v>
      </c>
      <c r="L2434">
        <v>1</v>
      </c>
      <c r="M2434">
        <v>18</v>
      </c>
      <c r="N2434">
        <v>2682</v>
      </c>
      <c r="O2434">
        <v>9</v>
      </c>
      <c r="P2434">
        <v>23</v>
      </c>
      <c r="Q2434">
        <v>0.5</v>
      </c>
      <c r="R2434">
        <v>48276</v>
      </c>
      <c r="S2434" t="str" cm="1">
        <f t="array" ref="S2434">_xlfn.IFS(E2437&lt;30,"18-29",E2437&lt;45,"30-44",TRUE,"45+")</f>
        <v>30-44</v>
      </c>
      <c r="T2434" t="str" cm="1">
        <f t="array" ref="T2434">_xlfn.IFS(F2434&lt;=2,"0-2 Years",F2434&lt;=5,"3-5 Years",F2434&lt;=8,"6-8 Years",TRUE,"9-10 Years")</f>
        <v>3-5 Years</v>
      </c>
      <c r="U2434" t="str" cm="1">
        <f t="array" ref="U2434">_xlfn.IFS(P2434&gt;60,"High Risk",P2434&gt;30,"Medium Risk",TRUE,"Low Risk")</f>
        <v>Low Risk</v>
      </c>
      <c r="V2434">
        <f t="shared" si="37"/>
        <v>5</v>
      </c>
    </row>
    <row r="2435" spans="1:22" hidden="1" x14ac:dyDescent="0.2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 s="2">
        <v>128917.84</v>
      </c>
      <c r="H2435">
        <v>1</v>
      </c>
      <c r="I2435">
        <v>1</v>
      </c>
      <c r="J2435">
        <v>1</v>
      </c>
      <c r="K2435" s="1">
        <v>48244.639999999999</v>
      </c>
      <c r="L2435">
        <v>0</v>
      </c>
      <c r="M2435">
        <v>21</v>
      </c>
      <c r="N2435">
        <v>1634</v>
      </c>
      <c r="O2435">
        <v>8</v>
      </c>
      <c r="P2435">
        <v>150</v>
      </c>
      <c r="Q2435">
        <v>0.38095238095238093</v>
      </c>
      <c r="R2435">
        <v>34314</v>
      </c>
      <c r="S2435" t="str" cm="1">
        <f t="array" ref="S2435">_xlfn.IFS(E2438&lt;30,"18-29",E2438&lt;45,"30-44",TRUE,"45+")</f>
        <v>30-44</v>
      </c>
      <c r="T2435" t="str" cm="1">
        <f t="array" ref="T2435">_xlfn.IFS(F2435&lt;=2,"0-2 Years",F2435&lt;=5,"3-5 Years",F2435&lt;=8,"6-8 Years",TRUE,"9-10 Years")</f>
        <v>6-8 Years</v>
      </c>
      <c r="U2435" t="str" cm="1">
        <f t="array" ref="U2435">_xlfn.IFS(P2435&gt;60,"High Risk",P2435&gt;30,"Medium Risk",TRUE,"Low Risk")</f>
        <v>High Risk</v>
      </c>
      <c r="V2435">
        <f t="shared" ref="V2435:V2498" si="38">IF(J2435=0,3,0)+IF(G2435=0,3,0)+IF(H2435=1,2,0)+IF(E2435&gt;45,1,0)+IF(F2435&lt;3,1,0)</f>
        <v>3</v>
      </c>
    </row>
    <row r="2436" spans="1:22" x14ac:dyDescent="0.2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 s="2">
        <v>56580.93</v>
      </c>
      <c r="H2436">
        <v>1</v>
      </c>
      <c r="I2436">
        <v>1</v>
      </c>
      <c r="J2436">
        <v>0</v>
      </c>
      <c r="K2436" s="1">
        <v>113266.28</v>
      </c>
      <c r="L2436">
        <v>1</v>
      </c>
      <c r="M2436">
        <v>1</v>
      </c>
      <c r="N2436">
        <v>2898</v>
      </c>
      <c r="O2436">
        <v>7</v>
      </c>
      <c r="P2436">
        <v>6</v>
      </c>
      <c r="Q2436">
        <v>1</v>
      </c>
      <c r="R2436">
        <v>2898</v>
      </c>
      <c r="S2436" t="str" cm="1">
        <f t="array" ref="S2436">_xlfn.IFS(E2439&lt;30,"18-29",E2439&lt;45,"30-44",TRUE,"45+")</f>
        <v>30-44</v>
      </c>
      <c r="T2436" t="str" cm="1">
        <f t="array" ref="T2436">_xlfn.IFS(F2436&lt;=2,"0-2 Years",F2436&lt;=5,"3-5 Years",F2436&lt;=8,"6-8 Years",TRUE,"9-10 Years")</f>
        <v>0-2 Years</v>
      </c>
      <c r="U2436" t="str" cm="1">
        <f t="array" ref="U2436">_xlfn.IFS(P2436&gt;60,"High Risk",P2436&gt;30,"Medium Risk",TRUE,"Low Risk")</f>
        <v>Low Risk</v>
      </c>
      <c r="V2436">
        <f t="shared" si="38"/>
        <v>7</v>
      </c>
    </row>
    <row r="2437" spans="1:22" hidden="1" x14ac:dyDescent="0.2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 s="2">
        <v>131390.75</v>
      </c>
      <c r="H2437">
        <v>2</v>
      </c>
      <c r="I2437">
        <v>1</v>
      </c>
      <c r="J2437">
        <v>0</v>
      </c>
      <c r="K2437" s="1">
        <v>71178.09</v>
      </c>
      <c r="L2437">
        <v>0</v>
      </c>
      <c r="M2437">
        <v>15</v>
      </c>
      <c r="N2437">
        <v>3260</v>
      </c>
      <c r="O2437">
        <v>3</v>
      </c>
      <c r="P2437">
        <v>168</v>
      </c>
      <c r="Q2437">
        <v>0.2</v>
      </c>
      <c r="R2437">
        <v>48900</v>
      </c>
      <c r="S2437" t="str" cm="1">
        <f t="array" ref="S2437">_xlfn.IFS(E2440&lt;30,"18-29",E2440&lt;45,"30-44",TRUE,"45+")</f>
        <v>45+</v>
      </c>
      <c r="T2437" t="str" cm="1">
        <f t="array" ref="T2437">_xlfn.IFS(F2437&lt;=2,"0-2 Years",F2437&lt;=5,"3-5 Years",F2437&lt;=8,"6-8 Years",TRUE,"9-10 Years")</f>
        <v>6-8 Years</v>
      </c>
      <c r="U2437" t="str" cm="1">
        <f t="array" ref="U2437">_xlfn.IFS(P2437&gt;60,"High Risk",P2437&gt;30,"Medium Risk",TRUE,"Low Risk")</f>
        <v>High Risk</v>
      </c>
      <c r="V2437">
        <f t="shared" si="38"/>
        <v>3</v>
      </c>
    </row>
    <row r="2438" spans="1:22" x14ac:dyDescent="0.2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 s="2">
        <v>0</v>
      </c>
      <c r="H2438">
        <v>2</v>
      </c>
      <c r="I2438">
        <v>0</v>
      </c>
      <c r="J2438">
        <v>0</v>
      </c>
      <c r="K2438" s="1">
        <v>25684.93</v>
      </c>
      <c r="L2438">
        <v>0</v>
      </c>
      <c r="M2438">
        <v>11</v>
      </c>
      <c r="N2438">
        <v>1608</v>
      </c>
      <c r="O2438">
        <v>5</v>
      </c>
      <c r="P2438">
        <v>109</v>
      </c>
      <c r="Q2438">
        <v>0.45454545454545453</v>
      </c>
      <c r="R2438">
        <v>17688</v>
      </c>
      <c r="S2438" t="str" cm="1">
        <f t="array" ref="S2438">_xlfn.IFS(E2441&lt;30,"18-29",E2441&lt;45,"30-44",TRUE,"45+")</f>
        <v>30-44</v>
      </c>
      <c r="T2438" t="str" cm="1">
        <f t="array" ref="T2438">_xlfn.IFS(F2438&lt;=2,"0-2 Years",F2438&lt;=5,"3-5 Years",F2438&lt;=8,"6-8 Years",TRUE,"9-10 Years")</f>
        <v>3-5 Years</v>
      </c>
      <c r="U2438" t="str" cm="1">
        <f t="array" ref="U2438">_xlfn.IFS(P2438&gt;60,"High Risk",P2438&gt;30,"Medium Risk",TRUE,"Low Risk")</f>
        <v>High Risk</v>
      </c>
      <c r="V2438">
        <f t="shared" si="38"/>
        <v>6</v>
      </c>
    </row>
    <row r="2439" spans="1:22" x14ac:dyDescent="0.2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 s="2">
        <v>0</v>
      </c>
      <c r="H2439">
        <v>2</v>
      </c>
      <c r="I2439">
        <v>0</v>
      </c>
      <c r="J2439">
        <v>0</v>
      </c>
      <c r="K2439" s="1">
        <v>29737.14</v>
      </c>
      <c r="L2439">
        <v>0</v>
      </c>
      <c r="M2439">
        <v>6</v>
      </c>
      <c r="N2439">
        <v>3144</v>
      </c>
      <c r="O2439">
        <v>6</v>
      </c>
      <c r="P2439">
        <v>177</v>
      </c>
      <c r="Q2439">
        <v>1</v>
      </c>
      <c r="R2439">
        <v>18864</v>
      </c>
      <c r="S2439" t="str" cm="1">
        <f t="array" ref="S2439">_xlfn.IFS(E2442&lt;30,"18-29",E2442&lt;45,"30-44",TRUE,"45+")</f>
        <v>45+</v>
      </c>
      <c r="T2439" t="str" cm="1">
        <f t="array" ref="T2439">_xlfn.IFS(F2439&lt;=2,"0-2 Years",F2439&lt;=5,"3-5 Years",F2439&lt;=8,"6-8 Years",TRUE,"9-10 Years")</f>
        <v>6-8 Years</v>
      </c>
      <c r="U2439" t="str" cm="1">
        <f t="array" ref="U2439">_xlfn.IFS(P2439&gt;60,"High Risk",P2439&gt;30,"Medium Risk",TRUE,"Low Risk")</f>
        <v>High Risk</v>
      </c>
      <c r="V2439">
        <f t="shared" si="38"/>
        <v>6</v>
      </c>
    </row>
    <row r="2440" spans="1:22" hidden="1" x14ac:dyDescent="0.2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 s="2">
        <v>97361.66</v>
      </c>
      <c r="H2440">
        <v>1</v>
      </c>
      <c r="I2440">
        <v>1</v>
      </c>
      <c r="J2440">
        <v>1</v>
      </c>
      <c r="K2440" s="1">
        <v>149922.38</v>
      </c>
      <c r="L2440">
        <v>1</v>
      </c>
      <c r="M2440">
        <v>2</v>
      </c>
      <c r="N2440">
        <v>3340</v>
      </c>
      <c r="O2440">
        <v>2</v>
      </c>
      <c r="P2440">
        <v>71</v>
      </c>
      <c r="Q2440">
        <v>1</v>
      </c>
      <c r="R2440">
        <v>6680</v>
      </c>
      <c r="S2440" t="str" cm="1">
        <f t="array" ref="S2440">_xlfn.IFS(E2443&lt;30,"18-29",E2443&lt;45,"30-44",TRUE,"45+")</f>
        <v>18-29</v>
      </c>
      <c r="T2440" t="str" cm="1">
        <f t="array" ref="T2440">_xlfn.IFS(F2440&lt;=2,"0-2 Years",F2440&lt;=5,"3-5 Years",F2440&lt;=8,"6-8 Years",TRUE,"9-10 Years")</f>
        <v>0-2 Years</v>
      </c>
      <c r="U2440" t="str" cm="1">
        <f t="array" ref="U2440">_xlfn.IFS(P2440&gt;60,"High Risk",P2440&gt;30,"Medium Risk",TRUE,"Low Risk")</f>
        <v>High Risk</v>
      </c>
      <c r="V2440">
        <f t="shared" si="38"/>
        <v>4</v>
      </c>
    </row>
    <row r="2441" spans="1:22" x14ac:dyDescent="0.2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 s="2">
        <v>0</v>
      </c>
      <c r="H2441">
        <v>1</v>
      </c>
      <c r="I2441">
        <v>1</v>
      </c>
      <c r="J2441">
        <v>0</v>
      </c>
      <c r="K2441" s="1">
        <v>180702.12</v>
      </c>
      <c r="L2441">
        <v>1</v>
      </c>
      <c r="M2441">
        <v>19</v>
      </c>
      <c r="N2441">
        <v>4196</v>
      </c>
      <c r="O2441">
        <v>0</v>
      </c>
      <c r="P2441">
        <v>22</v>
      </c>
      <c r="Q2441">
        <v>0</v>
      </c>
      <c r="R2441">
        <v>79724</v>
      </c>
      <c r="S2441" t="str" cm="1">
        <f t="array" ref="S2441">_xlfn.IFS(E2444&lt;30,"18-29",E2444&lt;45,"30-44",TRUE,"45+")</f>
        <v>30-44</v>
      </c>
      <c r="T2441" t="str" cm="1">
        <f t="array" ref="T2441">_xlfn.IFS(F2441&lt;=2,"0-2 Years",F2441&lt;=5,"3-5 Years",F2441&lt;=8,"6-8 Years",TRUE,"9-10 Years")</f>
        <v>6-8 Years</v>
      </c>
      <c r="U2441" t="str" cm="1">
        <f t="array" ref="U2441">_xlfn.IFS(P2441&gt;60,"High Risk",P2441&gt;30,"Medium Risk",TRUE,"Low Risk")</f>
        <v>Low Risk</v>
      </c>
      <c r="V2441">
        <f t="shared" si="38"/>
        <v>8</v>
      </c>
    </row>
    <row r="2442" spans="1:22" hidden="1" x14ac:dyDescent="0.2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 s="2">
        <v>0</v>
      </c>
      <c r="H2442">
        <v>2</v>
      </c>
      <c r="I2442">
        <v>0</v>
      </c>
      <c r="J2442">
        <v>1</v>
      </c>
      <c r="K2442" s="1">
        <v>27597.59</v>
      </c>
      <c r="L2442">
        <v>0</v>
      </c>
      <c r="M2442">
        <v>23</v>
      </c>
      <c r="N2442">
        <v>1923</v>
      </c>
      <c r="O2442">
        <v>8</v>
      </c>
      <c r="P2442">
        <v>21</v>
      </c>
      <c r="Q2442">
        <v>0.34782608695652173</v>
      </c>
      <c r="R2442">
        <v>44229</v>
      </c>
      <c r="S2442" t="str" cm="1">
        <f t="array" ref="S2442">_xlfn.IFS(E2445&lt;30,"18-29",E2445&lt;45,"30-44",TRUE,"45+")</f>
        <v>45+</v>
      </c>
      <c r="T2442" t="str" cm="1">
        <f t="array" ref="T2442">_xlfn.IFS(F2442&lt;=2,"0-2 Years",F2442&lt;=5,"3-5 Years",F2442&lt;=8,"6-8 Years",TRUE,"9-10 Years")</f>
        <v>6-8 Years</v>
      </c>
      <c r="U2442" t="str" cm="1">
        <f t="array" ref="U2442">_xlfn.IFS(P2442&gt;60,"High Risk",P2442&gt;30,"Medium Risk",TRUE,"Low Risk")</f>
        <v>Low Risk</v>
      </c>
      <c r="V2442">
        <f t="shared" si="38"/>
        <v>4</v>
      </c>
    </row>
    <row r="2443" spans="1:22" hidden="1" x14ac:dyDescent="0.2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 s="2">
        <v>0</v>
      </c>
      <c r="H2443">
        <v>2</v>
      </c>
      <c r="I2443">
        <v>1</v>
      </c>
      <c r="J2443">
        <v>1</v>
      </c>
      <c r="K2443" s="1">
        <v>95025.27</v>
      </c>
      <c r="L2443">
        <v>0</v>
      </c>
      <c r="M2443">
        <v>2</v>
      </c>
      <c r="N2443">
        <v>3832</v>
      </c>
      <c r="O2443">
        <v>2</v>
      </c>
      <c r="P2443">
        <v>82</v>
      </c>
      <c r="Q2443">
        <v>1</v>
      </c>
      <c r="R2443">
        <v>7664</v>
      </c>
      <c r="S2443" t="str" cm="1">
        <f t="array" ref="S2443">_xlfn.IFS(E2446&lt;30,"18-29",E2446&lt;45,"30-44",TRUE,"45+")</f>
        <v>18-29</v>
      </c>
      <c r="T2443" t="str" cm="1">
        <f t="array" ref="T2443">_xlfn.IFS(F2443&lt;=2,"0-2 Years",F2443&lt;=5,"3-5 Years",F2443&lt;=8,"6-8 Years",TRUE,"9-10 Years")</f>
        <v>9-10 Years</v>
      </c>
      <c r="U2443" t="str" cm="1">
        <f t="array" ref="U2443">_xlfn.IFS(P2443&gt;60,"High Risk",P2443&gt;30,"Medium Risk",TRUE,"Low Risk")</f>
        <v>High Risk</v>
      </c>
      <c r="V2443">
        <f t="shared" si="38"/>
        <v>3</v>
      </c>
    </row>
    <row r="2444" spans="1:22" x14ac:dyDescent="0.2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 s="2">
        <v>0</v>
      </c>
      <c r="H2444">
        <v>2</v>
      </c>
      <c r="I2444">
        <v>1</v>
      </c>
      <c r="J2444">
        <v>0</v>
      </c>
      <c r="K2444" s="1">
        <v>167035.07</v>
      </c>
      <c r="L2444">
        <v>0</v>
      </c>
      <c r="M2444">
        <v>7</v>
      </c>
      <c r="N2444">
        <v>4388</v>
      </c>
      <c r="O2444">
        <v>3</v>
      </c>
      <c r="P2444">
        <v>71</v>
      </c>
      <c r="Q2444">
        <v>0.42857142857142855</v>
      </c>
      <c r="R2444">
        <v>30716</v>
      </c>
      <c r="S2444" t="str" cm="1">
        <f t="array" ref="S2444">_xlfn.IFS(E2447&lt;30,"18-29",E2447&lt;45,"30-44",TRUE,"45+")</f>
        <v>30-44</v>
      </c>
      <c r="T2444" t="str" cm="1">
        <f t="array" ref="T2444">_xlfn.IFS(F2444&lt;=2,"0-2 Years",F2444&lt;=5,"3-5 Years",F2444&lt;=8,"6-8 Years",TRUE,"9-10 Years")</f>
        <v>0-2 Years</v>
      </c>
      <c r="U2444" t="str" cm="1">
        <f t="array" ref="U2444">_xlfn.IFS(P2444&gt;60,"High Risk",P2444&gt;30,"Medium Risk",TRUE,"Low Risk")</f>
        <v>High Risk</v>
      </c>
      <c r="V2444">
        <f t="shared" si="38"/>
        <v>7</v>
      </c>
    </row>
    <row r="2445" spans="1:22" hidden="1" x14ac:dyDescent="0.2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 s="2">
        <v>0</v>
      </c>
      <c r="H2445">
        <v>2</v>
      </c>
      <c r="I2445">
        <v>0</v>
      </c>
      <c r="J2445">
        <v>1</v>
      </c>
      <c r="K2445" s="1">
        <v>116781.71</v>
      </c>
      <c r="L2445">
        <v>0</v>
      </c>
      <c r="M2445">
        <v>18</v>
      </c>
      <c r="N2445">
        <v>1988</v>
      </c>
      <c r="O2445">
        <v>9</v>
      </c>
      <c r="P2445">
        <v>13</v>
      </c>
      <c r="Q2445">
        <v>0.5</v>
      </c>
      <c r="R2445">
        <v>35784</v>
      </c>
      <c r="S2445" t="str" cm="1">
        <f t="array" ref="S2445">_xlfn.IFS(E2448&lt;30,"18-29",E2448&lt;45,"30-44",TRUE,"45+")</f>
        <v>45+</v>
      </c>
      <c r="T2445" t="str" cm="1">
        <f t="array" ref="T2445">_xlfn.IFS(F2445&lt;=2,"0-2 Years",F2445&lt;=5,"3-5 Years",F2445&lt;=8,"6-8 Years",TRUE,"9-10 Years")</f>
        <v>0-2 Years</v>
      </c>
      <c r="U2445" t="str" cm="1">
        <f t="array" ref="U2445">_xlfn.IFS(P2445&gt;60,"High Risk",P2445&gt;30,"Medium Risk",TRUE,"Low Risk")</f>
        <v>Low Risk</v>
      </c>
      <c r="V2445">
        <f t="shared" si="38"/>
        <v>5</v>
      </c>
    </row>
    <row r="2446" spans="1:22" hidden="1" x14ac:dyDescent="0.2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 s="2">
        <v>102714.65</v>
      </c>
      <c r="H2446">
        <v>2</v>
      </c>
      <c r="I2446">
        <v>0</v>
      </c>
      <c r="J2446">
        <v>0</v>
      </c>
      <c r="K2446" s="1">
        <v>21170.81</v>
      </c>
      <c r="L2446">
        <v>0</v>
      </c>
      <c r="M2446">
        <v>24</v>
      </c>
      <c r="N2446">
        <v>3190</v>
      </c>
      <c r="O2446">
        <v>6</v>
      </c>
      <c r="P2446">
        <v>90</v>
      </c>
      <c r="Q2446">
        <v>0.25</v>
      </c>
      <c r="R2446">
        <v>76560</v>
      </c>
      <c r="S2446" t="str" cm="1">
        <f t="array" ref="S2446">_xlfn.IFS(E2449&lt;30,"18-29",E2449&lt;45,"30-44",TRUE,"45+")</f>
        <v>18-29</v>
      </c>
      <c r="T2446" t="str" cm="1">
        <f t="array" ref="T2446">_xlfn.IFS(F2446&lt;=2,"0-2 Years",F2446&lt;=5,"3-5 Years",F2446&lt;=8,"6-8 Years",TRUE,"9-10 Years")</f>
        <v>3-5 Years</v>
      </c>
      <c r="U2446" t="str" cm="1">
        <f t="array" ref="U2446">_xlfn.IFS(P2446&gt;60,"High Risk",P2446&gt;30,"Medium Risk",TRUE,"Low Risk")</f>
        <v>High Risk</v>
      </c>
      <c r="V2446">
        <f t="shared" si="38"/>
        <v>3</v>
      </c>
    </row>
    <row r="2447" spans="1:22" hidden="1" x14ac:dyDescent="0.2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 s="2">
        <v>67816.72</v>
      </c>
      <c r="H2447">
        <v>1</v>
      </c>
      <c r="I2447">
        <v>1</v>
      </c>
      <c r="J2447">
        <v>1</v>
      </c>
      <c r="K2447" s="1">
        <v>29641.58</v>
      </c>
      <c r="L2447">
        <v>0</v>
      </c>
      <c r="M2447">
        <v>15</v>
      </c>
      <c r="N2447">
        <v>1966</v>
      </c>
      <c r="O2447">
        <v>3</v>
      </c>
      <c r="P2447">
        <v>100</v>
      </c>
      <c r="Q2447">
        <v>0.2</v>
      </c>
      <c r="R2447">
        <v>29490</v>
      </c>
      <c r="S2447" t="str" cm="1">
        <f t="array" ref="S2447">_xlfn.IFS(E2450&lt;30,"18-29",E2450&lt;45,"30-44",TRUE,"45+")</f>
        <v>18-29</v>
      </c>
      <c r="T2447" t="str" cm="1">
        <f t="array" ref="T2447">_xlfn.IFS(F2447&lt;=2,"0-2 Years",F2447&lt;=5,"3-5 Years",F2447&lt;=8,"6-8 Years",TRUE,"9-10 Years")</f>
        <v>3-5 Years</v>
      </c>
      <c r="U2447" t="str" cm="1">
        <f t="array" ref="U2447">_xlfn.IFS(P2447&gt;60,"High Risk",P2447&gt;30,"Medium Risk",TRUE,"Low Risk")</f>
        <v>High Risk</v>
      </c>
      <c r="V2447">
        <f t="shared" si="38"/>
        <v>2</v>
      </c>
    </row>
    <row r="2448" spans="1:22" hidden="1" x14ac:dyDescent="0.2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 s="2">
        <v>81710.460000000006</v>
      </c>
      <c r="H2448">
        <v>1</v>
      </c>
      <c r="I2448">
        <v>1</v>
      </c>
      <c r="J2448">
        <v>1</v>
      </c>
      <c r="K2448" s="1">
        <v>116520.07</v>
      </c>
      <c r="L2448">
        <v>0</v>
      </c>
      <c r="M2448">
        <v>30</v>
      </c>
      <c r="N2448">
        <v>1971</v>
      </c>
      <c r="O2448">
        <v>0</v>
      </c>
      <c r="P2448">
        <v>151</v>
      </c>
      <c r="Q2448">
        <v>0</v>
      </c>
      <c r="R2448">
        <v>59130</v>
      </c>
      <c r="S2448" t="str" cm="1">
        <f t="array" ref="S2448">_xlfn.IFS(E2451&lt;30,"18-29",E2451&lt;45,"30-44",TRUE,"45+")</f>
        <v>45+</v>
      </c>
      <c r="T2448" t="str" cm="1">
        <f t="array" ref="T2448">_xlfn.IFS(F2448&lt;=2,"0-2 Years",F2448&lt;=5,"3-5 Years",F2448&lt;=8,"6-8 Years",TRUE,"9-10 Years")</f>
        <v>6-8 Years</v>
      </c>
      <c r="U2448" t="str" cm="1">
        <f t="array" ref="U2448">_xlfn.IFS(P2448&gt;60,"High Risk",P2448&gt;30,"Medium Risk",TRUE,"Low Risk")</f>
        <v>High Risk</v>
      </c>
      <c r="V2448">
        <f t="shared" si="38"/>
        <v>3</v>
      </c>
    </row>
    <row r="2449" spans="1:22" hidden="1" x14ac:dyDescent="0.2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 s="2">
        <v>75237.539999999994</v>
      </c>
      <c r="H2449">
        <v>1</v>
      </c>
      <c r="I2449">
        <v>0</v>
      </c>
      <c r="J2449">
        <v>1</v>
      </c>
      <c r="K2449" s="1">
        <v>44220.4</v>
      </c>
      <c r="L2449">
        <v>0</v>
      </c>
      <c r="M2449">
        <v>16</v>
      </c>
      <c r="N2449">
        <v>2319</v>
      </c>
      <c r="O2449">
        <v>7</v>
      </c>
      <c r="P2449">
        <v>95</v>
      </c>
      <c r="Q2449">
        <v>0.4375</v>
      </c>
      <c r="R2449">
        <v>37104</v>
      </c>
      <c r="S2449" t="str" cm="1">
        <f t="array" ref="S2449">_xlfn.IFS(E2452&lt;30,"18-29",E2452&lt;45,"30-44",TRUE,"45+")</f>
        <v>45+</v>
      </c>
      <c r="T2449" t="str" cm="1">
        <f t="array" ref="T2449">_xlfn.IFS(F2449&lt;=2,"0-2 Years",F2449&lt;=5,"3-5 Years",F2449&lt;=8,"6-8 Years",TRUE,"9-10 Years")</f>
        <v>0-2 Years</v>
      </c>
      <c r="U2449" t="str" cm="1">
        <f t="array" ref="U2449">_xlfn.IFS(P2449&gt;60,"High Risk",P2449&gt;30,"Medium Risk",TRUE,"Low Risk")</f>
        <v>High Risk</v>
      </c>
      <c r="V2449">
        <f t="shared" si="38"/>
        <v>3</v>
      </c>
    </row>
    <row r="2450" spans="1:22" hidden="1" x14ac:dyDescent="0.2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 s="2">
        <v>124023.18</v>
      </c>
      <c r="H2450">
        <v>1</v>
      </c>
      <c r="I2450">
        <v>1</v>
      </c>
      <c r="J2450">
        <v>0</v>
      </c>
      <c r="K2450" s="1">
        <v>166188.28</v>
      </c>
      <c r="L2450">
        <v>0</v>
      </c>
      <c r="M2450">
        <v>22</v>
      </c>
      <c r="N2450">
        <v>2277</v>
      </c>
      <c r="O2450">
        <v>0</v>
      </c>
      <c r="P2450">
        <v>97</v>
      </c>
      <c r="Q2450">
        <v>0</v>
      </c>
      <c r="R2450">
        <v>50094</v>
      </c>
      <c r="S2450" t="str" cm="1">
        <f t="array" ref="S2450">_xlfn.IFS(E2453&lt;30,"18-29",E2453&lt;45,"30-44",TRUE,"45+")</f>
        <v>18-29</v>
      </c>
      <c r="T2450" t="str" cm="1">
        <f t="array" ref="T2450">_xlfn.IFS(F2450&lt;=2,"0-2 Years",F2450&lt;=5,"3-5 Years",F2450&lt;=8,"6-8 Years",TRUE,"9-10 Years")</f>
        <v>9-10 Years</v>
      </c>
      <c r="U2450" t="str" cm="1">
        <f t="array" ref="U2450">_xlfn.IFS(P2450&gt;60,"High Risk",P2450&gt;30,"Medium Risk",TRUE,"Low Risk")</f>
        <v>High Risk</v>
      </c>
      <c r="V2450">
        <f t="shared" si="38"/>
        <v>5</v>
      </c>
    </row>
    <row r="2451" spans="1:22" hidden="1" x14ac:dyDescent="0.2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 s="2">
        <v>100727.5</v>
      </c>
      <c r="H2451">
        <v>1</v>
      </c>
      <c r="I2451">
        <v>0</v>
      </c>
      <c r="J2451">
        <v>1</v>
      </c>
      <c r="K2451" s="1">
        <v>140857.76</v>
      </c>
      <c r="L2451">
        <v>1</v>
      </c>
      <c r="M2451">
        <v>14</v>
      </c>
      <c r="N2451">
        <v>2344</v>
      </c>
      <c r="O2451">
        <v>7</v>
      </c>
      <c r="P2451">
        <v>61</v>
      </c>
      <c r="Q2451">
        <v>0.5</v>
      </c>
      <c r="R2451">
        <v>32816</v>
      </c>
      <c r="S2451" t="str" cm="1">
        <f t="array" ref="S2451">_xlfn.IFS(E2454&lt;30,"18-29",E2454&lt;45,"30-44",TRUE,"45+")</f>
        <v>18-29</v>
      </c>
      <c r="T2451" t="str" cm="1">
        <f t="array" ref="T2451">_xlfn.IFS(F2451&lt;=2,"0-2 Years",F2451&lt;=5,"3-5 Years",F2451&lt;=8,"6-8 Years",TRUE,"9-10 Years")</f>
        <v>3-5 Years</v>
      </c>
      <c r="U2451" t="str" cm="1">
        <f t="array" ref="U2451">_xlfn.IFS(P2451&gt;60,"High Risk",P2451&gt;30,"Medium Risk",TRUE,"Low Risk")</f>
        <v>High Risk</v>
      </c>
      <c r="V2451">
        <f t="shared" si="38"/>
        <v>3</v>
      </c>
    </row>
    <row r="2452" spans="1:22" hidden="1" x14ac:dyDescent="0.2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 s="2">
        <v>107238.85</v>
      </c>
      <c r="H2452">
        <v>2</v>
      </c>
      <c r="I2452">
        <v>1</v>
      </c>
      <c r="J2452">
        <v>0</v>
      </c>
      <c r="K2452" s="1">
        <v>37024.28</v>
      </c>
      <c r="L2452">
        <v>0</v>
      </c>
      <c r="M2452">
        <v>19</v>
      </c>
      <c r="N2452">
        <v>1274</v>
      </c>
      <c r="O2452">
        <v>8</v>
      </c>
      <c r="P2452">
        <v>27</v>
      </c>
      <c r="Q2452">
        <v>0.42105263157894735</v>
      </c>
      <c r="R2452">
        <v>24206</v>
      </c>
      <c r="S2452" t="str" cm="1">
        <f t="array" ref="S2452">_xlfn.IFS(E2455&lt;30,"18-29",E2455&lt;45,"30-44",TRUE,"45+")</f>
        <v>45+</v>
      </c>
      <c r="T2452" t="str" cm="1">
        <f t="array" ref="T2452">_xlfn.IFS(F2452&lt;=2,"0-2 Years",F2452&lt;=5,"3-5 Years",F2452&lt;=8,"6-8 Years",TRUE,"9-10 Years")</f>
        <v>9-10 Years</v>
      </c>
      <c r="U2452" t="str" cm="1">
        <f t="array" ref="U2452">_xlfn.IFS(P2452&gt;60,"High Risk",P2452&gt;30,"Medium Risk",TRUE,"Low Risk")</f>
        <v>Low Risk</v>
      </c>
      <c r="V2452">
        <f t="shared" si="38"/>
        <v>4</v>
      </c>
    </row>
    <row r="2453" spans="1:22" x14ac:dyDescent="0.2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 s="2">
        <v>0</v>
      </c>
      <c r="H2453">
        <v>2</v>
      </c>
      <c r="I2453">
        <v>1</v>
      </c>
      <c r="J2453">
        <v>0</v>
      </c>
      <c r="K2453" s="1">
        <v>27513.47</v>
      </c>
      <c r="L2453">
        <v>0</v>
      </c>
      <c r="M2453">
        <v>5</v>
      </c>
      <c r="N2453">
        <v>4732</v>
      </c>
      <c r="O2453">
        <v>0</v>
      </c>
      <c r="P2453">
        <v>59</v>
      </c>
      <c r="Q2453">
        <v>0</v>
      </c>
      <c r="R2453">
        <v>23660</v>
      </c>
      <c r="S2453" t="str" cm="1">
        <f t="array" ref="S2453">_xlfn.IFS(E2456&lt;30,"18-29",E2456&lt;45,"30-44",TRUE,"45+")</f>
        <v>45+</v>
      </c>
      <c r="T2453" t="str" cm="1">
        <f t="array" ref="T2453">_xlfn.IFS(F2453&lt;=2,"0-2 Years",F2453&lt;=5,"3-5 Years",F2453&lt;=8,"6-8 Years",TRUE,"9-10 Years")</f>
        <v>3-5 Years</v>
      </c>
      <c r="U2453" t="str" cm="1">
        <f t="array" ref="U2453">_xlfn.IFS(P2453&gt;60,"High Risk",P2453&gt;30,"Medium Risk",TRUE,"Low Risk")</f>
        <v>Medium Risk</v>
      </c>
      <c r="V2453">
        <f t="shared" si="38"/>
        <v>6</v>
      </c>
    </row>
    <row r="2454" spans="1:22" x14ac:dyDescent="0.2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 s="2">
        <v>139994.66</v>
      </c>
      <c r="H2454">
        <v>1</v>
      </c>
      <c r="I2454">
        <v>1</v>
      </c>
      <c r="J2454">
        <v>0</v>
      </c>
      <c r="K2454" s="1">
        <v>17744.72</v>
      </c>
      <c r="L2454">
        <v>0</v>
      </c>
      <c r="M2454">
        <v>20</v>
      </c>
      <c r="N2454">
        <v>3432</v>
      </c>
      <c r="O2454">
        <v>10</v>
      </c>
      <c r="P2454">
        <v>163</v>
      </c>
      <c r="Q2454">
        <v>0.5</v>
      </c>
      <c r="R2454">
        <v>68640</v>
      </c>
      <c r="S2454" t="str" cm="1">
        <f t="array" ref="S2454">_xlfn.IFS(E2457&lt;30,"18-29",E2457&lt;45,"30-44",TRUE,"45+")</f>
        <v>45+</v>
      </c>
      <c r="T2454" t="str" cm="1">
        <f t="array" ref="T2454">_xlfn.IFS(F2454&lt;=2,"0-2 Years",F2454&lt;=5,"3-5 Years",F2454&lt;=8,"6-8 Years",TRUE,"9-10 Years")</f>
        <v>0-2 Years</v>
      </c>
      <c r="U2454" t="str" cm="1">
        <f t="array" ref="U2454">_xlfn.IFS(P2454&gt;60,"High Risk",P2454&gt;30,"Medium Risk",TRUE,"Low Risk")</f>
        <v>High Risk</v>
      </c>
      <c r="V2454">
        <f t="shared" si="38"/>
        <v>6</v>
      </c>
    </row>
    <row r="2455" spans="1:22" hidden="1" x14ac:dyDescent="0.2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 s="2">
        <v>126224.87</v>
      </c>
      <c r="H2455">
        <v>1</v>
      </c>
      <c r="I2455">
        <v>1</v>
      </c>
      <c r="J2455">
        <v>1</v>
      </c>
      <c r="K2455" s="1">
        <v>4423.63</v>
      </c>
      <c r="L2455">
        <v>0</v>
      </c>
      <c r="M2455">
        <v>9</v>
      </c>
      <c r="N2455">
        <v>1020</v>
      </c>
      <c r="O2455">
        <v>7</v>
      </c>
      <c r="P2455">
        <v>90</v>
      </c>
      <c r="Q2455">
        <v>0.77777777777777779</v>
      </c>
      <c r="R2455">
        <v>9180</v>
      </c>
      <c r="S2455" t="str" cm="1">
        <f t="array" ref="S2455">_xlfn.IFS(E2458&lt;30,"18-29",E2458&lt;45,"30-44",TRUE,"45+")</f>
        <v>18-29</v>
      </c>
      <c r="T2455" t="str" cm="1">
        <f t="array" ref="T2455">_xlfn.IFS(F2455&lt;=2,"0-2 Years",F2455&lt;=5,"3-5 Years",F2455&lt;=8,"6-8 Years",TRUE,"9-10 Years")</f>
        <v>9-10 Years</v>
      </c>
      <c r="U2455" t="str" cm="1">
        <f t="array" ref="U2455">_xlfn.IFS(P2455&gt;60,"High Risk",P2455&gt;30,"Medium Risk",TRUE,"Low Risk")</f>
        <v>High Risk</v>
      </c>
      <c r="V2455">
        <f t="shared" si="38"/>
        <v>3</v>
      </c>
    </row>
    <row r="2456" spans="1:22" x14ac:dyDescent="0.2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 s="2">
        <v>145751.03</v>
      </c>
      <c r="H2456">
        <v>1</v>
      </c>
      <c r="I2456">
        <v>0</v>
      </c>
      <c r="J2456">
        <v>0</v>
      </c>
      <c r="K2456" s="1">
        <v>109718.44</v>
      </c>
      <c r="L2456">
        <v>1</v>
      </c>
      <c r="M2456">
        <v>27</v>
      </c>
      <c r="N2456">
        <v>1796</v>
      </c>
      <c r="O2456">
        <v>10</v>
      </c>
      <c r="P2456">
        <v>1</v>
      </c>
      <c r="Q2456">
        <v>0.37037037037037035</v>
      </c>
      <c r="R2456">
        <v>48492</v>
      </c>
      <c r="S2456" t="str" cm="1">
        <f t="array" ref="S2456">_xlfn.IFS(E2459&lt;30,"18-29",E2459&lt;45,"30-44",TRUE,"45+")</f>
        <v>30-44</v>
      </c>
      <c r="T2456" t="str" cm="1">
        <f t="array" ref="T2456">_xlfn.IFS(F2456&lt;=2,"0-2 Years",F2456&lt;=5,"3-5 Years",F2456&lt;=8,"6-8 Years",TRUE,"9-10 Years")</f>
        <v>0-2 Years</v>
      </c>
      <c r="U2456" t="str" cm="1">
        <f t="array" ref="U2456">_xlfn.IFS(P2456&gt;60,"High Risk",P2456&gt;30,"Medium Risk",TRUE,"Low Risk")</f>
        <v>Low Risk</v>
      </c>
      <c r="V2456">
        <f t="shared" si="38"/>
        <v>7</v>
      </c>
    </row>
    <row r="2457" spans="1:22" x14ac:dyDescent="0.2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 s="2">
        <v>0</v>
      </c>
      <c r="H2457">
        <v>1</v>
      </c>
      <c r="I2457">
        <v>0</v>
      </c>
      <c r="J2457">
        <v>1</v>
      </c>
      <c r="K2457" s="1">
        <v>107243.31</v>
      </c>
      <c r="L2457">
        <v>1</v>
      </c>
      <c r="M2457">
        <v>25</v>
      </c>
      <c r="N2457">
        <v>4566</v>
      </c>
      <c r="O2457">
        <v>9</v>
      </c>
      <c r="P2457">
        <v>105</v>
      </c>
      <c r="Q2457">
        <v>0.36</v>
      </c>
      <c r="R2457">
        <v>114150</v>
      </c>
      <c r="S2457" t="str" cm="1">
        <f t="array" ref="S2457">_xlfn.IFS(E2460&lt;30,"18-29",E2460&lt;45,"30-44",TRUE,"45+")</f>
        <v>45+</v>
      </c>
      <c r="T2457" t="str" cm="1">
        <f t="array" ref="T2457">_xlfn.IFS(F2457&lt;=2,"0-2 Years",F2457&lt;=5,"3-5 Years",F2457&lt;=8,"6-8 Years",TRUE,"9-10 Years")</f>
        <v>3-5 Years</v>
      </c>
      <c r="U2457" t="str" cm="1">
        <f t="array" ref="U2457">_xlfn.IFS(P2457&gt;60,"High Risk",P2457&gt;30,"Medium Risk",TRUE,"Low Risk")</f>
        <v>High Risk</v>
      </c>
      <c r="V2457">
        <f t="shared" si="38"/>
        <v>6</v>
      </c>
    </row>
    <row r="2458" spans="1:22" hidden="1" x14ac:dyDescent="0.2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 s="2">
        <v>121166.89</v>
      </c>
      <c r="H2458">
        <v>1</v>
      </c>
      <c r="I2458">
        <v>0</v>
      </c>
      <c r="J2458">
        <v>1</v>
      </c>
      <c r="K2458" s="1">
        <v>115288.24</v>
      </c>
      <c r="L2458">
        <v>0</v>
      </c>
      <c r="M2458">
        <v>5</v>
      </c>
      <c r="N2458">
        <v>1884</v>
      </c>
      <c r="O2458">
        <v>7</v>
      </c>
      <c r="P2458">
        <v>89</v>
      </c>
      <c r="Q2458">
        <v>1</v>
      </c>
      <c r="R2458">
        <v>9420</v>
      </c>
      <c r="S2458" t="str" cm="1">
        <f t="array" ref="S2458">_xlfn.IFS(E2461&lt;30,"18-29",E2461&lt;45,"30-44",TRUE,"45+")</f>
        <v>45+</v>
      </c>
      <c r="T2458" t="str" cm="1">
        <f t="array" ref="T2458">_xlfn.IFS(F2458&lt;=2,"0-2 Years",F2458&lt;=5,"3-5 Years",F2458&lt;=8,"6-8 Years",TRUE,"9-10 Years")</f>
        <v>3-5 Years</v>
      </c>
      <c r="U2458" t="str" cm="1">
        <f t="array" ref="U2458">_xlfn.IFS(P2458&gt;60,"High Risk",P2458&gt;30,"Medium Risk",TRUE,"Low Risk")</f>
        <v>High Risk</v>
      </c>
      <c r="V2458">
        <f t="shared" si="38"/>
        <v>2</v>
      </c>
    </row>
    <row r="2459" spans="1:22" hidden="1" x14ac:dyDescent="0.2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 s="2">
        <v>0</v>
      </c>
      <c r="H2459">
        <v>2</v>
      </c>
      <c r="I2459">
        <v>0</v>
      </c>
      <c r="J2459">
        <v>1</v>
      </c>
      <c r="K2459" s="1">
        <v>41233.97</v>
      </c>
      <c r="L2459">
        <v>0</v>
      </c>
      <c r="M2459">
        <v>25</v>
      </c>
      <c r="N2459">
        <v>275</v>
      </c>
      <c r="O2459">
        <v>6</v>
      </c>
      <c r="P2459">
        <v>80</v>
      </c>
      <c r="Q2459">
        <v>0.24</v>
      </c>
      <c r="R2459">
        <v>6875</v>
      </c>
      <c r="S2459" t="str" cm="1">
        <f t="array" ref="S2459">_xlfn.IFS(E2462&lt;30,"18-29",E2462&lt;45,"30-44",TRUE,"45+")</f>
        <v>30-44</v>
      </c>
      <c r="T2459" t="str" cm="1">
        <f t="array" ref="T2459">_xlfn.IFS(F2459&lt;=2,"0-2 Years",F2459&lt;=5,"3-5 Years",F2459&lt;=8,"6-8 Years",TRUE,"9-10 Years")</f>
        <v>0-2 Years</v>
      </c>
      <c r="U2459" t="str" cm="1">
        <f t="array" ref="U2459">_xlfn.IFS(P2459&gt;60,"High Risk",P2459&gt;30,"Medium Risk",TRUE,"Low Risk")</f>
        <v>High Risk</v>
      </c>
      <c r="V2459">
        <f t="shared" si="38"/>
        <v>4</v>
      </c>
    </row>
    <row r="2460" spans="1:22" hidden="1" x14ac:dyDescent="0.2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 s="2">
        <v>0</v>
      </c>
      <c r="H2460">
        <v>2</v>
      </c>
      <c r="I2460">
        <v>1</v>
      </c>
      <c r="J2460">
        <v>1</v>
      </c>
      <c r="K2460" s="1">
        <v>52952.24</v>
      </c>
      <c r="L2460">
        <v>0</v>
      </c>
      <c r="M2460">
        <v>28</v>
      </c>
      <c r="N2460">
        <v>4448</v>
      </c>
      <c r="O2460">
        <v>4</v>
      </c>
      <c r="P2460">
        <v>87</v>
      </c>
      <c r="Q2460">
        <v>0.14285714285714285</v>
      </c>
      <c r="R2460">
        <v>124544</v>
      </c>
      <c r="S2460" t="str" cm="1">
        <f t="array" ref="S2460">_xlfn.IFS(E2463&lt;30,"18-29",E2463&lt;45,"30-44",TRUE,"45+")</f>
        <v>30-44</v>
      </c>
      <c r="T2460" t="str" cm="1">
        <f t="array" ref="T2460">_xlfn.IFS(F2460&lt;=2,"0-2 Years",F2460&lt;=5,"3-5 Years",F2460&lt;=8,"6-8 Years",TRUE,"9-10 Years")</f>
        <v>9-10 Years</v>
      </c>
      <c r="U2460" t="str" cm="1">
        <f t="array" ref="U2460">_xlfn.IFS(P2460&gt;60,"High Risk",P2460&gt;30,"Medium Risk",TRUE,"Low Risk")</f>
        <v>High Risk</v>
      </c>
      <c r="V2460">
        <f t="shared" si="38"/>
        <v>4</v>
      </c>
    </row>
    <row r="2461" spans="1:22" x14ac:dyDescent="0.2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 s="2">
        <v>70655.48</v>
      </c>
      <c r="H2461">
        <v>1</v>
      </c>
      <c r="I2461">
        <v>0</v>
      </c>
      <c r="J2461">
        <v>0</v>
      </c>
      <c r="K2461" s="1">
        <v>78955.8</v>
      </c>
      <c r="L2461">
        <v>1</v>
      </c>
      <c r="M2461">
        <v>15</v>
      </c>
      <c r="N2461">
        <v>4254</v>
      </c>
      <c r="O2461">
        <v>10</v>
      </c>
      <c r="P2461">
        <v>39</v>
      </c>
      <c r="Q2461">
        <v>0.66666666666666663</v>
      </c>
      <c r="R2461">
        <v>63810</v>
      </c>
      <c r="S2461" t="str" cm="1">
        <f t="array" ref="S2461">_xlfn.IFS(E2464&lt;30,"18-29",E2464&lt;45,"30-44",TRUE,"45+")</f>
        <v>45+</v>
      </c>
      <c r="T2461" t="str" cm="1">
        <f t="array" ref="T2461">_xlfn.IFS(F2461&lt;=2,"0-2 Years",F2461&lt;=5,"3-5 Years",F2461&lt;=8,"6-8 Years",TRUE,"9-10 Years")</f>
        <v>9-10 Years</v>
      </c>
      <c r="U2461" t="str" cm="1">
        <f t="array" ref="U2461">_xlfn.IFS(P2461&gt;60,"High Risk",P2461&gt;30,"Medium Risk",TRUE,"Low Risk")</f>
        <v>Medium Risk</v>
      </c>
      <c r="V2461">
        <f t="shared" si="38"/>
        <v>6</v>
      </c>
    </row>
    <row r="2462" spans="1:22" x14ac:dyDescent="0.2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 s="2">
        <v>129901.21</v>
      </c>
      <c r="H2462">
        <v>1</v>
      </c>
      <c r="I2462">
        <v>1</v>
      </c>
      <c r="J2462">
        <v>0</v>
      </c>
      <c r="K2462" s="1">
        <v>26025.599999999999</v>
      </c>
      <c r="L2462">
        <v>1</v>
      </c>
      <c r="M2462">
        <v>23</v>
      </c>
      <c r="N2462">
        <v>816</v>
      </c>
      <c r="O2462">
        <v>0</v>
      </c>
      <c r="P2462">
        <v>149</v>
      </c>
      <c r="Q2462">
        <v>0</v>
      </c>
      <c r="R2462">
        <v>18768</v>
      </c>
      <c r="S2462" t="str" cm="1">
        <f t="array" ref="S2462">_xlfn.IFS(E2465&lt;30,"18-29",E2465&lt;45,"30-44",TRUE,"45+")</f>
        <v>30-44</v>
      </c>
      <c r="T2462" t="str" cm="1">
        <f t="array" ref="T2462">_xlfn.IFS(F2462&lt;=2,"0-2 Years",F2462&lt;=5,"3-5 Years",F2462&lt;=8,"6-8 Years",TRUE,"9-10 Years")</f>
        <v>0-2 Years</v>
      </c>
      <c r="U2462" t="str" cm="1">
        <f t="array" ref="U2462">_xlfn.IFS(P2462&gt;60,"High Risk",P2462&gt;30,"Medium Risk",TRUE,"Low Risk")</f>
        <v>High Risk</v>
      </c>
      <c r="V2462">
        <f t="shared" si="38"/>
        <v>6</v>
      </c>
    </row>
    <row r="2463" spans="1:22" hidden="1" x14ac:dyDescent="0.2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 s="2">
        <v>125470.81</v>
      </c>
      <c r="H2463">
        <v>1</v>
      </c>
      <c r="I2463">
        <v>1</v>
      </c>
      <c r="J2463">
        <v>1</v>
      </c>
      <c r="K2463" s="1">
        <v>174536.17</v>
      </c>
      <c r="L2463">
        <v>0</v>
      </c>
      <c r="M2463">
        <v>8</v>
      </c>
      <c r="N2463">
        <v>440</v>
      </c>
      <c r="O2463">
        <v>8</v>
      </c>
      <c r="P2463">
        <v>41</v>
      </c>
      <c r="Q2463">
        <v>1</v>
      </c>
      <c r="R2463">
        <v>3520</v>
      </c>
      <c r="S2463" t="str" cm="1">
        <f t="array" ref="S2463">_xlfn.IFS(E2466&lt;30,"18-29",E2466&lt;45,"30-44",TRUE,"45+")</f>
        <v>30-44</v>
      </c>
      <c r="T2463" t="str" cm="1">
        <f t="array" ref="T2463">_xlfn.IFS(F2463&lt;=2,"0-2 Years",F2463&lt;=5,"3-5 Years",F2463&lt;=8,"6-8 Years",TRUE,"9-10 Years")</f>
        <v>6-8 Years</v>
      </c>
      <c r="U2463" t="str" cm="1">
        <f t="array" ref="U2463">_xlfn.IFS(P2463&gt;60,"High Risk",P2463&gt;30,"Medium Risk",TRUE,"Low Risk")</f>
        <v>Medium Risk</v>
      </c>
      <c r="V2463">
        <f t="shared" si="38"/>
        <v>2</v>
      </c>
    </row>
    <row r="2464" spans="1:22" hidden="1" x14ac:dyDescent="0.2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 s="2">
        <v>169406.33</v>
      </c>
      <c r="H2464">
        <v>4</v>
      </c>
      <c r="I2464">
        <v>1</v>
      </c>
      <c r="J2464">
        <v>1</v>
      </c>
      <c r="K2464" s="1">
        <v>147311.47</v>
      </c>
      <c r="L2464">
        <v>1</v>
      </c>
      <c r="M2464">
        <v>5</v>
      </c>
      <c r="N2464">
        <v>4989</v>
      </c>
      <c r="O2464">
        <v>9</v>
      </c>
      <c r="P2464">
        <v>146</v>
      </c>
      <c r="Q2464">
        <v>1</v>
      </c>
      <c r="R2464">
        <v>24945</v>
      </c>
      <c r="S2464" t="str" cm="1">
        <f t="array" ref="S2464">_xlfn.IFS(E2467&lt;30,"18-29",E2467&lt;45,"30-44",TRUE,"45+")</f>
        <v>30-44</v>
      </c>
      <c r="T2464" t="str" cm="1">
        <f t="array" ref="T2464">_xlfn.IFS(F2464&lt;=2,"0-2 Years",F2464&lt;=5,"3-5 Years",F2464&lt;=8,"6-8 Years",TRUE,"9-10 Years")</f>
        <v>9-10 Years</v>
      </c>
      <c r="U2464" t="str" cm="1">
        <f t="array" ref="U2464">_xlfn.IFS(P2464&gt;60,"High Risk",P2464&gt;30,"Medium Risk",TRUE,"Low Risk")</f>
        <v>High Risk</v>
      </c>
      <c r="V2464">
        <f t="shared" si="38"/>
        <v>1</v>
      </c>
    </row>
    <row r="2465" spans="1:22" hidden="1" x14ac:dyDescent="0.2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 s="2">
        <v>0</v>
      </c>
      <c r="H2465">
        <v>2</v>
      </c>
      <c r="I2465">
        <v>0</v>
      </c>
      <c r="J2465">
        <v>1</v>
      </c>
      <c r="K2465" s="1">
        <v>77965.440000000002</v>
      </c>
      <c r="L2465">
        <v>0</v>
      </c>
      <c r="M2465">
        <v>1</v>
      </c>
      <c r="N2465">
        <v>899</v>
      </c>
      <c r="O2465">
        <v>9</v>
      </c>
      <c r="P2465">
        <v>83</v>
      </c>
      <c r="Q2465">
        <v>1</v>
      </c>
      <c r="R2465">
        <v>899</v>
      </c>
      <c r="S2465" t="str" cm="1">
        <f t="array" ref="S2465">_xlfn.IFS(E2468&lt;30,"18-29",E2468&lt;45,"30-44",TRUE,"45+")</f>
        <v>30-44</v>
      </c>
      <c r="T2465" t="str" cm="1">
        <f t="array" ref="T2465">_xlfn.IFS(F2465&lt;=2,"0-2 Years",F2465&lt;=5,"3-5 Years",F2465&lt;=8,"6-8 Years",TRUE,"9-10 Years")</f>
        <v>0-2 Years</v>
      </c>
      <c r="U2465" t="str" cm="1">
        <f t="array" ref="U2465">_xlfn.IFS(P2465&gt;60,"High Risk",P2465&gt;30,"Medium Risk",TRUE,"Low Risk")</f>
        <v>High Risk</v>
      </c>
      <c r="V2465">
        <f t="shared" si="38"/>
        <v>4</v>
      </c>
    </row>
    <row r="2466" spans="1:22" hidden="1" x14ac:dyDescent="0.2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 s="2">
        <v>107041.3</v>
      </c>
      <c r="H2466">
        <v>1</v>
      </c>
      <c r="I2466">
        <v>1</v>
      </c>
      <c r="J2466">
        <v>1</v>
      </c>
      <c r="K2466" s="1">
        <v>5635.63</v>
      </c>
      <c r="L2466">
        <v>0</v>
      </c>
      <c r="M2466">
        <v>22</v>
      </c>
      <c r="N2466">
        <v>1162</v>
      </c>
      <c r="O2466">
        <v>4</v>
      </c>
      <c r="P2466">
        <v>161</v>
      </c>
      <c r="Q2466">
        <v>0.18181818181818182</v>
      </c>
      <c r="R2466">
        <v>25564</v>
      </c>
      <c r="S2466" t="str" cm="1">
        <f t="array" ref="S2466">_xlfn.IFS(E2469&lt;30,"18-29",E2469&lt;45,"30-44",TRUE,"45+")</f>
        <v>18-29</v>
      </c>
      <c r="T2466" t="str" cm="1">
        <f t="array" ref="T2466">_xlfn.IFS(F2466&lt;=2,"0-2 Years",F2466&lt;=5,"3-5 Years",F2466&lt;=8,"6-8 Years",TRUE,"9-10 Years")</f>
        <v>3-5 Years</v>
      </c>
      <c r="U2466" t="str" cm="1">
        <f t="array" ref="U2466">_xlfn.IFS(P2466&gt;60,"High Risk",P2466&gt;30,"Medium Risk",TRUE,"Low Risk")</f>
        <v>High Risk</v>
      </c>
      <c r="V2466">
        <f t="shared" si="38"/>
        <v>2</v>
      </c>
    </row>
    <row r="2467" spans="1:22" hidden="1" x14ac:dyDescent="0.2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 s="2">
        <v>95153.77</v>
      </c>
      <c r="H2467">
        <v>1</v>
      </c>
      <c r="I2467">
        <v>0</v>
      </c>
      <c r="J2467">
        <v>1</v>
      </c>
      <c r="K2467" s="1">
        <v>81310.100000000006</v>
      </c>
      <c r="L2467">
        <v>0</v>
      </c>
      <c r="M2467">
        <v>11</v>
      </c>
      <c r="N2467">
        <v>3772</v>
      </c>
      <c r="O2467">
        <v>3</v>
      </c>
      <c r="P2467">
        <v>39</v>
      </c>
      <c r="Q2467">
        <v>0.27272727272727271</v>
      </c>
      <c r="R2467">
        <v>41492</v>
      </c>
      <c r="S2467" t="str" cm="1">
        <f t="array" ref="S2467">_xlfn.IFS(E2470&lt;30,"18-29",E2470&lt;45,"30-44",TRUE,"45+")</f>
        <v>30-44</v>
      </c>
      <c r="T2467" t="str" cm="1">
        <f t="array" ref="T2467">_xlfn.IFS(F2467&lt;=2,"0-2 Years",F2467&lt;=5,"3-5 Years",F2467&lt;=8,"6-8 Years",TRUE,"9-10 Years")</f>
        <v>9-10 Years</v>
      </c>
      <c r="U2467" t="str" cm="1">
        <f t="array" ref="U2467">_xlfn.IFS(P2467&gt;60,"High Risk",P2467&gt;30,"Medium Risk",TRUE,"Low Risk")</f>
        <v>Medium Risk</v>
      </c>
      <c r="V2467">
        <f t="shared" si="38"/>
        <v>2</v>
      </c>
    </row>
    <row r="2468" spans="1:22" hidden="1" x14ac:dyDescent="0.2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 s="2">
        <v>145166.09</v>
      </c>
      <c r="H2468">
        <v>2</v>
      </c>
      <c r="I2468">
        <v>0</v>
      </c>
      <c r="J2468">
        <v>0</v>
      </c>
      <c r="K2468" s="1">
        <v>111421.45</v>
      </c>
      <c r="L2468">
        <v>0</v>
      </c>
      <c r="M2468">
        <v>19</v>
      </c>
      <c r="N2468">
        <v>2973</v>
      </c>
      <c r="O2468">
        <v>0</v>
      </c>
      <c r="P2468">
        <v>51</v>
      </c>
      <c r="Q2468">
        <v>0</v>
      </c>
      <c r="R2468">
        <v>56487</v>
      </c>
      <c r="S2468" t="str" cm="1">
        <f t="array" ref="S2468">_xlfn.IFS(E2471&lt;30,"18-29",E2471&lt;45,"30-44",TRUE,"45+")</f>
        <v>30-44</v>
      </c>
      <c r="T2468" t="str" cm="1">
        <f t="array" ref="T2468">_xlfn.IFS(F2468&lt;=2,"0-2 Years",F2468&lt;=5,"3-5 Years",F2468&lt;=8,"6-8 Years",TRUE,"9-10 Years")</f>
        <v>3-5 Years</v>
      </c>
      <c r="U2468" t="str" cm="1">
        <f t="array" ref="U2468">_xlfn.IFS(P2468&gt;60,"High Risk",P2468&gt;30,"Medium Risk",TRUE,"Low Risk")</f>
        <v>Medium Risk</v>
      </c>
      <c r="V2468">
        <f t="shared" si="38"/>
        <v>3</v>
      </c>
    </row>
    <row r="2469" spans="1:22" x14ac:dyDescent="0.2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 s="2">
        <v>0</v>
      </c>
      <c r="H2469">
        <v>2</v>
      </c>
      <c r="I2469">
        <v>0</v>
      </c>
      <c r="J2469">
        <v>0</v>
      </c>
      <c r="K2469" s="1">
        <v>190269.21</v>
      </c>
      <c r="L2469">
        <v>0</v>
      </c>
      <c r="M2469">
        <v>27</v>
      </c>
      <c r="N2469">
        <v>3119</v>
      </c>
      <c r="O2469">
        <v>0</v>
      </c>
      <c r="P2469">
        <v>142</v>
      </c>
      <c r="Q2469">
        <v>0</v>
      </c>
      <c r="R2469">
        <v>84213</v>
      </c>
      <c r="S2469" t="str" cm="1">
        <f t="array" ref="S2469">_xlfn.IFS(E2472&lt;30,"18-29",E2472&lt;45,"30-44",TRUE,"45+")</f>
        <v>30-44</v>
      </c>
      <c r="T2469" t="str" cm="1">
        <f t="array" ref="T2469">_xlfn.IFS(F2469&lt;=2,"0-2 Years",F2469&lt;=5,"3-5 Years",F2469&lt;=8,"6-8 Years",TRUE,"9-10 Years")</f>
        <v>3-5 Years</v>
      </c>
      <c r="U2469" t="str" cm="1">
        <f t="array" ref="U2469">_xlfn.IFS(P2469&gt;60,"High Risk",P2469&gt;30,"Medium Risk",TRUE,"Low Risk")</f>
        <v>High Risk</v>
      </c>
      <c r="V2469">
        <f t="shared" si="38"/>
        <v>6</v>
      </c>
    </row>
    <row r="2470" spans="1:22" hidden="1" x14ac:dyDescent="0.2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 s="2">
        <v>65962.63</v>
      </c>
      <c r="H2470">
        <v>1</v>
      </c>
      <c r="I2470">
        <v>1</v>
      </c>
      <c r="J2470">
        <v>1</v>
      </c>
      <c r="K2470" s="1">
        <v>100950.48</v>
      </c>
      <c r="L2470">
        <v>0</v>
      </c>
      <c r="M2470">
        <v>3</v>
      </c>
      <c r="N2470">
        <v>1880</v>
      </c>
      <c r="O2470">
        <v>1</v>
      </c>
      <c r="P2470">
        <v>13</v>
      </c>
      <c r="Q2470">
        <v>0.33333333333333331</v>
      </c>
      <c r="R2470">
        <v>5640</v>
      </c>
      <c r="S2470" t="str" cm="1">
        <f t="array" ref="S2470">_xlfn.IFS(E2473&lt;30,"18-29",E2473&lt;45,"30-44",TRUE,"45+")</f>
        <v>45+</v>
      </c>
      <c r="T2470" t="str" cm="1">
        <f t="array" ref="T2470">_xlfn.IFS(F2470&lt;=2,"0-2 Years",F2470&lt;=5,"3-5 Years",F2470&lt;=8,"6-8 Years",TRUE,"9-10 Years")</f>
        <v>9-10 Years</v>
      </c>
      <c r="U2470" t="str" cm="1">
        <f t="array" ref="U2470">_xlfn.IFS(P2470&gt;60,"High Risk",P2470&gt;30,"Medium Risk",TRUE,"Low Risk")</f>
        <v>Low Risk</v>
      </c>
      <c r="V2470">
        <f t="shared" si="38"/>
        <v>2</v>
      </c>
    </row>
    <row r="2471" spans="1:22" hidden="1" x14ac:dyDescent="0.2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 s="2">
        <v>140418.81</v>
      </c>
      <c r="H2471">
        <v>1</v>
      </c>
      <c r="I2471">
        <v>1</v>
      </c>
      <c r="J2471">
        <v>1</v>
      </c>
      <c r="K2471" s="1">
        <v>113033.73</v>
      </c>
      <c r="L2471">
        <v>1</v>
      </c>
      <c r="M2471">
        <v>29</v>
      </c>
      <c r="N2471">
        <v>229</v>
      </c>
      <c r="O2471">
        <v>8</v>
      </c>
      <c r="P2471">
        <v>126</v>
      </c>
      <c r="Q2471">
        <v>0.27586206896551724</v>
      </c>
      <c r="R2471">
        <v>6641</v>
      </c>
      <c r="S2471" t="str" cm="1">
        <f t="array" ref="S2471">_xlfn.IFS(E2474&lt;30,"18-29",E2474&lt;45,"30-44",TRUE,"45+")</f>
        <v>30-44</v>
      </c>
      <c r="T2471" t="str" cm="1">
        <f t="array" ref="T2471">_xlfn.IFS(F2471&lt;=2,"0-2 Years",F2471&lt;=5,"3-5 Years",F2471&lt;=8,"6-8 Years",TRUE,"9-10 Years")</f>
        <v>6-8 Years</v>
      </c>
      <c r="U2471" t="str" cm="1">
        <f t="array" ref="U2471">_xlfn.IFS(P2471&gt;60,"High Risk",P2471&gt;30,"Medium Risk",TRUE,"Low Risk")</f>
        <v>High Risk</v>
      </c>
      <c r="V2471">
        <f t="shared" si="38"/>
        <v>2</v>
      </c>
    </row>
    <row r="2472" spans="1:22" hidden="1" x14ac:dyDescent="0.2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 s="2">
        <v>139799.63</v>
      </c>
      <c r="H2472">
        <v>1</v>
      </c>
      <c r="I2472">
        <v>0</v>
      </c>
      <c r="J2472">
        <v>1</v>
      </c>
      <c r="K2472" s="1">
        <v>120663.57</v>
      </c>
      <c r="L2472">
        <v>0</v>
      </c>
      <c r="M2472">
        <v>11</v>
      </c>
      <c r="N2472">
        <v>143</v>
      </c>
      <c r="O2472">
        <v>5</v>
      </c>
      <c r="P2472">
        <v>50</v>
      </c>
      <c r="Q2472">
        <v>0.45454545454545453</v>
      </c>
      <c r="R2472">
        <v>1573</v>
      </c>
      <c r="S2472" t="str" cm="1">
        <f t="array" ref="S2472">_xlfn.IFS(E2475&lt;30,"18-29",E2475&lt;45,"30-44",TRUE,"45+")</f>
        <v>45+</v>
      </c>
      <c r="T2472" t="str" cm="1">
        <f t="array" ref="T2472">_xlfn.IFS(F2472&lt;=2,"0-2 Years",F2472&lt;=5,"3-5 Years",F2472&lt;=8,"6-8 Years",TRUE,"9-10 Years")</f>
        <v>3-5 Years</v>
      </c>
      <c r="U2472" t="str" cm="1">
        <f t="array" ref="U2472">_xlfn.IFS(P2472&gt;60,"High Risk",P2472&gt;30,"Medium Risk",TRUE,"Low Risk")</f>
        <v>Medium Risk</v>
      </c>
      <c r="V2472">
        <f t="shared" si="38"/>
        <v>2</v>
      </c>
    </row>
    <row r="2473" spans="1:22" hidden="1" x14ac:dyDescent="0.2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 s="2">
        <v>171787.84</v>
      </c>
      <c r="H2473">
        <v>2</v>
      </c>
      <c r="I2473">
        <v>1</v>
      </c>
      <c r="J2473">
        <v>0</v>
      </c>
      <c r="K2473" s="1">
        <v>187192.23</v>
      </c>
      <c r="L2473">
        <v>0</v>
      </c>
      <c r="M2473">
        <v>26</v>
      </c>
      <c r="N2473">
        <v>2097</v>
      </c>
      <c r="O2473">
        <v>0</v>
      </c>
      <c r="P2473">
        <v>1</v>
      </c>
      <c r="Q2473">
        <v>0</v>
      </c>
      <c r="R2473">
        <v>54522</v>
      </c>
      <c r="S2473" t="str" cm="1">
        <f t="array" ref="S2473">_xlfn.IFS(E2476&lt;30,"18-29",E2476&lt;45,"30-44",TRUE,"45+")</f>
        <v>30-44</v>
      </c>
      <c r="T2473" t="str" cm="1">
        <f t="array" ref="T2473">_xlfn.IFS(F2473&lt;=2,"0-2 Years",F2473&lt;=5,"3-5 Years",F2473&lt;=8,"6-8 Years",TRUE,"9-10 Years")</f>
        <v>9-10 Years</v>
      </c>
      <c r="U2473" t="str" cm="1">
        <f t="array" ref="U2473">_xlfn.IFS(P2473&gt;60,"High Risk",P2473&gt;30,"Medium Risk",TRUE,"Low Risk")</f>
        <v>Low Risk</v>
      </c>
      <c r="V2473">
        <f t="shared" si="38"/>
        <v>4</v>
      </c>
    </row>
    <row r="2474" spans="1:22" hidden="1" x14ac:dyDescent="0.2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 s="2">
        <v>149238.97</v>
      </c>
      <c r="H2474">
        <v>1</v>
      </c>
      <c r="I2474">
        <v>1</v>
      </c>
      <c r="J2474">
        <v>1</v>
      </c>
      <c r="K2474" s="1">
        <v>97825.23</v>
      </c>
      <c r="L2474">
        <v>0</v>
      </c>
      <c r="M2474">
        <v>14</v>
      </c>
      <c r="N2474">
        <v>1395</v>
      </c>
      <c r="O2474">
        <v>10</v>
      </c>
      <c r="P2474">
        <v>108</v>
      </c>
      <c r="Q2474">
        <v>0.7142857142857143</v>
      </c>
      <c r="R2474">
        <v>19530</v>
      </c>
      <c r="S2474" t="str" cm="1">
        <f t="array" ref="S2474">_xlfn.IFS(E2477&lt;30,"18-29",E2477&lt;45,"30-44",TRUE,"45+")</f>
        <v>30-44</v>
      </c>
      <c r="T2474" t="str" cm="1">
        <f t="array" ref="T2474">_xlfn.IFS(F2474&lt;=2,"0-2 Years",F2474&lt;=5,"3-5 Years",F2474&lt;=8,"6-8 Years",TRUE,"9-10 Years")</f>
        <v>6-8 Years</v>
      </c>
      <c r="U2474" t="str" cm="1">
        <f t="array" ref="U2474">_xlfn.IFS(P2474&gt;60,"High Risk",P2474&gt;30,"Medium Risk",TRUE,"Low Risk")</f>
        <v>High Risk</v>
      </c>
      <c r="V2474">
        <f t="shared" si="38"/>
        <v>2</v>
      </c>
    </row>
    <row r="2475" spans="1:22" x14ac:dyDescent="0.2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 s="2">
        <v>163146.46</v>
      </c>
      <c r="H2475">
        <v>1</v>
      </c>
      <c r="I2475">
        <v>1</v>
      </c>
      <c r="J2475">
        <v>0</v>
      </c>
      <c r="K2475" s="1">
        <v>169621.69</v>
      </c>
      <c r="L2475">
        <v>1</v>
      </c>
      <c r="M2475">
        <v>2</v>
      </c>
      <c r="N2475">
        <v>1163</v>
      </c>
      <c r="O2475">
        <v>7</v>
      </c>
      <c r="P2475">
        <v>165</v>
      </c>
      <c r="Q2475">
        <v>1</v>
      </c>
      <c r="R2475">
        <v>2326</v>
      </c>
      <c r="S2475" t="str" cm="1">
        <f t="array" ref="S2475">_xlfn.IFS(E2478&lt;30,"18-29",E2478&lt;45,"30-44",TRUE,"45+")</f>
        <v>30-44</v>
      </c>
      <c r="T2475" t="str" cm="1">
        <f t="array" ref="T2475">_xlfn.IFS(F2475&lt;=2,"0-2 Years",F2475&lt;=5,"3-5 Years",F2475&lt;=8,"6-8 Years",TRUE,"9-10 Years")</f>
        <v>3-5 Years</v>
      </c>
      <c r="U2475" t="str" cm="1">
        <f t="array" ref="U2475">_xlfn.IFS(P2475&gt;60,"High Risk",P2475&gt;30,"Medium Risk",TRUE,"Low Risk")</f>
        <v>High Risk</v>
      </c>
      <c r="V2475">
        <f t="shared" si="38"/>
        <v>6</v>
      </c>
    </row>
    <row r="2476" spans="1:22" x14ac:dyDescent="0.2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 s="2">
        <v>0</v>
      </c>
      <c r="H2476">
        <v>2</v>
      </c>
      <c r="I2476">
        <v>1</v>
      </c>
      <c r="J2476">
        <v>0</v>
      </c>
      <c r="K2476" s="1">
        <v>191557.1</v>
      </c>
      <c r="L2476">
        <v>1</v>
      </c>
      <c r="M2476">
        <v>2</v>
      </c>
      <c r="N2476">
        <v>1091</v>
      </c>
      <c r="O2476">
        <v>5</v>
      </c>
      <c r="P2476">
        <v>149</v>
      </c>
      <c r="Q2476">
        <v>1</v>
      </c>
      <c r="R2476">
        <v>2182</v>
      </c>
      <c r="S2476" t="str" cm="1">
        <f t="array" ref="S2476">_xlfn.IFS(E2479&lt;30,"18-29",E2479&lt;45,"30-44",TRUE,"45+")</f>
        <v>30-44</v>
      </c>
      <c r="T2476" t="str" cm="1">
        <f t="array" ref="T2476">_xlfn.IFS(F2476&lt;=2,"0-2 Years",F2476&lt;=5,"3-5 Years",F2476&lt;=8,"6-8 Years",TRUE,"9-10 Years")</f>
        <v>6-8 Years</v>
      </c>
      <c r="U2476" t="str" cm="1">
        <f t="array" ref="U2476">_xlfn.IFS(P2476&gt;60,"High Risk",P2476&gt;30,"Medium Risk",TRUE,"Low Risk")</f>
        <v>High Risk</v>
      </c>
      <c r="V2476">
        <f t="shared" si="38"/>
        <v>6</v>
      </c>
    </row>
    <row r="2477" spans="1:22" x14ac:dyDescent="0.2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 s="2">
        <v>0</v>
      </c>
      <c r="H2477">
        <v>2</v>
      </c>
      <c r="I2477">
        <v>1</v>
      </c>
      <c r="J2477">
        <v>0</v>
      </c>
      <c r="K2477" s="1">
        <v>103287.62</v>
      </c>
      <c r="L2477">
        <v>0</v>
      </c>
      <c r="M2477">
        <v>5</v>
      </c>
      <c r="N2477">
        <v>3543</v>
      </c>
      <c r="O2477">
        <v>7</v>
      </c>
      <c r="P2477">
        <v>52</v>
      </c>
      <c r="Q2477">
        <v>1</v>
      </c>
      <c r="R2477">
        <v>17715</v>
      </c>
      <c r="S2477" t="str" cm="1">
        <f t="array" ref="S2477">_xlfn.IFS(E2480&lt;30,"18-29",E2480&lt;45,"30-44",TRUE,"45+")</f>
        <v>30-44</v>
      </c>
      <c r="T2477" t="str" cm="1">
        <f t="array" ref="T2477">_xlfn.IFS(F2477&lt;=2,"0-2 Years",F2477&lt;=5,"3-5 Years",F2477&lt;=8,"6-8 Years",TRUE,"9-10 Years")</f>
        <v>9-10 Years</v>
      </c>
      <c r="U2477" t="str" cm="1">
        <f t="array" ref="U2477">_xlfn.IFS(P2477&gt;60,"High Risk",P2477&gt;30,"Medium Risk",TRUE,"Low Risk")</f>
        <v>Medium Risk</v>
      </c>
      <c r="V2477">
        <f t="shared" si="38"/>
        <v>6</v>
      </c>
    </row>
    <row r="2478" spans="1:22" hidden="1" x14ac:dyDescent="0.2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 s="2">
        <v>61482.47</v>
      </c>
      <c r="H2478">
        <v>1</v>
      </c>
      <c r="I2478">
        <v>1</v>
      </c>
      <c r="J2478">
        <v>1</v>
      </c>
      <c r="K2478" s="1">
        <v>167538.66</v>
      </c>
      <c r="L2478">
        <v>0</v>
      </c>
      <c r="M2478">
        <v>22</v>
      </c>
      <c r="N2478">
        <v>3982</v>
      </c>
      <c r="O2478">
        <v>6</v>
      </c>
      <c r="P2478">
        <v>83</v>
      </c>
      <c r="Q2478">
        <v>0.27272727272727271</v>
      </c>
      <c r="R2478">
        <v>87604</v>
      </c>
      <c r="S2478" t="str" cm="1">
        <f t="array" ref="S2478">_xlfn.IFS(E2481&lt;30,"18-29",E2481&lt;45,"30-44",TRUE,"45+")</f>
        <v>30-44</v>
      </c>
      <c r="T2478" t="str" cm="1">
        <f t="array" ref="T2478">_xlfn.IFS(F2478&lt;=2,"0-2 Years",F2478&lt;=5,"3-5 Years",F2478&lt;=8,"6-8 Years",TRUE,"9-10 Years")</f>
        <v>9-10 Years</v>
      </c>
      <c r="U2478" t="str" cm="1">
        <f t="array" ref="U2478">_xlfn.IFS(P2478&gt;60,"High Risk",P2478&gt;30,"Medium Risk",TRUE,"Low Risk")</f>
        <v>High Risk</v>
      </c>
      <c r="V2478">
        <f t="shared" si="38"/>
        <v>2</v>
      </c>
    </row>
    <row r="2479" spans="1:22" hidden="1" x14ac:dyDescent="0.2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 s="2">
        <v>145150.28</v>
      </c>
      <c r="H2479">
        <v>1</v>
      </c>
      <c r="I2479">
        <v>1</v>
      </c>
      <c r="J2479">
        <v>0</v>
      </c>
      <c r="K2479" s="1">
        <v>64869.32</v>
      </c>
      <c r="L2479">
        <v>1</v>
      </c>
      <c r="M2479">
        <v>15</v>
      </c>
      <c r="N2479">
        <v>3268</v>
      </c>
      <c r="O2479">
        <v>4</v>
      </c>
      <c r="P2479">
        <v>89</v>
      </c>
      <c r="Q2479">
        <v>0.26666666666666666</v>
      </c>
      <c r="R2479">
        <v>49020</v>
      </c>
      <c r="S2479" t="str" cm="1">
        <f t="array" ref="S2479">_xlfn.IFS(E2482&lt;30,"18-29",E2482&lt;45,"30-44",TRUE,"45+")</f>
        <v>30-44</v>
      </c>
      <c r="T2479" t="str" cm="1">
        <f t="array" ref="T2479">_xlfn.IFS(F2479&lt;=2,"0-2 Years",F2479&lt;=5,"3-5 Years",F2479&lt;=8,"6-8 Years",TRUE,"9-10 Years")</f>
        <v>6-8 Years</v>
      </c>
      <c r="U2479" t="str" cm="1">
        <f t="array" ref="U2479">_xlfn.IFS(P2479&gt;60,"High Risk",P2479&gt;30,"Medium Risk",TRUE,"Low Risk")</f>
        <v>High Risk</v>
      </c>
      <c r="V2479">
        <f t="shared" si="38"/>
        <v>5</v>
      </c>
    </row>
    <row r="2480" spans="1:22" hidden="1" x14ac:dyDescent="0.2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 s="2">
        <v>126670.37</v>
      </c>
      <c r="H2480">
        <v>1</v>
      </c>
      <c r="I2480">
        <v>1</v>
      </c>
      <c r="J2480">
        <v>0</v>
      </c>
      <c r="K2480" s="1">
        <v>102426.06</v>
      </c>
      <c r="L2480">
        <v>0</v>
      </c>
      <c r="M2480">
        <v>11</v>
      </c>
      <c r="N2480">
        <v>4696</v>
      </c>
      <c r="O2480">
        <v>6</v>
      </c>
      <c r="P2480">
        <v>39</v>
      </c>
      <c r="Q2480">
        <v>0.54545454545454541</v>
      </c>
      <c r="R2480">
        <v>51656</v>
      </c>
      <c r="S2480" t="str" cm="1">
        <f t="array" ref="S2480">_xlfn.IFS(E2483&lt;30,"18-29",E2483&lt;45,"30-44",TRUE,"45+")</f>
        <v>45+</v>
      </c>
      <c r="T2480" t="str" cm="1">
        <f t="array" ref="T2480">_xlfn.IFS(F2480&lt;=2,"0-2 Years",F2480&lt;=5,"3-5 Years",F2480&lt;=8,"6-8 Years",TRUE,"9-10 Years")</f>
        <v>3-5 Years</v>
      </c>
      <c r="U2480" t="str" cm="1">
        <f t="array" ref="U2480">_xlfn.IFS(P2480&gt;60,"High Risk",P2480&gt;30,"Medium Risk",TRUE,"Low Risk")</f>
        <v>Medium Risk</v>
      </c>
      <c r="V2480">
        <f t="shared" si="38"/>
        <v>5</v>
      </c>
    </row>
    <row r="2481" spans="1:22" hidden="1" x14ac:dyDescent="0.2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 s="2">
        <v>84390.8</v>
      </c>
      <c r="H2481">
        <v>2</v>
      </c>
      <c r="I2481">
        <v>0</v>
      </c>
      <c r="J2481">
        <v>1</v>
      </c>
      <c r="K2481" s="1">
        <v>107876.2</v>
      </c>
      <c r="L2481">
        <v>0</v>
      </c>
      <c r="M2481">
        <v>6</v>
      </c>
      <c r="N2481">
        <v>763</v>
      </c>
      <c r="O2481">
        <v>4</v>
      </c>
      <c r="P2481">
        <v>174</v>
      </c>
      <c r="Q2481">
        <v>0.66666666666666663</v>
      </c>
      <c r="R2481">
        <v>4578</v>
      </c>
      <c r="S2481" t="str" cm="1">
        <f t="array" ref="S2481">_xlfn.IFS(E2484&lt;30,"18-29",E2484&lt;45,"30-44",TRUE,"45+")</f>
        <v>30-44</v>
      </c>
      <c r="T2481" t="str" cm="1">
        <f t="array" ref="T2481">_xlfn.IFS(F2481&lt;=2,"0-2 Years",F2481&lt;=5,"3-5 Years",F2481&lt;=8,"6-8 Years",TRUE,"9-10 Years")</f>
        <v>6-8 Years</v>
      </c>
      <c r="U2481" t="str" cm="1">
        <f t="array" ref="U2481">_xlfn.IFS(P2481&gt;60,"High Risk",P2481&gt;30,"Medium Risk",TRUE,"Low Risk")</f>
        <v>High Risk</v>
      </c>
      <c r="V2481">
        <f t="shared" si="38"/>
        <v>0</v>
      </c>
    </row>
    <row r="2482" spans="1:22" hidden="1" x14ac:dyDescent="0.2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 s="2">
        <v>89728.86</v>
      </c>
      <c r="H2482">
        <v>2</v>
      </c>
      <c r="I2482">
        <v>1</v>
      </c>
      <c r="J2482">
        <v>1</v>
      </c>
      <c r="K2482" s="1">
        <v>37294.879999999997</v>
      </c>
      <c r="L2482">
        <v>0</v>
      </c>
      <c r="M2482">
        <v>29</v>
      </c>
      <c r="N2482">
        <v>3297</v>
      </c>
      <c r="O2482">
        <v>2</v>
      </c>
      <c r="P2482">
        <v>179</v>
      </c>
      <c r="Q2482">
        <v>6.8965517241379309E-2</v>
      </c>
      <c r="R2482">
        <v>95613</v>
      </c>
      <c r="S2482" t="str" cm="1">
        <f t="array" ref="S2482">_xlfn.IFS(E2485&lt;30,"18-29",E2485&lt;45,"30-44",TRUE,"45+")</f>
        <v>30-44</v>
      </c>
      <c r="T2482" t="str" cm="1">
        <f t="array" ref="T2482">_xlfn.IFS(F2482&lt;=2,"0-2 Years",F2482&lt;=5,"3-5 Years",F2482&lt;=8,"6-8 Years",TRUE,"9-10 Years")</f>
        <v>0-2 Years</v>
      </c>
      <c r="U2482" t="str" cm="1">
        <f t="array" ref="U2482">_xlfn.IFS(P2482&gt;60,"High Risk",P2482&gt;30,"Medium Risk",TRUE,"Low Risk")</f>
        <v>High Risk</v>
      </c>
      <c r="V2482">
        <f t="shared" si="38"/>
        <v>1</v>
      </c>
    </row>
    <row r="2483" spans="1:22" x14ac:dyDescent="0.2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 s="2">
        <v>0</v>
      </c>
      <c r="H2483">
        <v>2</v>
      </c>
      <c r="I2483">
        <v>1</v>
      </c>
      <c r="J2483">
        <v>0</v>
      </c>
      <c r="K2483" s="1">
        <v>89248.99</v>
      </c>
      <c r="L2483">
        <v>0</v>
      </c>
      <c r="M2483">
        <v>28</v>
      </c>
      <c r="N2483">
        <v>4223</v>
      </c>
      <c r="O2483">
        <v>2</v>
      </c>
      <c r="P2483">
        <v>113</v>
      </c>
      <c r="Q2483">
        <v>7.1428571428571425E-2</v>
      </c>
      <c r="R2483">
        <v>118244</v>
      </c>
      <c r="S2483" t="str" cm="1">
        <f t="array" ref="S2483">_xlfn.IFS(E2486&lt;30,"18-29",E2486&lt;45,"30-44",TRUE,"45+")</f>
        <v>30-44</v>
      </c>
      <c r="T2483" t="str" cm="1">
        <f t="array" ref="T2483">_xlfn.IFS(F2483&lt;=2,"0-2 Years",F2483&lt;=5,"3-5 Years",F2483&lt;=8,"6-8 Years",TRUE,"9-10 Years")</f>
        <v>0-2 Years</v>
      </c>
      <c r="U2483" t="str" cm="1">
        <f t="array" ref="U2483">_xlfn.IFS(P2483&gt;60,"High Risk",P2483&gt;30,"Medium Risk",TRUE,"Low Risk")</f>
        <v>High Risk</v>
      </c>
      <c r="V2483">
        <f t="shared" si="38"/>
        <v>8</v>
      </c>
    </row>
    <row r="2484" spans="1:22" hidden="1" x14ac:dyDescent="0.2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 s="2">
        <v>118628.8</v>
      </c>
      <c r="H2484">
        <v>1</v>
      </c>
      <c r="I2484">
        <v>0</v>
      </c>
      <c r="J2484">
        <v>0</v>
      </c>
      <c r="K2484" s="1">
        <v>91973.63</v>
      </c>
      <c r="L2484">
        <v>0</v>
      </c>
      <c r="M2484">
        <v>8</v>
      </c>
      <c r="N2484">
        <v>892</v>
      </c>
      <c r="O2484">
        <v>1</v>
      </c>
      <c r="P2484">
        <v>34</v>
      </c>
      <c r="Q2484">
        <v>0.125</v>
      </c>
      <c r="R2484">
        <v>7136</v>
      </c>
      <c r="S2484" t="str" cm="1">
        <f t="array" ref="S2484">_xlfn.IFS(E2487&lt;30,"18-29",E2487&lt;45,"30-44",TRUE,"45+")</f>
        <v>30-44</v>
      </c>
      <c r="T2484" t="str" cm="1">
        <f t="array" ref="T2484">_xlfn.IFS(F2484&lt;=2,"0-2 Years",F2484&lt;=5,"3-5 Years",F2484&lt;=8,"6-8 Years",TRUE,"9-10 Years")</f>
        <v>3-5 Years</v>
      </c>
      <c r="U2484" t="str" cm="1">
        <f t="array" ref="U2484">_xlfn.IFS(P2484&gt;60,"High Risk",P2484&gt;30,"Medium Risk",TRUE,"Low Risk")</f>
        <v>Medium Risk</v>
      </c>
      <c r="V2484">
        <f t="shared" si="38"/>
        <v>5</v>
      </c>
    </row>
    <row r="2485" spans="1:22" x14ac:dyDescent="0.2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 s="2">
        <v>0</v>
      </c>
      <c r="H2485">
        <v>2</v>
      </c>
      <c r="I2485">
        <v>1</v>
      </c>
      <c r="J2485">
        <v>0</v>
      </c>
      <c r="K2485" s="1">
        <v>16870.2</v>
      </c>
      <c r="L2485">
        <v>0</v>
      </c>
      <c r="M2485">
        <v>5</v>
      </c>
      <c r="N2485">
        <v>3379</v>
      </c>
      <c r="O2485">
        <v>6</v>
      </c>
      <c r="P2485">
        <v>138</v>
      </c>
      <c r="Q2485">
        <v>1</v>
      </c>
      <c r="R2485">
        <v>16895</v>
      </c>
      <c r="S2485" t="str" cm="1">
        <f t="array" ref="S2485">_xlfn.IFS(E2488&lt;30,"18-29",E2488&lt;45,"30-44",TRUE,"45+")</f>
        <v>30-44</v>
      </c>
      <c r="T2485" t="str" cm="1">
        <f t="array" ref="T2485">_xlfn.IFS(F2485&lt;=2,"0-2 Years",F2485&lt;=5,"3-5 Years",F2485&lt;=8,"6-8 Years",TRUE,"9-10 Years")</f>
        <v>3-5 Years</v>
      </c>
      <c r="U2485" t="str" cm="1">
        <f t="array" ref="U2485">_xlfn.IFS(P2485&gt;60,"High Risk",P2485&gt;30,"Medium Risk",TRUE,"Low Risk")</f>
        <v>High Risk</v>
      </c>
      <c r="V2485">
        <f t="shared" si="38"/>
        <v>6</v>
      </c>
    </row>
    <row r="2486" spans="1:22" hidden="1" x14ac:dyDescent="0.2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 s="2">
        <v>96863.13</v>
      </c>
      <c r="H2486">
        <v>1</v>
      </c>
      <c r="I2486">
        <v>1</v>
      </c>
      <c r="J2486">
        <v>1</v>
      </c>
      <c r="K2486" s="1">
        <v>121681.19</v>
      </c>
      <c r="L2486">
        <v>0</v>
      </c>
      <c r="M2486">
        <v>10</v>
      </c>
      <c r="N2486">
        <v>4472</v>
      </c>
      <c r="O2486">
        <v>3</v>
      </c>
      <c r="P2486">
        <v>109</v>
      </c>
      <c r="Q2486">
        <v>0.3</v>
      </c>
      <c r="R2486">
        <v>44720</v>
      </c>
      <c r="S2486" t="str" cm="1">
        <f t="array" ref="S2486">_xlfn.IFS(E2489&lt;30,"18-29",E2489&lt;45,"30-44",TRUE,"45+")</f>
        <v>30-44</v>
      </c>
      <c r="T2486" t="str" cm="1">
        <f t="array" ref="T2486">_xlfn.IFS(F2486&lt;=2,"0-2 Years",F2486&lt;=5,"3-5 Years",F2486&lt;=8,"6-8 Years",TRUE,"9-10 Years")</f>
        <v>6-8 Years</v>
      </c>
      <c r="U2486" t="str" cm="1">
        <f t="array" ref="U2486">_xlfn.IFS(P2486&gt;60,"High Risk",P2486&gt;30,"Medium Risk",TRUE,"Low Risk")</f>
        <v>High Risk</v>
      </c>
      <c r="V2486">
        <f t="shared" si="38"/>
        <v>2</v>
      </c>
    </row>
    <row r="2487" spans="1:22" hidden="1" x14ac:dyDescent="0.2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 s="2">
        <v>142263.45000000001</v>
      </c>
      <c r="H2487">
        <v>1</v>
      </c>
      <c r="I2487">
        <v>0</v>
      </c>
      <c r="J2487">
        <v>1</v>
      </c>
      <c r="K2487" s="1">
        <v>33730.43</v>
      </c>
      <c r="L2487">
        <v>0</v>
      </c>
      <c r="M2487">
        <v>27</v>
      </c>
      <c r="N2487">
        <v>4392</v>
      </c>
      <c r="O2487">
        <v>10</v>
      </c>
      <c r="P2487">
        <v>160</v>
      </c>
      <c r="Q2487">
        <v>0.37037037037037035</v>
      </c>
      <c r="R2487">
        <v>118584</v>
      </c>
      <c r="S2487" t="str" cm="1">
        <f t="array" ref="S2487">_xlfn.IFS(E2490&lt;30,"18-29",E2490&lt;45,"30-44",TRUE,"45+")</f>
        <v>18-29</v>
      </c>
      <c r="T2487" t="str" cm="1">
        <f t="array" ref="T2487">_xlfn.IFS(F2487&lt;=2,"0-2 Years",F2487&lt;=5,"3-5 Years",F2487&lt;=8,"6-8 Years",TRUE,"9-10 Years")</f>
        <v>6-8 Years</v>
      </c>
      <c r="U2487" t="str" cm="1">
        <f t="array" ref="U2487">_xlfn.IFS(P2487&gt;60,"High Risk",P2487&gt;30,"Medium Risk",TRUE,"Low Risk")</f>
        <v>High Risk</v>
      </c>
      <c r="V2487">
        <f t="shared" si="38"/>
        <v>2</v>
      </c>
    </row>
    <row r="2488" spans="1:22" x14ac:dyDescent="0.2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 s="2">
        <v>0</v>
      </c>
      <c r="H2488">
        <v>2</v>
      </c>
      <c r="I2488">
        <v>1</v>
      </c>
      <c r="J2488">
        <v>0</v>
      </c>
      <c r="K2488" s="1">
        <v>104786.59</v>
      </c>
      <c r="L2488">
        <v>0</v>
      </c>
      <c r="M2488">
        <v>5</v>
      </c>
      <c r="N2488">
        <v>1800</v>
      </c>
      <c r="O2488">
        <v>0</v>
      </c>
      <c r="P2488">
        <v>93</v>
      </c>
      <c r="Q2488">
        <v>0</v>
      </c>
      <c r="R2488">
        <v>9000</v>
      </c>
      <c r="S2488" t="str" cm="1">
        <f t="array" ref="S2488">_xlfn.IFS(E2491&lt;30,"18-29",E2491&lt;45,"30-44",TRUE,"45+")</f>
        <v>18-29</v>
      </c>
      <c r="T2488" t="str" cm="1">
        <f t="array" ref="T2488">_xlfn.IFS(F2488&lt;=2,"0-2 Years",F2488&lt;=5,"3-5 Years",F2488&lt;=8,"6-8 Years",TRUE,"9-10 Years")</f>
        <v>6-8 Years</v>
      </c>
      <c r="U2488" t="str" cm="1">
        <f t="array" ref="U2488">_xlfn.IFS(P2488&gt;60,"High Risk",P2488&gt;30,"Medium Risk",TRUE,"Low Risk")</f>
        <v>High Risk</v>
      </c>
      <c r="V2488">
        <f t="shared" si="38"/>
        <v>6</v>
      </c>
    </row>
    <row r="2489" spans="1:22" x14ac:dyDescent="0.2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 s="2">
        <v>0</v>
      </c>
      <c r="H2489">
        <v>1</v>
      </c>
      <c r="I2489">
        <v>1</v>
      </c>
      <c r="J2489">
        <v>0</v>
      </c>
      <c r="K2489" s="1">
        <v>94790.34</v>
      </c>
      <c r="L2489">
        <v>0</v>
      </c>
      <c r="M2489">
        <v>8</v>
      </c>
      <c r="N2489">
        <v>2424</v>
      </c>
      <c r="O2489">
        <v>9</v>
      </c>
      <c r="P2489">
        <v>92</v>
      </c>
      <c r="Q2489">
        <v>1</v>
      </c>
      <c r="R2489">
        <v>19392</v>
      </c>
      <c r="S2489" t="str" cm="1">
        <f t="array" ref="S2489">_xlfn.IFS(E2492&lt;30,"18-29",E2492&lt;45,"30-44",TRUE,"45+")</f>
        <v>30-44</v>
      </c>
      <c r="T2489" t="str" cm="1">
        <f t="array" ref="T2489">_xlfn.IFS(F2489&lt;=2,"0-2 Years",F2489&lt;=5,"3-5 Years",F2489&lt;=8,"6-8 Years",TRUE,"9-10 Years")</f>
        <v>3-5 Years</v>
      </c>
      <c r="U2489" t="str" cm="1">
        <f t="array" ref="U2489">_xlfn.IFS(P2489&gt;60,"High Risk",P2489&gt;30,"Medium Risk",TRUE,"Low Risk")</f>
        <v>High Risk</v>
      </c>
      <c r="V2489">
        <f t="shared" si="38"/>
        <v>8</v>
      </c>
    </row>
    <row r="2490" spans="1:22" x14ac:dyDescent="0.2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 s="2">
        <v>0</v>
      </c>
      <c r="H2490">
        <v>2</v>
      </c>
      <c r="I2490">
        <v>0</v>
      </c>
      <c r="J2490">
        <v>0</v>
      </c>
      <c r="K2490" s="1">
        <v>28726.07</v>
      </c>
      <c r="L2490">
        <v>0</v>
      </c>
      <c r="M2490">
        <v>20</v>
      </c>
      <c r="N2490">
        <v>4993</v>
      </c>
      <c r="O2490">
        <v>0</v>
      </c>
      <c r="P2490">
        <v>81</v>
      </c>
      <c r="Q2490">
        <v>0</v>
      </c>
      <c r="R2490">
        <v>99860</v>
      </c>
      <c r="S2490" t="str" cm="1">
        <f t="array" ref="S2490">_xlfn.IFS(E2493&lt;30,"18-29",E2493&lt;45,"30-44",TRUE,"45+")</f>
        <v>18-29</v>
      </c>
      <c r="T2490" t="str" cm="1">
        <f t="array" ref="T2490">_xlfn.IFS(F2490&lt;=2,"0-2 Years",F2490&lt;=5,"3-5 Years",F2490&lt;=8,"6-8 Years",TRUE,"9-10 Years")</f>
        <v>0-2 Years</v>
      </c>
      <c r="U2490" t="str" cm="1">
        <f t="array" ref="U2490">_xlfn.IFS(P2490&gt;60,"High Risk",P2490&gt;30,"Medium Risk",TRUE,"Low Risk")</f>
        <v>High Risk</v>
      </c>
      <c r="V2490">
        <f t="shared" si="38"/>
        <v>7</v>
      </c>
    </row>
    <row r="2491" spans="1:22" hidden="1" x14ac:dyDescent="0.2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 s="2">
        <v>122724.37</v>
      </c>
      <c r="H2491">
        <v>1</v>
      </c>
      <c r="I2491">
        <v>1</v>
      </c>
      <c r="J2491">
        <v>1</v>
      </c>
      <c r="K2491" s="1">
        <v>67057.27</v>
      </c>
      <c r="L2491">
        <v>0</v>
      </c>
      <c r="M2491">
        <v>10</v>
      </c>
      <c r="N2491">
        <v>2081</v>
      </c>
      <c r="O2491">
        <v>5</v>
      </c>
      <c r="P2491">
        <v>65</v>
      </c>
      <c r="Q2491">
        <v>0.5</v>
      </c>
      <c r="R2491">
        <v>20810</v>
      </c>
      <c r="S2491" t="str" cm="1">
        <f t="array" ref="S2491">_xlfn.IFS(E2494&lt;30,"18-29",E2494&lt;45,"30-44",TRUE,"45+")</f>
        <v>30-44</v>
      </c>
      <c r="T2491" t="str" cm="1">
        <f t="array" ref="T2491">_xlfn.IFS(F2491&lt;=2,"0-2 Years",F2491&lt;=5,"3-5 Years",F2491&lt;=8,"6-8 Years",TRUE,"9-10 Years")</f>
        <v>6-8 Years</v>
      </c>
      <c r="U2491" t="str" cm="1">
        <f t="array" ref="U2491">_xlfn.IFS(P2491&gt;60,"High Risk",P2491&gt;30,"Medium Risk",TRUE,"Low Risk")</f>
        <v>High Risk</v>
      </c>
      <c r="V2491">
        <f t="shared" si="38"/>
        <v>2</v>
      </c>
    </row>
    <row r="2492" spans="1:22" hidden="1" x14ac:dyDescent="0.2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 s="2">
        <v>174902.26</v>
      </c>
      <c r="H2492">
        <v>1</v>
      </c>
      <c r="I2492">
        <v>1</v>
      </c>
      <c r="J2492">
        <v>0</v>
      </c>
      <c r="K2492" s="1">
        <v>69079.850000000006</v>
      </c>
      <c r="L2492">
        <v>0</v>
      </c>
      <c r="M2492">
        <v>3</v>
      </c>
      <c r="N2492">
        <v>4836</v>
      </c>
      <c r="O2492">
        <v>3</v>
      </c>
      <c r="P2492">
        <v>108</v>
      </c>
      <c r="Q2492">
        <v>1</v>
      </c>
      <c r="R2492">
        <v>14508</v>
      </c>
      <c r="S2492" t="str" cm="1">
        <f t="array" ref="S2492">_xlfn.IFS(E2495&lt;30,"18-29",E2495&lt;45,"30-44",TRUE,"45+")</f>
        <v>18-29</v>
      </c>
      <c r="T2492" t="str" cm="1">
        <f t="array" ref="T2492">_xlfn.IFS(F2492&lt;=2,"0-2 Years",F2492&lt;=5,"3-5 Years",F2492&lt;=8,"6-8 Years",TRUE,"9-10 Years")</f>
        <v>3-5 Years</v>
      </c>
      <c r="U2492" t="str" cm="1">
        <f t="array" ref="U2492">_xlfn.IFS(P2492&gt;60,"High Risk",P2492&gt;30,"Medium Risk",TRUE,"Low Risk")</f>
        <v>High Risk</v>
      </c>
      <c r="V2492">
        <f t="shared" si="38"/>
        <v>5</v>
      </c>
    </row>
    <row r="2493" spans="1:22" hidden="1" x14ac:dyDescent="0.2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 s="2">
        <v>0</v>
      </c>
      <c r="H2493">
        <v>2</v>
      </c>
      <c r="I2493">
        <v>1</v>
      </c>
      <c r="J2493">
        <v>1</v>
      </c>
      <c r="K2493" s="1">
        <v>179780.74</v>
      </c>
      <c r="L2493">
        <v>0</v>
      </c>
      <c r="M2493">
        <v>15</v>
      </c>
      <c r="N2493">
        <v>1707</v>
      </c>
      <c r="O2493">
        <v>10</v>
      </c>
      <c r="P2493">
        <v>153</v>
      </c>
      <c r="Q2493">
        <v>0.66666666666666663</v>
      </c>
      <c r="R2493">
        <v>25605</v>
      </c>
      <c r="S2493" t="str" cm="1">
        <f t="array" ref="S2493">_xlfn.IFS(E2496&lt;30,"18-29",E2496&lt;45,"30-44",TRUE,"45+")</f>
        <v>45+</v>
      </c>
      <c r="T2493" t="str" cm="1">
        <f t="array" ref="T2493">_xlfn.IFS(F2493&lt;=2,"0-2 Years",F2493&lt;=5,"3-5 Years",F2493&lt;=8,"6-8 Years",TRUE,"9-10 Years")</f>
        <v>3-5 Years</v>
      </c>
      <c r="U2493" t="str" cm="1">
        <f t="array" ref="U2493">_xlfn.IFS(P2493&gt;60,"High Risk",P2493&gt;30,"Medium Risk",TRUE,"Low Risk")</f>
        <v>High Risk</v>
      </c>
      <c r="V2493">
        <f t="shared" si="38"/>
        <v>3</v>
      </c>
    </row>
    <row r="2494" spans="1:22" hidden="1" x14ac:dyDescent="0.2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 s="2">
        <v>108914.17</v>
      </c>
      <c r="H2494">
        <v>1</v>
      </c>
      <c r="I2494">
        <v>1</v>
      </c>
      <c r="J2494">
        <v>1</v>
      </c>
      <c r="K2494" s="1">
        <v>183572.39</v>
      </c>
      <c r="L2494">
        <v>1</v>
      </c>
      <c r="M2494">
        <v>8</v>
      </c>
      <c r="N2494">
        <v>4786</v>
      </c>
      <c r="O2494">
        <v>9</v>
      </c>
      <c r="P2494">
        <v>45</v>
      </c>
      <c r="Q2494">
        <v>1</v>
      </c>
      <c r="R2494">
        <v>38288</v>
      </c>
      <c r="S2494" t="str" cm="1">
        <f t="array" ref="S2494">_xlfn.IFS(E2497&lt;30,"18-29",E2497&lt;45,"30-44",TRUE,"45+")</f>
        <v>45+</v>
      </c>
      <c r="T2494" t="str" cm="1">
        <f t="array" ref="T2494">_xlfn.IFS(F2494&lt;=2,"0-2 Years",F2494&lt;=5,"3-5 Years",F2494&lt;=8,"6-8 Years",TRUE,"9-10 Years")</f>
        <v>3-5 Years</v>
      </c>
      <c r="U2494" t="str" cm="1">
        <f t="array" ref="U2494">_xlfn.IFS(P2494&gt;60,"High Risk",P2494&gt;30,"Medium Risk",TRUE,"Low Risk")</f>
        <v>Medium Risk</v>
      </c>
      <c r="V2494">
        <f t="shared" si="38"/>
        <v>2</v>
      </c>
    </row>
    <row r="2495" spans="1:22" hidden="1" x14ac:dyDescent="0.2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 s="2">
        <v>98052.66</v>
      </c>
      <c r="H2495">
        <v>1</v>
      </c>
      <c r="I2495">
        <v>1</v>
      </c>
      <c r="J2495">
        <v>1</v>
      </c>
      <c r="K2495" s="1">
        <v>142587.32</v>
      </c>
      <c r="L2495">
        <v>0</v>
      </c>
      <c r="M2495">
        <v>21</v>
      </c>
      <c r="N2495">
        <v>4820</v>
      </c>
      <c r="O2495">
        <v>2</v>
      </c>
      <c r="P2495">
        <v>28</v>
      </c>
      <c r="Q2495">
        <v>9.5238095238095233E-2</v>
      </c>
      <c r="R2495">
        <v>101220</v>
      </c>
      <c r="S2495" t="str" cm="1">
        <f t="array" ref="S2495">_xlfn.IFS(E2498&lt;30,"18-29",E2498&lt;45,"30-44",TRUE,"45+")</f>
        <v>45+</v>
      </c>
      <c r="T2495" t="str" cm="1">
        <f t="array" ref="T2495">_xlfn.IFS(F2495&lt;=2,"0-2 Years",F2495&lt;=5,"3-5 Years",F2495&lt;=8,"6-8 Years",TRUE,"9-10 Years")</f>
        <v>9-10 Years</v>
      </c>
      <c r="U2495" t="str" cm="1">
        <f t="array" ref="U2495">_xlfn.IFS(P2495&gt;60,"High Risk",P2495&gt;30,"Medium Risk",TRUE,"Low Risk")</f>
        <v>Low Risk</v>
      </c>
      <c r="V2495">
        <f t="shared" si="38"/>
        <v>2</v>
      </c>
    </row>
    <row r="2496" spans="1:22" hidden="1" x14ac:dyDescent="0.2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 s="2">
        <v>123873.19</v>
      </c>
      <c r="H2496">
        <v>1</v>
      </c>
      <c r="I2496">
        <v>1</v>
      </c>
      <c r="J2496">
        <v>1</v>
      </c>
      <c r="K2496" s="1">
        <v>177844.06</v>
      </c>
      <c r="L2496">
        <v>0</v>
      </c>
      <c r="M2496">
        <v>9</v>
      </c>
      <c r="N2496">
        <v>376</v>
      </c>
      <c r="O2496">
        <v>10</v>
      </c>
      <c r="P2496">
        <v>34</v>
      </c>
      <c r="Q2496">
        <v>1</v>
      </c>
      <c r="R2496">
        <v>3384</v>
      </c>
      <c r="S2496" t="str" cm="1">
        <f t="array" ref="S2496">_xlfn.IFS(E2499&lt;30,"18-29",E2499&lt;45,"30-44",TRUE,"45+")</f>
        <v>18-29</v>
      </c>
      <c r="T2496" t="str" cm="1">
        <f t="array" ref="T2496">_xlfn.IFS(F2496&lt;=2,"0-2 Years",F2496&lt;=5,"3-5 Years",F2496&lt;=8,"6-8 Years",TRUE,"9-10 Years")</f>
        <v>3-5 Years</v>
      </c>
      <c r="U2496" t="str" cm="1">
        <f t="array" ref="U2496">_xlfn.IFS(P2496&gt;60,"High Risk",P2496&gt;30,"Medium Risk",TRUE,"Low Risk")</f>
        <v>Medium Risk</v>
      </c>
      <c r="V2496">
        <f t="shared" si="38"/>
        <v>3</v>
      </c>
    </row>
    <row r="2497" spans="1:22" hidden="1" x14ac:dyDescent="0.2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 s="2">
        <v>111920.13</v>
      </c>
      <c r="H2497">
        <v>3</v>
      </c>
      <c r="I2497">
        <v>1</v>
      </c>
      <c r="J2497">
        <v>0</v>
      </c>
      <c r="K2497" s="1">
        <v>197634.11</v>
      </c>
      <c r="L2497">
        <v>1</v>
      </c>
      <c r="M2497">
        <v>12</v>
      </c>
      <c r="N2497">
        <v>1060</v>
      </c>
      <c r="O2497">
        <v>6</v>
      </c>
      <c r="P2497">
        <v>41</v>
      </c>
      <c r="Q2497">
        <v>0.5</v>
      </c>
      <c r="R2497">
        <v>12720</v>
      </c>
      <c r="S2497" t="str" cm="1">
        <f t="array" ref="S2497">_xlfn.IFS(E2500&lt;30,"18-29",E2500&lt;45,"30-44",TRUE,"45+")</f>
        <v>30-44</v>
      </c>
      <c r="T2497" t="str" cm="1">
        <f t="array" ref="T2497">_xlfn.IFS(F2497&lt;=2,"0-2 Years",F2497&lt;=5,"3-5 Years",F2497&lt;=8,"6-8 Years",TRUE,"9-10 Years")</f>
        <v>0-2 Years</v>
      </c>
      <c r="U2497" t="str" cm="1">
        <f t="array" ref="U2497">_xlfn.IFS(P2497&gt;60,"High Risk",P2497&gt;30,"Medium Risk",TRUE,"Low Risk")</f>
        <v>Medium Risk</v>
      </c>
      <c r="V2497">
        <f t="shared" si="38"/>
        <v>5</v>
      </c>
    </row>
    <row r="2498" spans="1:22" hidden="1" x14ac:dyDescent="0.2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 s="2">
        <v>0</v>
      </c>
      <c r="H2498">
        <v>2</v>
      </c>
      <c r="I2498">
        <v>0</v>
      </c>
      <c r="J2498">
        <v>1</v>
      </c>
      <c r="K2498" s="1">
        <v>121053.19</v>
      </c>
      <c r="L2498">
        <v>0</v>
      </c>
      <c r="M2498">
        <v>17</v>
      </c>
      <c r="N2498">
        <v>1218</v>
      </c>
      <c r="O2498">
        <v>5</v>
      </c>
      <c r="P2498">
        <v>91</v>
      </c>
      <c r="Q2498">
        <v>0.29411764705882354</v>
      </c>
      <c r="R2498">
        <v>20706</v>
      </c>
      <c r="S2498" t="str" cm="1">
        <f t="array" ref="S2498">_xlfn.IFS(E2501&lt;30,"18-29",E2501&lt;45,"30-44",TRUE,"45+")</f>
        <v>30-44</v>
      </c>
      <c r="T2498" t="str" cm="1">
        <f t="array" ref="T2498">_xlfn.IFS(F2498&lt;=2,"0-2 Years",F2498&lt;=5,"3-5 Years",F2498&lt;=8,"6-8 Years",TRUE,"9-10 Years")</f>
        <v>3-5 Years</v>
      </c>
      <c r="U2498" t="str" cm="1">
        <f t="array" ref="U2498">_xlfn.IFS(P2498&gt;60,"High Risk",P2498&gt;30,"Medium Risk",TRUE,"Low Risk")</f>
        <v>High Risk</v>
      </c>
      <c r="V2498">
        <f t="shared" si="38"/>
        <v>3</v>
      </c>
    </row>
    <row r="2499" spans="1:22" hidden="1" x14ac:dyDescent="0.2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 s="2">
        <v>0</v>
      </c>
      <c r="H2499">
        <v>2</v>
      </c>
      <c r="I2499">
        <v>1</v>
      </c>
      <c r="J2499">
        <v>1</v>
      </c>
      <c r="K2499" s="1">
        <v>149613.76999999999</v>
      </c>
      <c r="L2499">
        <v>0</v>
      </c>
      <c r="M2499">
        <v>3</v>
      </c>
      <c r="N2499">
        <v>4265</v>
      </c>
      <c r="O2499">
        <v>1</v>
      </c>
      <c r="P2499">
        <v>107</v>
      </c>
      <c r="Q2499">
        <v>0.33333333333333331</v>
      </c>
      <c r="R2499">
        <v>12795</v>
      </c>
      <c r="S2499" t="str" cm="1">
        <f t="array" ref="S2499">_xlfn.IFS(E2502&lt;30,"18-29",E2502&lt;45,"30-44",TRUE,"45+")</f>
        <v>30-44</v>
      </c>
      <c r="T2499" t="str" cm="1">
        <f t="array" ref="T2499">_xlfn.IFS(F2499&lt;=2,"0-2 Years",F2499&lt;=5,"3-5 Years",F2499&lt;=8,"6-8 Years",TRUE,"9-10 Years")</f>
        <v>3-5 Years</v>
      </c>
      <c r="U2499" t="str" cm="1">
        <f t="array" ref="U2499">_xlfn.IFS(P2499&gt;60,"High Risk",P2499&gt;30,"Medium Risk",TRUE,"Low Risk")</f>
        <v>High Risk</v>
      </c>
      <c r="V2499">
        <f t="shared" ref="V2499:V2562" si="39">IF(J2499=0,3,0)+IF(G2499=0,3,0)+IF(H2499=1,2,0)+IF(E2499&gt;45,1,0)+IF(F2499&lt;3,1,0)</f>
        <v>3</v>
      </c>
    </row>
    <row r="2500" spans="1:22" hidden="1" x14ac:dyDescent="0.2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 s="2">
        <v>0</v>
      </c>
      <c r="H2500">
        <v>2</v>
      </c>
      <c r="I2500">
        <v>1</v>
      </c>
      <c r="J2500">
        <v>1</v>
      </c>
      <c r="K2500" s="1">
        <v>142.81</v>
      </c>
      <c r="L2500">
        <v>0</v>
      </c>
      <c r="M2500">
        <v>17</v>
      </c>
      <c r="N2500">
        <v>2488</v>
      </c>
      <c r="O2500">
        <v>3</v>
      </c>
      <c r="P2500">
        <v>32</v>
      </c>
      <c r="Q2500">
        <v>0.17647058823529413</v>
      </c>
      <c r="R2500">
        <v>42296</v>
      </c>
      <c r="S2500" t="str" cm="1">
        <f t="array" ref="S2500">_xlfn.IFS(E2503&lt;30,"18-29",E2503&lt;45,"30-44",TRUE,"45+")</f>
        <v>30-44</v>
      </c>
      <c r="T2500" t="str" cm="1">
        <f t="array" ref="T2500">_xlfn.IFS(F2500&lt;=2,"0-2 Years",F2500&lt;=5,"3-5 Years",F2500&lt;=8,"6-8 Years",TRUE,"9-10 Years")</f>
        <v>6-8 Years</v>
      </c>
      <c r="U2500" t="str" cm="1">
        <f t="array" ref="U2500">_xlfn.IFS(P2500&gt;60,"High Risk",P2500&gt;30,"Medium Risk",TRUE,"Low Risk")</f>
        <v>Medium Risk</v>
      </c>
      <c r="V2500">
        <f t="shared" si="39"/>
        <v>3</v>
      </c>
    </row>
    <row r="2501" spans="1:22" hidden="1" x14ac:dyDescent="0.2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 s="2">
        <v>75150.34</v>
      </c>
      <c r="H2501">
        <v>4</v>
      </c>
      <c r="I2501">
        <v>0</v>
      </c>
      <c r="J2501">
        <v>1</v>
      </c>
      <c r="K2501" s="1">
        <v>131766.67000000001</v>
      </c>
      <c r="L2501">
        <v>1</v>
      </c>
      <c r="M2501">
        <v>4</v>
      </c>
      <c r="N2501">
        <v>284</v>
      </c>
      <c r="O2501">
        <v>1</v>
      </c>
      <c r="P2501">
        <v>160</v>
      </c>
      <c r="Q2501">
        <v>0.25</v>
      </c>
      <c r="R2501">
        <v>1136</v>
      </c>
      <c r="S2501" t="str" cm="1">
        <f t="array" ref="S2501">_xlfn.IFS(E2504&lt;30,"18-29",E2504&lt;45,"30-44",TRUE,"45+")</f>
        <v>30-44</v>
      </c>
      <c r="T2501" t="str" cm="1">
        <f t="array" ref="T2501">_xlfn.IFS(F2501&lt;=2,"0-2 Years",F2501&lt;=5,"3-5 Years",F2501&lt;=8,"6-8 Years",TRUE,"9-10 Years")</f>
        <v>6-8 Years</v>
      </c>
      <c r="U2501" t="str" cm="1">
        <f t="array" ref="U2501">_xlfn.IFS(P2501&gt;60,"High Risk",P2501&gt;30,"Medium Risk",TRUE,"Low Risk")</f>
        <v>High Risk</v>
      </c>
      <c r="V2501">
        <f t="shared" si="39"/>
        <v>0</v>
      </c>
    </row>
    <row r="2502" spans="1:22" x14ac:dyDescent="0.2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 s="2">
        <v>0</v>
      </c>
      <c r="H2502">
        <v>2</v>
      </c>
      <c r="I2502">
        <v>0</v>
      </c>
      <c r="J2502">
        <v>0</v>
      </c>
      <c r="K2502" s="1">
        <v>53311.78</v>
      </c>
      <c r="L2502">
        <v>0</v>
      </c>
      <c r="M2502">
        <v>2</v>
      </c>
      <c r="N2502">
        <v>423</v>
      </c>
      <c r="O2502">
        <v>9</v>
      </c>
      <c r="P2502">
        <v>135</v>
      </c>
      <c r="Q2502">
        <v>1</v>
      </c>
      <c r="R2502">
        <v>846</v>
      </c>
      <c r="S2502" t="str" cm="1">
        <f t="array" ref="S2502">_xlfn.IFS(E2505&lt;30,"18-29",E2505&lt;45,"30-44",TRUE,"45+")</f>
        <v>30-44</v>
      </c>
      <c r="T2502" t="str" cm="1">
        <f t="array" ref="T2502">_xlfn.IFS(F2502&lt;=2,"0-2 Years",F2502&lt;=5,"3-5 Years",F2502&lt;=8,"6-8 Years",TRUE,"9-10 Years")</f>
        <v>9-10 Years</v>
      </c>
      <c r="U2502" t="str" cm="1">
        <f t="array" ref="U2502">_xlfn.IFS(P2502&gt;60,"High Risk",P2502&gt;30,"Medium Risk",TRUE,"Low Risk")</f>
        <v>High Risk</v>
      </c>
      <c r="V2502">
        <f t="shared" si="39"/>
        <v>6</v>
      </c>
    </row>
    <row r="2503" spans="1:22" hidden="1" x14ac:dyDescent="0.2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 s="2">
        <v>114753.76</v>
      </c>
      <c r="H2503">
        <v>1</v>
      </c>
      <c r="I2503">
        <v>1</v>
      </c>
      <c r="J2503">
        <v>0</v>
      </c>
      <c r="K2503" s="1">
        <v>107665.02</v>
      </c>
      <c r="L2503">
        <v>0</v>
      </c>
      <c r="M2503">
        <v>26</v>
      </c>
      <c r="N2503">
        <v>513</v>
      </c>
      <c r="O2503">
        <v>2</v>
      </c>
      <c r="P2503">
        <v>135</v>
      </c>
      <c r="Q2503">
        <v>7.6923076923076927E-2</v>
      </c>
      <c r="R2503">
        <v>13338</v>
      </c>
      <c r="S2503" t="str" cm="1">
        <f t="array" ref="S2503">_xlfn.IFS(E2506&lt;30,"18-29",E2506&lt;45,"30-44",TRUE,"45+")</f>
        <v>45+</v>
      </c>
      <c r="T2503" t="str" cm="1">
        <f t="array" ref="T2503">_xlfn.IFS(F2503&lt;=2,"0-2 Years",F2503&lt;=5,"3-5 Years",F2503&lt;=8,"6-8 Years",TRUE,"9-10 Years")</f>
        <v>3-5 Years</v>
      </c>
      <c r="U2503" t="str" cm="1">
        <f t="array" ref="U2503">_xlfn.IFS(P2503&gt;60,"High Risk",P2503&gt;30,"Medium Risk",TRUE,"Low Risk")</f>
        <v>High Risk</v>
      </c>
      <c r="V2503">
        <f t="shared" si="39"/>
        <v>5</v>
      </c>
    </row>
    <row r="2504" spans="1:22" x14ac:dyDescent="0.2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 s="2">
        <v>0</v>
      </c>
      <c r="H2504">
        <v>1</v>
      </c>
      <c r="I2504">
        <v>1</v>
      </c>
      <c r="J2504">
        <v>0</v>
      </c>
      <c r="K2504" s="1">
        <v>109523.88</v>
      </c>
      <c r="L2504">
        <v>0</v>
      </c>
      <c r="M2504">
        <v>1</v>
      </c>
      <c r="N2504">
        <v>1140</v>
      </c>
      <c r="O2504">
        <v>4</v>
      </c>
      <c r="P2504">
        <v>24</v>
      </c>
      <c r="Q2504">
        <v>1</v>
      </c>
      <c r="R2504">
        <v>1140</v>
      </c>
      <c r="S2504" t="str" cm="1">
        <f t="array" ref="S2504">_xlfn.IFS(E2507&lt;30,"18-29",E2507&lt;45,"30-44",TRUE,"45+")</f>
        <v>30-44</v>
      </c>
      <c r="T2504" t="str" cm="1">
        <f t="array" ref="T2504">_xlfn.IFS(F2504&lt;=2,"0-2 Years",F2504&lt;=5,"3-5 Years",F2504&lt;=8,"6-8 Years",TRUE,"9-10 Years")</f>
        <v>0-2 Years</v>
      </c>
      <c r="U2504" t="str" cm="1">
        <f t="array" ref="U2504">_xlfn.IFS(P2504&gt;60,"High Risk",P2504&gt;30,"Medium Risk",TRUE,"Low Risk")</f>
        <v>Low Risk</v>
      </c>
      <c r="V2504">
        <f t="shared" si="39"/>
        <v>9</v>
      </c>
    </row>
    <row r="2505" spans="1:22" hidden="1" x14ac:dyDescent="0.2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 s="2">
        <v>111871.93</v>
      </c>
      <c r="H2505">
        <v>1</v>
      </c>
      <c r="I2505">
        <v>0</v>
      </c>
      <c r="J2505">
        <v>0</v>
      </c>
      <c r="K2505" s="1">
        <v>112132.86</v>
      </c>
      <c r="L2505">
        <v>0</v>
      </c>
      <c r="M2505">
        <v>27</v>
      </c>
      <c r="N2505">
        <v>4873</v>
      </c>
      <c r="O2505">
        <v>0</v>
      </c>
      <c r="P2505">
        <v>99</v>
      </c>
      <c r="Q2505">
        <v>0</v>
      </c>
      <c r="R2505">
        <v>131571</v>
      </c>
      <c r="S2505" t="str" cm="1">
        <f t="array" ref="S2505">_xlfn.IFS(E2508&lt;30,"18-29",E2508&lt;45,"30-44",TRUE,"45+")</f>
        <v>30-44</v>
      </c>
      <c r="T2505" t="str" cm="1">
        <f t="array" ref="T2505">_xlfn.IFS(F2505&lt;=2,"0-2 Years",F2505&lt;=5,"3-5 Years",F2505&lt;=8,"6-8 Years",TRUE,"9-10 Years")</f>
        <v>6-8 Years</v>
      </c>
      <c r="U2505" t="str" cm="1">
        <f t="array" ref="U2505">_xlfn.IFS(P2505&gt;60,"High Risk",P2505&gt;30,"Medium Risk",TRUE,"Low Risk")</f>
        <v>High Risk</v>
      </c>
      <c r="V2505">
        <f t="shared" si="39"/>
        <v>5</v>
      </c>
    </row>
    <row r="2506" spans="1:22" x14ac:dyDescent="0.2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 s="2">
        <v>0</v>
      </c>
      <c r="H2506">
        <v>2</v>
      </c>
      <c r="I2506">
        <v>0</v>
      </c>
      <c r="J2506">
        <v>0</v>
      </c>
      <c r="K2506" s="1">
        <v>113645.4</v>
      </c>
      <c r="L2506">
        <v>0</v>
      </c>
      <c r="M2506">
        <v>2</v>
      </c>
      <c r="N2506">
        <v>4997</v>
      </c>
      <c r="O2506">
        <v>7</v>
      </c>
      <c r="P2506">
        <v>39</v>
      </c>
      <c r="Q2506">
        <v>1</v>
      </c>
      <c r="R2506">
        <v>9994</v>
      </c>
      <c r="S2506" t="str" cm="1">
        <f t="array" ref="S2506">_xlfn.IFS(E2509&lt;30,"18-29",E2509&lt;45,"30-44",TRUE,"45+")</f>
        <v>30-44</v>
      </c>
      <c r="T2506" t="str" cm="1">
        <f t="array" ref="T2506">_xlfn.IFS(F2506&lt;=2,"0-2 Years",F2506&lt;=5,"3-5 Years",F2506&lt;=8,"6-8 Years",TRUE,"9-10 Years")</f>
        <v>0-2 Years</v>
      </c>
      <c r="U2506" t="str" cm="1">
        <f t="array" ref="U2506">_xlfn.IFS(P2506&gt;60,"High Risk",P2506&gt;30,"Medium Risk",TRUE,"Low Risk")</f>
        <v>Medium Risk</v>
      </c>
      <c r="V2506">
        <f t="shared" si="39"/>
        <v>7</v>
      </c>
    </row>
    <row r="2507" spans="1:22" hidden="1" x14ac:dyDescent="0.2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 s="2">
        <v>135927.06</v>
      </c>
      <c r="H2507">
        <v>1</v>
      </c>
      <c r="I2507">
        <v>0</v>
      </c>
      <c r="J2507">
        <v>0</v>
      </c>
      <c r="K2507" s="1">
        <v>180890.4</v>
      </c>
      <c r="L2507">
        <v>0</v>
      </c>
      <c r="M2507">
        <v>30</v>
      </c>
      <c r="N2507">
        <v>3715</v>
      </c>
      <c r="O2507">
        <v>3</v>
      </c>
      <c r="P2507">
        <v>34</v>
      </c>
      <c r="Q2507">
        <v>0.1</v>
      </c>
      <c r="R2507">
        <v>111450</v>
      </c>
      <c r="S2507" t="str" cm="1">
        <f t="array" ref="S2507">_xlfn.IFS(E2510&lt;30,"18-29",E2510&lt;45,"30-44",TRUE,"45+")</f>
        <v>45+</v>
      </c>
      <c r="T2507" t="str" cm="1">
        <f t="array" ref="T2507">_xlfn.IFS(F2507&lt;=2,"0-2 Years",F2507&lt;=5,"3-5 Years",F2507&lt;=8,"6-8 Years",TRUE,"9-10 Years")</f>
        <v>3-5 Years</v>
      </c>
      <c r="U2507" t="str" cm="1">
        <f t="array" ref="U2507">_xlfn.IFS(P2507&gt;60,"High Risk",P2507&gt;30,"Medium Risk",TRUE,"Low Risk")</f>
        <v>Medium Risk</v>
      </c>
      <c r="V2507">
        <f t="shared" si="39"/>
        <v>5</v>
      </c>
    </row>
    <row r="2508" spans="1:22" hidden="1" x14ac:dyDescent="0.2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 s="2">
        <v>0</v>
      </c>
      <c r="H2508">
        <v>2</v>
      </c>
      <c r="I2508">
        <v>1</v>
      </c>
      <c r="J2508">
        <v>1</v>
      </c>
      <c r="K2508" s="1">
        <v>70974.13</v>
      </c>
      <c r="L2508">
        <v>0</v>
      </c>
      <c r="M2508">
        <v>16</v>
      </c>
      <c r="N2508">
        <v>2861</v>
      </c>
      <c r="O2508">
        <v>5</v>
      </c>
      <c r="P2508">
        <v>80</v>
      </c>
      <c r="Q2508">
        <v>0.3125</v>
      </c>
      <c r="R2508">
        <v>45776</v>
      </c>
      <c r="S2508" t="str" cm="1">
        <f t="array" ref="S2508">_xlfn.IFS(E2511&lt;30,"18-29",E2511&lt;45,"30-44",TRUE,"45+")</f>
        <v>45+</v>
      </c>
      <c r="T2508" t="str" cm="1">
        <f t="array" ref="T2508">_xlfn.IFS(F2508&lt;=2,"0-2 Years",F2508&lt;=5,"3-5 Years",F2508&lt;=8,"6-8 Years",TRUE,"9-10 Years")</f>
        <v>6-8 Years</v>
      </c>
      <c r="U2508" t="str" cm="1">
        <f t="array" ref="U2508">_xlfn.IFS(P2508&gt;60,"High Risk",P2508&gt;30,"Medium Risk",TRUE,"Low Risk")</f>
        <v>High Risk</v>
      </c>
      <c r="V2508">
        <f t="shared" si="39"/>
        <v>3</v>
      </c>
    </row>
    <row r="2509" spans="1:22" x14ac:dyDescent="0.2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 s="2">
        <v>0</v>
      </c>
      <c r="H2509">
        <v>2</v>
      </c>
      <c r="I2509">
        <v>0</v>
      </c>
      <c r="J2509">
        <v>0</v>
      </c>
      <c r="K2509" s="1">
        <v>53379.519999999997</v>
      </c>
      <c r="L2509">
        <v>0</v>
      </c>
      <c r="M2509">
        <v>11</v>
      </c>
      <c r="N2509">
        <v>1632</v>
      </c>
      <c r="O2509">
        <v>0</v>
      </c>
      <c r="P2509">
        <v>38</v>
      </c>
      <c r="Q2509">
        <v>0</v>
      </c>
      <c r="R2509">
        <v>17952</v>
      </c>
      <c r="S2509" t="str" cm="1">
        <f t="array" ref="S2509">_xlfn.IFS(E2512&lt;30,"18-29",E2512&lt;45,"30-44",TRUE,"45+")</f>
        <v>45+</v>
      </c>
      <c r="T2509" t="str" cm="1">
        <f t="array" ref="T2509">_xlfn.IFS(F2509&lt;=2,"0-2 Years",F2509&lt;=5,"3-5 Years",F2509&lt;=8,"6-8 Years",TRUE,"9-10 Years")</f>
        <v>0-2 Years</v>
      </c>
      <c r="U2509" t="str" cm="1">
        <f t="array" ref="U2509">_xlfn.IFS(P2509&gt;60,"High Risk",P2509&gt;30,"Medium Risk",TRUE,"Low Risk")</f>
        <v>Medium Risk</v>
      </c>
      <c r="V2509">
        <f t="shared" si="39"/>
        <v>7</v>
      </c>
    </row>
    <row r="2510" spans="1:22" hidden="1" x14ac:dyDescent="0.2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 s="2">
        <v>57037.74</v>
      </c>
      <c r="H2510">
        <v>1</v>
      </c>
      <c r="I2510">
        <v>1</v>
      </c>
      <c r="J2510">
        <v>1</v>
      </c>
      <c r="K2510" s="1">
        <v>158531.01</v>
      </c>
      <c r="L2510">
        <v>0</v>
      </c>
      <c r="M2510">
        <v>15</v>
      </c>
      <c r="N2510">
        <v>3536</v>
      </c>
      <c r="O2510">
        <v>8</v>
      </c>
      <c r="P2510">
        <v>105</v>
      </c>
      <c r="Q2510">
        <v>0.53333333333333333</v>
      </c>
      <c r="R2510">
        <v>53040</v>
      </c>
      <c r="S2510" t="str" cm="1">
        <f t="array" ref="S2510">_xlfn.IFS(E2513&lt;30,"18-29",E2513&lt;45,"30-44",TRUE,"45+")</f>
        <v>30-44</v>
      </c>
      <c r="T2510" t="str" cm="1">
        <f t="array" ref="T2510">_xlfn.IFS(F2510&lt;=2,"0-2 Years",F2510&lt;=5,"3-5 Years",F2510&lt;=8,"6-8 Years",TRUE,"9-10 Years")</f>
        <v>0-2 Years</v>
      </c>
      <c r="U2510" t="str" cm="1">
        <f t="array" ref="U2510">_xlfn.IFS(P2510&gt;60,"High Risk",P2510&gt;30,"Medium Risk",TRUE,"Low Risk")</f>
        <v>High Risk</v>
      </c>
      <c r="V2510">
        <f t="shared" si="39"/>
        <v>4</v>
      </c>
    </row>
    <row r="2511" spans="1:22" x14ac:dyDescent="0.2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 s="2">
        <v>0</v>
      </c>
      <c r="H2511">
        <v>4</v>
      </c>
      <c r="I2511">
        <v>1</v>
      </c>
      <c r="J2511">
        <v>0</v>
      </c>
      <c r="K2511" s="1">
        <v>179267.94</v>
      </c>
      <c r="L2511">
        <v>1</v>
      </c>
      <c r="M2511">
        <v>16</v>
      </c>
      <c r="N2511">
        <v>2566</v>
      </c>
      <c r="O2511">
        <v>1</v>
      </c>
      <c r="P2511">
        <v>95</v>
      </c>
      <c r="Q2511">
        <v>6.25E-2</v>
      </c>
      <c r="R2511">
        <v>41056</v>
      </c>
      <c r="S2511" t="str" cm="1">
        <f t="array" ref="S2511">_xlfn.IFS(E2514&lt;30,"18-29",E2514&lt;45,"30-44",TRUE,"45+")</f>
        <v>45+</v>
      </c>
      <c r="T2511" t="str" cm="1">
        <f t="array" ref="T2511">_xlfn.IFS(F2511&lt;=2,"0-2 Years",F2511&lt;=5,"3-5 Years",F2511&lt;=8,"6-8 Years",TRUE,"9-10 Years")</f>
        <v>9-10 Years</v>
      </c>
      <c r="U2511" t="str" cm="1">
        <f t="array" ref="U2511">_xlfn.IFS(P2511&gt;60,"High Risk",P2511&gt;30,"Medium Risk",TRUE,"Low Risk")</f>
        <v>High Risk</v>
      </c>
      <c r="V2511">
        <f t="shared" si="39"/>
        <v>7</v>
      </c>
    </row>
    <row r="2512" spans="1:22" hidden="1" x14ac:dyDescent="0.2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 s="2">
        <v>79468.960000000006</v>
      </c>
      <c r="H2512">
        <v>1</v>
      </c>
      <c r="I2512">
        <v>1</v>
      </c>
      <c r="J2512">
        <v>1</v>
      </c>
      <c r="K2512" s="1">
        <v>84606.03</v>
      </c>
      <c r="L2512">
        <v>0</v>
      </c>
      <c r="M2512">
        <v>9</v>
      </c>
      <c r="N2512">
        <v>4045</v>
      </c>
      <c r="O2512">
        <v>6</v>
      </c>
      <c r="P2512">
        <v>120</v>
      </c>
      <c r="Q2512">
        <v>0.66666666666666663</v>
      </c>
      <c r="R2512">
        <v>36405</v>
      </c>
      <c r="S2512" t="str" cm="1">
        <f t="array" ref="S2512">_xlfn.IFS(E2515&lt;30,"18-29",E2515&lt;45,"30-44",TRUE,"45+")</f>
        <v>30-44</v>
      </c>
      <c r="T2512" t="str" cm="1">
        <f t="array" ref="T2512">_xlfn.IFS(F2512&lt;=2,"0-2 Years",F2512&lt;=5,"3-5 Years",F2512&lt;=8,"6-8 Years",TRUE,"9-10 Years")</f>
        <v>0-2 Years</v>
      </c>
      <c r="U2512" t="str" cm="1">
        <f t="array" ref="U2512">_xlfn.IFS(P2512&gt;60,"High Risk",P2512&gt;30,"Medium Risk",TRUE,"Low Risk")</f>
        <v>High Risk</v>
      </c>
      <c r="V2512">
        <f t="shared" si="39"/>
        <v>4</v>
      </c>
    </row>
    <row r="2513" spans="1:22" hidden="1" x14ac:dyDescent="0.2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 s="2">
        <v>121063.85</v>
      </c>
      <c r="H2513">
        <v>1</v>
      </c>
      <c r="I2513">
        <v>1</v>
      </c>
      <c r="J2513">
        <v>0</v>
      </c>
      <c r="K2513" s="1">
        <v>56984.58</v>
      </c>
      <c r="L2513">
        <v>0</v>
      </c>
      <c r="M2513">
        <v>20</v>
      </c>
      <c r="N2513">
        <v>4694</v>
      </c>
      <c r="O2513">
        <v>1</v>
      </c>
      <c r="P2513">
        <v>25</v>
      </c>
      <c r="Q2513">
        <v>0.05</v>
      </c>
      <c r="R2513">
        <v>93880</v>
      </c>
      <c r="S2513" t="str" cm="1">
        <f t="array" ref="S2513">_xlfn.IFS(E2516&lt;30,"18-29",E2516&lt;45,"30-44",TRUE,"45+")</f>
        <v>18-29</v>
      </c>
      <c r="T2513" t="str" cm="1">
        <f t="array" ref="T2513">_xlfn.IFS(F2513&lt;=2,"0-2 Years",F2513&lt;=5,"3-5 Years",F2513&lt;=8,"6-8 Years",TRUE,"9-10 Years")</f>
        <v>6-8 Years</v>
      </c>
      <c r="U2513" t="str" cm="1">
        <f t="array" ref="U2513">_xlfn.IFS(P2513&gt;60,"High Risk",P2513&gt;30,"Medium Risk",TRUE,"Low Risk")</f>
        <v>Low Risk</v>
      </c>
      <c r="V2513">
        <f t="shared" si="39"/>
        <v>5</v>
      </c>
    </row>
    <row r="2514" spans="1:22" hidden="1" x14ac:dyDescent="0.2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 s="2">
        <v>118537.47</v>
      </c>
      <c r="H2514">
        <v>1</v>
      </c>
      <c r="I2514">
        <v>1</v>
      </c>
      <c r="J2514">
        <v>1</v>
      </c>
      <c r="K2514" s="1">
        <v>116912.45</v>
      </c>
      <c r="L2514">
        <v>0</v>
      </c>
      <c r="M2514">
        <v>7</v>
      </c>
      <c r="N2514">
        <v>4098</v>
      </c>
      <c r="O2514">
        <v>1</v>
      </c>
      <c r="P2514">
        <v>49</v>
      </c>
      <c r="Q2514">
        <v>0.14285714285714285</v>
      </c>
      <c r="R2514">
        <v>28686</v>
      </c>
      <c r="S2514" t="str" cm="1">
        <f t="array" ref="S2514">_xlfn.IFS(E2517&lt;30,"18-29",E2517&lt;45,"30-44",TRUE,"45+")</f>
        <v>30-44</v>
      </c>
      <c r="T2514" t="str" cm="1">
        <f t="array" ref="T2514">_xlfn.IFS(F2514&lt;=2,"0-2 Years",F2514&lt;=5,"3-5 Years",F2514&lt;=8,"6-8 Years",TRUE,"9-10 Years")</f>
        <v>0-2 Years</v>
      </c>
      <c r="U2514" t="str" cm="1">
        <f t="array" ref="U2514">_xlfn.IFS(P2514&gt;60,"High Risk",P2514&gt;30,"Medium Risk",TRUE,"Low Risk")</f>
        <v>Medium Risk</v>
      </c>
      <c r="V2514">
        <f t="shared" si="39"/>
        <v>4</v>
      </c>
    </row>
    <row r="2515" spans="1:22" x14ac:dyDescent="0.2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 s="2">
        <v>0</v>
      </c>
      <c r="H2515">
        <v>2</v>
      </c>
      <c r="I2515">
        <v>1</v>
      </c>
      <c r="J2515">
        <v>0</v>
      </c>
      <c r="K2515" s="1">
        <v>102999.33</v>
      </c>
      <c r="L2515">
        <v>0</v>
      </c>
      <c r="M2515">
        <v>8</v>
      </c>
      <c r="N2515">
        <v>3720</v>
      </c>
      <c r="O2515">
        <v>3</v>
      </c>
      <c r="P2515">
        <v>133</v>
      </c>
      <c r="Q2515">
        <v>0.375</v>
      </c>
      <c r="R2515">
        <v>29760</v>
      </c>
      <c r="S2515" t="str" cm="1">
        <f t="array" ref="S2515">_xlfn.IFS(E2518&lt;30,"18-29",E2518&lt;45,"30-44",TRUE,"45+")</f>
        <v>30-44</v>
      </c>
      <c r="T2515" t="str" cm="1">
        <f t="array" ref="T2515">_xlfn.IFS(F2515&lt;=2,"0-2 Years",F2515&lt;=5,"3-5 Years",F2515&lt;=8,"6-8 Years",TRUE,"9-10 Years")</f>
        <v>9-10 Years</v>
      </c>
      <c r="U2515" t="str" cm="1">
        <f t="array" ref="U2515">_xlfn.IFS(P2515&gt;60,"High Risk",P2515&gt;30,"Medium Risk",TRUE,"Low Risk")</f>
        <v>High Risk</v>
      </c>
      <c r="V2515">
        <f t="shared" si="39"/>
        <v>6</v>
      </c>
    </row>
    <row r="2516" spans="1:22" hidden="1" x14ac:dyDescent="0.2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 s="2">
        <v>105082.07</v>
      </c>
      <c r="H2516">
        <v>2</v>
      </c>
      <c r="I2516">
        <v>1</v>
      </c>
      <c r="J2516">
        <v>0</v>
      </c>
      <c r="K2516" s="1">
        <v>132801.57</v>
      </c>
      <c r="L2516">
        <v>0</v>
      </c>
      <c r="M2516">
        <v>19</v>
      </c>
      <c r="N2516">
        <v>2144</v>
      </c>
      <c r="O2516">
        <v>8</v>
      </c>
      <c r="P2516">
        <v>94</v>
      </c>
      <c r="Q2516">
        <v>0.42105263157894735</v>
      </c>
      <c r="R2516">
        <v>40736</v>
      </c>
      <c r="S2516" t="str" cm="1">
        <f t="array" ref="S2516">_xlfn.IFS(E2519&lt;30,"18-29",E2519&lt;45,"30-44",TRUE,"45+")</f>
        <v>30-44</v>
      </c>
      <c r="T2516" t="str" cm="1">
        <f t="array" ref="T2516">_xlfn.IFS(F2516&lt;=2,"0-2 Years",F2516&lt;=5,"3-5 Years",F2516&lt;=8,"6-8 Years",TRUE,"9-10 Years")</f>
        <v>3-5 Years</v>
      </c>
      <c r="U2516" t="str" cm="1">
        <f t="array" ref="U2516">_xlfn.IFS(P2516&gt;60,"High Risk",P2516&gt;30,"Medium Risk",TRUE,"Low Risk")</f>
        <v>High Risk</v>
      </c>
      <c r="V2516">
        <f t="shared" si="39"/>
        <v>3</v>
      </c>
    </row>
    <row r="2517" spans="1:22" x14ac:dyDescent="0.2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 s="2">
        <v>0</v>
      </c>
      <c r="H2517">
        <v>1</v>
      </c>
      <c r="I2517">
        <v>1</v>
      </c>
      <c r="J2517">
        <v>0</v>
      </c>
      <c r="K2517" s="1">
        <v>85455.62</v>
      </c>
      <c r="L2517">
        <v>1</v>
      </c>
      <c r="M2517">
        <v>28</v>
      </c>
      <c r="N2517">
        <v>740</v>
      </c>
      <c r="O2517">
        <v>4</v>
      </c>
      <c r="P2517">
        <v>91</v>
      </c>
      <c r="Q2517">
        <v>0.14285714285714285</v>
      </c>
      <c r="R2517">
        <v>20720</v>
      </c>
      <c r="S2517" t="str" cm="1">
        <f t="array" ref="S2517">_xlfn.IFS(E2520&lt;30,"18-29",E2520&lt;45,"30-44",TRUE,"45+")</f>
        <v>45+</v>
      </c>
      <c r="T2517" t="str" cm="1">
        <f t="array" ref="T2517">_xlfn.IFS(F2517&lt;=2,"0-2 Years",F2517&lt;=5,"3-5 Years",F2517&lt;=8,"6-8 Years",TRUE,"9-10 Years")</f>
        <v>3-5 Years</v>
      </c>
      <c r="U2517" t="str" cm="1">
        <f t="array" ref="U2517">_xlfn.IFS(P2517&gt;60,"High Risk",P2517&gt;30,"Medium Risk",TRUE,"Low Risk")</f>
        <v>High Risk</v>
      </c>
      <c r="V2517">
        <f t="shared" si="39"/>
        <v>8</v>
      </c>
    </row>
    <row r="2518" spans="1:22" hidden="1" x14ac:dyDescent="0.2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 s="2">
        <v>0</v>
      </c>
      <c r="H2518">
        <v>2</v>
      </c>
      <c r="I2518">
        <v>1</v>
      </c>
      <c r="J2518">
        <v>1</v>
      </c>
      <c r="K2518" s="1">
        <v>98657.01</v>
      </c>
      <c r="L2518">
        <v>0</v>
      </c>
      <c r="M2518">
        <v>11</v>
      </c>
      <c r="N2518">
        <v>3588</v>
      </c>
      <c r="O2518">
        <v>5</v>
      </c>
      <c r="P2518">
        <v>81</v>
      </c>
      <c r="Q2518">
        <v>0.45454545454545453</v>
      </c>
      <c r="R2518">
        <v>39468</v>
      </c>
      <c r="S2518" t="str" cm="1">
        <f t="array" ref="S2518">_xlfn.IFS(E2521&lt;30,"18-29",E2521&lt;45,"30-44",TRUE,"45+")</f>
        <v>45+</v>
      </c>
      <c r="T2518" t="str" cm="1">
        <f t="array" ref="T2518">_xlfn.IFS(F2518&lt;=2,"0-2 Years",F2518&lt;=5,"3-5 Years",F2518&lt;=8,"6-8 Years",TRUE,"9-10 Years")</f>
        <v>6-8 Years</v>
      </c>
      <c r="U2518" t="str" cm="1">
        <f t="array" ref="U2518">_xlfn.IFS(P2518&gt;60,"High Risk",P2518&gt;30,"Medium Risk",TRUE,"Low Risk")</f>
        <v>High Risk</v>
      </c>
      <c r="V2518">
        <f t="shared" si="39"/>
        <v>3</v>
      </c>
    </row>
    <row r="2519" spans="1:22" hidden="1" x14ac:dyDescent="0.2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 s="2">
        <v>104702.65</v>
      </c>
      <c r="H2519">
        <v>2</v>
      </c>
      <c r="I2519">
        <v>1</v>
      </c>
      <c r="J2519">
        <v>0</v>
      </c>
      <c r="K2519" s="1">
        <v>107948.72</v>
      </c>
      <c r="L2519">
        <v>0</v>
      </c>
      <c r="M2519">
        <v>6</v>
      </c>
      <c r="N2519">
        <v>1166</v>
      </c>
      <c r="O2519">
        <v>2</v>
      </c>
      <c r="P2519">
        <v>136</v>
      </c>
      <c r="Q2519">
        <v>0.33333333333333331</v>
      </c>
      <c r="R2519">
        <v>6996</v>
      </c>
      <c r="S2519" t="str" cm="1">
        <f t="array" ref="S2519">_xlfn.IFS(E2522&lt;30,"18-29",E2522&lt;45,"30-44",TRUE,"45+")</f>
        <v>45+</v>
      </c>
      <c r="T2519" t="str" cm="1">
        <f t="array" ref="T2519">_xlfn.IFS(F2519&lt;=2,"0-2 Years",F2519&lt;=5,"3-5 Years",F2519&lt;=8,"6-8 Years",TRUE,"9-10 Years")</f>
        <v>0-2 Years</v>
      </c>
      <c r="U2519" t="str" cm="1">
        <f t="array" ref="U2519">_xlfn.IFS(P2519&gt;60,"High Risk",P2519&gt;30,"Medium Risk",TRUE,"Low Risk")</f>
        <v>High Risk</v>
      </c>
      <c r="V2519">
        <f t="shared" si="39"/>
        <v>4</v>
      </c>
    </row>
    <row r="2520" spans="1:22" hidden="1" x14ac:dyDescent="0.2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 s="2">
        <v>95813.759999999995</v>
      </c>
      <c r="H2520">
        <v>3</v>
      </c>
      <c r="I2520">
        <v>1</v>
      </c>
      <c r="J2520">
        <v>1</v>
      </c>
      <c r="K2520" s="1">
        <v>67944.09</v>
      </c>
      <c r="L2520">
        <v>1</v>
      </c>
      <c r="M2520">
        <v>21</v>
      </c>
      <c r="N2520">
        <v>3291</v>
      </c>
      <c r="O2520">
        <v>10</v>
      </c>
      <c r="P2520">
        <v>41</v>
      </c>
      <c r="Q2520">
        <v>0.47619047619047616</v>
      </c>
      <c r="R2520">
        <v>69111</v>
      </c>
      <c r="S2520" t="str" cm="1">
        <f t="array" ref="S2520">_xlfn.IFS(E2523&lt;30,"18-29",E2523&lt;45,"30-44",TRUE,"45+")</f>
        <v>18-29</v>
      </c>
      <c r="T2520" t="str" cm="1">
        <f t="array" ref="T2520">_xlfn.IFS(F2520&lt;=2,"0-2 Years",F2520&lt;=5,"3-5 Years",F2520&lt;=8,"6-8 Years",TRUE,"9-10 Years")</f>
        <v>0-2 Years</v>
      </c>
      <c r="U2520" t="str" cm="1">
        <f t="array" ref="U2520">_xlfn.IFS(P2520&gt;60,"High Risk",P2520&gt;30,"Medium Risk",TRUE,"Low Risk")</f>
        <v>Medium Risk</v>
      </c>
      <c r="V2520">
        <f t="shared" si="39"/>
        <v>2</v>
      </c>
    </row>
    <row r="2521" spans="1:22" hidden="1" x14ac:dyDescent="0.2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 s="2">
        <v>167026.60999999999</v>
      </c>
      <c r="H2521">
        <v>2</v>
      </c>
      <c r="I2521">
        <v>1</v>
      </c>
      <c r="J2521">
        <v>1</v>
      </c>
      <c r="K2521" s="1">
        <v>192892.05</v>
      </c>
      <c r="L2521">
        <v>0</v>
      </c>
      <c r="M2521">
        <v>7</v>
      </c>
      <c r="N2521">
        <v>4220</v>
      </c>
      <c r="O2521">
        <v>8</v>
      </c>
      <c r="P2521">
        <v>20</v>
      </c>
      <c r="Q2521">
        <v>1</v>
      </c>
      <c r="R2521">
        <v>29540</v>
      </c>
      <c r="S2521" t="str" cm="1">
        <f t="array" ref="S2521">_xlfn.IFS(E2524&lt;30,"18-29",E2524&lt;45,"30-44",TRUE,"45+")</f>
        <v>30-44</v>
      </c>
      <c r="T2521" t="str" cm="1">
        <f t="array" ref="T2521">_xlfn.IFS(F2521&lt;=2,"0-2 Years",F2521&lt;=5,"3-5 Years",F2521&lt;=8,"6-8 Years",TRUE,"9-10 Years")</f>
        <v>0-2 Years</v>
      </c>
      <c r="U2521" t="str" cm="1">
        <f t="array" ref="U2521">_xlfn.IFS(P2521&gt;60,"High Risk",P2521&gt;30,"Medium Risk",TRUE,"Low Risk")</f>
        <v>Low Risk</v>
      </c>
      <c r="V2521">
        <f t="shared" si="39"/>
        <v>2</v>
      </c>
    </row>
    <row r="2522" spans="1:22" x14ac:dyDescent="0.2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 s="2">
        <v>102453.26</v>
      </c>
      <c r="H2522">
        <v>1</v>
      </c>
      <c r="I2522">
        <v>1</v>
      </c>
      <c r="J2522">
        <v>0</v>
      </c>
      <c r="K2522" s="1">
        <v>187247.56</v>
      </c>
      <c r="L2522">
        <v>1</v>
      </c>
      <c r="M2522">
        <v>12</v>
      </c>
      <c r="N2522">
        <v>3749</v>
      </c>
      <c r="O2522">
        <v>9</v>
      </c>
      <c r="P2522">
        <v>133</v>
      </c>
      <c r="Q2522">
        <v>0.75</v>
      </c>
      <c r="R2522">
        <v>44988</v>
      </c>
      <c r="S2522" t="str" cm="1">
        <f t="array" ref="S2522">_xlfn.IFS(E2525&lt;30,"18-29",E2525&lt;45,"30-44",TRUE,"45+")</f>
        <v>18-29</v>
      </c>
      <c r="T2522" t="str" cm="1">
        <f t="array" ref="T2522">_xlfn.IFS(F2522&lt;=2,"0-2 Years",F2522&lt;=5,"3-5 Years",F2522&lt;=8,"6-8 Years",TRUE,"9-10 Years")</f>
        <v>6-8 Years</v>
      </c>
      <c r="U2522" t="str" cm="1">
        <f t="array" ref="U2522">_xlfn.IFS(P2522&gt;60,"High Risk",P2522&gt;30,"Medium Risk",TRUE,"Low Risk")</f>
        <v>High Risk</v>
      </c>
      <c r="V2522">
        <f t="shared" si="39"/>
        <v>6</v>
      </c>
    </row>
    <row r="2523" spans="1:22" hidden="1" x14ac:dyDescent="0.2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 s="2">
        <v>148045.45000000001</v>
      </c>
      <c r="H2523">
        <v>2</v>
      </c>
      <c r="I2523">
        <v>1</v>
      </c>
      <c r="J2523">
        <v>1</v>
      </c>
      <c r="K2523" s="1">
        <v>114722.42</v>
      </c>
      <c r="L2523">
        <v>0</v>
      </c>
      <c r="M2523">
        <v>28</v>
      </c>
      <c r="N2523">
        <v>1004</v>
      </c>
      <c r="O2523">
        <v>2</v>
      </c>
      <c r="P2523">
        <v>19</v>
      </c>
      <c r="Q2523">
        <v>7.1428571428571425E-2</v>
      </c>
      <c r="R2523">
        <v>28112</v>
      </c>
      <c r="S2523" t="str" cm="1">
        <f t="array" ref="S2523">_xlfn.IFS(E2526&lt;30,"18-29",E2526&lt;45,"30-44",TRUE,"45+")</f>
        <v>45+</v>
      </c>
      <c r="T2523" t="str" cm="1">
        <f t="array" ref="T2523">_xlfn.IFS(F2523&lt;=2,"0-2 Years",F2523&lt;=5,"3-5 Years",F2523&lt;=8,"6-8 Years",TRUE,"9-10 Years")</f>
        <v>3-5 Years</v>
      </c>
      <c r="U2523" t="str" cm="1">
        <f t="array" ref="U2523">_xlfn.IFS(P2523&gt;60,"High Risk",P2523&gt;30,"Medium Risk",TRUE,"Low Risk")</f>
        <v>Low Risk</v>
      </c>
      <c r="V2523">
        <f t="shared" si="39"/>
        <v>0</v>
      </c>
    </row>
    <row r="2524" spans="1:22" x14ac:dyDescent="0.2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 s="2">
        <v>0</v>
      </c>
      <c r="H2524">
        <v>2</v>
      </c>
      <c r="I2524">
        <v>0</v>
      </c>
      <c r="J2524">
        <v>0</v>
      </c>
      <c r="K2524" s="1">
        <v>111687.57</v>
      </c>
      <c r="L2524">
        <v>0</v>
      </c>
      <c r="M2524">
        <v>11</v>
      </c>
      <c r="N2524">
        <v>3107</v>
      </c>
      <c r="O2524">
        <v>3</v>
      </c>
      <c r="P2524">
        <v>71</v>
      </c>
      <c r="Q2524">
        <v>0.27272727272727271</v>
      </c>
      <c r="R2524">
        <v>34177</v>
      </c>
      <c r="S2524" t="str" cm="1">
        <f t="array" ref="S2524">_xlfn.IFS(E2527&lt;30,"18-29",E2527&lt;45,"30-44",TRUE,"45+")</f>
        <v>30-44</v>
      </c>
      <c r="T2524" t="str" cm="1">
        <f t="array" ref="T2524">_xlfn.IFS(F2524&lt;=2,"0-2 Years",F2524&lt;=5,"3-5 Years",F2524&lt;=8,"6-8 Years",TRUE,"9-10 Years")</f>
        <v>0-2 Years</v>
      </c>
      <c r="U2524" t="str" cm="1">
        <f t="array" ref="U2524">_xlfn.IFS(P2524&gt;60,"High Risk",P2524&gt;30,"Medium Risk",TRUE,"Low Risk")</f>
        <v>High Risk</v>
      </c>
      <c r="V2524">
        <f t="shared" si="39"/>
        <v>7</v>
      </c>
    </row>
    <row r="2525" spans="1:22" x14ac:dyDescent="0.2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 s="2">
        <v>0</v>
      </c>
      <c r="H2525">
        <v>2</v>
      </c>
      <c r="I2525">
        <v>1</v>
      </c>
      <c r="J2525">
        <v>0</v>
      </c>
      <c r="K2525" s="1">
        <v>184182.25</v>
      </c>
      <c r="L2525">
        <v>0</v>
      </c>
      <c r="M2525">
        <v>5</v>
      </c>
      <c r="N2525">
        <v>2190</v>
      </c>
      <c r="O2525">
        <v>2</v>
      </c>
      <c r="P2525">
        <v>138</v>
      </c>
      <c r="Q2525">
        <v>0.4</v>
      </c>
      <c r="R2525">
        <v>10950</v>
      </c>
      <c r="S2525" t="str" cm="1">
        <f t="array" ref="S2525">_xlfn.IFS(E2528&lt;30,"18-29",E2528&lt;45,"30-44",TRUE,"45+")</f>
        <v>18-29</v>
      </c>
      <c r="T2525" t="str" cm="1">
        <f t="array" ref="T2525">_xlfn.IFS(F2525&lt;=2,"0-2 Years",F2525&lt;=5,"3-5 Years",F2525&lt;=8,"6-8 Years",TRUE,"9-10 Years")</f>
        <v>0-2 Years</v>
      </c>
      <c r="U2525" t="str" cm="1">
        <f t="array" ref="U2525">_xlfn.IFS(P2525&gt;60,"High Risk",P2525&gt;30,"Medium Risk",TRUE,"Low Risk")</f>
        <v>High Risk</v>
      </c>
      <c r="V2525">
        <f t="shared" si="39"/>
        <v>7</v>
      </c>
    </row>
    <row r="2526" spans="1:22" x14ac:dyDescent="0.2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 s="2">
        <v>0</v>
      </c>
      <c r="H2526">
        <v>1</v>
      </c>
      <c r="I2526">
        <v>1</v>
      </c>
      <c r="J2526">
        <v>1</v>
      </c>
      <c r="K2526" s="1">
        <v>52759.82</v>
      </c>
      <c r="L2526">
        <v>1</v>
      </c>
      <c r="M2526">
        <v>1</v>
      </c>
      <c r="N2526">
        <v>2689</v>
      </c>
      <c r="O2526">
        <v>8</v>
      </c>
      <c r="P2526">
        <v>75</v>
      </c>
      <c r="Q2526">
        <v>1</v>
      </c>
      <c r="R2526">
        <v>2689</v>
      </c>
      <c r="S2526" t="str" cm="1">
        <f t="array" ref="S2526">_xlfn.IFS(E2529&lt;30,"18-29",E2529&lt;45,"30-44",TRUE,"45+")</f>
        <v>30-44</v>
      </c>
      <c r="T2526" t="str" cm="1">
        <f t="array" ref="T2526">_xlfn.IFS(F2526&lt;=2,"0-2 Years",F2526&lt;=5,"3-5 Years",F2526&lt;=8,"6-8 Years",TRUE,"9-10 Years")</f>
        <v>3-5 Years</v>
      </c>
      <c r="U2526" t="str" cm="1">
        <f t="array" ref="U2526">_xlfn.IFS(P2526&gt;60,"High Risk",P2526&gt;30,"Medium Risk",TRUE,"Low Risk")</f>
        <v>High Risk</v>
      </c>
      <c r="V2526">
        <f t="shared" si="39"/>
        <v>6</v>
      </c>
    </row>
    <row r="2527" spans="1:22" hidden="1" x14ac:dyDescent="0.2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 s="2">
        <v>104498.79</v>
      </c>
      <c r="H2527">
        <v>1</v>
      </c>
      <c r="I2527">
        <v>0</v>
      </c>
      <c r="J2527">
        <v>1</v>
      </c>
      <c r="K2527" s="1">
        <v>126451.14</v>
      </c>
      <c r="L2527">
        <v>0</v>
      </c>
      <c r="M2527">
        <v>19</v>
      </c>
      <c r="N2527">
        <v>2306</v>
      </c>
      <c r="O2527">
        <v>5</v>
      </c>
      <c r="P2527">
        <v>164</v>
      </c>
      <c r="Q2527">
        <v>0.26315789473684209</v>
      </c>
      <c r="R2527">
        <v>43814</v>
      </c>
      <c r="S2527" t="str" cm="1">
        <f t="array" ref="S2527">_xlfn.IFS(E2530&lt;30,"18-29",E2530&lt;45,"30-44",TRUE,"45+")</f>
        <v>18-29</v>
      </c>
      <c r="T2527" t="str" cm="1">
        <f t="array" ref="T2527">_xlfn.IFS(F2527&lt;=2,"0-2 Years",F2527&lt;=5,"3-5 Years",F2527&lt;=8,"6-8 Years",TRUE,"9-10 Years")</f>
        <v>9-10 Years</v>
      </c>
      <c r="U2527" t="str" cm="1">
        <f t="array" ref="U2527">_xlfn.IFS(P2527&gt;60,"High Risk",P2527&gt;30,"Medium Risk",TRUE,"Low Risk")</f>
        <v>High Risk</v>
      </c>
      <c r="V2527">
        <f t="shared" si="39"/>
        <v>2</v>
      </c>
    </row>
    <row r="2528" spans="1:22" x14ac:dyDescent="0.2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 s="2">
        <v>0</v>
      </c>
      <c r="H2528">
        <v>2</v>
      </c>
      <c r="I2528">
        <v>0</v>
      </c>
      <c r="J2528">
        <v>0</v>
      </c>
      <c r="K2528" s="1">
        <v>12048.67</v>
      </c>
      <c r="L2528">
        <v>0</v>
      </c>
      <c r="M2528">
        <v>24</v>
      </c>
      <c r="N2528">
        <v>293</v>
      </c>
      <c r="O2528">
        <v>2</v>
      </c>
      <c r="P2528">
        <v>3</v>
      </c>
      <c r="Q2528">
        <v>8.3333333333333329E-2</v>
      </c>
      <c r="R2528">
        <v>7032</v>
      </c>
      <c r="S2528" t="str" cm="1">
        <f t="array" ref="S2528">_xlfn.IFS(E2531&lt;30,"18-29",E2531&lt;45,"30-44",TRUE,"45+")</f>
        <v>18-29</v>
      </c>
      <c r="T2528" t="str" cm="1">
        <f t="array" ref="T2528">_xlfn.IFS(F2528&lt;=2,"0-2 Years",F2528&lt;=5,"3-5 Years",F2528&lt;=8,"6-8 Years",TRUE,"9-10 Years")</f>
        <v>6-8 Years</v>
      </c>
      <c r="U2528" t="str" cm="1">
        <f t="array" ref="U2528">_xlfn.IFS(P2528&gt;60,"High Risk",P2528&gt;30,"Medium Risk",TRUE,"Low Risk")</f>
        <v>Low Risk</v>
      </c>
      <c r="V2528">
        <f t="shared" si="39"/>
        <v>6</v>
      </c>
    </row>
    <row r="2529" spans="1:22" hidden="1" x14ac:dyDescent="0.2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 s="2">
        <v>0</v>
      </c>
      <c r="H2529">
        <v>2</v>
      </c>
      <c r="I2529">
        <v>1</v>
      </c>
      <c r="J2529">
        <v>1</v>
      </c>
      <c r="K2529" s="1">
        <v>95804.33</v>
      </c>
      <c r="L2529">
        <v>0</v>
      </c>
      <c r="M2529">
        <v>19</v>
      </c>
      <c r="N2529">
        <v>1025</v>
      </c>
      <c r="O2529">
        <v>4</v>
      </c>
      <c r="P2529">
        <v>128</v>
      </c>
      <c r="Q2529">
        <v>0.21052631578947367</v>
      </c>
      <c r="R2529">
        <v>19475</v>
      </c>
      <c r="S2529" t="str" cm="1">
        <f t="array" ref="S2529">_xlfn.IFS(E2532&lt;30,"18-29",E2532&lt;45,"30-44",TRUE,"45+")</f>
        <v>45+</v>
      </c>
      <c r="T2529" t="str" cm="1">
        <f t="array" ref="T2529">_xlfn.IFS(F2529&lt;=2,"0-2 Years",F2529&lt;=5,"3-5 Years",F2529&lt;=8,"6-8 Years",TRUE,"9-10 Years")</f>
        <v>6-8 Years</v>
      </c>
      <c r="U2529" t="str" cm="1">
        <f t="array" ref="U2529">_xlfn.IFS(P2529&gt;60,"High Risk",P2529&gt;30,"Medium Risk",TRUE,"Low Risk")</f>
        <v>High Risk</v>
      </c>
      <c r="V2529">
        <f t="shared" si="39"/>
        <v>3</v>
      </c>
    </row>
    <row r="2530" spans="1:22" hidden="1" x14ac:dyDescent="0.2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 s="2">
        <v>149542.51999999999</v>
      </c>
      <c r="H2530">
        <v>2</v>
      </c>
      <c r="I2530">
        <v>0</v>
      </c>
      <c r="J2530">
        <v>1</v>
      </c>
      <c r="K2530" s="1">
        <v>197911.52</v>
      </c>
      <c r="L2530">
        <v>0</v>
      </c>
      <c r="M2530">
        <v>28</v>
      </c>
      <c r="N2530">
        <v>1945</v>
      </c>
      <c r="O2530">
        <v>9</v>
      </c>
      <c r="P2530">
        <v>63</v>
      </c>
      <c r="Q2530">
        <v>0.32142857142857145</v>
      </c>
      <c r="R2530">
        <v>54460</v>
      </c>
      <c r="S2530" t="str" cm="1">
        <f t="array" ref="S2530">_xlfn.IFS(E2533&lt;30,"18-29",E2533&lt;45,"30-44",TRUE,"45+")</f>
        <v>45+</v>
      </c>
      <c r="T2530" t="str" cm="1">
        <f t="array" ref="T2530">_xlfn.IFS(F2530&lt;=2,"0-2 Years",F2530&lt;=5,"3-5 Years",F2530&lt;=8,"6-8 Years",TRUE,"9-10 Years")</f>
        <v>6-8 Years</v>
      </c>
      <c r="U2530" t="str" cm="1">
        <f t="array" ref="U2530">_xlfn.IFS(P2530&gt;60,"High Risk",P2530&gt;30,"Medium Risk",TRUE,"Low Risk")</f>
        <v>High Risk</v>
      </c>
      <c r="V2530">
        <f t="shared" si="39"/>
        <v>0</v>
      </c>
    </row>
    <row r="2531" spans="1:22" hidden="1" x14ac:dyDescent="0.2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 s="2">
        <v>87946.39</v>
      </c>
      <c r="H2531">
        <v>1</v>
      </c>
      <c r="I2531">
        <v>1</v>
      </c>
      <c r="J2531">
        <v>1</v>
      </c>
      <c r="K2531" s="1">
        <v>182531.74</v>
      </c>
      <c r="L2531">
        <v>0</v>
      </c>
      <c r="M2531">
        <v>26</v>
      </c>
      <c r="N2531">
        <v>3915</v>
      </c>
      <c r="O2531">
        <v>5</v>
      </c>
      <c r="P2531">
        <v>9</v>
      </c>
      <c r="Q2531">
        <v>0.19230769230769232</v>
      </c>
      <c r="R2531">
        <v>101790</v>
      </c>
      <c r="S2531" t="str" cm="1">
        <f t="array" ref="S2531">_xlfn.IFS(E2534&lt;30,"18-29",E2534&lt;45,"30-44",TRUE,"45+")</f>
        <v>45+</v>
      </c>
      <c r="T2531" t="str" cm="1">
        <f t="array" ref="T2531">_xlfn.IFS(F2531&lt;=2,"0-2 Years",F2531&lt;=5,"3-5 Years",F2531&lt;=8,"6-8 Years",TRUE,"9-10 Years")</f>
        <v>9-10 Years</v>
      </c>
      <c r="U2531" t="str" cm="1">
        <f t="array" ref="U2531">_xlfn.IFS(P2531&gt;60,"High Risk",P2531&gt;30,"Medium Risk",TRUE,"Low Risk")</f>
        <v>Low Risk</v>
      </c>
      <c r="V2531">
        <f t="shared" si="39"/>
        <v>2</v>
      </c>
    </row>
    <row r="2532" spans="1:22" hidden="1" x14ac:dyDescent="0.2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 s="2">
        <v>68639.570000000007</v>
      </c>
      <c r="H2532">
        <v>1</v>
      </c>
      <c r="I2532">
        <v>1</v>
      </c>
      <c r="J2532">
        <v>0</v>
      </c>
      <c r="K2532" s="1">
        <v>168002.31</v>
      </c>
      <c r="L2532">
        <v>1</v>
      </c>
      <c r="M2532">
        <v>3</v>
      </c>
      <c r="N2532">
        <v>4209</v>
      </c>
      <c r="O2532">
        <v>9</v>
      </c>
      <c r="P2532">
        <v>60</v>
      </c>
      <c r="Q2532">
        <v>1</v>
      </c>
      <c r="R2532">
        <v>12627</v>
      </c>
      <c r="S2532" t="str" cm="1">
        <f t="array" ref="S2532">_xlfn.IFS(E2535&lt;30,"18-29",E2535&lt;45,"30-44",TRUE,"45+")</f>
        <v>45+</v>
      </c>
      <c r="T2532" t="str" cm="1">
        <f t="array" ref="T2532">_xlfn.IFS(F2532&lt;=2,"0-2 Years",F2532&lt;=5,"3-5 Years",F2532&lt;=8,"6-8 Years",TRUE,"9-10 Years")</f>
        <v>3-5 Years</v>
      </c>
      <c r="U2532" t="str" cm="1">
        <f t="array" ref="U2532">_xlfn.IFS(P2532&gt;60,"High Risk",P2532&gt;30,"Medium Risk",TRUE,"Low Risk")</f>
        <v>Medium Risk</v>
      </c>
      <c r="V2532">
        <f t="shared" si="39"/>
        <v>5</v>
      </c>
    </row>
    <row r="2533" spans="1:22" hidden="1" x14ac:dyDescent="0.2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 s="2">
        <v>148826.32</v>
      </c>
      <c r="H2533">
        <v>1</v>
      </c>
      <c r="I2533">
        <v>1</v>
      </c>
      <c r="J2533">
        <v>1</v>
      </c>
      <c r="K2533" s="1">
        <v>79450.61</v>
      </c>
      <c r="L2533">
        <v>0</v>
      </c>
      <c r="M2533">
        <v>12</v>
      </c>
      <c r="N2533">
        <v>992</v>
      </c>
      <c r="O2533">
        <v>10</v>
      </c>
      <c r="P2533">
        <v>138</v>
      </c>
      <c r="Q2533">
        <v>0.83333333333333337</v>
      </c>
      <c r="R2533">
        <v>11904</v>
      </c>
      <c r="S2533" t="str" cm="1">
        <f t="array" ref="S2533">_xlfn.IFS(E2536&lt;30,"18-29",E2536&lt;45,"30-44",TRUE,"45+")</f>
        <v>30-44</v>
      </c>
      <c r="T2533" t="str" cm="1">
        <f t="array" ref="T2533">_xlfn.IFS(F2533&lt;=2,"0-2 Years",F2533&lt;=5,"3-5 Years",F2533&lt;=8,"6-8 Years",TRUE,"9-10 Years")</f>
        <v>3-5 Years</v>
      </c>
      <c r="U2533" t="str" cm="1">
        <f t="array" ref="U2533">_xlfn.IFS(P2533&gt;60,"High Risk",P2533&gt;30,"Medium Risk",TRUE,"Low Risk")</f>
        <v>High Risk</v>
      </c>
      <c r="V2533">
        <f t="shared" si="39"/>
        <v>3</v>
      </c>
    </row>
    <row r="2534" spans="1:22" hidden="1" x14ac:dyDescent="0.2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 s="2">
        <v>0</v>
      </c>
      <c r="H2534">
        <v>2</v>
      </c>
      <c r="I2534">
        <v>0</v>
      </c>
      <c r="J2534">
        <v>1</v>
      </c>
      <c r="K2534" s="1">
        <v>60615.83</v>
      </c>
      <c r="L2534">
        <v>0</v>
      </c>
      <c r="M2534">
        <v>23</v>
      </c>
      <c r="N2534">
        <v>139</v>
      </c>
      <c r="O2534">
        <v>3</v>
      </c>
      <c r="P2534">
        <v>149</v>
      </c>
      <c r="Q2534">
        <v>0.13043478260869565</v>
      </c>
      <c r="R2534">
        <v>3197</v>
      </c>
      <c r="S2534" t="str" cm="1">
        <f t="array" ref="S2534">_xlfn.IFS(E2537&lt;30,"18-29",E2537&lt;45,"30-44",TRUE,"45+")</f>
        <v>30-44</v>
      </c>
      <c r="T2534" t="str" cm="1">
        <f t="array" ref="T2534">_xlfn.IFS(F2534&lt;=2,"0-2 Years",F2534&lt;=5,"3-5 Years",F2534&lt;=8,"6-8 Years",TRUE,"9-10 Years")</f>
        <v>0-2 Years</v>
      </c>
      <c r="U2534" t="str" cm="1">
        <f t="array" ref="U2534">_xlfn.IFS(P2534&gt;60,"High Risk",P2534&gt;30,"Medium Risk",TRUE,"Low Risk")</f>
        <v>High Risk</v>
      </c>
      <c r="V2534">
        <f t="shared" si="39"/>
        <v>5</v>
      </c>
    </row>
    <row r="2535" spans="1:22" hidden="1" x14ac:dyDescent="0.2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 s="2">
        <v>108166.09</v>
      </c>
      <c r="H2535">
        <v>2</v>
      </c>
      <c r="I2535">
        <v>0</v>
      </c>
      <c r="J2535">
        <v>1</v>
      </c>
      <c r="K2535" s="1">
        <v>8643.2099999999991</v>
      </c>
      <c r="L2535">
        <v>0</v>
      </c>
      <c r="M2535">
        <v>11</v>
      </c>
      <c r="N2535">
        <v>4989</v>
      </c>
      <c r="O2535">
        <v>10</v>
      </c>
      <c r="P2535">
        <v>49</v>
      </c>
      <c r="Q2535">
        <v>0.90909090909090906</v>
      </c>
      <c r="R2535">
        <v>54879</v>
      </c>
      <c r="S2535" t="str" cm="1">
        <f t="array" ref="S2535">_xlfn.IFS(E2538&lt;30,"18-29",E2538&lt;45,"30-44",TRUE,"45+")</f>
        <v>45+</v>
      </c>
      <c r="T2535" t="str" cm="1">
        <f t="array" ref="T2535">_xlfn.IFS(F2535&lt;=2,"0-2 Years",F2535&lt;=5,"3-5 Years",F2535&lt;=8,"6-8 Years",TRUE,"9-10 Years")</f>
        <v>3-5 Years</v>
      </c>
      <c r="U2535" t="str" cm="1">
        <f t="array" ref="U2535">_xlfn.IFS(P2535&gt;60,"High Risk",P2535&gt;30,"Medium Risk",TRUE,"Low Risk")</f>
        <v>Medium Risk</v>
      </c>
      <c r="V2535">
        <f t="shared" si="39"/>
        <v>1</v>
      </c>
    </row>
    <row r="2536" spans="1:22" hidden="1" x14ac:dyDescent="0.2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 s="2">
        <v>103214.71</v>
      </c>
      <c r="H2536">
        <v>1</v>
      </c>
      <c r="I2536">
        <v>1</v>
      </c>
      <c r="J2536">
        <v>0</v>
      </c>
      <c r="K2536" s="1">
        <v>172172.7</v>
      </c>
      <c r="L2536">
        <v>0</v>
      </c>
      <c r="M2536">
        <v>30</v>
      </c>
      <c r="N2536">
        <v>3431</v>
      </c>
      <c r="O2536">
        <v>3</v>
      </c>
      <c r="P2536">
        <v>120</v>
      </c>
      <c r="Q2536">
        <v>0.1</v>
      </c>
      <c r="R2536">
        <v>102930</v>
      </c>
      <c r="S2536" t="str" cm="1">
        <f t="array" ref="S2536">_xlfn.IFS(E2539&lt;30,"18-29",E2539&lt;45,"30-44",TRUE,"45+")</f>
        <v>30-44</v>
      </c>
      <c r="T2536" t="str" cm="1">
        <f t="array" ref="T2536">_xlfn.IFS(F2536&lt;=2,"0-2 Years",F2536&lt;=5,"3-5 Years",F2536&lt;=8,"6-8 Years",TRUE,"9-10 Years")</f>
        <v>3-5 Years</v>
      </c>
      <c r="U2536" t="str" cm="1">
        <f t="array" ref="U2536">_xlfn.IFS(P2536&gt;60,"High Risk",P2536&gt;30,"Medium Risk",TRUE,"Low Risk")</f>
        <v>High Risk</v>
      </c>
      <c r="V2536">
        <f t="shared" si="39"/>
        <v>5</v>
      </c>
    </row>
    <row r="2537" spans="1:22" hidden="1" x14ac:dyDescent="0.2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 s="2">
        <v>134760.21</v>
      </c>
      <c r="H2537">
        <v>2</v>
      </c>
      <c r="I2537">
        <v>0</v>
      </c>
      <c r="J2537">
        <v>0</v>
      </c>
      <c r="K2537" s="1">
        <v>174434.06</v>
      </c>
      <c r="L2537">
        <v>1</v>
      </c>
      <c r="M2537">
        <v>30</v>
      </c>
      <c r="N2537">
        <v>348</v>
      </c>
      <c r="O2537">
        <v>0</v>
      </c>
      <c r="P2537">
        <v>98</v>
      </c>
      <c r="Q2537">
        <v>0</v>
      </c>
      <c r="R2537">
        <v>10440</v>
      </c>
      <c r="S2537" t="str" cm="1">
        <f t="array" ref="S2537">_xlfn.IFS(E2540&lt;30,"18-29",E2540&lt;45,"30-44",TRUE,"45+")</f>
        <v>30-44</v>
      </c>
      <c r="T2537" t="str" cm="1">
        <f t="array" ref="T2537">_xlfn.IFS(F2537&lt;=2,"0-2 Years",F2537&lt;=5,"3-5 Years",F2537&lt;=8,"6-8 Years",TRUE,"9-10 Years")</f>
        <v>0-2 Years</v>
      </c>
      <c r="U2537" t="str" cm="1">
        <f t="array" ref="U2537">_xlfn.IFS(P2537&gt;60,"High Risk",P2537&gt;30,"Medium Risk",TRUE,"Low Risk")</f>
        <v>High Risk</v>
      </c>
      <c r="V2537">
        <f t="shared" si="39"/>
        <v>4</v>
      </c>
    </row>
    <row r="2538" spans="1:22" x14ac:dyDescent="0.2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 s="2">
        <v>0</v>
      </c>
      <c r="H2538">
        <v>1</v>
      </c>
      <c r="I2538">
        <v>0</v>
      </c>
      <c r="J2538">
        <v>1</v>
      </c>
      <c r="K2538" s="1">
        <v>194930.3</v>
      </c>
      <c r="L2538">
        <v>1</v>
      </c>
      <c r="M2538">
        <v>27</v>
      </c>
      <c r="N2538">
        <v>1646</v>
      </c>
      <c r="O2538">
        <v>4</v>
      </c>
      <c r="P2538">
        <v>71</v>
      </c>
      <c r="Q2538">
        <v>0.14814814814814814</v>
      </c>
      <c r="R2538">
        <v>44442</v>
      </c>
      <c r="S2538" t="str" cm="1">
        <f t="array" ref="S2538">_xlfn.IFS(E2541&lt;30,"18-29",E2541&lt;45,"30-44",TRUE,"45+")</f>
        <v>45+</v>
      </c>
      <c r="T2538" t="str" cm="1">
        <f t="array" ref="T2538">_xlfn.IFS(F2538&lt;=2,"0-2 Years",F2538&lt;=5,"3-5 Years",F2538&lt;=8,"6-8 Years",TRUE,"9-10 Years")</f>
        <v>3-5 Years</v>
      </c>
      <c r="U2538" t="str" cm="1">
        <f t="array" ref="U2538">_xlfn.IFS(P2538&gt;60,"High Risk",P2538&gt;30,"Medium Risk",TRUE,"Low Risk")</f>
        <v>High Risk</v>
      </c>
      <c r="V2538">
        <f t="shared" si="39"/>
        <v>6</v>
      </c>
    </row>
    <row r="2539" spans="1:22" x14ac:dyDescent="0.2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 s="2">
        <v>90124.64</v>
      </c>
      <c r="H2539">
        <v>1</v>
      </c>
      <c r="I2539">
        <v>1</v>
      </c>
      <c r="J2539">
        <v>0</v>
      </c>
      <c r="K2539" s="1">
        <v>137476.71</v>
      </c>
      <c r="L2539">
        <v>0</v>
      </c>
      <c r="M2539">
        <v>7</v>
      </c>
      <c r="N2539">
        <v>3882</v>
      </c>
      <c r="O2539">
        <v>0</v>
      </c>
      <c r="P2539">
        <v>153</v>
      </c>
      <c r="Q2539">
        <v>0</v>
      </c>
      <c r="R2539">
        <v>27174</v>
      </c>
      <c r="S2539" t="str" cm="1">
        <f t="array" ref="S2539">_xlfn.IFS(E2542&lt;30,"18-29",E2542&lt;45,"30-44",TRUE,"45+")</f>
        <v>45+</v>
      </c>
      <c r="T2539" t="str" cm="1">
        <f t="array" ref="T2539">_xlfn.IFS(F2539&lt;=2,"0-2 Years",F2539&lt;=5,"3-5 Years",F2539&lt;=8,"6-8 Years",TRUE,"9-10 Years")</f>
        <v>0-2 Years</v>
      </c>
      <c r="U2539" t="str" cm="1">
        <f t="array" ref="U2539">_xlfn.IFS(P2539&gt;60,"High Risk",P2539&gt;30,"Medium Risk",TRUE,"Low Risk")</f>
        <v>High Risk</v>
      </c>
      <c r="V2539">
        <f t="shared" si="39"/>
        <v>6</v>
      </c>
    </row>
    <row r="2540" spans="1:22" hidden="1" x14ac:dyDescent="0.2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 s="2">
        <v>0</v>
      </c>
      <c r="H2540">
        <v>2</v>
      </c>
      <c r="I2540">
        <v>1</v>
      </c>
      <c r="J2540">
        <v>1</v>
      </c>
      <c r="K2540" s="1">
        <v>94415.6</v>
      </c>
      <c r="L2540">
        <v>0</v>
      </c>
      <c r="M2540">
        <v>5</v>
      </c>
      <c r="N2540">
        <v>4129</v>
      </c>
      <c r="O2540">
        <v>3</v>
      </c>
      <c r="P2540">
        <v>99</v>
      </c>
      <c r="Q2540">
        <v>0.6</v>
      </c>
      <c r="R2540">
        <v>20645</v>
      </c>
      <c r="S2540" t="str" cm="1">
        <f t="array" ref="S2540">_xlfn.IFS(E2543&lt;30,"18-29",E2543&lt;45,"30-44",TRUE,"45+")</f>
        <v>45+</v>
      </c>
      <c r="T2540" t="str" cm="1">
        <f t="array" ref="T2540">_xlfn.IFS(F2540&lt;=2,"0-2 Years",F2540&lt;=5,"3-5 Years",F2540&lt;=8,"6-8 Years",TRUE,"9-10 Years")</f>
        <v>6-8 Years</v>
      </c>
      <c r="U2540" t="str" cm="1">
        <f t="array" ref="U2540">_xlfn.IFS(P2540&gt;60,"High Risk",P2540&gt;30,"Medium Risk",TRUE,"Low Risk")</f>
        <v>High Risk</v>
      </c>
      <c r="V2540">
        <f t="shared" si="39"/>
        <v>3</v>
      </c>
    </row>
    <row r="2541" spans="1:22" hidden="1" x14ac:dyDescent="0.2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 s="2">
        <v>87361.02</v>
      </c>
      <c r="H2541">
        <v>2</v>
      </c>
      <c r="I2541">
        <v>1</v>
      </c>
      <c r="J2541">
        <v>0</v>
      </c>
      <c r="K2541" s="1">
        <v>120376.87</v>
      </c>
      <c r="L2541">
        <v>1</v>
      </c>
      <c r="M2541">
        <v>13</v>
      </c>
      <c r="N2541">
        <v>3678</v>
      </c>
      <c r="O2541">
        <v>6</v>
      </c>
      <c r="P2541">
        <v>104</v>
      </c>
      <c r="Q2541">
        <v>0.46153846153846156</v>
      </c>
      <c r="R2541">
        <v>47814</v>
      </c>
      <c r="S2541" t="str" cm="1">
        <f t="array" ref="S2541">_xlfn.IFS(E2544&lt;30,"18-29",E2544&lt;45,"30-44",TRUE,"45+")</f>
        <v>30-44</v>
      </c>
      <c r="T2541" t="str" cm="1">
        <f t="array" ref="T2541">_xlfn.IFS(F2541&lt;=2,"0-2 Years",F2541&lt;=5,"3-5 Years",F2541&lt;=8,"6-8 Years",TRUE,"9-10 Years")</f>
        <v>6-8 Years</v>
      </c>
      <c r="U2541" t="str" cm="1">
        <f t="array" ref="U2541">_xlfn.IFS(P2541&gt;60,"High Risk",P2541&gt;30,"Medium Risk",TRUE,"Low Risk")</f>
        <v>High Risk</v>
      </c>
      <c r="V2541">
        <f t="shared" si="39"/>
        <v>4</v>
      </c>
    </row>
    <row r="2542" spans="1:22" hidden="1" x14ac:dyDescent="0.2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 s="2">
        <v>111257.59</v>
      </c>
      <c r="H2542">
        <v>1</v>
      </c>
      <c r="I2542">
        <v>0</v>
      </c>
      <c r="J2542">
        <v>0</v>
      </c>
      <c r="K2542" s="1">
        <v>97623.42</v>
      </c>
      <c r="L2542">
        <v>1</v>
      </c>
      <c r="M2542">
        <v>4</v>
      </c>
      <c r="N2542">
        <v>3429</v>
      </c>
      <c r="O2542">
        <v>6</v>
      </c>
      <c r="P2542">
        <v>60</v>
      </c>
      <c r="Q2542">
        <v>1</v>
      </c>
      <c r="R2542">
        <v>13716</v>
      </c>
      <c r="S2542" t="str" cm="1">
        <f t="array" ref="S2542">_xlfn.IFS(E2545&lt;30,"18-29",E2545&lt;45,"30-44",TRUE,"45+")</f>
        <v>18-29</v>
      </c>
      <c r="T2542" t="str" cm="1">
        <f t="array" ref="T2542">_xlfn.IFS(F2542&lt;=2,"0-2 Years",F2542&lt;=5,"3-5 Years",F2542&lt;=8,"6-8 Years",TRUE,"9-10 Years")</f>
        <v>6-8 Years</v>
      </c>
      <c r="U2542" t="str" cm="1">
        <f t="array" ref="U2542">_xlfn.IFS(P2542&gt;60,"High Risk",P2542&gt;30,"Medium Risk",TRUE,"Low Risk")</f>
        <v>Medium Risk</v>
      </c>
      <c r="V2542">
        <f t="shared" si="39"/>
        <v>5</v>
      </c>
    </row>
    <row r="2543" spans="1:22" hidden="1" x14ac:dyDescent="0.2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 s="2">
        <v>131583.59</v>
      </c>
      <c r="H2543">
        <v>4</v>
      </c>
      <c r="I2543">
        <v>0</v>
      </c>
      <c r="J2543">
        <v>1</v>
      </c>
      <c r="K2543" s="1">
        <v>66238.23</v>
      </c>
      <c r="L2543">
        <v>1</v>
      </c>
      <c r="M2543">
        <v>22</v>
      </c>
      <c r="N2543">
        <v>3179</v>
      </c>
      <c r="O2543">
        <v>5</v>
      </c>
      <c r="P2543">
        <v>46</v>
      </c>
      <c r="Q2543">
        <v>0.22727272727272727</v>
      </c>
      <c r="R2543">
        <v>69938</v>
      </c>
      <c r="S2543" t="str" cm="1">
        <f t="array" ref="S2543">_xlfn.IFS(E2546&lt;30,"18-29",E2546&lt;45,"30-44",TRUE,"45+")</f>
        <v>30-44</v>
      </c>
      <c r="T2543" t="str" cm="1">
        <f t="array" ref="T2543">_xlfn.IFS(F2543&lt;=2,"0-2 Years",F2543&lt;=5,"3-5 Years",F2543&lt;=8,"6-8 Years",TRUE,"9-10 Years")</f>
        <v>3-5 Years</v>
      </c>
      <c r="U2543" t="str" cm="1">
        <f t="array" ref="U2543">_xlfn.IFS(P2543&gt;60,"High Risk",P2543&gt;30,"Medium Risk",TRUE,"Low Risk")</f>
        <v>Medium Risk</v>
      </c>
      <c r="V2543">
        <f t="shared" si="39"/>
        <v>1</v>
      </c>
    </row>
    <row r="2544" spans="1:22" hidden="1" x14ac:dyDescent="0.2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 s="2">
        <v>95020.800000000003</v>
      </c>
      <c r="H2544">
        <v>3</v>
      </c>
      <c r="I2544">
        <v>1</v>
      </c>
      <c r="J2544">
        <v>1</v>
      </c>
      <c r="K2544" s="1">
        <v>131710.59</v>
      </c>
      <c r="L2544">
        <v>1</v>
      </c>
      <c r="M2544">
        <v>13</v>
      </c>
      <c r="N2544">
        <v>408</v>
      </c>
      <c r="O2544">
        <v>6</v>
      </c>
      <c r="P2544">
        <v>95</v>
      </c>
      <c r="Q2544">
        <v>0.46153846153846156</v>
      </c>
      <c r="R2544">
        <v>5304</v>
      </c>
      <c r="S2544" t="str" cm="1">
        <f t="array" ref="S2544">_xlfn.IFS(E2547&lt;30,"18-29",E2547&lt;45,"30-44",TRUE,"45+")</f>
        <v>30-44</v>
      </c>
      <c r="T2544" t="str" cm="1">
        <f t="array" ref="T2544">_xlfn.IFS(F2544&lt;=2,"0-2 Years",F2544&lt;=5,"3-5 Years",F2544&lt;=8,"6-8 Years",TRUE,"9-10 Years")</f>
        <v>9-10 Years</v>
      </c>
      <c r="U2544" t="str" cm="1">
        <f t="array" ref="U2544">_xlfn.IFS(P2544&gt;60,"High Risk",P2544&gt;30,"Medium Risk",TRUE,"Low Risk")</f>
        <v>High Risk</v>
      </c>
      <c r="V2544">
        <f t="shared" si="39"/>
        <v>0</v>
      </c>
    </row>
    <row r="2545" spans="1:22" hidden="1" x14ac:dyDescent="0.2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 s="2">
        <v>0</v>
      </c>
      <c r="H2545">
        <v>2</v>
      </c>
      <c r="I2545">
        <v>0</v>
      </c>
      <c r="J2545">
        <v>1</v>
      </c>
      <c r="K2545" s="1">
        <v>69052.87</v>
      </c>
      <c r="L2545">
        <v>0</v>
      </c>
      <c r="M2545">
        <v>17</v>
      </c>
      <c r="N2545">
        <v>702</v>
      </c>
      <c r="O2545">
        <v>7</v>
      </c>
      <c r="P2545">
        <v>161</v>
      </c>
      <c r="Q2545">
        <v>0.41176470588235292</v>
      </c>
      <c r="R2545">
        <v>11934</v>
      </c>
      <c r="S2545" t="str" cm="1">
        <f t="array" ref="S2545">_xlfn.IFS(E2548&lt;30,"18-29",E2548&lt;45,"30-44",TRUE,"45+")</f>
        <v>45+</v>
      </c>
      <c r="T2545" t="str" cm="1">
        <f t="array" ref="T2545">_xlfn.IFS(F2545&lt;=2,"0-2 Years",F2545&lt;=5,"3-5 Years",F2545&lt;=8,"6-8 Years",TRUE,"9-10 Years")</f>
        <v>0-2 Years</v>
      </c>
      <c r="U2545" t="str" cm="1">
        <f t="array" ref="U2545">_xlfn.IFS(P2545&gt;60,"High Risk",P2545&gt;30,"Medium Risk",TRUE,"Low Risk")</f>
        <v>High Risk</v>
      </c>
      <c r="V2545">
        <f t="shared" si="39"/>
        <v>4</v>
      </c>
    </row>
    <row r="2546" spans="1:22" hidden="1" x14ac:dyDescent="0.2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 s="2">
        <v>80242.37</v>
      </c>
      <c r="H2546">
        <v>2</v>
      </c>
      <c r="I2546">
        <v>0</v>
      </c>
      <c r="J2546">
        <v>0</v>
      </c>
      <c r="K2546" s="1">
        <v>56780.97</v>
      </c>
      <c r="L2546">
        <v>0</v>
      </c>
      <c r="M2546">
        <v>24</v>
      </c>
      <c r="N2546">
        <v>2577</v>
      </c>
      <c r="O2546">
        <v>8</v>
      </c>
      <c r="P2546">
        <v>108</v>
      </c>
      <c r="Q2546">
        <v>0.33333333333333331</v>
      </c>
      <c r="R2546">
        <v>61848</v>
      </c>
      <c r="S2546" t="str" cm="1">
        <f t="array" ref="S2546">_xlfn.IFS(E2549&lt;30,"18-29",E2549&lt;45,"30-44",TRUE,"45+")</f>
        <v>45+</v>
      </c>
      <c r="T2546" t="str" cm="1">
        <f t="array" ref="T2546">_xlfn.IFS(F2546&lt;=2,"0-2 Years",F2546&lt;=5,"3-5 Years",F2546&lt;=8,"6-8 Years",TRUE,"9-10 Years")</f>
        <v>3-5 Years</v>
      </c>
      <c r="U2546" t="str" cm="1">
        <f t="array" ref="U2546">_xlfn.IFS(P2546&gt;60,"High Risk",P2546&gt;30,"Medium Risk",TRUE,"Low Risk")</f>
        <v>High Risk</v>
      </c>
      <c r="V2546">
        <f t="shared" si="39"/>
        <v>3</v>
      </c>
    </row>
    <row r="2547" spans="1:22" x14ac:dyDescent="0.2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 s="2">
        <v>0</v>
      </c>
      <c r="H2547">
        <v>1</v>
      </c>
      <c r="I2547">
        <v>1</v>
      </c>
      <c r="J2547">
        <v>1</v>
      </c>
      <c r="K2547" s="1">
        <v>170072.9</v>
      </c>
      <c r="L2547">
        <v>0</v>
      </c>
      <c r="M2547">
        <v>19</v>
      </c>
      <c r="N2547">
        <v>1506</v>
      </c>
      <c r="O2547">
        <v>8</v>
      </c>
      <c r="P2547">
        <v>64</v>
      </c>
      <c r="Q2547">
        <v>0.42105263157894735</v>
      </c>
      <c r="R2547">
        <v>28614</v>
      </c>
      <c r="S2547" t="str" cm="1">
        <f t="array" ref="S2547">_xlfn.IFS(E2550&lt;30,"18-29",E2550&lt;45,"30-44",TRUE,"45+")</f>
        <v>45+</v>
      </c>
      <c r="T2547" t="str" cm="1">
        <f t="array" ref="T2547">_xlfn.IFS(F2547&lt;=2,"0-2 Years",F2547&lt;=5,"3-5 Years",F2547&lt;=8,"6-8 Years",TRUE,"9-10 Years")</f>
        <v>0-2 Years</v>
      </c>
      <c r="U2547" t="str" cm="1">
        <f t="array" ref="U2547">_xlfn.IFS(P2547&gt;60,"High Risk",P2547&gt;30,"Medium Risk",TRUE,"Low Risk")</f>
        <v>High Risk</v>
      </c>
      <c r="V2547">
        <f t="shared" si="39"/>
        <v>6</v>
      </c>
    </row>
    <row r="2548" spans="1:22" hidden="1" x14ac:dyDescent="0.2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 s="2">
        <v>0</v>
      </c>
      <c r="H2548">
        <v>3</v>
      </c>
      <c r="I2548">
        <v>1</v>
      </c>
      <c r="J2548">
        <v>1</v>
      </c>
      <c r="K2548" s="1">
        <v>191849.15</v>
      </c>
      <c r="L2548">
        <v>1</v>
      </c>
      <c r="M2548">
        <v>10</v>
      </c>
      <c r="N2548">
        <v>341</v>
      </c>
      <c r="O2548">
        <v>10</v>
      </c>
      <c r="P2548">
        <v>177</v>
      </c>
      <c r="Q2548">
        <v>1</v>
      </c>
      <c r="R2548">
        <v>3410</v>
      </c>
      <c r="S2548" t="str" cm="1">
        <f t="array" ref="S2548">_xlfn.IFS(E2551&lt;30,"18-29",E2551&lt;45,"30-44",TRUE,"45+")</f>
        <v>30-44</v>
      </c>
      <c r="T2548" t="str" cm="1">
        <f t="array" ref="T2548">_xlfn.IFS(F2548&lt;=2,"0-2 Years",F2548&lt;=5,"3-5 Years",F2548&lt;=8,"6-8 Years",TRUE,"9-10 Years")</f>
        <v>0-2 Years</v>
      </c>
      <c r="U2548" t="str" cm="1">
        <f t="array" ref="U2548">_xlfn.IFS(P2548&gt;60,"High Risk",P2548&gt;30,"Medium Risk",TRUE,"Low Risk")</f>
        <v>High Risk</v>
      </c>
      <c r="V2548">
        <f t="shared" si="39"/>
        <v>5</v>
      </c>
    </row>
    <row r="2549" spans="1:22" hidden="1" x14ac:dyDescent="0.2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 s="2">
        <v>122661.39</v>
      </c>
      <c r="H2549">
        <v>1</v>
      </c>
      <c r="I2549">
        <v>0</v>
      </c>
      <c r="J2549">
        <v>1</v>
      </c>
      <c r="K2549" s="1">
        <v>84803.76</v>
      </c>
      <c r="L2549">
        <v>0</v>
      </c>
      <c r="M2549">
        <v>29</v>
      </c>
      <c r="N2549">
        <v>2503</v>
      </c>
      <c r="O2549">
        <v>2</v>
      </c>
      <c r="P2549">
        <v>118</v>
      </c>
      <c r="Q2549">
        <v>6.8965517241379309E-2</v>
      </c>
      <c r="R2549">
        <v>72587</v>
      </c>
      <c r="S2549" t="str" cm="1">
        <f t="array" ref="S2549">_xlfn.IFS(E2552&lt;30,"18-29",E2552&lt;45,"30-44",TRUE,"45+")</f>
        <v>30-44</v>
      </c>
      <c r="T2549" t="str" cm="1">
        <f t="array" ref="T2549">_xlfn.IFS(F2549&lt;=2,"0-2 Years",F2549&lt;=5,"3-5 Years",F2549&lt;=8,"6-8 Years",TRUE,"9-10 Years")</f>
        <v>0-2 Years</v>
      </c>
      <c r="U2549" t="str" cm="1">
        <f t="array" ref="U2549">_xlfn.IFS(P2549&gt;60,"High Risk",P2549&gt;30,"Medium Risk",TRUE,"Low Risk")</f>
        <v>High Risk</v>
      </c>
      <c r="V2549">
        <f t="shared" si="39"/>
        <v>4</v>
      </c>
    </row>
    <row r="2550" spans="1:22" hidden="1" x14ac:dyDescent="0.2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 s="2">
        <v>0</v>
      </c>
      <c r="H2550">
        <v>2</v>
      </c>
      <c r="I2550">
        <v>1</v>
      </c>
      <c r="J2550">
        <v>1</v>
      </c>
      <c r="K2550" s="1">
        <v>31840.59</v>
      </c>
      <c r="L2550">
        <v>1</v>
      </c>
      <c r="M2550">
        <v>9</v>
      </c>
      <c r="N2550">
        <v>2198</v>
      </c>
      <c r="O2550">
        <v>7</v>
      </c>
      <c r="P2550">
        <v>168</v>
      </c>
      <c r="Q2550">
        <v>0.77777777777777779</v>
      </c>
      <c r="R2550">
        <v>19782</v>
      </c>
      <c r="S2550" t="str" cm="1">
        <f t="array" ref="S2550">_xlfn.IFS(E2553&lt;30,"18-29",E2553&lt;45,"30-44",TRUE,"45+")</f>
        <v>45+</v>
      </c>
      <c r="T2550" t="str" cm="1">
        <f t="array" ref="T2550">_xlfn.IFS(F2550&lt;=2,"0-2 Years",F2550&lt;=5,"3-5 Years",F2550&lt;=8,"6-8 Years",TRUE,"9-10 Years")</f>
        <v>3-5 Years</v>
      </c>
      <c r="U2550" t="str" cm="1">
        <f t="array" ref="U2550">_xlfn.IFS(P2550&gt;60,"High Risk",P2550&gt;30,"Medium Risk",TRUE,"Low Risk")</f>
        <v>High Risk</v>
      </c>
      <c r="V2550">
        <f t="shared" si="39"/>
        <v>4</v>
      </c>
    </row>
    <row r="2551" spans="1:22" hidden="1" x14ac:dyDescent="0.2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 s="2">
        <v>0</v>
      </c>
      <c r="H2551">
        <v>2</v>
      </c>
      <c r="I2551">
        <v>1</v>
      </c>
      <c r="J2551">
        <v>1</v>
      </c>
      <c r="K2551" s="1">
        <v>12096.61</v>
      </c>
      <c r="L2551">
        <v>1</v>
      </c>
      <c r="M2551">
        <v>19</v>
      </c>
      <c r="N2551">
        <v>2504</v>
      </c>
      <c r="O2551">
        <v>5</v>
      </c>
      <c r="P2551">
        <v>148</v>
      </c>
      <c r="Q2551">
        <v>0.26315789473684209</v>
      </c>
      <c r="R2551">
        <v>47576</v>
      </c>
      <c r="S2551" t="str" cm="1">
        <f t="array" ref="S2551">_xlfn.IFS(E2554&lt;30,"18-29",E2554&lt;45,"30-44",TRUE,"45+")</f>
        <v>45+</v>
      </c>
      <c r="T2551" t="str" cm="1">
        <f t="array" ref="T2551">_xlfn.IFS(F2551&lt;=2,"0-2 Years",F2551&lt;=5,"3-5 Years",F2551&lt;=8,"6-8 Years",TRUE,"9-10 Years")</f>
        <v>6-8 Years</v>
      </c>
      <c r="U2551" t="str" cm="1">
        <f t="array" ref="U2551">_xlfn.IFS(P2551&gt;60,"High Risk",P2551&gt;30,"Medium Risk",TRUE,"Low Risk")</f>
        <v>High Risk</v>
      </c>
      <c r="V2551">
        <f t="shared" si="39"/>
        <v>3</v>
      </c>
    </row>
    <row r="2552" spans="1:22" x14ac:dyDescent="0.2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 s="2">
        <v>0</v>
      </c>
      <c r="H2552">
        <v>2</v>
      </c>
      <c r="I2552">
        <v>1</v>
      </c>
      <c r="J2552">
        <v>0</v>
      </c>
      <c r="K2552" s="1">
        <v>44165.84</v>
      </c>
      <c r="L2552">
        <v>0</v>
      </c>
      <c r="M2552">
        <v>12</v>
      </c>
      <c r="N2552">
        <v>1514</v>
      </c>
      <c r="O2552">
        <v>3</v>
      </c>
      <c r="P2552">
        <v>134</v>
      </c>
      <c r="Q2552">
        <v>0.25</v>
      </c>
      <c r="R2552">
        <v>18168</v>
      </c>
      <c r="S2552" t="str" cm="1">
        <f t="array" ref="S2552">_xlfn.IFS(E2555&lt;30,"18-29",E2555&lt;45,"30-44",TRUE,"45+")</f>
        <v>45+</v>
      </c>
      <c r="T2552" t="str" cm="1">
        <f t="array" ref="T2552">_xlfn.IFS(F2552&lt;=2,"0-2 Years",F2552&lt;=5,"3-5 Years",F2552&lt;=8,"6-8 Years",TRUE,"9-10 Years")</f>
        <v>0-2 Years</v>
      </c>
      <c r="U2552" t="str" cm="1">
        <f t="array" ref="U2552">_xlfn.IFS(P2552&gt;60,"High Risk",P2552&gt;30,"Medium Risk",TRUE,"Low Risk")</f>
        <v>High Risk</v>
      </c>
      <c r="V2552">
        <f t="shared" si="39"/>
        <v>7</v>
      </c>
    </row>
    <row r="2553" spans="1:22" x14ac:dyDescent="0.2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 s="2">
        <v>0</v>
      </c>
      <c r="H2553">
        <v>1</v>
      </c>
      <c r="I2553">
        <v>1</v>
      </c>
      <c r="J2553">
        <v>1</v>
      </c>
      <c r="K2553" s="1">
        <v>91406.62</v>
      </c>
      <c r="L2553">
        <v>0</v>
      </c>
      <c r="M2553">
        <v>22</v>
      </c>
      <c r="N2553">
        <v>295</v>
      </c>
      <c r="O2553">
        <v>8</v>
      </c>
      <c r="P2553">
        <v>159</v>
      </c>
      <c r="Q2553">
        <v>0.36363636363636365</v>
      </c>
      <c r="R2553">
        <v>6490</v>
      </c>
      <c r="S2553" t="str" cm="1">
        <f t="array" ref="S2553">_xlfn.IFS(E2556&lt;30,"18-29",E2556&lt;45,"30-44",TRUE,"45+")</f>
        <v>30-44</v>
      </c>
      <c r="T2553" t="str" cm="1">
        <f t="array" ref="T2553">_xlfn.IFS(F2553&lt;=2,"0-2 Years",F2553&lt;=5,"3-5 Years",F2553&lt;=8,"6-8 Years",TRUE,"9-10 Years")</f>
        <v>3-5 Years</v>
      </c>
      <c r="U2553" t="str" cm="1">
        <f t="array" ref="U2553">_xlfn.IFS(P2553&gt;60,"High Risk",P2553&gt;30,"Medium Risk",TRUE,"Low Risk")</f>
        <v>High Risk</v>
      </c>
      <c r="V2553">
        <f t="shared" si="39"/>
        <v>6</v>
      </c>
    </row>
    <row r="2554" spans="1:22" hidden="1" x14ac:dyDescent="0.2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 s="2">
        <v>81742.84</v>
      </c>
      <c r="H2554">
        <v>2</v>
      </c>
      <c r="I2554">
        <v>1</v>
      </c>
      <c r="J2554">
        <v>0</v>
      </c>
      <c r="K2554" s="1">
        <v>83282.210000000006</v>
      </c>
      <c r="L2554">
        <v>0</v>
      </c>
      <c r="M2554">
        <v>17</v>
      </c>
      <c r="N2554">
        <v>3417</v>
      </c>
      <c r="O2554">
        <v>1</v>
      </c>
      <c r="P2554">
        <v>171</v>
      </c>
      <c r="Q2554">
        <v>5.8823529411764705E-2</v>
      </c>
      <c r="R2554">
        <v>58089</v>
      </c>
      <c r="S2554" t="str" cm="1">
        <f t="array" ref="S2554">_xlfn.IFS(E2557&lt;30,"18-29",E2557&lt;45,"30-44",TRUE,"45+")</f>
        <v>30-44</v>
      </c>
      <c r="T2554" t="str" cm="1">
        <f t="array" ref="T2554">_xlfn.IFS(F2554&lt;=2,"0-2 Years",F2554&lt;=5,"3-5 Years",F2554&lt;=8,"6-8 Years",TRUE,"9-10 Years")</f>
        <v>6-8 Years</v>
      </c>
      <c r="U2554" t="str" cm="1">
        <f t="array" ref="U2554">_xlfn.IFS(P2554&gt;60,"High Risk",P2554&gt;30,"Medium Risk",TRUE,"Low Risk")</f>
        <v>High Risk</v>
      </c>
      <c r="V2554">
        <f t="shared" si="39"/>
        <v>4</v>
      </c>
    </row>
    <row r="2555" spans="1:22" x14ac:dyDescent="0.2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 s="2">
        <v>0</v>
      </c>
      <c r="H2555">
        <v>1</v>
      </c>
      <c r="I2555">
        <v>1</v>
      </c>
      <c r="J2555">
        <v>1</v>
      </c>
      <c r="K2555" s="1">
        <v>198446.91</v>
      </c>
      <c r="L2555">
        <v>1</v>
      </c>
      <c r="M2555">
        <v>19</v>
      </c>
      <c r="N2555">
        <v>3597</v>
      </c>
      <c r="O2555">
        <v>0</v>
      </c>
      <c r="P2555">
        <v>38</v>
      </c>
      <c r="Q2555">
        <v>0</v>
      </c>
      <c r="R2555">
        <v>68343</v>
      </c>
      <c r="S2555" t="str" cm="1">
        <f t="array" ref="S2555">_xlfn.IFS(E2558&lt;30,"18-29",E2558&lt;45,"30-44",TRUE,"45+")</f>
        <v>30-44</v>
      </c>
      <c r="T2555" t="str" cm="1">
        <f t="array" ref="T2555">_xlfn.IFS(F2555&lt;=2,"0-2 Years",F2555&lt;=5,"3-5 Years",F2555&lt;=8,"6-8 Years",TRUE,"9-10 Years")</f>
        <v>6-8 Years</v>
      </c>
      <c r="U2555" t="str" cm="1">
        <f t="array" ref="U2555">_xlfn.IFS(P2555&gt;60,"High Risk",P2555&gt;30,"Medium Risk",TRUE,"Low Risk")</f>
        <v>Medium Risk</v>
      </c>
      <c r="V2555">
        <f t="shared" si="39"/>
        <v>6</v>
      </c>
    </row>
    <row r="2556" spans="1:22" x14ac:dyDescent="0.2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 s="2">
        <v>145127.85</v>
      </c>
      <c r="H2556">
        <v>1</v>
      </c>
      <c r="I2556">
        <v>0</v>
      </c>
      <c r="J2556">
        <v>0</v>
      </c>
      <c r="K2556" s="1">
        <v>7554.68</v>
      </c>
      <c r="L2556">
        <v>0</v>
      </c>
      <c r="M2556">
        <v>3</v>
      </c>
      <c r="N2556">
        <v>3536</v>
      </c>
      <c r="O2556">
        <v>8</v>
      </c>
      <c r="P2556">
        <v>17</v>
      </c>
      <c r="Q2556">
        <v>1</v>
      </c>
      <c r="R2556">
        <v>10608</v>
      </c>
      <c r="S2556" t="str" cm="1">
        <f t="array" ref="S2556">_xlfn.IFS(E2559&lt;30,"18-29",E2559&lt;45,"30-44",TRUE,"45+")</f>
        <v>18-29</v>
      </c>
      <c r="T2556" t="str" cm="1">
        <f t="array" ref="T2556">_xlfn.IFS(F2556&lt;=2,"0-2 Years",F2556&lt;=5,"3-5 Years",F2556&lt;=8,"6-8 Years",TRUE,"9-10 Years")</f>
        <v>0-2 Years</v>
      </c>
      <c r="U2556" t="str" cm="1">
        <f t="array" ref="U2556">_xlfn.IFS(P2556&gt;60,"High Risk",P2556&gt;30,"Medium Risk",TRUE,"Low Risk")</f>
        <v>Low Risk</v>
      </c>
      <c r="V2556">
        <f t="shared" si="39"/>
        <v>6</v>
      </c>
    </row>
    <row r="2557" spans="1:22" hidden="1" x14ac:dyDescent="0.2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 s="2">
        <v>148912.44</v>
      </c>
      <c r="H2557">
        <v>1</v>
      </c>
      <c r="I2557">
        <v>1</v>
      </c>
      <c r="J2557">
        <v>0</v>
      </c>
      <c r="K2557" s="1">
        <v>80416.160000000003</v>
      </c>
      <c r="L2557">
        <v>0</v>
      </c>
      <c r="M2557">
        <v>2</v>
      </c>
      <c r="N2557">
        <v>3398</v>
      </c>
      <c r="O2557">
        <v>1</v>
      </c>
      <c r="P2557">
        <v>118</v>
      </c>
      <c r="Q2557">
        <v>0.5</v>
      </c>
      <c r="R2557">
        <v>6796</v>
      </c>
      <c r="S2557" t="str" cm="1">
        <f t="array" ref="S2557">_xlfn.IFS(E2560&lt;30,"18-29",E2560&lt;45,"30-44",TRUE,"45+")</f>
        <v>30-44</v>
      </c>
      <c r="T2557" t="str" cm="1">
        <f t="array" ref="T2557">_xlfn.IFS(F2557&lt;=2,"0-2 Years",F2557&lt;=5,"3-5 Years",F2557&lt;=8,"6-8 Years",TRUE,"9-10 Years")</f>
        <v>9-10 Years</v>
      </c>
      <c r="U2557" t="str" cm="1">
        <f t="array" ref="U2557">_xlfn.IFS(P2557&gt;60,"High Risk",P2557&gt;30,"Medium Risk",TRUE,"Low Risk")</f>
        <v>High Risk</v>
      </c>
      <c r="V2557">
        <f t="shared" si="39"/>
        <v>5</v>
      </c>
    </row>
    <row r="2558" spans="1:22" hidden="1" x14ac:dyDescent="0.2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 s="2">
        <v>0</v>
      </c>
      <c r="H2558">
        <v>2</v>
      </c>
      <c r="I2558">
        <v>1</v>
      </c>
      <c r="J2558">
        <v>1</v>
      </c>
      <c r="K2558" s="1">
        <v>164549.74</v>
      </c>
      <c r="L2558">
        <v>0</v>
      </c>
      <c r="M2558">
        <v>20</v>
      </c>
      <c r="N2558">
        <v>345</v>
      </c>
      <c r="O2558">
        <v>8</v>
      </c>
      <c r="P2558">
        <v>171</v>
      </c>
      <c r="Q2558">
        <v>0.4</v>
      </c>
      <c r="R2558">
        <v>6900</v>
      </c>
      <c r="S2558" t="str" cm="1">
        <f t="array" ref="S2558">_xlfn.IFS(E2561&lt;30,"18-29",E2561&lt;45,"30-44",TRUE,"45+")</f>
        <v>30-44</v>
      </c>
      <c r="T2558" t="str" cm="1">
        <f t="array" ref="T2558">_xlfn.IFS(F2558&lt;=2,"0-2 Years",F2558&lt;=5,"3-5 Years",F2558&lt;=8,"6-8 Years",TRUE,"9-10 Years")</f>
        <v>3-5 Years</v>
      </c>
      <c r="U2558" t="str" cm="1">
        <f t="array" ref="U2558">_xlfn.IFS(P2558&gt;60,"High Risk",P2558&gt;30,"Medium Risk",TRUE,"Low Risk")</f>
        <v>High Risk</v>
      </c>
      <c r="V2558">
        <f t="shared" si="39"/>
        <v>3</v>
      </c>
    </row>
    <row r="2559" spans="1:22" hidden="1" x14ac:dyDescent="0.2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 s="2">
        <v>89900.24</v>
      </c>
      <c r="H2559">
        <v>2</v>
      </c>
      <c r="I2559">
        <v>1</v>
      </c>
      <c r="J2559">
        <v>0</v>
      </c>
      <c r="K2559" s="1">
        <v>175477.03</v>
      </c>
      <c r="L2559">
        <v>0</v>
      </c>
      <c r="M2559">
        <v>9</v>
      </c>
      <c r="N2559">
        <v>2958</v>
      </c>
      <c r="O2559">
        <v>6</v>
      </c>
      <c r="P2559">
        <v>98</v>
      </c>
      <c r="Q2559">
        <v>0.66666666666666663</v>
      </c>
      <c r="R2559">
        <v>26622</v>
      </c>
      <c r="S2559" t="str" cm="1">
        <f t="array" ref="S2559">_xlfn.IFS(E2562&lt;30,"18-29",E2562&lt;45,"30-44",TRUE,"45+")</f>
        <v>30-44</v>
      </c>
      <c r="T2559" t="str" cm="1">
        <f t="array" ref="T2559">_xlfn.IFS(F2559&lt;=2,"0-2 Years",F2559&lt;=5,"3-5 Years",F2559&lt;=8,"6-8 Years",TRUE,"9-10 Years")</f>
        <v>3-5 Years</v>
      </c>
      <c r="U2559" t="str" cm="1">
        <f t="array" ref="U2559">_xlfn.IFS(P2559&gt;60,"High Risk",P2559&gt;30,"Medium Risk",TRUE,"Low Risk")</f>
        <v>High Risk</v>
      </c>
      <c r="V2559">
        <f t="shared" si="39"/>
        <v>3</v>
      </c>
    </row>
    <row r="2560" spans="1:22" hidden="1" x14ac:dyDescent="0.2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 s="2">
        <v>119027.28</v>
      </c>
      <c r="H2560">
        <v>2</v>
      </c>
      <c r="I2560">
        <v>1</v>
      </c>
      <c r="J2560">
        <v>1</v>
      </c>
      <c r="K2560" s="1">
        <v>137903.54</v>
      </c>
      <c r="L2560">
        <v>0</v>
      </c>
      <c r="M2560">
        <v>28</v>
      </c>
      <c r="N2560">
        <v>2591</v>
      </c>
      <c r="O2560">
        <v>6</v>
      </c>
      <c r="P2560">
        <v>96</v>
      </c>
      <c r="Q2560">
        <v>0.21428571428571427</v>
      </c>
      <c r="R2560">
        <v>72548</v>
      </c>
      <c r="S2560" t="str" cm="1">
        <f t="array" ref="S2560">_xlfn.IFS(E2563&lt;30,"18-29",E2563&lt;45,"30-44",TRUE,"45+")</f>
        <v>30-44</v>
      </c>
      <c r="T2560" t="str" cm="1">
        <f t="array" ref="T2560">_xlfn.IFS(F2560&lt;=2,"0-2 Years",F2560&lt;=5,"3-5 Years",F2560&lt;=8,"6-8 Years",TRUE,"9-10 Years")</f>
        <v>6-8 Years</v>
      </c>
      <c r="U2560" t="str" cm="1">
        <f t="array" ref="U2560">_xlfn.IFS(P2560&gt;60,"High Risk",P2560&gt;30,"Medium Risk",TRUE,"Low Risk")</f>
        <v>High Risk</v>
      </c>
      <c r="V2560">
        <f t="shared" si="39"/>
        <v>0</v>
      </c>
    </row>
    <row r="2561" spans="1:22" hidden="1" x14ac:dyDescent="0.2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 s="2">
        <v>105222.86</v>
      </c>
      <c r="H2561">
        <v>2</v>
      </c>
      <c r="I2561">
        <v>1</v>
      </c>
      <c r="J2561">
        <v>0</v>
      </c>
      <c r="K2561" s="1">
        <v>93795.86</v>
      </c>
      <c r="L2561">
        <v>0</v>
      </c>
      <c r="M2561">
        <v>24</v>
      </c>
      <c r="N2561">
        <v>685</v>
      </c>
      <c r="O2561">
        <v>10</v>
      </c>
      <c r="P2561">
        <v>51</v>
      </c>
      <c r="Q2561">
        <v>0.41666666666666669</v>
      </c>
      <c r="R2561">
        <v>16440</v>
      </c>
      <c r="S2561" t="str" cm="1">
        <f t="array" ref="S2561">_xlfn.IFS(E2564&lt;30,"18-29",E2564&lt;45,"30-44",TRUE,"45+")</f>
        <v>45+</v>
      </c>
      <c r="T2561" t="str" cm="1">
        <f t="array" ref="T2561">_xlfn.IFS(F2561&lt;=2,"0-2 Years",F2561&lt;=5,"3-5 Years",F2561&lt;=8,"6-8 Years",TRUE,"9-10 Years")</f>
        <v>0-2 Years</v>
      </c>
      <c r="U2561" t="str" cm="1">
        <f t="array" ref="U2561">_xlfn.IFS(P2561&gt;60,"High Risk",P2561&gt;30,"Medium Risk",TRUE,"Low Risk")</f>
        <v>Medium Risk</v>
      </c>
      <c r="V2561">
        <f t="shared" si="39"/>
        <v>4</v>
      </c>
    </row>
    <row r="2562" spans="1:22" x14ac:dyDescent="0.2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 s="2">
        <v>0</v>
      </c>
      <c r="H2562">
        <v>1</v>
      </c>
      <c r="I2562">
        <v>0</v>
      </c>
      <c r="J2562">
        <v>0</v>
      </c>
      <c r="K2562" s="1">
        <v>67997.13</v>
      </c>
      <c r="L2562">
        <v>1</v>
      </c>
      <c r="M2562">
        <v>22</v>
      </c>
      <c r="N2562">
        <v>3559</v>
      </c>
      <c r="O2562">
        <v>6</v>
      </c>
      <c r="P2562">
        <v>20</v>
      </c>
      <c r="Q2562">
        <v>0.27272727272727271</v>
      </c>
      <c r="R2562">
        <v>78298</v>
      </c>
      <c r="S2562" t="str" cm="1">
        <f t="array" ref="S2562">_xlfn.IFS(E2565&lt;30,"18-29",E2565&lt;45,"30-44",TRUE,"45+")</f>
        <v>18-29</v>
      </c>
      <c r="T2562" t="str" cm="1">
        <f t="array" ref="T2562">_xlfn.IFS(F2562&lt;=2,"0-2 Years",F2562&lt;=5,"3-5 Years",F2562&lt;=8,"6-8 Years",TRUE,"9-10 Years")</f>
        <v>6-8 Years</v>
      </c>
      <c r="U2562" t="str" cm="1">
        <f t="array" ref="U2562">_xlfn.IFS(P2562&gt;60,"High Risk",P2562&gt;30,"Medium Risk",TRUE,"Low Risk")</f>
        <v>Low Risk</v>
      </c>
      <c r="V2562">
        <f t="shared" si="39"/>
        <v>8</v>
      </c>
    </row>
    <row r="2563" spans="1:22" hidden="1" x14ac:dyDescent="0.2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 s="2">
        <v>116114.93</v>
      </c>
      <c r="H2563">
        <v>1</v>
      </c>
      <c r="I2563">
        <v>1</v>
      </c>
      <c r="J2563">
        <v>1</v>
      </c>
      <c r="K2563" s="1">
        <v>49492.15</v>
      </c>
      <c r="L2563">
        <v>0</v>
      </c>
      <c r="M2563">
        <v>8</v>
      </c>
      <c r="N2563">
        <v>4469</v>
      </c>
      <c r="O2563">
        <v>9</v>
      </c>
      <c r="P2563">
        <v>12</v>
      </c>
      <c r="Q2563">
        <v>1</v>
      </c>
      <c r="R2563">
        <v>35752</v>
      </c>
      <c r="S2563" t="str" cm="1">
        <f t="array" ref="S2563">_xlfn.IFS(E2566&lt;30,"18-29",E2566&lt;45,"30-44",TRUE,"45+")</f>
        <v>30-44</v>
      </c>
      <c r="T2563" t="str" cm="1">
        <f t="array" ref="T2563">_xlfn.IFS(F2563&lt;=2,"0-2 Years",F2563&lt;=5,"3-5 Years",F2563&lt;=8,"6-8 Years",TRUE,"9-10 Years")</f>
        <v>0-2 Years</v>
      </c>
      <c r="U2563" t="str" cm="1">
        <f t="array" ref="U2563">_xlfn.IFS(P2563&gt;60,"High Risk",P2563&gt;30,"Medium Risk",TRUE,"Low Risk")</f>
        <v>Low Risk</v>
      </c>
      <c r="V2563">
        <f t="shared" ref="V2563:V2626" si="40">IF(J2563=0,3,0)+IF(G2563=0,3,0)+IF(H2563=1,2,0)+IF(E2563&gt;45,1,0)+IF(F2563&lt;3,1,0)</f>
        <v>3</v>
      </c>
    </row>
    <row r="2564" spans="1:22" hidden="1" x14ac:dyDescent="0.2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 s="2">
        <v>187911.55</v>
      </c>
      <c r="H2564">
        <v>1</v>
      </c>
      <c r="I2564">
        <v>0</v>
      </c>
      <c r="J2564">
        <v>1</v>
      </c>
      <c r="K2564" s="1">
        <v>35825.18</v>
      </c>
      <c r="L2564">
        <v>0</v>
      </c>
      <c r="M2564">
        <v>15</v>
      </c>
      <c r="N2564">
        <v>2957</v>
      </c>
      <c r="O2564">
        <v>6</v>
      </c>
      <c r="P2564">
        <v>121</v>
      </c>
      <c r="Q2564">
        <v>0.4</v>
      </c>
      <c r="R2564">
        <v>44355</v>
      </c>
      <c r="S2564" t="str" cm="1">
        <f t="array" ref="S2564">_xlfn.IFS(E2567&lt;30,"18-29",E2567&lt;45,"30-44",TRUE,"45+")</f>
        <v>45+</v>
      </c>
      <c r="T2564" t="str" cm="1">
        <f t="array" ref="T2564">_xlfn.IFS(F2564&lt;=2,"0-2 Years",F2564&lt;=5,"3-5 Years",F2564&lt;=8,"6-8 Years",TRUE,"9-10 Years")</f>
        <v>9-10 Years</v>
      </c>
      <c r="U2564" t="str" cm="1">
        <f t="array" ref="U2564">_xlfn.IFS(P2564&gt;60,"High Risk",P2564&gt;30,"Medium Risk",TRUE,"Low Risk")</f>
        <v>High Risk</v>
      </c>
      <c r="V2564">
        <f t="shared" si="40"/>
        <v>3</v>
      </c>
    </row>
    <row r="2565" spans="1:22" hidden="1" x14ac:dyDescent="0.2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 s="2">
        <v>0</v>
      </c>
      <c r="H2565">
        <v>2</v>
      </c>
      <c r="I2565">
        <v>1</v>
      </c>
      <c r="J2565">
        <v>1</v>
      </c>
      <c r="K2565" s="1">
        <v>67494.23</v>
      </c>
      <c r="L2565">
        <v>0</v>
      </c>
      <c r="M2565">
        <v>23</v>
      </c>
      <c r="N2565">
        <v>653</v>
      </c>
      <c r="O2565">
        <v>1</v>
      </c>
      <c r="P2565">
        <v>167</v>
      </c>
      <c r="Q2565">
        <v>4.3478260869565216E-2</v>
      </c>
      <c r="R2565">
        <v>15019</v>
      </c>
      <c r="S2565" t="str" cm="1">
        <f t="array" ref="S2565">_xlfn.IFS(E2568&lt;30,"18-29",E2568&lt;45,"30-44",TRUE,"45+")</f>
        <v>18-29</v>
      </c>
      <c r="T2565" t="str" cm="1">
        <f t="array" ref="T2565">_xlfn.IFS(F2565&lt;=2,"0-2 Years",F2565&lt;=5,"3-5 Years",F2565&lt;=8,"6-8 Years",TRUE,"9-10 Years")</f>
        <v>3-5 Years</v>
      </c>
      <c r="U2565" t="str" cm="1">
        <f t="array" ref="U2565">_xlfn.IFS(P2565&gt;60,"High Risk",P2565&gt;30,"Medium Risk",TRUE,"Low Risk")</f>
        <v>High Risk</v>
      </c>
      <c r="V2565">
        <f t="shared" si="40"/>
        <v>3</v>
      </c>
    </row>
    <row r="2566" spans="1:22" hidden="1" x14ac:dyDescent="0.2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 s="2">
        <v>144432.04</v>
      </c>
      <c r="H2566">
        <v>1</v>
      </c>
      <c r="I2566">
        <v>1</v>
      </c>
      <c r="J2566">
        <v>1</v>
      </c>
      <c r="K2566" s="1">
        <v>73963.17</v>
      </c>
      <c r="L2566">
        <v>1</v>
      </c>
      <c r="M2566">
        <v>27</v>
      </c>
      <c r="N2566">
        <v>4852</v>
      </c>
      <c r="O2566">
        <v>3</v>
      </c>
      <c r="P2566">
        <v>67</v>
      </c>
      <c r="Q2566">
        <v>0.1111111111111111</v>
      </c>
      <c r="R2566">
        <v>131004</v>
      </c>
      <c r="S2566" t="str" cm="1">
        <f t="array" ref="S2566">_xlfn.IFS(E2569&lt;30,"18-29",E2569&lt;45,"30-44",TRUE,"45+")</f>
        <v>30-44</v>
      </c>
      <c r="T2566" t="str" cm="1">
        <f t="array" ref="T2566">_xlfn.IFS(F2566&lt;=2,"0-2 Years",F2566&lt;=5,"3-5 Years",F2566&lt;=8,"6-8 Years",TRUE,"9-10 Years")</f>
        <v>6-8 Years</v>
      </c>
      <c r="U2566" t="str" cm="1">
        <f t="array" ref="U2566">_xlfn.IFS(P2566&gt;60,"High Risk",P2566&gt;30,"Medium Risk",TRUE,"Low Risk")</f>
        <v>High Risk</v>
      </c>
      <c r="V2566">
        <f t="shared" si="40"/>
        <v>2</v>
      </c>
    </row>
    <row r="2567" spans="1:22" hidden="1" x14ac:dyDescent="0.2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 s="2">
        <v>77065.899999999994</v>
      </c>
      <c r="H2567">
        <v>2</v>
      </c>
      <c r="I2567">
        <v>0</v>
      </c>
      <c r="J2567">
        <v>1</v>
      </c>
      <c r="K2567" s="1">
        <v>145159.26</v>
      </c>
      <c r="L2567">
        <v>0</v>
      </c>
      <c r="M2567">
        <v>28</v>
      </c>
      <c r="N2567">
        <v>4863</v>
      </c>
      <c r="O2567">
        <v>2</v>
      </c>
      <c r="P2567">
        <v>32</v>
      </c>
      <c r="Q2567">
        <v>7.1428571428571425E-2</v>
      </c>
      <c r="R2567">
        <v>136164</v>
      </c>
      <c r="S2567" t="str" cm="1">
        <f t="array" ref="S2567">_xlfn.IFS(E2570&lt;30,"18-29",E2570&lt;45,"30-44",TRUE,"45+")</f>
        <v>45+</v>
      </c>
      <c r="T2567" t="str" cm="1">
        <f t="array" ref="T2567">_xlfn.IFS(F2567&lt;=2,"0-2 Years",F2567&lt;=5,"3-5 Years",F2567&lt;=8,"6-8 Years",TRUE,"9-10 Years")</f>
        <v>3-5 Years</v>
      </c>
      <c r="U2567" t="str" cm="1">
        <f t="array" ref="U2567">_xlfn.IFS(P2567&gt;60,"High Risk",P2567&gt;30,"Medium Risk",TRUE,"Low Risk")</f>
        <v>Medium Risk</v>
      </c>
      <c r="V2567">
        <f t="shared" si="40"/>
        <v>1</v>
      </c>
    </row>
    <row r="2568" spans="1:22" hidden="1" x14ac:dyDescent="0.2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 s="2">
        <v>180520.29</v>
      </c>
      <c r="H2568">
        <v>1</v>
      </c>
      <c r="I2568">
        <v>1</v>
      </c>
      <c r="J2568">
        <v>1</v>
      </c>
      <c r="K2568" s="1">
        <v>123850.58</v>
      </c>
      <c r="L2568">
        <v>0</v>
      </c>
      <c r="M2568">
        <v>8</v>
      </c>
      <c r="N2568">
        <v>2631</v>
      </c>
      <c r="O2568">
        <v>0</v>
      </c>
      <c r="P2568">
        <v>165</v>
      </c>
      <c r="Q2568">
        <v>0</v>
      </c>
      <c r="R2568">
        <v>21048</v>
      </c>
      <c r="S2568" t="str" cm="1">
        <f t="array" ref="S2568">_xlfn.IFS(E2571&lt;30,"18-29",E2571&lt;45,"30-44",TRUE,"45+")</f>
        <v>30-44</v>
      </c>
      <c r="T2568" t="str" cm="1">
        <f t="array" ref="T2568">_xlfn.IFS(F2568&lt;=2,"0-2 Years",F2568&lt;=5,"3-5 Years",F2568&lt;=8,"6-8 Years",TRUE,"9-10 Years")</f>
        <v>6-8 Years</v>
      </c>
      <c r="U2568" t="str" cm="1">
        <f t="array" ref="U2568">_xlfn.IFS(P2568&gt;60,"High Risk",P2568&gt;30,"Medium Risk",TRUE,"Low Risk")</f>
        <v>High Risk</v>
      </c>
      <c r="V2568">
        <f t="shared" si="40"/>
        <v>2</v>
      </c>
    </row>
    <row r="2569" spans="1:22" x14ac:dyDescent="0.2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 s="2">
        <v>0</v>
      </c>
      <c r="H2569">
        <v>2</v>
      </c>
      <c r="I2569">
        <v>0</v>
      </c>
      <c r="J2569">
        <v>0</v>
      </c>
      <c r="K2569" s="1">
        <v>23822.04</v>
      </c>
      <c r="L2569">
        <v>0</v>
      </c>
      <c r="M2569">
        <v>22</v>
      </c>
      <c r="N2569">
        <v>4756</v>
      </c>
      <c r="O2569">
        <v>0</v>
      </c>
      <c r="P2569">
        <v>111</v>
      </c>
      <c r="Q2569">
        <v>0</v>
      </c>
      <c r="R2569">
        <v>104632</v>
      </c>
      <c r="S2569" t="str" cm="1">
        <f t="array" ref="S2569">_xlfn.IFS(E2572&lt;30,"18-29",E2572&lt;45,"30-44",TRUE,"45+")</f>
        <v>30-44</v>
      </c>
      <c r="T2569" t="str" cm="1">
        <f t="array" ref="T2569">_xlfn.IFS(F2569&lt;=2,"0-2 Years",F2569&lt;=5,"3-5 Years",F2569&lt;=8,"6-8 Years",TRUE,"9-10 Years")</f>
        <v>0-2 Years</v>
      </c>
      <c r="U2569" t="str" cm="1">
        <f t="array" ref="U2569">_xlfn.IFS(P2569&gt;60,"High Risk",P2569&gt;30,"Medium Risk",TRUE,"Low Risk")</f>
        <v>High Risk</v>
      </c>
      <c r="V2569">
        <f t="shared" si="40"/>
        <v>7</v>
      </c>
    </row>
    <row r="2570" spans="1:22" hidden="1" x14ac:dyDescent="0.2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 s="2">
        <v>130024.87</v>
      </c>
      <c r="H2570">
        <v>1</v>
      </c>
      <c r="I2570">
        <v>1</v>
      </c>
      <c r="J2570">
        <v>1</v>
      </c>
      <c r="K2570" s="1">
        <v>45750.21</v>
      </c>
      <c r="L2570">
        <v>1</v>
      </c>
      <c r="M2570">
        <v>3</v>
      </c>
      <c r="N2570">
        <v>1316</v>
      </c>
      <c r="O2570">
        <v>8</v>
      </c>
      <c r="P2570">
        <v>118</v>
      </c>
      <c r="Q2570">
        <v>1</v>
      </c>
      <c r="R2570">
        <v>3948</v>
      </c>
      <c r="S2570" t="str" cm="1">
        <f t="array" ref="S2570">_xlfn.IFS(E2573&lt;30,"18-29",E2573&lt;45,"30-44",TRUE,"45+")</f>
        <v>30-44</v>
      </c>
      <c r="T2570" t="str" cm="1">
        <f t="array" ref="T2570">_xlfn.IFS(F2570&lt;=2,"0-2 Years",F2570&lt;=5,"3-5 Years",F2570&lt;=8,"6-8 Years",TRUE,"9-10 Years")</f>
        <v>6-8 Years</v>
      </c>
      <c r="U2570" t="str" cm="1">
        <f t="array" ref="U2570">_xlfn.IFS(P2570&gt;60,"High Risk",P2570&gt;30,"Medium Risk",TRUE,"Low Risk")</f>
        <v>High Risk</v>
      </c>
      <c r="V2570">
        <f t="shared" si="40"/>
        <v>3</v>
      </c>
    </row>
    <row r="2571" spans="1:22" x14ac:dyDescent="0.2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 s="2">
        <v>110086.69</v>
      </c>
      <c r="H2571">
        <v>1</v>
      </c>
      <c r="I2571">
        <v>1</v>
      </c>
      <c r="J2571">
        <v>0</v>
      </c>
      <c r="K2571" s="1">
        <v>159773.14000000001</v>
      </c>
      <c r="L2571">
        <v>0</v>
      </c>
      <c r="M2571">
        <v>28</v>
      </c>
      <c r="N2571">
        <v>1059</v>
      </c>
      <c r="O2571">
        <v>5</v>
      </c>
      <c r="P2571">
        <v>127</v>
      </c>
      <c r="Q2571">
        <v>0.17857142857142858</v>
      </c>
      <c r="R2571">
        <v>29652</v>
      </c>
      <c r="S2571" t="str" cm="1">
        <f t="array" ref="S2571">_xlfn.IFS(E2574&lt;30,"18-29",E2574&lt;45,"30-44",TRUE,"45+")</f>
        <v>45+</v>
      </c>
      <c r="T2571" t="str" cm="1">
        <f t="array" ref="T2571">_xlfn.IFS(F2571&lt;=2,"0-2 Years",F2571&lt;=5,"3-5 Years",F2571&lt;=8,"6-8 Years",TRUE,"9-10 Years")</f>
        <v>0-2 Years</v>
      </c>
      <c r="U2571" t="str" cm="1">
        <f t="array" ref="U2571">_xlfn.IFS(P2571&gt;60,"High Risk",P2571&gt;30,"Medium Risk",TRUE,"Low Risk")</f>
        <v>High Risk</v>
      </c>
      <c r="V2571">
        <f t="shared" si="40"/>
        <v>6</v>
      </c>
    </row>
    <row r="2572" spans="1:22" hidden="1" x14ac:dyDescent="0.2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 s="2">
        <v>174853.46</v>
      </c>
      <c r="H2572">
        <v>1</v>
      </c>
      <c r="I2572">
        <v>1</v>
      </c>
      <c r="J2572">
        <v>0</v>
      </c>
      <c r="K2572" s="1">
        <v>84238.63</v>
      </c>
      <c r="L2572">
        <v>0</v>
      </c>
      <c r="M2572">
        <v>15</v>
      </c>
      <c r="N2572">
        <v>1891</v>
      </c>
      <c r="O2572">
        <v>5</v>
      </c>
      <c r="P2572">
        <v>11</v>
      </c>
      <c r="Q2572">
        <v>0.33333333333333331</v>
      </c>
      <c r="R2572">
        <v>28365</v>
      </c>
      <c r="S2572" t="str" cm="1">
        <f t="array" ref="S2572">_xlfn.IFS(E2575&lt;30,"18-29",E2575&lt;45,"30-44",TRUE,"45+")</f>
        <v>30-44</v>
      </c>
      <c r="T2572" t="str" cm="1">
        <f t="array" ref="T2572">_xlfn.IFS(F2572&lt;=2,"0-2 Years",F2572&lt;=5,"3-5 Years",F2572&lt;=8,"6-8 Years",TRUE,"9-10 Years")</f>
        <v>3-5 Years</v>
      </c>
      <c r="U2572" t="str" cm="1">
        <f t="array" ref="U2572">_xlfn.IFS(P2572&gt;60,"High Risk",P2572&gt;30,"Medium Risk",TRUE,"Low Risk")</f>
        <v>Low Risk</v>
      </c>
      <c r="V2572">
        <f t="shared" si="40"/>
        <v>5</v>
      </c>
    </row>
    <row r="2573" spans="1:22" hidden="1" x14ac:dyDescent="0.2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 s="2">
        <v>108724.98</v>
      </c>
      <c r="H2573">
        <v>1</v>
      </c>
      <c r="I2573">
        <v>0</v>
      </c>
      <c r="J2573">
        <v>1</v>
      </c>
      <c r="K2573" s="1">
        <v>72330.460000000006</v>
      </c>
      <c r="L2573">
        <v>0</v>
      </c>
      <c r="M2573">
        <v>30</v>
      </c>
      <c r="N2573">
        <v>2865</v>
      </c>
      <c r="O2573">
        <v>3</v>
      </c>
      <c r="P2573">
        <v>35</v>
      </c>
      <c r="Q2573">
        <v>0.1</v>
      </c>
      <c r="R2573">
        <v>85950</v>
      </c>
      <c r="S2573" t="str" cm="1">
        <f t="array" ref="S2573">_xlfn.IFS(E2576&lt;30,"18-29",E2576&lt;45,"30-44",TRUE,"45+")</f>
        <v>45+</v>
      </c>
      <c r="T2573" t="str" cm="1">
        <f t="array" ref="T2573">_xlfn.IFS(F2573&lt;=2,"0-2 Years",F2573&lt;=5,"3-5 Years",F2573&lt;=8,"6-8 Years",TRUE,"9-10 Years")</f>
        <v>6-8 Years</v>
      </c>
      <c r="U2573" t="str" cm="1">
        <f t="array" ref="U2573">_xlfn.IFS(P2573&gt;60,"High Risk",P2573&gt;30,"Medium Risk",TRUE,"Low Risk")</f>
        <v>Medium Risk</v>
      </c>
      <c r="V2573">
        <f t="shared" si="40"/>
        <v>2</v>
      </c>
    </row>
    <row r="2574" spans="1:22" hidden="1" x14ac:dyDescent="0.2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 s="2">
        <v>91285.13</v>
      </c>
      <c r="H2574">
        <v>2</v>
      </c>
      <c r="I2574">
        <v>1</v>
      </c>
      <c r="J2574">
        <v>1</v>
      </c>
      <c r="K2574" s="1">
        <v>26767.85</v>
      </c>
      <c r="L2574">
        <v>0</v>
      </c>
      <c r="M2574">
        <v>21</v>
      </c>
      <c r="N2574">
        <v>4386</v>
      </c>
      <c r="O2574">
        <v>6</v>
      </c>
      <c r="P2574">
        <v>57</v>
      </c>
      <c r="Q2574">
        <v>0.2857142857142857</v>
      </c>
      <c r="R2574">
        <v>92106</v>
      </c>
      <c r="S2574" t="str" cm="1">
        <f t="array" ref="S2574">_xlfn.IFS(E2577&lt;30,"18-29",E2577&lt;45,"30-44",TRUE,"45+")</f>
        <v>45+</v>
      </c>
      <c r="T2574" t="str" cm="1">
        <f t="array" ref="T2574">_xlfn.IFS(F2574&lt;=2,"0-2 Years",F2574&lt;=5,"3-5 Years",F2574&lt;=8,"6-8 Years",TRUE,"9-10 Years")</f>
        <v>9-10 Years</v>
      </c>
      <c r="U2574" t="str" cm="1">
        <f t="array" ref="U2574">_xlfn.IFS(P2574&gt;60,"High Risk",P2574&gt;30,"Medium Risk",TRUE,"Low Risk")</f>
        <v>Medium Risk</v>
      </c>
      <c r="V2574">
        <f t="shared" si="40"/>
        <v>1</v>
      </c>
    </row>
    <row r="2575" spans="1:22" hidden="1" x14ac:dyDescent="0.2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 s="2">
        <v>0</v>
      </c>
      <c r="H2575">
        <v>2</v>
      </c>
      <c r="I2575">
        <v>1</v>
      </c>
      <c r="J2575">
        <v>1</v>
      </c>
      <c r="K2575" s="1">
        <v>164768.82</v>
      </c>
      <c r="L2575">
        <v>0</v>
      </c>
      <c r="M2575">
        <v>30</v>
      </c>
      <c r="N2575">
        <v>4542</v>
      </c>
      <c r="O2575">
        <v>8</v>
      </c>
      <c r="P2575">
        <v>14</v>
      </c>
      <c r="Q2575">
        <v>0.26666666666666666</v>
      </c>
      <c r="R2575">
        <v>136260</v>
      </c>
      <c r="S2575" t="str" cm="1">
        <f t="array" ref="S2575">_xlfn.IFS(E2578&lt;30,"18-29",E2578&lt;45,"30-44",TRUE,"45+")</f>
        <v>30-44</v>
      </c>
      <c r="T2575" t="str" cm="1">
        <f t="array" ref="T2575">_xlfn.IFS(F2575&lt;=2,"0-2 Years",F2575&lt;=5,"3-5 Years",F2575&lt;=8,"6-8 Years",TRUE,"9-10 Years")</f>
        <v>0-2 Years</v>
      </c>
      <c r="U2575" t="str" cm="1">
        <f t="array" ref="U2575">_xlfn.IFS(P2575&gt;60,"High Risk",P2575&gt;30,"Medium Risk",TRUE,"Low Risk")</f>
        <v>Low Risk</v>
      </c>
      <c r="V2575">
        <f t="shared" si="40"/>
        <v>4</v>
      </c>
    </row>
    <row r="2576" spans="1:22" hidden="1" x14ac:dyDescent="0.2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 s="2">
        <v>110610.41</v>
      </c>
      <c r="H2576">
        <v>2</v>
      </c>
      <c r="I2576">
        <v>0</v>
      </c>
      <c r="J2576">
        <v>1</v>
      </c>
      <c r="K2576" s="1">
        <v>1112.76</v>
      </c>
      <c r="L2576">
        <v>1</v>
      </c>
      <c r="M2576">
        <v>11</v>
      </c>
      <c r="N2576">
        <v>224</v>
      </c>
      <c r="O2576">
        <v>8</v>
      </c>
      <c r="P2576">
        <v>58</v>
      </c>
      <c r="Q2576">
        <v>0.72727272727272729</v>
      </c>
      <c r="R2576">
        <v>2464</v>
      </c>
      <c r="S2576" t="str" cm="1">
        <f t="array" ref="S2576">_xlfn.IFS(E2579&lt;30,"18-29",E2579&lt;45,"30-44",TRUE,"45+")</f>
        <v>18-29</v>
      </c>
      <c r="T2576" t="str" cm="1">
        <f t="array" ref="T2576">_xlfn.IFS(F2576&lt;=2,"0-2 Years",F2576&lt;=5,"3-5 Years",F2576&lt;=8,"6-8 Years",TRUE,"9-10 Years")</f>
        <v>9-10 Years</v>
      </c>
      <c r="U2576" t="str" cm="1">
        <f t="array" ref="U2576">_xlfn.IFS(P2576&gt;60,"High Risk",P2576&gt;30,"Medium Risk",TRUE,"Low Risk")</f>
        <v>Medium Risk</v>
      </c>
      <c r="V2576">
        <f t="shared" si="40"/>
        <v>1</v>
      </c>
    </row>
    <row r="2577" spans="1:22" x14ac:dyDescent="0.2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 s="2">
        <v>102994.04</v>
      </c>
      <c r="H2577">
        <v>1</v>
      </c>
      <c r="I2577">
        <v>1</v>
      </c>
      <c r="J2577">
        <v>0</v>
      </c>
      <c r="K2577" s="1">
        <v>176680.16</v>
      </c>
      <c r="L2577">
        <v>1</v>
      </c>
      <c r="M2577">
        <v>8</v>
      </c>
      <c r="N2577">
        <v>4239</v>
      </c>
      <c r="O2577">
        <v>6</v>
      </c>
      <c r="P2577">
        <v>22</v>
      </c>
      <c r="Q2577">
        <v>0.75</v>
      </c>
      <c r="R2577">
        <v>33912</v>
      </c>
      <c r="S2577" t="str" cm="1">
        <f t="array" ref="S2577">_xlfn.IFS(E2580&lt;30,"18-29",E2580&lt;45,"30-44",TRUE,"45+")</f>
        <v>30-44</v>
      </c>
      <c r="T2577" t="str" cm="1">
        <f t="array" ref="T2577">_xlfn.IFS(F2577&lt;=2,"0-2 Years",F2577&lt;=5,"3-5 Years",F2577&lt;=8,"6-8 Years",TRUE,"9-10 Years")</f>
        <v>3-5 Years</v>
      </c>
      <c r="U2577" t="str" cm="1">
        <f t="array" ref="U2577">_xlfn.IFS(P2577&gt;60,"High Risk",P2577&gt;30,"Medium Risk",TRUE,"Low Risk")</f>
        <v>Low Risk</v>
      </c>
      <c r="V2577">
        <f t="shared" si="40"/>
        <v>6</v>
      </c>
    </row>
    <row r="2578" spans="1:22" hidden="1" x14ac:dyDescent="0.2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 s="2">
        <v>59893.85</v>
      </c>
      <c r="H2578">
        <v>2</v>
      </c>
      <c r="I2578">
        <v>1</v>
      </c>
      <c r="J2578">
        <v>0</v>
      </c>
      <c r="K2578" s="1">
        <v>43999.64</v>
      </c>
      <c r="L2578">
        <v>0</v>
      </c>
      <c r="M2578">
        <v>5</v>
      </c>
      <c r="N2578">
        <v>1408</v>
      </c>
      <c r="O2578">
        <v>4</v>
      </c>
      <c r="P2578">
        <v>24</v>
      </c>
      <c r="Q2578">
        <v>0.8</v>
      </c>
      <c r="R2578">
        <v>7040</v>
      </c>
      <c r="S2578" t="str" cm="1">
        <f t="array" ref="S2578">_xlfn.IFS(E2581&lt;30,"18-29",E2581&lt;45,"30-44",TRUE,"45+")</f>
        <v>30-44</v>
      </c>
      <c r="T2578" t="str" cm="1">
        <f t="array" ref="T2578">_xlfn.IFS(F2578&lt;=2,"0-2 Years",F2578&lt;=5,"3-5 Years",F2578&lt;=8,"6-8 Years",TRUE,"9-10 Years")</f>
        <v>3-5 Years</v>
      </c>
      <c r="U2578" t="str" cm="1">
        <f t="array" ref="U2578">_xlfn.IFS(P2578&gt;60,"High Risk",P2578&gt;30,"Medium Risk",TRUE,"Low Risk")</f>
        <v>Low Risk</v>
      </c>
      <c r="V2578">
        <f t="shared" si="40"/>
        <v>3</v>
      </c>
    </row>
    <row r="2579" spans="1:22" hidden="1" x14ac:dyDescent="0.2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 s="2">
        <v>149318.54999999999</v>
      </c>
      <c r="H2579">
        <v>1</v>
      </c>
      <c r="I2579">
        <v>1</v>
      </c>
      <c r="J2579">
        <v>0</v>
      </c>
      <c r="K2579" s="1">
        <v>140746.13</v>
      </c>
      <c r="L2579">
        <v>0</v>
      </c>
      <c r="M2579">
        <v>15</v>
      </c>
      <c r="N2579">
        <v>2780</v>
      </c>
      <c r="O2579">
        <v>3</v>
      </c>
      <c r="P2579">
        <v>16</v>
      </c>
      <c r="Q2579">
        <v>0.2</v>
      </c>
      <c r="R2579">
        <v>41700</v>
      </c>
      <c r="S2579" t="str" cm="1">
        <f t="array" ref="S2579">_xlfn.IFS(E2582&lt;30,"18-29",E2582&lt;45,"30-44",TRUE,"45+")</f>
        <v>30-44</v>
      </c>
      <c r="T2579" t="str" cm="1">
        <f t="array" ref="T2579">_xlfn.IFS(F2579&lt;=2,"0-2 Years",F2579&lt;=5,"3-5 Years",F2579&lt;=8,"6-8 Years",TRUE,"9-10 Years")</f>
        <v>6-8 Years</v>
      </c>
      <c r="U2579" t="str" cm="1">
        <f t="array" ref="U2579">_xlfn.IFS(P2579&gt;60,"High Risk",P2579&gt;30,"Medium Risk",TRUE,"Low Risk")</f>
        <v>Low Risk</v>
      </c>
      <c r="V2579">
        <f t="shared" si="40"/>
        <v>5</v>
      </c>
    </row>
    <row r="2580" spans="1:22" hidden="1" x14ac:dyDescent="0.2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 s="2">
        <v>116409.55</v>
      </c>
      <c r="H2580">
        <v>1</v>
      </c>
      <c r="I2580">
        <v>0</v>
      </c>
      <c r="J2580">
        <v>1</v>
      </c>
      <c r="K2580" s="1">
        <v>152790.92000000001</v>
      </c>
      <c r="L2580">
        <v>0</v>
      </c>
      <c r="M2580">
        <v>5</v>
      </c>
      <c r="N2580">
        <v>154</v>
      </c>
      <c r="O2580">
        <v>1</v>
      </c>
      <c r="P2580">
        <v>4</v>
      </c>
      <c r="Q2580">
        <v>0.2</v>
      </c>
      <c r="R2580">
        <v>770</v>
      </c>
      <c r="S2580" t="str" cm="1">
        <f t="array" ref="S2580">_xlfn.IFS(E2583&lt;30,"18-29",E2583&lt;45,"30-44",TRUE,"45+")</f>
        <v>30-44</v>
      </c>
      <c r="T2580" t="str" cm="1">
        <f t="array" ref="T2580">_xlfn.IFS(F2580&lt;=2,"0-2 Years",F2580&lt;=5,"3-5 Years",F2580&lt;=8,"6-8 Years",TRUE,"9-10 Years")</f>
        <v>0-2 Years</v>
      </c>
      <c r="U2580" t="str" cm="1">
        <f t="array" ref="U2580">_xlfn.IFS(P2580&gt;60,"High Risk",P2580&gt;30,"Medium Risk",TRUE,"Low Risk")</f>
        <v>Low Risk</v>
      </c>
      <c r="V2580">
        <f t="shared" si="40"/>
        <v>3</v>
      </c>
    </row>
    <row r="2581" spans="1:22" x14ac:dyDescent="0.2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 s="2">
        <v>127760.07</v>
      </c>
      <c r="H2581">
        <v>1</v>
      </c>
      <c r="I2581">
        <v>1</v>
      </c>
      <c r="J2581">
        <v>0</v>
      </c>
      <c r="K2581" s="1">
        <v>81537.850000000006</v>
      </c>
      <c r="L2581">
        <v>1</v>
      </c>
      <c r="M2581">
        <v>16</v>
      </c>
      <c r="N2581">
        <v>501</v>
      </c>
      <c r="O2581">
        <v>7</v>
      </c>
      <c r="P2581">
        <v>10</v>
      </c>
      <c r="Q2581">
        <v>0.4375</v>
      </c>
      <c r="R2581">
        <v>8016</v>
      </c>
      <c r="S2581" t="str" cm="1">
        <f t="array" ref="S2581">_xlfn.IFS(E2584&lt;30,"18-29",E2584&lt;45,"30-44",TRUE,"45+")</f>
        <v>45+</v>
      </c>
      <c r="T2581" t="str" cm="1">
        <f t="array" ref="T2581">_xlfn.IFS(F2581&lt;=2,"0-2 Years",F2581&lt;=5,"3-5 Years",F2581&lt;=8,"6-8 Years",TRUE,"9-10 Years")</f>
        <v>0-2 Years</v>
      </c>
      <c r="U2581" t="str" cm="1">
        <f t="array" ref="U2581">_xlfn.IFS(P2581&gt;60,"High Risk",P2581&gt;30,"Medium Risk",TRUE,"Low Risk")</f>
        <v>Low Risk</v>
      </c>
      <c r="V2581">
        <f t="shared" si="40"/>
        <v>6</v>
      </c>
    </row>
    <row r="2582" spans="1:22" hidden="1" x14ac:dyDescent="0.2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 s="2">
        <v>132591.35999999999</v>
      </c>
      <c r="H2582">
        <v>1</v>
      </c>
      <c r="I2582">
        <v>1</v>
      </c>
      <c r="J2582">
        <v>1</v>
      </c>
      <c r="K2582" s="1">
        <v>7387.8</v>
      </c>
      <c r="L2582">
        <v>1</v>
      </c>
      <c r="M2582">
        <v>17</v>
      </c>
      <c r="N2582">
        <v>4511</v>
      </c>
      <c r="O2582">
        <v>10</v>
      </c>
      <c r="P2582">
        <v>44</v>
      </c>
      <c r="Q2582">
        <v>0.58823529411764708</v>
      </c>
      <c r="R2582">
        <v>76687</v>
      </c>
      <c r="S2582" t="str" cm="1">
        <f t="array" ref="S2582">_xlfn.IFS(E2585&lt;30,"18-29",E2585&lt;45,"30-44",TRUE,"45+")</f>
        <v>30-44</v>
      </c>
      <c r="T2582" t="str" cm="1">
        <f t="array" ref="T2582">_xlfn.IFS(F2582&lt;=2,"0-2 Years",F2582&lt;=5,"3-5 Years",F2582&lt;=8,"6-8 Years",TRUE,"9-10 Years")</f>
        <v>6-8 Years</v>
      </c>
      <c r="U2582" t="str" cm="1">
        <f t="array" ref="U2582">_xlfn.IFS(P2582&gt;60,"High Risk",P2582&gt;30,"Medium Risk",TRUE,"Low Risk")</f>
        <v>Medium Risk</v>
      </c>
      <c r="V2582">
        <f t="shared" si="40"/>
        <v>2</v>
      </c>
    </row>
    <row r="2583" spans="1:22" x14ac:dyDescent="0.2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 s="2">
        <v>0</v>
      </c>
      <c r="H2583">
        <v>2</v>
      </c>
      <c r="I2583">
        <v>1</v>
      </c>
      <c r="J2583">
        <v>0</v>
      </c>
      <c r="K2583" s="1">
        <v>183038.33</v>
      </c>
      <c r="L2583">
        <v>0</v>
      </c>
      <c r="M2583">
        <v>4</v>
      </c>
      <c r="N2583">
        <v>1682</v>
      </c>
      <c r="O2583">
        <v>1</v>
      </c>
      <c r="P2583">
        <v>18</v>
      </c>
      <c r="Q2583">
        <v>0.25</v>
      </c>
      <c r="R2583">
        <v>6728</v>
      </c>
      <c r="S2583" t="str" cm="1">
        <f t="array" ref="S2583">_xlfn.IFS(E2586&lt;30,"18-29",E2586&lt;45,"30-44",TRUE,"45+")</f>
        <v>30-44</v>
      </c>
      <c r="T2583" t="str" cm="1">
        <f t="array" ref="T2583">_xlfn.IFS(F2583&lt;=2,"0-2 Years",F2583&lt;=5,"3-5 Years",F2583&lt;=8,"6-8 Years",TRUE,"9-10 Years")</f>
        <v>0-2 Years</v>
      </c>
      <c r="U2583" t="str" cm="1">
        <f t="array" ref="U2583">_xlfn.IFS(P2583&gt;60,"High Risk",P2583&gt;30,"Medium Risk",TRUE,"Low Risk")</f>
        <v>Low Risk</v>
      </c>
      <c r="V2583">
        <f t="shared" si="40"/>
        <v>7</v>
      </c>
    </row>
    <row r="2584" spans="1:22" hidden="1" x14ac:dyDescent="0.2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 s="2">
        <v>113402.14</v>
      </c>
      <c r="H2584">
        <v>2</v>
      </c>
      <c r="I2584">
        <v>1</v>
      </c>
      <c r="J2584">
        <v>1</v>
      </c>
      <c r="K2584" s="1">
        <v>138849.06</v>
      </c>
      <c r="L2584">
        <v>0</v>
      </c>
      <c r="M2584">
        <v>23</v>
      </c>
      <c r="N2584">
        <v>433</v>
      </c>
      <c r="O2584">
        <v>9</v>
      </c>
      <c r="P2584">
        <v>153</v>
      </c>
      <c r="Q2584">
        <v>0.39130434782608697</v>
      </c>
      <c r="R2584">
        <v>9959</v>
      </c>
      <c r="S2584" t="str" cm="1">
        <f t="array" ref="S2584">_xlfn.IFS(E2587&lt;30,"18-29",E2587&lt;45,"30-44",TRUE,"45+")</f>
        <v>18-29</v>
      </c>
      <c r="T2584" t="str" cm="1">
        <f t="array" ref="T2584">_xlfn.IFS(F2584&lt;=2,"0-2 Years",F2584&lt;=5,"3-5 Years",F2584&lt;=8,"6-8 Years",TRUE,"9-10 Years")</f>
        <v>3-5 Years</v>
      </c>
      <c r="U2584" t="str" cm="1">
        <f t="array" ref="U2584">_xlfn.IFS(P2584&gt;60,"High Risk",P2584&gt;30,"Medium Risk",TRUE,"Low Risk")</f>
        <v>High Risk</v>
      </c>
      <c r="V2584">
        <f t="shared" si="40"/>
        <v>1</v>
      </c>
    </row>
    <row r="2585" spans="1:22" x14ac:dyDescent="0.2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 s="2">
        <v>0</v>
      </c>
      <c r="H2585">
        <v>2</v>
      </c>
      <c r="I2585">
        <v>1</v>
      </c>
      <c r="J2585">
        <v>0</v>
      </c>
      <c r="K2585" s="1">
        <v>170333.38</v>
      </c>
      <c r="L2585">
        <v>0</v>
      </c>
      <c r="M2585">
        <v>14</v>
      </c>
      <c r="N2585">
        <v>4147</v>
      </c>
      <c r="O2585">
        <v>6</v>
      </c>
      <c r="P2585">
        <v>4</v>
      </c>
      <c r="Q2585">
        <v>0.42857142857142855</v>
      </c>
      <c r="R2585">
        <v>58058</v>
      </c>
      <c r="S2585" t="str" cm="1">
        <f t="array" ref="S2585">_xlfn.IFS(E2588&lt;30,"18-29",E2588&lt;45,"30-44",TRUE,"45+")</f>
        <v>45+</v>
      </c>
      <c r="T2585" t="str" cm="1">
        <f t="array" ref="T2585">_xlfn.IFS(F2585&lt;=2,"0-2 Years",F2585&lt;=5,"3-5 Years",F2585&lt;=8,"6-8 Years",TRUE,"9-10 Years")</f>
        <v>6-8 Years</v>
      </c>
      <c r="U2585" t="str" cm="1">
        <f t="array" ref="U2585">_xlfn.IFS(P2585&gt;60,"High Risk",P2585&gt;30,"Medium Risk",TRUE,"Low Risk")</f>
        <v>Low Risk</v>
      </c>
      <c r="V2585">
        <f t="shared" si="40"/>
        <v>6</v>
      </c>
    </row>
    <row r="2586" spans="1:22" x14ac:dyDescent="0.2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 s="2">
        <v>0</v>
      </c>
      <c r="H2586">
        <v>1</v>
      </c>
      <c r="I2586">
        <v>0</v>
      </c>
      <c r="J2586">
        <v>0</v>
      </c>
      <c r="K2586" s="1">
        <v>60416.76</v>
      </c>
      <c r="L2586">
        <v>0</v>
      </c>
      <c r="M2586">
        <v>14</v>
      </c>
      <c r="N2586">
        <v>2339</v>
      </c>
      <c r="O2586">
        <v>3</v>
      </c>
      <c r="P2586">
        <v>172</v>
      </c>
      <c r="Q2586">
        <v>0.21428571428571427</v>
      </c>
      <c r="R2586">
        <v>32746</v>
      </c>
      <c r="S2586" t="str" cm="1">
        <f t="array" ref="S2586">_xlfn.IFS(E2589&lt;30,"18-29",E2589&lt;45,"30-44",TRUE,"45+")</f>
        <v>30-44</v>
      </c>
      <c r="T2586" t="str" cm="1">
        <f t="array" ref="T2586">_xlfn.IFS(F2586&lt;=2,"0-2 Years",F2586&lt;=5,"3-5 Years",F2586&lt;=8,"6-8 Years",TRUE,"9-10 Years")</f>
        <v>0-2 Years</v>
      </c>
      <c r="U2586" t="str" cm="1">
        <f t="array" ref="U2586">_xlfn.IFS(P2586&gt;60,"High Risk",P2586&gt;30,"Medium Risk",TRUE,"Low Risk")</f>
        <v>High Risk</v>
      </c>
      <c r="V2586">
        <f t="shared" si="40"/>
        <v>9</v>
      </c>
    </row>
    <row r="2587" spans="1:22" hidden="1" x14ac:dyDescent="0.2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 s="2">
        <v>0</v>
      </c>
      <c r="H2587">
        <v>2</v>
      </c>
      <c r="I2587">
        <v>1</v>
      </c>
      <c r="J2587">
        <v>1</v>
      </c>
      <c r="K2587" s="1">
        <v>100240.2</v>
      </c>
      <c r="L2587">
        <v>0</v>
      </c>
      <c r="M2587">
        <v>16</v>
      </c>
      <c r="N2587">
        <v>3284</v>
      </c>
      <c r="O2587">
        <v>8</v>
      </c>
      <c r="P2587">
        <v>176</v>
      </c>
      <c r="Q2587">
        <v>0.5</v>
      </c>
      <c r="R2587">
        <v>52544</v>
      </c>
      <c r="S2587" t="str" cm="1">
        <f t="array" ref="S2587">_xlfn.IFS(E2590&lt;30,"18-29",E2590&lt;45,"30-44",TRUE,"45+")</f>
        <v>30-44</v>
      </c>
      <c r="T2587" t="str" cm="1">
        <f t="array" ref="T2587">_xlfn.IFS(F2587&lt;=2,"0-2 Years",F2587&lt;=5,"3-5 Years",F2587&lt;=8,"6-8 Years",TRUE,"9-10 Years")</f>
        <v>9-10 Years</v>
      </c>
      <c r="U2587" t="str" cm="1">
        <f t="array" ref="U2587">_xlfn.IFS(P2587&gt;60,"High Risk",P2587&gt;30,"Medium Risk",TRUE,"Low Risk")</f>
        <v>High Risk</v>
      </c>
      <c r="V2587">
        <f t="shared" si="40"/>
        <v>3</v>
      </c>
    </row>
    <row r="2588" spans="1:22" hidden="1" x14ac:dyDescent="0.2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 s="2">
        <v>136953.47</v>
      </c>
      <c r="H2588">
        <v>1</v>
      </c>
      <c r="I2588">
        <v>1</v>
      </c>
      <c r="J2588">
        <v>1</v>
      </c>
      <c r="K2588" s="1">
        <v>2704.98</v>
      </c>
      <c r="L2588">
        <v>0</v>
      </c>
      <c r="M2588">
        <v>12</v>
      </c>
      <c r="N2588">
        <v>2664</v>
      </c>
      <c r="O2588">
        <v>9</v>
      </c>
      <c r="P2588">
        <v>71</v>
      </c>
      <c r="Q2588">
        <v>0.75</v>
      </c>
      <c r="R2588">
        <v>31968</v>
      </c>
      <c r="S2588" t="str" cm="1">
        <f t="array" ref="S2588">_xlfn.IFS(E2591&lt;30,"18-29",E2591&lt;45,"30-44",TRUE,"45+")</f>
        <v>30-44</v>
      </c>
      <c r="T2588" t="str" cm="1">
        <f t="array" ref="T2588">_xlfn.IFS(F2588&lt;=2,"0-2 Years",F2588&lt;=5,"3-5 Years",F2588&lt;=8,"6-8 Years",TRUE,"9-10 Years")</f>
        <v>6-8 Years</v>
      </c>
      <c r="U2588" t="str" cm="1">
        <f t="array" ref="U2588">_xlfn.IFS(P2588&gt;60,"High Risk",P2588&gt;30,"Medium Risk",TRUE,"Low Risk")</f>
        <v>High Risk</v>
      </c>
      <c r="V2588">
        <f t="shared" si="40"/>
        <v>3</v>
      </c>
    </row>
    <row r="2589" spans="1:22" hidden="1" x14ac:dyDescent="0.2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 s="2">
        <v>0</v>
      </c>
      <c r="H2589">
        <v>2</v>
      </c>
      <c r="I2589">
        <v>0</v>
      </c>
      <c r="J2589">
        <v>1</v>
      </c>
      <c r="K2589" s="1">
        <v>68815.05</v>
      </c>
      <c r="L2589">
        <v>0</v>
      </c>
      <c r="M2589">
        <v>8</v>
      </c>
      <c r="N2589">
        <v>1424</v>
      </c>
      <c r="O2589">
        <v>9</v>
      </c>
      <c r="P2589">
        <v>111</v>
      </c>
      <c r="Q2589">
        <v>1</v>
      </c>
      <c r="R2589">
        <v>11392</v>
      </c>
      <c r="S2589" t="str" cm="1">
        <f t="array" ref="S2589">_xlfn.IFS(E2592&lt;30,"18-29",E2592&lt;45,"30-44",TRUE,"45+")</f>
        <v>18-29</v>
      </c>
      <c r="T2589" t="str" cm="1">
        <f t="array" ref="T2589">_xlfn.IFS(F2589&lt;=2,"0-2 Years",F2589&lt;=5,"3-5 Years",F2589&lt;=8,"6-8 Years",TRUE,"9-10 Years")</f>
        <v>6-8 Years</v>
      </c>
      <c r="U2589" t="str" cm="1">
        <f t="array" ref="U2589">_xlfn.IFS(P2589&gt;60,"High Risk",P2589&gt;30,"Medium Risk",TRUE,"Low Risk")</f>
        <v>High Risk</v>
      </c>
      <c r="V2589">
        <f t="shared" si="40"/>
        <v>3</v>
      </c>
    </row>
    <row r="2590" spans="1:22" hidden="1" x14ac:dyDescent="0.2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 s="2">
        <v>0</v>
      </c>
      <c r="H2590">
        <v>1</v>
      </c>
      <c r="I2590">
        <v>1</v>
      </c>
      <c r="J2590">
        <v>1</v>
      </c>
      <c r="K2590" s="1">
        <v>64839.23</v>
      </c>
      <c r="L2590">
        <v>0</v>
      </c>
      <c r="M2590">
        <v>22</v>
      </c>
      <c r="N2590">
        <v>1699</v>
      </c>
      <c r="O2590">
        <v>8</v>
      </c>
      <c r="P2590">
        <v>139</v>
      </c>
      <c r="Q2590">
        <v>0.36363636363636365</v>
      </c>
      <c r="R2590">
        <v>37378</v>
      </c>
      <c r="S2590" t="str" cm="1">
        <f t="array" ref="S2590">_xlfn.IFS(E2593&lt;30,"18-29",E2593&lt;45,"30-44",TRUE,"45+")</f>
        <v>30-44</v>
      </c>
      <c r="T2590" t="str" cm="1">
        <f t="array" ref="T2590">_xlfn.IFS(F2590&lt;=2,"0-2 Years",F2590&lt;=5,"3-5 Years",F2590&lt;=8,"6-8 Years",TRUE,"9-10 Years")</f>
        <v>3-5 Years</v>
      </c>
      <c r="U2590" t="str" cm="1">
        <f t="array" ref="U2590">_xlfn.IFS(P2590&gt;60,"High Risk",P2590&gt;30,"Medium Risk",TRUE,"Low Risk")</f>
        <v>High Risk</v>
      </c>
      <c r="V2590">
        <f t="shared" si="40"/>
        <v>5</v>
      </c>
    </row>
    <row r="2591" spans="1:22" hidden="1" x14ac:dyDescent="0.2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 s="2">
        <v>123863.64</v>
      </c>
      <c r="H2591">
        <v>1</v>
      </c>
      <c r="I2591">
        <v>1</v>
      </c>
      <c r="J2591">
        <v>0</v>
      </c>
      <c r="K2591" s="1">
        <v>144494.94</v>
      </c>
      <c r="L2591">
        <v>0</v>
      </c>
      <c r="M2591">
        <v>3</v>
      </c>
      <c r="N2591">
        <v>1532</v>
      </c>
      <c r="O2591">
        <v>0</v>
      </c>
      <c r="P2591">
        <v>145</v>
      </c>
      <c r="Q2591">
        <v>0</v>
      </c>
      <c r="R2591">
        <v>4596</v>
      </c>
      <c r="S2591" t="str" cm="1">
        <f t="array" ref="S2591">_xlfn.IFS(E2594&lt;30,"18-29",E2594&lt;45,"30-44",TRUE,"45+")</f>
        <v>30-44</v>
      </c>
      <c r="T2591" t="str" cm="1">
        <f t="array" ref="T2591">_xlfn.IFS(F2591&lt;=2,"0-2 Years",F2591&lt;=5,"3-5 Years",F2591&lt;=8,"6-8 Years",TRUE,"9-10 Years")</f>
        <v>6-8 Years</v>
      </c>
      <c r="U2591" t="str" cm="1">
        <f t="array" ref="U2591">_xlfn.IFS(P2591&gt;60,"High Risk",P2591&gt;30,"Medium Risk",TRUE,"Low Risk")</f>
        <v>High Risk</v>
      </c>
      <c r="V2591">
        <f t="shared" si="40"/>
        <v>5</v>
      </c>
    </row>
    <row r="2592" spans="1:22" hidden="1" x14ac:dyDescent="0.2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 s="2">
        <v>120811.89</v>
      </c>
      <c r="H2592">
        <v>1</v>
      </c>
      <c r="I2592">
        <v>1</v>
      </c>
      <c r="J2592">
        <v>1</v>
      </c>
      <c r="K2592" s="1">
        <v>185510.34</v>
      </c>
      <c r="L2592">
        <v>0</v>
      </c>
      <c r="M2592">
        <v>5</v>
      </c>
      <c r="N2592">
        <v>3261</v>
      </c>
      <c r="O2592">
        <v>1</v>
      </c>
      <c r="P2592">
        <v>159</v>
      </c>
      <c r="Q2592">
        <v>0.2</v>
      </c>
      <c r="R2592">
        <v>16305</v>
      </c>
      <c r="S2592" t="str" cm="1">
        <f t="array" ref="S2592">_xlfn.IFS(E2595&lt;30,"18-29",E2595&lt;45,"30-44",TRUE,"45+")</f>
        <v>45+</v>
      </c>
      <c r="T2592" t="str" cm="1">
        <f t="array" ref="T2592">_xlfn.IFS(F2592&lt;=2,"0-2 Years",F2592&lt;=5,"3-5 Years",F2592&lt;=8,"6-8 Years",TRUE,"9-10 Years")</f>
        <v>6-8 Years</v>
      </c>
      <c r="U2592" t="str" cm="1">
        <f t="array" ref="U2592">_xlfn.IFS(P2592&gt;60,"High Risk",P2592&gt;30,"Medium Risk",TRUE,"Low Risk")</f>
        <v>High Risk</v>
      </c>
      <c r="V2592">
        <f t="shared" si="40"/>
        <v>2</v>
      </c>
    </row>
    <row r="2593" spans="1:22" hidden="1" x14ac:dyDescent="0.2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 s="2">
        <v>148430.54999999999</v>
      </c>
      <c r="H2593">
        <v>1</v>
      </c>
      <c r="I2593">
        <v>1</v>
      </c>
      <c r="J2593">
        <v>1</v>
      </c>
      <c r="K2593" s="1">
        <v>56055.72</v>
      </c>
      <c r="L2593">
        <v>0</v>
      </c>
      <c r="M2593">
        <v>8</v>
      </c>
      <c r="N2593">
        <v>3803</v>
      </c>
      <c r="O2593">
        <v>4</v>
      </c>
      <c r="P2593">
        <v>146</v>
      </c>
      <c r="Q2593">
        <v>0.5</v>
      </c>
      <c r="R2593">
        <v>30424</v>
      </c>
      <c r="S2593" t="str" cm="1">
        <f t="array" ref="S2593">_xlfn.IFS(E2596&lt;30,"18-29",E2596&lt;45,"30-44",TRUE,"45+")</f>
        <v>45+</v>
      </c>
      <c r="T2593" t="str" cm="1">
        <f t="array" ref="T2593">_xlfn.IFS(F2593&lt;=2,"0-2 Years",F2593&lt;=5,"3-5 Years",F2593&lt;=8,"6-8 Years",TRUE,"9-10 Years")</f>
        <v>0-2 Years</v>
      </c>
      <c r="U2593" t="str" cm="1">
        <f t="array" ref="U2593">_xlfn.IFS(P2593&gt;60,"High Risk",P2593&gt;30,"Medium Risk",TRUE,"Low Risk")</f>
        <v>High Risk</v>
      </c>
      <c r="V2593">
        <f t="shared" si="40"/>
        <v>3</v>
      </c>
    </row>
    <row r="2594" spans="1:22" hidden="1" x14ac:dyDescent="0.2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 s="2">
        <v>47869.69</v>
      </c>
      <c r="H2594">
        <v>2</v>
      </c>
      <c r="I2594">
        <v>1</v>
      </c>
      <c r="J2594">
        <v>1</v>
      </c>
      <c r="K2594" s="1">
        <v>155061.97</v>
      </c>
      <c r="L2594">
        <v>0</v>
      </c>
      <c r="M2594">
        <v>10</v>
      </c>
      <c r="N2594">
        <v>1278</v>
      </c>
      <c r="O2594">
        <v>1</v>
      </c>
      <c r="P2594">
        <v>61</v>
      </c>
      <c r="Q2594">
        <v>0.1</v>
      </c>
      <c r="R2594">
        <v>12780</v>
      </c>
      <c r="S2594" t="str" cm="1">
        <f t="array" ref="S2594">_xlfn.IFS(E2597&lt;30,"18-29",E2597&lt;45,"30-44",TRUE,"45+")</f>
        <v>18-29</v>
      </c>
      <c r="T2594" t="str" cm="1">
        <f t="array" ref="T2594">_xlfn.IFS(F2594&lt;=2,"0-2 Years",F2594&lt;=5,"3-5 Years",F2594&lt;=8,"6-8 Years",TRUE,"9-10 Years")</f>
        <v>6-8 Years</v>
      </c>
      <c r="U2594" t="str" cm="1">
        <f t="array" ref="U2594">_xlfn.IFS(P2594&gt;60,"High Risk",P2594&gt;30,"Medium Risk",TRUE,"Low Risk")</f>
        <v>High Risk</v>
      </c>
      <c r="V2594">
        <f t="shared" si="40"/>
        <v>0</v>
      </c>
    </row>
    <row r="2595" spans="1:22" hidden="1" x14ac:dyDescent="0.2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 s="2">
        <v>150926.99</v>
      </c>
      <c r="H2595">
        <v>2</v>
      </c>
      <c r="I2595">
        <v>0</v>
      </c>
      <c r="J2595">
        <v>0</v>
      </c>
      <c r="K2595" s="1">
        <v>119817.19</v>
      </c>
      <c r="L2595">
        <v>0</v>
      </c>
      <c r="M2595">
        <v>23</v>
      </c>
      <c r="N2595">
        <v>3662</v>
      </c>
      <c r="O2595">
        <v>2</v>
      </c>
      <c r="P2595">
        <v>63</v>
      </c>
      <c r="Q2595">
        <v>8.6956521739130432E-2</v>
      </c>
      <c r="R2595">
        <v>84226</v>
      </c>
      <c r="S2595" t="str" cm="1">
        <f t="array" ref="S2595">_xlfn.IFS(E2598&lt;30,"18-29",E2598&lt;45,"30-44",TRUE,"45+")</f>
        <v>18-29</v>
      </c>
      <c r="T2595" t="str" cm="1">
        <f t="array" ref="T2595">_xlfn.IFS(F2595&lt;=2,"0-2 Years",F2595&lt;=5,"3-5 Years",F2595&lt;=8,"6-8 Years",TRUE,"9-10 Years")</f>
        <v>6-8 Years</v>
      </c>
      <c r="U2595" t="str" cm="1">
        <f t="array" ref="U2595">_xlfn.IFS(P2595&gt;60,"High Risk",P2595&gt;30,"Medium Risk",TRUE,"Low Risk")</f>
        <v>High Risk</v>
      </c>
      <c r="V2595">
        <f t="shared" si="40"/>
        <v>4</v>
      </c>
    </row>
    <row r="2596" spans="1:22" x14ac:dyDescent="0.2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 s="2">
        <v>103163.35</v>
      </c>
      <c r="H2596">
        <v>1</v>
      </c>
      <c r="I2596">
        <v>1</v>
      </c>
      <c r="J2596">
        <v>0</v>
      </c>
      <c r="K2596" s="1">
        <v>16259.64</v>
      </c>
      <c r="L2596">
        <v>1</v>
      </c>
      <c r="M2596">
        <v>10</v>
      </c>
      <c r="N2596">
        <v>2757</v>
      </c>
      <c r="O2596">
        <v>2</v>
      </c>
      <c r="P2596">
        <v>4</v>
      </c>
      <c r="Q2596">
        <v>0.2</v>
      </c>
      <c r="R2596">
        <v>27570</v>
      </c>
      <c r="S2596" t="str" cm="1">
        <f t="array" ref="S2596">_xlfn.IFS(E2599&lt;30,"18-29",E2599&lt;45,"30-44",TRUE,"45+")</f>
        <v>30-44</v>
      </c>
      <c r="T2596" t="str" cm="1">
        <f t="array" ref="T2596">_xlfn.IFS(F2596&lt;=2,"0-2 Years",F2596&lt;=5,"3-5 Years",F2596&lt;=8,"6-8 Years",TRUE,"9-10 Years")</f>
        <v>6-8 Years</v>
      </c>
      <c r="U2596" t="str" cm="1">
        <f t="array" ref="U2596">_xlfn.IFS(P2596&gt;60,"High Risk",P2596&gt;30,"Medium Risk",TRUE,"Low Risk")</f>
        <v>Low Risk</v>
      </c>
      <c r="V2596">
        <f t="shared" si="40"/>
        <v>6</v>
      </c>
    </row>
    <row r="2597" spans="1:22" hidden="1" x14ac:dyDescent="0.2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 s="2">
        <v>130206.28</v>
      </c>
      <c r="H2597">
        <v>1</v>
      </c>
      <c r="I2597">
        <v>1</v>
      </c>
      <c r="J2597">
        <v>0</v>
      </c>
      <c r="K2597" s="1">
        <v>184654.87</v>
      </c>
      <c r="L2597">
        <v>0</v>
      </c>
      <c r="M2597">
        <v>11</v>
      </c>
      <c r="N2597">
        <v>4686</v>
      </c>
      <c r="O2597">
        <v>6</v>
      </c>
      <c r="P2597">
        <v>67</v>
      </c>
      <c r="Q2597">
        <v>0.54545454545454541</v>
      </c>
      <c r="R2597">
        <v>51546</v>
      </c>
      <c r="S2597" t="str" cm="1">
        <f t="array" ref="S2597">_xlfn.IFS(E2600&lt;30,"18-29",E2600&lt;45,"30-44",TRUE,"45+")</f>
        <v>45+</v>
      </c>
      <c r="T2597" t="str" cm="1">
        <f t="array" ref="T2597">_xlfn.IFS(F2597&lt;=2,"0-2 Years",F2597&lt;=5,"3-5 Years",F2597&lt;=8,"6-8 Years",TRUE,"9-10 Years")</f>
        <v>9-10 Years</v>
      </c>
      <c r="U2597" t="str" cm="1">
        <f t="array" ref="U2597">_xlfn.IFS(P2597&gt;60,"High Risk",P2597&gt;30,"Medium Risk",TRUE,"Low Risk")</f>
        <v>High Risk</v>
      </c>
      <c r="V2597">
        <f t="shared" si="40"/>
        <v>5</v>
      </c>
    </row>
    <row r="2598" spans="1:22" hidden="1" x14ac:dyDescent="0.2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 s="2">
        <v>136674.51</v>
      </c>
      <c r="H2598">
        <v>2</v>
      </c>
      <c r="I2598">
        <v>0</v>
      </c>
      <c r="J2598">
        <v>0</v>
      </c>
      <c r="K2598" s="1">
        <v>5278.78</v>
      </c>
      <c r="L2598">
        <v>0</v>
      </c>
      <c r="M2598">
        <v>30</v>
      </c>
      <c r="N2598">
        <v>4069</v>
      </c>
      <c r="O2598">
        <v>2</v>
      </c>
      <c r="P2598">
        <v>145</v>
      </c>
      <c r="Q2598">
        <v>6.6666666666666666E-2</v>
      </c>
      <c r="R2598">
        <v>122070</v>
      </c>
      <c r="S2598" t="str" cm="1">
        <f t="array" ref="S2598">_xlfn.IFS(E2601&lt;30,"18-29",E2601&lt;45,"30-44",TRUE,"45+")</f>
        <v>45+</v>
      </c>
      <c r="T2598" t="str" cm="1">
        <f t="array" ref="T2598">_xlfn.IFS(F2598&lt;=2,"0-2 Years",F2598&lt;=5,"3-5 Years",F2598&lt;=8,"6-8 Years",TRUE,"9-10 Years")</f>
        <v>3-5 Years</v>
      </c>
      <c r="U2598" t="str" cm="1">
        <f t="array" ref="U2598">_xlfn.IFS(P2598&gt;60,"High Risk",P2598&gt;30,"Medium Risk",TRUE,"Low Risk")</f>
        <v>High Risk</v>
      </c>
      <c r="V2598">
        <f t="shared" si="40"/>
        <v>3</v>
      </c>
    </row>
    <row r="2599" spans="1:22" hidden="1" x14ac:dyDescent="0.2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 s="2">
        <v>200322.45</v>
      </c>
      <c r="H2599">
        <v>1</v>
      </c>
      <c r="I2599">
        <v>1</v>
      </c>
      <c r="J2599">
        <v>1</v>
      </c>
      <c r="K2599" s="1">
        <v>113244.73</v>
      </c>
      <c r="L2599">
        <v>0</v>
      </c>
      <c r="M2599">
        <v>19</v>
      </c>
      <c r="N2599">
        <v>3877</v>
      </c>
      <c r="O2599">
        <v>3</v>
      </c>
      <c r="P2599">
        <v>70</v>
      </c>
      <c r="Q2599">
        <v>0.15789473684210525</v>
      </c>
      <c r="R2599">
        <v>73663</v>
      </c>
      <c r="S2599" t="str" cm="1">
        <f t="array" ref="S2599">_xlfn.IFS(E2602&lt;30,"18-29",E2602&lt;45,"30-44",TRUE,"45+")</f>
        <v>18-29</v>
      </c>
      <c r="T2599" t="str" cm="1">
        <f t="array" ref="T2599">_xlfn.IFS(F2599&lt;=2,"0-2 Years",F2599&lt;=5,"3-5 Years",F2599&lt;=8,"6-8 Years",TRUE,"9-10 Years")</f>
        <v>0-2 Years</v>
      </c>
      <c r="U2599" t="str" cm="1">
        <f t="array" ref="U2599">_xlfn.IFS(P2599&gt;60,"High Risk",P2599&gt;30,"Medium Risk",TRUE,"Low Risk")</f>
        <v>High Risk</v>
      </c>
      <c r="V2599">
        <f t="shared" si="40"/>
        <v>3</v>
      </c>
    </row>
    <row r="2600" spans="1:22" hidden="1" x14ac:dyDescent="0.2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 s="2">
        <v>0</v>
      </c>
      <c r="H2600">
        <v>2</v>
      </c>
      <c r="I2600">
        <v>1</v>
      </c>
      <c r="J2600">
        <v>1</v>
      </c>
      <c r="K2600" s="1">
        <v>8908</v>
      </c>
      <c r="L2600">
        <v>0</v>
      </c>
      <c r="M2600">
        <v>6</v>
      </c>
      <c r="N2600">
        <v>3102</v>
      </c>
      <c r="O2600">
        <v>9</v>
      </c>
      <c r="P2600">
        <v>22</v>
      </c>
      <c r="Q2600">
        <v>1</v>
      </c>
      <c r="R2600">
        <v>18612</v>
      </c>
      <c r="S2600" t="str" cm="1">
        <f t="array" ref="S2600">_xlfn.IFS(E2603&lt;30,"18-29",E2603&lt;45,"30-44",TRUE,"45+")</f>
        <v>30-44</v>
      </c>
      <c r="T2600" t="str" cm="1">
        <f t="array" ref="T2600">_xlfn.IFS(F2600&lt;=2,"0-2 Years",F2600&lt;=5,"3-5 Years",F2600&lt;=8,"6-8 Years",TRUE,"9-10 Years")</f>
        <v>0-2 Years</v>
      </c>
      <c r="U2600" t="str" cm="1">
        <f t="array" ref="U2600">_xlfn.IFS(P2600&gt;60,"High Risk",P2600&gt;30,"Medium Risk",TRUE,"Low Risk")</f>
        <v>Low Risk</v>
      </c>
      <c r="V2600">
        <f t="shared" si="40"/>
        <v>5</v>
      </c>
    </row>
    <row r="2601" spans="1:22" hidden="1" x14ac:dyDescent="0.2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 s="2">
        <v>80927.56</v>
      </c>
      <c r="H2601">
        <v>1</v>
      </c>
      <c r="I2601">
        <v>0</v>
      </c>
      <c r="J2601">
        <v>1</v>
      </c>
      <c r="K2601" s="1">
        <v>64490.67</v>
      </c>
      <c r="L2601">
        <v>0</v>
      </c>
      <c r="M2601">
        <v>5</v>
      </c>
      <c r="N2601">
        <v>1978</v>
      </c>
      <c r="O2601">
        <v>5</v>
      </c>
      <c r="P2601">
        <v>161</v>
      </c>
      <c r="Q2601">
        <v>1</v>
      </c>
      <c r="R2601">
        <v>9890</v>
      </c>
      <c r="S2601" t="str" cm="1">
        <f t="array" ref="S2601">_xlfn.IFS(E2604&lt;30,"18-29",E2604&lt;45,"30-44",TRUE,"45+")</f>
        <v>18-29</v>
      </c>
      <c r="T2601" t="str" cm="1">
        <f t="array" ref="T2601">_xlfn.IFS(F2601&lt;=2,"0-2 Years",F2601&lt;=5,"3-5 Years",F2601&lt;=8,"6-8 Years",TRUE,"9-10 Years")</f>
        <v>6-8 Years</v>
      </c>
      <c r="U2601" t="str" cm="1">
        <f t="array" ref="U2601">_xlfn.IFS(P2601&gt;60,"High Risk",P2601&gt;30,"Medium Risk",TRUE,"Low Risk")</f>
        <v>High Risk</v>
      </c>
      <c r="V2601">
        <f t="shared" si="40"/>
        <v>3</v>
      </c>
    </row>
    <row r="2602" spans="1:22" x14ac:dyDescent="0.2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 s="2">
        <v>0</v>
      </c>
      <c r="H2602">
        <v>3</v>
      </c>
      <c r="I2602">
        <v>1</v>
      </c>
      <c r="J2602">
        <v>0</v>
      </c>
      <c r="K2602" s="1">
        <v>154971.63</v>
      </c>
      <c r="L2602">
        <v>1</v>
      </c>
      <c r="M2602">
        <v>11</v>
      </c>
      <c r="N2602">
        <v>1426</v>
      </c>
      <c r="O2602">
        <v>4</v>
      </c>
      <c r="P2602">
        <v>44</v>
      </c>
      <c r="Q2602">
        <v>0.36363636363636365</v>
      </c>
      <c r="R2602">
        <v>15686</v>
      </c>
      <c r="S2602" t="str" cm="1">
        <f t="array" ref="S2602">_xlfn.IFS(E2605&lt;30,"18-29",E2605&lt;45,"30-44",TRUE,"45+")</f>
        <v>30-44</v>
      </c>
      <c r="T2602" t="str" cm="1">
        <f t="array" ref="T2602">_xlfn.IFS(F2602&lt;=2,"0-2 Years",F2602&lt;=5,"3-5 Years",F2602&lt;=8,"6-8 Years",TRUE,"9-10 Years")</f>
        <v>9-10 Years</v>
      </c>
      <c r="U2602" t="str" cm="1">
        <f t="array" ref="U2602">_xlfn.IFS(P2602&gt;60,"High Risk",P2602&gt;30,"Medium Risk",TRUE,"Low Risk")</f>
        <v>Medium Risk</v>
      </c>
      <c r="V2602">
        <f t="shared" si="40"/>
        <v>6</v>
      </c>
    </row>
    <row r="2603" spans="1:22" hidden="1" x14ac:dyDescent="0.2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 s="2">
        <v>0</v>
      </c>
      <c r="H2603">
        <v>2</v>
      </c>
      <c r="I2603">
        <v>1</v>
      </c>
      <c r="J2603">
        <v>1</v>
      </c>
      <c r="K2603" s="1">
        <v>155786.39000000001</v>
      </c>
      <c r="L2603">
        <v>0</v>
      </c>
      <c r="M2603">
        <v>16</v>
      </c>
      <c r="N2603">
        <v>3565</v>
      </c>
      <c r="O2603">
        <v>10</v>
      </c>
      <c r="P2603">
        <v>83</v>
      </c>
      <c r="Q2603">
        <v>0.625</v>
      </c>
      <c r="R2603">
        <v>57040</v>
      </c>
      <c r="S2603" t="str" cm="1">
        <f t="array" ref="S2603">_xlfn.IFS(E2606&lt;30,"18-29",E2606&lt;45,"30-44",TRUE,"45+")</f>
        <v>18-29</v>
      </c>
      <c r="T2603" t="str" cm="1">
        <f t="array" ref="T2603">_xlfn.IFS(F2603&lt;=2,"0-2 Years",F2603&lt;=5,"3-5 Years",F2603&lt;=8,"6-8 Years",TRUE,"9-10 Years")</f>
        <v>9-10 Years</v>
      </c>
      <c r="U2603" t="str" cm="1">
        <f t="array" ref="U2603">_xlfn.IFS(P2603&gt;60,"High Risk",P2603&gt;30,"Medium Risk",TRUE,"Low Risk")</f>
        <v>High Risk</v>
      </c>
      <c r="V2603">
        <f t="shared" si="40"/>
        <v>3</v>
      </c>
    </row>
    <row r="2604" spans="1:22" hidden="1" x14ac:dyDescent="0.2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 s="2">
        <v>142574.71</v>
      </c>
      <c r="H2604">
        <v>2</v>
      </c>
      <c r="I2604">
        <v>1</v>
      </c>
      <c r="J2604">
        <v>0</v>
      </c>
      <c r="K2604" s="1">
        <v>129084.82</v>
      </c>
      <c r="L2604">
        <v>0</v>
      </c>
      <c r="M2604">
        <v>2</v>
      </c>
      <c r="N2604">
        <v>1246</v>
      </c>
      <c r="O2604">
        <v>6</v>
      </c>
      <c r="P2604">
        <v>178</v>
      </c>
      <c r="Q2604">
        <v>1</v>
      </c>
      <c r="R2604">
        <v>2492</v>
      </c>
      <c r="S2604" t="str" cm="1">
        <f t="array" ref="S2604">_xlfn.IFS(E2607&lt;30,"18-29",E2607&lt;45,"30-44",TRUE,"45+")</f>
        <v>30-44</v>
      </c>
      <c r="T2604" t="str" cm="1">
        <f t="array" ref="T2604">_xlfn.IFS(F2604&lt;=2,"0-2 Years",F2604&lt;=5,"3-5 Years",F2604&lt;=8,"6-8 Years",TRUE,"9-10 Years")</f>
        <v>0-2 Years</v>
      </c>
      <c r="U2604" t="str" cm="1">
        <f t="array" ref="U2604">_xlfn.IFS(P2604&gt;60,"High Risk",P2604&gt;30,"Medium Risk",TRUE,"Low Risk")</f>
        <v>High Risk</v>
      </c>
      <c r="V2604">
        <f t="shared" si="40"/>
        <v>4</v>
      </c>
    </row>
    <row r="2605" spans="1:22" hidden="1" x14ac:dyDescent="0.2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 s="2">
        <v>160426.07</v>
      </c>
      <c r="H2605">
        <v>1</v>
      </c>
      <c r="I2605">
        <v>0</v>
      </c>
      <c r="J2605">
        <v>1</v>
      </c>
      <c r="K2605" s="1">
        <v>188533.11</v>
      </c>
      <c r="L2605">
        <v>0</v>
      </c>
      <c r="M2605">
        <v>20</v>
      </c>
      <c r="N2605">
        <v>3348</v>
      </c>
      <c r="O2605">
        <v>6</v>
      </c>
      <c r="P2605">
        <v>15</v>
      </c>
      <c r="Q2605">
        <v>0.3</v>
      </c>
      <c r="R2605">
        <v>66960</v>
      </c>
      <c r="S2605" t="str" cm="1">
        <f t="array" ref="S2605">_xlfn.IFS(E2608&lt;30,"18-29",E2608&lt;45,"30-44",TRUE,"45+")</f>
        <v>30-44</v>
      </c>
      <c r="T2605" t="str" cm="1">
        <f t="array" ref="T2605">_xlfn.IFS(F2605&lt;=2,"0-2 Years",F2605&lt;=5,"3-5 Years",F2605&lt;=8,"6-8 Years",TRUE,"9-10 Years")</f>
        <v>6-8 Years</v>
      </c>
      <c r="U2605" t="str" cm="1">
        <f t="array" ref="U2605">_xlfn.IFS(P2605&gt;60,"High Risk",P2605&gt;30,"Medium Risk",TRUE,"Low Risk")</f>
        <v>Low Risk</v>
      </c>
      <c r="V2605">
        <f t="shared" si="40"/>
        <v>2</v>
      </c>
    </row>
    <row r="2606" spans="1:22" hidden="1" x14ac:dyDescent="0.2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 s="2">
        <v>116160.23</v>
      </c>
      <c r="H2606">
        <v>1</v>
      </c>
      <c r="I2606">
        <v>1</v>
      </c>
      <c r="J2606">
        <v>0</v>
      </c>
      <c r="K2606" s="1">
        <v>13411.67</v>
      </c>
      <c r="L2606">
        <v>0</v>
      </c>
      <c r="M2606">
        <v>9</v>
      </c>
      <c r="N2606">
        <v>219</v>
      </c>
      <c r="O2606">
        <v>6</v>
      </c>
      <c r="P2606">
        <v>24</v>
      </c>
      <c r="Q2606">
        <v>0.66666666666666663</v>
      </c>
      <c r="R2606">
        <v>1971</v>
      </c>
      <c r="S2606" t="str" cm="1">
        <f t="array" ref="S2606">_xlfn.IFS(E2609&lt;30,"18-29",E2609&lt;45,"30-44",TRUE,"45+")</f>
        <v>30-44</v>
      </c>
      <c r="T2606" t="str" cm="1">
        <f t="array" ref="T2606">_xlfn.IFS(F2606&lt;=2,"0-2 Years",F2606&lt;=5,"3-5 Years",F2606&lt;=8,"6-8 Years",TRUE,"9-10 Years")</f>
        <v>3-5 Years</v>
      </c>
      <c r="U2606" t="str" cm="1">
        <f t="array" ref="U2606">_xlfn.IFS(P2606&gt;60,"High Risk",P2606&gt;30,"Medium Risk",TRUE,"Low Risk")</f>
        <v>Low Risk</v>
      </c>
      <c r="V2606">
        <f t="shared" si="40"/>
        <v>5</v>
      </c>
    </row>
    <row r="2607" spans="1:22" hidden="1" x14ac:dyDescent="0.2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 s="2">
        <v>98683.47</v>
      </c>
      <c r="H2607">
        <v>2</v>
      </c>
      <c r="I2607">
        <v>1</v>
      </c>
      <c r="J2607">
        <v>0</v>
      </c>
      <c r="K2607" s="1">
        <v>15733.19</v>
      </c>
      <c r="L2607">
        <v>0</v>
      </c>
      <c r="M2607">
        <v>16</v>
      </c>
      <c r="N2607">
        <v>4754</v>
      </c>
      <c r="O2607">
        <v>3</v>
      </c>
      <c r="P2607">
        <v>165</v>
      </c>
      <c r="Q2607">
        <v>0.1875</v>
      </c>
      <c r="R2607">
        <v>76064</v>
      </c>
      <c r="S2607" t="str" cm="1">
        <f t="array" ref="S2607">_xlfn.IFS(E2610&lt;30,"18-29",E2610&lt;45,"30-44",TRUE,"45+")</f>
        <v>30-44</v>
      </c>
      <c r="T2607" t="str" cm="1">
        <f t="array" ref="T2607">_xlfn.IFS(F2607&lt;=2,"0-2 Years",F2607&lt;=5,"3-5 Years",F2607&lt;=8,"6-8 Years",TRUE,"9-10 Years")</f>
        <v>3-5 Years</v>
      </c>
      <c r="U2607" t="str" cm="1">
        <f t="array" ref="U2607">_xlfn.IFS(P2607&gt;60,"High Risk",P2607&gt;30,"Medium Risk",TRUE,"Low Risk")</f>
        <v>High Risk</v>
      </c>
      <c r="V2607">
        <f t="shared" si="40"/>
        <v>3</v>
      </c>
    </row>
    <row r="2608" spans="1:22" hidden="1" x14ac:dyDescent="0.2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 s="2">
        <v>118829.03</v>
      </c>
      <c r="H2608">
        <v>2</v>
      </c>
      <c r="I2608">
        <v>1</v>
      </c>
      <c r="J2608">
        <v>1</v>
      </c>
      <c r="K2608" s="1">
        <v>73127.61</v>
      </c>
      <c r="L2608">
        <v>0</v>
      </c>
      <c r="M2608">
        <v>23</v>
      </c>
      <c r="N2608">
        <v>853</v>
      </c>
      <c r="O2608">
        <v>10</v>
      </c>
      <c r="P2608">
        <v>90</v>
      </c>
      <c r="Q2608">
        <v>0.43478260869565216</v>
      </c>
      <c r="R2608">
        <v>19619</v>
      </c>
      <c r="S2608" t="str" cm="1">
        <f t="array" ref="S2608">_xlfn.IFS(E2611&lt;30,"18-29",E2611&lt;45,"30-44",TRUE,"45+")</f>
        <v>45+</v>
      </c>
      <c r="T2608" t="str" cm="1">
        <f t="array" ref="T2608">_xlfn.IFS(F2608&lt;=2,"0-2 Years",F2608&lt;=5,"3-5 Years",F2608&lt;=8,"6-8 Years",TRUE,"9-10 Years")</f>
        <v>3-5 Years</v>
      </c>
      <c r="U2608" t="str" cm="1">
        <f t="array" ref="U2608">_xlfn.IFS(P2608&gt;60,"High Risk",P2608&gt;30,"Medium Risk",TRUE,"Low Risk")</f>
        <v>High Risk</v>
      </c>
      <c r="V2608">
        <f t="shared" si="40"/>
        <v>0</v>
      </c>
    </row>
    <row r="2609" spans="1:22" x14ac:dyDescent="0.2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 s="2">
        <v>118870.92</v>
      </c>
      <c r="H2609">
        <v>1</v>
      </c>
      <c r="I2609">
        <v>1</v>
      </c>
      <c r="J2609">
        <v>0</v>
      </c>
      <c r="K2609" s="1">
        <v>101704.19</v>
      </c>
      <c r="L2609">
        <v>0</v>
      </c>
      <c r="M2609">
        <v>14</v>
      </c>
      <c r="N2609">
        <v>1958</v>
      </c>
      <c r="O2609">
        <v>7</v>
      </c>
      <c r="P2609">
        <v>32</v>
      </c>
      <c r="Q2609">
        <v>0.5</v>
      </c>
      <c r="R2609">
        <v>27412</v>
      </c>
      <c r="S2609" t="str" cm="1">
        <f t="array" ref="S2609">_xlfn.IFS(E2612&lt;30,"18-29",E2612&lt;45,"30-44",TRUE,"45+")</f>
        <v>30-44</v>
      </c>
      <c r="T2609" t="str" cm="1">
        <f t="array" ref="T2609">_xlfn.IFS(F2609&lt;=2,"0-2 Years",F2609&lt;=5,"3-5 Years",F2609&lt;=8,"6-8 Years",TRUE,"9-10 Years")</f>
        <v>0-2 Years</v>
      </c>
      <c r="U2609" t="str" cm="1">
        <f t="array" ref="U2609">_xlfn.IFS(P2609&gt;60,"High Risk",P2609&gt;30,"Medium Risk",TRUE,"Low Risk")</f>
        <v>Medium Risk</v>
      </c>
      <c r="V2609">
        <f t="shared" si="40"/>
        <v>6</v>
      </c>
    </row>
    <row r="2610" spans="1:22" x14ac:dyDescent="0.2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 s="2">
        <v>0</v>
      </c>
      <c r="H2610">
        <v>1</v>
      </c>
      <c r="I2610">
        <v>1</v>
      </c>
      <c r="J2610">
        <v>1</v>
      </c>
      <c r="K2610" s="1">
        <v>101986.16</v>
      </c>
      <c r="L2610">
        <v>0</v>
      </c>
      <c r="M2610">
        <v>10</v>
      </c>
      <c r="N2610">
        <v>3099</v>
      </c>
      <c r="O2610">
        <v>10</v>
      </c>
      <c r="P2610">
        <v>7</v>
      </c>
      <c r="Q2610">
        <v>1</v>
      </c>
      <c r="R2610">
        <v>30990</v>
      </c>
      <c r="S2610" t="str" cm="1">
        <f t="array" ref="S2610">_xlfn.IFS(E2613&lt;30,"18-29",E2613&lt;45,"30-44",TRUE,"45+")</f>
        <v>30-44</v>
      </c>
      <c r="T2610" t="str" cm="1">
        <f t="array" ref="T2610">_xlfn.IFS(F2610&lt;=2,"0-2 Years",F2610&lt;=5,"3-5 Years",F2610&lt;=8,"6-8 Years",TRUE,"9-10 Years")</f>
        <v>0-2 Years</v>
      </c>
      <c r="U2610" t="str" cm="1">
        <f t="array" ref="U2610">_xlfn.IFS(P2610&gt;60,"High Risk",P2610&gt;30,"Medium Risk",TRUE,"Low Risk")</f>
        <v>Low Risk</v>
      </c>
      <c r="V2610">
        <f t="shared" si="40"/>
        <v>6</v>
      </c>
    </row>
    <row r="2611" spans="1:22" x14ac:dyDescent="0.2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 s="2">
        <v>0</v>
      </c>
      <c r="H2611">
        <v>1</v>
      </c>
      <c r="I2611">
        <v>1</v>
      </c>
      <c r="J2611">
        <v>1</v>
      </c>
      <c r="K2611" s="1">
        <v>114442.66</v>
      </c>
      <c r="L2611">
        <v>0</v>
      </c>
      <c r="M2611">
        <v>1</v>
      </c>
      <c r="N2611">
        <v>1192</v>
      </c>
      <c r="O2611">
        <v>7</v>
      </c>
      <c r="P2611">
        <v>141</v>
      </c>
      <c r="Q2611">
        <v>1</v>
      </c>
      <c r="R2611">
        <v>1192</v>
      </c>
      <c r="S2611" t="str" cm="1">
        <f t="array" ref="S2611">_xlfn.IFS(E2614&lt;30,"18-29",E2614&lt;45,"30-44",TRUE,"45+")</f>
        <v>30-44</v>
      </c>
      <c r="T2611" t="str" cm="1">
        <f t="array" ref="T2611">_xlfn.IFS(F2611&lt;=2,"0-2 Years",F2611&lt;=5,"3-5 Years",F2611&lt;=8,"6-8 Years",TRUE,"9-10 Years")</f>
        <v>0-2 Years</v>
      </c>
      <c r="U2611" t="str" cm="1">
        <f t="array" ref="U2611">_xlfn.IFS(P2611&gt;60,"High Risk",P2611&gt;30,"Medium Risk",TRUE,"Low Risk")</f>
        <v>High Risk</v>
      </c>
      <c r="V2611">
        <f t="shared" si="40"/>
        <v>7</v>
      </c>
    </row>
    <row r="2612" spans="1:22" hidden="1" x14ac:dyDescent="0.2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 s="2">
        <v>107192.38</v>
      </c>
      <c r="H2612">
        <v>1</v>
      </c>
      <c r="I2612">
        <v>1</v>
      </c>
      <c r="J2612">
        <v>1</v>
      </c>
      <c r="K2612" s="1">
        <v>15669.17</v>
      </c>
      <c r="L2612">
        <v>0</v>
      </c>
      <c r="M2612">
        <v>14</v>
      </c>
      <c r="N2612">
        <v>1107</v>
      </c>
      <c r="O2612">
        <v>2</v>
      </c>
      <c r="P2612">
        <v>40</v>
      </c>
      <c r="Q2612">
        <v>0.14285714285714285</v>
      </c>
      <c r="R2612">
        <v>15498</v>
      </c>
      <c r="S2612" t="str" cm="1">
        <f t="array" ref="S2612">_xlfn.IFS(E2615&lt;30,"18-29",E2615&lt;45,"30-44",TRUE,"45+")</f>
        <v>18-29</v>
      </c>
      <c r="T2612" t="str" cm="1">
        <f t="array" ref="T2612">_xlfn.IFS(F2612&lt;=2,"0-2 Years",F2612&lt;=5,"3-5 Years",F2612&lt;=8,"6-8 Years",TRUE,"9-10 Years")</f>
        <v>3-5 Years</v>
      </c>
      <c r="U2612" t="str" cm="1">
        <f t="array" ref="U2612">_xlfn.IFS(P2612&gt;60,"High Risk",P2612&gt;30,"Medium Risk",TRUE,"Low Risk")</f>
        <v>Medium Risk</v>
      </c>
      <c r="V2612">
        <f t="shared" si="40"/>
        <v>2</v>
      </c>
    </row>
    <row r="2613" spans="1:22" hidden="1" x14ac:dyDescent="0.2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 s="2">
        <v>108010.78</v>
      </c>
      <c r="H2613">
        <v>1</v>
      </c>
      <c r="I2613">
        <v>1</v>
      </c>
      <c r="J2613">
        <v>1</v>
      </c>
      <c r="K2613" s="1">
        <v>157486.1</v>
      </c>
      <c r="L2613">
        <v>0</v>
      </c>
      <c r="M2613">
        <v>20</v>
      </c>
      <c r="N2613">
        <v>582</v>
      </c>
      <c r="O2613">
        <v>6</v>
      </c>
      <c r="P2613">
        <v>19</v>
      </c>
      <c r="Q2613">
        <v>0.3</v>
      </c>
      <c r="R2613">
        <v>11640</v>
      </c>
      <c r="S2613" t="str" cm="1">
        <f t="array" ref="S2613">_xlfn.IFS(E2616&lt;30,"18-29",E2616&lt;45,"30-44",TRUE,"45+")</f>
        <v>45+</v>
      </c>
      <c r="T2613" t="str" cm="1">
        <f t="array" ref="T2613">_xlfn.IFS(F2613&lt;=2,"0-2 Years",F2613&lt;=5,"3-5 Years",F2613&lt;=8,"6-8 Years",TRUE,"9-10 Years")</f>
        <v>3-5 Years</v>
      </c>
      <c r="U2613" t="str" cm="1">
        <f t="array" ref="U2613">_xlfn.IFS(P2613&gt;60,"High Risk",P2613&gt;30,"Medium Risk",TRUE,"Low Risk")</f>
        <v>Low Risk</v>
      </c>
      <c r="V2613">
        <f t="shared" si="40"/>
        <v>2</v>
      </c>
    </row>
    <row r="2614" spans="1:22" x14ac:dyDescent="0.2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 s="2">
        <v>0</v>
      </c>
      <c r="H2614">
        <v>2</v>
      </c>
      <c r="I2614">
        <v>0</v>
      </c>
      <c r="J2614">
        <v>0</v>
      </c>
      <c r="K2614" s="1">
        <v>131281.28</v>
      </c>
      <c r="L2614">
        <v>0</v>
      </c>
      <c r="M2614">
        <v>5</v>
      </c>
      <c r="N2614">
        <v>3347</v>
      </c>
      <c r="O2614">
        <v>10</v>
      </c>
      <c r="P2614">
        <v>168</v>
      </c>
      <c r="Q2614">
        <v>1</v>
      </c>
      <c r="R2614">
        <v>16735</v>
      </c>
      <c r="S2614" t="str" cm="1">
        <f t="array" ref="S2614">_xlfn.IFS(E2617&lt;30,"18-29",E2617&lt;45,"30-44",TRUE,"45+")</f>
        <v>45+</v>
      </c>
      <c r="T2614" t="str" cm="1">
        <f t="array" ref="T2614">_xlfn.IFS(F2614&lt;=2,"0-2 Years",F2614&lt;=5,"3-5 Years",F2614&lt;=8,"6-8 Years",TRUE,"9-10 Years")</f>
        <v>3-5 Years</v>
      </c>
      <c r="U2614" t="str" cm="1">
        <f t="array" ref="U2614">_xlfn.IFS(P2614&gt;60,"High Risk",P2614&gt;30,"Medium Risk",TRUE,"Low Risk")</f>
        <v>High Risk</v>
      </c>
      <c r="V2614">
        <f t="shared" si="40"/>
        <v>6</v>
      </c>
    </row>
    <row r="2615" spans="1:22" hidden="1" x14ac:dyDescent="0.2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 s="2">
        <v>129837.72</v>
      </c>
      <c r="H2615">
        <v>2</v>
      </c>
      <c r="I2615">
        <v>0</v>
      </c>
      <c r="J2615">
        <v>1</v>
      </c>
      <c r="K2615" s="1">
        <v>197001.15</v>
      </c>
      <c r="L2615">
        <v>0</v>
      </c>
      <c r="M2615">
        <v>14</v>
      </c>
      <c r="N2615">
        <v>1618</v>
      </c>
      <c r="O2615">
        <v>8</v>
      </c>
      <c r="P2615">
        <v>173</v>
      </c>
      <c r="Q2615">
        <v>0.5714285714285714</v>
      </c>
      <c r="R2615">
        <v>22652</v>
      </c>
      <c r="S2615" t="str" cm="1">
        <f t="array" ref="S2615">_xlfn.IFS(E2618&lt;30,"18-29",E2618&lt;45,"30-44",TRUE,"45+")</f>
        <v>30-44</v>
      </c>
      <c r="T2615" t="str" cm="1">
        <f t="array" ref="T2615">_xlfn.IFS(F2615&lt;=2,"0-2 Years",F2615&lt;=5,"3-5 Years",F2615&lt;=8,"6-8 Years",TRUE,"9-10 Years")</f>
        <v>6-8 Years</v>
      </c>
      <c r="U2615" t="str" cm="1">
        <f t="array" ref="U2615">_xlfn.IFS(P2615&gt;60,"High Risk",P2615&gt;30,"Medium Risk",TRUE,"Low Risk")</f>
        <v>High Risk</v>
      </c>
      <c r="V2615">
        <f t="shared" si="40"/>
        <v>0</v>
      </c>
    </row>
    <row r="2616" spans="1:22" hidden="1" x14ac:dyDescent="0.2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 s="2">
        <v>106458.31</v>
      </c>
      <c r="H2616">
        <v>4</v>
      </c>
      <c r="I2616">
        <v>1</v>
      </c>
      <c r="J2616">
        <v>0</v>
      </c>
      <c r="K2616" s="1">
        <v>128881.87</v>
      </c>
      <c r="L2616">
        <v>1</v>
      </c>
      <c r="M2616">
        <v>8</v>
      </c>
      <c r="N2616">
        <v>2742</v>
      </c>
      <c r="O2616">
        <v>7</v>
      </c>
      <c r="P2616">
        <v>164</v>
      </c>
      <c r="Q2616">
        <v>0.875</v>
      </c>
      <c r="R2616">
        <v>21936</v>
      </c>
      <c r="S2616" t="str" cm="1">
        <f t="array" ref="S2616">_xlfn.IFS(E2619&lt;30,"18-29",E2619&lt;45,"30-44",TRUE,"45+")</f>
        <v>45+</v>
      </c>
      <c r="T2616" t="str" cm="1">
        <f t="array" ref="T2616">_xlfn.IFS(F2616&lt;=2,"0-2 Years",F2616&lt;=5,"3-5 Years",F2616&lt;=8,"6-8 Years",TRUE,"9-10 Years")</f>
        <v>3-5 Years</v>
      </c>
      <c r="U2616" t="str" cm="1">
        <f t="array" ref="U2616">_xlfn.IFS(P2616&gt;60,"High Risk",P2616&gt;30,"Medium Risk",TRUE,"Low Risk")</f>
        <v>High Risk</v>
      </c>
      <c r="V2616">
        <f t="shared" si="40"/>
        <v>4</v>
      </c>
    </row>
    <row r="2617" spans="1:22" hidden="1" x14ac:dyDescent="0.2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 s="2">
        <v>97009.15</v>
      </c>
      <c r="H2617">
        <v>1</v>
      </c>
      <c r="I2617">
        <v>1</v>
      </c>
      <c r="J2617">
        <v>1</v>
      </c>
      <c r="K2617" s="1">
        <v>85101</v>
      </c>
      <c r="L2617">
        <v>0</v>
      </c>
      <c r="M2617">
        <v>28</v>
      </c>
      <c r="N2617">
        <v>2493</v>
      </c>
      <c r="O2617">
        <v>10</v>
      </c>
      <c r="P2617">
        <v>141</v>
      </c>
      <c r="Q2617">
        <v>0.35714285714285715</v>
      </c>
      <c r="R2617">
        <v>69804</v>
      </c>
      <c r="S2617" t="str" cm="1">
        <f t="array" ref="S2617">_xlfn.IFS(E2620&lt;30,"18-29",E2620&lt;45,"30-44",TRUE,"45+")</f>
        <v>30-44</v>
      </c>
      <c r="T2617" t="str" cm="1">
        <f t="array" ref="T2617">_xlfn.IFS(F2617&lt;=2,"0-2 Years",F2617&lt;=5,"3-5 Years",F2617&lt;=8,"6-8 Years",TRUE,"9-10 Years")</f>
        <v>9-10 Years</v>
      </c>
      <c r="U2617" t="str" cm="1">
        <f t="array" ref="U2617">_xlfn.IFS(P2617&gt;60,"High Risk",P2617&gt;30,"Medium Risk",TRUE,"Low Risk")</f>
        <v>High Risk</v>
      </c>
      <c r="V2617">
        <f t="shared" si="40"/>
        <v>3</v>
      </c>
    </row>
    <row r="2618" spans="1:22" hidden="1" x14ac:dyDescent="0.2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 s="2">
        <v>122929.42</v>
      </c>
      <c r="H2618">
        <v>2</v>
      </c>
      <c r="I2618">
        <v>0</v>
      </c>
      <c r="J2618">
        <v>0</v>
      </c>
      <c r="K2618" s="1">
        <v>149822.04</v>
      </c>
      <c r="L2618">
        <v>0</v>
      </c>
      <c r="M2618">
        <v>7</v>
      </c>
      <c r="N2618">
        <v>3176</v>
      </c>
      <c r="O2618">
        <v>1</v>
      </c>
      <c r="P2618">
        <v>38</v>
      </c>
      <c r="Q2618">
        <v>0.14285714285714285</v>
      </c>
      <c r="R2618">
        <v>22232</v>
      </c>
      <c r="S2618" t="str" cm="1">
        <f t="array" ref="S2618">_xlfn.IFS(E2621&lt;30,"18-29",E2621&lt;45,"30-44",TRUE,"45+")</f>
        <v>45+</v>
      </c>
      <c r="T2618" t="str" cm="1">
        <f t="array" ref="T2618">_xlfn.IFS(F2618&lt;=2,"0-2 Years",F2618&lt;=5,"3-5 Years",F2618&lt;=8,"6-8 Years",TRUE,"9-10 Years")</f>
        <v>9-10 Years</v>
      </c>
      <c r="U2618" t="str" cm="1">
        <f t="array" ref="U2618">_xlfn.IFS(P2618&gt;60,"High Risk",P2618&gt;30,"Medium Risk",TRUE,"Low Risk")</f>
        <v>Medium Risk</v>
      </c>
      <c r="V2618">
        <f t="shared" si="40"/>
        <v>3</v>
      </c>
    </row>
    <row r="2619" spans="1:22" hidden="1" x14ac:dyDescent="0.2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 s="2">
        <v>152296.82999999999</v>
      </c>
      <c r="H2619">
        <v>4</v>
      </c>
      <c r="I2619">
        <v>0</v>
      </c>
      <c r="J2619">
        <v>1</v>
      </c>
      <c r="K2619" s="1">
        <v>108040.86</v>
      </c>
      <c r="L2619">
        <v>1</v>
      </c>
      <c r="M2619">
        <v>18</v>
      </c>
      <c r="N2619">
        <v>2170</v>
      </c>
      <c r="O2619">
        <v>4</v>
      </c>
      <c r="P2619">
        <v>59</v>
      </c>
      <c r="Q2619">
        <v>0.22222222222222221</v>
      </c>
      <c r="R2619">
        <v>39060</v>
      </c>
      <c r="S2619" t="str" cm="1">
        <f t="array" ref="S2619">_xlfn.IFS(E2622&lt;30,"18-29",E2622&lt;45,"30-44",TRUE,"45+")</f>
        <v>30-44</v>
      </c>
      <c r="T2619" t="str" cm="1">
        <f t="array" ref="T2619">_xlfn.IFS(F2619&lt;=2,"0-2 Years",F2619&lt;=5,"3-5 Years",F2619&lt;=8,"6-8 Years",TRUE,"9-10 Years")</f>
        <v>6-8 Years</v>
      </c>
      <c r="U2619" t="str" cm="1">
        <f t="array" ref="U2619">_xlfn.IFS(P2619&gt;60,"High Risk",P2619&gt;30,"Medium Risk",TRUE,"Low Risk")</f>
        <v>Medium Risk</v>
      </c>
      <c r="V2619">
        <f t="shared" si="40"/>
        <v>0</v>
      </c>
    </row>
    <row r="2620" spans="1:22" x14ac:dyDescent="0.2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 s="2">
        <v>0</v>
      </c>
      <c r="H2620">
        <v>2</v>
      </c>
      <c r="I2620">
        <v>0</v>
      </c>
      <c r="J2620">
        <v>0</v>
      </c>
      <c r="K2620" s="1">
        <v>135795.53</v>
      </c>
      <c r="L2620">
        <v>0</v>
      </c>
      <c r="M2620">
        <v>6</v>
      </c>
      <c r="N2620">
        <v>680</v>
      </c>
      <c r="O2620">
        <v>2</v>
      </c>
      <c r="P2620">
        <v>134</v>
      </c>
      <c r="Q2620">
        <v>0.33333333333333331</v>
      </c>
      <c r="R2620">
        <v>4080</v>
      </c>
      <c r="S2620" t="str" cm="1">
        <f t="array" ref="S2620">_xlfn.IFS(E2623&lt;30,"18-29",E2623&lt;45,"30-44",TRUE,"45+")</f>
        <v>30-44</v>
      </c>
      <c r="T2620" t="str" cm="1">
        <f t="array" ref="T2620">_xlfn.IFS(F2620&lt;=2,"0-2 Years",F2620&lt;=5,"3-5 Years",F2620&lt;=8,"6-8 Years",TRUE,"9-10 Years")</f>
        <v>0-2 Years</v>
      </c>
      <c r="U2620" t="str" cm="1">
        <f t="array" ref="U2620">_xlfn.IFS(P2620&gt;60,"High Risk",P2620&gt;30,"Medium Risk",TRUE,"Low Risk")</f>
        <v>High Risk</v>
      </c>
      <c r="V2620">
        <f t="shared" si="40"/>
        <v>7</v>
      </c>
    </row>
    <row r="2621" spans="1:22" x14ac:dyDescent="0.2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 s="2">
        <v>0</v>
      </c>
      <c r="H2621">
        <v>1</v>
      </c>
      <c r="I2621">
        <v>0</v>
      </c>
      <c r="J2621">
        <v>0</v>
      </c>
      <c r="K2621" s="1">
        <v>25867.67</v>
      </c>
      <c r="L2621">
        <v>1</v>
      </c>
      <c r="M2621">
        <v>17</v>
      </c>
      <c r="N2621">
        <v>4209</v>
      </c>
      <c r="O2621">
        <v>4</v>
      </c>
      <c r="P2621">
        <v>83</v>
      </c>
      <c r="Q2621">
        <v>0.23529411764705882</v>
      </c>
      <c r="R2621">
        <v>71553</v>
      </c>
      <c r="S2621" t="str" cm="1">
        <f t="array" ref="S2621">_xlfn.IFS(E2624&lt;30,"18-29",E2624&lt;45,"30-44",TRUE,"45+")</f>
        <v>18-29</v>
      </c>
      <c r="T2621" t="str" cm="1">
        <f t="array" ref="T2621">_xlfn.IFS(F2621&lt;=2,"0-2 Years",F2621&lt;=5,"3-5 Years",F2621&lt;=8,"6-8 Years",TRUE,"9-10 Years")</f>
        <v>6-8 Years</v>
      </c>
      <c r="U2621" t="str" cm="1">
        <f t="array" ref="U2621">_xlfn.IFS(P2621&gt;60,"High Risk",P2621&gt;30,"Medium Risk",TRUE,"Low Risk")</f>
        <v>High Risk</v>
      </c>
      <c r="V2621">
        <f t="shared" si="40"/>
        <v>9</v>
      </c>
    </row>
    <row r="2622" spans="1:22" hidden="1" x14ac:dyDescent="0.2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 s="2">
        <v>128993.76</v>
      </c>
      <c r="H2622">
        <v>2</v>
      </c>
      <c r="I2622">
        <v>1</v>
      </c>
      <c r="J2622">
        <v>0</v>
      </c>
      <c r="K2622" s="1">
        <v>130483.56</v>
      </c>
      <c r="L2622">
        <v>0</v>
      </c>
      <c r="M2622">
        <v>28</v>
      </c>
      <c r="N2622">
        <v>1871</v>
      </c>
      <c r="O2622">
        <v>10</v>
      </c>
      <c r="P2622">
        <v>90</v>
      </c>
      <c r="Q2622">
        <v>0.35714285714285715</v>
      </c>
      <c r="R2622">
        <v>52388</v>
      </c>
      <c r="S2622" t="str" cm="1">
        <f t="array" ref="S2622">_xlfn.IFS(E2625&lt;30,"18-29",E2625&lt;45,"30-44",TRUE,"45+")</f>
        <v>18-29</v>
      </c>
      <c r="T2622" t="str" cm="1">
        <f t="array" ref="T2622">_xlfn.IFS(F2622&lt;=2,"0-2 Years",F2622&lt;=5,"3-5 Years",F2622&lt;=8,"6-8 Years",TRUE,"9-10 Years")</f>
        <v>6-8 Years</v>
      </c>
      <c r="U2622" t="str" cm="1">
        <f t="array" ref="U2622">_xlfn.IFS(P2622&gt;60,"High Risk",P2622&gt;30,"Medium Risk",TRUE,"Low Risk")</f>
        <v>High Risk</v>
      </c>
      <c r="V2622">
        <f t="shared" si="40"/>
        <v>3</v>
      </c>
    </row>
    <row r="2623" spans="1:22" x14ac:dyDescent="0.2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 s="2">
        <v>0</v>
      </c>
      <c r="H2623">
        <v>1</v>
      </c>
      <c r="I2623">
        <v>1</v>
      </c>
      <c r="J2623">
        <v>0</v>
      </c>
      <c r="K2623" s="1">
        <v>183479.12</v>
      </c>
      <c r="L2623">
        <v>0</v>
      </c>
      <c r="M2623">
        <v>7</v>
      </c>
      <c r="N2623">
        <v>3219</v>
      </c>
      <c r="O2623">
        <v>6</v>
      </c>
      <c r="P2623">
        <v>166</v>
      </c>
      <c r="Q2623">
        <v>0.8571428571428571</v>
      </c>
      <c r="R2623">
        <v>22533</v>
      </c>
      <c r="S2623" t="str" cm="1">
        <f t="array" ref="S2623">_xlfn.IFS(E2626&lt;30,"18-29",E2626&lt;45,"30-44",TRUE,"45+")</f>
        <v>18-29</v>
      </c>
      <c r="T2623" t="str" cm="1">
        <f t="array" ref="T2623">_xlfn.IFS(F2623&lt;=2,"0-2 Years",F2623&lt;=5,"3-5 Years",F2623&lt;=8,"6-8 Years",TRUE,"9-10 Years")</f>
        <v>3-5 Years</v>
      </c>
      <c r="U2623" t="str" cm="1">
        <f t="array" ref="U2623">_xlfn.IFS(P2623&gt;60,"High Risk",P2623&gt;30,"Medium Risk",TRUE,"Low Risk")</f>
        <v>High Risk</v>
      </c>
      <c r="V2623">
        <f t="shared" si="40"/>
        <v>8</v>
      </c>
    </row>
    <row r="2624" spans="1:22" hidden="1" x14ac:dyDescent="0.2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 s="2">
        <v>185267.45</v>
      </c>
      <c r="H2624">
        <v>2</v>
      </c>
      <c r="I2624">
        <v>1</v>
      </c>
      <c r="J2624">
        <v>1</v>
      </c>
      <c r="K2624" s="1">
        <v>77027.34</v>
      </c>
      <c r="L2624">
        <v>0</v>
      </c>
      <c r="M2624">
        <v>27</v>
      </c>
      <c r="N2624">
        <v>4716</v>
      </c>
      <c r="O2624">
        <v>4</v>
      </c>
      <c r="P2624">
        <v>67</v>
      </c>
      <c r="Q2624">
        <v>0.14814814814814814</v>
      </c>
      <c r="R2624">
        <v>127332</v>
      </c>
      <c r="S2624" t="str" cm="1">
        <f t="array" ref="S2624">_xlfn.IFS(E2627&lt;30,"18-29",E2627&lt;45,"30-44",TRUE,"45+")</f>
        <v>18-29</v>
      </c>
      <c r="T2624" t="str" cm="1">
        <f t="array" ref="T2624">_xlfn.IFS(F2624&lt;=2,"0-2 Years",F2624&lt;=5,"3-5 Years",F2624&lt;=8,"6-8 Years",TRUE,"9-10 Years")</f>
        <v>0-2 Years</v>
      </c>
      <c r="U2624" t="str" cm="1">
        <f t="array" ref="U2624">_xlfn.IFS(P2624&gt;60,"High Risk",P2624&gt;30,"Medium Risk",TRUE,"Low Risk")</f>
        <v>High Risk</v>
      </c>
      <c r="V2624">
        <f t="shared" si="40"/>
        <v>1</v>
      </c>
    </row>
    <row r="2625" spans="1:22" x14ac:dyDescent="0.2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 s="2">
        <v>0</v>
      </c>
      <c r="H2625">
        <v>2</v>
      </c>
      <c r="I2625">
        <v>0</v>
      </c>
      <c r="J2625">
        <v>0</v>
      </c>
      <c r="K2625" s="1">
        <v>94141.75</v>
      </c>
      <c r="L2625">
        <v>0</v>
      </c>
      <c r="M2625">
        <v>6</v>
      </c>
      <c r="N2625">
        <v>2553</v>
      </c>
      <c r="O2625">
        <v>6</v>
      </c>
      <c r="P2625">
        <v>10</v>
      </c>
      <c r="Q2625">
        <v>1</v>
      </c>
      <c r="R2625">
        <v>15318</v>
      </c>
      <c r="S2625" t="str" cm="1">
        <f t="array" ref="S2625">_xlfn.IFS(E2628&lt;30,"18-29",E2628&lt;45,"30-44",TRUE,"45+")</f>
        <v>18-29</v>
      </c>
      <c r="T2625" t="str" cm="1">
        <f t="array" ref="T2625">_xlfn.IFS(F2625&lt;=2,"0-2 Years",F2625&lt;=5,"3-5 Years",F2625&lt;=8,"6-8 Years",TRUE,"9-10 Years")</f>
        <v>9-10 Years</v>
      </c>
      <c r="U2625" t="str" cm="1">
        <f t="array" ref="U2625">_xlfn.IFS(P2625&gt;60,"High Risk",P2625&gt;30,"Medium Risk",TRUE,"Low Risk")</f>
        <v>Low Risk</v>
      </c>
      <c r="V2625">
        <f t="shared" si="40"/>
        <v>6</v>
      </c>
    </row>
    <row r="2626" spans="1:22" hidden="1" x14ac:dyDescent="0.2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 s="2">
        <v>116805.82</v>
      </c>
      <c r="H2626">
        <v>1</v>
      </c>
      <c r="I2626">
        <v>0</v>
      </c>
      <c r="J2626">
        <v>0</v>
      </c>
      <c r="K2626" s="1">
        <v>4092.75</v>
      </c>
      <c r="L2626">
        <v>0</v>
      </c>
      <c r="M2626">
        <v>1</v>
      </c>
      <c r="N2626">
        <v>4000</v>
      </c>
      <c r="O2626">
        <v>2</v>
      </c>
      <c r="P2626">
        <v>106</v>
      </c>
      <c r="Q2626">
        <v>1</v>
      </c>
      <c r="R2626">
        <v>4000</v>
      </c>
      <c r="S2626" t="str" cm="1">
        <f t="array" ref="S2626">_xlfn.IFS(E2629&lt;30,"18-29",E2629&lt;45,"30-44",TRUE,"45+")</f>
        <v>18-29</v>
      </c>
      <c r="T2626" t="str" cm="1">
        <f t="array" ref="T2626">_xlfn.IFS(F2626&lt;=2,"0-2 Years",F2626&lt;=5,"3-5 Years",F2626&lt;=8,"6-8 Years",TRUE,"9-10 Years")</f>
        <v>3-5 Years</v>
      </c>
      <c r="U2626" t="str" cm="1">
        <f t="array" ref="U2626">_xlfn.IFS(P2626&gt;60,"High Risk",P2626&gt;30,"Medium Risk",TRUE,"Low Risk")</f>
        <v>High Risk</v>
      </c>
      <c r="V2626">
        <f t="shared" si="40"/>
        <v>5</v>
      </c>
    </row>
    <row r="2627" spans="1:22" hidden="1" x14ac:dyDescent="0.2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 s="2">
        <v>129750.68</v>
      </c>
      <c r="H2627">
        <v>1</v>
      </c>
      <c r="I2627">
        <v>1</v>
      </c>
      <c r="J2627">
        <v>0</v>
      </c>
      <c r="K2627" s="1">
        <v>109257.59</v>
      </c>
      <c r="L2627">
        <v>0</v>
      </c>
      <c r="M2627">
        <v>25</v>
      </c>
      <c r="N2627">
        <v>4218</v>
      </c>
      <c r="O2627">
        <v>4</v>
      </c>
      <c r="P2627">
        <v>87</v>
      </c>
      <c r="Q2627">
        <v>0.16</v>
      </c>
      <c r="R2627">
        <v>105450</v>
      </c>
      <c r="S2627" t="str" cm="1">
        <f t="array" ref="S2627">_xlfn.IFS(E2630&lt;30,"18-29",E2630&lt;45,"30-44",TRUE,"45+")</f>
        <v>45+</v>
      </c>
      <c r="T2627" t="str" cm="1">
        <f t="array" ref="T2627">_xlfn.IFS(F2627&lt;=2,"0-2 Years",F2627&lt;=5,"3-5 Years",F2627&lt;=8,"6-8 Years",TRUE,"9-10 Years")</f>
        <v>3-5 Years</v>
      </c>
      <c r="U2627" t="str" cm="1">
        <f t="array" ref="U2627">_xlfn.IFS(P2627&gt;60,"High Risk",P2627&gt;30,"Medium Risk",TRUE,"Low Risk")</f>
        <v>High Risk</v>
      </c>
      <c r="V2627">
        <f t="shared" ref="V2627:V2690" si="41">IF(J2627=0,3,0)+IF(G2627=0,3,0)+IF(H2627=1,2,0)+IF(E2627&gt;45,1,0)+IF(F2627&lt;3,1,0)</f>
        <v>5</v>
      </c>
    </row>
    <row r="2628" spans="1:22" hidden="1" x14ac:dyDescent="0.2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 s="2">
        <v>129177.01</v>
      </c>
      <c r="H2628">
        <v>2</v>
      </c>
      <c r="I2628">
        <v>0</v>
      </c>
      <c r="J2628">
        <v>1</v>
      </c>
      <c r="K2628" s="1">
        <v>104617.99</v>
      </c>
      <c r="L2628">
        <v>0</v>
      </c>
      <c r="M2628">
        <v>10</v>
      </c>
      <c r="N2628">
        <v>890</v>
      </c>
      <c r="O2628">
        <v>0</v>
      </c>
      <c r="P2628">
        <v>38</v>
      </c>
      <c r="Q2628">
        <v>0</v>
      </c>
      <c r="R2628">
        <v>8900</v>
      </c>
      <c r="S2628" t="str" cm="1">
        <f t="array" ref="S2628">_xlfn.IFS(E2631&lt;30,"18-29",E2631&lt;45,"30-44",TRUE,"45+")</f>
        <v>30-44</v>
      </c>
      <c r="T2628" t="str" cm="1">
        <f t="array" ref="T2628">_xlfn.IFS(F2628&lt;=2,"0-2 Years",F2628&lt;=5,"3-5 Years",F2628&lt;=8,"6-8 Years",TRUE,"9-10 Years")</f>
        <v>0-2 Years</v>
      </c>
      <c r="U2628" t="str" cm="1">
        <f t="array" ref="U2628">_xlfn.IFS(P2628&gt;60,"High Risk",P2628&gt;30,"Medium Risk",TRUE,"Low Risk")</f>
        <v>Medium Risk</v>
      </c>
      <c r="V2628">
        <f t="shared" si="41"/>
        <v>1</v>
      </c>
    </row>
    <row r="2629" spans="1:22" hidden="1" x14ac:dyDescent="0.2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 s="2">
        <v>82506.720000000001</v>
      </c>
      <c r="H2629">
        <v>2</v>
      </c>
      <c r="I2629">
        <v>1</v>
      </c>
      <c r="J2629">
        <v>0</v>
      </c>
      <c r="K2629" s="1">
        <v>167705.07</v>
      </c>
      <c r="L2629">
        <v>0</v>
      </c>
      <c r="M2629">
        <v>25</v>
      </c>
      <c r="N2629">
        <v>1753</v>
      </c>
      <c r="O2629">
        <v>4</v>
      </c>
      <c r="P2629">
        <v>57</v>
      </c>
      <c r="Q2629">
        <v>0.16</v>
      </c>
      <c r="R2629">
        <v>43825</v>
      </c>
      <c r="S2629" t="str" cm="1">
        <f t="array" ref="S2629">_xlfn.IFS(E2632&lt;30,"18-29",E2632&lt;45,"30-44",TRUE,"45+")</f>
        <v>30-44</v>
      </c>
      <c r="T2629" t="str" cm="1">
        <f t="array" ref="T2629">_xlfn.IFS(F2629&lt;=2,"0-2 Years",F2629&lt;=5,"3-5 Years",F2629&lt;=8,"6-8 Years",TRUE,"9-10 Years")</f>
        <v>6-8 Years</v>
      </c>
      <c r="U2629" t="str" cm="1">
        <f t="array" ref="U2629">_xlfn.IFS(P2629&gt;60,"High Risk",P2629&gt;30,"Medium Risk",TRUE,"Low Risk")</f>
        <v>Medium Risk</v>
      </c>
      <c r="V2629">
        <f t="shared" si="41"/>
        <v>3</v>
      </c>
    </row>
    <row r="2630" spans="1:22" hidden="1" x14ac:dyDescent="0.2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 s="2">
        <v>107247.69</v>
      </c>
      <c r="H2630">
        <v>1</v>
      </c>
      <c r="I2630">
        <v>1</v>
      </c>
      <c r="J2630">
        <v>1</v>
      </c>
      <c r="K2630" s="1">
        <v>103712.05</v>
      </c>
      <c r="L2630">
        <v>1</v>
      </c>
      <c r="M2630">
        <v>8</v>
      </c>
      <c r="N2630">
        <v>280</v>
      </c>
      <c r="O2630">
        <v>10</v>
      </c>
      <c r="P2630">
        <v>110</v>
      </c>
      <c r="Q2630">
        <v>1</v>
      </c>
      <c r="R2630">
        <v>2240</v>
      </c>
      <c r="S2630" t="str" cm="1">
        <f t="array" ref="S2630">_xlfn.IFS(E2633&lt;30,"18-29",E2633&lt;45,"30-44",TRUE,"45+")</f>
        <v>30-44</v>
      </c>
      <c r="T2630" t="str" cm="1">
        <f t="array" ref="T2630">_xlfn.IFS(F2630&lt;=2,"0-2 Years",F2630&lt;=5,"3-5 Years",F2630&lt;=8,"6-8 Years",TRUE,"9-10 Years")</f>
        <v>0-2 Years</v>
      </c>
      <c r="U2630" t="str" cm="1">
        <f t="array" ref="U2630">_xlfn.IFS(P2630&gt;60,"High Risk",P2630&gt;30,"Medium Risk",TRUE,"Low Risk")</f>
        <v>High Risk</v>
      </c>
      <c r="V2630">
        <f t="shared" si="41"/>
        <v>4</v>
      </c>
    </row>
    <row r="2631" spans="1:22" x14ac:dyDescent="0.2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 s="2">
        <v>0</v>
      </c>
      <c r="H2631">
        <v>1</v>
      </c>
      <c r="I2631">
        <v>0</v>
      </c>
      <c r="J2631">
        <v>0</v>
      </c>
      <c r="K2631" s="1">
        <v>161242.99</v>
      </c>
      <c r="L2631">
        <v>1</v>
      </c>
      <c r="M2631">
        <v>20</v>
      </c>
      <c r="N2631">
        <v>2076</v>
      </c>
      <c r="O2631">
        <v>9</v>
      </c>
      <c r="P2631">
        <v>179</v>
      </c>
      <c r="Q2631">
        <v>0.45</v>
      </c>
      <c r="R2631">
        <v>41520</v>
      </c>
      <c r="S2631" t="str" cm="1">
        <f t="array" ref="S2631">_xlfn.IFS(E2634&lt;30,"18-29",E2634&lt;45,"30-44",TRUE,"45+")</f>
        <v>45+</v>
      </c>
      <c r="T2631" t="str" cm="1">
        <f t="array" ref="T2631">_xlfn.IFS(F2631&lt;=2,"0-2 Years",F2631&lt;=5,"3-5 Years",F2631&lt;=8,"6-8 Years",TRUE,"9-10 Years")</f>
        <v>3-5 Years</v>
      </c>
      <c r="U2631" t="str" cm="1">
        <f t="array" ref="U2631">_xlfn.IFS(P2631&gt;60,"High Risk",P2631&gt;30,"Medium Risk",TRUE,"Low Risk")</f>
        <v>High Risk</v>
      </c>
      <c r="V2631">
        <f t="shared" si="41"/>
        <v>8</v>
      </c>
    </row>
    <row r="2632" spans="1:22" hidden="1" x14ac:dyDescent="0.2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 s="2">
        <v>157780.93</v>
      </c>
      <c r="H2632">
        <v>2</v>
      </c>
      <c r="I2632">
        <v>1</v>
      </c>
      <c r="J2632">
        <v>0</v>
      </c>
      <c r="K2632" s="1">
        <v>6089.13</v>
      </c>
      <c r="L2632">
        <v>0</v>
      </c>
      <c r="M2632">
        <v>23</v>
      </c>
      <c r="N2632">
        <v>2085</v>
      </c>
      <c r="O2632">
        <v>10</v>
      </c>
      <c r="P2632">
        <v>68</v>
      </c>
      <c r="Q2632">
        <v>0.43478260869565216</v>
      </c>
      <c r="R2632">
        <v>47955</v>
      </c>
      <c r="S2632" t="str" cm="1">
        <f t="array" ref="S2632">_xlfn.IFS(E2635&lt;30,"18-29",E2635&lt;45,"30-44",TRUE,"45+")</f>
        <v>30-44</v>
      </c>
      <c r="T2632" t="str" cm="1">
        <f t="array" ref="T2632">_xlfn.IFS(F2632&lt;=2,"0-2 Years",F2632&lt;=5,"3-5 Years",F2632&lt;=8,"6-8 Years",TRUE,"9-10 Years")</f>
        <v>3-5 Years</v>
      </c>
      <c r="U2632" t="str" cm="1">
        <f t="array" ref="U2632">_xlfn.IFS(P2632&gt;60,"High Risk",P2632&gt;30,"Medium Risk",TRUE,"Low Risk")</f>
        <v>High Risk</v>
      </c>
      <c r="V2632">
        <f t="shared" si="41"/>
        <v>3</v>
      </c>
    </row>
    <row r="2633" spans="1:22" hidden="1" x14ac:dyDescent="0.2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 s="2">
        <v>172170.36</v>
      </c>
      <c r="H2633">
        <v>1</v>
      </c>
      <c r="I2633">
        <v>1</v>
      </c>
      <c r="J2633">
        <v>1</v>
      </c>
      <c r="K2633" s="1">
        <v>159777.37</v>
      </c>
      <c r="L2633">
        <v>0</v>
      </c>
      <c r="M2633">
        <v>3</v>
      </c>
      <c r="N2633">
        <v>1809</v>
      </c>
      <c r="O2633">
        <v>3</v>
      </c>
      <c r="P2633">
        <v>67</v>
      </c>
      <c r="Q2633">
        <v>1</v>
      </c>
      <c r="R2633">
        <v>5427</v>
      </c>
      <c r="S2633" t="str" cm="1">
        <f t="array" ref="S2633">_xlfn.IFS(E2636&lt;30,"18-29",E2636&lt;45,"30-44",TRUE,"45+")</f>
        <v>30-44</v>
      </c>
      <c r="T2633" t="str" cm="1">
        <f t="array" ref="T2633">_xlfn.IFS(F2633&lt;=2,"0-2 Years",F2633&lt;=5,"3-5 Years",F2633&lt;=8,"6-8 Years",TRUE,"9-10 Years")</f>
        <v>0-2 Years</v>
      </c>
      <c r="U2633" t="str" cm="1">
        <f t="array" ref="U2633">_xlfn.IFS(P2633&gt;60,"High Risk",P2633&gt;30,"Medium Risk",TRUE,"Low Risk")</f>
        <v>High Risk</v>
      </c>
      <c r="V2633">
        <f t="shared" si="41"/>
        <v>3</v>
      </c>
    </row>
    <row r="2634" spans="1:22" hidden="1" x14ac:dyDescent="0.2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 s="2">
        <v>0</v>
      </c>
      <c r="H2634">
        <v>2</v>
      </c>
      <c r="I2634">
        <v>1</v>
      </c>
      <c r="J2634">
        <v>1</v>
      </c>
      <c r="K2634" s="1">
        <v>7919.08</v>
      </c>
      <c r="L2634">
        <v>0</v>
      </c>
      <c r="M2634">
        <v>6</v>
      </c>
      <c r="N2634">
        <v>1416</v>
      </c>
      <c r="O2634">
        <v>3</v>
      </c>
      <c r="P2634">
        <v>120</v>
      </c>
      <c r="Q2634">
        <v>0.5</v>
      </c>
      <c r="R2634">
        <v>8496</v>
      </c>
      <c r="S2634" t="str" cm="1">
        <f t="array" ref="S2634">_xlfn.IFS(E2637&lt;30,"18-29",E2637&lt;45,"30-44",TRUE,"45+")</f>
        <v>18-29</v>
      </c>
      <c r="T2634" t="str" cm="1">
        <f t="array" ref="T2634">_xlfn.IFS(F2634&lt;=2,"0-2 Years",F2634&lt;=5,"3-5 Years",F2634&lt;=8,"6-8 Years",TRUE,"9-10 Years")</f>
        <v>0-2 Years</v>
      </c>
      <c r="U2634" t="str" cm="1">
        <f t="array" ref="U2634">_xlfn.IFS(P2634&gt;60,"High Risk",P2634&gt;30,"Medium Risk",TRUE,"Low Risk")</f>
        <v>High Risk</v>
      </c>
      <c r="V2634">
        <f t="shared" si="41"/>
        <v>5</v>
      </c>
    </row>
    <row r="2635" spans="1:22" x14ac:dyDescent="0.2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 s="2">
        <v>0</v>
      </c>
      <c r="H2635">
        <v>1</v>
      </c>
      <c r="I2635">
        <v>1</v>
      </c>
      <c r="J2635">
        <v>1</v>
      </c>
      <c r="K2635" s="1">
        <v>188274.6</v>
      </c>
      <c r="L2635">
        <v>0</v>
      </c>
      <c r="M2635">
        <v>21</v>
      </c>
      <c r="N2635">
        <v>2072</v>
      </c>
      <c r="O2635">
        <v>8</v>
      </c>
      <c r="P2635">
        <v>161</v>
      </c>
      <c r="Q2635">
        <v>0.38095238095238093</v>
      </c>
      <c r="R2635">
        <v>43512</v>
      </c>
      <c r="S2635" t="str" cm="1">
        <f t="array" ref="S2635">_xlfn.IFS(E2638&lt;30,"18-29",E2638&lt;45,"30-44",TRUE,"45+")</f>
        <v>30-44</v>
      </c>
      <c r="T2635" t="str" cm="1">
        <f t="array" ref="T2635">_xlfn.IFS(F2635&lt;=2,"0-2 Years",F2635&lt;=5,"3-5 Years",F2635&lt;=8,"6-8 Years",TRUE,"9-10 Years")</f>
        <v>0-2 Years</v>
      </c>
      <c r="U2635" t="str" cm="1">
        <f t="array" ref="U2635">_xlfn.IFS(P2635&gt;60,"High Risk",P2635&gt;30,"Medium Risk",TRUE,"Low Risk")</f>
        <v>High Risk</v>
      </c>
      <c r="V2635">
        <f t="shared" si="41"/>
        <v>6</v>
      </c>
    </row>
    <row r="2636" spans="1:22" hidden="1" x14ac:dyDescent="0.2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 s="2">
        <v>75361.440000000002</v>
      </c>
      <c r="H2636">
        <v>1</v>
      </c>
      <c r="I2636">
        <v>1</v>
      </c>
      <c r="J2636">
        <v>0</v>
      </c>
      <c r="K2636" s="1">
        <v>27608.12</v>
      </c>
      <c r="L2636">
        <v>1</v>
      </c>
      <c r="M2636">
        <v>22</v>
      </c>
      <c r="N2636">
        <v>1426</v>
      </c>
      <c r="O2636">
        <v>5</v>
      </c>
      <c r="P2636">
        <v>136</v>
      </c>
      <c r="Q2636">
        <v>0.22727272727272727</v>
      </c>
      <c r="R2636">
        <v>31372</v>
      </c>
      <c r="S2636" t="str" cm="1">
        <f t="array" ref="S2636">_xlfn.IFS(E2639&lt;30,"18-29",E2639&lt;45,"30-44",TRUE,"45+")</f>
        <v>18-29</v>
      </c>
      <c r="T2636" t="str" cm="1">
        <f t="array" ref="T2636">_xlfn.IFS(F2636&lt;=2,"0-2 Years",F2636&lt;=5,"3-5 Years",F2636&lt;=8,"6-8 Years",TRUE,"9-10 Years")</f>
        <v>9-10 Years</v>
      </c>
      <c r="U2636" t="str" cm="1">
        <f t="array" ref="U2636">_xlfn.IFS(P2636&gt;60,"High Risk",P2636&gt;30,"Medium Risk",TRUE,"Low Risk")</f>
        <v>High Risk</v>
      </c>
      <c r="V2636">
        <f t="shared" si="41"/>
        <v>5</v>
      </c>
    </row>
    <row r="2637" spans="1:22" hidden="1" x14ac:dyDescent="0.2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 s="2">
        <v>0</v>
      </c>
      <c r="H2637">
        <v>2</v>
      </c>
      <c r="I2637">
        <v>1</v>
      </c>
      <c r="J2637">
        <v>1</v>
      </c>
      <c r="K2637" s="1">
        <v>183569.25</v>
      </c>
      <c r="L2637">
        <v>0</v>
      </c>
      <c r="M2637">
        <v>23</v>
      </c>
      <c r="N2637">
        <v>4012</v>
      </c>
      <c r="O2637">
        <v>4</v>
      </c>
      <c r="P2637">
        <v>68</v>
      </c>
      <c r="Q2637">
        <v>0.17391304347826086</v>
      </c>
      <c r="R2637">
        <v>92276</v>
      </c>
      <c r="S2637" t="str" cm="1">
        <f t="array" ref="S2637">_xlfn.IFS(E2640&lt;30,"18-29",E2640&lt;45,"30-44",TRUE,"45+")</f>
        <v>30-44</v>
      </c>
      <c r="T2637" t="str" cm="1">
        <f t="array" ref="T2637">_xlfn.IFS(F2637&lt;=2,"0-2 Years",F2637&lt;=5,"3-5 Years",F2637&lt;=8,"6-8 Years",TRUE,"9-10 Years")</f>
        <v>3-5 Years</v>
      </c>
      <c r="U2637" t="str" cm="1">
        <f t="array" ref="U2637">_xlfn.IFS(P2637&gt;60,"High Risk",P2637&gt;30,"Medium Risk",TRUE,"Low Risk")</f>
        <v>High Risk</v>
      </c>
      <c r="V2637">
        <f t="shared" si="41"/>
        <v>3</v>
      </c>
    </row>
    <row r="2638" spans="1:22" hidden="1" x14ac:dyDescent="0.2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 s="2">
        <v>0</v>
      </c>
      <c r="H2638">
        <v>2</v>
      </c>
      <c r="I2638">
        <v>1</v>
      </c>
      <c r="J2638">
        <v>1</v>
      </c>
      <c r="K2638" s="1">
        <v>145537.32</v>
      </c>
      <c r="L2638">
        <v>0</v>
      </c>
      <c r="M2638">
        <v>28</v>
      </c>
      <c r="N2638">
        <v>257</v>
      </c>
      <c r="O2638">
        <v>3</v>
      </c>
      <c r="P2638">
        <v>69</v>
      </c>
      <c r="Q2638">
        <v>0.10714285714285714</v>
      </c>
      <c r="R2638">
        <v>7196</v>
      </c>
      <c r="S2638" t="str" cm="1">
        <f t="array" ref="S2638">_xlfn.IFS(E2641&lt;30,"18-29",E2641&lt;45,"30-44",TRUE,"45+")</f>
        <v>30-44</v>
      </c>
      <c r="T2638" t="str" cm="1">
        <f t="array" ref="T2638">_xlfn.IFS(F2638&lt;=2,"0-2 Years",F2638&lt;=5,"3-5 Years",F2638&lt;=8,"6-8 Years",TRUE,"9-10 Years")</f>
        <v>0-2 Years</v>
      </c>
      <c r="U2638" t="str" cm="1">
        <f t="array" ref="U2638">_xlfn.IFS(P2638&gt;60,"High Risk",P2638&gt;30,"Medium Risk",TRUE,"Low Risk")</f>
        <v>High Risk</v>
      </c>
      <c r="V2638">
        <f t="shared" si="41"/>
        <v>4</v>
      </c>
    </row>
    <row r="2639" spans="1:22" hidden="1" x14ac:dyDescent="0.2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 s="2">
        <v>98263.46</v>
      </c>
      <c r="H2639">
        <v>2</v>
      </c>
      <c r="I2639">
        <v>1</v>
      </c>
      <c r="J2639">
        <v>0</v>
      </c>
      <c r="K2639" s="1">
        <v>164717.95000000001</v>
      </c>
      <c r="L2639">
        <v>0</v>
      </c>
      <c r="M2639">
        <v>2</v>
      </c>
      <c r="N2639">
        <v>2479</v>
      </c>
      <c r="O2639">
        <v>9</v>
      </c>
      <c r="P2639">
        <v>133</v>
      </c>
      <c r="Q2639">
        <v>1</v>
      </c>
      <c r="R2639">
        <v>4958</v>
      </c>
      <c r="S2639" t="str" cm="1">
        <f t="array" ref="S2639">_xlfn.IFS(E2642&lt;30,"18-29",E2642&lt;45,"30-44",TRUE,"45+")</f>
        <v>30-44</v>
      </c>
      <c r="T2639" t="str" cm="1">
        <f t="array" ref="T2639">_xlfn.IFS(F2639&lt;=2,"0-2 Years",F2639&lt;=5,"3-5 Years",F2639&lt;=8,"6-8 Years",TRUE,"9-10 Years")</f>
        <v>0-2 Years</v>
      </c>
      <c r="U2639" t="str" cm="1">
        <f t="array" ref="U2639">_xlfn.IFS(P2639&gt;60,"High Risk",P2639&gt;30,"Medium Risk",TRUE,"Low Risk")</f>
        <v>High Risk</v>
      </c>
      <c r="V2639">
        <f t="shared" si="41"/>
        <v>4</v>
      </c>
    </row>
    <row r="2640" spans="1:22" hidden="1" x14ac:dyDescent="0.2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 s="2">
        <v>0</v>
      </c>
      <c r="H2640">
        <v>2</v>
      </c>
      <c r="I2640">
        <v>1</v>
      </c>
      <c r="J2640">
        <v>1</v>
      </c>
      <c r="K2640" s="1">
        <v>76357.429999999993</v>
      </c>
      <c r="L2640">
        <v>0</v>
      </c>
      <c r="M2640">
        <v>30</v>
      </c>
      <c r="N2640">
        <v>4395</v>
      </c>
      <c r="O2640">
        <v>9</v>
      </c>
      <c r="P2640">
        <v>85</v>
      </c>
      <c r="Q2640">
        <v>0.3</v>
      </c>
      <c r="R2640">
        <v>131850</v>
      </c>
      <c r="S2640" t="str" cm="1">
        <f t="array" ref="S2640">_xlfn.IFS(E2643&lt;30,"18-29",E2643&lt;45,"30-44",TRUE,"45+")</f>
        <v>18-29</v>
      </c>
      <c r="T2640" t="str" cm="1">
        <f t="array" ref="T2640">_xlfn.IFS(F2640&lt;=2,"0-2 Years",F2640&lt;=5,"3-5 Years",F2640&lt;=8,"6-8 Years",TRUE,"9-10 Years")</f>
        <v>9-10 Years</v>
      </c>
      <c r="U2640" t="str" cm="1">
        <f t="array" ref="U2640">_xlfn.IFS(P2640&gt;60,"High Risk",P2640&gt;30,"Medium Risk",TRUE,"Low Risk")</f>
        <v>High Risk</v>
      </c>
      <c r="V2640">
        <f t="shared" si="41"/>
        <v>3</v>
      </c>
    </row>
    <row r="2641" spans="1:22" hidden="1" x14ac:dyDescent="0.2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 s="2">
        <v>109308.79</v>
      </c>
      <c r="H2641">
        <v>2</v>
      </c>
      <c r="I2641">
        <v>1</v>
      </c>
      <c r="J2641">
        <v>0</v>
      </c>
      <c r="K2641" s="1">
        <v>120158.72</v>
      </c>
      <c r="L2641">
        <v>1</v>
      </c>
      <c r="M2641">
        <v>10</v>
      </c>
      <c r="N2641">
        <v>1767</v>
      </c>
      <c r="O2641">
        <v>4</v>
      </c>
      <c r="P2641">
        <v>93</v>
      </c>
      <c r="Q2641">
        <v>0.4</v>
      </c>
      <c r="R2641">
        <v>17670</v>
      </c>
      <c r="S2641" t="str" cm="1">
        <f t="array" ref="S2641">_xlfn.IFS(E2644&lt;30,"18-29",E2644&lt;45,"30-44",TRUE,"45+")</f>
        <v>18-29</v>
      </c>
      <c r="T2641" t="str" cm="1">
        <f t="array" ref="T2641">_xlfn.IFS(F2641&lt;=2,"0-2 Years",F2641&lt;=5,"3-5 Years",F2641&lt;=8,"6-8 Years",TRUE,"9-10 Years")</f>
        <v>3-5 Years</v>
      </c>
      <c r="U2641" t="str" cm="1">
        <f t="array" ref="U2641">_xlfn.IFS(P2641&gt;60,"High Risk",P2641&gt;30,"Medium Risk",TRUE,"Low Risk")</f>
        <v>High Risk</v>
      </c>
      <c r="V2641">
        <f t="shared" si="41"/>
        <v>3</v>
      </c>
    </row>
    <row r="2642" spans="1:22" x14ac:dyDescent="0.2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 s="2">
        <v>0</v>
      </c>
      <c r="H2642">
        <v>2</v>
      </c>
      <c r="I2642">
        <v>1</v>
      </c>
      <c r="J2642">
        <v>0</v>
      </c>
      <c r="K2642" s="1">
        <v>151843.54</v>
      </c>
      <c r="L2642">
        <v>0</v>
      </c>
      <c r="M2642">
        <v>22</v>
      </c>
      <c r="N2642">
        <v>3642</v>
      </c>
      <c r="O2642">
        <v>5</v>
      </c>
      <c r="P2642">
        <v>171</v>
      </c>
      <c r="Q2642">
        <v>0.22727272727272727</v>
      </c>
      <c r="R2642">
        <v>80124</v>
      </c>
      <c r="S2642" t="str" cm="1">
        <f t="array" ref="S2642">_xlfn.IFS(E2645&lt;30,"18-29",E2645&lt;45,"30-44",TRUE,"45+")</f>
        <v>18-29</v>
      </c>
      <c r="T2642" t="str" cm="1">
        <f t="array" ref="T2642">_xlfn.IFS(F2642&lt;=2,"0-2 Years",F2642&lt;=5,"3-5 Years",F2642&lt;=8,"6-8 Years",TRUE,"9-10 Years")</f>
        <v>6-8 Years</v>
      </c>
      <c r="U2642" t="str" cm="1">
        <f t="array" ref="U2642">_xlfn.IFS(P2642&gt;60,"High Risk",P2642&gt;30,"Medium Risk",TRUE,"Low Risk")</f>
        <v>High Risk</v>
      </c>
      <c r="V2642">
        <f t="shared" si="41"/>
        <v>6</v>
      </c>
    </row>
    <row r="2643" spans="1:22" hidden="1" x14ac:dyDescent="0.2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 s="2">
        <v>164365.44</v>
      </c>
      <c r="H2643">
        <v>1</v>
      </c>
      <c r="I2643">
        <v>0</v>
      </c>
      <c r="J2643">
        <v>1</v>
      </c>
      <c r="K2643" s="1">
        <v>5698.97</v>
      </c>
      <c r="L2643">
        <v>0</v>
      </c>
      <c r="M2643">
        <v>25</v>
      </c>
      <c r="N2643">
        <v>2836</v>
      </c>
      <c r="O2643">
        <v>8</v>
      </c>
      <c r="P2643">
        <v>172</v>
      </c>
      <c r="Q2643">
        <v>0.32</v>
      </c>
      <c r="R2643">
        <v>70900</v>
      </c>
      <c r="S2643" t="str" cm="1">
        <f t="array" ref="S2643">_xlfn.IFS(E2646&lt;30,"18-29",E2646&lt;45,"30-44",TRUE,"45+")</f>
        <v>18-29</v>
      </c>
      <c r="T2643" t="str" cm="1">
        <f t="array" ref="T2643">_xlfn.IFS(F2643&lt;=2,"0-2 Years",F2643&lt;=5,"3-5 Years",F2643&lt;=8,"6-8 Years",TRUE,"9-10 Years")</f>
        <v>6-8 Years</v>
      </c>
      <c r="U2643" t="str" cm="1">
        <f t="array" ref="U2643">_xlfn.IFS(P2643&gt;60,"High Risk",P2643&gt;30,"Medium Risk",TRUE,"Low Risk")</f>
        <v>High Risk</v>
      </c>
      <c r="V2643">
        <f t="shared" si="41"/>
        <v>2</v>
      </c>
    </row>
    <row r="2644" spans="1:22" hidden="1" x14ac:dyDescent="0.2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 s="2">
        <v>98800</v>
      </c>
      <c r="H2644">
        <v>1</v>
      </c>
      <c r="I2644">
        <v>1</v>
      </c>
      <c r="J2644">
        <v>0</v>
      </c>
      <c r="K2644" s="1">
        <v>122865.55</v>
      </c>
      <c r="L2644">
        <v>0</v>
      </c>
      <c r="M2644">
        <v>12</v>
      </c>
      <c r="N2644">
        <v>1566</v>
      </c>
      <c r="O2644">
        <v>7</v>
      </c>
      <c r="P2644">
        <v>103</v>
      </c>
      <c r="Q2644">
        <v>0.58333333333333337</v>
      </c>
      <c r="R2644">
        <v>18792</v>
      </c>
      <c r="S2644" t="str" cm="1">
        <f t="array" ref="S2644">_xlfn.IFS(E2647&lt;30,"18-29",E2647&lt;45,"30-44",TRUE,"45+")</f>
        <v>18-29</v>
      </c>
      <c r="T2644" t="str" cm="1">
        <f t="array" ref="T2644">_xlfn.IFS(F2644&lt;=2,"0-2 Years",F2644&lt;=5,"3-5 Years",F2644&lt;=8,"6-8 Years",TRUE,"9-10 Years")</f>
        <v>3-5 Years</v>
      </c>
      <c r="U2644" t="str" cm="1">
        <f t="array" ref="U2644">_xlfn.IFS(P2644&gt;60,"High Risk",P2644&gt;30,"Medium Risk",TRUE,"Low Risk")</f>
        <v>High Risk</v>
      </c>
      <c r="V2644">
        <f t="shared" si="41"/>
        <v>5</v>
      </c>
    </row>
    <row r="2645" spans="1:22" hidden="1" x14ac:dyDescent="0.2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 s="2">
        <v>193125.85</v>
      </c>
      <c r="H2645">
        <v>1</v>
      </c>
      <c r="I2645">
        <v>1</v>
      </c>
      <c r="J2645">
        <v>1</v>
      </c>
      <c r="K2645" s="1">
        <v>152665.85</v>
      </c>
      <c r="L2645">
        <v>0</v>
      </c>
      <c r="M2645">
        <v>9</v>
      </c>
      <c r="N2645">
        <v>2152</v>
      </c>
      <c r="O2645">
        <v>9</v>
      </c>
      <c r="P2645">
        <v>23</v>
      </c>
      <c r="Q2645">
        <v>1</v>
      </c>
      <c r="R2645">
        <v>19368</v>
      </c>
      <c r="S2645" t="str" cm="1">
        <f t="array" ref="S2645">_xlfn.IFS(E2648&lt;30,"18-29",E2648&lt;45,"30-44",TRUE,"45+")</f>
        <v>30-44</v>
      </c>
      <c r="T2645" t="str" cm="1">
        <f t="array" ref="T2645">_xlfn.IFS(F2645&lt;=2,"0-2 Years",F2645&lt;=5,"3-5 Years",F2645&lt;=8,"6-8 Years",TRUE,"9-10 Years")</f>
        <v>3-5 Years</v>
      </c>
      <c r="U2645" t="str" cm="1">
        <f t="array" ref="U2645">_xlfn.IFS(P2645&gt;60,"High Risk",P2645&gt;30,"Medium Risk",TRUE,"Low Risk")</f>
        <v>Low Risk</v>
      </c>
      <c r="V2645">
        <f t="shared" si="41"/>
        <v>2</v>
      </c>
    </row>
    <row r="2646" spans="1:22" hidden="1" x14ac:dyDescent="0.2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 s="2">
        <v>51522.75</v>
      </c>
      <c r="H2646">
        <v>1</v>
      </c>
      <c r="I2646">
        <v>0</v>
      </c>
      <c r="J2646">
        <v>1</v>
      </c>
      <c r="K2646" s="1">
        <v>192131.77</v>
      </c>
      <c r="L2646">
        <v>0</v>
      </c>
      <c r="M2646">
        <v>9</v>
      </c>
      <c r="N2646">
        <v>679</v>
      </c>
      <c r="O2646">
        <v>9</v>
      </c>
      <c r="P2646">
        <v>4</v>
      </c>
      <c r="Q2646">
        <v>1</v>
      </c>
      <c r="R2646">
        <v>6111</v>
      </c>
      <c r="S2646" t="str" cm="1">
        <f t="array" ref="S2646">_xlfn.IFS(E2649&lt;30,"18-29",E2649&lt;45,"30-44",TRUE,"45+")</f>
        <v>45+</v>
      </c>
      <c r="T2646" t="str" cm="1">
        <f t="array" ref="T2646">_xlfn.IFS(F2646&lt;=2,"0-2 Years",F2646&lt;=5,"3-5 Years",F2646&lt;=8,"6-8 Years",TRUE,"9-10 Years")</f>
        <v>3-5 Years</v>
      </c>
      <c r="U2646" t="str" cm="1">
        <f t="array" ref="U2646">_xlfn.IFS(P2646&gt;60,"High Risk",P2646&gt;30,"Medium Risk",TRUE,"Low Risk")</f>
        <v>Low Risk</v>
      </c>
      <c r="V2646">
        <f t="shared" si="41"/>
        <v>2</v>
      </c>
    </row>
    <row r="2647" spans="1:22" hidden="1" x14ac:dyDescent="0.2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 s="2">
        <v>84284.479999999996</v>
      </c>
      <c r="H2647">
        <v>2</v>
      </c>
      <c r="I2647">
        <v>1</v>
      </c>
      <c r="J2647">
        <v>1</v>
      </c>
      <c r="K2647" s="1">
        <v>62851.6</v>
      </c>
      <c r="L2647">
        <v>0</v>
      </c>
      <c r="M2647">
        <v>16</v>
      </c>
      <c r="N2647">
        <v>4295</v>
      </c>
      <c r="O2647">
        <v>1</v>
      </c>
      <c r="P2647">
        <v>59</v>
      </c>
      <c r="Q2647">
        <v>6.25E-2</v>
      </c>
      <c r="R2647">
        <v>68720</v>
      </c>
      <c r="S2647" t="str" cm="1">
        <f t="array" ref="S2647">_xlfn.IFS(E2650&lt;30,"18-29",E2650&lt;45,"30-44",TRUE,"45+")</f>
        <v>18-29</v>
      </c>
      <c r="T2647" t="str" cm="1">
        <f t="array" ref="T2647">_xlfn.IFS(F2647&lt;=2,"0-2 Years",F2647&lt;=5,"3-5 Years",F2647&lt;=8,"6-8 Years",TRUE,"9-10 Years")</f>
        <v>3-5 Years</v>
      </c>
      <c r="U2647" t="str" cm="1">
        <f t="array" ref="U2647">_xlfn.IFS(P2647&gt;60,"High Risk",P2647&gt;30,"Medium Risk",TRUE,"Low Risk")</f>
        <v>Medium Risk</v>
      </c>
      <c r="V2647">
        <f t="shared" si="41"/>
        <v>0</v>
      </c>
    </row>
    <row r="2648" spans="1:22" x14ac:dyDescent="0.2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 s="2">
        <v>0</v>
      </c>
      <c r="H2648">
        <v>2</v>
      </c>
      <c r="I2648">
        <v>1</v>
      </c>
      <c r="J2648">
        <v>0</v>
      </c>
      <c r="K2648" s="1">
        <v>140941.47</v>
      </c>
      <c r="L2648">
        <v>0</v>
      </c>
      <c r="M2648">
        <v>8</v>
      </c>
      <c r="N2648">
        <v>2500</v>
      </c>
      <c r="O2648">
        <v>10</v>
      </c>
      <c r="P2648">
        <v>103</v>
      </c>
      <c r="Q2648">
        <v>1</v>
      </c>
      <c r="R2648">
        <v>20000</v>
      </c>
      <c r="S2648" t="str" cm="1">
        <f t="array" ref="S2648">_xlfn.IFS(E2651&lt;30,"18-29",E2651&lt;45,"30-44",TRUE,"45+")</f>
        <v>30-44</v>
      </c>
      <c r="T2648" t="str" cm="1">
        <f t="array" ref="T2648">_xlfn.IFS(F2648&lt;=2,"0-2 Years",F2648&lt;=5,"3-5 Years",F2648&lt;=8,"6-8 Years",TRUE,"9-10 Years")</f>
        <v>3-5 Years</v>
      </c>
      <c r="U2648" t="str" cm="1">
        <f t="array" ref="U2648">_xlfn.IFS(P2648&gt;60,"High Risk",P2648&gt;30,"Medium Risk",TRUE,"Low Risk")</f>
        <v>High Risk</v>
      </c>
      <c r="V2648">
        <f t="shared" si="41"/>
        <v>6</v>
      </c>
    </row>
    <row r="2649" spans="1:22" x14ac:dyDescent="0.2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 s="2">
        <v>119889.84</v>
      </c>
      <c r="H2649">
        <v>1</v>
      </c>
      <c r="I2649">
        <v>0</v>
      </c>
      <c r="J2649">
        <v>0</v>
      </c>
      <c r="K2649" s="1">
        <v>56767.67</v>
      </c>
      <c r="L2649">
        <v>1</v>
      </c>
      <c r="M2649">
        <v>5</v>
      </c>
      <c r="N2649">
        <v>3698</v>
      </c>
      <c r="O2649">
        <v>1</v>
      </c>
      <c r="P2649">
        <v>151</v>
      </c>
      <c r="Q2649">
        <v>0.2</v>
      </c>
      <c r="R2649">
        <v>18490</v>
      </c>
      <c r="S2649" t="str" cm="1">
        <f t="array" ref="S2649">_xlfn.IFS(E2652&lt;30,"18-29",E2652&lt;45,"30-44",TRUE,"45+")</f>
        <v>30-44</v>
      </c>
      <c r="T2649" t="str" cm="1">
        <f t="array" ref="T2649">_xlfn.IFS(F2649&lt;=2,"0-2 Years",F2649&lt;=5,"3-5 Years",F2649&lt;=8,"6-8 Years",TRUE,"9-10 Years")</f>
        <v>9-10 Years</v>
      </c>
      <c r="U2649" t="str" cm="1">
        <f t="array" ref="U2649">_xlfn.IFS(P2649&gt;60,"High Risk",P2649&gt;30,"Medium Risk",TRUE,"Low Risk")</f>
        <v>High Risk</v>
      </c>
      <c r="V2649">
        <f t="shared" si="41"/>
        <v>6</v>
      </c>
    </row>
    <row r="2650" spans="1:22" hidden="1" x14ac:dyDescent="0.2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 s="2">
        <v>137910.45000000001</v>
      </c>
      <c r="H2650">
        <v>1</v>
      </c>
      <c r="I2650">
        <v>1</v>
      </c>
      <c r="J2650">
        <v>1</v>
      </c>
      <c r="K2650" s="1">
        <v>177235.23</v>
      </c>
      <c r="L2650">
        <v>0</v>
      </c>
      <c r="M2650">
        <v>12</v>
      </c>
      <c r="N2650">
        <v>4767</v>
      </c>
      <c r="O2650">
        <v>1</v>
      </c>
      <c r="P2650">
        <v>42</v>
      </c>
      <c r="Q2650">
        <v>8.3333333333333329E-2</v>
      </c>
      <c r="R2650">
        <v>57204</v>
      </c>
      <c r="S2650" t="str" cm="1">
        <f t="array" ref="S2650">_xlfn.IFS(E2653&lt;30,"18-29",E2653&lt;45,"30-44",TRUE,"45+")</f>
        <v>30-44</v>
      </c>
      <c r="T2650" t="str" cm="1">
        <f t="array" ref="T2650">_xlfn.IFS(F2650&lt;=2,"0-2 Years",F2650&lt;=5,"3-5 Years",F2650&lt;=8,"6-8 Years",TRUE,"9-10 Years")</f>
        <v>3-5 Years</v>
      </c>
      <c r="U2650" t="str" cm="1">
        <f t="array" ref="U2650">_xlfn.IFS(P2650&gt;60,"High Risk",P2650&gt;30,"Medium Risk",TRUE,"Low Risk")</f>
        <v>Medium Risk</v>
      </c>
      <c r="V2650">
        <f t="shared" si="41"/>
        <v>2</v>
      </c>
    </row>
    <row r="2651" spans="1:22" x14ac:dyDescent="0.2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 s="2">
        <v>0</v>
      </c>
      <c r="H2651">
        <v>2</v>
      </c>
      <c r="I2651">
        <v>1</v>
      </c>
      <c r="J2651">
        <v>0</v>
      </c>
      <c r="K2651" s="1">
        <v>86242.18</v>
      </c>
      <c r="L2651">
        <v>0</v>
      </c>
      <c r="M2651">
        <v>29</v>
      </c>
      <c r="N2651">
        <v>2124</v>
      </c>
      <c r="O2651">
        <v>10</v>
      </c>
      <c r="P2651">
        <v>140</v>
      </c>
      <c r="Q2651">
        <v>0.34482758620689657</v>
      </c>
      <c r="R2651">
        <v>61596</v>
      </c>
      <c r="S2651" t="str" cm="1">
        <f t="array" ref="S2651">_xlfn.IFS(E2654&lt;30,"18-29",E2654&lt;45,"30-44",TRUE,"45+")</f>
        <v>30-44</v>
      </c>
      <c r="T2651" t="str" cm="1">
        <f t="array" ref="T2651">_xlfn.IFS(F2651&lt;=2,"0-2 Years",F2651&lt;=5,"3-5 Years",F2651&lt;=8,"6-8 Years",TRUE,"9-10 Years")</f>
        <v>6-8 Years</v>
      </c>
      <c r="U2651" t="str" cm="1">
        <f t="array" ref="U2651">_xlfn.IFS(P2651&gt;60,"High Risk",P2651&gt;30,"Medium Risk",TRUE,"Low Risk")</f>
        <v>High Risk</v>
      </c>
      <c r="V2651">
        <f t="shared" si="41"/>
        <v>6</v>
      </c>
    </row>
    <row r="2652" spans="1:22" hidden="1" x14ac:dyDescent="0.2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 s="2">
        <v>100116.82</v>
      </c>
      <c r="H2652">
        <v>1</v>
      </c>
      <c r="I2652">
        <v>1</v>
      </c>
      <c r="J2652">
        <v>0</v>
      </c>
      <c r="K2652" s="1">
        <v>34215.58</v>
      </c>
      <c r="L2652">
        <v>0</v>
      </c>
      <c r="M2652">
        <v>27</v>
      </c>
      <c r="N2652">
        <v>4214</v>
      </c>
      <c r="O2652">
        <v>6</v>
      </c>
      <c r="P2652">
        <v>61</v>
      </c>
      <c r="Q2652">
        <v>0.22222222222222221</v>
      </c>
      <c r="R2652">
        <v>113778</v>
      </c>
      <c r="S2652" t="str" cm="1">
        <f t="array" ref="S2652">_xlfn.IFS(E2655&lt;30,"18-29",E2655&lt;45,"30-44",TRUE,"45+")</f>
        <v>18-29</v>
      </c>
      <c r="T2652" t="str" cm="1">
        <f t="array" ref="T2652">_xlfn.IFS(F2652&lt;=2,"0-2 Years",F2652&lt;=5,"3-5 Years",F2652&lt;=8,"6-8 Years",TRUE,"9-10 Years")</f>
        <v>3-5 Years</v>
      </c>
      <c r="U2652" t="str" cm="1">
        <f t="array" ref="U2652">_xlfn.IFS(P2652&gt;60,"High Risk",P2652&gt;30,"Medium Risk",TRUE,"Low Risk")</f>
        <v>High Risk</v>
      </c>
      <c r="V2652">
        <f t="shared" si="41"/>
        <v>5</v>
      </c>
    </row>
    <row r="2653" spans="1:22" hidden="1" x14ac:dyDescent="0.2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 s="2">
        <v>166082.15</v>
      </c>
      <c r="H2653">
        <v>2</v>
      </c>
      <c r="I2653">
        <v>0</v>
      </c>
      <c r="J2653">
        <v>1</v>
      </c>
      <c r="K2653" s="1">
        <v>44406.17</v>
      </c>
      <c r="L2653">
        <v>0</v>
      </c>
      <c r="M2653">
        <v>6</v>
      </c>
      <c r="N2653">
        <v>4471</v>
      </c>
      <c r="O2653">
        <v>5</v>
      </c>
      <c r="P2653">
        <v>47</v>
      </c>
      <c r="Q2653">
        <v>0.83333333333333337</v>
      </c>
      <c r="R2653">
        <v>26826</v>
      </c>
      <c r="S2653" t="str" cm="1">
        <f t="array" ref="S2653">_xlfn.IFS(E2656&lt;30,"18-29",E2656&lt;45,"30-44",TRUE,"45+")</f>
        <v>30-44</v>
      </c>
      <c r="T2653" t="str" cm="1">
        <f t="array" ref="T2653">_xlfn.IFS(F2653&lt;=2,"0-2 Years",F2653&lt;=5,"3-5 Years",F2653&lt;=8,"6-8 Years",TRUE,"9-10 Years")</f>
        <v>3-5 Years</v>
      </c>
      <c r="U2653" t="str" cm="1">
        <f t="array" ref="U2653">_xlfn.IFS(P2653&gt;60,"High Risk",P2653&gt;30,"Medium Risk",TRUE,"Low Risk")</f>
        <v>Medium Risk</v>
      </c>
      <c r="V2653">
        <f t="shared" si="41"/>
        <v>0</v>
      </c>
    </row>
    <row r="2654" spans="1:22" x14ac:dyDescent="0.2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 s="2">
        <v>0</v>
      </c>
      <c r="H2654">
        <v>2</v>
      </c>
      <c r="I2654">
        <v>1</v>
      </c>
      <c r="J2654">
        <v>0</v>
      </c>
      <c r="K2654" s="1">
        <v>165196.65</v>
      </c>
      <c r="L2654">
        <v>0</v>
      </c>
      <c r="M2654">
        <v>6</v>
      </c>
      <c r="N2654">
        <v>2611</v>
      </c>
      <c r="O2654">
        <v>0</v>
      </c>
      <c r="P2654">
        <v>138</v>
      </c>
      <c r="Q2654">
        <v>0</v>
      </c>
      <c r="R2654">
        <v>15666</v>
      </c>
      <c r="S2654" t="str" cm="1">
        <f t="array" ref="S2654">_xlfn.IFS(E2657&lt;30,"18-29",E2657&lt;45,"30-44",TRUE,"45+")</f>
        <v>45+</v>
      </c>
      <c r="T2654" t="str" cm="1">
        <f t="array" ref="T2654">_xlfn.IFS(F2654&lt;=2,"0-2 Years",F2654&lt;=5,"3-5 Years",F2654&lt;=8,"6-8 Years",TRUE,"9-10 Years")</f>
        <v>0-2 Years</v>
      </c>
      <c r="U2654" t="str" cm="1">
        <f t="array" ref="U2654">_xlfn.IFS(P2654&gt;60,"High Risk",P2654&gt;30,"Medium Risk",TRUE,"Low Risk")</f>
        <v>High Risk</v>
      </c>
      <c r="V2654">
        <f t="shared" si="41"/>
        <v>7</v>
      </c>
    </row>
    <row r="2655" spans="1:22" x14ac:dyDescent="0.2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 s="2">
        <v>0</v>
      </c>
      <c r="H2655">
        <v>1</v>
      </c>
      <c r="I2655">
        <v>1</v>
      </c>
      <c r="J2655">
        <v>0</v>
      </c>
      <c r="K2655" s="1">
        <v>34542.410000000003</v>
      </c>
      <c r="L2655">
        <v>0</v>
      </c>
      <c r="M2655">
        <v>6</v>
      </c>
      <c r="N2655">
        <v>177</v>
      </c>
      <c r="O2655">
        <v>6</v>
      </c>
      <c r="P2655">
        <v>64</v>
      </c>
      <c r="Q2655">
        <v>1</v>
      </c>
      <c r="R2655">
        <v>1062</v>
      </c>
      <c r="S2655" t="str" cm="1">
        <f t="array" ref="S2655">_xlfn.IFS(E2658&lt;30,"18-29",E2658&lt;45,"30-44",TRUE,"45+")</f>
        <v>30-44</v>
      </c>
      <c r="T2655" t="str" cm="1">
        <f t="array" ref="T2655">_xlfn.IFS(F2655&lt;=2,"0-2 Years",F2655&lt;=5,"3-5 Years",F2655&lt;=8,"6-8 Years",TRUE,"9-10 Years")</f>
        <v>3-5 Years</v>
      </c>
      <c r="U2655" t="str" cm="1">
        <f t="array" ref="U2655">_xlfn.IFS(P2655&gt;60,"High Risk",P2655&gt;30,"Medium Risk",TRUE,"Low Risk")</f>
        <v>High Risk</v>
      </c>
      <c r="V2655">
        <f t="shared" si="41"/>
        <v>8</v>
      </c>
    </row>
    <row r="2656" spans="1:22" hidden="1" x14ac:dyDescent="0.2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 s="2">
        <v>148595.54999999999</v>
      </c>
      <c r="H2656">
        <v>1</v>
      </c>
      <c r="I2656">
        <v>1</v>
      </c>
      <c r="J2656">
        <v>0</v>
      </c>
      <c r="K2656" s="1">
        <v>74838.64</v>
      </c>
      <c r="L2656">
        <v>1</v>
      </c>
      <c r="M2656">
        <v>14</v>
      </c>
      <c r="N2656">
        <v>2873</v>
      </c>
      <c r="O2656">
        <v>9</v>
      </c>
      <c r="P2656">
        <v>145</v>
      </c>
      <c r="Q2656">
        <v>0.6428571428571429</v>
      </c>
      <c r="R2656">
        <v>40222</v>
      </c>
      <c r="S2656" t="str" cm="1">
        <f t="array" ref="S2656">_xlfn.IFS(E2659&lt;30,"18-29",E2659&lt;45,"30-44",TRUE,"45+")</f>
        <v>18-29</v>
      </c>
      <c r="T2656" t="str" cm="1">
        <f t="array" ref="T2656">_xlfn.IFS(F2656&lt;=2,"0-2 Years",F2656&lt;=5,"3-5 Years",F2656&lt;=8,"6-8 Years",TRUE,"9-10 Years")</f>
        <v>3-5 Years</v>
      </c>
      <c r="U2656" t="str" cm="1">
        <f t="array" ref="U2656">_xlfn.IFS(P2656&gt;60,"High Risk",P2656&gt;30,"Medium Risk",TRUE,"Low Risk")</f>
        <v>High Risk</v>
      </c>
      <c r="V2656">
        <f t="shared" si="41"/>
        <v>5</v>
      </c>
    </row>
    <row r="2657" spans="1:22" hidden="1" x14ac:dyDescent="0.2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 s="2">
        <v>94078.97</v>
      </c>
      <c r="H2657">
        <v>2</v>
      </c>
      <c r="I2657">
        <v>1</v>
      </c>
      <c r="J2657">
        <v>0</v>
      </c>
      <c r="K2657" s="1">
        <v>36980.54</v>
      </c>
      <c r="L2657">
        <v>0</v>
      </c>
      <c r="M2657">
        <v>1</v>
      </c>
      <c r="N2657">
        <v>1700</v>
      </c>
      <c r="O2657">
        <v>4</v>
      </c>
      <c r="P2657">
        <v>79</v>
      </c>
      <c r="Q2657">
        <v>1</v>
      </c>
      <c r="R2657">
        <v>1700</v>
      </c>
      <c r="S2657" t="str" cm="1">
        <f t="array" ref="S2657">_xlfn.IFS(E2660&lt;30,"18-29",E2660&lt;45,"30-44",TRUE,"45+")</f>
        <v>30-44</v>
      </c>
      <c r="T2657" t="str" cm="1">
        <f t="array" ref="T2657">_xlfn.IFS(F2657&lt;=2,"0-2 Years",F2657&lt;=5,"3-5 Years",F2657&lt;=8,"6-8 Years",TRUE,"9-10 Years")</f>
        <v>0-2 Years</v>
      </c>
      <c r="U2657" t="str" cm="1">
        <f t="array" ref="U2657">_xlfn.IFS(P2657&gt;60,"High Risk",P2657&gt;30,"Medium Risk",TRUE,"Low Risk")</f>
        <v>High Risk</v>
      </c>
      <c r="V2657">
        <f t="shared" si="41"/>
        <v>5</v>
      </c>
    </row>
    <row r="2658" spans="1:22" hidden="1" x14ac:dyDescent="0.2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 s="2">
        <v>0</v>
      </c>
      <c r="H2658">
        <v>2</v>
      </c>
      <c r="I2658">
        <v>0</v>
      </c>
      <c r="J2658">
        <v>1</v>
      </c>
      <c r="K2658" s="1">
        <v>111676.63</v>
      </c>
      <c r="L2658">
        <v>0</v>
      </c>
      <c r="M2658">
        <v>24</v>
      </c>
      <c r="N2658">
        <v>3443</v>
      </c>
      <c r="O2658">
        <v>1</v>
      </c>
      <c r="P2658">
        <v>141</v>
      </c>
      <c r="Q2658">
        <v>4.1666666666666664E-2</v>
      </c>
      <c r="R2658">
        <v>82632</v>
      </c>
      <c r="S2658" t="str" cm="1">
        <f t="array" ref="S2658">_xlfn.IFS(E2661&lt;30,"18-29",E2661&lt;45,"30-44",TRUE,"45+")</f>
        <v>45+</v>
      </c>
      <c r="T2658" t="str" cm="1">
        <f t="array" ref="T2658">_xlfn.IFS(F2658&lt;=2,"0-2 Years",F2658&lt;=5,"3-5 Years",F2658&lt;=8,"6-8 Years",TRUE,"9-10 Years")</f>
        <v>3-5 Years</v>
      </c>
      <c r="U2658" t="str" cm="1">
        <f t="array" ref="U2658">_xlfn.IFS(P2658&gt;60,"High Risk",P2658&gt;30,"Medium Risk",TRUE,"Low Risk")</f>
        <v>High Risk</v>
      </c>
      <c r="V2658">
        <f t="shared" si="41"/>
        <v>3</v>
      </c>
    </row>
    <row r="2659" spans="1:22" hidden="1" x14ac:dyDescent="0.2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 s="2">
        <v>0</v>
      </c>
      <c r="H2659">
        <v>1</v>
      </c>
      <c r="I2659">
        <v>1</v>
      </c>
      <c r="J2659">
        <v>1</v>
      </c>
      <c r="K2659" s="1">
        <v>25858.68</v>
      </c>
      <c r="L2659">
        <v>0</v>
      </c>
      <c r="M2659">
        <v>18</v>
      </c>
      <c r="N2659">
        <v>3135</v>
      </c>
      <c r="O2659">
        <v>5</v>
      </c>
      <c r="P2659">
        <v>21</v>
      </c>
      <c r="Q2659">
        <v>0.27777777777777779</v>
      </c>
      <c r="R2659">
        <v>56430</v>
      </c>
      <c r="S2659" t="str" cm="1">
        <f t="array" ref="S2659">_xlfn.IFS(E2662&lt;30,"18-29",E2662&lt;45,"30-44",TRUE,"45+")</f>
        <v>30-44</v>
      </c>
      <c r="T2659" t="str" cm="1">
        <f t="array" ref="T2659">_xlfn.IFS(F2659&lt;=2,"0-2 Years",F2659&lt;=5,"3-5 Years",F2659&lt;=8,"6-8 Years",TRUE,"9-10 Years")</f>
        <v>9-10 Years</v>
      </c>
      <c r="U2659" t="str" cm="1">
        <f t="array" ref="U2659">_xlfn.IFS(P2659&gt;60,"High Risk",P2659&gt;30,"Medium Risk",TRUE,"Low Risk")</f>
        <v>Low Risk</v>
      </c>
      <c r="V2659">
        <f t="shared" si="41"/>
        <v>5</v>
      </c>
    </row>
    <row r="2660" spans="1:22" hidden="1" x14ac:dyDescent="0.2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 s="2">
        <v>164948.98000000001</v>
      </c>
      <c r="H2660">
        <v>3</v>
      </c>
      <c r="I2660">
        <v>0</v>
      </c>
      <c r="J2660">
        <v>0</v>
      </c>
      <c r="K2660" s="1">
        <v>177028</v>
      </c>
      <c r="L2660">
        <v>1</v>
      </c>
      <c r="M2660">
        <v>12</v>
      </c>
      <c r="N2660">
        <v>2722</v>
      </c>
      <c r="O2660">
        <v>7</v>
      </c>
      <c r="P2660">
        <v>28</v>
      </c>
      <c r="Q2660">
        <v>0.58333333333333337</v>
      </c>
      <c r="R2660">
        <v>32664</v>
      </c>
      <c r="S2660" t="str" cm="1">
        <f t="array" ref="S2660">_xlfn.IFS(E2663&lt;30,"18-29",E2663&lt;45,"30-44",TRUE,"45+")</f>
        <v>18-29</v>
      </c>
      <c r="T2660" t="str" cm="1">
        <f t="array" ref="T2660">_xlfn.IFS(F2660&lt;=2,"0-2 Years",F2660&lt;=5,"3-5 Years",F2660&lt;=8,"6-8 Years",TRUE,"9-10 Years")</f>
        <v>0-2 Years</v>
      </c>
      <c r="U2660" t="str" cm="1">
        <f t="array" ref="U2660">_xlfn.IFS(P2660&gt;60,"High Risk",P2660&gt;30,"Medium Risk",TRUE,"Low Risk")</f>
        <v>Low Risk</v>
      </c>
      <c r="V2660">
        <f t="shared" si="41"/>
        <v>4</v>
      </c>
    </row>
    <row r="2661" spans="1:22" x14ac:dyDescent="0.2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 s="2">
        <v>140549.4</v>
      </c>
      <c r="H2661">
        <v>1</v>
      </c>
      <c r="I2661">
        <v>1</v>
      </c>
      <c r="J2661">
        <v>0</v>
      </c>
      <c r="K2661" s="1">
        <v>30990.16</v>
      </c>
      <c r="L2661">
        <v>1</v>
      </c>
      <c r="M2661">
        <v>3</v>
      </c>
      <c r="N2661">
        <v>828</v>
      </c>
      <c r="O2661">
        <v>4</v>
      </c>
      <c r="P2661">
        <v>25</v>
      </c>
      <c r="Q2661">
        <v>1</v>
      </c>
      <c r="R2661">
        <v>2484</v>
      </c>
      <c r="S2661" t="str" cm="1">
        <f t="array" ref="S2661">_xlfn.IFS(E2664&lt;30,"18-29",E2664&lt;45,"30-44",TRUE,"45+")</f>
        <v>30-44</v>
      </c>
      <c r="T2661" t="str" cm="1">
        <f t="array" ref="T2661">_xlfn.IFS(F2661&lt;=2,"0-2 Years",F2661&lt;=5,"3-5 Years",F2661&lt;=8,"6-8 Years",TRUE,"9-10 Years")</f>
        <v>3-5 Years</v>
      </c>
      <c r="U2661" t="str" cm="1">
        <f t="array" ref="U2661">_xlfn.IFS(P2661&gt;60,"High Risk",P2661&gt;30,"Medium Risk",TRUE,"Low Risk")</f>
        <v>Low Risk</v>
      </c>
      <c r="V2661">
        <f t="shared" si="41"/>
        <v>6</v>
      </c>
    </row>
    <row r="2662" spans="1:22" hidden="1" x14ac:dyDescent="0.2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 s="2">
        <v>152509.25</v>
      </c>
      <c r="H2662">
        <v>1</v>
      </c>
      <c r="I2662">
        <v>1</v>
      </c>
      <c r="J2662">
        <v>1</v>
      </c>
      <c r="K2662" s="1">
        <v>136915.15</v>
      </c>
      <c r="L2662">
        <v>0</v>
      </c>
      <c r="M2662">
        <v>28</v>
      </c>
      <c r="N2662">
        <v>187</v>
      </c>
      <c r="O2662">
        <v>7</v>
      </c>
      <c r="P2662">
        <v>64</v>
      </c>
      <c r="Q2662">
        <v>0.25</v>
      </c>
      <c r="R2662">
        <v>5236</v>
      </c>
      <c r="S2662" t="str" cm="1">
        <f t="array" ref="S2662">_xlfn.IFS(E2665&lt;30,"18-29",E2665&lt;45,"30-44",TRUE,"45+")</f>
        <v>30-44</v>
      </c>
      <c r="T2662" t="str" cm="1">
        <f t="array" ref="T2662">_xlfn.IFS(F2662&lt;=2,"0-2 Years",F2662&lt;=5,"3-5 Years",F2662&lt;=8,"6-8 Years",TRUE,"9-10 Years")</f>
        <v>0-2 Years</v>
      </c>
      <c r="U2662" t="str" cm="1">
        <f t="array" ref="U2662">_xlfn.IFS(P2662&gt;60,"High Risk",P2662&gt;30,"Medium Risk",TRUE,"Low Risk")</f>
        <v>High Risk</v>
      </c>
      <c r="V2662">
        <f t="shared" si="41"/>
        <v>3</v>
      </c>
    </row>
    <row r="2663" spans="1:22" x14ac:dyDescent="0.2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 s="2">
        <v>191864.51</v>
      </c>
      <c r="H2663">
        <v>1</v>
      </c>
      <c r="I2663">
        <v>1</v>
      </c>
      <c r="J2663">
        <v>0</v>
      </c>
      <c r="K2663" s="1">
        <v>108457.99</v>
      </c>
      <c r="L2663">
        <v>1</v>
      </c>
      <c r="M2663">
        <v>12</v>
      </c>
      <c r="N2663">
        <v>3671</v>
      </c>
      <c r="O2663">
        <v>4</v>
      </c>
      <c r="P2663">
        <v>112</v>
      </c>
      <c r="Q2663">
        <v>0.33333333333333331</v>
      </c>
      <c r="R2663">
        <v>44052</v>
      </c>
      <c r="S2663" t="str" cm="1">
        <f t="array" ref="S2663">_xlfn.IFS(E2666&lt;30,"18-29",E2666&lt;45,"30-44",TRUE,"45+")</f>
        <v>18-29</v>
      </c>
      <c r="T2663" t="str" cm="1">
        <f t="array" ref="T2663">_xlfn.IFS(F2663&lt;=2,"0-2 Years",F2663&lt;=5,"3-5 Years",F2663&lt;=8,"6-8 Years",TRUE,"9-10 Years")</f>
        <v>0-2 Years</v>
      </c>
      <c r="U2663" t="str" cm="1">
        <f t="array" ref="U2663">_xlfn.IFS(P2663&gt;60,"High Risk",P2663&gt;30,"Medium Risk",TRUE,"Low Risk")</f>
        <v>High Risk</v>
      </c>
      <c r="V2663">
        <f t="shared" si="41"/>
        <v>6</v>
      </c>
    </row>
    <row r="2664" spans="1:22" hidden="1" x14ac:dyDescent="0.2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 s="2">
        <v>96418.09</v>
      </c>
      <c r="H2664">
        <v>1</v>
      </c>
      <c r="I2664">
        <v>0</v>
      </c>
      <c r="J2664">
        <v>0</v>
      </c>
      <c r="K2664" s="1">
        <v>131609.48000000001</v>
      </c>
      <c r="L2664">
        <v>1</v>
      </c>
      <c r="M2664">
        <v>24</v>
      </c>
      <c r="N2664">
        <v>4869</v>
      </c>
      <c r="O2664">
        <v>5</v>
      </c>
      <c r="P2664">
        <v>105</v>
      </c>
      <c r="Q2664">
        <v>0.20833333333333334</v>
      </c>
      <c r="R2664">
        <v>116856</v>
      </c>
      <c r="S2664" t="str" cm="1">
        <f t="array" ref="S2664">_xlfn.IFS(E2667&lt;30,"18-29",E2667&lt;45,"30-44",TRUE,"45+")</f>
        <v>30-44</v>
      </c>
      <c r="T2664" t="str" cm="1">
        <f t="array" ref="T2664">_xlfn.IFS(F2664&lt;=2,"0-2 Years",F2664&lt;=5,"3-5 Years",F2664&lt;=8,"6-8 Years",TRUE,"9-10 Years")</f>
        <v>6-8 Years</v>
      </c>
      <c r="U2664" t="str" cm="1">
        <f t="array" ref="U2664">_xlfn.IFS(P2664&gt;60,"High Risk",P2664&gt;30,"Medium Risk",TRUE,"Low Risk")</f>
        <v>High Risk</v>
      </c>
      <c r="V2664">
        <f t="shared" si="41"/>
        <v>5</v>
      </c>
    </row>
    <row r="2665" spans="1:22" hidden="1" x14ac:dyDescent="0.2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 s="2">
        <v>131945.94</v>
      </c>
      <c r="H2665">
        <v>1</v>
      </c>
      <c r="I2665">
        <v>0</v>
      </c>
      <c r="J2665">
        <v>1</v>
      </c>
      <c r="K2665" s="1">
        <v>159737.56</v>
      </c>
      <c r="L2665">
        <v>0</v>
      </c>
      <c r="M2665">
        <v>2</v>
      </c>
      <c r="N2665">
        <v>2094</v>
      </c>
      <c r="O2665">
        <v>3</v>
      </c>
      <c r="P2665">
        <v>157</v>
      </c>
      <c r="Q2665">
        <v>1</v>
      </c>
      <c r="R2665">
        <v>4188</v>
      </c>
      <c r="S2665" t="str" cm="1">
        <f t="array" ref="S2665">_xlfn.IFS(E2668&lt;30,"18-29",E2668&lt;45,"30-44",TRUE,"45+")</f>
        <v>30-44</v>
      </c>
      <c r="T2665" t="str" cm="1">
        <f t="array" ref="T2665">_xlfn.IFS(F2665&lt;=2,"0-2 Years",F2665&lt;=5,"3-5 Years",F2665&lt;=8,"6-8 Years",TRUE,"9-10 Years")</f>
        <v>0-2 Years</v>
      </c>
      <c r="U2665" t="str" cm="1">
        <f t="array" ref="U2665">_xlfn.IFS(P2665&gt;60,"High Risk",P2665&gt;30,"Medium Risk",TRUE,"Low Risk")</f>
        <v>High Risk</v>
      </c>
      <c r="V2665">
        <f t="shared" si="41"/>
        <v>3</v>
      </c>
    </row>
    <row r="2666" spans="1:22" hidden="1" x14ac:dyDescent="0.2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 s="2">
        <v>0</v>
      </c>
      <c r="H2666">
        <v>2</v>
      </c>
      <c r="I2666">
        <v>1</v>
      </c>
      <c r="J2666">
        <v>1</v>
      </c>
      <c r="K2666" s="1">
        <v>142238.54</v>
      </c>
      <c r="L2666">
        <v>0</v>
      </c>
      <c r="M2666">
        <v>19</v>
      </c>
      <c r="N2666">
        <v>183</v>
      </c>
      <c r="O2666">
        <v>9</v>
      </c>
      <c r="P2666">
        <v>119</v>
      </c>
      <c r="Q2666">
        <v>0.47368421052631576</v>
      </c>
      <c r="R2666">
        <v>3477</v>
      </c>
      <c r="S2666" t="str" cm="1">
        <f t="array" ref="S2666">_xlfn.IFS(E2669&lt;30,"18-29",E2669&lt;45,"30-44",TRUE,"45+")</f>
        <v>30-44</v>
      </c>
      <c r="T2666" t="str" cm="1">
        <f t="array" ref="T2666">_xlfn.IFS(F2666&lt;=2,"0-2 Years",F2666&lt;=5,"3-5 Years",F2666&lt;=8,"6-8 Years",TRUE,"9-10 Years")</f>
        <v>3-5 Years</v>
      </c>
      <c r="U2666" t="str" cm="1">
        <f t="array" ref="U2666">_xlfn.IFS(P2666&gt;60,"High Risk",P2666&gt;30,"Medium Risk",TRUE,"Low Risk")</f>
        <v>High Risk</v>
      </c>
      <c r="V2666">
        <f t="shared" si="41"/>
        <v>3</v>
      </c>
    </row>
    <row r="2667" spans="1:22" hidden="1" x14ac:dyDescent="0.2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 s="2">
        <v>142910.15</v>
      </c>
      <c r="H2667">
        <v>1</v>
      </c>
      <c r="I2667">
        <v>1</v>
      </c>
      <c r="J2667">
        <v>0</v>
      </c>
      <c r="K2667" s="1">
        <v>105890.55</v>
      </c>
      <c r="L2667">
        <v>1</v>
      </c>
      <c r="M2667">
        <v>4</v>
      </c>
      <c r="N2667">
        <v>3333</v>
      </c>
      <c r="O2667">
        <v>1</v>
      </c>
      <c r="P2667">
        <v>84</v>
      </c>
      <c r="Q2667">
        <v>0.25</v>
      </c>
      <c r="R2667">
        <v>13332</v>
      </c>
      <c r="S2667" t="str" cm="1">
        <f t="array" ref="S2667">_xlfn.IFS(E2670&lt;30,"18-29",E2670&lt;45,"30-44",TRUE,"45+")</f>
        <v>45+</v>
      </c>
      <c r="T2667" t="str" cm="1">
        <f t="array" ref="T2667">_xlfn.IFS(F2667&lt;=2,"0-2 Years",F2667&lt;=5,"3-5 Years",F2667&lt;=8,"6-8 Years",TRUE,"9-10 Years")</f>
        <v>9-10 Years</v>
      </c>
      <c r="U2667" t="str" cm="1">
        <f t="array" ref="U2667">_xlfn.IFS(P2667&gt;60,"High Risk",P2667&gt;30,"Medium Risk",TRUE,"Low Risk")</f>
        <v>High Risk</v>
      </c>
      <c r="V2667">
        <f t="shared" si="41"/>
        <v>5</v>
      </c>
    </row>
    <row r="2668" spans="1:22" hidden="1" x14ac:dyDescent="0.2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 s="2">
        <v>0</v>
      </c>
      <c r="H2668">
        <v>2</v>
      </c>
      <c r="I2668">
        <v>1</v>
      </c>
      <c r="J2668">
        <v>1</v>
      </c>
      <c r="K2668" s="1">
        <v>194270.91</v>
      </c>
      <c r="L2668">
        <v>0</v>
      </c>
      <c r="M2668">
        <v>15</v>
      </c>
      <c r="N2668">
        <v>1490</v>
      </c>
      <c r="O2668">
        <v>4</v>
      </c>
      <c r="P2668">
        <v>131</v>
      </c>
      <c r="Q2668">
        <v>0.26666666666666666</v>
      </c>
      <c r="R2668">
        <v>22350</v>
      </c>
      <c r="S2668" t="str" cm="1">
        <f t="array" ref="S2668">_xlfn.IFS(E2671&lt;30,"18-29",E2671&lt;45,"30-44",TRUE,"45+")</f>
        <v>18-29</v>
      </c>
      <c r="T2668" t="str" cm="1">
        <f t="array" ref="T2668">_xlfn.IFS(F2668&lt;=2,"0-2 Years",F2668&lt;=5,"3-5 Years",F2668&lt;=8,"6-8 Years",TRUE,"9-10 Years")</f>
        <v>6-8 Years</v>
      </c>
      <c r="U2668" t="str" cm="1">
        <f t="array" ref="U2668">_xlfn.IFS(P2668&gt;60,"High Risk",P2668&gt;30,"Medium Risk",TRUE,"Low Risk")</f>
        <v>High Risk</v>
      </c>
      <c r="V2668">
        <f t="shared" si="41"/>
        <v>3</v>
      </c>
    </row>
    <row r="2669" spans="1:22" hidden="1" x14ac:dyDescent="0.2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 s="2">
        <v>146311.57999999999</v>
      </c>
      <c r="H2669">
        <v>1</v>
      </c>
      <c r="I2669">
        <v>1</v>
      </c>
      <c r="J2669">
        <v>1</v>
      </c>
      <c r="K2669" s="1">
        <v>105443.47</v>
      </c>
      <c r="L2669">
        <v>0</v>
      </c>
      <c r="M2669">
        <v>15</v>
      </c>
      <c r="N2669">
        <v>575</v>
      </c>
      <c r="O2669">
        <v>6</v>
      </c>
      <c r="P2669">
        <v>140</v>
      </c>
      <c r="Q2669">
        <v>0.4</v>
      </c>
      <c r="R2669">
        <v>8625</v>
      </c>
      <c r="S2669" t="str" cm="1">
        <f t="array" ref="S2669">_xlfn.IFS(E2672&lt;30,"18-29",E2672&lt;45,"30-44",TRUE,"45+")</f>
        <v>45+</v>
      </c>
      <c r="T2669" t="str" cm="1">
        <f t="array" ref="T2669">_xlfn.IFS(F2669&lt;=2,"0-2 Years",F2669&lt;=5,"3-5 Years",F2669&lt;=8,"6-8 Years",TRUE,"9-10 Years")</f>
        <v>3-5 Years</v>
      </c>
      <c r="U2669" t="str" cm="1">
        <f t="array" ref="U2669">_xlfn.IFS(P2669&gt;60,"High Risk",P2669&gt;30,"Medium Risk",TRUE,"Low Risk")</f>
        <v>High Risk</v>
      </c>
      <c r="V2669">
        <f t="shared" si="41"/>
        <v>2</v>
      </c>
    </row>
    <row r="2670" spans="1:22" x14ac:dyDescent="0.2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 s="2">
        <v>87894.26</v>
      </c>
      <c r="H2670">
        <v>1</v>
      </c>
      <c r="I2670">
        <v>1</v>
      </c>
      <c r="J2670">
        <v>0</v>
      </c>
      <c r="K2670" s="1">
        <v>173899.42</v>
      </c>
      <c r="L2670">
        <v>1</v>
      </c>
      <c r="M2670">
        <v>9</v>
      </c>
      <c r="N2670">
        <v>400</v>
      </c>
      <c r="O2670">
        <v>4</v>
      </c>
      <c r="P2670">
        <v>177</v>
      </c>
      <c r="Q2670">
        <v>0.44444444444444442</v>
      </c>
      <c r="R2670">
        <v>3600</v>
      </c>
      <c r="S2670" t="str" cm="1">
        <f t="array" ref="S2670">_xlfn.IFS(E2673&lt;30,"18-29",E2673&lt;45,"30-44",TRUE,"45+")</f>
        <v>30-44</v>
      </c>
      <c r="T2670" t="str" cm="1">
        <f t="array" ref="T2670">_xlfn.IFS(F2670&lt;=2,"0-2 Years",F2670&lt;=5,"3-5 Years",F2670&lt;=8,"6-8 Years",TRUE,"9-10 Years")</f>
        <v>0-2 Years</v>
      </c>
      <c r="U2670" t="str" cm="1">
        <f t="array" ref="U2670">_xlfn.IFS(P2670&gt;60,"High Risk",P2670&gt;30,"Medium Risk",TRUE,"Low Risk")</f>
        <v>High Risk</v>
      </c>
      <c r="V2670">
        <f t="shared" si="41"/>
        <v>7</v>
      </c>
    </row>
    <row r="2671" spans="1:22" hidden="1" x14ac:dyDescent="0.2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 s="2">
        <v>97445.49</v>
      </c>
      <c r="H2671">
        <v>2</v>
      </c>
      <c r="I2671">
        <v>1</v>
      </c>
      <c r="J2671">
        <v>0</v>
      </c>
      <c r="K2671" s="1">
        <v>122823.34</v>
      </c>
      <c r="L2671">
        <v>0</v>
      </c>
      <c r="M2671">
        <v>15</v>
      </c>
      <c r="N2671">
        <v>4894</v>
      </c>
      <c r="O2671">
        <v>0</v>
      </c>
      <c r="P2671">
        <v>116</v>
      </c>
      <c r="Q2671">
        <v>0</v>
      </c>
      <c r="R2671">
        <v>73410</v>
      </c>
      <c r="S2671" t="str" cm="1">
        <f t="array" ref="S2671">_xlfn.IFS(E2674&lt;30,"18-29",E2674&lt;45,"30-44",TRUE,"45+")</f>
        <v>30-44</v>
      </c>
      <c r="T2671" t="str" cm="1">
        <f t="array" ref="T2671">_xlfn.IFS(F2671&lt;=2,"0-2 Years",F2671&lt;=5,"3-5 Years",F2671&lt;=8,"6-8 Years",TRUE,"9-10 Years")</f>
        <v>3-5 Years</v>
      </c>
      <c r="U2671" t="str" cm="1">
        <f t="array" ref="U2671">_xlfn.IFS(P2671&gt;60,"High Risk",P2671&gt;30,"Medium Risk",TRUE,"Low Risk")</f>
        <v>High Risk</v>
      </c>
      <c r="V2671">
        <f t="shared" si="41"/>
        <v>3</v>
      </c>
    </row>
    <row r="2672" spans="1:22" x14ac:dyDescent="0.2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 s="2">
        <v>0</v>
      </c>
      <c r="H2672">
        <v>1</v>
      </c>
      <c r="I2672">
        <v>0</v>
      </c>
      <c r="J2672">
        <v>1</v>
      </c>
      <c r="K2672" s="1">
        <v>13181.37</v>
      </c>
      <c r="L2672">
        <v>1</v>
      </c>
      <c r="M2672">
        <v>20</v>
      </c>
      <c r="N2672">
        <v>1579</v>
      </c>
      <c r="O2672">
        <v>10</v>
      </c>
      <c r="P2672">
        <v>149</v>
      </c>
      <c r="Q2672">
        <v>0.5</v>
      </c>
      <c r="R2672">
        <v>31580</v>
      </c>
      <c r="S2672" t="str" cm="1">
        <f t="array" ref="S2672">_xlfn.IFS(E2675&lt;30,"18-29",E2675&lt;45,"30-44",TRUE,"45+")</f>
        <v>45+</v>
      </c>
      <c r="T2672" t="str" cm="1">
        <f t="array" ref="T2672">_xlfn.IFS(F2672&lt;=2,"0-2 Years",F2672&lt;=5,"3-5 Years",F2672&lt;=8,"6-8 Years",TRUE,"9-10 Years")</f>
        <v>9-10 Years</v>
      </c>
      <c r="U2672" t="str" cm="1">
        <f t="array" ref="U2672">_xlfn.IFS(P2672&gt;60,"High Risk",P2672&gt;30,"Medium Risk",TRUE,"Low Risk")</f>
        <v>High Risk</v>
      </c>
      <c r="V2672">
        <f t="shared" si="41"/>
        <v>6</v>
      </c>
    </row>
    <row r="2673" spans="1:22" hidden="1" x14ac:dyDescent="0.2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 s="2">
        <v>0</v>
      </c>
      <c r="H2673">
        <v>2</v>
      </c>
      <c r="I2673">
        <v>0</v>
      </c>
      <c r="J2673">
        <v>1</v>
      </c>
      <c r="K2673" s="1">
        <v>140780.79999999999</v>
      </c>
      <c r="L2673">
        <v>0</v>
      </c>
      <c r="M2673">
        <v>11</v>
      </c>
      <c r="N2673">
        <v>2783</v>
      </c>
      <c r="O2673">
        <v>1</v>
      </c>
      <c r="P2673">
        <v>168</v>
      </c>
      <c r="Q2673">
        <v>9.0909090909090912E-2</v>
      </c>
      <c r="R2673">
        <v>30613</v>
      </c>
      <c r="S2673" t="str" cm="1">
        <f t="array" ref="S2673">_xlfn.IFS(E2676&lt;30,"18-29",E2676&lt;45,"30-44",TRUE,"45+")</f>
        <v>18-29</v>
      </c>
      <c r="T2673" t="str" cm="1">
        <f t="array" ref="T2673">_xlfn.IFS(F2673&lt;=2,"0-2 Years",F2673&lt;=5,"3-5 Years",F2673&lt;=8,"6-8 Years",TRUE,"9-10 Years")</f>
        <v>6-8 Years</v>
      </c>
      <c r="U2673" t="str" cm="1">
        <f t="array" ref="U2673">_xlfn.IFS(P2673&gt;60,"High Risk",P2673&gt;30,"Medium Risk",TRUE,"Low Risk")</f>
        <v>High Risk</v>
      </c>
      <c r="V2673">
        <f t="shared" si="41"/>
        <v>3</v>
      </c>
    </row>
    <row r="2674" spans="1:22" hidden="1" x14ac:dyDescent="0.2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 s="2">
        <v>154485.74</v>
      </c>
      <c r="H2674">
        <v>2</v>
      </c>
      <c r="I2674">
        <v>0</v>
      </c>
      <c r="J2674">
        <v>0</v>
      </c>
      <c r="K2674" s="1">
        <v>78560.639999999999</v>
      </c>
      <c r="L2674">
        <v>0</v>
      </c>
      <c r="M2674">
        <v>21</v>
      </c>
      <c r="N2674">
        <v>1024</v>
      </c>
      <c r="O2674">
        <v>3</v>
      </c>
      <c r="P2674">
        <v>91</v>
      </c>
      <c r="Q2674">
        <v>0.14285714285714285</v>
      </c>
      <c r="R2674">
        <v>21504</v>
      </c>
      <c r="S2674" t="str" cm="1">
        <f t="array" ref="S2674">_xlfn.IFS(E2677&lt;30,"18-29",E2677&lt;45,"30-44",TRUE,"45+")</f>
        <v>30-44</v>
      </c>
      <c r="T2674" t="str" cm="1">
        <f t="array" ref="T2674">_xlfn.IFS(F2674&lt;=2,"0-2 Years",F2674&lt;=5,"3-5 Years",F2674&lt;=8,"6-8 Years",TRUE,"9-10 Years")</f>
        <v>0-2 Years</v>
      </c>
      <c r="U2674" t="str" cm="1">
        <f t="array" ref="U2674">_xlfn.IFS(P2674&gt;60,"High Risk",P2674&gt;30,"Medium Risk",TRUE,"Low Risk")</f>
        <v>High Risk</v>
      </c>
      <c r="V2674">
        <f t="shared" si="41"/>
        <v>4</v>
      </c>
    </row>
    <row r="2675" spans="1:22" x14ac:dyDescent="0.2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 s="2">
        <v>115625.07</v>
      </c>
      <c r="H2675">
        <v>1</v>
      </c>
      <c r="I2675">
        <v>1</v>
      </c>
      <c r="J2675">
        <v>0</v>
      </c>
      <c r="K2675" s="1">
        <v>185855.21</v>
      </c>
      <c r="L2675">
        <v>0</v>
      </c>
      <c r="M2675">
        <v>21</v>
      </c>
      <c r="N2675">
        <v>2446</v>
      </c>
      <c r="O2675">
        <v>9</v>
      </c>
      <c r="P2675">
        <v>120</v>
      </c>
      <c r="Q2675">
        <v>0.42857142857142855</v>
      </c>
      <c r="R2675">
        <v>51366</v>
      </c>
      <c r="S2675" t="str" cm="1">
        <f t="array" ref="S2675">_xlfn.IFS(E2678&lt;30,"18-29",E2678&lt;45,"30-44",TRUE,"45+")</f>
        <v>30-44</v>
      </c>
      <c r="T2675" t="str" cm="1">
        <f t="array" ref="T2675">_xlfn.IFS(F2675&lt;=2,"0-2 Years",F2675&lt;=5,"3-5 Years",F2675&lt;=8,"6-8 Years",TRUE,"9-10 Years")</f>
        <v>0-2 Years</v>
      </c>
      <c r="U2675" t="str" cm="1">
        <f t="array" ref="U2675">_xlfn.IFS(P2675&gt;60,"High Risk",P2675&gt;30,"Medium Risk",TRUE,"Low Risk")</f>
        <v>High Risk</v>
      </c>
      <c r="V2675">
        <f t="shared" si="41"/>
        <v>7</v>
      </c>
    </row>
    <row r="2676" spans="1:22" hidden="1" x14ac:dyDescent="0.2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 s="2">
        <v>108396.67</v>
      </c>
      <c r="H2676">
        <v>1</v>
      </c>
      <c r="I2676">
        <v>1</v>
      </c>
      <c r="J2676">
        <v>0</v>
      </c>
      <c r="K2676" s="1">
        <v>128276.95</v>
      </c>
      <c r="L2676">
        <v>0</v>
      </c>
      <c r="M2676">
        <v>17</v>
      </c>
      <c r="N2676">
        <v>4181</v>
      </c>
      <c r="O2676">
        <v>6</v>
      </c>
      <c r="P2676">
        <v>44</v>
      </c>
      <c r="Q2676">
        <v>0.35294117647058826</v>
      </c>
      <c r="R2676">
        <v>71077</v>
      </c>
      <c r="S2676" t="str" cm="1">
        <f t="array" ref="S2676">_xlfn.IFS(E2679&lt;30,"18-29",E2679&lt;45,"30-44",TRUE,"45+")</f>
        <v>30-44</v>
      </c>
      <c r="T2676" t="str" cm="1">
        <f t="array" ref="T2676">_xlfn.IFS(F2676&lt;=2,"0-2 Years",F2676&lt;=5,"3-5 Years",F2676&lt;=8,"6-8 Years",TRUE,"9-10 Years")</f>
        <v>6-8 Years</v>
      </c>
      <c r="U2676" t="str" cm="1">
        <f t="array" ref="U2676">_xlfn.IFS(P2676&gt;60,"High Risk",P2676&gt;30,"Medium Risk",TRUE,"Low Risk")</f>
        <v>Medium Risk</v>
      </c>
      <c r="V2676">
        <f t="shared" si="41"/>
        <v>5</v>
      </c>
    </row>
    <row r="2677" spans="1:22" hidden="1" x14ac:dyDescent="0.2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 s="2">
        <v>65095.41</v>
      </c>
      <c r="H2677">
        <v>2</v>
      </c>
      <c r="I2677">
        <v>1</v>
      </c>
      <c r="J2677">
        <v>1</v>
      </c>
      <c r="K2677" s="1">
        <v>140197.42000000001</v>
      </c>
      <c r="L2677">
        <v>0</v>
      </c>
      <c r="M2677">
        <v>27</v>
      </c>
      <c r="N2677">
        <v>3700</v>
      </c>
      <c r="O2677">
        <v>6</v>
      </c>
      <c r="P2677">
        <v>112</v>
      </c>
      <c r="Q2677">
        <v>0.22222222222222221</v>
      </c>
      <c r="R2677">
        <v>99900</v>
      </c>
      <c r="S2677" t="str" cm="1">
        <f t="array" ref="S2677">_xlfn.IFS(E2680&lt;30,"18-29",E2680&lt;45,"30-44",TRUE,"45+")</f>
        <v>30-44</v>
      </c>
      <c r="T2677" t="str" cm="1">
        <f t="array" ref="T2677">_xlfn.IFS(F2677&lt;=2,"0-2 Years",F2677&lt;=5,"3-5 Years",F2677&lt;=8,"6-8 Years",TRUE,"9-10 Years")</f>
        <v>3-5 Years</v>
      </c>
      <c r="U2677" t="str" cm="1">
        <f t="array" ref="U2677">_xlfn.IFS(P2677&gt;60,"High Risk",P2677&gt;30,"Medium Risk",TRUE,"Low Risk")</f>
        <v>High Risk</v>
      </c>
      <c r="V2677">
        <f t="shared" si="41"/>
        <v>0</v>
      </c>
    </row>
    <row r="2678" spans="1:22" x14ac:dyDescent="0.2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 s="2">
        <v>103018.45</v>
      </c>
      <c r="H2678">
        <v>1</v>
      </c>
      <c r="I2678">
        <v>1</v>
      </c>
      <c r="J2678">
        <v>0</v>
      </c>
      <c r="K2678" s="1">
        <v>32462.39</v>
      </c>
      <c r="L2678">
        <v>1</v>
      </c>
      <c r="M2678">
        <v>1</v>
      </c>
      <c r="N2678">
        <v>2229</v>
      </c>
      <c r="O2678">
        <v>6</v>
      </c>
      <c r="P2678">
        <v>64</v>
      </c>
      <c r="Q2678">
        <v>1</v>
      </c>
      <c r="R2678">
        <v>2229</v>
      </c>
      <c r="S2678" t="str" cm="1">
        <f t="array" ref="S2678">_xlfn.IFS(E2681&lt;30,"18-29",E2681&lt;45,"30-44",TRUE,"45+")</f>
        <v>30-44</v>
      </c>
      <c r="T2678" t="str" cm="1">
        <f t="array" ref="T2678">_xlfn.IFS(F2678&lt;=2,"0-2 Years",F2678&lt;=5,"3-5 Years",F2678&lt;=8,"6-8 Years",TRUE,"9-10 Years")</f>
        <v>0-2 Years</v>
      </c>
      <c r="U2678" t="str" cm="1">
        <f t="array" ref="U2678">_xlfn.IFS(P2678&gt;60,"High Risk",P2678&gt;30,"Medium Risk",TRUE,"Low Risk")</f>
        <v>High Risk</v>
      </c>
      <c r="V2678">
        <f t="shared" si="41"/>
        <v>6</v>
      </c>
    </row>
    <row r="2679" spans="1:22" hidden="1" x14ac:dyDescent="0.2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 s="2">
        <v>84764.79</v>
      </c>
      <c r="H2679">
        <v>1</v>
      </c>
      <c r="I2679">
        <v>1</v>
      </c>
      <c r="J2679">
        <v>1</v>
      </c>
      <c r="K2679" s="1">
        <v>162253.9</v>
      </c>
      <c r="L2679">
        <v>0</v>
      </c>
      <c r="M2679">
        <v>13</v>
      </c>
      <c r="N2679">
        <v>2069</v>
      </c>
      <c r="O2679">
        <v>7</v>
      </c>
      <c r="P2679">
        <v>173</v>
      </c>
      <c r="Q2679">
        <v>0.53846153846153844</v>
      </c>
      <c r="R2679">
        <v>26897</v>
      </c>
      <c r="S2679" t="str" cm="1">
        <f t="array" ref="S2679">_xlfn.IFS(E2682&lt;30,"18-29",E2682&lt;45,"30-44",TRUE,"45+")</f>
        <v>30-44</v>
      </c>
      <c r="T2679" t="str" cm="1">
        <f t="array" ref="T2679">_xlfn.IFS(F2679&lt;=2,"0-2 Years",F2679&lt;=5,"3-5 Years",F2679&lt;=8,"6-8 Years",TRUE,"9-10 Years")</f>
        <v>9-10 Years</v>
      </c>
      <c r="U2679" t="str" cm="1">
        <f t="array" ref="U2679">_xlfn.IFS(P2679&gt;60,"High Risk",P2679&gt;30,"Medium Risk",TRUE,"Low Risk")</f>
        <v>High Risk</v>
      </c>
      <c r="V2679">
        <f t="shared" si="41"/>
        <v>2</v>
      </c>
    </row>
    <row r="2680" spans="1:22" x14ac:dyDescent="0.2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 s="2">
        <v>0</v>
      </c>
      <c r="H2680">
        <v>2</v>
      </c>
      <c r="I2680">
        <v>1</v>
      </c>
      <c r="J2680">
        <v>0</v>
      </c>
      <c r="K2680" s="1">
        <v>30498.7</v>
      </c>
      <c r="L2680">
        <v>0</v>
      </c>
      <c r="M2680">
        <v>13</v>
      </c>
      <c r="N2680">
        <v>4107</v>
      </c>
      <c r="O2680">
        <v>6</v>
      </c>
      <c r="P2680">
        <v>77</v>
      </c>
      <c r="Q2680">
        <v>0.46153846153846156</v>
      </c>
      <c r="R2680">
        <v>53391</v>
      </c>
      <c r="S2680" t="str" cm="1">
        <f t="array" ref="S2680">_xlfn.IFS(E2683&lt;30,"18-29",E2683&lt;45,"30-44",TRUE,"45+")</f>
        <v>30-44</v>
      </c>
      <c r="T2680" t="str" cm="1">
        <f t="array" ref="T2680">_xlfn.IFS(F2680&lt;=2,"0-2 Years",F2680&lt;=5,"3-5 Years",F2680&lt;=8,"6-8 Years",TRUE,"9-10 Years")</f>
        <v>9-10 Years</v>
      </c>
      <c r="U2680" t="str" cm="1">
        <f t="array" ref="U2680">_xlfn.IFS(P2680&gt;60,"High Risk",P2680&gt;30,"Medium Risk",TRUE,"Low Risk")</f>
        <v>High Risk</v>
      </c>
      <c r="V2680">
        <f t="shared" si="41"/>
        <v>6</v>
      </c>
    </row>
    <row r="2681" spans="1:22" hidden="1" x14ac:dyDescent="0.2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 s="2">
        <v>115680.81</v>
      </c>
      <c r="H2681">
        <v>1</v>
      </c>
      <c r="I2681">
        <v>1</v>
      </c>
      <c r="J2681">
        <v>1</v>
      </c>
      <c r="K2681" s="1">
        <v>90280.7</v>
      </c>
      <c r="L2681">
        <v>0</v>
      </c>
      <c r="M2681">
        <v>24</v>
      </c>
      <c r="N2681">
        <v>3111</v>
      </c>
      <c r="O2681">
        <v>3</v>
      </c>
      <c r="P2681">
        <v>89</v>
      </c>
      <c r="Q2681">
        <v>0.125</v>
      </c>
      <c r="R2681">
        <v>74664</v>
      </c>
      <c r="S2681" t="str" cm="1">
        <f t="array" ref="S2681">_xlfn.IFS(E2684&lt;30,"18-29",E2684&lt;45,"30-44",TRUE,"45+")</f>
        <v>18-29</v>
      </c>
      <c r="T2681" t="str" cm="1">
        <f t="array" ref="T2681">_xlfn.IFS(F2681&lt;=2,"0-2 Years",F2681&lt;=5,"3-5 Years",F2681&lt;=8,"6-8 Years",TRUE,"9-10 Years")</f>
        <v>3-5 Years</v>
      </c>
      <c r="U2681" t="str" cm="1">
        <f t="array" ref="U2681">_xlfn.IFS(P2681&gt;60,"High Risk",P2681&gt;30,"Medium Risk",TRUE,"Low Risk")</f>
        <v>High Risk</v>
      </c>
      <c r="V2681">
        <f t="shared" si="41"/>
        <v>2</v>
      </c>
    </row>
    <row r="2682" spans="1:22" x14ac:dyDescent="0.2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 s="2">
        <v>0</v>
      </c>
      <c r="H2682">
        <v>2</v>
      </c>
      <c r="I2682">
        <v>1</v>
      </c>
      <c r="J2682">
        <v>0</v>
      </c>
      <c r="K2682" s="1">
        <v>32615.21</v>
      </c>
      <c r="L2682">
        <v>0</v>
      </c>
      <c r="M2682">
        <v>9</v>
      </c>
      <c r="N2682">
        <v>2311</v>
      </c>
      <c r="O2682">
        <v>1</v>
      </c>
      <c r="P2682">
        <v>164</v>
      </c>
      <c r="Q2682">
        <v>0.1111111111111111</v>
      </c>
      <c r="R2682">
        <v>20799</v>
      </c>
      <c r="S2682" t="str" cm="1">
        <f t="array" ref="S2682">_xlfn.IFS(E2685&lt;30,"18-29",E2685&lt;45,"30-44",TRUE,"45+")</f>
        <v>18-29</v>
      </c>
      <c r="T2682" t="str" cm="1">
        <f t="array" ref="T2682">_xlfn.IFS(F2682&lt;=2,"0-2 Years",F2682&lt;=5,"3-5 Years",F2682&lt;=8,"6-8 Years",TRUE,"9-10 Years")</f>
        <v>3-5 Years</v>
      </c>
      <c r="U2682" t="str" cm="1">
        <f t="array" ref="U2682">_xlfn.IFS(P2682&gt;60,"High Risk",P2682&gt;30,"Medium Risk",TRUE,"Low Risk")</f>
        <v>High Risk</v>
      </c>
      <c r="V2682">
        <f t="shared" si="41"/>
        <v>6</v>
      </c>
    </row>
    <row r="2683" spans="1:22" hidden="1" x14ac:dyDescent="0.2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 s="2">
        <v>73088.06</v>
      </c>
      <c r="H2683">
        <v>2</v>
      </c>
      <c r="I2683">
        <v>0</v>
      </c>
      <c r="J2683">
        <v>0</v>
      </c>
      <c r="K2683" s="1">
        <v>196142.26</v>
      </c>
      <c r="L2683">
        <v>0</v>
      </c>
      <c r="M2683">
        <v>18</v>
      </c>
      <c r="N2683">
        <v>1855</v>
      </c>
      <c r="O2683">
        <v>0</v>
      </c>
      <c r="P2683">
        <v>129</v>
      </c>
      <c r="Q2683">
        <v>0</v>
      </c>
      <c r="R2683">
        <v>33390</v>
      </c>
      <c r="S2683" t="str" cm="1">
        <f t="array" ref="S2683">_xlfn.IFS(E2686&lt;30,"18-29",E2686&lt;45,"30-44",TRUE,"45+")</f>
        <v>18-29</v>
      </c>
      <c r="T2683" t="str" cm="1">
        <f t="array" ref="T2683">_xlfn.IFS(F2683&lt;=2,"0-2 Years",F2683&lt;=5,"3-5 Years",F2683&lt;=8,"6-8 Years",TRUE,"9-10 Years")</f>
        <v>3-5 Years</v>
      </c>
      <c r="U2683" t="str" cm="1">
        <f t="array" ref="U2683">_xlfn.IFS(P2683&gt;60,"High Risk",P2683&gt;30,"Medium Risk",TRUE,"Low Risk")</f>
        <v>High Risk</v>
      </c>
      <c r="V2683">
        <f t="shared" si="41"/>
        <v>3</v>
      </c>
    </row>
    <row r="2684" spans="1:22" hidden="1" x14ac:dyDescent="0.2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 s="2">
        <v>150905.03</v>
      </c>
      <c r="H2684">
        <v>2</v>
      </c>
      <c r="I2684">
        <v>1</v>
      </c>
      <c r="J2684">
        <v>0</v>
      </c>
      <c r="K2684" s="1">
        <v>16998.72</v>
      </c>
      <c r="L2684">
        <v>0</v>
      </c>
      <c r="M2684">
        <v>16</v>
      </c>
      <c r="N2684">
        <v>2793</v>
      </c>
      <c r="O2684">
        <v>2</v>
      </c>
      <c r="P2684">
        <v>25</v>
      </c>
      <c r="Q2684">
        <v>0.125</v>
      </c>
      <c r="R2684">
        <v>44688</v>
      </c>
      <c r="S2684" t="str" cm="1">
        <f t="array" ref="S2684">_xlfn.IFS(E2687&lt;30,"18-29",E2687&lt;45,"30-44",TRUE,"45+")</f>
        <v>45+</v>
      </c>
      <c r="T2684" t="str" cm="1">
        <f t="array" ref="T2684">_xlfn.IFS(F2684&lt;=2,"0-2 Years",F2684&lt;=5,"3-5 Years",F2684&lt;=8,"6-8 Years",TRUE,"9-10 Years")</f>
        <v>3-5 Years</v>
      </c>
      <c r="U2684" t="str" cm="1">
        <f t="array" ref="U2684">_xlfn.IFS(P2684&gt;60,"High Risk",P2684&gt;30,"Medium Risk",TRUE,"Low Risk")</f>
        <v>Low Risk</v>
      </c>
      <c r="V2684">
        <f t="shared" si="41"/>
        <v>3</v>
      </c>
    </row>
    <row r="2685" spans="1:22" hidden="1" x14ac:dyDescent="0.2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 s="2">
        <v>143054.85</v>
      </c>
      <c r="H2685">
        <v>1</v>
      </c>
      <c r="I2685">
        <v>0</v>
      </c>
      <c r="J2685">
        <v>1</v>
      </c>
      <c r="K2685" s="1">
        <v>62980.959999999999</v>
      </c>
      <c r="L2685">
        <v>0</v>
      </c>
      <c r="M2685">
        <v>25</v>
      </c>
      <c r="N2685">
        <v>4332</v>
      </c>
      <c r="O2685">
        <v>6</v>
      </c>
      <c r="P2685">
        <v>54</v>
      </c>
      <c r="Q2685">
        <v>0.24</v>
      </c>
      <c r="R2685">
        <v>108300</v>
      </c>
      <c r="S2685" t="str" cm="1">
        <f t="array" ref="S2685">_xlfn.IFS(E2688&lt;30,"18-29",E2688&lt;45,"30-44",TRUE,"45+")</f>
        <v>30-44</v>
      </c>
      <c r="T2685" t="str" cm="1">
        <f t="array" ref="T2685">_xlfn.IFS(F2685&lt;=2,"0-2 Years",F2685&lt;=5,"3-5 Years",F2685&lt;=8,"6-8 Years",TRUE,"9-10 Years")</f>
        <v>9-10 Years</v>
      </c>
      <c r="U2685" t="str" cm="1">
        <f t="array" ref="U2685">_xlfn.IFS(P2685&gt;60,"High Risk",P2685&gt;30,"Medium Risk",TRUE,"Low Risk")</f>
        <v>Medium Risk</v>
      </c>
      <c r="V2685">
        <f t="shared" si="41"/>
        <v>2</v>
      </c>
    </row>
    <row r="2686" spans="1:22" x14ac:dyDescent="0.2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 s="2">
        <v>0</v>
      </c>
      <c r="H2686">
        <v>2</v>
      </c>
      <c r="I2686">
        <v>0</v>
      </c>
      <c r="J2686">
        <v>0</v>
      </c>
      <c r="K2686" s="1">
        <v>185660.3</v>
      </c>
      <c r="L2686">
        <v>0</v>
      </c>
      <c r="M2686">
        <v>28</v>
      </c>
      <c r="N2686">
        <v>4466</v>
      </c>
      <c r="O2686">
        <v>6</v>
      </c>
      <c r="P2686">
        <v>34</v>
      </c>
      <c r="Q2686">
        <v>0.21428571428571427</v>
      </c>
      <c r="R2686">
        <v>125048</v>
      </c>
      <c r="S2686" t="str" cm="1">
        <f t="array" ref="S2686">_xlfn.IFS(E2689&lt;30,"18-29",E2689&lt;45,"30-44",TRUE,"45+")</f>
        <v>30-44</v>
      </c>
      <c r="T2686" t="str" cm="1">
        <f t="array" ref="T2686">_xlfn.IFS(F2686&lt;=2,"0-2 Years",F2686&lt;=5,"3-5 Years",F2686&lt;=8,"6-8 Years",TRUE,"9-10 Years")</f>
        <v>6-8 Years</v>
      </c>
      <c r="U2686" t="str" cm="1">
        <f t="array" ref="U2686">_xlfn.IFS(P2686&gt;60,"High Risk",P2686&gt;30,"Medium Risk",TRUE,"Low Risk")</f>
        <v>Medium Risk</v>
      </c>
      <c r="V2686">
        <f t="shared" si="41"/>
        <v>6</v>
      </c>
    </row>
    <row r="2687" spans="1:22" hidden="1" x14ac:dyDescent="0.2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 s="2">
        <v>0</v>
      </c>
      <c r="H2687">
        <v>2</v>
      </c>
      <c r="I2687">
        <v>1</v>
      </c>
      <c r="J2687">
        <v>1</v>
      </c>
      <c r="K2687" s="1">
        <v>77331.77</v>
      </c>
      <c r="L2687">
        <v>0</v>
      </c>
      <c r="M2687">
        <v>22</v>
      </c>
      <c r="N2687">
        <v>3152</v>
      </c>
      <c r="O2687">
        <v>8</v>
      </c>
      <c r="P2687">
        <v>151</v>
      </c>
      <c r="Q2687">
        <v>0.36363636363636365</v>
      </c>
      <c r="R2687">
        <v>69344</v>
      </c>
      <c r="S2687" t="str" cm="1">
        <f t="array" ref="S2687">_xlfn.IFS(E2690&lt;30,"18-29",E2690&lt;45,"30-44",TRUE,"45+")</f>
        <v>30-44</v>
      </c>
      <c r="T2687" t="str" cm="1">
        <f t="array" ref="T2687">_xlfn.IFS(F2687&lt;=2,"0-2 Years",F2687&lt;=5,"3-5 Years",F2687&lt;=8,"6-8 Years",TRUE,"9-10 Years")</f>
        <v>6-8 Years</v>
      </c>
      <c r="U2687" t="str" cm="1">
        <f t="array" ref="U2687">_xlfn.IFS(P2687&gt;60,"High Risk",P2687&gt;30,"Medium Risk",TRUE,"Low Risk")</f>
        <v>High Risk</v>
      </c>
      <c r="V2687">
        <f t="shared" si="41"/>
        <v>4</v>
      </c>
    </row>
    <row r="2688" spans="1:22" hidden="1" x14ac:dyDescent="0.2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 s="2">
        <v>99948.45</v>
      </c>
      <c r="H2688">
        <v>1</v>
      </c>
      <c r="I2688">
        <v>0</v>
      </c>
      <c r="J2688">
        <v>1</v>
      </c>
      <c r="K2688" s="1">
        <v>97338.62</v>
      </c>
      <c r="L2688">
        <v>0</v>
      </c>
      <c r="M2688">
        <v>15</v>
      </c>
      <c r="N2688">
        <v>2847</v>
      </c>
      <c r="O2688">
        <v>5</v>
      </c>
      <c r="P2688">
        <v>3</v>
      </c>
      <c r="Q2688">
        <v>0.33333333333333331</v>
      </c>
      <c r="R2688">
        <v>42705</v>
      </c>
      <c r="S2688" t="str" cm="1">
        <f t="array" ref="S2688">_xlfn.IFS(E2691&lt;30,"18-29",E2691&lt;45,"30-44",TRUE,"45+")</f>
        <v>30-44</v>
      </c>
      <c r="T2688" t="str" cm="1">
        <f t="array" ref="T2688">_xlfn.IFS(F2688&lt;=2,"0-2 Years",F2688&lt;=5,"3-5 Years",F2688&lt;=8,"6-8 Years",TRUE,"9-10 Years")</f>
        <v>0-2 Years</v>
      </c>
      <c r="U2688" t="str" cm="1">
        <f t="array" ref="U2688">_xlfn.IFS(P2688&gt;60,"High Risk",P2688&gt;30,"Medium Risk",TRUE,"Low Risk")</f>
        <v>Low Risk</v>
      </c>
      <c r="V2688">
        <f t="shared" si="41"/>
        <v>3</v>
      </c>
    </row>
    <row r="2689" spans="1:22" hidden="1" x14ac:dyDescent="0.2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 s="2">
        <v>115451.05</v>
      </c>
      <c r="H2689">
        <v>2</v>
      </c>
      <c r="I2689">
        <v>0</v>
      </c>
      <c r="J2689">
        <v>0</v>
      </c>
      <c r="K2689" s="1">
        <v>67234.33</v>
      </c>
      <c r="L2689">
        <v>0</v>
      </c>
      <c r="M2689">
        <v>29</v>
      </c>
      <c r="N2689">
        <v>3738</v>
      </c>
      <c r="O2689">
        <v>4</v>
      </c>
      <c r="P2689">
        <v>168</v>
      </c>
      <c r="Q2689">
        <v>0.13793103448275862</v>
      </c>
      <c r="R2689">
        <v>108402</v>
      </c>
      <c r="S2689" t="str" cm="1">
        <f t="array" ref="S2689">_xlfn.IFS(E2692&lt;30,"18-29",E2692&lt;45,"30-44",TRUE,"45+")</f>
        <v>30-44</v>
      </c>
      <c r="T2689" t="str" cm="1">
        <f t="array" ref="T2689">_xlfn.IFS(F2689&lt;=2,"0-2 Years",F2689&lt;=5,"3-5 Years",F2689&lt;=8,"6-8 Years",TRUE,"9-10 Years")</f>
        <v>3-5 Years</v>
      </c>
      <c r="U2689" t="str" cm="1">
        <f t="array" ref="U2689">_xlfn.IFS(P2689&gt;60,"High Risk",P2689&gt;30,"Medium Risk",TRUE,"Low Risk")</f>
        <v>High Risk</v>
      </c>
      <c r="V2689">
        <f t="shared" si="41"/>
        <v>3</v>
      </c>
    </row>
    <row r="2690" spans="1:22" hidden="1" x14ac:dyDescent="0.2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 s="2">
        <v>108235.91</v>
      </c>
      <c r="H2690">
        <v>1</v>
      </c>
      <c r="I2690">
        <v>1</v>
      </c>
      <c r="J2690">
        <v>1</v>
      </c>
      <c r="K2690" s="1">
        <v>143783.28</v>
      </c>
      <c r="L2690">
        <v>0</v>
      </c>
      <c r="M2690">
        <v>10</v>
      </c>
      <c r="N2690">
        <v>3030</v>
      </c>
      <c r="O2690">
        <v>0</v>
      </c>
      <c r="P2690">
        <v>88</v>
      </c>
      <c r="Q2690">
        <v>0</v>
      </c>
      <c r="R2690">
        <v>30300</v>
      </c>
      <c r="S2690" t="str" cm="1">
        <f t="array" ref="S2690">_xlfn.IFS(E2693&lt;30,"18-29",E2693&lt;45,"30-44",TRUE,"45+")</f>
        <v>30-44</v>
      </c>
      <c r="T2690" t="str" cm="1">
        <f t="array" ref="T2690">_xlfn.IFS(F2690&lt;=2,"0-2 Years",F2690&lt;=5,"3-5 Years",F2690&lt;=8,"6-8 Years",TRUE,"9-10 Years")</f>
        <v>3-5 Years</v>
      </c>
      <c r="U2690" t="str" cm="1">
        <f t="array" ref="U2690">_xlfn.IFS(P2690&gt;60,"High Risk",P2690&gt;30,"Medium Risk",TRUE,"Low Risk")</f>
        <v>High Risk</v>
      </c>
      <c r="V2690">
        <f t="shared" si="41"/>
        <v>2</v>
      </c>
    </row>
    <row r="2691" spans="1:22" hidden="1" x14ac:dyDescent="0.2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 s="2">
        <v>0</v>
      </c>
      <c r="H2691">
        <v>1</v>
      </c>
      <c r="I2691">
        <v>0</v>
      </c>
      <c r="J2691">
        <v>1</v>
      </c>
      <c r="K2691" s="1">
        <v>77661.119999999995</v>
      </c>
      <c r="L2691">
        <v>1</v>
      </c>
      <c r="M2691">
        <v>7</v>
      </c>
      <c r="N2691">
        <v>1828</v>
      </c>
      <c r="O2691">
        <v>0</v>
      </c>
      <c r="P2691">
        <v>13</v>
      </c>
      <c r="Q2691">
        <v>0</v>
      </c>
      <c r="R2691">
        <v>12796</v>
      </c>
      <c r="S2691" t="str" cm="1">
        <f t="array" ref="S2691">_xlfn.IFS(E2694&lt;30,"18-29",E2694&lt;45,"30-44",TRUE,"45+")</f>
        <v>30-44</v>
      </c>
      <c r="T2691" t="str" cm="1">
        <f t="array" ref="T2691">_xlfn.IFS(F2691&lt;=2,"0-2 Years",F2691&lt;=5,"3-5 Years",F2691&lt;=8,"6-8 Years",TRUE,"9-10 Years")</f>
        <v>6-8 Years</v>
      </c>
      <c r="U2691" t="str" cm="1">
        <f t="array" ref="U2691">_xlfn.IFS(P2691&gt;60,"High Risk",P2691&gt;30,"Medium Risk",TRUE,"Low Risk")</f>
        <v>Low Risk</v>
      </c>
      <c r="V2691">
        <f t="shared" ref="V2691:V2754" si="42">IF(J2691=0,3,0)+IF(G2691=0,3,0)+IF(H2691=1,2,0)+IF(E2691&gt;45,1,0)+IF(F2691&lt;3,1,0)</f>
        <v>5</v>
      </c>
    </row>
    <row r="2692" spans="1:22" hidden="1" x14ac:dyDescent="0.2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 s="2">
        <v>98795.61</v>
      </c>
      <c r="H2692">
        <v>2</v>
      </c>
      <c r="I2692">
        <v>1</v>
      </c>
      <c r="J2692">
        <v>0</v>
      </c>
      <c r="K2692" s="1">
        <v>89123.99</v>
      </c>
      <c r="L2692">
        <v>0</v>
      </c>
      <c r="M2692">
        <v>3</v>
      </c>
      <c r="N2692">
        <v>1646</v>
      </c>
      <c r="O2692">
        <v>2</v>
      </c>
      <c r="P2692">
        <v>118</v>
      </c>
      <c r="Q2692">
        <v>0.66666666666666663</v>
      </c>
      <c r="R2692">
        <v>4938</v>
      </c>
      <c r="S2692" t="str" cm="1">
        <f t="array" ref="S2692">_xlfn.IFS(E2695&lt;30,"18-29",E2695&lt;45,"30-44",TRUE,"45+")</f>
        <v>30-44</v>
      </c>
      <c r="T2692" t="str" cm="1">
        <f t="array" ref="T2692">_xlfn.IFS(F2692&lt;=2,"0-2 Years",F2692&lt;=5,"3-5 Years",F2692&lt;=8,"6-8 Years",TRUE,"9-10 Years")</f>
        <v>0-2 Years</v>
      </c>
      <c r="U2692" t="str" cm="1">
        <f t="array" ref="U2692">_xlfn.IFS(P2692&gt;60,"High Risk",P2692&gt;30,"Medium Risk",TRUE,"Low Risk")</f>
        <v>High Risk</v>
      </c>
      <c r="V2692">
        <f t="shared" si="42"/>
        <v>4</v>
      </c>
    </row>
    <row r="2693" spans="1:22" x14ac:dyDescent="0.2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 s="2">
        <v>0</v>
      </c>
      <c r="H2693">
        <v>2</v>
      </c>
      <c r="I2693">
        <v>1</v>
      </c>
      <c r="J2693">
        <v>0</v>
      </c>
      <c r="K2693" s="1">
        <v>70810.8</v>
      </c>
      <c r="L2693">
        <v>0</v>
      </c>
      <c r="M2693">
        <v>6</v>
      </c>
      <c r="N2693">
        <v>3620</v>
      </c>
      <c r="O2693">
        <v>4</v>
      </c>
      <c r="P2693">
        <v>60</v>
      </c>
      <c r="Q2693">
        <v>0.66666666666666663</v>
      </c>
      <c r="R2693">
        <v>21720</v>
      </c>
      <c r="S2693" t="str" cm="1">
        <f t="array" ref="S2693">_xlfn.IFS(E2696&lt;30,"18-29",E2696&lt;45,"30-44",TRUE,"45+")</f>
        <v>18-29</v>
      </c>
      <c r="T2693" t="str" cm="1">
        <f t="array" ref="T2693">_xlfn.IFS(F2693&lt;=2,"0-2 Years",F2693&lt;=5,"3-5 Years",F2693&lt;=8,"6-8 Years",TRUE,"9-10 Years")</f>
        <v>0-2 Years</v>
      </c>
      <c r="U2693" t="str" cm="1">
        <f t="array" ref="U2693">_xlfn.IFS(P2693&gt;60,"High Risk",P2693&gt;30,"Medium Risk",TRUE,"Low Risk")</f>
        <v>Medium Risk</v>
      </c>
      <c r="V2693">
        <f t="shared" si="42"/>
        <v>7</v>
      </c>
    </row>
    <row r="2694" spans="1:22" x14ac:dyDescent="0.2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 s="2">
        <v>0</v>
      </c>
      <c r="H2694">
        <v>2</v>
      </c>
      <c r="I2694">
        <v>0</v>
      </c>
      <c r="J2694">
        <v>0</v>
      </c>
      <c r="K2694" s="1">
        <v>17550.490000000002</v>
      </c>
      <c r="L2694">
        <v>0</v>
      </c>
      <c r="M2694">
        <v>20</v>
      </c>
      <c r="N2694">
        <v>3345</v>
      </c>
      <c r="O2694">
        <v>4</v>
      </c>
      <c r="P2694">
        <v>113</v>
      </c>
      <c r="Q2694">
        <v>0.2</v>
      </c>
      <c r="R2694">
        <v>66900</v>
      </c>
      <c r="S2694" t="str" cm="1">
        <f t="array" ref="S2694">_xlfn.IFS(E2697&lt;30,"18-29",E2697&lt;45,"30-44",TRUE,"45+")</f>
        <v>30-44</v>
      </c>
      <c r="T2694" t="str" cm="1">
        <f t="array" ref="T2694">_xlfn.IFS(F2694&lt;=2,"0-2 Years",F2694&lt;=5,"3-5 Years",F2694&lt;=8,"6-8 Years",TRUE,"9-10 Years")</f>
        <v>6-8 Years</v>
      </c>
      <c r="U2694" t="str" cm="1">
        <f t="array" ref="U2694">_xlfn.IFS(P2694&gt;60,"High Risk",P2694&gt;30,"Medium Risk",TRUE,"Low Risk")</f>
        <v>High Risk</v>
      </c>
      <c r="V2694">
        <f t="shared" si="42"/>
        <v>6</v>
      </c>
    </row>
    <row r="2695" spans="1:22" hidden="1" x14ac:dyDescent="0.2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 s="2">
        <v>0</v>
      </c>
      <c r="H2695">
        <v>2</v>
      </c>
      <c r="I2695">
        <v>0</v>
      </c>
      <c r="J2695">
        <v>1</v>
      </c>
      <c r="K2695" s="1">
        <v>21497.27</v>
      </c>
      <c r="L2695">
        <v>0</v>
      </c>
      <c r="M2695">
        <v>18</v>
      </c>
      <c r="N2695">
        <v>1454</v>
      </c>
      <c r="O2695">
        <v>7</v>
      </c>
      <c r="P2695">
        <v>85</v>
      </c>
      <c r="Q2695">
        <v>0.3888888888888889</v>
      </c>
      <c r="R2695">
        <v>26172</v>
      </c>
      <c r="S2695" t="str" cm="1">
        <f t="array" ref="S2695">_xlfn.IFS(E2698&lt;30,"18-29",E2698&lt;45,"30-44",TRUE,"45+")</f>
        <v>30-44</v>
      </c>
      <c r="T2695" t="str" cm="1">
        <f t="array" ref="T2695">_xlfn.IFS(F2695&lt;=2,"0-2 Years",F2695&lt;=5,"3-5 Years",F2695&lt;=8,"6-8 Years",TRUE,"9-10 Years")</f>
        <v>0-2 Years</v>
      </c>
      <c r="U2695" t="str" cm="1">
        <f t="array" ref="U2695">_xlfn.IFS(P2695&gt;60,"High Risk",P2695&gt;30,"Medium Risk",TRUE,"Low Risk")</f>
        <v>High Risk</v>
      </c>
      <c r="V2695">
        <f t="shared" si="42"/>
        <v>4</v>
      </c>
    </row>
    <row r="2696" spans="1:22" hidden="1" x14ac:dyDescent="0.2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 s="2">
        <v>113146.98</v>
      </c>
      <c r="H2696">
        <v>2</v>
      </c>
      <c r="I2696">
        <v>0</v>
      </c>
      <c r="J2696">
        <v>1</v>
      </c>
      <c r="K2696" s="1">
        <v>124749.08</v>
      </c>
      <c r="L2696">
        <v>0</v>
      </c>
      <c r="M2696">
        <v>25</v>
      </c>
      <c r="N2696">
        <v>4973</v>
      </c>
      <c r="O2696">
        <v>10</v>
      </c>
      <c r="P2696">
        <v>166</v>
      </c>
      <c r="Q2696">
        <v>0.4</v>
      </c>
      <c r="R2696">
        <v>124325</v>
      </c>
      <c r="S2696" t="str" cm="1">
        <f t="array" ref="S2696">_xlfn.IFS(E2699&lt;30,"18-29",E2699&lt;45,"30-44",TRUE,"45+")</f>
        <v>45+</v>
      </c>
      <c r="T2696" t="str" cm="1">
        <f t="array" ref="T2696">_xlfn.IFS(F2696&lt;=2,"0-2 Years",F2696&lt;=5,"3-5 Years",F2696&lt;=8,"6-8 Years",TRUE,"9-10 Years")</f>
        <v>3-5 Years</v>
      </c>
      <c r="U2696" t="str" cm="1">
        <f t="array" ref="U2696">_xlfn.IFS(P2696&gt;60,"High Risk",P2696&gt;30,"Medium Risk",TRUE,"Low Risk")</f>
        <v>High Risk</v>
      </c>
      <c r="V2696">
        <f t="shared" si="42"/>
        <v>0</v>
      </c>
    </row>
    <row r="2697" spans="1:22" hidden="1" x14ac:dyDescent="0.2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 s="2">
        <v>162532.14000000001</v>
      </c>
      <c r="H2697">
        <v>3</v>
      </c>
      <c r="I2697">
        <v>1</v>
      </c>
      <c r="J2697">
        <v>0</v>
      </c>
      <c r="K2697" s="1">
        <v>36051.46</v>
      </c>
      <c r="L2697">
        <v>1</v>
      </c>
      <c r="M2697">
        <v>3</v>
      </c>
      <c r="N2697">
        <v>3806</v>
      </c>
      <c r="O2697">
        <v>0</v>
      </c>
      <c r="P2697">
        <v>169</v>
      </c>
      <c r="Q2697">
        <v>0</v>
      </c>
      <c r="R2697">
        <v>11418</v>
      </c>
      <c r="S2697" t="str" cm="1">
        <f t="array" ref="S2697">_xlfn.IFS(E2700&lt;30,"18-29",E2700&lt;45,"30-44",TRUE,"45+")</f>
        <v>18-29</v>
      </c>
      <c r="T2697" t="str" cm="1">
        <f t="array" ref="T2697">_xlfn.IFS(F2697&lt;=2,"0-2 Years",F2697&lt;=5,"3-5 Years",F2697&lt;=8,"6-8 Years",TRUE,"9-10 Years")</f>
        <v>6-8 Years</v>
      </c>
      <c r="U2697" t="str" cm="1">
        <f t="array" ref="U2697">_xlfn.IFS(P2697&gt;60,"High Risk",P2697&gt;30,"Medium Risk",TRUE,"Low Risk")</f>
        <v>High Risk</v>
      </c>
      <c r="V2697">
        <f t="shared" si="42"/>
        <v>3</v>
      </c>
    </row>
    <row r="2698" spans="1:22" hidden="1" x14ac:dyDescent="0.2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 s="2">
        <v>92053.440000000002</v>
      </c>
      <c r="H2698">
        <v>1</v>
      </c>
      <c r="I2698">
        <v>1</v>
      </c>
      <c r="J2698">
        <v>1</v>
      </c>
      <c r="K2698" s="1">
        <v>143681.82999999999</v>
      </c>
      <c r="L2698">
        <v>0</v>
      </c>
      <c r="M2698">
        <v>28</v>
      </c>
      <c r="N2698">
        <v>3061</v>
      </c>
      <c r="O2698">
        <v>8</v>
      </c>
      <c r="P2698">
        <v>82</v>
      </c>
      <c r="Q2698">
        <v>0.2857142857142857</v>
      </c>
      <c r="R2698">
        <v>85708</v>
      </c>
      <c r="S2698" t="str" cm="1">
        <f t="array" ref="S2698">_xlfn.IFS(E2701&lt;30,"18-29",E2701&lt;45,"30-44",TRUE,"45+")</f>
        <v>18-29</v>
      </c>
      <c r="T2698" t="str" cm="1">
        <f t="array" ref="T2698">_xlfn.IFS(F2698&lt;=2,"0-2 Years",F2698&lt;=5,"3-5 Years",F2698&lt;=8,"6-8 Years",TRUE,"9-10 Years")</f>
        <v>0-2 Years</v>
      </c>
      <c r="U2698" t="str" cm="1">
        <f t="array" ref="U2698">_xlfn.IFS(P2698&gt;60,"High Risk",P2698&gt;30,"Medium Risk",TRUE,"Low Risk")</f>
        <v>High Risk</v>
      </c>
      <c r="V2698">
        <f t="shared" si="42"/>
        <v>3</v>
      </c>
    </row>
    <row r="2699" spans="1:22" hidden="1" x14ac:dyDescent="0.2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 s="2">
        <v>0</v>
      </c>
      <c r="H2699">
        <v>2</v>
      </c>
      <c r="I2699">
        <v>1</v>
      </c>
      <c r="J2699">
        <v>1</v>
      </c>
      <c r="K2699" s="1">
        <v>150694.57999999999</v>
      </c>
      <c r="L2699">
        <v>0</v>
      </c>
      <c r="M2699">
        <v>15</v>
      </c>
      <c r="N2699">
        <v>3038</v>
      </c>
      <c r="O2699">
        <v>2</v>
      </c>
      <c r="P2699">
        <v>135</v>
      </c>
      <c r="Q2699">
        <v>0.13333333333333333</v>
      </c>
      <c r="R2699">
        <v>45570</v>
      </c>
      <c r="S2699" t="str" cm="1">
        <f t="array" ref="S2699">_xlfn.IFS(E2702&lt;30,"18-29",E2702&lt;45,"30-44",TRUE,"45+")</f>
        <v>30-44</v>
      </c>
      <c r="T2699" t="str" cm="1">
        <f t="array" ref="T2699">_xlfn.IFS(F2699&lt;=2,"0-2 Years",F2699&lt;=5,"3-5 Years",F2699&lt;=8,"6-8 Years",TRUE,"9-10 Years")</f>
        <v>6-8 Years</v>
      </c>
      <c r="U2699" t="str" cm="1">
        <f t="array" ref="U2699">_xlfn.IFS(P2699&gt;60,"High Risk",P2699&gt;30,"Medium Risk",TRUE,"Low Risk")</f>
        <v>High Risk</v>
      </c>
      <c r="V2699">
        <f t="shared" si="42"/>
        <v>4</v>
      </c>
    </row>
    <row r="2700" spans="1:22" x14ac:dyDescent="0.2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 s="2">
        <v>0</v>
      </c>
      <c r="H2700">
        <v>3</v>
      </c>
      <c r="I2700">
        <v>1</v>
      </c>
      <c r="J2700">
        <v>0</v>
      </c>
      <c r="K2700" s="1">
        <v>170487.4</v>
      </c>
      <c r="L2700">
        <v>1</v>
      </c>
      <c r="M2700">
        <v>18</v>
      </c>
      <c r="N2700">
        <v>1613</v>
      </c>
      <c r="O2700">
        <v>7</v>
      </c>
      <c r="P2700">
        <v>52</v>
      </c>
      <c r="Q2700">
        <v>0.3888888888888889</v>
      </c>
      <c r="R2700">
        <v>29034</v>
      </c>
      <c r="S2700" t="str" cm="1">
        <f t="array" ref="S2700">_xlfn.IFS(E2703&lt;30,"18-29",E2703&lt;45,"30-44",TRUE,"45+")</f>
        <v>30-44</v>
      </c>
      <c r="T2700" t="str" cm="1">
        <f t="array" ref="T2700">_xlfn.IFS(F2700&lt;=2,"0-2 Years",F2700&lt;=5,"3-5 Years",F2700&lt;=8,"6-8 Years",TRUE,"9-10 Years")</f>
        <v>3-5 Years</v>
      </c>
      <c r="U2700" t="str" cm="1">
        <f t="array" ref="U2700">_xlfn.IFS(P2700&gt;60,"High Risk",P2700&gt;30,"Medium Risk",TRUE,"Low Risk")</f>
        <v>Medium Risk</v>
      </c>
      <c r="V2700">
        <f t="shared" si="42"/>
        <v>6</v>
      </c>
    </row>
    <row r="2701" spans="1:22" hidden="1" x14ac:dyDescent="0.2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 s="2">
        <v>104944.1</v>
      </c>
      <c r="H2701">
        <v>1</v>
      </c>
      <c r="I2701">
        <v>1</v>
      </c>
      <c r="J2701">
        <v>1</v>
      </c>
      <c r="K2701" s="1">
        <v>97684.46</v>
      </c>
      <c r="L2701">
        <v>0</v>
      </c>
      <c r="M2701">
        <v>5</v>
      </c>
      <c r="N2701">
        <v>2864</v>
      </c>
      <c r="O2701">
        <v>1</v>
      </c>
      <c r="P2701">
        <v>108</v>
      </c>
      <c r="Q2701">
        <v>0.2</v>
      </c>
      <c r="R2701">
        <v>14320</v>
      </c>
      <c r="S2701" t="str" cm="1">
        <f t="array" ref="S2701">_xlfn.IFS(E2704&lt;30,"18-29",E2704&lt;45,"30-44",TRUE,"45+")</f>
        <v>30-44</v>
      </c>
      <c r="T2701" t="str" cm="1">
        <f t="array" ref="T2701">_xlfn.IFS(F2701&lt;=2,"0-2 Years",F2701&lt;=5,"3-5 Years",F2701&lt;=8,"6-8 Years",TRUE,"9-10 Years")</f>
        <v>6-8 Years</v>
      </c>
      <c r="U2701" t="str" cm="1">
        <f t="array" ref="U2701">_xlfn.IFS(P2701&gt;60,"High Risk",P2701&gt;30,"Medium Risk",TRUE,"Low Risk")</f>
        <v>High Risk</v>
      </c>
      <c r="V2701">
        <f t="shared" si="42"/>
        <v>2</v>
      </c>
    </row>
    <row r="2702" spans="1:22" x14ac:dyDescent="0.2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 s="2">
        <v>0</v>
      </c>
      <c r="H2702">
        <v>2</v>
      </c>
      <c r="I2702">
        <v>1</v>
      </c>
      <c r="J2702">
        <v>0</v>
      </c>
      <c r="K2702" s="1">
        <v>53520.03</v>
      </c>
      <c r="L2702">
        <v>0</v>
      </c>
      <c r="M2702">
        <v>7</v>
      </c>
      <c r="N2702">
        <v>911</v>
      </c>
      <c r="O2702">
        <v>8</v>
      </c>
      <c r="P2702">
        <v>88</v>
      </c>
      <c r="Q2702">
        <v>1</v>
      </c>
      <c r="R2702">
        <v>6377</v>
      </c>
      <c r="S2702" t="str" cm="1">
        <f t="array" ref="S2702">_xlfn.IFS(E2705&lt;30,"18-29",E2705&lt;45,"30-44",TRUE,"45+")</f>
        <v>45+</v>
      </c>
      <c r="T2702" t="str" cm="1">
        <f t="array" ref="T2702">_xlfn.IFS(F2702&lt;=2,"0-2 Years",F2702&lt;=5,"3-5 Years",F2702&lt;=8,"6-8 Years",TRUE,"9-10 Years")</f>
        <v>3-5 Years</v>
      </c>
      <c r="U2702" t="str" cm="1">
        <f t="array" ref="U2702">_xlfn.IFS(P2702&gt;60,"High Risk",P2702&gt;30,"Medium Risk",TRUE,"Low Risk")</f>
        <v>High Risk</v>
      </c>
      <c r="V2702">
        <f t="shared" si="42"/>
        <v>6</v>
      </c>
    </row>
    <row r="2703" spans="1:22" x14ac:dyDescent="0.2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 s="2">
        <v>0</v>
      </c>
      <c r="H2703">
        <v>2</v>
      </c>
      <c r="I2703">
        <v>1</v>
      </c>
      <c r="J2703">
        <v>0</v>
      </c>
      <c r="K2703" s="1">
        <v>15200.61</v>
      </c>
      <c r="L2703">
        <v>0</v>
      </c>
      <c r="M2703">
        <v>17</v>
      </c>
      <c r="N2703">
        <v>1861</v>
      </c>
      <c r="O2703">
        <v>5</v>
      </c>
      <c r="P2703">
        <v>159</v>
      </c>
      <c r="Q2703">
        <v>0.29411764705882354</v>
      </c>
      <c r="R2703">
        <v>31637</v>
      </c>
      <c r="S2703" t="str" cm="1">
        <f t="array" ref="S2703">_xlfn.IFS(E2706&lt;30,"18-29",E2706&lt;45,"30-44",TRUE,"45+")</f>
        <v>18-29</v>
      </c>
      <c r="T2703" t="str" cm="1">
        <f t="array" ref="T2703">_xlfn.IFS(F2703&lt;=2,"0-2 Years",F2703&lt;=5,"3-5 Years",F2703&lt;=8,"6-8 Years",TRUE,"9-10 Years")</f>
        <v>0-2 Years</v>
      </c>
      <c r="U2703" t="str" cm="1">
        <f t="array" ref="U2703">_xlfn.IFS(P2703&gt;60,"High Risk",P2703&gt;30,"Medium Risk",TRUE,"Low Risk")</f>
        <v>High Risk</v>
      </c>
      <c r="V2703">
        <f t="shared" si="42"/>
        <v>7</v>
      </c>
    </row>
    <row r="2704" spans="1:22" hidden="1" x14ac:dyDescent="0.2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 s="2">
        <v>107879.03999999999</v>
      </c>
      <c r="H2704">
        <v>1</v>
      </c>
      <c r="I2704">
        <v>0</v>
      </c>
      <c r="J2704">
        <v>1</v>
      </c>
      <c r="K2704" s="1">
        <v>196894.62</v>
      </c>
      <c r="L2704">
        <v>0</v>
      </c>
      <c r="M2704">
        <v>1</v>
      </c>
      <c r="N2704">
        <v>4782</v>
      </c>
      <c r="O2704">
        <v>5</v>
      </c>
      <c r="P2704">
        <v>164</v>
      </c>
      <c r="Q2704">
        <v>1</v>
      </c>
      <c r="R2704">
        <v>4782</v>
      </c>
      <c r="S2704" t="str" cm="1">
        <f t="array" ref="S2704">_xlfn.IFS(E2707&lt;30,"18-29",E2707&lt;45,"30-44",TRUE,"45+")</f>
        <v>30-44</v>
      </c>
      <c r="T2704" t="str" cm="1">
        <f t="array" ref="T2704">_xlfn.IFS(F2704&lt;=2,"0-2 Years",F2704&lt;=5,"3-5 Years",F2704&lt;=8,"6-8 Years",TRUE,"9-10 Years")</f>
        <v>3-5 Years</v>
      </c>
      <c r="U2704" t="str" cm="1">
        <f t="array" ref="U2704">_xlfn.IFS(P2704&gt;60,"High Risk",P2704&gt;30,"Medium Risk",TRUE,"Low Risk")</f>
        <v>High Risk</v>
      </c>
      <c r="V2704">
        <f t="shared" si="42"/>
        <v>2</v>
      </c>
    </row>
    <row r="2705" spans="1:22" x14ac:dyDescent="0.2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 s="2">
        <v>110356.42</v>
      </c>
      <c r="H2705">
        <v>1</v>
      </c>
      <c r="I2705">
        <v>1</v>
      </c>
      <c r="J2705">
        <v>0</v>
      </c>
      <c r="K2705" s="1">
        <v>4969.13</v>
      </c>
      <c r="L2705">
        <v>1</v>
      </c>
      <c r="M2705">
        <v>16</v>
      </c>
      <c r="N2705">
        <v>4406</v>
      </c>
      <c r="O2705">
        <v>10</v>
      </c>
      <c r="P2705">
        <v>10</v>
      </c>
      <c r="Q2705">
        <v>0.625</v>
      </c>
      <c r="R2705">
        <v>70496</v>
      </c>
      <c r="S2705" t="str" cm="1">
        <f t="array" ref="S2705">_xlfn.IFS(E2708&lt;30,"18-29",E2708&lt;45,"30-44",TRUE,"45+")</f>
        <v>18-29</v>
      </c>
      <c r="T2705" t="str" cm="1">
        <f t="array" ref="T2705">_xlfn.IFS(F2705&lt;=2,"0-2 Years",F2705&lt;=5,"3-5 Years",F2705&lt;=8,"6-8 Years",TRUE,"9-10 Years")</f>
        <v>6-8 Years</v>
      </c>
      <c r="U2705" t="str" cm="1">
        <f t="array" ref="U2705">_xlfn.IFS(P2705&gt;60,"High Risk",P2705&gt;30,"Medium Risk",TRUE,"Low Risk")</f>
        <v>Low Risk</v>
      </c>
      <c r="V2705">
        <f t="shared" si="42"/>
        <v>6</v>
      </c>
    </row>
    <row r="2706" spans="1:22" x14ac:dyDescent="0.2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 s="2">
        <v>0</v>
      </c>
      <c r="H2706">
        <v>2</v>
      </c>
      <c r="I2706">
        <v>0</v>
      </c>
      <c r="J2706">
        <v>0</v>
      </c>
      <c r="K2706" s="1">
        <v>26229.24</v>
      </c>
      <c r="L2706">
        <v>0</v>
      </c>
      <c r="M2706">
        <v>29</v>
      </c>
      <c r="N2706">
        <v>4949</v>
      </c>
      <c r="O2706">
        <v>3</v>
      </c>
      <c r="P2706">
        <v>112</v>
      </c>
      <c r="Q2706">
        <v>0.10344827586206896</v>
      </c>
      <c r="R2706">
        <v>143521</v>
      </c>
      <c r="S2706" t="str" cm="1">
        <f t="array" ref="S2706">_xlfn.IFS(E2709&lt;30,"18-29",E2709&lt;45,"30-44",TRUE,"45+")</f>
        <v>30-44</v>
      </c>
      <c r="T2706" t="str" cm="1">
        <f t="array" ref="T2706">_xlfn.IFS(F2706&lt;=2,"0-2 Years",F2706&lt;=5,"3-5 Years",F2706&lt;=8,"6-8 Years",TRUE,"9-10 Years")</f>
        <v>0-2 Years</v>
      </c>
      <c r="U2706" t="str" cm="1">
        <f t="array" ref="U2706">_xlfn.IFS(P2706&gt;60,"High Risk",P2706&gt;30,"Medium Risk",TRUE,"Low Risk")</f>
        <v>High Risk</v>
      </c>
      <c r="V2706">
        <f t="shared" si="42"/>
        <v>7</v>
      </c>
    </row>
    <row r="2707" spans="1:22" hidden="1" x14ac:dyDescent="0.2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 s="2">
        <v>109783.69</v>
      </c>
      <c r="H2707">
        <v>2</v>
      </c>
      <c r="I2707">
        <v>1</v>
      </c>
      <c r="J2707">
        <v>0</v>
      </c>
      <c r="K2707" s="1">
        <v>134034.32</v>
      </c>
      <c r="L2707">
        <v>0</v>
      </c>
      <c r="M2707">
        <v>24</v>
      </c>
      <c r="N2707">
        <v>3114</v>
      </c>
      <c r="O2707">
        <v>9</v>
      </c>
      <c r="P2707">
        <v>170</v>
      </c>
      <c r="Q2707">
        <v>0.375</v>
      </c>
      <c r="R2707">
        <v>74736</v>
      </c>
      <c r="S2707" t="str" cm="1">
        <f t="array" ref="S2707">_xlfn.IFS(E2710&lt;30,"18-29",E2710&lt;45,"30-44",TRUE,"45+")</f>
        <v>18-29</v>
      </c>
      <c r="T2707" t="str" cm="1">
        <f t="array" ref="T2707">_xlfn.IFS(F2707&lt;=2,"0-2 Years",F2707&lt;=5,"3-5 Years",F2707&lt;=8,"6-8 Years",TRUE,"9-10 Years")</f>
        <v>3-5 Years</v>
      </c>
      <c r="U2707" t="str" cm="1">
        <f t="array" ref="U2707">_xlfn.IFS(P2707&gt;60,"High Risk",P2707&gt;30,"Medium Risk",TRUE,"Low Risk")</f>
        <v>High Risk</v>
      </c>
      <c r="V2707">
        <f t="shared" si="42"/>
        <v>3</v>
      </c>
    </row>
    <row r="2708" spans="1:22" hidden="1" x14ac:dyDescent="0.2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 s="2">
        <v>149777</v>
      </c>
      <c r="H2708">
        <v>1</v>
      </c>
      <c r="I2708">
        <v>1</v>
      </c>
      <c r="J2708">
        <v>1</v>
      </c>
      <c r="K2708" s="1">
        <v>198032.93</v>
      </c>
      <c r="L2708">
        <v>0</v>
      </c>
      <c r="M2708">
        <v>22</v>
      </c>
      <c r="N2708">
        <v>2938</v>
      </c>
      <c r="O2708">
        <v>0</v>
      </c>
      <c r="P2708">
        <v>113</v>
      </c>
      <c r="Q2708">
        <v>0</v>
      </c>
      <c r="R2708">
        <v>64636</v>
      </c>
      <c r="S2708" t="str" cm="1">
        <f t="array" ref="S2708">_xlfn.IFS(E2711&lt;30,"18-29",E2711&lt;45,"30-44",TRUE,"45+")</f>
        <v>30-44</v>
      </c>
      <c r="T2708" t="str" cm="1">
        <f t="array" ref="T2708">_xlfn.IFS(F2708&lt;=2,"0-2 Years",F2708&lt;=5,"3-5 Years",F2708&lt;=8,"6-8 Years",TRUE,"9-10 Years")</f>
        <v>9-10 Years</v>
      </c>
      <c r="U2708" t="str" cm="1">
        <f t="array" ref="U2708">_xlfn.IFS(P2708&gt;60,"High Risk",P2708&gt;30,"Medium Risk",TRUE,"Low Risk")</f>
        <v>High Risk</v>
      </c>
      <c r="V2708">
        <f t="shared" si="42"/>
        <v>2</v>
      </c>
    </row>
    <row r="2709" spans="1:22" hidden="1" x14ac:dyDescent="0.2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 s="2">
        <v>104339.56</v>
      </c>
      <c r="H2709">
        <v>1</v>
      </c>
      <c r="I2709">
        <v>0</v>
      </c>
      <c r="J2709">
        <v>0</v>
      </c>
      <c r="K2709" s="1">
        <v>119882.86</v>
      </c>
      <c r="L2709">
        <v>0</v>
      </c>
      <c r="M2709">
        <v>21</v>
      </c>
      <c r="N2709">
        <v>3554</v>
      </c>
      <c r="O2709">
        <v>7</v>
      </c>
      <c r="P2709">
        <v>51</v>
      </c>
      <c r="Q2709">
        <v>0.33333333333333331</v>
      </c>
      <c r="R2709">
        <v>74634</v>
      </c>
      <c r="S2709" t="str" cm="1">
        <f t="array" ref="S2709">_xlfn.IFS(E2712&lt;30,"18-29",E2712&lt;45,"30-44",TRUE,"45+")</f>
        <v>30-44</v>
      </c>
      <c r="T2709" t="str" cm="1">
        <f t="array" ref="T2709">_xlfn.IFS(F2709&lt;=2,"0-2 Years",F2709&lt;=5,"3-5 Years",F2709&lt;=8,"6-8 Years",TRUE,"9-10 Years")</f>
        <v>3-5 Years</v>
      </c>
      <c r="U2709" t="str" cm="1">
        <f t="array" ref="U2709">_xlfn.IFS(P2709&gt;60,"High Risk",P2709&gt;30,"Medium Risk",TRUE,"Low Risk")</f>
        <v>Medium Risk</v>
      </c>
      <c r="V2709">
        <f t="shared" si="42"/>
        <v>5</v>
      </c>
    </row>
    <row r="2710" spans="1:22" hidden="1" x14ac:dyDescent="0.2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 s="2">
        <v>85818.18</v>
      </c>
      <c r="H2710">
        <v>1</v>
      </c>
      <c r="I2710">
        <v>1</v>
      </c>
      <c r="J2710">
        <v>1</v>
      </c>
      <c r="K2710" s="1">
        <v>133102.29999999999</v>
      </c>
      <c r="L2710">
        <v>0</v>
      </c>
      <c r="M2710">
        <v>24</v>
      </c>
      <c r="N2710">
        <v>3677</v>
      </c>
      <c r="O2710">
        <v>2</v>
      </c>
      <c r="P2710">
        <v>137</v>
      </c>
      <c r="Q2710">
        <v>8.3333333333333329E-2</v>
      </c>
      <c r="R2710">
        <v>88248</v>
      </c>
      <c r="S2710" t="str" cm="1">
        <f t="array" ref="S2710">_xlfn.IFS(E2713&lt;30,"18-29",E2713&lt;45,"30-44",TRUE,"45+")</f>
        <v>18-29</v>
      </c>
      <c r="T2710" t="str" cm="1">
        <f t="array" ref="T2710">_xlfn.IFS(F2710&lt;=2,"0-2 Years",F2710&lt;=5,"3-5 Years",F2710&lt;=8,"6-8 Years",TRUE,"9-10 Years")</f>
        <v>0-2 Years</v>
      </c>
      <c r="U2710" t="str" cm="1">
        <f t="array" ref="U2710">_xlfn.IFS(P2710&gt;60,"High Risk",P2710&gt;30,"Medium Risk",TRUE,"Low Risk")</f>
        <v>High Risk</v>
      </c>
      <c r="V2710">
        <f t="shared" si="42"/>
        <v>3</v>
      </c>
    </row>
    <row r="2711" spans="1:22" hidden="1" x14ac:dyDescent="0.2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 s="2">
        <v>212692.97</v>
      </c>
      <c r="H2711">
        <v>1</v>
      </c>
      <c r="I2711">
        <v>0</v>
      </c>
      <c r="J2711">
        <v>0</v>
      </c>
      <c r="K2711" s="1">
        <v>176395.02</v>
      </c>
      <c r="L2711">
        <v>0</v>
      </c>
      <c r="M2711">
        <v>14</v>
      </c>
      <c r="N2711">
        <v>3628</v>
      </c>
      <c r="O2711">
        <v>2</v>
      </c>
      <c r="P2711">
        <v>59</v>
      </c>
      <c r="Q2711">
        <v>0.14285714285714285</v>
      </c>
      <c r="R2711">
        <v>50792</v>
      </c>
      <c r="S2711" t="str" cm="1">
        <f t="array" ref="S2711">_xlfn.IFS(E2714&lt;30,"18-29",E2714&lt;45,"30-44",TRUE,"45+")</f>
        <v>30-44</v>
      </c>
      <c r="T2711" t="str" cm="1">
        <f t="array" ref="T2711">_xlfn.IFS(F2711&lt;=2,"0-2 Years",F2711&lt;=5,"3-5 Years",F2711&lt;=8,"6-8 Years",TRUE,"9-10 Years")</f>
        <v>3-5 Years</v>
      </c>
      <c r="U2711" t="str" cm="1">
        <f t="array" ref="U2711">_xlfn.IFS(P2711&gt;60,"High Risk",P2711&gt;30,"Medium Risk",TRUE,"Low Risk")</f>
        <v>Medium Risk</v>
      </c>
      <c r="V2711">
        <f t="shared" si="42"/>
        <v>5</v>
      </c>
    </row>
    <row r="2712" spans="1:22" hidden="1" x14ac:dyDescent="0.2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 s="2">
        <v>89696.84</v>
      </c>
      <c r="H2712">
        <v>2</v>
      </c>
      <c r="I2712">
        <v>1</v>
      </c>
      <c r="J2712">
        <v>1</v>
      </c>
      <c r="K2712" s="1">
        <v>193179.88</v>
      </c>
      <c r="L2712">
        <v>0</v>
      </c>
      <c r="M2712">
        <v>1</v>
      </c>
      <c r="N2712">
        <v>2305</v>
      </c>
      <c r="O2712">
        <v>3</v>
      </c>
      <c r="P2712">
        <v>148</v>
      </c>
      <c r="Q2712">
        <v>1</v>
      </c>
      <c r="R2712">
        <v>2305</v>
      </c>
      <c r="S2712" t="str" cm="1">
        <f t="array" ref="S2712">_xlfn.IFS(E2715&lt;30,"18-29",E2715&lt;45,"30-44",TRUE,"45+")</f>
        <v>45+</v>
      </c>
      <c r="T2712" t="str" cm="1">
        <f t="array" ref="T2712">_xlfn.IFS(F2712&lt;=2,"0-2 Years",F2712&lt;=5,"3-5 Years",F2712&lt;=8,"6-8 Years",TRUE,"9-10 Years")</f>
        <v>0-2 Years</v>
      </c>
      <c r="U2712" t="str" cm="1">
        <f t="array" ref="U2712">_xlfn.IFS(P2712&gt;60,"High Risk",P2712&gt;30,"Medium Risk",TRUE,"Low Risk")</f>
        <v>High Risk</v>
      </c>
      <c r="V2712">
        <f t="shared" si="42"/>
        <v>1</v>
      </c>
    </row>
    <row r="2713" spans="1:22" hidden="1" x14ac:dyDescent="0.2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 s="2">
        <v>0</v>
      </c>
      <c r="H2713">
        <v>2</v>
      </c>
      <c r="I2713">
        <v>1</v>
      </c>
      <c r="J2713">
        <v>1</v>
      </c>
      <c r="K2713" s="1">
        <v>125062.02</v>
      </c>
      <c r="L2713">
        <v>0</v>
      </c>
      <c r="M2713">
        <v>21</v>
      </c>
      <c r="N2713">
        <v>3754</v>
      </c>
      <c r="O2713">
        <v>0</v>
      </c>
      <c r="P2713">
        <v>33</v>
      </c>
      <c r="Q2713">
        <v>0</v>
      </c>
      <c r="R2713">
        <v>78834</v>
      </c>
      <c r="S2713" t="str" cm="1">
        <f t="array" ref="S2713">_xlfn.IFS(E2716&lt;30,"18-29",E2716&lt;45,"30-44",TRUE,"45+")</f>
        <v>45+</v>
      </c>
      <c r="T2713" t="str" cm="1">
        <f t="array" ref="T2713">_xlfn.IFS(F2713&lt;=2,"0-2 Years",F2713&lt;=5,"3-5 Years",F2713&lt;=8,"6-8 Years",TRUE,"9-10 Years")</f>
        <v>9-10 Years</v>
      </c>
      <c r="U2713" t="str" cm="1">
        <f t="array" ref="U2713">_xlfn.IFS(P2713&gt;60,"High Risk",P2713&gt;30,"Medium Risk",TRUE,"Low Risk")</f>
        <v>Medium Risk</v>
      </c>
      <c r="V2713">
        <f t="shared" si="42"/>
        <v>3</v>
      </c>
    </row>
    <row r="2714" spans="1:22" hidden="1" x14ac:dyDescent="0.2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 s="2">
        <v>68067.240000000005</v>
      </c>
      <c r="H2714">
        <v>1</v>
      </c>
      <c r="I2714">
        <v>1</v>
      </c>
      <c r="J2714">
        <v>0</v>
      </c>
      <c r="K2714" s="1">
        <v>143287.57999999999</v>
      </c>
      <c r="L2714">
        <v>0</v>
      </c>
      <c r="M2714">
        <v>2</v>
      </c>
      <c r="N2714">
        <v>3522</v>
      </c>
      <c r="O2714">
        <v>4</v>
      </c>
      <c r="P2714">
        <v>85</v>
      </c>
      <c r="Q2714">
        <v>1</v>
      </c>
      <c r="R2714">
        <v>7044</v>
      </c>
      <c r="S2714" t="str" cm="1">
        <f t="array" ref="S2714">_xlfn.IFS(E2717&lt;30,"18-29",E2717&lt;45,"30-44",TRUE,"45+")</f>
        <v>30-44</v>
      </c>
      <c r="T2714" t="str" cm="1">
        <f t="array" ref="T2714">_xlfn.IFS(F2714&lt;=2,"0-2 Years",F2714&lt;=5,"3-5 Years",F2714&lt;=8,"6-8 Years",TRUE,"9-10 Years")</f>
        <v>9-10 Years</v>
      </c>
      <c r="U2714" t="str" cm="1">
        <f t="array" ref="U2714">_xlfn.IFS(P2714&gt;60,"High Risk",P2714&gt;30,"Medium Risk",TRUE,"Low Risk")</f>
        <v>High Risk</v>
      </c>
      <c r="V2714">
        <f t="shared" si="42"/>
        <v>5</v>
      </c>
    </row>
    <row r="2715" spans="1:22" hidden="1" x14ac:dyDescent="0.2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 s="2">
        <v>148564.66</v>
      </c>
      <c r="H2715">
        <v>1</v>
      </c>
      <c r="I2715">
        <v>0</v>
      </c>
      <c r="J2715">
        <v>1</v>
      </c>
      <c r="K2715" s="1">
        <v>87236.4</v>
      </c>
      <c r="L2715">
        <v>0</v>
      </c>
      <c r="M2715">
        <v>24</v>
      </c>
      <c r="N2715">
        <v>1883</v>
      </c>
      <c r="O2715">
        <v>4</v>
      </c>
      <c r="P2715">
        <v>121</v>
      </c>
      <c r="Q2715">
        <v>0.16666666666666666</v>
      </c>
      <c r="R2715">
        <v>45192</v>
      </c>
      <c r="S2715" t="str" cm="1">
        <f t="array" ref="S2715">_xlfn.IFS(E2718&lt;30,"18-29",E2718&lt;45,"30-44",TRUE,"45+")</f>
        <v>45+</v>
      </c>
      <c r="T2715" t="str" cm="1">
        <f t="array" ref="T2715">_xlfn.IFS(F2715&lt;=2,"0-2 Years",F2715&lt;=5,"3-5 Years",F2715&lt;=8,"6-8 Years",TRUE,"9-10 Years")</f>
        <v>9-10 Years</v>
      </c>
      <c r="U2715" t="str" cm="1">
        <f t="array" ref="U2715">_xlfn.IFS(P2715&gt;60,"High Risk",P2715&gt;30,"Medium Risk",TRUE,"Low Risk")</f>
        <v>High Risk</v>
      </c>
      <c r="V2715">
        <f t="shared" si="42"/>
        <v>3</v>
      </c>
    </row>
    <row r="2716" spans="1:22" hidden="1" x14ac:dyDescent="0.2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 s="2">
        <v>136354.16</v>
      </c>
      <c r="H2716">
        <v>1</v>
      </c>
      <c r="I2716">
        <v>1</v>
      </c>
      <c r="J2716">
        <v>1</v>
      </c>
      <c r="K2716" s="1">
        <v>93769.89</v>
      </c>
      <c r="L2716">
        <v>0</v>
      </c>
      <c r="M2716">
        <v>11</v>
      </c>
      <c r="N2716">
        <v>758</v>
      </c>
      <c r="O2716">
        <v>1</v>
      </c>
      <c r="P2716">
        <v>72</v>
      </c>
      <c r="Q2716">
        <v>9.0909090909090912E-2</v>
      </c>
      <c r="R2716">
        <v>8338</v>
      </c>
      <c r="S2716" t="str" cm="1">
        <f t="array" ref="S2716">_xlfn.IFS(E2719&lt;30,"18-29",E2719&lt;45,"30-44",TRUE,"45+")</f>
        <v>45+</v>
      </c>
      <c r="T2716" t="str" cm="1">
        <f t="array" ref="T2716">_xlfn.IFS(F2716&lt;=2,"0-2 Years",F2716&lt;=5,"3-5 Years",F2716&lt;=8,"6-8 Years",TRUE,"9-10 Years")</f>
        <v>6-8 Years</v>
      </c>
      <c r="U2716" t="str" cm="1">
        <f t="array" ref="U2716">_xlfn.IFS(P2716&gt;60,"High Risk",P2716&gt;30,"Medium Risk",TRUE,"Low Risk")</f>
        <v>High Risk</v>
      </c>
      <c r="V2716">
        <f t="shared" si="42"/>
        <v>3</v>
      </c>
    </row>
    <row r="2717" spans="1:22" hidden="1" x14ac:dyDescent="0.2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 s="2">
        <v>122214</v>
      </c>
      <c r="H2717">
        <v>1</v>
      </c>
      <c r="I2717">
        <v>0</v>
      </c>
      <c r="J2717">
        <v>1</v>
      </c>
      <c r="K2717" s="1">
        <v>88965.46</v>
      </c>
      <c r="L2717">
        <v>0</v>
      </c>
      <c r="M2717">
        <v>4</v>
      </c>
      <c r="N2717">
        <v>3028</v>
      </c>
      <c r="O2717">
        <v>9</v>
      </c>
      <c r="P2717">
        <v>138</v>
      </c>
      <c r="Q2717">
        <v>1</v>
      </c>
      <c r="R2717">
        <v>12112</v>
      </c>
      <c r="S2717" t="str" cm="1">
        <f t="array" ref="S2717">_xlfn.IFS(E2720&lt;30,"18-29",E2720&lt;45,"30-44",TRUE,"45+")</f>
        <v>30-44</v>
      </c>
      <c r="T2717" t="str" cm="1">
        <f t="array" ref="T2717">_xlfn.IFS(F2717&lt;=2,"0-2 Years",F2717&lt;=5,"3-5 Years",F2717&lt;=8,"6-8 Years",TRUE,"9-10 Years")</f>
        <v>0-2 Years</v>
      </c>
      <c r="U2717" t="str" cm="1">
        <f t="array" ref="U2717">_xlfn.IFS(P2717&gt;60,"High Risk",P2717&gt;30,"Medium Risk",TRUE,"Low Risk")</f>
        <v>High Risk</v>
      </c>
      <c r="V2717">
        <f t="shared" si="42"/>
        <v>3</v>
      </c>
    </row>
    <row r="2718" spans="1:22" hidden="1" x14ac:dyDescent="0.2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 s="2">
        <v>0</v>
      </c>
      <c r="H2718">
        <v>2</v>
      </c>
      <c r="I2718">
        <v>1</v>
      </c>
      <c r="J2718">
        <v>1</v>
      </c>
      <c r="K2718" s="1">
        <v>30793.61</v>
      </c>
      <c r="L2718">
        <v>0</v>
      </c>
      <c r="M2718">
        <v>5</v>
      </c>
      <c r="N2718">
        <v>4581</v>
      </c>
      <c r="O2718">
        <v>1</v>
      </c>
      <c r="P2718">
        <v>178</v>
      </c>
      <c r="Q2718">
        <v>0.2</v>
      </c>
      <c r="R2718">
        <v>22905</v>
      </c>
      <c r="S2718" t="str" cm="1">
        <f t="array" ref="S2718">_xlfn.IFS(E2721&lt;30,"18-29",E2721&lt;45,"30-44",TRUE,"45+")</f>
        <v>30-44</v>
      </c>
      <c r="T2718" t="str" cm="1">
        <f t="array" ref="T2718">_xlfn.IFS(F2718&lt;=2,"0-2 Years",F2718&lt;=5,"3-5 Years",F2718&lt;=8,"6-8 Years",TRUE,"9-10 Years")</f>
        <v>3-5 Years</v>
      </c>
      <c r="U2718" t="str" cm="1">
        <f t="array" ref="U2718">_xlfn.IFS(P2718&gt;60,"High Risk",P2718&gt;30,"Medium Risk",TRUE,"Low Risk")</f>
        <v>High Risk</v>
      </c>
      <c r="V2718">
        <f t="shared" si="42"/>
        <v>3</v>
      </c>
    </row>
    <row r="2719" spans="1:22" hidden="1" x14ac:dyDescent="0.2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 s="2">
        <v>119684.88</v>
      </c>
      <c r="H2719">
        <v>2</v>
      </c>
      <c r="I2719">
        <v>1</v>
      </c>
      <c r="J2719">
        <v>1</v>
      </c>
      <c r="K2719" s="1">
        <v>74532.02</v>
      </c>
      <c r="L2719">
        <v>0</v>
      </c>
      <c r="M2719">
        <v>3</v>
      </c>
      <c r="N2719">
        <v>4681</v>
      </c>
      <c r="O2719">
        <v>1</v>
      </c>
      <c r="P2719">
        <v>20</v>
      </c>
      <c r="Q2719">
        <v>0.33333333333333331</v>
      </c>
      <c r="R2719">
        <v>14043</v>
      </c>
      <c r="S2719" t="str" cm="1">
        <f t="array" ref="S2719">_xlfn.IFS(E2722&lt;30,"18-29",E2722&lt;45,"30-44",TRUE,"45+")</f>
        <v>45+</v>
      </c>
      <c r="T2719" t="str" cm="1">
        <f t="array" ref="T2719">_xlfn.IFS(F2719&lt;=2,"0-2 Years",F2719&lt;=5,"3-5 Years",F2719&lt;=8,"6-8 Years",TRUE,"9-10 Years")</f>
        <v>6-8 Years</v>
      </c>
      <c r="U2719" t="str" cm="1">
        <f t="array" ref="U2719">_xlfn.IFS(P2719&gt;60,"High Risk",P2719&gt;30,"Medium Risk",TRUE,"Low Risk")</f>
        <v>Low Risk</v>
      </c>
      <c r="V2719">
        <f t="shared" si="42"/>
        <v>1</v>
      </c>
    </row>
    <row r="2720" spans="1:22" hidden="1" x14ac:dyDescent="0.2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 s="2">
        <v>135139.32999999999</v>
      </c>
      <c r="H2720">
        <v>1</v>
      </c>
      <c r="I2720">
        <v>0</v>
      </c>
      <c r="J2720">
        <v>1</v>
      </c>
      <c r="K2720" s="1">
        <v>113086.08</v>
      </c>
      <c r="L2720">
        <v>0</v>
      </c>
      <c r="M2720">
        <v>11</v>
      </c>
      <c r="N2720">
        <v>4470</v>
      </c>
      <c r="O2720">
        <v>3</v>
      </c>
      <c r="P2720">
        <v>142</v>
      </c>
      <c r="Q2720">
        <v>0.27272727272727271</v>
      </c>
      <c r="R2720">
        <v>49170</v>
      </c>
      <c r="S2720" t="str" cm="1">
        <f t="array" ref="S2720">_xlfn.IFS(E2723&lt;30,"18-29",E2723&lt;45,"30-44",TRUE,"45+")</f>
        <v>30-44</v>
      </c>
      <c r="T2720" t="str" cm="1">
        <f t="array" ref="T2720">_xlfn.IFS(F2720&lt;=2,"0-2 Years",F2720&lt;=5,"3-5 Years",F2720&lt;=8,"6-8 Years",TRUE,"9-10 Years")</f>
        <v>3-5 Years</v>
      </c>
      <c r="U2720" t="str" cm="1">
        <f t="array" ref="U2720">_xlfn.IFS(P2720&gt;60,"High Risk",P2720&gt;30,"Medium Risk",TRUE,"Low Risk")</f>
        <v>High Risk</v>
      </c>
      <c r="V2720">
        <f t="shared" si="42"/>
        <v>2</v>
      </c>
    </row>
    <row r="2721" spans="1:22" hidden="1" x14ac:dyDescent="0.2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 s="2">
        <v>146100.75</v>
      </c>
      <c r="H2721">
        <v>1</v>
      </c>
      <c r="I2721">
        <v>1</v>
      </c>
      <c r="J2721">
        <v>0</v>
      </c>
      <c r="K2721" s="1">
        <v>32574.01</v>
      </c>
      <c r="L2721">
        <v>1</v>
      </c>
      <c r="M2721">
        <v>1</v>
      </c>
      <c r="N2721">
        <v>3062</v>
      </c>
      <c r="O2721">
        <v>1</v>
      </c>
      <c r="P2721">
        <v>92</v>
      </c>
      <c r="Q2721">
        <v>1</v>
      </c>
      <c r="R2721">
        <v>3062</v>
      </c>
      <c r="S2721" t="str" cm="1">
        <f t="array" ref="S2721">_xlfn.IFS(E2724&lt;30,"18-29",E2724&lt;45,"30-44",TRUE,"45+")</f>
        <v>30-44</v>
      </c>
      <c r="T2721" t="str" cm="1">
        <f t="array" ref="T2721">_xlfn.IFS(F2721&lt;=2,"0-2 Years",F2721&lt;=5,"3-5 Years",F2721&lt;=8,"6-8 Years",TRUE,"9-10 Years")</f>
        <v>9-10 Years</v>
      </c>
      <c r="U2721" t="str" cm="1">
        <f t="array" ref="U2721">_xlfn.IFS(P2721&gt;60,"High Risk",P2721&gt;30,"Medium Risk",TRUE,"Low Risk")</f>
        <v>High Risk</v>
      </c>
      <c r="V2721">
        <f t="shared" si="42"/>
        <v>5</v>
      </c>
    </row>
    <row r="2722" spans="1:22" hidden="1" x14ac:dyDescent="0.2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 s="2">
        <v>123110.9</v>
      </c>
      <c r="H2722">
        <v>3</v>
      </c>
      <c r="I2722">
        <v>0</v>
      </c>
      <c r="J2722">
        <v>1</v>
      </c>
      <c r="K2722" s="1">
        <v>130113.78</v>
      </c>
      <c r="L2722">
        <v>1</v>
      </c>
      <c r="M2722">
        <v>11</v>
      </c>
      <c r="N2722">
        <v>955</v>
      </c>
      <c r="O2722">
        <v>6</v>
      </c>
      <c r="P2722">
        <v>143</v>
      </c>
      <c r="Q2722">
        <v>0.54545454545454541</v>
      </c>
      <c r="R2722">
        <v>10505</v>
      </c>
      <c r="S2722" t="str" cm="1">
        <f t="array" ref="S2722">_xlfn.IFS(E2725&lt;30,"18-29",E2725&lt;45,"30-44",TRUE,"45+")</f>
        <v>30-44</v>
      </c>
      <c r="T2722" t="str" cm="1">
        <f t="array" ref="T2722">_xlfn.IFS(F2722&lt;=2,"0-2 Years",F2722&lt;=5,"3-5 Years",F2722&lt;=8,"6-8 Years",TRUE,"9-10 Years")</f>
        <v>6-8 Years</v>
      </c>
      <c r="U2722" t="str" cm="1">
        <f t="array" ref="U2722">_xlfn.IFS(P2722&gt;60,"High Risk",P2722&gt;30,"Medium Risk",TRUE,"Low Risk")</f>
        <v>High Risk</v>
      </c>
      <c r="V2722">
        <f t="shared" si="42"/>
        <v>1</v>
      </c>
    </row>
    <row r="2723" spans="1:22" hidden="1" x14ac:dyDescent="0.2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 s="2">
        <v>111760.4</v>
      </c>
      <c r="H2723">
        <v>3</v>
      </c>
      <c r="I2723">
        <v>1</v>
      </c>
      <c r="J2723">
        <v>1</v>
      </c>
      <c r="K2723" s="1">
        <v>104722.47</v>
      </c>
      <c r="L2723">
        <v>1</v>
      </c>
      <c r="M2723">
        <v>22</v>
      </c>
      <c r="N2723">
        <v>4724</v>
      </c>
      <c r="O2723">
        <v>6</v>
      </c>
      <c r="P2723">
        <v>101</v>
      </c>
      <c r="Q2723">
        <v>0.27272727272727271</v>
      </c>
      <c r="R2723">
        <v>103928</v>
      </c>
      <c r="S2723" t="str" cm="1">
        <f t="array" ref="S2723">_xlfn.IFS(E2726&lt;30,"18-29",E2726&lt;45,"30-44",TRUE,"45+")</f>
        <v>30-44</v>
      </c>
      <c r="T2723" t="str" cm="1">
        <f t="array" ref="T2723">_xlfn.IFS(F2723&lt;=2,"0-2 Years",F2723&lt;=5,"3-5 Years",F2723&lt;=8,"6-8 Years",TRUE,"9-10 Years")</f>
        <v>3-5 Years</v>
      </c>
      <c r="U2723" t="str" cm="1">
        <f t="array" ref="U2723">_xlfn.IFS(P2723&gt;60,"High Risk",P2723&gt;30,"Medium Risk",TRUE,"Low Risk")</f>
        <v>High Risk</v>
      </c>
      <c r="V2723">
        <f t="shared" si="42"/>
        <v>0</v>
      </c>
    </row>
    <row r="2724" spans="1:22" hidden="1" x14ac:dyDescent="0.2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 s="2">
        <v>110728.39</v>
      </c>
      <c r="H2724">
        <v>1</v>
      </c>
      <c r="I2724">
        <v>1</v>
      </c>
      <c r="J2724">
        <v>1</v>
      </c>
      <c r="K2724" s="1">
        <v>14559.62</v>
      </c>
      <c r="L2724">
        <v>0</v>
      </c>
      <c r="M2724">
        <v>6</v>
      </c>
      <c r="N2724">
        <v>2579</v>
      </c>
      <c r="O2724">
        <v>6</v>
      </c>
      <c r="P2724">
        <v>172</v>
      </c>
      <c r="Q2724">
        <v>1</v>
      </c>
      <c r="R2724">
        <v>15474</v>
      </c>
      <c r="S2724" t="str" cm="1">
        <f t="array" ref="S2724">_xlfn.IFS(E2727&lt;30,"18-29",E2727&lt;45,"30-44",TRUE,"45+")</f>
        <v>45+</v>
      </c>
      <c r="T2724" t="str" cm="1">
        <f t="array" ref="T2724">_xlfn.IFS(F2724&lt;=2,"0-2 Years",F2724&lt;=5,"3-5 Years",F2724&lt;=8,"6-8 Years",TRUE,"9-10 Years")</f>
        <v>9-10 Years</v>
      </c>
      <c r="U2724" t="str" cm="1">
        <f t="array" ref="U2724">_xlfn.IFS(P2724&gt;60,"High Risk",P2724&gt;30,"Medium Risk",TRUE,"Low Risk")</f>
        <v>High Risk</v>
      </c>
      <c r="V2724">
        <f t="shared" si="42"/>
        <v>2</v>
      </c>
    </row>
    <row r="2725" spans="1:22" hidden="1" x14ac:dyDescent="0.2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 s="2">
        <v>121558.46</v>
      </c>
      <c r="H2725">
        <v>1</v>
      </c>
      <c r="I2725">
        <v>1</v>
      </c>
      <c r="J2725">
        <v>1</v>
      </c>
      <c r="K2725" s="1">
        <v>598.79999999999995</v>
      </c>
      <c r="L2725">
        <v>0</v>
      </c>
      <c r="M2725">
        <v>9</v>
      </c>
      <c r="N2725">
        <v>2496</v>
      </c>
      <c r="O2725">
        <v>9</v>
      </c>
      <c r="P2725">
        <v>55</v>
      </c>
      <c r="Q2725">
        <v>1</v>
      </c>
      <c r="R2725">
        <v>22464</v>
      </c>
      <c r="S2725" t="str" cm="1">
        <f t="array" ref="S2725">_xlfn.IFS(E2728&lt;30,"18-29",E2728&lt;45,"30-44",TRUE,"45+")</f>
        <v>30-44</v>
      </c>
      <c r="T2725" t="str" cm="1">
        <f t="array" ref="T2725">_xlfn.IFS(F2725&lt;=2,"0-2 Years",F2725&lt;=5,"3-5 Years",F2725&lt;=8,"6-8 Years",TRUE,"9-10 Years")</f>
        <v>6-8 Years</v>
      </c>
      <c r="U2725" t="str" cm="1">
        <f t="array" ref="U2725">_xlfn.IFS(P2725&gt;60,"High Risk",P2725&gt;30,"Medium Risk",TRUE,"Low Risk")</f>
        <v>Medium Risk</v>
      </c>
      <c r="V2725">
        <f t="shared" si="42"/>
        <v>2</v>
      </c>
    </row>
    <row r="2726" spans="1:22" hidden="1" x14ac:dyDescent="0.2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 s="2">
        <v>120623.21</v>
      </c>
      <c r="H2726">
        <v>1</v>
      </c>
      <c r="I2726">
        <v>1</v>
      </c>
      <c r="J2726">
        <v>0</v>
      </c>
      <c r="K2726" s="1">
        <v>129697.99</v>
      </c>
      <c r="L2726">
        <v>0</v>
      </c>
      <c r="M2726">
        <v>6</v>
      </c>
      <c r="N2726">
        <v>485</v>
      </c>
      <c r="O2726">
        <v>8</v>
      </c>
      <c r="P2726">
        <v>175</v>
      </c>
      <c r="Q2726">
        <v>1</v>
      </c>
      <c r="R2726">
        <v>2910</v>
      </c>
      <c r="S2726" t="str" cm="1">
        <f t="array" ref="S2726">_xlfn.IFS(E2729&lt;30,"18-29",E2729&lt;45,"30-44",TRUE,"45+")</f>
        <v>45+</v>
      </c>
      <c r="T2726" t="str" cm="1">
        <f t="array" ref="T2726">_xlfn.IFS(F2726&lt;=2,"0-2 Years",F2726&lt;=5,"3-5 Years",F2726&lt;=8,"6-8 Years",TRUE,"9-10 Years")</f>
        <v>6-8 Years</v>
      </c>
      <c r="U2726" t="str" cm="1">
        <f t="array" ref="U2726">_xlfn.IFS(P2726&gt;60,"High Risk",P2726&gt;30,"Medium Risk",TRUE,"Low Risk")</f>
        <v>High Risk</v>
      </c>
      <c r="V2726">
        <f t="shared" si="42"/>
        <v>5</v>
      </c>
    </row>
    <row r="2727" spans="1:22" hidden="1" x14ac:dyDescent="0.2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 s="2">
        <v>114713.57</v>
      </c>
      <c r="H2727">
        <v>1</v>
      </c>
      <c r="I2727">
        <v>1</v>
      </c>
      <c r="J2727">
        <v>1</v>
      </c>
      <c r="K2727" s="1">
        <v>36315.03</v>
      </c>
      <c r="L2727">
        <v>0</v>
      </c>
      <c r="M2727">
        <v>24</v>
      </c>
      <c r="N2727">
        <v>4010</v>
      </c>
      <c r="O2727">
        <v>1</v>
      </c>
      <c r="P2727">
        <v>47</v>
      </c>
      <c r="Q2727">
        <v>4.1666666666666664E-2</v>
      </c>
      <c r="R2727">
        <v>96240</v>
      </c>
      <c r="S2727" t="str" cm="1">
        <f t="array" ref="S2727">_xlfn.IFS(E2730&lt;30,"18-29",E2730&lt;45,"30-44",TRUE,"45+")</f>
        <v>45+</v>
      </c>
      <c r="T2727" t="str" cm="1">
        <f t="array" ref="T2727">_xlfn.IFS(F2727&lt;=2,"0-2 Years",F2727&lt;=5,"3-5 Years",F2727&lt;=8,"6-8 Years",TRUE,"9-10 Years")</f>
        <v>3-5 Years</v>
      </c>
      <c r="U2727" t="str" cm="1">
        <f t="array" ref="U2727">_xlfn.IFS(P2727&gt;60,"High Risk",P2727&gt;30,"Medium Risk",TRUE,"Low Risk")</f>
        <v>Medium Risk</v>
      </c>
      <c r="V2727">
        <f t="shared" si="42"/>
        <v>3</v>
      </c>
    </row>
    <row r="2728" spans="1:22" hidden="1" x14ac:dyDescent="0.2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 s="2">
        <v>103457.76</v>
      </c>
      <c r="H2728">
        <v>1</v>
      </c>
      <c r="I2728">
        <v>0</v>
      </c>
      <c r="J2728">
        <v>0</v>
      </c>
      <c r="K2728" s="1">
        <v>1114.1199999999999</v>
      </c>
      <c r="L2728">
        <v>0</v>
      </c>
      <c r="M2728">
        <v>22</v>
      </c>
      <c r="N2728">
        <v>3114</v>
      </c>
      <c r="O2728">
        <v>3</v>
      </c>
      <c r="P2728">
        <v>178</v>
      </c>
      <c r="Q2728">
        <v>0.13636363636363635</v>
      </c>
      <c r="R2728">
        <v>68508</v>
      </c>
      <c r="S2728" t="str" cm="1">
        <f t="array" ref="S2728">_xlfn.IFS(E2731&lt;30,"18-29",E2731&lt;45,"30-44",TRUE,"45+")</f>
        <v>18-29</v>
      </c>
      <c r="T2728" t="str" cm="1">
        <f t="array" ref="T2728">_xlfn.IFS(F2728&lt;=2,"0-2 Years",F2728&lt;=5,"3-5 Years",F2728&lt;=8,"6-8 Years",TRUE,"9-10 Years")</f>
        <v>3-5 Years</v>
      </c>
      <c r="U2728" t="str" cm="1">
        <f t="array" ref="U2728">_xlfn.IFS(P2728&gt;60,"High Risk",P2728&gt;30,"Medium Risk",TRUE,"Low Risk")</f>
        <v>High Risk</v>
      </c>
      <c r="V2728">
        <f t="shared" si="42"/>
        <v>5</v>
      </c>
    </row>
    <row r="2729" spans="1:22" hidden="1" x14ac:dyDescent="0.2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 s="2">
        <v>101134.87</v>
      </c>
      <c r="H2729">
        <v>2</v>
      </c>
      <c r="I2729">
        <v>1</v>
      </c>
      <c r="J2729">
        <v>1</v>
      </c>
      <c r="K2729" s="1">
        <v>70954.41</v>
      </c>
      <c r="L2729">
        <v>0</v>
      </c>
      <c r="M2729">
        <v>7</v>
      </c>
      <c r="N2729">
        <v>1995</v>
      </c>
      <c r="O2729">
        <v>0</v>
      </c>
      <c r="P2729">
        <v>105</v>
      </c>
      <c r="Q2729">
        <v>0</v>
      </c>
      <c r="R2729">
        <v>13965</v>
      </c>
      <c r="S2729" t="str" cm="1">
        <f t="array" ref="S2729">_xlfn.IFS(E2732&lt;30,"18-29",E2732&lt;45,"30-44",TRUE,"45+")</f>
        <v>30-44</v>
      </c>
      <c r="T2729" t="str" cm="1">
        <f t="array" ref="T2729">_xlfn.IFS(F2729&lt;=2,"0-2 Years",F2729&lt;=5,"3-5 Years",F2729&lt;=8,"6-8 Years",TRUE,"9-10 Years")</f>
        <v>0-2 Years</v>
      </c>
      <c r="U2729" t="str" cm="1">
        <f t="array" ref="U2729">_xlfn.IFS(P2729&gt;60,"High Risk",P2729&gt;30,"Medium Risk",TRUE,"Low Risk")</f>
        <v>High Risk</v>
      </c>
      <c r="V2729">
        <f t="shared" si="42"/>
        <v>2</v>
      </c>
    </row>
    <row r="2730" spans="1:22" hidden="1" x14ac:dyDescent="0.2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 s="2">
        <v>78136.36</v>
      </c>
      <c r="H2730">
        <v>2</v>
      </c>
      <c r="I2730">
        <v>1</v>
      </c>
      <c r="J2730">
        <v>1</v>
      </c>
      <c r="K2730" s="1">
        <v>73470.98</v>
      </c>
      <c r="L2730">
        <v>0</v>
      </c>
      <c r="M2730">
        <v>21</v>
      </c>
      <c r="N2730">
        <v>687</v>
      </c>
      <c r="O2730">
        <v>5</v>
      </c>
      <c r="P2730">
        <v>141</v>
      </c>
      <c r="Q2730">
        <v>0.23809523809523808</v>
      </c>
      <c r="R2730">
        <v>14427</v>
      </c>
      <c r="S2730" t="str" cm="1">
        <f t="array" ref="S2730">_xlfn.IFS(E2733&lt;30,"18-29",E2733&lt;45,"30-44",TRUE,"45+")</f>
        <v>30-44</v>
      </c>
      <c r="T2730" t="str" cm="1">
        <f t="array" ref="T2730">_xlfn.IFS(F2730&lt;=2,"0-2 Years",F2730&lt;=5,"3-5 Years",F2730&lt;=8,"6-8 Years",TRUE,"9-10 Years")</f>
        <v>9-10 Years</v>
      </c>
      <c r="U2730" t="str" cm="1">
        <f t="array" ref="U2730">_xlfn.IFS(P2730&gt;60,"High Risk",P2730&gt;30,"Medium Risk",TRUE,"Low Risk")</f>
        <v>High Risk</v>
      </c>
      <c r="V2730">
        <f t="shared" si="42"/>
        <v>1</v>
      </c>
    </row>
    <row r="2731" spans="1:22" x14ac:dyDescent="0.2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 s="2">
        <v>0</v>
      </c>
      <c r="H2731">
        <v>2</v>
      </c>
      <c r="I2731">
        <v>1</v>
      </c>
      <c r="J2731">
        <v>0</v>
      </c>
      <c r="K2731" s="1">
        <v>91573.19</v>
      </c>
      <c r="L2731">
        <v>0</v>
      </c>
      <c r="M2731">
        <v>28</v>
      </c>
      <c r="N2731">
        <v>2311</v>
      </c>
      <c r="O2731">
        <v>3</v>
      </c>
      <c r="P2731">
        <v>38</v>
      </c>
      <c r="Q2731">
        <v>0.10714285714285714</v>
      </c>
      <c r="R2731">
        <v>64708</v>
      </c>
      <c r="S2731" t="str" cm="1">
        <f t="array" ref="S2731">_xlfn.IFS(E2734&lt;30,"18-29",E2734&lt;45,"30-44",TRUE,"45+")</f>
        <v>45+</v>
      </c>
      <c r="T2731" t="str" cm="1">
        <f t="array" ref="T2731">_xlfn.IFS(F2731&lt;=2,"0-2 Years",F2731&lt;=5,"3-5 Years",F2731&lt;=8,"6-8 Years",TRUE,"9-10 Years")</f>
        <v>0-2 Years</v>
      </c>
      <c r="U2731" t="str" cm="1">
        <f t="array" ref="U2731">_xlfn.IFS(P2731&gt;60,"High Risk",P2731&gt;30,"Medium Risk",TRUE,"Low Risk")</f>
        <v>Medium Risk</v>
      </c>
      <c r="V2731">
        <f t="shared" si="42"/>
        <v>7</v>
      </c>
    </row>
    <row r="2732" spans="1:22" hidden="1" x14ac:dyDescent="0.2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 s="2">
        <v>133446.34</v>
      </c>
      <c r="H2732">
        <v>1</v>
      </c>
      <c r="I2732">
        <v>0</v>
      </c>
      <c r="J2732">
        <v>0</v>
      </c>
      <c r="K2732" s="1">
        <v>3154.95</v>
      </c>
      <c r="L2732">
        <v>0</v>
      </c>
      <c r="M2732">
        <v>17</v>
      </c>
      <c r="N2732">
        <v>770</v>
      </c>
      <c r="O2732">
        <v>1</v>
      </c>
      <c r="P2732">
        <v>64</v>
      </c>
      <c r="Q2732">
        <v>5.8823529411764705E-2</v>
      </c>
      <c r="R2732">
        <v>13090</v>
      </c>
      <c r="S2732" t="str" cm="1">
        <f t="array" ref="S2732">_xlfn.IFS(E2735&lt;30,"18-29",E2735&lt;45,"30-44",TRUE,"45+")</f>
        <v>30-44</v>
      </c>
      <c r="T2732" t="str" cm="1">
        <f t="array" ref="T2732">_xlfn.IFS(F2732&lt;=2,"0-2 Years",F2732&lt;=5,"3-5 Years",F2732&lt;=8,"6-8 Years",TRUE,"9-10 Years")</f>
        <v>3-5 Years</v>
      </c>
      <c r="U2732" t="str" cm="1">
        <f t="array" ref="U2732">_xlfn.IFS(P2732&gt;60,"High Risk",P2732&gt;30,"Medium Risk",TRUE,"Low Risk")</f>
        <v>High Risk</v>
      </c>
      <c r="V2732">
        <f t="shared" si="42"/>
        <v>5</v>
      </c>
    </row>
    <row r="2733" spans="1:22" hidden="1" x14ac:dyDescent="0.2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 s="2">
        <v>0</v>
      </c>
      <c r="H2733">
        <v>2</v>
      </c>
      <c r="I2733">
        <v>1</v>
      </c>
      <c r="J2733">
        <v>1</v>
      </c>
      <c r="K2733" s="1">
        <v>88187.81</v>
      </c>
      <c r="L2733">
        <v>0</v>
      </c>
      <c r="M2733">
        <v>29</v>
      </c>
      <c r="N2733">
        <v>3942</v>
      </c>
      <c r="O2733">
        <v>9</v>
      </c>
      <c r="P2733">
        <v>59</v>
      </c>
      <c r="Q2733">
        <v>0.31034482758620691</v>
      </c>
      <c r="R2733">
        <v>114318</v>
      </c>
      <c r="S2733" t="str" cm="1">
        <f t="array" ref="S2733">_xlfn.IFS(E2736&lt;30,"18-29",E2736&lt;45,"30-44",TRUE,"45+")</f>
        <v>30-44</v>
      </c>
      <c r="T2733" t="str" cm="1">
        <f t="array" ref="T2733">_xlfn.IFS(F2733&lt;=2,"0-2 Years",F2733&lt;=5,"3-5 Years",F2733&lt;=8,"6-8 Years",TRUE,"9-10 Years")</f>
        <v>6-8 Years</v>
      </c>
      <c r="U2733" t="str" cm="1">
        <f t="array" ref="U2733">_xlfn.IFS(P2733&gt;60,"High Risk",P2733&gt;30,"Medium Risk",TRUE,"Low Risk")</f>
        <v>Medium Risk</v>
      </c>
      <c r="V2733">
        <f t="shared" si="42"/>
        <v>3</v>
      </c>
    </row>
    <row r="2734" spans="1:22" x14ac:dyDescent="0.2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 s="2">
        <v>108076.33</v>
      </c>
      <c r="H2734">
        <v>1</v>
      </c>
      <c r="I2734">
        <v>1</v>
      </c>
      <c r="J2734">
        <v>0</v>
      </c>
      <c r="K2734" s="1">
        <v>118855.26</v>
      </c>
      <c r="L2734">
        <v>1</v>
      </c>
      <c r="M2734">
        <v>17</v>
      </c>
      <c r="N2734">
        <v>3411</v>
      </c>
      <c r="O2734">
        <v>8</v>
      </c>
      <c r="P2734">
        <v>85</v>
      </c>
      <c r="Q2734">
        <v>0.47058823529411764</v>
      </c>
      <c r="R2734">
        <v>57987</v>
      </c>
      <c r="S2734" t="str" cm="1">
        <f t="array" ref="S2734">_xlfn.IFS(E2737&lt;30,"18-29",E2737&lt;45,"30-44",TRUE,"45+")</f>
        <v>30-44</v>
      </c>
      <c r="T2734" t="str" cm="1">
        <f t="array" ref="T2734">_xlfn.IFS(F2734&lt;=2,"0-2 Years",F2734&lt;=5,"3-5 Years",F2734&lt;=8,"6-8 Years",TRUE,"9-10 Years")</f>
        <v>0-2 Years</v>
      </c>
      <c r="U2734" t="str" cm="1">
        <f t="array" ref="U2734">_xlfn.IFS(P2734&gt;60,"High Risk",P2734&gt;30,"Medium Risk",TRUE,"Low Risk")</f>
        <v>High Risk</v>
      </c>
      <c r="V2734">
        <f t="shared" si="42"/>
        <v>7</v>
      </c>
    </row>
    <row r="2735" spans="1:22" hidden="1" x14ac:dyDescent="0.2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 s="2">
        <v>131354.25</v>
      </c>
      <c r="H2735">
        <v>1</v>
      </c>
      <c r="I2735">
        <v>1</v>
      </c>
      <c r="J2735">
        <v>0</v>
      </c>
      <c r="K2735" s="1">
        <v>125256.53</v>
      </c>
      <c r="L2735">
        <v>0</v>
      </c>
      <c r="M2735">
        <v>1</v>
      </c>
      <c r="N2735">
        <v>2917</v>
      </c>
      <c r="O2735">
        <v>1</v>
      </c>
      <c r="P2735">
        <v>146</v>
      </c>
      <c r="Q2735">
        <v>1</v>
      </c>
      <c r="R2735">
        <v>2917</v>
      </c>
      <c r="S2735" t="str" cm="1">
        <f t="array" ref="S2735">_xlfn.IFS(E2738&lt;30,"18-29",E2738&lt;45,"30-44",TRUE,"45+")</f>
        <v>30-44</v>
      </c>
      <c r="T2735" t="str" cm="1">
        <f t="array" ref="T2735">_xlfn.IFS(F2735&lt;=2,"0-2 Years",F2735&lt;=5,"3-5 Years",F2735&lt;=8,"6-8 Years",TRUE,"9-10 Years")</f>
        <v>3-5 Years</v>
      </c>
      <c r="U2735" t="str" cm="1">
        <f t="array" ref="U2735">_xlfn.IFS(P2735&gt;60,"High Risk",P2735&gt;30,"Medium Risk",TRUE,"Low Risk")</f>
        <v>High Risk</v>
      </c>
      <c r="V2735">
        <f t="shared" si="42"/>
        <v>5</v>
      </c>
    </row>
    <row r="2736" spans="1:22" hidden="1" x14ac:dyDescent="0.2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 s="2">
        <v>62974.64</v>
      </c>
      <c r="H2736">
        <v>2</v>
      </c>
      <c r="I2736">
        <v>0</v>
      </c>
      <c r="J2736">
        <v>1</v>
      </c>
      <c r="K2736" s="1">
        <v>39016.43</v>
      </c>
      <c r="L2736">
        <v>0</v>
      </c>
      <c r="M2736">
        <v>15</v>
      </c>
      <c r="N2736">
        <v>3270</v>
      </c>
      <c r="O2736">
        <v>5</v>
      </c>
      <c r="P2736">
        <v>9</v>
      </c>
      <c r="Q2736">
        <v>0.33333333333333331</v>
      </c>
      <c r="R2736">
        <v>49050</v>
      </c>
      <c r="S2736" t="str" cm="1">
        <f t="array" ref="S2736">_xlfn.IFS(E2739&lt;30,"18-29",E2739&lt;45,"30-44",TRUE,"45+")</f>
        <v>30-44</v>
      </c>
      <c r="T2736" t="str" cm="1">
        <f t="array" ref="T2736">_xlfn.IFS(F2736&lt;=2,"0-2 Years",F2736&lt;=5,"3-5 Years",F2736&lt;=8,"6-8 Years",TRUE,"9-10 Years")</f>
        <v>6-8 Years</v>
      </c>
      <c r="U2736" t="str" cm="1">
        <f t="array" ref="U2736">_xlfn.IFS(P2736&gt;60,"High Risk",P2736&gt;30,"Medium Risk",TRUE,"Low Risk")</f>
        <v>Low Risk</v>
      </c>
      <c r="V2736">
        <f t="shared" si="42"/>
        <v>0</v>
      </c>
    </row>
    <row r="2737" spans="1:22" x14ac:dyDescent="0.2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 s="2">
        <v>143340.44</v>
      </c>
      <c r="H2737">
        <v>1</v>
      </c>
      <c r="I2737">
        <v>1</v>
      </c>
      <c r="J2737">
        <v>0</v>
      </c>
      <c r="K2737" s="1">
        <v>145796.49</v>
      </c>
      <c r="L2737">
        <v>0</v>
      </c>
      <c r="M2737">
        <v>21</v>
      </c>
      <c r="N2737">
        <v>4679</v>
      </c>
      <c r="O2737">
        <v>2</v>
      </c>
      <c r="P2737">
        <v>56</v>
      </c>
      <c r="Q2737">
        <v>9.5238095238095233E-2</v>
      </c>
      <c r="R2737">
        <v>98259</v>
      </c>
      <c r="S2737" t="str" cm="1">
        <f t="array" ref="S2737">_xlfn.IFS(E2740&lt;30,"18-29",E2740&lt;45,"30-44",TRUE,"45+")</f>
        <v>30-44</v>
      </c>
      <c r="T2737" t="str" cm="1">
        <f t="array" ref="T2737">_xlfn.IFS(F2737&lt;=2,"0-2 Years",F2737&lt;=5,"3-5 Years",F2737&lt;=8,"6-8 Years",TRUE,"9-10 Years")</f>
        <v>0-2 Years</v>
      </c>
      <c r="U2737" t="str" cm="1">
        <f t="array" ref="U2737">_xlfn.IFS(P2737&gt;60,"High Risk",P2737&gt;30,"Medium Risk",TRUE,"Low Risk")</f>
        <v>Medium Risk</v>
      </c>
      <c r="V2737">
        <f t="shared" si="42"/>
        <v>6</v>
      </c>
    </row>
    <row r="2738" spans="1:22" hidden="1" x14ac:dyDescent="0.2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 s="2">
        <v>116993.43</v>
      </c>
      <c r="H2738">
        <v>2</v>
      </c>
      <c r="I2738">
        <v>1</v>
      </c>
      <c r="J2738">
        <v>0</v>
      </c>
      <c r="K2738" s="1">
        <v>168816.22</v>
      </c>
      <c r="L2738">
        <v>0</v>
      </c>
      <c r="M2738">
        <v>23</v>
      </c>
      <c r="N2738">
        <v>2121</v>
      </c>
      <c r="O2738">
        <v>0</v>
      </c>
      <c r="P2738">
        <v>163</v>
      </c>
      <c r="Q2738">
        <v>0</v>
      </c>
      <c r="R2738">
        <v>48783</v>
      </c>
      <c r="S2738" t="str" cm="1">
        <f t="array" ref="S2738">_xlfn.IFS(E2741&lt;30,"18-29",E2741&lt;45,"30-44",TRUE,"45+")</f>
        <v>45+</v>
      </c>
      <c r="T2738" t="str" cm="1">
        <f t="array" ref="T2738">_xlfn.IFS(F2738&lt;=2,"0-2 Years",F2738&lt;=5,"3-5 Years",F2738&lt;=8,"6-8 Years",TRUE,"9-10 Years")</f>
        <v>6-8 Years</v>
      </c>
      <c r="U2738" t="str" cm="1">
        <f t="array" ref="U2738">_xlfn.IFS(P2738&gt;60,"High Risk",P2738&gt;30,"Medium Risk",TRUE,"Low Risk")</f>
        <v>High Risk</v>
      </c>
      <c r="V2738">
        <f t="shared" si="42"/>
        <v>3</v>
      </c>
    </row>
    <row r="2739" spans="1:22" hidden="1" x14ac:dyDescent="0.2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 s="2">
        <v>58662.92</v>
      </c>
      <c r="H2739">
        <v>2</v>
      </c>
      <c r="I2739">
        <v>0</v>
      </c>
      <c r="J2739">
        <v>1</v>
      </c>
      <c r="K2739" s="1">
        <v>73322</v>
      </c>
      <c r="L2739">
        <v>0</v>
      </c>
      <c r="M2739">
        <v>9</v>
      </c>
      <c r="N2739">
        <v>3567</v>
      </c>
      <c r="O2739">
        <v>4</v>
      </c>
      <c r="P2739">
        <v>138</v>
      </c>
      <c r="Q2739">
        <v>0.44444444444444442</v>
      </c>
      <c r="R2739">
        <v>32103</v>
      </c>
      <c r="S2739" t="str" cm="1">
        <f t="array" ref="S2739">_xlfn.IFS(E2742&lt;30,"18-29",E2742&lt;45,"30-44",TRUE,"45+")</f>
        <v>30-44</v>
      </c>
      <c r="T2739" t="str" cm="1">
        <f t="array" ref="T2739">_xlfn.IFS(F2739&lt;=2,"0-2 Years",F2739&lt;=5,"3-5 Years",F2739&lt;=8,"6-8 Years",TRUE,"9-10 Years")</f>
        <v>3-5 Years</v>
      </c>
      <c r="U2739" t="str" cm="1">
        <f t="array" ref="U2739">_xlfn.IFS(P2739&gt;60,"High Risk",P2739&gt;30,"Medium Risk",TRUE,"Low Risk")</f>
        <v>High Risk</v>
      </c>
      <c r="V2739">
        <f t="shared" si="42"/>
        <v>0</v>
      </c>
    </row>
    <row r="2740" spans="1:22" hidden="1" x14ac:dyDescent="0.2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 s="2">
        <v>128808.65</v>
      </c>
      <c r="H2740">
        <v>3</v>
      </c>
      <c r="I2740">
        <v>0</v>
      </c>
      <c r="J2740">
        <v>0</v>
      </c>
      <c r="K2740" s="1">
        <v>113677.53</v>
      </c>
      <c r="L2740">
        <v>1</v>
      </c>
      <c r="M2740">
        <v>20</v>
      </c>
      <c r="N2740">
        <v>3031</v>
      </c>
      <c r="O2740">
        <v>1</v>
      </c>
      <c r="P2740">
        <v>60</v>
      </c>
      <c r="Q2740">
        <v>0.05</v>
      </c>
      <c r="R2740">
        <v>60620</v>
      </c>
      <c r="S2740" t="str" cm="1">
        <f t="array" ref="S2740">_xlfn.IFS(E2743&lt;30,"18-29",E2743&lt;45,"30-44",TRUE,"45+")</f>
        <v>30-44</v>
      </c>
      <c r="T2740" t="str" cm="1">
        <f t="array" ref="T2740">_xlfn.IFS(F2740&lt;=2,"0-2 Years",F2740&lt;=5,"3-5 Years",F2740&lt;=8,"6-8 Years",TRUE,"9-10 Years")</f>
        <v>3-5 Years</v>
      </c>
      <c r="U2740" t="str" cm="1">
        <f t="array" ref="U2740">_xlfn.IFS(P2740&gt;60,"High Risk",P2740&gt;30,"Medium Risk",TRUE,"Low Risk")</f>
        <v>Medium Risk</v>
      </c>
      <c r="V2740">
        <f t="shared" si="42"/>
        <v>3</v>
      </c>
    </row>
    <row r="2741" spans="1:22" hidden="1" x14ac:dyDescent="0.2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 s="2">
        <v>137555.44</v>
      </c>
      <c r="H2741">
        <v>1</v>
      </c>
      <c r="I2741">
        <v>0</v>
      </c>
      <c r="J2741">
        <v>0</v>
      </c>
      <c r="K2741" s="1">
        <v>124607.7</v>
      </c>
      <c r="L2741">
        <v>0</v>
      </c>
      <c r="M2741">
        <v>25</v>
      </c>
      <c r="N2741">
        <v>2790</v>
      </c>
      <c r="O2741">
        <v>0</v>
      </c>
      <c r="P2741">
        <v>7</v>
      </c>
      <c r="Q2741">
        <v>0</v>
      </c>
      <c r="R2741">
        <v>69750</v>
      </c>
      <c r="S2741" t="str" cm="1">
        <f t="array" ref="S2741">_xlfn.IFS(E2744&lt;30,"18-29",E2744&lt;45,"30-44",TRUE,"45+")</f>
        <v>30-44</v>
      </c>
      <c r="T2741" t="str" cm="1">
        <f t="array" ref="T2741">_xlfn.IFS(F2741&lt;=2,"0-2 Years",F2741&lt;=5,"3-5 Years",F2741&lt;=8,"6-8 Years",TRUE,"9-10 Years")</f>
        <v>6-8 Years</v>
      </c>
      <c r="U2741" t="str" cm="1">
        <f t="array" ref="U2741">_xlfn.IFS(P2741&gt;60,"High Risk",P2741&gt;30,"Medium Risk",TRUE,"Low Risk")</f>
        <v>Low Risk</v>
      </c>
      <c r="V2741">
        <f t="shared" si="42"/>
        <v>5</v>
      </c>
    </row>
    <row r="2742" spans="1:22" hidden="1" x14ac:dyDescent="0.2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 s="2">
        <v>142393.10999999999</v>
      </c>
      <c r="H2742">
        <v>1</v>
      </c>
      <c r="I2742">
        <v>1</v>
      </c>
      <c r="J2742">
        <v>1</v>
      </c>
      <c r="K2742" s="1">
        <v>11276.48</v>
      </c>
      <c r="L2742">
        <v>0</v>
      </c>
      <c r="M2742">
        <v>13</v>
      </c>
      <c r="N2742">
        <v>559</v>
      </c>
      <c r="O2742">
        <v>3</v>
      </c>
      <c r="P2742">
        <v>113</v>
      </c>
      <c r="Q2742">
        <v>0.23076923076923078</v>
      </c>
      <c r="R2742">
        <v>7267</v>
      </c>
      <c r="S2742" t="str" cm="1">
        <f t="array" ref="S2742">_xlfn.IFS(E2745&lt;30,"18-29",E2745&lt;45,"30-44",TRUE,"45+")</f>
        <v>18-29</v>
      </c>
      <c r="T2742" t="str" cm="1">
        <f t="array" ref="T2742">_xlfn.IFS(F2742&lt;=2,"0-2 Years",F2742&lt;=5,"3-5 Years",F2742&lt;=8,"6-8 Years",TRUE,"9-10 Years")</f>
        <v>3-5 Years</v>
      </c>
      <c r="U2742" t="str" cm="1">
        <f t="array" ref="U2742">_xlfn.IFS(P2742&gt;60,"High Risk",P2742&gt;30,"Medium Risk",TRUE,"Low Risk")</f>
        <v>High Risk</v>
      </c>
      <c r="V2742">
        <f t="shared" si="42"/>
        <v>2</v>
      </c>
    </row>
    <row r="2743" spans="1:22" x14ac:dyDescent="0.2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 s="2">
        <v>0</v>
      </c>
      <c r="H2743">
        <v>2</v>
      </c>
      <c r="I2743">
        <v>1</v>
      </c>
      <c r="J2743">
        <v>0</v>
      </c>
      <c r="K2743" s="1">
        <v>136620.64000000001</v>
      </c>
      <c r="L2743">
        <v>0</v>
      </c>
      <c r="M2743">
        <v>12</v>
      </c>
      <c r="N2743">
        <v>3154</v>
      </c>
      <c r="O2743">
        <v>10</v>
      </c>
      <c r="P2743">
        <v>141</v>
      </c>
      <c r="Q2743">
        <v>0.83333333333333337</v>
      </c>
      <c r="R2743">
        <v>37848</v>
      </c>
      <c r="S2743" t="str" cm="1">
        <f t="array" ref="S2743">_xlfn.IFS(E2746&lt;30,"18-29",E2746&lt;45,"30-44",TRUE,"45+")</f>
        <v>30-44</v>
      </c>
      <c r="T2743" t="str" cm="1">
        <f t="array" ref="T2743">_xlfn.IFS(F2743&lt;=2,"0-2 Years",F2743&lt;=5,"3-5 Years",F2743&lt;=8,"6-8 Years",TRUE,"9-10 Years")</f>
        <v>6-8 Years</v>
      </c>
      <c r="U2743" t="str" cm="1">
        <f t="array" ref="U2743">_xlfn.IFS(P2743&gt;60,"High Risk",P2743&gt;30,"Medium Risk",TRUE,"Low Risk")</f>
        <v>High Risk</v>
      </c>
      <c r="V2743">
        <f t="shared" si="42"/>
        <v>6</v>
      </c>
    </row>
    <row r="2744" spans="1:22" hidden="1" x14ac:dyDescent="0.2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 s="2">
        <v>125785.23</v>
      </c>
      <c r="H2744">
        <v>1</v>
      </c>
      <c r="I2744">
        <v>1</v>
      </c>
      <c r="J2744">
        <v>1</v>
      </c>
      <c r="K2744" s="1">
        <v>70523.92</v>
      </c>
      <c r="L2744">
        <v>0</v>
      </c>
      <c r="M2744">
        <v>16</v>
      </c>
      <c r="N2744">
        <v>3963</v>
      </c>
      <c r="O2744">
        <v>0</v>
      </c>
      <c r="P2744">
        <v>162</v>
      </c>
      <c r="Q2744">
        <v>0</v>
      </c>
      <c r="R2744">
        <v>63408</v>
      </c>
      <c r="S2744" t="str" cm="1">
        <f t="array" ref="S2744">_xlfn.IFS(E2747&lt;30,"18-29",E2747&lt;45,"30-44",TRUE,"45+")</f>
        <v>45+</v>
      </c>
      <c r="T2744" t="str" cm="1">
        <f t="array" ref="T2744">_xlfn.IFS(F2744&lt;=2,"0-2 Years",F2744&lt;=5,"3-5 Years",F2744&lt;=8,"6-8 Years",TRUE,"9-10 Years")</f>
        <v>0-2 Years</v>
      </c>
      <c r="U2744" t="str" cm="1">
        <f t="array" ref="U2744">_xlfn.IFS(P2744&gt;60,"High Risk",P2744&gt;30,"Medium Risk",TRUE,"Low Risk")</f>
        <v>High Risk</v>
      </c>
      <c r="V2744">
        <f t="shared" si="42"/>
        <v>3</v>
      </c>
    </row>
    <row r="2745" spans="1:22" hidden="1" x14ac:dyDescent="0.2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 s="2">
        <v>136444.25</v>
      </c>
      <c r="H2745">
        <v>1</v>
      </c>
      <c r="I2745">
        <v>1</v>
      </c>
      <c r="J2745">
        <v>0</v>
      </c>
      <c r="K2745" s="1">
        <v>51980.25</v>
      </c>
      <c r="L2745">
        <v>1</v>
      </c>
      <c r="M2745">
        <v>24</v>
      </c>
      <c r="N2745">
        <v>3539</v>
      </c>
      <c r="O2745">
        <v>4</v>
      </c>
      <c r="P2745">
        <v>140</v>
      </c>
      <c r="Q2745">
        <v>0.16666666666666666</v>
      </c>
      <c r="R2745">
        <v>84936</v>
      </c>
      <c r="S2745" t="str" cm="1">
        <f t="array" ref="S2745">_xlfn.IFS(E2748&lt;30,"18-29",E2748&lt;45,"30-44",TRUE,"45+")</f>
        <v>30-44</v>
      </c>
      <c r="T2745" t="str" cm="1">
        <f t="array" ref="T2745">_xlfn.IFS(F2745&lt;=2,"0-2 Years",F2745&lt;=5,"3-5 Years",F2745&lt;=8,"6-8 Years",TRUE,"9-10 Years")</f>
        <v>3-5 Years</v>
      </c>
      <c r="U2745" t="str" cm="1">
        <f t="array" ref="U2745">_xlfn.IFS(P2745&gt;60,"High Risk",P2745&gt;30,"Medium Risk",TRUE,"Low Risk")</f>
        <v>High Risk</v>
      </c>
      <c r="V2745">
        <f t="shared" si="42"/>
        <v>5</v>
      </c>
    </row>
    <row r="2746" spans="1:22" hidden="1" x14ac:dyDescent="0.2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 s="2">
        <v>121527.4</v>
      </c>
      <c r="H2746">
        <v>1</v>
      </c>
      <c r="I2746">
        <v>1</v>
      </c>
      <c r="J2746">
        <v>0</v>
      </c>
      <c r="K2746" s="1">
        <v>113481.02</v>
      </c>
      <c r="L2746">
        <v>0</v>
      </c>
      <c r="M2746">
        <v>9</v>
      </c>
      <c r="N2746">
        <v>4345</v>
      </c>
      <c r="O2746">
        <v>2</v>
      </c>
      <c r="P2746">
        <v>102</v>
      </c>
      <c r="Q2746">
        <v>0.22222222222222221</v>
      </c>
      <c r="R2746">
        <v>39105</v>
      </c>
      <c r="S2746" t="str" cm="1">
        <f t="array" ref="S2746">_xlfn.IFS(E2749&lt;30,"18-29",E2749&lt;45,"30-44",TRUE,"45+")</f>
        <v>30-44</v>
      </c>
      <c r="T2746" t="str" cm="1">
        <f t="array" ref="T2746">_xlfn.IFS(F2746&lt;=2,"0-2 Years",F2746&lt;=5,"3-5 Years",F2746&lt;=8,"6-8 Years",TRUE,"9-10 Years")</f>
        <v>6-8 Years</v>
      </c>
      <c r="U2746" t="str" cm="1">
        <f t="array" ref="U2746">_xlfn.IFS(P2746&gt;60,"High Risk",P2746&gt;30,"Medium Risk",TRUE,"Low Risk")</f>
        <v>High Risk</v>
      </c>
      <c r="V2746">
        <f t="shared" si="42"/>
        <v>5</v>
      </c>
    </row>
    <row r="2747" spans="1:22" hidden="1" x14ac:dyDescent="0.2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 s="2">
        <v>144696.75</v>
      </c>
      <c r="H2747">
        <v>1</v>
      </c>
      <c r="I2747">
        <v>1</v>
      </c>
      <c r="J2747">
        <v>1</v>
      </c>
      <c r="K2747" s="1">
        <v>49025.79</v>
      </c>
      <c r="L2747">
        <v>0</v>
      </c>
      <c r="M2747">
        <v>4</v>
      </c>
      <c r="N2747">
        <v>3910</v>
      </c>
      <c r="O2747">
        <v>7</v>
      </c>
      <c r="P2747">
        <v>124</v>
      </c>
      <c r="Q2747">
        <v>1</v>
      </c>
      <c r="R2747">
        <v>15640</v>
      </c>
      <c r="S2747" t="str" cm="1">
        <f t="array" ref="S2747">_xlfn.IFS(E2750&lt;30,"18-29",E2750&lt;45,"30-44",TRUE,"45+")</f>
        <v>45+</v>
      </c>
      <c r="T2747" t="str" cm="1">
        <f t="array" ref="T2747">_xlfn.IFS(F2747&lt;=2,"0-2 Years",F2747&lt;=5,"3-5 Years",F2747&lt;=8,"6-8 Years",TRUE,"9-10 Years")</f>
        <v>9-10 Years</v>
      </c>
      <c r="U2747" t="str" cm="1">
        <f t="array" ref="U2747">_xlfn.IFS(P2747&gt;60,"High Risk",P2747&gt;30,"Medium Risk",TRUE,"Low Risk")</f>
        <v>High Risk</v>
      </c>
      <c r="V2747">
        <f t="shared" si="42"/>
        <v>3</v>
      </c>
    </row>
    <row r="2748" spans="1:22" hidden="1" x14ac:dyDescent="0.2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 s="2">
        <v>0</v>
      </c>
      <c r="H2748">
        <v>2</v>
      </c>
      <c r="I2748">
        <v>1</v>
      </c>
      <c r="J2748">
        <v>1</v>
      </c>
      <c r="K2748" s="1">
        <v>145937.99</v>
      </c>
      <c r="L2748">
        <v>0</v>
      </c>
      <c r="M2748">
        <v>13</v>
      </c>
      <c r="N2748">
        <v>2877</v>
      </c>
      <c r="O2748">
        <v>7</v>
      </c>
      <c r="P2748">
        <v>42</v>
      </c>
      <c r="Q2748">
        <v>0.53846153846153844</v>
      </c>
      <c r="R2748">
        <v>37401</v>
      </c>
      <c r="S2748" t="str" cm="1">
        <f t="array" ref="S2748">_xlfn.IFS(E2751&lt;30,"18-29",E2751&lt;45,"30-44",TRUE,"45+")</f>
        <v>18-29</v>
      </c>
      <c r="T2748" t="str" cm="1">
        <f t="array" ref="T2748">_xlfn.IFS(F2748&lt;=2,"0-2 Years",F2748&lt;=5,"3-5 Years",F2748&lt;=8,"6-8 Years",TRUE,"9-10 Years")</f>
        <v>6-8 Years</v>
      </c>
      <c r="U2748" t="str" cm="1">
        <f t="array" ref="U2748">_xlfn.IFS(P2748&gt;60,"High Risk",P2748&gt;30,"Medium Risk",TRUE,"Low Risk")</f>
        <v>Medium Risk</v>
      </c>
      <c r="V2748">
        <f t="shared" si="42"/>
        <v>3</v>
      </c>
    </row>
    <row r="2749" spans="1:22" hidden="1" x14ac:dyDescent="0.2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 s="2">
        <v>0</v>
      </c>
      <c r="H2749">
        <v>2</v>
      </c>
      <c r="I2749">
        <v>1</v>
      </c>
      <c r="J2749">
        <v>1</v>
      </c>
      <c r="K2749" s="1">
        <v>25161.61</v>
      </c>
      <c r="L2749">
        <v>0</v>
      </c>
      <c r="M2749">
        <v>7</v>
      </c>
      <c r="N2749">
        <v>3600</v>
      </c>
      <c r="O2749">
        <v>2</v>
      </c>
      <c r="P2749">
        <v>10</v>
      </c>
      <c r="Q2749">
        <v>0.2857142857142857</v>
      </c>
      <c r="R2749">
        <v>25200</v>
      </c>
      <c r="S2749" t="str" cm="1">
        <f t="array" ref="S2749">_xlfn.IFS(E2752&lt;30,"18-29",E2752&lt;45,"30-44",TRUE,"45+")</f>
        <v>45+</v>
      </c>
      <c r="T2749" t="str" cm="1">
        <f t="array" ref="T2749">_xlfn.IFS(F2749&lt;=2,"0-2 Years",F2749&lt;=5,"3-5 Years",F2749&lt;=8,"6-8 Years",TRUE,"9-10 Years")</f>
        <v>9-10 Years</v>
      </c>
      <c r="U2749" t="str" cm="1">
        <f t="array" ref="U2749">_xlfn.IFS(P2749&gt;60,"High Risk",P2749&gt;30,"Medium Risk",TRUE,"Low Risk")</f>
        <v>Low Risk</v>
      </c>
      <c r="V2749">
        <f t="shared" si="42"/>
        <v>3</v>
      </c>
    </row>
    <row r="2750" spans="1:22" x14ac:dyDescent="0.2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 s="2">
        <v>128140.17</v>
      </c>
      <c r="H2750">
        <v>1</v>
      </c>
      <c r="I2750">
        <v>1</v>
      </c>
      <c r="J2750">
        <v>0</v>
      </c>
      <c r="K2750" s="1">
        <v>175753.55</v>
      </c>
      <c r="L2750">
        <v>1</v>
      </c>
      <c r="M2750">
        <v>22</v>
      </c>
      <c r="N2750">
        <v>327</v>
      </c>
      <c r="O2750">
        <v>2</v>
      </c>
      <c r="P2750">
        <v>68</v>
      </c>
      <c r="Q2750">
        <v>9.0909090909090912E-2</v>
      </c>
      <c r="R2750">
        <v>7194</v>
      </c>
      <c r="S2750" t="str" cm="1">
        <f t="array" ref="S2750">_xlfn.IFS(E2753&lt;30,"18-29",E2753&lt;45,"30-44",TRUE,"45+")</f>
        <v>30-44</v>
      </c>
      <c r="T2750" t="str" cm="1">
        <f t="array" ref="T2750">_xlfn.IFS(F2750&lt;=2,"0-2 Years",F2750&lt;=5,"3-5 Years",F2750&lt;=8,"6-8 Years",TRUE,"9-10 Years")</f>
        <v>6-8 Years</v>
      </c>
      <c r="U2750" t="str" cm="1">
        <f t="array" ref="U2750">_xlfn.IFS(P2750&gt;60,"High Risk",P2750&gt;30,"Medium Risk",TRUE,"Low Risk")</f>
        <v>High Risk</v>
      </c>
      <c r="V2750">
        <f t="shared" si="42"/>
        <v>6</v>
      </c>
    </row>
    <row r="2751" spans="1:22" hidden="1" x14ac:dyDescent="0.2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 s="2">
        <v>120383.41</v>
      </c>
      <c r="H2751">
        <v>1</v>
      </c>
      <c r="I2751">
        <v>1</v>
      </c>
      <c r="J2751">
        <v>1</v>
      </c>
      <c r="K2751" s="1">
        <v>24903.09</v>
      </c>
      <c r="L2751">
        <v>0</v>
      </c>
      <c r="M2751">
        <v>5</v>
      </c>
      <c r="N2751">
        <v>520</v>
      </c>
      <c r="O2751">
        <v>4</v>
      </c>
      <c r="P2751">
        <v>95</v>
      </c>
      <c r="Q2751">
        <v>0.8</v>
      </c>
      <c r="R2751">
        <v>2600</v>
      </c>
      <c r="S2751" t="str" cm="1">
        <f t="array" ref="S2751">_xlfn.IFS(E2754&lt;30,"18-29",E2754&lt;45,"30-44",TRUE,"45+")</f>
        <v>30-44</v>
      </c>
      <c r="T2751" t="str" cm="1">
        <f t="array" ref="T2751">_xlfn.IFS(F2751&lt;=2,"0-2 Years",F2751&lt;=5,"3-5 Years",F2751&lt;=8,"6-8 Years",TRUE,"9-10 Years")</f>
        <v>6-8 Years</v>
      </c>
      <c r="U2751" t="str" cm="1">
        <f t="array" ref="U2751">_xlfn.IFS(P2751&gt;60,"High Risk",P2751&gt;30,"Medium Risk",TRUE,"Low Risk")</f>
        <v>High Risk</v>
      </c>
      <c r="V2751">
        <f t="shared" si="42"/>
        <v>2</v>
      </c>
    </row>
    <row r="2752" spans="1:22" hidden="1" x14ac:dyDescent="0.2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 s="2">
        <v>0</v>
      </c>
      <c r="H2752">
        <v>3</v>
      </c>
      <c r="I2752">
        <v>1</v>
      </c>
      <c r="J2752">
        <v>1</v>
      </c>
      <c r="K2752" s="1">
        <v>169719.35</v>
      </c>
      <c r="L2752">
        <v>1</v>
      </c>
      <c r="M2752">
        <v>1</v>
      </c>
      <c r="N2752">
        <v>736</v>
      </c>
      <c r="O2752">
        <v>3</v>
      </c>
      <c r="P2752">
        <v>110</v>
      </c>
      <c r="Q2752">
        <v>1</v>
      </c>
      <c r="R2752">
        <v>736</v>
      </c>
      <c r="S2752" t="str" cm="1">
        <f t="array" ref="S2752">_xlfn.IFS(E2755&lt;30,"18-29",E2755&lt;45,"30-44",TRUE,"45+")</f>
        <v>18-29</v>
      </c>
      <c r="T2752" t="str" cm="1">
        <f t="array" ref="T2752">_xlfn.IFS(F2752&lt;=2,"0-2 Years",F2752&lt;=5,"3-5 Years",F2752&lt;=8,"6-8 Years",TRUE,"9-10 Years")</f>
        <v>9-10 Years</v>
      </c>
      <c r="U2752" t="str" cm="1">
        <f t="array" ref="U2752">_xlfn.IFS(P2752&gt;60,"High Risk",P2752&gt;30,"Medium Risk",TRUE,"Low Risk")</f>
        <v>High Risk</v>
      </c>
      <c r="V2752">
        <f t="shared" si="42"/>
        <v>4</v>
      </c>
    </row>
    <row r="2753" spans="1:22" hidden="1" x14ac:dyDescent="0.2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 s="2">
        <v>129735.3</v>
      </c>
      <c r="H2753">
        <v>2</v>
      </c>
      <c r="I2753">
        <v>1</v>
      </c>
      <c r="J2753">
        <v>1</v>
      </c>
      <c r="K2753" s="1">
        <v>179565.57</v>
      </c>
      <c r="L2753">
        <v>0</v>
      </c>
      <c r="M2753">
        <v>4</v>
      </c>
      <c r="N2753">
        <v>1132</v>
      </c>
      <c r="O2753">
        <v>7</v>
      </c>
      <c r="P2753">
        <v>119</v>
      </c>
      <c r="Q2753">
        <v>1</v>
      </c>
      <c r="R2753">
        <v>4528</v>
      </c>
      <c r="S2753" t="str" cm="1">
        <f t="array" ref="S2753">_xlfn.IFS(E2756&lt;30,"18-29",E2756&lt;45,"30-44",TRUE,"45+")</f>
        <v>30-44</v>
      </c>
      <c r="T2753" t="str" cm="1">
        <f t="array" ref="T2753">_xlfn.IFS(F2753&lt;=2,"0-2 Years",F2753&lt;=5,"3-5 Years",F2753&lt;=8,"6-8 Years",TRUE,"9-10 Years")</f>
        <v>6-8 Years</v>
      </c>
      <c r="U2753" t="str" cm="1">
        <f t="array" ref="U2753">_xlfn.IFS(P2753&gt;60,"High Risk",P2753&gt;30,"Medium Risk",TRUE,"Low Risk")</f>
        <v>High Risk</v>
      </c>
      <c r="V2753">
        <f t="shared" si="42"/>
        <v>0</v>
      </c>
    </row>
    <row r="2754" spans="1:22" hidden="1" x14ac:dyDescent="0.2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 s="2">
        <v>185078.26</v>
      </c>
      <c r="H2754">
        <v>1</v>
      </c>
      <c r="I2754">
        <v>0</v>
      </c>
      <c r="J2754">
        <v>0</v>
      </c>
      <c r="K2754" s="1">
        <v>115337.74</v>
      </c>
      <c r="L2754">
        <v>1</v>
      </c>
      <c r="M2754">
        <v>15</v>
      </c>
      <c r="N2754">
        <v>3355</v>
      </c>
      <c r="O2754">
        <v>9</v>
      </c>
      <c r="P2754">
        <v>97</v>
      </c>
      <c r="Q2754">
        <v>0.6</v>
      </c>
      <c r="R2754">
        <v>50325</v>
      </c>
      <c r="S2754" t="str" cm="1">
        <f t="array" ref="S2754">_xlfn.IFS(E2757&lt;30,"18-29",E2757&lt;45,"30-44",TRUE,"45+")</f>
        <v>30-44</v>
      </c>
      <c r="T2754" t="str" cm="1">
        <f t="array" ref="T2754">_xlfn.IFS(F2754&lt;=2,"0-2 Years",F2754&lt;=5,"3-5 Years",F2754&lt;=8,"6-8 Years",TRUE,"9-10 Years")</f>
        <v>6-8 Years</v>
      </c>
      <c r="U2754" t="str" cm="1">
        <f t="array" ref="U2754">_xlfn.IFS(P2754&gt;60,"High Risk",P2754&gt;30,"Medium Risk",TRUE,"Low Risk")</f>
        <v>High Risk</v>
      </c>
      <c r="V2754">
        <f t="shared" si="42"/>
        <v>5</v>
      </c>
    </row>
    <row r="2755" spans="1:22" x14ac:dyDescent="0.2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 s="2">
        <v>0</v>
      </c>
      <c r="H2755">
        <v>2</v>
      </c>
      <c r="I2755">
        <v>0</v>
      </c>
      <c r="J2755">
        <v>0</v>
      </c>
      <c r="K2755" s="1">
        <v>48131.92</v>
      </c>
      <c r="L2755">
        <v>0</v>
      </c>
      <c r="M2755">
        <v>29</v>
      </c>
      <c r="N2755">
        <v>4892</v>
      </c>
      <c r="O2755">
        <v>10</v>
      </c>
      <c r="P2755">
        <v>116</v>
      </c>
      <c r="Q2755">
        <v>0.34482758620689657</v>
      </c>
      <c r="R2755">
        <v>141868</v>
      </c>
      <c r="S2755" t="str" cm="1">
        <f t="array" ref="S2755">_xlfn.IFS(E2758&lt;30,"18-29",E2758&lt;45,"30-44",TRUE,"45+")</f>
        <v>18-29</v>
      </c>
      <c r="T2755" t="str" cm="1">
        <f t="array" ref="T2755">_xlfn.IFS(F2755&lt;=2,"0-2 Years",F2755&lt;=5,"3-5 Years",F2755&lt;=8,"6-8 Years",TRUE,"9-10 Years")</f>
        <v>6-8 Years</v>
      </c>
      <c r="U2755" t="str" cm="1">
        <f t="array" ref="U2755">_xlfn.IFS(P2755&gt;60,"High Risk",P2755&gt;30,"Medium Risk",TRUE,"Low Risk")</f>
        <v>High Risk</v>
      </c>
      <c r="V2755">
        <f t="shared" ref="V2755:V2818" si="43">IF(J2755=0,3,0)+IF(G2755=0,3,0)+IF(H2755=1,2,0)+IF(E2755&gt;45,1,0)+IF(F2755&lt;3,1,0)</f>
        <v>6</v>
      </c>
    </row>
    <row r="2756" spans="1:22" x14ac:dyDescent="0.2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 s="2">
        <v>0</v>
      </c>
      <c r="H2756">
        <v>1</v>
      </c>
      <c r="I2756">
        <v>1</v>
      </c>
      <c r="J2756">
        <v>1</v>
      </c>
      <c r="K2756" s="1">
        <v>160828.98000000001</v>
      </c>
      <c r="L2756">
        <v>0</v>
      </c>
      <c r="M2756">
        <v>9</v>
      </c>
      <c r="N2756">
        <v>2389</v>
      </c>
      <c r="O2756">
        <v>4</v>
      </c>
      <c r="P2756">
        <v>31</v>
      </c>
      <c r="Q2756">
        <v>0.44444444444444442</v>
      </c>
      <c r="R2756">
        <v>21501</v>
      </c>
      <c r="S2756" t="str" cm="1">
        <f t="array" ref="S2756">_xlfn.IFS(E2759&lt;30,"18-29",E2759&lt;45,"30-44",TRUE,"45+")</f>
        <v>45+</v>
      </c>
      <c r="T2756" t="str" cm="1">
        <f t="array" ref="T2756">_xlfn.IFS(F2756&lt;=2,"0-2 Years",F2756&lt;=5,"3-5 Years",F2756&lt;=8,"6-8 Years",TRUE,"9-10 Years")</f>
        <v>0-2 Years</v>
      </c>
      <c r="U2756" t="str" cm="1">
        <f t="array" ref="U2756">_xlfn.IFS(P2756&gt;60,"High Risk",P2756&gt;30,"Medium Risk",TRUE,"Low Risk")</f>
        <v>Medium Risk</v>
      </c>
      <c r="V2756">
        <f t="shared" si="43"/>
        <v>6</v>
      </c>
    </row>
    <row r="2757" spans="1:22" hidden="1" x14ac:dyDescent="0.2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 s="2">
        <v>0</v>
      </c>
      <c r="H2757">
        <v>2</v>
      </c>
      <c r="I2757">
        <v>0</v>
      </c>
      <c r="J2757">
        <v>1</v>
      </c>
      <c r="K2757" s="1">
        <v>145151.96</v>
      </c>
      <c r="L2757">
        <v>0</v>
      </c>
      <c r="M2757">
        <v>19</v>
      </c>
      <c r="N2757">
        <v>603</v>
      </c>
      <c r="O2757">
        <v>4</v>
      </c>
      <c r="P2757">
        <v>57</v>
      </c>
      <c r="Q2757">
        <v>0.21052631578947367</v>
      </c>
      <c r="R2757">
        <v>11457</v>
      </c>
      <c r="S2757" t="str" cm="1">
        <f t="array" ref="S2757">_xlfn.IFS(E2760&lt;30,"18-29",E2760&lt;45,"30-44",TRUE,"45+")</f>
        <v>30-44</v>
      </c>
      <c r="T2757" t="str" cm="1">
        <f t="array" ref="T2757">_xlfn.IFS(F2757&lt;=2,"0-2 Years",F2757&lt;=5,"3-5 Years",F2757&lt;=8,"6-8 Years",TRUE,"9-10 Years")</f>
        <v>6-8 Years</v>
      </c>
      <c r="U2757" t="str" cm="1">
        <f t="array" ref="U2757">_xlfn.IFS(P2757&gt;60,"High Risk",P2757&gt;30,"Medium Risk",TRUE,"Low Risk")</f>
        <v>Medium Risk</v>
      </c>
      <c r="V2757">
        <f t="shared" si="43"/>
        <v>3</v>
      </c>
    </row>
    <row r="2758" spans="1:22" hidden="1" x14ac:dyDescent="0.2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 s="2">
        <v>144591.96</v>
      </c>
      <c r="H2758">
        <v>1</v>
      </c>
      <c r="I2758">
        <v>1</v>
      </c>
      <c r="J2758">
        <v>1</v>
      </c>
      <c r="K2758" s="1">
        <v>196293.76000000001</v>
      </c>
      <c r="L2758">
        <v>0</v>
      </c>
      <c r="M2758">
        <v>1</v>
      </c>
      <c r="N2758">
        <v>368</v>
      </c>
      <c r="O2758">
        <v>9</v>
      </c>
      <c r="P2758">
        <v>78</v>
      </c>
      <c r="Q2758">
        <v>1</v>
      </c>
      <c r="R2758">
        <v>368</v>
      </c>
      <c r="S2758" t="str" cm="1">
        <f t="array" ref="S2758">_xlfn.IFS(E2761&lt;30,"18-29",E2761&lt;45,"30-44",TRUE,"45+")</f>
        <v>30-44</v>
      </c>
      <c r="T2758" t="str" cm="1">
        <f t="array" ref="T2758">_xlfn.IFS(F2758&lt;=2,"0-2 Years",F2758&lt;=5,"3-5 Years",F2758&lt;=8,"6-8 Years",TRUE,"9-10 Years")</f>
        <v>0-2 Years</v>
      </c>
      <c r="U2758" t="str" cm="1">
        <f t="array" ref="U2758">_xlfn.IFS(P2758&gt;60,"High Risk",P2758&gt;30,"Medium Risk",TRUE,"Low Risk")</f>
        <v>High Risk</v>
      </c>
      <c r="V2758">
        <f t="shared" si="43"/>
        <v>3</v>
      </c>
    </row>
    <row r="2759" spans="1:22" x14ac:dyDescent="0.2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 s="2">
        <v>0</v>
      </c>
      <c r="H2759">
        <v>2</v>
      </c>
      <c r="I2759">
        <v>1</v>
      </c>
      <c r="J2759">
        <v>0</v>
      </c>
      <c r="K2759" s="1">
        <v>161653.5</v>
      </c>
      <c r="L2759">
        <v>1</v>
      </c>
      <c r="M2759">
        <v>29</v>
      </c>
      <c r="N2759">
        <v>2887</v>
      </c>
      <c r="O2759">
        <v>5</v>
      </c>
      <c r="P2759">
        <v>121</v>
      </c>
      <c r="Q2759">
        <v>0.17241379310344829</v>
      </c>
      <c r="R2759">
        <v>83723</v>
      </c>
      <c r="S2759" t="str" cm="1">
        <f t="array" ref="S2759">_xlfn.IFS(E2762&lt;30,"18-29",E2762&lt;45,"30-44",TRUE,"45+")</f>
        <v>45+</v>
      </c>
      <c r="T2759" t="str" cm="1">
        <f t="array" ref="T2759">_xlfn.IFS(F2759&lt;=2,"0-2 Years",F2759&lt;=5,"3-5 Years",F2759&lt;=8,"6-8 Years",TRUE,"9-10 Years")</f>
        <v>3-5 Years</v>
      </c>
      <c r="U2759" t="str" cm="1">
        <f t="array" ref="U2759">_xlfn.IFS(P2759&gt;60,"High Risk",P2759&gt;30,"Medium Risk",TRUE,"Low Risk")</f>
        <v>High Risk</v>
      </c>
      <c r="V2759">
        <f t="shared" si="43"/>
        <v>6</v>
      </c>
    </row>
    <row r="2760" spans="1:22" x14ac:dyDescent="0.2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 s="2">
        <v>0</v>
      </c>
      <c r="H2760">
        <v>2</v>
      </c>
      <c r="I2760">
        <v>0</v>
      </c>
      <c r="J2760">
        <v>0</v>
      </c>
      <c r="K2760" s="1">
        <v>84635.64</v>
      </c>
      <c r="L2760">
        <v>0</v>
      </c>
      <c r="M2760">
        <v>20</v>
      </c>
      <c r="N2760">
        <v>3531</v>
      </c>
      <c r="O2760">
        <v>4</v>
      </c>
      <c r="P2760">
        <v>106</v>
      </c>
      <c r="Q2760">
        <v>0.2</v>
      </c>
      <c r="R2760">
        <v>70620</v>
      </c>
      <c r="S2760" t="str" cm="1">
        <f t="array" ref="S2760">_xlfn.IFS(E2763&lt;30,"18-29",E2763&lt;45,"30-44",TRUE,"45+")</f>
        <v>45+</v>
      </c>
      <c r="T2760" t="str" cm="1">
        <f t="array" ref="T2760">_xlfn.IFS(F2760&lt;=2,"0-2 Years",F2760&lt;=5,"3-5 Years",F2760&lt;=8,"6-8 Years",TRUE,"9-10 Years")</f>
        <v>6-8 Years</v>
      </c>
      <c r="U2760" t="str" cm="1">
        <f t="array" ref="U2760">_xlfn.IFS(P2760&gt;60,"High Risk",P2760&gt;30,"Medium Risk",TRUE,"Low Risk")</f>
        <v>High Risk</v>
      </c>
      <c r="V2760">
        <f t="shared" si="43"/>
        <v>6</v>
      </c>
    </row>
    <row r="2761" spans="1:22" x14ac:dyDescent="0.2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 s="2">
        <v>0</v>
      </c>
      <c r="H2761">
        <v>1</v>
      </c>
      <c r="I2761">
        <v>1</v>
      </c>
      <c r="J2761">
        <v>0</v>
      </c>
      <c r="K2761" s="1">
        <v>159486.76</v>
      </c>
      <c r="L2761">
        <v>0</v>
      </c>
      <c r="M2761">
        <v>3</v>
      </c>
      <c r="N2761">
        <v>3371</v>
      </c>
      <c r="O2761">
        <v>3</v>
      </c>
      <c r="P2761">
        <v>72</v>
      </c>
      <c r="Q2761">
        <v>1</v>
      </c>
      <c r="R2761">
        <v>10113</v>
      </c>
      <c r="S2761" t="str" cm="1">
        <f t="array" ref="S2761">_xlfn.IFS(E2764&lt;30,"18-29",E2764&lt;45,"30-44",TRUE,"45+")</f>
        <v>18-29</v>
      </c>
      <c r="T2761" t="str" cm="1">
        <f t="array" ref="T2761">_xlfn.IFS(F2761&lt;=2,"0-2 Years",F2761&lt;=5,"3-5 Years",F2761&lt;=8,"6-8 Years",TRUE,"9-10 Years")</f>
        <v>6-8 Years</v>
      </c>
      <c r="U2761" t="str" cm="1">
        <f t="array" ref="U2761">_xlfn.IFS(P2761&gt;60,"High Risk",P2761&gt;30,"Medium Risk",TRUE,"Low Risk")</f>
        <v>High Risk</v>
      </c>
      <c r="V2761">
        <f t="shared" si="43"/>
        <v>8</v>
      </c>
    </row>
    <row r="2762" spans="1:22" hidden="1" x14ac:dyDescent="0.2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 s="2">
        <v>100194.44</v>
      </c>
      <c r="H2762">
        <v>1</v>
      </c>
      <c r="I2762">
        <v>1</v>
      </c>
      <c r="J2762">
        <v>1</v>
      </c>
      <c r="K2762" s="1">
        <v>38596.339999999997</v>
      </c>
      <c r="L2762">
        <v>0</v>
      </c>
      <c r="M2762">
        <v>19</v>
      </c>
      <c r="N2762">
        <v>2363</v>
      </c>
      <c r="O2762">
        <v>9</v>
      </c>
      <c r="P2762">
        <v>19</v>
      </c>
      <c r="Q2762">
        <v>0.47368421052631576</v>
      </c>
      <c r="R2762">
        <v>44897</v>
      </c>
      <c r="S2762" t="str" cm="1">
        <f t="array" ref="S2762">_xlfn.IFS(E2765&lt;30,"18-29",E2765&lt;45,"30-44",TRUE,"45+")</f>
        <v>45+</v>
      </c>
      <c r="T2762" t="str" cm="1">
        <f t="array" ref="T2762">_xlfn.IFS(F2762&lt;=2,"0-2 Years",F2762&lt;=5,"3-5 Years",F2762&lt;=8,"6-8 Years",TRUE,"9-10 Years")</f>
        <v>0-2 Years</v>
      </c>
      <c r="U2762" t="str" cm="1">
        <f t="array" ref="U2762">_xlfn.IFS(P2762&gt;60,"High Risk",P2762&gt;30,"Medium Risk",TRUE,"Low Risk")</f>
        <v>Low Risk</v>
      </c>
      <c r="V2762">
        <f t="shared" si="43"/>
        <v>4</v>
      </c>
    </row>
    <row r="2763" spans="1:22" hidden="1" x14ac:dyDescent="0.2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 s="2">
        <v>145295.31</v>
      </c>
      <c r="H2763">
        <v>2</v>
      </c>
      <c r="I2763">
        <v>1</v>
      </c>
      <c r="J2763">
        <v>1</v>
      </c>
      <c r="K2763" s="1">
        <v>27814.74</v>
      </c>
      <c r="L2763">
        <v>0</v>
      </c>
      <c r="M2763">
        <v>11</v>
      </c>
      <c r="N2763">
        <v>3251</v>
      </c>
      <c r="O2763">
        <v>2</v>
      </c>
      <c r="P2763">
        <v>85</v>
      </c>
      <c r="Q2763">
        <v>0.18181818181818182</v>
      </c>
      <c r="R2763">
        <v>35761</v>
      </c>
      <c r="S2763" t="str" cm="1">
        <f t="array" ref="S2763">_xlfn.IFS(E2766&lt;30,"18-29",E2766&lt;45,"30-44",TRUE,"45+")</f>
        <v>30-44</v>
      </c>
      <c r="T2763" t="str" cm="1">
        <f t="array" ref="T2763">_xlfn.IFS(F2763&lt;=2,"0-2 Years",F2763&lt;=5,"3-5 Years",F2763&lt;=8,"6-8 Years",TRUE,"9-10 Years")</f>
        <v>6-8 Years</v>
      </c>
      <c r="U2763" t="str" cm="1">
        <f t="array" ref="U2763">_xlfn.IFS(P2763&gt;60,"High Risk",P2763&gt;30,"Medium Risk",TRUE,"Low Risk")</f>
        <v>High Risk</v>
      </c>
      <c r="V2763">
        <f t="shared" si="43"/>
        <v>1</v>
      </c>
    </row>
    <row r="2764" spans="1:22" hidden="1" x14ac:dyDescent="0.2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 s="2">
        <v>106070.29</v>
      </c>
      <c r="H2764">
        <v>2</v>
      </c>
      <c r="I2764">
        <v>1</v>
      </c>
      <c r="J2764">
        <v>1</v>
      </c>
      <c r="K2764" s="1">
        <v>183893.31</v>
      </c>
      <c r="L2764">
        <v>0</v>
      </c>
      <c r="M2764">
        <v>25</v>
      </c>
      <c r="N2764">
        <v>4839</v>
      </c>
      <c r="O2764">
        <v>4</v>
      </c>
      <c r="P2764">
        <v>69</v>
      </c>
      <c r="Q2764">
        <v>0.16</v>
      </c>
      <c r="R2764">
        <v>120975</v>
      </c>
      <c r="S2764" t="str" cm="1">
        <f t="array" ref="S2764">_xlfn.IFS(E2767&lt;30,"18-29",E2767&lt;45,"30-44",TRUE,"45+")</f>
        <v>30-44</v>
      </c>
      <c r="T2764" t="str" cm="1">
        <f t="array" ref="T2764">_xlfn.IFS(F2764&lt;=2,"0-2 Years",F2764&lt;=5,"3-5 Years",F2764&lt;=8,"6-8 Years",TRUE,"9-10 Years")</f>
        <v>3-5 Years</v>
      </c>
      <c r="U2764" t="str" cm="1">
        <f t="array" ref="U2764">_xlfn.IFS(P2764&gt;60,"High Risk",P2764&gt;30,"Medium Risk",TRUE,"Low Risk")</f>
        <v>High Risk</v>
      </c>
      <c r="V2764">
        <f t="shared" si="43"/>
        <v>0</v>
      </c>
    </row>
    <row r="2765" spans="1:22" hidden="1" x14ac:dyDescent="0.2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 s="2">
        <v>120621.89</v>
      </c>
      <c r="H2765">
        <v>1</v>
      </c>
      <c r="I2765">
        <v>1</v>
      </c>
      <c r="J2765">
        <v>1</v>
      </c>
      <c r="K2765" s="1">
        <v>140803.70000000001</v>
      </c>
      <c r="L2765">
        <v>0</v>
      </c>
      <c r="M2765">
        <v>22</v>
      </c>
      <c r="N2765">
        <v>1921</v>
      </c>
      <c r="O2765">
        <v>4</v>
      </c>
      <c r="P2765">
        <v>100</v>
      </c>
      <c r="Q2765">
        <v>0.18181818181818182</v>
      </c>
      <c r="R2765">
        <v>42262</v>
      </c>
      <c r="S2765" t="str" cm="1">
        <f t="array" ref="S2765">_xlfn.IFS(E2768&lt;30,"18-29",E2768&lt;45,"30-44",TRUE,"45+")</f>
        <v>30-44</v>
      </c>
      <c r="T2765" t="str" cm="1">
        <f t="array" ref="T2765">_xlfn.IFS(F2765&lt;=2,"0-2 Years",F2765&lt;=5,"3-5 Years",F2765&lt;=8,"6-8 Years",TRUE,"9-10 Years")</f>
        <v>6-8 Years</v>
      </c>
      <c r="U2765" t="str" cm="1">
        <f t="array" ref="U2765">_xlfn.IFS(P2765&gt;60,"High Risk",P2765&gt;30,"Medium Risk",TRUE,"Low Risk")</f>
        <v>High Risk</v>
      </c>
      <c r="V2765">
        <f t="shared" si="43"/>
        <v>3</v>
      </c>
    </row>
    <row r="2766" spans="1:22" hidden="1" x14ac:dyDescent="0.2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 s="2">
        <v>0</v>
      </c>
      <c r="H2766">
        <v>2</v>
      </c>
      <c r="I2766">
        <v>0</v>
      </c>
      <c r="J2766">
        <v>1</v>
      </c>
      <c r="K2766" s="1">
        <v>146585.53</v>
      </c>
      <c r="L2766">
        <v>0</v>
      </c>
      <c r="M2766">
        <v>1</v>
      </c>
      <c r="N2766">
        <v>4895</v>
      </c>
      <c r="O2766">
        <v>9</v>
      </c>
      <c r="P2766">
        <v>5</v>
      </c>
      <c r="Q2766">
        <v>1</v>
      </c>
      <c r="R2766">
        <v>4895</v>
      </c>
      <c r="S2766" t="str" cm="1">
        <f t="array" ref="S2766">_xlfn.IFS(E2769&lt;30,"18-29",E2769&lt;45,"30-44",TRUE,"45+")</f>
        <v>18-29</v>
      </c>
      <c r="T2766" t="str" cm="1">
        <f t="array" ref="T2766">_xlfn.IFS(F2766&lt;=2,"0-2 Years",F2766&lt;=5,"3-5 Years",F2766&lt;=8,"6-8 Years",TRUE,"9-10 Years")</f>
        <v>6-8 Years</v>
      </c>
      <c r="U2766" t="str" cm="1">
        <f t="array" ref="U2766">_xlfn.IFS(P2766&gt;60,"High Risk",P2766&gt;30,"Medium Risk",TRUE,"Low Risk")</f>
        <v>Low Risk</v>
      </c>
      <c r="V2766">
        <f t="shared" si="43"/>
        <v>3</v>
      </c>
    </row>
    <row r="2767" spans="1:22" hidden="1" x14ac:dyDescent="0.2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 s="2">
        <v>0</v>
      </c>
      <c r="H2767">
        <v>2</v>
      </c>
      <c r="I2767">
        <v>1</v>
      </c>
      <c r="J2767">
        <v>1</v>
      </c>
      <c r="K2767" s="1">
        <v>40062.29</v>
      </c>
      <c r="L2767">
        <v>0</v>
      </c>
      <c r="M2767">
        <v>20</v>
      </c>
      <c r="N2767">
        <v>2445</v>
      </c>
      <c r="O2767">
        <v>5</v>
      </c>
      <c r="P2767">
        <v>70</v>
      </c>
      <c r="Q2767">
        <v>0.25</v>
      </c>
      <c r="R2767">
        <v>48900</v>
      </c>
      <c r="S2767" t="str" cm="1">
        <f t="array" ref="S2767">_xlfn.IFS(E2770&lt;30,"18-29",E2770&lt;45,"30-44",TRUE,"45+")</f>
        <v>18-29</v>
      </c>
      <c r="T2767" t="str" cm="1">
        <f t="array" ref="T2767">_xlfn.IFS(F2767&lt;=2,"0-2 Years",F2767&lt;=5,"3-5 Years",F2767&lt;=8,"6-8 Years",TRUE,"9-10 Years")</f>
        <v>9-10 Years</v>
      </c>
      <c r="U2767" t="str" cm="1">
        <f t="array" ref="U2767">_xlfn.IFS(P2767&gt;60,"High Risk",P2767&gt;30,"Medium Risk",TRUE,"Low Risk")</f>
        <v>High Risk</v>
      </c>
      <c r="V2767">
        <f t="shared" si="43"/>
        <v>3</v>
      </c>
    </row>
    <row r="2768" spans="1:22" x14ac:dyDescent="0.2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 s="2">
        <v>0</v>
      </c>
      <c r="H2768">
        <v>1</v>
      </c>
      <c r="I2768">
        <v>1</v>
      </c>
      <c r="J2768">
        <v>1</v>
      </c>
      <c r="K2768" s="1">
        <v>181300.32</v>
      </c>
      <c r="L2768">
        <v>0</v>
      </c>
      <c r="M2768">
        <v>7</v>
      </c>
      <c r="N2768">
        <v>1428</v>
      </c>
      <c r="O2768">
        <v>5</v>
      </c>
      <c r="P2768">
        <v>172</v>
      </c>
      <c r="Q2768">
        <v>0.7142857142857143</v>
      </c>
      <c r="R2768">
        <v>9996</v>
      </c>
      <c r="S2768" t="str" cm="1">
        <f t="array" ref="S2768">_xlfn.IFS(E2771&lt;30,"18-29",E2771&lt;45,"30-44",TRUE,"45+")</f>
        <v>30-44</v>
      </c>
      <c r="T2768" t="str" cm="1">
        <f t="array" ref="T2768">_xlfn.IFS(F2768&lt;=2,"0-2 Years",F2768&lt;=5,"3-5 Years",F2768&lt;=8,"6-8 Years",TRUE,"9-10 Years")</f>
        <v>0-2 Years</v>
      </c>
      <c r="U2768" t="str" cm="1">
        <f t="array" ref="U2768">_xlfn.IFS(P2768&gt;60,"High Risk",P2768&gt;30,"Medium Risk",TRUE,"Low Risk")</f>
        <v>High Risk</v>
      </c>
      <c r="V2768">
        <f t="shared" si="43"/>
        <v>6</v>
      </c>
    </row>
    <row r="2769" spans="1:22" hidden="1" x14ac:dyDescent="0.2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 s="2">
        <v>171283.91</v>
      </c>
      <c r="H2769">
        <v>1</v>
      </c>
      <c r="I2769">
        <v>1</v>
      </c>
      <c r="J2769">
        <v>1</v>
      </c>
      <c r="K2769" s="1">
        <v>84136.12</v>
      </c>
      <c r="L2769">
        <v>0</v>
      </c>
      <c r="M2769">
        <v>22</v>
      </c>
      <c r="N2769">
        <v>1342</v>
      </c>
      <c r="O2769">
        <v>6</v>
      </c>
      <c r="P2769">
        <v>87</v>
      </c>
      <c r="Q2769">
        <v>0.27272727272727271</v>
      </c>
      <c r="R2769">
        <v>29524</v>
      </c>
      <c r="S2769" t="str" cm="1">
        <f t="array" ref="S2769">_xlfn.IFS(E2772&lt;30,"18-29",E2772&lt;45,"30-44",TRUE,"45+")</f>
        <v>30-44</v>
      </c>
      <c r="T2769" t="str" cm="1">
        <f t="array" ref="T2769">_xlfn.IFS(F2769&lt;=2,"0-2 Years",F2769&lt;=5,"3-5 Years",F2769&lt;=8,"6-8 Years",TRUE,"9-10 Years")</f>
        <v>9-10 Years</v>
      </c>
      <c r="U2769" t="str" cm="1">
        <f t="array" ref="U2769">_xlfn.IFS(P2769&gt;60,"High Risk",P2769&gt;30,"Medium Risk",TRUE,"Low Risk")</f>
        <v>High Risk</v>
      </c>
      <c r="V2769">
        <f t="shared" si="43"/>
        <v>2</v>
      </c>
    </row>
    <row r="2770" spans="1:22" hidden="1" x14ac:dyDescent="0.2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 s="2">
        <v>0</v>
      </c>
      <c r="H2770">
        <v>2</v>
      </c>
      <c r="I2770">
        <v>1</v>
      </c>
      <c r="J2770">
        <v>1</v>
      </c>
      <c r="K2770" s="1">
        <v>197594.34</v>
      </c>
      <c r="L2770">
        <v>0</v>
      </c>
      <c r="M2770">
        <v>15</v>
      </c>
      <c r="N2770">
        <v>3297</v>
      </c>
      <c r="O2770">
        <v>4</v>
      </c>
      <c r="P2770">
        <v>161</v>
      </c>
      <c r="Q2770">
        <v>0.26666666666666666</v>
      </c>
      <c r="R2770">
        <v>49455</v>
      </c>
      <c r="S2770" t="str" cm="1">
        <f t="array" ref="S2770">_xlfn.IFS(E2773&lt;30,"18-29",E2773&lt;45,"30-44",TRUE,"45+")</f>
        <v>18-29</v>
      </c>
      <c r="T2770" t="str" cm="1">
        <f t="array" ref="T2770">_xlfn.IFS(F2770&lt;=2,"0-2 Years",F2770&lt;=5,"3-5 Years",F2770&lt;=8,"6-8 Years",TRUE,"9-10 Years")</f>
        <v>3-5 Years</v>
      </c>
      <c r="U2770" t="str" cm="1">
        <f t="array" ref="U2770">_xlfn.IFS(P2770&gt;60,"High Risk",P2770&gt;30,"Medium Risk",TRUE,"Low Risk")</f>
        <v>High Risk</v>
      </c>
      <c r="V2770">
        <f t="shared" si="43"/>
        <v>3</v>
      </c>
    </row>
    <row r="2771" spans="1:22" x14ac:dyDescent="0.2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 s="2">
        <v>128218.47</v>
      </c>
      <c r="H2771">
        <v>1</v>
      </c>
      <c r="I2771">
        <v>1</v>
      </c>
      <c r="J2771">
        <v>0</v>
      </c>
      <c r="K2771" s="1">
        <v>125953.83</v>
      </c>
      <c r="L2771">
        <v>1</v>
      </c>
      <c r="M2771">
        <v>20</v>
      </c>
      <c r="N2771">
        <v>1381</v>
      </c>
      <c r="O2771">
        <v>6</v>
      </c>
      <c r="P2771">
        <v>177</v>
      </c>
      <c r="Q2771">
        <v>0.3</v>
      </c>
      <c r="R2771">
        <v>27620</v>
      </c>
      <c r="S2771" t="str" cm="1">
        <f t="array" ref="S2771">_xlfn.IFS(E2774&lt;30,"18-29",E2774&lt;45,"30-44",TRUE,"45+")</f>
        <v>45+</v>
      </c>
      <c r="T2771" t="str" cm="1">
        <f t="array" ref="T2771">_xlfn.IFS(F2771&lt;=2,"0-2 Years",F2771&lt;=5,"3-5 Years",F2771&lt;=8,"6-8 Years",TRUE,"9-10 Years")</f>
        <v>0-2 Years</v>
      </c>
      <c r="U2771" t="str" cm="1">
        <f t="array" ref="U2771">_xlfn.IFS(P2771&gt;60,"High Risk",P2771&gt;30,"Medium Risk",TRUE,"Low Risk")</f>
        <v>High Risk</v>
      </c>
      <c r="V2771">
        <f t="shared" si="43"/>
        <v>6</v>
      </c>
    </row>
    <row r="2772" spans="1:22" hidden="1" x14ac:dyDescent="0.2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 s="2">
        <v>0</v>
      </c>
      <c r="H2772">
        <v>2</v>
      </c>
      <c r="I2772">
        <v>1</v>
      </c>
      <c r="J2772">
        <v>1</v>
      </c>
      <c r="K2772" s="1">
        <v>75465.41</v>
      </c>
      <c r="L2772">
        <v>0</v>
      </c>
      <c r="M2772">
        <v>1</v>
      </c>
      <c r="N2772">
        <v>1503</v>
      </c>
      <c r="O2772">
        <v>5</v>
      </c>
      <c r="P2772">
        <v>119</v>
      </c>
      <c r="Q2772">
        <v>1</v>
      </c>
      <c r="R2772">
        <v>1503</v>
      </c>
      <c r="S2772" t="str" cm="1">
        <f t="array" ref="S2772">_xlfn.IFS(E2775&lt;30,"18-29",E2775&lt;45,"30-44",TRUE,"45+")</f>
        <v>18-29</v>
      </c>
      <c r="T2772" t="str" cm="1">
        <f t="array" ref="T2772">_xlfn.IFS(F2772&lt;=2,"0-2 Years",F2772&lt;=5,"3-5 Years",F2772&lt;=8,"6-8 Years",TRUE,"9-10 Years")</f>
        <v>3-5 Years</v>
      </c>
      <c r="U2772" t="str" cm="1">
        <f t="array" ref="U2772">_xlfn.IFS(P2772&gt;60,"High Risk",P2772&gt;30,"Medium Risk",TRUE,"Low Risk")</f>
        <v>High Risk</v>
      </c>
      <c r="V2772">
        <f t="shared" si="43"/>
        <v>3</v>
      </c>
    </row>
    <row r="2773" spans="1:22" hidden="1" x14ac:dyDescent="0.2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 s="2">
        <v>77776.39</v>
      </c>
      <c r="H2773">
        <v>1</v>
      </c>
      <c r="I2773">
        <v>1</v>
      </c>
      <c r="J2773">
        <v>0</v>
      </c>
      <c r="K2773" s="1">
        <v>177737.07</v>
      </c>
      <c r="L2773">
        <v>0</v>
      </c>
      <c r="M2773">
        <v>15</v>
      </c>
      <c r="N2773">
        <v>2814</v>
      </c>
      <c r="O2773">
        <v>2</v>
      </c>
      <c r="P2773">
        <v>120</v>
      </c>
      <c r="Q2773">
        <v>0.13333333333333333</v>
      </c>
      <c r="R2773">
        <v>42210</v>
      </c>
      <c r="S2773" t="str" cm="1">
        <f t="array" ref="S2773">_xlfn.IFS(E2776&lt;30,"18-29",E2776&lt;45,"30-44",TRUE,"45+")</f>
        <v>18-29</v>
      </c>
      <c r="T2773" t="str" cm="1">
        <f t="array" ref="T2773">_xlfn.IFS(F2773&lt;=2,"0-2 Years",F2773&lt;=5,"3-5 Years",F2773&lt;=8,"6-8 Years",TRUE,"9-10 Years")</f>
        <v>6-8 Years</v>
      </c>
      <c r="U2773" t="str" cm="1">
        <f t="array" ref="U2773">_xlfn.IFS(P2773&gt;60,"High Risk",P2773&gt;30,"Medium Risk",TRUE,"Low Risk")</f>
        <v>High Risk</v>
      </c>
      <c r="V2773">
        <f t="shared" si="43"/>
        <v>5</v>
      </c>
    </row>
    <row r="2774" spans="1:22" hidden="1" x14ac:dyDescent="0.2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 s="2">
        <v>124978.19</v>
      </c>
      <c r="H2774">
        <v>2</v>
      </c>
      <c r="I2774">
        <v>1</v>
      </c>
      <c r="J2774">
        <v>1</v>
      </c>
      <c r="K2774" s="1">
        <v>7144.46</v>
      </c>
      <c r="L2774">
        <v>0</v>
      </c>
      <c r="M2774">
        <v>10</v>
      </c>
      <c r="N2774">
        <v>3869</v>
      </c>
      <c r="O2774">
        <v>5</v>
      </c>
      <c r="P2774">
        <v>116</v>
      </c>
      <c r="Q2774">
        <v>0.5</v>
      </c>
      <c r="R2774">
        <v>38690</v>
      </c>
      <c r="S2774" t="str" cm="1">
        <f t="array" ref="S2774">_xlfn.IFS(E2777&lt;30,"18-29",E2777&lt;45,"30-44",TRUE,"45+")</f>
        <v>45+</v>
      </c>
      <c r="T2774" t="str" cm="1">
        <f t="array" ref="T2774">_xlfn.IFS(F2774&lt;=2,"0-2 Years",F2774&lt;=5,"3-5 Years",F2774&lt;=8,"6-8 Years",TRUE,"9-10 Years")</f>
        <v>6-8 Years</v>
      </c>
      <c r="U2774" t="str" cm="1">
        <f t="array" ref="U2774">_xlfn.IFS(P2774&gt;60,"High Risk",P2774&gt;30,"Medium Risk",TRUE,"Low Risk")</f>
        <v>High Risk</v>
      </c>
      <c r="V2774">
        <f t="shared" si="43"/>
        <v>1</v>
      </c>
    </row>
    <row r="2775" spans="1:22" x14ac:dyDescent="0.2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 s="2">
        <v>0</v>
      </c>
      <c r="H2775">
        <v>2</v>
      </c>
      <c r="I2775">
        <v>0</v>
      </c>
      <c r="J2775">
        <v>0</v>
      </c>
      <c r="K2775" s="1">
        <v>155639.76</v>
      </c>
      <c r="L2775">
        <v>0</v>
      </c>
      <c r="M2775">
        <v>29</v>
      </c>
      <c r="N2775">
        <v>3696</v>
      </c>
      <c r="O2775">
        <v>0</v>
      </c>
      <c r="P2775">
        <v>47</v>
      </c>
      <c r="Q2775">
        <v>0</v>
      </c>
      <c r="R2775">
        <v>107184</v>
      </c>
      <c r="S2775" t="str" cm="1">
        <f t="array" ref="S2775">_xlfn.IFS(E2778&lt;30,"18-29",E2778&lt;45,"30-44",TRUE,"45+")</f>
        <v>30-44</v>
      </c>
      <c r="T2775" t="str" cm="1">
        <f t="array" ref="T2775">_xlfn.IFS(F2775&lt;=2,"0-2 Years",F2775&lt;=5,"3-5 Years",F2775&lt;=8,"6-8 Years",TRUE,"9-10 Years")</f>
        <v>0-2 Years</v>
      </c>
      <c r="U2775" t="str" cm="1">
        <f t="array" ref="U2775">_xlfn.IFS(P2775&gt;60,"High Risk",P2775&gt;30,"Medium Risk",TRUE,"Low Risk")</f>
        <v>Medium Risk</v>
      </c>
      <c r="V2775">
        <f t="shared" si="43"/>
        <v>7</v>
      </c>
    </row>
    <row r="2776" spans="1:22" x14ac:dyDescent="0.2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 s="2">
        <v>0</v>
      </c>
      <c r="H2776">
        <v>1</v>
      </c>
      <c r="I2776">
        <v>1</v>
      </c>
      <c r="J2776">
        <v>1</v>
      </c>
      <c r="K2776" s="1">
        <v>162428.04999999999</v>
      </c>
      <c r="L2776">
        <v>0</v>
      </c>
      <c r="M2776">
        <v>19</v>
      </c>
      <c r="N2776">
        <v>1240</v>
      </c>
      <c r="O2776">
        <v>9</v>
      </c>
      <c r="P2776">
        <v>140</v>
      </c>
      <c r="Q2776">
        <v>0.47368421052631576</v>
      </c>
      <c r="R2776">
        <v>23560</v>
      </c>
      <c r="S2776" t="str" cm="1">
        <f t="array" ref="S2776">_xlfn.IFS(E2779&lt;30,"18-29",E2779&lt;45,"30-44",TRUE,"45+")</f>
        <v>45+</v>
      </c>
      <c r="T2776" t="str" cm="1">
        <f t="array" ref="T2776">_xlfn.IFS(F2776&lt;=2,"0-2 Years",F2776&lt;=5,"3-5 Years",F2776&lt;=8,"6-8 Years",TRUE,"9-10 Years")</f>
        <v>0-2 Years</v>
      </c>
      <c r="U2776" t="str" cm="1">
        <f t="array" ref="U2776">_xlfn.IFS(P2776&gt;60,"High Risk",P2776&gt;30,"Medium Risk",TRUE,"Low Risk")</f>
        <v>High Risk</v>
      </c>
      <c r="V2776">
        <f t="shared" si="43"/>
        <v>6</v>
      </c>
    </row>
    <row r="2777" spans="1:22" hidden="1" x14ac:dyDescent="0.2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 s="2">
        <v>109799.55</v>
      </c>
      <c r="H2777">
        <v>2</v>
      </c>
      <c r="I2777">
        <v>1</v>
      </c>
      <c r="J2777">
        <v>1</v>
      </c>
      <c r="K2777" s="1">
        <v>12457.76</v>
      </c>
      <c r="L2777">
        <v>1</v>
      </c>
      <c r="M2777">
        <v>27</v>
      </c>
      <c r="N2777">
        <v>3757</v>
      </c>
      <c r="O2777">
        <v>8</v>
      </c>
      <c r="P2777">
        <v>122</v>
      </c>
      <c r="Q2777">
        <v>0.29629629629629628</v>
      </c>
      <c r="R2777">
        <v>101439</v>
      </c>
      <c r="S2777" t="str" cm="1">
        <f t="array" ref="S2777">_xlfn.IFS(E2780&lt;30,"18-29",E2780&lt;45,"30-44",TRUE,"45+")</f>
        <v>45+</v>
      </c>
      <c r="T2777" t="str" cm="1">
        <f t="array" ref="T2777">_xlfn.IFS(F2777&lt;=2,"0-2 Years",F2777&lt;=5,"3-5 Years",F2777&lt;=8,"6-8 Years",TRUE,"9-10 Years")</f>
        <v>3-5 Years</v>
      </c>
      <c r="U2777" t="str" cm="1">
        <f t="array" ref="U2777">_xlfn.IFS(P2777&gt;60,"High Risk",P2777&gt;30,"Medium Risk",TRUE,"Low Risk")</f>
        <v>High Risk</v>
      </c>
      <c r="V2777">
        <f t="shared" si="43"/>
        <v>1</v>
      </c>
    </row>
    <row r="2778" spans="1:22" x14ac:dyDescent="0.2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 s="2">
        <v>0</v>
      </c>
      <c r="H2778">
        <v>2</v>
      </c>
      <c r="I2778">
        <v>0</v>
      </c>
      <c r="J2778">
        <v>0</v>
      </c>
      <c r="K2778" s="1">
        <v>14917.09</v>
      </c>
      <c r="L2778">
        <v>0</v>
      </c>
      <c r="M2778">
        <v>4</v>
      </c>
      <c r="N2778">
        <v>3515</v>
      </c>
      <c r="O2778">
        <v>3</v>
      </c>
      <c r="P2778">
        <v>171</v>
      </c>
      <c r="Q2778">
        <v>0.75</v>
      </c>
      <c r="R2778">
        <v>14060</v>
      </c>
      <c r="S2778" t="str" cm="1">
        <f t="array" ref="S2778">_xlfn.IFS(E2781&lt;30,"18-29",E2781&lt;45,"30-44",TRUE,"45+")</f>
        <v>30-44</v>
      </c>
      <c r="T2778" t="str" cm="1">
        <f t="array" ref="T2778">_xlfn.IFS(F2778&lt;=2,"0-2 Years",F2778&lt;=5,"3-5 Years",F2778&lt;=8,"6-8 Years",TRUE,"9-10 Years")</f>
        <v>6-8 Years</v>
      </c>
      <c r="U2778" t="str" cm="1">
        <f t="array" ref="U2778">_xlfn.IFS(P2778&gt;60,"High Risk",P2778&gt;30,"Medium Risk",TRUE,"Low Risk")</f>
        <v>High Risk</v>
      </c>
      <c r="V2778">
        <f t="shared" si="43"/>
        <v>6</v>
      </c>
    </row>
    <row r="2779" spans="1:22" x14ac:dyDescent="0.2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 s="2">
        <v>125397.21</v>
      </c>
      <c r="H2779">
        <v>1</v>
      </c>
      <c r="I2779">
        <v>1</v>
      </c>
      <c r="J2779">
        <v>0</v>
      </c>
      <c r="K2779" s="1">
        <v>182184.09</v>
      </c>
      <c r="L2779">
        <v>1</v>
      </c>
      <c r="M2779">
        <v>3</v>
      </c>
      <c r="N2779">
        <v>4371</v>
      </c>
      <c r="O2779">
        <v>5</v>
      </c>
      <c r="P2779">
        <v>163</v>
      </c>
      <c r="Q2779">
        <v>1</v>
      </c>
      <c r="R2779">
        <v>13113</v>
      </c>
      <c r="S2779" t="str" cm="1">
        <f t="array" ref="S2779">_xlfn.IFS(E2782&lt;30,"18-29",E2782&lt;45,"30-44",TRUE,"45+")</f>
        <v>30-44</v>
      </c>
      <c r="T2779" t="str" cm="1">
        <f t="array" ref="T2779">_xlfn.IFS(F2779&lt;=2,"0-2 Years",F2779&lt;=5,"3-5 Years",F2779&lt;=8,"6-8 Years",TRUE,"9-10 Years")</f>
        <v>6-8 Years</v>
      </c>
      <c r="U2779" t="str" cm="1">
        <f t="array" ref="U2779">_xlfn.IFS(P2779&gt;60,"High Risk",P2779&gt;30,"Medium Risk",TRUE,"Low Risk")</f>
        <v>High Risk</v>
      </c>
      <c r="V2779">
        <f t="shared" si="43"/>
        <v>6</v>
      </c>
    </row>
    <row r="2780" spans="1:22" hidden="1" x14ac:dyDescent="0.2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 s="2">
        <v>0</v>
      </c>
      <c r="H2780">
        <v>2</v>
      </c>
      <c r="I2780">
        <v>1</v>
      </c>
      <c r="J2780">
        <v>1</v>
      </c>
      <c r="K2780" s="1">
        <v>129984.2</v>
      </c>
      <c r="L2780">
        <v>0</v>
      </c>
      <c r="M2780">
        <v>22</v>
      </c>
      <c r="N2780">
        <v>4334</v>
      </c>
      <c r="O2780">
        <v>9</v>
      </c>
      <c r="P2780">
        <v>52</v>
      </c>
      <c r="Q2780">
        <v>0.40909090909090912</v>
      </c>
      <c r="R2780">
        <v>95348</v>
      </c>
      <c r="S2780" t="str" cm="1">
        <f t="array" ref="S2780">_xlfn.IFS(E2783&lt;30,"18-29",E2783&lt;45,"30-44",TRUE,"45+")</f>
        <v>45+</v>
      </c>
      <c r="T2780" t="str" cm="1">
        <f t="array" ref="T2780">_xlfn.IFS(F2780&lt;=2,"0-2 Years",F2780&lt;=5,"3-5 Years",F2780&lt;=8,"6-8 Years",TRUE,"9-10 Years")</f>
        <v>9-10 Years</v>
      </c>
      <c r="U2780" t="str" cm="1">
        <f t="array" ref="U2780">_xlfn.IFS(P2780&gt;60,"High Risk",P2780&gt;30,"Medium Risk",TRUE,"Low Risk")</f>
        <v>Medium Risk</v>
      </c>
      <c r="V2780">
        <f t="shared" si="43"/>
        <v>4</v>
      </c>
    </row>
    <row r="2781" spans="1:22" hidden="1" x14ac:dyDescent="0.2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 s="2">
        <v>111347.37</v>
      </c>
      <c r="H2781">
        <v>2</v>
      </c>
      <c r="I2781">
        <v>0</v>
      </c>
      <c r="J2781">
        <v>1</v>
      </c>
      <c r="K2781" s="1">
        <v>194872.97</v>
      </c>
      <c r="L2781">
        <v>0</v>
      </c>
      <c r="M2781">
        <v>21</v>
      </c>
      <c r="N2781">
        <v>2960</v>
      </c>
      <c r="O2781">
        <v>9</v>
      </c>
      <c r="P2781">
        <v>159</v>
      </c>
      <c r="Q2781">
        <v>0.42857142857142855</v>
      </c>
      <c r="R2781">
        <v>62160</v>
      </c>
      <c r="S2781" t="str" cm="1">
        <f t="array" ref="S2781">_xlfn.IFS(E2784&lt;30,"18-29",E2784&lt;45,"30-44",TRUE,"45+")</f>
        <v>18-29</v>
      </c>
      <c r="T2781" t="str" cm="1">
        <f t="array" ref="T2781">_xlfn.IFS(F2781&lt;=2,"0-2 Years",F2781&lt;=5,"3-5 Years",F2781&lt;=8,"6-8 Years",TRUE,"9-10 Years")</f>
        <v>9-10 Years</v>
      </c>
      <c r="U2781" t="str" cm="1">
        <f t="array" ref="U2781">_xlfn.IFS(P2781&gt;60,"High Risk",P2781&gt;30,"Medium Risk",TRUE,"Low Risk")</f>
        <v>High Risk</v>
      </c>
      <c r="V2781">
        <f t="shared" si="43"/>
        <v>0</v>
      </c>
    </row>
    <row r="2782" spans="1:22" hidden="1" x14ac:dyDescent="0.2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 s="2">
        <v>104291.41</v>
      </c>
      <c r="H2782">
        <v>2</v>
      </c>
      <c r="I2782">
        <v>1</v>
      </c>
      <c r="J2782">
        <v>1</v>
      </c>
      <c r="K2782" s="1">
        <v>117507.11</v>
      </c>
      <c r="L2782">
        <v>0</v>
      </c>
      <c r="M2782">
        <v>19</v>
      </c>
      <c r="N2782">
        <v>356</v>
      </c>
      <c r="O2782">
        <v>5</v>
      </c>
      <c r="P2782">
        <v>104</v>
      </c>
      <c r="Q2782">
        <v>0.26315789473684209</v>
      </c>
      <c r="R2782">
        <v>6764</v>
      </c>
      <c r="S2782" t="str" cm="1">
        <f t="array" ref="S2782">_xlfn.IFS(E2785&lt;30,"18-29",E2785&lt;45,"30-44",TRUE,"45+")</f>
        <v>30-44</v>
      </c>
      <c r="T2782" t="str" cm="1">
        <f t="array" ref="T2782">_xlfn.IFS(F2782&lt;=2,"0-2 Years",F2782&lt;=5,"3-5 Years",F2782&lt;=8,"6-8 Years",TRUE,"9-10 Years")</f>
        <v>6-8 Years</v>
      </c>
      <c r="U2782" t="str" cm="1">
        <f t="array" ref="U2782">_xlfn.IFS(P2782&gt;60,"High Risk",P2782&gt;30,"Medium Risk",TRUE,"Low Risk")</f>
        <v>High Risk</v>
      </c>
      <c r="V2782">
        <f t="shared" si="43"/>
        <v>0</v>
      </c>
    </row>
    <row r="2783" spans="1:22" hidden="1" x14ac:dyDescent="0.2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 s="2">
        <v>94867.18</v>
      </c>
      <c r="H2783">
        <v>2</v>
      </c>
      <c r="I2783">
        <v>1</v>
      </c>
      <c r="J2783">
        <v>1</v>
      </c>
      <c r="K2783" s="1">
        <v>157527.6</v>
      </c>
      <c r="L2783">
        <v>1</v>
      </c>
      <c r="M2783">
        <v>3</v>
      </c>
      <c r="N2783">
        <v>3043</v>
      </c>
      <c r="O2783">
        <v>7</v>
      </c>
      <c r="P2783">
        <v>109</v>
      </c>
      <c r="Q2783">
        <v>1</v>
      </c>
      <c r="R2783">
        <v>9129</v>
      </c>
      <c r="S2783" t="str" cm="1">
        <f t="array" ref="S2783">_xlfn.IFS(E2786&lt;30,"18-29",E2786&lt;45,"30-44",TRUE,"45+")</f>
        <v>30-44</v>
      </c>
      <c r="T2783" t="str" cm="1">
        <f t="array" ref="T2783">_xlfn.IFS(F2783&lt;=2,"0-2 Years",F2783&lt;=5,"3-5 Years",F2783&lt;=8,"6-8 Years",TRUE,"9-10 Years")</f>
        <v>9-10 Years</v>
      </c>
      <c r="U2783" t="str" cm="1">
        <f t="array" ref="U2783">_xlfn.IFS(P2783&gt;60,"High Risk",P2783&gt;30,"Medium Risk",TRUE,"Low Risk")</f>
        <v>High Risk</v>
      </c>
      <c r="V2783">
        <f t="shared" si="43"/>
        <v>1</v>
      </c>
    </row>
    <row r="2784" spans="1:22" x14ac:dyDescent="0.2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 s="2">
        <v>0</v>
      </c>
      <c r="H2784">
        <v>2</v>
      </c>
      <c r="I2784">
        <v>0</v>
      </c>
      <c r="J2784">
        <v>0</v>
      </c>
      <c r="K2784" s="1">
        <v>92612.88</v>
      </c>
      <c r="L2784">
        <v>0</v>
      </c>
      <c r="M2784">
        <v>13</v>
      </c>
      <c r="N2784">
        <v>3757</v>
      </c>
      <c r="O2784">
        <v>8</v>
      </c>
      <c r="P2784">
        <v>157</v>
      </c>
      <c r="Q2784">
        <v>0.61538461538461542</v>
      </c>
      <c r="R2784">
        <v>48841</v>
      </c>
      <c r="S2784" t="str" cm="1">
        <f t="array" ref="S2784">_xlfn.IFS(E2787&lt;30,"18-29",E2787&lt;45,"30-44",TRUE,"45+")</f>
        <v>30-44</v>
      </c>
      <c r="T2784" t="str" cm="1">
        <f t="array" ref="T2784">_xlfn.IFS(F2784&lt;=2,"0-2 Years",F2784&lt;=5,"3-5 Years",F2784&lt;=8,"6-8 Years",TRUE,"9-10 Years")</f>
        <v>6-8 Years</v>
      </c>
      <c r="U2784" t="str" cm="1">
        <f t="array" ref="U2784">_xlfn.IFS(P2784&gt;60,"High Risk",P2784&gt;30,"Medium Risk",TRUE,"Low Risk")</f>
        <v>High Risk</v>
      </c>
      <c r="V2784">
        <f t="shared" si="43"/>
        <v>6</v>
      </c>
    </row>
    <row r="2785" spans="1:22" hidden="1" x14ac:dyDescent="0.2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 s="2">
        <v>135703.59</v>
      </c>
      <c r="H2785">
        <v>2</v>
      </c>
      <c r="I2785">
        <v>0</v>
      </c>
      <c r="J2785">
        <v>0</v>
      </c>
      <c r="K2785" s="1">
        <v>74850.84</v>
      </c>
      <c r="L2785">
        <v>0</v>
      </c>
      <c r="M2785">
        <v>15</v>
      </c>
      <c r="N2785">
        <v>4422</v>
      </c>
      <c r="O2785">
        <v>9</v>
      </c>
      <c r="P2785">
        <v>106</v>
      </c>
      <c r="Q2785">
        <v>0.6</v>
      </c>
      <c r="R2785">
        <v>66330</v>
      </c>
      <c r="S2785" t="str" cm="1">
        <f t="array" ref="S2785">_xlfn.IFS(E2788&lt;30,"18-29",E2788&lt;45,"30-44",TRUE,"45+")</f>
        <v>30-44</v>
      </c>
      <c r="T2785" t="str" cm="1">
        <f t="array" ref="T2785">_xlfn.IFS(F2785&lt;=2,"0-2 Years",F2785&lt;=5,"3-5 Years",F2785&lt;=8,"6-8 Years",TRUE,"9-10 Years")</f>
        <v>6-8 Years</v>
      </c>
      <c r="U2785" t="str" cm="1">
        <f t="array" ref="U2785">_xlfn.IFS(P2785&gt;60,"High Risk",P2785&gt;30,"Medium Risk",TRUE,"Low Risk")</f>
        <v>High Risk</v>
      </c>
      <c r="V2785">
        <f t="shared" si="43"/>
        <v>3</v>
      </c>
    </row>
    <row r="2786" spans="1:22" hidden="1" x14ac:dyDescent="0.2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 s="2">
        <v>106453.53</v>
      </c>
      <c r="H2786">
        <v>2</v>
      </c>
      <c r="I2786">
        <v>0</v>
      </c>
      <c r="J2786">
        <v>1</v>
      </c>
      <c r="K2786" s="1">
        <v>127413</v>
      </c>
      <c r="L2786">
        <v>0</v>
      </c>
      <c r="M2786">
        <v>18</v>
      </c>
      <c r="N2786">
        <v>2668</v>
      </c>
      <c r="O2786">
        <v>8</v>
      </c>
      <c r="P2786">
        <v>136</v>
      </c>
      <c r="Q2786">
        <v>0.44444444444444442</v>
      </c>
      <c r="R2786">
        <v>48024</v>
      </c>
      <c r="S2786" t="str" cm="1">
        <f t="array" ref="S2786">_xlfn.IFS(E2789&lt;30,"18-29",E2789&lt;45,"30-44",TRUE,"45+")</f>
        <v>45+</v>
      </c>
      <c r="T2786" t="str" cm="1">
        <f t="array" ref="T2786">_xlfn.IFS(F2786&lt;=2,"0-2 Years",F2786&lt;=5,"3-5 Years",F2786&lt;=8,"6-8 Years",TRUE,"9-10 Years")</f>
        <v>3-5 Years</v>
      </c>
      <c r="U2786" t="str" cm="1">
        <f t="array" ref="U2786">_xlfn.IFS(P2786&gt;60,"High Risk",P2786&gt;30,"Medium Risk",TRUE,"Low Risk")</f>
        <v>High Risk</v>
      </c>
      <c r="V2786">
        <f t="shared" si="43"/>
        <v>0</v>
      </c>
    </row>
    <row r="2787" spans="1:22" hidden="1" x14ac:dyDescent="0.2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 s="2">
        <v>132412.38</v>
      </c>
      <c r="H2787">
        <v>1</v>
      </c>
      <c r="I2787">
        <v>0</v>
      </c>
      <c r="J2787">
        <v>0</v>
      </c>
      <c r="K2787" s="1">
        <v>69584.3</v>
      </c>
      <c r="L2787">
        <v>1</v>
      </c>
      <c r="M2787">
        <v>28</v>
      </c>
      <c r="N2787">
        <v>3973</v>
      </c>
      <c r="O2787">
        <v>8</v>
      </c>
      <c r="P2787">
        <v>45</v>
      </c>
      <c r="Q2787">
        <v>0.2857142857142857</v>
      </c>
      <c r="R2787">
        <v>111244</v>
      </c>
      <c r="S2787" t="str" cm="1">
        <f t="array" ref="S2787">_xlfn.IFS(E2790&lt;30,"18-29",E2790&lt;45,"30-44",TRUE,"45+")</f>
        <v>30-44</v>
      </c>
      <c r="T2787" t="str" cm="1">
        <f t="array" ref="T2787">_xlfn.IFS(F2787&lt;=2,"0-2 Years",F2787&lt;=5,"3-5 Years",F2787&lt;=8,"6-8 Years",TRUE,"9-10 Years")</f>
        <v>6-8 Years</v>
      </c>
      <c r="U2787" t="str" cm="1">
        <f t="array" ref="U2787">_xlfn.IFS(P2787&gt;60,"High Risk",P2787&gt;30,"Medium Risk",TRUE,"Low Risk")</f>
        <v>Medium Risk</v>
      </c>
      <c r="V2787">
        <f t="shared" si="43"/>
        <v>5</v>
      </c>
    </row>
    <row r="2788" spans="1:22" hidden="1" x14ac:dyDescent="0.2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 s="2">
        <v>124401.60000000001</v>
      </c>
      <c r="H2788">
        <v>1</v>
      </c>
      <c r="I2788">
        <v>1</v>
      </c>
      <c r="J2788">
        <v>0</v>
      </c>
      <c r="K2788" s="1">
        <v>198814.24</v>
      </c>
      <c r="L2788">
        <v>1</v>
      </c>
      <c r="M2788">
        <v>22</v>
      </c>
      <c r="N2788">
        <v>2539</v>
      </c>
      <c r="O2788">
        <v>10</v>
      </c>
      <c r="P2788">
        <v>122</v>
      </c>
      <c r="Q2788">
        <v>0.45454545454545453</v>
      </c>
      <c r="R2788">
        <v>55858</v>
      </c>
      <c r="S2788" t="str" cm="1">
        <f t="array" ref="S2788">_xlfn.IFS(E2791&lt;30,"18-29",E2791&lt;45,"30-44",TRUE,"45+")</f>
        <v>30-44</v>
      </c>
      <c r="T2788" t="str" cm="1">
        <f t="array" ref="T2788">_xlfn.IFS(F2788&lt;=2,"0-2 Years",F2788&lt;=5,"3-5 Years",F2788&lt;=8,"6-8 Years",TRUE,"9-10 Years")</f>
        <v>9-10 Years</v>
      </c>
      <c r="U2788" t="str" cm="1">
        <f t="array" ref="U2788">_xlfn.IFS(P2788&gt;60,"High Risk",P2788&gt;30,"Medium Risk",TRUE,"Low Risk")</f>
        <v>High Risk</v>
      </c>
      <c r="V2788">
        <f t="shared" si="43"/>
        <v>5</v>
      </c>
    </row>
    <row r="2789" spans="1:22" hidden="1" x14ac:dyDescent="0.2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 s="2">
        <v>118022.06</v>
      </c>
      <c r="H2789">
        <v>3</v>
      </c>
      <c r="I2789">
        <v>1</v>
      </c>
      <c r="J2789">
        <v>0</v>
      </c>
      <c r="K2789" s="1">
        <v>162643.15</v>
      </c>
      <c r="L2789">
        <v>1</v>
      </c>
      <c r="M2789">
        <v>25</v>
      </c>
      <c r="N2789">
        <v>3431</v>
      </c>
      <c r="O2789">
        <v>3</v>
      </c>
      <c r="P2789">
        <v>67</v>
      </c>
      <c r="Q2789">
        <v>0.12</v>
      </c>
      <c r="R2789">
        <v>85775</v>
      </c>
      <c r="S2789" t="str" cm="1">
        <f t="array" ref="S2789">_xlfn.IFS(E2792&lt;30,"18-29",E2792&lt;45,"30-44",TRUE,"45+")</f>
        <v>30-44</v>
      </c>
      <c r="T2789" t="str" cm="1">
        <f t="array" ref="T2789">_xlfn.IFS(F2789&lt;=2,"0-2 Years",F2789&lt;=5,"3-5 Years",F2789&lt;=8,"6-8 Years",TRUE,"9-10 Years")</f>
        <v>6-8 Years</v>
      </c>
      <c r="U2789" t="str" cm="1">
        <f t="array" ref="U2789">_xlfn.IFS(P2789&gt;60,"High Risk",P2789&gt;30,"Medium Risk",TRUE,"Low Risk")</f>
        <v>High Risk</v>
      </c>
      <c r="V2789">
        <f t="shared" si="43"/>
        <v>4</v>
      </c>
    </row>
    <row r="2790" spans="1:22" x14ac:dyDescent="0.2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 s="2">
        <v>82531.11</v>
      </c>
      <c r="H2790">
        <v>1</v>
      </c>
      <c r="I2790">
        <v>1</v>
      </c>
      <c r="J2790">
        <v>0</v>
      </c>
      <c r="K2790" s="1">
        <v>114092.52</v>
      </c>
      <c r="L2790">
        <v>0</v>
      </c>
      <c r="M2790">
        <v>10</v>
      </c>
      <c r="N2790">
        <v>2395</v>
      </c>
      <c r="O2790">
        <v>1</v>
      </c>
      <c r="P2790">
        <v>144</v>
      </c>
      <c r="Q2790">
        <v>0.1</v>
      </c>
      <c r="R2790">
        <v>23950</v>
      </c>
      <c r="S2790" t="str" cm="1">
        <f t="array" ref="S2790">_xlfn.IFS(E2793&lt;30,"18-29",E2793&lt;45,"30-44",TRUE,"45+")</f>
        <v>45+</v>
      </c>
      <c r="T2790" t="str" cm="1">
        <f t="array" ref="T2790">_xlfn.IFS(F2790&lt;=2,"0-2 Years",F2790&lt;=5,"3-5 Years",F2790&lt;=8,"6-8 Years",TRUE,"9-10 Years")</f>
        <v>0-2 Years</v>
      </c>
      <c r="U2790" t="str" cm="1">
        <f t="array" ref="U2790">_xlfn.IFS(P2790&gt;60,"High Risk",P2790&gt;30,"Medium Risk",TRUE,"Low Risk")</f>
        <v>High Risk</v>
      </c>
      <c r="V2790">
        <f t="shared" si="43"/>
        <v>6</v>
      </c>
    </row>
    <row r="2791" spans="1:22" x14ac:dyDescent="0.2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 s="2">
        <v>184552.12</v>
      </c>
      <c r="H2791">
        <v>1</v>
      </c>
      <c r="I2791">
        <v>1</v>
      </c>
      <c r="J2791">
        <v>0</v>
      </c>
      <c r="K2791" s="1">
        <v>68860.3</v>
      </c>
      <c r="L2791">
        <v>1</v>
      </c>
      <c r="M2791">
        <v>7</v>
      </c>
      <c r="N2791">
        <v>4439</v>
      </c>
      <c r="O2791">
        <v>8</v>
      </c>
      <c r="P2791">
        <v>54</v>
      </c>
      <c r="Q2791">
        <v>1</v>
      </c>
      <c r="R2791">
        <v>31073</v>
      </c>
      <c r="S2791" t="str" cm="1">
        <f t="array" ref="S2791">_xlfn.IFS(E2794&lt;30,"18-29",E2794&lt;45,"30-44",TRUE,"45+")</f>
        <v>45+</v>
      </c>
      <c r="T2791" t="str" cm="1">
        <f t="array" ref="T2791">_xlfn.IFS(F2791&lt;=2,"0-2 Years",F2791&lt;=5,"3-5 Years",F2791&lt;=8,"6-8 Years",TRUE,"9-10 Years")</f>
        <v>0-2 Years</v>
      </c>
      <c r="U2791" t="str" cm="1">
        <f t="array" ref="U2791">_xlfn.IFS(P2791&gt;60,"High Risk",P2791&gt;30,"Medium Risk",TRUE,"Low Risk")</f>
        <v>Medium Risk</v>
      </c>
      <c r="V2791">
        <f t="shared" si="43"/>
        <v>6</v>
      </c>
    </row>
    <row r="2792" spans="1:22" hidden="1" x14ac:dyDescent="0.2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 s="2">
        <v>127278.31</v>
      </c>
      <c r="H2792">
        <v>1</v>
      </c>
      <c r="I2792">
        <v>1</v>
      </c>
      <c r="J2792">
        <v>1</v>
      </c>
      <c r="K2792" s="1">
        <v>16150.34</v>
      </c>
      <c r="L2792">
        <v>0</v>
      </c>
      <c r="M2792">
        <v>25</v>
      </c>
      <c r="N2792">
        <v>2943</v>
      </c>
      <c r="O2792">
        <v>1</v>
      </c>
      <c r="P2792">
        <v>147</v>
      </c>
      <c r="Q2792">
        <v>0.04</v>
      </c>
      <c r="R2792">
        <v>73575</v>
      </c>
      <c r="S2792" t="str" cm="1">
        <f t="array" ref="S2792">_xlfn.IFS(E2795&lt;30,"18-29",E2795&lt;45,"30-44",TRUE,"45+")</f>
        <v>18-29</v>
      </c>
      <c r="T2792" t="str" cm="1">
        <f t="array" ref="T2792">_xlfn.IFS(F2792&lt;=2,"0-2 Years",F2792&lt;=5,"3-5 Years",F2792&lt;=8,"6-8 Years",TRUE,"9-10 Years")</f>
        <v>3-5 Years</v>
      </c>
      <c r="U2792" t="str" cm="1">
        <f t="array" ref="U2792">_xlfn.IFS(P2792&gt;60,"High Risk",P2792&gt;30,"Medium Risk",TRUE,"Low Risk")</f>
        <v>High Risk</v>
      </c>
      <c r="V2792">
        <f t="shared" si="43"/>
        <v>2</v>
      </c>
    </row>
    <row r="2793" spans="1:22" x14ac:dyDescent="0.2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 s="2">
        <v>0</v>
      </c>
      <c r="H2793">
        <v>1</v>
      </c>
      <c r="I2793">
        <v>1</v>
      </c>
      <c r="J2793">
        <v>1</v>
      </c>
      <c r="K2793" s="1">
        <v>115227.02</v>
      </c>
      <c r="L2793">
        <v>0</v>
      </c>
      <c r="M2793">
        <v>21</v>
      </c>
      <c r="N2793">
        <v>2052</v>
      </c>
      <c r="O2793">
        <v>2</v>
      </c>
      <c r="P2793">
        <v>83</v>
      </c>
      <c r="Q2793">
        <v>9.5238095238095233E-2</v>
      </c>
      <c r="R2793">
        <v>43092</v>
      </c>
      <c r="S2793" t="str" cm="1">
        <f t="array" ref="S2793">_xlfn.IFS(E2796&lt;30,"18-29",E2796&lt;45,"30-44",TRUE,"45+")</f>
        <v>45+</v>
      </c>
      <c r="T2793" t="str" cm="1">
        <f t="array" ref="T2793">_xlfn.IFS(F2793&lt;=2,"0-2 Years",F2793&lt;=5,"3-5 Years",F2793&lt;=8,"6-8 Years",TRUE,"9-10 Years")</f>
        <v>3-5 Years</v>
      </c>
      <c r="U2793" t="str" cm="1">
        <f t="array" ref="U2793">_xlfn.IFS(P2793&gt;60,"High Risk",P2793&gt;30,"Medium Risk",TRUE,"Low Risk")</f>
        <v>High Risk</v>
      </c>
      <c r="V2793">
        <f t="shared" si="43"/>
        <v>6</v>
      </c>
    </row>
    <row r="2794" spans="1:22" hidden="1" x14ac:dyDescent="0.2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 s="2">
        <v>0</v>
      </c>
      <c r="H2794">
        <v>2</v>
      </c>
      <c r="I2794">
        <v>0</v>
      </c>
      <c r="J2794">
        <v>1</v>
      </c>
      <c r="K2794" s="1">
        <v>170621.55</v>
      </c>
      <c r="L2794">
        <v>0</v>
      </c>
      <c r="M2794">
        <v>18</v>
      </c>
      <c r="N2794">
        <v>1707</v>
      </c>
      <c r="O2794">
        <v>10</v>
      </c>
      <c r="P2794">
        <v>105</v>
      </c>
      <c r="Q2794">
        <v>0.55555555555555558</v>
      </c>
      <c r="R2794">
        <v>30726</v>
      </c>
      <c r="S2794" t="str" cm="1">
        <f t="array" ref="S2794">_xlfn.IFS(E2797&lt;30,"18-29",E2797&lt;45,"30-44",TRUE,"45+")</f>
        <v>18-29</v>
      </c>
      <c r="T2794" t="str" cm="1">
        <f t="array" ref="T2794">_xlfn.IFS(F2794&lt;=2,"0-2 Years",F2794&lt;=5,"3-5 Years",F2794&lt;=8,"6-8 Years",TRUE,"9-10 Years")</f>
        <v>0-2 Years</v>
      </c>
      <c r="U2794" t="str" cm="1">
        <f t="array" ref="U2794">_xlfn.IFS(P2794&gt;60,"High Risk",P2794&gt;30,"Medium Risk",TRUE,"Low Risk")</f>
        <v>High Risk</v>
      </c>
      <c r="V2794">
        <f t="shared" si="43"/>
        <v>4</v>
      </c>
    </row>
    <row r="2795" spans="1:22" hidden="1" x14ac:dyDescent="0.2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 s="2">
        <v>184244.86</v>
      </c>
      <c r="H2795">
        <v>1</v>
      </c>
      <c r="I2795">
        <v>1</v>
      </c>
      <c r="J2795">
        <v>0</v>
      </c>
      <c r="K2795" s="1">
        <v>103099.22</v>
      </c>
      <c r="L2795">
        <v>0</v>
      </c>
      <c r="M2795">
        <v>17</v>
      </c>
      <c r="N2795">
        <v>801</v>
      </c>
      <c r="O2795">
        <v>9</v>
      </c>
      <c r="P2795">
        <v>53</v>
      </c>
      <c r="Q2795">
        <v>0.52941176470588236</v>
      </c>
      <c r="R2795">
        <v>13617</v>
      </c>
      <c r="S2795" t="str" cm="1">
        <f t="array" ref="S2795">_xlfn.IFS(E2798&lt;30,"18-29",E2798&lt;45,"30-44",TRUE,"45+")</f>
        <v>30-44</v>
      </c>
      <c r="T2795" t="str" cm="1">
        <f t="array" ref="T2795">_xlfn.IFS(F2795&lt;=2,"0-2 Years",F2795&lt;=5,"3-5 Years",F2795&lt;=8,"6-8 Years",TRUE,"9-10 Years")</f>
        <v>3-5 Years</v>
      </c>
      <c r="U2795" t="str" cm="1">
        <f t="array" ref="U2795">_xlfn.IFS(P2795&gt;60,"High Risk",P2795&gt;30,"Medium Risk",TRUE,"Low Risk")</f>
        <v>Medium Risk</v>
      </c>
      <c r="V2795">
        <f t="shared" si="43"/>
        <v>5</v>
      </c>
    </row>
    <row r="2796" spans="1:22" x14ac:dyDescent="0.2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 s="2">
        <v>59669.43</v>
      </c>
      <c r="H2796">
        <v>1</v>
      </c>
      <c r="I2796">
        <v>0</v>
      </c>
      <c r="J2796">
        <v>0</v>
      </c>
      <c r="K2796" s="1">
        <v>172495.81</v>
      </c>
      <c r="L2796">
        <v>1</v>
      </c>
      <c r="M2796">
        <v>17</v>
      </c>
      <c r="N2796">
        <v>1671</v>
      </c>
      <c r="O2796">
        <v>6</v>
      </c>
      <c r="P2796">
        <v>116</v>
      </c>
      <c r="Q2796">
        <v>0.35294117647058826</v>
      </c>
      <c r="R2796">
        <v>28407</v>
      </c>
      <c r="S2796" t="str" cm="1">
        <f t="array" ref="S2796">_xlfn.IFS(E2799&lt;30,"18-29",E2799&lt;45,"30-44",TRUE,"45+")</f>
        <v>18-29</v>
      </c>
      <c r="T2796" t="str" cm="1">
        <f t="array" ref="T2796">_xlfn.IFS(F2796&lt;=2,"0-2 Years",F2796&lt;=5,"3-5 Years",F2796&lt;=8,"6-8 Years",TRUE,"9-10 Years")</f>
        <v>6-8 Years</v>
      </c>
      <c r="U2796" t="str" cm="1">
        <f t="array" ref="U2796">_xlfn.IFS(P2796&gt;60,"High Risk",P2796&gt;30,"Medium Risk",TRUE,"Low Risk")</f>
        <v>High Risk</v>
      </c>
      <c r="V2796">
        <f t="shared" si="43"/>
        <v>6</v>
      </c>
    </row>
    <row r="2797" spans="1:22" hidden="1" x14ac:dyDescent="0.2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 s="2">
        <v>79543.59</v>
      </c>
      <c r="H2797">
        <v>1</v>
      </c>
      <c r="I2797">
        <v>0</v>
      </c>
      <c r="J2797">
        <v>1</v>
      </c>
      <c r="K2797" s="1">
        <v>38772.82</v>
      </c>
      <c r="L2797">
        <v>0</v>
      </c>
      <c r="M2797">
        <v>25</v>
      </c>
      <c r="N2797">
        <v>3897</v>
      </c>
      <c r="O2797">
        <v>6</v>
      </c>
      <c r="P2797">
        <v>140</v>
      </c>
      <c r="Q2797">
        <v>0.24</v>
      </c>
      <c r="R2797">
        <v>97425</v>
      </c>
      <c r="S2797" t="str" cm="1">
        <f t="array" ref="S2797">_xlfn.IFS(E2800&lt;30,"18-29",E2800&lt;45,"30-44",TRUE,"45+")</f>
        <v>18-29</v>
      </c>
      <c r="T2797" t="str" cm="1">
        <f t="array" ref="T2797">_xlfn.IFS(F2797&lt;=2,"0-2 Years",F2797&lt;=5,"3-5 Years",F2797&lt;=8,"6-8 Years",TRUE,"9-10 Years")</f>
        <v>6-8 Years</v>
      </c>
      <c r="U2797" t="str" cm="1">
        <f t="array" ref="U2797">_xlfn.IFS(P2797&gt;60,"High Risk",P2797&gt;30,"Medium Risk",TRUE,"Low Risk")</f>
        <v>High Risk</v>
      </c>
      <c r="V2797">
        <f t="shared" si="43"/>
        <v>2</v>
      </c>
    </row>
    <row r="2798" spans="1:22" hidden="1" x14ac:dyDescent="0.2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 s="2">
        <v>151553.19</v>
      </c>
      <c r="H2798">
        <v>1</v>
      </c>
      <c r="I2798">
        <v>1</v>
      </c>
      <c r="J2798">
        <v>1</v>
      </c>
      <c r="K2798" s="1">
        <v>44946.29</v>
      </c>
      <c r="L2798">
        <v>0</v>
      </c>
      <c r="M2798">
        <v>15</v>
      </c>
      <c r="N2798">
        <v>3224</v>
      </c>
      <c r="O2798">
        <v>1</v>
      </c>
      <c r="P2798">
        <v>174</v>
      </c>
      <c r="Q2798">
        <v>6.6666666666666666E-2</v>
      </c>
      <c r="R2798">
        <v>48360</v>
      </c>
      <c r="S2798" t="str" cm="1">
        <f t="array" ref="S2798">_xlfn.IFS(E2801&lt;30,"18-29",E2801&lt;45,"30-44",TRUE,"45+")</f>
        <v>30-44</v>
      </c>
      <c r="T2798" t="str" cm="1">
        <f t="array" ref="T2798">_xlfn.IFS(F2798&lt;=2,"0-2 Years",F2798&lt;=5,"3-5 Years",F2798&lt;=8,"6-8 Years",TRUE,"9-10 Years")</f>
        <v>6-8 Years</v>
      </c>
      <c r="U2798" t="str" cm="1">
        <f t="array" ref="U2798">_xlfn.IFS(P2798&gt;60,"High Risk",P2798&gt;30,"Medium Risk",TRUE,"Low Risk")</f>
        <v>High Risk</v>
      </c>
      <c r="V2798">
        <f t="shared" si="43"/>
        <v>2</v>
      </c>
    </row>
    <row r="2799" spans="1:22" hidden="1" x14ac:dyDescent="0.2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 s="2">
        <v>166527.88</v>
      </c>
      <c r="H2799">
        <v>2</v>
      </c>
      <c r="I2799">
        <v>0</v>
      </c>
      <c r="J2799">
        <v>1</v>
      </c>
      <c r="K2799" s="1">
        <v>146007.70000000001</v>
      </c>
      <c r="L2799">
        <v>0</v>
      </c>
      <c r="M2799">
        <v>16</v>
      </c>
      <c r="N2799">
        <v>3545</v>
      </c>
      <c r="O2799">
        <v>4</v>
      </c>
      <c r="P2799">
        <v>114</v>
      </c>
      <c r="Q2799">
        <v>0.25</v>
      </c>
      <c r="R2799">
        <v>56720</v>
      </c>
      <c r="S2799" t="str" cm="1">
        <f t="array" ref="S2799">_xlfn.IFS(E2802&lt;30,"18-29",E2802&lt;45,"30-44",TRUE,"45+")</f>
        <v>45+</v>
      </c>
      <c r="T2799" t="str" cm="1">
        <f t="array" ref="T2799">_xlfn.IFS(F2799&lt;=2,"0-2 Years",F2799&lt;=5,"3-5 Years",F2799&lt;=8,"6-8 Years",TRUE,"9-10 Years")</f>
        <v>0-2 Years</v>
      </c>
      <c r="U2799" t="str" cm="1">
        <f t="array" ref="U2799">_xlfn.IFS(P2799&gt;60,"High Risk",P2799&gt;30,"Medium Risk",TRUE,"Low Risk")</f>
        <v>High Risk</v>
      </c>
      <c r="V2799">
        <f t="shared" si="43"/>
        <v>1</v>
      </c>
    </row>
    <row r="2800" spans="1:22" hidden="1" x14ac:dyDescent="0.2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 s="2">
        <v>150329.15</v>
      </c>
      <c r="H2800">
        <v>1</v>
      </c>
      <c r="I2800">
        <v>1</v>
      </c>
      <c r="J2800">
        <v>0</v>
      </c>
      <c r="K2800" s="1">
        <v>145558.42000000001</v>
      </c>
      <c r="L2800">
        <v>0</v>
      </c>
      <c r="M2800">
        <v>29</v>
      </c>
      <c r="N2800">
        <v>489</v>
      </c>
      <c r="O2800">
        <v>6</v>
      </c>
      <c r="P2800">
        <v>40</v>
      </c>
      <c r="Q2800">
        <v>0.20689655172413793</v>
      </c>
      <c r="R2800">
        <v>14181</v>
      </c>
      <c r="S2800" t="str" cm="1">
        <f t="array" ref="S2800">_xlfn.IFS(E2803&lt;30,"18-29",E2803&lt;45,"30-44",TRUE,"45+")</f>
        <v>18-29</v>
      </c>
      <c r="T2800" t="str" cm="1">
        <f t="array" ref="T2800">_xlfn.IFS(F2800&lt;=2,"0-2 Years",F2800&lt;=5,"3-5 Years",F2800&lt;=8,"6-8 Years",TRUE,"9-10 Years")</f>
        <v>6-8 Years</v>
      </c>
      <c r="U2800" t="str" cm="1">
        <f t="array" ref="U2800">_xlfn.IFS(P2800&gt;60,"High Risk",P2800&gt;30,"Medium Risk",TRUE,"Low Risk")</f>
        <v>Medium Risk</v>
      </c>
      <c r="V2800">
        <f t="shared" si="43"/>
        <v>5</v>
      </c>
    </row>
    <row r="2801" spans="1:22" hidden="1" x14ac:dyDescent="0.2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 s="2">
        <v>121911.59</v>
      </c>
      <c r="H2801">
        <v>1</v>
      </c>
      <c r="I2801">
        <v>1</v>
      </c>
      <c r="J2801">
        <v>0</v>
      </c>
      <c r="K2801" s="1">
        <v>193312.33</v>
      </c>
      <c r="L2801">
        <v>0</v>
      </c>
      <c r="M2801">
        <v>29</v>
      </c>
      <c r="N2801">
        <v>2961</v>
      </c>
      <c r="O2801">
        <v>3</v>
      </c>
      <c r="P2801">
        <v>172</v>
      </c>
      <c r="Q2801">
        <v>0.10344827586206896</v>
      </c>
      <c r="R2801">
        <v>85869</v>
      </c>
      <c r="S2801" t="str" cm="1">
        <f t="array" ref="S2801">_xlfn.IFS(E2804&lt;30,"18-29",E2804&lt;45,"30-44",TRUE,"45+")</f>
        <v>45+</v>
      </c>
      <c r="T2801" t="str" cm="1">
        <f t="array" ref="T2801">_xlfn.IFS(F2801&lt;=2,"0-2 Years",F2801&lt;=5,"3-5 Years",F2801&lt;=8,"6-8 Years",TRUE,"9-10 Years")</f>
        <v>6-8 Years</v>
      </c>
      <c r="U2801" t="str" cm="1">
        <f t="array" ref="U2801">_xlfn.IFS(P2801&gt;60,"High Risk",P2801&gt;30,"Medium Risk",TRUE,"Low Risk")</f>
        <v>High Risk</v>
      </c>
      <c r="V2801">
        <f t="shared" si="43"/>
        <v>5</v>
      </c>
    </row>
    <row r="2802" spans="1:22" hidden="1" x14ac:dyDescent="0.2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 s="2">
        <v>156773.78</v>
      </c>
      <c r="H2802">
        <v>2</v>
      </c>
      <c r="I2802">
        <v>1</v>
      </c>
      <c r="J2802">
        <v>0</v>
      </c>
      <c r="K2802" s="1">
        <v>40257.79</v>
      </c>
      <c r="L2802">
        <v>0</v>
      </c>
      <c r="M2802">
        <v>15</v>
      </c>
      <c r="N2802">
        <v>3973</v>
      </c>
      <c r="O2802">
        <v>10</v>
      </c>
      <c r="P2802">
        <v>125</v>
      </c>
      <c r="Q2802">
        <v>0.66666666666666663</v>
      </c>
      <c r="R2802">
        <v>59595</v>
      </c>
      <c r="S2802" t="str" cm="1">
        <f t="array" ref="S2802">_xlfn.IFS(E2805&lt;30,"18-29",E2805&lt;45,"30-44",TRUE,"45+")</f>
        <v>30-44</v>
      </c>
      <c r="T2802" t="str" cm="1">
        <f t="array" ref="T2802">_xlfn.IFS(F2802&lt;=2,"0-2 Years",F2802&lt;=5,"3-5 Years",F2802&lt;=8,"6-8 Years",TRUE,"9-10 Years")</f>
        <v>9-10 Years</v>
      </c>
      <c r="U2802" t="str" cm="1">
        <f t="array" ref="U2802">_xlfn.IFS(P2802&gt;60,"High Risk",P2802&gt;30,"Medium Risk",TRUE,"Low Risk")</f>
        <v>High Risk</v>
      </c>
      <c r="V2802">
        <f t="shared" si="43"/>
        <v>4</v>
      </c>
    </row>
    <row r="2803" spans="1:22" hidden="1" x14ac:dyDescent="0.2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 s="2">
        <v>127864.26</v>
      </c>
      <c r="H2803">
        <v>1</v>
      </c>
      <c r="I2803">
        <v>1</v>
      </c>
      <c r="J2803">
        <v>1</v>
      </c>
      <c r="K2803" s="1">
        <v>46677.9</v>
      </c>
      <c r="L2803">
        <v>0</v>
      </c>
      <c r="M2803">
        <v>14</v>
      </c>
      <c r="N2803">
        <v>2182</v>
      </c>
      <c r="O2803">
        <v>4</v>
      </c>
      <c r="P2803">
        <v>61</v>
      </c>
      <c r="Q2803">
        <v>0.2857142857142857</v>
      </c>
      <c r="R2803">
        <v>30548</v>
      </c>
      <c r="S2803" t="str" cm="1">
        <f t="array" ref="S2803">_xlfn.IFS(E2806&lt;30,"18-29",E2806&lt;45,"30-44",TRUE,"45+")</f>
        <v>30-44</v>
      </c>
      <c r="T2803" t="str" cm="1">
        <f t="array" ref="T2803">_xlfn.IFS(F2803&lt;=2,"0-2 Years",F2803&lt;=5,"3-5 Years",F2803&lt;=8,"6-8 Years",TRUE,"9-10 Years")</f>
        <v>6-8 Years</v>
      </c>
      <c r="U2803" t="str" cm="1">
        <f t="array" ref="U2803">_xlfn.IFS(P2803&gt;60,"High Risk",P2803&gt;30,"Medium Risk",TRUE,"Low Risk")</f>
        <v>High Risk</v>
      </c>
      <c r="V2803">
        <f t="shared" si="43"/>
        <v>2</v>
      </c>
    </row>
    <row r="2804" spans="1:22" hidden="1" x14ac:dyDescent="0.2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 s="2">
        <v>113709.28</v>
      </c>
      <c r="H2804">
        <v>1</v>
      </c>
      <c r="I2804">
        <v>1</v>
      </c>
      <c r="J2804">
        <v>1</v>
      </c>
      <c r="K2804" s="1">
        <v>153887.93</v>
      </c>
      <c r="L2804">
        <v>1</v>
      </c>
      <c r="M2804">
        <v>30</v>
      </c>
      <c r="N2804">
        <v>1252</v>
      </c>
      <c r="O2804">
        <v>3</v>
      </c>
      <c r="P2804">
        <v>35</v>
      </c>
      <c r="Q2804">
        <v>0.1</v>
      </c>
      <c r="R2804">
        <v>37560</v>
      </c>
      <c r="S2804" t="str" cm="1">
        <f t="array" ref="S2804">_xlfn.IFS(E2807&lt;30,"18-29",E2807&lt;45,"30-44",TRUE,"45+")</f>
        <v>45+</v>
      </c>
      <c r="T2804" t="str" cm="1">
        <f t="array" ref="T2804">_xlfn.IFS(F2804&lt;=2,"0-2 Years",F2804&lt;=5,"3-5 Years",F2804&lt;=8,"6-8 Years",TRUE,"9-10 Years")</f>
        <v>3-5 Years</v>
      </c>
      <c r="U2804" t="str" cm="1">
        <f t="array" ref="U2804">_xlfn.IFS(P2804&gt;60,"High Risk",P2804&gt;30,"Medium Risk",TRUE,"Low Risk")</f>
        <v>Medium Risk</v>
      </c>
      <c r="V2804">
        <f t="shared" si="43"/>
        <v>3</v>
      </c>
    </row>
    <row r="2805" spans="1:22" hidden="1" x14ac:dyDescent="0.2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 s="2">
        <v>79974.55</v>
      </c>
      <c r="H2805">
        <v>1</v>
      </c>
      <c r="I2805">
        <v>1</v>
      </c>
      <c r="J2805">
        <v>1</v>
      </c>
      <c r="K2805" s="1">
        <v>103108.33</v>
      </c>
      <c r="L2805">
        <v>0</v>
      </c>
      <c r="M2805">
        <v>25</v>
      </c>
      <c r="N2805">
        <v>149</v>
      </c>
      <c r="O2805">
        <v>10</v>
      </c>
      <c r="P2805">
        <v>168</v>
      </c>
      <c r="Q2805">
        <v>0.4</v>
      </c>
      <c r="R2805">
        <v>3725</v>
      </c>
      <c r="S2805" t="str" cm="1">
        <f t="array" ref="S2805">_xlfn.IFS(E2808&lt;30,"18-29",E2808&lt;45,"30-44",TRUE,"45+")</f>
        <v>30-44</v>
      </c>
      <c r="T2805" t="str" cm="1">
        <f t="array" ref="T2805">_xlfn.IFS(F2805&lt;=2,"0-2 Years",F2805&lt;=5,"3-5 Years",F2805&lt;=8,"6-8 Years",TRUE,"9-10 Years")</f>
        <v>6-8 Years</v>
      </c>
      <c r="U2805" t="str" cm="1">
        <f t="array" ref="U2805">_xlfn.IFS(P2805&gt;60,"High Risk",P2805&gt;30,"Medium Risk",TRUE,"Low Risk")</f>
        <v>High Risk</v>
      </c>
      <c r="V2805">
        <f t="shared" si="43"/>
        <v>2</v>
      </c>
    </row>
    <row r="2806" spans="1:22" hidden="1" x14ac:dyDescent="0.2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 s="2">
        <v>0</v>
      </c>
      <c r="H2806">
        <v>2</v>
      </c>
      <c r="I2806">
        <v>1</v>
      </c>
      <c r="J2806">
        <v>1</v>
      </c>
      <c r="K2806" s="1">
        <v>58652.23</v>
      </c>
      <c r="L2806">
        <v>0</v>
      </c>
      <c r="M2806">
        <v>29</v>
      </c>
      <c r="N2806">
        <v>4579</v>
      </c>
      <c r="O2806">
        <v>9</v>
      </c>
      <c r="P2806">
        <v>99</v>
      </c>
      <c r="Q2806">
        <v>0.31034482758620691</v>
      </c>
      <c r="R2806">
        <v>132791</v>
      </c>
      <c r="S2806" t="str" cm="1">
        <f t="array" ref="S2806">_xlfn.IFS(E2809&lt;30,"18-29",E2809&lt;45,"30-44",TRUE,"45+")</f>
        <v>30-44</v>
      </c>
      <c r="T2806" t="str" cm="1">
        <f t="array" ref="T2806">_xlfn.IFS(F2806&lt;=2,"0-2 Years",F2806&lt;=5,"3-5 Years",F2806&lt;=8,"6-8 Years",TRUE,"9-10 Years")</f>
        <v>0-2 Years</v>
      </c>
      <c r="U2806" t="str" cm="1">
        <f t="array" ref="U2806">_xlfn.IFS(P2806&gt;60,"High Risk",P2806&gt;30,"Medium Risk",TRUE,"Low Risk")</f>
        <v>High Risk</v>
      </c>
      <c r="V2806">
        <f t="shared" si="43"/>
        <v>4</v>
      </c>
    </row>
    <row r="2807" spans="1:22" x14ac:dyDescent="0.2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 s="2">
        <v>0</v>
      </c>
      <c r="H2807">
        <v>1</v>
      </c>
      <c r="I2807">
        <v>1</v>
      </c>
      <c r="J2807">
        <v>0</v>
      </c>
      <c r="K2807" s="1">
        <v>91624.11</v>
      </c>
      <c r="L2807">
        <v>1</v>
      </c>
      <c r="M2807">
        <v>8</v>
      </c>
      <c r="N2807">
        <v>1300</v>
      </c>
      <c r="O2807">
        <v>5</v>
      </c>
      <c r="P2807">
        <v>128</v>
      </c>
      <c r="Q2807">
        <v>0.625</v>
      </c>
      <c r="R2807">
        <v>10400</v>
      </c>
      <c r="S2807" t="str" cm="1">
        <f t="array" ref="S2807">_xlfn.IFS(E2810&lt;30,"18-29",E2810&lt;45,"30-44",TRUE,"45+")</f>
        <v>30-44</v>
      </c>
      <c r="T2807" t="str" cm="1">
        <f t="array" ref="T2807">_xlfn.IFS(F2807&lt;=2,"0-2 Years",F2807&lt;=5,"3-5 Years",F2807&lt;=8,"6-8 Years",TRUE,"9-10 Years")</f>
        <v>3-5 Years</v>
      </c>
      <c r="U2807" t="str" cm="1">
        <f t="array" ref="U2807">_xlfn.IFS(P2807&gt;60,"High Risk",P2807&gt;30,"Medium Risk",TRUE,"Low Risk")</f>
        <v>High Risk</v>
      </c>
      <c r="V2807">
        <f t="shared" si="43"/>
        <v>9</v>
      </c>
    </row>
    <row r="2808" spans="1:22" x14ac:dyDescent="0.2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 s="2">
        <v>0</v>
      </c>
      <c r="H2808">
        <v>1</v>
      </c>
      <c r="I2808">
        <v>1</v>
      </c>
      <c r="J2808">
        <v>0</v>
      </c>
      <c r="K2808" s="1">
        <v>65986.48</v>
      </c>
      <c r="L2808">
        <v>1</v>
      </c>
      <c r="M2808">
        <v>25</v>
      </c>
      <c r="N2808">
        <v>3409</v>
      </c>
      <c r="O2808">
        <v>0</v>
      </c>
      <c r="P2808">
        <v>8</v>
      </c>
      <c r="Q2808">
        <v>0</v>
      </c>
      <c r="R2808">
        <v>85225</v>
      </c>
      <c r="S2808" t="str" cm="1">
        <f t="array" ref="S2808">_xlfn.IFS(E2811&lt;30,"18-29",E2811&lt;45,"30-44",TRUE,"45+")</f>
        <v>30-44</v>
      </c>
      <c r="T2808" t="str" cm="1">
        <f t="array" ref="T2808">_xlfn.IFS(F2808&lt;=2,"0-2 Years",F2808&lt;=5,"3-5 Years",F2808&lt;=8,"6-8 Years",TRUE,"9-10 Years")</f>
        <v>0-2 Years</v>
      </c>
      <c r="U2808" t="str" cm="1">
        <f t="array" ref="U2808">_xlfn.IFS(P2808&gt;60,"High Risk",P2808&gt;30,"Medium Risk",TRUE,"Low Risk")</f>
        <v>Low Risk</v>
      </c>
      <c r="V2808">
        <f t="shared" si="43"/>
        <v>9</v>
      </c>
    </row>
    <row r="2809" spans="1:22" hidden="1" x14ac:dyDescent="0.2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 s="2">
        <v>144427.96</v>
      </c>
      <c r="H2809">
        <v>2</v>
      </c>
      <c r="I2809">
        <v>1</v>
      </c>
      <c r="J2809">
        <v>0</v>
      </c>
      <c r="K2809" s="1">
        <v>113845.19</v>
      </c>
      <c r="L2809">
        <v>0</v>
      </c>
      <c r="M2809">
        <v>5</v>
      </c>
      <c r="N2809">
        <v>1805</v>
      </c>
      <c r="O2809">
        <v>9</v>
      </c>
      <c r="P2809">
        <v>24</v>
      </c>
      <c r="Q2809">
        <v>1</v>
      </c>
      <c r="R2809">
        <v>9025</v>
      </c>
      <c r="S2809" t="str" cm="1">
        <f t="array" ref="S2809">_xlfn.IFS(E2812&lt;30,"18-29",E2812&lt;45,"30-44",TRUE,"45+")</f>
        <v>30-44</v>
      </c>
      <c r="T2809" t="str" cm="1">
        <f t="array" ref="T2809">_xlfn.IFS(F2809&lt;=2,"0-2 Years",F2809&lt;=5,"3-5 Years",F2809&lt;=8,"6-8 Years",TRUE,"9-10 Years")</f>
        <v>3-5 Years</v>
      </c>
      <c r="U2809" t="str" cm="1">
        <f t="array" ref="U2809">_xlfn.IFS(P2809&gt;60,"High Risk",P2809&gt;30,"Medium Risk",TRUE,"Low Risk")</f>
        <v>Low Risk</v>
      </c>
      <c r="V2809">
        <f t="shared" si="43"/>
        <v>3</v>
      </c>
    </row>
    <row r="2810" spans="1:22" hidden="1" x14ac:dyDescent="0.2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 s="2">
        <v>99263.09</v>
      </c>
      <c r="H2810">
        <v>1</v>
      </c>
      <c r="I2810">
        <v>1</v>
      </c>
      <c r="J2810">
        <v>1</v>
      </c>
      <c r="K2810" s="1">
        <v>67607.899999999994</v>
      </c>
      <c r="L2810">
        <v>0</v>
      </c>
      <c r="M2810">
        <v>10</v>
      </c>
      <c r="N2810">
        <v>1945</v>
      </c>
      <c r="O2810">
        <v>0</v>
      </c>
      <c r="P2810">
        <v>7</v>
      </c>
      <c r="Q2810">
        <v>0</v>
      </c>
      <c r="R2810">
        <v>19450</v>
      </c>
      <c r="S2810" t="str" cm="1">
        <f t="array" ref="S2810">_xlfn.IFS(E2813&lt;30,"18-29",E2813&lt;45,"30-44",TRUE,"45+")</f>
        <v>30-44</v>
      </c>
      <c r="T2810" t="str" cm="1">
        <f t="array" ref="T2810">_xlfn.IFS(F2810&lt;=2,"0-2 Years",F2810&lt;=5,"3-5 Years",F2810&lt;=8,"6-8 Years",TRUE,"9-10 Years")</f>
        <v>6-8 Years</v>
      </c>
      <c r="U2810" t="str" cm="1">
        <f t="array" ref="U2810">_xlfn.IFS(P2810&gt;60,"High Risk",P2810&gt;30,"Medium Risk",TRUE,"Low Risk")</f>
        <v>Low Risk</v>
      </c>
      <c r="V2810">
        <f t="shared" si="43"/>
        <v>2</v>
      </c>
    </row>
    <row r="2811" spans="1:22" hidden="1" x14ac:dyDescent="0.2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 s="2">
        <v>79368.87</v>
      </c>
      <c r="H2811">
        <v>2</v>
      </c>
      <c r="I2811">
        <v>1</v>
      </c>
      <c r="J2811">
        <v>1</v>
      </c>
      <c r="K2811" s="1">
        <v>145471.94</v>
      </c>
      <c r="L2811">
        <v>0</v>
      </c>
      <c r="M2811">
        <v>13</v>
      </c>
      <c r="N2811">
        <v>752</v>
      </c>
      <c r="O2811">
        <v>7</v>
      </c>
      <c r="P2811">
        <v>96</v>
      </c>
      <c r="Q2811">
        <v>0.53846153846153844</v>
      </c>
      <c r="R2811">
        <v>9776</v>
      </c>
      <c r="S2811" t="str" cm="1">
        <f t="array" ref="S2811">_xlfn.IFS(E2814&lt;30,"18-29",E2814&lt;45,"30-44",TRUE,"45+")</f>
        <v>18-29</v>
      </c>
      <c r="T2811" t="str" cm="1">
        <f t="array" ref="T2811">_xlfn.IFS(F2811&lt;=2,"0-2 Years",F2811&lt;=5,"3-5 Years",F2811&lt;=8,"6-8 Years",TRUE,"9-10 Years")</f>
        <v>0-2 Years</v>
      </c>
      <c r="U2811" t="str" cm="1">
        <f t="array" ref="U2811">_xlfn.IFS(P2811&gt;60,"High Risk",P2811&gt;30,"Medium Risk",TRUE,"Low Risk")</f>
        <v>High Risk</v>
      </c>
      <c r="V2811">
        <f t="shared" si="43"/>
        <v>1</v>
      </c>
    </row>
    <row r="2812" spans="1:22" hidden="1" x14ac:dyDescent="0.2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 s="2">
        <v>0</v>
      </c>
      <c r="H2812">
        <v>2</v>
      </c>
      <c r="I2812">
        <v>1</v>
      </c>
      <c r="J2812">
        <v>1</v>
      </c>
      <c r="K2812" s="1">
        <v>124071.71</v>
      </c>
      <c r="L2812">
        <v>0</v>
      </c>
      <c r="M2812">
        <v>19</v>
      </c>
      <c r="N2812">
        <v>3928</v>
      </c>
      <c r="O2812">
        <v>1</v>
      </c>
      <c r="P2812">
        <v>96</v>
      </c>
      <c r="Q2812">
        <v>5.2631578947368418E-2</v>
      </c>
      <c r="R2812">
        <v>74632</v>
      </c>
      <c r="S2812" t="str" cm="1">
        <f t="array" ref="S2812">_xlfn.IFS(E2815&lt;30,"18-29",E2815&lt;45,"30-44",TRUE,"45+")</f>
        <v>45+</v>
      </c>
      <c r="T2812" t="str" cm="1">
        <f t="array" ref="T2812">_xlfn.IFS(F2812&lt;=2,"0-2 Years",F2812&lt;=5,"3-5 Years",F2812&lt;=8,"6-8 Years",TRUE,"9-10 Years")</f>
        <v>9-10 Years</v>
      </c>
      <c r="U2812" t="str" cm="1">
        <f t="array" ref="U2812">_xlfn.IFS(P2812&gt;60,"High Risk",P2812&gt;30,"Medium Risk",TRUE,"Low Risk")</f>
        <v>High Risk</v>
      </c>
      <c r="V2812">
        <f t="shared" si="43"/>
        <v>3</v>
      </c>
    </row>
    <row r="2813" spans="1:22" hidden="1" x14ac:dyDescent="0.2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 s="2">
        <v>0</v>
      </c>
      <c r="H2813">
        <v>2</v>
      </c>
      <c r="I2813">
        <v>1</v>
      </c>
      <c r="J2813">
        <v>1</v>
      </c>
      <c r="K2813" s="1">
        <v>67502.12</v>
      </c>
      <c r="L2813">
        <v>0</v>
      </c>
      <c r="M2813">
        <v>4</v>
      </c>
      <c r="N2813">
        <v>3951</v>
      </c>
      <c r="O2813">
        <v>5</v>
      </c>
      <c r="P2813">
        <v>56</v>
      </c>
      <c r="Q2813">
        <v>1</v>
      </c>
      <c r="R2813">
        <v>15804</v>
      </c>
      <c r="S2813" t="str" cm="1">
        <f t="array" ref="S2813">_xlfn.IFS(E2816&lt;30,"18-29",E2816&lt;45,"30-44",TRUE,"45+")</f>
        <v>30-44</v>
      </c>
      <c r="T2813" t="str" cm="1">
        <f t="array" ref="T2813">_xlfn.IFS(F2813&lt;=2,"0-2 Years",F2813&lt;=5,"3-5 Years",F2813&lt;=8,"6-8 Years",TRUE,"9-10 Years")</f>
        <v>9-10 Years</v>
      </c>
      <c r="U2813" t="str" cm="1">
        <f t="array" ref="U2813">_xlfn.IFS(P2813&gt;60,"High Risk",P2813&gt;30,"Medium Risk",TRUE,"Low Risk")</f>
        <v>Medium Risk</v>
      </c>
      <c r="V2813">
        <f t="shared" si="43"/>
        <v>3</v>
      </c>
    </row>
    <row r="2814" spans="1:22" hidden="1" x14ac:dyDescent="0.2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 s="2">
        <v>0</v>
      </c>
      <c r="H2814">
        <v>3</v>
      </c>
      <c r="I2814">
        <v>1</v>
      </c>
      <c r="J2814">
        <v>1</v>
      </c>
      <c r="K2814" s="1">
        <v>78707.97</v>
      </c>
      <c r="L2814">
        <v>0</v>
      </c>
      <c r="M2814">
        <v>9</v>
      </c>
      <c r="N2814">
        <v>3500</v>
      </c>
      <c r="O2814">
        <v>8</v>
      </c>
      <c r="P2814">
        <v>167</v>
      </c>
      <c r="Q2814">
        <v>0.88888888888888884</v>
      </c>
      <c r="R2814">
        <v>31500</v>
      </c>
      <c r="S2814" t="str" cm="1">
        <f t="array" ref="S2814">_xlfn.IFS(E2817&lt;30,"18-29",E2817&lt;45,"30-44",TRUE,"45+")</f>
        <v>30-44</v>
      </c>
      <c r="T2814" t="str" cm="1">
        <f t="array" ref="T2814">_xlfn.IFS(F2814&lt;=2,"0-2 Years",F2814&lt;=5,"3-5 Years",F2814&lt;=8,"6-8 Years",TRUE,"9-10 Years")</f>
        <v>0-2 Years</v>
      </c>
      <c r="U2814" t="str" cm="1">
        <f t="array" ref="U2814">_xlfn.IFS(P2814&gt;60,"High Risk",P2814&gt;30,"Medium Risk",TRUE,"Low Risk")</f>
        <v>High Risk</v>
      </c>
      <c r="V2814">
        <f t="shared" si="43"/>
        <v>4</v>
      </c>
    </row>
    <row r="2815" spans="1:22" x14ac:dyDescent="0.2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 s="2">
        <v>125095.94</v>
      </c>
      <c r="H2815">
        <v>1</v>
      </c>
      <c r="I2815">
        <v>1</v>
      </c>
      <c r="J2815">
        <v>0</v>
      </c>
      <c r="K2815" s="1">
        <v>171189.83</v>
      </c>
      <c r="L2815">
        <v>1</v>
      </c>
      <c r="M2815">
        <v>9</v>
      </c>
      <c r="N2815">
        <v>3962</v>
      </c>
      <c r="O2815">
        <v>3</v>
      </c>
      <c r="P2815">
        <v>5</v>
      </c>
      <c r="Q2815">
        <v>0.33333333333333331</v>
      </c>
      <c r="R2815">
        <v>35658</v>
      </c>
      <c r="S2815" t="str" cm="1">
        <f t="array" ref="S2815">_xlfn.IFS(E2818&lt;30,"18-29",E2818&lt;45,"30-44",TRUE,"45+")</f>
        <v>18-29</v>
      </c>
      <c r="T2815" t="str" cm="1">
        <f t="array" ref="T2815">_xlfn.IFS(F2815&lt;=2,"0-2 Years",F2815&lt;=5,"3-5 Years",F2815&lt;=8,"6-8 Years",TRUE,"9-10 Years")</f>
        <v>6-8 Years</v>
      </c>
      <c r="U2815" t="str" cm="1">
        <f t="array" ref="U2815">_xlfn.IFS(P2815&gt;60,"High Risk",P2815&gt;30,"Medium Risk",TRUE,"Low Risk")</f>
        <v>Low Risk</v>
      </c>
      <c r="V2815">
        <f t="shared" si="43"/>
        <v>6</v>
      </c>
    </row>
    <row r="2816" spans="1:22" hidden="1" x14ac:dyDescent="0.2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 s="2">
        <v>162485.79999999999</v>
      </c>
      <c r="H2816">
        <v>2</v>
      </c>
      <c r="I2816">
        <v>1</v>
      </c>
      <c r="J2816">
        <v>0</v>
      </c>
      <c r="K2816" s="1">
        <v>149381.32</v>
      </c>
      <c r="L2816">
        <v>0</v>
      </c>
      <c r="M2816">
        <v>18</v>
      </c>
      <c r="N2816">
        <v>3945</v>
      </c>
      <c r="O2816">
        <v>3</v>
      </c>
      <c r="P2816">
        <v>72</v>
      </c>
      <c r="Q2816">
        <v>0.16666666666666666</v>
      </c>
      <c r="R2816">
        <v>71010</v>
      </c>
      <c r="S2816" t="str" cm="1">
        <f t="array" ref="S2816">_xlfn.IFS(E2819&lt;30,"18-29",E2819&lt;45,"30-44",TRUE,"45+")</f>
        <v>30-44</v>
      </c>
      <c r="T2816" t="str" cm="1">
        <f t="array" ref="T2816">_xlfn.IFS(F2816&lt;=2,"0-2 Years",F2816&lt;=5,"3-5 Years",F2816&lt;=8,"6-8 Years",TRUE,"9-10 Years")</f>
        <v>0-2 Years</v>
      </c>
      <c r="U2816" t="str" cm="1">
        <f t="array" ref="U2816">_xlfn.IFS(P2816&gt;60,"High Risk",P2816&gt;30,"Medium Risk",TRUE,"Low Risk")</f>
        <v>High Risk</v>
      </c>
      <c r="V2816">
        <f t="shared" si="43"/>
        <v>4</v>
      </c>
    </row>
    <row r="2817" spans="1:22" hidden="1" x14ac:dyDescent="0.2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 s="2">
        <v>95668.82</v>
      </c>
      <c r="H2817">
        <v>2</v>
      </c>
      <c r="I2817">
        <v>1</v>
      </c>
      <c r="J2817">
        <v>0</v>
      </c>
      <c r="K2817" s="1">
        <v>100335.55</v>
      </c>
      <c r="L2817">
        <v>0</v>
      </c>
      <c r="M2817">
        <v>12</v>
      </c>
      <c r="N2817">
        <v>2427</v>
      </c>
      <c r="O2817">
        <v>9</v>
      </c>
      <c r="P2817">
        <v>66</v>
      </c>
      <c r="Q2817">
        <v>0.75</v>
      </c>
      <c r="R2817">
        <v>29124</v>
      </c>
      <c r="S2817" t="str" cm="1">
        <f t="array" ref="S2817">_xlfn.IFS(E2820&lt;30,"18-29",E2820&lt;45,"30-44",TRUE,"45+")</f>
        <v>30-44</v>
      </c>
      <c r="T2817" t="str" cm="1">
        <f t="array" ref="T2817">_xlfn.IFS(F2817&lt;=2,"0-2 Years",F2817&lt;=5,"3-5 Years",F2817&lt;=8,"6-8 Years",TRUE,"9-10 Years")</f>
        <v>0-2 Years</v>
      </c>
      <c r="U2817" t="str" cm="1">
        <f t="array" ref="U2817">_xlfn.IFS(P2817&gt;60,"High Risk",P2817&gt;30,"Medium Risk",TRUE,"Low Risk")</f>
        <v>High Risk</v>
      </c>
      <c r="V2817">
        <f t="shared" si="43"/>
        <v>4</v>
      </c>
    </row>
    <row r="2818" spans="1:22" x14ac:dyDescent="0.2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 s="2">
        <v>0</v>
      </c>
      <c r="H2818">
        <v>2</v>
      </c>
      <c r="I2818">
        <v>1</v>
      </c>
      <c r="J2818">
        <v>0</v>
      </c>
      <c r="K2818" s="1">
        <v>152698.23999999999</v>
      </c>
      <c r="L2818">
        <v>0</v>
      </c>
      <c r="M2818">
        <v>26</v>
      </c>
      <c r="N2818">
        <v>667</v>
      </c>
      <c r="O2818">
        <v>6</v>
      </c>
      <c r="P2818">
        <v>68</v>
      </c>
      <c r="Q2818">
        <v>0.23076923076923078</v>
      </c>
      <c r="R2818">
        <v>17342</v>
      </c>
      <c r="S2818" t="str" cm="1">
        <f t="array" ref="S2818">_xlfn.IFS(E2821&lt;30,"18-29",E2821&lt;45,"30-44",TRUE,"45+")</f>
        <v>30-44</v>
      </c>
      <c r="T2818" t="str" cm="1">
        <f t="array" ref="T2818">_xlfn.IFS(F2818&lt;=2,"0-2 Years",F2818&lt;=5,"3-5 Years",F2818&lt;=8,"6-8 Years",TRUE,"9-10 Years")</f>
        <v>3-5 Years</v>
      </c>
      <c r="U2818" t="str" cm="1">
        <f t="array" ref="U2818">_xlfn.IFS(P2818&gt;60,"High Risk",P2818&gt;30,"Medium Risk",TRUE,"Low Risk")</f>
        <v>High Risk</v>
      </c>
      <c r="V2818">
        <f t="shared" si="43"/>
        <v>6</v>
      </c>
    </row>
    <row r="2819" spans="1:22" hidden="1" x14ac:dyDescent="0.2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 s="2">
        <v>0</v>
      </c>
      <c r="H2819">
        <v>2</v>
      </c>
      <c r="I2819">
        <v>1</v>
      </c>
      <c r="J2819">
        <v>1</v>
      </c>
      <c r="K2819" s="1">
        <v>41192.949999999997</v>
      </c>
      <c r="L2819">
        <v>0</v>
      </c>
      <c r="M2819">
        <v>20</v>
      </c>
      <c r="N2819">
        <v>1174</v>
      </c>
      <c r="O2819">
        <v>8</v>
      </c>
      <c r="P2819">
        <v>17</v>
      </c>
      <c r="Q2819">
        <v>0.4</v>
      </c>
      <c r="R2819">
        <v>23480</v>
      </c>
      <c r="S2819" t="str" cm="1">
        <f t="array" ref="S2819">_xlfn.IFS(E2822&lt;30,"18-29",E2822&lt;45,"30-44",TRUE,"45+")</f>
        <v>30-44</v>
      </c>
      <c r="T2819" t="str" cm="1">
        <f t="array" ref="T2819">_xlfn.IFS(F2819&lt;=2,"0-2 Years",F2819&lt;=5,"3-5 Years",F2819&lt;=8,"6-8 Years",TRUE,"9-10 Years")</f>
        <v>6-8 Years</v>
      </c>
      <c r="U2819" t="str" cm="1">
        <f t="array" ref="U2819">_xlfn.IFS(P2819&gt;60,"High Risk",P2819&gt;30,"Medium Risk",TRUE,"Low Risk")</f>
        <v>Low Risk</v>
      </c>
      <c r="V2819">
        <f t="shared" ref="V2819:V2882" si="44">IF(J2819=0,3,0)+IF(G2819=0,3,0)+IF(H2819=1,2,0)+IF(E2819&gt;45,1,0)+IF(F2819&lt;3,1,0)</f>
        <v>3</v>
      </c>
    </row>
    <row r="2820" spans="1:22" x14ac:dyDescent="0.2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 s="2">
        <v>0</v>
      </c>
      <c r="H2820">
        <v>1</v>
      </c>
      <c r="I2820">
        <v>1</v>
      </c>
      <c r="J2820">
        <v>0</v>
      </c>
      <c r="K2820" s="1">
        <v>132540.32999999999</v>
      </c>
      <c r="L2820">
        <v>0</v>
      </c>
      <c r="M2820">
        <v>14</v>
      </c>
      <c r="N2820">
        <v>3635</v>
      </c>
      <c r="O2820">
        <v>0</v>
      </c>
      <c r="P2820">
        <v>48</v>
      </c>
      <c r="Q2820">
        <v>0</v>
      </c>
      <c r="R2820">
        <v>50890</v>
      </c>
      <c r="S2820" t="str" cm="1">
        <f t="array" ref="S2820">_xlfn.IFS(E2823&lt;30,"18-29",E2823&lt;45,"30-44",TRUE,"45+")</f>
        <v>30-44</v>
      </c>
      <c r="T2820" t="str" cm="1">
        <f t="array" ref="T2820">_xlfn.IFS(F2820&lt;=2,"0-2 Years",F2820&lt;=5,"3-5 Years",F2820&lt;=8,"6-8 Years",TRUE,"9-10 Years")</f>
        <v>3-5 Years</v>
      </c>
      <c r="U2820" t="str" cm="1">
        <f t="array" ref="U2820">_xlfn.IFS(P2820&gt;60,"High Risk",P2820&gt;30,"Medium Risk",TRUE,"Low Risk")</f>
        <v>Medium Risk</v>
      </c>
      <c r="V2820">
        <f t="shared" si="44"/>
        <v>8</v>
      </c>
    </row>
    <row r="2821" spans="1:22" hidden="1" x14ac:dyDescent="0.2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 s="2">
        <v>74197.38</v>
      </c>
      <c r="H2821">
        <v>2</v>
      </c>
      <c r="I2821">
        <v>1</v>
      </c>
      <c r="J2821">
        <v>0</v>
      </c>
      <c r="K2821" s="1">
        <v>96875.520000000004</v>
      </c>
      <c r="L2821">
        <v>0</v>
      </c>
      <c r="M2821">
        <v>6</v>
      </c>
      <c r="N2821">
        <v>3145</v>
      </c>
      <c r="O2821">
        <v>7</v>
      </c>
      <c r="P2821">
        <v>3</v>
      </c>
      <c r="Q2821">
        <v>1</v>
      </c>
      <c r="R2821">
        <v>18870</v>
      </c>
      <c r="S2821" t="str" cm="1">
        <f t="array" ref="S2821">_xlfn.IFS(E2824&lt;30,"18-29",E2824&lt;45,"30-44",TRUE,"45+")</f>
        <v>30-44</v>
      </c>
      <c r="T2821" t="str" cm="1">
        <f t="array" ref="T2821">_xlfn.IFS(F2821&lt;=2,"0-2 Years",F2821&lt;=5,"3-5 Years",F2821&lt;=8,"6-8 Years",TRUE,"9-10 Years")</f>
        <v>3-5 Years</v>
      </c>
      <c r="U2821" t="str" cm="1">
        <f t="array" ref="U2821">_xlfn.IFS(P2821&gt;60,"High Risk",P2821&gt;30,"Medium Risk",TRUE,"Low Risk")</f>
        <v>Low Risk</v>
      </c>
      <c r="V2821">
        <f t="shared" si="44"/>
        <v>3</v>
      </c>
    </row>
    <row r="2822" spans="1:22" hidden="1" x14ac:dyDescent="0.2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 s="2">
        <v>89688.94</v>
      </c>
      <c r="H2822">
        <v>1</v>
      </c>
      <c r="I2822">
        <v>1</v>
      </c>
      <c r="J2822">
        <v>1</v>
      </c>
      <c r="K2822" s="1">
        <v>152305.47</v>
      </c>
      <c r="L2822">
        <v>0</v>
      </c>
      <c r="M2822">
        <v>29</v>
      </c>
      <c r="N2822">
        <v>1219</v>
      </c>
      <c r="O2822">
        <v>5</v>
      </c>
      <c r="P2822">
        <v>7</v>
      </c>
      <c r="Q2822">
        <v>0.17241379310344829</v>
      </c>
      <c r="R2822">
        <v>35351</v>
      </c>
      <c r="S2822" t="str" cm="1">
        <f t="array" ref="S2822">_xlfn.IFS(E2825&lt;30,"18-29",E2825&lt;45,"30-44",TRUE,"45+")</f>
        <v>45+</v>
      </c>
      <c r="T2822" t="str" cm="1">
        <f t="array" ref="T2822">_xlfn.IFS(F2822&lt;=2,"0-2 Years",F2822&lt;=5,"3-5 Years",F2822&lt;=8,"6-8 Years",TRUE,"9-10 Years")</f>
        <v>0-2 Years</v>
      </c>
      <c r="U2822" t="str" cm="1">
        <f t="array" ref="U2822">_xlfn.IFS(P2822&gt;60,"High Risk",P2822&gt;30,"Medium Risk",TRUE,"Low Risk")</f>
        <v>Low Risk</v>
      </c>
      <c r="V2822">
        <f t="shared" si="44"/>
        <v>3</v>
      </c>
    </row>
    <row r="2823" spans="1:22" hidden="1" x14ac:dyDescent="0.2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 s="2">
        <v>103121.33</v>
      </c>
      <c r="H2823">
        <v>2</v>
      </c>
      <c r="I2823">
        <v>1</v>
      </c>
      <c r="J2823">
        <v>1</v>
      </c>
      <c r="K2823" s="1">
        <v>49672.01</v>
      </c>
      <c r="L2823">
        <v>0</v>
      </c>
      <c r="M2823">
        <v>23</v>
      </c>
      <c r="N2823">
        <v>589</v>
      </c>
      <c r="O2823">
        <v>10</v>
      </c>
      <c r="P2823">
        <v>164</v>
      </c>
      <c r="Q2823">
        <v>0.43478260869565216</v>
      </c>
      <c r="R2823">
        <v>13547</v>
      </c>
      <c r="S2823" t="str" cm="1">
        <f t="array" ref="S2823">_xlfn.IFS(E2826&lt;30,"18-29",E2826&lt;45,"30-44",TRUE,"45+")</f>
        <v>30-44</v>
      </c>
      <c r="T2823" t="str" cm="1">
        <f t="array" ref="T2823">_xlfn.IFS(F2823&lt;=2,"0-2 Years",F2823&lt;=5,"3-5 Years",F2823&lt;=8,"6-8 Years",TRUE,"9-10 Years")</f>
        <v>9-10 Years</v>
      </c>
      <c r="U2823" t="str" cm="1">
        <f t="array" ref="U2823">_xlfn.IFS(P2823&gt;60,"High Risk",P2823&gt;30,"Medium Risk",TRUE,"Low Risk")</f>
        <v>High Risk</v>
      </c>
      <c r="V2823">
        <f t="shared" si="44"/>
        <v>0</v>
      </c>
    </row>
    <row r="2824" spans="1:22" x14ac:dyDescent="0.2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 s="2">
        <v>0</v>
      </c>
      <c r="H2824">
        <v>1</v>
      </c>
      <c r="I2824">
        <v>1</v>
      </c>
      <c r="J2824">
        <v>0</v>
      </c>
      <c r="K2824" s="1">
        <v>133997.53</v>
      </c>
      <c r="L2824">
        <v>0</v>
      </c>
      <c r="M2824">
        <v>3</v>
      </c>
      <c r="N2824">
        <v>2620</v>
      </c>
      <c r="O2824">
        <v>2</v>
      </c>
      <c r="P2824">
        <v>47</v>
      </c>
      <c r="Q2824">
        <v>0.66666666666666663</v>
      </c>
      <c r="R2824">
        <v>7860</v>
      </c>
      <c r="S2824" t="str" cm="1">
        <f t="array" ref="S2824">_xlfn.IFS(E2827&lt;30,"18-29",E2827&lt;45,"30-44",TRUE,"45+")</f>
        <v>30-44</v>
      </c>
      <c r="T2824" t="str" cm="1">
        <f t="array" ref="T2824">_xlfn.IFS(F2824&lt;=2,"0-2 Years",F2824&lt;=5,"3-5 Years",F2824&lt;=8,"6-8 Years",TRUE,"9-10 Years")</f>
        <v>3-5 Years</v>
      </c>
      <c r="U2824" t="str" cm="1">
        <f t="array" ref="U2824">_xlfn.IFS(P2824&gt;60,"High Risk",P2824&gt;30,"Medium Risk",TRUE,"Low Risk")</f>
        <v>Medium Risk</v>
      </c>
      <c r="V2824">
        <f t="shared" si="44"/>
        <v>8</v>
      </c>
    </row>
    <row r="2825" spans="1:22" hidden="1" x14ac:dyDescent="0.2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 s="2">
        <v>120170.07</v>
      </c>
      <c r="H2825">
        <v>1</v>
      </c>
      <c r="I2825">
        <v>0</v>
      </c>
      <c r="J2825">
        <v>1</v>
      </c>
      <c r="K2825" s="1">
        <v>50454.8</v>
      </c>
      <c r="L2825">
        <v>0</v>
      </c>
      <c r="M2825">
        <v>8</v>
      </c>
      <c r="N2825">
        <v>2420</v>
      </c>
      <c r="O2825">
        <v>2</v>
      </c>
      <c r="P2825">
        <v>146</v>
      </c>
      <c r="Q2825">
        <v>0.25</v>
      </c>
      <c r="R2825">
        <v>19360</v>
      </c>
      <c r="S2825" t="str" cm="1">
        <f t="array" ref="S2825">_xlfn.IFS(E2828&lt;30,"18-29",E2828&lt;45,"30-44",TRUE,"45+")</f>
        <v>30-44</v>
      </c>
      <c r="T2825" t="str" cm="1">
        <f t="array" ref="T2825">_xlfn.IFS(F2825&lt;=2,"0-2 Years",F2825&lt;=5,"3-5 Years",F2825&lt;=8,"6-8 Years",TRUE,"9-10 Years")</f>
        <v>3-5 Years</v>
      </c>
      <c r="U2825" t="str" cm="1">
        <f t="array" ref="U2825">_xlfn.IFS(P2825&gt;60,"High Risk",P2825&gt;30,"Medium Risk",TRUE,"Low Risk")</f>
        <v>High Risk</v>
      </c>
      <c r="V2825">
        <f t="shared" si="44"/>
        <v>3</v>
      </c>
    </row>
    <row r="2826" spans="1:22" hidden="1" x14ac:dyDescent="0.2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 s="2">
        <v>149136.31</v>
      </c>
      <c r="H2826">
        <v>2</v>
      </c>
      <c r="I2826">
        <v>1</v>
      </c>
      <c r="J2826">
        <v>1</v>
      </c>
      <c r="K2826" s="1">
        <v>16402.11</v>
      </c>
      <c r="L2826">
        <v>0</v>
      </c>
      <c r="M2826">
        <v>9</v>
      </c>
      <c r="N2826">
        <v>2271</v>
      </c>
      <c r="O2826">
        <v>2</v>
      </c>
      <c r="P2826">
        <v>58</v>
      </c>
      <c r="Q2826">
        <v>0.22222222222222221</v>
      </c>
      <c r="R2826">
        <v>20439</v>
      </c>
      <c r="S2826" t="str" cm="1">
        <f t="array" ref="S2826">_xlfn.IFS(E2829&lt;30,"18-29",E2829&lt;45,"30-44",TRUE,"45+")</f>
        <v>30-44</v>
      </c>
      <c r="T2826" t="str" cm="1">
        <f t="array" ref="T2826">_xlfn.IFS(F2826&lt;=2,"0-2 Years",F2826&lt;=5,"3-5 Years",F2826&lt;=8,"6-8 Years",TRUE,"9-10 Years")</f>
        <v>9-10 Years</v>
      </c>
      <c r="U2826" t="str" cm="1">
        <f t="array" ref="U2826">_xlfn.IFS(P2826&gt;60,"High Risk",P2826&gt;30,"Medium Risk",TRUE,"Low Risk")</f>
        <v>Medium Risk</v>
      </c>
      <c r="V2826">
        <f t="shared" si="44"/>
        <v>0</v>
      </c>
    </row>
    <row r="2827" spans="1:22" hidden="1" x14ac:dyDescent="0.2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 s="2">
        <v>141136.79</v>
      </c>
      <c r="H2827">
        <v>1</v>
      </c>
      <c r="I2827">
        <v>1</v>
      </c>
      <c r="J2827">
        <v>1</v>
      </c>
      <c r="K2827" s="1">
        <v>67803.83</v>
      </c>
      <c r="L2827">
        <v>0</v>
      </c>
      <c r="M2827">
        <v>6</v>
      </c>
      <c r="N2827">
        <v>154</v>
      </c>
      <c r="O2827">
        <v>10</v>
      </c>
      <c r="P2827">
        <v>179</v>
      </c>
      <c r="Q2827">
        <v>1</v>
      </c>
      <c r="R2827">
        <v>924</v>
      </c>
      <c r="S2827" t="str" cm="1">
        <f t="array" ref="S2827">_xlfn.IFS(E2830&lt;30,"18-29",E2830&lt;45,"30-44",TRUE,"45+")</f>
        <v>30-44</v>
      </c>
      <c r="T2827" t="str" cm="1">
        <f t="array" ref="T2827">_xlfn.IFS(F2827&lt;=2,"0-2 Years",F2827&lt;=5,"3-5 Years",F2827&lt;=8,"6-8 Years",TRUE,"9-10 Years")</f>
        <v>0-2 Years</v>
      </c>
      <c r="U2827" t="str" cm="1">
        <f t="array" ref="U2827">_xlfn.IFS(P2827&gt;60,"High Risk",P2827&gt;30,"Medium Risk",TRUE,"Low Risk")</f>
        <v>High Risk</v>
      </c>
      <c r="V2827">
        <f t="shared" si="44"/>
        <v>3</v>
      </c>
    </row>
    <row r="2828" spans="1:22" hidden="1" x14ac:dyDescent="0.2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 s="2">
        <v>152341.54999999999</v>
      </c>
      <c r="H2828">
        <v>1</v>
      </c>
      <c r="I2828">
        <v>1</v>
      </c>
      <c r="J2828">
        <v>0</v>
      </c>
      <c r="K2828" s="1">
        <v>9241.7800000000007</v>
      </c>
      <c r="L2828">
        <v>0</v>
      </c>
      <c r="M2828">
        <v>14</v>
      </c>
      <c r="N2828">
        <v>4057</v>
      </c>
      <c r="O2828">
        <v>6</v>
      </c>
      <c r="P2828">
        <v>21</v>
      </c>
      <c r="Q2828">
        <v>0.42857142857142855</v>
      </c>
      <c r="R2828">
        <v>56798</v>
      </c>
      <c r="S2828" t="str" cm="1">
        <f t="array" ref="S2828">_xlfn.IFS(E2831&lt;30,"18-29",E2831&lt;45,"30-44",TRUE,"45+")</f>
        <v>30-44</v>
      </c>
      <c r="T2828" t="str" cm="1">
        <f t="array" ref="T2828">_xlfn.IFS(F2828&lt;=2,"0-2 Years",F2828&lt;=5,"3-5 Years",F2828&lt;=8,"6-8 Years",TRUE,"9-10 Years")</f>
        <v>3-5 Years</v>
      </c>
      <c r="U2828" t="str" cm="1">
        <f t="array" ref="U2828">_xlfn.IFS(P2828&gt;60,"High Risk",P2828&gt;30,"Medium Risk",TRUE,"Low Risk")</f>
        <v>Low Risk</v>
      </c>
      <c r="V2828">
        <f t="shared" si="44"/>
        <v>5</v>
      </c>
    </row>
    <row r="2829" spans="1:22" hidden="1" x14ac:dyDescent="0.2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 s="2">
        <v>120026.98</v>
      </c>
      <c r="H2829">
        <v>2</v>
      </c>
      <c r="I2829">
        <v>0</v>
      </c>
      <c r="J2829">
        <v>1</v>
      </c>
      <c r="K2829" s="1">
        <v>100601.73</v>
      </c>
      <c r="L2829">
        <v>0</v>
      </c>
      <c r="M2829">
        <v>6</v>
      </c>
      <c r="N2829">
        <v>2578</v>
      </c>
      <c r="O2829">
        <v>7</v>
      </c>
      <c r="P2829">
        <v>91</v>
      </c>
      <c r="Q2829">
        <v>1</v>
      </c>
      <c r="R2829">
        <v>15468</v>
      </c>
      <c r="S2829" t="str" cm="1">
        <f t="array" ref="S2829">_xlfn.IFS(E2832&lt;30,"18-29",E2832&lt;45,"30-44",TRUE,"45+")</f>
        <v>45+</v>
      </c>
      <c r="T2829" t="str" cm="1">
        <f t="array" ref="T2829">_xlfn.IFS(F2829&lt;=2,"0-2 Years",F2829&lt;=5,"3-5 Years",F2829&lt;=8,"6-8 Years",TRUE,"9-10 Years")</f>
        <v>6-8 Years</v>
      </c>
      <c r="U2829" t="str" cm="1">
        <f t="array" ref="U2829">_xlfn.IFS(P2829&gt;60,"High Risk",P2829&gt;30,"Medium Risk",TRUE,"Low Risk")</f>
        <v>High Risk</v>
      </c>
      <c r="V2829">
        <f t="shared" si="44"/>
        <v>0</v>
      </c>
    </row>
    <row r="2830" spans="1:22" hidden="1" x14ac:dyDescent="0.2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 s="2">
        <v>132168.28</v>
      </c>
      <c r="H2830">
        <v>1</v>
      </c>
      <c r="I2830">
        <v>0</v>
      </c>
      <c r="J2830">
        <v>0</v>
      </c>
      <c r="K2830" s="1">
        <v>98734.15</v>
      </c>
      <c r="L2830">
        <v>0</v>
      </c>
      <c r="M2830">
        <v>28</v>
      </c>
      <c r="N2830">
        <v>2788</v>
      </c>
      <c r="O2830">
        <v>2</v>
      </c>
      <c r="P2830">
        <v>121</v>
      </c>
      <c r="Q2830">
        <v>7.1428571428571425E-2</v>
      </c>
      <c r="R2830">
        <v>78064</v>
      </c>
      <c r="S2830" t="str" cm="1">
        <f t="array" ref="S2830">_xlfn.IFS(E2833&lt;30,"18-29",E2833&lt;45,"30-44",TRUE,"45+")</f>
        <v>30-44</v>
      </c>
      <c r="T2830" t="str" cm="1">
        <f t="array" ref="T2830">_xlfn.IFS(F2830&lt;=2,"0-2 Years",F2830&lt;=5,"3-5 Years",F2830&lt;=8,"6-8 Years",TRUE,"9-10 Years")</f>
        <v>9-10 Years</v>
      </c>
      <c r="U2830" t="str" cm="1">
        <f t="array" ref="U2830">_xlfn.IFS(P2830&gt;60,"High Risk",P2830&gt;30,"Medium Risk",TRUE,"Low Risk")</f>
        <v>High Risk</v>
      </c>
      <c r="V2830">
        <f t="shared" si="44"/>
        <v>5</v>
      </c>
    </row>
    <row r="2831" spans="1:22" hidden="1" x14ac:dyDescent="0.2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 s="2">
        <v>85200.82</v>
      </c>
      <c r="H2831">
        <v>2</v>
      </c>
      <c r="I2831">
        <v>1</v>
      </c>
      <c r="J2831">
        <v>1</v>
      </c>
      <c r="K2831" s="1">
        <v>160574.09</v>
      </c>
      <c r="L2831">
        <v>0</v>
      </c>
      <c r="M2831">
        <v>17</v>
      </c>
      <c r="N2831">
        <v>3911</v>
      </c>
      <c r="O2831">
        <v>6</v>
      </c>
      <c r="P2831">
        <v>153</v>
      </c>
      <c r="Q2831">
        <v>0.35294117647058826</v>
      </c>
      <c r="R2831">
        <v>66487</v>
      </c>
      <c r="S2831" t="str" cm="1">
        <f t="array" ref="S2831">_xlfn.IFS(E2834&lt;30,"18-29",E2834&lt;45,"30-44",TRUE,"45+")</f>
        <v>18-29</v>
      </c>
      <c r="T2831" t="str" cm="1">
        <f t="array" ref="T2831">_xlfn.IFS(F2831&lt;=2,"0-2 Years",F2831&lt;=5,"3-5 Years",F2831&lt;=8,"6-8 Years",TRUE,"9-10 Years")</f>
        <v>6-8 Years</v>
      </c>
      <c r="U2831" t="str" cm="1">
        <f t="array" ref="U2831">_xlfn.IFS(P2831&gt;60,"High Risk",P2831&gt;30,"Medium Risk",TRUE,"Low Risk")</f>
        <v>High Risk</v>
      </c>
      <c r="V2831">
        <f t="shared" si="44"/>
        <v>0</v>
      </c>
    </row>
    <row r="2832" spans="1:22" hidden="1" x14ac:dyDescent="0.2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 s="2">
        <v>84903.33</v>
      </c>
      <c r="H2832">
        <v>2</v>
      </c>
      <c r="I2832">
        <v>0</v>
      </c>
      <c r="J2832">
        <v>1</v>
      </c>
      <c r="K2832" s="1">
        <v>26015.8</v>
      </c>
      <c r="L2832">
        <v>0</v>
      </c>
      <c r="M2832">
        <v>5</v>
      </c>
      <c r="N2832">
        <v>2677</v>
      </c>
      <c r="O2832">
        <v>2</v>
      </c>
      <c r="P2832">
        <v>7</v>
      </c>
      <c r="Q2832">
        <v>0.4</v>
      </c>
      <c r="R2832">
        <v>13385</v>
      </c>
      <c r="S2832" t="str" cm="1">
        <f t="array" ref="S2832">_xlfn.IFS(E2835&lt;30,"18-29",E2835&lt;45,"30-44",TRUE,"45+")</f>
        <v>30-44</v>
      </c>
      <c r="T2832" t="str" cm="1">
        <f t="array" ref="T2832">_xlfn.IFS(F2832&lt;=2,"0-2 Years",F2832&lt;=5,"3-5 Years",F2832&lt;=8,"6-8 Years",TRUE,"9-10 Years")</f>
        <v>0-2 Years</v>
      </c>
      <c r="U2832" t="str" cm="1">
        <f t="array" ref="U2832">_xlfn.IFS(P2832&gt;60,"High Risk",P2832&gt;30,"Medium Risk",TRUE,"Low Risk")</f>
        <v>Low Risk</v>
      </c>
      <c r="V2832">
        <f t="shared" si="44"/>
        <v>2</v>
      </c>
    </row>
    <row r="2833" spans="1:22" x14ac:dyDescent="0.2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 s="2">
        <v>0</v>
      </c>
      <c r="H2833">
        <v>2</v>
      </c>
      <c r="I2833">
        <v>0</v>
      </c>
      <c r="J2833">
        <v>0</v>
      </c>
      <c r="K2833" s="1">
        <v>187172.54</v>
      </c>
      <c r="L2833">
        <v>0</v>
      </c>
      <c r="M2833">
        <v>17</v>
      </c>
      <c r="N2833">
        <v>4583</v>
      </c>
      <c r="O2833">
        <v>9</v>
      </c>
      <c r="P2833">
        <v>123</v>
      </c>
      <c r="Q2833">
        <v>0.52941176470588236</v>
      </c>
      <c r="R2833">
        <v>77911</v>
      </c>
      <c r="S2833" t="str" cm="1">
        <f t="array" ref="S2833">_xlfn.IFS(E2836&lt;30,"18-29",E2836&lt;45,"30-44",TRUE,"45+")</f>
        <v>30-44</v>
      </c>
      <c r="T2833" t="str" cm="1">
        <f t="array" ref="T2833">_xlfn.IFS(F2833&lt;=2,"0-2 Years",F2833&lt;=5,"3-5 Years",F2833&lt;=8,"6-8 Years",TRUE,"9-10 Years")</f>
        <v>0-2 Years</v>
      </c>
      <c r="U2833" t="str" cm="1">
        <f t="array" ref="U2833">_xlfn.IFS(P2833&gt;60,"High Risk",P2833&gt;30,"Medium Risk",TRUE,"Low Risk")</f>
        <v>High Risk</v>
      </c>
      <c r="V2833">
        <f t="shared" si="44"/>
        <v>7</v>
      </c>
    </row>
    <row r="2834" spans="1:22" hidden="1" x14ac:dyDescent="0.2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 s="2">
        <v>0</v>
      </c>
      <c r="H2834">
        <v>1</v>
      </c>
      <c r="I2834">
        <v>1</v>
      </c>
      <c r="J2834">
        <v>1</v>
      </c>
      <c r="K2834" s="1">
        <v>55763.66</v>
      </c>
      <c r="L2834">
        <v>0</v>
      </c>
      <c r="M2834">
        <v>10</v>
      </c>
      <c r="N2834">
        <v>2538</v>
      </c>
      <c r="O2834">
        <v>0</v>
      </c>
      <c r="P2834">
        <v>22</v>
      </c>
      <c r="Q2834">
        <v>0</v>
      </c>
      <c r="R2834">
        <v>25380</v>
      </c>
      <c r="S2834" t="str" cm="1">
        <f t="array" ref="S2834">_xlfn.IFS(E2837&lt;30,"18-29",E2837&lt;45,"30-44",TRUE,"45+")</f>
        <v>30-44</v>
      </c>
      <c r="T2834" t="str" cm="1">
        <f t="array" ref="T2834">_xlfn.IFS(F2834&lt;=2,"0-2 Years",F2834&lt;=5,"3-5 Years",F2834&lt;=8,"6-8 Years",TRUE,"9-10 Years")</f>
        <v>3-5 Years</v>
      </c>
      <c r="U2834" t="str" cm="1">
        <f t="array" ref="U2834">_xlfn.IFS(P2834&gt;60,"High Risk",P2834&gt;30,"Medium Risk",TRUE,"Low Risk")</f>
        <v>Low Risk</v>
      </c>
      <c r="V2834">
        <f t="shared" si="44"/>
        <v>5</v>
      </c>
    </row>
    <row r="2835" spans="1:22" x14ac:dyDescent="0.2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 s="2">
        <v>0</v>
      </c>
      <c r="H2835">
        <v>1</v>
      </c>
      <c r="I2835">
        <v>1</v>
      </c>
      <c r="J2835">
        <v>0</v>
      </c>
      <c r="K2835" s="1">
        <v>75848.22</v>
      </c>
      <c r="L2835">
        <v>0</v>
      </c>
      <c r="M2835">
        <v>12</v>
      </c>
      <c r="N2835">
        <v>1553</v>
      </c>
      <c r="O2835">
        <v>5</v>
      </c>
      <c r="P2835">
        <v>85</v>
      </c>
      <c r="Q2835">
        <v>0.41666666666666669</v>
      </c>
      <c r="R2835">
        <v>18636</v>
      </c>
      <c r="S2835" t="str" cm="1">
        <f t="array" ref="S2835">_xlfn.IFS(E2838&lt;30,"18-29",E2838&lt;45,"30-44",TRUE,"45+")</f>
        <v>45+</v>
      </c>
      <c r="T2835" t="str" cm="1">
        <f t="array" ref="T2835">_xlfn.IFS(F2835&lt;=2,"0-2 Years",F2835&lt;=5,"3-5 Years",F2835&lt;=8,"6-8 Years",TRUE,"9-10 Years")</f>
        <v>6-8 Years</v>
      </c>
      <c r="U2835" t="str" cm="1">
        <f t="array" ref="U2835">_xlfn.IFS(P2835&gt;60,"High Risk",P2835&gt;30,"Medium Risk",TRUE,"Low Risk")</f>
        <v>High Risk</v>
      </c>
      <c r="V2835">
        <f t="shared" si="44"/>
        <v>8</v>
      </c>
    </row>
    <row r="2836" spans="1:22" hidden="1" x14ac:dyDescent="0.2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 s="2">
        <v>121535.18</v>
      </c>
      <c r="H2836">
        <v>1</v>
      </c>
      <c r="I2836">
        <v>0</v>
      </c>
      <c r="J2836">
        <v>0</v>
      </c>
      <c r="K2836" s="1">
        <v>40313.47</v>
      </c>
      <c r="L2836">
        <v>0</v>
      </c>
      <c r="M2836">
        <v>15</v>
      </c>
      <c r="N2836">
        <v>885</v>
      </c>
      <c r="O2836">
        <v>2</v>
      </c>
      <c r="P2836">
        <v>166</v>
      </c>
      <c r="Q2836">
        <v>0.13333333333333333</v>
      </c>
      <c r="R2836">
        <v>13275</v>
      </c>
      <c r="S2836" t="str" cm="1">
        <f t="array" ref="S2836">_xlfn.IFS(E2839&lt;30,"18-29",E2839&lt;45,"30-44",TRUE,"45+")</f>
        <v>45+</v>
      </c>
      <c r="T2836" t="str" cm="1">
        <f t="array" ref="T2836">_xlfn.IFS(F2836&lt;=2,"0-2 Years",F2836&lt;=5,"3-5 Years",F2836&lt;=8,"6-8 Years",TRUE,"9-10 Years")</f>
        <v>9-10 Years</v>
      </c>
      <c r="U2836" t="str" cm="1">
        <f t="array" ref="U2836">_xlfn.IFS(P2836&gt;60,"High Risk",P2836&gt;30,"Medium Risk",TRUE,"Low Risk")</f>
        <v>High Risk</v>
      </c>
      <c r="V2836">
        <f t="shared" si="44"/>
        <v>5</v>
      </c>
    </row>
    <row r="2837" spans="1:22" hidden="1" x14ac:dyDescent="0.2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 s="2">
        <v>116662.96</v>
      </c>
      <c r="H2837">
        <v>2</v>
      </c>
      <c r="I2837">
        <v>1</v>
      </c>
      <c r="J2837">
        <v>1</v>
      </c>
      <c r="K2837" s="1">
        <v>23864.21</v>
      </c>
      <c r="L2837">
        <v>0</v>
      </c>
      <c r="M2837">
        <v>18</v>
      </c>
      <c r="N2837">
        <v>4340</v>
      </c>
      <c r="O2837">
        <v>3</v>
      </c>
      <c r="P2837">
        <v>111</v>
      </c>
      <c r="Q2837">
        <v>0.16666666666666666</v>
      </c>
      <c r="R2837">
        <v>78120</v>
      </c>
      <c r="S2837" t="str" cm="1">
        <f t="array" ref="S2837">_xlfn.IFS(E2840&lt;30,"18-29",E2840&lt;45,"30-44",TRUE,"45+")</f>
        <v>30-44</v>
      </c>
      <c r="T2837" t="str" cm="1">
        <f t="array" ref="T2837">_xlfn.IFS(F2837&lt;=2,"0-2 Years",F2837&lt;=5,"3-5 Years",F2837&lt;=8,"6-8 Years",TRUE,"9-10 Years")</f>
        <v>6-8 Years</v>
      </c>
      <c r="U2837" t="str" cm="1">
        <f t="array" ref="U2837">_xlfn.IFS(P2837&gt;60,"High Risk",P2837&gt;30,"Medium Risk",TRUE,"Low Risk")</f>
        <v>High Risk</v>
      </c>
      <c r="V2837">
        <f t="shared" si="44"/>
        <v>0</v>
      </c>
    </row>
    <row r="2838" spans="1:22" hidden="1" x14ac:dyDescent="0.2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 s="2">
        <v>0</v>
      </c>
      <c r="H2838">
        <v>2</v>
      </c>
      <c r="I2838">
        <v>1</v>
      </c>
      <c r="J2838">
        <v>1</v>
      </c>
      <c r="K2838" s="1">
        <v>51380.9</v>
      </c>
      <c r="L2838">
        <v>0</v>
      </c>
      <c r="M2838">
        <v>2</v>
      </c>
      <c r="N2838">
        <v>4219</v>
      </c>
      <c r="O2838">
        <v>4</v>
      </c>
      <c r="P2838">
        <v>78</v>
      </c>
      <c r="Q2838">
        <v>1</v>
      </c>
      <c r="R2838">
        <v>8438</v>
      </c>
      <c r="S2838" t="str" cm="1">
        <f t="array" ref="S2838">_xlfn.IFS(E2841&lt;30,"18-29",E2841&lt;45,"30-44",TRUE,"45+")</f>
        <v>30-44</v>
      </c>
      <c r="T2838" t="str" cm="1">
        <f t="array" ref="T2838">_xlfn.IFS(F2838&lt;=2,"0-2 Years",F2838&lt;=5,"3-5 Years",F2838&lt;=8,"6-8 Years",TRUE,"9-10 Years")</f>
        <v>6-8 Years</v>
      </c>
      <c r="U2838" t="str" cm="1">
        <f t="array" ref="U2838">_xlfn.IFS(P2838&gt;60,"High Risk",P2838&gt;30,"Medium Risk",TRUE,"Low Risk")</f>
        <v>High Risk</v>
      </c>
      <c r="V2838">
        <f t="shared" si="44"/>
        <v>4</v>
      </c>
    </row>
    <row r="2839" spans="1:22" hidden="1" x14ac:dyDescent="0.2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 s="2">
        <v>124829.16</v>
      </c>
      <c r="H2839">
        <v>1</v>
      </c>
      <c r="I2839">
        <v>0</v>
      </c>
      <c r="J2839">
        <v>1</v>
      </c>
      <c r="K2839" s="1">
        <v>93551.360000000001</v>
      </c>
      <c r="L2839">
        <v>0</v>
      </c>
      <c r="M2839">
        <v>13</v>
      </c>
      <c r="N2839">
        <v>767</v>
      </c>
      <c r="O2839">
        <v>0</v>
      </c>
      <c r="P2839">
        <v>70</v>
      </c>
      <c r="Q2839">
        <v>0</v>
      </c>
      <c r="R2839">
        <v>9971</v>
      </c>
      <c r="S2839" t="str" cm="1">
        <f t="array" ref="S2839">_xlfn.IFS(E2842&lt;30,"18-29",E2842&lt;45,"30-44",TRUE,"45+")</f>
        <v>30-44</v>
      </c>
      <c r="T2839" t="str" cm="1">
        <f t="array" ref="T2839">_xlfn.IFS(F2839&lt;=2,"0-2 Years",F2839&lt;=5,"3-5 Years",F2839&lt;=8,"6-8 Years",TRUE,"9-10 Years")</f>
        <v>6-8 Years</v>
      </c>
      <c r="U2839" t="str" cm="1">
        <f t="array" ref="U2839">_xlfn.IFS(P2839&gt;60,"High Risk",P2839&gt;30,"Medium Risk",TRUE,"Low Risk")</f>
        <v>High Risk</v>
      </c>
      <c r="V2839">
        <f t="shared" si="44"/>
        <v>3</v>
      </c>
    </row>
    <row r="2840" spans="1:22" hidden="1" x14ac:dyDescent="0.2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 s="2">
        <v>155180.56</v>
      </c>
      <c r="H2840">
        <v>2</v>
      </c>
      <c r="I2840">
        <v>0</v>
      </c>
      <c r="J2840">
        <v>0</v>
      </c>
      <c r="K2840" s="1">
        <v>169415.54</v>
      </c>
      <c r="L2840">
        <v>0</v>
      </c>
      <c r="M2840">
        <v>25</v>
      </c>
      <c r="N2840">
        <v>2432</v>
      </c>
      <c r="O2840">
        <v>5</v>
      </c>
      <c r="P2840">
        <v>52</v>
      </c>
      <c r="Q2840">
        <v>0.2</v>
      </c>
      <c r="R2840">
        <v>60800</v>
      </c>
      <c r="S2840" t="str" cm="1">
        <f t="array" ref="S2840">_xlfn.IFS(E2843&lt;30,"18-29",E2843&lt;45,"30-44",TRUE,"45+")</f>
        <v>30-44</v>
      </c>
      <c r="T2840" t="str" cm="1">
        <f t="array" ref="T2840">_xlfn.IFS(F2840&lt;=2,"0-2 Years",F2840&lt;=5,"3-5 Years",F2840&lt;=8,"6-8 Years",TRUE,"9-10 Years")</f>
        <v>0-2 Years</v>
      </c>
      <c r="U2840" t="str" cm="1">
        <f t="array" ref="U2840">_xlfn.IFS(P2840&gt;60,"High Risk",P2840&gt;30,"Medium Risk",TRUE,"Low Risk")</f>
        <v>Medium Risk</v>
      </c>
      <c r="V2840">
        <f t="shared" si="44"/>
        <v>4</v>
      </c>
    </row>
    <row r="2841" spans="1:22" hidden="1" x14ac:dyDescent="0.2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 s="2">
        <v>108262.87</v>
      </c>
      <c r="H2841">
        <v>1</v>
      </c>
      <c r="I2841">
        <v>1</v>
      </c>
      <c r="J2841">
        <v>1</v>
      </c>
      <c r="K2841" s="1">
        <v>6935.31</v>
      </c>
      <c r="L2841">
        <v>0</v>
      </c>
      <c r="M2841">
        <v>2</v>
      </c>
      <c r="N2841">
        <v>1765</v>
      </c>
      <c r="O2841">
        <v>9</v>
      </c>
      <c r="P2841">
        <v>22</v>
      </c>
      <c r="Q2841">
        <v>1</v>
      </c>
      <c r="R2841">
        <v>3530</v>
      </c>
      <c r="S2841" t="str" cm="1">
        <f t="array" ref="S2841">_xlfn.IFS(E2844&lt;30,"18-29",E2844&lt;45,"30-44",TRUE,"45+")</f>
        <v>45+</v>
      </c>
      <c r="T2841" t="str" cm="1">
        <f t="array" ref="T2841">_xlfn.IFS(F2841&lt;=2,"0-2 Years",F2841&lt;=5,"3-5 Years",F2841&lt;=8,"6-8 Years",TRUE,"9-10 Years")</f>
        <v>0-2 Years</v>
      </c>
      <c r="U2841" t="str" cm="1">
        <f t="array" ref="U2841">_xlfn.IFS(P2841&gt;60,"High Risk",P2841&gt;30,"Medium Risk",TRUE,"Low Risk")</f>
        <v>Low Risk</v>
      </c>
      <c r="V2841">
        <f t="shared" si="44"/>
        <v>3</v>
      </c>
    </row>
    <row r="2842" spans="1:22" x14ac:dyDescent="0.2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 s="2">
        <v>0</v>
      </c>
      <c r="H2842">
        <v>2</v>
      </c>
      <c r="I2842">
        <v>1</v>
      </c>
      <c r="J2842">
        <v>0</v>
      </c>
      <c r="K2842" s="1">
        <v>25399.7</v>
      </c>
      <c r="L2842">
        <v>0</v>
      </c>
      <c r="M2842">
        <v>27</v>
      </c>
      <c r="N2842">
        <v>533</v>
      </c>
      <c r="O2842">
        <v>0</v>
      </c>
      <c r="P2842">
        <v>58</v>
      </c>
      <c r="Q2842">
        <v>0</v>
      </c>
      <c r="R2842">
        <v>14391</v>
      </c>
      <c r="S2842" t="str" cm="1">
        <f t="array" ref="S2842">_xlfn.IFS(E2845&lt;30,"18-29",E2845&lt;45,"30-44",TRUE,"45+")</f>
        <v>30-44</v>
      </c>
      <c r="T2842" t="str" cm="1">
        <f t="array" ref="T2842">_xlfn.IFS(F2842&lt;=2,"0-2 Years",F2842&lt;=5,"3-5 Years",F2842&lt;=8,"6-8 Years",TRUE,"9-10 Years")</f>
        <v>3-5 Years</v>
      </c>
      <c r="U2842" t="str" cm="1">
        <f t="array" ref="U2842">_xlfn.IFS(P2842&gt;60,"High Risk",P2842&gt;30,"Medium Risk",TRUE,"Low Risk")</f>
        <v>Medium Risk</v>
      </c>
      <c r="V2842">
        <f t="shared" si="44"/>
        <v>6</v>
      </c>
    </row>
    <row r="2843" spans="1:22" x14ac:dyDescent="0.2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 s="2">
        <v>0</v>
      </c>
      <c r="H2843">
        <v>2</v>
      </c>
      <c r="I2843">
        <v>1</v>
      </c>
      <c r="J2843">
        <v>0</v>
      </c>
      <c r="K2843" s="1">
        <v>66256.27</v>
      </c>
      <c r="L2843">
        <v>0</v>
      </c>
      <c r="M2843">
        <v>25</v>
      </c>
      <c r="N2843">
        <v>1632</v>
      </c>
      <c r="O2843">
        <v>8</v>
      </c>
      <c r="P2843">
        <v>55</v>
      </c>
      <c r="Q2843">
        <v>0.32</v>
      </c>
      <c r="R2843">
        <v>40800</v>
      </c>
      <c r="S2843" t="str" cm="1">
        <f t="array" ref="S2843">_xlfn.IFS(E2846&lt;30,"18-29",E2846&lt;45,"30-44",TRUE,"45+")</f>
        <v>30-44</v>
      </c>
      <c r="T2843" t="str" cm="1">
        <f t="array" ref="T2843">_xlfn.IFS(F2843&lt;=2,"0-2 Years",F2843&lt;=5,"3-5 Years",F2843&lt;=8,"6-8 Years",TRUE,"9-10 Years")</f>
        <v>3-5 Years</v>
      </c>
      <c r="U2843" t="str" cm="1">
        <f t="array" ref="U2843">_xlfn.IFS(P2843&gt;60,"High Risk",P2843&gt;30,"Medium Risk",TRUE,"Low Risk")</f>
        <v>Medium Risk</v>
      </c>
      <c r="V2843">
        <f t="shared" si="44"/>
        <v>6</v>
      </c>
    </row>
    <row r="2844" spans="1:22" x14ac:dyDescent="0.2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 s="2">
        <v>0</v>
      </c>
      <c r="H2844">
        <v>1</v>
      </c>
      <c r="I2844">
        <v>1</v>
      </c>
      <c r="J2844">
        <v>1</v>
      </c>
      <c r="K2844" s="1">
        <v>114709.13</v>
      </c>
      <c r="L2844">
        <v>1</v>
      </c>
      <c r="M2844">
        <v>17</v>
      </c>
      <c r="N2844">
        <v>4505</v>
      </c>
      <c r="O2844">
        <v>9</v>
      </c>
      <c r="P2844">
        <v>70</v>
      </c>
      <c r="Q2844">
        <v>0.52941176470588236</v>
      </c>
      <c r="R2844">
        <v>76585</v>
      </c>
      <c r="S2844" t="str" cm="1">
        <f t="array" ref="S2844">_xlfn.IFS(E2847&lt;30,"18-29",E2847&lt;45,"30-44",TRUE,"45+")</f>
        <v>45+</v>
      </c>
      <c r="T2844" t="str" cm="1">
        <f t="array" ref="T2844">_xlfn.IFS(F2844&lt;=2,"0-2 Years",F2844&lt;=5,"3-5 Years",F2844&lt;=8,"6-8 Years",TRUE,"9-10 Years")</f>
        <v>0-2 Years</v>
      </c>
      <c r="U2844" t="str" cm="1">
        <f t="array" ref="U2844">_xlfn.IFS(P2844&gt;60,"High Risk",P2844&gt;30,"Medium Risk",TRUE,"Low Risk")</f>
        <v>High Risk</v>
      </c>
      <c r="V2844">
        <f t="shared" si="44"/>
        <v>7</v>
      </c>
    </row>
    <row r="2845" spans="1:22" hidden="1" x14ac:dyDescent="0.2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 s="2">
        <v>99812.88</v>
      </c>
      <c r="H2845">
        <v>2</v>
      </c>
      <c r="I2845">
        <v>1</v>
      </c>
      <c r="J2845">
        <v>1</v>
      </c>
      <c r="K2845" s="1">
        <v>158357.97</v>
      </c>
      <c r="L2845">
        <v>0</v>
      </c>
      <c r="M2845">
        <v>27</v>
      </c>
      <c r="N2845">
        <v>2482</v>
      </c>
      <c r="O2845">
        <v>3</v>
      </c>
      <c r="P2845">
        <v>61</v>
      </c>
      <c r="Q2845">
        <v>0.1111111111111111</v>
      </c>
      <c r="R2845">
        <v>67014</v>
      </c>
      <c r="S2845" t="str" cm="1">
        <f t="array" ref="S2845">_xlfn.IFS(E2848&lt;30,"18-29",E2848&lt;45,"30-44",TRUE,"45+")</f>
        <v>30-44</v>
      </c>
      <c r="T2845" t="str" cm="1">
        <f t="array" ref="T2845">_xlfn.IFS(F2845&lt;=2,"0-2 Years",F2845&lt;=5,"3-5 Years",F2845&lt;=8,"6-8 Years",TRUE,"9-10 Years")</f>
        <v>6-8 Years</v>
      </c>
      <c r="U2845" t="str" cm="1">
        <f t="array" ref="U2845">_xlfn.IFS(P2845&gt;60,"High Risk",P2845&gt;30,"Medium Risk",TRUE,"Low Risk")</f>
        <v>High Risk</v>
      </c>
      <c r="V2845">
        <f t="shared" si="44"/>
        <v>0</v>
      </c>
    </row>
    <row r="2846" spans="1:22" hidden="1" x14ac:dyDescent="0.2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 s="2">
        <v>132164.26</v>
      </c>
      <c r="H2846">
        <v>1</v>
      </c>
      <c r="I2846">
        <v>0</v>
      </c>
      <c r="J2846">
        <v>1</v>
      </c>
      <c r="K2846" s="1">
        <v>164815.59</v>
      </c>
      <c r="L2846">
        <v>0</v>
      </c>
      <c r="M2846">
        <v>16</v>
      </c>
      <c r="N2846">
        <v>1676</v>
      </c>
      <c r="O2846">
        <v>3</v>
      </c>
      <c r="P2846">
        <v>172</v>
      </c>
      <c r="Q2846">
        <v>0.1875</v>
      </c>
      <c r="R2846">
        <v>26816</v>
      </c>
      <c r="S2846" t="str" cm="1">
        <f t="array" ref="S2846">_xlfn.IFS(E2849&lt;30,"18-29",E2849&lt;45,"30-44",TRUE,"45+")</f>
        <v>30-44</v>
      </c>
      <c r="T2846" t="str" cm="1">
        <f t="array" ref="T2846">_xlfn.IFS(F2846&lt;=2,"0-2 Years",F2846&lt;=5,"3-5 Years",F2846&lt;=8,"6-8 Years",TRUE,"9-10 Years")</f>
        <v>0-2 Years</v>
      </c>
      <c r="U2846" t="str" cm="1">
        <f t="array" ref="U2846">_xlfn.IFS(P2846&gt;60,"High Risk",P2846&gt;30,"Medium Risk",TRUE,"Low Risk")</f>
        <v>High Risk</v>
      </c>
      <c r="V2846">
        <f t="shared" si="44"/>
        <v>3</v>
      </c>
    </row>
    <row r="2847" spans="1:22" hidden="1" x14ac:dyDescent="0.2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 s="2">
        <v>103583.05</v>
      </c>
      <c r="H2847">
        <v>1</v>
      </c>
      <c r="I2847">
        <v>1</v>
      </c>
      <c r="J2847">
        <v>0</v>
      </c>
      <c r="K2847" s="1">
        <v>132127.69</v>
      </c>
      <c r="L2847">
        <v>1</v>
      </c>
      <c r="M2847">
        <v>6</v>
      </c>
      <c r="N2847">
        <v>3712</v>
      </c>
      <c r="O2847">
        <v>1</v>
      </c>
      <c r="P2847">
        <v>28</v>
      </c>
      <c r="Q2847">
        <v>0.16666666666666666</v>
      </c>
      <c r="R2847">
        <v>22272</v>
      </c>
      <c r="S2847" t="str" cm="1">
        <f t="array" ref="S2847">_xlfn.IFS(E2850&lt;30,"18-29",E2850&lt;45,"30-44",TRUE,"45+")</f>
        <v>30-44</v>
      </c>
      <c r="T2847" t="str" cm="1">
        <f t="array" ref="T2847">_xlfn.IFS(F2847&lt;=2,"0-2 Years",F2847&lt;=5,"3-5 Years",F2847&lt;=8,"6-8 Years",TRUE,"9-10 Years")</f>
        <v>9-10 Years</v>
      </c>
      <c r="U2847" t="str" cm="1">
        <f t="array" ref="U2847">_xlfn.IFS(P2847&gt;60,"High Risk",P2847&gt;30,"Medium Risk",TRUE,"Low Risk")</f>
        <v>Low Risk</v>
      </c>
      <c r="V2847">
        <f t="shared" si="44"/>
        <v>5</v>
      </c>
    </row>
    <row r="2848" spans="1:22" hidden="1" x14ac:dyDescent="0.2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 s="2">
        <v>142406.43</v>
      </c>
      <c r="H2848">
        <v>2</v>
      </c>
      <c r="I2848">
        <v>1</v>
      </c>
      <c r="J2848">
        <v>0</v>
      </c>
      <c r="K2848" s="1">
        <v>146637.45000000001</v>
      </c>
      <c r="L2848">
        <v>0</v>
      </c>
      <c r="M2848">
        <v>12</v>
      </c>
      <c r="N2848">
        <v>4232</v>
      </c>
      <c r="O2848">
        <v>3</v>
      </c>
      <c r="P2848">
        <v>101</v>
      </c>
      <c r="Q2848">
        <v>0.25</v>
      </c>
      <c r="R2848">
        <v>50784</v>
      </c>
      <c r="S2848" t="str" cm="1">
        <f t="array" ref="S2848">_xlfn.IFS(E2851&lt;30,"18-29",E2851&lt;45,"30-44",TRUE,"45+")</f>
        <v>30-44</v>
      </c>
      <c r="T2848" t="str" cm="1">
        <f t="array" ref="T2848">_xlfn.IFS(F2848&lt;=2,"0-2 Years",F2848&lt;=5,"3-5 Years",F2848&lt;=8,"6-8 Years",TRUE,"9-10 Years")</f>
        <v>3-5 Years</v>
      </c>
      <c r="U2848" t="str" cm="1">
        <f t="array" ref="U2848">_xlfn.IFS(P2848&gt;60,"High Risk",P2848&gt;30,"Medium Risk",TRUE,"Low Risk")</f>
        <v>High Risk</v>
      </c>
      <c r="V2848">
        <f t="shared" si="44"/>
        <v>3</v>
      </c>
    </row>
    <row r="2849" spans="1:22" hidden="1" x14ac:dyDescent="0.2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 s="2">
        <v>99842.5</v>
      </c>
      <c r="H2849">
        <v>2</v>
      </c>
      <c r="I2849">
        <v>1</v>
      </c>
      <c r="J2849">
        <v>0</v>
      </c>
      <c r="K2849" s="1">
        <v>90256.06</v>
      </c>
      <c r="L2849">
        <v>1</v>
      </c>
      <c r="M2849">
        <v>14</v>
      </c>
      <c r="N2849">
        <v>2933</v>
      </c>
      <c r="O2849">
        <v>10</v>
      </c>
      <c r="P2849">
        <v>66</v>
      </c>
      <c r="Q2849">
        <v>0.7142857142857143</v>
      </c>
      <c r="R2849">
        <v>41062</v>
      </c>
      <c r="S2849" t="str" cm="1">
        <f t="array" ref="S2849">_xlfn.IFS(E2852&lt;30,"18-29",E2852&lt;45,"30-44",TRUE,"45+")</f>
        <v>30-44</v>
      </c>
      <c r="T2849" t="str" cm="1">
        <f t="array" ref="T2849">_xlfn.IFS(F2849&lt;=2,"0-2 Years",F2849&lt;=5,"3-5 Years",F2849&lt;=8,"6-8 Years",TRUE,"9-10 Years")</f>
        <v>6-8 Years</v>
      </c>
      <c r="U2849" t="str" cm="1">
        <f t="array" ref="U2849">_xlfn.IFS(P2849&gt;60,"High Risk",P2849&gt;30,"Medium Risk",TRUE,"Low Risk")</f>
        <v>High Risk</v>
      </c>
      <c r="V2849">
        <f t="shared" si="44"/>
        <v>3</v>
      </c>
    </row>
    <row r="2850" spans="1:22" hidden="1" x14ac:dyDescent="0.2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 s="2">
        <v>0</v>
      </c>
      <c r="H2850">
        <v>2</v>
      </c>
      <c r="I2850">
        <v>1</v>
      </c>
      <c r="J2850">
        <v>1</v>
      </c>
      <c r="K2850" s="1">
        <v>34827.43</v>
      </c>
      <c r="L2850">
        <v>0</v>
      </c>
      <c r="M2850">
        <v>19</v>
      </c>
      <c r="N2850">
        <v>662</v>
      </c>
      <c r="O2850">
        <v>2</v>
      </c>
      <c r="P2850">
        <v>130</v>
      </c>
      <c r="Q2850">
        <v>0.10526315789473684</v>
      </c>
      <c r="R2850">
        <v>12578</v>
      </c>
      <c r="S2850" t="str" cm="1">
        <f t="array" ref="S2850">_xlfn.IFS(E2853&lt;30,"18-29",E2853&lt;45,"30-44",TRUE,"45+")</f>
        <v>45+</v>
      </c>
      <c r="T2850" t="str" cm="1">
        <f t="array" ref="T2850">_xlfn.IFS(F2850&lt;=2,"0-2 Years",F2850&lt;=5,"3-5 Years",F2850&lt;=8,"6-8 Years",TRUE,"9-10 Years")</f>
        <v>3-5 Years</v>
      </c>
      <c r="U2850" t="str" cm="1">
        <f t="array" ref="U2850">_xlfn.IFS(P2850&gt;60,"High Risk",P2850&gt;30,"Medium Risk",TRUE,"Low Risk")</f>
        <v>High Risk</v>
      </c>
      <c r="V2850">
        <f t="shared" si="44"/>
        <v>3</v>
      </c>
    </row>
    <row r="2851" spans="1:22" x14ac:dyDescent="0.2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 s="2">
        <v>0</v>
      </c>
      <c r="H2851">
        <v>1</v>
      </c>
      <c r="I2851">
        <v>0</v>
      </c>
      <c r="J2851">
        <v>0</v>
      </c>
      <c r="K2851" s="1">
        <v>22074.48</v>
      </c>
      <c r="L2851">
        <v>0</v>
      </c>
      <c r="M2851">
        <v>22</v>
      </c>
      <c r="N2851">
        <v>1108</v>
      </c>
      <c r="O2851">
        <v>9</v>
      </c>
      <c r="P2851">
        <v>15</v>
      </c>
      <c r="Q2851">
        <v>0.40909090909090912</v>
      </c>
      <c r="R2851">
        <v>24376</v>
      </c>
      <c r="S2851" t="str" cm="1">
        <f t="array" ref="S2851">_xlfn.IFS(E2854&lt;30,"18-29",E2854&lt;45,"30-44",TRUE,"45+")</f>
        <v>30-44</v>
      </c>
      <c r="T2851" t="str" cm="1">
        <f t="array" ref="T2851">_xlfn.IFS(F2851&lt;=2,"0-2 Years",F2851&lt;=5,"3-5 Years",F2851&lt;=8,"6-8 Years",TRUE,"9-10 Years")</f>
        <v>9-10 Years</v>
      </c>
      <c r="U2851" t="str" cm="1">
        <f t="array" ref="U2851">_xlfn.IFS(P2851&gt;60,"High Risk",P2851&gt;30,"Medium Risk",TRUE,"Low Risk")</f>
        <v>Low Risk</v>
      </c>
      <c r="V2851">
        <f t="shared" si="44"/>
        <v>8</v>
      </c>
    </row>
    <row r="2852" spans="1:22" hidden="1" x14ac:dyDescent="0.2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 s="2">
        <v>81042.42</v>
      </c>
      <c r="H2852">
        <v>1</v>
      </c>
      <c r="I2852">
        <v>0</v>
      </c>
      <c r="J2852">
        <v>1</v>
      </c>
      <c r="K2852" s="1">
        <v>109805.17</v>
      </c>
      <c r="L2852">
        <v>0</v>
      </c>
      <c r="M2852">
        <v>3</v>
      </c>
      <c r="N2852">
        <v>546</v>
      </c>
      <c r="O2852">
        <v>3</v>
      </c>
      <c r="P2852">
        <v>131</v>
      </c>
      <c r="Q2852">
        <v>1</v>
      </c>
      <c r="R2852">
        <v>1638</v>
      </c>
      <c r="S2852" t="str" cm="1">
        <f t="array" ref="S2852">_xlfn.IFS(E2855&lt;30,"18-29",E2855&lt;45,"30-44",TRUE,"45+")</f>
        <v>45+</v>
      </c>
      <c r="T2852" t="str" cm="1">
        <f t="array" ref="T2852">_xlfn.IFS(F2852&lt;=2,"0-2 Years",F2852&lt;=5,"3-5 Years",F2852&lt;=8,"6-8 Years",TRUE,"9-10 Years")</f>
        <v>3-5 Years</v>
      </c>
      <c r="U2852" t="str" cm="1">
        <f t="array" ref="U2852">_xlfn.IFS(P2852&gt;60,"High Risk",P2852&gt;30,"Medium Risk",TRUE,"Low Risk")</f>
        <v>High Risk</v>
      </c>
      <c r="V2852">
        <f t="shared" si="44"/>
        <v>2</v>
      </c>
    </row>
    <row r="2853" spans="1:22" x14ac:dyDescent="0.2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 s="2">
        <v>0</v>
      </c>
      <c r="H2853">
        <v>1</v>
      </c>
      <c r="I2853">
        <v>1</v>
      </c>
      <c r="J2853">
        <v>0</v>
      </c>
      <c r="K2853" s="1">
        <v>100478.6</v>
      </c>
      <c r="L2853">
        <v>1</v>
      </c>
      <c r="M2853">
        <v>12</v>
      </c>
      <c r="N2853">
        <v>1103</v>
      </c>
      <c r="O2853">
        <v>0</v>
      </c>
      <c r="P2853">
        <v>150</v>
      </c>
      <c r="Q2853">
        <v>0</v>
      </c>
      <c r="R2853">
        <v>13236</v>
      </c>
      <c r="S2853" t="str" cm="1">
        <f t="array" ref="S2853">_xlfn.IFS(E2856&lt;30,"18-29",E2856&lt;45,"30-44",TRUE,"45+")</f>
        <v>30-44</v>
      </c>
      <c r="T2853" t="str" cm="1">
        <f t="array" ref="T2853">_xlfn.IFS(F2853&lt;=2,"0-2 Years",F2853&lt;=5,"3-5 Years",F2853&lt;=8,"6-8 Years",TRUE,"9-10 Years")</f>
        <v>3-5 Years</v>
      </c>
      <c r="U2853" t="str" cm="1">
        <f t="array" ref="U2853">_xlfn.IFS(P2853&gt;60,"High Risk",P2853&gt;30,"Medium Risk",TRUE,"Low Risk")</f>
        <v>High Risk</v>
      </c>
      <c r="V2853">
        <f t="shared" si="44"/>
        <v>9</v>
      </c>
    </row>
    <row r="2854" spans="1:22" hidden="1" x14ac:dyDescent="0.2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 s="2">
        <v>0</v>
      </c>
      <c r="H2854">
        <v>2</v>
      </c>
      <c r="I2854">
        <v>1</v>
      </c>
      <c r="J2854">
        <v>1</v>
      </c>
      <c r="K2854" s="1">
        <v>97416.34</v>
      </c>
      <c r="L2854">
        <v>0</v>
      </c>
      <c r="M2854">
        <v>3</v>
      </c>
      <c r="N2854">
        <v>2128</v>
      </c>
      <c r="O2854">
        <v>5</v>
      </c>
      <c r="P2854">
        <v>95</v>
      </c>
      <c r="Q2854">
        <v>1</v>
      </c>
      <c r="R2854">
        <v>6384</v>
      </c>
      <c r="S2854" t="str" cm="1">
        <f t="array" ref="S2854">_xlfn.IFS(E2857&lt;30,"18-29",E2857&lt;45,"30-44",TRUE,"45+")</f>
        <v>45+</v>
      </c>
      <c r="T2854" t="str" cm="1">
        <f t="array" ref="T2854">_xlfn.IFS(F2854&lt;=2,"0-2 Years",F2854&lt;=5,"3-5 Years",F2854&lt;=8,"6-8 Years",TRUE,"9-10 Years")</f>
        <v>6-8 Years</v>
      </c>
      <c r="U2854" t="str" cm="1">
        <f t="array" ref="U2854">_xlfn.IFS(P2854&gt;60,"High Risk",P2854&gt;30,"Medium Risk",TRUE,"Low Risk")</f>
        <v>High Risk</v>
      </c>
      <c r="V2854">
        <f t="shared" si="44"/>
        <v>3</v>
      </c>
    </row>
    <row r="2855" spans="1:22" hidden="1" x14ac:dyDescent="0.2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 s="2">
        <v>199689.49</v>
      </c>
      <c r="H2855">
        <v>1</v>
      </c>
      <c r="I2855">
        <v>1</v>
      </c>
      <c r="J2855">
        <v>1</v>
      </c>
      <c r="K2855" s="1">
        <v>24207.86</v>
      </c>
      <c r="L2855">
        <v>1</v>
      </c>
      <c r="M2855">
        <v>24</v>
      </c>
      <c r="N2855">
        <v>127</v>
      </c>
      <c r="O2855">
        <v>4</v>
      </c>
      <c r="P2855">
        <v>153</v>
      </c>
      <c r="Q2855">
        <v>0.16666666666666666</v>
      </c>
      <c r="R2855">
        <v>3048</v>
      </c>
      <c r="S2855" t="str" cm="1">
        <f t="array" ref="S2855">_xlfn.IFS(E2858&lt;30,"18-29",E2858&lt;45,"30-44",TRUE,"45+")</f>
        <v>45+</v>
      </c>
      <c r="T2855" t="str" cm="1">
        <f t="array" ref="T2855">_xlfn.IFS(F2855&lt;=2,"0-2 Years",F2855&lt;=5,"3-5 Years",F2855&lt;=8,"6-8 Years",TRUE,"9-10 Years")</f>
        <v>3-5 Years</v>
      </c>
      <c r="U2855" t="str" cm="1">
        <f t="array" ref="U2855">_xlfn.IFS(P2855&gt;60,"High Risk",P2855&gt;30,"Medium Risk",TRUE,"Low Risk")</f>
        <v>High Risk</v>
      </c>
      <c r="V2855">
        <f t="shared" si="44"/>
        <v>3</v>
      </c>
    </row>
    <row r="2856" spans="1:22" x14ac:dyDescent="0.2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 s="2">
        <v>142645.43</v>
      </c>
      <c r="H2856">
        <v>1</v>
      </c>
      <c r="I2856">
        <v>0</v>
      </c>
      <c r="J2856">
        <v>0</v>
      </c>
      <c r="K2856" s="1">
        <v>69132.66</v>
      </c>
      <c r="L2856">
        <v>0</v>
      </c>
      <c r="M2856">
        <v>2</v>
      </c>
      <c r="N2856">
        <v>1718</v>
      </c>
      <c r="O2856">
        <v>9</v>
      </c>
      <c r="P2856">
        <v>109</v>
      </c>
      <c r="Q2856">
        <v>1</v>
      </c>
      <c r="R2856">
        <v>3436</v>
      </c>
      <c r="S2856" t="str" cm="1">
        <f t="array" ref="S2856">_xlfn.IFS(E2859&lt;30,"18-29",E2859&lt;45,"30-44",TRUE,"45+")</f>
        <v>45+</v>
      </c>
      <c r="T2856" t="str" cm="1">
        <f t="array" ref="T2856">_xlfn.IFS(F2856&lt;=2,"0-2 Years",F2856&lt;=5,"3-5 Years",F2856&lt;=8,"6-8 Years",TRUE,"9-10 Years")</f>
        <v>0-2 Years</v>
      </c>
      <c r="U2856" t="str" cm="1">
        <f t="array" ref="U2856">_xlfn.IFS(P2856&gt;60,"High Risk",P2856&gt;30,"Medium Risk",TRUE,"Low Risk")</f>
        <v>High Risk</v>
      </c>
      <c r="V2856">
        <f t="shared" si="44"/>
        <v>6</v>
      </c>
    </row>
    <row r="2857" spans="1:22" hidden="1" x14ac:dyDescent="0.2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 s="2">
        <v>0</v>
      </c>
      <c r="H2857">
        <v>2</v>
      </c>
      <c r="I2857">
        <v>1</v>
      </c>
      <c r="J2857">
        <v>1</v>
      </c>
      <c r="K2857" s="1">
        <v>9376.89</v>
      </c>
      <c r="L2857">
        <v>0</v>
      </c>
      <c r="M2857">
        <v>11</v>
      </c>
      <c r="N2857">
        <v>1071</v>
      </c>
      <c r="O2857">
        <v>6</v>
      </c>
      <c r="P2857">
        <v>13</v>
      </c>
      <c r="Q2857">
        <v>0.54545454545454541</v>
      </c>
      <c r="R2857">
        <v>11781</v>
      </c>
      <c r="S2857" t="str" cm="1">
        <f t="array" ref="S2857">_xlfn.IFS(E2860&lt;30,"18-29",E2860&lt;45,"30-44",TRUE,"45+")</f>
        <v>18-29</v>
      </c>
      <c r="T2857" t="str" cm="1">
        <f t="array" ref="T2857">_xlfn.IFS(F2857&lt;=2,"0-2 Years",F2857&lt;=5,"3-5 Years",F2857&lt;=8,"6-8 Years",TRUE,"9-10 Years")</f>
        <v>3-5 Years</v>
      </c>
      <c r="U2857" t="str" cm="1">
        <f t="array" ref="U2857">_xlfn.IFS(P2857&gt;60,"High Risk",P2857&gt;30,"Medium Risk",TRUE,"Low Risk")</f>
        <v>Low Risk</v>
      </c>
      <c r="V2857">
        <f t="shared" si="44"/>
        <v>4</v>
      </c>
    </row>
    <row r="2858" spans="1:22" hidden="1" x14ac:dyDescent="0.2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 s="2">
        <v>110219.14</v>
      </c>
      <c r="H2858">
        <v>1</v>
      </c>
      <c r="I2858">
        <v>1</v>
      </c>
      <c r="J2858">
        <v>0</v>
      </c>
      <c r="K2858" s="1">
        <v>43046.7</v>
      </c>
      <c r="L2858">
        <v>1</v>
      </c>
      <c r="M2858">
        <v>13</v>
      </c>
      <c r="N2858">
        <v>2701</v>
      </c>
      <c r="O2858">
        <v>6</v>
      </c>
      <c r="P2858">
        <v>14</v>
      </c>
      <c r="Q2858">
        <v>0.46153846153846156</v>
      </c>
      <c r="R2858">
        <v>35113</v>
      </c>
      <c r="S2858" t="str" cm="1">
        <f t="array" ref="S2858">_xlfn.IFS(E2861&lt;30,"18-29",E2861&lt;45,"30-44",TRUE,"45+")</f>
        <v>30-44</v>
      </c>
      <c r="T2858" t="str" cm="1">
        <f t="array" ref="T2858">_xlfn.IFS(F2858&lt;=2,"0-2 Years",F2858&lt;=5,"3-5 Years",F2858&lt;=8,"6-8 Years",TRUE,"9-10 Years")</f>
        <v>3-5 Years</v>
      </c>
      <c r="U2858" t="str" cm="1">
        <f t="array" ref="U2858">_xlfn.IFS(P2858&gt;60,"High Risk",P2858&gt;30,"Medium Risk",TRUE,"Low Risk")</f>
        <v>Low Risk</v>
      </c>
      <c r="V2858">
        <f t="shared" si="44"/>
        <v>5</v>
      </c>
    </row>
    <row r="2859" spans="1:22" hidden="1" x14ac:dyDescent="0.2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 s="2">
        <v>0</v>
      </c>
      <c r="H2859">
        <v>2</v>
      </c>
      <c r="I2859">
        <v>0</v>
      </c>
      <c r="J2859">
        <v>1</v>
      </c>
      <c r="K2859" s="1">
        <v>20856.310000000001</v>
      </c>
      <c r="L2859">
        <v>0</v>
      </c>
      <c r="M2859">
        <v>28</v>
      </c>
      <c r="N2859">
        <v>4329</v>
      </c>
      <c r="O2859">
        <v>7</v>
      </c>
      <c r="P2859">
        <v>172</v>
      </c>
      <c r="Q2859">
        <v>0.25</v>
      </c>
      <c r="R2859">
        <v>121212</v>
      </c>
      <c r="S2859" t="str" cm="1">
        <f t="array" ref="S2859">_xlfn.IFS(E2862&lt;30,"18-29",E2862&lt;45,"30-44",TRUE,"45+")</f>
        <v>45+</v>
      </c>
      <c r="T2859" t="str" cm="1">
        <f t="array" ref="T2859">_xlfn.IFS(F2859&lt;=2,"0-2 Years",F2859&lt;=5,"3-5 Years",F2859&lt;=8,"6-8 Years",TRUE,"9-10 Years")</f>
        <v>3-5 Years</v>
      </c>
      <c r="U2859" t="str" cm="1">
        <f t="array" ref="U2859">_xlfn.IFS(P2859&gt;60,"High Risk",P2859&gt;30,"Medium Risk",TRUE,"Low Risk")</f>
        <v>High Risk</v>
      </c>
      <c r="V2859">
        <f t="shared" si="44"/>
        <v>4</v>
      </c>
    </row>
    <row r="2860" spans="1:22" x14ac:dyDescent="0.2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 s="2">
        <v>0</v>
      </c>
      <c r="H2860">
        <v>2</v>
      </c>
      <c r="I2860">
        <v>0</v>
      </c>
      <c r="J2860">
        <v>0</v>
      </c>
      <c r="K2860" s="1">
        <v>187048.72</v>
      </c>
      <c r="L2860">
        <v>0</v>
      </c>
      <c r="M2860">
        <v>9</v>
      </c>
      <c r="N2860">
        <v>3588</v>
      </c>
      <c r="O2860">
        <v>0</v>
      </c>
      <c r="P2860">
        <v>68</v>
      </c>
      <c r="Q2860">
        <v>0</v>
      </c>
      <c r="R2860">
        <v>32292</v>
      </c>
      <c r="S2860" t="str" cm="1">
        <f t="array" ref="S2860">_xlfn.IFS(E2863&lt;30,"18-29",E2863&lt;45,"30-44",TRUE,"45+")</f>
        <v>18-29</v>
      </c>
      <c r="T2860" t="str" cm="1">
        <f t="array" ref="T2860">_xlfn.IFS(F2860&lt;=2,"0-2 Years",F2860&lt;=5,"3-5 Years",F2860&lt;=8,"6-8 Years",TRUE,"9-10 Years")</f>
        <v>3-5 Years</v>
      </c>
      <c r="U2860" t="str" cm="1">
        <f t="array" ref="U2860">_xlfn.IFS(P2860&gt;60,"High Risk",P2860&gt;30,"Medium Risk",TRUE,"Low Risk")</f>
        <v>High Risk</v>
      </c>
      <c r="V2860">
        <f t="shared" si="44"/>
        <v>6</v>
      </c>
    </row>
    <row r="2861" spans="1:22" x14ac:dyDescent="0.2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 s="2">
        <v>0</v>
      </c>
      <c r="H2861">
        <v>2</v>
      </c>
      <c r="I2861">
        <v>1</v>
      </c>
      <c r="J2861">
        <v>0</v>
      </c>
      <c r="K2861" s="1">
        <v>53420.53</v>
      </c>
      <c r="L2861">
        <v>0</v>
      </c>
      <c r="M2861">
        <v>5</v>
      </c>
      <c r="N2861">
        <v>1290</v>
      </c>
      <c r="O2861">
        <v>7</v>
      </c>
      <c r="P2861">
        <v>74</v>
      </c>
      <c r="Q2861">
        <v>1</v>
      </c>
      <c r="R2861">
        <v>6450</v>
      </c>
      <c r="S2861" t="str" cm="1">
        <f t="array" ref="S2861">_xlfn.IFS(E2864&lt;30,"18-29",E2864&lt;45,"30-44",TRUE,"45+")</f>
        <v>30-44</v>
      </c>
      <c r="T2861" t="str" cm="1">
        <f t="array" ref="T2861">_xlfn.IFS(F2861&lt;=2,"0-2 Years",F2861&lt;=5,"3-5 Years",F2861&lt;=8,"6-8 Years",TRUE,"9-10 Years")</f>
        <v>3-5 Years</v>
      </c>
      <c r="U2861" t="str" cm="1">
        <f t="array" ref="U2861">_xlfn.IFS(P2861&gt;60,"High Risk",P2861&gt;30,"Medium Risk",TRUE,"Low Risk")</f>
        <v>High Risk</v>
      </c>
      <c r="V2861">
        <f t="shared" si="44"/>
        <v>6</v>
      </c>
    </row>
    <row r="2862" spans="1:22" hidden="1" x14ac:dyDescent="0.2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 s="2">
        <v>142072.01999999999</v>
      </c>
      <c r="H2862">
        <v>1</v>
      </c>
      <c r="I2862">
        <v>1</v>
      </c>
      <c r="J2862">
        <v>0</v>
      </c>
      <c r="K2862" s="1">
        <v>37013.29</v>
      </c>
      <c r="L2862">
        <v>0</v>
      </c>
      <c r="M2862">
        <v>28</v>
      </c>
      <c r="N2862">
        <v>3933</v>
      </c>
      <c r="O2862">
        <v>9</v>
      </c>
      <c r="P2862">
        <v>170</v>
      </c>
      <c r="Q2862">
        <v>0.32142857142857145</v>
      </c>
      <c r="R2862">
        <v>110124</v>
      </c>
      <c r="S2862" t="str" cm="1">
        <f t="array" ref="S2862">_xlfn.IFS(E2865&lt;30,"18-29",E2865&lt;45,"30-44",TRUE,"45+")</f>
        <v>30-44</v>
      </c>
      <c r="T2862" t="str" cm="1">
        <f t="array" ref="T2862">_xlfn.IFS(F2862&lt;=2,"0-2 Years",F2862&lt;=5,"3-5 Years",F2862&lt;=8,"6-8 Years",TRUE,"9-10 Years")</f>
        <v>6-8 Years</v>
      </c>
      <c r="U2862" t="str" cm="1">
        <f t="array" ref="U2862">_xlfn.IFS(P2862&gt;60,"High Risk",P2862&gt;30,"Medium Risk",TRUE,"Low Risk")</f>
        <v>High Risk</v>
      </c>
      <c r="V2862">
        <f t="shared" si="44"/>
        <v>5</v>
      </c>
    </row>
    <row r="2863" spans="1:22" x14ac:dyDescent="0.2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 s="2">
        <v>0</v>
      </c>
      <c r="H2863">
        <v>2</v>
      </c>
      <c r="I2863">
        <v>1</v>
      </c>
      <c r="J2863">
        <v>0</v>
      </c>
      <c r="K2863" s="1">
        <v>89566.64</v>
      </c>
      <c r="L2863">
        <v>0</v>
      </c>
      <c r="M2863">
        <v>5</v>
      </c>
      <c r="N2863">
        <v>2410</v>
      </c>
      <c r="O2863">
        <v>5</v>
      </c>
      <c r="P2863">
        <v>54</v>
      </c>
      <c r="Q2863">
        <v>1</v>
      </c>
      <c r="R2863">
        <v>12050</v>
      </c>
      <c r="S2863" t="str" cm="1">
        <f t="array" ref="S2863">_xlfn.IFS(E2866&lt;30,"18-29",E2866&lt;45,"30-44",TRUE,"45+")</f>
        <v>30-44</v>
      </c>
      <c r="T2863" t="str" cm="1">
        <f t="array" ref="T2863">_xlfn.IFS(F2863&lt;=2,"0-2 Years",F2863&lt;=5,"3-5 Years",F2863&lt;=8,"6-8 Years",TRUE,"9-10 Years")</f>
        <v>6-8 Years</v>
      </c>
      <c r="U2863" t="str" cm="1">
        <f t="array" ref="U2863">_xlfn.IFS(P2863&gt;60,"High Risk",P2863&gt;30,"Medium Risk",TRUE,"Low Risk")</f>
        <v>Medium Risk</v>
      </c>
      <c r="V2863">
        <f t="shared" si="44"/>
        <v>6</v>
      </c>
    </row>
    <row r="2864" spans="1:22" hidden="1" x14ac:dyDescent="0.2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 s="2">
        <v>149564.60999999999</v>
      </c>
      <c r="H2864">
        <v>1</v>
      </c>
      <c r="I2864">
        <v>0</v>
      </c>
      <c r="J2864">
        <v>0</v>
      </c>
      <c r="K2864" s="1">
        <v>149913.84</v>
      </c>
      <c r="L2864">
        <v>0</v>
      </c>
      <c r="M2864">
        <v>16</v>
      </c>
      <c r="N2864">
        <v>2689</v>
      </c>
      <c r="O2864">
        <v>0</v>
      </c>
      <c r="P2864">
        <v>73</v>
      </c>
      <c r="Q2864">
        <v>0</v>
      </c>
      <c r="R2864">
        <v>43024</v>
      </c>
      <c r="S2864" t="str" cm="1">
        <f t="array" ref="S2864">_xlfn.IFS(E2867&lt;30,"18-29",E2867&lt;45,"30-44",TRUE,"45+")</f>
        <v>18-29</v>
      </c>
      <c r="T2864" t="str" cm="1">
        <f t="array" ref="T2864">_xlfn.IFS(F2864&lt;=2,"0-2 Years",F2864&lt;=5,"3-5 Years",F2864&lt;=8,"6-8 Years",TRUE,"9-10 Years")</f>
        <v>6-8 Years</v>
      </c>
      <c r="U2864" t="str" cm="1">
        <f t="array" ref="U2864">_xlfn.IFS(P2864&gt;60,"High Risk",P2864&gt;30,"Medium Risk",TRUE,"Low Risk")</f>
        <v>High Risk</v>
      </c>
      <c r="V2864">
        <f t="shared" si="44"/>
        <v>5</v>
      </c>
    </row>
    <row r="2865" spans="1:22" x14ac:dyDescent="0.2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 s="2">
        <v>0</v>
      </c>
      <c r="H2865">
        <v>2</v>
      </c>
      <c r="I2865">
        <v>1</v>
      </c>
      <c r="J2865">
        <v>0</v>
      </c>
      <c r="K2865" s="1">
        <v>18066.689999999999</v>
      </c>
      <c r="L2865">
        <v>0</v>
      </c>
      <c r="M2865">
        <v>27</v>
      </c>
      <c r="N2865">
        <v>1118</v>
      </c>
      <c r="O2865">
        <v>1</v>
      </c>
      <c r="P2865">
        <v>35</v>
      </c>
      <c r="Q2865">
        <v>3.7037037037037035E-2</v>
      </c>
      <c r="R2865">
        <v>30186</v>
      </c>
      <c r="S2865" t="str" cm="1">
        <f t="array" ref="S2865">_xlfn.IFS(E2868&lt;30,"18-29",E2868&lt;45,"30-44",TRUE,"45+")</f>
        <v>18-29</v>
      </c>
      <c r="T2865" t="str" cm="1">
        <f t="array" ref="T2865">_xlfn.IFS(F2865&lt;=2,"0-2 Years",F2865&lt;=5,"3-5 Years",F2865&lt;=8,"6-8 Years",TRUE,"9-10 Years")</f>
        <v>9-10 Years</v>
      </c>
      <c r="U2865" t="str" cm="1">
        <f t="array" ref="U2865">_xlfn.IFS(P2865&gt;60,"High Risk",P2865&gt;30,"Medium Risk",TRUE,"Low Risk")</f>
        <v>Medium Risk</v>
      </c>
      <c r="V2865">
        <f t="shared" si="44"/>
        <v>6</v>
      </c>
    </row>
    <row r="2866" spans="1:22" hidden="1" x14ac:dyDescent="0.2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 s="2">
        <v>153366.13</v>
      </c>
      <c r="H2866">
        <v>1</v>
      </c>
      <c r="I2866">
        <v>1</v>
      </c>
      <c r="J2866">
        <v>1</v>
      </c>
      <c r="K2866" s="1">
        <v>26912.34</v>
      </c>
      <c r="L2866">
        <v>0</v>
      </c>
      <c r="M2866">
        <v>17</v>
      </c>
      <c r="N2866">
        <v>932</v>
      </c>
      <c r="O2866">
        <v>1</v>
      </c>
      <c r="P2866">
        <v>128</v>
      </c>
      <c r="Q2866">
        <v>5.8823529411764705E-2</v>
      </c>
      <c r="R2866">
        <v>15844</v>
      </c>
      <c r="S2866" t="str" cm="1">
        <f t="array" ref="S2866">_xlfn.IFS(E2869&lt;30,"18-29",E2869&lt;45,"30-44",TRUE,"45+")</f>
        <v>18-29</v>
      </c>
      <c r="T2866" t="str" cm="1">
        <f t="array" ref="T2866">_xlfn.IFS(F2866&lt;=2,"0-2 Years",F2866&lt;=5,"3-5 Years",F2866&lt;=8,"6-8 Years",TRUE,"9-10 Years")</f>
        <v>6-8 Years</v>
      </c>
      <c r="U2866" t="str" cm="1">
        <f t="array" ref="U2866">_xlfn.IFS(P2866&gt;60,"High Risk",P2866&gt;30,"Medium Risk",TRUE,"Low Risk")</f>
        <v>High Risk</v>
      </c>
      <c r="V2866">
        <f t="shared" si="44"/>
        <v>2</v>
      </c>
    </row>
    <row r="2867" spans="1:22" hidden="1" x14ac:dyDescent="0.2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 s="2">
        <v>76467.16</v>
      </c>
      <c r="H2867">
        <v>1</v>
      </c>
      <c r="I2867">
        <v>1</v>
      </c>
      <c r="J2867">
        <v>1</v>
      </c>
      <c r="K2867" s="1">
        <v>173511.72</v>
      </c>
      <c r="L2867">
        <v>0</v>
      </c>
      <c r="M2867">
        <v>15</v>
      </c>
      <c r="N2867">
        <v>3441</v>
      </c>
      <c r="O2867">
        <v>4</v>
      </c>
      <c r="P2867">
        <v>65</v>
      </c>
      <c r="Q2867">
        <v>0.26666666666666666</v>
      </c>
      <c r="R2867">
        <v>51615</v>
      </c>
      <c r="S2867" t="str" cm="1">
        <f t="array" ref="S2867">_xlfn.IFS(E2870&lt;30,"18-29",E2870&lt;45,"30-44",TRUE,"45+")</f>
        <v>30-44</v>
      </c>
      <c r="T2867" t="str" cm="1">
        <f t="array" ref="T2867">_xlfn.IFS(F2867&lt;=2,"0-2 Years",F2867&lt;=5,"3-5 Years",F2867&lt;=8,"6-8 Years",TRUE,"9-10 Years")</f>
        <v>6-8 Years</v>
      </c>
      <c r="U2867" t="str" cm="1">
        <f t="array" ref="U2867">_xlfn.IFS(P2867&gt;60,"High Risk",P2867&gt;30,"Medium Risk",TRUE,"Low Risk")</f>
        <v>High Risk</v>
      </c>
      <c r="V2867">
        <f t="shared" si="44"/>
        <v>2</v>
      </c>
    </row>
    <row r="2868" spans="1:22" hidden="1" x14ac:dyDescent="0.2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 s="2">
        <v>121508.28</v>
      </c>
      <c r="H2868">
        <v>1</v>
      </c>
      <c r="I2868">
        <v>1</v>
      </c>
      <c r="J2868">
        <v>1</v>
      </c>
      <c r="K2868" s="1">
        <v>146785.44</v>
      </c>
      <c r="L2868">
        <v>0</v>
      </c>
      <c r="M2868">
        <v>30</v>
      </c>
      <c r="N2868">
        <v>3485</v>
      </c>
      <c r="O2868">
        <v>2</v>
      </c>
      <c r="P2868">
        <v>21</v>
      </c>
      <c r="Q2868">
        <v>6.6666666666666666E-2</v>
      </c>
      <c r="R2868">
        <v>104550</v>
      </c>
      <c r="S2868" t="str" cm="1">
        <f t="array" ref="S2868">_xlfn.IFS(E2871&lt;30,"18-29",E2871&lt;45,"30-44",TRUE,"45+")</f>
        <v>18-29</v>
      </c>
      <c r="T2868" t="str" cm="1">
        <f t="array" ref="T2868">_xlfn.IFS(F2868&lt;=2,"0-2 Years",F2868&lt;=5,"3-5 Years",F2868&lt;=8,"6-8 Years",TRUE,"9-10 Years")</f>
        <v>9-10 Years</v>
      </c>
      <c r="U2868" t="str" cm="1">
        <f t="array" ref="U2868">_xlfn.IFS(P2868&gt;60,"High Risk",P2868&gt;30,"Medium Risk",TRUE,"Low Risk")</f>
        <v>Low Risk</v>
      </c>
      <c r="V2868">
        <f t="shared" si="44"/>
        <v>2</v>
      </c>
    </row>
    <row r="2869" spans="1:22" x14ac:dyDescent="0.2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 s="2">
        <v>0</v>
      </c>
      <c r="H2869">
        <v>1</v>
      </c>
      <c r="I2869">
        <v>0</v>
      </c>
      <c r="J2869">
        <v>1</v>
      </c>
      <c r="K2869" s="1">
        <v>1050.33</v>
      </c>
      <c r="L2869">
        <v>0</v>
      </c>
      <c r="M2869">
        <v>20</v>
      </c>
      <c r="N2869">
        <v>2431</v>
      </c>
      <c r="O2869">
        <v>5</v>
      </c>
      <c r="P2869">
        <v>103</v>
      </c>
      <c r="Q2869">
        <v>0.25</v>
      </c>
      <c r="R2869">
        <v>48620</v>
      </c>
      <c r="S2869" t="str" cm="1">
        <f t="array" ref="S2869">_xlfn.IFS(E2872&lt;30,"18-29",E2872&lt;45,"30-44",TRUE,"45+")</f>
        <v>45+</v>
      </c>
      <c r="T2869" t="str" cm="1">
        <f t="array" ref="T2869">_xlfn.IFS(F2869&lt;=2,"0-2 Years",F2869&lt;=5,"3-5 Years",F2869&lt;=8,"6-8 Years",TRUE,"9-10 Years")</f>
        <v>0-2 Years</v>
      </c>
      <c r="U2869" t="str" cm="1">
        <f t="array" ref="U2869">_xlfn.IFS(P2869&gt;60,"High Risk",P2869&gt;30,"Medium Risk",TRUE,"Low Risk")</f>
        <v>High Risk</v>
      </c>
      <c r="V2869">
        <f t="shared" si="44"/>
        <v>6</v>
      </c>
    </row>
    <row r="2870" spans="1:22" hidden="1" x14ac:dyDescent="0.2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 s="2">
        <v>73211.12</v>
      </c>
      <c r="H2870">
        <v>2</v>
      </c>
      <c r="I2870">
        <v>1</v>
      </c>
      <c r="J2870">
        <v>0</v>
      </c>
      <c r="K2870" s="1">
        <v>89587.34</v>
      </c>
      <c r="L2870">
        <v>1</v>
      </c>
      <c r="M2870">
        <v>20</v>
      </c>
      <c r="N2870">
        <v>1895</v>
      </c>
      <c r="O2870">
        <v>7</v>
      </c>
      <c r="P2870">
        <v>138</v>
      </c>
      <c r="Q2870">
        <v>0.35</v>
      </c>
      <c r="R2870">
        <v>37900</v>
      </c>
      <c r="S2870" t="str" cm="1">
        <f t="array" ref="S2870">_xlfn.IFS(E2873&lt;30,"18-29",E2873&lt;45,"30-44",TRUE,"45+")</f>
        <v>30-44</v>
      </c>
      <c r="T2870" t="str" cm="1">
        <f t="array" ref="T2870">_xlfn.IFS(F2870&lt;=2,"0-2 Years",F2870&lt;=5,"3-5 Years",F2870&lt;=8,"6-8 Years",TRUE,"9-10 Years")</f>
        <v>6-8 Years</v>
      </c>
      <c r="U2870" t="str" cm="1">
        <f t="array" ref="U2870">_xlfn.IFS(P2870&gt;60,"High Risk",P2870&gt;30,"Medium Risk",TRUE,"Low Risk")</f>
        <v>High Risk</v>
      </c>
      <c r="V2870">
        <f t="shared" si="44"/>
        <v>3</v>
      </c>
    </row>
    <row r="2871" spans="1:22" x14ac:dyDescent="0.2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 s="2">
        <v>0</v>
      </c>
      <c r="H2871">
        <v>2</v>
      </c>
      <c r="I2871">
        <v>1</v>
      </c>
      <c r="J2871">
        <v>0</v>
      </c>
      <c r="K2871" s="1">
        <v>74405.34</v>
      </c>
      <c r="L2871">
        <v>0</v>
      </c>
      <c r="M2871">
        <v>20</v>
      </c>
      <c r="N2871">
        <v>3153</v>
      </c>
      <c r="O2871">
        <v>4</v>
      </c>
      <c r="P2871">
        <v>98</v>
      </c>
      <c r="Q2871">
        <v>0.2</v>
      </c>
      <c r="R2871">
        <v>63060</v>
      </c>
      <c r="S2871" t="str" cm="1">
        <f t="array" ref="S2871">_xlfn.IFS(E2874&lt;30,"18-29",E2874&lt;45,"30-44",TRUE,"45+")</f>
        <v>45+</v>
      </c>
      <c r="T2871" t="str" cm="1">
        <f t="array" ref="T2871">_xlfn.IFS(F2871&lt;=2,"0-2 Years",F2871&lt;=5,"3-5 Years",F2871&lt;=8,"6-8 Years",TRUE,"9-10 Years")</f>
        <v>9-10 Years</v>
      </c>
      <c r="U2871" t="str" cm="1">
        <f t="array" ref="U2871">_xlfn.IFS(P2871&gt;60,"High Risk",P2871&gt;30,"Medium Risk",TRUE,"Low Risk")</f>
        <v>High Risk</v>
      </c>
      <c r="V2871">
        <f t="shared" si="44"/>
        <v>6</v>
      </c>
    </row>
    <row r="2872" spans="1:22" hidden="1" x14ac:dyDescent="0.2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 s="2">
        <v>0</v>
      </c>
      <c r="H2872">
        <v>2</v>
      </c>
      <c r="I2872">
        <v>0</v>
      </c>
      <c r="J2872">
        <v>1</v>
      </c>
      <c r="K2872" s="1">
        <v>54409.48</v>
      </c>
      <c r="L2872">
        <v>0</v>
      </c>
      <c r="M2872">
        <v>29</v>
      </c>
      <c r="N2872">
        <v>4557</v>
      </c>
      <c r="O2872">
        <v>7</v>
      </c>
      <c r="P2872">
        <v>145</v>
      </c>
      <c r="Q2872">
        <v>0.2413793103448276</v>
      </c>
      <c r="R2872">
        <v>132153</v>
      </c>
      <c r="S2872" t="str" cm="1">
        <f t="array" ref="S2872">_xlfn.IFS(E2875&lt;30,"18-29",E2875&lt;45,"30-44",TRUE,"45+")</f>
        <v>30-44</v>
      </c>
      <c r="T2872" t="str" cm="1">
        <f t="array" ref="T2872">_xlfn.IFS(F2872&lt;=2,"0-2 Years",F2872&lt;=5,"3-5 Years",F2872&lt;=8,"6-8 Years",TRUE,"9-10 Years")</f>
        <v>0-2 Years</v>
      </c>
      <c r="U2872" t="str" cm="1">
        <f t="array" ref="U2872">_xlfn.IFS(P2872&gt;60,"High Risk",P2872&gt;30,"Medium Risk",TRUE,"Low Risk")</f>
        <v>High Risk</v>
      </c>
      <c r="V2872">
        <f t="shared" si="44"/>
        <v>5</v>
      </c>
    </row>
    <row r="2873" spans="1:22" hidden="1" x14ac:dyDescent="0.2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 s="2">
        <v>92674.94</v>
      </c>
      <c r="H2873">
        <v>2</v>
      </c>
      <c r="I2873">
        <v>1</v>
      </c>
      <c r="J2873">
        <v>0</v>
      </c>
      <c r="K2873" s="1">
        <v>3647.57</v>
      </c>
      <c r="L2873">
        <v>0</v>
      </c>
      <c r="M2873">
        <v>20</v>
      </c>
      <c r="N2873">
        <v>3751</v>
      </c>
      <c r="O2873">
        <v>6</v>
      </c>
      <c r="P2873">
        <v>129</v>
      </c>
      <c r="Q2873">
        <v>0.3</v>
      </c>
      <c r="R2873">
        <v>75020</v>
      </c>
      <c r="S2873" t="str" cm="1">
        <f t="array" ref="S2873">_xlfn.IFS(E2876&lt;30,"18-29",E2876&lt;45,"30-44",TRUE,"45+")</f>
        <v>30-44</v>
      </c>
      <c r="T2873" t="str" cm="1">
        <f t="array" ref="T2873">_xlfn.IFS(F2873&lt;=2,"0-2 Years",F2873&lt;=5,"3-5 Years",F2873&lt;=8,"6-8 Years",TRUE,"9-10 Years")</f>
        <v>0-2 Years</v>
      </c>
      <c r="U2873" t="str" cm="1">
        <f t="array" ref="U2873">_xlfn.IFS(P2873&gt;60,"High Risk",P2873&gt;30,"Medium Risk",TRUE,"Low Risk")</f>
        <v>High Risk</v>
      </c>
      <c r="V2873">
        <f t="shared" si="44"/>
        <v>4</v>
      </c>
    </row>
    <row r="2874" spans="1:22" hidden="1" x14ac:dyDescent="0.2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 s="2">
        <v>96196.24</v>
      </c>
      <c r="H2874">
        <v>4</v>
      </c>
      <c r="I2874">
        <v>1</v>
      </c>
      <c r="J2874">
        <v>0</v>
      </c>
      <c r="K2874" s="1">
        <v>198874.52</v>
      </c>
      <c r="L2874">
        <v>1</v>
      </c>
      <c r="M2874">
        <v>1</v>
      </c>
      <c r="N2874">
        <v>803</v>
      </c>
      <c r="O2874">
        <v>4</v>
      </c>
      <c r="P2874">
        <v>99</v>
      </c>
      <c r="Q2874">
        <v>1</v>
      </c>
      <c r="R2874">
        <v>803</v>
      </c>
      <c r="S2874" t="str" cm="1">
        <f t="array" ref="S2874">_xlfn.IFS(E2877&lt;30,"18-29",E2877&lt;45,"30-44",TRUE,"45+")</f>
        <v>30-44</v>
      </c>
      <c r="T2874" t="str" cm="1">
        <f t="array" ref="T2874">_xlfn.IFS(F2874&lt;=2,"0-2 Years",F2874&lt;=5,"3-5 Years",F2874&lt;=8,"6-8 Years",TRUE,"9-10 Years")</f>
        <v>3-5 Years</v>
      </c>
      <c r="U2874" t="str" cm="1">
        <f t="array" ref="U2874">_xlfn.IFS(P2874&gt;60,"High Risk",P2874&gt;30,"Medium Risk",TRUE,"Low Risk")</f>
        <v>High Risk</v>
      </c>
      <c r="V2874">
        <f t="shared" si="44"/>
        <v>4</v>
      </c>
    </row>
    <row r="2875" spans="1:22" hidden="1" x14ac:dyDescent="0.2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 s="2">
        <v>114391.62</v>
      </c>
      <c r="H2875">
        <v>1</v>
      </c>
      <c r="I2875">
        <v>1</v>
      </c>
      <c r="J2875">
        <v>1</v>
      </c>
      <c r="K2875" s="1">
        <v>53412.54</v>
      </c>
      <c r="L2875">
        <v>0</v>
      </c>
      <c r="M2875">
        <v>25</v>
      </c>
      <c r="N2875">
        <v>611</v>
      </c>
      <c r="O2875">
        <v>2</v>
      </c>
      <c r="P2875">
        <v>159</v>
      </c>
      <c r="Q2875">
        <v>0.08</v>
      </c>
      <c r="R2875">
        <v>15275</v>
      </c>
      <c r="S2875" t="str" cm="1">
        <f t="array" ref="S2875">_xlfn.IFS(E2878&lt;30,"18-29",E2878&lt;45,"30-44",TRUE,"45+")</f>
        <v>30-44</v>
      </c>
      <c r="T2875" t="str" cm="1">
        <f t="array" ref="T2875">_xlfn.IFS(F2875&lt;=2,"0-2 Years",F2875&lt;=5,"3-5 Years",F2875&lt;=8,"6-8 Years",TRUE,"9-10 Years")</f>
        <v>0-2 Years</v>
      </c>
      <c r="U2875" t="str" cm="1">
        <f t="array" ref="U2875">_xlfn.IFS(P2875&gt;60,"High Risk",P2875&gt;30,"Medium Risk",TRUE,"Low Risk")</f>
        <v>High Risk</v>
      </c>
      <c r="V2875">
        <f t="shared" si="44"/>
        <v>3</v>
      </c>
    </row>
    <row r="2876" spans="1:22" hidden="1" x14ac:dyDescent="0.2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 s="2">
        <v>80262.66</v>
      </c>
      <c r="H2876">
        <v>1</v>
      </c>
      <c r="I2876">
        <v>1</v>
      </c>
      <c r="J2876">
        <v>0</v>
      </c>
      <c r="K2876" s="1">
        <v>194867.78</v>
      </c>
      <c r="L2876">
        <v>0</v>
      </c>
      <c r="M2876">
        <v>6</v>
      </c>
      <c r="N2876">
        <v>2237</v>
      </c>
      <c r="O2876">
        <v>1</v>
      </c>
      <c r="P2876">
        <v>102</v>
      </c>
      <c r="Q2876">
        <v>0.16666666666666666</v>
      </c>
      <c r="R2876">
        <v>13422</v>
      </c>
      <c r="S2876" t="str" cm="1">
        <f t="array" ref="S2876">_xlfn.IFS(E2879&lt;30,"18-29",E2879&lt;45,"30-44",TRUE,"45+")</f>
        <v>45+</v>
      </c>
      <c r="T2876" t="str" cm="1">
        <f t="array" ref="T2876">_xlfn.IFS(F2876&lt;=2,"0-2 Years",F2876&lt;=5,"3-5 Years",F2876&lt;=8,"6-8 Years",TRUE,"9-10 Years")</f>
        <v>9-10 Years</v>
      </c>
      <c r="U2876" t="str" cm="1">
        <f t="array" ref="U2876">_xlfn.IFS(P2876&gt;60,"High Risk",P2876&gt;30,"Medium Risk",TRUE,"Low Risk")</f>
        <v>High Risk</v>
      </c>
      <c r="V2876">
        <f t="shared" si="44"/>
        <v>5</v>
      </c>
    </row>
    <row r="2877" spans="1:22" hidden="1" x14ac:dyDescent="0.2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 s="2">
        <v>173331.52</v>
      </c>
      <c r="H2877">
        <v>1</v>
      </c>
      <c r="I2877">
        <v>1</v>
      </c>
      <c r="J2877">
        <v>0</v>
      </c>
      <c r="K2877" s="1">
        <v>150452.88</v>
      </c>
      <c r="L2877">
        <v>0</v>
      </c>
      <c r="M2877">
        <v>19</v>
      </c>
      <c r="N2877">
        <v>4085</v>
      </c>
      <c r="O2877">
        <v>9</v>
      </c>
      <c r="P2877">
        <v>2</v>
      </c>
      <c r="Q2877">
        <v>0.47368421052631576</v>
      </c>
      <c r="R2877">
        <v>77615</v>
      </c>
      <c r="S2877" t="str" cm="1">
        <f t="array" ref="S2877">_xlfn.IFS(E2880&lt;30,"18-29",E2880&lt;45,"30-44",TRUE,"45+")</f>
        <v>30-44</v>
      </c>
      <c r="T2877" t="str" cm="1">
        <f t="array" ref="T2877">_xlfn.IFS(F2877&lt;=2,"0-2 Years",F2877&lt;=5,"3-5 Years",F2877&lt;=8,"6-8 Years",TRUE,"9-10 Years")</f>
        <v>6-8 Years</v>
      </c>
      <c r="U2877" t="str" cm="1">
        <f t="array" ref="U2877">_xlfn.IFS(P2877&gt;60,"High Risk",P2877&gt;30,"Medium Risk",TRUE,"Low Risk")</f>
        <v>Low Risk</v>
      </c>
      <c r="V2877">
        <f t="shared" si="44"/>
        <v>5</v>
      </c>
    </row>
    <row r="2878" spans="1:22" hidden="1" x14ac:dyDescent="0.2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 s="2">
        <v>147285.51999999999</v>
      </c>
      <c r="H2878">
        <v>1</v>
      </c>
      <c r="I2878">
        <v>1</v>
      </c>
      <c r="J2878">
        <v>1</v>
      </c>
      <c r="K2878" s="1">
        <v>57807.05</v>
      </c>
      <c r="L2878">
        <v>0</v>
      </c>
      <c r="M2878">
        <v>22</v>
      </c>
      <c r="N2878">
        <v>203</v>
      </c>
      <c r="O2878">
        <v>1</v>
      </c>
      <c r="P2878">
        <v>73</v>
      </c>
      <c r="Q2878">
        <v>4.5454545454545456E-2</v>
      </c>
      <c r="R2878">
        <v>4466</v>
      </c>
      <c r="S2878" t="str" cm="1">
        <f t="array" ref="S2878">_xlfn.IFS(E2881&lt;30,"18-29",E2881&lt;45,"30-44",TRUE,"45+")</f>
        <v>45+</v>
      </c>
      <c r="T2878" t="str" cm="1">
        <f t="array" ref="T2878">_xlfn.IFS(F2878&lt;=2,"0-2 Years",F2878&lt;=5,"3-5 Years",F2878&lt;=8,"6-8 Years",TRUE,"9-10 Years")</f>
        <v>6-8 Years</v>
      </c>
      <c r="U2878" t="str" cm="1">
        <f t="array" ref="U2878">_xlfn.IFS(P2878&gt;60,"High Risk",P2878&gt;30,"Medium Risk",TRUE,"Low Risk")</f>
        <v>High Risk</v>
      </c>
      <c r="V2878">
        <f t="shared" si="44"/>
        <v>2</v>
      </c>
    </row>
    <row r="2879" spans="1:22" hidden="1" x14ac:dyDescent="0.2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 s="2">
        <v>119785.47</v>
      </c>
      <c r="H2879">
        <v>2</v>
      </c>
      <c r="I2879">
        <v>1</v>
      </c>
      <c r="J2879">
        <v>1</v>
      </c>
      <c r="K2879" s="1">
        <v>107534.32</v>
      </c>
      <c r="L2879">
        <v>0</v>
      </c>
      <c r="M2879">
        <v>22</v>
      </c>
      <c r="N2879">
        <v>1100</v>
      </c>
      <c r="O2879">
        <v>3</v>
      </c>
      <c r="P2879">
        <v>117</v>
      </c>
      <c r="Q2879">
        <v>0.13636363636363635</v>
      </c>
      <c r="R2879">
        <v>24200</v>
      </c>
      <c r="S2879" t="str" cm="1">
        <f t="array" ref="S2879">_xlfn.IFS(E2882&lt;30,"18-29",E2882&lt;45,"30-44",TRUE,"45+")</f>
        <v>30-44</v>
      </c>
      <c r="T2879" t="str" cm="1">
        <f t="array" ref="T2879">_xlfn.IFS(F2879&lt;=2,"0-2 Years",F2879&lt;=5,"3-5 Years",F2879&lt;=8,"6-8 Years",TRUE,"9-10 Years")</f>
        <v>3-5 Years</v>
      </c>
      <c r="U2879" t="str" cm="1">
        <f t="array" ref="U2879">_xlfn.IFS(P2879&gt;60,"High Risk",P2879&gt;30,"Medium Risk",TRUE,"Low Risk")</f>
        <v>High Risk</v>
      </c>
      <c r="V2879">
        <f t="shared" si="44"/>
        <v>1</v>
      </c>
    </row>
    <row r="2880" spans="1:22" x14ac:dyDescent="0.2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 s="2">
        <v>140137.15</v>
      </c>
      <c r="H2880">
        <v>1</v>
      </c>
      <c r="I2880">
        <v>1</v>
      </c>
      <c r="J2880">
        <v>0</v>
      </c>
      <c r="K2880" s="1">
        <v>194073.33</v>
      </c>
      <c r="L2880">
        <v>0</v>
      </c>
      <c r="M2880">
        <v>28</v>
      </c>
      <c r="N2880">
        <v>3453</v>
      </c>
      <c r="O2880">
        <v>8</v>
      </c>
      <c r="P2880">
        <v>11</v>
      </c>
      <c r="Q2880">
        <v>0.2857142857142857</v>
      </c>
      <c r="R2880">
        <v>96684</v>
      </c>
      <c r="S2880" t="str" cm="1">
        <f t="array" ref="S2880">_xlfn.IFS(E2883&lt;30,"18-29",E2883&lt;45,"30-44",TRUE,"45+")</f>
        <v>30-44</v>
      </c>
      <c r="T2880" t="str" cm="1">
        <f t="array" ref="T2880">_xlfn.IFS(F2880&lt;=2,"0-2 Years",F2880&lt;=5,"3-5 Years",F2880&lt;=8,"6-8 Years",TRUE,"9-10 Years")</f>
        <v>0-2 Years</v>
      </c>
      <c r="U2880" t="str" cm="1">
        <f t="array" ref="U2880">_xlfn.IFS(P2880&gt;60,"High Risk",P2880&gt;30,"Medium Risk",TRUE,"Low Risk")</f>
        <v>Low Risk</v>
      </c>
      <c r="V2880">
        <f t="shared" si="44"/>
        <v>6</v>
      </c>
    </row>
    <row r="2881" spans="1:22" x14ac:dyDescent="0.2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 s="2">
        <v>107467.56</v>
      </c>
      <c r="H2881">
        <v>1</v>
      </c>
      <c r="I2881">
        <v>1</v>
      </c>
      <c r="J2881">
        <v>0</v>
      </c>
      <c r="K2881" s="1">
        <v>126233.18</v>
      </c>
      <c r="L2881">
        <v>1</v>
      </c>
      <c r="M2881">
        <v>18</v>
      </c>
      <c r="N2881">
        <v>3244</v>
      </c>
      <c r="O2881">
        <v>8</v>
      </c>
      <c r="P2881">
        <v>84</v>
      </c>
      <c r="Q2881">
        <v>0.44444444444444442</v>
      </c>
      <c r="R2881">
        <v>58392</v>
      </c>
      <c r="S2881" t="str" cm="1">
        <f t="array" ref="S2881">_xlfn.IFS(E2884&lt;30,"18-29",E2884&lt;45,"30-44",TRUE,"45+")</f>
        <v>30-44</v>
      </c>
      <c r="T2881" t="str" cm="1">
        <f t="array" ref="T2881">_xlfn.IFS(F2881&lt;=2,"0-2 Years",F2881&lt;=5,"3-5 Years",F2881&lt;=8,"6-8 Years",TRUE,"9-10 Years")</f>
        <v>6-8 Years</v>
      </c>
      <c r="U2881" t="str" cm="1">
        <f t="array" ref="U2881">_xlfn.IFS(P2881&gt;60,"High Risk",P2881&gt;30,"Medium Risk",TRUE,"Low Risk")</f>
        <v>High Risk</v>
      </c>
      <c r="V2881">
        <f t="shared" si="44"/>
        <v>6</v>
      </c>
    </row>
    <row r="2882" spans="1:22" hidden="1" x14ac:dyDescent="0.2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 s="2">
        <v>98218.04</v>
      </c>
      <c r="H2882">
        <v>2</v>
      </c>
      <c r="I2882">
        <v>1</v>
      </c>
      <c r="J2882">
        <v>0</v>
      </c>
      <c r="K2882" s="1">
        <v>182354.46</v>
      </c>
      <c r="L2882">
        <v>1</v>
      </c>
      <c r="M2882">
        <v>3</v>
      </c>
      <c r="N2882">
        <v>1345</v>
      </c>
      <c r="O2882">
        <v>8</v>
      </c>
      <c r="P2882">
        <v>68</v>
      </c>
      <c r="Q2882">
        <v>1</v>
      </c>
      <c r="R2882">
        <v>4035</v>
      </c>
      <c r="S2882" t="str" cm="1">
        <f t="array" ref="S2882">_xlfn.IFS(E2885&lt;30,"18-29",E2885&lt;45,"30-44",TRUE,"45+")</f>
        <v>30-44</v>
      </c>
      <c r="T2882" t="str" cm="1">
        <f t="array" ref="T2882">_xlfn.IFS(F2882&lt;=2,"0-2 Years",F2882&lt;=5,"3-5 Years",F2882&lt;=8,"6-8 Years",TRUE,"9-10 Years")</f>
        <v>6-8 Years</v>
      </c>
      <c r="U2882" t="str" cm="1">
        <f t="array" ref="U2882">_xlfn.IFS(P2882&gt;60,"High Risk",P2882&gt;30,"Medium Risk",TRUE,"Low Risk")</f>
        <v>High Risk</v>
      </c>
      <c r="V2882">
        <f t="shared" si="44"/>
        <v>3</v>
      </c>
    </row>
    <row r="2883" spans="1:22" hidden="1" x14ac:dyDescent="0.2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 s="2">
        <v>133607.75</v>
      </c>
      <c r="H2883">
        <v>1</v>
      </c>
      <c r="I2883">
        <v>1</v>
      </c>
      <c r="J2883">
        <v>1</v>
      </c>
      <c r="K2883" s="1">
        <v>120586.32</v>
      </c>
      <c r="L2883">
        <v>0</v>
      </c>
      <c r="M2883">
        <v>22</v>
      </c>
      <c r="N2883">
        <v>4307</v>
      </c>
      <c r="O2883">
        <v>4</v>
      </c>
      <c r="P2883">
        <v>27</v>
      </c>
      <c r="Q2883">
        <v>0.18181818181818182</v>
      </c>
      <c r="R2883">
        <v>94754</v>
      </c>
      <c r="S2883" t="str" cm="1">
        <f t="array" ref="S2883">_xlfn.IFS(E2886&lt;30,"18-29",E2886&lt;45,"30-44",TRUE,"45+")</f>
        <v>18-29</v>
      </c>
      <c r="T2883" t="str" cm="1">
        <f t="array" ref="T2883">_xlfn.IFS(F2883&lt;=2,"0-2 Years",F2883&lt;=5,"3-5 Years",F2883&lt;=8,"6-8 Years",TRUE,"9-10 Years")</f>
        <v>0-2 Years</v>
      </c>
      <c r="U2883" t="str" cm="1">
        <f t="array" ref="U2883">_xlfn.IFS(P2883&gt;60,"High Risk",P2883&gt;30,"Medium Risk",TRUE,"Low Risk")</f>
        <v>Low Risk</v>
      </c>
      <c r="V2883">
        <f t="shared" ref="V2883:V2946" si="45">IF(J2883=0,3,0)+IF(G2883=0,3,0)+IF(H2883=1,2,0)+IF(E2883&gt;45,1,0)+IF(F2883&lt;3,1,0)</f>
        <v>3</v>
      </c>
    </row>
    <row r="2884" spans="1:22" hidden="1" x14ac:dyDescent="0.2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 s="2">
        <v>0</v>
      </c>
      <c r="H2884">
        <v>2</v>
      </c>
      <c r="I2884">
        <v>1</v>
      </c>
      <c r="J2884">
        <v>1</v>
      </c>
      <c r="K2884" s="1">
        <v>50578.400000000001</v>
      </c>
      <c r="L2884">
        <v>0</v>
      </c>
      <c r="M2884">
        <v>25</v>
      </c>
      <c r="N2884">
        <v>3004</v>
      </c>
      <c r="O2884">
        <v>5</v>
      </c>
      <c r="P2884">
        <v>54</v>
      </c>
      <c r="Q2884">
        <v>0.2</v>
      </c>
      <c r="R2884">
        <v>75100</v>
      </c>
      <c r="S2884" t="str" cm="1">
        <f t="array" ref="S2884">_xlfn.IFS(E2887&lt;30,"18-29",E2887&lt;45,"30-44",TRUE,"45+")</f>
        <v>30-44</v>
      </c>
      <c r="T2884" t="str" cm="1">
        <f t="array" ref="T2884">_xlfn.IFS(F2884&lt;=2,"0-2 Years",F2884&lt;=5,"3-5 Years",F2884&lt;=8,"6-8 Years",TRUE,"9-10 Years")</f>
        <v>3-5 Years</v>
      </c>
      <c r="U2884" t="str" cm="1">
        <f t="array" ref="U2884">_xlfn.IFS(P2884&gt;60,"High Risk",P2884&gt;30,"Medium Risk",TRUE,"Low Risk")</f>
        <v>Medium Risk</v>
      </c>
      <c r="V2884">
        <f t="shared" si="45"/>
        <v>3</v>
      </c>
    </row>
    <row r="2885" spans="1:22" hidden="1" x14ac:dyDescent="0.2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 s="2">
        <v>95139.41</v>
      </c>
      <c r="H2885">
        <v>1</v>
      </c>
      <c r="I2885">
        <v>1</v>
      </c>
      <c r="J2885">
        <v>1</v>
      </c>
      <c r="K2885" s="1">
        <v>86575.46</v>
      </c>
      <c r="L2885">
        <v>0</v>
      </c>
      <c r="M2885">
        <v>11</v>
      </c>
      <c r="N2885">
        <v>2516</v>
      </c>
      <c r="O2885">
        <v>0</v>
      </c>
      <c r="P2885">
        <v>141</v>
      </c>
      <c r="Q2885">
        <v>0</v>
      </c>
      <c r="R2885">
        <v>27676</v>
      </c>
      <c r="S2885" t="str" cm="1">
        <f t="array" ref="S2885">_xlfn.IFS(E2888&lt;30,"18-29",E2888&lt;45,"30-44",TRUE,"45+")</f>
        <v>30-44</v>
      </c>
      <c r="T2885" t="str" cm="1">
        <f t="array" ref="T2885">_xlfn.IFS(F2885&lt;=2,"0-2 Years",F2885&lt;=5,"3-5 Years",F2885&lt;=8,"6-8 Years",TRUE,"9-10 Years")</f>
        <v>6-8 Years</v>
      </c>
      <c r="U2885" t="str" cm="1">
        <f t="array" ref="U2885">_xlfn.IFS(P2885&gt;60,"High Risk",P2885&gt;30,"Medium Risk",TRUE,"Low Risk")</f>
        <v>High Risk</v>
      </c>
      <c r="V2885">
        <f t="shared" si="45"/>
        <v>2</v>
      </c>
    </row>
    <row r="2886" spans="1:22" hidden="1" x14ac:dyDescent="0.2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 s="2">
        <v>0</v>
      </c>
      <c r="H2886">
        <v>2</v>
      </c>
      <c r="I2886">
        <v>0</v>
      </c>
      <c r="J2886">
        <v>1</v>
      </c>
      <c r="K2886" s="1">
        <v>153392.28</v>
      </c>
      <c r="L2886">
        <v>0</v>
      </c>
      <c r="M2886">
        <v>30</v>
      </c>
      <c r="N2886">
        <v>1654</v>
      </c>
      <c r="O2886">
        <v>7</v>
      </c>
      <c r="P2886">
        <v>58</v>
      </c>
      <c r="Q2886">
        <v>0.23333333333333334</v>
      </c>
      <c r="R2886">
        <v>49620</v>
      </c>
      <c r="S2886" t="str" cm="1">
        <f t="array" ref="S2886">_xlfn.IFS(E2889&lt;30,"18-29",E2889&lt;45,"30-44",TRUE,"45+")</f>
        <v>18-29</v>
      </c>
      <c r="T2886" t="str" cm="1">
        <f t="array" ref="T2886">_xlfn.IFS(F2886&lt;=2,"0-2 Years",F2886&lt;=5,"3-5 Years",F2886&lt;=8,"6-8 Years",TRUE,"9-10 Years")</f>
        <v>3-5 Years</v>
      </c>
      <c r="U2886" t="str" cm="1">
        <f t="array" ref="U2886">_xlfn.IFS(P2886&gt;60,"High Risk",P2886&gt;30,"Medium Risk",TRUE,"Low Risk")</f>
        <v>Medium Risk</v>
      </c>
      <c r="V2886">
        <f t="shared" si="45"/>
        <v>3</v>
      </c>
    </row>
    <row r="2887" spans="1:22" x14ac:dyDescent="0.2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 s="2">
        <v>0</v>
      </c>
      <c r="H2887">
        <v>2</v>
      </c>
      <c r="I2887">
        <v>1</v>
      </c>
      <c r="J2887">
        <v>0</v>
      </c>
      <c r="K2887" s="1">
        <v>115509.59</v>
      </c>
      <c r="L2887">
        <v>0</v>
      </c>
      <c r="M2887">
        <v>8</v>
      </c>
      <c r="N2887">
        <v>109</v>
      </c>
      <c r="O2887">
        <v>1</v>
      </c>
      <c r="P2887">
        <v>175</v>
      </c>
      <c r="Q2887">
        <v>0.125</v>
      </c>
      <c r="R2887">
        <v>872</v>
      </c>
      <c r="S2887" t="str" cm="1">
        <f t="array" ref="S2887">_xlfn.IFS(E2890&lt;30,"18-29",E2890&lt;45,"30-44",TRUE,"45+")</f>
        <v>30-44</v>
      </c>
      <c r="T2887" t="str" cm="1">
        <f t="array" ref="T2887">_xlfn.IFS(F2887&lt;=2,"0-2 Years",F2887&lt;=5,"3-5 Years",F2887&lt;=8,"6-8 Years",TRUE,"9-10 Years")</f>
        <v>3-5 Years</v>
      </c>
      <c r="U2887" t="str" cm="1">
        <f t="array" ref="U2887">_xlfn.IFS(P2887&gt;60,"High Risk",P2887&gt;30,"Medium Risk",TRUE,"Low Risk")</f>
        <v>High Risk</v>
      </c>
      <c r="V2887">
        <f t="shared" si="45"/>
        <v>6</v>
      </c>
    </row>
    <row r="2888" spans="1:22" x14ac:dyDescent="0.2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 s="2">
        <v>0</v>
      </c>
      <c r="H2888">
        <v>2</v>
      </c>
      <c r="I2888">
        <v>1</v>
      </c>
      <c r="J2888">
        <v>0</v>
      </c>
      <c r="K2888" s="1">
        <v>82176.479999999996</v>
      </c>
      <c r="L2888">
        <v>0</v>
      </c>
      <c r="M2888">
        <v>1</v>
      </c>
      <c r="N2888">
        <v>2716</v>
      </c>
      <c r="O2888">
        <v>4</v>
      </c>
      <c r="P2888">
        <v>29</v>
      </c>
      <c r="Q2888">
        <v>1</v>
      </c>
      <c r="R2888">
        <v>2716</v>
      </c>
      <c r="S2888" t="str" cm="1">
        <f t="array" ref="S2888">_xlfn.IFS(E2891&lt;30,"18-29",E2891&lt;45,"30-44",TRUE,"45+")</f>
        <v>30-44</v>
      </c>
      <c r="T2888" t="str" cm="1">
        <f t="array" ref="T2888">_xlfn.IFS(F2888&lt;=2,"0-2 Years",F2888&lt;=5,"3-5 Years",F2888&lt;=8,"6-8 Years",TRUE,"9-10 Years")</f>
        <v>6-8 Years</v>
      </c>
      <c r="U2888" t="str" cm="1">
        <f t="array" ref="U2888">_xlfn.IFS(P2888&gt;60,"High Risk",P2888&gt;30,"Medium Risk",TRUE,"Low Risk")</f>
        <v>Low Risk</v>
      </c>
      <c r="V2888">
        <f t="shared" si="45"/>
        <v>6</v>
      </c>
    </row>
    <row r="2889" spans="1:22" x14ac:dyDescent="0.2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 s="2">
        <v>97331.19</v>
      </c>
      <c r="H2889">
        <v>1</v>
      </c>
      <c r="I2889">
        <v>1</v>
      </c>
      <c r="J2889">
        <v>0</v>
      </c>
      <c r="K2889" s="1">
        <v>63717.49</v>
      </c>
      <c r="L2889">
        <v>0</v>
      </c>
      <c r="M2889">
        <v>15</v>
      </c>
      <c r="N2889">
        <v>4809</v>
      </c>
      <c r="O2889">
        <v>8</v>
      </c>
      <c r="P2889">
        <v>102</v>
      </c>
      <c r="Q2889">
        <v>0.53333333333333333</v>
      </c>
      <c r="R2889">
        <v>72135</v>
      </c>
      <c r="S2889" t="str" cm="1">
        <f t="array" ref="S2889">_xlfn.IFS(E2892&lt;30,"18-29",E2892&lt;45,"30-44",TRUE,"45+")</f>
        <v>30-44</v>
      </c>
      <c r="T2889" t="str" cm="1">
        <f t="array" ref="T2889">_xlfn.IFS(F2889&lt;=2,"0-2 Years",F2889&lt;=5,"3-5 Years",F2889&lt;=8,"6-8 Years",TRUE,"9-10 Years")</f>
        <v>0-2 Years</v>
      </c>
      <c r="U2889" t="str" cm="1">
        <f t="array" ref="U2889">_xlfn.IFS(P2889&gt;60,"High Risk",P2889&gt;30,"Medium Risk",TRUE,"Low Risk")</f>
        <v>High Risk</v>
      </c>
      <c r="V2889">
        <f t="shared" si="45"/>
        <v>6</v>
      </c>
    </row>
    <row r="2890" spans="1:22" hidden="1" x14ac:dyDescent="0.2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 s="2">
        <v>139265.63</v>
      </c>
      <c r="H2890">
        <v>2</v>
      </c>
      <c r="I2890">
        <v>1</v>
      </c>
      <c r="J2890">
        <v>1</v>
      </c>
      <c r="K2890" s="1">
        <v>198745.94</v>
      </c>
      <c r="L2890">
        <v>0</v>
      </c>
      <c r="M2890">
        <v>12</v>
      </c>
      <c r="N2890">
        <v>944</v>
      </c>
      <c r="O2890">
        <v>9</v>
      </c>
      <c r="P2890">
        <v>134</v>
      </c>
      <c r="Q2890">
        <v>0.75</v>
      </c>
      <c r="R2890">
        <v>11328</v>
      </c>
      <c r="S2890" t="str" cm="1">
        <f t="array" ref="S2890">_xlfn.IFS(E2893&lt;30,"18-29",E2893&lt;45,"30-44",TRUE,"45+")</f>
        <v>30-44</v>
      </c>
      <c r="T2890" t="str" cm="1">
        <f t="array" ref="T2890">_xlfn.IFS(F2890&lt;=2,"0-2 Years",F2890&lt;=5,"3-5 Years",F2890&lt;=8,"6-8 Years",TRUE,"9-10 Years")</f>
        <v>0-2 Years</v>
      </c>
      <c r="U2890" t="str" cm="1">
        <f t="array" ref="U2890">_xlfn.IFS(P2890&gt;60,"High Risk",P2890&gt;30,"Medium Risk",TRUE,"Low Risk")</f>
        <v>High Risk</v>
      </c>
      <c r="V2890">
        <f t="shared" si="45"/>
        <v>1</v>
      </c>
    </row>
    <row r="2891" spans="1:22" hidden="1" x14ac:dyDescent="0.2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 s="2">
        <v>0</v>
      </c>
      <c r="H2891">
        <v>1</v>
      </c>
      <c r="I2891">
        <v>0</v>
      </c>
      <c r="J2891">
        <v>1</v>
      </c>
      <c r="K2891" s="1">
        <v>5719.11</v>
      </c>
      <c r="L2891">
        <v>0</v>
      </c>
      <c r="M2891">
        <v>27</v>
      </c>
      <c r="N2891">
        <v>2169</v>
      </c>
      <c r="O2891">
        <v>7</v>
      </c>
      <c r="P2891">
        <v>91</v>
      </c>
      <c r="Q2891">
        <v>0.25925925925925924</v>
      </c>
      <c r="R2891">
        <v>58563</v>
      </c>
      <c r="S2891" t="str" cm="1">
        <f t="array" ref="S2891">_xlfn.IFS(E2894&lt;30,"18-29",E2894&lt;45,"30-44",TRUE,"45+")</f>
        <v>30-44</v>
      </c>
      <c r="T2891" t="str" cm="1">
        <f t="array" ref="T2891">_xlfn.IFS(F2891&lt;=2,"0-2 Years",F2891&lt;=5,"3-5 Years",F2891&lt;=8,"6-8 Years",TRUE,"9-10 Years")</f>
        <v>9-10 Years</v>
      </c>
      <c r="U2891" t="str" cm="1">
        <f t="array" ref="U2891">_xlfn.IFS(P2891&gt;60,"High Risk",P2891&gt;30,"Medium Risk",TRUE,"Low Risk")</f>
        <v>High Risk</v>
      </c>
      <c r="V2891">
        <f t="shared" si="45"/>
        <v>5</v>
      </c>
    </row>
    <row r="2892" spans="1:22" hidden="1" x14ac:dyDescent="0.2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 s="2">
        <v>168094.01</v>
      </c>
      <c r="H2892">
        <v>1</v>
      </c>
      <c r="I2892">
        <v>0</v>
      </c>
      <c r="J2892">
        <v>0</v>
      </c>
      <c r="K2892" s="1">
        <v>20058.61</v>
      </c>
      <c r="L2892">
        <v>0</v>
      </c>
      <c r="M2892">
        <v>28</v>
      </c>
      <c r="N2892">
        <v>891</v>
      </c>
      <c r="O2892">
        <v>2</v>
      </c>
      <c r="P2892">
        <v>56</v>
      </c>
      <c r="Q2892">
        <v>7.1428571428571425E-2</v>
      </c>
      <c r="R2892">
        <v>24948</v>
      </c>
      <c r="S2892" t="str" cm="1">
        <f t="array" ref="S2892">_xlfn.IFS(E2895&lt;30,"18-29",E2895&lt;45,"30-44",TRUE,"45+")</f>
        <v>45+</v>
      </c>
      <c r="T2892" t="str" cm="1">
        <f t="array" ref="T2892">_xlfn.IFS(F2892&lt;=2,"0-2 Years",F2892&lt;=5,"3-5 Years",F2892&lt;=8,"6-8 Years",TRUE,"9-10 Years")</f>
        <v>3-5 Years</v>
      </c>
      <c r="U2892" t="str" cm="1">
        <f t="array" ref="U2892">_xlfn.IFS(P2892&gt;60,"High Risk",P2892&gt;30,"Medium Risk",TRUE,"Low Risk")</f>
        <v>Medium Risk</v>
      </c>
      <c r="V2892">
        <f t="shared" si="45"/>
        <v>5</v>
      </c>
    </row>
    <row r="2893" spans="1:22" hidden="1" x14ac:dyDescent="0.2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 s="2">
        <v>131563.88</v>
      </c>
      <c r="H2893">
        <v>2</v>
      </c>
      <c r="I2893">
        <v>1</v>
      </c>
      <c r="J2893">
        <v>0</v>
      </c>
      <c r="K2893" s="1">
        <v>170638.98</v>
      </c>
      <c r="L2893">
        <v>0</v>
      </c>
      <c r="M2893">
        <v>10</v>
      </c>
      <c r="N2893">
        <v>4508</v>
      </c>
      <c r="O2893">
        <v>7</v>
      </c>
      <c r="P2893">
        <v>84</v>
      </c>
      <c r="Q2893">
        <v>0.7</v>
      </c>
      <c r="R2893">
        <v>45080</v>
      </c>
      <c r="S2893" t="str" cm="1">
        <f t="array" ref="S2893">_xlfn.IFS(E2896&lt;30,"18-29",E2896&lt;45,"30-44",TRUE,"45+")</f>
        <v>30-44</v>
      </c>
      <c r="T2893" t="str" cm="1">
        <f t="array" ref="T2893">_xlfn.IFS(F2893&lt;=2,"0-2 Years",F2893&lt;=5,"3-5 Years",F2893&lt;=8,"6-8 Years",TRUE,"9-10 Years")</f>
        <v>3-5 Years</v>
      </c>
      <c r="U2893" t="str" cm="1">
        <f t="array" ref="U2893">_xlfn.IFS(P2893&gt;60,"High Risk",P2893&gt;30,"Medium Risk",TRUE,"Low Risk")</f>
        <v>High Risk</v>
      </c>
      <c r="V2893">
        <f t="shared" si="45"/>
        <v>3</v>
      </c>
    </row>
    <row r="2894" spans="1:22" x14ac:dyDescent="0.2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 s="2">
        <v>0</v>
      </c>
      <c r="H2894">
        <v>2</v>
      </c>
      <c r="I2894">
        <v>1</v>
      </c>
      <c r="J2894">
        <v>0</v>
      </c>
      <c r="K2894" s="1">
        <v>30607.11</v>
      </c>
      <c r="L2894">
        <v>0</v>
      </c>
      <c r="M2894">
        <v>3</v>
      </c>
      <c r="N2894">
        <v>4887</v>
      </c>
      <c r="O2894">
        <v>7</v>
      </c>
      <c r="P2894">
        <v>3</v>
      </c>
      <c r="Q2894">
        <v>1</v>
      </c>
      <c r="R2894">
        <v>14661</v>
      </c>
      <c r="S2894" t="str" cm="1">
        <f t="array" ref="S2894">_xlfn.IFS(E2897&lt;30,"18-29",E2897&lt;45,"30-44",TRUE,"45+")</f>
        <v>45+</v>
      </c>
      <c r="T2894" t="str" cm="1">
        <f t="array" ref="T2894">_xlfn.IFS(F2894&lt;=2,"0-2 Years",F2894&lt;=5,"3-5 Years",F2894&lt;=8,"6-8 Years",TRUE,"9-10 Years")</f>
        <v>3-5 Years</v>
      </c>
      <c r="U2894" t="str" cm="1">
        <f t="array" ref="U2894">_xlfn.IFS(P2894&gt;60,"High Risk",P2894&gt;30,"Medium Risk",TRUE,"Low Risk")</f>
        <v>Low Risk</v>
      </c>
      <c r="V2894">
        <f t="shared" si="45"/>
        <v>6</v>
      </c>
    </row>
    <row r="2895" spans="1:22" x14ac:dyDescent="0.2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 s="2">
        <v>0</v>
      </c>
      <c r="H2895">
        <v>2</v>
      </c>
      <c r="I2895">
        <v>0</v>
      </c>
      <c r="J2895">
        <v>0</v>
      </c>
      <c r="K2895" s="1">
        <v>37171.46</v>
      </c>
      <c r="L2895">
        <v>0</v>
      </c>
      <c r="M2895">
        <v>12</v>
      </c>
      <c r="N2895">
        <v>3938</v>
      </c>
      <c r="O2895">
        <v>9</v>
      </c>
      <c r="P2895">
        <v>133</v>
      </c>
      <c r="Q2895">
        <v>0.75</v>
      </c>
      <c r="R2895">
        <v>47256</v>
      </c>
      <c r="S2895" t="str" cm="1">
        <f t="array" ref="S2895">_xlfn.IFS(E2898&lt;30,"18-29",E2898&lt;45,"30-44",TRUE,"45+")</f>
        <v>30-44</v>
      </c>
      <c r="T2895" t="str" cm="1">
        <f t="array" ref="T2895">_xlfn.IFS(F2895&lt;=2,"0-2 Years",F2895&lt;=5,"3-5 Years",F2895&lt;=8,"6-8 Years",TRUE,"9-10 Years")</f>
        <v>9-10 Years</v>
      </c>
      <c r="U2895" t="str" cm="1">
        <f t="array" ref="U2895">_xlfn.IFS(P2895&gt;60,"High Risk",P2895&gt;30,"Medium Risk",TRUE,"Low Risk")</f>
        <v>High Risk</v>
      </c>
      <c r="V2895">
        <f t="shared" si="45"/>
        <v>7</v>
      </c>
    </row>
    <row r="2896" spans="1:22" hidden="1" x14ac:dyDescent="0.2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 s="2">
        <v>0</v>
      </c>
      <c r="H2896">
        <v>1</v>
      </c>
      <c r="I2896">
        <v>1</v>
      </c>
      <c r="J2896">
        <v>1</v>
      </c>
      <c r="K2896" s="1">
        <v>42589.33</v>
      </c>
      <c r="L2896">
        <v>0</v>
      </c>
      <c r="M2896">
        <v>30</v>
      </c>
      <c r="N2896">
        <v>4368</v>
      </c>
      <c r="O2896">
        <v>10</v>
      </c>
      <c r="P2896">
        <v>25</v>
      </c>
      <c r="Q2896">
        <v>0.33333333333333331</v>
      </c>
      <c r="R2896">
        <v>131040</v>
      </c>
      <c r="S2896" t="str" cm="1">
        <f t="array" ref="S2896">_xlfn.IFS(E2899&lt;30,"18-29",E2899&lt;45,"30-44",TRUE,"45+")</f>
        <v>18-29</v>
      </c>
      <c r="T2896" t="str" cm="1">
        <f t="array" ref="T2896">_xlfn.IFS(F2896&lt;=2,"0-2 Years",F2896&lt;=5,"3-5 Years",F2896&lt;=8,"6-8 Years",TRUE,"9-10 Years")</f>
        <v>3-5 Years</v>
      </c>
      <c r="U2896" t="str" cm="1">
        <f t="array" ref="U2896">_xlfn.IFS(P2896&gt;60,"High Risk",P2896&gt;30,"Medium Risk",TRUE,"Low Risk")</f>
        <v>Low Risk</v>
      </c>
      <c r="V2896">
        <f t="shared" si="45"/>
        <v>5</v>
      </c>
    </row>
    <row r="2897" spans="1:22" hidden="1" x14ac:dyDescent="0.2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 s="2">
        <v>107363.29</v>
      </c>
      <c r="H2897">
        <v>1</v>
      </c>
      <c r="I2897">
        <v>1</v>
      </c>
      <c r="J2897">
        <v>1</v>
      </c>
      <c r="K2897" s="1">
        <v>66799.28</v>
      </c>
      <c r="L2897">
        <v>0</v>
      </c>
      <c r="M2897">
        <v>18</v>
      </c>
      <c r="N2897">
        <v>4284</v>
      </c>
      <c r="O2897">
        <v>3</v>
      </c>
      <c r="P2897">
        <v>67</v>
      </c>
      <c r="Q2897">
        <v>0.16666666666666666</v>
      </c>
      <c r="R2897">
        <v>77112</v>
      </c>
      <c r="S2897" t="str" cm="1">
        <f t="array" ref="S2897">_xlfn.IFS(E2900&lt;30,"18-29",E2900&lt;45,"30-44",TRUE,"45+")</f>
        <v>45+</v>
      </c>
      <c r="T2897" t="str" cm="1">
        <f t="array" ref="T2897">_xlfn.IFS(F2897&lt;=2,"0-2 Years",F2897&lt;=5,"3-5 Years",F2897&lt;=8,"6-8 Years",TRUE,"9-10 Years")</f>
        <v>6-8 Years</v>
      </c>
      <c r="U2897" t="str" cm="1">
        <f t="array" ref="U2897">_xlfn.IFS(P2897&gt;60,"High Risk",P2897&gt;30,"Medium Risk",TRUE,"Low Risk")</f>
        <v>High Risk</v>
      </c>
      <c r="V2897">
        <f t="shared" si="45"/>
        <v>3</v>
      </c>
    </row>
    <row r="2898" spans="1:22" hidden="1" x14ac:dyDescent="0.2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 s="2">
        <v>94493.03</v>
      </c>
      <c r="H2898">
        <v>1</v>
      </c>
      <c r="I2898">
        <v>0</v>
      </c>
      <c r="J2898">
        <v>1</v>
      </c>
      <c r="K2898" s="1">
        <v>101866.39</v>
      </c>
      <c r="L2898">
        <v>0</v>
      </c>
      <c r="M2898">
        <v>19</v>
      </c>
      <c r="N2898">
        <v>2114</v>
      </c>
      <c r="O2898">
        <v>5</v>
      </c>
      <c r="P2898">
        <v>156</v>
      </c>
      <c r="Q2898">
        <v>0.26315789473684209</v>
      </c>
      <c r="R2898">
        <v>40166</v>
      </c>
      <c r="S2898" t="str" cm="1">
        <f t="array" ref="S2898">_xlfn.IFS(E2901&lt;30,"18-29",E2901&lt;45,"30-44",TRUE,"45+")</f>
        <v>30-44</v>
      </c>
      <c r="T2898" t="str" cm="1">
        <f t="array" ref="T2898">_xlfn.IFS(F2898&lt;=2,"0-2 Years",F2898&lt;=5,"3-5 Years",F2898&lt;=8,"6-8 Years",TRUE,"9-10 Years")</f>
        <v>0-2 Years</v>
      </c>
      <c r="U2898" t="str" cm="1">
        <f t="array" ref="U2898">_xlfn.IFS(P2898&gt;60,"High Risk",P2898&gt;30,"Medium Risk",TRUE,"Low Risk")</f>
        <v>High Risk</v>
      </c>
      <c r="V2898">
        <f t="shared" si="45"/>
        <v>3</v>
      </c>
    </row>
    <row r="2899" spans="1:22" hidden="1" x14ac:dyDescent="0.2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 s="2">
        <v>170214.23</v>
      </c>
      <c r="H2899">
        <v>2</v>
      </c>
      <c r="I2899">
        <v>1</v>
      </c>
      <c r="J2899">
        <v>0</v>
      </c>
      <c r="K2899" s="1">
        <v>49284</v>
      </c>
      <c r="L2899">
        <v>0</v>
      </c>
      <c r="M2899">
        <v>14</v>
      </c>
      <c r="N2899">
        <v>3403</v>
      </c>
      <c r="O2899">
        <v>9</v>
      </c>
      <c r="P2899">
        <v>92</v>
      </c>
      <c r="Q2899">
        <v>0.6428571428571429</v>
      </c>
      <c r="R2899">
        <v>47642</v>
      </c>
      <c r="S2899" t="str" cm="1">
        <f t="array" ref="S2899">_xlfn.IFS(E2902&lt;30,"18-29",E2902&lt;45,"30-44",TRUE,"45+")</f>
        <v>18-29</v>
      </c>
      <c r="T2899" t="str" cm="1">
        <f t="array" ref="T2899">_xlfn.IFS(F2899&lt;=2,"0-2 Years",F2899&lt;=5,"3-5 Years",F2899&lt;=8,"6-8 Years",TRUE,"9-10 Years")</f>
        <v>9-10 Years</v>
      </c>
      <c r="U2899" t="str" cm="1">
        <f t="array" ref="U2899">_xlfn.IFS(P2899&gt;60,"High Risk",P2899&gt;30,"Medium Risk",TRUE,"Low Risk")</f>
        <v>High Risk</v>
      </c>
      <c r="V2899">
        <f t="shared" si="45"/>
        <v>3</v>
      </c>
    </row>
    <row r="2900" spans="1:22" x14ac:dyDescent="0.2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 s="2">
        <v>139781.06</v>
      </c>
      <c r="H2900">
        <v>1</v>
      </c>
      <c r="I2900">
        <v>1</v>
      </c>
      <c r="J2900">
        <v>0</v>
      </c>
      <c r="K2900" s="1">
        <v>27445.4</v>
      </c>
      <c r="L2900">
        <v>1</v>
      </c>
      <c r="M2900">
        <v>21</v>
      </c>
      <c r="N2900">
        <v>4315</v>
      </c>
      <c r="O2900">
        <v>0</v>
      </c>
      <c r="P2900">
        <v>126</v>
      </c>
      <c r="Q2900">
        <v>0</v>
      </c>
      <c r="R2900">
        <v>90615</v>
      </c>
      <c r="S2900" t="str" cm="1">
        <f t="array" ref="S2900">_xlfn.IFS(E2903&lt;30,"18-29",E2903&lt;45,"30-44",TRUE,"45+")</f>
        <v>45+</v>
      </c>
      <c r="T2900" t="str" cm="1">
        <f t="array" ref="T2900">_xlfn.IFS(F2900&lt;=2,"0-2 Years",F2900&lt;=5,"3-5 Years",F2900&lt;=8,"6-8 Years",TRUE,"9-10 Years")</f>
        <v>6-8 Years</v>
      </c>
      <c r="U2900" t="str" cm="1">
        <f t="array" ref="U2900">_xlfn.IFS(P2900&gt;60,"High Risk",P2900&gt;30,"Medium Risk",TRUE,"Low Risk")</f>
        <v>High Risk</v>
      </c>
      <c r="V2900">
        <f t="shared" si="45"/>
        <v>6</v>
      </c>
    </row>
    <row r="2901" spans="1:22" x14ac:dyDescent="0.2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 s="2">
        <v>0</v>
      </c>
      <c r="H2901">
        <v>2</v>
      </c>
      <c r="I2901">
        <v>1</v>
      </c>
      <c r="J2901">
        <v>0</v>
      </c>
      <c r="K2901" s="1">
        <v>70760.69</v>
      </c>
      <c r="L2901">
        <v>0</v>
      </c>
      <c r="M2901">
        <v>6</v>
      </c>
      <c r="N2901">
        <v>1129</v>
      </c>
      <c r="O2901">
        <v>0</v>
      </c>
      <c r="P2901">
        <v>92</v>
      </c>
      <c r="Q2901">
        <v>0</v>
      </c>
      <c r="R2901">
        <v>6774</v>
      </c>
      <c r="S2901" t="str" cm="1">
        <f t="array" ref="S2901">_xlfn.IFS(E2904&lt;30,"18-29",E2904&lt;45,"30-44",TRUE,"45+")</f>
        <v>30-44</v>
      </c>
      <c r="T2901" t="str" cm="1">
        <f t="array" ref="T2901">_xlfn.IFS(F2901&lt;=2,"0-2 Years",F2901&lt;=5,"3-5 Years",F2901&lt;=8,"6-8 Years",TRUE,"9-10 Years")</f>
        <v>6-8 Years</v>
      </c>
      <c r="U2901" t="str" cm="1">
        <f t="array" ref="U2901">_xlfn.IFS(P2901&gt;60,"High Risk",P2901&gt;30,"Medium Risk",TRUE,"Low Risk")</f>
        <v>High Risk</v>
      </c>
      <c r="V2901">
        <f t="shared" si="45"/>
        <v>6</v>
      </c>
    </row>
    <row r="2902" spans="1:22" hidden="1" x14ac:dyDescent="0.2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 s="2">
        <v>148610.41</v>
      </c>
      <c r="H2902">
        <v>3</v>
      </c>
      <c r="I2902">
        <v>0</v>
      </c>
      <c r="J2902">
        <v>1</v>
      </c>
      <c r="K2902" s="1">
        <v>104502.02</v>
      </c>
      <c r="L2902">
        <v>1</v>
      </c>
      <c r="M2902">
        <v>14</v>
      </c>
      <c r="N2902">
        <v>824</v>
      </c>
      <c r="O2902">
        <v>10</v>
      </c>
      <c r="P2902">
        <v>99</v>
      </c>
      <c r="Q2902">
        <v>0.7142857142857143</v>
      </c>
      <c r="R2902">
        <v>11536</v>
      </c>
      <c r="S2902" t="str" cm="1">
        <f t="array" ref="S2902">_xlfn.IFS(E2905&lt;30,"18-29",E2905&lt;45,"30-44",TRUE,"45+")</f>
        <v>45+</v>
      </c>
      <c r="T2902" t="str" cm="1">
        <f t="array" ref="T2902">_xlfn.IFS(F2902&lt;=2,"0-2 Years",F2902&lt;=5,"3-5 Years",F2902&lt;=8,"6-8 Years",TRUE,"9-10 Years")</f>
        <v>6-8 Years</v>
      </c>
      <c r="U2902" t="str" cm="1">
        <f t="array" ref="U2902">_xlfn.IFS(P2902&gt;60,"High Risk",P2902&gt;30,"Medium Risk",TRUE,"Low Risk")</f>
        <v>High Risk</v>
      </c>
      <c r="V2902">
        <f t="shared" si="45"/>
        <v>0</v>
      </c>
    </row>
    <row r="2903" spans="1:22" hidden="1" x14ac:dyDescent="0.2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 s="2">
        <v>170241.7</v>
      </c>
      <c r="H2903">
        <v>2</v>
      </c>
      <c r="I2903">
        <v>1</v>
      </c>
      <c r="J2903">
        <v>1</v>
      </c>
      <c r="K2903" s="1">
        <v>165407.96</v>
      </c>
      <c r="L2903">
        <v>0</v>
      </c>
      <c r="M2903">
        <v>30</v>
      </c>
      <c r="N2903">
        <v>3634</v>
      </c>
      <c r="O2903">
        <v>6</v>
      </c>
      <c r="P2903">
        <v>106</v>
      </c>
      <c r="Q2903">
        <v>0.2</v>
      </c>
      <c r="R2903">
        <v>109020</v>
      </c>
      <c r="S2903" t="str" cm="1">
        <f t="array" ref="S2903">_xlfn.IFS(E2906&lt;30,"18-29",E2906&lt;45,"30-44",TRUE,"45+")</f>
        <v>30-44</v>
      </c>
      <c r="T2903" t="str" cm="1">
        <f t="array" ref="T2903">_xlfn.IFS(F2903&lt;=2,"0-2 Years",F2903&lt;=5,"3-5 Years",F2903&lt;=8,"6-8 Years",TRUE,"9-10 Years")</f>
        <v>0-2 Years</v>
      </c>
      <c r="U2903" t="str" cm="1">
        <f t="array" ref="U2903">_xlfn.IFS(P2903&gt;60,"High Risk",P2903&gt;30,"Medium Risk",TRUE,"Low Risk")</f>
        <v>High Risk</v>
      </c>
      <c r="V2903">
        <f t="shared" si="45"/>
        <v>2</v>
      </c>
    </row>
    <row r="2904" spans="1:22" hidden="1" x14ac:dyDescent="0.2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 s="2">
        <v>128306.83</v>
      </c>
      <c r="H2904">
        <v>1</v>
      </c>
      <c r="I2904">
        <v>1</v>
      </c>
      <c r="J2904">
        <v>1</v>
      </c>
      <c r="K2904" s="1">
        <v>113580.79</v>
      </c>
      <c r="L2904">
        <v>0</v>
      </c>
      <c r="M2904">
        <v>6</v>
      </c>
      <c r="N2904">
        <v>3634</v>
      </c>
      <c r="O2904">
        <v>4</v>
      </c>
      <c r="P2904">
        <v>73</v>
      </c>
      <c r="Q2904">
        <v>0.66666666666666663</v>
      </c>
      <c r="R2904">
        <v>21804</v>
      </c>
      <c r="S2904" t="str" cm="1">
        <f t="array" ref="S2904">_xlfn.IFS(E2907&lt;30,"18-29",E2907&lt;45,"30-44",TRUE,"45+")</f>
        <v>30-44</v>
      </c>
      <c r="T2904" t="str" cm="1">
        <f t="array" ref="T2904">_xlfn.IFS(F2904&lt;=2,"0-2 Years",F2904&lt;=5,"3-5 Years",F2904&lt;=8,"6-8 Years",TRUE,"9-10 Years")</f>
        <v>0-2 Years</v>
      </c>
      <c r="U2904" t="str" cm="1">
        <f t="array" ref="U2904">_xlfn.IFS(P2904&gt;60,"High Risk",P2904&gt;30,"Medium Risk",TRUE,"Low Risk")</f>
        <v>High Risk</v>
      </c>
      <c r="V2904">
        <f t="shared" si="45"/>
        <v>3</v>
      </c>
    </row>
    <row r="2905" spans="1:22" hidden="1" x14ac:dyDescent="0.2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 s="2">
        <v>0</v>
      </c>
      <c r="H2905">
        <v>2</v>
      </c>
      <c r="I2905">
        <v>1</v>
      </c>
      <c r="J2905">
        <v>1</v>
      </c>
      <c r="K2905" s="1">
        <v>45978.39</v>
      </c>
      <c r="L2905">
        <v>0</v>
      </c>
      <c r="M2905">
        <v>13</v>
      </c>
      <c r="N2905">
        <v>3695</v>
      </c>
      <c r="O2905">
        <v>7</v>
      </c>
      <c r="P2905">
        <v>42</v>
      </c>
      <c r="Q2905">
        <v>0.53846153846153844</v>
      </c>
      <c r="R2905">
        <v>48035</v>
      </c>
      <c r="S2905" t="str" cm="1">
        <f t="array" ref="S2905">_xlfn.IFS(E2908&lt;30,"18-29",E2908&lt;45,"30-44",TRUE,"45+")</f>
        <v>30-44</v>
      </c>
      <c r="T2905" t="str" cm="1">
        <f t="array" ref="T2905">_xlfn.IFS(F2905&lt;=2,"0-2 Years",F2905&lt;=5,"3-5 Years",F2905&lt;=8,"6-8 Years",TRUE,"9-10 Years")</f>
        <v>6-8 Years</v>
      </c>
      <c r="U2905" t="str" cm="1">
        <f t="array" ref="U2905">_xlfn.IFS(P2905&gt;60,"High Risk",P2905&gt;30,"Medium Risk",TRUE,"Low Risk")</f>
        <v>Medium Risk</v>
      </c>
      <c r="V2905">
        <f t="shared" si="45"/>
        <v>4</v>
      </c>
    </row>
    <row r="2906" spans="1:22" hidden="1" x14ac:dyDescent="0.2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 s="2">
        <v>0</v>
      </c>
      <c r="H2906">
        <v>1</v>
      </c>
      <c r="I2906">
        <v>1</v>
      </c>
      <c r="J2906">
        <v>1</v>
      </c>
      <c r="K2906" s="1">
        <v>152012.35999999999</v>
      </c>
      <c r="L2906">
        <v>0</v>
      </c>
      <c r="M2906">
        <v>12</v>
      </c>
      <c r="N2906">
        <v>3840</v>
      </c>
      <c r="O2906">
        <v>6</v>
      </c>
      <c r="P2906">
        <v>137</v>
      </c>
      <c r="Q2906">
        <v>0.5</v>
      </c>
      <c r="R2906">
        <v>46080</v>
      </c>
      <c r="S2906" t="str" cm="1">
        <f t="array" ref="S2906">_xlfn.IFS(E2909&lt;30,"18-29",E2909&lt;45,"30-44",TRUE,"45+")</f>
        <v>18-29</v>
      </c>
      <c r="T2906" t="str" cm="1">
        <f t="array" ref="T2906">_xlfn.IFS(F2906&lt;=2,"0-2 Years",F2906&lt;=5,"3-5 Years",F2906&lt;=8,"6-8 Years",TRUE,"9-10 Years")</f>
        <v>3-5 Years</v>
      </c>
      <c r="U2906" t="str" cm="1">
        <f t="array" ref="U2906">_xlfn.IFS(P2906&gt;60,"High Risk",P2906&gt;30,"Medium Risk",TRUE,"Low Risk")</f>
        <v>High Risk</v>
      </c>
      <c r="V2906">
        <f t="shared" si="45"/>
        <v>5</v>
      </c>
    </row>
    <row r="2907" spans="1:22" hidden="1" x14ac:dyDescent="0.2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 s="2">
        <v>175454</v>
      </c>
      <c r="H2907">
        <v>1</v>
      </c>
      <c r="I2907">
        <v>0</v>
      </c>
      <c r="J2907">
        <v>1</v>
      </c>
      <c r="K2907" s="1">
        <v>77349.919999999998</v>
      </c>
      <c r="L2907">
        <v>0</v>
      </c>
      <c r="M2907">
        <v>15</v>
      </c>
      <c r="N2907">
        <v>4446</v>
      </c>
      <c r="O2907">
        <v>4</v>
      </c>
      <c r="P2907">
        <v>159</v>
      </c>
      <c r="Q2907">
        <v>0.26666666666666666</v>
      </c>
      <c r="R2907">
        <v>66690</v>
      </c>
      <c r="S2907" t="str" cm="1">
        <f t="array" ref="S2907">_xlfn.IFS(E2910&lt;30,"18-29",E2910&lt;45,"30-44",TRUE,"45+")</f>
        <v>45+</v>
      </c>
      <c r="T2907" t="str" cm="1">
        <f t="array" ref="T2907">_xlfn.IFS(F2907&lt;=2,"0-2 Years",F2907&lt;=5,"3-5 Years",F2907&lt;=8,"6-8 Years",TRUE,"9-10 Years")</f>
        <v>6-8 Years</v>
      </c>
      <c r="U2907" t="str" cm="1">
        <f t="array" ref="U2907">_xlfn.IFS(P2907&gt;60,"High Risk",P2907&gt;30,"Medium Risk",TRUE,"Low Risk")</f>
        <v>High Risk</v>
      </c>
      <c r="V2907">
        <f t="shared" si="45"/>
        <v>2</v>
      </c>
    </row>
    <row r="2908" spans="1:22" x14ac:dyDescent="0.2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 s="2">
        <v>0</v>
      </c>
      <c r="H2908">
        <v>2</v>
      </c>
      <c r="I2908">
        <v>1</v>
      </c>
      <c r="J2908">
        <v>0</v>
      </c>
      <c r="K2908" s="1">
        <v>47322.05</v>
      </c>
      <c r="L2908">
        <v>0</v>
      </c>
      <c r="M2908">
        <v>13</v>
      </c>
      <c r="N2908">
        <v>913</v>
      </c>
      <c r="O2908">
        <v>0</v>
      </c>
      <c r="P2908">
        <v>154</v>
      </c>
      <c r="Q2908">
        <v>0</v>
      </c>
      <c r="R2908">
        <v>11869</v>
      </c>
      <c r="S2908" t="str" cm="1">
        <f t="array" ref="S2908">_xlfn.IFS(E2911&lt;30,"18-29",E2911&lt;45,"30-44",TRUE,"45+")</f>
        <v>30-44</v>
      </c>
      <c r="T2908" t="str" cm="1">
        <f t="array" ref="T2908">_xlfn.IFS(F2908&lt;=2,"0-2 Years",F2908&lt;=5,"3-5 Years",F2908&lt;=8,"6-8 Years",TRUE,"9-10 Years")</f>
        <v>6-8 Years</v>
      </c>
      <c r="U2908" t="str" cm="1">
        <f t="array" ref="U2908">_xlfn.IFS(P2908&gt;60,"High Risk",P2908&gt;30,"Medium Risk",TRUE,"Low Risk")</f>
        <v>High Risk</v>
      </c>
      <c r="V2908">
        <f t="shared" si="45"/>
        <v>6</v>
      </c>
    </row>
    <row r="2909" spans="1:22" hidden="1" x14ac:dyDescent="0.2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 s="2">
        <v>100885.93</v>
      </c>
      <c r="H2909">
        <v>2</v>
      </c>
      <c r="I2909">
        <v>1</v>
      </c>
      <c r="J2909">
        <v>1</v>
      </c>
      <c r="K2909" s="1">
        <v>38772.65</v>
      </c>
      <c r="L2909">
        <v>0</v>
      </c>
      <c r="M2909">
        <v>1</v>
      </c>
      <c r="N2909">
        <v>4580</v>
      </c>
      <c r="O2909">
        <v>7</v>
      </c>
      <c r="P2909">
        <v>177</v>
      </c>
      <c r="Q2909">
        <v>1</v>
      </c>
      <c r="R2909">
        <v>4580</v>
      </c>
      <c r="S2909" t="str" cm="1">
        <f t="array" ref="S2909">_xlfn.IFS(E2912&lt;30,"18-29",E2912&lt;45,"30-44",TRUE,"45+")</f>
        <v>30-44</v>
      </c>
      <c r="T2909" t="str" cm="1">
        <f t="array" ref="T2909">_xlfn.IFS(F2909&lt;=2,"0-2 Years",F2909&lt;=5,"3-5 Years",F2909&lt;=8,"6-8 Years",TRUE,"9-10 Years")</f>
        <v>0-2 Years</v>
      </c>
      <c r="U2909" t="str" cm="1">
        <f t="array" ref="U2909">_xlfn.IFS(P2909&gt;60,"High Risk",P2909&gt;30,"Medium Risk",TRUE,"Low Risk")</f>
        <v>High Risk</v>
      </c>
      <c r="V2909">
        <f t="shared" si="45"/>
        <v>1</v>
      </c>
    </row>
    <row r="2910" spans="1:22" hidden="1" x14ac:dyDescent="0.2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 s="2">
        <v>93320.8</v>
      </c>
      <c r="H2910">
        <v>1</v>
      </c>
      <c r="I2910">
        <v>1</v>
      </c>
      <c r="J2910">
        <v>1</v>
      </c>
      <c r="K2910" s="1">
        <v>24489.439999999999</v>
      </c>
      <c r="L2910">
        <v>0</v>
      </c>
      <c r="M2910">
        <v>2</v>
      </c>
      <c r="N2910">
        <v>1339</v>
      </c>
      <c r="O2910">
        <v>0</v>
      </c>
      <c r="P2910">
        <v>6</v>
      </c>
      <c r="Q2910">
        <v>0</v>
      </c>
      <c r="R2910">
        <v>2678</v>
      </c>
      <c r="S2910" t="str" cm="1">
        <f t="array" ref="S2910">_xlfn.IFS(E2913&lt;30,"18-29",E2913&lt;45,"30-44",TRUE,"45+")</f>
        <v>45+</v>
      </c>
      <c r="T2910" t="str" cm="1">
        <f t="array" ref="T2910">_xlfn.IFS(F2910&lt;=2,"0-2 Years",F2910&lt;=5,"3-5 Years",F2910&lt;=8,"6-8 Years",TRUE,"9-10 Years")</f>
        <v>9-10 Years</v>
      </c>
      <c r="U2910" t="str" cm="1">
        <f t="array" ref="U2910">_xlfn.IFS(P2910&gt;60,"High Risk",P2910&gt;30,"Medium Risk",TRUE,"Low Risk")</f>
        <v>Low Risk</v>
      </c>
      <c r="V2910">
        <f t="shared" si="45"/>
        <v>3</v>
      </c>
    </row>
    <row r="2911" spans="1:22" hidden="1" x14ac:dyDescent="0.2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 s="2">
        <v>63176.44</v>
      </c>
      <c r="H2911">
        <v>2</v>
      </c>
      <c r="I2911">
        <v>1</v>
      </c>
      <c r="J2911">
        <v>1</v>
      </c>
      <c r="K2911" s="1">
        <v>14466.08</v>
      </c>
      <c r="L2911">
        <v>0</v>
      </c>
      <c r="M2911">
        <v>7</v>
      </c>
      <c r="N2911">
        <v>3163</v>
      </c>
      <c r="O2911">
        <v>10</v>
      </c>
      <c r="P2911">
        <v>146</v>
      </c>
      <c r="Q2911">
        <v>1</v>
      </c>
      <c r="R2911">
        <v>22141</v>
      </c>
      <c r="S2911" t="str" cm="1">
        <f t="array" ref="S2911">_xlfn.IFS(E2914&lt;30,"18-29",E2914&lt;45,"30-44",TRUE,"45+")</f>
        <v>30-44</v>
      </c>
      <c r="T2911" t="str" cm="1">
        <f t="array" ref="T2911">_xlfn.IFS(F2911&lt;=2,"0-2 Years",F2911&lt;=5,"3-5 Years",F2911&lt;=8,"6-8 Years",TRUE,"9-10 Years")</f>
        <v>6-8 Years</v>
      </c>
      <c r="U2911" t="str" cm="1">
        <f t="array" ref="U2911">_xlfn.IFS(P2911&gt;60,"High Risk",P2911&gt;30,"Medium Risk",TRUE,"Low Risk")</f>
        <v>High Risk</v>
      </c>
      <c r="V2911">
        <f t="shared" si="45"/>
        <v>0</v>
      </c>
    </row>
    <row r="2912" spans="1:22" x14ac:dyDescent="0.2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 s="2">
        <v>139451.67000000001</v>
      </c>
      <c r="H2912">
        <v>1</v>
      </c>
      <c r="I2912">
        <v>0</v>
      </c>
      <c r="J2912">
        <v>0</v>
      </c>
      <c r="K2912" s="1">
        <v>63142.12</v>
      </c>
      <c r="L2912">
        <v>0</v>
      </c>
      <c r="M2912">
        <v>8</v>
      </c>
      <c r="N2912">
        <v>1542</v>
      </c>
      <c r="O2912">
        <v>4</v>
      </c>
      <c r="P2912">
        <v>125</v>
      </c>
      <c r="Q2912">
        <v>0.5</v>
      </c>
      <c r="R2912">
        <v>12336</v>
      </c>
      <c r="S2912" t="str" cm="1">
        <f t="array" ref="S2912">_xlfn.IFS(E2915&lt;30,"18-29",E2915&lt;45,"30-44",TRUE,"45+")</f>
        <v>30-44</v>
      </c>
      <c r="T2912" t="str" cm="1">
        <f t="array" ref="T2912">_xlfn.IFS(F2912&lt;=2,"0-2 Years",F2912&lt;=5,"3-5 Years",F2912&lt;=8,"6-8 Years",TRUE,"9-10 Years")</f>
        <v>0-2 Years</v>
      </c>
      <c r="U2912" t="str" cm="1">
        <f t="array" ref="U2912">_xlfn.IFS(P2912&gt;60,"High Risk",P2912&gt;30,"Medium Risk",TRUE,"Low Risk")</f>
        <v>High Risk</v>
      </c>
      <c r="V2912">
        <f t="shared" si="45"/>
        <v>6</v>
      </c>
    </row>
    <row r="2913" spans="1:22" x14ac:dyDescent="0.2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 s="2">
        <v>49113.75</v>
      </c>
      <c r="H2913">
        <v>1</v>
      </c>
      <c r="I2913">
        <v>1</v>
      </c>
      <c r="J2913">
        <v>0</v>
      </c>
      <c r="K2913" s="1">
        <v>41858.43</v>
      </c>
      <c r="L2913">
        <v>0</v>
      </c>
      <c r="M2913">
        <v>26</v>
      </c>
      <c r="N2913">
        <v>3140</v>
      </c>
      <c r="O2913">
        <v>4</v>
      </c>
      <c r="P2913">
        <v>19</v>
      </c>
      <c r="Q2913">
        <v>0.15384615384615385</v>
      </c>
      <c r="R2913">
        <v>81640</v>
      </c>
      <c r="S2913" t="str" cm="1">
        <f t="array" ref="S2913">_xlfn.IFS(E2916&lt;30,"18-29",E2916&lt;45,"30-44",TRUE,"45+")</f>
        <v>18-29</v>
      </c>
      <c r="T2913" t="str" cm="1">
        <f t="array" ref="T2913">_xlfn.IFS(F2913&lt;=2,"0-2 Years",F2913&lt;=5,"3-5 Years",F2913&lt;=8,"6-8 Years",TRUE,"9-10 Years")</f>
        <v>6-8 Years</v>
      </c>
      <c r="U2913" t="str" cm="1">
        <f t="array" ref="U2913">_xlfn.IFS(P2913&gt;60,"High Risk",P2913&gt;30,"Medium Risk",TRUE,"Low Risk")</f>
        <v>Low Risk</v>
      </c>
      <c r="V2913">
        <f t="shared" si="45"/>
        <v>6</v>
      </c>
    </row>
    <row r="2914" spans="1:22" hidden="1" x14ac:dyDescent="0.2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 s="2">
        <v>123906.22</v>
      </c>
      <c r="H2914">
        <v>3</v>
      </c>
      <c r="I2914">
        <v>1</v>
      </c>
      <c r="J2914">
        <v>1</v>
      </c>
      <c r="K2914" s="1">
        <v>127443.82</v>
      </c>
      <c r="L2914">
        <v>1</v>
      </c>
      <c r="M2914">
        <v>18</v>
      </c>
      <c r="N2914">
        <v>2757</v>
      </c>
      <c r="O2914">
        <v>4</v>
      </c>
      <c r="P2914">
        <v>106</v>
      </c>
      <c r="Q2914">
        <v>0.22222222222222221</v>
      </c>
      <c r="R2914">
        <v>49626</v>
      </c>
      <c r="S2914" t="str" cm="1">
        <f t="array" ref="S2914">_xlfn.IFS(E2917&lt;30,"18-29",E2917&lt;45,"30-44",TRUE,"45+")</f>
        <v>45+</v>
      </c>
      <c r="T2914" t="str" cm="1">
        <f t="array" ref="T2914">_xlfn.IFS(F2914&lt;=2,"0-2 Years",F2914&lt;=5,"3-5 Years",F2914&lt;=8,"6-8 Years",TRUE,"9-10 Years")</f>
        <v>0-2 Years</v>
      </c>
      <c r="U2914" t="str" cm="1">
        <f t="array" ref="U2914">_xlfn.IFS(P2914&gt;60,"High Risk",P2914&gt;30,"Medium Risk",TRUE,"Low Risk")</f>
        <v>High Risk</v>
      </c>
      <c r="V2914">
        <f t="shared" si="45"/>
        <v>1</v>
      </c>
    </row>
    <row r="2915" spans="1:22" hidden="1" x14ac:dyDescent="0.2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 s="2">
        <v>0</v>
      </c>
      <c r="H2915">
        <v>2</v>
      </c>
      <c r="I2915">
        <v>1</v>
      </c>
      <c r="J2915">
        <v>1</v>
      </c>
      <c r="K2915" s="1">
        <v>84151.98</v>
      </c>
      <c r="L2915">
        <v>0</v>
      </c>
      <c r="M2915">
        <v>5</v>
      </c>
      <c r="N2915">
        <v>2803</v>
      </c>
      <c r="O2915">
        <v>10</v>
      </c>
      <c r="P2915">
        <v>18</v>
      </c>
      <c r="Q2915">
        <v>1</v>
      </c>
      <c r="R2915">
        <v>14015</v>
      </c>
      <c r="S2915" t="str" cm="1">
        <f t="array" ref="S2915">_xlfn.IFS(E2918&lt;30,"18-29",E2918&lt;45,"30-44",TRUE,"45+")</f>
        <v>45+</v>
      </c>
      <c r="T2915" t="str" cm="1">
        <f t="array" ref="T2915">_xlfn.IFS(F2915&lt;=2,"0-2 Years",F2915&lt;=5,"3-5 Years",F2915&lt;=8,"6-8 Years",TRUE,"9-10 Years")</f>
        <v>6-8 Years</v>
      </c>
      <c r="U2915" t="str" cm="1">
        <f t="array" ref="U2915">_xlfn.IFS(P2915&gt;60,"High Risk",P2915&gt;30,"Medium Risk",TRUE,"Low Risk")</f>
        <v>Low Risk</v>
      </c>
      <c r="V2915">
        <f t="shared" si="45"/>
        <v>3</v>
      </c>
    </row>
    <row r="2916" spans="1:22" x14ac:dyDescent="0.2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 s="2">
        <v>0</v>
      </c>
      <c r="H2916">
        <v>2</v>
      </c>
      <c r="I2916">
        <v>0</v>
      </c>
      <c r="J2916">
        <v>0</v>
      </c>
      <c r="K2916" s="1">
        <v>58595.64</v>
      </c>
      <c r="L2916">
        <v>0</v>
      </c>
      <c r="M2916">
        <v>8</v>
      </c>
      <c r="N2916">
        <v>422</v>
      </c>
      <c r="O2916">
        <v>3</v>
      </c>
      <c r="P2916">
        <v>105</v>
      </c>
      <c r="Q2916">
        <v>0.375</v>
      </c>
      <c r="R2916">
        <v>3376</v>
      </c>
      <c r="S2916" t="str" cm="1">
        <f t="array" ref="S2916">_xlfn.IFS(E2919&lt;30,"18-29",E2919&lt;45,"30-44",TRUE,"45+")</f>
        <v>45+</v>
      </c>
      <c r="T2916" t="str" cm="1">
        <f t="array" ref="T2916">_xlfn.IFS(F2916&lt;=2,"0-2 Years",F2916&lt;=5,"3-5 Years",F2916&lt;=8,"6-8 Years",TRUE,"9-10 Years")</f>
        <v>6-8 Years</v>
      </c>
      <c r="U2916" t="str" cm="1">
        <f t="array" ref="U2916">_xlfn.IFS(P2916&gt;60,"High Risk",P2916&gt;30,"Medium Risk",TRUE,"Low Risk")</f>
        <v>High Risk</v>
      </c>
      <c r="V2916">
        <f t="shared" si="45"/>
        <v>6</v>
      </c>
    </row>
    <row r="2917" spans="1:22" x14ac:dyDescent="0.2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 s="2">
        <v>131441.51</v>
      </c>
      <c r="H2917">
        <v>1</v>
      </c>
      <c r="I2917">
        <v>1</v>
      </c>
      <c r="J2917">
        <v>0</v>
      </c>
      <c r="K2917" s="1">
        <v>37240.11</v>
      </c>
      <c r="L2917">
        <v>1</v>
      </c>
      <c r="M2917">
        <v>16</v>
      </c>
      <c r="N2917">
        <v>3759</v>
      </c>
      <c r="O2917">
        <v>0</v>
      </c>
      <c r="P2917">
        <v>15</v>
      </c>
      <c r="Q2917">
        <v>0</v>
      </c>
      <c r="R2917">
        <v>60144</v>
      </c>
      <c r="S2917" t="str" cm="1">
        <f t="array" ref="S2917">_xlfn.IFS(E2920&lt;30,"18-29",E2920&lt;45,"30-44",TRUE,"45+")</f>
        <v>30-44</v>
      </c>
      <c r="T2917" t="str" cm="1">
        <f t="array" ref="T2917">_xlfn.IFS(F2917&lt;=2,"0-2 Years",F2917&lt;=5,"3-5 Years",F2917&lt;=8,"6-8 Years",TRUE,"9-10 Years")</f>
        <v>0-2 Years</v>
      </c>
      <c r="U2917" t="str" cm="1">
        <f t="array" ref="U2917">_xlfn.IFS(P2917&gt;60,"High Risk",P2917&gt;30,"Medium Risk",TRUE,"Low Risk")</f>
        <v>Low Risk</v>
      </c>
      <c r="V2917">
        <f t="shared" si="45"/>
        <v>7</v>
      </c>
    </row>
    <row r="2918" spans="1:22" x14ac:dyDescent="0.2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 s="2">
        <v>0</v>
      </c>
      <c r="H2918">
        <v>1</v>
      </c>
      <c r="I2918">
        <v>1</v>
      </c>
      <c r="J2918">
        <v>0</v>
      </c>
      <c r="K2918" s="1">
        <v>114522.68</v>
      </c>
      <c r="L2918">
        <v>1</v>
      </c>
      <c r="M2918">
        <v>5</v>
      </c>
      <c r="N2918">
        <v>628</v>
      </c>
      <c r="O2918">
        <v>8</v>
      </c>
      <c r="P2918">
        <v>102</v>
      </c>
      <c r="Q2918">
        <v>1</v>
      </c>
      <c r="R2918">
        <v>3140</v>
      </c>
      <c r="S2918" t="str" cm="1">
        <f t="array" ref="S2918">_xlfn.IFS(E2921&lt;30,"18-29",E2921&lt;45,"30-44",TRUE,"45+")</f>
        <v>30-44</v>
      </c>
      <c r="T2918" t="str" cm="1">
        <f t="array" ref="T2918">_xlfn.IFS(F2918&lt;=2,"0-2 Years",F2918&lt;=5,"3-5 Years",F2918&lt;=8,"6-8 Years",TRUE,"9-10 Years")</f>
        <v>0-2 Years</v>
      </c>
      <c r="U2918" t="str" cm="1">
        <f t="array" ref="U2918">_xlfn.IFS(P2918&gt;60,"High Risk",P2918&gt;30,"Medium Risk",TRUE,"Low Risk")</f>
        <v>High Risk</v>
      </c>
      <c r="V2918">
        <f t="shared" si="45"/>
        <v>10</v>
      </c>
    </row>
    <row r="2919" spans="1:22" hidden="1" x14ac:dyDescent="0.2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 s="2">
        <v>136325.48000000001</v>
      </c>
      <c r="H2919">
        <v>2</v>
      </c>
      <c r="I2919">
        <v>1</v>
      </c>
      <c r="J2919">
        <v>1</v>
      </c>
      <c r="K2919" s="1">
        <v>72549.27</v>
      </c>
      <c r="L2919">
        <v>1</v>
      </c>
      <c r="M2919">
        <v>21</v>
      </c>
      <c r="N2919">
        <v>4202</v>
      </c>
      <c r="O2919">
        <v>4</v>
      </c>
      <c r="P2919">
        <v>123</v>
      </c>
      <c r="Q2919">
        <v>0.19047619047619047</v>
      </c>
      <c r="R2919">
        <v>88242</v>
      </c>
      <c r="S2919" t="str" cm="1">
        <f t="array" ref="S2919">_xlfn.IFS(E2922&lt;30,"18-29",E2922&lt;45,"30-44",TRUE,"45+")</f>
        <v>30-44</v>
      </c>
      <c r="T2919" t="str" cm="1">
        <f t="array" ref="T2919">_xlfn.IFS(F2919&lt;=2,"0-2 Years",F2919&lt;=5,"3-5 Years",F2919&lt;=8,"6-8 Years",TRUE,"9-10 Years")</f>
        <v>6-8 Years</v>
      </c>
      <c r="U2919" t="str" cm="1">
        <f t="array" ref="U2919">_xlfn.IFS(P2919&gt;60,"High Risk",P2919&gt;30,"Medium Risk",TRUE,"Low Risk")</f>
        <v>High Risk</v>
      </c>
      <c r="V2919">
        <f t="shared" si="45"/>
        <v>1</v>
      </c>
    </row>
    <row r="2920" spans="1:22" hidden="1" x14ac:dyDescent="0.2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 s="2">
        <v>113150.44</v>
      </c>
      <c r="H2920">
        <v>2</v>
      </c>
      <c r="I2920">
        <v>1</v>
      </c>
      <c r="J2920">
        <v>0</v>
      </c>
      <c r="K2920" s="1">
        <v>176712.59</v>
      </c>
      <c r="L2920">
        <v>1</v>
      </c>
      <c r="M2920">
        <v>20</v>
      </c>
      <c r="N2920">
        <v>363</v>
      </c>
      <c r="O2920">
        <v>2</v>
      </c>
      <c r="P2920">
        <v>70</v>
      </c>
      <c r="Q2920">
        <v>0.1</v>
      </c>
      <c r="R2920">
        <v>7260</v>
      </c>
      <c r="S2920" t="str" cm="1">
        <f t="array" ref="S2920">_xlfn.IFS(E2923&lt;30,"18-29",E2923&lt;45,"30-44",TRUE,"45+")</f>
        <v>45+</v>
      </c>
      <c r="T2920" t="str" cm="1">
        <f t="array" ref="T2920">_xlfn.IFS(F2920&lt;=2,"0-2 Years",F2920&lt;=5,"3-5 Years",F2920&lt;=8,"6-8 Years",TRUE,"9-10 Years")</f>
        <v>3-5 Years</v>
      </c>
      <c r="U2920" t="str" cm="1">
        <f t="array" ref="U2920">_xlfn.IFS(P2920&gt;60,"High Risk",P2920&gt;30,"Medium Risk",TRUE,"Low Risk")</f>
        <v>High Risk</v>
      </c>
      <c r="V2920">
        <f t="shared" si="45"/>
        <v>3</v>
      </c>
    </row>
    <row r="2921" spans="1:22" x14ac:dyDescent="0.2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 s="2">
        <v>0</v>
      </c>
      <c r="H2921">
        <v>1</v>
      </c>
      <c r="I2921">
        <v>0</v>
      </c>
      <c r="J2921">
        <v>0</v>
      </c>
      <c r="K2921" s="1">
        <v>152855.96</v>
      </c>
      <c r="L2921">
        <v>0</v>
      </c>
      <c r="M2921">
        <v>22</v>
      </c>
      <c r="N2921">
        <v>2219</v>
      </c>
      <c r="O2921">
        <v>9</v>
      </c>
      <c r="P2921">
        <v>88</v>
      </c>
      <c r="Q2921">
        <v>0.40909090909090912</v>
      </c>
      <c r="R2921">
        <v>48818</v>
      </c>
      <c r="S2921" t="str" cm="1">
        <f t="array" ref="S2921">_xlfn.IFS(E2924&lt;30,"18-29",E2924&lt;45,"30-44",TRUE,"45+")</f>
        <v>30-44</v>
      </c>
      <c r="T2921" t="str" cm="1">
        <f t="array" ref="T2921">_xlfn.IFS(F2921&lt;=2,"0-2 Years",F2921&lt;=5,"3-5 Years",F2921&lt;=8,"6-8 Years",TRUE,"9-10 Years")</f>
        <v>9-10 Years</v>
      </c>
      <c r="U2921" t="str" cm="1">
        <f t="array" ref="U2921">_xlfn.IFS(P2921&gt;60,"High Risk",P2921&gt;30,"Medium Risk",TRUE,"Low Risk")</f>
        <v>High Risk</v>
      </c>
      <c r="V2921">
        <f t="shared" si="45"/>
        <v>8</v>
      </c>
    </row>
    <row r="2922" spans="1:22" hidden="1" x14ac:dyDescent="0.2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 s="2">
        <v>0</v>
      </c>
      <c r="H2922">
        <v>2</v>
      </c>
      <c r="I2922">
        <v>1</v>
      </c>
      <c r="J2922">
        <v>1</v>
      </c>
      <c r="K2922" s="1">
        <v>73371.649999999994</v>
      </c>
      <c r="L2922">
        <v>0</v>
      </c>
      <c r="M2922">
        <v>8</v>
      </c>
      <c r="N2922">
        <v>4731</v>
      </c>
      <c r="O2922">
        <v>8</v>
      </c>
      <c r="P2922">
        <v>66</v>
      </c>
      <c r="Q2922">
        <v>1</v>
      </c>
      <c r="R2922">
        <v>37848</v>
      </c>
      <c r="S2922" t="str" cm="1">
        <f t="array" ref="S2922">_xlfn.IFS(E2925&lt;30,"18-29",E2925&lt;45,"30-44",TRUE,"45+")</f>
        <v>30-44</v>
      </c>
      <c r="T2922" t="str" cm="1">
        <f t="array" ref="T2922">_xlfn.IFS(F2922&lt;=2,"0-2 Years",F2922&lt;=5,"3-5 Years",F2922&lt;=8,"6-8 Years",TRUE,"9-10 Years")</f>
        <v>3-5 Years</v>
      </c>
      <c r="U2922" t="str" cm="1">
        <f t="array" ref="U2922">_xlfn.IFS(P2922&gt;60,"High Risk",P2922&gt;30,"Medium Risk",TRUE,"Low Risk")</f>
        <v>High Risk</v>
      </c>
      <c r="V2922">
        <f t="shared" si="45"/>
        <v>3</v>
      </c>
    </row>
    <row r="2923" spans="1:22" hidden="1" x14ac:dyDescent="0.2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 s="2">
        <v>102785.16</v>
      </c>
      <c r="H2923">
        <v>1</v>
      </c>
      <c r="I2923">
        <v>1</v>
      </c>
      <c r="J2923">
        <v>1</v>
      </c>
      <c r="K2923" s="1">
        <v>70323.679999999993</v>
      </c>
      <c r="L2923">
        <v>0</v>
      </c>
      <c r="M2923">
        <v>21</v>
      </c>
      <c r="N2923">
        <v>2118</v>
      </c>
      <c r="O2923">
        <v>6</v>
      </c>
      <c r="P2923">
        <v>54</v>
      </c>
      <c r="Q2923">
        <v>0.2857142857142857</v>
      </c>
      <c r="R2923">
        <v>44478</v>
      </c>
      <c r="S2923" t="str" cm="1">
        <f t="array" ref="S2923">_xlfn.IFS(E2926&lt;30,"18-29",E2926&lt;45,"30-44",TRUE,"45+")</f>
        <v>18-29</v>
      </c>
      <c r="T2923" t="str" cm="1">
        <f t="array" ref="T2923">_xlfn.IFS(F2923&lt;=2,"0-2 Years",F2923&lt;=5,"3-5 Years",F2923&lt;=8,"6-8 Years",TRUE,"9-10 Years")</f>
        <v>6-8 Years</v>
      </c>
      <c r="U2923" t="str" cm="1">
        <f t="array" ref="U2923">_xlfn.IFS(P2923&gt;60,"High Risk",P2923&gt;30,"Medium Risk",TRUE,"Low Risk")</f>
        <v>Medium Risk</v>
      </c>
      <c r="V2923">
        <f t="shared" si="45"/>
        <v>3</v>
      </c>
    </row>
    <row r="2924" spans="1:22" hidden="1" x14ac:dyDescent="0.2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 s="2">
        <v>83264.28</v>
      </c>
      <c r="H2924">
        <v>1</v>
      </c>
      <c r="I2924">
        <v>0</v>
      </c>
      <c r="J2924">
        <v>0</v>
      </c>
      <c r="K2924" s="1">
        <v>9663.2800000000007</v>
      </c>
      <c r="L2924">
        <v>0</v>
      </c>
      <c r="M2924">
        <v>26</v>
      </c>
      <c r="N2924">
        <v>1760</v>
      </c>
      <c r="O2924">
        <v>5</v>
      </c>
      <c r="P2924">
        <v>41</v>
      </c>
      <c r="Q2924">
        <v>0.19230769230769232</v>
      </c>
      <c r="R2924">
        <v>45760</v>
      </c>
      <c r="S2924" t="str" cm="1">
        <f t="array" ref="S2924">_xlfn.IFS(E2927&lt;30,"18-29",E2927&lt;45,"30-44",TRUE,"45+")</f>
        <v>45+</v>
      </c>
      <c r="T2924" t="str" cm="1">
        <f t="array" ref="T2924">_xlfn.IFS(F2924&lt;=2,"0-2 Years",F2924&lt;=5,"3-5 Years",F2924&lt;=8,"6-8 Years",TRUE,"9-10 Years")</f>
        <v>6-8 Years</v>
      </c>
      <c r="U2924" t="str" cm="1">
        <f t="array" ref="U2924">_xlfn.IFS(P2924&gt;60,"High Risk",P2924&gt;30,"Medium Risk",TRUE,"Low Risk")</f>
        <v>Medium Risk</v>
      </c>
      <c r="V2924">
        <f t="shared" si="45"/>
        <v>5</v>
      </c>
    </row>
    <row r="2925" spans="1:22" hidden="1" x14ac:dyDescent="0.2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 s="2">
        <v>72252.639999999999</v>
      </c>
      <c r="H2925">
        <v>2</v>
      </c>
      <c r="I2925">
        <v>1</v>
      </c>
      <c r="J2925">
        <v>1</v>
      </c>
      <c r="K2925" s="1">
        <v>142514.66</v>
      </c>
      <c r="L2925">
        <v>0</v>
      </c>
      <c r="M2925">
        <v>22</v>
      </c>
      <c r="N2925">
        <v>2521</v>
      </c>
      <c r="O2925">
        <v>6</v>
      </c>
      <c r="P2925">
        <v>179</v>
      </c>
      <c r="Q2925">
        <v>0.27272727272727271</v>
      </c>
      <c r="R2925">
        <v>55462</v>
      </c>
      <c r="S2925" t="str" cm="1">
        <f t="array" ref="S2925">_xlfn.IFS(E2928&lt;30,"18-29",E2928&lt;45,"30-44",TRUE,"45+")</f>
        <v>45+</v>
      </c>
      <c r="T2925" t="str" cm="1">
        <f t="array" ref="T2925">_xlfn.IFS(F2925&lt;=2,"0-2 Years",F2925&lt;=5,"3-5 Years",F2925&lt;=8,"6-8 Years",TRUE,"9-10 Years")</f>
        <v>3-5 Years</v>
      </c>
      <c r="U2925" t="str" cm="1">
        <f t="array" ref="U2925">_xlfn.IFS(P2925&gt;60,"High Risk",P2925&gt;30,"Medium Risk",TRUE,"Low Risk")</f>
        <v>High Risk</v>
      </c>
      <c r="V2925">
        <f t="shared" si="45"/>
        <v>0</v>
      </c>
    </row>
    <row r="2926" spans="1:22" hidden="1" x14ac:dyDescent="0.2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 s="2">
        <v>148051.51999999999</v>
      </c>
      <c r="H2926">
        <v>1</v>
      </c>
      <c r="I2926">
        <v>1</v>
      </c>
      <c r="J2926">
        <v>0</v>
      </c>
      <c r="K2926" s="1">
        <v>118623.94</v>
      </c>
      <c r="L2926">
        <v>0</v>
      </c>
      <c r="M2926">
        <v>9</v>
      </c>
      <c r="N2926">
        <v>4563</v>
      </c>
      <c r="O2926">
        <v>9</v>
      </c>
      <c r="P2926">
        <v>176</v>
      </c>
      <c r="Q2926">
        <v>1</v>
      </c>
      <c r="R2926">
        <v>41067</v>
      </c>
      <c r="S2926" t="str" cm="1">
        <f t="array" ref="S2926">_xlfn.IFS(E2929&lt;30,"18-29",E2929&lt;45,"30-44",TRUE,"45+")</f>
        <v>30-44</v>
      </c>
      <c r="T2926" t="str" cm="1">
        <f t="array" ref="T2926">_xlfn.IFS(F2926&lt;=2,"0-2 Years",F2926&lt;=5,"3-5 Years",F2926&lt;=8,"6-8 Years",TRUE,"9-10 Years")</f>
        <v>6-8 Years</v>
      </c>
      <c r="U2926" t="str" cm="1">
        <f t="array" ref="U2926">_xlfn.IFS(P2926&gt;60,"High Risk",P2926&gt;30,"Medium Risk",TRUE,"Low Risk")</f>
        <v>High Risk</v>
      </c>
      <c r="V2926">
        <f t="shared" si="45"/>
        <v>5</v>
      </c>
    </row>
    <row r="2927" spans="1:22" hidden="1" x14ac:dyDescent="0.2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 s="2">
        <v>138489.66</v>
      </c>
      <c r="H2927">
        <v>1</v>
      </c>
      <c r="I2927">
        <v>1</v>
      </c>
      <c r="J2927">
        <v>1</v>
      </c>
      <c r="K2927" s="1">
        <v>68400.14</v>
      </c>
      <c r="L2927">
        <v>0</v>
      </c>
      <c r="M2927">
        <v>27</v>
      </c>
      <c r="N2927">
        <v>3652</v>
      </c>
      <c r="O2927">
        <v>0</v>
      </c>
      <c r="P2927">
        <v>167</v>
      </c>
      <c r="Q2927">
        <v>0</v>
      </c>
      <c r="R2927">
        <v>98604</v>
      </c>
      <c r="S2927" t="str" cm="1">
        <f t="array" ref="S2927">_xlfn.IFS(E2930&lt;30,"18-29",E2930&lt;45,"30-44",TRUE,"45+")</f>
        <v>30-44</v>
      </c>
      <c r="T2927" t="str" cm="1">
        <f t="array" ref="T2927">_xlfn.IFS(F2927&lt;=2,"0-2 Years",F2927&lt;=5,"3-5 Years",F2927&lt;=8,"6-8 Years",TRUE,"9-10 Years")</f>
        <v>9-10 Years</v>
      </c>
      <c r="U2927" t="str" cm="1">
        <f t="array" ref="U2927">_xlfn.IFS(P2927&gt;60,"High Risk",P2927&gt;30,"Medium Risk",TRUE,"Low Risk")</f>
        <v>High Risk</v>
      </c>
      <c r="V2927">
        <f t="shared" si="45"/>
        <v>3</v>
      </c>
    </row>
    <row r="2928" spans="1:22" hidden="1" x14ac:dyDescent="0.2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 s="2">
        <v>0</v>
      </c>
      <c r="H2928">
        <v>2</v>
      </c>
      <c r="I2928">
        <v>1</v>
      </c>
      <c r="J2928">
        <v>1</v>
      </c>
      <c r="K2928" s="1">
        <v>115291.86</v>
      </c>
      <c r="L2928">
        <v>0</v>
      </c>
      <c r="M2928">
        <v>13</v>
      </c>
      <c r="N2928">
        <v>4975</v>
      </c>
      <c r="O2928">
        <v>0</v>
      </c>
      <c r="P2928">
        <v>94</v>
      </c>
      <c r="Q2928">
        <v>0</v>
      </c>
      <c r="R2928">
        <v>64675</v>
      </c>
      <c r="S2928" t="str" cm="1">
        <f t="array" ref="S2928">_xlfn.IFS(E2931&lt;30,"18-29",E2931&lt;45,"30-44",TRUE,"45+")</f>
        <v>30-44</v>
      </c>
      <c r="T2928" t="str" cm="1">
        <f t="array" ref="T2928">_xlfn.IFS(F2928&lt;=2,"0-2 Years",F2928&lt;=5,"3-5 Years",F2928&lt;=8,"6-8 Years",TRUE,"9-10 Years")</f>
        <v>6-8 Years</v>
      </c>
      <c r="U2928" t="str" cm="1">
        <f t="array" ref="U2928">_xlfn.IFS(P2928&gt;60,"High Risk",P2928&gt;30,"Medium Risk",TRUE,"Low Risk")</f>
        <v>High Risk</v>
      </c>
      <c r="V2928">
        <f t="shared" si="45"/>
        <v>4</v>
      </c>
    </row>
    <row r="2929" spans="1:22" hidden="1" x14ac:dyDescent="0.2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 s="2">
        <v>111589.33</v>
      </c>
      <c r="H2929">
        <v>1</v>
      </c>
      <c r="I2929">
        <v>1</v>
      </c>
      <c r="J2929">
        <v>1</v>
      </c>
      <c r="K2929" s="1">
        <v>170382.99</v>
      </c>
      <c r="L2929">
        <v>0</v>
      </c>
      <c r="M2929">
        <v>8</v>
      </c>
      <c r="N2929">
        <v>1153</v>
      </c>
      <c r="O2929">
        <v>5</v>
      </c>
      <c r="P2929">
        <v>94</v>
      </c>
      <c r="Q2929">
        <v>0.625</v>
      </c>
      <c r="R2929">
        <v>9224</v>
      </c>
      <c r="S2929" t="str" cm="1">
        <f t="array" ref="S2929">_xlfn.IFS(E2932&lt;30,"18-29",E2932&lt;45,"30-44",TRUE,"45+")</f>
        <v>30-44</v>
      </c>
      <c r="T2929" t="str" cm="1">
        <f t="array" ref="T2929">_xlfn.IFS(F2929&lt;=2,"0-2 Years",F2929&lt;=5,"3-5 Years",F2929&lt;=8,"6-8 Years",TRUE,"9-10 Years")</f>
        <v>6-8 Years</v>
      </c>
      <c r="U2929" t="str" cm="1">
        <f t="array" ref="U2929">_xlfn.IFS(P2929&gt;60,"High Risk",P2929&gt;30,"Medium Risk",TRUE,"Low Risk")</f>
        <v>High Risk</v>
      </c>
      <c r="V2929">
        <f t="shared" si="45"/>
        <v>2</v>
      </c>
    </row>
    <row r="2930" spans="1:22" x14ac:dyDescent="0.2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 s="2">
        <v>122104.79</v>
      </c>
      <c r="H2930">
        <v>1</v>
      </c>
      <c r="I2930">
        <v>1</v>
      </c>
      <c r="J2930">
        <v>0</v>
      </c>
      <c r="K2930" s="1">
        <v>112946.67</v>
      </c>
      <c r="L2930">
        <v>1</v>
      </c>
      <c r="M2930">
        <v>6</v>
      </c>
      <c r="N2930">
        <v>4265</v>
      </c>
      <c r="O2930">
        <v>3</v>
      </c>
      <c r="P2930">
        <v>32</v>
      </c>
      <c r="Q2930">
        <v>0.5</v>
      </c>
      <c r="R2930">
        <v>25590</v>
      </c>
      <c r="S2930" t="str" cm="1">
        <f t="array" ref="S2930">_xlfn.IFS(E2933&lt;30,"18-29",E2933&lt;45,"30-44",TRUE,"45+")</f>
        <v>30-44</v>
      </c>
      <c r="T2930" t="str" cm="1">
        <f t="array" ref="T2930">_xlfn.IFS(F2930&lt;=2,"0-2 Years",F2930&lt;=5,"3-5 Years",F2930&lt;=8,"6-8 Years",TRUE,"9-10 Years")</f>
        <v>0-2 Years</v>
      </c>
      <c r="U2930" t="str" cm="1">
        <f t="array" ref="U2930">_xlfn.IFS(P2930&gt;60,"High Risk",P2930&gt;30,"Medium Risk",TRUE,"Low Risk")</f>
        <v>Medium Risk</v>
      </c>
      <c r="V2930">
        <f t="shared" si="45"/>
        <v>6</v>
      </c>
    </row>
    <row r="2931" spans="1:22" hidden="1" x14ac:dyDescent="0.2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 s="2">
        <v>96106.83</v>
      </c>
      <c r="H2931">
        <v>1</v>
      </c>
      <c r="I2931">
        <v>1</v>
      </c>
      <c r="J2931">
        <v>1</v>
      </c>
      <c r="K2931" s="1">
        <v>79812.77</v>
      </c>
      <c r="L2931">
        <v>0</v>
      </c>
      <c r="M2931">
        <v>13</v>
      </c>
      <c r="N2931">
        <v>1475</v>
      </c>
      <c r="O2931">
        <v>5</v>
      </c>
      <c r="P2931">
        <v>70</v>
      </c>
      <c r="Q2931">
        <v>0.38461538461538464</v>
      </c>
      <c r="R2931">
        <v>19175</v>
      </c>
      <c r="S2931" t="str" cm="1">
        <f t="array" ref="S2931">_xlfn.IFS(E2934&lt;30,"18-29",E2934&lt;45,"30-44",TRUE,"45+")</f>
        <v>45+</v>
      </c>
      <c r="T2931" t="str" cm="1">
        <f t="array" ref="T2931">_xlfn.IFS(F2931&lt;=2,"0-2 Years",F2931&lt;=5,"3-5 Years",F2931&lt;=8,"6-8 Years",TRUE,"9-10 Years")</f>
        <v>3-5 Years</v>
      </c>
      <c r="U2931" t="str" cm="1">
        <f t="array" ref="U2931">_xlfn.IFS(P2931&gt;60,"High Risk",P2931&gt;30,"Medium Risk",TRUE,"Low Risk")</f>
        <v>High Risk</v>
      </c>
      <c r="V2931">
        <f t="shared" si="45"/>
        <v>2</v>
      </c>
    </row>
    <row r="2932" spans="1:22" hidden="1" x14ac:dyDescent="0.2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 s="2">
        <v>115930.87</v>
      </c>
      <c r="H2932">
        <v>1</v>
      </c>
      <c r="I2932">
        <v>1</v>
      </c>
      <c r="J2932">
        <v>0</v>
      </c>
      <c r="K2932" s="1">
        <v>19862.78</v>
      </c>
      <c r="L2932">
        <v>0</v>
      </c>
      <c r="M2932">
        <v>13</v>
      </c>
      <c r="N2932">
        <v>3411</v>
      </c>
      <c r="O2932">
        <v>4</v>
      </c>
      <c r="P2932">
        <v>92</v>
      </c>
      <c r="Q2932">
        <v>0.30769230769230771</v>
      </c>
      <c r="R2932">
        <v>44343</v>
      </c>
      <c r="S2932" t="str" cm="1">
        <f t="array" ref="S2932">_xlfn.IFS(E2935&lt;30,"18-29",E2935&lt;45,"30-44",TRUE,"45+")</f>
        <v>45+</v>
      </c>
      <c r="T2932" t="str" cm="1">
        <f t="array" ref="T2932">_xlfn.IFS(F2932&lt;=2,"0-2 Years",F2932&lt;=5,"3-5 Years",F2932&lt;=8,"6-8 Years",TRUE,"9-10 Years")</f>
        <v>6-8 Years</v>
      </c>
      <c r="U2932" t="str" cm="1">
        <f t="array" ref="U2932">_xlfn.IFS(P2932&gt;60,"High Risk",P2932&gt;30,"Medium Risk",TRUE,"Low Risk")</f>
        <v>High Risk</v>
      </c>
      <c r="V2932">
        <f t="shared" si="45"/>
        <v>5</v>
      </c>
    </row>
    <row r="2933" spans="1:22" hidden="1" x14ac:dyDescent="0.2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 s="2">
        <v>124513.66</v>
      </c>
      <c r="H2933">
        <v>2</v>
      </c>
      <c r="I2933">
        <v>1</v>
      </c>
      <c r="J2933">
        <v>0</v>
      </c>
      <c r="K2933" s="1">
        <v>158610.89000000001</v>
      </c>
      <c r="L2933">
        <v>0</v>
      </c>
      <c r="M2933">
        <v>25</v>
      </c>
      <c r="N2933">
        <v>1171</v>
      </c>
      <c r="O2933">
        <v>1</v>
      </c>
      <c r="P2933">
        <v>18</v>
      </c>
      <c r="Q2933">
        <v>0.04</v>
      </c>
      <c r="R2933">
        <v>29275</v>
      </c>
      <c r="S2933" t="str" cm="1">
        <f t="array" ref="S2933">_xlfn.IFS(E2936&lt;30,"18-29",E2936&lt;45,"30-44",TRUE,"45+")</f>
        <v>30-44</v>
      </c>
      <c r="T2933" t="str" cm="1">
        <f t="array" ref="T2933">_xlfn.IFS(F2933&lt;=2,"0-2 Years",F2933&lt;=5,"3-5 Years",F2933&lt;=8,"6-8 Years",TRUE,"9-10 Years")</f>
        <v>6-8 Years</v>
      </c>
      <c r="U2933" t="str" cm="1">
        <f t="array" ref="U2933">_xlfn.IFS(P2933&gt;60,"High Risk",P2933&gt;30,"Medium Risk",TRUE,"Low Risk")</f>
        <v>Low Risk</v>
      </c>
      <c r="V2933">
        <f t="shared" si="45"/>
        <v>3</v>
      </c>
    </row>
    <row r="2934" spans="1:22" x14ac:dyDescent="0.2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 s="2">
        <v>0</v>
      </c>
      <c r="H2934">
        <v>1</v>
      </c>
      <c r="I2934">
        <v>1</v>
      </c>
      <c r="J2934">
        <v>0</v>
      </c>
      <c r="K2934" s="1">
        <v>191212.63</v>
      </c>
      <c r="L2934">
        <v>1</v>
      </c>
      <c r="M2934">
        <v>12</v>
      </c>
      <c r="N2934">
        <v>1933</v>
      </c>
      <c r="O2934">
        <v>8</v>
      </c>
      <c r="P2934">
        <v>39</v>
      </c>
      <c r="Q2934">
        <v>0.66666666666666663</v>
      </c>
      <c r="R2934">
        <v>23196</v>
      </c>
      <c r="S2934" t="str" cm="1">
        <f t="array" ref="S2934">_xlfn.IFS(E2937&lt;30,"18-29",E2937&lt;45,"30-44",TRUE,"45+")</f>
        <v>30-44</v>
      </c>
      <c r="T2934" t="str" cm="1">
        <f t="array" ref="T2934">_xlfn.IFS(F2934&lt;=2,"0-2 Years",F2934&lt;=5,"3-5 Years",F2934&lt;=8,"6-8 Years",TRUE,"9-10 Years")</f>
        <v>9-10 Years</v>
      </c>
      <c r="U2934" t="str" cm="1">
        <f t="array" ref="U2934">_xlfn.IFS(P2934&gt;60,"High Risk",P2934&gt;30,"Medium Risk",TRUE,"Low Risk")</f>
        <v>Medium Risk</v>
      </c>
      <c r="V2934">
        <f t="shared" si="45"/>
        <v>9</v>
      </c>
    </row>
    <row r="2935" spans="1:22" x14ac:dyDescent="0.2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 s="2">
        <v>0</v>
      </c>
      <c r="H2935">
        <v>1</v>
      </c>
      <c r="I2935">
        <v>1</v>
      </c>
      <c r="J2935">
        <v>0</v>
      </c>
      <c r="K2935" s="1">
        <v>61931.21</v>
      </c>
      <c r="L2935">
        <v>0</v>
      </c>
      <c r="M2935">
        <v>5</v>
      </c>
      <c r="N2935">
        <v>4587</v>
      </c>
      <c r="O2935">
        <v>7</v>
      </c>
      <c r="P2935">
        <v>82</v>
      </c>
      <c r="Q2935">
        <v>1</v>
      </c>
      <c r="R2935">
        <v>22935</v>
      </c>
      <c r="S2935" t="str" cm="1">
        <f t="array" ref="S2935">_xlfn.IFS(E2938&lt;30,"18-29",E2938&lt;45,"30-44",TRUE,"45+")</f>
        <v>30-44</v>
      </c>
      <c r="T2935" t="str" cm="1">
        <f t="array" ref="T2935">_xlfn.IFS(F2935&lt;=2,"0-2 Years",F2935&lt;=5,"3-5 Years",F2935&lt;=8,"6-8 Years",TRUE,"9-10 Years")</f>
        <v>6-8 Years</v>
      </c>
      <c r="U2935" t="str" cm="1">
        <f t="array" ref="U2935">_xlfn.IFS(P2935&gt;60,"High Risk",P2935&gt;30,"Medium Risk",TRUE,"Low Risk")</f>
        <v>High Risk</v>
      </c>
      <c r="V2935">
        <f t="shared" si="45"/>
        <v>9</v>
      </c>
    </row>
    <row r="2936" spans="1:22" hidden="1" x14ac:dyDescent="0.2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 s="2">
        <v>0</v>
      </c>
      <c r="H2936">
        <v>1</v>
      </c>
      <c r="I2936">
        <v>1</v>
      </c>
      <c r="J2936">
        <v>1</v>
      </c>
      <c r="K2936" s="1">
        <v>58043.02</v>
      </c>
      <c r="L2936">
        <v>1</v>
      </c>
      <c r="M2936">
        <v>19</v>
      </c>
      <c r="N2936">
        <v>856</v>
      </c>
      <c r="O2936">
        <v>2</v>
      </c>
      <c r="P2936">
        <v>71</v>
      </c>
      <c r="Q2936">
        <v>0.10526315789473684</v>
      </c>
      <c r="R2936">
        <v>16264</v>
      </c>
      <c r="S2936" t="str" cm="1">
        <f t="array" ref="S2936">_xlfn.IFS(E2939&lt;30,"18-29",E2939&lt;45,"30-44",TRUE,"45+")</f>
        <v>18-29</v>
      </c>
      <c r="T2936" t="str" cm="1">
        <f t="array" ref="T2936">_xlfn.IFS(F2936&lt;=2,"0-2 Years",F2936&lt;=5,"3-5 Years",F2936&lt;=8,"6-8 Years",TRUE,"9-10 Years")</f>
        <v>6-8 Years</v>
      </c>
      <c r="U2936" t="str" cm="1">
        <f t="array" ref="U2936">_xlfn.IFS(P2936&gt;60,"High Risk",P2936&gt;30,"Medium Risk",TRUE,"Low Risk")</f>
        <v>High Risk</v>
      </c>
      <c r="V2936">
        <f t="shared" si="45"/>
        <v>5</v>
      </c>
    </row>
    <row r="2937" spans="1:22" hidden="1" x14ac:dyDescent="0.2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 s="2">
        <v>100988.39</v>
      </c>
      <c r="H2937">
        <v>2</v>
      </c>
      <c r="I2937">
        <v>1</v>
      </c>
      <c r="J2937">
        <v>0</v>
      </c>
      <c r="K2937" s="1">
        <v>22247.27</v>
      </c>
      <c r="L2937">
        <v>0</v>
      </c>
      <c r="M2937">
        <v>23</v>
      </c>
      <c r="N2937">
        <v>3500</v>
      </c>
      <c r="O2937">
        <v>4</v>
      </c>
      <c r="P2937">
        <v>115</v>
      </c>
      <c r="Q2937">
        <v>0.17391304347826086</v>
      </c>
      <c r="R2937">
        <v>80500</v>
      </c>
      <c r="S2937" t="str" cm="1">
        <f t="array" ref="S2937">_xlfn.IFS(E2940&lt;30,"18-29",E2940&lt;45,"30-44",TRUE,"45+")</f>
        <v>18-29</v>
      </c>
      <c r="T2937" t="str" cm="1">
        <f t="array" ref="T2937">_xlfn.IFS(F2937&lt;=2,"0-2 Years",F2937&lt;=5,"3-5 Years",F2937&lt;=8,"6-8 Years",TRUE,"9-10 Years")</f>
        <v>6-8 Years</v>
      </c>
      <c r="U2937" t="str" cm="1">
        <f t="array" ref="U2937">_xlfn.IFS(P2937&gt;60,"High Risk",P2937&gt;30,"Medium Risk",TRUE,"Low Risk")</f>
        <v>High Risk</v>
      </c>
      <c r="V2937">
        <f t="shared" si="45"/>
        <v>3</v>
      </c>
    </row>
    <row r="2938" spans="1:22" hidden="1" x14ac:dyDescent="0.2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 s="2">
        <v>118577.24</v>
      </c>
      <c r="H2938">
        <v>1</v>
      </c>
      <c r="I2938">
        <v>1</v>
      </c>
      <c r="J2938">
        <v>1</v>
      </c>
      <c r="K2938" s="1">
        <v>31448.52</v>
      </c>
      <c r="L2938">
        <v>0</v>
      </c>
      <c r="M2938">
        <v>22</v>
      </c>
      <c r="N2938">
        <v>1488</v>
      </c>
      <c r="O2938">
        <v>7</v>
      </c>
      <c r="P2938">
        <v>61</v>
      </c>
      <c r="Q2938">
        <v>0.31818181818181818</v>
      </c>
      <c r="R2938">
        <v>32736</v>
      </c>
      <c r="S2938" t="str" cm="1">
        <f t="array" ref="S2938">_xlfn.IFS(E2941&lt;30,"18-29",E2941&lt;45,"30-44",TRUE,"45+")</f>
        <v>30-44</v>
      </c>
      <c r="T2938" t="str" cm="1">
        <f t="array" ref="T2938">_xlfn.IFS(F2938&lt;=2,"0-2 Years",F2938&lt;=5,"3-5 Years",F2938&lt;=8,"6-8 Years",TRUE,"9-10 Years")</f>
        <v>9-10 Years</v>
      </c>
      <c r="U2938" t="str" cm="1">
        <f t="array" ref="U2938">_xlfn.IFS(P2938&gt;60,"High Risk",P2938&gt;30,"Medium Risk",TRUE,"Low Risk")</f>
        <v>High Risk</v>
      </c>
      <c r="V2938">
        <f t="shared" si="45"/>
        <v>2</v>
      </c>
    </row>
    <row r="2939" spans="1:22" x14ac:dyDescent="0.2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 s="2">
        <v>0</v>
      </c>
      <c r="H2939">
        <v>2</v>
      </c>
      <c r="I2939">
        <v>1</v>
      </c>
      <c r="J2939">
        <v>0</v>
      </c>
      <c r="K2939" s="1">
        <v>146875.85999999999</v>
      </c>
      <c r="L2939">
        <v>0</v>
      </c>
      <c r="M2939">
        <v>20</v>
      </c>
      <c r="N2939">
        <v>4154</v>
      </c>
      <c r="O2939">
        <v>10</v>
      </c>
      <c r="P2939">
        <v>20</v>
      </c>
      <c r="Q2939">
        <v>0.5</v>
      </c>
      <c r="R2939">
        <v>83080</v>
      </c>
      <c r="S2939" t="str" cm="1">
        <f t="array" ref="S2939">_xlfn.IFS(E2942&lt;30,"18-29",E2942&lt;45,"30-44",TRUE,"45+")</f>
        <v>18-29</v>
      </c>
      <c r="T2939" t="str" cm="1">
        <f t="array" ref="T2939">_xlfn.IFS(F2939&lt;=2,"0-2 Years",F2939&lt;=5,"3-5 Years",F2939&lt;=8,"6-8 Years",TRUE,"9-10 Years")</f>
        <v>6-8 Years</v>
      </c>
      <c r="U2939" t="str" cm="1">
        <f t="array" ref="U2939">_xlfn.IFS(P2939&gt;60,"High Risk",P2939&gt;30,"Medium Risk",TRUE,"Low Risk")</f>
        <v>Low Risk</v>
      </c>
      <c r="V2939">
        <f t="shared" si="45"/>
        <v>6</v>
      </c>
    </row>
    <row r="2940" spans="1:22" hidden="1" x14ac:dyDescent="0.2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 s="2">
        <v>0</v>
      </c>
      <c r="H2940">
        <v>2</v>
      </c>
      <c r="I2940">
        <v>1</v>
      </c>
      <c r="J2940">
        <v>1</v>
      </c>
      <c r="K2940" s="1">
        <v>116081.93</v>
      </c>
      <c r="L2940">
        <v>0</v>
      </c>
      <c r="M2940">
        <v>21</v>
      </c>
      <c r="N2940">
        <v>3183</v>
      </c>
      <c r="O2940">
        <v>2</v>
      </c>
      <c r="P2940">
        <v>95</v>
      </c>
      <c r="Q2940">
        <v>9.5238095238095233E-2</v>
      </c>
      <c r="R2940">
        <v>66843</v>
      </c>
      <c r="S2940" t="str" cm="1">
        <f t="array" ref="S2940">_xlfn.IFS(E2943&lt;30,"18-29",E2943&lt;45,"30-44",TRUE,"45+")</f>
        <v>18-29</v>
      </c>
      <c r="T2940" t="str" cm="1">
        <f t="array" ref="T2940">_xlfn.IFS(F2940&lt;=2,"0-2 Years",F2940&lt;=5,"3-5 Years",F2940&lt;=8,"6-8 Years",TRUE,"9-10 Years")</f>
        <v>3-5 Years</v>
      </c>
      <c r="U2940" t="str" cm="1">
        <f t="array" ref="U2940">_xlfn.IFS(P2940&gt;60,"High Risk",P2940&gt;30,"Medium Risk",TRUE,"Low Risk")</f>
        <v>High Risk</v>
      </c>
      <c r="V2940">
        <f t="shared" si="45"/>
        <v>3</v>
      </c>
    </row>
    <row r="2941" spans="1:22" x14ac:dyDescent="0.2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 s="2">
        <v>0</v>
      </c>
      <c r="H2941">
        <v>1</v>
      </c>
      <c r="I2941">
        <v>0</v>
      </c>
      <c r="J2941">
        <v>1</v>
      </c>
      <c r="K2941" s="1">
        <v>73669.94</v>
      </c>
      <c r="L2941">
        <v>1</v>
      </c>
      <c r="M2941">
        <v>13</v>
      </c>
      <c r="N2941">
        <v>2901</v>
      </c>
      <c r="O2941">
        <v>2</v>
      </c>
      <c r="P2941">
        <v>98</v>
      </c>
      <c r="Q2941">
        <v>0.15384615384615385</v>
      </c>
      <c r="R2941">
        <v>37713</v>
      </c>
      <c r="S2941" t="str" cm="1">
        <f t="array" ref="S2941">_xlfn.IFS(E2944&lt;30,"18-29",E2944&lt;45,"30-44",TRUE,"45+")</f>
        <v>30-44</v>
      </c>
      <c r="T2941" t="str" cm="1">
        <f t="array" ref="T2941">_xlfn.IFS(F2941&lt;=2,"0-2 Years",F2941&lt;=5,"3-5 Years",F2941&lt;=8,"6-8 Years",TRUE,"9-10 Years")</f>
        <v>0-2 Years</v>
      </c>
      <c r="U2941" t="str" cm="1">
        <f t="array" ref="U2941">_xlfn.IFS(P2941&gt;60,"High Risk",P2941&gt;30,"Medium Risk",TRUE,"Low Risk")</f>
        <v>High Risk</v>
      </c>
      <c r="V2941">
        <f t="shared" si="45"/>
        <v>6</v>
      </c>
    </row>
    <row r="2942" spans="1:22" hidden="1" x14ac:dyDescent="0.2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 s="2">
        <v>0</v>
      </c>
      <c r="H2942">
        <v>2</v>
      </c>
      <c r="I2942">
        <v>1</v>
      </c>
      <c r="J2942">
        <v>1</v>
      </c>
      <c r="K2942" s="1">
        <v>93959.96</v>
      </c>
      <c r="L2942">
        <v>0</v>
      </c>
      <c r="M2942">
        <v>4</v>
      </c>
      <c r="N2942">
        <v>4066</v>
      </c>
      <c r="O2942">
        <v>5</v>
      </c>
      <c r="P2942">
        <v>65</v>
      </c>
      <c r="Q2942">
        <v>1</v>
      </c>
      <c r="R2942">
        <v>16264</v>
      </c>
      <c r="S2942" t="str" cm="1">
        <f t="array" ref="S2942">_xlfn.IFS(E2945&lt;30,"18-29",E2945&lt;45,"30-44",TRUE,"45+")</f>
        <v>30-44</v>
      </c>
      <c r="T2942" t="str" cm="1">
        <f t="array" ref="T2942">_xlfn.IFS(F2942&lt;=2,"0-2 Years",F2942&lt;=5,"3-5 Years",F2942&lt;=8,"6-8 Years",TRUE,"9-10 Years")</f>
        <v>3-5 Years</v>
      </c>
      <c r="U2942" t="str" cm="1">
        <f t="array" ref="U2942">_xlfn.IFS(P2942&gt;60,"High Risk",P2942&gt;30,"Medium Risk",TRUE,"Low Risk")</f>
        <v>High Risk</v>
      </c>
      <c r="V2942">
        <f t="shared" si="45"/>
        <v>3</v>
      </c>
    </row>
    <row r="2943" spans="1:22" hidden="1" x14ac:dyDescent="0.2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 s="2">
        <v>0</v>
      </c>
      <c r="H2943">
        <v>2</v>
      </c>
      <c r="I2943">
        <v>0</v>
      </c>
      <c r="J2943">
        <v>1</v>
      </c>
      <c r="K2943" s="1">
        <v>158918.03</v>
      </c>
      <c r="L2943">
        <v>0</v>
      </c>
      <c r="M2943">
        <v>24</v>
      </c>
      <c r="N2943">
        <v>534</v>
      </c>
      <c r="O2943">
        <v>8</v>
      </c>
      <c r="P2943">
        <v>109</v>
      </c>
      <c r="Q2943">
        <v>0.33333333333333331</v>
      </c>
      <c r="R2943">
        <v>12816</v>
      </c>
      <c r="S2943" t="str" cm="1">
        <f t="array" ref="S2943">_xlfn.IFS(E2946&lt;30,"18-29",E2946&lt;45,"30-44",TRUE,"45+")</f>
        <v>30-44</v>
      </c>
      <c r="T2943" t="str" cm="1">
        <f t="array" ref="T2943">_xlfn.IFS(F2943&lt;=2,"0-2 Years",F2943&lt;=5,"3-5 Years",F2943&lt;=8,"6-8 Years",TRUE,"9-10 Years")</f>
        <v>9-10 Years</v>
      </c>
      <c r="U2943" t="str" cm="1">
        <f t="array" ref="U2943">_xlfn.IFS(P2943&gt;60,"High Risk",P2943&gt;30,"Medium Risk",TRUE,"Low Risk")</f>
        <v>High Risk</v>
      </c>
      <c r="V2943">
        <f t="shared" si="45"/>
        <v>3</v>
      </c>
    </row>
    <row r="2944" spans="1:22" hidden="1" x14ac:dyDescent="0.2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 s="2">
        <v>113311.11</v>
      </c>
      <c r="H2944">
        <v>1</v>
      </c>
      <c r="I2944">
        <v>1</v>
      </c>
      <c r="J2944">
        <v>1</v>
      </c>
      <c r="K2944" s="1">
        <v>198193.75</v>
      </c>
      <c r="L2944">
        <v>0</v>
      </c>
      <c r="M2944">
        <v>7</v>
      </c>
      <c r="N2944">
        <v>4166</v>
      </c>
      <c r="O2944">
        <v>7</v>
      </c>
      <c r="P2944">
        <v>100</v>
      </c>
      <c r="Q2944">
        <v>1</v>
      </c>
      <c r="R2944">
        <v>29162</v>
      </c>
      <c r="S2944" t="str" cm="1">
        <f t="array" ref="S2944">_xlfn.IFS(E2947&lt;30,"18-29",E2947&lt;45,"30-44",TRUE,"45+")</f>
        <v>18-29</v>
      </c>
      <c r="T2944" t="str" cm="1">
        <f t="array" ref="T2944">_xlfn.IFS(F2944&lt;=2,"0-2 Years",F2944&lt;=5,"3-5 Years",F2944&lt;=8,"6-8 Years",TRUE,"9-10 Years")</f>
        <v>9-10 Years</v>
      </c>
      <c r="U2944" t="str" cm="1">
        <f t="array" ref="U2944">_xlfn.IFS(P2944&gt;60,"High Risk",P2944&gt;30,"Medium Risk",TRUE,"Low Risk")</f>
        <v>High Risk</v>
      </c>
      <c r="V2944">
        <f t="shared" si="45"/>
        <v>2</v>
      </c>
    </row>
    <row r="2945" spans="1:22" x14ac:dyDescent="0.2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 s="2">
        <v>0</v>
      </c>
      <c r="H2945">
        <v>1</v>
      </c>
      <c r="I2945">
        <v>0</v>
      </c>
      <c r="J2945">
        <v>0</v>
      </c>
      <c r="K2945" s="1">
        <v>13160.03</v>
      </c>
      <c r="L2945">
        <v>0</v>
      </c>
      <c r="M2945">
        <v>13</v>
      </c>
      <c r="N2945">
        <v>2911</v>
      </c>
      <c r="O2945">
        <v>9</v>
      </c>
      <c r="P2945">
        <v>180</v>
      </c>
      <c r="Q2945">
        <v>0.69230769230769229</v>
      </c>
      <c r="R2945">
        <v>37843</v>
      </c>
      <c r="S2945" t="str" cm="1">
        <f t="array" ref="S2945">_xlfn.IFS(E2948&lt;30,"18-29",E2948&lt;45,"30-44",TRUE,"45+")</f>
        <v>30-44</v>
      </c>
      <c r="T2945" t="str" cm="1">
        <f t="array" ref="T2945">_xlfn.IFS(F2945&lt;=2,"0-2 Years",F2945&lt;=5,"3-5 Years",F2945&lt;=8,"6-8 Years",TRUE,"9-10 Years")</f>
        <v>9-10 Years</v>
      </c>
      <c r="U2945" t="str" cm="1">
        <f t="array" ref="U2945">_xlfn.IFS(P2945&gt;60,"High Risk",P2945&gt;30,"Medium Risk",TRUE,"Low Risk")</f>
        <v>High Risk</v>
      </c>
      <c r="V2945">
        <f t="shared" si="45"/>
        <v>8</v>
      </c>
    </row>
    <row r="2946" spans="1:22" x14ac:dyDescent="0.2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 s="2">
        <v>0</v>
      </c>
      <c r="H2946">
        <v>2</v>
      </c>
      <c r="I2946">
        <v>1</v>
      </c>
      <c r="J2946">
        <v>0</v>
      </c>
      <c r="K2946" s="1">
        <v>4660.91</v>
      </c>
      <c r="L2946">
        <v>0</v>
      </c>
      <c r="M2946">
        <v>12</v>
      </c>
      <c r="N2946">
        <v>4351</v>
      </c>
      <c r="O2946">
        <v>0</v>
      </c>
      <c r="P2946">
        <v>48</v>
      </c>
      <c r="Q2946">
        <v>0</v>
      </c>
      <c r="R2946">
        <v>52212</v>
      </c>
      <c r="S2946" t="str" cm="1">
        <f t="array" ref="S2946">_xlfn.IFS(E2949&lt;30,"18-29",E2949&lt;45,"30-44",TRUE,"45+")</f>
        <v>30-44</v>
      </c>
      <c r="T2946" t="str" cm="1">
        <f t="array" ref="T2946">_xlfn.IFS(F2946&lt;=2,"0-2 Years",F2946&lt;=5,"3-5 Years",F2946&lt;=8,"6-8 Years",TRUE,"9-10 Years")</f>
        <v>6-8 Years</v>
      </c>
      <c r="U2946" t="str" cm="1">
        <f t="array" ref="U2946">_xlfn.IFS(P2946&gt;60,"High Risk",P2946&gt;30,"Medium Risk",TRUE,"Low Risk")</f>
        <v>Medium Risk</v>
      </c>
      <c r="V2946">
        <f t="shared" si="45"/>
        <v>6</v>
      </c>
    </row>
    <row r="2947" spans="1:22" hidden="1" x14ac:dyDescent="0.2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 s="2">
        <v>124365.42</v>
      </c>
      <c r="H2947">
        <v>1</v>
      </c>
      <c r="I2947">
        <v>0</v>
      </c>
      <c r="J2947">
        <v>0</v>
      </c>
      <c r="K2947" s="1">
        <v>180197.74</v>
      </c>
      <c r="L2947">
        <v>1</v>
      </c>
      <c r="M2947">
        <v>5</v>
      </c>
      <c r="N2947">
        <v>3443</v>
      </c>
      <c r="O2947">
        <v>7</v>
      </c>
      <c r="P2947">
        <v>24</v>
      </c>
      <c r="Q2947">
        <v>1</v>
      </c>
      <c r="R2947">
        <v>17215</v>
      </c>
      <c r="S2947" t="str" cm="1">
        <f t="array" ref="S2947">_xlfn.IFS(E2950&lt;30,"18-29",E2950&lt;45,"30-44",TRUE,"45+")</f>
        <v>18-29</v>
      </c>
      <c r="T2947" t="str" cm="1">
        <f t="array" ref="T2947">_xlfn.IFS(F2947&lt;=2,"0-2 Years",F2947&lt;=5,"3-5 Years",F2947&lt;=8,"6-8 Years",TRUE,"9-10 Years")</f>
        <v>3-5 Years</v>
      </c>
      <c r="U2947" t="str" cm="1">
        <f t="array" ref="U2947">_xlfn.IFS(P2947&gt;60,"High Risk",P2947&gt;30,"Medium Risk",TRUE,"Low Risk")</f>
        <v>Low Risk</v>
      </c>
      <c r="V2947">
        <f t="shared" ref="V2947:V3010" si="46">IF(J2947=0,3,0)+IF(G2947=0,3,0)+IF(H2947=1,2,0)+IF(E2947&gt;45,1,0)+IF(F2947&lt;3,1,0)</f>
        <v>5</v>
      </c>
    </row>
    <row r="2948" spans="1:22" hidden="1" x14ac:dyDescent="0.2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 s="2">
        <v>147249.29</v>
      </c>
      <c r="H2948">
        <v>2</v>
      </c>
      <c r="I2948">
        <v>1</v>
      </c>
      <c r="J2948">
        <v>1</v>
      </c>
      <c r="K2948" s="1">
        <v>63023.02</v>
      </c>
      <c r="L2948">
        <v>0</v>
      </c>
      <c r="M2948">
        <v>26</v>
      </c>
      <c r="N2948">
        <v>4133</v>
      </c>
      <c r="O2948">
        <v>6</v>
      </c>
      <c r="P2948">
        <v>42</v>
      </c>
      <c r="Q2948">
        <v>0.23076923076923078</v>
      </c>
      <c r="R2948">
        <v>107458</v>
      </c>
      <c r="S2948" t="str" cm="1">
        <f t="array" ref="S2948">_xlfn.IFS(E2951&lt;30,"18-29",E2951&lt;45,"30-44",TRUE,"45+")</f>
        <v>30-44</v>
      </c>
      <c r="T2948" t="str" cm="1">
        <f t="array" ref="T2948">_xlfn.IFS(F2948&lt;=2,"0-2 Years",F2948&lt;=5,"3-5 Years",F2948&lt;=8,"6-8 Years",TRUE,"9-10 Years")</f>
        <v>0-2 Years</v>
      </c>
      <c r="U2948" t="str" cm="1">
        <f t="array" ref="U2948">_xlfn.IFS(P2948&gt;60,"High Risk",P2948&gt;30,"Medium Risk",TRUE,"Low Risk")</f>
        <v>Medium Risk</v>
      </c>
      <c r="V2948">
        <f t="shared" si="46"/>
        <v>1</v>
      </c>
    </row>
    <row r="2949" spans="1:22" hidden="1" x14ac:dyDescent="0.2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 s="2">
        <v>103688.19</v>
      </c>
      <c r="H2949">
        <v>1</v>
      </c>
      <c r="I2949">
        <v>0</v>
      </c>
      <c r="J2949">
        <v>1</v>
      </c>
      <c r="K2949" s="1">
        <v>118971.74</v>
      </c>
      <c r="L2949">
        <v>0</v>
      </c>
      <c r="M2949">
        <v>4</v>
      </c>
      <c r="N2949">
        <v>3387</v>
      </c>
      <c r="O2949">
        <v>6</v>
      </c>
      <c r="P2949">
        <v>45</v>
      </c>
      <c r="Q2949">
        <v>1</v>
      </c>
      <c r="R2949">
        <v>13548</v>
      </c>
      <c r="S2949" t="str" cm="1">
        <f t="array" ref="S2949">_xlfn.IFS(E2952&lt;30,"18-29",E2952&lt;45,"30-44",TRUE,"45+")</f>
        <v>30-44</v>
      </c>
      <c r="T2949" t="str" cm="1">
        <f t="array" ref="T2949">_xlfn.IFS(F2949&lt;=2,"0-2 Years",F2949&lt;=5,"3-5 Years",F2949&lt;=8,"6-8 Years",TRUE,"9-10 Years")</f>
        <v>6-8 Years</v>
      </c>
      <c r="U2949" t="str" cm="1">
        <f t="array" ref="U2949">_xlfn.IFS(P2949&gt;60,"High Risk",P2949&gt;30,"Medium Risk",TRUE,"Low Risk")</f>
        <v>Medium Risk</v>
      </c>
      <c r="V2949">
        <f t="shared" si="46"/>
        <v>2</v>
      </c>
    </row>
    <row r="2950" spans="1:22" hidden="1" x14ac:dyDescent="0.2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 s="2">
        <v>138740.24</v>
      </c>
      <c r="H2950">
        <v>2</v>
      </c>
      <c r="I2950">
        <v>0</v>
      </c>
      <c r="J2950">
        <v>0</v>
      </c>
      <c r="K2950" s="1">
        <v>154700.60999999999</v>
      </c>
      <c r="L2950">
        <v>0</v>
      </c>
      <c r="M2950">
        <v>18</v>
      </c>
      <c r="N2950">
        <v>1591</v>
      </c>
      <c r="O2950">
        <v>10</v>
      </c>
      <c r="P2950">
        <v>139</v>
      </c>
      <c r="Q2950">
        <v>0.55555555555555558</v>
      </c>
      <c r="R2950">
        <v>28638</v>
      </c>
      <c r="S2950" t="str" cm="1">
        <f t="array" ref="S2950">_xlfn.IFS(E2953&lt;30,"18-29",E2953&lt;45,"30-44",TRUE,"45+")</f>
        <v>30-44</v>
      </c>
      <c r="T2950" t="str" cm="1">
        <f t="array" ref="T2950">_xlfn.IFS(F2950&lt;=2,"0-2 Years",F2950&lt;=5,"3-5 Years",F2950&lt;=8,"6-8 Years",TRUE,"9-10 Years")</f>
        <v>0-2 Years</v>
      </c>
      <c r="U2950" t="str" cm="1">
        <f t="array" ref="U2950">_xlfn.IFS(P2950&gt;60,"High Risk",P2950&gt;30,"Medium Risk",TRUE,"Low Risk")</f>
        <v>High Risk</v>
      </c>
      <c r="V2950">
        <f t="shared" si="46"/>
        <v>4</v>
      </c>
    </row>
    <row r="2951" spans="1:22" hidden="1" x14ac:dyDescent="0.2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 s="2">
        <v>111900.14</v>
      </c>
      <c r="H2951">
        <v>1</v>
      </c>
      <c r="I2951">
        <v>1</v>
      </c>
      <c r="J2951">
        <v>1</v>
      </c>
      <c r="K2951" s="1">
        <v>97577.17</v>
      </c>
      <c r="L2951">
        <v>0</v>
      </c>
      <c r="M2951">
        <v>5</v>
      </c>
      <c r="N2951">
        <v>4523</v>
      </c>
      <c r="O2951">
        <v>7</v>
      </c>
      <c r="P2951">
        <v>156</v>
      </c>
      <c r="Q2951">
        <v>1</v>
      </c>
      <c r="R2951">
        <v>22615</v>
      </c>
      <c r="S2951" t="str" cm="1">
        <f t="array" ref="S2951">_xlfn.IFS(E2954&lt;30,"18-29",E2954&lt;45,"30-44",TRUE,"45+")</f>
        <v>45+</v>
      </c>
      <c r="T2951" t="str" cm="1">
        <f t="array" ref="T2951">_xlfn.IFS(F2951&lt;=2,"0-2 Years",F2951&lt;=5,"3-5 Years",F2951&lt;=8,"6-8 Years",TRUE,"9-10 Years")</f>
        <v>3-5 Years</v>
      </c>
      <c r="U2951" t="str" cm="1">
        <f t="array" ref="U2951">_xlfn.IFS(P2951&gt;60,"High Risk",P2951&gt;30,"Medium Risk",TRUE,"Low Risk")</f>
        <v>High Risk</v>
      </c>
      <c r="V2951">
        <f t="shared" si="46"/>
        <v>2</v>
      </c>
    </row>
    <row r="2952" spans="1:22" hidden="1" x14ac:dyDescent="0.2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 s="2">
        <v>152760.24</v>
      </c>
      <c r="H2952">
        <v>1</v>
      </c>
      <c r="I2952">
        <v>1</v>
      </c>
      <c r="J2952">
        <v>1</v>
      </c>
      <c r="K2952" s="1">
        <v>48990.5</v>
      </c>
      <c r="L2952">
        <v>0</v>
      </c>
      <c r="M2952">
        <v>18</v>
      </c>
      <c r="N2952">
        <v>3298</v>
      </c>
      <c r="O2952">
        <v>3</v>
      </c>
      <c r="P2952">
        <v>87</v>
      </c>
      <c r="Q2952">
        <v>0.16666666666666666</v>
      </c>
      <c r="R2952">
        <v>59364</v>
      </c>
      <c r="S2952" t="str" cm="1">
        <f t="array" ref="S2952">_xlfn.IFS(E2955&lt;30,"18-29",E2955&lt;45,"30-44",TRUE,"45+")</f>
        <v>30-44</v>
      </c>
      <c r="T2952" t="str" cm="1">
        <f t="array" ref="T2952">_xlfn.IFS(F2952&lt;=2,"0-2 Years",F2952&lt;=5,"3-5 Years",F2952&lt;=8,"6-8 Years",TRUE,"9-10 Years")</f>
        <v>0-2 Years</v>
      </c>
      <c r="U2952" t="str" cm="1">
        <f t="array" ref="U2952">_xlfn.IFS(P2952&gt;60,"High Risk",P2952&gt;30,"Medium Risk",TRUE,"Low Risk")</f>
        <v>High Risk</v>
      </c>
      <c r="V2952">
        <f t="shared" si="46"/>
        <v>3</v>
      </c>
    </row>
    <row r="2953" spans="1:22" hidden="1" x14ac:dyDescent="0.2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 s="2">
        <v>143966.29999999999</v>
      </c>
      <c r="H2953">
        <v>2</v>
      </c>
      <c r="I2953">
        <v>1</v>
      </c>
      <c r="J2953">
        <v>1</v>
      </c>
      <c r="K2953" s="1">
        <v>140262.96</v>
      </c>
      <c r="L2953">
        <v>1</v>
      </c>
      <c r="M2953">
        <v>13</v>
      </c>
      <c r="N2953">
        <v>383</v>
      </c>
      <c r="O2953">
        <v>6</v>
      </c>
      <c r="P2953">
        <v>37</v>
      </c>
      <c r="Q2953">
        <v>0.46153846153846156</v>
      </c>
      <c r="R2953">
        <v>4979</v>
      </c>
      <c r="S2953" t="str" cm="1">
        <f t="array" ref="S2953">_xlfn.IFS(E2956&lt;30,"18-29",E2956&lt;45,"30-44",TRUE,"45+")</f>
        <v>30-44</v>
      </c>
      <c r="T2953" t="str" cm="1">
        <f t="array" ref="T2953">_xlfn.IFS(F2953&lt;=2,"0-2 Years",F2953&lt;=5,"3-5 Years",F2953&lt;=8,"6-8 Years",TRUE,"9-10 Years")</f>
        <v>6-8 Years</v>
      </c>
      <c r="U2953" t="str" cm="1">
        <f t="array" ref="U2953">_xlfn.IFS(P2953&gt;60,"High Risk",P2953&gt;30,"Medium Risk",TRUE,"Low Risk")</f>
        <v>Medium Risk</v>
      </c>
      <c r="V2953">
        <f t="shared" si="46"/>
        <v>0</v>
      </c>
    </row>
    <row r="2954" spans="1:22" x14ac:dyDescent="0.2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 s="2">
        <v>141556.96</v>
      </c>
      <c r="H2954">
        <v>1</v>
      </c>
      <c r="I2954">
        <v>1</v>
      </c>
      <c r="J2954">
        <v>0</v>
      </c>
      <c r="K2954" s="1">
        <v>130189.53</v>
      </c>
      <c r="L2954">
        <v>0</v>
      </c>
      <c r="M2954">
        <v>26</v>
      </c>
      <c r="N2954">
        <v>3466</v>
      </c>
      <c r="O2954">
        <v>9</v>
      </c>
      <c r="P2954">
        <v>69</v>
      </c>
      <c r="Q2954">
        <v>0.34615384615384615</v>
      </c>
      <c r="R2954">
        <v>90116</v>
      </c>
      <c r="S2954" t="str" cm="1">
        <f t="array" ref="S2954">_xlfn.IFS(E2957&lt;30,"18-29",E2957&lt;45,"30-44",TRUE,"45+")</f>
        <v>45+</v>
      </c>
      <c r="T2954" t="str" cm="1">
        <f t="array" ref="T2954">_xlfn.IFS(F2954&lt;=2,"0-2 Years",F2954&lt;=5,"3-5 Years",F2954&lt;=8,"6-8 Years",TRUE,"9-10 Years")</f>
        <v>9-10 Years</v>
      </c>
      <c r="U2954" t="str" cm="1">
        <f t="array" ref="U2954">_xlfn.IFS(P2954&gt;60,"High Risk",P2954&gt;30,"Medium Risk",TRUE,"Low Risk")</f>
        <v>High Risk</v>
      </c>
      <c r="V2954">
        <f t="shared" si="46"/>
        <v>6</v>
      </c>
    </row>
    <row r="2955" spans="1:22" hidden="1" x14ac:dyDescent="0.2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 s="2">
        <v>0</v>
      </c>
      <c r="H2955">
        <v>2</v>
      </c>
      <c r="I2955">
        <v>1</v>
      </c>
      <c r="J2955">
        <v>1</v>
      </c>
      <c r="K2955" s="1">
        <v>16301.91</v>
      </c>
      <c r="L2955">
        <v>0</v>
      </c>
      <c r="M2955">
        <v>23</v>
      </c>
      <c r="N2955">
        <v>1640</v>
      </c>
      <c r="O2955">
        <v>3</v>
      </c>
      <c r="P2955">
        <v>147</v>
      </c>
      <c r="Q2955">
        <v>0.13043478260869565</v>
      </c>
      <c r="R2955">
        <v>37720</v>
      </c>
      <c r="S2955" t="str" cm="1">
        <f t="array" ref="S2955">_xlfn.IFS(E2958&lt;30,"18-29",E2958&lt;45,"30-44",TRUE,"45+")</f>
        <v>30-44</v>
      </c>
      <c r="T2955" t="str" cm="1">
        <f t="array" ref="T2955">_xlfn.IFS(F2955&lt;=2,"0-2 Years",F2955&lt;=5,"3-5 Years",F2955&lt;=8,"6-8 Years",TRUE,"9-10 Years")</f>
        <v>6-8 Years</v>
      </c>
      <c r="U2955" t="str" cm="1">
        <f t="array" ref="U2955">_xlfn.IFS(P2955&gt;60,"High Risk",P2955&gt;30,"Medium Risk",TRUE,"Low Risk")</f>
        <v>High Risk</v>
      </c>
      <c r="V2955">
        <f t="shared" si="46"/>
        <v>3</v>
      </c>
    </row>
    <row r="2956" spans="1:22" x14ac:dyDescent="0.2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 s="2">
        <v>0</v>
      </c>
      <c r="H2956">
        <v>2</v>
      </c>
      <c r="I2956">
        <v>1</v>
      </c>
      <c r="J2956">
        <v>0</v>
      </c>
      <c r="K2956" s="1">
        <v>126962.41</v>
      </c>
      <c r="L2956">
        <v>0</v>
      </c>
      <c r="M2956">
        <v>20</v>
      </c>
      <c r="N2956">
        <v>2406</v>
      </c>
      <c r="O2956">
        <v>5</v>
      </c>
      <c r="P2956">
        <v>79</v>
      </c>
      <c r="Q2956">
        <v>0.25</v>
      </c>
      <c r="R2956">
        <v>48120</v>
      </c>
      <c r="S2956" t="str" cm="1">
        <f t="array" ref="S2956">_xlfn.IFS(E2959&lt;30,"18-29",E2959&lt;45,"30-44",TRUE,"45+")</f>
        <v>30-44</v>
      </c>
      <c r="T2956" t="str" cm="1">
        <f t="array" ref="T2956">_xlfn.IFS(F2956&lt;=2,"0-2 Years",F2956&lt;=5,"3-5 Years",F2956&lt;=8,"6-8 Years",TRUE,"9-10 Years")</f>
        <v>3-5 Years</v>
      </c>
      <c r="U2956" t="str" cm="1">
        <f t="array" ref="U2956">_xlfn.IFS(P2956&gt;60,"High Risk",P2956&gt;30,"Medium Risk",TRUE,"Low Risk")</f>
        <v>High Risk</v>
      </c>
      <c r="V2956">
        <f t="shared" si="46"/>
        <v>6</v>
      </c>
    </row>
    <row r="2957" spans="1:22" x14ac:dyDescent="0.2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 s="2">
        <v>0</v>
      </c>
      <c r="H2957">
        <v>1</v>
      </c>
      <c r="I2957">
        <v>1</v>
      </c>
      <c r="J2957">
        <v>1</v>
      </c>
      <c r="K2957" s="1">
        <v>158750.53</v>
      </c>
      <c r="L2957">
        <v>0</v>
      </c>
      <c r="M2957">
        <v>21</v>
      </c>
      <c r="N2957">
        <v>2708</v>
      </c>
      <c r="O2957">
        <v>5</v>
      </c>
      <c r="P2957">
        <v>38</v>
      </c>
      <c r="Q2957">
        <v>0.23809523809523808</v>
      </c>
      <c r="R2957">
        <v>56868</v>
      </c>
      <c r="S2957" t="str" cm="1">
        <f t="array" ref="S2957">_xlfn.IFS(E2960&lt;30,"18-29",E2960&lt;45,"30-44",TRUE,"45+")</f>
        <v>18-29</v>
      </c>
      <c r="T2957" t="str" cm="1">
        <f t="array" ref="T2957">_xlfn.IFS(F2957&lt;=2,"0-2 Years",F2957&lt;=5,"3-5 Years",F2957&lt;=8,"6-8 Years",TRUE,"9-10 Years")</f>
        <v>0-2 Years</v>
      </c>
      <c r="U2957" t="str" cm="1">
        <f t="array" ref="U2957">_xlfn.IFS(P2957&gt;60,"High Risk",P2957&gt;30,"Medium Risk",TRUE,"Low Risk")</f>
        <v>Medium Risk</v>
      </c>
      <c r="V2957">
        <f t="shared" si="46"/>
        <v>7</v>
      </c>
    </row>
    <row r="2958" spans="1:22" x14ac:dyDescent="0.2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 s="2">
        <v>0</v>
      </c>
      <c r="H2958">
        <v>2</v>
      </c>
      <c r="I2958">
        <v>1</v>
      </c>
      <c r="J2958">
        <v>0</v>
      </c>
      <c r="K2958" s="1">
        <v>199644.2</v>
      </c>
      <c r="L2958">
        <v>0</v>
      </c>
      <c r="M2958">
        <v>29</v>
      </c>
      <c r="N2958">
        <v>4605</v>
      </c>
      <c r="O2958">
        <v>8</v>
      </c>
      <c r="P2958">
        <v>43</v>
      </c>
      <c r="Q2958">
        <v>0.27586206896551724</v>
      </c>
      <c r="R2958">
        <v>133545</v>
      </c>
      <c r="S2958" t="str" cm="1">
        <f t="array" ref="S2958">_xlfn.IFS(E2961&lt;30,"18-29",E2961&lt;45,"30-44",TRUE,"45+")</f>
        <v>18-29</v>
      </c>
      <c r="T2958" t="str" cm="1">
        <f t="array" ref="T2958">_xlfn.IFS(F2958&lt;=2,"0-2 Years",F2958&lt;=5,"3-5 Years",F2958&lt;=8,"6-8 Years",TRUE,"9-10 Years")</f>
        <v>6-8 Years</v>
      </c>
      <c r="U2958" t="str" cm="1">
        <f t="array" ref="U2958">_xlfn.IFS(P2958&gt;60,"High Risk",P2958&gt;30,"Medium Risk",TRUE,"Low Risk")</f>
        <v>Medium Risk</v>
      </c>
      <c r="V2958">
        <f t="shared" si="46"/>
        <v>6</v>
      </c>
    </row>
    <row r="2959" spans="1:22" hidden="1" x14ac:dyDescent="0.2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 s="2">
        <v>0</v>
      </c>
      <c r="H2959">
        <v>1</v>
      </c>
      <c r="I2959">
        <v>1</v>
      </c>
      <c r="J2959">
        <v>1</v>
      </c>
      <c r="K2959" s="1">
        <v>144272.71</v>
      </c>
      <c r="L2959">
        <v>1</v>
      </c>
      <c r="M2959">
        <v>4</v>
      </c>
      <c r="N2959">
        <v>2475</v>
      </c>
      <c r="O2959">
        <v>7</v>
      </c>
      <c r="P2959">
        <v>23</v>
      </c>
      <c r="Q2959">
        <v>1</v>
      </c>
      <c r="R2959">
        <v>9900</v>
      </c>
      <c r="S2959" t="str" cm="1">
        <f t="array" ref="S2959">_xlfn.IFS(E2962&lt;30,"18-29",E2962&lt;45,"30-44",TRUE,"45+")</f>
        <v>18-29</v>
      </c>
      <c r="T2959" t="str" cm="1">
        <f t="array" ref="T2959">_xlfn.IFS(F2959&lt;=2,"0-2 Years",F2959&lt;=5,"3-5 Years",F2959&lt;=8,"6-8 Years",TRUE,"9-10 Years")</f>
        <v>9-10 Years</v>
      </c>
      <c r="U2959" t="str" cm="1">
        <f t="array" ref="U2959">_xlfn.IFS(P2959&gt;60,"High Risk",P2959&gt;30,"Medium Risk",TRUE,"Low Risk")</f>
        <v>Low Risk</v>
      </c>
      <c r="V2959">
        <f t="shared" si="46"/>
        <v>5</v>
      </c>
    </row>
    <row r="2960" spans="1:22" hidden="1" x14ac:dyDescent="0.2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 s="2">
        <v>0</v>
      </c>
      <c r="H2960">
        <v>2</v>
      </c>
      <c r="I2960">
        <v>0</v>
      </c>
      <c r="J2960">
        <v>1</v>
      </c>
      <c r="K2960" s="1">
        <v>98320.27</v>
      </c>
      <c r="L2960">
        <v>0</v>
      </c>
      <c r="M2960">
        <v>2</v>
      </c>
      <c r="N2960">
        <v>3749</v>
      </c>
      <c r="O2960">
        <v>8</v>
      </c>
      <c r="P2960">
        <v>88</v>
      </c>
      <c r="Q2960">
        <v>1</v>
      </c>
      <c r="R2960">
        <v>7498</v>
      </c>
      <c r="S2960" t="str" cm="1">
        <f t="array" ref="S2960">_xlfn.IFS(E2963&lt;30,"18-29",E2963&lt;45,"30-44",TRUE,"45+")</f>
        <v>30-44</v>
      </c>
      <c r="T2960" t="str" cm="1">
        <f t="array" ref="T2960">_xlfn.IFS(F2960&lt;=2,"0-2 Years",F2960&lt;=5,"3-5 Years",F2960&lt;=8,"6-8 Years",TRUE,"9-10 Years")</f>
        <v>0-2 Years</v>
      </c>
      <c r="U2960" t="str" cm="1">
        <f t="array" ref="U2960">_xlfn.IFS(P2960&gt;60,"High Risk",P2960&gt;30,"Medium Risk",TRUE,"Low Risk")</f>
        <v>High Risk</v>
      </c>
      <c r="V2960">
        <f t="shared" si="46"/>
        <v>4</v>
      </c>
    </row>
    <row r="2961" spans="1:22" hidden="1" x14ac:dyDescent="0.2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 s="2">
        <v>162560.32000000001</v>
      </c>
      <c r="H2961">
        <v>1</v>
      </c>
      <c r="I2961">
        <v>1</v>
      </c>
      <c r="J2961">
        <v>0</v>
      </c>
      <c r="K2961" s="1">
        <v>64129.03</v>
      </c>
      <c r="L2961">
        <v>0</v>
      </c>
      <c r="M2961">
        <v>4</v>
      </c>
      <c r="N2961">
        <v>4190</v>
      </c>
      <c r="O2961">
        <v>5</v>
      </c>
      <c r="P2961">
        <v>134</v>
      </c>
      <c r="Q2961">
        <v>1</v>
      </c>
      <c r="R2961">
        <v>16760</v>
      </c>
      <c r="S2961" t="str" cm="1">
        <f t="array" ref="S2961">_xlfn.IFS(E2964&lt;30,"18-29",E2964&lt;45,"30-44",TRUE,"45+")</f>
        <v>30-44</v>
      </c>
      <c r="T2961" t="str" cm="1">
        <f t="array" ref="T2961">_xlfn.IFS(F2961&lt;=2,"0-2 Years",F2961&lt;=5,"3-5 Years",F2961&lt;=8,"6-8 Years",TRUE,"9-10 Years")</f>
        <v>9-10 Years</v>
      </c>
      <c r="U2961" t="str" cm="1">
        <f t="array" ref="U2961">_xlfn.IFS(P2961&gt;60,"High Risk",P2961&gt;30,"Medium Risk",TRUE,"Low Risk")</f>
        <v>High Risk</v>
      </c>
      <c r="V2961">
        <f t="shared" si="46"/>
        <v>5</v>
      </c>
    </row>
    <row r="2962" spans="1:22" hidden="1" x14ac:dyDescent="0.2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 s="2">
        <v>123229.46</v>
      </c>
      <c r="H2962">
        <v>1</v>
      </c>
      <c r="I2962">
        <v>1</v>
      </c>
      <c r="J2962">
        <v>0</v>
      </c>
      <c r="K2962" s="1">
        <v>181221.09</v>
      </c>
      <c r="L2962">
        <v>0</v>
      </c>
      <c r="M2962">
        <v>8</v>
      </c>
      <c r="N2962">
        <v>1939</v>
      </c>
      <c r="O2962">
        <v>6</v>
      </c>
      <c r="P2962">
        <v>154</v>
      </c>
      <c r="Q2962">
        <v>0.75</v>
      </c>
      <c r="R2962">
        <v>15512</v>
      </c>
      <c r="S2962" t="str" cm="1">
        <f t="array" ref="S2962">_xlfn.IFS(E2965&lt;30,"18-29",E2965&lt;45,"30-44",TRUE,"45+")</f>
        <v>45+</v>
      </c>
      <c r="T2962" t="str" cm="1">
        <f t="array" ref="T2962">_xlfn.IFS(F2962&lt;=2,"0-2 Years",F2962&lt;=5,"3-5 Years",F2962&lt;=8,"6-8 Years",TRUE,"9-10 Years")</f>
        <v>6-8 Years</v>
      </c>
      <c r="U2962" t="str" cm="1">
        <f t="array" ref="U2962">_xlfn.IFS(P2962&gt;60,"High Risk",P2962&gt;30,"Medium Risk",TRUE,"Low Risk")</f>
        <v>High Risk</v>
      </c>
      <c r="V2962">
        <f t="shared" si="46"/>
        <v>5</v>
      </c>
    </row>
    <row r="2963" spans="1:22" hidden="1" x14ac:dyDescent="0.2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 s="2">
        <v>76665.710000000006</v>
      </c>
      <c r="H2963">
        <v>2</v>
      </c>
      <c r="I2963">
        <v>1</v>
      </c>
      <c r="J2963">
        <v>1</v>
      </c>
      <c r="K2963" s="1">
        <v>163809.07999999999</v>
      </c>
      <c r="L2963">
        <v>0</v>
      </c>
      <c r="M2963">
        <v>4</v>
      </c>
      <c r="N2963">
        <v>3754</v>
      </c>
      <c r="O2963">
        <v>4</v>
      </c>
      <c r="P2963">
        <v>79</v>
      </c>
      <c r="Q2963">
        <v>1</v>
      </c>
      <c r="R2963">
        <v>15016</v>
      </c>
      <c r="S2963" t="str" cm="1">
        <f t="array" ref="S2963">_xlfn.IFS(E2966&lt;30,"18-29",E2966&lt;45,"30-44",TRUE,"45+")</f>
        <v>45+</v>
      </c>
      <c r="T2963" t="str" cm="1">
        <f t="array" ref="T2963">_xlfn.IFS(F2963&lt;=2,"0-2 Years",F2963&lt;=5,"3-5 Years",F2963&lt;=8,"6-8 Years",TRUE,"9-10 Years")</f>
        <v>6-8 Years</v>
      </c>
      <c r="U2963" t="str" cm="1">
        <f t="array" ref="U2963">_xlfn.IFS(P2963&gt;60,"High Risk",P2963&gt;30,"Medium Risk",TRUE,"Low Risk")</f>
        <v>High Risk</v>
      </c>
      <c r="V2963">
        <f t="shared" si="46"/>
        <v>0</v>
      </c>
    </row>
    <row r="2964" spans="1:22" hidden="1" x14ac:dyDescent="0.2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 s="2">
        <v>140278.99</v>
      </c>
      <c r="H2964">
        <v>3</v>
      </c>
      <c r="I2964">
        <v>1</v>
      </c>
      <c r="J2964">
        <v>1</v>
      </c>
      <c r="K2964" s="1">
        <v>171457.06</v>
      </c>
      <c r="L2964">
        <v>1</v>
      </c>
      <c r="M2964">
        <v>17</v>
      </c>
      <c r="N2964">
        <v>572</v>
      </c>
      <c r="O2964">
        <v>5</v>
      </c>
      <c r="P2964">
        <v>143</v>
      </c>
      <c r="Q2964">
        <v>0.29411764705882354</v>
      </c>
      <c r="R2964">
        <v>9724</v>
      </c>
      <c r="S2964" t="str" cm="1">
        <f t="array" ref="S2964">_xlfn.IFS(E2967&lt;30,"18-29",E2967&lt;45,"30-44",TRUE,"45+")</f>
        <v>30-44</v>
      </c>
      <c r="T2964" t="str" cm="1">
        <f t="array" ref="T2964">_xlfn.IFS(F2964&lt;=2,"0-2 Years",F2964&lt;=5,"3-5 Years",F2964&lt;=8,"6-8 Years",TRUE,"9-10 Years")</f>
        <v>9-10 Years</v>
      </c>
      <c r="U2964" t="str" cm="1">
        <f t="array" ref="U2964">_xlfn.IFS(P2964&gt;60,"High Risk",P2964&gt;30,"Medium Risk",TRUE,"Low Risk")</f>
        <v>High Risk</v>
      </c>
      <c r="V2964">
        <f t="shared" si="46"/>
        <v>0</v>
      </c>
    </row>
    <row r="2965" spans="1:22" hidden="1" x14ac:dyDescent="0.2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 s="2">
        <v>0</v>
      </c>
      <c r="H2965">
        <v>2</v>
      </c>
      <c r="I2965">
        <v>0</v>
      </c>
      <c r="J2965">
        <v>1</v>
      </c>
      <c r="K2965" s="1">
        <v>15801.02</v>
      </c>
      <c r="L2965">
        <v>0</v>
      </c>
      <c r="M2965">
        <v>6</v>
      </c>
      <c r="N2965">
        <v>3731</v>
      </c>
      <c r="O2965">
        <v>1</v>
      </c>
      <c r="P2965">
        <v>173</v>
      </c>
      <c r="Q2965">
        <v>0.16666666666666666</v>
      </c>
      <c r="R2965">
        <v>22386</v>
      </c>
      <c r="S2965" t="str" cm="1">
        <f t="array" ref="S2965">_xlfn.IFS(E2968&lt;30,"18-29",E2968&lt;45,"30-44",TRUE,"45+")</f>
        <v>45+</v>
      </c>
      <c r="T2965" t="str" cm="1">
        <f t="array" ref="T2965">_xlfn.IFS(F2965&lt;=2,"0-2 Years",F2965&lt;=5,"3-5 Years",F2965&lt;=8,"6-8 Years",TRUE,"9-10 Years")</f>
        <v>3-5 Years</v>
      </c>
      <c r="U2965" t="str" cm="1">
        <f t="array" ref="U2965">_xlfn.IFS(P2965&gt;60,"High Risk",P2965&gt;30,"Medium Risk",TRUE,"Low Risk")</f>
        <v>High Risk</v>
      </c>
      <c r="V2965">
        <f t="shared" si="46"/>
        <v>4</v>
      </c>
    </row>
    <row r="2966" spans="1:22" hidden="1" x14ac:dyDescent="0.2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 s="2">
        <v>115764.32</v>
      </c>
      <c r="H2966">
        <v>2</v>
      </c>
      <c r="I2966">
        <v>0</v>
      </c>
      <c r="J2966">
        <v>0</v>
      </c>
      <c r="K2966" s="1">
        <v>102950.79</v>
      </c>
      <c r="L2966">
        <v>0</v>
      </c>
      <c r="M2966">
        <v>30</v>
      </c>
      <c r="N2966">
        <v>302</v>
      </c>
      <c r="O2966">
        <v>8</v>
      </c>
      <c r="P2966">
        <v>154</v>
      </c>
      <c r="Q2966">
        <v>0.26666666666666666</v>
      </c>
      <c r="R2966">
        <v>9060</v>
      </c>
      <c r="S2966" t="str" cm="1">
        <f t="array" ref="S2966">_xlfn.IFS(E2969&lt;30,"18-29",E2969&lt;45,"30-44",TRUE,"45+")</f>
        <v>30-44</v>
      </c>
      <c r="T2966" t="str" cm="1">
        <f t="array" ref="T2966">_xlfn.IFS(F2966&lt;=2,"0-2 Years",F2966&lt;=5,"3-5 Years",F2966&lt;=8,"6-8 Years",TRUE,"9-10 Years")</f>
        <v>0-2 Years</v>
      </c>
      <c r="U2966" t="str" cm="1">
        <f t="array" ref="U2966">_xlfn.IFS(P2966&gt;60,"High Risk",P2966&gt;30,"Medium Risk",TRUE,"Low Risk")</f>
        <v>High Risk</v>
      </c>
      <c r="V2966">
        <f t="shared" si="46"/>
        <v>5</v>
      </c>
    </row>
    <row r="2967" spans="1:22" hidden="1" x14ac:dyDescent="0.2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 s="2">
        <v>131142.53</v>
      </c>
      <c r="H2967">
        <v>2</v>
      </c>
      <c r="I2967">
        <v>1</v>
      </c>
      <c r="J2967">
        <v>0</v>
      </c>
      <c r="K2967" s="1">
        <v>174918.46</v>
      </c>
      <c r="L2967">
        <v>0</v>
      </c>
      <c r="M2967">
        <v>20</v>
      </c>
      <c r="N2967">
        <v>4092</v>
      </c>
      <c r="O2967">
        <v>8</v>
      </c>
      <c r="P2967">
        <v>17</v>
      </c>
      <c r="Q2967">
        <v>0.4</v>
      </c>
      <c r="R2967">
        <v>81840</v>
      </c>
      <c r="S2967" t="str" cm="1">
        <f t="array" ref="S2967">_xlfn.IFS(E2970&lt;30,"18-29",E2970&lt;45,"30-44",TRUE,"45+")</f>
        <v>30-44</v>
      </c>
      <c r="T2967" t="str" cm="1">
        <f t="array" ref="T2967">_xlfn.IFS(F2967&lt;=2,"0-2 Years",F2967&lt;=5,"3-5 Years",F2967&lt;=8,"6-8 Years",TRUE,"9-10 Years")</f>
        <v>3-5 Years</v>
      </c>
      <c r="U2967" t="str" cm="1">
        <f t="array" ref="U2967">_xlfn.IFS(P2967&gt;60,"High Risk",P2967&gt;30,"Medium Risk",TRUE,"Low Risk")</f>
        <v>Low Risk</v>
      </c>
      <c r="V2967">
        <f t="shared" si="46"/>
        <v>3</v>
      </c>
    </row>
    <row r="2968" spans="1:22" hidden="1" x14ac:dyDescent="0.2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 s="2">
        <v>68375.27</v>
      </c>
      <c r="H2968">
        <v>1</v>
      </c>
      <c r="I2968">
        <v>1</v>
      </c>
      <c r="J2968">
        <v>0</v>
      </c>
      <c r="K2968" s="1">
        <v>193160.25</v>
      </c>
      <c r="L2968">
        <v>1</v>
      </c>
      <c r="M2968">
        <v>11</v>
      </c>
      <c r="N2968">
        <v>2619</v>
      </c>
      <c r="O2968">
        <v>10</v>
      </c>
      <c r="P2968">
        <v>144</v>
      </c>
      <c r="Q2968">
        <v>0.90909090909090906</v>
      </c>
      <c r="R2968">
        <v>28809</v>
      </c>
      <c r="S2968" t="str" cm="1">
        <f t="array" ref="S2968">_xlfn.IFS(E2971&lt;30,"18-29",E2971&lt;45,"30-44",TRUE,"45+")</f>
        <v>30-44</v>
      </c>
      <c r="T2968" t="str" cm="1">
        <f t="array" ref="T2968">_xlfn.IFS(F2968&lt;=2,"0-2 Years",F2968&lt;=5,"3-5 Years",F2968&lt;=8,"6-8 Years",TRUE,"9-10 Years")</f>
        <v>3-5 Years</v>
      </c>
      <c r="U2968" t="str" cm="1">
        <f t="array" ref="U2968">_xlfn.IFS(P2968&gt;60,"High Risk",P2968&gt;30,"Medium Risk",TRUE,"Low Risk")</f>
        <v>High Risk</v>
      </c>
      <c r="V2968">
        <f t="shared" si="46"/>
        <v>5</v>
      </c>
    </row>
    <row r="2969" spans="1:22" hidden="1" x14ac:dyDescent="0.2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 s="2">
        <v>117833.3</v>
      </c>
      <c r="H2969">
        <v>3</v>
      </c>
      <c r="I2969">
        <v>0</v>
      </c>
      <c r="J2969">
        <v>0</v>
      </c>
      <c r="K2969" s="1">
        <v>5831</v>
      </c>
      <c r="L2969">
        <v>1</v>
      </c>
      <c r="M2969">
        <v>25</v>
      </c>
      <c r="N2969">
        <v>591</v>
      </c>
      <c r="O2969">
        <v>7</v>
      </c>
      <c r="P2969">
        <v>25</v>
      </c>
      <c r="Q2969">
        <v>0.28000000000000003</v>
      </c>
      <c r="R2969">
        <v>14775</v>
      </c>
      <c r="S2969" t="str" cm="1">
        <f t="array" ref="S2969">_xlfn.IFS(E2972&lt;30,"18-29",E2972&lt;45,"30-44",TRUE,"45+")</f>
        <v>45+</v>
      </c>
      <c r="T2969" t="str" cm="1">
        <f t="array" ref="T2969">_xlfn.IFS(F2969&lt;=2,"0-2 Years",F2969&lt;=5,"3-5 Years",F2969&lt;=8,"6-8 Years",TRUE,"9-10 Years")</f>
        <v>3-5 Years</v>
      </c>
      <c r="U2969" t="str" cm="1">
        <f t="array" ref="U2969">_xlfn.IFS(P2969&gt;60,"High Risk",P2969&gt;30,"Medium Risk",TRUE,"Low Risk")</f>
        <v>Low Risk</v>
      </c>
      <c r="V2969">
        <f t="shared" si="46"/>
        <v>3</v>
      </c>
    </row>
    <row r="2970" spans="1:22" hidden="1" x14ac:dyDescent="0.2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 s="2">
        <v>0</v>
      </c>
      <c r="H2970">
        <v>2</v>
      </c>
      <c r="I2970">
        <v>1</v>
      </c>
      <c r="J2970">
        <v>1</v>
      </c>
      <c r="K2970" s="1">
        <v>82298.59</v>
      </c>
      <c r="L2970">
        <v>0</v>
      </c>
      <c r="M2970">
        <v>26</v>
      </c>
      <c r="N2970">
        <v>371</v>
      </c>
      <c r="O2970">
        <v>9</v>
      </c>
      <c r="P2970">
        <v>132</v>
      </c>
      <c r="Q2970">
        <v>0.34615384615384615</v>
      </c>
      <c r="R2970">
        <v>9646</v>
      </c>
      <c r="S2970" t="str" cm="1">
        <f t="array" ref="S2970">_xlfn.IFS(E2973&lt;30,"18-29",E2973&lt;45,"30-44",TRUE,"45+")</f>
        <v>30-44</v>
      </c>
      <c r="T2970" t="str" cm="1">
        <f t="array" ref="T2970">_xlfn.IFS(F2970&lt;=2,"0-2 Years",F2970&lt;=5,"3-5 Years",F2970&lt;=8,"6-8 Years",TRUE,"9-10 Years")</f>
        <v>6-8 Years</v>
      </c>
      <c r="U2970" t="str" cm="1">
        <f t="array" ref="U2970">_xlfn.IFS(P2970&gt;60,"High Risk",P2970&gt;30,"Medium Risk",TRUE,"Low Risk")</f>
        <v>High Risk</v>
      </c>
      <c r="V2970">
        <f t="shared" si="46"/>
        <v>3</v>
      </c>
    </row>
    <row r="2971" spans="1:22" x14ac:dyDescent="0.2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 s="2">
        <v>0</v>
      </c>
      <c r="H2971">
        <v>2</v>
      </c>
      <c r="I2971">
        <v>0</v>
      </c>
      <c r="J2971">
        <v>0</v>
      </c>
      <c r="K2971" s="1">
        <v>130686.59</v>
      </c>
      <c r="L2971">
        <v>0</v>
      </c>
      <c r="M2971">
        <v>3</v>
      </c>
      <c r="N2971">
        <v>1373</v>
      </c>
      <c r="O2971">
        <v>0</v>
      </c>
      <c r="P2971">
        <v>78</v>
      </c>
      <c r="Q2971">
        <v>0</v>
      </c>
      <c r="R2971">
        <v>4119</v>
      </c>
      <c r="S2971" t="str" cm="1">
        <f t="array" ref="S2971">_xlfn.IFS(E2974&lt;30,"18-29",E2974&lt;45,"30-44",TRUE,"45+")</f>
        <v>30-44</v>
      </c>
      <c r="T2971" t="str" cm="1">
        <f t="array" ref="T2971">_xlfn.IFS(F2971&lt;=2,"0-2 Years",F2971&lt;=5,"3-5 Years",F2971&lt;=8,"6-8 Years",TRUE,"9-10 Years")</f>
        <v>6-8 Years</v>
      </c>
      <c r="U2971" t="str" cm="1">
        <f t="array" ref="U2971">_xlfn.IFS(P2971&gt;60,"High Risk",P2971&gt;30,"Medium Risk",TRUE,"Low Risk")</f>
        <v>High Risk</v>
      </c>
      <c r="V2971">
        <f t="shared" si="46"/>
        <v>6</v>
      </c>
    </row>
    <row r="2972" spans="1:22" hidden="1" x14ac:dyDescent="0.2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 s="2">
        <v>0</v>
      </c>
      <c r="H2972">
        <v>1</v>
      </c>
      <c r="I2972">
        <v>0</v>
      </c>
      <c r="J2972">
        <v>1</v>
      </c>
      <c r="K2972" s="1">
        <v>52885.23</v>
      </c>
      <c r="L2972">
        <v>1</v>
      </c>
      <c r="M2972">
        <v>1</v>
      </c>
      <c r="N2972">
        <v>4423</v>
      </c>
      <c r="O2972">
        <v>1</v>
      </c>
      <c r="P2972">
        <v>87</v>
      </c>
      <c r="Q2972">
        <v>1</v>
      </c>
      <c r="R2972">
        <v>4423</v>
      </c>
      <c r="S2972" t="str" cm="1">
        <f t="array" ref="S2972">_xlfn.IFS(E2975&lt;30,"18-29",E2975&lt;45,"30-44",TRUE,"45+")</f>
        <v>45+</v>
      </c>
      <c r="T2972" t="str" cm="1">
        <f t="array" ref="T2972">_xlfn.IFS(F2972&lt;=2,"0-2 Years",F2972&lt;=5,"3-5 Years",F2972&lt;=8,"6-8 Years",TRUE,"9-10 Years")</f>
        <v>6-8 Years</v>
      </c>
      <c r="U2972" t="str" cm="1">
        <f t="array" ref="U2972">_xlfn.IFS(P2972&gt;60,"High Risk",P2972&gt;30,"Medium Risk",TRUE,"Low Risk")</f>
        <v>High Risk</v>
      </c>
      <c r="V2972">
        <f t="shared" si="46"/>
        <v>5</v>
      </c>
    </row>
    <row r="2973" spans="1:22" x14ac:dyDescent="0.2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 s="2">
        <v>111093.01</v>
      </c>
      <c r="H2973">
        <v>1</v>
      </c>
      <c r="I2973">
        <v>1</v>
      </c>
      <c r="J2973">
        <v>0</v>
      </c>
      <c r="K2973" s="1">
        <v>68985.990000000005</v>
      </c>
      <c r="L2973">
        <v>0</v>
      </c>
      <c r="M2973">
        <v>6</v>
      </c>
      <c r="N2973">
        <v>2266</v>
      </c>
      <c r="O2973">
        <v>6</v>
      </c>
      <c r="P2973">
        <v>59</v>
      </c>
      <c r="Q2973">
        <v>1</v>
      </c>
      <c r="R2973">
        <v>13596</v>
      </c>
      <c r="S2973" t="str" cm="1">
        <f t="array" ref="S2973">_xlfn.IFS(E2976&lt;30,"18-29",E2976&lt;45,"30-44",TRUE,"45+")</f>
        <v>45+</v>
      </c>
      <c r="T2973" t="str" cm="1">
        <f t="array" ref="T2973">_xlfn.IFS(F2973&lt;=2,"0-2 Years",F2973&lt;=5,"3-5 Years",F2973&lt;=8,"6-8 Years",TRUE,"9-10 Years")</f>
        <v>0-2 Years</v>
      </c>
      <c r="U2973" t="str" cm="1">
        <f t="array" ref="U2973">_xlfn.IFS(P2973&gt;60,"High Risk",P2973&gt;30,"Medium Risk",TRUE,"Low Risk")</f>
        <v>Medium Risk</v>
      </c>
      <c r="V2973">
        <f t="shared" si="46"/>
        <v>6</v>
      </c>
    </row>
    <row r="2974" spans="1:22" hidden="1" x14ac:dyDescent="0.2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 s="2">
        <v>132657.54999999999</v>
      </c>
      <c r="H2974">
        <v>1</v>
      </c>
      <c r="I2974">
        <v>1</v>
      </c>
      <c r="J2974">
        <v>0</v>
      </c>
      <c r="K2974" s="1">
        <v>35367.19</v>
      </c>
      <c r="L2974">
        <v>0</v>
      </c>
      <c r="M2974">
        <v>2</v>
      </c>
      <c r="N2974">
        <v>2211</v>
      </c>
      <c r="O2974">
        <v>10</v>
      </c>
      <c r="P2974">
        <v>164</v>
      </c>
      <c r="Q2974">
        <v>1</v>
      </c>
      <c r="R2974">
        <v>4422</v>
      </c>
      <c r="S2974" t="str" cm="1">
        <f t="array" ref="S2974">_xlfn.IFS(E2977&lt;30,"18-29",E2977&lt;45,"30-44",TRUE,"45+")</f>
        <v>30-44</v>
      </c>
      <c r="T2974" t="str" cm="1">
        <f t="array" ref="T2974">_xlfn.IFS(F2974&lt;=2,"0-2 Years",F2974&lt;=5,"3-5 Years",F2974&lt;=8,"6-8 Years",TRUE,"9-10 Years")</f>
        <v>9-10 Years</v>
      </c>
      <c r="U2974" t="str" cm="1">
        <f t="array" ref="U2974">_xlfn.IFS(P2974&gt;60,"High Risk",P2974&gt;30,"Medium Risk",TRUE,"Low Risk")</f>
        <v>High Risk</v>
      </c>
      <c r="V2974">
        <f t="shared" si="46"/>
        <v>5</v>
      </c>
    </row>
    <row r="2975" spans="1:22" hidden="1" x14ac:dyDescent="0.2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 s="2">
        <v>128882.49</v>
      </c>
      <c r="H2975">
        <v>1</v>
      </c>
      <c r="I2975">
        <v>1</v>
      </c>
      <c r="J2975">
        <v>1</v>
      </c>
      <c r="K2975" s="1">
        <v>196241.94</v>
      </c>
      <c r="L2975">
        <v>1</v>
      </c>
      <c r="M2975">
        <v>2</v>
      </c>
      <c r="N2975">
        <v>137</v>
      </c>
      <c r="O2975">
        <v>0</v>
      </c>
      <c r="P2975">
        <v>39</v>
      </c>
      <c r="Q2975">
        <v>0</v>
      </c>
      <c r="R2975">
        <v>274</v>
      </c>
      <c r="S2975" t="str" cm="1">
        <f t="array" ref="S2975">_xlfn.IFS(E2978&lt;30,"18-29",E2978&lt;45,"30-44",TRUE,"45+")</f>
        <v>30-44</v>
      </c>
      <c r="T2975" t="str" cm="1">
        <f t="array" ref="T2975">_xlfn.IFS(F2975&lt;=2,"0-2 Years",F2975&lt;=5,"3-5 Years",F2975&lt;=8,"6-8 Years",TRUE,"9-10 Years")</f>
        <v>9-10 Years</v>
      </c>
      <c r="U2975" t="str" cm="1">
        <f t="array" ref="U2975">_xlfn.IFS(P2975&gt;60,"High Risk",P2975&gt;30,"Medium Risk",TRUE,"Low Risk")</f>
        <v>Medium Risk</v>
      </c>
      <c r="V2975">
        <f t="shared" si="46"/>
        <v>3</v>
      </c>
    </row>
    <row r="2976" spans="1:22" hidden="1" x14ac:dyDescent="0.2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 s="2">
        <v>69129.59</v>
      </c>
      <c r="H2976">
        <v>1</v>
      </c>
      <c r="I2976">
        <v>1</v>
      </c>
      <c r="J2976">
        <v>1</v>
      </c>
      <c r="K2976" s="1">
        <v>170705.53</v>
      </c>
      <c r="L2976">
        <v>0</v>
      </c>
      <c r="M2976">
        <v>5</v>
      </c>
      <c r="N2976">
        <v>2613</v>
      </c>
      <c r="O2976">
        <v>7</v>
      </c>
      <c r="P2976">
        <v>130</v>
      </c>
      <c r="Q2976">
        <v>1</v>
      </c>
      <c r="R2976">
        <v>13065</v>
      </c>
      <c r="S2976" t="str" cm="1">
        <f t="array" ref="S2976">_xlfn.IFS(E2979&lt;30,"18-29",E2979&lt;45,"30-44",TRUE,"45+")</f>
        <v>45+</v>
      </c>
      <c r="T2976" t="str" cm="1">
        <f t="array" ref="T2976">_xlfn.IFS(F2976&lt;=2,"0-2 Years",F2976&lt;=5,"3-5 Years",F2976&lt;=8,"6-8 Years",TRUE,"9-10 Years")</f>
        <v>9-10 Years</v>
      </c>
      <c r="U2976" t="str" cm="1">
        <f t="array" ref="U2976">_xlfn.IFS(P2976&gt;60,"High Risk",P2976&gt;30,"Medium Risk",TRUE,"Low Risk")</f>
        <v>High Risk</v>
      </c>
      <c r="V2976">
        <f t="shared" si="46"/>
        <v>3</v>
      </c>
    </row>
    <row r="2977" spans="1:22" hidden="1" x14ac:dyDescent="0.2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 s="2">
        <v>0</v>
      </c>
      <c r="H2977">
        <v>2</v>
      </c>
      <c r="I2977">
        <v>1</v>
      </c>
      <c r="J2977">
        <v>1</v>
      </c>
      <c r="K2977" s="1">
        <v>126477.41</v>
      </c>
      <c r="L2977">
        <v>0</v>
      </c>
      <c r="M2977">
        <v>18</v>
      </c>
      <c r="N2977">
        <v>2828</v>
      </c>
      <c r="O2977">
        <v>5</v>
      </c>
      <c r="P2977">
        <v>139</v>
      </c>
      <c r="Q2977">
        <v>0.27777777777777779</v>
      </c>
      <c r="R2977">
        <v>50904</v>
      </c>
      <c r="S2977" t="str" cm="1">
        <f t="array" ref="S2977">_xlfn.IFS(E2980&lt;30,"18-29",E2980&lt;45,"30-44",TRUE,"45+")</f>
        <v>30-44</v>
      </c>
      <c r="T2977" t="str" cm="1">
        <f t="array" ref="T2977">_xlfn.IFS(F2977&lt;=2,"0-2 Years",F2977&lt;=5,"3-5 Years",F2977&lt;=8,"6-8 Years",TRUE,"9-10 Years")</f>
        <v>6-8 Years</v>
      </c>
      <c r="U2977" t="str" cm="1">
        <f t="array" ref="U2977">_xlfn.IFS(P2977&gt;60,"High Risk",P2977&gt;30,"Medium Risk",TRUE,"Low Risk")</f>
        <v>High Risk</v>
      </c>
      <c r="V2977">
        <f t="shared" si="46"/>
        <v>3</v>
      </c>
    </row>
    <row r="2978" spans="1:22" hidden="1" x14ac:dyDescent="0.2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 s="2">
        <v>121404.64</v>
      </c>
      <c r="H2978">
        <v>1</v>
      </c>
      <c r="I2978">
        <v>1</v>
      </c>
      <c r="J2978">
        <v>1</v>
      </c>
      <c r="K2978" s="1">
        <v>159618.17000000001</v>
      </c>
      <c r="L2978">
        <v>0</v>
      </c>
      <c r="M2978">
        <v>4</v>
      </c>
      <c r="N2978">
        <v>2928</v>
      </c>
      <c r="O2978">
        <v>7</v>
      </c>
      <c r="P2978">
        <v>94</v>
      </c>
      <c r="Q2978">
        <v>1</v>
      </c>
      <c r="R2978">
        <v>11712</v>
      </c>
      <c r="S2978" t="str" cm="1">
        <f t="array" ref="S2978">_xlfn.IFS(E2981&lt;30,"18-29",E2981&lt;45,"30-44",TRUE,"45+")</f>
        <v>30-44</v>
      </c>
      <c r="T2978" t="str" cm="1">
        <f t="array" ref="T2978">_xlfn.IFS(F2978&lt;=2,"0-2 Years",F2978&lt;=5,"3-5 Years",F2978&lt;=8,"6-8 Years",TRUE,"9-10 Years")</f>
        <v>3-5 Years</v>
      </c>
      <c r="U2978" t="str" cm="1">
        <f t="array" ref="U2978">_xlfn.IFS(P2978&gt;60,"High Risk",P2978&gt;30,"Medium Risk",TRUE,"Low Risk")</f>
        <v>High Risk</v>
      </c>
      <c r="V2978">
        <f t="shared" si="46"/>
        <v>2</v>
      </c>
    </row>
    <row r="2979" spans="1:22" hidden="1" x14ac:dyDescent="0.2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 s="2">
        <v>131355.29999999999</v>
      </c>
      <c r="H2979">
        <v>3</v>
      </c>
      <c r="I2979">
        <v>1</v>
      </c>
      <c r="J2979">
        <v>0</v>
      </c>
      <c r="K2979" s="1">
        <v>195395.33</v>
      </c>
      <c r="L2979">
        <v>1</v>
      </c>
      <c r="M2979">
        <v>19</v>
      </c>
      <c r="N2979">
        <v>4220</v>
      </c>
      <c r="O2979">
        <v>3</v>
      </c>
      <c r="P2979">
        <v>153</v>
      </c>
      <c r="Q2979">
        <v>0.15789473684210525</v>
      </c>
      <c r="R2979">
        <v>80180</v>
      </c>
      <c r="S2979" t="str" cm="1">
        <f t="array" ref="S2979">_xlfn.IFS(E2982&lt;30,"18-29",E2982&lt;45,"30-44",TRUE,"45+")</f>
        <v>30-44</v>
      </c>
      <c r="T2979" t="str" cm="1">
        <f t="array" ref="T2979">_xlfn.IFS(F2979&lt;=2,"0-2 Years",F2979&lt;=5,"3-5 Years",F2979&lt;=8,"6-8 Years",TRUE,"9-10 Years")</f>
        <v>9-10 Years</v>
      </c>
      <c r="U2979" t="str" cm="1">
        <f t="array" ref="U2979">_xlfn.IFS(P2979&gt;60,"High Risk",P2979&gt;30,"Medium Risk",TRUE,"Low Risk")</f>
        <v>High Risk</v>
      </c>
      <c r="V2979">
        <f t="shared" si="46"/>
        <v>3</v>
      </c>
    </row>
    <row r="2980" spans="1:22" hidden="1" x14ac:dyDescent="0.2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 s="2">
        <v>102097.33</v>
      </c>
      <c r="H2980">
        <v>1</v>
      </c>
      <c r="I2980">
        <v>0</v>
      </c>
      <c r="J2980">
        <v>1</v>
      </c>
      <c r="K2980" s="1">
        <v>168285.85</v>
      </c>
      <c r="L2980">
        <v>0</v>
      </c>
      <c r="M2980">
        <v>10</v>
      </c>
      <c r="N2980">
        <v>1445</v>
      </c>
      <c r="O2980">
        <v>3</v>
      </c>
      <c r="P2980">
        <v>41</v>
      </c>
      <c r="Q2980">
        <v>0.3</v>
      </c>
      <c r="R2980">
        <v>14450</v>
      </c>
      <c r="S2980" t="str" cm="1">
        <f t="array" ref="S2980">_xlfn.IFS(E2983&lt;30,"18-29",E2983&lt;45,"30-44",TRUE,"45+")</f>
        <v>30-44</v>
      </c>
      <c r="T2980" t="str" cm="1">
        <f t="array" ref="T2980">_xlfn.IFS(F2980&lt;=2,"0-2 Years",F2980&lt;=5,"3-5 Years",F2980&lt;=8,"6-8 Years",TRUE,"9-10 Years")</f>
        <v>0-2 Years</v>
      </c>
      <c r="U2980" t="str" cm="1">
        <f t="array" ref="U2980">_xlfn.IFS(P2980&gt;60,"High Risk",P2980&gt;30,"Medium Risk",TRUE,"Low Risk")</f>
        <v>Medium Risk</v>
      </c>
      <c r="V2980">
        <f t="shared" si="46"/>
        <v>3</v>
      </c>
    </row>
    <row r="2981" spans="1:22" hidden="1" x14ac:dyDescent="0.2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 s="2">
        <v>154863.15</v>
      </c>
      <c r="H2981">
        <v>1</v>
      </c>
      <c r="I2981">
        <v>1</v>
      </c>
      <c r="J2981">
        <v>1</v>
      </c>
      <c r="K2981" s="1">
        <v>138052.51</v>
      </c>
      <c r="L2981">
        <v>0</v>
      </c>
      <c r="M2981">
        <v>12</v>
      </c>
      <c r="N2981">
        <v>2519</v>
      </c>
      <c r="O2981">
        <v>9</v>
      </c>
      <c r="P2981">
        <v>36</v>
      </c>
      <c r="Q2981">
        <v>0.75</v>
      </c>
      <c r="R2981">
        <v>30228</v>
      </c>
      <c r="S2981" t="str" cm="1">
        <f t="array" ref="S2981">_xlfn.IFS(E2984&lt;30,"18-29",E2984&lt;45,"30-44",TRUE,"45+")</f>
        <v>30-44</v>
      </c>
      <c r="T2981" t="str" cm="1">
        <f t="array" ref="T2981">_xlfn.IFS(F2981&lt;=2,"0-2 Years",F2981&lt;=5,"3-5 Years",F2981&lt;=8,"6-8 Years",TRUE,"9-10 Years")</f>
        <v>0-2 Years</v>
      </c>
      <c r="U2981" t="str" cm="1">
        <f t="array" ref="U2981">_xlfn.IFS(P2981&gt;60,"High Risk",P2981&gt;30,"Medium Risk",TRUE,"Low Risk")</f>
        <v>Medium Risk</v>
      </c>
      <c r="V2981">
        <f t="shared" si="46"/>
        <v>3</v>
      </c>
    </row>
    <row r="2982" spans="1:22" hidden="1" x14ac:dyDescent="0.2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 s="2">
        <v>99945.93</v>
      </c>
      <c r="H2982">
        <v>2</v>
      </c>
      <c r="I2982">
        <v>1</v>
      </c>
      <c r="J2982">
        <v>0</v>
      </c>
      <c r="K2982" s="1">
        <v>71179.31</v>
      </c>
      <c r="L2982">
        <v>0</v>
      </c>
      <c r="M2982">
        <v>6</v>
      </c>
      <c r="N2982">
        <v>3309</v>
      </c>
      <c r="O2982">
        <v>4</v>
      </c>
      <c r="P2982">
        <v>98</v>
      </c>
      <c r="Q2982">
        <v>0.66666666666666663</v>
      </c>
      <c r="R2982">
        <v>19854</v>
      </c>
      <c r="S2982" t="str" cm="1">
        <f t="array" ref="S2982">_xlfn.IFS(E2985&lt;30,"18-29",E2985&lt;45,"30-44",TRUE,"45+")</f>
        <v>30-44</v>
      </c>
      <c r="T2982" t="str" cm="1">
        <f t="array" ref="T2982">_xlfn.IFS(F2982&lt;=2,"0-2 Years",F2982&lt;=5,"3-5 Years",F2982&lt;=8,"6-8 Years",TRUE,"9-10 Years")</f>
        <v>3-5 Years</v>
      </c>
      <c r="U2982" t="str" cm="1">
        <f t="array" ref="U2982">_xlfn.IFS(P2982&gt;60,"High Risk",P2982&gt;30,"Medium Risk",TRUE,"Low Risk")</f>
        <v>High Risk</v>
      </c>
      <c r="V2982">
        <f t="shared" si="46"/>
        <v>3</v>
      </c>
    </row>
    <row r="2983" spans="1:22" hidden="1" x14ac:dyDescent="0.2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 s="2">
        <v>121704.32000000001</v>
      </c>
      <c r="H2983">
        <v>2</v>
      </c>
      <c r="I2983">
        <v>1</v>
      </c>
      <c r="J2983">
        <v>0</v>
      </c>
      <c r="K2983" s="1">
        <v>55556.3</v>
      </c>
      <c r="L2983">
        <v>0</v>
      </c>
      <c r="M2983">
        <v>15</v>
      </c>
      <c r="N2983">
        <v>4290</v>
      </c>
      <c r="O2983">
        <v>1</v>
      </c>
      <c r="P2983">
        <v>104</v>
      </c>
      <c r="Q2983">
        <v>6.6666666666666666E-2</v>
      </c>
      <c r="R2983">
        <v>64350</v>
      </c>
      <c r="S2983" t="str" cm="1">
        <f t="array" ref="S2983">_xlfn.IFS(E2986&lt;30,"18-29",E2986&lt;45,"30-44",TRUE,"45+")</f>
        <v>30-44</v>
      </c>
      <c r="T2983" t="str" cm="1">
        <f t="array" ref="T2983">_xlfn.IFS(F2983&lt;=2,"0-2 Years",F2983&lt;=5,"3-5 Years",F2983&lt;=8,"6-8 Years",TRUE,"9-10 Years")</f>
        <v>0-2 Years</v>
      </c>
      <c r="U2983" t="str" cm="1">
        <f t="array" ref="U2983">_xlfn.IFS(P2983&gt;60,"High Risk",P2983&gt;30,"Medium Risk",TRUE,"Low Risk")</f>
        <v>High Risk</v>
      </c>
      <c r="V2983">
        <f t="shared" si="46"/>
        <v>4</v>
      </c>
    </row>
    <row r="2984" spans="1:22" x14ac:dyDescent="0.2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 s="2">
        <v>0</v>
      </c>
      <c r="H2984">
        <v>2</v>
      </c>
      <c r="I2984">
        <v>1</v>
      </c>
      <c r="J2984">
        <v>0</v>
      </c>
      <c r="K2984" s="1">
        <v>31705.19</v>
      </c>
      <c r="L2984">
        <v>0</v>
      </c>
      <c r="M2984">
        <v>14</v>
      </c>
      <c r="N2984">
        <v>2329</v>
      </c>
      <c r="O2984">
        <v>2</v>
      </c>
      <c r="P2984">
        <v>10</v>
      </c>
      <c r="Q2984">
        <v>0.14285714285714285</v>
      </c>
      <c r="R2984">
        <v>32606</v>
      </c>
      <c r="S2984" t="str" cm="1">
        <f t="array" ref="S2984">_xlfn.IFS(E2987&lt;30,"18-29",E2987&lt;45,"30-44",TRUE,"45+")</f>
        <v>30-44</v>
      </c>
      <c r="T2984" t="str" cm="1">
        <f t="array" ref="T2984">_xlfn.IFS(F2984&lt;=2,"0-2 Years",F2984&lt;=5,"3-5 Years",F2984&lt;=8,"6-8 Years",TRUE,"9-10 Years")</f>
        <v>3-5 Years</v>
      </c>
      <c r="U2984" t="str" cm="1">
        <f t="array" ref="U2984">_xlfn.IFS(P2984&gt;60,"High Risk",P2984&gt;30,"Medium Risk",TRUE,"Low Risk")</f>
        <v>Low Risk</v>
      </c>
      <c r="V2984">
        <f t="shared" si="46"/>
        <v>6</v>
      </c>
    </row>
    <row r="2985" spans="1:22" hidden="1" x14ac:dyDescent="0.2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 s="2">
        <v>138782.76</v>
      </c>
      <c r="H2985">
        <v>1</v>
      </c>
      <c r="I2985">
        <v>1</v>
      </c>
      <c r="J2985">
        <v>1</v>
      </c>
      <c r="K2985" s="1">
        <v>186118.93</v>
      </c>
      <c r="L2985">
        <v>0</v>
      </c>
      <c r="M2985">
        <v>21</v>
      </c>
      <c r="N2985">
        <v>3575</v>
      </c>
      <c r="O2985">
        <v>2</v>
      </c>
      <c r="P2985">
        <v>5</v>
      </c>
      <c r="Q2985">
        <v>9.5238095238095233E-2</v>
      </c>
      <c r="R2985">
        <v>75075</v>
      </c>
      <c r="S2985" t="str" cm="1">
        <f t="array" ref="S2985">_xlfn.IFS(E2988&lt;30,"18-29",E2988&lt;45,"30-44",TRUE,"45+")</f>
        <v>30-44</v>
      </c>
      <c r="T2985" t="str" cm="1">
        <f t="array" ref="T2985">_xlfn.IFS(F2985&lt;=2,"0-2 Years",F2985&lt;=5,"3-5 Years",F2985&lt;=8,"6-8 Years",TRUE,"9-10 Years")</f>
        <v>6-8 Years</v>
      </c>
      <c r="U2985" t="str" cm="1">
        <f t="array" ref="U2985">_xlfn.IFS(P2985&gt;60,"High Risk",P2985&gt;30,"Medium Risk",TRUE,"Low Risk")</f>
        <v>Low Risk</v>
      </c>
      <c r="V2985">
        <f t="shared" si="46"/>
        <v>2</v>
      </c>
    </row>
    <row r="2986" spans="1:22" hidden="1" x14ac:dyDescent="0.2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 s="2">
        <v>0</v>
      </c>
      <c r="H2986">
        <v>2</v>
      </c>
      <c r="I2986">
        <v>1</v>
      </c>
      <c r="J2986">
        <v>1</v>
      </c>
      <c r="K2986" s="1">
        <v>195580.28</v>
      </c>
      <c r="L2986">
        <v>0</v>
      </c>
      <c r="M2986">
        <v>13</v>
      </c>
      <c r="N2986">
        <v>2292</v>
      </c>
      <c r="O2986">
        <v>2</v>
      </c>
      <c r="P2986">
        <v>141</v>
      </c>
      <c r="Q2986">
        <v>0.15384615384615385</v>
      </c>
      <c r="R2986">
        <v>29796</v>
      </c>
      <c r="S2986" t="str" cm="1">
        <f t="array" ref="S2986">_xlfn.IFS(E2989&lt;30,"18-29",E2989&lt;45,"30-44",TRUE,"45+")</f>
        <v>18-29</v>
      </c>
      <c r="T2986" t="str" cm="1">
        <f t="array" ref="T2986">_xlfn.IFS(F2986&lt;=2,"0-2 Years",F2986&lt;=5,"3-5 Years",F2986&lt;=8,"6-8 Years",TRUE,"9-10 Years")</f>
        <v>9-10 Years</v>
      </c>
      <c r="U2986" t="str" cm="1">
        <f t="array" ref="U2986">_xlfn.IFS(P2986&gt;60,"High Risk",P2986&gt;30,"Medium Risk",TRUE,"Low Risk")</f>
        <v>High Risk</v>
      </c>
      <c r="V2986">
        <f t="shared" si="46"/>
        <v>3</v>
      </c>
    </row>
    <row r="2987" spans="1:22" hidden="1" x14ac:dyDescent="0.2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 s="2">
        <v>136291.71</v>
      </c>
      <c r="H2987">
        <v>1</v>
      </c>
      <c r="I2987">
        <v>1</v>
      </c>
      <c r="J2987">
        <v>0</v>
      </c>
      <c r="K2987" s="1">
        <v>54113.38</v>
      </c>
      <c r="L2987">
        <v>0</v>
      </c>
      <c r="M2987">
        <v>7</v>
      </c>
      <c r="N2987">
        <v>599</v>
      </c>
      <c r="O2987">
        <v>6</v>
      </c>
      <c r="P2987">
        <v>12</v>
      </c>
      <c r="Q2987">
        <v>0.8571428571428571</v>
      </c>
      <c r="R2987">
        <v>4193</v>
      </c>
      <c r="S2987" t="str" cm="1">
        <f t="array" ref="S2987">_xlfn.IFS(E2990&lt;30,"18-29",E2990&lt;45,"30-44",TRUE,"45+")</f>
        <v>45+</v>
      </c>
      <c r="T2987" t="str" cm="1">
        <f t="array" ref="T2987">_xlfn.IFS(F2987&lt;=2,"0-2 Years",F2987&lt;=5,"3-5 Years",F2987&lt;=8,"6-8 Years",TRUE,"9-10 Years")</f>
        <v>6-8 Years</v>
      </c>
      <c r="U2987" t="str" cm="1">
        <f t="array" ref="U2987">_xlfn.IFS(P2987&gt;60,"High Risk",P2987&gt;30,"Medium Risk",TRUE,"Low Risk")</f>
        <v>Low Risk</v>
      </c>
      <c r="V2987">
        <f t="shared" si="46"/>
        <v>5</v>
      </c>
    </row>
    <row r="2988" spans="1:22" hidden="1" x14ac:dyDescent="0.2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 s="2">
        <v>107856.57</v>
      </c>
      <c r="H2988">
        <v>2</v>
      </c>
      <c r="I2988">
        <v>1</v>
      </c>
      <c r="J2988">
        <v>0</v>
      </c>
      <c r="K2988" s="1">
        <v>127528.84</v>
      </c>
      <c r="L2988">
        <v>0</v>
      </c>
      <c r="M2988">
        <v>27</v>
      </c>
      <c r="N2988">
        <v>201</v>
      </c>
      <c r="O2988">
        <v>1</v>
      </c>
      <c r="P2988">
        <v>23</v>
      </c>
      <c r="Q2988">
        <v>3.7037037037037035E-2</v>
      </c>
      <c r="R2988">
        <v>5427</v>
      </c>
      <c r="S2988" t="str" cm="1">
        <f t="array" ref="S2988">_xlfn.IFS(E2991&lt;30,"18-29",E2991&lt;45,"30-44",TRUE,"45+")</f>
        <v>45+</v>
      </c>
      <c r="T2988" t="str" cm="1">
        <f t="array" ref="T2988">_xlfn.IFS(F2988&lt;=2,"0-2 Years",F2988&lt;=5,"3-5 Years",F2988&lt;=8,"6-8 Years",TRUE,"9-10 Years")</f>
        <v>0-2 Years</v>
      </c>
      <c r="U2988" t="str" cm="1">
        <f t="array" ref="U2988">_xlfn.IFS(P2988&gt;60,"High Risk",P2988&gt;30,"Medium Risk",TRUE,"Low Risk")</f>
        <v>Low Risk</v>
      </c>
      <c r="V2988">
        <f t="shared" si="46"/>
        <v>4</v>
      </c>
    </row>
    <row r="2989" spans="1:22" x14ac:dyDescent="0.2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 s="2">
        <v>108348.66</v>
      </c>
      <c r="H2989">
        <v>1</v>
      </c>
      <c r="I2989">
        <v>0</v>
      </c>
      <c r="J2989">
        <v>0</v>
      </c>
      <c r="K2989" s="1">
        <v>60231.74</v>
      </c>
      <c r="L2989">
        <v>1</v>
      </c>
      <c r="M2989">
        <v>11</v>
      </c>
      <c r="N2989">
        <v>773</v>
      </c>
      <c r="O2989">
        <v>1</v>
      </c>
      <c r="P2989">
        <v>167</v>
      </c>
      <c r="Q2989">
        <v>9.0909090909090912E-2</v>
      </c>
      <c r="R2989">
        <v>8503</v>
      </c>
      <c r="S2989" t="str" cm="1">
        <f t="array" ref="S2989">_xlfn.IFS(E2992&lt;30,"18-29",E2992&lt;45,"30-44",TRUE,"45+")</f>
        <v>18-29</v>
      </c>
      <c r="T2989" t="str" cm="1">
        <f t="array" ref="T2989">_xlfn.IFS(F2989&lt;=2,"0-2 Years",F2989&lt;=5,"3-5 Years",F2989&lt;=8,"6-8 Years",TRUE,"9-10 Years")</f>
        <v>0-2 Years</v>
      </c>
      <c r="U2989" t="str" cm="1">
        <f t="array" ref="U2989">_xlfn.IFS(P2989&gt;60,"High Risk",P2989&gt;30,"Medium Risk",TRUE,"Low Risk")</f>
        <v>High Risk</v>
      </c>
      <c r="V2989">
        <f t="shared" si="46"/>
        <v>6</v>
      </c>
    </row>
    <row r="2990" spans="1:22" hidden="1" x14ac:dyDescent="0.2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 s="2">
        <v>93871.95</v>
      </c>
      <c r="H2990">
        <v>3</v>
      </c>
      <c r="I2990">
        <v>1</v>
      </c>
      <c r="J2990">
        <v>0</v>
      </c>
      <c r="K2990" s="1">
        <v>156878.42000000001</v>
      </c>
      <c r="L2990">
        <v>1</v>
      </c>
      <c r="M2990">
        <v>19</v>
      </c>
      <c r="N2990">
        <v>1752</v>
      </c>
      <c r="O2990">
        <v>4</v>
      </c>
      <c r="P2990">
        <v>143</v>
      </c>
      <c r="Q2990">
        <v>0.21052631578947367</v>
      </c>
      <c r="R2990">
        <v>33288</v>
      </c>
      <c r="S2990" t="str" cm="1">
        <f t="array" ref="S2990">_xlfn.IFS(E2993&lt;30,"18-29",E2993&lt;45,"30-44",TRUE,"45+")</f>
        <v>45+</v>
      </c>
      <c r="T2990" t="str" cm="1">
        <f t="array" ref="T2990">_xlfn.IFS(F2990&lt;=2,"0-2 Years",F2990&lt;=5,"3-5 Years",F2990&lt;=8,"6-8 Years",TRUE,"9-10 Years")</f>
        <v>0-2 Years</v>
      </c>
      <c r="U2990" t="str" cm="1">
        <f t="array" ref="U2990">_xlfn.IFS(P2990&gt;60,"High Risk",P2990&gt;30,"Medium Risk",TRUE,"Low Risk")</f>
        <v>High Risk</v>
      </c>
      <c r="V2990">
        <f t="shared" si="46"/>
        <v>5</v>
      </c>
    </row>
    <row r="2991" spans="1:22" x14ac:dyDescent="0.2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 s="2">
        <v>0</v>
      </c>
      <c r="H2991">
        <v>1</v>
      </c>
      <c r="I2991">
        <v>1</v>
      </c>
      <c r="J2991">
        <v>0</v>
      </c>
      <c r="K2991" s="1">
        <v>182784.11</v>
      </c>
      <c r="L2991">
        <v>1</v>
      </c>
      <c r="M2991">
        <v>20</v>
      </c>
      <c r="N2991">
        <v>2934</v>
      </c>
      <c r="O2991">
        <v>8</v>
      </c>
      <c r="P2991">
        <v>163</v>
      </c>
      <c r="Q2991">
        <v>0.4</v>
      </c>
      <c r="R2991">
        <v>58680</v>
      </c>
      <c r="S2991" t="str" cm="1">
        <f t="array" ref="S2991">_xlfn.IFS(E2994&lt;30,"18-29",E2994&lt;45,"30-44",TRUE,"45+")</f>
        <v>45+</v>
      </c>
      <c r="T2991" t="str" cm="1">
        <f t="array" ref="T2991">_xlfn.IFS(F2991&lt;=2,"0-2 Years",F2991&lt;=5,"3-5 Years",F2991&lt;=8,"6-8 Years",TRUE,"9-10 Years")</f>
        <v>0-2 Years</v>
      </c>
      <c r="U2991" t="str" cm="1">
        <f t="array" ref="U2991">_xlfn.IFS(P2991&gt;60,"High Risk",P2991&gt;30,"Medium Risk",TRUE,"Low Risk")</f>
        <v>High Risk</v>
      </c>
      <c r="V2991">
        <f t="shared" si="46"/>
        <v>9</v>
      </c>
    </row>
    <row r="2992" spans="1:22" x14ac:dyDescent="0.2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 s="2">
        <v>125860.2</v>
      </c>
      <c r="H2992">
        <v>1</v>
      </c>
      <c r="I2992">
        <v>0</v>
      </c>
      <c r="J2992">
        <v>0</v>
      </c>
      <c r="K2992" s="1">
        <v>129690.5</v>
      </c>
      <c r="L2992">
        <v>0</v>
      </c>
      <c r="M2992">
        <v>1</v>
      </c>
      <c r="N2992">
        <v>4476</v>
      </c>
      <c r="O2992">
        <v>2</v>
      </c>
      <c r="P2992">
        <v>178</v>
      </c>
      <c r="Q2992">
        <v>1</v>
      </c>
      <c r="R2992">
        <v>4476</v>
      </c>
      <c r="S2992" t="str" cm="1">
        <f t="array" ref="S2992">_xlfn.IFS(E2995&lt;30,"18-29",E2995&lt;45,"30-44",TRUE,"45+")</f>
        <v>45+</v>
      </c>
      <c r="T2992" t="str" cm="1">
        <f t="array" ref="T2992">_xlfn.IFS(F2992&lt;=2,"0-2 Years",F2992&lt;=5,"3-5 Years",F2992&lt;=8,"6-8 Years",TRUE,"9-10 Years")</f>
        <v>0-2 Years</v>
      </c>
      <c r="U2992" t="str" cm="1">
        <f t="array" ref="U2992">_xlfn.IFS(P2992&gt;60,"High Risk",P2992&gt;30,"Medium Risk",TRUE,"Low Risk")</f>
        <v>High Risk</v>
      </c>
      <c r="V2992">
        <f t="shared" si="46"/>
        <v>6</v>
      </c>
    </row>
    <row r="2993" spans="1:22" x14ac:dyDescent="0.2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 s="2">
        <v>172713.44</v>
      </c>
      <c r="H2993">
        <v>1</v>
      </c>
      <c r="I2993">
        <v>1</v>
      </c>
      <c r="J2993">
        <v>0</v>
      </c>
      <c r="K2993" s="1">
        <v>113860.81</v>
      </c>
      <c r="L2993">
        <v>0</v>
      </c>
      <c r="M2993">
        <v>16</v>
      </c>
      <c r="N2993">
        <v>1550</v>
      </c>
      <c r="O2993">
        <v>0</v>
      </c>
      <c r="P2993">
        <v>15</v>
      </c>
      <c r="Q2993">
        <v>0</v>
      </c>
      <c r="R2993">
        <v>24800</v>
      </c>
      <c r="S2993" t="str" cm="1">
        <f t="array" ref="S2993">_xlfn.IFS(E2996&lt;30,"18-29",E2996&lt;45,"30-44",TRUE,"45+")</f>
        <v>30-44</v>
      </c>
      <c r="T2993" t="str" cm="1">
        <f t="array" ref="T2993">_xlfn.IFS(F2993&lt;=2,"0-2 Years",F2993&lt;=5,"3-5 Years",F2993&lt;=8,"6-8 Years",TRUE,"9-10 Years")</f>
        <v>6-8 Years</v>
      </c>
      <c r="U2993" t="str" cm="1">
        <f t="array" ref="U2993">_xlfn.IFS(P2993&gt;60,"High Risk",P2993&gt;30,"Medium Risk",TRUE,"Low Risk")</f>
        <v>Low Risk</v>
      </c>
      <c r="V2993">
        <f t="shared" si="46"/>
        <v>6</v>
      </c>
    </row>
    <row r="2994" spans="1:22" hidden="1" x14ac:dyDescent="0.2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 s="2">
        <v>0</v>
      </c>
      <c r="H2994">
        <v>2</v>
      </c>
      <c r="I2994">
        <v>0</v>
      </c>
      <c r="J2994">
        <v>1</v>
      </c>
      <c r="K2994" s="1">
        <v>184524.74</v>
      </c>
      <c r="L2994">
        <v>0</v>
      </c>
      <c r="M2994">
        <v>29</v>
      </c>
      <c r="N2994">
        <v>1981</v>
      </c>
      <c r="O2994">
        <v>8</v>
      </c>
      <c r="P2994">
        <v>75</v>
      </c>
      <c r="Q2994">
        <v>0.27586206896551724</v>
      </c>
      <c r="R2994">
        <v>57449</v>
      </c>
      <c r="S2994" t="str" cm="1">
        <f t="array" ref="S2994">_xlfn.IFS(E2997&lt;30,"18-29",E2997&lt;45,"30-44",TRUE,"45+")</f>
        <v>18-29</v>
      </c>
      <c r="T2994" t="str" cm="1">
        <f t="array" ref="T2994">_xlfn.IFS(F2994&lt;=2,"0-2 Years",F2994&lt;=5,"3-5 Years",F2994&lt;=8,"6-8 Years",TRUE,"9-10 Years")</f>
        <v>3-5 Years</v>
      </c>
      <c r="U2994" t="str" cm="1">
        <f t="array" ref="U2994">_xlfn.IFS(P2994&gt;60,"High Risk",P2994&gt;30,"Medium Risk",TRUE,"Low Risk")</f>
        <v>High Risk</v>
      </c>
      <c r="V2994">
        <f t="shared" si="46"/>
        <v>4</v>
      </c>
    </row>
    <row r="2995" spans="1:22" x14ac:dyDescent="0.2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 s="2">
        <v>0</v>
      </c>
      <c r="H2995">
        <v>1</v>
      </c>
      <c r="I2995">
        <v>1</v>
      </c>
      <c r="J2995">
        <v>1</v>
      </c>
      <c r="K2995" s="1">
        <v>36124.980000000003</v>
      </c>
      <c r="L2995">
        <v>0</v>
      </c>
      <c r="M2995">
        <v>15</v>
      </c>
      <c r="N2995">
        <v>4753</v>
      </c>
      <c r="O2995">
        <v>9</v>
      </c>
      <c r="P2995">
        <v>7</v>
      </c>
      <c r="Q2995">
        <v>0.6</v>
      </c>
      <c r="R2995">
        <v>71295</v>
      </c>
      <c r="S2995" t="str" cm="1">
        <f t="array" ref="S2995">_xlfn.IFS(E2998&lt;30,"18-29",E2998&lt;45,"30-44",TRUE,"45+")</f>
        <v>45+</v>
      </c>
      <c r="T2995" t="str" cm="1">
        <f t="array" ref="T2995">_xlfn.IFS(F2995&lt;=2,"0-2 Years",F2995&lt;=5,"3-5 Years",F2995&lt;=8,"6-8 Years",TRUE,"9-10 Years")</f>
        <v>6-8 Years</v>
      </c>
      <c r="U2995" t="str" cm="1">
        <f t="array" ref="U2995">_xlfn.IFS(P2995&gt;60,"High Risk",P2995&gt;30,"Medium Risk",TRUE,"Low Risk")</f>
        <v>Low Risk</v>
      </c>
      <c r="V2995">
        <f t="shared" si="46"/>
        <v>6</v>
      </c>
    </row>
    <row r="2996" spans="1:22" hidden="1" x14ac:dyDescent="0.2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 s="2">
        <v>130786.92</v>
      </c>
      <c r="H2996">
        <v>1</v>
      </c>
      <c r="I2996">
        <v>0</v>
      </c>
      <c r="J2996">
        <v>1</v>
      </c>
      <c r="K2996" s="1">
        <v>121316.07</v>
      </c>
      <c r="L2996">
        <v>0</v>
      </c>
      <c r="M2996">
        <v>28</v>
      </c>
      <c r="N2996">
        <v>4397</v>
      </c>
      <c r="O2996">
        <v>0</v>
      </c>
      <c r="P2996">
        <v>38</v>
      </c>
      <c r="Q2996">
        <v>0</v>
      </c>
      <c r="R2996">
        <v>123116</v>
      </c>
      <c r="S2996" t="str" cm="1">
        <f t="array" ref="S2996">_xlfn.IFS(E2999&lt;30,"18-29",E2999&lt;45,"30-44",TRUE,"45+")</f>
        <v>18-29</v>
      </c>
      <c r="T2996" t="str" cm="1">
        <f t="array" ref="T2996">_xlfn.IFS(F2996&lt;=2,"0-2 Years",F2996&lt;=5,"3-5 Years",F2996&lt;=8,"6-8 Years",TRUE,"9-10 Years")</f>
        <v>3-5 Years</v>
      </c>
      <c r="U2996" t="str" cm="1">
        <f t="array" ref="U2996">_xlfn.IFS(P2996&gt;60,"High Risk",P2996&gt;30,"Medium Risk",TRUE,"Low Risk")</f>
        <v>Medium Risk</v>
      </c>
      <c r="V2996">
        <f t="shared" si="46"/>
        <v>2</v>
      </c>
    </row>
    <row r="2997" spans="1:22" x14ac:dyDescent="0.2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 s="2">
        <v>112367.34</v>
      </c>
      <c r="H2997">
        <v>1</v>
      </c>
      <c r="I2997">
        <v>1</v>
      </c>
      <c r="J2997">
        <v>0</v>
      </c>
      <c r="K2997" s="1">
        <v>185630.76</v>
      </c>
      <c r="L2997">
        <v>0</v>
      </c>
      <c r="M2997">
        <v>3</v>
      </c>
      <c r="N2997">
        <v>427</v>
      </c>
      <c r="O2997">
        <v>9</v>
      </c>
      <c r="P2997">
        <v>59</v>
      </c>
      <c r="Q2997">
        <v>1</v>
      </c>
      <c r="R2997">
        <v>1281</v>
      </c>
      <c r="S2997" t="str" cm="1">
        <f t="array" ref="S2997">_xlfn.IFS(E3000&lt;30,"18-29",E3000&lt;45,"30-44",TRUE,"45+")</f>
        <v>45+</v>
      </c>
      <c r="T2997" t="str" cm="1">
        <f t="array" ref="T2997">_xlfn.IFS(F2997&lt;=2,"0-2 Years",F2997&lt;=5,"3-5 Years",F2997&lt;=8,"6-8 Years",TRUE,"9-10 Years")</f>
        <v>0-2 Years</v>
      </c>
      <c r="U2997" t="str" cm="1">
        <f t="array" ref="U2997">_xlfn.IFS(P2997&gt;60,"High Risk",P2997&gt;30,"Medium Risk",TRUE,"Low Risk")</f>
        <v>Medium Risk</v>
      </c>
      <c r="V2997">
        <f t="shared" si="46"/>
        <v>6</v>
      </c>
    </row>
    <row r="2998" spans="1:22" hidden="1" x14ac:dyDescent="0.2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 s="2">
        <v>91091.06</v>
      </c>
      <c r="H2998">
        <v>2</v>
      </c>
      <c r="I2998">
        <v>1</v>
      </c>
      <c r="J2998">
        <v>0</v>
      </c>
      <c r="K2998" s="1">
        <v>71133.119999999995</v>
      </c>
      <c r="L2998">
        <v>0</v>
      </c>
      <c r="M2998">
        <v>14</v>
      </c>
      <c r="N2998">
        <v>2155</v>
      </c>
      <c r="O2998">
        <v>10</v>
      </c>
      <c r="P2998">
        <v>148</v>
      </c>
      <c r="Q2998">
        <v>0.7142857142857143</v>
      </c>
      <c r="R2998">
        <v>30170</v>
      </c>
      <c r="S2998" t="str" cm="1">
        <f t="array" ref="S2998">_xlfn.IFS(E3001&lt;30,"18-29",E3001&lt;45,"30-44",TRUE,"45+")</f>
        <v>30-44</v>
      </c>
      <c r="T2998" t="str" cm="1">
        <f t="array" ref="T2998">_xlfn.IFS(F2998&lt;=2,"0-2 Years",F2998&lt;=5,"3-5 Years",F2998&lt;=8,"6-8 Years",TRUE,"9-10 Years")</f>
        <v>6-8 Years</v>
      </c>
      <c r="U2998" t="str" cm="1">
        <f t="array" ref="U2998">_xlfn.IFS(P2998&gt;60,"High Risk",P2998&gt;30,"Medium Risk",TRUE,"Low Risk")</f>
        <v>High Risk</v>
      </c>
      <c r="V2998">
        <f t="shared" si="46"/>
        <v>3</v>
      </c>
    </row>
    <row r="2999" spans="1:22" hidden="1" x14ac:dyDescent="0.2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 s="2">
        <v>106198.5</v>
      </c>
      <c r="H2999">
        <v>1</v>
      </c>
      <c r="I2999">
        <v>0</v>
      </c>
      <c r="J2999">
        <v>1</v>
      </c>
      <c r="K2999" s="1">
        <v>32020.42</v>
      </c>
      <c r="L2999">
        <v>0</v>
      </c>
      <c r="M2999">
        <v>12</v>
      </c>
      <c r="N2999">
        <v>884</v>
      </c>
      <c r="O2999">
        <v>4</v>
      </c>
      <c r="P2999">
        <v>149</v>
      </c>
      <c r="Q2999">
        <v>0.33333333333333331</v>
      </c>
      <c r="R2999">
        <v>10608</v>
      </c>
      <c r="S2999" t="str" cm="1">
        <f t="array" ref="S2999">_xlfn.IFS(E3002&lt;30,"18-29",E3002&lt;45,"30-44",TRUE,"45+")</f>
        <v>30-44</v>
      </c>
      <c r="T2999" t="str" cm="1">
        <f t="array" ref="T2999">_xlfn.IFS(F2999&lt;=2,"0-2 Years",F2999&lt;=5,"3-5 Years",F2999&lt;=8,"6-8 Years",TRUE,"9-10 Years")</f>
        <v>6-8 Years</v>
      </c>
      <c r="U2999" t="str" cm="1">
        <f t="array" ref="U2999">_xlfn.IFS(P2999&gt;60,"High Risk",P2999&gt;30,"Medium Risk",TRUE,"Low Risk")</f>
        <v>High Risk</v>
      </c>
      <c r="V2999">
        <f t="shared" si="46"/>
        <v>2</v>
      </c>
    </row>
    <row r="3000" spans="1:22" hidden="1" x14ac:dyDescent="0.2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 s="2">
        <v>142669.93</v>
      </c>
      <c r="H3000">
        <v>2</v>
      </c>
      <c r="I3000">
        <v>1</v>
      </c>
      <c r="J3000">
        <v>0</v>
      </c>
      <c r="K3000" s="1">
        <v>162760.95999999999</v>
      </c>
      <c r="L3000">
        <v>0</v>
      </c>
      <c r="M3000">
        <v>11</v>
      </c>
      <c r="N3000">
        <v>3173</v>
      </c>
      <c r="O3000">
        <v>6</v>
      </c>
      <c r="P3000">
        <v>119</v>
      </c>
      <c r="Q3000">
        <v>0.54545454545454541</v>
      </c>
      <c r="R3000">
        <v>34903</v>
      </c>
      <c r="S3000" t="str" cm="1">
        <f t="array" ref="S3000">_xlfn.IFS(E3003&lt;30,"18-29",E3003&lt;45,"30-44",TRUE,"45+")</f>
        <v>30-44</v>
      </c>
      <c r="T3000" t="str" cm="1">
        <f t="array" ref="T3000">_xlfn.IFS(F3000&lt;=2,"0-2 Years",F3000&lt;=5,"3-5 Years",F3000&lt;=8,"6-8 Years",TRUE,"9-10 Years")</f>
        <v>3-5 Years</v>
      </c>
      <c r="U3000" t="str" cm="1">
        <f t="array" ref="U3000">_xlfn.IFS(P3000&gt;60,"High Risk",P3000&gt;30,"Medium Risk",TRUE,"Low Risk")</f>
        <v>High Risk</v>
      </c>
      <c r="V3000">
        <f t="shared" si="46"/>
        <v>4</v>
      </c>
    </row>
    <row r="3001" spans="1:22" hidden="1" x14ac:dyDescent="0.2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 s="2">
        <v>112833.35</v>
      </c>
      <c r="H3001">
        <v>1</v>
      </c>
      <c r="I3001">
        <v>0</v>
      </c>
      <c r="J3001">
        <v>1</v>
      </c>
      <c r="K3001" s="1">
        <v>175178.56</v>
      </c>
      <c r="L3001">
        <v>0</v>
      </c>
      <c r="M3001">
        <v>27</v>
      </c>
      <c r="N3001">
        <v>621</v>
      </c>
      <c r="O3001">
        <v>3</v>
      </c>
      <c r="P3001">
        <v>171</v>
      </c>
      <c r="Q3001">
        <v>0.1111111111111111</v>
      </c>
      <c r="R3001">
        <v>16767</v>
      </c>
      <c r="S3001" t="str" cm="1">
        <f t="array" ref="S3001">_xlfn.IFS(E3004&lt;30,"18-29",E3004&lt;45,"30-44",TRUE,"45+")</f>
        <v>30-44</v>
      </c>
      <c r="T3001" t="str" cm="1">
        <f t="array" ref="T3001">_xlfn.IFS(F3001&lt;=2,"0-2 Years",F3001&lt;=5,"3-5 Years",F3001&lt;=8,"6-8 Years",TRUE,"9-10 Years")</f>
        <v>0-2 Years</v>
      </c>
      <c r="U3001" t="str" cm="1">
        <f t="array" ref="U3001">_xlfn.IFS(P3001&gt;60,"High Risk",P3001&gt;30,"Medium Risk",TRUE,"Low Risk")</f>
        <v>High Risk</v>
      </c>
      <c r="V3001">
        <f t="shared" si="46"/>
        <v>3</v>
      </c>
    </row>
    <row r="3002" spans="1:22" hidden="1" x14ac:dyDescent="0.2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 s="2">
        <v>0</v>
      </c>
      <c r="H3002">
        <v>2</v>
      </c>
      <c r="I3002">
        <v>0</v>
      </c>
      <c r="J3002">
        <v>1</v>
      </c>
      <c r="K3002" s="1">
        <v>177099.71</v>
      </c>
      <c r="L3002">
        <v>0</v>
      </c>
      <c r="M3002">
        <v>22</v>
      </c>
      <c r="N3002">
        <v>3026</v>
      </c>
      <c r="O3002">
        <v>8</v>
      </c>
      <c r="P3002">
        <v>171</v>
      </c>
      <c r="Q3002">
        <v>0.36363636363636365</v>
      </c>
      <c r="R3002">
        <v>66572</v>
      </c>
      <c r="S3002" t="str" cm="1">
        <f t="array" ref="S3002">_xlfn.IFS(E3005&lt;30,"18-29",E3005&lt;45,"30-44",TRUE,"45+")</f>
        <v>45+</v>
      </c>
      <c r="T3002" t="str" cm="1">
        <f t="array" ref="T3002">_xlfn.IFS(F3002&lt;=2,"0-2 Years",F3002&lt;=5,"3-5 Years",F3002&lt;=8,"6-8 Years",TRUE,"9-10 Years")</f>
        <v>3-5 Years</v>
      </c>
      <c r="U3002" t="str" cm="1">
        <f t="array" ref="U3002">_xlfn.IFS(P3002&gt;60,"High Risk",P3002&gt;30,"Medium Risk",TRUE,"Low Risk")</f>
        <v>High Risk</v>
      </c>
      <c r="V3002">
        <f t="shared" si="46"/>
        <v>3</v>
      </c>
    </row>
    <row r="3003" spans="1:22" hidden="1" x14ac:dyDescent="0.2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 s="2">
        <v>0</v>
      </c>
      <c r="H3003">
        <v>2</v>
      </c>
      <c r="I3003">
        <v>1</v>
      </c>
      <c r="J3003">
        <v>1</v>
      </c>
      <c r="K3003" s="1">
        <v>66406.37</v>
      </c>
      <c r="L3003">
        <v>0</v>
      </c>
      <c r="M3003">
        <v>1</v>
      </c>
      <c r="N3003">
        <v>4073</v>
      </c>
      <c r="O3003">
        <v>1</v>
      </c>
      <c r="P3003">
        <v>13</v>
      </c>
      <c r="Q3003">
        <v>1</v>
      </c>
      <c r="R3003">
        <v>4073</v>
      </c>
      <c r="S3003" t="str" cm="1">
        <f t="array" ref="S3003">_xlfn.IFS(E3006&lt;30,"18-29",E3006&lt;45,"30-44",TRUE,"45+")</f>
        <v>45+</v>
      </c>
      <c r="T3003" t="str" cm="1">
        <f t="array" ref="T3003">_xlfn.IFS(F3003&lt;=2,"0-2 Years",F3003&lt;=5,"3-5 Years",F3003&lt;=8,"6-8 Years",TRUE,"9-10 Years")</f>
        <v>3-5 Years</v>
      </c>
      <c r="U3003" t="str" cm="1">
        <f t="array" ref="U3003">_xlfn.IFS(P3003&gt;60,"High Risk",P3003&gt;30,"Medium Risk",TRUE,"Low Risk")</f>
        <v>Low Risk</v>
      </c>
      <c r="V3003">
        <f t="shared" si="46"/>
        <v>3</v>
      </c>
    </row>
    <row r="3004" spans="1:22" hidden="1" x14ac:dyDescent="0.2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 s="2">
        <v>104336.43</v>
      </c>
      <c r="H3004">
        <v>2</v>
      </c>
      <c r="I3004">
        <v>0</v>
      </c>
      <c r="J3004">
        <v>0</v>
      </c>
      <c r="K3004" s="1">
        <v>59559.81</v>
      </c>
      <c r="L3004">
        <v>0</v>
      </c>
      <c r="M3004">
        <v>23</v>
      </c>
      <c r="N3004">
        <v>329</v>
      </c>
      <c r="O3004">
        <v>6</v>
      </c>
      <c r="P3004">
        <v>91</v>
      </c>
      <c r="Q3004">
        <v>0.2608695652173913</v>
      </c>
      <c r="R3004">
        <v>7567</v>
      </c>
      <c r="S3004" t="str" cm="1">
        <f t="array" ref="S3004">_xlfn.IFS(E3007&lt;30,"18-29",E3007&lt;45,"30-44",TRUE,"45+")</f>
        <v>30-44</v>
      </c>
      <c r="T3004" t="str" cm="1">
        <f t="array" ref="T3004">_xlfn.IFS(F3004&lt;=2,"0-2 Years",F3004&lt;=5,"3-5 Years",F3004&lt;=8,"6-8 Years",TRUE,"9-10 Years")</f>
        <v>0-2 Years</v>
      </c>
      <c r="U3004" t="str" cm="1">
        <f t="array" ref="U3004">_xlfn.IFS(P3004&gt;60,"High Risk",P3004&gt;30,"Medium Risk",TRUE,"Low Risk")</f>
        <v>High Risk</v>
      </c>
      <c r="V3004">
        <f t="shared" si="46"/>
        <v>4</v>
      </c>
    </row>
    <row r="3005" spans="1:22" hidden="1" x14ac:dyDescent="0.2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 s="2">
        <v>104305.74</v>
      </c>
      <c r="H3005">
        <v>1</v>
      </c>
      <c r="I3005">
        <v>0</v>
      </c>
      <c r="J3005">
        <v>1</v>
      </c>
      <c r="K3005" s="1">
        <v>175750.21</v>
      </c>
      <c r="L3005">
        <v>0</v>
      </c>
      <c r="M3005">
        <v>27</v>
      </c>
      <c r="N3005">
        <v>2320</v>
      </c>
      <c r="O3005">
        <v>3</v>
      </c>
      <c r="P3005">
        <v>145</v>
      </c>
      <c r="Q3005">
        <v>0.1111111111111111</v>
      </c>
      <c r="R3005">
        <v>62640</v>
      </c>
      <c r="S3005" t="str" cm="1">
        <f t="array" ref="S3005">_xlfn.IFS(E3008&lt;30,"18-29",E3008&lt;45,"30-44",TRUE,"45+")</f>
        <v>45+</v>
      </c>
      <c r="T3005" t="str" cm="1">
        <f t="array" ref="T3005">_xlfn.IFS(F3005&lt;=2,"0-2 Years",F3005&lt;=5,"3-5 Years",F3005&lt;=8,"6-8 Years",TRUE,"9-10 Years")</f>
        <v>6-8 Years</v>
      </c>
      <c r="U3005" t="str" cm="1">
        <f t="array" ref="U3005">_xlfn.IFS(P3005&gt;60,"High Risk",P3005&gt;30,"Medium Risk",TRUE,"Low Risk")</f>
        <v>High Risk</v>
      </c>
      <c r="V3005">
        <f t="shared" si="46"/>
        <v>3</v>
      </c>
    </row>
    <row r="3006" spans="1:22" hidden="1" x14ac:dyDescent="0.2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 s="2">
        <v>140187.1</v>
      </c>
      <c r="H3006">
        <v>2</v>
      </c>
      <c r="I3006">
        <v>1</v>
      </c>
      <c r="J3006">
        <v>1</v>
      </c>
      <c r="K3006" s="1">
        <v>174311.3</v>
      </c>
      <c r="L3006">
        <v>0</v>
      </c>
      <c r="M3006">
        <v>17</v>
      </c>
      <c r="N3006">
        <v>415</v>
      </c>
      <c r="O3006">
        <v>10</v>
      </c>
      <c r="P3006">
        <v>41</v>
      </c>
      <c r="Q3006">
        <v>0.58823529411764708</v>
      </c>
      <c r="R3006">
        <v>7055</v>
      </c>
      <c r="S3006" t="str" cm="1">
        <f t="array" ref="S3006">_xlfn.IFS(E3009&lt;30,"18-29",E3009&lt;45,"30-44",TRUE,"45+")</f>
        <v>30-44</v>
      </c>
      <c r="T3006" t="str" cm="1">
        <f t="array" ref="T3006">_xlfn.IFS(F3006&lt;=2,"0-2 Years",F3006&lt;=5,"3-5 Years",F3006&lt;=8,"6-8 Years",TRUE,"9-10 Years")</f>
        <v>3-5 Years</v>
      </c>
      <c r="U3006" t="str" cm="1">
        <f t="array" ref="U3006">_xlfn.IFS(P3006&gt;60,"High Risk",P3006&gt;30,"Medium Risk",TRUE,"Low Risk")</f>
        <v>Medium Risk</v>
      </c>
      <c r="V3006">
        <f t="shared" si="46"/>
        <v>1</v>
      </c>
    </row>
    <row r="3007" spans="1:22" x14ac:dyDescent="0.2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 s="2">
        <v>0</v>
      </c>
      <c r="H3007">
        <v>2</v>
      </c>
      <c r="I3007">
        <v>1</v>
      </c>
      <c r="J3007">
        <v>0</v>
      </c>
      <c r="K3007" s="1">
        <v>171716.81</v>
      </c>
      <c r="L3007">
        <v>0</v>
      </c>
      <c r="M3007">
        <v>14</v>
      </c>
      <c r="N3007">
        <v>4669</v>
      </c>
      <c r="O3007">
        <v>6</v>
      </c>
      <c r="P3007">
        <v>105</v>
      </c>
      <c r="Q3007">
        <v>0.42857142857142855</v>
      </c>
      <c r="R3007">
        <v>65366</v>
      </c>
      <c r="S3007" t="str" cm="1">
        <f t="array" ref="S3007">_xlfn.IFS(E3010&lt;30,"18-29",E3010&lt;45,"30-44",TRUE,"45+")</f>
        <v>45+</v>
      </c>
      <c r="T3007" t="str" cm="1">
        <f t="array" ref="T3007">_xlfn.IFS(F3007&lt;=2,"0-2 Years",F3007&lt;=5,"3-5 Years",F3007&lt;=8,"6-8 Years",TRUE,"9-10 Years")</f>
        <v>3-5 Years</v>
      </c>
      <c r="U3007" t="str" cm="1">
        <f t="array" ref="U3007">_xlfn.IFS(P3007&gt;60,"High Risk",P3007&gt;30,"Medium Risk",TRUE,"Low Risk")</f>
        <v>High Risk</v>
      </c>
      <c r="V3007">
        <f t="shared" si="46"/>
        <v>6</v>
      </c>
    </row>
    <row r="3008" spans="1:22" x14ac:dyDescent="0.2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 s="2">
        <v>114959.12</v>
      </c>
      <c r="H3008">
        <v>1</v>
      </c>
      <c r="I3008">
        <v>1</v>
      </c>
      <c r="J3008">
        <v>0</v>
      </c>
      <c r="K3008" s="1">
        <v>189362.39</v>
      </c>
      <c r="L3008">
        <v>1</v>
      </c>
      <c r="M3008">
        <v>27</v>
      </c>
      <c r="N3008">
        <v>2658</v>
      </c>
      <c r="O3008">
        <v>9</v>
      </c>
      <c r="P3008">
        <v>158</v>
      </c>
      <c r="Q3008">
        <v>0.33333333333333331</v>
      </c>
      <c r="R3008">
        <v>71766</v>
      </c>
      <c r="S3008" t="str" cm="1">
        <f t="array" ref="S3008">_xlfn.IFS(E3011&lt;30,"18-29",E3011&lt;45,"30-44",TRUE,"45+")</f>
        <v>30-44</v>
      </c>
      <c r="T3008" t="str" cm="1">
        <f t="array" ref="T3008">_xlfn.IFS(F3008&lt;=2,"0-2 Years",F3008&lt;=5,"3-5 Years",F3008&lt;=8,"6-8 Years",TRUE,"9-10 Years")</f>
        <v>0-2 Years</v>
      </c>
      <c r="U3008" t="str" cm="1">
        <f t="array" ref="U3008">_xlfn.IFS(P3008&gt;60,"High Risk",P3008&gt;30,"Medium Risk",TRUE,"Low Risk")</f>
        <v>High Risk</v>
      </c>
      <c r="V3008">
        <f t="shared" si="46"/>
        <v>6</v>
      </c>
    </row>
    <row r="3009" spans="1:22" hidden="1" x14ac:dyDescent="0.2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 s="2">
        <v>164704.38</v>
      </c>
      <c r="H3009">
        <v>1</v>
      </c>
      <c r="I3009">
        <v>0</v>
      </c>
      <c r="J3009">
        <v>1</v>
      </c>
      <c r="K3009" s="1">
        <v>180716.1</v>
      </c>
      <c r="L3009">
        <v>1</v>
      </c>
      <c r="M3009">
        <v>8</v>
      </c>
      <c r="N3009">
        <v>4895</v>
      </c>
      <c r="O3009">
        <v>9</v>
      </c>
      <c r="P3009">
        <v>47</v>
      </c>
      <c r="Q3009">
        <v>1</v>
      </c>
      <c r="R3009">
        <v>39160</v>
      </c>
      <c r="S3009" t="str" cm="1">
        <f t="array" ref="S3009">_xlfn.IFS(E3012&lt;30,"18-29",E3012&lt;45,"30-44",TRUE,"45+")</f>
        <v>45+</v>
      </c>
      <c r="T3009" t="str" cm="1">
        <f t="array" ref="T3009">_xlfn.IFS(F3009&lt;=2,"0-2 Years",F3009&lt;=5,"3-5 Years",F3009&lt;=8,"6-8 Years",TRUE,"9-10 Years")</f>
        <v>3-5 Years</v>
      </c>
      <c r="U3009" t="str" cm="1">
        <f t="array" ref="U3009">_xlfn.IFS(P3009&gt;60,"High Risk",P3009&gt;30,"Medium Risk",TRUE,"Low Risk")</f>
        <v>Medium Risk</v>
      </c>
      <c r="V3009">
        <f t="shared" si="46"/>
        <v>2</v>
      </c>
    </row>
    <row r="3010" spans="1:22" hidden="1" x14ac:dyDescent="0.2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 s="2">
        <v>119096.55</v>
      </c>
      <c r="H3010">
        <v>1</v>
      </c>
      <c r="I3010">
        <v>0</v>
      </c>
      <c r="J3010">
        <v>1</v>
      </c>
      <c r="K3010" s="1">
        <v>116977.89</v>
      </c>
      <c r="L3010">
        <v>0</v>
      </c>
      <c r="M3010">
        <v>26</v>
      </c>
      <c r="N3010">
        <v>4758</v>
      </c>
      <c r="O3010">
        <v>9</v>
      </c>
      <c r="P3010">
        <v>32</v>
      </c>
      <c r="Q3010">
        <v>0.34615384615384615</v>
      </c>
      <c r="R3010">
        <v>123708</v>
      </c>
      <c r="S3010" t="str" cm="1">
        <f t="array" ref="S3010">_xlfn.IFS(E3013&lt;30,"18-29",E3013&lt;45,"30-44",TRUE,"45+")</f>
        <v>30-44</v>
      </c>
      <c r="T3010" t="str" cm="1">
        <f t="array" ref="T3010">_xlfn.IFS(F3010&lt;=2,"0-2 Years",F3010&lt;=5,"3-5 Years",F3010&lt;=8,"6-8 Years",TRUE,"9-10 Years")</f>
        <v>9-10 Years</v>
      </c>
      <c r="U3010" t="str" cm="1">
        <f t="array" ref="U3010">_xlfn.IFS(P3010&gt;60,"High Risk",P3010&gt;30,"Medium Risk",TRUE,"Low Risk")</f>
        <v>Medium Risk</v>
      </c>
      <c r="V3010">
        <f t="shared" si="46"/>
        <v>3</v>
      </c>
    </row>
    <row r="3011" spans="1:22" hidden="1" x14ac:dyDescent="0.2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 s="2">
        <v>0</v>
      </c>
      <c r="H3011">
        <v>2</v>
      </c>
      <c r="I3011">
        <v>1</v>
      </c>
      <c r="J3011">
        <v>1</v>
      </c>
      <c r="K3011" s="1">
        <v>185105.44</v>
      </c>
      <c r="L3011">
        <v>0</v>
      </c>
      <c r="M3011">
        <v>18</v>
      </c>
      <c r="N3011">
        <v>153</v>
      </c>
      <c r="O3011">
        <v>4</v>
      </c>
      <c r="P3011">
        <v>133</v>
      </c>
      <c r="Q3011">
        <v>0.22222222222222221</v>
      </c>
      <c r="R3011">
        <v>2754</v>
      </c>
      <c r="S3011" t="str" cm="1">
        <f t="array" ref="S3011">_xlfn.IFS(E3014&lt;30,"18-29",E3014&lt;45,"30-44",TRUE,"45+")</f>
        <v>30-44</v>
      </c>
      <c r="T3011" t="str" cm="1">
        <f t="array" ref="T3011">_xlfn.IFS(F3011&lt;=2,"0-2 Years",F3011&lt;=5,"3-5 Years",F3011&lt;=8,"6-8 Years",TRUE,"9-10 Years")</f>
        <v>0-2 Years</v>
      </c>
      <c r="U3011" t="str" cm="1">
        <f t="array" ref="U3011">_xlfn.IFS(P3011&gt;60,"High Risk",P3011&gt;30,"Medium Risk",TRUE,"Low Risk")</f>
        <v>High Risk</v>
      </c>
      <c r="V3011">
        <f t="shared" ref="V3011:V3074" si="47">IF(J3011=0,3,0)+IF(G3011=0,3,0)+IF(H3011=1,2,0)+IF(E3011&gt;45,1,0)+IF(F3011&lt;3,1,0)</f>
        <v>4</v>
      </c>
    </row>
    <row r="3012" spans="1:22" x14ac:dyDescent="0.2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 s="2">
        <v>0</v>
      </c>
      <c r="H3012">
        <v>1</v>
      </c>
      <c r="I3012">
        <v>1</v>
      </c>
      <c r="J3012">
        <v>0</v>
      </c>
      <c r="K3012" s="1">
        <v>35046.97</v>
      </c>
      <c r="L3012">
        <v>1</v>
      </c>
      <c r="M3012">
        <v>2</v>
      </c>
      <c r="N3012">
        <v>3291</v>
      </c>
      <c r="O3012">
        <v>5</v>
      </c>
      <c r="P3012">
        <v>142</v>
      </c>
      <c r="Q3012">
        <v>1</v>
      </c>
      <c r="R3012">
        <v>6582</v>
      </c>
      <c r="S3012" t="str" cm="1">
        <f t="array" ref="S3012">_xlfn.IFS(E3015&lt;30,"18-29",E3015&lt;45,"30-44",TRUE,"45+")</f>
        <v>18-29</v>
      </c>
      <c r="T3012" t="str" cm="1">
        <f t="array" ref="T3012">_xlfn.IFS(F3012&lt;=2,"0-2 Years",F3012&lt;=5,"3-5 Years",F3012&lt;=8,"6-8 Years",TRUE,"9-10 Years")</f>
        <v>0-2 Years</v>
      </c>
      <c r="U3012" t="str" cm="1">
        <f t="array" ref="U3012">_xlfn.IFS(P3012&gt;60,"High Risk",P3012&gt;30,"Medium Risk",TRUE,"Low Risk")</f>
        <v>High Risk</v>
      </c>
      <c r="V3012">
        <f t="shared" si="47"/>
        <v>10</v>
      </c>
    </row>
    <row r="3013" spans="1:22" x14ac:dyDescent="0.2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 s="2">
        <v>0</v>
      </c>
      <c r="H3013">
        <v>1</v>
      </c>
      <c r="I3013">
        <v>1</v>
      </c>
      <c r="J3013">
        <v>0</v>
      </c>
      <c r="K3013" s="1">
        <v>36251</v>
      </c>
      <c r="L3013">
        <v>0</v>
      </c>
      <c r="M3013">
        <v>12</v>
      </c>
      <c r="N3013">
        <v>4500</v>
      </c>
      <c r="O3013">
        <v>10</v>
      </c>
      <c r="P3013">
        <v>91</v>
      </c>
      <c r="Q3013">
        <v>0.83333333333333337</v>
      </c>
      <c r="R3013">
        <v>54000</v>
      </c>
      <c r="S3013" t="str" cm="1">
        <f t="array" ref="S3013">_xlfn.IFS(E3016&lt;30,"18-29",E3016&lt;45,"30-44",TRUE,"45+")</f>
        <v>30-44</v>
      </c>
      <c r="T3013" t="str" cm="1">
        <f t="array" ref="T3013">_xlfn.IFS(F3013&lt;=2,"0-2 Years",F3013&lt;=5,"3-5 Years",F3013&lt;=8,"6-8 Years",TRUE,"9-10 Years")</f>
        <v>6-8 Years</v>
      </c>
      <c r="U3013" t="str" cm="1">
        <f t="array" ref="U3013">_xlfn.IFS(P3013&gt;60,"High Risk",P3013&gt;30,"Medium Risk",TRUE,"Low Risk")</f>
        <v>High Risk</v>
      </c>
      <c r="V3013">
        <f t="shared" si="47"/>
        <v>8</v>
      </c>
    </row>
    <row r="3014" spans="1:22" hidden="1" x14ac:dyDescent="0.2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 s="2">
        <v>115465.28</v>
      </c>
      <c r="H3014">
        <v>1</v>
      </c>
      <c r="I3014">
        <v>1</v>
      </c>
      <c r="J3014">
        <v>0</v>
      </c>
      <c r="K3014" s="1">
        <v>103174.5</v>
      </c>
      <c r="L3014">
        <v>0</v>
      </c>
      <c r="M3014">
        <v>27</v>
      </c>
      <c r="N3014">
        <v>3557</v>
      </c>
      <c r="O3014">
        <v>4</v>
      </c>
      <c r="P3014">
        <v>163</v>
      </c>
      <c r="Q3014">
        <v>0.14814814814814814</v>
      </c>
      <c r="R3014">
        <v>96039</v>
      </c>
      <c r="S3014" t="str" cm="1">
        <f t="array" ref="S3014">_xlfn.IFS(E3017&lt;30,"18-29",E3017&lt;45,"30-44",TRUE,"45+")</f>
        <v>30-44</v>
      </c>
      <c r="T3014" t="str" cm="1">
        <f t="array" ref="T3014">_xlfn.IFS(F3014&lt;=2,"0-2 Years",F3014&lt;=5,"3-5 Years",F3014&lt;=8,"6-8 Years",TRUE,"9-10 Years")</f>
        <v>9-10 Years</v>
      </c>
      <c r="U3014" t="str" cm="1">
        <f t="array" ref="U3014">_xlfn.IFS(P3014&gt;60,"High Risk",P3014&gt;30,"Medium Risk",TRUE,"Low Risk")</f>
        <v>High Risk</v>
      </c>
      <c r="V3014">
        <f t="shared" si="47"/>
        <v>5</v>
      </c>
    </row>
    <row r="3015" spans="1:22" x14ac:dyDescent="0.2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 s="2">
        <v>0</v>
      </c>
      <c r="H3015">
        <v>2</v>
      </c>
      <c r="I3015">
        <v>1</v>
      </c>
      <c r="J3015">
        <v>0</v>
      </c>
      <c r="K3015" s="1">
        <v>122642.09</v>
      </c>
      <c r="L3015">
        <v>0</v>
      </c>
      <c r="M3015">
        <v>3</v>
      </c>
      <c r="N3015">
        <v>3875</v>
      </c>
      <c r="O3015">
        <v>9</v>
      </c>
      <c r="P3015">
        <v>40</v>
      </c>
      <c r="Q3015">
        <v>1</v>
      </c>
      <c r="R3015">
        <v>11625</v>
      </c>
      <c r="S3015" t="str" cm="1">
        <f t="array" ref="S3015">_xlfn.IFS(E3018&lt;30,"18-29",E3018&lt;45,"30-44",TRUE,"45+")</f>
        <v>30-44</v>
      </c>
      <c r="T3015" t="str" cm="1">
        <f t="array" ref="T3015">_xlfn.IFS(F3015&lt;=2,"0-2 Years",F3015&lt;=5,"3-5 Years",F3015&lt;=8,"6-8 Years",TRUE,"9-10 Years")</f>
        <v>3-5 Years</v>
      </c>
      <c r="U3015" t="str" cm="1">
        <f t="array" ref="U3015">_xlfn.IFS(P3015&gt;60,"High Risk",P3015&gt;30,"Medium Risk",TRUE,"Low Risk")</f>
        <v>Medium Risk</v>
      </c>
      <c r="V3015">
        <f t="shared" si="47"/>
        <v>6</v>
      </c>
    </row>
    <row r="3016" spans="1:22" hidden="1" x14ac:dyDescent="0.2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 s="2">
        <v>184926.61</v>
      </c>
      <c r="H3016">
        <v>1</v>
      </c>
      <c r="I3016">
        <v>1</v>
      </c>
      <c r="J3016">
        <v>0</v>
      </c>
      <c r="K3016" s="1">
        <v>122937.57</v>
      </c>
      <c r="L3016">
        <v>0</v>
      </c>
      <c r="M3016">
        <v>24</v>
      </c>
      <c r="N3016">
        <v>141</v>
      </c>
      <c r="O3016">
        <v>2</v>
      </c>
      <c r="P3016">
        <v>20</v>
      </c>
      <c r="Q3016">
        <v>8.3333333333333329E-2</v>
      </c>
      <c r="R3016">
        <v>3384</v>
      </c>
      <c r="S3016" t="str" cm="1">
        <f t="array" ref="S3016">_xlfn.IFS(E3019&lt;30,"18-29",E3019&lt;45,"30-44",TRUE,"45+")</f>
        <v>18-29</v>
      </c>
      <c r="T3016" t="str" cm="1">
        <f t="array" ref="T3016">_xlfn.IFS(F3016&lt;=2,"0-2 Years",F3016&lt;=5,"3-5 Years",F3016&lt;=8,"6-8 Years",TRUE,"9-10 Years")</f>
        <v>3-5 Years</v>
      </c>
      <c r="U3016" t="str" cm="1">
        <f t="array" ref="U3016">_xlfn.IFS(P3016&gt;60,"High Risk",P3016&gt;30,"Medium Risk",TRUE,"Low Risk")</f>
        <v>Low Risk</v>
      </c>
      <c r="V3016">
        <f t="shared" si="47"/>
        <v>5</v>
      </c>
    </row>
    <row r="3017" spans="1:22" hidden="1" x14ac:dyDescent="0.2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 s="2">
        <v>85957.88</v>
      </c>
      <c r="H3017">
        <v>2</v>
      </c>
      <c r="I3017">
        <v>1</v>
      </c>
      <c r="J3017">
        <v>0</v>
      </c>
      <c r="K3017" s="1">
        <v>8757.39</v>
      </c>
      <c r="L3017">
        <v>0</v>
      </c>
      <c r="M3017">
        <v>16</v>
      </c>
      <c r="N3017">
        <v>4460</v>
      </c>
      <c r="O3017">
        <v>4</v>
      </c>
      <c r="P3017">
        <v>159</v>
      </c>
      <c r="Q3017">
        <v>0.25</v>
      </c>
      <c r="R3017">
        <v>71360</v>
      </c>
      <c r="S3017" t="str" cm="1">
        <f t="array" ref="S3017">_xlfn.IFS(E3020&lt;30,"18-29",E3020&lt;45,"30-44",TRUE,"45+")</f>
        <v>18-29</v>
      </c>
      <c r="T3017" t="str" cm="1">
        <f t="array" ref="T3017">_xlfn.IFS(F3017&lt;=2,"0-2 Years",F3017&lt;=5,"3-5 Years",F3017&lt;=8,"6-8 Years",TRUE,"9-10 Years")</f>
        <v>6-8 Years</v>
      </c>
      <c r="U3017" t="str" cm="1">
        <f t="array" ref="U3017">_xlfn.IFS(P3017&gt;60,"High Risk",P3017&gt;30,"Medium Risk",TRUE,"Low Risk")</f>
        <v>High Risk</v>
      </c>
      <c r="V3017">
        <f t="shared" si="47"/>
        <v>3</v>
      </c>
    </row>
    <row r="3018" spans="1:22" hidden="1" x14ac:dyDescent="0.2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 s="2">
        <v>114084.6</v>
      </c>
      <c r="H3018">
        <v>1</v>
      </c>
      <c r="I3018">
        <v>0</v>
      </c>
      <c r="J3018">
        <v>1</v>
      </c>
      <c r="K3018" s="1">
        <v>125782.29</v>
      </c>
      <c r="L3018">
        <v>0</v>
      </c>
      <c r="M3018">
        <v>18</v>
      </c>
      <c r="N3018">
        <v>3545</v>
      </c>
      <c r="O3018">
        <v>7</v>
      </c>
      <c r="P3018">
        <v>46</v>
      </c>
      <c r="Q3018">
        <v>0.3888888888888889</v>
      </c>
      <c r="R3018">
        <v>63810</v>
      </c>
      <c r="S3018" t="str" cm="1">
        <f t="array" ref="S3018">_xlfn.IFS(E3021&lt;30,"18-29",E3021&lt;45,"30-44",TRUE,"45+")</f>
        <v>18-29</v>
      </c>
      <c r="T3018" t="str" cm="1">
        <f t="array" ref="T3018">_xlfn.IFS(F3018&lt;=2,"0-2 Years",F3018&lt;=5,"3-5 Years",F3018&lt;=8,"6-8 Years",TRUE,"9-10 Years")</f>
        <v>9-10 Years</v>
      </c>
      <c r="U3018" t="str" cm="1">
        <f t="array" ref="U3018">_xlfn.IFS(P3018&gt;60,"High Risk",P3018&gt;30,"Medium Risk",TRUE,"Low Risk")</f>
        <v>Medium Risk</v>
      </c>
      <c r="V3018">
        <f t="shared" si="47"/>
        <v>2</v>
      </c>
    </row>
    <row r="3019" spans="1:22" hidden="1" x14ac:dyDescent="0.2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 s="2">
        <v>166930.76</v>
      </c>
      <c r="H3019">
        <v>2</v>
      </c>
      <c r="I3019">
        <v>1</v>
      </c>
      <c r="J3019">
        <v>0</v>
      </c>
      <c r="K3019" s="1">
        <v>122487.73</v>
      </c>
      <c r="L3019">
        <v>0</v>
      </c>
      <c r="M3019">
        <v>4</v>
      </c>
      <c r="N3019">
        <v>4311</v>
      </c>
      <c r="O3019">
        <v>8</v>
      </c>
      <c r="P3019">
        <v>111</v>
      </c>
      <c r="Q3019">
        <v>1</v>
      </c>
      <c r="R3019">
        <v>17244</v>
      </c>
      <c r="S3019" t="str" cm="1">
        <f t="array" ref="S3019">_xlfn.IFS(E3022&lt;30,"18-29",E3022&lt;45,"30-44",TRUE,"45+")</f>
        <v>30-44</v>
      </c>
      <c r="T3019" t="str" cm="1">
        <f t="array" ref="T3019">_xlfn.IFS(F3019&lt;=2,"0-2 Years",F3019&lt;=5,"3-5 Years",F3019&lt;=8,"6-8 Years",TRUE,"9-10 Years")</f>
        <v>0-2 Years</v>
      </c>
      <c r="U3019" t="str" cm="1">
        <f t="array" ref="U3019">_xlfn.IFS(P3019&gt;60,"High Risk",P3019&gt;30,"Medium Risk",TRUE,"Low Risk")</f>
        <v>High Risk</v>
      </c>
      <c r="V3019">
        <f t="shared" si="47"/>
        <v>4</v>
      </c>
    </row>
    <row r="3020" spans="1:22" x14ac:dyDescent="0.2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 s="2">
        <v>0</v>
      </c>
      <c r="H3020">
        <v>1</v>
      </c>
      <c r="I3020">
        <v>1</v>
      </c>
      <c r="J3020">
        <v>0</v>
      </c>
      <c r="K3020" s="1">
        <v>20066.38</v>
      </c>
      <c r="L3020">
        <v>0</v>
      </c>
      <c r="M3020">
        <v>14</v>
      </c>
      <c r="N3020">
        <v>969</v>
      </c>
      <c r="O3020">
        <v>10</v>
      </c>
      <c r="P3020">
        <v>1</v>
      </c>
      <c r="Q3020">
        <v>0.7142857142857143</v>
      </c>
      <c r="R3020">
        <v>13566</v>
      </c>
      <c r="S3020" t="str" cm="1">
        <f t="array" ref="S3020">_xlfn.IFS(E3023&lt;30,"18-29",E3023&lt;45,"30-44",TRUE,"45+")</f>
        <v>30-44</v>
      </c>
      <c r="T3020" t="str" cm="1">
        <f t="array" ref="T3020">_xlfn.IFS(F3020&lt;=2,"0-2 Years",F3020&lt;=5,"3-5 Years",F3020&lt;=8,"6-8 Years",TRUE,"9-10 Years")</f>
        <v>6-8 Years</v>
      </c>
      <c r="U3020" t="str" cm="1">
        <f t="array" ref="U3020">_xlfn.IFS(P3020&gt;60,"High Risk",P3020&gt;30,"Medium Risk",TRUE,"Low Risk")</f>
        <v>Low Risk</v>
      </c>
      <c r="V3020">
        <f t="shared" si="47"/>
        <v>8</v>
      </c>
    </row>
    <row r="3021" spans="1:22" hidden="1" x14ac:dyDescent="0.2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 s="2">
        <v>0</v>
      </c>
      <c r="H3021">
        <v>2</v>
      </c>
      <c r="I3021">
        <v>1</v>
      </c>
      <c r="J3021">
        <v>1</v>
      </c>
      <c r="K3021" s="1">
        <v>55473.15</v>
      </c>
      <c r="L3021">
        <v>0</v>
      </c>
      <c r="M3021">
        <v>24</v>
      </c>
      <c r="N3021">
        <v>2241</v>
      </c>
      <c r="O3021">
        <v>3</v>
      </c>
      <c r="P3021">
        <v>166</v>
      </c>
      <c r="Q3021">
        <v>0.125</v>
      </c>
      <c r="R3021">
        <v>53784</v>
      </c>
      <c r="S3021" t="str" cm="1">
        <f t="array" ref="S3021">_xlfn.IFS(E3024&lt;30,"18-29",E3024&lt;45,"30-44",TRUE,"45+")</f>
        <v>18-29</v>
      </c>
      <c r="T3021" t="str" cm="1">
        <f t="array" ref="T3021">_xlfn.IFS(F3021&lt;=2,"0-2 Years",F3021&lt;=5,"3-5 Years",F3021&lt;=8,"6-8 Years",TRUE,"9-10 Years")</f>
        <v>6-8 Years</v>
      </c>
      <c r="U3021" t="str" cm="1">
        <f t="array" ref="U3021">_xlfn.IFS(P3021&gt;60,"High Risk",P3021&gt;30,"Medium Risk",TRUE,"Low Risk")</f>
        <v>High Risk</v>
      </c>
      <c r="V3021">
        <f t="shared" si="47"/>
        <v>3</v>
      </c>
    </row>
    <row r="3022" spans="1:22" hidden="1" x14ac:dyDescent="0.2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 s="2">
        <v>107193.82</v>
      </c>
      <c r="H3022">
        <v>2</v>
      </c>
      <c r="I3022">
        <v>0</v>
      </c>
      <c r="J3022">
        <v>0</v>
      </c>
      <c r="K3022" s="1">
        <v>38962.94</v>
      </c>
      <c r="L3022">
        <v>0</v>
      </c>
      <c r="M3022">
        <v>9</v>
      </c>
      <c r="N3022">
        <v>3067</v>
      </c>
      <c r="O3022">
        <v>5</v>
      </c>
      <c r="P3022">
        <v>71</v>
      </c>
      <c r="Q3022">
        <v>0.55555555555555558</v>
      </c>
      <c r="R3022">
        <v>27603</v>
      </c>
      <c r="S3022" t="str" cm="1">
        <f t="array" ref="S3022">_xlfn.IFS(E3025&lt;30,"18-29",E3025&lt;45,"30-44",TRUE,"45+")</f>
        <v>30-44</v>
      </c>
      <c r="T3022" t="str" cm="1">
        <f t="array" ref="T3022">_xlfn.IFS(F3022&lt;=2,"0-2 Years",F3022&lt;=5,"3-5 Years",F3022&lt;=8,"6-8 Years",TRUE,"9-10 Years")</f>
        <v>6-8 Years</v>
      </c>
      <c r="U3022" t="str" cm="1">
        <f t="array" ref="U3022">_xlfn.IFS(P3022&gt;60,"High Risk",P3022&gt;30,"Medium Risk",TRUE,"Low Risk")</f>
        <v>High Risk</v>
      </c>
      <c r="V3022">
        <f t="shared" si="47"/>
        <v>3</v>
      </c>
    </row>
    <row r="3023" spans="1:22" hidden="1" x14ac:dyDescent="0.2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 s="2">
        <v>116275.12</v>
      </c>
      <c r="H3023">
        <v>1</v>
      </c>
      <c r="I3023">
        <v>1</v>
      </c>
      <c r="J3023">
        <v>1</v>
      </c>
      <c r="K3023" s="1">
        <v>63795.8</v>
      </c>
      <c r="L3023">
        <v>0</v>
      </c>
      <c r="M3023">
        <v>11</v>
      </c>
      <c r="N3023">
        <v>4054</v>
      </c>
      <c r="O3023">
        <v>4</v>
      </c>
      <c r="P3023">
        <v>60</v>
      </c>
      <c r="Q3023">
        <v>0.36363636363636365</v>
      </c>
      <c r="R3023">
        <v>44594</v>
      </c>
      <c r="S3023" t="str" cm="1">
        <f t="array" ref="S3023">_xlfn.IFS(E3026&lt;30,"18-29",E3026&lt;45,"30-44",TRUE,"45+")</f>
        <v>30-44</v>
      </c>
      <c r="T3023" t="str" cm="1">
        <f t="array" ref="T3023">_xlfn.IFS(F3023&lt;=2,"0-2 Years",F3023&lt;=5,"3-5 Years",F3023&lt;=8,"6-8 Years",TRUE,"9-10 Years")</f>
        <v>3-5 Years</v>
      </c>
      <c r="U3023" t="str" cm="1">
        <f t="array" ref="U3023">_xlfn.IFS(P3023&gt;60,"High Risk",P3023&gt;30,"Medium Risk",TRUE,"Low Risk")</f>
        <v>Medium Risk</v>
      </c>
      <c r="V3023">
        <f t="shared" si="47"/>
        <v>2</v>
      </c>
    </row>
    <row r="3024" spans="1:22" hidden="1" x14ac:dyDescent="0.2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 s="2">
        <v>0</v>
      </c>
      <c r="H3024">
        <v>2</v>
      </c>
      <c r="I3024">
        <v>1</v>
      </c>
      <c r="J3024">
        <v>1</v>
      </c>
      <c r="K3024" s="1">
        <v>163060.43</v>
      </c>
      <c r="L3024">
        <v>0</v>
      </c>
      <c r="M3024">
        <v>17</v>
      </c>
      <c r="N3024">
        <v>4956</v>
      </c>
      <c r="O3024">
        <v>7</v>
      </c>
      <c r="P3024">
        <v>104</v>
      </c>
      <c r="Q3024">
        <v>0.41176470588235292</v>
      </c>
      <c r="R3024">
        <v>84252</v>
      </c>
      <c r="S3024" t="str" cm="1">
        <f t="array" ref="S3024">_xlfn.IFS(E3027&lt;30,"18-29",E3027&lt;45,"30-44",TRUE,"45+")</f>
        <v>30-44</v>
      </c>
      <c r="T3024" t="str" cm="1">
        <f t="array" ref="T3024">_xlfn.IFS(F3024&lt;=2,"0-2 Years",F3024&lt;=5,"3-5 Years",F3024&lt;=8,"6-8 Years",TRUE,"9-10 Years")</f>
        <v>6-8 Years</v>
      </c>
      <c r="U3024" t="str" cm="1">
        <f t="array" ref="U3024">_xlfn.IFS(P3024&gt;60,"High Risk",P3024&gt;30,"Medium Risk",TRUE,"Low Risk")</f>
        <v>High Risk</v>
      </c>
      <c r="V3024">
        <f t="shared" si="47"/>
        <v>3</v>
      </c>
    </row>
    <row r="3025" spans="1:22" x14ac:dyDescent="0.2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 s="2">
        <v>91068.56</v>
      </c>
      <c r="H3025">
        <v>1</v>
      </c>
      <c r="I3025">
        <v>1</v>
      </c>
      <c r="J3025">
        <v>0</v>
      </c>
      <c r="K3025" s="1">
        <v>26578.69</v>
      </c>
      <c r="L3025">
        <v>0</v>
      </c>
      <c r="M3025">
        <v>5</v>
      </c>
      <c r="N3025">
        <v>501</v>
      </c>
      <c r="O3025">
        <v>10</v>
      </c>
      <c r="P3025">
        <v>10</v>
      </c>
      <c r="Q3025">
        <v>1</v>
      </c>
      <c r="R3025">
        <v>2505</v>
      </c>
      <c r="S3025" t="str" cm="1">
        <f t="array" ref="S3025">_xlfn.IFS(E3028&lt;30,"18-29",E3028&lt;45,"30-44",TRUE,"45+")</f>
        <v>30-44</v>
      </c>
      <c r="T3025" t="str" cm="1">
        <f t="array" ref="T3025">_xlfn.IFS(F3025&lt;=2,"0-2 Years",F3025&lt;=5,"3-5 Years",F3025&lt;=8,"6-8 Years",TRUE,"9-10 Years")</f>
        <v>0-2 Years</v>
      </c>
      <c r="U3025" t="str" cm="1">
        <f t="array" ref="U3025">_xlfn.IFS(P3025&gt;60,"High Risk",P3025&gt;30,"Medium Risk",TRUE,"Low Risk")</f>
        <v>Low Risk</v>
      </c>
      <c r="V3025">
        <f t="shared" si="47"/>
        <v>6</v>
      </c>
    </row>
    <row r="3026" spans="1:22" hidden="1" x14ac:dyDescent="0.2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 s="2">
        <v>123049.21</v>
      </c>
      <c r="H3026">
        <v>1</v>
      </c>
      <c r="I3026">
        <v>0</v>
      </c>
      <c r="J3026">
        <v>1</v>
      </c>
      <c r="K3026" s="1">
        <v>5066.76</v>
      </c>
      <c r="L3026">
        <v>0</v>
      </c>
      <c r="M3026">
        <v>11</v>
      </c>
      <c r="N3026">
        <v>2733</v>
      </c>
      <c r="O3026">
        <v>7</v>
      </c>
      <c r="P3026">
        <v>6</v>
      </c>
      <c r="Q3026">
        <v>0.63636363636363635</v>
      </c>
      <c r="R3026">
        <v>30063</v>
      </c>
      <c r="S3026" t="str" cm="1">
        <f t="array" ref="S3026">_xlfn.IFS(E3029&lt;30,"18-29",E3029&lt;45,"30-44",TRUE,"45+")</f>
        <v>30-44</v>
      </c>
      <c r="T3026" t="str" cm="1">
        <f t="array" ref="T3026">_xlfn.IFS(F3026&lt;=2,"0-2 Years",F3026&lt;=5,"3-5 Years",F3026&lt;=8,"6-8 Years",TRUE,"9-10 Years")</f>
        <v>3-5 Years</v>
      </c>
      <c r="U3026" t="str" cm="1">
        <f t="array" ref="U3026">_xlfn.IFS(P3026&gt;60,"High Risk",P3026&gt;30,"Medium Risk",TRUE,"Low Risk")</f>
        <v>Low Risk</v>
      </c>
      <c r="V3026">
        <f t="shared" si="47"/>
        <v>2</v>
      </c>
    </row>
    <row r="3027" spans="1:22" hidden="1" x14ac:dyDescent="0.2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 s="2">
        <v>0</v>
      </c>
      <c r="H3027">
        <v>2</v>
      </c>
      <c r="I3027">
        <v>1</v>
      </c>
      <c r="J3027">
        <v>1</v>
      </c>
      <c r="K3027" s="1">
        <v>140497.67000000001</v>
      </c>
      <c r="L3027">
        <v>0</v>
      </c>
      <c r="M3027">
        <v>1</v>
      </c>
      <c r="N3027">
        <v>1077</v>
      </c>
      <c r="O3027">
        <v>9</v>
      </c>
      <c r="P3027">
        <v>64</v>
      </c>
      <c r="Q3027">
        <v>1</v>
      </c>
      <c r="R3027">
        <v>1077</v>
      </c>
      <c r="S3027" t="str" cm="1">
        <f t="array" ref="S3027">_xlfn.IFS(E3030&lt;30,"18-29",E3030&lt;45,"30-44",TRUE,"45+")</f>
        <v>45+</v>
      </c>
      <c r="T3027" t="str" cm="1">
        <f t="array" ref="T3027">_xlfn.IFS(F3027&lt;=2,"0-2 Years",F3027&lt;=5,"3-5 Years",F3027&lt;=8,"6-8 Years",TRUE,"9-10 Years")</f>
        <v>6-8 Years</v>
      </c>
      <c r="U3027" t="str" cm="1">
        <f t="array" ref="U3027">_xlfn.IFS(P3027&gt;60,"High Risk",P3027&gt;30,"Medium Risk",TRUE,"Low Risk")</f>
        <v>High Risk</v>
      </c>
      <c r="V3027">
        <f t="shared" si="47"/>
        <v>3</v>
      </c>
    </row>
    <row r="3028" spans="1:22" x14ac:dyDescent="0.2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 s="2">
        <v>0</v>
      </c>
      <c r="H3028">
        <v>2</v>
      </c>
      <c r="I3028">
        <v>0</v>
      </c>
      <c r="J3028">
        <v>0</v>
      </c>
      <c r="K3028" s="1">
        <v>146156.98000000001</v>
      </c>
      <c r="L3028">
        <v>0</v>
      </c>
      <c r="M3028">
        <v>19</v>
      </c>
      <c r="N3028">
        <v>4098</v>
      </c>
      <c r="O3028">
        <v>6</v>
      </c>
      <c r="P3028">
        <v>157</v>
      </c>
      <c r="Q3028">
        <v>0.31578947368421051</v>
      </c>
      <c r="R3028">
        <v>77862</v>
      </c>
      <c r="S3028" t="str" cm="1">
        <f t="array" ref="S3028">_xlfn.IFS(E3031&lt;30,"18-29",E3031&lt;45,"30-44",TRUE,"45+")</f>
        <v>30-44</v>
      </c>
      <c r="T3028" t="str" cm="1">
        <f t="array" ref="T3028">_xlfn.IFS(F3028&lt;=2,"0-2 Years",F3028&lt;=5,"3-5 Years",F3028&lt;=8,"6-8 Years",TRUE,"9-10 Years")</f>
        <v>6-8 Years</v>
      </c>
      <c r="U3028" t="str" cm="1">
        <f t="array" ref="U3028">_xlfn.IFS(P3028&gt;60,"High Risk",P3028&gt;30,"Medium Risk",TRUE,"Low Risk")</f>
        <v>High Risk</v>
      </c>
      <c r="V3028">
        <f t="shared" si="47"/>
        <v>6</v>
      </c>
    </row>
    <row r="3029" spans="1:22" hidden="1" x14ac:dyDescent="0.2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 s="2">
        <v>137781.65</v>
      </c>
      <c r="H3029">
        <v>1</v>
      </c>
      <c r="I3029">
        <v>0</v>
      </c>
      <c r="J3029">
        <v>0</v>
      </c>
      <c r="K3029" s="1">
        <v>199316.19</v>
      </c>
      <c r="L3029">
        <v>0</v>
      </c>
      <c r="M3029">
        <v>6</v>
      </c>
      <c r="N3029">
        <v>4665</v>
      </c>
      <c r="O3029">
        <v>7</v>
      </c>
      <c r="P3029">
        <v>106</v>
      </c>
      <c r="Q3029">
        <v>1</v>
      </c>
      <c r="R3029">
        <v>27990</v>
      </c>
      <c r="S3029" t="str" cm="1">
        <f t="array" ref="S3029">_xlfn.IFS(E3032&lt;30,"18-29",E3032&lt;45,"30-44",TRUE,"45+")</f>
        <v>18-29</v>
      </c>
      <c r="T3029" t="str" cm="1">
        <f t="array" ref="T3029">_xlfn.IFS(F3029&lt;=2,"0-2 Years",F3029&lt;=5,"3-5 Years",F3029&lt;=8,"6-8 Years",TRUE,"9-10 Years")</f>
        <v>3-5 Years</v>
      </c>
      <c r="U3029" t="str" cm="1">
        <f t="array" ref="U3029">_xlfn.IFS(P3029&gt;60,"High Risk",P3029&gt;30,"Medium Risk",TRUE,"Low Risk")</f>
        <v>High Risk</v>
      </c>
      <c r="V3029">
        <f t="shared" si="47"/>
        <v>5</v>
      </c>
    </row>
    <row r="3030" spans="1:22" hidden="1" x14ac:dyDescent="0.2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 s="2">
        <v>108128.96000000001</v>
      </c>
      <c r="H3030">
        <v>2</v>
      </c>
      <c r="I3030">
        <v>1</v>
      </c>
      <c r="J3030">
        <v>1</v>
      </c>
      <c r="K3030" s="1">
        <v>103944.37</v>
      </c>
      <c r="L3030">
        <v>0</v>
      </c>
      <c r="M3030">
        <v>9</v>
      </c>
      <c r="N3030">
        <v>545</v>
      </c>
      <c r="O3030">
        <v>6</v>
      </c>
      <c r="P3030">
        <v>48</v>
      </c>
      <c r="Q3030">
        <v>0.66666666666666663</v>
      </c>
      <c r="R3030">
        <v>4905</v>
      </c>
      <c r="S3030" t="str" cm="1">
        <f t="array" ref="S3030">_xlfn.IFS(E3033&lt;30,"18-29",E3033&lt;45,"30-44",TRUE,"45+")</f>
        <v>18-29</v>
      </c>
      <c r="T3030" t="str" cm="1">
        <f t="array" ref="T3030">_xlfn.IFS(F3030&lt;=2,"0-2 Years",F3030&lt;=5,"3-5 Years",F3030&lt;=8,"6-8 Years",TRUE,"9-10 Years")</f>
        <v>0-2 Years</v>
      </c>
      <c r="U3030" t="str" cm="1">
        <f t="array" ref="U3030">_xlfn.IFS(P3030&gt;60,"High Risk",P3030&gt;30,"Medium Risk",TRUE,"Low Risk")</f>
        <v>Medium Risk</v>
      </c>
      <c r="V3030">
        <f t="shared" si="47"/>
        <v>2</v>
      </c>
    </row>
    <row r="3031" spans="1:22" hidden="1" x14ac:dyDescent="0.2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 s="2">
        <v>105317.73</v>
      </c>
      <c r="H3031">
        <v>2</v>
      </c>
      <c r="I3031">
        <v>1</v>
      </c>
      <c r="J3031">
        <v>0</v>
      </c>
      <c r="K3031" s="1">
        <v>138021.35999999999</v>
      </c>
      <c r="L3031">
        <v>0</v>
      </c>
      <c r="M3031">
        <v>4</v>
      </c>
      <c r="N3031">
        <v>1404</v>
      </c>
      <c r="O3031">
        <v>3</v>
      </c>
      <c r="P3031">
        <v>53</v>
      </c>
      <c r="Q3031">
        <v>0.75</v>
      </c>
      <c r="R3031">
        <v>5616</v>
      </c>
      <c r="S3031" t="str" cm="1">
        <f t="array" ref="S3031">_xlfn.IFS(E3034&lt;30,"18-29",E3034&lt;45,"30-44",TRUE,"45+")</f>
        <v>45+</v>
      </c>
      <c r="T3031" t="str" cm="1">
        <f t="array" ref="T3031">_xlfn.IFS(F3031&lt;=2,"0-2 Years",F3031&lt;=5,"3-5 Years",F3031&lt;=8,"6-8 Years",TRUE,"9-10 Years")</f>
        <v>9-10 Years</v>
      </c>
      <c r="U3031" t="str" cm="1">
        <f t="array" ref="U3031">_xlfn.IFS(P3031&gt;60,"High Risk",P3031&gt;30,"Medium Risk",TRUE,"Low Risk")</f>
        <v>Medium Risk</v>
      </c>
      <c r="V3031">
        <f t="shared" si="47"/>
        <v>3</v>
      </c>
    </row>
    <row r="3032" spans="1:22" x14ac:dyDescent="0.2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 s="2">
        <v>80569.73</v>
      </c>
      <c r="H3032">
        <v>1</v>
      </c>
      <c r="I3032">
        <v>0</v>
      </c>
      <c r="J3032">
        <v>0</v>
      </c>
      <c r="K3032" s="1">
        <v>68621.98</v>
      </c>
      <c r="L3032">
        <v>0</v>
      </c>
      <c r="M3032">
        <v>3</v>
      </c>
      <c r="N3032">
        <v>875</v>
      </c>
      <c r="O3032">
        <v>9</v>
      </c>
      <c r="P3032">
        <v>58</v>
      </c>
      <c r="Q3032">
        <v>1</v>
      </c>
      <c r="R3032">
        <v>2625</v>
      </c>
      <c r="S3032" t="str" cm="1">
        <f t="array" ref="S3032">_xlfn.IFS(E3035&lt;30,"18-29",E3035&lt;45,"30-44",TRUE,"45+")</f>
        <v>45+</v>
      </c>
      <c r="T3032" t="str" cm="1">
        <f t="array" ref="T3032">_xlfn.IFS(F3032&lt;=2,"0-2 Years",F3032&lt;=5,"3-5 Years",F3032&lt;=8,"6-8 Years",TRUE,"9-10 Years")</f>
        <v>0-2 Years</v>
      </c>
      <c r="U3032" t="str" cm="1">
        <f t="array" ref="U3032">_xlfn.IFS(P3032&gt;60,"High Risk",P3032&gt;30,"Medium Risk",TRUE,"Low Risk")</f>
        <v>Medium Risk</v>
      </c>
      <c r="V3032">
        <f t="shared" si="47"/>
        <v>6</v>
      </c>
    </row>
    <row r="3033" spans="1:22" hidden="1" x14ac:dyDescent="0.2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 s="2">
        <v>174852.89</v>
      </c>
      <c r="H3033">
        <v>1</v>
      </c>
      <c r="I3033">
        <v>1</v>
      </c>
      <c r="J3033">
        <v>1</v>
      </c>
      <c r="K3033" s="1">
        <v>28149.06</v>
      </c>
      <c r="L3033">
        <v>0</v>
      </c>
      <c r="M3033">
        <v>28</v>
      </c>
      <c r="N3033">
        <v>379</v>
      </c>
      <c r="O3033">
        <v>7</v>
      </c>
      <c r="P3033">
        <v>55</v>
      </c>
      <c r="Q3033">
        <v>0.25</v>
      </c>
      <c r="R3033">
        <v>10612</v>
      </c>
      <c r="S3033" t="str" cm="1">
        <f t="array" ref="S3033">_xlfn.IFS(E3036&lt;30,"18-29",E3036&lt;45,"30-44",TRUE,"45+")</f>
        <v>30-44</v>
      </c>
      <c r="T3033" t="str" cm="1">
        <f t="array" ref="T3033">_xlfn.IFS(F3033&lt;=2,"0-2 Years",F3033&lt;=5,"3-5 Years",F3033&lt;=8,"6-8 Years",TRUE,"9-10 Years")</f>
        <v>3-5 Years</v>
      </c>
      <c r="U3033" t="str" cm="1">
        <f t="array" ref="U3033">_xlfn.IFS(P3033&gt;60,"High Risk",P3033&gt;30,"Medium Risk",TRUE,"Low Risk")</f>
        <v>Medium Risk</v>
      </c>
      <c r="V3033">
        <f t="shared" si="47"/>
        <v>2</v>
      </c>
    </row>
    <row r="3034" spans="1:22" hidden="1" x14ac:dyDescent="0.2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 s="2">
        <v>89158.94</v>
      </c>
      <c r="H3034">
        <v>3</v>
      </c>
      <c r="I3034">
        <v>1</v>
      </c>
      <c r="J3034">
        <v>0</v>
      </c>
      <c r="K3034" s="1">
        <v>135169.76</v>
      </c>
      <c r="L3034">
        <v>1</v>
      </c>
      <c r="M3034">
        <v>13</v>
      </c>
      <c r="N3034">
        <v>2086</v>
      </c>
      <c r="O3034">
        <v>7</v>
      </c>
      <c r="P3034">
        <v>110</v>
      </c>
      <c r="Q3034">
        <v>0.53846153846153844</v>
      </c>
      <c r="R3034">
        <v>27118</v>
      </c>
      <c r="S3034" t="str" cm="1">
        <f t="array" ref="S3034">_xlfn.IFS(E3037&lt;30,"18-29",E3037&lt;45,"30-44",TRUE,"45+")</f>
        <v>45+</v>
      </c>
      <c r="T3034" t="str" cm="1">
        <f t="array" ref="T3034">_xlfn.IFS(F3034&lt;=2,"0-2 Years",F3034&lt;=5,"3-5 Years",F3034&lt;=8,"6-8 Years",TRUE,"9-10 Years")</f>
        <v>3-5 Years</v>
      </c>
      <c r="U3034" t="str" cm="1">
        <f t="array" ref="U3034">_xlfn.IFS(P3034&gt;60,"High Risk",P3034&gt;30,"Medium Risk",TRUE,"Low Risk")</f>
        <v>High Risk</v>
      </c>
      <c r="V3034">
        <f t="shared" si="47"/>
        <v>3</v>
      </c>
    </row>
    <row r="3035" spans="1:22" hidden="1" x14ac:dyDescent="0.2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 s="2">
        <v>0</v>
      </c>
      <c r="H3035">
        <v>2</v>
      </c>
      <c r="I3035">
        <v>1</v>
      </c>
      <c r="J3035">
        <v>1</v>
      </c>
      <c r="K3035" s="1">
        <v>116537.96</v>
      </c>
      <c r="L3035">
        <v>0</v>
      </c>
      <c r="M3035">
        <v>21</v>
      </c>
      <c r="N3035">
        <v>4341</v>
      </c>
      <c r="O3035">
        <v>3</v>
      </c>
      <c r="P3035">
        <v>50</v>
      </c>
      <c r="Q3035">
        <v>0.14285714285714285</v>
      </c>
      <c r="R3035">
        <v>91161</v>
      </c>
      <c r="S3035" t="str" cm="1">
        <f t="array" ref="S3035">_xlfn.IFS(E3038&lt;30,"18-29",E3038&lt;45,"30-44",TRUE,"45+")</f>
        <v>30-44</v>
      </c>
      <c r="T3035" t="str" cm="1">
        <f t="array" ref="T3035">_xlfn.IFS(F3035&lt;=2,"0-2 Years",F3035&lt;=5,"3-5 Years",F3035&lt;=8,"6-8 Years",TRUE,"9-10 Years")</f>
        <v>9-10 Years</v>
      </c>
      <c r="U3035" t="str" cm="1">
        <f t="array" ref="U3035">_xlfn.IFS(P3035&gt;60,"High Risk",P3035&gt;30,"Medium Risk",TRUE,"Low Risk")</f>
        <v>Medium Risk</v>
      </c>
      <c r="V3035">
        <f t="shared" si="47"/>
        <v>4</v>
      </c>
    </row>
    <row r="3036" spans="1:22" hidden="1" x14ac:dyDescent="0.2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 s="2">
        <v>89800.14</v>
      </c>
      <c r="H3036">
        <v>1</v>
      </c>
      <c r="I3036">
        <v>1</v>
      </c>
      <c r="J3036">
        <v>1</v>
      </c>
      <c r="K3036" s="1">
        <v>105922.69</v>
      </c>
      <c r="L3036">
        <v>0</v>
      </c>
      <c r="M3036">
        <v>9</v>
      </c>
      <c r="N3036">
        <v>3004</v>
      </c>
      <c r="O3036">
        <v>10</v>
      </c>
      <c r="P3036">
        <v>24</v>
      </c>
      <c r="Q3036">
        <v>1</v>
      </c>
      <c r="R3036">
        <v>27036</v>
      </c>
      <c r="S3036" t="str" cm="1">
        <f t="array" ref="S3036">_xlfn.IFS(E3039&lt;30,"18-29",E3039&lt;45,"30-44",TRUE,"45+")</f>
        <v>18-29</v>
      </c>
      <c r="T3036" t="str" cm="1">
        <f t="array" ref="T3036">_xlfn.IFS(F3036&lt;=2,"0-2 Years",F3036&lt;=5,"3-5 Years",F3036&lt;=8,"6-8 Years",TRUE,"9-10 Years")</f>
        <v>0-2 Years</v>
      </c>
      <c r="U3036" t="str" cm="1">
        <f t="array" ref="U3036">_xlfn.IFS(P3036&gt;60,"High Risk",P3036&gt;30,"Medium Risk",TRUE,"Low Risk")</f>
        <v>Low Risk</v>
      </c>
      <c r="V3036">
        <f t="shared" si="47"/>
        <v>3</v>
      </c>
    </row>
    <row r="3037" spans="1:22" hidden="1" x14ac:dyDescent="0.2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 s="2">
        <v>101207.75</v>
      </c>
      <c r="H3037">
        <v>1</v>
      </c>
      <c r="I3037">
        <v>0</v>
      </c>
      <c r="J3037">
        <v>0</v>
      </c>
      <c r="K3037" s="1">
        <v>88211.12</v>
      </c>
      <c r="L3037">
        <v>1</v>
      </c>
      <c r="M3037">
        <v>29</v>
      </c>
      <c r="N3037">
        <v>1357</v>
      </c>
      <c r="O3037">
        <v>10</v>
      </c>
      <c r="P3037">
        <v>160</v>
      </c>
      <c r="Q3037">
        <v>0.34482758620689657</v>
      </c>
      <c r="R3037">
        <v>39353</v>
      </c>
      <c r="S3037" t="str" cm="1">
        <f t="array" ref="S3037">_xlfn.IFS(E3040&lt;30,"18-29",E3040&lt;45,"30-44",TRUE,"45+")</f>
        <v>45+</v>
      </c>
      <c r="T3037" t="str" cm="1">
        <f t="array" ref="T3037">_xlfn.IFS(F3037&lt;=2,"0-2 Years",F3037&lt;=5,"3-5 Years",F3037&lt;=8,"6-8 Years",TRUE,"9-10 Years")</f>
        <v>9-10 Years</v>
      </c>
      <c r="U3037" t="str" cm="1">
        <f t="array" ref="U3037">_xlfn.IFS(P3037&gt;60,"High Risk",P3037&gt;30,"Medium Risk",TRUE,"Low Risk")</f>
        <v>High Risk</v>
      </c>
      <c r="V3037">
        <f t="shared" si="47"/>
        <v>5</v>
      </c>
    </row>
    <row r="3038" spans="1:22" hidden="1" x14ac:dyDescent="0.2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 s="2">
        <v>106086.42</v>
      </c>
      <c r="H3038">
        <v>2</v>
      </c>
      <c r="I3038">
        <v>1</v>
      </c>
      <c r="J3038">
        <v>0</v>
      </c>
      <c r="K3038" s="1">
        <v>26900.63</v>
      </c>
      <c r="L3038">
        <v>0</v>
      </c>
      <c r="M3038">
        <v>11</v>
      </c>
      <c r="N3038">
        <v>4846</v>
      </c>
      <c r="O3038">
        <v>10</v>
      </c>
      <c r="P3038">
        <v>142</v>
      </c>
      <c r="Q3038">
        <v>0.90909090909090906</v>
      </c>
      <c r="R3038">
        <v>53306</v>
      </c>
      <c r="S3038" t="str" cm="1">
        <f t="array" ref="S3038">_xlfn.IFS(E3041&lt;30,"18-29",E3041&lt;45,"30-44",TRUE,"45+")</f>
        <v>18-29</v>
      </c>
      <c r="T3038" t="str" cm="1">
        <f t="array" ref="T3038">_xlfn.IFS(F3038&lt;=2,"0-2 Years",F3038&lt;=5,"3-5 Years",F3038&lt;=8,"6-8 Years",TRUE,"9-10 Years")</f>
        <v>0-2 Years</v>
      </c>
      <c r="U3038" t="str" cm="1">
        <f t="array" ref="U3038">_xlfn.IFS(P3038&gt;60,"High Risk",P3038&gt;30,"Medium Risk",TRUE,"Low Risk")</f>
        <v>High Risk</v>
      </c>
      <c r="V3038">
        <f t="shared" si="47"/>
        <v>4</v>
      </c>
    </row>
    <row r="3039" spans="1:22" hidden="1" x14ac:dyDescent="0.2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 s="2">
        <v>0</v>
      </c>
      <c r="H3039">
        <v>2</v>
      </c>
      <c r="I3039">
        <v>1</v>
      </c>
      <c r="J3039">
        <v>1</v>
      </c>
      <c r="K3039" s="1">
        <v>3494.02</v>
      </c>
      <c r="L3039">
        <v>0</v>
      </c>
      <c r="M3039">
        <v>2</v>
      </c>
      <c r="N3039">
        <v>2227</v>
      </c>
      <c r="O3039">
        <v>3</v>
      </c>
      <c r="P3039">
        <v>26</v>
      </c>
      <c r="Q3039">
        <v>1</v>
      </c>
      <c r="R3039">
        <v>4454</v>
      </c>
      <c r="S3039" t="str" cm="1">
        <f t="array" ref="S3039">_xlfn.IFS(E3042&lt;30,"18-29",E3042&lt;45,"30-44",TRUE,"45+")</f>
        <v>30-44</v>
      </c>
      <c r="T3039" t="str" cm="1">
        <f t="array" ref="T3039">_xlfn.IFS(F3039&lt;=2,"0-2 Years",F3039&lt;=5,"3-5 Years",F3039&lt;=8,"6-8 Years",TRUE,"9-10 Years")</f>
        <v>0-2 Years</v>
      </c>
      <c r="U3039" t="str" cm="1">
        <f t="array" ref="U3039">_xlfn.IFS(P3039&gt;60,"High Risk",P3039&gt;30,"Medium Risk",TRUE,"Low Risk")</f>
        <v>Low Risk</v>
      </c>
      <c r="V3039">
        <f t="shared" si="47"/>
        <v>4</v>
      </c>
    </row>
    <row r="3040" spans="1:22" x14ac:dyDescent="0.2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 s="2">
        <v>0</v>
      </c>
      <c r="H3040">
        <v>2</v>
      </c>
      <c r="I3040">
        <v>1</v>
      </c>
      <c r="J3040">
        <v>0</v>
      </c>
      <c r="K3040" s="1">
        <v>113163.17</v>
      </c>
      <c r="L3040">
        <v>0</v>
      </c>
      <c r="M3040">
        <v>2</v>
      </c>
      <c r="N3040">
        <v>4286</v>
      </c>
      <c r="O3040">
        <v>6</v>
      </c>
      <c r="P3040">
        <v>117</v>
      </c>
      <c r="Q3040">
        <v>1</v>
      </c>
      <c r="R3040">
        <v>8572</v>
      </c>
      <c r="S3040" t="str" cm="1">
        <f t="array" ref="S3040">_xlfn.IFS(E3043&lt;30,"18-29",E3043&lt;45,"30-44",TRUE,"45+")</f>
        <v>30-44</v>
      </c>
      <c r="T3040" t="str" cm="1">
        <f t="array" ref="T3040">_xlfn.IFS(F3040&lt;=2,"0-2 Years",F3040&lt;=5,"3-5 Years",F3040&lt;=8,"6-8 Years",TRUE,"9-10 Years")</f>
        <v>9-10 Years</v>
      </c>
      <c r="U3040" t="str" cm="1">
        <f t="array" ref="U3040">_xlfn.IFS(P3040&gt;60,"High Risk",P3040&gt;30,"Medium Risk",TRUE,"Low Risk")</f>
        <v>High Risk</v>
      </c>
      <c r="V3040">
        <f t="shared" si="47"/>
        <v>7</v>
      </c>
    </row>
    <row r="3041" spans="1:22" hidden="1" x14ac:dyDescent="0.2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 s="2">
        <v>101440.36</v>
      </c>
      <c r="H3041">
        <v>2</v>
      </c>
      <c r="I3041">
        <v>1</v>
      </c>
      <c r="J3041">
        <v>1</v>
      </c>
      <c r="K3041" s="1">
        <v>19324.5</v>
      </c>
      <c r="L3041">
        <v>0</v>
      </c>
      <c r="M3041">
        <v>28</v>
      </c>
      <c r="N3041">
        <v>4663</v>
      </c>
      <c r="O3041">
        <v>8</v>
      </c>
      <c r="P3041">
        <v>90</v>
      </c>
      <c r="Q3041">
        <v>0.2857142857142857</v>
      </c>
      <c r="R3041">
        <v>130564</v>
      </c>
      <c r="S3041" t="str" cm="1">
        <f t="array" ref="S3041">_xlfn.IFS(E3044&lt;30,"18-29",E3044&lt;45,"30-44",TRUE,"45+")</f>
        <v>18-29</v>
      </c>
      <c r="T3041" t="str" cm="1">
        <f t="array" ref="T3041">_xlfn.IFS(F3041&lt;=2,"0-2 Years",F3041&lt;=5,"3-5 Years",F3041&lt;=8,"6-8 Years",TRUE,"9-10 Years")</f>
        <v>6-8 Years</v>
      </c>
      <c r="U3041" t="str" cm="1">
        <f t="array" ref="U3041">_xlfn.IFS(P3041&gt;60,"High Risk",P3041&gt;30,"Medium Risk",TRUE,"Low Risk")</f>
        <v>High Risk</v>
      </c>
      <c r="V3041">
        <f t="shared" si="47"/>
        <v>0</v>
      </c>
    </row>
    <row r="3042" spans="1:22" x14ac:dyDescent="0.2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 s="2">
        <v>0</v>
      </c>
      <c r="H3042">
        <v>2</v>
      </c>
      <c r="I3042">
        <v>1</v>
      </c>
      <c r="J3042">
        <v>0</v>
      </c>
      <c r="K3042" s="1">
        <v>189678.7</v>
      </c>
      <c r="L3042">
        <v>0</v>
      </c>
      <c r="M3042">
        <v>1</v>
      </c>
      <c r="N3042">
        <v>3810</v>
      </c>
      <c r="O3042">
        <v>4</v>
      </c>
      <c r="P3042">
        <v>158</v>
      </c>
      <c r="Q3042">
        <v>1</v>
      </c>
      <c r="R3042">
        <v>3810</v>
      </c>
      <c r="S3042" t="str" cm="1">
        <f t="array" ref="S3042">_xlfn.IFS(E3045&lt;30,"18-29",E3045&lt;45,"30-44",TRUE,"45+")</f>
        <v>30-44</v>
      </c>
      <c r="T3042" t="str" cm="1">
        <f t="array" ref="T3042">_xlfn.IFS(F3042&lt;=2,"0-2 Years",F3042&lt;=5,"3-5 Years",F3042&lt;=8,"6-8 Years",TRUE,"9-10 Years")</f>
        <v>3-5 Years</v>
      </c>
      <c r="U3042" t="str" cm="1">
        <f t="array" ref="U3042">_xlfn.IFS(P3042&gt;60,"High Risk",P3042&gt;30,"Medium Risk",TRUE,"Low Risk")</f>
        <v>High Risk</v>
      </c>
      <c r="V3042">
        <f t="shared" si="47"/>
        <v>6</v>
      </c>
    </row>
    <row r="3043" spans="1:22" hidden="1" x14ac:dyDescent="0.2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 s="2">
        <v>106603.74</v>
      </c>
      <c r="H3043">
        <v>2</v>
      </c>
      <c r="I3043">
        <v>1</v>
      </c>
      <c r="J3043">
        <v>1</v>
      </c>
      <c r="K3043" s="1">
        <v>26387.71</v>
      </c>
      <c r="L3043">
        <v>0</v>
      </c>
      <c r="M3043">
        <v>1</v>
      </c>
      <c r="N3043">
        <v>456</v>
      </c>
      <c r="O3043">
        <v>7</v>
      </c>
      <c r="P3043">
        <v>62</v>
      </c>
      <c r="Q3043">
        <v>1</v>
      </c>
      <c r="R3043">
        <v>456</v>
      </c>
      <c r="S3043" t="str" cm="1">
        <f t="array" ref="S3043">_xlfn.IFS(E3046&lt;30,"18-29",E3046&lt;45,"30-44",TRUE,"45+")</f>
        <v>18-29</v>
      </c>
      <c r="T3043" t="str" cm="1">
        <f t="array" ref="T3043">_xlfn.IFS(F3043&lt;=2,"0-2 Years",F3043&lt;=5,"3-5 Years",F3043&lt;=8,"6-8 Years",TRUE,"9-10 Years")</f>
        <v>6-8 Years</v>
      </c>
      <c r="U3043" t="str" cm="1">
        <f t="array" ref="U3043">_xlfn.IFS(P3043&gt;60,"High Risk",P3043&gt;30,"Medium Risk",TRUE,"Low Risk")</f>
        <v>High Risk</v>
      </c>
      <c r="V3043">
        <f t="shared" si="47"/>
        <v>0</v>
      </c>
    </row>
    <row r="3044" spans="1:22" hidden="1" x14ac:dyDescent="0.2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 s="2">
        <v>130420.2</v>
      </c>
      <c r="H3044">
        <v>2</v>
      </c>
      <c r="I3044">
        <v>0</v>
      </c>
      <c r="J3044">
        <v>0</v>
      </c>
      <c r="K3044" s="1">
        <v>106276.55</v>
      </c>
      <c r="L3044">
        <v>0</v>
      </c>
      <c r="M3044">
        <v>4</v>
      </c>
      <c r="N3044">
        <v>1752</v>
      </c>
      <c r="O3044">
        <v>9</v>
      </c>
      <c r="P3044">
        <v>18</v>
      </c>
      <c r="Q3044">
        <v>1</v>
      </c>
      <c r="R3044">
        <v>7008</v>
      </c>
      <c r="S3044" t="str" cm="1">
        <f t="array" ref="S3044">_xlfn.IFS(E3047&lt;30,"18-29",E3047&lt;45,"30-44",TRUE,"45+")</f>
        <v>18-29</v>
      </c>
      <c r="T3044" t="str" cm="1">
        <f t="array" ref="T3044">_xlfn.IFS(F3044&lt;=2,"0-2 Years",F3044&lt;=5,"3-5 Years",F3044&lt;=8,"6-8 Years",TRUE,"9-10 Years")</f>
        <v>9-10 Years</v>
      </c>
      <c r="U3044" t="str" cm="1">
        <f t="array" ref="U3044">_xlfn.IFS(P3044&gt;60,"High Risk",P3044&gt;30,"Medium Risk",TRUE,"Low Risk")</f>
        <v>Low Risk</v>
      </c>
      <c r="V3044">
        <f t="shared" si="47"/>
        <v>3</v>
      </c>
    </row>
    <row r="3045" spans="1:22" x14ac:dyDescent="0.2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 s="2">
        <v>0</v>
      </c>
      <c r="H3045">
        <v>1</v>
      </c>
      <c r="I3045">
        <v>1</v>
      </c>
      <c r="J3045">
        <v>0</v>
      </c>
      <c r="K3045" s="1">
        <v>45015.38</v>
      </c>
      <c r="L3045">
        <v>0</v>
      </c>
      <c r="M3045">
        <v>5</v>
      </c>
      <c r="N3045">
        <v>449</v>
      </c>
      <c r="O3045">
        <v>7</v>
      </c>
      <c r="P3045">
        <v>128</v>
      </c>
      <c r="Q3045">
        <v>1</v>
      </c>
      <c r="R3045">
        <v>2245</v>
      </c>
      <c r="S3045" t="str" cm="1">
        <f t="array" ref="S3045">_xlfn.IFS(E3048&lt;30,"18-29",E3048&lt;45,"30-44",TRUE,"45+")</f>
        <v>30-44</v>
      </c>
      <c r="T3045" t="str" cm="1">
        <f t="array" ref="T3045">_xlfn.IFS(F3045&lt;=2,"0-2 Years",F3045&lt;=5,"3-5 Years",F3045&lt;=8,"6-8 Years",TRUE,"9-10 Years")</f>
        <v>0-2 Years</v>
      </c>
      <c r="U3045" t="str" cm="1">
        <f t="array" ref="U3045">_xlfn.IFS(P3045&gt;60,"High Risk",P3045&gt;30,"Medium Risk",TRUE,"Low Risk")</f>
        <v>High Risk</v>
      </c>
      <c r="V3045">
        <f t="shared" si="47"/>
        <v>9</v>
      </c>
    </row>
    <row r="3046" spans="1:22" hidden="1" x14ac:dyDescent="0.2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 s="2">
        <v>45022.23</v>
      </c>
      <c r="H3046">
        <v>1</v>
      </c>
      <c r="I3046">
        <v>1</v>
      </c>
      <c r="J3046">
        <v>1</v>
      </c>
      <c r="K3046" s="1">
        <v>173495.77</v>
      </c>
      <c r="L3046">
        <v>0</v>
      </c>
      <c r="M3046">
        <v>20</v>
      </c>
      <c r="N3046">
        <v>2202</v>
      </c>
      <c r="O3046">
        <v>1</v>
      </c>
      <c r="P3046">
        <v>163</v>
      </c>
      <c r="Q3046">
        <v>0.05</v>
      </c>
      <c r="R3046">
        <v>44040</v>
      </c>
      <c r="S3046" t="str" cm="1">
        <f t="array" ref="S3046">_xlfn.IFS(E3049&lt;30,"18-29",E3049&lt;45,"30-44",TRUE,"45+")</f>
        <v>45+</v>
      </c>
      <c r="T3046" t="str" cm="1">
        <f t="array" ref="T3046">_xlfn.IFS(F3046&lt;=2,"0-2 Years",F3046&lt;=5,"3-5 Years",F3046&lt;=8,"6-8 Years",TRUE,"9-10 Years")</f>
        <v>0-2 Years</v>
      </c>
      <c r="U3046" t="str" cm="1">
        <f t="array" ref="U3046">_xlfn.IFS(P3046&gt;60,"High Risk",P3046&gt;30,"Medium Risk",TRUE,"Low Risk")</f>
        <v>High Risk</v>
      </c>
      <c r="V3046">
        <f t="shared" si="47"/>
        <v>3</v>
      </c>
    </row>
    <row r="3047" spans="1:22" hidden="1" x14ac:dyDescent="0.2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 s="2">
        <v>74298.429999999993</v>
      </c>
      <c r="H3047">
        <v>1</v>
      </c>
      <c r="I3047">
        <v>1</v>
      </c>
      <c r="J3047">
        <v>1</v>
      </c>
      <c r="K3047" s="1">
        <v>52581.96</v>
      </c>
      <c r="L3047">
        <v>0</v>
      </c>
      <c r="M3047">
        <v>2</v>
      </c>
      <c r="N3047">
        <v>4521</v>
      </c>
      <c r="O3047">
        <v>1</v>
      </c>
      <c r="P3047">
        <v>161</v>
      </c>
      <c r="Q3047">
        <v>0.5</v>
      </c>
      <c r="R3047">
        <v>9042</v>
      </c>
      <c r="S3047" t="str" cm="1">
        <f t="array" ref="S3047">_xlfn.IFS(E3050&lt;30,"18-29",E3050&lt;45,"30-44",TRUE,"45+")</f>
        <v>30-44</v>
      </c>
      <c r="T3047" t="str" cm="1">
        <f t="array" ref="T3047">_xlfn.IFS(F3047&lt;=2,"0-2 Years",F3047&lt;=5,"3-5 Years",F3047&lt;=8,"6-8 Years",TRUE,"9-10 Years")</f>
        <v>0-2 Years</v>
      </c>
      <c r="U3047" t="str" cm="1">
        <f t="array" ref="U3047">_xlfn.IFS(P3047&gt;60,"High Risk",P3047&gt;30,"Medium Risk",TRUE,"Low Risk")</f>
        <v>High Risk</v>
      </c>
      <c r="V3047">
        <f t="shared" si="47"/>
        <v>3</v>
      </c>
    </row>
    <row r="3048" spans="1:22" hidden="1" x14ac:dyDescent="0.2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 s="2">
        <v>133003.03</v>
      </c>
      <c r="H3048">
        <v>1</v>
      </c>
      <c r="I3048">
        <v>0</v>
      </c>
      <c r="J3048">
        <v>1</v>
      </c>
      <c r="K3048" s="1">
        <v>146339.26999999999</v>
      </c>
      <c r="L3048">
        <v>1</v>
      </c>
      <c r="M3048">
        <v>1</v>
      </c>
      <c r="N3048">
        <v>3709</v>
      </c>
      <c r="O3048">
        <v>4</v>
      </c>
      <c r="P3048">
        <v>78</v>
      </c>
      <c r="Q3048">
        <v>1</v>
      </c>
      <c r="R3048">
        <v>3709</v>
      </c>
      <c r="S3048" t="str" cm="1">
        <f t="array" ref="S3048">_xlfn.IFS(E3051&lt;30,"18-29",E3051&lt;45,"30-44",TRUE,"45+")</f>
        <v>30-44</v>
      </c>
      <c r="T3048" t="str" cm="1">
        <f t="array" ref="T3048">_xlfn.IFS(F3048&lt;=2,"0-2 Years",F3048&lt;=5,"3-5 Years",F3048&lt;=8,"6-8 Years",TRUE,"9-10 Years")</f>
        <v>3-5 Years</v>
      </c>
      <c r="U3048" t="str" cm="1">
        <f t="array" ref="U3048">_xlfn.IFS(P3048&gt;60,"High Risk",P3048&gt;30,"Medium Risk",TRUE,"Low Risk")</f>
        <v>High Risk</v>
      </c>
      <c r="V3048">
        <f t="shared" si="47"/>
        <v>2</v>
      </c>
    </row>
    <row r="3049" spans="1:22" hidden="1" x14ac:dyDescent="0.2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 s="2">
        <v>0</v>
      </c>
      <c r="H3049">
        <v>2</v>
      </c>
      <c r="I3049">
        <v>1</v>
      </c>
      <c r="J3049">
        <v>1</v>
      </c>
      <c r="K3049" s="1">
        <v>182609.97</v>
      </c>
      <c r="L3049">
        <v>0</v>
      </c>
      <c r="M3049">
        <v>11</v>
      </c>
      <c r="N3049">
        <v>3686</v>
      </c>
      <c r="O3049">
        <v>1</v>
      </c>
      <c r="P3049">
        <v>6</v>
      </c>
      <c r="Q3049">
        <v>9.0909090909090912E-2</v>
      </c>
      <c r="R3049">
        <v>40546</v>
      </c>
      <c r="S3049" t="str" cm="1">
        <f t="array" ref="S3049">_xlfn.IFS(E3052&lt;30,"18-29",E3052&lt;45,"30-44",TRUE,"45+")</f>
        <v>30-44</v>
      </c>
      <c r="T3049" t="str" cm="1">
        <f t="array" ref="T3049">_xlfn.IFS(F3049&lt;=2,"0-2 Years",F3049&lt;=5,"3-5 Years",F3049&lt;=8,"6-8 Years",TRUE,"9-10 Years")</f>
        <v>6-8 Years</v>
      </c>
      <c r="U3049" t="str" cm="1">
        <f t="array" ref="U3049">_xlfn.IFS(P3049&gt;60,"High Risk",P3049&gt;30,"Medium Risk",TRUE,"Low Risk")</f>
        <v>Low Risk</v>
      </c>
      <c r="V3049">
        <f t="shared" si="47"/>
        <v>4</v>
      </c>
    </row>
    <row r="3050" spans="1:22" x14ac:dyDescent="0.2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 s="2">
        <v>136689.66</v>
      </c>
      <c r="H3050">
        <v>1</v>
      </c>
      <c r="I3050">
        <v>1</v>
      </c>
      <c r="J3050">
        <v>0</v>
      </c>
      <c r="K3050" s="1">
        <v>197890.65</v>
      </c>
      <c r="L3050">
        <v>0</v>
      </c>
      <c r="M3050">
        <v>10</v>
      </c>
      <c r="N3050">
        <v>3958</v>
      </c>
      <c r="O3050">
        <v>6</v>
      </c>
      <c r="P3050">
        <v>83</v>
      </c>
      <c r="Q3050">
        <v>0.6</v>
      </c>
      <c r="R3050">
        <v>39580</v>
      </c>
      <c r="S3050" t="str" cm="1">
        <f t="array" ref="S3050">_xlfn.IFS(E3053&lt;30,"18-29",E3053&lt;45,"30-44",TRUE,"45+")</f>
        <v>45+</v>
      </c>
      <c r="T3050" t="str" cm="1">
        <f t="array" ref="T3050">_xlfn.IFS(F3050&lt;=2,"0-2 Years",F3050&lt;=5,"3-5 Years",F3050&lt;=8,"6-8 Years",TRUE,"9-10 Years")</f>
        <v>0-2 Years</v>
      </c>
      <c r="U3050" t="str" cm="1">
        <f t="array" ref="U3050">_xlfn.IFS(P3050&gt;60,"High Risk",P3050&gt;30,"Medium Risk",TRUE,"Low Risk")</f>
        <v>High Risk</v>
      </c>
      <c r="V3050">
        <f t="shared" si="47"/>
        <v>6</v>
      </c>
    </row>
    <row r="3051" spans="1:22" hidden="1" x14ac:dyDescent="0.2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 s="2">
        <v>0</v>
      </c>
      <c r="H3051">
        <v>2</v>
      </c>
      <c r="I3051">
        <v>1</v>
      </c>
      <c r="J3051">
        <v>1</v>
      </c>
      <c r="K3051" s="1">
        <v>6225.63</v>
      </c>
      <c r="L3051">
        <v>0</v>
      </c>
      <c r="M3051">
        <v>27</v>
      </c>
      <c r="N3051">
        <v>3569</v>
      </c>
      <c r="O3051">
        <v>6</v>
      </c>
      <c r="P3051">
        <v>49</v>
      </c>
      <c r="Q3051">
        <v>0.22222222222222221</v>
      </c>
      <c r="R3051">
        <v>96363</v>
      </c>
      <c r="S3051" t="str" cm="1">
        <f t="array" ref="S3051">_xlfn.IFS(E3054&lt;30,"18-29",E3054&lt;45,"30-44",TRUE,"45+")</f>
        <v>30-44</v>
      </c>
      <c r="T3051" t="str" cm="1">
        <f t="array" ref="T3051">_xlfn.IFS(F3051&lt;=2,"0-2 Years",F3051&lt;=5,"3-5 Years",F3051&lt;=8,"6-8 Years",TRUE,"9-10 Years")</f>
        <v>3-5 Years</v>
      </c>
      <c r="U3051" t="str" cm="1">
        <f t="array" ref="U3051">_xlfn.IFS(P3051&gt;60,"High Risk",P3051&gt;30,"Medium Risk",TRUE,"Low Risk")</f>
        <v>Medium Risk</v>
      </c>
      <c r="V3051">
        <f t="shared" si="47"/>
        <v>3</v>
      </c>
    </row>
    <row r="3052" spans="1:22" hidden="1" x14ac:dyDescent="0.2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 s="2">
        <v>0</v>
      </c>
      <c r="H3052">
        <v>2</v>
      </c>
      <c r="I3052">
        <v>1</v>
      </c>
      <c r="J3052">
        <v>1</v>
      </c>
      <c r="K3052" s="1">
        <v>123977.86</v>
      </c>
      <c r="L3052">
        <v>1</v>
      </c>
      <c r="M3052">
        <v>2</v>
      </c>
      <c r="N3052">
        <v>4970</v>
      </c>
      <c r="O3052">
        <v>6</v>
      </c>
      <c r="P3052">
        <v>173</v>
      </c>
      <c r="Q3052">
        <v>1</v>
      </c>
      <c r="R3052">
        <v>9940</v>
      </c>
      <c r="S3052" t="str" cm="1">
        <f t="array" ref="S3052">_xlfn.IFS(E3055&lt;30,"18-29",E3055&lt;45,"30-44",TRUE,"45+")</f>
        <v>30-44</v>
      </c>
      <c r="T3052" t="str" cm="1">
        <f t="array" ref="T3052">_xlfn.IFS(F3052&lt;=2,"0-2 Years",F3052&lt;=5,"3-5 Years",F3052&lt;=8,"6-8 Years",TRUE,"9-10 Years")</f>
        <v>3-5 Years</v>
      </c>
      <c r="U3052" t="str" cm="1">
        <f t="array" ref="U3052">_xlfn.IFS(P3052&gt;60,"High Risk",P3052&gt;30,"Medium Risk",TRUE,"Low Risk")</f>
        <v>High Risk</v>
      </c>
      <c r="V3052">
        <f t="shared" si="47"/>
        <v>3</v>
      </c>
    </row>
    <row r="3053" spans="1:22" hidden="1" x14ac:dyDescent="0.2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 s="2">
        <v>102520.37</v>
      </c>
      <c r="H3053">
        <v>1</v>
      </c>
      <c r="I3053">
        <v>1</v>
      </c>
      <c r="J3053">
        <v>1</v>
      </c>
      <c r="K3053" s="1">
        <v>170195.4</v>
      </c>
      <c r="L3053">
        <v>0</v>
      </c>
      <c r="M3053">
        <v>6</v>
      </c>
      <c r="N3053">
        <v>3998</v>
      </c>
      <c r="O3053">
        <v>3</v>
      </c>
      <c r="P3053">
        <v>171</v>
      </c>
      <c r="Q3053">
        <v>0.5</v>
      </c>
      <c r="R3053">
        <v>23988</v>
      </c>
      <c r="S3053" t="str" cm="1">
        <f t="array" ref="S3053">_xlfn.IFS(E3056&lt;30,"18-29",E3056&lt;45,"30-44",TRUE,"45+")</f>
        <v>45+</v>
      </c>
      <c r="T3053" t="str" cm="1">
        <f t="array" ref="T3053">_xlfn.IFS(F3053&lt;=2,"0-2 Years",F3053&lt;=5,"3-5 Years",F3053&lt;=8,"6-8 Years",TRUE,"9-10 Years")</f>
        <v>0-2 Years</v>
      </c>
      <c r="U3053" t="str" cm="1">
        <f t="array" ref="U3053">_xlfn.IFS(P3053&gt;60,"High Risk",P3053&gt;30,"Medium Risk",TRUE,"Low Risk")</f>
        <v>High Risk</v>
      </c>
      <c r="V3053">
        <f t="shared" si="47"/>
        <v>4</v>
      </c>
    </row>
    <row r="3054" spans="1:22" hidden="1" x14ac:dyDescent="0.2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 s="2">
        <v>0</v>
      </c>
      <c r="H3054">
        <v>2</v>
      </c>
      <c r="I3054">
        <v>1</v>
      </c>
      <c r="J3054">
        <v>1</v>
      </c>
      <c r="K3054" s="1">
        <v>114190.3</v>
      </c>
      <c r="L3054">
        <v>0</v>
      </c>
      <c r="M3054">
        <v>7</v>
      </c>
      <c r="N3054">
        <v>1718</v>
      </c>
      <c r="O3054">
        <v>5</v>
      </c>
      <c r="P3054">
        <v>83</v>
      </c>
      <c r="Q3054">
        <v>0.7142857142857143</v>
      </c>
      <c r="R3054">
        <v>12026</v>
      </c>
      <c r="S3054" t="str" cm="1">
        <f t="array" ref="S3054">_xlfn.IFS(E3057&lt;30,"18-29",E3057&lt;45,"30-44",TRUE,"45+")</f>
        <v>30-44</v>
      </c>
      <c r="T3054" t="str" cm="1">
        <f t="array" ref="T3054">_xlfn.IFS(F3054&lt;=2,"0-2 Years",F3054&lt;=5,"3-5 Years",F3054&lt;=8,"6-8 Years",TRUE,"9-10 Years")</f>
        <v>0-2 Years</v>
      </c>
      <c r="U3054" t="str" cm="1">
        <f t="array" ref="U3054">_xlfn.IFS(P3054&gt;60,"High Risk",P3054&gt;30,"Medium Risk",TRUE,"Low Risk")</f>
        <v>High Risk</v>
      </c>
      <c r="V3054">
        <f t="shared" si="47"/>
        <v>4</v>
      </c>
    </row>
    <row r="3055" spans="1:22" x14ac:dyDescent="0.2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 s="2">
        <v>0</v>
      </c>
      <c r="H3055">
        <v>2</v>
      </c>
      <c r="I3055">
        <v>1</v>
      </c>
      <c r="J3055">
        <v>0</v>
      </c>
      <c r="K3055" s="1">
        <v>27022.57</v>
      </c>
      <c r="L3055">
        <v>0</v>
      </c>
      <c r="M3055">
        <v>22</v>
      </c>
      <c r="N3055">
        <v>3109</v>
      </c>
      <c r="O3055">
        <v>0</v>
      </c>
      <c r="P3055">
        <v>3</v>
      </c>
      <c r="Q3055">
        <v>0</v>
      </c>
      <c r="R3055">
        <v>68398</v>
      </c>
      <c r="S3055" t="str" cm="1">
        <f t="array" ref="S3055">_xlfn.IFS(E3058&lt;30,"18-29",E3058&lt;45,"30-44",TRUE,"45+")</f>
        <v>45+</v>
      </c>
      <c r="T3055" t="str" cm="1">
        <f t="array" ref="T3055">_xlfn.IFS(F3055&lt;=2,"0-2 Years",F3055&lt;=5,"3-5 Years",F3055&lt;=8,"6-8 Years",TRUE,"9-10 Years")</f>
        <v>3-5 Years</v>
      </c>
      <c r="U3055" t="str" cm="1">
        <f t="array" ref="U3055">_xlfn.IFS(P3055&gt;60,"High Risk",P3055&gt;30,"Medium Risk",TRUE,"Low Risk")</f>
        <v>Low Risk</v>
      </c>
      <c r="V3055">
        <f t="shared" si="47"/>
        <v>6</v>
      </c>
    </row>
    <row r="3056" spans="1:22" hidden="1" x14ac:dyDescent="0.2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 s="2">
        <v>88382.01</v>
      </c>
      <c r="H3056">
        <v>1</v>
      </c>
      <c r="I3056">
        <v>0</v>
      </c>
      <c r="J3056">
        <v>1</v>
      </c>
      <c r="K3056" s="1">
        <v>59457</v>
      </c>
      <c r="L3056">
        <v>0</v>
      </c>
      <c r="M3056">
        <v>8</v>
      </c>
      <c r="N3056">
        <v>4613</v>
      </c>
      <c r="O3056">
        <v>10</v>
      </c>
      <c r="P3056">
        <v>177</v>
      </c>
      <c r="Q3056">
        <v>1</v>
      </c>
      <c r="R3056">
        <v>36904</v>
      </c>
      <c r="S3056" t="str" cm="1">
        <f t="array" ref="S3056">_xlfn.IFS(E3059&lt;30,"18-29",E3059&lt;45,"30-44",TRUE,"45+")</f>
        <v>30-44</v>
      </c>
      <c r="T3056" t="str" cm="1">
        <f t="array" ref="T3056">_xlfn.IFS(F3056&lt;=2,"0-2 Years",F3056&lt;=5,"3-5 Years",F3056&lt;=8,"6-8 Years",TRUE,"9-10 Years")</f>
        <v>0-2 Years</v>
      </c>
      <c r="U3056" t="str" cm="1">
        <f t="array" ref="U3056">_xlfn.IFS(P3056&gt;60,"High Risk",P3056&gt;30,"Medium Risk",TRUE,"Low Risk")</f>
        <v>High Risk</v>
      </c>
      <c r="V3056">
        <f t="shared" si="47"/>
        <v>4</v>
      </c>
    </row>
    <row r="3057" spans="1:22" hidden="1" x14ac:dyDescent="0.2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 s="2">
        <v>115049.15</v>
      </c>
      <c r="H3057">
        <v>2</v>
      </c>
      <c r="I3057">
        <v>1</v>
      </c>
      <c r="J3057">
        <v>0</v>
      </c>
      <c r="K3057" s="1">
        <v>165038.41</v>
      </c>
      <c r="L3057">
        <v>0</v>
      </c>
      <c r="M3057">
        <v>30</v>
      </c>
      <c r="N3057">
        <v>2884</v>
      </c>
      <c r="O3057">
        <v>10</v>
      </c>
      <c r="P3057">
        <v>100</v>
      </c>
      <c r="Q3057">
        <v>0.33333333333333331</v>
      </c>
      <c r="R3057">
        <v>86520</v>
      </c>
      <c r="S3057" t="str" cm="1">
        <f t="array" ref="S3057">_xlfn.IFS(E3060&lt;30,"18-29",E3060&lt;45,"30-44",TRUE,"45+")</f>
        <v>45+</v>
      </c>
      <c r="T3057" t="str" cm="1">
        <f t="array" ref="T3057">_xlfn.IFS(F3057&lt;=2,"0-2 Years",F3057&lt;=5,"3-5 Years",F3057&lt;=8,"6-8 Years",TRUE,"9-10 Years")</f>
        <v>3-5 Years</v>
      </c>
      <c r="U3057" t="str" cm="1">
        <f t="array" ref="U3057">_xlfn.IFS(P3057&gt;60,"High Risk",P3057&gt;30,"Medium Risk",TRUE,"Low Risk")</f>
        <v>High Risk</v>
      </c>
      <c r="V3057">
        <f t="shared" si="47"/>
        <v>3</v>
      </c>
    </row>
    <row r="3058" spans="1:22" hidden="1" x14ac:dyDescent="0.2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 s="2">
        <v>104796.54</v>
      </c>
      <c r="H3058">
        <v>1</v>
      </c>
      <c r="I3058">
        <v>1</v>
      </c>
      <c r="J3058">
        <v>1</v>
      </c>
      <c r="K3058" s="1">
        <v>154181.41</v>
      </c>
      <c r="L3058">
        <v>0</v>
      </c>
      <c r="M3058">
        <v>13</v>
      </c>
      <c r="N3058">
        <v>3079</v>
      </c>
      <c r="O3058">
        <v>6</v>
      </c>
      <c r="P3058">
        <v>3</v>
      </c>
      <c r="Q3058">
        <v>0.46153846153846156</v>
      </c>
      <c r="R3058">
        <v>40027</v>
      </c>
      <c r="S3058" t="str" cm="1">
        <f t="array" ref="S3058">_xlfn.IFS(E3061&lt;30,"18-29",E3061&lt;45,"30-44",TRUE,"45+")</f>
        <v>30-44</v>
      </c>
      <c r="T3058" t="str" cm="1">
        <f t="array" ref="T3058">_xlfn.IFS(F3058&lt;=2,"0-2 Years",F3058&lt;=5,"3-5 Years",F3058&lt;=8,"6-8 Years",TRUE,"9-10 Years")</f>
        <v>0-2 Years</v>
      </c>
      <c r="U3058" t="str" cm="1">
        <f t="array" ref="U3058">_xlfn.IFS(P3058&gt;60,"High Risk",P3058&gt;30,"Medium Risk",TRUE,"Low Risk")</f>
        <v>Low Risk</v>
      </c>
      <c r="V3058">
        <f t="shared" si="47"/>
        <v>4</v>
      </c>
    </row>
    <row r="3059" spans="1:22" x14ac:dyDescent="0.2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 s="2">
        <v>123082.08</v>
      </c>
      <c r="H3059">
        <v>1</v>
      </c>
      <c r="I3059">
        <v>1</v>
      </c>
      <c r="J3059">
        <v>0</v>
      </c>
      <c r="K3059" s="1">
        <v>134960.98000000001</v>
      </c>
      <c r="L3059">
        <v>0</v>
      </c>
      <c r="M3059">
        <v>3</v>
      </c>
      <c r="N3059">
        <v>3034</v>
      </c>
      <c r="O3059">
        <v>4</v>
      </c>
      <c r="P3059">
        <v>27</v>
      </c>
      <c r="Q3059">
        <v>1</v>
      </c>
      <c r="R3059">
        <v>9102</v>
      </c>
      <c r="S3059" t="str" cm="1">
        <f t="array" ref="S3059">_xlfn.IFS(E3062&lt;30,"18-29",E3062&lt;45,"30-44",TRUE,"45+")</f>
        <v>30-44</v>
      </c>
      <c r="T3059" t="str" cm="1">
        <f t="array" ref="T3059">_xlfn.IFS(F3059&lt;=2,"0-2 Years",F3059&lt;=5,"3-5 Years",F3059&lt;=8,"6-8 Years",TRUE,"9-10 Years")</f>
        <v>0-2 Years</v>
      </c>
      <c r="U3059" t="str" cm="1">
        <f t="array" ref="U3059">_xlfn.IFS(P3059&gt;60,"High Risk",P3059&gt;30,"Medium Risk",TRUE,"Low Risk")</f>
        <v>Low Risk</v>
      </c>
      <c r="V3059">
        <f t="shared" si="47"/>
        <v>6</v>
      </c>
    </row>
    <row r="3060" spans="1:22" hidden="1" x14ac:dyDescent="0.2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 s="2">
        <v>0</v>
      </c>
      <c r="H3060">
        <v>2</v>
      </c>
      <c r="I3060">
        <v>1</v>
      </c>
      <c r="J3060">
        <v>1</v>
      </c>
      <c r="K3060" s="1">
        <v>65708.5</v>
      </c>
      <c r="L3060">
        <v>0</v>
      </c>
      <c r="M3060">
        <v>17</v>
      </c>
      <c r="N3060">
        <v>1992</v>
      </c>
      <c r="O3060">
        <v>9</v>
      </c>
      <c r="P3060">
        <v>123</v>
      </c>
      <c r="Q3060">
        <v>0.52941176470588236</v>
      </c>
      <c r="R3060">
        <v>33864</v>
      </c>
      <c r="S3060" t="str" cm="1">
        <f t="array" ref="S3060">_xlfn.IFS(E3063&lt;30,"18-29",E3063&lt;45,"30-44",TRUE,"45+")</f>
        <v>30-44</v>
      </c>
      <c r="T3060" t="str" cm="1">
        <f t="array" ref="T3060">_xlfn.IFS(F3060&lt;=2,"0-2 Years",F3060&lt;=5,"3-5 Years",F3060&lt;=8,"6-8 Years",TRUE,"9-10 Years")</f>
        <v>6-8 Years</v>
      </c>
      <c r="U3060" t="str" cm="1">
        <f t="array" ref="U3060">_xlfn.IFS(P3060&gt;60,"High Risk",P3060&gt;30,"Medium Risk",TRUE,"Low Risk")</f>
        <v>High Risk</v>
      </c>
      <c r="V3060">
        <f t="shared" si="47"/>
        <v>4</v>
      </c>
    </row>
    <row r="3061" spans="1:22" x14ac:dyDescent="0.2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 s="2">
        <v>0</v>
      </c>
      <c r="H3061">
        <v>2</v>
      </c>
      <c r="I3061">
        <v>0</v>
      </c>
      <c r="J3061">
        <v>0</v>
      </c>
      <c r="K3061" s="1">
        <v>117374.22</v>
      </c>
      <c r="L3061">
        <v>0</v>
      </c>
      <c r="M3061">
        <v>9</v>
      </c>
      <c r="N3061">
        <v>4115</v>
      </c>
      <c r="O3061">
        <v>2</v>
      </c>
      <c r="P3061">
        <v>136</v>
      </c>
      <c r="Q3061">
        <v>0.22222222222222221</v>
      </c>
      <c r="R3061">
        <v>37035</v>
      </c>
      <c r="S3061" t="str" cm="1">
        <f t="array" ref="S3061">_xlfn.IFS(E3064&lt;30,"18-29",E3064&lt;45,"30-44",TRUE,"45+")</f>
        <v>30-44</v>
      </c>
      <c r="T3061" t="str" cm="1">
        <f t="array" ref="T3061">_xlfn.IFS(F3061&lt;=2,"0-2 Years",F3061&lt;=5,"3-5 Years",F3061&lt;=8,"6-8 Years",TRUE,"9-10 Years")</f>
        <v>6-8 Years</v>
      </c>
      <c r="U3061" t="str" cm="1">
        <f t="array" ref="U3061">_xlfn.IFS(P3061&gt;60,"High Risk",P3061&gt;30,"Medium Risk",TRUE,"Low Risk")</f>
        <v>High Risk</v>
      </c>
      <c r="V3061">
        <f t="shared" si="47"/>
        <v>6</v>
      </c>
    </row>
    <row r="3062" spans="1:22" hidden="1" x14ac:dyDescent="0.2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 s="2">
        <v>0</v>
      </c>
      <c r="H3062">
        <v>2</v>
      </c>
      <c r="I3062">
        <v>1</v>
      </c>
      <c r="J3062">
        <v>1</v>
      </c>
      <c r="K3062" s="1">
        <v>77703.19</v>
      </c>
      <c r="L3062">
        <v>0</v>
      </c>
      <c r="M3062">
        <v>6</v>
      </c>
      <c r="N3062">
        <v>1427</v>
      </c>
      <c r="O3062">
        <v>3</v>
      </c>
      <c r="P3062">
        <v>149</v>
      </c>
      <c r="Q3062">
        <v>0.5</v>
      </c>
      <c r="R3062">
        <v>8562</v>
      </c>
      <c r="S3062" t="str" cm="1">
        <f t="array" ref="S3062">_xlfn.IFS(E3065&lt;30,"18-29",E3065&lt;45,"30-44",TRUE,"45+")</f>
        <v>30-44</v>
      </c>
      <c r="T3062" t="str" cm="1">
        <f t="array" ref="T3062">_xlfn.IFS(F3062&lt;=2,"0-2 Years",F3062&lt;=5,"3-5 Years",F3062&lt;=8,"6-8 Years",TRUE,"9-10 Years")</f>
        <v>6-8 Years</v>
      </c>
      <c r="U3062" t="str" cm="1">
        <f t="array" ref="U3062">_xlfn.IFS(P3062&gt;60,"High Risk",P3062&gt;30,"Medium Risk",TRUE,"Low Risk")</f>
        <v>High Risk</v>
      </c>
      <c r="V3062">
        <f t="shared" si="47"/>
        <v>3</v>
      </c>
    </row>
    <row r="3063" spans="1:22" hidden="1" x14ac:dyDescent="0.2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 s="2">
        <v>88311.48</v>
      </c>
      <c r="H3063">
        <v>2</v>
      </c>
      <c r="I3063">
        <v>1</v>
      </c>
      <c r="J3063">
        <v>1</v>
      </c>
      <c r="K3063" s="1">
        <v>177651.38</v>
      </c>
      <c r="L3063">
        <v>0</v>
      </c>
      <c r="M3063">
        <v>9</v>
      </c>
      <c r="N3063">
        <v>2408</v>
      </c>
      <c r="O3063">
        <v>7</v>
      </c>
      <c r="P3063">
        <v>27</v>
      </c>
      <c r="Q3063">
        <v>0.77777777777777779</v>
      </c>
      <c r="R3063">
        <v>21672</v>
      </c>
      <c r="S3063" t="str" cm="1">
        <f t="array" ref="S3063">_xlfn.IFS(E3066&lt;30,"18-29",E3066&lt;45,"30-44",TRUE,"45+")</f>
        <v>30-44</v>
      </c>
      <c r="T3063" t="str" cm="1">
        <f t="array" ref="T3063">_xlfn.IFS(F3063&lt;=2,"0-2 Years",F3063&lt;=5,"3-5 Years",F3063&lt;=8,"6-8 Years",TRUE,"9-10 Years")</f>
        <v>3-5 Years</v>
      </c>
      <c r="U3063" t="str" cm="1">
        <f t="array" ref="U3063">_xlfn.IFS(P3063&gt;60,"High Risk",P3063&gt;30,"Medium Risk",TRUE,"Low Risk")</f>
        <v>Low Risk</v>
      </c>
      <c r="V3063">
        <f t="shared" si="47"/>
        <v>0</v>
      </c>
    </row>
    <row r="3064" spans="1:22" hidden="1" x14ac:dyDescent="0.2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 s="2">
        <v>0</v>
      </c>
      <c r="H3064">
        <v>3</v>
      </c>
      <c r="I3064">
        <v>1</v>
      </c>
      <c r="J3064">
        <v>1</v>
      </c>
      <c r="K3064" s="1">
        <v>60954.45</v>
      </c>
      <c r="L3064">
        <v>0</v>
      </c>
      <c r="M3064">
        <v>10</v>
      </c>
      <c r="N3064">
        <v>891</v>
      </c>
      <c r="O3064">
        <v>5</v>
      </c>
      <c r="P3064">
        <v>167</v>
      </c>
      <c r="Q3064">
        <v>0.5</v>
      </c>
      <c r="R3064">
        <v>8910</v>
      </c>
      <c r="S3064" t="str" cm="1">
        <f t="array" ref="S3064">_xlfn.IFS(E3067&lt;30,"18-29",E3067&lt;45,"30-44",TRUE,"45+")</f>
        <v>30-44</v>
      </c>
      <c r="T3064" t="str" cm="1">
        <f t="array" ref="T3064">_xlfn.IFS(F3064&lt;=2,"0-2 Years",F3064&lt;=5,"3-5 Years",F3064&lt;=8,"6-8 Years",TRUE,"9-10 Years")</f>
        <v>9-10 Years</v>
      </c>
      <c r="U3064" t="str" cm="1">
        <f t="array" ref="U3064">_xlfn.IFS(P3064&gt;60,"High Risk",P3064&gt;30,"Medium Risk",TRUE,"Low Risk")</f>
        <v>High Risk</v>
      </c>
      <c r="V3064">
        <f t="shared" si="47"/>
        <v>3</v>
      </c>
    </row>
    <row r="3065" spans="1:22" hidden="1" x14ac:dyDescent="0.2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 s="2">
        <v>71872.19</v>
      </c>
      <c r="H3065">
        <v>1</v>
      </c>
      <c r="I3065">
        <v>1</v>
      </c>
      <c r="J3065">
        <v>1</v>
      </c>
      <c r="K3065" s="1">
        <v>151924.9</v>
      </c>
      <c r="L3065">
        <v>0</v>
      </c>
      <c r="M3065">
        <v>22</v>
      </c>
      <c r="N3065">
        <v>606</v>
      </c>
      <c r="O3065">
        <v>5</v>
      </c>
      <c r="P3065">
        <v>162</v>
      </c>
      <c r="Q3065">
        <v>0.22727272727272727</v>
      </c>
      <c r="R3065">
        <v>13332</v>
      </c>
      <c r="S3065" t="str" cm="1">
        <f t="array" ref="S3065">_xlfn.IFS(E3068&lt;30,"18-29",E3068&lt;45,"30-44",TRUE,"45+")</f>
        <v>18-29</v>
      </c>
      <c r="T3065" t="str" cm="1">
        <f t="array" ref="T3065">_xlfn.IFS(F3065&lt;=2,"0-2 Years",F3065&lt;=5,"3-5 Years",F3065&lt;=8,"6-8 Years",TRUE,"9-10 Years")</f>
        <v>6-8 Years</v>
      </c>
      <c r="U3065" t="str" cm="1">
        <f t="array" ref="U3065">_xlfn.IFS(P3065&gt;60,"High Risk",P3065&gt;30,"Medium Risk",TRUE,"Low Risk")</f>
        <v>High Risk</v>
      </c>
      <c r="V3065">
        <f t="shared" si="47"/>
        <v>2</v>
      </c>
    </row>
    <row r="3066" spans="1:22" hidden="1" x14ac:dyDescent="0.2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 s="2">
        <v>110046.93</v>
      </c>
      <c r="H3066">
        <v>2</v>
      </c>
      <c r="I3066">
        <v>1</v>
      </c>
      <c r="J3066">
        <v>0</v>
      </c>
      <c r="K3066" s="1">
        <v>26318.73</v>
      </c>
      <c r="L3066">
        <v>0</v>
      </c>
      <c r="M3066">
        <v>7</v>
      </c>
      <c r="N3066">
        <v>473</v>
      </c>
      <c r="O3066">
        <v>6</v>
      </c>
      <c r="P3066">
        <v>117</v>
      </c>
      <c r="Q3066">
        <v>0.8571428571428571</v>
      </c>
      <c r="R3066">
        <v>3311</v>
      </c>
      <c r="S3066" t="str" cm="1">
        <f t="array" ref="S3066">_xlfn.IFS(E3069&lt;30,"18-29",E3069&lt;45,"30-44",TRUE,"45+")</f>
        <v>30-44</v>
      </c>
      <c r="T3066" t="str" cm="1">
        <f t="array" ref="T3066">_xlfn.IFS(F3066&lt;=2,"0-2 Years",F3066&lt;=5,"3-5 Years",F3066&lt;=8,"6-8 Years",TRUE,"9-10 Years")</f>
        <v>6-8 Years</v>
      </c>
      <c r="U3066" t="str" cm="1">
        <f t="array" ref="U3066">_xlfn.IFS(P3066&gt;60,"High Risk",P3066&gt;30,"Medium Risk",TRUE,"Low Risk")</f>
        <v>High Risk</v>
      </c>
      <c r="V3066">
        <f t="shared" si="47"/>
        <v>3</v>
      </c>
    </row>
    <row r="3067" spans="1:22" hidden="1" x14ac:dyDescent="0.2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 s="2">
        <v>104430.08</v>
      </c>
      <c r="H3067">
        <v>1</v>
      </c>
      <c r="I3067">
        <v>1</v>
      </c>
      <c r="J3067">
        <v>1</v>
      </c>
      <c r="K3067" s="1">
        <v>147557.71</v>
      </c>
      <c r="L3067">
        <v>0</v>
      </c>
      <c r="M3067">
        <v>23</v>
      </c>
      <c r="N3067">
        <v>1897</v>
      </c>
      <c r="O3067">
        <v>3</v>
      </c>
      <c r="P3067">
        <v>90</v>
      </c>
      <c r="Q3067">
        <v>0.13043478260869565</v>
      </c>
      <c r="R3067">
        <v>43631</v>
      </c>
      <c r="S3067" t="str" cm="1">
        <f t="array" ref="S3067">_xlfn.IFS(E3070&lt;30,"18-29",E3070&lt;45,"30-44",TRUE,"45+")</f>
        <v>30-44</v>
      </c>
      <c r="T3067" t="str" cm="1">
        <f t="array" ref="T3067">_xlfn.IFS(F3067&lt;=2,"0-2 Years",F3067&lt;=5,"3-5 Years",F3067&lt;=8,"6-8 Years",TRUE,"9-10 Years")</f>
        <v>6-8 Years</v>
      </c>
      <c r="U3067" t="str" cm="1">
        <f t="array" ref="U3067">_xlfn.IFS(P3067&gt;60,"High Risk",P3067&gt;30,"Medium Risk",TRUE,"Low Risk")</f>
        <v>High Risk</v>
      </c>
      <c r="V3067">
        <f t="shared" si="47"/>
        <v>2</v>
      </c>
    </row>
    <row r="3068" spans="1:22" x14ac:dyDescent="0.2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 s="2">
        <v>0</v>
      </c>
      <c r="H3068">
        <v>2</v>
      </c>
      <c r="I3068">
        <v>1</v>
      </c>
      <c r="J3068">
        <v>0</v>
      </c>
      <c r="K3068" s="1">
        <v>125918.17</v>
      </c>
      <c r="L3068">
        <v>0</v>
      </c>
      <c r="M3068">
        <v>27</v>
      </c>
      <c r="N3068">
        <v>2814</v>
      </c>
      <c r="O3068">
        <v>3</v>
      </c>
      <c r="P3068">
        <v>173</v>
      </c>
      <c r="Q3068">
        <v>0.1111111111111111</v>
      </c>
      <c r="R3068">
        <v>75978</v>
      </c>
      <c r="S3068" t="str" cm="1">
        <f t="array" ref="S3068">_xlfn.IFS(E3071&lt;30,"18-29",E3071&lt;45,"30-44",TRUE,"45+")</f>
        <v>30-44</v>
      </c>
      <c r="T3068" t="str" cm="1">
        <f t="array" ref="T3068">_xlfn.IFS(F3068&lt;=2,"0-2 Years",F3068&lt;=5,"3-5 Years",F3068&lt;=8,"6-8 Years",TRUE,"9-10 Years")</f>
        <v>3-5 Years</v>
      </c>
      <c r="U3068" t="str" cm="1">
        <f t="array" ref="U3068">_xlfn.IFS(P3068&gt;60,"High Risk",P3068&gt;30,"Medium Risk",TRUE,"Low Risk")</f>
        <v>High Risk</v>
      </c>
      <c r="V3068">
        <f t="shared" si="47"/>
        <v>6</v>
      </c>
    </row>
    <row r="3069" spans="1:22" hidden="1" x14ac:dyDescent="0.2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 s="2">
        <v>138653.51</v>
      </c>
      <c r="H3069">
        <v>1</v>
      </c>
      <c r="I3069">
        <v>1</v>
      </c>
      <c r="J3069">
        <v>0</v>
      </c>
      <c r="K3069" s="1">
        <v>190803.37</v>
      </c>
      <c r="L3069">
        <v>0</v>
      </c>
      <c r="M3069">
        <v>19</v>
      </c>
      <c r="N3069">
        <v>4929</v>
      </c>
      <c r="O3069">
        <v>4</v>
      </c>
      <c r="P3069">
        <v>49</v>
      </c>
      <c r="Q3069">
        <v>0.21052631578947367</v>
      </c>
      <c r="R3069">
        <v>93651</v>
      </c>
      <c r="S3069" t="str" cm="1">
        <f t="array" ref="S3069">_xlfn.IFS(E3072&lt;30,"18-29",E3072&lt;45,"30-44",TRUE,"45+")</f>
        <v>30-44</v>
      </c>
      <c r="T3069" t="str" cm="1">
        <f t="array" ref="T3069">_xlfn.IFS(F3069&lt;=2,"0-2 Years",F3069&lt;=5,"3-5 Years",F3069&lt;=8,"6-8 Years",TRUE,"9-10 Years")</f>
        <v>9-10 Years</v>
      </c>
      <c r="U3069" t="str" cm="1">
        <f t="array" ref="U3069">_xlfn.IFS(P3069&gt;60,"High Risk",P3069&gt;30,"Medium Risk",TRUE,"Low Risk")</f>
        <v>Medium Risk</v>
      </c>
      <c r="V3069">
        <f t="shared" si="47"/>
        <v>5</v>
      </c>
    </row>
    <row r="3070" spans="1:22" hidden="1" x14ac:dyDescent="0.2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 s="2">
        <v>102575.03999999999</v>
      </c>
      <c r="H3070">
        <v>1</v>
      </c>
      <c r="I3070">
        <v>1</v>
      </c>
      <c r="J3070">
        <v>1</v>
      </c>
      <c r="K3070" s="1">
        <v>11043.54</v>
      </c>
      <c r="L3070">
        <v>0</v>
      </c>
      <c r="M3070">
        <v>29</v>
      </c>
      <c r="N3070">
        <v>2826</v>
      </c>
      <c r="O3070">
        <v>8</v>
      </c>
      <c r="P3070">
        <v>87</v>
      </c>
      <c r="Q3070">
        <v>0.27586206896551724</v>
      </c>
      <c r="R3070">
        <v>81954</v>
      </c>
      <c r="S3070" t="str" cm="1">
        <f t="array" ref="S3070">_xlfn.IFS(E3073&lt;30,"18-29",E3073&lt;45,"30-44",TRUE,"45+")</f>
        <v>30-44</v>
      </c>
      <c r="T3070" t="str" cm="1">
        <f t="array" ref="T3070">_xlfn.IFS(F3070&lt;=2,"0-2 Years",F3070&lt;=5,"3-5 Years",F3070&lt;=8,"6-8 Years",TRUE,"9-10 Years")</f>
        <v>6-8 Years</v>
      </c>
      <c r="U3070" t="str" cm="1">
        <f t="array" ref="U3070">_xlfn.IFS(P3070&gt;60,"High Risk",P3070&gt;30,"Medium Risk",TRUE,"Low Risk")</f>
        <v>High Risk</v>
      </c>
      <c r="V3070">
        <f t="shared" si="47"/>
        <v>2</v>
      </c>
    </row>
    <row r="3071" spans="1:22" hidden="1" x14ac:dyDescent="0.2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 s="2">
        <v>137780.74</v>
      </c>
      <c r="H3071">
        <v>2</v>
      </c>
      <c r="I3071">
        <v>1</v>
      </c>
      <c r="J3071">
        <v>1</v>
      </c>
      <c r="K3071" s="1">
        <v>119100.05</v>
      </c>
      <c r="L3071">
        <v>1</v>
      </c>
      <c r="M3071">
        <v>4</v>
      </c>
      <c r="N3071">
        <v>2890</v>
      </c>
      <c r="O3071">
        <v>3</v>
      </c>
      <c r="P3071">
        <v>87</v>
      </c>
      <c r="Q3071">
        <v>0.75</v>
      </c>
      <c r="R3071">
        <v>11560</v>
      </c>
      <c r="S3071" t="str" cm="1">
        <f t="array" ref="S3071">_xlfn.IFS(E3074&lt;30,"18-29",E3074&lt;45,"30-44",TRUE,"45+")</f>
        <v>30-44</v>
      </c>
      <c r="T3071" t="str" cm="1">
        <f t="array" ref="T3071">_xlfn.IFS(F3071&lt;=2,"0-2 Years",F3071&lt;=5,"3-5 Years",F3071&lt;=8,"6-8 Years",TRUE,"9-10 Years")</f>
        <v>6-8 Years</v>
      </c>
      <c r="U3071" t="str" cm="1">
        <f t="array" ref="U3071">_xlfn.IFS(P3071&gt;60,"High Risk",P3071&gt;30,"Medium Risk",TRUE,"Low Risk")</f>
        <v>High Risk</v>
      </c>
      <c r="V3071">
        <f t="shared" si="47"/>
        <v>0</v>
      </c>
    </row>
    <row r="3072" spans="1:22" x14ac:dyDescent="0.2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 s="2">
        <v>0</v>
      </c>
      <c r="H3072">
        <v>2</v>
      </c>
      <c r="I3072">
        <v>1</v>
      </c>
      <c r="J3072">
        <v>0</v>
      </c>
      <c r="K3072" s="1">
        <v>140579.17000000001</v>
      </c>
      <c r="L3072">
        <v>0</v>
      </c>
      <c r="M3072">
        <v>19</v>
      </c>
      <c r="N3072">
        <v>4317</v>
      </c>
      <c r="O3072">
        <v>10</v>
      </c>
      <c r="P3072">
        <v>71</v>
      </c>
      <c r="Q3072">
        <v>0.52631578947368418</v>
      </c>
      <c r="R3072">
        <v>82023</v>
      </c>
      <c r="S3072" t="str" cm="1">
        <f t="array" ref="S3072">_xlfn.IFS(E3075&lt;30,"18-29",E3075&lt;45,"30-44",TRUE,"45+")</f>
        <v>30-44</v>
      </c>
      <c r="T3072" t="str" cm="1">
        <f t="array" ref="T3072">_xlfn.IFS(F3072&lt;=2,"0-2 Years",F3072&lt;=5,"3-5 Years",F3072&lt;=8,"6-8 Years",TRUE,"9-10 Years")</f>
        <v>0-2 Years</v>
      </c>
      <c r="U3072" t="str" cm="1">
        <f t="array" ref="U3072">_xlfn.IFS(P3072&gt;60,"High Risk",P3072&gt;30,"Medium Risk",TRUE,"Low Risk")</f>
        <v>High Risk</v>
      </c>
      <c r="V3072">
        <f t="shared" si="47"/>
        <v>7</v>
      </c>
    </row>
    <row r="3073" spans="1:22" hidden="1" x14ac:dyDescent="0.2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 s="2">
        <v>0</v>
      </c>
      <c r="H3073">
        <v>2</v>
      </c>
      <c r="I3073">
        <v>0</v>
      </c>
      <c r="J3073">
        <v>1</v>
      </c>
      <c r="K3073" s="1">
        <v>37731.949999999997</v>
      </c>
      <c r="L3073">
        <v>0</v>
      </c>
      <c r="M3073">
        <v>13</v>
      </c>
      <c r="N3073">
        <v>1394</v>
      </c>
      <c r="O3073">
        <v>4</v>
      </c>
      <c r="P3073">
        <v>80</v>
      </c>
      <c r="Q3073">
        <v>0.30769230769230771</v>
      </c>
      <c r="R3073">
        <v>18122</v>
      </c>
      <c r="S3073" t="str" cm="1">
        <f t="array" ref="S3073">_xlfn.IFS(E3076&lt;30,"18-29",E3076&lt;45,"30-44",TRUE,"45+")</f>
        <v>30-44</v>
      </c>
      <c r="T3073" t="str" cm="1">
        <f t="array" ref="T3073">_xlfn.IFS(F3073&lt;=2,"0-2 Years",F3073&lt;=5,"3-5 Years",F3073&lt;=8,"6-8 Years",TRUE,"9-10 Years")</f>
        <v>6-8 Years</v>
      </c>
      <c r="U3073" t="str" cm="1">
        <f t="array" ref="U3073">_xlfn.IFS(P3073&gt;60,"High Risk",P3073&gt;30,"Medium Risk",TRUE,"Low Risk")</f>
        <v>High Risk</v>
      </c>
      <c r="V3073">
        <f t="shared" si="47"/>
        <v>3</v>
      </c>
    </row>
    <row r="3074" spans="1:22" hidden="1" x14ac:dyDescent="0.2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 s="2">
        <v>105209.54</v>
      </c>
      <c r="H3074">
        <v>1</v>
      </c>
      <c r="I3074">
        <v>1</v>
      </c>
      <c r="J3074">
        <v>0</v>
      </c>
      <c r="K3074" s="1">
        <v>1852.58</v>
      </c>
      <c r="L3074">
        <v>0</v>
      </c>
      <c r="M3074">
        <v>15</v>
      </c>
      <c r="N3074">
        <v>1034</v>
      </c>
      <c r="O3074">
        <v>5</v>
      </c>
      <c r="P3074">
        <v>158</v>
      </c>
      <c r="Q3074">
        <v>0.33333333333333331</v>
      </c>
      <c r="R3074">
        <v>15510</v>
      </c>
      <c r="S3074" t="str" cm="1">
        <f t="array" ref="S3074">_xlfn.IFS(E3077&lt;30,"18-29",E3077&lt;45,"30-44",TRUE,"45+")</f>
        <v>30-44</v>
      </c>
      <c r="T3074" t="str" cm="1">
        <f t="array" ref="T3074">_xlfn.IFS(F3074&lt;=2,"0-2 Years",F3074&lt;=5,"3-5 Years",F3074&lt;=8,"6-8 Years",TRUE,"9-10 Years")</f>
        <v>6-8 Years</v>
      </c>
      <c r="U3074" t="str" cm="1">
        <f t="array" ref="U3074">_xlfn.IFS(P3074&gt;60,"High Risk",P3074&gt;30,"Medium Risk",TRUE,"Low Risk")</f>
        <v>High Risk</v>
      </c>
      <c r="V3074">
        <f t="shared" si="47"/>
        <v>5</v>
      </c>
    </row>
    <row r="3075" spans="1:22" hidden="1" x14ac:dyDescent="0.2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 s="2">
        <v>109570.21</v>
      </c>
      <c r="H3075">
        <v>2</v>
      </c>
      <c r="I3075">
        <v>1</v>
      </c>
      <c r="J3075">
        <v>1</v>
      </c>
      <c r="K3075" s="1">
        <v>172049.84</v>
      </c>
      <c r="L3075">
        <v>0</v>
      </c>
      <c r="M3075">
        <v>17</v>
      </c>
      <c r="N3075">
        <v>3438</v>
      </c>
      <c r="O3075">
        <v>3</v>
      </c>
      <c r="P3075">
        <v>67</v>
      </c>
      <c r="Q3075">
        <v>0.17647058823529413</v>
      </c>
      <c r="R3075">
        <v>58446</v>
      </c>
      <c r="S3075" t="str" cm="1">
        <f t="array" ref="S3075">_xlfn.IFS(E3078&lt;30,"18-29",E3078&lt;45,"30-44",TRUE,"45+")</f>
        <v>30-44</v>
      </c>
      <c r="T3075" t="str" cm="1">
        <f t="array" ref="T3075">_xlfn.IFS(F3075&lt;=2,"0-2 Years",F3075&lt;=5,"3-5 Years",F3075&lt;=8,"6-8 Years",TRUE,"9-10 Years")</f>
        <v>0-2 Years</v>
      </c>
      <c r="U3075" t="str" cm="1">
        <f t="array" ref="U3075">_xlfn.IFS(P3075&gt;60,"High Risk",P3075&gt;30,"Medium Risk",TRUE,"Low Risk")</f>
        <v>High Risk</v>
      </c>
      <c r="V3075">
        <f t="shared" ref="V3075:V3138" si="48">IF(J3075=0,3,0)+IF(G3075=0,3,0)+IF(H3075=1,2,0)+IF(E3075&gt;45,1,0)+IF(F3075&lt;3,1,0)</f>
        <v>1</v>
      </c>
    </row>
    <row r="3076" spans="1:22" hidden="1" x14ac:dyDescent="0.2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 s="2">
        <v>118715.86</v>
      </c>
      <c r="H3076">
        <v>1</v>
      </c>
      <c r="I3076">
        <v>1</v>
      </c>
      <c r="J3076">
        <v>0</v>
      </c>
      <c r="K3076" s="1">
        <v>133591.10999999999</v>
      </c>
      <c r="L3076">
        <v>1</v>
      </c>
      <c r="M3076">
        <v>7</v>
      </c>
      <c r="N3076">
        <v>933</v>
      </c>
      <c r="O3076">
        <v>8</v>
      </c>
      <c r="P3076">
        <v>96</v>
      </c>
      <c r="Q3076">
        <v>1</v>
      </c>
      <c r="R3076">
        <v>6531</v>
      </c>
      <c r="S3076" t="str" cm="1">
        <f t="array" ref="S3076">_xlfn.IFS(E3079&lt;30,"18-29",E3079&lt;45,"30-44",TRUE,"45+")</f>
        <v>30-44</v>
      </c>
      <c r="T3076" t="str" cm="1">
        <f t="array" ref="T3076">_xlfn.IFS(F3076&lt;=2,"0-2 Years",F3076&lt;=5,"3-5 Years",F3076&lt;=8,"6-8 Years",TRUE,"9-10 Years")</f>
        <v>6-8 Years</v>
      </c>
      <c r="U3076" t="str" cm="1">
        <f t="array" ref="U3076">_xlfn.IFS(P3076&gt;60,"High Risk",P3076&gt;30,"Medium Risk",TRUE,"Low Risk")</f>
        <v>High Risk</v>
      </c>
      <c r="V3076">
        <f t="shared" si="48"/>
        <v>5</v>
      </c>
    </row>
    <row r="3077" spans="1:22" hidden="1" x14ac:dyDescent="0.2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 s="2">
        <v>0</v>
      </c>
      <c r="H3077">
        <v>2</v>
      </c>
      <c r="I3077">
        <v>1</v>
      </c>
      <c r="J3077">
        <v>1</v>
      </c>
      <c r="K3077" s="1">
        <v>192751.18</v>
      </c>
      <c r="L3077">
        <v>0</v>
      </c>
      <c r="M3077">
        <v>22</v>
      </c>
      <c r="N3077">
        <v>2314</v>
      </c>
      <c r="O3077">
        <v>1</v>
      </c>
      <c r="P3077">
        <v>73</v>
      </c>
      <c r="Q3077">
        <v>4.5454545454545456E-2</v>
      </c>
      <c r="R3077">
        <v>50908</v>
      </c>
      <c r="S3077" t="str" cm="1">
        <f t="array" ref="S3077">_xlfn.IFS(E3080&lt;30,"18-29",E3080&lt;45,"30-44",TRUE,"45+")</f>
        <v>30-44</v>
      </c>
      <c r="T3077" t="str" cm="1">
        <f t="array" ref="T3077">_xlfn.IFS(F3077&lt;=2,"0-2 Years",F3077&lt;=5,"3-5 Years",F3077&lt;=8,"6-8 Years",TRUE,"9-10 Years")</f>
        <v>9-10 Years</v>
      </c>
      <c r="U3077" t="str" cm="1">
        <f t="array" ref="U3077">_xlfn.IFS(P3077&gt;60,"High Risk",P3077&gt;30,"Medium Risk",TRUE,"Low Risk")</f>
        <v>High Risk</v>
      </c>
      <c r="V3077">
        <f t="shared" si="48"/>
        <v>3</v>
      </c>
    </row>
    <row r="3078" spans="1:22" hidden="1" x14ac:dyDescent="0.2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 s="2">
        <v>153393.18</v>
      </c>
      <c r="H3078">
        <v>2</v>
      </c>
      <c r="I3078">
        <v>1</v>
      </c>
      <c r="J3078">
        <v>1</v>
      </c>
      <c r="K3078" s="1">
        <v>193828.27</v>
      </c>
      <c r="L3078">
        <v>0</v>
      </c>
      <c r="M3078">
        <v>10</v>
      </c>
      <c r="N3078">
        <v>2342</v>
      </c>
      <c r="O3078">
        <v>7</v>
      </c>
      <c r="P3078">
        <v>65</v>
      </c>
      <c r="Q3078">
        <v>0.7</v>
      </c>
      <c r="R3078">
        <v>23420</v>
      </c>
      <c r="S3078" t="str" cm="1">
        <f t="array" ref="S3078">_xlfn.IFS(E3081&lt;30,"18-29",E3081&lt;45,"30-44",TRUE,"45+")</f>
        <v>30-44</v>
      </c>
      <c r="T3078" t="str" cm="1">
        <f t="array" ref="T3078">_xlfn.IFS(F3078&lt;=2,"0-2 Years",F3078&lt;=5,"3-5 Years",F3078&lt;=8,"6-8 Years",TRUE,"9-10 Years")</f>
        <v>0-2 Years</v>
      </c>
      <c r="U3078" t="str" cm="1">
        <f t="array" ref="U3078">_xlfn.IFS(P3078&gt;60,"High Risk",P3078&gt;30,"Medium Risk",TRUE,"Low Risk")</f>
        <v>High Risk</v>
      </c>
      <c r="V3078">
        <f t="shared" si="48"/>
        <v>1</v>
      </c>
    </row>
    <row r="3079" spans="1:22" hidden="1" x14ac:dyDescent="0.2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 s="2">
        <v>132603.35999999999</v>
      </c>
      <c r="H3079">
        <v>1</v>
      </c>
      <c r="I3079">
        <v>1</v>
      </c>
      <c r="J3079">
        <v>0</v>
      </c>
      <c r="K3079" s="1">
        <v>55775.72</v>
      </c>
      <c r="L3079">
        <v>0</v>
      </c>
      <c r="M3079">
        <v>8</v>
      </c>
      <c r="N3079">
        <v>3318</v>
      </c>
      <c r="O3079">
        <v>1</v>
      </c>
      <c r="P3079">
        <v>110</v>
      </c>
      <c r="Q3079">
        <v>0.125</v>
      </c>
      <c r="R3079">
        <v>26544</v>
      </c>
      <c r="S3079" t="str" cm="1">
        <f t="array" ref="S3079">_xlfn.IFS(E3082&lt;30,"18-29",E3082&lt;45,"30-44",TRUE,"45+")</f>
        <v>18-29</v>
      </c>
      <c r="T3079" t="str" cm="1">
        <f t="array" ref="T3079">_xlfn.IFS(F3079&lt;=2,"0-2 Years",F3079&lt;=5,"3-5 Years",F3079&lt;=8,"6-8 Years",TRUE,"9-10 Years")</f>
        <v>6-8 Years</v>
      </c>
      <c r="U3079" t="str" cm="1">
        <f t="array" ref="U3079">_xlfn.IFS(P3079&gt;60,"High Risk",P3079&gt;30,"Medium Risk",TRUE,"Low Risk")</f>
        <v>High Risk</v>
      </c>
      <c r="V3079">
        <f t="shared" si="48"/>
        <v>5</v>
      </c>
    </row>
    <row r="3080" spans="1:22" hidden="1" x14ac:dyDescent="0.2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 s="2">
        <v>0</v>
      </c>
      <c r="H3080">
        <v>2</v>
      </c>
      <c r="I3080">
        <v>1</v>
      </c>
      <c r="J3080">
        <v>1</v>
      </c>
      <c r="K3080" s="1">
        <v>102280.29</v>
      </c>
      <c r="L3080">
        <v>0</v>
      </c>
      <c r="M3080">
        <v>16</v>
      </c>
      <c r="N3080">
        <v>1063</v>
      </c>
      <c r="O3080">
        <v>8</v>
      </c>
      <c r="P3080">
        <v>139</v>
      </c>
      <c r="Q3080">
        <v>0.5</v>
      </c>
      <c r="R3080">
        <v>17008</v>
      </c>
      <c r="S3080" t="str" cm="1">
        <f t="array" ref="S3080">_xlfn.IFS(E3083&lt;30,"18-29",E3083&lt;45,"30-44",TRUE,"45+")</f>
        <v>18-29</v>
      </c>
      <c r="T3080" t="str" cm="1">
        <f t="array" ref="T3080">_xlfn.IFS(F3080&lt;=2,"0-2 Years",F3080&lt;=5,"3-5 Years",F3080&lt;=8,"6-8 Years",TRUE,"9-10 Years")</f>
        <v>6-8 Years</v>
      </c>
      <c r="U3080" t="str" cm="1">
        <f t="array" ref="U3080">_xlfn.IFS(P3080&gt;60,"High Risk",P3080&gt;30,"Medium Risk",TRUE,"Low Risk")</f>
        <v>High Risk</v>
      </c>
      <c r="V3080">
        <f t="shared" si="48"/>
        <v>3</v>
      </c>
    </row>
    <row r="3081" spans="1:22" hidden="1" x14ac:dyDescent="0.2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 s="2">
        <v>129398.01</v>
      </c>
      <c r="H3081">
        <v>2</v>
      </c>
      <c r="I3081">
        <v>0</v>
      </c>
      <c r="J3081">
        <v>0</v>
      </c>
      <c r="K3081" s="1">
        <v>44965.440000000002</v>
      </c>
      <c r="L3081">
        <v>0</v>
      </c>
      <c r="M3081">
        <v>24</v>
      </c>
      <c r="N3081">
        <v>3242</v>
      </c>
      <c r="O3081">
        <v>5</v>
      </c>
      <c r="P3081">
        <v>178</v>
      </c>
      <c r="Q3081">
        <v>0.20833333333333334</v>
      </c>
      <c r="R3081">
        <v>77808</v>
      </c>
      <c r="S3081" t="str" cm="1">
        <f t="array" ref="S3081">_xlfn.IFS(E3084&lt;30,"18-29",E3084&lt;45,"30-44",TRUE,"45+")</f>
        <v>30-44</v>
      </c>
      <c r="T3081" t="str" cm="1">
        <f t="array" ref="T3081">_xlfn.IFS(F3081&lt;=2,"0-2 Years",F3081&lt;=5,"3-5 Years",F3081&lt;=8,"6-8 Years",TRUE,"9-10 Years")</f>
        <v>0-2 Years</v>
      </c>
      <c r="U3081" t="str" cm="1">
        <f t="array" ref="U3081">_xlfn.IFS(P3081&gt;60,"High Risk",P3081&gt;30,"Medium Risk",TRUE,"Low Risk")</f>
        <v>High Risk</v>
      </c>
      <c r="V3081">
        <f t="shared" si="48"/>
        <v>4</v>
      </c>
    </row>
    <row r="3082" spans="1:22" x14ac:dyDescent="0.2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 s="2">
        <v>0</v>
      </c>
      <c r="H3082">
        <v>2</v>
      </c>
      <c r="I3082">
        <v>1</v>
      </c>
      <c r="J3082">
        <v>0</v>
      </c>
      <c r="K3082" s="1">
        <v>170661.02</v>
      </c>
      <c r="L3082">
        <v>0</v>
      </c>
      <c r="M3082">
        <v>15</v>
      </c>
      <c r="N3082">
        <v>1602</v>
      </c>
      <c r="O3082">
        <v>0</v>
      </c>
      <c r="P3082">
        <v>37</v>
      </c>
      <c r="Q3082">
        <v>0</v>
      </c>
      <c r="R3082">
        <v>24030</v>
      </c>
      <c r="S3082" t="str" cm="1">
        <f t="array" ref="S3082">_xlfn.IFS(E3085&lt;30,"18-29",E3085&lt;45,"30-44",TRUE,"45+")</f>
        <v>30-44</v>
      </c>
      <c r="T3082" t="str" cm="1">
        <f t="array" ref="T3082">_xlfn.IFS(F3082&lt;=2,"0-2 Years",F3082&lt;=5,"3-5 Years",F3082&lt;=8,"6-8 Years",TRUE,"9-10 Years")</f>
        <v>3-5 Years</v>
      </c>
      <c r="U3082" t="str" cm="1">
        <f t="array" ref="U3082">_xlfn.IFS(P3082&gt;60,"High Risk",P3082&gt;30,"Medium Risk",TRUE,"Low Risk")</f>
        <v>Medium Risk</v>
      </c>
      <c r="V3082">
        <f t="shared" si="48"/>
        <v>6</v>
      </c>
    </row>
    <row r="3083" spans="1:22" x14ac:dyDescent="0.2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 s="2">
        <v>151352.74</v>
      </c>
      <c r="H3083">
        <v>1</v>
      </c>
      <c r="I3083">
        <v>0</v>
      </c>
      <c r="J3083">
        <v>0</v>
      </c>
      <c r="K3083" s="1">
        <v>197145.89</v>
      </c>
      <c r="L3083">
        <v>0</v>
      </c>
      <c r="M3083">
        <v>19</v>
      </c>
      <c r="N3083">
        <v>4042</v>
      </c>
      <c r="O3083">
        <v>5</v>
      </c>
      <c r="P3083">
        <v>131</v>
      </c>
      <c r="Q3083">
        <v>0.26315789473684209</v>
      </c>
      <c r="R3083">
        <v>76798</v>
      </c>
      <c r="S3083" t="str" cm="1">
        <f t="array" ref="S3083">_xlfn.IFS(E3086&lt;30,"18-29",E3086&lt;45,"30-44",TRUE,"45+")</f>
        <v>30-44</v>
      </c>
      <c r="T3083" t="str" cm="1">
        <f t="array" ref="T3083">_xlfn.IFS(F3083&lt;=2,"0-2 Years",F3083&lt;=5,"3-5 Years",F3083&lt;=8,"6-8 Years",TRUE,"9-10 Years")</f>
        <v>0-2 Years</v>
      </c>
      <c r="U3083" t="str" cm="1">
        <f t="array" ref="U3083">_xlfn.IFS(P3083&gt;60,"High Risk",P3083&gt;30,"Medium Risk",TRUE,"Low Risk")</f>
        <v>High Risk</v>
      </c>
      <c r="V3083">
        <f t="shared" si="48"/>
        <v>6</v>
      </c>
    </row>
    <row r="3084" spans="1:22" hidden="1" x14ac:dyDescent="0.2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 s="2">
        <v>136836.49</v>
      </c>
      <c r="H3084">
        <v>1</v>
      </c>
      <c r="I3084">
        <v>1</v>
      </c>
      <c r="J3084">
        <v>0</v>
      </c>
      <c r="K3084" s="1">
        <v>192359.9</v>
      </c>
      <c r="L3084">
        <v>1</v>
      </c>
      <c r="M3084">
        <v>6</v>
      </c>
      <c r="N3084">
        <v>163</v>
      </c>
      <c r="O3084">
        <v>10</v>
      </c>
      <c r="P3084">
        <v>1</v>
      </c>
      <c r="Q3084">
        <v>1</v>
      </c>
      <c r="R3084">
        <v>978</v>
      </c>
      <c r="S3084" t="str" cm="1">
        <f t="array" ref="S3084">_xlfn.IFS(E3087&lt;30,"18-29",E3087&lt;45,"30-44",TRUE,"45+")</f>
        <v>45+</v>
      </c>
      <c r="T3084" t="str" cm="1">
        <f t="array" ref="T3084">_xlfn.IFS(F3084&lt;=2,"0-2 Years",F3084&lt;=5,"3-5 Years",F3084&lt;=8,"6-8 Years",TRUE,"9-10 Years")</f>
        <v>3-5 Years</v>
      </c>
      <c r="U3084" t="str" cm="1">
        <f t="array" ref="U3084">_xlfn.IFS(P3084&gt;60,"High Risk",P3084&gt;30,"Medium Risk",TRUE,"Low Risk")</f>
        <v>Low Risk</v>
      </c>
      <c r="V3084">
        <f t="shared" si="48"/>
        <v>5</v>
      </c>
    </row>
    <row r="3085" spans="1:22" hidden="1" x14ac:dyDescent="0.2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 s="2">
        <v>91592.06</v>
      </c>
      <c r="H3085">
        <v>1</v>
      </c>
      <c r="I3085">
        <v>1</v>
      </c>
      <c r="J3085">
        <v>0</v>
      </c>
      <c r="K3085" s="1">
        <v>141210.18</v>
      </c>
      <c r="L3085">
        <v>1</v>
      </c>
      <c r="M3085">
        <v>15</v>
      </c>
      <c r="N3085">
        <v>4617</v>
      </c>
      <c r="O3085">
        <v>3</v>
      </c>
      <c r="P3085">
        <v>170</v>
      </c>
      <c r="Q3085">
        <v>0.2</v>
      </c>
      <c r="R3085">
        <v>69255</v>
      </c>
      <c r="S3085" t="str" cm="1">
        <f t="array" ref="S3085">_xlfn.IFS(E3088&lt;30,"18-29",E3088&lt;45,"30-44",TRUE,"45+")</f>
        <v>18-29</v>
      </c>
      <c r="T3085" t="str" cm="1">
        <f t="array" ref="T3085">_xlfn.IFS(F3085&lt;=2,"0-2 Years",F3085&lt;=5,"3-5 Years",F3085&lt;=8,"6-8 Years",TRUE,"9-10 Years")</f>
        <v>3-5 Years</v>
      </c>
      <c r="U3085" t="str" cm="1">
        <f t="array" ref="U3085">_xlfn.IFS(P3085&gt;60,"High Risk",P3085&gt;30,"Medium Risk",TRUE,"Low Risk")</f>
        <v>High Risk</v>
      </c>
      <c r="V3085">
        <f t="shared" si="48"/>
        <v>5</v>
      </c>
    </row>
    <row r="3086" spans="1:22" x14ac:dyDescent="0.2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 s="2">
        <v>0</v>
      </c>
      <c r="H3086">
        <v>2</v>
      </c>
      <c r="I3086">
        <v>1</v>
      </c>
      <c r="J3086">
        <v>0</v>
      </c>
      <c r="K3086" s="1">
        <v>100557.03</v>
      </c>
      <c r="L3086">
        <v>0</v>
      </c>
      <c r="M3086">
        <v>4</v>
      </c>
      <c r="N3086">
        <v>4483</v>
      </c>
      <c r="O3086">
        <v>10</v>
      </c>
      <c r="P3086">
        <v>105</v>
      </c>
      <c r="Q3086">
        <v>1</v>
      </c>
      <c r="R3086">
        <v>17932</v>
      </c>
      <c r="S3086" t="str" cm="1">
        <f t="array" ref="S3086">_xlfn.IFS(E3089&lt;30,"18-29",E3089&lt;45,"30-44",TRUE,"45+")</f>
        <v>30-44</v>
      </c>
      <c r="T3086" t="str" cm="1">
        <f t="array" ref="T3086">_xlfn.IFS(F3086&lt;=2,"0-2 Years",F3086&lt;=5,"3-5 Years",F3086&lt;=8,"6-8 Years",TRUE,"9-10 Years")</f>
        <v>6-8 Years</v>
      </c>
      <c r="U3086" t="str" cm="1">
        <f t="array" ref="U3086">_xlfn.IFS(P3086&gt;60,"High Risk",P3086&gt;30,"Medium Risk",TRUE,"Low Risk")</f>
        <v>High Risk</v>
      </c>
      <c r="V3086">
        <f t="shared" si="48"/>
        <v>6</v>
      </c>
    </row>
    <row r="3087" spans="1:22" x14ac:dyDescent="0.2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 s="2">
        <v>0</v>
      </c>
      <c r="H3087">
        <v>1</v>
      </c>
      <c r="I3087">
        <v>1</v>
      </c>
      <c r="J3087">
        <v>0</v>
      </c>
      <c r="K3087" s="1">
        <v>130805.54</v>
      </c>
      <c r="L3087">
        <v>1</v>
      </c>
      <c r="M3087">
        <v>11</v>
      </c>
      <c r="N3087">
        <v>4810</v>
      </c>
      <c r="O3087">
        <v>1</v>
      </c>
      <c r="P3087">
        <v>171</v>
      </c>
      <c r="Q3087">
        <v>9.0909090909090912E-2</v>
      </c>
      <c r="R3087">
        <v>52910</v>
      </c>
      <c r="S3087" t="str" cm="1">
        <f t="array" ref="S3087">_xlfn.IFS(E3090&lt;30,"18-29",E3090&lt;45,"30-44",TRUE,"45+")</f>
        <v>18-29</v>
      </c>
      <c r="T3087" t="str" cm="1">
        <f t="array" ref="T3087">_xlfn.IFS(F3087&lt;=2,"0-2 Years",F3087&lt;=5,"3-5 Years",F3087&lt;=8,"6-8 Years",TRUE,"9-10 Years")</f>
        <v>3-5 Years</v>
      </c>
      <c r="U3087" t="str" cm="1">
        <f t="array" ref="U3087">_xlfn.IFS(P3087&gt;60,"High Risk",P3087&gt;30,"Medium Risk",TRUE,"Low Risk")</f>
        <v>High Risk</v>
      </c>
      <c r="V3087">
        <f t="shared" si="48"/>
        <v>9</v>
      </c>
    </row>
    <row r="3088" spans="1:22" hidden="1" x14ac:dyDescent="0.2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 s="2">
        <v>0</v>
      </c>
      <c r="H3088">
        <v>2</v>
      </c>
      <c r="I3088">
        <v>1</v>
      </c>
      <c r="J3088">
        <v>1</v>
      </c>
      <c r="K3088" s="1">
        <v>92606.98</v>
      </c>
      <c r="L3088">
        <v>0</v>
      </c>
      <c r="M3088">
        <v>5</v>
      </c>
      <c r="N3088">
        <v>232</v>
      </c>
      <c r="O3088">
        <v>6</v>
      </c>
      <c r="P3088">
        <v>69</v>
      </c>
      <c r="Q3088">
        <v>1</v>
      </c>
      <c r="R3088">
        <v>1160</v>
      </c>
      <c r="S3088" t="str" cm="1">
        <f t="array" ref="S3088">_xlfn.IFS(E3091&lt;30,"18-29",E3091&lt;45,"30-44",TRUE,"45+")</f>
        <v>30-44</v>
      </c>
      <c r="T3088" t="str" cm="1">
        <f t="array" ref="T3088">_xlfn.IFS(F3088&lt;=2,"0-2 Years",F3088&lt;=5,"3-5 Years",F3088&lt;=8,"6-8 Years",TRUE,"9-10 Years")</f>
        <v>6-8 Years</v>
      </c>
      <c r="U3088" t="str" cm="1">
        <f t="array" ref="U3088">_xlfn.IFS(P3088&gt;60,"High Risk",P3088&gt;30,"Medium Risk",TRUE,"Low Risk")</f>
        <v>High Risk</v>
      </c>
      <c r="V3088">
        <f t="shared" si="48"/>
        <v>3</v>
      </c>
    </row>
    <row r="3089" spans="1:22" hidden="1" x14ac:dyDescent="0.2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 s="2">
        <v>165536.28</v>
      </c>
      <c r="H3089">
        <v>2</v>
      </c>
      <c r="I3089">
        <v>1</v>
      </c>
      <c r="J3089">
        <v>1</v>
      </c>
      <c r="K3089" s="1">
        <v>123956.83</v>
      </c>
      <c r="L3089">
        <v>0</v>
      </c>
      <c r="M3089">
        <v>22</v>
      </c>
      <c r="N3089">
        <v>3066</v>
      </c>
      <c r="O3089">
        <v>7</v>
      </c>
      <c r="P3089">
        <v>80</v>
      </c>
      <c r="Q3089">
        <v>0.31818181818181818</v>
      </c>
      <c r="R3089">
        <v>67452</v>
      </c>
      <c r="S3089" t="str" cm="1">
        <f t="array" ref="S3089">_xlfn.IFS(E3092&lt;30,"18-29",E3092&lt;45,"30-44",TRUE,"45+")</f>
        <v>30-44</v>
      </c>
      <c r="T3089" t="str" cm="1">
        <f t="array" ref="T3089">_xlfn.IFS(F3089&lt;=2,"0-2 Years",F3089&lt;=5,"3-5 Years",F3089&lt;=8,"6-8 Years",TRUE,"9-10 Years")</f>
        <v>0-2 Years</v>
      </c>
      <c r="U3089" t="str" cm="1">
        <f t="array" ref="U3089">_xlfn.IFS(P3089&gt;60,"High Risk",P3089&gt;30,"Medium Risk",TRUE,"Low Risk")</f>
        <v>High Risk</v>
      </c>
      <c r="V3089">
        <f t="shared" si="48"/>
        <v>1</v>
      </c>
    </row>
    <row r="3090" spans="1:22" hidden="1" x14ac:dyDescent="0.2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 s="2">
        <v>62482.95</v>
      </c>
      <c r="H3090">
        <v>1</v>
      </c>
      <c r="I3090">
        <v>1</v>
      </c>
      <c r="J3090">
        <v>1</v>
      </c>
      <c r="K3090" s="1">
        <v>102758.43</v>
      </c>
      <c r="L3090">
        <v>0</v>
      </c>
      <c r="M3090">
        <v>1</v>
      </c>
      <c r="N3090">
        <v>3289</v>
      </c>
      <c r="O3090">
        <v>9</v>
      </c>
      <c r="P3090">
        <v>110</v>
      </c>
      <c r="Q3090">
        <v>1</v>
      </c>
      <c r="R3090">
        <v>3289</v>
      </c>
      <c r="S3090" t="str" cm="1">
        <f t="array" ref="S3090">_xlfn.IFS(E3093&lt;30,"18-29",E3093&lt;45,"30-44",TRUE,"45+")</f>
        <v>30-44</v>
      </c>
      <c r="T3090" t="str" cm="1">
        <f t="array" ref="T3090">_xlfn.IFS(F3090&lt;=2,"0-2 Years",F3090&lt;=5,"3-5 Years",F3090&lt;=8,"6-8 Years",TRUE,"9-10 Years")</f>
        <v>3-5 Years</v>
      </c>
      <c r="U3090" t="str" cm="1">
        <f t="array" ref="U3090">_xlfn.IFS(P3090&gt;60,"High Risk",P3090&gt;30,"Medium Risk",TRUE,"Low Risk")</f>
        <v>High Risk</v>
      </c>
      <c r="V3090">
        <f t="shared" si="48"/>
        <v>2</v>
      </c>
    </row>
    <row r="3091" spans="1:22" hidden="1" x14ac:dyDescent="0.2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 s="2">
        <v>68155.59</v>
      </c>
      <c r="H3091">
        <v>1</v>
      </c>
      <c r="I3091">
        <v>1</v>
      </c>
      <c r="J3091">
        <v>0</v>
      </c>
      <c r="K3091" s="1">
        <v>94876.65</v>
      </c>
      <c r="L3091">
        <v>0</v>
      </c>
      <c r="M3091">
        <v>4</v>
      </c>
      <c r="N3091">
        <v>2232</v>
      </c>
      <c r="O3091">
        <v>4</v>
      </c>
      <c r="P3091">
        <v>17</v>
      </c>
      <c r="Q3091">
        <v>1</v>
      </c>
      <c r="R3091">
        <v>8928</v>
      </c>
      <c r="S3091" t="str" cm="1">
        <f t="array" ref="S3091">_xlfn.IFS(E3094&lt;30,"18-29",E3094&lt;45,"30-44",TRUE,"45+")</f>
        <v>30-44</v>
      </c>
      <c r="T3091" t="str" cm="1">
        <f t="array" ref="T3091">_xlfn.IFS(F3091&lt;=2,"0-2 Years",F3091&lt;=5,"3-5 Years",F3091&lt;=8,"6-8 Years",TRUE,"9-10 Years")</f>
        <v>6-8 Years</v>
      </c>
      <c r="U3091" t="str" cm="1">
        <f t="array" ref="U3091">_xlfn.IFS(P3091&gt;60,"High Risk",P3091&gt;30,"Medium Risk",TRUE,"Low Risk")</f>
        <v>Low Risk</v>
      </c>
      <c r="V3091">
        <f t="shared" si="48"/>
        <v>5</v>
      </c>
    </row>
    <row r="3092" spans="1:22" hidden="1" x14ac:dyDescent="0.2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 s="2">
        <v>55853.33</v>
      </c>
      <c r="H3092">
        <v>2</v>
      </c>
      <c r="I3092">
        <v>0</v>
      </c>
      <c r="J3092">
        <v>1</v>
      </c>
      <c r="K3092" s="1">
        <v>94811.85</v>
      </c>
      <c r="L3092">
        <v>1</v>
      </c>
      <c r="M3092">
        <v>21</v>
      </c>
      <c r="N3092">
        <v>2837</v>
      </c>
      <c r="O3092">
        <v>7</v>
      </c>
      <c r="P3092">
        <v>23</v>
      </c>
      <c r="Q3092">
        <v>0.33333333333333331</v>
      </c>
      <c r="R3092">
        <v>59577</v>
      </c>
      <c r="S3092" t="str" cm="1">
        <f t="array" ref="S3092">_xlfn.IFS(E3095&lt;30,"18-29",E3095&lt;45,"30-44",TRUE,"45+")</f>
        <v>30-44</v>
      </c>
      <c r="T3092" t="str" cm="1">
        <f t="array" ref="T3092">_xlfn.IFS(F3092&lt;=2,"0-2 Years",F3092&lt;=5,"3-5 Years",F3092&lt;=8,"6-8 Years",TRUE,"9-10 Years")</f>
        <v>3-5 Years</v>
      </c>
      <c r="U3092" t="str" cm="1">
        <f t="array" ref="U3092">_xlfn.IFS(P3092&gt;60,"High Risk",P3092&gt;30,"Medium Risk",TRUE,"Low Risk")</f>
        <v>Low Risk</v>
      </c>
      <c r="V3092">
        <f t="shared" si="48"/>
        <v>0</v>
      </c>
    </row>
    <row r="3093" spans="1:22" hidden="1" x14ac:dyDescent="0.2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 s="2">
        <v>0</v>
      </c>
      <c r="H3093">
        <v>2</v>
      </c>
      <c r="I3093">
        <v>0</v>
      </c>
      <c r="J3093">
        <v>1</v>
      </c>
      <c r="K3093" s="1">
        <v>67840.81</v>
      </c>
      <c r="L3093">
        <v>0</v>
      </c>
      <c r="M3093">
        <v>4</v>
      </c>
      <c r="N3093">
        <v>371</v>
      </c>
      <c r="O3093">
        <v>0</v>
      </c>
      <c r="P3093">
        <v>128</v>
      </c>
      <c r="Q3093">
        <v>0</v>
      </c>
      <c r="R3093">
        <v>1484</v>
      </c>
      <c r="S3093" t="str" cm="1">
        <f t="array" ref="S3093">_xlfn.IFS(E3096&lt;30,"18-29",E3096&lt;45,"30-44",TRUE,"45+")</f>
        <v>18-29</v>
      </c>
      <c r="T3093" t="str" cm="1">
        <f t="array" ref="T3093">_xlfn.IFS(F3093&lt;=2,"0-2 Years",F3093&lt;=5,"3-5 Years",F3093&lt;=8,"6-8 Years",TRUE,"9-10 Years")</f>
        <v>0-2 Years</v>
      </c>
      <c r="U3093" t="str" cm="1">
        <f t="array" ref="U3093">_xlfn.IFS(P3093&gt;60,"High Risk",P3093&gt;30,"Medium Risk",TRUE,"Low Risk")</f>
        <v>High Risk</v>
      </c>
      <c r="V3093">
        <f t="shared" si="48"/>
        <v>4</v>
      </c>
    </row>
    <row r="3094" spans="1:22" x14ac:dyDescent="0.2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 s="2">
        <v>79589.429999999993</v>
      </c>
      <c r="H3094">
        <v>1</v>
      </c>
      <c r="I3094">
        <v>0</v>
      </c>
      <c r="J3094">
        <v>0</v>
      </c>
      <c r="K3094" s="1">
        <v>4050.57</v>
      </c>
      <c r="L3094">
        <v>0</v>
      </c>
      <c r="M3094">
        <v>19</v>
      </c>
      <c r="N3094">
        <v>2053</v>
      </c>
      <c r="O3094">
        <v>1</v>
      </c>
      <c r="P3094">
        <v>23</v>
      </c>
      <c r="Q3094">
        <v>5.2631578947368418E-2</v>
      </c>
      <c r="R3094">
        <v>39007</v>
      </c>
      <c r="S3094" t="str" cm="1">
        <f t="array" ref="S3094">_xlfn.IFS(E3097&lt;30,"18-29",E3097&lt;45,"30-44",TRUE,"45+")</f>
        <v>18-29</v>
      </c>
      <c r="T3094" t="str" cm="1">
        <f t="array" ref="T3094">_xlfn.IFS(F3094&lt;=2,"0-2 Years",F3094&lt;=5,"3-5 Years",F3094&lt;=8,"6-8 Years",TRUE,"9-10 Years")</f>
        <v>0-2 Years</v>
      </c>
      <c r="U3094" t="str" cm="1">
        <f t="array" ref="U3094">_xlfn.IFS(P3094&gt;60,"High Risk",P3094&gt;30,"Medium Risk",TRUE,"Low Risk")</f>
        <v>Low Risk</v>
      </c>
      <c r="V3094">
        <f t="shared" si="48"/>
        <v>6</v>
      </c>
    </row>
    <row r="3095" spans="1:22" hidden="1" x14ac:dyDescent="0.2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 s="2">
        <v>100880.76</v>
      </c>
      <c r="H3095">
        <v>1</v>
      </c>
      <c r="I3095">
        <v>0</v>
      </c>
      <c r="J3095">
        <v>1</v>
      </c>
      <c r="K3095" s="1">
        <v>134665.25</v>
      </c>
      <c r="L3095">
        <v>0</v>
      </c>
      <c r="M3095">
        <v>20</v>
      </c>
      <c r="N3095">
        <v>1826</v>
      </c>
      <c r="O3095">
        <v>0</v>
      </c>
      <c r="P3095">
        <v>33</v>
      </c>
      <c r="Q3095">
        <v>0</v>
      </c>
      <c r="R3095">
        <v>36520</v>
      </c>
      <c r="S3095" t="str" cm="1">
        <f t="array" ref="S3095">_xlfn.IFS(E3098&lt;30,"18-29",E3098&lt;45,"30-44",TRUE,"45+")</f>
        <v>45+</v>
      </c>
      <c r="T3095" t="str" cm="1">
        <f t="array" ref="T3095">_xlfn.IFS(F3095&lt;=2,"0-2 Years",F3095&lt;=5,"3-5 Years",F3095&lt;=8,"6-8 Years",TRUE,"9-10 Years")</f>
        <v>3-5 Years</v>
      </c>
      <c r="U3095" t="str" cm="1">
        <f t="array" ref="U3095">_xlfn.IFS(P3095&gt;60,"High Risk",P3095&gt;30,"Medium Risk",TRUE,"Low Risk")</f>
        <v>Medium Risk</v>
      </c>
      <c r="V3095">
        <f t="shared" si="48"/>
        <v>2</v>
      </c>
    </row>
    <row r="3096" spans="1:22" hidden="1" x14ac:dyDescent="0.2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 s="2">
        <v>174330.35</v>
      </c>
      <c r="H3096">
        <v>2</v>
      </c>
      <c r="I3096">
        <v>0</v>
      </c>
      <c r="J3096">
        <v>0</v>
      </c>
      <c r="K3096" s="1">
        <v>181647.13</v>
      </c>
      <c r="L3096">
        <v>0</v>
      </c>
      <c r="M3096">
        <v>15</v>
      </c>
      <c r="N3096">
        <v>2714</v>
      </c>
      <c r="O3096">
        <v>9</v>
      </c>
      <c r="P3096">
        <v>136</v>
      </c>
      <c r="Q3096">
        <v>0.6</v>
      </c>
      <c r="R3096">
        <v>40710</v>
      </c>
      <c r="S3096" t="str" cm="1">
        <f t="array" ref="S3096">_xlfn.IFS(E3099&lt;30,"18-29",E3099&lt;45,"30-44",TRUE,"45+")</f>
        <v>30-44</v>
      </c>
      <c r="T3096" t="str" cm="1">
        <f t="array" ref="T3096">_xlfn.IFS(F3096&lt;=2,"0-2 Years",F3096&lt;=5,"3-5 Years",F3096&lt;=8,"6-8 Years",TRUE,"9-10 Years")</f>
        <v>3-5 Years</v>
      </c>
      <c r="U3096" t="str" cm="1">
        <f t="array" ref="U3096">_xlfn.IFS(P3096&gt;60,"High Risk",P3096&gt;30,"Medium Risk",TRUE,"Low Risk")</f>
        <v>High Risk</v>
      </c>
      <c r="V3096">
        <f t="shared" si="48"/>
        <v>3</v>
      </c>
    </row>
    <row r="3097" spans="1:22" hidden="1" x14ac:dyDescent="0.2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 s="2">
        <v>143390.51</v>
      </c>
      <c r="H3097">
        <v>1</v>
      </c>
      <c r="I3097">
        <v>1</v>
      </c>
      <c r="J3097">
        <v>0</v>
      </c>
      <c r="K3097" s="1">
        <v>33282.839999999997</v>
      </c>
      <c r="L3097">
        <v>0</v>
      </c>
      <c r="M3097">
        <v>18</v>
      </c>
      <c r="N3097">
        <v>2827</v>
      </c>
      <c r="O3097">
        <v>4</v>
      </c>
      <c r="P3097">
        <v>73</v>
      </c>
      <c r="Q3097">
        <v>0.22222222222222221</v>
      </c>
      <c r="R3097">
        <v>50886</v>
      </c>
      <c r="S3097" t="str" cm="1">
        <f t="array" ref="S3097">_xlfn.IFS(E3100&lt;30,"18-29",E3100&lt;45,"30-44",TRUE,"45+")</f>
        <v>18-29</v>
      </c>
      <c r="T3097" t="str" cm="1">
        <f t="array" ref="T3097">_xlfn.IFS(F3097&lt;=2,"0-2 Years",F3097&lt;=5,"3-5 Years",F3097&lt;=8,"6-8 Years",TRUE,"9-10 Years")</f>
        <v>6-8 Years</v>
      </c>
      <c r="U3097" t="str" cm="1">
        <f t="array" ref="U3097">_xlfn.IFS(P3097&gt;60,"High Risk",P3097&gt;30,"Medium Risk",TRUE,"Low Risk")</f>
        <v>High Risk</v>
      </c>
      <c r="V3097">
        <f t="shared" si="48"/>
        <v>5</v>
      </c>
    </row>
    <row r="3098" spans="1:22" x14ac:dyDescent="0.2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 s="2">
        <v>91415.76</v>
      </c>
      <c r="H3098">
        <v>1</v>
      </c>
      <c r="I3098">
        <v>0</v>
      </c>
      <c r="J3098">
        <v>0</v>
      </c>
      <c r="K3098" s="1">
        <v>27965</v>
      </c>
      <c r="L3098">
        <v>1</v>
      </c>
      <c r="M3098">
        <v>15</v>
      </c>
      <c r="N3098">
        <v>2985</v>
      </c>
      <c r="O3098">
        <v>2</v>
      </c>
      <c r="P3098">
        <v>180</v>
      </c>
      <c r="Q3098">
        <v>0.13333333333333333</v>
      </c>
      <c r="R3098">
        <v>44775</v>
      </c>
      <c r="S3098" t="str" cm="1">
        <f t="array" ref="S3098">_xlfn.IFS(E3101&lt;30,"18-29",E3101&lt;45,"30-44",TRUE,"45+")</f>
        <v>45+</v>
      </c>
      <c r="T3098" t="str" cm="1">
        <f t="array" ref="T3098">_xlfn.IFS(F3098&lt;=2,"0-2 Years",F3098&lt;=5,"3-5 Years",F3098&lt;=8,"6-8 Years",TRUE,"9-10 Years")</f>
        <v>6-8 Years</v>
      </c>
      <c r="U3098" t="str" cm="1">
        <f t="array" ref="U3098">_xlfn.IFS(P3098&gt;60,"High Risk",P3098&gt;30,"Medium Risk",TRUE,"Low Risk")</f>
        <v>High Risk</v>
      </c>
      <c r="V3098">
        <f t="shared" si="48"/>
        <v>6</v>
      </c>
    </row>
    <row r="3099" spans="1:22" hidden="1" x14ac:dyDescent="0.2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 s="2">
        <v>134366.42000000001</v>
      </c>
      <c r="H3099">
        <v>1</v>
      </c>
      <c r="I3099">
        <v>1</v>
      </c>
      <c r="J3099">
        <v>0</v>
      </c>
      <c r="K3099" s="1">
        <v>68343.53</v>
      </c>
      <c r="L3099">
        <v>0</v>
      </c>
      <c r="M3099">
        <v>1</v>
      </c>
      <c r="N3099">
        <v>4550</v>
      </c>
      <c r="O3099">
        <v>9</v>
      </c>
      <c r="P3099">
        <v>30</v>
      </c>
      <c r="Q3099">
        <v>1</v>
      </c>
      <c r="R3099">
        <v>4550</v>
      </c>
      <c r="S3099" t="str" cm="1">
        <f t="array" ref="S3099">_xlfn.IFS(E3102&lt;30,"18-29",E3102&lt;45,"30-44",TRUE,"45+")</f>
        <v>30-44</v>
      </c>
      <c r="T3099" t="str" cm="1">
        <f t="array" ref="T3099">_xlfn.IFS(F3099&lt;=2,"0-2 Years",F3099&lt;=5,"3-5 Years",F3099&lt;=8,"6-8 Years",TRUE,"9-10 Years")</f>
        <v>3-5 Years</v>
      </c>
      <c r="U3099" t="str" cm="1">
        <f t="array" ref="U3099">_xlfn.IFS(P3099&gt;60,"High Risk",P3099&gt;30,"Medium Risk",TRUE,"Low Risk")</f>
        <v>Low Risk</v>
      </c>
      <c r="V3099">
        <f t="shared" si="48"/>
        <v>5</v>
      </c>
    </row>
    <row r="3100" spans="1:22" hidden="1" x14ac:dyDescent="0.2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 s="2">
        <v>0</v>
      </c>
      <c r="H3100">
        <v>2</v>
      </c>
      <c r="I3100">
        <v>1</v>
      </c>
      <c r="J3100">
        <v>1</v>
      </c>
      <c r="K3100" s="1">
        <v>198161.07</v>
      </c>
      <c r="L3100">
        <v>0</v>
      </c>
      <c r="M3100">
        <v>26</v>
      </c>
      <c r="N3100">
        <v>2944</v>
      </c>
      <c r="O3100">
        <v>2</v>
      </c>
      <c r="P3100">
        <v>77</v>
      </c>
      <c r="Q3100">
        <v>7.6923076923076927E-2</v>
      </c>
      <c r="R3100">
        <v>76544</v>
      </c>
      <c r="S3100" t="str" cm="1">
        <f t="array" ref="S3100">_xlfn.IFS(E3103&lt;30,"18-29",E3103&lt;45,"30-44",TRUE,"45+")</f>
        <v>30-44</v>
      </c>
      <c r="T3100" t="str" cm="1">
        <f t="array" ref="T3100">_xlfn.IFS(F3100&lt;=2,"0-2 Years",F3100&lt;=5,"3-5 Years",F3100&lt;=8,"6-8 Years",TRUE,"9-10 Years")</f>
        <v>3-5 Years</v>
      </c>
      <c r="U3100" t="str" cm="1">
        <f t="array" ref="U3100">_xlfn.IFS(P3100&gt;60,"High Risk",P3100&gt;30,"Medium Risk",TRUE,"Low Risk")</f>
        <v>High Risk</v>
      </c>
      <c r="V3100">
        <f t="shared" si="48"/>
        <v>3</v>
      </c>
    </row>
    <row r="3101" spans="1:22" hidden="1" x14ac:dyDescent="0.2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 s="2">
        <v>88786.81</v>
      </c>
      <c r="H3101">
        <v>1</v>
      </c>
      <c r="I3101">
        <v>1</v>
      </c>
      <c r="J3101">
        <v>1</v>
      </c>
      <c r="K3101" s="1">
        <v>196858.4</v>
      </c>
      <c r="L3101">
        <v>0</v>
      </c>
      <c r="M3101">
        <v>22</v>
      </c>
      <c r="N3101">
        <v>2860</v>
      </c>
      <c r="O3101">
        <v>3</v>
      </c>
      <c r="P3101">
        <v>98</v>
      </c>
      <c r="Q3101">
        <v>0.13636363636363635</v>
      </c>
      <c r="R3101">
        <v>62920</v>
      </c>
      <c r="S3101" t="str" cm="1">
        <f t="array" ref="S3101">_xlfn.IFS(E3104&lt;30,"18-29",E3104&lt;45,"30-44",TRUE,"45+")</f>
        <v>18-29</v>
      </c>
      <c r="T3101" t="str" cm="1">
        <f t="array" ref="T3101">_xlfn.IFS(F3101&lt;=2,"0-2 Years",F3101&lt;=5,"3-5 Years",F3101&lt;=8,"6-8 Years",TRUE,"9-10 Years")</f>
        <v>6-8 Years</v>
      </c>
      <c r="U3101" t="str" cm="1">
        <f t="array" ref="U3101">_xlfn.IFS(P3101&gt;60,"High Risk",P3101&gt;30,"Medium Risk",TRUE,"Low Risk")</f>
        <v>High Risk</v>
      </c>
      <c r="V3101">
        <f t="shared" si="48"/>
        <v>3</v>
      </c>
    </row>
    <row r="3102" spans="1:22" hidden="1" x14ac:dyDescent="0.2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 s="2">
        <v>96814.46</v>
      </c>
      <c r="H3102">
        <v>2</v>
      </c>
      <c r="I3102">
        <v>1</v>
      </c>
      <c r="J3102">
        <v>1</v>
      </c>
      <c r="K3102" s="1">
        <v>120511.03</v>
      </c>
      <c r="L3102">
        <v>0</v>
      </c>
      <c r="M3102">
        <v>6</v>
      </c>
      <c r="N3102">
        <v>3244</v>
      </c>
      <c r="O3102">
        <v>8</v>
      </c>
      <c r="P3102">
        <v>143</v>
      </c>
      <c r="Q3102">
        <v>1</v>
      </c>
      <c r="R3102">
        <v>19464</v>
      </c>
      <c r="S3102" t="str" cm="1">
        <f t="array" ref="S3102">_xlfn.IFS(E3105&lt;30,"18-29",E3105&lt;45,"30-44",TRUE,"45+")</f>
        <v>45+</v>
      </c>
      <c r="T3102" t="str" cm="1">
        <f t="array" ref="T3102">_xlfn.IFS(F3102&lt;=2,"0-2 Years",F3102&lt;=5,"3-5 Years",F3102&lt;=8,"6-8 Years",TRUE,"9-10 Years")</f>
        <v>3-5 Years</v>
      </c>
      <c r="U3102" t="str" cm="1">
        <f t="array" ref="U3102">_xlfn.IFS(P3102&gt;60,"High Risk",P3102&gt;30,"Medium Risk",TRUE,"Low Risk")</f>
        <v>High Risk</v>
      </c>
      <c r="V3102">
        <f t="shared" si="48"/>
        <v>0</v>
      </c>
    </row>
    <row r="3103" spans="1:22" hidden="1" x14ac:dyDescent="0.2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 s="2">
        <v>160680.41</v>
      </c>
      <c r="H3103">
        <v>1</v>
      </c>
      <c r="I3103">
        <v>1</v>
      </c>
      <c r="J3103">
        <v>0</v>
      </c>
      <c r="K3103" s="1">
        <v>30886.35</v>
      </c>
      <c r="L3103">
        <v>0</v>
      </c>
      <c r="M3103">
        <v>18</v>
      </c>
      <c r="N3103">
        <v>4544</v>
      </c>
      <c r="O3103">
        <v>8</v>
      </c>
      <c r="P3103">
        <v>73</v>
      </c>
      <c r="Q3103">
        <v>0.44444444444444442</v>
      </c>
      <c r="R3103">
        <v>81792</v>
      </c>
      <c r="S3103" t="str" cm="1">
        <f t="array" ref="S3103">_xlfn.IFS(E3106&lt;30,"18-29",E3106&lt;45,"30-44",TRUE,"45+")</f>
        <v>30-44</v>
      </c>
      <c r="T3103" t="str" cm="1">
        <f t="array" ref="T3103">_xlfn.IFS(F3103&lt;=2,"0-2 Years",F3103&lt;=5,"3-5 Years",F3103&lt;=8,"6-8 Years",TRUE,"9-10 Years")</f>
        <v>9-10 Years</v>
      </c>
      <c r="U3103" t="str" cm="1">
        <f t="array" ref="U3103">_xlfn.IFS(P3103&gt;60,"High Risk",P3103&gt;30,"Medium Risk",TRUE,"Low Risk")</f>
        <v>High Risk</v>
      </c>
      <c r="V3103">
        <f t="shared" si="48"/>
        <v>5</v>
      </c>
    </row>
    <row r="3104" spans="1:22" x14ac:dyDescent="0.2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 s="2">
        <v>0</v>
      </c>
      <c r="H3104">
        <v>2</v>
      </c>
      <c r="I3104">
        <v>1</v>
      </c>
      <c r="J3104">
        <v>0</v>
      </c>
      <c r="K3104" s="1">
        <v>2743.69</v>
      </c>
      <c r="L3104">
        <v>0</v>
      </c>
      <c r="M3104">
        <v>7</v>
      </c>
      <c r="N3104">
        <v>3154</v>
      </c>
      <c r="O3104">
        <v>0</v>
      </c>
      <c r="P3104">
        <v>41</v>
      </c>
      <c r="Q3104">
        <v>0</v>
      </c>
      <c r="R3104">
        <v>22078</v>
      </c>
      <c r="S3104" t="str" cm="1">
        <f t="array" ref="S3104">_xlfn.IFS(E3107&lt;30,"18-29",E3107&lt;45,"30-44",TRUE,"45+")</f>
        <v>18-29</v>
      </c>
      <c r="T3104" t="str" cm="1">
        <f t="array" ref="T3104">_xlfn.IFS(F3104&lt;=2,"0-2 Years",F3104&lt;=5,"3-5 Years",F3104&lt;=8,"6-8 Years",TRUE,"9-10 Years")</f>
        <v>3-5 Years</v>
      </c>
      <c r="U3104" t="str" cm="1">
        <f t="array" ref="U3104">_xlfn.IFS(P3104&gt;60,"High Risk",P3104&gt;30,"Medium Risk",TRUE,"Low Risk")</f>
        <v>Medium Risk</v>
      </c>
      <c r="V3104">
        <f t="shared" si="48"/>
        <v>6</v>
      </c>
    </row>
    <row r="3105" spans="1:22" x14ac:dyDescent="0.2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 s="2">
        <v>0</v>
      </c>
      <c r="H3105">
        <v>2</v>
      </c>
      <c r="I3105">
        <v>1</v>
      </c>
      <c r="J3105">
        <v>0</v>
      </c>
      <c r="K3105" s="1">
        <v>167778.62</v>
      </c>
      <c r="L3105">
        <v>0</v>
      </c>
      <c r="M3105">
        <v>23</v>
      </c>
      <c r="N3105">
        <v>1553</v>
      </c>
      <c r="O3105">
        <v>3</v>
      </c>
      <c r="P3105">
        <v>61</v>
      </c>
      <c r="Q3105">
        <v>0.13043478260869565</v>
      </c>
      <c r="R3105">
        <v>35719</v>
      </c>
      <c r="S3105" t="str" cm="1">
        <f t="array" ref="S3105">_xlfn.IFS(E3108&lt;30,"18-29",E3108&lt;45,"30-44",TRUE,"45+")</f>
        <v>45+</v>
      </c>
      <c r="T3105" t="str" cm="1">
        <f t="array" ref="T3105">_xlfn.IFS(F3105&lt;=2,"0-2 Years",F3105&lt;=5,"3-5 Years",F3105&lt;=8,"6-8 Years",TRUE,"9-10 Years")</f>
        <v>9-10 Years</v>
      </c>
      <c r="U3105" t="str" cm="1">
        <f t="array" ref="U3105">_xlfn.IFS(P3105&gt;60,"High Risk",P3105&gt;30,"Medium Risk",TRUE,"Low Risk")</f>
        <v>High Risk</v>
      </c>
      <c r="V3105">
        <f t="shared" si="48"/>
        <v>7</v>
      </c>
    </row>
    <row r="3106" spans="1:22" hidden="1" x14ac:dyDescent="0.2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 s="2">
        <v>145537.21</v>
      </c>
      <c r="H3106">
        <v>1</v>
      </c>
      <c r="I3106">
        <v>1</v>
      </c>
      <c r="J3106">
        <v>0</v>
      </c>
      <c r="K3106" s="1">
        <v>132404.64000000001</v>
      </c>
      <c r="L3106">
        <v>0</v>
      </c>
      <c r="M3106">
        <v>14</v>
      </c>
      <c r="N3106">
        <v>4508</v>
      </c>
      <c r="O3106">
        <v>3</v>
      </c>
      <c r="P3106">
        <v>169</v>
      </c>
      <c r="Q3106">
        <v>0.21428571428571427</v>
      </c>
      <c r="R3106">
        <v>63112</v>
      </c>
      <c r="S3106" t="str" cm="1">
        <f t="array" ref="S3106">_xlfn.IFS(E3109&lt;30,"18-29",E3109&lt;45,"30-44",TRUE,"45+")</f>
        <v>30-44</v>
      </c>
      <c r="T3106" t="str" cm="1">
        <f t="array" ref="T3106">_xlfn.IFS(F3106&lt;=2,"0-2 Years",F3106&lt;=5,"3-5 Years",F3106&lt;=8,"6-8 Years",TRUE,"9-10 Years")</f>
        <v>3-5 Years</v>
      </c>
      <c r="U3106" t="str" cm="1">
        <f t="array" ref="U3106">_xlfn.IFS(P3106&gt;60,"High Risk",P3106&gt;30,"Medium Risk",TRUE,"Low Risk")</f>
        <v>High Risk</v>
      </c>
      <c r="V3106">
        <f t="shared" si="48"/>
        <v>5</v>
      </c>
    </row>
    <row r="3107" spans="1:22" hidden="1" x14ac:dyDescent="0.2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 s="2">
        <v>0</v>
      </c>
      <c r="H3107">
        <v>2</v>
      </c>
      <c r="I3107">
        <v>1</v>
      </c>
      <c r="J3107">
        <v>1</v>
      </c>
      <c r="K3107" s="1">
        <v>144423.17000000001</v>
      </c>
      <c r="L3107">
        <v>1</v>
      </c>
      <c r="M3107">
        <v>13</v>
      </c>
      <c r="N3107">
        <v>3217</v>
      </c>
      <c r="O3107">
        <v>0</v>
      </c>
      <c r="P3107">
        <v>130</v>
      </c>
      <c r="Q3107">
        <v>0</v>
      </c>
      <c r="R3107">
        <v>41821</v>
      </c>
      <c r="S3107" t="str" cm="1">
        <f t="array" ref="S3107">_xlfn.IFS(E3110&lt;30,"18-29",E3110&lt;45,"30-44",TRUE,"45+")</f>
        <v>18-29</v>
      </c>
      <c r="T3107" t="str" cm="1">
        <f t="array" ref="T3107">_xlfn.IFS(F3107&lt;=2,"0-2 Years",F3107&lt;=5,"3-5 Years",F3107&lt;=8,"6-8 Years",TRUE,"9-10 Years")</f>
        <v>3-5 Years</v>
      </c>
      <c r="U3107" t="str" cm="1">
        <f t="array" ref="U3107">_xlfn.IFS(P3107&gt;60,"High Risk",P3107&gt;30,"Medium Risk",TRUE,"Low Risk")</f>
        <v>High Risk</v>
      </c>
      <c r="V3107">
        <f t="shared" si="48"/>
        <v>3</v>
      </c>
    </row>
    <row r="3108" spans="1:22" hidden="1" x14ac:dyDescent="0.2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 s="2">
        <v>0</v>
      </c>
      <c r="H3108">
        <v>2</v>
      </c>
      <c r="I3108">
        <v>1</v>
      </c>
      <c r="J3108">
        <v>1</v>
      </c>
      <c r="K3108" s="1">
        <v>181204.5</v>
      </c>
      <c r="L3108">
        <v>0</v>
      </c>
      <c r="M3108">
        <v>5</v>
      </c>
      <c r="N3108">
        <v>2237</v>
      </c>
      <c r="O3108">
        <v>4</v>
      </c>
      <c r="P3108">
        <v>108</v>
      </c>
      <c r="Q3108">
        <v>0.8</v>
      </c>
      <c r="R3108">
        <v>11185</v>
      </c>
      <c r="S3108" t="str" cm="1">
        <f t="array" ref="S3108">_xlfn.IFS(E3111&lt;30,"18-29",E3111&lt;45,"30-44",TRUE,"45+")</f>
        <v>45+</v>
      </c>
      <c r="T3108" t="str" cm="1">
        <f t="array" ref="T3108">_xlfn.IFS(F3108&lt;=2,"0-2 Years",F3108&lt;=5,"3-5 Years",F3108&lt;=8,"6-8 Years",TRUE,"9-10 Years")</f>
        <v>6-8 Years</v>
      </c>
      <c r="U3108" t="str" cm="1">
        <f t="array" ref="U3108">_xlfn.IFS(P3108&gt;60,"High Risk",P3108&gt;30,"Medium Risk",TRUE,"Low Risk")</f>
        <v>High Risk</v>
      </c>
      <c r="V3108">
        <f t="shared" si="48"/>
        <v>3</v>
      </c>
    </row>
    <row r="3109" spans="1:22" hidden="1" x14ac:dyDescent="0.2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 s="2">
        <v>119370.11</v>
      </c>
      <c r="H3109">
        <v>1</v>
      </c>
      <c r="I3109">
        <v>1</v>
      </c>
      <c r="J3109">
        <v>1</v>
      </c>
      <c r="K3109" s="1">
        <v>182726.22</v>
      </c>
      <c r="L3109">
        <v>1</v>
      </c>
      <c r="M3109">
        <v>30</v>
      </c>
      <c r="N3109">
        <v>3527</v>
      </c>
      <c r="O3109">
        <v>5</v>
      </c>
      <c r="P3109">
        <v>138</v>
      </c>
      <c r="Q3109">
        <v>0.16666666666666666</v>
      </c>
      <c r="R3109">
        <v>105810</v>
      </c>
      <c r="S3109" t="str" cm="1">
        <f t="array" ref="S3109">_xlfn.IFS(E3112&lt;30,"18-29",E3112&lt;45,"30-44",TRUE,"45+")</f>
        <v>45+</v>
      </c>
      <c r="T3109" t="str" cm="1">
        <f t="array" ref="T3109">_xlfn.IFS(F3109&lt;=2,"0-2 Years",F3109&lt;=5,"3-5 Years",F3109&lt;=8,"6-8 Years",TRUE,"9-10 Years")</f>
        <v>0-2 Years</v>
      </c>
      <c r="U3109" t="str" cm="1">
        <f t="array" ref="U3109">_xlfn.IFS(P3109&gt;60,"High Risk",P3109&gt;30,"Medium Risk",TRUE,"Low Risk")</f>
        <v>High Risk</v>
      </c>
      <c r="V3109">
        <f t="shared" si="48"/>
        <v>3</v>
      </c>
    </row>
    <row r="3110" spans="1:22" hidden="1" x14ac:dyDescent="0.2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 s="2">
        <v>0</v>
      </c>
      <c r="H3110">
        <v>2</v>
      </c>
      <c r="I3110">
        <v>1</v>
      </c>
      <c r="J3110">
        <v>1</v>
      </c>
      <c r="K3110" s="1">
        <v>120880.72</v>
      </c>
      <c r="L3110">
        <v>0</v>
      </c>
      <c r="M3110">
        <v>8</v>
      </c>
      <c r="N3110">
        <v>3956</v>
      </c>
      <c r="O3110">
        <v>5</v>
      </c>
      <c r="P3110">
        <v>131</v>
      </c>
      <c r="Q3110">
        <v>0.625</v>
      </c>
      <c r="R3110">
        <v>31648</v>
      </c>
      <c r="S3110" t="str" cm="1">
        <f t="array" ref="S3110">_xlfn.IFS(E3113&lt;30,"18-29",E3113&lt;45,"30-44",TRUE,"45+")</f>
        <v>30-44</v>
      </c>
      <c r="T3110" t="str" cm="1">
        <f t="array" ref="T3110">_xlfn.IFS(F3110&lt;=2,"0-2 Years",F3110&lt;=5,"3-5 Years",F3110&lt;=8,"6-8 Years",TRUE,"9-10 Years")</f>
        <v>0-2 Years</v>
      </c>
      <c r="U3110" t="str" cm="1">
        <f t="array" ref="U3110">_xlfn.IFS(P3110&gt;60,"High Risk",P3110&gt;30,"Medium Risk",TRUE,"Low Risk")</f>
        <v>High Risk</v>
      </c>
      <c r="V3110">
        <f t="shared" si="48"/>
        <v>4</v>
      </c>
    </row>
    <row r="3111" spans="1:22" x14ac:dyDescent="0.2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 s="2">
        <v>134381.51999999999</v>
      </c>
      <c r="H3111">
        <v>1</v>
      </c>
      <c r="I3111">
        <v>0</v>
      </c>
      <c r="J3111">
        <v>0</v>
      </c>
      <c r="K3111" s="1">
        <v>26812.89</v>
      </c>
      <c r="L3111">
        <v>1</v>
      </c>
      <c r="M3111">
        <v>24</v>
      </c>
      <c r="N3111">
        <v>3981</v>
      </c>
      <c r="O3111">
        <v>8</v>
      </c>
      <c r="P3111">
        <v>152</v>
      </c>
      <c r="Q3111">
        <v>0.33333333333333331</v>
      </c>
      <c r="R3111">
        <v>95544</v>
      </c>
      <c r="S3111" t="str" cm="1">
        <f t="array" ref="S3111">_xlfn.IFS(E3114&lt;30,"18-29",E3114&lt;45,"30-44",TRUE,"45+")</f>
        <v>30-44</v>
      </c>
      <c r="T3111" t="str" cm="1">
        <f t="array" ref="T3111">_xlfn.IFS(F3111&lt;=2,"0-2 Years",F3111&lt;=5,"3-5 Years",F3111&lt;=8,"6-8 Years",TRUE,"9-10 Years")</f>
        <v>9-10 Years</v>
      </c>
      <c r="U3111" t="str" cm="1">
        <f t="array" ref="U3111">_xlfn.IFS(P3111&gt;60,"High Risk",P3111&gt;30,"Medium Risk",TRUE,"Low Risk")</f>
        <v>High Risk</v>
      </c>
      <c r="V3111">
        <f t="shared" si="48"/>
        <v>6</v>
      </c>
    </row>
    <row r="3112" spans="1:22" hidden="1" x14ac:dyDescent="0.2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 s="2">
        <v>114888.74</v>
      </c>
      <c r="H3112">
        <v>2</v>
      </c>
      <c r="I3112">
        <v>1</v>
      </c>
      <c r="J3112">
        <v>1</v>
      </c>
      <c r="K3112" s="1">
        <v>66732.63</v>
      </c>
      <c r="L3112">
        <v>1</v>
      </c>
      <c r="M3112">
        <v>13</v>
      </c>
      <c r="N3112">
        <v>4075</v>
      </c>
      <c r="O3112">
        <v>5</v>
      </c>
      <c r="P3112">
        <v>172</v>
      </c>
      <c r="Q3112">
        <v>0.38461538461538464</v>
      </c>
      <c r="R3112">
        <v>52975</v>
      </c>
      <c r="S3112" t="str" cm="1">
        <f t="array" ref="S3112">_xlfn.IFS(E3115&lt;30,"18-29",E3115&lt;45,"30-44",TRUE,"45+")</f>
        <v>30-44</v>
      </c>
      <c r="T3112" t="str" cm="1">
        <f t="array" ref="T3112">_xlfn.IFS(F3112&lt;=2,"0-2 Years",F3112&lt;=5,"3-5 Years",F3112&lt;=8,"6-8 Years",TRUE,"9-10 Years")</f>
        <v>6-8 Years</v>
      </c>
      <c r="U3112" t="str" cm="1">
        <f t="array" ref="U3112">_xlfn.IFS(P3112&gt;60,"High Risk",P3112&gt;30,"Medium Risk",TRUE,"Low Risk")</f>
        <v>High Risk</v>
      </c>
      <c r="V3112">
        <f t="shared" si="48"/>
        <v>1</v>
      </c>
    </row>
    <row r="3113" spans="1:22" hidden="1" x14ac:dyDescent="0.2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 s="2">
        <v>149332.48000000001</v>
      </c>
      <c r="H3113">
        <v>2</v>
      </c>
      <c r="I3113">
        <v>1</v>
      </c>
      <c r="J3113">
        <v>0</v>
      </c>
      <c r="K3113" s="1">
        <v>100834.22</v>
      </c>
      <c r="L3113">
        <v>0</v>
      </c>
      <c r="M3113">
        <v>28</v>
      </c>
      <c r="N3113">
        <v>905</v>
      </c>
      <c r="O3113">
        <v>1</v>
      </c>
      <c r="P3113">
        <v>79</v>
      </c>
      <c r="Q3113">
        <v>3.5714285714285712E-2</v>
      </c>
      <c r="R3113">
        <v>25340</v>
      </c>
      <c r="S3113" t="str" cm="1">
        <f t="array" ref="S3113">_xlfn.IFS(E3116&lt;30,"18-29",E3116&lt;45,"30-44",TRUE,"45+")</f>
        <v>30-44</v>
      </c>
      <c r="T3113" t="str" cm="1">
        <f t="array" ref="T3113">_xlfn.IFS(F3113&lt;=2,"0-2 Years",F3113&lt;=5,"3-5 Years",F3113&lt;=8,"6-8 Years",TRUE,"9-10 Years")</f>
        <v>0-2 Years</v>
      </c>
      <c r="U3113" t="str" cm="1">
        <f t="array" ref="U3113">_xlfn.IFS(P3113&gt;60,"High Risk",P3113&gt;30,"Medium Risk",TRUE,"Low Risk")</f>
        <v>High Risk</v>
      </c>
      <c r="V3113">
        <f t="shared" si="48"/>
        <v>4</v>
      </c>
    </row>
    <row r="3114" spans="1:22" hidden="1" x14ac:dyDescent="0.2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 s="2">
        <v>105061.74</v>
      </c>
      <c r="H3114">
        <v>3</v>
      </c>
      <c r="I3114">
        <v>1</v>
      </c>
      <c r="J3114">
        <v>0</v>
      </c>
      <c r="K3114" s="1">
        <v>107815.31</v>
      </c>
      <c r="L3114">
        <v>1</v>
      </c>
      <c r="M3114">
        <v>27</v>
      </c>
      <c r="N3114">
        <v>4854</v>
      </c>
      <c r="O3114">
        <v>8</v>
      </c>
      <c r="P3114">
        <v>52</v>
      </c>
      <c r="Q3114">
        <v>0.29629629629629628</v>
      </c>
      <c r="R3114">
        <v>131058</v>
      </c>
      <c r="S3114" t="str" cm="1">
        <f t="array" ref="S3114">_xlfn.IFS(E3117&lt;30,"18-29",E3117&lt;45,"30-44",TRUE,"45+")</f>
        <v>18-29</v>
      </c>
      <c r="T3114" t="str" cm="1">
        <f t="array" ref="T3114">_xlfn.IFS(F3114&lt;=2,"0-2 Years",F3114&lt;=5,"3-5 Years",F3114&lt;=8,"6-8 Years",TRUE,"9-10 Years")</f>
        <v>6-8 Years</v>
      </c>
      <c r="U3114" t="str" cm="1">
        <f t="array" ref="U3114">_xlfn.IFS(P3114&gt;60,"High Risk",P3114&gt;30,"Medium Risk",TRUE,"Low Risk")</f>
        <v>Medium Risk</v>
      </c>
      <c r="V3114">
        <f t="shared" si="48"/>
        <v>3</v>
      </c>
    </row>
    <row r="3115" spans="1:22" hidden="1" x14ac:dyDescent="0.2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 s="2">
        <v>0</v>
      </c>
      <c r="H3115">
        <v>2</v>
      </c>
      <c r="I3115">
        <v>1</v>
      </c>
      <c r="J3115">
        <v>1</v>
      </c>
      <c r="K3115" s="1">
        <v>34665.79</v>
      </c>
      <c r="L3115">
        <v>0</v>
      </c>
      <c r="M3115">
        <v>23</v>
      </c>
      <c r="N3115">
        <v>3057</v>
      </c>
      <c r="O3115">
        <v>4</v>
      </c>
      <c r="P3115">
        <v>83</v>
      </c>
      <c r="Q3115">
        <v>0.17391304347826086</v>
      </c>
      <c r="R3115">
        <v>70311</v>
      </c>
      <c r="S3115" t="str" cm="1">
        <f t="array" ref="S3115">_xlfn.IFS(E3118&lt;30,"18-29",E3118&lt;45,"30-44",TRUE,"45+")</f>
        <v>30-44</v>
      </c>
      <c r="T3115" t="str" cm="1">
        <f t="array" ref="T3115">_xlfn.IFS(F3115&lt;=2,"0-2 Years",F3115&lt;=5,"3-5 Years",F3115&lt;=8,"6-8 Years",TRUE,"9-10 Years")</f>
        <v>6-8 Years</v>
      </c>
      <c r="U3115" t="str" cm="1">
        <f t="array" ref="U3115">_xlfn.IFS(P3115&gt;60,"High Risk",P3115&gt;30,"Medium Risk",TRUE,"Low Risk")</f>
        <v>High Risk</v>
      </c>
      <c r="V3115">
        <f t="shared" si="48"/>
        <v>3</v>
      </c>
    </row>
    <row r="3116" spans="1:22" hidden="1" x14ac:dyDescent="0.2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 s="2">
        <v>0</v>
      </c>
      <c r="H3116">
        <v>1</v>
      </c>
      <c r="I3116">
        <v>1</v>
      </c>
      <c r="J3116">
        <v>1</v>
      </c>
      <c r="K3116" s="1">
        <v>147093.84</v>
      </c>
      <c r="L3116">
        <v>1</v>
      </c>
      <c r="M3116">
        <v>9</v>
      </c>
      <c r="N3116">
        <v>3054</v>
      </c>
      <c r="O3116">
        <v>2</v>
      </c>
      <c r="P3116">
        <v>1</v>
      </c>
      <c r="Q3116">
        <v>0.22222222222222221</v>
      </c>
      <c r="R3116">
        <v>27486</v>
      </c>
      <c r="S3116" t="str" cm="1">
        <f t="array" ref="S3116">_xlfn.IFS(E3119&lt;30,"18-29",E3119&lt;45,"30-44",TRUE,"45+")</f>
        <v>30-44</v>
      </c>
      <c r="T3116" t="str" cm="1">
        <f t="array" ref="T3116">_xlfn.IFS(F3116&lt;=2,"0-2 Years",F3116&lt;=5,"3-5 Years",F3116&lt;=8,"6-8 Years",TRUE,"9-10 Years")</f>
        <v>9-10 Years</v>
      </c>
      <c r="U3116" t="str" cm="1">
        <f t="array" ref="U3116">_xlfn.IFS(P3116&gt;60,"High Risk",P3116&gt;30,"Medium Risk",TRUE,"Low Risk")</f>
        <v>Low Risk</v>
      </c>
      <c r="V3116">
        <f t="shared" si="48"/>
        <v>5</v>
      </c>
    </row>
    <row r="3117" spans="1:22" hidden="1" x14ac:dyDescent="0.2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 s="2">
        <v>0</v>
      </c>
      <c r="H3117">
        <v>1</v>
      </c>
      <c r="I3117">
        <v>1</v>
      </c>
      <c r="J3117">
        <v>1</v>
      </c>
      <c r="K3117" s="1">
        <v>36942.35</v>
      </c>
      <c r="L3117">
        <v>0</v>
      </c>
      <c r="M3117">
        <v>3</v>
      </c>
      <c r="N3117">
        <v>971</v>
      </c>
      <c r="O3117">
        <v>6</v>
      </c>
      <c r="P3117">
        <v>69</v>
      </c>
      <c r="Q3117">
        <v>1</v>
      </c>
      <c r="R3117">
        <v>2913</v>
      </c>
      <c r="S3117" t="str" cm="1">
        <f t="array" ref="S3117">_xlfn.IFS(E3120&lt;30,"18-29",E3120&lt;45,"30-44",TRUE,"45+")</f>
        <v>30-44</v>
      </c>
      <c r="T3117" t="str" cm="1">
        <f t="array" ref="T3117">_xlfn.IFS(F3117&lt;=2,"0-2 Years",F3117&lt;=5,"3-5 Years",F3117&lt;=8,"6-8 Years",TRUE,"9-10 Years")</f>
        <v>3-5 Years</v>
      </c>
      <c r="U3117" t="str" cm="1">
        <f t="array" ref="U3117">_xlfn.IFS(P3117&gt;60,"High Risk",P3117&gt;30,"Medium Risk",TRUE,"Low Risk")</f>
        <v>High Risk</v>
      </c>
      <c r="V3117">
        <f t="shared" si="48"/>
        <v>5</v>
      </c>
    </row>
    <row r="3118" spans="1:22" hidden="1" x14ac:dyDescent="0.2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 s="2">
        <v>155062.79999999999</v>
      </c>
      <c r="H3118">
        <v>1</v>
      </c>
      <c r="I3118">
        <v>1</v>
      </c>
      <c r="J3118">
        <v>1</v>
      </c>
      <c r="K3118" s="1">
        <v>16460.77</v>
      </c>
      <c r="L3118">
        <v>0</v>
      </c>
      <c r="M3118">
        <v>2</v>
      </c>
      <c r="N3118">
        <v>3182</v>
      </c>
      <c r="O3118">
        <v>10</v>
      </c>
      <c r="P3118">
        <v>24</v>
      </c>
      <c r="Q3118">
        <v>1</v>
      </c>
      <c r="R3118">
        <v>6364</v>
      </c>
      <c r="S3118" t="str" cm="1">
        <f t="array" ref="S3118">_xlfn.IFS(E3121&lt;30,"18-29",E3121&lt;45,"30-44",TRUE,"45+")</f>
        <v>45+</v>
      </c>
      <c r="T3118" t="str" cm="1">
        <f t="array" ref="T3118">_xlfn.IFS(F3118&lt;=2,"0-2 Years",F3118&lt;=5,"3-5 Years",F3118&lt;=8,"6-8 Years",TRUE,"9-10 Years")</f>
        <v>6-8 Years</v>
      </c>
      <c r="U3118" t="str" cm="1">
        <f t="array" ref="U3118">_xlfn.IFS(P3118&gt;60,"High Risk",P3118&gt;30,"Medium Risk",TRUE,"Low Risk")</f>
        <v>Low Risk</v>
      </c>
      <c r="V3118">
        <f t="shared" si="48"/>
        <v>2</v>
      </c>
    </row>
    <row r="3119" spans="1:22" hidden="1" x14ac:dyDescent="0.2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 s="2">
        <v>88798.34</v>
      </c>
      <c r="H3119">
        <v>1</v>
      </c>
      <c r="I3119">
        <v>0</v>
      </c>
      <c r="J3119">
        <v>0</v>
      </c>
      <c r="K3119" s="1">
        <v>45610.63</v>
      </c>
      <c r="L3119">
        <v>0</v>
      </c>
      <c r="M3119">
        <v>25</v>
      </c>
      <c r="N3119">
        <v>1541</v>
      </c>
      <c r="O3119">
        <v>6</v>
      </c>
      <c r="P3119">
        <v>134</v>
      </c>
      <c r="Q3119">
        <v>0.24</v>
      </c>
      <c r="R3119">
        <v>38525</v>
      </c>
      <c r="S3119" t="str" cm="1">
        <f t="array" ref="S3119">_xlfn.IFS(E3122&lt;30,"18-29",E3122&lt;45,"30-44",TRUE,"45+")</f>
        <v>18-29</v>
      </c>
      <c r="T3119" t="str" cm="1">
        <f t="array" ref="T3119">_xlfn.IFS(F3119&lt;=2,"0-2 Years",F3119&lt;=5,"3-5 Years",F3119&lt;=8,"6-8 Years",TRUE,"9-10 Years")</f>
        <v>3-5 Years</v>
      </c>
      <c r="U3119" t="str" cm="1">
        <f t="array" ref="U3119">_xlfn.IFS(P3119&gt;60,"High Risk",P3119&gt;30,"Medium Risk",TRUE,"Low Risk")</f>
        <v>High Risk</v>
      </c>
      <c r="V3119">
        <f t="shared" si="48"/>
        <v>5</v>
      </c>
    </row>
    <row r="3120" spans="1:22" x14ac:dyDescent="0.2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 s="2">
        <v>0</v>
      </c>
      <c r="H3120">
        <v>2</v>
      </c>
      <c r="I3120">
        <v>1</v>
      </c>
      <c r="J3120">
        <v>0</v>
      </c>
      <c r="K3120" s="1">
        <v>184954.11</v>
      </c>
      <c r="L3120">
        <v>0</v>
      </c>
      <c r="M3120">
        <v>28</v>
      </c>
      <c r="N3120">
        <v>997</v>
      </c>
      <c r="O3120">
        <v>5</v>
      </c>
      <c r="P3120">
        <v>137</v>
      </c>
      <c r="Q3120">
        <v>0.17857142857142858</v>
      </c>
      <c r="R3120">
        <v>27916</v>
      </c>
      <c r="S3120" t="str" cm="1">
        <f t="array" ref="S3120">_xlfn.IFS(E3123&lt;30,"18-29",E3123&lt;45,"30-44",TRUE,"45+")</f>
        <v>18-29</v>
      </c>
      <c r="T3120" t="str" cm="1">
        <f t="array" ref="T3120">_xlfn.IFS(F3120&lt;=2,"0-2 Years",F3120&lt;=5,"3-5 Years",F3120&lt;=8,"6-8 Years",TRUE,"9-10 Years")</f>
        <v>6-8 Years</v>
      </c>
      <c r="U3120" t="str" cm="1">
        <f t="array" ref="U3120">_xlfn.IFS(P3120&gt;60,"High Risk",P3120&gt;30,"Medium Risk",TRUE,"Low Risk")</f>
        <v>High Risk</v>
      </c>
      <c r="V3120">
        <f t="shared" si="48"/>
        <v>6</v>
      </c>
    </row>
    <row r="3121" spans="1:22" x14ac:dyDescent="0.2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 s="2">
        <v>143139.87</v>
      </c>
      <c r="H3121">
        <v>1</v>
      </c>
      <c r="I3121">
        <v>0</v>
      </c>
      <c r="J3121">
        <v>0</v>
      </c>
      <c r="K3121" s="1">
        <v>47795.43</v>
      </c>
      <c r="L3121">
        <v>1</v>
      </c>
      <c r="M3121">
        <v>21</v>
      </c>
      <c r="N3121">
        <v>2620</v>
      </c>
      <c r="O3121">
        <v>1</v>
      </c>
      <c r="P3121">
        <v>142</v>
      </c>
      <c r="Q3121">
        <v>4.7619047619047616E-2</v>
      </c>
      <c r="R3121">
        <v>55020</v>
      </c>
      <c r="S3121" t="str" cm="1">
        <f t="array" ref="S3121">_xlfn.IFS(E3124&lt;30,"18-29",E3124&lt;45,"30-44",TRUE,"45+")</f>
        <v>18-29</v>
      </c>
      <c r="T3121" t="str" cm="1">
        <f t="array" ref="T3121">_xlfn.IFS(F3121&lt;=2,"0-2 Years",F3121&lt;=5,"3-5 Years",F3121&lt;=8,"6-8 Years",TRUE,"9-10 Years")</f>
        <v>3-5 Years</v>
      </c>
      <c r="U3121" t="str" cm="1">
        <f t="array" ref="U3121">_xlfn.IFS(P3121&gt;60,"High Risk",P3121&gt;30,"Medium Risk",TRUE,"Low Risk")</f>
        <v>High Risk</v>
      </c>
      <c r="V3121">
        <f t="shared" si="48"/>
        <v>6</v>
      </c>
    </row>
    <row r="3122" spans="1:22" x14ac:dyDescent="0.2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 s="2">
        <v>0</v>
      </c>
      <c r="H3122">
        <v>2</v>
      </c>
      <c r="I3122">
        <v>1</v>
      </c>
      <c r="J3122">
        <v>0</v>
      </c>
      <c r="K3122" s="1">
        <v>196789.9</v>
      </c>
      <c r="L3122">
        <v>0</v>
      </c>
      <c r="M3122">
        <v>10</v>
      </c>
      <c r="N3122">
        <v>241</v>
      </c>
      <c r="O3122">
        <v>8</v>
      </c>
      <c r="P3122">
        <v>153</v>
      </c>
      <c r="Q3122">
        <v>0.8</v>
      </c>
      <c r="R3122">
        <v>2410</v>
      </c>
      <c r="S3122" t="str" cm="1">
        <f t="array" ref="S3122">_xlfn.IFS(E3125&lt;30,"18-29",E3125&lt;45,"30-44",TRUE,"45+")</f>
        <v>30-44</v>
      </c>
      <c r="T3122" t="str" cm="1">
        <f t="array" ref="T3122">_xlfn.IFS(F3122&lt;=2,"0-2 Years",F3122&lt;=5,"3-5 Years",F3122&lt;=8,"6-8 Years",TRUE,"9-10 Years")</f>
        <v>6-8 Years</v>
      </c>
      <c r="U3122" t="str" cm="1">
        <f t="array" ref="U3122">_xlfn.IFS(P3122&gt;60,"High Risk",P3122&gt;30,"Medium Risk",TRUE,"Low Risk")</f>
        <v>High Risk</v>
      </c>
      <c r="V3122">
        <f t="shared" si="48"/>
        <v>6</v>
      </c>
    </row>
    <row r="3123" spans="1:22" hidden="1" x14ac:dyDescent="0.2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 s="2">
        <v>107027.52</v>
      </c>
      <c r="H3123">
        <v>1</v>
      </c>
      <c r="I3123">
        <v>1</v>
      </c>
      <c r="J3123">
        <v>0</v>
      </c>
      <c r="K3123" s="1">
        <v>173425.68</v>
      </c>
      <c r="L3123">
        <v>0</v>
      </c>
      <c r="M3123">
        <v>3</v>
      </c>
      <c r="N3123">
        <v>333</v>
      </c>
      <c r="O3123">
        <v>5</v>
      </c>
      <c r="P3123">
        <v>55</v>
      </c>
      <c r="Q3123">
        <v>1</v>
      </c>
      <c r="R3123">
        <v>999</v>
      </c>
      <c r="S3123" t="str" cm="1">
        <f t="array" ref="S3123">_xlfn.IFS(E3126&lt;30,"18-29",E3126&lt;45,"30-44",TRUE,"45+")</f>
        <v>30-44</v>
      </c>
      <c r="T3123" t="str" cm="1">
        <f t="array" ref="T3123">_xlfn.IFS(F3123&lt;=2,"0-2 Years",F3123&lt;=5,"3-5 Years",F3123&lt;=8,"6-8 Years",TRUE,"9-10 Years")</f>
        <v>3-5 Years</v>
      </c>
      <c r="U3123" t="str" cm="1">
        <f t="array" ref="U3123">_xlfn.IFS(P3123&gt;60,"High Risk",P3123&gt;30,"Medium Risk",TRUE,"Low Risk")</f>
        <v>Medium Risk</v>
      </c>
      <c r="V3123">
        <f t="shared" si="48"/>
        <v>5</v>
      </c>
    </row>
    <row r="3124" spans="1:22" hidden="1" x14ac:dyDescent="0.2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 s="2">
        <v>140720.93</v>
      </c>
      <c r="H3124">
        <v>1</v>
      </c>
      <c r="I3124">
        <v>1</v>
      </c>
      <c r="J3124">
        <v>0</v>
      </c>
      <c r="K3124" s="1">
        <v>36221.18</v>
      </c>
      <c r="L3124">
        <v>0</v>
      </c>
      <c r="M3124">
        <v>16</v>
      </c>
      <c r="N3124">
        <v>1598</v>
      </c>
      <c r="O3124">
        <v>9</v>
      </c>
      <c r="P3124">
        <v>158</v>
      </c>
      <c r="Q3124">
        <v>0.5625</v>
      </c>
      <c r="R3124">
        <v>25568</v>
      </c>
      <c r="S3124" t="str" cm="1">
        <f t="array" ref="S3124">_xlfn.IFS(E3127&lt;30,"18-29",E3127&lt;45,"30-44",TRUE,"45+")</f>
        <v>18-29</v>
      </c>
      <c r="T3124" t="str" cm="1">
        <f t="array" ref="T3124">_xlfn.IFS(F3124&lt;=2,"0-2 Years",F3124&lt;=5,"3-5 Years",F3124&lt;=8,"6-8 Years",TRUE,"9-10 Years")</f>
        <v>3-5 Years</v>
      </c>
      <c r="U3124" t="str" cm="1">
        <f t="array" ref="U3124">_xlfn.IFS(P3124&gt;60,"High Risk",P3124&gt;30,"Medium Risk",TRUE,"Low Risk")</f>
        <v>High Risk</v>
      </c>
      <c r="V3124">
        <f t="shared" si="48"/>
        <v>5</v>
      </c>
    </row>
    <row r="3125" spans="1:22" hidden="1" x14ac:dyDescent="0.2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 s="2">
        <v>80964.570000000007</v>
      </c>
      <c r="H3125">
        <v>2</v>
      </c>
      <c r="I3125">
        <v>1</v>
      </c>
      <c r="J3125">
        <v>0</v>
      </c>
      <c r="K3125" s="1">
        <v>174738.2</v>
      </c>
      <c r="L3125">
        <v>0</v>
      </c>
      <c r="M3125">
        <v>28</v>
      </c>
      <c r="N3125">
        <v>398</v>
      </c>
      <c r="O3125">
        <v>4</v>
      </c>
      <c r="P3125">
        <v>54</v>
      </c>
      <c r="Q3125">
        <v>0.14285714285714285</v>
      </c>
      <c r="R3125">
        <v>11144</v>
      </c>
      <c r="S3125" t="str" cm="1">
        <f t="array" ref="S3125">_xlfn.IFS(E3128&lt;30,"18-29",E3128&lt;45,"30-44",TRUE,"45+")</f>
        <v>30-44</v>
      </c>
      <c r="T3125" t="str" cm="1">
        <f t="array" ref="T3125">_xlfn.IFS(F3125&lt;=2,"0-2 Years",F3125&lt;=5,"3-5 Years",F3125&lt;=8,"6-8 Years",TRUE,"9-10 Years")</f>
        <v>6-8 Years</v>
      </c>
      <c r="U3125" t="str" cm="1">
        <f t="array" ref="U3125">_xlfn.IFS(P3125&gt;60,"High Risk",P3125&gt;30,"Medium Risk",TRUE,"Low Risk")</f>
        <v>Medium Risk</v>
      </c>
      <c r="V3125">
        <f t="shared" si="48"/>
        <v>3</v>
      </c>
    </row>
    <row r="3126" spans="1:22" hidden="1" x14ac:dyDescent="0.2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 s="2">
        <v>178585.46</v>
      </c>
      <c r="H3126">
        <v>1</v>
      </c>
      <c r="I3126">
        <v>1</v>
      </c>
      <c r="J3126">
        <v>0</v>
      </c>
      <c r="K3126" s="1">
        <v>67131.3</v>
      </c>
      <c r="L3126">
        <v>1</v>
      </c>
      <c r="M3126">
        <v>6</v>
      </c>
      <c r="N3126">
        <v>4282</v>
      </c>
      <c r="O3126">
        <v>6</v>
      </c>
      <c r="P3126">
        <v>61</v>
      </c>
      <c r="Q3126">
        <v>1</v>
      </c>
      <c r="R3126">
        <v>25692</v>
      </c>
      <c r="S3126" t="str" cm="1">
        <f t="array" ref="S3126">_xlfn.IFS(E3129&lt;30,"18-29",E3129&lt;45,"30-44",TRUE,"45+")</f>
        <v>30-44</v>
      </c>
      <c r="T3126" t="str" cm="1">
        <f t="array" ref="T3126">_xlfn.IFS(F3126&lt;=2,"0-2 Years",F3126&lt;=5,"3-5 Years",F3126&lt;=8,"6-8 Years",TRUE,"9-10 Years")</f>
        <v>6-8 Years</v>
      </c>
      <c r="U3126" t="str" cm="1">
        <f t="array" ref="U3126">_xlfn.IFS(P3126&gt;60,"High Risk",P3126&gt;30,"Medium Risk",TRUE,"Low Risk")</f>
        <v>High Risk</v>
      </c>
      <c r="V3126">
        <f t="shared" si="48"/>
        <v>5</v>
      </c>
    </row>
    <row r="3127" spans="1:22" hidden="1" x14ac:dyDescent="0.2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 s="2">
        <v>135889.13</v>
      </c>
      <c r="H3127">
        <v>1</v>
      </c>
      <c r="I3127">
        <v>1</v>
      </c>
      <c r="J3127">
        <v>1</v>
      </c>
      <c r="K3127" s="1">
        <v>165692.03</v>
      </c>
      <c r="L3127">
        <v>0</v>
      </c>
      <c r="M3127">
        <v>5</v>
      </c>
      <c r="N3127">
        <v>1046</v>
      </c>
      <c r="O3127">
        <v>6</v>
      </c>
      <c r="P3127">
        <v>66</v>
      </c>
      <c r="Q3127">
        <v>1</v>
      </c>
      <c r="R3127">
        <v>5230</v>
      </c>
      <c r="S3127" t="str" cm="1">
        <f t="array" ref="S3127">_xlfn.IFS(E3130&lt;30,"18-29",E3130&lt;45,"30-44",TRUE,"45+")</f>
        <v>30-44</v>
      </c>
      <c r="T3127" t="str" cm="1">
        <f t="array" ref="T3127">_xlfn.IFS(F3127&lt;=2,"0-2 Years",F3127&lt;=5,"3-5 Years",F3127&lt;=8,"6-8 Years",TRUE,"9-10 Years")</f>
        <v>3-5 Years</v>
      </c>
      <c r="U3127" t="str" cm="1">
        <f t="array" ref="U3127">_xlfn.IFS(P3127&gt;60,"High Risk",P3127&gt;30,"Medium Risk",TRUE,"Low Risk")</f>
        <v>High Risk</v>
      </c>
      <c r="V3127">
        <f t="shared" si="48"/>
        <v>2</v>
      </c>
    </row>
    <row r="3128" spans="1:22" hidden="1" x14ac:dyDescent="0.2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 s="2">
        <v>134919.85</v>
      </c>
      <c r="H3128">
        <v>1</v>
      </c>
      <c r="I3128">
        <v>1</v>
      </c>
      <c r="J3128">
        <v>0</v>
      </c>
      <c r="K3128" s="1">
        <v>194691.95</v>
      </c>
      <c r="L3128">
        <v>0</v>
      </c>
      <c r="M3128">
        <v>5</v>
      </c>
      <c r="N3128">
        <v>4212</v>
      </c>
      <c r="O3128">
        <v>5</v>
      </c>
      <c r="P3128">
        <v>136</v>
      </c>
      <c r="Q3128">
        <v>1</v>
      </c>
      <c r="R3128">
        <v>21060</v>
      </c>
      <c r="S3128" t="str" cm="1">
        <f t="array" ref="S3128">_xlfn.IFS(E3131&lt;30,"18-29",E3131&lt;45,"30-44",TRUE,"45+")</f>
        <v>30-44</v>
      </c>
      <c r="T3128" t="str" cm="1">
        <f t="array" ref="T3128">_xlfn.IFS(F3128&lt;=2,"0-2 Years",F3128&lt;=5,"3-5 Years",F3128&lt;=8,"6-8 Years",TRUE,"9-10 Years")</f>
        <v>6-8 Years</v>
      </c>
      <c r="U3128" t="str" cm="1">
        <f t="array" ref="U3128">_xlfn.IFS(P3128&gt;60,"High Risk",P3128&gt;30,"Medium Risk",TRUE,"Low Risk")</f>
        <v>High Risk</v>
      </c>
      <c r="V3128">
        <f t="shared" si="48"/>
        <v>5</v>
      </c>
    </row>
    <row r="3129" spans="1:22" hidden="1" x14ac:dyDescent="0.2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 s="2">
        <v>115130.34</v>
      </c>
      <c r="H3129">
        <v>1</v>
      </c>
      <c r="I3129">
        <v>0</v>
      </c>
      <c r="J3129">
        <v>0</v>
      </c>
      <c r="K3129" s="1">
        <v>129525.5</v>
      </c>
      <c r="L3129">
        <v>1</v>
      </c>
      <c r="M3129">
        <v>19</v>
      </c>
      <c r="N3129">
        <v>3188</v>
      </c>
      <c r="O3129">
        <v>10</v>
      </c>
      <c r="P3129">
        <v>33</v>
      </c>
      <c r="Q3129">
        <v>0.52631578947368418</v>
      </c>
      <c r="R3129">
        <v>60572</v>
      </c>
      <c r="S3129" t="str" cm="1">
        <f t="array" ref="S3129">_xlfn.IFS(E3132&lt;30,"18-29",E3132&lt;45,"30-44",TRUE,"45+")</f>
        <v>45+</v>
      </c>
      <c r="T3129" t="str" cm="1">
        <f t="array" ref="T3129">_xlfn.IFS(F3129&lt;=2,"0-2 Years",F3129&lt;=5,"3-5 Years",F3129&lt;=8,"6-8 Years",TRUE,"9-10 Years")</f>
        <v>6-8 Years</v>
      </c>
      <c r="U3129" t="str" cm="1">
        <f t="array" ref="U3129">_xlfn.IFS(P3129&gt;60,"High Risk",P3129&gt;30,"Medium Risk",TRUE,"Low Risk")</f>
        <v>Medium Risk</v>
      </c>
      <c r="V3129">
        <f t="shared" si="48"/>
        <v>5</v>
      </c>
    </row>
    <row r="3130" spans="1:22" hidden="1" x14ac:dyDescent="0.2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 s="2">
        <v>138190.13</v>
      </c>
      <c r="H3130">
        <v>2</v>
      </c>
      <c r="I3130">
        <v>0</v>
      </c>
      <c r="J3130">
        <v>1</v>
      </c>
      <c r="K3130" s="1">
        <v>146511.20000000001</v>
      </c>
      <c r="L3130">
        <v>0</v>
      </c>
      <c r="M3130">
        <v>7</v>
      </c>
      <c r="N3130">
        <v>2223</v>
      </c>
      <c r="O3130">
        <v>1</v>
      </c>
      <c r="P3130">
        <v>89</v>
      </c>
      <c r="Q3130">
        <v>0.14285714285714285</v>
      </c>
      <c r="R3130">
        <v>15561</v>
      </c>
      <c r="S3130" t="str" cm="1">
        <f t="array" ref="S3130">_xlfn.IFS(E3133&lt;30,"18-29",E3133&lt;45,"30-44",TRUE,"45+")</f>
        <v>30-44</v>
      </c>
      <c r="T3130" t="str" cm="1">
        <f t="array" ref="T3130">_xlfn.IFS(F3130&lt;=2,"0-2 Years",F3130&lt;=5,"3-5 Years",F3130&lt;=8,"6-8 Years",TRUE,"9-10 Years")</f>
        <v>6-8 Years</v>
      </c>
      <c r="U3130" t="str" cm="1">
        <f t="array" ref="U3130">_xlfn.IFS(P3130&gt;60,"High Risk",P3130&gt;30,"Medium Risk",TRUE,"Low Risk")</f>
        <v>High Risk</v>
      </c>
      <c r="V3130">
        <f t="shared" si="48"/>
        <v>0</v>
      </c>
    </row>
    <row r="3131" spans="1:22" hidden="1" x14ac:dyDescent="0.2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 s="2">
        <v>131519.49</v>
      </c>
      <c r="H3131">
        <v>2</v>
      </c>
      <c r="I3131">
        <v>1</v>
      </c>
      <c r="J3131">
        <v>1</v>
      </c>
      <c r="K3131" s="1">
        <v>51752.18</v>
      </c>
      <c r="L3131">
        <v>0</v>
      </c>
      <c r="M3131">
        <v>24</v>
      </c>
      <c r="N3131">
        <v>3738</v>
      </c>
      <c r="O3131">
        <v>0</v>
      </c>
      <c r="P3131">
        <v>143</v>
      </c>
      <c r="Q3131">
        <v>0</v>
      </c>
      <c r="R3131">
        <v>89712</v>
      </c>
      <c r="S3131" t="str" cm="1">
        <f t="array" ref="S3131">_xlfn.IFS(E3134&lt;30,"18-29",E3134&lt;45,"30-44",TRUE,"45+")</f>
        <v>30-44</v>
      </c>
      <c r="T3131" t="str" cm="1">
        <f t="array" ref="T3131">_xlfn.IFS(F3131&lt;=2,"0-2 Years",F3131&lt;=5,"3-5 Years",F3131&lt;=8,"6-8 Years",TRUE,"9-10 Years")</f>
        <v>9-10 Years</v>
      </c>
      <c r="U3131" t="str" cm="1">
        <f t="array" ref="U3131">_xlfn.IFS(P3131&gt;60,"High Risk",P3131&gt;30,"Medium Risk",TRUE,"Low Risk")</f>
        <v>High Risk</v>
      </c>
      <c r="V3131">
        <f t="shared" si="48"/>
        <v>0</v>
      </c>
    </row>
    <row r="3132" spans="1:22" x14ac:dyDescent="0.2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 s="2">
        <v>0</v>
      </c>
      <c r="H3132">
        <v>1</v>
      </c>
      <c r="I3132">
        <v>1</v>
      </c>
      <c r="J3132">
        <v>0</v>
      </c>
      <c r="K3132" s="1">
        <v>35418.69</v>
      </c>
      <c r="L3132">
        <v>1</v>
      </c>
      <c r="M3132">
        <v>10</v>
      </c>
      <c r="N3132">
        <v>507</v>
      </c>
      <c r="O3132">
        <v>4</v>
      </c>
      <c r="P3132">
        <v>40</v>
      </c>
      <c r="Q3132">
        <v>0.4</v>
      </c>
      <c r="R3132">
        <v>5070</v>
      </c>
      <c r="S3132" t="str" cm="1">
        <f t="array" ref="S3132">_xlfn.IFS(E3135&lt;30,"18-29",E3135&lt;45,"30-44",TRUE,"45+")</f>
        <v>18-29</v>
      </c>
      <c r="T3132" t="str" cm="1">
        <f t="array" ref="T3132">_xlfn.IFS(F3132&lt;=2,"0-2 Years",F3132&lt;=5,"3-5 Years",F3132&lt;=8,"6-8 Years",TRUE,"9-10 Years")</f>
        <v>3-5 Years</v>
      </c>
      <c r="U3132" t="str" cm="1">
        <f t="array" ref="U3132">_xlfn.IFS(P3132&gt;60,"High Risk",P3132&gt;30,"Medium Risk",TRUE,"Low Risk")</f>
        <v>Medium Risk</v>
      </c>
      <c r="V3132">
        <f t="shared" si="48"/>
        <v>9</v>
      </c>
    </row>
    <row r="3133" spans="1:22" hidden="1" x14ac:dyDescent="0.2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 s="2">
        <v>126935.98</v>
      </c>
      <c r="H3133">
        <v>2</v>
      </c>
      <c r="I3133">
        <v>0</v>
      </c>
      <c r="J3133">
        <v>1</v>
      </c>
      <c r="K3133" s="1">
        <v>57995.74</v>
      </c>
      <c r="L3133">
        <v>0</v>
      </c>
      <c r="M3133">
        <v>16</v>
      </c>
      <c r="N3133">
        <v>2126</v>
      </c>
      <c r="O3133">
        <v>7</v>
      </c>
      <c r="P3133">
        <v>172</v>
      </c>
      <c r="Q3133">
        <v>0.4375</v>
      </c>
      <c r="R3133">
        <v>34016</v>
      </c>
      <c r="S3133" t="str" cm="1">
        <f t="array" ref="S3133">_xlfn.IFS(E3136&lt;30,"18-29",E3136&lt;45,"30-44",TRUE,"45+")</f>
        <v>30-44</v>
      </c>
      <c r="T3133" t="str" cm="1">
        <f t="array" ref="T3133">_xlfn.IFS(F3133&lt;=2,"0-2 Years",F3133&lt;=5,"3-5 Years",F3133&lt;=8,"6-8 Years",TRUE,"9-10 Years")</f>
        <v>3-5 Years</v>
      </c>
      <c r="U3133" t="str" cm="1">
        <f t="array" ref="U3133">_xlfn.IFS(P3133&gt;60,"High Risk",P3133&gt;30,"Medium Risk",TRUE,"Low Risk")</f>
        <v>High Risk</v>
      </c>
      <c r="V3133">
        <f t="shared" si="48"/>
        <v>0</v>
      </c>
    </row>
    <row r="3134" spans="1:22" hidden="1" x14ac:dyDescent="0.2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 s="2">
        <v>133707.09</v>
      </c>
      <c r="H3134">
        <v>1</v>
      </c>
      <c r="I3134">
        <v>1</v>
      </c>
      <c r="J3134">
        <v>1</v>
      </c>
      <c r="K3134" s="1">
        <v>108152.75</v>
      </c>
      <c r="L3134">
        <v>0</v>
      </c>
      <c r="M3134">
        <v>11</v>
      </c>
      <c r="N3134">
        <v>2929</v>
      </c>
      <c r="O3134">
        <v>4</v>
      </c>
      <c r="P3134">
        <v>82</v>
      </c>
      <c r="Q3134">
        <v>0.36363636363636365</v>
      </c>
      <c r="R3134">
        <v>32219</v>
      </c>
      <c r="S3134" t="str" cm="1">
        <f t="array" ref="S3134">_xlfn.IFS(E3137&lt;30,"18-29",E3137&lt;45,"30-44",TRUE,"45+")</f>
        <v>30-44</v>
      </c>
      <c r="T3134" t="str" cm="1">
        <f t="array" ref="T3134">_xlfn.IFS(F3134&lt;=2,"0-2 Years",F3134&lt;=5,"3-5 Years",F3134&lt;=8,"6-8 Years",TRUE,"9-10 Years")</f>
        <v>3-5 Years</v>
      </c>
      <c r="U3134" t="str" cm="1">
        <f t="array" ref="U3134">_xlfn.IFS(P3134&gt;60,"High Risk",P3134&gt;30,"Medium Risk",TRUE,"Low Risk")</f>
        <v>High Risk</v>
      </c>
      <c r="V3134">
        <f t="shared" si="48"/>
        <v>2</v>
      </c>
    </row>
    <row r="3135" spans="1:22" x14ac:dyDescent="0.2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 s="2">
        <v>97893.2</v>
      </c>
      <c r="H3135">
        <v>1</v>
      </c>
      <c r="I3135">
        <v>1</v>
      </c>
      <c r="J3135">
        <v>0</v>
      </c>
      <c r="K3135" s="1">
        <v>166144.98000000001</v>
      </c>
      <c r="L3135">
        <v>0</v>
      </c>
      <c r="M3135">
        <v>3</v>
      </c>
      <c r="N3135">
        <v>241</v>
      </c>
      <c r="O3135">
        <v>7</v>
      </c>
      <c r="P3135">
        <v>179</v>
      </c>
      <c r="Q3135">
        <v>1</v>
      </c>
      <c r="R3135">
        <v>723</v>
      </c>
      <c r="S3135" t="str" cm="1">
        <f t="array" ref="S3135">_xlfn.IFS(E3138&lt;30,"18-29",E3138&lt;45,"30-44",TRUE,"45+")</f>
        <v>30-44</v>
      </c>
      <c r="T3135" t="str" cm="1">
        <f t="array" ref="T3135">_xlfn.IFS(F3135&lt;=2,"0-2 Years",F3135&lt;=5,"3-5 Years",F3135&lt;=8,"6-8 Years",TRUE,"9-10 Years")</f>
        <v>0-2 Years</v>
      </c>
      <c r="U3135" t="str" cm="1">
        <f t="array" ref="U3135">_xlfn.IFS(P3135&gt;60,"High Risk",P3135&gt;30,"Medium Risk",TRUE,"Low Risk")</f>
        <v>High Risk</v>
      </c>
      <c r="V3135">
        <f t="shared" si="48"/>
        <v>6</v>
      </c>
    </row>
    <row r="3136" spans="1:22" hidden="1" x14ac:dyDescent="0.2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 s="2">
        <v>127900.03</v>
      </c>
      <c r="H3136">
        <v>1</v>
      </c>
      <c r="I3136">
        <v>1</v>
      </c>
      <c r="J3136">
        <v>0</v>
      </c>
      <c r="K3136" s="1">
        <v>101737.8</v>
      </c>
      <c r="L3136">
        <v>0</v>
      </c>
      <c r="M3136">
        <v>19</v>
      </c>
      <c r="N3136">
        <v>3101</v>
      </c>
      <c r="O3136">
        <v>9</v>
      </c>
      <c r="P3136">
        <v>1</v>
      </c>
      <c r="Q3136">
        <v>0.47368421052631576</v>
      </c>
      <c r="R3136">
        <v>58919</v>
      </c>
      <c r="S3136" t="str" cm="1">
        <f t="array" ref="S3136">_xlfn.IFS(E3139&lt;30,"18-29",E3139&lt;45,"30-44",TRUE,"45+")</f>
        <v>45+</v>
      </c>
      <c r="T3136" t="str" cm="1">
        <f t="array" ref="T3136">_xlfn.IFS(F3136&lt;=2,"0-2 Years",F3136&lt;=5,"3-5 Years",F3136&lt;=8,"6-8 Years",TRUE,"9-10 Years")</f>
        <v>3-5 Years</v>
      </c>
      <c r="U3136" t="str" cm="1">
        <f t="array" ref="U3136">_xlfn.IFS(P3136&gt;60,"High Risk",P3136&gt;30,"Medium Risk",TRUE,"Low Risk")</f>
        <v>Low Risk</v>
      </c>
      <c r="V3136">
        <f t="shared" si="48"/>
        <v>5</v>
      </c>
    </row>
    <row r="3137" spans="1:22" hidden="1" x14ac:dyDescent="0.2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 s="2">
        <v>143835.47</v>
      </c>
      <c r="H3137">
        <v>1</v>
      </c>
      <c r="I3137">
        <v>0</v>
      </c>
      <c r="J3137">
        <v>1</v>
      </c>
      <c r="K3137" s="1">
        <v>33326.71</v>
      </c>
      <c r="L3137">
        <v>0</v>
      </c>
      <c r="M3137">
        <v>2</v>
      </c>
      <c r="N3137">
        <v>2637</v>
      </c>
      <c r="O3137">
        <v>8</v>
      </c>
      <c r="P3137">
        <v>31</v>
      </c>
      <c r="Q3137">
        <v>1</v>
      </c>
      <c r="R3137">
        <v>5274</v>
      </c>
      <c r="S3137" t="str" cm="1">
        <f t="array" ref="S3137">_xlfn.IFS(E3140&lt;30,"18-29",E3140&lt;45,"30-44",TRUE,"45+")</f>
        <v>45+</v>
      </c>
      <c r="T3137" t="str" cm="1">
        <f t="array" ref="T3137">_xlfn.IFS(F3137&lt;=2,"0-2 Years",F3137&lt;=5,"3-5 Years",F3137&lt;=8,"6-8 Years",TRUE,"9-10 Years")</f>
        <v>9-10 Years</v>
      </c>
      <c r="U3137" t="str" cm="1">
        <f t="array" ref="U3137">_xlfn.IFS(P3137&gt;60,"High Risk",P3137&gt;30,"Medium Risk",TRUE,"Low Risk")</f>
        <v>Medium Risk</v>
      </c>
      <c r="V3137">
        <f t="shared" si="48"/>
        <v>2</v>
      </c>
    </row>
    <row r="3138" spans="1:22" hidden="1" x14ac:dyDescent="0.2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 s="2">
        <v>0</v>
      </c>
      <c r="H3138">
        <v>2</v>
      </c>
      <c r="I3138">
        <v>1</v>
      </c>
      <c r="J3138">
        <v>1</v>
      </c>
      <c r="K3138" s="1">
        <v>81140.09</v>
      </c>
      <c r="L3138">
        <v>0</v>
      </c>
      <c r="M3138">
        <v>6</v>
      </c>
      <c r="N3138">
        <v>4783</v>
      </c>
      <c r="O3138">
        <v>3</v>
      </c>
      <c r="P3138">
        <v>75</v>
      </c>
      <c r="Q3138">
        <v>0.5</v>
      </c>
      <c r="R3138">
        <v>28698</v>
      </c>
      <c r="S3138" t="str" cm="1">
        <f t="array" ref="S3138">_xlfn.IFS(E3141&lt;30,"18-29",E3141&lt;45,"30-44",TRUE,"45+")</f>
        <v>30-44</v>
      </c>
      <c r="T3138" t="str" cm="1">
        <f t="array" ref="T3138">_xlfn.IFS(F3138&lt;=2,"0-2 Years",F3138&lt;=5,"3-5 Years",F3138&lt;=8,"6-8 Years",TRUE,"9-10 Years")</f>
        <v>0-2 Years</v>
      </c>
      <c r="U3138" t="str" cm="1">
        <f t="array" ref="U3138">_xlfn.IFS(P3138&gt;60,"High Risk",P3138&gt;30,"Medium Risk",TRUE,"Low Risk")</f>
        <v>High Risk</v>
      </c>
      <c r="V3138">
        <f t="shared" si="48"/>
        <v>4</v>
      </c>
    </row>
    <row r="3139" spans="1:22" x14ac:dyDescent="0.2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 s="2">
        <v>0</v>
      </c>
      <c r="H3139">
        <v>1</v>
      </c>
      <c r="I3139">
        <v>1</v>
      </c>
      <c r="J3139">
        <v>0</v>
      </c>
      <c r="K3139" s="1">
        <v>140173.17000000001</v>
      </c>
      <c r="L3139">
        <v>1</v>
      </c>
      <c r="M3139">
        <v>20</v>
      </c>
      <c r="N3139">
        <v>3664</v>
      </c>
      <c r="O3139">
        <v>9</v>
      </c>
      <c r="P3139">
        <v>72</v>
      </c>
      <c r="Q3139">
        <v>0.45</v>
      </c>
      <c r="R3139">
        <v>73280</v>
      </c>
      <c r="S3139" t="str" cm="1">
        <f t="array" ref="S3139">_xlfn.IFS(E3142&lt;30,"18-29",E3142&lt;45,"30-44",TRUE,"45+")</f>
        <v>30-44</v>
      </c>
      <c r="T3139" t="str" cm="1">
        <f t="array" ref="T3139">_xlfn.IFS(F3139&lt;=2,"0-2 Years",F3139&lt;=5,"3-5 Years",F3139&lt;=8,"6-8 Years",TRUE,"9-10 Years")</f>
        <v>9-10 Years</v>
      </c>
      <c r="U3139" t="str" cm="1">
        <f t="array" ref="U3139">_xlfn.IFS(P3139&gt;60,"High Risk",P3139&gt;30,"Medium Risk",TRUE,"Low Risk")</f>
        <v>High Risk</v>
      </c>
      <c r="V3139">
        <f t="shared" ref="V3139:V3202" si="49">IF(J3139=0,3,0)+IF(G3139=0,3,0)+IF(H3139=1,2,0)+IF(E3139&gt;45,1,0)+IF(F3139&lt;3,1,0)</f>
        <v>9</v>
      </c>
    </row>
    <row r="3140" spans="1:22" x14ac:dyDescent="0.2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 s="2">
        <v>0</v>
      </c>
      <c r="H3140">
        <v>1</v>
      </c>
      <c r="I3140">
        <v>1</v>
      </c>
      <c r="J3140">
        <v>1</v>
      </c>
      <c r="K3140" s="1">
        <v>166513.49</v>
      </c>
      <c r="L3140">
        <v>1</v>
      </c>
      <c r="M3140">
        <v>7</v>
      </c>
      <c r="N3140">
        <v>4573</v>
      </c>
      <c r="O3140">
        <v>2</v>
      </c>
      <c r="P3140">
        <v>160</v>
      </c>
      <c r="Q3140">
        <v>0.2857142857142857</v>
      </c>
      <c r="R3140">
        <v>32011</v>
      </c>
      <c r="S3140" t="str" cm="1">
        <f t="array" ref="S3140">_xlfn.IFS(E3143&lt;30,"18-29",E3143&lt;45,"30-44",TRUE,"45+")</f>
        <v>18-29</v>
      </c>
      <c r="T3140" t="str" cm="1">
        <f t="array" ref="T3140">_xlfn.IFS(F3140&lt;=2,"0-2 Years",F3140&lt;=5,"3-5 Years",F3140&lt;=8,"6-8 Years",TRUE,"9-10 Years")</f>
        <v>0-2 Years</v>
      </c>
      <c r="U3140" t="str" cm="1">
        <f t="array" ref="U3140">_xlfn.IFS(P3140&gt;60,"High Risk",P3140&gt;30,"Medium Risk",TRUE,"Low Risk")</f>
        <v>High Risk</v>
      </c>
      <c r="V3140">
        <f t="shared" si="49"/>
        <v>7</v>
      </c>
    </row>
    <row r="3141" spans="1:22" hidden="1" x14ac:dyDescent="0.2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 s="2">
        <v>129596.77</v>
      </c>
      <c r="H3141">
        <v>1</v>
      </c>
      <c r="I3141">
        <v>1</v>
      </c>
      <c r="J3141">
        <v>1</v>
      </c>
      <c r="K3141" s="1">
        <v>103232.6</v>
      </c>
      <c r="L3141">
        <v>0</v>
      </c>
      <c r="M3141">
        <v>10</v>
      </c>
      <c r="N3141">
        <v>3474</v>
      </c>
      <c r="O3141">
        <v>7</v>
      </c>
      <c r="P3141">
        <v>148</v>
      </c>
      <c r="Q3141">
        <v>0.7</v>
      </c>
      <c r="R3141">
        <v>34740</v>
      </c>
      <c r="S3141" t="str" cm="1">
        <f t="array" ref="S3141">_xlfn.IFS(E3144&lt;30,"18-29",E3144&lt;45,"30-44",TRUE,"45+")</f>
        <v>45+</v>
      </c>
      <c r="T3141" t="str" cm="1">
        <f t="array" ref="T3141">_xlfn.IFS(F3141&lt;=2,"0-2 Years",F3141&lt;=5,"3-5 Years",F3141&lt;=8,"6-8 Years",TRUE,"9-10 Years")</f>
        <v>3-5 Years</v>
      </c>
      <c r="U3141" t="str" cm="1">
        <f t="array" ref="U3141">_xlfn.IFS(P3141&gt;60,"High Risk",P3141&gt;30,"Medium Risk",TRUE,"Low Risk")</f>
        <v>High Risk</v>
      </c>
      <c r="V3141">
        <f t="shared" si="49"/>
        <v>2</v>
      </c>
    </row>
    <row r="3142" spans="1:22" x14ac:dyDescent="0.2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 s="2">
        <v>0</v>
      </c>
      <c r="H3142">
        <v>2</v>
      </c>
      <c r="I3142">
        <v>1</v>
      </c>
      <c r="J3142">
        <v>0</v>
      </c>
      <c r="K3142" s="1">
        <v>120736.04</v>
      </c>
      <c r="L3142">
        <v>0</v>
      </c>
      <c r="M3142">
        <v>13</v>
      </c>
      <c r="N3142">
        <v>4075</v>
      </c>
      <c r="O3142">
        <v>3</v>
      </c>
      <c r="P3142">
        <v>46</v>
      </c>
      <c r="Q3142">
        <v>0.23076923076923078</v>
      </c>
      <c r="R3142">
        <v>52975</v>
      </c>
      <c r="S3142" t="str" cm="1">
        <f t="array" ref="S3142">_xlfn.IFS(E3145&lt;30,"18-29",E3145&lt;45,"30-44",TRUE,"45+")</f>
        <v>30-44</v>
      </c>
      <c r="T3142" t="str" cm="1">
        <f t="array" ref="T3142">_xlfn.IFS(F3142&lt;=2,"0-2 Years",F3142&lt;=5,"3-5 Years",F3142&lt;=8,"6-8 Years",TRUE,"9-10 Years")</f>
        <v>3-5 Years</v>
      </c>
      <c r="U3142" t="str" cm="1">
        <f t="array" ref="U3142">_xlfn.IFS(P3142&gt;60,"High Risk",P3142&gt;30,"Medium Risk",TRUE,"Low Risk")</f>
        <v>Medium Risk</v>
      </c>
      <c r="V3142">
        <f t="shared" si="49"/>
        <v>6</v>
      </c>
    </row>
    <row r="3143" spans="1:22" hidden="1" x14ac:dyDescent="0.2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 s="2">
        <v>110407.44</v>
      </c>
      <c r="H3143">
        <v>2</v>
      </c>
      <c r="I3143">
        <v>0</v>
      </c>
      <c r="J3143">
        <v>0</v>
      </c>
      <c r="K3143" s="1">
        <v>15832.43</v>
      </c>
      <c r="L3143">
        <v>1</v>
      </c>
      <c r="M3143">
        <v>1</v>
      </c>
      <c r="N3143">
        <v>2685</v>
      </c>
      <c r="O3143">
        <v>9</v>
      </c>
      <c r="P3143">
        <v>153</v>
      </c>
      <c r="Q3143">
        <v>1</v>
      </c>
      <c r="R3143">
        <v>2685</v>
      </c>
      <c r="S3143" t="str" cm="1">
        <f t="array" ref="S3143">_xlfn.IFS(E3146&lt;30,"18-29",E3146&lt;45,"30-44",TRUE,"45+")</f>
        <v>45+</v>
      </c>
      <c r="T3143" t="str" cm="1">
        <f t="array" ref="T3143">_xlfn.IFS(F3143&lt;=2,"0-2 Years",F3143&lt;=5,"3-5 Years",F3143&lt;=8,"6-8 Years",TRUE,"9-10 Years")</f>
        <v>0-2 Years</v>
      </c>
      <c r="U3143" t="str" cm="1">
        <f t="array" ref="U3143">_xlfn.IFS(P3143&gt;60,"High Risk",P3143&gt;30,"Medium Risk",TRUE,"Low Risk")</f>
        <v>High Risk</v>
      </c>
      <c r="V3143">
        <f t="shared" si="49"/>
        <v>4</v>
      </c>
    </row>
    <row r="3144" spans="1:22" hidden="1" x14ac:dyDescent="0.2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 s="2">
        <v>0</v>
      </c>
      <c r="H3144">
        <v>2</v>
      </c>
      <c r="I3144">
        <v>0</v>
      </c>
      <c r="J3144">
        <v>1</v>
      </c>
      <c r="K3144" s="1">
        <v>188772.45</v>
      </c>
      <c r="L3144">
        <v>0</v>
      </c>
      <c r="M3144">
        <v>3</v>
      </c>
      <c r="N3144">
        <v>299</v>
      </c>
      <c r="O3144">
        <v>2</v>
      </c>
      <c r="P3144">
        <v>89</v>
      </c>
      <c r="Q3144">
        <v>0.66666666666666663</v>
      </c>
      <c r="R3144">
        <v>897</v>
      </c>
      <c r="S3144" t="str" cm="1">
        <f t="array" ref="S3144">_xlfn.IFS(E3147&lt;30,"18-29",E3147&lt;45,"30-44",TRUE,"45+")</f>
        <v>45+</v>
      </c>
      <c r="T3144" t="str" cm="1">
        <f t="array" ref="T3144">_xlfn.IFS(F3144&lt;=2,"0-2 Years",F3144&lt;=5,"3-5 Years",F3144&lt;=8,"6-8 Years",TRUE,"9-10 Years")</f>
        <v>6-8 Years</v>
      </c>
      <c r="U3144" t="str" cm="1">
        <f t="array" ref="U3144">_xlfn.IFS(P3144&gt;60,"High Risk",P3144&gt;30,"Medium Risk",TRUE,"Low Risk")</f>
        <v>High Risk</v>
      </c>
      <c r="V3144">
        <f t="shared" si="49"/>
        <v>4</v>
      </c>
    </row>
    <row r="3145" spans="1:22" hidden="1" x14ac:dyDescent="0.2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 s="2">
        <v>142015.76</v>
      </c>
      <c r="H3145">
        <v>2</v>
      </c>
      <c r="I3145">
        <v>1</v>
      </c>
      <c r="J3145">
        <v>0</v>
      </c>
      <c r="K3145" s="1">
        <v>114323.66</v>
      </c>
      <c r="L3145">
        <v>0</v>
      </c>
      <c r="M3145">
        <v>3</v>
      </c>
      <c r="N3145">
        <v>4796</v>
      </c>
      <c r="O3145">
        <v>0</v>
      </c>
      <c r="P3145">
        <v>42</v>
      </c>
      <c r="Q3145">
        <v>0</v>
      </c>
      <c r="R3145">
        <v>14388</v>
      </c>
      <c r="S3145" t="str" cm="1">
        <f t="array" ref="S3145">_xlfn.IFS(E3148&lt;30,"18-29",E3148&lt;45,"30-44",TRUE,"45+")</f>
        <v>18-29</v>
      </c>
      <c r="T3145" t="str" cm="1">
        <f t="array" ref="T3145">_xlfn.IFS(F3145&lt;=2,"0-2 Years",F3145&lt;=5,"3-5 Years",F3145&lt;=8,"6-8 Years",TRUE,"9-10 Years")</f>
        <v>6-8 Years</v>
      </c>
      <c r="U3145" t="str" cm="1">
        <f t="array" ref="U3145">_xlfn.IFS(P3145&gt;60,"High Risk",P3145&gt;30,"Medium Risk",TRUE,"Low Risk")</f>
        <v>Medium Risk</v>
      </c>
      <c r="V3145">
        <f t="shared" si="49"/>
        <v>3</v>
      </c>
    </row>
    <row r="3146" spans="1:22" hidden="1" x14ac:dyDescent="0.2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 s="2">
        <v>81370.070000000007</v>
      </c>
      <c r="H3146">
        <v>1</v>
      </c>
      <c r="I3146">
        <v>0</v>
      </c>
      <c r="J3146">
        <v>1</v>
      </c>
      <c r="K3146" s="1">
        <v>181534.04</v>
      </c>
      <c r="L3146">
        <v>0</v>
      </c>
      <c r="M3146">
        <v>2</v>
      </c>
      <c r="N3146">
        <v>4809</v>
      </c>
      <c r="O3146">
        <v>2</v>
      </c>
      <c r="P3146">
        <v>87</v>
      </c>
      <c r="Q3146">
        <v>1</v>
      </c>
      <c r="R3146">
        <v>9618</v>
      </c>
      <c r="S3146" t="str" cm="1">
        <f t="array" ref="S3146">_xlfn.IFS(E3149&lt;30,"18-29",E3149&lt;45,"30-44",TRUE,"45+")</f>
        <v>30-44</v>
      </c>
      <c r="T3146" t="str" cm="1">
        <f t="array" ref="T3146">_xlfn.IFS(F3146&lt;=2,"0-2 Years",F3146&lt;=5,"3-5 Years",F3146&lt;=8,"6-8 Years",TRUE,"9-10 Years")</f>
        <v>0-2 Years</v>
      </c>
      <c r="U3146" t="str" cm="1">
        <f t="array" ref="U3146">_xlfn.IFS(P3146&gt;60,"High Risk",P3146&gt;30,"Medium Risk",TRUE,"Low Risk")</f>
        <v>High Risk</v>
      </c>
      <c r="V3146">
        <f t="shared" si="49"/>
        <v>4</v>
      </c>
    </row>
    <row r="3147" spans="1:22" x14ac:dyDescent="0.2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 s="2">
        <v>69329.47</v>
      </c>
      <c r="H3147">
        <v>1</v>
      </c>
      <c r="I3147">
        <v>0</v>
      </c>
      <c r="J3147">
        <v>0</v>
      </c>
      <c r="K3147" s="1">
        <v>102640.52</v>
      </c>
      <c r="L3147">
        <v>1</v>
      </c>
      <c r="M3147">
        <v>3</v>
      </c>
      <c r="N3147">
        <v>191</v>
      </c>
      <c r="O3147">
        <v>9</v>
      </c>
      <c r="P3147">
        <v>137</v>
      </c>
      <c r="Q3147">
        <v>1</v>
      </c>
      <c r="R3147">
        <v>573</v>
      </c>
      <c r="S3147" t="str" cm="1">
        <f t="array" ref="S3147">_xlfn.IFS(E3150&lt;30,"18-29",E3150&lt;45,"30-44",TRUE,"45+")</f>
        <v>30-44</v>
      </c>
      <c r="T3147" t="str" cm="1">
        <f t="array" ref="T3147">_xlfn.IFS(F3147&lt;=2,"0-2 Years",F3147&lt;=5,"3-5 Years",F3147&lt;=8,"6-8 Years",TRUE,"9-10 Years")</f>
        <v>0-2 Years</v>
      </c>
      <c r="U3147" t="str" cm="1">
        <f t="array" ref="U3147">_xlfn.IFS(P3147&gt;60,"High Risk",P3147&gt;30,"Medium Risk",TRUE,"Low Risk")</f>
        <v>High Risk</v>
      </c>
      <c r="V3147">
        <f t="shared" si="49"/>
        <v>7</v>
      </c>
    </row>
    <row r="3148" spans="1:22" hidden="1" x14ac:dyDescent="0.2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 s="2">
        <v>116755.5</v>
      </c>
      <c r="H3148">
        <v>2</v>
      </c>
      <c r="I3148">
        <v>1</v>
      </c>
      <c r="J3148">
        <v>1</v>
      </c>
      <c r="K3148" s="1">
        <v>158585.17000000001</v>
      </c>
      <c r="L3148">
        <v>1</v>
      </c>
      <c r="M3148">
        <v>30</v>
      </c>
      <c r="N3148">
        <v>4921</v>
      </c>
      <c r="O3148">
        <v>4</v>
      </c>
      <c r="P3148">
        <v>20</v>
      </c>
      <c r="Q3148">
        <v>0.13333333333333333</v>
      </c>
      <c r="R3148">
        <v>147630</v>
      </c>
      <c r="S3148" t="str" cm="1">
        <f t="array" ref="S3148">_xlfn.IFS(E3151&lt;30,"18-29",E3151&lt;45,"30-44",TRUE,"45+")</f>
        <v>30-44</v>
      </c>
      <c r="T3148" t="str" cm="1">
        <f t="array" ref="T3148">_xlfn.IFS(F3148&lt;=2,"0-2 Years",F3148&lt;=5,"3-5 Years",F3148&lt;=8,"6-8 Years",TRUE,"9-10 Years")</f>
        <v>6-8 Years</v>
      </c>
      <c r="U3148" t="str" cm="1">
        <f t="array" ref="U3148">_xlfn.IFS(P3148&gt;60,"High Risk",P3148&gt;30,"Medium Risk",TRUE,"Low Risk")</f>
        <v>Low Risk</v>
      </c>
      <c r="V3148">
        <f t="shared" si="49"/>
        <v>0</v>
      </c>
    </row>
    <row r="3149" spans="1:22" hidden="1" x14ac:dyDescent="0.2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 s="2">
        <v>83870.33</v>
      </c>
      <c r="H3149">
        <v>1</v>
      </c>
      <c r="I3149">
        <v>1</v>
      </c>
      <c r="J3149">
        <v>0</v>
      </c>
      <c r="K3149" s="1">
        <v>178722.24</v>
      </c>
      <c r="L3149">
        <v>0</v>
      </c>
      <c r="M3149">
        <v>27</v>
      </c>
      <c r="N3149">
        <v>4511</v>
      </c>
      <c r="O3149">
        <v>1</v>
      </c>
      <c r="P3149">
        <v>11</v>
      </c>
      <c r="Q3149">
        <v>3.7037037037037035E-2</v>
      </c>
      <c r="R3149">
        <v>121797</v>
      </c>
      <c r="S3149" t="str" cm="1">
        <f t="array" ref="S3149">_xlfn.IFS(E3152&lt;30,"18-29",E3152&lt;45,"30-44",TRUE,"45+")</f>
        <v>30-44</v>
      </c>
      <c r="T3149" t="str" cm="1">
        <f t="array" ref="T3149">_xlfn.IFS(F3149&lt;=2,"0-2 Years",F3149&lt;=5,"3-5 Years",F3149&lt;=8,"6-8 Years",TRUE,"9-10 Years")</f>
        <v>6-8 Years</v>
      </c>
      <c r="U3149" t="str" cm="1">
        <f t="array" ref="U3149">_xlfn.IFS(P3149&gt;60,"High Risk",P3149&gt;30,"Medium Risk",TRUE,"Low Risk")</f>
        <v>Low Risk</v>
      </c>
      <c r="V3149">
        <f t="shared" si="49"/>
        <v>5</v>
      </c>
    </row>
    <row r="3150" spans="1:22" hidden="1" x14ac:dyDescent="0.2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 s="2">
        <v>130694.89</v>
      </c>
      <c r="H3150">
        <v>2</v>
      </c>
      <c r="I3150">
        <v>1</v>
      </c>
      <c r="J3150">
        <v>1</v>
      </c>
      <c r="K3150" s="1">
        <v>153955.38</v>
      </c>
      <c r="L3150">
        <v>1</v>
      </c>
      <c r="M3150">
        <v>24</v>
      </c>
      <c r="N3150">
        <v>2925</v>
      </c>
      <c r="O3150">
        <v>6</v>
      </c>
      <c r="P3150">
        <v>51</v>
      </c>
      <c r="Q3150">
        <v>0.25</v>
      </c>
      <c r="R3150">
        <v>70200</v>
      </c>
      <c r="S3150" t="str" cm="1">
        <f t="array" ref="S3150">_xlfn.IFS(E3153&lt;30,"18-29",E3153&lt;45,"30-44",TRUE,"45+")</f>
        <v>30-44</v>
      </c>
      <c r="T3150" t="str" cm="1">
        <f t="array" ref="T3150">_xlfn.IFS(F3150&lt;=2,"0-2 Years",F3150&lt;=5,"3-5 Years",F3150&lt;=8,"6-8 Years",TRUE,"9-10 Years")</f>
        <v>6-8 Years</v>
      </c>
      <c r="U3150" t="str" cm="1">
        <f t="array" ref="U3150">_xlfn.IFS(P3150&gt;60,"High Risk",P3150&gt;30,"Medium Risk",TRUE,"Low Risk")</f>
        <v>Medium Risk</v>
      </c>
      <c r="V3150">
        <f t="shared" si="49"/>
        <v>0</v>
      </c>
    </row>
    <row r="3151" spans="1:22" hidden="1" x14ac:dyDescent="0.2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 s="2">
        <v>117451.47</v>
      </c>
      <c r="H3151">
        <v>1</v>
      </c>
      <c r="I3151">
        <v>1</v>
      </c>
      <c r="J3151">
        <v>0</v>
      </c>
      <c r="K3151" s="1">
        <v>65374.86</v>
      </c>
      <c r="L3151">
        <v>0</v>
      </c>
      <c r="M3151">
        <v>5</v>
      </c>
      <c r="N3151">
        <v>1357</v>
      </c>
      <c r="O3151">
        <v>8</v>
      </c>
      <c r="P3151">
        <v>77</v>
      </c>
      <c r="Q3151">
        <v>1</v>
      </c>
      <c r="R3151">
        <v>6785</v>
      </c>
      <c r="S3151" t="str" cm="1">
        <f t="array" ref="S3151">_xlfn.IFS(E3154&lt;30,"18-29",E3154&lt;45,"30-44",TRUE,"45+")</f>
        <v>30-44</v>
      </c>
      <c r="T3151" t="str" cm="1">
        <f t="array" ref="T3151">_xlfn.IFS(F3151&lt;=2,"0-2 Years",F3151&lt;=5,"3-5 Years",F3151&lt;=8,"6-8 Years",TRUE,"9-10 Years")</f>
        <v>6-8 Years</v>
      </c>
      <c r="U3151" t="str" cm="1">
        <f t="array" ref="U3151">_xlfn.IFS(P3151&gt;60,"High Risk",P3151&gt;30,"Medium Risk",TRUE,"Low Risk")</f>
        <v>High Risk</v>
      </c>
      <c r="V3151">
        <f t="shared" si="49"/>
        <v>5</v>
      </c>
    </row>
    <row r="3152" spans="1:22" hidden="1" x14ac:dyDescent="0.2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 s="2">
        <v>206868.78</v>
      </c>
      <c r="H3152">
        <v>2</v>
      </c>
      <c r="I3152">
        <v>0</v>
      </c>
      <c r="J3152">
        <v>1</v>
      </c>
      <c r="K3152" s="1">
        <v>102986.15</v>
      </c>
      <c r="L3152">
        <v>0</v>
      </c>
      <c r="M3152">
        <v>3</v>
      </c>
      <c r="N3152">
        <v>3623</v>
      </c>
      <c r="O3152">
        <v>4</v>
      </c>
      <c r="P3152">
        <v>30</v>
      </c>
      <c r="Q3152">
        <v>1</v>
      </c>
      <c r="R3152">
        <v>10869</v>
      </c>
      <c r="S3152" t="str" cm="1">
        <f t="array" ref="S3152">_xlfn.IFS(E3155&lt;30,"18-29",E3155&lt;45,"30-44",TRUE,"45+")</f>
        <v>18-29</v>
      </c>
      <c r="T3152" t="str" cm="1">
        <f t="array" ref="T3152">_xlfn.IFS(F3152&lt;=2,"0-2 Years",F3152&lt;=5,"3-5 Years",F3152&lt;=8,"6-8 Years",TRUE,"9-10 Years")</f>
        <v>9-10 Years</v>
      </c>
      <c r="U3152" t="str" cm="1">
        <f t="array" ref="U3152">_xlfn.IFS(P3152&gt;60,"High Risk",P3152&gt;30,"Medium Risk",TRUE,"Low Risk")</f>
        <v>Low Risk</v>
      </c>
      <c r="V3152">
        <f t="shared" si="49"/>
        <v>0</v>
      </c>
    </row>
    <row r="3153" spans="1:22" hidden="1" x14ac:dyDescent="0.2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 s="2">
        <v>111695.62</v>
      </c>
      <c r="H3153">
        <v>1</v>
      </c>
      <c r="I3153">
        <v>0</v>
      </c>
      <c r="J3153">
        <v>0</v>
      </c>
      <c r="K3153" s="1">
        <v>136643.84</v>
      </c>
      <c r="L3153">
        <v>0</v>
      </c>
      <c r="M3153">
        <v>9</v>
      </c>
      <c r="N3153">
        <v>638</v>
      </c>
      <c r="O3153">
        <v>6</v>
      </c>
      <c r="P3153">
        <v>165</v>
      </c>
      <c r="Q3153">
        <v>0.66666666666666663</v>
      </c>
      <c r="R3153">
        <v>5742</v>
      </c>
      <c r="S3153" t="str" cm="1">
        <f t="array" ref="S3153">_xlfn.IFS(E3156&lt;30,"18-29",E3156&lt;45,"30-44",TRUE,"45+")</f>
        <v>45+</v>
      </c>
      <c r="T3153" t="str" cm="1">
        <f t="array" ref="T3153">_xlfn.IFS(F3153&lt;=2,"0-2 Years",F3153&lt;=5,"3-5 Years",F3153&lt;=8,"6-8 Years",TRUE,"9-10 Years")</f>
        <v>3-5 Years</v>
      </c>
      <c r="U3153" t="str" cm="1">
        <f t="array" ref="U3153">_xlfn.IFS(P3153&gt;60,"High Risk",P3153&gt;30,"Medium Risk",TRUE,"Low Risk")</f>
        <v>High Risk</v>
      </c>
      <c r="V3153">
        <f t="shared" si="49"/>
        <v>5</v>
      </c>
    </row>
    <row r="3154" spans="1:22" hidden="1" x14ac:dyDescent="0.2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 s="2">
        <v>137285.26</v>
      </c>
      <c r="H3154">
        <v>4</v>
      </c>
      <c r="I3154">
        <v>1</v>
      </c>
      <c r="J3154">
        <v>0</v>
      </c>
      <c r="K3154" s="1">
        <v>77063.63</v>
      </c>
      <c r="L3154">
        <v>1</v>
      </c>
      <c r="M3154">
        <v>23</v>
      </c>
      <c r="N3154">
        <v>2190</v>
      </c>
      <c r="O3154">
        <v>1</v>
      </c>
      <c r="P3154">
        <v>18</v>
      </c>
      <c r="Q3154">
        <v>4.3478260869565216E-2</v>
      </c>
      <c r="R3154">
        <v>50370</v>
      </c>
      <c r="S3154" t="str" cm="1">
        <f t="array" ref="S3154">_xlfn.IFS(E3157&lt;30,"18-29",E3157&lt;45,"30-44",TRUE,"45+")</f>
        <v>30-44</v>
      </c>
      <c r="T3154" t="str" cm="1">
        <f t="array" ref="T3154">_xlfn.IFS(F3154&lt;=2,"0-2 Years",F3154&lt;=5,"3-5 Years",F3154&lt;=8,"6-8 Years",TRUE,"9-10 Years")</f>
        <v>9-10 Years</v>
      </c>
      <c r="U3154" t="str" cm="1">
        <f t="array" ref="U3154">_xlfn.IFS(P3154&gt;60,"High Risk",P3154&gt;30,"Medium Risk",TRUE,"Low Risk")</f>
        <v>Low Risk</v>
      </c>
      <c r="V3154">
        <f t="shared" si="49"/>
        <v>3</v>
      </c>
    </row>
    <row r="3155" spans="1:22" hidden="1" x14ac:dyDescent="0.2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 s="2">
        <v>149218.39000000001</v>
      </c>
      <c r="H3155">
        <v>1</v>
      </c>
      <c r="I3155">
        <v>1</v>
      </c>
      <c r="J3155">
        <v>1</v>
      </c>
      <c r="K3155" s="1">
        <v>9633.01</v>
      </c>
      <c r="L3155">
        <v>0</v>
      </c>
      <c r="M3155">
        <v>8</v>
      </c>
      <c r="N3155">
        <v>3873</v>
      </c>
      <c r="O3155">
        <v>6</v>
      </c>
      <c r="P3155">
        <v>150</v>
      </c>
      <c r="Q3155">
        <v>0.75</v>
      </c>
      <c r="R3155">
        <v>30984</v>
      </c>
      <c r="S3155" t="str" cm="1">
        <f t="array" ref="S3155">_xlfn.IFS(E3158&lt;30,"18-29",E3158&lt;45,"30-44",TRUE,"45+")</f>
        <v>30-44</v>
      </c>
      <c r="T3155" t="str" cm="1">
        <f t="array" ref="T3155">_xlfn.IFS(F3155&lt;=2,"0-2 Years",F3155&lt;=5,"3-5 Years",F3155&lt;=8,"6-8 Years",TRUE,"9-10 Years")</f>
        <v>6-8 Years</v>
      </c>
      <c r="U3155" t="str" cm="1">
        <f t="array" ref="U3155">_xlfn.IFS(P3155&gt;60,"High Risk",P3155&gt;30,"Medium Risk",TRUE,"Low Risk")</f>
        <v>High Risk</v>
      </c>
      <c r="V3155">
        <f t="shared" si="49"/>
        <v>2</v>
      </c>
    </row>
    <row r="3156" spans="1:22" hidden="1" x14ac:dyDescent="0.2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 s="2">
        <v>0</v>
      </c>
      <c r="H3156">
        <v>2</v>
      </c>
      <c r="I3156">
        <v>0</v>
      </c>
      <c r="J3156">
        <v>1</v>
      </c>
      <c r="K3156" s="1">
        <v>43496.36</v>
      </c>
      <c r="L3156">
        <v>0</v>
      </c>
      <c r="M3156">
        <v>7</v>
      </c>
      <c r="N3156">
        <v>3606</v>
      </c>
      <c r="O3156">
        <v>10</v>
      </c>
      <c r="P3156">
        <v>79</v>
      </c>
      <c r="Q3156">
        <v>1</v>
      </c>
      <c r="R3156">
        <v>25242</v>
      </c>
      <c r="S3156" t="str" cm="1">
        <f t="array" ref="S3156">_xlfn.IFS(E3159&lt;30,"18-29",E3159&lt;45,"30-44",TRUE,"45+")</f>
        <v>30-44</v>
      </c>
      <c r="T3156" t="str" cm="1">
        <f t="array" ref="T3156">_xlfn.IFS(F3156&lt;=2,"0-2 Years",F3156&lt;=5,"3-5 Years",F3156&lt;=8,"6-8 Years",TRUE,"9-10 Years")</f>
        <v>6-8 Years</v>
      </c>
      <c r="U3156" t="str" cm="1">
        <f t="array" ref="U3156">_xlfn.IFS(P3156&gt;60,"High Risk",P3156&gt;30,"Medium Risk",TRUE,"Low Risk")</f>
        <v>High Risk</v>
      </c>
      <c r="V3156">
        <f t="shared" si="49"/>
        <v>4</v>
      </c>
    </row>
    <row r="3157" spans="1:22" hidden="1" x14ac:dyDescent="0.2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 s="2">
        <v>0</v>
      </c>
      <c r="H3157">
        <v>2</v>
      </c>
      <c r="I3157">
        <v>1</v>
      </c>
      <c r="J3157">
        <v>1</v>
      </c>
      <c r="K3157" s="1">
        <v>24267.279999999999</v>
      </c>
      <c r="L3157">
        <v>0</v>
      </c>
      <c r="M3157">
        <v>28</v>
      </c>
      <c r="N3157">
        <v>3569</v>
      </c>
      <c r="O3157">
        <v>9</v>
      </c>
      <c r="P3157">
        <v>41</v>
      </c>
      <c r="Q3157">
        <v>0.32142857142857145</v>
      </c>
      <c r="R3157">
        <v>99932</v>
      </c>
      <c r="S3157" t="str" cm="1">
        <f t="array" ref="S3157">_xlfn.IFS(E3160&lt;30,"18-29",E3160&lt;45,"30-44",TRUE,"45+")</f>
        <v>30-44</v>
      </c>
      <c r="T3157" t="str" cm="1">
        <f t="array" ref="T3157">_xlfn.IFS(F3157&lt;=2,"0-2 Years",F3157&lt;=5,"3-5 Years",F3157&lt;=8,"6-8 Years",TRUE,"9-10 Years")</f>
        <v>6-8 Years</v>
      </c>
      <c r="U3157" t="str" cm="1">
        <f t="array" ref="U3157">_xlfn.IFS(P3157&gt;60,"High Risk",P3157&gt;30,"Medium Risk",TRUE,"Low Risk")</f>
        <v>Medium Risk</v>
      </c>
      <c r="V3157">
        <f t="shared" si="49"/>
        <v>3</v>
      </c>
    </row>
    <row r="3158" spans="1:22" hidden="1" x14ac:dyDescent="0.2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 s="2">
        <v>130701.29</v>
      </c>
      <c r="H3158">
        <v>1</v>
      </c>
      <c r="I3158">
        <v>1</v>
      </c>
      <c r="J3158">
        <v>0</v>
      </c>
      <c r="K3158" s="1">
        <v>59354.239999999998</v>
      </c>
      <c r="L3158">
        <v>1</v>
      </c>
      <c r="M3158">
        <v>10</v>
      </c>
      <c r="N3158">
        <v>1527</v>
      </c>
      <c r="O3158">
        <v>8</v>
      </c>
      <c r="P3158">
        <v>93</v>
      </c>
      <c r="Q3158">
        <v>0.8</v>
      </c>
      <c r="R3158">
        <v>15270</v>
      </c>
      <c r="S3158" t="str" cm="1">
        <f t="array" ref="S3158">_xlfn.IFS(E3161&lt;30,"18-29",E3161&lt;45,"30-44",TRUE,"45+")</f>
        <v>18-29</v>
      </c>
      <c r="T3158" t="str" cm="1">
        <f t="array" ref="T3158">_xlfn.IFS(F3158&lt;=2,"0-2 Years",F3158&lt;=5,"3-5 Years",F3158&lt;=8,"6-8 Years",TRUE,"9-10 Years")</f>
        <v>6-8 Years</v>
      </c>
      <c r="U3158" t="str" cm="1">
        <f t="array" ref="U3158">_xlfn.IFS(P3158&gt;60,"High Risk",P3158&gt;30,"Medium Risk",TRUE,"Low Risk")</f>
        <v>High Risk</v>
      </c>
      <c r="V3158">
        <f t="shared" si="49"/>
        <v>5</v>
      </c>
    </row>
    <row r="3159" spans="1:22" x14ac:dyDescent="0.2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 s="2">
        <v>0</v>
      </c>
      <c r="H3159">
        <v>2</v>
      </c>
      <c r="I3159">
        <v>0</v>
      </c>
      <c r="J3159">
        <v>0</v>
      </c>
      <c r="K3159" s="1">
        <v>28269.86</v>
      </c>
      <c r="L3159">
        <v>0</v>
      </c>
      <c r="M3159">
        <v>6</v>
      </c>
      <c r="N3159">
        <v>2145</v>
      </c>
      <c r="O3159">
        <v>8</v>
      </c>
      <c r="P3159">
        <v>53</v>
      </c>
      <c r="Q3159">
        <v>1</v>
      </c>
      <c r="R3159">
        <v>12870</v>
      </c>
      <c r="S3159" t="str" cm="1">
        <f t="array" ref="S3159">_xlfn.IFS(E3162&lt;30,"18-29",E3162&lt;45,"30-44",TRUE,"45+")</f>
        <v>18-29</v>
      </c>
      <c r="T3159" t="str" cm="1">
        <f t="array" ref="T3159">_xlfn.IFS(F3159&lt;=2,"0-2 Years",F3159&lt;=5,"3-5 Years",F3159&lt;=8,"6-8 Years",TRUE,"9-10 Years")</f>
        <v>3-5 Years</v>
      </c>
      <c r="U3159" t="str" cm="1">
        <f t="array" ref="U3159">_xlfn.IFS(P3159&gt;60,"High Risk",P3159&gt;30,"Medium Risk",TRUE,"Low Risk")</f>
        <v>Medium Risk</v>
      </c>
      <c r="V3159">
        <f t="shared" si="49"/>
        <v>6</v>
      </c>
    </row>
    <row r="3160" spans="1:22" hidden="1" x14ac:dyDescent="0.2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 s="2">
        <v>167949.48</v>
      </c>
      <c r="H3160">
        <v>1</v>
      </c>
      <c r="I3160">
        <v>1</v>
      </c>
      <c r="J3160">
        <v>0</v>
      </c>
      <c r="K3160" s="1">
        <v>143162.34</v>
      </c>
      <c r="L3160">
        <v>0</v>
      </c>
      <c r="M3160">
        <v>21</v>
      </c>
      <c r="N3160">
        <v>1600</v>
      </c>
      <c r="O3160">
        <v>1</v>
      </c>
      <c r="P3160">
        <v>163</v>
      </c>
      <c r="Q3160">
        <v>4.7619047619047616E-2</v>
      </c>
      <c r="R3160">
        <v>33600</v>
      </c>
      <c r="S3160" t="str" cm="1">
        <f t="array" ref="S3160">_xlfn.IFS(E3163&lt;30,"18-29",E3163&lt;45,"30-44",TRUE,"45+")</f>
        <v>30-44</v>
      </c>
      <c r="T3160" t="str" cm="1">
        <f t="array" ref="T3160">_xlfn.IFS(F3160&lt;=2,"0-2 Years",F3160&lt;=5,"3-5 Years",F3160&lt;=8,"6-8 Years",TRUE,"9-10 Years")</f>
        <v>3-5 Years</v>
      </c>
      <c r="U3160" t="str" cm="1">
        <f t="array" ref="U3160">_xlfn.IFS(P3160&gt;60,"High Risk",P3160&gt;30,"Medium Risk",TRUE,"Low Risk")</f>
        <v>High Risk</v>
      </c>
      <c r="V3160">
        <f t="shared" si="49"/>
        <v>5</v>
      </c>
    </row>
    <row r="3161" spans="1:22" hidden="1" x14ac:dyDescent="0.2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 s="2">
        <v>131254.81</v>
      </c>
      <c r="H3161">
        <v>1</v>
      </c>
      <c r="I3161">
        <v>1</v>
      </c>
      <c r="J3161">
        <v>0</v>
      </c>
      <c r="K3161" s="1">
        <v>20199.3</v>
      </c>
      <c r="L3161">
        <v>0</v>
      </c>
      <c r="M3161">
        <v>5</v>
      </c>
      <c r="N3161">
        <v>2318</v>
      </c>
      <c r="O3161">
        <v>0</v>
      </c>
      <c r="P3161">
        <v>108</v>
      </c>
      <c r="Q3161">
        <v>0</v>
      </c>
      <c r="R3161">
        <v>11590</v>
      </c>
      <c r="S3161" t="str" cm="1">
        <f t="array" ref="S3161">_xlfn.IFS(E3164&lt;30,"18-29",E3164&lt;45,"30-44",TRUE,"45+")</f>
        <v>30-44</v>
      </c>
      <c r="T3161" t="str" cm="1">
        <f t="array" ref="T3161">_xlfn.IFS(F3161&lt;=2,"0-2 Years",F3161&lt;=5,"3-5 Years",F3161&lt;=8,"6-8 Years",TRUE,"9-10 Years")</f>
        <v>3-5 Years</v>
      </c>
      <c r="U3161" t="str" cm="1">
        <f t="array" ref="U3161">_xlfn.IFS(P3161&gt;60,"High Risk",P3161&gt;30,"Medium Risk",TRUE,"Low Risk")</f>
        <v>High Risk</v>
      </c>
      <c r="V3161">
        <f t="shared" si="49"/>
        <v>5</v>
      </c>
    </row>
    <row r="3162" spans="1:22" hidden="1" x14ac:dyDescent="0.2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 s="2">
        <v>0</v>
      </c>
      <c r="H3162">
        <v>2</v>
      </c>
      <c r="I3162">
        <v>1</v>
      </c>
      <c r="J3162">
        <v>1</v>
      </c>
      <c r="K3162" s="1">
        <v>48606.92</v>
      </c>
      <c r="L3162">
        <v>0</v>
      </c>
      <c r="M3162">
        <v>23</v>
      </c>
      <c r="N3162">
        <v>2031</v>
      </c>
      <c r="O3162">
        <v>6</v>
      </c>
      <c r="P3162">
        <v>59</v>
      </c>
      <c r="Q3162">
        <v>0.2608695652173913</v>
      </c>
      <c r="R3162">
        <v>46713</v>
      </c>
      <c r="S3162" t="str" cm="1">
        <f t="array" ref="S3162">_xlfn.IFS(E3165&lt;30,"18-29",E3165&lt;45,"30-44",TRUE,"45+")</f>
        <v>30-44</v>
      </c>
      <c r="T3162" t="str" cm="1">
        <f t="array" ref="T3162">_xlfn.IFS(F3162&lt;=2,"0-2 Years",F3162&lt;=5,"3-5 Years",F3162&lt;=8,"6-8 Years",TRUE,"9-10 Years")</f>
        <v>3-5 Years</v>
      </c>
      <c r="U3162" t="str" cm="1">
        <f t="array" ref="U3162">_xlfn.IFS(P3162&gt;60,"High Risk",P3162&gt;30,"Medium Risk",TRUE,"Low Risk")</f>
        <v>Medium Risk</v>
      </c>
      <c r="V3162">
        <f t="shared" si="49"/>
        <v>3</v>
      </c>
    </row>
    <row r="3163" spans="1:22" hidden="1" x14ac:dyDescent="0.2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 s="2">
        <v>0</v>
      </c>
      <c r="H3163">
        <v>2</v>
      </c>
      <c r="I3163">
        <v>0</v>
      </c>
      <c r="J3163">
        <v>1</v>
      </c>
      <c r="K3163" s="1">
        <v>89013.67</v>
      </c>
      <c r="L3163">
        <v>0</v>
      </c>
      <c r="M3163">
        <v>28</v>
      </c>
      <c r="N3163">
        <v>1836</v>
      </c>
      <c r="O3163">
        <v>1</v>
      </c>
      <c r="P3163">
        <v>150</v>
      </c>
      <c r="Q3163">
        <v>3.5714285714285712E-2</v>
      </c>
      <c r="R3163">
        <v>51408</v>
      </c>
      <c r="S3163" t="str" cm="1">
        <f t="array" ref="S3163">_xlfn.IFS(E3166&lt;30,"18-29",E3166&lt;45,"30-44",TRUE,"45+")</f>
        <v>30-44</v>
      </c>
      <c r="T3163" t="str" cm="1">
        <f t="array" ref="T3163">_xlfn.IFS(F3163&lt;=2,"0-2 Years",F3163&lt;=5,"3-5 Years",F3163&lt;=8,"6-8 Years",TRUE,"9-10 Years")</f>
        <v>9-10 Years</v>
      </c>
      <c r="U3163" t="str" cm="1">
        <f t="array" ref="U3163">_xlfn.IFS(P3163&gt;60,"High Risk",P3163&gt;30,"Medium Risk",TRUE,"Low Risk")</f>
        <v>High Risk</v>
      </c>
      <c r="V3163">
        <f t="shared" si="49"/>
        <v>3</v>
      </c>
    </row>
    <row r="3164" spans="1:22" hidden="1" x14ac:dyDescent="0.2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 s="2">
        <v>86656.13</v>
      </c>
      <c r="H3164">
        <v>1</v>
      </c>
      <c r="I3164">
        <v>0</v>
      </c>
      <c r="J3164">
        <v>1</v>
      </c>
      <c r="K3164" s="1">
        <v>59890.29</v>
      </c>
      <c r="L3164">
        <v>0</v>
      </c>
      <c r="M3164">
        <v>11</v>
      </c>
      <c r="N3164">
        <v>1067</v>
      </c>
      <c r="O3164">
        <v>1</v>
      </c>
      <c r="P3164">
        <v>103</v>
      </c>
      <c r="Q3164">
        <v>9.0909090909090912E-2</v>
      </c>
      <c r="R3164">
        <v>11737</v>
      </c>
      <c r="S3164" t="str" cm="1">
        <f t="array" ref="S3164">_xlfn.IFS(E3167&lt;30,"18-29",E3167&lt;45,"30-44",TRUE,"45+")</f>
        <v>30-44</v>
      </c>
      <c r="T3164" t="str" cm="1">
        <f t="array" ref="T3164">_xlfn.IFS(F3164&lt;=2,"0-2 Years",F3164&lt;=5,"3-5 Years",F3164&lt;=8,"6-8 Years",TRUE,"9-10 Years")</f>
        <v>6-8 Years</v>
      </c>
      <c r="U3164" t="str" cm="1">
        <f t="array" ref="U3164">_xlfn.IFS(P3164&gt;60,"High Risk",P3164&gt;30,"Medium Risk",TRUE,"Low Risk")</f>
        <v>High Risk</v>
      </c>
      <c r="V3164">
        <f t="shared" si="49"/>
        <v>2</v>
      </c>
    </row>
    <row r="3165" spans="1:22" hidden="1" x14ac:dyDescent="0.2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 s="2">
        <v>114737.26</v>
      </c>
      <c r="H3165">
        <v>1</v>
      </c>
      <c r="I3165">
        <v>1</v>
      </c>
      <c r="J3165">
        <v>1</v>
      </c>
      <c r="K3165" s="1">
        <v>106655.88</v>
      </c>
      <c r="L3165">
        <v>1</v>
      </c>
      <c r="M3165">
        <v>27</v>
      </c>
      <c r="N3165">
        <v>2445</v>
      </c>
      <c r="O3165">
        <v>5</v>
      </c>
      <c r="P3165">
        <v>175</v>
      </c>
      <c r="Q3165">
        <v>0.18518518518518517</v>
      </c>
      <c r="R3165">
        <v>66015</v>
      </c>
      <c r="S3165" t="str" cm="1">
        <f t="array" ref="S3165">_xlfn.IFS(E3168&lt;30,"18-29",E3168&lt;45,"30-44",TRUE,"45+")</f>
        <v>45+</v>
      </c>
      <c r="T3165" t="str" cm="1">
        <f t="array" ref="T3165">_xlfn.IFS(F3165&lt;=2,"0-2 Years",F3165&lt;=5,"3-5 Years",F3165&lt;=8,"6-8 Years",TRUE,"9-10 Years")</f>
        <v>6-8 Years</v>
      </c>
      <c r="U3165" t="str" cm="1">
        <f t="array" ref="U3165">_xlfn.IFS(P3165&gt;60,"High Risk",P3165&gt;30,"Medium Risk",TRUE,"Low Risk")</f>
        <v>High Risk</v>
      </c>
      <c r="V3165">
        <f t="shared" si="49"/>
        <v>2</v>
      </c>
    </row>
    <row r="3166" spans="1:22" x14ac:dyDescent="0.2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 s="2">
        <v>0</v>
      </c>
      <c r="H3166">
        <v>2</v>
      </c>
      <c r="I3166">
        <v>1</v>
      </c>
      <c r="J3166">
        <v>0</v>
      </c>
      <c r="K3166" s="1">
        <v>156439.56</v>
      </c>
      <c r="L3166">
        <v>0</v>
      </c>
      <c r="M3166">
        <v>12</v>
      </c>
      <c r="N3166">
        <v>2512</v>
      </c>
      <c r="O3166">
        <v>9</v>
      </c>
      <c r="P3166">
        <v>169</v>
      </c>
      <c r="Q3166">
        <v>0.75</v>
      </c>
      <c r="R3166">
        <v>30144</v>
      </c>
      <c r="S3166" t="str" cm="1">
        <f t="array" ref="S3166">_xlfn.IFS(E3169&lt;30,"18-29",E3169&lt;45,"30-44",TRUE,"45+")</f>
        <v>45+</v>
      </c>
      <c r="T3166" t="str" cm="1">
        <f t="array" ref="T3166">_xlfn.IFS(F3166&lt;=2,"0-2 Years",F3166&lt;=5,"3-5 Years",F3166&lt;=8,"6-8 Years",TRUE,"9-10 Years")</f>
        <v>3-5 Years</v>
      </c>
      <c r="U3166" t="str" cm="1">
        <f t="array" ref="U3166">_xlfn.IFS(P3166&gt;60,"High Risk",P3166&gt;30,"Medium Risk",TRUE,"Low Risk")</f>
        <v>High Risk</v>
      </c>
      <c r="V3166">
        <f t="shared" si="49"/>
        <v>6</v>
      </c>
    </row>
    <row r="3167" spans="1:22" x14ac:dyDescent="0.2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 s="2">
        <v>0</v>
      </c>
      <c r="H3167">
        <v>1</v>
      </c>
      <c r="I3167">
        <v>1</v>
      </c>
      <c r="J3167">
        <v>0</v>
      </c>
      <c r="K3167" s="1">
        <v>24176.44</v>
      </c>
      <c r="L3167">
        <v>0</v>
      </c>
      <c r="M3167">
        <v>28</v>
      </c>
      <c r="N3167">
        <v>4878</v>
      </c>
      <c r="O3167">
        <v>10</v>
      </c>
      <c r="P3167">
        <v>7</v>
      </c>
      <c r="Q3167">
        <v>0.35714285714285715</v>
      </c>
      <c r="R3167">
        <v>136584</v>
      </c>
      <c r="S3167" t="str" cm="1">
        <f t="array" ref="S3167">_xlfn.IFS(E3170&lt;30,"18-29",E3170&lt;45,"30-44",TRUE,"45+")</f>
        <v>45+</v>
      </c>
      <c r="T3167" t="str" cm="1">
        <f t="array" ref="T3167">_xlfn.IFS(F3167&lt;=2,"0-2 Years",F3167&lt;=5,"3-5 Years",F3167&lt;=8,"6-8 Years",TRUE,"9-10 Years")</f>
        <v>6-8 Years</v>
      </c>
      <c r="U3167" t="str" cm="1">
        <f t="array" ref="U3167">_xlfn.IFS(P3167&gt;60,"High Risk",P3167&gt;30,"Medium Risk",TRUE,"Low Risk")</f>
        <v>Low Risk</v>
      </c>
      <c r="V3167">
        <f t="shared" si="49"/>
        <v>8</v>
      </c>
    </row>
    <row r="3168" spans="1:22" hidden="1" x14ac:dyDescent="0.2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 s="2">
        <v>119817.33</v>
      </c>
      <c r="H3168">
        <v>1</v>
      </c>
      <c r="I3168">
        <v>0</v>
      </c>
      <c r="J3168">
        <v>1</v>
      </c>
      <c r="K3168" s="1">
        <v>43507.1</v>
      </c>
      <c r="L3168">
        <v>1</v>
      </c>
      <c r="M3168">
        <v>30</v>
      </c>
      <c r="N3168">
        <v>2921</v>
      </c>
      <c r="O3168">
        <v>3</v>
      </c>
      <c r="P3168">
        <v>39</v>
      </c>
      <c r="Q3168">
        <v>0.1</v>
      </c>
      <c r="R3168">
        <v>87630</v>
      </c>
      <c r="S3168" t="str" cm="1">
        <f t="array" ref="S3168">_xlfn.IFS(E3171&lt;30,"18-29",E3171&lt;45,"30-44",TRUE,"45+")</f>
        <v>30-44</v>
      </c>
      <c r="T3168" t="str" cm="1">
        <f t="array" ref="T3168">_xlfn.IFS(F3168&lt;=2,"0-2 Years",F3168&lt;=5,"3-5 Years",F3168&lt;=8,"6-8 Years",TRUE,"9-10 Years")</f>
        <v>3-5 Years</v>
      </c>
      <c r="U3168" t="str" cm="1">
        <f t="array" ref="U3168">_xlfn.IFS(P3168&gt;60,"High Risk",P3168&gt;30,"Medium Risk",TRUE,"Low Risk")</f>
        <v>Medium Risk</v>
      </c>
      <c r="V3168">
        <f t="shared" si="49"/>
        <v>3</v>
      </c>
    </row>
    <row r="3169" spans="1:22" hidden="1" x14ac:dyDescent="0.2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 s="2">
        <v>130806.99</v>
      </c>
      <c r="H3169">
        <v>2</v>
      </c>
      <c r="I3169">
        <v>1</v>
      </c>
      <c r="J3169">
        <v>1</v>
      </c>
      <c r="K3169" s="1">
        <v>132005.85</v>
      </c>
      <c r="L3169">
        <v>1</v>
      </c>
      <c r="M3169">
        <v>13</v>
      </c>
      <c r="N3169">
        <v>1256</v>
      </c>
      <c r="O3169">
        <v>5</v>
      </c>
      <c r="P3169">
        <v>83</v>
      </c>
      <c r="Q3169">
        <v>0.38461538461538464</v>
      </c>
      <c r="R3169">
        <v>16328</v>
      </c>
      <c r="S3169" t="str" cm="1">
        <f t="array" ref="S3169">_xlfn.IFS(E3172&lt;30,"18-29",E3172&lt;45,"30-44",TRUE,"45+")</f>
        <v>30-44</v>
      </c>
      <c r="T3169" t="str" cm="1">
        <f t="array" ref="T3169">_xlfn.IFS(F3169&lt;=2,"0-2 Years",F3169&lt;=5,"3-5 Years",F3169&lt;=8,"6-8 Years",TRUE,"9-10 Years")</f>
        <v>6-8 Years</v>
      </c>
      <c r="U3169" t="str" cm="1">
        <f t="array" ref="U3169">_xlfn.IFS(P3169&gt;60,"High Risk",P3169&gt;30,"Medium Risk",TRUE,"Low Risk")</f>
        <v>High Risk</v>
      </c>
      <c r="V3169">
        <f t="shared" si="49"/>
        <v>1</v>
      </c>
    </row>
    <row r="3170" spans="1:22" x14ac:dyDescent="0.2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 s="2">
        <v>0</v>
      </c>
      <c r="H3170">
        <v>1</v>
      </c>
      <c r="I3170">
        <v>1</v>
      </c>
      <c r="J3170">
        <v>1</v>
      </c>
      <c r="K3170" s="1">
        <v>80496.710000000006</v>
      </c>
      <c r="L3170">
        <v>1</v>
      </c>
      <c r="M3170">
        <v>17</v>
      </c>
      <c r="N3170">
        <v>893</v>
      </c>
      <c r="O3170">
        <v>10</v>
      </c>
      <c r="P3170">
        <v>37</v>
      </c>
      <c r="Q3170">
        <v>0.58823529411764708</v>
      </c>
      <c r="R3170">
        <v>15181</v>
      </c>
      <c r="S3170" t="str" cm="1">
        <f t="array" ref="S3170">_xlfn.IFS(E3173&lt;30,"18-29",E3173&lt;45,"30-44",TRUE,"45+")</f>
        <v>45+</v>
      </c>
      <c r="T3170" t="str" cm="1">
        <f t="array" ref="T3170">_xlfn.IFS(F3170&lt;=2,"0-2 Years",F3170&lt;=5,"3-5 Years",F3170&lt;=8,"6-8 Years",TRUE,"9-10 Years")</f>
        <v>0-2 Years</v>
      </c>
      <c r="U3170" t="str" cm="1">
        <f t="array" ref="U3170">_xlfn.IFS(P3170&gt;60,"High Risk",P3170&gt;30,"Medium Risk",TRUE,"Low Risk")</f>
        <v>Medium Risk</v>
      </c>
      <c r="V3170">
        <f t="shared" si="49"/>
        <v>7</v>
      </c>
    </row>
    <row r="3171" spans="1:22" x14ac:dyDescent="0.2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 s="2">
        <v>0</v>
      </c>
      <c r="H3171">
        <v>2</v>
      </c>
      <c r="I3171">
        <v>1</v>
      </c>
      <c r="J3171">
        <v>0</v>
      </c>
      <c r="K3171" s="1">
        <v>88947.56</v>
      </c>
      <c r="L3171">
        <v>0</v>
      </c>
      <c r="M3171">
        <v>2</v>
      </c>
      <c r="N3171">
        <v>275</v>
      </c>
      <c r="O3171">
        <v>2</v>
      </c>
      <c r="P3171">
        <v>90</v>
      </c>
      <c r="Q3171">
        <v>1</v>
      </c>
      <c r="R3171">
        <v>550</v>
      </c>
      <c r="S3171" t="str" cm="1">
        <f t="array" ref="S3171">_xlfn.IFS(E3174&lt;30,"18-29",E3174&lt;45,"30-44",TRUE,"45+")</f>
        <v>30-44</v>
      </c>
      <c r="T3171" t="str" cm="1">
        <f t="array" ref="T3171">_xlfn.IFS(F3171&lt;=2,"0-2 Years",F3171&lt;=5,"3-5 Years",F3171&lt;=8,"6-8 Years",TRUE,"9-10 Years")</f>
        <v>3-5 Years</v>
      </c>
      <c r="U3171" t="str" cm="1">
        <f t="array" ref="U3171">_xlfn.IFS(P3171&gt;60,"High Risk",P3171&gt;30,"Medium Risk",TRUE,"Low Risk")</f>
        <v>High Risk</v>
      </c>
      <c r="V3171">
        <f t="shared" si="49"/>
        <v>6</v>
      </c>
    </row>
    <row r="3172" spans="1:22" x14ac:dyDescent="0.2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 s="2">
        <v>80931.75</v>
      </c>
      <c r="H3172">
        <v>1</v>
      </c>
      <c r="I3172">
        <v>0</v>
      </c>
      <c r="J3172">
        <v>0</v>
      </c>
      <c r="K3172" s="1">
        <v>12639.67</v>
      </c>
      <c r="L3172">
        <v>1</v>
      </c>
      <c r="M3172">
        <v>15</v>
      </c>
      <c r="N3172">
        <v>350</v>
      </c>
      <c r="O3172">
        <v>2</v>
      </c>
      <c r="P3172">
        <v>157</v>
      </c>
      <c r="Q3172">
        <v>0.13333333333333333</v>
      </c>
      <c r="R3172">
        <v>5250</v>
      </c>
      <c r="S3172" t="str" cm="1">
        <f t="array" ref="S3172">_xlfn.IFS(E3175&lt;30,"18-29",E3175&lt;45,"30-44",TRUE,"45+")</f>
        <v>18-29</v>
      </c>
      <c r="T3172" t="str" cm="1">
        <f t="array" ref="T3172">_xlfn.IFS(F3172&lt;=2,"0-2 Years",F3172&lt;=5,"3-5 Years",F3172&lt;=8,"6-8 Years",TRUE,"9-10 Years")</f>
        <v>0-2 Years</v>
      </c>
      <c r="U3172" t="str" cm="1">
        <f t="array" ref="U3172">_xlfn.IFS(P3172&gt;60,"High Risk",P3172&gt;30,"Medium Risk",TRUE,"Low Risk")</f>
        <v>High Risk</v>
      </c>
      <c r="V3172">
        <f t="shared" si="49"/>
        <v>6</v>
      </c>
    </row>
    <row r="3173" spans="1:22" hidden="1" x14ac:dyDescent="0.2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 s="2">
        <v>0</v>
      </c>
      <c r="H3173">
        <v>3</v>
      </c>
      <c r="I3173">
        <v>1</v>
      </c>
      <c r="J3173">
        <v>1</v>
      </c>
      <c r="K3173" s="1">
        <v>94248.16</v>
      </c>
      <c r="L3173">
        <v>1</v>
      </c>
      <c r="M3173">
        <v>29</v>
      </c>
      <c r="N3173">
        <v>752</v>
      </c>
      <c r="O3173">
        <v>3</v>
      </c>
      <c r="P3173">
        <v>103</v>
      </c>
      <c r="Q3173">
        <v>0.10344827586206896</v>
      </c>
      <c r="R3173">
        <v>21808</v>
      </c>
      <c r="S3173" t="str" cm="1">
        <f t="array" ref="S3173">_xlfn.IFS(E3176&lt;30,"18-29",E3176&lt;45,"30-44",TRUE,"45+")</f>
        <v>30-44</v>
      </c>
      <c r="T3173" t="str" cm="1">
        <f t="array" ref="T3173">_xlfn.IFS(F3173&lt;=2,"0-2 Years",F3173&lt;=5,"3-5 Years",F3173&lt;=8,"6-8 Years",TRUE,"9-10 Years")</f>
        <v>3-5 Years</v>
      </c>
      <c r="U3173" t="str" cm="1">
        <f t="array" ref="U3173">_xlfn.IFS(P3173&gt;60,"High Risk",P3173&gt;30,"Medium Risk",TRUE,"Low Risk")</f>
        <v>High Risk</v>
      </c>
      <c r="V3173">
        <f t="shared" si="49"/>
        <v>4</v>
      </c>
    </row>
    <row r="3174" spans="1:22" x14ac:dyDescent="0.2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 s="2">
        <v>132178.67000000001</v>
      </c>
      <c r="H3174">
        <v>1</v>
      </c>
      <c r="I3174">
        <v>0</v>
      </c>
      <c r="J3174">
        <v>0</v>
      </c>
      <c r="K3174" s="1">
        <v>11865.76</v>
      </c>
      <c r="L3174">
        <v>0</v>
      </c>
      <c r="M3174">
        <v>2</v>
      </c>
      <c r="N3174">
        <v>3127</v>
      </c>
      <c r="O3174">
        <v>2</v>
      </c>
      <c r="P3174">
        <v>24</v>
      </c>
      <c r="Q3174">
        <v>1</v>
      </c>
      <c r="R3174">
        <v>6254</v>
      </c>
      <c r="S3174" t="str" cm="1">
        <f t="array" ref="S3174">_xlfn.IFS(E3177&lt;30,"18-29",E3177&lt;45,"30-44",TRUE,"45+")</f>
        <v>30-44</v>
      </c>
      <c r="T3174" t="str" cm="1">
        <f t="array" ref="T3174">_xlfn.IFS(F3174&lt;=2,"0-2 Years",F3174&lt;=5,"3-5 Years",F3174&lt;=8,"6-8 Years",TRUE,"9-10 Years")</f>
        <v>0-2 Years</v>
      </c>
      <c r="U3174" t="str" cm="1">
        <f t="array" ref="U3174">_xlfn.IFS(P3174&gt;60,"High Risk",P3174&gt;30,"Medium Risk",TRUE,"Low Risk")</f>
        <v>Low Risk</v>
      </c>
      <c r="V3174">
        <f t="shared" si="49"/>
        <v>6</v>
      </c>
    </row>
    <row r="3175" spans="1:22" x14ac:dyDescent="0.2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 s="2">
        <v>0</v>
      </c>
      <c r="H3175">
        <v>2</v>
      </c>
      <c r="I3175">
        <v>1</v>
      </c>
      <c r="J3175">
        <v>0</v>
      </c>
      <c r="K3175" s="1">
        <v>141449.85999999999</v>
      </c>
      <c r="L3175">
        <v>0</v>
      </c>
      <c r="M3175">
        <v>22</v>
      </c>
      <c r="N3175">
        <v>511</v>
      </c>
      <c r="O3175">
        <v>7</v>
      </c>
      <c r="P3175">
        <v>171</v>
      </c>
      <c r="Q3175">
        <v>0.31818181818181818</v>
      </c>
      <c r="R3175">
        <v>11242</v>
      </c>
      <c r="S3175" t="str" cm="1">
        <f t="array" ref="S3175">_xlfn.IFS(E3178&lt;30,"18-29",E3178&lt;45,"30-44",TRUE,"45+")</f>
        <v>18-29</v>
      </c>
      <c r="T3175" t="str" cm="1">
        <f t="array" ref="T3175">_xlfn.IFS(F3175&lt;=2,"0-2 Years",F3175&lt;=5,"3-5 Years",F3175&lt;=8,"6-8 Years",TRUE,"9-10 Years")</f>
        <v>3-5 Years</v>
      </c>
      <c r="U3175" t="str" cm="1">
        <f t="array" ref="U3175">_xlfn.IFS(P3175&gt;60,"High Risk",P3175&gt;30,"Medium Risk",TRUE,"Low Risk")</f>
        <v>High Risk</v>
      </c>
      <c r="V3175">
        <f t="shared" si="49"/>
        <v>6</v>
      </c>
    </row>
    <row r="3176" spans="1:22" hidden="1" x14ac:dyDescent="0.2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 s="2">
        <v>0</v>
      </c>
      <c r="H3176">
        <v>2</v>
      </c>
      <c r="I3176">
        <v>1</v>
      </c>
      <c r="J3176">
        <v>1</v>
      </c>
      <c r="K3176" s="1">
        <v>149457.81</v>
      </c>
      <c r="L3176">
        <v>0</v>
      </c>
      <c r="M3176">
        <v>6</v>
      </c>
      <c r="N3176">
        <v>3494</v>
      </c>
      <c r="O3176">
        <v>10</v>
      </c>
      <c r="P3176">
        <v>82</v>
      </c>
      <c r="Q3176">
        <v>1</v>
      </c>
      <c r="R3176">
        <v>20964</v>
      </c>
      <c r="S3176" t="str" cm="1">
        <f t="array" ref="S3176">_xlfn.IFS(E3179&lt;30,"18-29",E3179&lt;45,"30-44",TRUE,"45+")</f>
        <v>18-29</v>
      </c>
      <c r="T3176" t="str" cm="1">
        <f t="array" ref="T3176">_xlfn.IFS(F3176&lt;=2,"0-2 Years",F3176&lt;=5,"3-5 Years",F3176&lt;=8,"6-8 Years",TRUE,"9-10 Years")</f>
        <v>6-8 Years</v>
      </c>
      <c r="U3176" t="str" cm="1">
        <f t="array" ref="U3176">_xlfn.IFS(P3176&gt;60,"High Risk",P3176&gt;30,"Medium Risk",TRUE,"Low Risk")</f>
        <v>High Risk</v>
      </c>
      <c r="V3176">
        <f t="shared" si="49"/>
        <v>3</v>
      </c>
    </row>
    <row r="3177" spans="1:22" hidden="1" x14ac:dyDescent="0.2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 s="2">
        <v>164769.01999999999</v>
      </c>
      <c r="H3177">
        <v>3</v>
      </c>
      <c r="I3177">
        <v>1</v>
      </c>
      <c r="J3177">
        <v>0</v>
      </c>
      <c r="K3177" s="1">
        <v>119814.25</v>
      </c>
      <c r="L3177">
        <v>1</v>
      </c>
      <c r="M3177">
        <v>28</v>
      </c>
      <c r="N3177">
        <v>3216</v>
      </c>
      <c r="O3177">
        <v>8</v>
      </c>
      <c r="P3177">
        <v>111</v>
      </c>
      <c r="Q3177">
        <v>0.2857142857142857</v>
      </c>
      <c r="R3177">
        <v>90048</v>
      </c>
      <c r="S3177" t="str" cm="1">
        <f t="array" ref="S3177">_xlfn.IFS(E3180&lt;30,"18-29",E3180&lt;45,"30-44",TRUE,"45+")</f>
        <v>30-44</v>
      </c>
      <c r="T3177" t="str" cm="1">
        <f t="array" ref="T3177">_xlfn.IFS(F3177&lt;=2,"0-2 Years",F3177&lt;=5,"3-5 Years",F3177&lt;=8,"6-8 Years",TRUE,"9-10 Years")</f>
        <v>6-8 Years</v>
      </c>
      <c r="U3177" t="str" cm="1">
        <f t="array" ref="U3177">_xlfn.IFS(P3177&gt;60,"High Risk",P3177&gt;30,"Medium Risk",TRUE,"Low Risk")</f>
        <v>High Risk</v>
      </c>
      <c r="V3177">
        <f t="shared" si="49"/>
        <v>3</v>
      </c>
    </row>
    <row r="3178" spans="1:22" hidden="1" x14ac:dyDescent="0.2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 s="2">
        <v>107233.85</v>
      </c>
      <c r="H3178">
        <v>2</v>
      </c>
      <c r="I3178">
        <v>1</v>
      </c>
      <c r="J3178">
        <v>0</v>
      </c>
      <c r="K3178" s="1">
        <v>24924.92</v>
      </c>
      <c r="L3178">
        <v>0</v>
      </c>
      <c r="M3178">
        <v>26</v>
      </c>
      <c r="N3178">
        <v>4552</v>
      </c>
      <c r="O3178">
        <v>1</v>
      </c>
      <c r="P3178">
        <v>47</v>
      </c>
      <c r="Q3178">
        <v>3.8461538461538464E-2</v>
      </c>
      <c r="R3178">
        <v>118352</v>
      </c>
      <c r="S3178" t="str" cm="1">
        <f t="array" ref="S3178">_xlfn.IFS(E3181&lt;30,"18-29",E3181&lt;45,"30-44",TRUE,"45+")</f>
        <v>30-44</v>
      </c>
      <c r="T3178" t="str" cm="1">
        <f t="array" ref="T3178">_xlfn.IFS(F3178&lt;=2,"0-2 Years",F3178&lt;=5,"3-5 Years",F3178&lt;=8,"6-8 Years",TRUE,"9-10 Years")</f>
        <v>0-2 Years</v>
      </c>
      <c r="U3178" t="str" cm="1">
        <f t="array" ref="U3178">_xlfn.IFS(P3178&gt;60,"High Risk",P3178&gt;30,"Medium Risk",TRUE,"Low Risk")</f>
        <v>Medium Risk</v>
      </c>
      <c r="V3178">
        <f t="shared" si="49"/>
        <v>4</v>
      </c>
    </row>
    <row r="3179" spans="1:22" hidden="1" x14ac:dyDescent="0.2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 s="2">
        <v>176227.07</v>
      </c>
      <c r="H3179">
        <v>2</v>
      </c>
      <c r="I3179">
        <v>0</v>
      </c>
      <c r="J3179">
        <v>1</v>
      </c>
      <c r="K3179" s="1">
        <v>139481.53</v>
      </c>
      <c r="L3179">
        <v>0</v>
      </c>
      <c r="M3179">
        <v>8</v>
      </c>
      <c r="N3179">
        <v>1960</v>
      </c>
      <c r="O3179">
        <v>3</v>
      </c>
      <c r="P3179">
        <v>173</v>
      </c>
      <c r="Q3179">
        <v>0.375</v>
      </c>
      <c r="R3179">
        <v>15680</v>
      </c>
      <c r="S3179" t="str" cm="1">
        <f t="array" ref="S3179">_xlfn.IFS(E3182&lt;30,"18-29",E3182&lt;45,"30-44",TRUE,"45+")</f>
        <v>45+</v>
      </c>
      <c r="T3179" t="str" cm="1">
        <f t="array" ref="T3179">_xlfn.IFS(F3179&lt;=2,"0-2 Years",F3179&lt;=5,"3-5 Years",F3179&lt;=8,"6-8 Years",TRUE,"9-10 Years")</f>
        <v>6-8 Years</v>
      </c>
      <c r="U3179" t="str" cm="1">
        <f t="array" ref="U3179">_xlfn.IFS(P3179&gt;60,"High Risk",P3179&gt;30,"Medium Risk",TRUE,"Low Risk")</f>
        <v>High Risk</v>
      </c>
      <c r="V3179">
        <f t="shared" si="49"/>
        <v>0</v>
      </c>
    </row>
    <row r="3180" spans="1:22" hidden="1" x14ac:dyDescent="0.2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 s="2">
        <v>109949.39</v>
      </c>
      <c r="H3180">
        <v>2</v>
      </c>
      <c r="I3180">
        <v>1</v>
      </c>
      <c r="J3180">
        <v>1</v>
      </c>
      <c r="K3180" s="1">
        <v>41268.65</v>
      </c>
      <c r="L3180">
        <v>0</v>
      </c>
      <c r="M3180">
        <v>6</v>
      </c>
      <c r="N3180">
        <v>4372</v>
      </c>
      <c r="O3180">
        <v>9</v>
      </c>
      <c r="P3180">
        <v>52</v>
      </c>
      <c r="Q3180">
        <v>1</v>
      </c>
      <c r="R3180">
        <v>26232</v>
      </c>
      <c r="S3180" t="str" cm="1">
        <f t="array" ref="S3180">_xlfn.IFS(E3183&lt;30,"18-29",E3183&lt;45,"30-44",TRUE,"45+")</f>
        <v>30-44</v>
      </c>
      <c r="T3180" t="str" cm="1">
        <f t="array" ref="T3180">_xlfn.IFS(F3180&lt;=2,"0-2 Years",F3180&lt;=5,"3-5 Years",F3180&lt;=8,"6-8 Years",TRUE,"9-10 Years")</f>
        <v>3-5 Years</v>
      </c>
      <c r="U3180" t="str" cm="1">
        <f t="array" ref="U3180">_xlfn.IFS(P3180&gt;60,"High Risk",P3180&gt;30,"Medium Risk",TRUE,"Low Risk")</f>
        <v>Medium Risk</v>
      </c>
      <c r="V3180">
        <f t="shared" si="49"/>
        <v>0</v>
      </c>
    </row>
    <row r="3181" spans="1:22" hidden="1" x14ac:dyDescent="0.2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 s="2">
        <v>0</v>
      </c>
      <c r="H3181">
        <v>2</v>
      </c>
      <c r="I3181">
        <v>1</v>
      </c>
      <c r="J3181">
        <v>1</v>
      </c>
      <c r="K3181" s="1">
        <v>1351.41</v>
      </c>
      <c r="L3181">
        <v>0</v>
      </c>
      <c r="M3181">
        <v>3</v>
      </c>
      <c r="N3181">
        <v>2486</v>
      </c>
      <c r="O3181">
        <v>1</v>
      </c>
      <c r="P3181">
        <v>129</v>
      </c>
      <c r="Q3181">
        <v>0.33333333333333331</v>
      </c>
      <c r="R3181">
        <v>7458</v>
      </c>
      <c r="S3181" t="str" cm="1">
        <f t="array" ref="S3181">_xlfn.IFS(E3184&lt;30,"18-29",E3184&lt;45,"30-44",TRUE,"45+")</f>
        <v>30-44</v>
      </c>
      <c r="T3181" t="str" cm="1">
        <f t="array" ref="T3181">_xlfn.IFS(F3181&lt;=2,"0-2 Years",F3181&lt;=5,"3-5 Years",F3181&lt;=8,"6-8 Years",TRUE,"9-10 Years")</f>
        <v>3-5 Years</v>
      </c>
      <c r="U3181" t="str" cm="1">
        <f t="array" ref="U3181">_xlfn.IFS(P3181&gt;60,"High Risk",P3181&gt;30,"Medium Risk",TRUE,"Low Risk")</f>
        <v>High Risk</v>
      </c>
      <c r="V3181">
        <f t="shared" si="49"/>
        <v>3</v>
      </c>
    </row>
    <row r="3182" spans="1:22" x14ac:dyDescent="0.2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 s="2">
        <v>117738.81</v>
      </c>
      <c r="H3182">
        <v>1</v>
      </c>
      <c r="I3182">
        <v>1</v>
      </c>
      <c r="J3182">
        <v>0</v>
      </c>
      <c r="K3182" s="1">
        <v>147489.76</v>
      </c>
      <c r="L3182">
        <v>1</v>
      </c>
      <c r="M3182">
        <v>21</v>
      </c>
      <c r="N3182">
        <v>1048</v>
      </c>
      <c r="O3182">
        <v>8</v>
      </c>
      <c r="P3182">
        <v>112</v>
      </c>
      <c r="Q3182">
        <v>0.38095238095238093</v>
      </c>
      <c r="R3182">
        <v>22008</v>
      </c>
      <c r="S3182" t="str" cm="1">
        <f t="array" ref="S3182">_xlfn.IFS(E3185&lt;30,"18-29",E3185&lt;45,"30-44",TRUE,"45+")</f>
        <v>30-44</v>
      </c>
      <c r="T3182" t="str" cm="1">
        <f t="array" ref="T3182">_xlfn.IFS(F3182&lt;=2,"0-2 Years",F3182&lt;=5,"3-5 Years",F3182&lt;=8,"6-8 Years",TRUE,"9-10 Years")</f>
        <v>9-10 Years</v>
      </c>
      <c r="U3182" t="str" cm="1">
        <f t="array" ref="U3182">_xlfn.IFS(P3182&gt;60,"High Risk",P3182&gt;30,"Medium Risk",TRUE,"Low Risk")</f>
        <v>High Risk</v>
      </c>
      <c r="V3182">
        <f t="shared" si="49"/>
        <v>6</v>
      </c>
    </row>
    <row r="3183" spans="1:22" hidden="1" x14ac:dyDescent="0.2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 s="2">
        <v>133292.45000000001</v>
      </c>
      <c r="H3183">
        <v>1</v>
      </c>
      <c r="I3183">
        <v>1</v>
      </c>
      <c r="J3183">
        <v>0</v>
      </c>
      <c r="K3183" s="1">
        <v>111175.09</v>
      </c>
      <c r="L3183">
        <v>0</v>
      </c>
      <c r="M3183">
        <v>23</v>
      </c>
      <c r="N3183">
        <v>3887</v>
      </c>
      <c r="O3183">
        <v>9</v>
      </c>
      <c r="P3183">
        <v>100</v>
      </c>
      <c r="Q3183">
        <v>0.39130434782608697</v>
      </c>
      <c r="R3183">
        <v>89401</v>
      </c>
      <c r="S3183" t="str" cm="1">
        <f t="array" ref="S3183">_xlfn.IFS(E3186&lt;30,"18-29",E3186&lt;45,"30-44",TRUE,"45+")</f>
        <v>45+</v>
      </c>
      <c r="T3183" t="str" cm="1">
        <f t="array" ref="T3183">_xlfn.IFS(F3183&lt;=2,"0-2 Years",F3183&lt;=5,"3-5 Years",F3183&lt;=8,"6-8 Years",TRUE,"9-10 Years")</f>
        <v>9-10 Years</v>
      </c>
      <c r="U3183" t="str" cm="1">
        <f t="array" ref="U3183">_xlfn.IFS(P3183&gt;60,"High Risk",P3183&gt;30,"Medium Risk",TRUE,"Low Risk")</f>
        <v>High Risk</v>
      </c>
      <c r="V3183">
        <f t="shared" si="49"/>
        <v>5</v>
      </c>
    </row>
    <row r="3184" spans="1:22" hidden="1" x14ac:dyDescent="0.2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 s="2">
        <v>160474.59</v>
      </c>
      <c r="H3184">
        <v>1</v>
      </c>
      <c r="I3184">
        <v>1</v>
      </c>
      <c r="J3184">
        <v>1</v>
      </c>
      <c r="K3184" s="1">
        <v>95963.14</v>
      </c>
      <c r="L3184">
        <v>0</v>
      </c>
      <c r="M3184">
        <v>3</v>
      </c>
      <c r="N3184">
        <v>1474</v>
      </c>
      <c r="O3184">
        <v>3</v>
      </c>
      <c r="P3184">
        <v>80</v>
      </c>
      <c r="Q3184">
        <v>1</v>
      </c>
      <c r="R3184">
        <v>4422</v>
      </c>
      <c r="S3184" t="str" cm="1">
        <f t="array" ref="S3184">_xlfn.IFS(E3187&lt;30,"18-29",E3187&lt;45,"30-44",TRUE,"45+")</f>
        <v>45+</v>
      </c>
      <c r="T3184" t="str" cm="1">
        <f t="array" ref="T3184">_xlfn.IFS(F3184&lt;=2,"0-2 Years",F3184&lt;=5,"3-5 Years",F3184&lt;=8,"6-8 Years",TRUE,"9-10 Years")</f>
        <v>0-2 Years</v>
      </c>
      <c r="U3184" t="str" cm="1">
        <f t="array" ref="U3184">_xlfn.IFS(P3184&gt;60,"High Risk",P3184&gt;30,"Medium Risk",TRUE,"Low Risk")</f>
        <v>High Risk</v>
      </c>
      <c r="V3184">
        <f t="shared" si="49"/>
        <v>3</v>
      </c>
    </row>
    <row r="3185" spans="1:22" x14ac:dyDescent="0.2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 s="2">
        <v>0</v>
      </c>
      <c r="H3185">
        <v>2</v>
      </c>
      <c r="I3185">
        <v>1</v>
      </c>
      <c r="J3185">
        <v>0</v>
      </c>
      <c r="K3185" s="1">
        <v>43128.95</v>
      </c>
      <c r="L3185">
        <v>0</v>
      </c>
      <c r="M3185">
        <v>3</v>
      </c>
      <c r="N3185">
        <v>2776</v>
      </c>
      <c r="O3185">
        <v>10</v>
      </c>
      <c r="P3185">
        <v>51</v>
      </c>
      <c r="Q3185">
        <v>1</v>
      </c>
      <c r="R3185">
        <v>8328</v>
      </c>
      <c r="S3185" t="str" cm="1">
        <f t="array" ref="S3185">_xlfn.IFS(E3188&lt;30,"18-29",E3188&lt;45,"30-44",TRUE,"45+")</f>
        <v>30-44</v>
      </c>
      <c r="T3185" t="str" cm="1">
        <f t="array" ref="T3185">_xlfn.IFS(F3185&lt;=2,"0-2 Years",F3185&lt;=5,"3-5 Years",F3185&lt;=8,"6-8 Years",TRUE,"9-10 Years")</f>
        <v>6-8 Years</v>
      </c>
      <c r="U3185" t="str" cm="1">
        <f t="array" ref="U3185">_xlfn.IFS(P3185&gt;60,"High Risk",P3185&gt;30,"Medium Risk",TRUE,"Low Risk")</f>
        <v>Medium Risk</v>
      </c>
      <c r="V3185">
        <f t="shared" si="49"/>
        <v>6</v>
      </c>
    </row>
    <row r="3186" spans="1:22" hidden="1" x14ac:dyDescent="0.2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 s="2">
        <v>154393.43</v>
      </c>
      <c r="H3186">
        <v>1</v>
      </c>
      <c r="I3186">
        <v>1</v>
      </c>
      <c r="J3186">
        <v>1</v>
      </c>
      <c r="K3186" s="1">
        <v>137674.96</v>
      </c>
      <c r="L3186">
        <v>1</v>
      </c>
      <c r="M3186">
        <v>30</v>
      </c>
      <c r="N3186">
        <v>405</v>
      </c>
      <c r="O3186">
        <v>2</v>
      </c>
      <c r="P3186">
        <v>151</v>
      </c>
      <c r="Q3186">
        <v>6.6666666666666666E-2</v>
      </c>
      <c r="R3186">
        <v>12150</v>
      </c>
      <c r="S3186" t="str" cm="1">
        <f t="array" ref="S3186">_xlfn.IFS(E3189&lt;30,"18-29",E3189&lt;45,"30-44",TRUE,"45+")</f>
        <v>45+</v>
      </c>
      <c r="T3186" t="str" cm="1">
        <f t="array" ref="T3186">_xlfn.IFS(F3186&lt;=2,"0-2 Years",F3186&lt;=5,"3-5 Years",F3186&lt;=8,"6-8 Years",TRUE,"9-10 Years")</f>
        <v>9-10 Years</v>
      </c>
      <c r="U3186" t="str" cm="1">
        <f t="array" ref="U3186">_xlfn.IFS(P3186&gt;60,"High Risk",P3186&gt;30,"Medium Risk",TRUE,"Low Risk")</f>
        <v>High Risk</v>
      </c>
      <c r="V3186">
        <f t="shared" si="49"/>
        <v>3</v>
      </c>
    </row>
    <row r="3187" spans="1:22" hidden="1" x14ac:dyDescent="0.2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 s="2">
        <v>110827.49</v>
      </c>
      <c r="H3187">
        <v>1</v>
      </c>
      <c r="I3187">
        <v>1</v>
      </c>
      <c r="J3187">
        <v>1</v>
      </c>
      <c r="K3187" s="1">
        <v>153383.54</v>
      </c>
      <c r="L3187">
        <v>1</v>
      </c>
      <c r="M3187">
        <v>1</v>
      </c>
      <c r="N3187">
        <v>2891</v>
      </c>
      <c r="O3187">
        <v>6</v>
      </c>
      <c r="P3187">
        <v>115</v>
      </c>
      <c r="Q3187">
        <v>1</v>
      </c>
      <c r="R3187">
        <v>2891</v>
      </c>
      <c r="S3187" t="str" cm="1">
        <f t="array" ref="S3187">_xlfn.IFS(E3190&lt;30,"18-29",E3190&lt;45,"30-44",TRUE,"45+")</f>
        <v>30-44</v>
      </c>
      <c r="T3187" t="str" cm="1">
        <f t="array" ref="T3187">_xlfn.IFS(F3187&lt;=2,"0-2 Years",F3187&lt;=5,"3-5 Years",F3187&lt;=8,"6-8 Years",TRUE,"9-10 Years")</f>
        <v>9-10 Years</v>
      </c>
      <c r="U3187" t="str" cm="1">
        <f t="array" ref="U3187">_xlfn.IFS(P3187&gt;60,"High Risk",P3187&gt;30,"Medium Risk",TRUE,"Low Risk")</f>
        <v>High Risk</v>
      </c>
      <c r="V3187">
        <f t="shared" si="49"/>
        <v>2</v>
      </c>
    </row>
    <row r="3188" spans="1:22" hidden="1" x14ac:dyDescent="0.2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 s="2">
        <v>145750.45000000001</v>
      </c>
      <c r="H3188">
        <v>2</v>
      </c>
      <c r="I3188">
        <v>1</v>
      </c>
      <c r="J3188">
        <v>1</v>
      </c>
      <c r="K3188" s="1">
        <v>96660.76</v>
      </c>
      <c r="L3188">
        <v>0</v>
      </c>
      <c r="M3188">
        <v>16</v>
      </c>
      <c r="N3188">
        <v>1292</v>
      </c>
      <c r="O3188">
        <v>8</v>
      </c>
      <c r="P3188">
        <v>1</v>
      </c>
      <c r="Q3188">
        <v>0.5</v>
      </c>
      <c r="R3188">
        <v>20672</v>
      </c>
      <c r="S3188" t="str" cm="1">
        <f t="array" ref="S3188">_xlfn.IFS(E3191&lt;30,"18-29",E3191&lt;45,"30-44",TRUE,"45+")</f>
        <v>30-44</v>
      </c>
      <c r="T3188" t="str" cm="1">
        <f t="array" ref="T3188">_xlfn.IFS(F3188&lt;=2,"0-2 Years",F3188&lt;=5,"3-5 Years",F3188&lt;=8,"6-8 Years",TRUE,"9-10 Years")</f>
        <v>9-10 Years</v>
      </c>
      <c r="U3188" t="str" cm="1">
        <f t="array" ref="U3188">_xlfn.IFS(P3188&gt;60,"High Risk",P3188&gt;30,"Medium Risk",TRUE,"Low Risk")</f>
        <v>Low Risk</v>
      </c>
      <c r="V3188">
        <f t="shared" si="49"/>
        <v>0</v>
      </c>
    </row>
    <row r="3189" spans="1:22" hidden="1" x14ac:dyDescent="0.2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 s="2">
        <v>109044.3</v>
      </c>
      <c r="H3189">
        <v>1</v>
      </c>
      <c r="I3189">
        <v>0</v>
      </c>
      <c r="J3189">
        <v>1</v>
      </c>
      <c r="K3189" s="1">
        <v>115818.16</v>
      </c>
      <c r="L3189">
        <v>0</v>
      </c>
      <c r="M3189">
        <v>10</v>
      </c>
      <c r="N3189">
        <v>3904</v>
      </c>
      <c r="O3189">
        <v>7</v>
      </c>
      <c r="P3189">
        <v>15</v>
      </c>
      <c r="Q3189">
        <v>0.7</v>
      </c>
      <c r="R3189">
        <v>39040</v>
      </c>
      <c r="S3189" t="str" cm="1">
        <f t="array" ref="S3189">_xlfn.IFS(E3192&lt;30,"18-29",E3192&lt;45,"30-44",TRUE,"45+")</f>
        <v>18-29</v>
      </c>
      <c r="T3189" t="str" cm="1">
        <f t="array" ref="T3189">_xlfn.IFS(F3189&lt;=2,"0-2 Years",F3189&lt;=5,"3-5 Years",F3189&lt;=8,"6-8 Years",TRUE,"9-10 Years")</f>
        <v>6-8 Years</v>
      </c>
      <c r="U3189" t="str" cm="1">
        <f t="array" ref="U3189">_xlfn.IFS(P3189&gt;60,"High Risk",P3189&gt;30,"Medium Risk",TRUE,"Low Risk")</f>
        <v>Low Risk</v>
      </c>
      <c r="V3189">
        <f t="shared" si="49"/>
        <v>2</v>
      </c>
    </row>
    <row r="3190" spans="1:22" hidden="1" x14ac:dyDescent="0.2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 s="2">
        <v>75170.539999999994</v>
      </c>
      <c r="H3190">
        <v>1</v>
      </c>
      <c r="I3190">
        <v>1</v>
      </c>
      <c r="J3190">
        <v>1</v>
      </c>
      <c r="K3190" s="1">
        <v>37898.5</v>
      </c>
      <c r="L3190">
        <v>0</v>
      </c>
      <c r="M3190">
        <v>9</v>
      </c>
      <c r="N3190">
        <v>4057</v>
      </c>
      <c r="O3190">
        <v>0</v>
      </c>
      <c r="P3190">
        <v>124</v>
      </c>
      <c r="Q3190">
        <v>0</v>
      </c>
      <c r="R3190">
        <v>36513</v>
      </c>
      <c r="S3190" t="str" cm="1">
        <f t="array" ref="S3190">_xlfn.IFS(E3193&lt;30,"18-29",E3193&lt;45,"30-44",TRUE,"45+")</f>
        <v>30-44</v>
      </c>
      <c r="T3190" t="str" cm="1">
        <f t="array" ref="T3190">_xlfn.IFS(F3190&lt;=2,"0-2 Years",F3190&lt;=5,"3-5 Years",F3190&lt;=8,"6-8 Years",TRUE,"9-10 Years")</f>
        <v>3-5 Years</v>
      </c>
      <c r="U3190" t="str" cm="1">
        <f t="array" ref="U3190">_xlfn.IFS(P3190&gt;60,"High Risk",P3190&gt;30,"Medium Risk",TRUE,"Low Risk")</f>
        <v>High Risk</v>
      </c>
      <c r="V3190">
        <f t="shared" si="49"/>
        <v>2</v>
      </c>
    </row>
    <row r="3191" spans="1:22" x14ac:dyDescent="0.2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 s="2">
        <v>0</v>
      </c>
      <c r="H3191">
        <v>2</v>
      </c>
      <c r="I3191">
        <v>1</v>
      </c>
      <c r="J3191">
        <v>0</v>
      </c>
      <c r="K3191" s="1">
        <v>145222.93</v>
      </c>
      <c r="L3191">
        <v>0</v>
      </c>
      <c r="M3191">
        <v>27</v>
      </c>
      <c r="N3191">
        <v>3896</v>
      </c>
      <c r="O3191">
        <v>0</v>
      </c>
      <c r="P3191">
        <v>106</v>
      </c>
      <c r="Q3191">
        <v>0</v>
      </c>
      <c r="R3191">
        <v>105192</v>
      </c>
      <c r="S3191" t="str" cm="1">
        <f t="array" ref="S3191">_xlfn.IFS(E3194&lt;30,"18-29",E3194&lt;45,"30-44",TRUE,"45+")</f>
        <v>45+</v>
      </c>
      <c r="T3191" t="str" cm="1">
        <f t="array" ref="T3191">_xlfn.IFS(F3191&lt;=2,"0-2 Years",F3191&lt;=5,"3-5 Years",F3191&lt;=8,"6-8 Years",TRUE,"9-10 Years")</f>
        <v>0-2 Years</v>
      </c>
      <c r="U3191" t="str" cm="1">
        <f t="array" ref="U3191">_xlfn.IFS(P3191&gt;60,"High Risk",P3191&gt;30,"Medium Risk",TRUE,"Low Risk")</f>
        <v>High Risk</v>
      </c>
      <c r="V3191">
        <f t="shared" si="49"/>
        <v>7</v>
      </c>
    </row>
    <row r="3192" spans="1:22" hidden="1" x14ac:dyDescent="0.2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 s="2">
        <v>105795.9</v>
      </c>
      <c r="H3192">
        <v>1</v>
      </c>
      <c r="I3192">
        <v>1</v>
      </c>
      <c r="J3192">
        <v>1</v>
      </c>
      <c r="K3192" s="1">
        <v>41219.089999999997</v>
      </c>
      <c r="L3192">
        <v>0</v>
      </c>
      <c r="M3192">
        <v>18</v>
      </c>
      <c r="N3192">
        <v>3408</v>
      </c>
      <c r="O3192">
        <v>2</v>
      </c>
      <c r="P3192">
        <v>37</v>
      </c>
      <c r="Q3192">
        <v>0.1111111111111111</v>
      </c>
      <c r="R3192">
        <v>61344</v>
      </c>
      <c r="S3192" t="str" cm="1">
        <f t="array" ref="S3192">_xlfn.IFS(E3195&lt;30,"18-29",E3195&lt;45,"30-44",TRUE,"45+")</f>
        <v>45+</v>
      </c>
      <c r="T3192" t="str" cm="1">
        <f t="array" ref="T3192">_xlfn.IFS(F3192&lt;=2,"0-2 Years",F3192&lt;=5,"3-5 Years",F3192&lt;=8,"6-8 Years",TRUE,"9-10 Years")</f>
        <v>6-8 Years</v>
      </c>
      <c r="U3192" t="str" cm="1">
        <f t="array" ref="U3192">_xlfn.IFS(P3192&gt;60,"High Risk",P3192&gt;30,"Medium Risk",TRUE,"Low Risk")</f>
        <v>Medium Risk</v>
      </c>
      <c r="V3192">
        <f t="shared" si="49"/>
        <v>2</v>
      </c>
    </row>
    <row r="3193" spans="1:22" x14ac:dyDescent="0.2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 s="2">
        <v>0</v>
      </c>
      <c r="H3193">
        <v>2</v>
      </c>
      <c r="I3193">
        <v>1</v>
      </c>
      <c r="J3193">
        <v>0</v>
      </c>
      <c r="K3193" s="1">
        <v>59249.83</v>
      </c>
      <c r="L3193">
        <v>0</v>
      </c>
      <c r="M3193">
        <v>29</v>
      </c>
      <c r="N3193">
        <v>2890</v>
      </c>
      <c r="O3193">
        <v>7</v>
      </c>
      <c r="P3193">
        <v>12</v>
      </c>
      <c r="Q3193">
        <v>0.2413793103448276</v>
      </c>
      <c r="R3193">
        <v>83810</v>
      </c>
      <c r="S3193" t="str" cm="1">
        <f t="array" ref="S3193">_xlfn.IFS(E3196&lt;30,"18-29",E3196&lt;45,"30-44",TRUE,"45+")</f>
        <v>18-29</v>
      </c>
      <c r="T3193" t="str" cm="1">
        <f t="array" ref="T3193">_xlfn.IFS(F3193&lt;=2,"0-2 Years",F3193&lt;=5,"3-5 Years",F3193&lt;=8,"6-8 Years",TRUE,"9-10 Years")</f>
        <v>3-5 Years</v>
      </c>
      <c r="U3193" t="str" cm="1">
        <f t="array" ref="U3193">_xlfn.IFS(P3193&gt;60,"High Risk",P3193&gt;30,"Medium Risk",TRUE,"Low Risk")</f>
        <v>Low Risk</v>
      </c>
      <c r="V3193">
        <f t="shared" si="49"/>
        <v>6</v>
      </c>
    </row>
    <row r="3194" spans="1:22" hidden="1" x14ac:dyDescent="0.2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 s="2">
        <v>0</v>
      </c>
      <c r="H3194">
        <v>2</v>
      </c>
      <c r="I3194">
        <v>1</v>
      </c>
      <c r="J3194">
        <v>1</v>
      </c>
      <c r="K3194" s="1">
        <v>116747.62</v>
      </c>
      <c r="L3194">
        <v>0</v>
      </c>
      <c r="M3194">
        <v>8</v>
      </c>
      <c r="N3194">
        <v>4651</v>
      </c>
      <c r="O3194">
        <v>9</v>
      </c>
      <c r="P3194">
        <v>152</v>
      </c>
      <c r="Q3194">
        <v>1</v>
      </c>
      <c r="R3194">
        <v>37208</v>
      </c>
      <c r="S3194" t="str" cm="1">
        <f t="array" ref="S3194">_xlfn.IFS(E3197&lt;30,"18-29",E3197&lt;45,"30-44",TRUE,"45+")</f>
        <v>18-29</v>
      </c>
      <c r="T3194" t="str" cm="1">
        <f t="array" ref="T3194">_xlfn.IFS(F3194&lt;=2,"0-2 Years",F3194&lt;=5,"3-5 Years",F3194&lt;=8,"6-8 Years",TRUE,"9-10 Years")</f>
        <v>6-8 Years</v>
      </c>
      <c r="U3194" t="str" cm="1">
        <f t="array" ref="U3194">_xlfn.IFS(P3194&gt;60,"High Risk",P3194&gt;30,"Medium Risk",TRUE,"Low Risk")</f>
        <v>High Risk</v>
      </c>
      <c r="V3194">
        <f t="shared" si="49"/>
        <v>4</v>
      </c>
    </row>
    <row r="3195" spans="1:22" x14ac:dyDescent="0.2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 s="2">
        <v>0</v>
      </c>
      <c r="H3195">
        <v>1</v>
      </c>
      <c r="I3195">
        <v>1</v>
      </c>
      <c r="J3195">
        <v>0</v>
      </c>
      <c r="K3195" s="1">
        <v>116249.72</v>
      </c>
      <c r="L3195">
        <v>1</v>
      </c>
      <c r="M3195">
        <v>27</v>
      </c>
      <c r="N3195">
        <v>4074</v>
      </c>
      <c r="O3195">
        <v>6</v>
      </c>
      <c r="P3195">
        <v>16</v>
      </c>
      <c r="Q3195">
        <v>0.22222222222222221</v>
      </c>
      <c r="R3195">
        <v>109998</v>
      </c>
      <c r="S3195" t="str" cm="1">
        <f t="array" ref="S3195">_xlfn.IFS(E3198&lt;30,"18-29",E3198&lt;45,"30-44",TRUE,"45+")</f>
        <v>30-44</v>
      </c>
      <c r="T3195" t="str" cm="1">
        <f t="array" ref="T3195">_xlfn.IFS(F3195&lt;=2,"0-2 Years",F3195&lt;=5,"3-5 Years",F3195&lt;=8,"6-8 Years",TRUE,"9-10 Years")</f>
        <v>0-2 Years</v>
      </c>
      <c r="U3195" t="str" cm="1">
        <f t="array" ref="U3195">_xlfn.IFS(P3195&gt;60,"High Risk",P3195&gt;30,"Medium Risk",TRUE,"Low Risk")</f>
        <v>Low Risk</v>
      </c>
      <c r="V3195">
        <f t="shared" si="49"/>
        <v>10</v>
      </c>
    </row>
    <row r="3196" spans="1:22" hidden="1" x14ac:dyDescent="0.2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 s="2">
        <v>118097.87</v>
      </c>
      <c r="H3196">
        <v>1</v>
      </c>
      <c r="I3196">
        <v>1</v>
      </c>
      <c r="J3196">
        <v>0</v>
      </c>
      <c r="K3196" s="1">
        <v>61257.83</v>
      </c>
      <c r="L3196">
        <v>0</v>
      </c>
      <c r="M3196">
        <v>7</v>
      </c>
      <c r="N3196">
        <v>3946</v>
      </c>
      <c r="O3196">
        <v>2</v>
      </c>
      <c r="P3196">
        <v>167</v>
      </c>
      <c r="Q3196">
        <v>0.2857142857142857</v>
      </c>
      <c r="R3196">
        <v>27622</v>
      </c>
      <c r="S3196" t="str" cm="1">
        <f t="array" ref="S3196">_xlfn.IFS(E3199&lt;30,"18-29",E3199&lt;45,"30-44",TRUE,"45+")</f>
        <v>30-44</v>
      </c>
      <c r="T3196" t="str" cm="1">
        <f t="array" ref="T3196">_xlfn.IFS(F3196&lt;=2,"0-2 Years",F3196&lt;=5,"3-5 Years",F3196&lt;=8,"6-8 Years",TRUE,"9-10 Years")</f>
        <v>3-5 Years</v>
      </c>
      <c r="U3196" t="str" cm="1">
        <f t="array" ref="U3196">_xlfn.IFS(P3196&gt;60,"High Risk",P3196&gt;30,"Medium Risk",TRUE,"Low Risk")</f>
        <v>High Risk</v>
      </c>
      <c r="V3196">
        <f t="shared" si="49"/>
        <v>5</v>
      </c>
    </row>
    <row r="3197" spans="1:22" x14ac:dyDescent="0.2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 s="2">
        <v>172693.54</v>
      </c>
      <c r="H3197">
        <v>1</v>
      </c>
      <c r="I3197">
        <v>0</v>
      </c>
      <c r="J3197">
        <v>0</v>
      </c>
      <c r="K3197" s="1">
        <v>141798.98000000001</v>
      </c>
      <c r="L3197">
        <v>0</v>
      </c>
      <c r="M3197">
        <v>22</v>
      </c>
      <c r="N3197">
        <v>3887</v>
      </c>
      <c r="O3197">
        <v>1</v>
      </c>
      <c r="P3197">
        <v>92</v>
      </c>
      <c r="Q3197">
        <v>4.5454545454545456E-2</v>
      </c>
      <c r="R3197">
        <v>85514</v>
      </c>
      <c r="S3197" t="str" cm="1">
        <f t="array" ref="S3197">_xlfn.IFS(E3200&lt;30,"18-29",E3200&lt;45,"30-44",TRUE,"45+")</f>
        <v>18-29</v>
      </c>
      <c r="T3197" t="str" cm="1">
        <f t="array" ref="T3197">_xlfn.IFS(F3197&lt;=2,"0-2 Years",F3197&lt;=5,"3-5 Years",F3197&lt;=8,"6-8 Years",TRUE,"9-10 Years")</f>
        <v>0-2 Years</v>
      </c>
      <c r="U3197" t="str" cm="1">
        <f t="array" ref="U3197">_xlfn.IFS(P3197&gt;60,"High Risk",P3197&gt;30,"Medium Risk",TRUE,"Low Risk")</f>
        <v>High Risk</v>
      </c>
      <c r="V3197">
        <f t="shared" si="49"/>
        <v>6</v>
      </c>
    </row>
    <row r="3198" spans="1:22" hidden="1" x14ac:dyDescent="0.2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 s="2">
        <v>129440.3</v>
      </c>
      <c r="H3198">
        <v>2</v>
      </c>
      <c r="I3198">
        <v>1</v>
      </c>
      <c r="J3198">
        <v>0</v>
      </c>
      <c r="K3198" s="1">
        <v>102638.35</v>
      </c>
      <c r="L3198">
        <v>0</v>
      </c>
      <c r="M3198">
        <v>16</v>
      </c>
      <c r="N3198">
        <v>4923</v>
      </c>
      <c r="O3198">
        <v>10</v>
      </c>
      <c r="P3198">
        <v>40</v>
      </c>
      <c r="Q3198">
        <v>0.625</v>
      </c>
      <c r="R3198">
        <v>78768</v>
      </c>
      <c r="S3198" t="str" cm="1">
        <f t="array" ref="S3198">_xlfn.IFS(E3201&lt;30,"18-29",E3201&lt;45,"30-44",TRUE,"45+")</f>
        <v>45+</v>
      </c>
      <c r="T3198" t="str" cm="1">
        <f t="array" ref="T3198">_xlfn.IFS(F3198&lt;=2,"0-2 Years",F3198&lt;=5,"3-5 Years",F3198&lt;=8,"6-8 Years",TRUE,"9-10 Years")</f>
        <v>3-5 Years</v>
      </c>
      <c r="U3198" t="str" cm="1">
        <f t="array" ref="U3198">_xlfn.IFS(P3198&gt;60,"High Risk",P3198&gt;30,"Medium Risk",TRUE,"Low Risk")</f>
        <v>Medium Risk</v>
      </c>
      <c r="V3198">
        <f t="shared" si="49"/>
        <v>3</v>
      </c>
    </row>
    <row r="3199" spans="1:22" x14ac:dyDescent="0.2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 s="2">
        <v>0</v>
      </c>
      <c r="H3199">
        <v>2</v>
      </c>
      <c r="I3199">
        <v>0</v>
      </c>
      <c r="J3199">
        <v>0</v>
      </c>
      <c r="K3199" s="1">
        <v>13210.56</v>
      </c>
      <c r="L3199">
        <v>0</v>
      </c>
      <c r="M3199">
        <v>5</v>
      </c>
      <c r="N3199">
        <v>425</v>
      </c>
      <c r="O3199">
        <v>3</v>
      </c>
      <c r="P3199">
        <v>107</v>
      </c>
      <c r="Q3199">
        <v>0.6</v>
      </c>
      <c r="R3199">
        <v>2125</v>
      </c>
      <c r="S3199" t="str" cm="1">
        <f t="array" ref="S3199">_xlfn.IFS(E3202&lt;30,"18-29",E3202&lt;45,"30-44",TRUE,"45+")</f>
        <v>18-29</v>
      </c>
      <c r="T3199" t="str" cm="1">
        <f t="array" ref="T3199">_xlfn.IFS(F3199&lt;=2,"0-2 Years",F3199&lt;=5,"3-5 Years",F3199&lt;=8,"6-8 Years",TRUE,"9-10 Years")</f>
        <v>3-5 Years</v>
      </c>
      <c r="U3199" t="str" cm="1">
        <f t="array" ref="U3199">_xlfn.IFS(P3199&gt;60,"High Risk",P3199&gt;30,"Medium Risk",TRUE,"Low Risk")</f>
        <v>High Risk</v>
      </c>
      <c r="V3199">
        <f t="shared" si="49"/>
        <v>6</v>
      </c>
    </row>
    <row r="3200" spans="1:22" x14ac:dyDescent="0.2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 s="2">
        <v>96471.2</v>
      </c>
      <c r="H3200">
        <v>1</v>
      </c>
      <c r="I3200">
        <v>1</v>
      </c>
      <c r="J3200">
        <v>0</v>
      </c>
      <c r="K3200" s="1">
        <v>35550.97</v>
      </c>
      <c r="L3200">
        <v>0</v>
      </c>
      <c r="M3200">
        <v>20</v>
      </c>
      <c r="N3200">
        <v>2857</v>
      </c>
      <c r="O3200">
        <v>0</v>
      </c>
      <c r="P3200">
        <v>10</v>
      </c>
      <c r="Q3200">
        <v>0</v>
      </c>
      <c r="R3200">
        <v>57140</v>
      </c>
      <c r="S3200" t="str" cm="1">
        <f t="array" ref="S3200">_xlfn.IFS(E3203&lt;30,"18-29",E3203&lt;45,"30-44",TRUE,"45+")</f>
        <v>18-29</v>
      </c>
      <c r="T3200" t="str" cm="1">
        <f t="array" ref="T3200">_xlfn.IFS(F3200&lt;=2,"0-2 Years",F3200&lt;=5,"3-5 Years",F3200&lt;=8,"6-8 Years",TRUE,"9-10 Years")</f>
        <v>0-2 Years</v>
      </c>
      <c r="U3200" t="str" cm="1">
        <f t="array" ref="U3200">_xlfn.IFS(P3200&gt;60,"High Risk",P3200&gt;30,"Medium Risk",TRUE,"Low Risk")</f>
        <v>Low Risk</v>
      </c>
      <c r="V3200">
        <f t="shared" si="49"/>
        <v>6</v>
      </c>
    </row>
    <row r="3201" spans="1:22" x14ac:dyDescent="0.2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 s="2">
        <v>0</v>
      </c>
      <c r="H3201">
        <v>1</v>
      </c>
      <c r="I3201">
        <v>1</v>
      </c>
      <c r="J3201">
        <v>1</v>
      </c>
      <c r="K3201" s="1">
        <v>104469.06</v>
      </c>
      <c r="L3201">
        <v>1</v>
      </c>
      <c r="M3201">
        <v>15</v>
      </c>
      <c r="N3201">
        <v>2805</v>
      </c>
      <c r="O3201">
        <v>2</v>
      </c>
      <c r="P3201">
        <v>83</v>
      </c>
      <c r="Q3201">
        <v>0.13333333333333333</v>
      </c>
      <c r="R3201">
        <v>42075</v>
      </c>
      <c r="S3201" t="str" cm="1">
        <f t="array" ref="S3201">_xlfn.IFS(E3204&lt;30,"18-29",E3204&lt;45,"30-44",TRUE,"45+")</f>
        <v>30-44</v>
      </c>
      <c r="T3201" t="str" cm="1">
        <f t="array" ref="T3201">_xlfn.IFS(F3201&lt;=2,"0-2 Years",F3201&lt;=5,"3-5 Years",F3201&lt;=8,"6-8 Years",TRUE,"9-10 Years")</f>
        <v>0-2 Years</v>
      </c>
      <c r="U3201" t="str" cm="1">
        <f t="array" ref="U3201">_xlfn.IFS(P3201&gt;60,"High Risk",P3201&gt;30,"Medium Risk",TRUE,"Low Risk")</f>
        <v>High Risk</v>
      </c>
      <c r="V3201">
        <f t="shared" si="49"/>
        <v>7</v>
      </c>
    </row>
    <row r="3202" spans="1:22" hidden="1" x14ac:dyDescent="0.2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 s="2">
        <v>140197.18</v>
      </c>
      <c r="H3202">
        <v>1</v>
      </c>
      <c r="I3202">
        <v>1</v>
      </c>
      <c r="J3202">
        <v>1</v>
      </c>
      <c r="K3202" s="1">
        <v>142935.82999999999</v>
      </c>
      <c r="L3202">
        <v>0</v>
      </c>
      <c r="M3202">
        <v>23</v>
      </c>
      <c r="N3202">
        <v>1631</v>
      </c>
      <c r="O3202">
        <v>1</v>
      </c>
      <c r="P3202">
        <v>132</v>
      </c>
      <c r="Q3202">
        <v>4.3478260869565216E-2</v>
      </c>
      <c r="R3202">
        <v>37513</v>
      </c>
      <c r="S3202" t="str" cm="1">
        <f t="array" ref="S3202">_xlfn.IFS(E3205&lt;30,"18-29",E3205&lt;45,"30-44",TRUE,"45+")</f>
        <v>45+</v>
      </c>
      <c r="T3202" t="str" cm="1">
        <f t="array" ref="T3202">_xlfn.IFS(F3202&lt;=2,"0-2 Years",F3202&lt;=5,"3-5 Years",F3202&lt;=8,"6-8 Years",TRUE,"9-10 Years")</f>
        <v>3-5 Years</v>
      </c>
      <c r="U3202" t="str" cm="1">
        <f t="array" ref="U3202">_xlfn.IFS(P3202&gt;60,"High Risk",P3202&gt;30,"Medium Risk",TRUE,"Low Risk")</f>
        <v>High Risk</v>
      </c>
      <c r="V3202">
        <f t="shared" si="49"/>
        <v>2</v>
      </c>
    </row>
    <row r="3203" spans="1:22" x14ac:dyDescent="0.2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 s="2">
        <v>0</v>
      </c>
      <c r="H3203">
        <v>2</v>
      </c>
      <c r="I3203">
        <v>1</v>
      </c>
      <c r="J3203">
        <v>0</v>
      </c>
      <c r="K3203" s="1">
        <v>195486.28</v>
      </c>
      <c r="L3203">
        <v>0</v>
      </c>
      <c r="M3203">
        <v>3</v>
      </c>
      <c r="N3203">
        <v>2206</v>
      </c>
      <c r="O3203">
        <v>10</v>
      </c>
      <c r="P3203">
        <v>75</v>
      </c>
      <c r="Q3203">
        <v>1</v>
      </c>
      <c r="R3203">
        <v>6618</v>
      </c>
      <c r="S3203" t="str" cm="1">
        <f t="array" ref="S3203">_xlfn.IFS(E3206&lt;30,"18-29",E3206&lt;45,"30-44",TRUE,"45+")</f>
        <v>45+</v>
      </c>
      <c r="T3203" t="str" cm="1">
        <f t="array" ref="T3203">_xlfn.IFS(F3203&lt;=2,"0-2 Years",F3203&lt;=5,"3-5 Years",F3203&lt;=8,"6-8 Years",TRUE,"9-10 Years")</f>
        <v>6-8 Years</v>
      </c>
      <c r="U3203" t="str" cm="1">
        <f t="array" ref="U3203">_xlfn.IFS(P3203&gt;60,"High Risk",P3203&gt;30,"Medium Risk",TRUE,"Low Risk")</f>
        <v>High Risk</v>
      </c>
      <c r="V3203">
        <f t="shared" ref="V3203:V3266" si="50">IF(J3203=0,3,0)+IF(G3203=0,3,0)+IF(H3203=1,2,0)+IF(E3203&gt;45,1,0)+IF(F3203&lt;3,1,0)</f>
        <v>6</v>
      </c>
    </row>
    <row r="3204" spans="1:22" hidden="1" x14ac:dyDescent="0.2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 s="2">
        <v>135946.26</v>
      </c>
      <c r="H3204">
        <v>1</v>
      </c>
      <c r="I3204">
        <v>1</v>
      </c>
      <c r="J3204">
        <v>0</v>
      </c>
      <c r="K3204" s="1">
        <v>63170</v>
      </c>
      <c r="L3204">
        <v>0</v>
      </c>
      <c r="M3204">
        <v>15</v>
      </c>
      <c r="N3204">
        <v>2193</v>
      </c>
      <c r="O3204">
        <v>9</v>
      </c>
      <c r="P3204">
        <v>53</v>
      </c>
      <c r="Q3204">
        <v>0.6</v>
      </c>
      <c r="R3204">
        <v>32895</v>
      </c>
      <c r="S3204" t="str" cm="1">
        <f t="array" ref="S3204">_xlfn.IFS(E3207&lt;30,"18-29",E3207&lt;45,"30-44",TRUE,"45+")</f>
        <v>30-44</v>
      </c>
      <c r="T3204" t="str" cm="1">
        <f t="array" ref="T3204">_xlfn.IFS(F3204&lt;=2,"0-2 Years",F3204&lt;=5,"3-5 Years",F3204&lt;=8,"6-8 Years",TRUE,"9-10 Years")</f>
        <v>3-5 Years</v>
      </c>
      <c r="U3204" t="str" cm="1">
        <f t="array" ref="U3204">_xlfn.IFS(P3204&gt;60,"High Risk",P3204&gt;30,"Medium Risk",TRUE,"Low Risk")</f>
        <v>Medium Risk</v>
      </c>
      <c r="V3204">
        <f t="shared" si="50"/>
        <v>5</v>
      </c>
    </row>
    <row r="3205" spans="1:22" hidden="1" x14ac:dyDescent="0.2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 s="2">
        <v>0</v>
      </c>
      <c r="H3205">
        <v>2</v>
      </c>
      <c r="I3205">
        <v>1</v>
      </c>
      <c r="J3205">
        <v>1</v>
      </c>
      <c r="K3205" s="1">
        <v>58320.06</v>
      </c>
      <c r="L3205">
        <v>0</v>
      </c>
      <c r="M3205">
        <v>30</v>
      </c>
      <c r="N3205">
        <v>688</v>
      </c>
      <c r="O3205">
        <v>8</v>
      </c>
      <c r="P3205">
        <v>5</v>
      </c>
      <c r="Q3205">
        <v>0.26666666666666666</v>
      </c>
      <c r="R3205">
        <v>20640</v>
      </c>
      <c r="S3205" t="str" cm="1">
        <f t="array" ref="S3205">_xlfn.IFS(E3208&lt;30,"18-29",E3208&lt;45,"30-44",TRUE,"45+")</f>
        <v>45+</v>
      </c>
      <c r="T3205" t="str" cm="1">
        <f t="array" ref="T3205">_xlfn.IFS(F3205&lt;=2,"0-2 Years",F3205&lt;=5,"3-5 Years",F3205&lt;=8,"6-8 Years",TRUE,"9-10 Years")</f>
        <v>3-5 Years</v>
      </c>
      <c r="U3205" t="str" cm="1">
        <f t="array" ref="U3205">_xlfn.IFS(P3205&gt;60,"High Risk",P3205&gt;30,"Medium Risk",TRUE,"Low Risk")</f>
        <v>Low Risk</v>
      </c>
      <c r="V3205">
        <f t="shared" si="50"/>
        <v>4</v>
      </c>
    </row>
    <row r="3206" spans="1:22" hidden="1" x14ac:dyDescent="0.2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 s="2">
        <v>81290.02</v>
      </c>
      <c r="H3206">
        <v>3</v>
      </c>
      <c r="I3206">
        <v>0</v>
      </c>
      <c r="J3206">
        <v>1</v>
      </c>
      <c r="K3206" s="1">
        <v>177747.03</v>
      </c>
      <c r="L3206">
        <v>1</v>
      </c>
      <c r="M3206">
        <v>28</v>
      </c>
      <c r="N3206">
        <v>504</v>
      </c>
      <c r="O3206">
        <v>1</v>
      </c>
      <c r="P3206">
        <v>43</v>
      </c>
      <c r="Q3206">
        <v>3.5714285714285712E-2</v>
      </c>
      <c r="R3206">
        <v>14112</v>
      </c>
      <c r="S3206" t="str" cm="1">
        <f t="array" ref="S3206">_xlfn.IFS(E3209&lt;30,"18-29",E3209&lt;45,"30-44",TRUE,"45+")</f>
        <v>45+</v>
      </c>
      <c r="T3206" t="str" cm="1">
        <f t="array" ref="T3206">_xlfn.IFS(F3206&lt;=2,"0-2 Years",F3206&lt;=5,"3-5 Years",F3206&lt;=8,"6-8 Years",TRUE,"9-10 Years")</f>
        <v>3-5 Years</v>
      </c>
      <c r="U3206" t="str" cm="1">
        <f t="array" ref="U3206">_xlfn.IFS(P3206&gt;60,"High Risk",P3206&gt;30,"Medium Risk",TRUE,"Low Risk")</f>
        <v>Medium Risk</v>
      </c>
      <c r="V3206">
        <f t="shared" si="50"/>
        <v>1</v>
      </c>
    </row>
    <row r="3207" spans="1:22" x14ac:dyDescent="0.2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 s="2">
        <v>0</v>
      </c>
      <c r="H3207">
        <v>1</v>
      </c>
      <c r="I3207">
        <v>1</v>
      </c>
      <c r="J3207">
        <v>0</v>
      </c>
      <c r="K3207" s="1">
        <v>19632.64</v>
      </c>
      <c r="L3207">
        <v>1</v>
      </c>
      <c r="M3207">
        <v>16</v>
      </c>
      <c r="N3207">
        <v>3455</v>
      </c>
      <c r="O3207">
        <v>3</v>
      </c>
      <c r="P3207">
        <v>172</v>
      </c>
      <c r="Q3207">
        <v>0.1875</v>
      </c>
      <c r="R3207">
        <v>55280</v>
      </c>
      <c r="S3207" t="str" cm="1">
        <f t="array" ref="S3207">_xlfn.IFS(E3210&lt;30,"18-29",E3210&lt;45,"30-44",TRUE,"45+")</f>
        <v>30-44</v>
      </c>
      <c r="T3207" t="str" cm="1">
        <f t="array" ref="T3207">_xlfn.IFS(F3207&lt;=2,"0-2 Years",F3207&lt;=5,"3-5 Years",F3207&lt;=8,"6-8 Years",TRUE,"9-10 Years")</f>
        <v>6-8 Years</v>
      </c>
      <c r="U3207" t="str" cm="1">
        <f t="array" ref="U3207">_xlfn.IFS(P3207&gt;60,"High Risk",P3207&gt;30,"Medium Risk",TRUE,"Low Risk")</f>
        <v>High Risk</v>
      </c>
      <c r="V3207">
        <f t="shared" si="50"/>
        <v>8</v>
      </c>
    </row>
    <row r="3208" spans="1:22" x14ac:dyDescent="0.2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 s="2">
        <v>113715.36</v>
      </c>
      <c r="H3208">
        <v>1</v>
      </c>
      <c r="I3208">
        <v>1</v>
      </c>
      <c r="J3208">
        <v>0</v>
      </c>
      <c r="K3208" s="1">
        <v>18424.240000000002</v>
      </c>
      <c r="L3208">
        <v>1</v>
      </c>
      <c r="M3208">
        <v>6</v>
      </c>
      <c r="N3208">
        <v>2235</v>
      </c>
      <c r="O3208">
        <v>3</v>
      </c>
      <c r="P3208">
        <v>5</v>
      </c>
      <c r="Q3208">
        <v>0.5</v>
      </c>
      <c r="R3208">
        <v>13410</v>
      </c>
      <c r="S3208" t="str" cm="1">
        <f t="array" ref="S3208">_xlfn.IFS(E3211&lt;30,"18-29",E3211&lt;45,"30-44",TRUE,"45+")</f>
        <v>18-29</v>
      </c>
      <c r="T3208" t="str" cm="1">
        <f t="array" ref="T3208">_xlfn.IFS(F3208&lt;=2,"0-2 Years",F3208&lt;=5,"3-5 Years",F3208&lt;=8,"6-8 Years",TRUE,"9-10 Years")</f>
        <v>9-10 Years</v>
      </c>
      <c r="U3208" t="str" cm="1">
        <f t="array" ref="U3208">_xlfn.IFS(P3208&gt;60,"High Risk",P3208&gt;30,"Medium Risk",TRUE,"Low Risk")</f>
        <v>Low Risk</v>
      </c>
      <c r="V3208">
        <f t="shared" si="50"/>
        <v>6</v>
      </c>
    </row>
    <row r="3209" spans="1:22" hidden="1" x14ac:dyDescent="0.2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 s="2">
        <v>168883.08</v>
      </c>
      <c r="H3209">
        <v>1</v>
      </c>
      <c r="I3209">
        <v>0</v>
      </c>
      <c r="J3209">
        <v>1</v>
      </c>
      <c r="K3209" s="1">
        <v>18897.78</v>
      </c>
      <c r="L3209">
        <v>0</v>
      </c>
      <c r="M3209">
        <v>16</v>
      </c>
      <c r="N3209">
        <v>4586</v>
      </c>
      <c r="O3209">
        <v>5</v>
      </c>
      <c r="P3209">
        <v>149</v>
      </c>
      <c r="Q3209">
        <v>0.3125</v>
      </c>
      <c r="R3209">
        <v>73376</v>
      </c>
      <c r="S3209" t="str" cm="1">
        <f t="array" ref="S3209">_xlfn.IFS(E3212&lt;30,"18-29",E3212&lt;45,"30-44",TRUE,"45+")</f>
        <v>45+</v>
      </c>
      <c r="T3209" t="str" cm="1">
        <f t="array" ref="T3209">_xlfn.IFS(F3209&lt;=2,"0-2 Years",F3209&lt;=5,"3-5 Years",F3209&lt;=8,"6-8 Years",TRUE,"9-10 Years")</f>
        <v>0-2 Years</v>
      </c>
      <c r="U3209" t="str" cm="1">
        <f t="array" ref="U3209">_xlfn.IFS(P3209&gt;60,"High Risk",P3209&gt;30,"Medium Risk",TRUE,"Low Risk")</f>
        <v>High Risk</v>
      </c>
      <c r="V3209">
        <f t="shared" si="50"/>
        <v>4</v>
      </c>
    </row>
    <row r="3210" spans="1:22" hidden="1" x14ac:dyDescent="0.2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 s="2">
        <v>143421.74</v>
      </c>
      <c r="H3210">
        <v>1</v>
      </c>
      <c r="I3210">
        <v>1</v>
      </c>
      <c r="J3210">
        <v>0</v>
      </c>
      <c r="K3210" s="1">
        <v>97879.02</v>
      </c>
      <c r="L3210">
        <v>0</v>
      </c>
      <c r="M3210">
        <v>5</v>
      </c>
      <c r="N3210">
        <v>1017</v>
      </c>
      <c r="O3210">
        <v>10</v>
      </c>
      <c r="P3210">
        <v>114</v>
      </c>
      <c r="Q3210">
        <v>1</v>
      </c>
      <c r="R3210">
        <v>5085</v>
      </c>
      <c r="S3210" t="str" cm="1">
        <f t="array" ref="S3210">_xlfn.IFS(E3213&lt;30,"18-29",E3213&lt;45,"30-44",TRUE,"45+")</f>
        <v>18-29</v>
      </c>
      <c r="T3210" t="str" cm="1">
        <f t="array" ref="T3210">_xlfn.IFS(F3210&lt;=2,"0-2 Years",F3210&lt;=5,"3-5 Years",F3210&lt;=8,"6-8 Years",TRUE,"9-10 Years")</f>
        <v>6-8 Years</v>
      </c>
      <c r="U3210" t="str" cm="1">
        <f t="array" ref="U3210">_xlfn.IFS(P3210&gt;60,"High Risk",P3210&gt;30,"Medium Risk",TRUE,"Low Risk")</f>
        <v>High Risk</v>
      </c>
      <c r="V3210">
        <f t="shared" si="50"/>
        <v>5</v>
      </c>
    </row>
    <row r="3211" spans="1:22" hidden="1" x14ac:dyDescent="0.2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 s="2">
        <v>153644.39000000001</v>
      </c>
      <c r="H3211">
        <v>1</v>
      </c>
      <c r="I3211">
        <v>1</v>
      </c>
      <c r="J3211">
        <v>1</v>
      </c>
      <c r="K3211" s="1">
        <v>63197.88</v>
      </c>
      <c r="L3211">
        <v>0</v>
      </c>
      <c r="M3211">
        <v>30</v>
      </c>
      <c r="N3211">
        <v>2639</v>
      </c>
      <c r="O3211">
        <v>9</v>
      </c>
      <c r="P3211">
        <v>35</v>
      </c>
      <c r="Q3211">
        <v>0.3</v>
      </c>
      <c r="R3211">
        <v>79170</v>
      </c>
      <c r="S3211" t="str" cm="1">
        <f t="array" ref="S3211">_xlfn.IFS(E3214&lt;30,"18-29",E3214&lt;45,"30-44",TRUE,"45+")</f>
        <v>30-44</v>
      </c>
      <c r="T3211" t="str" cm="1">
        <f t="array" ref="T3211">_xlfn.IFS(F3211&lt;=2,"0-2 Years",F3211&lt;=5,"3-5 Years",F3211&lt;=8,"6-8 Years",TRUE,"9-10 Years")</f>
        <v>6-8 Years</v>
      </c>
      <c r="U3211" t="str" cm="1">
        <f t="array" ref="U3211">_xlfn.IFS(P3211&gt;60,"High Risk",P3211&gt;30,"Medium Risk",TRUE,"Low Risk")</f>
        <v>Medium Risk</v>
      </c>
      <c r="V3211">
        <f t="shared" si="50"/>
        <v>2</v>
      </c>
    </row>
    <row r="3212" spans="1:22" hidden="1" x14ac:dyDescent="0.2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 s="2">
        <v>109330.06</v>
      </c>
      <c r="H3212">
        <v>1</v>
      </c>
      <c r="I3212">
        <v>1</v>
      </c>
      <c r="J3212">
        <v>1</v>
      </c>
      <c r="K3212" s="1">
        <v>75860.009999999995</v>
      </c>
      <c r="L3212">
        <v>0</v>
      </c>
      <c r="M3212">
        <v>3</v>
      </c>
      <c r="N3212">
        <v>2379</v>
      </c>
      <c r="O3212">
        <v>5</v>
      </c>
      <c r="P3212">
        <v>89</v>
      </c>
      <c r="Q3212">
        <v>1</v>
      </c>
      <c r="R3212">
        <v>7137</v>
      </c>
      <c r="S3212" t="str" cm="1">
        <f t="array" ref="S3212">_xlfn.IFS(E3215&lt;30,"18-29",E3215&lt;45,"30-44",TRUE,"45+")</f>
        <v>45+</v>
      </c>
      <c r="T3212" t="str" cm="1">
        <f t="array" ref="T3212">_xlfn.IFS(F3212&lt;=2,"0-2 Years",F3212&lt;=5,"3-5 Years",F3212&lt;=8,"6-8 Years",TRUE,"9-10 Years")</f>
        <v>0-2 Years</v>
      </c>
      <c r="U3212" t="str" cm="1">
        <f t="array" ref="U3212">_xlfn.IFS(P3212&gt;60,"High Risk",P3212&gt;30,"Medium Risk",TRUE,"Low Risk")</f>
        <v>High Risk</v>
      </c>
      <c r="V3212">
        <f t="shared" si="50"/>
        <v>4</v>
      </c>
    </row>
    <row r="3213" spans="1:22" hidden="1" x14ac:dyDescent="0.2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 s="2">
        <v>115095.88</v>
      </c>
      <c r="H3213">
        <v>2</v>
      </c>
      <c r="I3213">
        <v>0</v>
      </c>
      <c r="J3213">
        <v>0</v>
      </c>
      <c r="K3213" s="1">
        <v>78622.460000000006</v>
      </c>
      <c r="L3213">
        <v>0</v>
      </c>
      <c r="M3213">
        <v>18</v>
      </c>
      <c r="N3213">
        <v>3337</v>
      </c>
      <c r="O3213">
        <v>1</v>
      </c>
      <c r="P3213">
        <v>146</v>
      </c>
      <c r="Q3213">
        <v>5.5555555555555552E-2</v>
      </c>
      <c r="R3213">
        <v>60066</v>
      </c>
      <c r="S3213" t="str" cm="1">
        <f t="array" ref="S3213">_xlfn.IFS(E3216&lt;30,"18-29",E3216&lt;45,"30-44",TRUE,"45+")</f>
        <v>30-44</v>
      </c>
      <c r="T3213" t="str" cm="1">
        <f t="array" ref="T3213">_xlfn.IFS(F3213&lt;=2,"0-2 Years",F3213&lt;=5,"3-5 Years",F3213&lt;=8,"6-8 Years",TRUE,"9-10 Years")</f>
        <v>0-2 Years</v>
      </c>
      <c r="U3213" t="str" cm="1">
        <f t="array" ref="U3213">_xlfn.IFS(P3213&gt;60,"High Risk",P3213&gt;30,"Medium Risk",TRUE,"Low Risk")</f>
        <v>High Risk</v>
      </c>
      <c r="V3213">
        <f t="shared" si="50"/>
        <v>4</v>
      </c>
    </row>
    <row r="3214" spans="1:22" hidden="1" x14ac:dyDescent="0.2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 s="2">
        <v>0</v>
      </c>
      <c r="H3214">
        <v>1</v>
      </c>
      <c r="I3214">
        <v>1</v>
      </c>
      <c r="J3214">
        <v>1</v>
      </c>
      <c r="K3214" s="1">
        <v>23598.23</v>
      </c>
      <c r="L3214">
        <v>1</v>
      </c>
      <c r="M3214">
        <v>19</v>
      </c>
      <c r="N3214">
        <v>683</v>
      </c>
      <c r="O3214">
        <v>8</v>
      </c>
      <c r="P3214">
        <v>130</v>
      </c>
      <c r="Q3214">
        <v>0.42105263157894735</v>
      </c>
      <c r="R3214">
        <v>12977</v>
      </c>
      <c r="S3214" t="str" cm="1">
        <f t="array" ref="S3214">_xlfn.IFS(E3217&lt;30,"18-29",E3217&lt;45,"30-44",TRUE,"45+")</f>
        <v>30-44</v>
      </c>
      <c r="T3214" t="str" cm="1">
        <f t="array" ref="T3214">_xlfn.IFS(F3214&lt;=2,"0-2 Years",F3214&lt;=5,"3-5 Years",F3214&lt;=8,"6-8 Years",TRUE,"9-10 Years")</f>
        <v>9-10 Years</v>
      </c>
      <c r="U3214" t="str" cm="1">
        <f t="array" ref="U3214">_xlfn.IFS(P3214&gt;60,"High Risk",P3214&gt;30,"Medium Risk",TRUE,"Low Risk")</f>
        <v>High Risk</v>
      </c>
      <c r="V3214">
        <f t="shared" si="50"/>
        <v>5</v>
      </c>
    </row>
    <row r="3215" spans="1:22" hidden="1" x14ac:dyDescent="0.2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 s="2">
        <v>183276.32</v>
      </c>
      <c r="H3215">
        <v>1</v>
      </c>
      <c r="I3215">
        <v>1</v>
      </c>
      <c r="J3215">
        <v>1</v>
      </c>
      <c r="K3215" s="1">
        <v>13460.27</v>
      </c>
      <c r="L3215">
        <v>0</v>
      </c>
      <c r="M3215">
        <v>21</v>
      </c>
      <c r="N3215">
        <v>2287</v>
      </c>
      <c r="O3215">
        <v>5</v>
      </c>
      <c r="P3215">
        <v>127</v>
      </c>
      <c r="Q3215">
        <v>0.23809523809523808</v>
      </c>
      <c r="R3215">
        <v>48027</v>
      </c>
      <c r="S3215" t="str" cm="1">
        <f t="array" ref="S3215">_xlfn.IFS(E3218&lt;30,"18-29",E3218&lt;45,"30-44",TRUE,"45+")</f>
        <v>30-44</v>
      </c>
      <c r="T3215" t="str" cm="1">
        <f t="array" ref="T3215">_xlfn.IFS(F3215&lt;=2,"0-2 Years",F3215&lt;=5,"3-5 Years",F3215&lt;=8,"6-8 Years",TRUE,"9-10 Years")</f>
        <v>0-2 Years</v>
      </c>
      <c r="U3215" t="str" cm="1">
        <f t="array" ref="U3215">_xlfn.IFS(P3215&gt;60,"High Risk",P3215&gt;30,"Medium Risk",TRUE,"Low Risk")</f>
        <v>High Risk</v>
      </c>
      <c r="V3215">
        <f t="shared" si="50"/>
        <v>4</v>
      </c>
    </row>
    <row r="3216" spans="1:22" hidden="1" x14ac:dyDescent="0.2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 s="2">
        <v>68193.72</v>
      </c>
      <c r="H3216">
        <v>1</v>
      </c>
      <c r="I3216">
        <v>1</v>
      </c>
      <c r="J3216">
        <v>0</v>
      </c>
      <c r="K3216" s="1">
        <v>19998.310000000001</v>
      </c>
      <c r="L3216">
        <v>0</v>
      </c>
      <c r="M3216">
        <v>9</v>
      </c>
      <c r="N3216">
        <v>1063</v>
      </c>
      <c r="O3216">
        <v>10</v>
      </c>
      <c r="P3216">
        <v>62</v>
      </c>
      <c r="Q3216">
        <v>1</v>
      </c>
      <c r="R3216">
        <v>9567</v>
      </c>
      <c r="S3216" t="str" cm="1">
        <f t="array" ref="S3216">_xlfn.IFS(E3219&lt;30,"18-29",E3219&lt;45,"30-44",TRUE,"45+")</f>
        <v>45+</v>
      </c>
      <c r="T3216" t="str" cm="1">
        <f t="array" ref="T3216">_xlfn.IFS(F3216&lt;=2,"0-2 Years",F3216&lt;=5,"3-5 Years",F3216&lt;=8,"6-8 Years",TRUE,"9-10 Years")</f>
        <v>9-10 Years</v>
      </c>
      <c r="U3216" t="str" cm="1">
        <f t="array" ref="U3216">_xlfn.IFS(P3216&gt;60,"High Risk",P3216&gt;30,"Medium Risk",TRUE,"Low Risk")</f>
        <v>High Risk</v>
      </c>
      <c r="V3216">
        <f t="shared" si="50"/>
        <v>5</v>
      </c>
    </row>
    <row r="3217" spans="1:22" x14ac:dyDescent="0.2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 s="2">
        <v>0</v>
      </c>
      <c r="H3217">
        <v>2</v>
      </c>
      <c r="I3217">
        <v>0</v>
      </c>
      <c r="J3217">
        <v>0</v>
      </c>
      <c r="K3217" s="1">
        <v>185075.63</v>
      </c>
      <c r="L3217">
        <v>0</v>
      </c>
      <c r="M3217">
        <v>14</v>
      </c>
      <c r="N3217">
        <v>4448</v>
      </c>
      <c r="O3217">
        <v>1</v>
      </c>
      <c r="P3217">
        <v>100</v>
      </c>
      <c r="Q3217">
        <v>7.1428571428571425E-2</v>
      </c>
      <c r="R3217">
        <v>62272</v>
      </c>
      <c r="S3217" t="str" cm="1">
        <f t="array" ref="S3217">_xlfn.IFS(E3220&lt;30,"18-29",E3220&lt;45,"30-44",TRUE,"45+")</f>
        <v>30-44</v>
      </c>
      <c r="T3217" t="str" cm="1">
        <f t="array" ref="T3217">_xlfn.IFS(F3217&lt;=2,"0-2 Years",F3217&lt;=5,"3-5 Years",F3217&lt;=8,"6-8 Years",TRUE,"9-10 Years")</f>
        <v>6-8 Years</v>
      </c>
      <c r="U3217" t="str" cm="1">
        <f t="array" ref="U3217">_xlfn.IFS(P3217&gt;60,"High Risk",P3217&gt;30,"Medium Risk",TRUE,"Low Risk")</f>
        <v>High Risk</v>
      </c>
      <c r="V3217">
        <f t="shared" si="50"/>
        <v>6</v>
      </c>
    </row>
    <row r="3218" spans="1:22" hidden="1" x14ac:dyDescent="0.2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 s="2">
        <v>139729.54</v>
      </c>
      <c r="H3218">
        <v>1</v>
      </c>
      <c r="I3218">
        <v>0</v>
      </c>
      <c r="J3218">
        <v>1</v>
      </c>
      <c r="K3218" s="1">
        <v>135815.38</v>
      </c>
      <c r="L3218">
        <v>0</v>
      </c>
      <c r="M3218">
        <v>24</v>
      </c>
      <c r="N3218">
        <v>3575</v>
      </c>
      <c r="O3218">
        <v>7</v>
      </c>
      <c r="P3218">
        <v>172</v>
      </c>
      <c r="Q3218">
        <v>0.29166666666666669</v>
      </c>
      <c r="R3218">
        <v>85800</v>
      </c>
      <c r="S3218" t="str" cm="1">
        <f t="array" ref="S3218">_xlfn.IFS(E3221&lt;30,"18-29",E3221&lt;45,"30-44",TRUE,"45+")</f>
        <v>30-44</v>
      </c>
      <c r="T3218" t="str" cm="1">
        <f t="array" ref="T3218">_xlfn.IFS(F3218&lt;=2,"0-2 Years",F3218&lt;=5,"3-5 Years",F3218&lt;=8,"6-8 Years",TRUE,"9-10 Years")</f>
        <v>6-8 Years</v>
      </c>
      <c r="U3218" t="str" cm="1">
        <f t="array" ref="U3218">_xlfn.IFS(P3218&gt;60,"High Risk",P3218&gt;30,"Medium Risk",TRUE,"Low Risk")</f>
        <v>High Risk</v>
      </c>
      <c r="V3218">
        <f t="shared" si="50"/>
        <v>2</v>
      </c>
    </row>
    <row r="3219" spans="1:22" hidden="1" x14ac:dyDescent="0.2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 s="2">
        <v>98365.33</v>
      </c>
      <c r="H3219">
        <v>1</v>
      </c>
      <c r="I3219">
        <v>1</v>
      </c>
      <c r="J3219">
        <v>1</v>
      </c>
      <c r="K3219" s="1">
        <v>44251.33</v>
      </c>
      <c r="L3219">
        <v>0</v>
      </c>
      <c r="M3219">
        <v>15</v>
      </c>
      <c r="N3219">
        <v>2445</v>
      </c>
      <c r="O3219">
        <v>7</v>
      </c>
      <c r="P3219">
        <v>150</v>
      </c>
      <c r="Q3219">
        <v>0.46666666666666667</v>
      </c>
      <c r="R3219">
        <v>36675</v>
      </c>
      <c r="S3219" t="str" cm="1">
        <f t="array" ref="S3219">_xlfn.IFS(E3222&lt;30,"18-29",E3222&lt;45,"30-44",TRUE,"45+")</f>
        <v>30-44</v>
      </c>
      <c r="T3219" t="str" cm="1">
        <f t="array" ref="T3219">_xlfn.IFS(F3219&lt;=2,"0-2 Years",F3219&lt;=5,"3-5 Years",F3219&lt;=8,"6-8 Years",TRUE,"9-10 Years")</f>
        <v>3-5 Years</v>
      </c>
      <c r="U3219" t="str" cm="1">
        <f t="array" ref="U3219">_xlfn.IFS(P3219&gt;60,"High Risk",P3219&gt;30,"Medium Risk",TRUE,"Low Risk")</f>
        <v>High Risk</v>
      </c>
      <c r="V3219">
        <f t="shared" si="50"/>
        <v>3</v>
      </c>
    </row>
    <row r="3220" spans="1:22" x14ac:dyDescent="0.2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 s="2">
        <v>0</v>
      </c>
      <c r="H3220">
        <v>2</v>
      </c>
      <c r="I3220">
        <v>1</v>
      </c>
      <c r="J3220">
        <v>0</v>
      </c>
      <c r="K3220" s="1">
        <v>136349.54999999999</v>
      </c>
      <c r="L3220">
        <v>0</v>
      </c>
      <c r="M3220">
        <v>20</v>
      </c>
      <c r="N3220">
        <v>900</v>
      </c>
      <c r="O3220">
        <v>4</v>
      </c>
      <c r="P3220">
        <v>57</v>
      </c>
      <c r="Q3220">
        <v>0.2</v>
      </c>
      <c r="R3220">
        <v>18000</v>
      </c>
      <c r="S3220" t="str" cm="1">
        <f t="array" ref="S3220">_xlfn.IFS(E3223&lt;30,"18-29",E3223&lt;45,"30-44",TRUE,"45+")</f>
        <v>18-29</v>
      </c>
      <c r="T3220" t="str" cm="1">
        <f t="array" ref="T3220">_xlfn.IFS(F3220&lt;=2,"0-2 Years",F3220&lt;=5,"3-5 Years",F3220&lt;=8,"6-8 Years",TRUE,"9-10 Years")</f>
        <v>9-10 Years</v>
      </c>
      <c r="U3220" t="str" cm="1">
        <f t="array" ref="U3220">_xlfn.IFS(P3220&gt;60,"High Risk",P3220&gt;30,"Medium Risk",TRUE,"Low Risk")</f>
        <v>Medium Risk</v>
      </c>
      <c r="V3220">
        <f t="shared" si="50"/>
        <v>6</v>
      </c>
    </row>
    <row r="3221" spans="1:22" hidden="1" x14ac:dyDescent="0.2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 s="2">
        <v>122453.97</v>
      </c>
      <c r="H3221">
        <v>2</v>
      </c>
      <c r="I3221">
        <v>1</v>
      </c>
      <c r="J3221">
        <v>1</v>
      </c>
      <c r="K3221" s="1">
        <v>52693.99</v>
      </c>
      <c r="L3221">
        <v>0</v>
      </c>
      <c r="M3221">
        <v>9</v>
      </c>
      <c r="N3221">
        <v>1652</v>
      </c>
      <c r="O3221">
        <v>0</v>
      </c>
      <c r="P3221">
        <v>109</v>
      </c>
      <c r="Q3221">
        <v>0</v>
      </c>
      <c r="R3221">
        <v>14868</v>
      </c>
      <c r="S3221" t="str" cm="1">
        <f t="array" ref="S3221">_xlfn.IFS(E3224&lt;30,"18-29",E3224&lt;45,"30-44",TRUE,"45+")</f>
        <v>30-44</v>
      </c>
      <c r="T3221" t="str" cm="1">
        <f t="array" ref="T3221">_xlfn.IFS(F3221&lt;=2,"0-2 Years",F3221&lt;=5,"3-5 Years",F3221&lt;=8,"6-8 Years",TRUE,"9-10 Years")</f>
        <v>9-10 Years</v>
      </c>
      <c r="U3221" t="str" cm="1">
        <f t="array" ref="U3221">_xlfn.IFS(P3221&gt;60,"High Risk",P3221&gt;30,"Medium Risk",TRUE,"Low Risk")</f>
        <v>High Risk</v>
      </c>
      <c r="V3221">
        <f t="shared" si="50"/>
        <v>0</v>
      </c>
    </row>
    <row r="3222" spans="1:22" hidden="1" x14ac:dyDescent="0.2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 s="2">
        <v>132174.41</v>
      </c>
      <c r="H3222">
        <v>2</v>
      </c>
      <c r="I3222">
        <v>0</v>
      </c>
      <c r="J3222">
        <v>0</v>
      </c>
      <c r="K3222" s="1">
        <v>93767.03</v>
      </c>
      <c r="L3222">
        <v>0</v>
      </c>
      <c r="M3222">
        <v>23</v>
      </c>
      <c r="N3222">
        <v>4839</v>
      </c>
      <c r="O3222">
        <v>3</v>
      </c>
      <c r="P3222">
        <v>89</v>
      </c>
      <c r="Q3222">
        <v>0.13043478260869565</v>
      </c>
      <c r="R3222">
        <v>111297</v>
      </c>
      <c r="S3222" t="str" cm="1">
        <f t="array" ref="S3222">_xlfn.IFS(E3225&lt;30,"18-29",E3225&lt;45,"30-44",TRUE,"45+")</f>
        <v>30-44</v>
      </c>
      <c r="T3222" t="str" cm="1">
        <f t="array" ref="T3222">_xlfn.IFS(F3222&lt;=2,"0-2 Years",F3222&lt;=5,"3-5 Years",F3222&lt;=8,"6-8 Years",TRUE,"9-10 Years")</f>
        <v>6-8 Years</v>
      </c>
      <c r="U3222" t="str" cm="1">
        <f t="array" ref="U3222">_xlfn.IFS(P3222&gt;60,"High Risk",P3222&gt;30,"Medium Risk",TRUE,"Low Risk")</f>
        <v>High Risk</v>
      </c>
      <c r="V3222">
        <f t="shared" si="50"/>
        <v>3</v>
      </c>
    </row>
    <row r="3223" spans="1:22" hidden="1" x14ac:dyDescent="0.2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 s="2">
        <v>0</v>
      </c>
      <c r="H3223">
        <v>2</v>
      </c>
      <c r="I3223">
        <v>0</v>
      </c>
      <c r="J3223">
        <v>1</v>
      </c>
      <c r="K3223" s="1">
        <v>197866.55</v>
      </c>
      <c r="L3223">
        <v>0</v>
      </c>
      <c r="M3223">
        <v>3</v>
      </c>
      <c r="N3223">
        <v>295</v>
      </c>
      <c r="O3223">
        <v>5</v>
      </c>
      <c r="P3223">
        <v>21</v>
      </c>
      <c r="Q3223">
        <v>1</v>
      </c>
      <c r="R3223">
        <v>885</v>
      </c>
      <c r="S3223" t="str" cm="1">
        <f t="array" ref="S3223">_xlfn.IFS(E3226&lt;30,"18-29",E3226&lt;45,"30-44",TRUE,"45+")</f>
        <v>30-44</v>
      </c>
      <c r="T3223" t="str" cm="1">
        <f t="array" ref="T3223">_xlfn.IFS(F3223&lt;=2,"0-2 Years",F3223&lt;=5,"3-5 Years",F3223&lt;=8,"6-8 Years",TRUE,"9-10 Years")</f>
        <v>0-2 Years</v>
      </c>
      <c r="U3223" t="str" cm="1">
        <f t="array" ref="U3223">_xlfn.IFS(P3223&gt;60,"High Risk",P3223&gt;30,"Medium Risk",TRUE,"Low Risk")</f>
        <v>Low Risk</v>
      </c>
      <c r="V3223">
        <f t="shared" si="50"/>
        <v>4</v>
      </c>
    </row>
    <row r="3224" spans="1:22" x14ac:dyDescent="0.2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 s="2">
        <v>0</v>
      </c>
      <c r="H3224">
        <v>2</v>
      </c>
      <c r="I3224">
        <v>1</v>
      </c>
      <c r="J3224">
        <v>0</v>
      </c>
      <c r="K3224" s="1">
        <v>126812.85</v>
      </c>
      <c r="L3224">
        <v>0</v>
      </c>
      <c r="M3224">
        <v>8</v>
      </c>
      <c r="N3224">
        <v>1671</v>
      </c>
      <c r="O3224">
        <v>2</v>
      </c>
      <c r="P3224">
        <v>124</v>
      </c>
      <c r="Q3224">
        <v>0.25</v>
      </c>
      <c r="R3224">
        <v>13368</v>
      </c>
      <c r="S3224" t="str" cm="1">
        <f t="array" ref="S3224">_xlfn.IFS(E3227&lt;30,"18-29",E3227&lt;45,"30-44",TRUE,"45+")</f>
        <v>30-44</v>
      </c>
      <c r="T3224" t="str" cm="1">
        <f t="array" ref="T3224">_xlfn.IFS(F3224&lt;=2,"0-2 Years",F3224&lt;=5,"3-5 Years",F3224&lt;=8,"6-8 Years",TRUE,"9-10 Years")</f>
        <v>0-2 Years</v>
      </c>
      <c r="U3224" t="str" cm="1">
        <f t="array" ref="U3224">_xlfn.IFS(P3224&gt;60,"High Risk",P3224&gt;30,"Medium Risk",TRUE,"Low Risk")</f>
        <v>High Risk</v>
      </c>
      <c r="V3224">
        <f t="shared" si="50"/>
        <v>7</v>
      </c>
    </row>
    <row r="3225" spans="1:22" x14ac:dyDescent="0.2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 s="2">
        <v>104349.45</v>
      </c>
      <c r="H3225">
        <v>1</v>
      </c>
      <c r="I3225">
        <v>0</v>
      </c>
      <c r="J3225">
        <v>0</v>
      </c>
      <c r="K3225" s="1">
        <v>79503.05</v>
      </c>
      <c r="L3225">
        <v>0</v>
      </c>
      <c r="M3225">
        <v>2</v>
      </c>
      <c r="N3225">
        <v>4286</v>
      </c>
      <c r="O3225">
        <v>3</v>
      </c>
      <c r="P3225">
        <v>40</v>
      </c>
      <c r="Q3225">
        <v>1</v>
      </c>
      <c r="R3225">
        <v>8572</v>
      </c>
      <c r="S3225" t="str" cm="1">
        <f t="array" ref="S3225">_xlfn.IFS(E3228&lt;30,"18-29",E3228&lt;45,"30-44",TRUE,"45+")</f>
        <v>30-44</v>
      </c>
      <c r="T3225" t="str" cm="1">
        <f t="array" ref="T3225">_xlfn.IFS(F3225&lt;=2,"0-2 Years",F3225&lt;=5,"3-5 Years",F3225&lt;=8,"6-8 Years",TRUE,"9-10 Years")</f>
        <v>0-2 Years</v>
      </c>
      <c r="U3225" t="str" cm="1">
        <f t="array" ref="U3225">_xlfn.IFS(P3225&gt;60,"High Risk",P3225&gt;30,"Medium Risk",TRUE,"Low Risk")</f>
        <v>Medium Risk</v>
      </c>
      <c r="V3225">
        <f t="shared" si="50"/>
        <v>6</v>
      </c>
    </row>
    <row r="3226" spans="1:22" x14ac:dyDescent="0.2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 s="2">
        <v>138881.04</v>
      </c>
      <c r="H3226">
        <v>1</v>
      </c>
      <c r="I3226">
        <v>1</v>
      </c>
      <c r="J3226">
        <v>0</v>
      </c>
      <c r="K3226" s="1">
        <v>129936.53</v>
      </c>
      <c r="L3226">
        <v>1</v>
      </c>
      <c r="M3226">
        <v>24</v>
      </c>
      <c r="N3226">
        <v>3208</v>
      </c>
      <c r="O3226">
        <v>1</v>
      </c>
      <c r="P3226">
        <v>26</v>
      </c>
      <c r="Q3226">
        <v>4.1666666666666664E-2</v>
      </c>
      <c r="R3226">
        <v>76992</v>
      </c>
      <c r="S3226" t="str" cm="1">
        <f t="array" ref="S3226">_xlfn.IFS(E3229&lt;30,"18-29",E3229&lt;45,"30-44",TRUE,"45+")</f>
        <v>18-29</v>
      </c>
      <c r="T3226" t="str" cm="1">
        <f t="array" ref="T3226">_xlfn.IFS(F3226&lt;=2,"0-2 Years",F3226&lt;=5,"3-5 Years",F3226&lt;=8,"6-8 Years",TRUE,"9-10 Years")</f>
        <v>0-2 Years</v>
      </c>
      <c r="U3226" t="str" cm="1">
        <f t="array" ref="U3226">_xlfn.IFS(P3226&gt;60,"High Risk",P3226&gt;30,"Medium Risk",TRUE,"Low Risk")</f>
        <v>Low Risk</v>
      </c>
      <c r="V3226">
        <f t="shared" si="50"/>
        <v>6</v>
      </c>
    </row>
    <row r="3227" spans="1:22" x14ac:dyDescent="0.2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 s="2">
        <v>116968.91</v>
      </c>
      <c r="H3227">
        <v>1</v>
      </c>
      <c r="I3227">
        <v>0</v>
      </c>
      <c r="J3227">
        <v>0</v>
      </c>
      <c r="K3227" s="1">
        <v>175094.62</v>
      </c>
      <c r="L3227">
        <v>0</v>
      </c>
      <c r="M3227">
        <v>25</v>
      </c>
      <c r="N3227">
        <v>3288</v>
      </c>
      <c r="O3227">
        <v>5</v>
      </c>
      <c r="P3227">
        <v>176</v>
      </c>
      <c r="Q3227">
        <v>0.2</v>
      </c>
      <c r="R3227">
        <v>82200</v>
      </c>
      <c r="S3227" t="str" cm="1">
        <f t="array" ref="S3227">_xlfn.IFS(E3230&lt;30,"18-29",E3230&lt;45,"30-44",TRUE,"45+")</f>
        <v>18-29</v>
      </c>
      <c r="T3227" t="str" cm="1">
        <f t="array" ref="T3227">_xlfn.IFS(F3227&lt;=2,"0-2 Years",F3227&lt;=5,"3-5 Years",F3227&lt;=8,"6-8 Years",TRUE,"9-10 Years")</f>
        <v>0-2 Years</v>
      </c>
      <c r="U3227" t="str" cm="1">
        <f t="array" ref="U3227">_xlfn.IFS(P3227&gt;60,"High Risk",P3227&gt;30,"Medium Risk",TRUE,"Low Risk")</f>
        <v>High Risk</v>
      </c>
      <c r="V3227">
        <f t="shared" si="50"/>
        <v>6</v>
      </c>
    </row>
    <row r="3228" spans="1:22" hidden="1" x14ac:dyDescent="0.2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 s="2">
        <v>105346.03</v>
      </c>
      <c r="H3228">
        <v>2</v>
      </c>
      <c r="I3228">
        <v>1</v>
      </c>
      <c r="J3228">
        <v>1</v>
      </c>
      <c r="K3228" s="1">
        <v>130379.5</v>
      </c>
      <c r="L3228">
        <v>0</v>
      </c>
      <c r="M3228">
        <v>13</v>
      </c>
      <c r="N3228">
        <v>1409</v>
      </c>
      <c r="O3228">
        <v>7</v>
      </c>
      <c r="P3228">
        <v>1</v>
      </c>
      <c r="Q3228">
        <v>0.53846153846153844</v>
      </c>
      <c r="R3228">
        <v>18317</v>
      </c>
      <c r="S3228" t="str" cm="1">
        <f t="array" ref="S3228">_xlfn.IFS(E3231&lt;30,"18-29",E3231&lt;45,"30-44",TRUE,"45+")</f>
        <v>45+</v>
      </c>
      <c r="T3228" t="str" cm="1">
        <f t="array" ref="T3228">_xlfn.IFS(F3228&lt;=2,"0-2 Years",F3228&lt;=5,"3-5 Years",F3228&lt;=8,"6-8 Years",TRUE,"9-10 Years")</f>
        <v>0-2 Years</v>
      </c>
      <c r="U3228" t="str" cm="1">
        <f t="array" ref="U3228">_xlfn.IFS(P3228&gt;60,"High Risk",P3228&gt;30,"Medium Risk",TRUE,"Low Risk")</f>
        <v>Low Risk</v>
      </c>
      <c r="V3228">
        <f t="shared" si="50"/>
        <v>1</v>
      </c>
    </row>
    <row r="3229" spans="1:22" hidden="1" x14ac:dyDescent="0.2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 s="2">
        <v>136623.19</v>
      </c>
      <c r="H3229">
        <v>1</v>
      </c>
      <c r="I3229">
        <v>1</v>
      </c>
      <c r="J3229">
        <v>0</v>
      </c>
      <c r="K3229" s="1">
        <v>153228</v>
      </c>
      <c r="L3229">
        <v>0</v>
      </c>
      <c r="M3229">
        <v>9</v>
      </c>
      <c r="N3229">
        <v>1848</v>
      </c>
      <c r="O3229">
        <v>2</v>
      </c>
      <c r="P3229">
        <v>34</v>
      </c>
      <c r="Q3229">
        <v>0.22222222222222221</v>
      </c>
      <c r="R3229">
        <v>16632</v>
      </c>
      <c r="S3229" t="str" cm="1">
        <f t="array" ref="S3229">_xlfn.IFS(E3232&lt;30,"18-29",E3232&lt;45,"30-44",TRUE,"45+")</f>
        <v>30-44</v>
      </c>
      <c r="T3229" t="str" cm="1">
        <f t="array" ref="T3229">_xlfn.IFS(F3229&lt;=2,"0-2 Years",F3229&lt;=5,"3-5 Years",F3229&lt;=8,"6-8 Years",TRUE,"9-10 Years")</f>
        <v>9-10 Years</v>
      </c>
      <c r="U3229" t="str" cm="1">
        <f t="array" ref="U3229">_xlfn.IFS(P3229&gt;60,"High Risk",P3229&gt;30,"Medium Risk",TRUE,"Low Risk")</f>
        <v>Medium Risk</v>
      </c>
      <c r="V3229">
        <f t="shared" si="50"/>
        <v>5</v>
      </c>
    </row>
    <row r="3230" spans="1:22" hidden="1" x14ac:dyDescent="0.2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 s="2">
        <v>0</v>
      </c>
      <c r="H3230">
        <v>2</v>
      </c>
      <c r="I3230">
        <v>1</v>
      </c>
      <c r="J3230">
        <v>1</v>
      </c>
      <c r="K3230" s="1">
        <v>111285.85</v>
      </c>
      <c r="L3230">
        <v>0</v>
      </c>
      <c r="M3230">
        <v>13</v>
      </c>
      <c r="N3230">
        <v>1787</v>
      </c>
      <c r="O3230">
        <v>3</v>
      </c>
      <c r="P3230">
        <v>102</v>
      </c>
      <c r="Q3230">
        <v>0.23076923076923078</v>
      </c>
      <c r="R3230">
        <v>23231</v>
      </c>
      <c r="S3230" t="str" cm="1">
        <f t="array" ref="S3230">_xlfn.IFS(E3233&lt;30,"18-29",E3233&lt;45,"30-44",TRUE,"45+")</f>
        <v>30-44</v>
      </c>
      <c r="T3230" t="str" cm="1">
        <f t="array" ref="T3230">_xlfn.IFS(F3230&lt;=2,"0-2 Years",F3230&lt;=5,"3-5 Years",F3230&lt;=8,"6-8 Years",TRUE,"9-10 Years")</f>
        <v>9-10 Years</v>
      </c>
      <c r="U3230" t="str" cm="1">
        <f t="array" ref="U3230">_xlfn.IFS(P3230&gt;60,"High Risk",P3230&gt;30,"Medium Risk",TRUE,"Low Risk")</f>
        <v>High Risk</v>
      </c>
      <c r="V3230">
        <f t="shared" si="50"/>
        <v>3</v>
      </c>
    </row>
    <row r="3231" spans="1:22" x14ac:dyDescent="0.2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 s="2">
        <v>0</v>
      </c>
      <c r="H3231">
        <v>1</v>
      </c>
      <c r="I3231">
        <v>1</v>
      </c>
      <c r="J3231">
        <v>0</v>
      </c>
      <c r="K3231" s="1">
        <v>49553.38</v>
      </c>
      <c r="L3231">
        <v>1</v>
      </c>
      <c r="M3231">
        <v>28</v>
      </c>
      <c r="N3231">
        <v>3057</v>
      </c>
      <c r="O3231">
        <v>9</v>
      </c>
      <c r="P3231">
        <v>159</v>
      </c>
      <c r="Q3231">
        <v>0.32142857142857145</v>
      </c>
      <c r="R3231">
        <v>85596</v>
      </c>
      <c r="S3231" t="str" cm="1">
        <f t="array" ref="S3231">_xlfn.IFS(E3234&lt;30,"18-29",E3234&lt;45,"30-44",TRUE,"45+")</f>
        <v>30-44</v>
      </c>
      <c r="T3231" t="str" cm="1">
        <f t="array" ref="T3231">_xlfn.IFS(F3231&lt;=2,"0-2 Years",F3231&lt;=5,"3-5 Years",F3231&lt;=8,"6-8 Years",TRUE,"9-10 Years")</f>
        <v>3-5 Years</v>
      </c>
      <c r="U3231" t="str" cm="1">
        <f t="array" ref="U3231">_xlfn.IFS(P3231&gt;60,"High Risk",P3231&gt;30,"Medium Risk",TRUE,"Low Risk")</f>
        <v>High Risk</v>
      </c>
      <c r="V3231">
        <f t="shared" si="50"/>
        <v>9</v>
      </c>
    </row>
    <row r="3232" spans="1:22" hidden="1" x14ac:dyDescent="0.2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 s="2">
        <v>0</v>
      </c>
      <c r="H3232">
        <v>2</v>
      </c>
      <c r="I3232">
        <v>1</v>
      </c>
      <c r="J3232">
        <v>1</v>
      </c>
      <c r="K3232" s="1">
        <v>98015.85</v>
      </c>
      <c r="L3232">
        <v>0</v>
      </c>
      <c r="M3232">
        <v>24</v>
      </c>
      <c r="N3232">
        <v>375</v>
      </c>
      <c r="O3232">
        <v>2</v>
      </c>
      <c r="P3232">
        <v>157</v>
      </c>
      <c r="Q3232">
        <v>8.3333333333333329E-2</v>
      </c>
      <c r="R3232">
        <v>9000</v>
      </c>
      <c r="S3232" t="str" cm="1">
        <f t="array" ref="S3232">_xlfn.IFS(E3235&lt;30,"18-29",E3235&lt;45,"30-44",TRUE,"45+")</f>
        <v>30-44</v>
      </c>
      <c r="T3232" t="str" cm="1">
        <f t="array" ref="T3232">_xlfn.IFS(F3232&lt;=2,"0-2 Years",F3232&lt;=5,"3-5 Years",F3232&lt;=8,"6-8 Years",TRUE,"9-10 Years")</f>
        <v>6-8 Years</v>
      </c>
      <c r="U3232" t="str" cm="1">
        <f t="array" ref="U3232">_xlfn.IFS(P3232&gt;60,"High Risk",P3232&gt;30,"Medium Risk",TRUE,"Low Risk")</f>
        <v>High Risk</v>
      </c>
      <c r="V3232">
        <f t="shared" si="50"/>
        <v>3</v>
      </c>
    </row>
    <row r="3233" spans="1:22" hidden="1" x14ac:dyDescent="0.2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 s="2">
        <v>124445.52</v>
      </c>
      <c r="H3233">
        <v>1</v>
      </c>
      <c r="I3233">
        <v>1</v>
      </c>
      <c r="J3233">
        <v>0</v>
      </c>
      <c r="K3233" s="1">
        <v>88481.32</v>
      </c>
      <c r="L3233">
        <v>0</v>
      </c>
      <c r="M3233">
        <v>23</v>
      </c>
      <c r="N3233">
        <v>4349</v>
      </c>
      <c r="O3233">
        <v>8</v>
      </c>
      <c r="P3233">
        <v>177</v>
      </c>
      <c r="Q3233">
        <v>0.34782608695652173</v>
      </c>
      <c r="R3233">
        <v>100027</v>
      </c>
      <c r="S3233" t="str" cm="1">
        <f t="array" ref="S3233">_xlfn.IFS(E3236&lt;30,"18-29",E3236&lt;45,"30-44",TRUE,"45+")</f>
        <v>45+</v>
      </c>
      <c r="T3233" t="str" cm="1">
        <f t="array" ref="T3233">_xlfn.IFS(F3233&lt;=2,"0-2 Years",F3233&lt;=5,"3-5 Years",F3233&lt;=8,"6-8 Years",TRUE,"9-10 Years")</f>
        <v>6-8 Years</v>
      </c>
      <c r="U3233" t="str" cm="1">
        <f t="array" ref="U3233">_xlfn.IFS(P3233&gt;60,"High Risk",P3233&gt;30,"Medium Risk",TRUE,"Low Risk")</f>
        <v>High Risk</v>
      </c>
      <c r="V3233">
        <f t="shared" si="50"/>
        <v>5</v>
      </c>
    </row>
    <row r="3234" spans="1:22" hidden="1" x14ac:dyDescent="0.2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 s="2">
        <v>68999.66</v>
      </c>
      <c r="H3234">
        <v>2</v>
      </c>
      <c r="I3234">
        <v>1</v>
      </c>
      <c r="J3234">
        <v>1</v>
      </c>
      <c r="K3234" s="1">
        <v>66879.27</v>
      </c>
      <c r="L3234">
        <v>0</v>
      </c>
      <c r="M3234">
        <v>23</v>
      </c>
      <c r="N3234">
        <v>3349</v>
      </c>
      <c r="O3234">
        <v>8</v>
      </c>
      <c r="P3234">
        <v>122</v>
      </c>
      <c r="Q3234">
        <v>0.34782608695652173</v>
      </c>
      <c r="R3234">
        <v>77027</v>
      </c>
      <c r="S3234" t="str" cm="1">
        <f t="array" ref="S3234">_xlfn.IFS(E3237&lt;30,"18-29",E3237&lt;45,"30-44",TRUE,"45+")</f>
        <v>30-44</v>
      </c>
      <c r="T3234" t="str" cm="1">
        <f t="array" ref="T3234">_xlfn.IFS(F3234&lt;=2,"0-2 Years",F3234&lt;=5,"3-5 Years",F3234&lt;=8,"6-8 Years",TRUE,"9-10 Years")</f>
        <v>3-5 Years</v>
      </c>
      <c r="U3234" t="str" cm="1">
        <f t="array" ref="U3234">_xlfn.IFS(P3234&gt;60,"High Risk",P3234&gt;30,"Medium Risk",TRUE,"Low Risk")</f>
        <v>High Risk</v>
      </c>
      <c r="V3234">
        <f t="shared" si="50"/>
        <v>0</v>
      </c>
    </row>
    <row r="3235" spans="1:22" hidden="1" x14ac:dyDescent="0.2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 s="2">
        <v>85768.42</v>
      </c>
      <c r="H3235">
        <v>1</v>
      </c>
      <c r="I3235">
        <v>1</v>
      </c>
      <c r="J3235">
        <v>1</v>
      </c>
      <c r="K3235" s="1">
        <v>24802.77</v>
      </c>
      <c r="L3235">
        <v>0</v>
      </c>
      <c r="M3235">
        <v>26</v>
      </c>
      <c r="N3235">
        <v>1041</v>
      </c>
      <c r="O3235">
        <v>6</v>
      </c>
      <c r="P3235">
        <v>126</v>
      </c>
      <c r="Q3235">
        <v>0.23076923076923078</v>
      </c>
      <c r="R3235">
        <v>27066</v>
      </c>
      <c r="S3235" t="str" cm="1">
        <f t="array" ref="S3235">_xlfn.IFS(E3238&lt;30,"18-29",E3238&lt;45,"30-44",TRUE,"45+")</f>
        <v>30-44</v>
      </c>
      <c r="T3235" t="str" cm="1">
        <f t="array" ref="T3235">_xlfn.IFS(F3235&lt;=2,"0-2 Years",F3235&lt;=5,"3-5 Years",F3235&lt;=8,"6-8 Years",TRUE,"9-10 Years")</f>
        <v>6-8 Years</v>
      </c>
      <c r="U3235" t="str" cm="1">
        <f t="array" ref="U3235">_xlfn.IFS(P3235&gt;60,"High Risk",P3235&gt;30,"Medium Risk",TRUE,"Low Risk")</f>
        <v>High Risk</v>
      </c>
      <c r="V3235">
        <f t="shared" si="50"/>
        <v>2</v>
      </c>
    </row>
    <row r="3236" spans="1:22" x14ac:dyDescent="0.2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 s="2">
        <v>0</v>
      </c>
      <c r="H3236">
        <v>1</v>
      </c>
      <c r="I3236">
        <v>1</v>
      </c>
      <c r="J3236">
        <v>0</v>
      </c>
      <c r="K3236" s="1">
        <v>21312.16</v>
      </c>
      <c r="L3236">
        <v>1</v>
      </c>
      <c r="M3236">
        <v>11</v>
      </c>
      <c r="N3236">
        <v>1513</v>
      </c>
      <c r="O3236">
        <v>10</v>
      </c>
      <c r="P3236">
        <v>118</v>
      </c>
      <c r="Q3236">
        <v>0.90909090909090906</v>
      </c>
      <c r="R3236">
        <v>16643</v>
      </c>
      <c r="S3236" t="str" cm="1">
        <f t="array" ref="S3236">_xlfn.IFS(E3239&lt;30,"18-29",E3239&lt;45,"30-44",TRUE,"45+")</f>
        <v>30-44</v>
      </c>
      <c r="T3236" t="str" cm="1">
        <f t="array" ref="T3236">_xlfn.IFS(F3236&lt;=2,"0-2 Years",F3236&lt;=5,"3-5 Years",F3236&lt;=8,"6-8 Years",TRUE,"9-10 Years")</f>
        <v>0-2 Years</v>
      </c>
      <c r="U3236" t="str" cm="1">
        <f t="array" ref="U3236">_xlfn.IFS(P3236&gt;60,"High Risk",P3236&gt;30,"Medium Risk",TRUE,"Low Risk")</f>
        <v>High Risk</v>
      </c>
      <c r="V3236">
        <f t="shared" si="50"/>
        <v>10</v>
      </c>
    </row>
    <row r="3237" spans="1:22" hidden="1" x14ac:dyDescent="0.2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 s="2">
        <v>100628</v>
      </c>
      <c r="H3237">
        <v>2</v>
      </c>
      <c r="I3237">
        <v>1</v>
      </c>
      <c r="J3237">
        <v>1</v>
      </c>
      <c r="K3237" s="1">
        <v>190263.78</v>
      </c>
      <c r="L3237">
        <v>0</v>
      </c>
      <c r="M3237">
        <v>26</v>
      </c>
      <c r="N3237">
        <v>1742</v>
      </c>
      <c r="O3237">
        <v>1</v>
      </c>
      <c r="P3237">
        <v>18</v>
      </c>
      <c r="Q3237">
        <v>3.8461538461538464E-2</v>
      </c>
      <c r="R3237">
        <v>45292</v>
      </c>
      <c r="S3237" t="str" cm="1">
        <f t="array" ref="S3237">_xlfn.IFS(E3240&lt;30,"18-29",E3240&lt;45,"30-44",TRUE,"45+")</f>
        <v>45+</v>
      </c>
      <c r="T3237" t="str" cm="1">
        <f t="array" ref="T3237">_xlfn.IFS(F3237&lt;=2,"0-2 Years",F3237&lt;=5,"3-5 Years",F3237&lt;=8,"6-8 Years",TRUE,"9-10 Years")</f>
        <v>9-10 Years</v>
      </c>
      <c r="U3237" t="str" cm="1">
        <f t="array" ref="U3237">_xlfn.IFS(P3237&gt;60,"High Risk",P3237&gt;30,"Medium Risk",TRUE,"Low Risk")</f>
        <v>Low Risk</v>
      </c>
      <c r="V3237">
        <f t="shared" si="50"/>
        <v>0</v>
      </c>
    </row>
    <row r="3238" spans="1:22" x14ac:dyDescent="0.2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 s="2">
        <v>0</v>
      </c>
      <c r="H3238">
        <v>1</v>
      </c>
      <c r="I3238">
        <v>1</v>
      </c>
      <c r="J3238">
        <v>1</v>
      </c>
      <c r="K3238" s="1">
        <v>72873.33</v>
      </c>
      <c r="L3238">
        <v>0</v>
      </c>
      <c r="M3238">
        <v>3</v>
      </c>
      <c r="N3238">
        <v>4542</v>
      </c>
      <c r="O3238">
        <v>1</v>
      </c>
      <c r="P3238">
        <v>132</v>
      </c>
      <c r="Q3238">
        <v>0.33333333333333331</v>
      </c>
      <c r="R3238">
        <v>13626</v>
      </c>
      <c r="S3238" t="str" cm="1">
        <f t="array" ref="S3238">_xlfn.IFS(E3241&lt;30,"18-29",E3241&lt;45,"30-44",TRUE,"45+")</f>
        <v>18-29</v>
      </c>
      <c r="T3238" t="str" cm="1">
        <f t="array" ref="T3238">_xlfn.IFS(F3238&lt;=2,"0-2 Years",F3238&lt;=5,"3-5 Years",F3238&lt;=8,"6-8 Years",TRUE,"9-10 Years")</f>
        <v>0-2 Years</v>
      </c>
      <c r="U3238" t="str" cm="1">
        <f t="array" ref="U3238">_xlfn.IFS(P3238&gt;60,"High Risk",P3238&gt;30,"Medium Risk",TRUE,"Low Risk")</f>
        <v>High Risk</v>
      </c>
      <c r="V3238">
        <f t="shared" si="50"/>
        <v>6</v>
      </c>
    </row>
    <row r="3239" spans="1:22" hidden="1" x14ac:dyDescent="0.2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 s="2">
        <v>0</v>
      </c>
      <c r="H3239">
        <v>2</v>
      </c>
      <c r="I3239">
        <v>0</v>
      </c>
      <c r="J3239">
        <v>1</v>
      </c>
      <c r="K3239" s="1">
        <v>57764.65</v>
      </c>
      <c r="L3239">
        <v>0</v>
      </c>
      <c r="M3239">
        <v>27</v>
      </c>
      <c r="N3239">
        <v>4663</v>
      </c>
      <c r="O3239">
        <v>5</v>
      </c>
      <c r="P3239">
        <v>118</v>
      </c>
      <c r="Q3239">
        <v>0.18518518518518517</v>
      </c>
      <c r="R3239">
        <v>125901</v>
      </c>
      <c r="S3239" t="str" cm="1">
        <f t="array" ref="S3239">_xlfn.IFS(E3242&lt;30,"18-29",E3242&lt;45,"30-44",TRUE,"45+")</f>
        <v>45+</v>
      </c>
      <c r="T3239" t="str" cm="1">
        <f t="array" ref="T3239">_xlfn.IFS(F3239&lt;=2,"0-2 Years",F3239&lt;=5,"3-5 Years",F3239&lt;=8,"6-8 Years",TRUE,"9-10 Years")</f>
        <v>6-8 Years</v>
      </c>
      <c r="U3239" t="str" cm="1">
        <f t="array" ref="U3239">_xlfn.IFS(P3239&gt;60,"High Risk",P3239&gt;30,"Medium Risk",TRUE,"Low Risk")</f>
        <v>High Risk</v>
      </c>
      <c r="V3239">
        <f t="shared" si="50"/>
        <v>3</v>
      </c>
    </row>
    <row r="3240" spans="1:22" x14ac:dyDescent="0.2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 s="2">
        <v>0</v>
      </c>
      <c r="H3240">
        <v>1</v>
      </c>
      <c r="I3240">
        <v>1</v>
      </c>
      <c r="J3240">
        <v>0</v>
      </c>
      <c r="K3240" s="1">
        <v>110273.84</v>
      </c>
      <c r="L3240">
        <v>1</v>
      </c>
      <c r="M3240">
        <v>30</v>
      </c>
      <c r="N3240">
        <v>3359</v>
      </c>
      <c r="O3240">
        <v>6</v>
      </c>
      <c r="P3240">
        <v>143</v>
      </c>
      <c r="Q3240">
        <v>0.2</v>
      </c>
      <c r="R3240">
        <v>100770</v>
      </c>
      <c r="S3240" t="str" cm="1">
        <f t="array" ref="S3240">_xlfn.IFS(E3243&lt;30,"18-29",E3243&lt;45,"30-44",TRUE,"45+")</f>
        <v>30-44</v>
      </c>
      <c r="T3240" t="str" cm="1">
        <f t="array" ref="T3240">_xlfn.IFS(F3240&lt;=2,"0-2 Years",F3240&lt;=5,"3-5 Years",F3240&lt;=8,"6-8 Years",TRUE,"9-10 Years")</f>
        <v>6-8 Years</v>
      </c>
      <c r="U3240" t="str" cm="1">
        <f t="array" ref="U3240">_xlfn.IFS(P3240&gt;60,"High Risk",P3240&gt;30,"Medium Risk",TRUE,"Low Risk")</f>
        <v>High Risk</v>
      </c>
      <c r="V3240">
        <f t="shared" si="50"/>
        <v>9</v>
      </c>
    </row>
    <row r="3241" spans="1:22" x14ac:dyDescent="0.2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 s="2">
        <v>0</v>
      </c>
      <c r="H3241">
        <v>2</v>
      </c>
      <c r="I3241">
        <v>1</v>
      </c>
      <c r="J3241">
        <v>0</v>
      </c>
      <c r="K3241" s="1">
        <v>55500.17</v>
      </c>
      <c r="L3241">
        <v>0</v>
      </c>
      <c r="M3241">
        <v>24</v>
      </c>
      <c r="N3241">
        <v>2669</v>
      </c>
      <c r="O3241">
        <v>0</v>
      </c>
      <c r="P3241">
        <v>21</v>
      </c>
      <c r="Q3241">
        <v>0</v>
      </c>
      <c r="R3241">
        <v>64056</v>
      </c>
      <c r="S3241" t="str" cm="1">
        <f t="array" ref="S3241">_xlfn.IFS(E3244&lt;30,"18-29",E3244&lt;45,"30-44",TRUE,"45+")</f>
        <v>30-44</v>
      </c>
      <c r="T3241" t="str" cm="1">
        <f t="array" ref="T3241">_xlfn.IFS(F3241&lt;=2,"0-2 Years",F3241&lt;=5,"3-5 Years",F3241&lt;=8,"6-8 Years",TRUE,"9-10 Years")</f>
        <v>6-8 Years</v>
      </c>
      <c r="U3241" t="str" cm="1">
        <f t="array" ref="U3241">_xlfn.IFS(P3241&gt;60,"High Risk",P3241&gt;30,"Medium Risk",TRUE,"Low Risk")</f>
        <v>Low Risk</v>
      </c>
      <c r="V3241">
        <f t="shared" si="50"/>
        <v>6</v>
      </c>
    </row>
    <row r="3242" spans="1:22" x14ac:dyDescent="0.2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 s="2">
        <v>125647.36</v>
      </c>
      <c r="H3242">
        <v>1</v>
      </c>
      <c r="I3242">
        <v>1</v>
      </c>
      <c r="J3242">
        <v>0</v>
      </c>
      <c r="K3242" s="1">
        <v>57541.08</v>
      </c>
      <c r="L3242">
        <v>1</v>
      </c>
      <c r="M3242">
        <v>5</v>
      </c>
      <c r="N3242">
        <v>2550</v>
      </c>
      <c r="O3242">
        <v>5</v>
      </c>
      <c r="P3242">
        <v>139</v>
      </c>
      <c r="Q3242">
        <v>1</v>
      </c>
      <c r="R3242">
        <v>12750</v>
      </c>
      <c r="S3242" t="str" cm="1">
        <f t="array" ref="S3242">_xlfn.IFS(E3245&lt;30,"18-29",E3245&lt;45,"30-44",TRUE,"45+")</f>
        <v>18-29</v>
      </c>
      <c r="T3242" t="str" cm="1">
        <f t="array" ref="T3242">_xlfn.IFS(F3242&lt;=2,"0-2 Years",F3242&lt;=5,"3-5 Years",F3242&lt;=8,"6-8 Years",TRUE,"9-10 Years")</f>
        <v>0-2 Years</v>
      </c>
      <c r="U3242" t="str" cm="1">
        <f t="array" ref="U3242">_xlfn.IFS(P3242&gt;60,"High Risk",P3242&gt;30,"Medium Risk",TRUE,"Low Risk")</f>
        <v>High Risk</v>
      </c>
      <c r="V3242">
        <f t="shared" si="50"/>
        <v>7</v>
      </c>
    </row>
    <row r="3243" spans="1:22" hidden="1" x14ac:dyDescent="0.2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 s="2">
        <v>100375.39</v>
      </c>
      <c r="H3243">
        <v>1</v>
      </c>
      <c r="I3243">
        <v>1</v>
      </c>
      <c r="J3243">
        <v>1</v>
      </c>
      <c r="K3243" s="1">
        <v>90384.26</v>
      </c>
      <c r="L3243">
        <v>0</v>
      </c>
      <c r="M3243">
        <v>18</v>
      </c>
      <c r="N3243">
        <v>3721</v>
      </c>
      <c r="O3243">
        <v>6</v>
      </c>
      <c r="P3243">
        <v>140</v>
      </c>
      <c r="Q3243">
        <v>0.33333333333333331</v>
      </c>
      <c r="R3243">
        <v>66978</v>
      </c>
      <c r="S3243" t="str" cm="1">
        <f t="array" ref="S3243">_xlfn.IFS(E3246&lt;30,"18-29",E3246&lt;45,"30-44",TRUE,"45+")</f>
        <v>30-44</v>
      </c>
      <c r="T3243" t="str" cm="1">
        <f t="array" ref="T3243">_xlfn.IFS(F3243&lt;=2,"0-2 Years",F3243&lt;=5,"3-5 Years",F3243&lt;=8,"6-8 Years",TRUE,"9-10 Years")</f>
        <v>6-8 Years</v>
      </c>
      <c r="U3243" t="str" cm="1">
        <f t="array" ref="U3243">_xlfn.IFS(P3243&gt;60,"High Risk",P3243&gt;30,"Medium Risk",TRUE,"Low Risk")</f>
        <v>High Risk</v>
      </c>
      <c r="V3243">
        <f t="shared" si="50"/>
        <v>2</v>
      </c>
    </row>
    <row r="3244" spans="1:22" x14ac:dyDescent="0.2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 s="2">
        <v>0</v>
      </c>
      <c r="H3244">
        <v>1</v>
      </c>
      <c r="I3244">
        <v>0</v>
      </c>
      <c r="J3244">
        <v>0</v>
      </c>
      <c r="K3244" s="1">
        <v>120694.35</v>
      </c>
      <c r="L3244">
        <v>0</v>
      </c>
      <c r="M3244">
        <v>6</v>
      </c>
      <c r="N3244">
        <v>4528</v>
      </c>
      <c r="O3244">
        <v>8</v>
      </c>
      <c r="P3244">
        <v>118</v>
      </c>
      <c r="Q3244">
        <v>1</v>
      </c>
      <c r="R3244">
        <v>27168</v>
      </c>
      <c r="S3244" t="str" cm="1">
        <f t="array" ref="S3244">_xlfn.IFS(E3247&lt;30,"18-29",E3247&lt;45,"30-44",TRUE,"45+")</f>
        <v>45+</v>
      </c>
      <c r="T3244" t="str" cm="1">
        <f t="array" ref="T3244">_xlfn.IFS(F3244&lt;=2,"0-2 Years",F3244&lt;=5,"3-5 Years",F3244&lt;=8,"6-8 Years",TRUE,"9-10 Years")</f>
        <v>9-10 Years</v>
      </c>
      <c r="U3244" t="str" cm="1">
        <f t="array" ref="U3244">_xlfn.IFS(P3244&gt;60,"High Risk",P3244&gt;30,"Medium Risk",TRUE,"Low Risk")</f>
        <v>High Risk</v>
      </c>
      <c r="V3244">
        <f t="shared" si="50"/>
        <v>8</v>
      </c>
    </row>
    <row r="3245" spans="1:22" hidden="1" x14ac:dyDescent="0.2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 s="2">
        <v>171922.72</v>
      </c>
      <c r="H3245">
        <v>1</v>
      </c>
      <c r="I3245">
        <v>0</v>
      </c>
      <c r="J3245">
        <v>1</v>
      </c>
      <c r="K3245" s="1">
        <v>178028.96</v>
      </c>
      <c r="L3245">
        <v>0</v>
      </c>
      <c r="M3245">
        <v>10</v>
      </c>
      <c r="N3245">
        <v>4371</v>
      </c>
      <c r="O3245">
        <v>10</v>
      </c>
      <c r="P3245">
        <v>77</v>
      </c>
      <c r="Q3245">
        <v>1</v>
      </c>
      <c r="R3245">
        <v>43710</v>
      </c>
      <c r="S3245" t="str" cm="1">
        <f t="array" ref="S3245">_xlfn.IFS(E3248&lt;30,"18-29",E3248&lt;45,"30-44",TRUE,"45+")</f>
        <v>45+</v>
      </c>
      <c r="T3245" t="str" cm="1">
        <f t="array" ref="T3245">_xlfn.IFS(F3245&lt;=2,"0-2 Years",F3245&lt;=5,"3-5 Years",F3245&lt;=8,"6-8 Years",TRUE,"9-10 Years")</f>
        <v>6-8 Years</v>
      </c>
      <c r="U3245" t="str" cm="1">
        <f t="array" ref="U3245">_xlfn.IFS(P3245&gt;60,"High Risk",P3245&gt;30,"Medium Risk",TRUE,"Low Risk")</f>
        <v>High Risk</v>
      </c>
      <c r="V3245">
        <f t="shared" si="50"/>
        <v>2</v>
      </c>
    </row>
    <row r="3246" spans="1:22" hidden="1" x14ac:dyDescent="0.2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 s="2">
        <v>146810.99</v>
      </c>
      <c r="H3246">
        <v>2</v>
      </c>
      <c r="I3246">
        <v>1</v>
      </c>
      <c r="J3246">
        <v>1</v>
      </c>
      <c r="K3246" s="1">
        <v>180990.29</v>
      </c>
      <c r="L3246">
        <v>0</v>
      </c>
      <c r="M3246">
        <v>1</v>
      </c>
      <c r="N3246">
        <v>2328</v>
      </c>
      <c r="O3246">
        <v>0</v>
      </c>
      <c r="P3246">
        <v>142</v>
      </c>
      <c r="Q3246">
        <v>0</v>
      </c>
      <c r="R3246">
        <v>2328</v>
      </c>
      <c r="S3246" t="str" cm="1">
        <f t="array" ref="S3246">_xlfn.IFS(E3249&lt;30,"18-29",E3249&lt;45,"30-44",TRUE,"45+")</f>
        <v>18-29</v>
      </c>
      <c r="T3246" t="str" cm="1">
        <f t="array" ref="T3246">_xlfn.IFS(F3246&lt;=2,"0-2 Years",F3246&lt;=5,"3-5 Years",F3246&lt;=8,"6-8 Years",TRUE,"9-10 Years")</f>
        <v>0-2 Years</v>
      </c>
      <c r="U3246" t="str" cm="1">
        <f t="array" ref="U3246">_xlfn.IFS(P3246&gt;60,"High Risk",P3246&gt;30,"Medium Risk",TRUE,"Low Risk")</f>
        <v>High Risk</v>
      </c>
      <c r="V3246">
        <f t="shared" si="50"/>
        <v>1</v>
      </c>
    </row>
    <row r="3247" spans="1:22" hidden="1" x14ac:dyDescent="0.2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 s="2">
        <v>109032.23</v>
      </c>
      <c r="H3247">
        <v>1</v>
      </c>
      <c r="I3247">
        <v>0</v>
      </c>
      <c r="J3247">
        <v>1</v>
      </c>
      <c r="K3247" s="1">
        <v>155407.21</v>
      </c>
      <c r="L3247">
        <v>1</v>
      </c>
      <c r="M3247">
        <v>21</v>
      </c>
      <c r="N3247">
        <v>371</v>
      </c>
      <c r="O3247">
        <v>5</v>
      </c>
      <c r="P3247">
        <v>6</v>
      </c>
      <c r="Q3247">
        <v>0.23809523809523808</v>
      </c>
      <c r="R3247">
        <v>7791</v>
      </c>
      <c r="S3247" t="str" cm="1">
        <f t="array" ref="S3247">_xlfn.IFS(E3250&lt;30,"18-29",E3250&lt;45,"30-44",TRUE,"45+")</f>
        <v>30-44</v>
      </c>
      <c r="T3247" t="str" cm="1">
        <f t="array" ref="T3247">_xlfn.IFS(F3247&lt;=2,"0-2 Years",F3247&lt;=5,"3-5 Years",F3247&lt;=8,"6-8 Years",TRUE,"9-10 Years")</f>
        <v>3-5 Years</v>
      </c>
      <c r="U3247" t="str" cm="1">
        <f t="array" ref="U3247">_xlfn.IFS(P3247&gt;60,"High Risk",P3247&gt;30,"Medium Risk",TRUE,"Low Risk")</f>
        <v>Low Risk</v>
      </c>
      <c r="V3247">
        <f t="shared" si="50"/>
        <v>2</v>
      </c>
    </row>
    <row r="3248" spans="1:22" x14ac:dyDescent="0.2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 s="2">
        <v>0</v>
      </c>
      <c r="H3248">
        <v>1</v>
      </c>
      <c r="I3248">
        <v>1</v>
      </c>
      <c r="J3248">
        <v>0</v>
      </c>
      <c r="K3248" s="1">
        <v>33676.480000000003</v>
      </c>
      <c r="L3248">
        <v>1</v>
      </c>
      <c r="M3248">
        <v>6</v>
      </c>
      <c r="N3248">
        <v>2844</v>
      </c>
      <c r="O3248">
        <v>10</v>
      </c>
      <c r="P3248">
        <v>170</v>
      </c>
      <c r="Q3248">
        <v>1</v>
      </c>
      <c r="R3248">
        <v>17064</v>
      </c>
      <c r="S3248" t="str" cm="1">
        <f t="array" ref="S3248">_xlfn.IFS(E3251&lt;30,"18-29",E3251&lt;45,"30-44",TRUE,"45+")</f>
        <v>30-44</v>
      </c>
      <c r="T3248" t="str" cm="1">
        <f t="array" ref="T3248">_xlfn.IFS(F3248&lt;=2,"0-2 Years",F3248&lt;=5,"3-5 Years",F3248&lt;=8,"6-8 Years",TRUE,"9-10 Years")</f>
        <v>6-8 Years</v>
      </c>
      <c r="U3248" t="str" cm="1">
        <f t="array" ref="U3248">_xlfn.IFS(P3248&gt;60,"High Risk",P3248&gt;30,"Medium Risk",TRUE,"Low Risk")</f>
        <v>High Risk</v>
      </c>
      <c r="V3248">
        <f t="shared" si="50"/>
        <v>9</v>
      </c>
    </row>
    <row r="3249" spans="1:22" x14ac:dyDescent="0.2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 s="2">
        <v>0</v>
      </c>
      <c r="H3249">
        <v>1</v>
      </c>
      <c r="I3249">
        <v>1</v>
      </c>
      <c r="J3249">
        <v>0</v>
      </c>
      <c r="K3249" s="1">
        <v>89666.28</v>
      </c>
      <c r="L3249">
        <v>0</v>
      </c>
      <c r="M3249">
        <v>21</v>
      </c>
      <c r="N3249">
        <v>2753</v>
      </c>
      <c r="O3249">
        <v>10</v>
      </c>
      <c r="P3249">
        <v>83</v>
      </c>
      <c r="Q3249">
        <v>0.47619047619047616</v>
      </c>
      <c r="R3249">
        <v>57813</v>
      </c>
      <c r="S3249" t="str" cm="1">
        <f t="array" ref="S3249">_xlfn.IFS(E3252&lt;30,"18-29",E3252&lt;45,"30-44",TRUE,"45+")</f>
        <v>45+</v>
      </c>
      <c r="T3249" t="str" cm="1">
        <f t="array" ref="T3249">_xlfn.IFS(F3249&lt;=2,"0-2 Years",F3249&lt;=5,"3-5 Years",F3249&lt;=8,"6-8 Years",TRUE,"9-10 Years")</f>
        <v>6-8 Years</v>
      </c>
      <c r="U3249" t="str" cm="1">
        <f t="array" ref="U3249">_xlfn.IFS(P3249&gt;60,"High Risk",P3249&gt;30,"Medium Risk",TRUE,"Low Risk")</f>
        <v>High Risk</v>
      </c>
      <c r="V3249">
        <f t="shared" si="50"/>
        <v>8</v>
      </c>
    </row>
    <row r="3250" spans="1:22" hidden="1" x14ac:dyDescent="0.2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 s="2">
        <v>128653.59</v>
      </c>
      <c r="H3250">
        <v>1</v>
      </c>
      <c r="I3250">
        <v>1</v>
      </c>
      <c r="J3250">
        <v>0</v>
      </c>
      <c r="K3250" s="1">
        <v>127558.26</v>
      </c>
      <c r="L3250">
        <v>0</v>
      </c>
      <c r="M3250">
        <v>10</v>
      </c>
      <c r="N3250">
        <v>1471</v>
      </c>
      <c r="O3250">
        <v>0</v>
      </c>
      <c r="P3250">
        <v>158</v>
      </c>
      <c r="Q3250">
        <v>0</v>
      </c>
      <c r="R3250">
        <v>14710</v>
      </c>
      <c r="S3250" t="str" cm="1">
        <f t="array" ref="S3250">_xlfn.IFS(E3253&lt;30,"18-29",E3253&lt;45,"30-44",TRUE,"45+")</f>
        <v>30-44</v>
      </c>
      <c r="T3250" t="str" cm="1">
        <f t="array" ref="T3250">_xlfn.IFS(F3250&lt;=2,"0-2 Years",F3250&lt;=5,"3-5 Years",F3250&lt;=8,"6-8 Years",TRUE,"9-10 Years")</f>
        <v>3-5 Years</v>
      </c>
      <c r="U3250" t="str" cm="1">
        <f t="array" ref="U3250">_xlfn.IFS(P3250&gt;60,"High Risk",P3250&gt;30,"Medium Risk",TRUE,"Low Risk")</f>
        <v>High Risk</v>
      </c>
      <c r="V3250">
        <f t="shared" si="50"/>
        <v>5</v>
      </c>
    </row>
    <row r="3251" spans="1:22" hidden="1" x14ac:dyDescent="0.2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 s="2">
        <v>80387.81</v>
      </c>
      <c r="H3251">
        <v>1</v>
      </c>
      <c r="I3251">
        <v>0</v>
      </c>
      <c r="J3251">
        <v>1</v>
      </c>
      <c r="K3251" s="1">
        <v>77272.62</v>
      </c>
      <c r="L3251">
        <v>0</v>
      </c>
      <c r="M3251">
        <v>17</v>
      </c>
      <c r="N3251">
        <v>3241</v>
      </c>
      <c r="O3251">
        <v>7</v>
      </c>
      <c r="P3251">
        <v>82</v>
      </c>
      <c r="Q3251">
        <v>0.41176470588235292</v>
      </c>
      <c r="R3251">
        <v>55097</v>
      </c>
      <c r="S3251" t="str" cm="1">
        <f t="array" ref="S3251">_xlfn.IFS(E3254&lt;30,"18-29",E3254&lt;45,"30-44",TRUE,"45+")</f>
        <v>30-44</v>
      </c>
      <c r="T3251" t="str" cm="1">
        <f t="array" ref="T3251">_xlfn.IFS(F3251&lt;=2,"0-2 Years",F3251&lt;=5,"3-5 Years",F3251&lt;=8,"6-8 Years",TRUE,"9-10 Years")</f>
        <v>3-5 Years</v>
      </c>
      <c r="U3251" t="str" cm="1">
        <f t="array" ref="U3251">_xlfn.IFS(P3251&gt;60,"High Risk",P3251&gt;30,"Medium Risk",TRUE,"Low Risk")</f>
        <v>High Risk</v>
      </c>
      <c r="V3251">
        <f t="shared" si="50"/>
        <v>2</v>
      </c>
    </row>
    <row r="3252" spans="1:22" hidden="1" x14ac:dyDescent="0.2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 s="2">
        <v>0</v>
      </c>
      <c r="H3252">
        <v>2</v>
      </c>
      <c r="I3252">
        <v>0</v>
      </c>
      <c r="J3252">
        <v>1</v>
      </c>
      <c r="K3252" s="1">
        <v>107665.68</v>
      </c>
      <c r="L3252">
        <v>1</v>
      </c>
      <c r="M3252">
        <v>25</v>
      </c>
      <c r="N3252">
        <v>1895</v>
      </c>
      <c r="O3252">
        <v>8</v>
      </c>
      <c r="P3252">
        <v>175</v>
      </c>
      <c r="Q3252">
        <v>0.32</v>
      </c>
      <c r="R3252">
        <v>47375</v>
      </c>
      <c r="S3252" t="str" cm="1">
        <f t="array" ref="S3252">_xlfn.IFS(E3255&lt;30,"18-29",E3255&lt;45,"30-44",TRUE,"45+")</f>
        <v>30-44</v>
      </c>
      <c r="T3252" t="str" cm="1">
        <f t="array" ref="T3252">_xlfn.IFS(F3252&lt;=2,"0-2 Years",F3252&lt;=5,"3-5 Years",F3252&lt;=8,"6-8 Years",TRUE,"9-10 Years")</f>
        <v>6-8 Years</v>
      </c>
      <c r="U3252" t="str" cm="1">
        <f t="array" ref="U3252">_xlfn.IFS(P3252&gt;60,"High Risk",P3252&gt;30,"Medium Risk",TRUE,"Low Risk")</f>
        <v>High Risk</v>
      </c>
      <c r="V3252">
        <f t="shared" si="50"/>
        <v>4</v>
      </c>
    </row>
    <row r="3253" spans="1:22" hidden="1" x14ac:dyDescent="0.2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 s="2">
        <v>108508.82</v>
      </c>
      <c r="H3253">
        <v>3</v>
      </c>
      <c r="I3253">
        <v>1</v>
      </c>
      <c r="J3253">
        <v>0</v>
      </c>
      <c r="K3253" s="1">
        <v>184044.79999999999</v>
      </c>
      <c r="L3253">
        <v>1</v>
      </c>
      <c r="M3253">
        <v>23</v>
      </c>
      <c r="N3253">
        <v>3944</v>
      </c>
      <c r="O3253">
        <v>1</v>
      </c>
      <c r="P3253">
        <v>29</v>
      </c>
      <c r="Q3253">
        <v>4.3478260869565216E-2</v>
      </c>
      <c r="R3253">
        <v>90712</v>
      </c>
      <c r="S3253" t="str" cm="1">
        <f t="array" ref="S3253">_xlfn.IFS(E3256&lt;30,"18-29",E3256&lt;45,"30-44",TRUE,"45+")</f>
        <v>45+</v>
      </c>
      <c r="T3253" t="str" cm="1">
        <f t="array" ref="T3253">_xlfn.IFS(F3253&lt;=2,"0-2 Years",F3253&lt;=5,"3-5 Years",F3253&lt;=8,"6-8 Years",TRUE,"9-10 Years")</f>
        <v>0-2 Years</v>
      </c>
      <c r="U3253" t="str" cm="1">
        <f t="array" ref="U3253">_xlfn.IFS(P3253&gt;60,"High Risk",P3253&gt;30,"Medium Risk",TRUE,"Low Risk")</f>
        <v>Low Risk</v>
      </c>
      <c r="V3253">
        <f t="shared" si="50"/>
        <v>4</v>
      </c>
    </row>
    <row r="3254" spans="1:22" hidden="1" x14ac:dyDescent="0.2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 s="2">
        <v>155978.17000000001</v>
      </c>
      <c r="H3254">
        <v>1</v>
      </c>
      <c r="I3254">
        <v>1</v>
      </c>
      <c r="J3254">
        <v>0</v>
      </c>
      <c r="K3254" s="1">
        <v>91510.71</v>
      </c>
      <c r="L3254">
        <v>0</v>
      </c>
      <c r="M3254">
        <v>10</v>
      </c>
      <c r="N3254">
        <v>1843</v>
      </c>
      <c r="O3254">
        <v>10</v>
      </c>
      <c r="P3254">
        <v>80</v>
      </c>
      <c r="Q3254">
        <v>1</v>
      </c>
      <c r="R3254">
        <v>18430</v>
      </c>
      <c r="S3254" t="str" cm="1">
        <f t="array" ref="S3254">_xlfn.IFS(E3257&lt;30,"18-29",E3257&lt;45,"30-44",TRUE,"45+")</f>
        <v>18-29</v>
      </c>
      <c r="T3254" t="str" cm="1">
        <f t="array" ref="T3254">_xlfn.IFS(F3254&lt;=2,"0-2 Years",F3254&lt;=5,"3-5 Years",F3254&lt;=8,"6-8 Years",TRUE,"9-10 Years")</f>
        <v>9-10 Years</v>
      </c>
      <c r="U3254" t="str" cm="1">
        <f t="array" ref="U3254">_xlfn.IFS(P3254&gt;60,"High Risk",P3254&gt;30,"Medium Risk",TRUE,"Low Risk")</f>
        <v>High Risk</v>
      </c>
      <c r="V3254">
        <f t="shared" si="50"/>
        <v>5</v>
      </c>
    </row>
    <row r="3255" spans="1:22" hidden="1" x14ac:dyDescent="0.2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 s="2">
        <v>0</v>
      </c>
      <c r="H3255">
        <v>1</v>
      </c>
      <c r="I3255">
        <v>1</v>
      </c>
      <c r="J3255">
        <v>1</v>
      </c>
      <c r="K3255" s="1">
        <v>87363.56</v>
      </c>
      <c r="L3255">
        <v>0</v>
      </c>
      <c r="M3255">
        <v>22</v>
      </c>
      <c r="N3255">
        <v>3992</v>
      </c>
      <c r="O3255">
        <v>3</v>
      </c>
      <c r="P3255">
        <v>146</v>
      </c>
      <c r="Q3255">
        <v>0.13636363636363635</v>
      </c>
      <c r="R3255">
        <v>87824</v>
      </c>
      <c r="S3255" t="str" cm="1">
        <f t="array" ref="S3255">_xlfn.IFS(E3258&lt;30,"18-29",E3258&lt;45,"30-44",TRUE,"45+")</f>
        <v>30-44</v>
      </c>
      <c r="T3255" t="str" cm="1">
        <f t="array" ref="T3255">_xlfn.IFS(F3255&lt;=2,"0-2 Years",F3255&lt;=5,"3-5 Years",F3255&lt;=8,"6-8 Years",TRUE,"9-10 Years")</f>
        <v>3-5 Years</v>
      </c>
      <c r="U3255" t="str" cm="1">
        <f t="array" ref="U3255">_xlfn.IFS(P3255&gt;60,"High Risk",P3255&gt;30,"Medium Risk",TRUE,"Low Risk")</f>
        <v>High Risk</v>
      </c>
      <c r="V3255">
        <f t="shared" si="50"/>
        <v>5</v>
      </c>
    </row>
    <row r="3256" spans="1:22" x14ac:dyDescent="0.2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 s="2">
        <v>121175.56</v>
      </c>
      <c r="H3256">
        <v>1</v>
      </c>
      <c r="I3256">
        <v>1</v>
      </c>
      <c r="J3256">
        <v>0</v>
      </c>
      <c r="K3256" s="1">
        <v>117505.07</v>
      </c>
      <c r="L3256">
        <v>1</v>
      </c>
      <c r="M3256">
        <v>6</v>
      </c>
      <c r="N3256">
        <v>4425</v>
      </c>
      <c r="O3256">
        <v>10</v>
      </c>
      <c r="P3256">
        <v>162</v>
      </c>
      <c r="Q3256">
        <v>1</v>
      </c>
      <c r="R3256">
        <v>26550</v>
      </c>
      <c r="S3256" t="str" cm="1">
        <f t="array" ref="S3256">_xlfn.IFS(E3259&lt;30,"18-29",E3259&lt;45,"30-44",TRUE,"45+")</f>
        <v>45+</v>
      </c>
      <c r="T3256" t="str" cm="1">
        <f t="array" ref="T3256">_xlfn.IFS(F3256&lt;=2,"0-2 Years",F3256&lt;=5,"3-5 Years",F3256&lt;=8,"6-8 Years",TRUE,"9-10 Years")</f>
        <v>3-5 Years</v>
      </c>
      <c r="U3256" t="str" cm="1">
        <f t="array" ref="U3256">_xlfn.IFS(P3256&gt;60,"High Risk",P3256&gt;30,"Medium Risk",TRUE,"Low Risk")</f>
        <v>High Risk</v>
      </c>
      <c r="V3256">
        <f t="shared" si="50"/>
        <v>6</v>
      </c>
    </row>
    <row r="3257" spans="1:22" hidden="1" x14ac:dyDescent="0.2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 s="2">
        <v>89349.47</v>
      </c>
      <c r="H3257">
        <v>2</v>
      </c>
      <c r="I3257">
        <v>0</v>
      </c>
      <c r="J3257">
        <v>0</v>
      </c>
      <c r="K3257" s="1">
        <v>180626.68</v>
      </c>
      <c r="L3257">
        <v>0</v>
      </c>
      <c r="M3257">
        <v>13</v>
      </c>
      <c r="N3257">
        <v>2915</v>
      </c>
      <c r="O3257">
        <v>3</v>
      </c>
      <c r="P3257">
        <v>64</v>
      </c>
      <c r="Q3257">
        <v>0.23076923076923078</v>
      </c>
      <c r="R3257">
        <v>37895</v>
      </c>
      <c r="S3257" t="str" cm="1">
        <f t="array" ref="S3257">_xlfn.IFS(E3260&lt;30,"18-29",E3260&lt;45,"30-44",TRUE,"45+")</f>
        <v>30-44</v>
      </c>
      <c r="T3257" t="str" cm="1">
        <f t="array" ref="T3257">_xlfn.IFS(F3257&lt;=2,"0-2 Years",F3257&lt;=5,"3-5 Years",F3257&lt;=8,"6-8 Years",TRUE,"9-10 Years")</f>
        <v>3-5 Years</v>
      </c>
      <c r="U3257" t="str" cm="1">
        <f t="array" ref="U3257">_xlfn.IFS(P3257&gt;60,"High Risk",P3257&gt;30,"Medium Risk",TRUE,"Low Risk")</f>
        <v>High Risk</v>
      </c>
      <c r="V3257">
        <f t="shared" si="50"/>
        <v>3</v>
      </c>
    </row>
    <row r="3258" spans="1:22" hidden="1" x14ac:dyDescent="0.2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 s="2">
        <v>86131.71</v>
      </c>
      <c r="H3258">
        <v>2</v>
      </c>
      <c r="I3258">
        <v>0</v>
      </c>
      <c r="J3258">
        <v>0</v>
      </c>
      <c r="K3258" s="1">
        <v>93478.96</v>
      </c>
      <c r="L3258">
        <v>0</v>
      </c>
      <c r="M3258">
        <v>24</v>
      </c>
      <c r="N3258">
        <v>3121</v>
      </c>
      <c r="O3258">
        <v>0</v>
      </c>
      <c r="P3258">
        <v>158</v>
      </c>
      <c r="Q3258">
        <v>0</v>
      </c>
      <c r="R3258">
        <v>74904</v>
      </c>
      <c r="S3258" t="str" cm="1">
        <f t="array" ref="S3258">_xlfn.IFS(E3261&lt;30,"18-29",E3261&lt;45,"30-44",TRUE,"45+")</f>
        <v>30-44</v>
      </c>
      <c r="T3258" t="str" cm="1">
        <f t="array" ref="T3258">_xlfn.IFS(F3258&lt;=2,"0-2 Years",F3258&lt;=5,"3-5 Years",F3258&lt;=8,"6-8 Years",TRUE,"9-10 Years")</f>
        <v>6-8 Years</v>
      </c>
      <c r="U3258" t="str" cm="1">
        <f t="array" ref="U3258">_xlfn.IFS(P3258&gt;60,"High Risk",P3258&gt;30,"Medium Risk",TRUE,"Low Risk")</f>
        <v>High Risk</v>
      </c>
      <c r="V3258">
        <f t="shared" si="50"/>
        <v>3</v>
      </c>
    </row>
    <row r="3259" spans="1:22" hidden="1" x14ac:dyDescent="0.2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 s="2">
        <v>102346.86</v>
      </c>
      <c r="H3259">
        <v>1</v>
      </c>
      <c r="I3259">
        <v>1</v>
      </c>
      <c r="J3259">
        <v>1</v>
      </c>
      <c r="K3259" s="1">
        <v>114672.64</v>
      </c>
      <c r="L3259">
        <v>0</v>
      </c>
      <c r="M3259">
        <v>19</v>
      </c>
      <c r="N3259">
        <v>4349</v>
      </c>
      <c r="O3259">
        <v>6</v>
      </c>
      <c r="P3259">
        <v>86</v>
      </c>
      <c r="Q3259">
        <v>0.31578947368421051</v>
      </c>
      <c r="R3259">
        <v>82631</v>
      </c>
      <c r="S3259" t="str" cm="1">
        <f t="array" ref="S3259">_xlfn.IFS(E3262&lt;30,"18-29",E3262&lt;45,"30-44",TRUE,"45+")</f>
        <v>30-44</v>
      </c>
      <c r="T3259" t="str" cm="1">
        <f t="array" ref="T3259">_xlfn.IFS(F3259&lt;=2,"0-2 Years",F3259&lt;=5,"3-5 Years",F3259&lt;=8,"6-8 Years",TRUE,"9-10 Years")</f>
        <v>3-5 Years</v>
      </c>
      <c r="U3259" t="str" cm="1">
        <f t="array" ref="U3259">_xlfn.IFS(P3259&gt;60,"High Risk",P3259&gt;30,"Medium Risk",TRUE,"Low Risk")</f>
        <v>High Risk</v>
      </c>
      <c r="V3259">
        <f t="shared" si="50"/>
        <v>3</v>
      </c>
    </row>
    <row r="3260" spans="1:22" hidden="1" x14ac:dyDescent="0.2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 s="2">
        <v>121263.62</v>
      </c>
      <c r="H3260">
        <v>1</v>
      </c>
      <c r="I3260">
        <v>1</v>
      </c>
      <c r="J3260">
        <v>1</v>
      </c>
      <c r="K3260" s="1">
        <v>13387.88</v>
      </c>
      <c r="L3260">
        <v>0</v>
      </c>
      <c r="M3260">
        <v>27</v>
      </c>
      <c r="N3260">
        <v>2078</v>
      </c>
      <c r="O3260">
        <v>10</v>
      </c>
      <c r="P3260">
        <v>155</v>
      </c>
      <c r="Q3260">
        <v>0.37037037037037035</v>
      </c>
      <c r="R3260">
        <v>56106</v>
      </c>
      <c r="S3260" t="str" cm="1">
        <f t="array" ref="S3260">_xlfn.IFS(E3263&lt;30,"18-29",E3263&lt;45,"30-44",TRUE,"45+")</f>
        <v>45+</v>
      </c>
      <c r="T3260" t="str" cm="1">
        <f t="array" ref="T3260">_xlfn.IFS(F3260&lt;=2,"0-2 Years",F3260&lt;=5,"3-5 Years",F3260&lt;=8,"6-8 Years",TRUE,"9-10 Years")</f>
        <v>6-8 Years</v>
      </c>
      <c r="U3260" t="str" cm="1">
        <f t="array" ref="U3260">_xlfn.IFS(P3260&gt;60,"High Risk",P3260&gt;30,"Medium Risk",TRUE,"Low Risk")</f>
        <v>High Risk</v>
      </c>
      <c r="V3260">
        <f t="shared" si="50"/>
        <v>2</v>
      </c>
    </row>
    <row r="3261" spans="1:22" x14ac:dyDescent="0.2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 s="2">
        <v>0</v>
      </c>
      <c r="H3261">
        <v>2</v>
      </c>
      <c r="I3261">
        <v>1</v>
      </c>
      <c r="J3261">
        <v>0</v>
      </c>
      <c r="K3261" s="1">
        <v>173240.52</v>
      </c>
      <c r="L3261">
        <v>0</v>
      </c>
      <c r="M3261">
        <v>18</v>
      </c>
      <c r="N3261">
        <v>3759</v>
      </c>
      <c r="O3261">
        <v>9</v>
      </c>
      <c r="P3261">
        <v>108</v>
      </c>
      <c r="Q3261">
        <v>0.5</v>
      </c>
      <c r="R3261">
        <v>67662</v>
      </c>
      <c r="S3261" t="str" cm="1">
        <f t="array" ref="S3261">_xlfn.IFS(E3264&lt;30,"18-29",E3264&lt;45,"30-44",TRUE,"45+")</f>
        <v>45+</v>
      </c>
      <c r="T3261" t="str" cm="1">
        <f t="array" ref="T3261">_xlfn.IFS(F3261&lt;=2,"0-2 Years",F3261&lt;=5,"3-5 Years",F3261&lt;=8,"6-8 Years",TRUE,"9-10 Years")</f>
        <v>0-2 Years</v>
      </c>
      <c r="U3261" t="str" cm="1">
        <f t="array" ref="U3261">_xlfn.IFS(P3261&gt;60,"High Risk",P3261&gt;30,"Medium Risk",TRUE,"Low Risk")</f>
        <v>High Risk</v>
      </c>
      <c r="V3261">
        <f t="shared" si="50"/>
        <v>7</v>
      </c>
    </row>
    <row r="3262" spans="1:22" x14ac:dyDescent="0.2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 s="2">
        <v>0</v>
      </c>
      <c r="H3262">
        <v>1</v>
      </c>
      <c r="I3262">
        <v>0</v>
      </c>
      <c r="J3262">
        <v>0</v>
      </c>
      <c r="K3262" s="1">
        <v>27557.18</v>
      </c>
      <c r="L3262">
        <v>1</v>
      </c>
      <c r="M3262">
        <v>8</v>
      </c>
      <c r="N3262">
        <v>280</v>
      </c>
      <c r="O3262">
        <v>3</v>
      </c>
      <c r="P3262">
        <v>123</v>
      </c>
      <c r="Q3262">
        <v>0.375</v>
      </c>
      <c r="R3262">
        <v>2240</v>
      </c>
      <c r="S3262" t="str" cm="1">
        <f t="array" ref="S3262">_xlfn.IFS(E3265&lt;30,"18-29",E3265&lt;45,"30-44",TRUE,"45+")</f>
        <v>30-44</v>
      </c>
      <c r="T3262" t="str" cm="1">
        <f t="array" ref="T3262">_xlfn.IFS(F3262&lt;=2,"0-2 Years",F3262&lt;=5,"3-5 Years",F3262&lt;=8,"6-8 Years",TRUE,"9-10 Years")</f>
        <v>0-2 Years</v>
      </c>
      <c r="U3262" t="str" cm="1">
        <f t="array" ref="U3262">_xlfn.IFS(P3262&gt;60,"High Risk",P3262&gt;30,"Medium Risk",TRUE,"Low Risk")</f>
        <v>High Risk</v>
      </c>
      <c r="V3262">
        <f t="shared" si="50"/>
        <v>9</v>
      </c>
    </row>
    <row r="3263" spans="1:22" hidden="1" x14ac:dyDescent="0.2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 s="2">
        <v>0</v>
      </c>
      <c r="H3263">
        <v>2</v>
      </c>
      <c r="I3263">
        <v>1</v>
      </c>
      <c r="J3263">
        <v>1</v>
      </c>
      <c r="K3263" s="1">
        <v>5552.37</v>
      </c>
      <c r="L3263">
        <v>0</v>
      </c>
      <c r="M3263">
        <v>3</v>
      </c>
      <c r="N3263">
        <v>1852</v>
      </c>
      <c r="O3263">
        <v>8</v>
      </c>
      <c r="P3263">
        <v>101</v>
      </c>
      <c r="Q3263">
        <v>1</v>
      </c>
      <c r="R3263">
        <v>5556</v>
      </c>
      <c r="S3263" t="str" cm="1">
        <f t="array" ref="S3263">_xlfn.IFS(E3266&lt;30,"18-29",E3266&lt;45,"30-44",TRUE,"45+")</f>
        <v>30-44</v>
      </c>
      <c r="T3263" t="str" cm="1">
        <f t="array" ref="T3263">_xlfn.IFS(F3263&lt;=2,"0-2 Years",F3263&lt;=5,"3-5 Years",F3263&lt;=8,"6-8 Years",TRUE,"9-10 Years")</f>
        <v>3-5 Years</v>
      </c>
      <c r="U3263" t="str" cm="1">
        <f t="array" ref="U3263">_xlfn.IFS(P3263&gt;60,"High Risk",P3263&gt;30,"Medium Risk",TRUE,"Low Risk")</f>
        <v>High Risk</v>
      </c>
      <c r="V3263">
        <f t="shared" si="50"/>
        <v>4</v>
      </c>
    </row>
    <row r="3264" spans="1:22" x14ac:dyDescent="0.2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 s="2">
        <v>149726.07999999999</v>
      </c>
      <c r="H3264">
        <v>1</v>
      </c>
      <c r="I3264">
        <v>0</v>
      </c>
      <c r="J3264">
        <v>0</v>
      </c>
      <c r="K3264" s="1">
        <v>88307.87</v>
      </c>
      <c r="L3264">
        <v>1</v>
      </c>
      <c r="M3264">
        <v>15</v>
      </c>
      <c r="N3264">
        <v>625</v>
      </c>
      <c r="O3264">
        <v>7</v>
      </c>
      <c r="P3264">
        <v>83</v>
      </c>
      <c r="Q3264">
        <v>0.46666666666666667</v>
      </c>
      <c r="R3264">
        <v>9375</v>
      </c>
      <c r="S3264" t="str" cm="1">
        <f t="array" ref="S3264">_xlfn.IFS(E3267&lt;30,"18-29",E3267&lt;45,"30-44",TRUE,"45+")</f>
        <v>30-44</v>
      </c>
      <c r="T3264" t="str" cm="1">
        <f t="array" ref="T3264">_xlfn.IFS(F3264&lt;=2,"0-2 Years",F3264&lt;=5,"3-5 Years",F3264&lt;=8,"6-8 Years",TRUE,"9-10 Years")</f>
        <v>6-8 Years</v>
      </c>
      <c r="U3264" t="str" cm="1">
        <f t="array" ref="U3264">_xlfn.IFS(P3264&gt;60,"High Risk",P3264&gt;30,"Medium Risk",TRUE,"Low Risk")</f>
        <v>High Risk</v>
      </c>
      <c r="V3264">
        <f t="shared" si="50"/>
        <v>6</v>
      </c>
    </row>
    <row r="3265" spans="1:22" x14ac:dyDescent="0.2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 s="2">
        <v>0</v>
      </c>
      <c r="H3265">
        <v>2</v>
      </c>
      <c r="I3265">
        <v>1</v>
      </c>
      <c r="J3265">
        <v>0</v>
      </c>
      <c r="K3265" s="1">
        <v>33879.26</v>
      </c>
      <c r="L3265">
        <v>1</v>
      </c>
      <c r="M3265">
        <v>27</v>
      </c>
      <c r="N3265">
        <v>383</v>
      </c>
      <c r="O3265">
        <v>4</v>
      </c>
      <c r="P3265">
        <v>69</v>
      </c>
      <c r="Q3265">
        <v>0.14814814814814814</v>
      </c>
      <c r="R3265">
        <v>10341</v>
      </c>
      <c r="S3265" t="str" cm="1">
        <f t="array" ref="S3265">_xlfn.IFS(E3268&lt;30,"18-29",E3268&lt;45,"30-44",TRUE,"45+")</f>
        <v>30-44</v>
      </c>
      <c r="T3265" t="str" cm="1">
        <f t="array" ref="T3265">_xlfn.IFS(F3265&lt;=2,"0-2 Years",F3265&lt;=5,"3-5 Years",F3265&lt;=8,"6-8 Years",TRUE,"9-10 Years")</f>
        <v>0-2 Years</v>
      </c>
      <c r="U3265" t="str" cm="1">
        <f t="array" ref="U3265">_xlfn.IFS(P3265&gt;60,"High Risk",P3265&gt;30,"Medium Risk",TRUE,"Low Risk")</f>
        <v>High Risk</v>
      </c>
      <c r="V3265">
        <f t="shared" si="50"/>
        <v>7</v>
      </c>
    </row>
    <row r="3266" spans="1:22" hidden="1" x14ac:dyDescent="0.2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 s="2">
        <v>161274.04999999999</v>
      </c>
      <c r="H3266">
        <v>2</v>
      </c>
      <c r="I3266">
        <v>1</v>
      </c>
      <c r="J3266">
        <v>0</v>
      </c>
      <c r="K3266" s="1">
        <v>181429.87</v>
      </c>
      <c r="L3266">
        <v>0</v>
      </c>
      <c r="M3266">
        <v>25</v>
      </c>
      <c r="N3266">
        <v>4434</v>
      </c>
      <c r="O3266">
        <v>9</v>
      </c>
      <c r="P3266">
        <v>90</v>
      </c>
      <c r="Q3266">
        <v>0.36</v>
      </c>
      <c r="R3266">
        <v>110850</v>
      </c>
      <c r="S3266" t="str" cm="1">
        <f t="array" ref="S3266">_xlfn.IFS(E3269&lt;30,"18-29",E3269&lt;45,"30-44",TRUE,"45+")</f>
        <v>30-44</v>
      </c>
      <c r="T3266" t="str" cm="1">
        <f t="array" ref="T3266">_xlfn.IFS(F3266&lt;=2,"0-2 Years",F3266&lt;=5,"3-5 Years",F3266&lt;=8,"6-8 Years",TRUE,"9-10 Years")</f>
        <v>3-5 Years</v>
      </c>
      <c r="U3266" t="str" cm="1">
        <f t="array" ref="U3266">_xlfn.IFS(P3266&gt;60,"High Risk",P3266&gt;30,"Medium Risk",TRUE,"Low Risk")</f>
        <v>High Risk</v>
      </c>
      <c r="V3266">
        <f t="shared" si="50"/>
        <v>3</v>
      </c>
    </row>
    <row r="3267" spans="1:22" x14ac:dyDescent="0.2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 s="2">
        <v>0</v>
      </c>
      <c r="H3267">
        <v>2</v>
      </c>
      <c r="I3267">
        <v>1</v>
      </c>
      <c r="J3267">
        <v>0</v>
      </c>
      <c r="K3267" s="1">
        <v>102655.31</v>
      </c>
      <c r="L3267">
        <v>0</v>
      </c>
      <c r="M3267">
        <v>9</v>
      </c>
      <c r="N3267">
        <v>1978</v>
      </c>
      <c r="O3267">
        <v>8</v>
      </c>
      <c r="P3267">
        <v>138</v>
      </c>
      <c r="Q3267">
        <v>0.88888888888888884</v>
      </c>
      <c r="R3267">
        <v>17802</v>
      </c>
      <c r="S3267" t="str" cm="1">
        <f t="array" ref="S3267">_xlfn.IFS(E3270&lt;30,"18-29",E3270&lt;45,"30-44",TRUE,"45+")</f>
        <v>45+</v>
      </c>
      <c r="T3267" t="str" cm="1">
        <f t="array" ref="T3267">_xlfn.IFS(F3267&lt;=2,"0-2 Years",F3267&lt;=5,"3-5 Years",F3267&lt;=8,"6-8 Years",TRUE,"9-10 Years")</f>
        <v>0-2 Years</v>
      </c>
      <c r="U3267" t="str" cm="1">
        <f t="array" ref="U3267">_xlfn.IFS(P3267&gt;60,"High Risk",P3267&gt;30,"Medium Risk",TRUE,"Low Risk")</f>
        <v>High Risk</v>
      </c>
      <c r="V3267">
        <f t="shared" ref="V3267:V3330" si="51">IF(J3267=0,3,0)+IF(G3267=0,3,0)+IF(H3267=1,2,0)+IF(E3267&gt;45,1,0)+IF(F3267&lt;3,1,0)</f>
        <v>7</v>
      </c>
    </row>
    <row r="3268" spans="1:22" hidden="1" x14ac:dyDescent="0.2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 s="2">
        <v>103138.17</v>
      </c>
      <c r="H3268">
        <v>1</v>
      </c>
      <c r="I3268">
        <v>1</v>
      </c>
      <c r="J3268">
        <v>1</v>
      </c>
      <c r="K3268" s="1">
        <v>96555.42</v>
      </c>
      <c r="L3268">
        <v>0</v>
      </c>
      <c r="M3268">
        <v>14</v>
      </c>
      <c r="N3268">
        <v>3721</v>
      </c>
      <c r="O3268">
        <v>0</v>
      </c>
      <c r="P3268">
        <v>115</v>
      </c>
      <c r="Q3268">
        <v>0</v>
      </c>
      <c r="R3268">
        <v>52094</v>
      </c>
      <c r="S3268" t="str" cm="1">
        <f t="array" ref="S3268">_xlfn.IFS(E3271&lt;30,"18-29",E3271&lt;45,"30-44",TRUE,"45+")</f>
        <v>30-44</v>
      </c>
      <c r="T3268" t="str" cm="1">
        <f t="array" ref="T3268">_xlfn.IFS(F3268&lt;=2,"0-2 Years",F3268&lt;=5,"3-5 Years",F3268&lt;=8,"6-8 Years",TRUE,"9-10 Years")</f>
        <v>0-2 Years</v>
      </c>
      <c r="U3268" t="str" cm="1">
        <f t="array" ref="U3268">_xlfn.IFS(P3268&gt;60,"High Risk",P3268&gt;30,"Medium Risk",TRUE,"Low Risk")</f>
        <v>High Risk</v>
      </c>
      <c r="V3268">
        <f t="shared" si="51"/>
        <v>3</v>
      </c>
    </row>
    <row r="3269" spans="1:22" hidden="1" x14ac:dyDescent="0.2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 s="2">
        <v>109628.44</v>
      </c>
      <c r="H3269">
        <v>1</v>
      </c>
      <c r="I3269">
        <v>1</v>
      </c>
      <c r="J3269">
        <v>0</v>
      </c>
      <c r="K3269" s="1">
        <v>189366.03</v>
      </c>
      <c r="L3269">
        <v>0</v>
      </c>
      <c r="M3269">
        <v>3</v>
      </c>
      <c r="N3269">
        <v>3176</v>
      </c>
      <c r="O3269">
        <v>7</v>
      </c>
      <c r="P3269">
        <v>140</v>
      </c>
      <c r="Q3269">
        <v>1</v>
      </c>
      <c r="R3269">
        <v>9528</v>
      </c>
      <c r="S3269" t="str" cm="1">
        <f t="array" ref="S3269">_xlfn.IFS(E3272&lt;30,"18-29",E3272&lt;45,"30-44",TRUE,"45+")</f>
        <v>30-44</v>
      </c>
      <c r="T3269" t="str" cm="1">
        <f t="array" ref="T3269">_xlfn.IFS(F3269&lt;=2,"0-2 Years",F3269&lt;=5,"3-5 Years",F3269&lt;=8,"6-8 Years",TRUE,"9-10 Years")</f>
        <v>3-5 Years</v>
      </c>
      <c r="U3269" t="str" cm="1">
        <f t="array" ref="U3269">_xlfn.IFS(P3269&gt;60,"High Risk",P3269&gt;30,"Medium Risk",TRUE,"Low Risk")</f>
        <v>High Risk</v>
      </c>
      <c r="V3269">
        <f t="shared" si="51"/>
        <v>5</v>
      </c>
    </row>
    <row r="3270" spans="1:22" x14ac:dyDescent="0.2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 s="2">
        <v>0</v>
      </c>
      <c r="H3270">
        <v>1</v>
      </c>
      <c r="I3270">
        <v>1</v>
      </c>
      <c r="J3270">
        <v>0</v>
      </c>
      <c r="K3270" s="1">
        <v>12847.61</v>
      </c>
      <c r="L3270">
        <v>1</v>
      </c>
      <c r="M3270">
        <v>24</v>
      </c>
      <c r="N3270">
        <v>3566</v>
      </c>
      <c r="O3270">
        <v>5</v>
      </c>
      <c r="P3270">
        <v>139</v>
      </c>
      <c r="Q3270">
        <v>0.20833333333333334</v>
      </c>
      <c r="R3270">
        <v>85584</v>
      </c>
      <c r="S3270" t="str" cm="1">
        <f t="array" ref="S3270">_xlfn.IFS(E3273&lt;30,"18-29",E3273&lt;45,"30-44",TRUE,"45+")</f>
        <v>30-44</v>
      </c>
      <c r="T3270" t="str" cm="1">
        <f t="array" ref="T3270">_xlfn.IFS(F3270&lt;=2,"0-2 Years",F3270&lt;=5,"3-5 Years",F3270&lt;=8,"6-8 Years",TRUE,"9-10 Years")</f>
        <v>3-5 Years</v>
      </c>
      <c r="U3270" t="str" cm="1">
        <f t="array" ref="U3270">_xlfn.IFS(P3270&gt;60,"High Risk",P3270&gt;30,"Medium Risk",TRUE,"Low Risk")</f>
        <v>High Risk</v>
      </c>
      <c r="V3270">
        <f t="shared" si="51"/>
        <v>9</v>
      </c>
    </row>
    <row r="3271" spans="1:22" hidden="1" x14ac:dyDescent="0.2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 s="2">
        <v>97286.16</v>
      </c>
      <c r="H3271">
        <v>2</v>
      </c>
      <c r="I3271">
        <v>1</v>
      </c>
      <c r="J3271">
        <v>0</v>
      </c>
      <c r="K3271" s="1">
        <v>143433.32999999999</v>
      </c>
      <c r="L3271">
        <v>0</v>
      </c>
      <c r="M3271">
        <v>14</v>
      </c>
      <c r="N3271">
        <v>3196</v>
      </c>
      <c r="O3271">
        <v>9</v>
      </c>
      <c r="P3271">
        <v>69</v>
      </c>
      <c r="Q3271">
        <v>0.6428571428571429</v>
      </c>
      <c r="R3271">
        <v>44744</v>
      </c>
      <c r="S3271" t="str" cm="1">
        <f t="array" ref="S3271">_xlfn.IFS(E3274&lt;30,"18-29",E3274&lt;45,"30-44",TRUE,"45+")</f>
        <v>45+</v>
      </c>
      <c r="T3271" t="str" cm="1">
        <f t="array" ref="T3271">_xlfn.IFS(F3271&lt;=2,"0-2 Years",F3271&lt;=5,"3-5 Years",F3271&lt;=8,"6-8 Years",TRUE,"9-10 Years")</f>
        <v>6-8 Years</v>
      </c>
      <c r="U3271" t="str" cm="1">
        <f t="array" ref="U3271">_xlfn.IFS(P3271&gt;60,"High Risk",P3271&gt;30,"Medium Risk",TRUE,"Low Risk")</f>
        <v>High Risk</v>
      </c>
      <c r="V3271">
        <f t="shared" si="51"/>
        <v>3</v>
      </c>
    </row>
    <row r="3272" spans="1:22" hidden="1" x14ac:dyDescent="0.2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 s="2">
        <v>118004.26</v>
      </c>
      <c r="H3272">
        <v>1</v>
      </c>
      <c r="I3272">
        <v>1</v>
      </c>
      <c r="J3272">
        <v>0</v>
      </c>
      <c r="K3272" s="1">
        <v>183983.82</v>
      </c>
      <c r="L3272">
        <v>0</v>
      </c>
      <c r="M3272">
        <v>24</v>
      </c>
      <c r="N3272">
        <v>1473</v>
      </c>
      <c r="O3272">
        <v>10</v>
      </c>
      <c r="P3272">
        <v>99</v>
      </c>
      <c r="Q3272">
        <v>0.41666666666666669</v>
      </c>
      <c r="R3272">
        <v>35352</v>
      </c>
      <c r="S3272" t="str" cm="1">
        <f t="array" ref="S3272">_xlfn.IFS(E3275&lt;30,"18-29",E3275&lt;45,"30-44",TRUE,"45+")</f>
        <v>30-44</v>
      </c>
      <c r="T3272" t="str" cm="1">
        <f t="array" ref="T3272">_xlfn.IFS(F3272&lt;=2,"0-2 Years",F3272&lt;=5,"3-5 Years",F3272&lt;=8,"6-8 Years",TRUE,"9-10 Years")</f>
        <v>6-8 Years</v>
      </c>
      <c r="U3272" t="str" cm="1">
        <f t="array" ref="U3272">_xlfn.IFS(P3272&gt;60,"High Risk",P3272&gt;30,"Medium Risk",TRUE,"Low Risk")</f>
        <v>High Risk</v>
      </c>
      <c r="V3272">
        <f t="shared" si="51"/>
        <v>5</v>
      </c>
    </row>
    <row r="3273" spans="1:22" hidden="1" x14ac:dyDescent="0.2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 s="2">
        <v>85534.83</v>
      </c>
      <c r="H3273">
        <v>1</v>
      </c>
      <c r="I3273">
        <v>0</v>
      </c>
      <c r="J3273">
        <v>0</v>
      </c>
      <c r="K3273" s="1">
        <v>169137.24</v>
      </c>
      <c r="L3273">
        <v>0</v>
      </c>
      <c r="M3273">
        <v>21</v>
      </c>
      <c r="N3273">
        <v>4597</v>
      </c>
      <c r="O3273">
        <v>9</v>
      </c>
      <c r="P3273">
        <v>73</v>
      </c>
      <c r="Q3273">
        <v>0.42857142857142855</v>
      </c>
      <c r="R3273">
        <v>96537</v>
      </c>
      <c r="S3273" t="str" cm="1">
        <f t="array" ref="S3273">_xlfn.IFS(E3276&lt;30,"18-29",E3276&lt;45,"30-44",TRUE,"45+")</f>
        <v>30-44</v>
      </c>
      <c r="T3273" t="str" cm="1">
        <f t="array" ref="T3273">_xlfn.IFS(F3273&lt;=2,"0-2 Years",F3273&lt;=5,"3-5 Years",F3273&lt;=8,"6-8 Years",TRUE,"9-10 Years")</f>
        <v>9-10 Years</v>
      </c>
      <c r="U3273" t="str" cm="1">
        <f t="array" ref="U3273">_xlfn.IFS(P3273&gt;60,"High Risk",P3273&gt;30,"Medium Risk",TRUE,"Low Risk")</f>
        <v>High Risk</v>
      </c>
      <c r="V3273">
        <f t="shared" si="51"/>
        <v>5</v>
      </c>
    </row>
    <row r="3274" spans="1:22" x14ac:dyDescent="0.2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 s="2">
        <v>0</v>
      </c>
      <c r="H3274">
        <v>1</v>
      </c>
      <c r="I3274">
        <v>1</v>
      </c>
      <c r="J3274">
        <v>1</v>
      </c>
      <c r="K3274" s="1">
        <v>163365.85</v>
      </c>
      <c r="L3274">
        <v>1</v>
      </c>
      <c r="M3274">
        <v>16</v>
      </c>
      <c r="N3274">
        <v>1870</v>
      </c>
      <c r="O3274">
        <v>3</v>
      </c>
      <c r="P3274">
        <v>107</v>
      </c>
      <c r="Q3274">
        <v>0.1875</v>
      </c>
      <c r="R3274">
        <v>29920</v>
      </c>
      <c r="S3274" t="str" cm="1">
        <f t="array" ref="S3274">_xlfn.IFS(E3277&lt;30,"18-29",E3277&lt;45,"30-44",TRUE,"45+")</f>
        <v>18-29</v>
      </c>
      <c r="T3274" t="str" cm="1">
        <f t="array" ref="T3274">_xlfn.IFS(F3274&lt;=2,"0-2 Years",F3274&lt;=5,"3-5 Years",F3274&lt;=8,"6-8 Years",TRUE,"9-10 Years")</f>
        <v>3-5 Years</v>
      </c>
      <c r="U3274" t="str" cm="1">
        <f t="array" ref="U3274">_xlfn.IFS(P3274&gt;60,"High Risk",P3274&gt;30,"Medium Risk",TRUE,"Low Risk")</f>
        <v>High Risk</v>
      </c>
      <c r="V3274">
        <f t="shared" si="51"/>
        <v>6</v>
      </c>
    </row>
    <row r="3275" spans="1:22" hidden="1" x14ac:dyDescent="0.2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 s="2">
        <v>95140.44</v>
      </c>
      <c r="H3275">
        <v>2</v>
      </c>
      <c r="I3275">
        <v>1</v>
      </c>
      <c r="J3275">
        <v>0</v>
      </c>
      <c r="K3275" s="1">
        <v>123181.44</v>
      </c>
      <c r="L3275">
        <v>1</v>
      </c>
      <c r="M3275">
        <v>1</v>
      </c>
      <c r="N3275">
        <v>3401</v>
      </c>
      <c r="O3275">
        <v>7</v>
      </c>
      <c r="P3275">
        <v>85</v>
      </c>
      <c r="Q3275">
        <v>1</v>
      </c>
      <c r="R3275">
        <v>3401</v>
      </c>
      <c r="S3275" t="str" cm="1">
        <f t="array" ref="S3275">_xlfn.IFS(E3278&lt;30,"18-29",E3278&lt;45,"30-44",TRUE,"45+")</f>
        <v>45+</v>
      </c>
      <c r="T3275" t="str" cm="1">
        <f t="array" ref="T3275">_xlfn.IFS(F3275&lt;=2,"0-2 Years",F3275&lt;=5,"3-5 Years",F3275&lt;=8,"6-8 Years",TRUE,"9-10 Years")</f>
        <v>3-5 Years</v>
      </c>
      <c r="U3275" t="str" cm="1">
        <f t="array" ref="U3275">_xlfn.IFS(P3275&gt;60,"High Risk",P3275&gt;30,"Medium Risk",TRUE,"Low Risk")</f>
        <v>High Risk</v>
      </c>
      <c r="V3275">
        <f t="shared" si="51"/>
        <v>3</v>
      </c>
    </row>
    <row r="3276" spans="1:22" hidden="1" x14ac:dyDescent="0.2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 s="2">
        <v>0</v>
      </c>
      <c r="H3276">
        <v>1</v>
      </c>
      <c r="I3276">
        <v>1</v>
      </c>
      <c r="J3276">
        <v>1</v>
      </c>
      <c r="K3276" s="1">
        <v>16447.599999999999</v>
      </c>
      <c r="L3276">
        <v>1</v>
      </c>
      <c r="M3276">
        <v>5</v>
      </c>
      <c r="N3276">
        <v>2999</v>
      </c>
      <c r="O3276">
        <v>8</v>
      </c>
      <c r="P3276">
        <v>162</v>
      </c>
      <c r="Q3276">
        <v>1</v>
      </c>
      <c r="R3276">
        <v>14995</v>
      </c>
      <c r="S3276" t="str" cm="1">
        <f t="array" ref="S3276">_xlfn.IFS(E3279&lt;30,"18-29",E3279&lt;45,"30-44",TRUE,"45+")</f>
        <v>30-44</v>
      </c>
      <c r="T3276" t="str" cm="1">
        <f t="array" ref="T3276">_xlfn.IFS(F3276&lt;=2,"0-2 Years",F3276&lt;=5,"3-5 Years",F3276&lt;=8,"6-8 Years",TRUE,"9-10 Years")</f>
        <v>6-8 Years</v>
      </c>
      <c r="U3276" t="str" cm="1">
        <f t="array" ref="U3276">_xlfn.IFS(P3276&gt;60,"High Risk",P3276&gt;30,"Medium Risk",TRUE,"Low Risk")</f>
        <v>High Risk</v>
      </c>
      <c r="V3276">
        <f t="shared" si="51"/>
        <v>5</v>
      </c>
    </row>
    <row r="3277" spans="1:22" hidden="1" x14ac:dyDescent="0.2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 s="2">
        <v>0</v>
      </c>
      <c r="H3277">
        <v>2</v>
      </c>
      <c r="I3277">
        <v>0</v>
      </c>
      <c r="J3277">
        <v>1</v>
      </c>
      <c r="K3277" s="1">
        <v>173948.4</v>
      </c>
      <c r="L3277">
        <v>0</v>
      </c>
      <c r="M3277">
        <v>25</v>
      </c>
      <c r="N3277">
        <v>1013</v>
      </c>
      <c r="O3277">
        <v>1</v>
      </c>
      <c r="P3277">
        <v>61</v>
      </c>
      <c r="Q3277">
        <v>0.04</v>
      </c>
      <c r="R3277">
        <v>25325</v>
      </c>
      <c r="S3277" t="str" cm="1">
        <f t="array" ref="S3277">_xlfn.IFS(E3280&lt;30,"18-29",E3280&lt;45,"30-44",TRUE,"45+")</f>
        <v>30-44</v>
      </c>
      <c r="T3277" t="str" cm="1">
        <f t="array" ref="T3277">_xlfn.IFS(F3277&lt;=2,"0-2 Years",F3277&lt;=5,"3-5 Years",F3277&lt;=8,"6-8 Years",TRUE,"9-10 Years")</f>
        <v>3-5 Years</v>
      </c>
      <c r="U3277" t="str" cm="1">
        <f t="array" ref="U3277">_xlfn.IFS(P3277&gt;60,"High Risk",P3277&gt;30,"Medium Risk",TRUE,"Low Risk")</f>
        <v>High Risk</v>
      </c>
      <c r="V3277">
        <f t="shared" si="51"/>
        <v>3</v>
      </c>
    </row>
    <row r="3278" spans="1:22" hidden="1" x14ac:dyDescent="0.2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 s="2">
        <v>75900.84</v>
      </c>
      <c r="H3278">
        <v>1</v>
      </c>
      <c r="I3278">
        <v>1</v>
      </c>
      <c r="J3278">
        <v>1</v>
      </c>
      <c r="K3278" s="1">
        <v>192154.66</v>
      </c>
      <c r="L3278">
        <v>0</v>
      </c>
      <c r="M3278">
        <v>20</v>
      </c>
      <c r="N3278">
        <v>4056</v>
      </c>
      <c r="O3278">
        <v>0</v>
      </c>
      <c r="P3278">
        <v>43</v>
      </c>
      <c r="Q3278">
        <v>0</v>
      </c>
      <c r="R3278">
        <v>81120</v>
      </c>
      <c r="S3278" t="str" cm="1">
        <f t="array" ref="S3278">_xlfn.IFS(E3281&lt;30,"18-29",E3281&lt;45,"30-44",TRUE,"45+")</f>
        <v>30-44</v>
      </c>
      <c r="T3278" t="str" cm="1">
        <f t="array" ref="T3278">_xlfn.IFS(F3278&lt;=2,"0-2 Years",F3278&lt;=5,"3-5 Years",F3278&lt;=8,"6-8 Years",TRUE,"9-10 Years")</f>
        <v>0-2 Years</v>
      </c>
      <c r="U3278" t="str" cm="1">
        <f t="array" ref="U3278">_xlfn.IFS(P3278&gt;60,"High Risk",P3278&gt;30,"Medium Risk",TRUE,"Low Risk")</f>
        <v>Medium Risk</v>
      </c>
      <c r="V3278">
        <f t="shared" si="51"/>
        <v>4</v>
      </c>
    </row>
    <row r="3279" spans="1:22" x14ac:dyDescent="0.2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 s="2">
        <v>126619.27</v>
      </c>
      <c r="H3279">
        <v>1</v>
      </c>
      <c r="I3279">
        <v>1</v>
      </c>
      <c r="J3279">
        <v>0</v>
      </c>
      <c r="K3279" s="1">
        <v>198224.38</v>
      </c>
      <c r="L3279">
        <v>0</v>
      </c>
      <c r="M3279">
        <v>1</v>
      </c>
      <c r="N3279">
        <v>468</v>
      </c>
      <c r="O3279">
        <v>3</v>
      </c>
      <c r="P3279">
        <v>174</v>
      </c>
      <c r="Q3279">
        <v>1</v>
      </c>
      <c r="R3279">
        <v>468</v>
      </c>
      <c r="S3279" t="str" cm="1">
        <f t="array" ref="S3279">_xlfn.IFS(E3282&lt;30,"18-29",E3282&lt;45,"30-44",TRUE,"45+")</f>
        <v>45+</v>
      </c>
      <c r="T3279" t="str" cm="1">
        <f t="array" ref="T3279">_xlfn.IFS(F3279&lt;=2,"0-2 Years",F3279&lt;=5,"3-5 Years",F3279&lt;=8,"6-8 Years",TRUE,"9-10 Years")</f>
        <v>0-2 Years</v>
      </c>
      <c r="U3279" t="str" cm="1">
        <f t="array" ref="U3279">_xlfn.IFS(P3279&gt;60,"High Risk",P3279&gt;30,"Medium Risk",TRUE,"Low Risk")</f>
        <v>High Risk</v>
      </c>
      <c r="V3279">
        <f t="shared" si="51"/>
        <v>6</v>
      </c>
    </row>
    <row r="3280" spans="1:22" hidden="1" x14ac:dyDescent="0.2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 s="2">
        <v>111833.47</v>
      </c>
      <c r="H3280">
        <v>1</v>
      </c>
      <c r="I3280">
        <v>1</v>
      </c>
      <c r="J3280">
        <v>0</v>
      </c>
      <c r="K3280" s="1">
        <v>67202.740000000005</v>
      </c>
      <c r="L3280">
        <v>0</v>
      </c>
      <c r="M3280">
        <v>6</v>
      </c>
      <c r="N3280">
        <v>2557</v>
      </c>
      <c r="O3280">
        <v>4</v>
      </c>
      <c r="P3280">
        <v>36</v>
      </c>
      <c r="Q3280">
        <v>0.66666666666666663</v>
      </c>
      <c r="R3280">
        <v>15342</v>
      </c>
      <c r="S3280" t="str" cm="1">
        <f t="array" ref="S3280">_xlfn.IFS(E3283&lt;30,"18-29",E3283&lt;45,"30-44",TRUE,"45+")</f>
        <v>30-44</v>
      </c>
      <c r="T3280" t="str" cm="1">
        <f t="array" ref="T3280">_xlfn.IFS(F3280&lt;=2,"0-2 Years",F3280&lt;=5,"3-5 Years",F3280&lt;=8,"6-8 Years",TRUE,"9-10 Years")</f>
        <v>6-8 Years</v>
      </c>
      <c r="U3280" t="str" cm="1">
        <f t="array" ref="U3280">_xlfn.IFS(P3280&gt;60,"High Risk",P3280&gt;30,"Medium Risk",TRUE,"Low Risk")</f>
        <v>Medium Risk</v>
      </c>
      <c r="V3280">
        <f t="shared" si="51"/>
        <v>5</v>
      </c>
    </row>
    <row r="3281" spans="1:22" x14ac:dyDescent="0.2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 s="2">
        <v>0</v>
      </c>
      <c r="H3281">
        <v>2</v>
      </c>
      <c r="I3281">
        <v>1</v>
      </c>
      <c r="J3281">
        <v>0</v>
      </c>
      <c r="K3281" s="1">
        <v>68789.929999999993</v>
      </c>
      <c r="L3281">
        <v>0</v>
      </c>
      <c r="M3281">
        <v>21</v>
      </c>
      <c r="N3281">
        <v>4288</v>
      </c>
      <c r="O3281">
        <v>10</v>
      </c>
      <c r="P3281">
        <v>115</v>
      </c>
      <c r="Q3281">
        <v>0.47619047619047616</v>
      </c>
      <c r="R3281">
        <v>90048</v>
      </c>
      <c r="S3281" t="str" cm="1">
        <f t="array" ref="S3281">_xlfn.IFS(E3284&lt;30,"18-29",E3284&lt;45,"30-44",TRUE,"45+")</f>
        <v>30-44</v>
      </c>
      <c r="T3281" t="str" cm="1">
        <f t="array" ref="T3281">_xlfn.IFS(F3281&lt;=2,"0-2 Years",F3281&lt;=5,"3-5 Years",F3281&lt;=8,"6-8 Years",TRUE,"9-10 Years")</f>
        <v>6-8 Years</v>
      </c>
      <c r="U3281" t="str" cm="1">
        <f t="array" ref="U3281">_xlfn.IFS(P3281&gt;60,"High Risk",P3281&gt;30,"Medium Risk",TRUE,"Low Risk")</f>
        <v>High Risk</v>
      </c>
      <c r="V3281">
        <f t="shared" si="51"/>
        <v>6</v>
      </c>
    </row>
    <row r="3282" spans="1:22" hidden="1" x14ac:dyDescent="0.2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 s="2">
        <v>238387.56</v>
      </c>
      <c r="H3282">
        <v>1</v>
      </c>
      <c r="I3282">
        <v>0</v>
      </c>
      <c r="J3282">
        <v>1</v>
      </c>
      <c r="K3282" s="1">
        <v>147964.99</v>
      </c>
      <c r="L3282">
        <v>1</v>
      </c>
      <c r="M3282">
        <v>19</v>
      </c>
      <c r="N3282">
        <v>2800</v>
      </c>
      <c r="O3282">
        <v>9</v>
      </c>
      <c r="P3282">
        <v>161</v>
      </c>
      <c r="Q3282">
        <v>0.47368421052631576</v>
      </c>
      <c r="R3282">
        <v>53200</v>
      </c>
      <c r="S3282" t="str" cm="1">
        <f t="array" ref="S3282">_xlfn.IFS(E3285&lt;30,"18-29",E3285&lt;45,"30-44",TRUE,"45+")</f>
        <v>45+</v>
      </c>
      <c r="T3282" t="str" cm="1">
        <f t="array" ref="T3282">_xlfn.IFS(F3282&lt;=2,"0-2 Years",F3282&lt;=5,"3-5 Years",F3282&lt;=8,"6-8 Years",TRUE,"9-10 Years")</f>
        <v>3-5 Years</v>
      </c>
      <c r="U3282" t="str" cm="1">
        <f t="array" ref="U3282">_xlfn.IFS(P3282&gt;60,"High Risk",P3282&gt;30,"Medium Risk",TRUE,"Low Risk")</f>
        <v>High Risk</v>
      </c>
      <c r="V3282">
        <f t="shared" si="51"/>
        <v>3</v>
      </c>
    </row>
    <row r="3283" spans="1:22" hidden="1" x14ac:dyDescent="0.2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 s="2">
        <v>108698.96</v>
      </c>
      <c r="H3283">
        <v>2</v>
      </c>
      <c r="I3283">
        <v>1</v>
      </c>
      <c r="J3283">
        <v>1</v>
      </c>
      <c r="K3283" s="1">
        <v>161069.73000000001</v>
      </c>
      <c r="L3283">
        <v>0</v>
      </c>
      <c r="M3283">
        <v>28</v>
      </c>
      <c r="N3283">
        <v>3261</v>
      </c>
      <c r="O3283">
        <v>0</v>
      </c>
      <c r="P3283">
        <v>44</v>
      </c>
      <c r="Q3283">
        <v>0</v>
      </c>
      <c r="R3283">
        <v>91308</v>
      </c>
      <c r="S3283" t="str" cm="1">
        <f t="array" ref="S3283">_xlfn.IFS(E3286&lt;30,"18-29",E3286&lt;45,"30-44",TRUE,"45+")</f>
        <v>45+</v>
      </c>
      <c r="T3283" t="str" cm="1">
        <f t="array" ref="T3283">_xlfn.IFS(F3283&lt;=2,"0-2 Years",F3283&lt;=5,"3-5 Years",F3283&lt;=8,"6-8 Years",TRUE,"9-10 Years")</f>
        <v>0-2 Years</v>
      </c>
      <c r="U3283" t="str" cm="1">
        <f t="array" ref="U3283">_xlfn.IFS(P3283&gt;60,"High Risk",P3283&gt;30,"Medium Risk",TRUE,"Low Risk")</f>
        <v>Medium Risk</v>
      </c>
      <c r="V3283">
        <f t="shared" si="51"/>
        <v>1</v>
      </c>
    </row>
    <row r="3284" spans="1:22" hidden="1" x14ac:dyDescent="0.2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 s="2">
        <v>112687.69</v>
      </c>
      <c r="H3284">
        <v>1</v>
      </c>
      <c r="I3284">
        <v>1</v>
      </c>
      <c r="J3284">
        <v>1</v>
      </c>
      <c r="K3284" s="1">
        <v>127749.61</v>
      </c>
      <c r="L3284">
        <v>0</v>
      </c>
      <c r="M3284">
        <v>8</v>
      </c>
      <c r="N3284">
        <v>2447</v>
      </c>
      <c r="O3284">
        <v>8</v>
      </c>
      <c r="P3284">
        <v>7</v>
      </c>
      <c r="Q3284">
        <v>1</v>
      </c>
      <c r="R3284">
        <v>19576</v>
      </c>
      <c r="S3284" t="str" cm="1">
        <f t="array" ref="S3284">_xlfn.IFS(E3287&lt;30,"18-29",E3287&lt;45,"30-44",TRUE,"45+")</f>
        <v>30-44</v>
      </c>
      <c r="T3284" t="str" cm="1">
        <f t="array" ref="T3284">_xlfn.IFS(F3284&lt;=2,"0-2 Years",F3284&lt;=5,"3-5 Years",F3284&lt;=8,"6-8 Years",TRUE,"9-10 Years")</f>
        <v>0-2 Years</v>
      </c>
      <c r="U3284" t="str" cm="1">
        <f t="array" ref="U3284">_xlfn.IFS(P3284&gt;60,"High Risk",P3284&gt;30,"Medium Risk",TRUE,"Low Risk")</f>
        <v>Low Risk</v>
      </c>
      <c r="V3284">
        <f t="shared" si="51"/>
        <v>3</v>
      </c>
    </row>
    <row r="3285" spans="1:22" hidden="1" x14ac:dyDescent="0.2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 s="2">
        <v>81556.89</v>
      </c>
      <c r="H3285">
        <v>2</v>
      </c>
      <c r="I3285">
        <v>1</v>
      </c>
      <c r="J3285">
        <v>0</v>
      </c>
      <c r="K3285" s="1">
        <v>191914.37</v>
      </c>
      <c r="L3285">
        <v>0</v>
      </c>
      <c r="M3285">
        <v>17</v>
      </c>
      <c r="N3285">
        <v>1979</v>
      </c>
      <c r="O3285">
        <v>4</v>
      </c>
      <c r="P3285">
        <v>164</v>
      </c>
      <c r="Q3285">
        <v>0.23529411764705882</v>
      </c>
      <c r="R3285">
        <v>33643</v>
      </c>
      <c r="S3285" t="str" cm="1">
        <f t="array" ref="S3285">_xlfn.IFS(E3288&lt;30,"18-29",E3288&lt;45,"30-44",TRUE,"45+")</f>
        <v>30-44</v>
      </c>
      <c r="T3285" t="str" cm="1">
        <f t="array" ref="T3285">_xlfn.IFS(F3285&lt;=2,"0-2 Years",F3285&lt;=5,"3-5 Years",F3285&lt;=8,"6-8 Years",TRUE,"9-10 Years")</f>
        <v>3-5 Years</v>
      </c>
      <c r="U3285" t="str" cm="1">
        <f t="array" ref="U3285">_xlfn.IFS(P3285&gt;60,"High Risk",P3285&gt;30,"Medium Risk",TRUE,"Low Risk")</f>
        <v>High Risk</v>
      </c>
      <c r="V3285">
        <f t="shared" si="51"/>
        <v>4</v>
      </c>
    </row>
    <row r="3286" spans="1:22" hidden="1" x14ac:dyDescent="0.2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 s="2">
        <v>136596.85</v>
      </c>
      <c r="H3286">
        <v>1</v>
      </c>
      <c r="I3286">
        <v>1</v>
      </c>
      <c r="J3286">
        <v>1</v>
      </c>
      <c r="K3286" s="1">
        <v>185791.9</v>
      </c>
      <c r="L3286">
        <v>0</v>
      </c>
      <c r="M3286">
        <v>26</v>
      </c>
      <c r="N3286">
        <v>1065</v>
      </c>
      <c r="O3286">
        <v>9</v>
      </c>
      <c r="P3286">
        <v>177</v>
      </c>
      <c r="Q3286">
        <v>0.34615384615384615</v>
      </c>
      <c r="R3286">
        <v>27690</v>
      </c>
      <c r="S3286" t="str" cm="1">
        <f t="array" ref="S3286">_xlfn.IFS(E3289&lt;30,"18-29",E3289&lt;45,"30-44",TRUE,"45+")</f>
        <v>30-44</v>
      </c>
      <c r="T3286" t="str" cm="1">
        <f t="array" ref="T3286">_xlfn.IFS(F3286&lt;=2,"0-2 Years",F3286&lt;=5,"3-5 Years",F3286&lt;=8,"6-8 Years",TRUE,"9-10 Years")</f>
        <v>9-10 Years</v>
      </c>
      <c r="U3286" t="str" cm="1">
        <f t="array" ref="U3286">_xlfn.IFS(P3286&gt;60,"High Risk",P3286&gt;30,"Medium Risk",TRUE,"Low Risk")</f>
        <v>High Risk</v>
      </c>
      <c r="V3286">
        <f t="shared" si="51"/>
        <v>3</v>
      </c>
    </row>
    <row r="3287" spans="1:22" hidden="1" x14ac:dyDescent="0.2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 s="2">
        <v>98807.45</v>
      </c>
      <c r="H3287">
        <v>1</v>
      </c>
      <c r="I3287">
        <v>0</v>
      </c>
      <c r="J3287">
        <v>0</v>
      </c>
      <c r="K3287" s="1">
        <v>184570.04</v>
      </c>
      <c r="L3287">
        <v>1</v>
      </c>
      <c r="M3287">
        <v>6</v>
      </c>
      <c r="N3287">
        <v>2205</v>
      </c>
      <c r="O3287">
        <v>7</v>
      </c>
      <c r="P3287">
        <v>111</v>
      </c>
      <c r="Q3287">
        <v>1</v>
      </c>
      <c r="R3287">
        <v>13230</v>
      </c>
      <c r="S3287" t="str" cm="1">
        <f t="array" ref="S3287">_xlfn.IFS(E3290&lt;30,"18-29",E3290&lt;45,"30-44",TRUE,"45+")</f>
        <v>30-44</v>
      </c>
      <c r="T3287" t="str" cm="1">
        <f t="array" ref="T3287">_xlfn.IFS(F3287&lt;=2,"0-2 Years",F3287&lt;=5,"3-5 Years",F3287&lt;=8,"6-8 Years",TRUE,"9-10 Years")</f>
        <v>9-10 Years</v>
      </c>
      <c r="U3287" t="str" cm="1">
        <f t="array" ref="U3287">_xlfn.IFS(P3287&gt;60,"High Risk",P3287&gt;30,"Medium Risk",TRUE,"Low Risk")</f>
        <v>High Risk</v>
      </c>
      <c r="V3287">
        <f t="shared" si="51"/>
        <v>5</v>
      </c>
    </row>
    <row r="3288" spans="1:22" hidden="1" x14ac:dyDescent="0.2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 s="2">
        <v>0</v>
      </c>
      <c r="H3288">
        <v>2</v>
      </c>
      <c r="I3288">
        <v>0</v>
      </c>
      <c r="J3288">
        <v>1</v>
      </c>
      <c r="K3288" s="1">
        <v>130446.65</v>
      </c>
      <c r="L3288">
        <v>0</v>
      </c>
      <c r="M3288">
        <v>26</v>
      </c>
      <c r="N3288">
        <v>2668</v>
      </c>
      <c r="O3288">
        <v>9</v>
      </c>
      <c r="P3288">
        <v>3</v>
      </c>
      <c r="Q3288">
        <v>0.34615384615384615</v>
      </c>
      <c r="R3288">
        <v>69368</v>
      </c>
      <c r="S3288" t="str" cm="1">
        <f t="array" ref="S3288">_xlfn.IFS(E3291&lt;30,"18-29",E3291&lt;45,"30-44",TRUE,"45+")</f>
        <v>18-29</v>
      </c>
      <c r="T3288" t="str" cm="1">
        <f t="array" ref="T3288">_xlfn.IFS(F3288&lt;=2,"0-2 Years",F3288&lt;=5,"3-5 Years",F3288&lt;=8,"6-8 Years",TRUE,"9-10 Years")</f>
        <v>0-2 Years</v>
      </c>
      <c r="U3288" t="str" cm="1">
        <f t="array" ref="U3288">_xlfn.IFS(P3288&gt;60,"High Risk",P3288&gt;30,"Medium Risk",TRUE,"Low Risk")</f>
        <v>Low Risk</v>
      </c>
      <c r="V3288">
        <f t="shared" si="51"/>
        <v>4</v>
      </c>
    </row>
    <row r="3289" spans="1:22" hidden="1" x14ac:dyDescent="0.2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 s="2">
        <v>0</v>
      </c>
      <c r="H3289">
        <v>2</v>
      </c>
      <c r="I3289">
        <v>1</v>
      </c>
      <c r="J3289">
        <v>1</v>
      </c>
      <c r="K3289" s="1">
        <v>82867.55</v>
      </c>
      <c r="L3289">
        <v>0</v>
      </c>
      <c r="M3289">
        <v>3</v>
      </c>
      <c r="N3289">
        <v>796</v>
      </c>
      <c r="O3289">
        <v>8</v>
      </c>
      <c r="P3289">
        <v>108</v>
      </c>
      <c r="Q3289">
        <v>1</v>
      </c>
      <c r="R3289">
        <v>2388</v>
      </c>
      <c r="S3289" t="str" cm="1">
        <f t="array" ref="S3289">_xlfn.IFS(E3292&lt;30,"18-29",E3292&lt;45,"30-44",TRUE,"45+")</f>
        <v>30-44</v>
      </c>
      <c r="T3289" t="str" cm="1">
        <f t="array" ref="T3289">_xlfn.IFS(F3289&lt;=2,"0-2 Years",F3289&lt;=5,"3-5 Years",F3289&lt;=8,"6-8 Years",TRUE,"9-10 Years")</f>
        <v>0-2 Years</v>
      </c>
      <c r="U3289" t="str" cm="1">
        <f t="array" ref="U3289">_xlfn.IFS(P3289&gt;60,"High Risk",P3289&gt;30,"Medium Risk",TRUE,"Low Risk")</f>
        <v>High Risk</v>
      </c>
      <c r="V3289">
        <f t="shared" si="51"/>
        <v>4</v>
      </c>
    </row>
    <row r="3290" spans="1:22" hidden="1" x14ac:dyDescent="0.2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 s="2">
        <v>107499.7</v>
      </c>
      <c r="H3290">
        <v>1</v>
      </c>
      <c r="I3290">
        <v>1</v>
      </c>
      <c r="J3290">
        <v>1</v>
      </c>
      <c r="K3290" s="1">
        <v>187632.22</v>
      </c>
      <c r="L3290">
        <v>0</v>
      </c>
      <c r="M3290">
        <v>17</v>
      </c>
      <c r="N3290">
        <v>605</v>
      </c>
      <c r="O3290">
        <v>1</v>
      </c>
      <c r="P3290">
        <v>175</v>
      </c>
      <c r="Q3290">
        <v>5.8823529411764705E-2</v>
      </c>
      <c r="R3290">
        <v>10285</v>
      </c>
      <c r="S3290" t="str" cm="1">
        <f t="array" ref="S3290">_xlfn.IFS(E3293&lt;30,"18-29",E3293&lt;45,"30-44",TRUE,"45+")</f>
        <v>18-29</v>
      </c>
      <c r="T3290" t="str" cm="1">
        <f t="array" ref="T3290">_xlfn.IFS(F3290&lt;=2,"0-2 Years",F3290&lt;=5,"3-5 Years",F3290&lt;=8,"6-8 Years",TRUE,"9-10 Years")</f>
        <v>6-8 Years</v>
      </c>
      <c r="U3290" t="str" cm="1">
        <f t="array" ref="U3290">_xlfn.IFS(P3290&gt;60,"High Risk",P3290&gt;30,"Medium Risk",TRUE,"Low Risk")</f>
        <v>High Risk</v>
      </c>
      <c r="V3290">
        <f t="shared" si="51"/>
        <v>2</v>
      </c>
    </row>
    <row r="3291" spans="1:22" x14ac:dyDescent="0.2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 s="2">
        <v>0</v>
      </c>
      <c r="H3291">
        <v>2</v>
      </c>
      <c r="I3291">
        <v>1</v>
      </c>
      <c r="J3291">
        <v>0</v>
      </c>
      <c r="K3291" s="1">
        <v>56759.79</v>
      </c>
      <c r="L3291">
        <v>0</v>
      </c>
      <c r="M3291">
        <v>28</v>
      </c>
      <c r="N3291">
        <v>3943</v>
      </c>
      <c r="O3291">
        <v>7</v>
      </c>
      <c r="P3291">
        <v>85</v>
      </c>
      <c r="Q3291">
        <v>0.25</v>
      </c>
      <c r="R3291">
        <v>110404</v>
      </c>
      <c r="S3291" t="str" cm="1">
        <f t="array" ref="S3291">_xlfn.IFS(E3294&lt;30,"18-29",E3294&lt;45,"30-44",TRUE,"45+")</f>
        <v>30-44</v>
      </c>
      <c r="T3291" t="str" cm="1">
        <f t="array" ref="T3291">_xlfn.IFS(F3291&lt;=2,"0-2 Years",F3291&lt;=5,"3-5 Years",F3291&lt;=8,"6-8 Years",TRUE,"9-10 Years")</f>
        <v>6-8 Years</v>
      </c>
      <c r="U3291" t="str" cm="1">
        <f t="array" ref="U3291">_xlfn.IFS(P3291&gt;60,"High Risk",P3291&gt;30,"Medium Risk",TRUE,"Low Risk")</f>
        <v>High Risk</v>
      </c>
      <c r="V3291">
        <f t="shared" si="51"/>
        <v>6</v>
      </c>
    </row>
    <row r="3292" spans="1:22" x14ac:dyDescent="0.2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 s="2">
        <v>0</v>
      </c>
      <c r="H3292">
        <v>2</v>
      </c>
      <c r="I3292">
        <v>1</v>
      </c>
      <c r="J3292">
        <v>0</v>
      </c>
      <c r="K3292" s="1">
        <v>34180.33</v>
      </c>
      <c r="L3292">
        <v>0</v>
      </c>
      <c r="M3292">
        <v>24</v>
      </c>
      <c r="N3292">
        <v>1863</v>
      </c>
      <c r="O3292">
        <v>3</v>
      </c>
      <c r="P3292">
        <v>124</v>
      </c>
      <c r="Q3292">
        <v>0.125</v>
      </c>
      <c r="R3292">
        <v>44712</v>
      </c>
      <c r="S3292" t="str" cm="1">
        <f t="array" ref="S3292">_xlfn.IFS(E3295&lt;30,"18-29",E3295&lt;45,"30-44",TRUE,"45+")</f>
        <v>30-44</v>
      </c>
      <c r="T3292" t="str" cm="1">
        <f t="array" ref="T3292">_xlfn.IFS(F3292&lt;=2,"0-2 Years",F3292&lt;=5,"3-5 Years",F3292&lt;=8,"6-8 Years",TRUE,"9-10 Years")</f>
        <v>9-10 Years</v>
      </c>
      <c r="U3292" t="str" cm="1">
        <f t="array" ref="U3292">_xlfn.IFS(P3292&gt;60,"High Risk",P3292&gt;30,"Medium Risk",TRUE,"Low Risk")</f>
        <v>High Risk</v>
      </c>
      <c r="V3292">
        <f t="shared" si="51"/>
        <v>6</v>
      </c>
    </row>
    <row r="3293" spans="1:22" hidden="1" x14ac:dyDescent="0.2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 s="2">
        <v>0</v>
      </c>
      <c r="H3293">
        <v>2</v>
      </c>
      <c r="I3293">
        <v>1</v>
      </c>
      <c r="J3293">
        <v>1</v>
      </c>
      <c r="K3293" s="1">
        <v>158545.25</v>
      </c>
      <c r="L3293">
        <v>0</v>
      </c>
      <c r="M3293">
        <v>25</v>
      </c>
      <c r="N3293">
        <v>3538</v>
      </c>
      <c r="O3293">
        <v>8</v>
      </c>
      <c r="P3293">
        <v>50</v>
      </c>
      <c r="Q3293">
        <v>0.32</v>
      </c>
      <c r="R3293">
        <v>88450</v>
      </c>
      <c r="S3293" t="str" cm="1">
        <f t="array" ref="S3293">_xlfn.IFS(E3296&lt;30,"18-29",E3296&lt;45,"30-44",TRUE,"45+")</f>
        <v>30-44</v>
      </c>
      <c r="T3293" t="str" cm="1">
        <f t="array" ref="T3293">_xlfn.IFS(F3293&lt;=2,"0-2 Years",F3293&lt;=5,"3-5 Years",F3293&lt;=8,"6-8 Years",TRUE,"9-10 Years")</f>
        <v>6-8 Years</v>
      </c>
      <c r="U3293" t="str" cm="1">
        <f t="array" ref="U3293">_xlfn.IFS(P3293&gt;60,"High Risk",P3293&gt;30,"Medium Risk",TRUE,"Low Risk")</f>
        <v>Medium Risk</v>
      </c>
      <c r="V3293">
        <f t="shared" si="51"/>
        <v>3</v>
      </c>
    </row>
    <row r="3294" spans="1:22" hidden="1" x14ac:dyDescent="0.2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 s="2">
        <v>176024.05</v>
      </c>
      <c r="H3294">
        <v>2</v>
      </c>
      <c r="I3294">
        <v>1</v>
      </c>
      <c r="J3294">
        <v>0</v>
      </c>
      <c r="K3294" s="1">
        <v>182337.98</v>
      </c>
      <c r="L3294">
        <v>0</v>
      </c>
      <c r="M3294">
        <v>4</v>
      </c>
      <c r="N3294">
        <v>1684</v>
      </c>
      <c r="O3294">
        <v>2</v>
      </c>
      <c r="P3294">
        <v>146</v>
      </c>
      <c r="Q3294">
        <v>0.5</v>
      </c>
      <c r="R3294">
        <v>6736</v>
      </c>
      <c r="S3294" t="str" cm="1">
        <f t="array" ref="S3294">_xlfn.IFS(E3297&lt;30,"18-29",E3297&lt;45,"30-44",TRUE,"45+")</f>
        <v>18-29</v>
      </c>
      <c r="T3294" t="str" cm="1">
        <f t="array" ref="T3294">_xlfn.IFS(F3294&lt;=2,"0-2 Years",F3294&lt;=5,"3-5 Years",F3294&lt;=8,"6-8 Years",TRUE,"9-10 Years")</f>
        <v>0-2 Years</v>
      </c>
      <c r="U3294" t="str" cm="1">
        <f t="array" ref="U3294">_xlfn.IFS(P3294&gt;60,"High Risk",P3294&gt;30,"Medium Risk",TRUE,"Low Risk")</f>
        <v>High Risk</v>
      </c>
      <c r="V3294">
        <f t="shared" si="51"/>
        <v>4</v>
      </c>
    </row>
    <row r="3295" spans="1:22" hidden="1" x14ac:dyDescent="0.2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 s="2">
        <v>0</v>
      </c>
      <c r="H3295">
        <v>2</v>
      </c>
      <c r="I3295">
        <v>1</v>
      </c>
      <c r="J3295">
        <v>1</v>
      </c>
      <c r="K3295" s="1">
        <v>84175.34</v>
      </c>
      <c r="L3295">
        <v>0</v>
      </c>
      <c r="M3295">
        <v>1</v>
      </c>
      <c r="N3295">
        <v>3505</v>
      </c>
      <c r="O3295">
        <v>5</v>
      </c>
      <c r="P3295">
        <v>4</v>
      </c>
      <c r="Q3295">
        <v>1</v>
      </c>
      <c r="R3295">
        <v>3505</v>
      </c>
      <c r="S3295" t="str" cm="1">
        <f t="array" ref="S3295">_xlfn.IFS(E3298&lt;30,"18-29",E3298&lt;45,"30-44",TRUE,"45+")</f>
        <v>18-29</v>
      </c>
      <c r="T3295" t="str" cm="1">
        <f t="array" ref="T3295">_xlfn.IFS(F3295&lt;=2,"0-2 Years",F3295&lt;=5,"3-5 Years",F3295&lt;=8,"6-8 Years",TRUE,"9-10 Years")</f>
        <v>3-5 Years</v>
      </c>
      <c r="U3295" t="str" cm="1">
        <f t="array" ref="U3295">_xlfn.IFS(P3295&gt;60,"High Risk",P3295&gt;30,"Medium Risk",TRUE,"Low Risk")</f>
        <v>Low Risk</v>
      </c>
      <c r="V3295">
        <f t="shared" si="51"/>
        <v>3</v>
      </c>
    </row>
    <row r="3296" spans="1:22" hidden="1" x14ac:dyDescent="0.2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 s="2">
        <v>127631.62</v>
      </c>
      <c r="H3296">
        <v>1</v>
      </c>
      <c r="I3296">
        <v>0</v>
      </c>
      <c r="J3296">
        <v>1</v>
      </c>
      <c r="K3296" s="1">
        <v>22197.8</v>
      </c>
      <c r="L3296">
        <v>1</v>
      </c>
      <c r="M3296">
        <v>13</v>
      </c>
      <c r="N3296">
        <v>4785</v>
      </c>
      <c r="O3296">
        <v>6</v>
      </c>
      <c r="P3296">
        <v>23</v>
      </c>
      <c r="Q3296">
        <v>0.46153846153846156</v>
      </c>
      <c r="R3296">
        <v>62205</v>
      </c>
      <c r="S3296" t="str" cm="1">
        <f t="array" ref="S3296">_xlfn.IFS(E3299&lt;30,"18-29",E3299&lt;45,"30-44",TRUE,"45+")</f>
        <v>30-44</v>
      </c>
      <c r="T3296" t="str" cm="1">
        <f t="array" ref="T3296">_xlfn.IFS(F3296&lt;=2,"0-2 Years",F3296&lt;=5,"3-5 Years",F3296&lt;=8,"6-8 Years",TRUE,"9-10 Years")</f>
        <v>0-2 Years</v>
      </c>
      <c r="U3296" t="str" cm="1">
        <f t="array" ref="U3296">_xlfn.IFS(P3296&gt;60,"High Risk",P3296&gt;30,"Medium Risk",TRUE,"Low Risk")</f>
        <v>Low Risk</v>
      </c>
      <c r="V3296">
        <f t="shared" si="51"/>
        <v>3</v>
      </c>
    </row>
    <row r="3297" spans="1:22" x14ac:dyDescent="0.2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 s="2">
        <v>0</v>
      </c>
      <c r="H3297">
        <v>1</v>
      </c>
      <c r="I3297">
        <v>1</v>
      </c>
      <c r="J3297">
        <v>0</v>
      </c>
      <c r="K3297" s="1">
        <v>189641.11</v>
      </c>
      <c r="L3297">
        <v>0</v>
      </c>
      <c r="M3297">
        <v>2</v>
      </c>
      <c r="N3297">
        <v>4776</v>
      </c>
      <c r="O3297">
        <v>1</v>
      </c>
      <c r="P3297">
        <v>131</v>
      </c>
      <c r="Q3297">
        <v>0.5</v>
      </c>
      <c r="R3297">
        <v>9552</v>
      </c>
      <c r="S3297" t="str" cm="1">
        <f t="array" ref="S3297">_xlfn.IFS(E3300&lt;30,"18-29",E3300&lt;45,"30-44",TRUE,"45+")</f>
        <v>18-29</v>
      </c>
      <c r="T3297" t="str" cm="1">
        <f t="array" ref="T3297">_xlfn.IFS(F3297&lt;=2,"0-2 Years",F3297&lt;=5,"3-5 Years",F3297&lt;=8,"6-8 Years",TRUE,"9-10 Years")</f>
        <v>9-10 Years</v>
      </c>
      <c r="U3297" t="str" cm="1">
        <f t="array" ref="U3297">_xlfn.IFS(P3297&gt;60,"High Risk",P3297&gt;30,"Medium Risk",TRUE,"Low Risk")</f>
        <v>High Risk</v>
      </c>
      <c r="V3297">
        <f t="shared" si="51"/>
        <v>8</v>
      </c>
    </row>
    <row r="3298" spans="1:22" hidden="1" x14ac:dyDescent="0.2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 s="2">
        <v>109819.16</v>
      </c>
      <c r="H3298">
        <v>2</v>
      </c>
      <c r="I3298">
        <v>1</v>
      </c>
      <c r="J3298">
        <v>0</v>
      </c>
      <c r="K3298" s="1">
        <v>154491.39000000001</v>
      </c>
      <c r="L3298">
        <v>0</v>
      </c>
      <c r="M3298">
        <v>13</v>
      </c>
      <c r="N3298">
        <v>1768</v>
      </c>
      <c r="O3298">
        <v>2</v>
      </c>
      <c r="P3298">
        <v>2</v>
      </c>
      <c r="Q3298">
        <v>0.15384615384615385</v>
      </c>
      <c r="R3298">
        <v>22984</v>
      </c>
      <c r="S3298" t="str" cm="1">
        <f t="array" ref="S3298">_xlfn.IFS(E3301&lt;30,"18-29",E3301&lt;45,"30-44",TRUE,"45+")</f>
        <v>30-44</v>
      </c>
      <c r="T3298" t="str" cm="1">
        <f t="array" ref="T3298">_xlfn.IFS(F3298&lt;=2,"0-2 Years",F3298&lt;=5,"3-5 Years",F3298&lt;=8,"6-8 Years",TRUE,"9-10 Years")</f>
        <v>9-10 Years</v>
      </c>
      <c r="U3298" t="str" cm="1">
        <f t="array" ref="U3298">_xlfn.IFS(P3298&gt;60,"High Risk",P3298&gt;30,"Medium Risk",TRUE,"Low Risk")</f>
        <v>Low Risk</v>
      </c>
      <c r="V3298">
        <f t="shared" si="51"/>
        <v>3</v>
      </c>
    </row>
    <row r="3299" spans="1:22" x14ac:dyDescent="0.2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 s="2">
        <v>138734.94</v>
      </c>
      <c r="H3299">
        <v>1</v>
      </c>
      <c r="I3299">
        <v>1</v>
      </c>
      <c r="J3299">
        <v>0</v>
      </c>
      <c r="K3299" s="1">
        <v>90020.74</v>
      </c>
      <c r="L3299">
        <v>0</v>
      </c>
      <c r="M3299">
        <v>12</v>
      </c>
      <c r="N3299">
        <v>2418</v>
      </c>
      <c r="O3299">
        <v>9</v>
      </c>
      <c r="P3299">
        <v>170</v>
      </c>
      <c r="Q3299">
        <v>0.75</v>
      </c>
      <c r="R3299">
        <v>29016</v>
      </c>
      <c r="S3299" t="str" cm="1">
        <f t="array" ref="S3299">_xlfn.IFS(E3302&lt;30,"18-29",E3302&lt;45,"30-44",TRUE,"45+")</f>
        <v>18-29</v>
      </c>
      <c r="T3299" t="str" cm="1">
        <f t="array" ref="T3299">_xlfn.IFS(F3299&lt;=2,"0-2 Years",F3299&lt;=5,"3-5 Years",F3299&lt;=8,"6-8 Years",TRUE,"9-10 Years")</f>
        <v>0-2 Years</v>
      </c>
      <c r="U3299" t="str" cm="1">
        <f t="array" ref="U3299">_xlfn.IFS(P3299&gt;60,"High Risk",P3299&gt;30,"Medium Risk",TRUE,"Low Risk")</f>
        <v>High Risk</v>
      </c>
      <c r="V3299">
        <f t="shared" si="51"/>
        <v>6</v>
      </c>
    </row>
    <row r="3300" spans="1:22" hidden="1" x14ac:dyDescent="0.2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 s="2">
        <v>111363.1</v>
      </c>
      <c r="H3300">
        <v>2</v>
      </c>
      <c r="I3300">
        <v>1</v>
      </c>
      <c r="J3300">
        <v>0</v>
      </c>
      <c r="K3300" s="1">
        <v>197264.35</v>
      </c>
      <c r="L3300">
        <v>0</v>
      </c>
      <c r="M3300">
        <v>25</v>
      </c>
      <c r="N3300">
        <v>2674</v>
      </c>
      <c r="O3300">
        <v>8</v>
      </c>
      <c r="P3300">
        <v>179</v>
      </c>
      <c r="Q3300">
        <v>0.32</v>
      </c>
      <c r="R3300">
        <v>66850</v>
      </c>
      <c r="S3300" t="str" cm="1">
        <f t="array" ref="S3300">_xlfn.IFS(E3303&lt;30,"18-29",E3303&lt;45,"30-44",TRUE,"45+")</f>
        <v>30-44</v>
      </c>
      <c r="T3300" t="str" cm="1">
        <f t="array" ref="T3300">_xlfn.IFS(F3300&lt;=2,"0-2 Years",F3300&lt;=5,"3-5 Years",F3300&lt;=8,"6-8 Years",TRUE,"9-10 Years")</f>
        <v>9-10 Years</v>
      </c>
      <c r="U3300" t="str" cm="1">
        <f t="array" ref="U3300">_xlfn.IFS(P3300&gt;60,"High Risk",P3300&gt;30,"Medium Risk",TRUE,"Low Risk")</f>
        <v>High Risk</v>
      </c>
      <c r="V3300">
        <f t="shared" si="51"/>
        <v>3</v>
      </c>
    </row>
    <row r="3301" spans="1:22" hidden="1" x14ac:dyDescent="0.2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 s="2">
        <v>0</v>
      </c>
      <c r="H3301">
        <v>2</v>
      </c>
      <c r="I3301">
        <v>1</v>
      </c>
      <c r="J3301">
        <v>1</v>
      </c>
      <c r="K3301" s="1">
        <v>31933.06</v>
      </c>
      <c r="L3301">
        <v>0</v>
      </c>
      <c r="M3301">
        <v>1</v>
      </c>
      <c r="N3301">
        <v>1384</v>
      </c>
      <c r="O3301">
        <v>10</v>
      </c>
      <c r="P3301">
        <v>92</v>
      </c>
      <c r="Q3301">
        <v>1</v>
      </c>
      <c r="R3301">
        <v>1384</v>
      </c>
      <c r="S3301" t="str" cm="1">
        <f t="array" ref="S3301">_xlfn.IFS(E3304&lt;30,"18-29",E3304&lt;45,"30-44",TRUE,"45+")</f>
        <v>30-44</v>
      </c>
      <c r="T3301" t="str" cm="1">
        <f t="array" ref="T3301">_xlfn.IFS(F3301&lt;=2,"0-2 Years",F3301&lt;=5,"3-5 Years",F3301&lt;=8,"6-8 Years",TRUE,"9-10 Years")</f>
        <v>9-10 Years</v>
      </c>
      <c r="U3301" t="str" cm="1">
        <f t="array" ref="U3301">_xlfn.IFS(P3301&gt;60,"High Risk",P3301&gt;30,"Medium Risk",TRUE,"Low Risk")</f>
        <v>High Risk</v>
      </c>
      <c r="V3301">
        <f t="shared" si="51"/>
        <v>3</v>
      </c>
    </row>
    <row r="3302" spans="1:22" hidden="1" x14ac:dyDescent="0.2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 s="2">
        <v>143988</v>
      </c>
      <c r="H3302">
        <v>2</v>
      </c>
      <c r="I3302">
        <v>1</v>
      </c>
      <c r="J3302">
        <v>0</v>
      </c>
      <c r="K3302" s="1">
        <v>8755.69</v>
      </c>
      <c r="L3302">
        <v>1</v>
      </c>
      <c r="M3302">
        <v>10</v>
      </c>
      <c r="N3302">
        <v>164</v>
      </c>
      <c r="O3302">
        <v>0</v>
      </c>
      <c r="P3302">
        <v>34</v>
      </c>
      <c r="Q3302">
        <v>0</v>
      </c>
      <c r="R3302">
        <v>1640</v>
      </c>
      <c r="S3302" t="str" cm="1">
        <f t="array" ref="S3302">_xlfn.IFS(E3305&lt;30,"18-29",E3305&lt;45,"30-44",TRUE,"45+")</f>
        <v>30-44</v>
      </c>
      <c r="T3302" t="str" cm="1">
        <f t="array" ref="T3302">_xlfn.IFS(F3302&lt;=2,"0-2 Years",F3302&lt;=5,"3-5 Years",F3302&lt;=8,"6-8 Years",TRUE,"9-10 Years")</f>
        <v>0-2 Years</v>
      </c>
      <c r="U3302" t="str" cm="1">
        <f t="array" ref="U3302">_xlfn.IFS(P3302&gt;60,"High Risk",P3302&gt;30,"Medium Risk",TRUE,"Low Risk")</f>
        <v>Medium Risk</v>
      </c>
      <c r="V3302">
        <f t="shared" si="51"/>
        <v>4</v>
      </c>
    </row>
    <row r="3303" spans="1:22" hidden="1" x14ac:dyDescent="0.2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 s="2">
        <v>118838.75</v>
      </c>
      <c r="H3303">
        <v>1</v>
      </c>
      <c r="I3303">
        <v>1</v>
      </c>
      <c r="J3303">
        <v>1</v>
      </c>
      <c r="K3303" s="1">
        <v>52820.13</v>
      </c>
      <c r="L3303">
        <v>0</v>
      </c>
      <c r="M3303">
        <v>22</v>
      </c>
      <c r="N3303">
        <v>349</v>
      </c>
      <c r="O3303">
        <v>10</v>
      </c>
      <c r="P3303">
        <v>42</v>
      </c>
      <c r="Q3303">
        <v>0.45454545454545453</v>
      </c>
      <c r="R3303">
        <v>7678</v>
      </c>
      <c r="S3303" t="str" cm="1">
        <f t="array" ref="S3303">_xlfn.IFS(E3306&lt;30,"18-29",E3306&lt;45,"30-44",TRUE,"45+")</f>
        <v>30-44</v>
      </c>
      <c r="T3303" t="str" cm="1">
        <f t="array" ref="T3303">_xlfn.IFS(F3303&lt;=2,"0-2 Years",F3303&lt;=5,"3-5 Years",F3303&lt;=8,"6-8 Years",TRUE,"9-10 Years")</f>
        <v>3-5 Years</v>
      </c>
      <c r="U3303" t="str" cm="1">
        <f t="array" ref="U3303">_xlfn.IFS(P3303&gt;60,"High Risk",P3303&gt;30,"Medium Risk",TRUE,"Low Risk")</f>
        <v>Medium Risk</v>
      </c>
      <c r="V3303">
        <f t="shared" si="51"/>
        <v>2</v>
      </c>
    </row>
    <row r="3304" spans="1:22" hidden="1" x14ac:dyDescent="0.2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 s="2">
        <v>161637.75</v>
      </c>
      <c r="H3304">
        <v>1</v>
      </c>
      <c r="I3304">
        <v>1</v>
      </c>
      <c r="J3304">
        <v>1</v>
      </c>
      <c r="K3304" s="1">
        <v>20008.46</v>
      </c>
      <c r="L3304">
        <v>0</v>
      </c>
      <c r="M3304">
        <v>22</v>
      </c>
      <c r="N3304">
        <v>770</v>
      </c>
      <c r="O3304">
        <v>7</v>
      </c>
      <c r="P3304">
        <v>101</v>
      </c>
      <c r="Q3304">
        <v>0.31818181818181818</v>
      </c>
      <c r="R3304">
        <v>16940</v>
      </c>
      <c r="S3304" t="str" cm="1">
        <f t="array" ref="S3304">_xlfn.IFS(E3307&lt;30,"18-29",E3307&lt;45,"30-44",TRUE,"45+")</f>
        <v>45+</v>
      </c>
      <c r="T3304" t="str" cm="1">
        <f t="array" ref="T3304">_xlfn.IFS(F3304&lt;=2,"0-2 Years",F3304&lt;=5,"3-5 Years",F3304&lt;=8,"6-8 Years",TRUE,"9-10 Years")</f>
        <v>3-5 Years</v>
      </c>
      <c r="U3304" t="str" cm="1">
        <f t="array" ref="U3304">_xlfn.IFS(P3304&gt;60,"High Risk",P3304&gt;30,"Medium Risk",TRUE,"Low Risk")</f>
        <v>High Risk</v>
      </c>
      <c r="V3304">
        <f t="shared" si="51"/>
        <v>2</v>
      </c>
    </row>
    <row r="3305" spans="1:22" hidden="1" x14ac:dyDescent="0.2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 s="2">
        <v>133793.89000000001</v>
      </c>
      <c r="H3305">
        <v>1</v>
      </c>
      <c r="I3305">
        <v>1</v>
      </c>
      <c r="J3305">
        <v>1</v>
      </c>
      <c r="K3305" s="1">
        <v>34607.14</v>
      </c>
      <c r="L3305">
        <v>1</v>
      </c>
      <c r="M3305">
        <v>30</v>
      </c>
      <c r="N3305">
        <v>3971</v>
      </c>
      <c r="O3305">
        <v>0</v>
      </c>
      <c r="P3305">
        <v>176</v>
      </c>
      <c r="Q3305">
        <v>0</v>
      </c>
      <c r="R3305">
        <v>119130</v>
      </c>
      <c r="S3305" t="str" cm="1">
        <f t="array" ref="S3305">_xlfn.IFS(E3308&lt;30,"18-29",E3308&lt;45,"30-44",TRUE,"45+")</f>
        <v>30-44</v>
      </c>
      <c r="T3305" t="str" cm="1">
        <f t="array" ref="T3305">_xlfn.IFS(F3305&lt;=2,"0-2 Years",F3305&lt;=5,"3-5 Years",F3305&lt;=8,"6-8 Years",TRUE,"9-10 Years")</f>
        <v>3-5 Years</v>
      </c>
      <c r="U3305" t="str" cm="1">
        <f t="array" ref="U3305">_xlfn.IFS(P3305&gt;60,"High Risk",P3305&gt;30,"Medium Risk",TRUE,"Low Risk")</f>
        <v>High Risk</v>
      </c>
      <c r="V3305">
        <f t="shared" si="51"/>
        <v>2</v>
      </c>
    </row>
    <row r="3306" spans="1:22" hidden="1" x14ac:dyDescent="0.2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 s="2">
        <v>71553.83</v>
      </c>
      <c r="H3306">
        <v>1</v>
      </c>
      <c r="I3306">
        <v>1</v>
      </c>
      <c r="J3306">
        <v>0</v>
      </c>
      <c r="K3306" s="1">
        <v>177384.45</v>
      </c>
      <c r="L3306">
        <v>0</v>
      </c>
      <c r="M3306">
        <v>11</v>
      </c>
      <c r="N3306">
        <v>1079</v>
      </c>
      <c r="O3306">
        <v>6</v>
      </c>
      <c r="P3306">
        <v>81</v>
      </c>
      <c r="Q3306">
        <v>0.54545454545454541</v>
      </c>
      <c r="R3306">
        <v>11869</v>
      </c>
      <c r="S3306" t="str" cm="1">
        <f t="array" ref="S3306">_xlfn.IFS(E3309&lt;30,"18-29",E3309&lt;45,"30-44",TRUE,"45+")</f>
        <v>30-44</v>
      </c>
      <c r="T3306" t="str" cm="1">
        <f t="array" ref="T3306">_xlfn.IFS(F3306&lt;=2,"0-2 Years",F3306&lt;=5,"3-5 Years",F3306&lt;=8,"6-8 Years",TRUE,"9-10 Years")</f>
        <v>6-8 Years</v>
      </c>
      <c r="U3306" t="str" cm="1">
        <f t="array" ref="U3306">_xlfn.IFS(P3306&gt;60,"High Risk",P3306&gt;30,"Medium Risk",TRUE,"Low Risk")</f>
        <v>High Risk</v>
      </c>
      <c r="V3306">
        <f t="shared" si="51"/>
        <v>5</v>
      </c>
    </row>
    <row r="3307" spans="1:22" x14ac:dyDescent="0.2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 s="2">
        <v>0</v>
      </c>
      <c r="H3307">
        <v>1</v>
      </c>
      <c r="I3307">
        <v>1</v>
      </c>
      <c r="J3307">
        <v>1</v>
      </c>
      <c r="K3307" s="1">
        <v>165702.64000000001</v>
      </c>
      <c r="L3307">
        <v>0</v>
      </c>
      <c r="M3307">
        <v>19</v>
      </c>
      <c r="N3307">
        <v>652</v>
      </c>
      <c r="O3307">
        <v>9</v>
      </c>
      <c r="P3307">
        <v>154</v>
      </c>
      <c r="Q3307">
        <v>0.47368421052631576</v>
      </c>
      <c r="R3307">
        <v>12388</v>
      </c>
      <c r="S3307" t="str" cm="1">
        <f t="array" ref="S3307">_xlfn.IFS(E3310&lt;30,"18-29",E3310&lt;45,"30-44",TRUE,"45+")</f>
        <v>45+</v>
      </c>
      <c r="T3307" t="str" cm="1">
        <f t="array" ref="T3307">_xlfn.IFS(F3307&lt;=2,"0-2 Years",F3307&lt;=5,"3-5 Years",F3307&lt;=8,"6-8 Years",TRUE,"9-10 Years")</f>
        <v>6-8 Years</v>
      </c>
      <c r="U3307" t="str" cm="1">
        <f t="array" ref="U3307">_xlfn.IFS(P3307&gt;60,"High Risk",P3307&gt;30,"Medium Risk",TRUE,"Low Risk")</f>
        <v>High Risk</v>
      </c>
      <c r="V3307">
        <f t="shared" si="51"/>
        <v>6</v>
      </c>
    </row>
    <row r="3308" spans="1:22" x14ac:dyDescent="0.2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 s="2">
        <v>0</v>
      </c>
      <c r="H3308">
        <v>2</v>
      </c>
      <c r="I3308">
        <v>1</v>
      </c>
      <c r="J3308">
        <v>0</v>
      </c>
      <c r="K3308" s="1">
        <v>167889.1</v>
      </c>
      <c r="L3308">
        <v>0</v>
      </c>
      <c r="M3308">
        <v>10</v>
      </c>
      <c r="N3308">
        <v>4970</v>
      </c>
      <c r="O3308">
        <v>0</v>
      </c>
      <c r="P3308">
        <v>176</v>
      </c>
      <c r="Q3308">
        <v>0</v>
      </c>
      <c r="R3308">
        <v>49700</v>
      </c>
      <c r="S3308" t="str" cm="1">
        <f t="array" ref="S3308">_xlfn.IFS(E3311&lt;30,"18-29",E3311&lt;45,"30-44",TRUE,"45+")</f>
        <v>18-29</v>
      </c>
      <c r="T3308" t="str" cm="1">
        <f t="array" ref="T3308">_xlfn.IFS(F3308&lt;=2,"0-2 Years",F3308&lt;=5,"3-5 Years",F3308&lt;=8,"6-8 Years",TRUE,"9-10 Years")</f>
        <v>3-5 Years</v>
      </c>
      <c r="U3308" t="str" cm="1">
        <f t="array" ref="U3308">_xlfn.IFS(P3308&gt;60,"High Risk",P3308&gt;30,"Medium Risk",TRUE,"Low Risk")</f>
        <v>High Risk</v>
      </c>
      <c r="V3308">
        <f t="shared" si="51"/>
        <v>6</v>
      </c>
    </row>
    <row r="3309" spans="1:22" hidden="1" x14ac:dyDescent="0.2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 s="2">
        <v>0</v>
      </c>
      <c r="H3309">
        <v>2</v>
      </c>
      <c r="I3309">
        <v>1</v>
      </c>
      <c r="J3309">
        <v>1</v>
      </c>
      <c r="K3309" s="1">
        <v>133122.62</v>
      </c>
      <c r="L3309">
        <v>0</v>
      </c>
      <c r="M3309">
        <v>5</v>
      </c>
      <c r="N3309">
        <v>2186</v>
      </c>
      <c r="O3309">
        <v>2</v>
      </c>
      <c r="P3309">
        <v>29</v>
      </c>
      <c r="Q3309">
        <v>0.4</v>
      </c>
      <c r="R3309">
        <v>10930</v>
      </c>
      <c r="S3309" t="str" cm="1">
        <f t="array" ref="S3309">_xlfn.IFS(E3312&lt;30,"18-29",E3312&lt;45,"30-44",TRUE,"45+")</f>
        <v>45+</v>
      </c>
      <c r="T3309" t="str" cm="1">
        <f t="array" ref="T3309">_xlfn.IFS(F3309&lt;=2,"0-2 Years",F3309&lt;=5,"3-5 Years",F3309&lt;=8,"6-8 Years",TRUE,"9-10 Years")</f>
        <v>6-8 Years</v>
      </c>
      <c r="U3309" t="str" cm="1">
        <f t="array" ref="U3309">_xlfn.IFS(P3309&gt;60,"High Risk",P3309&gt;30,"Medium Risk",TRUE,"Low Risk")</f>
        <v>Low Risk</v>
      </c>
      <c r="V3309">
        <f t="shared" si="51"/>
        <v>3</v>
      </c>
    </row>
    <row r="3310" spans="1:22" hidden="1" x14ac:dyDescent="0.2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 s="2">
        <v>64667.95</v>
      </c>
      <c r="H3310">
        <v>2</v>
      </c>
      <c r="I3310">
        <v>0</v>
      </c>
      <c r="J3310">
        <v>1</v>
      </c>
      <c r="K3310" s="1">
        <v>140454.14000000001</v>
      </c>
      <c r="L3310">
        <v>0</v>
      </c>
      <c r="M3310">
        <v>4</v>
      </c>
      <c r="N3310">
        <v>2106</v>
      </c>
      <c r="O3310">
        <v>9</v>
      </c>
      <c r="P3310">
        <v>3</v>
      </c>
      <c r="Q3310">
        <v>1</v>
      </c>
      <c r="R3310">
        <v>8424</v>
      </c>
      <c r="S3310" t="str" cm="1">
        <f t="array" ref="S3310">_xlfn.IFS(E3313&lt;30,"18-29",E3313&lt;45,"30-44",TRUE,"45+")</f>
        <v>45+</v>
      </c>
      <c r="T3310" t="str" cm="1">
        <f t="array" ref="T3310">_xlfn.IFS(F3310&lt;=2,"0-2 Years",F3310&lt;=5,"3-5 Years",F3310&lt;=8,"6-8 Years",TRUE,"9-10 Years")</f>
        <v>9-10 Years</v>
      </c>
      <c r="U3310" t="str" cm="1">
        <f t="array" ref="U3310">_xlfn.IFS(P3310&gt;60,"High Risk",P3310&gt;30,"Medium Risk",TRUE,"Low Risk")</f>
        <v>Low Risk</v>
      </c>
      <c r="V3310">
        <f t="shared" si="51"/>
        <v>1</v>
      </c>
    </row>
    <row r="3311" spans="1:22" hidden="1" x14ac:dyDescent="0.2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 s="2">
        <v>121164.11</v>
      </c>
      <c r="H3311">
        <v>1</v>
      </c>
      <c r="I3311">
        <v>1</v>
      </c>
      <c r="J3311">
        <v>1</v>
      </c>
      <c r="K3311" s="1">
        <v>59938.81</v>
      </c>
      <c r="L3311">
        <v>0</v>
      </c>
      <c r="M3311">
        <v>3</v>
      </c>
      <c r="N3311">
        <v>2814</v>
      </c>
      <c r="O3311">
        <v>9</v>
      </c>
      <c r="P3311">
        <v>10</v>
      </c>
      <c r="Q3311">
        <v>1</v>
      </c>
      <c r="R3311">
        <v>8442</v>
      </c>
      <c r="S3311" t="str" cm="1">
        <f t="array" ref="S3311">_xlfn.IFS(E3314&lt;30,"18-29",E3314&lt;45,"30-44",TRUE,"45+")</f>
        <v>30-44</v>
      </c>
      <c r="T3311" t="str" cm="1">
        <f t="array" ref="T3311">_xlfn.IFS(F3311&lt;=2,"0-2 Years",F3311&lt;=5,"3-5 Years",F3311&lt;=8,"6-8 Years",TRUE,"9-10 Years")</f>
        <v>0-2 Years</v>
      </c>
      <c r="U3311" t="str" cm="1">
        <f t="array" ref="U3311">_xlfn.IFS(P3311&gt;60,"High Risk",P3311&gt;30,"Medium Risk",TRUE,"Low Risk")</f>
        <v>Low Risk</v>
      </c>
      <c r="V3311">
        <f t="shared" si="51"/>
        <v>3</v>
      </c>
    </row>
    <row r="3312" spans="1:22" x14ac:dyDescent="0.2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 s="2">
        <v>0</v>
      </c>
      <c r="H3312">
        <v>2</v>
      </c>
      <c r="I3312">
        <v>1</v>
      </c>
      <c r="J3312">
        <v>0</v>
      </c>
      <c r="K3312" s="1">
        <v>12016.79</v>
      </c>
      <c r="L3312">
        <v>0</v>
      </c>
      <c r="M3312">
        <v>4</v>
      </c>
      <c r="N3312">
        <v>579</v>
      </c>
      <c r="O3312">
        <v>4</v>
      </c>
      <c r="P3312">
        <v>144</v>
      </c>
      <c r="Q3312">
        <v>1</v>
      </c>
      <c r="R3312">
        <v>2316</v>
      </c>
      <c r="S3312" t="str" cm="1">
        <f t="array" ref="S3312">_xlfn.IFS(E3315&lt;30,"18-29",E3315&lt;45,"30-44",TRUE,"45+")</f>
        <v>45+</v>
      </c>
      <c r="T3312" t="str" cm="1">
        <f t="array" ref="T3312">_xlfn.IFS(F3312&lt;=2,"0-2 Years",F3312&lt;=5,"3-5 Years",F3312&lt;=8,"6-8 Years",TRUE,"9-10 Years")</f>
        <v>3-5 Years</v>
      </c>
      <c r="U3312" t="str" cm="1">
        <f t="array" ref="U3312">_xlfn.IFS(P3312&gt;60,"High Risk",P3312&gt;30,"Medium Risk",TRUE,"Low Risk")</f>
        <v>High Risk</v>
      </c>
      <c r="V3312">
        <f t="shared" si="51"/>
        <v>7</v>
      </c>
    </row>
    <row r="3313" spans="1:22" hidden="1" x14ac:dyDescent="0.2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 s="2">
        <v>98903.06</v>
      </c>
      <c r="H3313">
        <v>1</v>
      </c>
      <c r="I3313">
        <v>1</v>
      </c>
      <c r="J3313">
        <v>1</v>
      </c>
      <c r="K3313" s="1">
        <v>81251.240000000005</v>
      </c>
      <c r="L3313">
        <v>0</v>
      </c>
      <c r="M3313">
        <v>17</v>
      </c>
      <c r="N3313">
        <v>1418</v>
      </c>
      <c r="O3313">
        <v>7</v>
      </c>
      <c r="P3313">
        <v>3</v>
      </c>
      <c r="Q3313">
        <v>0.41176470588235292</v>
      </c>
      <c r="R3313">
        <v>24106</v>
      </c>
      <c r="S3313" t="str" cm="1">
        <f t="array" ref="S3313">_xlfn.IFS(E3316&lt;30,"18-29",E3316&lt;45,"30-44",TRUE,"45+")</f>
        <v>45+</v>
      </c>
      <c r="T3313" t="str" cm="1">
        <f t="array" ref="T3313">_xlfn.IFS(F3313&lt;=2,"0-2 Years",F3313&lt;=5,"3-5 Years",F3313&lt;=8,"6-8 Years",TRUE,"9-10 Years")</f>
        <v>3-5 Years</v>
      </c>
      <c r="U3313" t="str" cm="1">
        <f t="array" ref="U3313">_xlfn.IFS(P3313&gt;60,"High Risk",P3313&gt;30,"Medium Risk",TRUE,"Low Risk")</f>
        <v>Low Risk</v>
      </c>
      <c r="V3313">
        <f t="shared" si="51"/>
        <v>3</v>
      </c>
    </row>
    <row r="3314" spans="1:22" hidden="1" x14ac:dyDescent="0.2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 s="2">
        <v>104158.84</v>
      </c>
      <c r="H3314">
        <v>1</v>
      </c>
      <c r="I3314">
        <v>1</v>
      </c>
      <c r="J3314">
        <v>0</v>
      </c>
      <c r="K3314" s="1">
        <v>134169.85</v>
      </c>
      <c r="L3314">
        <v>0</v>
      </c>
      <c r="M3314">
        <v>17</v>
      </c>
      <c r="N3314">
        <v>2874</v>
      </c>
      <c r="O3314">
        <v>6</v>
      </c>
      <c r="P3314">
        <v>97</v>
      </c>
      <c r="Q3314">
        <v>0.35294117647058826</v>
      </c>
      <c r="R3314">
        <v>48858</v>
      </c>
      <c r="S3314" t="str" cm="1">
        <f t="array" ref="S3314">_xlfn.IFS(E3317&lt;30,"18-29",E3317&lt;45,"30-44",TRUE,"45+")</f>
        <v>18-29</v>
      </c>
      <c r="T3314" t="str" cm="1">
        <f t="array" ref="T3314">_xlfn.IFS(F3314&lt;=2,"0-2 Years",F3314&lt;=5,"3-5 Years",F3314&lt;=8,"6-8 Years",TRUE,"9-10 Years")</f>
        <v>6-8 Years</v>
      </c>
      <c r="U3314" t="str" cm="1">
        <f t="array" ref="U3314">_xlfn.IFS(P3314&gt;60,"High Risk",P3314&gt;30,"Medium Risk",TRUE,"Low Risk")</f>
        <v>High Risk</v>
      </c>
      <c r="V3314">
        <f t="shared" si="51"/>
        <v>5</v>
      </c>
    </row>
    <row r="3315" spans="1:22" hidden="1" x14ac:dyDescent="0.2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 s="2">
        <v>0</v>
      </c>
      <c r="H3315">
        <v>2</v>
      </c>
      <c r="I3315">
        <v>1</v>
      </c>
      <c r="J3315">
        <v>1</v>
      </c>
      <c r="K3315" s="1">
        <v>94888.6</v>
      </c>
      <c r="L3315">
        <v>0</v>
      </c>
      <c r="M3315">
        <v>30</v>
      </c>
      <c r="N3315">
        <v>449</v>
      </c>
      <c r="O3315">
        <v>5</v>
      </c>
      <c r="P3315">
        <v>16</v>
      </c>
      <c r="Q3315">
        <v>0.16666666666666666</v>
      </c>
      <c r="R3315">
        <v>13470</v>
      </c>
      <c r="S3315" t="str" cm="1">
        <f t="array" ref="S3315">_xlfn.IFS(E3318&lt;30,"18-29",E3318&lt;45,"30-44",TRUE,"45+")</f>
        <v>45+</v>
      </c>
      <c r="T3315" t="str" cm="1">
        <f t="array" ref="T3315">_xlfn.IFS(F3315&lt;=2,"0-2 Years",F3315&lt;=5,"3-5 Years",F3315&lt;=8,"6-8 Years",TRUE,"9-10 Years")</f>
        <v>6-8 Years</v>
      </c>
      <c r="U3315" t="str" cm="1">
        <f t="array" ref="U3315">_xlfn.IFS(P3315&gt;60,"High Risk",P3315&gt;30,"Medium Risk",TRUE,"Low Risk")</f>
        <v>Low Risk</v>
      </c>
      <c r="V3315">
        <f t="shared" si="51"/>
        <v>4</v>
      </c>
    </row>
    <row r="3316" spans="1:22" hidden="1" x14ac:dyDescent="0.2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 s="2">
        <v>139529.93</v>
      </c>
      <c r="H3316">
        <v>2</v>
      </c>
      <c r="I3316">
        <v>1</v>
      </c>
      <c r="J3316">
        <v>1</v>
      </c>
      <c r="K3316" s="1">
        <v>175696.16</v>
      </c>
      <c r="L3316">
        <v>1</v>
      </c>
      <c r="M3316">
        <v>4</v>
      </c>
      <c r="N3316">
        <v>1117</v>
      </c>
      <c r="O3316">
        <v>9</v>
      </c>
      <c r="P3316">
        <v>137</v>
      </c>
      <c r="Q3316">
        <v>1</v>
      </c>
      <c r="R3316">
        <v>4468</v>
      </c>
      <c r="S3316" t="str" cm="1">
        <f t="array" ref="S3316">_xlfn.IFS(E3319&lt;30,"18-29",E3319&lt;45,"30-44",TRUE,"45+")</f>
        <v>45+</v>
      </c>
      <c r="T3316" t="str" cm="1">
        <f t="array" ref="T3316">_xlfn.IFS(F3316&lt;=2,"0-2 Years",F3316&lt;=5,"3-5 Years",F3316&lt;=8,"6-8 Years",TRUE,"9-10 Years")</f>
        <v>3-5 Years</v>
      </c>
      <c r="U3316" t="str" cm="1">
        <f t="array" ref="U3316">_xlfn.IFS(P3316&gt;60,"High Risk",P3316&gt;30,"Medium Risk",TRUE,"Low Risk")</f>
        <v>High Risk</v>
      </c>
      <c r="V3316">
        <f t="shared" si="51"/>
        <v>1</v>
      </c>
    </row>
    <row r="3317" spans="1:22" hidden="1" x14ac:dyDescent="0.2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 s="2">
        <v>0</v>
      </c>
      <c r="H3317">
        <v>2</v>
      </c>
      <c r="I3317">
        <v>0</v>
      </c>
      <c r="J3317">
        <v>1</v>
      </c>
      <c r="K3317" s="1">
        <v>96758.58</v>
      </c>
      <c r="L3317">
        <v>0</v>
      </c>
      <c r="M3317">
        <v>30</v>
      </c>
      <c r="N3317">
        <v>902</v>
      </c>
      <c r="O3317">
        <v>7</v>
      </c>
      <c r="P3317">
        <v>82</v>
      </c>
      <c r="Q3317">
        <v>0.23333333333333334</v>
      </c>
      <c r="R3317">
        <v>27060</v>
      </c>
      <c r="S3317" t="str" cm="1">
        <f t="array" ref="S3317">_xlfn.IFS(E3320&lt;30,"18-29",E3320&lt;45,"30-44",TRUE,"45+")</f>
        <v>30-44</v>
      </c>
      <c r="T3317" t="str" cm="1">
        <f t="array" ref="T3317">_xlfn.IFS(F3317&lt;=2,"0-2 Years",F3317&lt;=5,"3-5 Years",F3317&lt;=8,"6-8 Years",TRUE,"9-10 Years")</f>
        <v>6-8 Years</v>
      </c>
      <c r="U3317" t="str" cm="1">
        <f t="array" ref="U3317">_xlfn.IFS(P3317&gt;60,"High Risk",P3317&gt;30,"Medium Risk",TRUE,"Low Risk")</f>
        <v>High Risk</v>
      </c>
      <c r="V3317">
        <f t="shared" si="51"/>
        <v>3</v>
      </c>
    </row>
    <row r="3318" spans="1:22" x14ac:dyDescent="0.2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 s="2">
        <v>64646.7</v>
      </c>
      <c r="H3318">
        <v>1</v>
      </c>
      <c r="I3318">
        <v>1</v>
      </c>
      <c r="J3318">
        <v>0</v>
      </c>
      <c r="K3318" s="1">
        <v>128019.48</v>
      </c>
      <c r="L3318">
        <v>1</v>
      </c>
      <c r="M3318">
        <v>19</v>
      </c>
      <c r="N3318">
        <v>2234</v>
      </c>
      <c r="O3318">
        <v>4</v>
      </c>
      <c r="P3318">
        <v>75</v>
      </c>
      <c r="Q3318">
        <v>0.21052631578947367</v>
      </c>
      <c r="R3318">
        <v>42446</v>
      </c>
      <c r="S3318" t="str" cm="1">
        <f t="array" ref="S3318">_xlfn.IFS(E3321&lt;30,"18-29",E3321&lt;45,"30-44",TRUE,"45+")</f>
        <v>30-44</v>
      </c>
      <c r="T3318" t="str" cm="1">
        <f t="array" ref="T3318">_xlfn.IFS(F3318&lt;=2,"0-2 Years",F3318&lt;=5,"3-5 Years",F3318&lt;=8,"6-8 Years",TRUE,"9-10 Years")</f>
        <v>3-5 Years</v>
      </c>
      <c r="U3318" t="str" cm="1">
        <f t="array" ref="U3318">_xlfn.IFS(P3318&gt;60,"High Risk",P3318&gt;30,"Medium Risk",TRUE,"Low Risk")</f>
        <v>High Risk</v>
      </c>
      <c r="V3318">
        <f t="shared" si="51"/>
        <v>6</v>
      </c>
    </row>
    <row r="3319" spans="1:22" hidden="1" x14ac:dyDescent="0.2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 s="2">
        <v>0</v>
      </c>
      <c r="H3319">
        <v>2</v>
      </c>
      <c r="I3319">
        <v>1</v>
      </c>
      <c r="J3319">
        <v>1</v>
      </c>
      <c r="K3319" s="1">
        <v>146895.35999999999</v>
      </c>
      <c r="L3319">
        <v>1</v>
      </c>
      <c r="M3319">
        <v>11</v>
      </c>
      <c r="N3319">
        <v>1756</v>
      </c>
      <c r="O3319">
        <v>10</v>
      </c>
      <c r="P3319">
        <v>162</v>
      </c>
      <c r="Q3319">
        <v>0.90909090909090906</v>
      </c>
      <c r="R3319">
        <v>19316</v>
      </c>
      <c r="S3319" t="str" cm="1">
        <f t="array" ref="S3319">_xlfn.IFS(E3322&lt;30,"18-29",E3322&lt;45,"30-44",TRUE,"45+")</f>
        <v>18-29</v>
      </c>
      <c r="T3319" t="str" cm="1">
        <f t="array" ref="T3319">_xlfn.IFS(F3319&lt;=2,"0-2 Years",F3319&lt;=5,"3-5 Years",F3319&lt;=8,"6-8 Years",TRUE,"9-10 Years")</f>
        <v>3-5 Years</v>
      </c>
      <c r="U3319" t="str" cm="1">
        <f t="array" ref="U3319">_xlfn.IFS(P3319&gt;60,"High Risk",P3319&gt;30,"Medium Risk",TRUE,"Low Risk")</f>
        <v>High Risk</v>
      </c>
      <c r="V3319">
        <f t="shared" si="51"/>
        <v>4</v>
      </c>
    </row>
    <row r="3320" spans="1:22" hidden="1" x14ac:dyDescent="0.2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 s="2">
        <v>0</v>
      </c>
      <c r="H3320">
        <v>2</v>
      </c>
      <c r="I3320">
        <v>1</v>
      </c>
      <c r="J3320">
        <v>1</v>
      </c>
      <c r="K3320" s="1">
        <v>139356.29999999999</v>
      </c>
      <c r="L3320">
        <v>0</v>
      </c>
      <c r="M3320">
        <v>18</v>
      </c>
      <c r="N3320">
        <v>3844</v>
      </c>
      <c r="O3320">
        <v>3</v>
      </c>
      <c r="P3320">
        <v>180</v>
      </c>
      <c r="Q3320">
        <v>0.16666666666666666</v>
      </c>
      <c r="R3320">
        <v>69192</v>
      </c>
      <c r="S3320" t="str" cm="1">
        <f t="array" ref="S3320">_xlfn.IFS(E3323&lt;30,"18-29",E3323&lt;45,"30-44",TRUE,"45+")</f>
        <v>30-44</v>
      </c>
      <c r="T3320" t="str" cm="1">
        <f t="array" ref="T3320">_xlfn.IFS(F3320&lt;=2,"0-2 Years",F3320&lt;=5,"3-5 Years",F3320&lt;=8,"6-8 Years",TRUE,"9-10 Years")</f>
        <v>6-8 Years</v>
      </c>
      <c r="U3320" t="str" cm="1">
        <f t="array" ref="U3320">_xlfn.IFS(P3320&gt;60,"High Risk",P3320&gt;30,"Medium Risk",TRUE,"Low Risk")</f>
        <v>High Risk</v>
      </c>
      <c r="V3320">
        <f t="shared" si="51"/>
        <v>3</v>
      </c>
    </row>
    <row r="3321" spans="1:22" x14ac:dyDescent="0.2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 s="2">
        <v>118894.22</v>
      </c>
      <c r="H3321">
        <v>1</v>
      </c>
      <c r="I3321">
        <v>0</v>
      </c>
      <c r="J3321">
        <v>0</v>
      </c>
      <c r="K3321" s="1">
        <v>2923.61</v>
      </c>
      <c r="L3321">
        <v>0</v>
      </c>
      <c r="M3321">
        <v>1</v>
      </c>
      <c r="N3321">
        <v>647</v>
      </c>
      <c r="O3321">
        <v>1</v>
      </c>
      <c r="P3321">
        <v>11</v>
      </c>
      <c r="Q3321">
        <v>1</v>
      </c>
      <c r="R3321">
        <v>647</v>
      </c>
      <c r="S3321" t="str" cm="1">
        <f t="array" ref="S3321">_xlfn.IFS(E3324&lt;30,"18-29",E3324&lt;45,"30-44",TRUE,"45+")</f>
        <v>30-44</v>
      </c>
      <c r="T3321" t="str" cm="1">
        <f t="array" ref="T3321">_xlfn.IFS(F3321&lt;=2,"0-2 Years",F3321&lt;=5,"3-5 Years",F3321&lt;=8,"6-8 Years",TRUE,"9-10 Years")</f>
        <v>0-2 Years</v>
      </c>
      <c r="U3321" t="str" cm="1">
        <f t="array" ref="U3321">_xlfn.IFS(P3321&gt;60,"High Risk",P3321&gt;30,"Medium Risk",TRUE,"Low Risk")</f>
        <v>Low Risk</v>
      </c>
      <c r="V3321">
        <f t="shared" si="51"/>
        <v>6</v>
      </c>
    </row>
    <row r="3322" spans="1:22" x14ac:dyDescent="0.2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 s="2">
        <v>0</v>
      </c>
      <c r="H3322">
        <v>1</v>
      </c>
      <c r="I3322">
        <v>0</v>
      </c>
      <c r="J3322">
        <v>1</v>
      </c>
      <c r="K3322" s="1">
        <v>121232.51</v>
      </c>
      <c r="L3322">
        <v>0</v>
      </c>
      <c r="M3322">
        <v>1</v>
      </c>
      <c r="N3322">
        <v>3181</v>
      </c>
      <c r="O3322">
        <v>10</v>
      </c>
      <c r="P3322">
        <v>121</v>
      </c>
      <c r="Q3322">
        <v>1</v>
      </c>
      <c r="R3322">
        <v>3181</v>
      </c>
      <c r="S3322" t="str" cm="1">
        <f t="array" ref="S3322">_xlfn.IFS(E3325&lt;30,"18-29",E3325&lt;45,"30-44",TRUE,"45+")</f>
        <v>30-44</v>
      </c>
      <c r="T3322" t="str" cm="1">
        <f t="array" ref="T3322">_xlfn.IFS(F3322&lt;=2,"0-2 Years",F3322&lt;=5,"3-5 Years",F3322&lt;=8,"6-8 Years",TRUE,"9-10 Years")</f>
        <v>0-2 Years</v>
      </c>
      <c r="U3322" t="str" cm="1">
        <f t="array" ref="U3322">_xlfn.IFS(P3322&gt;60,"High Risk",P3322&gt;30,"Medium Risk",TRUE,"Low Risk")</f>
        <v>High Risk</v>
      </c>
      <c r="V3322">
        <f t="shared" si="51"/>
        <v>6</v>
      </c>
    </row>
    <row r="3323" spans="1:22" hidden="1" x14ac:dyDescent="0.2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 s="2">
        <v>0</v>
      </c>
      <c r="H3323">
        <v>2</v>
      </c>
      <c r="I3323">
        <v>1</v>
      </c>
      <c r="J3323">
        <v>1</v>
      </c>
      <c r="K3323" s="1">
        <v>2053.42</v>
      </c>
      <c r="L3323">
        <v>0</v>
      </c>
      <c r="M3323">
        <v>5</v>
      </c>
      <c r="N3323">
        <v>3510</v>
      </c>
      <c r="O3323">
        <v>9</v>
      </c>
      <c r="P3323">
        <v>162</v>
      </c>
      <c r="Q3323">
        <v>1</v>
      </c>
      <c r="R3323">
        <v>17550</v>
      </c>
      <c r="S3323" t="str" cm="1">
        <f t="array" ref="S3323">_xlfn.IFS(E3326&lt;30,"18-29",E3326&lt;45,"30-44",TRUE,"45+")</f>
        <v>45+</v>
      </c>
      <c r="T3323" t="str" cm="1">
        <f t="array" ref="T3323">_xlfn.IFS(F3323&lt;=2,"0-2 Years",F3323&lt;=5,"3-5 Years",F3323&lt;=8,"6-8 Years",TRUE,"9-10 Years")</f>
        <v>9-10 Years</v>
      </c>
      <c r="U3323" t="str" cm="1">
        <f t="array" ref="U3323">_xlfn.IFS(P3323&gt;60,"High Risk",P3323&gt;30,"Medium Risk",TRUE,"Low Risk")</f>
        <v>High Risk</v>
      </c>
      <c r="V3323">
        <f t="shared" si="51"/>
        <v>3</v>
      </c>
    </row>
    <row r="3324" spans="1:22" hidden="1" x14ac:dyDescent="0.2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 s="2">
        <v>68213.990000000005</v>
      </c>
      <c r="H3324">
        <v>1</v>
      </c>
      <c r="I3324">
        <v>1</v>
      </c>
      <c r="J3324">
        <v>1</v>
      </c>
      <c r="K3324" s="1">
        <v>6382.46</v>
      </c>
      <c r="L3324">
        <v>0</v>
      </c>
      <c r="M3324">
        <v>30</v>
      </c>
      <c r="N3324">
        <v>2729</v>
      </c>
      <c r="O3324">
        <v>4</v>
      </c>
      <c r="P3324">
        <v>90</v>
      </c>
      <c r="Q3324">
        <v>0.13333333333333333</v>
      </c>
      <c r="R3324">
        <v>81870</v>
      </c>
      <c r="S3324" t="str" cm="1">
        <f t="array" ref="S3324">_xlfn.IFS(E3327&lt;30,"18-29",E3327&lt;45,"30-44",TRUE,"45+")</f>
        <v>30-44</v>
      </c>
      <c r="T3324" t="str" cm="1">
        <f t="array" ref="T3324">_xlfn.IFS(F3324&lt;=2,"0-2 Years",F3324&lt;=5,"3-5 Years",F3324&lt;=8,"6-8 Years",TRUE,"9-10 Years")</f>
        <v>6-8 Years</v>
      </c>
      <c r="U3324" t="str" cm="1">
        <f t="array" ref="U3324">_xlfn.IFS(P3324&gt;60,"High Risk",P3324&gt;30,"Medium Risk",TRUE,"Low Risk")</f>
        <v>High Risk</v>
      </c>
      <c r="V3324">
        <f t="shared" si="51"/>
        <v>2</v>
      </c>
    </row>
    <row r="3325" spans="1:22" x14ac:dyDescent="0.2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 s="2">
        <v>0</v>
      </c>
      <c r="H3325">
        <v>2</v>
      </c>
      <c r="I3325">
        <v>1</v>
      </c>
      <c r="J3325">
        <v>0</v>
      </c>
      <c r="K3325" s="1">
        <v>158750.13</v>
      </c>
      <c r="L3325">
        <v>0</v>
      </c>
      <c r="M3325">
        <v>27</v>
      </c>
      <c r="N3325">
        <v>2105</v>
      </c>
      <c r="O3325">
        <v>8</v>
      </c>
      <c r="P3325">
        <v>162</v>
      </c>
      <c r="Q3325">
        <v>0.29629629629629628</v>
      </c>
      <c r="R3325">
        <v>56835</v>
      </c>
      <c r="S3325" t="str" cm="1">
        <f t="array" ref="S3325">_xlfn.IFS(E3328&lt;30,"18-29",E3328&lt;45,"30-44",TRUE,"45+")</f>
        <v>45+</v>
      </c>
      <c r="T3325" t="str" cm="1">
        <f t="array" ref="T3325">_xlfn.IFS(F3325&lt;=2,"0-2 Years",F3325&lt;=5,"3-5 Years",F3325&lt;=8,"6-8 Years",TRUE,"9-10 Years")</f>
        <v>0-2 Years</v>
      </c>
      <c r="U3325" t="str" cm="1">
        <f t="array" ref="U3325">_xlfn.IFS(P3325&gt;60,"High Risk",P3325&gt;30,"Medium Risk",TRUE,"Low Risk")</f>
        <v>High Risk</v>
      </c>
      <c r="V3325">
        <f t="shared" si="51"/>
        <v>7</v>
      </c>
    </row>
    <row r="3326" spans="1:22" hidden="1" x14ac:dyDescent="0.2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 s="2">
        <v>139196</v>
      </c>
      <c r="H3326">
        <v>1</v>
      </c>
      <c r="I3326">
        <v>0</v>
      </c>
      <c r="J3326">
        <v>1</v>
      </c>
      <c r="K3326" s="1">
        <v>74028.36</v>
      </c>
      <c r="L3326">
        <v>0</v>
      </c>
      <c r="M3326">
        <v>25</v>
      </c>
      <c r="N3326">
        <v>1900</v>
      </c>
      <c r="O3326">
        <v>4</v>
      </c>
      <c r="P3326">
        <v>130</v>
      </c>
      <c r="Q3326">
        <v>0.16</v>
      </c>
      <c r="R3326">
        <v>47500</v>
      </c>
      <c r="S3326" t="str" cm="1">
        <f t="array" ref="S3326">_xlfn.IFS(E3329&lt;30,"18-29",E3329&lt;45,"30-44",TRUE,"45+")</f>
        <v>30-44</v>
      </c>
      <c r="T3326" t="str" cm="1">
        <f t="array" ref="T3326">_xlfn.IFS(F3326&lt;=2,"0-2 Years",F3326&lt;=5,"3-5 Years",F3326&lt;=8,"6-8 Years",TRUE,"9-10 Years")</f>
        <v>6-8 Years</v>
      </c>
      <c r="U3326" t="str" cm="1">
        <f t="array" ref="U3326">_xlfn.IFS(P3326&gt;60,"High Risk",P3326&gt;30,"Medium Risk",TRUE,"Low Risk")</f>
        <v>High Risk</v>
      </c>
      <c r="V3326">
        <f t="shared" si="51"/>
        <v>3</v>
      </c>
    </row>
    <row r="3327" spans="1:22" hidden="1" x14ac:dyDescent="0.2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 s="2">
        <v>0</v>
      </c>
      <c r="H3327">
        <v>2</v>
      </c>
      <c r="I3327">
        <v>1</v>
      </c>
      <c r="J3327">
        <v>1</v>
      </c>
      <c r="K3327" s="1">
        <v>44099.75</v>
      </c>
      <c r="L3327">
        <v>0</v>
      </c>
      <c r="M3327">
        <v>4</v>
      </c>
      <c r="N3327">
        <v>912</v>
      </c>
      <c r="O3327">
        <v>10</v>
      </c>
      <c r="P3327">
        <v>165</v>
      </c>
      <c r="Q3327">
        <v>1</v>
      </c>
      <c r="R3327">
        <v>3648</v>
      </c>
      <c r="S3327" t="str" cm="1">
        <f t="array" ref="S3327">_xlfn.IFS(E3330&lt;30,"18-29",E3330&lt;45,"30-44",TRUE,"45+")</f>
        <v>30-44</v>
      </c>
      <c r="T3327" t="str" cm="1">
        <f t="array" ref="T3327">_xlfn.IFS(F3327&lt;=2,"0-2 Years",F3327&lt;=5,"3-5 Years",F3327&lt;=8,"6-8 Years",TRUE,"9-10 Years")</f>
        <v>6-8 Years</v>
      </c>
      <c r="U3327" t="str" cm="1">
        <f t="array" ref="U3327">_xlfn.IFS(P3327&gt;60,"High Risk",P3327&gt;30,"Medium Risk",TRUE,"Low Risk")</f>
        <v>High Risk</v>
      </c>
      <c r="V3327">
        <f t="shared" si="51"/>
        <v>3</v>
      </c>
    </row>
    <row r="3328" spans="1:22" hidden="1" x14ac:dyDescent="0.2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 s="2">
        <v>126345.55</v>
      </c>
      <c r="H3328">
        <v>1</v>
      </c>
      <c r="I3328">
        <v>0</v>
      </c>
      <c r="J3328">
        <v>1</v>
      </c>
      <c r="K3328" s="1">
        <v>17323</v>
      </c>
      <c r="L3328">
        <v>1</v>
      </c>
      <c r="M3328">
        <v>15</v>
      </c>
      <c r="N3328">
        <v>2288</v>
      </c>
      <c r="O3328">
        <v>0</v>
      </c>
      <c r="P3328">
        <v>180</v>
      </c>
      <c r="Q3328">
        <v>0</v>
      </c>
      <c r="R3328">
        <v>34320</v>
      </c>
      <c r="S3328" t="str" cm="1">
        <f t="array" ref="S3328">_xlfn.IFS(E3331&lt;30,"18-29",E3331&lt;45,"30-44",TRUE,"45+")</f>
        <v>30-44</v>
      </c>
      <c r="T3328" t="str" cm="1">
        <f t="array" ref="T3328">_xlfn.IFS(F3328&lt;=2,"0-2 Years",F3328&lt;=5,"3-5 Years",F3328&lt;=8,"6-8 Years",TRUE,"9-10 Years")</f>
        <v>3-5 Years</v>
      </c>
      <c r="U3328" t="str" cm="1">
        <f t="array" ref="U3328">_xlfn.IFS(P3328&gt;60,"High Risk",P3328&gt;30,"Medium Risk",TRUE,"Low Risk")</f>
        <v>High Risk</v>
      </c>
      <c r="V3328">
        <f t="shared" si="51"/>
        <v>3</v>
      </c>
    </row>
    <row r="3329" spans="1:22" hidden="1" x14ac:dyDescent="0.2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 s="2">
        <v>0</v>
      </c>
      <c r="H3329">
        <v>2</v>
      </c>
      <c r="I3329">
        <v>1</v>
      </c>
      <c r="J3329">
        <v>1</v>
      </c>
      <c r="K3329" s="1">
        <v>175043.69</v>
      </c>
      <c r="L3329">
        <v>0</v>
      </c>
      <c r="M3329">
        <v>23</v>
      </c>
      <c r="N3329">
        <v>2231</v>
      </c>
      <c r="O3329">
        <v>4</v>
      </c>
      <c r="P3329">
        <v>44</v>
      </c>
      <c r="Q3329">
        <v>0.17391304347826086</v>
      </c>
      <c r="R3329">
        <v>51313</v>
      </c>
      <c r="S3329" t="str" cm="1">
        <f t="array" ref="S3329">_xlfn.IFS(E3332&lt;30,"18-29",E3332&lt;45,"30-44",TRUE,"45+")</f>
        <v>18-29</v>
      </c>
      <c r="T3329" t="str" cm="1">
        <f t="array" ref="T3329">_xlfn.IFS(F3329&lt;=2,"0-2 Years",F3329&lt;=5,"3-5 Years",F3329&lt;=8,"6-8 Years",TRUE,"9-10 Years")</f>
        <v>3-5 Years</v>
      </c>
      <c r="U3329" t="str" cm="1">
        <f t="array" ref="U3329">_xlfn.IFS(P3329&gt;60,"High Risk",P3329&gt;30,"Medium Risk",TRUE,"Low Risk")</f>
        <v>Medium Risk</v>
      </c>
      <c r="V3329">
        <f t="shared" si="51"/>
        <v>3</v>
      </c>
    </row>
    <row r="3330" spans="1:22" x14ac:dyDescent="0.2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 s="2">
        <v>0</v>
      </c>
      <c r="H3330">
        <v>1</v>
      </c>
      <c r="I3330">
        <v>1</v>
      </c>
      <c r="J3330">
        <v>0</v>
      </c>
      <c r="K3330" s="1">
        <v>146388.85</v>
      </c>
      <c r="L3330">
        <v>1</v>
      </c>
      <c r="M3330">
        <v>25</v>
      </c>
      <c r="N3330">
        <v>3240</v>
      </c>
      <c r="O3330">
        <v>7</v>
      </c>
      <c r="P3330">
        <v>162</v>
      </c>
      <c r="Q3330">
        <v>0.28000000000000003</v>
      </c>
      <c r="R3330">
        <v>81000</v>
      </c>
      <c r="S3330" t="str" cm="1">
        <f t="array" ref="S3330">_xlfn.IFS(E3333&lt;30,"18-29",E3333&lt;45,"30-44",TRUE,"45+")</f>
        <v>30-44</v>
      </c>
      <c r="T3330" t="str" cm="1">
        <f t="array" ref="T3330">_xlfn.IFS(F3330&lt;=2,"0-2 Years",F3330&lt;=5,"3-5 Years",F3330&lt;=8,"6-8 Years",TRUE,"9-10 Years")</f>
        <v>0-2 Years</v>
      </c>
      <c r="U3330" t="str" cm="1">
        <f t="array" ref="U3330">_xlfn.IFS(P3330&gt;60,"High Risk",P3330&gt;30,"Medium Risk",TRUE,"Low Risk")</f>
        <v>High Risk</v>
      </c>
      <c r="V3330">
        <f t="shared" si="51"/>
        <v>9</v>
      </c>
    </row>
    <row r="3331" spans="1:22" x14ac:dyDescent="0.2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 s="2">
        <v>0</v>
      </c>
      <c r="H3331">
        <v>2</v>
      </c>
      <c r="I3331">
        <v>0</v>
      </c>
      <c r="J3331">
        <v>0</v>
      </c>
      <c r="K3331" s="1">
        <v>2465.8000000000002</v>
      </c>
      <c r="L3331">
        <v>0</v>
      </c>
      <c r="M3331">
        <v>18</v>
      </c>
      <c r="N3331">
        <v>4247</v>
      </c>
      <c r="O3331">
        <v>8</v>
      </c>
      <c r="P3331">
        <v>72</v>
      </c>
      <c r="Q3331">
        <v>0.44444444444444442</v>
      </c>
      <c r="R3331">
        <v>76446</v>
      </c>
      <c r="S3331" t="str" cm="1">
        <f t="array" ref="S3331">_xlfn.IFS(E3334&lt;30,"18-29",E3334&lt;45,"30-44",TRUE,"45+")</f>
        <v>30-44</v>
      </c>
      <c r="T3331" t="str" cm="1">
        <f t="array" ref="T3331">_xlfn.IFS(F3331&lt;=2,"0-2 Years",F3331&lt;=5,"3-5 Years",F3331&lt;=8,"6-8 Years",TRUE,"9-10 Years")</f>
        <v>3-5 Years</v>
      </c>
      <c r="U3331" t="str" cm="1">
        <f t="array" ref="U3331">_xlfn.IFS(P3331&gt;60,"High Risk",P3331&gt;30,"Medium Risk",TRUE,"Low Risk")</f>
        <v>High Risk</v>
      </c>
      <c r="V3331">
        <f t="shared" ref="V3331:V3394" si="52">IF(J3331=0,3,0)+IF(G3331=0,3,0)+IF(H3331=1,2,0)+IF(E3331&gt;45,1,0)+IF(F3331&lt;3,1,0)</f>
        <v>6</v>
      </c>
    </row>
    <row r="3332" spans="1:22" hidden="1" x14ac:dyDescent="0.2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 s="2">
        <v>0</v>
      </c>
      <c r="H3332">
        <v>2</v>
      </c>
      <c r="I3332">
        <v>1</v>
      </c>
      <c r="J3332">
        <v>1</v>
      </c>
      <c r="K3332" s="1">
        <v>47799.15</v>
      </c>
      <c r="L3332">
        <v>0</v>
      </c>
      <c r="M3332">
        <v>18</v>
      </c>
      <c r="N3332">
        <v>4286</v>
      </c>
      <c r="O3332">
        <v>10</v>
      </c>
      <c r="P3332">
        <v>91</v>
      </c>
      <c r="Q3332">
        <v>0.55555555555555558</v>
      </c>
      <c r="R3332">
        <v>77148</v>
      </c>
      <c r="S3332" t="str" cm="1">
        <f t="array" ref="S3332">_xlfn.IFS(E3335&lt;30,"18-29",E3335&lt;45,"30-44",TRUE,"45+")</f>
        <v>30-44</v>
      </c>
      <c r="T3332" t="str" cm="1">
        <f t="array" ref="T3332">_xlfn.IFS(F3332&lt;=2,"0-2 Years",F3332&lt;=5,"3-5 Years",F3332&lt;=8,"6-8 Years",TRUE,"9-10 Years")</f>
        <v>3-5 Years</v>
      </c>
      <c r="U3332" t="str" cm="1">
        <f t="array" ref="U3332">_xlfn.IFS(P3332&gt;60,"High Risk",P3332&gt;30,"Medium Risk",TRUE,"Low Risk")</f>
        <v>High Risk</v>
      </c>
      <c r="V3332">
        <f t="shared" si="52"/>
        <v>3</v>
      </c>
    </row>
    <row r="3333" spans="1:22" hidden="1" x14ac:dyDescent="0.2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 s="2">
        <v>129278.43</v>
      </c>
      <c r="H3333">
        <v>1</v>
      </c>
      <c r="I3333">
        <v>0</v>
      </c>
      <c r="J3333">
        <v>0</v>
      </c>
      <c r="K3333" s="1">
        <v>165562.84</v>
      </c>
      <c r="L3333">
        <v>0</v>
      </c>
      <c r="M3333">
        <v>28</v>
      </c>
      <c r="N3333">
        <v>3980</v>
      </c>
      <c r="O3333">
        <v>0</v>
      </c>
      <c r="P3333">
        <v>121</v>
      </c>
      <c r="Q3333">
        <v>0</v>
      </c>
      <c r="R3333">
        <v>111440</v>
      </c>
      <c r="S3333" t="str" cm="1">
        <f t="array" ref="S3333">_xlfn.IFS(E3336&lt;30,"18-29",E3336&lt;45,"30-44",TRUE,"45+")</f>
        <v>18-29</v>
      </c>
      <c r="T3333" t="str" cm="1">
        <f t="array" ref="T3333">_xlfn.IFS(F3333&lt;=2,"0-2 Years",F3333&lt;=5,"3-5 Years",F3333&lt;=8,"6-8 Years",TRUE,"9-10 Years")</f>
        <v>3-5 Years</v>
      </c>
      <c r="U3333" t="str" cm="1">
        <f t="array" ref="U3333">_xlfn.IFS(P3333&gt;60,"High Risk",P3333&gt;30,"Medium Risk",TRUE,"Low Risk")</f>
        <v>High Risk</v>
      </c>
      <c r="V3333">
        <f t="shared" si="52"/>
        <v>5</v>
      </c>
    </row>
    <row r="3334" spans="1:22" hidden="1" x14ac:dyDescent="0.2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 s="2">
        <v>119558.35</v>
      </c>
      <c r="H3334">
        <v>1</v>
      </c>
      <c r="I3334">
        <v>0</v>
      </c>
      <c r="J3334">
        <v>0</v>
      </c>
      <c r="K3334" s="1">
        <v>72927.679999999993</v>
      </c>
      <c r="L3334">
        <v>0</v>
      </c>
      <c r="M3334">
        <v>24</v>
      </c>
      <c r="N3334">
        <v>634</v>
      </c>
      <c r="O3334">
        <v>9</v>
      </c>
      <c r="P3334">
        <v>101</v>
      </c>
      <c r="Q3334">
        <v>0.375</v>
      </c>
      <c r="R3334">
        <v>15216</v>
      </c>
      <c r="S3334" t="str" cm="1">
        <f t="array" ref="S3334">_xlfn.IFS(E3337&lt;30,"18-29",E3337&lt;45,"30-44",TRUE,"45+")</f>
        <v>30-44</v>
      </c>
      <c r="T3334" t="str" cm="1">
        <f t="array" ref="T3334">_xlfn.IFS(F3334&lt;=2,"0-2 Years",F3334&lt;=5,"3-5 Years",F3334&lt;=8,"6-8 Years",TRUE,"9-10 Years")</f>
        <v>3-5 Years</v>
      </c>
      <c r="U3334" t="str" cm="1">
        <f t="array" ref="U3334">_xlfn.IFS(P3334&gt;60,"High Risk",P3334&gt;30,"Medium Risk",TRUE,"Low Risk")</f>
        <v>High Risk</v>
      </c>
      <c r="V3334">
        <f t="shared" si="52"/>
        <v>5</v>
      </c>
    </row>
    <row r="3335" spans="1:22" hidden="1" x14ac:dyDescent="0.2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 s="2">
        <v>92467.58</v>
      </c>
      <c r="H3335">
        <v>1</v>
      </c>
      <c r="I3335">
        <v>1</v>
      </c>
      <c r="J3335">
        <v>0</v>
      </c>
      <c r="K3335" s="1">
        <v>38270.47</v>
      </c>
      <c r="L3335">
        <v>0</v>
      </c>
      <c r="M3335">
        <v>29</v>
      </c>
      <c r="N3335">
        <v>2058</v>
      </c>
      <c r="O3335">
        <v>2</v>
      </c>
      <c r="P3335">
        <v>96</v>
      </c>
      <c r="Q3335">
        <v>6.8965517241379309E-2</v>
      </c>
      <c r="R3335">
        <v>59682</v>
      </c>
      <c r="S3335" t="str" cm="1">
        <f t="array" ref="S3335">_xlfn.IFS(E3338&lt;30,"18-29",E3338&lt;45,"30-44",TRUE,"45+")</f>
        <v>30-44</v>
      </c>
      <c r="T3335" t="str" cm="1">
        <f t="array" ref="T3335">_xlfn.IFS(F3335&lt;=2,"0-2 Years",F3335&lt;=5,"3-5 Years",F3335&lt;=8,"6-8 Years",TRUE,"9-10 Years")</f>
        <v>3-5 Years</v>
      </c>
      <c r="U3335" t="str" cm="1">
        <f t="array" ref="U3335">_xlfn.IFS(P3335&gt;60,"High Risk",P3335&gt;30,"Medium Risk",TRUE,"Low Risk")</f>
        <v>High Risk</v>
      </c>
      <c r="V3335">
        <f t="shared" si="52"/>
        <v>5</v>
      </c>
    </row>
    <row r="3336" spans="1:22" x14ac:dyDescent="0.2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 s="2">
        <v>0</v>
      </c>
      <c r="H3336">
        <v>2</v>
      </c>
      <c r="I3336">
        <v>0</v>
      </c>
      <c r="J3336">
        <v>0</v>
      </c>
      <c r="K3336" s="1">
        <v>120893.07</v>
      </c>
      <c r="L3336">
        <v>0</v>
      </c>
      <c r="M3336">
        <v>8</v>
      </c>
      <c r="N3336">
        <v>4938</v>
      </c>
      <c r="O3336">
        <v>2</v>
      </c>
      <c r="P3336">
        <v>4</v>
      </c>
      <c r="Q3336">
        <v>0.25</v>
      </c>
      <c r="R3336">
        <v>39504</v>
      </c>
      <c r="S3336" t="str" cm="1">
        <f t="array" ref="S3336">_xlfn.IFS(E3339&lt;30,"18-29",E3339&lt;45,"30-44",TRUE,"45+")</f>
        <v>45+</v>
      </c>
      <c r="T3336" t="str" cm="1">
        <f t="array" ref="T3336">_xlfn.IFS(F3336&lt;=2,"0-2 Years",F3336&lt;=5,"3-5 Years",F3336&lt;=8,"6-8 Years",TRUE,"9-10 Years")</f>
        <v>3-5 Years</v>
      </c>
      <c r="U3336" t="str" cm="1">
        <f t="array" ref="U3336">_xlfn.IFS(P3336&gt;60,"High Risk",P3336&gt;30,"Medium Risk",TRUE,"Low Risk")</f>
        <v>Low Risk</v>
      </c>
      <c r="V3336">
        <f t="shared" si="52"/>
        <v>6</v>
      </c>
    </row>
    <row r="3337" spans="1:22" x14ac:dyDescent="0.2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 s="2">
        <v>0</v>
      </c>
      <c r="H3337">
        <v>2</v>
      </c>
      <c r="I3337">
        <v>1</v>
      </c>
      <c r="J3337">
        <v>0</v>
      </c>
      <c r="K3337" s="1">
        <v>188377.21</v>
      </c>
      <c r="L3337">
        <v>0</v>
      </c>
      <c r="M3337">
        <v>10</v>
      </c>
      <c r="N3337">
        <v>3831</v>
      </c>
      <c r="O3337">
        <v>7</v>
      </c>
      <c r="P3337">
        <v>78</v>
      </c>
      <c r="Q3337">
        <v>0.7</v>
      </c>
      <c r="R3337">
        <v>38310</v>
      </c>
      <c r="S3337" t="str" cm="1">
        <f t="array" ref="S3337">_xlfn.IFS(E3340&lt;30,"18-29",E3340&lt;45,"30-44",TRUE,"45+")</f>
        <v>18-29</v>
      </c>
      <c r="T3337" t="str" cm="1">
        <f t="array" ref="T3337">_xlfn.IFS(F3337&lt;=2,"0-2 Years",F3337&lt;=5,"3-5 Years",F3337&lt;=8,"6-8 Years",TRUE,"9-10 Years")</f>
        <v>6-8 Years</v>
      </c>
      <c r="U3337" t="str" cm="1">
        <f t="array" ref="U3337">_xlfn.IFS(P3337&gt;60,"High Risk",P3337&gt;30,"Medium Risk",TRUE,"Low Risk")</f>
        <v>High Risk</v>
      </c>
      <c r="V3337">
        <f t="shared" si="52"/>
        <v>6</v>
      </c>
    </row>
    <row r="3338" spans="1:22" x14ac:dyDescent="0.2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 s="2">
        <v>0</v>
      </c>
      <c r="H3338">
        <v>2</v>
      </c>
      <c r="I3338">
        <v>1</v>
      </c>
      <c r="J3338">
        <v>0</v>
      </c>
      <c r="K3338" s="1">
        <v>55902.93</v>
      </c>
      <c r="L3338">
        <v>0</v>
      </c>
      <c r="M3338">
        <v>3</v>
      </c>
      <c r="N3338">
        <v>2371</v>
      </c>
      <c r="O3338">
        <v>0</v>
      </c>
      <c r="P3338">
        <v>105</v>
      </c>
      <c r="Q3338">
        <v>0</v>
      </c>
      <c r="R3338">
        <v>7113</v>
      </c>
      <c r="S3338" t="str" cm="1">
        <f t="array" ref="S3338">_xlfn.IFS(E3341&lt;30,"18-29",E3341&lt;45,"30-44",TRUE,"45+")</f>
        <v>18-29</v>
      </c>
      <c r="T3338" t="str" cm="1">
        <f t="array" ref="T3338">_xlfn.IFS(F3338&lt;=2,"0-2 Years",F3338&lt;=5,"3-5 Years",F3338&lt;=8,"6-8 Years",TRUE,"9-10 Years")</f>
        <v>9-10 Years</v>
      </c>
      <c r="U3338" t="str" cm="1">
        <f t="array" ref="U3338">_xlfn.IFS(P3338&gt;60,"High Risk",P3338&gt;30,"Medium Risk",TRUE,"Low Risk")</f>
        <v>High Risk</v>
      </c>
      <c r="V3338">
        <f t="shared" si="52"/>
        <v>6</v>
      </c>
    </row>
    <row r="3339" spans="1:22" x14ac:dyDescent="0.2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 s="2">
        <v>99340.83</v>
      </c>
      <c r="H3339">
        <v>1</v>
      </c>
      <c r="I3339">
        <v>0</v>
      </c>
      <c r="J3339">
        <v>0</v>
      </c>
      <c r="K3339" s="1">
        <v>4523.74</v>
      </c>
      <c r="L3339">
        <v>1</v>
      </c>
      <c r="M3339">
        <v>9</v>
      </c>
      <c r="N3339">
        <v>114</v>
      </c>
      <c r="O3339">
        <v>2</v>
      </c>
      <c r="P3339">
        <v>113</v>
      </c>
      <c r="Q3339">
        <v>0.22222222222222221</v>
      </c>
      <c r="R3339">
        <v>1026</v>
      </c>
      <c r="S3339" t="str" cm="1">
        <f t="array" ref="S3339">_xlfn.IFS(E3342&lt;30,"18-29",E3342&lt;45,"30-44",TRUE,"45+")</f>
        <v>18-29</v>
      </c>
      <c r="T3339" t="str" cm="1">
        <f t="array" ref="T3339">_xlfn.IFS(F3339&lt;=2,"0-2 Years",F3339&lt;=5,"3-5 Years",F3339&lt;=8,"6-8 Years",TRUE,"9-10 Years")</f>
        <v>3-5 Years</v>
      </c>
      <c r="U3339" t="str" cm="1">
        <f t="array" ref="U3339">_xlfn.IFS(P3339&gt;60,"High Risk",P3339&gt;30,"Medium Risk",TRUE,"Low Risk")</f>
        <v>High Risk</v>
      </c>
      <c r="V3339">
        <f t="shared" si="52"/>
        <v>6</v>
      </c>
    </row>
    <row r="3340" spans="1:22" hidden="1" x14ac:dyDescent="0.2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 s="2">
        <v>0</v>
      </c>
      <c r="H3340">
        <v>2</v>
      </c>
      <c r="I3340">
        <v>1</v>
      </c>
      <c r="J3340">
        <v>1</v>
      </c>
      <c r="K3340" s="1">
        <v>102195.16</v>
      </c>
      <c r="L3340">
        <v>0</v>
      </c>
      <c r="M3340">
        <v>2</v>
      </c>
      <c r="N3340">
        <v>2749</v>
      </c>
      <c r="O3340">
        <v>3</v>
      </c>
      <c r="P3340">
        <v>18</v>
      </c>
      <c r="Q3340">
        <v>1</v>
      </c>
      <c r="R3340">
        <v>5498</v>
      </c>
      <c r="S3340" t="str" cm="1">
        <f t="array" ref="S3340">_xlfn.IFS(E3343&lt;30,"18-29",E3343&lt;45,"30-44",TRUE,"45+")</f>
        <v>18-29</v>
      </c>
      <c r="T3340" t="str" cm="1">
        <f t="array" ref="T3340">_xlfn.IFS(F3340&lt;=2,"0-2 Years",F3340&lt;=5,"3-5 Years",F3340&lt;=8,"6-8 Years",TRUE,"9-10 Years")</f>
        <v>3-5 Years</v>
      </c>
      <c r="U3340" t="str" cm="1">
        <f t="array" ref="U3340">_xlfn.IFS(P3340&gt;60,"High Risk",P3340&gt;30,"Medium Risk",TRUE,"Low Risk")</f>
        <v>Low Risk</v>
      </c>
      <c r="V3340">
        <f t="shared" si="52"/>
        <v>3</v>
      </c>
    </row>
    <row r="3341" spans="1:22" hidden="1" x14ac:dyDescent="0.2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 s="2">
        <v>126833.79</v>
      </c>
      <c r="H3341">
        <v>2</v>
      </c>
      <c r="I3341">
        <v>1</v>
      </c>
      <c r="J3341">
        <v>0</v>
      </c>
      <c r="K3341" s="1">
        <v>60843.09</v>
      </c>
      <c r="L3341">
        <v>1</v>
      </c>
      <c r="M3341">
        <v>23</v>
      </c>
      <c r="N3341">
        <v>720</v>
      </c>
      <c r="O3341">
        <v>5</v>
      </c>
      <c r="P3341">
        <v>49</v>
      </c>
      <c r="Q3341">
        <v>0.21739130434782608</v>
      </c>
      <c r="R3341">
        <v>16560</v>
      </c>
      <c r="S3341" t="str" cm="1">
        <f t="array" ref="S3341">_xlfn.IFS(E3344&lt;30,"18-29",E3344&lt;45,"30-44",TRUE,"45+")</f>
        <v>45+</v>
      </c>
      <c r="T3341" t="str" cm="1">
        <f t="array" ref="T3341">_xlfn.IFS(F3341&lt;=2,"0-2 Years",F3341&lt;=5,"3-5 Years",F3341&lt;=8,"6-8 Years",TRUE,"9-10 Years")</f>
        <v>3-5 Years</v>
      </c>
      <c r="U3341" t="str" cm="1">
        <f t="array" ref="U3341">_xlfn.IFS(P3341&gt;60,"High Risk",P3341&gt;30,"Medium Risk",TRUE,"Low Risk")</f>
        <v>Medium Risk</v>
      </c>
      <c r="V3341">
        <f t="shared" si="52"/>
        <v>3</v>
      </c>
    </row>
    <row r="3342" spans="1:22" hidden="1" x14ac:dyDescent="0.2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 s="2">
        <v>109676.52</v>
      </c>
      <c r="H3342">
        <v>1</v>
      </c>
      <c r="I3342">
        <v>1</v>
      </c>
      <c r="J3342">
        <v>1</v>
      </c>
      <c r="K3342" s="1">
        <v>25548.47</v>
      </c>
      <c r="L3342">
        <v>0</v>
      </c>
      <c r="M3342">
        <v>17</v>
      </c>
      <c r="N3342">
        <v>2493</v>
      </c>
      <c r="O3342">
        <v>9</v>
      </c>
      <c r="P3342">
        <v>24</v>
      </c>
      <c r="Q3342">
        <v>0.52941176470588236</v>
      </c>
      <c r="R3342">
        <v>42381</v>
      </c>
      <c r="S3342" t="str" cm="1">
        <f t="array" ref="S3342">_xlfn.IFS(E3345&lt;30,"18-29",E3345&lt;45,"30-44",TRUE,"45+")</f>
        <v>30-44</v>
      </c>
      <c r="T3342" t="str" cm="1">
        <f t="array" ref="T3342">_xlfn.IFS(F3342&lt;=2,"0-2 Years",F3342&lt;=5,"3-5 Years",F3342&lt;=8,"6-8 Years",TRUE,"9-10 Years")</f>
        <v>3-5 Years</v>
      </c>
      <c r="U3342" t="str" cm="1">
        <f t="array" ref="U3342">_xlfn.IFS(P3342&gt;60,"High Risk",P3342&gt;30,"Medium Risk",TRUE,"Low Risk")</f>
        <v>Low Risk</v>
      </c>
      <c r="V3342">
        <f t="shared" si="52"/>
        <v>2</v>
      </c>
    </row>
    <row r="3343" spans="1:22" hidden="1" x14ac:dyDescent="0.2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 s="2">
        <v>0</v>
      </c>
      <c r="H3343">
        <v>1</v>
      </c>
      <c r="I3343">
        <v>0</v>
      </c>
      <c r="J3343">
        <v>1</v>
      </c>
      <c r="K3343" s="1">
        <v>134462.29</v>
      </c>
      <c r="L3343">
        <v>0</v>
      </c>
      <c r="M3343">
        <v>15</v>
      </c>
      <c r="N3343">
        <v>3274</v>
      </c>
      <c r="O3343">
        <v>6</v>
      </c>
      <c r="P3343">
        <v>123</v>
      </c>
      <c r="Q3343">
        <v>0.4</v>
      </c>
      <c r="R3343">
        <v>49110</v>
      </c>
      <c r="S3343" t="str" cm="1">
        <f t="array" ref="S3343">_xlfn.IFS(E3346&lt;30,"18-29",E3346&lt;45,"30-44",TRUE,"45+")</f>
        <v>30-44</v>
      </c>
      <c r="T3343" t="str" cm="1">
        <f t="array" ref="T3343">_xlfn.IFS(F3343&lt;=2,"0-2 Years",F3343&lt;=5,"3-5 Years",F3343&lt;=8,"6-8 Years",TRUE,"9-10 Years")</f>
        <v>3-5 Years</v>
      </c>
      <c r="U3343" t="str" cm="1">
        <f t="array" ref="U3343">_xlfn.IFS(P3343&gt;60,"High Risk",P3343&gt;30,"Medium Risk",TRUE,"Low Risk")</f>
        <v>High Risk</v>
      </c>
      <c r="V3343">
        <f t="shared" si="52"/>
        <v>5</v>
      </c>
    </row>
    <row r="3344" spans="1:22" hidden="1" x14ac:dyDescent="0.2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 s="2">
        <v>134729.99</v>
      </c>
      <c r="H3344">
        <v>2</v>
      </c>
      <c r="I3344">
        <v>1</v>
      </c>
      <c r="J3344">
        <v>1</v>
      </c>
      <c r="K3344" s="1">
        <v>132702.64000000001</v>
      </c>
      <c r="L3344">
        <v>0</v>
      </c>
      <c r="M3344">
        <v>24</v>
      </c>
      <c r="N3344">
        <v>4403</v>
      </c>
      <c r="O3344">
        <v>1</v>
      </c>
      <c r="P3344">
        <v>74</v>
      </c>
      <c r="Q3344">
        <v>4.1666666666666664E-2</v>
      </c>
      <c r="R3344">
        <v>105672</v>
      </c>
      <c r="S3344" t="str" cm="1">
        <f t="array" ref="S3344">_xlfn.IFS(E3347&lt;30,"18-29",E3347&lt;45,"30-44",TRUE,"45+")</f>
        <v>30-44</v>
      </c>
      <c r="T3344" t="str" cm="1">
        <f t="array" ref="T3344">_xlfn.IFS(F3344&lt;=2,"0-2 Years",F3344&lt;=5,"3-5 Years",F3344&lt;=8,"6-8 Years",TRUE,"9-10 Years")</f>
        <v>6-8 Years</v>
      </c>
      <c r="U3344" t="str" cm="1">
        <f t="array" ref="U3344">_xlfn.IFS(P3344&gt;60,"High Risk",P3344&gt;30,"Medium Risk",TRUE,"Low Risk")</f>
        <v>High Risk</v>
      </c>
      <c r="V3344">
        <f t="shared" si="52"/>
        <v>1</v>
      </c>
    </row>
    <row r="3345" spans="1:22" hidden="1" x14ac:dyDescent="0.2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 s="2">
        <v>98431.37</v>
      </c>
      <c r="H3345">
        <v>1</v>
      </c>
      <c r="I3345">
        <v>0</v>
      </c>
      <c r="J3345">
        <v>0</v>
      </c>
      <c r="K3345" s="1">
        <v>75698.44</v>
      </c>
      <c r="L3345">
        <v>0</v>
      </c>
      <c r="M3345">
        <v>27</v>
      </c>
      <c r="N3345">
        <v>3049</v>
      </c>
      <c r="O3345">
        <v>7</v>
      </c>
      <c r="P3345">
        <v>43</v>
      </c>
      <c r="Q3345">
        <v>0.25925925925925924</v>
      </c>
      <c r="R3345">
        <v>82323</v>
      </c>
      <c r="S3345" t="str" cm="1">
        <f t="array" ref="S3345">_xlfn.IFS(E3348&lt;30,"18-29",E3348&lt;45,"30-44",TRUE,"45+")</f>
        <v>45+</v>
      </c>
      <c r="T3345" t="str" cm="1">
        <f t="array" ref="T3345">_xlfn.IFS(F3345&lt;=2,"0-2 Years",F3345&lt;=5,"3-5 Years",F3345&lt;=8,"6-8 Years",TRUE,"9-10 Years")</f>
        <v>3-5 Years</v>
      </c>
      <c r="U3345" t="str" cm="1">
        <f t="array" ref="U3345">_xlfn.IFS(P3345&gt;60,"High Risk",P3345&gt;30,"Medium Risk",TRUE,"Low Risk")</f>
        <v>Medium Risk</v>
      </c>
      <c r="V3345">
        <f t="shared" si="52"/>
        <v>5</v>
      </c>
    </row>
    <row r="3346" spans="1:22" hidden="1" x14ac:dyDescent="0.2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 s="2">
        <v>130368.31</v>
      </c>
      <c r="H3346">
        <v>2</v>
      </c>
      <c r="I3346">
        <v>1</v>
      </c>
      <c r="J3346">
        <v>0</v>
      </c>
      <c r="K3346" s="1">
        <v>105642.43</v>
      </c>
      <c r="L3346">
        <v>0</v>
      </c>
      <c r="M3346">
        <v>14</v>
      </c>
      <c r="N3346">
        <v>2838</v>
      </c>
      <c r="O3346">
        <v>8</v>
      </c>
      <c r="P3346">
        <v>110</v>
      </c>
      <c r="Q3346">
        <v>0.5714285714285714</v>
      </c>
      <c r="R3346">
        <v>39732</v>
      </c>
      <c r="S3346" t="str" cm="1">
        <f t="array" ref="S3346">_xlfn.IFS(E3349&lt;30,"18-29",E3349&lt;45,"30-44",TRUE,"45+")</f>
        <v>45+</v>
      </c>
      <c r="T3346" t="str" cm="1">
        <f t="array" ref="T3346">_xlfn.IFS(F3346&lt;=2,"0-2 Years",F3346&lt;=5,"3-5 Years",F3346&lt;=8,"6-8 Years",TRUE,"9-10 Years")</f>
        <v>6-8 Years</v>
      </c>
      <c r="U3346" t="str" cm="1">
        <f t="array" ref="U3346">_xlfn.IFS(P3346&gt;60,"High Risk",P3346&gt;30,"Medium Risk",TRUE,"Low Risk")</f>
        <v>High Risk</v>
      </c>
      <c r="V3346">
        <f t="shared" si="52"/>
        <v>3</v>
      </c>
    </row>
    <row r="3347" spans="1:22" hidden="1" x14ac:dyDescent="0.2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 s="2">
        <v>123974.96</v>
      </c>
      <c r="H3347">
        <v>1</v>
      </c>
      <c r="I3347">
        <v>1</v>
      </c>
      <c r="J3347">
        <v>0</v>
      </c>
      <c r="K3347" s="1">
        <v>102153.75</v>
      </c>
      <c r="L3347">
        <v>0</v>
      </c>
      <c r="M3347">
        <v>1</v>
      </c>
      <c r="N3347">
        <v>1927</v>
      </c>
      <c r="O3347">
        <v>10</v>
      </c>
      <c r="P3347">
        <v>168</v>
      </c>
      <c r="Q3347">
        <v>1</v>
      </c>
      <c r="R3347">
        <v>1927</v>
      </c>
      <c r="S3347" t="str" cm="1">
        <f t="array" ref="S3347">_xlfn.IFS(E3350&lt;30,"18-29",E3350&lt;45,"30-44",TRUE,"45+")</f>
        <v>30-44</v>
      </c>
      <c r="T3347" t="str" cm="1">
        <f t="array" ref="T3347">_xlfn.IFS(F3347&lt;=2,"0-2 Years",F3347&lt;=5,"3-5 Years",F3347&lt;=8,"6-8 Years",TRUE,"9-10 Years")</f>
        <v>6-8 Years</v>
      </c>
      <c r="U3347" t="str" cm="1">
        <f t="array" ref="U3347">_xlfn.IFS(P3347&gt;60,"High Risk",P3347&gt;30,"Medium Risk",TRUE,"Low Risk")</f>
        <v>High Risk</v>
      </c>
      <c r="V3347">
        <f t="shared" si="52"/>
        <v>5</v>
      </c>
    </row>
    <row r="3348" spans="1:22" hidden="1" x14ac:dyDescent="0.2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 s="2">
        <v>138082.16</v>
      </c>
      <c r="H3348">
        <v>1</v>
      </c>
      <c r="I3348">
        <v>0</v>
      </c>
      <c r="J3348">
        <v>1</v>
      </c>
      <c r="K3348" s="1">
        <v>166677.54</v>
      </c>
      <c r="L3348">
        <v>0</v>
      </c>
      <c r="M3348">
        <v>9</v>
      </c>
      <c r="N3348">
        <v>1047</v>
      </c>
      <c r="O3348">
        <v>4</v>
      </c>
      <c r="P3348">
        <v>28</v>
      </c>
      <c r="Q3348">
        <v>0.44444444444444442</v>
      </c>
      <c r="R3348">
        <v>9423</v>
      </c>
      <c r="S3348" t="str" cm="1">
        <f t="array" ref="S3348">_xlfn.IFS(E3351&lt;30,"18-29",E3351&lt;45,"30-44",TRUE,"45+")</f>
        <v>45+</v>
      </c>
      <c r="T3348" t="str" cm="1">
        <f t="array" ref="T3348">_xlfn.IFS(F3348&lt;=2,"0-2 Years",F3348&lt;=5,"3-5 Years",F3348&lt;=8,"6-8 Years",TRUE,"9-10 Years")</f>
        <v>3-5 Years</v>
      </c>
      <c r="U3348" t="str" cm="1">
        <f t="array" ref="U3348">_xlfn.IFS(P3348&gt;60,"High Risk",P3348&gt;30,"Medium Risk",TRUE,"Low Risk")</f>
        <v>Low Risk</v>
      </c>
      <c r="V3348">
        <f t="shared" si="52"/>
        <v>3</v>
      </c>
    </row>
    <row r="3349" spans="1:22" x14ac:dyDescent="0.2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 s="2">
        <v>129855.32</v>
      </c>
      <c r="H3349">
        <v>1</v>
      </c>
      <c r="I3349">
        <v>0</v>
      </c>
      <c r="J3349">
        <v>0</v>
      </c>
      <c r="K3349" s="1">
        <v>24218.65</v>
      </c>
      <c r="L3349">
        <v>0</v>
      </c>
      <c r="M3349">
        <v>29</v>
      </c>
      <c r="N3349">
        <v>1762</v>
      </c>
      <c r="O3349">
        <v>6</v>
      </c>
      <c r="P3349">
        <v>52</v>
      </c>
      <c r="Q3349">
        <v>0.20689655172413793</v>
      </c>
      <c r="R3349">
        <v>51098</v>
      </c>
      <c r="S3349" t="str" cm="1">
        <f t="array" ref="S3349">_xlfn.IFS(E3352&lt;30,"18-29",E3352&lt;45,"30-44",TRUE,"45+")</f>
        <v>30-44</v>
      </c>
      <c r="T3349" t="str" cm="1">
        <f t="array" ref="T3349">_xlfn.IFS(F3349&lt;=2,"0-2 Years",F3349&lt;=5,"3-5 Years",F3349&lt;=8,"6-8 Years",TRUE,"9-10 Years")</f>
        <v>0-2 Years</v>
      </c>
      <c r="U3349" t="str" cm="1">
        <f t="array" ref="U3349">_xlfn.IFS(P3349&gt;60,"High Risk",P3349&gt;30,"Medium Risk",TRUE,"Low Risk")</f>
        <v>Medium Risk</v>
      </c>
      <c r="V3349">
        <f t="shared" si="52"/>
        <v>6</v>
      </c>
    </row>
    <row r="3350" spans="1:22" hidden="1" x14ac:dyDescent="0.2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 s="2">
        <v>132308.22</v>
      </c>
      <c r="H3350">
        <v>1</v>
      </c>
      <c r="I3350">
        <v>0</v>
      </c>
      <c r="J3350">
        <v>0</v>
      </c>
      <c r="K3350" s="1">
        <v>117122.5</v>
      </c>
      <c r="L3350">
        <v>0</v>
      </c>
      <c r="M3350">
        <v>25</v>
      </c>
      <c r="N3350">
        <v>2348</v>
      </c>
      <c r="O3350">
        <v>8</v>
      </c>
      <c r="P3350">
        <v>34</v>
      </c>
      <c r="Q3350">
        <v>0.32</v>
      </c>
      <c r="R3350">
        <v>58700</v>
      </c>
      <c r="S3350" t="str" cm="1">
        <f t="array" ref="S3350">_xlfn.IFS(E3353&lt;30,"18-29",E3353&lt;45,"30-44",TRUE,"45+")</f>
        <v>30-44</v>
      </c>
      <c r="T3350" t="str" cm="1">
        <f t="array" ref="T3350">_xlfn.IFS(F3350&lt;=2,"0-2 Years",F3350&lt;=5,"3-5 Years",F3350&lt;=8,"6-8 Years",TRUE,"9-10 Years")</f>
        <v>6-8 Years</v>
      </c>
      <c r="U3350" t="str" cm="1">
        <f t="array" ref="U3350">_xlfn.IFS(P3350&gt;60,"High Risk",P3350&gt;30,"Medium Risk",TRUE,"Low Risk")</f>
        <v>Medium Risk</v>
      </c>
      <c r="V3350">
        <f t="shared" si="52"/>
        <v>5</v>
      </c>
    </row>
    <row r="3351" spans="1:22" hidden="1" x14ac:dyDescent="0.2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 s="2">
        <v>155447.65</v>
      </c>
      <c r="H3351">
        <v>2</v>
      </c>
      <c r="I3351">
        <v>1</v>
      </c>
      <c r="J3351">
        <v>0</v>
      </c>
      <c r="K3351" s="1">
        <v>51871.95</v>
      </c>
      <c r="L3351">
        <v>1</v>
      </c>
      <c r="M3351">
        <v>5</v>
      </c>
      <c r="N3351">
        <v>4730</v>
      </c>
      <c r="O3351">
        <v>6</v>
      </c>
      <c r="P3351">
        <v>139</v>
      </c>
      <c r="Q3351">
        <v>1</v>
      </c>
      <c r="R3351">
        <v>23650</v>
      </c>
      <c r="S3351" t="str" cm="1">
        <f t="array" ref="S3351">_xlfn.IFS(E3354&lt;30,"18-29",E3354&lt;45,"30-44",TRUE,"45+")</f>
        <v>30-44</v>
      </c>
      <c r="T3351" t="str" cm="1">
        <f t="array" ref="T3351">_xlfn.IFS(F3351&lt;=2,"0-2 Years",F3351&lt;=5,"3-5 Years",F3351&lt;=8,"6-8 Years",TRUE,"9-10 Years")</f>
        <v>3-5 Years</v>
      </c>
      <c r="U3351" t="str" cm="1">
        <f t="array" ref="U3351">_xlfn.IFS(P3351&gt;60,"High Risk",P3351&gt;30,"Medium Risk",TRUE,"Low Risk")</f>
        <v>High Risk</v>
      </c>
      <c r="V3351">
        <f t="shared" si="52"/>
        <v>3</v>
      </c>
    </row>
    <row r="3352" spans="1:22" hidden="1" x14ac:dyDescent="0.2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 s="2">
        <v>124268.64</v>
      </c>
      <c r="H3352">
        <v>2</v>
      </c>
      <c r="I3352">
        <v>0</v>
      </c>
      <c r="J3352">
        <v>1</v>
      </c>
      <c r="K3352" s="1">
        <v>84321.03</v>
      </c>
      <c r="L3352">
        <v>0</v>
      </c>
      <c r="M3352">
        <v>22</v>
      </c>
      <c r="N3352">
        <v>1460</v>
      </c>
      <c r="O3352">
        <v>4</v>
      </c>
      <c r="P3352">
        <v>15</v>
      </c>
      <c r="Q3352">
        <v>0.18181818181818182</v>
      </c>
      <c r="R3352">
        <v>32120</v>
      </c>
      <c r="S3352" t="str" cm="1">
        <f t="array" ref="S3352">_xlfn.IFS(E3355&lt;30,"18-29",E3355&lt;45,"30-44",TRUE,"45+")</f>
        <v>30-44</v>
      </c>
      <c r="T3352" t="str" cm="1">
        <f t="array" ref="T3352">_xlfn.IFS(F3352&lt;=2,"0-2 Years",F3352&lt;=5,"3-5 Years",F3352&lt;=8,"6-8 Years",TRUE,"9-10 Years")</f>
        <v>0-2 Years</v>
      </c>
      <c r="U3352" t="str" cm="1">
        <f t="array" ref="U3352">_xlfn.IFS(P3352&gt;60,"High Risk",P3352&gt;30,"Medium Risk",TRUE,"Low Risk")</f>
        <v>Low Risk</v>
      </c>
      <c r="V3352">
        <f t="shared" si="52"/>
        <v>1</v>
      </c>
    </row>
    <row r="3353" spans="1:22" hidden="1" x14ac:dyDescent="0.2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 s="2">
        <v>176311.36</v>
      </c>
      <c r="H3353">
        <v>1</v>
      </c>
      <c r="I3353">
        <v>1</v>
      </c>
      <c r="J3353">
        <v>0</v>
      </c>
      <c r="K3353" s="1">
        <v>160213.26999999999</v>
      </c>
      <c r="L3353">
        <v>0</v>
      </c>
      <c r="M3353">
        <v>8</v>
      </c>
      <c r="N3353">
        <v>4727</v>
      </c>
      <c r="O3353">
        <v>0</v>
      </c>
      <c r="P3353">
        <v>152</v>
      </c>
      <c r="Q3353">
        <v>0</v>
      </c>
      <c r="R3353">
        <v>37816</v>
      </c>
      <c r="S3353" t="str" cm="1">
        <f t="array" ref="S3353">_xlfn.IFS(E3356&lt;30,"18-29",E3356&lt;45,"30-44",TRUE,"45+")</f>
        <v>30-44</v>
      </c>
      <c r="T3353" t="str" cm="1">
        <f t="array" ref="T3353">_xlfn.IFS(F3353&lt;=2,"0-2 Years",F3353&lt;=5,"3-5 Years",F3353&lt;=8,"6-8 Years",TRUE,"9-10 Years")</f>
        <v>9-10 Years</v>
      </c>
      <c r="U3353" t="str" cm="1">
        <f t="array" ref="U3353">_xlfn.IFS(P3353&gt;60,"High Risk",P3353&gt;30,"Medium Risk",TRUE,"Low Risk")</f>
        <v>High Risk</v>
      </c>
      <c r="V3353">
        <f t="shared" si="52"/>
        <v>5</v>
      </c>
    </row>
    <row r="3354" spans="1:22" hidden="1" x14ac:dyDescent="0.2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 s="2">
        <v>99886.42</v>
      </c>
      <c r="H3354">
        <v>2</v>
      </c>
      <c r="I3354">
        <v>1</v>
      </c>
      <c r="J3354">
        <v>1</v>
      </c>
      <c r="K3354" s="1">
        <v>88695.19</v>
      </c>
      <c r="L3354">
        <v>0</v>
      </c>
      <c r="M3354">
        <v>9</v>
      </c>
      <c r="N3354">
        <v>3307</v>
      </c>
      <c r="O3354">
        <v>5</v>
      </c>
      <c r="P3354">
        <v>74</v>
      </c>
      <c r="Q3354">
        <v>0.55555555555555558</v>
      </c>
      <c r="R3354">
        <v>29763</v>
      </c>
      <c r="S3354" t="str" cm="1">
        <f t="array" ref="S3354">_xlfn.IFS(E3357&lt;30,"18-29",E3357&lt;45,"30-44",TRUE,"45+")</f>
        <v>18-29</v>
      </c>
      <c r="T3354" t="str" cm="1">
        <f t="array" ref="T3354">_xlfn.IFS(F3354&lt;=2,"0-2 Years",F3354&lt;=5,"3-5 Years",F3354&lt;=8,"6-8 Years",TRUE,"9-10 Years")</f>
        <v>0-2 Years</v>
      </c>
      <c r="U3354" t="str" cm="1">
        <f t="array" ref="U3354">_xlfn.IFS(P3354&gt;60,"High Risk",P3354&gt;30,"Medium Risk",TRUE,"Low Risk")</f>
        <v>High Risk</v>
      </c>
      <c r="V3354">
        <f t="shared" si="52"/>
        <v>1</v>
      </c>
    </row>
    <row r="3355" spans="1:22" hidden="1" x14ac:dyDescent="0.2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 s="2">
        <v>0</v>
      </c>
      <c r="H3355">
        <v>2</v>
      </c>
      <c r="I3355">
        <v>1</v>
      </c>
      <c r="J3355">
        <v>1</v>
      </c>
      <c r="K3355" s="1">
        <v>6123.15</v>
      </c>
      <c r="L3355">
        <v>0</v>
      </c>
      <c r="M3355">
        <v>28</v>
      </c>
      <c r="N3355">
        <v>3242</v>
      </c>
      <c r="O3355">
        <v>3</v>
      </c>
      <c r="P3355">
        <v>110</v>
      </c>
      <c r="Q3355">
        <v>0.10714285714285714</v>
      </c>
      <c r="R3355">
        <v>90776</v>
      </c>
      <c r="S3355" t="str" cm="1">
        <f t="array" ref="S3355">_xlfn.IFS(E3358&lt;30,"18-29",E3358&lt;45,"30-44",TRUE,"45+")</f>
        <v>30-44</v>
      </c>
      <c r="T3355" t="str" cm="1">
        <f t="array" ref="T3355">_xlfn.IFS(F3355&lt;=2,"0-2 Years",F3355&lt;=5,"3-5 Years",F3355&lt;=8,"6-8 Years",TRUE,"9-10 Years")</f>
        <v>6-8 Years</v>
      </c>
      <c r="U3355" t="str" cm="1">
        <f t="array" ref="U3355">_xlfn.IFS(P3355&gt;60,"High Risk",P3355&gt;30,"Medium Risk",TRUE,"Low Risk")</f>
        <v>High Risk</v>
      </c>
      <c r="V3355">
        <f t="shared" si="52"/>
        <v>3</v>
      </c>
    </row>
    <row r="3356" spans="1:22" hidden="1" x14ac:dyDescent="0.2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 s="2">
        <v>0</v>
      </c>
      <c r="H3356">
        <v>2</v>
      </c>
      <c r="I3356">
        <v>0</v>
      </c>
      <c r="J3356">
        <v>1</v>
      </c>
      <c r="K3356" s="1">
        <v>167749.54</v>
      </c>
      <c r="L3356">
        <v>0</v>
      </c>
      <c r="M3356">
        <v>25</v>
      </c>
      <c r="N3356">
        <v>1667</v>
      </c>
      <c r="O3356">
        <v>0</v>
      </c>
      <c r="P3356">
        <v>133</v>
      </c>
      <c r="Q3356">
        <v>0</v>
      </c>
      <c r="R3356">
        <v>41675</v>
      </c>
      <c r="S3356" t="str" cm="1">
        <f t="array" ref="S3356">_xlfn.IFS(E3359&lt;30,"18-29",E3359&lt;45,"30-44",TRUE,"45+")</f>
        <v>18-29</v>
      </c>
      <c r="T3356" t="str" cm="1">
        <f t="array" ref="T3356">_xlfn.IFS(F3356&lt;=2,"0-2 Years",F3356&lt;=5,"3-5 Years",F3356&lt;=8,"6-8 Years",TRUE,"9-10 Years")</f>
        <v>0-2 Years</v>
      </c>
      <c r="U3356" t="str" cm="1">
        <f t="array" ref="U3356">_xlfn.IFS(P3356&gt;60,"High Risk",P3356&gt;30,"Medium Risk",TRUE,"Low Risk")</f>
        <v>High Risk</v>
      </c>
      <c r="V3356">
        <f t="shared" si="52"/>
        <v>4</v>
      </c>
    </row>
    <row r="3357" spans="1:22" hidden="1" x14ac:dyDescent="0.2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 s="2">
        <v>85089.3</v>
      </c>
      <c r="H3357">
        <v>1</v>
      </c>
      <c r="I3357">
        <v>1</v>
      </c>
      <c r="J3357">
        <v>1</v>
      </c>
      <c r="K3357" s="1">
        <v>71638</v>
      </c>
      <c r="L3357">
        <v>0</v>
      </c>
      <c r="M3357">
        <v>1</v>
      </c>
      <c r="N3357">
        <v>3105</v>
      </c>
      <c r="O3357">
        <v>7</v>
      </c>
      <c r="P3357">
        <v>38</v>
      </c>
      <c r="Q3357">
        <v>1</v>
      </c>
      <c r="R3357">
        <v>3105</v>
      </c>
      <c r="S3357" t="str" cm="1">
        <f t="array" ref="S3357">_xlfn.IFS(E3360&lt;30,"18-29",E3360&lt;45,"30-44",TRUE,"45+")</f>
        <v>30-44</v>
      </c>
      <c r="T3357" t="str" cm="1">
        <f t="array" ref="T3357">_xlfn.IFS(F3357&lt;=2,"0-2 Years",F3357&lt;=5,"3-5 Years",F3357&lt;=8,"6-8 Years",TRUE,"9-10 Years")</f>
        <v>3-5 Years</v>
      </c>
      <c r="U3357" t="str" cm="1">
        <f t="array" ref="U3357">_xlfn.IFS(P3357&gt;60,"High Risk",P3357&gt;30,"Medium Risk",TRUE,"Low Risk")</f>
        <v>Medium Risk</v>
      </c>
      <c r="V3357">
        <f t="shared" si="52"/>
        <v>2</v>
      </c>
    </row>
    <row r="3358" spans="1:22" hidden="1" x14ac:dyDescent="0.2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 s="2">
        <v>134318.21</v>
      </c>
      <c r="H3358">
        <v>2</v>
      </c>
      <c r="I3358">
        <v>1</v>
      </c>
      <c r="J3358">
        <v>1</v>
      </c>
      <c r="K3358" s="1">
        <v>198064.52</v>
      </c>
      <c r="L3358">
        <v>0</v>
      </c>
      <c r="M3358">
        <v>14</v>
      </c>
      <c r="N3358">
        <v>3915</v>
      </c>
      <c r="O3358">
        <v>4</v>
      </c>
      <c r="P3358">
        <v>104</v>
      </c>
      <c r="Q3358">
        <v>0.2857142857142857</v>
      </c>
      <c r="R3358">
        <v>54810</v>
      </c>
      <c r="S3358" t="str" cm="1">
        <f t="array" ref="S3358">_xlfn.IFS(E3361&lt;30,"18-29",E3361&lt;45,"30-44",TRUE,"45+")</f>
        <v>45+</v>
      </c>
      <c r="T3358" t="str" cm="1">
        <f t="array" ref="T3358">_xlfn.IFS(F3358&lt;=2,"0-2 Years",F3358&lt;=5,"3-5 Years",F3358&lt;=8,"6-8 Years",TRUE,"9-10 Years")</f>
        <v>9-10 Years</v>
      </c>
      <c r="U3358" t="str" cm="1">
        <f t="array" ref="U3358">_xlfn.IFS(P3358&gt;60,"High Risk",P3358&gt;30,"Medium Risk",TRUE,"Low Risk")</f>
        <v>High Risk</v>
      </c>
      <c r="V3358">
        <f t="shared" si="52"/>
        <v>0</v>
      </c>
    </row>
    <row r="3359" spans="1:22" hidden="1" x14ac:dyDescent="0.2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 s="2">
        <v>75395.53</v>
      </c>
      <c r="H3359">
        <v>2</v>
      </c>
      <c r="I3359">
        <v>0</v>
      </c>
      <c r="J3359">
        <v>1</v>
      </c>
      <c r="K3359" s="1">
        <v>54914.92</v>
      </c>
      <c r="L3359">
        <v>0</v>
      </c>
      <c r="M3359">
        <v>26</v>
      </c>
      <c r="N3359">
        <v>4236</v>
      </c>
      <c r="O3359">
        <v>4</v>
      </c>
      <c r="P3359">
        <v>113</v>
      </c>
      <c r="Q3359">
        <v>0.15384615384615385</v>
      </c>
      <c r="R3359">
        <v>110136</v>
      </c>
      <c r="S3359" t="str" cm="1">
        <f t="array" ref="S3359">_xlfn.IFS(E3362&lt;30,"18-29",E3362&lt;45,"30-44",TRUE,"45+")</f>
        <v>30-44</v>
      </c>
      <c r="T3359" t="str" cm="1">
        <f t="array" ref="T3359">_xlfn.IFS(F3359&lt;=2,"0-2 Years",F3359&lt;=5,"3-5 Years",F3359&lt;=8,"6-8 Years",TRUE,"9-10 Years")</f>
        <v>3-5 Years</v>
      </c>
      <c r="U3359" t="str" cm="1">
        <f t="array" ref="U3359">_xlfn.IFS(P3359&gt;60,"High Risk",P3359&gt;30,"Medium Risk",TRUE,"Low Risk")</f>
        <v>High Risk</v>
      </c>
      <c r="V3359">
        <f t="shared" si="52"/>
        <v>0</v>
      </c>
    </row>
    <row r="3360" spans="1:22" hidden="1" x14ac:dyDescent="0.2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 s="2">
        <v>116765.7</v>
      </c>
      <c r="H3360">
        <v>1</v>
      </c>
      <c r="I3360">
        <v>0</v>
      </c>
      <c r="J3360">
        <v>0</v>
      </c>
      <c r="K3360" s="1">
        <v>190659.17</v>
      </c>
      <c r="L3360">
        <v>1</v>
      </c>
      <c r="M3360">
        <v>3</v>
      </c>
      <c r="N3360">
        <v>2168</v>
      </c>
      <c r="O3360">
        <v>8</v>
      </c>
      <c r="P3360">
        <v>46</v>
      </c>
      <c r="Q3360">
        <v>1</v>
      </c>
      <c r="R3360">
        <v>6504</v>
      </c>
      <c r="S3360" t="str" cm="1">
        <f t="array" ref="S3360">_xlfn.IFS(E3363&lt;30,"18-29",E3363&lt;45,"30-44",TRUE,"45+")</f>
        <v>45+</v>
      </c>
      <c r="T3360" t="str" cm="1">
        <f t="array" ref="T3360">_xlfn.IFS(F3360&lt;=2,"0-2 Years",F3360&lt;=5,"3-5 Years",F3360&lt;=8,"6-8 Years",TRUE,"9-10 Years")</f>
        <v>3-5 Years</v>
      </c>
      <c r="U3360" t="str" cm="1">
        <f t="array" ref="U3360">_xlfn.IFS(P3360&gt;60,"High Risk",P3360&gt;30,"Medium Risk",TRUE,"Low Risk")</f>
        <v>Medium Risk</v>
      </c>
      <c r="V3360">
        <f t="shared" si="52"/>
        <v>5</v>
      </c>
    </row>
    <row r="3361" spans="1:22" x14ac:dyDescent="0.2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 s="2">
        <v>0</v>
      </c>
      <c r="H3361">
        <v>1</v>
      </c>
      <c r="I3361">
        <v>1</v>
      </c>
      <c r="J3361">
        <v>1</v>
      </c>
      <c r="K3361" s="1">
        <v>51637.67</v>
      </c>
      <c r="L3361">
        <v>0</v>
      </c>
      <c r="M3361">
        <v>5</v>
      </c>
      <c r="N3361">
        <v>3672</v>
      </c>
      <c r="O3361">
        <v>8</v>
      </c>
      <c r="P3361">
        <v>145</v>
      </c>
      <c r="Q3361">
        <v>1</v>
      </c>
      <c r="R3361">
        <v>18360</v>
      </c>
      <c r="S3361" t="str" cm="1">
        <f t="array" ref="S3361">_xlfn.IFS(E3364&lt;30,"18-29",E3364&lt;45,"30-44",TRUE,"45+")</f>
        <v>30-44</v>
      </c>
      <c r="T3361" t="str" cm="1">
        <f t="array" ref="T3361">_xlfn.IFS(F3361&lt;=2,"0-2 Years",F3361&lt;=5,"3-5 Years",F3361&lt;=8,"6-8 Years",TRUE,"9-10 Years")</f>
        <v>3-5 Years</v>
      </c>
      <c r="U3361" t="str" cm="1">
        <f t="array" ref="U3361">_xlfn.IFS(P3361&gt;60,"High Risk",P3361&gt;30,"Medium Risk",TRUE,"Low Risk")</f>
        <v>High Risk</v>
      </c>
      <c r="V3361">
        <f t="shared" si="52"/>
        <v>6</v>
      </c>
    </row>
    <row r="3362" spans="1:22" hidden="1" x14ac:dyDescent="0.2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 s="2">
        <v>111501.66</v>
      </c>
      <c r="H3362">
        <v>1</v>
      </c>
      <c r="I3362">
        <v>1</v>
      </c>
      <c r="J3362">
        <v>1</v>
      </c>
      <c r="K3362" s="1">
        <v>119333.38</v>
      </c>
      <c r="L3362">
        <v>0</v>
      </c>
      <c r="M3362">
        <v>24</v>
      </c>
      <c r="N3362">
        <v>4118</v>
      </c>
      <c r="O3362">
        <v>4</v>
      </c>
      <c r="P3362">
        <v>22</v>
      </c>
      <c r="Q3362">
        <v>0.16666666666666666</v>
      </c>
      <c r="R3362">
        <v>98832</v>
      </c>
      <c r="S3362" t="str" cm="1">
        <f t="array" ref="S3362">_xlfn.IFS(E3365&lt;30,"18-29",E3365&lt;45,"30-44",TRUE,"45+")</f>
        <v>30-44</v>
      </c>
      <c r="T3362" t="str" cm="1">
        <f t="array" ref="T3362">_xlfn.IFS(F3362&lt;=2,"0-2 Years",F3362&lt;=5,"3-5 Years",F3362&lt;=8,"6-8 Years",TRUE,"9-10 Years")</f>
        <v>6-8 Years</v>
      </c>
      <c r="U3362" t="str" cm="1">
        <f t="array" ref="U3362">_xlfn.IFS(P3362&gt;60,"High Risk",P3362&gt;30,"Medium Risk",TRUE,"Low Risk")</f>
        <v>Low Risk</v>
      </c>
      <c r="V3362">
        <f t="shared" si="52"/>
        <v>2</v>
      </c>
    </row>
    <row r="3363" spans="1:22" hidden="1" x14ac:dyDescent="0.2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 s="2">
        <v>76595.08</v>
      </c>
      <c r="H3363">
        <v>2</v>
      </c>
      <c r="I3363">
        <v>0</v>
      </c>
      <c r="J3363">
        <v>0</v>
      </c>
      <c r="K3363" s="1">
        <v>127095.14</v>
      </c>
      <c r="L3363">
        <v>0</v>
      </c>
      <c r="M3363">
        <v>10</v>
      </c>
      <c r="N3363">
        <v>3147</v>
      </c>
      <c r="O3363">
        <v>7</v>
      </c>
      <c r="P3363">
        <v>130</v>
      </c>
      <c r="Q3363">
        <v>0.7</v>
      </c>
      <c r="R3363">
        <v>31470</v>
      </c>
      <c r="S3363" t="str" cm="1">
        <f t="array" ref="S3363">_xlfn.IFS(E3366&lt;30,"18-29",E3366&lt;45,"30-44",TRUE,"45+")</f>
        <v>45+</v>
      </c>
      <c r="T3363" t="str" cm="1">
        <f t="array" ref="T3363">_xlfn.IFS(F3363&lt;=2,"0-2 Years",F3363&lt;=5,"3-5 Years",F3363&lt;=8,"6-8 Years",TRUE,"9-10 Years")</f>
        <v>6-8 Years</v>
      </c>
      <c r="U3363" t="str" cm="1">
        <f t="array" ref="U3363">_xlfn.IFS(P3363&gt;60,"High Risk",P3363&gt;30,"Medium Risk",TRUE,"Low Risk")</f>
        <v>High Risk</v>
      </c>
      <c r="V3363">
        <f t="shared" si="52"/>
        <v>4</v>
      </c>
    </row>
    <row r="3364" spans="1:22" hidden="1" x14ac:dyDescent="0.2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 s="2">
        <v>160541.35999999999</v>
      </c>
      <c r="H3364">
        <v>2</v>
      </c>
      <c r="I3364">
        <v>0</v>
      </c>
      <c r="J3364">
        <v>0</v>
      </c>
      <c r="K3364" s="1">
        <v>93541.14</v>
      </c>
      <c r="L3364">
        <v>0</v>
      </c>
      <c r="M3364">
        <v>20</v>
      </c>
      <c r="N3364">
        <v>552</v>
      </c>
      <c r="O3364">
        <v>3</v>
      </c>
      <c r="P3364">
        <v>3</v>
      </c>
      <c r="Q3364">
        <v>0.15</v>
      </c>
      <c r="R3364">
        <v>11040</v>
      </c>
      <c r="S3364" t="str" cm="1">
        <f t="array" ref="S3364">_xlfn.IFS(E3367&lt;30,"18-29",E3367&lt;45,"30-44",TRUE,"45+")</f>
        <v>30-44</v>
      </c>
      <c r="T3364" t="str" cm="1">
        <f t="array" ref="T3364">_xlfn.IFS(F3364&lt;=2,"0-2 Years",F3364&lt;=5,"3-5 Years",F3364&lt;=8,"6-8 Years",TRUE,"9-10 Years")</f>
        <v>9-10 Years</v>
      </c>
      <c r="U3364" t="str" cm="1">
        <f t="array" ref="U3364">_xlfn.IFS(P3364&gt;60,"High Risk",P3364&gt;30,"Medium Risk",TRUE,"Low Risk")</f>
        <v>Low Risk</v>
      </c>
      <c r="V3364">
        <f t="shared" si="52"/>
        <v>3</v>
      </c>
    </row>
    <row r="3365" spans="1:22" x14ac:dyDescent="0.2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 s="2">
        <v>129728.6</v>
      </c>
      <c r="H3365">
        <v>1</v>
      </c>
      <c r="I3365">
        <v>1</v>
      </c>
      <c r="J3365">
        <v>0</v>
      </c>
      <c r="K3365" s="1">
        <v>89289.54</v>
      </c>
      <c r="L3365">
        <v>0</v>
      </c>
      <c r="M3365">
        <v>26</v>
      </c>
      <c r="N3365">
        <v>478</v>
      </c>
      <c r="O3365">
        <v>9</v>
      </c>
      <c r="P3365">
        <v>113</v>
      </c>
      <c r="Q3365">
        <v>0.34615384615384615</v>
      </c>
      <c r="R3365">
        <v>12428</v>
      </c>
      <c r="S3365" t="str" cm="1">
        <f t="array" ref="S3365">_xlfn.IFS(E3368&lt;30,"18-29",E3368&lt;45,"30-44",TRUE,"45+")</f>
        <v>45+</v>
      </c>
      <c r="T3365" t="str" cm="1">
        <f t="array" ref="T3365">_xlfn.IFS(F3365&lt;=2,"0-2 Years",F3365&lt;=5,"3-5 Years",F3365&lt;=8,"6-8 Years",TRUE,"9-10 Years")</f>
        <v>0-2 Years</v>
      </c>
      <c r="U3365" t="str" cm="1">
        <f t="array" ref="U3365">_xlfn.IFS(P3365&gt;60,"High Risk",P3365&gt;30,"Medium Risk",TRUE,"Low Risk")</f>
        <v>High Risk</v>
      </c>
      <c r="V3365">
        <f t="shared" si="52"/>
        <v>6</v>
      </c>
    </row>
    <row r="3366" spans="1:22" x14ac:dyDescent="0.2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 s="2">
        <v>0</v>
      </c>
      <c r="H3366">
        <v>2</v>
      </c>
      <c r="I3366">
        <v>0</v>
      </c>
      <c r="J3366">
        <v>0</v>
      </c>
      <c r="K3366" s="1">
        <v>108762.16</v>
      </c>
      <c r="L3366">
        <v>0</v>
      </c>
      <c r="M3366">
        <v>12</v>
      </c>
      <c r="N3366">
        <v>2667</v>
      </c>
      <c r="O3366">
        <v>10</v>
      </c>
      <c r="P3366">
        <v>122</v>
      </c>
      <c r="Q3366">
        <v>0.83333333333333337</v>
      </c>
      <c r="R3366">
        <v>32004</v>
      </c>
      <c r="S3366" t="str" cm="1">
        <f t="array" ref="S3366">_xlfn.IFS(E3369&lt;30,"18-29",E3369&lt;45,"30-44",TRUE,"45+")</f>
        <v>30-44</v>
      </c>
      <c r="T3366" t="str" cm="1">
        <f t="array" ref="T3366">_xlfn.IFS(F3366&lt;=2,"0-2 Years",F3366&lt;=5,"3-5 Years",F3366&lt;=8,"6-8 Years",TRUE,"9-10 Years")</f>
        <v>0-2 Years</v>
      </c>
      <c r="U3366" t="str" cm="1">
        <f t="array" ref="U3366">_xlfn.IFS(P3366&gt;60,"High Risk",P3366&gt;30,"Medium Risk",TRUE,"Low Risk")</f>
        <v>High Risk</v>
      </c>
      <c r="V3366">
        <f t="shared" si="52"/>
        <v>8</v>
      </c>
    </row>
    <row r="3367" spans="1:22" hidden="1" x14ac:dyDescent="0.2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 s="2">
        <v>130929.02</v>
      </c>
      <c r="H3367">
        <v>4</v>
      </c>
      <c r="I3367">
        <v>1</v>
      </c>
      <c r="J3367">
        <v>1</v>
      </c>
      <c r="K3367" s="1">
        <v>28238.25</v>
      </c>
      <c r="L3367">
        <v>1</v>
      </c>
      <c r="M3367">
        <v>25</v>
      </c>
      <c r="N3367">
        <v>3659</v>
      </c>
      <c r="O3367">
        <v>8</v>
      </c>
      <c r="P3367">
        <v>140</v>
      </c>
      <c r="Q3367">
        <v>0.32</v>
      </c>
      <c r="R3367">
        <v>91475</v>
      </c>
      <c r="S3367" t="str" cm="1">
        <f t="array" ref="S3367">_xlfn.IFS(E3370&lt;30,"18-29",E3370&lt;45,"30-44",TRUE,"45+")</f>
        <v>45+</v>
      </c>
      <c r="T3367" t="str" cm="1">
        <f t="array" ref="T3367">_xlfn.IFS(F3367&lt;=2,"0-2 Years",F3367&lt;=5,"3-5 Years",F3367&lt;=8,"6-8 Years",TRUE,"9-10 Years")</f>
        <v>3-5 Years</v>
      </c>
      <c r="U3367" t="str" cm="1">
        <f t="array" ref="U3367">_xlfn.IFS(P3367&gt;60,"High Risk",P3367&gt;30,"Medium Risk",TRUE,"Low Risk")</f>
        <v>High Risk</v>
      </c>
      <c r="V3367">
        <f t="shared" si="52"/>
        <v>0</v>
      </c>
    </row>
    <row r="3368" spans="1:22" hidden="1" x14ac:dyDescent="0.2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 s="2">
        <v>116800.25</v>
      </c>
      <c r="H3368">
        <v>1</v>
      </c>
      <c r="I3368">
        <v>1</v>
      </c>
      <c r="J3368">
        <v>1</v>
      </c>
      <c r="K3368" s="1">
        <v>34130.43</v>
      </c>
      <c r="L3368">
        <v>0</v>
      </c>
      <c r="M3368">
        <v>13</v>
      </c>
      <c r="N3368">
        <v>2680</v>
      </c>
      <c r="O3368">
        <v>5</v>
      </c>
      <c r="P3368">
        <v>90</v>
      </c>
      <c r="Q3368">
        <v>0.38461538461538464</v>
      </c>
      <c r="R3368">
        <v>34840</v>
      </c>
      <c r="S3368" t="str" cm="1">
        <f t="array" ref="S3368">_xlfn.IFS(E3371&lt;30,"18-29",E3371&lt;45,"30-44",TRUE,"45+")</f>
        <v>30-44</v>
      </c>
      <c r="T3368" t="str" cm="1">
        <f t="array" ref="T3368">_xlfn.IFS(F3368&lt;=2,"0-2 Years",F3368&lt;=5,"3-5 Years",F3368&lt;=8,"6-8 Years",TRUE,"9-10 Years")</f>
        <v>0-2 Years</v>
      </c>
      <c r="U3368" t="str" cm="1">
        <f t="array" ref="U3368">_xlfn.IFS(P3368&gt;60,"High Risk",P3368&gt;30,"Medium Risk",TRUE,"Low Risk")</f>
        <v>High Risk</v>
      </c>
      <c r="V3368">
        <f t="shared" si="52"/>
        <v>4</v>
      </c>
    </row>
    <row r="3369" spans="1:22" hidden="1" x14ac:dyDescent="0.2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 s="2">
        <v>101016.53</v>
      </c>
      <c r="H3369">
        <v>1</v>
      </c>
      <c r="I3369">
        <v>0</v>
      </c>
      <c r="J3369">
        <v>1</v>
      </c>
      <c r="K3369" s="1">
        <v>7926.35</v>
      </c>
      <c r="L3369">
        <v>1</v>
      </c>
      <c r="M3369">
        <v>30</v>
      </c>
      <c r="N3369">
        <v>3254</v>
      </c>
      <c r="O3369">
        <v>1</v>
      </c>
      <c r="P3369">
        <v>88</v>
      </c>
      <c r="Q3369">
        <v>3.3333333333333333E-2</v>
      </c>
      <c r="R3369">
        <v>97620</v>
      </c>
      <c r="S3369" t="str" cm="1">
        <f t="array" ref="S3369">_xlfn.IFS(E3372&lt;30,"18-29",E3372&lt;45,"30-44",TRUE,"45+")</f>
        <v>45+</v>
      </c>
      <c r="T3369" t="str" cm="1">
        <f t="array" ref="T3369">_xlfn.IFS(F3369&lt;=2,"0-2 Years",F3369&lt;=5,"3-5 Years",F3369&lt;=8,"6-8 Years",TRUE,"9-10 Years")</f>
        <v>0-2 Years</v>
      </c>
      <c r="U3369" t="str" cm="1">
        <f t="array" ref="U3369">_xlfn.IFS(P3369&gt;60,"High Risk",P3369&gt;30,"Medium Risk",TRUE,"Low Risk")</f>
        <v>High Risk</v>
      </c>
      <c r="V3369">
        <f t="shared" si="52"/>
        <v>3</v>
      </c>
    </row>
    <row r="3370" spans="1:22" hidden="1" x14ac:dyDescent="0.2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 s="2">
        <v>0</v>
      </c>
      <c r="H3370">
        <v>2</v>
      </c>
      <c r="I3370">
        <v>1</v>
      </c>
      <c r="J3370">
        <v>1</v>
      </c>
      <c r="K3370" s="1">
        <v>27330.27</v>
      </c>
      <c r="L3370">
        <v>0</v>
      </c>
      <c r="M3370">
        <v>24</v>
      </c>
      <c r="N3370">
        <v>893</v>
      </c>
      <c r="O3370">
        <v>5</v>
      </c>
      <c r="P3370">
        <v>28</v>
      </c>
      <c r="Q3370">
        <v>0.20833333333333334</v>
      </c>
      <c r="R3370">
        <v>21432</v>
      </c>
      <c r="S3370" t="str" cm="1">
        <f t="array" ref="S3370">_xlfn.IFS(E3373&lt;30,"18-29",E3373&lt;45,"30-44",TRUE,"45+")</f>
        <v>30-44</v>
      </c>
      <c r="T3370" t="str" cm="1">
        <f t="array" ref="T3370">_xlfn.IFS(F3370&lt;=2,"0-2 Years",F3370&lt;=5,"3-5 Years",F3370&lt;=8,"6-8 Years",TRUE,"9-10 Years")</f>
        <v>3-5 Years</v>
      </c>
      <c r="U3370" t="str" cm="1">
        <f t="array" ref="U3370">_xlfn.IFS(P3370&gt;60,"High Risk",P3370&gt;30,"Medium Risk",TRUE,"Low Risk")</f>
        <v>Low Risk</v>
      </c>
      <c r="V3370">
        <f t="shared" si="52"/>
        <v>4</v>
      </c>
    </row>
    <row r="3371" spans="1:22" hidden="1" x14ac:dyDescent="0.2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 s="2">
        <v>190566.65</v>
      </c>
      <c r="H3371">
        <v>1</v>
      </c>
      <c r="I3371">
        <v>1</v>
      </c>
      <c r="J3371">
        <v>1</v>
      </c>
      <c r="K3371" s="1">
        <v>79997.14</v>
      </c>
      <c r="L3371">
        <v>0</v>
      </c>
      <c r="M3371">
        <v>7</v>
      </c>
      <c r="N3371">
        <v>1042</v>
      </c>
      <c r="O3371">
        <v>2</v>
      </c>
      <c r="P3371">
        <v>94</v>
      </c>
      <c r="Q3371">
        <v>0.2857142857142857</v>
      </c>
      <c r="R3371">
        <v>7294</v>
      </c>
      <c r="S3371" t="str" cm="1">
        <f t="array" ref="S3371">_xlfn.IFS(E3374&lt;30,"18-29",E3374&lt;45,"30-44",TRUE,"45+")</f>
        <v>30-44</v>
      </c>
      <c r="T3371" t="str" cm="1">
        <f t="array" ref="T3371">_xlfn.IFS(F3371&lt;=2,"0-2 Years",F3371&lt;=5,"3-5 Years",F3371&lt;=8,"6-8 Years",TRUE,"9-10 Years")</f>
        <v>6-8 Years</v>
      </c>
      <c r="U3371" t="str" cm="1">
        <f t="array" ref="U3371">_xlfn.IFS(P3371&gt;60,"High Risk",P3371&gt;30,"Medium Risk",TRUE,"Low Risk")</f>
        <v>High Risk</v>
      </c>
      <c r="V3371">
        <f t="shared" si="52"/>
        <v>2</v>
      </c>
    </row>
    <row r="3372" spans="1:22" x14ac:dyDescent="0.2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 s="2">
        <v>0</v>
      </c>
      <c r="H3372">
        <v>1</v>
      </c>
      <c r="I3372">
        <v>1</v>
      </c>
      <c r="J3372">
        <v>0</v>
      </c>
      <c r="K3372" s="1">
        <v>50213.81</v>
      </c>
      <c r="L3372">
        <v>1</v>
      </c>
      <c r="M3372">
        <v>24</v>
      </c>
      <c r="N3372">
        <v>483</v>
      </c>
      <c r="O3372">
        <v>2</v>
      </c>
      <c r="P3372">
        <v>45</v>
      </c>
      <c r="Q3372">
        <v>8.3333333333333329E-2</v>
      </c>
      <c r="R3372">
        <v>11592</v>
      </c>
      <c r="S3372" t="str" cm="1">
        <f t="array" ref="S3372">_xlfn.IFS(E3375&lt;30,"18-29",E3375&lt;45,"30-44",TRUE,"45+")</f>
        <v>30-44</v>
      </c>
      <c r="T3372" t="str" cm="1">
        <f t="array" ref="T3372">_xlfn.IFS(F3372&lt;=2,"0-2 Years",F3372&lt;=5,"3-5 Years",F3372&lt;=8,"6-8 Years",TRUE,"9-10 Years")</f>
        <v>6-8 Years</v>
      </c>
      <c r="U3372" t="str" cm="1">
        <f t="array" ref="U3372">_xlfn.IFS(P3372&gt;60,"High Risk",P3372&gt;30,"Medium Risk",TRUE,"Low Risk")</f>
        <v>Medium Risk</v>
      </c>
      <c r="V3372">
        <f t="shared" si="52"/>
        <v>9</v>
      </c>
    </row>
    <row r="3373" spans="1:22" hidden="1" x14ac:dyDescent="0.2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 s="2">
        <v>97067.69</v>
      </c>
      <c r="H3373">
        <v>1</v>
      </c>
      <c r="I3373">
        <v>0</v>
      </c>
      <c r="J3373">
        <v>1</v>
      </c>
      <c r="K3373" s="1">
        <v>60920.03</v>
      </c>
      <c r="L3373">
        <v>1</v>
      </c>
      <c r="M3373">
        <v>28</v>
      </c>
      <c r="N3373">
        <v>3917</v>
      </c>
      <c r="O3373">
        <v>9</v>
      </c>
      <c r="P3373">
        <v>140</v>
      </c>
      <c r="Q3373">
        <v>0.32142857142857145</v>
      </c>
      <c r="R3373">
        <v>109676</v>
      </c>
      <c r="S3373" t="str" cm="1">
        <f t="array" ref="S3373">_xlfn.IFS(E3376&lt;30,"18-29",E3376&lt;45,"30-44",TRUE,"45+")</f>
        <v>45+</v>
      </c>
      <c r="T3373" t="str" cm="1">
        <f t="array" ref="T3373">_xlfn.IFS(F3373&lt;=2,"0-2 Years",F3373&lt;=5,"3-5 Years",F3373&lt;=8,"6-8 Years",TRUE,"9-10 Years")</f>
        <v>6-8 Years</v>
      </c>
      <c r="U3373" t="str" cm="1">
        <f t="array" ref="U3373">_xlfn.IFS(P3373&gt;60,"High Risk",P3373&gt;30,"Medium Risk",TRUE,"Low Risk")</f>
        <v>High Risk</v>
      </c>
      <c r="V3373">
        <f t="shared" si="52"/>
        <v>2</v>
      </c>
    </row>
    <row r="3374" spans="1:22" hidden="1" x14ac:dyDescent="0.2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 s="2">
        <v>92208.54</v>
      </c>
      <c r="H3374">
        <v>1</v>
      </c>
      <c r="I3374">
        <v>0</v>
      </c>
      <c r="J3374">
        <v>1</v>
      </c>
      <c r="K3374" s="1">
        <v>197699.8</v>
      </c>
      <c r="L3374">
        <v>1</v>
      </c>
      <c r="M3374">
        <v>6</v>
      </c>
      <c r="N3374">
        <v>3101</v>
      </c>
      <c r="O3374">
        <v>6</v>
      </c>
      <c r="P3374">
        <v>45</v>
      </c>
      <c r="Q3374">
        <v>1</v>
      </c>
      <c r="R3374">
        <v>18606</v>
      </c>
      <c r="S3374" t="str" cm="1">
        <f t="array" ref="S3374">_xlfn.IFS(E3377&lt;30,"18-29",E3377&lt;45,"30-44",TRUE,"45+")</f>
        <v>45+</v>
      </c>
      <c r="T3374" t="str" cm="1">
        <f t="array" ref="T3374">_xlfn.IFS(F3374&lt;=2,"0-2 Years",F3374&lt;=5,"3-5 Years",F3374&lt;=8,"6-8 Years",TRUE,"9-10 Years")</f>
        <v>3-5 Years</v>
      </c>
      <c r="U3374" t="str" cm="1">
        <f t="array" ref="U3374">_xlfn.IFS(P3374&gt;60,"High Risk",P3374&gt;30,"Medium Risk",TRUE,"Low Risk")</f>
        <v>Medium Risk</v>
      </c>
      <c r="V3374">
        <f t="shared" si="52"/>
        <v>2</v>
      </c>
    </row>
    <row r="3375" spans="1:22" hidden="1" x14ac:dyDescent="0.2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 s="2">
        <v>186347.97</v>
      </c>
      <c r="H3375">
        <v>2</v>
      </c>
      <c r="I3375">
        <v>1</v>
      </c>
      <c r="J3375">
        <v>0</v>
      </c>
      <c r="K3375" s="1">
        <v>92809.73</v>
      </c>
      <c r="L3375">
        <v>0</v>
      </c>
      <c r="M3375">
        <v>5</v>
      </c>
      <c r="N3375">
        <v>4538</v>
      </c>
      <c r="O3375">
        <v>7</v>
      </c>
      <c r="P3375">
        <v>124</v>
      </c>
      <c r="Q3375">
        <v>1</v>
      </c>
      <c r="R3375">
        <v>22690</v>
      </c>
      <c r="S3375" t="str" cm="1">
        <f t="array" ref="S3375">_xlfn.IFS(E3378&lt;30,"18-29",E3378&lt;45,"30-44",TRUE,"45+")</f>
        <v>30-44</v>
      </c>
      <c r="T3375" t="str" cm="1">
        <f t="array" ref="T3375">_xlfn.IFS(F3375&lt;=2,"0-2 Years",F3375&lt;=5,"3-5 Years",F3375&lt;=8,"6-8 Years",TRUE,"9-10 Years")</f>
        <v>0-2 Years</v>
      </c>
      <c r="U3375" t="str" cm="1">
        <f t="array" ref="U3375">_xlfn.IFS(P3375&gt;60,"High Risk",P3375&gt;30,"Medium Risk",TRUE,"Low Risk")</f>
        <v>High Risk</v>
      </c>
      <c r="V3375">
        <f t="shared" si="52"/>
        <v>4</v>
      </c>
    </row>
    <row r="3376" spans="1:22" hidden="1" x14ac:dyDescent="0.2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 s="2">
        <v>103176.62</v>
      </c>
      <c r="H3376">
        <v>1</v>
      </c>
      <c r="I3376">
        <v>0</v>
      </c>
      <c r="J3376">
        <v>1</v>
      </c>
      <c r="K3376" s="1">
        <v>163516.16</v>
      </c>
      <c r="L3376">
        <v>0</v>
      </c>
      <c r="M3376">
        <v>21</v>
      </c>
      <c r="N3376">
        <v>3501</v>
      </c>
      <c r="O3376">
        <v>6</v>
      </c>
      <c r="P3376">
        <v>56</v>
      </c>
      <c r="Q3376">
        <v>0.2857142857142857</v>
      </c>
      <c r="R3376">
        <v>73521</v>
      </c>
      <c r="S3376" t="str" cm="1">
        <f t="array" ref="S3376">_xlfn.IFS(E3379&lt;30,"18-29",E3379&lt;45,"30-44",TRUE,"45+")</f>
        <v>30-44</v>
      </c>
      <c r="T3376" t="str" cm="1">
        <f t="array" ref="T3376">_xlfn.IFS(F3376&lt;=2,"0-2 Years",F3376&lt;=5,"3-5 Years",F3376&lt;=8,"6-8 Years",TRUE,"9-10 Years")</f>
        <v>0-2 Years</v>
      </c>
      <c r="U3376" t="str" cm="1">
        <f t="array" ref="U3376">_xlfn.IFS(P3376&gt;60,"High Risk",P3376&gt;30,"Medium Risk",TRUE,"Low Risk")</f>
        <v>Medium Risk</v>
      </c>
      <c r="V3376">
        <f t="shared" si="52"/>
        <v>4</v>
      </c>
    </row>
    <row r="3377" spans="1:22" x14ac:dyDescent="0.2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 s="2">
        <v>0</v>
      </c>
      <c r="H3377">
        <v>1</v>
      </c>
      <c r="I3377">
        <v>1</v>
      </c>
      <c r="J3377">
        <v>1</v>
      </c>
      <c r="K3377" s="1">
        <v>62449.07</v>
      </c>
      <c r="L3377">
        <v>1</v>
      </c>
      <c r="M3377">
        <v>17</v>
      </c>
      <c r="N3377">
        <v>1212</v>
      </c>
      <c r="O3377">
        <v>10</v>
      </c>
      <c r="P3377">
        <v>137</v>
      </c>
      <c r="Q3377">
        <v>0.58823529411764708</v>
      </c>
      <c r="R3377">
        <v>20604</v>
      </c>
      <c r="S3377" t="str" cm="1">
        <f t="array" ref="S3377">_xlfn.IFS(E3380&lt;30,"18-29",E3380&lt;45,"30-44",TRUE,"45+")</f>
        <v>45+</v>
      </c>
      <c r="T3377" t="str" cm="1">
        <f t="array" ref="T3377">_xlfn.IFS(F3377&lt;=2,"0-2 Years",F3377&lt;=5,"3-5 Years",F3377&lt;=8,"6-8 Years",TRUE,"9-10 Years")</f>
        <v>3-5 Years</v>
      </c>
      <c r="U3377" t="str" cm="1">
        <f t="array" ref="U3377">_xlfn.IFS(P3377&gt;60,"High Risk",P3377&gt;30,"Medium Risk",TRUE,"Low Risk")</f>
        <v>High Risk</v>
      </c>
      <c r="V3377">
        <f t="shared" si="52"/>
        <v>6</v>
      </c>
    </row>
    <row r="3378" spans="1:22" hidden="1" x14ac:dyDescent="0.2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 s="2">
        <v>77270.080000000002</v>
      </c>
      <c r="H3378">
        <v>2</v>
      </c>
      <c r="I3378">
        <v>1</v>
      </c>
      <c r="J3378">
        <v>1</v>
      </c>
      <c r="K3378" s="1">
        <v>115800.1</v>
      </c>
      <c r="L3378">
        <v>1</v>
      </c>
      <c r="M3378">
        <v>2</v>
      </c>
      <c r="N3378">
        <v>4440</v>
      </c>
      <c r="O3378">
        <v>4</v>
      </c>
      <c r="P3378">
        <v>148</v>
      </c>
      <c r="Q3378">
        <v>1</v>
      </c>
      <c r="R3378">
        <v>8880</v>
      </c>
      <c r="S3378" t="str" cm="1">
        <f t="array" ref="S3378">_xlfn.IFS(E3381&lt;30,"18-29",E3381&lt;45,"30-44",TRUE,"45+")</f>
        <v>45+</v>
      </c>
      <c r="T3378" t="str" cm="1">
        <f t="array" ref="T3378">_xlfn.IFS(F3378&lt;=2,"0-2 Years",F3378&lt;=5,"3-5 Years",F3378&lt;=8,"6-8 Years",TRUE,"9-10 Years")</f>
        <v>3-5 Years</v>
      </c>
      <c r="U3378" t="str" cm="1">
        <f t="array" ref="U3378">_xlfn.IFS(P3378&gt;60,"High Risk",P3378&gt;30,"Medium Risk",TRUE,"Low Risk")</f>
        <v>High Risk</v>
      </c>
      <c r="V3378">
        <f t="shared" si="52"/>
        <v>0</v>
      </c>
    </row>
    <row r="3379" spans="1:22" hidden="1" x14ac:dyDescent="0.2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 s="2">
        <v>111911.63</v>
      </c>
      <c r="H3379">
        <v>1</v>
      </c>
      <c r="I3379">
        <v>1</v>
      </c>
      <c r="J3379">
        <v>1</v>
      </c>
      <c r="K3379" s="1">
        <v>110359.67999999999</v>
      </c>
      <c r="L3379">
        <v>1</v>
      </c>
      <c r="M3379">
        <v>25</v>
      </c>
      <c r="N3379">
        <v>4853</v>
      </c>
      <c r="O3379">
        <v>6</v>
      </c>
      <c r="P3379">
        <v>6</v>
      </c>
      <c r="Q3379">
        <v>0.24</v>
      </c>
      <c r="R3379">
        <v>121325</v>
      </c>
      <c r="S3379" t="str" cm="1">
        <f t="array" ref="S3379">_xlfn.IFS(E3382&lt;30,"18-29",E3382&lt;45,"30-44",TRUE,"45+")</f>
        <v>18-29</v>
      </c>
      <c r="T3379" t="str" cm="1">
        <f t="array" ref="T3379">_xlfn.IFS(F3379&lt;=2,"0-2 Years",F3379&lt;=5,"3-5 Years",F3379&lt;=8,"6-8 Years",TRUE,"9-10 Years")</f>
        <v>3-5 Years</v>
      </c>
      <c r="U3379" t="str" cm="1">
        <f t="array" ref="U3379">_xlfn.IFS(P3379&gt;60,"High Risk",P3379&gt;30,"Medium Risk",TRUE,"Low Risk")</f>
        <v>Low Risk</v>
      </c>
      <c r="V3379">
        <f t="shared" si="52"/>
        <v>2</v>
      </c>
    </row>
    <row r="3380" spans="1:22" hidden="1" x14ac:dyDescent="0.2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 s="2">
        <v>94216.05</v>
      </c>
      <c r="H3380">
        <v>1</v>
      </c>
      <c r="I3380">
        <v>1</v>
      </c>
      <c r="J3380">
        <v>1</v>
      </c>
      <c r="K3380" s="1">
        <v>78695.679999999993</v>
      </c>
      <c r="L3380">
        <v>0</v>
      </c>
      <c r="M3380">
        <v>15</v>
      </c>
      <c r="N3380">
        <v>3793</v>
      </c>
      <c r="O3380">
        <v>7</v>
      </c>
      <c r="P3380">
        <v>95</v>
      </c>
      <c r="Q3380">
        <v>0.46666666666666667</v>
      </c>
      <c r="R3380">
        <v>56895</v>
      </c>
      <c r="S3380" t="str" cm="1">
        <f t="array" ref="S3380">_xlfn.IFS(E3383&lt;30,"18-29",E3383&lt;45,"30-44",TRUE,"45+")</f>
        <v>45+</v>
      </c>
      <c r="T3380" t="str" cm="1">
        <f t="array" ref="T3380">_xlfn.IFS(F3380&lt;=2,"0-2 Years",F3380&lt;=5,"3-5 Years",F3380&lt;=8,"6-8 Years",TRUE,"9-10 Years")</f>
        <v>3-5 Years</v>
      </c>
      <c r="U3380" t="str" cm="1">
        <f t="array" ref="U3380">_xlfn.IFS(P3380&gt;60,"High Risk",P3380&gt;30,"Medium Risk",TRUE,"Low Risk")</f>
        <v>High Risk</v>
      </c>
      <c r="V3380">
        <f t="shared" si="52"/>
        <v>3</v>
      </c>
    </row>
    <row r="3381" spans="1:22" hidden="1" x14ac:dyDescent="0.2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 s="2">
        <v>0</v>
      </c>
      <c r="H3381">
        <v>2</v>
      </c>
      <c r="I3381">
        <v>1</v>
      </c>
      <c r="J3381">
        <v>1</v>
      </c>
      <c r="K3381" s="1">
        <v>128378.04</v>
      </c>
      <c r="L3381">
        <v>0</v>
      </c>
      <c r="M3381">
        <v>2</v>
      </c>
      <c r="N3381">
        <v>244</v>
      </c>
      <c r="O3381">
        <v>4</v>
      </c>
      <c r="P3381">
        <v>114</v>
      </c>
      <c r="Q3381">
        <v>1</v>
      </c>
      <c r="R3381">
        <v>488</v>
      </c>
      <c r="S3381" t="str" cm="1">
        <f t="array" ref="S3381">_xlfn.IFS(E3384&lt;30,"18-29",E3384&lt;45,"30-44",TRUE,"45+")</f>
        <v>45+</v>
      </c>
      <c r="T3381" t="str" cm="1">
        <f t="array" ref="T3381">_xlfn.IFS(F3381&lt;=2,"0-2 Years",F3381&lt;=5,"3-5 Years",F3381&lt;=8,"6-8 Years",TRUE,"9-10 Years")</f>
        <v>6-8 Years</v>
      </c>
      <c r="U3381" t="str" cm="1">
        <f t="array" ref="U3381">_xlfn.IFS(P3381&gt;60,"High Risk",P3381&gt;30,"Medium Risk",TRUE,"Low Risk")</f>
        <v>High Risk</v>
      </c>
      <c r="V3381">
        <f t="shared" si="52"/>
        <v>3</v>
      </c>
    </row>
    <row r="3382" spans="1:22" x14ac:dyDescent="0.2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 s="2">
        <v>0</v>
      </c>
      <c r="H3382">
        <v>2</v>
      </c>
      <c r="I3382">
        <v>1</v>
      </c>
      <c r="J3382">
        <v>0</v>
      </c>
      <c r="K3382" s="1">
        <v>155248.62</v>
      </c>
      <c r="L3382">
        <v>0</v>
      </c>
      <c r="M3382">
        <v>25</v>
      </c>
      <c r="N3382">
        <v>3343</v>
      </c>
      <c r="O3382">
        <v>4</v>
      </c>
      <c r="P3382">
        <v>83</v>
      </c>
      <c r="Q3382">
        <v>0.16</v>
      </c>
      <c r="R3382">
        <v>83575</v>
      </c>
      <c r="S3382" t="str" cm="1">
        <f t="array" ref="S3382">_xlfn.IFS(E3385&lt;30,"18-29",E3385&lt;45,"30-44",TRUE,"45+")</f>
        <v>30-44</v>
      </c>
      <c r="T3382" t="str" cm="1">
        <f t="array" ref="T3382">_xlfn.IFS(F3382&lt;=2,"0-2 Years",F3382&lt;=5,"3-5 Years",F3382&lt;=8,"6-8 Years",TRUE,"9-10 Years")</f>
        <v>3-5 Years</v>
      </c>
      <c r="U3382" t="str" cm="1">
        <f t="array" ref="U3382">_xlfn.IFS(P3382&gt;60,"High Risk",P3382&gt;30,"Medium Risk",TRUE,"Low Risk")</f>
        <v>High Risk</v>
      </c>
      <c r="V3382">
        <f t="shared" si="52"/>
        <v>6</v>
      </c>
    </row>
    <row r="3383" spans="1:22" x14ac:dyDescent="0.2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 s="2">
        <v>106770.82</v>
      </c>
      <c r="H3383">
        <v>1</v>
      </c>
      <c r="I3383">
        <v>1</v>
      </c>
      <c r="J3383">
        <v>0</v>
      </c>
      <c r="K3383" s="1">
        <v>123499.27</v>
      </c>
      <c r="L3383">
        <v>0</v>
      </c>
      <c r="M3383">
        <v>23</v>
      </c>
      <c r="N3383">
        <v>965</v>
      </c>
      <c r="O3383">
        <v>9</v>
      </c>
      <c r="P3383">
        <v>141</v>
      </c>
      <c r="Q3383">
        <v>0.39130434782608697</v>
      </c>
      <c r="R3383">
        <v>22195</v>
      </c>
      <c r="S3383" t="str" cm="1">
        <f t="array" ref="S3383">_xlfn.IFS(E3386&lt;30,"18-29",E3386&lt;45,"30-44",TRUE,"45+")</f>
        <v>45+</v>
      </c>
      <c r="T3383" t="str" cm="1">
        <f t="array" ref="T3383">_xlfn.IFS(F3383&lt;=2,"0-2 Years",F3383&lt;=5,"3-5 Years",F3383&lt;=8,"6-8 Years",TRUE,"9-10 Years")</f>
        <v>6-8 Years</v>
      </c>
      <c r="U3383" t="str" cm="1">
        <f t="array" ref="U3383">_xlfn.IFS(P3383&gt;60,"High Risk",P3383&gt;30,"Medium Risk",TRUE,"Low Risk")</f>
        <v>High Risk</v>
      </c>
      <c r="V3383">
        <f t="shared" si="52"/>
        <v>6</v>
      </c>
    </row>
    <row r="3384" spans="1:22" hidden="1" x14ac:dyDescent="0.2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 s="2">
        <v>138089.97</v>
      </c>
      <c r="H3384">
        <v>2</v>
      </c>
      <c r="I3384">
        <v>1</v>
      </c>
      <c r="J3384">
        <v>1</v>
      </c>
      <c r="K3384" s="1">
        <v>99920.41</v>
      </c>
      <c r="L3384">
        <v>0</v>
      </c>
      <c r="M3384">
        <v>11</v>
      </c>
      <c r="N3384">
        <v>3249</v>
      </c>
      <c r="O3384">
        <v>5</v>
      </c>
      <c r="P3384">
        <v>175</v>
      </c>
      <c r="Q3384">
        <v>0.45454545454545453</v>
      </c>
      <c r="R3384">
        <v>35739</v>
      </c>
      <c r="S3384" t="str" cm="1">
        <f t="array" ref="S3384">_xlfn.IFS(E3387&lt;30,"18-29",E3387&lt;45,"30-44",TRUE,"45+")</f>
        <v>30-44</v>
      </c>
      <c r="T3384" t="str" cm="1">
        <f t="array" ref="T3384">_xlfn.IFS(F3384&lt;=2,"0-2 Years",F3384&lt;=5,"3-5 Years",F3384&lt;=8,"6-8 Years",TRUE,"9-10 Years")</f>
        <v>3-5 Years</v>
      </c>
      <c r="U3384" t="str" cm="1">
        <f t="array" ref="U3384">_xlfn.IFS(P3384&gt;60,"High Risk",P3384&gt;30,"Medium Risk",TRUE,"Low Risk")</f>
        <v>High Risk</v>
      </c>
      <c r="V3384">
        <f t="shared" si="52"/>
        <v>1</v>
      </c>
    </row>
    <row r="3385" spans="1:22" hidden="1" x14ac:dyDescent="0.2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 s="2">
        <v>133191.19</v>
      </c>
      <c r="H3385">
        <v>2</v>
      </c>
      <c r="I3385">
        <v>0</v>
      </c>
      <c r="J3385">
        <v>1</v>
      </c>
      <c r="K3385" s="1">
        <v>53289.49</v>
      </c>
      <c r="L3385">
        <v>0</v>
      </c>
      <c r="M3385">
        <v>29</v>
      </c>
      <c r="N3385">
        <v>804</v>
      </c>
      <c r="O3385">
        <v>1</v>
      </c>
      <c r="P3385">
        <v>127</v>
      </c>
      <c r="Q3385">
        <v>3.4482758620689655E-2</v>
      </c>
      <c r="R3385">
        <v>23316</v>
      </c>
      <c r="S3385" t="str" cm="1">
        <f t="array" ref="S3385">_xlfn.IFS(E3388&lt;30,"18-29",E3388&lt;45,"30-44",TRUE,"45+")</f>
        <v>30-44</v>
      </c>
      <c r="T3385" t="str" cm="1">
        <f t="array" ref="T3385">_xlfn.IFS(F3385&lt;=2,"0-2 Years",F3385&lt;=5,"3-5 Years",F3385&lt;=8,"6-8 Years",TRUE,"9-10 Years")</f>
        <v>9-10 Years</v>
      </c>
      <c r="U3385" t="str" cm="1">
        <f t="array" ref="U3385">_xlfn.IFS(P3385&gt;60,"High Risk",P3385&gt;30,"Medium Risk",TRUE,"Low Risk")</f>
        <v>High Risk</v>
      </c>
      <c r="V3385">
        <f t="shared" si="52"/>
        <v>0</v>
      </c>
    </row>
    <row r="3386" spans="1:22" hidden="1" x14ac:dyDescent="0.2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 s="2">
        <v>0</v>
      </c>
      <c r="H3386">
        <v>2</v>
      </c>
      <c r="I3386">
        <v>1</v>
      </c>
      <c r="J3386">
        <v>1</v>
      </c>
      <c r="K3386" s="1">
        <v>67622.34</v>
      </c>
      <c r="L3386">
        <v>0</v>
      </c>
      <c r="M3386">
        <v>17</v>
      </c>
      <c r="N3386">
        <v>3510</v>
      </c>
      <c r="O3386">
        <v>7</v>
      </c>
      <c r="P3386">
        <v>80</v>
      </c>
      <c r="Q3386">
        <v>0.41176470588235292</v>
      </c>
      <c r="R3386">
        <v>59670</v>
      </c>
      <c r="S3386" t="str" cm="1">
        <f t="array" ref="S3386">_xlfn.IFS(E3389&lt;30,"18-29",E3389&lt;45,"30-44",TRUE,"45+")</f>
        <v>45+</v>
      </c>
      <c r="T3386" t="str" cm="1">
        <f t="array" ref="T3386">_xlfn.IFS(F3386&lt;=2,"0-2 Years",F3386&lt;=5,"3-5 Years",F3386&lt;=8,"6-8 Years",TRUE,"9-10 Years")</f>
        <v>9-10 Years</v>
      </c>
      <c r="U3386" t="str" cm="1">
        <f t="array" ref="U3386">_xlfn.IFS(P3386&gt;60,"High Risk",P3386&gt;30,"Medium Risk",TRUE,"Low Risk")</f>
        <v>High Risk</v>
      </c>
      <c r="V3386">
        <f t="shared" si="52"/>
        <v>4</v>
      </c>
    </row>
    <row r="3387" spans="1:22" hidden="1" x14ac:dyDescent="0.2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 s="2">
        <v>74135.850000000006</v>
      </c>
      <c r="H3387">
        <v>1</v>
      </c>
      <c r="I3387">
        <v>1</v>
      </c>
      <c r="J3387">
        <v>1</v>
      </c>
      <c r="K3387" s="1">
        <v>11783.1</v>
      </c>
      <c r="L3387">
        <v>1</v>
      </c>
      <c r="M3387">
        <v>27</v>
      </c>
      <c r="N3387">
        <v>1770</v>
      </c>
      <c r="O3387">
        <v>1</v>
      </c>
      <c r="P3387">
        <v>76</v>
      </c>
      <c r="Q3387">
        <v>3.7037037037037035E-2</v>
      </c>
      <c r="R3387">
        <v>47790</v>
      </c>
      <c r="S3387" t="str" cm="1">
        <f t="array" ref="S3387">_xlfn.IFS(E3390&lt;30,"18-29",E3390&lt;45,"30-44",TRUE,"45+")</f>
        <v>18-29</v>
      </c>
      <c r="T3387" t="str" cm="1">
        <f t="array" ref="T3387">_xlfn.IFS(F3387&lt;=2,"0-2 Years",F3387&lt;=5,"3-5 Years",F3387&lt;=8,"6-8 Years",TRUE,"9-10 Years")</f>
        <v>6-8 Years</v>
      </c>
      <c r="U3387" t="str" cm="1">
        <f t="array" ref="U3387">_xlfn.IFS(P3387&gt;60,"High Risk",P3387&gt;30,"Medium Risk",TRUE,"Low Risk")</f>
        <v>High Risk</v>
      </c>
      <c r="V3387">
        <f t="shared" si="52"/>
        <v>2</v>
      </c>
    </row>
    <row r="3388" spans="1:22" hidden="1" x14ac:dyDescent="0.2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 s="2">
        <v>99208.46</v>
      </c>
      <c r="H3388">
        <v>2</v>
      </c>
      <c r="I3388">
        <v>1</v>
      </c>
      <c r="J3388">
        <v>0</v>
      </c>
      <c r="K3388" s="1">
        <v>62402.38</v>
      </c>
      <c r="L3388">
        <v>0</v>
      </c>
      <c r="M3388">
        <v>24</v>
      </c>
      <c r="N3388">
        <v>271</v>
      </c>
      <c r="O3388">
        <v>1</v>
      </c>
      <c r="P3388">
        <v>17</v>
      </c>
      <c r="Q3388">
        <v>4.1666666666666664E-2</v>
      </c>
      <c r="R3388">
        <v>6504</v>
      </c>
      <c r="S3388" t="str" cm="1">
        <f t="array" ref="S3388">_xlfn.IFS(E3391&lt;30,"18-29",E3391&lt;45,"30-44",TRUE,"45+")</f>
        <v>45+</v>
      </c>
      <c r="T3388" t="str" cm="1">
        <f t="array" ref="T3388">_xlfn.IFS(F3388&lt;=2,"0-2 Years",F3388&lt;=5,"3-5 Years",F3388&lt;=8,"6-8 Years",TRUE,"9-10 Years")</f>
        <v>6-8 Years</v>
      </c>
      <c r="U3388" t="str" cm="1">
        <f t="array" ref="U3388">_xlfn.IFS(P3388&gt;60,"High Risk",P3388&gt;30,"Medium Risk",TRUE,"Low Risk")</f>
        <v>Low Risk</v>
      </c>
      <c r="V3388">
        <f t="shared" si="52"/>
        <v>3</v>
      </c>
    </row>
    <row r="3389" spans="1:22" hidden="1" x14ac:dyDescent="0.2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 s="2">
        <v>92242.34</v>
      </c>
      <c r="H3389">
        <v>1</v>
      </c>
      <c r="I3389">
        <v>1</v>
      </c>
      <c r="J3389">
        <v>1</v>
      </c>
      <c r="K3389" s="1">
        <v>186235.98</v>
      </c>
      <c r="L3389">
        <v>0</v>
      </c>
      <c r="M3389">
        <v>7</v>
      </c>
      <c r="N3389">
        <v>4792</v>
      </c>
      <c r="O3389">
        <v>6</v>
      </c>
      <c r="P3389">
        <v>77</v>
      </c>
      <c r="Q3389">
        <v>0.8571428571428571</v>
      </c>
      <c r="R3389">
        <v>33544</v>
      </c>
      <c r="S3389" t="str" cm="1">
        <f t="array" ref="S3389">_xlfn.IFS(E3392&lt;30,"18-29",E3392&lt;45,"30-44",TRUE,"45+")</f>
        <v>30-44</v>
      </c>
      <c r="T3389" t="str" cm="1">
        <f t="array" ref="T3389">_xlfn.IFS(F3389&lt;=2,"0-2 Years",F3389&lt;=5,"3-5 Years",F3389&lt;=8,"6-8 Years",TRUE,"9-10 Years")</f>
        <v>6-8 Years</v>
      </c>
      <c r="U3389" t="str" cm="1">
        <f t="array" ref="U3389">_xlfn.IFS(P3389&gt;60,"High Risk",P3389&gt;30,"Medium Risk",TRUE,"Low Risk")</f>
        <v>High Risk</v>
      </c>
      <c r="V3389">
        <f t="shared" si="52"/>
        <v>3</v>
      </c>
    </row>
    <row r="3390" spans="1:22" hidden="1" x14ac:dyDescent="0.2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 s="2">
        <v>108380.72</v>
      </c>
      <c r="H3390">
        <v>1</v>
      </c>
      <c r="I3390">
        <v>1</v>
      </c>
      <c r="J3390">
        <v>1</v>
      </c>
      <c r="K3390" s="1">
        <v>79005.95</v>
      </c>
      <c r="L3390">
        <v>0</v>
      </c>
      <c r="M3390">
        <v>6</v>
      </c>
      <c r="N3390">
        <v>2435</v>
      </c>
      <c r="O3390">
        <v>3</v>
      </c>
      <c r="P3390">
        <v>88</v>
      </c>
      <c r="Q3390">
        <v>0.5</v>
      </c>
      <c r="R3390">
        <v>14610</v>
      </c>
      <c r="S3390" t="str" cm="1">
        <f t="array" ref="S3390">_xlfn.IFS(E3393&lt;30,"18-29",E3393&lt;45,"30-44",TRUE,"45+")</f>
        <v>45+</v>
      </c>
      <c r="T3390" t="str" cm="1">
        <f t="array" ref="T3390">_xlfn.IFS(F3390&lt;=2,"0-2 Years",F3390&lt;=5,"3-5 Years",F3390&lt;=8,"6-8 Years",TRUE,"9-10 Years")</f>
        <v>6-8 Years</v>
      </c>
      <c r="U3390" t="str" cm="1">
        <f t="array" ref="U3390">_xlfn.IFS(P3390&gt;60,"High Risk",P3390&gt;30,"Medium Risk",TRUE,"Low Risk")</f>
        <v>High Risk</v>
      </c>
      <c r="V3390">
        <f t="shared" si="52"/>
        <v>2</v>
      </c>
    </row>
    <row r="3391" spans="1:22" x14ac:dyDescent="0.2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 s="2">
        <v>91893.32</v>
      </c>
      <c r="H3391">
        <v>1</v>
      </c>
      <c r="I3391">
        <v>1</v>
      </c>
      <c r="J3391">
        <v>0</v>
      </c>
      <c r="K3391" s="1">
        <v>144870.28</v>
      </c>
      <c r="L3391">
        <v>1</v>
      </c>
      <c r="M3391">
        <v>30</v>
      </c>
      <c r="N3391">
        <v>1941</v>
      </c>
      <c r="O3391">
        <v>7</v>
      </c>
      <c r="P3391">
        <v>24</v>
      </c>
      <c r="Q3391">
        <v>0.23333333333333334</v>
      </c>
      <c r="R3391">
        <v>58230</v>
      </c>
      <c r="S3391" t="str" cm="1">
        <f t="array" ref="S3391">_xlfn.IFS(E3394&lt;30,"18-29",E3394&lt;45,"30-44",TRUE,"45+")</f>
        <v>30-44</v>
      </c>
      <c r="T3391" t="str" cm="1">
        <f t="array" ref="T3391">_xlfn.IFS(F3391&lt;=2,"0-2 Years",F3391&lt;=5,"3-5 Years",F3391&lt;=8,"6-8 Years",TRUE,"9-10 Years")</f>
        <v>3-5 Years</v>
      </c>
      <c r="U3391" t="str" cm="1">
        <f t="array" ref="U3391">_xlfn.IFS(P3391&gt;60,"High Risk",P3391&gt;30,"Medium Risk",TRUE,"Low Risk")</f>
        <v>Low Risk</v>
      </c>
      <c r="V3391">
        <f t="shared" si="52"/>
        <v>6</v>
      </c>
    </row>
    <row r="3392" spans="1:22" hidden="1" x14ac:dyDescent="0.2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 s="2">
        <v>85757.93</v>
      </c>
      <c r="H3392">
        <v>1</v>
      </c>
      <c r="I3392">
        <v>1</v>
      </c>
      <c r="J3392">
        <v>1</v>
      </c>
      <c r="K3392" s="1">
        <v>95481</v>
      </c>
      <c r="L3392">
        <v>0</v>
      </c>
      <c r="M3392">
        <v>18</v>
      </c>
      <c r="N3392">
        <v>2088</v>
      </c>
      <c r="O3392">
        <v>9</v>
      </c>
      <c r="P3392">
        <v>20</v>
      </c>
      <c r="Q3392">
        <v>0.5</v>
      </c>
      <c r="R3392">
        <v>37584</v>
      </c>
      <c r="S3392" t="str" cm="1">
        <f t="array" ref="S3392">_xlfn.IFS(E3395&lt;30,"18-29",E3395&lt;45,"30-44",TRUE,"45+")</f>
        <v>30-44</v>
      </c>
      <c r="T3392" t="str" cm="1">
        <f t="array" ref="T3392">_xlfn.IFS(F3392&lt;=2,"0-2 Years",F3392&lt;=5,"3-5 Years",F3392&lt;=8,"6-8 Years",TRUE,"9-10 Years")</f>
        <v>6-8 Years</v>
      </c>
      <c r="U3392" t="str" cm="1">
        <f t="array" ref="U3392">_xlfn.IFS(P3392&gt;60,"High Risk",P3392&gt;30,"Medium Risk",TRUE,"Low Risk")</f>
        <v>Low Risk</v>
      </c>
      <c r="V3392">
        <f t="shared" si="52"/>
        <v>2</v>
      </c>
    </row>
    <row r="3393" spans="1:22" x14ac:dyDescent="0.2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 s="2">
        <v>0</v>
      </c>
      <c r="H3393">
        <v>2</v>
      </c>
      <c r="I3393">
        <v>0</v>
      </c>
      <c r="J3393">
        <v>0</v>
      </c>
      <c r="K3393" s="1">
        <v>820.46</v>
      </c>
      <c r="L3393">
        <v>0</v>
      </c>
      <c r="M3393">
        <v>25</v>
      </c>
      <c r="N3393">
        <v>801</v>
      </c>
      <c r="O3393">
        <v>2</v>
      </c>
      <c r="P3393">
        <v>58</v>
      </c>
      <c r="Q3393">
        <v>0.08</v>
      </c>
      <c r="R3393">
        <v>20025</v>
      </c>
      <c r="S3393" t="str" cm="1">
        <f t="array" ref="S3393">_xlfn.IFS(E3396&lt;30,"18-29",E3396&lt;45,"30-44",TRUE,"45+")</f>
        <v>18-29</v>
      </c>
      <c r="T3393" t="str" cm="1">
        <f t="array" ref="T3393">_xlfn.IFS(F3393&lt;=2,"0-2 Years",F3393&lt;=5,"3-5 Years",F3393&lt;=8,"6-8 Years",TRUE,"9-10 Years")</f>
        <v>3-5 Years</v>
      </c>
      <c r="U3393" t="str" cm="1">
        <f t="array" ref="U3393">_xlfn.IFS(P3393&gt;60,"High Risk",P3393&gt;30,"Medium Risk",TRUE,"Low Risk")</f>
        <v>Medium Risk</v>
      </c>
      <c r="V3393">
        <f t="shared" si="52"/>
        <v>7</v>
      </c>
    </row>
    <row r="3394" spans="1:22" hidden="1" x14ac:dyDescent="0.2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 s="2">
        <v>96759.42</v>
      </c>
      <c r="H3394">
        <v>1</v>
      </c>
      <c r="I3394">
        <v>1</v>
      </c>
      <c r="J3394">
        <v>1</v>
      </c>
      <c r="K3394" s="1">
        <v>174777.98</v>
      </c>
      <c r="L3394">
        <v>0</v>
      </c>
      <c r="M3394">
        <v>10</v>
      </c>
      <c r="N3394">
        <v>4434</v>
      </c>
      <c r="O3394">
        <v>8</v>
      </c>
      <c r="P3394">
        <v>5</v>
      </c>
      <c r="Q3394">
        <v>0.8</v>
      </c>
      <c r="R3394">
        <v>44340</v>
      </c>
      <c r="S3394" t="str" cm="1">
        <f t="array" ref="S3394">_xlfn.IFS(E3397&lt;30,"18-29",E3397&lt;45,"30-44",TRUE,"45+")</f>
        <v>18-29</v>
      </c>
      <c r="T3394" t="str" cm="1">
        <f t="array" ref="T3394">_xlfn.IFS(F3394&lt;=2,"0-2 Years",F3394&lt;=5,"3-5 Years",F3394&lt;=8,"6-8 Years",TRUE,"9-10 Years")</f>
        <v>6-8 Years</v>
      </c>
      <c r="U3394" t="str" cm="1">
        <f t="array" ref="U3394">_xlfn.IFS(P3394&gt;60,"High Risk",P3394&gt;30,"Medium Risk",TRUE,"Low Risk")</f>
        <v>Low Risk</v>
      </c>
      <c r="V3394">
        <f t="shared" si="52"/>
        <v>2</v>
      </c>
    </row>
    <row r="3395" spans="1:22" hidden="1" x14ac:dyDescent="0.2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 s="2">
        <v>0</v>
      </c>
      <c r="H3395">
        <v>2</v>
      </c>
      <c r="I3395">
        <v>1</v>
      </c>
      <c r="J3395">
        <v>1</v>
      </c>
      <c r="K3395" s="1">
        <v>8991.17</v>
      </c>
      <c r="L3395">
        <v>0</v>
      </c>
      <c r="M3395">
        <v>11</v>
      </c>
      <c r="N3395">
        <v>753</v>
      </c>
      <c r="O3395">
        <v>2</v>
      </c>
      <c r="P3395">
        <v>180</v>
      </c>
      <c r="Q3395">
        <v>0.18181818181818182</v>
      </c>
      <c r="R3395">
        <v>8283</v>
      </c>
      <c r="S3395" t="str" cm="1">
        <f t="array" ref="S3395">_xlfn.IFS(E3398&lt;30,"18-29",E3398&lt;45,"30-44",TRUE,"45+")</f>
        <v>45+</v>
      </c>
      <c r="T3395" t="str" cm="1">
        <f t="array" ref="T3395">_xlfn.IFS(F3395&lt;=2,"0-2 Years",F3395&lt;=5,"3-5 Years",F3395&lt;=8,"6-8 Years",TRUE,"9-10 Years")</f>
        <v>6-8 Years</v>
      </c>
      <c r="U3395" t="str" cm="1">
        <f t="array" ref="U3395">_xlfn.IFS(P3395&gt;60,"High Risk",P3395&gt;30,"Medium Risk",TRUE,"Low Risk")</f>
        <v>High Risk</v>
      </c>
      <c r="V3395">
        <f t="shared" ref="V3395:V3458" si="53">IF(J3395=0,3,0)+IF(G3395=0,3,0)+IF(H3395=1,2,0)+IF(E3395&gt;45,1,0)+IF(F3395&lt;3,1,0)</f>
        <v>3</v>
      </c>
    </row>
    <row r="3396" spans="1:22" hidden="1" x14ac:dyDescent="0.2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 s="2">
        <v>0</v>
      </c>
      <c r="H3396">
        <v>2</v>
      </c>
      <c r="I3396">
        <v>1</v>
      </c>
      <c r="J3396">
        <v>1</v>
      </c>
      <c r="K3396" s="1">
        <v>2797.27</v>
      </c>
      <c r="L3396">
        <v>0</v>
      </c>
      <c r="M3396">
        <v>28</v>
      </c>
      <c r="N3396">
        <v>3991</v>
      </c>
      <c r="O3396">
        <v>8</v>
      </c>
      <c r="P3396">
        <v>45</v>
      </c>
      <c r="Q3396">
        <v>0.2857142857142857</v>
      </c>
      <c r="R3396">
        <v>111748</v>
      </c>
      <c r="S3396" t="str" cm="1">
        <f t="array" ref="S3396">_xlfn.IFS(E3399&lt;30,"18-29",E3399&lt;45,"30-44",TRUE,"45+")</f>
        <v>30-44</v>
      </c>
      <c r="T3396" t="str" cm="1">
        <f t="array" ref="T3396">_xlfn.IFS(F3396&lt;=2,"0-2 Years",F3396&lt;=5,"3-5 Years",F3396&lt;=8,"6-8 Years",TRUE,"9-10 Years")</f>
        <v>6-8 Years</v>
      </c>
      <c r="U3396" t="str" cm="1">
        <f t="array" ref="U3396">_xlfn.IFS(P3396&gt;60,"High Risk",P3396&gt;30,"Medium Risk",TRUE,"Low Risk")</f>
        <v>Medium Risk</v>
      </c>
      <c r="V3396">
        <f t="shared" si="53"/>
        <v>3</v>
      </c>
    </row>
    <row r="3397" spans="1:22" x14ac:dyDescent="0.2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 s="2">
        <v>0</v>
      </c>
      <c r="H3397">
        <v>1</v>
      </c>
      <c r="I3397">
        <v>1</v>
      </c>
      <c r="J3397">
        <v>0</v>
      </c>
      <c r="K3397" s="1">
        <v>22303.17</v>
      </c>
      <c r="L3397">
        <v>0</v>
      </c>
      <c r="M3397">
        <v>23</v>
      </c>
      <c r="N3397">
        <v>851</v>
      </c>
      <c r="O3397">
        <v>7</v>
      </c>
      <c r="P3397">
        <v>117</v>
      </c>
      <c r="Q3397">
        <v>0.30434782608695654</v>
      </c>
      <c r="R3397">
        <v>19573</v>
      </c>
      <c r="S3397" t="str" cm="1">
        <f t="array" ref="S3397">_xlfn.IFS(E3400&lt;30,"18-29",E3400&lt;45,"30-44",TRUE,"45+")</f>
        <v>30-44</v>
      </c>
      <c r="T3397" t="str" cm="1">
        <f t="array" ref="T3397">_xlfn.IFS(F3397&lt;=2,"0-2 Years",F3397&lt;=5,"3-5 Years",F3397&lt;=8,"6-8 Years",TRUE,"9-10 Years")</f>
        <v>3-5 Years</v>
      </c>
      <c r="U3397" t="str" cm="1">
        <f t="array" ref="U3397">_xlfn.IFS(P3397&gt;60,"High Risk",P3397&gt;30,"Medium Risk",TRUE,"Low Risk")</f>
        <v>High Risk</v>
      </c>
      <c r="V3397">
        <f t="shared" si="53"/>
        <v>8</v>
      </c>
    </row>
    <row r="3398" spans="1:22" hidden="1" x14ac:dyDescent="0.2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 s="2">
        <v>0</v>
      </c>
      <c r="H3398">
        <v>2</v>
      </c>
      <c r="I3398">
        <v>1</v>
      </c>
      <c r="J3398">
        <v>1</v>
      </c>
      <c r="K3398" s="1">
        <v>197562.08</v>
      </c>
      <c r="L3398">
        <v>0</v>
      </c>
      <c r="M3398">
        <v>24</v>
      </c>
      <c r="N3398">
        <v>821</v>
      </c>
      <c r="O3398">
        <v>6</v>
      </c>
      <c r="P3398">
        <v>50</v>
      </c>
      <c r="Q3398">
        <v>0.25</v>
      </c>
      <c r="R3398">
        <v>19704</v>
      </c>
      <c r="S3398" t="str" cm="1">
        <f t="array" ref="S3398">_xlfn.IFS(E3401&lt;30,"18-29",E3401&lt;45,"30-44",TRUE,"45+")</f>
        <v>30-44</v>
      </c>
      <c r="T3398" t="str" cm="1">
        <f t="array" ref="T3398">_xlfn.IFS(F3398&lt;=2,"0-2 Years",F3398&lt;=5,"3-5 Years",F3398&lt;=8,"6-8 Years",TRUE,"9-10 Years")</f>
        <v>3-5 Years</v>
      </c>
      <c r="U3398" t="str" cm="1">
        <f t="array" ref="U3398">_xlfn.IFS(P3398&gt;60,"High Risk",P3398&gt;30,"Medium Risk",TRUE,"Low Risk")</f>
        <v>Medium Risk</v>
      </c>
      <c r="V3398">
        <f t="shared" si="53"/>
        <v>4</v>
      </c>
    </row>
    <row r="3399" spans="1:22" hidden="1" x14ac:dyDescent="0.2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 s="2">
        <v>132150.26</v>
      </c>
      <c r="H3399">
        <v>2</v>
      </c>
      <c r="I3399">
        <v>1</v>
      </c>
      <c r="J3399">
        <v>0</v>
      </c>
      <c r="K3399" s="1">
        <v>23067.97</v>
      </c>
      <c r="L3399">
        <v>0</v>
      </c>
      <c r="M3399">
        <v>19</v>
      </c>
      <c r="N3399">
        <v>1923</v>
      </c>
      <c r="O3399">
        <v>3</v>
      </c>
      <c r="P3399">
        <v>44</v>
      </c>
      <c r="Q3399">
        <v>0.15789473684210525</v>
      </c>
      <c r="R3399">
        <v>36537</v>
      </c>
      <c r="S3399" t="str" cm="1">
        <f t="array" ref="S3399">_xlfn.IFS(E3402&lt;30,"18-29",E3402&lt;45,"30-44",TRUE,"45+")</f>
        <v>30-44</v>
      </c>
      <c r="T3399" t="str" cm="1">
        <f t="array" ref="T3399">_xlfn.IFS(F3399&lt;=2,"0-2 Years",F3399&lt;=5,"3-5 Years",F3399&lt;=8,"6-8 Years",TRUE,"9-10 Years")</f>
        <v>0-2 Years</v>
      </c>
      <c r="U3399" t="str" cm="1">
        <f t="array" ref="U3399">_xlfn.IFS(P3399&gt;60,"High Risk",P3399&gt;30,"Medium Risk",TRUE,"Low Risk")</f>
        <v>Medium Risk</v>
      </c>
      <c r="V3399">
        <f t="shared" si="53"/>
        <v>4</v>
      </c>
    </row>
    <row r="3400" spans="1:22" hidden="1" x14ac:dyDescent="0.2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 s="2">
        <v>0</v>
      </c>
      <c r="H3400">
        <v>2</v>
      </c>
      <c r="I3400">
        <v>0</v>
      </c>
      <c r="J3400">
        <v>1</v>
      </c>
      <c r="K3400" s="1">
        <v>190294.12</v>
      </c>
      <c r="L3400">
        <v>0</v>
      </c>
      <c r="M3400">
        <v>2</v>
      </c>
      <c r="N3400">
        <v>493</v>
      </c>
      <c r="O3400">
        <v>1</v>
      </c>
      <c r="P3400">
        <v>170</v>
      </c>
      <c r="Q3400">
        <v>0.5</v>
      </c>
      <c r="R3400">
        <v>986</v>
      </c>
      <c r="S3400" t="str" cm="1">
        <f t="array" ref="S3400">_xlfn.IFS(E3403&lt;30,"18-29",E3403&lt;45,"30-44",TRUE,"45+")</f>
        <v>30-44</v>
      </c>
      <c r="T3400" t="str" cm="1">
        <f t="array" ref="T3400">_xlfn.IFS(F3400&lt;=2,"0-2 Years",F3400&lt;=5,"3-5 Years",F3400&lt;=8,"6-8 Years",TRUE,"9-10 Years")</f>
        <v>9-10 Years</v>
      </c>
      <c r="U3400" t="str" cm="1">
        <f t="array" ref="U3400">_xlfn.IFS(P3400&gt;60,"High Risk",P3400&gt;30,"Medium Risk",TRUE,"Low Risk")</f>
        <v>High Risk</v>
      </c>
      <c r="V3400">
        <f t="shared" si="53"/>
        <v>3</v>
      </c>
    </row>
    <row r="3401" spans="1:22" hidden="1" x14ac:dyDescent="0.2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 s="2">
        <v>175443.75</v>
      </c>
      <c r="H3401">
        <v>1</v>
      </c>
      <c r="I3401">
        <v>1</v>
      </c>
      <c r="J3401">
        <v>0</v>
      </c>
      <c r="K3401" s="1">
        <v>113167.17</v>
      </c>
      <c r="L3401">
        <v>1</v>
      </c>
      <c r="M3401">
        <v>29</v>
      </c>
      <c r="N3401">
        <v>3784</v>
      </c>
      <c r="O3401">
        <v>1</v>
      </c>
      <c r="P3401">
        <v>117</v>
      </c>
      <c r="Q3401">
        <v>3.4482758620689655E-2</v>
      </c>
      <c r="R3401">
        <v>109736</v>
      </c>
      <c r="S3401" t="str" cm="1">
        <f t="array" ref="S3401">_xlfn.IFS(E3404&lt;30,"18-29",E3404&lt;45,"30-44",TRUE,"45+")</f>
        <v>18-29</v>
      </c>
      <c r="T3401" t="str" cm="1">
        <f t="array" ref="T3401">_xlfn.IFS(F3401&lt;=2,"0-2 Years",F3401&lt;=5,"3-5 Years",F3401&lt;=8,"6-8 Years",TRUE,"9-10 Years")</f>
        <v>6-8 Years</v>
      </c>
      <c r="U3401" t="str" cm="1">
        <f t="array" ref="U3401">_xlfn.IFS(P3401&gt;60,"High Risk",P3401&gt;30,"Medium Risk",TRUE,"Low Risk")</f>
        <v>High Risk</v>
      </c>
      <c r="V3401">
        <f t="shared" si="53"/>
        <v>5</v>
      </c>
    </row>
    <row r="3402" spans="1:22" hidden="1" x14ac:dyDescent="0.2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 s="2">
        <v>78990.149999999994</v>
      </c>
      <c r="H3402">
        <v>1</v>
      </c>
      <c r="I3402">
        <v>1</v>
      </c>
      <c r="J3402">
        <v>1</v>
      </c>
      <c r="K3402" s="1">
        <v>124777.14</v>
      </c>
      <c r="L3402">
        <v>0</v>
      </c>
      <c r="M3402">
        <v>8</v>
      </c>
      <c r="N3402">
        <v>783</v>
      </c>
      <c r="O3402">
        <v>8</v>
      </c>
      <c r="P3402">
        <v>124</v>
      </c>
      <c r="Q3402">
        <v>1</v>
      </c>
      <c r="R3402">
        <v>6264</v>
      </c>
      <c r="S3402" t="str" cm="1">
        <f t="array" ref="S3402">_xlfn.IFS(E3405&lt;30,"18-29",E3405&lt;45,"30-44",TRUE,"45+")</f>
        <v>45+</v>
      </c>
      <c r="T3402" t="str" cm="1">
        <f t="array" ref="T3402">_xlfn.IFS(F3402&lt;=2,"0-2 Years",F3402&lt;=5,"3-5 Years",F3402&lt;=8,"6-8 Years",TRUE,"9-10 Years")</f>
        <v>3-5 Years</v>
      </c>
      <c r="U3402" t="str" cm="1">
        <f t="array" ref="U3402">_xlfn.IFS(P3402&gt;60,"High Risk",P3402&gt;30,"Medium Risk",TRUE,"Low Risk")</f>
        <v>High Risk</v>
      </c>
      <c r="V3402">
        <f t="shared" si="53"/>
        <v>2</v>
      </c>
    </row>
    <row r="3403" spans="1:22" hidden="1" x14ac:dyDescent="0.2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 s="2">
        <v>113743.37</v>
      </c>
      <c r="H3403">
        <v>1</v>
      </c>
      <c r="I3403">
        <v>1</v>
      </c>
      <c r="J3403">
        <v>0</v>
      </c>
      <c r="K3403" s="1">
        <v>124625.08</v>
      </c>
      <c r="L3403">
        <v>0</v>
      </c>
      <c r="M3403">
        <v>2</v>
      </c>
      <c r="N3403">
        <v>1527</v>
      </c>
      <c r="O3403">
        <v>0</v>
      </c>
      <c r="P3403">
        <v>169</v>
      </c>
      <c r="Q3403">
        <v>0</v>
      </c>
      <c r="R3403">
        <v>3054</v>
      </c>
      <c r="S3403" t="str" cm="1">
        <f t="array" ref="S3403">_xlfn.IFS(E3406&lt;30,"18-29",E3406&lt;45,"30-44",TRUE,"45+")</f>
        <v>18-29</v>
      </c>
      <c r="T3403" t="str" cm="1">
        <f t="array" ref="T3403">_xlfn.IFS(F3403&lt;=2,"0-2 Years",F3403&lt;=5,"3-5 Years",F3403&lt;=8,"6-8 Years",TRUE,"9-10 Years")</f>
        <v>3-5 Years</v>
      </c>
      <c r="U3403" t="str" cm="1">
        <f t="array" ref="U3403">_xlfn.IFS(P3403&gt;60,"High Risk",P3403&gt;30,"Medium Risk",TRUE,"Low Risk")</f>
        <v>High Risk</v>
      </c>
      <c r="V3403">
        <f t="shared" si="53"/>
        <v>5</v>
      </c>
    </row>
    <row r="3404" spans="1:22" hidden="1" x14ac:dyDescent="0.2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 s="2">
        <v>157624.84</v>
      </c>
      <c r="H3404">
        <v>1</v>
      </c>
      <c r="I3404">
        <v>1</v>
      </c>
      <c r="J3404">
        <v>1</v>
      </c>
      <c r="K3404" s="1">
        <v>49599.27</v>
      </c>
      <c r="L3404">
        <v>0</v>
      </c>
      <c r="M3404">
        <v>26</v>
      </c>
      <c r="N3404">
        <v>2748</v>
      </c>
      <c r="O3404">
        <v>9</v>
      </c>
      <c r="P3404">
        <v>114</v>
      </c>
      <c r="Q3404">
        <v>0.34615384615384615</v>
      </c>
      <c r="R3404">
        <v>71448</v>
      </c>
      <c r="S3404" t="str" cm="1">
        <f t="array" ref="S3404">_xlfn.IFS(E3407&lt;30,"18-29",E3407&lt;45,"30-44",TRUE,"45+")</f>
        <v>45+</v>
      </c>
      <c r="T3404" t="str" cm="1">
        <f t="array" ref="T3404">_xlfn.IFS(F3404&lt;=2,"0-2 Years",F3404&lt;=5,"3-5 Years",F3404&lt;=8,"6-8 Years",TRUE,"9-10 Years")</f>
        <v>3-5 Years</v>
      </c>
      <c r="U3404" t="str" cm="1">
        <f t="array" ref="U3404">_xlfn.IFS(P3404&gt;60,"High Risk",P3404&gt;30,"Medium Risk",TRUE,"Low Risk")</f>
        <v>High Risk</v>
      </c>
      <c r="V3404">
        <f t="shared" si="53"/>
        <v>2</v>
      </c>
    </row>
    <row r="3405" spans="1:22" hidden="1" x14ac:dyDescent="0.2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 s="2">
        <v>125163.62</v>
      </c>
      <c r="H3405">
        <v>2</v>
      </c>
      <c r="I3405">
        <v>1</v>
      </c>
      <c r="J3405">
        <v>1</v>
      </c>
      <c r="K3405" s="1">
        <v>151411.5</v>
      </c>
      <c r="L3405">
        <v>0</v>
      </c>
      <c r="M3405">
        <v>1</v>
      </c>
      <c r="N3405">
        <v>2427</v>
      </c>
      <c r="O3405">
        <v>5</v>
      </c>
      <c r="P3405">
        <v>33</v>
      </c>
      <c r="Q3405">
        <v>1</v>
      </c>
      <c r="R3405">
        <v>2427</v>
      </c>
      <c r="S3405" t="str" cm="1">
        <f t="array" ref="S3405">_xlfn.IFS(E3408&lt;30,"18-29",E3408&lt;45,"30-44",TRUE,"45+")</f>
        <v>18-29</v>
      </c>
      <c r="T3405" t="str" cm="1">
        <f t="array" ref="T3405">_xlfn.IFS(F3405&lt;=2,"0-2 Years",F3405&lt;=5,"3-5 Years",F3405&lt;=8,"6-8 Years",TRUE,"9-10 Years")</f>
        <v>6-8 Years</v>
      </c>
      <c r="U3405" t="str" cm="1">
        <f t="array" ref="U3405">_xlfn.IFS(P3405&gt;60,"High Risk",P3405&gt;30,"Medium Risk",TRUE,"Low Risk")</f>
        <v>Medium Risk</v>
      </c>
      <c r="V3405">
        <f t="shared" si="53"/>
        <v>1</v>
      </c>
    </row>
    <row r="3406" spans="1:22" x14ac:dyDescent="0.2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 s="2">
        <v>0</v>
      </c>
      <c r="H3406">
        <v>1</v>
      </c>
      <c r="I3406">
        <v>1</v>
      </c>
      <c r="J3406">
        <v>0</v>
      </c>
      <c r="K3406" s="1">
        <v>122964.18</v>
      </c>
      <c r="L3406">
        <v>0</v>
      </c>
      <c r="M3406">
        <v>9</v>
      </c>
      <c r="N3406">
        <v>1785</v>
      </c>
      <c r="O3406">
        <v>0</v>
      </c>
      <c r="P3406">
        <v>178</v>
      </c>
      <c r="Q3406">
        <v>0</v>
      </c>
      <c r="R3406">
        <v>16065</v>
      </c>
      <c r="S3406" t="str" cm="1">
        <f t="array" ref="S3406">_xlfn.IFS(E3409&lt;30,"18-29",E3409&lt;45,"30-44",TRUE,"45+")</f>
        <v>30-44</v>
      </c>
      <c r="T3406" t="str" cm="1">
        <f t="array" ref="T3406">_xlfn.IFS(F3406&lt;=2,"0-2 Years",F3406&lt;=5,"3-5 Years",F3406&lt;=8,"6-8 Years",TRUE,"9-10 Years")</f>
        <v>0-2 Years</v>
      </c>
      <c r="U3406" t="str" cm="1">
        <f t="array" ref="U3406">_xlfn.IFS(P3406&gt;60,"High Risk",P3406&gt;30,"Medium Risk",TRUE,"Low Risk")</f>
        <v>High Risk</v>
      </c>
      <c r="V3406">
        <f t="shared" si="53"/>
        <v>9</v>
      </c>
    </row>
    <row r="3407" spans="1:22" x14ac:dyDescent="0.2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 s="2">
        <v>0</v>
      </c>
      <c r="H3407">
        <v>1</v>
      </c>
      <c r="I3407">
        <v>1</v>
      </c>
      <c r="J3407">
        <v>1</v>
      </c>
      <c r="K3407" s="1">
        <v>57088.97</v>
      </c>
      <c r="L3407">
        <v>0</v>
      </c>
      <c r="M3407">
        <v>15</v>
      </c>
      <c r="N3407">
        <v>649</v>
      </c>
      <c r="O3407">
        <v>10</v>
      </c>
      <c r="P3407">
        <v>165</v>
      </c>
      <c r="Q3407">
        <v>0.66666666666666663</v>
      </c>
      <c r="R3407">
        <v>9735</v>
      </c>
      <c r="S3407" t="str" cm="1">
        <f t="array" ref="S3407">_xlfn.IFS(E3410&lt;30,"18-29",E3410&lt;45,"30-44",TRUE,"45+")</f>
        <v>30-44</v>
      </c>
      <c r="T3407" t="str" cm="1">
        <f t="array" ref="T3407">_xlfn.IFS(F3407&lt;=2,"0-2 Years",F3407&lt;=5,"3-5 Years",F3407&lt;=8,"6-8 Years",TRUE,"9-10 Years")</f>
        <v>9-10 Years</v>
      </c>
      <c r="U3407" t="str" cm="1">
        <f t="array" ref="U3407">_xlfn.IFS(P3407&gt;60,"High Risk",P3407&gt;30,"Medium Risk",TRUE,"Low Risk")</f>
        <v>High Risk</v>
      </c>
      <c r="V3407">
        <f t="shared" si="53"/>
        <v>6</v>
      </c>
    </row>
    <row r="3408" spans="1:22" hidden="1" x14ac:dyDescent="0.2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 s="2">
        <v>80922.75</v>
      </c>
      <c r="H3408">
        <v>1</v>
      </c>
      <c r="I3408">
        <v>1</v>
      </c>
      <c r="J3408">
        <v>0</v>
      </c>
      <c r="K3408" s="1">
        <v>7820.78</v>
      </c>
      <c r="L3408">
        <v>0</v>
      </c>
      <c r="M3408">
        <v>21</v>
      </c>
      <c r="N3408">
        <v>3406</v>
      </c>
      <c r="O3408">
        <v>3</v>
      </c>
      <c r="P3408">
        <v>53</v>
      </c>
      <c r="Q3408">
        <v>0.14285714285714285</v>
      </c>
      <c r="R3408">
        <v>71526</v>
      </c>
      <c r="S3408" t="str" cm="1">
        <f t="array" ref="S3408">_xlfn.IFS(E3411&lt;30,"18-29",E3411&lt;45,"30-44",TRUE,"45+")</f>
        <v>45+</v>
      </c>
      <c r="T3408" t="str" cm="1">
        <f t="array" ref="T3408">_xlfn.IFS(F3408&lt;=2,"0-2 Years",F3408&lt;=5,"3-5 Years",F3408&lt;=8,"6-8 Years",TRUE,"9-10 Years")</f>
        <v>6-8 Years</v>
      </c>
      <c r="U3408" t="str" cm="1">
        <f t="array" ref="U3408">_xlfn.IFS(P3408&gt;60,"High Risk",P3408&gt;30,"Medium Risk",TRUE,"Low Risk")</f>
        <v>Medium Risk</v>
      </c>
      <c r="V3408">
        <f t="shared" si="53"/>
        <v>5</v>
      </c>
    </row>
    <row r="3409" spans="1:22" hidden="1" x14ac:dyDescent="0.2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 s="2">
        <v>193354.86</v>
      </c>
      <c r="H3409">
        <v>2</v>
      </c>
      <c r="I3409">
        <v>1</v>
      </c>
      <c r="J3409">
        <v>0</v>
      </c>
      <c r="K3409" s="1">
        <v>149188.41</v>
      </c>
      <c r="L3409">
        <v>0</v>
      </c>
      <c r="M3409">
        <v>8</v>
      </c>
      <c r="N3409">
        <v>1551</v>
      </c>
      <c r="O3409">
        <v>3</v>
      </c>
      <c r="P3409">
        <v>22</v>
      </c>
      <c r="Q3409">
        <v>0.375</v>
      </c>
      <c r="R3409">
        <v>12408</v>
      </c>
      <c r="S3409" t="str" cm="1">
        <f t="array" ref="S3409">_xlfn.IFS(E3412&lt;30,"18-29",E3412&lt;45,"30-44",TRUE,"45+")</f>
        <v>30-44</v>
      </c>
      <c r="T3409" t="str" cm="1">
        <f t="array" ref="T3409">_xlfn.IFS(F3409&lt;=2,"0-2 Years",F3409&lt;=5,"3-5 Years",F3409&lt;=8,"6-8 Years",TRUE,"9-10 Years")</f>
        <v>3-5 Years</v>
      </c>
      <c r="U3409" t="str" cm="1">
        <f t="array" ref="U3409">_xlfn.IFS(P3409&gt;60,"High Risk",P3409&gt;30,"Medium Risk",TRUE,"Low Risk")</f>
        <v>Low Risk</v>
      </c>
      <c r="V3409">
        <f t="shared" si="53"/>
        <v>3</v>
      </c>
    </row>
    <row r="3410" spans="1:22" hidden="1" x14ac:dyDescent="0.2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 s="2">
        <v>107648.94</v>
      </c>
      <c r="H3410">
        <v>2</v>
      </c>
      <c r="I3410">
        <v>1</v>
      </c>
      <c r="J3410">
        <v>1</v>
      </c>
      <c r="K3410" s="1">
        <v>134638.97</v>
      </c>
      <c r="L3410">
        <v>0</v>
      </c>
      <c r="M3410">
        <v>19</v>
      </c>
      <c r="N3410">
        <v>4012</v>
      </c>
      <c r="O3410">
        <v>4</v>
      </c>
      <c r="P3410">
        <v>176</v>
      </c>
      <c r="Q3410">
        <v>0.21052631578947367</v>
      </c>
      <c r="R3410">
        <v>76228</v>
      </c>
      <c r="S3410" t="str" cm="1">
        <f t="array" ref="S3410">_xlfn.IFS(E3413&lt;30,"18-29",E3413&lt;45,"30-44",TRUE,"45+")</f>
        <v>30-44</v>
      </c>
      <c r="T3410" t="str" cm="1">
        <f t="array" ref="T3410">_xlfn.IFS(F3410&lt;=2,"0-2 Years",F3410&lt;=5,"3-5 Years",F3410&lt;=8,"6-8 Years",TRUE,"9-10 Years")</f>
        <v>9-10 Years</v>
      </c>
      <c r="U3410" t="str" cm="1">
        <f t="array" ref="U3410">_xlfn.IFS(P3410&gt;60,"High Risk",P3410&gt;30,"Medium Risk",TRUE,"Low Risk")</f>
        <v>High Risk</v>
      </c>
      <c r="V3410">
        <f t="shared" si="53"/>
        <v>0</v>
      </c>
    </row>
    <row r="3411" spans="1:22" x14ac:dyDescent="0.2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 s="2">
        <v>131769.04</v>
      </c>
      <c r="H3411">
        <v>1</v>
      </c>
      <c r="I3411">
        <v>0</v>
      </c>
      <c r="J3411">
        <v>0</v>
      </c>
      <c r="K3411" s="1">
        <v>184980.23</v>
      </c>
      <c r="L3411">
        <v>1</v>
      </c>
      <c r="M3411">
        <v>11</v>
      </c>
      <c r="N3411">
        <v>2254</v>
      </c>
      <c r="O3411">
        <v>0</v>
      </c>
      <c r="P3411">
        <v>41</v>
      </c>
      <c r="Q3411">
        <v>0</v>
      </c>
      <c r="R3411">
        <v>24794</v>
      </c>
      <c r="S3411" t="str" cm="1">
        <f t="array" ref="S3411">_xlfn.IFS(E3414&lt;30,"18-29",E3414&lt;45,"30-44",TRUE,"45+")</f>
        <v>18-29</v>
      </c>
      <c r="T3411" t="str" cm="1">
        <f t="array" ref="T3411">_xlfn.IFS(F3411&lt;=2,"0-2 Years",F3411&lt;=5,"3-5 Years",F3411&lt;=8,"6-8 Years",TRUE,"9-10 Years")</f>
        <v>6-8 Years</v>
      </c>
      <c r="U3411" t="str" cm="1">
        <f t="array" ref="U3411">_xlfn.IFS(P3411&gt;60,"High Risk",P3411&gt;30,"Medium Risk",TRUE,"Low Risk")</f>
        <v>Medium Risk</v>
      </c>
      <c r="V3411">
        <f t="shared" si="53"/>
        <v>6</v>
      </c>
    </row>
    <row r="3412" spans="1:22" hidden="1" x14ac:dyDescent="0.2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 s="2">
        <v>138992.48000000001</v>
      </c>
      <c r="H3412">
        <v>2</v>
      </c>
      <c r="I3412">
        <v>0</v>
      </c>
      <c r="J3412">
        <v>0</v>
      </c>
      <c r="K3412" s="1">
        <v>122373.42</v>
      </c>
      <c r="L3412">
        <v>0</v>
      </c>
      <c r="M3412">
        <v>11</v>
      </c>
      <c r="N3412">
        <v>2511</v>
      </c>
      <c r="O3412">
        <v>2</v>
      </c>
      <c r="P3412">
        <v>9</v>
      </c>
      <c r="Q3412">
        <v>0.18181818181818182</v>
      </c>
      <c r="R3412">
        <v>27621</v>
      </c>
      <c r="S3412" t="str" cm="1">
        <f t="array" ref="S3412">_xlfn.IFS(E3415&lt;30,"18-29",E3415&lt;45,"30-44",TRUE,"45+")</f>
        <v>30-44</v>
      </c>
      <c r="T3412" t="str" cm="1">
        <f t="array" ref="T3412">_xlfn.IFS(F3412&lt;=2,"0-2 Years",F3412&lt;=5,"3-5 Years",F3412&lt;=8,"6-8 Years",TRUE,"9-10 Years")</f>
        <v>0-2 Years</v>
      </c>
      <c r="U3412" t="str" cm="1">
        <f t="array" ref="U3412">_xlfn.IFS(P3412&gt;60,"High Risk",P3412&gt;30,"Medium Risk",TRUE,"Low Risk")</f>
        <v>Low Risk</v>
      </c>
      <c r="V3412">
        <f t="shared" si="53"/>
        <v>4</v>
      </c>
    </row>
    <row r="3413" spans="1:22" hidden="1" x14ac:dyDescent="0.2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 s="2">
        <v>113899.92</v>
      </c>
      <c r="H3413">
        <v>1</v>
      </c>
      <c r="I3413">
        <v>0</v>
      </c>
      <c r="J3413">
        <v>0</v>
      </c>
      <c r="K3413" s="1">
        <v>80215.199999999997</v>
      </c>
      <c r="L3413">
        <v>0</v>
      </c>
      <c r="M3413">
        <v>20</v>
      </c>
      <c r="N3413">
        <v>4374</v>
      </c>
      <c r="O3413">
        <v>3</v>
      </c>
      <c r="P3413">
        <v>143</v>
      </c>
      <c r="Q3413">
        <v>0.15</v>
      </c>
      <c r="R3413">
        <v>87480</v>
      </c>
      <c r="S3413" t="str" cm="1">
        <f t="array" ref="S3413">_xlfn.IFS(E3416&lt;30,"18-29",E3416&lt;45,"30-44",TRUE,"45+")</f>
        <v>30-44</v>
      </c>
      <c r="T3413" t="str" cm="1">
        <f t="array" ref="T3413">_xlfn.IFS(F3413&lt;=2,"0-2 Years",F3413&lt;=5,"3-5 Years",F3413&lt;=8,"6-8 Years",TRUE,"9-10 Years")</f>
        <v>6-8 Years</v>
      </c>
      <c r="U3413" t="str" cm="1">
        <f t="array" ref="U3413">_xlfn.IFS(P3413&gt;60,"High Risk",P3413&gt;30,"Medium Risk",TRUE,"Low Risk")</f>
        <v>High Risk</v>
      </c>
      <c r="V3413">
        <f t="shared" si="53"/>
        <v>5</v>
      </c>
    </row>
    <row r="3414" spans="1:22" hidden="1" x14ac:dyDescent="0.2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 s="2">
        <v>114450.32</v>
      </c>
      <c r="H3414">
        <v>1</v>
      </c>
      <c r="I3414">
        <v>1</v>
      </c>
      <c r="J3414">
        <v>1</v>
      </c>
      <c r="K3414" s="1">
        <v>14081.64</v>
      </c>
      <c r="L3414">
        <v>0</v>
      </c>
      <c r="M3414">
        <v>23</v>
      </c>
      <c r="N3414">
        <v>110</v>
      </c>
      <c r="O3414">
        <v>6</v>
      </c>
      <c r="P3414">
        <v>69</v>
      </c>
      <c r="Q3414">
        <v>0.2608695652173913</v>
      </c>
      <c r="R3414">
        <v>2530</v>
      </c>
      <c r="S3414" t="str" cm="1">
        <f t="array" ref="S3414">_xlfn.IFS(E3417&lt;30,"18-29",E3417&lt;45,"30-44",TRUE,"45+")</f>
        <v>30-44</v>
      </c>
      <c r="T3414" t="str" cm="1">
        <f t="array" ref="T3414">_xlfn.IFS(F3414&lt;=2,"0-2 Years",F3414&lt;=5,"3-5 Years",F3414&lt;=8,"6-8 Years",TRUE,"9-10 Years")</f>
        <v>6-8 Years</v>
      </c>
      <c r="U3414" t="str" cm="1">
        <f t="array" ref="U3414">_xlfn.IFS(P3414&gt;60,"High Risk",P3414&gt;30,"Medium Risk",TRUE,"Low Risk")</f>
        <v>High Risk</v>
      </c>
      <c r="V3414">
        <f t="shared" si="53"/>
        <v>2</v>
      </c>
    </row>
    <row r="3415" spans="1:22" x14ac:dyDescent="0.2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 s="2">
        <v>0</v>
      </c>
      <c r="H3415">
        <v>2</v>
      </c>
      <c r="I3415">
        <v>1</v>
      </c>
      <c r="J3415">
        <v>0</v>
      </c>
      <c r="K3415" s="1">
        <v>199390.45</v>
      </c>
      <c r="L3415">
        <v>0</v>
      </c>
      <c r="M3415">
        <v>27</v>
      </c>
      <c r="N3415">
        <v>1840</v>
      </c>
      <c r="O3415">
        <v>1</v>
      </c>
      <c r="P3415">
        <v>73</v>
      </c>
      <c r="Q3415">
        <v>3.7037037037037035E-2</v>
      </c>
      <c r="R3415">
        <v>49680</v>
      </c>
      <c r="S3415" t="str" cm="1">
        <f t="array" ref="S3415">_xlfn.IFS(E3418&lt;30,"18-29",E3418&lt;45,"30-44",TRUE,"45+")</f>
        <v>30-44</v>
      </c>
      <c r="T3415" t="str" cm="1">
        <f t="array" ref="T3415">_xlfn.IFS(F3415&lt;=2,"0-2 Years",F3415&lt;=5,"3-5 Years",F3415&lt;=8,"6-8 Years",TRUE,"9-10 Years")</f>
        <v>3-5 Years</v>
      </c>
      <c r="U3415" t="str" cm="1">
        <f t="array" ref="U3415">_xlfn.IFS(P3415&gt;60,"High Risk",P3415&gt;30,"Medium Risk",TRUE,"Low Risk")</f>
        <v>High Risk</v>
      </c>
      <c r="V3415">
        <f t="shared" si="53"/>
        <v>6</v>
      </c>
    </row>
    <row r="3416" spans="1:22" hidden="1" x14ac:dyDescent="0.2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 s="2">
        <v>0</v>
      </c>
      <c r="H3416">
        <v>2</v>
      </c>
      <c r="I3416">
        <v>1</v>
      </c>
      <c r="J3416">
        <v>1</v>
      </c>
      <c r="K3416" s="1">
        <v>7667.48</v>
      </c>
      <c r="L3416">
        <v>0</v>
      </c>
      <c r="M3416">
        <v>1</v>
      </c>
      <c r="N3416">
        <v>2715</v>
      </c>
      <c r="O3416">
        <v>9</v>
      </c>
      <c r="P3416">
        <v>103</v>
      </c>
      <c r="Q3416">
        <v>1</v>
      </c>
      <c r="R3416">
        <v>2715</v>
      </c>
      <c r="S3416" t="str" cm="1">
        <f t="array" ref="S3416">_xlfn.IFS(E3419&lt;30,"18-29",E3419&lt;45,"30-44",TRUE,"45+")</f>
        <v>30-44</v>
      </c>
      <c r="T3416" t="str" cm="1">
        <f t="array" ref="T3416">_xlfn.IFS(F3416&lt;=2,"0-2 Years",F3416&lt;=5,"3-5 Years",F3416&lt;=8,"6-8 Years",TRUE,"9-10 Years")</f>
        <v>0-2 Years</v>
      </c>
      <c r="U3416" t="str" cm="1">
        <f t="array" ref="U3416">_xlfn.IFS(P3416&gt;60,"High Risk",P3416&gt;30,"Medium Risk",TRUE,"Low Risk")</f>
        <v>High Risk</v>
      </c>
      <c r="V3416">
        <f t="shared" si="53"/>
        <v>4</v>
      </c>
    </row>
    <row r="3417" spans="1:22" hidden="1" x14ac:dyDescent="0.2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 s="2">
        <v>63609.919999999998</v>
      </c>
      <c r="H3417">
        <v>1</v>
      </c>
      <c r="I3417">
        <v>0</v>
      </c>
      <c r="J3417">
        <v>0</v>
      </c>
      <c r="K3417" s="1">
        <v>74965.61</v>
      </c>
      <c r="L3417">
        <v>1</v>
      </c>
      <c r="M3417">
        <v>11</v>
      </c>
      <c r="N3417">
        <v>187</v>
      </c>
      <c r="O3417">
        <v>2</v>
      </c>
      <c r="P3417">
        <v>112</v>
      </c>
      <c r="Q3417">
        <v>0.18181818181818182</v>
      </c>
      <c r="R3417">
        <v>2057</v>
      </c>
      <c r="S3417" t="str" cm="1">
        <f t="array" ref="S3417">_xlfn.IFS(E3420&lt;30,"18-29",E3420&lt;45,"30-44",TRUE,"45+")</f>
        <v>30-44</v>
      </c>
      <c r="T3417" t="str" cm="1">
        <f t="array" ref="T3417">_xlfn.IFS(F3417&lt;=2,"0-2 Years",F3417&lt;=5,"3-5 Years",F3417&lt;=8,"6-8 Years",TRUE,"9-10 Years")</f>
        <v>6-8 Years</v>
      </c>
      <c r="U3417" t="str" cm="1">
        <f t="array" ref="U3417">_xlfn.IFS(P3417&gt;60,"High Risk",P3417&gt;30,"Medium Risk",TRUE,"Low Risk")</f>
        <v>High Risk</v>
      </c>
      <c r="V3417">
        <f t="shared" si="53"/>
        <v>5</v>
      </c>
    </row>
    <row r="3418" spans="1:22" x14ac:dyDescent="0.2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 s="2">
        <v>0</v>
      </c>
      <c r="H3418">
        <v>2</v>
      </c>
      <c r="I3418">
        <v>0</v>
      </c>
      <c r="J3418">
        <v>0</v>
      </c>
      <c r="K3418" s="1">
        <v>30583.95</v>
      </c>
      <c r="L3418">
        <v>0</v>
      </c>
      <c r="M3418">
        <v>5</v>
      </c>
      <c r="N3418">
        <v>2662</v>
      </c>
      <c r="O3418">
        <v>9</v>
      </c>
      <c r="P3418">
        <v>94</v>
      </c>
      <c r="Q3418">
        <v>1</v>
      </c>
      <c r="R3418">
        <v>13310</v>
      </c>
      <c r="S3418" t="str" cm="1">
        <f t="array" ref="S3418">_xlfn.IFS(E3421&lt;30,"18-29",E3421&lt;45,"30-44",TRUE,"45+")</f>
        <v>18-29</v>
      </c>
      <c r="T3418" t="str" cm="1">
        <f t="array" ref="T3418">_xlfn.IFS(F3418&lt;=2,"0-2 Years",F3418&lt;=5,"3-5 Years",F3418&lt;=8,"6-8 Years",TRUE,"9-10 Years")</f>
        <v>9-10 Years</v>
      </c>
      <c r="U3418" t="str" cm="1">
        <f t="array" ref="U3418">_xlfn.IFS(P3418&gt;60,"High Risk",P3418&gt;30,"Medium Risk",TRUE,"Low Risk")</f>
        <v>High Risk</v>
      </c>
      <c r="V3418">
        <f t="shared" si="53"/>
        <v>6</v>
      </c>
    </row>
    <row r="3419" spans="1:22" hidden="1" x14ac:dyDescent="0.2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 s="2">
        <v>75497.509999999995</v>
      </c>
      <c r="H3419">
        <v>1</v>
      </c>
      <c r="I3419">
        <v>0</v>
      </c>
      <c r="J3419">
        <v>0</v>
      </c>
      <c r="K3419" s="1">
        <v>149682.78</v>
      </c>
      <c r="L3419">
        <v>0</v>
      </c>
      <c r="M3419">
        <v>3</v>
      </c>
      <c r="N3419">
        <v>1679</v>
      </c>
      <c r="O3419">
        <v>10</v>
      </c>
      <c r="P3419">
        <v>75</v>
      </c>
      <c r="Q3419">
        <v>1</v>
      </c>
      <c r="R3419">
        <v>5037</v>
      </c>
      <c r="S3419" t="str" cm="1">
        <f t="array" ref="S3419">_xlfn.IFS(E3422&lt;30,"18-29",E3422&lt;45,"30-44",TRUE,"45+")</f>
        <v>30-44</v>
      </c>
      <c r="T3419" t="str" cm="1">
        <f t="array" ref="T3419">_xlfn.IFS(F3419&lt;=2,"0-2 Years",F3419&lt;=5,"3-5 Years",F3419&lt;=8,"6-8 Years",TRUE,"9-10 Years")</f>
        <v>9-10 Years</v>
      </c>
      <c r="U3419" t="str" cm="1">
        <f t="array" ref="U3419">_xlfn.IFS(P3419&gt;60,"High Risk",P3419&gt;30,"Medium Risk",TRUE,"Low Risk")</f>
        <v>High Risk</v>
      </c>
      <c r="V3419">
        <f t="shared" si="53"/>
        <v>5</v>
      </c>
    </row>
    <row r="3420" spans="1:22" x14ac:dyDescent="0.2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 s="2">
        <v>0</v>
      </c>
      <c r="H3420">
        <v>2</v>
      </c>
      <c r="I3420">
        <v>1</v>
      </c>
      <c r="J3420">
        <v>0</v>
      </c>
      <c r="K3420" s="1">
        <v>92664.09</v>
      </c>
      <c r="L3420">
        <v>0</v>
      </c>
      <c r="M3420">
        <v>3</v>
      </c>
      <c r="N3420">
        <v>1512</v>
      </c>
      <c r="O3420">
        <v>5</v>
      </c>
      <c r="P3420">
        <v>68</v>
      </c>
      <c r="Q3420">
        <v>1</v>
      </c>
      <c r="R3420">
        <v>4536</v>
      </c>
      <c r="S3420" t="str" cm="1">
        <f t="array" ref="S3420">_xlfn.IFS(E3423&lt;30,"18-29",E3423&lt;45,"30-44",TRUE,"45+")</f>
        <v>30-44</v>
      </c>
      <c r="T3420" t="str" cm="1">
        <f t="array" ref="T3420">_xlfn.IFS(F3420&lt;=2,"0-2 Years",F3420&lt;=5,"3-5 Years",F3420&lt;=8,"6-8 Years",TRUE,"9-10 Years")</f>
        <v>0-2 Years</v>
      </c>
      <c r="U3420" t="str" cm="1">
        <f t="array" ref="U3420">_xlfn.IFS(P3420&gt;60,"High Risk",P3420&gt;30,"Medium Risk",TRUE,"Low Risk")</f>
        <v>High Risk</v>
      </c>
      <c r="V3420">
        <f t="shared" si="53"/>
        <v>7</v>
      </c>
    </row>
    <row r="3421" spans="1:22" hidden="1" x14ac:dyDescent="0.2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 s="2">
        <v>0</v>
      </c>
      <c r="H3421">
        <v>2</v>
      </c>
      <c r="I3421">
        <v>1</v>
      </c>
      <c r="J3421">
        <v>1</v>
      </c>
      <c r="K3421" s="1">
        <v>138423.1</v>
      </c>
      <c r="L3421">
        <v>0</v>
      </c>
      <c r="M3421">
        <v>29</v>
      </c>
      <c r="N3421">
        <v>1219</v>
      </c>
      <c r="O3421">
        <v>4</v>
      </c>
      <c r="P3421">
        <v>54</v>
      </c>
      <c r="Q3421">
        <v>0.13793103448275862</v>
      </c>
      <c r="R3421">
        <v>35351</v>
      </c>
      <c r="S3421" t="str" cm="1">
        <f t="array" ref="S3421">_xlfn.IFS(E3424&lt;30,"18-29",E3424&lt;45,"30-44",TRUE,"45+")</f>
        <v>30-44</v>
      </c>
      <c r="T3421" t="str" cm="1">
        <f t="array" ref="T3421">_xlfn.IFS(F3421&lt;=2,"0-2 Years",F3421&lt;=5,"3-5 Years",F3421&lt;=8,"6-8 Years",TRUE,"9-10 Years")</f>
        <v>9-10 Years</v>
      </c>
      <c r="U3421" t="str" cm="1">
        <f t="array" ref="U3421">_xlfn.IFS(P3421&gt;60,"High Risk",P3421&gt;30,"Medium Risk",TRUE,"Low Risk")</f>
        <v>Medium Risk</v>
      </c>
      <c r="V3421">
        <f t="shared" si="53"/>
        <v>3</v>
      </c>
    </row>
    <row r="3422" spans="1:22" hidden="1" x14ac:dyDescent="0.2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 s="2">
        <v>0</v>
      </c>
      <c r="H3422">
        <v>2</v>
      </c>
      <c r="I3422">
        <v>1</v>
      </c>
      <c r="J3422">
        <v>1</v>
      </c>
      <c r="K3422" s="1">
        <v>3148.2</v>
      </c>
      <c r="L3422">
        <v>0</v>
      </c>
      <c r="M3422">
        <v>22</v>
      </c>
      <c r="N3422">
        <v>3240</v>
      </c>
      <c r="O3422">
        <v>4</v>
      </c>
      <c r="P3422">
        <v>51</v>
      </c>
      <c r="Q3422">
        <v>0.18181818181818182</v>
      </c>
      <c r="R3422">
        <v>71280</v>
      </c>
      <c r="S3422" t="str" cm="1">
        <f t="array" ref="S3422">_xlfn.IFS(E3425&lt;30,"18-29",E3425&lt;45,"30-44",TRUE,"45+")</f>
        <v>30-44</v>
      </c>
      <c r="T3422" t="str" cm="1">
        <f t="array" ref="T3422">_xlfn.IFS(F3422&lt;=2,"0-2 Years",F3422&lt;=5,"3-5 Years",F3422&lt;=8,"6-8 Years",TRUE,"9-10 Years")</f>
        <v>0-2 Years</v>
      </c>
      <c r="U3422" t="str" cm="1">
        <f t="array" ref="U3422">_xlfn.IFS(P3422&gt;60,"High Risk",P3422&gt;30,"Medium Risk",TRUE,"Low Risk")</f>
        <v>Medium Risk</v>
      </c>
      <c r="V3422">
        <f t="shared" si="53"/>
        <v>4</v>
      </c>
    </row>
    <row r="3423" spans="1:22" x14ac:dyDescent="0.2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 s="2">
        <v>117704.73</v>
      </c>
      <c r="H3423">
        <v>1</v>
      </c>
      <c r="I3423">
        <v>1</v>
      </c>
      <c r="J3423">
        <v>0</v>
      </c>
      <c r="K3423" s="1">
        <v>197933.5</v>
      </c>
      <c r="L3423">
        <v>0</v>
      </c>
      <c r="M3423">
        <v>30</v>
      </c>
      <c r="N3423">
        <v>1486</v>
      </c>
      <c r="O3423">
        <v>5</v>
      </c>
      <c r="P3423">
        <v>26</v>
      </c>
      <c r="Q3423">
        <v>0.16666666666666666</v>
      </c>
      <c r="R3423">
        <v>44580</v>
      </c>
      <c r="S3423" t="str" cm="1">
        <f t="array" ref="S3423">_xlfn.IFS(E3426&lt;30,"18-29",E3426&lt;45,"30-44",TRUE,"45+")</f>
        <v>30-44</v>
      </c>
      <c r="T3423" t="str" cm="1">
        <f t="array" ref="T3423">_xlfn.IFS(F3423&lt;=2,"0-2 Years",F3423&lt;=5,"3-5 Years",F3423&lt;=8,"6-8 Years",TRUE,"9-10 Years")</f>
        <v>0-2 Years</v>
      </c>
      <c r="U3423" t="str" cm="1">
        <f t="array" ref="U3423">_xlfn.IFS(P3423&gt;60,"High Risk",P3423&gt;30,"Medium Risk",TRUE,"Low Risk")</f>
        <v>Low Risk</v>
      </c>
      <c r="V3423">
        <f t="shared" si="53"/>
        <v>6</v>
      </c>
    </row>
    <row r="3424" spans="1:22" hidden="1" x14ac:dyDescent="0.2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 s="2">
        <v>130463.55</v>
      </c>
      <c r="H3424">
        <v>2</v>
      </c>
      <c r="I3424">
        <v>1</v>
      </c>
      <c r="J3424">
        <v>1</v>
      </c>
      <c r="K3424" s="1">
        <v>37341.17</v>
      </c>
      <c r="L3424">
        <v>0</v>
      </c>
      <c r="M3424">
        <v>18</v>
      </c>
      <c r="N3424">
        <v>712</v>
      </c>
      <c r="O3424">
        <v>9</v>
      </c>
      <c r="P3424">
        <v>58</v>
      </c>
      <c r="Q3424">
        <v>0.5</v>
      </c>
      <c r="R3424">
        <v>12816</v>
      </c>
      <c r="S3424" t="str" cm="1">
        <f t="array" ref="S3424">_xlfn.IFS(E3427&lt;30,"18-29",E3427&lt;45,"30-44",TRUE,"45+")</f>
        <v>30-44</v>
      </c>
      <c r="T3424" t="str" cm="1">
        <f t="array" ref="T3424">_xlfn.IFS(F3424&lt;=2,"0-2 Years",F3424&lt;=5,"3-5 Years",F3424&lt;=8,"6-8 Years",TRUE,"9-10 Years")</f>
        <v>0-2 Years</v>
      </c>
      <c r="U3424" t="str" cm="1">
        <f t="array" ref="U3424">_xlfn.IFS(P3424&gt;60,"High Risk",P3424&gt;30,"Medium Risk",TRUE,"Low Risk")</f>
        <v>Medium Risk</v>
      </c>
      <c r="V3424">
        <f t="shared" si="53"/>
        <v>1</v>
      </c>
    </row>
    <row r="3425" spans="1:22" hidden="1" x14ac:dyDescent="0.2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 s="2">
        <v>46161.18</v>
      </c>
      <c r="H3425">
        <v>1</v>
      </c>
      <c r="I3425">
        <v>1</v>
      </c>
      <c r="J3425">
        <v>1</v>
      </c>
      <c r="K3425" s="1">
        <v>79577.399999999994</v>
      </c>
      <c r="L3425">
        <v>0</v>
      </c>
      <c r="M3425">
        <v>25</v>
      </c>
      <c r="N3425">
        <v>375</v>
      </c>
      <c r="O3425">
        <v>0</v>
      </c>
      <c r="P3425">
        <v>69</v>
      </c>
      <c r="Q3425">
        <v>0</v>
      </c>
      <c r="R3425">
        <v>9375</v>
      </c>
      <c r="S3425" t="str" cm="1">
        <f t="array" ref="S3425">_xlfn.IFS(E3428&lt;30,"18-29",E3428&lt;45,"30-44",TRUE,"45+")</f>
        <v>45+</v>
      </c>
      <c r="T3425" t="str" cm="1">
        <f t="array" ref="T3425">_xlfn.IFS(F3425&lt;=2,"0-2 Years",F3425&lt;=5,"3-5 Years",F3425&lt;=8,"6-8 Years",TRUE,"9-10 Years")</f>
        <v>6-8 Years</v>
      </c>
      <c r="U3425" t="str" cm="1">
        <f t="array" ref="U3425">_xlfn.IFS(P3425&gt;60,"High Risk",P3425&gt;30,"Medium Risk",TRUE,"Low Risk")</f>
        <v>High Risk</v>
      </c>
      <c r="V3425">
        <f t="shared" si="53"/>
        <v>2</v>
      </c>
    </row>
    <row r="3426" spans="1:22" x14ac:dyDescent="0.2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 s="2">
        <v>0</v>
      </c>
      <c r="H3426">
        <v>2</v>
      </c>
      <c r="I3426">
        <v>0</v>
      </c>
      <c r="J3426">
        <v>0</v>
      </c>
      <c r="K3426" s="1">
        <v>197602.29</v>
      </c>
      <c r="L3426">
        <v>0</v>
      </c>
      <c r="M3426">
        <v>15</v>
      </c>
      <c r="N3426">
        <v>625</v>
      </c>
      <c r="O3426">
        <v>0</v>
      </c>
      <c r="P3426">
        <v>84</v>
      </c>
      <c r="Q3426">
        <v>0</v>
      </c>
      <c r="R3426">
        <v>9375</v>
      </c>
      <c r="S3426" t="str" cm="1">
        <f t="array" ref="S3426">_xlfn.IFS(E3429&lt;30,"18-29",E3429&lt;45,"30-44",TRUE,"45+")</f>
        <v>30-44</v>
      </c>
      <c r="T3426" t="str" cm="1">
        <f t="array" ref="T3426">_xlfn.IFS(F3426&lt;=2,"0-2 Years",F3426&lt;=5,"3-5 Years",F3426&lt;=8,"6-8 Years",TRUE,"9-10 Years")</f>
        <v>3-5 Years</v>
      </c>
      <c r="U3426" t="str" cm="1">
        <f t="array" ref="U3426">_xlfn.IFS(P3426&gt;60,"High Risk",P3426&gt;30,"Medium Risk",TRUE,"Low Risk")</f>
        <v>High Risk</v>
      </c>
      <c r="V3426">
        <f t="shared" si="53"/>
        <v>6</v>
      </c>
    </row>
    <row r="3427" spans="1:22" hidden="1" x14ac:dyDescent="0.2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 s="2">
        <v>110182.54</v>
      </c>
      <c r="H3427">
        <v>2</v>
      </c>
      <c r="I3427">
        <v>1</v>
      </c>
      <c r="J3427">
        <v>1</v>
      </c>
      <c r="K3427" s="1">
        <v>87537.32</v>
      </c>
      <c r="L3427">
        <v>0</v>
      </c>
      <c r="M3427">
        <v>22</v>
      </c>
      <c r="N3427">
        <v>3394</v>
      </c>
      <c r="O3427">
        <v>2</v>
      </c>
      <c r="P3427">
        <v>102</v>
      </c>
      <c r="Q3427">
        <v>9.0909090909090912E-2</v>
      </c>
      <c r="R3427">
        <v>74668</v>
      </c>
      <c r="S3427" t="str" cm="1">
        <f t="array" ref="S3427">_xlfn.IFS(E3430&lt;30,"18-29",E3430&lt;45,"30-44",TRUE,"45+")</f>
        <v>30-44</v>
      </c>
      <c r="T3427" t="str" cm="1">
        <f t="array" ref="T3427">_xlfn.IFS(F3427&lt;=2,"0-2 Years",F3427&lt;=5,"3-5 Years",F3427&lt;=8,"6-8 Years",TRUE,"9-10 Years")</f>
        <v>3-5 Years</v>
      </c>
      <c r="U3427" t="str" cm="1">
        <f t="array" ref="U3427">_xlfn.IFS(P3427&gt;60,"High Risk",P3427&gt;30,"Medium Risk",TRUE,"Low Risk")</f>
        <v>High Risk</v>
      </c>
      <c r="V3427">
        <f t="shared" si="53"/>
        <v>0</v>
      </c>
    </row>
    <row r="3428" spans="1:22" x14ac:dyDescent="0.2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 s="2">
        <v>0</v>
      </c>
      <c r="H3428">
        <v>2</v>
      </c>
      <c r="I3428">
        <v>0</v>
      </c>
      <c r="J3428">
        <v>0</v>
      </c>
      <c r="K3428" s="1">
        <v>41623.589999999997</v>
      </c>
      <c r="L3428">
        <v>0</v>
      </c>
      <c r="M3428">
        <v>8</v>
      </c>
      <c r="N3428">
        <v>4731</v>
      </c>
      <c r="O3428">
        <v>3</v>
      </c>
      <c r="P3428">
        <v>57</v>
      </c>
      <c r="Q3428">
        <v>0.375</v>
      </c>
      <c r="R3428">
        <v>37848</v>
      </c>
      <c r="S3428" t="str" cm="1">
        <f t="array" ref="S3428">_xlfn.IFS(E3431&lt;30,"18-29",E3431&lt;45,"30-44",TRUE,"45+")</f>
        <v>30-44</v>
      </c>
      <c r="T3428" t="str" cm="1">
        <f t="array" ref="T3428">_xlfn.IFS(F3428&lt;=2,"0-2 Years",F3428&lt;=5,"3-5 Years",F3428&lt;=8,"6-8 Years",TRUE,"9-10 Years")</f>
        <v>9-10 Years</v>
      </c>
      <c r="U3428" t="str" cm="1">
        <f t="array" ref="U3428">_xlfn.IFS(P3428&gt;60,"High Risk",P3428&gt;30,"Medium Risk",TRUE,"Low Risk")</f>
        <v>Medium Risk</v>
      </c>
      <c r="V3428">
        <f t="shared" si="53"/>
        <v>7</v>
      </c>
    </row>
    <row r="3429" spans="1:22" hidden="1" x14ac:dyDescent="0.2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 s="2">
        <v>117221.15</v>
      </c>
      <c r="H3429">
        <v>1</v>
      </c>
      <c r="I3429">
        <v>1</v>
      </c>
      <c r="J3429">
        <v>0</v>
      </c>
      <c r="K3429" s="1">
        <v>168280.95</v>
      </c>
      <c r="L3429">
        <v>0</v>
      </c>
      <c r="M3429">
        <v>28</v>
      </c>
      <c r="N3429">
        <v>238</v>
      </c>
      <c r="O3429">
        <v>8</v>
      </c>
      <c r="P3429">
        <v>103</v>
      </c>
      <c r="Q3429">
        <v>0.2857142857142857</v>
      </c>
      <c r="R3429">
        <v>6664</v>
      </c>
      <c r="S3429" t="str" cm="1">
        <f t="array" ref="S3429">_xlfn.IFS(E3432&lt;30,"18-29",E3432&lt;45,"30-44",TRUE,"45+")</f>
        <v>30-44</v>
      </c>
      <c r="T3429" t="str" cm="1">
        <f t="array" ref="T3429">_xlfn.IFS(F3429&lt;=2,"0-2 Years",F3429&lt;=5,"3-5 Years",F3429&lt;=8,"6-8 Years",TRUE,"9-10 Years")</f>
        <v>9-10 Years</v>
      </c>
      <c r="U3429" t="str" cm="1">
        <f t="array" ref="U3429">_xlfn.IFS(P3429&gt;60,"High Risk",P3429&gt;30,"Medium Risk",TRUE,"Low Risk")</f>
        <v>High Risk</v>
      </c>
      <c r="V3429">
        <f t="shared" si="53"/>
        <v>5</v>
      </c>
    </row>
    <row r="3430" spans="1:22" x14ac:dyDescent="0.2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 s="2">
        <v>0</v>
      </c>
      <c r="H3430">
        <v>2</v>
      </c>
      <c r="I3430">
        <v>0</v>
      </c>
      <c r="J3430">
        <v>0</v>
      </c>
      <c r="K3430" s="1">
        <v>125986.18</v>
      </c>
      <c r="L3430">
        <v>0</v>
      </c>
      <c r="M3430">
        <v>10</v>
      </c>
      <c r="N3430">
        <v>3308</v>
      </c>
      <c r="O3430">
        <v>9</v>
      </c>
      <c r="P3430">
        <v>82</v>
      </c>
      <c r="Q3430">
        <v>0.9</v>
      </c>
      <c r="R3430">
        <v>33080</v>
      </c>
      <c r="S3430" t="str" cm="1">
        <f t="array" ref="S3430">_xlfn.IFS(E3433&lt;30,"18-29",E3433&lt;45,"30-44",TRUE,"45+")</f>
        <v>30-44</v>
      </c>
      <c r="T3430" t="str" cm="1">
        <f t="array" ref="T3430">_xlfn.IFS(F3430&lt;=2,"0-2 Years",F3430&lt;=5,"3-5 Years",F3430&lt;=8,"6-8 Years",TRUE,"9-10 Years")</f>
        <v>3-5 Years</v>
      </c>
      <c r="U3430" t="str" cm="1">
        <f t="array" ref="U3430">_xlfn.IFS(P3430&gt;60,"High Risk",P3430&gt;30,"Medium Risk",TRUE,"Low Risk")</f>
        <v>High Risk</v>
      </c>
      <c r="V3430">
        <f t="shared" si="53"/>
        <v>6</v>
      </c>
    </row>
    <row r="3431" spans="1:22" hidden="1" x14ac:dyDescent="0.2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 s="2">
        <v>79120.27</v>
      </c>
      <c r="H3431">
        <v>1</v>
      </c>
      <c r="I3431">
        <v>0</v>
      </c>
      <c r="J3431">
        <v>0</v>
      </c>
      <c r="K3431" s="1">
        <v>548.52</v>
      </c>
      <c r="L3431">
        <v>1</v>
      </c>
      <c r="M3431">
        <v>15</v>
      </c>
      <c r="N3431">
        <v>1533</v>
      </c>
      <c r="O3431">
        <v>2</v>
      </c>
      <c r="P3431">
        <v>50</v>
      </c>
      <c r="Q3431">
        <v>0.13333333333333333</v>
      </c>
      <c r="R3431">
        <v>22995</v>
      </c>
      <c r="S3431" t="str" cm="1">
        <f t="array" ref="S3431">_xlfn.IFS(E3434&lt;30,"18-29",E3434&lt;45,"30-44",TRUE,"45+")</f>
        <v>18-29</v>
      </c>
      <c r="T3431" t="str" cm="1">
        <f t="array" ref="T3431">_xlfn.IFS(F3431&lt;=2,"0-2 Years",F3431&lt;=5,"3-5 Years",F3431&lt;=8,"6-8 Years",TRUE,"9-10 Years")</f>
        <v>9-10 Years</v>
      </c>
      <c r="U3431" t="str" cm="1">
        <f t="array" ref="U3431">_xlfn.IFS(P3431&gt;60,"High Risk",P3431&gt;30,"Medium Risk",TRUE,"Low Risk")</f>
        <v>Medium Risk</v>
      </c>
      <c r="V3431">
        <f t="shared" si="53"/>
        <v>5</v>
      </c>
    </row>
    <row r="3432" spans="1:22" hidden="1" x14ac:dyDescent="0.2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 s="2">
        <v>177069.24</v>
      </c>
      <c r="H3432">
        <v>2</v>
      </c>
      <c r="I3432">
        <v>1</v>
      </c>
      <c r="J3432">
        <v>1</v>
      </c>
      <c r="K3432" s="1">
        <v>96088.54</v>
      </c>
      <c r="L3432">
        <v>0</v>
      </c>
      <c r="M3432">
        <v>14</v>
      </c>
      <c r="N3432">
        <v>3229</v>
      </c>
      <c r="O3432">
        <v>5</v>
      </c>
      <c r="P3432">
        <v>61</v>
      </c>
      <c r="Q3432">
        <v>0.35714285714285715</v>
      </c>
      <c r="R3432">
        <v>45206</v>
      </c>
      <c r="S3432" t="str" cm="1">
        <f t="array" ref="S3432">_xlfn.IFS(E3435&lt;30,"18-29",E3435&lt;45,"30-44",TRUE,"45+")</f>
        <v>30-44</v>
      </c>
      <c r="T3432" t="str" cm="1">
        <f t="array" ref="T3432">_xlfn.IFS(F3432&lt;=2,"0-2 Years",F3432&lt;=5,"3-5 Years",F3432&lt;=8,"6-8 Years",TRUE,"9-10 Years")</f>
        <v>0-2 Years</v>
      </c>
      <c r="U3432" t="str" cm="1">
        <f t="array" ref="U3432">_xlfn.IFS(P3432&gt;60,"High Risk",P3432&gt;30,"Medium Risk",TRUE,"Low Risk")</f>
        <v>High Risk</v>
      </c>
      <c r="V3432">
        <f t="shared" si="53"/>
        <v>1</v>
      </c>
    </row>
    <row r="3433" spans="1:22" hidden="1" x14ac:dyDescent="0.2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 s="2">
        <v>61636.97</v>
      </c>
      <c r="H3433">
        <v>1</v>
      </c>
      <c r="I3433">
        <v>0</v>
      </c>
      <c r="J3433">
        <v>0</v>
      </c>
      <c r="K3433" s="1">
        <v>107787.42</v>
      </c>
      <c r="L3433">
        <v>0</v>
      </c>
      <c r="M3433">
        <v>6</v>
      </c>
      <c r="N3433">
        <v>863</v>
      </c>
      <c r="O3433">
        <v>5</v>
      </c>
      <c r="P3433">
        <v>116</v>
      </c>
      <c r="Q3433">
        <v>0.83333333333333337</v>
      </c>
      <c r="R3433">
        <v>5178</v>
      </c>
      <c r="S3433" t="str" cm="1">
        <f t="array" ref="S3433">_xlfn.IFS(E3436&lt;30,"18-29",E3436&lt;45,"30-44",TRUE,"45+")</f>
        <v>45+</v>
      </c>
      <c r="T3433" t="str" cm="1">
        <f t="array" ref="T3433">_xlfn.IFS(F3433&lt;=2,"0-2 Years",F3433&lt;=5,"3-5 Years",F3433&lt;=8,"6-8 Years",TRUE,"9-10 Years")</f>
        <v>3-5 Years</v>
      </c>
      <c r="U3433" t="str" cm="1">
        <f t="array" ref="U3433">_xlfn.IFS(P3433&gt;60,"High Risk",P3433&gt;30,"Medium Risk",TRUE,"Low Risk")</f>
        <v>High Risk</v>
      </c>
      <c r="V3433">
        <f t="shared" si="53"/>
        <v>5</v>
      </c>
    </row>
    <row r="3434" spans="1:22" x14ac:dyDescent="0.2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 s="2">
        <v>0</v>
      </c>
      <c r="H3434">
        <v>1</v>
      </c>
      <c r="I3434">
        <v>1</v>
      </c>
      <c r="J3434">
        <v>0</v>
      </c>
      <c r="K3434" s="1">
        <v>20510.79</v>
      </c>
      <c r="L3434">
        <v>0</v>
      </c>
      <c r="M3434">
        <v>20</v>
      </c>
      <c r="N3434">
        <v>3117</v>
      </c>
      <c r="O3434">
        <v>0</v>
      </c>
      <c r="P3434">
        <v>25</v>
      </c>
      <c r="Q3434">
        <v>0</v>
      </c>
      <c r="R3434">
        <v>62340</v>
      </c>
      <c r="S3434" t="str" cm="1">
        <f t="array" ref="S3434">_xlfn.IFS(E3437&lt;30,"18-29",E3437&lt;45,"30-44",TRUE,"45+")</f>
        <v>30-44</v>
      </c>
      <c r="T3434" t="str" cm="1">
        <f t="array" ref="T3434">_xlfn.IFS(F3434&lt;=2,"0-2 Years",F3434&lt;=5,"3-5 Years",F3434&lt;=8,"6-8 Years",TRUE,"9-10 Years")</f>
        <v>3-5 Years</v>
      </c>
      <c r="U3434" t="str" cm="1">
        <f t="array" ref="U3434">_xlfn.IFS(P3434&gt;60,"High Risk",P3434&gt;30,"Medium Risk",TRUE,"Low Risk")</f>
        <v>Low Risk</v>
      </c>
      <c r="V3434">
        <f t="shared" si="53"/>
        <v>8</v>
      </c>
    </row>
    <row r="3435" spans="1:22" hidden="1" x14ac:dyDescent="0.2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 s="2">
        <v>104414.03</v>
      </c>
      <c r="H3435">
        <v>1</v>
      </c>
      <c r="I3435">
        <v>1</v>
      </c>
      <c r="J3435">
        <v>0</v>
      </c>
      <c r="K3435" s="1">
        <v>192026.02</v>
      </c>
      <c r="L3435">
        <v>0</v>
      </c>
      <c r="M3435">
        <v>29</v>
      </c>
      <c r="N3435">
        <v>2115</v>
      </c>
      <c r="O3435">
        <v>4</v>
      </c>
      <c r="P3435">
        <v>133</v>
      </c>
      <c r="Q3435">
        <v>0.13793103448275862</v>
      </c>
      <c r="R3435">
        <v>61335</v>
      </c>
      <c r="S3435" t="str" cm="1">
        <f t="array" ref="S3435">_xlfn.IFS(E3438&lt;30,"18-29",E3438&lt;45,"30-44",TRUE,"45+")</f>
        <v>30-44</v>
      </c>
      <c r="T3435" t="str" cm="1">
        <f t="array" ref="T3435">_xlfn.IFS(F3435&lt;=2,"0-2 Years",F3435&lt;=5,"3-5 Years",F3435&lt;=8,"6-8 Years",TRUE,"9-10 Years")</f>
        <v>6-8 Years</v>
      </c>
      <c r="U3435" t="str" cm="1">
        <f t="array" ref="U3435">_xlfn.IFS(P3435&gt;60,"High Risk",P3435&gt;30,"Medium Risk",TRUE,"Low Risk")</f>
        <v>High Risk</v>
      </c>
      <c r="V3435">
        <f t="shared" si="53"/>
        <v>5</v>
      </c>
    </row>
    <row r="3436" spans="1:22" hidden="1" x14ac:dyDescent="0.2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 s="2">
        <v>159732.01999999999</v>
      </c>
      <c r="H3436">
        <v>1</v>
      </c>
      <c r="I3436">
        <v>1</v>
      </c>
      <c r="J3436">
        <v>1</v>
      </c>
      <c r="K3436" s="1">
        <v>118188.15</v>
      </c>
      <c r="L3436">
        <v>0</v>
      </c>
      <c r="M3436">
        <v>5</v>
      </c>
      <c r="N3436">
        <v>1916</v>
      </c>
      <c r="O3436">
        <v>10</v>
      </c>
      <c r="P3436">
        <v>5</v>
      </c>
      <c r="Q3436">
        <v>1</v>
      </c>
      <c r="R3436">
        <v>9580</v>
      </c>
      <c r="S3436" t="str" cm="1">
        <f t="array" ref="S3436">_xlfn.IFS(E3439&lt;30,"18-29",E3439&lt;45,"30-44",TRUE,"45+")</f>
        <v>30-44</v>
      </c>
      <c r="T3436" t="str" cm="1">
        <f t="array" ref="T3436">_xlfn.IFS(F3436&lt;=2,"0-2 Years",F3436&lt;=5,"3-5 Years",F3436&lt;=8,"6-8 Years",TRUE,"9-10 Years")</f>
        <v>3-5 Years</v>
      </c>
      <c r="U3436" t="str" cm="1">
        <f t="array" ref="U3436">_xlfn.IFS(P3436&gt;60,"High Risk",P3436&gt;30,"Medium Risk",TRUE,"Low Risk")</f>
        <v>Low Risk</v>
      </c>
      <c r="V3436">
        <f t="shared" si="53"/>
        <v>3</v>
      </c>
    </row>
    <row r="3437" spans="1:22" hidden="1" x14ac:dyDescent="0.2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 s="2">
        <v>89437.03</v>
      </c>
      <c r="H3437">
        <v>1</v>
      </c>
      <c r="I3437">
        <v>1</v>
      </c>
      <c r="J3437">
        <v>1</v>
      </c>
      <c r="K3437" s="1">
        <v>189540.95</v>
      </c>
      <c r="L3437">
        <v>0</v>
      </c>
      <c r="M3437">
        <v>21</v>
      </c>
      <c r="N3437">
        <v>1498</v>
      </c>
      <c r="O3437">
        <v>10</v>
      </c>
      <c r="P3437">
        <v>31</v>
      </c>
      <c r="Q3437">
        <v>0.47619047619047616</v>
      </c>
      <c r="R3437">
        <v>31458</v>
      </c>
      <c r="S3437" t="str" cm="1">
        <f t="array" ref="S3437">_xlfn.IFS(E3440&lt;30,"18-29",E3440&lt;45,"30-44",TRUE,"45+")</f>
        <v>30-44</v>
      </c>
      <c r="T3437" t="str" cm="1">
        <f t="array" ref="T3437">_xlfn.IFS(F3437&lt;=2,"0-2 Years",F3437&lt;=5,"3-5 Years",F3437&lt;=8,"6-8 Years",TRUE,"9-10 Years")</f>
        <v>3-5 Years</v>
      </c>
      <c r="U3437" t="str" cm="1">
        <f t="array" ref="U3437">_xlfn.IFS(P3437&gt;60,"High Risk",P3437&gt;30,"Medium Risk",TRUE,"Low Risk")</f>
        <v>Medium Risk</v>
      </c>
      <c r="V3437">
        <f t="shared" si="53"/>
        <v>2</v>
      </c>
    </row>
    <row r="3438" spans="1:22" hidden="1" x14ac:dyDescent="0.2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 s="2">
        <v>0</v>
      </c>
      <c r="H3438">
        <v>1</v>
      </c>
      <c r="I3438">
        <v>1</v>
      </c>
      <c r="J3438">
        <v>1</v>
      </c>
      <c r="K3438" s="1">
        <v>63736.17</v>
      </c>
      <c r="L3438">
        <v>0</v>
      </c>
      <c r="M3438">
        <v>4</v>
      </c>
      <c r="N3438">
        <v>4106</v>
      </c>
      <c r="O3438">
        <v>8</v>
      </c>
      <c r="P3438">
        <v>171</v>
      </c>
      <c r="Q3438">
        <v>1</v>
      </c>
      <c r="R3438">
        <v>16424</v>
      </c>
      <c r="S3438" t="str" cm="1">
        <f t="array" ref="S3438">_xlfn.IFS(E3441&lt;30,"18-29",E3441&lt;45,"30-44",TRUE,"45+")</f>
        <v>30-44</v>
      </c>
      <c r="T3438" t="str" cm="1">
        <f t="array" ref="T3438">_xlfn.IFS(F3438&lt;=2,"0-2 Years",F3438&lt;=5,"3-5 Years",F3438&lt;=8,"6-8 Years",TRUE,"9-10 Years")</f>
        <v>6-8 Years</v>
      </c>
      <c r="U3438" t="str" cm="1">
        <f t="array" ref="U3438">_xlfn.IFS(P3438&gt;60,"High Risk",P3438&gt;30,"Medium Risk",TRUE,"Low Risk")</f>
        <v>High Risk</v>
      </c>
      <c r="V3438">
        <f t="shared" si="53"/>
        <v>5</v>
      </c>
    </row>
    <row r="3439" spans="1:22" x14ac:dyDescent="0.2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 s="2">
        <v>0</v>
      </c>
      <c r="H3439">
        <v>1</v>
      </c>
      <c r="I3439">
        <v>0</v>
      </c>
      <c r="J3439">
        <v>0</v>
      </c>
      <c r="K3439" s="1">
        <v>95740.37</v>
      </c>
      <c r="L3439">
        <v>0</v>
      </c>
      <c r="M3439">
        <v>13</v>
      </c>
      <c r="N3439">
        <v>1515</v>
      </c>
      <c r="O3439">
        <v>5</v>
      </c>
      <c r="P3439">
        <v>162</v>
      </c>
      <c r="Q3439">
        <v>0.38461538461538464</v>
      </c>
      <c r="R3439">
        <v>19695</v>
      </c>
      <c r="S3439" t="str" cm="1">
        <f t="array" ref="S3439">_xlfn.IFS(E3442&lt;30,"18-29",E3442&lt;45,"30-44",TRUE,"45+")</f>
        <v>45+</v>
      </c>
      <c r="T3439" t="str" cm="1">
        <f t="array" ref="T3439">_xlfn.IFS(F3439&lt;=2,"0-2 Years",F3439&lt;=5,"3-5 Years",F3439&lt;=8,"6-8 Years",TRUE,"9-10 Years")</f>
        <v>3-5 Years</v>
      </c>
      <c r="U3439" t="str" cm="1">
        <f t="array" ref="U3439">_xlfn.IFS(P3439&gt;60,"High Risk",P3439&gt;30,"Medium Risk",TRUE,"Low Risk")</f>
        <v>High Risk</v>
      </c>
      <c r="V3439">
        <f t="shared" si="53"/>
        <v>8</v>
      </c>
    </row>
    <row r="3440" spans="1:22" hidden="1" x14ac:dyDescent="0.2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 s="2">
        <v>0</v>
      </c>
      <c r="H3440">
        <v>2</v>
      </c>
      <c r="I3440">
        <v>1</v>
      </c>
      <c r="J3440">
        <v>1</v>
      </c>
      <c r="K3440" s="1">
        <v>127939.19</v>
      </c>
      <c r="L3440">
        <v>0</v>
      </c>
      <c r="M3440">
        <v>18</v>
      </c>
      <c r="N3440">
        <v>4980</v>
      </c>
      <c r="O3440">
        <v>7</v>
      </c>
      <c r="P3440">
        <v>114</v>
      </c>
      <c r="Q3440">
        <v>0.3888888888888889</v>
      </c>
      <c r="R3440">
        <v>89640</v>
      </c>
      <c r="S3440" t="str" cm="1">
        <f t="array" ref="S3440">_xlfn.IFS(E3443&lt;30,"18-29",E3443&lt;45,"30-44",TRUE,"45+")</f>
        <v>30-44</v>
      </c>
      <c r="T3440" t="str" cm="1">
        <f t="array" ref="T3440">_xlfn.IFS(F3440&lt;=2,"0-2 Years",F3440&lt;=5,"3-5 Years",F3440&lt;=8,"6-8 Years",TRUE,"9-10 Years")</f>
        <v>3-5 Years</v>
      </c>
      <c r="U3440" t="str" cm="1">
        <f t="array" ref="U3440">_xlfn.IFS(P3440&gt;60,"High Risk",P3440&gt;30,"Medium Risk",TRUE,"Low Risk")</f>
        <v>High Risk</v>
      </c>
      <c r="V3440">
        <f t="shared" si="53"/>
        <v>3</v>
      </c>
    </row>
    <row r="3441" spans="1:22" hidden="1" x14ac:dyDescent="0.2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 s="2">
        <v>142400.76999999999</v>
      </c>
      <c r="H3441">
        <v>1</v>
      </c>
      <c r="I3441">
        <v>1</v>
      </c>
      <c r="J3441">
        <v>1</v>
      </c>
      <c r="K3441" s="1">
        <v>193438.69</v>
      </c>
      <c r="L3441">
        <v>0</v>
      </c>
      <c r="M3441">
        <v>3</v>
      </c>
      <c r="N3441">
        <v>944</v>
      </c>
      <c r="O3441">
        <v>10</v>
      </c>
      <c r="P3441">
        <v>170</v>
      </c>
      <c r="Q3441">
        <v>1</v>
      </c>
      <c r="R3441">
        <v>2832</v>
      </c>
      <c r="S3441" t="str" cm="1">
        <f t="array" ref="S3441">_xlfn.IFS(E3444&lt;30,"18-29",E3444&lt;45,"30-44",TRUE,"45+")</f>
        <v>30-44</v>
      </c>
      <c r="T3441" t="str" cm="1">
        <f t="array" ref="T3441">_xlfn.IFS(F3441&lt;=2,"0-2 Years",F3441&lt;=5,"3-5 Years",F3441&lt;=8,"6-8 Years",TRUE,"9-10 Years")</f>
        <v>6-8 Years</v>
      </c>
      <c r="U3441" t="str" cm="1">
        <f t="array" ref="U3441">_xlfn.IFS(P3441&gt;60,"High Risk",P3441&gt;30,"Medium Risk",TRUE,"Low Risk")</f>
        <v>High Risk</v>
      </c>
      <c r="V3441">
        <f t="shared" si="53"/>
        <v>2</v>
      </c>
    </row>
    <row r="3442" spans="1:22" hidden="1" x14ac:dyDescent="0.2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 s="2">
        <v>88011.4</v>
      </c>
      <c r="H3442">
        <v>1</v>
      </c>
      <c r="I3442">
        <v>1</v>
      </c>
      <c r="J3442">
        <v>1</v>
      </c>
      <c r="K3442" s="1">
        <v>90655.94</v>
      </c>
      <c r="L3442">
        <v>1</v>
      </c>
      <c r="M3442">
        <v>18</v>
      </c>
      <c r="N3442">
        <v>4380</v>
      </c>
      <c r="O3442">
        <v>7</v>
      </c>
      <c r="P3442">
        <v>178</v>
      </c>
      <c r="Q3442">
        <v>0.3888888888888889</v>
      </c>
      <c r="R3442">
        <v>78840</v>
      </c>
      <c r="S3442" t="str" cm="1">
        <f t="array" ref="S3442">_xlfn.IFS(E3445&lt;30,"18-29",E3445&lt;45,"30-44",TRUE,"45+")</f>
        <v>45+</v>
      </c>
      <c r="T3442" t="str" cm="1">
        <f t="array" ref="T3442">_xlfn.IFS(F3442&lt;=2,"0-2 Years",F3442&lt;=5,"3-5 Years",F3442&lt;=8,"6-8 Years",TRUE,"9-10 Years")</f>
        <v>0-2 Years</v>
      </c>
      <c r="U3442" t="str" cm="1">
        <f t="array" ref="U3442">_xlfn.IFS(P3442&gt;60,"High Risk",P3442&gt;30,"Medium Risk",TRUE,"Low Risk")</f>
        <v>High Risk</v>
      </c>
      <c r="V3442">
        <f t="shared" si="53"/>
        <v>4</v>
      </c>
    </row>
    <row r="3443" spans="1:22" hidden="1" x14ac:dyDescent="0.2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 s="2">
        <v>0</v>
      </c>
      <c r="H3443">
        <v>2</v>
      </c>
      <c r="I3443">
        <v>1</v>
      </c>
      <c r="J3443">
        <v>1</v>
      </c>
      <c r="K3443" s="1">
        <v>12067.39</v>
      </c>
      <c r="L3443">
        <v>0</v>
      </c>
      <c r="M3443">
        <v>23</v>
      </c>
      <c r="N3443">
        <v>4210</v>
      </c>
      <c r="O3443">
        <v>2</v>
      </c>
      <c r="P3443">
        <v>144</v>
      </c>
      <c r="Q3443">
        <v>8.6956521739130432E-2</v>
      </c>
      <c r="R3443">
        <v>96830</v>
      </c>
      <c r="S3443" t="str" cm="1">
        <f t="array" ref="S3443">_xlfn.IFS(E3446&lt;30,"18-29",E3446&lt;45,"30-44",TRUE,"45+")</f>
        <v>30-44</v>
      </c>
      <c r="T3443" t="str" cm="1">
        <f t="array" ref="T3443">_xlfn.IFS(F3443&lt;=2,"0-2 Years",F3443&lt;=5,"3-5 Years",F3443&lt;=8,"6-8 Years",TRUE,"9-10 Years")</f>
        <v>0-2 Years</v>
      </c>
      <c r="U3443" t="str" cm="1">
        <f t="array" ref="U3443">_xlfn.IFS(P3443&gt;60,"High Risk",P3443&gt;30,"Medium Risk",TRUE,"Low Risk")</f>
        <v>High Risk</v>
      </c>
      <c r="V3443">
        <f t="shared" si="53"/>
        <v>4</v>
      </c>
    </row>
    <row r="3444" spans="1:22" hidden="1" x14ac:dyDescent="0.2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 s="2">
        <v>154870.28</v>
      </c>
      <c r="H3444">
        <v>1</v>
      </c>
      <c r="I3444">
        <v>1</v>
      </c>
      <c r="J3444">
        <v>1</v>
      </c>
      <c r="K3444" s="1">
        <v>54191.38</v>
      </c>
      <c r="L3444">
        <v>0</v>
      </c>
      <c r="M3444">
        <v>8</v>
      </c>
      <c r="N3444">
        <v>3877</v>
      </c>
      <c r="O3444">
        <v>4</v>
      </c>
      <c r="P3444">
        <v>108</v>
      </c>
      <c r="Q3444">
        <v>0.5</v>
      </c>
      <c r="R3444">
        <v>31016</v>
      </c>
      <c r="S3444" t="str" cm="1">
        <f t="array" ref="S3444">_xlfn.IFS(E3447&lt;30,"18-29",E3447&lt;45,"30-44",TRUE,"45+")</f>
        <v>18-29</v>
      </c>
      <c r="T3444" t="str" cm="1">
        <f t="array" ref="T3444">_xlfn.IFS(F3444&lt;=2,"0-2 Years",F3444&lt;=5,"3-5 Years",F3444&lt;=8,"6-8 Years",TRUE,"9-10 Years")</f>
        <v>6-8 Years</v>
      </c>
      <c r="U3444" t="str" cm="1">
        <f t="array" ref="U3444">_xlfn.IFS(P3444&gt;60,"High Risk",P3444&gt;30,"Medium Risk",TRUE,"Low Risk")</f>
        <v>High Risk</v>
      </c>
      <c r="V3444">
        <f t="shared" si="53"/>
        <v>2</v>
      </c>
    </row>
    <row r="3445" spans="1:22" x14ac:dyDescent="0.2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 s="2">
        <v>0</v>
      </c>
      <c r="H3445">
        <v>2</v>
      </c>
      <c r="I3445">
        <v>1</v>
      </c>
      <c r="J3445">
        <v>0</v>
      </c>
      <c r="K3445" s="1">
        <v>58667.16</v>
      </c>
      <c r="L3445">
        <v>1</v>
      </c>
      <c r="M3445">
        <v>3</v>
      </c>
      <c r="N3445">
        <v>948</v>
      </c>
      <c r="O3445">
        <v>3</v>
      </c>
      <c r="P3445">
        <v>116</v>
      </c>
      <c r="Q3445">
        <v>1</v>
      </c>
      <c r="R3445">
        <v>2844</v>
      </c>
      <c r="S3445" t="str" cm="1">
        <f t="array" ref="S3445">_xlfn.IFS(E3448&lt;30,"18-29",E3448&lt;45,"30-44",TRUE,"45+")</f>
        <v>30-44</v>
      </c>
      <c r="T3445" t="str" cm="1">
        <f t="array" ref="T3445">_xlfn.IFS(F3445&lt;=2,"0-2 Years",F3445&lt;=5,"3-5 Years",F3445&lt;=8,"6-8 Years",TRUE,"9-10 Years")</f>
        <v>3-5 Years</v>
      </c>
      <c r="U3445" t="str" cm="1">
        <f t="array" ref="U3445">_xlfn.IFS(P3445&gt;60,"High Risk",P3445&gt;30,"Medium Risk",TRUE,"Low Risk")</f>
        <v>High Risk</v>
      </c>
      <c r="V3445">
        <f t="shared" si="53"/>
        <v>7</v>
      </c>
    </row>
    <row r="3446" spans="1:22" hidden="1" x14ac:dyDescent="0.2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 s="2">
        <v>0</v>
      </c>
      <c r="H3446">
        <v>2</v>
      </c>
      <c r="I3446">
        <v>1</v>
      </c>
      <c r="J3446">
        <v>1</v>
      </c>
      <c r="K3446" s="1">
        <v>35687.43</v>
      </c>
      <c r="L3446">
        <v>0</v>
      </c>
      <c r="M3446">
        <v>24</v>
      </c>
      <c r="N3446">
        <v>522</v>
      </c>
      <c r="O3446">
        <v>7</v>
      </c>
      <c r="P3446">
        <v>56</v>
      </c>
      <c r="Q3446">
        <v>0.29166666666666669</v>
      </c>
      <c r="R3446">
        <v>12528</v>
      </c>
      <c r="S3446" t="str" cm="1">
        <f t="array" ref="S3446">_xlfn.IFS(E3449&lt;30,"18-29",E3449&lt;45,"30-44",TRUE,"45+")</f>
        <v>30-44</v>
      </c>
      <c r="T3446" t="str" cm="1">
        <f t="array" ref="T3446">_xlfn.IFS(F3446&lt;=2,"0-2 Years",F3446&lt;=5,"3-5 Years",F3446&lt;=8,"6-8 Years",TRUE,"9-10 Years")</f>
        <v>3-5 Years</v>
      </c>
      <c r="U3446" t="str" cm="1">
        <f t="array" ref="U3446">_xlfn.IFS(P3446&gt;60,"High Risk",P3446&gt;30,"Medium Risk",TRUE,"Low Risk")</f>
        <v>Medium Risk</v>
      </c>
      <c r="V3446">
        <f t="shared" si="53"/>
        <v>3</v>
      </c>
    </row>
    <row r="3447" spans="1:22" hidden="1" x14ac:dyDescent="0.2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 s="2">
        <v>118402.25</v>
      </c>
      <c r="H3447">
        <v>2</v>
      </c>
      <c r="I3447">
        <v>1</v>
      </c>
      <c r="J3447">
        <v>0</v>
      </c>
      <c r="K3447" s="1">
        <v>14288.93</v>
      </c>
      <c r="L3447">
        <v>0</v>
      </c>
      <c r="M3447">
        <v>17</v>
      </c>
      <c r="N3447">
        <v>856</v>
      </c>
      <c r="O3447">
        <v>8</v>
      </c>
      <c r="P3447">
        <v>98</v>
      </c>
      <c r="Q3447">
        <v>0.47058823529411764</v>
      </c>
      <c r="R3447">
        <v>14552</v>
      </c>
      <c r="S3447" t="str" cm="1">
        <f t="array" ref="S3447">_xlfn.IFS(E3450&lt;30,"18-29",E3450&lt;45,"30-44",TRUE,"45+")</f>
        <v>30-44</v>
      </c>
      <c r="T3447" t="str" cm="1">
        <f t="array" ref="T3447">_xlfn.IFS(F3447&lt;=2,"0-2 Years",F3447&lt;=5,"3-5 Years",F3447&lt;=8,"6-8 Years",TRUE,"9-10 Years")</f>
        <v>0-2 Years</v>
      </c>
      <c r="U3447" t="str" cm="1">
        <f t="array" ref="U3447">_xlfn.IFS(P3447&gt;60,"High Risk",P3447&gt;30,"Medium Risk",TRUE,"Low Risk")</f>
        <v>High Risk</v>
      </c>
      <c r="V3447">
        <f t="shared" si="53"/>
        <v>4</v>
      </c>
    </row>
    <row r="3448" spans="1:22" hidden="1" x14ac:dyDescent="0.2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 s="2">
        <v>87374.88</v>
      </c>
      <c r="H3448">
        <v>2</v>
      </c>
      <c r="I3448">
        <v>1</v>
      </c>
      <c r="J3448">
        <v>1</v>
      </c>
      <c r="K3448" s="1">
        <v>247.36</v>
      </c>
      <c r="L3448">
        <v>0</v>
      </c>
      <c r="M3448">
        <v>30</v>
      </c>
      <c r="N3448">
        <v>3429</v>
      </c>
      <c r="O3448">
        <v>1</v>
      </c>
      <c r="P3448">
        <v>53</v>
      </c>
      <c r="Q3448">
        <v>3.3333333333333333E-2</v>
      </c>
      <c r="R3448">
        <v>102870</v>
      </c>
      <c r="S3448" t="str" cm="1">
        <f t="array" ref="S3448">_xlfn.IFS(E3451&lt;30,"18-29",E3451&lt;45,"30-44",TRUE,"45+")</f>
        <v>45+</v>
      </c>
      <c r="T3448" t="str" cm="1">
        <f t="array" ref="T3448">_xlfn.IFS(F3448&lt;=2,"0-2 Years",F3448&lt;=5,"3-5 Years",F3448&lt;=8,"6-8 Years",TRUE,"9-10 Years")</f>
        <v>9-10 Years</v>
      </c>
      <c r="U3448" t="str" cm="1">
        <f t="array" ref="U3448">_xlfn.IFS(P3448&gt;60,"High Risk",P3448&gt;30,"Medium Risk",TRUE,"Low Risk")</f>
        <v>Medium Risk</v>
      </c>
      <c r="V3448">
        <f t="shared" si="53"/>
        <v>0</v>
      </c>
    </row>
    <row r="3449" spans="1:22" hidden="1" x14ac:dyDescent="0.2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 s="2">
        <v>105397.8</v>
      </c>
      <c r="H3449">
        <v>1</v>
      </c>
      <c r="I3449">
        <v>1</v>
      </c>
      <c r="J3449">
        <v>0</v>
      </c>
      <c r="K3449" s="1">
        <v>78111.839999999997</v>
      </c>
      <c r="L3449">
        <v>1</v>
      </c>
      <c r="M3449">
        <v>29</v>
      </c>
      <c r="N3449">
        <v>1068</v>
      </c>
      <c r="O3449">
        <v>0</v>
      </c>
      <c r="P3449">
        <v>106</v>
      </c>
      <c r="Q3449">
        <v>0</v>
      </c>
      <c r="R3449">
        <v>30972</v>
      </c>
      <c r="S3449" t="str" cm="1">
        <f t="array" ref="S3449">_xlfn.IFS(E3452&lt;30,"18-29",E3452&lt;45,"30-44",TRUE,"45+")</f>
        <v>30-44</v>
      </c>
      <c r="T3449" t="str" cm="1">
        <f t="array" ref="T3449">_xlfn.IFS(F3449&lt;=2,"0-2 Years",F3449&lt;=5,"3-5 Years",F3449&lt;=8,"6-8 Years",TRUE,"9-10 Years")</f>
        <v>6-8 Years</v>
      </c>
      <c r="U3449" t="str" cm="1">
        <f t="array" ref="U3449">_xlfn.IFS(P3449&gt;60,"High Risk",P3449&gt;30,"Medium Risk",TRUE,"Low Risk")</f>
        <v>High Risk</v>
      </c>
      <c r="V3449">
        <f t="shared" si="53"/>
        <v>5</v>
      </c>
    </row>
    <row r="3450" spans="1:22" hidden="1" x14ac:dyDescent="0.2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 s="2">
        <v>125341.69</v>
      </c>
      <c r="H3450">
        <v>1</v>
      </c>
      <c r="I3450">
        <v>1</v>
      </c>
      <c r="J3450">
        <v>0</v>
      </c>
      <c r="K3450" s="1">
        <v>79547.39</v>
      </c>
      <c r="L3450">
        <v>0</v>
      </c>
      <c r="M3450">
        <v>16</v>
      </c>
      <c r="N3450">
        <v>2612</v>
      </c>
      <c r="O3450">
        <v>10</v>
      </c>
      <c r="P3450">
        <v>49</v>
      </c>
      <c r="Q3450">
        <v>0.625</v>
      </c>
      <c r="R3450">
        <v>41792</v>
      </c>
      <c r="S3450" t="str" cm="1">
        <f t="array" ref="S3450">_xlfn.IFS(E3453&lt;30,"18-29",E3453&lt;45,"30-44",TRUE,"45+")</f>
        <v>18-29</v>
      </c>
      <c r="T3450" t="str" cm="1">
        <f t="array" ref="T3450">_xlfn.IFS(F3450&lt;=2,"0-2 Years",F3450&lt;=5,"3-5 Years",F3450&lt;=8,"6-8 Years",TRUE,"9-10 Years")</f>
        <v>3-5 Years</v>
      </c>
      <c r="U3450" t="str" cm="1">
        <f t="array" ref="U3450">_xlfn.IFS(P3450&gt;60,"High Risk",P3450&gt;30,"Medium Risk",TRUE,"Low Risk")</f>
        <v>Medium Risk</v>
      </c>
      <c r="V3450">
        <f t="shared" si="53"/>
        <v>5</v>
      </c>
    </row>
    <row r="3451" spans="1:22" hidden="1" x14ac:dyDescent="0.2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 s="2">
        <v>129164.88</v>
      </c>
      <c r="H3451">
        <v>1</v>
      </c>
      <c r="I3451">
        <v>1</v>
      </c>
      <c r="J3451">
        <v>1</v>
      </c>
      <c r="K3451" s="1">
        <v>193266.72</v>
      </c>
      <c r="L3451">
        <v>0</v>
      </c>
      <c r="M3451">
        <v>21</v>
      </c>
      <c r="N3451">
        <v>4677</v>
      </c>
      <c r="O3451">
        <v>9</v>
      </c>
      <c r="P3451">
        <v>172</v>
      </c>
      <c r="Q3451">
        <v>0.42857142857142855</v>
      </c>
      <c r="R3451">
        <v>98217</v>
      </c>
      <c r="S3451" t="str" cm="1">
        <f t="array" ref="S3451">_xlfn.IFS(E3454&lt;30,"18-29",E3454&lt;45,"30-44",TRUE,"45+")</f>
        <v>45+</v>
      </c>
      <c r="T3451" t="str" cm="1">
        <f t="array" ref="T3451">_xlfn.IFS(F3451&lt;=2,"0-2 Years",F3451&lt;=5,"3-5 Years",F3451&lt;=8,"6-8 Years",TRUE,"9-10 Years")</f>
        <v>9-10 Years</v>
      </c>
      <c r="U3451" t="str" cm="1">
        <f t="array" ref="U3451">_xlfn.IFS(P3451&gt;60,"High Risk",P3451&gt;30,"Medium Risk",TRUE,"Low Risk")</f>
        <v>High Risk</v>
      </c>
      <c r="V3451">
        <f t="shared" si="53"/>
        <v>3</v>
      </c>
    </row>
    <row r="3452" spans="1:22" hidden="1" x14ac:dyDescent="0.2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 s="2">
        <v>141004.46</v>
      </c>
      <c r="H3452">
        <v>1</v>
      </c>
      <c r="I3452">
        <v>1</v>
      </c>
      <c r="J3452">
        <v>0</v>
      </c>
      <c r="K3452" s="1">
        <v>105028.46</v>
      </c>
      <c r="L3452">
        <v>0</v>
      </c>
      <c r="M3452">
        <v>26</v>
      </c>
      <c r="N3452">
        <v>4009</v>
      </c>
      <c r="O3452">
        <v>1</v>
      </c>
      <c r="P3452">
        <v>21</v>
      </c>
      <c r="Q3452">
        <v>3.8461538461538464E-2</v>
      </c>
      <c r="R3452">
        <v>104234</v>
      </c>
      <c r="S3452" t="str" cm="1">
        <f t="array" ref="S3452">_xlfn.IFS(E3455&lt;30,"18-29",E3455&lt;45,"30-44",TRUE,"45+")</f>
        <v>30-44</v>
      </c>
      <c r="T3452" t="str" cm="1">
        <f t="array" ref="T3452">_xlfn.IFS(F3452&lt;=2,"0-2 Years",F3452&lt;=5,"3-5 Years",F3452&lt;=8,"6-8 Years",TRUE,"9-10 Years")</f>
        <v>3-5 Years</v>
      </c>
      <c r="U3452" t="str" cm="1">
        <f t="array" ref="U3452">_xlfn.IFS(P3452&gt;60,"High Risk",P3452&gt;30,"Medium Risk",TRUE,"Low Risk")</f>
        <v>Low Risk</v>
      </c>
      <c r="V3452">
        <f t="shared" si="53"/>
        <v>5</v>
      </c>
    </row>
    <row r="3453" spans="1:22" x14ac:dyDescent="0.2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 s="2">
        <v>0</v>
      </c>
      <c r="H3453">
        <v>2</v>
      </c>
      <c r="I3453">
        <v>1</v>
      </c>
      <c r="J3453">
        <v>0</v>
      </c>
      <c r="K3453" s="1">
        <v>116106.52</v>
      </c>
      <c r="L3453">
        <v>0</v>
      </c>
      <c r="M3453">
        <v>11</v>
      </c>
      <c r="N3453">
        <v>2161</v>
      </c>
      <c r="O3453">
        <v>7</v>
      </c>
      <c r="P3453">
        <v>92</v>
      </c>
      <c r="Q3453">
        <v>0.63636363636363635</v>
      </c>
      <c r="R3453">
        <v>23771</v>
      </c>
      <c r="S3453" t="str" cm="1">
        <f t="array" ref="S3453">_xlfn.IFS(E3456&lt;30,"18-29",E3456&lt;45,"30-44",TRUE,"45+")</f>
        <v>18-29</v>
      </c>
      <c r="T3453" t="str" cm="1">
        <f t="array" ref="T3453">_xlfn.IFS(F3453&lt;=2,"0-2 Years",F3453&lt;=5,"3-5 Years",F3453&lt;=8,"6-8 Years",TRUE,"9-10 Years")</f>
        <v>0-2 Years</v>
      </c>
      <c r="U3453" t="str" cm="1">
        <f t="array" ref="U3453">_xlfn.IFS(P3453&gt;60,"High Risk",P3453&gt;30,"Medium Risk",TRUE,"Low Risk")</f>
        <v>High Risk</v>
      </c>
      <c r="V3453">
        <f t="shared" si="53"/>
        <v>7</v>
      </c>
    </row>
    <row r="3454" spans="1:22" hidden="1" x14ac:dyDescent="0.2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 s="2">
        <v>89079.41</v>
      </c>
      <c r="H3454">
        <v>1</v>
      </c>
      <c r="I3454">
        <v>1</v>
      </c>
      <c r="J3454">
        <v>1</v>
      </c>
      <c r="K3454" s="1">
        <v>53179.21</v>
      </c>
      <c r="L3454">
        <v>1</v>
      </c>
      <c r="M3454">
        <v>28</v>
      </c>
      <c r="N3454">
        <v>4117</v>
      </c>
      <c r="O3454">
        <v>7</v>
      </c>
      <c r="P3454">
        <v>99</v>
      </c>
      <c r="Q3454">
        <v>0.25</v>
      </c>
      <c r="R3454">
        <v>115276</v>
      </c>
      <c r="S3454" t="str" cm="1">
        <f t="array" ref="S3454">_xlfn.IFS(E3457&lt;30,"18-29",E3457&lt;45,"30-44",TRUE,"45+")</f>
        <v>18-29</v>
      </c>
      <c r="T3454" t="str" cm="1">
        <f t="array" ref="T3454">_xlfn.IFS(F3454&lt;=2,"0-2 Years",F3454&lt;=5,"3-5 Years",F3454&lt;=8,"6-8 Years",TRUE,"9-10 Years")</f>
        <v>3-5 Years</v>
      </c>
      <c r="U3454" t="str" cm="1">
        <f t="array" ref="U3454">_xlfn.IFS(P3454&gt;60,"High Risk",P3454&gt;30,"Medium Risk",TRUE,"Low Risk")</f>
        <v>High Risk</v>
      </c>
      <c r="V3454">
        <f t="shared" si="53"/>
        <v>3</v>
      </c>
    </row>
    <row r="3455" spans="1:22" hidden="1" x14ac:dyDescent="0.2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 s="2">
        <v>103604.31</v>
      </c>
      <c r="H3455">
        <v>2</v>
      </c>
      <c r="I3455">
        <v>0</v>
      </c>
      <c r="J3455">
        <v>0</v>
      </c>
      <c r="K3455" s="1">
        <v>140947.04999999999</v>
      </c>
      <c r="L3455">
        <v>0</v>
      </c>
      <c r="M3455">
        <v>15</v>
      </c>
      <c r="N3455">
        <v>3392</v>
      </c>
      <c r="O3455">
        <v>1</v>
      </c>
      <c r="P3455">
        <v>155</v>
      </c>
      <c r="Q3455">
        <v>6.6666666666666666E-2</v>
      </c>
      <c r="R3455">
        <v>50880</v>
      </c>
      <c r="S3455" t="str" cm="1">
        <f t="array" ref="S3455">_xlfn.IFS(E3458&lt;30,"18-29",E3458&lt;45,"30-44",TRUE,"45+")</f>
        <v>30-44</v>
      </c>
      <c r="T3455" t="str" cm="1">
        <f t="array" ref="T3455">_xlfn.IFS(F3455&lt;=2,"0-2 Years",F3455&lt;=5,"3-5 Years",F3455&lt;=8,"6-8 Years",TRUE,"9-10 Years")</f>
        <v>9-10 Years</v>
      </c>
      <c r="U3455" t="str" cm="1">
        <f t="array" ref="U3455">_xlfn.IFS(P3455&gt;60,"High Risk",P3455&gt;30,"Medium Risk",TRUE,"Low Risk")</f>
        <v>High Risk</v>
      </c>
      <c r="V3455">
        <f t="shared" si="53"/>
        <v>3</v>
      </c>
    </row>
    <row r="3456" spans="1:22" hidden="1" x14ac:dyDescent="0.2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 s="2">
        <v>182705.05</v>
      </c>
      <c r="H3456">
        <v>1</v>
      </c>
      <c r="I3456">
        <v>1</v>
      </c>
      <c r="J3456">
        <v>1</v>
      </c>
      <c r="K3456" s="1">
        <v>171837.06</v>
      </c>
      <c r="L3456">
        <v>0</v>
      </c>
      <c r="M3456">
        <v>21</v>
      </c>
      <c r="N3456">
        <v>2570</v>
      </c>
      <c r="O3456">
        <v>4</v>
      </c>
      <c r="P3456">
        <v>11</v>
      </c>
      <c r="Q3456">
        <v>0.19047619047619047</v>
      </c>
      <c r="R3456">
        <v>53970</v>
      </c>
      <c r="S3456" t="str" cm="1">
        <f t="array" ref="S3456">_xlfn.IFS(E3459&lt;30,"18-29",E3459&lt;45,"30-44",TRUE,"45+")</f>
        <v>30-44</v>
      </c>
      <c r="T3456" t="str" cm="1">
        <f t="array" ref="T3456">_xlfn.IFS(F3456&lt;=2,"0-2 Years",F3456&lt;=5,"3-5 Years",F3456&lt;=8,"6-8 Years",TRUE,"9-10 Years")</f>
        <v>0-2 Years</v>
      </c>
      <c r="U3456" t="str" cm="1">
        <f t="array" ref="U3456">_xlfn.IFS(P3456&gt;60,"High Risk",P3456&gt;30,"Medium Risk",TRUE,"Low Risk")</f>
        <v>Low Risk</v>
      </c>
      <c r="V3456">
        <f t="shared" si="53"/>
        <v>3</v>
      </c>
    </row>
    <row r="3457" spans="1:22" hidden="1" x14ac:dyDescent="0.2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 s="2">
        <v>0</v>
      </c>
      <c r="H3457">
        <v>2</v>
      </c>
      <c r="I3457">
        <v>1</v>
      </c>
      <c r="J3457">
        <v>1</v>
      </c>
      <c r="K3457" s="1">
        <v>123437.05</v>
      </c>
      <c r="L3457">
        <v>0</v>
      </c>
      <c r="M3457">
        <v>5</v>
      </c>
      <c r="N3457">
        <v>2521</v>
      </c>
      <c r="O3457">
        <v>4</v>
      </c>
      <c r="P3457">
        <v>59</v>
      </c>
      <c r="Q3457">
        <v>0.8</v>
      </c>
      <c r="R3457">
        <v>12605</v>
      </c>
      <c r="S3457" t="str" cm="1">
        <f t="array" ref="S3457">_xlfn.IFS(E3460&lt;30,"18-29",E3460&lt;45,"30-44",TRUE,"45+")</f>
        <v>30-44</v>
      </c>
      <c r="T3457" t="str" cm="1">
        <f t="array" ref="T3457">_xlfn.IFS(F3457&lt;=2,"0-2 Years",F3457&lt;=5,"3-5 Years",F3457&lt;=8,"6-8 Years",TRUE,"9-10 Years")</f>
        <v>6-8 Years</v>
      </c>
      <c r="U3457" t="str" cm="1">
        <f t="array" ref="U3457">_xlfn.IFS(P3457&gt;60,"High Risk",P3457&gt;30,"Medium Risk",TRUE,"Low Risk")</f>
        <v>Medium Risk</v>
      </c>
      <c r="V3457">
        <f t="shared" si="53"/>
        <v>3</v>
      </c>
    </row>
    <row r="3458" spans="1:22" hidden="1" x14ac:dyDescent="0.2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 s="2">
        <v>94598.48</v>
      </c>
      <c r="H3458">
        <v>1</v>
      </c>
      <c r="I3458">
        <v>0</v>
      </c>
      <c r="J3458">
        <v>0</v>
      </c>
      <c r="K3458" s="1">
        <v>197519.66</v>
      </c>
      <c r="L3458">
        <v>1</v>
      </c>
      <c r="M3458">
        <v>14</v>
      </c>
      <c r="N3458">
        <v>2753</v>
      </c>
      <c r="O3458">
        <v>6</v>
      </c>
      <c r="P3458">
        <v>82</v>
      </c>
      <c r="Q3458">
        <v>0.42857142857142855</v>
      </c>
      <c r="R3458">
        <v>38542</v>
      </c>
      <c r="S3458" t="str" cm="1">
        <f t="array" ref="S3458">_xlfn.IFS(E3461&lt;30,"18-29",E3461&lt;45,"30-44",TRUE,"45+")</f>
        <v>30-44</v>
      </c>
      <c r="T3458" t="str" cm="1">
        <f t="array" ref="T3458">_xlfn.IFS(F3458&lt;=2,"0-2 Years",F3458&lt;=5,"3-5 Years",F3458&lt;=8,"6-8 Years",TRUE,"9-10 Years")</f>
        <v>6-8 Years</v>
      </c>
      <c r="U3458" t="str" cm="1">
        <f t="array" ref="U3458">_xlfn.IFS(P3458&gt;60,"High Risk",P3458&gt;30,"Medium Risk",TRUE,"Low Risk")</f>
        <v>High Risk</v>
      </c>
      <c r="V3458">
        <f t="shared" si="53"/>
        <v>5</v>
      </c>
    </row>
    <row r="3459" spans="1:22" hidden="1" x14ac:dyDescent="0.2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 s="2">
        <v>188241.05</v>
      </c>
      <c r="H3459">
        <v>2</v>
      </c>
      <c r="I3459">
        <v>0</v>
      </c>
      <c r="J3459">
        <v>0</v>
      </c>
      <c r="K3459" s="1">
        <v>183058.51</v>
      </c>
      <c r="L3459">
        <v>1</v>
      </c>
      <c r="M3459">
        <v>16</v>
      </c>
      <c r="N3459">
        <v>4326</v>
      </c>
      <c r="O3459">
        <v>4</v>
      </c>
      <c r="P3459">
        <v>106</v>
      </c>
      <c r="Q3459">
        <v>0.25</v>
      </c>
      <c r="R3459">
        <v>69216</v>
      </c>
      <c r="S3459" t="str" cm="1">
        <f t="array" ref="S3459">_xlfn.IFS(E3462&lt;30,"18-29",E3462&lt;45,"30-44",TRUE,"45+")</f>
        <v>30-44</v>
      </c>
      <c r="T3459" t="str" cm="1">
        <f t="array" ref="T3459">_xlfn.IFS(F3459&lt;=2,"0-2 Years",F3459&lt;=5,"3-5 Years",F3459&lt;=8,"6-8 Years",TRUE,"9-10 Years")</f>
        <v>6-8 Years</v>
      </c>
      <c r="U3459" t="str" cm="1">
        <f t="array" ref="U3459">_xlfn.IFS(P3459&gt;60,"High Risk",P3459&gt;30,"Medium Risk",TRUE,"Low Risk")</f>
        <v>High Risk</v>
      </c>
      <c r="V3459">
        <f t="shared" ref="V3459:V3522" si="54">IF(J3459=0,3,0)+IF(G3459=0,3,0)+IF(H3459=1,2,0)+IF(E3459&gt;45,1,0)+IF(F3459&lt;3,1,0)</f>
        <v>3</v>
      </c>
    </row>
    <row r="3460" spans="1:22" x14ac:dyDescent="0.2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 s="2">
        <v>0</v>
      </c>
      <c r="H3460">
        <v>2</v>
      </c>
      <c r="I3460">
        <v>0</v>
      </c>
      <c r="J3460">
        <v>0</v>
      </c>
      <c r="K3460" s="1">
        <v>22710.720000000001</v>
      </c>
      <c r="L3460">
        <v>0</v>
      </c>
      <c r="M3460">
        <v>14</v>
      </c>
      <c r="N3460">
        <v>2732</v>
      </c>
      <c r="O3460">
        <v>5</v>
      </c>
      <c r="P3460">
        <v>9</v>
      </c>
      <c r="Q3460">
        <v>0.35714285714285715</v>
      </c>
      <c r="R3460">
        <v>38248</v>
      </c>
      <c r="S3460" t="str" cm="1">
        <f t="array" ref="S3460">_xlfn.IFS(E3463&lt;30,"18-29",E3463&lt;45,"30-44",TRUE,"45+")</f>
        <v>30-44</v>
      </c>
      <c r="T3460" t="str" cm="1">
        <f t="array" ref="T3460">_xlfn.IFS(F3460&lt;=2,"0-2 Years",F3460&lt;=5,"3-5 Years",F3460&lt;=8,"6-8 Years",TRUE,"9-10 Years")</f>
        <v>9-10 Years</v>
      </c>
      <c r="U3460" t="str" cm="1">
        <f t="array" ref="U3460">_xlfn.IFS(P3460&gt;60,"High Risk",P3460&gt;30,"Medium Risk",TRUE,"Low Risk")</f>
        <v>Low Risk</v>
      </c>
      <c r="V3460">
        <f t="shared" si="54"/>
        <v>6</v>
      </c>
    </row>
    <row r="3461" spans="1:22" hidden="1" x14ac:dyDescent="0.2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 s="2">
        <v>0</v>
      </c>
      <c r="H3461">
        <v>2</v>
      </c>
      <c r="I3461">
        <v>0</v>
      </c>
      <c r="J3461">
        <v>1</v>
      </c>
      <c r="K3461" s="1">
        <v>69303.149999999994</v>
      </c>
      <c r="L3461">
        <v>0</v>
      </c>
      <c r="M3461">
        <v>27</v>
      </c>
      <c r="N3461">
        <v>4368</v>
      </c>
      <c r="O3461">
        <v>4</v>
      </c>
      <c r="P3461">
        <v>41</v>
      </c>
      <c r="Q3461">
        <v>0.14814814814814814</v>
      </c>
      <c r="R3461">
        <v>117936</v>
      </c>
      <c r="S3461" t="str" cm="1">
        <f t="array" ref="S3461">_xlfn.IFS(E3464&lt;30,"18-29",E3464&lt;45,"30-44",TRUE,"45+")</f>
        <v>45+</v>
      </c>
      <c r="T3461" t="str" cm="1">
        <f t="array" ref="T3461">_xlfn.IFS(F3461&lt;=2,"0-2 Years",F3461&lt;=5,"3-5 Years",F3461&lt;=8,"6-8 Years",TRUE,"9-10 Years")</f>
        <v>9-10 Years</v>
      </c>
      <c r="U3461" t="str" cm="1">
        <f t="array" ref="U3461">_xlfn.IFS(P3461&gt;60,"High Risk",P3461&gt;30,"Medium Risk",TRUE,"Low Risk")</f>
        <v>Medium Risk</v>
      </c>
      <c r="V3461">
        <f t="shared" si="54"/>
        <v>3</v>
      </c>
    </row>
    <row r="3462" spans="1:22" hidden="1" x14ac:dyDescent="0.2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 s="2">
        <v>117469.91</v>
      </c>
      <c r="H3462">
        <v>2</v>
      </c>
      <c r="I3462">
        <v>0</v>
      </c>
      <c r="J3462">
        <v>0</v>
      </c>
      <c r="K3462" s="1">
        <v>63705.9</v>
      </c>
      <c r="L3462">
        <v>0</v>
      </c>
      <c r="M3462">
        <v>14</v>
      </c>
      <c r="N3462">
        <v>2160</v>
      </c>
      <c r="O3462">
        <v>4</v>
      </c>
      <c r="P3462">
        <v>107</v>
      </c>
      <c r="Q3462">
        <v>0.2857142857142857</v>
      </c>
      <c r="R3462">
        <v>30240</v>
      </c>
      <c r="S3462" t="str" cm="1">
        <f t="array" ref="S3462">_xlfn.IFS(E3465&lt;30,"18-29",E3465&lt;45,"30-44",TRUE,"45+")</f>
        <v>30-44</v>
      </c>
      <c r="T3462" t="str" cm="1">
        <f t="array" ref="T3462">_xlfn.IFS(F3462&lt;=2,"0-2 Years",F3462&lt;=5,"3-5 Years",F3462&lt;=8,"6-8 Years",TRUE,"9-10 Years")</f>
        <v>3-5 Years</v>
      </c>
      <c r="U3462" t="str" cm="1">
        <f t="array" ref="U3462">_xlfn.IFS(P3462&gt;60,"High Risk",P3462&gt;30,"Medium Risk",TRUE,"Low Risk")</f>
        <v>High Risk</v>
      </c>
      <c r="V3462">
        <f t="shared" si="54"/>
        <v>3</v>
      </c>
    </row>
    <row r="3463" spans="1:22" hidden="1" x14ac:dyDescent="0.2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 s="2">
        <v>80790.740000000005</v>
      </c>
      <c r="H3463">
        <v>1</v>
      </c>
      <c r="I3463">
        <v>1</v>
      </c>
      <c r="J3463">
        <v>0</v>
      </c>
      <c r="K3463" s="1">
        <v>116429.51</v>
      </c>
      <c r="L3463">
        <v>0</v>
      </c>
      <c r="M3463">
        <v>1</v>
      </c>
      <c r="N3463">
        <v>3361</v>
      </c>
      <c r="O3463">
        <v>6</v>
      </c>
      <c r="P3463">
        <v>177</v>
      </c>
      <c r="Q3463">
        <v>1</v>
      </c>
      <c r="R3463">
        <v>3361</v>
      </c>
      <c r="S3463" t="str" cm="1">
        <f t="array" ref="S3463">_xlfn.IFS(E3466&lt;30,"18-29",E3466&lt;45,"30-44",TRUE,"45+")</f>
        <v>30-44</v>
      </c>
      <c r="T3463" t="str" cm="1">
        <f t="array" ref="T3463">_xlfn.IFS(F3463&lt;=2,"0-2 Years",F3463&lt;=5,"3-5 Years",F3463&lt;=8,"6-8 Years",TRUE,"9-10 Years")</f>
        <v>3-5 Years</v>
      </c>
      <c r="U3463" t="str" cm="1">
        <f t="array" ref="U3463">_xlfn.IFS(P3463&gt;60,"High Risk",P3463&gt;30,"Medium Risk",TRUE,"Low Risk")</f>
        <v>High Risk</v>
      </c>
      <c r="V3463">
        <f t="shared" si="54"/>
        <v>5</v>
      </c>
    </row>
    <row r="3464" spans="1:22" hidden="1" x14ac:dyDescent="0.2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 s="2">
        <v>107735.93</v>
      </c>
      <c r="H3464">
        <v>1</v>
      </c>
      <c r="I3464">
        <v>0</v>
      </c>
      <c r="J3464">
        <v>1</v>
      </c>
      <c r="K3464" s="1">
        <v>58381.77</v>
      </c>
      <c r="L3464">
        <v>0</v>
      </c>
      <c r="M3464">
        <v>3</v>
      </c>
      <c r="N3464">
        <v>4419</v>
      </c>
      <c r="O3464">
        <v>5</v>
      </c>
      <c r="P3464">
        <v>86</v>
      </c>
      <c r="Q3464">
        <v>1</v>
      </c>
      <c r="R3464">
        <v>13257</v>
      </c>
      <c r="S3464" t="str" cm="1">
        <f t="array" ref="S3464">_xlfn.IFS(E3467&lt;30,"18-29",E3467&lt;45,"30-44",TRUE,"45+")</f>
        <v>30-44</v>
      </c>
      <c r="T3464" t="str" cm="1">
        <f t="array" ref="T3464">_xlfn.IFS(F3464&lt;=2,"0-2 Years",F3464&lt;=5,"3-5 Years",F3464&lt;=8,"6-8 Years",TRUE,"9-10 Years")</f>
        <v>0-2 Years</v>
      </c>
      <c r="U3464" t="str" cm="1">
        <f t="array" ref="U3464">_xlfn.IFS(P3464&gt;60,"High Risk",P3464&gt;30,"Medium Risk",TRUE,"Low Risk")</f>
        <v>High Risk</v>
      </c>
      <c r="V3464">
        <f t="shared" si="54"/>
        <v>4</v>
      </c>
    </row>
    <row r="3465" spans="1:22" hidden="1" x14ac:dyDescent="0.2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 s="2">
        <v>133379.41</v>
      </c>
      <c r="H3465">
        <v>1</v>
      </c>
      <c r="I3465">
        <v>1</v>
      </c>
      <c r="J3465">
        <v>0</v>
      </c>
      <c r="K3465" s="1">
        <v>177378.66</v>
      </c>
      <c r="L3465">
        <v>1</v>
      </c>
      <c r="M3465">
        <v>27</v>
      </c>
      <c r="N3465">
        <v>2281</v>
      </c>
      <c r="O3465">
        <v>8</v>
      </c>
      <c r="P3465">
        <v>55</v>
      </c>
      <c r="Q3465">
        <v>0.29629629629629628</v>
      </c>
      <c r="R3465">
        <v>61587</v>
      </c>
      <c r="S3465" t="str" cm="1">
        <f t="array" ref="S3465">_xlfn.IFS(E3468&lt;30,"18-29",E3468&lt;45,"30-44",TRUE,"45+")</f>
        <v>18-29</v>
      </c>
      <c r="T3465" t="str" cm="1">
        <f t="array" ref="T3465">_xlfn.IFS(F3465&lt;=2,"0-2 Years",F3465&lt;=5,"3-5 Years",F3465&lt;=8,"6-8 Years",TRUE,"9-10 Years")</f>
        <v>6-8 Years</v>
      </c>
      <c r="U3465" t="str" cm="1">
        <f t="array" ref="U3465">_xlfn.IFS(P3465&gt;60,"High Risk",P3465&gt;30,"Medium Risk",TRUE,"Low Risk")</f>
        <v>Medium Risk</v>
      </c>
      <c r="V3465">
        <f t="shared" si="54"/>
        <v>5</v>
      </c>
    </row>
    <row r="3466" spans="1:22" hidden="1" x14ac:dyDescent="0.2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 s="2">
        <v>168066.87</v>
      </c>
      <c r="H3466">
        <v>1</v>
      </c>
      <c r="I3466">
        <v>1</v>
      </c>
      <c r="J3466">
        <v>0</v>
      </c>
      <c r="K3466" s="1">
        <v>35450.53</v>
      </c>
      <c r="L3466">
        <v>0</v>
      </c>
      <c r="M3466">
        <v>28</v>
      </c>
      <c r="N3466">
        <v>1795</v>
      </c>
      <c r="O3466">
        <v>8</v>
      </c>
      <c r="P3466">
        <v>161</v>
      </c>
      <c r="Q3466">
        <v>0.2857142857142857</v>
      </c>
      <c r="R3466">
        <v>50260</v>
      </c>
      <c r="S3466" t="str" cm="1">
        <f t="array" ref="S3466">_xlfn.IFS(E3469&lt;30,"18-29",E3469&lt;45,"30-44",TRUE,"45+")</f>
        <v>30-44</v>
      </c>
      <c r="T3466" t="str" cm="1">
        <f t="array" ref="T3466">_xlfn.IFS(F3466&lt;=2,"0-2 Years",F3466&lt;=5,"3-5 Years",F3466&lt;=8,"6-8 Years",TRUE,"9-10 Years")</f>
        <v>6-8 Years</v>
      </c>
      <c r="U3466" t="str" cm="1">
        <f t="array" ref="U3466">_xlfn.IFS(P3466&gt;60,"High Risk",P3466&gt;30,"Medium Risk",TRUE,"Low Risk")</f>
        <v>High Risk</v>
      </c>
      <c r="V3466">
        <f t="shared" si="54"/>
        <v>5</v>
      </c>
    </row>
    <row r="3467" spans="1:22" hidden="1" x14ac:dyDescent="0.2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 s="2">
        <v>69014.490000000005</v>
      </c>
      <c r="H3467">
        <v>2</v>
      </c>
      <c r="I3467">
        <v>0</v>
      </c>
      <c r="J3467">
        <v>0</v>
      </c>
      <c r="K3467" s="1">
        <v>164621.43</v>
      </c>
      <c r="L3467">
        <v>0</v>
      </c>
      <c r="M3467">
        <v>20</v>
      </c>
      <c r="N3467">
        <v>262</v>
      </c>
      <c r="O3467">
        <v>7</v>
      </c>
      <c r="P3467">
        <v>13</v>
      </c>
      <c r="Q3467">
        <v>0.35</v>
      </c>
      <c r="R3467">
        <v>5240</v>
      </c>
      <c r="S3467" t="str" cm="1">
        <f t="array" ref="S3467">_xlfn.IFS(E3470&lt;30,"18-29",E3470&lt;45,"30-44",TRUE,"45+")</f>
        <v>45+</v>
      </c>
      <c r="T3467" t="str" cm="1">
        <f t="array" ref="T3467">_xlfn.IFS(F3467&lt;=2,"0-2 Years",F3467&lt;=5,"3-5 Years",F3467&lt;=8,"6-8 Years",TRUE,"9-10 Years")</f>
        <v>0-2 Years</v>
      </c>
      <c r="U3467" t="str" cm="1">
        <f t="array" ref="U3467">_xlfn.IFS(P3467&gt;60,"High Risk",P3467&gt;30,"Medium Risk",TRUE,"Low Risk")</f>
        <v>Low Risk</v>
      </c>
      <c r="V3467">
        <f t="shared" si="54"/>
        <v>4</v>
      </c>
    </row>
    <row r="3468" spans="1:22" x14ac:dyDescent="0.2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 s="2">
        <v>0</v>
      </c>
      <c r="H3468">
        <v>1</v>
      </c>
      <c r="I3468">
        <v>1</v>
      </c>
      <c r="J3468">
        <v>0</v>
      </c>
      <c r="K3468" s="1">
        <v>174435.48</v>
      </c>
      <c r="L3468">
        <v>0</v>
      </c>
      <c r="M3468">
        <v>2</v>
      </c>
      <c r="N3468">
        <v>1375</v>
      </c>
      <c r="O3468">
        <v>3</v>
      </c>
      <c r="P3468">
        <v>4</v>
      </c>
      <c r="Q3468">
        <v>1</v>
      </c>
      <c r="R3468">
        <v>2750</v>
      </c>
      <c r="S3468" t="str" cm="1">
        <f t="array" ref="S3468">_xlfn.IFS(E3471&lt;30,"18-29",E3471&lt;45,"30-44",TRUE,"45+")</f>
        <v>18-29</v>
      </c>
      <c r="T3468" t="str" cm="1">
        <f t="array" ref="T3468">_xlfn.IFS(F3468&lt;=2,"0-2 Years",F3468&lt;=5,"3-5 Years",F3468&lt;=8,"6-8 Years",TRUE,"9-10 Years")</f>
        <v>3-5 Years</v>
      </c>
      <c r="U3468" t="str" cm="1">
        <f t="array" ref="U3468">_xlfn.IFS(P3468&gt;60,"High Risk",P3468&gt;30,"Medium Risk",TRUE,"Low Risk")</f>
        <v>Low Risk</v>
      </c>
      <c r="V3468">
        <f t="shared" si="54"/>
        <v>8</v>
      </c>
    </row>
    <row r="3469" spans="1:22" hidden="1" x14ac:dyDescent="0.2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 s="2">
        <v>98548.62</v>
      </c>
      <c r="H3469">
        <v>2</v>
      </c>
      <c r="I3469">
        <v>0</v>
      </c>
      <c r="J3469">
        <v>1</v>
      </c>
      <c r="K3469" s="1">
        <v>94047.75</v>
      </c>
      <c r="L3469">
        <v>0</v>
      </c>
      <c r="M3469">
        <v>23</v>
      </c>
      <c r="N3469">
        <v>3415</v>
      </c>
      <c r="O3469">
        <v>0</v>
      </c>
      <c r="P3469">
        <v>62</v>
      </c>
      <c r="Q3469">
        <v>0</v>
      </c>
      <c r="R3469">
        <v>78545</v>
      </c>
      <c r="S3469" t="str" cm="1">
        <f t="array" ref="S3469">_xlfn.IFS(E3472&lt;30,"18-29",E3472&lt;45,"30-44",TRUE,"45+")</f>
        <v>30-44</v>
      </c>
      <c r="T3469" t="str" cm="1">
        <f t="array" ref="T3469">_xlfn.IFS(F3469&lt;=2,"0-2 Years",F3469&lt;=5,"3-5 Years",F3469&lt;=8,"6-8 Years",TRUE,"9-10 Years")</f>
        <v>0-2 Years</v>
      </c>
      <c r="U3469" t="str" cm="1">
        <f t="array" ref="U3469">_xlfn.IFS(P3469&gt;60,"High Risk",P3469&gt;30,"Medium Risk",TRUE,"Low Risk")</f>
        <v>High Risk</v>
      </c>
      <c r="V3469">
        <f t="shared" si="54"/>
        <v>1</v>
      </c>
    </row>
    <row r="3470" spans="1:22" hidden="1" x14ac:dyDescent="0.2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 s="2">
        <v>0</v>
      </c>
      <c r="H3470">
        <v>2</v>
      </c>
      <c r="I3470">
        <v>1</v>
      </c>
      <c r="J3470">
        <v>1</v>
      </c>
      <c r="K3470" s="1">
        <v>119087.25</v>
      </c>
      <c r="L3470">
        <v>0</v>
      </c>
      <c r="M3470">
        <v>23</v>
      </c>
      <c r="N3470">
        <v>3763</v>
      </c>
      <c r="O3470">
        <v>10</v>
      </c>
      <c r="P3470">
        <v>17</v>
      </c>
      <c r="Q3470">
        <v>0.43478260869565216</v>
      </c>
      <c r="R3470">
        <v>86549</v>
      </c>
      <c r="S3470" t="str" cm="1">
        <f t="array" ref="S3470">_xlfn.IFS(E3473&lt;30,"18-29",E3473&lt;45,"30-44",TRUE,"45+")</f>
        <v>18-29</v>
      </c>
      <c r="T3470" t="str" cm="1">
        <f t="array" ref="T3470">_xlfn.IFS(F3470&lt;=2,"0-2 Years",F3470&lt;=5,"3-5 Years",F3470&lt;=8,"6-8 Years",TRUE,"9-10 Years")</f>
        <v>0-2 Years</v>
      </c>
      <c r="U3470" t="str" cm="1">
        <f t="array" ref="U3470">_xlfn.IFS(P3470&gt;60,"High Risk",P3470&gt;30,"Medium Risk",TRUE,"Low Risk")</f>
        <v>Low Risk</v>
      </c>
      <c r="V3470">
        <f t="shared" si="54"/>
        <v>5</v>
      </c>
    </row>
    <row r="3471" spans="1:22" hidden="1" x14ac:dyDescent="0.2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 s="2">
        <v>76554.06</v>
      </c>
      <c r="H3471">
        <v>1</v>
      </c>
      <c r="I3471">
        <v>1</v>
      </c>
      <c r="J3471">
        <v>1</v>
      </c>
      <c r="K3471" s="1">
        <v>184800.27</v>
      </c>
      <c r="L3471">
        <v>0</v>
      </c>
      <c r="M3471">
        <v>21</v>
      </c>
      <c r="N3471">
        <v>631</v>
      </c>
      <c r="O3471">
        <v>6</v>
      </c>
      <c r="P3471">
        <v>133</v>
      </c>
      <c r="Q3471">
        <v>0.2857142857142857</v>
      </c>
      <c r="R3471">
        <v>13251</v>
      </c>
      <c r="S3471" t="str" cm="1">
        <f t="array" ref="S3471">_xlfn.IFS(E3474&lt;30,"18-29",E3474&lt;45,"30-44",TRUE,"45+")</f>
        <v>30-44</v>
      </c>
      <c r="T3471" t="str" cm="1">
        <f t="array" ref="T3471">_xlfn.IFS(F3471&lt;=2,"0-2 Years",F3471&lt;=5,"3-5 Years",F3471&lt;=8,"6-8 Years",TRUE,"9-10 Years")</f>
        <v>3-5 Years</v>
      </c>
      <c r="U3471" t="str" cm="1">
        <f t="array" ref="U3471">_xlfn.IFS(P3471&gt;60,"High Risk",P3471&gt;30,"Medium Risk",TRUE,"Low Risk")</f>
        <v>High Risk</v>
      </c>
      <c r="V3471">
        <f t="shared" si="54"/>
        <v>2</v>
      </c>
    </row>
    <row r="3472" spans="1:22" hidden="1" x14ac:dyDescent="0.2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 s="2">
        <v>0</v>
      </c>
      <c r="H3472">
        <v>2</v>
      </c>
      <c r="I3472">
        <v>0</v>
      </c>
      <c r="J3472">
        <v>1</v>
      </c>
      <c r="K3472" s="1">
        <v>75035.48</v>
      </c>
      <c r="L3472">
        <v>0</v>
      </c>
      <c r="M3472">
        <v>22</v>
      </c>
      <c r="N3472">
        <v>3668</v>
      </c>
      <c r="O3472">
        <v>8</v>
      </c>
      <c r="P3472">
        <v>104</v>
      </c>
      <c r="Q3472">
        <v>0.36363636363636365</v>
      </c>
      <c r="R3472">
        <v>80696</v>
      </c>
      <c r="S3472" t="str" cm="1">
        <f t="array" ref="S3472">_xlfn.IFS(E3475&lt;30,"18-29",E3475&lt;45,"30-44",TRUE,"45+")</f>
        <v>30-44</v>
      </c>
      <c r="T3472" t="str" cm="1">
        <f t="array" ref="T3472">_xlfn.IFS(F3472&lt;=2,"0-2 Years",F3472&lt;=5,"3-5 Years",F3472&lt;=8,"6-8 Years",TRUE,"9-10 Years")</f>
        <v>0-2 Years</v>
      </c>
      <c r="U3472" t="str" cm="1">
        <f t="array" ref="U3472">_xlfn.IFS(P3472&gt;60,"High Risk",P3472&gt;30,"Medium Risk",TRUE,"Low Risk")</f>
        <v>High Risk</v>
      </c>
      <c r="V3472">
        <f t="shared" si="54"/>
        <v>4</v>
      </c>
    </row>
    <row r="3473" spans="1:22" hidden="1" x14ac:dyDescent="0.2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 s="2">
        <v>107375.82</v>
      </c>
      <c r="H3473">
        <v>1</v>
      </c>
      <c r="I3473">
        <v>1</v>
      </c>
      <c r="J3473">
        <v>1</v>
      </c>
      <c r="K3473" s="1">
        <v>62703.38</v>
      </c>
      <c r="L3473">
        <v>0</v>
      </c>
      <c r="M3473">
        <v>29</v>
      </c>
      <c r="N3473">
        <v>636</v>
      </c>
      <c r="O3473">
        <v>9</v>
      </c>
      <c r="P3473">
        <v>4</v>
      </c>
      <c r="Q3473">
        <v>0.31034482758620691</v>
      </c>
      <c r="R3473">
        <v>18444</v>
      </c>
      <c r="S3473" t="str" cm="1">
        <f t="array" ref="S3473">_xlfn.IFS(E3476&lt;30,"18-29",E3476&lt;45,"30-44",TRUE,"45+")</f>
        <v>30-44</v>
      </c>
      <c r="T3473" t="str" cm="1">
        <f t="array" ref="T3473">_xlfn.IFS(F3473&lt;=2,"0-2 Years",F3473&lt;=5,"3-5 Years",F3473&lt;=8,"6-8 Years",TRUE,"9-10 Years")</f>
        <v>3-5 Years</v>
      </c>
      <c r="U3473" t="str" cm="1">
        <f t="array" ref="U3473">_xlfn.IFS(P3473&gt;60,"High Risk",P3473&gt;30,"Medium Risk",TRUE,"Low Risk")</f>
        <v>Low Risk</v>
      </c>
      <c r="V3473">
        <f t="shared" si="54"/>
        <v>2</v>
      </c>
    </row>
    <row r="3474" spans="1:22" hidden="1" x14ac:dyDescent="0.2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 s="2">
        <v>122417.17</v>
      </c>
      <c r="H3474">
        <v>2</v>
      </c>
      <c r="I3474">
        <v>0</v>
      </c>
      <c r="J3474">
        <v>1</v>
      </c>
      <c r="K3474" s="1">
        <v>190882.69</v>
      </c>
      <c r="L3474">
        <v>0</v>
      </c>
      <c r="M3474">
        <v>23</v>
      </c>
      <c r="N3474">
        <v>1984</v>
      </c>
      <c r="O3474">
        <v>2</v>
      </c>
      <c r="P3474">
        <v>139</v>
      </c>
      <c r="Q3474">
        <v>8.6956521739130432E-2</v>
      </c>
      <c r="R3474">
        <v>45632</v>
      </c>
      <c r="S3474" t="str" cm="1">
        <f t="array" ref="S3474">_xlfn.IFS(E3477&lt;30,"18-29",E3477&lt;45,"30-44",TRUE,"45+")</f>
        <v>30-44</v>
      </c>
      <c r="T3474" t="str" cm="1">
        <f t="array" ref="T3474">_xlfn.IFS(F3474&lt;=2,"0-2 Years",F3474&lt;=5,"3-5 Years",F3474&lt;=8,"6-8 Years",TRUE,"9-10 Years")</f>
        <v>9-10 Years</v>
      </c>
      <c r="U3474" t="str" cm="1">
        <f t="array" ref="U3474">_xlfn.IFS(P3474&gt;60,"High Risk",P3474&gt;30,"Medium Risk",TRUE,"Low Risk")</f>
        <v>High Risk</v>
      </c>
      <c r="V3474">
        <f t="shared" si="54"/>
        <v>0</v>
      </c>
    </row>
    <row r="3475" spans="1:22" x14ac:dyDescent="0.2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 s="2">
        <v>0</v>
      </c>
      <c r="H3475">
        <v>1</v>
      </c>
      <c r="I3475">
        <v>0</v>
      </c>
      <c r="J3475">
        <v>1</v>
      </c>
      <c r="K3475" s="1">
        <v>91981.85</v>
      </c>
      <c r="L3475">
        <v>1</v>
      </c>
      <c r="M3475">
        <v>29</v>
      </c>
      <c r="N3475">
        <v>4358</v>
      </c>
      <c r="O3475">
        <v>10</v>
      </c>
      <c r="P3475">
        <v>78</v>
      </c>
      <c r="Q3475">
        <v>0.34482758620689657</v>
      </c>
      <c r="R3475">
        <v>126382</v>
      </c>
      <c r="S3475" t="str" cm="1">
        <f t="array" ref="S3475">_xlfn.IFS(E3478&lt;30,"18-29",E3478&lt;45,"30-44",TRUE,"45+")</f>
        <v>30-44</v>
      </c>
      <c r="T3475" t="str" cm="1">
        <f t="array" ref="T3475">_xlfn.IFS(F3475&lt;=2,"0-2 Years",F3475&lt;=5,"3-5 Years",F3475&lt;=8,"6-8 Years",TRUE,"9-10 Years")</f>
        <v>0-2 Years</v>
      </c>
      <c r="U3475" t="str" cm="1">
        <f t="array" ref="U3475">_xlfn.IFS(P3475&gt;60,"High Risk",P3475&gt;30,"Medium Risk",TRUE,"Low Risk")</f>
        <v>High Risk</v>
      </c>
      <c r="V3475">
        <f t="shared" si="54"/>
        <v>6</v>
      </c>
    </row>
    <row r="3476" spans="1:22" hidden="1" x14ac:dyDescent="0.2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 s="2">
        <v>97188.62</v>
      </c>
      <c r="H3476">
        <v>1</v>
      </c>
      <c r="I3476">
        <v>0</v>
      </c>
      <c r="J3476">
        <v>0</v>
      </c>
      <c r="K3476" s="1">
        <v>91881.29</v>
      </c>
      <c r="L3476">
        <v>0</v>
      </c>
      <c r="M3476">
        <v>7</v>
      </c>
      <c r="N3476">
        <v>4439</v>
      </c>
      <c r="O3476">
        <v>5</v>
      </c>
      <c r="P3476">
        <v>177</v>
      </c>
      <c r="Q3476">
        <v>0.7142857142857143</v>
      </c>
      <c r="R3476">
        <v>31073</v>
      </c>
      <c r="S3476" t="str" cm="1">
        <f t="array" ref="S3476">_xlfn.IFS(E3479&lt;30,"18-29",E3479&lt;45,"30-44",TRUE,"45+")</f>
        <v>30-44</v>
      </c>
      <c r="T3476" t="str" cm="1">
        <f t="array" ref="T3476">_xlfn.IFS(F3476&lt;=2,"0-2 Years",F3476&lt;=5,"3-5 Years",F3476&lt;=8,"6-8 Years",TRUE,"9-10 Years")</f>
        <v>6-8 Years</v>
      </c>
      <c r="U3476" t="str" cm="1">
        <f t="array" ref="U3476">_xlfn.IFS(P3476&gt;60,"High Risk",P3476&gt;30,"Medium Risk",TRUE,"Low Risk")</f>
        <v>High Risk</v>
      </c>
      <c r="V3476">
        <f t="shared" si="54"/>
        <v>5</v>
      </c>
    </row>
    <row r="3477" spans="1:22" hidden="1" x14ac:dyDescent="0.2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 s="2">
        <v>61297.05</v>
      </c>
      <c r="H3477">
        <v>2</v>
      </c>
      <c r="I3477">
        <v>1</v>
      </c>
      <c r="J3477">
        <v>1</v>
      </c>
      <c r="K3477" s="1">
        <v>7118.02</v>
      </c>
      <c r="L3477">
        <v>0</v>
      </c>
      <c r="M3477">
        <v>3</v>
      </c>
      <c r="N3477">
        <v>1316</v>
      </c>
      <c r="O3477">
        <v>0</v>
      </c>
      <c r="P3477">
        <v>167</v>
      </c>
      <c r="Q3477">
        <v>0</v>
      </c>
      <c r="R3477">
        <v>3948</v>
      </c>
      <c r="S3477" t="str" cm="1">
        <f t="array" ref="S3477">_xlfn.IFS(E3480&lt;30,"18-29",E3480&lt;45,"30-44",TRUE,"45+")</f>
        <v>18-29</v>
      </c>
      <c r="T3477" t="str" cm="1">
        <f t="array" ref="T3477">_xlfn.IFS(F3477&lt;=2,"0-2 Years",F3477&lt;=5,"3-5 Years",F3477&lt;=8,"6-8 Years",TRUE,"9-10 Years")</f>
        <v>3-5 Years</v>
      </c>
      <c r="U3477" t="str" cm="1">
        <f t="array" ref="U3477">_xlfn.IFS(P3477&gt;60,"High Risk",P3477&gt;30,"Medium Risk",TRUE,"Low Risk")</f>
        <v>High Risk</v>
      </c>
      <c r="V3477">
        <f t="shared" si="54"/>
        <v>0</v>
      </c>
    </row>
    <row r="3478" spans="1:22" x14ac:dyDescent="0.2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 s="2">
        <v>112666.67</v>
      </c>
      <c r="H3478">
        <v>1</v>
      </c>
      <c r="I3478">
        <v>0</v>
      </c>
      <c r="J3478">
        <v>0</v>
      </c>
      <c r="K3478" s="1">
        <v>11710.4</v>
      </c>
      <c r="L3478">
        <v>1</v>
      </c>
      <c r="M3478">
        <v>19</v>
      </c>
      <c r="N3478">
        <v>3589</v>
      </c>
      <c r="O3478">
        <v>7</v>
      </c>
      <c r="P3478">
        <v>63</v>
      </c>
      <c r="Q3478">
        <v>0.36842105263157893</v>
      </c>
      <c r="R3478">
        <v>68191</v>
      </c>
      <c r="S3478" t="str" cm="1">
        <f t="array" ref="S3478">_xlfn.IFS(E3481&lt;30,"18-29",E3481&lt;45,"30-44",TRUE,"45+")</f>
        <v>45+</v>
      </c>
      <c r="T3478" t="str" cm="1">
        <f t="array" ref="T3478">_xlfn.IFS(F3478&lt;=2,"0-2 Years",F3478&lt;=5,"3-5 Years",F3478&lt;=8,"6-8 Years",TRUE,"9-10 Years")</f>
        <v>0-2 Years</v>
      </c>
      <c r="U3478" t="str" cm="1">
        <f t="array" ref="U3478">_xlfn.IFS(P3478&gt;60,"High Risk",P3478&gt;30,"Medium Risk",TRUE,"Low Risk")</f>
        <v>High Risk</v>
      </c>
      <c r="V3478">
        <f t="shared" si="54"/>
        <v>6</v>
      </c>
    </row>
    <row r="3479" spans="1:22" hidden="1" x14ac:dyDescent="0.2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 s="2">
        <v>0</v>
      </c>
      <c r="H3479">
        <v>1</v>
      </c>
      <c r="I3479">
        <v>1</v>
      </c>
      <c r="J3479">
        <v>1</v>
      </c>
      <c r="K3479" s="1">
        <v>25904.12</v>
      </c>
      <c r="L3479">
        <v>0</v>
      </c>
      <c r="M3479">
        <v>19</v>
      </c>
      <c r="N3479">
        <v>195</v>
      </c>
      <c r="O3479">
        <v>2</v>
      </c>
      <c r="P3479">
        <v>62</v>
      </c>
      <c r="Q3479">
        <v>0.10526315789473684</v>
      </c>
      <c r="R3479">
        <v>3705</v>
      </c>
      <c r="S3479" t="str" cm="1">
        <f t="array" ref="S3479">_xlfn.IFS(E3482&lt;30,"18-29",E3482&lt;45,"30-44",TRUE,"45+")</f>
        <v>30-44</v>
      </c>
      <c r="T3479" t="str" cm="1">
        <f t="array" ref="T3479">_xlfn.IFS(F3479&lt;=2,"0-2 Years",F3479&lt;=5,"3-5 Years",F3479&lt;=8,"6-8 Years",TRUE,"9-10 Years")</f>
        <v>6-8 Years</v>
      </c>
      <c r="U3479" t="str" cm="1">
        <f t="array" ref="U3479">_xlfn.IFS(P3479&gt;60,"High Risk",P3479&gt;30,"Medium Risk",TRUE,"Low Risk")</f>
        <v>High Risk</v>
      </c>
      <c r="V3479">
        <f t="shared" si="54"/>
        <v>5</v>
      </c>
    </row>
    <row r="3480" spans="1:22" hidden="1" x14ac:dyDescent="0.2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 s="2">
        <v>157842.07</v>
      </c>
      <c r="H3480">
        <v>1</v>
      </c>
      <c r="I3480">
        <v>1</v>
      </c>
      <c r="J3480">
        <v>0</v>
      </c>
      <c r="K3480" s="1">
        <v>86911.49</v>
      </c>
      <c r="L3480">
        <v>0</v>
      </c>
      <c r="M3480">
        <v>27</v>
      </c>
      <c r="N3480">
        <v>2165</v>
      </c>
      <c r="O3480">
        <v>9</v>
      </c>
      <c r="P3480">
        <v>72</v>
      </c>
      <c r="Q3480">
        <v>0.33333333333333331</v>
      </c>
      <c r="R3480">
        <v>58455</v>
      </c>
      <c r="S3480" t="str" cm="1">
        <f t="array" ref="S3480">_xlfn.IFS(E3483&lt;30,"18-29",E3483&lt;45,"30-44",TRUE,"45+")</f>
        <v>30-44</v>
      </c>
      <c r="T3480" t="str" cm="1">
        <f t="array" ref="T3480">_xlfn.IFS(F3480&lt;=2,"0-2 Years",F3480&lt;=5,"3-5 Years",F3480&lt;=8,"6-8 Years",TRUE,"9-10 Years")</f>
        <v>3-5 Years</v>
      </c>
      <c r="U3480" t="str" cm="1">
        <f t="array" ref="U3480">_xlfn.IFS(P3480&gt;60,"High Risk",P3480&gt;30,"Medium Risk",TRUE,"Low Risk")</f>
        <v>High Risk</v>
      </c>
      <c r="V3480">
        <f t="shared" si="54"/>
        <v>5</v>
      </c>
    </row>
    <row r="3481" spans="1:22" x14ac:dyDescent="0.2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 s="2">
        <v>91443.75</v>
      </c>
      <c r="H3481">
        <v>1</v>
      </c>
      <c r="I3481">
        <v>1</v>
      </c>
      <c r="J3481">
        <v>0</v>
      </c>
      <c r="K3481" s="1">
        <v>10958.18</v>
      </c>
      <c r="L3481">
        <v>0</v>
      </c>
      <c r="M3481">
        <v>22</v>
      </c>
      <c r="N3481">
        <v>2206</v>
      </c>
      <c r="O3481">
        <v>0</v>
      </c>
      <c r="P3481">
        <v>143</v>
      </c>
      <c r="Q3481">
        <v>0</v>
      </c>
      <c r="R3481">
        <v>48532</v>
      </c>
      <c r="S3481" t="str" cm="1">
        <f t="array" ref="S3481">_xlfn.IFS(E3484&lt;30,"18-29",E3484&lt;45,"30-44",TRUE,"45+")</f>
        <v>30-44</v>
      </c>
      <c r="T3481" t="str" cm="1">
        <f t="array" ref="T3481">_xlfn.IFS(F3481&lt;=2,"0-2 Years",F3481&lt;=5,"3-5 Years",F3481&lt;=8,"6-8 Years",TRUE,"9-10 Years")</f>
        <v>6-8 Years</v>
      </c>
      <c r="U3481" t="str" cm="1">
        <f t="array" ref="U3481">_xlfn.IFS(P3481&gt;60,"High Risk",P3481&gt;30,"Medium Risk",TRUE,"Low Risk")</f>
        <v>High Risk</v>
      </c>
      <c r="V3481">
        <f t="shared" si="54"/>
        <v>6</v>
      </c>
    </row>
    <row r="3482" spans="1:22" x14ac:dyDescent="0.2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 s="2">
        <v>110148.49</v>
      </c>
      <c r="H3482">
        <v>1</v>
      </c>
      <c r="I3482">
        <v>1</v>
      </c>
      <c r="J3482">
        <v>0</v>
      </c>
      <c r="K3482" s="1">
        <v>5790.9</v>
      </c>
      <c r="L3482">
        <v>1</v>
      </c>
      <c r="M3482">
        <v>25</v>
      </c>
      <c r="N3482">
        <v>4730</v>
      </c>
      <c r="O3482">
        <v>3</v>
      </c>
      <c r="P3482">
        <v>52</v>
      </c>
      <c r="Q3482">
        <v>0.12</v>
      </c>
      <c r="R3482">
        <v>118250</v>
      </c>
      <c r="S3482" t="str" cm="1">
        <f t="array" ref="S3482">_xlfn.IFS(E3485&lt;30,"18-29",E3485&lt;45,"30-44",TRUE,"45+")</f>
        <v>30-44</v>
      </c>
      <c r="T3482" t="str" cm="1">
        <f t="array" ref="T3482">_xlfn.IFS(F3482&lt;=2,"0-2 Years",F3482&lt;=5,"3-5 Years",F3482&lt;=8,"6-8 Years",TRUE,"9-10 Years")</f>
        <v>0-2 Years</v>
      </c>
      <c r="U3482" t="str" cm="1">
        <f t="array" ref="U3482">_xlfn.IFS(P3482&gt;60,"High Risk",P3482&gt;30,"Medium Risk",TRUE,"Low Risk")</f>
        <v>Medium Risk</v>
      </c>
      <c r="V3482">
        <f t="shared" si="54"/>
        <v>6</v>
      </c>
    </row>
    <row r="3483" spans="1:22" hidden="1" x14ac:dyDescent="0.2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 s="2">
        <v>53299.96</v>
      </c>
      <c r="H3483">
        <v>2</v>
      </c>
      <c r="I3483">
        <v>1</v>
      </c>
      <c r="J3483">
        <v>1</v>
      </c>
      <c r="K3483" s="1">
        <v>42855.97</v>
      </c>
      <c r="L3483">
        <v>0</v>
      </c>
      <c r="M3483">
        <v>8</v>
      </c>
      <c r="N3483">
        <v>3087</v>
      </c>
      <c r="O3483">
        <v>3</v>
      </c>
      <c r="P3483">
        <v>24</v>
      </c>
      <c r="Q3483">
        <v>0.375</v>
      </c>
      <c r="R3483">
        <v>24696</v>
      </c>
      <c r="S3483" t="str" cm="1">
        <f t="array" ref="S3483">_xlfn.IFS(E3486&lt;30,"18-29",E3486&lt;45,"30-44",TRUE,"45+")</f>
        <v>18-29</v>
      </c>
      <c r="T3483" t="str" cm="1">
        <f t="array" ref="T3483">_xlfn.IFS(F3483&lt;=2,"0-2 Years",F3483&lt;=5,"3-5 Years",F3483&lt;=8,"6-8 Years",TRUE,"9-10 Years")</f>
        <v>9-10 Years</v>
      </c>
      <c r="U3483" t="str" cm="1">
        <f t="array" ref="U3483">_xlfn.IFS(P3483&gt;60,"High Risk",P3483&gt;30,"Medium Risk",TRUE,"Low Risk")</f>
        <v>Low Risk</v>
      </c>
      <c r="V3483">
        <f t="shared" si="54"/>
        <v>0</v>
      </c>
    </row>
    <row r="3484" spans="1:22" hidden="1" x14ac:dyDescent="0.2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 s="2">
        <v>0</v>
      </c>
      <c r="H3484">
        <v>2</v>
      </c>
      <c r="I3484">
        <v>1</v>
      </c>
      <c r="J3484">
        <v>1</v>
      </c>
      <c r="K3484" s="1">
        <v>78915.679999999993</v>
      </c>
      <c r="L3484">
        <v>0</v>
      </c>
      <c r="M3484">
        <v>15</v>
      </c>
      <c r="N3484">
        <v>2560</v>
      </c>
      <c r="O3484">
        <v>5</v>
      </c>
      <c r="P3484">
        <v>161</v>
      </c>
      <c r="Q3484">
        <v>0.33333333333333331</v>
      </c>
      <c r="R3484">
        <v>38400</v>
      </c>
      <c r="S3484" t="str" cm="1">
        <f t="array" ref="S3484">_xlfn.IFS(E3487&lt;30,"18-29",E3487&lt;45,"30-44",TRUE,"45+")</f>
        <v>30-44</v>
      </c>
      <c r="T3484" t="str" cm="1">
        <f t="array" ref="T3484">_xlfn.IFS(F3484&lt;=2,"0-2 Years",F3484&lt;=5,"3-5 Years",F3484&lt;=8,"6-8 Years",TRUE,"9-10 Years")</f>
        <v>3-5 Years</v>
      </c>
      <c r="U3484" t="str" cm="1">
        <f t="array" ref="U3484">_xlfn.IFS(P3484&gt;60,"High Risk",P3484&gt;30,"Medium Risk",TRUE,"Low Risk")</f>
        <v>High Risk</v>
      </c>
      <c r="V3484">
        <f t="shared" si="54"/>
        <v>3</v>
      </c>
    </row>
    <row r="3485" spans="1:22" hidden="1" x14ac:dyDescent="0.2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 s="2">
        <v>0</v>
      </c>
      <c r="H3485">
        <v>2</v>
      </c>
      <c r="I3485">
        <v>1</v>
      </c>
      <c r="J3485">
        <v>1</v>
      </c>
      <c r="K3485" s="1">
        <v>81409</v>
      </c>
      <c r="L3485">
        <v>0</v>
      </c>
      <c r="M3485">
        <v>1</v>
      </c>
      <c r="N3485">
        <v>417</v>
      </c>
      <c r="O3485">
        <v>8</v>
      </c>
      <c r="P3485">
        <v>132</v>
      </c>
      <c r="Q3485">
        <v>1</v>
      </c>
      <c r="R3485">
        <v>417</v>
      </c>
      <c r="S3485" t="str" cm="1">
        <f t="array" ref="S3485">_xlfn.IFS(E3488&lt;30,"18-29",E3488&lt;45,"30-44",TRUE,"45+")</f>
        <v>18-29</v>
      </c>
      <c r="T3485" t="str" cm="1">
        <f t="array" ref="T3485">_xlfn.IFS(F3485&lt;=2,"0-2 Years",F3485&lt;=5,"3-5 Years",F3485&lt;=8,"6-8 Years",TRUE,"9-10 Years")</f>
        <v>6-8 Years</v>
      </c>
      <c r="U3485" t="str" cm="1">
        <f t="array" ref="U3485">_xlfn.IFS(P3485&gt;60,"High Risk",P3485&gt;30,"Medium Risk",TRUE,"Low Risk")</f>
        <v>High Risk</v>
      </c>
      <c r="V3485">
        <f t="shared" si="54"/>
        <v>3</v>
      </c>
    </row>
    <row r="3486" spans="1:22" hidden="1" x14ac:dyDescent="0.2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 s="2">
        <v>70233.740000000005</v>
      </c>
      <c r="H3486">
        <v>2</v>
      </c>
      <c r="I3486">
        <v>1</v>
      </c>
      <c r="J3486">
        <v>1</v>
      </c>
      <c r="K3486" s="1">
        <v>179252.73</v>
      </c>
      <c r="L3486">
        <v>0</v>
      </c>
      <c r="M3486">
        <v>28</v>
      </c>
      <c r="N3486">
        <v>2459</v>
      </c>
      <c r="O3486">
        <v>3</v>
      </c>
      <c r="P3486">
        <v>25</v>
      </c>
      <c r="Q3486">
        <v>0.10714285714285714</v>
      </c>
      <c r="R3486">
        <v>68852</v>
      </c>
      <c r="S3486" t="str" cm="1">
        <f t="array" ref="S3486">_xlfn.IFS(E3489&lt;30,"18-29",E3489&lt;45,"30-44",TRUE,"45+")</f>
        <v>30-44</v>
      </c>
      <c r="T3486" t="str" cm="1">
        <f t="array" ref="T3486">_xlfn.IFS(F3486&lt;=2,"0-2 Years",F3486&lt;=5,"3-5 Years",F3486&lt;=8,"6-8 Years",TRUE,"9-10 Years")</f>
        <v>0-2 Years</v>
      </c>
      <c r="U3486" t="str" cm="1">
        <f t="array" ref="U3486">_xlfn.IFS(P3486&gt;60,"High Risk",P3486&gt;30,"Medium Risk",TRUE,"Low Risk")</f>
        <v>Low Risk</v>
      </c>
      <c r="V3486">
        <f t="shared" si="54"/>
        <v>1</v>
      </c>
    </row>
    <row r="3487" spans="1:22" x14ac:dyDescent="0.2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 s="2">
        <v>0</v>
      </c>
      <c r="H3487">
        <v>1</v>
      </c>
      <c r="I3487">
        <v>1</v>
      </c>
      <c r="J3487">
        <v>0</v>
      </c>
      <c r="K3487" s="1">
        <v>42171.13</v>
      </c>
      <c r="L3487">
        <v>1</v>
      </c>
      <c r="M3487">
        <v>12</v>
      </c>
      <c r="N3487">
        <v>921</v>
      </c>
      <c r="O3487">
        <v>0</v>
      </c>
      <c r="P3487">
        <v>67</v>
      </c>
      <c r="Q3487">
        <v>0</v>
      </c>
      <c r="R3487">
        <v>11052</v>
      </c>
      <c r="S3487" t="str" cm="1">
        <f t="array" ref="S3487">_xlfn.IFS(E3490&lt;30,"18-29",E3490&lt;45,"30-44",TRUE,"45+")</f>
        <v>30-44</v>
      </c>
      <c r="T3487" t="str" cm="1">
        <f t="array" ref="T3487">_xlfn.IFS(F3487&lt;=2,"0-2 Years",F3487&lt;=5,"3-5 Years",F3487&lt;=8,"6-8 Years",TRUE,"9-10 Years")</f>
        <v>3-5 Years</v>
      </c>
      <c r="U3487" t="str" cm="1">
        <f t="array" ref="U3487">_xlfn.IFS(P3487&gt;60,"High Risk",P3487&gt;30,"Medium Risk",TRUE,"Low Risk")</f>
        <v>High Risk</v>
      </c>
      <c r="V3487">
        <f t="shared" si="54"/>
        <v>8</v>
      </c>
    </row>
    <row r="3488" spans="1:22" hidden="1" x14ac:dyDescent="0.2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 s="2">
        <v>75212.28</v>
      </c>
      <c r="H3488">
        <v>1</v>
      </c>
      <c r="I3488">
        <v>1</v>
      </c>
      <c r="J3488">
        <v>0</v>
      </c>
      <c r="K3488" s="1">
        <v>58965.04</v>
      </c>
      <c r="L3488">
        <v>0</v>
      </c>
      <c r="M3488">
        <v>15</v>
      </c>
      <c r="N3488">
        <v>4734</v>
      </c>
      <c r="O3488">
        <v>5</v>
      </c>
      <c r="P3488">
        <v>76</v>
      </c>
      <c r="Q3488">
        <v>0.33333333333333331</v>
      </c>
      <c r="R3488">
        <v>71010</v>
      </c>
      <c r="S3488" t="str" cm="1">
        <f t="array" ref="S3488">_xlfn.IFS(E3491&lt;30,"18-29",E3491&lt;45,"30-44",TRUE,"45+")</f>
        <v>30-44</v>
      </c>
      <c r="T3488" t="str" cm="1">
        <f t="array" ref="T3488">_xlfn.IFS(F3488&lt;=2,"0-2 Years",F3488&lt;=5,"3-5 Years",F3488&lt;=8,"6-8 Years",TRUE,"9-10 Years")</f>
        <v>9-10 Years</v>
      </c>
      <c r="U3488" t="str" cm="1">
        <f t="array" ref="U3488">_xlfn.IFS(P3488&gt;60,"High Risk",P3488&gt;30,"Medium Risk",TRUE,"Low Risk")</f>
        <v>High Risk</v>
      </c>
      <c r="V3488">
        <f t="shared" si="54"/>
        <v>5</v>
      </c>
    </row>
    <row r="3489" spans="1:22" hidden="1" x14ac:dyDescent="0.2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 s="2">
        <v>41299.03</v>
      </c>
      <c r="H3489">
        <v>1</v>
      </c>
      <c r="I3489">
        <v>0</v>
      </c>
      <c r="J3489">
        <v>1</v>
      </c>
      <c r="K3489" s="1">
        <v>102681.32</v>
      </c>
      <c r="L3489">
        <v>0</v>
      </c>
      <c r="M3489">
        <v>4</v>
      </c>
      <c r="N3489">
        <v>989</v>
      </c>
      <c r="O3489">
        <v>7</v>
      </c>
      <c r="P3489">
        <v>62</v>
      </c>
      <c r="Q3489">
        <v>1</v>
      </c>
      <c r="R3489">
        <v>3956</v>
      </c>
      <c r="S3489" t="str" cm="1">
        <f t="array" ref="S3489">_xlfn.IFS(E3492&lt;30,"18-29",E3492&lt;45,"30-44",TRUE,"45+")</f>
        <v>18-29</v>
      </c>
      <c r="T3489" t="str" cm="1">
        <f t="array" ref="T3489">_xlfn.IFS(F3489&lt;=2,"0-2 Years",F3489&lt;=5,"3-5 Years",F3489&lt;=8,"6-8 Years",TRUE,"9-10 Years")</f>
        <v>6-8 Years</v>
      </c>
      <c r="U3489" t="str" cm="1">
        <f t="array" ref="U3489">_xlfn.IFS(P3489&gt;60,"High Risk",P3489&gt;30,"Medium Risk",TRUE,"Low Risk")</f>
        <v>High Risk</v>
      </c>
      <c r="V3489">
        <f t="shared" si="54"/>
        <v>2</v>
      </c>
    </row>
    <row r="3490" spans="1:22" hidden="1" x14ac:dyDescent="0.2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 s="2">
        <v>83286.559999999998</v>
      </c>
      <c r="H3490">
        <v>1</v>
      </c>
      <c r="I3490">
        <v>1</v>
      </c>
      <c r="J3490">
        <v>0</v>
      </c>
      <c r="K3490" s="1">
        <v>125553.52</v>
      </c>
      <c r="L3490">
        <v>0</v>
      </c>
      <c r="M3490">
        <v>12</v>
      </c>
      <c r="N3490">
        <v>1451</v>
      </c>
      <c r="O3490">
        <v>6</v>
      </c>
      <c r="P3490">
        <v>166</v>
      </c>
      <c r="Q3490">
        <v>0.5</v>
      </c>
      <c r="R3490">
        <v>17412</v>
      </c>
      <c r="S3490" t="str" cm="1">
        <f t="array" ref="S3490">_xlfn.IFS(E3493&lt;30,"18-29",E3493&lt;45,"30-44",TRUE,"45+")</f>
        <v>30-44</v>
      </c>
      <c r="T3490" t="str" cm="1">
        <f t="array" ref="T3490">_xlfn.IFS(F3490&lt;=2,"0-2 Years",F3490&lt;=5,"3-5 Years",F3490&lt;=8,"6-8 Years",TRUE,"9-10 Years")</f>
        <v>3-5 Years</v>
      </c>
      <c r="U3490" t="str" cm="1">
        <f t="array" ref="U3490">_xlfn.IFS(P3490&gt;60,"High Risk",P3490&gt;30,"Medium Risk",TRUE,"Low Risk")</f>
        <v>High Risk</v>
      </c>
      <c r="V3490">
        <f t="shared" si="54"/>
        <v>5</v>
      </c>
    </row>
    <row r="3491" spans="1:22" x14ac:dyDescent="0.2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 s="2">
        <v>0</v>
      </c>
      <c r="H3491">
        <v>2</v>
      </c>
      <c r="I3491">
        <v>0</v>
      </c>
      <c r="J3491">
        <v>0</v>
      </c>
      <c r="K3491" s="1">
        <v>53478.02</v>
      </c>
      <c r="L3491">
        <v>0</v>
      </c>
      <c r="M3491">
        <v>29</v>
      </c>
      <c r="N3491">
        <v>4245</v>
      </c>
      <c r="O3491">
        <v>5</v>
      </c>
      <c r="P3491">
        <v>34</v>
      </c>
      <c r="Q3491">
        <v>0.17241379310344829</v>
      </c>
      <c r="R3491">
        <v>123105</v>
      </c>
      <c r="S3491" t="str" cm="1">
        <f t="array" ref="S3491">_xlfn.IFS(E3494&lt;30,"18-29",E3494&lt;45,"30-44",TRUE,"45+")</f>
        <v>45+</v>
      </c>
      <c r="T3491" t="str" cm="1">
        <f t="array" ref="T3491">_xlfn.IFS(F3491&lt;=2,"0-2 Years",F3491&lt;=5,"3-5 Years",F3491&lt;=8,"6-8 Years",TRUE,"9-10 Years")</f>
        <v>9-10 Years</v>
      </c>
      <c r="U3491" t="str" cm="1">
        <f t="array" ref="U3491">_xlfn.IFS(P3491&gt;60,"High Risk",P3491&gt;30,"Medium Risk",TRUE,"Low Risk")</f>
        <v>Medium Risk</v>
      </c>
      <c r="V3491">
        <f t="shared" si="54"/>
        <v>6</v>
      </c>
    </row>
    <row r="3492" spans="1:22" x14ac:dyDescent="0.2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 s="2">
        <v>0</v>
      </c>
      <c r="H3492">
        <v>1</v>
      </c>
      <c r="I3492">
        <v>0</v>
      </c>
      <c r="J3492">
        <v>0</v>
      </c>
      <c r="K3492" s="1">
        <v>198376.02</v>
      </c>
      <c r="L3492">
        <v>1</v>
      </c>
      <c r="M3492">
        <v>13</v>
      </c>
      <c r="N3492">
        <v>3547</v>
      </c>
      <c r="O3492">
        <v>8</v>
      </c>
      <c r="P3492">
        <v>150</v>
      </c>
      <c r="Q3492">
        <v>0.61538461538461542</v>
      </c>
      <c r="R3492">
        <v>46111</v>
      </c>
      <c r="S3492" t="str" cm="1">
        <f t="array" ref="S3492">_xlfn.IFS(E3495&lt;30,"18-29",E3495&lt;45,"30-44",TRUE,"45+")</f>
        <v>45+</v>
      </c>
      <c r="T3492" t="str" cm="1">
        <f t="array" ref="T3492">_xlfn.IFS(F3492&lt;=2,"0-2 Years",F3492&lt;=5,"3-5 Years",F3492&lt;=8,"6-8 Years",TRUE,"9-10 Years")</f>
        <v>6-8 Years</v>
      </c>
      <c r="U3492" t="str" cm="1">
        <f t="array" ref="U3492">_xlfn.IFS(P3492&gt;60,"High Risk",P3492&gt;30,"Medium Risk",TRUE,"Low Risk")</f>
        <v>High Risk</v>
      </c>
      <c r="V3492">
        <f t="shared" si="54"/>
        <v>8</v>
      </c>
    </row>
    <row r="3493" spans="1:22" hidden="1" x14ac:dyDescent="0.2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 s="2">
        <v>85668.59</v>
      </c>
      <c r="H3493">
        <v>1</v>
      </c>
      <c r="I3493">
        <v>1</v>
      </c>
      <c r="J3493">
        <v>0</v>
      </c>
      <c r="K3493" s="1">
        <v>105525.36</v>
      </c>
      <c r="L3493">
        <v>0</v>
      </c>
      <c r="M3493">
        <v>29</v>
      </c>
      <c r="N3493">
        <v>2932</v>
      </c>
      <c r="O3493">
        <v>5</v>
      </c>
      <c r="P3493">
        <v>156</v>
      </c>
      <c r="Q3493">
        <v>0.17241379310344829</v>
      </c>
      <c r="R3493">
        <v>85028</v>
      </c>
      <c r="S3493" t="str" cm="1">
        <f t="array" ref="S3493">_xlfn.IFS(E3496&lt;30,"18-29",E3496&lt;45,"30-44",TRUE,"45+")</f>
        <v>30-44</v>
      </c>
      <c r="T3493" t="str" cm="1">
        <f t="array" ref="T3493">_xlfn.IFS(F3493&lt;=2,"0-2 Years",F3493&lt;=5,"3-5 Years",F3493&lt;=8,"6-8 Years",TRUE,"9-10 Years")</f>
        <v>6-8 Years</v>
      </c>
      <c r="U3493" t="str" cm="1">
        <f t="array" ref="U3493">_xlfn.IFS(P3493&gt;60,"High Risk",P3493&gt;30,"Medium Risk",TRUE,"Low Risk")</f>
        <v>High Risk</v>
      </c>
      <c r="V3493">
        <f t="shared" si="54"/>
        <v>5</v>
      </c>
    </row>
    <row r="3494" spans="1:22" hidden="1" x14ac:dyDescent="0.2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 s="2">
        <v>57327.040000000001</v>
      </c>
      <c r="H3494">
        <v>1</v>
      </c>
      <c r="I3494">
        <v>0</v>
      </c>
      <c r="J3494">
        <v>1</v>
      </c>
      <c r="K3494" s="1">
        <v>47349</v>
      </c>
      <c r="L3494">
        <v>0</v>
      </c>
      <c r="M3494">
        <v>5</v>
      </c>
      <c r="N3494">
        <v>226</v>
      </c>
      <c r="O3494">
        <v>5</v>
      </c>
      <c r="P3494">
        <v>59</v>
      </c>
      <c r="Q3494">
        <v>1</v>
      </c>
      <c r="R3494">
        <v>1130</v>
      </c>
      <c r="S3494" t="str" cm="1">
        <f t="array" ref="S3494">_xlfn.IFS(E3497&lt;30,"18-29",E3497&lt;45,"30-44",TRUE,"45+")</f>
        <v>45+</v>
      </c>
      <c r="T3494" t="str" cm="1">
        <f t="array" ref="T3494">_xlfn.IFS(F3494&lt;=2,"0-2 Years",F3494&lt;=5,"3-5 Years",F3494&lt;=8,"6-8 Years",TRUE,"9-10 Years")</f>
        <v>6-8 Years</v>
      </c>
      <c r="U3494" t="str" cm="1">
        <f t="array" ref="U3494">_xlfn.IFS(P3494&gt;60,"High Risk",P3494&gt;30,"Medium Risk",TRUE,"Low Risk")</f>
        <v>Medium Risk</v>
      </c>
      <c r="V3494">
        <f t="shared" si="54"/>
        <v>2</v>
      </c>
    </row>
    <row r="3495" spans="1:22" x14ac:dyDescent="0.2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 s="2">
        <v>0</v>
      </c>
      <c r="H3495">
        <v>2</v>
      </c>
      <c r="I3495">
        <v>1</v>
      </c>
      <c r="J3495">
        <v>0</v>
      </c>
      <c r="K3495" s="1">
        <v>178822.32</v>
      </c>
      <c r="L3495">
        <v>0</v>
      </c>
      <c r="M3495">
        <v>20</v>
      </c>
      <c r="N3495">
        <v>293</v>
      </c>
      <c r="O3495">
        <v>5</v>
      </c>
      <c r="P3495">
        <v>149</v>
      </c>
      <c r="Q3495">
        <v>0.25</v>
      </c>
      <c r="R3495">
        <v>5860</v>
      </c>
      <c r="S3495" t="str" cm="1">
        <f t="array" ref="S3495">_xlfn.IFS(E3498&lt;30,"18-29",E3498&lt;45,"30-44",TRUE,"45+")</f>
        <v>18-29</v>
      </c>
      <c r="T3495" t="str" cm="1">
        <f t="array" ref="T3495">_xlfn.IFS(F3495&lt;=2,"0-2 Years",F3495&lt;=5,"3-5 Years",F3495&lt;=8,"6-8 Years",TRUE,"9-10 Years")</f>
        <v>3-5 Years</v>
      </c>
      <c r="U3495" t="str" cm="1">
        <f t="array" ref="U3495">_xlfn.IFS(P3495&gt;60,"High Risk",P3495&gt;30,"Medium Risk",TRUE,"Low Risk")</f>
        <v>High Risk</v>
      </c>
      <c r="V3495">
        <f t="shared" si="54"/>
        <v>7</v>
      </c>
    </row>
    <row r="3496" spans="1:22" hidden="1" x14ac:dyDescent="0.2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 s="2">
        <v>69609.850000000006</v>
      </c>
      <c r="H3496">
        <v>1</v>
      </c>
      <c r="I3496">
        <v>1</v>
      </c>
      <c r="J3496">
        <v>1</v>
      </c>
      <c r="K3496" s="1">
        <v>72127.83</v>
      </c>
      <c r="L3496">
        <v>0</v>
      </c>
      <c r="M3496">
        <v>10</v>
      </c>
      <c r="N3496">
        <v>3107</v>
      </c>
      <c r="O3496">
        <v>6</v>
      </c>
      <c r="P3496">
        <v>24</v>
      </c>
      <c r="Q3496">
        <v>0.6</v>
      </c>
      <c r="R3496">
        <v>31070</v>
      </c>
      <c r="S3496" t="str" cm="1">
        <f t="array" ref="S3496">_xlfn.IFS(E3499&lt;30,"18-29",E3499&lt;45,"30-44",TRUE,"45+")</f>
        <v>45+</v>
      </c>
      <c r="T3496" t="str" cm="1">
        <f t="array" ref="T3496">_xlfn.IFS(F3496&lt;=2,"0-2 Years",F3496&lt;=5,"3-5 Years",F3496&lt;=8,"6-8 Years",TRUE,"9-10 Years")</f>
        <v>6-8 Years</v>
      </c>
      <c r="U3496" t="str" cm="1">
        <f t="array" ref="U3496">_xlfn.IFS(P3496&gt;60,"High Risk",P3496&gt;30,"Medium Risk",TRUE,"Low Risk")</f>
        <v>Low Risk</v>
      </c>
      <c r="V3496">
        <f t="shared" si="54"/>
        <v>2</v>
      </c>
    </row>
    <row r="3497" spans="1:22" x14ac:dyDescent="0.2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 s="2">
        <v>129269.27</v>
      </c>
      <c r="H3497">
        <v>1</v>
      </c>
      <c r="I3497">
        <v>1</v>
      </c>
      <c r="J3497">
        <v>0</v>
      </c>
      <c r="K3497" s="1">
        <v>163504.32999999999</v>
      </c>
      <c r="L3497">
        <v>0</v>
      </c>
      <c r="M3497">
        <v>29</v>
      </c>
      <c r="N3497">
        <v>3581</v>
      </c>
      <c r="O3497">
        <v>10</v>
      </c>
      <c r="P3497">
        <v>133</v>
      </c>
      <c r="Q3497">
        <v>0.34482758620689657</v>
      </c>
      <c r="R3497">
        <v>103849</v>
      </c>
      <c r="S3497" t="str" cm="1">
        <f t="array" ref="S3497">_xlfn.IFS(E3500&lt;30,"18-29",E3500&lt;45,"30-44",TRUE,"45+")</f>
        <v>30-44</v>
      </c>
      <c r="T3497" t="str" cm="1">
        <f t="array" ref="T3497">_xlfn.IFS(F3497&lt;=2,"0-2 Years",F3497&lt;=5,"3-5 Years",F3497&lt;=8,"6-8 Years",TRUE,"9-10 Years")</f>
        <v>3-5 Years</v>
      </c>
      <c r="U3497" t="str" cm="1">
        <f t="array" ref="U3497">_xlfn.IFS(P3497&gt;60,"High Risk",P3497&gt;30,"Medium Risk",TRUE,"Low Risk")</f>
        <v>High Risk</v>
      </c>
      <c r="V3497">
        <f t="shared" si="54"/>
        <v>6</v>
      </c>
    </row>
    <row r="3498" spans="1:22" hidden="1" x14ac:dyDescent="0.2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 s="2">
        <v>0</v>
      </c>
      <c r="H3498">
        <v>2</v>
      </c>
      <c r="I3498">
        <v>1</v>
      </c>
      <c r="J3498">
        <v>1</v>
      </c>
      <c r="K3498" s="1">
        <v>190623.02</v>
      </c>
      <c r="L3498">
        <v>0</v>
      </c>
      <c r="M3498">
        <v>20</v>
      </c>
      <c r="N3498">
        <v>3479</v>
      </c>
      <c r="O3498">
        <v>10</v>
      </c>
      <c r="P3498">
        <v>134</v>
      </c>
      <c r="Q3498">
        <v>0.5</v>
      </c>
      <c r="R3498">
        <v>69580</v>
      </c>
      <c r="S3498" t="str" cm="1">
        <f t="array" ref="S3498">_xlfn.IFS(E3501&lt;30,"18-29",E3501&lt;45,"30-44",TRUE,"45+")</f>
        <v>45+</v>
      </c>
      <c r="T3498" t="str" cm="1">
        <f t="array" ref="T3498">_xlfn.IFS(F3498&lt;=2,"0-2 Years",F3498&lt;=5,"3-5 Years",F3498&lt;=8,"6-8 Years",TRUE,"9-10 Years")</f>
        <v>0-2 Years</v>
      </c>
      <c r="U3498" t="str" cm="1">
        <f t="array" ref="U3498">_xlfn.IFS(P3498&gt;60,"High Risk",P3498&gt;30,"Medium Risk",TRUE,"Low Risk")</f>
        <v>High Risk</v>
      </c>
      <c r="V3498">
        <f t="shared" si="54"/>
        <v>4</v>
      </c>
    </row>
    <row r="3499" spans="1:22" hidden="1" x14ac:dyDescent="0.2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 s="2">
        <v>165350.60999999999</v>
      </c>
      <c r="H3499">
        <v>2</v>
      </c>
      <c r="I3499">
        <v>0</v>
      </c>
      <c r="J3499">
        <v>0</v>
      </c>
      <c r="K3499" s="1">
        <v>140758.07</v>
      </c>
      <c r="L3499">
        <v>1</v>
      </c>
      <c r="M3499">
        <v>1</v>
      </c>
      <c r="N3499">
        <v>1972</v>
      </c>
      <c r="O3499">
        <v>10</v>
      </c>
      <c r="P3499">
        <v>126</v>
      </c>
      <c r="Q3499">
        <v>1</v>
      </c>
      <c r="R3499">
        <v>1972</v>
      </c>
      <c r="S3499" t="str" cm="1">
        <f t="array" ref="S3499">_xlfn.IFS(E3502&lt;30,"18-29",E3502&lt;45,"30-44",TRUE,"45+")</f>
        <v>30-44</v>
      </c>
      <c r="T3499" t="str" cm="1">
        <f t="array" ref="T3499">_xlfn.IFS(F3499&lt;=2,"0-2 Years",F3499&lt;=5,"3-5 Years",F3499&lt;=8,"6-8 Years",TRUE,"9-10 Years")</f>
        <v>0-2 Years</v>
      </c>
      <c r="U3499" t="str" cm="1">
        <f t="array" ref="U3499">_xlfn.IFS(P3499&gt;60,"High Risk",P3499&gt;30,"Medium Risk",TRUE,"Low Risk")</f>
        <v>High Risk</v>
      </c>
      <c r="V3499">
        <f t="shared" si="54"/>
        <v>5</v>
      </c>
    </row>
    <row r="3500" spans="1:22" hidden="1" x14ac:dyDescent="0.2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 s="2">
        <v>152105.57</v>
      </c>
      <c r="H3500">
        <v>2</v>
      </c>
      <c r="I3500">
        <v>0</v>
      </c>
      <c r="J3500">
        <v>1</v>
      </c>
      <c r="K3500" s="1">
        <v>132374.41</v>
      </c>
      <c r="L3500">
        <v>0</v>
      </c>
      <c r="M3500">
        <v>15</v>
      </c>
      <c r="N3500">
        <v>533</v>
      </c>
      <c r="O3500">
        <v>7</v>
      </c>
      <c r="P3500">
        <v>57</v>
      </c>
      <c r="Q3500">
        <v>0.46666666666666667</v>
      </c>
      <c r="R3500">
        <v>7995</v>
      </c>
      <c r="S3500" t="str" cm="1">
        <f t="array" ref="S3500">_xlfn.IFS(E3503&lt;30,"18-29",E3503&lt;45,"30-44",TRUE,"45+")</f>
        <v>30-44</v>
      </c>
      <c r="T3500" t="str" cm="1">
        <f t="array" ref="T3500">_xlfn.IFS(F3500&lt;=2,"0-2 Years",F3500&lt;=5,"3-5 Years",F3500&lt;=8,"6-8 Years",TRUE,"9-10 Years")</f>
        <v>6-8 Years</v>
      </c>
      <c r="U3500" t="str" cm="1">
        <f t="array" ref="U3500">_xlfn.IFS(P3500&gt;60,"High Risk",P3500&gt;30,"Medium Risk",TRUE,"Low Risk")</f>
        <v>Medium Risk</v>
      </c>
      <c r="V3500">
        <f t="shared" si="54"/>
        <v>0</v>
      </c>
    </row>
    <row r="3501" spans="1:22" hidden="1" x14ac:dyDescent="0.2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 s="2">
        <v>0</v>
      </c>
      <c r="H3501">
        <v>2</v>
      </c>
      <c r="I3501">
        <v>1</v>
      </c>
      <c r="J3501">
        <v>1</v>
      </c>
      <c r="K3501" s="1">
        <v>53949.98</v>
      </c>
      <c r="L3501">
        <v>0</v>
      </c>
      <c r="M3501">
        <v>23</v>
      </c>
      <c r="N3501">
        <v>2513</v>
      </c>
      <c r="O3501">
        <v>6</v>
      </c>
      <c r="P3501">
        <v>137</v>
      </c>
      <c r="Q3501">
        <v>0.2608695652173913</v>
      </c>
      <c r="R3501">
        <v>57799</v>
      </c>
      <c r="S3501" t="str" cm="1">
        <f t="array" ref="S3501">_xlfn.IFS(E3504&lt;30,"18-29",E3504&lt;45,"30-44",TRUE,"45+")</f>
        <v>45+</v>
      </c>
      <c r="T3501" t="str" cm="1">
        <f t="array" ref="T3501">_xlfn.IFS(F3501&lt;=2,"0-2 Years",F3501&lt;=5,"3-5 Years",F3501&lt;=8,"6-8 Years",TRUE,"9-10 Years")</f>
        <v>9-10 Years</v>
      </c>
      <c r="U3501" t="str" cm="1">
        <f t="array" ref="U3501">_xlfn.IFS(P3501&gt;60,"High Risk",P3501&gt;30,"Medium Risk",TRUE,"Low Risk")</f>
        <v>High Risk</v>
      </c>
      <c r="V3501">
        <f t="shared" si="54"/>
        <v>4</v>
      </c>
    </row>
    <row r="3502" spans="1:22" hidden="1" x14ac:dyDescent="0.2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 s="2">
        <v>106290.64</v>
      </c>
      <c r="H3502">
        <v>1</v>
      </c>
      <c r="I3502">
        <v>1</v>
      </c>
      <c r="J3502">
        <v>0</v>
      </c>
      <c r="K3502" s="1">
        <v>121982.73</v>
      </c>
      <c r="L3502">
        <v>0</v>
      </c>
      <c r="M3502">
        <v>4</v>
      </c>
      <c r="N3502">
        <v>1560</v>
      </c>
      <c r="O3502">
        <v>10</v>
      </c>
      <c r="P3502">
        <v>159</v>
      </c>
      <c r="Q3502">
        <v>1</v>
      </c>
      <c r="R3502">
        <v>6240</v>
      </c>
      <c r="S3502" t="str" cm="1">
        <f t="array" ref="S3502">_xlfn.IFS(E3505&lt;30,"18-29",E3505&lt;45,"30-44",TRUE,"45+")</f>
        <v>30-44</v>
      </c>
      <c r="T3502" t="str" cm="1">
        <f t="array" ref="T3502">_xlfn.IFS(F3502&lt;=2,"0-2 Years",F3502&lt;=5,"3-5 Years",F3502&lt;=8,"6-8 Years",TRUE,"9-10 Years")</f>
        <v>3-5 Years</v>
      </c>
      <c r="U3502" t="str" cm="1">
        <f t="array" ref="U3502">_xlfn.IFS(P3502&gt;60,"High Risk",P3502&gt;30,"Medium Risk",TRUE,"Low Risk")</f>
        <v>High Risk</v>
      </c>
      <c r="V3502">
        <f t="shared" si="54"/>
        <v>5</v>
      </c>
    </row>
    <row r="3503" spans="1:22" hidden="1" x14ac:dyDescent="0.2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 s="2">
        <v>100548.67</v>
      </c>
      <c r="H3503">
        <v>2</v>
      </c>
      <c r="I3503">
        <v>0</v>
      </c>
      <c r="J3503">
        <v>0</v>
      </c>
      <c r="K3503" s="1">
        <v>136983.76999999999</v>
      </c>
      <c r="L3503">
        <v>0</v>
      </c>
      <c r="M3503">
        <v>16</v>
      </c>
      <c r="N3503">
        <v>1432</v>
      </c>
      <c r="O3503">
        <v>2</v>
      </c>
      <c r="P3503">
        <v>78</v>
      </c>
      <c r="Q3503">
        <v>0.125</v>
      </c>
      <c r="R3503">
        <v>22912</v>
      </c>
      <c r="S3503" t="str" cm="1">
        <f t="array" ref="S3503">_xlfn.IFS(E3506&lt;30,"18-29",E3506&lt;45,"30-44",TRUE,"45+")</f>
        <v>30-44</v>
      </c>
      <c r="T3503" t="str" cm="1">
        <f t="array" ref="T3503">_xlfn.IFS(F3503&lt;=2,"0-2 Years",F3503&lt;=5,"3-5 Years",F3503&lt;=8,"6-8 Years",TRUE,"9-10 Years")</f>
        <v>9-10 Years</v>
      </c>
      <c r="U3503" t="str" cm="1">
        <f t="array" ref="U3503">_xlfn.IFS(P3503&gt;60,"High Risk",P3503&gt;30,"Medium Risk",TRUE,"Low Risk")</f>
        <v>High Risk</v>
      </c>
      <c r="V3503">
        <f t="shared" si="54"/>
        <v>3</v>
      </c>
    </row>
    <row r="3504" spans="1:22" x14ac:dyDescent="0.2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 s="2">
        <v>106344.95</v>
      </c>
      <c r="H3504">
        <v>1</v>
      </c>
      <c r="I3504">
        <v>1</v>
      </c>
      <c r="J3504">
        <v>0</v>
      </c>
      <c r="K3504" s="1">
        <v>114371.33</v>
      </c>
      <c r="L3504">
        <v>1</v>
      </c>
      <c r="M3504">
        <v>12</v>
      </c>
      <c r="N3504">
        <v>457</v>
      </c>
      <c r="O3504">
        <v>8</v>
      </c>
      <c r="P3504">
        <v>84</v>
      </c>
      <c r="Q3504">
        <v>0.66666666666666663</v>
      </c>
      <c r="R3504">
        <v>5484</v>
      </c>
      <c r="S3504" t="str" cm="1">
        <f t="array" ref="S3504">_xlfn.IFS(E3507&lt;30,"18-29",E3507&lt;45,"30-44",TRUE,"45+")</f>
        <v>45+</v>
      </c>
      <c r="T3504" t="str" cm="1">
        <f t="array" ref="T3504">_xlfn.IFS(F3504&lt;=2,"0-2 Years",F3504&lt;=5,"3-5 Years",F3504&lt;=8,"6-8 Years",TRUE,"9-10 Years")</f>
        <v>0-2 Years</v>
      </c>
      <c r="U3504" t="str" cm="1">
        <f t="array" ref="U3504">_xlfn.IFS(P3504&gt;60,"High Risk",P3504&gt;30,"Medium Risk",TRUE,"Low Risk")</f>
        <v>High Risk</v>
      </c>
      <c r="V3504">
        <f t="shared" si="54"/>
        <v>7</v>
      </c>
    </row>
    <row r="3505" spans="1:22" hidden="1" x14ac:dyDescent="0.2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 s="2">
        <v>137482.19</v>
      </c>
      <c r="H3505">
        <v>1</v>
      </c>
      <c r="I3505">
        <v>0</v>
      </c>
      <c r="J3505">
        <v>0</v>
      </c>
      <c r="K3505" s="1">
        <v>62389.35</v>
      </c>
      <c r="L3505">
        <v>0</v>
      </c>
      <c r="M3505">
        <v>18</v>
      </c>
      <c r="N3505">
        <v>4983</v>
      </c>
      <c r="O3505">
        <v>7</v>
      </c>
      <c r="P3505">
        <v>149</v>
      </c>
      <c r="Q3505">
        <v>0.3888888888888889</v>
      </c>
      <c r="R3505">
        <v>89694</v>
      </c>
      <c r="S3505" t="str" cm="1">
        <f t="array" ref="S3505">_xlfn.IFS(E3508&lt;30,"18-29",E3508&lt;45,"30-44",TRUE,"45+")</f>
        <v>45+</v>
      </c>
      <c r="T3505" t="str" cm="1">
        <f t="array" ref="T3505">_xlfn.IFS(F3505&lt;=2,"0-2 Years",F3505&lt;=5,"3-5 Years",F3505&lt;=8,"6-8 Years",TRUE,"9-10 Years")</f>
        <v>3-5 Years</v>
      </c>
      <c r="U3505" t="str" cm="1">
        <f t="array" ref="U3505">_xlfn.IFS(P3505&gt;60,"High Risk",P3505&gt;30,"Medium Risk",TRUE,"Low Risk")</f>
        <v>High Risk</v>
      </c>
      <c r="V3505">
        <f t="shared" si="54"/>
        <v>5</v>
      </c>
    </row>
    <row r="3506" spans="1:22" hidden="1" x14ac:dyDescent="0.2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 s="2">
        <v>116465.53</v>
      </c>
      <c r="H3506">
        <v>1</v>
      </c>
      <c r="I3506">
        <v>0</v>
      </c>
      <c r="J3506">
        <v>1</v>
      </c>
      <c r="K3506" s="1">
        <v>24435.77</v>
      </c>
      <c r="L3506">
        <v>0</v>
      </c>
      <c r="M3506">
        <v>2</v>
      </c>
      <c r="N3506">
        <v>2598</v>
      </c>
      <c r="O3506">
        <v>8</v>
      </c>
      <c r="P3506">
        <v>71</v>
      </c>
      <c r="Q3506">
        <v>1</v>
      </c>
      <c r="R3506">
        <v>5196</v>
      </c>
      <c r="S3506" t="str" cm="1">
        <f t="array" ref="S3506">_xlfn.IFS(E3509&lt;30,"18-29",E3509&lt;45,"30-44",TRUE,"45+")</f>
        <v>30-44</v>
      </c>
      <c r="T3506" t="str" cm="1">
        <f t="array" ref="T3506">_xlfn.IFS(F3506&lt;=2,"0-2 Years",F3506&lt;=5,"3-5 Years",F3506&lt;=8,"6-8 Years",TRUE,"9-10 Years")</f>
        <v>3-5 Years</v>
      </c>
      <c r="U3506" t="str" cm="1">
        <f t="array" ref="U3506">_xlfn.IFS(P3506&gt;60,"High Risk",P3506&gt;30,"Medium Risk",TRUE,"Low Risk")</f>
        <v>High Risk</v>
      </c>
      <c r="V3506">
        <f t="shared" si="54"/>
        <v>2</v>
      </c>
    </row>
    <row r="3507" spans="1:22" x14ac:dyDescent="0.2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 s="2">
        <v>0</v>
      </c>
      <c r="H3507">
        <v>1</v>
      </c>
      <c r="I3507">
        <v>1</v>
      </c>
      <c r="J3507">
        <v>1</v>
      </c>
      <c r="K3507" s="1">
        <v>10908.33</v>
      </c>
      <c r="L3507">
        <v>0</v>
      </c>
      <c r="M3507">
        <v>13</v>
      </c>
      <c r="N3507">
        <v>4783</v>
      </c>
      <c r="O3507">
        <v>1</v>
      </c>
      <c r="P3507">
        <v>14</v>
      </c>
      <c r="Q3507">
        <v>7.6923076923076927E-2</v>
      </c>
      <c r="R3507">
        <v>62179</v>
      </c>
      <c r="S3507" t="str" cm="1">
        <f t="array" ref="S3507">_xlfn.IFS(E3510&lt;30,"18-29",E3510&lt;45,"30-44",TRUE,"45+")</f>
        <v>30-44</v>
      </c>
      <c r="T3507" t="str" cm="1">
        <f t="array" ref="T3507">_xlfn.IFS(F3507&lt;=2,"0-2 Years",F3507&lt;=5,"3-5 Years",F3507&lt;=8,"6-8 Years",TRUE,"9-10 Years")</f>
        <v>0-2 Years</v>
      </c>
      <c r="U3507" t="str" cm="1">
        <f t="array" ref="U3507">_xlfn.IFS(P3507&gt;60,"High Risk",P3507&gt;30,"Medium Risk",TRUE,"Low Risk")</f>
        <v>Low Risk</v>
      </c>
      <c r="V3507">
        <f t="shared" si="54"/>
        <v>6</v>
      </c>
    </row>
    <row r="3508" spans="1:22" hidden="1" x14ac:dyDescent="0.2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 s="2">
        <v>0</v>
      </c>
      <c r="H3508">
        <v>2</v>
      </c>
      <c r="I3508">
        <v>0</v>
      </c>
      <c r="J3508">
        <v>1</v>
      </c>
      <c r="K3508" s="1">
        <v>90977.48</v>
      </c>
      <c r="L3508">
        <v>0</v>
      </c>
      <c r="M3508">
        <v>5</v>
      </c>
      <c r="N3508">
        <v>947</v>
      </c>
      <c r="O3508">
        <v>6</v>
      </c>
      <c r="P3508">
        <v>121</v>
      </c>
      <c r="Q3508">
        <v>1</v>
      </c>
      <c r="R3508">
        <v>4735</v>
      </c>
      <c r="S3508" t="str" cm="1">
        <f t="array" ref="S3508">_xlfn.IFS(E3511&lt;30,"18-29",E3511&lt;45,"30-44",TRUE,"45+")</f>
        <v>30-44</v>
      </c>
      <c r="T3508" t="str" cm="1">
        <f t="array" ref="T3508">_xlfn.IFS(F3508&lt;=2,"0-2 Years",F3508&lt;=5,"3-5 Years",F3508&lt;=8,"6-8 Years",TRUE,"9-10 Years")</f>
        <v>9-10 Years</v>
      </c>
      <c r="U3508" t="str" cm="1">
        <f t="array" ref="U3508">_xlfn.IFS(P3508&gt;60,"High Risk",P3508&gt;30,"Medium Risk",TRUE,"Low Risk")</f>
        <v>High Risk</v>
      </c>
      <c r="V3508">
        <f t="shared" si="54"/>
        <v>3</v>
      </c>
    </row>
    <row r="3509" spans="1:22" hidden="1" x14ac:dyDescent="0.2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 s="2">
        <v>127637.92</v>
      </c>
      <c r="H3509">
        <v>1</v>
      </c>
      <c r="I3509">
        <v>1</v>
      </c>
      <c r="J3509">
        <v>1</v>
      </c>
      <c r="K3509" s="1">
        <v>81062.929999999993</v>
      </c>
      <c r="L3509">
        <v>0</v>
      </c>
      <c r="M3509">
        <v>24</v>
      </c>
      <c r="N3509">
        <v>2722</v>
      </c>
      <c r="O3509">
        <v>3</v>
      </c>
      <c r="P3509">
        <v>36</v>
      </c>
      <c r="Q3509">
        <v>0.125</v>
      </c>
      <c r="R3509">
        <v>65328</v>
      </c>
      <c r="S3509" t="str" cm="1">
        <f t="array" ref="S3509">_xlfn.IFS(E3512&lt;30,"18-29",E3512&lt;45,"30-44",TRUE,"45+")</f>
        <v>30-44</v>
      </c>
      <c r="T3509" t="str" cm="1">
        <f t="array" ref="T3509">_xlfn.IFS(F3509&lt;=2,"0-2 Years",F3509&lt;=5,"3-5 Years",F3509&lt;=8,"6-8 Years",TRUE,"9-10 Years")</f>
        <v>9-10 Years</v>
      </c>
      <c r="U3509" t="str" cm="1">
        <f t="array" ref="U3509">_xlfn.IFS(P3509&gt;60,"High Risk",P3509&gt;30,"Medium Risk",TRUE,"Low Risk")</f>
        <v>Medium Risk</v>
      </c>
      <c r="V3509">
        <f t="shared" si="54"/>
        <v>2</v>
      </c>
    </row>
    <row r="3510" spans="1:22" hidden="1" x14ac:dyDescent="0.2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 s="2">
        <v>0</v>
      </c>
      <c r="H3510">
        <v>2</v>
      </c>
      <c r="I3510">
        <v>1</v>
      </c>
      <c r="J3510">
        <v>1</v>
      </c>
      <c r="K3510" s="1">
        <v>61230.83</v>
      </c>
      <c r="L3510">
        <v>0</v>
      </c>
      <c r="M3510">
        <v>16</v>
      </c>
      <c r="N3510">
        <v>3995</v>
      </c>
      <c r="O3510">
        <v>10</v>
      </c>
      <c r="P3510">
        <v>177</v>
      </c>
      <c r="Q3510">
        <v>0.625</v>
      </c>
      <c r="R3510">
        <v>63920</v>
      </c>
      <c r="S3510" t="str" cm="1">
        <f t="array" ref="S3510">_xlfn.IFS(E3513&lt;30,"18-29",E3513&lt;45,"30-44",TRUE,"45+")</f>
        <v>30-44</v>
      </c>
      <c r="T3510" t="str" cm="1">
        <f t="array" ref="T3510">_xlfn.IFS(F3510&lt;=2,"0-2 Years",F3510&lt;=5,"3-5 Years",F3510&lt;=8,"6-8 Years",TRUE,"9-10 Years")</f>
        <v>3-5 Years</v>
      </c>
      <c r="U3510" t="str" cm="1">
        <f t="array" ref="U3510">_xlfn.IFS(P3510&gt;60,"High Risk",P3510&gt;30,"Medium Risk",TRUE,"Low Risk")</f>
        <v>High Risk</v>
      </c>
      <c r="V3510">
        <f t="shared" si="54"/>
        <v>3</v>
      </c>
    </row>
    <row r="3511" spans="1:22" x14ac:dyDescent="0.2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 s="2">
        <v>0</v>
      </c>
      <c r="H3511">
        <v>1</v>
      </c>
      <c r="I3511">
        <v>1</v>
      </c>
      <c r="J3511">
        <v>1</v>
      </c>
      <c r="K3511" s="1">
        <v>126837.72</v>
      </c>
      <c r="L3511">
        <v>0</v>
      </c>
      <c r="M3511">
        <v>20</v>
      </c>
      <c r="N3511">
        <v>1374</v>
      </c>
      <c r="O3511">
        <v>0</v>
      </c>
      <c r="P3511">
        <v>45</v>
      </c>
      <c r="Q3511">
        <v>0</v>
      </c>
      <c r="R3511">
        <v>27480</v>
      </c>
      <c r="S3511" t="str" cm="1">
        <f t="array" ref="S3511">_xlfn.IFS(E3514&lt;30,"18-29",E3514&lt;45,"30-44",TRUE,"45+")</f>
        <v>18-29</v>
      </c>
      <c r="T3511" t="str" cm="1">
        <f t="array" ref="T3511">_xlfn.IFS(F3511&lt;=2,"0-2 Years",F3511&lt;=5,"3-5 Years",F3511&lt;=8,"6-8 Years",TRUE,"9-10 Years")</f>
        <v>0-2 Years</v>
      </c>
      <c r="U3511" t="str" cm="1">
        <f t="array" ref="U3511">_xlfn.IFS(P3511&gt;60,"High Risk",P3511&gt;30,"Medium Risk",TRUE,"Low Risk")</f>
        <v>Medium Risk</v>
      </c>
      <c r="V3511">
        <f t="shared" si="54"/>
        <v>6</v>
      </c>
    </row>
    <row r="3512" spans="1:22" hidden="1" x14ac:dyDescent="0.2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 s="2">
        <v>81951.740000000005</v>
      </c>
      <c r="H3512">
        <v>2</v>
      </c>
      <c r="I3512">
        <v>1</v>
      </c>
      <c r="J3512">
        <v>0</v>
      </c>
      <c r="K3512" s="1">
        <v>115668.53</v>
      </c>
      <c r="L3512">
        <v>0</v>
      </c>
      <c r="M3512">
        <v>6</v>
      </c>
      <c r="N3512">
        <v>1263</v>
      </c>
      <c r="O3512">
        <v>1</v>
      </c>
      <c r="P3512">
        <v>170</v>
      </c>
      <c r="Q3512">
        <v>0.16666666666666666</v>
      </c>
      <c r="R3512">
        <v>7578</v>
      </c>
      <c r="S3512" t="str" cm="1">
        <f t="array" ref="S3512">_xlfn.IFS(E3515&lt;30,"18-29",E3515&lt;45,"30-44",TRUE,"45+")</f>
        <v>30-44</v>
      </c>
      <c r="T3512" t="str" cm="1">
        <f t="array" ref="T3512">_xlfn.IFS(F3512&lt;=2,"0-2 Years",F3512&lt;=5,"3-5 Years",F3512&lt;=8,"6-8 Years",TRUE,"9-10 Years")</f>
        <v>0-2 Years</v>
      </c>
      <c r="U3512" t="str" cm="1">
        <f t="array" ref="U3512">_xlfn.IFS(P3512&gt;60,"High Risk",P3512&gt;30,"Medium Risk",TRUE,"Low Risk")</f>
        <v>High Risk</v>
      </c>
      <c r="V3512">
        <f t="shared" si="54"/>
        <v>4</v>
      </c>
    </row>
    <row r="3513" spans="1:22" hidden="1" x14ac:dyDescent="0.2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 s="2">
        <v>147531.82</v>
      </c>
      <c r="H3513">
        <v>1</v>
      </c>
      <c r="I3513">
        <v>1</v>
      </c>
      <c r="J3513">
        <v>1</v>
      </c>
      <c r="K3513" s="1">
        <v>38819.449999999997</v>
      </c>
      <c r="L3513">
        <v>0</v>
      </c>
      <c r="M3513">
        <v>18</v>
      </c>
      <c r="N3513">
        <v>580</v>
      </c>
      <c r="O3513">
        <v>0</v>
      </c>
      <c r="P3513">
        <v>72</v>
      </c>
      <c r="Q3513">
        <v>0</v>
      </c>
      <c r="R3513">
        <v>10440</v>
      </c>
      <c r="S3513" t="str" cm="1">
        <f t="array" ref="S3513">_xlfn.IFS(E3516&lt;30,"18-29",E3516&lt;45,"30-44",TRUE,"45+")</f>
        <v>30-44</v>
      </c>
      <c r="T3513" t="str" cm="1">
        <f t="array" ref="T3513">_xlfn.IFS(F3513&lt;=2,"0-2 Years",F3513&lt;=5,"3-5 Years",F3513&lt;=8,"6-8 Years",TRUE,"9-10 Years")</f>
        <v>3-5 Years</v>
      </c>
      <c r="U3513" t="str" cm="1">
        <f t="array" ref="U3513">_xlfn.IFS(P3513&gt;60,"High Risk",P3513&gt;30,"Medium Risk",TRUE,"Low Risk")</f>
        <v>High Risk</v>
      </c>
      <c r="V3513">
        <f t="shared" si="54"/>
        <v>2</v>
      </c>
    </row>
    <row r="3514" spans="1:22" hidden="1" x14ac:dyDescent="0.2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 s="2">
        <v>0</v>
      </c>
      <c r="H3514">
        <v>2</v>
      </c>
      <c r="I3514">
        <v>1</v>
      </c>
      <c r="J3514">
        <v>1</v>
      </c>
      <c r="K3514" s="1">
        <v>86994.54</v>
      </c>
      <c r="L3514">
        <v>0</v>
      </c>
      <c r="M3514">
        <v>15</v>
      </c>
      <c r="N3514">
        <v>1591</v>
      </c>
      <c r="O3514">
        <v>4</v>
      </c>
      <c r="P3514">
        <v>50</v>
      </c>
      <c r="Q3514">
        <v>0.26666666666666666</v>
      </c>
      <c r="R3514">
        <v>23865</v>
      </c>
      <c r="S3514" t="str" cm="1">
        <f t="array" ref="S3514">_xlfn.IFS(E3517&lt;30,"18-29",E3517&lt;45,"30-44",TRUE,"45+")</f>
        <v>30-44</v>
      </c>
      <c r="T3514" t="str" cm="1">
        <f t="array" ref="T3514">_xlfn.IFS(F3514&lt;=2,"0-2 Years",F3514&lt;=5,"3-5 Years",F3514&lt;=8,"6-8 Years",TRUE,"9-10 Years")</f>
        <v>3-5 Years</v>
      </c>
      <c r="U3514" t="str" cm="1">
        <f t="array" ref="U3514">_xlfn.IFS(P3514&gt;60,"High Risk",P3514&gt;30,"Medium Risk",TRUE,"Low Risk")</f>
        <v>Medium Risk</v>
      </c>
      <c r="V3514">
        <f t="shared" si="54"/>
        <v>3</v>
      </c>
    </row>
    <row r="3515" spans="1:22" hidden="1" x14ac:dyDescent="0.2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 s="2">
        <v>135120.72</v>
      </c>
      <c r="H3515">
        <v>1</v>
      </c>
      <c r="I3515">
        <v>0</v>
      </c>
      <c r="J3515">
        <v>0</v>
      </c>
      <c r="K3515" s="1">
        <v>195204.99</v>
      </c>
      <c r="L3515">
        <v>0</v>
      </c>
      <c r="M3515">
        <v>12</v>
      </c>
      <c r="N3515">
        <v>4762</v>
      </c>
      <c r="O3515">
        <v>0</v>
      </c>
      <c r="P3515">
        <v>36</v>
      </c>
      <c r="Q3515">
        <v>0</v>
      </c>
      <c r="R3515">
        <v>57144</v>
      </c>
      <c r="S3515" t="str" cm="1">
        <f t="array" ref="S3515">_xlfn.IFS(E3518&lt;30,"18-29",E3518&lt;45,"30-44",TRUE,"45+")</f>
        <v>30-44</v>
      </c>
      <c r="T3515" t="str" cm="1">
        <f t="array" ref="T3515">_xlfn.IFS(F3515&lt;=2,"0-2 Years",F3515&lt;=5,"3-5 Years",F3515&lt;=8,"6-8 Years",TRUE,"9-10 Years")</f>
        <v>9-10 Years</v>
      </c>
      <c r="U3515" t="str" cm="1">
        <f t="array" ref="U3515">_xlfn.IFS(P3515&gt;60,"High Risk",P3515&gt;30,"Medium Risk",TRUE,"Low Risk")</f>
        <v>Medium Risk</v>
      </c>
      <c r="V3515">
        <f t="shared" si="54"/>
        <v>5</v>
      </c>
    </row>
    <row r="3516" spans="1:22" x14ac:dyDescent="0.2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 s="2">
        <v>0</v>
      </c>
      <c r="H3516">
        <v>1</v>
      </c>
      <c r="I3516">
        <v>0</v>
      </c>
      <c r="J3516">
        <v>0</v>
      </c>
      <c r="K3516" s="1">
        <v>131301.74</v>
      </c>
      <c r="L3516">
        <v>0</v>
      </c>
      <c r="M3516">
        <v>15</v>
      </c>
      <c r="N3516">
        <v>3115</v>
      </c>
      <c r="O3516">
        <v>7</v>
      </c>
      <c r="P3516">
        <v>24</v>
      </c>
      <c r="Q3516">
        <v>0.46666666666666667</v>
      </c>
      <c r="R3516">
        <v>46725</v>
      </c>
      <c r="S3516" t="str" cm="1">
        <f t="array" ref="S3516">_xlfn.IFS(E3519&lt;30,"18-29",E3519&lt;45,"30-44",TRUE,"45+")</f>
        <v>18-29</v>
      </c>
      <c r="T3516" t="str" cm="1">
        <f t="array" ref="T3516">_xlfn.IFS(F3516&lt;=2,"0-2 Years",F3516&lt;=5,"3-5 Years",F3516&lt;=8,"6-8 Years",TRUE,"9-10 Years")</f>
        <v>0-2 Years</v>
      </c>
      <c r="U3516" t="str" cm="1">
        <f t="array" ref="U3516">_xlfn.IFS(P3516&gt;60,"High Risk",P3516&gt;30,"Medium Risk",TRUE,"Low Risk")</f>
        <v>Low Risk</v>
      </c>
      <c r="V3516">
        <f t="shared" si="54"/>
        <v>9</v>
      </c>
    </row>
    <row r="3517" spans="1:22" hidden="1" x14ac:dyDescent="0.2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 s="2">
        <v>0</v>
      </c>
      <c r="H3517">
        <v>2</v>
      </c>
      <c r="I3517">
        <v>0</v>
      </c>
      <c r="J3517">
        <v>1</v>
      </c>
      <c r="K3517" s="1">
        <v>100835.19</v>
      </c>
      <c r="L3517">
        <v>0</v>
      </c>
      <c r="M3517">
        <v>4</v>
      </c>
      <c r="N3517">
        <v>981</v>
      </c>
      <c r="O3517">
        <v>5</v>
      </c>
      <c r="P3517">
        <v>4</v>
      </c>
      <c r="Q3517">
        <v>1</v>
      </c>
      <c r="R3517">
        <v>3924</v>
      </c>
      <c r="S3517" t="str" cm="1">
        <f t="array" ref="S3517">_xlfn.IFS(E3520&lt;30,"18-29",E3520&lt;45,"30-44",TRUE,"45+")</f>
        <v>30-44</v>
      </c>
      <c r="T3517" t="str" cm="1">
        <f t="array" ref="T3517">_xlfn.IFS(F3517&lt;=2,"0-2 Years",F3517&lt;=5,"3-5 Years",F3517&lt;=8,"6-8 Years",TRUE,"9-10 Years")</f>
        <v>6-8 Years</v>
      </c>
      <c r="U3517" t="str" cm="1">
        <f t="array" ref="U3517">_xlfn.IFS(P3517&gt;60,"High Risk",P3517&gt;30,"Medium Risk",TRUE,"Low Risk")</f>
        <v>Low Risk</v>
      </c>
      <c r="V3517">
        <f t="shared" si="54"/>
        <v>3</v>
      </c>
    </row>
    <row r="3518" spans="1:22" hidden="1" x14ac:dyDescent="0.2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 s="2">
        <v>0</v>
      </c>
      <c r="H3518">
        <v>2</v>
      </c>
      <c r="I3518">
        <v>1</v>
      </c>
      <c r="J3518">
        <v>1</v>
      </c>
      <c r="K3518" s="1">
        <v>198969.78</v>
      </c>
      <c r="L3518">
        <v>0</v>
      </c>
      <c r="M3518">
        <v>1</v>
      </c>
      <c r="N3518">
        <v>2612</v>
      </c>
      <c r="O3518">
        <v>0</v>
      </c>
      <c r="P3518">
        <v>51</v>
      </c>
      <c r="Q3518">
        <v>0</v>
      </c>
      <c r="R3518">
        <v>2612</v>
      </c>
      <c r="S3518" t="str" cm="1">
        <f t="array" ref="S3518">_xlfn.IFS(E3521&lt;30,"18-29",E3521&lt;45,"30-44",TRUE,"45+")</f>
        <v>30-44</v>
      </c>
      <c r="T3518" t="str" cm="1">
        <f t="array" ref="T3518">_xlfn.IFS(F3518&lt;=2,"0-2 Years",F3518&lt;=5,"3-5 Years",F3518&lt;=8,"6-8 Years",TRUE,"9-10 Years")</f>
        <v>6-8 Years</v>
      </c>
      <c r="U3518" t="str" cm="1">
        <f t="array" ref="U3518">_xlfn.IFS(P3518&gt;60,"High Risk",P3518&gt;30,"Medium Risk",TRUE,"Low Risk")</f>
        <v>Medium Risk</v>
      </c>
      <c r="V3518">
        <f t="shared" si="54"/>
        <v>3</v>
      </c>
    </row>
    <row r="3519" spans="1:22" x14ac:dyDescent="0.2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 s="2">
        <v>0</v>
      </c>
      <c r="H3519">
        <v>2</v>
      </c>
      <c r="I3519">
        <v>0</v>
      </c>
      <c r="J3519">
        <v>0</v>
      </c>
      <c r="K3519" s="1">
        <v>41542.949999999997</v>
      </c>
      <c r="L3519">
        <v>0</v>
      </c>
      <c r="M3519">
        <v>22</v>
      </c>
      <c r="N3519">
        <v>3529</v>
      </c>
      <c r="O3519">
        <v>1</v>
      </c>
      <c r="P3519">
        <v>171</v>
      </c>
      <c r="Q3519">
        <v>4.5454545454545456E-2</v>
      </c>
      <c r="R3519">
        <v>77638</v>
      </c>
      <c r="S3519" t="str" cm="1">
        <f t="array" ref="S3519">_xlfn.IFS(E3522&lt;30,"18-29",E3522&lt;45,"30-44",TRUE,"45+")</f>
        <v>30-44</v>
      </c>
      <c r="T3519" t="str" cm="1">
        <f t="array" ref="T3519">_xlfn.IFS(F3519&lt;=2,"0-2 Years",F3519&lt;=5,"3-5 Years",F3519&lt;=8,"6-8 Years",TRUE,"9-10 Years")</f>
        <v>0-2 Years</v>
      </c>
      <c r="U3519" t="str" cm="1">
        <f t="array" ref="U3519">_xlfn.IFS(P3519&gt;60,"High Risk",P3519&gt;30,"Medium Risk",TRUE,"Low Risk")</f>
        <v>High Risk</v>
      </c>
      <c r="V3519">
        <f t="shared" si="54"/>
        <v>7</v>
      </c>
    </row>
    <row r="3520" spans="1:22" x14ac:dyDescent="0.2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 s="2">
        <v>0</v>
      </c>
      <c r="H3520">
        <v>2</v>
      </c>
      <c r="I3520">
        <v>0</v>
      </c>
      <c r="J3520">
        <v>0</v>
      </c>
      <c r="K3520" s="1">
        <v>118272.07</v>
      </c>
      <c r="L3520">
        <v>0</v>
      </c>
      <c r="M3520">
        <v>20</v>
      </c>
      <c r="N3520">
        <v>3221</v>
      </c>
      <c r="O3520">
        <v>0</v>
      </c>
      <c r="P3520">
        <v>143</v>
      </c>
      <c r="Q3520">
        <v>0</v>
      </c>
      <c r="R3520">
        <v>64420</v>
      </c>
      <c r="S3520" t="str" cm="1">
        <f t="array" ref="S3520">_xlfn.IFS(E3523&lt;30,"18-29",E3523&lt;45,"30-44",TRUE,"45+")</f>
        <v>45+</v>
      </c>
      <c r="T3520" t="str" cm="1">
        <f t="array" ref="T3520">_xlfn.IFS(F3520&lt;=2,"0-2 Years",F3520&lt;=5,"3-5 Years",F3520&lt;=8,"6-8 Years",TRUE,"9-10 Years")</f>
        <v>3-5 Years</v>
      </c>
      <c r="U3520" t="str" cm="1">
        <f t="array" ref="U3520">_xlfn.IFS(P3520&gt;60,"High Risk",P3520&gt;30,"Medium Risk",TRUE,"Low Risk")</f>
        <v>High Risk</v>
      </c>
      <c r="V3520">
        <f t="shared" si="54"/>
        <v>6</v>
      </c>
    </row>
    <row r="3521" spans="1:22" hidden="1" x14ac:dyDescent="0.2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 s="2">
        <v>28082.95</v>
      </c>
      <c r="H3521">
        <v>1</v>
      </c>
      <c r="I3521">
        <v>1</v>
      </c>
      <c r="J3521">
        <v>0</v>
      </c>
      <c r="K3521" s="1">
        <v>69586.27</v>
      </c>
      <c r="L3521">
        <v>1</v>
      </c>
      <c r="M3521">
        <v>1</v>
      </c>
      <c r="N3521">
        <v>4211</v>
      </c>
      <c r="O3521">
        <v>1</v>
      </c>
      <c r="P3521">
        <v>14</v>
      </c>
      <c r="Q3521">
        <v>1</v>
      </c>
      <c r="R3521">
        <v>4211</v>
      </c>
      <c r="S3521" t="str" cm="1">
        <f t="array" ref="S3521">_xlfn.IFS(E3524&lt;30,"18-29",E3524&lt;45,"30-44",TRUE,"45+")</f>
        <v>30-44</v>
      </c>
      <c r="T3521" t="str" cm="1">
        <f t="array" ref="T3521">_xlfn.IFS(F3521&lt;=2,"0-2 Years",F3521&lt;=5,"3-5 Years",F3521&lt;=8,"6-8 Years",TRUE,"9-10 Years")</f>
        <v>3-5 Years</v>
      </c>
      <c r="U3521" t="str" cm="1">
        <f t="array" ref="U3521">_xlfn.IFS(P3521&gt;60,"High Risk",P3521&gt;30,"Medium Risk",TRUE,"Low Risk")</f>
        <v>Low Risk</v>
      </c>
      <c r="V3521">
        <f t="shared" si="54"/>
        <v>5</v>
      </c>
    </row>
    <row r="3522" spans="1:22" x14ac:dyDescent="0.2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 s="2">
        <v>0</v>
      </c>
      <c r="H3522">
        <v>2</v>
      </c>
      <c r="I3522">
        <v>1</v>
      </c>
      <c r="J3522">
        <v>0</v>
      </c>
      <c r="K3522" s="1">
        <v>149629.13</v>
      </c>
      <c r="L3522">
        <v>1</v>
      </c>
      <c r="M3522">
        <v>6</v>
      </c>
      <c r="N3522">
        <v>1025</v>
      </c>
      <c r="O3522">
        <v>1</v>
      </c>
      <c r="P3522">
        <v>101</v>
      </c>
      <c r="Q3522">
        <v>0.16666666666666666</v>
      </c>
      <c r="R3522">
        <v>6150</v>
      </c>
      <c r="S3522" t="str" cm="1">
        <f t="array" ref="S3522">_xlfn.IFS(E3525&lt;30,"18-29",E3525&lt;45,"30-44",TRUE,"45+")</f>
        <v>30-44</v>
      </c>
      <c r="T3522" t="str" cm="1">
        <f t="array" ref="T3522">_xlfn.IFS(F3522&lt;=2,"0-2 Years",F3522&lt;=5,"3-5 Years",F3522&lt;=8,"6-8 Years",TRUE,"9-10 Years")</f>
        <v>9-10 Years</v>
      </c>
      <c r="U3522" t="str" cm="1">
        <f t="array" ref="U3522">_xlfn.IFS(P3522&gt;60,"High Risk",P3522&gt;30,"Medium Risk",TRUE,"Low Risk")</f>
        <v>High Risk</v>
      </c>
      <c r="V3522">
        <f t="shared" si="54"/>
        <v>6</v>
      </c>
    </row>
    <row r="3523" spans="1:22" hidden="1" x14ac:dyDescent="0.2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 s="2">
        <v>111087.5</v>
      </c>
      <c r="H3523">
        <v>1</v>
      </c>
      <c r="I3523">
        <v>0</v>
      </c>
      <c r="J3523">
        <v>1</v>
      </c>
      <c r="K3523" s="1">
        <v>146680.25</v>
      </c>
      <c r="L3523">
        <v>0</v>
      </c>
      <c r="M3523">
        <v>8</v>
      </c>
      <c r="N3523">
        <v>2697</v>
      </c>
      <c r="O3523">
        <v>3</v>
      </c>
      <c r="P3523">
        <v>112</v>
      </c>
      <c r="Q3523">
        <v>0.375</v>
      </c>
      <c r="R3523">
        <v>21576</v>
      </c>
      <c r="S3523" t="str" cm="1">
        <f t="array" ref="S3523">_xlfn.IFS(E3526&lt;30,"18-29",E3526&lt;45,"30-44",TRUE,"45+")</f>
        <v>30-44</v>
      </c>
      <c r="T3523" t="str" cm="1">
        <f t="array" ref="T3523">_xlfn.IFS(F3523&lt;=2,"0-2 Years",F3523&lt;=5,"3-5 Years",F3523&lt;=8,"6-8 Years",TRUE,"9-10 Years")</f>
        <v>3-5 Years</v>
      </c>
      <c r="U3523" t="str" cm="1">
        <f t="array" ref="U3523">_xlfn.IFS(P3523&gt;60,"High Risk",P3523&gt;30,"Medium Risk",TRUE,"Low Risk")</f>
        <v>High Risk</v>
      </c>
      <c r="V3523">
        <f t="shared" ref="V3523:V3586" si="55">IF(J3523=0,3,0)+IF(G3523=0,3,0)+IF(H3523=1,2,0)+IF(E3523&gt;45,1,0)+IF(F3523&lt;3,1,0)</f>
        <v>3</v>
      </c>
    </row>
    <row r="3524" spans="1:22" hidden="1" x14ac:dyDescent="0.2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 s="2">
        <v>0</v>
      </c>
      <c r="H3524">
        <v>2</v>
      </c>
      <c r="I3524">
        <v>1</v>
      </c>
      <c r="J3524">
        <v>1</v>
      </c>
      <c r="K3524" s="1">
        <v>132809.18</v>
      </c>
      <c r="L3524">
        <v>0</v>
      </c>
      <c r="M3524">
        <v>23</v>
      </c>
      <c r="N3524">
        <v>3019</v>
      </c>
      <c r="O3524">
        <v>3</v>
      </c>
      <c r="P3524">
        <v>48</v>
      </c>
      <c r="Q3524">
        <v>0.13043478260869565</v>
      </c>
      <c r="R3524">
        <v>69437</v>
      </c>
      <c r="S3524" t="str" cm="1">
        <f t="array" ref="S3524">_xlfn.IFS(E3527&lt;30,"18-29",E3527&lt;45,"30-44",TRUE,"45+")</f>
        <v>30-44</v>
      </c>
      <c r="T3524" t="str" cm="1">
        <f t="array" ref="T3524">_xlfn.IFS(F3524&lt;=2,"0-2 Years",F3524&lt;=5,"3-5 Years",F3524&lt;=8,"6-8 Years",TRUE,"9-10 Years")</f>
        <v>9-10 Years</v>
      </c>
      <c r="U3524" t="str" cm="1">
        <f t="array" ref="U3524">_xlfn.IFS(P3524&gt;60,"High Risk",P3524&gt;30,"Medium Risk",TRUE,"Low Risk")</f>
        <v>Medium Risk</v>
      </c>
      <c r="V3524">
        <f t="shared" si="55"/>
        <v>3</v>
      </c>
    </row>
    <row r="3525" spans="1:22" hidden="1" x14ac:dyDescent="0.2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 s="2">
        <v>127120.07</v>
      </c>
      <c r="H3525">
        <v>1</v>
      </c>
      <c r="I3525">
        <v>1</v>
      </c>
      <c r="J3525">
        <v>0</v>
      </c>
      <c r="K3525" s="1">
        <v>28707.69</v>
      </c>
      <c r="L3525">
        <v>0</v>
      </c>
      <c r="M3525">
        <v>11</v>
      </c>
      <c r="N3525">
        <v>134</v>
      </c>
      <c r="O3525">
        <v>7</v>
      </c>
      <c r="P3525">
        <v>110</v>
      </c>
      <c r="Q3525">
        <v>0.63636363636363635</v>
      </c>
      <c r="R3525">
        <v>1474</v>
      </c>
      <c r="S3525" t="str" cm="1">
        <f t="array" ref="S3525">_xlfn.IFS(E3528&lt;30,"18-29",E3528&lt;45,"30-44",TRUE,"45+")</f>
        <v>30-44</v>
      </c>
      <c r="T3525" t="str" cm="1">
        <f t="array" ref="T3525">_xlfn.IFS(F3525&lt;=2,"0-2 Years",F3525&lt;=5,"3-5 Years",F3525&lt;=8,"6-8 Years",TRUE,"9-10 Years")</f>
        <v>6-8 Years</v>
      </c>
      <c r="U3525" t="str" cm="1">
        <f t="array" ref="U3525">_xlfn.IFS(P3525&gt;60,"High Risk",P3525&gt;30,"Medium Risk",TRUE,"Low Risk")</f>
        <v>High Risk</v>
      </c>
      <c r="V3525">
        <f t="shared" si="55"/>
        <v>5</v>
      </c>
    </row>
    <row r="3526" spans="1:22" hidden="1" x14ac:dyDescent="0.2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 s="2">
        <v>115651.6</v>
      </c>
      <c r="H3526">
        <v>2</v>
      </c>
      <c r="I3526">
        <v>1</v>
      </c>
      <c r="J3526">
        <v>1</v>
      </c>
      <c r="K3526" s="1">
        <v>104706.29</v>
      </c>
      <c r="L3526">
        <v>0</v>
      </c>
      <c r="M3526">
        <v>6</v>
      </c>
      <c r="N3526">
        <v>3268</v>
      </c>
      <c r="O3526">
        <v>6</v>
      </c>
      <c r="P3526">
        <v>96</v>
      </c>
      <c r="Q3526">
        <v>1</v>
      </c>
      <c r="R3526">
        <v>19608</v>
      </c>
      <c r="S3526" t="str" cm="1">
        <f t="array" ref="S3526">_xlfn.IFS(E3529&lt;30,"18-29",E3529&lt;45,"30-44",TRUE,"45+")</f>
        <v>45+</v>
      </c>
      <c r="T3526" t="str" cm="1">
        <f t="array" ref="T3526">_xlfn.IFS(F3526&lt;=2,"0-2 Years",F3526&lt;=5,"3-5 Years",F3526&lt;=8,"6-8 Years",TRUE,"9-10 Years")</f>
        <v>6-8 Years</v>
      </c>
      <c r="U3526" t="str" cm="1">
        <f t="array" ref="U3526">_xlfn.IFS(P3526&gt;60,"High Risk",P3526&gt;30,"Medium Risk",TRUE,"Low Risk")</f>
        <v>High Risk</v>
      </c>
      <c r="V3526">
        <f t="shared" si="55"/>
        <v>0</v>
      </c>
    </row>
    <row r="3527" spans="1:22" hidden="1" x14ac:dyDescent="0.2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 s="2">
        <v>77743.009999999995</v>
      </c>
      <c r="H3527">
        <v>2</v>
      </c>
      <c r="I3527">
        <v>1</v>
      </c>
      <c r="J3527">
        <v>0</v>
      </c>
      <c r="K3527" s="1">
        <v>75335.679999999993</v>
      </c>
      <c r="L3527">
        <v>0</v>
      </c>
      <c r="M3527">
        <v>16</v>
      </c>
      <c r="N3527">
        <v>184</v>
      </c>
      <c r="O3527">
        <v>6</v>
      </c>
      <c r="P3527">
        <v>155</v>
      </c>
      <c r="Q3527">
        <v>0.375</v>
      </c>
      <c r="R3527">
        <v>2944</v>
      </c>
      <c r="S3527" t="str" cm="1">
        <f t="array" ref="S3527">_xlfn.IFS(E3530&lt;30,"18-29",E3530&lt;45,"30-44",TRUE,"45+")</f>
        <v>18-29</v>
      </c>
      <c r="T3527" t="str" cm="1">
        <f t="array" ref="T3527">_xlfn.IFS(F3527&lt;=2,"0-2 Years",F3527&lt;=5,"3-5 Years",F3527&lt;=8,"6-8 Years",TRUE,"9-10 Years")</f>
        <v>3-5 Years</v>
      </c>
      <c r="U3527" t="str" cm="1">
        <f t="array" ref="U3527">_xlfn.IFS(P3527&gt;60,"High Risk",P3527&gt;30,"Medium Risk",TRUE,"Low Risk")</f>
        <v>High Risk</v>
      </c>
      <c r="V3527">
        <f t="shared" si="55"/>
        <v>3</v>
      </c>
    </row>
    <row r="3528" spans="1:22" x14ac:dyDescent="0.2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 s="2">
        <v>0</v>
      </c>
      <c r="H3528">
        <v>2</v>
      </c>
      <c r="I3528">
        <v>1</v>
      </c>
      <c r="J3528">
        <v>0</v>
      </c>
      <c r="K3528" s="1">
        <v>136827.96</v>
      </c>
      <c r="L3528">
        <v>0</v>
      </c>
      <c r="M3528">
        <v>14</v>
      </c>
      <c r="N3528">
        <v>970</v>
      </c>
      <c r="O3528">
        <v>9</v>
      </c>
      <c r="P3528">
        <v>179</v>
      </c>
      <c r="Q3528">
        <v>0.6428571428571429</v>
      </c>
      <c r="R3528">
        <v>13580</v>
      </c>
      <c r="S3528" t="str" cm="1">
        <f t="array" ref="S3528">_xlfn.IFS(E3531&lt;30,"18-29",E3531&lt;45,"30-44",TRUE,"45+")</f>
        <v>18-29</v>
      </c>
      <c r="T3528" t="str" cm="1">
        <f t="array" ref="T3528">_xlfn.IFS(F3528&lt;=2,"0-2 Years",F3528&lt;=5,"3-5 Years",F3528&lt;=8,"6-8 Years",TRUE,"9-10 Years")</f>
        <v>9-10 Years</v>
      </c>
      <c r="U3528" t="str" cm="1">
        <f t="array" ref="U3528">_xlfn.IFS(P3528&gt;60,"High Risk",P3528&gt;30,"Medium Risk",TRUE,"Low Risk")</f>
        <v>High Risk</v>
      </c>
      <c r="V3528">
        <f t="shared" si="55"/>
        <v>6</v>
      </c>
    </row>
    <row r="3529" spans="1:22" hidden="1" x14ac:dyDescent="0.2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 s="2">
        <v>71996.09</v>
      </c>
      <c r="H3529">
        <v>1</v>
      </c>
      <c r="I3529">
        <v>1</v>
      </c>
      <c r="J3529">
        <v>1</v>
      </c>
      <c r="K3529" s="1">
        <v>139065.94</v>
      </c>
      <c r="L3529">
        <v>0</v>
      </c>
      <c r="M3529">
        <v>20</v>
      </c>
      <c r="N3529">
        <v>2138</v>
      </c>
      <c r="O3529">
        <v>0</v>
      </c>
      <c r="P3529">
        <v>29</v>
      </c>
      <c r="Q3529">
        <v>0</v>
      </c>
      <c r="R3529">
        <v>42760</v>
      </c>
      <c r="S3529" t="str" cm="1">
        <f t="array" ref="S3529">_xlfn.IFS(E3532&lt;30,"18-29",E3532&lt;45,"30-44",TRUE,"45+")</f>
        <v>30-44</v>
      </c>
      <c r="T3529" t="str" cm="1">
        <f t="array" ref="T3529">_xlfn.IFS(F3529&lt;=2,"0-2 Years",F3529&lt;=5,"3-5 Years",F3529&lt;=8,"6-8 Years",TRUE,"9-10 Years")</f>
        <v>6-8 Years</v>
      </c>
      <c r="U3529" t="str" cm="1">
        <f t="array" ref="U3529">_xlfn.IFS(P3529&gt;60,"High Risk",P3529&gt;30,"Medium Risk",TRUE,"Low Risk")</f>
        <v>Low Risk</v>
      </c>
      <c r="V3529">
        <f t="shared" si="55"/>
        <v>3</v>
      </c>
    </row>
    <row r="3530" spans="1:22" hidden="1" x14ac:dyDescent="0.2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 s="2">
        <v>61581.97</v>
      </c>
      <c r="H3530">
        <v>1</v>
      </c>
      <c r="I3530">
        <v>1</v>
      </c>
      <c r="J3530">
        <v>1</v>
      </c>
      <c r="K3530" s="1">
        <v>70179.91</v>
      </c>
      <c r="L3530">
        <v>0</v>
      </c>
      <c r="M3530">
        <v>21</v>
      </c>
      <c r="N3530">
        <v>1019</v>
      </c>
      <c r="O3530">
        <v>2</v>
      </c>
      <c r="P3530">
        <v>30</v>
      </c>
      <c r="Q3530">
        <v>9.5238095238095233E-2</v>
      </c>
      <c r="R3530">
        <v>21399</v>
      </c>
      <c r="S3530" t="str" cm="1">
        <f t="array" ref="S3530">_xlfn.IFS(E3533&lt;30,"18-29",E3533&lt;45,"30-44",TRUE,"45+")</f>
        <v>45+</v>
      </c>
      <c r="T3530" t="str" cm="1">
        <f t="array" ref="T3530">_xlfn.IFS(F3530&lt;=2,"0-2 Years",F3530&lt;=5,"3-5 Years",F3530&lt;=8,"6-8 Years",TRUE,"9-10 Years")</f>
        <v>3-5 Years</v>
      </c>
      <c r="U3530" t="str" cm="1">
        <f t="array" ref="U3530">_xlfn.IFS(P3530&gt;60,"High Risk",P3530&gt;30,"Medium Risk",TRUE,"Low Risk")</f>
        <v>Low Risk</v>
      </c>
      <c r="V3530">
        <f t="shared" si="55"/>
        <v>2</v>
      </c>
    </row>
    <row r="3531" spans="1:22" x14ac:dyDescent="0.2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 s="2">
        <v>0</v>
      </c>
      <c r="H3531">
        <v>2</v>
      </c>
      <c r="I3531">
        <v>1</v>
      </c>
      <c r="J3531">
        <v>0</v>
      </c>
      <c r="K3531" s="1">
        <v>116160.04</v>
      </c>
      <c r="L3531">
        <v>0</v>
      </c>
      <c r="M3531">
        <v>29</v>
      </c>
      <c r="N3531">
        <v>2592</v>
      </c>
      <c r="O3531">
        <v>10</v>
      </c>
      <c r="P3531">
        <v>28</v>
      </c>
      <c r="Q3531">
        <v>0.34482758620689657</v>
      </c>
      <c r="R3531">
        <v>75168</v>
      </c>
      <c r="S3531" t="str" cm="1">
        <f t="array" ref="S3531">_xlfn.IFS(E3534&lt;30,"18-29",E3534&lt;45,"30-44",TRUE,"45+")</f>
        <v>30-44</v>
      </c>
      <c r="T3531" t="str" cm="1">
        <f t="array" ref="T3531">_xlfn.IFS(F3531&lt;=2,"0-2 Years",F3531&lt;=5,"3-5 Years",F3531&lt;=8,"6-8 Years",TRUE,"9-10 Years")</f>
        <v>3-5 Years</v>
      </c>
      <c r="U3531" t="str" cm="1">
        <f t="array" ref="U3531">_xlfn.IFS(P3531&gt;60,"High Risk",P3531&gt;30,"Medium Risk",TRUE,"Low Risk")</f>
        <v>Low Risk</v>
      </c>
      <c r="V3531">
        <f t="shared" si="55"/>
        <v>6</v>
      </c>
    </row>
    <row r="3532" spans="1:22" x14ac:dyDescent="0.2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 s="2">
        <v>0</v>
      </c>
      <c r="H3532">
        <v>3</v>
      </c>
      <c r="I3532">
        <v>1</v>
      </c>
      <c r="J3532">
        <v>0</v>
      </c>
      <c r="K3532" s="1">
        <v>83008.490000000005</v>
      </c>
      <c r="L3532">
        <v>1</v>
      </c>
      <c r="M3532">
        <v>8</v>
      </c>
      <c r="N3532">
        <v>2254</v>
      </c>
      <c r="O3532">
        <v>1</v>
      </c>
      <c r="P3532">
        <v>110</v>
      </c>
      <c r="Q3532">
        <v>0.125</v>
      </c>
      <c r="R3532">
        <v>18032</v>
      </c>
      <c r="S3532" t="str" cm="1">
        <f t="array" ref="S3532">_xlfn.IFS(E3535&lt;30,"18-29",E3535&lt;45,"30-44",TRUE,"45+")</f>
        <v>30-44</v>
      </c>
      <c r="T3532" t="str" cm="1">
        <f t="array" ref="T3532">_xlfn.IFS(F3532&lt;=2,"0-2 Years",F3532&lt;=5,"3-5 Years",F3532&lt;=8,"6-8 Years",TRUE,"9-10 Years")</f>
        <v>3-5 Years</v>
      </c>
      <c r="U3532" t="str" cm="1">
        <f t="array" ref="U3532">_xlfn.IFS(P3532&gt;60,"High Risk",P3532&gt;30,"Medium Risk",TRUE,"Low Risk")</f>
        <v>High Risk</v>
      </c>
      <c r="V3532">
        <f t="shared" si="55"/>
        <v>6</v>
      </c>
    </row>
    <row r="3533" spans="1:22" x14ac:dyDescent="0.2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 s="2">
        <v>87873.39</v>
      </c>
      <c r="H3533">
        <v>1</v>
      </c>
      <c r="I3533">
        <v>0</v>
      </c>
      <c r="J3533">
        <v>0</v>
      </c>
      <c r="K3533" s="1">
        <v>188484.52</v>
      </c>
      <c r="L3533">
        <v>1</v>
      </c>
      <c r="M3533">
        <v>12</v>
      </c>
      <c r="N3533">
        <v>1875</v>
      </c>
      <c r="O3533">
        <v>3</v>
      </c>
      <c r="P3533">
        <v>24</v>
      </c>
      <c r="Q3533">
        <v>0.25</v>
      </c>
      <c r="R3533">
        <v>22500</v>
      </c>
      <c r="S3533" t="str" cm="1">
        <f t="array" ref="S3533">_xlfn.IFS(E3536&lt;30,"18-29",E3536&lt;45,"30-44",TRUE,"45+")</f>
        <v>30-44</v>
      </c>
      <c r="T3533" t="str" cm="1">
        <f t="array" ref="T3533">_xlfn.IFS(F3533&lt;=2,"0-2 Years",F3533&lt;=5,"3-5 Years",F3533&lt;=8,"6-8 Years",TRUE,"9-10 Years")</f>
        <v>6-8 Years</v>
      </c>
      <c r="U3533" t="str" cm="1">
        <f t="array" ref="U3533">_xlfn.IFS(P3533&gt;60,"High Risk",P3533&gt;30,"Medium Risk",TRUE,"Low Risk")</f>
        <v>Low Risk</v>
      </c>
      <c r="V3533">
        <f t="shared" si="55"/>
        <v>6</v>
      </c>
    </row>
    <row r="3534" spans="1:22" hidden="1" x14ac:dyDescent="0.2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 s="2">
        <v>105617.73</v>
      </c>
      <c r="H3534">
        <v>2</v>
      </c>
      <c r="I3534">
        <v>1</v>
      </c>
      <c r="J3534">
        <v>1</v>
      </c>
      <c r="K3534" s="1">
        <v>133699.82</v>
      </c>
      <c r="L3534">
        <v>1</v>
      </c>
      <c r="M3534">
        <v>16</v>
      </c>
      <c r="N3534">
        <v>292</v>
      </c>
      <c r="O3534">
        <v>4</v>
      </c>
      <c r="P3534">
        <v>68</v>
      </c>
      <c r="Q3534">
        <v>0.25</v>
      </c>
      <c r="R3534">
        <v>4672</v>
      </c>
      <c r="S3534" t="str" cm="1">
        <f t="array" ref="S3534">_xlfn.IFS(E3537&lt;30,"18-29",E3537&lt;45,"30-44",TRUE,"45+")</f>
        <v>30-44</v>
      </c>
      <c r="T3534" t="str" cm="1">
        <f t="array" ref="T3534">_xlfn.IFS(F3534&lt;=2,"0-2 Years",F3534&lt;=5,"3-5 Years",F3534&lt;=8,"6-8 Years",TRUE,"9-10 Years")</f>
        <v>0-2 Years</v>
      </c>
      <c r="U3534" t="str" cm="1">
        <f t="array" ref="U3534">_xlfn.IFS(P3534&gt;60,"High Risk",P3534&gt;30,"Medium Risk",TRUE,"Low Risk")</f>
        <v>High Risk</v>
      </c>
      <c r="V3534">
        <f t="shared" si="55"/>
        <v>1</v>
      </c>
    </row>
    <row r="3535" spans="1:22" hidden="1" x14ac:dyDescent="0.2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 s="2">
        <v>0</v>
      </c>
      <c r="H3535">
        <v>1</v>
      </c>
      <c r="I3535">
        <v>0</v>
      </c>
      <c r="J3535">
        <v>1</v>
      </c>
      <c r="K3535" s="1">
        <v>72172.13</v>
      </c>
      <c r="L3535">
        <v>1</v>
      </c>
      <c r="M3535">
        <v>27</v>
      </c>
      <c r="N3535">
        <v>2632</v>
      </c>
      <c r="O3535">
        <v>1</v>
      </c>
      <c r="P3535">
        <v>84</v>
      </c>
      <c r="Q3535">
        <v>3.7037037037037035E-2</v>
      </c>
      <c r="R3535">
        <v>71064</v>
      </c>
      <c r="S3535" t="str" cm="1">
        <f t="array" ref="S3535">_xlfn.IFS(E3538&lt;30,"18-29",E3538&lt;45,"30-44",TRUE,"45+")</f>
        <v>18-29</v>
      </c>
      <c r="T3535" t="str" cm="1">
        <f t="array" ref="T3535">_xlfn.IFS(F3535&lt;=2,"0-2 Years",F3535&lt;=5,"3-5 Years",F3535&lt;=8,"6-8 Years",TRUE,"9-10 Years")</f>
        <v>3-5 Years</v>
      </c>
      <c r="U3535" t="str" cm="1">
        <f t="array" ref="U3535">_xlfn.IFS(P3535&gt;60,"High Risk",P3535&gt;30,"Medium Risk",TRUE,"Low Risk")</f>
        <v>High Risk</v>
      </c>
      <c r="V3535">
        <f t="shared" si="55"/>
        <v>5</v>
      </c>
    </row>
    <row r="3536" spans="1:22" hidden="1" x14ac:dyDescent="0.2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 s="2">
        <v>148770.60999999999</v>
      </c>
      <c r="H3536">
        <v>2</v>
      </c>
      <c r="I3536">
        <v>1</v>
      </c>
      <c r="J3536">
        <v>1</v>
      </c>
      <c r="K3536" s="1">
        <v>191057.76</v>
      </c>
      <c r="L3536">
        <v>0</v>
      </c>
      <c r="M3536">
        <v>20</v>
      </c>
      <c r="N3536">
        <v>1395</v>
      </c>
      <c r="O3536">
        <v>1</v>
      </c>
      <c r="P3536">
        <v>39</v>
      </c>
      <c r="Q3536">
        <v>0.05</v>
      </c>
      <c r="R3536">
        <v>27900</v>
      </c>
      <c r="S3536" t="str" cm="1">
        <f t="array" ref="S3536">_xlfn.IFS(E3539&lt;30,"18-29",E3539&lt;45,"30-44",TRUE,"45+")</f>
        <v>45+</v>
      </c>
      <c r="T3536" t="str" cm="1">
        <f t="array" ref="T3536">_xlfn.IFS(F3536&lt;=2,"0-2 Years",F3536&lt;=5,"3-5 Years",F3536&lt;=8,"6-8 Years",TRUE,"9-10 Years")</f>
        <v>3-5 Years</v>
      </c>
      <c r="U3536" t="str" cm="1">
        <f t="array" ref="U3536">_xlfn.IFS(P3536&gt;60,"High Risk",P3536&gt;30,"Medium Risk",TRUE,"Low Risk")</f>
        <v>Medium Risk</v>
      </c>
      <c r="V3536">
        <f t="shared" si="55"/>
        <v>0</v>
      </c>
    </row>
    <row r="3537" spans="1:22" hidden="1" x14ac:dyDescent="0.2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 s="2">
        <v>94901.09</v>
      </c>
      <c r="H3537">
        <v>1</v>
      </c>
      <c r="I3537">
        <v>1</v>
      </c>
      <c r="J3537">
        <v>1</v>
      </c>
      <c r="K3537" s="1">
        <v>48233.75</v>
      </c>
      <c r="L3537">
        <v>0</v>
      </c>
      <c r="M3537">
        <v>1</v>
      </c>
      <c r="N3537">
        <v>1229</v>
      </c>
      <c r="O3537">
        <v>8</v>
      </c>
      <c r="P3537">
        <v>98</v>
      </c>
      <c r="Q3537">
        <v>1</v>
      </c>
      <c r="R3537">
        <v>1229</v>
      </c>
      <c r="S3537" t="str" cm="1">
        <f t="array" ref="S3537">_xlfn.IFS(E3540&lt;30,"18-29",E3540&lt;45,"30-44",TRUE,"45+")</f>
        <v>30-44</v>
      </c>
      <c r="T3537" t="str" cm="1">
        <f t="array" ref="T3537">_xlfn.IFS(F3537&lt;=2,"0-2 Years",F3537&lt;=5,"3-5 Years",F3537&lt;=8,"6-8 Years",TRUE,"9-10 Years")</f>
        <v>3-5 Years</v>
      </c>
      <c r="U3537" t="str" cm="1">
        <f t="array" ref="U3537">_xlfn.IFS(P3537&gt;60,"High Risk",P3537&gt;30,"Medium Risk",TRUE,"Low Risk")</f>
        <v>High Risk</v>
      </c>
      <c r="V3537">
        <f t="shared" si="55"/>
        <v>2</v>
      </c>
    </row>
    <row r="3538" spans="1:22" hidden="1" x14ac:dyDescent="0.2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 s="2">
        <v>174851.9</v>
      </c>
      <c r="H3538">
        <v>1</v>
      </c>
      <c r="I3538">
        <v>1</v>
      </c>
      <c r="J3538">
        <v>1</v>
      </c>
      <c r="K3538" s="1">
        <v>79178.31</v>
      </c>
      <c r="L3538">
        <v>0</v>
      </c>
      <c r="M3538">
        <v>16</v>
      </c>
      <c r="N3538">
        <v>3231</v>
      </c>
      <c r="O3538">
        <v>10</v>
      </c>
      <c r="P3538">
        <v>116</v>
      </c>
      <c r="Q3538">
        <v>0.625</v>
      </c>
      <c r="R3538">
        <v>51696</v>
      </c>
      <c r="S3538" t="str" cm="1">
        <f t="array" ref="S3538">_xlfn.IFS(E3541&lt;30,"18-29",E3541&lt;45,"30-44",TRUE,"45+")</f>
        <v>30-44</v>
      </c>
      <c r="T3538" t="str" cm="1">
        <f t="array" ref="T3538">_xlfn.IFS(F3538&lt;=2,"0-2 Years",F3538&lt;=5,"3-5 Years",F3538&lt;=8,"6-8 Years",TRUE,"9-10 Years")</f>
        <v>6-8 Years</v>
      </c>
      <c r="U3538" t="str" cm="1">
        <f t="array" ref="U3538">_xlfn.IFS(P3538&gt;60,"High Risk",P3538&gt;30,"Medium Risk",TRUE,"Low Risk")</f>
        <v>High Risk</v>
      </c>
      <c r="V3538">
        <f t="shared" si="55"/>
        <v>2</v>
      </c>
    </row>
    <row r="3539" spans="1:22" hidden="1" x14ac:dyDescent="0.2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 s="2">
        <v>0</v>
      </c>
      <c r="H3539">
        <v>2</v>
      </c>
      <c r="I3539">
        <v>1</v>
      </c>
      <c r="J3539">
        <v>1</v>
      </c>
      <c r="K3539" s="1">
        <v>162347.04999999999</v>
      </c>
      <c r="L3539">
        <v>0</v>
      </c>
      <c r="M3539">
        <v>12</v>
      </c>
      <c r="N3539">
        <v>1643</v>
      </c>
      <c r="O3539">
        <v>1</v>
      </c>
      <c r="P3539">
        <v>88</v>
      </c>
      <c r="Q3539">
        <v>8.3333333333333329E-2</v>
      </c>
      <c r="R3539">
        <v>19716</v>
      </c>
      <c r="S3539" t="str" cm="1">
        <f t="array" ref="S3539">_xlfn.IFS(E3542&lt;30,"18-29",E3542&lt;45,"30-44",TRUE,"45+")</f>
        <v>30-44</v>
      </c>
      <c r="T3539" t="str" cm="1">
        <f t="array" ref="T3539">_xlfn.IFS(F3539&lt;=2,"0-2 Years",F3539&lt;=5,"3-5 Years",F3539&lt;=8,"6-8 Years",TRUE,"9-10 Years")</f>
        <v>6-8 Years</v>
      </c>
      <c r="U3539" t="str" cm="1">
        <f t="array" ref="U3539">_xlfn.IFS(P3539&gt;60,"High Risk",P3539&gt;30,"Medium Risk",TRUE,"Low Risk")</f>
        <v>High Risk</v>
      </c>
      <c r="V3539">
        <f t="shared" si="55"/>
        <v>4</v>
      </c>
    </row>
    <row r="3540" spans="1:22" x14ac:dyDescent="0.2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 s="2">
        <v>120847.11</v>
      </c>
      <c r="H3540">
        <v>1</v>
      </c>
      <c r="I3540">
        <v>1</v>
      </c>
      <c r="J3540">
        <v>0</v>
      </c>
      <c r="K3540" s="1">
        <v>7611.61</v>
      </c>
      <c r="L3540">
        <v>1</v>
      </c>
      <c r="M3540">
        <v>1</v>
      </c>
      <c r="N3540">
        <v>520</v>
      </c>
      <c r="O3540">
        <v>2</v>
      </c>
      <c r="P3540">
        <v>103</v>
      </c>
      <c r="Q3540">
        <v>1</v>
      </c>
      <c r="R3540">
        <v>520</v>
      </c>
      <c r="S3540" t="str" cm="1">
        <f t="array" ref="S3540">_xlfn.IFS(E3543&lt;30,"18-29",E3543&lt;45,"30-44",TRUE,"45+")</f>
        <v>45+</v>
      </c>
      <c r="T3540" t="str" cm="1">
        <f t="array" ref="T3540">_xlfn.IFS(F3540&lt;=2,"0-2 Years",F3540&lt;=5,"3-5 Years",F3540&lt;=8,"6-8 Years",TRUE,"9-10 Years")</f>
        <v>0-2 Years</v>
      </c>
      <c r="U3540" t="str" cm="1">
        <f t="array" ref="U3540">_xlfn.IFS(P3540&gt;60,"High Risk",P3540&gt;30,"Medium Risk",TRUE,"Low Risk")</f>
        <v>High Risk</v>
      </c>
      <c r="V3540">
        <f t="shared" si="55"/>
        <v>6</v>
      </c>
    </row>
    <row r="3541" spans="1:22" x14ac:dyDescent="0.2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 s="2">
        <v>0</v>
      </c>
      <c r="H3541">
        <v>1</v>
      </c>
      <c r="I3541">
        <v>1</v>
      </c>
      <c r="J3541">
        <v>0</v>
      </c>
      <c r="K3541" s="1">
        <v>88890.05</v>
      </c>
      <c r="L3541">
        <v>0</v>
      </c>
      <c r="M3541">
        <v>15</v>
      </c>
      <c r="N3541">
        <v>1512</v>
      </c>
      <c r="O3541">
        <v>6</v>
      </c>
      <c r="P3541">
        <v>3</v>
      </c>
      <c r="Q3541">
        <v>0.4</v>
      </c>
      <c r="R3541">
        <v>22680</v>
      </c>
      <c r="S3541" t="str" cm="1">
        <f t="array" ref="S3541">_xlfn.IFS(E3544&lt;30,"18-29",E3544&lt;45,"30-44",TRUE,"45+")</f>
        <v>30-44</v>
      </c>
      <c r="T3541" t="str" cm="1">
        <f t="array" ref="T3541">_xlfn.IFS(F3541&lt;=2,"0-2 Years",F3541&lt;=5,"3-5 Years",F3541&lt;=8,"6-8 Years",TRUE,"9-10 Years")</f>
        <v>6-8 Years</v>
      </c>
      <c r="U3541" t="str" cm="1">
        <f t="array" ref="U3541">_xlfn.IFS(P3541&gt;60,"High Risk",P3541&gt;30,"Medium Risk",TRUE,"Low Risk")</f>
        <v>Low Risk</v>
      </c>
      <c r="V3541">
        <f t="shared" si="55"/>
        <v>8</v>
      </c>
    </row>
    <row r="3542" spans="1:22" x14ac:dyDescent="0.2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 s="2">
        <v>0</v>
      </c>
      <c r="H3542">
        <v>1</v>
      </c>
      <c r="I3542">
        <v>0</v>
      </c>
      <c r="J3542">
        <v>0</v>
      </c>
      <c r="K3542" s="1">
        <v>63833.09</v>
      </c>
      <c r="L3542">
        <v>0</v>
      </c>
      <c r="M3542">
        <v>6</v>
      </c>
      <c r="N3542">
        <v>3776</v>
      </c>
      <c r="O3542">
        <v>8</v>
      </c>
      <c r="P3542">
        <v>3</v>
      </c>
      <c r="Q3542">
        <v>1</v>
      </c>
      <c r="R3542">
        <v>22656</v>
      </c>
      <c r="S3542" t="str" cm="1">
        <f t="array" ref="S3542">_xlfn.IFS(E3545&lt;30,"18-29",E3545&lt;45,"30-44",TRUE,"45+")</f>
        <v>45+</v>
      </c>
      <c r="T3542" t="str" cm="1">
        <f t="array" ref="T3542">_xlfn.IFS(F3542&lt;=2,"0-2 Years",F3542&lt;=5,"3-5 Years",F3542&lt;=8,"6-8 Years",TRUE,"9-10 Years")</f>
        <v>3-5 Years</v>
      </c>
      <c r="U3542" t="str" cm="1">
        <f t="array" ref="U3542">_xlfn.IFS(P3542&gt;60,"High Risk",P3542&gt;30,"Medium Risk",TRUE,"Low Risk")</f>
        <v>Low Risk</v>
      </c>
      <c r="V3542">
        <f t="shared" si="55"/>
        <v>8</v>
      </c>
    </row>
    <row r="3543" spans="1:22" hidden="1" x14ac:dyDescent="0.2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 s="2">
        <v>103267.8</v>
      </c>
      <c r="H3543">
        <v>1</v>
      </c>
      <c r="I3543">
        <v>1</v>
      </c>
      <c r="J3543">
        <v>1</v>
      </c>
      <c r="K3543" s="1">
        <v>78310.039999999994</v>
      </c>
      <c r="L3543">
        <v>0</v>
      </c>
      <c r="M3543">
        <v>11</v>
      </c>
      <c r="N3543">
        <v>2535</v>
      </c>
      <c r="O3543">
        <v>10</v>
      </c>
      <c r="P3543">
        <v>175</v>
      </c>
      <c r="Q3543">
        <v>0.90909090909090906</v>
      </c>
      <c r="R3543">
        <v>27885</v>
      </c>
      <c r="S3543" t="str" cm="1">
        <f t="array" ref="S3543">_xlfn.IFS(E3546&lt;30,"18-29",E3546&lt;45,"30-44",TRUE,"45+")</f>
        <v>30-44</v>
      </c>
      <c r="T3543" t="str" cm="1">
        <f t="array" ref="T3543">_xlfn.IFS(F3543&lt;=2,"0-2 Years",F3543&lt;=5,"3-5 Years",F3543&lt;=8,"6-8 Years",TRUE,"9-10 Years")</f>
        <v>3-5 Years</v>
      </c>
      <c r="U3543" t="str" cm="1">
        <f t="array" ref="U3543">_xlfn.IFS(P3543&gt;60,"High Risk",P3543&gt;30,"Medium Risk",TRUE,"Low Risk")</f>
        <v>High Risk</v>
      </c>
      <c r="V3543">
        <f t="shared" si="55"/>
        <v>3</v>
      </c>
    </row>
    <row r="3544" spans="1:22" hidden="1" x14ac:dyDescent="0.2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 s="2">
        <v>109699.08</v>
      </c>
      <c r="H3544">
        <v>1</v>
      </c>
      <c r="I3544">
        <v>1</v>
      </c>
      <c r="J3544">
        <v>1</v>
      </c>
      <c r="K3544" s="1">
        <v>37898.910000000003</v>
      </c>
      <c r="L3544">
        <v>0</v>
      </c>
      <c r="M3544">
        <v>21</v>
      </c>
      <c r="N3544">
        <v>108</v>
      </c>
      <c r="O3544">
        <v>0</v>
      </c>
      <c r="P3544">
        <v>166</v>
      </c>
      <c r="Q3544">
        <v>0</v>
      </c>
      <c r="R3544">
        <v>2268</v>
      </c>
      <c r="S3544" t="str" cm="1">
        <f t="array" ref="S3544">_xlfn.IFS(E3547&lt;30,"18-29",E3547&lt;45,"30-44",TRUE,"45+")</f>
        <v>30-44</v>
      </c>
      <c r="T3544" t="str" cm="1">
        <f t="array" ref="T3544">_xlfn.IFS(F3544&lt;=2,"0-2 Years",F3544&lt;=5,"3-5 Years",F3544&lt;=8,"6-8 Years",TRUE,"9-10 Years")</f>
        <v>3-5 Years</v>
      </c>
      <c r="U3544" t="str" cm="1">
        <f t="array" ref="U3544">_xlfn.IFS(P3544&gt;60,"High Risk",P3544&gt;30,"Medium Risk",TRUE,"Low Risk")</f>
        <v>High Risk</v>
      </c>
      <c r="V3544">
        <f t="shared" si="55"/>
        <v>2</v>
      </c>
    </row>
    <row r="3545" spans="1:22" hidden="1" x14ac:dyDescent="0.2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 s="2">
        <v>135133.39000000001</v>
      </c>
      <c r="H3545">
        <v>1</v>
      </c>
      <c r="I3545">
        <v>0</v>
      </c>
      <c r="J3545">
        <v>1</v>
      </c>
      <c r="K3545" s="1">
        <v>179521.24</v>
      </c>
      <c r="L3545">
        <v>1</v>
      </c>
      <c r="M3545">
        <v>29</v>
      </c>
      <c r="N3545">
        <v>4370</v>
      </c>
      <c r="O3545">
        <v>10</v>
      </c>
      <c r="P3545">
        <v>65</v>
      </c>
      <c r="Q3545">
        <v>0.34482758620689657</v>
      </c>
      <c r="R3545">
        <v>126730</v>
      </c>
      <c r="S3545" t="str" cm="1">
        <f t="array" ref="S3545">_xlfn.IFS(E3548&lt;30,"18-29",E3548&lt;45,"30-44",TRUE,"45+")</f>
        <v>30-44</v>
      </c>
      <c r="T3545" t="str" cm="1">
        <f t="array" ref="T3545">_xlfn.IFS(F3545&lt;=2,"0-2 Years",F3545&lt;=5,"3-5 Years",F3545&lt;=8,"6-8 Years",TRUE,"9-10 Years")</f>
        <v>6-8 Years</v>
      </c>
      <c r="U3545" t="str" cm="1">
        <f t="array" ref="U3545">_xlfn.IFS(P3545&gt;60,"High Risk",P3545&gt;30,"Medium Risk",TRUE,"Low Risk")</f>
        <v>High Risk</v>
      </c>
      <c r="V3545">
        <f t="shared" si="55"/>
        <v>3</v>
      </c>
    </row>
    <row r="3546" spans="1:22" x14ac:dyDescent="0.2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 s="2">
        <v>0</v>
      </c>
      <c r="H3546">
        <v>1</v>
      </c>
      <c r="I3546">
        <v>1</v>
      </c>
      <c r="J3546">
        <v>0</v>
      </c>
      <c r="K3546" s="1">
        <v>130726.96</v>
      </c>
      <c r="L3546">
        <v>0</v>
      </c>
      <c r="M3546">
        <v>6</v>
      </c>
      <c r="N3546">
        <v>3331</v>
      </c>
      <c r="O3546">
        <v>0</v>
      </c>
      <c r="P3546">
        <v>147</v>
      </c>
      <c r="Q3546">
        <v>0</v>
      </c>
      <c r="R3546">
        <v>19986</v>
      </c>
      <c r="S3546" t="str" cm="1">
        <f t="array" ref="S3546">_xlfn.IFS(E3549&lt;30,"18-29",E3549&lt;45,"30-44",TRUE,"45+")</f>
        <v>30-44</v>
      </c>
      <c r="T3546" t="str" cm="1">
        <f t="array" ref="T3546">_xlfn.IFS(F3546&lt;=2,"0-2 Years",F3546&lt;=5,"3-5 Years",F3546&lt;=8,"6-8 Years",TRUE,"9-10 Years")</f>
        <v>0-2 Years</v>
      </c>
      <c r="U3546" t="str" cm="1">
        <f t="array" ref="U3546">_xlfn.IFS(P3546&gt;60,"High Risk",P3546&gt;30,"Medium Risk",TRUE,"Low Risk")</f>
        <v>High Risk</v>
      </c>
      <c r="V3546">
        <f t="shared" si="55"/>
        <v>9</v>
      </c>
    </row>
    <row r="3547" spans="1:22" hidden="1" x14ac:dyDescent="0.2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 s="2">
        <v>137649.47</v>
      </c>
      <c r="H3547">
        <v>1</v>
      </c>
      <c r="I3547">
        <v>0</v>
      </c>
      <c r="J3547">
        <v>0</v>
      </c>
      <c r="K3547" s="1">
        <v>198714.29</v>
      </c>
      <c r="L3547">
        <v>0</v>
      </c>
      <c r="M3547">
        <v>8</v>
      </c>
      <c r="N3547">
        <v>4578</v>
      </c>
      <c r="O3547">
        <v>7</v>
      </c>
      <c r="P3547">
        <v>179</v>
      </c>
      <c r="Q3547">
        <v>0.875</v>
      </c>
      <c r="R3547">
        <v>36624</v>
      </c>
      <c r="S3547" t="str" cm="1">
        <f t="array" ref="S3547">_xlfn.IFS(E3550&lt;30,"18-29",E3550&lt;45,"30-44",TRUE,"45+")</f>
        <v>30-44</v>
      </c>
      <c r="T3547" t="str" cm="1">
        <f t="array" ref="T3547">_xlfn.IFS(F3547&lt;=2,"0-2 Years",F3547&lt;=5,"3-5 Years",F3547&lt;=8,"6-8 Years",TRUE,"9-10 Years")</f>
        <v>6-8 Years</v>
      </c>
      <c r="U3547" t="str" cm="1">
        <f t="array" ref="U3547">_xlfn.IFS(P3547&gt;60,"High Risk",P3547&gt;30,"Medium Risk",TRUE,"Low Risk")</f>
        <v>High Risk</v>
      </c>
      <c r="V3547">
        <f t="shared" si="55"/>
        <v>5</v>
      </c>
    </row>
    <row r="3548" spans="1:22" hidden="1" x14ac:dyDescent="0.2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 s="2">
        <v>113567.94</v>
      </c>
      <c r="H3548">
        <v>1</v>
      </c>
      <c r="I3548">
        <v>1</v>
      </c>
      <c r="J3548">
        <v>0</v>
      </c>
      <c r="K3548" s="1">
        <v>89543.25</v>
      </c>
      <c r="L3548">
        <v>0</v>
      </c>
      <c r="M3548">
        <v>14</v>
      </c>
      <c r="N3548">
        <v>764</v>
      </c>
      <c r="O3548">
        <v>5</v>
      </c>
      <c r="P3548">
        <v>59</v>
      </c>
      <c r="Q3548">
        <v>0.35714285714285715</v>
      </c>
      <c r="R3548">
        <v>10696</v>
      </c>
      <c r="S3548" t="str" cm="1">
        <f t="array" ref="S3548">_xlfn.IFS(E3551&lt;30,"18-29",E3551&lt;45,"30-44",TRUE,"45+")</f>
        <v>45+</v>
      </c>
      <c r="T3548" t="str" cm="1">
        <f t="array" ref="T3548">_xlfn.IFS(F3548&lt;=2,"0-2 Years",F3548&lt;=5,"3-5 Years",F3548&lt;=8,"6-8 Years",TRUE,"9-10 Years")</f>
        <v>6-8 Years</v>
      </c>
      <c r="U3548" t="str" cm="1">
        <f t="array" ref="U3548">_xlfn.IFS(P3548&gt;60,"High Risk",P3548&gt;30,"Medium Risk",TRUE,"Low Risk")</f>
        <v>Medium Risk</v>
      </c>
      <c r="V3548">
        <f t="shared" si="55"/>
        <v>5</v>
      </c>
    </row>
    <row r="3549" spans="1:22" x14ac:dyDescent="0.2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 s="2">
        <v>0</v>
      </c>
      <c r="H3549">
        <v>2</v>
      </c>
      <c r="I3549">
        <v>0</v>
      </c>
      <c r="J3549">
        <v>0</v>
      </c>
      <c r="K3549" s="1">
        <v>2423.9</v>
      </c>
      <c r="L3549">
        <v>1</v>
      </c>
      <c r="M3549">
        <v>15</v>
      </c>
      <c r="N3549">
        <v>2121</v>
      </c>
      <c r="O3549">
        <v>5</v>
      </c>
      <c r="P3549">
        <v>75</v>
      </c>
      <c r="Q3549">
        <v>0.33333333333333331</v>
      </c>
      <c r="R3549">
        <v>31815</v>
      </c>
      <c r="S3549" t="str" cm="1">
        <f t="array" ref="S3549">_xlfn.IFS(E3552&lt;30,"18-29",E3552&lt;45,"30-44",TRUE,"45+")</f>
        <v>45+</v>
      </c>
      <c r="T3549" t="str" cm="1">
        <f t="array" ref="T3549">_xlfn.IFS(F3549&lt;=2,"0-2 Years",F3549&lt;=5,"3-5 Years",F3549&lt;=8,"6-8 Years",TRUE,"9-10 Years")</f>
        <v>6-8 Years</v>
      </c>
      <c r="U3549" t="str" cm="1">
        <f t="array" ref="U3549">_xlfn.IFS(P3549&gt;60,"High Risk",P3549&gt;30,"Medium Risk",TRUE,"Low Risk")</f>
        <v>High Risk</v>
      </c>
      <c r="V3549">
        <f t="shared" si="55"/>
        <v>6</v>
      </c>
    </row>
    <row r="3550" spans="1:22" hidden="1" x14ac:dyDescent="0.2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 s="2">
        <v>141547.26</v>
      </c>
      <c r="H3550">
        <v>2</v>
      </c>
      <c r="I3550">
        <v>0</v>
      </c>
      <c r="J3550">
        <v>1</v>
      </c>
      <c r="K3550" s="1">
        <v>180326.83</v>
      </c>
      <c r="L3550">
        <v>0</v>
      </c>
      <c r="M3550">
        <v>25</v>
      </c>
      <c r="N3550">
        <v>3846</v>
      </c>
      <c r="O3550">
        <v>2</v>
      </c>
      <c r="P3550">
        <v>119</v>
      </c>
      <c r="Q3550">
        <v>0.08</v>
      </c>
      <c r="R3550">
        <v>96150</v>
      </c>
      <c r="S3550" t="str" cm="1">
        <f t="array" ref="S3550">_xlfn.IFS(E3553&lt;30,"18-29",E3553&lt;45,"30-44",TRUE,"45+")</f>
        <v>30-44</v>
      </c>
      <c r="T3550" t="str" cm="1">
        <f t="array" ref="T3550">_xlfn.IFS(F3550&lt;=2,"0-2 Years",F3550&lt;=5,"3-5 Years",F3550&lt;=8,"6-8 Years",TRUE,"9-10 Years")</f>
        <v>3-5 Years</v>
      </c>
      <c r="U3550" t="str" cm="1">
        <f t="array" ref="U3550">_xlfn.IFS(P3550&gt;60,"High Risk",P3550&gt;30,"Medium Risk",TRUE,"Low Risk")</f>
        <v>High Risk</v>
      </c>
      <c r="V3550">
        <f t="shared" si="55"/>
        <v>0</v>
      </c>
    </row>
    <row r="3551" spans="1:22" hidden="1" x14ac:dyDescent="0.2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 s="2">
        <v>62055.17</v>
      </c>
      <c r="H3551">
        <v>3</v>
      </c>
      <c r="I3551">
        <v>1</v>
      </c>
      <c r="J3551">
        <v>0</v>
      </c>
      <c r="K3551" s="1">
        <v>166305.16</v>
      </c>
      <c r="L3551">
        <v>1</v>
      </c>
      <c r="M3551">
        <v>1</v>
      </c>
      <c r="N3551">
        <v>3380</v>
      </c>
      <c r="O3551">
        <v>8</v>
      </c>
      <c r="P3551">
        <v>34</v>
      </c>
      <c r="Q3551">
        <v>1</v>
      </c>
      <c r="R3551">
        <v>3380</v>
      </c>
      <c r="S3551" t="str" cm="1">
        <f t="array" ref="S3551">_xlfn.IFS(E3554&lt;30,"18-29",E3554&lt;45,"30-44",TRUE,"45+")</f>
        <v>30-44</v>
      </c>
      <c r="T3551" t="str" cm="1">
        <f t="array" ref="T3551">_xlfn.IFS(F3551&lt;=2,"0-2 Years",F3551&lt;=5,"3-5 Years",F3551&lt;=8,"6-8 Years",TRUE,"9-10 Years")</f>
        <v>3-5 Years</v>
      </c>
      <c r="U3551" t="str" cm="1">
        <f t="array" ref="U3551">_xlfn.IFS(P3551&gt;60,"High Risk",P3551&gt;30,"Medium Risk",TRUE,"Low Risk")</f>
        <v>Medium Risk</v>
      </c>
      <c r="V3551">
        <f t="shared" si="55"/>
        <v>4</v>
      </c>
    </row>
    <row r="3552" spans="1:22" x14ac:dyDescent="0.2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 s="2">
        <v>131156.76</v>
      </c>
      <c r="H3552">
        <v>1</v>
      </c>
      <c r="I3552">
        <v>1</v>
      </c>
      <c r="J3552">
        <v>0</v>
      </c>
      <c r="K3552" s="1">
        <v>29883.63</v>
      </c>
      <c r="L3552">
        <v>0</v>
      </c>
      <c r="M3552">
        <v>26</v>
      </c>
      <c r="N3552">
        <v>959</v>
      </c>
      <c r="O3552">
        <v>7</v>
      </c>
      <c r="P3552">
        <v>7</v>
      </c>
      <c r="Q3552">
        <v>0.26923076923076922</v>
      </c>
      <c r="R3552">
        <v>24934</v>
      </c>
      <c r="S3552" t="str" cm="1">
        <f t="array" ref="S3552">_xlfn.IFS(E3555&lt;30,"18-29",E3555&lt;45,"30-44",TRUE,"45+")</f>
        <v>30-44</v>
      </c>
      <c r="T3552" t="str" cm="1">
        <f t="array" ref="T3552">_xlfn.IFS(F3552&lt;=2,"0-2 Years",F3552&lt;=5,"3-5 Years",F3552&lt;=8,"6-8 Years",TRUE,"9-10 Years")</f>
        <v>3-5 Years</v>
      </c>
      <c r="U3552" t="str" cm="1">
        <f t="array" ref="U3552">_xlfn.IFS(P3552&gt;60,"High Risk",P3552&gt;30,"Medium Risk",TRUE,"Low Risk")</f>
        <v>Low Risk</v>
      </c>
      <c r="V3552">
        <f t="shared" si="55"/>
        <v>6</v>
      </c>
    </row>
    <row r="3553" spans="1:22" hidden="1" x14ac:dyDescent="0.2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 s="2">
        <v>134837.57999999999</v>
      </c>
      <c r="H3553">
        <v>1</v>
      </c>
      <c r="I3553">
        <v>1</v>
      </c>
      <c r="J3553">
        <v>0</v>
      </c>
      <c r="K3553" s="1">
        <v>192029.19</v>
      </c>
      <c r="L3553">
        <v>0</v>
      </c>
      <c r="M3553">
        <v>2</v>
      </c>
      <c r="N3553">
        <v>303</v>
      </c>
      <c r="O3553">
        <v>8</v>
      </c>
      <c r="P3553">
        <v>141</v>
      </c>
      <c r="Q3553">
        <v>1</v>
      </c>
      <c r="R3553">
        <v>606</v>
      </c>
      <c r="S3553" t="str" cm="1">
        <f t="array" ref="S3553">_xlfn.IFS(E3556&lt;30,"18-29",E3556&lt;45,"30-44",TRUE,"45+")</f>
        <v>30-44</v>
      </c>
      <c r="T3553" t="str" cm="1">
        <f t="array" ref="T3553">_xlfn.IFS(F3553&lt;=2,"0-2 Years",F3553&lt;=5,"3-5 Years",F3553&lt;=8,"6-8 Years",TRUE,"9-10 Years")</f>
        <v>6-8 Years</v>
      </c>
      <c r="U3553" t="str" cm="1">
        <f t="array" ref="U3553">_xlfn.IFS(P3553&gt;60,"High Risk",P3553&gt;30,"Medium Risk",TRUE,"Low Risk")</f>
        <v>High Risk</v>
      </c>
      <c r="V3553">
        <f t="shared" si="55"/>
        <v>5</v>
      </c>
    </row>
    <row r="3554" spans="1:22" x14ac:dyDescent="0.2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 s="2">
        <v>0</v>
      </c>
      <c r="H3554">
        <v>2</v>
      </c>
      <c r="I3554">
        <v>1</v>
      </c>
      <c r="J3554">
        <v>0</v>
      </c>
      <c r="K3554" s="1">
        <v>1710.89</v>
      </c>
      <c r="L3554">
        <v>0</v>
      </c>
      <c r="M3554">
        <v>3</v>
      </c>
      <c r="N3554">
        <v>4060</v>
      </c>
      <c r="O3554">
        <v>6</v>
      </c>
      <c r="P3554">
        <v>34</v>
      </c>
      <c r="Q3554">
        <v>1</v>
      </c>
      <c r="R3554">
        <v>12180</v>
      </c>
      <c r="S3554" t="str" cm="1">
        <f t="array" ref="S3554">_xlfn.IFS(E3557&lt;30,"18-29",E3557&lt;45,"30-44",TRUE,"45+")</f>
        <v>30-44</v>
      </c>
      <c r="T3554" t="str" cm="1">
        <f t="array" ref="T3554">_xlfn.IFS(F3554&lt;=2,"0-2 Years",F3554&lt;=5,"3-5 Years",F3554&lt;=8,"6-8 Years",TRUE,"9-10 Years")</f>
        <v>3-5 Years</v>
      </c>
      <c r="U3554" t="str" cm="1">
        <f t="array" ref="U3554">_xlfn.IFS(P3554&gt;60,"High Risk",P3554&gt;30,"Medium Risk",TRUE,"Low Risk")</f>
        <v>Medium Risk</v>
      </c>
      <c r="V3554">
        <f t="shared" si="55"/>
        <v>6</v>
      </c>
    </row>
    <row r="3555" spans="1:22" hidden="1" x14ac:dyDescent="0.2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 s="2">
        <v>104784.23</v>
      </c>
      <c r="H3555">
        <v>1</v>
      </c>
      <c r="I3555">
        <v>1</v>
      </c>
      <c r="J3555">
        <v>0</v>
      </c>
      <c r="K3555" s="1">
        <v>135163.76</v>
      </c>
      <c r="L3555">
        <v>1</v>
      </c>
      <c r="M3555">
        <v>17</v>
      </c>
      <c r="N3555">
        <v>123</v>
      </c>
      <c r="O3555">
        <v>10</v>
      </c>
      <c r="P3555">
        <v>161</v>
      </c>
      <c r="Q3555">
        <v>0.58823529411764708</v>
      </c>
      <c r="R3555">
        <v>2091</v>
      </c>
      <c r="S3555" t="str" cm="1">
        <f t="array" ref="S3555">_xlfn.IFS(E3558&lt;30,"18-29",E3558&lt;45,"30-44",TRUE,"45+")</f>
        <v>45+</v>
      </c>
      <c r="T3555" t="str" cm="1">
        <f t="array" ref="T3555">_xlfn.IFS(F3555&lt;=2,"0-2 Years",F3555&lt;=5,"3-5 Years",F3555&lt;=8,"6-8 Years",TRUE,"9-10 Years")</f>
        <v>3-5 Years</v>
      </c>
      <c r="U3555" t="str" cm="1">
        <f t="array" ref="U3555">_xlfn.IFS(P3555&gt;60,"High Risk",P3555&gt;30,"Medium Risk",TRUE,"Low Risk")</f>
        <v>High Risk</v>
      </c>
      <c r="V3555">
        <f t="shared" si="55"/>
        <v>5</v>
      </c>
    </row>
    <row r="3556" spans="1:22" hidden="1" x14ac:dyDescent="0.2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 s="2">
        <v>0</v>
      </c>
      <c r="H3556">
        <v>2</v>
      </c>
      <c r="I3556">
        <v>0</v>
      </c>
      <c r="J3556">
        <v>1</v>
      </c>
      <c r="K3556" s="1">
        <v>84927.42</v>
      </c>
      <c r="L3556">
        <v>0</v>
      </c>
      <c r="M3556">
        <v>3</v>
      </c>
      <c r="N3556">
        <v>227</v>
      </c>
      <c r="O3556">
        <v>6</v>
      </c>
      <c r="P3556">
        <v>153</v>
      </c>
      <c r="Q3556">
        <v>1</v>
      </c>
      <c r="R3556">
        <v>681</v>
      </c>
      <c r="S3556" t="str" cm="1">
        <f t="array" ref="S3556">_xlfn.IFS(E3559&lt;30,"18-29",E3559&lt;45,"30-44",TRUE,"45+")</f>
        <v>30-44</v>
      </c>
      <c r="T3556" t="str" cm="1">
        <f t="array" ref="T3556">_xlfn.IFS(F3556&lt;=2,"0-2 Years",F3556&lt;=5,"3-5 Years",F3556&lt;=8,"6-8 Years",TRUE,"9-10 Years")</f>
        <v>0-2 Years</v>
      </c>
      <c r="U3556" t="str" cm="1">
        <f t="array" ref="U3556">_xlfn.IFS(P3556&gt;60,"High Risk",P3556&gt;30,"Medium Risk",TRUE,"Low Risk")</f>
        <v>High Risk</v>
      </c>
      <c r="V3556">
        <f t="shared" si="55"/>
        <v>4</v>
      </c>
    </row>
    <row r="3557" spans="1:22" hidden="1" x14ac:dyDescent="0.2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 s="2">
        <v>156948.41</v>
      </c>
      <c r="H3557">
        <v>1</v>
      </c>
      <c r="I3557">
        <v>1</v>
      </c>
      <c r="J3557">
        <v>1</v>
      </c>
      <c r="K3557" s="1">
        <v>149912.28</v>
      </c>
      <c r="L3557">
        <v>1</v>
      </c>
      <c r="M3557">
        <v>8</v>
      </c>
      <c r="N3557">
        <v>4139</v>
      </c>
      <c r="O3557">
        <v>3</v>
      </c>
      <c r="P3557">
        <v>97</v>
      </c>
      <c r="Q3557">
        <v>0.375</v>
      </c>
      <c r="R3557">
        <v>33112</v>
      </c>
      <c r="S3557" t="str" cm="1">
        <f t="array" ref="S3557">_xlfn.IFS(E3560&lt;30,"18-29",E3560&lt;45,"30-44",TRUE,"45+")</f>
        <v>30-44</v>
      </c>
      <c r="T3557" t="str" cm="1">
        <f t="array" ref="T3557">_xlfn.IFS(F3557&lt;=2,"0-2 Years",F3557&lt;=5,"3-5 Years",F3557&lt;=8,"6-8 Years",TRUE,"9-10 Years")</f>
        <v>0-2 Years</v>
      </c>
      <c r="U3557" t="str" cm="1">
        <f t="array" ref="U3557">_xlfn.IFS(P3557&gt;60,"High Risk",P3557&gt;30,"Medium Risk",TRUE,"Low Risk")</f>
        <v>High Risk</v>
      </c>
      <c r="V3557">
        <f t="shared" si="55"/>
        <v>3</v>
      </c>
    </row>
    <row r="3558" spans="1:22" x14ac:dyDescent="0.2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 s="2">
        <v>147751.75</v>
      </c>
      <c r="H3558">
        <v>1</v>
      </c>
      <c r="I3558">
        <v>1</v>
      </c>
      <c r="J3558">
        <v>0</v>
      </c>
      <c r="K3558" s="1">
        <v>88206.04</v>
      </c>
      <c r="L3558">
        <v>1</v>
      </c>
      <c r="M3558">
        <v>11</v>
      </c>
      <c r="N3558">
        <v>3868</v>
      </c>
      <c r="O3558">
        <v>6</v>
      </c>
      <c r="P3558">
        <v>101</v>
      </c>
      <c r="Q3558">
        <v>0.54545454545454541</v>
      </c>
      <c r="R3558">
        <v>42548</v>
      </c>
      <c r="S3558" t="str" cm="1">
        <f t="array" ref="S3558">_xlfn.IFS(E3561&lt;30,"18-29",E3561&lt;45,"30-44",TRUE,"45+")</f>
        <v>45+</v>
      </c>
      <c r="T3558" t="str" cm="1">
        <f t="array" ref="T3558">_xlfn.IFS(F3558&lt;=2,"0-2 Years",F3558&lt;=5,"3-5 Years",F3558&lt;=8,"6-8 Years",TRUE,"9-10 Years")</f>
        <v>6-8 Years</v>
      </c>
      <c r="U3558" t="str" cm="1">
        <f t="array" ref="U3558">_xlfn.IFS(P3558&gt;60,"High Risk",P3558&gt;30,"Medium Risk",TRUE,"Low Risk")</f>
        <v>High Risk</v>
      </c>
      <c r="V3558">
        <f t="shared" si="55"/>
        <v>6</v>
      </c>
    </row>
    <row r="3559" spans="1:22" hidden="1" x14ac:dyDescent="0.2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 s="2">
        <v>124619.33</v>
      </c>
      <c r="H3559">
        <v>2</v>
      </c>
      <c r="I3559">
        <v>0</v>
      </c>
      <c r="J3559">
        <v>1</v>
      </c>
      <c r="K3559" s="1">
        <v>163667.56</v>
      </c>
      <c r="L3559">
        <v>0</v>
      </c>
      <c r="M3559">
        <v>20</v>
      </c>
      <c r="N3559">
        <v>334</v>
      </c>
      <c r="O3559">
        <v>9</v>
      </c>
      <c r="P3559">
        <v>61</v>
      </c>
      <c r="Q3559">
        <v>0.45</v>
      </c>
      <c r="R3559">
        <v>6680</v>
      </c>
      <c r="S3559" t="str" cm="1">
        <f t="array" ref="S3559">_xlfn.IFS(E3562&lt;30,"18-29",E3562&lt;45,"30-44",TRUE,"45+")</f>
        <v>30-44</v>
      </c>
      <c r="T3559" t="str" cm="1">
        <f t="array" ref="T3559">_xlfn.IFS(F3559&lt;=2,"0-2 Years",F3559&lt;=5,"3-5 Years",F3559&lt;=8,"6-8 Years",TRUE,"9-10 Years")</f>
        <v>0-2 Years</v>
      </c>
      <c r="U3559" t="str" cm="1">
        <f t="array" ref="U3559">_xlfn.IFS(P3559&gt;60,"High Risk",P3559&gt;30,"Medium Risk",TRUE,"Low Risk")</f>
        <v>High Risk</v>
      </c>
      <c r="V3559">
        <f t="shared" si="55"/>
        <v>1</v>
      </c>
    </row>
    <row r="3560" spans="1:22" hidden="1" x14ac:dyDescent="0.2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 s="2">
        <v>124182.21</v>
      </c>
      <c r="H3560">
        <v>1</v>
      </c>
      <c r="I3560">
        <v>0</v>
      </c>
      <c r="J3560">
        <v>0</v>
      </c>
      <c r="K3560" s="1">
        <v>100153.43</v>
      </c>
      <c r="L3560">
        <v>0</v>
      </c>
      <c r="M3560">
        <v>18</v>
      </c>
      <c r="N3560">
        <v>3995</v>
      </c>
      <c r="O3560">
        <v>0</v>
      </c>
      <c r="P3560">
        <v>120</v>
      </c>
      <c r="Q3560">
        <v>0</v>
      </c>
      <c r="R3560">
        <v>71910</v>
      </c>
      <c r="S3560" t="str" cm="1">
        <f t="array" ref="S3560">_xlfn.IFS(E3563&lt;30,"18-29",E3563&lt;45,"30-44",TRUE,"45+")</f>
        <v>30-44</v>
      </c>
      <c r="T3560" t="str" cm="1">
        <f t="array" ref="T3560">_xlfn.IFS(F3560&lt;=2,"0-2 Years",F3560&lt;=5,"3-5 Years",F3560&lt;=8,"6-8 Years",TRUE,"9-10 Years")</f>
        <v>3-5 Years</v>
      </c>
      <c r="U3560" t="str" cm="1">
        <f t="array" ref="U3560">_xlfn.IFS(P3560&gt;60,"High Risk",P3560&gt;30,"Medium Risk",TRUE,"Low Risk")</f>
        <v>High Risk</v>
      </c>
      <c r="V3560">
        <f t="shared" si="55"/>
        <v>5</v>
      </c>
    </row>
    <row r="3561" spans="1:22" x14ac:dyDescent="0.2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 s="2">
        <v>142028.35999999999</v>
      </c>
      <c r="H3561">
        <v>1</v>
      </c>
      <c r="I3561">
        <v>1</v>
      </c>
      <c r="J3561">
        <v>0</v>
      </c>
      <c r="K3561" s="1">
        <v>32275.09</v>
      </c>
      <c r="L3561">
        <v>1</v>
      </c>
      <c r="M3561">
        <v>29</v>
      </c>
      <c r="N3561">
        <v>1896</v>
      </c>
      <c r="O3561">
        <v>5</v>
      </c>
      <c r="P3561">
        <v>115</v>
      </c>
      <c r="Q3561">
        <v>0.17241379310344829</v>
      </c>
      <c r="R3561">
        <v>54984</v>
      </c>
      <c r="S3561" t="str" cm="1">
        <f t="array" ref="S3561">_xlfn.IFS(E3564&lt;30,"18-29",E3564&lt;45,"30-44",TRUE,"45+")</f>
        <v>30-44</v>
      </c>
      <c r="T3561" t="str" cm="1">
        <f t="array" ref="T3561">_xlfn.IFS(F3561&lt;=2,"0-2 Years",F3561&lt;=5,"3-5 Years",F3561&lt;=8,"6-8 Years",TRUE,"9-10 Years")</f>
        <v>6-8 Years</v>
      </c>
      <c r="U3561" t="str" cm="1">
        <f t="array" ref="U3561">_xlfn.IFS(P3561&gt;60,"High Risk",P3561&gt;30,"Medium Risk",TRUE,"Low Risk")</f>
        <v>High Risk</v>
      </c>
      <c r="V3561">
        <f t="shared" si="55"/>
        <v>6</v>
      </c>
    </row>
    <row r="3562" spans="1:22" x14ac:dyDescent="0.2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 s="2">
        <v>0</v>
      </c>
      <c r="H3562">
        <v>1</v>
      </c>
      <c r="I3562">
        <v>0</v>
      </c>
      <c r="J3562">
        <v>0</v>
      </c>
      <c r="K3562" s="1">
        <v>65501.91</v>
      </c>
      <c r="L3562">
        <v>1</v>
      </c>
      <c r="M3562">
        <v>23</v>
      </c>
      <c r="N3562">
        <v>3410</v>
      </c>
      <c r="O3562">
        <v>9</v>
      </c>
      <c r="P3562">
        <v>133</v>
      </c>
      <c r="Q3562">
        <v>0.39130434782608697</v>
      </c>
      <c r="R3562">
        <v>78430</v>
      </c>
      <c r="S3562" t="str" cm="1">
        <f t="array" ref="S3562">_xlfn.IFS(E3565&lt;30,"18-29",E3565&lt;45,"30-44",TRUE,"45+")</f>
        <v>45+</v>
      </c>
      <c r="T3562" t="str" cm="1">
        <f t="array" ref="T3562">_xlfn.IFS(F3562&lt;=2,"0-2 Years",F3562&lt;=5,"3-5 Years",F3562&lt;=8,"6-8 Years",TRUE,"9-10 Years")</f>
        <v>6-8 Years</v>
      </c>
      <c r="U3562" t="str" cm="1">
        <f t="array" ref="U3562">_xlfn.IFS(P3562&gt;60,"High Risk",P3562&gt;30,"Medium Risk",TRUE,"Low Risk")</f>
        <v>High Risk</v>
      </c>
      <c r="V3562">
        <f t="shared" si="55"/>
        <v>8</v>
      </c>
    </row>
    <row r="3563" spans="1:22" hidden="1" x14ac:dyDescent="0.2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 s="2">
        <v>125837.86</v>
      </c>
      <c r="H3563">
        <v>2</v>
      </c>
      <c r="I3563">
        <v>1</v>
      </c>
      <c r="J3563">
        <v>0</v>
      </c>
      <c r="K3563" s="1">
        <v>189392.66</v>
      </c>
      <c r="L3563">
        <v>0</v>
      </c>
      <c r="M3563">
        <v>15</v>
      </c>
      <c r="N3563">
        <v>3073</v>
      </c>
      <c r="O3563">
        <v>4</v>
      </c>
      <c r="P3563">
        <v>22</v>
      </c>
      <c r="Q3563">
        <v>0.26666666666666666</v>
      </c>
      <c r="R3563">
        <v>46095</v>
      </c>
      <c r="S3563" t="str" cm="1">
        <f t="array" ref="S3563">_xlfn.IFS(E3566&lt;30,"18-29",E3566&lt;45,"30-44",TRUE,"45+")</f>
        <v>45+</v>
      </c>
      <c r="T3563" t="str" cm="1">
        <f t="array" ref="T3563">_xlfn.IFS(F3563&lt;=2,"0-2 Years",F3563&lt;=5,"3-5 Years",F3563&lt;=8,"6-8 Years",TRUE,"9-10 Years")</f>
        <v>9-10 Years</v>
      </c>
      <c r="U3563" t="str" cm="1">
        <f t="array" ref="U3563">_xlfn.IFS(P3563&gt;60,"High Risk",P3563&gt;30,"Medium Risk",TRUE,"Low Risk")</f>
        <v>Low Risk</v>
      </c>
      <c r="V3563">
        <f t="shared" si="55"/>
        <v>3</v>
      </c>
    </row>
    <row r="3564" spans="1:22" hidden="1" x14ac:dyDescent="0.2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 s="2">
        <v>117160.32000000001</v>
      </c>
      <c r="H3564">
        <v>1</v>
      </c>
      <c r="I3564">
        <v>1</v>
      </c>
      <c r="J3564">
        <v>1</v>
      </c>
      <c r="K3564" s="1">
        <v>116069.24</v>
      </c>
      <c r="L3564">
        <v>1</v>
      </c>
      <c r="M3564">
        <v>10</v>
      </c>
      <c r="N3564">
        <v>1134</v>
      </c>
      <c r="O3564">
        <v>7</v>
      </c>
      <c r="P3564">
        <v>127</v>
      </c>
      <c r="Q3564">
        <v>0.7</v>
      </c>
      <c r="R3564">
        <v>11340</v>
      </c>
      <c r="S3564" t="str" cm="1">
        <f t="array" ref="S3564">_xlfn.IFS(E3567&lt;30,"18-29",E3567&lt;45,"30-44",TRUE,"45+")</f>
        <v>30-44</v>
      </c>
      <c r="T3564" t="str" cm="1">
        <f t="array" ref="T3564">_xlfn.IFS(F3564&lt;=2,"0-2 Years",F3564&lt;=5,"3-5 Years",F3564&lt;=8,"6-8 Years",TRUE,"9-10 Years")</f>
        <v>9-10 Years</v>
      </c>
      <c r="U3564" t="str" cm="1">
        <f t="array" ref="U3564">_xlfn.IFS(P3564&gt;60,"High Risk",P3564&gt;30,"Medium Risk",TRUE,"Low Risk")</f>
        <v>High Risk</v>
      </c>
      <c r="V3564">
        <f t="shared" si="55"/>
        <v>2</v>
      </c>
    </row>
    <row r="3565" spans="1:22" hidden="1" x14ac:dyDescent="0.2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 s="2">
        <v>0</v>
      </c>
      <c r="H3565">
        <v>2</v>
      </c>
      <c r="I3565">
        <v>0</v>
      </c>
      <c r="J3565">
        <v>1</v>
      </c>
      <c r="K3565" s="1">
        <v>139861.53</v>
      </c>
      <c r="L3565">
        <v>0</v>
      </c>
      <c r="M3565">
        <v>1</v>
      </c>
      <c r="N3565">
        <v>1897</v>
      </c>
      <c r="O3565">
        <v>5</v>
      </c>
      <c r="P3565">
        <v>31</v>
      </c>
      <c r="Q3565">
        <v>1</v>
      </c>
      <c r="R3565">
        <v>1897</v>
      </c>
      <c r="S3565" t="str" cm="1">
        <f t="array" ref="S3565">_xlfn.IFS(E3568&lt;30,"18-29",E3568&lt;45,"30-44",TRUE,"45+")</f>
        <v>18-29</v>
      </c>
      <c r="T3565" t="str" cm="1">
        <f t="array" ref="T3565">_xlfn.IFS(F3565&lt;=2,"0-2 Years",F3565&lt;=5,"3-5 Years",F3565&lt;=8,"6-8 Years",TRUE,"9-10 Years")</f>
        <v>6-8 Years</v>
      </c>
      <c r="U3565" t="str" cm="1">
        <f t="array" ref="U3565">_xlfn.IFS(P3565&gt;60,"High Risk",P3565&gt;30,"Medium Risk",TRUE,"Low Risk")</f>
        <v>Medium Risk</v>
      </c>
      <c r="V3565">
        <f t="shared" si="55"/>
        <v>4</v>
      </c>
    </row>
    <row r="3566" spans="1:22" x14ac:dyDescent="0.2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 s="2">
        <v>97565.74</v>
      </c>
      <c r="H3566">
        <v>1</v>
      </c>
      <c r="I3566">
        <v>0</v>
      </c>
      <c r="J3566">
        <v>0</v>
      </c>
      <c r="K3566" s="1">
        <v>144184.06</v>
      </c>
      <c r="L3566">
        <v>1</v>
      </c>
      <c r="M3566">
        <v>7</v>
      </c>
      <c r="N3566">
        <v>612</v>
      </c>
      <c r="O3566">
        <v>5</v>
      </c>
      <c r="P3566">
        <v>95</v>
      </c>
      <c r="Q3566">
        <v>0.7142857142857143</v>
      </c>
      <c r="R3566">
        <v>4284</v>
      </c>
      <c r="S3566" t="str" cm="1">
        <f t="array" ref="S3566">_xlfn.IFS(E3569&lt;30,"18-29",E3569&lt;45,"30-44",TRUE,"45+")</f>
        <v>30-44</v>
      </c>
      <c r="T3566" t="str" cm="1">
        <f t="array" ref="T3566">_xlfn.IFS(F3566&lt;=2,"0-2 Years",F3566&lt;=5,"3-5 Years",F3566&lt;=8,"6-8 Years",TRUE,"9-10 Years")</f>
        <v>3-5 Years</v>
      </c>
      <c r="U3566" t="str" cm="1">
        <f t="array" ref="U3566">_xlfn.IFS(P3566&gt;60,"High Risk",P3566&gt;30,"Medium Risk",TRUE,"Low Risk")</f>
        <v>High Risk</v>
      </c>
      <c r="V3566">
        <f t="shared" si="55"/>
        <v>6</v>
      </c>
    </row>
    <row r="3567" spans="1:22" hidden="1" x14ac:dyDescent="0.2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 s="2">
        <v>0</v>
      </c>
      <c r="H3567">
        <v>2</v>
      </c>
      <c r="I3567">
        <v>0</v>
      </c>
      <c r="J3567">
        <v>1</v>
      </c>
      <c r="K3567" s="1">
        <v>157888.5</v>
      </c>
      <c r="L3567">
        <v>0</v>
      </c>
      <c r="M3567">
        <v>8</v>
      </c>
      <c r="N3567">
        <v>2026</v>
      </c>
      <c r="O3567">
        <v>9</v>
      </c>
      <c r="P3567">
        <v>100</v>
      </c>
      <c r="Q3567">
        <v>1</v>
      </c>
      <c r="R3567">
        <v>16208</v>
      </c>
      <c r="S3567" t="str" cm="1">
        <f t="array" ref="S3567">_xlfn.IFS(E3570&lt;30,"18-29",E3570&lt;45,"30-44",TRUE,"45+")</f>
        <v>18-29</v>
      </c>
      <c r="T3567" t="str" cm="1">
        <f t="array" ref="T3567">_xlfn.IFS(F3567&lt;=2,"0-2 Years",F3567&lt;=5,"3-5 Years",F3567&lt;=8,"6-8 Years",TRUE,"9-10 Years")</f>
        <v>3-5 Years</v>
      </c>
      <c r="U3567" t="str" cm="1">
        <f t="array" ref="U3567">_xlfn.IFS(P3567&gt;60,"High Risk",P3567&gt;30,"Medium Risk",TRUE,"Low Risk")</f>
        <v>High Risk</v>
      </c>
      <c r="V3567">
        <f t="shared" si="55"/>
        <v>3</v>
      </c>
    </row>
    <row r="3568" spans="1:22" hidden="1" x14ac:dyDescent="0.2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 s="2">
        <v>104833.79</v>
      </c>
      <c r="H3568">
        <v>1</v>
      </c>
      <c r="I3568">
        <v>0</v>
      </c>
      <c r="J3568">
        <v>0</v>
      </c>
      <c r="K3568" s="1">
        <v>71911.3</v>
      </c>
      <c r="L3568">
        <v>0</v>
      </c>
      <c r="M3568">
        <v>22</v>
      </c>
      <c r="N3568">
        <v>3888</v>
      </c>
      <c r="O3568">
        <v>8</v>
      </c>
      <c r="P3568">
        <v>172</v>
      </c>
      <c r="Q3568">
        <v>0.36363636363636365</v>
      </c>
      <c r="R3568">
        <v>85536</v>
      </c>
      <c r="S3568" t="str" cm="1">
        <f t="array" ref="S3568">_xlfn.IFS(E3571&lt;30,"18-29",E3571&lt;45,"30-44",TRUE,"45+")</f>
        <v>45+</v>
      </c>
      <c r="T3568" t="str" cm="1">
        <f t="array" ref="T3568">_xlfn.IFS(F3568&lt;=2,"0-2 Years",F3568&lt;=5,"3-5 Years",F3568&lt;=8,"6-8 Years",TRUE,"9-10 Years")</f>
        <v>3-5 Years</v>
      </c>
      <c r="U3568" t="str" cm="1">
        <f t="array" ref="U3568">_xlfn.IFS(P3568&gt;60,"High Risk",P3568&gt;30,"Medium Risk",TRUE,"Low Risk")</f>
        <v>High Risk</v>
      </c>
      <c r="V3568">
        <f t="shared" si="55"/>
        <v>5</v>
      </c>
    </row>
    <row r="3569" spans="1:22" hidden="1" x14ac:dyDescent="0.2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 s="2">
        <v>101675.22</v>
      </c>
      <c r="H3569">
        <v>2</v>
      </c>
      <c r="I3569">
        <v>1</v>
      </c>
      <c r="J3569">
        <v>0</v>
      </c>
      <c r="K3569" s="1">
        <v>45033.75</v>
      </c>
      <c r="L3569">
        <v>0</v>
      </c>
      <c r="M3569">
        <v>29</v>
      </c>
      <c r="N3569">
        <v>4966</v>
      </c>
      <c r="O3569">
        <v>7</v>
      </c>
      <c r="P3569">
        <v>19</v>
      </c>
      <c r="Q3569">
        <v>0.2413793103448276</v>
      </c>
      <c r="R3569">
        <v>144014</v>
      </c>
      <c r="S3569" t="str" cm="1">
        <f t="array" ref="S3569">_xlfn.IFS(E3572&lt;30,"18-29",E3572&lt;45,"30-44",TRUE,"45+")</f>
        <v>45+</v>
      </c>
      <c r="T3569" t="str" cm="1">
        <f t="array" ref="T3569">_xlfn.IFS(F3569&lt;=2,"0-2 Years",F3569&lt;=5,"3-5 Years",F3569&lt;=8,"6-8 Years",TRUE,"9-10 Years")</f>
        <v>0-2 Years</v>
      </c>
      <c r="U3569" t="str" cm="1">
        <f t="array" ref="U3569">_xlfn.IFS(P3569&gt;60,"High Risk",P3569&gt;30,"Medium Risk",TRUE,"Low Risk")</f>
        <v>Low Risk</v>
      </c>
      <c r="V3569">
        <f t="shared" si="55"/>
        <v>4</v>
      </c>
    </row>
    <row r="3570" spans="1:22" hidden="1" x14ac:dyDescent="0.2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 s="2">
        <v>0</v>
      </c>
      <c r="H3570">
        <v>2</v>
      </c>
      <c r="I3570">
        <v>0</v>
      </c>
      <c r="J3570">
        <v>1</v>
      </c>
      <c r="K3570" s="1">
        <v>150465.93</v>
      </c>
      <c r="L3570">
        <v>0</v>
      </c>
      <c r="M3570">
        <v>2</v>
      </c>
      <c r="N3570">
        <v>2439</v>
      </c>
      <c r="O3570">
        <v>7</v>
      </c>
      <c r="P3570">
        <v>100</v>
      </c>
      <c r="Q3570">
        <v>1</v>
      </c>
      <c r="R3570">
        <v>4878</v>
      </c>
      <c r="S3570" t="str" cm="1">
        <f t="array" ref="S3570">_xlfn.IFS(E3573&lt;30,"18-29",E3573&lt;45,"30-44",TRUE,"45+")</f>
        <v>30-44</v>
      </c>
      <c r="T3570" t="str" cm="1">
        <f t="array" ref="T3570">_xlfn.IFS(F3570&lt;=2,"0-2 Years",F3570&lt;=5,"3-5 Years",F3570&lt;=8,"6-8 Years",TRUE,"9-10 Years")</f>
        <v>3-5 Years</v>
      </c>
      <c r="U3570" t="str" cm="1">
        <f t="array" ref="U3570">_xlfn.IFS(P3570&gt;60,"High Risk",P3570&gt;30,"Medium Risk",TRUE,"Low Risk")</f>
        <v>High Risk</v>
      </c>
      <c r="V3570">
        <f t="shared" si="55"/>
        <v>3</v>
      </c>
    </row>
    <row r="3571" spans="1:22" x14ac:dyDescent="0.2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 s="2">
        <v>0</v>
      </c>
      <c r="H3571">
        <v>1</v>
      </c>
      <c r="I3571">
        <v>1</v>
      </c>
      <c r="J3571">
        <v>0</v>
      </c>
      <c r="K3571" s="1">
        <v>126381.6</v>
      </c>
      <c r="L3571">
        <v>1</v>
      </c>
      <c r="M3571">
        <v>19</v>
      </c>
      <c r="N3571">
        <v>3907</v>
      </c>
      <c r="O3571">
        <v>10</v>
      </c>
      <c r="P3571">
        <v>150</v>
      </c>
      <c r="Q3571">
        <v>0.52631578947368418</v>
      </c>
      <c r="R3571">
        <v>74233</v>
      </c>
      <c r="S3571" t="str" cm="1">
        <f t="array" ref="S3571">_xlfn.IFS(E3574&lt;30,"18-29",E3574&lt;45,"30-44",TRUE,"45+")</f>
        <v>30-44</v>
      </c>
      <c r="T3571" t="str" cm="1">
        <f t="array" ref="T3571">_xlfn.IFS(F3571&lt;=2,"0-2 Years",F3571&lt;=5,"3-5 Years",F3571&lt;=8,"6-8 Years",TRUE,"9-10 Years")</f>
        <v>6-8 Years</v>
      </c>
      <c r="U3571" t="str" cm="1">
        <f t="array" ref="U3571">_xlfn.IFS(P3571&gt;60,"High Risk",P3571&gt;30,"Medium Risk",TRUE,"Low Risk")</f>
        <v>High Risk</v>
      </c>
      <c r="V3571">
        <f t="shared" si="55"/>
        <v>9</v>
      </c>
    </row>
    <row r="3572" spans="1:22" x14ac:dyDescent="0.2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 s="2">
        <v>174701.05</v>
      </c>
      <c r="H3572">
        <v>1</v>
      </c>
      <c r="I3572">
        <v>1</v>
      </c>
      <c r="J3572">
        <v>0</v>
      </c>
      <c r="K3572" s="1">
        <v>90189.72</v>
      </c>
      <c r="L3572">
        <v>1</v>
      </c>
      <c r="M3572">
        <v>29</v>
      </c>
      <c r="N3572">
        <v>3386</v>
      </c>
      <c r="O3572">
        <v>7</v>
      </c>
      <c r="P3572">
        <v>13</v>
      </c>
      <c r="Q3572">
        <v>0.2413793103448276</v>
      </c>
      <c r="R3572">
        <v>98194</v>
      </c>
      <c r="S3572" t="str" cm="1">
        <f t="array" ref="S3572">_xlfn.IFS(E3575&lt;30,"18-29",E3575&lt;45,"30-44",TRUE,"45+")</f>
        <v>45+</v>
      </c>
      <c r="T3572" t="str" cm="1">
        <f t="array" ref="T3572">_xlfn.IFS(F3572&lt;=2,"0-2 Years",F3572&lt;=5,"3-5 Years",F3572&lt;=8,"6-8 Years",TRUE,"9-10 Years")</f>
        <v>0-2 Years</v>
      </c>
      <c r="U3572" t="str" cm="1">
        <f t="array" ref="U3572">_xlfn.IFS(P3572&gt;60,"High Risk",P3572&gt;30,"Medium Risk",TRUE,"Low Risk")</f>
        <v>Low Risk</v>
      </c>
      <c r="V3572">
        <f t="shared" si="55"/>
        <v>7</v>
      </c>
    </row>
    <row r="3573" spans="1:22" hidden="1" x14ac:dyDescent="0.2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 s="2">
        <v>71142.77</v>
      </c>
      <c r="H3573">
        <v>2</v>
      </c>
      <c r="I3573">
        <v>1</v>
      </c>
      <c r="J3573">
        <v>0</v>
      </c>
      <c r="K3573" s="1">
        <v>122433.09</v>
      </c>
      <c r="L3573">
        <v>0</v>
      </c>
      <c r="M3573">
        <v>10</v>
      </c>
      <c r="N3573">
        <v>1533</v>
      </c>
      <c r="O3573">
        <v>4</v>
      </c>
      <c r="P3573">
        <v>174</v>
      </c>
      <c r="Q3573">
        <v>0.4</v>
      </c>
      <c r="R3573">
        <v>15330</v>
      </c>
      <c r="S3573" t="str" cm="1">
        <f t="array" ref="S3573">_xlfn.IFS(E3576&lt;30,"18-29",E3576&lt;45,"30-44",TRUE,"45+")</f>
        <v>30-44</v>
      </c>
      <c r="T3573" t="str" cm="1">
        <f t="array" ref="T3573">_xlfn.IFS(F3573&lt;=2,"0-2 Years",F3573&lt;=5,"3-5 Years",F3573&lt;=8,"6-8 Years",TRUE,"9-10 Years")</f>
        <v>6-8 Years</v>
      </c>
      <c r="U3573" t="str" cm="1">
        <f t="array" ref="U3573">_xlfn.IFS(P3573&gt;60,"High Risk",P3573&gt;30,"Medium Risk",TRUE,"Low Risk")</f>
        <v>High Risk</v>
      </c>
      <c r="V3573">
        <f t="shared" si="55"/>
        <v>3</v>
      </c>
    </row>
    <row r="3574" spans="1:22" hidden="1" x14ac:dyDescent="0.2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 s="2">
        <v>108805.42</v>
      </c>
      <c r="H3574">
        <v>2</v>
      </c>
      <c r="I3574">
        <v>0</v>
      </c>
      <c r="J3574">
        <v>1</v>
      </c>
      <c r="K3574" s="1">
        <v>123825.83</v>
      </c>
      <c r="L3574">
        <v>0</v>
      </c>
      <c r="M3574">
        <v>11</v>
      </c>
      <c r="N3574">
        <v>4399</v>
      </c>
      <c r="O3574">
        <v>4</v>
      </c>
      <c r="P3574">
        <v>63</v>
      </c>
      <c r="Q3574">
        <v>0.36363636363636365</v>
      </c>
      <c r="R3574">
        <v>48389</v>
      </c>
      <c r="S3574" t="str" cm="1">
        <f t="array" ref="S3574">_xlfn.IFS(E3577&lt;30,"18-29",E3577&lt;45,"30-44",TRUE,"45+")</f>
        <v>45+</v>
      </c>
      <c r="T3574" t="str" cm="1">
        <f t="array" ref="T3574">_xlfn.IFS(F3574&lt;=2,"0-2 Years",F3574&lt;=5,"3-5 Years",F3574&lt;=8,"6-8 Years",TRUE,"9-10 Years")</f>
        <v>3-5 Years</v>
      </c>
      <c r="U3574" t="str" cm="1">
        <f t="array" ref="U3574">_xlfn.IFS(P3574&gt;60,"High Risk",P3574&gt;30,"Medium Risk",TRUE,"Low Risk")</f>
        <v>High Risk</v>
      </c>
      <c r="V3574">
        <f t="shared" si="55"/>
        <v>0</v>
      </c>
    </row>
    <row r="3575" spans="1:22" hidden="1" x14ac:dyDescent="0.2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 s="2">
        <v>0</v>
      </c>
      <c r="H3575">
        <v>2</v>
      </c>
      <c r="I3575">
        <v>1</v>
      </c>
      <c r="J3575">
        <v>1</v>
      </c>
      <c r="K3575" s="1">
        <v>11426.7</v>
      </c>
      <c r="L3575">
        <v>0</v>
      </c>
      <c r="M3575">
        <v>13</v>
      </c>
      <c r="N3575">
        <v>2766</v>
      </c>
      <c r="O3575">
        <v>4</v>
      </c>
      <c r="P3575">
        <v>179</v>
      </c>
      <c r="Q3575">
        <v>0.30769230769230771</v>
      </c>
      <c r="R3575">
        <v>35958</v>
      </c>
      <c r="S3575" t="str" cm="1">
        <f t="array" ref="S3575">_xlfn.IFS(E3578&lt;30,"18-29",E3578&lt;45,"30-44",TRUE,"45+")</f>
        <v>18-29</v>
      </c>
      <c r="T3575" t="str" cm="1">
        <f t="array" ref="T3575">_xlfn.IFS(F3575&lt;=2,"0-2 Years",F3575&lt;=5,"3-5 Years",F3575&lt;=8,"6-8 Years",TRUE,"9-10 Years")</f>
        <v>3-5 Years</v>
      </c>
      <c r="U3575" t="str" cm="1">
        <f t="array" ref="U3575">_xlfn.IFS(P3575&gt;60,"High Risk",P3575&gt;30,"Medium Risk",TRUE,"Low Risk")</f>
        <v>High Risk</v>
      </c>
      <c r="V3575">
        <f t="shared" si="55"/>
        <v>4</v>
      </c>
    </row>
    <row r="3576" spans="1:22" hidden="1" x14ac:dyDescent="0.2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 s="2">
        <v>0</v>
      </c>
      <c r="H3576">
        <v>1</v>
      </c>
      <c r="I3576">
        <v>1</v>
      </c>
      <c r="J3576">
        <v>1</v>
      </c>
      <c r="K3576" s="1">
        <v>114951.42</v>
      </c>
      <c r="L3576">
        <v>0</v>
      </c>
      <c r="M3576">
        <v>26</v>
      </c>
      <c r="N3576">
        <v>1953</v>
      </c>
      <c r="O3576">
        <v>8</v>
      </c>
      <c r="P3576">
        <v>23</v>
      </c>
      <c r="Q3576">
        <v>0.30769230769230771</v>
      </c>
      <c r="R3576">
        <v>50778</v>
      </c>
      <c r="S3576" t="str" cm="1">
        <f t="array" ref="S3576">_xlfn.IFS(E3579&lt;30,"18-29",E3579&lt;45,"30-44",TRUE,"45+")</f>
        <v>18-29</v>
      </c>
      <c r="T3576" t="str" cm="1">
        <f t="array" ref="T3576">_xlfn.IFS(F3576&lt;=2,"0-2 Years",F3576&lt;=5,"3-5 Years",F3576&lt;=8,"6-8 Years",TRUE,"9-10 Years")</f>
        <v>3-5 Years</v>
      </c>
      <c r="U3576" t="str" cm="1">
        <f t="array" ref="U3576">_xlfn.IFS(P3576&gt;60,"High Risk",P3576&gt;30,"Medium Risk",TRUE,"Low Risk")</f>
        <v>Low Risk</v>
      </c>
      <c r="V3576">
        <f t="shared" si="55"/>
        <v>5</v>
      </c>
    </row>
    <row r="3577" spans="1:22" hidden="1" x14ac:dyDescent="0.2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 s="2">
        <v>116037.75999999999</v>
      </c>
      <c r="H3577">
        <v>1</v>
      </c>
      <c r="I3577">
        <v>0</v>
      </c>
      <c r="J3577">
        <v>1</v>
      </c>
      <c r="K3577" s="1">
        <v>184636.05</v>
      </c>
      <c r="L3577">
        <v>0</v>
      </c>
      <c r="M3577">
        <v>20</v>
      </c>
      <c r="N3577">
        <v>4823</v>
      </c>
      <c r="O3577">
        <v>1</v>
      </c>
      <c r="P3577">
        <v>176</v>
      </c>
      <c r="Q3577">
        <v>0.05</v>
      </c>
      <c r="R3577">
        <v>96460</v>
      </c>
      <c r="S3577" t="str" cm="1">
        <f t="array" ref="S3577">_xlfn.IFS(E3580&lt;30,"18-29",E3580&lt;45,"30-44",TRUE,"45+")</f>
        <v>30-44</v>
      </c>
      <c r="T3577" t="str" cm="1">
        <f t="array" ref="T3577">_xlfn.IFS(F3577&lt;=2,"0-2 Years",F3577&lt;=5,"3-5 Years",F3577&lt;=8,"6-8 Years",TRUE,"9-10 Years")</f>
        <v>9-10 Years</v>
      </c>
      <c r="U3577" t="str" cm="1">
        <f t="array" ref="U3577">_xlfn.IFS(P3577&gt;60,"High Risk",P3577&gt;30,"Medium Risk",TRUE,"Low Risk")</f>
        <v>High Risk</v>
      </c>
      <c r="V3577">
        <f t="shared" si="55"/>
        <v>3</v>
      </c>
    </row>
    <row r="3578" spans="1:22" hidden="1" x14ac:dyDescent="0.2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 s="2">
        <v>0</v>
      </c>
      <c r="H3578">
        <v>2</v>
      </c>
      <c r="I3578">
        <v>1</v>
      </c>
      <c r="J3578">
        <v>1</v>
      </c>
      <c r="K3578" s="1">
        <v>91055.27</v>
      </c>
      <c r="L3578">
        <v>0</v>
      </c>
      <c r="M3578">
        <v>21</v>
      </c>
      <c r="N3578">
        <v>4307</v>
      </c>
      <c r="O3578">
        <v>7</v>
      </c>
      <c r="P3578">
        <v>141</v>
      </c>
      <c r="Q3578">
        <v>0.33333333333333331</v>
      </c>
      <c r="R3578">
        <v>90447</v>
      </c>
      <c r="S3578" t="str" cm="1">
        <f t="array" ref="S3578">_xlfn.IFS(E3581&lt;30,"18-29",E3581&lt;45,"30-44",TRUE,"45+")</f>
        <v>30-44</v>
      </c>
      <c r="T3578" t="str" cm="1">
        <f t="array" ref="T3578">_xlfn.IFS(F3578&lt;=2,"0-2 Years",F3578&lt;=5,"3-5 Years",F3578&lt;=8,"6-8 Years",TRUE,"9-10 Years")</f>
        <v>6-8 Years</v>
      </c>
      <c r="U3578" t="str" cm="1">
        <f t="array" ref="U3578">_xlfn.IFS(P3578&gt;60,"High Risk",P3578&gt;30,"Medium Risk",TRUE,"Low Risk")</f>
        <v>High Risk</v>
      </c>
      <c r="V3578">
        <f t="shared" si="55"/>
        <v>3</v>
      </c>
    </row>
    <row r="3579" spans="1:22" hidden="1" x14ac:dyDescent="0.2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 s="2">
        <v>80673.960000000006</v>
      </c>
      <c r="H3579">
        <v>2</v>
      </c>
      <c r="I3579">
        <v>1</v>
      </c>
      <c r="J3579">
        <v>0</v>
      </c>
      <c r="K3579" s="1">
        <v>93991.65</v>
      </c>
      <c r="L3579">
        <v>0</v>
      </c>
      <c r="M3579">
        <v>17</v>
      </c>
      <c r="N3579">
        <v>1937</v>
      </c>
      <c r="O3579">
        <v>5</v>
      </c>
      <c r="P3579">
        <v>179</v>
      </c>
      <c r="Q3579">
        <v>0.29411764705882354</v>
      </c>
      <c r="R3579">
        <v>32929</v>
      </c>
      <c r="S3579" t="str" cm="1">
        <f t="array" ref="S3579">_xlfn.IFS(E3582&lt;30,"18-29",E3582&lt;45,"30-44",TRUE,"45+")</f>
        <v>30-44</v>
      </c>
      <c r="T3579" t="str" cm="1">
        <f t="array" ref="T3579">_xlfn.IFS(F3579&lt;=2,"0-2 Years",F3579&lt;=5,"3-5 Years",F3579&lt;=8,"6-8 Years",TRUE,"9-10 Years")</f>
        <v>0-2 Years</v>
      </c>
      <c r="U3579" t="str" cm="1">
        <f t="array" ref="U3579">_xlfn.IFS(P3579&gt;60,"High Risk",P3579&gt;30,"Medium Risk",TRUE,"Low Risk")</f>
        <v>High Risk</v>
      </c>
      <c r="V3579">
        <f t="shared" si="55"/>
        <v>4</v>
      </c>
    </row>
    <row r="3580" spans="1:22" x14ac:dyDescent="0.2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 s="2">
        <v>124640.51</v>
      </c>
      <c r="H3580">
        <v>1</v>
      </c>
      <c r="I3580">
        <v>1</v>
      </c>
      <c r="J3580">
        <v>0</v>
      </c>
      <c r="K3580" s="1">
        <v>116511.12</v>
      </c>
      <c r="L3580">
        <v>1</v>
      </c>
      <c r="M3580">
        <v>18</v>
      </c>
      <c r="N3580">
        <v>3485</v>
      </c>
      <c r="O3580">
        <v>9</v>
      </c>
      <c r="P3580">
        <v>2</v>
      </c>
      <c r="Q3580">
        <v>0.5</v>
      </c>
      <c r="R3580">
        <v>62730</v>
      </c>
      <c r="S3580" t="str" cm="1">
        <f t="array" ref="S3580">_xlfn.IFS(E3583&lt;30,"18-29",E3583&lt;45,"30-44",TRUE,"45+")</f>
        <v>30-44</v>
      </c>
      <c r="T3580" t="str" cm="1">
        <f t="array" ref="T3580">_xlfn.IFS(F3580&lt;=2,"0-2 Years",F3580&lt;=5,"3-5 Years",F3580&lt;=8,"6-8 Years",TRUE,"9-10 Years")</f>
        <v>0-2 Years</v>
      </c>
      <c r="U3580" t="str" cm="1">
        <f t="array" ref="U3580">_xlfn.IFS(P3580&gt;60,"High Risk",P3580&gt;30,"Medium Risk",TRUE,"Low Risk")</f>
        <v>Low Risk</v>
      </c>
      <c r="V3580">
        <f t="shared" si="55"/>
        <v>6</v>
      </c>
    </row>
    <row r="3581" spans="1:22" hidden="1" x14ac:dyDescent="0.2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 s="2">
        <v>182275.23</v>
      </c>
      <c r="H3581">
        <v>2</v>
      </c>
      <c r="I3581">
        <v>1</v>
      </c>
      <c r="J3581">
        <v>0</v>
      </c>
      <c r="K3581" s="1">
        <v>190631.23</v>
      </c>
      <c r="L3581">
        <v>0</v>
      </c>
      <c r="M3581">
        <v>18</v>
      </c>
      <c r="N3581">
        <v>1905</v>
      </c>
      <c r="O3581">
        <v>8</v>
      </c>
      <c r="P3581">
        <v>45</v>
      </c>
      <c r="Q3581">
        <v>0.44444444444444442</v>
      </c>
      <c r="R3581">
        <v>34290</v>
      </c>
      <c r="S3581" t="str" cm="1">
        <f t="array" ref="S3581">_xlfn.IFS(E3584&lt;30,"18-29",E3584&lt;45,"30-44",TRUE,"45+")</f>
        <v>30-44</v>
      </c>
      <c r="T3581" t="str" cm="1">
        <f t="array" ref="T3581">_xlfn.IFS(F3581&lt;=2,"0-2 Years",F3581&lt;=5,"3-5 Years",F3581&lt;=8,"6-8 Years",TRUE,"9-10 Years")</f>
        <v>9-10 Years</v>
      </c>
      <c r="U3581" t="str" cm="1">
        <f t="array" ref="U3581">_xlfn.IFS(P3581&gt;60,"High Risk",P3581&gt;30,"Medium Risk",TRUE,"Low Risk")</f>
        <v>Medium Risk</v>
      </c>
      <c r="V3581">
        <f t="shared" si="55"/>
        <v>3</v>
      </c>
    </row>
    <row r="3582" spans="1:22" hidden="1" x14ac:dyDescent="0.2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 s="2">
        <v>98635.77</v>
      </c>
      <c r="H3582">
        <v>1</v>
      </c>
      <c r="I3582">
        <v>1</v>
      </c>
      <c r="J3582">
        <v>0</v>
      </c>
      <c r="K3582" s="1">
        <v>199970.74</v>
      </c>
      <c r="L3582">
        <v>0</v>
      </c>
      <c r="M3582">
        <v>16</v>
      </c>
      <c r="N3582">
        <v>3014</v>
      </c>
      <c r="O3582">
        <v>3</v>
      </c>
      <c r="P3582">
        <v>56</v>
      </c>
      <c r="Q3582">
        <v>0.1875</v>
      </c>
      <c r="R3582">
        <v>48224</v>
      </c>
      <c r="S3582" t="str" cm="1">
        <f t="array" ref="S3582">_xlfn.IFS(E3585&lt;30,"18-29",E3585&lt;45,"30-44",TRUE,"45+")</f>
        <v>30-44</v>
      </c>
      <c r="T3582" t="str" cm="1">
        <f t="array" ref="T3582">_xlfn.IFS(F3582&lt;=2,"0-2 Years",F3582&lt;=5,"3-5 Years",F3582&lt;=8,"6-8 Years",TRUE,"9-10 Years")</f>
        <v>3-5 Years</v>
      </c>
      <c r="U3582" t="str" cm="1">
        <f t="array" ref="U3582">_xlfn.IFS(P3582&gt;60,"High Risk",P3582&gt;30,"Medium Risk",TRUE,"Low Risk")</f>
        <v>Medium Risk</v>
      </c>
      <c r="V3582">
        <f t="shared" si="55"/>
        <v>5</v>
      </c>
    </row>
    <row r="3583" spans="1:22" x14ac:dyDescent="0.2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 s="2">
        <v>0</v>
      </c>
      <c r="H3583">
        <v>2</v>
      </c>
      <c r="I3583">
        <v>1</v>
      </c>
      <c r="J3583">
        <v>0</v>
      </c>
      <c r="K3583" s="1">
        <v>139947.17000000001</v>
      </c>
      <c r="L3583">
        <v>0</v>
      </c>
      <c r="M3583">
        <v>21</v>
      </c>
      <c r="N3583">
        <v>3150</v>
      </c>
      <c r="O3583">
        <v>9</v>
      </c>
      <c r="P3583">
        <v>127</v>
      </c>
      <c r="Q3583">
        <v>0.42857142857142855</v>
      </c>
      <c r="R3583">
        <v>66150</v>
      </c>
      <c r="S3583" t="str" cm="1">
        <f t="array" ref="S3583">_xlfn.IFS(E3586&lt;30,"18-29",E3586&lt;45,"30-44",TRUE,"45+")</f>
        <v>18-29</v>
      </c>
      <c r="T3583" t="str" cm="1">
        <f t="array" ref="T3583">_xlfn.IFS(F3583&lt;=2,"0-2 Years",F3583&lt;=5,"3-5 Years",F3583&lt;=8,"6-8 Years",TRUE,"9-10 Years")</f>
        <v>3-5 Years</v>
      </c>
      <c r="U3583" t="str" cm="1">
        <f t="array" ref="U3583">_xlfn.IFS(P3583&gt;60,"High Risk",P3583&gt;30,"Medium Risk",TRUE,"Low Risk")</f>
        <v>High Risk</v>
      </c>
      <c r="V3583">
        <f t="shared" si="55"/>
        <v>6</v>
      </c>
    </row>
    <row r="3584" spans="1:22" x14ac:dyDescent="0.2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 s="2">
        <v>0</v>
      </c>
      <c r="H3584">
        <v>1</v>
      </c>
      <c r="I3584">
        <v>1</v>
      </c>
      <c r="J3584">
        <v>0</v>
      </c>
      <c r="K3584" s="1">
        <v>8816.3700000000008</v>
      </c>
      <c r="L3584">
        <v>0</v>
      </c>
      <c r="M3584">
        <v>6</v>
      </c>
      <c r="N3584">
        <v>4383</v>
      </c>
      <c r="O3584">
        <v>7</v>
      </c>
      <c r="P3584">
        <v>85</v>
      </c>
      <c r="Q3584">
        <v>1</v>
      </c>
      <c r="R3584">
        <v>26298</v>
      </c>
      <c r="S3584" t="str" cm="1">
        <f t="array" ref="S3584">_xlfn.IFS(E3587&lt;30,"18-29",E3587&lt;45,"30-44",TRUE,"45+")</f>
        <v>18-29</v>
      </c>
      <c r="T3584" t="str" cm="1">
        <f t="array" ref="T3584">_xlfn.IFS(F3584&lt;=2,"0-2 Years",F3584&lt;=5,"3-5 Years",F3584&lt;=8,"6-8 Years",TRUE,"9-10 Years")</f>
        <v>3-5 Years</v>
      </c>
      <c r="U3584" t="str" cm="1">
        <f t="array" ref="U3584">_xlfn.IFS(P3584&gt;60,"High Risk",P3584&gt;30,"Medium Risk",TRUE,"Low Risk")</f>
        <v>High Risk</v>
      </c>
      <c r="V3584">
        <f t="shared" si="55"/>
        <v>8</v>
      </c>
    </row>
    <row r="3585" spans="1:22" hidden="1" x14ac:dyDescent="0.2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 s="2">
        <v>79757.210000000006</v>
      </c>
      <c r="H3585">
        <v>1</v>
      </c>
      <c r="I3585">
        <v>1</v>
      </c>
      <c r="J3585">
        <v>0</v>
      </c>
      <c r="K3585" s="1">
        <v>135650.72</v>
      </c>
      <c r="L3585">
        <v>1</v>
      </c>
      <c r="M3585">
        <v>24</v>
      </c>
      <c r="N3585">
        <v>4706</v>
      </c>
      <c r="O3585">
        <v>5</v>
      </c>
      <c r="P3585">
        <v>5</v>
      </c>
      <c r="Q3585">
        <v>0.20833333333333334</v>
      </c>
      <c r="R3585">
        <v>112944</v>
      </c>
      <c r="S3585" t="str" cm="1">
        <f t="array" ref="S3585">_xlfn.IFS(E3588&lt;30,"18-29",E3588&lt;45,"30-44",TRUE,"45+")</f>
        <v>45+</v>
      </c>
      <c r="T3585" t="str" cm="1">
        <f t="array" ref="T3585">_xlfn.IFS(F3585&lt;=2,"0-2 Years",F3585&lt;=5,"3-5 Years",F3585&lt;=8,"6-8 Years",TRUE,"9-10 Years")</f>
        <v>6-8 Years</v>
      </c>
      <c r="U3585" t="str" cm="1">
        <f t="array" ref="U3585">_xlfn.IFS(P3585&gt;60,"High Risk",P3585&gt;30,"Medium Risk",TRUE,"Low Risk")</f>
        <v>Low Risk</v>
      </c>
      <c r="V3585">
        <f t="shared" si="55"/>
        <v>5</v>
      </c>
    </row>
    <row r="3586" spans="1:22" hidden="1" x14ac:dyDescent="0.2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 s="2">
        <v>53053.760000000002</v>
      </c>
      <c r="H3586">
        <v>1</v>
      </c>
      <c r="I3586">
        <v>0</v>
      </c>
      <c r="J3586">
        <v>1</v>
      </c>
      <c r="K3586" s="1">
        <v>24577.34</v>
      </c>
      <c r="L3586">
        <v>0</v>
      </c>
      <c r="M3586">
        <v>13</v>
      </c>
      <c r="N3586">
        <v>409</v>
      </c>
      <c r="O3586">
        <v>9</v>
      </c>
      <c r="P3586">
        <v>96</v>
      </c>
      <c r="Q3586">
        <v>0.69230769230769229</v>
      </c>
      <c r="R3586">
        <v>5317</v>
      </c>
      <c r="S3586" t="str" cm="1">
        <f t="array" ref="S3586">_xlfn.IFS(E3589&lt;30,"18-29",E3589&lt;45,"30-44",TRUE,"45+")</f>
        <v>30-44</v>
      </c>
      <c r="T3586" t="str" cm="1">
        <f t="array" ref="T3586">_xlfn.IFS(F3586&lt;=2,"0-2 Years",F3586&lt;=5,"3-5 Years",F3586&lt;=8,"6-8 Years",TRUE,"9-10 Years")</f>
        <v>6-8 Years</v>
      </c>
      <c r="U3586" t="str" cm="1">
        <f t="array" ref="U3586">_xlfn.IFS(P3586&gt;60,"High Risk",P3586&gt;30,"Medium Risk",TRUE,"Low Risk")</f>
        <v>High Risk</v>
      </c>
      <c r="V3586">
        <f t="shared" si="55"/>
        <v>2</v>
      </c>
    </row>
    <row r="3587" spans="1:22" hidden="1" x14ac:dyDescent="0.2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 s="2">
        <v>120911.75</v>
      </c>
      <c r="H3587">
        <v>2</v>
      </c>
      <c r="I3587">
        <v>1</v>
      </c>
      <c r="J3587">
        <v>1</v>
      </c>
      <c r="K3587" s="1">
        <v>131249.46</v>
      </c>
      <c r="L3587">
        <v>0</v>
      </c>
      <c r="M3587">
        <v>17</v>
      </c>
      <c r="N3587">
        <v>2445</v>
      </c>
      <c r="O3587">
        <v>1</v>
      </c>
      <c r="P3587">
        <v>136</v>
      </c>
      <c r="Q3587">
        <v>5.8823529411764705E-2</v>
      </c>
      <c r="R3587">
        <v>41565</v>
      </c>
      <c r="S3587" t="str" cm="1">
        <f t="array" ref="S3587">_xlfn.IFS(E3590&lt;30,"18-29",E3590&lt;45,"30-44",TRUE,"45+")</f>
        <v>30-44</v>
      </c>
      <c r="T3587" t="str" cm="1">
        <f t="array" ref="T3587">_xlfn.IFS(F3587&lt;=2,"0-2 Years",F3587&lt;=5,"3-5 Years",F3587&lt;=8,"6-8 Years",TRUE,"9-10 Years")</f>
        <v>6-8 Years</v>
      </c>
      <c r="U3587" t="str" cm="1">
        <f t="array" ref="U3587">_xlfn.IFS(P3587&gt;60,"High Risk",P3587&gt;30,"Medium Risk",TRUE,"Low Risk")</f>
        <v>High Risk</v>
      </c>
      <c r="V3587">
        <f t="shared" ref="V3587:V3650" si="56">IF(J3587=0,3,0)+IF(G3587=0,3,0)+IF(H3587=1,2,0)+IF(E3587&gt;45,1,0)+IF(F3587&lt;3,1,0)</f>
        <v>0</v>
      </c>
    </row>
    <row r="3588" spans="1:22" x14ac:dyDescent="0.2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 s="2">
        <v>115285.85</v>
      </c>
      <c r="H3588">
        <v>1</v>
      </c>
      <c r="I3588">
        <v>1</v>
      </c>
      <c r="J3588">
        <v>0</v>
      </c>
      <c r="K3588" s="1">
        <v>140126.17000000001</v>
      </c>
      <c r="L3588">
        <v>0</v>
      </c>
      <c r="M3588">
        <v>14</v>
      </c>
      <c r="N3588">
        <v>4040</v>
      </c>
      <c r="O3588">
        <v>8</v>
      </c>
      <c r="P3588">
        <v>27</v>
      </c>
      <c r="Q3588">
        <v>0.5714285714285714</v>
      </c>
      <c r="R3588">
        <v>56560</v>
      </c>
      <c r="S3588" t="str" cm="1">
        <f t="array" ref="S3588">_xlfn.IFS(E3591&lt;30,"18-29",E3591&lt;45,"30-44",TRUE,"45+")</f>
        <v>45+</v>
      </c>
      <c r="T3588" t="str" cm="1">
        <f t="array" ref="T3588">_xlfn.IFS(F3588&lt;=2,"0-2 Years",F3588&lt;=5,"3-5 Years",F3588&lt;=8,"6-8 Years",TRUE,"9-10 Years")</f>
        <v>3-5 Years</v>
      </c>
      <c r="U3588" t="str" cm="1">
        <f t="array" ref="U3588">_xlfn.IFS(P3588&gt;60,"High Risk",P3588&gt;30,"Medium Risk",TRUE,"Low Risk")</f>
        <v>Low Risk</v>
      </c>
      <c r="V3588">
        <f t="shared" si="56"/>
        <v>6</v>
      </c>
    </row>
    <row r="3589" spans="1:22" x14ac:dyDescent="0.2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 s="2">
        <v>0</v>
      </c>
      <c r="H3589">
        <v>2</v>
      </c>
      <c r="I3589">
        <v>1</v>
      </c>
      <c r="J3589">
        <v>0</v>
      </c>
      <c r="K3589" s="1">
        <v>168219.75</v>
      </c>
      <c r="L3589">
        <v>0</v>
      </c>
      <c r="M3589">
        <v>15</v>
      </c>
      <c r="N3589">
        <v>2854</v>
      </c>
      <c r="O3589">
        <v>2</v>
      </c>
      <c r="P3589">
        <v>170</v>
      </c>
      <c r="Q3589">
        <v>0.13333333333333333</v>
      </c>
      <c r="R3589">
        <v>42810</v>
      </c>
      <c r="S3589" t="str" cm="1">
        <f t="array" ref="S3589">_xlfn.IFS(E3592&lt;30,"18-29",E3592&lt;45,"30-44",TRUE,"45+")</f>
        <v>30-44</v>
      </c>
      <c r="T3589" t="str" cm="1">
        <f t="array" ref="T3589">_xlfn.IFS(F3589&lt;=2,"0-2 Years",F3589&lt;=5,"3-5 Years",F3589&lt;=8,"6-8 Years",TRUE,"9-10 Years")</f>
        <v>0-2 Years</v>
      </c>
      <c r="U3589" t="str" cm="1">
        <f t="array" ref="U3589">_xlfn.IFS(P3589&gt;60,"High Risk",P3589&gt;30,"Medium Risk",TRUE,"Low Risk")</f>
        <v>High Risk</v>
      </c>
      <c r="V3589">
        <f t="shared" si="56"/>
        <v>7</v>
      </c>
    </row>
    <row r="3590" spans="1:22" hidden="1" x14ac:dyDescent="0.2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 s="2">
        <v>221532.79999999999</v>
      </c>
      <c r="H3590">
        <v>1</v>
      </c>
      <c r="I3590">
        <v>1</v>
      </c>
      <c r="J3590">
        <v>0</v>
      </c>
      <c r="K3590" s="1">
        <v>171867.08</v>
      </c>
      <c r="L3590">
        <v>0</v>
      </c>
      <c r="M3590">
        <v>16</v>
      </c>
      <c r="N3590">
        <v>4690</v>
      </c>
      <c r="O3590">
        <v>4</v>
      </c>
      <c r="P3590">
        <v>162</v>
      </c>
      <c r="Q3590">
        <v>0.25</v>
      </c>
      <c r="R3590">
        <v>75040</v>
      </c>
      <c r="S3590" t="str" cm="1">
        <f t="array" ref="S3590">_xlfn.IFS(E3593&lt;30,"18-29",E3593&lt;45,"30-44",TRUE,"45+")</f>
        <v>18-29</v>
      </c>
      <c r="T3590" t="str" cm="1">
        <f t="array" ref="T3590">_xlfn.IFS(F3590&lt;=2,"0-2 Years",F3590&lt;=5,"3-5 Years",F3590&lt;=8,"6-8 Years",TRUE,"9-10 Years")</f>
        <v>3-5 Years</v>
      </c>
      <c r="U3590" t="str" cm="1">
        <f t="array" ref="U3590">_xlfn.IFS(P3590&gt;60,"High Risk",P3590&gt;30,"Medium Risk",TRUE,"Low Risk")</f>
        <v>High Risk</v>
      </c>
      <c r="V3590">
        <f t="shared" si="56"/>
        <v>5</v>
      </c>
    </row>
    <row r="3591" spans="1:22" x14ac:dyDescent="0.2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 s="2">
        <v>105056.13</v>
      </c>
      <c r="H3591">
        <v>1</v>
      </c>
      <c r="I3591">
        <v>0</v>
      </c>
      <c r="J3591">
        <v>0</v>
      </c>
      <c r="K3591" s="1">
        <v>70613.52</v>
      </c>
      <c r="L3591">
        <v>0</v>
      </c>
      <c r="M3591">
        <v>12</v>
      </c>
      <c r="N3591">
        <v>1805</v>
      </c>
      <c r="O3591">
        <v>0</v>
      </c>
      <c r="P3591">
        <v>60</v>
      </c>
      <c r="Q3591">
        <v>0</v>
      </c>
      <c r="R3591">
        <v>21660</v>
      </c>
      <c r="S3591" t="str" cm="1">
        <f t="array" ref="S3591">_xlfn.IFS(E3594&lt;30,"18-29",E3594&lt;45,"30-44",TRUE,"45+")</f>
        <v>45+</v>
      </c>
      <c r="T3591" t="str" cm="1">
        <f t="array" ref="T3591">_xlfn.IFS(F3591&lt;=2,"0-2 Years",F3591&lt;=5,"3-5 Years",F3591&lt;=8,"6-8 Years",TRUE,"9-10 Years")</f>
        <v>3-5 Years</v>
      </c>
      <c r="U3591" t="str" cm="1">
        <f t="array" ref="U3591">_xlfn.IFS(P3591&gt;60,"High Risk",P3591&gt;30,"Medium Risk",TRUE,"Low Risk")</f>
        <v>Medium Risk</v>
      </c>
      <c r="V3591">
        <f t="shared" si="56"/>
        <v>6</v>
      </c>
    </row>
    <row r="3592" spans="1:22" hidden="1" x14ac:dyDescent="0.2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 s="2">
        <v>88363.03</v>
      </c>
      <c r="H3592">
        <v>1</v>
      </c>
      <c r="I3592">
        <v>0</v>
      </c>
      <c r="J3592">
        <v>1</v>
      </c>
      <c r="K3592" s="1">
        <v>117946.3</v>
      </c>
      <c r="L3592">
        <v>0</v>
      </c>
      <c r="M3592">
        <v>2</v>
      </c>
      <c r="N3592">
        <v>4153</v>
      </c>
      <c r="O3592">
        <v>9</v>
      </c>
      <c r="P3592">
        <v>59</v>
      </c>
      <c r="Q3592">
        <v>1</v>
      </c>
      <c r="R3592">
        <v>8306</v>
      </c>
      <c r="S3592" t="str" cm="1">
        <f t="array" ref="S3592">_xlfn.IFS(E3595&lt;30,"18-29",E3595&lt;45,"30-44",TRUE,"45+")</f>
        <v>45+</v>
      </c>
      <c r="T3592" t="str" cm="1">
        <f t="array" ref="T3592">_xlfn.IFS(F3592&lt;=2,"0-2 Years",F3592&lt;=5,"3-5 Years",F3592&lt;=8,"6-8 Years",TRUE,"9-10 Years")</f>
        <v>3-5 Years</v>
      </c>
      <c r="U3592" t="str" cm="1">
        <f t="array" ref="U3592">_xlfn.IFS(P3592&gt;60,"High Risk",P3592&gt;30,"Medium Risk",TRUE,"Low Risk")</f>
        <v>Medium Risk</v>
      </c>
      <c r="V3592">
        <f t="shared" si="56"/>
        <v>2</v>
      </c>
    </row>
    <row r="3593" spans="1:22" hidden="1" x14ac:dyDescent="0.2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 s="2">
        <v>123757.52</v>
      </c>
      <c r="H3593">
        <v>2</v>
      </c>
      <c r="I3593">
        <v>1</v>
      </c>
      <c r="J3593">
        <v>0</v>
      </c>
      <c r="K3593" s="1">
        <v>84872.66</v>
      </c>
      <c r="L3593">
        <v>0</v>
      </c>
      <c r="M3593">
        <v>7</v>
      </c>
      <c r="N3593">
        <v>3895</v>
      </c>
      <c r="O3593">
        <v>8</v>
      </c>
      <c r="P3593">
        <v>47</v>
      </c>
      <c r="Q3593">
        <v>1</v>
      </c>
      <c r="R3593">
        <v>27265</v>
      </c>
      <c r="S3593" t="str" cm="1">
        <f t="array" ref="S3593">_xlfn.IFS(E3596&lt;30,"18-29",E3596&lt;45,"30-44",TRUE,"45+")</f>
        <v>30-44</v>
      </c>
      <c r="T3593" t="str" cm="1">
        <f t="array" ref="T3593">_xlfn.IFS(F3593&lt;=2,"0-2 Years",F3593&lt;=5,"3-5 Years",F3593&lt;=8,"6-8 Years",TRUE,"9-10 Years")</f>
        <v>0-2 Years</v>
      </c>
      <c r="U3593" t="str" cm="1">
        <f t="array" ref="U3593">_xlfn.IFS(P3593&gt;60,"High Risk",P3593&gt;30,"Medium Risk",TRUE,"Low Risk")</f>
        <v>Medium Risk</v>
      </c>
      <c r="V3593">
        <f t="shared" si="56"/>
        <v>4</v>
      </c>
    </row>
    <row r="3594" spans="1:22" hidden="1" x14ac:dyDescent="0.2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 s="2">
        <v>123959.97</v>
      </c>
      <c r="H3594">
        <v>1</v>
      </c>
      <c r="I3594">
        <v>1</v>
      </c>
      <c r="J3594">
        <v>1</v>
      </c>
      <c r="K3594" s="1">
        <v>60590.720000000001</v>
      </c>
      <c r="L3594">
        <v>1</v>
      </c>
      <c r="M3594">
        <v>5</v>
      </c>
      <c r="N3594">
        <v>2703</v>
      </c>
      <c r="O3594">
        <v>0</v>
      </c>
      <c r="P3594">
        <v>74</v>
      </c>
      <c r="Q3594">
        <v>0</v>
      </c>
      <c r="R3594">
        <v>13515</v>
      </c>
      <c r="S3594" t="str" cm="1">
        <f t="array" ref="S3594">_xlfn.IFS(E3597&lt;30,"18-29",E3597&lt;45,"30-44",TRUE,"45+")</f>
        <v>30-44</v>
      </c>
      <c r="T3594" t="str" cm="1">
        <f t="array" ref="T3594">_xlfn.IFS(F3594&lt;=2,"0-2 Years",F3594&lt;=5,"3-5 Years",F3594&lt;=8,"6-8 Years",TRUE,"9-10 Years")</f>
        <v>3-5 Years</v>
      </c>
      <c r="U3594" t="str" cm="1">
        <f t="array" ref="U3594">_xlfn.IFS(P3594&gt;60,"High Risk",P3594&gt;30,"Medium Risk",TRUE,"Low Risk")</f>
        <v>High Risk</v>
      </c>
      <c r="V3594">
        <f t="shared" si="56"/>
        <v>3</v>
      </c>
    </row>
    <row r="3595" spans="1:22" hidden="1" x14ac:dyDescent="0.2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 s="2">
        <v>114822.64</v>
      </c>
      <c r="H3595">
        <v>1</v>
      </c>
      <c r="I3595">
        <v>0</v>
      </c>
      <c r="J3595">
        <v>1</v>
      </c>
      <c r="K3595" s="1">
        <v>8444.5</v>
      </c>
      <c r="L3595">
        <v>0</v>
      </c>
      <c r="M3595">
        <v>26</v>
      </c>
      <c r="N3595">
        <v>1206</v>
      </c>
      <c r="O3595">
        <v>5</v>
      </c>
      <c r="P3595">
        <v>68</v>
      </c>
      <c r="Q3595">
        <v>0.19230769230769232</v>
      </c>
      <c r="R3595">
        <v>31356</v>
      </c>
      <c r="S3595" t="str" cm="1">
        <f t="array" ref="S3595">_xlfn.IFS(E3598&lt;30,"18-29",E3598&lt;45,"30-44",TRUE,"45+")</f>
        <v>30-44</v>
      </c>
      <c r="T3595" t="str" cm="1">
        <f t="array" ref="T3595">_xlfn.IFS(F3595&lt;=2,"0-2 Years",F3595&lt;=5,"3-5 Years",F3595&lt;=8,"6-8 Years",TRUE,"9-10 Years")</f>
        <v>9-10 Years</v>
      </c>
      <c r="U3595" t="str" cm="1">
        <f t="array" ref="U3595">_xlfn.IFS(P3595&gt;60,"High Risk",P3595&gt;30,"Medium Risk",TRUE,"Low Risk")</f>
        <v>High Risk</v>
      </c>
      <c r="V3595">
        <f t="shared" si="56"/>
        <v>3</v>
      </c>
    </row>
    <row r="3596" spans="1:22" hidden="1" x14ac:dyDescent="0.2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 s="2">
        <v>145219.29999999999</v>
      </c>
      <c r="H3596">
        <v>1</v>
      </c>
      <c r="I3596">
        <v>1</v>
      </c>
      <c r="J3596">
        <v>0</v>
      </c>
      <c r="K3596" s="1">
        <v>159132.82999999999</v>
      </c>
      <c r="L3596">
        <v>0</v>
      </c>
      <c r="M3596">
        <v>20</v>
      </c>
      <c r="N3596">
        <v>2539</v>
      </c>
      <c r="O3596">
        <v>4</v>
      </c>
      <c r="P3596">
        <v>139</v>
      </c>
      <c r="Q3596">
        <v>0.2</v>
      </c>
      <c r="R3596">
        <v>50780</v>
      </c>
      <c r="S3596" t="str" cm="1">
        <f t="array" ref="S3596">_xlfn.IFS(E3599&lt;30,"18-29",E3599&lt;45,"30-44",TRUE,"45+")</f>
        <v>30-44</v>
      </c>
      <c r="T3596" t="str" cm="1">
        <f t="array" ref="T3596">_xlfn.IFS(F3596&lt;=2,"0-2 Years",F3596&lt;=5,"3-5 Years",F3596&lt;=8,"6-8 Years",TRUE,"9-10 Years")</f>
        <v>9-10 Years</v>
      </c>
      <c r="U3596" t="str" cm="1">
        <f t="array" ref="U3596">_xlfn.IFS(P3596&gt;60,"High Risk",P3596&gt;30,"Medium Risk",TRUE,"Low Risk")</f>
        <v>High Risk</v>
      </c>
      <c r="V3596">
        <f t="shared" si="56"/>
        <v>5</v>
      </c>
    </row>
    <row r="3597" spans="1:22" hidden="1" x14ac:dyDescent="0.2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 s="2">
        <v>106807.64</v>
      </c>
      <c r="H3597">
        <v>1</v>
      </c>
      <c r="I3597">
        <v>1</v>
      </c>
      <c r="J3597">
        <v>1</v>
      </c>
      <c r="K3597" s="1">
        <v>76998.69</v>
      </c>
      <c r="L3597">
        <v>0</v>
      </c>
      <c r="M3597">
        <v>21</v>
      </c>
      <c r="N3597">
        <v>1617</v>
      </c>
      <c r="O3597">
        <v>4</v>
      </c>
      <c r="P3597">
        <v>148</v>
      </c>
      <c r="Q3597">
        <v>0.19047619047619047</v>
      </c>
      <c r="R3597">
        <v>33957</v>
      </c>
      <c r="S3597" t="str" cm="1">
        <f t="array" ref="S3597">_xlfn.IFS(E3600&lt;30,"18-29",E3600&lt;45,"30-44",TRUE,"45+")</f>
        <v>30-44</v>
      </c>
      <c r="T3597" t="str" cm="1">
        <f t="array" ref="T3597">_xlfn.IFS(F3597&lt;=2,"0-2 Years",F3597&lt;=5,"3-5 Years",F3597&lt;=8,"6-8 Years",TRUE,"9-10 Years")</f>
        <v>3-5 Years</v>
      </c>
      <c r="U3597" t="str" cm="1">
        <f t="array" ref="U3597">_xlfn.IFS(P3597&gt;60,"High Risk",P3597&gt;30,"Medium Risk",TRUE,"Low Risk")</f>
        <v>High Risk</v>
      </c>
      <c r="V3597">
        <f t="shared" si="56"/>
        <v>2</v>
      </c>
    </row>
    <row r="3598" spans="1:22" x14ac:dyDescent="0.2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 s="2">
        <v>148159.71</v>
      </c>
      <c r="H3598">
        <v>1</v>
      </c>
      <c r="I3598">
        <v>0</v>
      </c>
      <c r="J3598">
        <v>0</v>
      </c>
      <c r="K3598" s="1">
        <v>55835.66</v>
      </c>
      <c r="L3598">
        <v>0</v>
      </c>
      <c r="M3598">
        <v>20</v>
      </c>
      <c r="N3598">
        <v>3471</v>
      </c>
      <c r="O3598">
        <v>3</v>
      </c>
      <c r="P3598">
        <v>42</v>
      </c>
      <c r="Q3598">
        <v>0.15</v>
      </c>
      <c r="R3598">
        <v>69420</v>
      </c>
      <c r="S3598" t="str" cm="1">
        <f t="array" ref="S3598">_xlfn.IFS(E3601&lt;30,"18-29",E3601&lt;45,"30-44",TRUE,"45+")</f>
        <v>30-44</v>
      </c>
      <c r="T3598" t="str" cm="1">
        <f t="array" ref="T3598">_xlfn.IFS(F3598&lt;=2,"0-2 Years",F3598&lt;=5,"3-5 Years",F3598&lt;=8,"6-8 Years",TRUE,"9-10 Years")</f>
        <v>0-2 Years</v>
      </c>
      <c r="U3598" t="str" cm="1">
        <f t="array" ref="U3598">_xlfn.IFS(P3598&gt;60,"High Risk",P3598&gt;30,"Medium Risk",TRUE,"Low Risk")</f>
        <v>Medium Risk</v>
      </c>
      <c r="V3598">
        <f t="shared" si="56"/>
        <v>6</v>
      </c>
    </row>
    <row r="3599" spans="1:22" x14ac:dyDescent="0.2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 s="2">
        <v>99745.95</v>
      </c>
      <c r="H3599">
        <v>1</v>
      </c>
      <c r="I3599">
        <v>1</v>
      </c>
      <c r="J3599">
        <v>0</v>
      </c>
      <c r="K3599" s="1">
        <v>177524.19</v>
      </c>
      <c r="L3599">
        <v>0</v>
      </c>
      <c r="M3599">
        <v>3</v>
      </c>
      <c r="N3599">
        <v>1145</v>
      </c>
      <c r="O3599">
        <v>1</v>
      </c>
      <c r="P3599">
        <v>50</v>
      </c>
      <c r="Q3599">
        <v>0.33333333333333331</v>
      </c>
      <c r="R3599">
        <v>3435</v>
      </c>
      <c r="S3599" t="str" cm="1">
        <f t="array" ref="S3599">_xlfn.IFS(E3602&lt;30,"18-29",E3602&lt;45,"30-44",TRUE,"45+")</f>
        <v>45+</v>
      </c>
      <c r="T3599" t="str" cm="1">
        <f t="array" ref="T3599">_xlfn.IFS(F3599&lt;=2,"0-2 Years",F3599&lt;=5,"3-5 Years",F3599&lt;=8,"6-8 Years",TRUE,"9-10 Years")</f>
        <v>0-2 Years</v>
      </c>
      <c r="U3599" t="str" cm="1">
        <f t="array" ref="U3599">_xlfn.IFS(P3599&gt;60,"High Risk",P3599&gt;30,"Medium Risk",TRUE,"Low Risk")</f>
        <v>Medium Risk</v>
      </c>
      <c r="V3599">
        <f t="shared" si="56"/>
        <v>6</v>
      </c>
    </row>
    <row r="3600" spans="1:22" hidden="1" x14ac:dyDescent="0.2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 s="2">
        <v>156282.79</v>
      </c>
      <c r="H3600">
        <v>1</v>
      </c>
      <c r="I3600">
        <v>1</v>
      </c>
      <c r="J3600">
        <v>0</v>
      </c>
      <c r="K3600" s="1">
        <v>45985.52</v>
      </c>
      <c r="L3600">
        <v>0</v>
      </c>
      <c r="M3600">
        <v>11</v>
      </c>
      <c r="N3600">
        <v>1434</v>
      </c>
      <c r="O3600">
        <v>6</v>
      </c>
      <c r="P3600">
        <v>98</v>
      </c>
      <c r="Q3600">
        <v>0.54545454545454541</v>
      </c>
      <c r="R3600">
        <v>15774</v>
      </c>
      <c r="S3600" t="str" cm="1">
        <f t="array" ref="S3600">_xlfn.IFS(E3603&lt;30,"18-29",E3603&lt;45,"30-44",TRUE,"45+")</f>
        <v>45+</v>
      </c>
      <c r="T3600" t="str" cm="1">
        <f t="array" ref="T3600">_xlfn.IFS(F3600&lt;=2,"0-2 Years",F3600&lt;=5,"3-5 Years",F3600&lt;=8,"6-8 Years",TRUE,"9-10 Years")</f>
        <v>6-8 Years</v>
      </c>
      <c r="U3600" t="str" cm="1">
        <f t="array" ref="U3600">_xlfn.IFS(P3600&gt;60,"High Risk",P3600&gt;30,"Medium Risk",TRUE,"Low Risk")</f>
        <v>High Risk</v>
      </c>
      <c r="V3600">
        <f t="shared" si="56"/>
        <v>5</v>
      </c>
    </row>
    <row r="3601" spans="1:22" x14ac:dyDescent="0.2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 s="2">
        <v>0</v>
      </c>
      <c r="H3601">
        <v>2</v>
      </c>
      <c r="I3601">
        <v>1</v>
      </c>
      <c r="J3601">
        <v>0</v>
      </c>
      <c r="K3601" s="1">
        <v>60297.72</v>
      </c>
      <c r="L3601">
        <v>0</v>
      </c>
      <c r="M3601">
        <v>17</v>
      </c>
      <c r="N3601">
        <v>631</v>
      </c>
      <c r="O3601">
        <v>3</v>
      </c>
      <c r="P3601">
        <v>115</v>
      </c>
      <c r="Q3601">
        <v>0.17647058823529413</v>
      </c>
      <c r="R3601">
        <v>10727</v>
      </c>
      <c r="S3601" t="str" cm="1">
        <f t="array" ref="S3601">_xlfn.IFS(E3604&lt;30,"18-29",E3604&lt;45,"30-44",TRUE,"45+")</f>
        <v>45+</v>
      </c>
      <c r="T3601" t="str" cm="1">
        <f t="array" ref="T3601">_xlfn.IFS(F3601&lt;=2,"0-2 Years",F3601&lt;=5,"3-5 Years",F3601&lt;=8,"6-8 Years",TRUE,"9-10 Years")</f>
        <v>6-8 Years</v>
      </c>
      <c r="U3601" t="str" cm="1">
        <f t="array" ref="U3601">_xlfn.IFS(P3601&gt;60,"High Risk",P3601&gt;30,"Medium Risk",TRUE,"Low Risk")</f>
        <v>High Risk</v>
      </c>
      <c r="V3601">
        <f t="shared" si="56"/>
        <v>6</v>
      </c>
    </row>
    <row r="3602" spans="1:22" hidden="1" x14ac:dyDescent="0.2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 s="2">
        <v>0</v>
      </c>
      <c r="H3602">
        <v>2</v>
      </c>
      <c r="I3602">
        <v>0</v>
      </c>
      <c r="J3602">
        <v>1</v>
      </c>
      <c r="K3602" s="1">
        <v>194421.12</v>
      </c>
      <c r="L3602">
        <v>1</v>
      </c>
      <c r="M3602">
        <v>28</v>
      </c>
      <c r="N3602">
        <v>2792</v>
      </c>
      <c r="O3602">
        <v>8</v>
      </c>
      <c r="P3602">
        <v>147</v>
      </c>
      <c r="Q3602">
        <v>0.2857142857142857</v>
      </c>
      <c r="R3602">
        <v>78176</v>
      </c>
      <c r="S3602" t="str" cm="1">
        <f t="array" ref="S3602">_xlfn.IFS(E3605&lt;30,"18-29",E3605&lt;45,"30-44",TRUE,"45+")</f>
        <v>45+</v>
      </c>
      <c r="T3602" t="str" cm="1">
        <f t="array" ref="T3602">_xlfn.IFS(F3602&lt;=2,"0-2 Years",F3602&lt;=5,"3-5 Years",F3602&lt;=8,"6-8 Years",TRUE,"9-10 Years")</f>
        <v>6-8 Years</v>
      </c>
      <c r="U3602" t="str" cm="1">
        <f t="array" ref="U3602">_xlfn.IFS(P3602&gt;60,"High Risk",P3602&gt;30,"Medium Risk",TRUE,"Low Risk")</f>
        <v>High Risk</v>
      </c>
      <c r="V3602">
        <f t="shared" si="56"/>
        <v>4</v>
      </c>
    </row>
    <row r="3603" spans="1:22" x14ac:dyDescent="0.2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 s="2">
        <v>0</v>
      </c>
      <c r="H3603">
        <v>1</v>
      </c>
      <c r="I3603">
        <v>1</v>
      </c>
      <c r="J3603">
        <v>0</v>
      </c>
      <c r="K3603" s="1">
        <v>93568.77</v>
      </c>
      <c r="L3603">
        <v>1</v>
      </c>
      <c r="M3603">
        <v>26</v>
      </c>
      <c r="N3603">
        <v>3104</v>
      </c>
      <c r="O3603">
        <v>4</v>
      </c>
      <c r="P3603">
        <v>111</v>
      </c>
      <c r="Q3603">
        <v>0.15384615384615385</v>
      </c>
      <c r="R3603">
        <v>80704</v>
      </c>
      <c r="S3603" t="str" cm="1">
        <f t="array" ref="S3603">_xlfn.IFS(E3606&lt;30,"18-29",E3606&lt;45,"30-44",TRUE,"45+")</f>
        <v>30-44</v>
      </c>
      <c r="T3603" t="str" cm="1">
        <f t="array" ref="T3603">_xlfn.IFS(F3603&lt;=2,"0-2 Years",F3603&lt;=5,"3-5 Years",F3603&lt;=8,"6-8 Years",TRUE,"9-10 Years")</f>
        <v>6-8 Years</v>
      </c>
      <c r="U3603" t="str" cm="1">
        <f t="array" ref="U3603">_xlfn.IFS(P3603&gt;60,"High Risk",P3603&gt;30,"Medium Risk",TRUE,"Low Risk")</f>
        <v>High Risk</v>
      </c>
      <c r="V3603">
        <f t="shared" si="56"/>
        <v>9</v>
      </c>
    </row>
    <row r="3604" spans="1:22" x14ac:dyDescent="0.2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 s="2">
        <v>0</v>
      </c>
      <c r="H3604">
        <v>1</v>
      </c>
      <c r="I3604">
        <v>1</v>
      </c>
      <c r="J3604">
        <v>1</v>
      </c>
      <c r="K3604" s="1">
        <v>34702.92</v>
      </c>
      <c r="L3604">
        <v>0</v>
      </c>
      <c r="M3604">
        <v>13</v>
      </c>
      <c r="N3604">
        <v>4147</v>
      </c>
      <c r="O3604">
        <v>6</v>
      </c>
      <c r="P3604">
        <v>9</v>
      </c>
      <c r="Q3604">
        <v>0.46153846153846156</v>
      </c>
      <c r="R3604">
        <v>53911</v>
      </c>
      <c r="S3604" t="str" cm="1">
        <f t="array" ref="S3604">_xlfn.IFS(E3607&lt;30,"18-29",E3607&lt;45,"30-44",TRUE,"45+")</f>
        <v>30-44</v>
      </c>
      <c r="T3604" t="str" cm="1">
        <f t="array" ref="T3604">_xlfn.IFS(F3604&lt;=2,"0-2 Years",F3604&lt;=5,"3-5 Years",F3604&lt;=8,"6-8 Years",TRUE,"9-10 Years")</f>
        <v>0-2 Years</v>
      </c>
      <c r="U3604" t="str" cm="1">
        <f t="array" ref="U3604">_xlfn.IFS(P3604&gt;60,"High Risk",P3604&gt;30,"Medium Risk",TRUE,"Low Risk")</f>
        <v>Low Risk</v>
      </c>
      <c r="V3604">
        <f t="shared" si="56"/>
        <v>7</v>
      </c>
    </row>
    <row r="3605" spans="1:22" hidden="1" x14ac:dyDescent="0.2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 s="2">
        <v>121376.15</v>
      </c>
      <c r="H3605">
        <v>2</v>
      </c>
      <c r="I3605">
        <v>1</v>
      </c>
      <c r="J3605">
        <v>0</v>
      </c>
      <c r="K3605" s="1">
        <v>54473.599999999999</v>
      </c>
      <c r="L3605">
        <v>1</v>
      </c>
      <c r="M3605">
        <v>30</v>
      </c>
      <c r="N3605">
        <v>3266</v>
      </c>
      <c r="O3605">
        <v>1</v>
      </c>
      <c r="P3605">
        <v>99</v>
      </c>
      <c r="Q3605">
        <v>3.3333333333333333E-2</v>
      </c>
      <c r="R3605">
        <v>97980</v>
      </c>
      <c r="S3605" t="str" cm="1">
        <f t="array" ref="S3605">_xlfn.IFS(E3608&lt;30,"18-29",E3608&lt;45,"30-44",TRUE,"45+")</f>
        <v>18-29</v>
      </c>
      <c r="T3605" t="str" cm="1">
        <f t="array" ref="T3605">_xlfn.IFS(F3605&lt;=2,"0-2 Years",F3605&lt;=5,"3-5 Years",F3605&lt;=8,"6-8 Years",TRUE,"9-10 Years")</f>
        <v>6-8 Years</v>
      </c>
      <c r="U3605" t="str" cm="1">
        <f t="array" ref="U3605">_xlfn.IFS(P3605&gt;60,"High Risk",P3605&gt;30,"Medium Risk",TRUE,"Low Risk")</f>
        <v>High Risk</v>
      </c>
      <c r="V3605">
        <f t="shared" si="56"/>
        <v>4</v>
      </c>
    </row>
    <row r="3606" spans="1:22" hidden="1" x14ac:dyDescent="0.2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 s="2">
        <v>111582.11</v>
      </c>
      <c r="H3606">
        <v>1</v>
      </c>
      <c r="I3606">
        <v>0</v>
      </c>
      <c r="J3606">
        <v>0</v>
      </c>
      <c r="K3606" s="1">
        <v>113943.17</v>
      </c>
      <c r="L3606">
        <v>0</v>
      </c>
      <c r="M3606">
        <v>4</v>
      </c>
      <c r="N3606">
        <v>2871</v>
      </c>
      <c r="O3606">
        <v>4</v>
      </c>
      <c r="P3606">
        <v>49</v>
      </c>
      <c r="Q3606">
        <v>1</v>
      </c>
      <c r="R3606">
        <v>11484</v>
      </c>
      <c r="S3606" t="str" cm="1">
        <f t="array" ref="S3606">_xlfn.IFS(E3609&lt;30,"18-29",E3609&lt;45,"30-44",TRUE,"45+")</f>
        <v>30-44</v>
      </c>
      <c r="T3606" t="str" cm="1">
        <f t="array" ref="T3606">_xlfn.IFS(F3606&lt;=2,"0-2 Years",F3606&lt;=5,"3-5 Years",F3606&lt;=8,"6-8 Years",TRUE,"9-10 Years")</f>
        <v>3-5 Years</v>
      </c>
      <c r="U3606" t="str" cm="1">
        <f t="array" ref="U3606">_xlfn.IFS(P3606&gt;60,"High Risk",P3606&gt;30,"Medium Risk",TRUE,"Low Risk")</f>
        <v>Medium Risk</v>
      </c>
      <c r="V3606">
        <f t="shared" si="56"/>
        <v>5</v>
      </c>
    </row>
    <row r="3607" spans="1:22" hidden="1" x14ac:dyDescent="0.2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 s="2">
        <v>129417.82</v>
      </c>
      <c r="H3607">
        <v>1</v>
      </c>
      <c r="I3607">
        <v>1</v>
      </c>
      <c r="J3607">
        <v>0</v>
      </c>
      <c r="K3607" s="1">
        <v>153727.32</v>
      </c>
      <c r="L3607">
        <v>0</v>
      </c>
      <c r="M3607">
        <v>1</v>
      </c>
      <c r="N3607">
        <v>4036</v>
      </c>
      <c r="O3607">
        <v>6</v>
      </c>
      <c r="P3607">
        <v>21</v>
      </c>
      <c r="Q3607">
        <v>1</v>
      </c>
      <c r="R3607">
        <v>4036</v>
      </c>
      <c r="S3607" t="str" cm="1">
        <f t="array" ref="S3607">_xlfn.IFS(E3610&lt;30,"18-29",E3610&lt;45,"30-44",TRUE,"45+")</f>
        <v>30-44</v>
      </c>
      <c r="T3607" t="str" cm="1">
        <f t="array" ref="T3607">_xlfn.IFS(F3607&lt;=2,"0-2 Years",F3607&lt;=5,"3-5 Years",F3607&lt;=8,"6-8 Years",TRUE,"9-10 Years")</f>
        <v>9-10 Years</v>
      </c>
      <c r="U3607" t="str" cm="1">
        <f t="array" ref="U3607">_xlfn.IFS(P3607&gt;60,"High Risk",P3607&gt;30,"Medium Risk",TRUE,"Low Risk")</f>
        <v>Low Risk</v>
      </c>
      <c r="V3607">
        <f t="shared" si="56"/>
        <v>5</v>
      </c>
    </row>
    <row r="3608" spans="1:22" hidden="1" x14ac:dyDescent="0.2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 s="2">
        <v>0</v>
      </c>
      <c r="H3608">
        <v>2</v>
      </c>
      <c r="I3608">
        <v>1</v>
      </c>
      <c r="J3608">
        <v>1</v>
      </c>
      <c r="K3608" s="1">
        <v>19116.97</v>
      </c>
      <c r="L3608">
        <v>0</v>
      </c>
      <c r="M3608">
        <v>2</v>
      </c>
      <c r="N3608">
        <v>3362</v>
      </c>
      <c r="O3608">
        <v>2</v>
      </c>
      <c r="P3608">
        <v>59</v>
      </c>
      <c r="Q3608">
        <v>1</v>
      </c>
      <c r="R3608">
        <v>6724</v>
      </c>
      <c r="S3608" t="str" cm="1">
        <f t="array" ref="S3608">_xlfn.IFS(E3611&lt;30,"18-29",E3611&lt;45,"30-44",TRUE,"45+")</f>
        <v>30-44</v>
      </c>
      <c r="T3608" t="str" cm="1">
        <f t="array" ref="T3608">_xlfn.IFS(F3608&lt;=2,"0-2 Years",F3608&lt;=5,"3-5 Years",F3608&lt;=8,"6-8 Years",TRUE,"9-10 Years")</f>
        <v>0-2 Years</v>
      </c>
      <c r="U3608" t="str" cm="1">
        <f t="array" ref="U3608">_xlfn.IFS(P3608&gt;60,"High Risk",P3608&gt;30,"Medium Risk",TRUE,"Low Risk")</f>
        <v>Medium Risk</v>
      </c>
      <c r="V3608">
        <f t="shared" si="56"/>
        <v>4</v>
      </c>
    </row>
    <row r="3609" spans="1:22" hidden="1" x14ac:dyDescent="0.2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 s="2">
        <v>0</v>
      </c>
      <c r="H3609">
        <v>2</v>
      </c>
      <c r="I3609">
        <v>0</v>
      </c>
      <c r="J3609">
        <v>1</v>
      </c>
      <c r="K3609" s="1">
        <v>112554.68</v>
      </c>
      <c r="L3609">
        <v>0</v>
      </c>
      <c r="M3609">
        <v>9</v>
      </c>
      <c r="N3609">
        <v>3847</v>
      </c>
      <c r="O3609">
        <v>9</v>
      </c>
      <c r="P3609">
        <v>55</v>
      </c>
      <c r="Q3609">
        <v>1</v>
      </c>
      <c r="R3609">
        <v>34623</v>
      </c>
      <c r="S3609" t="str" cm="1">
        <f t="array" ref="S3609">_xlfn.IFS(E3612&lt;30,"18-29",E3612&lt;45,"30-44",TRUE,"45+")</f>
        <v>45+</v>
      </c>
      <c r="T3609" t="str" cm="1">
        <f t="array" ref="T3609">_xlfn.IFS(F3609&lt;=2,"0-2 Years",F3609&lt;=5,"3-5 Years",F3609&lt;=8,"6-8 Years",TRUE,"9-10 Years")</f>
        <v>3-5 Years</v>
      </c>
      <c r="U3609" t="str" cm="1">
        <f t="array" ref="U3609">_xlfn.IFS(P3609&gt;60,"High Risk",P3609&gt;30,"Medium Risk",TRUE,"Low Risk")</f>
        <v>Medium Risk</v>
      </c>
      <c r="V3609">
        <f t="shared" si="56"/>
        <v>3</v>
      </c>
    </row>
    <row r="3610" spans="1:22" x14ac:dyDescent="0.2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 s="2">
        <v>0</v>
      </c>
      <c r="H3610">
        <v>1</v>
      </c>
      <c r="I3610">
        <v>1</v>
      </c>
      <c r="J3610">
        <v>0</v>
      </c>
      <c r="K3610" s="1">
        <v>47318.75</v>
      </c>
      <c r="L3610">
        <v>0</v>
      </c>
      <c r="M3610">
        <v>15</v>
      </c>
      <c r="N3610">
        <v>3975</v>
      </c>
      <c r="O3610">
        <v>4</v>
      </c>
      <c r="P3610">
        <v>50</v>
      </c>
      <c r="Q3610">
        <v>0.26666666666666666</v>
      </c>
      <c r="R3610">
        <v>59625</v>
      </c>
      <c r="S3610" t="str" cm="1">
        <f t="array" ref="S3610">_xlfn.IFS(E3613&lt;30,"18-29",E3613&lt;45,"30-44",TRUE,"45+")</f>
        <v>18-29</v>
      </c>
      <c r="T3610" t="str" cm="1">
        <f t="array" ref="T3610">_xlfn.IFS(F3610&lt;=2,"0-2 Years",F3610&lt;=5,"3-5 Years",F3610&lt;=8,"6-8 Years",TRUE,"9-10 Years")</f>
        <v>6-8 Years</v>
      </c>
      <c r="U3610" t="str" cm="1">
        <f t="array" ref="U3610">_xlfn.IFS(P3610&gt;60,"High Risk",P3610&gt;30,"Medium Risk",TRUE,"Low Risk")</f>
        <v>Medium Risk</v>
      </c>
      <c r="V3610">
        <f t="shared" si="56"/>
        <v>8</v>
      </c>
    </row>
    <row r="3611" spans="1:22" hidden="1" x14ac:dyDescent="0.2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 s="2">
        <v>94607.08</v>
      </c>
      <c r="H3611">
        <v>1</v>
      </c>
      <c r="I3611">
        <v>1</v>
      </c>
      <c r="J3611">
        <v>0</v>
      </c>
      <c r="K3611" s="1">
        <v>36690.49</v>
      </c>
      <c r="L3611">
        <v>0</v>
      </c>
      <c r="M3611">
        <v>5</v>
      </c>
      <c r="N3611">
        <v>4474</v>
      </c>
      <c r="O3611">
        <v>0</v>
      </c>
      <c r="P3611">
        <v>167</v>
      </c>
      <c r="Q3611">
        <v>0</v>
      </c>
      <c r="R3611">
        <v>22370</v>
      </c>
      <c r="S3611" t="str" cm="1">
        <f t="array" ref="S3611">_xlfn.IFS(E3614&lt;30,"18-29",E3614&lt;45,"30-44",TRUE,"45+")</f>
        <v>30-44</v>
      </c>
      <c r="T3611" t="str" cm="1">
        <f t="array" ref="T3611">_xlfn.IFS(F3611&lt;=2,"0-2 Years",F3611&lt;=5,"3-5 Years",F3611&lt;=8,"6-8 Years",TRUE,"9-10 Years")</f>
        <v>6-8 Years</v>
      </c>
      <c r="U3611" t="str" cm="1">
        <f t="array" ref="U3611">_xlfn.IFS(P3611&gt;60,"High Risk",P3611&gt;30,"Medium Risk",TRUE,"Low Risk")</f>
        <v>High Risk</v>
      </c>
      <c r="V3611">
        <f t="shared" si="56"/>
        <v>5</v>
      </c>
    </row>
    <row r="3612" spans="1:22" x14ac:dyDescent="0.2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 s="2">
        <v>131368.29999999999</v>
      </c>
      <c r="H3612">
        <v>1</v>
      </c>
      <c r="I3612">
        <v>1</v>
      </c>
      <c r="J3612">
        <v>0</v>
      </c>
      <c r="K3612" s="1">
        <v>106918.67</v>
      </c>
      <c r="L3612">
        <v>1</v>
      </c>
      <c r="M3612">
        <v>19</v>
      </c>
      <c r="N3612">
        <v>2534</v>
      </c>
      <c r="O3612">
        <v>5</v>
      </c>
      <c r="P3612">
        <v>36</v>
      </c>
      <c r="Q3612">
        <v>0.26315789473684209</v>
      </c>
      <c r="R3612">
        <v>48146</v>
      </c>
      <c r="S3612" t="str" cm="1">
        <f t="array" ref="S3612">_xlfn.IFS(E3615&lt;30,"18-29",E3615&lt;45,"30-44",TRUE,"45+")</f>
        <v>18-29</v>
      </c>
      <c r="T3612" t="str" cm="1">
        <f t="array" ref="T3612">_xlfn.IFS(F3612&lt;=2,"0-2 Years",F3612&lt;=5,"3-5 Years",F3612&lt;=8,"6-8 Years",TRUE,"9-10 Years")</f>
        <v>0-2 Years</v>
      </c>
      <c r="U3612" t="str" cm="1">
        <f t="array" ref="U3612">_xlfn.IFS(P3612&gt;60,"High Risk",P3612&gt;30,"Medium Risk",TRUE,"Low Risk")</f>
        <v>Medium Risk</v>
      </c>
      <c r="V3612">
        <f t="shared" si="56"/>
        <v>7</v>
      </c>
    </row>
    <row r="3613" spans="1:22" hidden="1" x14ac:dyDescent="0.2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 s="2">
        <v>166883.07</v>
      </c>
      <c r="H3613">
        <v>2</v>
      </c>
      <c r="I3613">
        <v>0</v>
      </c>
      <c r="J3613">
        <v>1</v>
      </c>
      <c r="K3613" s="1">
        <v>194563.65</v>
      </c>
      <c r="L3613">
        <v>0</v>
      </c>
      <c r="M3613">
        <v>12</v>
      </c>
      <c r="N3613">
        <v>4483</v>
      </c>
      <c r="O3613">
        <v>2</v>
      </c>
      <c r="P3613">
        <v>105</v>
      </c>
      <c r="Q3613">
        <v>0.16666666666666666</v>
      </c>
      <c r="R3613">
        <v>53796</v>
      </c>
      <c r="S3613" t="str" cm="1">
        <f t="array" ref="S3613">_xlfn.IFS(E3616&lt;30,"18-29",E3616&lt;45,"30-44",TRUE,"45+")</f>
        <v>30-44</v>
      </c>
      <c r="T3613" t="str" cm="1">
        <f t="array" ref="T3613">_xlfn.IFS(F3613&lt;=2,"0-2 Years",F3613&lt;=5,"3-5 Years",F3613&lt;=8,"6-8 Years",TRUE,"9-10 Years")</f>
        <v>6-8 Years</v>
      </c>
      <c r="U3613" t="str" cm="1">
        <f t="array" ref="U3613">_xlfn.IFS(P3613&gt;60,"High Risk",P3613&gt;30,"Medium Risk",TRUE,"Low Risk")</f>
        <v>High Risk</v>
      </c>
      <c r="V3613">
        <f t="shared" si="56"/>
        <v>0</v>
      </c>
    </row>
    <row r="3614" spans="1:22" x14ac:dyDescent="0.2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 s="2">
        <v>0</v>
      </c>
      <c r="H3614">
        <v>2</v>
      </c>
      <c r="I3614">
        <v>1</v>
      </c>
      <c r="J3614">
        <v>0</v>
      </c>
      <c r="K3614" s="1">
        <v>91086.73</v>
      </c>
      <c r="L3614">
        <v>0</v>
      </c>
      <c r="M3614">
        <v>20</v>
      </c>
      <c r="N3614">
        <v>1222</v>
      </c>
      <c r="O3614">
        <v>5</v>
      </c>
      <c r="P3614">
        <v>38</v>
      </c>
      <c r="Q3614">
        <v>0.25</v>
      </c>
      <c r="R3614">
        <v>24440</v>
      </c>
      <c r="S3614" t="str" cm="1">
        <f t="array" ref="S3614">_xlfn.IFS(E3617&lt;30,"18-29",E3617&lt;45,"30-44",TRUE,"45+")</f>
        <v>45+</v>
      </c>
      <c r="T3614" t="str" cm="1">
        <f t="array" ref="T3614">_xlfn.IFS(F3614&lt;=2,"0-2 Years",F3614&lt;=5,"3-5 Years",F3614&lt;=8,"6-8 Years",TRUE,"9-10 Years")</f>
        <v>3-5 Years</v>
      </c>
      <c r="U3614" t="str" cm="1">
        <f t="array" ref="U3614">_xlfn.IFS(P3614&gt;60,"High Risk",P3614&gt;30,"Medium Risk",TRUE,"Low Risk")</f>
        <v>Medium Risk</v>
      </c>
      <c r="V3614">
        <f t="shared" si="56"/>
        <v>6</v>
      </c>
    </row>
    <row r="3615" spans="1:22" hidden="1" x14ac:dyDescent="0.2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 s="2">
        <v>172812.72</v>
      </c>
      <c r="H3615">
        <v>2</v>
      </c>
      <c r="I3615">
        <v>1</v>
      </c>
      <c r="J3615">
        <v>1</v>
      </c>
      <c r="K3615" s="1">
        <v>108008.65</v>
      </c>
      <c r="L3615">
        <v>0</v>
      </c>
      <c r="M3615">
        <v>24</v>
      </c>
      <c r="N3615">
        <v>3466</v>
      </c>
      <c r="O3615">
        <v>1</v>
      </c>
      <c r="P3615">
        <v>16</v>
      </c>
      <c r="Q3615">
        <v>4.1666666666666664E-2</v>
      </c>
      <c r="R3615">
        <v>83184</v>
      </c>
      <c r="S3615" t="str" cm="1">
        <f t="array" ref="S3615">_xlfn.IFS(E3618&lt;30,"18-29",E3618&lt;45,"30-44",TRUE,"45+")</f>
        <v>45+</v>
      </c>
      <c r="T3615" t="str" cm="1">
        <f t="array" ref="T3615">_xlfn.IFS(F3615&lt;=2,"0-2 Years",F3615&lt;=5,"3-5 Years",F3615&lt;=8,"6-8 Years",TRUE,"9-10 Years")</f>
        <v>6-8 Years</v>
      </c>
      <c r="U3615" t="str" cm="1">
        <f t="array" ref="U3615">_xlfn.IFS(P3615&gt;60,"High Risk",P3615&gt;30,"Medium Risk",TRUE,"Low Risk")</f>
        <v>Low Risk</v>
      </c>
      <c r="V3615">
        <f t="shared" si="56"/>
        <v>0</v>
      </c>
    </row>
    <row r="3616" spans="1:22" hidden="1" x14ac:dyDescent="0.2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 s="2">
        <v>126606.63</v>
      </c>
      <c r="H3616">
        <v>2</v>
      </c>
      <c r="I3616">
        <v>1</v>
      </c>
      <c r="J3616">
        <v>1</v>
      </c>
      <c r="K3616" s="1">
        <v>172363.51999999999</v>
      </c>
      <c r="L3616">
        <v>0</v>
      </c>
      <c r="M3616">
        <v>10</v>
      </c>
      <c r="N3616">
        <v>4741</v>
      </c>
      <c r="O3616">
        <v>10</v>
      </c>
      <c r="P3616">
        <v>20</v>
      </c>
      <c r="Q3616">
        <v>1</v>
      </c>
      <c r="R3616">
        <v>47410</v>
      </c>
      <c r="S3616" t="str" cm="1">
        <f t="array" ref="S3616">_xlfn.IFS(E3619&lt;30,"18-29",E3619&lt;45,"30-44",TRUE,"45+")</f>
        <v>18-29</v>
      </c>
      <c r="T3616" t="str" cm="1">
        <f t="array" ref="T3616">_xlfn.IFS(F3616&lt;=2,"0-2 Years",F3616&lt;=5,"3-5 Years",F3616&lt;=8,"6-8 Years",TRUE,"9-10 Years")</f>
        <v>0-2 Years</v>
      </c>
      <c r="U3616" t="str" cm="1">
        <f t="array" ref="U3616">_xlfn.IFS(P3616&gt;60,"High Risk",P3616&gt;30,"Medium Risk",TRUE,"Low Risk")</f>
        <v>Low Risk</v>
      </c>
      <c r="V3616">
        <f t="shared" si="56"/>
        <v>1</v>
      </c>
    </row>
    <row r="3617" spans="1:22" hidden="1" x14ac:dyDescent="0.2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 s="2">
        <v>134950.19</v>
      </c>
      <c r="H3617">
        <v>3</v>
      </c>
      <c r="I3617">
        <v>0</v>
      </c>
      <c r="J3617">
        <v>0</v>
      </c>
      <c r="K3617" s="1">
        <v>178587.36</v>
      </c>
      <c r="L3617">
        <v>1</v>
      </c>
      <c r="M3617">
        <v>3</v>
      </c>
      <c r="N3617">
        <v>4168</v>
      </c>
      <c r="O3617">
        <v>0</v>
      </c>
      <c r="P3617">
        <v>31</v>
      </c>
      <c r="Q3617">
        <v>0</v>
      </c>
      <c r="R3617">
        <v>12504</v>
      </c>
      <c r="S3617" t="str" cm="1">
        <f t="array" ref="S3617">_xlfn.IFS(E3620&lt;30,"18-29",E3620&lt;45,"30-44",TRUE,"45+")</f>
        <v>45+</v>
      </c>
      <c r="T3617" t="str" cm="1">
        <f t="array" ref="T3617">_xlfn.IFS(F3617&lt;=2,"0-2 Years",F3617&lt;=5,"3-5 Years",F3617&lt;=8,"6-8 Years",TRUE,"9-10 Years")</f>
        <v>9-10 Years</v>
      </c>
      <c r="U3617" t="str" cm="1">
        <f t="array" ref="U3617">_xlfn.IFS(P3617&gt;60,"High Risk",P3617&gt;30,"Medium Risk",TRUE,"Low Risk")</f>
        <v>Medium Risk</v>
      </c>
      <c r="V3617">
        <f t="shared" si="56"/>
        <v>4</v>
      </c>
    </row>
    <row r="3618" spans="1:22" x14ac:dyDescent="0.2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 s="2">
        <v>96956.1</v>
      </c>
      <c r="H3618">
        <v>1</v>
      </c>
      <c r="I3618">
        <v>1</v>
      </c>
      <c r="J3618">
        <v>0</v>
      </c>
      <c r="K3618" s="1">
        <v>31907.439999999999</v>
      </c>
      <c r="L3618">
        <v>1</v>
      </c>
      <c r="M3618">
        <v>2</v>
      </c>
      <c r="N3618">
        <v>1493</v>
      </c>
      <c r="O3618">
        <v>2</v>
      </c>
      <c r="P3618">
        <v>32</v>
      </c>
      <c r="Q3618">
        <v>1</v>
      </c>
      <c r="R3618">
        <v>2986</v>
      </c>
      <c r="S3618" t="str" cm="1">
        <f t="array" ref="S3618">_xlfn.IFS(E3621&lt;30,"18-29",E3621&lt;45,"30-44",TRUE,"45+")</f>
        <v>30-44</v>
      </c>
      <c r="T3618" t="str" cm="1">
        <f t="array" ref="T3618">_xlfn.IFS(F3618&lt;=2,"0-2 Years",F3618&lt;=5,"3-5 Years",F3618&lt;=8,"6-8 Years",TRUE,"9-10 Years")</f>
        <v>6-8 Years</v>
      </c>
      <c r="U3618" t="str" cm="1">
        <f t="array" ref="U3618">_xlfn.IFS(P3618&gt;60,"High Risk",P3618&gt;30,"Medium Risk",TRUE,"Low Risk")</f>
        <v>Medium Risk</v>
      </c>
      <c r="V3618">
        <f t="shared" si="56"/>
        <v>6</v>
      </c>
    </row>
    <row r="3619" spans="1:22" hidden="1" x14ac:dyDescent="0.2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 s="2">
        <v>107601.79</v>
      </c>
      <c r="H3619">
        <v>1</v>
      </c>
      <c r="I3619">
        <v>1</v>
      </c>
      <c r="J3619">
        <v>0</v>
      </c>
      <c r="K3619" s="1">
        <v>18922.18</v>
      </c>
      <c r="L3619">
        <v>1</v>
      </c>
      <c r="M3619">
        <v>29</v>
      </c>
      <c r="N3619">
        <v>3880</v>
      </c>
      <c r="O3619">
        <v>3</v>
      </c>
      <c r="P3619">
        <v>155</v>
      </c>
      <c r="Q3619">
        <v>0.10344827586206896</v>
      </c>
      <c r="R3619">
        <v>112520</v>
      </c>
      <c r="S3619" t="str" cm="1">
        <f t="array" ref="S3619">_xlfn.IFS(E3622&lt;30,"18-29",E3622&lt;45,"30-44",TRUE,"45+")</f>
        <v>30-44</v>
      </c>
      <c r="T3619" t="str" cm="1">
        <f t="array" ref="T3619">_xlfn.IFS(F3619&lt;=2,"0-2 Years",F3619&lt;=5,"3-5 Years",F3619&lt;=8,"6-8 Years",TRUE,"9-10 Years")</f>
        <v>3-5 Years</v>
      </c>
      <c r="U3619" t="str" cm="1">
        <f t="array" ref="U3619">_xlfn.IFS(P3619&gt;60,"High Risk",P3619&gt;30,"Medium Risk",TRUE,"Low Risk")</f>
        <v>High Risk</v>
      </c>
      <c r="V3619">
        <f t="shared" si="56"/>
        <v>5</v>
      </c>
    </row>
    <row r="3620" spans="1:22" x14ac:dyDescent="0.2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 s="2">
        <v>92060.06</v>
      </c>
      <c r="H3620">
        <v>1</v>
      </c>
      <c r="I3620">
        <v>1</v>
      </c>
      <c r="J3620">
        <v>0</v>
      </c>
      <c r="K3620" s="1">
        <v>147222.95000000001</v>
      </c>
      <c r="L3620">
        <v>1</v>
      </c>
      <c r="M3620">
        <v>9</v>
      </c>
      <c r="N3620">
        <v>4122</v>
      </c>
      <c r="O3620">
        <v>9</v>
      </c>
      <c r="P3620">
        <v>165</v>
      </c>
      <c r="Q3620">
        <v>1</v>
      </c>
      <c r="R3620">
        <v>37098</v>
      </c>
      <c r="S3620" t="str" cm="1">
        <f t="array" ref="S3620">_xlfn.IFS(E3623&lt;30,"18-29",E3623&lt;45,"30-44",TRUE,"45+")</f>
        <v>30-44</v>
      </c>
      <c r="T3620" t="str" cm="1">
        <f t="array" ref="T3620">_xlfn.IFS(F3620&lt;=2,"0-2 Years",F3620&lt;=5,"3-5 Years",F3620&lt;=8,"6-8 Years",TRUE,"9-10 Years")</f>
        <v>6-8 Years</v>
      </c>
      <c r="U3620" t="str" cm="1">
        <f t="array" ref="U3620">_xlfn.IFS(P3620&gt;60,"High Risk",P3620&gt;30,"Medium Risk",TRUE,"Low Risk")</f>
        <v>High Risk</v>
      </c>
      <c r="V3620">
        <f t="shared" si="56"/>
        <v>6</v>
      </c>
    </row>
    <row r="3621" spans="1:22" x14ac:dyDescent="0.2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 s="2">
        <v>0</v>
      </c>
      <c r="H3621">
        <v>2</v>
      </c>
      <c r="I3621">
        <v>1</v>
      </c>
      <c r="J3621">
        <v>0</v>
      </c>
      <c r="K3621" s="1">
        <v>1474.79</v>
      </c>
      <c r="L3621">
        <v>0</v>
      </c>
      <c r="M3621">
        <v>10</v>
      </c>
      <c r="N3621">
        <v>3489</v>
      </c>
      <c r="O3621">
        <v>5</v>
      </c>
      <c r="P3621">
        <v>85</v>
      </c>
      <c r="Q3621">
        <v>0.5</v>
      </c>
      <c r="R3621">
        <v>34890</v>
      </c>
      <c r="S3621" t="str" cm="1">
        <f t="array" ref="S3621">_xlfn.IFS(E3624&lt;30,"18-29",E3624&lt;45,"30-44",TRUE,"45+")</f>
        <v>45+</v>
      </c>
      <c r="T3621" t="str" cm="1">
        <f t="array" ref="T3621">_xlfn.IFS(F3621&lt;=2,"0-2 Years",F3621&lt;=5,"3-5 Years",F3621&lt;=8,"6-8 Years",TRUE,"9-10 Years")</f>
        <v>0-2 Years</v>
      </c>
      <c r="U3621" t="str" cm="1">
        <f t="array" ref="U3621">_xlfn.IFS(P3621&gt;60,"High Risk",P3621&gt;30,"Medium Risk",TRUE,"Low Risk")</f>
        <v>High Risk</v>
      </c>
      <c r="V3621">
        <f t="shared" si="56"/>
        <v>7</v>
      </c>
    </row>
    <row r="3622" spans="1:22" hidden="1" x14ac:dyDescent="0.2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 s="2">
        <v>0</v>
      </c>
      <c r="H3622">
        <v>2</v>
      </c>
      <c r="I3622">
        <v>1</v>
      </c>
      <c r="J3622">
        <v>1</v>
      </c>
      <c r="K3622" s="1">
        <v>24924.92</v>
      </c>
      <c r="L3622">
        <v>0</v>
      </c>
      <c r="M3622">
        <v>5</v>
      </c>
      <c r="N3622">
        <v>2042</v>
      </c>
      <c r="O3622">
        <v>6</v>
      </c>
      <c r="P3622">
        <v>10</v>
      </c>
      <c r="Q3622">
        <v>1</v>
      </c>
      <c r="R3622">
        <v>10210</v>
      </c>
      <c r="S3622" t="str" cm="1">
        <f t="array" ref="S3622">_xlfn.IFS(E3625&lt;30,"18-29",E3625&lt;45,"30-44",TRUE,"45+")</f>
        <v>18-29</v>
      </c>
      <c r="T3622" t="str" cm="1">
        <f t="array" ref="T3622">_xlfn.IFS(F3622&lt;=2,"0-2 Years",F3622&lt;=5,"3-5 Years",F3622&lt;=8,"6-8 Years",TRUE,"9-10 Years")</f>
        <v>3-5 Years</v>
      </c>
      <c r="U3622" t="str" cm="1">
        <f t="array" ref="U3622">_xlfn.IFS(P3622&gt;60,"High Risk",P3622&gt;30,"Medium Risk",TRUE,"Low Risk")</f>
        <v>Low Risk</v>
      </c>
      <c r="V3622">
        <f t="shared" si="56"/>
        <v>3</v>
      </c>
    </row>
    <row r="3623" spans="1:22" hidden="1" x14ac:dyDescent="0.2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 s="2">
        <v>137688.71</v>
      </c>
      <c r="H3623">
        <v>1</v>
      </c>
      <c r="I3623">
        <v>1</v>
      </c>
      <c r="J3623">
        <v>1</v>
      </c>
      <c r="K3623" s="1">
        <v>46884.1</v>
      </c>
      <c r="L3623">
        <v>0</v>
      </c>
      <c r="M3623">
        <v>13</v>
      </c>
      <c r="N3623">
        <v>2968</v>
      </c>
      <c r="O3623">
        <v>7</v>
      </c>
      <c r="P3623">
        <v>158</v>
      </c>
      <c r="Q3623">
        <v>0.53846153846153844</v>
      </c>
      <c r="R3623">
        <v>38584</v>
      </c>
      <c r="S3623" t="str" cm="1">
        <f t="array" ref="S3623">_xlfn.IFS(E3626&lt;30,"18-29",E3626&lt;45,"30-44",TRUE,"45+")</f>
        <v>30-44</v>
      </c>
      <c r="T3623" t="str" cm="1">
        <f t="array" ref="T3623">_xlfn.IFS(F3623&lt;=2,"0-2 Years",F3623&lt;=5,"3-5 Years",F3623&lt;=8,"6-8 Years",TRUE,"9-10 Years")</f>
        <v>9-10 Years</v>
      </c>
      <c r="U3623" t="str" cm="1">
        <f t="array" ref="U3623">_xlfn.IFS(P3623&gt;60,"High Risk",P3623&gt;30,"Medium Risk",TRUE,"Low Risk")</f>
        <v>High Risk</v>
      </c>
      <c r="V3623">
        <f t="shared" si="56"/>
        <v>2</v>
      </c>
    </row>
    <row r="3624" spans="1:22" hidden="1" x14ac:dyDescent="0.2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 s="2">
        <v>85845.43</v>
      </c>
      <c r="H3624">
        <v>2</v>
      </c>
      <c r="I3624">
        <v>1</v>
      </c>
      <c r="J3624">
        <v>1</v>
      </c>
      <c r="K3624" s="1">
        <v>128918.42</v>
      </c>
      <c r="L3624">
        <v>0</v>
      </c>
      <c r="M3624">
        <v>16</v>
      </c>
      <c r="N3624">
        <v>3711</v>
      </c>
      <c r="O3624">
        <v>4</v>
      </c>
      <c r="P3624">
        <v>14</v>
      </c>
      <c r="Q3624">
        <v>0.25</v>
      </c>
      <c r="R3624">
        <v>59376</v>
      </c>
      <c r="S3624" t="str" cm="1">
        <f t="array" ref="S3624">_xlfn.IFS(E3627&lt;30,"18-29",E3627&lt;45,"30-44",TRUE,"45+")</f>
        <v>30-44</v>
      </c>
      <c r="T3624" t="str" cm="1">
        <f t="array" ref="T3624">_xlfn.IFS(F3624&lt;=2,"0-2 Years",F3624&lt;=5,"3-5 Years",F3624&lt;=8,"6-8 Years",TRUE,"9-10 Years")</f>
        <v>6-8 Years</v>
      </c>
      <c r="U3624" t="str" cm="1">
        <f t="array" ref="U3624">_xlfn.IFS(P3624&gt;60,"High Risk",P3624&gt;30,"Medium Risk",TRUE,"Low Risk")</f>
        <v>Low Risk</v>
      </c>
      <c r="V3624">
        <f t="shared" si="56"/>
        <v>1</v>
      </c>
    </row>
    <row r="3625" spans="1:22" hidden="1" x14ac:dyDescent="0.2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 s="2">
        <v>125552.96000000001</v>
      </c>
      <c r="H3625">
        <v>1</v>
      </c>
      <c r="I3625">
        <v>1</v>
      </c>
      <c r="J3625">
        <v>0</v>
      </c>
      <c r="K3625" s="1">
        <v>105291.26</v>
      </c>
      <c r="L3625">
        <v>0</v>
      </c>
      <c r="M3625">
        <v>23</v>
      </c>
      <c r="N3625">
        <v>2795</v>
      </c>
      <c r="O3625">
        <v>3</v>
      </c>
      <c r="P3625">
        <v>72</v>
      </c>
      <c r="Q3625">
        <v>0.13043478260869565</v>
      </c>
      <c r="R3625">
        <v>64285</v>
      </c>
      <c r="S3625" t="str" cm="1">
        <f t="array" ref="S3625">_xlfn.IFS(E3628&lt;30,"18-29",E3628&lt;45,"30-44",TRUE,"45+")</f>
        <v>30-44</v>
      </c>
      <c r="T3625" t="str" cm="1">
        <f t="array" ref="T3625">_xlfn.IFS(F3625&lt;=2,"0-2 Years",F3625&lt;=5,"3-5 Years",F3625&lt;=8,"6-8 Years",TRUE,"9-10 Years")</f>
        <v>6-8 Years</v>
      </c>
      <c r="U3625" t="str" cm="1">
        <f t="array" ref="U3625">_xlfn.IFS(P3625&gt;60,"High Risk",P3625&gt;30,"Medium Risk",TRUE,"Low Risk")</f>
        <v>High Risk</v>
      </c>
      <c r="V3625">
        <f t="shared" si="56"/>
        <v>5</v>
      </c>
    </row>
    <row r="3626" spans="1:22" hidden="1" x14ac:dyDescent="0.2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 s="2">
        <v>167298.42000000001</v>
      </c>
      <c r="H3626">
        <v>1</v>
      </c>
      <c r="I3626">
        <v>0</v>
      </c>
      <c r="J3626">
        <v>1</v>
      </c>
      <c r="K3626" s="1">
        <v>145381.65</v>
      </c>
      <c r="L3626">
        <v>0</v>
      </c>
      <c r="M3626">
        <v>23</v>
      </c>
      <c r="N3626">
        <v>4461</v>
      </c>
      <c r="O3626">
        <v>4</v>
      </c>
      <c r="P3626">
        <v>137</v>
      </c>
      <c r="Q3626">
        <v>0.17391304347826086</v>
      </c>
      <c r="R3626">
        <v>102603</v>
      </c>
      <c r="S3626" t="str" cm="1">
        <f t="array" ref="S3626">_xlfn.IFS(E3629&lt;30,"18-29",E3629&lt;45,"30-44",TRUE,"45+")</f>
        <v>30-44</v>
      </c>
      <c r="T3626" t="str" cm="1">
        <f t="array" ref="T3626">_xlfn.IFS(F3626&lt;=2,"0-2 Years",F3626&lt;=5,"3-5 Years",F3626&lt;=8,"6-8 Years",TRUE,"9-10 Years")</f>
        <v>0-2 Years</v>
      </c>
      <c r="U3626" t="str" cm="1">
        <f t="array" ref="U3626">_xlfn.IFS(P3626&gt;60,"High Risk",P3626&gt;30,"Medium Risk",TRUE,"Low Risk")</f>
        <v>High Risk</v>
      </c>
      <c r="V3626">
        <f t="shared" si="56"/>
        <v>3</v>
      </c>
    </row>
    <row r="3627" spans="1:22" hidden="1" x14ac:dyDescent="0.2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 s="2">
        <v>55732.92</v>
      </c>
      <c r="H3627">
        <v>2</v>
      </c>
      <c r="I3627">
        <v>1</v>
      </c>
      <c r="J3627">
        <v>1</v>
      </c>
      <c r="K3627" s="1">
        <v>103792.53</v>
      </c>
      <c r="L3627">
        <v>0</v>
      </c>
      <c r="M3627">
        <v>26</v>
      </c>
      <c r="N3627">
        <v>131</v>
      </c>
      <c r="O3627">
        <v>1</v>
      </c>
      <c r="P3627">
        <v>69</v>
      </c>
      <c r="Q3627">
        <v>3.8461538461538464E-2</v>
      </c>
      <c r="R3627">
        <v>3406</v>
      </c>
      <c r="S3627" t="str" cm="1">
        <f t="array" ref="S3627">_xlfn.IFS(E3630&lt;30,"18-29",E3630&lt;45,"30-44",TRUE,"45+")</f>
        <v>30-44</v>
      </c>
      <c r="T3627" t="str" cm="1">
        <f t="array" ref="T3627">_xlfn.IFS(F3627&lt;=2,"0-2 Years",F3627&lt;=5,"3-5 Years",F3627&lt;=8,"6-8 Years",TRUE,"9-10 Years")</f>
        <v>3-5 Years</v>
      </c>
      <c r="U3627" t="str" cm="1">
        <f t="array" ref="U3627">_xlfn.IFS(P3627&gt;60,"High Risk",P3627&gt;30,"Medium Risk",TRUE,"Low Risk")</f>
        <v>High Risk</v>
      </c>
      <c r="V3627">
        <f t="shared" si="56"/>
        <v>0</v>
      </c>
    </row>
    <row r="3628" spans="1:22" hidden="1" x14ac:dyDescent="0.2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 s="2">
        <v>110689.07</v>
      </c>
      <c r="H3628">
        <v>1</v>
      </c>
      <c r="I3628">
        <v>1</v>
      </c>
      <c r="J3628">
        <v>1</v>
      </c>
      <c r="K3628" s="1">
        <v>71121.039999999994</v>
      </c>
      <c r="L3628">
        <v>1</v>
      </c>
      <c r="M3628">
        <v>6</v>
      </c>
      <c r="N3628">
        <v>3249</v>
      </c>
      <c r="O3628">
        <v>10</v>
      </c>
      <c r="P3628">
        <v>45</v>
      </c>
      <c r="Q3628">
        <v>1</v>
      </c>
      <c r="R3628">
        <v>19494</v>
      </c>
      <c r="S3628" t="str" cm="1">
        <f t="array" ref="S3628">_xlfn.IFS(E3631&lt;30,"18-29",E3631&lt;45,"30-44",TRUE,"45+")</f>
        <v>45+</v>
      </c>
      <c r="T3628" t="str" cm="1">
        <f t="array" ref="T3628">_xlfn.IFS(F3628&lt;=2,"0-2 Years",F3628&lt;=5,"3-5 Years",F3628&lt;=8,"6-8 Years",TRUE,"9-10 Years")</f>
        <v>6-8 Years</v>
      </c>
      <c r="U3628" t="str" cm="1">
        <f t="array" ref="U3628">_xlfn.IFS(P3628&gt;60,"High Risk",P3628&gt;30,"Medium Risk",TRUE,"Low Risk")</f>
        <v>Medium Risk</v>
      </c>
      <c r="V3628">
        <f t="shared" si="56"/>
        <v>2</v>
      </c>
    </row>
    <row r="3629" spans="1:22" hidden="1" x14ac:dyDescent="0.2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 s="2">
        <v>98544.11</v>
      </c>
      <c r="H3629">
        <v>1</v>
      </c>
      <c r="I3629">
        <v>1</v>
      </c>
      <c r="J3629">
        <v>1</v>
      </c>
      <c r="K3629" s="1">
        <v>52327.57</v>
      </c>
      <c r="L3629">
        <v>0</v>
      </c>
      <c r="M3629">
        <v>12</v>
      </c>
      <c r="N3629">
        <v>1625</v>
      </c>
      <c r="O3629">
        <v>5</v>
      </c>
      <c r="P3629">
        <v>80</v>
      </c>
      <c r="Q3629">
        <v>0.41666666666666669</v>
      </c>
      <c r="R3629">
        <v>19500</v>
      </c>
      <c r="S3629" t="str" cm="1">
        <f t="array" ref="S3629">_xlfn.IFS(E3632&lt;30,"18-29",E3632&lt;45,"30-44",TRUE,"45+")</f>
        <v>45+</v>
      </c>
      <c r="T3629" t="str" cm="1">
        <f t="array" ref="T3629">_xlfn.IFS(F3629&lt;=2,"0-2 Years",F3629&lt;=5,"3-5 Years",F3629&lt;=8,"6-8 Years",TRUE,"9-10 Years")</f>
        <v>6-8 Years</v>
      </c>
      <c r="U3629" t="str" cm="1">
        <f t="array" ref="U3629">_xlfn.IFS(P3629&gt;60,"High Risk",P3629&gt;30,"Medium Risk",TRUE,"Low Risk")</f>
        <v>High Risk</v>
      </c>
      <c r="V3629">
        <f t="shared" si="56"/>
        <v>2</v>
      </c>
    </row>
    <row r="3630" spans="1:22" hidden="1" x14ac:dyDescent="0.2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 s="2">
        <v>178317.6</v>
      </c>
      <c r="H3630">
        <v>1</v>
      </c>
      <c r="I3630">
        <v>0</v>
      </c>
      <c r="J3630">
        <v>0</v>
      </c>
      <c r="K3630" s="1">
        <v>197428.64</v>
      </c>
      <c r="L3630">
        <v>0</v>
      </c>
      <c r="M3630">
        <v>14</v>
      </c>
      <c r="N3630">
        <v>1230</v>
      </c>
      <c r="O3630">
        <v>6</v>
      </c>
      <c r="P3630">
        <v>151</v>
      </c>
      <c r="Q3630">
        <v>0.42857142857142855</v>
      </c>
      <c r="R3630">
        <v>17220</v>
      </c>
      <c r="S3630" t="str" cm="1">
        <f t="array" ref="S3630">_xlfn.IFS(E3633&lt;30,"18-29",E3633&lt;45,"30-44",TRUE,"45+")</f>
        <v>18-29</v>
      </c>
      <c r="T3630" t="str" cm="1">
        <f t="array" ref="T3630">_xlfn.IFS(F3630&lt;=2,"0-2 Years",F3630&lt;=5,"3-5 Years",F3630&lt;=8,"6-8 Years",TRUE,"9-10 Years")</f>
        <v>6-8 Years</v>
      </c>
      <c r="U3630" t="str" cm="1">
        <f t="array" ref="U3630">_xlfn.IFS(P3630&gt;60,"High Risk",P3630&gt;30,"Medium Risk",TRUE,"Low Risk")</f>
        <v>High Risk</v>
      </c>
      <c r="V3630">
        <f t="shared" si="56"/>
        <v>5</v>
      </c>
    </row>
    <row r="3631" spans="1:22" hidden="1" x14ac:dyDescent="0.2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 s="2">
        <v>115713.84</v>
      </c>
      <c r="H3631">
        <v>2</v>
      </c>
      <c r="I3631">
        <v>0</v>
      </c>
      <c r="J3631">
        <v>0</v>
      </c>
      <c r="K3631" s="1">
        <v>83210.84</v>
      </c>
      <c r="L3631">
        <v>0</v>
      </c>
      <c r="M3631">
        <v>9</v>
      </c>
      <c r="N3631">
        <v>2467</v>
      </c>
      <c r="O3631">
        <v>9</v>
      </c>
      <c r="P3631">
        <v>8</v>
      </c>
      <c r="Q3631">
        <v>1</v>
      </c>
      <c r="R3631">
        <v>22203</v>
      </c>
      <c r="S3631" t="str" cm="1">
        <f t="array" ref="S3631">_xlfn.IFS(E3634&lt;30,"18-29",E3634&lt;45,"30-44",TRUE,"45+")</f>
        <v>18-29</v>
      </c>
      <c r="T3631" t="str" cm="1">
        <f t="array" ref="T3631">_xlfn.IFS(F3631&lt;=2,"0-2 Years",F3631&lt;=5,"3-5 Years",F3631&lt;=8,"6-8 Years",TRUE,"9-10 Years")</f>
        <v>6-8 Years</v>
      </c>
      <c r="U3631" t="str" cm="1">
        <f t="array" ref="U3631">_xlfn.IFS(P3631&gt;60,"High Risk",P3631&gt;30,"Medium Risk",TRUE,"Low Risk")</f>
        <v>Low Risk</v>
      </c>
      <c r="V3631">
        <f t="shared" si="56"/>
        <v>4</v>
      </c>
    </row>
    <row r="3632" spans="1:22" hidden="1" x14ac:dyDescent="0.2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 s="2">
        <v>143267.14000000001</v>
      </c>
      <c r="H3632">
        <v>2</v>
      </c>
      <c r="I3632">
        <v>0</v>
      </c>
      <c r="J3632">
        <v>0</v>
      </c>
      <c r="K3632" s="1">
        <v>193099.43</v>
      </c>
      <c r="L3632">
        <v>0</v>
      </c>
      <c r="M3632">
        <v>3</v>
      </c>
      <c r="N3632">
        <v>1286</v>
      </c>
      <c r="O3632">
        <v>2</v>
      </c>
      <c r="P3632">
        <v>2</v>
      </c>
      <c r="Q3632">
        <v>0.66666666666666663</v>
      </c>
      <c r="R3632">
        <v>3858</v>
      </c>
      <c r="S3632" t="str" cm="1">
        <f t="array" ref="S3632">_xlfn.IFS(E3635&lt;30,"18-29",E3635&lt;45,"30-44",TRUE,"45+")</f>
        <v>45+</v>
      </c>
      <c r="T3632" t="str" cm="1">
        <f t="array" ref="T3632">_xlfn.IFS(F3632&lt;=2,"0-2 Years",F3632&lt;=5,"3-5 Years",F3632&lt;=8,"6-8 Years",TRUE,"9-10 Years")</f>
        <v>9-10 Years</v>
      </c>
      <c r="U3632" t="str" cm="1">
        <f t="array" ref="U3632">_xlfn.IFS(P3632&gt;60,"High Risk",P3632&gt;30,"Medium Risk",TRUE,"Low Risk")</f>
        <v>Low Risk</v>
      </c>
      <c r="V3632">
        <f t="shared" si="56"/>
        <v>4</v>
      </c>
    </row>
    <row r="3633" spans="1:22" hidden="1" x14ac:dyDescent="0.2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 s="2">
        <v>89750.21</v>
      </c>
      <c r="H3633">
        <v>1</v>
      </c>
      <c r="I3633">
        <v>1</v>
      </c>
      <c r="J3633">
        <v>0</v>
      </c>
      <c r="K3633" s="1">
        <v>193008.52</v>
      </c>
      <c r="L3633">
        <v>0</v>
      </c>
      <c r="M3633">
        <v>4</v>
      </c>
      <c r="N3633">
        <v>2177</v>
      </c>
      <c r="O3633">
        <v>7</v>
      </c>
      <c r="P3633">
        <v>172</v>
      </c>
      <c r="Q3633">
        <v>1</v>
      </c>
      <c r="R3633">
        <v>8708</v>
      </c>
      <c r="S3633" t="str" cm="1">
        <f t="array" ref="S3633">_xlfn.IFS(E3636&lt;30,"18-29",E3636&lt;45,"30-44",TRUE,"45+")</f>
        <v>18-29</v>
      </c>
      <c r="T3633" t="str" cm="1">
        <f t="array" ref="T3633">_xlfn.IFS(F3633&lt;=2,"0-2 Years",F3633&lt;=5,"3-5 Years",F3633&lt;=8,"6-8 Years",TRUE,"9-10 Years")</f>
        <v>3-5 Years</v>
      </c>
      <c r="U3633" t="str" cm="1">
        <f t="array" ref="U3633">_xlfn.IFS(P3633&gt;60,"High Risk",P3633&gt;30,"Medium Risk",TRUE,"Low Risk")</f>
        <v>High Risk</v>
      </c>
      <c r="V3633">
        <f t="shared" si="56"/>
        <v>5</v>
      </c>
    </row>
    <row r="3634" spans="1:22" hidden="1" x14ac:dyDescent="0.2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 s="2">
        <v>116576.45</v>
      </c>
      <c r="H3634">
        <v>1</v>
      </c>
      <c r="I3634">
        <v>1</v>
      </c>
      <c r="J3634">
        <v>0</v>
      </c>
      <c r="K3634" s="1">
        <v>157567.37</v>
      </c>
      <c r="L3634">
        <v>0</v>
      </c>
      <c r="M3634">
        <v>2</v>
      </c>
      <c r="N3634">
        <v>2997</v>
      </c>
      <c r="O3634">
        <v>10</v>
      </c>
      <c r="P3634">
        <v>14</v>
      </c>
      <c r="Q3634">
        <v>1</v>
      </c>
      <c r="R3634">
        <v>5994</v>
      </c>
      <c r="S3634" t="str" cm="1">
        <f t="array" ref="S3634">_xlfn.IFS(E3637&lt;30,"18-29",E3637&lt;45,"30-44",TRUE,"45+")</f>
        <v>30-44</v>
      </c>
      <c r="T3634" t="str" cm="1">
        <f t="array" ref="T3634">_xlfn.IFS(F3634&lt;=2,"0-2 Years",F3634&lt;=5,"3-5 Years",F3634&lt;=8,"6-8 Years",TRUE,"9-10 Years")</f>
        <v>3-5 Years</v>
      </c>
      <c r="U3634" t="str" cm="1">
        <f t="array" ref="U3634">_xlfn.IFS(P3634&gt;60,"High Risk",P3634&gt;30,"Medium Risk",TRUE,"Low Risk")</f>
        <v>Low Risk</v>
      </c>
      <c r="V3634">
        <f t="shared" si="56"/>
        <v>5</v>
      </c>
    </row>
    <row r="3635" spans="1:22" hidden="1" x14ac:dyDescent="0.2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 s="2">
        <v>143001.5</v>
      </c>
      <c r="H3635">
        <v>2</v>
      </c>
      <c r="I3635">
        <v>1</v>
      </c>
      <c r="J3635">
        <v>0</v>
      </c>
      <c r="K3635" s="1">
        <v>108977.5</v>
      </c>
      <c r="L3635">
        <v>0</v>
      </c>
      <c r="M3635">
        <v>21</v>
      </c>
      <c r="N3635">
        <v>1823</v>
      </c>
      <c r="O3635">
        <v>1</v>
      </c>
      <c r="P3635">
        <v>45</v>
      </c>
      <c r="Q3635">
        <v>4.7619047619047616E-2</v>
      </c>
      <c r="R3635">
        <v>38283</v>
      </c>
      <c r="S3635" t="str" cm="1">
        <f t="array" ref="S3635">_xlfn.IFS(E3638&lt;30,"18-29",E3638&lt;45,"30-44",TRUE,"45+")</f>
        <v>30-44</v>
      </c>
      <c r="T3635" t="str" cm="1">
        <f t="array" ref="T3635">_xlfn.IFS(F3635&lt;=2,"0-2 Years",F3635&lt;=5,"3-5 Years",F3635&lt;=8,"6-8 Years",TRUE,"9-10 Years")</f>
        <v>6-8 Years</v>
      </c>
      <c r="U3635" t="str" cm="1">
        <f t="array" ref="U3635">_xlfn.IFS(P3635&gt;60,"High Risk",P3635&gt;30,"Medium Risk",TRUE,"Low Risk")</f>
        <v>Medium Risk</v>
      </c>
      <c r="V3635">
        <f t="shared" si="56"/>
        <v>4</v>
      </c>
    </row>
    <row r="3636" spans="1:22" hidden="1" x14ac:dyDescent="0.2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 s="2">
        <v>157761.56</v>
      </c>
      <c r="H3636">
        <v>1</v>
      </c>
      <c r="I3636">
        <v>0</v>
      </c>
      <c r="J3636">
        <v>0</v>
      </c>
      <c r="K3636" s="1">
        <v>147759.84</v>
      </c>
      <c r="L3636">
        <v>0</v>
      </c>
      <c r="M3636">
        <v>21</v>
      </c>
      <c r="N3636">
        <v>920</v>
      </c>
      <c r="O3636">
        <v>3</v>
      </c>
      <c r="P3636">
        <v>11</v>
      </c>
      <c r="Q3636">
        <v>0.14285714285714285</v>
      </c>
      <c r="R3636">
        <v>19320</v>
      </c>
      <c r="S3636" t="str" cm="1">
        <f t="array" ref="S3636">_xlfn.IFS(E3639&lt;30,"18-29",E3639&lt;45,"30-44",TRUE,"45+")</f>
        <v>45+</v>
      </c>
      <c r="T3636" t="str" cm="1">
        <f t="array" ref="T3636">_xlfn.IFS(F3636&lt;=2,"0-2 Years",F3636&lt;=5,"3-5 Years",F3636&lt;=8,"6-8 Years",TRUE,"9-10 Years")</f>
        <v>6-8 Years</v>
      </c>
      <c r="U3636" t="str" cm="1">
        <f t="array" ref="U3636">_xlfn.IFS(P3636&gt;60,"High Risk",P3636&gt;30,"Medium Risk",TRUE,"Low Risk")</f>
        <v>Low Risk</v>
      </c>
      <c r="V3636">
        <f t="shared" si="56"/>
        <v>5</v>
      </c>
    </row>
    <row r="3637" spans="1:22" hidden="1" x14ac:dyDescent="0.2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 s="2">
        <v>0</v>
      </c>
      <c r="H3637">
        <v>2</v>
      </c>
      <c r="I3637">
        <v>1</v>
      </c>
      <c r="J3637">
        <v>1</v>
      </c>
      <c r="K3637" s="1">
        <v>27528.400000000001</v>
      </c>
      <c r="L3637">
        <v>0</v>
      </c>
      <c r="M3637">
        <v>3</v>
      </c>
      <c r="N3637">
        <v>427</v>
      </c>
      <c r="O3637">
        <v>2</v>
      </c>
      <c r="P3637">
        <v>73</v>
      </c>
      <c r="Q3637">
        <v>0.66666666666666663</v>
      </c>
      <c r="R3637">
        <v>1281</v>
      </c>
      <c r="S3637" t="str" cm="1">
        <f t="array" ref="S3637">_xlfn.IFS(E3640&lt;30,"18-29",E3640&lt;45,"30-44",TRUE,"45+")</f>
        <v>18-29</v>
      </c>
      <c r="T3637" t="str" cm="1">
        <f t="array" ref="T3637">_xlfn.IFS(F3637&lt;=2,"0-2 Years",F3637&lt;=5,"3-5 Years",F3637&lt;=8,"6-8 Years",TRUE,"9-10 Years")</f>
        <v>3-5 Years</v>
      </c>
      <c r="U3637" t="str" cm="1">
        <f t="array" ref="U3637">_xlfn.IFS(P3637&gt;60,"High Risk",P3637&gt;30,"Medium Risk",TRUE,"Low Risk")</f>
        <v>High Risk</v>
      </c>
      <c r="V3637">
        <f t="shared" si="56"/>
        <v>3</v>
      </c>
    </row>
    <row r="3638" spans="1:22" hidden="1" x14ac:dyDescent="0.2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 s="2">
        <v>103430.11</v>
      </c>
      <c r="H3638">
        <v>2</v>
      </c>
      <c r="I3638">
        <v>0</v>
      </c>
      <c r="J3638">
        <v>1</v>
      </c>
      <c r="K3638" s="1">
        <v>36479.269999999997</v>
      </c>
      <c r="L3638">
        <v>0</v>
      </c>
      <c r="M3638">
        <v>20</v>
      </c>
      <c r="N3638">
        <v>536</v>
      </c>
      <c r="O3638">
        <v>1</v>
      </c>
      <c r="P3638">
        <v>118</v>
      </c>
      <c r="Q3638">
        <v>0.05</v>
      </c>
      <c r="R3638">
        <v>10720</v>
      </c>
      <c r="S3638" t="str" cm="1">
        <f t="array" ref="S3638">_xlfn.IFS(E3641&lt;30,"18-29",E3641&lt;45,"30-44",TRUE,"45+")</f>
        <v>45+</v>
      </c>
      <c r="T3638" t="str" cm="1">
        <f t="array" ref="T3638">_xlfn.IFS(F3638&lt;=2,"0-2 Years",F3638&lt;=5,"3-5 Years",F3638&lt;=8,"6-8 Years",TRUE,"9-10 Years")</f>
        <v>3-5 Years</v>
      </c>
      <c r="U3638" t="str" cm="1">
        <f t="array" ref="U3638">_xlfn.IFS(P3638&gt;60,"High Risk",P3638&gt;30,"Medium Risk",TRUE,"Low Risk")</f>
        <v>High Risk</v>
      </c>
      <c r="V3638">
        <f t="shared" si="56"/>
        <v>0</v>
      </c>
    </row>
    <row r="3639" spans="1:22" x14ac:dyDescent="0.2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 s="2">
        <v>0</v>
      </c>
      <c r="H3639">
        <v>1</v>
      </c>
      <c r="I3639">
        <v>1</v>
      </c>
      <c r="J3639">
        <v>0</v>
      </c>
      <c r="K3639" s="1">
        <v>31726.76</v>
      </c>
      <c r="L3639">
        <v>1</v>
      </c>
      <c r="M3639">
        <v>30</v>
      </c>
      <c r="N3639">
        <v>3851</v>
      </c>
      <c r="O3639">
        <v>7</v>
      </c>
      <c r="P3639">
        <v>178</v>
      </c>
      <c r="Q3639">
        <v>0.23333333333333334</v>
      </c>
      <c r="R3639">
        <v>115530</v>
      </c>
      <c r="S3639" t="str" cm="1">
        <f t="array" ref="S3639">_xlfn.IFS(E3642&lt;30,"18-29",E3642&lt;45,"30-44",TRUE,"45+")</f>
        <v>30-44</v>
      </c>
      <c r="T3639" t="str" cm="1">
        <f t="array" ref="T3639">_xlfn.IFS(F3639&lt;=2,"0-2 Years",F3639&lt;=5,"3-5 Years",F3639&lt;=8,"6-8 Years",TRUE,"9-10 Years")</f>
        <v>0-2 Years</v>
      </c>
      <c r="U3639" t="str" cm="1">
        <f t="array" ref="U3639">_xlfn.IFS(P3639&gt;60,"High Risk",P3639&gt;30,"Medium Risk",TRUE,"Low Risk")</f>
        <v>High Risk</v>
      </c>
      <c r="V3639">
        <f t="shared" si="56"/>
        <v>10</v>
      </c>
    </row>
    <row r="3640" spans="1:22" x14ac:dyDescent="0.2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 s="2">
        <v>0</v>
      </c>
      <c r="H3640">
        <v>2</v>
      </c>
      <c r="I3640">
        <v>0</v>
      </c>
      <c r="J3640">
        <v>0</v>
      </c>
      <c r="K3640" s="1">
        <v>96398.51</v>
      </c>
      <c r="L3640">
        <v>0</v>
      </c>
      <c r="M3640">
        <v>11</v>
      </c>
      <c r="N3640">
        <v>3161</v>
      </c>
      <c r="O3640">
        <v>4</v>
      </c>
      <c r="P3640">
        <v>91</v>
      </c>
      <c r="Q3640">
        <v>0.36363636363636365</v>
      </c>
      <c r="R3640">
        <v>34771</v>
      </c>
      <c r="S3640" t="str" cm="1">
        <f t="array" ref="S3640">_xlfn.IFS(E3643&lt;30,"18-29",E3643&lt;45,"30-44",TRUE,"45+")</f>
        <v>45+</v>
      </c>
      <c r="T3640" t="str" cm="1">
        <f t="array" ref="T3640">_xlfn.IFS(F3640&lt;=2,"0-2 Years",F3640&lt;=5,"3-5 Years",F3640&lt;=8,"6-8 Years",TRUE,"9-10 Years")</f>
        <v>3-5 Years</v>
      </c>
      <c r="U3640" t="str" cm="1">
        <f t="array" ref="U3640">_xlfn.IFS(P3640&gt;60,"High Risk",P3640&gt;30,"Medium Risk",TRUE,"Low Risk")</f>
        <v>High Risk</v>
      </c>
      <c r="V3640">
        <f t="shared" si="56"/>
        <v>6</v>
      </c>
    </row>
    <row r="3641" spans="1:22" x14ac:dyDescent="0.2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 s="2">
        <v>115115.38</v>
      </c>
      <c r="H3641">
        <v>1</v>
      </c>
      <c r="I3641">
        <v>1</v>
      </c>
      <c r="J3641">
        <v>0</v>
      </c>
      <c r="K3641" s="1">
        <v>139558.6</v>
      </c>
      <c r="L3641">
        <v>1</v>
      </c>
      <c r="M3641">
        <v>12</v>
      </c>
      <c r="N3641">
        <v>3174</v>
      </c>
      <c r="O3641">
        <v>5</v>
      </c>
      <c r="P3641">
        <v>71</v>
      </c>
      <c r="Q3641">
        <v>0.41666666666666669</v>
      </c>
      <c r="R3641">
        <v>38088</v>
      </c>
      <c r="S3641" t="str" cm="1">
        <f t="array" ref="S3641">_xlfn.IFS(E3644&lt;30,"18-29",E3644&lt;45,"30-44",TRUE,"45+")</f>
        <v>30-44</v>
      </c>
      <c r="T3641" t="str" cm="1">
        <f t="array" ref="T3641">_xlfn.IFS(F3641&lt;=2,"0-2 Years",F3641&lt;=5,"3-5 Years",F3641&lt;=8,"6-8 Years",TRUE,"9-10 Years")</f>
        <v>6-8 Years</v>
      </c>
      <c r="U3641" t="str" cm="1">
        <f t="array" ref="U3641">_xlfn.IFS(P3641&gt;60,"High Risk",P3641&gt;30,"Medium Risk",TRUE,"Low Risk")</f>
        <v>High Risk</v>
      </c>
      <c r="V3641">
        <f t="shared" si="56"/>
        <v>6</v>
      </c>
    </row>
    <row r="3642" spans="1:22" hidden="1" x14ac:dyDescent="0.2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 s="2">
        <v>122501.28</v>
      </c>
      <c r="H3642">
        <v>2</v>
      </c>
      <c r="I3642">
        <v>1</v>
      </c>
      <c r="J3642">
        <v>1</v>
      </c>
      <c r="K3642" s="1">
        <v>95007.8</v>
      </c>
      <c r="L3642">
        <v>0</v>
      </c>
      <c r="M3642">
        <v>6</v>
      </c>
      <c r="N3642">
        <v>222</v>
      </c>
      <c r="O3642">
        <v>0</v>
      </c>
      <c r="P3642">
        <v>35</v>
      </c>
      <c r="Q3642">
        <v>0</v>
      </c>
      <c r="R3642">
        <v>1332</v>
      </c>
      <c r="S3642" t="str" cm="1">
        <f t="array" ref="S3642">_xlfn.IFS(E3645&lt;30,"18-29",E3645&lt;45,"30-44",TRUE,"45+")</f>
        <v>45+</v>
      </c>
      <c r="T3642" t="str" cm="1">
        <f t="array" ref="T3642">_xlfn.IFS(F3642&lt;=2,"0-2 Years",F3642&lt;=5,"3-5 Years",F3642&lt;=8,"6-8 Years",TRUE,"9-10 Years")</f>
        <v>0-2 Years</v>
      </c>
      <c r="U3642" t="str" cm="1">
        <f t="array" ref="U3642">_xlfn.IFS(P3642&gt;60,"High Risk",P3642&gt;30,"Medium Risk",TRUE,"Low Risk")</f>
        <v>Medium Risk</v>
      </c>
      <c r="V3642">
        <f t="shared" si="56"/>
        <v>1</v>
      </c>
    </row>
    <row r="3643" spans="1:22" x14ac:dyDescent="0.2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 s="2">
        <v>0</v>
      </c>
      <c r="H3643">
        <v>1</v>
      </c>
      <c r="I3643">
        <v>1</v>
      </c>
      <c r="J3643">
        <v>1</v>
      </c>
      <c r="K3643" s="1">
        <v>101663.47</v>
      </c>
      <c r="L3643">
        <v>0</v>
      </c>
      <c r="M3643">
        <v>22</v>
      </c>
      <c r="N3643">
        <v>3948</v>
      </c>
      <c r="O3643">
        <v>2</v>
      </c>
      <c r="P3643">
        <v>123</v>
      </c>
      <c r="Q3643">
        <v>9.0909090909090912E-2</v>
      </c>
      <c r="R3643">
        <v>86856</v>
      </c>
      <c r="S3643" t="str" cm="1">
        <f t="array" ref="S3643">_xlfn.IFS(E3646&lt;30,"18-29",E3646&lt;45,"30-44",TRUE,"45+")</f>
        <v>30-44</v>
      </c>
      <c r="T3643" t="str" cm="1">
        <f t="array" ref="T3643">_xlfn.IFS(F3643&lt;=2,"0-2 Years",F3643&lt;=5,"3-5 Years",F3643&lt;=8,"6-8 Years",TRUE,"9-10 Years")</f>
        <v>3-5 Years</v>
      </c>
      <c r="U3643" t="str" cm="1">
        <f t="array" ref="U3643">_xlfn.IFS(P3643&gt;60,"High Risk",P3643&gt;30,"Medium Risk",TRUE,"Low Risk")</f>
        <v>High Risk</v>
      </c>
      <c r="V3643">
        <f t="shared" si="56"/>
        <v>6</v>
      </c>
    </row>
    <row r="3644" spans="1:22" hidden="1" x14ac:dyDescent="0.2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 s="2">
        <v>0</v>
      </c>
      <c r="H3644">
        <v>2</v>
      </c>
      <c r="I3644">
        <v>1</v>
      </c>
      <c r="J3644">
        <v>1</v>
      </c>
      <c r="K3644" s="1">
        <v>106197.44</v>
      </c>
      <c r="L3644">
        <v>0</v>
      </c>
      <c r="M3644">
        <v>19</v>
      </c>
      <c r="N3644">
        <v>3714</v>
      </c>
      <c r="O3644">
        <v>5</v>
      </c>
      <c r="P3644">
        <v>111</v>
      </c>
      <c r="Q3644">
        <v>0.26315789473684209</v>
      </c>
      <c r="R3644">
        <v>70566</v>
      </c>
      <c r="S3644" t="str" cm="1">
        <f t="array" ref="S3644">_xlfn.IFS(E3647&lt;30,"18-29",E3647&lt;45,"30-44",TRUE,"45+")</f>
        <v>45+</v>
      </c>
      <c r="T3644" t="str" cm="1">
        <f t="array" ref="T3644">_xlfn.IFS(F3644&lt;=2,"0-2 Years",F3644&lt;=5,"3-5 Years",F3644&lt;=8,"6-8 Years",TRUE,"9-10 Years")</f>
        <v>6-8 Years</v>
      </c>
      <c r="U3644" t="str" cm="1">
        <f t="array" ref="U3644">_xlfn.IFS(P3644&gt;60,"High Risk",P3644&gt;30,"Medium Risk",TRUE,"Low Risk")</f>
        <v>High Risk</v>
      </c>
      <c r="V3644">
        <f t="shared" si="56"/>
        <v>3</v>
      </c>
    </row>
    <row r="3645" spans="1:22" hidden="1" x14ac:dyDescent="0.2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 s="2">
        <v>146758.24</v>
      </c>
      <c r="H3645">
        <v>1</v>
      </c>
      <c r="I3645">
        <v>1</v>
      </c>
      <c r="J3645">
        <v>0</v>
      </c>
      <c r="K3645" s="1">
        <v>48466.89</v>
      </c>
      <c r="L3645">
        <v>0</v>
      </c>
      <c r="M3645">
        <v>3</v>
      </c>
      <c r="N3645">
        <v>3990</v>
      </c>
      <c r="O3645">
        <v>3</v>
      </c>
      <c r="P3645">
        <v>23</v>
      </c>
      <c r="Q3645">
        <v>1</v>
      </c>
      <c r="R3645">
        <v>11970</v>
      </c>
      <c r="S3645" t="str" cm="1">
        <f t="array" ref="S3645">_xlfn.IFS(E3648&lt;30,"18-29",E3648&lt;45,"30-44",TRUE,"45+")</f>
        <v>45+</v>
      </c>
      <c r="T3645" t="str" cm="1">
        <f t="array" ref="T3645">_xlfn.IFS(F3645&lt;=2,"0-2 Years",F3645&lt;=5,"3-5 Years",F3645&lt;=8,"6-8 Years",TRUE,"9-10 Years")</f>
        <v>3-5 Years</v>
      </c>
      <c r="U3645" t="str" cm="1">
        <f t="array" ref="U3645">_xlfn.IFS(P3645&gt;60,"High Risk",P3645&gt;30,"Medium Risk",TRUE,"Low Risk")</f>
        <v>Low Risk</v>
      </c>
      <c r="V3645">
        <f t="shared" si="56"/>
        <v>5</v>
      </c>
    </row>
    <row r="3646" spans="1:22" hidden="1" x14ac:dyDescent="0.2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 s="2">
        <v>0</v>
      </c>
      <c r="H3646">
        <v>2</v>
      </c>
      <c r="I3646">
        <v>1</v>
      </c>
      <c r="J3646">
        <v>1</v>
      </c>
      <c r="K3646" s="1">
        <v>151978.35999999999</v>
      </c>
      <c r="L3646">
        <v>0</v>
      </c>
      <c r="M3646">
        <v>23</v>
      </c>
      <c r="N3646">
        <v>3180</v>
      </c>
      <c r="O3646">
        <v>5</v>
      </c>
      <c r="P3646">
        <v>92</v>
      </c>
      <c r="Q3646">
        <v>0.21739130434782608</v>
      </c>
      <c r="R3646">
        <v>73140</v>
      </c>
      <c r="S3646" t="str" cm="1">
        <f t="array" ref="S3646">_xlfn.IFS(E3649&lt;30,"18-29",E3649&lt;45,"30-44",TRUE,"45+")</f>
        <v>45+</v>
      </c>
      <c r="T3646" t="str" cm="1">
        <f t="array" ref="T3646">_xlfn.IFS(F3646&lt;=2,"0-2 Years",F3646&lt;=5,"3-5 Years",F3646&lt;=8,"6-8 Years",TRUE,"9-10 Years")</f>
        <v>3-5 Years</v>
      </c>
      <c r="U3646" t="str" cm="1">
        <f t="array" ref="U3646">_xlfn.IFS(P3646&gt;60,"High Risk",P3646&gt;30,"Medium Risk",TRUE,"Low Risk")</f>
        <v>High Risk</v>
      </c>
      <c r="V3646">
        <f t="shared" si="56"/>
        <v>3</v>
      </c>
    </row>
    <row r="3647" spans="1:22" x14ac:dyDescent="0.2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 s="2">
        <v>0</v>
      </c>
      <c r="H3647">
        <v>1</v>
      </c>
      <c r="I3647">
        <v>0</v>
      </c>
      <c r="J3647">
        <v>1</v>
      </c>
      <c r="K3647" s="1">
        <v>13288.46</v>
      </c>
      <c r="L3647">
        <v>1</v>
      </c>
      <c r="M3647">
        <v>13</v>
      </c>
      <c r="N3647">
        <v>1155</v>
      </c>
      <c r="O3647">
        <v>10</v>
      </c>
      <c r="P3647">
        <v>55</v>
      </c>
      <c r="Q3647">
        <v>0.76923076923076927</v>
      </c>
      <c r="R3647">
        <v>15015</v>
      </c>
      <c r="S3647" t="str" cm="1">
        <f t="array" ref="S3647">_xlfn.IFS(E3650&lt;30,"18-29",E3650&lt;45,"30-44",TRUE,"45+")</f>
        <v>45+</v>
      </c>
      <c r="T3647" t="str" cm="1">
        <f t="array" ref="T3647">_xlfn.IFS(F3647&lt;=2,"0-2 Years",F3647&lt;=5,"3-5 Years",F3647&lt;=8,"6-8 Years",TRUE,"9-10 Years")</f>
        <v>3-5 Years</v>
      </c>
      <c r="U3647" t="str" cm="1">
        <f t="array" ref="U3647">_xlfn.IFS(P3647&gt;60,"High Risk",P3647&gt;30,"Medium Risk",TRUE,"Low Risk")</f>
        <v>Medium Risk</v>
      </c>
      <c r="V3647">
        <f t="shared" si="56"/>
        <v>6</v>
      </c>
    </row>
    <row r="3648" spans="1:22" x14ac:dyDescent="0.2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 s="2">
        <v>110738.89</v>
      </c>
      <c r="H3648">
        <v>1</v>
      </c>
      <c r="I3648">
        <v>1</v>
      </c>
      <c r="J3648">
        <v>0</v>
      </c>
      <c r="K3648" s="1">
        <v>22666.77</v>
      </c>
      <c r="L3648">
        <v>1</v>
      </c>
      <c r="M3648">
        <v>29</v>
      </c>
      <c r="N3648">
        <v>3818</v>
      </c>
      <c r="O3648">
        <v>5</v>
      </c>
      <c r="P3648">
        <v>8</v>
      </c>
      <c r="Q3648">
        <v>0.17241379310344829</v>
      </c>
      <c r="R3648">
        <v>110722</v>
      </c>
      <c r="S3648" t="str" cm="1">
        <f t="array" ref="S3648">_xlfn.IFS(E3651&lt;30,"18-29",E3651&lt;45,"30-44",TRUE,"45+")</f>
        <v>30-44</v>
      </c>
      <c r="T3648" t="str" cm="1">
        <f t="array" ref="T3648">_xlfn.IFS(F3648&lt;=2,"0-2 Years",F3648&lt;=5,"3-5 Years",F3648&lt;=8,"6-8 Years",TRUE,"9-10 Years")</f>
        <v>9-10 Years</v>
      </c>
      <c r="U3648" t="str" cm="1">
        <f t="array" ref="U3648">_xlfn.IFS(P3648&gt;60,"High Risk",P3648&gt;30,"Medium Risk",TRUE,"Low Risk")</f>
        <v>Low Risk</v>
      </c>
      <c r="V3648">
        <f t="shared" si="56"/>
        <v>6</v>
      </c>
    </row>
    <row r="3649" spans="1:22" hidden="1" x14ac:dyDescent="0.2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 s="2">
        <v>94203.8</v>
      </c>
      <c r="H3649">
        <v>1</v>
      </c>
      <c r="I3649">
        <v>0</v>
      </c>
      <c r="J3649">
        <v>1</v>
      </c>
      <c r="K3649" s="1">
        <v>102391.06</v>
      </c>
      <c r="L3649">
        <v>0</v>
      </c>
      <c r="M3649">
        <v>9</v>
      </c>
      <c r="N3649">
        <v>4072</v>
      </c>
      <c r="O3649">
        <v>10</v>
      </c>
      <c r="P3649">
        <v>114</v>
      </c>
      <c r="Q3649">
        <v>1</v>
      </c>
      <c r="R3649">
        <v>36648</v>
      </c>
      <c r="S3649" t="str" cm="1">
        <f t="array" ref="S3649">_xlfn.IFS(E3652&lt;30,"18-29",E3652&lt;45,"30-44",TRUE,"45+")</f>
        <v>30-44</v>
      </c>
      <c r="T3649" t="str" cm="1">
        <f t="array" ref="T3649">_xlfn.IFS(F3649&lt;=2,"0-2 Years",F3649&lt;=5,"3-5 Years",F3649&lt;=8,"6-8 Years",TRUE,"9-10 Years")</f>
        <v>0-2 Years</v>
      </c>
      <c r="U3649" t="str" cm="1">
        <f t="array" ref="U3649">_xlfn.IFS(P3649&gt;60,"High Risk",P3649&gt;30,"Medium Risk",TRUE,"Low Risk")</f>
        <v>High Risk</v>
      </c>
      <c r="V3649">
        <f t="shared" si="56"/>
        <v>4</v>
      </c>
    </row>
    <row r="3650" spans="1:22" hidden="1" x14ac:dyDescent="0.2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 s="2">
        <v>105792.49</v>
      </c>
      <c r="H3650">
        <v>1</v>
      </c>
      <c r="I3650">
        <v>0</v>
      </c>
      <c r="J3650">
        <v>1</v>
      </c>
      <c r="K3650" s="1">
        <v>67830.2</v>
      </c>
      <c r="L3650">
        <v>1</v>
      </c>
      <c r="M3650">
        <v>14</v>
      </c>
      <c r="N3650">
        <v>1341</v>
      </c>
      <c r="O3650">
        <v>8</v>
      </c>
      <c r="P3650">
        <v>64</v>
      </c>
      <c r="Q3650">
        <v>0.5714285714285714</v>
      </c>
      <c r="R3650">
        <v>18774</v>
      </c>
      <c r="S3650" t="str" cm="1">
        <f t="array" ref="S3650">_xlfn.IFS(E3653&lt;30,"18-29",E3653&lt;45,"30-44",TRUE,"45+")</f>
        <v>45+</v>
      </c>
      <c r="T3650" t="str" cm="1">
        <f t="array" ref="T3650">_xlfn.IFS(F3650&lt;=2,"0-2 Years",F3650&lt;=5,"3-5 Years",F3650&lt;=8,"6-8 Years",TRUE,"9-10 Years")</f>
        <v>6-8 Years</v>
      </c>
      <c r="U3650" t="str" cm="1">
        <f t="array" ref="U3650">_xlfn.IFS(P3650&gt;60,"High Risk",P3650&gt;30,"Medium Risk",TRUE,"Low Risk")</f>
        <v>High Risk</v>
      </c>
      <c r="V3650">
        <f t="shared" si="56"/>
        <v>3</v>
      </c>
    </row>
    <row r="3651" spans="1:22" hidden="1" x14ac:dyDescent="0.2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 s="2">
        <v>153198.23000000001</v>
      </c>
      <c r="H3651">
        <v>1</v>
      </c>
      <c r="I3651">
        <v>1</v>
      </c>
      <c r="J3651">
        <v>1</v>
      </c>
      <c r="K3651" s="1">
        <v>92090.36</v>
      </c>
      <c r="L3651">
        <v>0</v>
      </c>
      <c r="M3651">
        <v>17</v>
      </c>
      <c r="N3651">
        <v>639</v>
      </c>
      <c r="O3651">
        <v>1</v>
      </c>
      <c r="P3651">
        <v>105</v>
      </c>
      <c r="Q3651">
        <v>5.8823529411764705E-2</v>
      </c>
      <c r="R3651">
        <v>10863</v>
      </c>
      <c r="S3651" t="str" cm="1">
        <f t="array" ref="S3651">_xlfn.IFS(E3654&lt;30,"18-29",E3654&lt;45,"30-44",TRUE,"45+")</f>
        <v>30-44</v>
      </c>
      <c r="T3651" t="str" cm="1">
        <f t="array" ref="T3651">_xlfn.IFS(F3651&lt;=2,"0-2 Years",F3651&lt;=5,"3-5 Years",F3651&lt;=8,"6-8 Years",TRUE,"9-10 Years")</f>
        <v>3-5 Years</v>
      </c>
      <c r="U3651" t="str" cm="1">
        <f t="array" ref="U3651">_xlfn.IFS(P3651&gt;60,"High Risk",P3651&gt;30,"Medium Risk",TRUE,"Low Risk")</f>
        <v>High Risk</v>
      </c>
      <c r="V3651">
        <f t="shared" ref="V3651:V3714" si="57">IF(J3651=0,3,0)+IF(G3651=0,3,0)+IF(H3651=1,2,0)+IF(E3651&gt;45,1,0)+IF(F3651&lt;3,1,0)</f>
        <v>2</v>
      </c>
    </row>
    <row r="3652" spans="1:22" x14ac:dyDescent="0.2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 s="2">
        <v>0</v>
      </c>
      <c r="H3652">
        <v>2</v>
      </c>
      <c r="I3652">
        <v>0</v>
      </c>
      <c r="J3652">
        <v>0</v>
      </c>
      <c r="K3652" s="1">
        <v>141023.01</v>
      </c>
      <c r="L3652">
        <v>0</v>
      </c>
      <c r="M3652">
        <v>2</v>
      </c>
      <c r="N3652">
        <v>3969</v>
      </c>
      <c r="O3652">
        <v>2</v>
      </c>
      <c r="P3652">
        <v>65</v>
      </c>
      <c r="Q3652">
        <v>1</v>
      </c>
      <c r="R3652">
        <v>7938</v>
      </c>
      <c r="S3652" t="str" cm="1">
        <f t="array" ref="S3652">_xlfn.IFS(E3655&lt;30,"18-29",E3655&lt;45,"30-44",TRUE,"45+")</f>
        <v>45+</v>
      </c>
      <c r="T3652" t="str" cm="1">
        <f t="array" ref="T3652">_xlfn.IFS(F3652&lt;=2,"0-2 Years",F3652&lt;=5,"3-5 Years",F3652&lt;=8,"6-8 Years",TRUE,"9-10 Years")</f>
        <v>3-5 Years</v>
      </c>
      <c r="U3652" t="str" cm="1">
        <f t="array" ref="U3652">_xlfn.IFS(P3652&gt;60,"High Risk",P3652&gt;30,"Medium Risk",TRUE,"Low Risk")</f>
        <v>High Risk</v>
      </c>
      <c r="V3652">
        <f t="shared" si="57"/>
        <v>6</v>
      </c>
    </row>
    <row r="3653" spans="1:22" hidden="1" x14ac:dyDescent="0.2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 s="2">
        <v>61811.23</v>
      </c>
      <c r="H3653">
        <v>1</v>
      </c>
      <c r="I3653">
        <v>1</v>
      </c>
      <c r="J3653">
        <v>1</v>
      </c>
      <c r="K3653" s="1">
        <v>104222.8</v>
      </c>
      <c r="L3653">
        <v>0</v>
      </c>
      <c r="M3653">
        <v>21</v>
      </c>
      <c r="N3653">
        <v>731</v>
      </c>
      <c r="O3653">
        <v>2</v>
      </c>
      <c r="P3653">
        <v>24</v>
      </c>
      <c r="Q3653">
        <v>9.5238095238095233E-2</v>
      </c>
      <c r="R3653">
        <v>15351</v>
      </c>
      <c r="S3653" t="str" cm="1">
        <f t="array" ref="S3653">_xlfn.IFS(E3656&lt;30,"18-29",E3656&lt;45,"30-44",TRUE,"45+")</f>
        <v>30-44</v>
      </c>
      <c r="T3653" t="str" cm="1">
        <f t="array" ref="T3653">_xlfn.IFS(F3653&lt;=2,"0-2 Years",F3653&lt;=5,"3-5 Years",F3653&lt;=8,"6-8 Years",TRUE,"9-10 Years")</f>
        <v>9-10 Years</v>
      </c>
      <c r="U3653" t="str" cm="1">
        <f t="array" ref="U3653">_xlfn.IFS(P3653&gt;60,"High Risk",P3653&gt;30,"Medium Risk",TRUE,"Low Risk")</f>
        <v>Low Risk</v>
      </c>
      <c r="V3653">
        <f t="shared" si="57"/>
        <v>3</v>
      </c>
    </row>
    <row r="3654" spans="1:22" hidden="1" x14ac:dyDescent="0.2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 s="2">
        <v>101116.06</v>
      </c>
      <c r="H3654">
        <v>1</v>
      </c>
      <c r="I3654">
        <v>1</v>
      </c>
      <c r="J3654">
        <v>0</v>
      </c>
      <c r="K3654" s="1">
        <v>196395.05</v>
      </c>
      <c r="L3654">
        <v>0</v>
      </c>
      <c r="M3654">
        <v>1</v>
      </c>
      <c r="N3654">
        <v>4144</v>
      </c>
      <c r="O3654">
        <v>9</v>
      </c>
      <c r="P3654">
        <v>39</v>
      </c>
      <c r="Q3654">
        <v>1</v>
      </c>
      <c r="R3654">
        <v>4144</v>
      </c>
      <c r="S3654" t="str" cm="1">
        <f t="array" ref="S3654">_xlfn.IFS(E3657&lt;30,"18-29",E3657&lt;45,"30-44",TRUE,"45+")</f>
        <v>30-44</v>
      </c>
      <c r="T3654" t="str" cm="1">
        <f t="array" ref="T3654">_xlfn.IFS(F3654&lt;=2,"0-2 Years",F3654&lt;=5,"3-5 Years",F3654&lt;=8,"6-8 Years",TRUE,"9-10 Years")</f>
        <v>6-8 Years</v>
      </c>
      <c r="U3654" t="str" cm="1">
        <f t="array" ref="U3654">_xlfn.IFS(P3654&gt;60,"High Risk",P3654&gt;30,"Medium Risk",TRUE,"Low Risk")</f>
        <v>Medium Risk</v>
      </c>
      <c r="V3654">
        <f t="shared" si="57"/>
        <v>5</v>
      </c>
    </row>
    <row r="3655" spans="1:22" hidden="1" x14ac:dyDescent="0.2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 s="2">
        <v>74458.25</v>
      </c>
      <c r="H3655">
        <v>1</v>
      </c>
      <c r="I3655">
        <v>0</v>
      </c>
      <c r="J3655">
        <v>1</v>
      </c>
      <c r="K3655" s="1">
        <v>6866.31</v>
      </c>
      <c r="L3655">
        <v>0</v>
      </c>
      <c r="M3655">
        <v>16</v>
      </c>
      <c r="N3655">
        <v>1161</v>
      </c>
      <c r="O3655">
        <v>6</v>
      </c>
      <c r="P3655">
        <v>112</v>
      </c>
      <c r="Q3655">
        <v>0.375</v>
      </c>
      <c r="R3655">
        <v>18576</v>
      </c>
      <c r="S3655" t="str" cm="1">
        <f t="array" ref="S3655">_xlfn.IFS(E3658&lt;30,"18-29",E3658&lt;45,"30-44",TRUE,"45+")</f>
        <v>30-44</v>
      </c>
      <c r="T3655" t="str" cm="1">
        <f t="array" ref="T3655">_xlfn.IFS(F3655&lt;=2,"0-2 Years",F3655&lt;=5,"3-5 Years",F3655&lt;=8,"6-8 Years",TRUE,"9-10 Years")</f>
        <v>0-2 Years</v>
      </c>
      <c r="U3655" t="str" cm="1">
        <f t="array" ref="U3655">_xlfn.IFS(P3655&gt;60,"High Risk",P3655&gt;30,"Medium Risk",TRUE,"Low Risk")</f>
        <v>High Risk</v>
      </c>
      <c r="V3655">
        <f t="shared" si="57"/>
        <v>4</v>
      </c>
    </row>
    <row r="3656" spans="1:22" hidden="1" x14ac:dyDescent="0.2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 s="2">
        <v>142871.26999999999</v>
      </c>
      <c r="H3656">
        <v>2</v>
      </c>
      <c r="I3656">
        <v>0</v>
      </c>
      <c r="J3656">
        <v>0</v>
      </c>
      <c r="K3656" s="1">
        <v>77737.86</v>
      </c>
      <c r="L3656">
        <v>0</v>
      </c>
      <c r="M3656">
        <v>5</v>
      </c>
      <c r="N3656">
        <v>1473</v>
      </c>
      <c r="O3656">
        <v>3</v>
      </c>
      <c r="P3656">
        <v>93</v>
      </c>
      <c r="Q3656">
        <v>0.6</v>
      </c>
      <c r="R3656">
        <v>7365</v>
      </c>
      <c r="S3656" t="str" cm="1">
        <f t="array" ref="S3656">_xlfn.IFS(E3659&lt;30,"18-29",E3659&lt;45,"30-44",TRUE,"45+")</f>
        <v>30-44</v>
      </c>
      <c r="T3656" t="str" cm="1">
        <f t="array" ref="T3656">_xlfn.IFS(F3656&lt;=2,"0-2 Years",F3656&lt;=5,"3-5 Years",F3656&lt;=8,"6-8 Years",TRUE,"9-10 Years")</f>
        <v>6-8 Years</v>
      </c>
      <c r="U3656" t="str" cm="1">
        <f t="array" ref="U3656">_xlfn.IFS(P3656&gt;60,"High Risk",P3656&gt;30,"Medium Risk",TRUE,"Low Risk")</f>
        <v>High Risk</v>
      </c>
      <c r="V3656">
        <f t="shared" si="57"/>
        <v>3</v>
      </c>
    </row>
    <row r="3657" spans="1:22" hidden="1" x14ac:dyDescent="0.2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 s="2">
        <v>98585.94</v>
      </c>
      <c r="H3657">
        <v>2</v>
      </c>
      <c r="I3657">
        <v>0</v>
      </c>
      <c r="J3657">
        <v>1</v>
      </c>
      <c r="K3657" s="1">
        <v>106116.84</v>
      </c>
      <c r="L3657">
        <v>0</v>
      </c>
      <c r="M3657">
        <v>7</v>
      </c>
      <c r="N3657">
        <v>1135</v>
      </c>
      <c r="O3657">
        <v>5</v>
      </c>
      <c r="P3657">
        <v>138</v>
      </c>
      <c r="Q3657">
        <v>0.7142857142857143</v>
      </c>
      <c r="R3657">
        <v>7945</v>
      </c>
      <c r="S3657" t="str" cm="1">
        <f t="array" ref="S3657">_xlfn.IFS(E3660&lt;30,"18-29",E3660&lt;45,"30-44",TRUE,"45+")</f>
        <v>30-44</v>
      </c>
      <c r="T3657" t="str" cm="1">
        <f t="array" ref="T3657">_xlfn.IFS(F3657&lt;=2,"0-2 Years",F3657&lt;=5,"3-5 Years",F3657&lt;=8,"6-8 Years",TRUE,"9-10 Years")</f>
        <v>6-8 Years</v>
      </c>
      <c r="U3657" t="str" cm="1">
        <f t="array" ref="U3657">_xlfn.IFS(P3657&gt;60,"High Risk",P3657&gt;30,"Medium Risk",TRUE,"Low Risk")</f>
        <v>High Risk</v>
      </c>
      <c r="V3657">
        <f t="shared" si="57"/>
        <v>0</v>
      </c>
    </row>
    <row r="3658" spans="1:22" hidden="1" x14ac:dyDescent="0.2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 s="2">
        <v>0</v>
      </c>
      <c r="H3658">
        <v>1</v>
      </c>
      <c r="I3658">
        <v>1</v>
      </c>
      <c r="J3658">
        <v>1</v>
      </c>
      <c r="K3658" s="1">
        <v>117948</v>
      </c>
      <c r="L3658">
        <v>1</v>
      </c>
      <c r="M3658">
        <v>12</v>
      </c>
      <c r="N3658">
        <v>3091</v>
      </c>
      <c r="O3658">
        <v>6</v>
      </c>
      <c r="P3658">
        <v>120</v>
      </c>
      <c r="Q3658">
        <v>0.5</v>
      </c>
      <c r="R3658">
        <v>37092</v>
      </c>
      <c r="S3658" t="str" cm="1">
        <f t="array" ref="S3658">_xlfn.IFS(E3661&lt;30,"18-29",E3661&lt;45,"30-44",TRUE,"45+")</f>
        <v>30-44</v>
      </c>
      <c r="T3658" t="str" cm="1">
        <f t="array" ref="T3658">_xlfn.IFS(F3658&lt;=2,"0-2 Years",F3658&lt;=5,"3-5 Years",F3658&lt;=8,"6-8 Years",TRUE,"9-10 Years")</f>
        <v>6-8 Years</v>
      </c>
      <c r="U3658" t="str" cm="1">
        <f t="array" ref="U3658">_xlfn.IFS(P3658&gt;60,"High Risk",P3658&gt;30,"Medium Risk",TRUE,"Low Risk")</f>
        <v>High Risk</v>
      </c>
      <c r="V3658">
        <f t="shared" si="57"/>
        <v>5</v>
      </c>
    </row>
    <row r="3659" spans="1:22" hidden="1" x14ac:dyDescent="0.2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 s="2">
        <v>0</v>
      </c>
      <c r="H3659">
        <v>2</v>
      </c>
      <c r="I3659">
        <v>1</v>
      </c>
      <c r="J3659">
        <v>1</v>
      </c>
      <c r="K3659" s="1">
        <v>184581.68</v>
      </c>
      <c r="L3659">
        <v>0</v>
      </c>
      <c r="M3659">
        <v>5</v>
      </c>
      <c r="N3659">
        <v>1198</v>
      </c>
      <c r="O3659">
        <v>1</v>
      </c>
      <c r="P3659">
        <v>22</v>
      </c>
      <c r="Q3659">
        <v>0.2</v>
      </c>
      <c r="R3659">
        <v>5990</v>
      </c>
      <c r="S3659" t="str" cm="1">
        <f t="array" ref="S3659">_xlfn.IFS(E3662&lt;30,"18-29",E3662&lt;45,"30-44",TRUE,"45+")</f>
        <v>18-29</v>
      </c>
      <c r="T3659" t="str" cm="1">
        <f t="array" ref="T3659">_xlfn.IFS(F3659&lt;=2,"0-2 Years",F3659&lt;=5,"3-5 Years",F3659&lt;=8,"6-8 Years",TRUE,"9-10 Years")</f>
        <v>6-8 Years</v>
      </c>
      <c r="U3659" t="str" cm="1">
        <f t="array" ref="U3659">_xlfn.IFS(P3659&gt;60,"High Risk",P3659&gt;30,"Medium Risk",TRUE,"Low Risk")</f>
        <v>Low Risk</v>
      </c>
      <c r="V3659">
        <f t="shared" si="57"/>
        <v>3</v>
      </c>
    </row>
    <row r="3660" spans="1:22" hidden="1" x14ac:dyDescent="0.2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 s="2">
        <v>80764.03</v>
      </c>
      <c r="H3660">
        <v>1</v>
      </c>
      <c r="I3660">
        <v>1</v>
      </c>
      <c r="J3660">
        <v>0</v>
      </c>
      <c r="K3660" s="1">
        <v>199378.58</v>
      </c>
      <c r="L3660">
        <v>1</v>
      </c>
      <c r="M3660">
        <v>26</v>
      </c>
      <c r="N3660">
        <v>2098</v>
      </c>
      <c r="O3660">
        <v>7</v>
      </c>
      <c r="P3660">
        <v>171</v>
      </c>
      <c r="Q3660">
        <v>0.26923076923076922</v>
      </c>
      <c r="R3660">
        <v>54548</v>
      </c>
      <c r="S3660" t="str" cm="1">
        <f t="array" ref="S3660">_xlfn.IFS(E3663&lt;30,"18-29",E3663&lt;45,"30-44",TRUE,"45+")</f>
        <v>30-44</v>
      </c>
      <c r="T3660" t="str" cm="1">
        <f t="array" ref="T3660">_xlfn.IFS(F3660&lt;=2,"0-2 Years",F3660&lt;=5,"3-5 Years",F3660&lt;=8,"6-8 Years",TRUE,"9-10 Years")</f>
        <v>3-5 Years</v>
      </c>
      <c r="U3660" t="str" cm="1">
        <f t="array" ref="U3660">_xlfn.IFS(P3660&gt;60,"High Risk",P3660&gt;30,"Medium Risk",TRUE,"Low Risk")</f>
        <v>High Risk</v>
      </c>
      <c r="V3660">
        <f t="shared" si="57"/>
        <v>5</v>
      </c>
    </row>
    <row r="3661" spans="1:22" hidden="1" x14ac:dyDescent="0.2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 s="2">
        <v>144801.97</v>
      </c>
      <c r="H3661">
        <v>1</v>
      </c>
      <c r="I3661">
        <v>0</v>
      </c>
      <c r="J3661">
        <v>1</v>
      </c>
      <c r="K3661" s="1">
        <v>12483.39</v>
      </c>
      <c r="L3661">
        <v>1</v>
      </c>
      <c r="M3661">
        <v>2</v>
      </c>
      <c r="N3661">
        <v>3912</v>
      </c>
      <c r="O3661">
        <v>3</v>
      </c>
      <c r="P3661">
        <v>72</v>
      </c>
      <c r="Q3661">
        <v>1</v>
      </c>
      <c r="R3661">
        <v>7824</v>
      </c>
      <c r="S3661" t="str" cm="1">
        <f t="array" ref="S3661">_xlfn.IFS(E3664&lt;30,"18-29",E3664&lt;45,"30-44",TRUE,"45+")</f>
        <v>18-29</v>
      </c>
      <c r="T3661" t="str" cm="1">
        <f t="array" ref="T3661">_xlfn.IFS(F3661&lt;=2,"0-2 Years",F3661&lt;=5,"3-5 Years",F3661&lt;=8,"6-8 Years",TRUE,"9-10 Years")</f>
        <v>9-10 Years</v>
      </c>
      <c r="U3661" t="str" cm="1">
        <f t="array" ref="U3661">_xlfn.IFS(P3661&gt;60,"High Risk",P3661&gt;30,"Medium Risk",TRUE,"Low Risk")</f>
        <v>High Risk</v>
      </c>
      <c r="V3661">
        <f t="shared" si="57"/>
        <v>2</v>
      </c>
    </row>
    <row r="3662" spans="1:22" x14ac:dyDescent="0.2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 s="2">
        <v>0</v>
      </c>
      <c r="H3662">
        <v>2</v>
      </c>
      <c r="I3662">
        <v>1</v>
      </c>
      <c r="J3662">
        <v>0</v>
      </c>
      <c r="K3662" s="1">
        <v>22404.639999999999</v>
      </c>
      <c r="L3662">
        <v>0</v>
      </c>
      <c r="M3662">
        <v>21</v>
      </c>
      <c r="N3662">
        <v>4799</v>
      </c>
      <c r="O3662">
        <v>9</v>
      </c>
      <c r="P3662">
        <v>27</v>
      </c>
      <c r="Q3662">
        <v>0.42857142857142855</v>
      </c>
      <c r="R3662">
        <v>100779</v>
      </c>
      <c r="S3662" t="str" cm="1">
        <f t="array" ref="S3662">_xlfn.IFS(E3665&lt;30,"18-29",E3665&lt;45,"30-44",TRUE,"45+")</f>
        <v>30-44</v>
      </c>
      <c r="T3662" t="str" cm="1">
        <f t="array" ref="T3662">_xlfn.IFS(F3662&lt;=2,"0-2 Years",F3662&lt;=5,"3-5 Years",F3662&lt;=8,"6-8 Years",TRUE,"9-10 Years")</f>
        <v>0-2 Years</v>
      </c>
      <c r="U3662" t="str" cm="1">
        <f t="array" ref="U3662">_xlfn.IFS(P3662&gt;60,"High Risk",P3662&gt;30,"Medium Risk",TRUE,"Low Risk")</f>
        <v>Low Risk</v>
      </c>
      <c r="V3662">
        <f t="shared" si="57"/>
        <v>7</v>
      </c>
    </row>
    <row r="3663" spans="1:22" hidden="1" x14ac:dyDescent="0.2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 s="2">
        <v>110053.62</v>
      </c>
      <c r="H3663">
        <v>2</v>
      </c>
      <c r="I3663">
        <v>1</v>
      </c>
      <c r="J3663">
        <v>1</v>
      </c>
      <c r="K3663" s="1">
        <v>92887.06</v>
      </c>
      <c r="L3663">
        <v>0</v>
      </c>
      <c r="M3663">
        <v>13</v>
      </c>
      <c r="N3663">
        <v>2352</v>
      </c>
      <c r="O3663">
        <v>3</v>
      </c>
      <c r="P3663">
        <v>145</v>
      </c>
      <c r="Q3663">
        <v>0.23076923076923078</v>
      </c>
      <c r="R3663">
        <v>30576</v>
      </c>
      <c r="S3663" t="str" cm="1">
        <f t="array" ref="S3663">_xlfn.IFS(E3666&lt;30,"18-29",E3666&lt;45,"30-44",TRUE,"45+")</f>
        <v>30-44</v>
      </c>
      <c r="T3663" t="str" cm="1">
        <f t="array" ref="T3663">_xlfn.IFS(F3663&lt;=2,"0-2 Years",F3663&lt;=5,"3-5 Years",F3663&lt;=8,"6-8 Years",TRUE,"9-10 Years")</f>
        <v>6-8 Years</v>
      </c>
      <c r="U3663" t="str" cm="1">
        <f t="array" ref="U3663">_xlfn.IFS(P3663&gt;60,"High Risk",P3663&gt;30,"Medium Risk",TRUE,"Low Risk")</f>
        <v>High Risk</v>
      </c>
      <c r="V3663">
        <f t="shared" si="57"/>
        <v>0</v>
      </c>
    </row>
    <row r="3664" spans="1:22" hidden="1" x14ac:dyDescent="0.2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 s="2">
        <v>118890.81</v>
      </c>
      <c r="H3664">
        <v>1</v>
      </c>
      <c r="I3664">
        <v>0</v>
      </c>
      <c r="J3664">
        <v>1</v>
      </c>
      <c r="K3664" s="1">
        <v>145157.97</v>
      </c>
      <c r="L3664">
        <v>0</v>
      </c>
      <c r="M3664">
        <v>25</v>
      </c>
      <c r="N3664">
        <v>1393</v>
      </c>
      <c r="O3664">
        <v>7</v>
      </c>
      <c r="P3664">
        <v>5</v>
      </c>
      <c r="Q3664">
        <v>0.28000000000000003</v>
      </c>
      <c r="R3664">
        <v>34825</v>
      </c>
      <c r="S3664" t="str" cm="1">
        <f t="array" ref="S3664">_xlfn.IFS(E3667&lt;30,"18-29",E3667&lt;45,"30-44",TRUE,"45+")</f>
        <v>30-44</v>
      </c>
      <c r="T3664" t="str" cm="1">
        <f t="array" ref="T3664">_xlfn.IFS(F3664&lt;=2,"0-2 Years",F3664&lt;=5,"3-5 Years",F3664&lt;=8,"6-8 Years",TRUE,"9-10 Years")</f>
        <v>3-5 Years</v>
      </c>
      <c r="U3664" t="str" cm="1">
        <f t="array" ref="U3664">_xlfn.IFS(P3664&gt;60,"High Risk",P3664&gt;30,"Medium Risk",TRUE,"Low Risk")</f>
        <v>Low Risk</v>
      </c>
      <c r="V3664">
        <f t="shared" si="57"/>
        <v>2</v>
      </c>
    </row>
    <row r="3665" spans="1:22" x14ac:dyDescent="0.2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 s="2">
        <v>0</v>
      </c>
      <c r="H3665">
        <v>1</v>
      </c>
      <c r="I3665">
        <v>1</v>
      </c>
      <c r="J3665">
        <v>0</v>
      </c>
      <c r="K3665" s="1">
        <v>134889.95000000001</v>
      </c>
      <c r="L3665">
        <v>1</v>
      </c>
      <c r="M3665">
        <v>17</v>
      </c>
      <c r="N3665">
        <v>2059</v>
      </c>
      <c r="O3665">
        <v>2</v>
      </c>
      <c r="P3665">
        <v>32</v>
      </c>
      <c r="Q3665">
        <v>0.11764705882352941</v>
      </c>
      <c r="R3665">
        <v>35003</v>
      </c>
      <c r="S3665" t="str" cm="1">
        <f t="array" ref="S3665">_xlfn.IFS(E3668&lt;30,"18-29",E3668&lt;45,"30-44",TRUE,"45+")</f>
        <v>18-29</v>
      </c>
      <c r="T3665" t="str" cm="1">
        <f t="array" ref="T3665">_xlfn.IFS(F3665&lt;=2,"0-2 Years",F3665&lt;=5,"3-5 Years",F3665&lt;=8,"6-8 Years",TRUE,"9-10 Years")</f>
        <v>3-5 Years</v>
      </c>
      <c r="U3665" t="str" cm="1">
        <f t="array" ref="U3665">_xlfn.IFS(P3665&gt;60,"High Risk",P3665&gt;30,"Medium Risk",TRUE,"Low Risk")</f>
        <v>Medium Risk</v>
      </c>
      <c r="V3665">
        <f t="shared" si="57"/>
        <v>8</v>
      </c>
    </row>
    <row r="3666" spans="1:22" hidden="1" x14ac:dyDescent="0.2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 s="2">
        <v>151218.98000000001</v>
      </c>
      <c r="H3666">
        <v>1</v>
      </c>
      <c r="I3666">
        <v>1</v>
      </c>
      <c r="J3666">
        <v>1</v>
      </c>
      <c r="K3666" s="1">
        <v>109309.29</v>
      </c>
      <c r="L3666">
        <v>0</v>
      </c>
      <c r="M3666">
        <v>30</v>
      </c>
      <c r="N3666">
        <v>4605</v>
      </c>
      <c r="O3666">
        <v>4</v>
      </c>
      <c r="P3666">
        <v>127</v>
      </c>
      <c r="Q3666">
        <v>0.13333333333333333</v>
      </c>
      <c r="R3666">
        <v>138150</v>
      </c>
      <c r="S3666" t="str" cm="1">
        <f t="array" ref="S3666">_xlfn.IFS(E3669&lt;30,"18-29",E3669&lt;45,"30-44",TRUE,"45+")</f>
        <v>30-44</v>
      </c>
      <c r="T3666" t="str" cm="1">
        <f t="array" ref="T3666">_xlfn.IFS(F3666&lt;=2,"0-2 Years",F3666&lt;=5,"3-5 Years",F3666&lt;=8,"6-8 Years",TRUE,"9-10 Years")</f>
        <v>0-2 Years</v>
      </c>
      <c r="U3666" t="str" cm="1">
        <f t="array" ref="U3666">_xlfn.IFS(P3666&gt;60,"High Risk",P3666&gt;30,"Medium Risk",TRUE,"Low Risk")</f>
        <v>High Risk</v>
      </c>
      <c r="V3666">
        <f t="shared" si="57"/>
        <v>3</v>
      </c>
    </row>
    <row r="3667" spans="1:22" hidden="1" x14ac:dyDescent="0.2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 s="2">
        <v>150507.21</v>
      </c>
      <c r="H3667">
        <v>1</v>
      </c>
      <c r="I3667">
        <v>0</v>
      </c>
      <c r="J3667">
        <v>1</v>
      </c>
      <c r="K3667" s="1">
        <v>169964.12</v>
      </c>
      <c r="L3667">
        <v>0</v>
      </c>
      <c r="M3667">
        <v>30</v>
      </c>
      <c r="N3667">
        <v>2838</v>
      </c>
      <c r="O3667">
        <v>9</v>
      </c>
      <c r="P3667">
        <v>56</v>
      </c>
      <c r="Q3667">
        <v>0.3</v>
      </c>
      <c r="R3667">
        <v>85140</v>
      </c>
      <c r="S3667" t="str" cm="1">
        <f t="array" ref="S3667">_xlfn.IFS(E3670&lt;30,"18-29",E3670&lt;45,"30-44",TRUE,"45+")</f>
        <v>30-44</v>
      </c>
      <c r="T3667" t="str" cm="1">
        <f t="array" ref="T3667">_xlfn.IFS(F3667&lt;=2,"0-2 Years",F3667&lt;=5,"3-5 Years",F3667&lt;=8,"6-8 Years",TRUE,"9-10 Years")</f>
        <v>9-10 Years</v>
      </c>
      <c r="U3667" t="str" cm="1">
        <f t="array" ref="U3667">_xlfn.IFS(P3667&gt;60,"High Risk",P3667&gt;30,"Medium Risk",TRUE,"Low Risk")</f>
        <v>Medium Risk</v>
      </c>
      <c r="V3667">
        <f t="shared" si="57"/>
        <v>2</v>
      </c>
    </row>
    <row r="3668" spans="1:22" hidden="1" x14ac:dyDescent="0.2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 s="2">
        <v>0</v>
      </c>
      <c r="H3668">
        <v>2</v>
      </c>
      <c r="I3668">
        <v>1</v>
      </c>
      <c r="J3668">
        <v>1</v>
      </c>
      <c r="K3668" s="1">
        <v>26327.42</v>
      </c>
      <c r="L3668">
        <v>0</v>
      </c>
      <c r="M3668">
        <v>27</v>
      </c>
      <c r="N3668">
        <v>1877</v>
      </c>
      <c r="O3668">
        <v>1</v>
      </c>
      <c r="P3668">
        <v>109</v>
      </c>
      <c r="Q3668">
        <v>3.7037037037037035E-2</v>
      </c>
      <c r="R3668">
        <v>50679</v>
      </c>
      <c r="S3668" t="str" cm="1">
        <f t="array" ref="S3668">_xlfn.IFS(E3671&lt;30,"18-29",E3671&lt;45,"30-44",TRUE,"45+")</f>
        <v>18-29</v>
      </c>
      <c r="T3668" t="str" cm="1">
        <f t="array" ref="T3668">_xlfn.IFS(F3668&lt;=2,"0-2 Years",F3668&lt;=5,"3-5 Years",F3668&lt;=8,"6-8 Years",TRUE,"9-10 Years")</f>
        <v>9-10 Years</v>
      </c>
      <c r="U3668" t="str" cm="1">
        <f t="array" ref="U3668">_xlfn.IFS(P3668&gt;60,"High Risk",P3668&gt;30,"Medium Risk",TRUE,"Low Risk")</f>
        <v>High Risk</v>
      </c>
      <c r="V3668">
        <f t="shared" si="57"/>
        <v>3</v>
      </c>
    </row>
    <row r="3669" spans="1:22" hidden="1" x14ac:dyDescent="0.2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 s="2">
        <v>131023.76</v>
      </c>
      <c r="H3669">
        <v>2</v>
      </c>
      <c r="I3669">
        <v>0</v>
      </c>
      <c r="J3669">
        <v>0</v>
      </c>
      <c r="K3669" s="1">
        <v>55072.93</v>
      </c>
      <c r="L3669">
        <v>0</v>
      </c>
      <c r="M3669">
        <v>3</v>
      </c>
      <c r="N3669">
        <v>2832</v>
      </c>
      <c r="O3669">
        <v>8</v>
      </c>
      <c r="P3669">
        <v>88</v>
      </c>
      <c r="Q3669">
        <v>1</v>
      </c>
      <c r="R3669">
        <v>8496</v>
      </c>
      <c r="S3669" t="str" cm="1">
        <f t="array" ref="S3669">_xlfn.IFS(E3672&lt;30,"18-29",E3672&lt;45,"30-44",TRUE,"45+")</f>
        <v>18-29</v>
      </c>
      <c r="T3669" t="str" cm="1">
        <f t="array" ref="T3669">_xlfn.IFS(F3669&lt;=2,"0-2 Years",F3669&lt;=5,"3-5 Years",F3669&lt;=8,"6-8 Years",TRUE,"9-10 Years")</f>
        <v>3-5 Years</v>
      </c>
      <c r="U3669" t="str" cm="1">
        <f t="array" ref="U3669">_xlfn.IFS(P3669&gt;60,"High Risk",P3669&gt;30,"Medium Risk",TRUE,"Low Risk")</f>
        <v>High Risk</v>
      </c>
      <c r="V3669">
        <f t="shared" si="57"/>
        <v>3</v>
      </c>
    </row>
    <row r="3670" spans="1:22" x14ac:dyDescent="0.2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 s="2">
        <v>122314.5</v>
      </c>
      <c r="H3670">
        <v>1</v>
      </c>
      <c r="I3670">
        <v>0</v>
      </c>
      <c r="J3670">
        <v>0</v>
      </c>
      <c r="K3670" s="1">
        <v>68574.880000000005</v>
      </c>
      <c r="L3670">
        <v>1</v>
      </c>
      <c r="M3670">
        <v>9</v>
      </c>
      <c r="N3670">
        <v>3339</v>
      </c>
      <c r="O3670">
        <v>10</v>
      </c>
      <c r="P3670">
        <v>48</v>
      </c>
      <c r="Q3670">
        <v>1</v>
      </c>
      <c r="R3670">
        <v>30051</v>
      </c>
      <c r="S3670" t="str" cm="1">
        <f t="array" ref="S3670">_xlfn.IFS(E3673&lt;30,"18-29",E3673&lt;45,"30-44",TRUE,"45+")</f>
        <v>45+</v>
      </c>
      <c r="T3670" t="str" cm="1">
        <f t="array" ref="T3670">_xlfn.IFS(F3670&lt;=2,"0-2 Years",F3670&lt;=5,"3-5 Years",F3670&lt;=8,"6-8 Years",TRUE,"9-10 Years")</f>
        <v>0-2 Years</v>
      </c>
      <c r="U3670" t="str" cm="1">
        <f t="array" ref="U3670">_xlfn.IFS(P3670&gt;60,"High Risk",P3670&gt;30,"Medium Risk",TRUE,"Low Risk")</f>
        <v>Medium Risk</v>
      </c>
      <c r="V3670">
        <f t="shared" si="57"/>
        <v>6</v>
      </c>
    </row>
    <row r="3671" spans="1:22" hidden="1" x14ac:dyDescent="0.2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 s="2">
        <v>0</v>
      </c>
      <c r="H3671">
        <v>2</v>
      </c>
      <c r="I3671">
        <v>1</v>
      </c>
      <c r="J3671">
        <v>1</v>
      </c>
      <c r="K3671" s="1">
        <v>41671.81</v>
      </c>
      <c r="L3671">
        <v>0</v>
      </c>
      <c r="M3671">
        <v>11</v>
      </c>
      <c r="N3671">
        <v>1542</v>
      </c>
      <c r="O3671">
        <v>0</v>
      </c>
      <c r="P3671">
        <v>58</v>
      </c>
      <c r="Q3671">
        <v>0</v>
      </c>
      <c r="R3671">
        <v>16962</v>
      </c>
      <c r="S3671" t="str" cm="1">
        <f t="array" ref="S3671">_xlfn.IFS(E3674&lt;30,"18-29",E3674&lt;45,"30-44",TRUE,"45+")</f>
        <v>30-44</v>
      </c>
      <c r="T3671" t="str" cm="1">
        <f t="array" ref="T3671">_xlfn.IFS(F3671&lt;=2,"0-2 Years",F3671&lt;=5,"3-5 Years",F3671&lt;=8,"6-8 Years",TRUE,"9-10 Years")</f>
        <v>0-2 Years</v>
      </c>
      <c r="U3671" t="str" cm="1">
        <f t="array" ref="U3671">_xlfn.IFS(P3671&gt;60,"High Risk",P3671&gt;30,"Medium Risk",TRUE,"Low Risk")</f>
        <v>Medium Risk</v>
      </c>
      <c r="V3671">
        <f t="shared" si="57"/>
        <v>4</v>
      </c>
    </row>
    <row r="3672" spans="1:22" hidden="1" x14ac:dyDescent="0.2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 s="2">
        <v>0</v>
      </c>
      <c r="H3672">
        <v>2</v>
      </c>
      <c r="I3672">
        <v>1</v>
      </c>
      <c r="J3672">
        <v>1</v>
      </c>
      <c r="K3672" s="1">
        <v>12409.01</v>
      </c>
      <c r="L3672">
        <v>0</v>
      </c>
      <c r="M3672">
        <v>6</v>
      </c>
      <c r="N3672">
        <v>124</v>
      </c>
      <c r="O3672">
        <v>7</v>
      </c>
      <c r="P3672">
        <v>12</v>
      </c>
      <c r="Q3672">
        <v>1</v>
      </c>
      <c r="R3672">
        <v>744</v>
      </c>
      <c r="S3672" t="str" cm="1">
        <f t="array" ref="S3672">_xlfn.IFS(E3675&lt;30,"18-29",E3675&lt;45,"30-44",TRUE,"45+")</f>
        <v>18-29</v>
      </c>
      <c r="T3672" t="str" cm="1">
        <f t="array" ref="T3672">_xlfn.IFS(F3672&lt;=2,"0-2 Years",F3672&lt;=5,"3-5 Years",F3672&lt;=8,"6-8 Years",TRUE,"9-10 Years")</f>
        <v>3-5 Years</v>
      </c>
      <c r="U3672" t="str" cm="1">
        <f t="array" ref="U3672">_xlfn.IFS(P3672&gt;60,"High Risk",P3672&gt;30,"Medium Risk",TRUE,"Low Risk")</f>
        <v>Low Risk</v>
      </c>
      <c r="V3672">
        <f t="shared" si="57"/>
        <v>3</v>
      </c>
    </row>
    <row r="3673" spans="1:22" hidden="1" x14ac:dyDescent="0.2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 s="2">
        <v>111739.4</v>
      </c>
      <c r="H3673">
        <v>2</v>
      </c>
      <c r="I3673">
        <v>0</v>
      </c>
      <c r="J3673">
        <v>1</v>
      </c>
      <c r="K3673" s="1">
        <v>68367.179999999993</v>
      </c>
      <c r="L3673">
        <v>0</v>
      </c>
      <c r="M3673">
        <v>13</v>
      </c>
      <c r="N3673">
        <v>3788</v>
      </c>
      <c r="O3673">
        <v>7</v>
      </c>
      <c r="P3673">
        <v>111</v>
      </c>
      <c r="Q3673">
        <v>0.53846153846153844</v>
      </c>
      <c r="R3673">
        <v>49244</v>
      </c>
      <c r="S3673" t="str" cm="1">
        <f t="array" ref="S3673">_xlfn.IFS(E3676&lt;30,"18-29",E3676&lt;45,"30-44",TRUE,"45+")</f>
        <v>30-44</v>
      </c>
      <c r="T3673" t="str" cm="1">
        <f t="array" ref="T3673">_xlfn.IFS(F3673&lt;=2,"0-2 Years",F3673&lt;=5,"3-5 Years",F3673&lt;=8,"6-8 Years",TRUE,"9-10 Years")</f>
        <v>6-8 Years</v>
      </c>
      <c r="U3673" t="str" cm="1">
        <f t="array" ref="U3673">_xlfn.IFS(P3673&gt;60,"High Risk",P3673&gt;30,"Medium Risk",TRUE,"Low Risk")</f>
        <v>High Risk</v>
      </c>
      <c r="V3673">
        <f t="shared" si="57"/>
        <v>1</v>
      </c>
    </row>
    <row r="3674" spans="1:22" hidden="1" x14ac:dyDescent="0.2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 s="2">
        <v>113882.31</v>
      </c>
      <c r="H3674">
        <v>1</v>
      </c>
      <c r="I3674">
        <v>1</v>
      </c>
      <c r="J3674">
        <v>1</v>
      </c>
      <c r="K3674" s="1">
        <v>74564.41</v>
      </c>
      <c r="L3674">
        <v>0</v>
      </c>
      <c r="M3674">
        <v>8</v>
      </c>
      <c r="N3674">
        <v>573</v>
      </c>
      <c r="O3674">
        <v>5</v>
      </c>
      <c r="P3674">
        <v>9</v>
      </c>
      <c r="Q3674">
        <v>0.625</v>
      </c>
      <c r="R3674">
        <v>4584</v>
      </c>
      <c r="S3674" t="str" cm="1">
        <f t="array" ref="S3674">_xlfn.IFS(E3677&lt;30,"18-29",E3677&lt;45,"30-44",TRUE,"45+")</f>
        <v>30-44</v>
      </c>
      <c r="T3674" t="str" cm="1">
        <f t="array" ref="T3674">_xlfn.IFS(F3674&lt;=2,"0-2 Years",F3674&lt;=5,"3-5 Years",F3674&lt;=8,"6-8 Years",TRUE,"9-10 Years")</f>
        <v>6-8 Years</v>
      </c>
      <c r="U3674" t="str" cm="1">
        <f t="array" ref="U3674">_xlfn.IFS(P3674&gt;60,"High Risk",P3674&gt;30,"Medium Risk",TRUE,"Low Risk")</f>
        <v>Low Risk</v>
      </c>
      <c r="V3674">
        <f t="shared" si="57"/>
        <v>2</v>
      </c>
    </row>
    <row r="3675" spans="1:22" hidden="1" x14ac:dyDescent="0.2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 s="2">
        <v>98148.61</v>
      </c>
      <c r="H3675">
        <v>1</v>
      </c>
      <c r="I3675">
        <v>1</v>
      </c>
      <c r="J3675">
        <v>0</v>
      </c>
      <c r="K3675" s="1">
        <v>26843.759999999998</v>
      </c>
      <c r="L3675">
        <v>0</v>
      </c>
      <c r="M3675">
        <v>15</v>
      </c>
      <c r="N3675">
        <v>1430</v>
      </c>
      <c r="O3675">
        <v>9</v>
      </c>
      <c r="P3675">
        <v>119</v>
      </c>
      <c r="Q3675">
        <v>0.6</v>
      </c>
      <c r="R3675">
        <v>21450</v>
      </c>
      <c r="S3675" t="str" cm="1">
        <f t="array" ref="S3675">_xlfn.IFS(E3678&lt;30,"18-29",E3678&lt;45,"30-44",TRUE,"45+")</f>
        <v>30-44</v>
      </c>
      <c r="T3675" t="str" cm="1">
        <f t="array" ref="T3675">_xlfn.IFS(F3675&lt;=2,"0-2 Years",F3675&lt;=5,"3-5 Years",F3675&lt;=8,"6-8 Years",TRUE,"9-10 Years")</f>
        <v>6-8 Years</v>
      </c>
      <c r="U3675" t="str" cm="1">
        <f t="array" ref="U3675">_xlfn.IFS(P3675&gt;60,"High Risk",P3675&gt;30,"Medium Risk",TRUE,"Low Risk")</f>
        <v>High Risk</v>
      </c>
      <c r="V3675">
        <f t="shared" si="57"/>
        <v>5</v>
      </c>
    </row>
    <row r="3676" spans="1:22" x14ac:dyDescent="0.2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 s="2">
        <v>0</v>
      </c>
      <c r="H3676">
        <v>2</v>
      </c>
      <c r="I3676">
        <v>1</v>
      </c>
      <c r="J3676">
        <v>0</v>
      </c>
      <c r="K3676" s="1">
        <v>156774.75</v>
      </c>
      <c r="L3676">
        <v>0</v>
      </c>
      <c r="M3676">
        <v>30</v>
      </c>
      <c r="N3676">
        <v>563</v>
      </c>
      <c r="O3676">
        <v>4</v>
      </c>
      <c r="P3676">
        <v>89</v>
      </c>
      <c r="Q3676">
        <v>0.13333333333333333</v>
      </c>
      <c r="R3676">
        <v>16890</v>
      </c>
      <c r="S3676" t="str" cm="1">
        <f t="array" ref="S3676">_xlfn.IFS(E3679&lt;30,"18-29",E3679&lt;45,"30-44",TRUE,"45+")</f>
        <v>30-44</v>
      </c>
      <c r="T3676" t="str" cm="1">
        <f t="array" ref="T3676">_xlfn.IFS(F3676&lt;=2,"0-2 Years",F3676&lt;=5,"3-5 Years",F3676&lt;=8,"6-8 Years",TRUE,"9-10 Years")</f>
        <v>9-10 Years</v>
      </c>
      <c r="U3676" t="str" cm="1">
        <f t="array" ref="U3676">_xlfn.IFS(P3676&gt;60,"High Risk",P3676&gt;30,"Medium Risk",TRUE,"Low Risk")</f>
        <v>High Risk</v>
      </c>
      <c r="V3676">
        <f t="shared" si="57"/>
        <v>6</v>
      </c>
    </row>
    <row r="3677" spans="1:22" hidden="1" x14ac:dyDescent="0.2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 s="2">
        <v>59271.82</v>
      </c>
      <c r="H3677">
        <v>1</v>
      </c>
      <c r="I3677">
        <v>1</v>
      </c>
      <c r="J3677">
        <v>1</v>
      </c>
      <c r="K3677" s="1">
        <v>46019.43</v>
      </c>
      <c r="L3677">
        <v>0</v>
      </c>
      <c r="M3677">
        <v>10</v>
      </c>
      <c r="N3677">
        <v>1372</v>
      </c>
      <c r="O3677">
        <v>5</v>
      </c>
      <c r="P3677">
        <v>76</v>
      </c>
      <c r="Q3677">
        <v>0.5</v>
      </c>
      <c r="R3677">
        <v>13720</v>
      </c>
      <c r="S3677" t="str" cm="1">
        <f t="array" ref="S3677">_xlfn.IFS(E3680&lt;30,"18-29",E3680&lt;45,"30-44",TRUE,"45+")</f>
        <v>30-44</v>
      </c>
      <c r="T3677" t="str" cm="1">
        <f t="array" ref="T3677">_xlfn.IFS(F3677&lt;=2,"0-2 Years",F3677&lt;=5,"3-5 Years",F3677&lt;=8,"6-8 Years",TRUE,"9-10 Years")</f>
        <v>0-2 Years</v>
      </c>
      <c r="U3677" t="str" cm="1">
        <f t="array" ref="U3677">_xlfn.IFS(P3677&gt;60,"High Risk",P3677&gt;30,"Medium Risk",TRUE,"Low Risk")</f>
        <v>High Risk</v>
      </c>
      <c r="V3677">
        <f t="shared" si="57"/>
        <v>3</v>
      </c>
    </row>
    <row r="3678" spans="1:22" hidden="1" x14ac:dyDescent="0.2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 s="2">
        <v>0</v>
      </c>
      <c r="H3678">
        <v>2</v>
      </c>
      <c r="I3678">
        <v>0</v>
      </c>
      <c r="J3678">
        <v>1</v>
      </c>
      <c r="K3678" s="1">
        <v>145411.39000000001</v>
      </c>
      <c r="L3678">
        <v>0</v>
      </c>
      <c r="M3678">
        <v>14</v>
      </c>
      <c r="N3678">
        <v>2273</v>
      </c>
      <c r="O3678">
        <v>5</v>
      </c>
      <c r="P3678">
        <v>165</v>
      </c>
      <c r="Q3678">
        <v>0.35714285714285715</v>
      </c>
      <c r="R3678">
        <v>31822</v>
      </c>
      <c r="S3678" t="str" cm="1">
        <f t="array" ref="S3678">_xlfn.IFS(E3681&lt;30,"18-29",E3681&lt;45,"30-44",TRUE,"45+")</f>
        <v>18-29</v>
      </c>
      <c r="T3678" t="str" cm="1">
        <f t="array" ref="T3678">_xlfn.IFS(F3678&lt;=2,"0-2 Years",F3678&lt;=5,"3-5 Years",F3678&lt;=8,"6-8 Years",TRUE,"9-10 Years")</f>
        <v>0-2 Years</v>
      </c>
      <c r="U3678" t="str" cm="1">
        <f t="array" ref="U3678">_xlfn.IFS(P3678&gt;60,"High Risk",P3678&gt;30,"Medium Risk",TRUE,"Low Risk")</f>
        <v>High Risk</v>
      </c>
      <c r="V3678">
        <f t="shared" si="57"/>
        <v>4</v>
      </c>
    </row>
    <row r="3679" spans="1:22" hidden="1" x14ac:dyDescent="0.2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 s="2">
        <v>0</v>
      </c>
      <c r="H3679">
        <v>2</v>
      </c>
      <c r="I3679">
        <v>1</v>
      </c>
      <c r="J3679">
        <v>1</v>
      </c>
      <c r="K3679" s="1">
        <v>158268.84</v>
      </c>
      <c r="L3679">
        <v>0</v>
      </c>
      <c r="M3679">
        <v>10</v>
      </c>
      <c r="N3679">
        <v>3945</v>
      </c>
      <c r="O3679">
        <v>3</v>
      </c>
      <c r="P3679">
        <v>86</v>
      </c>
      <c r="Q3679">
        <v>0.3</v>
      </c>
      <c r="R3679">
        <v>39450</v>
      </c>
      <c r="S3679" t="str" cm="1">
        <f t="array" ref="S3679">_xlfn.IFS(E3682&lt;30,"18-29",E3682&lt;45,"30-44",TRUE,"45+")</f>
        <v>18-29</v>
      </c>
      <c r="T3679" t="str" cm="1">
        <f t="array" ref="T3679">_xlfn.IFS(F3679&lt;=2,"0-2 Years",F3679&lt;=5,"3-5 Years",F3679&lt;=8,"6-8 Years",TRUE,"9-10 Years")</f>
        <v>0-2 Years</v>
      </c>
      <c r="U3679" t="str" cm="1">
        <f t="array" ref="U3679">_xlfn.IFS(P3679&gt;60,"High Risk",P3679&gt;30,"Medium Risk",TRUE,"Low Risk")</f>
        <v>High Risk</v>
      </c>
      <c r="V3679">
        <f t="shared" si="57"/>
        <v>4</v>
      </c>
    </row>
    <row r="3680" spans="1:22" hidden="1" x14ac:dyDescent="0.2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 s="2">
        <v>69413.440000000002</v>
      </c>
      <c r="H3680">
        <v>1</v>
      </c>
      <c r="I3680">
        <v>1</v>
      </c>
      <c r="J3680">
        <v>1</v>
      </c>
      <c r="K3680" s="1">
        <v>74637.570000000007</v>
      </c>
      <c r="L3680">
        <v>0</v>
      </c>
      <c r="M3680">
        <v>7</v>
      </c>
      <c r="N3680">
        <v>2547</v>
      </c>
      <c r="O3680">
        <v>0</v>
      </c>
      <c r="P3680">
        <v>174</v>
      </c>
      <c r="Q3680">
        <v>0</v>
      </c>
      <c r="R3680">
        <v>17829</v>
      </c>
      <c r="S3680" t="str" cm="1">
        <f t="array" ref="S3680">_xlfn.IFS(E3683&lt;30,"18-29",E3683&lt;45,"30-44",TRUE,"45+")</f>
        <v>30-44</v>
      </c>
      <c r="T3680" t="str" cm="1">
        <f t="array" ref="T3680">_xlfn.IFS(F3680&lt;=2,"0-2 Years",F3680&lt;=5,"3-5 Years",F3680&lt;=8,"6-8 Years",TRUE,"9-10 Years")</f>
        <v>9-10 Years</v>
      </c>
      <c r="U3680" t="str" cm="1">
        <f t="array" ref="U3680">_xlfn.IFS(P3680&gt;60,"High Risk",P3680&gt;30,"Medium Risk",TRUE,"Low Risk")</f>
        <v>High Risk</v>
      </c>
      <c r="V3680">
        <f t="shared" si="57"/>
        <v>2</v>
      </c>
    </row>
    <row r="3681" spans="1:22" hidden="1" x14ac:dyDescent="0.2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 s="2">
        <v>160599.06</v>
      </c>
      <c r="H3681">
        <v>2</v>
      </c>
      <c r="I3681">
        <v>1</v>
      </c>
      <c r="J3681">
        <v>1</v>
      </c>
      <c r="K3681" s="1">
        <v>28391.52</v>
      </c>
      <c r="L3681">
        <v>0</v>
      </c>
      <c r="M3681">
        <v>8</v>
      </c>
      <c r="N3681">
        <v>616</v>
      </c>
      <c r="O3681">
        <v>6</v>
      </c>
      <c r="P3681">
        <v>123</v>
      </c>
      <c r="Q3681">
        <v>0.75</v>
      </c>
      <c r="R3681">
        <v>4928</v>
      </c>
      <c r="S3681" t="str" cm="1">
        <f t="array" ref="S3681">_xlfn.IFS(E3684&lt;30,"18-29",E3684&lt;45,"30-44",TRUE,"45+")</f>
        <v>30-44</v>
      </c>
      <c r="T3681" t="str" cm="1">
        <f t="array" ref="T3681">_xlfn.IFS(F3681&lt;=2,"0-2 Years",F3681&lt;=5,"3-5 Years",F3681&lt;=8,"6-8 Years",TRUE,"9-10 Years")</f>
        <v>6-8 Years</v>
      </c>
      <c r="U3681" t="str" cm="1">
        <f t="array" ref="U3681">_xlfn.IFS(P3681&gt;60,"High Risk",P3681&gt;30,"Medium Risk",TRUE,"Low Risk")</f>
        <v>High Risk</v>
      </c>
      <c r="V3681">
        <f t="shared" si="57"/>
        <v>0</v>
      </c>
    </row>
    <row r="3682" spans="1:22" hidden="1" x14ac:dyDescent="0.2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 s="2">
        <v>0</v>
      </c>
      <c r="H3682">
        <v>1</v>
      </c>
      <c r="I3682">
        <v>1</v>
      </c>
      <c r="J3682">
        <v>1</v>
      </c>
      <c r="K3682" s="1">
        <v>144385.54</v>
      </c>
      <c r="L3682">
        <v>0</v>
      </c>
      <c r="M3682">
        <v>17</v>
      </c>
      <c r="N3682">
        <v>3799</v>
      </c>
      <c r="O3682">
        <v>2</v>
      </c>
      <c r="P3682">
        <v>145</v>
      </c>
      <c r="Q3682">
        <v>0.11764705882352941</v>
      </c>
      <c r="R3682">
        <v>64583</v>
      </c>
      <c r="S3682" t="str" cm="1">
        <f t="array" ref="S3682">_xlfn.IFS(E3685&lt;30,"18-29",E3685&lt;45,"30-44",TRUE,"45+")</f>
        <v>45+</v>
      </c>
      <c r="T3682" t="str" cm="1">
        <f t="array" ref="T3682">_xlfn.IFS(F3682&lt;=2,"0-2 Years",F3682&lt;=5,"3-5 Years",F3682&lt;=8,"6-8 Years",TRUE,"9-10 Years")</f>
        <v>3-5 Years</v>
      </c>
      <c r="U3682" t="str" cm="1">
        <f t="array" ref="U3682">_xlfn.IFS(P3682&gt;60,"High Risk",P3682&gt;30,"Medium Risk",TRUE,"Low Risk")</f>
        <v>High Risk</v>
      </c>
      <c r="V3682">
        <f t="shared" si="57"/>
        <v>5</v>
      </c>
    </row>
    <row r="3683" spans="1:22" x14ac:dyDescent="0.2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 s="2">
        <v>147803.48000000001</v>
      </c>
      <c r="H3683">
        <v>1</v>
      </c>
      <c r="I3683">
        <v>1</v>
      </c>
      <c r="J3683">
        <v>0</v>
      </c>
      <c r="K3683" s="1">
        <v>95181.06</v>
      </c>
      <c r="L3683">
        <v>1</v>
      </c>
      <c r="M3683">
        <v>21</v>
      </c>
      <c r="N3683">
        <v>4242</v>
      </c>
      <c r="O3683">
        <v>1</v>
      </c>
      <c r="P3683">
        <v>54</v>
      </c>
      <c r="Q3683">
        <v>4.7619047619047616E-2</v>
      </c>
      <c r="R3683">
        <v>89082</v>
      </c>
      <c r="S3683" t="str" cm="1">
        <f t="array" ref="S3683">_xlfn.IFS(E3686&lt;30,"18-29",E3686&lt;45,"30-44",TRUE,"45+")</f>
        <v>30-44</v>
      </c>
      <c r="T3683" t="str" cm="1">
        <f t="array" ref="T3683">_xlfn.IFS(F3683&lt;=2,"0-2 Years",F3683&lt;=5,"3-5 Years",F3683&lt;=8,"6-8 Years",TRUE,"9-10 Years")</f>
        <v>0-2 Years</v>
      </c>
      <c r="U3683" t="str" cm="1">
        <f t="array" ref="U3683">_xlfn.IFS(P3683&gt;60,"High Risk",P3683&gt;30,"Medium Risk",TRUE,"Low Risk")</f>
        <v>Medium Risk</v>
      </c>
      <c r="V3683">
        <f t="shared" si="57"/>
        <v>6</v>
      </c>
    </row>
    <row r="3684" spans="1:22" hidden="1" x14ac:dyDescent="0.2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 s="2">
        <v>0</v>
      </c>
      <c r="H3684">
        <v>2</v>
      </c>
      <c r="I3684">
        <v>1</v>
      </c>
      <c r="J3684">
        <v>1</v>
      </c>
      <c r="K3684" s="1">
        <v>15627.51</v>
      </c>
      <c r="L3684">
        <v>0</v>
      </c>
      <c r="M3684">
        <v>20</v>
      </c>
      <c r="N3684">
        <v>4702</v>
      </c>
      <c r="O3684">
        <v>6</v>
      </c>
      <c r="P3684">
        <v>63</v>
      </c>
      <c r="Q3684">
        <v>0.3</v>
      </c>
      <c r="R3684">
        <v>94040</v>
      </c>
      <c r="S3684" t="str" cm="1">
        <f t="array" ref="S3684">_xlfn.IFS(E3687&lt;30,"18-29",E3687&lt;45,"30-44",TRUE,"45+")</f>
        <v>30-44</v>
      </c>
      <c r="T3684" t="str" cm="1">
        <f t="array" ref="T3684">_xlfn.IFS(F3684&lt;=2,"0-2 Years",F3684&lt;=5,"3-5 Years",F3684&lt;=8,"6-8 Years",TRUE,"9-10 Years")</f>
        <v>6-8 Years</v>
      </c>
      <c r="U3684" t="str" cm="1">
        <f t="array" ref="U3684">_xlfn.IFS(P3684&gt;60,"High Risk",P3684&gt;30,"Medium Risk",TRUE,"Low Risk")</f>
        <v>High Risk</v>
      </c>
      <c r="V3684">
        <f t="shared" si="57"/>
        <v>3</v>
      </c>
    </row>
    <row r="3685" spans="1:22" hidden="1" x14ac:dyDescent="0.2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 s="2">
        <v>170228.59</v>
      </c>
      <c r="H3685">
        <v>2</v>
      </c>
      <c r="I3685">
        <v>0</v>
      </c>
      <c r="J3685">
        <v>0</v>
      </c>
      <c r="K3685" s="1">
        <v>148477.57</v>
      </c>
      <c r="L3685">
        <v>1</v>
      </c>
      <c r="M3685">
        <v>5</v>
      </c>
      <c r="N3685">
        <v>139</v>
      </c>
      <c r="O3685">
        <v>2</v>
      </c>
      <c r="P3685">
        <v>154</v>
      </c>
      <c r="Q3685">
        <v>0.4</v>
      </c>
      <c r="R3685">
        <v>695</v>
      </c>
      <c r="S3685" t="str" cm="1">
        <f t="array" ref="S3685">_xlfn.IFS(E3688&lt;30,"18-29",E3688&lt;45,"30-44",TRUE,"45+")</f>
        <v>18-29</v>
      </c>
      <c r="T3685" t="str" cm="1">
        <f t="array" ref="T3685">_xlfn.IFS(F3685&lt;=2,"0-2 Years",F3685&lt;=5,"3-5 Years",F3685&lt;=8,"6-8 Years",TRUE,"9-10 Years")</f>
        <v>9-10 Years</v>
      </c>
      <c r="U3685" t="str" cm="1">
        <f t="array" ref="U3685">_xlfn.IFS(P3685&gt;60,"High Risk",P3685&gt;30,"Medium Risk",TRUE,"Low Risk")</f>
        <v>High Risk</v>
      </c>
      <c r="V3685">
        <f t="shared" si="57"/>
        <v>4</v>
      </c>
    </row>
    <row r="3686" spans="1:22" hidden="1" x14ac:dyDescent="0.2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 s="2">
        <v>133111.73000000001</v>
      </c>
      <c r="H3686">
        <v>1</v>
      </c>
      <c r="I3686">
        <v>0</v>
      </c>
      <c r="J3686">
        <v>1</v>
      </c>
      <c r="K3686" s="1">
        <v>79957.95</v>
      </c>
      <c r="L3686">
        <v>0</v>
      </c>
      <c r="M3686">
        <v>13</v>
      </c>
      <c r="N3686">
        <v>3171</v>
      </c>
      <c r="O3686">
        <v>8</v>
      </c>
      <c r="P3686">
        <v>17</v>
      </c>
      <c r="Q3686">
        <v>0.61538461538461542</v>
      </c>
      <c r="R3686">
        <v>41223</v>
      </c>
      <c r="S3686" t="str" cm="1">
        <f t="array" ref="S3686">_xlfn.IFS(E3689&lt;30,"18-29",E3689&lt;45,"30-44",TRUE,"45+")</f>
        <v>30-44</v>
      </c>
      <c r="T3686" t="str" cm="1">
        <f t="array" ref="T3686">_xlfn.IFS(F3686&lt;=2,"0-2 Years",F3686&lt;=5,"3-5 Years",F3686&lt;=8,"6-8 Years",TRUE,"9-10 Years")</f>
        <v>0-2 Years</v>
      </c>
      <c r="U3686" t="str" cm="1">
        <f t="array" ref="U3686">_xlfn.IFS(P3686&gt;60,"High Risk",P3686&gt;30,"Medium Risk",TRUE,"Low Risk")</f>
        <v>Low Risk</v>
      </c>
      <c r="V3686">
        <f t="shared" si="57"/>
        <v>3</v>
      </c>
    </row>
    <row r="3687" spans="1:22" x14ac:dyDescent="0.2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 s="2">
        <v>0</v>
      </c>
      <c r="H3687">
        <v>2</v>
      </c>
      <c r="I3687">
        <v>0</v>
      </c>
      <c r="J3687">
        <v>0</v>
      </c>
      <c r="K3687" s="1">
        <v>102763.69</v>
      </c>
      <c r="L3687">
        <v>0</v>
      </c>
      <c r="M3687">
        <v>24</v>
      </c>
      <c r="N3687">
        <v>3803</v>
      </c>
      <c r="O3687">
        <v>10</v>
      </c>
      <c r="P3687">
        <v>126</v>
      </c>
      <c r="Q3687">
        <v>0.41666666666666669</v>
      </c>
      <c r="R3687">
        <v>91272</v>
      </c>
      <c r="S3687" t="str" cm="1">
        <f t="array" ref="S3687">_xlfn.IFS(E3690&lt;30,"18-29",E3690&lt;45,"30-44",TRUE,"45+")</f>
        <v>30-44</v>
      </c>
      <c r="T3687" t="str" cm="1">
        <f t="array" ref="T3687">_xlfn.IFS(F3687&lt;=2,"0-2 Years",F3687&lt;=5,"3-5 Years",F3687&lt;=8,"6-8 Years",TRUE,"9-10 Years")</f>
        <v>3-5 Years</v>
      </c>
      <c r="U3687" t="str" cm="1">
        <f t="array" ref="U3687">_xlfn.IFS(P3687&gt;60,"High Risk",P3687&gt;30,"Medium Risk",TRUE,"Low Risk")</f>
        <v>High Risk</v>
      </c>
      <c r="V3687">
        <f t="shared" si="57"/>
        <v>6</v>
      </c>
    </row>
    <row r="3688" spans="1:22" hidden="1" x14ac:dyDescent="0.2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 s="2">
        <v>176139.5</v>
      </c>
      <c r="H3688">
        <v>2</v>
      </c>
      <c r="I3688">
        <v>1</v>
      </c>
      <c r="J3688">
        <v>0</v>
      </c>
      <c r="K3688" s="1">
        <v>129654.22</v>
      </c>
      <c r="L3688">
        <v>0</v>
      </c>
      <c r="M3688">
        <v>24</v>
      </c>
      <c r="N3688">
        <v>2965</v>
      </c>
      <c r="O3688">
        <v>8</v>
      </c>
      <c r="P3688">
        <v>113</v>
      </c>
      <c r="Q3688">
        <v>0.33333333333333331</v>
      </c>
      <c r="R3688">
        <v>71160</v>
      </c>
      <c r="S3688" t="str" cm="1">
        <f t="array" ref="S3688">_xlfn.IFS(E3691&lt;30,"18-29",E3691&lt;45,"30-44",TRUE,"45+")</f>
        <v>45+</v>
      </c>
      <c r="T3688" t="str" cm="1">
        <f t="array" ref="T3688">_xlfn.IFS(F3688&lt;=2,"0-2 Years",F3688&lt;=5,"3-5 Years",F3688&lt;=8,"6-8 Years",TRUE,"9-10 Years")</f>
        <v>0-2 Years</v>
      </c>
      <c r="U3688" t="str" cm="1">
        <f t="array" ref="U3688">_xlfn.IFS(P3688&gt;60,"High Risk",P3688&gt;30,"Medium Risk",TRUE,"Low Risk")</f>
        <v>High Risk</v>
      </c>
      <c r="V3688">
        <f t="shared" si="57"/>
        <v>4</v>
      </c>
    </row>
    <row r="3689" spans="1:22" hidden="1" x14ac:dyDescent="0.2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 s="2">
        <v>0</v>
      </c>
      <c r="H3689">
        <v>2</v>
      </c>
      <c r="I3689">
        <v>1</v>
      </c>
      <c r="J3689">
        <v>1</v>
      </c>
      <c r="K3689" s="1">
        <v>40652.33</v>
      </c>
      <c r="L3689">
        <v>0</v>
      </c>
      <c r="M3689">
        <v>7</v>
      </c>
      <c r="N3689">
        <v>4715</v>
      </c>
      <c r="O3689">
        <v>8</v>
      </c>
      <c r="P3689">
        <v>37</v>
      </c>
      <c r="Q3689">
        <v>1</v>
      </c>
      <c r="R3689">
        <v>33005</v>
      </c>
      <c r="S3689" t="str" cm="1">
        <f t="array" ref="S3689">_xlfn.IFS(E3692&lt;30,"18-29",E3692&lt;45,"30-44",TRUE,"45+")</f>
        <v>45+</v>
      </c>
      <c r="T3689" t="str" cm="1">
        <f t="array" ref="T3689">_xlfn.IFS(F3689&lt;=2,"0-2 Years",F3689&lt;=5,"3-5 Years",F3689&lt;=8,"6-8 Years",TRUE,"9-10 Years")</f>
        <v>0-2 Years</v>
      </c>
      <c r="U3689" t="str" cm="1">
        <f t="array" ref="U3689">_xlfn.IFS(P3689&gt;60,"High Risk",P3689&gt;30,"Medium Risk",TRUE,"Low Risk")</f>
        <v>Medium Risk</v>
      </c>
      <c r="V3689">
        <f t="shared" si="57"/>
        <v>4</v>
      </c>
    </row>
    <row r="3690" spans="1:22" hidden="1" x14ac:dyDescent="0.2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 s="2">
        <v>110245.13</v>
      </c>
      <c r="H3690">
        <v>1</v>
      </c>
      <c r="I3690">
        <v>1</v>
      </c>
      <c r="J3690">
        <v>1</v>
      </c>
      <c r="K3690" s="1">
        <v>178291.09</v>
      </c>
      <c r="L3690">
        <v>0</v>
      </c>
      <c r="M3690">
        <v>27</v>
      </c>
      <c r="N3690">
        <v>3970</v>
      </c>
      <c r="O3690">
        <v>4</v>
      </c>
      <c r="P3690">
        <v>54</v>
      </c>
      <c r="Q3690">
        <v>0.14814814814814814</v>
      </c>
      <c r="R3690">
        <v>107190</v>
      </c>
      <c r="S3690" t="str" cm="1">
        <f t="array" ref="S3690">_xlfn.IFS(E3693&lt;30,"18-29",E3693&lt;45,"30-44",TRUE,"45+")</f>
        <v>45+</v>
      </c>
      <c r="T3690" t="str" cm="1">
        <f t="array" ref="T3690">_xlfn.IFS(F3690&lt;=2,"0-2 Years",F3690&lt;=5,"3-5 Years",F3690&lt;=8,"6-8 Years",TRUE,"9-10 Years")</f>
        <v>0-2 Years</v>
      </c>
      <c r="U3690" t="str" cm="1">
        <f t="array" ref="U3690">_xlfn.IFS(P3690&gt;60,"High Risk",P3690&gt;30,"Medium Risk",TRUE,"Low Risk")</f>
        <v>Medium Risk</v>
      </c>
      <c r="V3690">
        <f t="shared" si="57"/>
        <v>3</v>
      </c>
    </row>
    <row r="3691" spans="1:22" x14ac:dyDescent="0.2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 s="2">
        <v>0</v>
      </c>
      <c r="H3691">
        <v>2</v>
      </c>
      <c r="I3691">
        <v>1</v>
      </c>
      <c r="J3691">
        <v>0</v>
      </c>
      <c r="K3691" s="1">
        <v>131906.44</v>
      </c>
      <c r="L3691">
        <v>0</v>
      </c>
      <c r="M3691">
        <v>5</v>
      </c>
      <c r="N3691">
        <v>2743</v>
      </c>
      <c r="O3691">
        <v>7</v>
      </c>
      <c r="P3691">
        <v>64</v>
      </c>
      <c r="Q3691">
        <v>1</v>
      </c>
      <c r="R3691">
        <v>13715</v>
      </c>
      <c r="S3691" t="str" cm="1">
        <f t="array" ref="S3691">_xlfn.IFS(E3694&lt;30,"18-29",E3694&lt;45,"30-44",TRUE,"45+")</f>
        <v>30-44</v>
      </c>
      <c r="T3691" t="str" cm="1">
        <f t="array" ref="T3691">_xlfn.IFS(F3691&lt;=2,"0-2 Years",F3691&lt;=5,"3-5 Years",F3691&lt;=8,"6-8 Years",TRUE,"9-10 Years")</f>
        <v>3-5 Years</v>
      </c>
      <c r="U3691" t="str" cm="1">
        <f t="array" ref="U3691">_xlfn.IFS(P3691&gt;60,"High Risk",P3691&gt;30,"Medium Risk",TRUE,"Low Risk")</f>
        <v>High Risk</v>
      </c>
      <c r="V3691">
        <f t="shared" si="57"/>
        <v>6</v>
      </c>
    </row>
    <row r="3692" spans="1:22" hidden="1" x14ac:dyDescent="0.2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 s="2">
        <v>158719.57</v>
      </c>
      <c r="H3692">
        <v>1</v>
      </c>
      <c r="I3692">
        <v>1</v>
      </c>
      <c r="J3692">
        <v>1</v>
      </c>
      <c r="K3692" s="1">
        <v>118607.4</v>
      </c>
      <c r="L3692">
        <v>0</v>
      </c>
      <c r="M3692">
        <v>24</v>
      </c>
      <c r="N3692">
        <v>352</v>
      </c>
      <c r="O3692">
        <v>8</v>
      </c>
      <c r="P3692">
        <v>48</v>
      </c>
      <c r="Q3692">
        <v>0.33333333333333331</v>
      </c>
      <c r="R3692">
        <v>8448</v>
      </c>
      <c r="S3692" t="str" cm="1">
        <f t="array" ref="S3692">_xlfn.IFS(E3695&lt;30,"18-29",E3695&lt;45,"30-44",TRUE,"45+")</f>
        <v>45+</v>
      </c>
      <c r="T3692" t="str" cm="1">
        <f t="array" ref="T3692">_xlfn.IFS(F3692&lt;=2,"0-2 Years",F3692&lt;=5,"3-5 Years",F3692&lt;=8,"6-8 Years",TRUE,"9-10 Years")</f>
        <v>6-8 Years</v>
      </c>
      <c r="U3692" t="str" cm="1">
        <f t="array" ref="U3692">_xlfn.IFS(P3692&gt;60,"High Risk",P3692&gt;30,"Medium Risk",TRUE,"Low Risk")</f>
        <v>Medium Risk</v>
      </c>
      <c r="V3692">
        <f t="shared" si="57"/>
        <v>3</v>
      </c>
    </row>
    <row r="3693" spans="1:22" hidden="1" x14ac:dyDescent="0.2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 s="2">
        <v>160979.68</v>
      </c>
      <c r="H3693">
        <v>1</v>
      </c>
      <c r="I3693">
        <v>0</v>
      </c>
      <c r="J3693">
        <v>1</v>
      </c>
      <c r="K3693" s="1">
        <v>13848.58</v>
      </c>
      <c r="L3693">
        <v>0</v>
      </c>
      <c r="M3693">
        <v>11</v>
      </c>
      <c r="N3693">
        <v>2683</v>
      </c>
      <c r="O3693">
        <v>1</v>
      </c>
      <c r="P3693">
        <v>9</v>
      </c>
      <c r="Q3693">
        <v>9.0909090909090912E-2</v>
      </c>
      <c r="R3693">
        <v>29513</v>
      </c>
      <c r="S3693" t="str" cm="1">
        <f t="array" ref="S3693">_xlfn.IFS(E3696&lt;30,"18-29",E3696&lt;45,"30-44",TRUE,"45+")</f>
        <v>30-44</v>
      </c>
      <c r="T3693" t="str" cm="1">
        <f t="array" ref="T3693">_xlfn.IFS(F3693&lt;=2,"0-2 Years",F3693&lt;=5,"3-5 Years",F3693&lt;=8,"6-8 Years",TRUE,"9-10 Years")</f>
        <v>3-5 Years</v>
      </c>
      <c r="U3693" t="str" cm="1">
        <f t="array" ref="U3693">_xlfn.IFS(P3693&gt;60,"High Risk",P3693&gt;30,"Medium Risk",TRUE,"Low Risk")</f>
        <v>Low Risk</v>
      </c>
      <c r="V3693">
        <f t="shared" si="57"/>
        <v>3</v>
      </c>
    </row>
    <row r="3694" spans="1:22" hidden="1" x14ac:dyDescent="0.2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 s="2">
        <v>123557.65</v>
      </c>
      <c r="H3694">
        <v>2</v>
      </c>
      <c r="I3694">
        <v>0</v>
      </c>
      <c r="J3694">
        <v>1</v>
      </c>
      <c r="K3694" s="1">
        <v>170903.4</v>
      </c>
      <c r="L3694">
        <v>0</v>
      </c>
      <c r="M3694">
        <v>27</v>
      </c>
      <c r="N3694">
        <v>2902</v>
      </c>
      <c r="O3694">
        <v>7</v>
      </c>
      <c r="P3694">
        <v>15</v>
      </c>
      <c r="Q3694">
        <v>0.25925925925925924</v>
      </c>
      <c r="R3694">
        <v>78354</v>
      </c>
      <c r="S3694" t="str" cm="1">
        <f t="array" ref="S3694">_xlfn.IFS(E3697&lt;30,"18-29",E3697&lt;45,"30-44",TRUE,"45+")</f>
        <v>30-44</v>
      </c>
      <c r="T3694" t="str" cm="1">
        <f t="array" ref="T3694">_xlfn.IFS(F3694&lt;=2,"0-2 Years",F3694&lt;=5,"3-5 Years",F3694&lt;=8,"6-8 Years",TRUE,"9-10 Years")</f>
        <v>3-5 Years</v>
      </c>
      <c r="U3694" t="str" cm="1">
        <f t="array" ref="U3694">_xlfn.IFS(P3694&gt;60,"High Risk",P3694&gt;30,"Medium Risk",TRUE,"Low Risk")</f>
        <v>Low Risk</v>
      </c>
      <c r="V3694">
        <f t="shared" si="57"/>
        <v>0</v>
      </c>
    </row>
    <row r="3695" spans="1:22" x14ac:dyDescent="0.2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 s="2">
        <v>0</v>
      </c>
      <c r="H3695">
        <v>1</v>
      </c>
      <c r="I3695">
        <v>1</v>
      </c>
      <c r="J3695">
        <v>1</v>
      </c>
      <c r="K3695" s="1">
        <v>13161.66</v>
      </c>
      <c r="L3695">
        <v>1</v>
      </c>
      <c r="M3695">
        <v>3</v>
      </c>
      <c r="N3695">
        <v>4929</v>
      </c>
      <c r="O3695">
        <v>2</v>
      </c>
      <c r="P3695">
        <v>146</v>
      </c>
      <c r="Q3695">
        <v>0.66666666666666663</v>
      </c>
      <c r="R3695">
        <v>14787</v>
      </c>
      <c r="S3695" t="str" cm="1">
        <f t="array" ref="S3695">_xlfn.IFS(E3698&lt;30,"18-29",E3698&lt;45,"30-44",TRUE,"45+")</f>
        <v>30-44</v>
      </c>
      <c r="T3695" t="str" cm="1">
        <f t="array" ref="T3695">_xlfn.IFS(F3695&lt;=2,"0-2 Years",F3695&lt;=5,"3-5 Years",F3695&lt;=8,"6-8 Years",TRUE,"9-10 Years")</f>
        <v>3-5 Years</v>
      </c>
      <c r="U3695" t="str" cm="1">
        <f t="array" ref="U3695">_xlfn.IFS(P3695&gt;60,"High Risk",P3695&gt;30,"Medium Risk",TRUE,"Low Risk")</f>
        <v>High Risk</v>
      </c>
      <c r="V3695">
        <f t="shared" si="57"/>
        <v>6</v>
      </c>
    </row>
    <row r="3696" spans="1:22" x14ac:dyDescent="0.2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 s="2">
        <v>0</v>
      </c>
      <c r="H3696">
        <v>1</v>
      </c>
      <c r="I3696">
        <v>1</v>
      </c>
      <c r="J3696">
        <v>0</v>
      </c>
      <c r="K3696" s="1">
        <v>79304.38</v>
      </c>
      <c r="L3696">
        <v>1</v>
      </c>
      <c r="M3696">
        <v>8</v>
      </c>
      <c r="N3696">
        <v>2721</v>
      </c>
      <c r="O3696">
        <v>5</v>
      </c>
      <c r="P3696">
        <v>33</v>
      </c>
      <c r="Q3696">
        <v>0.625</v>
      </c>
      <c r="R3696">
        <v>21768</v>
      </c>
      <c r="S3696" t="str" cm="1">
        <f t="array" ref="S3696">_xlfn.IFS(E3699&lt;30,"18-29",E3699&lt;45,"30-44",TRUE,"45+")</f>
        <v>45+</v>
      </c>
      <c r="T3696" t="str" cm="1">
        <f t="array" ref="T3696">_xlfn.IFS(F3696&lt;=2,"0-2 Years",F3696&lt;=5,"3-5 Years",F3696&lt;=8,"6-8 Years",TRUE,"9-10 Years")</f>
        <v>3-5 Years</v>
      </c>
      <c r="U3696" t="str" cm="1">
        <f t="array" ref="U3696">_xlfn.IFS(P3696&gt;60,"High Risk",P3696&gt;30,"Medium Risk",TRUE,"Low Risk")</f>
        <v>Medium Risk</v>
      </c>
      <c r="V3696">
        <f t="shared" si="57"/>
        <v>8</v>
      </c>
    </row>
    <row r="3697" spans="1:22" hidden="1" x14ac:dyDescent="0.2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 s="2">
        <v>112896.86</v>
      </c>
      <c r="H3697">
        <v>1</v>
      </c>
      <c r="I3697">
        <v>1</v>
      </c>
      <c r="J3697">
        <v>1</v>
      </c>
      <c r="K3697" s="1">
        <v>121402.53</v>
      </c>
      <c r="L3697">
        <v>0</v>
      </c>
      <c r="M3697">
        <v>21</v>
      </c>
      <c r="N3697">
        <v>640</v>
      </c>
      <c r="O3697">
        <v>10</v>
      </c>
      <c r="P3697">
        <v>64</v>
      </c>
      <c r="Q3697">
        <v>0.47619047619047616</v>
      </c>
      <c r="R3697">
        <v>13440</v>
      </c>
      <c r="S3697" t="str" cm="1">
        <f t="array" ref="S3697">_xlfn.IFS(E3700&lt;30,"18-29",E3700&lt;45,"30-44",TRUE,"45+")</f>
        <v>18-29</v>
      </c>
      <c r="T3697" t="str" cm="1">
        <f t="array" ref="T3697">_xlfn.IFS(F3697&lt;=2,"0-2 Years",F3697&lt;=5,"3-5 Years",F3697&lt;=8,"6-8 Years",TRUE,"9-10 Years")</f>
        <v>9-10 Years</v>
      </c>
      <c r="U3697" t="str" cm="1">
        <f t="array" ref="U3697">_xlfn.IFS(P3697&gt;60,"High Risk",P3697&gt;30,"Medium Risk",TRUE,"Low Risk")</f>
        <v>High Risk</v>
      </c>
      <c r="V3697">
        <f t="shared" si="57"/>
        <v>2</v>
      </c>
    </row>
    <row r="3698" spans="1:22" hidden="1" x14ac:dyDescent="0.2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 s="2">
        <v>120962.13</v>
      </c>
      <c r="H3698">
        <v>1</v>
      </c>
      <c r="I3698">
        <v>0</v>
      </c>
      <c r="J3698">
        <v>0</v>
      </c>
      <c r="K3698" s="1">
        <v>23305.01</v>
      </c>
      <c r="L3698">
        <v>0</v>
      </c>
      <c r="M3698">
        <v>15</v>
      </c>
      <c r="N3698">
        <v>367</v>
      </c>
      <c r="O3698">
        <v>6</v>
      </c>
      <c r="P3698">
        <v>94</v>
      </c>
      <c r="Q3698">
        <v>0.4</v>
      </c>
      <c r="R3698">
        <v>5505</v>
      </c>
      <c r="S3698" t="str" cm="1">
        <f t="array" ref="S3698">_xlfn.IFS(E3701&lt;30,"18-29",E3701&lt;45,"30-44",TRUE,"45+")</f>
        <v>30-44</v>
      </c>
      <c r="T3698" t="str" cm="1">
        <f t="array" ref="T3698">_xlfn.IFS(F3698&lt;=2,"0-2 Years",F3698&lt;=5,"3-5 Years",F3698&lt;=8,"6-8 Years",TRUE,"9-10 Years")</f>
        <v>6-8 Years</v>
      </c>
      <c r="U3698" t="str" cm="1">
        <f t="array" ref="U3698">_xlfn.IFS(P3698&gt;60,"High Risk",P3698&gt;30,"Medium Risk",TRUE,"Low Risk")</f>
        <v>High Risk</v>
      </c>
      <c r="V3698">
        <f t="shared" si="57"/>
        <v>5</v>
      </c>
    </row>
    <row r="3699" spans="1:22" x14ac:dyDescent="0.2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 s="2">
        <v>96048.55</v>
      </c>
      <c r="H3699">
        <v>1</v>
      </c>
      <c r="I3699">
        <v>1</v>
      </c>
      <c r="J3699">
        <v>0</v>
      </c>
      <c r="K3699" s="1">
        <v>74510.649999999994</v>
      </c>
      <c r="L3699">
        <v>0</v>
      </c>
      <c r="M3699">
        <v>23</v>
      </c>
      <c r="N3699">
        <v>2092</v>
      </c>
      <c r="O3699">
        <v>4</v>
      </c>
      <c r="P3699">
        <v>118</v>
      </c>
      <c r="Q3699">
        <v>0.17391304347826086</v>
      </c>
      <c r="R3699">
        <v>48116</v>
      </c>
      <c r="S3699" t="str" cm="1">
        <f t="array" ref="S3699">_xlfn.IFS(E3702&lt;30,"18-29",E3702&lt;45,"30-44",TRUE,"45+")</f>
        <v>18-29</v>
      </c>
      <c r="T3699" t="str" cm="1">
        <f t="array" ref="T3699">_xlfn.IFS(F3699&lt;=2,"0-2 Years",F3699&lt;=5,"3-5 Years",F3699&lt;=8,"6-8 Years",TRUE,"9-10 Years")</f>
        <v>9-10 Years</v>
      </c>
      <c r="U3699" t="str" cm="1">
        <f t="array" ref="U3699">_xlfn.IFS(P3699&gt;60,"High Risk",P3699&gt;30,"Medium Risk",TRUE,"Low Risk")</f>
        <v>High Risk</v>
      </c>
      <c r="V3699">
        <f t="shared" si="57"/>
        <v>6</v>
      </c>
    </row>
    <row r="3700" spans="1:22" hidden="1" x14ac:dyDescent="0.2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 s="2">
        <v>0</v>
      </c>
      <c r="H3700">
        <v>2</v>
      </c>
      <c r="I3700">
        <v>0</v>
      </c>
      <c r="J3700">
        <v>1</v>
      </c>
      <c r="K3700" s="1">
        <v>55601.440000000002</v>
      </c>
      <c r="L3700">
        <v>0</v>
      </c>
      <c r="M3700">
        <v>7</v>
      </c>
      <c r="N3700">
        <v>3577</v>
      </c>
      <c r="O3700">
        <v>9</v>
      </c>
      <c r="P3700">
        <v>166</v>
      </c>
      <c r="Q3700">
        <v>1</v>
      </c>
      <c r="R3700">
        <v>25039</v>
      </c>
      <c r="S3700" t="str" cm="1">
        <f t="array" ref="S3700">_xlfn.IFS(E3703&lt;30,"18-29",E3703&lt;45,"30-44",TRUE,"45+")</f>
        <v>45+</v>
      </c>
      <c r="T3700" t="str" cm="1">
        <f t="array" ref="T3700">_xlfn.IFS(F3700&lt;=2,"0-2 Years",F3700&lt;=5,"3-5 Years",F3700&lt;=8,"6-8 Years",TRUE,"9-10 Years")</f>
        <v>3-5 Years</v>
      </c>
      <c r="U3700" t="str" cm="1">
        <f t="array" ref="U3700">_xlfn.IFS(P3700&gt;60,"High Risk",P3700&gt;30,"Medium Risk",TRUE,"Low Risk")</f>
        <v>High Risk</v>
      </c>
      <c r="V3700">
        <f t="shared" si="57"/>
        <v>3</v>
      </c>
    </row>
    <row r="3701" spans="1:22" hidden="1" x14ac:dyDescent="0.2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 s="2">
        <v>185063.7</v>
      </c>
      <c r="H3701">
        <v>2</v>
      </c>
      <c r="I3701">
        <v>1</v>
      </c>
      <c r="J3701">
        <v>1</v>
      </c>
      <c r="K3701" s="1">
        <v>134526.87</v>
      </c>
      <c r="L3701">
        <v>0</v>
      </c>
      <c r="M3701">
        <v>18</v>
      </c>
      <c r="N3701">
        <v>4006</v>
      </c>
      <c r="O3701">
        <v>5</v>
      </c>
      <c r="P3701">
        <v>112</v>
      </c>
      <c r="Q3701">
        <v>0.27777777777777779</v>
      </c>
      <c r="R3701">
        <v>72108</v>
      </c>
      <c r="S3701" t="str" cm="1">
        <f t="array" ref="S3701">_xlfn.IFS(E3704&lt;30,"18-29",E3704&lt;45,"30-44",TRUE,"45+")</f>
        <v>45+</v>
      </c>
      <c r="T3701" t="str" cm="1">
        <f t="array" ref="T3701">_xlfn.IFS(F3701&lt;=2,"0-2 Years",F3701&lt;=5,"3-5 Years",F3701&lt;=8,"6-8 Years",TRUE,"9-10 Years")</f>
        <v>9-10 Years</v>
      </c>
      <c r="U3701" t="str" cm="1">
        <f t="array" ref="U3701">_xlfn.IFS(P3701&gt;60,"High Risk",P3701&gt;30,"Medium Risk",TRUE,"Low Risk")</f>
        <v>High Risk</v>
      </c>
      <c r="V3701">
        <f t="shared" si="57"/>
        <v>0</v>
      </c>
    </row>
    <row r="3702" spans="1:22" hidden="1" x14ac:dyDescent="0.2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 s="2">
        <v>118064.93</v>
      </c>
      <c r="H3702">
        <v>2</v>
      </c>
      <c r="I3702">
        <v>1</v>
      </c>
      <c r="J3702">
        <v>1</v>
      </c>
      <c r="K3702" s="1">
        <v>195424.01</v>
      </c>
      <c r="L3702">
        <v>0</v>
      </c>
      <c r="M3702">
        <v>19</v>
      </c>
      <c r="N3702">
        <v>2927</v>
      </c>
      <c r="O3702">
        <v>8</v>
      </c>
      <c r="P3702">
        <v>151</v>
      </c>
      <c r="Q3702">
        <v>0.42105263157894735</v>
      </c>
      <c r="R3702">
        <v>55613</v>
      </c>
      <c r="S3702" t="str" cm="1">
        <f t="array" ref="S3702">_xlfn.IFS(E3705&lt;30,"18-29",E3705&lt;45,"30-44",TRUE,"45+")</f>
        <v>30-44</v>
      </c>
      <c r="T3702" t="str" cm="1">
        <f t="array" ref="T3702">_xlfn.IFS(F3702&lt;=2,"0-2 Years",F3702&lt;=5,"3-5 Years",F3702&lt;=8,"6-8 Years",TRUE,"9-10 Years")</f>
        <v>6-8 Years</v>
      </c>
      <c r="U3702" t="str" cm="1">
        <f t="array" ref="U3702">_xlfn.IFS(P3702&gt;60,"High Risk",P3702&gt;30,"Medium Risk",TRUE,"Low Risk")</f>
        <v>High Risk</v>
      </c>
      <c r="V3702">
        <f t="shared" si="57"/>
        <v>0</v>
      </c>
    </row>
    <row r="3703" spans="1:22" hidden="1" x14ac:dyDescent="0.2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 s="2">
        <v>0</v>
      </c>
      <c r="H3703">
        <v>2</v>
      </c>
      <c r="I3703">
        <v>1</v>
      </c>
      <c r="J3703">
        <v>1</v>
      </c>
      <c r="K3703" s="1">
        <v>59563.49</v>
      </c>
      <c r="L3703">
        <v>0</v>
      </c>
      <c r="M3703">
        <v>25</v>
      </c>
      <c r="N3703">
        <v>4738</v>
      </c>
      <c r="O3703">
        <v>3</v>
      </c>
      <c r="P3703">
        <v>164</v>
      </c>
      <c r="Q3703">
        <v>0.12</v>
      </c>
      <c r="R3703">
        <v>118450</v>
      </c>
      <c r="S3703" t="str" cm="1">
        <f t="array" ref="S3703">_xlfn.IFS(E3706&lt;30,"18-29",E3706&lt;45,"30-44",TRUE,"45+")</f>
        <v>30-44</v>
      </c>
      <c r="T3703" t="str" cm="1">
        <f t="array" ref="T3703">_xlfn.IFS(F3703&lt;=2,"0-2 Years",F3703&lt;=5,"3-5 Years",F3703&lt;=8,"6-8 Years",TRUE,"9-10 Years")</f>
        <v>0-2 Years</v>
      </c>
      <c r="U3703" t="str" cm="1">
        <f t="array" ref="U3703">_xlfn.IFS(P3703&gt;60,"High Risk",P3703&gt;30,"Medium Risk",TRUE,"Low Risk")</f>
        <v>High Risk</v>
      </c>
      <c r="V3703">
        <f t="shared" si="57"/>
        <v>5</v>
      </c>
    </row>
    <row r="3704" spans="1:22" x14ac:dyDescent="0.2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 s="2">
        <v>0</v>
      </c>
      <c r="H3704">
        <v>1</v>
      </c>
      <c r="I3704">
        <v>1</v>
      </c>
      <c r="J3704">
        <v>1</v>
      </c>
      <c r="K3704" s="1">
        <v>34595.58</v>
      </c>
      <c r="L3704">
        <v>0</v>
      </c>
      <c r="M3704">
        <v>16</v>
      </c>
      <c r="N3704">
        <v>2041</v>
      </c>
      <c r="O3704">
        <v>1</v>
      </c>
      <c r="P3704">
        <v>8</v>
      </c>
      <c r="Q3704">
        <v>6.25E-2</v>
      </c>
      <c r="R3704">
        <v>32656</v>
      </c>
      <c r="S3704" t="str" cm="1">
        <f t="array" ref="S3704">_xlfn.IFS(E3707&lt;30,"18-29",E3707&lt;45,"30-44",TRUE,"45+")</f>
        <v>30-44</v>
      </c>
      <c r="T3704" t="str" cm="1">
        <f t="array" ref="T3704">_xlfn.IFS(F3704&lt;=2,"0-2 Years",F3704&lt;=5,"3-5 Years",F3704&lt;=8,"6-8 Years",TRUE,"9-10 Years")</f>
        <v>6-8 Years</v>
      </c>
      <c r="U3704" t="str" cm="1">
        <f t="array" ref="U3704">_xlfn.IFS(P3704&gt;60,"High Risk",P3704&gt;30,"Medium Risk",TRUE,"Low Risk")</f>
        <v>Low Risk</v>
      </c>
      <c r="V3704">
        <f t="shared" si="57"/>
        <v>6</v>
      </c>
    </row>
    <row r="3705" spans="1:22" hidden="1" x14ac:dyDescent="0.2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 s="2">
        <v>149131.03</v>
      </c>
      <c r="H3705">
        <v>3</v>
      </c>
      <c r="I3705">
        <v>1</v>
      </c>
      <c r="J3705">
        <v>1</v>
      </c>
      <c r="K3705" s="1">
        <v>60036.99</v>
      </c>
      <c r="L3705">
        <v>1</v>
      </c>
      <c r="M3705">
        <v>12</v>
      </c>
      <c r="N3705">
        <v>3733</v>
      </c>
      <c r="O3705">
        <v>8</v>
      </c>
      <c r="P3705">
        <v>100</v>
      </c>
      <c r="Q3705">
        <v>0.66666666666666663</v>
      </c>
      <c r="R3705">
        <v>44796</v>
      </c>
      <c r="S3705" t="str" cm="1">
        <f t="array" ref="S3705">_xlfn.IFS(E3708&lt;30,"18-29",E3708&lt;45,"30-44",TRUE,"45+")</f>
        <v>30-44</v>
      </c>
      <c r="T3705" t="str" cm="1">
        <f t="array" ref="T3705">_xlfn.IFS(F3705&lt;=2,"0-2 Years",F3705&lt;=5,"3-5 Years",F3705&lt;=8,"6-8 Years",TRUE,"9-10 Years")</f>
        <v>3-5 Years</v>
      </c>
      <c r="U3705" t="str" cm="1">
        <f t="array" ref="U3705">_xlfn.IFS(P3705&gt;60,"High Risk",P3705&gt;30,"Medium Risk",TRUE,"Low Risk")</f>
        <v>High Risk</v>
      </c>
      <c r="V3705">
        <f t="shared" si="57"/>
        <v>0</v>
      </c>
    </row>
    <row r="3706" spans="1:22" x14ac:dyDescent="0.2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 s="2">
        <v>0</v>
      </c>
      <c r="H3706">
        <v>2</v>
      </c>
      <c r="I3706">
        <v>1</v>
      </c>
      <c r="J3706">
        <v>0</v>
      </c>
      <c r="K3706" s="1">
        <v>193021.49</v>
      </c>
      <c r="L3706">
        <v>0</v>
      </c>
      <c r="M3706">
        <v>15</v>
      </c>
      <c r="N3706">
        <v>504</v>
      </c>
      <c r="O3706">
        <v>9</v>
      </c>
      <c r="P3706">
        <v>122</v>
      </c>
      <c r="Q3706">
        <v>0.6</v>
      </c>
      <c r="R3706">
        <v>7560</v>
      </c>
      <c r="S3706" t="str" cm="1">
        <f t="array" ref="S3706">_xlfn.IFS(E3709&lt;30,"18-29",E3709&lt;45,"30-44",TRUE,"45+")</f>
        <v>30-44</v>
      </c>
      <c r="T3706" t="str" cm="1">
        <f t="array" ref="T3706">_xlfn.IFS(F3706&lt;=2,"0-2 Years",F3706&lt;=5,"3-5 Years",F3706&lt;=8,"6-8 Years",TRUE,"9-10 Years")</f>
        <v>6-8 Years</v>
      </c>
      <c r="U3706" t="str" cm="1">
        <f t="array" ref="U3706">_xlfn.IFS(P3706&gt;60,"High Risk",P3706&gt;30,"Medium Risk",TRUE,"Low Risk")</f>
        <v>High Risk</v>
      </c>
      <c r="V3706">
        <f t="shared" si="57"/>
        <v>6</v>
      </c>
    </row>
    <row r="3707" spans="1:22" hidden="1" x14ac:dyDescent="0.2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 s="2">
        <v>0</v>
      </c>
      <c r="H3707">
        <v>1</v>
      </c>
      <c r="I3707">
        <v>1</v>
      </c>
      <c r="J3707">
        <v>1</v>
      </c>
      <c r="K3707" s="1">
        <v>48108.72</v>
      </c>
      <c r="L3707">
        <v>0</v>
      </c>
      <c r="M3707">
        <v>3</v>
      </c>
      <c r="N3707">
        <v>4527</v>
      </c>
      <c r="O3707">
        <v>2</v>
      </c>
      <c r="P3707">
        <v>42</v>
      </c>
      <c r="Q3707">
        <v>0.66666666666666663</v>
      </c>
      <c r="R3707">
        <v>13581</v>
      </c>
      <c r="S3707" t="str" cm="1">
        <f t="array" ref="S3707">_xlfn.IFS(E3710&lt;30,"18-29",E3710&lt;45,"30-44",TRUE,"45+")</f>
        <v>30-44</v>
      </c>
      <c r="T3707" t="str" cm="1">
        <f t="array" ref="T3707">_xlfn.IFS(F3707&lt;=2,"0-2 Years",F3707&lt;=5,"3-5 Years",F3707&lt;=8,"6-8 Years",TRUE,"9-10 Years")</f>
        <v>3-5 Years</v>
      </c>
      <c r="U3707" t="str" cm="1">
        <f t="array" ref="U3707">_xlfn.IFS(P3707&gt;60,"High Risk",P3707&gt;30,"Medium Risk",TRUE,"Low Risk")</f>
        <v>Medium Risk</v>
      </c>
      <c r="V3707">
        <f t="shared" si="57"/>
        <v>5</v>
      </c>
    </row>
    <row r="3708" spans="1:22" hidden="1" x14ac:dyDescent="0.2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 s="2">
        <v>125512.98</v>
      </c>
      <c r="H3708">
        <v>2</v>
      </c>
      <c r="I3708">
        <v>0</v>
      </c>
      <c r="J3708">
        <v>0</v>
      </c>
      <c r="K3708" s="1">
        <v>79082.759999999995</v>
      </c>
      <c r="L3708">
        <v>0</v>
      </c>
      <c r="M3708">
        <v>14</v>
      </c>
      <c r="N3708">
        <v>3448</v>
      </c>
      <c r="O3708">
        <v>10</v>
      </c>
      <c r="P3708">
        <v>124</v>
      </c>
      <c r="Q3708">
        <v>0.7142857142857143</v>
      </c>
      <c r="R3708">
        <v>48272</v>
      </c>
      <c r="S3708" t="str" cm="1">
        <f t="array" ref="S3708">_xlfn.IFS(E3711&lt;30,"18-29",E3711&lt;45,"30-44",TRUE,"45+")</f>
        <v>45+</v>
      </c>
      <c r="T3708" t="str" cm="1">
        <f t="array" ref="T3708">_xlfn.IFS(F3708&lt;=2,"0-2 Years",F3708&lt;=5,"3-5 Years",F3708&lt;=8,"6-8 Years",TRUE,"9-10 Years")</f>
        <v>6-8 Years</v>
      </c>
      <c r="U3708" t="str" cm="1">
        <f t="array" ref="U3708">_xlfn.IFS(P3708&gt;60,"High Risk",P3708&gt;30,"Medium Risk",TRUE,"Low Risk")</f>
        <v>High Risk</v>
      </c>
      <c r="V3708">
        <f t="shared" si="57"/>
        <v>3</v>
      </c>
    </row>
    <row r="3709" spans="1:22" hidden="1" x14ac:dyDescent="0.2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 s="2">
        <v>83492.070000000007</v>
      </c>
      <c r="H3709">
        <v>2</v>
      </c>
      <c r="I3709">
        <v>1</v>
      </c>
      <c r="J3709">
        <v>0</v>
      </c>
      <c r="K3709" s="1">
        <v>37914.120000000003</v>
      </c>
      <c r="L3709">
        <v>0</v>
      </c>
      <c r="M3709">
        <v>2</v>
      </c>
      <c r="N3709">
        <v>3425</v>
      </c>
      <c r="O3709">
        <v>4</v>
      </c>
      <c r="P3709">
        <v>38</v>
      </c>
      <c r="Q3709">
        <v>1</v>
      </c>
      <c r="R3709">
        <v>6850</v>
      </c>
      <c r="S3709" t="str" cm="1">
        <f t="array" ref="S3709">_xlfn.IFS(E3712&lt;30,"18-29",E3712&lt;45,"30-44",TRUE,"45+")</f>
        <v>30-44</v>
      </c>
      <c r="T3709" t="str" cm="1">
        <f t="array" ref="T3709">_xlfn.IFS(F3709&lt;=2,"0-2 Years",F3709&lt;=5,"3-5 Years",F3709&lt;=8,"6-8 Years",TRUE,"9-10 Years")</f>
        <v>3-5 Years</v>
      </c>
      <c r="U3709" t="str" cm="1">
        <f t="array" ref="U3709">_xlfn.IFS(P3709&gt;60,"High Risk",P3709&gt;30,"Medium Risk",TRUE,"Low Risk")</f>
        <v>Medium Risk</v>
      </c>
      <c r="V3709">
        <f t="shared" si="57"/>
        <v>3</v>
      </c>
    </row>
    <row r="3710" spans="1:22" x14ac:dyDescent="0.2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 s="2">
        <v>0</v>
      </c>
      <c r="H3710">
        <v>1</v>
      </c>
      <c r="I3710">
        <v>0</v>
      </c>
      <c r="J3710">
        <v>0</v>
      </c>
      <c r="K3710" s="1">
        <v>74593.84</v>
      </c>
      <c r="L3710">
        <v>0</v>
      </c>
      <c r="M3710">
        <v>7</v>
      </c>
      <c r="N3710">
        <v>147</v>
      </c>
      <c r="O3710">
        <v>8</v>
      </c>
      <c r="P3710">
        <v>115</v>
      </c>
      <c r="Q3710">
        <v>1</v>
      </c>
      <c r="R3710">
        <v>1029</v>
      </c>
      <c r="S3710" t="str" cm="1">
        <f t="array" ref="S3710">_xlfn.IFS(E3713&lt;30,"18-29",E3713&lt;45,"30-44",TRUE,"45+")</f>
        <v>30-44</v>
      </c>
      <c r="T3710" t="str" cm="1">
        <f t="array" ref="T3710">_xlfn.IFS(F3710&lt;=2,"0-2 Years",F3710&lt;=5,"3-5 Years",F3710&lt;=8,"6-8 Years",TRUE,"9-10 Years")</f>
        <v>6-8 Years</v>
      </c>
      <c r="U3710" t="str" cm="1">
        <f t="array" ref="U3710">_xlfn.IFS(P3710&gt;60,"High Risk",P3710&gt;30,"Medium Risk",TRUE,"Low Risk")</f>
        <v>High Risk</v>
      </c>
      <c r="V3710">
        <f t="shared" si="57"/>
        <v>8</v>
      </c>
    </row>
    <row r="3711" spans="1:22" x14ac:dyDescent="0.2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 s="2">
        <v>0</v>
      </c>
      <c r="H3711">
        <v>1</v>
      </c>
      <c r="I3711">
        <v>1</v>
      </c>
      <c r="J3711">
        <v>0</v>
      </c>
      <c r="K3711" s="1">
        <v>82967.97</v>
      </c>
      <c r="L3711">
        <v>1</v>
      </c>
      <c r="M3711">
        <v>18</v>
      </c>
      <c r="N3711">
        <v>270</v>
      </c>
      <c r="O3711">
        <v>10</v>
      </c>
      <c r="P3711">
        <v>120</v>
      </c>
      <c r="Q3711">
        <v>0.55555555555555558</v>
      </c>
      <c r="R3711">
        <v>4860</v>
      </c>
      <c r="S3711" t="str" cm="1">
        <f t="array" ref="S3711">_xlfn.IFS(E3714&lt;30,"18-29",E3714&lt;45,"30-44",TRUE,"45+")</f>
        <v>30-44</v>
      </c>
      <c r="T3711" t="str" cm="1">
        <f t="array" ref="T3711">_xlfn.IFS(F3711&lt;=2,"0-2 Years",F3711&lt;=5,"3-5 Years",F3711&lt;=8,"6-8 Years",TRUE,"9-10 Years")</f>
        <v>9-10 Years</v>
      </c>
      <c r="U3711" t="str" cm="1">
        <f t="array" ref="U3711">_xlfn.IFS(P3711&gt;60,"High Risk",P3711&gt;30,"Medium Risk",TRUE,"Low Risk")</f>
        <v>High Risk</v>
      </c>
      <c r="V3711">
        <f t="shared" si="57"/>
        <v>9</v>
      </c>
    </row>
    <row r="3712" spans="1:22" hidden="1" x14ac:dyDescent="0.2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 s="2">
        <v>125739.26</v>
      </c>
      <c r="H3712">
        <v>1</v>
      </c>
      <c r="I3712">
        <v>1</v>
      </c>
      <c r="J3712">
        <v>1</v>
      </c>
      <c r="K3712" s="1">
        <v>193441.23</v>
      </c>
      <c r="L3712">
        <v>0</v>
      </c>
      <c r="M3712">
        <v>21</v>
      </c>
      <c r="N3712">
        <v>1055</v>
      </c>
      <c r="O3712">
        <v>1</v>
      </c>
      <c r="P3712">
        <v>58</v>
      </c>
      <c r="Q3712">
        <v>4.7619047619047616E-2</v>
      </c>
      <c r="R3712">
        <v>22155</v>
      </c>
      <c r="S3712" t="str" cm="1">
        <f t="array" ref="S3712">_xlfn.IFS(E3715&lt;30,"18-29",E3715&lt;45,"30-44",TRUE,"45+")</f>
        <v>18-29</v>
      </c>
      <c r="T3712" t="str" cm="1">
        <f t="array" ref="T3712">_xlfn.IFS(F3712&lt;=2,"0-2 Years",F3712&lt;=5,"3-5 Years",F3712&lt;=8,"6-8 Years",TRUE,"9-10 Years")</f>
        <v>0-2 Years</v>
      </c>
      <c r="U3712" t="str" cm="1">
        <f t="array" ref="U3712">_xlfn.IFS(P3712&gt;60,"High Risk",P3712&gt;30,"Medium Risk",TRUE,"Low Risk")</f>
        <v>Medium Risk</v>
      </c>
      <c r="V3712">
        <f t="shared" si="57"/>
        <v>3</v>
      </c>
    </row>
    <row r="3713" spans="1:22" hidden="1" x14ac:dyDescent="0.2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 s="2">
        <v>98592.88</v>
      </c>
      <c r="H3713">
        <v>1</v>
      </c>
      <c r="I3713">
        <v>0</v>
      </c>
      <c r="J3713">
        <v>1</v>
      </c>
      <c r="K3713" s="1">
        <v>191790.29</v>
      </c>
      <c r="L3713">
        <v>1</v>
      </c>
      <c r="M3713">
        <v>5</v>
      </c>
      <c r="N3713">
        <v>4213</v>
      </c>
      <c r="O3713">
        <v>1</v>
      </c>
      <c r="P3713">
        <v>134</v>
      </c>
      <c r="Q3713">
        <v>0.2</v>
      </c>
      <c r="R3713">
        <v>21065</v>
      </c>
      <c r="S3713" t="str" cm="1">
        <f t="array" ref="S3713">_xlfn.IFS(E3716&lt;30,"18-29",E3716&lt;45,"30-44",TRUE,"45+")</f>
        <v>30-44</v>
      </c>
      <c r="T3713" t="str" cm="1">
        <f t="array" ref="T3713">_xlfn.IFS(F3713&lt;=2,"0-2 Years",F3713&lt;=5,"3-5 Years",F3713&lt;=8,"6-8 Years",TRUE,"9-10 Years")</f>
        <v>6-8 Years</v>
      </c>
      <c r="U3713" t="str" cm="1">
        <f t="array" ref="U3713">_xlfn.IFS(P3713&gt;60,"High Risk",P3713&gt;30,"Medium Risk",TRUE,"Low Risk")</f>
        <v>High Risk</v>
      </c>
      <c r="V3713">
        <f t="shared" si="57"/>
        <v>2</v>
      </c>
    </row>
    <row r="3714" spans="1:22" x14ac:dyDescent="0.2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 s="2">
        <v>141789.15</v>
      </c>
      <c r="H3714">
        <v>1</v>
      </c>
      <c r="I3714">
        <v>1</v>
      </c>
      <c r="J3714">
        <v>0</v>
      </c>
      <c r="K3714" s="1">
        <v>92455.96</v>
      </c>
      <c r="L3714">
        <v>0</v>
      </c>
      <c r="M3714">
        <v>16</v>
      </c>
      <c r="N3714">
        <v>4080</v>
      </c>
      <c r="O3714">
        <v>10</v>
      </c>
      <c r="P3714">
        <v>5</v>
      </c>
      <c r="Q3714">
        <v>0.625</v>
      </c>
      <c r="R3714">
        <v>65280</v>
      </c>
      <c r="S3714" t="str" cm="1">
        <f t="array" ref="S3714">_xlfn.IFS(E3717&lt;30,"18-29",E3717&lt;45,"30-44",TRUE,"45+")</f>
        <v>45+</v>
      </c>
      <c r="T3714" t="str" cm="1">
        <f t="array" ref="T3714">_xlfn.IFS(F3714&lt;=2,"0-2 Years",F3714&lt;=5,"3-5 Years",F3714&lt;=8,"6-8 Years",TRUE,"9-10 Years")</f>
        <v>0-2 Years</v>
      </c>
      <c r="U3714" t="str" cm="1">
        <f t="array" ref="U3714">_xlfn.IFS(P3714&gt;60,"High Risk",P3714&gt;30,"Medium Risk",TRUE,"Low Risk")</f>
        <v>Low Risk</v>
      </c>
      <c r="V3714">
        <f t="shared" si="57"/>
        <v>6</v>
      </c>
    </row>
    <row r="3715" spans="1:22" x14ac:dyDescent="0.2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 s="2">
        <v>112949.71</v>
      </c>
      <c r="H3715">
        <v>1</v>
      </c>
      <c r="I3715">
        <v>0</v>
      </c>
      <c r="J3715">
        <v>0</v>
      </c>
      <c r="K3715" s="1">
        <v>155231.54999999999</v>
      </c>
      <c r="L3715">
        <v>0</v>
      </c>
      <c r="M3715">
        <v>22</v>
      </c>
      <c r="N3715">
        <v>4242</v>
      </c>
      <c r="O3715">
        <v>0</v>
      </c>
      <c r="P3715">
        <v>159</v>
      </c>
      <c r="Q3715">
        <v>0</v>
      </c>
      <c r="R3715">
        <v>93324</v>
      </c>
      <c r="S3715" t="str" cm="1">
        <f t="array" ref="S3715">_xlfn.IFS(E3718&lt;30,"18-29",E3718&lt;45,"30-44",TRUE,"45+")</f>
        <v>18-29</v>
      </c>
      <c r="T3715" t="str" cm="1">
        <f t="array" ref="T3715">_xlfn.IFS(F3715&lt;=2,"0-2 Years",F3715&lt;=5,"3-5 Years",F3715&lt;=8,"6-8 Years",TRUE,"9-10 Years")</f>
        <v>0-2 Years</v>
      </c>
      <c r="U3715" t="str" cm="1">
        <f t="array" ref="U3715">_xlfn.IFS(P3715&gt;60,"High Risk",P3715&gt;30,"Medium Risk",TRUE,"Low Risk")</f>
        <v>High Risk</v>
      </c>
      <c r="V3715">
        <f t="shared" ref="V3715:V3778" si="58">IF(J3715=0,3,0)+IF(G3715=0,3,0)+IF(H3715=1,2,0)+IF(E3715&gt;45,1,0)+IF(F3715&lt;3,1,0)</f>
        <v>6</v>
      </c>
    </row>
    <row r="3716" spans="1:22" hidden="1" x14ac:dyDescent="0.2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 s="2">
        <v>105057.33</v>
      </c>
      <c r="H3716">
        <v>1</v>
      </c>
      <c r="I3716">
        <v>1</v>
      </c>
      <c r="J3716">
        <v>0</v>
      </c>
      <c r="K3716" s="1">
        <v>9217.92</v>
      </c>
      <c r="L3716">
        <v>0</v>
      </c>
      <c r="M3716">
        <v>14</v>
      </c>
      <c r="N3716">
        <v>203</v>
      </c>
      <c r="O3716">
        <v>7</v>
      </c>
      <c r="P3716">
        <v>140</v>
      </c>
      <c r="Q3716">
        <v>0.5</v>
      </c>
      <c r="R3716">
        <v>2842</v>
      </c>
      <c r="S3716" t="str" cm="1">
        <f t="array" ref="S3716">_xlfn.IFS(E3719&lt;30,"18-29",E3719&lt;45,"30-44",TRUE,"45+")</f>
        <v>30-44</v>
      </c>
      <c r="T3716" t="str" cm="1">
        <f t="array" ref="T3716">_xlfn.IFS(F3716&lt;=2,"0-2 Years",F3716&lt;=5,"3-5 Years",F3716&lt;=8,"6-8 Years",TRUE,"9-10 Years")</f>
        <v>3-5 Years</v>
      </c>
      <c r="U3716" t="str" cm="1">
        <f t="array" ref="U3716">_xlfn.IFS(P3716&gt;60,"High Risk",P3716&gt;30,"Medium Risk",TRUE,"Low Risk")</f>
        <v>High Risk</v>
      </c>
      <c r="V3716">
        <f t="shared" si="58"/>
        <v>5</v>
      </c>
    </row>
    <row r="3717" spans="1:22" hidden="1" x14ac:dyDescent="0.2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 s="2">
        <v>89087.89</v>
      </c>
      <c r="H3717">
        <v>1</v>
      </c>
      <c r="I3717">
        <v>0</v>
      </c>
      <c r="J3717">
        <v>1</v>
      </c>
      <c r="K3717" s="1">
        <v>87941.85</v>
      </c>
      <c r="L3717">
        <v>1</v>
      </c>
      <c r="M3717">
        <v>13</v>
      </c>
      <c r="N3717">
        <v>2123</v>
      </c>
      <c r="O3717">
        <v>5</v>
      </c>
      <c r="P3717">
        <v>159</v>
      </c>
      <c r="Q3717">
        <v>0.38461538461538464</v>
      </c>
      <c r="R3717">
        <v>27599</v>
      </c>
      <c r="S3717" t="str" cm="1">
        <f t="array" ref="S3717">_xlfn.IFS(E3720&lt;30,"18-29",E3720&lt;45,"30-44",TRUE,"45+")</f>
        <v>30-44</v>
      </c>
      <c r="T3717" t="str" cm="1">
        <f t="array" ref="T3717">_xlfn.IFS(F3717&lt;=2,"0-2 Years",F3717&lt;=5,"3-5 Years",F3717&lt;=8,"6-8 Years",TRUE,"9-10 Years")</f>
        <v>0-2 Years</v>
      </c>
      <c r="U3717" t="str" cm="1">
        <f t="array" ref="U3717">_xlfn.IFS(P3717&gt;60,"High Risk",P3717&gt;30,"Medium Risk",TRUE,"Low Risk")</f>
        <v>High Risk</v>
      </c>
      <c r="V3717">
        <f t="shared" si="58"/>
        <v>4</v>
      </c>
    </row>
    <row r="3718" spans="1:22" x14ac:dyDescent="0.2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 s="2">
        <v>147435.96</v>
      </c>
      <c r="H3718">
        <v>1</v>
      </c>
      <c r="I3718">
        <v>0</v>
      </c>
      <c r="J3718">
        <v>0</v>
      </c>
      <c r="K3718" s="1">
        <v>187508.06</v>
      </c>
      <c r="L3718">
        <v>0</v>
      </c>
      <c r="M3718">
        <v>2</v>
      </c>
      <c r="N3718">
        <v>2979</v>
      </c>
      <c r="O3718">
        <v>7</v>
      </c>
      <c r="P3718">
        <v>152</v>
      </c>
      <c r="Q3718">
        <v>1</v>
      </c>
      <c r="R3718">
        <v>5958</v>
      </c>
      <c r="S3718" t="str" cm="1">
        <f t="array" ref="S3718">_xlfn.IFS(E3721&lt;30,"18-29",E3721&lt;45,"30-44",TRUE,"45+")</f>
        <v>45+</v>
      </c>
      <c r="T3718" t="str" cm="1">
        <f t="array" ref="T3718">_xlfn.IFS(F3718&lt;=2,"0-2 Years",F3718&lt;=5,"3-5 Years",F3718&lt;=8,"6-8 Years",TRUE,"9-10 Years")</f>
        <v>0-2 Years</v>
      </c>
      <c r="U3718" t="str" cm="1">
        <f t="array" ref="U3718">_xlfn.IFS(P3718&gt;60,"High Risk",P3718&gt;30,"Medium Risk",TRUE,"Low Risk")</f>
        <v>High Risk</v>
      </c>
      <c r="V3718">
        <f t="shared" si="58"/>
        <v>6</v>
      </c>
    </row>
    <row r="3719" spans="1:22" x14ac:dyDescent="0.2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 s="2">
        <v>154439.85999999999</v>
      </c>
      <c r="H3719">
        <v>1</v>
      </c>
      <c r="I3719">
        <v>1</v>
      </c>
      <c r="J3719">
        <v>0</v>
      </c>
      <c r="K3719" s="1">
        <v>171519.06</v>
      </c>
      <c r="L3719">
        <v>0</v>
      </c>
      <c r="M3719">
        <v>6</v>
      </c>
      <c r="N3719">
        <v>3159</v>
      </c>
      <c r="O3719">
        <v>3</v>
      </c>
      <c r="P3719">
        <v>154</v>
      </c>
      <c r="Q3719">
        <v>0.5</v>
      </c>
      <c r="R3719">
        <v>18954</v>
      </c>
      <c r="S3719" t="str" cm="1">
        <f t="array" ref="S3719">_xlfn.IFS(E3722&lt;30,"18-29",E3722&lt;45,"30-44",TRUE,"45+")</f>
        <v>30-44</v>
      </c>
      <c r="T3719" t="str" cm="1">
        <f t="array" ref="T3719">_xlfn.IFS(F3719&lt;=2,"0-2 Years",F3719&lt;=5,"3-5 Years",F3719&lt;=8,"6-8 Years",TRUE,"9-10 Years")</f>
        <v>0-2 Years</v>
      </c>
      <c r="U3719" t="str" cm="1">
        <f t="array" ref="U3719">_xlfn.IFS(P3719&gt;60,"High Risk",P3719&gt;30,"Medium Risk",TRUE,"Low Risk")</f>
        <v>High Risk</v>
      </c>
      <c r="V3719">
        <f t="shared" si="58"/>
        <v>6</v>
      </c>
    </row>
    <row r="3720" spans="1:22" hidden="1" x14ac:dyDescent="0.2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 s="2">
        <v>73054.37</v>
      </c>
      <c r="H3720">
        <v>2</v>
      </c>
      <c r="I3720">
        <v>1</v>
      </c>
      <c r="J3720">
        <v>1</v>
      </c>
      <c r="K3720" s="1">
        <v>27012</v>
      </c>
      <c r="L3720">
        <v>0</v>
      </c>
      <c r="M3720">
        <v>29</v>
      </c>
      <c r="N3720">
        <v>1777</v>
      </c>
      <c r="O3720">
        <v>1</v>
      </c>
      <c r="P3720">
        <v>56</v>
      </c>
      <c r="Q3720">
        <v>3.4482758620689655E-2</v>
      </c>
      <c r="R3720">
        <v>51533</v>
      </c>
      <c r="S3720" t="str" cm="1">
        <f t="array" ref="S3720">_xlfn.IFS(E3723&lt;30,"18-29",E3723&lt;45,"30-44",TRUE,"45+")</f>
        <v>30-44</v>
      </c>
      <c r="T3720" t="str" cm="1">
        <f t="array" ref="T3720">_xlfn.IFS(F3720&lt;=2,"0-2 Years",F3720&lt;=5,"3-5 Years",F3720&lt;=8,"6-8 Years",TRUE,"9-10 Years")</f>
        <v>6-8 Years</v>
      </c>
      <c r="U3720" t="str" cm="1">
        <f t="array" ref="U3720">_xlfn.IFS(P3720&gt;60,"High Risk",P3720&gt;30,"Medium Risk",TRUE,"Low Risk")</f>
        <v>Medium Risk</v>
      </c>
      <c r="V3720">
        <f t="shared" si="58"/>
        <v>0</v>
      </c>
    </row>
    <row r="3721" spans="1:22" x14ac:dyDescent="0.2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 s="2">
        <v>124678.35</v>
      </c>
      <c r="H3721">
        <v>1</v>
      </c>
      <c r="I3721">
        <v>1</v>
      </c>
      <c r="J3721">
        <v>0</v>
      </c>
      <c r="K3721" s="1">
        <v>70916</v>
      </c>
      <c r="L3721">
        <v>1</v>
      </c>
      <c r="M3721">
        <v>5</v>
      </c>
      <c r="N3721">
        <v>4272</v>
      </c>
      <c r="O3721">
        <v>5</v>
      </c>
      <c r="P3721">
        <v>121</v>
      </c>
      <c r="Q3721">
        <v>1</v>
      </c>
      <c r="R3721">
        <v>21360</v>
      </c>
      <c r="S3721" t="str" cm="1">
        <f t="array" ref="S3721">_xlfn.IFS(E3724&lt;30,"18-29",E3724&lt;45,"30-44",TRUE,"45+")</f>
        <v>18-29</v>
      </c>
      <c r="T3721" t="str" cm="1">
        <f t="array" ref="T3721">_xlfn.IFS(F3721&lt;=2,"0-2 Years",F3721&lt;=5,"3-5 Years",F3721&lt;=8,"6-8 Years",TRUE,"9-10 Years")</f>
        <v>0-2 Years</v>
      </c>
      <c r="U3721" t="str" cm="1">
        <f t="array" ref="U3721">_xlfn.IFS(P3721&gt;60,"High Risk",P3721&gt;30,"Medium Risk",TRUE,"Low Risk")</f>
        <v>High Risk</v>
      </c>
      <c r="V3721">
        <f t="shared" si="58"/>
        <v>7</v>
      </c>
    </row>
    <row r="3722" spans="1:22" hidden="1" x14ac:dyDescent="0.2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 s="2">
        <v>152576.25</v>
      </c>
      <c r="H3722">
        <v>2</v>
      </c>
      <c r="I3722">
        <v>1</v>
      </c>
      <c r="J3722">
        <v>0</v>
      </c>
      <c r="K3722" s="1">
        <v>73073.679999999993</v>
      </c>
      <c r="L3722">
        <v>0</v>
      </c>
      <c r="M3722">
        <v>16</v>
      </c>
      <c r="N3722">
        <v>2696</v>
      </c>
      <c r="O3722">
        <v>6</v>
      </c>
      <c r="P3722">
        <v>176</v>
      </c>
      <c r="Q3722">
        <v>0.375</v>
      </c>
      <c r="R3722">
        <v>43136</v>
      </c>
      <c r="S3722" t="str" cm="1">
        <f t="array" ref="S3722">_xlfn.IFS(E3725&lt;30,"18-29",E3725&lt;45,"30-44",TRUE,"45+")</f>
        <v>30-44</v>
      </c>
      <c r="T3722" t="str" cm="1">
        <f t="array" ref="T3722">_xlfn.IFS(F3722&lt;=2,"0-2 Years",F3722&lt;=5,"3-5 Years",F3722&lt;=8,"6-8 Years",TRUE,"9-10 Years")</f>
        <v>6-8 Years</v>
      </c>
      <c r="U3722" t="str" cm="1">
        <f t="array" ref="U3722">_xlfn.IFS(P3722&gt;60,"High Risk",P3722&gt;30,"Medium Risk",TRUE,"Low Risk")</f>
        <v>High Risk</v>
      </c>
      <c r="V3722">
        <f t="shared" si="58"/>
        <v>3</v>
      </c>
    </row>
    <row r="3723" spans="1:22" hidden="1" x14ac:dyDescent="0.2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 s="2">
        <v>152243.57</v>
      </c>
      <c r="H3723">
        <v>1</v>
      </c>
      <c r="I3723">
        <v>1</v>
      </c>
      <c r="J3723">
        <v>1</v>
      </c>
      <c r="K3723" s="1">
        <v>88783.59</v>
      </c>
      <c r="L3723">
        <v>0</v>
      </c>
      <c r="M3723">
        <v>28</v>
      </c>
      <c r="N3723">
        <v>2921</v>
      </c>
      <c r="O3723">
        <v>9</v>
      </c>
      <c r="P3723">
        <v>79</v>
      </c>
      <c r="Q3723">
        <v>0.32142857142857145</v>
      </c>
      <c r="R3723">
        <v>81788</v>
      </c>
      <c r="S3723" t="str" cm="1">
        <f t="array" ref="S3723">_xlfn.IFS(E3726&lt;30,"18-29",E3726&lt;45,"30-44",TRUE,"45+")</f>
        <v>45+</v>
      </c>
      <c r="T3723" t="str" cm="1">
        <f t="array" ref="T3723">_xlfn.IFS(F3723&lt;=2,"0-2 Years",F3723&lt;=5,"3-5 Years",F3723&lt;=8,"6-8 Years",TRUE,"9-10 Years")</f>
        <v>9-10 Years</v>
      </c>
      <c r="U3723" t="str" cm="1">
        <f t="array" ref="U3723">_xlfn.IFS(P3723&gt;60,"High Risk",P3723&gt;30,"Medium Risk",TRUE,"Low Risk")</f>
        <v>High Risk</v>
      </c>
      <c r="V3723">
        <f t="shared" si="58"/>
        <v>2</v>
      </c>
    </row>
    <row r="3724" spans="1:22" x14ac:dyDescent="0.2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 s="2">
        <v>0</v>
      </c>
      <c r="H3724">
        <v>1</v>
      </c>
      <c r="I3724">
        <v>1</v>
      </c>
      <c r="J3724">
        <v>0</v>
      </c>
      <c r="K3724" s="1">
        <v>145524.35999999999</v>
      </c>
      <c r="L3724">
        <v>0</v>
      </c>
      <c r="M3724">
        <v>13</v>
      </c>
      <c r="N3724">
        <v>3045</v>
      </c>
      <c r="O3724">
        <v>2</v>
      </c>
      <c r="P3724">
        <v>5</v>
      </c>
      <c r="Q3724">
        <v>0.15384615384615385</v>
      </c>
      <c r="R3724">
        <v>39585</v>
      </c>
      <c r="S3724" t="str" cm="1">
        <f t="array" ref="S3724">_xlfn.IFS(E3727&lt;30,"18-29",E3727&lt;45,"30-44",TRUE,"45+")</f>
        <v>30-44</v>
      </c>
      <c r="T3724" t="str" cm="1">
        <f t="array" ref="T3724">_xlfn.IFS(F3724&lt;=2,"0-2 Years",F3724&lt;=5,"3-5 Years",F3724&lt;=8,"6-8 Years",TRUE,"9-10 Years")</f>
        <v>3-5 Years</v>
      </c>
      <c r="U3724" t="str" cm="1">
        <f t="array" ref="U3724">_xlfn.IFS(P3724&gt;60,"High Risk",P3724&gt;30,"Medium Risk",TRUE,"Low Risk")</f>
        <v>Low Risk</v>
      </c>
      <c r="V3724">
        <f t="shared" si="58"/>
        <v>8</v>
      </c>
    </row>
    <row r="3725" spans="1:22" hidden="1" x14ac:dyDescent="0.2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 s="2">
        <v>88120.97</v>
      </c>
      <c r="H3725">
        <v>2</v>
      </c>
      <c r="I3725">
        <v>1</v>
      </c>
      <c r="J3725">
        <v>1</v>
      </c>
      <c r="K3725" s="1">
        <v>21333.22</v>
      </c>
      <c r="L3725">
        <v>0</v>
      </c>
      <c r="M3725">
        <v>5</v>
      </c>
      <c r="N3725">
        <v>1388</v>
      </c>
      <c r="O3725">
        <v>1</v>
      </c>
      <c r="P3725">
        <v>135</v>
      </c>
      <c r="Q3725">
        <v>0.2</v>
      </c>
      <c r="R3725">
        <v>6940</v>
      </c>
      <c r="S3725" t="str" cm="1">
        <f t="array" ref="S3725">_xlfn.IFS(E3728&lt;30,"18-29",E3728&lt;45,"30-44",TRUE,"45+")</f>
        <v>18-29</v>
      </c>
      <c r="T3725" t="str" cm="1">
        <f t="array" ref="T3725">_xlfn.IFS(F3725&lt;=2,"0-2 Years",F3725&lt;=5,"3-5 Years",F3725&lt;=8,"6-8 Years",TRUE,"9-10 Years")</f>
        <v>0-2 Years</v>
      </c>
      <c r="U3725" t="str" cm="1">
        <f t="array" ref="U3725">_xlfn.IFS(P3725&gt;60,"High Risk",P3725&gt;30,"Medium Risk",TRUE,"Low Risk")</f>
        <v>High Risk</v>
      </c>
      <c r="V3725">
        <f t="shared" si="58"/>
        <v>1</v>
      </c>
    </row>
    <row r="3726" spans="1:22" hidden="1" x14ac:dyDescent="0.2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 s="2">
        <v>143930.92000000001</v>
      </c>
      <c r="H3726">
        <v>1</v>
      </c>
      <c r="I3726">
        <v>0</v>
      </c>
      <c r="J3726">
        <v>1</v>
      </c>
      <c r="K3726" s="1">
        <v>46675.51</v>
      </c>
      <c r="L3726">
        <v>1</v>
      </c>
      <c r="M3726">
        <v>28</v>
      </c>
      <c r="N3726">
        <v>4781</v>
      </c>
      <c r="O3726">
        <v>2</v>
      </c>
      <c r="P3726">
        <v>139</v>
      </c>
      <c r="Q3726">
        <v>7.1428571428571425E-2</v>
      </c>
      <c r="R3726">
        <v>133868</v>
      </c>
      <c r="S3726" t="str" cm="1">
        <f t="array" ref="S3726">_xlfn.IFS(E3729&lt;30,"18-29",E3729&lt;45,"30-44",TRUE,"45+")</f>
        <v>18-29</v>
      </c>
      <c r="T3726" t="str" cm="1">
        <f t="array" ref="T3726">_xlfn.IFS(F3726&lt;=2,"0-2 Years",F3726&lt;=5,"3-5 Years",F3726&lt;=8,"6-8 Years",TRUE,"9-10 Years")</f>
        <v>9-10 Years</v>
      </c>
      <c r="U3726" t="str" cm="1">
        <f t="array" ref="U3726">_xlfn.IFS(P3726&gt;60,"High Risk",P3726&gt;30,"Medium Risk",TRUE,"Low Risk")</f>
        <v>High Risk</v>
      </c>
      <c r="V3726">
        <f t="shared" si="58"/>
        <v>3</v>
      </c>
    </row>
    <row r="3727" spans="1:22" x14ac:dyDescent="0.2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 s="2">
        <v>0</v>
      </c>
      <c r="H3727">
        <v>2</v>
      </c>
      <c r="I3727">
        <v>1</v>
      </c>
      <c r="J3727">
        <v>0</v>
      </c>
      <c r="K3727" s="1">
        <v>4802.25</v>
      </c>
      <c r="L3727">
        <v>0</v>
      </c>
      <c r="M3727">
        <v>15</v>
      </c>
      <c r="N3727">
        <v>4164</v>
      </c>
      <c r="O3727">
        <v>9</v>
      </c>
      <c r="P3727">
        <v>51</v>
      </c>
      <c r="Q3727">
        <v>0.6</v>
      </c>
      <c r="R3727">
        <v>62460</v>
      </c>
      <c r="S3727" t="str" cm="1">
        <f t="array" ref="S3727">_xlfn.IFS(E3730&lt;30,"18-29",E3730&lt;45,"30-44",TRUE,"45+")</f>
        <v>45+</v>
      </c>
      <c r="T3727" t="str" cm="1">
        <f t="array" ref="T3727">_xlfn.IFS(F3727&lt;=2,"0-2 Years",F3727&lt;=5,"3-5 Years",F3727&lt;=8,"6-8 Years",TRUE,"9-10 Years")</f>
        <v>0-2 Years</v>
      </c>
      <c r="U3727" t="str" cm="1">
        <f t="array" ref="U3727">_xlfn.IFS(P3727&gt;60,"High Risk",P3727&gt;30,"Medium Risk",TRUE,"Low Risk")</f>
        <v>Medium Risk</v>
      </c>
      <c r="V3727">
        <f t="shared" si="58"/>
        <v>7</v>
      </c>
    </row>
    <row r="3728" spans="1:22" hidden="1" x14ac:dyDescent="0.2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 s="2">
        <v>137059.04999999999</v>
      </c>
      <c r="H3728">
        <v>3</v>
      </c>
      <c r="I3728">
        <v>1</v>
      </c>
      <c r="J3728">
        <v>0</v>
      </c>
      <c r="K3728" s="1">
        <v>102975.72</v>
      </c>
      <c r="L3728">
        <v>1</v>
      </c>
      <c r="M3728">
        <v>13</v>
      </c>
      <c r="N3728">
        <v>811</v>
      </c>
      <c r="O3728">
        <v>10</v>
      </c>
      <c r="P3728">
        <v>68</v>
      </c>
      <c r="Q3728">
        <v>0.76923076923076927</v>
      </c>
      <c r="R3728">
        <v>10543</v>
      </c>
      <c r="S3728" t="str" cm="1">
        <f t="array" ref="S3728">_xlfn.IFS(E3731&lt;30,"18-29",E3731&lt;45,"30-44",TRUE,"45+")</f>
        <v>18-29</v>
      </c>
      <c r="T3728" t="str" cm="1">
        <f t="array" ref="T3728">_xlfn.IFS(F3728&lt;=2,"0-2 Years",F3728&lt;=5,"3-5 Years",F3728&lt;=8,"6-8 Years",TRUE,"9-10 Years")</f>
        <v>6-8 Years</v>
      </c>
      <c r="U3728" t="str" cm="1">
        <f t="array" ref="U3728">_xlfn.IFS(P3728&gt;60,"High Risk",P3728&gt;30,"Medium Risk",TRUE,"Low Risk")</f>
        <v>High Risk</v>
      </c>
      <c r="V3728">
        <f t="shared" si="58"/>
        <v>3</v>
      </c>
    </row>
    <row r="3729" spans="1:22" hidden="1" x14ac:dyDescent="0.2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 s="2">
        <v>186558.55</v>
      </c>
      <c r="H3729">
        <v>1</v>
      </c>
      <c r="I3729">
        <v>1</v>
      </c>
      <c r="J3729">
        <v>1</v>
      </c>
      <c r="K3729" s="1">
        <v>175071.29</v>
      </c>
      <c r="L3729">
        <v>1</v>
      </c>
      <c r="M3729">
        <v>1</v>
      </c>
      <c r="N3729">
        <v>1765</v>
      </c>
      <c r="O3729">
        <v>2</v>
      </c>
      <c r="P3729">
        <v>3</v>
      </c>
      <c r="Q3729">
        <v>1</v>
      </c>
      <c r="R3729">
        <v>1765</v>
      </c>
      <c r="S3729" t="str" cm="1">
        <f t="array" ref="S3729">_xlfn.IFS(E3732&lt;30,"18-29",E3732&lt;45,"30-44",TRUE,"45+")</f>
        <v>30-44</v>
      </c>
      <c r="T3729" t="str" cm="1">
        <f t="array" ref="T3729">_xlfn.IFS(F3729&lt;=2,"0-2 Years",F3729&lt;=5,"3-5 Years",F3729&lt;=8,"6-8 Years",TRUE,"9-10 Years")</f>
        <v>6-8 Years</v>
      </c>
      <c r="U3729" t="str" cm="1">
        <f t="array" ref="U3729">_xlfn.IFS(P3729&gt;60,"High Risk",P3729&gt;30,"Medium Risk",TRUE,"Low Risk")</f>
        <v>Low Risk</v>
      </c>
      <c r="V3729">
        <f t="shared" si="58"/>
        <v>2</v>
      </c>
    </row>
    <row r="3730" spans="1:22" hidden="1" x14ac:dyDescent="0.2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 s="2">
        <v>115654.47</v>
      </c>
      <c r="H3730">
        <v>2</v>
      </c>
      <c r="I3730">
        <v>1</v>
      </c>
      <c r="J3730">
        <v>1</v>
      </c>
      <c r="K3730" s="1">
        <v>131970.85999999999</v>
      </c>
      <c r="L3730">
        <v>0</v>
      </c>
      <c r="M3730">
        <v>25</v>
      </c>
      <c r="N3730">
        <v>773</v>
      </c>
      <c r="O3730">
        <v>4</v>
      </c>
      <c r="P3730">
        <v>10</v>
      </c>
      <c r="Q3730">
        <v>0.16</v>
      </c>
      <c r="R3730">
        <v>19325</v>
      </c>
      <c r="S3730" t="str" cm="1">
        <f t="array" ref="S3730">_xlfn.IFS(E3733&lt;30,"18-29",E3733&lt;45,"30-44",TRUE,"45+")</f>
        <v>45+</v>
      </c>
      <c r="T3730" t="str" cm="1">
        <f t="array" ref="T3730">_xlfn.IFS(F3730&lt;=2,"0-2 Years",F3730&lt;=5,"3-5 Years",F3730&lt;=8,"6-8 Years",TRUE,"9-10 Years")</f>
        <v>3-5 Years</v>
      </c>
      <c r="U3730" t="str" cm="1">
        <f t="array" ref="U3730">_xlfn.IFS(P3730&gt;60,"High Risk",P3730&gt;30,"Medium Risk",TRUE,"Low Risk")</f>
        <v>Low Risk</v>
      </c>
      <c r="V3730">
        <f t="shared" si="58"/>
        <v>1</v>
      </c>
    </row>
    <row r="3731" spans="1:22" x14ac:dyDescent="0.2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 s="2">
        <v>0</v>
      </c>
      <c r="H3731">
        <v>2</v>
      </c>
      <c r="I3731">
        <v>1</v>
      </c>
      <c r="J3731">
        <v>0</v>
      </c>
      <c r="K3731" s="1">
        <v>14174.09</v>
      </c>
      <c r="L3731">
        <v>0</v>
      </c>
      <c r="M3731">
        <v>18</v>
      </c>
      <c r="N3731">
        <v>3186</v>
      </c>
      <c r="O3731">
        <v>2</v>
      </c>
      <c r="P3731">
        <v>140</v>
      </c>
      <c r="Q3731">
        <v>0.1111111111111111</v>
      </c>
      <c r="R3731">
        <v>57348</v>
      </c>
      <c r="S3731" t="str" cm="1">
        <f t="array" ref="S3731">_xlfn.IFS(E3734&lt;30,"18-29",E3734&lt;45,"30-44",TRUE,"45+")</f>
        <v>45+</v>
      </c>
      <c r="T3731" t="str" cm="1">
        <f t="array" ref="T3731">_xlfn.IFS(F3731&lt;=2,"0-2 Years",F3731&lt;=5,"3-5 Years",F3731&lt;=8,"6-8 Years",TRUE,"9-10 Years")</f>
        <v>0-2 Years</v>
      </c>
      <c r="U3731" t="str" cm="1">
        <f t="array" ref="U3731">_xlfn.IFS(P3731&gt;60,"High Risk",P3731&gt;30,"Medium Risk",TRUE,"Low Risk")</f>
        <v>High Risk</v>
      </c>
      <c r="V3731">
        <f t="shared" si="58"/>
        <v>7</v>
      </c>
    </row>
    <row r="3732" spans="1:22" hidden="1" x14ac:dyDescent="0.2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 s="2">
        <v>126152.84</v>
      </c>
      <c r="H3732">
        <v>1</v>
      </c>
      <c r="I3732">
        <v>0</v>
      </c>
      <c r="J3732">
        <v>0</v>
      </c>
      <c r="K3732" s="1">
        <v>15378.75</v>
      </c>
      <c r="L3732">
        <v>0</v>
      </c>
      <c r="M3732">
        <v>8</v>
      </c>
      <c r="N3732">
        <v>2635</v>
      </c>
      <c r="O3732">
        <v>4</v>
      </c>
      <c r="P3732">
        <v>159</v>
      </c>
      <c r="Q3732">
        <v>0.5</v>
      </c>
      <c r="R3732">
        <v>21080</v>
      </c>
      <c r="S3732" t="str" cm="1">
        <f t="array" ref="S3732">_xlfn.IFS(E3735&lt;30,"18-29",E3735&lt;45,"30-44",TRUE,"45+")</f>
        <v>45+</v>
      </c>
      <c r="T3732" t="str" cm="1">
        <f t="array" ref="T3732">_xlfn.IFS(F3732&lt;=2,"0-2 Years",F3732&lt;=5,"3-5 Years",F3732&lt;=8,"6-8 Years",TRUE,"9-10 Years")</f>
        <v>3-5 Years</v>
      </c>
      <c r="U3732" t="str" cm="1">
        <f t="array" ref="U3732">_xlfn.IFS(P3732&gt;60,"High Risk",P3732&gt;30,"Medium Risk",TRUE,"Low Risk")</f>
        <v>High Risk</v>
      </c>
      <c r="V3732">
        <f t="shared" si="58"/>
        <v>5</v>
      </c>
    </row>
    <row r="3733" spans="1:22" hidden="1" x14ac:dyDescent="0.2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 s="2">
        <v>105701.91</v>
      </c>
      <c r="H3733">
        <v>1</v>
      </c>
      <c r="I3733">
        <v>0</v>
      </c>
      <c r="J3733">
        <v>1</v>
      </c>
      <c r="K3733" s="1">
        <v>179797.79</v>
      </c>
      <c r="L3733">
        <v>1</v>
      </c>
      <c r="M3733">
        <v>4</v>
      </c>
      <c r="N3733">
        <v>884</v>
      </c>
      <c r="O3733">
        <v>6</v>
      </c>
      <c r="P3733">
        <v>3</v>
      </c>
      <c r="Q3733">
        <v>1</v>
      </c>
      <c r="R3733">
        <v>3536</v>
      </c>
      <c r="S3733" t="str" cm="1">
        <f t="array" ref="S3733">_xlfn.IFS(E3736&lt;30,"18-29",E3736&lt;45,"30-44",TRUE,"45+")</f>
        <v>30-44</v>
      </c>
      <c r="T3733" t="str" cm="1">
        <f t="array" ref="T3733">_xlfn.IFS(F3733&lt;=2,"0-2 Years",F3733&lt;=5,"3-5 Years",F3733&lt;=8,"6-8 Years",TRUE,"9-10 Years")</f>
        <v>6-8 Years</v>
      </c>
      <c r="U3733" t="str" cm="1">
        <f t="array" ref="U3733">_xlfn.IFS(P3733&gt;60,"High Risk",P3733&gt;30,"Medium Risk",TRUE,"Low Risk")</f>
        <v>Low Risk</v>
      </c>
      <c r="V3733">
        <f t="shared" si="58"/>
        <v>3</v>
      </c>
    </row>
    <row r="3734" spans="1:22" x14ac:dyDescent="0.2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 s="2">
        <v>0</v>
      </c>
      <c r="H3734">
        <v>1</v>
      </c>
      <c r="I3734">
        <v>1</v>
      </c>
      <c r="J3734">
        <v>1</v>
      </c>
      <c r="K3734" s="1">
        <v>93917.68</v>
      </c>
      <c r="L3734">
        <v>1</v>
      </c>
      <c r="M3734">
        <v>12</v>
      </c>
      <c r="N3734">
        <v>4009</v>
      </c>
      <c r="O3734">
        <v>8</v>
      </c>
      <c r="P3734">
        <v>103</v>
      </c>
      <c r="Q3734">
        <v>0.66666666666666663</v>
      </c>
      <c r="R3734">
        <v>48108</v>
      </c>
      <c r="S3734" t="str" cm="1">
        <f t="array" ref="S3734">_xlfn.IFS(E3737&lt;30,"18-29",E3737&lt;45,"30-44",TRUE,"45+")</f>
        <v>30-44</v>
      </c>
      <c r="T3734" t="str" cm="1">
        <f t="array" ref="T3734">_xlfn.IFS(F3734&lt;=2,"0-2 Years",F3734&lt;=5,"3-5 Years",F3734&lt;=8,"6-8 Years",TRUE,"9-10 Years")</f>
        <v>6-8 Years</v>
      </c>
      <c r="U3734" t="str" cm="1">
        <f t="array" ref="U3734">_xlfn.IFS(P3734&gt;60,"High Risk",P3734&gt;30,"Medium Risk",TRUE,"Low Risk")</f>
        <v>High Risk</v>
      </c>
      <c r="V3734">
        <f t="shared" si="58"/>
        <v>6</v>
      </c>
    </row>
    <row r="3735" spans="1:22" hidden="1" x14ac:dyDescent="0.2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 s="2">
        <v>157094.78</v>
      </c>
      <c r="H3735">
        <v>1</v>
      </c>
      <c r="I3735">
        <v>1</v>
      </c>
      <c r="J3735">
        <v>1</v>
      </c>
      <c r="K3735" s="1">
        <v>99490.01</v>
      </c>
      <c r="L3735">
        <v>0</v>
      </c>
      <c r="M3735">
        <v>19</v>
      </c>
      <c r="N3735">
        <v>1261</v>
      </c>
      <c r="O3735">
        <v>4</v>
      </c>
      <c r="P3735">
        <v>152</v>
      </c>
      <c r="Q3735">
        <v>0.21052631578947367</v>
      </c>
      <c r="R3735">
        <v>23959</v>
      </c>
      <c r="S3735" t="str" cm="1">
        <f t="array" ref="S3735">_xlfn.IFS(E3738&lt;30,"18-29",E3738&lt;45,"30-44",TRUE,"45+")</f>
        <v>30-44</v>
      </c>
      <c r="T3735" t="str" cm="1">
        <f t="array" ref="T3735">_xlfn.IFS(F3735&lt;=2,"0-2 Years",F3735&lt;=5,"3-5 Years",F3735&lt;=8,"6-8 Years",TRUE,"9-10 Years")</f>
        <v>9-10 Years</v>
      </c>
      <c r="U3735" t="str" cm="1">
        <f t="array" ref="U3735">_xlfn.IFS(P3735&gt;60,"High Risk",P3735&gt;30,"Medium Risk",TRUE,"Low Risk")</f>
        <v>High Risk</v>
      </c>
      <c r="V3735">
        <f t="shared" si="58"/>
        <v>3</v>
      </c>
    </row>
    <row r="3736" spans="1:22" hidden="1" x14ac:dyDescent="0.2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 s="2">
        <v>113228.38</v>
      </c>
      <c r="H3736">
        <v>2</v>
      </c>
      <c r="I3736">
        <v>1</v>
      </c>
      <c r="J3736">
        <v>1</v>
      </c>
      <c r="K3736" s="1">
        <v>46415.09</v>
      </c>
      <c r="L3736">
        <v>0</v>
      </c>
      <c r="M3736">
        <v>27</v>
      </c>
      <c r="N3736">
        <v>3099</v>
      </c>
      <c r="O3736">
        <v>5</v>
      </c>
      <c r="P3736">
        <v>180</v>
      </c>
      <c r="Q3736">
        <v>0.18518518518518517</v>
      </c>
      <c r="R3736">
        <v>83673</v>
      </c>
      <c r="S3736" t="str" cm="1">
        <f t="array" ref="S3736">_xlfn.IFS(E3739&lt;30,"18-29",E3739&lt;45,"30-44",TRUE,"45+")</f>
        <v>18-29</v>
      </c>
      <c r="T3736" t="str" cm="1">
        <f t="array" ref="T3736">_xlfn.IFS(F3736&lt;=2,"0-2 Years",F3736&lt;=5,"3-5 Years",F3736&lt;=8,"6-8 Years",TRUE,"9-10 Years")</f>
        <v>0-2 Years</v>
      </c>
      <c r="U3736" t="str" cm="1">
        <f t="array" ref="U3736">_xlfn.IFS(P3736&gt;60,"High Risk",P3736&gt;30,"Medium Risk",TRUE,"Low Risk")</f>
        <v>High Risk</v>
      </c>
      <c r="V3736">
        <f t="shared" si="58"/>
        <v>1</v>
      </c>
    </row>
    <row r="3737" spans="1:22" hidden="1" x14ac:dyDescent="0.2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 s="2">
        <v>0</v>
      </c>
      <c r="H3737">
        <v>1</v>
      </c>
      <c r="I3737">
        <v>1</v>
      </c>
      <c r="J3737">
        <v>1</v>
      </c>
      <c r="K3737" s="1">
        <v>151815.76</v>
      </c>
      <c r="L3737">
        <v>0</v>
      </c>
      <c r="M3737">
        <v>9</v>
      </c>
      <c r="N3737">
        <v>4704</v>
      </c>
      <c r="O3737">
        <v>4</v>
      </c>
      <c r="P3737">
        <v>18</v>
      </c>
      <c r="Q3737">
        <v>0.44444444444444442</v>
      </c>
      <c r="R3737">
        <v>42336</v>
      </c>
      <c r="S3737" t="str" cm="1">
        <f t="array" ref="S3737">_xlfn.IFS(E3740&lt;30,"18-29",E3740&lt;45,"30-44",TRUE,"45+")</f>
        <v>30-44</v>
      </c>
      <c r="T3737" t="str" cm="1">
        <f t="array" ref="T3737">_xlfn.IFS(F3737&lt;=2,"0-2 Years",F3737&lt;=5,"3-5 Years",F3737&lt;=8,"6-8 Years",TRUE,"9-10 Years")</f>
        <v>9-10 Years</v>
      </c>
      <c r="U3737" t="str" cm="1">
        <f t="array" ref="U3737">_xlfn.IFS(P3737&gt;60,"High Risk",P3737&gt;30,"Medium Risk",TRUE,"Low Risk")</f>
        <v>Low Risk</v>
      </c>
      <c r="V3737">
        <f t="shared" si="58"/>
        <v>5</v>
      </c>
    </row>
    <row r="3738" spans="1:22" hidden="1" x14ac:dyDescent="0.2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 s="2">
        <v>108432.88</v>
      </c>
      <c r="H3738">
        <v>2</v>
      </c>
      <c r="I3738">
        <v>1</v>
      </c>
      <c r="J3738">
        <v>1</v>
      </c>
      <c r="K3738" s="1">
        <v>14865.05</v>
      </c>
      <c r="L3738">
        <v>0</v>
      </c>
      <c r="M3738">
        <v>2</v>
      </c>
      <c r="N3738">
        <v>1699</v>
      </c>
      <c r="O3738">
        <v>1</v>
      </c>
      <c r="P3738">
        <v>107</v>
      </c>
      <c r="Q3738">
        <v>0.5</v>
      </c>
      <c r="R3738">
        <v>3398</v>
      </c>
      <c r="S3738" t="str" cm="1">
        <f t="array" ref="S3738">_xlfn.IFS(E3741&lt;30,"18-29",E3741&lt;45,"30-44",TRUE,"45+")</f>
        <v>30-44</v>
      </c>
      <c r="T3738" t="str" cm="1">
        <f t="array" ref="T3738">_xlfn.IFS(F3738&lt;=2,"0-2 Years",F3738&lt;=5,"3-5 Years",F3738&lt;=8,"6-8 Years",TRUE,"9-10 Years")</f>
        <v>6-8 Years</v>
      </c>
      <c r="U3738" t="str" cm="1">
        <f t="array" ref="U3738">_xlfn.IFS(P3738&gt;60,"High Risk",P3738&gt;30,"Medium Risk",TRUE,"Low Risk")</f>
        <v>High Risk</v>
      </c>
      <c r="V3738">
        <f t="shared" si="58"/>
        <v>0</v>
      </c>
    </row>
    <row r="3739" spans="1:22" hidden="1" x14ac:dyDescent="0.2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 s="2">
        <v>0</v>
      </c>
      <c r="H3739">
        <v>1</v>
      </c>
      <c r="I3739">
        <v>1</v>
      </c>
      <c r="J3739">
        <v>1</v>
      </c>
      <c r="K3739" s="1">
        <v>188007.99</v>
      </c>
      <c r="L3739">
        <v>0</v>
      </c>
      <c r="M3739">
        <v>18</v>
      </c>
      <c r="N3739">
        <v>4502</v>
      </c>
      <c r="O3739">
        <v>5</v>
      </c>
      <c r="P3739">
        <v>157</v>
      </c>
      <c r="Q3739">
        <v>0.27777777777777779</v>
      </c>
      <c r="R3739">
        <v>81036</v>
      </c>
      <c r="S3739" t="str" cm="1">
        <f t="array" ref="S3739">_xlfn.IFS(E3742&lt;30,"18-29",E3742&lt;45,"30-44",TRUE,"45+")</f>
        <v>45+</v>
      </c>
      <c r="T3739" t="str" cm="1">
        <f t="array" ref="T3739">_xlfn.IFS(F3739&lt;=2,"0-2 Years",F3739&lt;=5,"3-5 Years",F3739&lt;=8,"6-8 Years",TRUE,"9-10 Years")</f>
        <v>6-8 Years</v>
      </c>
      <c r="U3739" t="str" cm="1">
        <f t="array" ref="U3739">_xlfn.IFS(P3739&gt;60,"High Risk",P3739&gt;30,"Medium Risk",TRUE,"Low Risk")</f>
        <v>High Risk</v>
      </c>
      <c r="V3739">
        <f t="shared" si="58"/>
        <v>5</v>
      </c>
    </row>
    <row r="3740" spans="1:22" hidden="1" x14ac:dyDescent="0.2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 s="2">
        <v>120702.67</v>
      </c>
      <c r="H3740">
        <v>2</v>
      </c>
      <c r="I3740">
        <v>1</v>
      </c>
      <c r="J3740">
        <v>1</v>
      </c>
      <c r="K3740" s="1">
        <v>98175.74</v>
      </c>
      <c r="L3740">
        <v>0</v>
      </c>
      <c r="M3740">
        <v>8</v>
      </c>
      <c r="N3740">
        <v>3701</v>
      </c>
      <c r="O3740">
        <v>6</v>
      </c>
      <c r="P3740">
        <v>74</v>
      </c>
      <c r="Q3740">
        <v>0.75</v>
      </c>
      <c r="R3740">
        <v>29608</v>
      </c>
      <c r="S3740" t="str" cm="1">
        <f t="array" ref="S3740">_xlfn.IFS(E3743&lt;30,"18-29",E3743&lt;45,"30-44",TRUE,"45+")</f>
        <v>18-29</v>
      </c>
      <c r="T3740" t="str" cm="1">
        <f t="array" ref="T3740">_xlfn.IFS(F3740&lt;=2,"0-2 Years",F3740&lt;=5,"3-5 Years",F3740&lt;=8,"6-8 Years",TRUE,"9-10 Years")</f>
        <v>0-2 Years</v>
      </c>
      <c r="U3740" t="str" cm="1">
        <f t="array" ref="U3740">_xlfn.IFS(P3740&gt;60,"High Risk",P3740&gt;30,"Medium Risk",TRUE,"Low Risk")</f>
        <v>High Risk</v>
      </c>
      <c r="V3740">
        <f t="shared" si="58"/>
        <v>1</v>
      </c>
    </row>
    <row r="3741" spans="1:22" x14ac:dyDescent="0.2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 s="2">
        <v>0</v>
      </c>
      <c r="H3741">
        <v>1</v>
      </c>
      <c r="I3741">
        <v>1</v>
      </c>
      <c r="J3741">
        <v>0</v>
      </c>
      <c r="K3741" s="1">
        <v>106851.7</v>
      </c>
      <c r="L3741">
        <v>0</v>
      </c>
      <c r="M3741">
        <v>9</v>
      </c>
      <c r="N3741">
        <v>3182</v>
      </c>
      <c r="O3741">
        <v>10</v>
      </c>
      <c r="P3741">
        <v>36</v>
      </c>
      <c r="Q3741">
        <v>1</v>
      </c>
      <c r="R3741">
        <v>28638</v>
      </c>
      <c r="S3741" t="str" cm="1">
        <f t="array" ref="S3741">_xlfn.IFS(E3744&lt;30,"18-29",E3744&lt;45,"30-44",TRUE,"45+")</f>
        <v>30-44</v>
      </c>
      <c r="T3741" t="str" cm="1">
        <f t="array" ref="T3741">_xlfn.IFS(F3741&lt;=2,"0-2 Years",F3741&lt;=5,"3-5 Years",F3741&lt;=8,"6-8 Years",TRUE,"9-10 Years")</f>
        <v>0-2 Years</v>
      </c>
      <c r="U3741" t="str" cm="1">
        <f t="array" ref="U3741">_xlfn.IFS(P3741&gt;60,"High Risk",P3741&gt;30,"Medium Risk",TRUE,"Low Risk")</f>
        <v>Medium Risk</v>
      </c>
      <c r="V3741">
        <f t="shared" si="58"/>
        <v>9</v>
      </c>
    </row>
    <row r="3742" spans="1:22" hidden="1" x14ac:dyDescent="0.2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 s="2">
        <v>0</v>
      </c>
      <c r="H3742">
        <v>2</v>
      </c>
      <c r="I3742">
        <v>0</v>
      </c>
      <c r="J3742">
        <v>1</v>
      </c>
      <c r="K3742" s="1">
        <v>75204.210000000006</v>
      </c>
      <c r="L3742">
        <v>0</v>
      </c>
      <c r="M3742">
        <v>2</v>
      </c>
      <c r="N3742">
        <v>4863</v>
      </c>
      <c r="O3742">
        <v>1</v>
      </c>
      <c r="P3742">
        <v>106</v>
      </c>
      <c r="Q3742">
        <v>0.5</v>
      </c>
      <c r="R3742">
        <v>9726</v>
      </c>
      <c r="S3742" t="str" cm="1">
        <f t="array" ref="S3742">_xlfn.IFS(E3745&lt;30,"18-29",E3745&lt;45,"30-44",TRUE,"45+")</f>
        <v>30-44</v>
      </c>
      <c r="T3742" t="str" cm="1">
        <f t="array" ref="T3742">_xlfn.IFS(F3742&lt;=2,"0-2 Years",F3742&lt;=5,"3-5 Years",F3742&lt;=8,"6-8 Years",TRUE,"9-10 Years")</f>
        <v>6-8 Years</v>
      </c>
      <c r="U3742" t="str" cm="1">
        <f t="array" ref="U3742">_xlfn.IFS(P3742&gt;60,"High Risk",P3742&gt;30,"Medium Risk",TRUE,"Low Risk")</f>
        <v>High Risk</v>
      </c>
      <c r="V3742">
        <f t="shared" si="58"/>
        <v>3</v>
      </c>
    </row>
    <row r="3743" spans="1:22" hidden="1" x14ac:dyDescent="0.2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 s="2">
        <v>139106.19</v>
      </c>
      <c r="H3743">
        <v>1</v>
      </c>
      <c r="I3743">
        <v>1</v>
      </c>
      <c r="J3743">
        <v>0</v>
      </c>
      <c r="K3743" s="1">
        <v>141872.04999999999</v>
      </c>
      <c r="L3743">
        <v>1</v>
      </c>
      <c r="M3743">
        <v>3</v>
      </c>
      <c r="N3743">
        <v>3417</v>
      </c>
      <c r="O3743">
        <v>4</v>
      </c>
      <c r="P3743">
        <v>37</v>
      </c>
      <c r="Q3743">
        <v>1</v>
      </c>
      <c r="R3743">
        <v>10251</v>
      </c>
      <c r="S3743" t="str" cm="1">
        <f t="array" ref="S3743">_xlfn.IFS(E3746&lt;30,"18-29",E3746&lt;45,"30-44",TRUE,"45+")</f>
        <v>30-44</v>
      </c>
      <c r="T3743" t="str" cm="1">
        <f t="array" ref="T3743">_xlfn.IFS(F3743&lt;=2,"0-2 Years",F3743&lt;=5,"3-5 Years",F3743&lt;=8,"6-8 Years",TRUE,"9-10 Years")</f>
        <v>9-10 Years</v>
      </c>
      <c r="U3743" t="str" cm="1">
        <f t="array" ref="U3743">_xlfn.IFS(P3743&gt;60,"High Risk",P3743&gt;30,"Medium Risk",TRUE,"Low Risk")</f>
        <v>Medium Risk</v>
      </c>
      <c r="V3743">
        <f t="shared" si="58"/>
        <v>5</v>
      </c>
    </row>
    <row r="3744" spans="1:22" hidden="1" x14ac:dyDescent="0.2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 s="2">
        <v>101851.8</v>
      </c>
      <c r="H3744">
        <v>2</v>
      </c>
      <c r="I3744">
        <v>1</v>
      </c>
      <c r="J3744">
        <v>0</v>
      </c>
      <c r="K3744" s="1">
        <v>7103.71</v>
      </c>
      <c r="L3744">
        <v>0</v>
      </c>
      <c r="M3744">
        <v>6</v>
      </c>
      <c r="N3744">
        <v>4233</v>
      </c>
      <c r="O3744">
        <v>2</v>
      </c>
      <c r="P3744">
        <v>41</v>
      </c>
      <c r="Q3744">
        <v>0.33333333333333331</v>
      </c>
      <c r="R3744">
        <v>25398</v>
      </c>
      <c r="S3744" t="str" cm="1">
        <f t="array" ref="S3744">_xlfn.IFS(E3747&lt;30,"18-29",E3747&lt;45,"30-44",TRUE,"45+")</f>
        <v>30-44</v>
      </c>
      <c r="T3744" t="str" cm="1">
        <f t="array" ref="T3744">_xlfn.IFS(F3744&lt;=2,"0-2 Years",F3744&lt;=5,"3-5 Years",F3744&lt;=8,"6-8 Years",TRUE,"9-10 Years")</f>
        <v>6-8 Years</v>
      </c>
      <c r="U3744" t="str" cm="1">
        <f t="array" ref="U3744">_xlfn.IFS(P3744&gt;60,"High Risk",P3744&gt;30,"Medium Risk",TRUE,"Low Risk")</f>
        <v>Medium Risk</v>
      </c>
      <c r="V3744">
        <f t="shared" si="58"/>
        <v>3</v>
      </c>
    </row>
    <row r="3745" spans="1:22" hidden="1" x14ac:dyDescent="0.2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 s="2">
        <v>130935.56</v>
      </c>
      <c r="H3745">
        <v>1</v>
      </c>
      <c r="I3745">
        <v>1</v>
      </c>
      <c r="J3745">
        <v>0</v>
      </c>
      <c r="K3745" s="1">
        <v>9241.83</v>
      </c>
      <c r="L3745">
        <v>1</v>
      </c>
      <c r="M3745">
        <v>23</v>
      </c>
      <c r="N3745">
        <v>2228</v>
      </c>
      <c r="O3745">
        <v>5</v>
      </c>
      <c r="P3745">
        <v>176</v>
      </c>
      <c r="Q3745">
        <v>0.21739130434782608</v>
      </c>
      <c r="R3745">
        <v>51244</v>
      </c>
      <c r="S3745" t="str" cm="1">
        <f t="array" ref="S3745">_xlfn.IFS(E3748&lt;30,"18-29",E3748&lt;45,"30-44",TRUE,"45+")</f>
        <v>30-44</v>
      </c>
      <c r="T3745" t="str" cm="1">
        <f t="array" ref="T3745">_xlfn.IFS(F3745&lt;=2,"0-2 Years",F3745&lt;=5,"3-5 Years",F3745&lt;=8,"6-8 Years",TRUE,"9-10 Years")</f>
        <v>6-8 Years</v>
      </c>
      <c r="U3745" t="str" cm="1">
        <f t="array" ref="U3745">_xlfn.IFS(P3745&gt;60,"High Risk",P3745&gt;30,"Medium Risk",TRUE,"Low Risk")</f>
        <v>High Risk</v>
      </c>
      <c r="V3745">
        <f t="shared" si="58"/>
        <v>5</v>
      </c>
    </row>
    <row r="3746" spans="1:22" hidden="1" x14ac:dyDescent="0.2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 s="2">
        <v>116509.99</v>
      </c>
      <c r="H3746">
        <v>1</v>
      </c>
      <c r="I3746">
        <v>1</v>
      </c>
      <c r="J3746">
        <v>1</v>
      </c>
      <c r="K3746" s="1">
        <v>149517.71</v>
      </c>
      <c r="L3746">
        <v>1</v>
      </c>
      <c r="M3746">
        <v>1</v>
      </c>
      <c r="N3746">
        <v>1076</v>
      </c>
      <c r="O3746">
        <v>2</v>
      </c>
      <c r="P3746">
        <v>133</v>
      </c>
      <c r="Q3746">
        <v>1</v>
      </c>
      <c r="R3746">
        <v>1076</v>
      </c>
      <c r="S3746" t="str" cm="1">
        <f t="array" ref="S3746">_xlfn.IFS(E3749&lt;30,"18-29",E3749&lt;45,"30-44",TRUE,"45+")</f>
        <v>30-44</v>
      </c>
      <c r="T3746" t="str" cm="1">
        <f t="array" ref="T3746">_xlfn.IFS(F3746&lt;=2,"0-2 Years",F3746&lt;=5,"3-5 Years",F3746&lt;=8,"6-8 Years",TRUE,"9-10 Years")</f>
        <v>3-5 Years</v>
      </c>
      <c r="U3746" t="str" cm="1">
        <f t="array" ref="U3746">_xlfn.IFS(P3746&gt;60,"High Risk",P3746&gt;30,"Medium Risk",TRUE,"Low Risk")</f>
        <v>High Risk</v>
      </c>
      <c r="V3746">
        <f t="shared" si="58"/>
        <v>2</v>
      </c>
    </row>
    <row r="3747" spans="1:22" hidden="1" x14ac:dyDescent="0.2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 s="2">
        <v>93124.04</v>
      </c>
      <c r="H3747">
        <v>2</v>
      </c>
      <c r="I3747">
        <v>1</v>
      </c>
      <c r="J3747">
        <v>1</v>
      </c>
      <c r="K3747" s="1">
        <v>196079.32</v>
      </c>
      <c r="L3747">
        <v>0</v>
      </c>
      <c r="M3747">
        <v>13</v>
      </c>
      <c r="N3747">
        <v>492</v>
      </c>
      <c r="O3747">
        <v>6</v>
      </c>
      <c r="P3747">
        <v>17</v>
      </c>
      <c r="Q3747">
        <v>0.46153846153846156</v>
      </c>
      <c r="R3747">
        <v>6396</v>
      </c>
      <c r="S3747" t="str" cm="1">
        <f t="array" ref="S3747">_xlfn.IFS(E3750&lt;30,"18-29",E3750&lt;45,"30-44",TRUE,"45+")</f>
        <v>30-44</v>
      </c>
      <c r="T3747" t="str" cm="1">
        <f t="array" ref="T3747">_xlfn.IFS(F3747&lt;=2,"0-2 Years",F3747&lt;=5,"3-5 Years",F3747&lt;=8,"6-8 Years",TRUE,"9-10 Years")</f>
        <v>0-2 Years</v>
      </c>
      <c r="U3747" t="str" cm="1">
        <f t="array" ref="U3747">_xlfn.IFS(P3747&gt;60,"High Risk",P3747&gt;30,"Medium Risk",TRUE,"Low Risk")</f>
        <v>Low Risk</v>
      </c>
      <c r="V3747">
        <f t="shared" si="58"/>
        <v>1</v>
      </c>
    </row>
    <row r="3748" spans="1:22" hidden="1" x14ac:dyDescent="0.2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 s="2">
        <v>111578.18</v>
      </c>
      <c r="H3748">
        <v>1</v>
      </c>
      <c r="I3748">
        <v>0</v>
      </c>
      <c r="J3748">
        <v>0</v>
      </c>
      <c r="K3748" s="1">
        <v>166165.93</v>
      </c>
      <c r="L3748">
        <v>1</v>
      </c>
      <c r="M3748">
        <v>24</v>
      </c>
      <c r="N3748">
        <v>3537</v>
      </c>
      <c r="O3748">
        <v>6</v>
      </c>
      <c r="P3748">
        <v>88</v>
      </c>
      <c r="Q3748">
        <v>0.25</v>
      </c>
      <c r="R3748">
        <v>84888</v>
      </c>
      <c r="S3748" t="str" cm="1">
        <f t="array" ref="S3748">_xlfn.IFS(E3751&lt;30,"18-29",E3751&lt;45,"30-44",TRUE,"45+")</f>
        <v>30-44</v>
      </c>
      <c r="T3748" t="str" cm="1">
        <f t="array" ref="T3748">_xlfn.IFS(F3748&lt;=2,"0-2 Years",F3748&lt;=5,"3-5 Years",F3748&lt;=8,"6-8 Years",TRUE,"9-10 Years")</f>
        <v>3-5 Years</v>
      </c>
      <c r="U3748" t="str" cm="1">
        <f t="array" ref="U3748">_xlfn.IFS(P3748&gt;60,"High Risk",P3748&gt;30,"Medium Risk",TRUE,"Low Risk")</f>
        <v>High Risk</v>
      </c>
      <c r="V3748">
        <f t="shared" si="58"/>
        <v>5</v>
      </c>
    </row>
    <row r="3749" spans="1:22" hidden="1" x14ac:dyDescent="0.2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 s="2">
        <v>0</v>
      </c>
      <c r="H3749">
        <v>2</v>
      </c>
      <c r="I3749">
        <v>1</v>
      </c>
      <c r="J3749">
        <v>1</v>
      </c>
      <c r="K3749" s="1">
        <v>55724.24</v>
      </c>
      <c r="L3749">
        <v>0</v>
      </c>
      <c r="M3749">
        <v>22</v>
      </c>
      <c r="N3749">
        <v>1404</v>
      </c>
      <c r="O3749">
        <v>8</v>
      </c>
      <c r="P3749">
        <v>52</v>
      </c>
      <c r="Q3749">
        <v>0.36363636363636365</v>
      </c>
      <c r="R3749">
        <v>30888</v>
      </c>
      <c r="S3749" t="str" cm="1">
        <f t="array" ref="S3749">_xlfn.IFS(E3752&lt;30,"18-29",E3752&lt;45,"30-44",TRUE,"45+")</f>
        <v>30-44</v>
      </c>
      <c r="T3749" t="str" cm="1">
        <f t="array" ref="T3749">_xlfn.IFS(F3749&lt;=2,"0-2 Years",F3749&lt;=5,"3-5 Years",F3749&lt;=8,"6-8 Years",TRUE,"9-10 Years")</f>
        <v>9-10 Years</v>
      </c>
      <c r="U3749" t="str" cm="1">
        <f t="array" ref="U3749">_xlfn.IFS(P3749&gt;60,"High Risk",P3749&gt;30,"Medium Risk",TRUE,"Low Risk")</f>
        <v>Medium Risk</v>
      </c>
      <c r="V3749">
        <f t="shared" si="58"/>
        <v>3</v>
      </c>
    </row>
    <row r="3750" spans="1:22" hidden="1" x14ac:dyDescent="0.2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 s="2">
        <v>86546.29</v>
      </c>
      <c r="H3750">
        <v>1</v>
      </c>
      <c r="I3750">
        <v>0</v>
      </c>
      <c r="J3750">
        <v>1</v>
      </c>
      <c r="K3750" s="1">
        <v>131768.98000000001</v>
      </c>
      <c r="L3750">
        <v>0</v>
      </c>
      <c r="M3750">
        <v>5</v>
      </c>
      <c r="N3750">
        <v>1451</v>
      </c>
      <c r="O3750">
        <v>8</v>
      </c>
      <c r="P3750">
        <v>153</v>
      </c>
      <c r="Q3750">
        <v>1</v>
      </c>
      <c r="R3750">
        <v>7255</v>
      </c>
      <c r="S3750" t="str" cm="1">
        <f t="array" ref="S3750">_xlfn.IFS(E3753&lt;30,"18-29",E3753&lt;45,"30-44",TRUE,"45+")</f>
        <v>18-29</v>
      </c>
      <c r="T3750" t="str" cm="1">
        <f t="array" ref="T3750">_xlfn.IFS(F3750&lt;=2,"0-2 Years",F3750&lt;=5,"3-5 Years",F3750&lt;=8,"6-8 Years",TRUE,"9-10 Years")</f>
        <v>9-10 Years</v>
      </c>
      <c r="U3750" t="str" cm="1">
        <f t="array" ref="U3750">_xlfn.IFS(P3750&gt;60,"High Risk",P3750&gt;30,"Medium Risk",TRUE,"Low Risk")</f>
        <v>High Risk</v>
      </c>
      <c r="V3750">
        <f t="shared" si="58"/>
        <v>2</v>
      </c>
    </row>
    <row r="3751" spans="1:22" hidden="1" x14ac:dyDescent="0.2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 s="2">
        <v>0</v>
      </c>
      <c r="H3751">
        <v>1</v>
      </c>
      <c r="I3751">
        <v>1</v>
      </c>
      <c r="J3751">
        <v>1</v>
      </c>
      <c r="K3751" s="1">
        <v>13858.95</v>
      </c>
      <c r="L3751">
        <v>0</v>
      </c>
      <c r="M3751">
        <v>30</v>
      </c>
      <c r="N3751">
        <v>2654</v>
      </c>
      <c r="O3751">
        <v>2</v>
      </c>
      <c r="P3751">
        <v>100</v>
      </c>
      <c r="Q3751">
        <v>6.6666666666666666E-2</v>
      </c>
      <c r="R3751">
        <v>79620</v>
      </c>
      <c r="S3751" t="str" cm="1">
        <f t="array" ref="S3751">_xlfn.IFS(E3754&lt;30,"18-29",E3754&lt;45,"30-44",TRUE,"45+")</f>
        <v>30-44</v>
      </c>
      <c r="T3751" t="str" cm="1">
        <f t="array" ref="T3751">_xlfn.IFS(F3751&lt;=2,"0-2 Years",F3751&lt;=5,"3-5 Years",F3751&lt;=8,"6-8 Years",TRUE,"9-10 Years")</f>
        <v>6-8 Years</v>
      </c>
      <c r="U3751" t="str" cm="1">
        <f t="array" ref="U3751">_xlfn.IFS(P3751&gt;60,"High Risk",P3751&gt;30,"Medium Risk",TRUE,"Low Risk")</f>
        <v>High Risk</v>
      </c>
      <c r="V3751">
        <f t="shared" si="58"/>
        <v>5</v>
      </c>
    </row>
    <row r="3752" spans="1:22" hidden="1" x14ac:dyDescent="0.2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 s="2">
        <v>129669.32</v>
      </c>
      <c r="H3752">
        <v>2</v>
      </c>
      <c r="I3752">
        <v>1</v>
      </c>
      <c r="J3752">
        <v>0</v>
      </c>
      <c r="K3752" s="1">
        <v>82774.070000000007</v>
      </c>
      <c r="L3752">
        <v>0</v>
      </c>
      <c r="M3752">
        <v>18</v>
      </c>
      <c r="N3752">
        <v>4300</v>
      </c>
      <c r="O3752">
        <v>6</v>
      </c>
      <c r="P3752">
        <v>114</v>
      </c>
      <c r="Q3752">
        <v>0.33333333333333331</v>
      </c>
      <c r="R3752">
        <v>77400</v>
      </c>
      <c r="S3752" t="str" cm="1">
        <f t="array" ref="S3752">_xlfn.IFS(E3755&lt;30,"18-29",E3755&lt;45,"30-44",TRUE,"45+")</f>
        <v>18-29</v>
      </c>
      <c r="T3752" t="str" cm="1">
        <f t="array" ref="T3752">_xlfn.IFS(F3752&lt;=2,"0-2 Years",F3752&lt;=5,"3-5 Years",F3752&lt;=8,"6-8 Years",TRUE,"9-10 Years")</f>
        <v>0-2 Years</v>
      </c>
      <c r="U3752" t="str" cm="1">
        <f t="array" ref="U3752">_xlfn.IFS(P3752&gt;60,"High Risk",P3752&gt;30,"Medium Risk",TRUE,"Low Risk")</f>
        <v>High Risk</v>
      </c>
      <c r="V3752">
        <f t="shared" si="58"/>
        <v>4</v>
      </c>
    </row>
    <row r="3753" spans="1:22" x14ac:dyDescent="0.2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 s="2">
        <v>0</v>
      </c>
      <c r="H3753">
        <v>2</v>
      </c>
      <c r="I3753">
        <v>1</v>
      </c>
      <c r="J3753">
        <v>0</v>
      </c>
      <c r="K3753" s="1">
        <v>55389.59</v>
      </c>
      <c r="L3753">
        <v>0</v>
      </c>
      <c r="M3753">
        <v>7</v>
      </c>
      <c r="N3753">
        <v>2582</v>
      </c>
      <c r="O3753">
        <v>7</v>
      </c>
      <c r="P3753">
        <v>168</v>
      </c>
      <c r="Q3753">
        <v>1</v>
      </c>
      <c r="R3753">
        <v>18074</v>
      </c>
      <c r="S3753" t="str" cm="1">
        <f t="array" ref="S3753">_xlfn.IFS(E3756&lt;30,"18-29",E3756&lt;45,"30-44",TRUE,"45+")</f>
        <v>30-44</v>
      </c>
      <c r="T3753" t="str" cm="1">
        <f t="array" ref="T3753">_xlfn.IFS(F3753&lt;=2,"0-2 Years",F3753&lt;=5,"3-5 Years",F3753&lt;=8,"6-8 Years",TRUE,"9-10 Years")</f>
        <v>0-2 Years</v>
      </c>
      <c r="U3753" t="str" cm="1">
        <f t="array" ref="U3753">_xlfn.IFS(P3753&gt;60,"High Risk",P3753&gt;30,"Medium Risk",TRUE,"Low Risk")</f>
        <v>High Risk</v>
      </c>
      <c r="V3753">
        <f t="shared" si="58"/>
        <v>7</v>
      </c>
    </row>
    <row r="3754" spans="1:22" hidden="1" x14ac:dyDescent="0.2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 s="2">
        <v>164557.95000000001</v>
      </c>
      <c r="H3754">
        <v>1</v>
      </c>
      <c r="I3754">
        <v>0</v>
      </c>
      <c r="J3754">
        <v>1</v>
      </c>
      <c r="K3754" s="1">
        <v>82336.73</v>
      </c>
      <c r="L3754">
        <v>0</v>
      </c>
      <c r="M3754">
        <v>5</v>
      </c>
      <c r="N3754">
        <v>2155</v>
      </c>
      <c r="O3754">
        <v>2</v>
      </c>
      <c r="P3754">
        <v>17</v>
      </c>
      <c r="Q3754">
        <v>0.4</v>
      </c>
      <c r="R3754">
        <v>10775</v>
      </c>
      <c r="S3754" t="str" cm="1">
        <f t="array" ref="S3754">_xlfn.IFS(E3757&lt;30,"18-29",E3757&lt;45,"30-44",TRUE,"45+")</f>
        <v>18-29</v>
      </c>
      <c r="T3754" t="str" cm="1">
        <f t="array" ref="T3754">_xlfn.IFS(F3754&lt;=2,"0-2 Years",F3754&lt;=5,"3-5 Years",F3754&lt;=8,"6-8 Years",TRUE,"9-10 Years")</f>
        <v>0-2 Years</v>
      </c>
      <c r="U3754" t="str" cm="1">
        <f t="array" ref="U3754">_xlfn.IFS(P3754&gt;60,"High Risk",P3754&gt;30,"Medium Risk",TRUE,"Low Risk")</f>
        <v>Low Risk</v>
      </c>
      <c r="V3754">
        <f t="shared" si="58"/>
        <v>3</v>
      </c>
    </row>
    <row r="3755" spans="1:22" hidden="1" x14ac:dyDescent="0.2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 s="2">
        <v>0</v>
      </c>
      <c r="H3755">
        <v>2</v>
      </c>
      <c r="I3755">
        <v>1</v>
      </c>
      <c r="J3755">
        <v>1</v>
      </c>
      <c r="K3755" s="1">
        <v>163225.48000000001</v>
      </c>
      <c r="L3755">
        <v>0</v>
      </c>
      <c r="M3755">
        <v>6</v>
      </c>
      <c r="N3755">
        <v>2466</v>
      </c>
      <c r="O3755">
        <v>3</v>
      </c>
      <c r="P3755">
        <v>47</v>
      </c>
      <c r="Q3755">
        <v>0.5</v>
      </c>
      <c r="R3755">
        <v>14796</v>
      </c>
      <c r="S3755" t="str" cm="1">
        <f t="array" ref="S3755">_xlfn.IFS(E3758&lt;30,"18-29",E3758&lt;45,"30-44",TRUE,"45+")</f>
        <v>30-44</v>
      </c>
      <c r="T3755" t="str" cm="1">
        <f t="array" ref="T3755">_xlfn.IFS(F3755&lt;=2,"0-2 Years",F3755&lt;=5,"3-5 Years",F3755&lt;=8,"6-8 Years",TRUE,"9-10 Years")</f>
        <v>6-8 Years</v>
      </c>
      <c r="U3755" t="str" cm="1">
        <f t="array" ref="U3755">_xlfn.IFS(P3755&gt;60,"High Risk",P3755&gt;30,"Medium Risk",TRUE,"Low Risk")</f>
        <v>Medium Risk</v>
      </c>
      <c r="V3755">
        <f t="shared" si="58"/>
        <v>3</v>
      </c>
    </row>
    <row r="3756" spans="1:22" hidden="1" x14ac:dyDescent="0.2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 s="2">
        <v>118989.92</v>
      </c>
      <c r="H3756">
        <v>1</v>
      </c>
      <c r="I3756">
        <v>1</v>
      </c>
      <c r="J3756">
        <v>1</v>
      </c>
      <c r="K3756" s="1">
        <v>135536.72</v>
      </c>
      <c r="L3756">
        <v>0</v>
      </c>
      <c r="M3756">
        <v>28</v>
      </c>
      <c r="N3756">
        <v>3657</v>
      </c>
      <c r="O3756">
        <v>9</v>
      </c>
      <c r="P3756">
        <v>32</v>
      </c>
      <c r="Q3756">
        <v>0.32142857142857145</v>
      </c>
      <c r="R3756">
        <v>102396</v>
      </c>
      <c r="S3756" t="str" cm="1">
        <f t="array" ref="S3756">_xlfn.IFS(E3759&lt;30,"18-29",E3759&lt;45,"30-44",TRUE,"45+")</f>
        <v>45+</v>
      </c>
      <c r="T3756" t="str" cm="1">
        <f t="array" ref="T3756">_xlfn.IFS(F3756&lt;=2,"0-2 Years",F3756&lt;=5,"3-5 Years",F3756&lt;=8,"6-8 Years",TRUE,"9-10 Years")</f>
        <v>6-8 Years</v>
      </c>
      <c r="U3756" t="str" cm="1">
        <f t="array" ref="U3756">_xlfn.IFS(P3756&gt;60,"High Risk",P3756&gt;30,"Medium Risk",TRUE,"Low Risk")</f>
        <v>Medium Risk</v>
      </c>
      <c r="V3756">
        <f t="shared" si="58"/>
        <v>2</v>
      </c>
    </row>
    <row r="3757" spans="1:22" x14ac:dyDescent="0.2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 s="2">
        <v>0</v>
      </c>
      <c r="H3757">
        <v>1</v>
      </c>
      <c r="I3757">
        <v>0</v>
      </c>
      <c r="J3757">
        <v>0</v>
      </c>
      <c r="K3757" s="1">
        <v>82422.97</v>
      </c>
      <c r="L3757">
        <v>0</v>
      </c>
      <c r="M3757">
        <v>3</v>
      </c>
      <c r="N3757">
        <v>2937</v>
      </c>
      <c r="O3757">
        <v>3</v>
      </c>
      <c r="P3757">
        <v>27</v>
      </c>
      <c r="Q3757">
        <v>1</v>
      </c>
      <c r="R3757">
        <v>8811</v>
      </c>
      <c r="S3757" t="str" cm="1">
        <f t="array" ref="S3757">_xlfn.IFS(E3760&lt;30,"18-29",E3760&lt;45,"30-44",TRUE,"45+")</f>
        <v>30-44</v>
      </c>
      <c r="T3757" t="str" cm="1">
        <f t="array" ref="T3757">_xlfn.IFS(F3757&lt;=2,"0-2 Years",F3757&lt;=5,"3-5 Years",F3757&lt;=8,"6-8 Years",TRUE,"9-10 Years")</f>
        <v>0-2 Years</v>
      </c>
      <c r="U3757" t="str" cm="1">
        <f t="array" ref="U3757">_xlfn.IFS(P3757&gt;60,"High Risk",P3757&gt;30,"Medium Risk",TRUE,"Low Risk")</f>
        <v>Low Risk</v>
      </c>
      <c r="V3757">
        <f t="shared" si="58"/>
        <v>9</v>
      </c>
    </row>
    <row r="3758" spans="1:22" hidden="1" x14ac:dyDescent="0.2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 s="2">
        <v>0</v>
      </c>
      <c r="H3758">
        <v>2</v>
      </c>
      <c r="I3758">
        <v>0</v>
      </c>
      <c r="J3758">
        <v>1</v>
      </c>
      <c r="K3758" s="1">
        <v>194660.78</v>
      </c>
      <c r="L3758">
        <v>0</v>
      </c>
      <c r="M3758">
        <v>30</v>
      </c>
      <c r="N3758">
        <v>2230</v>
      </c>
      <c r="O3758">
        <v>7</v>
      </c>
      <c r="P3758">
        <v>12</v>
      </c>
      <c r="Q3758">
        <v>0.23333333333333334</v>
      </c>
      <c r="R3758">
        <v>66900</v>
      </c>
      <c r="S3758" t="str" cm="1">
        <f t="array" ref="S3758">_xlfn.IFS(E3761&lt;30,"18-29",E3761&lt;45,"30-44",TRUE,"45+")</f>
        <v>30-44</v>
      </c>
      <c r="T3758" t="str" cm="1">
        <f t="array" ref="T3758">_xlfn.IFS(F3758&lt;=2,"0-2 Years",F3758&lt;=5,"3-5 Years",F3758&lt;=8,"6-8 Years",TRUE,"9-10 Years")</f>
        <v>3-5 Years</v>
      </c>
      <c r="U3758" t="str" cm="1">
        <f t="array" ref="U3758">_xlfn.IFS(P3758&gt;60,"High Risk",P3758&gt;30,"Medium Risk",TRUE,"Low Risk")</f>
        <v>Low Risk</v>
      </c>
      <c r="V3758">
        <f t="shared" si="58"/>
        <v>3</v>
      </c>
    </row>
    <row r="3759" spans="1:22" hidden="1" x14ac:dyDescent="0.2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 s="2">
        <v>79259.75</v>
      </c>
      <c r="H3759">
        <v>1</v>
      </c>
      <c r="I3759">
        <v>1</v>
      </c>
      <c r="J3759">
        <v>0</v>
      </c>
      <c r="K3759" s="1">
        <v>55347.28</v>
      </c>
      <c r="L3759">
        <v>0</v>
      </c>
      <c r="M3759">
        <v>28</v>
      </c>
      <c r="N3759">
        <v>645</v>
      </c>
      <c r="O3759">
        <v>4</v>
      </c>
      <c r="P3759">
        <v>165</v>
      </c>
      <c r="Q3759">
        <v>0.14285714285714285</v>
      </c>
      <c r="R3759">
        <v>18060</v>
      </c>
      <c r="S3759" t="str" cm="1">
        <f t="array" ref="S3759">_xlfn.IFS(E3762&lt;30,"18-29",E3762&lt;45,"30-44",TRUE,"45+")</f>
        <v>30-44</v>
      </c>
      <c r="T3759" t="str" cm="1">
        <f t="array" ref="T3759">_xlfn.IFS(F3759&lt;=2,"0-2 Years",F3759&lt;=5,"3-5 Years",F3759&lt;=8,"6-8 Years",TRUE,"9-10 Years")</f>
        <v>6-8 Years</v>
      </c>
      <c r="U3759" t="str" cm="1">
        <f t="array" ref="U3759">_xlfn.IFS(P3759&gt;60,"High Risk",P3759&gt;30,"Medium Risk",TRUE,"Low Risk")</f>
        <v>High Risk</v>
      </c>
      <c r="V3759">
        <f t="shared" si="58"/>
        <v>5</v>
      </c>
    </row>
    <row r="3760" spans="1:22" hidden="1" x14ac:dyDescent="0.2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 s="2">
        <v>112230.38</v>
      </c>
      <c r="H3760">
        <v>1</v>
      </c>
      <c r="I3760">
        <v>1</v>
      </c>
      <c r="J3760">
        <v>0</v>
      </c>
      <c r="K3760" s="1">
        <v>16717.11</v>
      </c>
      <c r="L3760">
        <v>1</v>
      </c>
      <c r="M3760">
        <v>23</v>
      </c>
      <c r="N3760">
        <v>3430</v>
      </c>
      <c r="O3760">
        <v>8</v>
      </c>
      <c r="P3760">
        <v>161</v>
      </c>
      <c r="Q3760">
        <v>0.34782608695652173</v>
      </c>
      <c r="R3760">
        <v>78890</v>
      </c>
      <c r="S3760" t="str" cm="1">
        <f t="array" ref="S3760">_xlfn.IFS(E3763&lt;30,"18-29",E3763&lt;45,"30-44",TRUE,"45+")</f>
        <v>45+</v>
      </c>
      <c r="T3760" t="str" cm="1">
        <f t="array" ref="T3760">_xlfn.IFS(F3760&lt;=2,"0-2 Years",F3760&lt;=5,"3-5 Years",F3760&lt;=8,"6-8 Years",TRUE,"9-10 Years")</f>
        <v>3-5 Years</v>
      </c>
      <c r="U3760" t="str" cm="1">
        <f t="array" ref="U3760">_xlfn.IFS(P3760&gt;60,"High Risk",P3760&gt;30,"Medium Risk",TRUE,"Low Risk")</f>
        <v>High Risk</v>
      </c>
      <c r="V3760">
        <f t="shared" si="58"/>
        <v>5</v>
      </c>
    </row>
    <row r="3761" spans="1:22" hidden="1" x14ac:dyDescent="0.2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 s="2">
        <v>118129.87</v>
      </c>
      <c r="H3761">
        <v>1</v>
      </c>
      <c r="I3761">
        <v>1</v>
      </c>
      <c r="J3761">
        <v>1</v>
      </c>
      <c r="K3761" s="1">
        <v>160277.65</v>
      </c>
      <c r="L3761">
        <v>0</v>
      </c>
      <c r="M3761">
        <v>4</v>
      </c>
      <c r="N3761">
        <v>162</v>
      </c>
      <c r="O3761">
        <v>6</v>
      </c>
      <c r="P3761">
        <v>134</v>
      </c>
      <c r="Q3761">
        <v>1</v>
      </c>
      <c r="R3761">
        <v>648</v>
      </c>
      <c r="S3761" t="str" cm="1">
        <f t="array" ref="S3761">_xlfn.IFS(E3764&lt;30,"18-29",E3764&lt;45,"30-44",TRUE,"45+")</f>
        <v>30-44</v>
      </c>
      <c r="T3761" t="str" cm="1">
        <f t="array" ref="T3761">_xlfn.IFS(F3761&lt;=2,"0-2 Years",F3761&lt;=5,"3-5 Years",F3761&lt;=8,"6-8 Years",TRUE,"9-10 Years")</f>
        <v>9-10 Years</v>
      </c>
      <c r="U3761" t="str" cm="1">
        <f t="array" ref="U3761">_xlfn.IFS(P3761&gt;60,"High Risk",P3761&gt;30,"Medium Risk",TRUE,"Low Risk")</f>
        <v>High Risk</v>
      </c>
      <c r="V3761">
        <f t="shared" si="58"/>
        <v>2</v>
      </c>
    </row>
    <row r="3762" spans="1:22" hidden="1" x14ac:dyDescent="0.2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 s="2">
        <v>86824.09</v>
      </c>
      <c r="H3762">
        <v>1</v>
      </c>
      <c r="I3762">
        <v>0</v>
      </c>
      <c r="J3762">
        <v>0</v>
      </c>
      <c r="K3762" s="1">
        <v>175905.97</v>
      </c>
      <c r="L3762">
        <v>0</v>
      </c>
      <c r="M3762">
        <v>22</v>
      </c>
      <c r="N3762">
        <v>2231</v>
      </c>
      <c r="O3762">
        <v>8</v>
      </c>
      <c r="P3762">
        <v>120</v>
      </c>
      <c r="Q3762">
        <v>0.36363636363636365</v>
      </c>
      <c r="R3762">
        <v>49082</v>
      </c>
      <c r="S3762" t="str" cm="1">
        <f t="array" ref="S3762">_xlfn.IFS(E3765&lt;30,"18-29",E3765&lt;45,"30-44",TRUE,"45+")</f>
        <v>30-44</v>
      </c>
      <c r="T3762" t="str" cm="1">
        <f t="array" ref="T3762">_xlfn.IFS(F3762&lt;=2,"0-2 Years",F3762&lt;=5,"3-5 Years",F3762&lt;=8,"6-8 Years",TRUE,"9-10 Years")</f>
        <v>6-8 Years</v>
      </c>
      <c r="U3762" t="str" cm="1">
        <f t="array" ref="U3762">_xlfn.IFS(P3762&gt;60,"High Risk",P3762&gt;30,"Medium Risk",TRUE,"Low Risk")</f>
        <v>High Risk</v>
      </c>
      <c r="V3762">
        <f t="shared" si="58"/>
        <v>5</v>
      </c>
    </row>
    <row r="3763" spans="1:22" hidden="1" x14ac:dyDescent="0.2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 s="2">
        <v>128306.7</v>
      </c>
      <c r="H3763">
        <v>1</v>
      </c>
      <c r="I3763">
        <v>0</v>
      </c>
      <c r="J3763">
        <v>1</v>
      </c>
      <c r="K3763" s="1">
        <v>66040.83</v>
      </c>
      <c r="L3763">
        <v>0</v>
      </c>
      <c r="M3763">
        <v>26</v>
      </c>
      <c r="N3763">
        <v>2746</v>
      </c>
      <c r="O3763">
        <v>3</v>
      </c>
      <c r="P3763">
        <v>141</v>
      </c>
      <c r="Q3763">
        <v>0.11538461538461539</v>
      </c>
      <c r="R3763">
        <v>71396</v>
      </c>
      <c r="S3763" t="str" cm="1">
        <f t="array" ref="S3763">_xlfn.IFS(E3766&lt;30,"18-29",E3766&lt;45,"30-44",TRUE,"45+")</f>
        <v>45+</v>
      </c>
      <c r="T3763" t="str" cm="1">
        <f t="array" ref="T3763">_xlfn.IFS(F3763&lt;=2,"0-2 Years",F3763&lt;=5,"3-5 Years",F3763&lt;=8,"6-8 Years",TRUE,"9-10 Years")</f>
        <v>9-10 Years</v>
      </c>
      <c r="U3763" t="str" cm="1">
        <f t="array" ref="U3763">_xlfn.IFS(P3763&gt;60,"High Risk",P3763&gt;30,"Medium Risk",TRUE,"Low Risk")</f>
        <v>High Risk</v>
      </c>
      <c r="V3763">
        <f t="shared" si="58"/>
        <v>3</v>
      </c>
    </row>
    <row r="3764" spans="1:22" hidden="1" x14ac:dyDescent="0.2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 s="2">
        <v>117641.43</v>
      </c>
      <c r="H3764">
        <v>2</v>
      </c>
      <c r="I3764">
        <v>0</v>
      </c>
      <c r="J3764">
        <v>0</v>
      </c>
      <c r="K3764" s="1">
        <v>92198.05</v>
      </c>
      <c r="L3764">
        <v>0</v>
      </c>
      <c r="M3764">
        <v>18</v>
      </c>
      <c r="N3764">
        <v>4240</v>
      </c>
      <c r="O3764">
        <v>2</v>
      </c>
      <c r="P3764">
        <v>48</v>
      </c>
      <c r="Q3764">
        <v>0.1111111111111111</v>
      </c>
      <c r="R3764">
        <v>76320</v>
      </c>
      <c r="S3764" t="str" cm="1">
        <f t="array" ref="S3764">_xlfn.IFS(E3767&lt;30,"18-29",E3767&lt;45,"30-44",TRUE,"45+")</f>
        <v>18-29</v>
      </c>
      <c r="T3764" t="str" cm="1">
        <f t="array" ref="T3764">_xlfn.IFS(F3764&lt;=2,"0-2 Years",F3764&lt;=5,"3-5 Years",F3764&lt;=8,"6-8 Years",TRUE,"9-10 Years")</f>
        <v>0-2 Years</v>
      </c>
      <c r="U3764" t="str" cm="1">
        <f t="array" ref="U3764">_xlfn.IFS(P3764&gt;60,"High Risk",P3764&gt;30,"Medium Risk",TRUE,"Low Risk")</f>
        <v>Medium Risk</v>
      </c>
      <c r="V3764">
        <f t="shared" si="58"/>
        <v>4</v>
      </c>
    </row>
    <row r="3765" spans="1:22" hidden="1" x14ac:dyDescent="0.2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 s="2">
        <v>125734.2</v>
      </c>
      <c r="H3765">
        <v>2</v>
      </c>
      <c r="I3765">
        <v>1</v>
      </c>
      <c r="J3765">
        <v>0</v>
      </c>
      <c r="K3765" s="1">
        <v>134625.09</v>
      </c>
      <c r="L3765">
        <v>1</v>
      </c>
      <c r="M3765">
        <v>21</v>
      </c>
      <c r="N3765">
        <v>2904</v>
      </c>
      <c r="O3765">
        <v>10</v>
      </c>
      <c r="P3765">
        <v>82</v>
      </c>
      <c r="Q3765">
        <v>0.47619047619047616</v>
      </c>
      <c r="R3765">
        <v>60984</v>
      </c>
      <c r="S3765" t="str" cm="1">
        <f t="array" ref="S3765">_xlfn.IFS(E3768&lt;30,"18-29",E3768&lt;45,"30-44",TRUE,"45+")</f>
        <v>30-44</v>
      </c>
      <c r="T3765" t="str" cm="1">
        <f t="array" ref="T3765">_xlfn.IFS(F3765&lt;=2,"0-2 Years",F3765&lt;=5,"3-5 Years",F3765&lt;=8,"6-8 Years",TRUE,"9-10 Years")</f>
        <v>3-5 Years</v>
      </c>
      <c r="U3765" t="str" cm="1">
        <f t="array" ref="U3765">_xlfn.IFS(P3765&gt;60,"High Risk",P3765&gt;30,"Medium Risk",TRUE,"Low Risk")</f>
        <v>High Risk</v>
      </c>
      <c r="V3765">
        <f t="shared" si="58"/>
        <v>3</v>
      </c>
    </row>
    <row r="3766" spans="1:22" hidden="1" x14ac:dyDescent="0.2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 s="2">
        <v>103302.37</v>
      </c>
      <c r="H3766">
        <v>1</v>
      </c>
      <c r="I3766">
        <v>1</v>
      </c>
      <c r="J3766">
        <v>1</v>
      </c>
      <c r="K3766" s="1">
        <v>50974.57</v>
      </c>
      <c r="L3766">
        <v>0</v>
      </c>
      <c r="M3766">
        <v>2</v>
      </c>
      <c r="N3766">
        <v>4547</v>
      </c>
      <c r="O3766">
        <v>3</v>
      </c>
      <c r="P3766">
        <v>28</v>
      </c>
      <c r="Q3766">
        <v>1</v>
      </c>
      <c r="R3766">
        <v>9094</v>
      </c>
      <c r="S3766" t="str" cm="1">
        <f t="array" ref="S3766">_xlfn.IFS(E3769&lt;30,"18-29",E3769&lt;45,"30-44",TRUE,"45+")</f>
        <v>18-29</v>
      </c>
      <c r="T3766" t="str" cm="1">
        <f t="array" ref="T3766">_xlfn.IFS(F3766&lt;=2,"0-2 Years",F3766&lt;=5,"3-5 Years",F3766&lt;=8,"6-8 Years",TRUE,"9-10 Years")</f>
        <v>6-8 Years</v>
      </c>
      <c r="U3766" t="str" cm="1">
        <f t="array" ref="U3766">_xlfn.IFS(P3766&gt;60,"High Risk",P3766&gt;30,"Medium Risk",TRUE,"Low Risk")</f>
        <v>Low Risk</v>
      </c>
      <c r="V3766">
        <f t="shared" si="58"/>
        <v>3</v>
      </c>
    </row>
    <row r="3767" spans="1:22" x14ac:dyDescent="0.2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 s="2">
        <v>0</v>
      </c>
      <c r="H3767">
        <v>1</v>
      </c>
      <c r="I3767">
        <v>1</v>
      </c>
      <c r="J3767">
        <v>0</v>
      </c>
      <c r="K3767" s="1">
        <v>171922.72</v>
      </c>
      <c r="L3767">
        <v>0</v>
      </c>
      <c r="M3767">
        <v>20</v>
      </c>
      <c r="N3767">
        <v>1517</v>
      </c>
      <c r="O3767">
        <v>0</v>
      </c>
      <c r="P3767">
        <v>104</v>
      </c>
      <c r="Q3767">
        <v>0</v>
      </c>
      <c r="R3767">
        <v>30340</v>
      </c>
      <c r="S3767" t="str" cm="1">
        <f t="array" ref="S3767">_xlfn.IFS(E3770&lt;30,"18-29",E3770&lt;45,"30-44",TRUE,"45+")</f>
        <v>30-44</v>
      </c>
      <c r="T3767" t="str" cm="1">
        <f t="array" ref="T3767">_xlfn.IFS(F3767&lt;=2,"0-2 Years",F3767&lt;=5,"3-5 Years",F3767&lt;=8,"6-8 Years",TRUE,"9-10 Years")</f>
        <v>6-8 Years</v>
      </c>
      <c r="U3767" t="str" cm="1">
        <f t="array" ref="U3767">_xlfn.IFS(P3767&gt;60,"High Risk",P3767&gt;30,"Medium Risk",TRUE,"Low Risk")</f>
        <v>High Risk</v>
      </c>
      <c r="V3767">
        <f t="shared" si="58"/>
        <v>8</v>
      </c>
    </row>
    <row r="3768" spans="1:22" hidden="1" x14ac:dyDescent="0.2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 s="2">
        <v>82696.09</v>
      </c>
      <c r="H3768">
        <v>2</v>
      </c>
      <c r="I3768">
        <v>0</v>
      </c>
      <c r="J3768">
        <v>0</v>
      </c>
      <c r="K3768" s="1">
        <v>83058.14</v>
      </c>
      <c r="L3768">
        <v>0</v>
      </c>
      <c r="M3768">
        <v>22</v>
      </c>
      <c r="N3768">
        <v>3157</v>
      </c>
      <c r="O3768">
        <v>3</v>
      </c>
      <c r="P3768">
        <v>81</v>
      </c>
      <c r="Q3768">
        <v>0.13636363636363635</v>
      </c>
      <c r="R3768">
        <v>69454</v>
      </c>
      <c r="S3768" t="str" cm="1">
        <f t="array" ref="S3768">_xlfn.IFS(E3771&lt;30,"18-29",E3771&lt;45,"30-44",TRUE,"45+")</f>
        <v>45+</v>
      </c>
      <c r="T3768" t="str" cm="1">
        <f t="array" ref="T3768">_xlfn.IFS(F3768&lt;=2,"0-2 Years",F3768&lt;=5,"3-5 Years",F3768&lt;=8,"6-8 Years",TRUE,"9-10 Years")</f>
        <v>3-5 Years</v>
      </c>
      <c r="U3768" t="str" cm="1">
        <f t="array" ref="U3768">_xlfn.IFS(P3768&gt;60,"High Risk",P3768&gt;30,"Medium Risk",TRUE,"Low Risk")</f>
        <v>High Risk</v>
      </c>
      <c r="V3768">
        <f t="shared" si="58"/>
        <v>3</v>
      </c>
    </row>
    <row r="3769" spans="1:22" hidden="1" x14ac:dyDescent="0.2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 s="2">
        <v>145471.37</v>
      </c>
      <c r="H3769">
        <v>1</v>
      </c>
      <c r="I3769">
        <v>1</v>
      </c>
      <c r="J3769">
        <v>0</v>
      </c>
      <c r="K3769" s="1">
        <v>188382.77</v>
      </c>
      <c r="L3769">
        <v>0</v>
      </c>
      <c r="M3769">
        <v>6</v>
      </c>
      <c r="N3769">
        <v>233</v>
      </c>
      <c r="O3769">
        <v>7</v>
      </c>
      <c r="P3769">
        <v>26</v>
      </c>
      <c r="Q3769">
        <v>1</v>
      </c>
      <c r="R3769">
        <v>1398</v>
      </c>
      <c r="S3769" t="str" cm="1">
        <f t="array" ref="S3769">_xlfn.IFS(E3772&lt;30,"18-29",E3772&lt;45,"30-44",TRUE,"45+")</f>
        <v>18-29</v>
      </c>
      <c r="T3769" t="str" cm="1">
        <f t="array" ref="T3769">_xlfn.IFS(F3769&lt;=2,"0-2 Years",F3769&lt;=5,"3-5 Years",F3769&lt;=8,"6-8 Years",TRUE,"9-10 Years")</f>
        <v>3-5 Years</v>
      </c>
      <c r="U3769" t="str" cm="1">
        <f t="array" ref="U3769">_xlfn.IFS(P3769&gt;60,"High Risk",P3769&gt;30,"Medium Risk",TRUE,"Low Risk")</f>
        <v>Low Risk</v>
      </c>
      <c r="V3769">
        <f t="shared" si="58"/>
        <v>5</v>
      </c>
    </row>
    <row r="3770" spans="1:22" x14ac:dyDescent="0.2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 s="2">
        <v>101506.66</v>
      </c>
      <c r="H3770">
        <v>1</v>
      </c>
      <c r="I3770">
        <v>0</v>
      </c>
      <c r="J3770">
        <v>0</v>
      </c>
      <c r="K3770" s="1">
        <v>198030.24</v>
      </c>
      <c r="L3770">
        <v>0</v>
      </c>
      <c r="M3770">
        <v>4</v>
      </c>
      <c r="N3770">
        <v>1612</v>
      </c>
      <c r="O3770">
        <v>8</v>
      </c>
      <c r="P3770">
        <v>174</v>
      </c>
      <c r="Q3770">
        <v>1</v>
      </c>
      <c r="R3770">
        <v>6448</v>
      </c>
      <c r="S3770" t="str" cm="1">
        <f t="array" ref="S3770">_xlfn.IFS(E3773&lt;30,"18-29",E3773&lt;45,"30-44",TRUE,"45+")</f>
        <v>30-44</v>
      </c>
      <c r="T3770" t="str" cm="1">
        <f t="array" ref="T3770">_xlfn.IFS(F3770&lt;=2,"0-2 Years",F3770&lt;=5,"3-5 Years",F3770&lt;=8,"6-8 Years",TRUE,"9-10 Years")</f>
        <v>0-2 Years</v>
      </c>
      <c r="U3770" t="str" cm="1">
        <f t="array" ref="U3770">_xlfn.IFS(P3770&gt;60,"High Risk",P3770&gt;30,"Medium Risk",TRUE,"Low Risk")</f>
        <v>High Risk</v>
      </c>
      <c r="V3770">
        <f t="shared" si="58"/>
        <v>6</v>
      </c>
    </row>
    <row r="3771" spans="1:22" hidden="1" x14ac:dyDescent="0.2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 s="2">
        <v>156265.31</v>
      </c>
      <c r="H3771">
        <v>2</v>
      </c>
      <c r="I3771">
        <v>0</v>
      </c>
      <c r="J3771">
        <v>0</v>
      </c>
      <c r="K3771" s="1">
        <v>1055.6600000000001</v>
      </c>
      <c r="L3771">
        <v>0</v>
      </c>
      <c r="M3771">
        <v>28</v>
      </c>
      <c r="N3771">
        <v>3657</v>
      </c>
      <c r="O3771">
        <v>10</v>
      </c>
      <c r="P3771">
        <v>66</v>
      </c>
      <c r="Q3771">
        <v>0.35714285714285715</v>
      </c>
      <c r="R3771">
        <v>102396</v>
      </c>
      <c r="S3771" t="str" cm="1">
        <f t="array" ref="S3771">_xlfn.IFS(E3774&lt;30,"18-29",E3774&lt;45,"30-44",TRUE,"45+")</f>
        <v>30-44</v>
      </c>
      <c r="T3771" t="str" cm="1">
        <f t="array" ref="T3771">_xlfn.IFS(F3771&lt;=2,"0-2 Years",F3771&lt;=5,"3-5 Years",F3771&lt;=8,"6-8 Years",TRUE,"9-10 Years")</f>
        <v>3-5 Years</v>
      </c>
      <c r="U3771" t="str" cm="1">
        <f t="array" ref="U3771">_xlfn.IFS(P3771&gt;60,"High Risk",P3771&gt;30,"Medium Risk",TRUE,"Low Risk")</f>
        <v>High Risk</v>
      </c>
      <c r="V3771">
        <f t="shared" si="58"/>
        <v>4</v>
      </c>
    </row>
    <row r="3772" spans="1:22" hidden="1" x14ac:dyDescent="0.2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 s="2">
        <v>128554.98</v>
      </c>
      <c r="H3772">
        <v>1</v>
      </c>
      <c r="I3772">
        <v>1</v>
      </c>
      <c r="J3772">
        <v>1</v>
      </c>
      <c r="K3772" s="1">
        <v>133173.19</v>
      </c>
      <c r="L3772">
        <v>0</v>
      </c>
      <c r="M3772">
        <v>18</v>
      </c>
      <c r="N3772">
        <v>1677</v>
      </c>
      <c r="O3772">
        <v>2</v>
      </c>
      <c r="P3772">
        <v>129</v>
      </c>
      <c r="Q3772">
        <v>0.1111111111111111</v>
      </c>
      <c r="R3772">
        <v>30186</v>
      </c>
      <c r="S3772" t="str" cm="1">
        <f t="array" ref="S3772">_xlfn.IFS(E3775&lt;30,"18-29",E3775&lt;45,"30-44",TRUE,"45+")</f>
        <v>30-44</v>
      </c>
      <c r="T3772" t="str" cm="1">
        <f t="array" ref="T3772">_xlfn.IFS(F3772&lt;=2,"0-2 Years",F3772&lt;=5,"3-5 Years",F3772&lt;=8,"6-8 Years",TRUE,"9-10 Years")</f>
        <v>0-2 Years</v>
      </c>
      <c r="U3772" t="str" cm="1">
        <f t="array" ref="U3772">_xlfn.IFS(P3772&gt;60,"High Risk",P3772&gt;30,"Medium Risk",TRUE,"Low Risk")</f>
        <v>High Risk</v>
      </c>
      <c r="V3772">
        <f t="shared" si="58"/>
        <v>3</v>
      </c>
    </row>
    <row r="3773" spans="1:22" hidden="1" x14ac:dyDescent="0.2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 s="2">
        <v>139959.54999999999</v>
      </c>
      <c r="H3773">
        <v>2</v>
      </c>
      <c r="I3773">
        <v>1</v>
      </c>
      <c r="J3773">
        <v>1</v>
      </c>
      <c r="K3773" s="1">
        <v>189875.83</v>
      </c>
      <c r="L3773">
        <v>0</v>
      </c>
      <c r="M3773">
        <v>1</v>
      </c>
      <c r="N3773">
        <v>1161</v>
      </c>
      <c r="O3773">
        <v>5</v>
      </c>
      <c r="P3773">
        <v>91</v>
      </c>
      <c r="Q3773">
        <v>1</v>
      </c>
      <c r="R3773">
        <v>1161</v>
      </c>
      <c r="S3773" t="str" cm="1">
        <f t="array" ref="S3773">_xlfn.IFS(E3776&lt;30,"18-29",E3776&lt;45,"30-44",TRUE,"45+")</f>
        <v>45+</v>
      </c>
      <c r="T3773" t="str" cm="1">
        <f t="array" ref="T3773">_xlfn.IFS(F3773&lt;=2,"0-2 Years",F3773&lt;=5,"3-5 Years",F3773&lt;=8,"6-8 Years",TRUE,"9-10 Years")</f>
        <v>6-8 Years</v>
      </c>
      <c r="U3773" t="str" cm="1">
        <f t="array" ref="U3773">_xlfn.IFS(P3773&gt;60,"High Risk",P3773&gt;30,"Medium Risk",TRUE,"Low Risk")</f>
        <v>High Risk</v>
      </c>
      <c r="V3773">
        <f t="shared" si="58"/>
        <v>0</v>
      </c>
    </row>
    <row r="3774" spans="1:22" hidden="1" x14ac:dyDescent="0.2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 s="2">
        <v>132944.53</v>
      </c>
      <c r="H3774">
        <v>1</v>
      </c>
      <c r="I3774">
        <v>1</v>
      </c>
      <c r="J3774">
        <v>1</v>
      </c>
      <c r="K3774" s="1">
        <v>31802.92</v>
      </c>
      <c r="L3774">
        <v>0</v>
      </c>
      <c r="M3774">
        <v>15</v>
      </c>
      <c r="N3774">
        <v>1409</v>
      </c>
      <c r="O3774">
        <v>8</v>
      </c>
      <c r="P3774">
        <v>106</v>
      </c>
      <c r="Q3774">
        <v>0.53333333333333333</v>
      </c>
      <c r="R3774">
        <v>21135</v>
      </c>
      <c r="S3774" t="str" cm="1">
        <f t="array" ref="S3774">_xlfn.IFS(E3777&lt;30,"18-29",E3777&lt;45,"30-44",TRUE,"45+")</f>
        <v>18-29</v>
      </c>
      <c r="T3774" t="str" cm="1">
        <f t="array" ref="T3774">_xlfn.IFS(F3774&lt;=2,"0-2 Years",F3774&lt;=5,"3-5 Years",F3774&lt;=8,"6-8 Years",TRUE,"9-10 Years")</f>
        <v>6-8 Years</v>
      </c>
      <c r="U3774" t="str" cm="1">
        <f t="array" ref="U3774">_xlfn.IFS(P3774&gt;60,"High Risk",P3774&gt;30,"Medium Risk",TRUE,"Low Risk")</f>
        <v>High Risk</v>
      </c>
      <c r="V3774">
        <f t="shared" si="58"/>
        <v>2</v>
      </c>
    </row>
    <row r="3775" spans="1:22" hidden="1" x14ac:dyDescent="0.2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 s="2">
        <v>0</v>
      </c>
      <c r="H3775">
        <v>3</v>
      </c>
      <c r="I3775">
        <v>1</v>
      </c>
      <c r="J3775">
        <v>1</v>
      </c>
      <c r="K3775" s="1">
        <v>132649.85</v>
      </c>
      <c r="L3775">
        <v>0</v>
      </c>
      <c r="M3775">
        <v>27</v>
      </c>
      <c r="N3775">
        <v>715</v>
      </c>
      <c r="O3775">
        <v>8</v>
      </c>
      <c r="P3775">
        <v>158</v>
      </c>
      <c r="Q3775">
        <v>0.29629629629629628</v>
      </c>
      <c r="R3775">
        <v>19305</v>
      </c>
      <c r="S3775" t="str" cm="1">
        <f t="array" ref="S3775">_xlfn.IFS(E3778&lt;30,"18-29",E3778&lt;45,"30-44",TRUE,"45+")</f>
        <v>30-44</v>
      </c>
      <c r="T3775" t="str" cm="1">
        <f t="array" ref="T3775">_xlfn.IFS(F3775&lt;=2,"0-2 Years",F3775&lt;=5,"3-5 Years",F3775&lt;=8,"6-8 Years",TRUE,"9-10 Years")</f>
        <v>3-5 Years</v>
      </c>
      <c r="U3775" t="str" cm="1">
        <f t="array" ref="U3775">_xlfn.IFS(P3775&gt;60,"High Risk",P3775&gt;30,"Medium Risk",TRUE,"Low Risk")</f>
        <v>High Risk</v>
      </c>
      <c r="V3775">
        <f t="shared" si="58"/>
        <v>3</v>
      </c>
    </row>
    <row r="3776" spans="1:22" x14ac:dyDescent="0.2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 s="2">
        <v>0</v>
      </c>
      <c r="H3776">
        <v>1</v>
      </c>
      <c r="I3776">
        <v>1</v>
      </c>
      <c r="J3776">
        <v>0</v>
      </c>
      <c r="K3776" s="1">
        <v>53067.83</v>
      </c>
      <c r="L3776">
        <v>1</v>
      </c>
      <c r="M3776">
        <v>20</v>
      </c>
      <c r="N3776">
        <v>4891</v>
      </c>
      <c r="O3776">
        <v>10</v>
      </c>
      <c r="P3776">
        <v>52</v>
      </c>
      <c r="Q3776">
        <v>0.5</v>
      </c>
      <c r="R3776">
        <v>97820</v>
      </c>
      <c r="S3776" t="str" cm="1">
        <f t="array" ref="S3776">_xlfn.IFS(E3779&lt;30,"18-29",E3779&lt;45,"30-44",TRUE,"45+")</f>
        <v>30-44</v>
      </c>
      <c r="T3776" t="str" cm="1">
        <f t="array" ref="T3776">_xlfn.IFS(F3776&lt;=2,"0-2 Years",F3776&lt;=5,"3-5 Years",F3776&lt;=8,"6-8 Years",TRUE,"9-10 Years")</f>
        <v>0-2 Years</v>
      </c>
      <c r="U3776" t="str" cm="1">
        <f t="array" ref="U3776">_xlfn.IFS(P3776&gt;60,"High Risk",P3776&gt;30,"Medium Risk",TRUE,"Low Risk")</f>
        <v>Medium Risk</v>
      </c>
      <c r="V3776">
        <f t="shared" si="58"/>
        <v>10</v>
      </c>
    </row>
    <row r="3777" spans="1:22" hidden="1" x14ac:dyDescent="0.2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 s="2">
        <v>93547.23</v>
      </c>
      <c r="H3777">
        <v>2</v>
      </c>
      <c r="I3777">
        <v>0</v>
      </c>
      <c r="J3777">
        <v>1</v>
      </c>
      <c r="K3777" s="1">
        <v>961.57</v>
      </c>
      <c r="L3777">
        <v>0</v>
      </c>
      <c r="M3777">
        <v>10</v>
      </c>
      <c r="N3777">
        <v>1734</v>
      </c>
      <c r="O3777">
        <v>4</v>
      </c>
      <c r="P3777">
        <v>63</v>
      </c>
      <c r="Q3777">
        <v>0.4</v>
      </c>
      <c r="R3777">
        <v>17340</v>
      </c>
      <c r="S3777" t="str" cm="1">
        <f t="array" ref="S3777">_xlfn.IFS(E3780&lt;30,"18-29",E3780&lt;45,"30-44",TRUE,"45+")</f>
        <v>45+</v>
      </c>
      <c r="T3777" t="str" cm="1">
        <f t="array" ref="T3777">_xlfn.IFS(F3777&lt;=2,"0-2 Years",F3777&lt;=5,"3-5 Years",F3777&lt;=8,"6-8 Years",TRUE,"9-10 Years")</f>
        <v>3-5 Years</v>
      </c>
      <c r="U3777" t="str" cm="1">
        <f t="array" ref="U3777">_xlfn.IFS(P3777&gt;60,"High Risk",P3777&gt;30,"Medium Risk",TRUE,"Low Risk")</f>
        <v>High Risk</v>
      </c>
      <c r="V3777">
        <f t="shared" si="58"/>
        <v>0</v>
      </c>
    </row>
    <row r="3778" spans="1:22" x14ac:dyDescent="0.2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 s="2">
        <v>152302.72</v>
      </c>
      <c r="H3778">
        <v>1</v>
      </c>
      <c r="I3778">
        <v>1</v>
      </c>
      <c r="J3778">
        <v>0</v>
      </c>
      <c r="K3778" s="1">
        <v>71333.440000000002</v>
      </c>
      <c r="L3778">
        <v>0</v>
      </c>
      <c r="M3778">
        <v>12</v>
      </c>
      <c r="N3778">
        <v>435</v>
      </c>
      <c r="O3778">
        <v>5</v>
      </c>
      <c r="P3778">
        <v>26</v>
      </c>
      <c r="Q3778">
        <v>0.41666666666666669</v>
      </c>
      <c r="R3778">
        <v>5220</v>
      </c>
      <c r="S3778" t="str" cm="1">
        <f t="array" ref="S3778">_xlfn.IFS(E3781&lt;30,"18-29",E3781&lt;45,"30-44",TRUE,"45+")</f>
        <v>30-44</v>
      </c>
      <c r="T3778" t="str" cm="1">
        <f t="array" ref="T3778">_xlfn.IFS(F3778&lt;=2,"0-2 Years",F3778&lt;=5,"3-5 Years",F3778&lt;=8,"6-8 Years",TRUE,"9-10 Years")</f>
        <v>0-2 Years</v>
      </c>
      <c r="U3778" t="str" cm="1">
        <f t="array" ref="U3778">_xlfn.IFS(P3778&gt;60,"High Risk",P3778&gt;30,"Medium Risk",TRUE,"Low Risk")</f>
        <v>Low Risk</v>
      </c>
      <c r="V3778">
        <f t="shared" si="58"/>
        <v>6</v>
      </c>
    </row>
    <row r="3779" spans="1:22" hidden="1" x14ac:dyDescent="0.2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 s="2">
        <v>147674.26</v>
      </c>
      <c r="H3779">
        <v>1</v>
      </c>
      <c r="I3779">
        <v>1</v>
      </c>
      <c r="J3779">
        <v>1</v>
      </c>
      <c r="K3779" s="1">
        <v>16658.759999999998</v>
      </c>
      <c r="L3779">
        <v>0</v>
      </c>
      <c r="M3779">
        <v>10</v>
      </c>
      <c r="N3779">
        <v>4867</v>
      </c>
      <c r="O3779">
        <v>7</v>
      </c>
      <c r="P3779">
        <v>34</v>
      </c>
      <c r="Q3779">
        <v>0.7</v>
      </c>
      <c r="R3779">
        <v>48670</v>
      </c>
      <c r="S3779" t="str" cm="1">
        <f t="array" ref="S3779">_xlfn.IFS(E3782&lt;30,"18-29",E3782&lt;45,"30-44",TRUE,"45+")</f>
        <v>45+</v>
      </c>
      <c r="T3779" t="str" cm="1">
        <f t="array" ref="T3779">_xlfn.IFS(F3779&lt;=2,"0-2 Years",F3779&lt;=5,"3-5 Years",F3779&lt;=8,"6-8 Years",TRUE,"9-10 Years")</f>
        <v>0-2 Years</v>
      </c>
      <c r="U3779" t="str" cm="1">
        <f t="array" ref="U3779">_xlfn.IFS(P3779&gt;60,"High Risk",P3779&gt;30,"Medium Risk",TRUE,"Low Risk")</f>
        <v>Medium Risk</v>
      </c>
      <c r="V3779">
        <f t="shared" ref="V3779:V3842" si="59">IF(J3779=0,3,0)+IF(G3779=0,3,0)+IF(H3779=1,2,0)+IF(E3779&gt;45,1,0)+IF(F3779&lt;3,1,0)</f>
        <v>3</v>
      </c>
    </row>
    <row r="3780" spans="1:22" hidden="1" x14ac:dyDescent="0.2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 s="2">
        <v>148021.12</v>
      </c>
      <c r="H3780">
        <v>1</v>
      </c>
      <c r="I3780">
        <v>1</v>
      </c>
      <c r="J3780">
        <v>1</v>
      </c>
      <c r="K3780" s="1">
        <v>74878.22</v>
      </c>
      <c r="L3780">
        <v>0</v>
      </c>
      <c r="M3780">
        <v>9</v>
      </c>
      <c r="N3780">
        <v>1206</v>
      </c>
      <c r="O3780">
        <v>2</v>
      </c>
      <c r="P3780">
        <v>153</v>
      </c>
      <c r="Q3780">
        <v>0.22222222222222221</v>
      </c>
      <c r="R3780">
        <v>10854</v>
      </c>
      <c r="S3780" t="str" cm="1">
        <f t="array" ref="S3780">_xlfn.IFS(E3783&lt;30,"18-29",E3783&lt;45,"30-44",TRUE,"45+")</f>
        <v>18-29</v>
      </c>
      <c r="T3780" t="str" cm="1">
        <f t="array" ref="T3780">_xlfn.IFS(F3780&lt;=2,"0-2 Years",F3780&lt;=5,"3-5 Years",F3780&lt;=8,"6-8 Years",TRUE,"9-10 Years")</f>
        <v>3-5 Years</v>
      </c>
      <c r="U3780" t="str" cm="1">
        <f t="array" ref="U3780">_xlfn.IFS(P3780&gt;60,"High Risk",P3780&gt;30,"Medium Risk",TRUE,"Low Risk")</f>
        <v>High Risk</v>
      </c>
      <c r="V3780">
        <f t="shared" si="59"/>
        <v>3</v>
      </c>
    </row>
    <row r="3781" spans="1:22" x14ac:dyDescent="0.2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 s="2">
        <v>0</v>
      </c>
      <c r="H3781">
        <v>2</v>
      </c>
      <c r="I3781">
        <v>0</v>
      </c>
      <c r="J3781">
        <v>0</v>
      </c>
      <c r="K3781" s="1">
        <v>112104.55</v>
      </c>
      <c r="L3781">
        <v>0</v>
      </c>
      <c r="M3781">
        <v>4</v>
      </c>
      <c r="N3781">
        <v>1249</v>
      </c>
      <c r="O3781">
        <v>7</v>
      </c>
      <c r="P3781">
        <v>36</v>
      </c>
      <c r="Q3781">
        <v>1</v>
      </c>
      <c r="R3781">
        <v>4996</v>
      </c>
      <c r="S3781" t="str" cm="1">
        <f t="array" ref="S3781">_xlfn.IFS(E3784&lt;30,"18-29",E3784&lt;45,"30-44",TRUE,"45+")</f>
        <v>30-44</v>
      </c>
      <c r="T3781" t="str" cm="1">
        <f t="array" ref="T3781">_xlfn.IFS(F3781&lt;=2,"0-2 Years",F3781&lt;=5,"3-5 Years",F3781&lt;=8,"6-8 Years",TRUE,"9-10 Years")</f>
        <v>0-2 Years</v>
      </c>
      <c r="U3781" t="str" cm="1">
        <f t="array" ref="U3781">_xlfn.IFS(P3781&gt;60,"High Risk",P3781&gt;30,"Medium Risk",TRUE,"Low Risk")</f>
        <v>Medium Risk</v>
      </c>
      <c r="V3781">
        <f t="shared" si="59"/>
        <v>7</v>
      </c>
    </row>
    <row r="3782" spans="1:22" hidden="1" x14ac:dyDescent="0.2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 s="2">
        <v>142360.62</v>
      </c>
      <c r="H3782">
        <v>2</v>
      </c>
      <c r="I3782">
        <v>1</v>
      </c>
      <c r="J3782">
        <v>0</v>
      </c>
      <c r="K3782" s="1">
        <v>48421.4</v>
      </c>
      <c r="L3782">
        <v>1</v>
      </c>
      <c r="M3782">
        <v>20</v>
      </c>
      <c r="N3782">
        <v>4611</v>
      </c>
      <c r="O3782">
        <v>4</v>
      </c>
      <c r="P3782">
        <v>73</v>
      </c>
      <c r="Q3782">
        <v>0.2</v>
      </c>
      <c r="R3782">
        <v>92220</v>
      </c>
      <c r="S3782" t="str" cm="1">
        <f t="array" ref="S3782">_xlfn.IFS(E3785&lt;30,"18-29",E3785&lt;45,"30-44",TRUE,"45+")</f>
        <v>18-29</v>
      </c>
      <c r="T3782" t="str" cm="1">
        <f t="array" ref="T3782">_xlfn.IFS(F3782&lt;=2,"0-2 Years",F3782&lt;=5,"3-5 Years",F3782&lt;=8,"6-8 Years",TRUE,"9-10 Years")</f>
        <v>3-5 Years</v>
      </c>
      <c r="U3782" t="str" cm="1">
        <f t="array" ref="U3782">_xlfn.IFS(P3782&gt;60,"High Risk",P3782&gt;30,"Medium Risk",TRUE,"Low Risk")</f>
        <v>High Risk</v>
      </c>
      <c r="V3782">
        <f t="shared" si="59"/>
        <v>4</v>
      </c>
    </row>
    <row r="3783" spans="1:22" x14ac:dyDescent="0.2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 s="2">
        <v>151027.56</v>
      </c>
      <c r="H3783">
        <v>1</v>
      </c>
      <c r="I3783">
        <v>1</v>
      </c>
      <c r="J3783">
        <v>0</v>
      </c>
      <c r="K3783" s="1">
        <v>170320.58</v>
      </c>
      <c r="L3783">
        <v>0</v>
      </c>
      <c r="M3783">
        <v>14</v>
      </c>
      <c r="N3783">
        <v>770</v>
      </c>
      <c r="O3783">
        <v>10</v>
      </c>
      <c r="P3783">
        <v>8</v>
      </c>
      <c r="Q3783">
        <v>0.7142857142857143</v>
      </c>
      <c r="R3783">
        <v>10780</v>
      </c>
      <c r="S3783" t="str" cm="1">
        <f t="array" ref="S3783">_xlfn.IFS(E3786&lt;30,"18-29",E3786&lt;45,"30-44",TRUE,"45+")</f>
        <v>30-44</v>
      </c>
      <c r="T3783" t="str" cm="1">
        <f t="array" ref="T3783">_xlfn.IFS(F3783&lt;=2,"0-2 Years",F3783&lt;=5,"3-5 Years",F3783&lt;=8,"6-8 Years",TRUE,"9-10 Years")</f>
        <v>0-2 Years</v>
      </c>
      <c r="U3783" t="str" cm="1">
        <f t="array" ref="U3783">_xlfn.IFS(P3783&gt;60,"High Risk",P3783&gt;30,"Medium Risk",TRUE,"Low Risk")</f>
        <v>Low Risk</v>
      </c>
      <c r="V3783">
        <f t="shared" si="59"/>
        <v>6</v>
      </c>
    </row>
    <row r="3784" spans="1:22" x14ac:dyDescent="0.2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 s="2">
        <v>138843.70000000001</v>
      </c>
      <c r="H3784">
        <v>1</v>
      </c>
      <c r="I3784">
        <v>1</v>
      </c>
      <c r="J3784">
        <v>0</v>
      </c>
      <c r="K3784" s="1">
        <v>37688.31</v>
      </c>
      <c r="L3784">
        <v>1</v>
      </c>
      <c r="M3784">
        <v>6</v>
      </c>
      <c r="N3784">
        <v>3220</v>
      </c>
      <c r="O3784">
        <v>10</v>
      </c>
      <c r="P3784">
        <v>125</v>
      </c>
      <c r="Q3784">
        <v>1</v>
      </c>
      <c r="R3784">
        <v>19320</v>
      </c>
      <c r="S3784" t="str" cm="1">
        <f t="array" ref="S3784">_xlfn.IFS(E3787&lt;30,"18-29",E3787&lt;45,"30-44",TRUE,"45+")</f>
        <v>45+</v>
      </c>
      <c r="T3784" t="str" cm="1">
        <f t="array" ref="T3784">_xlfn.IFS(F3784&lt;=2,"0-2 Years",F3784&lt;=5,"3-5 Years",F3784&lt;=8,"6-8 Years",TRUE,"9-10 Years")</f>
        <v>0-2 Years</v>
      </c>
      <c r="U3784" t="str" cm="1">
        <f t="array" ref="U3784">_xlfn.IFS(P3784&gt;60,"High Risk",P3784&gt;30,"Medium Risk",TRUE,"Low Risk")</f>
        <v>High Risk</v>
      </c>
      <c r="V3784">
        <f t="shared" si="59"/>
        <v>6</v>
      </c>
    </row>
    <row r="3785" spans="1:22" hidden="1" x14ac:dyDescent="0.2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 s="2">
        <v>109958.15</v>
      </c>
      <c r="H3785">
        <v>1</v>
      </c>
      <c r="I3785">
        <v>1</v>
      </c>
      <c r="J3785">
        <v>1</v>
      </c>
      <c r="K3785" s="1">
        <v>136592.24</v>
      </c>
      <c r="L3785">
        <v>1</v>
      </c>
      <c r="M3785">
        <v>10</v>
      </c>
      <c r="N3785">
        <v>1227</v>
      </c>
      <c r="O3785">
        <v>10</v>
      </c>
      <c r="P3785">
        <v>53</v>
      </c>
      <c r="Q3785">
        <v>1</v>
      </c>
      <c r="R3785">
        <v>12270</v>
      </c>
      <c r="S3785" t="str" cm="1">
        <f t="array" ref="S3785">_xlfn.IFS(E3788&lt;30,"18-29",E3788&lt;45,"30-44",TRUE,"45+")</f>
        <v>30-44</v>
      </c>
      <c r="T3785" t="str" cm="1">
        <f t="array" ref="T3785">_xlfn.IFS(F3785&lt;=2,"0-2 Years",F3785&lt;=5,"3-5 Years",F3785&lt;=8,"6-8 Years",TRUE,"9-10 Years")</f>
        <v>6-8 Years</v>
      </c>
      <c r="U3785" t="str" cm="1">
        <f t="array" ref="U3785">_xlfn.IFS(P3785&gt;60,"High Risk",P3785&gt;30,"Medium Risk",TRUE,"Low Risk")</f>
        <v>Medium Risk</v>
      </c>
      <c r="V3785">
        <f t="shared" si="59"/>
        <v>2</v>
      </c>
    </row>
    <row r="3786" spans="1:22" hidden="1" x14ac:dyDescent="0.2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 s="2">
        <v>138857.59</v>
      </c>
      <c r="H3786">
        <v>1</v>
      </c>
      <c r="I3786">
        <v>1</v>
      </c>
      <c r="J3786">
        <v>0</v>
      </c>
      <c r="K3786" s="1">
        <v>48640.77</v>
      </c>
      <c r="L3786">
        <v>0</v>
      </c>
      <c r="M3786">
        <v>7</v>
      </c>
      <c r="N3786">
        <v>3689</v>
      </c>
      <c r="O3786">
        <v>7</v>
      </c>
      <c r="P3786">
        <v>2</v>
      </c>
      <c r="Q3786">
        <v>1</v>
      </c>
      <c r="R3786">
        <v>25823</v>
      </c>
      <c r="S3786" t="str" cm="1">
        <f t="array" ref="S3786">_xlfn.IFS(E3789&lt;30,"18-29",E3789&lt;45,"30-44",TRUE,"45+")</f>
        <v>18-29</v>
      </c>
      <c r="T3786" t="str" cm="1">
        <f t="array" ref="T3786">_xlfn.IFS(F3786&lt;=2,"0-2 Years",F3786&lt;=5,"3-5 Years",F3786&lt;=8,"6-8 Years",TRUE,"9-10 Years")</f>
        <v>9-10 Years</v>
      </c>
      <c r="U3786" t="str" cm="1">
        <f t="array" ref="U3786">_xlfn.IFS(P3786&gt;60,"High Risk",P3786&gt;30,"Medium Risk",TRUE,"Low Risk")</f>
        <v>Low Risk</v>
      </c>
      <c r="V3786">
        <f t="shared" si="59"/>
        <v>5</v>
      </c>
    </row>
    <row r="3787" spans="1:22" hidden="1" x14ac:dyDescent="0.2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 s="2">
        <v>105426.5</v>
      </c>
      <c r="H3787">
        <v>2</v>
      </c>
      <c r="I3787">
        <v>0</v>
      </c>
      <c r="J3787">
        <v>1</v>
      </c>
      <c r="K3787" s="1">
        <v>89773.45</v>
      </c>
      <c r="L3787">
        <v>0</v>
      </c>
      <c r="M3787">
        <v>11</v>
      </c>
      <c r="N3787">
        <v>830</v>
      </c>
      <c r="O3787">
        <v>9</v>
      </c>
      <c r="P3787">
        <v>42</v>
      </c>
      <c r="Q3787">
        <v>0.81818181818181823</v>
      </c>
      <c r="R3787">
        <v>9130</v>
      </c>
      <c r="S3787" t="str" cm="1">
        <f t="array" ref="S3787">_xlfn.IFS(E3790&lt;30,"18-29",E3790&lt;45,"30-44",TRUE,"45+")</f>
        <v>18-29</v>
      </c>
      <c r="T3787" t="str" cm="1">
        <f t="array" ref="T3787">_xlfn.IFS(F3787&lt;=2,"0-2 Years",F3787&lt;=5,"3-5 Years",F3787&lt;=8,"6-8 Years",TRUE,"9-10 Years")</f>
        <v>3-5 Years</v>
      </c>
      <c r="U3787" t="str" cm="1">
        <f t="array" ref="U3787">_xlfn.IFS(P3787&gt;60,"High Risk",P3787&gt;30,"Medium Risk",TRUE,"Low Risk")</f>
        <v>Medium Risk</v>
      </c>
      <c r="V3787">
        <f t="shared" si="59"/>
        <v>0</v>
      </c>
    </row>
    <row r="3788" spans="1:22" hidden="1" x14ac:dyDescent="0.2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 s="2">
        <v>149155.53</v>
      </c>
      <c r="H3788">
        <v>2</v>
      </c>
      <c r="I3788">
        <v>1</v>
      </c>
      <c r="J3788">
        <v>0</v>
      </c>
      <c r="K3788" s="1">
        <v>42131.26</v>
      </c>
      <c r="L3788">
        <v>1</v>
      </c>
      <c r="M3788">
        <v>28</v>
      </c>
      <c r="N3788">
        <v>2207</v>
      </c>
      <c r="O3788">
        <v>10</v>
      </c>
      <c r="P3788">
        <v>20</v>
      </c>
      <c r="Q3788">
        <v>0.35714285714285715</v>
      </c>
      <c r="R3788">
        <v>61796</v>
      </c>
      <c r="S3788" t="str" cm="1">
        <f t="array" ref="S3788">_xlfn.IFS(E3791&lt;30,"18-29",E3791&lt;45,"30-44",TRUE,"45+")</f>
        <v>45+</v>
      </c>
      <c r="T3788" t="str" cm="1">
        <f t="array" ref="T3788">_xlfn.IFS(F3788&lt;=2,"0-2 Years",F3788&lt;=5,"3-5 Years",F3788&lt;=8,"6-8 Years",TRUE,"9-10 Years")</f>
        <v>9-10 Years</v>
      </c>
      <c r="U3788" t="str" cm="1">
        <f t="array" ref="U3788">_xlfn.IFS(P3788&gt;60,"High Risk",P3788&gt;30,"Medium Risk",TRUE,"Low Risk")</f>
        <v>Low Risk</v>
      </c>
      <c r="V3788">
        <f t="shared" si="59"/>
        <v>3</v>
      </c>
    </row>
    <row r="3789" spans="1:22" hidden="1" x14ac:dyDescent="0.2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 s="2">
        <v>135096.04999999999</v>
      </c>
      <c r="H3789">
        <v>1</v>
      </c>
      <c r="I3789">
        <v>1</v>
      </c>
      <c r="J3789">
        <v>1</v>
      </c>
      <c r="K3789" s="1">
        <v>186523.72</v>
      </c>
      <c r="L3789">
        <v>1</v>
      </c>
      <c r="M3789">
        <v>6</v>
      </c>
      <c r="N3789">
        <v>381</v>
      </c>
      <c r="O3789">
        <v>7</v>
      </c>
      <c r="P3789">
        <v>42</v>
      </c>
      <c r="Q3789">
        <v>1</v>
      </c>
      <c r="R3789">
        <v>2286</v>
      </c>
      <c r="S3789" t="str" cm="1">
        <f t="array" ref="S3789">_xlfn.IFS(E3792&lt;30,"18-29",E3792&lt;45,"30-44",TRUE,"45+")</f>
        <v>45+</v>
      </c>
      <c r="T3789" t="str" cm="1">
        <f t="array" ref="T3789">_xlfn.IFS(F3789&lt;=2,"0-2 Years",F3789&lt;=5,"3-5 Years",F3789&lt;=8,"6-8 Years",TRUE,"9-10 Years")</f>
        <v>3-5 Years</v>
      </c>
      <c r="U3789" t="str" cm="1">
        <f t="array" ref="U3789">_xlfn.IFS(P3789&gt;60,"High Risk",P3789&gt;30,"Medium Risk",TRUE,"Low Risk")</f>
        <v>Medium Risk</v>
      </c>
      <c r="V3789">
        <f t="shared" si="59"/>
        <v>2</v>
      </c>
    </row>
    <row r="3790" spans="1:22" hidden="1" x14ac:dyDescent="0.2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 s="2">
        <v>170890.05</v>
      </c>
      <c r="H3790">
        <v>2</v>
      </c>
      <c r="I3790">
        <v>1</v>
      </c>
      <c r="J3790">
        <v>0</v>
      </c>
      <c r="K3790" s="1">
        <v>41758.9</v>
      </c>
      <c r="L3790">
        <v>0</v>
      </c>
      <c r="M3790">
        <v>3</v>
      </c>
      <c r="N3790">
        <v>3027</v>
      </c>
      <c r="O3790">
        <v>6</v>
      </c>
      <c r="P3790">
        <v>145</v>
      </c>
      <c r="Q3790">
        <v>1</v>
      </c>
      <c r="R3790">
        <v>9081</v>
      </c>
      <c r="S3790" t="str" cm="1">
        <f t="array" ref="S3790">_xlfn.IFS(E3793&lt;30,"18-29",E3793&lt;45,"30-44",TRUE,"45+")</f>
        <v>30-44</v>
      </c>
      <c r="T3790" t="str" cm="1">
        <f t="array" ref="T3790">_xlfn.IFS(F3790&lt;=2,"0-2 Years",F3790&lt;=5,"3-5 Years",F3790&lt;=8,"6-8 Years",TRUE,"9-10 Years")</f>
        <v>0-2 Years</v>
      </c>
      <c r="U3790" t="str" cm="1">
        <f t="array" ref="U3790">_xlfn.IFS(P3790&gt;60,"High Risk",P3790&gt;30,"Medium Risk",TRUE,"Low Risk")</f>
        <v>High Risk</v>
      </c>
      <c r="V3790">
        <f t="shared" si="59"/>
        <v>4</v>
      </c>
    </row>
    <row r="3791" spans="1:22" hidden="1" x14ac:dyDescent="0.2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 s="2">
        <v>89122.3</v>
      </c>
      <c r="H3791">
        <v>1</v>
      </c>
      <c r="I3791">
        <v>1</v>
      </c>
      <c r="J3791">
        <v>1</v>
      </c>
      <c r="K3791" s="1">
        <v>199256.98</v>
      </c>
      <c r="L3791">
        <v>0</v>
      </c>
      <c r="M3791">
        <v>14</v>
      </c>
      <c r="N3791">
        <v>1516</v>
      </c>
      <c r="O3791">
        <v>5</v>
      </c>
      <c r="P3791">
        <v>131</v>
      </c>
      <c r="Q3791">
        <v>0.35714285714285715</v>
      </c>
      <c r="R3791">
        <v>21224</v>
      </c>
      <c r="S3791" t="str" cm="1">
        <f t="array" ref="S3791">_xlfn.IFS(E3794&lt;30,"18-29",E3794&lt;45,"30-44",TRUE,"45+")</f>
        <v>30-44</v>
      </c>
      <c r="T3791" t="str" cm="1">
        <f t="array" ref="T3791">_xlfn.IFS(F3791&lt;=2,"0-2 Years",F3791&lt;=5,"3-5 Years",F3791&lt;=8,"6-8 Years",TRUE,"9-10 Years")</f>
        <v>3-5 Years</v>
      </c>
      <c r="U3791" t="str" cm="1">
        <f t="array" ref="U3791">_xlfn.IFS(P3791&gt;60,"High Risk",P3791&gt;30,"Medium Risk",TRUE,"Low Risk")</f>
        <v>High Risk</v>
      </c>
      <c r="V3791">
        <f t="shared" si="59"/>
        <v>2</v>
      </c>
    </row>
    <row r="3792" spans="1:22" hidden="1" x14ac:dyDescent="0.2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 s="2">
        <v>78126.28</v>
      </c>
      <c r="H3792">
        <v>1</v>
      </c>
      <c r="I3792">
        <v>1</v>
      </c>
      <c r="J3792">
        <v>1</v>
      </c>
      <c r="K3792" s="1">
        <v>153482.91</v>
      </c>
      <c r="L3792">
        <v>1</v>
      </c>
      <c r="M3792">
        <v>6</v>
      </c>
      <c r="N3792">
        <v>2800</v>
      </c>
      <c r="O3792">
        <v>10</v>
      </c>
      <c r="P3792">
        <v>129</v>
      </c>
      <c r="Q3792">
        <v>1</v>
      </c>
      <c r="R3792">
        <v>16800</v>
      </c>
      <c r="S3792" t="str" cm="1">
        <f t="array" ref="S3792">_xlfn.IFS(E3795&lt;30,"18-29",E3795&lt;45,"30-44",TRUE,"45+")</f>
        <v>45+</v>
      </c>
      <c r="T3792" t="str" cm="1">
        <f t="array" ref="T3792">_xlfn.IFS(F3792&lt;=2,"0-2 Years",F3792&lt;=5,"3-5 Years",F3792&lt;=8,"6-8 Years",TRUE,"9-10 Years")</f>
        <v>0-2 Years</v>
      </c>
      <c r="U3792" t="str" cm="1">
        <f t="array" ref="U3792">_xlfn.IFS(P3792&gt;60,"High Risk",P3792&gt;30,"Medium Risk",TRUE,"Low Risk")</f>
        <v>High Risk</v>
      </c>
      <c r="V3792">
        <f t="shared" si="59"/>
        <v>4</v>
      </c>
    </row>
    <row r="3793" spans="1:22" hidden="1" x14ac:dyDescent="0.2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 s="2">
        <v>123894.43</v>
      </c>
      <c r="H3793">
        <v>1</v>
      </c>
      <c r="I3793">
        <v>1</v>
      </c>
      <c r="J3793">
        <v>0</v>
      </c>
      <c r="K3793" s="1">
        <v>21177.1</v>
      </c>
      <c r="L3793">
        <v>0</v>
      </c>
      <c r="M3793">
        <v>13</v>
      </c>
      <c r="N3793">
        <v>464</v>
      </c>
      <c r="O3793">
        <v>2</v>
      </c>
      <c r="P3793">
        <v>3</v>
      </c>
      <c r="Q3793">
        <v>0.15384615384615385</v>
      </c>
      <c r="R3793">
        <v>6032</v>
      </c>
      <c r="S3793" t="str" cm="1">
        <f t="array" ref="S3793">_xlfn.IFS(E3796&lt;30,"18-29",E3796&lt;45,"30-44",TRUE,"45+")</f>
        <v>30-44</v>
      </c>
      <c r="T3793" t="str" cm="1">
        <f t="array" ref="T3793">_xlfn.IFS(F3793&lt;=2,"0-2 Years",F3793&lt;=5,"3-5 Years",F3793&lt;=8,"6-8 Years",TRUE,"9-10 Years")</f>
        <v>3-5 Years</v>
      </c>
      <c r="U3793" t="str" cm="1">
        <f t="array" ref="U3793">_xlfn.IFS(P3793&gt;60,"High Risk",P3793&gt;30,"Medium Risk",TRUE,"Low Risk")</f>
        <v>Low Risk</v>
      </c>
      <c r="V3793">
        <f t="shared" si="59"/>
        <v>5</v>
      </c>
    </row>
    <row r="3794" spans="1:22" hidden="1" x14ac:dyDescent="0.2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 s="2">
        <v>0</v>
      </c>
      <c r="H3794">
        <v>2</v>
      </c>
      <c r="I3794">
        <v>0</v>
      </c>
      <c r="J3794">
        <v>1</v>
      </c>
      <c r="K3794" s="1">
        <v>138743.85999999999</v>
      </c>
      <c r="L3794">
        <v>0</v>
      </c>
      <c r="M3794">
        <v>24</v>
      </c>
      <c r="N3794">
        <v>4779</v>
      </c>
      <c r="O3794">
        <v>5</v>
      </c>
      <c r="P3794">
        <v>17</v>
      </c>
      <c r="Q3794">
        <v>0.20833333333333334</v>
      </c>
      <c r="R3794">
        <v>114696</v>
      </c>
      <c r="S3794" t="str" cm="1">
        <f t="array" ref="S3794">_xlfn.IFS(E3797&lt;30,"18-29",E3797&lt;45,"30-44",TRUE,"45+")</f>
        <v>18-29</v>
      </c>
      <c r="T3794" t="str" cm="1">
        <f t="array" ref="T3794">_xlfn.IFS(F3794&lt;=2,"0-2 Years",F3794&lt;=5,"3-5 Years",F3794&lt;=8,"6-8 Years",TRUE,"9-10 Years")</f>
        <v>6-8 Years</v>
      </c>
      <c r="U3794" t="str" cm="1">
        <f t="array" ref="U3794">_xlfn.IFS(P3794&gt;60,"High Risk",P3794&gt;30,"Medium Risk",TRUE,"Low Risk")</f>
        <v>Low Risk</v>
      </c>
      <c r="V3794">
        <f t="shared" si="59"/>
        <v>3</v>
      </c>
    </row>
    <row r="3795" spans="1:22" x14ac:dyDescent="0.2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 s="2">
        <v>106913.43</v>
      </c>
      <c r="H3795">
        <v>1</v>
      </c>
      <c r="I3795">
        <v>1</v>
      </c>
      <c r="J3795">
        <v>0</v>
      </c>
      <c r="K3795" s="1">
        <v>25881</v>
      </c>
      <c r="L3795">
        <v>1</v>
      </c>
      <c r="M3795">
        <v>29</v>
      </c>
      <c r="N3795">
        <v>4029</v>
      </c>
      <c r="O3795">
        <v>3</v>
      </c>
      <c r="P3795">
        <v>88</v>
      </c>
      <c r="Q3795">
        <v>0.10344827586206896</v>
      </c>
      <c r="R3795">
        <v>116841</v>
      </c>
      <c r="S3795" t="str" cm="1">
        <f t="array" ref="S3795">_xlfn.IFS(E3798&lt;30,"18-29",E3798&lt;45,"30-44",TRUE,"45+")</f>
        <v>18-29</v>
      </c>
      <c r="T3795" t="str" cm="1">
        <f t="array" ref="T3795">_xlfn.IFS(F3795&lt;=2,"0-2 Years",F3795&lt;=5,"3-5 Years",F3795&lt;=8,"6-8 Years",TRUE,"9-10 Years")</f>
        <v>3-5 Years</v>
      </c>
      <c r="U3795" t="str" cm="1">
        <f t="array" ref="U3795">_xlfn.IFS(P3795&gt;60,"High Risk",P3795&gt;30,"Medium Risk",TRUE,"Low Risk")</f>
        <v>High Risk</v>
      </c>
      <c r="V3795">
        <f t="shared" si="59"/>
        <v>6</v>
      </c>
    </row>
    <row r="3796" spans="1:22" hidden="1" x14ac:dyDescent="0.2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 s="2">
        <v>127845.83</v>
      </c>
      <c r="H3796">
        <v>1</v>
      </c>
      <c r="I3796">
        <v>1</v>
      </c>
      <c r="J3796">
        <v>0</v>
      </c>
      <c r="K3796" s="1">
        <v>66469.2</v>
      </c>
      <c r="L3796">
        <v>0</v>
      </c>
      <c r="M3796">
        <v>18</v>
      </c>
      <c r="N3796">
        <v>2892</v>
      </c>
      <c r="O3796">
        <v>6</v>
      </c>
      <c r="P3796">
        <v>84</v>
      </c>
      <c r="Q3796">
        <v>0.33333333333333331</v>
      </c>
      <c r="R3796">
        <v>52056</v>
      </c>
      <c r="S3796" t="str" cm="1">
        <f t="array" ref="S3796">_xlfn.IFS(E3799&lt;30,"18-29",E3799&lt;45,"30-44",TRUE,"45+")</f>
        <v>45+</v>
      </c>
      <c r="T3796" t="str" cm="1">
        <f t="array" ref="T3796">_xlfn.IFS(F3796&lt;=2,"0-2 Years",F3796&lt;=5,"3-5 Years",F3796&lt;=8,"6-8 Years",TRUE,"9-10 Years")</f>
        <v>3-5 Years</v>
      </c>
      <c r="U3796" t="str" cm="1">
        <f t="array" ref="U3796">_xlfn.IFS(P3796&gt;60,"High Risk",P3796&gt;30,"Medium Risk",TRUE,"Low Risk")</f>
        <v>High Risk</v>
      </c>
      <c r="V3796">
        <f t="shared" si="59"/>
        <v>5</v>
      </c>
    </row>
    <row r="3797" spans="1:22" hidden="1" x14ac:dyDescent="0.2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 s="2">
        <v>0</v>
      </c>
      <c r="H3797">
        <v>2</v>
      </c>
      <c r="I3797">
        <v>0</v>
      </c>
      <c r="J3797">
        <v>1</v>
      </c>
      <c r="K3797" s="1">
        <v>142670.60999999999</v>
      </c>
      <c r="L3797">
        <v>0</v>
      </c>
      <c r="M3797">
        <v>4</v>
      </c>
      <c r="N3797">
        <v>1532</v>
      </c>
      <c r="O3797">
        <v>1</v>
      </c>
      <c r="P3797">
        <v>155</v>
      </c>
      <c r="Q3797">
        <v>0.25</v>
      </c>
      <c r="R3797">
        <v>6128</v>
      </c>
      <c r="S3797" t="str" cm="1">
        <f t="array" ref="S3797">_xlfn.IFS(E3800&lt;30,"18-29",E3800&lt;45,"30-44",TRUE,"45+")</f>
        <v>30-44</v>
      </c>
      <c r="T3797" t="str" cm="1">
        <f t="array" ref="T3797">_xlfn.IFS(F3797&lt;=2,"0-2 Years",F3797&lt;=5,"3-5 Years",F3797&lt;=8,"6-8 Years",TRUE,"9-10 Years")</f>
        <v>6-8 Years</v>
      </c>
      <c r="U3797" t="str" cm="1">
        <f t="array" ref="U3797">_xlfn.IFS(P3797&gt;60,"High Risk",P3797&gt;30,"Medium Risk",TRUE,"Low Risk")</f>
        <v>High Risk</v>
      </c>
      <c r="V3797">
        <f t="shared" si="59"/>
        <v>3</v>
      </c>
    </row>
    <row r="3798" spans="1:22" hidden="1" x14ac:dyDescent="0.2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 s="2">
        <v>106397.75</v>
      </c>
      <c r="H3798">
        <v>1</v>
      </c>
      <c r="I3798">
        <v>0</v>
      </c>
      <c r="J3798">
        <v>0</v>
      </c>
      <c r="K3798" s="1">
        <v>103563.23</v>
      </c>
      <c r="L3798">
        <v>0</v>
      </c>
      <c r="M3798">
        <v>9</v>
      </c>
      <c r="N3798">
        <v>926</v>
      </c>
      <c r="O3798">
        <v>0</v>
      </c>
      <c r="P3798">
        <v>102</v>
      </c>
      <c r="Q3798">
        <v>0</v>
      </c>
      <c r="R3798">
        <v>8334</v>
      </c>
      <c r="S3798" t="str" cm="1">
        <f t="array" ref="S3798">_xlfn.IFS(E3801&lt;30,"18-29",E3801&lt;45,"30-44",TRUE,"45+")</f>
        <v>30-44</v>
      </c>
      <c r="T3798" t="str" cm="1">
        <f t="array" ref="T3798">_xlfn.IFS(F3798&lt;=2,"0-2 Years",F3798&lt;=5,"3-5 Years",F3798&lt;=8,"6-8 Years",TRUE,"9-10 Years")</f>
        <v>6-8 Years</v>
      </c>
      <c r="U3798" t="str" cm="1">
        <f t="array" ref="U3798">_xlfn.IFS(P3798&gt;60,"High Risk",P3798&gt;30,"Medium Risk",TRUE,"Low Risk")</f>
        <v>High Risk</v>
      </c>
      <c r="V3798">
        <f t="shared" si="59"/>
        <v>5</v>
      </c>
    </row>
    <row r="3799" spans="1:22" x14ac:dyDescent="0.2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 s="2">
        <v>0</v>
      </c>
      <c r="H3799">
        <v>1</v>
      </c>
      <c r="I3799">
        <v>1</v>
      </c>
      <c r="J3799">
        <v>1</v>
      </c>
      <c r="K3799" s="1">
        <v>69101.23</v>
      </c>
      <c r="L3799">
        <v>1</v>
      </c>
      <c r="M3799">
        <v>10</v>
      </c>
      <c r="N3799">
        <v>2641</v>
      </c>
      <c r="O3799">
        <v>1</v>
      </c>
      <c r="P3799">
        <v>170</v>
      </c>
      <c r="Q3799">
        <v>0.1</v>
      </c>
      <c r="R3799">
        <v>26410</v>
      </c>
      <c r="S3799" t="str" cm="1">
        <f t="array" ref="S3799">_xlfn.IFS(E3802&lt;30,"18-29",E3802&lt;45,"30-44",TRUE,"45+")</f>
        <v>18-29</v>
      </c>
      <c r="T3799" t="str" cm="1">
        <f t="array" ref="T3799">_xlfn.IFS(F3799&lt;=2,"0-2 Years",F3799&lt;=5,"3-5 Years",F3799&lt;=8,"6-8 Years",TRUE,"9-10 Years")</f>
        <v>3-5 Years</v>
      </c>
      <c r="U3799" t="str" cm="1">
        <f t="array" ref="U3799">_xlfn.IFS(P3799&gt;60,"High Risk",P3799&gt;30,"Medium Risk",TRUE,"Low Risk")</f>
        <v>High Risk</v>
      </c>
      <c r="V3799">
        <f t="shared" si="59"/>
        <v>6</v>
      </c>
    </row>
    <row r="3800" spans="1:22" x14ac:dyDescent="0.2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 s="2">
        <v>0</v>
      </c>
      <c r="H3800">
        <v>2</v>
      </c>
      <c r="I3800">
        <v>1</v>
      </c>
      <c r="J3800">
        <v>0</v>
      </c>
      <c r="K3800" s="1">
        <v>59475.35</v>
      </c>
      <c r="L3800">
        <v>0</v>
      </c>
      <c r="M3800">
        <v>1</v>
      </c>
      <c r="N3800">
        <v>3760</v>
      </c>
      <c r="O3800">
        <v>8</v>
      </c>
      <c r="P3800">
        <v>43</v>
      </c>
      <c r="Q3800">
        <v>1</v>
      </c>
      <c r="R3800">
        <v>3760</v>
      </c>
      <c r="S3800" t="str" cm="1">
        <f t="array" ref="S3800">_xlfn.IFS(E3803&lt;30,"18-29",E3803&lt;45,"30-44",TRUE,"45+")</f>
        <v>30-44</v>
      </c>
      <c r="T3800" t="str" cm="1">
        <f t="array" ref="T3800">_xlfn.IFS(F3800&lt;=2,"0-2 Years",F3800&lt;=5,"3-5 Years",F3800&lt;=8,"6-8 Years",TRUE,"9-10 Years")</f>
        <v>0-2 Years</v>
      </c>
      <c r="U3800" t="str" cm="1">
        <f t="array" ref="U3800">_xlfn.IFS(P3800&gt;60,"High Risk",P3800&gt;30,"Medium Risk",TRUE,"Low Risk")</f>
        <v>Medium Risk</v>
      </c>
      <c r="V3800">
        <f t="shared" si="59"/>
        <v>7</v>
      </c>
    </row>
    <row r="3801" spans="1:22" hidden="1" x14ac:dyDescent="0.2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 s="2">
        <v>166492.48000000001</v>
      </c>
      <c r="H3801">
        <v>1</v>
      </c>
      <c r="I3801">
        <v>1</v>
      </c>
      <c r="J3801">
        <v>0</v>
      </c>
      <c r="K3801" s="1">
        <v>135287.74</v>
      </c>
      <c r="L3801">
        <v>0</v>
      </c>
      <c r="M3801">
        <v>4</v>
      </c>
      <c r="N3801">
        <v>4385</v>
      </c>
      <c r="O3801">
        <v>1</v>
      </c>
      <c r="P3801">
        <v>107</v>
      </c>
      <c r="Q3801">
        <v>0.25</v>
      </c>
      <c r="R3801">
        <v>17540</v>
      </c>
      <c r="S3801" t="str" cm="1">
        <f t="array" ref="S3801">_xlfn.IFS(E3804&lt;30,"18-29",E3804&lt;45,"30-44",TRUE,"45+")</f>
        <v>30-44</v>
      </c>
      <c r="T3801" t="str" cm="1">
        <f t="array" ref="T3801">_xlfn.IFS(F3801&lt;=2,"0-2 Years",F3801&lt;=5,"3-5 Years",F3801&lt;=8,"6-8 Years",TRUE,"9-10 Years")</f>
        <v>3-5 Years</v>
      </c>
      <c r="U3801" t="str" cm="1">
        <f t="array" ref="U3801">_xlfn.IFS(P3801&gt;60,"High Risk",P3801&gt;30,"Medium Risk",TRUE,"Low Risk")</f>
        <v>High Risk</v>
      </c>
      <c r="V3801">
        <f t="shared" si="59"/>
        <v>5</v>
      </c>
    </row>
    <row r="3802" spans="1:22" hidden="1" x14ac:dyDescent="0.2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 s="2">
        <v>0</v>
      </c>
      <c r="H3802">
        <v>2</v>
      </c>
      <c r="I3802">
        <v>1</v>
      </c>
      <c r="J3802">
        <v>1</v>
      </c>
      <c r="K3802" s="1">
        <v>38773.74</v>
      </c>
      <c r="L3802">
        <v>0</v>
      </c>
      <c r="M3802">
        <v>14</v>
      </c>
      <c r="N3802">
        <v>2787</v>
      </c>
      <c r="O3802">
        <v>10</v>
      </c>
      <c r="P3802">
        <v>151</v>
      </c>
      <c r="Q3802">
        <v>0.7142857142857143</v>
      </c>
      <c r="R3802">
        <v>39018</v>
      </c>
      <c r="S3802" t="str" cm="1">
        <f t="array" ref="S3802">_xlfn.IFS(E3805&lt;30,"18-29",E3805&lt;45,"30-44",TRUE,"45+")</f>
        <v>45+</v>
      </c>
      <c r="T3802" t="str" cm="1">
        <f t="array" ref="T3802">_xlfn.IFS(F3802&lt;=2,"0-2 Years",F3802&lt;=5,"3-5 Years",F3802&lt;=8,"6-8 Years",TRUE,"9-10 Years")</f>
        <v>0-2 Years</v>
      </c>
      <c r="U3802" t="str" cm="1">
        <f t="array" ref="U3802">_xlfn.IFS(P3802&gt;60,"High Risk",P3802&gt;30,"Medium Risk",TRUE,"Low Risk")</f>
        <v>High Risk</v>
      </c>
      <c r="V3802">
        <f t="shared" si="59"/>
        <v>4</v>
      </c>
    </row>
    <row r="3803" spans="1:22" hidden="1" x14ac:dyDescent="0.2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 s="2">
        <v>114493.68</v>
      </c>
      <c r="H3803">
        <v>1</v>
      </c>
      <c r="I3803">
        <v>0</v>
      </c>
      <c r="J3803">
        <v>0</v>
      </c>
      <c r="K3803" s="1">
        <v>138396.32</v>
      </c>
      <c r="L3803">
        <v>0</v>
      </c>
      <c r="M3803">
        <v>9</v>
      </c>
      <c r="N3803">
        <v>1958</v>
      </c>
      <c r="O3803">
        <v>7</v>
      </c>
      <c r="P3803">
        <v>75</v>
      </c>
      <c r="Q3803">
        <v>0.77777777777777779</v>
      </c>
      <c r="R3803">
        <v>17622</v>
      </c>
      <c r="S3803" t="str" cm="1">
        <f t="array" ref="S3803">_xlfn.IFS(E3806&lt;30,"18-29",E3806&lt;45,"30-44",TRUE,"45+")</f>
        <v>30-44</v>
      </c>
      <c r="T3803" t="str" cm="1">
        <f t="array" ref="T3803">_xlfn.IFS(F3803&lt;=2,"0-2 Years",F3803&lt;=5,"3-5 Years",F3803&lt;=8,"6-8 Years",TRUE,"9-10 Years")</f>
        <v>6-8 Years</v>
      </c>
      <c r="U3803" t="str" cm="1">
        <f t="array" ref="U3803">_xlfn.IFS(P3803&gt;60,"High Risk",P3803&gt;30,"Medium Risk",TRUE,"Low Risk")</f>
        <v>High Risk</v>
      </c>
      <c r="V3803">
        <f t="shared" si="59"/>
        <v>5</v>
      </c>
    </row>
    <row r="3804" spans="1:22" hidden="1" x14ac:dyDescent="0.2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 s="2">
        <v>126104.98</v>
      </c>
      <c r="H3804">
        <v>2</v>
      </c>
      <c r="I3804">
        <v>0</v>
      </c>
      <c r="J3804">
        <v>1</v>
      </c>
      <c r="K3804" s="1">
        <v>110718.02</v>
      </c>
      <c r="L3804">
        <v>0</v>
      </c>
      <c r="M3804">
        <v>30</v>
      </c>
      <c r="N3804">
        <v>1858</v>
      </c>
      <c r="O3804">
        <v>7</v>
      </c>
      <c r="P3804">
        <v>1</v>
      </c>
      <c r="Q3804">
        <v>0.23333333333333334</v>
      </c>
      <c r="R3804">
        <v>55740</v>
      </c>
      <c r="S3804" t="str" cm="1">
        <f t="array" ref="S3804">_xlfn.IFS(E3807&lt;30,"18-29",E3807&lt;45,"30-44",TRUE,"45+")</f>
        <v>30-44</v>
      </c>
      <c r="T3804" t="str" cm="1">
        <f t="array" ref="T3804">_xlfn.IFS(F3804&lt;=2,"0-2 Years",F3804&lt;=5,"3-5 Years",F3804&lt;=8,"6-8 Years",TRUE,"9-10 Years")</f>
        <v>9-10 Years</v>
      </c>
      <c r="U3804" t="str" cm="1">
        <f t="array" ref="U3804">_xlfn.IFS(P3804&gt;60,"High Risk",P3804&gt;30,"Medium Risk",TRUE,"Low Risk")</f>
        <v>Low Risk</v>
      </c>
      <c r="V3804">
        <f t="shared" si="59"/>
        <v>0</v>
      </c>
    </row>
    <row r="3805" spans="1:22" x14ac:dyDescent="0.2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 s="2">
        <v>124425.99</v>
      </c>
      <c r="H3805">
        <v>1</v>
      </c>
      <c r="I3805">
        <v>0</v>
      </c>
      <c r="J3805">
        <v>0</v>
      </c>
      <c r="K3805" s="1">
        <v>118545.49</v>
      </c>
      <c r="L3805">
        <v>1</v>
      </c>
      <c r="M3805">
        <v>25</v>
      </c>
      <c r="N3805">
        <v>949</v>
      </c>
      <c r="O3805">
        <v>7</v>
      </c>
      <c r="P3805">
        <v>80</v>
      </c>
      <c r="Q3805">
        <v>0.28000000000000003</v>
      </c>
      <c r="R3805">
        <v>23725</v>
      </c>
      <c r="S3805" t="str" cm="1">
        <f t="array" ref="S3805">_xlfn.IFS(E3808&lt;30,"18-29",E3808&lt;45,"30-44",TRUE,"45+")</f>
        <v>30-44</v>
      </c>
      <c r="T3805" t="str" cm="1">
        <f t="array" ref="T3805">_xlfn.IFS(F3805&lt;=2,"0-2 Years",F3805&lt;=5,"3-5 Years",F3805&lt;=8,"6-8 Years",TRUE,"9-10 Years")</f>
        <v>3-5 Years</v>
      </c>
      <c r="U3805" t="str" cm="1">
        <f t="array" ref="U3805">_xlfn.IFS(P3805&gt;60,"High Risk",P3805&gt;30,"Medium Risk",TRUE,"Low Risk")</f>
        <v>High Risk</v>
      </c>
      <c r="V3805">
        <f t="shared" si="59"/>
        <v>6</v>
      </c>
    </row>
    <row r="3806" spans="1:22" x14ac:dyDescent="0.2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 s="2">
        <v>0</v>
      </c>
      <c r="H3806">
        <v>2</v>
      </c>
      <c r="I3806">
        <v>1</v>
      </c>
      <c r="J3806">
        <v>0</v>
      </c>
      <c r="K3806" s="1">
        <v>123207.17</v>
      </c>
      <c r="L3806">
        <v>0</v>
      </c>
      <c r="M3806">
        <v>29</v>
      </c>
      <c r="N3806">
        <v>3708</v>
      </c>
      <c r="O3806">
        <v>2</v>
      </c>
      <c r="P3806">
        <v>178</v>
      </c>
      <c r="Q3806">
        <v>6.8965517241379309E-2</v>
      </c>
      <c r="R3806">
        <v>107532</v>
      </c>
      <c r="S3806" t="str" cm="1">
        <f t="array" ref="S3806">_xlfn.IFS(E3809&lt;30,"18-29",E3809&lt;45,"30-44",TRUE,"45+")</f>
        <v>30-44</v>
      </c>
      <c r="T3806" t="str" cm="1">
        <f t="array" ref="T3806">_xlfn.IFS(F3806&lt;=2,"0-2 Years",F3806&lt;=5,"3-5 Years",F3806&lt;=8,"6-8 Years",TRUE,"9-10 Years")</f>
        <v>0-2 Years</v>
      </c>
      <c r="U3806" t="str" cm="1">
        <f t="array" ref="U3806">_xlfn.IFS(P3806&gt;60,"High Risk",P3806&gt;30,"Medium Risk",TRUE,"Low Risk")</f>
        <v>High Risk</v>
      </c>
      <c r="V3806">
        <f t="shared" si="59"/>
        <v>7</v>
      </c>
    </row>
    <row r="3807" spans="1:22" x14ac:dyDescent="0.2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 s="2">
        <v>0</v>
      </c>
      <c r="H3807">
        <v>1</v>
      </c>
      <c r="I3807">
        <v>0</v>
      </c>
      <c r="J3807">
        <v>0</v>
      </c>
      <c r="K3807" s="1">
        <v>99984.86</v>
      </c>
      <c r="L3807">
        <v>0</v>
      </c>
      <c r="M3807">
        <v>8</v>
      </c>
      <c r="N3807">
        <v>1169</v>
      </c>
      <c r="O3807">
        <v>0</v>
      </c>
      <c r="P3807">
        <v>119</v>
      </c>
      <c r="Q3807">
        <v>0</v>
      </c>
      <c r="R3807">
        <v>9352</v>
      </c>
      <c r="S3807" t="str" cm="1">
        <f t="array" ref="S3807">_xlfn.IFS(E3810&lt;30,"18-29",E3810&lt;45,"30-44",TRUE,"45+")</f>
        <v>30-44</v>
      </c>
      <c r="T3807" t="str" cm="1">
        <f t="array" ref="T3807">_xlfn.IFS(F3807&lt;=2,"0-2 Years",F3807&lt;=5,"3-5 Years",F3807&lt;=8,"6-8 Years",TRUE,"9-10 Years")</f>
        <v>0-2 Years</v>
      </c>
      <c r="U3807" t="str" cm="1">
        <f t="array" ref="U3807">_xlfn.IFS(P3807&gt;60,"High Risk",P3807&gt;30,"Medium Risk",TRUE,"Low Risk")</f>
        <v>High Risk</v>
      </c>
      <c r="V3807">
        <f t="shared" si="59"/>
        <v>9</v>
      </c>
    </row>
    <row r="3808" spans="1:22" x14ac:dyDescent="0.2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 s="2">
        <v>0</v>
      </c>
      <c r="H3808">
        <v>2</v>
      </c>
      <c r="I3808">
        <v>1</v>
      </c>
      <c r="J3808">
        <v>0</v>
      </c>
      <c r="K3808" s="1">
        <v>58332.91</v>
      </c>
      <c r="L3808">
        <v>0</v>
      </c>
      <c r="M3808">
        <v>9</v>
      </c>
      <c r="N3808">
        <v>1692</v>
      </c>
      <c r="O3808">
        <v>6</v>
      </c>
      <c r="P3808">
        <v>70</v>
      </c>
      <c r="Q3808">
        <v>0.66666666666666663</v>
      </c>
      <c r="R3808">
        <v>15228</v>
      </c>
      <c r="S3808" t="str" cm="1">
        <f t="array" ref="S3808">_xlfn.IFS(E3811&lt;30,"18-29",E3811&lt;45,"30-44",TRUE,"45+")</f>
        <v>30-44</v>
      </c>
      <c r="T3808" t="str" cm="1">
        <f t="array" ref="T3808">_xlfn.IFS(F3808&lt;=2,"0-2 Years",F3808&lt;=5,"3-5 Years",F3808&lt;=8,"6-8 Years",TRUE,"9-10 Years")</f>
        <v>9-10 Years</v>
      </c>
      <c r="U3808" t="str" cm="1">
        <f t="array" ref="U3808">_xlfn.IFS(P3808&gt;60,"High Risk",P3808&gt;30,"Medium Risk",TRUE,"Low Risk")</f>
        <v>High Risk</v>
      </c>
      <c r="V3808">
        <f t="shared" si="59"/>
        <v>6</v>
      </c>
    </row>
    <row r="3809" spans="1:22" hidden="1" x14ac:dyDescent="0.2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 s="2">
        <v>101140.76</v>
      </c>
      <c r="H3809">
        <v>1</v>
      </c>
      <c r="I3809">
        <v>1</v>
      </c>
      <c r="J3809">
        <v>1</v>
      </c>
      <c r="K3809" s="1">
        <v>50906.65</v>
      </c>
      <c r="L3809">
        <v>0</v>
      </c>
      <c r="M3809">
        <v>25</v>
      </c>
      <c r="N3809">
        <v>4615</v>
      </c>
      <c r="O3809">
        <v>9</v>
      </c>
      <c r="P3809">
        <v>175</v>
      </c>
      <c r="Q3809">
        <v>0.36</v>
      </c>
      <c r="R3809">
        <v>115375</v>
      </c>
      <c r="S3809" t="str" cm="1">
        <f t="array" ref="S3809">_xlfn.IFS(E3812&lt;30,"18-29",E3812&lt;45,"30-44",TRUE,"45+")</f>
        <v>30-44</v>
      </c>
      <c r="T3809" t="str" cm="1">
        <f t="array" ref="T3809">_xlfn.IFS(F3809&lt;=2,"0-2 Years",F3809&lt;=5,"3-5 Years",F3809&lt;=8,"6-8 Years",TRUE,"9-10 Years")</f>
        <v>3-5 Years</v>
      </c>
      <c r="U3809" t="str" cm="1">
        <f t="array" ref="U3809">_xlfn.IFS(P3809&gt;60,"High Risk",P3809&gt;30,"Medium Risk",TRUE,"Low Risk")</f>
        <v>High Risk</v>
      </c>
      <c r="V3809">
        <f t="shared" si="59"/>
        <v>2</v>
      </c>
    </row>
    <row r="3810" spans="1:22" hidden="1" x14ac:dyDescent="0.2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 s="2">
        <v>150844.94</v>
      </c>
      <c r="H3810">
        <v>1</v>
      </c>
      <c r="I3810">
        <v>0</v>
      </c>
      <c r="J3810">
        <v>1</v>
      </c>
      <c r="K3810" s="1">
        <v>127623.36</v>
      </c>
      <c r="L3810">
        <v>0</v>
      </c>
      <c r="M3810">
        <v>20</v>
      </c>
      <c r="N3810">
        <v>279</v>
      </c>
      <c r="O3810">
        <v>10</v>
      </c>
      <c r="P3810">
        <v>71</v>
      </c>
      <c r="Q3810">
        <v>0.5</v>
      </c>
      <c r="R3810">
        <v>5580</v>
      </c>
      <c r="S3810" t="str" cm="1">
        <f t="array" ref="S3810">_xlfn.IFS(E3813&lt;30,"18-29",E3813&lt;45,"30-44",TRUE,"45+")</f>
        <v>30-44</v>
      </c>
      <c r="T3810" t="str" cm="1">
        <f t="array" ref="T3810">_xlfn.IFS(F3810&lt;=2,"0-2 Years",F3810&lt;=5,"3-5 Years",F3810&lt;=8,"6-8 Years",TRUE,"9-10 Years")</f>
        <v>0-2 Years</v>
      </c>
      <c r="U3810" t="str" cm="1">
        <f t="array" ref="U3810">_xlfn.IFS(P3810&gt;60,"High Risk",P3810&gt;30,"Medium Risk",TRUE,"Low Risk")</f>
        <v>High Risk</v>
      </c>
      <c r="V3810">
        <f t="shared" si="59"/>
        <v>3</v>
      </c>
    </row>
    <row r="3811" spans="1:22" hidden="1" x14ac:dyDescent="0.2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 s="2">
        <v>115024.5</v>
      </c>
      <c r="H3811">
        <v>1</v>
      </c>
      <c r="I3811">
        <v>0</v>
      </c>
      <c r="J3811">
        <v>1</v>
      </c>
      <c r="K3811" s="1">
        <v>169665.79</v>
      </c>
      <c r="L3811">
        <v>0</v>
      </c>
      <c r="M3811">
        <v>21</v>
      </c>
      <c r="N3811">
        <v>3186</v>
      </c>
      <c r="O3811">
        <v>7</v>
      </c>
      <c r="P3811">
        <v>143</v>
      </c>
      <c r="Q3811">
        <v>0.33333333333333331</v>
      </c>
      <c r="R3811">
        <v>66906</v>
      </c>
      <c r="S3811" t="str" cm="1">
        <f t="array" ref="S3811">_xlfn.IFS(E3814&lt;30,"18-29",E3814&lt;45,"30-44",TRUE,"45+")</f>
        <v>30-44</v>
      </c>
      <c r="T3811" t="str" cm="1">
        <f t="array" ref="T3811">_xlfn.IFS(F3811&lt;=2,"0-2 Years",F3811&lt;=5,"3-5 Years",F3811&lt;=8,"6-8 Years",TRUE,"9-10 Years")</f>
        <v>0-2 Years</v>
      </c>
      <c r="U3811" t="str" cm="1">
        <f t="array" ref="U3811">_xlfn.IFS(P3811&gt;60,"High Risk",P3811&gt;30,"Medium Risk",TRUE,"Low Risk")</f>
        <v>High Risk</v>
      </c>
      <c r="V3811">
        <f t="shared" si="59"/>
        <v>3</v>
      </c>
    </row>
    <row r="3812" spans="1:22" hidden="1" x14ac:dyDescent="0.2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 s="2">
        <v>131286.46</v>
      </c>
      <c r="H3812">
        <v>1</v>
      </c>
      <c r="I3812">
        <v>1</v>
      </c>
      <c r="J3812">
        <v>0</v>
      </c>
      <c r="K3812" s="1">
        <v>194144.45</v>
      </c>
      <c r="L3812">
        <v>0</v>
      </c>
      <c r="M3812">
        <v>4</v>
      </c>
      <c r="N3812">
        <v>4931</v>
      </c>
      <c r="O3812">
        <v>0</v>
      </c>
      <c r="P3812">
        <v>140</v>
      </c>
      <c r="Q3812">
        <v>0</v>
      </c>
      <c r="R3812">
        <v>19724</v>
      </c>
      <c r="S3812" t="str" cm="1">
        <f t="array" ref="S3812">_xlfn.IFS(E3815&lt;30,"18-29",E3815&lt;45,"30-44",TRUE,"45+")</f>
        <v>45+</v>
      </c>
      <c r="T3812" t="str" cm="1">
        <f t="array" ref="T3812">_xlfn.IFS(F3812&lt;=2,"0-2 Years",F3812&lt;=5,"3-5 Years",F3812&lt;=8,"6-8 Years",TRUE,"9-10 Years")</f>
        <v>6-8 Years</v>
      </c>
      <c r="U3812" t="str" cm="1">
        <f t="array" ref="U3812">_xlfn.IFS(P3812&gt;60,"High Risk",P3812&gt;30,"Medium Risk",TRUE,"Low Risk")</f>
        <v>High Risk</v>
      </c>
      <c r="V3812">
        <f t="shared" si="59"/>
        <v>5</v>
      </c>
    </row>
    <row r="3813" spans="1:22" x14ac:dyDescent="0.2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 s="2">
        <v>0</v>
      </c>
      <c r="H3813">
        <v>2</v>
      </c>
      <c r="I3813">
        <v>1</v>
      </c>
      <c r="J3813">
        <v>0</v>
      </c>
      <c r="K3813" s="1">
        <v>35673.42</v>
      </c>
      <c r="L3813">
        <v>0</v>
      </c>
      <c r="M3813">
        <v>25</v>
      </c>
      <c r="N3813">
        <v>2395</v>
      </c>
      <c r="O3813">
        <v>0</v>
      </c>
      <c r="P3813">
        <v>73</v>
      </c>
      <c r="Q3813">
        <v>0</v>
      </c>
      <c r="R3813">
        <v>59875</v>
      </c>
      <c r="S3813" t="str" cm="1">
        <f t="array" ref="S3813">_xlfn.IFS(E3816&lt;30,"18-29",E3816&lt;45,"30-44",TRUE,"45+")</f>
        <v>30-44</v>
      </c>
      <c r="T3813" t="str" cm="1">
        <f t="array" ref="T3813">_xlfn.IFS(F3813&lt;=2,"0-2 Years",F3813&lt;=5,"3-5 Years",F3813&lt;=8,"6-8 Years",TRUE,"9-10 Years")</f>
        <v>9-10 Years</v>
      </c>
      <c r="U3813" t="str" cm="1">
        <f t="array" ref="U3813">_xlfn.IFS(P3813&gt;60,"High Risk",P3813&gt;30,"Medium Risk",TRUE,"Low Risk")</f>
        <v>High Risk</v>
      </c>
      <c r="V3813">
        <f t="shared" si="59"/>
        <v>6</v>
      </c>
    </row>
    <row r="3814" spans="1:22" hidden="1" x14ac:dyDescent="0.2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 s="2">
        <v>141267.67000000001</v>
      </c>
      <c r="H3814">
        <v>1</v>
      </c>
      <c r="I3814">
        <v>0</v>
      </c>
      <c r="J3814">
        <v>1</v>
      </c>
      <c r="K3814" s="1">
        <v>177397.49</v>
      </c>
      <c r="L3814">
        <v>0</v>
      </c>
      <c r="M3814">
        <v>30</v>
      </c>
      <c r="N3814">
        <v>1566</v>
      </c>
      <c r="O3814">
        <v>6</v>
      </c>
      <c r="P3814">
        <v>28</v>
      </c>
      <c r="Q3814">
        <v>0.2</v>
      </c>
      <c r="R3814">
        <v>46980</v>
      </c>
      <c r="S3814" t="str" cm="1">
        <f t="array" ref="S3814">_xlfn.IFS(E3817&lt;30,"18-29",E3817&lt;45,"30-44",TRUE,"45+")</f>
        <v>30-44</v>
      </c>
      <c r="T3814" t="str" cm="1">
        <f t="array" ref="T3814">_xlfn.IFS(F3814&lt;=2,"0-2 Years",F3814&lt;=5,"3-5 Years",F3814&lt;=8,"6-8 Years",TRUE,"9-10 Years")</f>
        <v>6-8 Years</v>
      </c>
      <c r="U3814" t="str" cm="1">
        <f t="array" ref="U3814">_xlfn.IFS(P3814&gt;60,"High Risk",P3814&gt;30,"Medium Risk",TRUE,"Low Risk")</f>
        <v>Low Risk</v>
      </c>
      <c r="V3814">
        <f t="shared" si="59"/>
        <v>2</v>
      </c>
    </row>
    <row r="3815" spans="1:22" hidden="1" x14ac:dyDescent="0.2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 s="2">
        <v>137761.54999999999</v>
      </c>
      <c r="H3815">
        <v>1</v>
      </c>
      <c r="I3815">
        <v>1</v>
      </c>
      <c r="J3815">
        <v>1</v>
      </c>
      <c r="K3815" s="1">
        <v>159677.46</v>
      </c>
      <c r="L3815">
        <v>0</v>
      </c>
      <c r="M3815">
        <v>4</v>
      </c>
      <c r="N3815">
        <v>135</v>
      </c>
      <c r="O3815">
        <v>10</v>
      </c>
      <c r="P3815">
        <v>9</v>
      </c>
      <c r="Q3815">
        <v>1</v>
      </c>
      <c r="R3815">
        <v>540</v>
      </c>
      <c r="S3815" t="str" cm="1">
        <f t="array" ref="S3815">_xlfn.IFS(E3818&lt;30,"18-29",E3818&lt;45,"30-44",TRUE,"45+")</f>
        <v>30-44</v>
      </c>
      <c r="T3815" t="str" cm="1">
        <f t="array" ref="T3815">_xlfn.IFS(F3815&lt;=2,"0-2 Years",F3815&lt;=5,"3-5 Years",F3815&lt;=8,"6-8 Years",TRUE,"9-10 Years")</f>
        <v>3-5 Years</v>
      </c>
      <c r="U3815" t="str" cm="1">
        <f t="array" ref="U3815">_xlfn.IFS(P3815&gt;60,"High Risk",P3815&gt;30,"Medium Risk",TRUE,"Low Risk")</f>
        <v>Low Risk</v>
      </c>
      <c r="V3815">
        <f t="shared" si="59"/>
        <v>3</v>
      </c>
    </row>
    <row r="3816" spans="1:22" x14ac:dyDescent="0.2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 s="2">
        <v>0</v>
      </c>
      <c r="H3816">
        <v>2</v>
      </c>
      <c r="I3816">
        <v>1</v>
      </c>
      <c r="J3816">
        <v>0</v>
      </c>
      <c r="K3816" s="1">
        <v>153566.97</v>
      </c>
      <c r="L3816">
        <v>0</v>
      </c>
      <c r="M3816">
        <v>15</v>
      </c>
      <c r="N3816">
        <v>2975</v>
      </c>
      <c r="O3816">
        <v>6</v>
      </c>
      <c r="P3816">
        <v>142</v>
      </c>
      <c r="Q3816">
        <v>0.4</v>
      </c>
      <c r="R3816">
        <v>44625</v>
      </c>
      <c r="S3816" t="str" cm="1">
        <f t="array" ref="S3816">_xlfn.IFS(E3819&lt;30,"18-29",E3819&lt;45,"30-44",TRUE,"45+")</f>
        <v>18-29</v>
      </c>
      <c r="T3816" t="str" cm="1">
        <f t="array" ref="T3816">_xlfn.IFS(F3816&lt;=2,"0-2 Years",F3816&lt;=5,"3-5 Years",F3816&lt;=8,"6-8 Years",TRUE,"9-10 Years")</f>
        <v>6-8 Years</v>
      </c>
      <c r="U3816" t="str" cm="1">
        <f t="array" ref="U3816">_xlfn.IFS(P3816&gt;60,"High Risk",P3816&gt;30,"Medium Risk",TRUE,"Low Risk")</f>
        <v>High Risk</v>
      </c>
      <c r="V3816">
        <f t="shared" si="59"/>
        <v>6</v>
      </c>
    </row>
    <row r="3817" spans="1:22" x14ac:dyDescent="0.2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 s="2">
        <v>98064.97</v>
      </c>
      <c r="H3817">
        <v>1</v>
      </c>
      <c r="I3817">
        <v>1</v>
      </c>
      <c r="J3817">
        <v>0</v>
      </c>
      <c r="K3817" s="1">
        <v>52411.99</v>
      </c>
      <c r="L3817">
        <v>0</v>
      </c>
      <c r="M3817">
        <v>13</v>
      </c>
      <c r="N3817">
        <v>1074</v>
      </c>
      <c r="O3817">
        <v>0</v>
      </c>
      <c r="P3817">
        <v>19</v>
      </c>
      <c r="Q3817">
        <v>0</v>
      </c>
      <c r="R3817">
        <v>13962</v>
      </c>
      <c r="S3817" t="str" cm="1">
        <f t="array" ref="S3817">_xlfn.IFS(E3820&lt;30,"18-29",E3820&lt;45,"30-44",TRUE,"45+")</f>
        <v>30-44</v>
      </c>
      <c r="T3817" t="str" cm="1">
        <f t="array" ref="T3817">_xlfn.IFS(F3817&lt;=2,"0-2 Years",F3817&lt;=5,"3-5 Years",F3817&lt;=8,"6-8 Years",TRUE,"9-10 Years")</f>
        <v>0-2 Years</v>
      </c>
      <c r="U3817" t="str" cm="1">
        <f t="array" ref="U3817">_xlfn.IFS(P3817&gt;60,"High Risk",P3817&gt;30,"Medium Risk",TRUE,"Low Risk")</f>
        <v>Low Risk</v>
      </c>
      <c r="V3817">
        <f t="shared" si="59"/>
        <v>6</v>
      </c>
    </row>
    <row r="3818" spans="1:22" hidden="1" x14ac:dyDescent="0.2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 s="2">
        <v>114519.57</v>
      </c>
      <c r="H3818">
        <v>2</v>
      </c>
      <c r="I3818">
        <v>0</v>
      </c>
      <c r="J3818">
        <v>1</v>
      </c>
      <c r="K3818" s="1">
        <v>79222.02</v>
      </c>
      <c r="L3818">
        <v>0</v>
      </c>
      <c r="M3818">
        <v>27</v>
      </c>
      <c r="N3818">
        <v>890</v>
      </c>
      <c r="O3818">
        <v>3</v>
      </c>
      <c r="P3818">
        <v>44</v>
      </c>
      <c r="Q3818">
        <v>0.1111111111111111</v>
      </c>
      <c r="R3818">
        <v>24030</v>
      </c>
      <c r="S3818" t="str" cm="1">
        <f t="array" ref="S3818">_xlfn.IFS(E3821&lt;30,"18-29",E3821&lt;45,"30-44",TRUE,"45+")</f>
        <v>45+</v>
      </c>
      <c r="T3818" t="str" cm="1">
        <f t="array" ref="T3818">_xlfn.IFS(F3818&lt;=2,"0-2 Years",F3818&lt;=5,"3-5 Years",F3818&lt;=8,"6-8 Years",TRUE,"9-10 Years")</f>
        <v>9-10 Years</v>
      </c>
      <c r="U3818" t="str" cm="1">
        <f t="array" ref="U3818">_xlfn.IFS(P3818&gt;60,"High Risk",P3818&gt;30,"Medium Risk",TRUE,"Low Risk")</f>
        <v>Medium Risk</v>
      </c>
      <c r="V3818">
        <f t="shared" si="59"/>
        <v>0</v>
      </c>
    </row>
    <row r="3819" spans="1:22" hidden="1" x14ac:dyDescent="0.2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 s="2">
        <v>101012.77</v>
      </c>
      <c r="H3819">
        <v>1</v>
      </c>
      <c r="I3819">
        <v>0</v>
      </c>
      <c r="J3819">
        <v>0</v>
      </c>
      <c r="K3819" s="1">
        <v>32589.89</v>
      </c>
      <c r="L3819">
        <v>1</v>
      </c>
      <c r="M3819">
        <v>21</v>
      </c>
      <c r="N3819">
        <v>2108</v>
      </c>
      <c r="O3819">
        <v>6</v>
      </c>
      <c r="P3819">
        <v>155</v>
      </c>
      <c r="Q3819">
        <v>0.2857142857142857</v>
      </c>
      <c r="R3819">
        <v>44268</v>
      </c>
      <c r="S3819" t="str" cm="1">
        <f t="array" ref="S3819">_xlfn.IFS(E3822&lt;30,"18-29",E3822&lt;45,"30-44",TRUE,"45+")</f>
        <v>30-44</v>
      </c>
      <c r="T3819" t="str" cm="1">
        <f t="array" ref="T3819">_xlfn.IFS(F3819&lt;=2,"0-2 Years",F3819&lt;=5,"3-5 Years",F3819&lt;=8,"6-8 Years",TRUE,"9-10 Years")</f>
        <v>6-8 Years</v>
      </c>
      <c r="U3819" t="str" cm="1">
        <f t="array" ref="U3819">_xlfn.IFS(P3819&gt;60,"High Risk",P3819&gt;30,"Medium Risk",TRUE,"Low Risk")</f>
        <v>High Risk</v>
      </c>
      <c r="V3819">
        <f t="shared" si="59"/>
        <v>5</v>
      </c>
    </row>
    <row r="3820" spans="1:22" hidden="1" x14ac:dyDescent="0.2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 s="2">
        <v>0</v>
      </c>
      <c r="H3820">
        <v>1</v>
      </c>
      <c r="I3820">
        <v>0</v>
      </c>
      <c r="J3820">
        <v>1</v>
      </c>
      <c r="K3820" s="1">
        <v>93777.61</v>
      </c>
      <c r="L3820">
        <v>0</v>
      </c>
      <c r="M3820">
        <v>15</v>
      </c>
      <c r="N3820">
        <v>2635</v>
      </c>
      <c r="O3820">
        <v>7</v>
      </c>
      <c r="P3820">
        <v>104</v>
      </c>
      <c r="Q3820">
        <v>0.46666666666666667</v>
      </c>
      <c r="R3820">
        <v>39525</v>
      </c>
      <c r="S3820" t="str" cm="1">
        <f t="array" ref="S3820">_xlfn.IFS(E3823&lt;30,"18-29",E3823&lt;45,"30-44",TRUE,"45+")</f>
        <v>45+</v>
      </c>
      <c r="T3820" t="str" cm="1">
        <f t="array" ref="T3820">_xlfn.IFS(F3820&lt;=2,"0-2 Years",F3820&lt;=5,"3-5 Years",F3820&lt;=8,"6-8 Years",TRUE,"9-10 Years")</f>
        <v>9-10 Years</v>
      </c>
      <c r="U3820" t="str" cm="1">
        <f t="array" ref="U3820">_xlfn.IFS(P3820&gt;60,"High Risk",P3820&gt;30,"Medium Risk",TRUE,"Low Risk")</f>
        <v>High Risk</v>
      </c>
      <c r="V3820">
        <f t="shared" si="59"/>
        <v>5</v>
      </c>
    </row>
    <row r="3821" spans="1:22" x14ac:dyDescent="0.2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 s="2">
        <v>82291.100000000006</v>
      </c>
      <c r="H3821">
        <v>1</v>
      </c>
      <c r="I3821">
        <v>1</v>
      </c>
      <c r="J3821">
        <v>0</v>
      </c>
      <c r="K3821" s="1">
        <v>112549.99</v>
      </c>
      <c r="L3821">
        <v>1</v>
      </c>
      <c r="M3821">
        <v>10</v>
      </c>
      <c r="N3821">
        <v>1519</v>
      </c>
      <c r="O3821">
        <v>3</v>
      </c>
      <c r="P3821">
        <v>66</v>
      </c>
      <c r="Q3821">
        <v>0.3</v>
      </c>
      <c r="R3821">
        <v>15190</v>
      </c>
      <c r="S3821" t="str" cm="1">
        <f t="array" ref="S3821">_xlfn.IFS(E3824&lt;30,"18-29",E3824&lt;45,"30-44",TRUE,"45+")</f>
        <v>30-44</v>
      </c>
      <c r="T3821" t="str" cm="1">
        <f t="array" ref="T3821">_xlfn.IFS(F3821&lt;=2,"0-2 Years",F3821&lt;=5,"3-5 Years",F3821&lt;=8,"6-8 Years",TRUE,"9-10 Years")</f>
        <v>3-5 Years</v>
      </c>
      <c r="U3821" t="str" cm="1">
        <f t="array" ref="U3821">_xlfn.IFS(P3821&gt;60,"High Risk",P3821&gt;30,"Medium Risk",TRUE,"Low Risk")</f>
        <v>High Risk</v>
      </c>
      <c r="V3821">
        <f t="shared" si="59"/>
        <v>6</v>
      </c>
    </row>
    <row r="3822" spans="1:22" hidden="1" x14ac:dyDescent="0.2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 s="2">
        <v>84719.98</v>
      </c>
      <c r="H3822">
        <v>1</v>
      </c>
      <c r="I3822">
        <v>0</v>
      </c>
      <c r="J3822">
        <v>0</v>
      </c>
      <c r="K3822" s="1">
        <v>191063.36</v>
      </c>
      <c r="L3822">
        <v>0</v>
      </c>
      <c r="M3822">
        <v>28</v>
      </c>
      <c r="N3822">
        <v>1163</v>
      </c>
      <c r="O3822">
        <v>9</v>
      </c>
      <c r="P3822">
        <v>75</v>
      </c>
      <c r="Q3822">
        <v>0.32142857142857145</v>
      </c>
      <c r="R3822">
        <v>32564</v>
      </c>
      <c r="S3822" t="str" cm="1">
        <f t="array" ref="S3822">_xlfn.IFS(E3825&lt;30,"18-29",E3825&lt;45,"30-44",TRUE,"45+")</f>
        <v>30-44</v>
      </c>
      <c r="T3822" t="str" cm="1">
        <f t="array" ref="T3822">_xlfn.IFS(F3822&lt;=2,"0-2 Years",F3822&lt;=5,"3-5 Years",F3822&lt;=8,"6-8 Years",TRUE,"9-10 Years")</f>
        <v>9-10 Years</v>
      </c>
      <c r="U3822" t="str" cm="1">
        <f t="array" ref="U3822">_xlfn.IFS(P3822&gt;60,"High Risk",P3822&gt;30,"Medium Risk",TRUE,"Low Risk")</f>
        <v>High Risk</v>
      </c>
      <c r="V3822">
        <f t="shared" si="59"/>
        <v>5</v>
      </c>
    </row>
    <row r="3823" spans="1:22" hidden="1" x14ac:dyDescent="0.2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 s="2">
        <v>0</v>
      </c>
      <c r="H3823">
        <v>2</v>
      </c>
      <c r="I3823">
        <v>0</v>
      </c>
      <c r="J3823">
        <v>1</v>
      </c>
      <c r="K3823" s="1">
        <v>153810.41</v>
      </c>
      <c r="L3823">
        <v>0</v>
      </c>
      <c r="M3823">
        <v>22</v>
      </c>
      <c r="N3823">
        <v>1048</v>
      </c>
      <c r="O3823">
        <v>4</v>
      </c>
      <c r="P3823">
        <v>166</v>
      </c>
      <c r="Q3823">
        <v>0.18181818181818182</v>
      </c>
      <c r="R3823">
        <v>23056</v>
      </c>
      <c r="S3823" t="str" cm="1">
        <f t="array" ref="S3823">_xlfn.IFS(E3826&lt;30,"18-29",E3826&lt;45,"30-44",TRUE,"45+")</f>
        <v>30-44</v>
      </c>
      <c r="T3823" t="str" cm="1">
        <f t="array" ref="T3823">_xlfn.IFS(F3823&lt;=2,"0-2 Years",F3823&lt;=5,"3-5 Years",F3823&lt;=8,"6-8 Years",TRUE,"9-10 Years")</f>
        <v>3-5 Years</v>
      </c>
      <c r="U3823" t="str" cm="1">
        <f t="array" ref="U3823">_xlfn.IFS(P3823&gt;60,"High Risk",P3823&gt;30,"Medium Risk",TRUE,"Low Risk")</f>
        <v>High Risk</v>
      </c>
      <c r="V3823">
        <f t="shared" si="59"/>
        <v>4</v>
      </c>
    </row>
    <row r="3824" spans="1:22" x14ac:dyDescent="0.2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 s="2">
        <v>104386.53</v>
      </c>
      <c r="H3824">
        <v>1</v>
      </c>
      <c r="I3824">
        <v>1</v>
      </c>
      <c r="J3824">
        <v>0</v>
      </c>
      <c r="K3824" s="1">
        <v>105886.77</v>
      </c>
      <c r="L3824">
        <v>0</v>
      </c>
      <c r="M3824">
        <v>23</v>
      </c>
      <c r="N3824">
        <v>1944</v>
      </c>
      <c r="O3824">
        <v>9</v>
      </c>
      <c r="P3824">
        <v>18</v>
      </c>
      <c r="Q3824">
        <v>0.39130434782608697</v>
      </c>
      <c r="R3824">
        <v>44712</v>
      </c>
      <c r="S3824" t="str" cm="1">
        <f t="array" ref="S3824">_xlfn.IFS(E3827&lt;30,"18-29",E3827&lt;45,"30-44",TRUE,"45+")</f>
        <v>30-44</v>
      </c>
      <c r="T3824" t="str" cm="1">
        <f t="array" ref="T3824">_xlfn.IFS(F3824&lt;=2,"0-2 Years",F3824&lt;=5,"3-5 Years",F3824&lt;=8,"6-8 Years",TRUE,"9-10 Years")</f>
        <v>0-2 Years</v>
      </c>
      <c r="U3824" t="str" cm="1">
        <f t="array" ref="U3824">_xlfn.IFS(P3824&gt;60,"High Risk",P3824&gt;30,"Medium Risk",TRUE,"Low Risk")</f>
        <v>Low Risk</v>
      </c>
      <c r="V3824">
        <f t="shared" si="59"/>
        <v>6</v>
      </c>
    </row>
    <row r="3825" spans="1:22" hidden="1" x14ac:dyDescent="0.2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 s="2">
        <v>128131.73</v>
      </c>
      <c r="H3825">
        <v>1</v>
      </c>
      <c r="I3825">
        <v>1</v>
      </c>
      <c r="J3825">
        <v>0</v>
      </c>
      <c r="K3825" s="1">
        <v>96131.47</v>
      </c>
      <c r="L3825">
        <v>0</v>
      </c>
      <c r="M3825">
        <v>2</v>
      </c>
      <c r="N3825">
        <v>4292</v>
      </c>
      <c r="O3825">
        <v>10</v>
      </c>
      <c r="P3825">
        <v>164</v>
      </c>
      <c r="Q3825">
        <v>1</v>
      </c>
      <c r="R3825">
        <v>8584</v>
      </c>
      <c r="S3825" t="str" cm="1">
        <f t="array" ref="S3825">_xlfn.IFS(E3828&lt;30,"18-29",E3828&lt;45,"30-44",TRUE,"45+")</f>
        <v>45+</v>
      </c>
      <c r="T3825" t="str" cm="1">
        <f t="array" ref="T3825">_xlfn.IFS(F3825&lt;=2,"0-2 Years",F3825&lt;=5,"3-5 Years",F3825&lt;=8,"6-8 Years",TRUE,"9-10 Years")</f>
        <v>6-8 Years</v>
      </c>
      <c r="U3825" t="str" cm="1">
        <f t="array" ref="U3825">_xlfn.IFS(P3825&gt;60,"High Risk",P3825&gt;30,"Medium Risk",TRUE,"Low Risk")</f>
        <v>High Risk</v>
      </c>
      <c r="V3825">
        <f t="shared" si="59"/>
        <v>5</v>
      </c>
    </row>
    <row r="3826" spans="1:22" x14ac:dyDescent="0.2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 s="2">
        <v>122806.95</v>
      </c>
      <c r="H3826">
        <v>1</v>
      </c>
      <c r="I3826">
        <v>0</v>
      </c>
      <c r="J3826">
        <v>0</v>
      </c>
      <c r="K3826" s="1">
        <v>15120.86</v>
      </c>
      <c r="L3826">
        <v>0</v>
      </c>
      <c r="M3826">
        <v>30</v>
      </c>
      <c r="N3826">
        <v>3763</v>
      </c>
      <c r="O3826">
        <v>2</v>
      </c>
      <c r="P3826">
        <v>24</v>
      </c>
      <c r="Q3826">
        <v>6.6666666666666666E-2</v>
      </c>
      <c r="R3826">
        <v>112890</v>
      </c>
      <c r="S3826" t="str" cm="1">
        <f t="array" ref="S3826">_xlfn.IFS(E3829&lt;30,"18-29",E3829&lt;45,"30-44",TRUE,"45+")</f>
        <v>45+</v>
      </c>
      <c r="T3826" t="str" cm="1">
        <f t="array" ref="T3826">_xlfn.IFS(F3826&lt;=2,"0-2 Years",F3826&lt;=5,"3-5 Years",F3826&lt;=8,"6-8 Years",TRUE,"9-10 Years")</f>
        <v>0-2 Years</v>
      </c>
      <c r="U3826" t="str" cm="1">
        <f t="array" ref="U3826">_xlfn.IFS(P3826&gt;60,"High Risk",P3826&gt;30,"Medium Risk",TRUE,"Low Risk")</f>
        <v>Low Risk</v>
      </c>
      <c r="V3826">
        <f t="shared" si="59"/>
        <v>6</v>
      </c>
    </row>
    <row r="3827" spans="1:22" x14ac:dyDescent="0.2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 s="2">
        <v>0</v>
      </c>
      <c r="H3827">
        <v>1</v>
      </c>
      <c r="I3827">
        <v>1</v>
      </c>
      <c r="J3827">
        <v>0</v>
      </c>
      <c r="K3827" s="1">
        <v>16989.77</v>
      </c>
      <c r="L3827">
        <v>0</v>
      </c>
      <c r="M3827">
        <v>27</v>
      </c>
      <c r="N3827">
        <v>1765</v>
      </c>
      <c r="O3827">
        <v>4</v>
      </c>
      <c r="P3827">
        <v>8</v>
      </c>
      <c r="Q3827">
        <v>0.14814814814814814</v>
      </c>
      <c r="R3827">
        <v>47655</v>
      </c>
      <c r="S3827" t="str" cm="1">
        <f t="array" ref="S3827">_xlfn.IFS(E3830&lt;30,"18-29",E3830&lt;45,"30-44",TRUE,"45+")</f>
        <v>45+</v>
      </c>
      <c r="T3827" t="str" cm="1">
        <f t="array" ref="T3827">_xlfn.IFS(F3827&lt;=2,"0-2 Years",F3827&lt;=5,"3-5 Years",F3827&lt;=8,"6-8 Years",TRUE,"9-10 Years")</f>
        <v>6-8 Years</v>
      </c>
      <c r="U3827" t="str" cm="1">
        <f t="array" ref="U3827">_xlfn.IFS(P3827&gt;60,"High Risk",P3827&gt;30,"Medium Risk",TRUE,"Low Risk")</f>
        <v>Low Risk</v>
      </c>
      <c r="V3827">
        <f t="shared" si="59"/>
        <v>8</v>
      </c>
    </row>
    <row r="3828" spans="1:22" hidden="1" x14ac:dyDescent="0.2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 s="2">
        <v>112510.89</v>
      </c>
      <c r="H3828">
        <v>1</v>
      </c>
      <c r="I3828">
        <v>1</v>
      </c>
      <c r="J3828">
        <v>1</v>
      </c>
      <c r="K3828" s="1">
        <v>143133.18</v>
      </c>
      <c r="L3828">
        <v>0</v>
      </c>
      <c r="M3828">
        <v>24</v>
      </c>
      <c r="N3828">
        <v>2077</v>
      </c>
      <c r="O3828">
        <v>0</v>
      </c>
      <c r="P3828">
        <v>133</v>
      </c>
      <c r="Q3828">
        <v>0</v>
      </c>
      <c r="R3828">
        <v>49848</v>
      </c>
      <c r="S3828" t="str" cm="1">
        <f t="array" ref="S3828">_xlfn.IFS(E3831&lt;30,"18-29",E3831&lt;45,"30-44",TRUE,"45+")</f>
        <v>30-44</v>
      </c>
      <c r="T3828" t="str" cm="1">
        <f t="array" ref="T3828">_xlfn.IFS(F3828&lt;=2,"0-2 Years",F3828&lt;=5,"3-5 Years",F3828&lt;=8,"6-8 Years",TRUE,"9-10 Years")</f>
        <v>3-5 Years</v>
      </c>
      <c r="U3828" t="str" cm="1">
        <f t="array" ref="U3828">_xlfn.IFS(P3828&gt;60,"High Risk",P3828&gt;30,"Medium Risk",TRUE,"Low Risk")</f>
        <v>High Risk</v>
      </c>
      <c r="V3828">
        <f t="shared" si="59"/>
        <v>3</v>
      </c>
    </row>
    <row r="3829" spans="1:22" x14ac:dyDescent="0.2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 s="2">
        <v>117056.46</v>
      </c>
      <c r="H3829">
        <v>1</v>
      </c>
      <c r="I3829">
        <v>1</v>
      </c>
      <c r="J3829">
        <v>0</v>
      </c>
      <c r="K3829" s="1">
        <v>93336.93</v>
      </c>
      <c r="L3829">
        <v>1</v>
      </c>
      <c r="M3829">
        <v>11</v>
      </c>
      <c r="N3829">
        <v>1857</v>
      </c>
      <c r="O3829">
        <v>6</v>
      </c>
      <c r="P3829">
        <v>7</v>
      </c>
      <c r="Q3829">
        <v>0.54545454545454541</v>
      </c>
      <c r="R3829">
        <v>20427</v>
      </c>
      <c r="S3829" t="str" cm="1">
        <f t="array" ref="S3829">_xlfn.IFS(E3832&lt;30,"18-29",E3832&lt;45,"30-44",TRUE,"45+")</f>
        <v>18-29</v>
      </c>
      <c r="T3829" t="str" cm="1">
        <f t="array" ref="T3829">_xlfn.IFS(F3829&lt;=2,"0-2 Years",F3829&lt;=5,"3-5 Years",F3829&lt;=8,"6-8 Years",TRUE,"9-10 Years")</f>
        <v>3-5 Years</v>
      </c>
      <c r="U3829" t="str" cm="1">
        <f t="array" ref="U3829">_xlfn.IFS(P3829&gt;60,"High Risk",P3829&gt;30,"Medium Risk",TRUE,"Low Risk")</f>
        <v>Low Risk</v>
      </c>
      <c r="V3829">
        <f t="shared" si="59"/>
        <v>6</v>
      </c>
    </row>
    <row r="3830" spans="1:22" hidden="1" x14ac:dyDescent="0.2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 s="2">
        <v>131778.66</v>
      </c>
      <c r="H3830">
        <v>1</v>
      </c>
      <c r="I3830">
        <v>1</v>
      </c>
      <c r="J3830">
        <v>1</v>
      </c>
      <c r="K3830" s="1">
        <v>9972.64</v>
      </c>
      <c r="L3830">
        <v>0</v>
      </c>
      <c r="M3830">
        <v>19</v>
      </c>
      <c r="N3830">
        <v>786</v>
      </c>
      <c r="O3830">
        <v>6</v>
      </c>
      <c r="P3830">
        <v>37</v>
      </c>
      <c r="Q3830">
        <v>0.31578947368421051</v>
      </c>
      <c r="R3830">
        <v>14934</v>
      </c>
      <c r="S3830" t="str" cm="1">
        <f t="array" ref="S3830">_xlfn.IFS(E3833&lt;30,"18-29",E3833&lt;45,"30-44",TRUE,"45+")</f>
        <v>45+</v>
      </c>
      <c r="T3830" t="str" cm="1">
        <f t="array" ref="T3830">_xlfn.IFS(F3830&lt;=2,"0-2 Years",F3830&lt;=5,"3-5 Years",F3830&lt;=8,"6-8 Years",TRUE,"9-10 Years")</f>
        <v>6-8 Years</v>
      </c>
      <c r="U3830" t="str" cm="1">
        <f t="array" ref="U3830">_xlfn.IFS(P3830&gt;60,"High Risk",P3830&gt;30,"Medium Risk",TRUE,"Low Risk")</f>
        <v>Medium Risk</v>
      </c>
      <c r="V3830">
        <f t="shared" si="59"/>
        <v>3</v>
      </c>
    </row>
    <row r="3831" spans="1:22" x14ac:dyDescent="0.2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 s="2">
        <v>70784.27</v>
      </c>
      <c r="H3831">
        <v>1</v>
      </c>
      <c r="I3831">
        <v>1</v>
      </c>
      <c r="J3831">
        <v>0</v>
      </c>
      <c r="K3831" s="1">
        <v>30579.82</v>
      </c>
      <c r="L3831">
        <v>0</v>
      </c>
      <c r="M3831">
        <v>26</v>
      </c>
      <c r="N3831">
        <v>3684</v>
      </c>
      <c r="O3831">
        <v>10</v>
      </c>
      <c r="P3831">
        <v>67</v>
      </c>
      <c r="Q3831">
        <v>0.38461538461538464</v>
      </c>
      <c r="R3831">
        <v>95784</v>
      </c>
      <c r="S3831" t="str" cm="1">
        <f t="array" ref="S3831">_xlfn.IFS(E3834&lt;30,"18-29",E3834&lt;45,"30-44",TRUE,"45+")</f>
        <v>30-44</v>
      </c>
      <c r="T3831" t="str" cm="1">
        <f t="array" ref="T3831">_xlfn.IFS(F3831&lt;=2,"0-2 Years",F3831&lt;=5,"3-5 Years",F3831&lt;=8,"6-8 Years",TRUE,"9-10 Years")</f>
        <v>0-2 Years</v>
      </c>
      <c r="U3831" t="str" cm="1">
        <f t="array" ref="U3831">_xlfn.IFS(P3831&gt;60,"High Risk",P3831&gt;30,"Medium Risk",TRUE,"Low Risk")</f>
        <v>High Risk</v>
      </c>
      <c r="V3831">
        <f t="shared" si="59"/>
        <v>6</v>
      </c>
    </row>
    <row r="3832" spans="1:22" hidden="1" x14ac:dyDescent="0.2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 s="2">
        <v>0</v>
      </c>
      <c r="H3832">
        <v>2</v>
      </c>
      <c r="I3832">
        <v>1</v>
      </c>
      <c r="J3832">
        <v>1</v>
      </c>
      <c r="K3832" s="1">
        <v>199775.67</v>
      </c>
      <c r="L3832">
        <v>0</v>
      </c>
      <c r="M3832">
        <v>29</v>
      </c>
      <c r="N3832">
        <v>206</v>
      </c>
      <c r="O3832">
        <v>4</v>
      </c>
      <c r="P3832">
        <v>156</v>
      </c>
      <c r="Q3832">
        <v>0.13793103448275862</v>
      </c>
      <c r="R3832">
        <v>5974</v>
      </c>
      <c r="S3832" t="str" cm="1">
        <f t="array" ref="S3832">_xlfn.IFS(E3835&lt;30,"18-29",E3835&lt;45,"30-44",TRUE,"45+")</f>
        <v>30-44</v>
      </c>
      <c r="T3832" t="str" cm="1">
        <f t="array" ref="T3832">_xlfn.IFS(F3832&lt;=2,"0-2 Years",F3832&lt;=5,"3-5 Years",F3832&lt;=8,"6-8 Years",TRUE,"9-10 Years")</f>
        <v>9-10 Years</v>
      </c>
      <c r="U3832" t="str" cm="1">
        <f t="array" ref="U3832">_xlfn.IFS(P3832&gt;60,"High Risk",P3832&gt;30,"Medium Risk",TRUE,"Low Risk")</f>
        <v>High Risk</v>
      </c>
      <c r="V3832">
        <f t="shared" si="59"/>
        <v>3</v>
      </c>
    </row>
    <row r="3833" spans="1:22" x14ac:dyDescent="0.2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 s="2">
        <v>0</v>
      </c>
      <c r="H3833">
        <v>2</v>
      </c>
      <c r="I3833">
        <v>1</v>
      </c>
      <c r="J3833">
        <v>0</v>
      </c>
      <c r="K3833" s="1">
        <v>179908.71</v>
      </c>
      <c r="L3833">
        <v>0</v>
      </c>
      <c r="M3833">
        <v>4</v>
      </c>
      <c r="N3833">
        <v>3075</v>
      </c>
      <c r="O3833">
        <v>9</v>
      </c>
      <c r="P3833">
        <v>155</v>
      </c>
      <c r="Q3833">
        <v>1</v>
      </c>
      <c r="R3833">
        <v>12300</v>
      </c>
      <c r="S3833" t="str" cm="1">
        <f t="array" ref="S3833">_xlfn.IFS(E3836&lt;30,"18-29",E3836&lt;45,"30-44",TRUE,"45+")</f>
        <v>30-44</v>
      </c>
      <c r="T3833" t="str" cm="1">
        <f t="array" ref="T3833">_xlfn.IFS(F3833&lt;=2,"0-2 Years",F3833&lt;=5,"3-5 Years",F3833&lt;=8,"6-8 Years",TRUE,"9-10 Years")</f>
        <v>3-5 Years</v>
      </c>
      <c r="U3833" t="str" cm="1">
        <f t="array" ref="U3833">_xlfn.IFS(P3833&gt;60,"High Risk",P3833&gt;30,"Medium Risk",TRUE,"Low Risk")</f>
        <v>High Risk</v>
      </c>
      <c r="V3833">
        <f t="shared" si="59"/>
        <v>7</v>
      </c>
    </row>
    <row r="3834" spans="1:22" x14ac:dyDescent="0.2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 s="2">
        <v>0</v>
      </c>
      <c r="H3834">
        <v>2</v>
      </c>
      <c r="I3834">
        <v>1</v>
      </c>
      <c r="J3834">
        <v>0</v>
      </c>
      <c r="K3834" s="1">
        <v>101667</v>
      </c>
      <c r="L3834">
        <v>0</v>
      </c>
      <c r="M3834">
        <v>5</v>
      </c>
      <c r="N3834">
        <v>670</v>
      </c>
      <c r="O3834">
        <v>3</v>
      </c>
      <c r="P3834">
        <v>147</v>
      </c>
      <c r="Q3834">
        <v>0.6</v>
      </c>
      <c r="R3834">
        <v>3350</v>
      </c>
      <c r="S3834" t="str" cm="1">
        <f t="array" ref="S3834">_xlfn.IFS(E3837&lt;30,"18-29",E3837&lt;45,"30-44",TRUE,"45+")</f>
        <v>30-44</v>
      </c>
      <c r="T3834" t="str" cm="1">
        <f t="array" ref="T3834">_xlfn.IFS(F3834&lt;=2,"0-2 Years",F3834&lt;=5,"3-5 Years",F3834&lt;=8,"6-8 Years",TRUE,"9-10 Years")</f>
        <v>0-2 Years</v>
      </c>
      <c r="U3834" t="str" cm="1">
        <f t="array" ref="U3834">_xlfn.IFS(P3834&gt;60,"High Risk",P3834&gt;30,"Medium Risk",TRUE,"Low Risk")</f>
        <v>High Risk</v>
      </c>
      <c r="V3834">
        <f t="shared" si="59"/>
        <v>7</v>
      </c>
    </row>
    <row r="3835" spans="1:22" hidden="1" x14ac:dyDescent="0.2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 s="2">
        <v>140752.06</v>
      </c>
      <c r="H3835">
        <v>2</v>
      </c>
      <c r="I3835">
        <v>0</v>
      </c>
      <c r="J3835">
        <v>1</v>
      </c>
      <c r="K3835" s="1">
        <v>171430.16</v>
      </c>
      <c r="L3835">
        <v>0</v>
      </c>
      <c r="M3835">
        <v>25</v>
      </c>
      <c r="N3835">
        <v>548</v>
      </c>
      <c r="O3835">
        <v>1</v>
      </c>
      <c r="P3835">
        <v>124</v>
      </c>
      <c r="Q3835">
        <v>0.04</v>
      </c>
      <c r="R3835">
        <v>13700</v>
      </c>
      <c r="S3835" t="str" cm="1">
        <f t="array" ref="S3835">_xlfn.IFS(E3838&lt;30,"18-29",E3838&lt;45,"30-44",TRUE,"45+")</f>
        <v>45+</v>
      </c>
      <c r="T3835" t="str" cm="1">
        <f t="array" ref="T3835">_xlfn.IFS(F3835&lt;=2,"0-2 Years",F3835&lt;=5,"3-5 Years",F3835&lt;=8,"6-8 Years",TRUE,"9-10 Years")</f>
        <v>6-8 Years</v>
      </c>
      <c r="U3835" t="str" cm="1">
        <f t="array" ref="U3835">_xlfn.IFS(P3835&gt;60,"High Risk",P3835&gt;30,"Medium Risk",TRUE,"Low Risk")</f>
        <v>High Risk</v>
      </c>
      <c r="V3835">
        <f t="shared" si="59"/>
        <v>0</v>
      </c>
    </row>
    <row r="3836" spans="1:22" hidden="1" x14ac:dyDescent="0.2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 s="2">
        <v>92126.26</v>
      </c>
      <c r="H3836">
        <v>2</v>
      </c>
      <c r="I3836">
        <v>0</v>
      </c>
      <c r="J3836">
        <v>0</v>
      </c>
      <c r="K3836" s="1">
        <v>112973.34</v>
      </c>
      <c r="L3836">
        <v>0</v>
      </c>
      <c r="M3836">
        <v>26</v>
      </c>
      <c r="N3836">
        <v>1449</v>
      </c>
      <c r="O3836">
        <v>10</v>
      </c>
      <c r="P3836">
        <v>131</v>
      </c>
      <c r="Q3836">
        <v>0.38461538461538464</v>
      </c>
      <c r="R3836">
        <v>37674</v>
      </c>
      <c r="S3836" t="str" cm="1">
        <f t="array" ref="S3836">_xlfn.IFS(E3839&lt;30,"18-29",E3839&lt;45,"30-44",TRUE,"45+")</f>
        <v>18-29</v>
      </c>
      <c r="T3836" t="str" cm="1">
        <f t="array" ref="T3836">_xlfn.IFS(F3836&lt;=2,"0-2 Years",F3836&lt;=5,"3-5 Years",F3836&lt;=8,"6-8 Years",TRUE,"9-10 Years")</f>
        <v>6-8 Years</v>
      </c>
      <c r="U3836" t="str" cm="1">
        <f t="array" ref="U3836">_xlfn.IFS(P3836&gt;60,"High Risk",P3836&gt;30,"Medium Risk",TRUE,"Low Risk")</f>
        <v>High Risk</v>
      </c>
      <c r="V3836">
        <f t="shared" si="59"/>
        <v>3</v>
      </c>
    </row>
    <row r="3837" spans="1:22" hidden="1" x14ac:dyDescent="0.2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 s="2">
        <v>93148.74</v>
      </c>
      <c r="H3837">
        <v>2</v>
      </c>
      <c r="I3837">
        <v>1</v>
      </c>
      <c r="J3837">
        <v>1</v>
      </c>
      <c r="K3837" s="1">
        <v>190746.38</v>
      </c>
      <c r="L3837">
        <v>0</v>
      </c>
      <c r="M3837">
        <v>25</v>
      </c>
      <c r="N3837">
        <v>1714</v>
      </c>
      <c r="O3837">
        <v>1</v>
      </c>
      <c r="P3837">
        <v>31</v>
      </c>
      <c r="Q3837">
        <v>0.04</v>
      </c>
      <c r="R3837">
        <v>42850</v>
      </c>
      <c r="S3837" t="str" cm="1">
        <f t="array" ref="S3837">_xlfn.IFS(E3840&lt;30,"18-29",E3840&lt;45,"30-44",TRUE,"45+")</f>
        <v>45+</v>
      </c>
      <c r="T3837" t="str" cm="1">
        <f t="array" ref="T3837">_xlfn.IFS(F3837&lt;=2,"0-2 Years",F3837&lt;=5,"3-5 Years",F3837&lt;=8,"6-8 Years",TRUE,"9-10 Years")</f>
        <v>6-8 Years</v>
      </c>
      <c r="U3837" t="str" cm="1">
        <f t="array" ref="U3837">_xlfn.IFS(P3837&gt;60,"High Risk",P3837&gt;30,"Medium Risk",TRUE,"Low Risk")</f>
        <v>Medium Risk</v>
      </c>
      <c r="V3837">
        <f t="shared" si="59"/>
        <v>0</v>
      </c>
    </row>
    <row r="3838" spans="1:22" hidden="1" x14ac:dyDescent="0.2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 s="2">
        <v>110132.55</v>
      </c>
      <c r="H3838">
        <v>3</v>
      </c>
      <c r="I3838">
        <v>0</v>
      </c>
      <c r="J3838">
        <v>1</v>
      </c>
      <c r="K3838" s="1">
        <v>187689.91</v>
      </c>
      <c r="L3838">
        <v>1</v>
      </c>
      <c r="M3838">
        <v>19</v>
      </c>
      <c r="N3838">
        <v>1202</v>
      </c>
      <c r="O3838">
        <v>5</v>
      </c>
      <c r="P3838">
        <v>96</v>
      </c>
      <c r="Q3838">
        <v>0.26315789473684209</v>
      </c>
      <c r="R3838">
        <v>22838</v>
      </c>
      <c r="S3838" t="str" cm="1">
        <f t="array" ref="S3838">_xlfn.IFS(E3841&lt;30,"18-29",E3841&lt;45,"30-44",TRUE,"45+")</f>
        <v>30-44</v>
      </c>
      <c r="T3838" t="str" cm="1">
        <f t="array" ref="T3838">_xlfn.IFS(F3838&lt;=2,"0-2 Years",F3838&lt;=5,"3-5 Years",F3838&lt;=8,"6-8 Years",TRUE,"9-10 Years")</f>
        <v>3-5 Years</v>
      </c>
      <c r="U3838" t="str" cm="1">
        <f t="array" ref="U3838">_xlfn.IFS(P3838&gt;60,"High Risk",P3838&gt;30,"Medium Risk",TRUE,"Low Risk")</f>
        <v>High Risk</v>
      </c>
      <c r="V3838">
        <f t="shared" si="59"/>
        <v>1</v>
      </c>
    </row>
    <row r="3839" spans="1:22" x14ac:dyDescent="0.2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 s="2">
        <v>0</v>
      </c>
      <c r="H3839">
        <v>2</v>
      </c>
      <c r="I3839">
        <v>1</v>
      </c>
      <c r="J3839">
        <v>0</v>
      </c>
      <c r="K3839" s="1">
        <v>153229.19</v>
      </c>
      <c r="L3839">
        <v>0</v>
      </c>
      <c r="M3839">
        <v>7</v>
      </c>
      <c r="N3839">
        <v>2719</v>
      </c>
      <c r="O3839">
        <v>1</v>
      </c>
      <c r="P3839">
        <v>162</v>
      </c>
      <c r="Q3839">
        <v>0.14285714285714285</v>
      </c>
      <c r="R3839">
        <v>19033</v>
      </c>
      <c r="S3839" t="str" cm="1">
        <f t="array" ref="S3839">_xlfn.IFS(E3842&lt;30,"18-29",E3842&lt;45,"30-44",TRUE,"45+")</f>
        <v>45+</v>
      </c>
      <c r="T3839" t="str" cm="1">
        <f t="array" ref="T3839">_xlfn.IFS(F3839&lt;=2,"0-2 Years",F3839&lt;=5,"3-5 Years",F3839&lt;=8,"6-8 Years",TRUE,"9-10 Years")</f>
        <v>6-8 Years</v>
      </c>
      <c r="U3839" t="str" cm="1">
        <f t="array" ref="U3839">_xlfn.IFS(P3839&gt;60,"High Risk",P3839&gt;30,"Medium Risk",TRUE,"Low Risk")</f>
        <v>High Risk</v>
      </c>
      <c r="V3839">
        <f t="shared" si="59"/>
        <v>6</v>
      </c>
    </row>
    <row r="3840" spans="1:22" hidden="1" x14ac:dyDescent="0.2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 s="2">
        <v>122227.71</v>
      </c>
      <c r="H3840">
        <v>1</v>
      </c>
      <c r="I3840">
        <v>0</v>
      </c>
      <c r="J3840">
        <v>1</v>
      </c>
      <c r="K3840" s="1">
        <v>14217.77</v>
      </c>
      <c r="L3840">
        <v>1</v>
      </c>
      <c r="M3840">
        <v>26</v>
      </c>
      <c r="N3840">
        <v>3000</v>
      </c>
      <c r="O3840">
        <v>6</v>
      </c>
      <c r="P3840">
        <v>139</v>
      </c>
      <c r="Q3840">
        <v>0.23076923076923078</v>
      </c>
      <c r="R3840">
        <v>78000</v>
      </c>
      <c r="S3840" t="str" cm="1">
        <f t="array" ref="S3840">_xlfn.IFS(E3843&lt;30,"18-29",E3843&lt;45,"30-44",TRUE,"45+")</f>
        <v>45+</v>
      </c>
      <c r="T3840" t="str" cm="1">
        <f t="array" ref="T3840">_xlfn.IFS(F3840&lt;=2,"0-2 Years",F3840&lt;=5,"3-5 Years",F3840&lt;=8,"6-8 Years",TRUE,"9-10 Years")</f>
        <v>3-5 Years</v>
      </c>
      <c r="U3840" t="str" cm="1">
        <f t="array" ref="U3840">_xlfn.IFS(P3840&gt;60,"High Risk",P3840&gt;30,"Medium Risk",TRUE,"Low Risk")</f>
        <v>High Risk</v>
      </c>
      <c r="V3840">
        <f t="shared" si="59"/>
        <v>3</v>
      </c>
    </row>
    <row r="3841" spans="1:22" hidden="1" x14ac:dyDescent="0.2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 s="2">
        <v>121647.54</v>
      </c>
      <c r="H3841">
        <v>2</v>
      </c>
      <c r="I3841">
        <v>1</v>
      </c>
      <c r="J3841">
        <v>1</v>
      </c>
      <c r="K3841" s="1">
        <v>64849.74</v>
      </c>
      <c r="L3841">
        <v>1</v>
      </c>
      <c r="M3841">
        <v>1</v>
      </c>
      <c r="N3841">
        <v>1494</v>
      </c>
      <c r="O3841">
        <v>0</v>
      </c>
      <c r="P3841">
        <v>57</v>
      </c>
      <c r="Q3841">
        <v>0</v>
      </c>
      <c r="R3841">
        <v>1494</v>
      </c>
      <c r="S3841" t="str" cm="1">
        <f t="array" ref="S3841">_xlfn.IFS(E3844&lt;30,"18-29",E3844&lt;45,"30-44",TRUE,"45+")</f>
        <v>18-29</v>
      </c>
      <c r="T3841" t="str" cm="1">
        <f t="array" ref="T3841">_xlfn.IFS(F3841&lt;=2,"0-2 Years",F3841&lt;=5,"3-5 Years",F3841&lt;=8,"6-8 Years",TRUE,"9-10 Years")</f>
        <v>0-2 Years</v>
      </c>
      <c r="U3841" t="str" cm="1">
        <f t="array" ref="U3841">_xlfn.IFS(P3841&gt;60,"High Risk",P3841&gt;30,"Medium Risk",TRUE,"Low Risk")</f>
        <v>Medium Risk</v>
      </c>
      <c r="V3841">
        <f t="shared" si="59"/>
        <v>1</v>
      </c>
    </row>
    <row r="3842" spans="1:22" hidden="1" x14ac:dyDescent="0.2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 s="2">
        <v>110597.75999999999</v>
      </c>
      <c r="H3842">
        <v>1</v>
      </c>
      <c r="I3842">
        <v>0</v>
      </c>
      <c r="J3842">
        <v>1</v>
      </c>
      <c r="K3842" s="1">
        <v>160122.66</v>
      </c>
      <c r="L3842">
        <v>1</v>
      </c>
      <c r="M3842">
        <v>2</v>
      </c>
      <c r="N3842">
        <v>2293</v>
      </c>
      <c r="O3842">
        <v>5</v>
      </c>
      <c r="P3842">
        <v>53</v>
      </c>
      <c r="Q3842">
        <v>1</v>
      </c>
      <c r="R3842">
        <v>4586</v>
      </c>
      <c r="S3842" t="str" cm="1">
        <f t="array" ref="S3842">_xlfn.IFS(E3845&lt;30,"18-29",E3845&lt;45,"30-44",TRUE,"45+")</f>
        <v>30-44</v>
      </c>
      <c r="T3842" t="str" cm="1">
        <f t="array" ref="T3842">_xlfn.IFS(F3842&lt;=2,"0-2 Years",F3842&lt;=5,"3-5 Years",F3842&lt;=8,"6-8 Years",TRUE,"9-10 Years")</f>
        <v>0-2 Years</v>
      </c>
      <c r="U3842" t="str" cm="1">
        <f t="array" ref="U3842">_xlfn.IFS(P3842&gt;60,"High Risk",P3842&gt;30,"Medium Risk",TRUE,"Low Risk")</f>
        <v>Medium Risk</v>
      </c>
      <c r="V3842">
        <f t="shared" si="59"/>
        <v>4</v>
      </c>
    </row>
    <row r="3843" spans="1:22" hidden="1" x14ac:dyDescent="0.2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 s="2">
        <v>120731.39</v>
      </c>
      <c r="H3843">
        <v>4</v>
      </c>
      <c r="I3843">
        <v>1</v>
      </c>
      <c r="J3843">
        <v>1</v>
      </c>
      <c r="K3843" s="1">
        <v>138160.10999999999</v>
      </c>
      <c r="L3843">
        <v>1</v>
      </c>
      <c r="M3843">
        <v>12</v>
      </c>
      <c r="N3843">
        <v>1017</v>
      </c>
      <c r="O3843">
        <v>10</v>
      </c>
      <c r="P3843">
        <v>97</v>
      </c>
      <c r="Q3843">
        <v>0.83333333333333337</v>
      </c>
      <c r="R3843">
        <v>12204</v>
      </c>
      <c r="S3843" t="str" cm="1">
        <f t="array" ref="S3843">_xlfn.IFS(E3846&lt;30,"18-29",E3846&lt;45,"30-44",TRUE,"45+")</f>
        <v>30-44</v>
      </c>
      <c r="T3843" t="str" cm="1">
        <f t="array" ref="T3843">_xlfn.IFS(F3843&lt;=2,"0-2 Years",F3843&lt;=5,"3-5 Years",F3843&lt;=8,"6-8 Years",TRUE,"9-10 Years")</f>
        <v>0-2 Years</v>
      </c>
      <c r="U3843" t="str" cm="1">
        <f t="array" ref="U3843">_xlfn.IFS(P3843&gt;60,"High Risk",P3843&gt;30,"Medium Risk",TRUE,"Low Risk")</f>
        <v>High Risk</v>
      </c>
      <c r="V3843">
        <f t="shared" ref="V3843:V3906" si="60">IF(J3843=0,3,0)+IF(G3843=0,3,0)+IF(H3843=1,2,0)+IF(E3843&gt;45,1,0)+IF(F3843&lt;3,1,0)</f>
        <v>2</v>
      </c>
    </row>
    <row r="3844" spans="1:22" hidden="1" x14ac:dyDescent="0.2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 s="2">
        <v>0</v>
      </c>
      <c r="H3844">
        <v>2</v>
      </c>
      <c r="I3844">
        <v>1</v>
      </c>
      <c r="J3844">
        <v>1</v>
      </c>
      <c r="K3844" s="1">
        <v>64286.39</v>
      </c>
      <c r="L3844">
        <v>0</v>
      </c>
      <c r="M3844">
        <v>13</v>
      </c>
      <c r="N3844">
        <v>3468</v>
      </c>
      <c r="O3844">
        <v>8</v>
      </c>
      <c r="P3844">
        <v>171</v>
      </c>
      <c r="Q3844">
        <v>0.61538461538461542</v>
      </c>
      <c r="R3844">
        <v>45084</v>
      </c>
      <c r="S3844" t="str" cm="1">
        <f t="array" ref="S3844">_xlfn.IFS(E3847&lt;30,"18-29",E3847&lt;45,"30-44",TRUE,"45+")</f>
        <v>30-44</v>
      </c>
      <c r="T3844" t="str" cm="1">
        <f t="array" ref="T3844">_xlfn.IFS(F3844&lt;=2,"0-2 Years",F3844&lt;=5,"3-5 Years",F3844&lt;=8,"6-8 Years",TRUE,"9-10 Years")</f>
        <v>6-8 Years</v>
      </c>
      <c r="U3844" t="str" cm="1">
        <f t="array" ref="U3844">_xlfn.IFS(P3844&gt;60,"High Risk",P3844&gt;30,"Medium Risk",TRUE,"Low Risk")</f>
        <v>High Risk</v>
      </c>
      <c r="V3844">
        <f t="shared" si="60"/>
        <v>3</v>
      </c>
    </row>
    <row r="3845" spans="1:22" hidden="1" x14ac:dyDescent="0.2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 s="2">
        <v>0</v>
      </c>
      <c r="H3845">
        <v>3</v>
      </c>
      <c r="I3845">
        <v>1</v>
      </c>
      <c r="J3845">
        <v>1</v>
      </c>
      <c r="K3845" s="1">
        <v>80178.539999999994</v>
      </c>
      <c r="L3845">
        <v>1</v>
      </c>
      <c r="M3845">
        <v>15</v>
      </c>
      <c r="N3845">
        <v>478</v>
      </c>
      <c r="O3845">
        <v>7</v>
      </c>
      <c r="P3845">
        <v>124</v>
      </c>
      <c r="Q3845">
        <v>0.46666666666666667</v>
      </c>
      <c r="R3845">
        <v>7170</v>
      </c>
      <c r="S3845" t="str" cm="1">
        <f t="array" ref="S3845">_xlfn.IFS(E3848&lt;30,"18-29",E3848&lt;45,"30-44",TRUE,"45+")</f>
        <v>45+</v>
      </c>
      <c r="T3845" t="str" cm="1">
        <f t="array" ref="T3845">_xlfn.IFS(F3845&lt;=2,"0-2 Years",F3845&lt;=5,"3-5 Years",F3845&lt;=8,"6-8 Years",TRUE,"9-10 Years")</f>
        <v>0-2 Years</v>
      </c>
      <c r="U3845" t="str" cm="1">
        <f t="array" ref="U3845">_xlfn.IFS(P3845&gt;60,"High Risk",P3845&gt;30,"Medium Risk",TRUE,"Low Risk")</f>
        <v>High Risk</v>
      </c>
      <c r="V3845">
        <f t="shared" si="60"/>
        <v>4</v>
      </c>
    </row>
    <row r="3846" spans="1:22" hidden="1" x14ac:dyDescent="0.2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 s="2">
        <v>153722.47</v>
      </c>
      <c r="H3846">
        <v>1</v>
      </c>
      <c r="I3846">
        <v>1</v>
      </c>
      <c r="J3846">
        <v>0</v>
      </c>
      <c r="K3846" s="1">
        <v>101319.76</v>
      </c>
      <c r="L3846">
        <v>0</v>
      </c>
      <c r="M3846">
        <v>10</v>
      </c>
      <c r="N3846">
        <v>1429</v>
      </c>
      <c r="O3846">
        <v>3</v>
      </c>
      <c r="P3846">
        <v>50</v>
      </c>
      <c r="Q3846">
        <v>0.3</v>
      </c>
      <c r="R3846">
        <v>14290</v>
      </c>
      <c r="S3846" t="str" cm="1">
        <f t="array" ref="S3846">_xlfn.IFS(E3849&lt;30,"18-29",E3849&lt;45,"30-44",TRUE,"45+")</f>
        <v>30-44</v>
      </c>
      <c r="T3846" t="str" cm="1">
        <f t="array" ref="T3846">_xlfn.IFS(F3846&lt;=2,"0-2 Years",F3846&lt;=5,"3-5 Years",F3846&lt;=8,"6-8 Years",TRUE,"9-10 Years")</f>
        <v>6-8 Years</v>
      </c>
      <c r="U3846" t="str" cm="1">
        <f t="array" ref="U3846">_xlfn.IFS(P3846&gt;60,"High Risk",P3846&gt;30,"Medium Risk",TRUE,"Low Risk")</f>
        <v>Medium Risk</v>
      </c>
      <c r="V3846">
        <f t="shared" si="60"/>
        <v>5</v>
      </c>
    </row>
    <row r="3847" spans="1:22" hidden="1" x14ac:dyDescent="0.2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 s="2">
        <v>114088.32000000001</v>
      </c>
      <c r="H3847">
        <v>1</v>
      </c>
      <c r="I3847">
        <v>1</v>
      </c>
      <c r="J3847">
        <v>0</v>
      </c>
      <c r="K3847" s="1">
        <v>92794.61</v>
      </c>
      <c r="L3847">
        <v>0</v>
      </c>
      <c r="M3847">
        <v>16</v>
      </c>
      <c r="N3847">
        <v>1398</v>
      </c>
      <c r="O3847">
        <v>2</v>
      </c>
      <c r="P3847">
        <v>18</v>
      </c>
      <c r="Q3847">
        <v>0.125</v>
      </c>
      <c r="R3847">
        <v>22368</v>
      </c>
      <c r="S3847" t="str" cm="1">
        <f t="array" ref="S3847">_xlfn.IFS(E3850&lt;30,"18-29",E3850&lt;45,"30-44",TRUE,"45+")</f>
        <v>30-44</v>
      </c>
      <c r="T3847" t="str" cm="1">
        <f t="array" ref="T3847">_xlfn.IFS(F3847&lt;=2,"0-2 Years",F3847&lt;=5,"3-5 Years",F3847&lt;=8,"6-8 Years",TRUE,"9-10 Years")</f>
        <v>6-8 Years</v>
      </c>
      <c r="U3847" t="str" cm="1">
        <f t="array" ref="U3847">_xlfn.IFS(P3847&gt;60,"High Risk",P3847&gt;30,"Medium Risk",TRUE,"Low Risk")</f>
        <v>Low Risk</v>
      </c>
      <c r="V3847">
        <f t="shared" si="60"/>
        <v>5</v>
      </c>
    </row>
    <row r="3848" spans="1:22" hidden="1" x14ac:dyDescent="0.2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 s="2">
        <v>0</v>
      </c>
      <c r="H3848">
        <v>2</v>
      </c>
      <c r="I3848">
        <v>1</v>
      </c>
      <c r="J3848">
        <v>1</v>
      </c>
      <c r="K3848" s="1">
        <v>63708.07</v>
      </c>
      <c r="L3848">
        <v>0</v>
      </c>
      <c r="M3848">
        <v>5</v>
      </c>
      <c r="N3848">
        <v>248</v>
      </c>
      <c r="O3848">
        <v>5</v>
      </c>
      <c r="P3848">
        <v>112</v>
      </c>
      <c r="Q3848">
        <v>1</v>
      </c>
      <c r="R3848">
        <v>1240</v>
      </c>
      <c r="S3848" t="str" cm="1">
        <f t="array" ref="S3848">_xlfn.IFS(E3851&lt;30,"18-29",E3851&lt;45,"30-44",TRUE,"45+")</f>
        <v>30-44</v>
      </c>
      <c r="T3848" t="str" cm="1">
        <f t="array" ref="T3848">_xlfn.IFS(F3848&lt;=2,"0-2 Years",F3848&lt;=5,"3-5 Years",F3848&lt;=8,"6-8 Years",TRUE,"9-10 Years")</f>
        <v>6-8 Years</v>
      </c>
      <c r="U3848" t="str" cm="1">
        <f t="array" ref="U3848">_xlfn.IFS(P3848&gt;60,"High Risk",P3848&gt;30,"Medium Risk",TRUE,"Low Risk")</f>
        <v>High Risk</v>
      </c>
      <c r="V3848">
        <f t="shared" si="60"/>
        <v>4</v>
      </c>
    </row>
    <row r="3849" spans="1:22" x14ac:dyDescent="0.2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 s="2">
        <v>0</v>
      </c>
      <c r="H3849">
        <v>2</v>
      </c>
      <c r="I3849">
        <v>1</v>
      </c>
      <c r="J3849">
        <v>0</v>
      </c>
      <c r="K3849" s="1">
        <v>110782.88</v>
      </c>
      <c r="L3849">
        <v>0</v>
      </c>
      <c r="M3849">
        <v>5</v>
      </c>
      <c r="N3849">
        <v>2880</v>
      </c>
      <c r="O3849">
        <v>0</v>
      </c>
      <c r="P3849">
        <v>152</v>
      </c>
      <c r="Q3849">
        <v>0</v>
      </c>
      <c r="R3849">
        <v>14400</v>
      </c>
      <c r="S3849" t="str" cm="1">
        <f t="array" ref="S3849">_xlfn.IFS(E3852&lt;30,"18-29",E3852&lt;45,"30-44",TRUE,"45+")</f>
        <v>30-44</v>
      </c>
      <c r="T3849" t="str" cm="1">
        <f t="array" ref="T3849">_xlfn.IFS(F3849&lt;=2,"0-2 Years",F3849&lt;=5,"3-5 Years",F3849&lt;=8,"6-8 Years",TRUE,"9-10 Years")</f>
        <v>6-8 Years</v>
      </c>
      <c r="U3849" t="str" cm="1">
        <f t="array" ref="U3849">_xlfn.IFS(P3849&gt;60,"High Risk",P3849&gt;30,"Medium Risk",TRUE,"Low Risk")</f>
        <v>High Risk</v>
      </c>
      <c r="V3849">
        <f t="shared" si="60"/>
        <v>6</v>
      </c>
    </row>
    <row r="3850" spans="1:22" hidden="1" x14ac:dyDescent="0.2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 s="2">
        <v>152532.29999999999</v>
      </c>
      <c r="H3850">
        <v>1</v>
      </c>
      <c r="I3850">
        <v>0</v>
      </c>
      <c r="J3850">
        <v>0</v>
      </c>
      <c r="K3850" s="1">
        <v>10779.69</v>
      </c>
      <c r="L3850">
        <v>0</v>
      </c>
      <c r="M3850">
        <v>17</v>
      </c>
      <c r="N3850">
        <v>3859</v>
      </c>
      <c r="O3850">
        <v>5</v>
      </c>
      <c r="P3850">
        <v>22</v>
      </c>
      <c r="Q3850">
        <v>0.29411764705882354</v>
      </c>
      <c r="R3850">
        <v>65603</v>
      </c>
      <c r="S3850" t="str" cm="1">
        <f t="array" ref="S3850">_xlfn.IFS(E3853&lt;30,"18-29",E3853&lt;45,"30-44",TRUE,"45+")</f>
        <v>18-29</v>
      </c>
      <c r="T3850" t="str" cm="1">
        <f t="array" ref="T3850">_xlfn.IFS(F3850&lt;=2,"0-2 Years",F3850&lt;=5,"3-5 Years",F3850&lt;=8,"6-8 Years",TRUE,"9-10 Years")</f>
        <v>3-5 Years</v>
      </c>
      <c r="U3850" t="str" cm="1">
        <f t="array" ref="U3850">_xlfn.IFS(P3850&gt;60,"High Risk",P3850&gt;30,"Medium Risk",TRUE,"Low Risk")</f>
        <v>Low Risk</v>
      </c>
      <c r="V3850">
        <f t="shared" si="60"/>
        <v>5</v>
      </c>
    </row>
    <row r="3851" spans="1:22" x14ac:dyDescent="0.2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 s="2">
        <v>0</v>
      </c>
      <c r="H3851">
        <v>2</v>
      </c>
      <c r="I3851">
        <v>1</v>
      </c>
      <c r="J3851">
        <v>0</v>
      </c>
      <c r="K3851" s="1">
        <v>183289.22</v>
      </c>
      <c r="L3851">
        <v>0</v>
      </c>
      <c r="M3851">
        <v>28</v>
      </c>
      <c r="N3851">
        <v>943</v>
      </c>
      <c r="O3851">
        <v>7</v>
      </c>
      <c r="P3851">
        <v>94</v>
      </c>
      <c r="Q3851">
        <v>0.25</v>
      </c>
      <c r="R3851">
        <v>26404</v>
      </c>
      <c r="S3851" t="str" cm="1">
        <f t="array" ref="S3851">_xlfn.IFS(E3854&lt;30,"18-29",E3854&lt;45,"30-44",TRUE,"45+")</f>
        <v>30-44</v>
      </c>
      <c r="T3851" t="str" cm="1">
        <f t="array" ref="T3851">_xlfn.IFS(F3851&lt;=2,"0-2 Years",F3851&lt;=5,"3-5 Years",F3851&lt;=8,"6-8 Years",TRUE,"9-10 Years")</f>
        <v>0-2 Years</v>
      </c>
      <c r="U3851" t="str" cm="1">
        <f t="array" ref="U3851">_xlfn.IFS(P3851&gt;60,"High Risk",P3851&gt;30,"Medium Risk",TRUE,"Low Risk")</f>
        <v>High Risk</v>
      </c>
      <c r="V3851">
        <f t="shared" si="60"/>
        <v>7</v>
      </c>
    </row>
    <row r="3852" spans="1:22" hidden="1" x14ac:dyDescent="0.2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 s="2">
        <v>143292.95000000001</v>
      </c>
      <c r="H3852">
        <v>1</v>
      </c>
      <c r="I3852">
        <v>1</v>
      </c>
      <c r="J3852">
        <v>0</v>
      </c>
      <c r="K3852" s="1">
        <v>66526.009999999995</v>
      </c>
      <c r="L3852">
        <v>0</v>
      </c>
      <c r="M3852">
        <v>19</v>
      </c>
      <c r="N3852">
        <v>731</v>
      </c>
      <c r="O3852">
        <v>9</v>
      </c>
      <c r="P3852">
        <v>70</v>
      </c>
      <c r="Q3852">
        <v>0.47368421052631576</v>
      </c>
      <c r="R3852">
        <v>13889</v>
      </c>
      <c r="S3852" t="str" cm="1">
        <f t="array" ref="S3852">_xlfn.IFS(E3855&lt;30,"18-29",E3855&lt;45,"30-44",TRUE,"45+")</f>
        <v>30-44</v>
      </c>
      <c r="T3852" t="str" cm="1">
        <f t="array" ref="T3852">_xlfn.IFS(F3852&lt;=2,"0-2 Years",F3852&lt;=5,"3-5 Years",F3852&lt;=8,"6-8 Years",TRUE,"9-10 Years")</f>
        <v>3-5 Years</v>
      </c>
      <c r="U3852" t="str" cm="1">
        <f t="array" ref="U3852">_xlfn.IFS(P3852&gt;60,"High Risk",P3852&gt;30,"Medium Risk",TRUE,"Low Risk")</f>
        <v>High Risk</v>
      </c>
      <c r="V3852">
        <f t="shared" si="60"/>
        <v>5</v>
      </c>
    </row>
    <row r="3853" spans="1:22" hidden="1" x14ac:dyDescent="0.2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 s="2">
        <v>149144.60999999999</v>
      </c>
      <c r="H3853">
        <v>1</v>
      </c>
      <c r="I3853">
        <v>0</v>
      </c>
      <c r="J3853">
        <v>1</v>
      </c>
      <c r="K3853" s="1">
        <v>123697.95</v>
      </c>
      <c r="L3853">
        <v>0</v>
      </c>
      <c r="M3853">
        <v>2</v>
      </c>
      <c r="N3853">
        <v>4858</v>
      </c>
      <c r="O3853">
        <v>5</v>
      </c>
      <c r="P3853">
        <v>129</v>
      </c>
      <c r="Q3853">
        <v>1</v>
      </c>
      <c r="R3853">
        <v>9716</v>
      </c>
      <c r="S3853" t="str" cm="1">
        <f t="array" ref="S3853">_xlfn.IFS(E3856&lt;30,"18-29",E3856&lt;45,"30-44",TRUE,"45+")</f>
        <v>30-44</v>
      </c>
      <c r="T3853" t="str" cm="1">
        <f t="array" ref="T3853">_xlfn.IFS(F3853&lt;=2,"0-2 Years",F3853&lt;=5,"3-5 Years",F3853&lt;=8,"6-8 Years",TRUE,"9-10 Years")</f>
        <v>0-2 Years</v>
      </c>
      <c r="U3853" t="str" cm="1">
        <f t="array" ref="U3853">_xlfn.IFS(P3853&gt;60,"High Risk",P3853&gt;30,"Medium Risk",TRUE,"Low Risk")</f>
        <v>High Risk</v>
      </c>
      <c r="V3853">
        <f t="shared" si="60"/>
        <v>3</v>
      </c>
    </row>
    <row r="3854" spans="1:22" hidden="1" x14ac:dyDescent="0.2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 s="2">
        <v>127157.04</v>
      </c>
      <c r="H3854">
        <v>1</v>
      </c>
      <c r="I3854">
        <v>1</v>
      </c>
      <c r="J3854">
        <v>1</v>
      </c>
      <c r="K3854" s="1">
        <v>155700.15</v>
      </c>
      <c r="L3854">
        <v>0</v>
      </c>
      <c r="M3854">
        <v>13</v>
      </c>
      <c r="N3854">
        <v>3936</v>
      </c>
      <c r="O3854">
        <v>6</v>
      </c>
      <c r="P3854">
        <v>4</v>
      </c>
      <c r="Q3854">
        <v>0.46153846153846156</v>
      </c>
      <c r="R3854">
        <v>51168</v>
      </c>
      <c r="S3854" t="str" cm="1">
        <f t="array" ref="S3854">_xlfn.IFS(E3857&lt;30,"18-29",E3857&lt;45,"30-44",TRUE,"45+")</f>
        <v>30-44</v>
      </c>
      <c r="T3854" t="str" cm="1">
        <f t="array" ref="T3854">_xlfn.IFS(F3854&lt;=2,"0-2 Years",F3854&lt;=5,"3-5 Years",F3854&lt;=8,"6-8 Years",TRUE,"9-10 Years")</f>
        <v>9-10 Years</v>
      </c>
      <c r="U3854" t="str" cm="1">
        <f t="array" ref="U3854">_xlfn.IFS(P3854&gt;60,"High Risk",P3854&gt;30,"Medium Risk",TRUE,"Low Risk")</f>
        <v>Low Risk</v>
      </c>
      <c r="V3854">
        <f t="shared" si="60"/>
        <v>2</v>
      </c>
    </row>
    <row r="3855" spans="1:22" hidden="1" x14ac:dyDescent="0.2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 s="2">
        <v>84673.17</v>
      </c>
      <c r="H3855">
        <v>2</v>
      </c>
      <c r="I3855">
        <v>0</v>
      </c>
      <c r="J3855">
        <v>1</v>
      </c>
      <c r="K3855" s="1">
        <v>82081.350000000006</v>
      </c>
      <c r="L3855">
        <v>0</v>
      </c>
      <c r="M3855">
        <v>14</v>
      </c>
      <c r="N3855">
        <v>4921</v>
      </c>
      <c r="O3855">
        <v>1</v>
      </c>
      <c r="P3855">
        <v>125</v>
      </c>
      <c r="Q3855">
        <v>7.1428571428571425E-2</v>
      </c>
      <c r="R3855">
        <v>68894</v>
      </c>
      <c r="S3855" t="str" cm="1">
        <f t="array" ref="S3855">_xlfn.IFS(E3858&lt;30,"18-29",E3858&lt;45,"30-44",TRUE,"45+")</f>
        <v>30-44</v>
      </c>
      <c r="T3855" t="str" cm="1">
        <f t="array" ref="T3855">_xlfn.IFS(F3855&lt;=2,"0-2 Years",F3855&lt;=5,"3-5 Years",F3855&lt;=8,"6-8 Years",TRUE,"9-10 Years")</f>
        <v>9-10 Years</v>
      </c>
      <c r="U3855" t="str" cm="1">
        <f t="array" ref="U3855">_xlfn.IFS(P3855&gt;60,"High Risk",P3855&gt;30,"Medium Risk",TRUE,"Low Risk")</f>
        <v>High Risk</v>
      </c>
      <c r="V3855">
        <f t="shared" si="60"/>
        <v>0</v>
      </c>
    </row>
    <row r="3856" spans="1:22" hidden="1" x14ac:dyDescent="0.2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 s="2">
        <v>135962.4</v>
      </c>
      <c r="H3856">
        <v>2</v>
      </c>
      <c r="I3856">
        <v>1</v>
      </c>
      <c r="J3856">
        <v>0</v>
      </c>
      <c r="K3856" s="1">
        <v>121747.96</v>
      </c>
      <c r="L3856">
        <v>0</v>
      </c>
      <c r="M3856">
        <v>8</v>
      </c>
      <c r="N3856">
        <v>296</v>
      </c>
      <c r="O3856">
        <v>2</v>
      </c>
      <c r="P3856">
        <v>34</v>
      </c>
      <c r="Q3856">
        <v>0.25</v>
      </c>
      <c r="R3856">
        <v>2368</v>
      </c>
      <c r="S3856" t="str" cm="1">
        <f t="array" ref="S3856">_xlfn.IFS(E3859&lt;30,"18-29",E3859&lt;45,"30-44",TRUE,"45+")</f>
        <v>45+</v>
      </c>
      <c r="T3856" t="str" cm="1">
        <f t="array" ref="T3856">_xlfn.IFS(F3856&lt;=2,"0-2 Years",F3856&lt;=5,"3-5 Years",F3856&lt;=8,"6-8 Years",TRUE,"9-10 Years")</f>
        <v>9-10 Years</v>
      </c>
      <c r="U3856" t="str" cm="1">
        <f t="array" ref="U3856">_xlfn.IFS(P3856&gt;60,"High Risk",P3856&gt;30,"Medium Risk",TRUE,"Low Risk")</f>
        <v>Medium Risk</v>
      </c>
      <c r="V3856">
        <f t="shared" si="60"/>
        <v>3</v>
      </c>
    </row>
    <row r="3857" spans="1:22" hidden="1" x14ac:dyDescent="0.2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 s="2">
        <v>151691.44</v>
      </c>
      <c r="H3857">
        <v>2</v>
      </c>
      <c r="I3857">
        <v>1</v>
      </c>
      <c r="J3857">
        <v>1</v>
      </c>
      <c r="K3857" s="1">
        <v>172810.51</v>
      </c>
      <c r="L3857">
        <v>0</v>
      </c>
      <c r="M3857">
        <v>12</v>
      </c>
      <c r="N3857">
        <v>576</v>
      </c>
      <c r="O3857">
        <v>2</v>
      </c>
      <c r="P3857">
        <v>13</v>
      </c>
      <c r="Q3857">
        <v>0.16666666666666666</v>
      </c>
      <c r="R3857">
        <v>6912</v>
      </c>
      <c r="S3857" t="str" cm="1">
        <f t="array" ref="S3857">_xlfn.IFS(E3860&lt;30,"18-29",E3860&lt;45,"30-44",TRUE,"45+")</f>
        <v>45+</v>
      </c>
      <c r="T3857" t="str" cm="1">
        <f t="array" ref="T3857">_xlfn.IFS(F3857&lt;=2,"0-2 Years",F3857&lt;=5,"3-5 Years",F3857&lt;=8,"6-8 Years",TRUE,"9-10 Years")</f>
        <v>3-5 Years</v>
      </c>
      <c r="U3857" t="str" cm="1">
        <f t="array" ref="U3857">_xlfn.IFS(P3857&gt;60,"High Risk",P3857&gt;30,"Medium Risk",TRUE,"Low Risk")</f>
        <v>Low Risk</v>
      </c>
      <c r="V3857">
        <f t="shared" si="60"/>
        <v>0</v>
      </c>
    </row>
    <row r="3858" spans="1:22" x14ac:dyDescent="0.2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 s="2">
        <v>88335.05</v>
      </c>
      <c r="H3858">
        <v>1</v>
      </c>
      <c r="I3858">
        <v>0</v>
      </c>
      <c r="J3858">
        <v>0</v>
      </c>
      <c r="K3858" s="1">
        <v>159584.81</v>
      </c>
      <c r="L3858">
        <v>0</v>
      </c>
      <c r="M3858">
        <v>30</v>
      </c>
      <c r="N3858">
        <v>177</v>
      </c>
      <c r="O3858">
        <v>3</v>
      </c>
      <c r="P3858">
        <v>171</v>
      </c>
      <c r="Q3858">
        <v>0.1</v>
      </c>
      <c r="R3858">
        <v>5310</v>
      </c>
      <c r="S3858" t="str" cm="1">
        <f t="array" ref="S3858">_xlfn.IFS(E3861&lt;30,"18-29",E3861&lt;45,"30-44",TRUE,"45+")</f>
        <v>30-44</v>
      </c>
      <c r="T3858" t="str" cm="1">
        <f t="array" ref="T3858">_xlfn.IFS(F3858&lt;=2,"0-2 Years",F3858&lt;=5,"3-5 Years",F3858&lt;=8,"6-8 Years",TRUE,"9-10 Years")</f>
        <v>0-2 Years</v>
      </c>
      <c r="U3858" t="str" cm="1">
        <f t="array" ref="U3858">_xlfn.IFS(P3858&gt;60,"High Risk",P3858&gt;30,"Medium Risk",TRUE,"Low Risk")</f>
        <v>High Risk</v>
      </c>
      <c r="V3858">
        <f t="shared" si="60"/>
        <v>6</v>
      </c>
    </row>
    <row r="3859" spans="1:22" hidden="1" x14ac:dyDescent="0.2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 s="2">
        <v>139859.23000000001</v>
      </c>
      <c r="H3859">
        <v>1</v>
      </c>
      <c r="I3859">
        <v>1</v>
      </c>
      <c r="J3859">
        <v>1</v>
      </c>
      <c r="K3859" s="1">
        <v>108402.54</v>
      </c>
      <c r="L3859">
        <v>0</v>
      </c>
      <c r="M3859">
        <v>18</v>
      </c>
      <c r="N3859">
        <v>3100</v>
      </c>
      <c r="O3859">
        <v>0</v>
      </c>
      <c r="P3859">
        <v>154</v>
      </c>
      <c r="Q3859">
        <v>0</v>
      </c>
      <c r="R3859">
        <v>55800</v>
      </c>
      <c r="S3859" t="str" cm="1">
        <f t="array" ref="S3859">_xlfn.IFS(E3862&lt;30,"18-29",E3862&lt;45,"30-44",TRUE,"45+")</f>
        <v>30-44</v>
      </c>
      <c r="T3859" t="str" cm="1">
        <f t="array" ref="T3859">_xlfn.IFS(F3859&lt;=2,"0-2 Years",F3859&lt;=5,"3-5 Years",F3859&lt;=8,"6-8 Years",TRUE,"9-10 Years")</f>
        <v>6-8 Years</v>
      </c>
      <c r="U3859" t="str" cm="1">
        <f t="array" ref="U3859">_xlfn.IFS(P3859&gt;60,"High Risk",P3859&gt;30,"Medium Risk",TRUE,"Low Risk")</f>
        <v>High Risk</v>
      </c>
      <c r="V3859">
        <f t="shared" si="60"/>
        <v>2</v>
      </c>
    </row>
    <row r="3860" spans="1:22" hidden="1" x14ac:dyDescent="0.2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 s="2">
        <v>43134.65</v>
      </c>
      <c r="H3860">
        <v>1</v>
      </c>
      <c r="I3860">
        <v>0</v>
      </c>
      <c r="J3860">
        <v>1</v>
      </c>
      <c r="K3860" s="1">
        <v>77330.350000000006</v>
      </c>
      <c r="L3860">
        <v>0</v>
      </c>
      <c r="M3860">
        <v>26</v>
      </c>
      <c r="N3860">
        <v>3635</v>
      </c>
      <c r="O3860">
        <v>3</v>
      </c>
      <c r="P3860">
        <v>110</v>
      </c>
      <c r="Q3860">
        <v>0.11538461538461539</v>
      </c>
      <c r="R3860">
        <v>94510</v>
      </c>
      <c r="S3860" t="str" cm="1">
        <f t="array" ref="S3860">_xlfn.IFS(E3863&lt;30,"18-29",E3863&lt;45,"30-44",TRUE,"45+")</f>
        <v>30-44</v>
      </c>
      <c r="T3860" t="str" cm="1">
        <f t="array" ref="T3860">_xlfn.IFS(F3860&lt;=2,"0-2 Years",F3860&lt;=5,"3-5 Years",F3860&lt;=8,"6-8 Years",TRUE,"9-10 Years")</f>
        <v>9-10 Years</v>
      </c>
      <c r="U3860" t="str" cm="1">
        <f t="array" ref="U3860">_xlfn.IFS(P3860&gt;60,"High Risk",P3860&gt;30,"Medium Risk",TRUE,"Low Risk")</f>
        <v>High Risk</v>
      </c>
      <c r="V3860">
        <f t="shared" si="60"/>
        <v>2</v>
      </c>
    </row>
    <row r="3861" spans="1:22" hidden="1" x14ac:dyDescent="0.2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 s="2">
        <v>99580.13</v>
      </c>
      <c r="H3861">
        <v>1</v>
      </c>
      <c r="I3861">
        <v>1</v>
      </c>
      <c r="J3861">
        <v>0</v>
      </c>
      <c r="K3861" s="1">
        <v>21007.96</v>
      </c>
      <c r="L3861">
        <v>0</v>
      </c>
      <c r="M3861">
        <v>20</v>
      </c>
      <c r="N3861">
        <v>1797</v>
      </c>
      <c r="O3861">
        <v>2</v>
      </c>
      <c r="P3861">
        <v>7</v>
      </c>
      <c r="Q3861">
        <v>0.1</v>
      </c>
      <c r="R3861">
        <v>35940</v>
      </c>
      <c r="S3861" t="str" cm="1">
        <f t="array" ref="S3861">_xlfn.IFS(E3864&lt;30,"18-29",E3864&lt;45,"30-44",TRUE,"45+")</f>
        <v>30-44</v>
      </c>
      <c r="T3861" t="str" cm="1">
        <f t="array" ref="T3861">_xlfn.IFS(F3861&lt;=2,"0-2 Years",F3861&lt;=5,"3-5 Years",F3861&lt;=8,"6-8 Years",TRUE,"9-10 Years")</f>
        <v>3-5 Years</v>
      </c>
      <c r="U3861" t="str" cm="1">
        <f t="array" ref="U3861">_xlfn.IFS(P3861&gt;60,"High Risk",P3861&gt;30,"Medium Risk",TRUE,"Low Risk")</f>
        <v>Low Risk</v>
      </c>
      <c r="V3861">
        <f t="shared" si="60"/>
        <v>5</v>
      </c>
    </row>
    <row r="3862" spans="1:22" hidden="1" x14ac:dyDescent="0.2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 s="2">
        <v>110717.38</v>
      </c>
      <c r="H3862">
        <v>1</v>
      </c>
      <c r="I3862">
        <v>1</v>
      </c>
      <c r="J3862">
        <v>1</v>
      </c>
      <c r="K3862" s="1">
        <v>9398.4500000000007</v>
      </c>
      <c r="L3862">
        <v>0</v>
      </c>
      <c r="M3862">
        <v>30</v>
      </c>
      <c r="N3862">
        <v>1856</v>
      </c>
      <c r="O3862">
        <v>5</v>
      </c>
      <c r="P3862">
        <v>118</v>
      </c>
      <c r="Q3862">
        <v>0.16666666666666666</v>
      </c>
      <c r="R3862">
        <v>55680</v>
      </c>
      <c r="S3862" t="str" cm="1">
        <f t="array" ref="S3862">_xlfn.IFS(E3865&lt;30,"18-29",E3865&lt;45,"30-44",TRUE,"45+")</f>
        <v>18-29</v>
      </c>
      <c r="T3862" t="str" cm="1">
        <f t="array" ref="T3862">_xlfn.IFS(F3862&lt;=2,"0-2 Years",F3862&lt;=5,"3-5 Years",F3862&lt;=8,"6-8 Years",TRUE,"9-10 Years")</f>
        <v>6-8 Years</v>
      </c>
      <c r="U3862" t="str" cm="1">
        <f t="array" ref="U3862">_xlfn.IFS(P3862&gt;60,"High Risk",P3862&gt;30,"Medium Risk",TRUE,"Low Risk")</f>
        <v>High Risk</v>
      </c>
      <c r="V3862">
        <f t="shared" si="60"/>
        <v>2</v>
      </c>
    </row>
    <row r="3863" spans="1:22" x14ac:dyDescent="0.2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 s="2">
        <v>0</v>
      </c>
      <c r="H3863">
        <v>2</v>
      </c>
      <c r="I3863">
        <v>0</v>
      </c>
      <c r="J3863">
        <v>0</v>
      </c>
      <c r="K3863" s="1">
        <v>182156.81</v>
      </c>
      <c r="L3863">
        <v>1</v>
      </c>
      <c r="M3863">
        <v>6</v>
      </c>
      <c r="N3863">
        <v>2635</v>
      </c>
      <c r="O3863">
        <v>5</v>
      </c>
      <c r="P3863">
        <v>67</v>
      </c>
      <c r="Q3863">
        <v>0.83333333333333337</v>
      </c>
      <c r="R3863">
        <v>15810</v>
      </c>
      <c r="S3863" t="str" cm="1">
        <f t="array" ref="S3863">_xlfn.IFS(E3866&lt;30,"18-29",E3866&lt;45,"30-44",TRUE,"45+")</f>
        <v>30-44</v>
      </c>
      <c r="T3863" t="str" cm="1">
        <f t="array" ref="T3863">_xlfn.IFS(F3863&lt;=2,"0-2 Years",F3863&lt;=5,"3-5 Years",F3863&lt;=8,"6-8 Years",TRUE,"9-10 Years")</f>
        <v>3-5 Years</v>
      </c>
      <c r="U3863" t="str" cm="1">
        <f t="array" ref="U3863">_xlfn.IFS(P3863&gt;60,"High Risk",P3863&gt;30,"Medium Risk",TRUE,"Low Risk")</f>
        <v>High Risk</v>
      </c>
      <c r="V3863">
        <f t="shared" si="60"/>
        <v>6</v>
      </c>
    </row>
    <row r="3864" spans="1:22" x14ac:dyDescent="0.2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 s="2">
        <v>0</v>
      </c>
      <c r="H3864">
        <v>2</v>
      </c>
      <c r="I3864">
        <v>0</v>
      </c>
      <c r="J3864">
        <v>0</v>
      </c>
      <c r="K3864" s="1">
        <v>110525.6</v>
      </c>
      <c r="L3864">
        <v>0</v>
      </c>
      <c r="M3864">
        <v>26</v>
      </c>
      <c r="N3864">
        <v>725</v>
      </c>
      <c r="O3864">
        <v>7</v>
      </c>
      <c r="P3864">
        <v>1</v>
      </c>
      <c r="Q3864">
        <v>0.26923076923076922</v>
      </c>
      <c r="R3864">
        <v>18850</v>
      </c>
      <c r="S3864" t="str" cm="1">
        <f t="array" ref="S3864">_xlfn.IFS(E3867&lt;30,"18-29",E3867&lt;45,"30-44",TRUE,"45+")</f>
        <v>30-44</v>
      </c>
      <c r="T3864" t="str" cm="1">
        <f t="array" ref="T3864">_xlfn.IFS(F3864&lt;=2,"0-2 Years",F3864&lt;=5,"3-5 Years",F3864&lt;=8,"6-8 Years",TRUE,"9-10 Years")</f>
        <v>3-5 Years</v>
      </c>
      <c r="U3864" t="str" cm="1">
        <f t="array" ref="U3864">_xlfn.IFS(P3864&gt;60,"High Risk",P3864&gt;30,"Medium Risk",TRUE,"Low Risk")</f>
        <v>Low Risk</v>
      </c>
      <c r="V3864">
        <f t="shared" si="60"/>
        <v>6</v>
      </c>
    </row>
    <row r="3865" spans="1:22" x14ac:dyDescent="0.2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 s="2">
        <v>0</v>
      </c>
      <c r="H3865">
        <v>1</v>
      </c>
      <c r="I3865">
        <v>1</v>
      </c>
      <c r="J3865">
        <v>0</v>
      </c>
      <c r="K3865" s="1">
        <v>51536.99</v>
      </c>
      <c r="L3865">
        <v>0</v>
      </c>
      <c r="M3865">
        <v>9</v>
      </c>
      <c r="N3865">
        <v>1055</v>
      </c>
      <c r="O3865">
        <v>5</v>
      </c>
      <c r="P3865">
        <v>21</v>
      </c>
      <c r="Q3865">
        <v>0.55555555555555558</v>
      </c>
      <c r="R3865">
        <v>9495</v>
      </c>
      <c r="S3865" t="str" cm="1">
        <f t="array" ref="S3865">_xlfn.IFS(E3868&lt;30,"18-29",E3868&lt;45,"30-44",TRUE,"45+")</f>
        <v>18-29</v>
      </c>
      <c r="T3865" t="str" cm="1">
        <f t="array" ref="T3865">_xlfn.IFS(F3865&lt;=2,"0-2 Years",F3865&lt;=5,"3-5 Years",F3865&lt;=8,"6-8 Years",TRUE,"9-10 Years")</f>
        <v>3-5 Years</v>
      </c>
      <c r="U3865" t="str" cm="1">
        <f t="array" ref="U3865">_xlfn.IFS(P3865&gt;60,"High Risk",P3865&gt;30,"Medium Risk",TRUE,"Low Risk")</f>
        <v>Low Risk</v>
      </c>
      <c r="V3865">
        <f t="shared" si="60"/>
        <v>8</v>
      </c>
    </row>
    <row r="3866" spans="1:22" hidden="1" x14ac:dyDescent="0.2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 s="2">
        <v>108197.11</v>
      </c>
      <c r="H3866">
        <v>2</v>
      </c>
      <c r="I3866">
        <v>1</v>
      </c>
      <c r="J3866">
        <v>0</v>
      </c>
      <c r="K3866" s="1">
        <v>49722.34</v>
      </c>
      <c r="L3866">
        <v>0</v>
      </c>
      <c r="M3866">
        <v>17</v>
      </c>
      <c r="N3866">
        <v>920</v>
      </c>
      <c r="O3866">
        <v>1</v>
      </c>
      <c r="P3866">
        <v>117</v>
      </c>
      <c r="Q3866">
        <v>5.8823529411764705E-2</v>
      </c>
      <c r="R3866">
        <v>15640</v>
      </c>
      <c r="S3866" t="str" cm="1">
        <f t="array" ref="S3866">_xlfn.IFS(E3869&lt;30,"18-29",E3869&lt;45,"30-44",TRUE,"45+")</f>
        <v>30-44</v>
      </c>
      <c r="T3866" t="str" cm="1">
        <f t="array" ref="T3866">_xlfn.IFS(F3866&lt;=2,"0-2 Years",F3866&lt;=5,"3-5 Years",F3866&lt;=8,"6-8 Years",TRUE,"9-10 Years")</f>
        <v>3-5 Years</v>
      </c>
      <c r="U3866" t="str" cm="1">
        <f t="array" ref="U3866">_xlfn.IFS(P3866&gt;60,"High Risk",P3866&gt;30,"Medium Risk",TRUE,"Low Risk")</f>
        <v>High Risk</v>
      </c>
      <c r="V3866">
        <f t="shared" si="60"/>
        <v>3</v>
      </c>
    </row>
    <row r="3867" spans="1:22" hidden="1" x14ac:dyDescent="0.2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 s="2">
        <v>0</v>
      </c>
      <c r="H3867">
        <v>2</v>
      </c>
      <c r="I3867">
        <v>1</v>
      </c>
      <c r="J3867">
        <v>1</v>
      </c>
      <c r="K3867" s="1">
        <v>66119.070000000007</v>
      </c>
      <c r="L3867">
        <v>0</v>
      </c>
      <c r="M3867">
        <v>20</v>
      </c>
      <c r="N3867">
        <v>964</v>
      </c>
      <c r="O3867">
        <v>1</v>
      </c>
      <c r="P3867">
        <v>103</v>
      </c>
      <c r="Q3867">
        <v>0.05</v>
      </c>
      <c r="R3867">
        <v>19280</v>
      </c>
      <c r="S3867" t="str" cm="1">
        <f t="array" ref="S3867">_xlfn.IFS(E3870&lt;30,"18-29",E3870&lt;45,"30-44",TRUE,"45+")</f>
        <v>30-44</v>
      </c>
      <c r="T3867" t="str" cm="1">
        <f t="array" ref="T3867">_xlfn.IFS(F3867&lt;=2,"0-2 Years",F3867&lt;=5,"3-5 Years",F3867&lt;=8,"6-8 Years",TRUE,"9-10 Years")</f>
        <v>6-8 Years</v>
      </c>
      <c r="U3867" t="str" cm="1">
        <f t="array" ref="U3867">_xlfn.IFS(P3867&gt;60,"High Risk",P3867&gt;30,"Medium Risk",TRUE,"Low Risk")</f>
        <v>High Risk</v>
      </c>
      <c r="V3867">
        <f t="shared" si="60"/>
        <v>3</v>
      </c>
    </row>
    <row r="3868" spans="1:22" hidden="1" x14ac:dyDescent="0.2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 s="2">
        <v>104450.86</v>
      </c>
      <c r="H3868">
        <v>1</v>
      </c>
      <c r="I3868">
        <v>1</v>
      </c>
      <c r="J3868">
        <v>1</v>
      </c>
      <c r="K3868" s="1">
        <v>37160.28</v>
      </c>
      <c r="L3868">
        <v>0</v>
      </c>
      <c r="M3868">
        <v>10</v>
      </c>
      <c r="N3868">
        <v>958</v>
      </c>
      <c r="O3868">
        <v>7</v>
      </c>
      <c r="P3868">
        <v>140</v>
      </c>
      <c r="Q3868">
        <v>0.7</v>
      </c>
      <c r="R3868">
        <v>9580</v>
      </c>
      <c r="S3868" t="str" cm="1">
        <f t="array" ref="S3868">_xlfn.IFS(E3871&lt;30,"18-29",E3871&lt;45,"30-44",TRUE,"45+")</f>
        <v>30-44</v>
      </c>
      <c r="T3868" t="str" cm="1">
        <f t="array" ref="T3868">_xlfn.IFS(F3868&lt;=2,"0-2 Years",F3868&lt;=5,"3-5 Years",F3868&lt;=8,"6-8 Years",TRUE,"9-10 Years")</f>
        <v>6-8 Years</v>
      </c>
      <c r="U3868" t="str" cm="1">
        <f t="array" ref="U3868">_xlfn.IFS(P3868&gt;60,"High Risk",P3868&gt;30,"Medium Risk",TRUE,"Low Risk")</f>
        <v>High Risk</v>
      </c>
      <c r="V3868">
        <f t="shared" si="60"/>
        <v>2</v>
      </c>
    </row>
    <row r="3869" spans="1:22" x14ac:dyDescent="0.2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 s="2">
        <v>0</v>
      </c>
      <c r="H3869">
        <v>2</v>
      </c>
      <c r="I3869">
        <v>1</v>
      </c>
      <c r="J3869">
        <v>0</v>
      </c>
      <c r="K3869" s="1">
        <v>197923.05</v>
      </c>
      <c r="L3869">
        <v>0</v>
      </c>
      <c r="M3869">
        <v>19</v>
      </c>
      <c r="N3869">
        <v>1850</v>
      </c>
      <c r="O3869">
        <v>5</v>
      </c>
      <c r="P3869">
        <v>51</v>
      </c>
      <c r="Q3869">
        <v>0.26315789473684209</v>
      </c>
      <c r="R3869">
        <v>35150</v>
      </c>
      <c r="S3869" t="str" cm="1">
        <f t="array" ref="S3869">_xlfn.IFS(E3872&lt;30,"18-29",E3872&lt;45,"30-44",TRUE,"45+")</f>
        <v>30-44</v>
      </c>
      <c r="T3869" t="str" cm="1">
        <f t="array" ref="T3869">_xlfn.IFS(F3869&lt;=2,"0-2 Years",F3869&lt;=5,"3-5 Years",F3869&lt;=8,"6-8 Years",TRUE,"9-10 Years")</f>
        <v>0-2 Years</v>
      </c>
      <c r="U3869" t="str" cm="1">
        <f t="array" ref="U3869">_xlfn.IFS(P3869&gt;60,"High Risk",P3869&gt;30,"Medium Risk",TRUE,"Low Risk")</f>
        <v>Medium Risk</v>
      </c>
      <c r="V3869">
        <f t="shared" si="60"/>
        <v>7</v>
      </c>
    </row>
    <row r="3870" spans="1:22" hidden="1" x14ac:dyDescent="0.2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 s="2">
        <v>0</v>
      </c>
      <c r="H3870">
        <v>1</v>
      </c>
      <c r="I3870">
        <v>0</v>
      </c>
      <c r="J3870">
        <v>1</v>
      </c>
      <c r="K3870" s="1">
        <v>65166.6</v>
      </c>
      <c r="L3870">
        <v>0</v>
      </c>
      <c r="M3870">
        <v>3</v>
      </c>
      <c r="N3870">
        <v>3491</v>
      </c>
      <c r="O3870">
        <v>1</v>
      </c>
      <c r="P3870">
        <v>161</v>
      </c>
      <c r="Q3870">
        <v>0.33333333333333331</v>
      </c>
      <c r="R3870">
        <v>10473</v>
      </c>
      <c r="S3870" t="str" cm="1">
        <f t="array" ref="S3870">_xlfn.IFS(E3873&lt;30,"18-29",E3873&lt;45,"30-44",TRUE,"45+")</f>
        <v>18-29</v>
      </c>
      <c r="T3870" t="str" cm="1">
        <f t="array" ref="T3870">_xlfn.IFS(F3870&lt;=2,"0-2 Years",F3870&lt;=5,"3-5 Years",F3870&lt;=8,"6-8 Years",TRUE,"9-10 Years")</f>
        <v>3-5 Years</v>
      </c>
      <c r="U3870" t="str" cm="1">
        <f t="array" ref="U3870">_xlfn.IFS(P3870&gt;60,"High Risk",P3870&gt;30,"Medium Risk",TRUE,"Low Risk")</f>
        <v>High Risk</v>
      </c>
      <c r="V3870">
        <f t="shared" si="60"/>
        <v>5</v>
      </c>
    </row>
    <row r="3871" spans="1:22" x14ac:dyDescent="0.2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 s="2">
        <v>0</v>
      </c>
      <c r="H3871">
        <v>2</v>
      </c>
      <c r="I3871">
        <v>0</v>
      </c>
      <c r="J3871">
        <v>0</v>
      </c>
      <c r="K3871" s="1">
        <v>49326.07</v>
      </c>
      <c r="L3871">
        <v>0</v>
      </c>
      <c r="M3871">
        <v>17</v>
      </c>
      <c r="N3871">
        <v>2549</v>
      </c>
      <c r="O3871">
        <v>5</v>
      </c>
      <c r="P3871">
        <v>131</v>
      </c>
      <c r="Q3871">
        <v>0.29411764705882354</v>
      </c>
      <c r="R3871">
        <v>43333</v>
      </c>
      <c r="S3871" t="str" cm="1">
        <f t="array" ref="S3871">_xlfn.IFS(E3874&lt;30,"18-29",E3874&lt;45,"30-44",TRUE,"45+")</f>
        <v>30-44</v>
      </c>
      <c r="T3871" t="str" cm="1">
        <f t="array" ref="T3871">_xlfn.IFS(F3871&lt;=2,"0-2 Years",F3871&lt;=5,"3-5 Years",F3871&lt;=8,"6-8 Years",TRUE,"9-10 Years")</f>
        <v>6-8 Years</v>
      </c>
      <c r="U3871" t="str" cm="1">
        <f t="array" ref="U3871">_xlfn.IFS(P3871&gt;60,"High Risk",P3871&gt;30,"Medium Risk",TRUE,"Low Risk")</f>
        <v>High Risk</v>
      </c>
      <c r="V3871">
        <f t="shared" si="60"/>
        <v>6</v>
      </c>
    </row>
    <row r="3872" spans="1:22" hidden="1" x14ac:dyDescent="0.2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 s="2">
        <v>0</v>
      </c>
      <c r="H3872">
        <v>2</v>
      </c>
      <c r="I3872">
        <v>1</v>
      </c>
      <c r="J3872">
        <v>1</v>
      </c>
      <c r="K3872" s="1">
        <v>42495.81</v>
      </c>
      <c r="L3872">
        <v>0</v>
      </c>
      <c r="M3872">
        <v>16</v>
      </c>
      <c r="N3872">
        <v>1451</v>
      </c>
      <c r="O3872">
        <v>10</v>
      </c>
      <c r="P3872">
        <v>159</v>
      </c>
      <c r="Q3872">
        <v>0.625</v>
      </c>
      <c r="R3872">
        <v>23216</v>
      </c>
      <c r="S3872" t="str" cm="1">
        <f t="array" ref="S3872">_xlfn.IFS(E3875&lt;30,"18-29",E3875&lt;45,"30-44",TRUE,"45+")</f>
        <v>30-44</v>
      </c>
      <c r="T3872" t="str" cm="1">
        <f t="array" ref="T3872">_xlfn.IFS(F3872&lt;=2,"0-2 Years",F3872&lt;=5,"3-5 Years",F3872&lt;=8,"6-8 Years",TRUE,"9-10 Years")</f>
        <v>6-8 Years</v>
      </c>
      <c r="U3872" t="str" cm="1">
        <f t="array" ref="U3872">_xlfn.IFS(P3872&gt;60,"High Risk",P3872&gt;30,"Medium Risk",TRUE,"Low Risk")</f>
        <v>High Risk</v>
      </c>
      <c r="V3872">
        <f t="shared" si="60"/>
        <v>3</v>
      </c>
    </row>
    <row r="3873" spans="1:22" hidden="1" x14ac:dyDescent="0.2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 s="2">
        <v>116099.82</v>
      </c>
      <c r="H3873">
        <v>1</v>
      </c>
      <c r="I3873">
        <v>1</v>
      </c>
      <c r="J3873">
        <v>1</v>
      </c>
      <c r="K3873" s="1">
        <v>148087.62</v>
      </c>
      <c r="L3873">
        <v>0</v>
      </c>
      <c r="M3873">
        <v>1</v>
      </c>
      <c r="N3873">
        <v>1949</v>
      </c>
      <c r="O3873">
        <v>10</v>
      </c>
      <c r="P3873">
        <v>52</v>
      </c>
      <c r="Q3873">
        <v>1</v>
      </c>
      <c r="R3873">
        <v>1949</v>
      </c>
      <c r="S3873" t="str" cm="1">
        <f t="array" ref="S3873">_xlfn.IFS(E3876&lt;30,"18-29",E3876&lt;45,"30-44",TRUE,"45+")</f>
        <v>18-29</v>
      </c>
      <c r="T3873" t="str" cm="1">
        <f t="array" ref="T3873">_xlfn.IFS(F3873&lt;=2,"0-2 Years",F3873&lt;=5,"3-5 Years",F3873&lt;=8,"6-8 Years",TRUE,"9-10 Years")</f>
        <v>6-8 Years</v>
      </c>
      <c r="U3873" t="str" cm="1">
        <f t="array" ref="U3873">_xlfn.IFS(P3873&gt;60,"High Risk",P3873&gt;30,"Medium Risk",TRUE,"Low Risk")</f>
        <v>Medium Risk</v>
      </c>
      <c r="V3873">
        <f t="shared" si="60"/>
        <v>2</v>
      </c>
    </row>
    <row r="3874" spans="1:22" hidden="1" x14ac:dyDescent="0.2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 s="2">
        <v>111169.91</v>
      </c>
      <c r="H3874">
        <v>1</v>
      </c>
      <c r="I3874">
        <v>0</v>
      </c>
      <c r="J3874">
        <v>0</v>
      </c>
      <c r="K3874" s="1">
        <v>9641.4</v>
      </c>
      <c r="L3874">
        <v>0</v>
      </c>
      <c r="M3874">
        <v>10</v>
      </c>
      <c r="N3874">
        <v>3743</v>
      </c>
      <c r="O3874">
        <v>8</v>
      </c>
      <c r="P3874">
        <v>21</v>
      </c>
      <c r="Q3874">
        <v>0.8</v>
      </c>
      <c r="R3874">
        <v>37430</v>
      </c>
      <c r="S3874" t="str" cm="1">
        <f t="array" ref="S3874">_xlfn.IFS(E3877&lt;30,"18-29",E3877&lt;45,"30-44",TRUE,"45+")</f>
        <v>30-44</v>
      </c>
      <c r="T3874" t="str" cm="1">
        <f t="array" ref="T3874">_xlfn.IFS(F3874&lt;=2,"0-2 Years",F3874&lt;=5,"3-5 Years",F3874&lt;=8,"6-8 Years",TRUE,"9-10 Years")</f>
        <v>6-8 Years</v>
      </c>
      <c r="U3874" t="str" cm="1">
        <f t="array" ref="U3874">_xlfn.IFS(P3874&gt;60,"High Risk",P3874&gt;30,"Medium Risk",TRUE,"Low Risk")</f>
        <v>Low Risk</v>
      </c>
      <c r="V3874">
        <f t="shared" si="60"/>
        <v>5</v>
      </c>
    </row>
    <row r="3875" spans="1:22" hidden="1" x14ac:dyDescent="0.2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 s="2">
        <v>0</v>
      </c>
      <c r="H3875">
        <v>2</v>
      </c>
      <c r="I3875">
        <v>1</v>
      </c>
      <c r="J3875">
        <v>1</v>
      </c>
      <c r="K3875" s="1">
        <v>164844.37</v>
      </c>
      <c r="L3875">
        <v>0</v>
      </c>
      <c r="M3875">
        <v>5</v>
      </c>
      <c r="N3875">
        <v>755</v>
      </c>
      <c r="O3875">
        <v>4</v>
      </c>
      <c r="P3875">
        <v>178</v>
      </c>
      <c r="Q3875">
        <v>0.8</v>
      </c>
      <c r="R3875">
        <v>3775</v>
      </c>
      <c r="S3875" t="str" cm="1">
        <f t="array" ref="S3875">_xlfn.IFS(E3878&lt;30,"18-29",E3878&lt;45,"30-44",TRUE,"45+")</f>
        <v>30-44</v>
      </c>
      <c r="T3875" t="str" cm="1">
        <f t="array" ref="T3875">_xlfn.IFS(F3875&lt;=2,"0-2 Years",F3875&lt;=5,"3-5 Years",F3875&lt;=8,"6-8 Years",TRUE,"9-10 Years")</f>
        <v>3-5 Years</v>
      </c>
      <c r="U3875" t="str" cm="1">
        <f t="array" ref="U3875">_xlfn.IFS(P3875&gt;60,"High Risk",P3875&gt;30,"Medium Risk",TRUE,"Low Risk")</f>
        <v>High Risk</v>
      </c>
      <c r="V3875">
        <f t="shared" si="60"/>
        <v>3</v>
      </c>
    </row>
    <row r="3876" spans="1:22" hidden="1" x14ac:dyDescent="0.2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 s="2">
        <v>123616.43</v>
      </c>
      <c r="H3876">
        <v>1</v>
      </c>
      <c r="I3876">
        <v>0</v>
      </c>
      <c r="J3876">
        <v>1</v>
      </c>
      <c r="K3876" s="1">
        <v>132959.32999999999</v>
      </c>
      <c r="L3876">
        <v>0</v>
      </c>
      <c r="M3876">
        <v>7</v>
      </c>
      <c r="N3876">
        <v>996</v>
      </c>
      <c r="O3876">
        <v>7</v>
      </c>
      <c r="P3876">
        <v>180</v>
      </c>
      <c r="Q3876">
        <v>1</v>
      </c>
      <c r="R3876">
        <v>6972</v>
      </c>
      <c r="S3876" t="str" cm="1">
        <f t="array" ref="S3876">_xlfn.IFS(E3879&lt;30,"18-29",E3879&lt;45,"30-44",TRUE,"45+")</f>
        <v>45+</v>
      </c>
      <c r="T3876" t="str" cm="1">
        <f t="array" ref="T3876">_xlfn.IFS(F3876&lt;=2,"0-2 Years",F3876&lt;=5,"3-5 Years",F3876&lt;=8,"6-8 Years",TRUE,"9-10 Years")</f>
        <v>3-5 Years</v>
      </c>
      <c r="U3876" t="str" cm="1">
        <f t="array" ref="U3876">_xlfn.IFS(P3876&gt;60,"High Risk",P3876&gt;30,"Medium Risk",TRUE,"Low Risk")</f>
        <v>High Risk</v>
      </c>
      <c r="V3876">
        <f t="shared" si="60"/>
        <v>2</v>
      </c>
    </row>
    <row r="3877" spans="1:22" hidden="1" x14ac:dyDescent="0.2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 s="2">
        <v>155619.57999999999</v>
      </c>
      <c r="H3877">
        <v>1</v>
      </c>
      <c r="I3877">
        <v>1</v>
      </c>
      <c r="J3877">
        <v>1</v>
      </c>
      <c r="K3877" s="1">
        <v>135088.57999999999</v>
      </c>
      <c r="L3877">
        <v>0</v>
      </c>
      <c r="M3877">
        <v>26</v>
      </c>
      <c r="N3877">
        <v>1842</v>
      </c>
      <c r="O3877">
        <v>1</v>
      </c>
      <c r="P3877">
        <v>14</v>
      </c>
      <c r="Q3877">
        <v>3.8461538461538464E-2</v>
      </c>
      <c r="R3877">
        <v>47892</v>
      </c>
      <c r="S3877" t="str" cm="1">
        <f t="array" ref="S3877">_xlfn.IFS(E3880&lt;30,"18-29",E3880&lt;45,"30-44",TRUE,"45+")</f>
        <v>30-44</v>
      </c>
      <c r="T3877" t="str" cm="1">
        <f t="array" ref="T3877">_xlfn.IFS(F3877&lt;=2,"0-2 Years",F3877&lt;=5,"3-5 Years",F3877&lt;=8,"6-8 Years",TRUE,"9-10 Years")</f>
        <v>9-10 Years</v>
      </c>
      <c r="U3877" t="str" cm="1">
        <f t="array" ref="U3877">_xlfn.IFS(P3877&gt;60,"High Risk",P3877&gt;30,"Medium Risk",TRUE,"Low Risk")</f>
        <v>Low Risk</v>
      </c>
      <c r="V3877">
        <f t="shared" si="60"/>
        <v>2</v>
      </c>
    </row>
    <row r="3878" spans="1:22" hidden="1" x14ac:dyDescent="0.2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 s="2">
        <v>89558.39</v>
      </c>
      <c r="H3878">
        <v>2</v>
      </c>
      <c r="I3878">
        <v>1</v>
      </c>
      <c r="J3878">
        <v>1</v>
      </c>
      <c r="K3878" s="1">
        <v>4441.54</v>
      </c>
      <c r="L3878">
        <v>0</v>
      </c>
      <c r="M3878">
        <v>14</v>
      </c>
      <c r="N3878">
        <v>788</v>
      </c>
      <c r="O3878">
        <v>3</v>
      </c>
      <c r="P3878">
        <v>21</v>
      </c>
      <c r="Q3878">
        <v>0.21428571428571427</v>
      </c>
      <c r="R3878">
        <v>11032</v>
      </c>
      <c r="S3878" t="str" cm="1">
        <f t="array" ref="S3878">_xlfn.IFS(E3881&lt;30,"18-29",E3881&lt;45,"30-44",TRUE,"45+")</f>
        <v>30-44</v>
      </c>
      <c r="T3878" t="str" cm="1">
        <f t="array" ref="T3878">_xlfn.IFS(F3878&lt;=2,"0-2 Years",F3878&lt;=5,"3-5 Years",F3878&lt;=8,"6-8 Years",TRUE,"9-10 Years")</f>
        <v>0-2 Years</v>
      </c>
      <c r="U3878" t="str" cm="1">
        <f t="array" ref="U3878">_xlfn.IFS(P3878&gt;60,"High Risk",P3878&gt;30,"Medium Risk",TRUE,"Low Risk")</f>
        <v>Low Risk</v>
      </c>
      <c r="V3878">
        <f t="shared" si="60"/>
        <v>1</v>
      </c>
    </row>
    <row r="3879" spans="1:22" hidden="1" x14ac:dyDescent="0.2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 s="2">
        <v>0</v>
      </c>
      <c r="H3879">
        <v>1</v>
      </c>
      <c r="I3879">
        <v>0</v>
      </c>
      <c r="J3879">
        <v>1</v>
      </c>
      <c r="K3879" s="1">
        <v>174916.85</v>
      </c>
      <c r="L3879">
        <v>1</v>
      </c>
      <c r="M3879">
        <v>30</v>
      </c>
      <c r="N3879">
        <v>2570</v>
      </c>
      <c r="O3879">
        <v>9</v>
      </c>
      <c r="P3879">
        <v>46</v>
      </c>
      <c r="Q3879">
        <v>0.3</v>
      </c>
      <c r="R3879">
        <v>77100</v>
      </c>
      <c r="S3879" t="str" cm="1">
        <f t="array" ref="S3879">_xlfn.IFS(E3882&lt;30,"18-29",E3882&lt;45,"30-44",TRUE,"45+")</f>
        <v>45+</v>
      </c>
      <c r="T3879" t="str" cm="1">
        <f t="array" ref="T3879">_xlfn.IFS(F3879&lt;=2,"0-2 Years",F3879&lt;=5,"3-5 Years",F3879&lt;=8,"6-8 Years",TRUE,"9-10 Years")</f>
        <v>3-5 Years</v>
      </c>
      <c r="U3879" t="str" cm="1">
        <f t="array" ref="U3879">_xlfn.IFS(P3879&gt;60,"High Risk",P3879&gt;30,"Medium Risk",TRUE,"Low Risk")</f>
        <v>Medium Risk</v>
      </c>
      <c r="V3879">
        <f t="shared" si="60"/>
        <v>5</v>
      </c>
    </row>
    <row r="3880" spans="1:22" hidden="1" x14ac:dyDescent="0.2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 s="2">
        <v>131938.92000000001</v>
      </c>
      <c r="H3880">
        <v>2</v>
      </c>
      <c r="I3880">
        <v>1</v>
      </c>
      <c r="J3880">
        <v>1</v>
      </c>
      <c r="K3880" s="1">
        <v>1795.93</v>
      </c>
      <c r="L3880">
        <v>0</v>
      </c>
      <c r="M3880">
        <v>1</v>
      </c>
      <c r="N3880">
        <v>587</v>
      </c>
      <c r="O3880">
        <v>6</v>
      </c>
      <c r="P3880">
        <v>117</v>
      </c>
      <c r="Q3880">
        <v>1</v>
      </c>
      <c r="R3880">
        <v>587</v>
      </c>
      <c r="S3880" t="str" cm="1">
        <f t="array" ref="S3880">_xlfn.IFS(E3883&lt;30,"18-29",E3883&lt;45,"30-44",TRUE,"45+")</f>
        <v>45+</v>
      </c>
      <c r="T3880" t="str" cm="1">
        <f t="array" ref="T3880">_xlfn.IFS(F3880&lt;=2,"0-2 Years",F3880&lt;=5,"3-5 Years",F3880&lt;=8,"6-8 Years",TRUE,"9-10 Years")</f>
        <v>6-8 Years</v>
      </c>
      <c r="U3880" t="str" cm="1">
        <f t="array" ref="U3880">_xlfn.IFS(P3880&gt;60,"High Risk",P3880&gt;30,"Medium Risk",TRUE,"Low Risk")</f>
        <v>High Risk</v>
      </c>
      <c r="V3880">
        <f t="shared" si="60"/>
        <v>0</v>
      </c>
    </row>
    <row r="3881" spans="1:22" hidden="1" x14ac:dyDescent="0.2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 s="2">
        <v>151772.63</v>
      </c>
      <c r="H3881">
        <v>2</v>
      </c>
      <c r="I3881">
        <v>0</v>
      </c>
      <c r="J3881">
        <v>0</v>
      </c>
      <c r="K3881" s="1">
        <v>180249.94</v>
      </c>
      <c r="L3881">
        <v>1</v>
      </c>
      <c r="M3881">
        <v>4</v>
      </c>
      <c r="N3881">
        <v>3444</v>
      </c>
      <c r="O3881">
        <v>2</v>
      </c>
      <c r="P3881">
        <v>131</v>
      </c>
      <c r="Q3881">
        <v>0.5</v>
      </c>
      <c r="R3881">
        <v>13776</v>
      </c>
      <c r="S3881" t="str" cm="1">
        <f t="array" ref="S3881">_xlfn.IFS(E3884&lt;30,"18-29",E3884&lt;45,"30-44",TRUE,"45+")</f>
        <v>18-29</v>
      </c>
      <c r="T3881" t="str" cm="1">
        <f t="array" ref="T3881">_xlfn.IFS(F3881&lt;=2,"0-2 Years",F3881&lt;=5,"3-5 Years",F3881&lt;=8,"6-8 Years",TRUE,"9-10 Years")</f>
        <v>9-10 Years</v>
      </c>
      <c r="U3881" t="str" cm="1">
        <f t="array" ref="U3881">_xlfn.IFS(P3881&gt;60,"High Risk",P3881&gt;30,"Medium Risk",TRUE,"Low Risk")</f>
        <v>High Risk</v>
      </c>
      <c r="V3881">
        <f t="shared" si="60"/>
        <v>3</v>
      </c>
    </row>
    <row r="3882" spans="1:22" hidden="1" x14ac:dyDescent="0.2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 s="2">
        <v>0</v>
      </c>
      <c r="H3882">
        <v>2</v>
      </c>
      <c r="I3882">
        <v>1</v>
      </c>
      <c r="J3882">
        <v>1</v>
      </c>
      <c r="K3882" s="1">
        <v>153604.44</v>
      </c>
      <c r="L3882">
        <v>0</v>
      </c>
      <c r="M3882">
        <v>8</v>
      </c>
      <c r="N3882">
        <v>3375</v>
      </c>
      <c r="O3882">
        <v>4</v>
      </c>
      <c r="P3882">
        <v>101</v>
      </c>
      <c r="Q3882">
        <v>0.5</v>
      </c>
      <c r="R3882">
        <v>27000</v>
      </c>
      <c r="S3882" t="str" cm="1">
        <f t="array" ref="S3882">_xlfn.IFS(E3885&lt;30,"18-29",E3885&lt;45,"30-44",TRUE,"45+")</f>
        <v>30-44</v>
      </c>
      <c r="T3882" t="str" cm="1">
        <f t="array" ref="T3882">_xlfn.IFS(F3882&lt;=2,"0-2 Years",F3882&lt;=5,"3-5 Years",F3882&lt;=8,"6-8 Years",TRUE,"9-10 Years")</f>
        <v>6-8 Years</v>
      </c>
      <c r="U3882" t="str" cm="1">
        <f t="array" ref="U3882">_xlfn.IFS(P3882&gt;60,"High Risk",P3882&gt;30,"Medium Risk",TRUE,"Low Risk")</f>
        <v>High Risk</v>
      </c>
      <c r="V3882">
        <f t="shared" si="60"/>
        <v>4</v>
      </c>
    </row>
    <row r="3883" spans="1:22" x14ac:dyDescent="0.2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 s="2">
        <v>0</v>
      </c>
      <c r="H3883">
        <v>1</v>
      </c>
      <c r="I3883">
        <v>1</v>
      </c>
      <c r="J3883">
        <v>1</v>
      </c>
      <c r="K3883" s="1">
        <v>189703.65</v>
      </c>
      <c r="L3883">
        <v>0</v>
      </c>
      <c r="M3883">
        <v>19</v>
      </c>
      <c r="N3883">
        <v>4381</v>
      </c>
      <c r="O3883">
        <v>7</v>
      </c>
      <c r="P3883">
        <v>42</v>
      </c>
      <c r="Q3883">
        <v>0.36842105263157893</v>
      </c>
      <c r="R3883">
        <v>83239</v>
      </c>
      <c r="S3883" t="str" cm="1">
        <f t="array" ref="S3883">_xlfn.IFS(E3886&lt;30,"18-29",E3886&lt;45,"30-44",TRUE,"45+")</f>
        <v>30-44</v>
      </c>
      <c r="T3883" t="str" cm="1">
        <f t="array" ref="T3883">_xlfn.IFS(F3883&lt;=2,"0-2 Years",F3883&lt;=5,"3-5 Years",F3883&lt;=8,"6-8 Years",TRUE,"9-10 Years")</f>
        <v>3-5 Years</v>
      </c>
      <c r="U3883" t="str" cm="1">
        <f t="array" ref="U3883">_xlfn.IFS(P3883&gt;60,"High Risk",P3883&gt;30,"Medium Risk",TRUE,"Low Risk")</f>
        <v>Medium Risk</v>
      </c>
      <c r="V3883">
        <f t="shared" si="60"/>
        <v>6</v>
      </c>
    </row>
    <row r="3884" spans="1:22" hidden="1" x14ac:dyDescent="0.2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 s="2">
        <v>0</v>
      </c>
      <c r="H3884">
        <v>2</v>
      </c>
      <c r="I3884">
        <v>1</v>
      </c>
      <c r="J3884">
        <v>1</v>
      </c>
      <c r="K3884" s="1">
        <v>66393.89</v>
      </c>
      <c r="L3884">
        <v>0</v>
      </c>
      <c r="M3884">
        <v>3</v>
      </c>
      <c r="N3884">
        <v>2588</v>
      </c>
      <c r="O3884">
        <v>4</v>
      </c>
      <c r="P3884">
        <v>164</v>
      </c>
      <c r="Q3884">
        <v>1</v>
      </c>
      <c r="R3884">
        <v>7764</v>
      </c>
      <c r="S3884" t="str" cm="1">
        <f t="array" ref="S3884">_xlfn.IFS(E3887&lt;30,"18-29",E3887&lt;45,"30-44",TRUE,"45+")</f>
        <v>45+</v>
      </c>
      <c r="T3884" t="str" cm="1">
        <f t="array" ref="T3884">_xlfn.IFS(F3884&lt;=2,"0-2 Years",F3884&lt;=5,"3-5 Years",F3884&lt;=8,"6-8 Years",TRUE,"9-10 Years")</f>
        <v>6-8 Years</v>
      </c>
      <c r="U3884" t="str" cm="1">
        <f t="array" ref="U3884">_xlfn.IFS(P3884&gt;60,"High Risk",P3884&gt;30,"Medium Risk",TRUE,"Low Risk")</f>
        <v>High Risk</v>
      </c>
      <c r="V3884">
        <f t="shared" si="60"/>
        <v>3</v>
      </c>
    </row>
    <row r="3885" spans="1:22" hidden="1" x14ac:dyDescent="0.2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 s="2">
        <v>97700.02</v>
      </c>
      <c r="H3885">
        <v>1</v>
      </c>
      <c r="I3885">
        <v>1</v>
      </c>
      <c r="J3885">
        <v>1</v>
      </c>
      <c r="K3885" s="1">
        <v>30709.03</v>
      </c>
      <c r="L3885">
        <v>0</v>
      </c>
      <c r="M3885">
        <v>24</v>
      </c>
      <c r="N3885">
        <v>3965</v>
      </c>
      <c r="O3885">
        <v>7</v>
      </c>
      <c r="P3885">
        <v>7</v>
      </c>
      <c r="Q3885">
        <v>0.29166666666666669</v>
      </c>
      <c r="R3885">
        <v>95160</v>
      </c>
      <c r="S3885" t="str" cm="1">
        <f t="array" ref="S3885">_xlfn.IFS(E3888&lt;30,"18-29",E3888&lt;45,"30-44",TRUE,"45+")</f>
        <v>30-44</v>
      </c>
      <c r="T3885" t="str" cm="1">
        <f t="array" ref="T3885">_xlfn.IFS(F3885&lt;=2,"0-2 Years",F3885&lt;=5,"3-5 Years",F3885&lt;=8,"6-8 Years",TRUE,"9-10 Years")</f>
        <v>0-2 Years</v>
      </c>
      <c r="U3885" t="str" cm="1">
        <f t="array" ref="U3885">_xlfn.IFS(P3885&gt;60,"High Risk",P3885&gt;30,"Medium Risk",TRUE,"Low Risk")</f>
        <v>Low Risk</v>
      </c>
      <c r="V3885">
        <f t="shared" si="60"/>
        <v>3</v>
      </c>
    </row>
    <row r="3886" spans="1:22" hidden="1" x14ac:dyDescent="0.2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 s="2">
        <v>0</v>
      </c>
      <c r="H3886">
        <v>2</v>
      </c>
      <c r="I3886">
        <v>1</v>
      </c>
      <c r="J3886">
        <v>1</v>
      </c>
      <c r="K3886" s="1">
        <v>71009.84</v>
      </c>
      <c r="L3886">
        <v>0</v>
      </c>
      <c r="M3886">
        <v>13</v>
      </c>
      <c r="N3886">
        <v>1967</v>
      </c>
      <c r="O3886">
        <v>0</v>
      </c>
      <c r="P3886">
        <v>14</v>
      </c>
      <c r="Q3886">
        <v>0</v>
      </c>
      <c r="R3886">
        <v>25571</v>
      </c>
      <c r="S3886" t="str" cm="1">
        <f t="array" ref="S3886">_xlfn.IFS(E3889&lt;30,"18-29",E3889&lt;45,"30-44",TRUE,"45+")</f>
        <v>45+</v>
      </c>
      <c r="T3886" t="str" cm="1">
        <f t="array" ref="T3886">_xlfn.IFS(F3886&lt;=2,"0-2 Years",F3886&lt;=5,"3-5 Years",F3886&lt;=8,"6-8 Years",TRUE,"9-10 Years")</f>
        <v>6-8 Years</v>
      </c>
      <c r="U3886" t="str" cm="1">
        <f t="array" ref="U3886">_xlfn.IFS(P3886&gt;60,"High Risk",P3886&gt;30,"Medium Risk",TRUE,"Low Risk")</f>
        <v>Low Risk</v>
      </c>
      <c r="V3886">
        <f t="shared" si="60"/>
        <v>3</v>
      </c>
    </row>
    <row r="3887" spans="1:22" hidden="1" x14ac:dyDescent="0.2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 s="2">
        <v>103244.86</v>
      </c>
      <c r="H3887">
        <v>2</v>
      </c>
      <c r="I3887">
        <v>1</v>
      </c>
      <c r="J3887">
        <v>0</v>
      </c>
      <c r="K3887" s="1">
        <v>143049.72</v>
      </c>
      <c r="L3887">
        <v>1</v>
      </c>
      <c r="M3887">
        <v>21</v>
      </c>
      <c r="N3887">
        <v>4879</v>
      </c>
      <c r="O3887">
        <v>6</v>
      </c>
      <c r="P3887">
        <v>28</v>
      </c>
      <c r="Q3887">
        <v>0.2857142857142857</v>
      </c>
      <c r="R3887">
        <v>102459</v>
      </c>
      <c r="S3887" t="str" cm="1">
        <f t="array" ref="S3887">_xlfn.IFS(E3890&lt;30,"18-29",E3890&lt;45,"30-44",TRUE,"45+")</f>
        <v>45+</v>
      </c>
      <c r="T3887" t="str" cm="1">
        <f t="array" ref="T3887">_xlfn.IFS(F3887&lt;=2,"0-2 Years",F3887&lt;=5,"3-5 Years",F3887&lt;=8,"6-8 Years",TRUE,"9-10 Years")</f>
        <v>6-8 Years</v>
      </c>
      <c r="U3887" t="str" cm="1">
        <f t="array" ref="U3887">_xlfn.IFS(P3887&gt;60,"High Risk",P3887&gt;30,"Medium Risk",TRUE,"Low Risk")</f>
        <v>Low Risk</v>
      </c>
      <c r="V3887">
        <f t="shared" si="60"/>
        <v>4</v>
      </c>
    </row>
    <row r="3888" spans="1:22" hidden="1" x14ac:dyDescent="0.2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 s="2">
        <v>147833.29999999999</v>
      </c>
      <c r="H3888">
        <v>2</v>
      </c>
      <c r="I3888">
        <v>0</v>
      </c>
      <c r="J3888">
        <v>1</v>
      </c>
      <c r="K3888" s="1">
        <v>1561.58</v>
      </c>
      <c r="L3888">
        <v>0</v>
      </c>
      <c r="M3888">
        <v>9</v>
      </c>
      <c r="N3888">
        <v>2576</v>
      </c>
      <c r="O3888">
        <v>10</v>
      </c>
      <c r="P3888">
        <v>109</v>
      </c>
      <c r="Q3888">
        <v>1</v>
      </c>
      <c r="R3888">
        <v>23184</v>
      </c>
      <c r="S3888" t="str" cm="1">
        <f t="array" ref="S3888">_xlfn.IFS(E3891&lt;30,"18-29",E3891&lt;45,"30-44",TRUE,"45+")</f>
        <v>30-44</v>
      </c>
      <c r="T3888" t="str" cm="1">
        <f t="array" ref="T3888">_xlfn.IFS(F3888&lt;=2,"0-2 Years",F3888&lt;=5,"3-5 Years",F3888&lt;=8,"6-8 Years",TRUE,"9-10 Years")</f>
        <v>6-8 Years</v>
      </c>
      <c r="U3888" t="str" cm="1">
        <f t="array" ref="U3888">_xlfn.IFS(P3888&gt;60,"High Risk",P3888&gt;30,"Medium Risk",TRUE,"Low Risk")</f>
        <v>High Risk</v>
      </c>
      <c r="V3888">
        <f t="shared" si="60"/>
        <v>0</v>
      </c>
    </row>
    <row r="3889" spans="1:22" x14ac:dyDescent="0.2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 s="2">
        <v>0</v>
      </c>
      <c r="H3889">
        <v>2</v>
      </c>
      <c r="I3889">
        <v>1</v>
      </c>
      <c r="J3889">
        <v>0</v>
      </c>
      <c r="K3889" s="1">
        <v>49707.85</v>
      </c>
      <c r="L3889">
        <v>0</v>
      </c>
      <c r="M3889">
        <v>10</v>
      </c>
      <c r="N3889">
        <v>507</v>
      </c>
      <c r="O3889">
        <v>8</v>
      </c>
      <c r="P3889">
        <v>88</v>
      </c>
      <c r="Q3889">
        <v>0.8</v>
      </c>
      <c r="R3889">
        <v>5070</v>
      </c>
      <c r="S3889" t="str" cm="1">
        <f t="array" ref="S3889">_xlfn.IFS(E3892&lt;30,"18-29",E3892&lt;45,"30-44",TRUE,"45+")</f>
        <v>30-44</v>
      </c>
      <c r="T3889" t="str" cm="1">
        <f t="array" ref="T3889">_xlfn.IFS(F3889&lt;=2,"0-2 Years",F3889&lt;=5,"3-5 Years",F3889&lt;=8,"6-8 Years",TRUE,"9-10 Years")</f>
        <v>3-5 Years</v>
      </c>
      <c r="U3889" t="str" cm="1">
        <f t="array" ref="U3889">_xlfn.IFS(P3889&gt;60,"High Risk",P3889&gt;30,"Medium Risk",TRUE,"Low Risk")</f>
        <v>High Risk</v>
      </c>
      <c r="V3889">
        <f t="shared" si="60"/>
        <v>7</v>
      </c>
    </row>
    <row r="3890" spans="1:22" hidden="1" x14ac:dyDescent="0.2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 s="2">
        <v>0</v>
      </c>
      <c r="H3890">
        <v>2</v>
      </c>
      <c r="I3890">
        <v>0</v>
      </c>
      <c r="J3890">
        <v>1</v>
      </c>
      <c r="K3890" s="1">
        <v>29837.65</v>
      </c>
      <c r="L3890">
        <v>0</v>
      </c>
      <c r="M3890">
        <v>12</v>
      </c>
      <c r="N3890">
        <v>613</v>
      </c>
      <c r="O3890">
        <v>7</v>
      </c>
      <c r="P3890">
        <v>2</v>
      </c>
      <c r="Q3890">
        <v>0.58333333333333337</v>
      </c>
      <c r="R3890">
        <v>7356</v>
      </c>
      <c r="S3890" t="str" cm="1">
        <f t="array" ref="S3890">_xlfn.IFS(E3893&lt;30,"18-29",E3893&lt;45,"30-44",TRUE,"45+")</f>
        <v>18-29</v>
      </c>
      <c r="T3890" t="str" cm="1">
        <f t="array" ref="T3890">_xlfn.IFS(F3890&lt;=2,"0-2 Years",F3890&lt;=5,"3-5 Years",F3890&lt;=8,"6-8 Years",TRUE,"9-10 Years")</f>
        <v>0-2 Years</v>
      </c>
      <c r="U3890" t="str" cm="1">
        <f t="array" ref="U3890">_xlfn.IFS(P3890&gt;60,"High Risk",P3890&gt;30,"Medium Risk",TRUE,"Low Risk")</f>
        <v>Low Risk</v>
      </c>
      <c r="V3890">
        <f t="shared" si="60"/>
        <v>5</v>
      </c>
    </row>
    <row r="3891" spans="1:22" x14ac:dyDescent="0.2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 s="2">
        <v>0</v>
      </c>
      <c r="H3891">
        <v>2</v>
      </c>
      <c r="I3891">
        <v>0</v>
      </c>
      <c r="J3891">
        <v>0</v>
      </c>
      <c r="K3891" s="1">
        <v>9041.7099999999991</v>
      </c>
      <c r="L3891">
        <v>0</v>
      </c>
      <c r="M3891">
        <v>20</v>
      </c>
      <c r="N3891">
        <v>4301</v>
      </c>
      <c r="O3891">
        <v>10</v>
      </c>
      <c r="P3891">
        <v>17</v>
      </c>
      <c r="Q3891">
        <v>0.5</v>
      </c>
      <c r="R3891">
        <v>86020</v>
      </c>
      <c r="S3891" t="str" cm="1">
        <f t="array" ref="S3891">_xlfn.IFS(E3894&lt;30,"18-29",E3894&lt;45,"30-44",TRUE,"45+")</f>
        <v>45+</v>
      </c>
      <c r="T3891" t="str" cm="1">
        <f t="array" ref="T3891">_xlfn.IFS(F3891&lt;=2,"0-2 Years",F3891&lt;=5,"3-5 Years",F3891&lt;=8,"6-8 Years",TRUE,"9-10 Years")</f>
        <v>0-2 Years</v>
      </c>
      <c r="U3891" t="str" cm="1">
        <f t="array" ref="U3891">_xlfn.IFS(P3891&gt;60,"High Risk",P3891&gt;30,"Medium Risk",TRUE,"Low Risk")</f>
        <v>Low Risk</v>
      </c>
      <c r="V3891">
        <f t="shared" si="60"/>
        <v>7</v>
      </c>
    </row>
    <row r="3892" spans="1:22" hidden="1" x14ac:dyDescent="0.2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 s="2">
        <v>84521.48</v>
      </c>
      <c r="H3892">
        <v>2</v>
      </c>
      <c r="I3892">
        <v>0</v>
      </c>
      <c r="J3892">
        <v>1</v>
      </c>
      <c r="K3892" s="1">
        <v>198017.05</v>
      </c>
      <c r="L3892">
        <v>0</v>
      </c>
      <c r="M3892">
        <v>11</v>
      </c>
      <c r="N3892">
        <v>4964</v>
      </c>
      <c r="O3892">
        <v>10</v>
      </c>
      <c r="P3892">
        <v>99</v>
      </c>
      <c r="Q3892">
        <v>0.90909090909090906</v>
      </c>
      <c r="R3892">
        <v>54604</v>
      </c>
      <c r="S3892" t="str" cm="1">
        <f t="array" ref="S3892">_xlfn.IFS(E3895&lt;30,"18-29",E3895&lt;45,"30-44",TRUE,"45+")</f>
        <v>30-44</v>
      </c>
      <c r="T3892" t="str" cm="1">
        <f t="array" ref="T3892">_xlfn.IFS(F3892&lt;=2,"0-2 Years",F3892&lt;=5,"3-5 Years",F3892&lt;=8,"6-8 Years",TRUE,"9-10 Years")</f>
        <v>9-10 Years</v>
      </c>
      <c r="U3892" t="str" cm="1">
        <f t="array" ref="U3892">_xlfn.IFS(P3892&gt;60,"High Risk",P3892&gt;30,"Medium Risk",TRUE,"Low Risk")</f>
        <v>High Risk</v>
      </c>
      <c r="V3892">
        <f t="shared" si="60"/>
        <v>0</v>
      </c>
    </row>
    <row r="3893" spans="1:22" hidden="1" x14ac:dyDescent="0.2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 s="2">
        <v>91938.31</v>
      </c>
      <c r="H3893">
        <v>1</v>
      </c>
      <c r="I3893">
        <v>1</v>
      </c>
      <c r="J3893">
        <v>0</v>
      </c>
      <c r="K3893" s="1">
        <v>143481.85</v>
      </c>
      <c r="L3893">
        <v>0</v>
      </c>
      <c r="M3893">
        <v>8</v>
      </c>
      <c r="N3893">
        <v>1133</v>
      </c>
      <c r="O3893">
        <v>1</v>
      </c>
      <c r="P3893">
        <v>28</v>
      </c>
      <c r="Q3893">
        <v>0.125</v>
      </c>
      <c r="R3893">
        <v>9064</v>
      </c>
      <c r="S3893" t="str" cm="1">
        <f t="array" ref="S3893">_xlfn.IFS(E3896&lt;30,"18-29",E3896&lt;45,"30-44",TRUE,"45+")</f>
        <v>30-44</v>
      </c>
      <c r="T3893" t="str" cm="1">
        <f t="array" ref="T3893">_xlfn.IFS(F3893&lt;=2,"0-2 Years",F3893&lt;=5,"3-5 Years",F3893&lt;=8,"6-8 Years",TRUE,"9-10 Years")</f>
        <v>3-5 Years</v>
      </c>
      <c r="U3893" t="str" cm="1">
        <f t="array" ref="U3893">_xlfn.IFS(P3893&gt;60,"High Risk",P3893&gt;30,"Medium Risk",TRUE,"Low Risk")</f>
        <v>Low Risk</v>
      </c>
      <c r="V3893">
        <f t="shared" si="60"/>
        <v>5</v>
      </c>
    </row>
    <row r="3894" spans="1:22" hidden="1" x14ac:dyDescent="0.2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 s="2">
        <v>124240.93</v>
      </c>
      <c r="H3894">
        <v>1</v>
      </c>
      <c r="I3894">
        <v>1</v>
      </c>
      <c r="J3894">
        <v>1</v>
      </c>
      <c r="K3894" s="1">
        <v>146372.51</v>
      </c>
      <c r="L3894">
        <v>0</v>
      </c>
      <c r="M3894">
        <v>4</v>
      </c>
      <c r="N3894">
        <v>492</v>
      </c>
      <c r="O3894">
        <v>5</v>
      </c>
      <c r="P3894">
        <v>171</v>
      </c>
      <c r="Q3894">
        <v>1</v>
      </c>
      <c r="R3894">
        <v>1968</v>
      </c>
      <c r="S3894" t="str" cm="1">
        <f t="array" ref="S3894">_xlfn.IFS(E3897&lt;30,"18-29",E3897&lt;45,"30-44",TRUE,"45+")</f>
        <v>18-29</v>
      </c>
      <c r="T3894" t="str" cm="1">
        <f t="array" ref="T3894">_xlfn.IFS(F3894&lt;=2,"0-2 Years",F3894&lt;=5,"3-5 Years",F3894&lt;=8,"6-8 Years",TRUE,"9-10 Years")</f>
        <v>6-8 Years</v>
      </c>
      <c r="U3894" t="str" cm="1">
        <f t="array" ref="U3894">_xlfn.IFS(P3894&gt;60,"High Risk",P3894&gt;30,"Medium Risk",TRUE,"Low Risk")</f>
        <v>High Risk</v>
      </c>
      <c r="V3894">
        <f t="shared" si="60"/>
        <v>2</v>
      </c>
    </row>
    <row r="3895" spans="1:22" x14ac:dyDescent="0.2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 s="2">
        <v>0</v>
      </c>
      <c r="H3895">
        <v>2</v>
      </c>
      <c r="I3895">
        <v>0</v>
      </c>
      <c r="J3895">
        <v>0</v>
      </c>
      <c r="K3895" s="1">
        <v>101905.34</v>
      </c>
      <c r="L3895">
        <v>0</v>
      </c>
      <c r="M3895">
        <v>10</v>
      </c>
      <c r="N3895">
        <v>3095</v>
      </c>
      <c r="O3895">
        <v>9</v>
      </c>
      <c r="P3895">
        <v>66</v>
      </c>
      <c r="Q3895">
        <v>0.9</v>
      </c>
      <c r="R3895">
        <v>30950</v>
      </c>
      <c r="S3895" t="str" cm="1">
        <f t="array" ref="S3895">_xlfn.IFS(E3898&lt;30,"18-29",E3898&lt;45,"30-44",TRUE,"45+")</f>
        <v>18-29</v>
      </c>
      <c r="T3895" t="str" cm="1">
        <f t="array" ref="T3895">_xlfn.IFS(F3895&lt;=2,"0-2 Years",F3895&lt;=5,"3-5 Years",F3895&lt;=8,"6-8 Years",TRUE,"9-10 Years")</f>
        <v>3-5 Years</v>
      </c>
      <c r="U3895" t="str" cm="1">
        <f t="array" ref="U3895">_xlfn.IFS(P3895&gt;60,"High Risk",P3895&gt;30,"Medium Risk",TRUE,"Low Risk")</f>
        <v>High Risk</v>
      </c>
      <c r="V3895">
        <f t="shared" si="60"/>
        <v>6</v>
      </c>
    </row>
    <row r="3896" spans="1:22" x14ac:dyDescent="0.2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 s="2">
        <v>157084.99</v>
      </c>
      <c r="H3896">
        <v>1</v>
      </c>
      <c r="I3896">
        <v>1</v>
      </c>
      <c r="J3896">
        <v>0</v>
      </c>
      <c r="K3896" s="1">
        <v>134767.13</v>
      </c>
      <c r="L3896">
        <v>0</v>
      </c>
      <c r="M3896">
        <v>12</v>
      </c>
      <c r="N3896">
        <v>1736</v>
      </c>
      <c r="O3896">
        <v>3</v>
      </c>
      <c r="P3896">
        <v>31</v>
      </c>
      <c r="Q3896">
        <v>0.25</v>
      </c>
      <c r="R3896">
        <v>20832</v>
      </c>
      <c r="S3896" t="str" cm="1">
        <f t="array" ref="S3896">_xlfn.IFS(E3899&lt;30,"18-29",E3899&lt;45,"30-44",TRUE,"45+")</f>
        <v>30-44</v>
      </c>
      <c r="T3896" t="str" cm="1">
        <f t="array" ref="T3896">_xlfn.IFS(F3896&lt;=2,"0-2 Years",F3896&lt;=5,"3-5 Years",F3896&lt;=8,"6-8 Years",TRUE,"9-10 Years")</f>
        <v>0-2 Years</v>
      </c>
      <c r="U3896" t="str" cm="1">
        <f t="array" ref="U3896">_xlfn.IFS(P3896&gt;60,"High Risk",P3896&gt;30,"Medium Risk",TRUE,"Low Risk")</f>
        <v>Medium Risk</v>
      </c>
      <c r="V3896">
        <f t="shared" si="60"/>
        <v>6</v>
      </c>
    </row>
    <row r="3897" spans="1:22" hidden="1" x14ac:dyDescent="0.2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 s="2">
        <v>108244.82</v>
      </c>
      <c r="H3897">
        <v>2</v>
      </c>
      <c r="I3897">
        <v>1</v>
      </c>
      <c r="J3897">
        <v>1</v>
      </c>
      <c r="K3897" s="1">
        <v>103573.96</v>
      </c>
      <c r="L3897">
        <v>0</v>
      </c>
      <c r="M3897">
        <v>4</v>
      </c>
      <c r="N3897">
        <v>458</v>
      </c>
      <c r="O3897">
        <v>0</v>
      </c>
      <c r="P3897">
        <v>48</v>
      </c>
      <c r="Q3897">
        <v>0</v>
      </c>
      <c r="R3897">
        <v>1832</v>
      </c>
      <c r="S3897" t="str" cm="1">
        <f t="array" ref="S3897">_xlfn.IFS(E3900&lt;30,"18-29",E3900&lt;45,"30-44",TRUE,"45+")</f>
        <v>45+</v>
      </c>
      <c r="T3897" t="str" cm="1">
        <f t="array" ref="T3897">_xlfn.IFS(F3897&lt;=2,"0-2 Years",F3897&lt;=5,"3-5 Years",F3897&lt;=8,"6-8 Years",TRUE,"9-10 Years")</f>
        <v>3-5 Years</v>
      </c>
      <c r="U3897" t="str" cm="1">
        <f t="array" ref="U3897">_xlfn.IFS(P3897&gt;60,"High Risk",P3897&gt;30,"Medium Risk",TRUE,"Low Risk")</f>
        <v>Medium Risk</v>
      </c>
      <c r="V3897">
        <f t="shared" si="60"/>
        <v>0</v>
      </c>
    </row>
    <row r="3898" spans="1:22" hidden="1" x14ac:dyDescent="0.2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 s="2">
        <v>0</v>
      </c>
      <c r="H3898">
        <v>2</v>
      </c>
      <c r="I3898">
        <v>0</v>
      </c>
      <c r="J3898">
        <v>1</v>
      </c>
      <c r="K3898" s="1">
        <v>139259.54</v>
      </c>
      <c r="L3898">
        <v>0</v>
      </c>
      <c r="M3898">
        <v>4</v>
      </c>
      <c r="N3898">
        <v>328</v>
      </c>
      <c r="O3898">
        <v>7</v>
      </c>
      <c r="P3898">
        <v>145</v>
      </c>
      <c r="Q3898">
        <v>1</v>
      </c>
      <c r="R3898">
        <v>1312</v>
      </c>
      <c r="S3898" t="str" cm="1">
        <f t="array" ref="S3898">_xlfn.IFS(E3901&lt;30,"18-29",E3901&lt;45,"30-44",TRUE,"45+")</f>
        <v>30-44</v>
      </c>
      <c r="T3898" t="str" cm="1">
        <f t="array" ref="T3898">_xlfn.IFS(F3898&lt;=2,"0-2 Years",F3898&lt;=5,"3-5 Years",F3898&lt;=8,"6-8 Years",TRUE,"9-10 Years")</f>
        <v>9-10 Years</v>
      </c>
      <c r="U3898" t="str" cm="1">
        <f t="array" ref="U3898">_xlfn.IFS(P3898&gt;60,"High Risk",P3898&gt;30,"Medium Risk",TRUE,"Low Risk")</f>
        <v>High Risk</v>
      </c>
      <c r="V3898">
        <f t="shared" si="60"/>
        <v>3</v>
      </c>
    </row>
    <row r="3899" spans="1:22" hidden="1" x14ac:dyDescent="0.2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 s="2">
        <v>82161.7</v>
      </c>
      <c r="H3899">
        <v>2</v>
      </c>
      <c r="I3899">
        <v>1</v>
      </c>
      <c r="J3899">
        <v>0</v>
      </c>
      <c r="K3899" s="1">
        <v>187776.49</v>
      </c>
      <c r="L3899">
        <v>0</v>
      </c>
      <c r="M3899">
        <v>29</v>
      </c>
      <c r="N3899">
        <v>412</v>
      </c>
      <c r="O3899">
        <v>5</v>
      </c>
      <c r="P3899">
        <v>14</v>
      </c>
      <c r="Q3899">
        <v>0.17241379310344829</v>
      </c>
      <c r="R3899">
        <v>11948</v>
      </c>
      <c r="S3899" t="str" cm="1">
        <f t="array" ref="S3899">_xlfn.IFS(E3902&lt;30,"18-29",E3902&lt;45,"30-44",TRUE,"45+")</f>
        <v>30-44</v>
      </c>
      <c r="T3899" t="str" cm="1">
        <f t="array" ref="T3899">_xlfn.IFS(F3899&lt;=2,"0-2 Years",F3899&lt;=5,"3-5 Years",F3899&lt;=8,"6-8 Years",TRUE,"9-10 Years")</f>
        <v>3-5 Years</v>
      </c>
      <c r="U3899" t="str" cm="1">
        <f t="array" ref="U3899">_xlfn.IFS(P3899&gt;60,"High Risk",P3899&gt;30,"Medium Risk",TRUE,"Low Risk")</f>
        <v>Low Risk</v>
      </c>
      <c r="V3899">
        <f t="shared" si="60"/>
        <v>3</v>
      </c>
    </row>
    <row r="3900" spans="1:22" x14ac:dyDescent="0.2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 s="2">
        <v>104568.41</v>
      </c>
      <c r="H3900">
        <v>1</v>
      </c>
      <c r="I3900">
        <v>1</v>
      </c>
      <c r="J3900">
        <v>0</v>
      </c>
      <c r="K3900" s="1">
        <v>8059.44</v>
      </c>
      <c r="L3900">
        <v>1</v>
      </c>
      <c r="M3900">
        <v>12</v>
      </c>
      <c r="N3900">
        <v>2930</v>
      </c>
      <c r="O3900">
        <v>6</v>
      </c>
      <c r="P3900">
        <v>11</v>
      </c>
      <c r="Q3900">
        <v>0.5</v>
      </c>
      <c r="R3900">
        <v>35160</v>
      </c>
      <c r="S3900" t="str" cm="1">
        <f t="array" ref="S3900">_xlfn.IFS(E3903&lt;30,"18-29",E3903&lt;45,"30-44",TRUE,"45+")</f>
        <v>30-44</v>
      </c>
      <c r="T3900" t="str" cm="1">
        <f t="array" ref="T3900">_xlfn.IFS(F3900&lt;=2,"0-2 Years",F3900&lt;=5,"3-5 Years",F3900&lt;=8,"6-8 Years",TRUE,"9-10 Years")</f>
        <v>0-2 Years</v>
      </c>
      <c r="U3900" t="str" cm="1">
        <f t="array" ref="U3900">_xlfn.IFS(P3900&gt;60,"High Risk",P3900&gt;30,"Medium Risk",TRUE,"Low Risk")</f>
        <v>Low Risk</v>
      </c>
      <c r="V3900">
        <f t="shared" si="60"/>
        <v>7</v>
      </c>
    </row>
    <row r="3901" spans="1:22" x14ac:dyDescent="0.2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 s="2">
        <v>119912.46</v>
      </c>
      <c r="H3901">
        <v>1</v>
      </c>
      <c r="I3901">
        <v>1</v>
      </c>
      <c r="J3901">
        <v>0</v>
      </c>
      <c r="K3901" s="1">
        <v>124354.92</v>
      </c>
      <c r="L3901">
        <v>0</v>
      </c>
      <c r="M3901">
        <v>8</v>
      </c>
      <c r="N3901">
        <v>3225</v>
      </c>
      <c r="O3901">
        <v>7</v>
      </c>
      <c r="P3901">
        <v>79</v>
      </c>
      <c r="Q3901">
        <v>0.875</v>
      </c>
      <c r="R3901">
        <v>25800</v>
      </c>
      <c r="S3901" t="str" cm="1">
        <f t="array" ref="S3901">_xlfn.IFS(E3904&lt;30,"18-29",E3904&lt;45,"30-44",TRUE,"45+")</f>
        <v>30-44</v>
      </c>
      <c r="T3901" t="str" cm="1">
        <f t="array" ref="T3901">_xlfn.IFS(F3901&lt;=2,"0-2 Years",F3901&lt;=5,"3-5 Years",F3901&lt;=8,"6-8 Years",TRUE,"9-10 Years")</f>
        <v>0-2 Years</v>
      </c>
      <c r="U3901" t="str" cm="1">
        <f t="array" ref="U3901">_xlfn.IFS(P3901&gt;60,"High Risk",P3901&gt;30,"Medium Risk",TRUE,"Low Risk")</f>
        <v>High Risk</v>
      </c>
      <c r="V3901">
        <f t="shared" si="60"/>
        <v>6</v>
      </c>
    </row>
    <row r="3902" spans="1:22" hidden="1" x14ac:dyDescent="0.2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 s="2">
        <v>68881.59</v>
      </c>
      <c r="H3902">
        <v>2</v>
      </c>
      <c r="I3902">
        <v>0</v>
      </c>
      <c r="J3902">
        <v>1</v>
      </c>
      <c r="K3902" s="1">
        <v>109135.11</v>
      </c>
      <c r="L3902">
        <v>0</v>
      </c>
      <c r="M3902">
        <v>29</v>
      </c>
      <c r="N3902">
        <v>1263</v>
      </c>
      <c r="O3902">
        <v>5</v>
      </c>
      <c r="P3902">
        <v>180</v>
      </c>
      <c r="Q3902">
        <v>0.17241379310344829</v>
      </c>
      <c r="R3902">
        <v>36627</v>
      </c>
      <c r="S3902" t="str" cm="1">
        <f t="array" ref="S3902">_xlfn.IFS(E3905&lt;30,"18-29",E3905&lt;45,"30-44",TRUE,"45+")</f>
        <v>45+</v>
      </c>
      <c r="T3902" t="str" cm="1">
        <f t="array" ref="T3902">_xlfn.IFS(F3902&lt;=2,"0-2 Years",F3902&lt;=5,"3-5 Years",F3902&lt;=8,"6-8 Years",TRUE,"9-10 Years")</f>
        <v>9-10 Years</v>
      </c>
      <c r="U3902" t="str" cm="1">
        <f t="array" ref="U3902">_xlfn.IFS(P3902&gt;60,"High Risk",P3902&gt;30,"Medium Risk",TRUE,"Low Risk")</f>
        <v>High Risk</v>
      </c>
      <c r="V3902">
        <f t="shared" si="60"/>
        <v>0</v>
      </c>
    </row>
    <row r="3903" spans="1:22" hidden="1" x14ac:dyDescent="0.2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 s="2">
        <v>0</v>
      </c>
      <c r="H3903">
        <v>2</v>
      </c>
      <c r="I3903">
        <v>1</v>
      </c>
      <c r="J3903">
        <v>1</v>
      </c>
      <c r="K3903" s="1">
        <v>82222.86</v>
      </c>
      <c r="L3903">
        <v>0</v>
      </c>
      <c r="M3903">
        <v>23</v>
      </c>
      <c r="N3903">
        <v>1034</v>
      </c>
      <c r="O3903">
        <v>1</v>
      </c>
      <c r="P3903">
        <v>8</v>
      </c>
      <c r="Q3903">
        <v>4.3478260869565216E-2</v>
      </c>
      <c r="R3903">
        <v>23782</v>
      </c>
      <c r="S3903" t="str" cm="1">
        <f t="array" ref="S3903">_xlfn.IFS(E3906&lt;30,"18-29",E3906&lt;45,"30-44",TRUE,"45+")</f>
        <v>45+</v>
      </c>
      <c r="T3903" t="str" cm="1">
        <f t="array" ref="T3903">_xlfn.IFS(F3903&lt;=2,"0-2 Years",F3903&lt;=5,"3-5 Years",F3903&lt;=8,"6-8 Years",TRUE,"9-10 Years")</f>
        <v>0-2 Years</v>
      </c>
      <c r="U3903" t="str" cm="1">
        <f t="array" ref="U3903">_xlfn.IFS(P3903&gt;60,"High Risk",P3903&gt;30,"Medium Risk",TRUE,"Low Risk")</f>
        <v>Low Risk</v>
      </c>
      <c r="V3903">
        <f t="shared" si="60"/>
        <v>4</v>
      </c>
    </row>
    <row r="3904" spans="1:22" hidden="1" x14ac:dyDescent="0.2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 s="2">
        <v>86376.29</v>
      </c>
      <c r="H3904">
        <v>1</v>
      </c>
      <c r="I3904">
        <v>0</v>
      </c>
      <c r="J3904">
        <v>1</v>
      </c>
      <c r="K3904" s="1">
        <v>136767.16</v>
      </c>
      <c r="L3904">
        <v>1</v>
      </c>
      <c r="M3904">
        <v>6</v>
      </c>
      <c r="N3904">
        <v>2318</v>
      </c>
      <c r="O3904">
        <v>3</v>
      </c>
      <c r="P3904">
        <v>136</v>
      </c>
      <c r="Q3904">
        <v>0.5</v>
      </c>
      <c r="R3904">
        <v>13908</v>
      </c>
      <c r="S3904" t="str" cm="1">
        <f t="array" ref="S3904">_xlfn.IFS(E3907&lt;30,"18-29",E3907&lt;45,"30-44",TRUE,"45+")</f>
        <v>18-29</v>
      </c>
      <c r="T3904" t="str" cm="1">
        <f t="array" ref="T3904">_xlfn.IFS(F3904&lt;=2,"0-2 Years",F3904&lt;=5,"3-5 Years",F3904&lt;=8,"6-8 Years",TRUE,"9-10 Years")</f>
        <v>0-2 Years</v>
      </c>
      <c r="U3904" t="str" cm="1">
        <f t="array" ref="U3904">_xlfn.IFS(P3904&gt;60,"High Risk",P3904&gt;30,"Medium Risk",TRUE,"Low Risk")</f>
        <v>High Risk</v>
      </c>
      <c r="V3904">
        <f t="shared" si="60"/>
        <v>3</v>
      </c>
    </row>
    <row r="3905" spans="1:22" hidden="1" x14ac:dyDescent="0.2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 s="2">
        <v>150840.03</v>
      </c>
      <c r="H3905">
        <v>2</v>
      </c>
      <c r="I3905">
        <v>1</v>
      </c>
      <c r="J3905">
        <v>0</v>
      </c>
      <c r="K3905" s="1">
        <v>155516.35</v>
      </c>
      <c r="L3905">
        <v>0</v>
      </c>
      <c r="M3905">
        <v>2</v>
      </c>
      <c r="N3905">
        <v>1181</v>
      </c>
      <c r="O3905">
        <v>3</v>
      </c>
      <c r="P3905">
        <v>2</v>
      </c>
      <c r="Q3905">
        <v>1</v>
      </c>
      <c r="R3905">
        <v>2362</v>
      </c>
      <c r="S3905" t="str" cm="1">
        <f t="array" ref="S3905">_xlfn.IFS(E3908&lt;30,"18-29",E3908&lt;45,"30-44",TRUE,"45+")</f>
        <v>30-44</v>
      </c>
      <c r="T3905" t="str" cm="1">
        <f t="array" ref="T3905">_xlfn.IFS(F3905&lt;=2,"0-2 Years",F3905&lt;=5,"3-5 Years",F3905&lt;=8,"6-8 Years",TRUE,"9-10 Years")</f>
        <v>9-10 Years</v>
      </c>
      <c r="U3905" t="str" cm="1">
        <f t="array" ref="U3905">_xlfn.IFS(P3905&gt;60,"High Risk",P3905&gt;30,"Medium Risk",TRUE,"Low Risk")</f>
        <v>Low Risk</v>
      </c>
      <c r="V3905">
        <f t="shared" si="60"/>
        <v>3</v>
      </c>
    </row>
    <row r="3906" spans="1:22" hidden="1" x14ac:dyDescent="0.2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 s="2">
        <v>155059.1</v>
      </c>
      <c r="H3906">
        <v>2</v>
      </c>
      <c r="I3906">
        <v>1</v>
      </c>
      <c r="J3906">
        <v>1</v>
      </c>
      <c r="K3906" s="1">
        <v>144584.29</v>
      </c>
      <c r="L3906">
        <v>0</v>
      </c>
      <c r="M3906">
        <v>7</v>
      </c>
      <c r="N3906">
        <v>317</v>
      </c>
      <c r="O3906">
        <v>5</v>
      </c>
      <c r="P3906">
        <v>49</v>
      </c>
      <c r="Q3906">
        <v>0.7142857142857143</v>
      </c>
      <c r="R3906">
        <v>2219</v>
      </c>
      <c r="S3906" t="str" cm="1">
        <f t="array" ref="S3906">_xlfn.IFS(E3909&lt;30,"18-29",E3909&lt;45,"30-44",TRUE,"45+")</f>
        <v>45+</v>
      </c>
      <c r="T3906" t="str" cm="1">
        <f t="array" ref="T3906">_xlfn.IFS(F3906&lt;=2,"0-2 Years",F3906&lt;=5,"3-5 Years",F3906&lt;=8,"6-8 Years",TRUE,"9-10 Years")</f>
        <v>6-8 Years</v>
      </c>
      <c r="U3906" t="str" cm="1">
        <f t="array" ref="U3906">_xlfn.IFS(P3906&gt;60,"High Risk",P3906&gt;30,"Medium Risk",TRUE,"Low Risk")</f>
        <v>Medium Risk</v>
      </c>
      <c r="V3906">
        <f t="shared" si="60"/>
        <v>1</v>
      </c>
    </row>
    <row r="3907" spans="1:22" x14ac:dyDescent="0.2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 s="2">
        <v>0</v>
      </c>
      <c r="H3907">
        <v>2</v>
      </c>
      <c r="I3907">
        <v>1</v>
      </c>
      <c r="J3907">
        <v>0</v>
      </c>
      <c r="K3907" s="1">
        <v>164806.89000000001</v>
      </c>
      <c r="L3907">
        <v>0</v>
      </c>
      <c r="M3907">
        <v>9</v>
      </c>
      <c r="N3907">
        <v>1806</v>
      </c>
      <c r="O3907">
        <v>7</v>
      </c>
      <c r="P3907">
        <v>44</v>
      </c>
      <c r="Q3907">
        <v>0.77777777777777779</v>
      </c>
      <c r="R3907">
        <v>16254</v>
      </c>
      <c r="S3907" t="str" cm="1">
        <f t="array" ref="S3907">_xlfn.IFS(E3910&lt;30,"18-29",E3910&lt;45,"30-44",TRUE,"45+")</f>
        <v>30-44</v>
      </c>
      <c r="T3907" t="str" cm="1">
        <f t="array" ref="T3907">_xlfn.IFS(F3907&lt;=2,"0-2 Years",F3907&lt;=5,"3-5 Years",F3907&lt;=8,"6-8 Years",TRUE,"9-10 Years")</f>
        <v>3-5 Years</v>
      </c>
      <c r="U3907" t="str" cm="1">
        <f t="array" ref="U3907">_xlfn.IFS(P3907&gt;60,"High Risk",P3907&gt;30,"Medium Risk",TRUE,"Low Risk")</f>
        <v>Medium Risk</v>
      </c>
      <c r="V3907">
        <f t="shared" ref="V3907:V3970" si="61">IF(J3907=0,3,0)+IF(G3907=0,3,0)+IF(H3907=1,2,0)+IF(E3907&gt;45,1,0)+IF(F3907&lt;3,1,0)</f>
        <v>6</v>
      </c>
    </row>
    <row r="3908" spans="1:22" hidden="1" x14ac:dyDescent="0.2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 s="2">
        <v>78128.13</v>
      </c>
      <c r="H3908">
        <v>2</v>
      </c>
      <c r="I3908">
        <v>0</v>
      </c>
      <c r="J3908">
        <v>1</v>
      </c>
      <c r="K3908" s="1">
        <v>109153.04</v>
      </c>
      <c r="L3908">
        <v>0</v>
      </c>
      <c r="M3908">
        <v>27</v>
      </c>
      <c r="N3908">
        <v>4943</v>
      </c>
      <c r="O3908">
        <v>3</v>
      </c>
      <c r="P3908">
        <v>59</v>
      </c>
      <c r="Q3908">
        <v>0.1111111111111111</v>
      </c>
      <c r="R3908">
        <v>133461</v>
      </c>
      <c r="S3908" t="str" cm="1">
        <f t="array" ref="S3908">_xlfn.IFS(E3911&lt;30,"18-29",E3911&lt;45,"30-44",TRUE,"45+")</f>
        <v>45+</v>
      </c>
      <c r="T3908" t="str" cm="1">
        <f t="array" ref="T3908">_xlfn.IFS(F3908&lt;=2,"0-2 Years",F3908&lt;=5,"3-5 Years",F3908&lt;=8,"6-8 Years",TRUE,"9-10 Years")</f>
        <v>6-8 Years</v>
      </c>
      <c r="U3908" t="str" cm="1">
        <f t="array" ref="U3908">_xlfn.IFS(P3908&gt;60,"High Risk",P3908&gt;30,"Medium Risk",TRUE,"Low Risk")</f>
        <v>Medium Risk</v>
      </c>
      <c r="V3908">
        <f t="shared" si="61"/>
        <v>0</v>
      </c>
    </row>
    <row r="3909" spans="1:22" hidden="1" x14ac:dyDescent="0.2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 s="2">
        <v>98899.76</v>
      </c>
      <c r="H3909">
        <v>2</v>
      </c>
      <c r="I3909">
        <v>1</v>
      </c>
      <c r="J3909">
        <v>1</v>
      </c>
      <c r="K3909" s="1">
        <v>86190.34</v>
      </c>
      <c r="L3909">
        <v>0</v>
      </c>
      <c r="M3909">
        <v>4</v>
      </c>
      <c r="N3909">
        <v>359</v>
      </c>
      <c r="O3909">
        <v>1</v>
      </c>
      <c r="P3909">
        <v>141</v>
      </c>
      <c r="Q3909">
        <v>0.25</v>
      </c>
      <c r="R3909">
        <v>1436</v>
      </c>
      <c r="S3909" t="str" cm="1">
        <f t="array" ref="S3909">_xlfn.IFS(E3912&lt;30,"18-29",E3912&lt;45,"30-44",TRUE,"45+")</f>
        <v>45+</v>
      </c>
      <c r="T3909" t="str" cm="1">
        <f t="array" ref="T3909">_xlfn.IFS(F3909&lt;=2,"0-2 Years",F3909&lt;=5,"3-5 Years",F3909&lt;=8,"6-8 Years",TRUE,"9-10 Years")</f>
        <v>3-5 Years</v>
      </c>
      <c r="U3909" t="str" cm="1">
        <f t="array" ref="U3909">_xlfn.IFS(P3909&gt;60,"High Risk",P3909&gt;30,"Medium Risk",TRUE,"Low Risk")</f>
        <v>High Risk</v>
      </c>
      <c r="V3909">
        <f t="shared" si="61"/>
        <v>1</v>
      </c>
    </row>
    <row r="3910" spans="1:22" x14ac:dyDescent="0.2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 s="2">
        <v>0</v>
      </c>
      <c r="H3910">
        <v>1</v>
      </c>
      <c r="I3910">
        <v>1</v>
      </c>
      <c r="J3910">
        <v>1</v>
      </c>
      <c r="K3910" s="1">
        <v>106040.97</v>
      </c>
      <c r="L3910">
        <v>0</v>
      </c>
      <c r="M3910">
        <v>25</v>
      </c>
      <c r="N3910">
        <v>2549</v>
      </c>
      <c r="O3910">
        <v>3</v>
      </c>
      <c r="P3910">
        <v>133</v>
      </c>
      <c r="Q3910">
        <v>0.12</v>
      </c>
      <c r="R3910">
        <v>63725</v>
      </c>
      <c r="S3910" t="str" cm="1">
        <f t="array" ref="S3910">_xlfn.IFS(E3913&lt;30,"18-29",E3913&lt;45,"30-44",TRUE,"45+")</f>
        <v>30-44</v>
      </c>
      <c r="T3910" t="str" cm="1">
        <f t="array" ref="T3910">_xlfn.IFS(F3910&lt;=2,"0-2 Years",F3910&lt;=5,"3-5 Years",F3910&lt;=8,"6-8 Years",TRUE,"9-10 Years")</f>
        <v>0-2 Years</v>
      </c>
      <c r="U3910" t="str" cm="1">
        <f t="array" ref="U3910">_xlfn.IFS(P3910&gt;60,"High Risk",P3910&gt;30,"Medium Risk",TRUE,"Low Risk")</f>
        <v>High Risk</v>
      </c>
      <c r="V3910">
        <f t="shared" si="61"/>
        <v>6</v>
      </c>
    </row>
    <row r="3911" spans="1:22" hidden="1" x14ac:dyDescent="0.2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 s="2">
        <v>160982.89000000001</v>
      </c>
      <c r="H3911">
        <v>1</v>
      </c>
      <c r="I3911">
        <v>1</v>
      </c>
      <c r="J3911">
        <v>1</v>
      </c>
      <c r="K3911" s="1">
        <v>168008.17</v>
      </c>
      <c r="L3911">
        <v>0</v>
      </c>
      <c r="M3911">
        <v>25</v>
      </c>
      <c r="N3911">
        <v>2792</v>
      </c>
      <c r="O3911">
        <v>6</v>
      </c>
      <c r="P3911">
        <v>10</v>
      </c>
      <c r="Q3911">
        <v>0.24</v>
      </c>
      <c r="R3911">
        <v>69800</v>
      </c>
      <c r="S3911" t="str" cm="1">
        <f t="array" ref="S3911">_xlfn.IFS(E3914&lt;30,"18-29",E3914&lt;45,"30-44",TRUE,"45+")</f>
        <v>45+</v>
      </c>
      <c r="T3911" t="str" cm="1">
        <f t="array" ref="T3911">_xlfn.IFS(F3911&lt;=2,"0-2 Years",F3911&lt;=5,"3-5 Years",F3911&lt;=8,"6-8 Years",TRUE,"9-10 Years")</f>
        <v>6-8 Years</v>
      </c>
      <c r="U3911" t="str" cm="1">
        <f t="array" ref="U3911">_xlfn.IFS(P3911&gt;60,"High Risk",P3911&gt;30,"Medium Risk",TRUE,"Low Risk")</f>
        <v>Low Risk</v>
      </c>
      <c r="V3911">
        <f t="shared" si="61"/>
        <v>3</v>
      </c>
    </row>
    <row r="3912" spans="1:22" hidden="1" x14ac:dyDescent="0.2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 s="2">
        <v>87926.24</v>
      </c>
      <c r="H3912">
        <v>2</v>
      </c>
      <c r="I3912">
        <v>1</v>
      </c>
      <c r="J3912">
        <v>0</v>
      </c>
      <c r="K3912" s="1">
        <v>33350.26</v>
      </c>
      <c r="L3912">
        <v>1</v>
      </c>
      <c r="M3912">
        <v>22</v>
      </c>
      <c r="N3912">
        <v>4182</v>
      </c>
      <c r="O3912">
        <v>0</v>
      </c>
      <c r="P3912">
        <v>96</v>
      </c>
      <c r="Q3912">
        <v>0</v>
      </c>
      <c r="R3912">
        <v>92004</v>
      </c>
      <c r="S3912" t="str" cm="1">
        <f t="array" ref="S3912">_xlfn.IFS(E3915&lt;30,"18-29",E3915&lt;45,"30-44",TRUE,"45+")</f>
        <v>45+</v>
      </c>
      <c r="T3912" t="str" cm="1">
        <f t="array" ref="T3912">_xlfn.IFS(F3912&lt;=2,"0-2 Years",F3912&lt;=5,"3-5 Years",F3912&lt;=8,"6-8 Years",TRUE,"9-10 Years")</f>
        <v>3-5 Years</v>
      </c>
      <c r="U3912" t="str" cm="1">
        <f t="array" ref="U3912">_xlfn.IFS(P3912&gt;60,"High Risk",P3912&gt;30,"Medium Risk",TRUE,"Low Risk")</f>
        <v>High Risk</v>
      </c>
      <c r="V3912">
        <f t="shared" si="61"/>
        <v>4</v>
      </c>
    </row>
    <row r="3913" spans="1:22" hidden="1" x14ac:dyDescent="0.2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 s="2">
        <v>0</v>
      </c>
      <c r="H3913">
        <v>1</v>
      </c>
      <c r="I3913">
        <v>1</v>
      </c>
      <c r="J3913">
        <v>1</v>
      </c>
      <c r="K3913" s="1">
        <v>119565.34</v>
      </c>
      <c r="L3913">
        <v>0</v>
      </c>
      <c r="M3913">
        <v>6</v>
      </c>
      <c r="N3913">
        <v>2358</v>
      </c>
      <c r="O3913">
        <v>2</v>
      </c>
      <c r="P3913">
        <v>36</v>
      </c>
      <c r="Q3913">
        <v>0.33333333333333331</v>
      </c>
      <c r="R3913">
        <v>14148</v>
      </c>
      <c r="S3913" t="str" cm="1">
        <f t="array" ref="S3913">_xlfn.IFS(E3916&lt;30,"18-29",E3916&lt;45,"30-44",TRUE,"45+")</f>
        <v>30-44</v>
      </c>
      <c r="T3913" t="str" cm="1">
        <f t="array" ref="T3913">_xlfn.IFS(F3913&lt;=2,"0-2 Years",F3913&lt;=5,"3-5 Years",F3913&lt;=8,"6-8 Years",TRUE,"9-10 Years")</f>
        <v>3-5 Years</v>
      </c>
      <c r="U3913" t="str" cm="1">
        <f t="array" ref="U3913">_xlfn.IFS(P3913&gt;60,"High Risk",P3913&gt;30,"Medium Risk",TRUE,"Low Risk")</f>
        <v>Medium Risk</v>
      </c>
      <c r="V3913">
        <f t="shared" si="61"/>
        <v>5</v>
      </c>
    </row>
    <row r="3914" spans="1:22" hidden="1" x14ac:dyDescent="0.2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 s="2">
        <v>79385.210000000006</v>
      </c>
      <c r="H3914">
        <v>2</v>
      </c>
      <c r="I3914">
        <v>0</v>
      </c>
      <c r="J3914">
        <v>0</v>
      </c>
      <c r="K3914" s="1">
        <v>188492.82</v>
      </c>
      <c r="L3914">
        <v>0</v>
      </c>
      <c r="M3914">
        <v>20</v>
      </c>
      <c r="N3914">
        <v>1021</v>
      </c>
      <c r="O3914">
        <v>5</v>
      </c>
      <c r="P3914">
        <v>61</v>
      </c>
      <c r="Q3914">
        <v>0.25</v>
      </c>
      <c r="R3914">
        <v>20420</v>
      </c>
      <c r="S3914" t="str" cm="1">
        <f t="array" ref="S3914">_xlfn.IFS(E3917&lt;30,"18-29",E3917&lt;45,"30-44",TRUE,"45+")</f>
        <v>30-44</v>
      </c>
      <c r="T3914" t="str" cm="1">
        <f t="array" ref="T3914">_xlfn.IFS(F3914&lt;=2,"0-2 Years",F3914&lt;=5,"3-5 Years",F3914&lt;=8,"6-8 Years",TRUE,"9-10 Years")</f>
        <v>0-2 Years</v>
      </c>
      <c r="U3914" t="str" cm="1">
        <f t="array" ref="U3914">_xlfn.IFS(P3914&gt;60,"High Risk",P3914&gt;30,"Medium Risk",TRUE,"Low Risk")</f>
        <v>High Risk</v>
      </c>
      <c r="V3914">
        <f t="shared" si="61"/>
        <v>5</v>
      </c>
    </row>
    <row r="3915" spans="1:22" x14ac:dyDescent="0.2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 s="2">
        <v>127997.83</v>
      </c>
      <c r="H3915">
        <v>1</v>
      </c>
      <c r="I3915">
        <v>1</v>
      </c>
      <c r="J3915">
        <v>0</v>
      </c>
      <c r="K3915" s="1">
        <v>165378.66</v>
      </c>
      <c r="L3915">
        <v>1</v>
      </c>
      <c r="M3915">
        <v>20</v>
      </c>
      <c r="N3915">
        <v>2307</v>
      </c>
      <c r="O3915">
        <v>8</v>
      </c>
      <c r="P3915">
        <v>180</v>
      </c>
      <c r="Q3915">
        <v>0.4</v>
      </c>
      <c r="R3915">
        <v>46140</v>
      </c>
      <c r="S3915" t="str" cm="1">
        <f t="array" ref="S3915">_xlfn.IFS(E3918&lt;30,"18-29",E3918&lt;45,"30-44",TRUE,"45+")</f>
        <v>30-44</v>
      </c>
      <c r="T3915" t="str" cm="1">
        <f t="array" ref="T3915">_xlfn.IFS(F3915&lt;=2,"0-2 Years",F3915&lt;=5,"3-5 Years",F3915&lt;=8,"6-8 Years",TRUE,"9-10 Years")</f>
        <v>3-5 Years</v>
      </c>
      <c r="U3915" t="str" cm="1">
        <f t="array" ref="U3915">_xlfn.IFS(P3915&gt;60,"High Risk",P3915&gt;30,"Medium Risk",TRUE,"Low Risk")</f>
        <v>High Risk</v>
      </c>
      <c r="V3915">
        <f t="shared" si="61"/>
        <v>6</v>
      </c>
    </row>
    <row r="3916" spans="1:22" hidden="1" x14ac:dyDescent="0.2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 s="2">
        <v>168396.34</v>
      </c>
      <c r="H3916">
        <v>1</v>
      </c>
      <c r="I3916">
        <v>1</v>
      </c>
      <c r="J3916">
        <v>1</v>
      </c>
      <c r="K3916" s="1">
        <v>14178.73</v>
      </c>
      <c r="L3916">
        <v>0</v>
      </c>
      <c r="M3916">
        <v>4</v>
      </c>
      <c r="N3916">
        <v>2739</v>
      </c>
      <c r="O3916">
        <v>7</v>
      </c>
      <c r="P3916">
        <v>161</v>
      </c>
      <c r="Q3916">
        <v>1</v>
      </c>
      <c r="R3916">
        <v>10956</v>
      </c>
      <c r="S3916" t="str" cm="1">
        <f t="array" ref="S3916">_xlfn.IFS(E3919&lt;30,"18-29",E3919&lt;45,"30-44",TRUE,"45+")</f>
        <v>45+</v>
      </c>
      <c r="T3916" t="str" cm="1">
        <f t="array" ref="T3916">_xlfn.IFS(F3916&lt;=2,"0-2 Years",F3916&lt;=5,"3-5 Years",F3916&lt;=8,"6-8 Years",TRUE,"9-10 Years")</f>
        <v>0-2 Years</v>
      </c>
      <c r="U3916" t="str" cm="1">
        <f t="array" ref="U3916">_xlfn.IFS(P3916&gt;60,"High Risk",P3916&gt;30,"Medium Risk",TRUE,"Low Risk")</f>
        <v>High Risk</v>
      </c>
      <c r="V3916">
        <f t="shared" si="61"/>
        <v>3</v>
      </c>
    </row>
    <row r="3917" spans="1:22" hidden="1" x14ac:dyDescent="0.2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 s="2">
        <v>134896.03</v>
      </c>
      <c r="H3917">
        <v>1</v>
      </c>
      <c r="I3917">
        <v>1</v>
      </c>
      <c r="J3917">
        <v>1</v>
      </c>
      <c r="K3917" s="1">
        <v>97847.05</v>
      </c>
      <c r="L3917">
        <v>0</v>
      </c>
      <c r="M3917">
        <v>26</v>
      </c>
      <c r="N3917">
        <v>4989</v>
      </c>
      <c r="O3917">
        <v>5</v>
      </c>
      <c r="P3917">
        <v>138</v>
      </c>
      <c r="Q3917">
        <v>0.19230769230769232</v>
      </c>
      <c r="R3917">
        <v>129714</v>
      </c>
      <c r="S3917" t="str" cm="1">
        <f t="array" ref="S3917">_xlfn.IFS(E3920&lt;30,"18-29",E3920&lt;45,"30-44",TRUE,"45+")</f>
        <v>18-29</v>
      </c>
      <c r="T3917" t="str" cm="1">
        <f t="array" ref="T3917">_xlfn.IFS(F3917&lt;=2,"0-2 Years",F3917&lt;=5,"3-5 Years",F3917&lt;=8,"6-8 Years",TRUE,"9-10 Years")</f>
        <v>0-2 Years</v>
      </c>
      <c r="U3917" t="str" cm="1">
        <f t="array" ref="U3917">_xlfn.IFS(P3917&gt;60,"High Risk",P3917&gt;30,"Medium Risk",TRUE,"Low Risk")</f>
        <v>High Risk</v>
      </c>
      <c r="V3917">
        <f t="shared" si="61"/>
        <v>3</v>
      </c>
    </row>
    <row r="3918" spans="1:22" hidden="1" x14ac:dyDescent="0.2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 s="2">
        <v>0</v>
      </c>
      <c r="H3918">
        <v>3</v>
      </c>
      <c r="I3918">
        <v>1</v>
      </c>
      <c r="J3918">
        <v>1</v>
      </c>
      <c r="K3918" s="1">
        <v>118959.64</v>
      </c>
      <c r="L3918">
        <v>0</v>
      </c>
      <c r="M3918">
        <v>29</v>
      </c>
      <c r="N3918">
        <v>4276</v>
      </c>
      <c r="O3918">
        <v>10</v>
      </c>
      <c r="P3918">
        <v>63</v>
      </c>
      <c r="Q3918">
        <v>0.34482758620689657</v>
      </c>
      <c r="R3918">
        <v>124004</v>
      </c>
      <c r="S3918" t="str" cm="1">
        <f t="array" ref="S3918">_xlfn.IFS(E3921&lt;30,"18-29",E3921&lt;45,"30-44",TRUE,"45+")</f>
        <v>30-44</v>
      </c>
      <c r="T3918" t="str" cm="1">
        <f t="array" ref="T3918">_xlfn.IFS(F3918&lt;=2,"0-2 Years",F3918&lt;=5,"3-5 Years",F3918&lt;=8,"6-8 Years",TRUE,"9-10 Years")</f>
        <v>6-8 Years</v>
      </c>
      <c r="U3918" t="str" cm="1">
        <f t="array" ref="U3918">_xlfn.IFS(P3918&gt;60,"High Risk",P3918&gt;30,"Medium Risk",TRUE,"Low Risk")</f>
        <v>High Risk</v>
      </c>
      <c r="V3918">
        <f t="shared" si="61"/>
        <v>3</v>
      </c>
    </row>
    <row r="3919" spans="1:22" hidden="1" x14ac:dyDescent="0.2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 s="2">
        <v>94238.75</v>
      </c>
      <c r="H3919">
        <v>2</v>
      </c>
      <c r="I3919">
        <v>1</v>
      </c>
      <c r="J3919">
        <v>1</v>
      </c>
      <c r="K3919" s="1">
        <v>50664.07</v>
      </c>
      <c r="L3919">
        <v>1</v>
      </c>
      <c r="M3919">
        <v>1</v>
      </c>
      <c r="N3919">
        <v>670</v>
      </c>
      <c r="O3919">
        <v>9</v>
      </c>
      <c r="P3919">
        <v>12</v>
      </c>
      <c r="Q3919">
        <v>1</v>
      </c>
      <c r="R3919">
        <v>670</v>
      </c>
      <c r="S3919" t="str" cm="1">
        <f t="array" ref="S3919">_xlfn.IFS(E3922&lt;30,"18-29",E3922&lt;45,"30-44",TRUE,"45+")</f>
        <v>30-44</v>
      </c>
      <c r="T3919" t="str" cm="1">
        <f t="array" ref="T3919">_xlfn.IFS(F3919&lt;=2,"0-2 Years",F3919&lt;=5,"3-5 Years",F3919&lt;=8,"6-8 Years",TRUE,"9-10 Years")</f>
        <v>6-8 Years</v>
      </c>
      <c r="U3919" t="str" cm="1">
        <f t="array" ref="U3919">_xlfn.IFS(P3919&gt;60,"High Risk",P3919&gt;30,"Medium Risk",TRUE,"Low Risk")</f>
        <v>Low Risk</v>
      </c>
      <c r="V3919">
        <f t="shared" si="61"/>
        <v>1</v>
      </c>
    </row>
    <row r="3920" spans="1:22" x14ac:dyDescent="0.2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 s="2">
        <v>0</v>
      </c>
      <c r="H3920">
        <v>2</v>
      </c>
      <c r="I3920">
        <v>0</v>
      </c>
      <c r="J3920">
        <v>0</v>
      </c>
      <c r="K3920" s="1">
        <v>152996.89000000001</v>
      </c>
      <c r="L3920">
        <v>0</v>
      </c>
      <c r="M3920">
        <v>23</v>
      </c>
      <c r="N3920">
        <v>4987</v>
      </c>
      <c r="O3920">
        <v>2</v>
      </c>
      <c r="P3920">
        <v>28</v>
      </c>
      <c r="Q3920">
        <v>8.6956521739130432E-2</v>
      </c>
      <c r="R3920">
        <v>114701</v>
      </c>
      <c r="S3920" t="str" cm="1">
        <f t="array" ref="S3920">_xlfn.IFS(E3923&lt;30,"18-29",E3923&lt;45,"30-44",TRUE,"45+")</f>
        <v>45+</v>
      </c>
      <c r="T3920" t="str" cm="1">
        <f t="array" ref="T3920">_xlfn.IFS(F3920&lt;=2,"0-2 Years",F3920&lt;=5,"3-5 Years",F3920&lt;=8,"6-8 Years",TRUE,"9-10 Years")</f>
        <v>0-2 Years</v>
      </c>
      <c r="U3920" t="str" cm="1">
        <f t="array" ref="U3920">_xlfn.IFS(P3920&gt;60,"High Risk",P3920&gt;30,"Medium Risk",TRUE,"Low Risk")</f>
        <v>Low Risk</v>
      </c>
      <c r="V3920">
        <f t="shared" si="61"/>
        <v>7</v>
      </c>
    </row>
    <row r="3921" spans="1:22" x14ac:dyDescent="0.2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 s="2">
        <v>0</v>
      </c>
      <c r="H3921">
        <v>2</v>
      </c>
      <c r="I3921">
        <v>1</v>
      </c>
      <c r="J3921">
        <v>0</v>
      </c>
      <c r="K3921" s="1">
        <v>19458.75</v>
      </c>
      <c r="L3921">
        <v>0</v>
      </c>
      <c r="M3921">
        <v>15</v>
      </c>
      <c r="N3921">
        <v>3888</v>
      </c>
      <c r="O3921">
        <v>9</v>
      </c>
      <c r="P3921">
        <v>38</v>
      </c>
      <c r="Q3921">
        <v>0.6</v>
      </c>
      <c r="R3921">
        <v>58320</v>
      </c>
      <c r="S3921" t="str" cm="1">
        <f t="array" ref="S3921">_xlfn.IFS(E3924&lt;30,"18-29",E3924&lt;45,"30-44",TRUE,"45+")</f>
        <v>30-44</v>
      </c>
      <c r="T3921" t="str" cm="1">
        <f t="array" ref="T3921">_xlfn.IFS(F3921&lt;=2,"0-2 Years",F3921&lt;=5,"3-5 Years",F3921&lt;=8,"6-8 Years",TRUE,"9-10 Years")</f>
        <v>6-8 Years</v>
      </c>
      <c r="U3921" t="str" cm="1">
        <f t="array" ref="U3921">_xlfn.IFS(P3921&gt;60,"High Risk",P3921&gt;30,"Medium Risk",TRUE,"Low Risk")</f>
        <v>Medium Risk</v>
      </c>
      <c r="V3921">
        <f t="shared" si="61"/>
        <v>6</v>
      </c>
    </row>
    <row r="3922" spans="1:22" hidden="1" x14ac:dyDescent="0.2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 s="2">
        <v>212696.32000000001</v>
      </c>
      <c r="H3922">
        <v>1</v>
      </c>
      <c r="I3922">
        <v>1</v>
      </c>
      <c r="J3922">
        <v>0</v>
      </c>
      <c r="K3922" s="1">
        <v>115268.86</v>
      </c>
      <c r="L3922">
        <v>0</v>
      </c>
      <c r="M3922">
        <v>11</v>
      </c>
      <c r="N3922">
        <v>2585</v>
      </c>
      <c r="O3922">
        <v>8</v>
      </c>
      <c r="P3922">
        <v>168</v>
      </c>
      <c r="Q3922">
        <v>0.72727272727272729</v>
      </c>
      <c r="R3922">
        <v>28435</v>
      </c>
      <c r="S3922" t="str" cm="1">
        <f t="array" ref="S3922">_xlfn.IFS(E3925&lt;30,"18-29",E3925&lt;45,"30-44",TRUE,"45+")</f>
        <v>30-44</v>
      </c>
      <c r="T3922" t="str" cm="1">
        <f t="array" ref="T3922">_xlfn.IFS(F3922&lt;=2,"0-2 Years",F3922&lt;=5,"3-5 Years",F3922&lt;=8,"6-8 Years",TRUE,"9-10 Years")</f>
        <v>3-5 Years</v>
      </c>
      <c r="U3922" t="str" cm="1">
        <f t="array" ref="U3922">_xlfn.IFS(P3922&gt;60,"High Risk",P3922&gt;30,"Medium Risk",TRUE,"Low Risk")</f>
        <v>High Risk</v>
      </c>
      <c r="V3922">
        <f t="shared" si="61"/>
        <v>5</v>
      </c>
    </row>
    <row r="3923" spans="1:22" x14ac:dyDescent="0.2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 s="2">
        <v>0</v>
      </c>
      <c r="H3923">
        <v>2</v>
      </c>
      <c r="I3923">
        <v>1</v>
      </c>
      <c r="J3923">
        <v>0</v>
      </c>
      <c r="K3923" s="1">
        <v>25843.7</v>
      </c>
      <c r="L3923">
        <v>1</v>
      </c>
      <c r="M3923">
        <v>9</v>
      </c>
      <c r="N3923">
        <v>4110</v>
      </c>
      <c r="O3923">
        <v>1</v>
      </c>
      <c r="P3923">
        <v>159</v>
      </c>
      <c r="Q3923">
        <v>0.1111111111111111</v>
      </c>
      <c r="R3923">
        <v>36990</v>
      </c>
      <c r="S3923" t="str" cm="1">
        <f t="array" ref="S3923">_xlfn.IFS(E3926&lt;30,"18-29",E3926&lt;45,"30-44",TRUE,"45+")</f>
        <v>30-44</v>
      </c>
      <c r="T3923" t="str" cm="1">
        <f t="array" ref="T3923">_xlfn.IFS(F3923&lt;=2,"0-2 Years",F3923&lt;=5,"3-5 Years",F3923&lt;=8,"6-8 Years",TRUE,"9-10 Years")</f>
        <v>3-5 Years</v>
      </c>
      <c r="U3923" t="str" cm="1">
        <f t="array" ref="U3923">_xlfn.IFS(P3923&gt;60,"High Risk",P3923&gt;30,"Medium Risk",TRUE,"Low Risk")</f>
        <v>High Risk</v>
      </c>
      <c r="V3923">
        <f t="shared" si="61"/>
        <v>7</v>
      </c>
    </row>
    <row r="3924" spans="1:22" hidden="1" x14ac:dyDescent="0.2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 s="2">
        <v>139153.68</v>
      </c>
      <c r="H3924">
        <v>2</v>
      </c>
      <c r="I3924">
        <v>1</v>
      </c>
      <c r="J3924">
        <v>0</v>
      </c>
      <c r="K3924" s="1">
        <v>147662.32999999999</v>
      </c>
      <c r="L3924">
        <v>0</v>
      </c>
      <c r="M3924">
        <v>14</v>
      </c>
      <c r="N3924">
        <v>1798</v>
      </c>
      <c r="O3924">
        <v>7</v>
      </c>
      <c r="P3924">
        <v>56</v>
      </c>
      <c r="Q3924">
        <v>0.5</v>
      </c>
      <c r="R3924">
        <v>25172</v>
      </c>
      <c r="S3924" t="str" cm="1">
        <f t="array" ref="S3924">_xlfn.IFS(E3927&lt;30,"18-29",E3927&lt;45,"30-44",TRUE,"45+")</f>
        <v>30-44</v>
      </c>
      <c r="T3924" t="str" cm="1">
        <f t="array" ref="T3924">_xlfn.IFS(F3924&lt;=2,"0-2 Years",F3924&lt;=5,"3-5 Years",F3924&lt;=8,"6-8 Years",TRUE,"9-10 Years")</f>
        <v>3-5 Years</v>
      </c>
      <c r="U3924" t="str" cm="1">
        <f t="array" ref="U3924">_xlfn.IFS(P3924&gt;60,"High Risk",P3924&gt;30,"Medium Risk",TRUE,"Low Risk")</f>
        <v>Medium Risk</v>
      </c>
      <c r="V3924">
        <f t="shared" si="61"/>
        <v>3</v>
      </c>
    </row>
    <row r="3925" spans="1:22" x14ac:dyDescent="0.2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 s="2">
        <v>0</v>
      </c>
      <c r="H3925">
        <v>2</v>
      </c>
      <c r="I3925">
        <v>0</v>
      </c>
      <c r="J3925">
        <v>0</v>
      </c>
      <c r="K3925" s="1">
        <v>134878.34</v>
      </c>
      <c r="L3925">
        <v>0</v>
      </c>
      <c r="M3925">
        <v>18</v>
      </c>
      <c r="N3925">
        <v>3626</v>
      </c>
      <c r="O3925">
        <v>7</v>
      </c>
      <c r="P3925">
        <v>121</v>
      </c>
      <c r="Q3925">
        <v>0.3888888888888889</v>
      </c>
      <c r="R3925">
        <v>65268</v>
      </c>
      <c r="S3925" t="str" cm="1">
        <f t="array" ref="S3925">_xlfn.IFS(E3928&lt;30,"18-29",E3928&lt;45,"30-44",TRUE,"45+")</f>
        <v>18-29</v>
      </c>
      <c r="T3925" t="str" cm="1">
        <f t="array" ref="T3925">_xlfn.IFS(F3925&lt;=2,"0-2 Years",F3925&lt;=5,"3-5 Years",F3925&lt;=8,"6-8 Years",TRUE,"9-10 Years")</f>
        <v>6-8 Years</v>
      </c>
      <c r="U3925" t="str" cm="1">
        <f t="array" ref="U3925">_xlfn.IFS(P3925&gt;60,"High Risk",P3925&gt;30,"Medium Risk",TRUE,"Low Risk")</f>
        <v>High Risk</v>
      </c>
      <c r="V3925">
        <f t="shared" si="61"/>
        <v>6</v>
      </c>
    </row>
    <row r="3926" spans="1:22" x14ac:dyDescent="0.2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 s="2">
        <v>0</v>
      </c>
      <c r="H3926">
        <v>2</v>
      </c>
      <c r="I3926">
        <v>1</v>
      </c>
      <c r="J3926">
        <v>0</v>
      </c>
      <c r="K3926" s="1">
        <v>35795.85</v>
      </c>
      <c r="L3926">
        <v>0</v>
      </c>
      <c r="M3926">
        <v>20</v>
      </c>
      <c r="N3926">
        <v>3249</v>
      </c>
      <c r="O3926">
        <v>10</v>
      </c>
      <c r="P3926">
        <v>120</v>
      </c>
      <c r="Q3926">
        <v>0.5</v>
      </c>
      <c r="R3926">
        <v>64980</v>
      </c>
      <c r="S3926" t="str" cm="1">
        <f t="array" ref="S3926">_xlfn.IFS(E3929&lt;30,"18-29",E3929&lt;45,"30-44",TRUE,"45+")</f>
        <v>45+</v>
      </c>
      <c r="T3926" t="str" cm="1">
        <f t="array" ref="T3926">_xlfn.IFS(F3926&lt;=2,"0-2 Years",F3926&lt;=5,"3-5 Years",F3926&lt;=8,"6-8 Years",TRUE,"9-10 Years")</f>
        <v>0-2 Years</v>
      </c>
      <c r="U3926" t="str" cm="1">
        <f t="array" ref="U3926">_xlfn.IFS(P3926&gt;60,"High Risk",P3926&gt;30,"Medium Risk",TRUE,"Low Risk")</f>
        <v>High Risk</v>
      </c>
      <c r="V3926">
        <f t="shared" si="61"/>
        <v>7</v>
      </c>
    </row>
    <row r="3927" spans="1:22" x14ac:dyDescent="0.2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 s="2">
        <v>0</v>
      </c>
      <c r="H3927">
        <v>2</v>
      </c>
      <c r="I3927">
        <v>1</v>
      </c>
      <c r="J3927">
        <v>0</v>
      </c>
      <c r="K3927" s="1">
        <v>66462.789999999994</v>
      </c>
      <c r="L3927">
        <v>0</v>
      </c>
      <c r="M3927">
        <v>24</v>
      </c>
      <c r="N3927">
        <v>4182</v>
      </c>
      <c r="O3927">
        <v>6</v>
      </c>
      <c r="P3927">
        <v>85</v>
      </c>
      <c r="Q3927">
        <v>0.25</v>
      </c>
      <c r="R3927">
        <v>100368</v>
      </c>
      <c r="S3927" t="str" cm="1">
        <f t="array" ref="S3927">_xlfn.IFS(E3930&lt;30,"18-29",E3930&lt;45,"30-44",TRUE,"45+")</f>
        <v>18-29</v>
      </c>
      <c r="T3927" t="str" cm="1">
        <f t="array" ref="T3927">_xlfn.IFS(F3927&lt;=2,"0-2 Years",F3927&lt;=5,"3-5 Years",F3927&lt;=8,"6-8 Years",TRUE,"9-10 Years")</f>
        <v>3-5 Years</v>
      </c>
      <c r="U3927" t="str" cm="1">
        <f t="array" ref="U3927">_xlfn.IFS(P3927&gt;60,"High Risk",P3927&gt;30,"Medium Risk",TRUE,"Low Risk")</f>
        <v>High Risk</v>
      </c>
      <c r="V3927">
        <f t="shared" si="61"/>
        <v>6</v>
      </c>
    </row>
    <row r="3928" spans="1:22" hidden="1" x14ac:dyDescent="0.2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 s="2">
        <v>92887.13</v>
      </c>
      <c r="H3928">
        <v>1</v>
      </c>
      <c r="I3928">
        <v>1</v>
      </c>
      <c r="J3928">
        <v>1</v>
      </c>
      <c r="K3928" s="1">
        <v>69578.490000000005</v>
      </c>
      <c r="L3928">
        <v>0</v>
      </c>
      <c r="M3928">
        <v>10</v>
      </c>
      <c r="N3928">
        <v>2612</v>
      </c>
      <c r="O3928">
        <v>3</v>
      </c>
      <c r="P3928">
        <v>91</v>
      </c>
      <c r="Q3928">
        <v>0.3</v>
      </c>
      <c r="R3928">
        <v>26120</v>
      </c>
      <c r="S3928" t="str" cm="1">
        <f t="array" ref="S3928">_xlfn.IFS(E3931&lt;30,"18-29",E3931&lt;45,"30-44",TRUE,"45+")</f>
        <v>30-44</v>
      </c>
      <c r="T3928" t="str" cm="1">
        <f t="array" ref="T3928">_xlfn.IFS(F3928&lt;=2,"0-2 Years",F3928&lt;=5,"3-5 Years",F3928&lt;=8,"6-8 Years",TRUE,"9-10 Years")</f>
        <v>6-8 Years</v>
      </c>
      <c r="U3928" t="str" cm="1">
        <f t="array" ref="U3928">_xlfn.IFS(P3928&gt;60,"High Risk",P3928&gt;30,"Medium Risk",TRUE,"Low Risk")</f>
        <v>High Risk</v>
      </c>
      <c r="V3928">
        <f t="shared" si="61"/>
        <v>2</v>
      </c>
    </row>
    <row r="3929" spans="1:22" hidden="1" x14ac:dyDescent="0.2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 s="2">
        <v>0</v>
      </c>
      <c r="H3929">
        <v>2</v>
      </c>
      <c r="I3929">
        <v>0</v>
      </c>
      <c r="J3929">
        <v>1</v>
      </c>
      <c r="K3929" s="1">
        <v>103182.46</v>
      </c>
      <c r="L3929">
        <v>0</v>
      </c>
      <c r="M3929">
        <v>17</v>
      </c>
      <c r="N3929">
        <v>2639</v>
      </c>
      <c r="O3929">
        <v>3</v>
      </c>
      <c r="P3929">
        <v>168</v>
      </c>
      <c r="Q3929">
        <v>0.17647058823529413</v>
      </c>
      <c r="R3929">
        <v>44863</v>
      </c>
      <c r="S3929" t="str" cm="1">
        <f t="array" ref="S3929">_xlfn.IFS(E3932&lt;30,"18-29",E3932&lt;45,"30-44",TRUE,"45+")</f>
        <v>45+</v>
      </c>
      <c r="T3929" t="str" cm="1">
        <f t="array" ref="T3929">_xlfn.IFS(F3929&lt;=2,"0-2 Years",F3929&lt;=5,"3-5 Years",F3929&lt;=8,"6-8 Years",TRUE,"9-10 Years")</f>
        <v>0-2 Years</v>
      </c>
      <c r="U3929" t="str" cm="1">
        <f t="array" ref="U3929">_xlfn.IFS(P3929&gt;60,"High Risk",P3929&gt;30,"Medium Risk",TRUE,"Low Risk")</f>
        <v>High Risk</v>
      </c>
      <c r="V3929">
        <f t="shared" si="61"/>
        <v>5</v>
      </c>
    </row>
    <row r="3930" spans="1:22" hidden="1" x14ac:dyDescent="0.2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 s="2">
        <v>83442.98</v>
      </c>
      <c r="H3930">
        <v>1</v>
      </c>
      <c r="I3930">
        <v>0</v>
      </c>
      <c r="J3930">
        <v>1</v>
      </c>
      <c r="K3930" s="1">
        <v>177017.39</v>
      </c>
      <c r="L3930">
        <v>0</v>
      </c>
      <c r="M3930">
        <v>29</v>
      </c>
      <c r="N3930">
        <v>4782</v>
      </c>
      <c r="O3930">
        <v>5</v>
      </c>
      <c r="P3930">
        <v>44</v>
      </c>
      <c r="Q3930">
        <v>0.17241379310344829</v>
      </c>
      <c r="R3930">
        <v>138678</v>
      </c>
      <c r="S3930" t="str" cm="1">
        <f t="array" ref="S3930">_xlfn.IFS(E3933&lt;30,"18-29",E3933&lt;45,"30-44",TRUE,"45+")</f>
        <v>30-44</v>
      </c>
      <c r="T3930" t="str" cm="1">
        <f t="array" ref="T3930">_xlfn.IFS(F3930&lt;=2,"0-2 Years",F3930&lt;=5,"3-5 Years",F3930&lt;=8,"6-8 Years",TRUE,"9-10 Years")</f>
        <v>3-5 Years</v>
      </c>
      <c r="U3930" t="str" cm="1">
        <f t="array" ref="U3930">_xlfn.IFS(P3930&gt;60,"High Risk",P3930&gt;30,"Medium Risk",TRUE,"Low Risk")</f>
        <v>Medium Risk</v>
      </c>
      <c r="V3930">
        <f t="shared" si="61"/>
        <v>2</v>
      </c>
    </row>
    <row r="3931" spans="1:22" hidden="1" x14ac:dyDescent="0.2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 s="2">
        <v>144773.29</v>
      </c>
      <c r="H3931">
        <v>2</v>
      </c>
      <c r="I3931">
        <v>1</v>
      </c>
      <c r="J3931">
        <v>0</v>
      </c>
      <c r="K3931" s="1">
        <v>53217.3</v>
      </c>
      <c r="L3931">
        <v>0</v>
      </c>
      <c r="M3931">
        <v>2</v>
      </c>
      <c r="N3931">
        <v>2460</v>
      </c>
      <c r="O3931">
        <v>1</v>
      </c>
      <c r="P3931">
        <v>38</v>
      </c>
      <c r="Q3931">
        <v>0.5</v>
      </c>
      <c r="R3931">
        <v>4920</v>
      </c>
      <c r="S3931" t="str" cm="1">
        <f t="array" ref="S3931">_xlfn.IFS(E3934&lt;30,"18-29",E3934&lt;45,"30-44",TRUE,"45+")</f>
        <v>18-29</v>
      </c>
      <c r="T3931" t="str" cm="1">
        <f t="array" ref="T3931">_xlfn.IFS(F3931&lt;=2,"0-2 Years",F3931&lt;=5,"3-5 Years",F3931&lt;=8,"6-8 Years",TRUE,"9-10 Years")</f>
        <v>6-8 Years</v>
      </c>
      <c r="U3931" t="str" cm="1">
        <f t="array" ref="U3931">_xlfn.IFS(P3931&gt;60,"High Risk",P3931&gt;30,"Medium Risk",TRUE,"Low Risk")</f>
        <v>Medium Risk</v>
      </c>
      <c r="V3931">
        <f t="shared" si="61"/>
        <v>3</v>
      </c>
    </row>
    <row r="3932" spans="1:22" hidden="1" x14ac:dyDescent="0.2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 s="2">
        <v>111973.97</v>
      </c>
      <c r="H3932">
        <v>1</v>
      </c>
      <c r="I3932">
        <v>1</v>
      </c>
      <c r="J3932">
        <v>1</v>
      </c>
      <c r="K3932" s="1">
        <v>162756.29</v>
      </c>
      <c r="L3932">
        <v>1</v>
      </c>
      <c r="M3932">
        <v>19</v>
      </c>
      <c r="N3932">
        <v>3693</v>
      </c>
      <c r="O3932">
        <v>8</v>
      </c>
      <c r="P3932">
        <v>143</v>
      </c>
      <c r="Q3932">
        <v>0.42105263157894735</v>
      </c>
      <c r="R3932">
        <v>70167</v>
      </c>
      <c r="S3932" t="str" cm="1">
        <f t="array" ref="S3932">_xlfn.IFS(E3935&lt;30,"18-29",E3935&lt;45,"30-44",TRUE,"45+")</f>
        <v>30-44</v>
      </c>
      <c r="T3932" t="str" cm="1">
        <f t="array" ref="T3932">_xlfn.IFS(F3932&lt;=2,"0-2 Years",F3932&lt;=5,"3-5 Years",F3932&lt;=8,"6-8 Years",TRUE,"9-10 Years")</f>
        <v>9-10 Years</v>
      </c>
      <c r="U3932" t="str" cm="1">
        <f t="array" ref="U3932">_xlfn.IFS(P3932&gt;60,"High Risk",P3932&gt;30,"Medium Risk",TRUE,"Low Risk")</f>
        <v>High Risk</v>
      </c>
      <c r="V3932">
        <f t="shared" si="61"/>
        <v>3</v>
      </c>
    </row>
    <row r="3933" spans="1:22" hidden="1" x14ac:dyDescent="0.2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 s="2">
        <v>178032.53</v>
      </c>
      <c r="H3933">
        <v>1</v>
      </c>
      <c r="I3933">
        <v>0</v>
      </c>
      <c r="J3933">
        <v>1</v>
      </c>
      <c r="K3933" s="1">
        <v>42181.68</v>
      </c>
      <c r="L3933">
        <v>0</v>
      </c>
      <c r="M3933">
        <v>7</v>
      </c>
      <c r="N3933">
        <v>4265</v>
      </c>
      <c r="O3933">
        <v>9</v>
      </c>
      <c r="P3933">
        <v>133</v>
      </c>
      <c r="Q3933">
        <v>1</v>
      </c>
      <c r="R3933">
        <v>29855</v>
      </c>
      <c r="S3933" t="str" cm="1">
        <f t="array" ref="S3933">_xlfn.IFS(E3936&lt;30,"18-29",E3936&lt;45,"30-44",TRUE,"45+")</f>
        <v>45+</v>
      </c>
      <c r="T3933" t="str" cm="1">
        <f t="array" ref="T3933">_xlfn.IFS(F3933&lt;=2,"0-2 Years",F3933&lt;=5,"3-5 Years",F3933&lt;=8,"6-8 Years",TRUE,"9-10 Years")</f>
        <v>6-8 Years</v>
      </c>
      <c r="U3933" t="str" cm="1">
        <f t="array" ref="U3933">_xlfn.IFS(P3933&gt;60,"High Risk",P3933&gt;30,"Medium Risk",TRUE,"Low Risk")</f>
        <v>High Risk</v>
      </c>
      <c r="V3933">
        <f t="shared" si="61"/>
        <v>2</v>
      </c>
    </row>
    <row r="3934" spans="1:22" hidden="1" x14ac:dyDescent="0.2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 s="2">
        <v>140007.19</v>
      </c>
      <c r="H3934">
        <v>1</v>
      </c>
      <c r="I3934">
        <v>0</v>
      </c>
      <c r="J3934">
        <v>1</v>
      </c>
      <c r="K3934" s="1">
        <v>31714.080000000002</v>
      </c>
      <c r="L3934">
        <v>0</v>
      </c>
      <c r="M3934">
        <v>16</v>
      </c>
      <c r="N3934">
        <v>2064</v>
      </c>
      <c r="O3934">
        <v>4</v>
      </c>
      <c r="P3934">
        <v>125</v>
      </c>
      <c r="Q3934">
        <v>0.25</v>
      </c>
      <c r="R3934">
        <v>33024</v>
      </c>
      <c r="S3934" t="str" cm="1">
        <f t="array" ref="S3934">_xlfn.IFS(E3937&lt;30,"18-29",E3937&lt;45,"30-44",TRUE,"45+")</f>
        <v>45+</v>
      </c>
      <c r="T3934" t="str" cm="1">
        <f t="array" ref="T3934">_xlfn.IFS(F3934&lt;=2,"0-2 Years",F3934&lt;=5,"3-5 Years",F3934&lt;=8,"6-8 Years",TRUE,"9-10 Years")</f>
        <v>3-5 Years</v>
      </c>
      <c r="U3934" t="str" cm="1">
        <f t="array" ref="U3934">_xlfn.IFS(P3934&gt;60,"High Risk",P3934&gt;30,"Medium Risk",TRUE,"Low Risk")</f>
        <v>High Risk</v>
      </c>
      <c r="V3934">
        <f t="shared" si="61"/>
        <v>2</v>
      </c>
    </row>
    <row r="3935" spans="1:22" hidden="1" x14ac:dyDescent="0.2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 s="2">
        <v>98400.61</v>
      </c>
      <c r="H3935">
        <v>2</v>
      </c>
      <c r="I3935">
        <v>0</v>
      </c>
      <c r="J3935">
        <v>0</v>
      </c>
      <c r="K3935" s="1">
        <v>25017.279999999999</v>
      </c>
      <c r="L3935">
        <v>0</v>
      </c>
      <c r="M3935">
        <v>27</v>
      </c>
      <c r="N3935">
        <v>2543</v>
      </c>
      <c r="O3935">
        <v>10</v>
      </c>
      <c r="P3935">
        <v>69</v>
      </c>
      <c r="Q3935">
        <v>0.37037037037037035</v>
      </c>
      <c r="R3935">
        <v>68661</v>
      </c>
      <c r="S3935" t="str" cm="1">
        <f t="array" ref="S3935">_xlfn.IFS(E3938&lt;30,"18-29",E3938&lt;45,"30-44",TRUE,"45+")</f>
        <v>30-44</v>
      </c>
      <c r="T3935" t="str" cm="1">
        <f t="array" ref="T3935">_xlfn.IFS(F3935&lt;=2,"0-2 Years",F3935&lt;=5,"3-5 Years",F3935&lt;=8,"6-8 Years",TRUE,"9-10 Years")</f>
        <v>3-5 Years</v>
      </c>
      <c r="U3935" t="str" cm="1">
        <f t="array" ref="U3935">_xlfn.IFS(P3935&gt;60,"High Risk",P3935&gt;30,"Medium Risk",TRUE,"Low Risk")</f>
        <v>High Risk</v>
      </c>
      <c r="V3935">
        <f t="shared" si="61"/>
        <v>3</v>
      </c>
    </row>
    <row r="3936" spans="1:22" x14ac:dyDescent="0.2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 s="2">
        <v>0</v>
      </c>
      <c r="H3936">
        <v>2</v>
      </c>
      <c r="I3936">
        <v>1</v>
      </c>
      <c r="J3936">
        <v>0</v>
      </c>
      <c r="K3936" s="1">
        <v>104272.04</v>
      </c>
      <c r="L3936">
        <v>0</v>
      </c>
      <c r="M3936">
        <v>12</v>
      </c>
      <c r="N3936">
        <v>1577</v>
      </c>
      <c r="O3936">
        <v>10</v>
      </c>
      <c r="P3936">
        <v>68</v>
      </c>
      <c r="Q3936">
        <v>0.83333333333333337</v>
      </c>
      <c r="R3936">
        <v>18924</v>
      </c>
      <c r="S3936" t="str" cm="1">
        <f t="array" ref="S3936">_xlfn.IFS(E3939&lt;30,"18-29",E3939&lt;45,"30-44",TRUE,"45+")</f>
        <v>18-29</v>
      </c>
      <c r="T3936" t="str" cm="1">
        <f t="array" ref="T3936">_xlfn.IFS(F3936&lt;=2,"0-2 Years",F3936&lt;=5,"3-5 Years",F3936&lt;=8,"6-8 Years",TRUE,"9-10 Years")</f>
        <v>0-2 Years</v>
      </c>
      <c r="U3936" t="str" cm="1">
        <f t="array" ref="U3936">_xlfn.IFS(P3936&gt;60,"High Risk",P3936&gt;30,"Medium Risk",TRUE,"Low Risk")</f>
        <v>High Risk</v>
      </c>
      <c r="V3936">
        <f t="shared" si="61"/>
        <v>8</v>
      </c>
    </row>
    <row r="3937" spans="1:22" hidden="1" x14ac:dyDescent="0.2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 s="2">
        <v>108924.33</v>
      </c>
      <c r="H3937">
        <v>2</v>
      </c>
      <c r="I3937">
        <v>1</v>
      </c>
      <c r="J3937">
        <v>0</v>
      </c>
      <c r="K3937" s="1">
        <v>84300.4</v>
      </c>
      <c r="L3937">
        <v>1</v>
      </c>
      <c r="M3937">
        <v>13</v>
      </c>
      <c r="N3937">
        <v>2762</v>
      </c>
      <c r="O3937">
        <v>5</v>
      </c>
      <c r="P3937">
        <v>89</v>
      </c>
      <c r="Q3937">
        <v>0.38461538461538464</v>
      </c>
      <c r="R3937">
        <v>35906</v>
      </c>
      <c r="S3937" t="str" cm="1">
        <f t="array" ref="S3937">_xlfn.IFS(E3940&lt;30,"18-29",E3940&lt;45,"30-44",TRUE,"45+")</f>
        <v>30-44</v>
      </c>
      <c r="T3937" t="str" cm="1">
        <f t="array" ref="T3937">_xlfn.IFS(F3937&lt;=2,"0-2 Years",F3937&lt;=5,"3-5 Years",F3937&lt;=8,"6-8 Years",TRUE,"9-10 Years")</f>
        <v>3-5 Years</v>
      </c>
      <c r="U3937" t="str" cm="1">
        <f t="array" ref="U3937">_xlfn.IFS(P3937&gt;60,"High Risk",P3937&gt;30,"Medium Risk",TRUE,"Low Risk")</f>
        <v>High Risk</v>
      </c>
      <c r="V3937">
        <f t="shared" si="61"/>
        <v>3</v>
      </c>
    </row>
    <row r="3938" spans="1:22" hidden="1" x14ac:dyDescent="0.2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 s="2">
        <v>132835.56</v>
      </c>
      <c r="H3938">
        <v>1</v>
      </c>
      <c r="I3938">
        <v>0</v>
      </c>
      <c r="J3938">
        <v>0</v>
      </c>
      <c r="K3938" s="1">
        <v>136877.24</v>
      </c>
      <c r="L3938">
        <v>0</v>
      </c>
      <c r="M3938">
        <v>18</v>
      </c>
      <c r="N3938">
        <v>4902</v>
      </c>
      <c r="O3938">
        <v>9</v>
      </c>
      <c r="P3938">
        <v>86</v>
      </c>
      <c r="Q3938">
        <v>0.5</v>
      </c>
      <c r="R3938">
        <v>88236</v>
      </c>
      <c r="S3938" t="str" cm="1">
        <f t="array" ref="S3938">_xlfn.IFS(E3941&lt;30,"18-29",E3941&lt;45,"30-44",TRUE,"45+")</f>
        <v>18-29</v>
      </c>
      <c r="T3938" t="str" cm="1">
        <f t="array" ref="T3938">_xlfn.IFS(F3938&lt;=2,"0-2 Years",F3938&lt;=5,"3-5 Years",F3938&lt;=8,"6-8 Years",TRUE,"9-10 Years")</f>
        <v>3-5 Years</v>
      </c>
      <c r="U3938" t="str" cm="1">
        <f t="array" ref="U3938">_xlfn.IFS(P3938&gt;60,"High Risk",P3938&gt;30,"Medium Risk",TRUE,"Low Risk")</f>
        <v>High Risk</v>
      </c>
      <c r="V3938">
        <f t="shared" si="61"/>
        <v>5</v>
      </c>
    </row>
    <row r="3939" spans="1:22" hidden="1" x14ac:dyDescent="0.2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 s="2">
        <v>0</v>
      </c>
      <c r="H3939">
        <v>2</v>
      </c>
      <c r="I3939">
        <v>1</v>
      </c>
      <c r="J3939">
        <v>1</v>
      </c>
      <c r="K3939" s="1">
        <v>199409.19</v>
      </c>
      <c r="L3939">
        <v>0</v>
      </c>
      <c r="M3939">
        <v>15</v>
      </c>
      <c r="N3939">
        <v>144</v>
      </c>
      <c r="O3939">
        <v>9</v>
      </c>
      <c r="P3939">
        <v>75</v>
      </c>
      <c r="Q3939">
        <v>0.6</v>
      </c>
      <c r="R3939">
        <v>2160</v>
      </c>
      <c r="S3939" t="str" cm="1">
        <f t="array" ref="S3939">_xlfn.IFS(E3942&lt;30,"18-29",E3942&lt;45,"30-44",TRUE,"45+")</f>
        <v>45+</v>
      </c>
      <c r="T3939" t="str" cm="1">
        <f t="array" ref="T3939">_xlfn.IFS(F3939&lt;=2,"0-2 Years",F3939&lt;=5,"3-5 Years",F3939&lt;=8,"6-8 Years",TRUE,"9-10 Years")</f>
        <v>0-2 Years</v>
      </c>
      <c r="U3939" t="str" cm="1">
        <f t="array" ref="U3939">_xlfn.IFS(P3939&gt;60,"High Risk",P3939&gt;30,"Medium Risk",TRUE,"Low Risk")</f>
        <v>High Risk</v>
      </c>
      <c r="V3939">
        <f t="shared" si="61"/>
        <v>4</v>
      </c>
    </row>
    <row r="3940" spans="1:22" x14ac:dyDescent="0.2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 s="2">
        <v>118334.44</v>
      </c>
      <c r="H3940">
        <v>1</v>
      </c>
      <c r="I3940">
        <v>0</v>
      </c>
      <c r="J3940">
        <v>0</v>
      </c>
      <c r="K3940" s="1">
        <v>163147.99</v>
      </c>
      <c r="L3940">
        <v>1</v>
      </c>
      <c r="M3940">
        <v>13</v>
      </c>
      <c r="N3940">
        <v>4711</v>
      </c>
      <c r="O3940">
        <v>6</v>
      </c>
      <c r="P3940">
        <v>65</v>
      </c>
      <c r="Q3940">
        <v>0.46153846153846156</v>
      </c>
      <c r="R3940">
        <v>61243</v>
      </c>
      <c r="S3940" t="str" cm="1">
        <f t="array" ref="S3940">_xlfn.IFS(E3943&lt;30,"18-29",E3943&lt;45,"30-44",TRUE,"45+")</f>
        <v>30-44</v>
      </c>
      <c r="T3940" t="str" cm="1">
        <f t="array" ref="T3940">_xlfn.IFS(F3940&lt;=2,"0-2 Years",F3940&lt;=5,"3-5 Years",F3940&lt;=8,"6-8 Years",TRUE,"9-10 Years")</f>
        <v>0-2 Years</v>
      </c>
      <c r="U3940" t="str" cm="1">
        <f t="array" ref="U3940">_xlfn.IFS(P3940&gt;60,"High Risk",P3940&gt;30,"Medium Risk",TRUE,"Low Risk")</f>
        <v>High Risk</v>
      </c>
      <c r="V3940">
        <f t="shared" si="61"/>
        <v>6</v>
      </c>
    </row>
    <row r="3941" spans="1:22" hidden="1" x14ac:dyDescent="0.2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 s="2">
        <v>81732.88</v>
      </c>
      <c r="H3941">
        <v>2</v>
      </c>
      <c r="I3941">
        <v>1</v>
      </c>
      <c r="J3941">
        <v>0</v>
      </c>
      <c r="K3941" s="1">
        <v>136497.28</v>
      </c>
      <c r="L3941">
        <v>0</v>
      </c>
      <c r="M3941">
        <v>30</v>
      </c>
      <c r="N3941">
        <v>2607</v>
      </c>
      <c r="O3941">
        <v>0</v>
      </c>
      <c r="P3941">
        <v>126</v>
      </c>
      <c r="Q3941">
        <v>0</v>
      </c>
      <c r="R3941">
        <v>78210</v>
      </c>
      <c r="S3941" t="str" cm="1">
        <f t="array" ref="S3941">_xlfn.IFS(E3944&lt;30,"18-29",E3944&lt;45,"30-44",TRUE,"45+")</f>
        <v>18-29</v>
      </c>
      <c r="T3941" t="str" cm="1">
        <f t="array" ref="T3941">_xlfn.IFS(F3941&lt;=2,"0-2 Years",F3941&lt;=5,"3-5 Years",F3941&lt;=8,"6-8 Years",TRUE,"9-10 Years")</f>
        <v>9-10 Years</v>
      </c>
      <c r="U3941" t="str" cm="1">
        <f t="array" ref="U3941">_xlfn.IFS(P3941&gt;60,"High Risk",P3941&gt;30,"Medium Risk",TRUE,"Low Risk")</f>
        <v>High Risk</v>
      </c>
      <c r="V3941">
        <f t="shared" si="61"/>
        <v>3</v>
      </c>
    </row>
    <row r="3942" spans="1:22" x14ac:dyDescent="0.2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 s="2">
        <v>121411.9</v>
      </c>
      <c r="H3942">
        <v>1</v>
      </c>
      <c r="I3942">
        <v>0</v>
      </c>
      <c r="J3942">
        <v>0</v>
      </c>
      <c r="K3942" s="1">
        <v>10070.4</v>
      </c>
      <c r="L3942">
        <v>1</v>
      </c>
      <c r="M3942">
        <v>17</v>
      </c>
      <c r="N3942">
        <v>4126</v>
      </c>
      <c r="O3942">
        <v>10</v>
      </c>
      <c r="P3942">
        <v>174</v>
      </c>
      <c r="Q3942">
        <v>0.58823529411764708</v>
      </c>
      <c r="R3942">
        <v>70142</v>
      </c>
      <c r="S3942" t="str" cm="1">
        <f t="array" ref="S3942">_xlfn.IFS(E3945&lt;30,"18-29",E3945&lt;45,"30-44",TRUE,"45+")</f>
        <v>45+</v>
      </c>
      <c r="T3942" t="str" cm="1">
        <f t="array" ref="T3942">_xlfn.IFS(F3942&lt;=2,"0-2 Years",F3942&lt;=5,"3-5 Years",F3942&lt;=8,"6-8 Years",TRUE,"9-10 Years")</f>
        <v>3-5 Years</v>
      </c>
      <c r="U3942" t="str" cm="1">
        <f t="array" ref="U3942">_xlfn.IFS(P3942&gt;60,"High Risk",P3942&gt;30,"Medium Risk",TRUE,"Low Risk")</f>
        <v>High Risk</v>
      </c>
      <c r="V3942">
        <f t="shared" si="61"/>
        <v>6</v>
      </c>
    </row>
    <row r="3943" spans="1:22" hidden="1" x14ac:dyDescent="0.2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 s="2">
        <v>121455.65</v>
      </c>
      <c r="H3943">
        <v>1</v>
      </c>
      <c r="I3943">
        <v>1</v>
      </c>
      <c r="J3943">
        <v>0</v>
      </c>
      <c r="K3943" s="1">
        <v>190068.53</v>
      </c>
      <c r="L3943">
        <v>1</v>
      </c>
      <c r="M3943">
        <v>30</v>
      </c>
      <c r="N3943">
        <v>2371</v>
      </c>
      <c r="O3943">
        <v>5</v>
      </c>
      <c r="P3943">
        <v>118</v>
      </c>
      <c r="Q3943">
        <v>0.16666666666666666</v>
      </c>
      <c r="R3943">
        <v>71130</v>
      </c>
      <c r="S3943" t="str" cm="1">
        <f t="array" ref="S3943">_xlfn.IFS(E3946&lt;30,"18-29",E3946&lt;45,"30-44",TRUE,"45+")</f>
        <v>30-44</v>
      </c>
      <c r="T3943" t="str" cm="1">
        <f t="array" ref="T3943">_xlfn.IFS(F3943&lt;=2,"0-2 Years",F3943&lt;=5,"3-5 Years",F3943&lt;=8,"6-8 Years",TRUE,"9-10 Years")</f>
        <v>9-10 Years</v>
      </c>
      <c r="U3943" t="str" cm="1">
        <f t="array" ref="U3943">_xlfn.IFS(P3943&gt;60,"High Risk",P3943&gt;30,"Medium Risk",TRUE,"Low Risk")</f>
        <v>High Risk</v>
      </c>
      <c r="V3943">
        <f t="shared" si="61"/>
        <v>5</v>
      </c>
    </row>
    <row r="3944" spans="1:22" hidden="1" x14ac:dyDescent="0.2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 s="2">
        <v>0</v>
      </c>
      <c r="H3944">
        <v>2</v>
      </c>
      <c r="I3944">
        <v>1</v>
      </c>
      <c r="J3944">
        <v>1</v>
      </c>
      <c r="K3944" s="1">
        <v>58309.54</v>
      </c>
      <c r="L3944">
        <v>0</v>
      </c>
      <c r="M3944">
        <v>18</v>
      </c>
      <c r="N3944">
        <v>2155</v>
      </c>
      <c r="O3944">
        <v>6</v>
      </c>
      <c r="P3944">
        <v>148</v>
      </c>
      <c r="Q3944">
        <v>0.33333333333333331</v>
      </c>
      <c r="R3944">
        <v>38790</v>
      </c>
      <c r="S3944" t="str" cm="1">
        <f t="array" ref="S3944">_xlfn.IFS(E3947&lt;30,"18-29",E3947&lt;45,"30-44",TRUE,"45+")</f>
        <v>30-44</v>
      </c>
      <c r="T3944" t="str" cm="1">
        <f t="array" ref="T3944">_xlfn.IFS(F3944&lt;=2,"0-2 Years",F3944&lt;=5,"3-5 Years",F3944&lt;=8,"6-8 Years",TRUE,"9-10 Years")</f>
        <v>3-5 Years</v>
      </c>
      <c r="U3944" t="str" cm="1">
        <f t="array" ref="U3944">_xlfn.IFS(P3944&gt;60,"High Risk",P3944&gt;30,"Medium Risk",TRUE,"Low Risk")</f>
        <v>High Risk</v>
      </c>
      <c r="V3944">
        <f t="shared" si="61"/>
        <v>3</v>
      </c>
    </row>
    <row r="3945" spans="1:22" hidden="1" x14ac:dyDescent="0.2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 s="2">
        <v>0</v>
      </c>
      <c r="H3945">
        <v>2</v>
      </c>
      <c r="I3945">
        <v>1</v>
      </c>
      <c r="J3945">
        <v>1</v>
      </c>
      <c r="K3945" s="1">
        <v>76946.600000000006</v>
      </c>
      <c r="L3945">
        <v>0</v>
      </c>
      <c r="M3945">
        <v>4</v>
      </c>
      <c r="N3945">
        <v>255</v>
      </c>
      <c r="O3945">
        <v>0</v>
      </c>
      <c r="P3945">
        <v>142</v>
      </c>
      <c r="Q3945">
        <v>0</v>
      </c>
      <c r="R3945">
        <v>1020</v>
      </c>
      <c r="S3945" t="str" cm="1">
        <f t="array" ref="S3945">_xlfn.IFS(E3948&lt;30,"18-29",E3948&lt;45,"30-44",TRUE,"45+")</f>
        <v>30-44</v>
      </c>
      <c r="T3945" t="str" cm="1">
        <f t="array" ref="T3945">_xlfn.IFS(F3945&lt;=2,"0-2 Years",F3945&lt;=5,"3-5 Years",F3945&lt;=8,"6-8 Years",TRUE,"9-10 Years")</f>
        <v>3-5 Years</v>
      </c>
      <c r="U3945" t="str" cm="1">
        <f t="array" ref="U3945">_xlfn.IFS(P3945&gt;60,"High Risk",P3945&gt;30,"Medium Risk",TRUE,"Low Risk")</f>
        <v>High Risk</v>
      </c>
      <c r="V3945">
        <f t="shared" si="61"/>
        <v>4</v>
      </c>
    </row>
    <row r="3946" spans="1:22" hidden="1" x14ac:dyDescent="0.2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 s="2">
        <v>117989.75999999999</v>
      </c>
      <c r="H3946">
        <v>1</v>
      </c>
      <c r="I3946">
        <v>1</v>
      </c>
      <c r="J3946">
        <v>1</v>
      </c>
      <c r="K3946" s="1">
        <v>54129.86</v>
      </c>
      <c r="L3946">
        <v>0</v>
      </c>
      <c r="M3946">
        <v>13</v>
      </c>
      <c r="N3946">
        <v>4317</v>
      </c>
      <c r="O3946">
        <v>9</v>
      </c>
      <c r="P3946">
        <v>119</v>
      </c>
      <c r="Q3946">
        <v>0.69230769230769229</v>
      </c>
      <c r="R3946">
        <v>56121</v>
      </c>
      <c r="S3946" t="str" cm="1">
        <f t="array" ref="S3946">_xlfn.IFS(E3949&lt;30,"18-29",E3949&lt;45,"30-44",TRUE,"45+")</f>
        <v>45+</v>
      </c>
      <c r="T3946" t="str" cm="1">
        <f t="array" ref="T3946">_xlfn.IFS(F3946&lt;=2,"0-2 Years",F3946&lt;=5,"3-5 Years",F3946&lt;=8,"6-8 Years",TRUE,"9-10 Years")</f>
        <v>6-8 Years</v>
      </c>
      <c r="U3946" t="str" cm="1">
        <f t="array" ref="U3946">_xlfn.IFS(P3946&gt;60,"High Risk",P3946&gt;30,"Medium Risk",TRUE,"Low Risk")</f>
        <v>High Risk</v>
      </c>
      <c r="V3946">
        <f t="shared" si="61"/>
        <v>2</v>
      </c>
    </row>
    <row r="3947" spans="1:22" hidden="1" x14ac:dyDescent="0.2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 s="2">
        <v>0</v>
      </c>
      <c r="H3947">
        <v>2</v>
      </c>
      <c r="I3947">
        <v>1</v>
      </c>
      <c r="J3947">
        <v>1</v>
      </c>
      <c r="K3947" s="1">
        <v>52990.7</v>
      </c>
      <c r="L3947">
        <v>0</v>
      </c>
      <c r="M3947">
        <v>21</v>
      </c>
      <c r="N3947">
        <v>2547</v>
      </c>
      <c r="O3947">
        <v>10</v>
      </c>
      <c r="P3947">
        <v>81</v>
      </c>
      <c r="Q3947">
        <v>0.47619047619047616</v>
      </c>
      <c r="R3947">
        <v>53487</v>
      </c>
      <c r="S3947" t="str" cm="1">
        <f t="array" ref="S3947">_xlfn.IFS(E3950&lt;30,"18-29",E3950&lt;45,"30-44",TRUE,"45+")</f>
        <v>45+</v>
      </c>
      <c r="T3947" t="str" cm="1">
        <f t="array" ref="T3947">_xlfn.IFS(F3947&lt;=2,"0-2 Years",F3947&lt;=5,"3-5 Years",F3947&lt;=8,"6-8 Years",TRUE,"9-10 Years")</f>
        <v>9-10 Years</v>
      </c>
      <c r="U3947" t="str" cm="1">
        <f t="array" ref="U3947">_xlfn.IFS(P3947&gt;60,"High Risk",P3947&gt;30,"Medium Risk",TRUE,"Low Risk")</f>
        <v>High Risk</v>
      </c>
      <c r="V3947">
        <f t="shared" si="61"/>
        <v>3</v>
      </c>
    </row>
    <row r="3948" spans="1:22" hidden="1" x14ac:dyDescent="0.2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 s="2">
        <v>137411.29</v>
      </c>
      <c r="H3948">
        <v>1</v>
      </c>
      <c r="I3948">
        <v>0</v>
      </c>
      <c r="J3948">
        <v>1</v>
      </c>
      <c r="K3948" s="1">
        <v>161854.98000000001</v>
      </c>
      <c r="L3948">
        <v>0</v>
      </c>
      <c r="M3948">
        <v>12</v>
      </c>
      <c r="N3948">
        <v>1513</v>
      </c>
      <c r="O3948">
        <v>2</v>
      </c>
      <c r="P3948">
        <v>77</v>
      </c>
      <c r="Q3948">
        <v>0.16666666666666666</v>
      </c>
      <c r="R3948">
        <v>18156</v>
      </c>
      <c r="S3948" t="str" cm="1">
        <f t="array" ref="S3948">_xlfn.IFS(E3951&lt;30,"18-29",E3951&lt;45,"30-44",TRUE,"45+")</f>
        <v>30-44</v>
      </c>
      <c r="T3948" t="str" cm="1">
        <f t="array" ref="T3948">_xlfn.IFS(F3948&lt;=2,"0-2 Years",F3948&lt;=5,"3-5 Years",F3948&lt;=8,"6-8 Years",TRUE,"9-10 Years")</f>
        <v>3-5 Years</v>
      </c>
      <c r="U3948" t="str" cm="1">
        <f t="array" ref="U3948">_xlfn.IFS(P3948&gt;60,"High Risk",P3948&gt;30,"Medium Risk",TRUE,"Low Risk")</f>
        <v>High Risk</v>
      </c>
      <c r="V3948">
        <f t="shared" si="61"/>
        <v>2</v>
      </c>
    </row>
    <row r="3949" spans="1:22" hidden="1" x14ac:dyDescent="0.2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 s="2">
        <v>73688.2</v>
      </c>
      <c r="H3949">
        <v>1</v>
      </c>
      <c r="I3949">
        <v>1</v>
      </c>
      <c r="J3949">
        <v>1</v>
      </c>
      <c r="K3949" s="1">
        <v>172141.33</v>
      </c>
      <c r="L3949">
        <v>0</v>
      </c>
      <c r="M3949">
        <v>18</v>
      </c>
      <c r="N3949">
        <v>901</v>
      </c>
      <c r="O3949">
        <v>7</v>
      </c>
      <c r="P3949">
        <v>151</v>
      </c>
      <c r="Q3949">
        <v>0.3888888888888889</v>
      </c>
      <c r="R3949">
        <v>16218</v>
      </c>
      <c r="S3949" t="str" cm="1">
        <f t="array" ref="S3949">_xlfn.IFS(E3952&lt;30,"18-29",E3952&lt;45,"30-44",TRUE,"45+")</f>
        <v>18-29</v>
      </c>
      <c r="T3949" t="str" cm="1">
        <f t="array" ref="T3949">_xlfn.IFS(F3949&lt;=2,"0-2 Years",F3949&lt;=5,"3-5 Years",F3949&lt;=8,"6-8 Years",TRUE,"9-10 Years")</f>
        <v>9-10 Years</v>
      </c>
      <c r="U3949" t="str" cm="1">
        <f t="array" ref="U3949">_xlfn.IFS(P3949&gt;60,"High Risk",P3949&gt;30,"Medium Risk",TRUE,"Low Risk")</f>
        <v>High Risk</v>
      </c>
      <c r="V3949">
        <f t="shared" si="61"/>
        <v>3</v>
      </c>
    </row>
    <row r="3950" spans="1:22" hidden="1" x14ac:dyDescent="0.2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 s="2">
        <v>122330.7</v>
      </c>
      <c r="H3950">
        <v>2</v>
      </c>
      <c r="I3950">
        <v>0</v>
      </c>
      <c r="J3950">
        <v>1</v>
      </c>
      <c r="K3950" s="1">
        <v>124429.19</v>
      </c>
      <c r="L3950">
        <v>0</v>
      </c>
      <c r="M3950">
        <v>16</v>
      </c>
      <c r="N3950">
        <v>2109</v>
      </c>
      <c r="O3950">
        <v>2</v>
      </c>
      <c r="P3950">
        <v>60</v>
      </c>
      <c r="Q3950">
        <v>0.125</v>
      </c>
      <c r="R3950">
        <v>33744</v>
      </c>
      <c r="S3950" t="str" cm="1">
        <f t="array" ref="S3950">_xlfn.IFS(E3953&lt;30,"18-29",E3953&lt;45,"30-44",TRUE,"45+")</f>
        <v>45+</v>
      </c>
      <c r="T3950" t="str" cm="1">
        <f t="array" ref="T3950">_xlfn.IFS(F3950&lt;=2,"0-2 Years",F3950&lt;=5,"3-5 Years",F3950&lt;=8,"6-8 Years",TRUE,"9-10 Years")</f>
        <v>9-10 Years</v>
      </c>
      <c r="U3950" t="str" cm="1">
        <f t="array" ref="U3950">_xlfn.IFS(P3950&gt;60,"High Risk",P3950&gt;30,"Medium Risk",TRUE,"Low Risk")</f>
        <v>Medium Risk</v>
      </c>
      <c r="V3950">
        <f t="shared" si="61"/>
        <v>1</v>
      </c>
    </row>
    <row r="3951" spans="1:22" hidden="1" x14ac:dyDescent="0.2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 s="2">
        <v>99906.89</v>
      </c>
      <c r="H3951">
        <v>1</v>
      </c>
      <c r="I3951">
        <v>0</v>
      </c>
      <c r="J3951">
        <v>0</v>
      </c>
      <c r="K3951" s="1">
        <v>24983.39</v>
      </c>
      <c r="L3951">
        <v>0</v>
      </c>
      <c r="M3951">
        <v>17</v>
      </c>
      <c r="N3951">
        <v>476</v>
      </c>
      <c r="O3951">
        <v>10</v>
      </c>
      <c r="P3951">
        <v>138</v>
      </c>
      <c r="Q3951">
        <v>0.58823529411764708</v>
      </c>
      <c r="R3951">
        <v>8092</v>
      </c>
      <c r="S3951" t="str" cm="1">
        <f t="array" ref="S3951">_xlfn.IFS(E3954&lt;30,"18-29",E3954&lt;45,"30-44",TRUE,"45+")</f>
        <v>30-44</v>
      </c>
      <c r="T3951" t="str" cm="1">
        <f t="array" ref="T3951">_xlfn.IFS(F3951&lt;=2,"0-2 Years",F3951&lt;=5,"3-5 Years",F3951&lt;=8,"6-8 Years",TRUE,"9-10 Years")</f>
        <v>3-5 Years</v>
      </c>
      <c r="U3951" t="str" cm="1">
        <f t="array" ref="U3951">_xlfn.IFS(P3951&gt;60,"High Risk",P3951&gt;30,"Medium Risk",TRUE,"Low Risk")</f>
        <v>High Risk</v>
      </c>
      <c r="V3951">
        <f t="shared" si="61"/>
        <v>5</v>
      </c>
    </row>
    <row r="3952" spans="1:22" hidden="1" x14ac:dyDescent="0.2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 s="2">
        <v>0</v>
      </c>
      <c r="H3952">
        <v>2</v>
      </c>
      <c r="I3952">
        <v>0</v>
      </c>
      <c r="J3952">
        <v>1</v>
      </c>
      <c r="K3952" s="1">
        <v>86699.98</v>
      </c>
      <c r="L3952">
        <v>0</v>
      </c>
      <c r="M3952">
        <v>10</v>
      </c>
      <c r="N3952">
        <v>2318</v>
      </c>
      <c r="O3952">
        <v>4</v>
      </c>
      <c r="P3952">
        <v>51</v>
      </c>
      <c r="Q3952">
        <v>0.4</v>
      </c>
      <c r="R3952">
        <v>23180</v>
      </c>
      <c r="S3952" t="str" cm="1">
        <f t="array" ref="S3952">_xlfn.IFS(E3955&lt;30,"18-29",E3955&lt;45,"30-44",TRUE,"45+")</f>
        <v>30-44</v>
      </c>
      <c r="T3952" t="str" cm="1">
        <f t="array" ref="T3952">_xlfn.IFS(F3952&lt;=2,"0-2 Years",F3952&lt;=5,"3-5 Years",F3952&lt;=8,"6-8 Years",TRUE,"9-10 Years")</f>
        <v>3-5 Years</v>
      </c>
      <c r="U3952" t="str" cm="1">
        <f t="array" ref="U3952">_xlfn.IFS(P3952&gt;60,"High Risk",P3952&gt;30,"Medium Risk",TRUE,"Low Risk")</f>
        <v>Medium Risk</v>
      </c>
      <c r="V3952">
        <f t="shared" si="61"/>
        <v>3</v>
      </c>
    </row>
    <row r="3953" spans="1:22" x14ac:dyDescent="0.2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 s="2">
        <v>167664.82999999999</v>
      </c>
      <c r="H3953">
        <v>1</v>
      </c>
      <c r="I3953">
        <v>0</v>
      </c>
      <c r="J3953">
        <v>0</v>
      </c>
      <c r="K3953" s="1">
        <v>125440.11</v>
      </c>
      <c r="L3953">
        <v>1</v>
      </c>
      <c r="M3953">
        <v>26</v>
      </c>
      <c r="N3953">
        <v>2812</v>
      </c>
      <c r="O3953">
        <v>9</v>
      </c>
      <c r="P3953">
        <v>122</v>
      </c>
      <c r="Q3953">
        <v>0.34615384615384615</v>
      </c>
      <c r="R3953">
        <v>73112</v>
      </c>
      <c r="S3953" t="str" cm="1">
        <f t="array" ref="S3953">_xlfn.IFS(E3956&lt;30,"18-29",E3956&lt;45,"30-44",TRUE,"45+")</f>
        <v>30-44</v>
      </c>
      <c r="T3953" t="str" cm="1">
        <f t="array" ref="T3953">_xlfn.IFS(F3953&lt;=2,"0-2 Years",F3953&lt;=5,"3-5 Years",F3953&lt;=8,"6-8 Years",TRUE,"9-10 Years")</f>
        <v>9-10 Years</v>
      </c>
      <c r="U3953" t="str" cm="1">
        <f t="array" ref="U3953">_xlfn.IFS(P3953&gt;60,"High Risk",P3953&gt;30,"Medium Risk",TRUE,"Low Risk")</f>
        <v>High Risk</v>
      </c>
      <c r="V3953">
        <f t="shared" si="61"/>
        <v>6</v>
      </c>
    </row>
    <row r="3954" spans="1:22" hidden="1" x14ac:dyDescent="0.2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 s="2">
        <v>141525.54999999999</v>
      </c>
      <c r="H3954">
        <v>1</v>
      </c>
      <c r="I3954">
        <v>0</v>
      </c>
      <c r="J3954">
        <v>0</v>
      </c>
      <c r="K3954" s="1">
        <v>9443.15</v>
      </c>
      <c r="L3954">
        <v>0</v>
      </c>
      <c r="M3954">
        <v>13</v>
      </c>
      <c r="N3954">
        <v>2727</v>
      </c>
      <c r="O3954">
        <v>0</v>
      </c>
      <c r="P3954">
        <v>52</v>
      </c>
      <c r="Q3954">
        <v>0</v>
      </c>
      <c r="R3954">
        <v>35451</v>
      </c>
      <c r="S3954" t="str" cm="1">
        <f t="array" ref="S3954">_xlfn.IFS(E3957&lt;30,"18-29",E3957&lt;45,"30-44",TRUE,"45+")</f>
        <v>30-44</v>
      </c>
      <c r="T3954" t="str" cm="1">
        <f t="array" ref="T3954">_xlfn.IFS(F3954&lt;=2,"0-2 Years",F3954&lt;=5,"3-5 Years",F3954&lt;=8,"6-8 Years",TRUE,"9-10 Years")</f>
        <v>6-8 Years</v>
      </c>
      <c r="U3954" t="str" cm="1">
        <f t="array" ref="U3954">_xlfn.IFS(P3954&gt;60,"High Risk",P3954&gt;30,"Medium Risk",TRUE,"Low Risk")</f>
        <v>Medium Risk</v>
      </c>
      <c r="V3954">
        <f t="shared" si="61"/>
        <v>5</v>
      </c>
    </row>
    <row r="3955" spans="1:22" hidden="1" x14ac:dyDescent="0.2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 s="2">
        <v>124832.51</v>
      </c>
      <c r="H3955">
        <v>1</v>
      </c>
      <c r="I3955">
        <v>1</v>
      </c>
      <c r="J3955">
        <v>0</v>
      </c>
      <c r="K3955" s="1">
        <v>195877.06</v>
      </c>
      <c r="L3955">
        <v>0</v>
      </c>
      <c r="M3955">
        <v>9</v>
      </c>
      <c r="N3955">
        <v>3562</v>
      </c>
      <c r="O3955">
        <v>0</v>
      </c>
      <c r="P3955">
        <v>56</v>
      </c>
      <c r="Q3955">
        <v>0</v>
      </c>
      <c r="R3955">
        <v>32058</v>
      </c>
      <c r="S3955" t="str" cm="1">
        <f t="array" ref="S3955">_xlfn.IFS(E3958&lt;30,"18-29",E3958&lt;45,"30-44",TRUE,"45+")</f>
        <v>45+</v>
      </c>
      <c r="T3955" t="str" cm="1">
        <f t="array" ref="T3955">_xlfn.IFS(F3955&lt;=2,"0-2 Years",F3955&lt;=5,"3-5 Years",F3955&lt;=8,"6-8 Years",TRUE,"9-10 Years")</f>
        <v>3-5 Years</v>
      </c>
      <c r="U3955" t="str" cm="1">
        <f t="array" ref="U3955">_xlfn.IFS(P3955&gt;60,"High Risk",P3955&gt;30,"Medium Risk",TRUE,"Low Risk")</f>
        <v>Medium Risk</v>
      </c>
      <c r="V3955">
        <f t="shared" si="61"/>
        <v>5</v>
      </c>
    </row>
    <row r="3956" spans="1:22" hidden="1" x14ac:dyDescent="0.2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 s="2">
        <v>132121.71</v>
      </c>
      <c r="H3956">
        <v>1</v>
      </c>
      <c r="I3956">
        <v>0</v>
      </c>
      <c r="J3956">
        <v>1</v>
      </c>
      <c r="K3956" s="1">
        <v>105409.31</v>
      </c>
      <c r="L3956">
        <v>0</v>
      </c>
      <c r="M3956">
        <v>21</v>
      </c>
      <c r="N3956">
        <v>1215</v>
      </c>
      <c r="O3956">
        <v>9</v>
      </c>
      <c r="P3956">
        <v>138</v>
      </c>
      <c r="Q3956">
        <v>0.42857142857142855</v>
      </c>
      <c r="R3956">
        <v>25515</v>
      </c>
      <c r="S3956" t="str" cm="1">
        <f t="array" ref="S3956">_xlfn.IFS(E3959&lt;30,"18-29",E3959&lt;45,"30-44",TRUE,"45+")</f>
        <v>30-44</v>
      </c>
      <c r="T3956" t="str" cm="1">
        <f t="array" ref="T3956">_xlfn.IFS(F3956&lt;=2,"0-2 Years",F3956&lt;=5,"3-5 Years",F3956&lt;=8,"6-8 Years",TRUE,"9-10 Years")</f>
        <v>9-10 Years</v>
      </c>
      <c r="U3956" t="str" cm="1">
        <f t="array" ref="U3956">_xlfn.IFS(P3956&gt;60,"High Risk",P3956&gt;30,"Medium Risk",TRUE,"Low Risk")</f>
        <v>High Risk</v>
      </c>
      <c r="V3956">
        <f t="shared" si="61"/>
        <v>2</v>
      </c>
    </row>
    <row r="3957" spans="1:22" x14ac:dyDescent="0.2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 s="2">
        <v>0</v>
      </c>
      <c r="H3957">
        <v>2</v>
      </c>
      <c r="I3957">
        <v>1</v>
      </c>
      <c r="J3957">
        <v>0</v>
      </c>
      <c r="K3957" s="1">
        <v>100403.05</v>
      </c>
      <c r="L3957">
        <v>0</v>
      </c>
      <c r="M3957">
        <v>27</v>
      </c>
      <c r="N3957">
        <v>2637</v>
      </c>
      <c r="O3957">
        <v>5</v>
      </c>
      <c r="P3957">
        <v>94</v>
      </c>
      <c r="Q3957">
        <v>0.18518518518518517</v>
      </c>
      <c r="R3957">
        <v>71199</v>
      </c>
      <c r="S3957" t="str" cm="1">
        <f t="array" ref="S3957">_xlfn.IFS(E3960&lt;30,"18-29",E3960&lt;45,"30-44",TRUE,"45+")</f>
        <v>30-44</v>
      </c>
      <c r="T3957" t="str" cm="1">
        <f t="array" ref="T3957">_xlfn.IFS(F3957&lt;=2,"0-2 Years",F3957&lt;=5,"3-5 Years",F3957&lt;=8,"6-8 Years",TRUE,"9-10 Years")</f>
        <v>0-2 Years</v>
      </c>
      <c r="U3957" t="str" cm="1">
        <f t="array" ref="U3957">_xlfn.IFS(P3957&gt;60,"High Risk",P3957&gt;30,"Medium Risk",TRUE,"Low Risk")</f>
        <v>High Risk</v>
      </c>
      <c r="V3957">
        <f t="shared" si="61"/>
        <v>7</v>
      </c>
    </row>
    <row r="3958" spans="1:22" hidden="1" x14ac:dyDescent="0.2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 s="2">
        <v>78539.839999999997</v>
      </c>
      <c r="H3958">
        <v>1</v>
      </c>
      <c r="I3958">
        <v>0</v>
      </c>
      <c r="J3958">
        <v>1</v>
      </c>
      <c r="K3958" s="1">
        <v>48502.879999999997</v>
      </c>
      <c r="L3958">
        <v>0</v>
      </c>
      <c r="M3958">
        <v>7</v>
      </c>
      <c r="N3958">
        <v>4145</v>
      </c>
      <c r="O3958">
        <v>6</v>
      </c>
      <c r="P3958">
        <v>41</v>
      </c>
      <c r="Q3958">
        <v>0.8571428571428571</v>
      </c>
      <c r="R3958">
        <v>29015</v>
      </c>
      <c r="S3958" t="str" cm="1">
        <f t="array" ref="S3958">_xlfn.IFS(E3961&lt;30,"18-29",E3961&lt;45,"30-44",TRUE,"45+")</f>
        <v>45+</v>
      </c>
      <c r="T3958" t="str" cm="1">
        <f t="array" ref="T3958">_xlfn.IFS(F3958&lt;=2,"0-2 Years",F3958&lt;=5,"3-5 Years",F3958&lt;=8,"6-8 Years",TRUE,"9-10 Years")</f>
        <v>0-2 Years</v>
      </c>
      <c r="U3958" t="str" cm="1">
        <f t="array" ref="U3958">_xlfn.IFS(P3958&gt;60,"High Risk",P3958&gt;30,"Medium Risk",TRUE,"Low Risk")</f>
        <v>Medium Risk</v>
      </c>
      <c r="V3958">
        <f t="shared" si="61"/>
        <v>4</v>
      </c>
    </row>
    <row r="3959" spans="1:22" hidden="1" x14ac:dyDescent="0.2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 s="2">
        <v>123770.46</v>
      </c>
      <c r="H3959">
        <v>1</v>
      </c>
      <c r="I3959">
        <v>0</v>
      </c>
      <c r="J3959">
        <v>0</v>
      </c>
      <c r="K3959" s="1">
        <v>47019.66</v>
      </c>
      <c r="L3959">
        <v>1</v>
      </c>
      <c r="M3959">
        <v>1</v>
      </c>
      <c r="N3959">
        <v>3975</v>
      </c>
      <c r="O3959">
        <v>7</v>
      </c>
      <c r="P3959">
        <v>126</v>
      </c>
      <c r="Q3959">
        <v>1</v>
      </c>
      <c r="R3959">
        <v>3975</v>
      </c>
      <c r="S3959" t="str" cm="1">
        <f t="array" ref="S3959">_xlfn.IFS(E3962&lt;30,"18-29",E3962&lt;45,"30-44",TRUE,"45+")</f>
        <v>45+</v>
      </c>
      <c r="T3959" t="str" cm="1">
        <f t="array" ref="T3959">_xlfn.IFS(F3959&lt;=2,"0-2 Years",F3959&lt;=5,"3-5 Years",F3959&lt;=8,"6-8 Years",TRUE,"9-10 Years")</f>
        <v>3-5 Years</v>
      </c>
      <c r="U3959" t="str" cm="1">
        <f t="array" ref="U3959">_xlfn.IFS(P3959&gt;60,"High Risk",P3959&gt;30,"Medium Risk",TRUE,"Low Risk")</f>
        <v>High Risk</v>
      </c>
      <c r="V3959">
        <f t="shared" si="61"/>
        <v>5</v>
      </c>
    </row>
    <row r="3960" spans="1:22" hidden="1" x14ac:dyDescent="0.2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 s="2">
        <v>0</v>
      </c>
      <c r="H3960">
        <v>2</v>
      </c>
      <c r="I3960">
        <v>1</v>
      </c>
      <c r="J3960">
        <v>1</v>
      </c>
      <c r="K3960" s="1">
        <v>48249.88</v>
      </c>
      <c r="L3960">
        <v>0</v>
      </c>
      <c r="M3960">
        <v>5</v>
      </c>
      <c r="N3960">
        <v>3283</v>
      </c>
      <c r="O3960">
        <v>2</v>
      </c>
      <c r="P3960">
        <v>52</v>
      </c>
      <c r="Q3960">
        <v>0.4</v>
      </c>
      <c r="R3960">
        <v>16415</v>
      </c>
      <c r="S3960" t="str" cm="1">
        <f t="array" ref="S3960">_xlfn.IFS(E3963&lt;30,"18-29",E3963&lt;45,"30-44",TRUE,"45+")</f>
        <v>18-29</v>
      </c>
      <c r="T3960" t="str" cm="1">
        <f t="array" ref="T3960">_xlfn.IFS(F3960&lt;=2,"0-2 Years",F3960&lt;=5,"3-5 Years",F3960&lt;=8,"6-8 Years",TRUE,"9-10 Years")</f>
        <v>3-5 Years</v>
      </c>
      <c r="U3960" t="str" cm="1">
        <f t="array" ref="U3960">_xlfn.IFS(P3960&gt;60,"High Risk",P3960&gt;30,"Medium Risk",TRUE,"Low Risk")</f>
        <v>Medium Risk</v>
      </c>
      <c r="V3960">
        <f t="shared" si="61"/>
        <v>3</v>
      </c>
    </row>
    <row r="3961" spans="1:22" hidden="1" x14ac:dyDescent="0.2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 s="2">
        <v>116150.65</v>
      </c>
      <c r="H3961">
        <v>3</v>
      </c>
      <c r="I3961">
        <v>1</v>
      </c>
      <c r="J3961">
        <v>1</v>
      </c>
      <c r="K3961" s="1">
        <v>84358.71</v>
      </c>
      <c r="L3961">
        <v>1</v>
      </c>
      <c r="M3961">
        <v>22</v>
      </c>
      <c r="N3961">
        <v>1584</v>
      </c>
      <c r="O3961">
        <v>2</v>
      </c>
      <c r="P3961">
        <v>144</v>
      </c>
      <c r="Q3961">
        <v>9.0909090909090912E-2</v>
      </c>
      <c r="R3961">
        <v>34848</v>
      </c>
      <c r="S3961" t="str" cm="1">
        <f t="array" ref="S3961">_xlfn.IFS(E3964&lt;30,"18-29",E3964&lt;45,"30-44",TRUE,"45+")</f>
        <v>30-44</v>
      </c>
      <c r="T3961" t="str" cm="1">
        <f t="array" ref="T3961">_xlfn.IFS(F3961&lt;=2,"0-2 Years",F3961&lt;=5,"3-5 Years",F3961&lt;=8,"6-8 Years",TRUE,"9-10 Years")</f>
        <v>6-8 Years</v>
      </c>
      <c r="U3961" t="str" cm="1">
        <f t="array" ref="U3961">_xlfn.IFS(P3961&gt;60,"High Risk",P3961&gt;30,"Medium Risk",TRUE,"Low Risk")</f>
        <v>High Risk</v>
      </c>
      <c r="V3961">
        <f t="shared" si="61"/>
        <v>1</v>
      </c>
    </row>
    <row r="3962" spans="1:22" hidden="1" x14ac:dyDescent="0.2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 s="2">
        <v>160729.1</v>
      </c>
      <c r="H3962">
        <v>1</v>
      </c>
      <c r="I3962">
        <v>0</v>
      </c>
      <c r="J3962">
        <v>1</v>
      </c>
      <c r="K3962" s="1">
        <v>145986.35</v>
      </c>
      <c r="L3962">
        <v>0</v>
      </c>
      <c r="M3962">
        <v>9</v>
      </c>
      <c r="N3962">
        <v>3825</v>
      </c>
      <c r="O3962">
        <v>10</v>
      </c>
      <c r="P3962">
        <v>107</v>
      </c>
      <c r="Q3962">
        <v>1</v>
      </c>
      <c r="R3962">
        <v>34425</v>
      </c>
      <c r="S3962" t="str" cm="1">
        <f t="array" ref="S3962">_xlfn.IFS(E3965&lt;30,"18-29",E3965&lt;45,"30-44",TRUE,"45+")</f>
        <v>30-44</v>
      </c>
      <c r="T3962" t="str" cm="1">
        <f t="array" ref="T3962">_xlfn.IFS(F3962&lt;=2,"0-2 Years",F3962&lt;=5,"3-5 Years",F3962&lt;=8,"6-8 Years",TRUE,"9-10 Years")</f>
        <v>0-2 Years</v>
      </c>
      <c r="U3962" t="str" cm="1">
        <f t="array" ref="U3962">_xlfn.IFS(P3962&gt;60,"High Risk",P3962&gt;30,"Medium Risk",TRUE,"Low Risk")</f>
        <v>High Risk</v>
      </c>
      <c r="V3962">
        <f t="shared" si="61"/>
        <v>4</v>
      </c>
    </row>
    <row r="3963" spans="1:22" hidden="1" x14ac:dyDescent="0.2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 s="2">
        <v>88378.6</v>
      </c>
      <c r="H3963">
        <v>1</v>
      </c>
      <c r="I3963">
        <v>1</v>
      </c>
      <c r="J3963">
        <v>0</v>
      </c>
      <c r="K3963" s="1">
        <v>88550.28</v>
      </c>
      <c r="L3963">
        <v>0</v>
      </c>
      <c r="M3963">
        <v>20</v>
      </c>
      <c r="N3963">
        <v>2372</v>
      </c>
      <c r="O3963">
        <v>1</v>
      </c>
      <c r="P3963">
        <v>102</v>
      </c>
      <c r="Q3963">
        <v>0.05</v>
      </c>
      <c r="R3963">
        <v>47440</v>
      </c>
      <c r="S3963" t="str" cm="1">
        <f t="array" ref="S3963">_xlfn.IFS(E3966&lt;30,"18-29",E3966&lt;45,"30-44",TRUE,"45+")</f>
        <v>30-44</v>
      </c>
      <c r="T3963" t="str" cm="1">
        <f t="array" ref="T3963">_xlfn.IFS(F3963&lt;=2,"0-2 Years",F3963&lt;=5,"3-5 Years",F3963&lt;=8,"6-8 Years",TRUE,"9-10 Years")</f>
        <v>9-10 Years</v>
      </c>
      <c r="U3963" t="str" cm="1">
        <f t="array" ref="U3963">_xlfn.IFS(P3963&gt;60,"High Risk",P3963&gt;30,"Medium Risk",TRUE,"Low Risk")</f>
        <v>High Risk</v>
      </c>
      <c r="V3963">
        <f t="shared" si="61"/>
        <v>5</v>
      </c>
    </row>
    <row r="3964" spans="1:22" x14ac:dyDescent="0.2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 s="2">
        <v>182888.08</v>
      </c>
      <c r="H3964">
        <v>1</v>
      </c>
      <c r="I3964">
        <v>1</v>
      </c>
      <c r="J3964">
        <v>0</v>
      </c>
      <c r="K3964" s="1">
        <v>3061</v>
      </c>
      <c r="L3964">
        <v>0</v>
      </c>
      <c r="M3964">
        <v>15</v>
      </c>
      <c r="N3964">
        <v>375</v>
      </c>
      <c r="O3964">
        <v>2</v>
      </c>
      <c r="P3964">
        <v>153</v>
      </c>
      <c r="Q3964">
        <v>0.13333333333333333</v>
      </c>
      <c r="R3964">
        <v>5625</v>
      </c>
      <c r="S3964" t="str" cm="1">
        <f t="array" ref="S3964">_xlfn.IFS(E3967&lt;30,"18-29",E3967&lt;45,"30-44",TRUE,"45+")</f>
        <v>18-29</v>
      </c>
      <c r="T3964" t="str" cm="1">
        <f t="array" ref="T3964">_xlfn.IFS(F3964&lt;=2,"0-2 Years",F3964&lt;=5,"3-5 Years",F3964&lt;=8,"6-8 Years",TRUE,"9-10 Years")</f>
        <v>0-2 Years</v>
      </c>
      <c r="U3964" t="str" cm="1">
        <f t="array" ref="U3964">_xlfn.IFS(P3964&gt;60,"High Risk",P3964&gt;30,"Medium Risk",TRUE,"Low Risk")</f>
        <v>High Risk</v>
      </c>
      <c r="V3964">
        <f t="shared" si="61"/>
        <v>6</v>
      </c>
    </row>
    <row r="3965" spans="1:22" hidden="1" x14ac:dyDescent="0.2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 s="2">
        <v>0</v>
      </c>
      <c r="H3965">
        <v>2</v>
      </c>
      <c r="I3965">
        <v>1</v>
      </c>
      <c r="J3965">
        <v>1</v>
      </c>
      <c r="K3965" s="1">
        <v>43196.5</v>
      </c>
      <c r="L3965">
        <v>0</v>
      </c>
      <c r="M3965">
        <v>25</v>
      </c>
      <c r="N3965">
        <v>4435</v>
      </c>
      <c r="O3965">
        <v>6</v>
      </c>
      <c r="P3965">
        <v>154</v>
      </c>
      <c r="Q3965">
        <v>0.24</v>
      </c>
      <c r="R3965">
        <v>110875</v>
      </c>
      <c r="S3965" t="str" cm="1">
        <f t="array" ref="S3965">_xlfn.IFS(E3968&lt;30,"18-29",E3968&lt;45,"30-44",TRUE,"45+")</f>
        <v>30-44</v>
      </c>
      <c r="T3965" t="str" cm="1">
        <f t="array" ref="T3965">_xlfn.IFS(F3965&lt;=2,"0-2 Years",F3965&lt;=5,"3-5 Years",F3965&lt;=8,"6-8 Years",TRUE,"9-10 Years")</f>
        <v>6-8 Years</v>
      </c>
      <c r="U3965" t="str" cm="1">
        <f t="array" ref="U3965">_xlfn.IFS(P3965&gt;60,"High Risk",P3965&gt;30,"Medium Risk",TRUE,"Low Risk")</f>
        <v>High Risk</v>
      </c>
      <c r="V3965">
        <f t="shared" si="61"/>
        <v>3</v>
      </c>
    </row>
    <row r="3966" spans="1:22" hidden="1" x14ac:dyDescent="0.2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 s="2">
        <v>0</v>
      </c>
      <c r="H3966">
        <v>1</v>
      </c>
      <c r="I3966">
        <v>1</v>
      </c>
      <c r="J3966">
        <v>1</v>
      </c>
      <c r="K3966" s="1">
        <v>55775.839999999997</v>
      </c>
      <c r="L3966">
        <v>1</v>
      </c>
      <c r="M3966">
        <v>2</v>
      </c>
      <c r="N3966">
        <v>3245</v>
      </c>
      <c r="O3966">
        <v>10</v>
      </c>
      <c r="P3966">
        <v>115</v>
      </c>
      <c r="Q3966">
        <v>1</v>
      </c>
      <c r="R3966">
        <v>6490</v>
      </c>
      <c r="S3966" t="str" cm="1">
        <f t="array" ref="S3966">_xlfn.IFS(E3969&lt;30,"18-29",E3969&lt;45,"30-44",TRUE,"45+")</f>
        <v>30-44</v>
      </c>
      <c r="T3966" t="str" cm="1">
        <f t="array" ref="T3966">_xlfn.IFS(F3966&lt;=2,"0-2 Years",F3966&lt;=5,"3-5 Years",F3966&lt;=8,"6-8 Years",TRUE,"9-10 Years")</f>
        <v>3-5 Years</v>
      </c>
      <c r="U3966" t="str" cm="1">
        <f t="array" ref="U3966">_xlfn.IFS(P3966&gt;60,"High Risk",P3966&gt;30,"Medium Risk",TRUE,"Low Risk")</f>
        <v>High Risk</v>
      </c>
      <c r="V3966">
        <f t="shared" si="61"/>
        <v>5</v>
      </c>
    </row>
    <row r="3967" spans="1:22" hidden="1" x14ac:dyDescent="0.2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 s="2">
        <v>85600.08</v>
      </c>
      <c r="H3967">
        <v>1</v>
      </c>
      <c r="I3967">
        <v>0</v>
      </c>
      <c r="J3967">
        <v>0</v>
      </c>
      <c r="K3967" s="1">
        <v>134077.71</v>
      </c>
      <c r="L3967">
        <v>0</v>
      </c>
      <c r="M3967">
        <v>9</v>
      </c>
      <c r="N3967">
        <v>1321</v>
      </c>
      <c r="O3967">
        <v>9</v>
      </c>
      <c r="P3967">
        <v>129</v>
      </c>
      <c r="Q3967">
        <v>1</v>
      </c>
      <c r="R3967">
        <v>11889</v>
      </c>
      <c r="S3967" t="str" cm="1">
        <f t="array" ref="S3967">_xlfn.IFS(E3970&lt;30,"18-29",E3970&lt;45,"30-44",TRUE,"45+")</f>
        <v>30-44</v>
      </c>
      <c r="T3967" t="str" cm="1">
        <f t="array" ref="T3967">_xlfn.IFS(F3967&lt;=2,"0-2 Years",F3967&lt;=5,"3-5 Years",F3967&lt;=8,"6-8 Years",TRUE,"9-10 Years")</f>
        <v>6-8 Years</v>
      </c>
      <c r="U3967" t="str" cm="1">
        <f t="array" ref="U3967">_xlfn.IFS(P3967&gt;60,"High Risk",P3967&gt;30,"Medium Risk",TRUE,"Low Risk")</f>
        <v>High Risk</v>
      </c>
      <c r="V3967">
        <f t="shared" si="61"/>
        <v>5</v>
      </c>
    </row>
    <row r="3968" spans="1:22" hidden="1" x14ac:dyDescent="0.2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 s="2">
        <v>0</v>
      </c>
      <c r="H3968">
        <v>2</v>
      </c>
      <c r="I3968">
        <v>0</v>
      </c>
      <c r="J3968">
        <v>1</v>
      </c>
      <c r="K3968" s="1">
        <v>198490.33</v>
      </c>
      <c r="L3968">
        <v>0</v>
      </c>
      <c r="M3968">
        <v>12</v>
      </c>
      <c r="N3968">
        <v>3970</v>
      </c>
      <c r="O3968">
        <v>4</v>
      </c>
      <c r="P3968">
        <v>64</v>
      </c>
      <c r="Q3968">
        <v>0.33333333333333331</v>
      </c>
      <c r="R3968">
        <v>47640</v>
      </c>
      <c r="S3968" t="str" cm="1">
        <f t="array" ref="S3968">_xlfn.IFS(E3971&lt;30,"18-29",E3971&lt;45,"30-44",TRUE,"45+")</f>
        <v>18-29</v>
      </c>
      <c r="T3968" t="str" cm="1">
        <f t="array" ref="T3968">_xlfn.IFS(F3968&lt;=2,"0-2 Years",F3968&lt;=5,"3-5 Years",F3968&lt;=8,"6-8 Years",TRUE,"9-10 Years")</f>
        <v>3-5 Years</v>
      </c>
      <c r="U3968" t="str" cm="1">
        <f t="array" ref="U3968">_xlfn.IFS(P3968&gt;60,"High Risk",P3968&gt;30,"Medium Risk",TRUE,"Low Risk")</f>
        <v>High Risk</v>
      </c>
      <c r="V3968">
        <f t="shared" si="61"/>
        <v>3</v>
      </c>
    </row>
    <row r="3969" spans="1:22" hidden="1" x14ac:dyDescent="0.2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 s="2">
        <v>0</v>
      </c>
      <c r="H3969">
        <v>2</v>
      </c>
      <c r="I3969">
        <v>1</v>
      </c>
      <c r="J3969">
        <v>1</v>
      </c>
      <c r="K3969" s="1">
        <v>116052.92</v>
      </c>
      <c r="L3969">
        <v>0</v>
      </c>
      <c r="M3969">
        <v>8</v>
      </c>
      <c r="N3969">
        <v>3716</v>
      </c>
      <c r="O3969">
        <v>0</v>
      </c>
      <c r="P3969">
        <v>63</v>
      </c>
      <c r="Q3969">
        <v>0</v>
      </c>
      <c r="R3969">
        <v>29728</v>
      </c>
      <c r="S3969" t="str" cm="1">
        <f t="array" ref="S3969">_xlfn.IFS(E3972&lt;30,"18-29",E3972&lt;45,"30-44",TRUE,"45+")</f>
        <v>30-44</v>
      </c>
      <c r="T3969" t="str" cm="1">
        <f t="array" ref="T3969">_xlfn.IFS(F3969&lt;=2,"0-2 Years",F3969&lt;=5,"3-5 Years",F3969&lt;=8,"6-8 Years",TRUE,"9-10 Years")</f>
        <v>9-10 Years</v>
      </c>
      <c r="U3969" t="str" cm="1">
        <f t="array" ref="U3969">_xlfn.IFS(P3969&gt;60,"High Risk",P3969&gt;30,"Medium Risk",TRUE,"Low Risk")</f>
        <v>High Risk</v>
      </c>
      <c r="V3969">
        <f t="shared" si="61"/>
        <v>3</v>
      </c>
    </row>
    <row r="3970" spans="1:22" hidden="1" x14ac:dyDescent="0.2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 s="2">
        <v>95001.33</v>
      </c>
      <c r="H3970">
        <v>1</v>
      </c>
      <c r="I3970">
        <v>0</v>
      </c>
      <c r="J3970">
        <v>1</v>
      </c>
      <c r="K3970" s="1">
        <v>123202.99</v>
      </c>
      <c r="L3970">
        <v>0</v>
      </c>
      <c r="M3970">
        <v>7</v>
      </c>
      <c r="N3970">
        <v>3030</v>
      </c>
      <c r="O3970">
        <v>8</v>
      </c>
      <c r="P3970">
        <v>162</v>
      </c>
      <c r="Q3970">
        <v>1</v>
      </c>
      <c r="R3970">
        <v>21210</v>
      </c>
      <c r="S3970" t="str" cm="1">
        <f t="array" ref="S3970">_xlfn.IFS(E3973&lt;30,"18-29",E3973&lt;45,"30-44",TRUE,"45+")</f>
        <v>30-44</v>
      </c>
      <c r="T3970" t="str" cm="1">
        <f t="array" ref="T3970">_xlfn.IFS(F3970&lt;=2,"0-2 Years",F3970&lt;=5,"3-5 Years",F3970&lt;=8,"6-8 Years",TRUE,"9-10 Years")</f>
        <v>3-5 Years</v>
      </c>
      <c r="U3970" t="str" cm="1">
        <f t="array" ref="U3970">_xlfn.IFS(P3970&gt;60,"High Risk",P3970&gt;30,"Medium Risk",TRUE,"Low Risk")</f>
        <v>High Risk</v>
      </c>
      <c r="V3970">
        <f t="shared" si="61"/>
        <v>2</v>
      </c>
    </row>
    <row r="3971" spans="1:22" hidden="1" x14ac:dyDescent="0.2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 s="2">
        <v>113873.22</v>
      </c>
      <c r="H3971">
        <v>1</v>
      </c>
      <c r="I3971">
        <v>1</v>
      </c>
      <c r="J3971">
        <v>1</v>
      </c>
      <c r="K3971" s="1">
        <v>85129.77</v>
      </c>
      <c r="L3971">
        <v>1</v>
      </c>
      <c r="M3971">
        <v>26</v>
      </c>
      <c r="N3971">
        <v>2528</v>
      </c>
      <c r="O3971">
        <v>5</v>
      </c>
      <c r="P3971">
        <v>129</v>
      </c>
      <c r="Q3971">
        <v>0.19230769230769232</v>
      </c>
      <c r="R3971">
        <v>65728</v>
      </c>
      <c r="S3971" t="str" cm="1">
        <f t="array" ref="S3971">_xlfn.IFS(E3974&lt;30,"18-29",E3974&lt;45,"30-44",TRUE,"45+")</f>
        <v>18-29</v>
      </c>
      <c r="T3971" t="str" cm="1">
        <f t="array" ref="T3971">_xlfn.IFS(F3971&lt;=2,"0-2 Years",F3971&lt;=5,"3-5 Years",F3971&lt;=8,"6-8 Years",TRUE,"9-10 Years")</f>
        <v>0-2 Years</v>
      </c>
      <c r="U3971" t="str" cm="1">
        <f t="array" ref="U3971">_xlfn.IFS(P3971&gt;60,"High Risk",P3971&gt;30,"Medium Risk",TRUE,"Low Risk")</f>
        <v>High Risk</v>
      </c>
      <c r="V3971">
        <f t="shared" ref="V3971:V4034" si="62">IF(J3971=0,3,0)+IF(G3971=0,3,0)+IF(H3971=1,2,0)+IF(E3971&gt;45,1,0)+IF(F3971&lt;3,1,0)</f>
        <v>3</v>
      </c>
    </row>
    <row r="3972" spans="1:22" x14ac:dyDescent="0.2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 s="2">
        <v>0</v>
      </c>
      <c r="H3972">
        <v>2</v>
      </c>
      <c r="I3972">
        <v>1</v>
      </c>
      <c r="J3972">
        <v>0</v>
      </c>
      <c r="K3972" s="1">
        <v>180598.86</v>
      </c>
      <c r="L3972">
        <v>0</v>
      </c>
      <c r="M3972">
        <v>14</v>
      </c>
      <c r="N3972">
        <v>1667</v>
      </c>
      <c r="O3972">
        <v>7</v>
      </c>
      <c r="P3972">
        <v>32</v>
      </c>
      <c r="Q3972">
        <v>0.5</v>
      </c>
      <c r="R3972">
        <v>23338</v>
      </c>
      <c r="S3972" t="str" cm="1">
        <f t="array" ref="S3972">_xlfn.IFS(E3975&lt;30,"18-29",E3975&lt;45,"30-44",TRUE,"45+")</f>
        <v>30-44</v>
      </c>
      <c r="T3972" t="str" cm="1">
        <f t="array" ref="T3972">_xlfn.IFS(F3972&lt;=2,"0-2 Years",F3972&lt;=5,"3-5 Years",F3972&lt;=8,"6-8 Years",TRUE,"9-10 Years")</f>
        <v>6-8 Years</v>
      </c>
      <c r="U3972" t="str" cm="1">
        <f t="array" ref="U3972">_xlfn.IFS(P3972&gt;60,"High Risk",P3972&gt;30,"Medium Risk",TRUE,"Low Risk")</f>
        <v>Medium Risk</v>
      </c>
      <c r="V3972">
        <f t="shared" si="62"/>
        <v>6</v>
      </c>
    </row>
    <row r="3973" spans="1:22" hidden="1" x14ac:dyDescent="0.2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 s="2">
        <v>74896.92</v>
      </c>
      <c r="H3973">
        <v>1</v>
      </c>
      <c r="I3973">
        <v>1</v>
      </c>
      <c r="J3973">
        <v>0</v>
      </c>
      <c r="K3973" s="1">
        <v>198694.2</v>
      </c>
      <c r="L3973">
        <v>0</v>
      </c>
      <c r="M3973">
        <v>28</v>
      </c>
      <c r="N3973">
        <v>942</v>
      </c>
      <c r="O3973">
        <v>0</v>
      </c>
      <c r="P3973">
        <v>4</v>
      </c>
      <c r="Q3973">
        <v>0</v>
      </c>
      <c r="R3973">
        <v>26376</v>
      </c>
      <c r="S3973" t="str" cm="1">
        <f t="array" ref="S3973">_xlfn.IFS(E3976&lt;30,"18-29",E3976&lt;45,"30-44",TRUE,"45+")</f>
        <v>18-29</v>
      </c>
      <c r="T3973" t="str" cm="1">
        <f t="array" ref="T3973">_xlfn.IFS(F3973&lt;=2,"0-2 Years",F3973&lt;=5,"3-5 Years",F3973&lt;=8,"6-8 Years",TRUE,"9-10 Years")</f>
        <v>6-8 Years</v>
      </c>
      <c r="U3973" t="str" cm="1">
        <f t="array" ref="U3973">_xlfn.IFS(P3973&gt;60,"High Risk",P3973&gt;30,"Medium Risk",TRUE,"Low Risk")</f>
        <v>Low Risk</v>
      </c>
      <c r="V3973">
        <f t="shared" si="62"/>
        <v>5</v>
      </c>
    </row>
    <row r="3974" spans="1:22" hidden="1" x14ac:dyDescent="0.2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 s="2">
        <v>89492.62</v>
      </c>
      <c r="H3974">
        <v>1</v>
      </c>
      <c r="I3974">
        <v>0</v>
      </c>
      <c r="J3974">
        <v>0</v>
      </c>
      <c r="K3974" s="1">
        <v>42934.43</v>
      </c>
      <c r="L3974">
        <v>0</v>
      </c>
      <c r="M3974">
        <v>30</v>
      </c>
      <c r="N3974">
        <v>129</v>
      </c>
      <c r="O3974">
        <v>10</v>
      </c>
      <c r="P3974">
        <v>149</v>
      </c>
      <c r="Q3974">
        <v>0.33333333333333331</v>
      </c>
      <c r="R3974">
        <v>3870</v>
      </c>
      <c r="S3974" t="str" cm="1">
        <f t="array" ref="S3974">_xlfn.IFS(E3977&lt;30,"18-29",E3977&lt;45,"30-44",TRUE,"45+")</f>
        <v>45+</v>
      </c>
      <c r="T3974" t="str" cm="1">
        <f t="array" ref="T3974">_xlfn.IFS(F3974&lt;=2,"0-2 Years",F3974&lt;=5,"3-5 Years",F3974&lt;=8,"6-8 Years",TRUE,"9-10 Years")</f>
        <v>3-5 Years</v>
      </c>
      <c r="U3974" t="str" cm="1">
        <f t="array" ref="U3974">_xlfn.IFS(P3974&gt;60,"High Risk",P3974&gt;30,"Medium Risk",TRUE,"Low Risk")</f>
        <v>High Risk</v>
      </c>
      <c r="V3974">
        <f t="shared" si="62"/>
        <v>5</v>
      </c>
    </row>
    <row r="3975" spans="1:22" hidden="1" x14ac:dyDescent="0.2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 s="2">
        <v>128718.78</v>
      </c>
      <c r="H3975">
        <v>1</v>
      </c>
      <c r="I3975">
        <v>0</v>
      </c>
      <c r="J3975">
        <v>0</v>
      </c>
      <c r="K3975" s="1">
        <v>114793.45</v>
      </c>
      <c r="L3975">
        <v>0</v>
      </c>
      <c r="M3975">
        <v>11</v>
      </c>
      <c r="N3975">
        <v>926</v>
      </c>
      <c r="O3975">
        <v>4</v>
      </c>
      <c r="P3975">
        <v>44</v>
      </c>
      <c r="Q3975">
        <v>0.36363636363636365</v>
      </c>
      <c r="R3975">
        <v>10186</v>
      </c>
      <c r="S3975" t="str" cm="1">
        <f t="array" ref="S3975">_xlfn.IFS(E3978&lt;30,"18-29",E3978&lt;45,"30-44",TRUE,"45+")</f>
        <v>18-29</v>
      </c>
      <c r="T3975" t="str" cm="1">
        <f t="array" ref="T3975">_xlfn.IFS(F3975&lt;=2,"0-2 Years",F3975&lt;=5,"3-5 Years",F3975&lt;=8,"6-8 Years",TRUE,"9-10 Years")</f>
        <v>3-5 Years</v>
      </c>
      <c r="U3975" t="str" cm="1">
        <f t="array" ref="U3975">_xlfn.IFS(P3975&gt;60,"High Risk",P3975&gt;30,"Medium Risk",TRUE,"Low Risk")</f>
        <v>Medium Risk</v>
      </c>
      <c r="V3975">
        <f t="shared" si="62"/>
        <v>5</v>
      </c>
    </row>
    <row r="3976" spans="1:22" x14ac:dyDescent="0.2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 s="2">
        <v>0</v>
      </c>
      <c r="H3976">
        <v>2</v>
      </c>
      <c r="I3976">
        <v>1</v>
      </c>
      <c r="J3976">
        <v>0</v>
      </c>
      <c r="K3976" s="1">
        <v>63297.7</v>
      </c>
      <c r="L3976">
        <v>0</v>
      </c>
      <c r="M3976">
        <v>17</v>
      </c>
      <c r="N3976">
        <v>4925</v>
      </c>
      <c r="O3976">
        <v>8</v>
      </c>
      <c r="P3976">
        <v>120</v>
      </c>
      <c r="Q3976">
        <v>0.47058823529411764</v>
      </c>
      <c r="R3976">
        <v>83725</v>
      </c>
      <c r="S3976" t="str" cm="1">
        <f t="array" ref="S3976">_xlfn.IFS(E3979&lt;30,"18-29",E3979&lt;45,"30-44",TRUE,"45+")</f>
        <v>18-29</v>
      </c>
      <c r="T3976" t="str" cm="1">
        <f t="array" ref="T3976">_xlfn.IFS(F3976&lt;=2,"0-2 Years",F3976&lt;=5,"3-5 Years",F3976&lt;=8,"6-8 Years",TRUE,"9-10 Years")</f>
        <v>6-8 Years</v>
      </c>
      <c r="U3976" t="str" cm="1">
        <f t="array" ref="U3976">_xlfn.IFS(P3976&gt;60,"High Risk",P3976&gt;30,"Medium Risk",TRUE,"Low Risk")</f>
        <v>High Risk</v>
      </c>
      <c r="V3976">
        <f t="shared" si="62"/>
        <v>6</v>
      </c>
    </row>
    <row r="3977" spans="1:22" x14ac:dyDescent="0.2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 s="2">
        <v>0</v>
      </c>
      <c r="H3977">
        <v>1</v>
      </c>
      <c r="I3977">
        <v>0</v>
      </c>
      <c r="J3977">
        <v>0</v>
      </c>
      <c r="K3977" s="1">
        <v>61820.41</v>
      </c>
      <c r="L3977">
        <v>1</v>
      </c>
      <c r="M3977">
        <v>25</v>
      </c>
      <c r="N3977">
        <v>1378</v>
      </c>
      <c r="O3977">
        <v>5</v>
      </c>
      <c r="P3977">
        <v>7</v>
      </c>
      <c r="Q3977">
        <v>0.2</v>
      </c>
      <c r="R3977">
        <v>34450</v>
      </c>
      <c r="S3977" t="str" cm="1">
        <f t="array" ref="S3977">_xlfn.IFS(E3980&lt;30,"18-29",E3980&lt;45,"30-44",TRUE,"45+")</f>
        <v>30-44</v>
      </c>
      <c r="T3977" t="str" cm="1">
        <f t="array" ref="T3977">_xlfn.IFS(F3977&lt;=2,"0-2 Years",F3977&lt;=5,"3-5 Years",F3977&lt;=8,"6-8 Years",TRUE,"9-10 Years")</f>
        <v>3-5 Years</v>
      </c>
      <c r="U3977" t="str" cm="1">
        <f t="array" ref="U3977">_xlfn.IFS(P3977&gt;60,"High Risk",P3977&gt;30,"Medium Risk",TRUE,"Low Risk")</f>
        <v>Low Risk</v>
      </c>
      <c r="V3977">
        <f t="shared" si="62"/>
        <v>9</v>
      </c>
    </row>
    <row r="3978" spans="1:22" hidden="1" x14ac:dyDescent="0.2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 s="2">
        <v>144954.75</v>
      </c>
      <c r="H3978">
        <v>2</v>
      </c>
      <c r="I3978">
        <v>1</v>
      </c>
      <c r="J3978">
        <v>0</v>
      </c>
      <c r="K3978" s="1">
        <v>102246</v>
      </c>
      <c r="L3978">
        <v>0</v>
      </c>
      <c r="M3978">
        <v>11</v>
      </c>
      <c r="N3978">
        <v>4510</v>
      </c>
      <c r="O3978">
        <v>9</v>
      </c>
      <c r="P3978">
        <v>29</v>
      </c>
      <c r="Q3978">
        <v>0.81818181818181823</v>
      </c>
      <c r="R3978">
        <v>49610</v>
      </c>
      <c r="S3978" t="str" cm="1">
        <f t="array" ref="S3978">_xlfn.IFS(E3981&lt;30,"18-29",E3981&lt;45,"30-44",TRUE,"45+")</f>
        <v>30-44</v>
      </c>
      <c r="T3978" t="str" cm="1">
        <f t="array" ref="T3978">_xlfn.IFS(F3978&lt;=2,"0-2 Years",F3978&lt;=5,"3-5 Years",F3978&lt;=8,"6-8 Years",TRUE,"9-10 Years")</f>
        <v>6-8 Years</v>
      </c>
      <c r="U3978" t="str" cm="1">
        <f t="array" ref="U3978">_xlfn.IFS(P3978&gt;60,"High Risk",P3978&gt;30,"Medium Risk",TRUE,"Low Risk")</f>
        <v>Low Risk</v>
      </c>
      <c r="V3978">
        <f t="shared" si="62"/>
        <v>3</v>
      </c>
    </row>
    <row r="3979" spans="1:22" x14ac:dyDescent="0.2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 s="2">
        <v>0</v>
      </c>
      <c r="H3979">
        <v>2</v>
      </c>
      <c r="I3979">
        <v>0</v>
      </c>
      <c r="J3979">
        <v>0</v>
      </c>
      <c r="K3979" s="1">
        <v>154882.79</v>
      </c>
      <c r="L3979">
        <v>0</v>
      </c>
      <c r="M3979">
        <v>29</v>
      </c>
      <c r="N3979">
        <v>2910</v>
      </c>
      <c r="O3979">
        <v>10</v>
      </c>
      <c r="P3979">
        <v>64</v>
      </c>
      <c r="Q3979">
        <v>0.34482758620689657</v>
      </c>
      <c r="R3979">
        <v>84390</v>
      </c>
      <c r="S3979" t="str" cm="1">
        <f t="array" ref="S3979">_xlfn.IFS(E3982&lt;30,"18-29",E3982&lt;45,"30-44",TRUE,"45+")</f>
        <v>45+</v>
      </c>
      <c r="T3979" t="str" cm="1">
        <f t="array" ref="T3979">_xlfn.IFS(F3979&lt;=2,"0-2 Years",F3979&lt;=5,"3-5 Years",F3979&lt;=8,"6-8 Years",TRUE,"9-10 Years")</f>
        <v>9-10 Years</v>
      </c>
      <c r="U3979" t="str" cm="1">
        <f t="array" ref="U3979">_xlfn.IFS(P3979&gt;60,"High Risk",P3979&gt;30,"Medium Risk",TRUE,"Low Risk")</f>
        <v>High Risk</v>
      </c>
      <c r="V3979">
        <f t="shared" si="62"/>
        <v>6</v>
      </c>
    </row>
    <row r="3980" spans="1:22" hidden="1" x14ac:dyDescent="0.2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 s="2">
        <v>94001.61</v>
      </c>
      <c r="H3980">
        <v>2</v>
      </c>
      <c r="I3980">
        <v>1</v>
      </c>
      <c r="J3980">
        <v>0</v>
      </c>
      <c r="K3980" s="1">
        <v>140723.04999999999</v>
      </c>
      <c r="L3980">
        <v>0</v>
      </c>
      <c r="M3980">
        <v>26</v>
      </c>
      <c r="N3980">
        <v>1147</v>
      </c>
      <c r="O3980">
        <v>9</v>
      </c>
      <c r="P3980">
        <v>63</v>
      </c>
      <c r="Q3980">
        <v>0.34615384615384615</v>
      </c>
      <c r="R3980">
        <v>29822</v>
      </c>
      <c r="S3980" t="str" cm="1">
        <f t="array" ref="S3980">_xlfn.IFS(E3983&lt;30,"18-29",E3983&lt;45,"30-44",TRUE,"45+")</f>
        <v>18-29</v>
      </c>
      <c r="T3980" t="str" cm="1">
        <f t="array" ref="T3980">_xlfn.IFS(F3980&lt;=2,"0-2 Years",F3980&lt;=5,"3-5 Years",F3980&lt;=8,"6-8 Years",TRUE,"9-10 Years")</f>
        <v>6-8 Years</v>
      </c>
      <c r="U3980" t="str" cm="1">
        <f t="array" ref="U3980">_xlfn.IFS(P3980&gt;60,"High Risk",P3980&gt;30,"Medium Risk",TRUE,"Low Risk")</f>
        <v>High Risk</v>
      </c>
      <c r="V3980">
        <f t="shared" si="62"/>
        <v>3</v>
      </c>
    </row>
    <row r="3981" spans="1:22" x14ac:dyDescent="0.2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 s="2">
        <v>0</v>
      </c>
      <c r="H3981">
        <v>1</v>
      </c>
      <c r="I3981">
        <v>1</v>
      </c>
      <c r="J3981">
        <v>0</v>
      </c>
      <c r="K3981" s="1">
        <v>72852.740000000005</v>
      </c>
      <c r="L3981">
        <v>1</v>
      </c>
      <c r="M3981">
        <v>1</v>
      </c>
      <c r="N3981">
        <v>2282</v>
      </c>
      <c r="O3981">
        <v>1</v>
      </c>
      <c r="P3981">
        <v>137</v>
      </c>
      <c r="Q3981">
        <v>1</v>
      </c>
      <c r="R3981">
        <v>2282</v>
      </c>
      <c r="S3981" t="str" cm="1">
        <f t="array" ref="S3981">_xlfn.IFS(E3984&lt;30,"18-29",E3984&lt;45,"30-44",TRUE,"45+")</f>
        <v>45+</v>
      </c>
      <c r="T3981" t="str" cm="1">
        <f t="array" ref="T3981">_xlfn.IFS(F3981&lt;=2,"0-2 Years",F3981&lt;=5,"3-5 Years",F3981&lt;=8,"6-8 Years",TRUE,"9-10 Years")</f>
        <v>6-8 Years</v>
      </c>
      <c r="U3981" t="str" cm="1">
        <f t="array" ref="U3981">_xlfn.IFS(P3981&gt;60,"High Risk",P3981&gt;30,"Medium Risk",TRUE,"Low Risk")</f>
        <v>High Risk</v>
      </c>
      <c r="V3981">
        <f t="shared" si="62"/>
        <v>8</v>
      </c>
    </row>
    <row r="3982" spans="1:22" x14ac:dyDescent="0.2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 s="2">
        <v>0</v>
      </c>
      <c r="H3982">
        <v>1</v>
      </c>
      <c r="I3982">
        <v>1</v>
      </c>
      <c r="J3982">
        <v>1</v>
      </c>
      <c r="K3982" s="1">
        <v>85733.33</v>
      </c>
      <c r="L3982">
        <v>0</v>
      </c>
      <c r="M3982">
        <v>6</v>
      </c>
      <c r="N3982">
        <v>259</v>
      </c>
      <c r="O3982">
        <v>4</v>
      </c>
      <c r="P3982">
        <v>163</v>
      </c>
      <c r="Q3982">
        <v>0.66666666666666663</v>
      </c>
      <c r="R3982">
        <v>1554</v>
      </c>
      <c r="S3982" t="str" cm="1">
        <f t="array" ref="S3982">_xlfn.IFS(E3985&lt;30,"18-29",E3985&lt;45,"30-44",TRUE,"45+")</f>
        <v>30-44</v>
      </c>
      <c r="T3982" t="str" cm="1">
        <f t="array" ref="T3982">_xlfn.IFS(F3982&lt;=2,"0-2 Years",F3982&lt;=5,"3-5 Years",F3982&lt;=8,"6-8 Years",TRUE,"9-10 Years")</f>
        <v>0-2 Years</v>
      </c>
      <c r="U3982" t="str" cm="1">
        <f t="array" ref="U3982">_xlfn.IFS(P3982&gt;60,"High Risk",P3982&gt;30,"Medium Risk",TRUE,"Low Risk")</f>
        <v>High Risk</v>
      </c>
      <c r="V3982">
        <f t="shared" si="62"/>
        <v>7</v>
      </c>
    </row>
    <row r="3983" spans="1:22" hidden="1" x14ac:dyDescent="0.2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 s="2">
        <v>0</v>
      </c>
      <c r="H3983">
        <v>2</v>
      </c>
      <c r="I3983">
        <v>0</v>
      </c>
      <c r="J3983">
        <v>1</v>
      </c>
      <c r="K3983" s="1">
        <v>162597.15</v>
      </c>
      <c r="L3983">
        <v>0</v>
      </c>
      <c r="M3983">
        <v>1</v>
      </c>
      <c r="N3983">
        <v>1630</v>
      </c>
      <c r="O3983">
        <v>2</v>
      </c>
      <c r="P3983">
        <v>172</v>
      </c>
      <c r="Q3983">
        <v>1</v>
      </c>
      <c r="R3983">
        <v>1630</v>
      </c>
      <c r="S3983" t="str" cm="1">
        <f t="array" ref="S3983">_xlfn.IFS(E3986&lt;30,"18-29",E3986&lt;45,"30-44",TRUE,"45+")</f>
        <v>30-44</v>
      </c>
      <c r="T3983" t="str" cm="1">
        <f t="array" ref="T3983">_xlfn.IFS(F3983&lt;=2,"0-2 Years",F3983&lt;=5,"3-5 Years",F3983&lt;=8,"6-8 Years",TRUE,"9-10 Years")</f>
        <v>0-2 Years</v>
      </c>
      <c r="U3983" t="str" cm="1">
        <f t="array" ref="U3983">_xlfn.IFS(P3983&gt;60,"High Risk",P3983&gt;30,"Medium Risk",TRUE,"Low Risk")</f>
        <v>High Risk</v>
      </c>
      <c r="V3983">
        <f t="shared" si="62"/>
        <v>4</v>
      </c>
    </row>
    <row r="3984" spans="1:22" x14ac:dyDescent="0.2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 s="2">
        <v>0</v>
      </c>
      <c r="H3984">
        <v>1</v>
      </c>
      <c r="I3984">
        <v>1</v>
      </c>
      <c r="J3984">
        <v>0</v>
      </c>
      <c r="K3984" s="1">
        <v>74379.570000000007</v>
      </c>
      <c r="L3984">
        <v>1</v>
      </c>
      <c r="M3984">
        <v>16</v>
      </c>
      <c r="N3984">
        <v>4432</v>
      </c>
      <c r="O3984">
        <v>3</v>
      </c>
      <c r="P3984">
        <v>61</v>
      </c>
      <c r="Q3984">
        <v>0.1875</v>
      </c>
      <c r="R3984">
        <v>70912</v>
      </c>
      <c r="S3984" t="str" cm="1">
        <f t="array" ref="S3984">_xlfn.IFS(E3987&lt;30,"18-29",E3987&lt;45,"30-44",TRUE,"45+")</f>
        <v>18-29</v>
      </c>
      <c r="T3984" t="str" cm="1">
        <f t="array" ref="T3984">_xlfn.IFS(F3984&lt;=2,"0-2 Years",F3984&lt;=5,"3-5 Years",F3984&lt;=8,"6-8 Years",TRUE,"9-10 Years")</f>
        <v>3-5 Years</v>
      </c>
      <c r="U3984" t="str" cm="1">
        <f t="array" ref="U3984">_xlfn.IFS(P3984&gt;60,"High Risk",P3984&gt;30,"Medium Risk",TRUE,"Low Risk")</f>
        <v>High Risk</v>
      </c>
      <c r="V3984">
        <f t="shared" si="62"/>
        <v>9</v>
      </c>
    </row>
    <row r="3985" spans="1:22" x14ac:dyDescent="0.2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 s="2">
        <v>0</v>
      </c>
      <c r="H3985">
        <v>1</v>
      </c>
      <c r="I3985">
        <v>0</v>
      </c>
      <c r="J3985">
        <v>1</v>
      </c>
      <c r="K3985" s="1">
        <v>173117.22</v>
      </c>
      <c r="L3985">
        <v>1</v>
      </c>
      <c r="M3985">
        <v>30</v>
      </c>
      <c r="N3985">
        <v>4043</v>
      </c>
      <c r="O3985">
        <v>5</v>
      </c>
      <c r="P3985">
        <v>35</v>
      </c>
      <c r="Q3985">
        <v>0.16666666666666666</v>
      </c>
      <c r="R3985">
        <v>121290</v>
      </c>
      <c r="S3985" t="str" cm="1">
        <f t="array" ref="S3985">_xlfn.IFS(E3988&lt;30,"18-29",E3988&lt;45,"30-44",TRUE,"45+")</f>
        <v>30-44</v>
      </c>
      <c r="T3985" t="str" cm="1">
        <f t="array" ref="T3985">_xlfn.IFS(F3985&lt;=2,"0-2 Years",F3985&lt;=5,"3-5 Years",F3985&lt;=8,"6-8 Years",TRUE,"9-10 Years")</f>
        <v>0-2 Years</v>
      </c>
      <c r="U3985" t="str" cm="1">
        <f t="array" ref="U3985">_xlfn.IFS(P3985&gt;60,"High Risk",P3985&gt;30,"Medium Risk",TRUE,"Low Risk")</f>
        <v>Medium Risk</v>
      </c>
      <c r="V3985">
        <f t="shared" si="62"/>
        <v>6</v>
      </c>
    </row>
    <row r="3986" spans="1:22" hidden="1" x14ac:dyDescent="0.2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 s="2">
        <v>0</v>
      </c>
      <c r="H3986">
        <v>2</v>
      </c>
      <c r="I3986">
        <v>1</v>
      </c>
      <c r="J3986">
        <v>1</v>
      </c>
      <c r="K3986" s="1">
        <v>66485.259999999995</v>
      </c>
      <c r="L3986">
        <v>0</v>
      </c>
      <c r="M3986">
        <v>24</v>
      </c>
      <c r="N3986">
        <v>598</v>
      </c>
      <c r="O3986">
        <v>1</v>
      </c>
      <c r="P3986">
        <v>84</v>
      </c>
      <c r="Q3986">
        <v>4.1666666666666664E-2</v>
      </c>
      <c r="R3986">
        <v>14352</v>
      </c>
      <c r="S3986" t="str" cm="1">
        <f t="array" ref="S3986">_xlfn.IFS(E3989&lt;30,"18-29",E3989&lt;45,"30-44",TRUE,"45+")</f>
        <v>30-44</v>
      </c>
      <c r="T3986" t="str" cm="1">
        <f t="array" ref="T3986">_xlfn.IFS(F3986&lt;=2,"0-2 Years",F3986&lt;=5,"3-5 Years",F3986&lt;=8,"6-8 Years",TRUE,"9-10 Years")</f>
        <v>6-8 Years</v>
      </c>
      <c r="U3986" t="str" cm="1">
        <f t="array" ref="U3986">_xlfn.IFS(P3986&gt;60,"High Risk",P3986&gt;30,"Medium Risk",TRUE,"Low Risk")</f>
        <v>High Risk</v>
      </c>
      <c r="V3986">
        <f t="shared" si="62"/>
        <v>3</v>
      </c>
    </row>
    <row r="3987" spans="1:22" hidden="1" x14ac:dyDescent="0.2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 s="2">
        <v>0</v>
      </c>
      <c r="H3987">
        <v>2</v>
      </c>
      <c r="I3987">
        <v>1</v>
      </c>
      <c r="J3987">
        <v>1</v>
      </c>
      <c r="K3987" s="1">
        <v>92811.199999999997</v>
      </c>
      <c r="L3987">
        <v>0</v>
      </c>
      <c r="M3987">
        <v>20</v>
      </c>
      <c r="N3987">
        <v>4487</v>
      </c>
      <c r="O3987">
        <v>7</v>
      </c>
      <c r="P3987">
        <v>114</v>
      </c>
      <c r="Q3987">
        <v>0.35</v>
      </c>
      <c r="R3987">
        <v>89740</v>
      </c>
      <c r="S3987" t="str" cm="1">
        <f t="array" ref="S3987">_xlfn.IFS(E3990&lt;30,"18-29",E3990&lt;45,"30-44",TRUE,"45+")</f>
        <v>30-44</v>
      </c>
      <c r="T3987" t="str" cm="1">
        <f t="array" ref="T3987">_xlfn.IFS(F3987&lt;=2,"0-2 Years",F3987&lt;=5,"3-5 Years",F3987&lt;=8,"6-8 Years",TRUE,"9-10 Years")</f>
        <v>6-8 Years</v>
      </c>
      <c r="U3987" t="str" cm="1">
        <f t="array" ref="U3987">_xlfn.IFS(P3987&gt;60,"High Risk",P3987&gt;30,"Medium Risk",TRUE,"Low Risk")</f>
        <v>High Risk</v>
      </c>
      <c r="V3987">
        <f t="shared" si="62"/>
        <v>3</v>
      </c>
    </row>
    <row r="3988" spans="1:22" hidden="1" x14ac:dyDescent="0.2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 s="2">
        <v>0</v>
      </c>
      <c r="H3988">
        <v>2</v>
      </c>
      <c r="I3988">
        <v>0</v>
      </c>
      <c r="J3988">
        <v>1</v>
      </c>
      <c r="K3988" s="1">
        <v>46635.11</v>
      </c>
      <c r="L3988">
        <v>0</v>
      </c>
      <c r="M3988">
        <v>8</v>
      </c>
      <c r="N3988">
        <v>1250</v>
      </c>
      <c r="O3988">
        <v>5</v>
      </c>
      <c r="P3988">
        <v>142</v>
      </c>
      <c r="Q3988">
        <v>0.625</v>
      </c>
      <c r="R3988">
        <v>10000</v>
      </c>
      <c r="S3988" t="str" cm="1">
        <f t="array" ref="S3988">_xlfn.IFS(E3991&lt;30,"18-29",E3991&lt;45,"30-44",TRUE,"45+")</f>
        <v>30-44</v>
      </c>
      <c r="T3988" t="str" cm="1">
        <f t="array" ref="T3988">_xlfn.IFS(F3988&lt;=2,"0-2 Years",F3988&lt;=5,"3-5 Years",F3988&lt;=8,"6-8 Years",TRUE,"9-10 Years")</f>
        <v>6-8 Years</v>
      </c>
      <c r="U3988" t="str" cm="1">
        <f t="array" ref="U3988">_xlfn.IFS(P3988&gt;60,"High Risk",P3988&gt;30,"Medium Risk",TRUE,"Low Risk")</f>
        <v>High Risk</v>
      </c>
      <c r="V3988">
        <f t="shared" si="62"/>
        <v>3</v>
      </c>
    </row>
    <row r="3989" spans="1:22" hidden="1" x14ac:dyDescent="0.2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 s="2">
        <v>141546.35</v>
      </c>
      <c r="H3989">
        <v>1</v>
      </c>
      <c r="I3989">
        <v>1</v>
      </c>
      <c r="J3989">
        <v>1</v>
      </c>
      <c r="K3989" s="1">
        <v>124830.11</v>
      </c>
      <c r="L3989">
        <v>0</v>
      </c>
      <c r="M3989">
        <v>30</v>
      </c>
      <c r="N3989">
        <v>2220</v>
      </c>
      <c r="O3989">
        <v>6</v>
      </c>
      <c r="P3989">
        <v>143</v>
      </c>
      <c r="Q3989">
        <v>0.2</v>
      </c>
      <c r="R3989">
        <v>66600</v>
      </c>
      <c r="S3989" t="str" cm="1">
        <f t="array" ref="S3989">_xlfn.IFS(E3992&lt;30,"18-29",E3992&lt;45,"30-44",TRUE,"45+")</f>
        <v>30-44</v>
      </c>
      <c r="T3989" t="str" cm="1">
        <f t="array" ref="T3989">_xlfn.IFS(F3989&lt;=2,"0-2 Years",F3989&lt;=5,"3-5 Years",F3989&lt;=8,"6-8 Years",TRUE,"9-10 Years")</f>
        <v>6-8 Years</v>
      </c>
      <c r="U3989" t="str" cm="1">
        <f t="array" ref="U3989">_xlfn.IFS(P3989&gt;60,"High Risk",P3989&gt;30,"Medium Risk",TRUE,"Low Risk")</f>
        <v>High Risk</v>
      </c>
      <c r="V3989">
        <f t="shared" si="62"/>
        <v>2</v>
      </c>
    </row>
    <row r="3990" spans="1:22" hidden="1" x14ac:dyDescent="0.2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 s="2">
        <v>141528.88</v>
      </c>
      <c r="H3990">
        <v>1</v>
      </c>
      <c r="I3990">
        <v>1</v>
      </c>
      <c r="J3990">
        <v>1</v>
      </c>
      <c r="K3990" s="1">
        <v>167087.34</v>
      </c>
      <c r="L3990">
        <v>1</v>
      </c>
      <c r="M3990">
        <v>28</v>
      </c>
      <c r="N3990">
        <v>2127</v>
      </c>
      <c r="O3990">
        <v>0</v>
      </c>
      <c r="P3990">
        <v>16</v>
      </c>
      <c r="Q3990">
        <v>0</v>
      </c>
      <c r="R3990">
        <v>59556</v>
      </c>
      <c r="S3990" t="str" cm="1">
        <f t="array" ref="S3990">_xlfn.IFS(E3993&lt;30,"18-29",E3993&lt;45,"30-44",TRUE,"45+")</f>
        <v>45+</v>
      </c>
      <c r="T3990" t="str" cm="1">
        <f t="array" ref="T3990">_xlfn.IFS(F3990&lt;=2,"0-2 Years",F3990&lt;=5,"3-5 Years",F3990&lt;=8,"6-8 Years",TRUE,"9-10 Years")</f>
        <v>6-8 Years</v>
      </c>
      <c r="U3990" t="str" cm="1">
        <f t="array" ref="U3990">_xlfn.IFS(P3990&gt;60,"High Risk",P3990&gt;30,"Medium Risk",TRUE,"Low Risk")</f>
        <v>Low Risk</v>
      </c>
      <c r="V3990">
        <f t="shared" si="62"/>
        <v>2</v>
      </c>
    </row>
    <row r="3991" spans="1:22" hidden="1" x14ac:dyDescent="0.2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 s="2">
        <v>109805.3</v>
      </c>
      <c r="H3991">
        <v>1</v>
      </c>
      <c r="I3991">
        <v>0</v>
      </c>
      <c r="J3991">
        <v>1</v>
      </c>
      <c r="K3991" s="1">
        <v>163625.56</v>
      </c>
      <c r="L3991">
        <v>0</v>
      </c>
      <c r="M3991">
        <v>2</v>
      </c>
      <c r="N3991">
        <v>1650</v>
      </c>
      <c r="O3991">
        <v>5</v>
      </c>
      <c r="P3991">
        <v>154</v>
      </c>
      <c r="Q3991">
        <v>1</v>
      </c>
      <c r="R3991">
        <v>3300</v>
      </c>
      <c r="S3991" t="str" cm="1">
        <f t="array" ref="S3991">_xlfn.IFS(E3994&lt;30,"18-29",E3994&lt;45,"30-44",TRUE,"45+")</f>
        <v>30-44</v>
      </c>
      <c r="T3991" t="str" cm="1">
        <f t="array" ref="T3991">_xlfn.IFS(F3991&lt;=2,"0-2 Years",F3991&lt;=5,"3-5 Years",F3991&lt;=8,"6-8 Years",TRUE,"9-10 Years")</f>
        <v>6-8 Years</v>
      </c>
      <c r="U3991" t="str" cm="1">
        <f t="array" ref="U3991">_xlfn.IFS(P3991&gt;60,"High Risk",P3991&gt;30,"Medium Risk",TRUE,"Low Risk")</f>
        <v>High Risk</v>
      </c>
      <c r="V3991">
        <f t="shared" si="62"/>
        <v>2</v>
      </c>
    </row>
    <row r="3992" spans="1:22" hidden="1" x14ac:dyDescent="0.2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 s="2">
        <v>86614.06</v>
      </c>
      <c r="H3992">
        <v>2</v>
      </c>
      <c r="I3992">
        <v>1</v>
      </c>
      <c r="J3992">
        <v>1</v>
      </c>
      <c r="K3992" s="1">
        <v>172129.26</v>
      </c>
      <c r="L3992">
        <v>0</v>
      </c>
      <c r="M3992">
        <v>22</v>
      </c>
      <c r="N3992">
        <v>3222</v>
      </c>
      <c r="O3992">
        <v>4</v>
      </c>
      <c r="P3992">
        <v>167</v>
      </c>
      <c r="Q3992">
        <v>0.18181818181818182</v>
      </c>
      <c r="R3992">
        <v>70884</v>
      </c>
      <c r="S3992" t="str" cm="1">
        <f t="array" ref="S3992">_xlfn.IFS(E3995&lt;30,"18-29",E3995&lt;45,"30-44",TRUE,"45+")</f>
        <v>30-44</v>
      </c>
      <c r="T3992" t="str" cm="1">
        <f t="array" ref="T3992">_xlfn.IFS(F3992&lt;=2,"0-2 Years",F3992&lt;=5,"3-5 Years",F3992&lt;=8,"6-8 Years",TRUE,"9-10 Years")</f>
        <v>9-10 Years</v>
      </c>
      <c r="U3992" t="str" cm="1">
        <f t="array" ref="U3992">_xlfn.IFS(P3992&gt;60,"High Risk",P3992&gt;30,"Medium Risk",TRUE,"Low Risk")</f>
        <v>High Risk</v>
      </c>
      <c r="V3992">
        <f t="shared" si="62"/>
        <v>0</v>
      </c>
    </row>
    <row r="3993" spans="1:22" hidden="1" x14ac:dyDescent="0.2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 s="2">
        <v>91680.1</v>
      </c>
      <c r="H3993">
        <v>2</v>
      </c>
      <c r="I3993">
        <v>1</v>
      </c>
      <c r="J3993">
        <v>0</v>
      </c>
      <c r="K3993" s="1">
        <v>163141.18</v>
      </c>
      <c r="L3993">
        <v>1</v>
      </c>
      <c r="M3993">
        <v>15</v>
      </c>
      <c r="N3993">
        <v>325</v>
      </c>
      <c r="O3993">
        <v>0</v>
      </c>
      <c r="P3993">
        <v>83</v>
      </c>
      <c r="Q3993">
        <v>0</v>
      </c>
      <c r="R3993">
        <v>4875</v>
      </c>
      <c r="S3993" t="str" cm="1">
        <f t="array" ref="S3993">_xlfn.IFS(E3996&lt;30,"18-29",E3996&lt;45,"30-44",TRUE,"45+")</f>
        <v>45+</v>
      </c>
      <c r="T3993" t="str" cm="1">
        <f t="array" ref="T3993">_xlfn.IFS(F3993&lt;=2,"0-2 Years",F3993&lt;=5,"3-5 Years",F3993&lt;=8,"6-8 Years",TRUE,"9-10 Years")</f>
        <v>6-8 Years</v>
      </c>
      <c r="U3993" t="str" cm="1">
        <f t="array" ref="U3993">_xlfn.IFS(P3993&gt;60,"High Risk",P3993&gt;30,"Medium Risk",TRUE,"Low Risk")</f>
        <v>High Risk</v>
      </c>
      <c r="V3993">
        <f t="shared" si="62"/>
        <v>4</v>
      </c>
    </row>
    <row r="3994" spans="1:22" hidden="1" x14ac:dyDescent="0.2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 s="2">
        <v>38848.19</v>
      </c>
      <c r="H3994">
        <v>2</v>
      </c>
      <c r="I3994">
        <v>0</v>
      </c>
      <c r="J3994">
        <v>0</v>
      </c>
      <c r="K3994" s="1">
        <v>94003.11</v>
      </c>
      <c r="L3994">
        <v>0</v>
      </c>
      <c r="M3994">
        <v>23</v>
      </c>
      <c r="N3994">
        <v>3636</v>
      </c>
      <c r="O3994">
        <v>8</v>
      </c>
      <c r="P3994">
        <v>101</v>
      </c>
      <c r="Q3994">
        <v>0.34782608695652173</v>
      </c>
      <c r="R3994">
        <v>83628</v>
      </c>
      <c r="S3994" t="str" cm="1">
        <f t="array" ref="S3994">_xlfn.IFS(E3997&lt;30,"18-29",E3997&lt;45,"30-44",TRUE,"45+")</f>
        <v>30-44</v>
      </c>
      <c r="T3994" t="str" cm="1">
        <f t="array" ref="T3994">_xlfn.IFS(F3994&lt;=2,"0-2 Years",F3994&lt;=5,"3-5 Years",F3994&lt;=8,"6-8 Years",TRUE,"9-10 Years")</f>
        <v>0-2 Years</v>
      </c>
      <c r="U3994" t="str" cm="1">
        <f t="array" ref="U3994">_xlfn.IFS(P3994&gt;60,"High Risk",P3994&gt;30,"Medium Risk",TRUE,"Low Risk")</f>
        <v>High Risk</v>
      </c>
      <c r="V3994">
        <f t="shared" si="62"/>
        <v>4</v>
      </c>
    </row>
    <row r="3995" spans="1:22" hidden="1" x14ac:dyDescent="0.2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 s="2">
        <v>153639.10999999999</v>
      </c>
      <c r="H3995">
        <v>1</v>
      </c>
      <c r="I3995">
        <v>1</v>
      </c>
      <c r="J3995">
        <v>1</v>
      </c>
      <c r="K3995" s="1">
        <v>138351.67999999999</v>
      </c>
      <c r="L3995">
        <v>0</v>
      </c>
      <c r="M3995">
        <v>8</v>
      </c>
      <c r="N3995">
        <v>463</v>
      </c>
      <c r="O3995">
        <v>5</v>
      </c>
      <c r="P3995">
        <v>87</v>
      </c>
      <c r="Q3995">
        <v>0.625</v>
      </c>
      <c r="R3995">
        <v>3704</v>
      </c>
      <c r="S3995" t="str" cm="1">
        <f t="array" ref="S3995">_xlfn.IFS(E3998&lt;30,"18-29",E3998&lt;45,"30-44",TRUE,"45+")</f>
        <v>30-44</v>
      </c>
      <c r="T3995" t="str" cm="1">
        <f t="array" ref="T3995">_xlfn.IFS(F3995&lt;=2,"0-2 Years",F3995&lt;=5,"3-5 Years",F3995&lt;=8,"6-8 Years",TRUE,"9-10 Years")</f>
        <v>3-5 Years</v>
      </c>
      <c r="U3995" t="str" cm="1">
        <f t="array" ref="U3995">_xlfn.IFS(P3995&gt;60,"High Risk",P3995&gt;30,"Medium Risk",TRUE,"Low Risk")</f>
        <v>High Risk</v>
      </c>
      <c r="V3995">
        <f t="shared" si="62"/>
        <v>2</v>
      </c>
    </row>
    <row r="3996" spans="1:22" hidden="1" x14ac:dyDescent="0.2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 s="2">
        <v>0</v>
      </c>
      <c r="H3996">
        <v>2</v>
      </c>
      <c r="I3996">
        <v>0</v>
      </c>
      <c r="J3996">
        <v>1</v>
      </c>
      <c r="K3996" s="1">
        <v>34164.050000000003</v>
      </c>
      <c r="L3996">
        <v>0</v>
      </c>
      <c r="M3996">
        <v>28</v>
      </c>
      <c r="N3996">
        <v>172</v>
      </c>
      <c r="O3996">
        <v>0</v>
      </c>
      <c r="P3996">
        <v>136</v>
      </c>
      <c r="Q3996">
        <v>0</v>
      </c>
      <c r="R3996">
        <v>4816</v>
      </c>
      <c r="S3996" t="str" cm="1">
        <f t="array" ref="S3996">_xlfn.IFS(E3999&lt;30,"18-29",E3999&lt;45,"30-44",TRUE,"45+")</f>
        <v>30-44</v>
      </c>
      <c r="T3996" t="str" cm="1">
        <f t="array" ref="T3996">_xlfn.IFS(F3996&lt;=2,"0-2 Years",F3996&lt;=5,"3-5 Years",F3996&lt;=8,"6-8 Years",TRUE,"9-10 Years")</f>
        <v>6-8 Years</v>
      </c>
      <c r="U3996" t="str" cm="1">
        <f t="array" ref="U3996">_xlfn.IFS(P3996&gt;60,"High Risk",P3996&gt;30,"Medium Risk",TRUE,"Low Risk")</f>
        <v>High Risk</v>
      </c>
      <c r="V3996">
        <f t="shared" si="62"/>
        <v>4</v>
      </c>
    </row>
    <row r="3997" spans="1:22" hidden="1" x14ac:dyDescent="0.2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 s="2">
        <v>123870.07</v>
      </c>
      <c r="H3997">
        <v>1</v>
      </c>
      <c r="I3997">
        <v>1</v>
      </c>
      <c r="J3997">
        <v>0</v>
      </c>
      <c r="K3997" s="1">
        <v>97794.71</v>
      </c>
      <c r="L3997">
        <v>0</v>
      </c>
      <c r="M3997">
        <v>21</v>
      </c>
      <c r="N3997">
        <v>4485</v>
      </c>
      <c r="O3997">
        <v>3</v>
      </c>
      <c r="P3997">
        <v>104</v>
      </c>
      <c r="Q3997">
        <v>0.14285714285714285</v>
      </c>
      <c r="R3997">
        <v>94185</v>
      </c>
      <c r="S3997" t="str" cm="1">
        <f t="array" ref="S3997">_xlfn.IFS(E4000&lt;30,"18-29",E4000&lt;45,"30-44",TRUE,"45+")</f>
        <v>45+</v>
      </c>
      <c r="T3997" t="str" cm="1">
        <f t="array" ref="T3997">_xlfn.IFS(F3997&lt;=2,"0-2 Years",F3997&lt;=5,"3-5 Years",F3997&lt;=8,"6-8 Years",TRUE,"9-10 Years")</f>
        <v>6-8 Years</v>
      </c>
      <c r="U3997" t="str" cm="1">
        <f t="array" ref="U3997">_xlfn.IFS(P3997&gt;60,"High Risk",P3997&gt;30,"Medium Risk",TRUE,"Low Risk")</f>
        <v>High Risk</v>
      </c>
      <c r="V3997">
        <f t="shared" si="62"/>
        <v>5</v>
      </c>
    </row>
    <row r="3998" spans="1:22" x14ac:dyDescent="0.2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 s="2">
        <v>0</v>
      </c>
      <c r="H3998">
        <v>2</v>
      </c>
      <c r="I3998">
        <v>1</v>
      </c>
      <c r="J3998">
        <v>0</v>
      </c>
      <c r="K3998" s="1">
        <v>75786.55</v>
      </c>
      <c r="L3998">
        <v>0</v>
      </c>
      <c r="M3998">
        <v>28</v>
      </c>
      <c r="N3998">
        <v>3313</v>
      </c>
      <c r="O3998">
        <v>0</v>
      </c>
      <c r="P3998">
        <v>66</v>
      </c>
      <c r="Q3998">
        <v>0</v>
      </c>
      <c r="R3998">
        <v>92764</v>
      </c>
      <c r="S3998" t="str" cm="1">
        <f t="array" ref="S3998">_xlfn.IFS(E4001&lt;30,"18-29",E4001&lt;45,"30-44",TRUE,"45+")</f>
        <v>18-29</v>
      </c>
      <c r="T3998" t="str" cm="1">
        <f t="array" ref="T3998">_xlfn.IFS(F3998&lt;=2,"0-2 Years",F3998&lt;=5,"3-5 Years",F3998&lt;=8,"6-8 Years",TRUE,"9-10 Years")</f>
        <v>3-5 Years</v>
      </c>
      <c r="U3998" t="str" cm="1">
        <f t="array" ref="U3998">_xlfn.IFS(P3998&gt;60,"High Risk",P3998&gt;30,"Medium Risk",TRUE,"Low Risk")</f>
        <v>High Risk</v>
      </c>
      <c r="V3998">
        <f t="shared" si="62"/>
        <v>6</v>
      </c>
    </row>
    <row r="3999" spans="1:22" hidden="1" x14ac:dyDescent="0.2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 s="2">
        <v>46323.57</v>
      </c>
      <c r="H3999">
        <v>1</v>
      </c>
      <c r="I3999">
        <v>1</v>
      </c>
      <c r="J3999">
        <v>0</v>
      </c>
      <c r="K3999" s="1">
        <v>136812.01999999999</v>
      </c>
      <c r="L3999">
        <v>0</v>
      </c>
      <c r="M3999">
        <v>25</v>
      </c>
      <c r="N3999">
        <v>4280</v>
      </c>
      <c r="O3999">
        <v>7</v>
      </c>
      <c r="P3999">
        <v>92</v>
      </c>
      <c r="Q3999">
        <v>0.28000000000000003</v>
      </c>
      <c r="R3999">
        <v>107000</v>
      </c>
      <c r="S3999" t="str" cm="1">
        <f t="array" ref="S3999">_xlfn.IFS(E4002&lt;30,"18-29",E4002&lt;45,"30-44",TRUE,"45+")</f>
        <v>30-44</v>
      </c>
      <c r="T3999" t="str" cm="1">
        <f t="array" ref="T3999">_xlfn.IFS(F3999&lt;=2,"0-2 Years",F3999&lt;=5,"3-5 Years",F3999&lt;=8,"6-8 Years",TRUE,"9-10 Years")</f>
        <v>9-10 Years</v>
      </c>
      <c r="U3999" t="str" cm="1">
        <f t="array" ref="U3999">_xlfn.IFS(P3999&gt;60,"High Risk",P3999&gt;30,"Medium Risk",TRUE,"Low Risk")</f>
        <v>High Risk</v>
      </c>
      <c r="V3999">
        <f t="shared" si="62"/>
        <v>5</v>
      </c>
    </row>
    <row r="4000" spans="1:22" hidden="1" x14ac:dyDescent="0.2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 s="2">
        <v>162039.78</v>
      </c>
      <c r="H4000">
        <v>1</v>
      </c>
      <c r="I4000">
        <v>1</v>
      </c>
      <c r="J4000">
        <v>1</v>
      </c>
      <c r="K4000" s="1">
        <v>84361.72</v>
      </c>
      <c r="L4000">
        <v>1</v>
      </c>
      <c r="M4000">
        <v>17</v>
      </c>
      <c r="N4000">
        <v>2554</v>
      </c>
      <c r="O4000">
        <v>7</v>
      </c>
      <c r="P4000">
        <v>1</v>
      </c>
      <c r="Q4000">
        <v>0.41176470588235292</v>
      </c>
      <c r="R4000">
        <v>43418</v>
      </c>
      <c r="S4000" t="str" cm="1">
        <f t="array" ref="S4000">_xlfn.IFS(E4003&lt;30,"18-29",E4003&lt;45,"30-44",TRUE,"45+")</f>
        <v>45+</v>
      </c>
      <c r="T4000" t="str" cm="1">
        <f t="array" ref="T4000">_xlfn.IFS(F4000&lt;=2,"0-2 Years",F4000&lt;=5,"3-5 Years",F4000&lt;=8,"6-8 Years",TRUE,"9-10 Years")</f>
        <v>3-5 Years</v>
      </c>
      <c r="U4000" t="str" cm="1">
        <f t="array" ref="U4000">_xlfn.IFS(P4000&gt;60,"High Risk",P4000&gt;30,"Medium Risk",TRUE,"Low Risk")</f>
        <v>Low Risk</v>
      </c>
      <c r="V4000">
        <f t="shared" si="62"/>
        <v>3</v>
      </c>
    </row>
    <row r="4001" spans="1:22" hidden="1" x14ac:dyDescent="0.2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 s="2">
        <v>110928.51</v>
      </c>
      <c r="H4001">
        <v>1</v>
      </c>
      <c r="I4001">
        <v>1</v>
      </c>
      <c r="J4001">
        <v>1</v>
      </c>
      <c r="K4001" s="1">
        <v>2766.63</v>
      </c>
      <c r="L4001">
        <v>0</v>
      </c>
      <c r="M4001">
        <v>28</v>
      </c>
      <c r="N4001">
        <v>4794</v>
      </c>
      <c r="O4001">
        <v>0</v>
      </c>
      <c r="P4001">
        <v>142</v>
      </c>
      <c r="Q4001">
        <v>0</v>
      </c>
      <c r="R4001">
        <v>134232</v>
      </c>
      <c r="S4001" t="str" cm="1">
        <f t="array" ref="S4001">_xlfn.IFS(E4004&lt;30,"18-29",E4004&lt;45,"30-44",TRUE,"45+")</f>
        <v>18-29</v>
      </c>
      <c r="T4001" t="str" cm="1">
        <f t="array" ref="T4001">_xlfn.IFS(F4001&lt;=2,"0-2 Years",F4001&lt;=5,"3-5 Years",F4001&lt;=8,"6-8 Years",TRUE,"9-10 Years")</f>
        <v>0-2 Years</v>
      </c>
      <c r="U4001" t="str" cm="1">
        <f t="array" ref="U4001">_xlfn.IFS(P4001&gt;60,"High Risk",P4001&gt;30,"Medium Risk",TRUE,"Low Risk")</f>
        <v>High Risk</v>
      </c>
      <c r="V4001">
        <f t="shared" si="62"/>
        <v>3</v>
      </c>
    </row>
    <row r="4002" spans="1:22" x14ac:dyDescent="0.2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 s="2">
        <v>0</v>
      </c>
      <c r="H4002">
        <v>2</v>
      </c>
      <c r="I4002">
        <v>1</v>
      </c>
      <c r="J4002">
        <v>0</v>
      </c>
      <c r="K4002" s="1">
        <v>163185.76</v>
      </c>
      <c r="L4002">
        <v>0</v>
      </c>
      <c r="M4002">
        <v>14</v>
      </c>
      <c r="N4002">
        <v>814</v>
      </c>
      <c r="O4002">
        <v>1</v>
      </c>
      <c r="P4002">
        <v>9</v>
      </c>
      <c r="Q4002">
        <v>7.1428571428571425E-2</v>
      </c>
      <c r="R4002">
        <v>11396</v>
      </c>
      <c r="S4002" t="str" cm="1">
        <f t="array" ref="S4002">_xlfn.IFS(E4005&lt;30,"18-29",E4005&lt;45,"30-44",TRUE,"45+")</f>
        <v>18-29</v>
      </c>
      <c r="T4002" t="str" cm="1">
        <f t="array" ref="T4002">_xlfn.IFS(F4002&lt;=2,"0-2 Years",F4002&lt;=5,"3-5 Years",F4002&lt;=8,"6-8 Years",TRUE,"9-10 Years")</f>
        <v>3-5 Years</v>
      </c>
      <c r="U4002" t="str" cm="1">
        <f t="array" ref="U4002">_xlfn.IFS(P4002&gt;60,"High Risk",P4002&gt;30,"Medium Risk",TRUE,"Low Risk")</f>
        <v>Low Risk</v>
      </c>
      <c r="V4002">
        <f t="shared" si="62"/>
        <v>6</v>
      </c>
    </row>
    <row r="4003" spans="1:22" x14ac:dyDescent="0.2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 s="2">
        <v>114421.55</v>
      </c>
      <c r="H4003">
        <v>1</v>
      </c>
      <c r="I4003">
        <v>1</v>
      </c>
      <c r="J4003">
        <v>0</v>
      </c>
      <c r="K4003" s="1">
        <v>180598.28</v>
      </c>
      <c r="L4003">
        <v>1</v>
      </c>
      <c r="M4003">
        <v>24</v>
      </c>
      <c r="N4003">
        <v>1483</v>
      </c>
      <c r="O4003">
        <v>8</v>
      </c>
      <c r="P4003">
        <v>46</v>
      </c>
      <c r="Q4003">
        <v>0.33333333333333331</v>
      </c>
      <c r="R4003">
        <v>35592</v>
      </c>
      <c r="S4003" t="str" cm="1">
        <f t="array" ref="S4003">_xlfn.IFS(E4006&lt;30,"18-29",E4006&lt;45,"30-44",TRUE,"45+")</f>
        <v>30-44</v>
      </c>
      <c r="T4003" t="str" cm="1">
        <f t="array" ref="T4003">_xlfn.IFS(F4003&lt;=2,"0-2 Years",F4003&lt;=5,"3-5 Years",F4003&lt;=8,"6-8 Years",TRUE,"9-10 Years")</f>
        <v>3-5 Years</v>
      </c>
      <c r="U4003" t="str" cm="1">
        <f t="array" ref="U4003">_xlfn.IFS(P4003&gt;60,"High Risk",P4003&gt;30,"Medium Risk",TRUE,"Low Risk")</f>
        <v>Medium Risk</v>
      </c>
      <c r="V4003">
        <f t="shared" si="62"/>
        <v>6</v>
      </c>
    </row>
    <row r="4004" spans="1:22" hidden="1" x14ac:dyDescent="0.2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 s="2">
        <v>130036.21</v>
      </c>
      <c r="H4004">
        <v>2</v>
      </c>
      <c r="I4004">
        <v>0</v>
      </c>
      <c r="J4004">
        <v>1</v>
      </c>
      <c r="K4004" s="1">
        <v>69849.55</v>
      </c>
      <c r="L4004">
        <v>0</v>
      </c>
      <c r="M4004">
        <v>25</v>
      </c>
      <c r="N4004">
        <v>4992</v>
      </c>
      <c r="O4004">
        <v>5</v>
      </c>
      <c r="P4004">
        <v>5</v>
      </c>
      <c r="Q4004">
        <v>0.2</v>
      </c>
      <c r="R4004">
        <v>124800</v>
      </c>
      <c r="S4004" t="str" cm="1">
        <f t="array" ref="S4004">_xlfn.IFS(E4007&lt;30,"18-29",E4007&lt;45,"30-44",TRUE,"45+")</f>
        <v>45+</v>
      </c>
      <c r="T4004" t="str" cm="1">
        <f t="array" ref="T4004">_xlfn.IFS(F4004&lt;=2,"0-2 Years",F4004&lt;=5,"3-5 Years",F4004&lt;=8,"6-8 Years",TRUE,"9-10 Years")</f>
        <v>6-8 Years</v>
      </c>
      <c r="U4004" t="str" cm="1">
        <f t="array" ref="U4004">_xlfn.IFS(P4004&gt;60,"High Risk",P4004&gt;30,"Medium Risk",TRUE,"Low Risk")</f>
        <v>Low Risk</v>
      </c>
      <c r="V4004">
        <f t="shared" si="62"/>
        <v>0</v>
      </c>
    </row>
    <row r="4005" spans="1:22" hidden="1" x14ac:dyDescent="0.2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 s="2">
        <v>151510.17000000001</v>
      </c>
      <c r="H4005">
        <v>2</v>
      </c>
      <c r="I4005">
        <v>1</v>
      </c>
      <c r="J4005">
        <v>1</v>
      </c>
      <c r="K4005" s="1">
        <v>19921.72</v>
      </c>
      <c r="L4005">
        <v>0</v>
      </c>
      <c r="M4005">
        <v>29</v>
      </c>
      <c r="N4005">
        <v>4872</v>
      </c>
      <c r="O4005">
        <v>6</v>
      </c>
      <c r="P4005">
        <v>130</v>
      </c>
      <c r="Q4005">
        <v>0.20689655172413793</v>
      </c>
      <c r="R4005">
        <v>141288</v>
      </c>
      <c r="S4005" t="str" cm="1">
        <f t="array" ref="S4005">_xlfn.IFS(E4008&lt;30,"18-29",E4008&lt;45,"30-44",TRUE,"45+")</f>
        <v>30-44</v>
      </c>
      <c r="T4005" t="str" cm="1">
        <f t="array" ref="T4005">_xlfn.IFS(F4005&lt;=2,"0-2 Years",F4005&lt;=5,"3-5 Years",F4005&lt;=8,"6-8 Years",TRUE,"9-10 Years")</f>
        <v>0-2 Years</v>
      </c>
      <c r="U4005" t="str" cm="1">
        <f t="array" ref="U4005">_xlfn.IFS(P4005&gt;60,"High Risk",P4005&gt;30,"Medium Risk",TRUE,"Low Risk")</f>
        <v>High Risk</v>
      </c>
      <c r="V4005">
        <f t="shared" si="62"/>
        <v>1</v>
      </c>
    </row>
    <row r="4006" spans="1:22" hidden="1" x14ac:dyDescent="0.2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 s="2">
        <v>0</v>
      </c>
      <c r="H4006">
        <v>2</v>
      </c>
      <c r="I4006">
        <v>0</v>
      </c>
      <c r="J4006">
        <v>1</v>
      </c>
      <c r="K4006" s="1">
        <v>147606.71</v>
      </c>
      <c r="L4006">
        <v>0</v>
      </c>
      <c r="M4006">
        <v>16</v>
      </c>
      <c r="N4006">
        <v>1305</v>
      </c>
      <c r="O4006">
        <v>1</v>
      </c>
      <c r="P4006">
        <v>46</v>
      </c>
      <c r="Q4006">
        <v>6.25E-2</v>
      </c>
      <c r="R4006">
        <v>20880</v>
      </c>
      <c r="S4006" t="str" cm="1">
        <f t="array" ref="S4006">_xlfn.IFS(E4009&lt;30,"18-29",E4009&lt;45,"30-44",TRUE,"45+")</f>
        <v>30-44</v>
      </c>
      <c r="T4006" t="str" cm="1">
        <f t="array" ref="T4006">_xlfn.IFS(F4006&lt;=2,"0-2 Years",F4006&lt;=5,"3-5 Years",F4006&lt;=8,"6-8 Years",TRUE,"9-10 Years")</f>
        <v>3-5 Years</v>
      </c>
      <c r="U4006" t="str" cm="1">
        <f t="array" ref="U4006">_xlfn.IFS(P4006&gt;60,"High Risk",P4006&gt;30,"Medium Risk",TRUE,"Low Risk")</f>
        <v>Medium Risk</v>
      </c>
      <c r="V4006">
        <f t="shared" si="62"/>
        <v>3</v>
      </c>
    </row>
    <row r="4007" spans="1:22" hidden="1" x14ac:dyDescent="0.2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 s="2">
        <v>0</v>
      </c>
      <c r="H4007">
        <v>2</v>
      </c>
      <c r="I4007">
        <v>1</v>
      </c>
      <c r="J4007">
        <v>1</v>
      </c>
      <c r="K4007" s="1">
        <v>126160.24</v>
      </c>
      <c r="L4007">
        <v>1</v>
      </c>
      <c r="M4007">
        <v>4</v>
      </c>
      <c r="N4007">
        <v>3145</v>
      </c>
      <c r="O4007">
        <v>3</v>
      </c>
      <c r="P4007">
        <v>147</v>
      </c>
      <c r="Q4007">
        <v>0.75</v>
      </c>
      <c r="R4007">
        <v>12580</v>
      </c>
      <c r="S4007" t="str" cm="1">
        <f t="array" ref="S4007">_xlfn.IFS(E4010&lt;30,"18-29",E4010&lt;45,"30-44",TRUE,"45+")</f>
        <v>45+</v>
      </c>
      <c r="T4007" t="str" cm="1">
        <f t="array" ref="T4007">_xlfn.IFS(F4007&lt;=2,"0-2 Years",F4007&lt;=5,"3-5 Years",F4007&lt;=8,"6-8 Years",TRUE,"9-10 Years")</f>
        <v>0-2 Years</v>
      </c>
      <c r="U4007" t="str" cm="1">
        <f t="array" ref="U4007">_xlfn.IFS(P4007&gt;60,"High Risk",P4007&gt;30,"Medium Risk",TRUE,"Low Risk")</f>
        <v>High Risk</v>
      </c>
      <c r="V4007">
        <f t="shared" si="62"/>
        <v>5</v>
      </c>
    </row>
    <row r="4008" spans="1:22" hidden="1" x14ac:dyDescent="0.2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 s="2">
        <v>83568.55</v>
      </c>
      <c r="H4008">
        <v>1</v>
      </c>
      <c r="I4008">
        <v>1</v>
      </c>
      <c r="J4008">
        <v>0</v>
      </c>
      <c r="K4008" s="1">
        <v>47046.720000000001</v>
      </c>
      <c r="L4008">
        <v>0</v>
      </c>
      <c r="M4008">
        <v>24</v>
      </c>
      <c r="N4008">
        <v>1377</v>
      </c>
      <c r="O4008">
        <v>10</v>
      </c>
      <c r="P4008">
        <v>68</v>
      </c>
      <c r="Q4008">
        <v>0.41666666666666669</v>
      </c>
      <c r="R4008">
        <v>33048</v>
      </c>
      <c r="S4008" t="str" cm="1">
        <f t="array" ref="S4008">_xlfn.IFS(E4011&lt;30,"18-29",E4011&lt;45,"30-44",TRUE,"45+")</f>
        <v>30-44</v>
      </c>
      <c r="T4008" t="str" cm="1">
        <f t="array" ref="T4008">_xlfn.IFS(F4008&lt;=2,"0-2 Years",F4008&lt;=5,"3-5 Years",F4008&lt;=8,"6-8 Years",TRUE,"9-10 Years")</f>
        <v>6-8 Years</v>
      </c>
      <c r="U4008" t="str" cm="1">
        <f t="array" ref="U4008">_xlfn.IFS(P4008&gt;60,"High Risk",P4008&gt;30,"Medium Risk",TRUE,"Low Risk")</f>
        <v>High Risk</v>
      </c>
      <c r="V4008">
        <f t="shared" si="62"/>
        <v>5</v>
      </c>
    </row>
    <row r="4009" spans="1:22" hidden="1" x14ac:dyDescent="0.2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 s="2">
        <v>139972.18</v>
      </c>
      <c r="H4009">
        <v>1</v>
      </c>
      <c r="I4009">
        <v>1</v>
      </c>
      <c r="J4009">
        <v>0</v>
      </c>
      <c r="K4009" s="1">
        <v>143668.57999999999</v>
      </c>
      <c r="L4009">
        <v>0</v>
      </c>
      <c r="M4009">
        <v>12</v>
      </c>
      <c r="N4009">
        <v>927</v>
      </c>
      <c r="O4009">
        <v>0</v>
      </c>
      <c r="P4009">
        <v>92</v>
      </c>
      <c r="Q4009">
        <v>0</v>
      </c>
      <c r="R4009">
        <v>11124</v>
      </c>
      <c r="S4009" t="str" cm="1">
        <f t="array" ref="S4009">_xlfn.IFS(E4012&lt;30,"18-29",E4012&lt;45,"30-44",TRUE,"45+")</f>
        <v>45+</v>
      </c>
      <c r="T4009" t="str" cm="1">
        <f t="array" ref="T4009">_xlfn.IFS(F4009&lt;=2,"0-2 Years",F4009&lt;=5,"3-5 Years",F4009&lt;=8,"6-8 Years",TRUE,"9-10 Years")</f>
        <v>6-8 Years</v>
      </c>
      <c r="U4009" t="str" cm="1">
        <f t="array" ref="U4009">_xlfn.IFS(P4009&gt;60,"High Risk",P4009&gt;30,"Medium Risk",TRUE,"Low Risk")</f>
        <v>High Risk</v>
      </c>
      <c r="V4009">
        <f t="shared" si="62"/>
        <v>5</v>
      </c>
    </row>
    <row r="4010" spans="1:22" hidden="1" x14ac:dyDescent="0.2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 s="2">
        <v>100212.13</v>
      </c>
      <c r="H4010">
        <v>1</v>
      </c>
      <c r="I4010">
        <v>1</v>
      </c>
      <c r="J4010">
        <v>0</v>
      </c>
      <c r="K4010" s="1">
        <v>152577.62</v>
      </c>
      <c r="L4010">
        <v>0</v>
      </c>
      <c r="M4010">
        <v>16</v>
      </c>
      <c r="N4010">
        <v>4920</v>
      </c>
      <c r="O4010">
        <v>5</v>
      </c>
      <c r="P4010">
        <v>16</v>
      </c>
      <c r="Q4010">
        <v>0.3125</v>
      </c>
      <c r="R4010">
        <v>78720</v>
      </c>
      <c r="S4010" t="str" cm="1">
        <f t="array" ref="S4010">_xlfn.IFS(E4013&lt;30,"18-29",E4013&lt;45,"30-44",TRUE,"45+")</f>
        <v>30-44</v>
      </c>
      <c r="T4010" t="str" cm="1">
        <f t="array" ref="T4010">_xlfn.IFS(F4010&lt;=2,"0-2 Years",F4010&lt;=5,"3-5 Years",F4010&lt;=8,"6-8 Years",TRUE,"9-10 Years")</f>
        <v>3-5 Years</v>
      </c>
      <c r="U4010" t="str" cm="1">
        <f t="array" ref="U4010">_xlfn.IFS(P4010&gt;60,"High Risk",P4010&gt;30,"Medium Risk",TRUE,"Low Risk")</f>
        <v>Low Risk</v>
      </c>
      <c r="V4010">
        <f t="shared" si="62"/>
        <v>5</v>
      </c>
    </row>
    <row r="4011" spans="1:22" x14ac:dyDescent="0.2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 s="2">
        <v>90217.07</v>
      </c>
      <c r="H4011">
        <v>1</v>
      </c>
      <c r="I4011">
        <v>1</v>
      </c>
      <c r="J4011">
        <v>0</v>
      </c>
      <c r="K4011" s="1">
        <v>191350.48</v>
      </c>
      <c r="L4011">
        <v>0</v>
      </c>
      <c r="M4011">
        <v>14</v>
      </c>
      <c r="N4011">
        <v>667</v>
      </c>
      <c r="O4011">
        <v>3</v>
      </c>
      <c r="P4011">
        <v>7</v>
      </c>
      <c r="Q4011">
        <v>0.21428571428571427</v>
      </c>
      <c r="R4011">
        <v>9338</v>
      </c>
      <c r="S4011" t="str" cm="1">
        <f t="array" ref="S4011">_xlfn.IFS(E4014&lt;30,"18-29",E4014&lt;45,"30-44",TRUE,"45+")</f>
        <v>45+</v>
      </c>
      <c r="T4011" t="str" cm="1">
        <f t="array" ref="T4011">_xlfn.IFS(F4011&lt;=2,"0-2 Years",F4011&lt;=5,"3-5 Years",F4011&lt;=8,"6-8 Years",TRUE,"9-10 Years")</f>
        <v>0-2 Years</v>
      </c>
      <c r="U4011" t="str" cm="1">
        <f t="array" ref="U4011">_xlfn.IFS(P4011&gt;60,"High Risk",P4011&gt;30,"Medium Risk",TRUE,"Low Risk")</f>
        <v>Low Risk</v>
      </c>
      <c r="V4011">
        <f t="shared" si="62"/>
        <v>6</v>
      </c>
    </row>
    <row r="4012" spans="1:22" hidden="1" x14ac:dyDescent="0.2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 s="2">
        <v>0</v>
      </c>
      <c r="H4012">
        <v>2</v>
      </c>
      <c r="I4012">
        <v>1</v>
      </c>
      <c r="J4012">
        <v>1</v>
      </c>
      <c r="K4012" s="1">
        <v>14234.31</v>
      </c>
      <c r="L4012">
        <v>0</v>
      </c>
      <c r="M4012">
        <v>6</v>
      </c>
      <c r="N4012">
        <v>3136</v>
      </c>
      <c r="O4012">
        <v>7</v>
      </c>
      <c r="P4012">
        <v>120</v>
      </c>
      <c r="Q4012">
        <v>1</v>
      </c>
      <c r="R4012">
        <v>18816</v>
      </c>
      <c r="S4012" t="str" cm="1">
        <f t="array" ref="S4012">_xlfn.IFS(E4015&lt;30,"18-29",E4015&lt;45,"30-44",TRUE,"45+")</f>
        <v>45+</v>
      </c>
      <c r="T4012" t="str" cm="1">
        <f t="array" ref="T4012">_xlfn.IFS(F4012&lt;=2,"0-2 Years",F4012&lt;=5,"3-5 Years",F4012&lt;=8,"6-8 Years",TRUE,"9-10 Years")</f>
        <v>9-10 Years</v>
      </c>
      <c r="U4012" t="str" cm="1">
        <f t="array" ref="U4012">_xlfn.IFS(P4012&gt;60,"High Risk",P4012&gt;30,"Medium Risk",TRUE,"Low Risk")</f>
        <v>High Risk</v>
      </c>
      <c r="V4012">
        <f t="shared" si="62"/>
        <v>4</v>
      </c>
    </row>
    <row r="4013" spans="1:22" hidden="1" x14ac:dyDescent="0.2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 s="2">
        <v>124067.32</v>
      </c>
      <c r="H4013">
        <v>1</v>
      </c>
      <c r="I4013">
        <v>1</v>
      </c>
      <c r="J4013">
        <v>1</v>
      </c>
      <c r="K4013" s="1">
        <v>77906.87</v>
      </c>
      <c r="L4013">
        <v>0</v>
      </c>
      <c r="M4013">
        <v>16</v>
      </c>
      <c r="N4013">
        <v>1716</v>
      </c>
      <c r="O4013">
        <v>5</v>
      </c>
      <c r="P4013">
        <v>63</v>
      </c>
      <c r="Q4013">
        <v>0.3125</v>
      </c>
      <c r="R4013">
        <v>27456</v>
      </c>
      <c r="S4013" t="str" cm="1">
        <f t="array" ref="S4013">_xlfn.IFS(E4016&lt;30,"18-29",E4016&lt;45,"30-44",TRUE,"45+")</f>
        <v>45+</v>
      </c>
      <c r="T4013" t="str" cm="1">
        <f t="array" ref="T4013">_xlfn.IFS(F4013&lt;=2,"0-2 Years",F4013&lt;=5,"3-5 Years",F4013&lt;=8,"6-8 Years",TRUE,"9-10 Years")</f>
        <v>3-5 Years</v>
      </c>
      <c r="U4013" t="str" cm="1">
        <f t="array" ref="U4013">_xlfn.IFS(P4013&gt;60,"High Risk",P4013&gt;30,"Medium Risk",TRUE,"Low Risk")</f>
        <v>High Risk</v>
      </c>
      <c r="V4013">
        <f t="shared" si="62"/>
        <v>2</v>
      </c>
    </row>
    <row r="4014" spans="1:22" hidden="1" x14ac:dyDescent="0.2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 s="2">
        <v>0</v>
      </c>
      <c r="H4014">
        <v>2</v>
      </c>
      <c r="I4014">
        <v>0</v>
      </c>
      <c r="J4014">
        <v>1</v>
      </c>
      <c r="K4014" s="1">
        <v>57320.92</v>
      </c>
      <c r="L4014">
        <v>0</v>
      </c>
      <c r="M4014">
        <v>23</v>
      </c>
      <c r="N4014">
        <v>2662</v>
      </c>
      <c r="O4014">
        <v>6</v>
      </c>
      <c r="P4014">
        <v>67</v>
      </c>
      <c r="Q4014">
        <v>0.2608695652173913</v>
      </c>
      <c r="R4014">
        <v>61226</v>
      </c>
      <c r="S4014" t="str" cm="1">
        <f t="array" ref="S4014">_xlfn.IFS(E4017&lt;30,"18-29",E4017&lt;45,"30-44",TRUE,"45+")</f>
        <v>30-44</v>
      </c>
      <c r="T4014" t="str" cm="1">
        <f t="array" ref="T4014">_xlfn.IFS(F4014&lt;=2,"0-2 Years",F4014&lt;=5,"3-5 Years",F4014&lt;=8,"6-8 Years",TRUE,"9-10 Years")</f>
        <v>3-5 Years</v>
      </c>
      <c r="U4014" t="str" cm="1">
        <f t="array" ref="U4014">_xlfn.IFS(P4014&gt;60,"High Risk",P4014&gt;30,"Medium Risk",TRUE,"Low Risk")</f>
        <v>High Risk</v>
      </c>
      <c r="V4014">
        <f t="shared" si="62"/>
        <v>4</v>
      </c>
    </row>
    <row r="4015" spans="1:22" hidden="1" x14ac:dyDescent="0.2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 s="2">
        <v>162082.31</v>
      </c>
      <c r="H4015">
        <v>4</v>
      </c>
      <c r="I4015">
        <v>0</v>
      </c>
      <c r="J4015">
        <v>0</v>
      </c>
      <c r="K4015" s="1">
        <v>27145.73</v>
      </c>
      <c r="L4015">
        <v>1</v>
      </c>
      <c r="M4015">
        <v>11</v>
      </c>
      <c r="N4015">
        <v>923</v>
      </c>
      <c r="O4015">
        <v>6</v>
      </c>
      <c r="P4015">
        <v>126</v>
      </c>
      <c r="Q4015">
        <v>0.54545454545454541</v>
      </c>
      <c r="R4015">
        <v>10153</v>
      </c>
      <c r="S4015" t="str" cm="1">
        <f t="array" ref="S4015">_xlfn.IFS(E4018&lt;30,"18-29",E4018&lt;45,"30-44",TRUE,"45+")</f>
        <v>30-44</v>
      </c>
      <c r="T4015" t="str" cm="1">
        <f t="array" ref="T4015">_xlfn.IFS(F4015&lt;=2,"0-2 Years",F4015&lt;=5,"3-5 Years",F4015&lt;=8,"6-8 Years",TRUE,"9-10 Years")</f>
        <v>0-2 Years</v>
      </c>
      <c r="U4015" t="str" cm="1">
        <f t="array" ref="U4015">_xlfn.IFS(P4015&gt;60,"High Risk",P4015&gt;30,"Medium Risk",TRUE,"Low Risk")</f>
        <v>High Risk</v>
      </c>
      <c r="V4015">
        <f t="shared" si="62"/>
        <v>5</v>
      </c>
    </row>
    <row r="4016" spans="1:22" hidden="1" x14ac:dyDescent="0.2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 s="2">
        <v>117306.69</v>
      </c>
      <c r="H4016">
        <v>4</v>
      </c>
      <c r="I4016">
        <v>1</v>
      </c>
      <c r="J4016">
        <v>1</v>
      </c>
      <c r="K4016" s="1">
        <v>26912.720000000001</v>
      </c>
      <c r="L4016">
        <v>1</v>
      </c>
      <c r="M4016">
        <v>26</v>
      </c>
      <c r="N4016">
        <v>4413</v>
      </c>
      <c r="O4016">
        <v>3</v>
      </c>
      <c r="P4016">
        <v>124</v>
      </c>
      <c r="Q4016">
        <v>0.11538461538461539</v>
      </c>
      <c r="R4016">
        <v>114738</v>
      </c>
      <c r="S4016" t="str" cm="1">
        <f t="array" ref="S4016">_xlfn.IFS(E4019&lt;30,"18-29",E4019&lt;45,"30-44",TRUE,"45+")</f>
        <v>45+</v>
      </c>
      <c r="T4016" t="str" cm="1">
        <f t="array" ref="T4016">_xlfn.IFS(F4016&lt;=2,"0-2 Years",F4016&lt;=5,"3-5 Years",F4016&lt;=8,"6-8 Years",TRUE,"9-10 Years")</f>
        <v>0-2 Years</v>
      </c>
      <c r="U4016" t="str" cm="1">
        <f t="array" ref="U4016">_xlfn.IFS(P4016&gt;60,"High Risk",P4016&gt;30,"Medium Risk",TRUE,"Low Risk")</f>
        <v>High Risk</v>
      </c>
      <c r="V4016">
        <f t="shared" si="62"/>
        <v>2</v>
      </c>
    </row>
    <row r="4017" spans="1:22" hidden="1" x14ac:dyDescent="0.2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 s="2">
        <v>122889.88</v>
      </c>
      <c r="H4017">
        <v>1</v>
      </c>
      <c r="I4017">
        <v>1</v>
      </c>
      <c r="J4017">
        <v>1</v>
      </c>
      <c r="K4017" s="1">
        <v>26476.18</v>
      </c>
      <c r="L4017">
        <v>0</v>
      </c>
      <c r="M4017">
        <v>30</v>
      </c>
      <c r="N4017">
        <v>1806</v>
      </c>
      <c r="O4017">
        <v>2</v>
      </c>
      <c r="P4017">
        <v>125</v>
      </c>
      <c r="Q4017">
        <v>6.6666666666666666E-2</v>
      </c>
      <c r="R4017">
        <v>54180</v>
      </c>
      <c r="S4017" t="str" cm="1">
        <f t="array" ref="S4017">_xlfn.IFS(E4020&lt;30,"18-29",E4020&lt;45,"30-44",TRUE,"45+")</f>
        <v>30-44</v>
      </c>
      <c r="T4017" t="str" cm="1">
        <f t="array" ref="T4017">_xlfn.IFS(F4017&lt;=2,"0-2 Years",F4017&lt;=5,"3-5 Years",F4017&lt;=8,"6-8 Years",TRUE,"9-10 Years")</f>
        <v>0-2 Years</v>
      </c>
      <c r="U4017" t="str" cm="1">
        <f t="array" ref="U4017">_xlfn.IFS(P4017&gt;60,"High Risk",P4017&gt;30,"Medium Risk",TRUE,"Low Risk")</f>
        <v>High Risk</v>
      </c>
      <c r="V4017">
        <f t="shared" si="62"/>
        <v>3</v>
      </c>
    </row>
    <row r="4018" spans="1:22" hidden="1" x14ac:dyDescent="0.2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 s="2">
        <v>148790.60999999999</v>
      </c>
      <c r="H4018">
        <v>1</v>
      </c>
      <c r="I4018">
        <v>0</v>
      </c>
      <c r="J4018">
        <v>1</v>
      </c>
      <c r="K4018" s="1">
        <v>79329.7</v>
      </c>
      <c r="L4018">
        <v>0</v>
      </c>
      <c r="M4018">
        <v>12</v>
      </c>
      <c r="N4018">
        <v>3368</v>
      </c>
      <c r="O4018">
        <v>0</v>
      </c>
      <c r="P4018">
        <v>58</v>
      </c>
      <c r="Q4018">
        <v>0</v>
      </c>
      <c r="R4018">
        <v>40416</v>
      </c>
      <c r="S4018" t="str" cm="1">
        <f t="array" ref="S4018">_xlfn.IFS(E4021&lt;30,"18-29",E4021&lt;45,"30-44",TRUE,"45+")</f>
        <v>30-44</v>
      </c>
      <c r="T4018" t="str" cm="1">
        <f t="array" ref="T4018">_xlfn.IFS(F4018&lt;=2,"0-2 Years",F4018&lt;=5,"3-5 Years",F4018&lt;=8,"6-8 Years",TRUE,"9-10 Years")</f>
        <v>6-8 Years</v>
      </c>
      <c r="U4018" t="str" cm="1">
        <f t="array" ref="U4018">_xlfn.IFS(P4018&gt;60,"High Risk",P4018&gt;30,"Medium Risk",TRUE,"Low Risk")</f>
        <v>Medium Risk</v>
      </c>
      <c r="V4018">
        <f t="shared" si="62"/>
        <v>2</v>
      </c>
    </row>
    <row r="4019" spans="1:22" x14ac:dyDescent="0.2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 s="2">
        <v>180226.24</v>
      </c>
      <c r="H4019">
        <v>1</v>
      </c>
      <c r="I4019">
        <v>1</v>
      </c>
      <c r="J4019">
        <v>0</v>
      </c>
      <c r="K4019" s="1">
        <v>13464.64</v>
      </c>
      <c r="L4019">
        <v>1</v>
      </c>
      <c r="M4019">
        <v>3</v>
      </c>
      <c r="N4019">
        <v>3264</v>
      </c>
      <c r="O4019">
        <v>4</v>
      </c>
      <c r="P4019">
        <v>115</v>
      </c>
      <c r="Q4019">
        <v>1</v>
      </c>
      <c r="R4019">
        <v>9792</v>
      </c>
      <c r="S4019" t="str" cm="1">
        <f t="array" ref="S4019">_xlfn.IFS(E4022&lt;30,"18-29",E4022&lt;45,"30-44",TRUE,"45+")</f>
        <v>30-44</v>
      </c>
      <c r="T4019" t="str" cm="1">
        <f t="array" ref="T4019">_xlfn.IFS(F4019&lt;=2,"0-2 Years",F4019&lt;=5,"3-5 Years",F4019&lt;=8,"6-8 Years",TRUE,"9-10 Years")</f>
        <v>9-10 Years</v>
      </c>
      <c r="U4019" t="str" cm="1">
        <f t="array" ref="U4019">_xlfn.IFS(P4019&gt;60,"High Risk",P4019&gt;30,"Medium Risk",TRUE,"Low Risk")</f>
        <v>High Risk</v>
      </c>
      <c r="V4019">
        <f t="shared" si="62"/>
        <v>6</v>
      </c>
    </row>
    <row r="4020" spans="1:22" hidden="1" x14ac:dyDescent="0.2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 s="2">
        <v>104857.19</v>
      </c>
      <c r="H4020">
        <v>2</v>
      </c>
      <c r="I4020">
        <v>1</v>
      </c>
      <c r="J4020">
        <v>0</v>
      </c>
      <c r="K4020" s="1">
        <v>114149.8</v>
      </c>
      <c r="L4020">
        <v>0</v>
      </c>
      <c r="M4020">
        <v>2</v>
      </c>
      <c r="N4020">
        <v>2498</v>
      </c>
      <c r="O4020">
        <v>0</v>
      </c>
      <c r="P4020">
        <v>150</v>
      </c>
      <c r="Q4020">
        <v>0</v>
      </c>
      <c r="R4020">
        <v>4996</v>
      </c>
      <c r="S4020" t="str" cm="1">
        <f t="array" ref="S4020">_xlfn.IFS(E4023&lt;30,"18-29",E4023&lt;45,"30-44",TRUE,"45+")</f>
        <v>45+</v>
      </c>
      <c r="T4020" t="str" cm="1">
        <f t="array" ref="T4020">_xlfn.IFS(F4020&lt;=2,"0-2 Years",F4020&lt;=5,"3-5 Years",F4020&lt;=8,"6-8 Years",TRUE,"9-10 Years")</f>
        <v>3-5 Years</v>
      </c>
      <c r="U4020" t="str" cm="1">
        <f t="array" ref="U4020">_xlfn.IFS(P4020&gt;60,"High Risk",P4020&gt;30,"Medium Risk",TRUE,"Low Risk")</f>
        <v>High Risk</v>
      </c>
      <c r="V4020">
        <f t="shared" si="62"/>
        <v>3</v>
      </c>
    </row>
    <row r="4021" spans="1:22" hidden="1" x14ac:dyDescent="0.2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 s="2">
        <v>166833.85999999999</v>
      </c>
      <c r="H4021">
        <v>2</v>
      </c>
      <c r="I4021">
        <v>1</v>
      </c>
      <c r="J4021">
        <v>1</v>
      </c>
      <c r="K4021" s="1">
        <v>135171.6</v>
      </c>
      <c r="L4021">
        <v>0</v>
      </c>
      <c r="M4021">
        <v>3</v>
      </c>
      <c r="N4021">
        <v>1899</v>
      </c>
      <c r="O4021">
        <v>10</v>
      </c>
      <c r="P4021">
        <v>55</v>
      </c>
      <c r="Q4021">
        <v>1</v>
      </c>
      <c r="R4021">
        <v>5697</v>
      </c>
      <c r="S4021" t="str" cm="1">
        <f t="array" ref="S4021">_xlfn.IFS(E4024&lt;30,"18-29",E4024&lt;45,"30-44",TRUE,"45+")</f>
        <v>30-44</v>
      </c>
      <c r="T4021" t="str" cm="1">
        <f t="array" ref="T4021">_xlfn.IFS(F4021&lt;=2,"0-2 Years",F4021&lt;=5,"3-5 Years",F4021&lt;=8,"6-8 Years",TRUE,"9-10 Years")</f>
        <v>0-2 Years</v>
      </c>
      <c r="U4021" t="str" cm="1">
        <f t="array" ref="U4021">_xlfn.IFS(P4021&gt;60,"High Risk",P4021&gt;30,"Medium Risk",TRUE,"Low Risk")</f>
        <v>Medium Risk</v>
      </c>
      <c r="V4021">
        <f t="shared" si="62"/>
        <v>1</v>
      </c>
    </row>
    <row r="4022" spans="1:22" hidden="1" x14ac:dyDescent="0.2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 s="2">
        <v>102936.72</v>
      </c>
      <c r="H4022">
        <v>1</v>
      </c>
      <c r="I4022">
        <v>0</v>
      </c>
      <c r="J4022">
        <v>0</v>
      </c>
      <c r="K4022" s="1">
        <v>1187.8800000000001</v>
      </c>
      <c r="L4022">
        <v>0</v>
      </c>
      <c r="M4022">
        <v>5</v>
      </c>
      <c r="N4022">
        <v>4274</v>
      </c>
      <c r="O4022">
        <v>8</v>
      </c>
      <c r="P4022">
        <v>60</v>
      </c>
      <c r="Q4022">
        <v>1</v>
      </c>
      <c r="R4022">
        <v>21370</v>
      </c>
      <c r="S4022" t="str" cm="1">
        <f t="array" ref="S4022">_xlfn.IFS(E4025&lt;30,"18-29",E4025&lt;45,"30-44",TRUE,"45+")</f>
        <v>30-44</v>
      </c>
      <c r="T4022" t="str" cm="1">
        <f t="array" ref="T4022">_xlfn.IFS(F4022&lt;=2,"0-2 Years",F4022&lt;=5,"3-5 Years",F4022&lt;=8,"6-8 Years",TRUE,"9-10 Years")</f>
        <v>3-5 Years</v>
      </c>
      <c r="U4022" t="str" cm="1">
        <f t="array" ref="U4022">_xlfn.IFS(P4022&gt;60,"High Risk",P4022&gt;30,"Medium Risk",TRUE,"Low Risk")</f>
        <v>Medium Risk</v>
      </c>
      <c r="V4022">
        <f t="shared" si="62"/>
        <v>5</v>
      </c>
    </row>
    <row r="4023" spans="1:22" x14ac:dyDescent="0.2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 s="2">
        <v>108736.52</v>
      </c>
      <c r="H4023">
        <v>1</v>
      </c>
      <c r="I4023">
        <v>1</v>
      </c>
      <c r="J4023">
        <v>0</v>
      </c>
      <c r="K4023" s="1">
        <v>184564.67</v>
      </c>
      <c r="L4023">
        <v>1</v>
      </c>
      <c r="M4023">
        <v>6</v>
      </c>
      <c r="N4023">
        <v>4218</v>
      </c>
      <c r="O4023">
        <v>6</v>
      </c>
      <c r="P4023">
        <v>101</v>
      </c>
      <c r="Q4023">
        <v>1</v>
      </c>
      <c r="R4023">
        <v>25308</v>
      </c>
      <c r="S4023" t="str" cm="1">
        <f t="array" ref="S4023">_xlfn.IFS(E4026&lt;30,"18-29",E4026&lt;45,"30-44",TRUE,"45+")</f>
        <v>18-29</v>
      </c>
      <c r="T4023" t="str" cm="1">
        <f t="array" ref="T4023">_xlfn.IFS(F4023&lt;=2,"0-2 Years",F4023&lt;=5,"3-5 Years",F4023&lt;=8,"6-8 Years",TRUE,"9-10 Years")</f>
        <v>6-8 Years</v>
      </c>
      <c r="U4023" t="str" cm="1">
        <f t="array" ref="U4023">_xlfn.IFS(P4023&gt;60,"High Risk",P4023&gt;30,"Medium Risk",TRUE,"Low Risk")</f>
        <v>High Risk</v>
      </c>
      <c r="V4023">
        <f t="shared" si="62"/>
        <v>6</v>
      </c>
    </row>
    <row r="4024" spans="1:22" hidden="1" x14ac:dyDescent="0.2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 s="2">
        <v>129974.79</v>
      </c>
      <c r="H4024">
        <v>2</v>
      </c>
      <c r="I4024">
        <v>1</v>
      </c>
      <c r="J4024">
        <v>1</v>
      </c>
      <c r="K4024" s="1">
        <v>33391.379999999997</v>
      </c>
      <c r="L4024">
        <v>0</v>
      </c>
      <c r="M4024">
        <v>30</v>
      </c>
      <c r="N4024">
        <v>3711</v>
      </c>
      <c r="O4024">
        <v>10</v>
      </c>
      <c r="P4024">
        <v>151</v>
      </c>
      <c r="Q4024">
        <v>0.33333333333333331</v>
      </c>
      <c r="R4024">
        <v>111330</v>
      </c>
      <c r="S4024" t="str" cm="1">
        <f t="array" ref="S4024">_xlfn.IFS(E4027&lt;30,"18-29",E4027&lt;45,"30-44",TRUE,"45+")</f>
        <v>45+</v>
      </c>
      <c r="T4024" t="str" cm="1">
        <f t="array" ref="T4024">_xlfn.IFS(F4024&lt;=2,"0-2 Years",F4024&lt;=5,"3-5 Years",F4024&lt;=8,"6-8 Years",TRUE,"9-10 Years")</f>
        <v>0-2 Years</v>
      </c>
      <c r="U4024" t="str" cm="1">
        <f t="array" ref="U4024">_xlfn.IFS(P4024&gt;60,"High Risk",P4024&gt;30,"Medium Risk",TRUE,"Low Risk")</f>
        <v>High Risk</v>
      </c>
      <c r="V4024">
        <f t="shared" si="62"/>
        <v>1</v>
      </c>
    </row>
    <row r="4025" spans="1:22" hidden="1" x14ac:dyDescent="0.2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 s="2">
        <v>85982.07</v>
      </c>
      <c r="H4025">
        <v>1</v>
      </c>
      <c r="I4025">
        <v>1</v>
      </c>
      <c r="J4025">
        <v>0</v>
      </c>
      <c r="K4025" s="1">
        <v>9238.35</v>
      </c>
      <c r="L4025">
        <v>0</v>
      </c>
      <c r="M4025">
        <v>8</v>
      </c>
      <c r="N4025">
        <v>4209</v>
      </c>
      <c r="O4025">
        <v>0</v>
      </c>
      <c r="P4025">
        <v>168</v>
      </c>
      <c r="Q4025">
        <v>0</v>
      </c>
      <c r="R4025">
        <v>33672</v>
      </c>
      <c r="S4025" t="str" cm="1">
        <f t="array" ref="S4025">_xlfn.IFS(E4028&lt;30,"18-29",E4028&lt;45,"30-44",TRUE,"45+")</f>
        <v>45+</v>
      </c>
      <c r="T4025" t="str" cm="1">
        <f t="array" ref="T4025">_xlfn.IFS(F4025&lt;=2,"0-2 Years",F4025&lt;=5,"3-5 Years",F4025&lt;=8,"6-8 Years",TRUE,"9-10 Years")</f>
        <v>6-8 Years</v>
      </c>
      <c r="U4025" t="str" cm="1">
        <f t="array" ref="U4025">_xlfn.IFS(P4025&gt;60,"High Risk",P4025&gt;30,"Medium Risk",TRUE,"Low Risk")</f>
        <v>High Risk</v>
      </c>
      <c r="V4025">
        <f t="shared" si="62"/>
        <v>5</v>
      </c>
    </row>
    <row r="4026" spans="1:22" hidden="1" x14ac:dyDescent="0.2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 s="2">
        <v>134397.60999999999</v>
      </c>
      <c r="H4026">
        <v>1</v>
      </c>
      <c r="I4026">
        <v>0</v>
      </c>
      <c r="J4026">
        <v>0</v>
      </c>
      <c r="K4026" s="1">
        <v>28029.54</v>
      </c>
      <c r="L4026">
        <v>0</v>
      </c>
      <c r="M4026">
        <v>22</v>
      </c>
      <c r="N4026">
        <v>4418</v>
      </c>
      <c r="O4026">
        <v>2</v>
      </c>
      <c r="P4026">
        <v>40</v>
      </c>
      <c r="Q4026">
        <v>9.0909090909090912E-2</v>
      </c>
      <c r="R4026">
        <v>97196</v>
      </c>
      <c r="S4026" t="str" cm="1">
        <f t="array" ref="S4026">_xlfn.IFS(E4029&lt;30,"18-29",E4029&lt;45,"30-44",TRUE,"45+")</f>
        <v>30-44</v>
      </c>
      <c r="T4026" t="str" cm="1">
        <f t="array" ref="T4026">_xlfn.IFS(F4026&lt;=2,"0-2 Years",F4026&lt;=5,"3-5 Years",F4026&lt;=8,"6-8 Years",TRUE,"9-10 Years")</f>
        <v>6-8 Years</v>
      </c>
      <c r="U4026" t="str" cm="1">
        <f t="array" ref="U4026">_xlfn.IFS(P4026&gt;60,"High Risk",P4026&gt;30,"Medium Risk",TRUE,"Low Risk")</f>
        <v>Medium Risk</v>
      </c>
      <c r="V4026">
        <f t="shared" si="62"/>
        <v>5</v>
      </c>
    </row>
    <row r="4027" spans="1:22" hidden="1" x14ac:dyDescent="0.2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 s="2">
        <v>137841.53</v>
      </c>
      <c r="H4027">
        <v>1</v>
      </c>
      <c r="I4027">
        <v>1</v>
      </c>
      <c r="J4027">
        <v>1</v>
      </c>
      <c r="K4027" s="1">
        <v>42790.29</v>
      </c>
      <c r="L4027">
        <v>0</v>
      </c>
      <c r="M4027">
        <v>23</v>
      </c>
      <c r="N4027">
        <v>564</v>
      </c>
      <c r="O4027">
        <v>5</v>
      </c>
      <c r="P4027">
        <v>108</v>
      </c>
      <c r="Q4027">
        <v>0.21739130434782608</v>
      </c>
      <c r="R4027">
        <v>12972</v>
      </c>
      <c r="S4027" t="str" cm="1">
        <f t="array" ref="S4027">_xlfn.IFS(E4030&lt;30,"18-29",E4030&lt;45,"30-44",TRUE,"45+")</f>
        <v>30-44</v>
      </c>
      <c r="T4027" t="str" cm="1">
        <f t="array" ref="T4027">_xlfn.IFS(F4027&lt;=2,"0-2 Years",F4027&lt;=5,"3-5 Years",F4027&lt;=8,"6-8 Years",TRUE,"9-10 Years")</f>
        <v>6-8 Years</v>
      </c>
      <c r="U4027" t="str" cm="1">
        <f t="array" ref="U4027">_xlfn.IFS(P4027&gt;60,"High Risk",P4027&gt;30,"Medium Risk",TRUE,"Low Risk")</f>
        <v>High Risk</v>
      </c>
      <c r="V4027">
        <f t="shared" si="62"/>
        <v>3</v>
      </c>
    </row>
    <row r="4028" spans="1:22" hidden="1" x14ac:dyDescent="0.2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 s="2">
        <v>100260.88</v>
      </c>
      <c r="H4028">
        <v>3</v>
      </c>
      <c r="I4028">
        <v>1</v>
      </c>
      <c r="J4028">
        <v>1</v>
      </c>
      <c r="K4028" s="1">
        <v>77142.42</v>
      </c>
      <c r="L4028">
        <v>1</v>
      </c>
      <c r="M4028">
        <v>16</v>
      </c>
      <c r="N4028">
        <v>1010</v>
      </c>
      <c r="O4028">
        <v>3</v>
      </c>
      <c r="P4028">
        <v>88</v>
      </c>
      <c r="Q4028">
        <v>0.1875</v>
      </c>
      <c r="R4028">
        <v>16160</v>
      </c>
      <c r="S4028" t="str" cm="1">
        <f t="array" ref="S4028">_xlfn.IFS(E4031&lt;30,"18-29",E4031&lt;45,"30-44",TRUE,"45+")</f>
        <v>18-29</v>
      </c>
      <c r="T4028" t="str" cm="1">
        <f t="array" ref="T4028">_xlfn.IFS(F4028&lt;=2,"0-2 Years",F4028&lt;=5,"3-5 Years",F4028&lt;=8,"6-8 Years",TRUE,"9-10 Years")</f>
        <v>9-10 Years</v>
      </c>
      <c r="U4028" t="str" cm="1">
        <f t="array" ref="U4028">_xlfn.IFS(P4028&gt;60,"High Risk",P4028&gt;30,"Medium Risk",TRUE,"Low Risk")</f>
        <v>High Risk</v>
      </c>
      <c r="V4028">
        <f t="shared" si="62"/>
        <v>1</v>
      </c>
    </row>
    <row r="4029" spans="1:22" hidden="1" x14ac:dyDescent="0.2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 s="2">
        <v>139822.10999999999</v>
      </c>
      <c r="H4029">
        <v>2</v>
      </c>
      <c r="I4029">
        <v>1</v>
      </c>
      <c r="J4029">
        <v>1</v>
      </c>
      <c r="K4029" s="1">
        <v>146219.9</v>
      </c>
      <c r="L4029">
        <v>0</v>
      </c>
      <c r="M4029">
        <v>22</v>
      </c>
      <c r="N4029">
        <v>752</v>
      </c>
      <c r="O4029">
        <v>5</v>
      </c>
      <c r="P4029">
        <v>23</v>
      </c>
      <c r="Q4029">
        <v>0.22727272727272727</v>
      </c>
      <c r="R4029">
        <v>16544</v>
      </c>
      <c r="S4029" t="str" cm="1">
        <f t="array" ref="S4029">_xlfn.IFS(E4032&lt;30,"18-29",E4032&lt;45,"30-44",TRUE,"45+")</f>
        <v>30-44</v>
      </c>
      <c r="T4029" t="str" cm="1">
        <f t="array" ref="T4029">_xlfn.IFS(F4029&lt;=2,"0-2 Years",F4029&lt;=5,"3-5 Years",F4029&lt;=8,"6-8 Years",TRUE,"9-10 Years")</f>
        <v>3-5 Years</v>
      </c>
      <c r="U4029" t="str" cm="1">
        <f t="array" ref="U4029">_xlfn.IFS(P4029&gt;60,"High Risk",P4029&gt;30,"Medium Risk",TRUE,"Low Risk")</f>
        <v>Low Risk</v>
      </c>
      <c r="V4029">
        <f t="shared" si="62"/>
        <v>0</v>
      </c>
    </row>
    <row r="4030" spans="1:22" hidden="1" x14ac:dyDescent="0.2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 s="2">
        <v>123151.51</v>
      </c>
      <c r="H4030">
        <v>2</v>
      </c>
      <c r="I4030">
        <v>1</v>
      </c>
      <c r="J4030">
        <v>0</v>
      </c>
      <c r="K4030" s="1">
        <v>70127.929999999993</v>
      </c>
      <c r="L4030">
        <v>0</v>
      </c>
      <c r="M4030">
        <v>28</v>
      </c>
      <c r="N4030">
        <v>3056</v>
      </c>
      <c r="O4030">
        <v>2</v>
      </c>
      <c r="P4030">
        <v>61</v>
      </c>
      <c r="Q4030">
        <v>7.1428571428571425E-2</v>
      </c>
      <c r="R4030">
        <v>85568</v>
      </c>
      <c r="S4030" t="str" cm="1">
        <f t="array" ref="S4030">_xlfn.IFS(E4033&lt;30,"18-29",E4033&lt;45,"30-44",TRUE,"45+")</f>
        <v>30-44</v>
      </c>
      <c r="T4030" t="str" cm="1">
        <f t="array" ref="T4030">_xlfn.IFS(F4030&lt;=2,"0-2 Years",F4030&lt;=5,"3-5 Years",F4030&lt;=8,"6-8 Years",TRUE,"9-10 Years")</f>
        <v>6-8 Years</v>
      </c>
      <c r="U4030" t="str" cm="1">
        <f t="array" ref="U4030">_xlfn.IFS(P4030&gt;60,"High Risk",P4030&gt;30,"Medium Risk",TRUE,"Low Risk")</f>
        <v>High Risk</v>
      </c>
      <c r="V4030">
        <f t="shared" si="62"/>
        <v>3</v>
      </c>
    </row>
    <row r="4031" spans="1:22" hidden="1" x14ac:dyDescent="0.2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 s="2">
        <v>95331.83</v>
      </c>
      <c r="H4031">
        <v>2</v>
      </c>
      <c r="I4031">
        <v>1</v>
      </c>
      <c r="J4031">
        <v>0</v>
      </c>
      <c r="K4031" s="1">
        <v>132104.76</v>
      </c>
      <c r="L4031">
        <v>0</v>
      </c>
      <c r="M4031">
        <v>18</v>
      </c>
      <c r="N4031">
        <v>4413</v>
      </c>
      <c r="O4031">
        <v>3</v>
      </c>
      <c r="P4031">
        <v>66</v>
      </c>
      <c r="Q4031">
        <v>0.16666666666666666</v>
      </c>
      <c r="R4031">
        <v>79434</v>
      </c>
      <c r="S4031" t="str" cm="1">
        <f t="array" ref="S4031">_xlfn.IFS(E4034&lt;30,"18-29",E4034&lt;45,"30-44",TRUE,"45+")</f>
        <v>30-44</v>
      </c>
      <c r="T4031" t="str" cm="1">
        <f t="array" ref="T4031">_xlfn.IFS(F4031&lt;=2,"0-2 Years",F4031&lt;=5,"3-5 Years",F4031&lt;=8,"6-8 Years",TRUE,"9-10 Years")</f>
        <v>3-5 Years</v>
      </c>
      <c r="U4031" t="str" cm="1">
        <f t="array" ref="U4031">_xlfn.IFS(P4031&gt;60,"High Risk",P4031&gt;30,"Medium Risk",TRUE,"Low Risk")</f>
        <v>High Risk</v>
      </c>
      <c r="V4031">
        <f t="shared" si="62"/>
        <v>3</v>
      </c>
    </row>
    <row r="4032" spans="1:22" hidden="1" x14ac:dyDescent="0.2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 s="2">
        <v>0</v>
      </c>
      <c r="H4032">
        <v>1</v>
      </c>
      <c r="I4032">
        <v>1</v>
      </c>
      <c r="J4032">
        <v>1</v>
      </c>
      <c r="K4032" s="1">
        <v>90437.87</v>
      </c>
      <c r="L4032">
        <v>0</v>
      </c>
      <c r="M4032">
        <v>10</v>
      </c>
      <c r="N4032">
        <v>4895</v>
      </c>
      <c r="O4032">
        <v>6</v>
      </c>
      <c r="P4032">
        <v>158</v>
      </c>
      <c r="Q4032">
        <v>0.6</v>
      </c>
      <c r="R4032">
        <v>48950</v>
      </c>
      <c r="S4032" t="str" cm="1">
        <f t="array" ref="S4032">_xlfn.IFS(E4035&lt;30,"18-29",E4035&lt;45,"30-44",TRUE,"45+")</f>
        <v>45+</v>
      </c>
      <c r="T4032" t="str" cm="1">
        <f t="array" ref="T4032">_xlfn.IFS(F4032&lt;=2,"0-2 Years",F4032&lt;=5,"3-5 Years",F4032&lt;=8,"6-8 Years",TRUE,"9-10 Years")</f>
        <v>6-8 Years</v>
      </c>
      <c r="U4032" t="str" cm="1">
        <f t="array" ref="U4032">_xlfn.IFS(P4032&gt;60,"High Risk",P4032&gt;30,"Medium Risk",TRUE,"Low Risk")</f>
        <v>High Risk</v>
      </c>
      <c r="V4032">
        <f t="shared" si="62"/>
        <v>5</v>
      </c>
    </row>
    <row r="4033" spans="1:22" hidden="1" x14ac:dyDescent="0.2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 s="2">
        <v>138162.41</v>
      </c>
      <c r="H4033">
        <v>2</v>
      </c>
      <c r="I4033">
        <v>1</v>
      </c>
      <c r="J4033">
        <v>1</v>
      </c>
      <c r="K4033" s="1">
        <v>113926.31</v>
      </c>
      <c r="L4033">
        <v>0</v>
      </c>
      <c r="M4033">
        <v>24</v>
      </c>
      <c r="N4033">
        <v>4209</v>
      </c>
      <c r="O4033">
        <v>3</v>
      </c>
      <c r="P4033">
        <v>28</v>
      </c>
      <c r="Q4033">
        <v>0.125</v>
      </c>
      <c r="R4033">
        <v>101016</v>
      </c>
      <c r="S4033" t="str" cm="1">
        <f t="array" ref="S4033">_xlfn.IFS(E4036&lt;30,"18-29",E4036&lt;45,"30-44",TRUE,"45+")</f>
        <v>30-44</v>
      </c>
      <c r="T4033" t="str" cm="1">
        <f t="array" ref="T4033">_xlfn.IFS(F4033&lt;=2,"0-2 Years",F4033&lt;=5,"3-5 Years",F4033&lt;=8,"6-8 Years",TRUE,"9-10 Years")</f>
        <v>6-8 Years</v>
      </c>
      <c r="U4033" t="str" cm="1">
        <f t="array" ref="U4033">_xlfn.IFS(P4033&gt;60,"High Risk",P4033&gt;30,"Medium Risk",TRUE,"Low Risk")</f>
        <v>Low Risk</v>
      </c>
      <c r="V4033">
        <f t="shared" si="62"/>
        <v>0</v>
      </c>
    </row>
    <row r="4034" spans="1:22" hidden="1" x14ac:dyDescent="0.2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 s="2">
        <v>0</v>
      </c>
      <c r="H4034">
        <v>2</v>
      </c>
      <c r="I4034">
        <v>1</v>
      </c>
      <c r="J4034">
        <v>1</v>
      </c>
      <c r="K4034" s="1">
        <v>12050.77</v>
      </c>
      <c r="L4034">
        <v>0</v>
      </c>
      <c r="M4034">
        <v>2</v>
      </c>
      <c r="N4034">
        <v>376</v>
      </c>
      <c r="O4034">
        <v>4</v>
      </c>
      <c r="P4034">
        <v>153</v>
      </c>
      <c r="Q4034">
        <v>1</v>
      </c>
      <c r="R4034">
        <v>752</v>
      </c>
      <c r="S4034" t="str" cm="1">
        <f t="array" ref="S4034">_xlfn.IFS(E4037&lt;30,"18-29",E4037&lt;45,"30-44",TRUE,"45+")</f>
        <v>30-44</v>
      </c>
      <c r="T4034" t="str" cm="1">
        <f t="array" ref="T4034">_xlfn.IFS(F4034&lt;=2,"0-2 Years",F4034&lt;=5,"3-5 Years",F4034&lt;=8,"6-8 Years",TRUE,"9-10 Years")</f>
        <v>9-10 Years</v>
      </c>
      <c r="U4034" t="str" cm="1">
        <f t="array" ref="U4034">_xlfn.IFS(P4034&gt;60,"High Risk",P4034&gt;30,"Medium Risk",TRUE,"Low Risk")</f>
        <v>High Risk</v>
      </c>
      <c r="V4034">
        <f t="shared" si="62"/>
        <v>3</v>
      </c>
    </row>
    <row r="4035" spans="1:22" x14ac:dyDescent="0.2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 s="2">
        <v>126066.26</v>
      </c>
      <c r="H4035">
        <v>1</v>
      </c>
      <c r="I4035">
        <v>1</v>
      </c>
      <c r="J4035">
        <v>0</v>
      </c>
      <c r="K4035" s="1">
        <v>64345.61</v>
      </c>
      <c r="L4035">
        <v>1</v>
      </c>
      <c r="M4035">
        <v>25</v>
      </c>
      <c r="N4035">
        <v>425</v>
      </c>
      <c r="O4035">
        <v>4</v>
      </c>
      <c r="P4035">
        <v>177</v>
      </c>
      <c r="Q4035">
        <v>0.16</v>
      </c>
      <c r="R4035">
        <v>10625</v>
      </c>
      <c r="S4035" t="str" cm="1">
        <f t="array" ref="S4035">_xlfn.IFS(E4038&lt;30,"18-29",E4038&lt;45,"30-44",TRUE,"45+")</f>
        <v>30-44</v>
      </c>
      <c r="T4035" t="str" cm="1">
        <f t="array" ref="T4035">_xlfn.IFS(F4035&lt;=2,"0-2 Years",F4035&lt;=5,"3-5 Years",F4035&lt;=8,"6-8 Years",TRUE,"9-10 Years")</f>
        <v>6-8 Years</v>
      </c>
      <c r="U4035" t="str" cm="1">
        <f t="array" ref="U4035">_xlfn.IFS(P4035&gt;60,"High Risk",P4035&gt;30,"Medium Risk",TRUE,"Low Risk")</f>
        <v>High Risk</v>
      </c>
      <c r="V4035">
        <f t="shared" ref="V4035:V4098" si="63">IF(J4035=0,3,0)+IF(G4035=0,3,0)+IF(H4035=1,2,0)+IF(E4035&gt;45,1,0)+IF(F4035&lt;3,1,0)</f>
        <v>6</v>
      </c>
    </row>
    <row r="4036" spans="1:22" hidden="1" x14ac:dyDescent="0.2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 s="2">
        <v>96763.89</v>
      </c>
      <c r="H4036">
        <v>1</v>
      </c>
      <c r="I4036">
        <v>1</v>
      </c>
      <c r="J4036">
        <v>1</v>
      </c>
      <c r="K4036" s="1">
        <v>199242.65</v>
      </c>
      <c r="L4036">
        <v>0</v>
      </c>
      <c r="M4036">
        <v>27</v>
      </c>
      <c r="N4036">
        <v>3750</v>
      </c>
      <c r="O4036">
        <v>8</v>
      </c>
      <c r="P4036">
        <v>41</v>
      </c>
      <c r="Q4036">
        <v>0.29629629629629628</v>
      </c>
      <c r="R4036">
        <v>101250</v>
      </c>
      <c r="S4036" t="str" cm="1">
        <f t="array" ref="S4036">_xlfn.IFS(E4039&lt;30,"18-29",E4039&lt;45,"30-44",TRUE,"45+")</f>
        <v>45+</v>
      </c>
      <c r="T4036" t="str" cm="1">
        <f t="array" ref="T4036">_xlfn.IFS(F4036&lt;=2,"0-2 Years",F4036&lt;=5,"3-5 Years",F4036&lt;=8,"6-8 Years",TRUE,"9-10 Years")</f>
        <v>3-5 Years</v>
      </c>
      <c r="U4036" t="str" cm="1">
        <f t="array" ref="U4036">_xlfn.IFS(P4036&gt;60,"High Risk",P4036&gt;30,"Medium Risk",TRUE,"Low Risk")</f>
        <v>Medium Risk</v>
      </c>
      <c r="V4036">
        <f t="shared" si="63"/>
        <v>2</v>
      </c>
    </row>
    <row r="4037" spans="1:22" x14ac:dyDescent="0.2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 s="2">
        <v>0</v>
      </c>
      <c r="H4037">
        <v>2</v>
      </c>
      <c r="I4037">
        <v>0</v>
      </c>
      <c r="J4037">
        <v>0</v>
      </c>
      <c r="K4037" s="1">
        <v>75578.67</v>
      </c>
      <c r="L4037">
        <v>0</v>
      </c>
      <c r="M4037">
        <v>1</v>
      </c>
      <c r="N4037">
        <v>1689</v>
      </c>
      <c r="O4037">
        <v>1</v>
      </c>
      <c r="P4037">
        <v>75</v>
      </c>
      <c r="Q4037">
        <v>1</v>
      </c>
      <c r="R4037">
        <v>1689</v>
      </c>
      <c r="S4037" t="str" cm="1">
        <f t="array" ref="S4037">_xlfn.IFS(E4040&lt;30,"18-29",E4040&lt;45,"30-44",TRUE,"45+")</f>
        <v>30-44</v>
      </c>
      <c r="T4037" t="str" cm="1">
        <f t="array" ref="T4037">_xlfn.IFS(F4037&lt;=2,"0-2 Years",F4037&lt;=5,"3-5 Years",F4037&lt;=8,"6-8 Years",TRUE,"9-10 Years")</f>
        <v>0-2 Years</v>
      </c>
      <c r="U4037" t="str" cm="1">
        <f t="array" ref="U4037">_xlfn.IFS(P4037&gt;60,"High Risk",P4037&gt;30,"Medium Risk",TRUE,"Low Risk")</f>
        <v>High Risk</v>
      </c>
      <c r="V4037">
        <f t="shared" si="63"/>
        <v>7</v>
      </c>
    </row>
    <row r="4038" spans="1:22" x14ac:dyDescent="0.2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 s="2">
        <v>139561.46</v>
      </c>
      <c r="H4038">
        <v>1</v>
      </c>
      <c r="I4038">
        <v>1</v>
      </c>
      <c r="J4038">
        <v>0</v>
      </c>
      <c r="K4038" s="1">
        <v>43435.43</v>
      </c>
      <c r="L4038">
        <v>1</v>
      </c>
      <c r="M4038">
        <v>20</v>
      </c>
      <c r="N4038">
        <v>3611</v>
      </c>
      <c r="O4038">
        <v>5</v>
      </c>
      <c r="P4038">
        <v>150</v>
      </c>
      <c r="Q4038">
        <v>0.25</v>
      </c>
      <c r="R4038">
        <v>72220</v>
      </c>
      <c r="S4038" t="str" cm="1">
        <f t="array" ref="S4038">_xlfn.IFS(E4041&lt;30,"18-29",E4041&lt;45,"30-44",TRUE,"45+")</f>
        <v>18-29</v>
      </c>
      <c r="T4038" t="str" cm="1">
        <f t="array" ref="T4038">_xlfn.IFS(F4038&lt;=2,"0-2 Years",F4038&lt;=5,"3-5 Years",F4038&lt;=8,"6-8 Years",TRUE,"9-10 Years")</f>
        <v>0-2 Years</v>
      </c>
      <c r="U4038" t="str" cm="1">
        <f t="array" ref="U4038">_xlfn.IFS(P4038&gt;60,"High Risk",P4038&gt;30,"Medium Risk",TRUE,"Low Risk")</f>
        <v>High Risk</v>
      </c>
      <c r="V4038">
        <f t="shared" si="63"/>
        <v>6</v>
      </c>
    </row>
    <row r="4039" spans="1:22" x14ac:dyDescent="0.2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 s="2">
        <v>0</v>
      </c>
      <c r="H4039">
        <v>1</v>
      </c>
      <c r="I4039">
        <v>0</v>
      </c>
      <c r="J4039">
        <v>0</v>
      </c>
      <c r="K4039" s="1">
        <v>183239.71</v>
      </c>
      <c r="L4039">
        <v>1</v>
      </c>
      <c r="M4039">
        <v>5</v>
      </c>
      <c r="N4039">
        <v>2900</v>
      </c>
      <c r="O4039">
        <v>1</v>
      </c>
      <c r="P4039">
        <v>122</v>
      </c>
      <c r="Q4039">
        <v>0.2</v>
      </c>
      <c r="R4039">
        <v>14500</v>
      </c>
      <c r="S4039" t="str" cm="1">
        <f t="array" ref="S4039">_xlfn.IFS(E4042&lt;30,"18-29",E4042&lt;45,"30-44",TRUE,"45+")</f>
        <v>30-44</v>
      </c>
      <c r="T4039" t="str" cm="1">
        <f t="array" ref="T4039">_xlfn.IFS(F4039&lt;=2,"0-2 Years",F4039&lt;=5,"3-5 Years",F4039&lt;=8,"6-8 Years",TRUE,"9-10 Years")</f>
        <v>3-5 Years</v>
      </c>
      <c r="U4039" t="str" cm="1">
        <f t="array" ref="U4039">_xlfn.IFS(P4039&gt;60,"High Risk",P4039&gt;30,"Medium Risk",TRUE,"Low Risk")</f>
        <v>High Risk</v>
      </c>
      <c r="V4039">
        <f t="shared" si="63"/>
        <v>9</v>
      </c>
    </row>
    <row r="4040" spans="1:22" x14ac:dyDescent="0.2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 s="2">
        <v>0</v>
      </c>
      <c r="H4040">
        <v>1</v>
      </c>
      <c r="I4040">
        <v>1</v>
      </c>
      <c r="J4040">
        <v>0</v>
      </c>
      <c r="K4040" s="1">
        <v>146213.75</v>
      </c>
      <c r="L4040">
        <v>1</v>
      </c>
      <c r="M4040">
        <v>30</v>
      </c>
      <c r="N4040">
        <v>369</v>
      </c>
      <c r="O4040">
        <v>2</v>
      </c>
      <c r="P4040">
        <v>128</v>
      </c>
      <c r="Q4040">
        <v>6.6666666666666666E-2</v>
      </c>
      <c r="R4040">
        <v>11070</v>
      </c>
      <c r="S4040" t="str" cm="1">
        <f t="array" ref="S4040">_xlfn.IFS(E4043&lt;30,"18-29",E4043&lt;45,"30-44",TRUE,"45+")</f>
        <v>30-44</v>
      </c>
      <c r="T4040" t="str" cm="1">
        <f t="array" ref="T4040">_xlfn.IFS(F4040&lt;=2,"0-2 Years",F4040&lt;=5,"3-5 Years",F4040&lt;=8,"6-8 Years",TRUE,"9-10 Years")</f>
        <v>6-8 Years</v>
      </c>
      <c r="U4040" t="str" cm="1">
        <f t="array" ref="U4040">_xlfn.IFS(P4040&gt;60,"High Risk",P4040&gt;30,"Medium Risk",TRUE,"Low Risk")</f>
        <v>High Risk</v>
      </c>
      <c r="V4040">
        <f t="shared" si="63"/>
        <v>8</v>
      </c>
    </row>
    <row r="4041" spans="1:22" hidden="1" x14ac:dyDescent="0.2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 s="2">
        <v>172463.45</v>
      </c>
      <c r="H4041">
        <v>1</v>
      </c>
      <c r="I4041">
        <v>1</v>
      </c>
      <c r="J4041">
        <v>1</v>
      </c>
      <c r="K4041" s="1">
        <v>40315.269999999997</v>
      </c>
      <c r="L4041">
        <v>0</v>
      </c>
      <c r="M4041">
        <v>8</v>
      </c>
      <c r="N4041">
        <v>2870</v>
      </c>
      <c r="O4041">
        <v>8</v>
      </c>
      <c r="P4041">
        <v>101</v>
      </c>
      <c r="Q4041">
        <v>1</v>
      </c>
      <c r="R4041">
        <v>22960</v>
      </c>
      <c r="S4041" t="str" cm="1">
        <f t="array" ref="S4041">_xlfn.IFS(E4044&lt;30,"18-29",E4044&lt;45,"30-44",TRUE,"45+")</f>
        <v>30-44</v>
      </c>
      <c r="T4041" t="str" cm="1">
        <f t="array" ref="T4041">_xlfn.IFS(F4041&lt;=2,"0-2 Years",F4041&lt;=5,"3-5 Years",F4041&lt;=8,"6-8 Years",TRUE,"9-10 Years")</f>
        <v>0-2 Years</v>
      </c>
      <c r="U4041" t="str" cm="1">
        <f t="array" ref="U4041">_xlfn.IFS(P4041&gt;60,"High Risk",P4041&gt;30,"Medium Risk",TRUE,"Low Risk")</f>
        <v>High Risk</v>
      </c>
      <c r="V4041">
        <f t="shared" si="63"/>
        <v>3</v>
      </c>
    </row>
    <row r="4042" spans="1:22" hidden="1" x14ac:dyDescent="0.2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 s="2">
        <v>107798.85</v>
      </c>
      <c r="H4042">
        <v>1</v>
      </c>
      <c r="I4042">
        <v>1</v>
      </c>
      <c r="J4042">
        <v>0</v>
      </c>
      <c r="K4042" s="1">
        <v>16966.73</v>
      </c>
      <c r="L4042">
        <v>0</v>
      </c>
      <c r="M4042">
        <v>10</v>
      </c>
      <c r="N4042">
        <v>3359</v>
      </c>
      <c r="O4042">
        <v>10</v>
      </c>
      <c r="P4042">
        <v>28</v>
      </c>
      <c r="Q4042">
        <v>1</v>
      </c>
      <c r="R4042">
        <v>33590</v>
      </c>
      <c r="S4042" t="str" cm="1">
        <f t="array" ref="S4042">_xlfn.IFS(E4045&lt;30,"18-29",E4045&lt;45,"30-44",TRUE,"45+")</f>
        <v>30-44</v>
      </c>
      <c r="T4042" t="str" cm="1">
        <f t="array" ref="T4042">_xlfn.IFS(F4042&lt;=2,"0-2 Years",F4042&lt;=5,"3-5 Years",F4042&lt;=8,"6-8 Years",TRUE,"9-10 Years")</f>
        <v>6-8 Years</v>
      </c>
      <c r="U4042" t="str" cm="1">
        <f t="array" ref="U4042">_xlfn.IFS(P4042&gt;60,"High Risk",P4042&gt;30,"Medium Risk",TRUE,"Low Risk")</f>
        <v>Low Risk</v>
      </c>
      <c r="V4042">
        <f t="shared" si="63"/>
        <v>5</v>
      </c>
    </row>
    <row r="4043" spans="1:22" hidden="1" x14ac:dyDescent="0.2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 s="2">
        <v>70181.48</v>
      </c>
      <c r="H4043">
        <v>2</v>
      </c>
      <c r="I4043">
        <v>1</v>
      </c>
      <c r="J4043">
        <v>0</v>
      </c>
      <c r="K4043" s="1">
        <v>80608.12</v>
      </c>
      <c r="L4043">
        <v>0</v>
      </c>
      <c r="M4043">
        <v>23</v>
      </c>
      <c r="N4043">
        <v>723</v>
      </c>
      <c r="O4043">
        <v>2</v>
      </c>
      <c r="P4043">
        <v>103</v>
      </c>
      <c r="Q4043">
        <v>8.6956521739130432E-2</v>
      </c>
      <c r="R4043">
        <v>16629</v>
      </c>
      <c r="S4043" t="str" cm="1">
        <f t="array" ref="S4043">_xlfn.IFS(E4046&lt;30,"18-29",E4046&lt;45,"30-44",TRUE,"45+")</f>
        <v>30-44</v>
      </c>
      <c r="T4043" t="str" cm="1">
        <f t="array" ref="T4043">_xlfn.IFS(F4043&lt;=2,"0-2 Years",F4043&lt;=5,"3-5 Years",F4043&lt;=8,"6-8 Years",TRUE,"9-10 Years")</f>
        <v>0-2 Years</v>
      </c>
      <c r="U4043" t="str" cm="1">
        <f t="array" ref="U4043">_xlfn.IFS(P4043&gt;60,"High Risk",P4043&gt;30,"Medium Risk",TRUE,"Low Risk")</f>
        <v>High Risk</v>
      </c>
      <c r="V4043">
        <f t="shared" si="63"/>
        <v>4</v>
      </c>
    </row>
    <row r="4044" spans="1:22" hidden="1" x14ac:dyDescent="0.2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 s="2">
        <v>177997.07</v>
      </c>
      <c r="H4044">
        <v>1</v>
      </c>
      <c r="I4044">
        <v>0</v>
      </c>
      <c r="J4044">
        <v>1</v>
      </c>
      <c r="K4044" s="1">
        <v>19233.41</v>
      </c>
      <c r="L4044">
        <v>0</v>
      </c>
      <c r="M4044">
        <v>22</v>
      </c>
      <c r="N4044">
        <v>3528</v>
      </c>
      <c r="O4044">
        <v>5</v>
      </c>
      <c r="P4044">
        <v>64</v>
      </c>
      <c r="Q4044">
        <v>0.22727272727272727</v>
      </c>
      <c r="R4044">
        <v>77616</v>
      </c>
      <c r="S4044" t="str" cm="1">
        <f t="array" ref="S4044">_xlfn.IFS(E4047&lt;30,"18-29",E4047&lt;45,"30-44",TRUE,"45+")</f>
        <v>30-44</v>
      </c>
      <c r="T4044" t="str" cm="1">
        <f t="array" ref="T4044">_xlfn.IFS(F4044&lt;=2,"0-2 Years",F4044&lt;=5,"3-5 Years",F4044&lt;=8,"6-8 Years",TRUE,"9-10 Years")</f>
        <v>3-5 Years</v>
      </c>
      <c r="U4044" t="str" cm="1">
        <f t="array" ref="U4044">_xlfn.IFS(P4044&gt;60,"High Risk",P4044&gt;30,"Medium Risk",TRUE,"Low Risk")</f>
        <v>High Risk</v>
      </c>
      <c r="V4044">
        <f t="shared" si="63"/>
        <v>2</v>
      </c>
    </row>
    <row r="4045" spans="1:22" x14ac:dyDescent="0.2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 s="2">
        <v>0</v>
      </c>
      <c r="H4045">
        <v>2</v>
      </c>
      <c r="I4045">
        <v>1</v>
      </c>
      <c r="J4045">
        <v>0</v>
      </c>
      <c r="K4045" s="1">
        <v>135382.23000000001</v>
      </c>
      <c r="L4045">
        <v>0</v>
      </c>
      <c r="M4045">
        <v>25</v>
      </c>
      <c r="N4045">
        <v>4800</v>
      </c>
      <c r="O4045">
        <v>8</v>
      </c>
      <c r="P4045">
        <v>130</v>
      </c>
      <c r="Q4045">
        <v>0.32</v>
      </c>
      <c r="R4045">
        <v>120000</v>
      </c>
      <c r="S4045" t="str" cm="1">
        <f t="array" ref="S4045">_xlfn.IFS(E4048&lt;30,"18-29",E4048&lt;45,"30-44",TRUE,"45+")</f>
        <v>30-44</v>
      </c>
      <c r="T4045" t="str" cm="1">
        <f t="array" ref="T4045">_xlfn.IFS(F4045&lt;=2,"0-2 Years",F4045&lt;=5,"3-5 Years",F4045&lt;=8,"6-8 Years",TRUE,"9-10 Years")</f>
        <v>0-2 Years</v>
      </c>
      <c r="U4045" t="str" cm="1">
        <f t="array" ref="U4045">_xlfn.IFS(P4045&gt;60,"High Risk",P4045&gt;30,"Medium Risk",TRUE,"Low Risk")</f>
        <v>High Risk</v>
      </c>
      <c r="V4045">
        <f t="shared" si="63"/>
        <v>7</v>
      </c>
    </row>
    <row r="4046" spans="1:22" hidden="1" x14ac:dyDescent="0.2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 s="2">
        <v>0</v>
      </c>
      <c r="H4046">
        <v>1</v>
      </c>
      <c r="I4046">
        <v>1</v>
      </c>
      <c r="J4046">
        <v>1</v>
      </c>
      <c r="K4046" s="1">
        <v>80410.679999999993</v>
      </c>
      <c r="L4046">
        <v>0</v>
      </c>
      <c r="M4046">
        <v>12</v>
      </c>
      <c r="N4046">
        <v>4270</v>
      </c>
      <c r="O4046">
        <v>0</v>
      </c>
      <c r="P4046">
        <v>15</v>
      </c>
      <c r="Q4046">
        <v>0</v>
      </c>
      <c r="R4046">
        <v>51240</v>
      </c>
      <c r="S4046" t="str" cm="1">
        <f t="array" ref="S4046">_xlfn.IFS(E4049&lt;30,"18-29",E4049&lt;45,"30-44",TRUE,"45+")</f>
        <v>18-29</v>
      </c>
      <c r="T4046" t="str" cm="1">
        <f t="array" ref="T4046">_xlfn.IFS(F4046&lt;=2,"0-2 Years",F4046&lt;=5,"3-5 Years",F4046&lt;=8,"6-8 Years",TRUE,"9-10 Years")</f>
        <v>6-8 Years</v>
      </c>
      <c r="U4046" t="str" cm="1">
        <f t="array" ref="U4046">_xlfn.IFS(P4046&gt;60,"High Risk",P4046&gt;30,"Medium Risk",TRUE,"Low Risk")</f>
        <v>Low Risk</v>
      </c>
      <c r="V4046">
        <f t="shared" si="63"/>
        <v>5</v>
      </c>
    </row>
    <row r="4047" spans="1:22" x14ac:dyDescent="0.2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 s="2">
        <v>0</v>
      </c>
      <c r="H4047">
        <v>1</v>
      </c>
      <c r="I4047">
        <v>1</v>
      </c>
      <c r="J4047">
        <v>0</v>
      </c>
      <c r="K4047" s="1">
        <v>17696.22</v>
      </c>
      <c r="L4047">
        <v>0</v>
      </c>
      <c r="M4047">
        <v>4</v>
      </c>
      <c r="N4047">
        <v>1134</v>
      </c>
      <c r="O4047">
        <v>7</v>
      </c>
      <c r="P4047">
        <v>82</v>
      </c>
      <c r="Q4047">
        <v>1</v>
      </c>
      <c r="R4047">
        <v>4536</v>
      </c>
      <c r="S4047" t="str" cm="1">
        <f t="array" ref="S4047">_xlfn.IFS(E4050&lt;30,"18-29",E4050&lt;45,"30-44",TRUE,"45+")</f>
        <v>45+</v>
      </c>
      <c r="T4047" t="str" cm="1">
        <f t="array" ref="T4047">_xlfn.IFS(F4047&lt;=2,"0-2 Years",F4047&lt;=5,"3-5 Years",F4047&lt;=8,"6-8 Years",TRUE,"9-10 Years")</f>
        <v>3-5 Years</v>
      </c>
      <c r="U4047" t="str" cm="1">
        <f t="array" ref="U4047">_xlfn.IFS(P4047&gt;60,"High Risk",P4047&gt;30,"Medium Risk",TRUE,"Low Risk")</f>
        <v>High Risk</v>
      </c>
      <c r="V4047">
        <f t="shared" si="63"/>
        <v>8</v>
      </c>
    </row>
    <row r="4048" spans="1:22" x14ac:dyDescent="0.2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 s="2">
        <v>0</v>
      </c>
      <c r="H4048">
        <v>2</v>
      </c>
      <c r="I4048">
        <v>1</v>
      </c>
      <c r="J4048">
        <v>0</v>
      </c>
      <c r="K4048" s="1">
        <v>17974.080000000002</v>
      </c>
      <c r="L4048">
        <v>0</v>
      </c>
      <c r="M4048">
        <v>26</v>
      </c>
      <c r="N4048">
        <v>266</v>
      </c>
      <c r="O4048">
        <v>4</v>
      </c>
      <c r="P4048">
        <v>178</v>
      </c>
      <c r="Q4048">
        <v>0.15384615384615385</v>
      </c>
      <c r="R4048">
        <v>6916</v>
      </c>
      <c r="S4048" t="str" cm="1">
        <f t="array" ref="S4048">_xlfn.IFS(E4051&lt;30,"18-29",E4051&lt;45,"30-44",TRUE,"45+")</f>
        <v>30-44</v>
      </c>
      <c r="T4048" t="str" cm="1">
        <f t="array" ref="T4048">_xlfn.IFS(F4048&lt;=2,"0-2 Years",F4048&lt;=5,"3-5 Years",F4048&lt;=8,"6-8 Years",TRUE,"9-10 Years")</f>
        <v>9-10 Years</v>
      </c>
      <c r="U4048" t="str" cm="1">
        <f t="array" ref="U4048">_xlfn.IFS(P4048&gt;60,"High Risk",P4048&gt;30,"Medium Risk",TRUE,"Low Risk")</f>
        <v>High Risk</v>
      </c>
      <c r="V4048">
        <f t="shared" si="63"/>
        <v>6</v>
      </c>
    </row>
    <row r="4049" spans="1:22" hidden="1" x14ac:dyDescent="0.2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 s="2">
        <v>123200.78</v>
      </c>
      <c r="H4049">
        <v>1</v>
      </c>
      <c r="I4049">
        <v>1</v>
      </c>
      <c r="J4049">
        <v>1</v>
      </c>
      <c r="K4049" s="1">
        <v>180712.28</v>
      </c>
      <c r="L4049">
        <v>0</v>
      </c>
      <c r="M4049">
        <v>1</v>
      </c>
      <c r="N4049">
        <v>1528</v>
      </c>
      <c r="O4049">
        <v>3</v>
      </c>
      <c r="P4049">
        <v>104</v>
      </c>
      <c r="Q4049">
        <v>1</v>
      </c>
      <c r="R4049">
        <v>1528</v>
      </c>
      <c r="S4049" t="str" cm="1">
        <f t="array" ref="S4049">_xlfn.IFS(E4052&lt;30,"18-29",E4052&lt;45,"30-44",TRUE,"45+")</f>
        <v>30-44</v>
      </c>
      <c r="T4049" t="str" cm="1">
        <f t="array" ref="T4049">_xlfn.IFS(F4049&lt;=2,"0-2 Years",F4049&lt;=5,"3-5 Years",F4049&lt;=8,"6-8 Years",TRUE,"9-10 Years")</f>
        <v>0-2 Years</v>
      </c>
      <c r="U4049" t="str" cm="1">
        <f t="array" ref="U4049">_xlfn.IFS(P4049&gt;60,"High Risk",P4049&gt;30,"Medium Risk",TRUE,"Low Risk")</f>
        <v>High Risk</v>
      </c>
      <c r="V4049">
        <f t="shared" si="63"/>
        <v>3</v>
      </c>
    </row>
    <row r="4050" spans="1:22" hidden="1" x14ac:dyDescent="0.2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 s="2">
        <v>0</v>
      </c>
      <c r="H4050">
        <v>2</v>
      </c>
      <c r="I4050">
        <v>1</v>
      </c>
      <c r="J4050">
        <v>1</v>
      </c>
      <c r="K4050" s="1">
        <v>56323.21</v>
      </c>
      <c r="L4050">
        <v>0</v>
      </c>
      <c r="M4050">
        <v>14</v>
      </c>
      <c r="N4050">
        <v>1610</v>
      </c>
      <c r="O4050">
        <v>0</v>
      </c>
      <c r="P4050">
        <v>93</v>
      </c>
      <c r="Q4050">
        <v>0</v>
      </c>
      <c r="R4050">
        <v>22540</v>
      </c>
      <c r="S4050" t="str" cm="1">
        <f t="array" ref="S4050">_xlfn.IFS(E4053&lt;30,"18-29",E4053&lt;45,"30-44",TRUE,"45+")</f>
        <v>45+</v>
      </c>
      <c r="T4050" t="str" cm="1">
        <f t="array" ref="T4050">_xlfn.IFS(F4050&lt;=2,"0-2 Years",F4050&lt;=5,"3-5 Years",F4050&lt;=8,"6-8 Years",TRUE,"9-10 Years")</f>
        <v>6-8 Years</v>
      </c>
      <c r="U4050" t="str" cm="1">
        <f t="array" ref="U4050">_xlfn.IFS(P4050&gt;60,"High Risk",P4050&gt;30,"Medium Risk",TRUE,"Low Risk")</f>
        <v>High Risk</v>
      </c>
      <c r="V4050">
        <f t="shared" si="63"/>
        <v>4</v>
      </c>
    </row>
    <row r="4051" spans="1:22" hidden="1" x14ac:dyDescent="0.2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 s="2">
        <v>0</v>
      </c>
      <c r="H4051">
        <v>2</v>
      </c>
      <c r="I4051">
        <v>1</v>
      </c>
      <c r="J4051">
        <v>1</v>
      </c>
      <c r="K4051" s="1">
        <v>77550.179999999993</v>
      </c>
      <c r="L4051">
        <v>0</v>
      </c>
      <c r="M4051">
        <v>26</v>
      </c>
      <c r="N4051">
        <v>2150</v>
      </c>
      <c r="O4051">
        <v>8</v>
      </c>
      <c r="P4051">
        <v>2</v>
      </c>
      <c r="Q4051">
        <v>0.30769230769230771</v>
      </c>
      <c r="R4051">
        <v>55900</v>
      </c>
      <c r="S4051" t="str" cm="1">
        <f t="array" ref="S4051">_xlfn.IFS(E4054&lt;30,"18-29",E4054&lt;45,"30-44",TRUE,"45+")</f>
        <v>30-44</v>
      </c>
      <c r="T4051" t="str" cm="1">
        <f t="array" ref="T4051">_xlfn.IFS(F4051&lt;=2,"0-2 Years",F4051&lt;=5,"3-5 Years",F4051&lt;=8,"6-8 Years",TRUE,"9-10 Years")</f>
        <v>3-5 Years</v>
      </c>
      <c r="U4051" t="str" cm="1">
        <f t="array" ref="U4051">_xlfn.IFS(P4051&gt;60,"High Risk",P4051&gt;30,"Medium Risk",TRUE,"Low Risk")</f>
        <v>Low Risk</v>
      </c>
      <c r="V4051">
        <f t="shared" si="63"/>
        <v>3</v>
      </c>
    </row>
    <row r="4052" spans="1:22" hidden="1" x14ac:dyDescent="0.2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 s="2">
        <v>137742.9</v>
      </c>
      <c r="H4052">
        <v>2</v>
      </c>
      <c r="I4052">
        <v>1</v>
      </c>
      <c r="J4052">
        <v>1</v>
      </c>
      <c r="K4052" s="1">
        <v>166957.82</v>
      </c>
      <c r="L4052">
        <v>0</v>
      </c>
      <c r="M4052">
        <v>1</v>
      </c>
      <c r="N4052">
        <v>4749</v>
      </c>
      <c r="O4052">
        <v>3</v>
      </c>
      <c r="P4052">
        <v>139</v>
      </c>
      <c r="Q4052">
        <v>1</v>
      </c>
      <c r="R4052">
        <v>4749</v>
      </c>
      <c r="S4052" t="str" cm="1">
        <f t="array" ref="S4052">_xlfn.IFS(E4055&lt;30,"18-29",E4055&lt;45,"30-44",TRUE,"45+")</f>
        <v>45+</v>
      </c>
      <c r="T4052" t="str" cm="1">
        <f t="array" ref="T4052">_xlfn.IFS(F4052&lt;=2,"0-2 Years",F4052&lt;=5,"3-5 Years",F4052&lt;=8,"6-8 Years",TRUE,"9-10 Years")</f>
        <v>9-10 Years</v>
      </c>
      <c r="U4052" t="str" cm="1">
        <f t="array" ref="U4052">_xlfn.IFS(P4052&gt;60,"High Risk",P4052&gt;30,"Medium Risk",TRUE,"Low Risk")</f>
        <v>High Risk</v>
      </c>
      <c r="V4052">
        <f t="shared" si="63"/>
        <v>0</v>
      </c>
    </row>
    <row r="4053" spans="1:22" hidden="1" x14ac:dyDescent="0.2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 s="2">
        <v>116270.72</v>
      </c>
      <c r="H4053">
        <v>1</v>
      </c>
      <c r="I4053">
        <v>1</v>
      </c>
      <c r="J4053">
        <v>1</v>
      </c>
      <c r="K4053" s="1">
        <v>184243.25</v>
      </c>
      <c r="L4053">
        <v>0</v>
      </c>
      <c r="M4053">
        <v>18</v>
      </c>
      <c r="N4053">
        <v>4644</v>
      </c>
      <c r="O4053">
        <v>7</v>
      </c>
      <c r="P4053">
        <v>155</v>
      </c>
      <c r="Q4053">
        <v>0.3888888888888889</v>
      </c>
      <c r="R4053">
        <v>83592</v>
      </c>
      <c r="S4053" t="str" cm="1">
        <f t="array" ref="S4053">_xlfn.IFS(E4056&lt;30,"18-29",E4056&lt;45,"30-44",TRUE,"45+")</f>
        <v>45+</v>
      </c>
      <c r="T4053" t="str" cm="1">
        <f t="array" ref="T4053">_xlfn.IFS(F4053&lt;=2,"0-2 Years",F4053&lt;=5,"3-5 Years",F4053&lt;=8,"6-8 Years",TRUE,"9-10 Years")</f>
        <v>9-10 Years</v>
      </c>
      <c r="U4053" t="str" cm="1">
        <f t="array" ref="U4053">_xlfn.IFS(P4053&gt;60,"High Risk",P4053&gt;30,"Medium Risk",TRUE,"Low Risk")</f>
        <v>High Risk</v>
      </c>
      <c r="V4053">
        <f t="shared" si="63"/>
        <v>3</v>
      </c>
    </row>
    <row r="4054" spans="1:22" hidden="1" x14ac:dyDescent="0.2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 s="2">
        <v>113220.2</v>
      </c>
      <c r="H4054">
        <v>2</v>
      </c>
      <c r="I4054">
        <v>1</v>
      </c>
      <c r="J4054">
        <v>1</v>
      </c>
      <c r="K4054" s="1">
        <v>114072.91</v>
      </c>
      <c r="L4054">
        <v>0</v>
      </c>
      <c r="M4054">
        <v>2</v>
      </c>
      <c r="N4054">
        <v>4859</v>
      </c>
      <c r="O4054">
        <v>4</v>
      </c>
      <c r="P4054">
        <v>169</v>
      </c>
      <c r="Q4054">
        <v>1</v>
      </c>
      <c r="R4054">
        <v>9718</v>
      </c>
      <c r="S4054" t="str" cm="1">
        <f t="array" ref="S4054">_xlfn.IFS(E4057&lt;30,"18-29",E4057&lt;45,"30-44",TRUE,"45+")</f>
        <v>45+</v>
      </c>
      <c r="T4054" t="str" cm="1">
        <f t="array" ref="T4054">_xlfn.IFS(F4054&lt;=2,"0-2 Years",F4054&lt;=5,"3-5 Years",F4054&lt;=8,"6-8 Years",TRUE,"9-10 Years")</f>
        <v>9-10 Years</v>
      </c>
      <c r="U4054" t="str" cm="1">
        <f t="array" ref="U4054">_xlfn.IFS(P4054&gt;60,"High Risk",P4054&gt;30,"Medium Risk",TRUE,"Low Risk")</f>
        <v>High Risk</v>
      </c>
      <c r="V4054">
        <f t="shared" si="63"/>
        <v>0</v>
      </c>
    </row>
    <row r="4055" spans="1:22" x14ac:dyDescent="0.2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 s="2">
        <v>0</v>
      </c>
      <c r="H4055">
        <v>2</v>
      </c>
      <c r="I4055">
        <v>1</v>
      </c>
      <c r="J4055">
        <v>0</v>
      </c>
      <c r="K4055" s="1">
        <v>153917.41</v>
      </c>
      <c r="L4055">
        <v>0</v>
      </c>
      <c r="M4055">
        <v>4</v>
      </c>
      <c r="N4055">
        <v>1121</v>
      </c>
      <c r="O4055">
        <v>1</v>
      </c>
      <c r="P4055">
        <v>114</v>
      </c>
      <c r="Q4055">
        <v>0.25</v>
      </c>
      <c r="R4055">
        <v>4484</v>
      </c>
      <c r="S4055" t="str" cm="1">
        <f t="array" ref="S4055">_xlfn.IFS(E4058&lt;30,"18-29",E4058&lt;45,"30-44",TRUE,"45+")</f>
        <v>18-29</v>
      </c>
      <c r="T4055" t="str" cm="1">
        <f t="array" ref="T4055">_xlfn.IFS(F4055&lt;=2,"0-2 Years",F4055&lt;=5,"3-5 Years",F4055&lt;=8,"6-8 Years",TRUE,"9-10 Years")</f>
        <v>3-5 Years</v>
      </c>
      <c r="U4055" t="str" cm="1">
        <f t="array" ref="U4055">_xlfn.IFS(P4055&gt;60,"High Risk",P4055&gt;30,"Medium Risk",TRUE,"Low Risk")</f>
        <v>High Risk</v>
      </c>
      <c r="V4055">
        <f t="shared" si="63"/>
        <v>7</v>
      </c>
    </row>
    <row r="4056" spans="1:22" hidden="1" x14ac:dyDescent="0.2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 s="2">
        <v>115895.22</v>
      </c>
      <c r="H4056">
        <v>3</v>
      </c>
      <c r="I4056">
        <v>1</v>
      </c>
      <c r="J4056">
        <v>0</v>
      </c>
      <c r="K4056" s="1">
        <v>4176.17</v>
      </c>
      <c r="L4056">
        <v>1</v>
      </c>
      <c r="M4056">
        <v>19</v>
      </c>
      <c r="N4056">
        <v>2746</v>
      </c>
      <c r="O4056">
        <v>9</v>
      </c>
      <c r="P4056">
        <v>5</v>
      </c>
      <c r="Q4056">
        <v>0.47368421052631576</v>
      </c>
      <c r="R4056">
        <v>52174</v>
      </c>
      <c r="S4056" t="str" cm="1">
        <f t="array" ref="S4056">_xlfn.IFS(E4059&lt;30,"18-29",E4059&lt;45,"30-44",TRUE,"45+")</f>
        <v>18-29</v>
      </c>
      <c r="T4056" t="str" cm="1">
        <f t="array" ref="T4056">_xlfn.IFS(F4056&lt;=2,"0-2 Years",F4056&lt;=5,"3-5 Years",F4056&lt;=8,"6-8 Years",TRUE,"9-10 Years")</f>
        <v>3-5 Years</v>
      </c>
      <c r="U4056" t="str" cm="1">
        <f t="array" ref="U4056">_xlfn.IFS(P4056&gt;60,"High Risk",P4056&gt;30,"Medium Risk",TRUE,"Low Risk")</f>
        <v>Low Risk</v>
      </c>
      <c r="V4056">
        <f t="shared" si="63"/>
        <v>4</v>
      </c>
    </row>
    <row r="4057" spans="1:22" hidden="1" x14ac:dyDescent="0.2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 s="2">
        <v>121730.49</v>
      </c>
      <c r="H4057">
        <v>1</v>
      </c>
      <c r="I4057">
        <v>1</v>
      </c>
      <c r="J4057">
        <v>1</v>
      </c>
      <c r="K4057" s="1">
        <v>142963.29</v>
      </c>
      <c r="L4057">
        <v>0</v>
      </c>
      <c r="M4057">
        <v>28</v>
      </c>
      <c r="N4057">
        <v>881</v>
      </c>
      <c r="O4057">
        <v>7</v>
      </c>
      <c r="P4057">
        <v>1</v>
      </c>
      <c r="Q4057">
        <v>0.25</v>
      </c>
      <c r="R4057">
        <v>24668</v>
      </c>
      <c r="S4057" t="str" cm="1">
        <f t="array" ref="S4057">_xlfn.IFS(E4060&lt;30,"18-29",E4060&lt;45,"30-44",TRUE,"45+")</f>
        <v>30-44</v>
      </c>
      <c r="T4057" t="str" cm="1">
        <f t="array" ref="T4057">_xlfn.IFS(F4057&lt;=2,"0-2 Years",F4057&lt;=5,"3-5 Years",F4057&lt;=8,"6-8 Years",TRUE,"9-10 Years")</f>
        <v>6-8 Years</v>
      </c>
      <c r="U4057" t="str" cm="1">
        <f t="array" ref="U4057">_xlfn.IFS(P4057&gt;60,"High Risk",P4057&gt;30,"Medium Risk",TRUE,"Low Risk")</f>
        <v>Low Risk</v>
      </c>
      <c r="V4057">
        <f t="shared" si="63"/>
        <v>3</v>
      </c>
    </row>
    <row r="4058" spans="1:22" hidden="1" x14ac:dyDescent="0.2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 s="2">
        <v>113811.85</v>
      </c>
      <c r="H4058">
        <v>2</v>
      </c>
      <c r="I4058">
        <v>0</v>
      </c>
      <c r="J4058">
        <v>1</v>
      </c>
      <c r="K4058" s="1">
        <v>76844.23</v>
      </c>
      <c r="L4058">
        <v>0</v>
      </c>
      <c r="M4058">
        <v>29</v>
      </c>
      <c r="N4058">
        <v>2674</v>
      </c>
      <c r="O4058">
        <v>1</v>
      </c>
      <c r="P4058">
        <v>126</v>
      </c>
      <c r="Q4058">
        <v>3.4482758620689655E-2</v>
      </c>
      <c r="R4058">
        <v>77546</v>
      </c>
      <c r="S4058" t="str" cm="1">
        <f t="array" ref="S4058">_xlfn.IFS(E4061&lt;30,"18-29",E4061&lt;45,"30-44",TRUE,"45+")</f>
        <v>30-44</v>
      </c>
      <c r="T4058" t="str" cm="1">
        <f t="array" ref="T4058">_xlfn.IFS(F4058&lt;=2,"0-2 Years",F4058&lt;=5,"3-5 Years",F4058&lt;=8,"6-8 Years",TRUE,"9-10 Years")</f>
        <v>3-5 Years</v>
      </c>
      <c r="U4058" t="str" cm="1">
        <f t="array" ref="U4058">_xlfn.IFS(P4058&gt;60,"High Risk",P4058&gt;30,"Medium Risk",TRUE,"Low Risk")</f>
        <v>High Risk</v>
      </c>
      <c r="V4058">
        <f t="shared" si="63"/>
        <v>0</v>
      </c>
    </row>
    <row r="4059" spans="1:22" hidden="1" x14ac:dyDescent="0.2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 s="2">
        <v>136214.07999999999</v>
      </c>
      <c r="H4059">
        <v>1</v>
      </c>
      <c r="I4059">
        <v>0</v>
      </c>
      <c r="J4059">
        <v>0</v>
      </c>
      <c r="K4059" s="1">
        <v>159742.32999999999</v>
      </c>
      <c r="L4059">
        <v>0</v>
      </c>
      <c r="M4059">
        <v>5</v>
      </c>
      <c r="N4059">
        <v>479</v>
      </c>
      <c r="O4059">
        <v>6</v>
      </c>
      <c r="P4059">
        <v>27</v>
      </c>
      <c r="Q4059">
        <v>1</v>
      </c>
      <c r="R4059">
        <v>2395</v>
      </c>
      <c r="S4059" t="str" cm="1">
        <f t="array" ref="S4059">_xlfn.IFS(E4062&lt;30,"18-29",E4062&lt;45,"30-44",TRUE,"45+")</f>
        <v>18-29</v>
      </c>
      <c r="T4059" t="str" cm="1">
        <f t="array" ref="T4059">_xlfn.IFS(F4059&lt;=2,"0-2 Years",F4059&lt;=5,"3-5 Years",F4059&lt;=8,"6-8 Years",TRUE,"9-10 Years")</f>
        <v>6-8 Years</v>
      </c>
      <c r="U4059" t="str" cm="1">
        <f t="array" ref="U4059">_xlfn.IFS(P4059&gt;60,"High Risk",P4059&gt;30,"Medium Risk",TRUE,"Low Risk")</f>
        <v>Low Risk</v>
      </c>
      <c r="V4059">
        <f t="shared" si="63"/>
        <v>5</v>
      </c>
    </row>
    <row r="4060" spans="1:22" hidden="1" x14ac:dyDescent="0.2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 s="2">
        <v>146200.01</v>
      </c>
      <c r="H4060">
        <v>1</v>
      </c>
      <c r="I4060">
        <v>1</v>
      </c>
      <c r="J4060">
        <v>0</v>
      </c>
      <c r="K4060" s="1">
        <v>177944.64</v>
      </c>
      <c r="L4060">
        <v>0</v>
      </c>
      <c r="M4060">
        <v>20</v>
      </c>
      <c r="N4060">
        <v>1077</v>
      </c>
      <c r="O4060">
        <v>1</v>
      </c>
      <c r="P4060">
        <v>56</v>
      </c>
      <c r="Q4060">
        <v>0.05</v>
      </c>
      <c r="R4060">
        <v>21540</v>
      </c>
      <c r="S4060" t="str" cm="1">
        <f t="array" ref="S4060">_xlfn.IFS(E4063&lt;30,"18-29",E4063&lt;45,"30-44",TRUE,"45+")</f>
        <v>30-44</v>
      </c>
      <c r="T4060" t="str" cm="1">
        <f t="array" ref="T4060">_xlfn.IFS(F4060&lt;=2,"0-2 Years",F4060&lt;=5,"3-5 Years",F4060&lt;=8,"6-8 Years",TRUE,"9-10 Years")</f>
        <v>6-8 Years</v>
      </c>
      <c r="U4060" t="str" cm="1">
        <f t="array" ref="U4060">_xlfn.IFS(P4060&gt;60,"High Risk",P4060&gt;30,"Medium Risk",TRUE,"Low Risk")</f>
        <v>Medium Risk</v>
      </c>
      <c r="V4060">
        <f t="shared" si="63"/>
        <v>5</v>
      </c>
    </row>
    <row r="4061" spans="1:22" hidden="1" x14ac:dyDescent="0.2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 s="2">
        <v>106242.67</v>
      </c>
      <c r="H4061">
        <v>1</v>
      </c>
      <c r="I4061">
        <v>1</v>
      </c>
      <c r="J4061">
        <v>1</v>
      </c>
      <c r="K4061" s="1">
        <v>166678.28</v>
      </c>
      <c r="L4061">
        <v>0</v>
      </c>
      <c r="M4061">
        <v>16</v>
      </c>
      <c r="N4061">
        <v>2898</v>
      </c>
      <c r="O4061">
        <v>5</v>
      </c>
      <c r="P4061">
        <v>22</v>
      </c>
      <c r="Q4061">
        <v>0.3125</v>
      </c>
      <c r="R4061">
        <v>46368</v>
      </c>
      <c r="S4061" t="str" cm="1">
        <f t="array" ref="S4061">_xlfn.IFS(E4064&lt;30,"18-29",E4064&lt;45,"30-44",TRUE,"45+")</f>
        <v>45+</v>
      </c>
      <c r="T4061" t="str" cm="1">
        <f t="array" ref="T4061">_xlfn.IFS(F4061&lt;=2,"0-2 Years",F4061&lt;=5,"3-5 Years",F4061&lt;=8,"6-8 Years",TRUE,"9-10 Years")</f>
        <v>9-10 Years</v>
      </c>
      <c r="U4061" t="str" cm="1">
        <f t="array" ref="U4061">_xlfn.IFS(P4061&gt;60,"High Risk",P4061&gt;30,"Medium Risk",TRUE,"Low Risk")</f>
        <v>Low Risk</v>
      </c>
      <c r="V4061">
        <f t="shared" si="63"/>
        <v>2</v>
      </c>
    </row>
    <row r="4062" spans="1:22" x14ac:dyDescent="0.2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 s="2">
        <v>0</v>
      </c>
      <c r="H4062">
        <v>2</v>
      </c>
      <c r="I4062">
        <v>1</v>
      </c>
      <c r="J4062">
        <v>0</v>
      </c>
      <c r="K4062" s="1">
        <v>44904.26</v>
      </c>
      <c r="L4062">
        <v>0</v>
      </c>
      <c r="M4062">
        <v>1</v>
      </c>
      <c r="N4062">
        <v>2601</v>
      </c>
      <c r="O4062">
        <v>5</v>
      </c>
      <c r="P4062">
        <v>24</v>
      </c>
      <c r="Q4062">
        <v>1</v>
      </c>
      <c r="R4062">
        <v>2601</v>
      </c>
      <c r="S4062" t="str" cm="1">
        <f t="array" ref="S4062">_xlfn.IFS(E4065&lt;30,"18-29",E4065&lt;45,"30-44",TRUE,"45+")</f>
        <v>45+</v>
      </c>
      <c r="T4062" t="str" cm="1">
        <f t="array" ref="T4062">_xlfn.IFS(F4062&lt;=2,"0-2 Years",F4062&lt;=5,"3-5 Years",F4062&lt;=8,"6-8 Years",TRUE,"9-10 Years")</f>
        <v>3-5 Years</v>
      </c>
      <c r="U4062" t="str" cm="1">
        <f t="array" ref="U4062">_xlfn.IFS(P4062&gt;60,"High Risk",P4062&gt;30,"Medium Risk",TRUE,"Low Risk")</f>
        <v>Low Risk</v>
      </c>
      <c r="V4062">
        <f t="shared" si="63"/>
        <v>6</v>
      </c>
    </row>
    <row r="4063" spans="1:22" x14ac:dyDescent="0.2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 s="2">
        <v>0</v>
      </c>
      <c r="H4063">
        <v>1</v>
      </c>
      <c r="I4063">
        <v>1</v>
      </c>
      <c r="J4063">
        <v>0</v>
      </c>
      <c r="K4063" s="1">
        <v>10625.91</v>
      </c>
      <c r="L4063">
        <v>0</v>
      </c>
      <c r="M4063">
        <v>26</v>
      </c>
      <c r="N4063">
        <v>1897</v>
      </c>
      <c r="O4063">
        <v>8</v>
      </c>
      <c r="P4063">
        <v>41</v>
      </c>
      <c r="Q4063">
        <v>0.30769230769230771</v>
      </c>
      <c r="R4063">
        <v>49322</v>
      </c>
      <c r="S4063" t="str" cm="1">
        <f t="array" ref="S4063">_xlfn.IFS(E4066&lt;30,"18-29",E4066&lt;45,"30-44",TRUE,"45+")</f>
        <v>30-44</v>
      </c>
      <c r="T4063" t="str" cm="1">
        <f t="array" ref="T4063">_xlfn.IFS(F4063&lt;=2,"0-2 Years",F4063&lt;=5,"3-5 Years",F4063&lt;=8,"6-8 Years",TRUE,"9-10 Years")</f>
        <v>6-8 Years</v>
      </c>
      <c r="U4063" t="str" cm="1">
        <f t="array" ref="U4063">_xlfn.IFS(P4063&gt;60,"High Risk",P4063&gt;30,"Medium Risk",TRUE,"Low Risk")</f>
        <v>Medium Risk</v>
      </c>
      <c r="V4063">
        <f t="shared" si="63"/>
        <v>8</v>
      </c>
    </row>
    <row r="4064" spans="1:22" hidden="1" x14ac:dyDescent="0.2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 s="2">
        <v>24043.45</v>
      </c>
      <c r="H4064">
        <v>1</v>
      </c>
      <c r="I4064">
        <v>0</v>
      </c>
      <c r="J4064">
        <v>1</v>
      </c>
      <c r="K4064" s="1">
        <v>169781.45</v>
      </c>
      <c r="L4064">
        <v>1</v>
      </c>
      <c r="M4064">
        <v>14</v>
      </c>
      <c r="N4064">
        <v>2567</v>
      </c>
      <c r="O4064">
        <v>4</v>
      </c>
      <c r="P4064">
        <v>60</v>
      </c>
      <c r="Q4064">
        <v>0.2857142857142857</v>
      </c>
      <c r="R4064">
        <v>35938</v>
      </c>
      <c r="S4064" t="str" cm="1">
        <f t="array" ref="S4064">_xlfn.IFS(E4067&lt;30,"18-29",E4067&lt;45,"30-44",TRUE,"45+")</f>
        <v>30-44</v>
      </c>
      <c r="T4064" t="str" cm="1">
        <f t="array" ref="T4064">_xlfn.IFS(F4064&lt;=2,"0-2 Years",F4064&lt;=5,"3-5 Years",F4064&lt;=8,"6-8 Years",TRUE,"9-10 Years")</f>
        <v>6-8 Years</v>
      </c>
      <c r="U4064" t="str" cm="1">
        <f t="array" ref="U4064">_xlfn.IFS(P4064&gt;60,"High Risk",P4064&gt;30,"Medium Risk",TRUE,"Low Risk")</f>
        <v>Medium Risk</v>
      </c>
      <c r="V4064">
        <f t="shared" si="63"/>
        <v>2</v>
      </c>
    </row>
    <row r="4065" spans="1:22" hidden="1" x14ac:dyDescent="0.2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 s="2">
        <v>0</v>
      </c>
      <c r="H4065">
        <v>2</v>
      </c>
      <c r="I4065">
        <v>0</v>
      </c>
      <c r="J4065">
        <v>1</v>
      </c>
      <c r="K4065" s="1">
        <v>49848.86</v>
      </c>
      <c r="L4065">
        <v>0</v>
      </c>
      <c r="M4065">
        <v>7</v>
      </c>
      <c r="N4065">
        <v>1215</v>
      </c>
      <c r="O4065">
        <v>5</v>
      </c>
      <c r="P4065">
        <v>120</v>
      </c>
      <c r="Q4065">
        <v>0.7142857142857143</v>
      </c>
      <c r="R4065">
        <v>8505</v>
      </c>
      <c r="S4065" t="str" cm="1">
        <f t="array" ref="S4065">_xlfn.IFS(E4068&lt;30,"18-29",E4068&lt;45,"30-44",TRUE,"45+")</f>
        <v>30-44</v>
      </c>
      <c r="T4065" t="str" cm="1">
        <f t="array" ref="T4065">_xlfn.IFS(F4065&lt;=2,"0-2 Years",F4065&lt;=5,"3-5 Years",F4065&lt;=8,"6-8 Years",TRUE,"9-10 Years")</f>
        <v>3-5 Years</v>
      </c>
      <c r="U4065" t="str" cm="1">
        <f t="array" ref="U4065">_xlfn.IFS(P4065&gt;60,"High Risk",P4065&gt;30,"Medium Risk",TRUE,"Low Risk")</f>
        <v>High Risk</v>
      </c>
      <c r="V4065">
        <f t="shared" si="63"/>
        <v>4</v>
      </c>
    </row>
    <row r="4066" spans="1:22" hidden="1" x14ac:dyDescent="0.2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 s="2">
        <v>132287.92000000001</v>
      </c>
      <c r="H4066">
        <v>3</v>
      </c>
      <c r="I4066">
        <v>1</v>
      </c>
      <c r="J4066">
        <v>1</v>
      </c>
      <c r="K4066" s="1">
        <v>51467.92</v>
      </c>
      <c r="L4066">
        <v>1</v>
      </c>
      <c r="M4066">
        <v>17</v>
      </c>
      <c r="N4066">
        <v>4742</v>
      </c>
      <c r="O4066">
        <v>10</v>
      </c>
      <c r="P4066">
        <v>20</v>
      </c>
      <c r="Q4066">
        <v>0.58823529411764708</v>
      </c>
      <c r="R4066">
        <v>80614</v>
      </c>
      <c r="S4066" t="str" cm="1">
        <f t="array" ref="S4066">_xlfn.IFS(E4069&lt;30,"18-29",E4069&lt;45,"30-44",TRUE,"45+")</f>
        <v>30-44</v>
      </c>
      <c r="T4066" t="str" cm="1">
        <f t="array" ref="T4066">_xlfn.IFS(F4066&lt;=2,"0-2 Years",F4066&lt;=5,"3-5 Years",F4066&lt;=8,"6-8 Years",TRUE,"9-10 Years")</f>
        <v>9-10 Years</v>
      </c>
      <c r="U4066" t="str" cm="1">
        <f t="array" ref="U4066">_xlfn.IFS(P4066&gt;60,"High Risk",P4066&gt;30,"Medium Risk",TRUE,"Low Risk")</f>
        <v>Low Risk</v>
      </c>
      <c r="V4066">
        <f t="shared" si="63"/>
        <v>0</v>
      </c>
    </row>
    <row r="4067" spans="1:22" x14ac:dyDescent="0.2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 s="2">
        <v>0</v>
      </c>
      <c r="H4067">
        <v>2</v>
      </c>
      <c r="I4067">
        <v>0</v>
      </c>
      <c r="J4067">
        <v>0</v>
      </c>
      <c r="K4067" s="1">
        <v>735.79</v>
      </c>
      <c r="L4067">
        <v>0</v>
      </c>
      <c r="M4067">
        <v>7</v>
      </c>
      <c r="N4067">
        <v>771</v>
      </c>
      <c r="O4067">
        <v>6</v>
      </c>
      <c r="P4067">
        <v>97</v>
      </c>
      <c r="Q4067">
        <v>0.8571428571428571</v>
      </c>
      <c r="R4067">
        <v>5397</v>
      </c>
      <c r="S4067" t="str" cm="1">
        <f t="array" ref="S4067">_xlfn.IFS(E4070&lt;30,"18-29",E4070&lt;45,"30-44",TRUE,"45+")</f>
        <v>18-29</v>
      </c>
      <c r="T4067" t="str" cm="1">
        <f t="array" ref="T4067">_xlfn.IFS(F4067&lt;=2,"0-2 Years",F4067&lt;=5,"3-5 Years",F4067&lt;=8,"6-8 Years",TRUE,"9-10 Years")</f>
        <v>0-2 Years</v>
      </c>
      <c r="U4067" t="str" cm="1">
        <f t="array" ref="U4067">_xlfn.IFS(P4067&gt;60,"High Risk",P4067&gt;30,"Medium Risk",TRUE,"Low Risk")</f>
        <v>High Risk</v>
      </c>
      <c r="V4067">
        <f t="shared" si="63"/>
        <v>7</v>
      </c>
    </row>
    <row r="4068" spans="1:22" hidden="1" x14ac:dyDescent="0.2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 s="2">
        <v>0</v>
      </c>
      <c r="H4068">
        <v>2</v>
      </c>
      <c r="I4068">
        <v>0</v>
      </c>
      <c r="J4068">
        <v>1</v>
      </c>
      <c r="K4068" s="1">
        <v>182495.7</v>
      </c>
      <c r="L4068">
        <v>0</v>
      </c>
      <c r="M4068">
        <v>23</v>
      </c>
      <c r="N4068">
        <v>1247</v>
      </c>
      <c r="O4068">
        <v>2</v>
      </c>
      <c r="P4068">
        <v>27</v>
      </c>
      <c r="Q4068">
        <v>8.6956521739130432E-2</v>
      </c>
      <c r="R4068">
        <v>28681</v>
      </c>
      <c r="S4068" t="str" cm="1">
        <f t="array" ref="S4068">_xlfn.IFS(E4071&lt;30,"18-29",E4071&lt;45,"30-44",TRUE,"45+")</f>
        <v>30-44</v>
      </c>
      <c r="T4068" t="str" cm="1">
        <f t="array" ref="T4068">_xlfn.IFS(F4068&lt;=2,"0-2 Years",F4068&lt;=5,"3-5 Years",F4068&lt;=8,"6-8 Years",TRUE,"9-10 Years")</f>
        <v>0-2 Years</v>
      </c>
      <c r="U4068" t="str" cm="1">
        <f t="array" ref="U4068">_xlfn.IFS(P4068&gt;60,"High Risk",P4068&gt;30,"Medium Risk",TRUE,"Low Risk")</f>
        <v>Low Risk</v>
      </c>
      <c r="V4068">
        <f t="shared" si="63"/>
        <v>4</v>
      </c>
    </row>
    <row r="4069" spans="1:22" hidden="1" x14ac:dyDescent="0.2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 s="2">
        <v>90322.99</v>
      </c>
      <c r="H4069">
        <v>2</v>
      </c>
      <c r="I4069">
        <v>0</v>
      </c>
      <c r="J4069">
        <v>1</v>
      </c>
      <c r="K4069" s="1">
        <v>118740.37</v>
      </c>
      <c r="L4069">
        <v>0</v>
      </c>
      <c r="M4069">
        <v>30</v>
      </c>
      <c r="N4069">
        <v>1250</v>
      </c>
      <c r="O4069">
        <v>2</v>
      </c>
      <c r="P4069">
        <v>41</v>
      </c>
      <c r="Q4069">
        <v>6.6666666666666666E-2</v>
      </c>
      <c r="R4069">
        <v>37500</v>
      </c>
      <c r="S4069" t="str" cm="1">
        <f t="array" ref="S4069">_xlfn.IFS(E4072&lt;30,"18-29",E4072&lt;45,"30-44",TRUE,"45+")</f>
        <v>45+</v>
      </c>
      <c r="T4069" t="str" cm="1">
        <f t="array" ref="T4069">_xlfn.IFS(F4069&lt;=2,"0-2 Years",F4069&lt;=5,"3-5 Years",F4069&lt;=8,"6-8 Years",TRUE,"9-10 Years")</f>
        <v>3-5 Years</v>
      </c>
      <c r="U4069" t="str" cm="1">
        <f t="array" ref="U4069">_xlfn.IFS(P4069&gt;60,"High Risk",P4069&gt;30,"Medium Risk",TRUE,"Low Risk")</f>
        <v>Medium Risk</v>
      </c>
      <c r="V4069">
        <f t="shared" si="63"/>
        <v>0</v>
      </c>
    </row>
    <row r="4070" spans="1:22" x14ac:dyDescent="0.2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 s="2">
        <v>0</v>
      </c>
      <c r="H4070">
        <v>2</v>
      </c>
      <c r="I4070">
        <v>1</v>
      </c>
      <c r="J4070">
        <v>0</v>
      </c>
      <c r="K4070" s="1">
        <v>13813.24</v>
      </c>
      <c r="L4070">
        <v>0</v>
      </c>
      <c r="M4070">
        <v>30</v>
      </c>
      <c r="N4070">
        <v>3056</v>
      </c>
      <c r="O4070">
        <v>10</v>
      </c>
      <c r="P4070">
        <v>20</v>
      </c>
      <c r="Q4070">
        <v>0.33333333333333331</v>
      </c>
      <c r="R4070">
        <v>91680</v>
      </c>
      <c r="S4070" t="str" cm="1">
        <f t="array" ref="S4070">_xlfn.IFS(E4073&lt;30,"18-29",E4073&lt;45,"30-44",TRUE,"45+")</f>
        <v>45+</v>
      </c>
      <c r="T4070" t="str" cm="1">
        <f t="array" ref="T4070">_xlfn.IFS(F4070&lt;=2,"0-2 Years",F4070&lt;=5,"3-5 Years",F4070&lt;=8,"6-8 Years",TRUE,"9-10 Years")</f>
        <v>3-5 Years</v>
      </c>
      <c r="U4070" t="str" cm="1">
        <f t="array" ref="U4070">_xlfn.IFS(P4070&gt;60,"High Risk",P4070&gt;30,"Medium Risk",TRUE,"Low Risk")</f>
        <v>Low Risk</v>
      </c>
      <c r="V4070">
        <f t="shared" si="63"/>
        <v>6</v>
      </c>
    </row>
    <row r="4071" spans="1:22" hidden="1" x14ac:dyDescent="0.2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 s="2">
        <v>131283.10999999999</v>
      </c>
      <c r="H4071">
        <v>1</v>
      </c>
      <c r="I4071">
        <v>0</v>
      </c>
      <c r="J4071">
        <v>0</v>
      </c>
      <c r="K4071" s="1">
        <v>130500.65</v>
      </c>
      <c r="L4071">
        <v>0</v>
      </c>
      <c r="M4071">
        <v>26</v>
      </c>
      <c r="N4071">
        <v>407</v>
      </c>
      <c r="O4071">
        <v>8</v>
      </c>
      <c r="P4071">
        <v>25</v>
      </c>
      <c r="Q4071">
        <v>0.30769230769230771</v>
      </c>
      <c r="R4071">
        <v>10582</v>
      </c>
      <c r="S4071" t="str" cm="1">
        <f t="array" ref="S4071">_xlfn.IFS(E4074&lt;30,"18-29",E4074&lt;45,"30-44",TRUE,"45+")</f>
        <v>30-44</v>
      </c>
      <c r="T4071" t="str" cm="1">
        <f t="array" ref="T4071">_xlfn.IFS(F4071&lt;=2,"0-2 Years",F4071&lt;=5,"3-5 Years",F4071&lt;=8,"6-8 Years",TRUE,"9-10 Years")</f>
        <v>3-5 Years</v>
      </c>
      <c r="U4071" t="str" cm="1">
        <f t="array" ref="U4071">_xlfn.IFS(P4071&gt;60,"High Risk",P4071&gt;30,"Medium Risk",TRUE,"Low Risk")</f>
        <v>Low Risk</v>
      </c>
      <c r="V4071">
        <f t="shared" si="63"/>
        <v>5</v>
      </c>
    </row>
    <row r="4072" spans="1:22" hidden="1" x14ac:dyDescent="0.2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 s="2">
        <v>131659.59</v>
      </c>
      <c r="H4072">
        <v>2</v>
      </c>
      <c r="I4072">
        <v>0</v>
      </c>
      <c r="J4072">
        <v>1</v>
      </c>
      <c r="K4072" s="1">
        <v>14152.15</v>
      </c>
      <c r="L4072">
        <v>0</v>
      </c>
      <c r="M4072">
        <v>9</v>
      </c>
      <c r="N4072">
        <v>3875</v>
      </c>
      <c r="O4072">
        <v>7</v>
      </c>
      <c r="P4072">
        <v>148</v>
      </c>
      <c r="Q4072">
        <v>0.77777777777777779</v>
      </c>
      <c r="R4072">
        <v>34875</v>
      </c>
      <c r="S4072" t="str" cm="1">
        <f t="array" ref="S4072">_xlfn.IFS(E4075&lt;30,"18-29",E4075&lt;45,"30-44",TRUE,"45+")</f>
        <v>30-44</v>
      </c>
      <c r="T4072" t="str" cm="1">
        <f t="array" ref="T4072">_xlfn.IFS(F4072&lt;=2,"0-2 Years",F4072&lt;=5,"3-5 Years",F4072&lt;=8,"6-8 Years",TRUE,"9-10 Years")</f>
        <v>0-2 Years</v>
      </c>
      <c r="U4072" t="str" cm="1">
        <f t="array" ref="U4072">_xlfn.IFS(P4072&gt;60,"High Risk",P4072&gt;30,"Medium Risk",TRUE,"Low Risk")</f>
        <v>High Risk</v>
      </c>
      <c r="V4072">
        <f t="shared" si="63"/>
        <v>2</v>
      </c>
    </row>
    <row r="4073" spans="1:22" x14ac:dyDescent="0.2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 s="2">
        <v>120952.74</v>
      </c>
      <c r="H4073">
        <v>1</v>
      </c>
      <c r="I4073">
        <v>1</v>
      </c>
      <c r="J4073">
        <v>0</v>
      </c>
      <c r="K4073" s="1">
        <v>66963.149999999994</v>
      </c>
      <c r="L4073">
        <v>0</v>
      </c>
      <c r="M4073">
        <v>14</v>
      </c>
      <c r="N4073">
        <v>3884</v>
      </c>
      <c r="O4073">
        <v>4</v>
      </c>
      <c r="P4073">
        <v>74</v>
      </c>
      <c r="Q4073">
        <v>0.2857142857142857</v>
      </c>
      <c r="R4073">
        <v>54376</v>
      </c>
      <c r="S4073" t="str" cm="1">
        <f t="array" ref="S4073">_xlfn.IFS(E4076&lt;30,"18-29",E4076&lt;45,"30-44",TRUE,"45+")</f>
        <v>30-44</v>
      </c>
      <c r="T4073" t="str" cm="1">
        <f t="array" ref="T4073">_xlfn.IFS(F4073&lt;=2,"0-2 Years",F4073&lt;=5,"3-5 Years",F4073&lt;=8,"6-8 Years",TRUE,"9-10 Years")</f>
        <v>3-5 Years</v>
      </c>
      <c r="U4073" t="str" cm="1">
        <f t="array" ref="U4073">_xlfn.IFS(P4073&gt;60,"High Risk",P4073&gt;30,"Medium Risk",TRUE,"Low Risk")</f>
        <v>High Risk</v>
      </c>
      <c r="V4073">
        <f t="shared" si="63"/>
        <v>6</v>
      </c>
    </row>
    <row r="4074" spans="1:22" hidden="1" x14ac:dyDescent="0.2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 s="2">
        <v>153166.17000000001</v>
      </c>
      <c r="H4074">
        <v>1</v>
      </c>
      <c r="I4074">
        <v>1</v>
      </c>
      <c r="J4074">
        <v>1</v>
      </c>
      <c r="K4074" s="1">
        <v>93261.69</v>
      </c>
      <c r="L4074">
        <v>0</v>
      </c>
      <c r="M4074">
        <v>16</v>
      </c>
      <c r="N4074">
        <v>445</v>
      </c>
      <c r="O4074">
        <v>0</v>
      </c>
      <c r="P4074">
        <v>8</v>
      </c>
      <c r="Q4074">
        <v>0</v>
      </c>
      <c r="R4074">
        <v>7120</v>
      </c>
      <c r="S4074" t="str" cm="1">
        <f t="array" ref="S4074">_xlfn.IFS(E4077&lt;30,"18-29",E4077&lt;45,"30-44",TRUE,"45+")</f>
        <v>30-44</v>
      </c>
      <c r="T4074" t="str" cm="1">
        <f t="array" ref="T4074">_xlfn.IFS(F4074&lt;=2,"0-2 Years",F4074&lt;=5,"3-5 Years",F4074&lt;=8,"6-8 Years",TRUE,"9-10 Years")</f>
        <v>9-10 Years</v>
      </c>
      <c r="U4074" t="str" cm="1">
        <f t="array" ref="U4074">_xlfn.IFS(P4074&gt;60,"High Risk",P4074&gt;30,"Medium Risk",TRUE,"Low Risk")</f>
        <v>Low Risk</v>
      </c>
      <c r="V4074">
        <f t="shared" si="63"/>
        <v>2</v>
      </c>
    </row>
    <row r="4075" spans="1:22" x14ac:dyDescent="0.2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 s="2">
        <v>53291.86</v>
      </c>
      <c r="H4075">
        <v>1</v>
      </c>
      <c r="I4075">
        <v>0</v>
      </c>
      <c r="J4075">
        <v>0</v>
      </c>
      <c r="K4075" s="1">
        <v>196582.28</v>
      </c>
      <c r="L4075">
        <v>0</v>
      </c>
      <c r="M4075">
        <v>1</v>
      </c>
      <c r="N4075">
        <v>1134</v>
      </c>
      <c r="O4075">
        <v>10</v>
      </c>
      <c r="P4075">
        <v>177</v>
      </c>
      <c r="Q4075">
        <v>1</v>
      </c>
      <c r="R4075">
        <v>1134</v>
      </c>
      <c r="S4075" t="str" cm="1">
        <f t="array" ref="S4075">_xlfn.IFS(E4078&lt;30,"18-29",E4078&lt;45,"30-44",TRUE,"45+")</f>
        <v>45+</v>
      </c>
      <c r="T4075" t="str" cm="1">
        <f t="array" ref="T4075">_xlfn.IFS(F4075&lt;=2,"0-2 Years",F4075&lt;=5,"3-5 Years",F4075&lt;=8,"6-8 Years",TRUE,"9-10 Years")</f>
        <v>0-2 Years</v>
      </c>
      <c r="U4075" t="str" cm="1">
        <f t="array" ref="U4075">_xlfn.IFS(P4075&gt;60,"High Risk",P4075&gt;30,"Medium Risk",TRUE,"Low Risk")</f>
        <v>High Risk</v>
      </c>
      <c r="V4075">
        <f t="shared" si="63"/>
        <v>6</v>
      </c>
    </row>
    <row r="4076" spans="1:22" x14ac:dyDescent="0.2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 s="2">
        <v>167924.95</v>
      </c>
      <c r="H4076">
        <v>1</v>
      </c>
      <c r="I4076">
        <v>1</v>
      </c>
      <c r="J4076">
        <v>0</v>
      </c>
      <c r="K4076" s="1">
        <v>43024.639999999999</v>
      </c>
      <c r="L4076">
        <v>0</v>
      </c>
      <c r="M4076">
        <v>23</v>
      </c>
      <c r="N4076">
        <v>4128</v>
      </c>
      <c r="O4076">
        <v>2</v>
      </c>
      <c r="P4076">
        <v>102</v>
      </c>
      <c r="Q4076">
        <v>8.6956521739130432E-2</v>
      </c>
      <c r="R4076">
        <v>94944</v>
      </c>
      <c r="S4076" t="str" cm="1">
        <f t="array" ref="S4076">_xlfn.IFS(E4079&lt;30,"18-29",E4079&lt;45,"30-44",TRUE,"45+")</f>
        <v>30-44</v>
      </c>
      <c r="T4076" t="str" cm="1">
        <f t="array" ref="T4076">_xlfn.IFS(F4076&lt;=2,"0-2 Years",F4076&lt;=5,"3-5 Years",F4076&lt;=8,"6-8 Years",TRUE,"9-10 Years")</f>
        <v>0-2 Years</v>
      </c>
      <c r="U4076" t="str" cm="1">
        <f t="array" ref="U4076">_xlfn.IFS(P4076&gt;60,"High Risk",P4076&gt;30,"Medium Risk",TRUE,"Low Risk")</f>
        <v>High Risk</v>
      </c>
      <c r="V4076">
        <f t="shared" si="63"/>
        <v>6</v>
      </c>
    </row>
    <row r="4077" spans="1:22" hidden="1" x14ac:dyDescent="0.2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 s="2">
        <v>86394.14</v>
      </c>
      <c r="H4077">
        <v>1</v>
      </c>
      <c r="I4077">
        <v>1</v>
      </c>
      <c r="J4077">
        <v>1</v>
      </c>
      <c r="K4077" s="1">
        <v>130001.13</v>
      </c>
      <c r="L4077">
        <v>0</v>
      </c>
      <c r="M4077">
        <v>12</v>
      </c>
      <c r="N4077">
        <v>696</v>
      </c>
      <c r="O4077">
        <v>2</v>
      </c>
      <c r="P4077">
        <v>73</v>
      </c>
      <c r="Q4077">
        <v>0.16666666666666666</v>
      </c>
      <c r="R4077">
        <v>8352</v>
      </c>
      <c r="S4077" t="str" cm="1">
        <f t="array" ref="S4077">_xlfn.IFS(E4080&lt;30,"18-29",E4080&lt;45,"30-44",TRUE,"45+")</f>
        <v>45+</v>
      </c>
      <c r="T4077" t="str" cm="1">
        <f t="array" ref="T4077">_xlfn.IFS(F4077&lt;=2,"0-2 Years",F4077&lt;=5,"3-5 Years",F4077&lt;=8,"6-8 Years",TRUE,"9-10 Years")</f>
        <v>3-5 Years</v>
      </c>
      <c r="U4077" t="str" cm="1">
        <f t="array" ref="U4077">_xlfn.IFS(P4077&gt;60,"High Risk",P4077&gt;30,"Medium Risk",TRUE,"Low Risk")</f>
        <v>High Risk</v>
      </c>
      <c r="V4077">
        <f t="shared" si="63"/>
        <v>2</v>
      </c>
    </row>
    <row r="4078" spans="1:22" x14ac:dyDescent="0.2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 s="2">
        <v>0</v>
      </c>
      <c r="H4078">
        <v>1</v>
      </c>
      <c r="I4078">
        <v>1</v>
      </c>
      <c r="J4078">
        <v>0</v>
      </c>
      <c r="K4078" s="1">
        <v>12106.82</v>
      </c>
      <c r="L4078">
        <v>1</v>
      </c>
      <c r="M4078">
        <v>18</v>
      </c>
      <c r="N4078">
        <v>1936</v>
      </c>
      <c r="O4078">
        <v>10</v>
      </c>
      <c r="P4078">
        <v>82</v>
      </c>
      <c r="Q4078">
        <v>0.55555555555555558</v>
      </c>
      <c r="R4078">
        <v>34848</v>
      </c>
      <c r="S4078" t="str" cm="1">
        <f t="array" ref="S4078">_xlfn.IFS(E4081&lt;30,"18-29",E4081&lt;45,"30-44",TRUE,"45+")</f>
        <v>30-44</v>
      </c>
      <c r="T4078" t="str" cm="1">
        <f t="array" ref="T4078">_xlfn.IFS(F4078&lt;=2,"0-2 Years",F4078&lt;=5,"3-5 Years",F4078&lt;=8,"6-8 Years",TRUE,"9-10 Years")</f>
        <v>0-2 Years</v>
      </c>
      <c r="U4078" t="str" cm="1">
        <f t="array" ref="U4078">_xlfn.IFS(P4078&gt;60,"High Risk",P4078&gt;30,"Medium Risk",TRUE,"Low Risk")</f>
        <v>High Risk</v>
      </c>
      <c r="V4078">
        <f t="shared" si="63"/>
        <v>10</v>
      </c>
    </row>
    <row r="4079" spans="1:22" hidden="1" x14ac:dyDescent="0.2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 s="2">
        <v>0</v>
      </c>
      <c r="H4079">
        <v>2</v>
      </c>
      <c r="I4079">
        <v>1</v>
      </c>
      <c r="J4079">
        <v>1</v>
      </c>
      <c r="K4079" s="1">
        <v>42556.33</v>
      </c>
      <c r="L4079">
        <v>0</v>
      </c>
      <c r="M4079">
        <v>10</v>
      </c>
      <c r="N4079">
        <v>389</v>
      </c>
      <c r="O4079">
        <v>9</v>
      </c>
      <c r="P4079">
        <v>34</v>
      </c>
      <c r="Q4079">
        <v>0.9</v>
      </c>
      <c r="R4079">
        <v>3890</v>
      </c>
      <c r="S4079" t="str" cm="1">
        <f t="array" ref="S4079">_xlfn.IFS(E4082&lt;30,"18-29",E4082&lt;45,"30-44",TRUE,"45+")</f>
        <v>30-44</v>
      </c>
      <c r="T4079" t="str" cm="1">
        <f t="array" ref="T4079">_xlfn.IFS(F4079&lt;=2,"0-2 Years",F4079&lt;=5,"3-5 Years",F4079&lt;=8,"6-8 Years",TRUE,"9-10 Years")</f>
        <v>3-5 Years</v>
      </c>
      <c r="U4079" t="str" cm="1">
        <f t="array" ref="U4079">_xlfn.IFS(P4079&gt;60,"High Risk",P4079&gt;30,"Medium Risk",TRUE,"Low Risk")</f>
        <v>Medium Risk</v>
      </c>
      <c r="V4079">
        <f t="shared" si="63"/>
        <v>3</v>
      </c>
    </row>
    <row r="4080" spans="1:22" hidden="1" x14ac:dyDescent="0.2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 s="2">
        <v>0</v>
      </c>
      <c r="H4080">
        <v>2</v>
      </c>
      <c r="I4080">
        <v>1</v>
      </c>
      <c r="J4080">
        <v>1</v>
      </c>
      <c r="K4080" s="1">
        <v>197961.93</v>
      </c>
      <c r="L4080">
        <v>0</v>
      </c>
      <c r="M4080">
        <v>10</v>
      </c>
      <c r="N4080">
        <v>2044</v>
      </c>
      <c r="O4080">
        <v>3</v>
      </c>
      <c r="P4080">
        <v>167</v>
      </c>
      <c r="Q4080">
        <v>0.3</v>
      </c>
      <c r="R4080">
        <v>20440</v>
      </c>
      <c r="S4080" t="str" cm="1">
        <f t="array" ref="S4080">_xlfn.IFS(E4083&lt;30,"18-29",E4083&lt;45,"30-44",TRUE,"45+")</f>
        <v>30-44</v>
      </c>
      <c r="T4080" t="str" cm="1">
        <f t="array" ref="T4080">_xlfn.IFS(F4080&lt;=2,"0-2 Years",F4080&lt;=5,"3-5 Years",F4080&lt;=8,"6-8 Years",TRUE,"9-10 Years")</f>
        <v>0-2 Years</v>
      </c>
      <c r="U4080" t="str" cm="1">
        <f t="array" ref="U4080">_xlfn.IFS(P4080&gt;60,"High Risk",P4080&gt;30,"Medium Risk",TRUE,"Low Risk")</f>
        <v>High Risk</v>
      </c>
      <c r="V4080">
        <f t="shared" si="63"/>
        <v>5</v>
      </c>
    </row>
    <row r="4081" spans="1:22" hidden="1" x14ac:dyDescent="0.2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 s="2">
        <v>158978.79</v>
      </c>
      <c r="H4081">
        <v>1</v>
      </c>
      <c r="I4081">
        <v>1</v>
      </c>
      <c r="J4081">
        <v>0</v>
      </c>
      <c r="K4081" s="1">
        <v>12538.92</v>
      </c>
      <c r="L4081">
        <v>0</v>
      </c>
      <c r="M4081">
        <v>13</v>
      </c>
      <c r="N4081">
        <v>142</v>
      </c>
      <c r="O4081">
        <v>0</v>
      </c>
      <c r="P4081">
        <v>79</v>
      </c>
      <c r="Q4081">
        <v>0</v>
      </c>
      <c r="R4081">
        <v>1846</v>
      </c>
      <c r="S4081" t="str" cm="1">
        <f t="array" ref="S4081">_xlfn.IFS(E4084&lt;30,"18-29",E4084&lt;45,"30-44",TRUE,"45+")</f>
        <v>18-29</v>
      </c>
      <c r="T4081" t="str" cm="1">
        <f t="array" ref="T4081">_xlfn.IFS(F4081&lt;=2,"0-2 Years",F4081&lt;=5,"3-5 Years",F4081&lt;=8,"6-8 Years",TRUE,"9-10 Years")</f>
        <v>3-5 Years</v>
      </c>
      <c r="U4081" t="str" cm="1">
        <f t="array" ref="U4081">_xlfn.IFS(P4081&gt;60,"High Risk",P4081&gt;30,"Medium Risk",TRUE,"Low Risk")</f>
        <v>High Risk</v>
      </c>
      <c r="V4081">
        <f t="shared" si="63"/>
        <v>5</v>
      </c>
    </row>
    <row r="4082" spans="1:22" x14ac:dyDescent="0.2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 s="2">
        <v>100431.84</v>
      </c>
      <c r="H4082">
        <v>1</v>
      </c>
      <c r="I4082">
        <v>1</v>
      </c>
      <c r="J4082">
        <v>0</v>
      </c>
      <c r="K4082" s="1">
        <v>35140.49</v>
      </c>
      <c r="L4082">
        <v>1</v>
      </c>
      <c r="M4082">
        <v>15</v>
      </c>
      <c r="N4082">
        <v>1434</v>
      </c>
      <c r="O4082">
        <v>7</v>
      </c>
      <c r="P4082">
        <v>100</v>
      </c>
      <c r="Q4082">
        <v>0.46666666666666667</v>
      </c>
      <c r="R4082">
        <v>21510</v>
      </c>
      <c r="S4082" t="str" cm="1">
        <f t="array" ref="S4082">_xlfn.IFS(E4085&lt;30,"18-29",E4085&lt;45,"30-44",TRUE,"45+")</f>
        <v>45+</v>
      </c>
      <c r="T4082" t="str" cm="1">
        <f t="array" ref="T4082">_xlfn.IFS(F4082&lt;=2,"0-2 Years",F4082&lt;=5,"3-5 Years",F4082&lt;=8,"6-8 Years",TRUE,"9-10 Years")</f>
        <v>0-2 Years</v>
      </c>
      <c r="U4082" t="str" cm="1">
        <f t="array" ref="U4082">_xlfn.IFS(P4082&gt;60,"High Risk",P4082&gt;30,"Medium Risk",TRUE,"Low Risk")</f>
        <v>High Risk</v>
      </c>
      <c r="V4082">
        <f t="shared" si="63"/>
        <v>6</v>
      </c>
    </row>
    <row r="4083" spans="1:22" hidden="1" x14ac:dyDescent="0.2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 s="2">
        <v>0</v>
      </c>
      <c r="H4083">
        <v>2</v>
      </c>
      <c r="I4083">
        <v>0</v>
      </c>
      <c r="J4083">
        <v>1</v>
      </c>
      <c r="K4083" s="1">
        <v>117626.9</v>
      </c>
      <c r="L4083">
        <v>0</v>
      </c>
      <c r="M4083">
        <v>22</v>
      </c>
      <c r="N4083">
        <v>3119</v>
      </c>
      <c r="O4083">
        <v>10</v>
      </c>
      <c r="P4083">
        <v>76</v>
      </c>
      <c r="Q4083">
        <v>0.45454545454545453</v>
      </c>
      <c r="R4083">
        <v>68618</v>
      </c>
      <c r="S4083" t="str" cm="1">
        <f t="array" ref="S4083">_xlfn.IFS(E4086&lt;30,"18-29",E4086&lt;45,"30-44",TRUE,"45+")</f>
        <v>30-44</v>
      </c>
      <c r="T4083" t="str" cm="1">
        <f t="array" ref="T4083">_xlfn.IFS(F4083&lt;=2,"0-2 Years",F4083&lt;=5,"3-5 Years",F4083&lt;=8,"6-8 Years",TRUE,"9-10 Years")</f>
        <v>3-5 Years</v>
      </c>
      <c r="U4083" t="str" cm="1">
        <f t="array" ref="U4083">_xlfn.IFS(P4083&gt;60,"High Risk",P4083&gt;30,"Medium Risk",TRUE,"Low Risk")</f>
        <v>High Risk</v>
      </c>
      <c r="V4083">
        <f t="shared" si="63"/>
        <v>3</v>
      </c>
    </row>
    <row r="4084" spans="1:22" hidden="1" x14ac:dyDescent="0.2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 s="2">
        <v>150358.97</v>
      </c>
      <c r="H4084">
        <v>1</v>
      </c>
      <c r="I4084">
        <v>1</v>
      </c>
      <c r="J4084">
        <v>0</v>
      </c>
      <c r="K4084" s="1">
        <v>62454.01</v>
      </c>
      <c r="L4084">
        <v>1</v>
      </c>
      <c r="M4084">
        <v>7</v>
      </c>
      <c r="N4084">
        <v>2565</v>
      </c>
      <c r="O4084">
        <v>0</v>
      </c>
      <c r="P4084">
        <v>166</v>
      </c>
      <c r="Q4084">
        <v>0</v>
      </c>
      <c r="R4084">
        <v>17955</v>
      </c>
      <c r="S4084" t="str" cm="1">
        <f t="array" ref="S4084">_xlfn.IFS(E4087&lt;30,"18-29",E4087&lt;45,"30-44",TRUE,"45+")</f>
        <v>30-44</v>
      </c>
      <c r="T4084" t="str" cm="1">
        <f t="array" ref="T4084">_xlfn.IFS(F4084&lt;=2,"0-2 Years",F4084&lt;=5,"3-5 Years",F4084&lt;=8,"6-8 Years",TRUE,"9-10 Years")</f>
        <v>6-8 Years</v>
      </c>
      <c r="U4084" t="str" cm="1">
        <f t="array" ref="U4084">_xlfn.IFS(P4084&gt;60,"High Risk",P4084&gt;30,"Medium Risk",TRUE,"Low Risk")</f>
        <v>High Risk</v>
      </c>
      <c r="V4084">
        <f t="shared" si="63"/>
        <v>5</v>
      </c>
    </row>
    <row r="4085" spans="1:22" hidden="1" x14ac:dyDescent="0.2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 s="2">
        <v>114347.85</v>
      </c>
      <c r="H4085">
        <v>2</v>
      </c>
      <c r="I4085">
        <v>1</v>
      </c>
      <c r="J4085">
        <v>1</v>
      </c>
      <c r="K4085" s="1">
        <v>109089.04</v>
      </c>
      <c r="L4085">
        <v>0</v>
      </c>
      <c r="M4085">
        <v>14</v>
      </c>
      <c r="N4085">
        <v>692</v>
      </c>
      <c r="O4085">
        <v>5</v>
      </c>
      <c r="P4085">
        <v>78</v>
      </c>
      <c r="Q4085">
        <v>0.35714285714285715</v>
      </c>
      <c r="R4085">
        <v>9688</v>
      </c>
      <c r="S4085" t="str" cm="1">
        <f t="array" ref="S4085">_xlfn.IFS(E4088&lt;30,"18-29",E4088&lt;45,"30-44",TRUE,"45+")</f>
        <v>30-44</v>
      </c>
      <c r="T4085" t="str" cm="1">
        <f t="array" ref="T4085">_xlfn.IFS(F4085&lt;=2,"0-2 Years",F4085&lt;=5,"3-5 Years",F4085&lt;=8,"6-8 Years",TRUE,"9-10 Years")</f>
        <v>3-5 Years</v>
      </c>
      <c r="U4085" t="str" cm="1">
        <f t="array" ref="U4085">_xlfn.IFS(P4085&gt;60,"High Risk",P4085&gt;30,"Medium Risk",TRUE,"Low Risk")</f>
        <v>High Risk</v>
      </c>
      <c r="V4085">
        <f t="shared" si="63"/>
        <v>0</v>
      </c>
    </row>
    <row r="4086" spans="1:22" hidden="1" x14ac:dyDescent="0.2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 s="2">
        <v>0</v>
      </c>
      <c r="H4086">
        <v>2</v>
      </c>
      <c r="I4086">
        <v>0</v>
      </c>
      <c r="J4086">
        <v>1</v>
      </c>
      <c r="K4086" s="1">
        <v>142331.39000000001</v>
      </c>
      <c r="L4086">
        <v>0</v>
      </c>
      <c r="M4086">
        <v>16</v>
      </c>
      <c r="N4086">
        <v>4188</v>
      </c>
      <c r="O4086">
        <v>2</v>
      </c>
      <c r="P4086">
        <v>75</v>
      </c>
      <c r="Q4086">
        <v>0.125</v>
      </c>
      <c r="R4086">
        <v>67008</v>
      </c>
      <c r="S4086" t="str" cm="1">
        <f t="array" ref="S4086">_xlfn.IFS(E4089&lt;30,"18-29",E4089&lt;45,"30-44",TRUE,"45+")</f>
        <v>45+</v>
      </c>
      <c r="T4086" t="str" cm="1">
        <f t="array" ref="T4086">_xlfn.IFS(F4086&lt;=2,"0-2 Years",F4086&lt;=5,"3-5 Years",F4086&lt;=8,"6-8 Years",TRUE,"9-10 Years")</f>
        <v>3-5 Years</v>
      </c>
      <c r="U4086" t="str" cm="1">
        <f t="array" ref="U4086">_xlfn.IFS(P4086&gt;60,"High Risk",P4086&gt;30,"Medium Risk",TRUE,"Low Risk")</f>
        <v>High Risk</v>
      </c>
      <c r="V4086">
        <f t="shared" si="63"/>
        <v>3</v>
      </c>
    </row>
    <row r="4087" spans="1:22" hidden="1" x14ac:dyDescent="0.2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 s="2">
        <v>134007.9</v>
      </c>
      <c r="H4087">
        <v>1</v>
      </c>
      <c r="I4087">
        <v>1</v>
      </c>
      <c r="J4087">
        <v>1</v>
      </c>
      <c r="K4087" s="1">
        <v>193209.11</v>
      </c>
      <c r="L4087">
        <v>0</v>
      </c>
      <c r="M4087">
        <v>9</v>
      </c>
      <c r="N4087">
        <v>347</v>
      </c>
      <c r="O4087">
        <v>7</v>
      </c>
      <c r="P4087">
        <v>158</v>
      </c>
      <c r="Q4087">
        <v>0.77777777777777779</v>
      </c>
      <c r="R4087">
        <v>3123</v>
      </c>
      <c r="S4087" t="str" cm="1">
        <f t="array" ref="S4087">_xlfn.IFS(E4090&lt;30,"18-29",E4090&lt;45,"30-44",TRUE,"45+")</f>
        <v>30-44</v>
      </c>
      <c r="T4087" t="str" cm="1">
        <f t="array" ref="T4087">_xlfn.IFS(F4087&lt;=2,"0-2 Years",F4087&lt;=5,"3-5 Years",F4087&lt;=8,"6-8 Years",TRUE,"9-10 Years")</f>
        <v>3-5 Years</v>
      </c>
      <c r="U4087" t="str" cm="1">
        <f t="array" ref="U4087">_xlfn.IFS(P4087&gt;60,"High Risk",P4087&gt;30,"Medium Risk",TRUE,"Low Risk")</f>
        <v>High Risk</v>
      </c>
      <c r="V4087">
        <f t="shared" si="63"/>
        <v>2</v>
      </c>
    </row>
    <row r="4088" spans="1:22" hidden="1" x14ac:dyDescent="0.2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 s="2">
        <v>98899.91</v>
      </c>
      <c r="H4088">
        <v>1</v>
      </c>
      <c r="I4088">
        <v>1</v>
      </c>
      <c r="J4088">
        <v>1</v>
      </c>
      <c r="K4088" s="1">
        <v>47832.82</v>
      </c>
      <c r="L4088">
        <v>0</v>
      </c>
      <c r="M4088">
        <v>28</v>
      </c>
      <c r="N4088">
        <v>2512</v>
      </c>
      <c r="O4088">
        <v>9</v>
      </c>
      <c r="P4088">
        <v>92</v>
      </c>
      <c r="Q4088">
        <v>0.32142857142857145</v>
      </c>
      <c r="R4088">
        <v>70336</v>
      </c>
      <c r="S4088" t="str" cm="1">
        <f t="array" ref="S4088">_xlfn.IFS(E4091&lt;30,"18-29",E4091&lt;45,"30-44",TRUE,"45+")</f>
        <v>45+</v>
      </c>
      <c r="T4088" t="str" cm="1">
        <f t="array" ref="T4088">_xlfn.IFS(F4088&lt;=2,"0-2 Years",F4088&lt;=5,"3-5 Years",F4088&lt;=8,"6-8 Years",TRUE,"9-10 Years")</f>
        <v>3-5 Years</v>
      </c>
      <c r="U4088" t="str" cm="1">
        <f t="array" ref="U4088">_xlfn.IFS(P4088&gt;60,"High Risk",P4088&gt;30,"Medium Risk",TRUE,"Low Risk")</f>
        <v>High Risk</v>
      </c>
      <c r="V4088">
        <f t="shared" si="63"/>
        <v>2</v>
      </c>
    </row>
    <row r="4089" spans="1:22" hidden="1" x14ac:dyDescent="0.2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 s="2">
        <v>0</v>
      </c>
      <c r="H4089">
        <v>2</v>
      </c>
      <c r="I4089">
        <v>1</v>
      </c>
      <c r="J4089">
        <v>1</v>
      </c>
      <c r="K4089" s="1">
        <v>70174.03</v>
      </c>
      <c r="L4089">
        <v>0</v>
      </c>
      <c r="M4089">
        <v>7</v>
      </c>
      <c r="N4089">
        <v>1402</v>
      </c>
      <c r="O4089">
        <v>7</v>
      </c>
      <c r="P4089">
        <v>120</v>
      </c>
      <c r="Q4089">
        <v>1</v>
      </c>
      <c r="R4089">
        <v>9814</v>
      </c>
      <c r="S4089" t="str" cm="1">
        <f t="array" ref="S4089">_xlfn.IFS(E4092&lt;30,"18-29",E4092&lt;45,"30-44",TRUE,"45+")</f>
        <v>30-44</v>
      </c>
      <c r="T4089" t="str" cm="1">
        <f t="array" ref="T4089">_xlfn.IFS(F4089&lt;=2,"0-2 Years",F4089&lt;=5,"3-5 Years",F4089&lt;=8,"6-8 Years",TRUE,"9-10 Years")</f>
        <v>3-5 Years</v>
      </c>
      <c r="U4089" t="str" cm="1">
        <f t="array" ref="U4089">_xlfn.IFS(P4089&gt;60,"High Risk",P4089&gt;30,"Medium Risk",TRUE,"Low Risk")</f>
        <v>High Risk</v>
      </c>
      <c r="V4089">
        <f t="shared" si="63"/>
        <v>4</v>
      </c>
    </row>
    <row r="4090" spans="1:22" hidden="1" x14ac:dyDescent="0.2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 s="2">
        <v>137430.82</v>
      </c>
      <c r="H4090">
        <v>2</v>
      </c>
      <c r="I4090">
        <v>0</v>
      </c>
      <c r="J4090">
        <v>0</v>
      </c>
      <c r="K4090" s="1">
        <v>176768.59</v>
      </c>
      <c r="L4090">
        <v>0</v>
      </c>
      <c r="M4090">
        <v>8</v>
      </c>
      <c r="N4090">
        <v>1469</v>
      </c>
      <c r="O4090">
        <v>0</v>
      </c>
      <c r="P4090">
        <v>62</v>
      </c>
      <c r="Q4090">
        <v>0</v>
      </c>
      <c r="R4090">
        <v>11752</v>
      </c>
      <c r="S4090" t="str" cm="1">
        <f t="array" ref="S4090">_xlfn.IFS(E4093&lt;30,"18-29",E4093&lt;45,"30-44",TRUE,"45+")</f>
        <v>30-44</v>
      </c>
      <c r="T4090" t="str" cm="1">
        <f t="array" ref="T4090">_xlfn.IFS(F4090&lt;=2,"0-2 Years",F4090&lt;=5,"3-5 Years",F4090&lt;=8,"6-8 Years",TRUE,"9-10 Years")</f>
        <v>0-2 Years</v>
      </c>
      <c r="U4090" t="str" cm="1">
        <f t="array" ref="U4090">_xlfn.IFS(P4090&gt;60,"High Risk",P4090&gt;30,"Medium Risk",TRUE,"Low Risk")</f>
        <v>High Risk</v>
      </c>
      <c r="V4090">
        <f t="shared" si="63"/>
        <v>4</v>
      </c>
    </row>
    <row r="4091" spans="1:22" hidden="1" x14ac:dyDescent="0.2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 s="2">
        <v>0</v>
      </c>
      <c r="H4091">
        <v>2</v>
      </c>
      <c r="I4091">
        <v>1</v>
      </c>
      <c r="J4091">
        <v>1</v>
      </c>
      <c r="K4091" s="1">
        <v>129392.75</v>
      </c>
      <c r="L4091">
        <v>0</v>
      </c>
      <c r="M4091">
        <v>26</v>
      </c>
      <c r="N4091">
        <v>4204</v>
      </c>
      <c r="O4091">
        <v>3</v>
      </c>
      <c r="P4091">
        <v>98</v>
      </c>
      <c r="Q4091">
        <v>0.11538461538461539</v>
      </c>
      <c r="R4091">
        <v>109304</v>
      </c>
      <c r="S4091" t="str" cm="1">
        <f t="array" ref="S4091">_xlfn.IFS(E4094&lt;30,"18-29",E4094&lt;45,"30-44",TRUE,"45+")</f>
        <v>30-44</v>
      </c>
      <c r="T4091" t="str" cm="1">
        <f t="array" ref="T4091">_xlfn.IFS(F4091&lt;=2,"0-2 Years",F4091&lt;=5,"3-5 Years",F4091&lt;=8,"6-8 Years",TRUE,"9-10 Years")</f>
        <v>6-8 Years</v>
      </c>
      <c r="U4091" t="str" cm="1">
        <f t="array" ref="U4091">_xlfn.IFS(P4091&gt;60,"High Risk",P4091&gt;30,"Medium Risk",TRUE,"Low Risk")</f>
        <v>High Risk</v>
      </c>
      <c r="V4091">
        <f t="shared" si="63"/>
        <v>4</v>
      </c>
    </row>
    <row r="4092" spans="1:22" hidden="1" x14ac:dyDescent="0.2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 s="2">
        <v>0</v>
      </c>
      <c r="H4092">
        <v>2</v>
      </c>
      <c r="I4092">
        <v>1</v>
      </c>
      <c r="J4092">
        <v>1</v>
      </c>
      <c r="K4092" s="1">
        <v>97893.32</v>
      </c>
      <c r="L4092">
        <v>0</v>
      </c>
      <c r="M4092">
        <v>19</v>
      </c>
      <c r="N4092">
        <v>4573</v>
      </c>
      <c r="O4092">
        <v>2</v>
      </c>
      <c r="P4092">
        <v>130</v>
      </c>
      <c r="Q4092">
        <v>0.10526315789473684</v>
      </c>
      <c r="R4092">
        <v>86887</v>
      </c>
      <c r="S4092" t="str" cm="1">
        <f t="array" ref="S4092">_xlfn.IFS(E4095&lt;30,"18-29",E4095&lt;45,"30-44",TRUE,"45+")</f>
        <v>45+</v>
      </c>
      <c r="T4092" t="str" cm="1">
        <f t="array" ref="T4092">_xlfn.IFS(F4092&lt;=2,"0-2 Years",F4092&lt;=5,"3-5 Years",F4092&lt;=8,"6-8 Years",TRUE,"9-10 Years")</f>
        <v>6-8 Years</v>
      </c>
      <c r="U4092" t="str" cm="1">
        <f t="array" ref="U4092">_xlfn.IFS(P4092&gt;60,"High Risk",P4092&gt;30,"Medium Risk",TRUE,"Low Risk")</f>
        <v>High Risk</v>
      </c>
      <c r="V4092">
        <f t="shared" si="63"/>
        <v>3</v>
      </c>
    </row>
    <row r="4093" spans="1:22" hidden="1" x14ac:dyDescent="0.2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 s="2">
        <v>188976.89</v>
      </c>
      <c r="H4093">
        <v>2</v>
      </c>
      <c r="I4093">
        <v>0</v>
      </c>
      <c r="J4093">
        <v>1</v>
      </c>
      <c r="K4093" s="1">
        <v>176142.09</v>
      </c>
      <c r="L4093">
        <v>0</v>
      </c>
      <c r="M4093">
        <v>9</v>
      </c>
      <c r="N4093">
        <v>4772</v>
      </c>
      <c r="O4093">
        <v>9</v>
      </c>
      <c r="P4093">
        <v>137</v>
      </c>
      <c r="Q4093">
        <v>1</v>
      </c>
      <c r="R4093">
        <v>42948</v>
      </c>
      <c r="S4093" t="str" cm="1">
        <f t="array" ref="S4093">_xlfn.IFS(E4096&lt;30,"18-29",E4096&lt;45,"30-44",TRUE,"45+")</f>
        <v>18-29</v>
      </c>
      <c r="T4093" t="str" cm="1">
        <f t="array" ref="T4093">_xlfn.IFS(F4093&lt;=2,"0-2 Years",F4093&lt;=5,"3-5 Years",F4093&lt;=8,"6-8 Years",TRUE,"9-10 Years")</f>
        <v>0-2 Years</v>
      </c>
      <c r="U4093" t="str" cm="1">
        <f t="array" ref="U4093">_xlfn.IFS(P4093&gt;60,"High Risk",P4093&gt;30,"Medium Risk",TRUE,"Low Risk")</f>
        <v>High Risk</v>
      </c>
      <c r="V4093">
        <f t="shared" si="63"/>
        <v>1</v>
      </c>
    </row>
    <row r="4094" spans="1:22" x14ac:dyDescent="0.2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 s="2">
        <v>0</v>
      </c>
      <c r="H4094">
        <v>2</v>
      </c>
      <c r="I4094">
        <v>1</v>
      </c>
      <c r="J4094">
        <v>0</v>
      </c>
      <c r="K4094" s="1">
        <v>114093.73</v>
      </c>
      <c r="L4094">
        <v>0</v>
      </c>
      <c r="M4094">
        <v>17</v>
      </c>
      <c r="N4094">
        <v>3078</v>
      </c>
      <c r="O4094">
        <v>1</v>
      </c>
      <c r="P4094">
        <v>153</v>
      </c>
      <c r="Q4094">
        <v>5.8823529411764705E-2</v>
      </c>
      <c r="R4094">
        <v>52326</v>
      </c>
      <c r="S4094" t="str" cm="1">
        <f t="array" ref="S4094">_xlfn.IFS(E4097&lt;30,"18-29",E4097&lt;45,"30-44",TRUE,"45+")</f>
        <v>45+</v>
      </c>
      <c r="T4094" t="str" cm="1">
        <f t="array" ref="T4094">_xlfn.IFS(F4094&lt;=2,"0-2 Years",F4094&lt;=5,"3-5 Years",F4094&lt;=8,"6-8 Years",TRUE,"9-10 Years")</f>
        <v>3-5 Years</v>
      </c>
      <c r="U4094" t="str" cm="1">
        <f t="array" ref="U4094">_xlfn.IFS(P4094&gt;60,"High Risk",P4094&gt;30,"Medium Risk",TRUE,"Low Risk")</f>
        <v>High Risk</v>
      </c>
      <c r="V4094">
        <f t="shared" si="63"/>
        <v>6</v>
      </c>
    </row>
    <row r="4095" spans="1:22" x14ac:dyDescent="0.2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 s="2">
        <v>75990.97</v>
      </c>
      <c r="H4095">
        <v>1</v>
      </c>
      <c r="I4095">
        <v>1</v>
      </c>
      <c r="J4095">
        <v>0</v>
      </c>
      <c r="K4095" s="1">
        <v>158323.81</v>
      </c>
      <c r="L4095">
        <v>1</v>
      </c>
      <c r="M4095">
        <v>22</v>
      </c>
      <c r="N4095">
        <v>4579</v>
      </c>
      <c r="O4095">
        <v>10</v>
      </c>
      <c r="P4095">
        <v>52</v>
      </c>
      <c r="Q4095">
        <v>0.45454545454545453</v>
      </c>
      <c r="R4095">
        <v>100738</v>
      </c>
      <c r="S4095" t="str" cm="1">
        <f t="array" ref="S4095">_xlfn.IFS(E4098&lt;30,"18-29",E4098&lt;45,"30-44",TRUE,"45+")</f>
        <v>30-44</v>
      </c>
      <c r="T4095" t="str" cm="1">
        <f t="array" ref="T4095">_xlfn.IFS(F4095&lt;=2,"0-2 Years",F4095&lt;=5,"3-5 Years",F4095&lt;=8,"6-8 Years",TRUE,"9-10 Years")</f>
        <v>0-2 Years</v>
      </c>
      <c r="U4095" t="str" cm="1">
        <f t="array" ref="U4095">_xlfn.IFS(P4095&gt;60,"High Risk",P4095&gt;30,"Medium Risk",TRUE,"Low Risk")</f>
        <v>Medium Risk</v>
      </c>
      <c r="V4095">
        <f t="shared" si="63"/>
        <v>7</v>
      </c>
    </row>
    <row r="4096" spans="1:22" hidden="1" x14ac:dyDescent="0.2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 s="2">
        <v>0</v>
      </c>
      <c r="H4096">
        <v>2</v>
      </c>
      <c r="I4096">
        <v>0</v>
      </c>
      <c r="J4096">
        <v>1</v>
      </c>
      <c r="K4096" s="1">
        <v>25514.77</v>
      </c>
      <c r="L4096">
        <v>0</v>
      </c>
      <c r="M4096">
        <v>25</v>
      </c>
      <c r="N4096">
        <v>3763</v>
      </c>
      <c r="O4096">
        <v>9</v>
      </c>
      <c r="P4096">
        <v>65</v>
      </c>
      <c r="Q4096">
        <v>0.36</v>
      </c>
      <c r="R4096">
        <v>94075</v>
      </c>
      <c r="S4096" t="str" cm="1">
        <f t="array" ref="S4096">_xlfn.IFS(E4099&lt;30,"18-29",E4099&lt;45,"30-44",TRUE,"45+")</f>
        <v>18-29</v>
      </c>
      <c r="T4096" t="str" cm="1">
        <f t="array" ref="T4096">_xlfn.IFS(F4096&lt;=2,"0-2 Years",F4096&lt;=5,"3-5 Years",F4096&lt;=8,"6-8 Years",TRUE,"9-10 Years")</f>
        <v>9-10 Years</v>
      </c>
      <c r="U4096" t="str" cm="1">
        <f t="array" ref="U4096">_xlfn.IFS(P4096&gt;60,"High Risk",P4096&gt;30,"Medium Risk",TRUE,"Low Risk")</f>
        <v>High Risk</v>
      </c>
      <c r="V4096">
        <f t="shared" si="63"/>
        <v>3</v>
      </c>
    </row>
    <row r="4097" spans="1:22" hidden="1" x14ac:dyDescent="0.2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 s="2">
        <v>112181.08</v>
      </c>
      <c r="H4097">
        <v>1</v>
      </c>
      <c r="I4097">
        <v>0</v>
      </c>
      <c r="J4097">
        <v>1</v>
      </c>
      <c r="K4097" s="1">
        <v>61513.87</v>
      </c>
      <c r="L4097">
        <v>0</v>
      </c>
      <c r="M4097">
        <v>20</v>
      </c>
      <c r="N4097">
        <v>4622</v>
      </c>
      <c r="O4097">
        <v>9</v>
      </c>
      <c r="P4097">
        <v>73</v>
      </c>
      <c r="Q4097">
        <v>0.45</v>
      </c>
      <c r="R4097">
        <v>92440</v>
      </c>
      <c r="S4097" t="str" cm="1">
        <f t="array" ref="S4097">_xlfn.IFS(E4100&lt;30,"18-29",E4100&lt;45,"30-44",TRUE,"45+")</f>
        <v>30-44</v>
      </c>
      <c r="T4097" t="str" cm="1">
        <f t="array" ref="T4097">_xlfn.IFS(F4097&lt;=2,"0-2 Years",F4097&lt;=5,"3-5 Years",F4097&lt;=8,"6-8 Years",TRUE,"9-10 Years")</f>
        <v>3-5 Years</v>
      </c>
      <c r="U4097" t="str" cm="1">
        <f t="array" ref="U4097">_xlfn.IFS(P4097&gt;60,"High Risk",P4097&gt;30,"Medium Risk",TRUE,"Low Risk")</f>
        <v>High Risk</v>
      </c>
      <c r="V4097">
        <f t="shared" si="63"/>
        <v>3</v>
      </c>
    </row>
    <row r="4098" spans="1:22" hidden="1" x14ac:dyDescent="0.2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 s="2">
        <v>97208.46</v>
      </c>
      <c r="H4098">
        <v>1</v>
      </c>
      <c r="I4098">
        <v>1</v>
      </c>
      <c r="J4098">
        <v>1</v>
      </c>
      <c r="K4098" s="1">
        <v>59553.34</v>
      </c>
      <c r="L4098">
        <v>0</v>
      </c>
      <c r="M4098">
        <v>13</v>
      </c>
      <c r="N4098">
        <v>927</v>
      </c>
      <c r="O4098">
        <v>4</v>
      </c>
      <c r="P4098">
        <v>170</v>
      </c>
      <c r="Q4098">
        <v>0.30769230769230771</v>
      </c>
      <c r="R4098">
        <v>12051</v>
      </c>
      <c r="S4098" t="str" cm="1">
        <f t="array" ref="S4098">_xlfn.IFS(E4101&lt;30,"18-29",E4101&lt;45,"30-44",TRUE,"45+")</f>
        <v>30-44</v>
      </c>
      <c r="T4098" t="str" cm="1">
        <f t="array" ref="T4098">_xlfn.IFS(F4098&lt;=2,"0-2 Years",F4098&lt;=5,"3-5 Years",F4098&lt;=8,"6-8 Years",TRUE,"9-10 Years")</f>
        <v>9-10 Years</v>
      </c>
      <c r="U4098" t="str" cm="1">
        <f t="array" ref="U4098">_xlfn.IFS(P4098&gt;60,"High Risk",P4098&gt;30,"Medium Risk",TRUE,"Low Risk")</f>
        <v>High Risk</v>
      </c>
      <c r="V4098">
        <f t="shared" si="63"/>
        <v>2</v>
      </c>
    </row>
    <row r="4099" spans="1:22" x14ac:dyDescent="0.2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 s="2">
        <v>0</v>
      </c>
      <c r="H4099">
        <v>2</v>
      </c>
      <c r="I4099">
        <v>1</v>
      </c>
      <c r="J4099">
        <v>0</v>
      </c>
      <c r="K4099" s="1">
        <v>110253.2</v>
      </c>
      <c r="L4099">
        <v>0</v>
      </c>
      <c r="M4099">
        <v>6</v>
      </c>
      <c r="N4099">
        <v>477</v>
      </c>
      <c r="O4099">
        <v>9</v>
      </c>
      <c r="P4099">
        <v>35</v>
      </c>
      <c r="Q4099">
        <v>1</v>
      </c>
      <c r="R4099">
        <v>2862</v>
      </c>
      <c r="S4099" t="str" cm="1">
        <f t="array" ref="S4099">_xlfn.IFS(E4102&lt;30,"18-29",E4102&lt;45,"30-44",TRUE,"45+")</f>
        <v>30-44</v>
      </c>
      <c r="T4099" t="str" cm="1">
        <f t="array" ref="T4099">_xlfn.IFS(F4099&lt;=2,"0-2 Years",F4099&lt;=5,"3-5 Years",F4099&lt;=8,"6-8 Years",TRUE,"9-10 Years")</f>
        <v>6-8 Years</v>
      </c>
      <c r="U4099" t="str" cm="1">
        <f t="array" ref="U4099">_xlfn.IFS(P4099&gt;60,"High Risk",P4099&gt;30,"Medium Risk",TRUE,"Low Risk")</f>
        <v>Medium Risk</v>
      </c>
      <c r="V4099">
        <f t="shared" ref="V4099:V4162" si="64">IF(J4099=0,3,0)+IF(G4099=0,3,0)+IF(H4099=1,2,0)+IF(E4099&gt;45,1,0)+IF(F4099&lt;3,1,0)</f>
        <v>6</v>
      </c>
    </row>
    <row r="4100" spans="1:22" x14ac:dyDescent="0.2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 s="2">
        <v>0</v>
      </c>
      <c r="H4100">
        <v>1</v>
      </c>
      <c r="I4100">
        <v>0</v>
      </c>
      <c r="J4100">
        <v>0</v>
      </c>
      <c r="K4100" s="1">
        <v>148769.07999999999</v>
      </c>
      <c r="L4100">
        <v>0</v>
      </c>
      <c r="M4100">
        <v>12</v>
      </c>
      <c r="N4100">
        <v>2229</v>
      </c>
      <c r="O4100">
        <v>10</v>
      </c>
      <c r="P4100">
        <v>71</v>
      </c>
      <c r="Q4100">
        <v>0.83333333333333337</v>
      </c>
      <c r="R4100">
        <v>26748</v>
      </c>
      <c r="S4100" t="str" cm="1">
        <f t="array" ref="S4100">_xlfn.IFS(E4103&lt;30,"18-29",E4103&lt;45,"30-44",TRUE,"45+")</f>
        <v>45+</v>
      </c>
      <c r="T4100" t="str" cm="1">
        <f t="array" ref="T4100">_xlfn.IFS(F4100&lt;=2,"0-2 Years",F4100&lt;=5,"3-5 Years",F4100&lt;=8,"6-8 Years",TRUE,"9-10 Years")</f>
        <v>3-5 Years</v>
      </c>
      <c r="U4100" t="str" cm="1">
        <f t="array" ref="U4100">_xlfn.IFS(P4100&gt;60,"High Risk",P4100&gt;30,"Medium Risk",TRUE,"Low Risk")</f>
        <v>High Risk</v>
      </c>
      <c r="V4100">
        <f t="shared" si="64"/>
        <v>8</v>
      </c>
    </row>
    <row r="4101" spans="1:22" hidden="1" x14ac:dyDescent="0.2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 s="2">
        <v>150856.79</v>
      </c>
      <c r="H4101">
        <v>1</v>
      </c>
      <c r="I4101">
        <v>0</v>
      </c>
      <c r="J4101">
        <v>1</v>
      </c>
      <c r="K4101" s="1">
        <v>8236.7800000000007</v>
      </c>
      <c r="L4101">
        <v>0</v>
      </c>
      <c r="M4101">
        <v>3</v>
      </c>
      <c r="N4101">
        <v>4238</v>
      </c>
      <c r="O4101">
        <v>1</v>
      </c>
      <c r="P4101">
        <v>131</v>
      </c>
      <c r="Q4101">
        <v>0.33333333333333331</v>
      </c>
      <c r="R4101">
        <v>12714</v>
      </c>
      <c r="S4101" t="str" cm="1">
        <f t="array" ref="S4101">_xlfn.IFS(E4104&lt;30,"18-29",E4104&lt;45,"30-44",TRUE,"45+")</f>
        <v>30-44</v>
      </c>
      <c r="T4101" t="str" cm="1">
        <f t="array" ref="T4101">_xlfn.IFS(F4101&lt;=2,"0-2 Years",F4101&lt;=5,"3-5 Years",F4101&lt;=8,"6-8 Years",TRUE,"9-10 Years")</f>
        <v>9-10 Years</v>
      </c>
      <c r="U4101" t="str" cm="1">
        <f t="array" ref="U4101">_xlfn.IFS(P4101&gt;60,"High Risk",P4101&gt;30,"Medium Risk",TRUE,"Low Risk")</f>
        <v>High Risk</v>
      </c>
      <c r="V4101">
        <f t="shared" si="64"/>
        <v>2</v>
      </c>
    </row>
    <row r="4102" spans="1:22" hidden="1" x14ac:dyDescent="0.2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 s="2">
        <v>146748.07</v>
      </c>
      <c r="H4102">
        <v>1</v>
      </c>
      <c r="I4102">
        <v>0</v>
      </c>
      <c r="J4102">
        <v>1</v>
      </c>
      <c r="K4102" s="1">
        <v>11407.58</v>
      </c>
      <c r="L4102">
        <v>0</v>
      </c>
      <c r="M4102">
        <v>10</v>
      </c>
      <c r="N4102">
        <v>148</v>
      </c>
      <c r="O4102">
        <v>9</v>
      </c>
      <c r="P4102">
        <v>153</v>
      </c>
      <c r="Q4102">
        <v>0.9</v>
      </c>
      <c r="R4102">
        <v>1480</v>
      </c>
      <c r="S4102" t="str" cm="1">
        <f t="array" ref="S4102">_xlfn.IFS(E4105&lt;30,"18-29",E4105&lt;45,"30-44",TRUE,"45+")</f>
        <v>30-44</v>
      </c>
      <c r="T4102" t="str" cm="1">
        <f t="array" ref="T4102">_xlfn.IFS(F4102&lt;=2,"0-2 Years",F4102&lt;=5,"3-5 Years",F4102&lt;=8,"6-8 Years",TRUE,"9-10 Years")</f>
        <v>9-10 Years</v>
      </c>
      <c r="U4102" t="str" cm="1">
        <f t="array" ref="U4102">_xlfn.IFS(P4102&gt;60,"High Risk",P4102&gt;30,"Medium Risk",TRUE,"Low Risk")</f>
        <v>High Risk</v>
      </c>
      <c r="V4102">
        <f t="shared" si="64"/>
        <v>2</v>
      </c>
    </row>
    <row r="4103" spans="1:22" hidden="1" x14ac:dyDescent="0.2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 s="2">
        <v>0</v>
      </c>
      <c r="H4103">
        <v>2</v>
      </c>
      <c r="I4103">
        <v>1</v>
      </c>
      <c r="J4103">
        <v>1</v>
      </c>
      <c r="K4103" s="1">
        <v>49684.09</v>
      </c>
      <c r="L4103">
        <v>0</v>
      </c>
      <c r="M4103">
        <v>5</v>
      </c>
      <c r="N4103">
        <v>1455</v>
      </c>
      <c r="O4103">
        <v>10</v>
      </c>
      <c r="P4103">
        <v>130</v>
      </c>
      <c r="Q4103">
        <v>1</v>
      </c>
      <c r="R4103">
        <v>7275</v>
      </c>
      <c r="S4103" t="str" cm="1">
        <f t="array" ref="S4103">_xlfn.IFS(E4106&lt;30,"18-29",E4106&lt;45,"30-44",TRUE,"45+")</f>
        <v>45+</v>
      </c>
      <c r="T4103" t="str" cm="1">
        <f t="array" ref="T4103">_xlfn.IFS(F4103&lt;=2,"0-2 Years",F4103&lt;=5,"3-5 Years",F4103&lt;=8,"6-8 Years",TRUE,"9-10 Years")</f>
        <v>3-5 Years</v>
      </c>
      <c r="U4103" t="str" cm="1">
        <f t="array" ref="U4103">_xlfn.IFS(P4103&gt;60,"High Risk",P4103&gt;30,"Medium Risk",TRUE,"Low Risk")</f>
        <v>High Risk</v>
      </c>
      <c r="V4103">
        <f t="shared" si="64"/>
        <v>4</v>
      </c>
    </row>
    <row r="4104" spans="1:22" hidden="1" x14ac:dyDescent="0.2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 s="2">
        <v>0</v>
      </c>
      <c r="H4104">
        <v>2</v>
      </c>
      <c r="I4104">
        <v>0</v>
      </c>
      <c r="J4104">
        <v>1</v>
      </c>
      <c r="K4104" s="1">
        <v>68064.83</v>
      </c>
      <c r="L4104">
        <v>0</v>
      </c>
      <c r="M4104">
        <v>27</v>
      </c>
      <c r="N4104">
        <v>2024</v>
      </c>
      <c r="O4104">
        <v>3</v>
      </c>
      <c r="P4104">
        <v>24</v>
      </c>
      <c r="Q4104">
        <v>0.1111111111111111</v>
      </c>
      <c r="R4104">
        <v>54648</v>
      </c>
      <c r="S4104" t="str" cm="1">
        <f t="array" ref="S4104">_xlfn.IFS(E4107&lt;30,"18-29",E4107&lt;45,"30-44",TRUE,"45+")</f>
        <v>18-29</v>
      </c>
      <c r="T4104" t="str" cm="1">
        <f t="array" ref="T4104">_xlfn.IFS(F4104&lt;=2,"0-2 Years",F4104&lt;=5,"3-5 Years",F4104&lt;=8,"6-8 Years",TRUE,"9-10 Years")</f>
        <v>3-5 Years</v>
      </c>
      <c r="U4104" t="str" cm="1">
        <f t="array" ref="U4104">_xlfn.IFS(P4104&gt;60,"High Risk",P4104&gt;30,"Medium Risk",TRUE,"Low Risk")</f>
        <v>Low Risk</v>
      </c>
      <c r="V4104">
        <f t="shared" si="64"/>
        <v>3</v>
      </c>
    </row>
    <row r="4105" spans="1:22" hidden="1" x14ac:dyDescent="0.2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 s="2">
        <v>148863.17000000001</v>
      </c>
      <c r="H4105">
        <v>1</v>
      </c>
      <c r="I4105">
        <v>1</v>
      </c>
      <c r="J4105">
        <v>1</v>
      </c>
      <c r="K4105" s="1">
        <v>163911.32</v>
      </c>
      <c r="L4105">
        <v>0</v>
      </c>
      <c r="M4105">
        <v>30</v>
      </c>
      <c r="N4105">
        <v>2561</v>
      </c>
      <c r="O4105">
        <v>10</v>
      </c>
      <c r="P4105">
        <v>91</v>
      </c>
      <c r="Q4105">
        <v>0.33333333333333331</v>
      </c>
      <c r="R4105">
        <v>76830</v>
      </c>
      <c r="S4105" t="str" cm="1">
        <f t="array" ref="S4105">_xlfn.IFS(E4108&lt;30,"18-29",E4108&lt;45,"30-44",TRUE,"45+")</f>
        <v>30-44</v>
      </c>
      <c r="T4105" t="str" cm="1">
        <f t="array" ref="T4105">_xlfn.IFS(F4105&lt;=2,"0-2 Years",F4105&lt;=5,"3-5 Years",F4105&lt;=8,"6-8 Years",TRUE,"9-10 Years")</f>
        <v>0-2 Years</v>
      </c>
      <c r="U4105" t="str" cm="1">
        <f t="array" ref="U4105">_xlfn.IFS(P4105&gt;60,"High Risk",P4105&gt;30,"Medium Risk",TRUE,"Low Risk")</f>
        <v>High Risk</v>
      </c>
      <c r="V4105">
        <f t="shared" si="64"/>
        <v>3</v>
      </c>
    </row>
    <row r="4106" spans="1:22" x14ac:dyDescent="0.2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 s="2">
        <v>0</v>
      </c>
      <c r="H4106">
        <v>1</v>
      </c>
      <c r="I4106">
        <v>1</v>
      </c>
      <c r="J4106">
        <v>0</v>
      </c>
      <c r="K4106" s="1">
        <v>944.41</v>
      </c>
      <c r="L4106">
        <v>1</v>
      </c>
      <c r="M4106">
        <v>8</v>
      </c>
      <c r="N4106">
        <v>4419</v>
      </c>
      <c r="O4106">
        <v>0</v>
      </c>
      <c r="P4106">
        <v>38</v>
      </c>
      <c r="Q4106">
        <v>0</v>
      </c>
      <c r="R4106">
        <v>35352</v>
      </c>
      <c r="S4106" t="str" cm="1">
        <f t="array" ref="S4106">_xlfn.IFS(E4109&lt;30,"18-29",E4109&lt;45,"30-44",TRUE,"45+")</f>
        <v>30-44</v>
      </c>
      <c r="T4106" t="str" cm="1">
        <f t="array" ref="T4106">_xlfn.IFS(F4106&lt;=2,"0-2 Years",F4106&lt;=5,"3-5 Years",F4106&lt;=8,"6-8 Years",TRUE,"9-10 Years")</f>
        <v>6-8 Years</v>
      </c>
      <c r="U4106" t="str" cm="1">
        <f t="array" ref="U4106">_xlfn.IFS(P4106&gt;60,"High Risk",P4106&gt;30,"Medium Risk",TRUE,"Low Risk")</f>
        <v>Medium Risk</v>
      </c>
      <c r="V4106">
        <f t="shared" si="64"/>
        <v>9</v>
      </c>
    </row>
    <row r="4107" spans="1:22" hidden="1" x14ac:dyDescent="0.2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 s="2">
        <v>0</v>
      </c>
      <c r="H4107">
        <v>2</v>
      </c>
      <c r="I4107">
        <v>0</v>
      </c>
      <c r="J4107">
        <v>1</v>
      </c>
      <c r="K4107" s="1">
        <v>185547.71</v>
      </c>
      <c r="L4107">
        <v>0</v>
      </c>
      <c r="M4107">
        <v>21</v>
      </c>
      <c r="N4107">
        <v>3530</v>
      </c>
      <c r="O4107">
        <v>9</v>
      </c>
      <c r="P4107">
        <v>61</v>
      </c>
      <c r="Q4107">
        <v>0.42857142857142855</v>
      </c>
      <c r="R4107">
        <v>74130</v>
      </c>
      <c r="S4107" t="str" cm="1">
        <f t="array" ref="S4107">_xlfn.IFS(E4110&lt;30,"18-29",E4110&lt;45,"30-44",TRUE,"45+")</f>
        <v>30-44</v>
      </c>
      <c r="T4107" t="str" cm="1">
        <f t="array" ref="T4107">_xlfn.IFS(F4107&lt;=2,"0-2 Years",F4107&lt;=5,"3-5 Years",F4107&lt;=8,"6-8 Years",TRUE,"9-10 Years")</f>
        <v>6-8 Years</v>
      </c>
      <c r="U4107" t="str" cm="1">
        <f t="array" ref="U4107">_xlfn.IFS(P4107&gt;60,"High Risk",P4107&gt;30,"Medium Risk",TRUE,"Low Risk")</f>
        <v>High Risk</v>
      </c>
      <c r="V4107">
        <f t="shared" si="64"/>
        <v>3</v>
      </c>
    </row>
    <row r="4108" spans="1:22" hidden="1" x14ac:dyDescent="0.2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 s="2">
        <v>153360.01999999999</v>
      </c>
      <c r="H4108">
        <v>1</v>
      </c>
      <c r="I4108">
        <v>1</v>
      </c>
      <c r="J4108">
        <v>0</v>
      </c>
      <c r="K4108" s="1">
        <v>140509.85999999999</v>
      </c>
      <c r="L4108">
        <v>0</v>
      </c>
      <c r="M4108">
        <v>3</v>
      </c>
      <c r="N4108">
        <v>4865</v>
      </c>
      <c r="O4108">
        <v>9</v>
      </c>
      <c r="P4108">
        <v>88</v>
      </c>
      <c r="Q4108">
        <v>1</v>
      </c>
      <c r="R4108">
        <v>14595</v>
      </c>
      <c r="S4108" t="str" cm="1">
        <f t="array" ref="S4108">_xlfn.IFS(E4111&lt;30,"18-29",E4111&lt;45,"30-44",TRUE,"45+")</f>
        <v>18-29</v>
      </c>
      <c r="T4108" t="str" cm="1">
        <f t="array" ref="T4108">_xlfn.IFS(F4108&lt;=2,"0-2 Years",F4108&lt;=5,"3-5 Years",F4108&lt;=8,"6-8 Years",TRUE,"9-10 Years")</f>
        <v>9-10 Years</v>
      </c>
      <c r="U4108" t="str" cm="1">
        <f t="array" ref="U4108">_xlfn.IFS(P4108&gt;60,"High Risk",P4108&gt;30,"Medium Risk",TRUE,"Low Risk")</f>
        <v>High Risk</v>
      </c>
      <c r="V4108">
        <f t="shared" si="64"/>
        <v>5</v>
      </c>
    </row>
    <row r="4109" spans="1:22" hidden="1" x14ac:dyDescent="0.2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 s="2">
        <v>92055.360000000001</v>
      </c>
      <c r="H4109">
        <v>1</v>
      </c>
      <c r="I4109">
        <v>0</v>
      </c>
      <c r="J4109">
        <v>1</v>
      </c>
      <c r="K4109" s="1">
        <v>164652.01999999999</v>
      </c>
      <c r="L4109">
        <v>1</v>
      </c>
      <c r="M4109">
        <v>2</v>
      </c>
      <c r="N4109">
        <v>4998</v>
      </c>
      <c r="O4109">
        <v>1</v>
      </c>
      <c r="P4109">
        <v>78</v>
      </c>
      <c r="Q4109">
        <v>0.5</v>
      </c>
      <c r="R4109">
        <v>9996</v>
      </c>
      <c r="S4109" t="str" cm="1">
        <f t="array" ref="S4109">_xlfn.IFS(E4112&lt;30,"18-29",E4112&lt;45,"30-44",TRUE,"45+")</f>
        <v>30-44</v>
      </c>
      <c r="T4109" t="str" cm="1">
        <f t="array" ref="T4109">_xlfn.IFS(F4109&lt;=2,"0-2 Years",F4109&lt;=5,"3-5 Years",F4109&lt;=8,"6-8 Years",TRUE,"9-10 Years")</f>
        <v>3-5 Years</v>
      </c>
      <c r="U4109" t="str" cm="1">
        <f t="array" ref="U4109">_xlfn.IFS(P4109&gt;60,"High Risk",P4109&gt;30,"Medium Risk",TRUE,"Low Risk")</f>
        <v>High Risk</v>
      </c>
      <c r="V4109">
        <f t="shared" si="64"/>
        <v>2</v>
      </c>
    </row>
    <row r="4110" spans="1:22" hidden="1" x14ac:dyDescent="0.2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 s="2">
        <v>124723.92</v>
      </c>
      <c r="H4110">
        <v>1</v>
      </c>
      <c r="I4110">
        <v>1</v>
      </c>
      <c r="J4110">
        <v>0</v>
      </c>
      <c r="K4110" s="1">
        <v>73641.86</v>
      </c>
      <c r="L4110">
        <v>0</v>
      </c>
      <c r="M4110">
        <v>21</v>
      </c>
      <c r="N4110">
        <v>4499</v>
      </c>
      <c r="O4110">
        <v>3</v>
      </c>
      <c r="P4110">
        <v>63</v>
      </c>
      <c r="Q4110">
        <v>0.14285714285714285</v>
      </c>
      <c r="R4110">
        <v>94479</v>
      </c>
      <c r="S4110" t="str" cm="1">
        <f t="array" ref="S4110">_xlfn.IFS(E4113&lt;30,"18-29",E4113&lt;45,"30-44",TRUE,"45+")</f>
        <v>30-44</v>
      </c>
      <c r="T4110" t="str" cm="1">
        <f t="array" ref="T4110">_xlfn.IFS(F4110&lt;=2,"0-2 Years",F4110&lt;=5,"3-5 Years",F4110&lt;=8,"6-8 Years",TRUE,"9-10 Years")</f>
        <v>9-10 Years</v>
      </c>
      <c r="U4110" t="str" cm="1">
        <f t="array" ref="U4110">_xlfn.IFS(P4110&gt;60,"High Risk",P4110&gt;30,"Medium Risk",TRUE,"Low Risk")</f>
        <v>High Risk</v>
      </c>
      <c r="V4110">
        <f t="shared" si="64"/>
        <v>5</v>
      </c>
    </row>
    <row r="4111" spans="1:22" hidden="1" x14ac:dyDescent="0.2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 s="2">
        <v>103033.83</v>
      </c>
      <c r="H4111">
        <v>1</v>
      </c>
      <c r="I4111">
        <v>1</v>
      </c>
      <c r="J4111">
        <v>1</v>
      </c>
      <c r="K4111" s="1">
        <v>40321.870000000003</v>
      </c>
      <c r="L4111">
        <v>0</v>
      </c>
      <c r="M4111">
        <v>17</v>
      </c>
      <c r="N4111">
        <v>1857</v>
      </c>
      <c r="O4111">
        <v>0</v>
      </c>
      <c r="P4111">
        <v>51</v>
      </c>
      <c r="Q4111">
        <v>0</v>
      </c>
      <c r="R4111">
        <v>31569</v>
      </c>
      <c r="S4111" t="str" cm="1">
        <f t="array" ref="S4111">_xlfn.IFS(E4114&lt;30,"18-29",E4114&lt;45,"30-44",TRUE,"45+")</f>
        <v>30-44</v>
      </c>
      <c r="T4111" t="str" cm="1">
        <f t="array" ref="T4111">_xlfn.IFS(F4111&lt;=2,"0-2 Years",F4111&lt;=5,"3-5 Years",F4111&lt;=8,"6-8 Years",TRUE,"9-10 Years")</f>
        <v>0-2 Years</v>
      </c>
      <c r="U4111" t="str" cm="1">
        <f t="array" ref="U4111">_xlfn.IFS(P4111&gt;60,"High Risk",P4111&gt;30,"Medium Risk",TRUE,"Low Risk")</f>
        <v>Medium Risk</v>
      </c>
      <c r="V4111">
        <f t="shared" si="64"/>
        <v>3</v>
      </c>
    </row>
    <row r="4112" spans="1:22" x14ac:dyDescent="0.2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 s="2">
        <v>0</v>
      </c>
      <c r="H4112">
        <v>2</v>
      </c>
      <c r="I4112">
        <v>1</v>
      </c>
      <c r="J4112">
        <v>0</v>
      </c>
      <c r="K4112" s="1">
        <v>173844.89</v>
      </c>
      <c r="L4112">
        <v>0</v>
      </c>
      <c r="M4112">
        <v>1</v>
      </c>
      <c r="N4112">
        <v>4898</v>
      </c>
      <c r="O4112">
        <v>7</v>
      </c>
      <c r="P4112">
        <v>37</v>
      </c>
      <c r="Q4112">
        <v>1</v>
      </c>
      <c r="R4112">
        <v>4898</v>
      </c>
      <c r="S4112" t="str" cm="1">
        <f t="array" ref="S4112">_xlfn.IFS(E4115&lt;30,"18-29",E4115&lt;45,"30-44",TRUE,"45+")</f>
        <v>30-44</v>
      </c>
      <c r="T4112" t="str" cm="1">
        <f t="array" ref="T4112">_xlfn.IFS(F4112&lt;=2,"0-2 Years",F4112&lt;=5,"3-5 Years",F4112&lt;=8,"6-8 Years",TRUE,"9-10 Years")</f>
        <v>6-8 Years</v>
      </c>
      <c r="U4112" t="str" cm="1">
        <f t="array" ref="U4112">_xlfn.IFS(P4112&gt;60,"High Risk",P4112&gt;30,"Medium Risk",TRUE,"Low Risk")</f>
        <v>Medium Risk</v>
      </c>
      <c r="V4112">
        <f t="shared" si="64"/>
        <v>6</v>
      </c>
    </row>
    <row r="4113" spans="1:22" hidden="1" x14ac:dyDescent="0.2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 s="2">
        <v>0</v>
      </c>
      <c r="H4113">
        <v>2</v>
      </c>
      <c r="I4113">
        <v>1</v>
      </c>
      <c r="J4113">
        <v>1</v>
      </c>
      <c r="K4113" s="1">
        <v>145613.17000000001</v>
      </c>
      <c r="L4113">
        <v>0</v>
      </c>
      <c r="M4113">
        <v>28</v>
      </c>
      <c r="N4113">
        <v>4587</v>
      </c>
      <c r="O4113">
        <v>2</v>
      </c>
      <c r="P4113">
        <v>156</v>
      </c>
      <c r="Q4113">
        <v>7.1428571428571425E-2</v>
      </c>
      <c r="R4113">
        <v>128436</v>
      </c>
      <c r="S4113" t="str" cm="1">
        <f t="array" ref="S4113">_xlfn.IFS(E4116&lt;30,"18-29",E4116&lt;45,"30-44",TRUE,"45+")</f>
        <v>45+</v>
      </c>
      <c r="T4113" t="str" cm="1">
        <f t="array" ref="T4113">_xlfn.IFS(F4113&lt;=2,"0-2 Years",F4113&lt;=5,"3-5 Years",F4113&lt;=8,"6-8 Years",TRUE,"9-10 Years")</f>
        <v>0-2 Years</v>
      </c>
      <c r="U4113" t="str" cm="1">
        <f t="array" ref="U4113">_xlfn.IFS(P4113&gt;60,"High Risk",P4113&gt;30,"Medium Risk",TRUE,"Low Risk")</f>
        <v>High Risk</v>
      </c>
      <c r="V4113">
        <f t="shared" si="64"/>
        <v>4</v>
      </c>
    </row>
    <row r="4114" spans="1:22" hidden="1" x14ac:dyDescent="0.2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 s="2">
        <v>0</v>
      </c>
      <c r="H4114">
        <v>1</v>
      </c>
      <c r="I4114">
        <v>1</v>
      </c>
      <c r="J4114">
        <v>1</v>
      </c>
      <c r="K4114" s="1">
        <v>174971.64</v>
      </c>
      <c r="L4114">
        <v>0</v>
      </c>
      <c r="M4114">
        <v>10</v>
      </c>
      <c r="N4114">
        <v>310</v>
      </c>
      <c r="O4114">
        <v>2</v>
      </c>
      <c r="P4114">
        <v>170</v>
      </c>
      <c r="Q4114">
        <v>0.2</v>
      </c>
      <c r="R4114">
        <v>3100</v>
      </c>
      <c r="S4114" t="str" cm="1">
        <f t="array" ref="S4114">_xlfn.IFS(E4117&lt;30,"18-29",E4117&lt;45,"30-44",TRUE,"45+")</f>
        <v>18-29</v>
      </c>
      <c r="T4114" t="str" cm="1">
        <f t="array" ref="T4114">_xlfn.IFS(F4114&lt;=2,"0-2 Years",F4114&lt;=5,"3-5 Years",F4114&lt;=8,"6-8 Years",TRUE,"9-10 Years")</f>
        <v>9-10 Years</v>
      </c>
      <c r="U4114" t="str" cm="1">
        <f t="array" ref="U4114">_xlfn.IFS(P4114&gt;60,"High Risk",P4114&gt;30,"Medium Risk",TRUE,"Low Risk")</f>
        <v>High Risk</v>
      </c>
      <c r="V4114">
        <f t="shared" si="64"/>
        <v>5</v>
      </c>
    </row>
    <row r="4115" spans="1:22" hidden="1" x14ac:dyDescent="0.2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 s="2">
        <v>0</v>
      </c>
      <c r="H4115">
        <v>2</v>
      </c>
      <c r="I4115">
        <v>1</v>
      </c>
      <c r="J4115">
        <v>1</v>
      </c>
      <c r="K4115" s="1">
        <v>131834.75</v>
      </c>
      <c r="L4115">
        <v>0</v>
      </c>
      <c r="M4115">
        <v>6</v>
      </c>
      <c r="N4115">
        <v>718</v>
      </c>
      <c r="O4115">
        <v>3</v>
      </c>
      <c r="P4115">
        <v>64</v>
      </c>
      <c r="Q4115">
        <v>0.5</v>
      </c>
      <c r="R4115">
        <v>4308</v>
      </c>
      <c r="S4115" t="str" cm="1">
        <f t="array" ref="S4115">_xlfn.IFS(E4118&lt;30,"18-29",E4118&lt;45,"30-44",TRUE,"45+")</f>
        <v>30-44</v>
      </c>
      <c r="T4115" t="str" cm="1">
        <f t="array" ref="T4115">_xlfn.IFS(F4115&lt;=2,"0-2 Years",F4115&lt;=5,"3-5 Years",F4115&lt;=8,"6-8 Years",TRUE,"9-10 Years")</f>
        <v>3-5 Years</v>
      </c>
      <c r="U4115" t="str" cm="1">
        <f t="array" ref="U4115">_xlfn.IFS(P4115&gt;60,"High Risk",P4115&gt;30,"Medium Risk",TRUE,"Low Risk")</f>
        <v>High Risk</v>
      </c>
      <c r="V4115">
        <f t="shared" si="64"/>
        <v>3</v>
      </c>
    </row>
    <row r="4116" spans="1:22" x14ac:dyDescent="0.2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 s="2">
        <v>116726.22</v>
      </c>
      <c r="H4116">
        <v>1</v>
      </c>
      <c r="I4116">
        <v>1</v>
      </c>
      <c r="J4116">
        <v>0</v>
      </c>
      <c r="K4116" s="1">
        <v>110498.1</v>
      </c>
      <c r="L4116">
        <v>1</v>
      </c>
      <c r="M4116">
        <v>23</v>
      </c>
      <c r="N4116">
        <v>3489</v>
      </c>
      <c r="O4116">
        <v>3</v>
      </c>
      <c r="P4116">
        <v>16</v>
      </c>
      <c r="Q4116">
        <v>0.13043478260869565</v>
      </c>
      <c r="R4116">
        <v>80247</v>
      </c>
      <c r="S4116" t="str" cm="1">
        <f t="array" ref="S4116">_xlfn.IFS(E4119&lt;30,"18-29",E4119&lt;45,"30-44",TRUE,"45+")</f>
        <v>30-44</v>
      </c>
      <c r="T4116" t="str" cm="1">
        <f t="array" ref="T4116">_xlfn.IFS(F4116&lt;=2,"0-2 Years",F4116&lt;=5,"3-5 Years",F4116&lt;=8,"6-8 Years",TRUE,"9-10 Years")</f>
        <v>3-5 Years</v>
      </c>
      <c r="U4116" t="str" cm="1">
        <f t="array" ref="U4116">_xlfn.IFS(P4116&gt;60,"High Risk",P4116&gt;30,"Medium Risk",TRUE,"Low Risk")</f>
        <v>Low Risk</v>
      </c>
      <c r="V4116">
        <f t="shared" si="64"/>
        <v>6</v>
      </c>
    </row>
    <row r="4117" spans="1:22" hidden="1" x14ac:dyDescent="0.2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 s="2">
        <v>113923.81</v>
      </c>
      <c r="H4117">
        <v>2</v>
      </c>
      <c r="I4117">
        <v>0</v>
      </c>
      <c r="J4117">
        <v>0</v>
      </c>
      <c r="K4117" s="1">
        <v>196241.43</v>
      </c>
      <c r="L4117">
        <v>0</v>
      </c>
      <c r="M4117">
        <v>25</v>
      </c>
      <c r="N4117">
        <v>3628</v>
      </c>
      <c r="O4117">
        <v>3</v>
      </c>
      <c r="P4117">
        <v>114</v>
      </c>
      <c r="Q4117">
        <v>0.12</v>
      </c>
      <c r="R4117">
        <v>90700</v>
      </c>
      <c r="S4117" t="str" cm="1">
        <f t="array" ref="S4117">_xlfn.IFS(E4120&lt;30,"18-29",E4120&lt;45,"30-44",TRUE,"45+")</f>
        <v>18-29</v>
      </c>
      <c r="T4117" t="str" cm="1">
        <f t="array" ref="T4117">_xlfn.IFS(F4117&lt;=2,"0-2 Years",F4117&lt;=5,"3-5 Years",F4117&lt;=8,"6-8 Years",TRUE,"9-10 Years")</f>
        <v>3-5 Years</v>
      </c>
      <c r="U4117" t="str" cm="1">
        <f t="array" ref="U4117">_xlfn.IFS(P4117&gt;60,"High Risk",P4117&gt;30,"Medium Risk",TRUE,"Low Risk")</f>
        <v>High Risk</v>
      </c>
      <c r="V4117">
        <f t="shared" si="64"/>
        <v>3</v>
      </c>
    </row>
    <row r="4118" spans="1:22" hidden="1" x14ac:dyDescent="0.2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 s="2">
        <v>0</v>
      </c>
      <c r="H4118">
        <v>2</v>
      </c>
      <c r="I4118">
        <v>1</v>
      </c>
      <c r="J4118">
        <v>1</v>
      </c>
      <c r="K4118" s="1">
        <v>194667.92</v>
      </c>
      <c r="L4118">
        <v>0</v>
      </c>
      <c r="M4118">
        <v>3</v>
      </c>
      <c r="N4118">
        <v>2421</v>
      </c>
      <c r="O4118">
        <v>2</v>
      </c>
      <c r="P4118">
        <v>154</v>
      </c>
      <c r="Q4118">
        <v>0.66666666666666663</v>
      </c>
      <c r="R4118">
        <v>7263</v>
      </c>
      <c r="S4118" t="str" cm="1">
        <f t="array" ref="S4118">_xlfn.IFS(E4121&lt;30,"18-29",E4121&lt;45,"30-44",TRUE,"45+")</f>
        <v>30-44</v>
      </c>
      <c r="T4118" t="str" cm="1">
        <f t="array" ref="T4118">_xlfn.IFS(F4118&lt;=2,"0-2 Years",F4118&lt;=5,"3-5 Years",F4118&lt;=8,"6-8 Years",TRUE,"9-10 Years")</f>
        <v>3-5 Years</v>
      </c>
      <c r="U4118" t="str" cm="1">
        <f t="array" ref="U4118">_xlfn.IFS(P4118&gt;60,"High Risk",P4118&gt;30,"Medium Risk",TRUE,"Low Risk")</f>
        <v>High Risk</v>
      </c>
      <c r="V4118">
        <f t="shared" si="64"/>
        <v>3</v>
      </c>
    </row>
    <row r="4119" spans="1:22" x14ac:dyDescent="0.2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 s="2">
        <v>0</v>
      </c>
      <c r="H4119">
        <v>2</v>
      </c>
      <c r="I4119">
        <v>1</v>
      </c>
      <c r="J4119">
        <v>0</v>
      </c>
      <c r="K4119" s="1">
        <v>83093.25</v>
      </c>
      <c r="L4119">
        <v>0</v>
      </c>
      <c r="M4119">
        <v>24</v>
      </c>
      <c r="N4119">
        <v>3789</v>
      </c>
      <c r="O4119">
        <v>4</v>
      </c>
      <c r="P4119">
        <v>7</v>
      </c>
      <c r="Q4119">
        <v>0.16666666666666666</v>
      </c>
      <c r="R4119">
        <v>90936</v>
      </c>
      <c r="S4119" t="str" cm="1">
        <f t="array" ref="S4119">_xlfn.IFS(E4122&lt;30,"18-29",E4122&lt;45,"30-44",TRUE,"45+")</f>
        <v>18-29</v>
      </c>
      <c r="T4119" t="str" cm="1">
        <f t="array" ref="T4119">_xlfn.IFS(F4119&lt;=2,"0-2 Years",F4119&lt;=5,"3-5 Years",F4119&lt;=8,"6-8 Years",TRUE,"9-10 Years")</f>
        <v>3-5 Years</v>
      </c>
      <c r="U4119" t="str" cm="1">
        <f t="array" ref="U4119">_xlfn.IFS(P4119&gt;60,"High Risk",P4119&gt;30,"Medium Risk",TRUE,"Low Risk")</f>
        <v>Low Risk</v>
      </c>
      <c r="V4119">
        <f t="shared" si="64"/>
        <v>6</v>
      </c>
    </row>
    <row r="4120" spans="1:22" hidden="1" x14ac:dyDescent="0.2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 s="2">
        <v>0</v>
      </c>
      <c r="H4120">
        <v>2</v>
      </c>
      <c r="I4120">
        <v>1</v>
      </c>
      <c r="J4120">
        <v>1</v>
      </c>
      <c r="K4120" s="1">
        <v>52545.24</v>
      </c>
      <c r="L4120">
        <v>0</v>
      </c>
      <c r="M4120">
        <v>21</v>
      </c>
      <c r="N4120">
        <v>4417</v>
      </c>
      <c r="O4120">
        <v>3</v>
      </c>
      <c r="P4120">
        <v>82</v>
      </c>
      <c r="Q4120">
        <v>0.14285714285714285</v>
      </c>
      <c r="R4120">
        <v>92757</v>
      </c>
      <c r="S4120" t="str" cm="1">
        <f t="array" ref="S4120">_xlfn.IFS(E4123&lt;30,"18-29",E4123&lt;45,"30-44",TRUE,"45+")</f>
        <v>30-44</v>
      </c>
      <c r="T4120" t="str" cm="1">
        <f t="array" ref="T4120">_xlfn.IFS(F4120&lt;=2,"0-2 Years",F4120&lt;=5,"3-5 Years",F4120&lt;=8,"6-8 Years",TRUE,"9-10 Years")</f>
        <v>9-10 Years</v>
      </c>
      <c r="U4120" t="str" cm="1">
        <f t="array" ref="U4120">_xlfn.IFS(P4120&gt;60,"High Risk",P4120&gt;30,"Medium Risk",TRUE,"Low Risk")</f>
        <v>High Risk</v>
      </c>
      <c r="V4120">
        <f t="shared" si="64"/>
        <v>3</v>
      </c>
    </row>
    <row r="4121" spans="1:22" x14ac:dyDescent="0.2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 s="2">
        <v>0</v>
      </c>
      <c r="H4121">
        <v>2</v>
      </c>
      <c r="I4121">
        <v>0</v>
      </c>
      <c r="J4121">
        <v>0</v>
      </c>
      <c r="K4121" s="1">
        <v>59571.5</v>
      </c>
      <c r="L4121">
        <v>0</v>
      </c>
      <c r="M4121">
        <v>11</v>
      </c>
      <c r="N4121">
        <v>3588</v>
      </c>
      <c r="O4121">
        <v>1</v>
      </c>
      <c r="P4121">
        <v>176</v>
      </c>
      <c r="Q4121">
        <v>9.0909090909090912E-2</v>
      </c>
      <c r="R4121">
        <v>39468</v>
      </c>
      <c r="S4121" t="str" cm="1">
        <f t="array" ref="S4121">_xlfn.IFS(E4124&lt;30,"18-29",E4124&lt;45,"30-44",TRUE,"45+")</f>
        <v>45+</v>
      </c>
      <c r="T4121" t="str" cm="1">
        <f t="array" ref="T4121">_xlfn.IFS(F4121&lt;=2,"0-2 Years",F4121&lt;=5,"3-5 Years",F4121&lt;=8,"6-8 Years",TRUE,"9-10 Years")</f>
        <v>6-8 Years</v>
      </c>
      <c r="U4121" t="str" cm="1">
        <f t="array" ref="U4121">_xlfn.IFS(P4121&gt;60,"High Risk",P4121&gt;30,"Medium Risk",TRUE,"Low Risk")</f>
        <v>High Risk</v>
      </c>
      <c r="V4121">
        <f t="shared" si="64"/>
        <v>6</v>
      </c>
    </row>
    <row r="4122" spans="1:22" hidden="1" x14ac:dyDescent="0.2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 s="2">
        <v>121827.43</v>
      </c>
      <c r="H4122">
        <v>2</v>
      </c>
      <c r="I4122">
        <v>1</v>
      </c>
      <c r="J4122">
        <v>1</v>
      </c>
      <c r="K4122" s="1">
        <v>99818.31</v>
      </c>
      <c r="L4122">
        <v>0</v>
      </c>
      <c r="M4122">
        <v>17</v>
      </c>
      <c r="N4122">
        <v>2945</v>
      </c>
      <c r="O4122">
        <v>4</v>
      </c>
      <c r="P4122">
        <v>132</v>
      </c>
      <c r="Q4122">
        <v>0.23529411764705882</v>
      </c>
      <c r="R4122">
        <v>50065</v>
      </c>
      <c r="S4122" t="str" cm="1">
        <f t="array" ref="S4122">_xlfn.IFS(E4125&lt;30,"18-29",E4125&lt;45,"30-44",TRUE,"45+")</f>
        <v>30-44</v>
      </c>
      <c r="T4122" t="str" cm="1">
        <f t="array" ref="T4122">_xlfn.IFS(F4122&lt;=2,"0-2 Years",F4122&lt;=5,"3-5 Years",F4122&lt;=8,"6-8 Years",TRUE,"9-10 Years")</f>
        <v>0-2 Years</v>
      </c>
      <c r="U4122" t="str" cm="1">
        <f t="array" ref="U4122">_xlfn.IFS(P4122&gt;60,"High Risk",P4122&gt;30,"Medium Risk",TRUE,"Low Risk")</f>
        <v>High Risk</v>
      </c>
      <c r="V4122">
        <f t="shared" si="64"/>
        <v>1</v>
      </c>
    </row>
    <row r="4123" spans="1:22" hidden="1" x14ac:dyDescent="0.2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 s="2">
        <v>0</v>
      </c>
      <c r="H4123">
        <v>2</v>
      </c>
      <c r="I4123">
        <v>0</v>
      </c>
      <c r="J4123">
        <v>1</v>
      </c>
      <c r="K4123" s="1">
        <v>172967.87</v>
      </c>
      <c r="L4123">
        <v>0</v>
      </c>
      <c r="M4123">
        <v>27</v>
      </c>
      <c r="N4123">
        <v>2920</v>
      </c>
      <c r="O4123">
        <v>2</v>
      </c>
      <c r="P4123">
        <v>58</v>
      </c>
      <c r="Q4123">
        <v>7.407407407407407E-2</v>
      </c>
      <c r="R4123">
        <v>78840</v>
      </c>
      <c r="S4123" t="str" cm="1">
        <f t="array" ref="S4123">_xlfn.IFS(E4126&lt;30,"18-29",E4126&lt;45,"30-44",TRUE,"45+")</f>
        <v>18-29</v>
      </c>
      <c r="T4123" t="str" cm="1">
        <f t="array" ref="T4123">_xlfn.IFS(F4123&lt;=2,"0-2 Years",F4123&lt;=5,"3-5 Years",F4123&lt;=8,"6-8 Years",TRUE,"9-10 Years")</f>
        <v>6-8 Years</v>
      </c>
      <c r="U4123" t="str" cm="1">
        <f t="array" ref="U4123">_xlfn.IFS(P4123&gt;60,"High Risk",P4123&gt;30,"Medium Risk",TRUE,"Low Risk")</f>
        <v>Medium Risk</v>
      </c>
      <c r="V4123">
        <f t="shared" si="64"/>
        <v>3</v>
      </c>
    </row>
    <row r="4124" spans="1:22" hidden="1" x14ac:dyDescent="0.2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 s="2">
        <v>125389.7</v>
      </c>
      <c r="H4124">
        <v>2</v>
      </c>
      <c r="I4124">
        <v>1</v>
      </c>
      <c r="J4124">
        <v>1</v>
      </c>
      <c r="K4124" s="1">
        <v>178616.73</v>
      </c>
      <c r="L4124">
        <v>0</v>
      </c>
      <c r="M4124">
        <v>23</v>
      </c>
      <c r="N4124">
        <v>464</v>
      </c>
      <c r="O4124">
        <v>8</v>
      </c>
      <c r="P4124">
        <v>80</v>
      </c>
      <c r="Q4124">
        <v>0.34782608695652173</v>
      </c>
      <c r="R4124">
        <v>10672</v>
      </c>
      <c r="S4124" t="str" cm="1">
        <f t="array" ref="S4124">_xlfn.IFS(E4127&lt;30,"18-29",E4127&lt;45,"30-44",TRUE,"45+")</f>
        <v>45+</v>
      </c>
      <c r="T4124" t="str" cm="1">
        <f t="array" ref="T4124">_xlfn.IFS(F4124&lt;=2,"0-2 Years",F4124&lt;=5,"3-5 Years",F4124&lt;=8,"6-8 Years",TRUE,"9-10 Years")</f>
        <v>9-10 Years</v>
      </c>
      <c r="U4124" t="str" cm="1">
        <f t="array" ref="U4124">_xlfn.IFS(P4124&gt;60,"High Risk",P4124&gt;30,"Medium Risk",TRUE,"Low Risk")</f>
        <v>High Risk</v>
      </c>
      <c r="V4124">
        <f t="shared" si="64"/>
        <v>1</v>
      </c>
    </row>
    <row r="4125" spans="1:22" hidden="1" x14ac:dyDescent="0.2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 s="2">
        <v>103895.31</v>
      </c>
      <c r="H4125">
        <v>1</v>
      </c>
      <c r="I4125">
        <v>0</v>
      </c>
      <c r="J4125">
        <v>1</v>
      </c>
      <c r="K4125" s="1">
        <v>159649.44</v>
      </c>
      <c r="L4125">
        <v>0</v>
      </c>
      <c r="M4125">
        <v>5</v>
      </c>
      <c r="N4125">
        <v>3266</v>
      </c>
      <c r="O4125">
        <v>3</v>
      </c>
      <c r="P4125">
        <v>20</v>
      </c>
      <c r="Q4125">
        <v>0.6</v>
      </c>
      <c r="R4125">
        <v>16330</v>
      </c>
      <c r="S4125" t="str" cm="1">
        <f t="array" ref="S4125">_xlfn.IFS(E4128&lt;30,"18-29",E4128&lt;45,"30-44",TRUE,"45+")</f>
        <v>30-44</v>
      </c>
      <c r="T4125" t="str" cm="1">
        <f t="array" ref="T4125">_xlfn.IFS(F4125&lt;=2,"0-2 Years",F4125&lt;=5,"3-5 Years",F4125&lt;=8,"6-8 Years",TRUE,"9-10 Years")</f>
        <v>0-2 Years</v>
      </c>
      <c r="U4125" t="str" cm="1">
        <f t="array" ref="U4125">_xlfn.IFS(P4125&gt;60,"High Risk",P4125&gt;30,"Medium Risk",TRUE,"Low Risk")</f>
        <v>Low Risk</v>
      </c>
      <c r="V4125">
        <f t="shared" si="64"/>
        <v>3</v>
      </c>
    </row>
    <row r="4126" spans="1:22" hidden="1" x14ac:dyDescent="0.2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 s="2">
        <v>111128.04</v>
      </c>
      <c r="H4126">
        <v>1</v>
      </c>
      <c r="I4126">
        <v>1</v>
      </c>
      <c r="J4126">
        <v>0</v>
      </c>
      <c r="K4126" s="1">
        <v>60941.27</v>
      </c>
      <c r="L4126">
        <v>1</v>
      </c>
      <c r="M4126">
        <v>6</v>
      </c>
      <c r="N4126">
        <v>2823</v>
      </c>
      <c r="O4126">
        <v>9</v>
      </c>
      <c r="P4126">
        <v>76</v>
      </c>
      <c r="Q4126">
        <v>1</v>
      </c>
      <c r="R4126">
        <v>16938</v>
      </c>
      <c r="S4126" t="str" cm="1">
        <f t="array" ref="S4126">_xlfn.IFS(E4129&lt;30,"18-29",E4129&lt;45,"30-44",TRUE,"45+")</f>
        <v>45+</v>
      </c>
      <c r="T4126" t="str" cm="1">
        <f t="array" ref="T4126">_xlfn.IFS(F4126&lt;=2,"0-2 Years",F4126&lt;=5,"3-5 Years",F4126&lt;=8,"6-8 Years",TRUE,"9-10 Years")</f>
        <v>3-5 Years</v>
      </c>
      <c r="U4126" t="str" cm="1">
        <f t="array" ref="U4126">_xlfn.IFS(P4126&gt;60,"High Risk",P4126&gt;30,"Medium Risk",TRUE,"Low Risk")</f>
        <v>High Risk</v>
      </c>
      <c r="V4126">
        <f t="shared" si="64"/>
        <v>5</v>
      </c>
    </row>
    <row r="4127" spans="1:22" x14ac:dyDescent="0.2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 s="2">
        <v>0</v>
      </c>
      <c r="H4127">
        <v>2</v>
      </c>
      <c r="I4127">
        <v>1</v>
      </c>
      <c r="J4127">
        <v>0</v>
      </c>
      <c r="K4127" s="1">
        <v>178342.63</v>
      </c>
      <c r="L4127">
        <v>0</v>
      </c>
      <c r="M4127">
        <v>9</v>
      </c>
      <c r="N4127">
        <v>630</v>
      </c>
      <c r="O4127">
        <v>3</v>
      </c>
      <c r="P4127">
        <v>21</v>
      </c>
      <c r="Q4127">
        <v>0.33333333333333331</v>
      </c>
      <c r="R4127">
        <v>5670</v>
      </c>
      <c r="S4127" t="str" cm="1">
        <f t="array" ref="S4127">_xlfn.IFS(E4130&lt;30,"18-29",E4130&lt;45,"30-44",TRUE,"45+")</f>
        <v>30-44</v>
      </c>
      <c r="T4127" t="str" cm="1">
        <f t="array" ref="T4127">_xlfn.IFS(F4127&lt;=2,"0-2 Years",F4127&lt;=5,"3-5 Years",F4127&lt;=8,"6-8 Years",TRUE,"9-10 Years")</f>
        <v>9-10 Years</v>
      </c>
      <c r="U4127" t="str" cm="1">
        <f t="array" ref="U4127">_xlfn.IFS(P4127&gt;60,"High Risk",P4127&gt;30,"Medium Risk",TRUE,"Low Risk")</f>
        <v>Low Risk</v>
      </c>
      <c r="V4127">
        <f t="shared" si="64"/>
        <v>7</v>
      </c>
    </row>
    <row r="4128" spans="1:22" x14ac:dyDescent="0.2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 s="2">
        <v>0</v>
      </c>
      <c r="H4128">
        <v>2</v>
      </c>
      <c r="I4128">
        <v>1</v>
      </c>
      <c r="J4128">
        <v>0</v>
      </c>
      <c r="K4128" s="1">
        <v>191545.65</v>
      </c>
      <c r="L4128">
        <v>0</v>
      </c>
      <c r="M4128">
        <v>19</v>
      </c>
      <c r="N4128">
        <v>1396</v>
      </c>
      <c r="O4128">
        <v>9</v>
      </c>
      <c r="P4128">
        <v>138</v>
      </c>
      <c r="Q4128">
        <v>0.47368421052631576</v>
      </c>
      <c r="R4128">
        <v>26524</v>
      </c>
      <c r="S4128" t="str" cm="1">
        <f t="array" ref="S4128">_xlfn.IFS(E4131&lt;30,"18-29",E4131&lt;45,"30-44",TRUE,"45+")</f>
        <v>45+</v>
      </c>
      <c r="T4128" t="str" cm="1">
        <f t="array" ref="T4128">_xlfn.IFS(F4128&lt;=2,"0-2 Years",F4128&lt;=5,"3-5 Years",F4128&lt;=8,"6-8 Years",TRUE,"9-10 Years")</f>
        <v>9-10 Years</v>
      </c>
      <c r="U4128" t="str" cm="1">
        <f t="array" ref="U4128">_xlfn.IFS(P4128&gt;60,"High Risk",P4128&gt;30,"Medium Risk",TRUE,"Low Risk")</f>
        <v>High Risk</v>
      </c>
      <c r="V4128">
        <f t="shared" si="64"/>
        <v>6</v>
      </c>
    </row>
    <row r="4129" spans="1:22" x14ac:dyDescent="0.2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 s="2">
        <v>0</v>
      </c>
      <c r="H4129">
        <v>1</v>
      </c>
      <c r="I4129">
        <v>1</v>
      </c>
      <c r="J4129">
        <v>1</v>
      </c>
      <c r="K4129" s="1">
        <v>117977.45</v>
      </c>
      <c r="L4129">
        <v>1</v>
      </c>
      <c r="M4129">
        <v>3</v>
      </c>
      <c r="N4129">
        <v>1095</v>
      </c>
      <c r="O4129">
        <v>9</v>
      </c>
      <c r="P4129">
        <v>160</v>
      </c>
      <c r="Q4129">
        <v>1</v>
      </c>
      <c r="R4129">
        <v>3285</v>
      </c>
      <c r="S4129" t="str" cm="1">
        <f t="array" ref="S4129">_xlfn.IFS(E4132&lt;30,"18-29",E4132&lt;45,"30-44",TRUE,"45+")</f>
        <v>30-44</v>
      </c>
      <c r="T4129" t="str" cm="1">
        <f t="array" ref="T4129">_xlfn.IFS(F4129&lt;=2,"0-2 Years",F4129&lt;=5,"3-5 Years",F4129&lt;=8,"6-8 Years",TRUE,"9-10 Years")</f>
        <v>9-10 Years</v>
      </c>
      <c r="U4129" t="str" cm="1">
        <f t="array" ref="U4129">_xlfn.IFS(P4129&gt;60,"High Risk",P4129&gt;30,"Medium Risk",TRUE,"Low Risk")</f>
        <v>High Risk</v>
      </c>
      <c r="V4129">
        <f t="shared" si="64"/>
        <v>6</v>
      </c>
    </row>
    <row r="4130" spans="1:22" hidden="1" x14ac:dyDescent="0.2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 s="2">
        <v>151242.48000000001</v>
      </c>
      <c r="H4130">
        <v>1</v>
      </c>
      <c r="I4130">
        <v>0</v>
      </c>
      <c r="J4130">
        <v>1</v>
      </c>
      <c r="K4130" s="1">
        <v>49637.65</v>
      </c>
      <c r="L4130">
        <v>0</v>
      </c>
      <c r="M4130">
        <v>9</v>
      </c>
      <c r="N4130">
        <v>401</v>
      </c>
      <c r="O4130">
        <v>1</v>
      </c>
      <c r="P4130">
        <v>110</v>
      </c>
      <c r="Q4130">
        <v>0.1111111111111111</v>
      </c>
      <c r="R4130">
        <v>3609</v>
      </c>
      <c r="S4130" t="str" cm="1">
        <f t="array" ref="S4130">_xlfn.IFS(E4133&lt;30,"18-29",E4133&lt;45,"30-44",TRUE,"45+")</f>
        <v>45+</v>
      </c>
      <c r="T4130" t="str" cm="1">
        <f t="array" ref="T4130">_xlfn.IFS(F4130&lt;=2,"0-2 Years",F4130&lt;=5,"3-5 Years",F4130&lt;=8,"6-8 Years",TRUE,"9-10 Years")</f>
        <v>3-5 Years</v>
      </c>
      <c r="U4130" t="str" cm="1">
        <f t="array" ref="U4130">_xlfn.IFS(P4130&gt;60,"High Risk",P4130&gt;30,"Medium Risk",TRUE,"Low Risk")</f>
        <v>High Risk</v>
      </c>
      <c r="V4130">
        <f t="shared" si="64"/>
        <v>2</v>
      </c>
    </row>
    <row r="4131" spans="1:22" x14ac:dyDescent="0.2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 s="2">
        <v>0</v>
      </c>
      <c r="H4131">
        <v>1</v>
      </c>
      <c r="I4131">
        <v>1</v>
      </c>
      <c r="J4131">
        <v>0</v>
      </c>
      <c r="K4131" s="1">
        <v>13921.82</v>
      </c>
      <c r="L4131">
        <v>1</v>
      </c>
      <c r="M4131">
        <v>12</v>
      </c>
      <c r="N4131">
        <v>3579</v>
      </c>
      <c r="O4131">
        <v>0</v>
      </c>
      <c r="P4131">
        <v>142</v>
      </c>
      <c r="Q4131">
        <v>0</v>
      </c>
      <c r="R4131">
        <v>42948</v>
      </c>
      <c r="S4131" t="str" cm="1">
        <f t="array" ref="S4131">_xlfn.IFS(E4134&lt;30,"18-29",E4134&lt;45,"30-44",TRUE,"45+")</f>
        <v>18-29</v>
      </c>
      <c r="T4131" t="str" cm="1">
        <f t="array" ref="T4131">_xlfn.IFS(F4131&lt;=2,"0-2 Years",F4131&lt;=5,"3-5 Years",F4131&lt;=8,"6-8 Years",TRUE,"9-10 Years")</f>
        <v>6-8 Years</v>
      </c>
      <c r="U4131" t="str" cm="1">
        <f t="array" ref="U4131">_xlfn.IFS(P4131&gt;60,"High Risk",P4131&gt;30,"Medium Risk",TRUE,"Low Risk")</f>
        <v>High Risk</v>
      </c>
      <c r="V4131">
        <f t="shared" si="64"/>
        <v>9</v>
      </c>
    </row>
    <row r="4132" spans="1:22" x14ac:dyDescent="0.2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 s="2">
        <v>129709.62</v>
      </c>
      <c r="H4132">
        <v>1</v>
      </c>
      <c r="I4132">
        <v>1</v>
      </c>
      <c r="J4132">
        <v>0</v>
      </c>
      <c r="K4132" s="1">
        <v>173197.12</v>
      </c>
      <c r="L4132">
        <v>0</v>
      </c>
      <c r="M4132">
        <v>1</v>
      </c>
      <c r="N4132">
        <v>2231</v>
      </c>
      <c r="O4132">
        <v>10</v>
      </c>
      <c r="P4132">
        <v>36</v>
      </c>
      <c r="Q4132">
        <v>1</v>
      </c>
      <c r="R4132">
        <v>2231</v>
      </c>
      <c r="S4132" t="str" cm="1">
        <f t="array" ref="S4132">_xlfn.IFS(E4135&lt;30,"18-29",E4135&lt;45,"30-44",TRUE,"45+")</f>
        <v>30-44</v>
      </c>
      <c r="T4132" t="str" cm="1">
        <f t="array" ref="T4132">_xlfn.IFS(F4132&lt;=2,"0-2 Years",F4132&lt;=5,"3-5 Years",F4132&lt;=8,"6-8 Years",TRUE,"9-10 Years")</f>
        <v>0-2 Years</v>
      </c>
      <c r="U4132" t="str" cm="1">
        <f t="array" ref="U4132">_xlfn.IFS(P4132&gt;60,"High Risk",P4132&gt;30,"Medium Risk",TRUE,"Low Risk")</f>
        <v>Medium Risk</v>
      </c>
      <c r="V4132">
        <f t="shared" si="64"/>
        <v>6</v>
      </c>
    </row>
    <row r="4133" spans="1:22" hidden="1" x14ac:dyDescent="0.2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 s="2">
        <v>83347.25</v>
      </c>
      <c r="H4133">
        <v>1</v>
      </c>
      <c r="I4133">
        <v>1</v>
      </c>
      <c r="J4133">
        <v>1</v>
      </c>
      <c r="K4133" s="1">
        <v>137696.25</v>
      </c>
      <c r="L4133">
        <v>0</v>
      </c>
      <c r="M4133">
        <v>1</v>
      </c>
      <c r="N4133">
        <v>3408</v>
      </c>
      <c r="O4133">
        <v>5</v>
      </c>
      <c r="P4133">
        <v>156</v>
      </c>
      <c r="Q4133">
        <v>1</v>
      </c>
      <c r="R4133">
        <v>3408</v>
      </c>
      <c r="S4133" t="str" cm="1">
        <f t="array" ref="S4133">_xlfn.IFS(E4136&lt;30,"18-29",E4136&lt;45,"30-44",TRUE,"45+")</f>
        <v>30-44</v>
      </c>
      <c r="T4133" t="str" cm="1">
        <f t="array" ref="T4133">_xlfn.IFS(F4133&lt;=2,"0-2 Years",F4133&lt;=5,"3-5 Years",F4133&lt;=8,"6-8 Years",TRUE,"9-10 Years")</f>
        <v>9-10 Years</v>
      </c>
      <c r="U4133" t="str" cm="1">
        <f t="array" ref="U4133">_xlfn.IFS(P4133&gt;60,"High Risk",P4133&gt;30,"Medium Risk",TRUE,"Low Risk")</f>
        <v>High Risk</v>
      </c>
      <c r="V4133">
        <f t="shared" si="64"/>
        <v>3</v>
      </c>
    </row>
    <row r="4134" spans="1:22" hidden="1" x14ac:dyDescent="0.2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 s="2">
        <v>84121.04</v>
      </c>
      <c r="H4134">
        <v>1</v>
      </c>
      <c r="I4134">
        <v>0</v>
      </c>
      <c r="J4134">
        <v>1</v>
      </c>
      <c r="K4134" s="1">
        <v>80698.539999999994</v>
      </c>
      <c r="L4134">
        <v>0</v>
      </c>
      <c r="M4134">
        <v>16</v>
      </c>
      <c r="N4134">
        <v>2797</v>
      </c>
      <c r="O4134">
        <v>5</v>
      </c>
      <c r="P4134">
        <v>151</v>
      </c>
      <c r="Q4134">
        <v>0.3125</v>
      </c>
      <c r="R4134">
        <v>44752</v>
      </c>
      <c r="S4134" t="str" cm="1">
        <f t="array" ref="S4134">_xlfn.IFS(E4137&lt;30,"18-29",E4137&lt;45,"30-44",TRUE,"45+")</f>
        <v>18-29</v>
      </c>
      <c r="T4134" t="str" cm="1">
        <f t="array" ref="T4134">_xlfn.IFS(F4134&lt;=2,"0-2 Years",F4134&lt;=5,"3-5 Years",F4134&lt;=8,"6-8 Years",TRUE,"9-10 Years")</f>
        <v>6-8 Years</v>
      </c>
      <c r="U4134" t="str" cm="1">
        <f t="array" ref="U4134">_xlfn.IFS(P4134&gt;60,"High Risk",P4134&gt;30,"Medium Risk",TRUE,"Low Risk")</f>
        <v>High Risk</v>
      </c>
      <c r="V4134">
        <f t="shared" si="64"/>
        <v>2</v>
      </c>
    </row>
    <row r="4135" spans="1:22" x14ac:dyDescent="0.2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 s="2">
        <v>0</v>
      </c>
      <c r="H4135">
        <v>2</v>
      </c>
      <c r="I4135">
        <v>1</v>
      </c>
      <c r="J4135">
        <v>0</v>
      </c>
      <c r="K4135" s="1">
        <v>73018.740000000005</v>
      </c>
      <c r="L4135">
        <v>0</v>
      </c>
      <c r="M4135">
        <v>18</v>
      </c>
      <c r="N4135">
        <v>4797</v>
      </c>
      <c r="O4135">
        <v>6</v>
      </c>
      <c r="P4135">
        <v>142</v>
      </c>
      <c r="Q4135">
        <v>0.33333333333333331</v>
      </c>
      <c r="R4135">
        <v>86346</v>
      </c>
      <c r="S4135" t="str" cm="1">
        <f t="array" ref="S4135">_xlfn.IFS(E4138&lt;30,"18-29",E4138&lt;45,"30-44",TRUE,"45+")</f>
        <v>30-44</v>
      </c>
      <c r="T4135" t="str" cm="1">
        <f t="array" ref="T4135">_xlfn.IFS(F4135&lt;=2,"0-2 Years",F4135&lt;=5,"3-5 Years",F4135&lt;=8,"6-8 Years",TRUE,"9-10 Years")</f>
        <v>3-5 Years</v>
      </c>
      <c r="U4135" t="str" cm="1">
        <f t="array" ref="U4135">_xlfn.IFS(P4135&gt;60,"High Risk",P4135&gt;30,"Medium Risk",TRUE,"Low Risk")</f>
        <v>High Risk</v>
      </c>
      <c r="V4135">
        <f t="shared" si="64"/>
        <v>6</v>
      </c>
    </row>
    <row r="4136" spans="1:22" hidden="1" x14ac:dyDescent="0.2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 s="2">
        <v>102338.19</v>
      </c>
      <c r="H4136">
        <v>1</v>
      </c>
      <c r="I4136">
        <v>1</v>
      </c>
      <c r="J4136">
        <v>1</v>
      </c>
      <c r="K4136" s="1">
        <v>79649.62</v>
      </c>
      <c r="L4136">
        <v>0</v>
      </c>
      <c r="M4136">
        <v>7</v>
      </c>
      <c r="N4136">
        <v>3750</v>
      </c>
      <c r="O4136">
        <v>0</v>
      </c>
      <c r="P4136">
        <v>22</v>
      </c>
      <c r="Q4136">
        <v>0</v>
      </c>
      <c r="R4136">
        <v>26250</v>
      </c>
      <c r="S4136" t="str" cm="1">
        <f t="array" ref="S4136">_xlfn.IFS(E4139&lt;30,"18-29",E4139&lt;45,"30-44",TRUE,"45+")</f>
        <v>45+</v>
      </c>
      <c r="T4136" t="str" cm="1">
        <f t="array" ref="T4136">_xlfn.IFS(F4136&lt;=2,"0-2 Years",F4136&lt;=5,"3-5 Years",F4136&lt;=8,"6-8 Years",TRUE,"9-10 Years")</f>
        <v>3-5 Years</v>
      </c>
      <c r="U4136" t="str" cm="1">
        <f t="array" ref="U4136">_xlfn.IFS(P4136&gt;60,"High Risk",P4136&gt;30,"Medium Risk",TRUE,"Low Risk")</f>
        <v>Low Risk</v>
      </c>
      <c r="V4136">
        <f t="shared" si="64"/>
        <v>2</v>
      </c>
    </row>
    <row r="4137" spans="1:22" hidden="1" x14ac:dyDescent="0.2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 s="2">
        <v>87375.78</v>
      </c>
      <c r="H4137">
        <v>2</v>
      </c>
      <c r="I4137">
        <v>0</v>
      </c>
      <c r="J4137">
        <v>0</v>
      </c>
      <c r="K4137" s="1">
        <v>166194.53</v>
      </c>
      <c r="L4137">
        <v>0</v>
      </c>
      <c r="M4137">
        <v>28</v>
      </c>
      <c r="N4137">
        <v>4093</v>
      </c>
      <c r="O4137">
        <v>0</v>
      </c>
      <c r="P4137">
        <v>163</v>
      </c>
      <c r="Q4137">
        <v>0</v>
      </c>
      <c r="R4137">
        <v>114604</v>
      </c>
      <c r="S4137" t="str" cm="1">
        <f t="array" ref="S4137">_xlfn.IFS(E4140&lt;30,"18-29",E4140&lt;45,"30-44",TRUE,"45+")</f>
        <v>30-44</v>
      </c>
      <c r="T4137" t="str" cm="1">
        <f t="array" ref="T4137">_xlfn.IFS(F4137&lt;=2,"0-2 Years",F4137&lt;=5,"3-5 Years",F4137&lt;=8,"6-8 Years",TRUE,"9-10 Years")</f>
        <v>3-5 Years</v>
      </c>
      <c r="U4137" t="str" cm="1">
        <f t="array" ref="U4137">_xlfn.IFS(P4137&gt;60,"High Risk",P4137&gt;30,"Medium Risk",TRUE,"Low Risk")</f>
        <v>High Risk</v>
      </c>
      <c r="V4137">
        <f t="shared" si="64"/>
        <v>3</v>
      </c>
    </row>
    <row r="4138" spans="1:22" x14ac:dyDescent="0.2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 s="2">
        <v>0</v>
      </c>
      <c r="H4138">
        <v>3</v>
      </c>
      <c r="I4138">
        <v>1</v>
      </c>
      <c r="J4138">
        <v>0</v>
      </c>
      <c r="K4138" s="1">
        <v>102530.35</v>
      </c>
      <c r="L4138">
        <v>1</v>
      </c>
      <c r="M4138">
        <v>25</v>
      </c>
      <c r="N4138">
        <v>550</v>
      </c>
      <c r="O4138">
        <v>5</v>
      </c>
      <c r="P4138">
        <v>159</v>
      </c>
      <c r="Q4138">
        <v>0.2</v>
      </c>
      <c r="R4138">
        <v>13750</v>
      </c>
      <c r="S4138" t="str" cm="1">
        <f t="array" ref="S4138">_xlfn.IFS(E4141&lt;30,"18-29",E4141&lt;45,"30-44",TRUE,"45+")</f>
        <v>30-44</v>
      </c>
      <c r="T4138" t="str" cm="1">
        <f t="array" ref="T4138">_xlfn.IFS(F4138&lt;=2,"0-2 Years",F4138&lt;=5,"3-5 Years",F4138&lt;=8,"6-8 Years",TRUE,"9-10 Years")</f>
        <v>0-2 Years</v>
      </c>
      <c r="U4138" t="str" cm="1">
        <f t="array" ref="U4138">_xlfn.IFS(P4138&gt;60,"High Risk",P4138&gt;30,"Medium Risk",TRUE,"Low Risk")</f>
        <v>High Risk</v>
      </c>
      <c r="V4138">
        <f t="shared" si="64"/>
        <v>7</v>
      </c>
    </row>
    <row r="4139" spans="1:22" x14ac:dyDescent="0.2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 s="2">
        <v>104677.09</v>
      </c>
      <c r="H4139">
        <v>1</v>
      </c>
      <c r="I4139">
        <v>1</v>
      </c>
      <c r="J4139">
        <v>0</v>
      </c>
      <c r="K4139" s="1">
        <v>74265.38</v>
      </c>
      <c r="L4139">
        <v>0</v>
      </c>
      <c r="M4139">
        <v>19</v>
      </c>
      <c r="N4139">
        <v>1826</v>
      </c>
      <c r="O4139">
        <v>7</v>
      </c>
      <c r="P4139">
        <v>108</v>
      </c>
      <c r="Q4139">
        <v>0.36842105263157893</v>
      </c>
      <c r="R4139">
        <v>34694</v>
      </c>
      <c r="S4139" t="str" cm="1">
        <f t="array" ref="S4139">_xlfn.IFS(E4142&lt;30,"18-29",E4142&lt;45,"30-44",TRUE,"45+")</f>
        <v>30-44</v>
      </c>
      <c r="T4139" t="str" cm="1">
        <f t="array" ref="T4139">_xlfn.IFS(F4139&lt;=2,"0-2 Years",F4139&lt;=5,"3-5 Years",F4139&lt;=8,"6-8 Years",TRUE,"9-10 Years")</f>
        <v>3-5 Years</v>
      </c>
      <c r="U4139" t="str" cm="1">
        <f t="array" ref="U4139">_xlfn.IFS(P4139&gt;60,"High Risk",P4139&gt;30,"Medium Risk",TRUE,"Low Risk")</f>
        <v>High Risk</v>
      </c>
      <c r="V4139">
        <f t="shared" si="64"/>
        <v>6</v>
      </c>
    </row>
    <row r="4140" spans="1:22" hidden="1" x14ac:dyDescent="0.2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 s="2">
        <v>121669.23</v>
      </c>
      <c r="H4140">
        <v>1</v>
      </c>
      <c r="I4140">
        <v>0</v>
      </c>
      <c r="J4140">
        <v>1</v>
      </c>
      <c r="K4140" s="1">
        <v>125898.39</v>
      </c>
      <c r="L4140">
        <v>0</v>
      </c>
      <c r="M4140">
        <v>22</v>
      </c>
      <c r="N4140">
        <v>852</v>
      </c>
      <c r="O4140">
        <v>10</v>
      </c>
      <c r="P4140">
        <v>149</v>
      </c>
      <c r="Q4140">
        <v>0.45454545454545453</v>
      </c>
      <c r="R4140">
        <v>18744</v>
      </c>
      <c r="S4140" t="str" cm="1">
        <f t="array" ref="S4140">_xlfn.IFS(E4143&lt;30,"18-29",E4143&lt;45,"30-44",TRUE,"45+")</f>
        <v>30-44</v>
      </c>
      <c r="T4140" t="str" cm="1">
        <f t="array" ref="T4140">_xlfn.IFS(F4140&lt;=2,"0-2 Years",F4140&lt;=5,"3-5 Years",F4140&lt;=8,"6-8 Years",TRUE,"9-10 Years")</f>
        <v>6-8 Years</v>
      </c>
      <c r="U4140" t="str" cm="1">
        <f t="array" ref="U4140">_xlfn.IFS(P4140&gt;60,"High Risk",P4140&gt;30,"Medium Risk",TRUE,"Low Risk")</f>
        <v>High Risk</v>
      </c>
      <c r="V4140">
        <f t="shared" si="64"/>
        <v>2</v>
      </c>
    </row>
    <row r="4141" spans="1:22" hidden="1" x14ac:dyDescent="0.2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 s="2">
        <v>108407.34</v>
      </c>
      <c r="H4141">
        <v>1</v>
      </c>
      <c r="I4141">
        <v>1</v>
      </c>
      <c r="J4141">
        <v>1</v>
      </c>
      <c r="K4141" s="1">
        <v>83681.2</v>
      </c>
      <c r="L4141">
        <v>0</v>
      </c>
      <c r="M4141">
        <v>8</v>
      </c>
      <c r="N4141">
        <v>534</v>
      </c>
      <c r="O4141">
        <v>1</v>
      </c>
      <c r="P4141">
        <v>171</v>
      </c>
      <c r="Q4141">
        <v>0.125</v>
      </c>
      <c r="R4141">
        <v>4272</v>
      </c>
      <c r="S4141" t="str" cm="1">
        <f t="array" ref="S4141">_xlfn.IFS(E4144&lt;30,"18-29",E4144&lt;45,"30-44",TRUE,"45+")</f>
        <v>45+</v>
      </c>
      <c r="T4141" t="str" cm="1">
        <f t="array" ref="T4141">_xlfn.IFS(F4141&lt;=2,"0-2 Years",F4141&lt;=5,"3-5 Years",F4141&lt;=8,"6-8 Years",TRUE,"9-10 Years")</f>
        <v>6-8 Years</v>
      </c>
      <c r="U4141" t="str" cm="1">
        <f t="array" ref="U4141">_xlfn.IFS(P4141&gt;60,"High Risk",P4141&gt;30,"Medium Risk",TRUE,"Low Risk")</f>
        <v>High Risk</v>
      </c>
      <c r="V4141">
        <f t="shared" si="64"/>
        <v>2</v>
      </c>
    </row>
    <row r="4142" spans="1:22" hidden="1" x14ac:dyDescent="0.2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 s="2">
        <v>154969.79</v>
      </c>
      <c r="H4142">
        <v>2</v>
      </c>
      <c r="I4142">
        <v>1</v>
      </c>
      <c r="J4142">
        <v>1</v>
      </c>
      <c r="K4142" s="1">
        <v>99505.75</v>
      </c>
      <c r="L4142">
        <v>0</v>
      </c>
      <c r="M4142">
        <v>15</v>
      </c>
      <c r="N4142">
        <v>3535</v>
      </c>
      <c r="O4142">
        <v>6</v>
      </c>
      <c r="P4142">
        <v>89</v>
      </c>
      <c r="Q4142">
        <v>0.4</v>
      </c>
      <c r="R4142">
        <v>53025</v>
      </c>
      <c r="S4142" t="str" cm="1">
        <f t="array" ref="S4142">_xlfn.IFS(E4145&lt;30,"18-29",E4145&lt;45,"30-44",TRUE,"45+")</f>
        <v>45+</v>
      </c>
      <c r="T4142" t="str" cm="1">
        <f t="array" ref="T4142">_xlfn.IFS(F4142&lt;=2,"0-2 Years",F4142&lt;=5,"3-5 Years",F4142&lt;=8,"6-8 Years",TRUE,"9-10 Years")</f>
        <v>6-8 Years</v>
      </c>
      <c r="U4142" t="str" cm="1">
        <f t="array" ref="U4142">_xlfn.IFS(P4142&gt;60,"High Risk",P4142&gt;30,"Medium Risk",TRUE,"Low Risk")</f>
        <v>High Risk</v>
      </c>
      <c r="V4142">
        <f t="shared" si="64"/>
        <v>0</v>
      </c>
    </row>
    <row r="4143" spans="1:22" hidden="1" x14ac:dyDescent="0.2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 s="2">
        <v>141829.67000000001</v>
      </c>
      <c r="H4143">
        <v>1</v>
      </c>
      <c r="I4143">
        <v>1</v>
      </c>
      <c r="J4143">
        <v>1</v>
      </c>
      <c r="K4143" s="1">
        <v>92748.160000000003</v>
      </c>
      <c r="L4143">
        <v>0</v>
      </c>
      <c r="M4143">
        <v>27</v>
      </c>
      <c r="N4143">
        <v>3671</v>
      </c>
      <c r="O4143">
        <v>1</v>
      </c>
      <c r="P4143">
        <v>84</v>
      </c>
      <c r="Q4143">
        <v>3.7037037037037035E-2</v>
      </c>
      <c r="R4143">
        <v>99117</v>
      </c>
      <c r="S4143" t="str" cm="1">
        <f t="array" ref="S4143">_xlfn.IFS(E4146&lt;30,"18-29",E4146&lt;45,"30-44",TRUE,"45+")</f>
        <v>30-44</v>
      </c>
      <c r="T4143" t="str" cm="1">
        <f t="array" ref="T4143">_xlfn.IFS(F4143&lt;=2,"0-2 Years",F4143&lt;=5,"3-5 Years",F4143&lt;=8,"6-8 Years",TRUE,"9-10 Years")</f>
        <v>0-2 Years</v>
      </c>
      <c r="U4143" t="str" cm="1">
        <f t="array" ref="U4143">_xlfn.IFS(P4143&gt;60,"High Risk",P4143&gt;30,"Medium Risk",TRUE,"Low Risk")</f>
        <v>High Risk</v>
      </c>
      <c r="V4143">
        <f t="shared" si="64"/>
        <v>3</v>
      </c>
    </row>
    <row r="4144" spans="1:22" x14ac:dyDescent="0.2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 s="2">
        <v>0</v>
      </c>
      <c r="H4144">
        <v>1</v>
      </c>
      <c r="I4144">
        <v>1</v>
      </c>
      <c r="J4144">
        <v>0</v>
      </c>
      <c r="K4144" s="1">
        <v>28092.77</v>
      </c>
      <c r="L4144">
        <v>1</v>
      </c>
      <c r="M4144">
        <v>4</v>
      </c>
      <c r="N4144">
        <v>2974</v>
      </c>
      <c r="O4144">
        <v>0</v>
      </c>
      <c r="P4144">
        <v>124</v>
      </c>
      <c r="Q4144">
        <v>0</v>
      </c>
      <c r="R4144">
        <v>11896</v>
      </c>
      <c r="S4144" t="str" cm="1">
        <f t="array" ref="S4144">_xlfn.IFS(E4147&lt;30,"18-29",E4147&lt;45,"30-44",TRUE,"45+")</f>
        <v>30-44</v>
      </c>
      <c r="T4144" t="str" cm="1">
        <f t="array" ref="T4144">_xlfn.IFS(F4144&lt;=2,"0-2 Years",F4144&lt;=5,"3-5 Years",F4144&lt;=8,"6-8 Years",TRUE,"9-10 Years")</f>
        <v>3-5 Years</v>
      </c>
      <c r="U4144" t="str" cm="1">
        <f t="array" ref="U4144">_xlfn.IFS(P4144&gt;60,"High Risk",P4144&gt;30,"Medium Risk",TRUE,"Low Risk")</f>
        <v>High Risk</v>
      </c>
      <c r="V4144">
        <f t="shared" si="64"/>
        <v>9</v>
      </c>
    </row>
    <row r="4145" spans="1:22" hidden="1" x14ac:dyDescent="0.2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 s="2">
        <v>109162.82</v>
      </c>
      <c r="H4145">
        <v>1</v>
      </c>
      <c r="I4145">
        <v>1</v>
      </c>
      <c r="J4145">
        <v>1</v>
      </c>
      <c r="K4145" s="1">
        <v>126145.08</v>
      </c>
      <c r="L4145">
        <v>0</v>
      </c>
      <c r="M4145">
        <v>21</v>
      </c>
      <c r="N4145">
        <v>3554</v>
      </c>
      <c r="O4145">
        <v>10</v>
      </c>
      <c r="P4145">
        <v>47</v>
      </c>
      <c r="Q4145">
        <v>0.47619047619047616</v>
      </c>
      <c r="R4145">
        <v>74634</v>
      </c>
      <c r="S4145" t="str" cm="1">
        <f t="array" ref="S4145">_xlfn.IFS(E4148&lt;30,"18-29",E4148&lt;45,"30-44",TRUE,"45+")</f>
        <v>18-29</v>
      </c>
      <c r="T4145" t="str" cm="1">
        <f t="array" ref="T4145">_xlfn.IFS(F4145&lt;=2,"0-2 Years",F4145&lt;=5,"3-5 Years",F4145&lt;=8,"6-8 Years",TRUE,"9-10 Years")</f>
        <v>0-2 Years</v>
      </c>
      <c r="U4145" t="str" cm="1">
        <f t="array" ref="U4145">_xlfn.IFS(P4145&gt;60,"High Risk",P4145&gt;30,"Medium Risk",TRUE,"Low Risk")</f>
        <v>Medium Risk</v>
      </c>
      <c r="V4145">
        <f t="shared" si="64"/>
        <v>3</v>
      </c>
    </row>
    <row r="4146" spans="1:22" hidden="1" x14ac:dyDescent="0.2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 s="2">
        <v>87471.63</v>
      </c>
      <c r="H4146">
        <v>1</v>
      </c>
      <c r="I4146">
        <v>0</v>
      </c>
      <c r="J4146">
        <v>1</v>
      </c>
      <c r="K4146" s="1">
        <v>188593.98</v>
      </c>
      <c r="L4146">
        <v>0</v>
      </c>
      <c r="M4146">
        <v>28</v>
      </c>
      <c r="N4146">
        <v>1658</v>
      </c>
      <c r="O4146">
        <v>6</v>
      </c>
      <c r="P4146">
        <v>118</v>
      </c>
      <c r="Q4146">
        <v>0.21428571428571427</v>
      </c>
      <c r="R4146">
        <v>46424</v>
      </c>
      <c r="S4146" t="str" cm="1">
        <f t="array" ref="S4146">_xlfn.IFS(E4149&lt;30,"18-29",E4149&lt;45,"30-44",TRUE,"45+")</f>
        <v>45+</v>
      </c>
      <c r="T4146" t="str" cm="1">
        <f t="array" ref="T4146">_xlfn.IFS(F4146&lt;=2,"0-2 Years",F4146&lt;=5,"3-5 Years",F4146&lt;=8,"6-8 Years",TRUE,"9-10 Years")</f>
        <v>6-8 Years</v>
      </c>
      <c r="U4146" t="str" cm="1">
        <f t="array" ref="U4146">_xlfn.IFS(P4146&gt;60,"High Risk",P4146&gt;30,"Medium Risk",TRUE,"Low Risk")</f>
        <v>High Risk</v>
      </c>
      <c r="V4146">
        <f t="shared" si="64"/>
        <v>2</v>
      </c>
    </row>
    <row r="4147" spans="1:22" hidden="1" x14ac:dyDescent="0.2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 s="2">
        <v>147229.65</v>
      </c>
      <c r="H4147">
        <v>1</v>
      </c>
      <c r="I4147">
        <v>1</v>
      </c>
      <c r="J4147">
        <v>1</v>
      </c>
      <c r="K4147" s="1">
        <v>56410.17</v>
      </c>
      <c r="L4147">
        <v>0</v>
      </c>
      <c r="M4147">
        <v>3</v>
      </c>
      <c r="N4147">
        <v>2042</v>
      </c>
      <c r="O4147">
        <v>10</v>
      </c>
      <c r="P4147">
        <v>36</v>
      </c>
      <c r="Q4147">
        <v>1</v>
      </c>
      <c r="R4147">
        <v>6126</v>
      </c>
      <c r="S4147" t="str" cm="1">
        <f t="array" ref="S4147">_xlfn.IFS(E4150&lt;30,"18-29",E4150&lt;45,"30-44",TRUE,"45+")</f>
        <v>30-44</v>
      </c>
      <c r="T4147" t="str" cm="1">
        <f t="array" ref="T4147">_xlfn.IFS(F4147&lt;=2,"0-2 Years",F4147&lt;=5,"3-5 Years",F4147&lt;=8,"6-8 Years",TRUE,"9-10 Years")</f>
        <v>0-2 Years</v>
      </c>
      <c r="U4147" t="str" cm="1">
        <f t="array" ref="U4147">_xlfn.IFS(P4147&gt;60,"High Risk",P4147&gt;30,"Medium Risk",TRUE,"Low Risk")</f>
        <v>Medium Risk</v>
      </c>
      <c r="V4147">
        <f t="shared" si="64"/>
        <v>3</v>
      </c>
    </row>
    <row r="4148" spans="1:22" hidden="1" x14ac:dyDescent="0.2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 s="2">
        <v>0</v>
      </c>
      <c r="H4148">
        <v>2</v>
      </c>
      <c r="I4148">
        <v>1</v>
      </c>
      <c r="J4148">
        <v>1</v>
      </c>
      <c r="K4148" s="1">
        <v>84694.49</v>
      </c>
      <c r="L4148">
        <v>0</v>
      </c>
      <c r="M4148">
        <v>7</v>
      </c>
      <c r="N4148">
        <v>1681</v>
      </c>
      <c r="O4148">
        <v>10</v>
      </c>
      <c r="P4148">
        <v>50</v>
      </c>
      <c r="Q4148">
        <v>1</v>
      </c>
      <c r="R4148">
        <v>11767</v>
      </c>
      <c r="S4148" t="str" cm="1">
        <f t="array" ref="S4148">_xlfn.IFS(E4151&lt;30,"18-29",E4151&lt;45,"30-44",TRUE,"45+")</f>
        <v>30-44</v>
      </c>
      <c r="T4148" t="str" cm="1">
        <f t="array" ref="T4148">_xlfn.IFS(F4148&lt;=2,"0-2 Years",F4148&lt;=5,"3-5 Years",F4148&lt;=8,"6-8 Years",TRUE,"9-10 Years")</f>
        <v>0-2 Years</v>
      </c>
      <c r="U4148" t="str" cm="1">
        <f t="array" ref="U4148">_xlfn.IFS(P4148&gt;60,"High Risk",P4148&gt;30,"Medium Risk",TRUE,"Low Risk")</f>
        <v>Medium Risk</v>
      </c>
      <c r="V4148">
        <f t="shared" si="64"/>
        <v>4</v>
      </c>
    </row>
    <row r="4149" spans="1:22" hidden="1" x14ac:dyDescent="0.2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 s="2">
        <v>182532.23</v>
      </c>
      <c r="H4149">
        <v>2</v>
      </c>
      <c r="I4149">
        <v>1</v>
      </c>
      <c r="J4149">
        <v>1</v>
      </c>
      <c r="K4149" s="1">
        <v>195429.92</v>
      </c>
      <c r="L4149">
        <v>0</v>
      </c>
      <c r="M4149">
        <v>7</v>
      </c>
      <c r="N4149">
        <v>675</v>
      </c>
      <c r="O4149">
        <v>5</v>
      </c>
      <c r="P4149">
        <v>17</v>
      </c>
      <c r="Q4149">
        <v>0.7142857142857143</v>
      </c>
      <c r="R4149">
        <v>4725</v>
      </c>
      <c r="S4149" t="str" cm="1">
        <f t="array" ref="S4149">_xlfn.IFS(E4152&lt;30,"18-29",E4152&lt;45,"30-44",TRUE,"45+")</f>
        <v>30-44</v>
      </c>
      <c r="T4149" t="str" cm="1">
        <f t="array" ref="T4149">_xlfn.IFS(F4149&lt;=2,"0-2 Years",F4149&lt;=5,"3-5 Years",F4149&lt;=8,"6-8 Years",TRUE,"9-10 Years")</f>
        <v>6-8 Years</v>
      </c>
      <c r="U4149" t="str" cm="1">
        <f t="array" ref="U4149">_xlfn.IFS(P4149&gt;60,"High Risk",P4149&gt;30,"Medium Risk",TRUE,"Low Risk")</f>
        <v>Low Risk</v>
      </c>
      <c r="V4149">
        <f t="shared" si="64"/>
        <v>1</v>
      </c>
    </row>
    <row r="4150" spans="1:22" hidden="1" x14ac:dyDescent="0.2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 s="2">
        <v>0</v>
      </c>
      <c r="H4150">
        <v>2</v>
      </c>
      <c r="I4150">
        <v>1</v>
      </c>
      <c r="J4150">
        <v>1</v>
      </c>
      <c r="K4150" s="1">
        <v>137898.57</v>
      </c>
      <c r="L4150">
        <v>0</v>
      </c>
      <c r="M4150">
        <v>7</v>
      </c>
      <c r="N4150">
        <v>2981</v>
      </c>
      <c r="O4150">
        <v>9</v>
      </c>
      <c r="P4150">
        <v>36</v>
      </c>
      <c r="Q4150">
        <v>1</v>
      </c>
      <c r="R4150">
        <v>20867</v>
      </c>
      <c r="S4150" t="str" cm="1">
        <f t="array" ref="S4150">_xlfn.IFS(E4153&lt;30,"18-29",E4153&lt;45,"30-44",TRUE,"45+")</f>
        <v>30-44</v>
      </c>
      <c r="T4150" t="str" cm="1">
        <f t="array" ref="T4150">_xlfn.IFS(F4150&lt;=2,"0-2 Years",F4150&lt;=5,"3-5 Years",F4150&lt;=8,"6-8 Years",TRUE,"9-10 Years")</f>
        <v>6-8 Years</v>
      </c>
      <c r="U4150" t="str" cm="1">
        <f t="array" ref="U4150">_xlfn.IFS(P4150&gt;60,"High Risk",P4150&gt;30,"Medium Risk",TRUE,"Low Risk")</f>
        <v>Medium Risk</v>
      </c>
      <c r="V4150">
        <f t="shared" si="64"/>
        <v>3</v>
      </c>
    </row>
    <row r="4151" spans="1:22" x14ac:dyDescent="0.2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 s="2">
        <v>160903.20000000001</v>
      </c>
      <c r="H4151">
        <v>1</v>
      </c>
      <c r="I4151">
        <v>0</v>
      </c>
      <c r="J4151">
        <v>0</v>
      </c>
      <c r="K4151" s="1">
        <v>78774.36</v>
      </c>
      <c r="L4151">
        <v>0</v>
      </c>
      <c r="M4151">
        <v>18</v>
      </c>
      <c r="N4151">
        <v>960</v>
      </c>
      <c r="O4151">
        <v>7</v>
      </c>
      <c r="P4151">
        <v>62</v>
      </c>
      <c r="Q4151">
        <v>0.3888888888888889</v>
      </c>
      <c r="R4151">
        <v>17280</v>
      </c>
      <c r="S4151" t="str" cm="1">
        <f t="array" ref="S4151">_xlfn.IFS(E4154&lt;30,"18-29",E4154&lt;45,"30-44",TRUE,"45+")</f>
        <v>30-44</v>
      </c>
      <c r="T4151" t="str" cm="1">
        <f t="array" ref="T4151">_xlfn.IFS(F4151&lt;=2,"0-2 Years",F4151&lt;=5,"3-5 Years",F4151&lt;=8,"6-8 Years",TRUE,"9-10 Years")</f>
        <v>0-2 Years</v>
      </c>
      <c r="U4151" t="str" cm="1">
        <f t="array" ref="U4151">_xlfn.IFS(P4151&gt;60,"High Risk",P4151&gt;30,"Medium Risk",TRUE,"Low Risk")</f>
        <v>High Risk</v>
      </c>
      <c r="V4151">
        <f t="shared" si="64"/>
        <v>6</v>
      </c>
    </row>
    <row r="4152" spans="1:22" hidden="1" x14ac:dyDescent="0.2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 s="2">
        <v>138053.79</v>
      </c>
      <c r="H4152">
        <v>2</v>
      </c>
      <c r="I4152">
        <v>1</v>
      </c>
      <c r="J4152">
        <v>0</v>
      </c>
      <c r="K4152" s="1">
        <v>148779.41</v>
      </c>
      <c r="L4152">
        <v>0</v>
      </c>
      <c r="M4152">
        <v>27</v>
      </c>
      <c r="N4152">
        <v>2584</v>
      </c>
      <c r="O4152">
        <v>0</v>
      </c>
      <c r="P4152">
        <v>2</v>
      </c>
      <c r="Q4152">
        <v>0</v>
      </c>
      <c r="R4152">
        <v>69768</v>
      </c>
      <c r="S4152" t="str" cm="1">
        <f t="array" ref="S4152">_xlfn.IFS(E4155&lt;30,"18-29",E4155&lt;45,"30-44",TRUE,"45+")</f>
        <v>45+</v>
      </c>
      <c r="T4152" t="str" cm="1">
        <f t="array" ref="T4152">_xlfn.IFS(F4152&lt;=2,"0-2 Years",F4152&lt;=5,"3-5 Years",F4152&lt;=8,"6-8 Years",TRUE,"9-10 Years")</f>
        <v>6-8 Years</v>
      </c>
      <c r="U4152" t="str" cm="1">
        <f t="array" ref="U4152">_xlfn.IFS(P4152&gt;60,"High Risk",P4152&gt;30,"Medium Risk",TRUE,"Low Risk")</f>
        <v>Low Risk</v>
      </c>
      <c r="V4152">
        <f t="shared" si="64"/>
        <v>3</v>
      </c>
    </row>
    <row r="4153" spans="1:22" hidden="1" x14ac:dyDescent="0.2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 s="2">
        <v>153548.12</v>
      </c>
      <c r="H4153">
        <v>1</v>
      </c>
      <c r="I4153">
        <v>0</v>
      </c>
      <c r="J4153">
        <v>0</v>
      </c>
      <c r="K4153" s="1">
        <v>35300.080000000002</v>
      </c>
      <c r="L4153">
        <v>1</v>
      </c>
      <c r="M4153">
        <v>29</v>
      </c>
      <c r="N4153">
        <v>3387</v>
      </c>
      <c r="O4153">
        <v>4</v>
      </c>
      <c r="P4153">
        <v>93</v>
      </c>
      <c r="Q4153">
        <v>0.13793103448275862</v>
      </c>
      <c r="R4153">
        <v>98223</v>
      </c>
      <c r="S4153" t="str" cm="1">
        <f t="array" ref="S4153">_xlfn.IFS(E4156&lt;30,"18-29",E4156&lt;45,"30-44",TRUE,"45+")</f>
        <v>30-44</v>
      </c>
      <c r="T4153" t="str" cm="1">
        <f t="array" ref="T4153">_xlfn.IFS(F4153&lt;=2,"0-2 Years",F4153&lt;=5,"3-5 Years",F4153&lt;=8,"6-8 Years",TRUE,"9-10 Years")</f>
        <v>6-8 Years</v>
      </c>
      <c r="U4153" t="str" cm="1">
        <f t="array" ref="U4153">_xlfn.IFS(P4153&gt;60,"High Risk",P4153&gt;30,"Medium Risk",TRUE,"Low Risk")</f>
        <v>High Risk</v>
      </c>
      <c r="V4153">
        <f t="shared" si="64"/>
        <v>5</v>
      </c>
    </row>
    <row r="4154" spans="1:22" hidden="1" x14ac:dyDescent="0.2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 s="2">
        <v>149085.9</v>
      </c>
      <c r="H4154">
        <v>2</v>
      </c>
      <c r="I4154">
        <v>1</v>
      </c>
      <c r="J4154">
        <v>1</v>
      </c>
      <c r="K4154" s="1">
        <v>197077.36</v>
      </c>
      <c r="L4154">
        <v>0</v>
      </c>
      <c r="M4154">
        <v>16</v>
      </c>
      <c r="N4154">
        <v>1803</v>
      </c>
      <c r="O4154">
        <v>1</v>
      </c>
      <c r="P4154">
        <v>177</v>
      </c>
      <c r="Q4154">
        <v>6.25E-2</v>
      </c>
      <c r="R4154">
        <v>28848</v>
      </c>
      <c r="S4154" t="str" cm="1">
        <f t="array" ref="S4154">_xlfn.IFS(E4157&lt;30,"18-29",E4157&lt;45,"30-44",TRUE,"45+")</f>
        <v>30-44</v>
      </c>
      <c r="T4154" t="str" cm="1">
        <f t="array" ref="T4154">_xlfn.IFS(F4154&lt;=2,"0-2 Years",F4154&lt;=5,"3-5 Years",F4154&lt;=8,"6-8 Years",TRUE,"9-10 Years")</f>
        <v>6-8 Years</v>
      </c>
      <c r="U4154" t="str" cm="1">
        <f t="array" ref="U4154">_xlfn.IFS(P4154&gt;60,"High Risk",P4154&gt;30,"Medium Risk",TRUE,"Low Risk")</f>
        <v>High Risk</v>
      </c>
      <c r="V4154">
        <f t="shared" si="64"/>
        <v>0</v>
      </c>
    </row>
    <row r="4155" spans="1:22" x14ac:dyDescent="0.2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 s="2">
        <v>95231.91</v>
      </c>
      <c r="H4155">
        <v>1</v>
      </c>
      <c r="I4155">
        <v>0</v>
      </c>
      <c r="J4155">
        <v>0</v>
      </c>
      <c r="K4155" s="1">
        <v>70140.800000000003</v>
      </c>
      <c r="L4155">
        <v>1</v>
      </c>
      <c r="M4155">
        <v>29</v>
      </c>
      <c r="N4155">
        <v>3511</v>
      </c>
      <c r="O4155">
        <v>5</v>
      </c>
      <c r="P4155">
        <v>14</v>
      </c>
      <c r="Q4155">
        <v>0.17241379310344829</v>
      </c>
      <c r="R4155">
        <v>101819</v>
      </c>
      <c r="S4155" t="str" cm="1">
        <f t="array" ref="S4155">_xlfn.IFS(E4158&lt;30,"18-29",E4158&lt;45,"30-44",TRUE,"45+")</f>
        <v>30-44</v>
      </c>
      <c r="T4155" t="str" cm="1">
        <f t="array" ref="T4155">_xlfn.IFS(F4155&lt;=2,"0-2 Years",F4155&lt;=5,"3-5 Years",F4155&lt;=8,"6-8 Years",TRUE,"9-10 Years")</f>
        <v>6-8 Years</v>
      </c>
      <c r="U4155" t="str" cm="1">
        <f t="array" ref="U4155">_xlfn.IFS(P4155&gt;60,"High Risk",P4155&gt;30,"Medium Risk",TRUE,"Low Risk")</f>
        <v>Low Risk</v>
      </c>
      <c r="V4155">
        <f t="shared" si="64"/>
        <v>6</v>
      </c>
    </row>
    <row r="4156" spans="1:22" x14ac:dyDescent="0.2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 s="2">
        <v>0</v>
      </c>
      <c r="H4156">
        <v>2</v>
      </c>
      <c r="I4156">
        <v>1</v>
      </c>
      <c r="J4156">
        <v>0</v>
      </c>
      <c r="K4156" s="1">
        <v>196288.46</v>
      </c>
      <c r="L4156">
        <v>0</v>
      </c>
      <c r="M4156">
        <v>19</v>
      </c>
      <c r="N4156">
        <v>2639</v>
      </c>
      <c r="O4156">
        <v>0</v>
      </c>
      <c r="P4156">
        <v>51</v>
      </c>
      <c r="Q4156">
        <v>0</v>
      </c>
      <c r="R4156">
        <v>50141</v>
      </c>
      <c r="S4156" t="str" cm="1">
        <f t="array" ref="S4156">_xlfn.IFS(E4159&lt;30,"18-29",E4159&lt;45,"30-44",TRUE,"45+")</f>
        <v>45+</v>
      </c>
      <c r="T4156" t="str" cm="1">
        <f t="array" ref="T4156">_xlfn.IFS(F4156&lt;=2,"0-2 Years",F4156&lt;=5,"3-5 Years",F4156&lt;=8,"6-8 Years",TRUE,"9-10 Years")</f>
        <v>3-5 Years</v>
      </c>
      <c r="U4156" t="str" cm="1">
        <f t="array" ref="U4156">_xlfn.IFS(P4156&gt;60,"High Risk",P4156&gt;30,"Medium Risk",TRUE,"Low Risk")</f>
        <v>Medium Risk</v>
      </c>
      <c r="V4156">
        <f t="shared" si="64"/>
        <v>6</v>
      </c>
    </row>
    <row r="4157" spans="1:22" hidden="1" x14ac:dyDescent="0.2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 s="2">
        <v>85109.21</v>
      </c>
      <c r="H4157">
        <v>1</v>
      </c>
      <c r="I4157">
        <v>1</v>
      </c>
      <c r="J4157">
        <v>0</v>
      </c>
      <c r="K4157" s="1">
        <v>1557.82</v>
      </c>
      <c r="L4157">
        <v>0</v>
      </c>
      <c r="M4157">
        <v>18</v>
      </c>
      <c r="N4157">
        <v>1721</v>
      </c>
      <c r="O4157">
        <v>1</v>
      </c>
      <c r="P4157">
        <v>52</v>
      </c>
      <c r="Q4157">
        <v>5.5555555555555552E-2</v>
      </c>
      <c r="R4157">
        <v>30978</v>
      </c>
      <c r="S4157" t="str" cm="1">
        <f t="array" ref="S4157">_xlfn.IFS(E4160&lt;30,"18-29",E4160&lt;45,"30-44",TRUE,"45+")</f>
        <v>30-44</v>
      </c>
      <c r="T4157" t="str" cm="1">
        <f t="array" ref="T4157">_xlfn.IFS(F4157&lt;=2,"0-2 Years",F4157&lt;=5,"3-5 Years",F4157&lt;=8,"6-8 Years",TRUE,"9-10 Years")</f>
        <v>6-8 Years</v>
      </c>
      <c r="U4157" t="str" cm="1">
        <f t="array" ref="U4157">_xlfn.IFS(P4157&gt;60,"High Risk",P4157&gt;30,"Medium Risk",TRUE,"Low Risk")</f>
        <v>Medium Risk</v>
      </c>
      <c r="V4157">
        <f t="shared" si="64"/>
        <v>5</v>
      </c>
    </row>
    <row r="4158" spans="1:22" hidden="1" x14ac:dyDescent="0.2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 s="2">
        <v>125338.8</v>
      </c>
      <c r="H4158">
        <v>2</v>
      </c>
      <c r="I4158">
        <v>1</v>
      </c>
      <c r="J4158">
        <v>0</v>
      </c>
      <c r="K4158" s="1">
        <v>23970.13</v>
      </c>
      <c r="L4158">
        <v>0</v>
      </c>
      <c r="M4158">
        <v>18</v>
      </c>
      <c r="N4158">
        <v>1931</v>
      </c>
      <c r="O4158">
        <v>0</v>
      </c>
      <c r="P4158">
        <v>13</v>
      </c>
      <c r="Q4158">
        <v>0</v>
      </c>
      <c r="R4158">
        <v>34758</v>
      </c>
      <c r="S4158" t="str" cm="1">
        <f t="array" ref="S4158">_xlfn.IFS(E4161&lt;30,"18-29",E4161&lt;45,"30-44",TRUE,"45+")</f>
        <v>18-29</v>
      </c>
      <c r="T4158" t="str" cm="1">
        <f t="array" ref="T4158">_xlfn.IFS(F4158&lt;=2,"0-2 Years",F4158&lt;=5,"3-5 Years",F4158&lt;=8,"6-8 Years",TRUE,"9-10 Years")</f>
        <v>6-8 Years</v>
      </c>
      <c r="U4158" t="str" cm="1">
        <f t="array" ref="U4158">_xlfn.IFS(P4158&gt;60,"High Risk",P4158&gt;30,"Medium Risk",TRUE,"Low Risk")</f>
        <v>Low Risk</v>
      </c>
      <c r="V4158">
        <f t="shared" si="64"/>
        <v>3</v>
      </c>
    </row>
    <row r="4159" spans="1:22" hidden="1" x14ac:dyDescent="0.2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 s="2">
        <v>0</v>
      </c>
      <c r="H4159">
        <v>2</v>
      </c>
      <c r="I4159">
        <v>1</v>
      </c>
      <c r="J4159">
        <v>1</v>
      </c>
      <c r="K4159" s="1">
        <v>180243.56</v>
      </c>
      <c r="L4159">
        <v>0</v>
      </c>
      <c r="M4159">
        <v>11</v>
      </c>
      <c r="N4159">
        <v>3330</v>
      </c>
      <c r="O4159">
        <v>6</v>
      </c>
      <c r="P4159">
        <v>164</v>
      </c>
      <c r="Q4159">
        <v>0.54545454545454541</v>
      </c>
      <c r="R4159">
        <v>36630</v>
      </c>
      <c r="S4159" t="str" cm="1">
        <f t="array" ref="S4159">_xlfn.IFS(E4162&lt;30,"18-29",E4162&lt;45,"30-44",TRUE,"45+")</f>
        <v>30-44</v>
      </c>
      <c r="T4159" t="str" cm="1">
        <f t="array" ref="T4159">_xlfn.IFS(F4159&lt;=2,"0-2 Years",F4159&lt;=5,"3-5 Years",F4159&lt;=8,"6-8 Years",TRUE,"9-10 Years")</f>
        <v>3-5 Years</v>
      </c>
      <c r="U4159" t="str" cm="1">
        <f t="array" ref="U4159">_xlfn.IFS(P4159&gt;60,"High Risk",P4159&gt;30,"Medium Risk",TRUE,"Low Risk")</f>
        <v>High Risk</v>
      </c>
      <c r="V4159">
        <f t="shared" si="64"/>
        <v>4</v>
      </c>
    </row>
    <row r="4160" spans="1:22" hidden="1" x14ac:dyDescent="0.2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 s="2">
        <v>106831.69</v>
      </c>
      <c r="H4160">
        <v>1</v>
      </c>
      <c r="I4160">
        <v>0</v>
      </c>
      <c r="J4160">
        <v>1</v>
      </c>
      <c r="K4160" s="1">
        <v>148977.72</v>
      </c>
      <c r="L4160">
        <v>0</v>
      </c>
      <c r="M4160">
        <v>26</v>
      </c>
      <c r="N4160">
        <v>2064</v>
      </c>
      <c r="O4160">
        <v>5</v>
      </c>
      <c r="P4160">
        <v>24</v>
      </c>
      <c r="Q4160">
        <v>0.19230769230769232</v>
      </c>
      <c r="R4160">
        <v>53664</v>
      </c>
      <c r="S4160" t="str" cm="1">
        <f t="array" ref="S4160">_xlfn.IFS(E4163&lt;30,"18-29",E4163&lt;45,"30-44",TRUE,"45+")</f>
        <v>30-44</v>
      </c>
      <c r="T4160" t="str" cm="1">
        <f t="array" ref="T4160">_xlfn.IFS(F4160&lt;=2,"0-2 Years",F4160&lt;=5,"3-5 Years",F4160&lt;=8,"6-8 Years",TRUE,"9-10 Years")</f>
        <v>0-2 Years</v>
      </c>
      <c r="U4160" t="str" cm="1">
        <f t="array" ref="U4160">_xlfn.IFS(P4160&gt;60,"High Risk",P4160&gt;30,"Medium Risk",TRUE,"Low Risk")</f>
        <v>Low Risk</v>
      </c>
      <c r="V4160">
        <f t="shared" si="64"/>
        <v>3</v>
      </c>
    </row>
    <row r="4161" spans="1:22" hidden="1" x14ac:dyDescent="0.2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 s="2">
        <v>159597.45000000001</v>
      </c>
      <c r="H4161">
        <v>1</v>
      </c>
      <c r="I4161">
        <v>1</v>
      </c>
      <c r="J4161">
        <v>0</v>
      </c>
      <c r="K4161" s="1">
        <v>39934.410000000003</v>
      </c>
      <c r="L4161">
        <v>0</v>
      </c>
      <c r="M4161">
        <v>12</v>
      </c>
      <c r="N4161">
        <v>1477</v>
      </c>
      <c r="O4161">
        <v>7</v>
      </c>
      <c r="P4161">
        <v>24</v>
      </c>
      <c r="Q4161">
        <v>0.58333333333333337</v>
      </c>
      <c r="R4161">
        <v>17724</v>
      </c>
      <c r="S4161" t="str" cm="1">
        <f t="array" ref="S4161">_xlfn.IFS(E4164&lt;30,"18-29",E4164&lt;45,"30-44",TRUE,"45+")</f>
        <v>45+</v>
      </c>
      <c r="T4161" t="str" cm="1">
        <f t="array" ref="T4161">_xlfn.IFS(F4161&lt;=2,"0-2 Years",F4161&lt;=5,"3-5 Years",F4161&lt;=8,"6-8 Years",TRUE,"9-10 Years")</f>
        <v>3-5 Years</v>
      </c>
      <c r="U4161" t="str" cm="1">
        <f t="array" ref="U4161">_xlfn.IFS(P4161&gt;60,"High Risk",P4161&gt;30,"Medium Risk",TRUE,"Low Risk")</f>
        <v>Low Risk</v>
      </c>
      <c r="V4161">
        <f t="shared" si="64"/>
        <v>5</v>
      </c>
    </row>
    <row r="4162" spans="1:22" hidden="1" x14ac:dyDescent="0.2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 s="2">
        <v>147361.57</v>
      </c>
      <c r="H4162">
        <v>1</v>
      </c>
      <c r="I4162">
        <v>1</v>
      </c>
      <c r="J4162">
        <v>1</v>
      </c>
      <c r="K4162" s="1">
        <v>133031.96</v>
      </c>
      <c r="L4162">
        <v>0</v>
      </c>
      <c r="M4162">
        <v>4</v>
      </c>
      <c r="N4162">
        <v>2342</v>
      </c>
      <c r="O4162">
        <v>6</v>
      </c>
      <c r="P4162">
        <v>142</v>
      </c>
      <c r="Q4162">
        <v>1</v>
      </c>
      <c r="R4162">
        <v>9368</v>
      </c>
      <c r="S4162" t="str" cm="1">
        <f t="array" ref="S4162">_xlfn.IFS(E4165&lt;30,"18-29",E4165&lt;45,"30-44",TRUE,"45+")</f>
        <v>30-44</v>
      </c>
      <c r="T4162" t="str" cm="1">
        <f t="array" ref="T4162">_xlfn.IFS(F4162&lt;=2,"0-2 Years",F4162&lt;=5,"3-5 Years",F4162&lt;=8,"6-8 Years",TRUE,"9-10 Years")</f>
        <v>6-8 Years</v>
      </c>
      <c r="U4162" t="str" cm="1">
        <f t="array" ref="U4162">_xlfn.IFS(P4162&gt;60,"High Risk",P4162&gt;30,"Medium Risk",TRUE,"Low Risk")</f>
        <v>High Risk</v>
      </c>
      <c r="V4162">
        <f t="shared" si="64"/>
        <v>2</v>
      </c>
    </row>
    <row r="4163" spans="1:22" hidden="1" x14ac:dyDescent="0.2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 s="2">
        <v>176134.54</v>
      </c>
      <c r="H4163">
        <v>1</v>
      </c>
      <c r="I4163">
        <v>1</v>
      </c>
      <c r="J4163">
        <v>1</v>
      </c>
      <c r="K4163" s="1">
        <v>52856.88</v>
      </c>
      <c r="L4163">
        <v>0</v>
      </c>
      <c r="M4163">
        <v>20</v>
      </c>
      <c r="N4163">
        <v>2582</v>
      </c>
      <c r="O4163">
        <v>9</v>
      </c>
      <c r="P4163">
        <v>105</v>
      </c>
      <c r="Q4163">
        <v>0.45</v>
      </c>
      <c r="R4163">
        <v>51640</v>
      </c>
      <c r="S4163" t="str" cm="1">
        <f t="array" ref="S4163">_xlfn.IFS(E4166&lt;30,"18-29",E4166&lt;45,"30-44",TRUE,"45+")</f>
        <v>30-44</v>
      </c>
      <c r="T4163" t="str" cm="1">
        <f t="array" ref="T4163">_xlfn.IFS(F4163&lt;=2,"0-2 Years",F4163&lt;=5,"3-5 Years",F4163&lt;=8,"6-8 Years",TRUE,"9-10 Years")</f>
        <v>3-5 Years</v>
      </c>
      <c r="U4163" t="str" cm="1">
        <f t="array" ref="U4163">_xlfn.IFS(P4163&gt;60,"High Risk",P4163&gt;30,"Medium Risk",TRUE,"Low Risk")</f>
        <v>High Risk</v>
      </c>
      <c r="V4163">
        <f t="shared" ref="V4163:V4226" si="65">IF(J4163=0,3,0)+IF(G4163=0,3,0)+IF(H4163=1,2,0)+IF(E4163&gt;45,1,0)+IF(F4163&lt;3,1,0)</f>
        <v>2</v>
      </c>
    </row>
    <row r="4164" spans="1:22" hidden="1" x14ac:dyDescent="0.2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 s="2">
        <v>0</v>
      </c>
      <c r="H4164">
        <v>2</v>
      </c>
      <c r="I4164">
        <v>1</v>
      </c>
      <c r="J4164">
        <v>1</v>
      </c>
      <c r="K4164" s="1">
        <v>937.15</v>
      </c>
      <c r="L4164">
        <v>0</v>
      </c>
      <c r="M4164">
        <v>29</v>
      </c>
      <c r="N4164">
        <v>2260</v>
      </c>
      <c r="O4164">
        <v>1</v>
      </c>
      <c r="P4164">
        <v>121</v>
      </c>
      <c r="Q4164">
        <v>3.4482758620689655E-2</v>
      </c>
      <c r="R4164">
        <v>65540</v>
      </c>
      <c r="S4164" t="str" cm="1">
        <f t="array" ref="S4164">_xlfn.IFS(E4167&lt;30,"18-29",E4167&lt;45,"30-44",TRUE,"45+")</f>
        <v>45+</v>
      </c>
      <c r="T4164" t="str" cm="1">
        <f t="array" ref="T4164">_xlfn.IFS(F4164&lt;=2,"0-2 Years",F4164&lt;=5,"3-5 Years",F4164&lt;=8,"6-8 Years",TRUE,"9-10 Years")</f>
        <v>3-5 Years</v>
      </c>
      <c r="U4164" t="str" cm="1">
        <f t="array" ref="U4164">_xlfn.IFS(P4164&gt;60,"High Risk",P4164&gt;30,"Medium Risk",TRUE,"Low Risk")</f>
        <v>High Risk</v>
      </c>
      <c r="V4164">
        <f t="shared" si="65"/>
        <v>4</v>
      </c>
    </row>
    <row r="4165" spans="1:22" hidden="1" x14ac:dyDescent="0.2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 s="2">
        <v>0</v>
      </c>
      <c r="H4165">
        <v>2</v>
      </c>
      <c r="I4165">
        <v>0</v>
      </c>
      <c r="J4165">
        <v>1</v>
      </c>
      <c r="K4165" s="1">
        <v>193022.44</v>
      </c>
      <c r="L4165">
        <v>0</v>
      </c>
      <c r="M4165">
        <v>3</v>
      </c>
      <c r="N4165">
        <v>1942</v>
      </c>
      <c r="O4165">
        <v>4</v>
      </c>
      <c r="P4165">
        <v>64</v>
      </c>
      <c r="Q4165">
        <v>1</v>
      </c>
      <c r="R4165">
        <v>5826</v>
      </c>
      <c r="S4165" t="str" cm="1">
        <f t="array" ref="S4165">_xlfn.IFS(E4168&lt;30,"18-29",E4168&lt;45,"30-44",TRUE,"45+")</f>
        <v>45+</v>
      </c>
      <c r="T4165" t="str" cm="1">
        <f t="array" ref="T4165">_xlfn.IFS(F4165&lt;=2,"0-2 Years",F4165&lt;=5,"3-5 Years",F4165&lt;=8,"6-8 Years",TRUE,"9-10 Years")</f>
        <v>6-8 Years</v>
      </c>
      <c r="U4165" t="str" cm="1">
        <f t="array" ref="U4165">_xlfn.IFS(P4165&gt;60,"High Risk",P4165&gt;30,"Medium Risk",TRUE,"Low Risk")</f>
        <v>High Risk</v>
      </c>
      <c r="V4165">
        <f t="shared" si="65"/>
        <v>3</v>
      </c>
    </row>
    <row r="4166" spans="1:22" x14ac:dyDescent="0.2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 s="2">
        <v>84055.43</v>
      </c>
      <c r="H4166">
        <v>1</v>
      </c>
      <c r="I4166">
        <v>0</v>
      </c>
      <c r="J4166">
        <v>0</v>
      </c>
      <c r="K4166" s="1">
        <v>37490.839999999997</v>
      </c>
      <c r="L4166">
        <v>0</v>
      </c>
      <c r="M4166">
        <v>3</v>
      </c>
      <c r="N4166">
        <v>4047</v>
      </c>
      <c r="O4166">
        <v>1</v>
      </c>
      <c r="P4166">
        <v>107</v>
      </c>
      <c r="Q4166">
        <v>0.33333333333333331</v>
      </c>
      <c r="R4166">
        <v>12141</v>
      </c>
      <c r="S4166" t="str" cm="1">
        <f t="array" ref="S4166">_xlfn.IFS(E4169&lt;30,"18-29",E4169&lt;45,"30-44",TRUE,"45+")</f>
        <v>30-44</v>
      </c>
      <c r="T4166" t="str" cm="1">
        <f t="array" ref="T4166">_xlfn.IFS(F4166&lt;=2,"0-2 Years",F4166&lt;=5,"3-5 Years",F4166&lt;=8,"6-8 Years",TRUE,"9-10 Years")</f>
        <v>0-2 Years</v>
      </c>
      <c r="U4166" t="str" cm="1">
        <f t="array" ref="U4166">_xlfn.IFS(P4166&gt;60,"High Risk",P4166&gt;30,"Medium Risk",TRUE,"Low Risk")</f>
        <v>High Risk</v>
      </c>
      <c r="V4166">
        <f t="shared" si="65"/>
        <v>6</v>
      </c>
    </row>
    <row r="4167" spans="1:22" hidden="1" x14ac:dyDescent="0.2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 s="2">
        <v>0</v>
      </c>
      <c r="H4167">
        <v>2</v>
      </c>
      <c r="I4167">
        <v>1</v>
      </c>
      <c r="J4167">
        <v>1</v>
      </c>
      <c r="K4167" s="1">
        <v>111558.7</v>
      </c>
      <c r="L4167">
        <v>0</v>
      </c>
      <c r="M4167">
        <v>11</v>
      </c>
      <c r="N4167">
        <v>1598</v>
      </c>
      <c r="O4167">
        <v>1</v>
      </c>
      <c r="P4167">
        <v>145</v>
      </c>
      <c r="Q4167">
        <v>9.0909090909090912E-2</v>
      </c>
      <c r="R4167">
        <v>17578</v>
      </c>
      <c r="S4167" t="str" cm="1">
        <f t="array" ref="S4167">_xlfn.IFS(E4170&lt;30,"18-29",E4170&lt;45,"30-44",TRUE,"45+")</f>
        <v>30-44</v>
      </c>
      <c r="T4167" t="str" cm="1">
        <f t="array" ref="T4167">_xlfn.IFS(F4167&lt;=2,"0-2 Years",F4167&lt;=5,"3-5 Years",F4167&lt;=8,"6-8 Years",TRUE,"9-10 Years")</f>
        <v>6-8 Years</v>
      </c>
      <c r="U4167" t="str" cm="1">
        <f t="array" ref="U4167">_xlfn.IFS(P4167&gt;60,"High Risk",P4167&gt;30,"Medium Risk",TRUE,"Low Risk")</f>
        <v>High Risk</v>
      </c>
      <c r="V4167">
        <f t="shared" si="65"/>
        <v>4</v>
      </c>
    </row>
    <row r="4168" spans="1:22" hidden="1" x14ac:dyDescent="0.2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 s="2">
        <v>174088.3</v>
      </c>
      <c r="H4168">
        <v>4</v>
      </c>
      <c r="I4168">
        <v>1</v>
      </c>
      <c r="J4168">
        <v>0</v>
      </c>
      <c r="K4168" s="1">
        <v>5669.31</v>
      </c>
      <c r="L4168">
        <v>1</v>
      </c>
      <c r="M4168">
        <v>1</v>
      </c>
      <c r="N4168">
        <v>1342</v>
      </c>
      <c r="O4168">
        <v>3</v>
      </c>
      <c r="P4168">
        <v>129</v>
      </c>
      <c r="Q4168">
        <v>1</v>
      </c>
      <c r="R4168">
        <v>1342</v>
      </c>
      <c r="S4168" t="str" cm="1">
        <f t="array" ref="S4168">_xlfn.IFS(E4171&lt;30,"18-29",E4171&lt;45,"30-44",TRUE,"45+")</f>
        <v>30-44</v>
      </c>
      <c r="T4168" t="str" cm="1">
        <f t="array" ref="T4168">_xlfn.IFS(F4168&lt;=2,"0-2 Years",F4168&lt;=5,"3-5 Years",F4168&lt;=8,"6-8 Years",TRUE,"9-10 Years")</f>
        <v>3-5 Years</v>
      </c>
      <c r="U4168" t="str" cm="1">
        <f t="array" ref="U4168">_xlfn.IFS(P4168&gt;60,"High Risk",P4168&gt;30,"Medium Risk",TRUE,"Low Risk")</f>
        <v>High Risk</v>
      </c>
      <c r="V4168">
        <f t="shared" si="65"/>
        <v>3</v>
      </c>
    </row>
    <row r="4169" spans="1:22" hidden="1" x14ac:dyDescent="0.2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 s="2">
        <v>199229.14</v>
      </c>
      <c r="H4169">
        <v>1</v>
      </c>
      <c r="I4169">
        <v>0</v>
      </c>
      <c r="J4169">
        <v>0</v>
      </c>
      <c r="K4169" s="1">
        <v>68106.289999999994</v>
      </c>
      <c r="L4169">
        <v>0</v>
      </c>
      <c r="M4169">
        <v>28</v>
      </c>
      <c r="N4169">
        <v>1850</v>
      </c>
      <c r="O4169">
        <v>6</v>
      </c>
      <c r="P4169">
        <v>97</v>
      </c>
      <c r="Q4169">
        <v>0.21428571428571427</v>
      </c>
      <c r="R4169">
        <v>51800</v>
      </c>
      <c r="S4169" t="str" cm="1">
        <f t="array" ref="S4169">_xlfn.IFS(E4172&lt;30,"18-29",E4172&lt;45,"30-44",TRUE,"45+")</f>
        <v>45+</v>
      </c>
      <c r="T4169" t="str" cm="1">
        <f t="array" ref="T4169">_xlfn.IFS(F4169&lt;=2,"0-2 Years",F4169&lt;=5,"3-5 Years",F4169&lt;=8,"6-8 Years",TRUE,"9-10 Years")</f>
        <v>6-8 Years</v>
      </c>
      <c r="U4169" t="str" cm="1">
        <f t="array" ref="U4169">_xlfn.IFS(P4169&gt;60,"High Risk",P4169&gt;30,"Medium Risk",TRUE,"Low Risk")</f>
        <v>High Risk</v>
      </c>
      <c r="V4169">
        <f t="shared" si="65"/>
        <v>5</v>
      </c>
    </row>
    <row r="4170" spans="1:22" x14ac:dyDescent="0.2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 s="2">
        <v>0</v>
      </c>
      <c r="H4170">
        <v>1</v>
      </c>
      <c r="I4170">
        <v>1</v>
      </c>
      <c r="J4170">
        <v>0</v>
      </c>
      <c r="K4170" s="1">
        <v>101834.58</v>
      </c>
      <c r="L4170">
        <v>0</v>
      </c>
      <c r="M4170">
        <v>1</v>
      </c>
      <c r="N4170">
        <v>469</v>
      </c>
      <c r="O4170">
        <v>6</v>
      </c>
      <c r="P4170">
        <v>47</v>
      </c>
      <c r="Q4170">
        <v>1</v>
      </c>
      <c r="R4170">
        <v>469</v>
      </c>
      <c r="S4170" t="str" cm="1">
        <f t="array" ref="S4170">_xlfn.IFS(E4173&lt;30,"18-29",E4173&lt;45,"30-44",TRUE,"45+")</f>
        <v>18-29</v>
      </c>
      <c r="T4170" t="str" cm="1">
        <f t="array" ref="T4170">_xlfn.IFS(F4170&lt;=2,"0-2 Years",F4170&lt;=5,"3-5 Years",F4170&lt;=8,"6-8 Years",TRUE,"9-10 Years")</f>
        <v>6-8 Years</v>
      </c>
      <c r="U4170" t="str" cm="1">
        <f t="array" ref="U4170">_xlfn.IFS(P4170&gt;60,"High Risk",P4170&gt;30,"Medium Risk",TRUE,"Low Risk")</f>
        <v>Medium Risk</v>
      </c>
      <c r="V4170">
        <f t="shared" si="65"/>
        <v>8</v>
      </c>
    </row>
    <row r="4171" spans="1:22" hidden="1" x14ac:dyDescent="0.2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 s="2">
        <v>0</v>
      </c>
      <c r="H4171">
        <v>2</v>
      </c>
      <c r="I4171">
        <v>0</v>
      </c>
      <c r="J4171">
        <v>1</v>
      </c>
      <c r="K4171" s="1">
        <v>73151.25</v>
      </c>
      <c r="L4171">
        <v>0</v>
      </c>
      <c r="M4171">
        <v>3</v>
      </c>
      <c r="N4171">
        <v>948</v>
      </c>
      <c r="O4171">
        <v>7</v>
      </c>
      <c r="P4171">
        <v>55</v>
      </c>
      <c r="Q4171">
        <v>1</v>
      </c>
      <c r="R4171">
        <v>2844</v>
      </c>
      <c r="S4171" t="str" cm="1">
        <f t="array" ref="S4171">_xlfn.IFS(E4174&lt;30,"18-29",E4174&lt;45,"30-44",TRUE,"45+")</f>
        <v>30-44</v>
      </c>
      <c r="T4171" t="str" cm="1">
        <f t="array" ref="T4171">_xlfn.IFS(F4171&lt;=2,"0-2 Years",F4171&lt;=5,"3-5 Years",F4171&lt;=8,"6-8 Years",TRUE,"9-10 Years")</f>
        <v>9-10 Years</v>
      </c>
      <c r="U4171" t="str" cm="1">
        <f t="array" ref="U4171">_xlfn.IFS(P4171&gt;60,"High Risk",P4171&gt;30,"Medium Risk",TRUE,"Low Risk")</f>
        <v>Medium Risk</v>
      </c>
      <c r="V4171">
        <f t="shared" si="65"/>
        <v>3</v>
      </c>
    </row>
    <row r="4172" spans="1:22" hidden="1" x14ac:dyDescent="0.2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 s="2">
        <v>78833.149999999994</v>
      </c>
      <c r="H4172">
        <v>2</v>
      </c>
      <c r="I4172">
        <v>1</v>
      </c>
      <c r="J4172">
        <v>1</v>
      </c>
      <c r="K4172" s="1">
        <v>37196.15</v>
      </c>
      <c r="L4172">
        <v>0</v>
      </c>
      <c r="M4172">
        <v>6</v>
      </c>
      <c r="N4172">
        <v>1438</v>
      </c>
      <c r="O4172">
        <v>8</v>
      </c>
      <c r="P4172">
        <v>14</v>
      </c>
      <c r="Q4172">
        <v>1</v>
      </c>
      <c r="R4172">
        <v>8628</v>
      </c>
      <c r="S4172" t="str" cm="1">
        <f t="array" ref="S4172">_xlfn.IFS(E4175&lt;30,"18-29",E4175&lt;45,"30-44",TRUE,"45+")</f>
        <v>18-29</v>
      </c>
      <c r="T4172" t="str" cm="1">
        <f t="array" ref="T4172">_xlfn.IFS(F4172&lt;=2,"0-2 Years",F4172&lt;=5,"3-5 Years",F4172&lt;=8,"6-8 Years",TRUE,"9-10 Years")</f>
        <v>3-5 Years</v>
      </c>
      <c r="U4172" t="str" cm="1">
        <f t="array" ref="U4172">_xlfn.IFS(P4172&gt;60,"High Risk",P4172&gt;30,"Medium Risk",TRUE,"Low Risk")</f>
        <v>Low Risk</v>
      </c>
      <c r="V4172">
        <f t="shared" si="65"/>
        <v>1</v>
      </c>
    </row>
    <row r="4173" spans="1:22" x14ac:dyDescent="0.2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 s="2">
        <v>0</v>
      </c>
      <c r="H4173">
        <v>1</v>
      </c>
      <c r="I4173">
        <v>0</v>
      </c>
      <c r="J4173">
        <v>0</v>
      </c>
      <c r="K4173" s="1">
        <v>7819.76</v>
      </c>
      <c r="L4173">
        <v>0</v>
      </c>
      <c r="M4173">
        <v>28</v>
      </c>
      <c r="N4173">
        <v>1592</v>
      </c>
      <c r="O4173">
        <v>10</v>
      </c>
      <c r="P4173">
        <v>49</v>
      </c>
      <c r="Q4173">
        <v>0.35714285714285715</v>
      </c>
      <c r="R4173">
        <v>44576</v>
      </c>
      <c r="S4173" t="str" cm="1">
        <f t="array" ref="S4173">_xlfn.IFS(E4176&lt;30,"18-29",E4176&lt;45,"30-44",TRUE,"45+")</f>
        <v>45+</v>
      </c>
      <c r="T4173" t="str" cm="1">
        <f t="array" ref="T4173">_xlfn.IFS(F4173&lt;=2,"0-2 Years",F4173&lt;=5,"3-5 Years",F4173&lt;=8,"6-8 Years",TRUE,"9-10 Years")</f>
        <v>6-8 Years</v>
      </c>
      <c r="U4173" t="str" cm="1">
        <f t="array" ref="U4173">_xlfn.IFS(P4173&gt;60,"High Risk",P4173&gt;30,"Medium Risk",TRUE,"Low Risk")</f>
        <v>Medium Risk</v>
      </c>
      <c r="V4173">
        <f t="shared" si="65"/>
        <v>8</v>
      </c>
    </row>
    <row r="4174" spans="1:22" hidden="1" x14ac:dyDescent="0.2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 s="2">
        <v>0</v>
      </c>
      <c r="H4174">
        <v>2</v>
      </c>
      <c r="I4174">
        <v>1</v>
      </c>
      <c r="J4174">
        <v>1</v>
      </c>
      <c r="K4174" s="1">
        <v>23129.46</v>
      </c>
      <c r="L4174">
        <v>0</v>
      </c>
      <c r="M4174">
        <v>17</v>
      </c>
      <c r="N4174">
        <v>3046</v>
      </c>
      <c r="O4174">
        <v>10</v>
      </c>
      <c r="P4174">
        <v>80</v>
      </c>
      <c r="Q4174">
        <v>0.58823529411764708</v>
      </c>
      <c r="R4174">
        <v>51782</v>
      </c>
      <c r="S4174" t="str" cm="1">
        <f t="array" ref="S4174">_xlfn.IFS(E4177&lt;30,"18-29",E4177&lt;45,"30-44",TRUE,"45+")</f>
        <v>30-44</v>
      </c>
      <c r="T4174" t="str" cm="1">
        <f t="array" ref="T4174">_xlfn.IFS(F4174&lt;=2,"0-2 Years",F4174&lt;=5,"3-5 Years",F4174&lt;=8,"6-8 Years",TRUE,"9-10 Years")</f>
        <v>0-2 Years</v>
      </c>
      <c r="U4174" t="str" cm="1">
        <f t="array" ref="U4174">_xlfn.IFS(P4174&gt;60,"High Risk",P4174&gt;30,"Medium Risk",TRUE,"Low Risk")</f>
        <v>High Risk</v>
      </c>
      <c r="V4174">
        <f t="shared" si="65"/>
        <v>4</v>
      </c>
    </row>
    <row r="4175" spans="1:22" hidden="1" x14ac:dyDescent="0.2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 s="2">
        <v>102540.61</v>
      </c>
      <c r="H4175">
        <v>1</v>
      </c>
      <c r="I4175">
        <v>1</v>
      </c>
      <c r="J4175">
        <v>1</v>
      </c>
      <c r="K4175" s="1">
        <v>189680.79</v>
      </c>
      <c r="L4175">
        <v>0</v>
      </c>
      <c r="M4175">
        <v>25</v>
      </c>
      <c r="N4175">
        <v>1457</v>
      </c>
      <c r="O4175">
        <v>8</v>
      </c>
      <c r="P4175">
        <v>13</v>
      </c>
      <c r="Q4175">
        <v>0.32</v>
      </c>
      <c r="R4175">
        <v>36425</v>
      </c>
      <c r="S4175" t="str" cm="1">
        <f t="array" ref="S4175">_xlfn.IFS(E4178&lt;30,"18-29",E4178&lt;45,"30-44",TRUE,"45+")</f>
        <v>30-44</v>
      </c>
      <c r="T4175" t="str" cm="1">
        <f t="array" ref="T4175">_xlfn.IFS(F4175&lt;=2,"0-2 Years",F4175&lt;=5,"3-5 Years",F4175&lt;=8,"6-8 Years",TRUE,"9-10 Years")</f>
        <v>3-5 Years</v>
      </c>
      <c r="U4175" t="str" cm="1">
        <f t="array" ref="U4175">_xlfn.IFS(P4175&gt;60,"High Risk",P4175&gt;30,"Medium Risk",TRUE,"Low Risk")</f>
        <v>Low Risk</v>
      </c>
      <c r="V4175">
        <f t="shared" si="65"/>
        <v>2</v>
      </c>
    </row>
    <row r="4176" spans="1:22" hidden="1" x14ac:dyDescent="0.2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 s="2">
        <v>0</v>
      </c>
      <c r="H4176">
        <v>3</v>
      </c>
      <c r="I4176">
        <v>1</v>
      </c>
      <c r="J4176">
        <v>1</v>
      </c>
      <c r="K4176" s="1">
        <v>66586.559999999998</v>
      </c>
      <c r="L4176">
        <v>0</v>
      </c>
      <c r="M4176">
        <v>3</v>
      </c>
      <c r="N4176">
        <v>4789</v>
      </c>
      <c r="O4176">
        <v>5</v>
      </c>
      <c r="P4176">
        <v>76</v>
      </c>
      <c r="Q4176">
        <v>1</v>
      </c>
      <c r="R4176">
        <v>14367</v>
      </c>
      <c r="S4176" t="str" cm="1">
        <f t="array" ref="S4176">_xlfn.IFS(E4179&lt;30,"18-29",E4179&lt;45,"30-44",TRUE,"45+")</f>
        <v>30-44</v>
      </c>
      <c r="T4176" t="str" cm="1">
        <f t="array" ref="T4176">_xlfn.IFS(F4176&lt;=2,"0-2 Years",F4176&lt;=5,"3-5 Years",F4176&lt;=8,"6-8 Years",TRUE,"9-10 Years")</f>
        <v>3-5 Years</v>
      </c>
      <c r="U4176" t="str" cm="1">
        <f t="array" ref="U4176">_xlfn.IFS(P4176&gt;60,"High Risk",P4176&gt;30,"Medium Risk",TRUE,"Low Risk")</f>
        <v>High Risk</v>
      </c>
      <c r="V4176">
        <f t="shared" si="65"/>
        <v>4</v>
      </c>
    </row>
    <row r="4177" spans="1:22" hidden="1" x14ac:dyDescent="0.2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 s="2">
        <v>0</v>
      </c>
      <c r="H4177">
        <v>2</v>
      </c>
      <c r="I4177">
        <v>1</v>
      </c>
      <c r="J4177">
        <v>1</v>
      </c>
      <c r="K4177" s="1">
        <v>2920.63</v>
      </c>
      <c r="L4177">
        <v>1</v>
      </c>
      <c r="M4177">
        <v>22</v>
      </c>
      <c r="N4177">
        <v>4507</v>
      </c>
      <c r="O4177">
        <v>3</v>
      </c>
      <c r="P4177">
        <v>32</v>
      </c>
      <c r="Q4177">
        <v>0.13636363636363635</v>
      </c>
      <c r="R4177">
        <v>99154</v>
      </c>
      <c r="S4177" t="str" cm="1">
        <f t="array" ref="S4177">_xlfn.IFS(E4180&lt;30,"18-29",E4180&lt;45,"30-44",TRUE,"45+")</f>
        <v>30-44</v>
      </c>
      <c r="T4177" t="str" cm="1">
        <f t="array" ref="T4177">_xlfn.IFS(F4177&lt;=2,"0-2 Years",F4177&lt;=5,"3-5 Years",F4177&lt;=8,"6-8 Years",TRUE,"9-10 Years")</f>
        <v>0-2 Years</v>
      </c>
      <c r="U4177" t="str" cm="1">
        <f t="array" ref="U4177">_xlfn.IFS(P4177&gt;60,"High Risk",P4177&gt;30,"Medium Risk",TRUE,"Low Risk")</f>
        <v>Medium Risk</v>
      </c>
      <c r="V4177">
        <f t="shared" si="65"/>
        <v>4</v>
      </c>
    </row>
    <row r="4178" spans="1:22" hidden="1" x14ac:dyDescent="0.2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 s="2">
        <v>129401.87</v>
      </c>
      <c r="H4178">
        <v>1</v>
      </c>
      <c r="I4178">
        <v>1</v>
      </c>
      <c r="J4178">
        <v>1</v>
      </c>
      <c r="K4178" s="1">
        <v>87684.93</v>
      </c>
      <c r="L4178">
        <v>0</v>
      </c>
      <c r="M4178">
        <v>4</v>
      </c>
      <c r="N4178">
        <v>3677</v>
      </c>
      <c r="O4178">
        <v>2</v>
      </c>
      <c r="P4178">
        <v>178</v>
      </c>
      <c r="Q4178">
        <v>0.5</v>
      </c>
      <c r="R4178">
        <v>14708</v>
      </c>
      <c r="S4178" t="str" cm="1">
        <f t="array" ref="S4178">_xlfn.IFS(E4181&lt;30,"18-29",E4181&lt;45,"30-44",TRUE,"45+")</f>
        <v>30-44</v>
      </c>
      <c r="T4178" t="str" cm="1">
        <f t="array" ref="T4178">_xlfn.IFS(F4178&lt;=2,"0-2 Years",F4178&lt;=5,"3-5 Years",F4178&lt;=8,"6-8 Years",TRUE,"9-10 Years")</f>
        <v>6-8 Years</v>
      </c>
      <c r="U4178" t="str" cm="1">
        <f t="array" ref="U4178">_xlfn.IFS(P4178&gt;60,"High Risk",P4178&gt;30,"Medium Risk",TRUE,"Low Risk")</f>
        <v>High Risk</v>
      </c>
      <c r="V4178">
        <f t="shared" si="65"/>
        <v>2</v>
      </c>
    </row>
    <row r="4179" spans="1:22" hidden="1" x14ac:dyDescent="0.2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 s="2">
        <v>0</v>
      </c>
      <c r="H4179">
        <v>2</v>
      </c>
      <c r="I4179">
        <v>1</v>
      </c>
      <c r="J4179">
        <v>1</v>
      </c>
      <c r="K4179" s="1">
        <v>199418.02</v>
      </c>
      <c r="L4179">
        <v>0</v>
      </c>
      <c r="M4179">
        <v>5</v>
      </c>
      <c r="N4179">
        <v>2240</v>
      </c>
      <c r="O4179">
        <v>5</v>
      </c>
      <c r="P4179">
        <v>160</v>
      </c>
      <c r="Q4179">
        <v>1</v>
      </c>
      <c r="R4179">
        <v>11200</v>
      </c>
      <c r="S4179" t="str" cm="1">
        <f t="array" ref="S4179">_xlfn.IFS(E4182&lt;30,"18-29",E4182&lt;45,"30-44",TRUE,"45+")</f>
        <v>30-44</v>
      </c>
      <c r="T4179" t="str" cm="1">
        <f t="array" ref="T4179">_xlfn.IFS(F4179&lt;=2,"0-2 Years",F4179&lt;=5,"3-5 Years",F4179&lt;=8,"6-8 Years",TRUE,"9-10 Years")</f>
        <v>6-8 Years</v>
      </c>
      <c r="U4179" t="str" cm="1">
        <f t="array" ref="U4179">_xlfn.IFS(P4179&gt;60,"High Risk",P4179&gt;30,"Medium Risk",TRUE,"Low Risk")</f>
        <v>High Risk</v>
      </c>
      <c r="V4179">
        <f t="shared" si="65"/>
        <v>3</v>
      </c>
    </row>
    <row r="4180" spans="1:22" hidden="1" x14ac:dyDescent="0.2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 s="2">
        <v>0</v>
      </c>
      <c r="H4180">
        <v>2</v>
      </c>
      <c r="I4180">
        <v>0</v>
      </c>
      <c r="J4180">
        <v>1</v>
      </c>
      <c r="K4180" s="1">
        <v>28515.17</v>
      </c>
      <c r="L4180">
        <v>0</v>
      </c>
      <c r="M4180">
        <v>8</v>
      </c>
      <c r="N4180">
        <v>1482</v>
      </c>
      <c r="O4180">
        <v>6</v>
      </c>
      <c r="P4180">
        <v>56</v>
      </c>
      <c r="Q4180">
        <v>0.75</v>
      </c>
      <c r="R4180">
        <v>11856</v>
      </c>
      <c r="S4180" t="str" cm="1">
        <f t="array" ref="S4180">_xlfn.IFS(E4183&lt;30,"18-29",E4183&lt;45,"30-44",TRUE,"45+")</f>
        <v>18-29</v>
      </c>
      <c r="T4180" t="str" cm="1">
        <f t="array" ref="T4180">_xlfn.IFS(F4180&lt;=2,"0-2 Years",F4180&lt;=5,"3-5 Years",F4180&lt;=8,"6-8 Years",TRUE,"9-10 Years")</f>
        <v>0-2 Years</v>
      </c>
      <c r="U4180" t="str" cm="1">
        <f t="array" ref="U4180">_xlfn.IFS(P4180&gt;60,"High Risk",P4180&gt;30,"Medium Risk",TRUE,"Low Risk")</f>
        <v>Medium Risk</v>
      </c>
      <c r="V4180">
        <f t="shared" si="65"/>
        <v>4</v>
      </c>
    </row>
    <row r="4181" spans="1:22" hidden="1" x14ac:dyDescent="0.2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 s="2">
        <v>0</v>
      </c>
      <c r="H4181">
        <v>2</v>
      </c>
      <c r="I4181">
        <v>1</v>
      </c>
      <c r="J4181">
        <v>1</v>
      </c>
      <c r="K4181" s="1">
        <v>92916.53</v>
      </c>
      <c r="L4181">
        <v>0</v>
      </c>
      <c r="M4181">
        <v>7</v>
      </c>
      <c r="N4181">
        <v>1964</v>
      </c>
      <c r="O4181">
        <v>1</v>
      </c>
      <c r="P4181">
        <v>63</v>
      </c>
      <c r="Q4181">
        <v>0.14285714285714285</v>
      </c>
      <c r="R4181">
        <v>13748</v>
      </c>
      <c r="S4181" t="str" cm="1">
        <f t="array" ref="S4181">_xlfn.IFS(E4184&lt;30,"18-29",E4184&lt;45,"30-44",TRUE,"45+")</f>
        <v>45+</v>
      </c>
      <c r="T4181" t="str" cm="1">
        <f t="array" ref="T4181">_xlfn.IFS(F4181&lt;=2,"0-2 Years",F4181&lt;=5,"3-5 Years",F4181&lt;=8,"6-8 Years",TRUE,"9-10 Years")</f>
        <v>0-2 Years</v>
      </c>
      <c r="U4181" t="str" cm="1">
        <f t="array" ref="U4181">_xlfn.IFS(P4181&gt;60,"High Risk",P4181&gt;30,"Medium Risk",TRUE,"Low Risk")</f>
        <v>High Risk</v>
      </c>
      <c r="V4181">
        <f t="shared" si="65"/>
        <v>4</v>
      </c>
    </row>
    <row r="4182" spans="1:22" hidden="1" x14ac:dyDescent="0.2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 s="2">
        <v>106702.94</v>
      </c>
      <c r="H4182">
        <v>2</v>
      </c>
      <c r="I4182">
        <v>0</v>
      </c>
      <c r="J4182">
        <v>0</v>
      </c>
      <c r="K4182" s="1">
        <v>198313.69</v>
      </c>
      <c r="L4182">
        <v>0</v>
      </c>
      <c r="M4182">
        <v>16</v>
      </c>
      <c r="N4182">
        <v>1183</v>
      </c>
      <c r="O4182">
        <v>4</v>
      </c>
      <c r="P4182">
        <v>101</v>
      </c>
      <c r="Q4182">
        <v>0.25</v>
      </c>
      <c r="R4182">
        <v>18928</v>
      </c>
      <c r="S4182" t="str" cm="1">
        <f t="array" ref="S4182">_xlfn.IFS(E4185&lt;30,"18-29",E4185&lt;45,"30-44",TRUE,"45+")</f>
        <v>18-29</v>
      </c>
      <c r="T4182" t="str" cm="1">
        <f t="array" ref="T4182">_xlfn.IFS(F4182&lt;=2,"0-2 Years",F4182&lt;=5,"3-5 Years",F4182&lt;=8,"6-8 Years",TRUE,"9-10 Years")</f>
        <v>9-10 Years</v>
      </c>
      <c r="U4182" t="str" cm="1">
        <f t="array" ref="U4182">_xlfn.IFS(P4182&gt;60,"High Risk",P4182&gt;30,"Medium Risk",TRUE,"Low Risk")</f>
        <v>High Risk</v>
      </c>
      <c r="V4182">
        <f t="shared" si="65"/>
        <v>3</v>
      </c>
    </row>
    <row r="4183" spans="1:22" hidden="1" x14ac:dyDescent="0.2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 s="2">
        <v>139584.57</v>
      </c>
      <c r="H4183">
        <v>1</v>
      </c>
      <c r="I4183">
        <v>1</v>
      </c>
      <c r="J4183">
        <v>0</v>
      </c>
      <c r="K4183" s="1">
        <v>36308.93</v>
      </c>
      <c r="L4183">
        <v>0</v>
      </c>
      <c r="M4183">
        <v>28</v>
      </c>
      <c r="N4183">
        <v>4474</v>
      </c>
      <c r="O4183">
        <v>8</v>
      </c>
      <c r="P4183">
        <v>94</v>
      </c>
      <c r="Q4183">
        <v>0.2857142857142857</v>
      </c>
      <c r="R4183">
        <v>125272</v>
      </c>
      <c r="S4183" t="str" cm="1">
        <f t="array" ref="S4183">_xlfn.IFS(E4186&lt;30,"18-29",E4186&lt;45,"30-44",TRUE,"45+")</f>
        <v>45+</v>
      </c>
      <c r="T4183" t="str" cm="1">
        <f t="array" ref="T4183">_xlfn.IFS(F4183&lt;=2,"0-2 Years",F4183&lt;=5,"3-5 Years",F4183&lt;=8,"6-8 Years",TRUE,"9-10 Years")</f>
        <v>3-5 Years</v>
      </c>
      <c r="U4183" t="str" cm="1">
        <f t="array" ref="U4183">_xlfn.IFS(P4183&gt;60,"High Risk",P4183&gt;30,"Medium Risk",TRUE,"Low Risk")</f>
        <v>High Risk</v>
      </c>
      <c r="V4183">
        <f t="shared" si="65"/>
        <v>5</v>
      </c>
    </row>
    <row r="4184" spans="1:22" hidden="1" x14ac:dyDescent="0.2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 s="2">
        <v>121016.23</v>
      </c>
      <c r="H4184">
        <v>1</v>
      </c>
      <c r="I4184">
        <v>1</v>
      </c>
      <c r="J4184">
        <v>1</v>
      </c>
      <c r="K4184" s="1">
        <v>41730.370000000003</v>
      </c>
      <c r="L4184">
        <v>1</v>
      </c>
      <c r="M4184">
        <v>16</v>
      </c>
      <c r="N4184">
        <v>2152</v>
      </c>
      <c r="O4184">
        <v>8</v>
      </c>
      <c r="P4184">
        <v>48</v>
      </c>
      <c r="Q4184">
        <v>0.5</v>
      </c>
      <c r="R4184">
        <v>34432</v>
      </c>
      <c r="S4184" t="str" cm="1">
        <f t="array" ref="S4184">_xlfn.IFS(E4187&lt;30,"18-29",E4187&lt;45,"30-44",TRUE,"45+")</f>
        <v>30-44</v>
      </c>
      <c r="T4184" t="str" cm="1">
        <f t="array" ref="T4184">_xlfn.IFS(F4184&lt;=2,"0-2 Years",F4184&lt;=5,"3-5 Years",F4184&lt;=8,"6-8 Years",TRUE,"9-10 Years")</f>
        <v>3-5 Years</v>
      </c>
      <c r="U4184" t="str" cm="1">
        <f t="array" ref="U4184">_xlfn.IFS(P4184&gt;60,"High Risk",P4184&gt;30,"Medium Risk",TRUE,"Low Risk")</f>
        <v>Medium Risk</v>
      </c>
      <c r="V4184">
        <f t="shared" si="65"/>
        <v>3</v>
      </c>
    </row>
    <row r="4185" spans="1:22" hidden="1" x14ac:dyDescent="0.2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 s="2">
        <v>0</v>
      </c>
      <c r="H4185">
        <v>2</v>
      </c>
      <c r="I4185">
        <v>1</v>
      </c>
      <c r="J4185">
        <v>1</v>
      </c>
      <c r="K4185" s="1">
        <v>31399.4</v>
      </c>
      <c r="L4185">
        <v>0</v>
      </c>
      <c r="M4185">
        <v>1</v>
      </c>
      <c r="N4185">
        <v>3520</v>
      </c>
      <c r="O4185">
        <v>3</v>
      </c>
      <c r="P4185">
        <v>35</v>
      </c>
      <c r="Q4185">
        <v>1</v>
      </c>
      <c r="R4185">
        <v>3520</v>
      </c>
      <c r="S4185" t="str" cm="1">
        <f t="array" ref="S4185">_xlfn.IFS(E4188&lt;30,"18-29",E4188&lt;45,"30-44",TRUE,"45+")</f>
        <v>18-29</v>
      </c>
      <c r="T4185" t="str" cm="1">
        <f t="array" ref="T4185">_xlfn.IFS(F4185&lt;=2,"0-2 Years",F4185&lt;=5,"3-5 Years",F4185&lt;=8,"6-8 Years",TRUE,"9-10 Years")</f>
        <v>0-2 Years</v>
      </c>
      <c r="U4185" t="str" cm="1">
        <f t="array" ref="U4185">_xlfn.IFS(P4185&gt;60,"High Risk",P4185&gt;30,"Medium Risk",TRUE,"Low Risk")</f>
        <v>Medium Risk</v>
      </c>
      <c r="V4185">
        <f t="shared" si="65"/>
        <v>4</v>
      </c>
    </row>
    <row r="4186" spans="1:22" hidden="1" x14ac:dyDescent="0.2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 s="2">
        <v>118210.42</v>
      </c>
      <c r="H4186">
        <v>2</v>
      </c>
      <c r="I4186">
        <v>0</v>
      </c>
      <c r="J4186">
        <v>0</v>
      </c>
      <c r="K4186" s="1">
        <v>60192.14</v>
      </c>
      <c r="L4186">
        <v>1</v>
      </c>
      <c r="M4186">
        <v>18</v>
      </c>
      <c r="N4186">
        <v>2990</v>
      </c>
      <c r="O4186">
        <v>0</v>
      </c>
      <c r="P4186">
        <v>13</v>
      </c>
      <c r="Q4186">
        <v>0</v>
      </c>
      <c r="R4186">
        <v>53820</v>
      </c>
      <c r="S4186" t="str" cm="1">
        <f t="array" ref="S4186">_xlfn.IFS(E4189&lt;30,"18-29",E4189&lt;45,"30-44",TRUE,"45+")</f>
        <v>30-44</v>
      </c>
      <c r="T4186" t="str" cm="1">
        <f t="array" ref="T4186">_xlfn.IFS(F4186&lt;=2,"0-2 Years",F4186&lt;=5,"3-5 Years",F4186&lt;=8,"6-8 Years",TRUE,"9-10 Years")</f>
        <v>6-8 Years</v>
      </c>
      <c r="U4186" t="str" cm="1">
        <f t="array" ref="U4186">_xlfn.IFS(P4186&gt;60,"High Risk",P4186&gt;30,"Medium Risk",TRUE,"Low Risk")</f>
        <v>Low Risk</v>
      </c>
      <c r="V4186">
        <f t="shared" si="65"/>
        <v>4</v>
      </c>
    </row>
    <row r="4187" spans="1:22" x14ac:dyDescent="0.2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 s="2">
        <v>0</v>
      </c>
      <c r="H4187">
        <v>2</v>
      </c>
      <c r="I4187">
        <v>1</v>
      </c>
      <c r="J4187">
        <v>0</v>
      </c>
      <c r="K4187" s="1">
        <v>29062.25</v>
      </c>
      <c r="L4187">
        <v>0</v>
      </c>
      <c r="M4187">
        <v>28</v>
      </c>
      <c r="N4187">
        <v>1143</v>
      </c>
      <c r="O4187">
        <v>2</v>
      </c>
      <c r="P4187">
        <v>61</v>
      </c>
      <c r="Q4187">
        <v>7.1428571428571425E-2</v>
      </c>
      <c r="R4187">
        <v>32004</v>
      </c>
      <c r="S4187" t="str" cm="1">
        <f t="array" ref="S4187">_xlfn.IFS(E4190&lt;30,"18-29",E4190&lt;45,"30-44",TRUE,"45+")</f>
        <v>45+</v>
      </c>
      <c r="T4187" t="str" cm="1">
        <f t="array" ref="T4187">_xlfn.IFS(F4187&lt;=2,"0-2 Years",F4187&lt;=5,"3-5 Years",F4187&lt;=8,"6-8 Years",TRUE,"9-10 Years")</f>
        <v>6-8 Years</v>
      </c>
      <c r="U4187" t="str" cm="1">
        <f t="array" ref="U4187">_xlfn.IFS(P4187&gt;60,"High Risk",P4187&gt;30,"Medium Risk",TRUE,"Low Risk")</f>
        <v>High Risk</v>
      </c>
      <c r="V4187">
        <f t="shared" si="65"/>
        <v>6</v>
      </c>
    </row>
    <row r="4188" spans="1:22" hidden="1" x14ac:dyDescent="0.2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 s="2">
        <v>148654.84</v>
      </c>
      <c r="H4188">
        <v>2</v>
      </c>
      <c r="I4188">
        <v>1</v>
      </c>
      <c r="J4188">
        <v>1</v>
      </c>
      <c r="K4188" s="1">
        <v>28805.09</v>
      </c>
      <c r="L4188">
        <v>0</v>
      </c>
      <c r="M4188">
        <v>3</v>
      </c>
      <c r="N4188">
        <v>1718</v>
      </c>
      <c r="O4188">
        <v>4</v>
      </c>
      <c r="P4188">
        <v>106</v>
      </c>
      <c r="Q4188">
        <v>1</v>
      </c>
      <c r="R4188">
        <v>5154</v>
      </c>
      <c r="S4188" t="str" cm="1">
        <f t="array" ref="S4188">_xlfn.IFS(E4191&lt;30,"18-29",E4191&lt;45,"30-44",TRUE,"45+")</f>
        <v>30-44</v>
      </c>
      <c r="T4188" t="str" cm="1">
        <f t="array" ref="T4188">_xlfn.IFS(F4188&lt;=2,"0-2 Years",F4188&lt;=5,"3-5 Years",F4188&lt;=8,"6-8 Years",TRUE,"9-10 Years")</f>
        <v>3-5 Years</v>
      </c>
      <c r="U4188" t="str" cm="1">
        <f t="array" ref="U4188">_xlfn.IFS(P4188&gt;60,"High Risk",P4188&gt;30,"Medium Risk",TRUE,"Low Risk")</f>
        <v>High Risk</v>
      </c>
      <c r="V4188">
        <f t="shared" si="65"/>
        <v>0</v>
      </c>
    </row>
    <row r="4189" spans="1:22" hidden="1" x14ac:dyDescent="0.2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 s="2">
        <v>136963.12</v>
      </c>
      <c r="H4189">
        <v>1</v>
      </c>
      <c r="I4189">
        <v>1</v>
      </c>
      <c r="J4189">
        <v>0</v>
      </c>
      <c r="K4189" s="1">
        <v>133814.28</v>
      </c>
      <c r="L4189">
        <v>0</v>
      </c>
      <c r="M4189">
        <v>16</v>
      </c>
      <c r="N4189">
        <v>805</v>
      </c>
      <c r="O4189">
        <v>5</v>
      </c>
      <c r="P4189">
        <v>83</v>
      </c>
      <c r="Q4189">
        <v>0.3125</v>
      </c>
      <c r="R4189">
        <v>12880</v>
      </c>
      <c r="S4189" t="str" cm="1">
        <f t="array" ref="S4189">_xlfn.IFS(E4192&lt;30,"18-29",E4192&lt;45,"30-44",TRUE,"45+")</f>
        <v>30-44</v>
      </c>
      <c r="T4189" t="str" cm="1">
        <f t="array" ref="T4189">_xlfn.IFS(F4189&lt;=2,"0-2 Years",F4189&lt;=5,"3-5 Years",F4189&lt;=8,"6-8 Years",TRUE,"9-10 Years")</f>
        <v>3-5 Years</v>
      </c>
      <c r="U4189" t="str" cm="1">
        <f t="array" ref="U4189">_xlfn.IFS(P4189&gt;60,"High Risk",P4189&gt;30,"Medium Risk",TRUE,"Low Risk")</f>
        <v>High Risk</v>
      </c>
      <c r="V4189">
        <f t="shared" si="65"/>
        <v>5</v>
      </c>
    </row>
    <row r="4190" spans="1:22" hidden="1" x14ac:dyDescent="0.2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 s="2">
        <v>137774.10999999999</v>
      </c>
      <c r="H4190">
        <v>2</v>
      </c>
      <c r="I4190">
        <v>1</v>
      </c>
      <c r="J4190">
        <v>0</v>
      </c>
      <c r="K4190" s="1">
        <v>151902.78</v>
      </c>
      <c r="L4190">
        <v>0</v>
      </c>
      <c r="M4190">
        <v>25</v>
      </c>
      <c r="N4190">
        <v>4302</v>
      </c>
      <c r="O4190">
        <v>7</v>
      </c>
      <c r="P4190">
        <v>78</v>
      </c>
      <c r="Q4190">
        <v>0.28000000000000003</v>
      </c>
      <c r="R4190">
        <v>107550</v>
      </c>
      <c r="S4190" t="str" cm="1">
        <f t="array" ref="S4190">_xlfn.IFS(E4193&lt;30,"18-29",E4193&lt;45,"30-44",TRUE,"45+")</f>
        <v>30-44</v>
      </c>
      <c r="T4190" t="str" cm="1">
        <f t="array" ref="T4190">_xlfn.IFS(F4190&lt;=2,"0-2 Years",F4190&lt;=5,"3-5 Years",F4190&lt;=8,"6-8 Years",TRUE,"9-10 Years")</f>
        <v>9-10 Years</v>
      </c>
      <c r="U4190" t="str" cm="1">
        <f t="array" ref="U4190">_xlfn.IFS(P4190&gt;60,"High Risk",P4190&gt;30,"Medium Risk",TRUE,"Low Risk")</f>
        <v>High Risk</v>
      </c>
      <c r="V4190">
        <f t="shared" si="65"/>
        <v>4</v>
      </c>
    </row>
    <row r="4191" spans="1:22" hidden="1" x14ac:dyDescent="0.2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 s="2">
        <v>111156.52</v>
      </c>
      <c r="H4191">
        <v>1</v>
      </c>
      <c r="I4191">
        <v>1</v>
      </c>
      <c r="J4191">
        <v>1</v>
      </c>
      <c r="K4191" s="1">
        <v>167376.26</v>
      </c>
      <c r="L4191">
        <v>0</v>
      </c>
      <c r="M4191">
        <v>3</v>
      </c>
      <c r="N4191">
        <v>2768</v>
      </c>
      <c r="O4191">
        <v>9</v>
      </c>
      <c r="P4191">
        <v>141</v>
      </c>
      <c r="Q4191">
        <v>1</v>
      </c>
      <c r="R4191">
        <v>8304</v>
      </c>
      <c r="S4191" t="str" cm="1">
        <f t="array" ref="S4191">_xlfn.IFS(E4194&lt;30,"18-29",E4194&lt;45,"30-44",TRUE,"45+")</f>
        <v>45+</v>
      </c>
      <c r="T4191" t="str" cm="1">
        <f t="array" ref="T4191">_xlfn.IFS(F4191&lt;=2,"0-2 Years",F4191&lt;=5,"3-5 Years",F4191&lt;=8,"6-8 Years",TRUE,"9-10 Years")</f>
        <v>3-5 Years</v>
      </c>
      <c r="U4191" t="str" cm="1">
        <f t="array" ref="U4191">_xlfn.IFS(P4191&gt;60,"High Risk",P4191&gt;30,"Medium Risk",TRUE,"Low Risk")</f>
        <v>High Risk</v>
      </c>
      <c r="V4191">
        <f t="shared" si="65"/>
        <v>2</v>
      </c>
    </row>
    <row r="4192" spans="1:22" hidden="1" x14ac:dyDescent="0.2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 s="2">
        <v>121237.65</v>
      </c>
      <c r="H4192">
        <v>1</v>
      </c>
      <c r="I4192">
        <v>1</v>
      </c>
      <c r="J4192">
        <v>1</v>
      </c>
      <c r="K4192" s="1">
        <v>31022.560000000001</v>
      </c>
      <c r="L4192">
        <v>0</v>
      </c>
      <c r="M4192">
        <v>18</v>
      </c>
      <c r="N4192">
        <v>972</v>
      </c>
      <c r="O4192">
        <v>2</v>
      </c>
      <c r="P4192">
        <v>56</v>
      </c>
      <c r="Q4192">
        <v>0.1111111111111111</v>
      </c>
      <c r="R4192">
        <v>17496</v>
      </c>
      <c r="S4192" t="str" cm="1">
        <f t="array" ref="S4192">_xlfn.IFS(E4195&lt;30,"18-29",E4195&lt;45,"30-44",TRUE,"45+")</f>
        <v>45+</v>
      </c>
      <c r="T4192" t="str" cm="1">
        <f t="array" ref="T4192">_xlfn.IFS(F4192&lt;=2,"0-2 Years",F4192&lt;=5,"3-5 Years",F4192&lt;=8,"6-8 Years",TRUE,"9-10 Years")</f>
        <v>3-5 Years</v>
      </c>
      <c r="U4192" t="str" cm="1">
        <f t="array" ref="U4192">_xlfn.IFS(P4192&gt;60,"High Risk",P4192&gt;30,"Medium Risk",TRUE,"Low Risk")</f>
        <v>Medium Risk</v>
      </c>
      <c r="V4192">
        <f t="shared" si="65"/>
        <v>2</v>
      </c>
    </row>
    <row r="4193" spans="1:22" x14ac:dyDescent="0.2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 s="2">
        <v>97234.58</v>
      </c>
      <c r="H4193">
        <v>1</v>
      </c>
      <c r="I4193">
        <v>1</v>
      </c>
      <c r="J4193">
        <v>0</v>
      </c>
      <c r="K4193" s="1">
        <v>188997.08</v>
      </c>
      <c r="L4193">
        <v>0</v>
      </c>
      <c r="M4193">
        <v>10</v>
      </c>
      <c r="N4193">
        <v>895</v>
      </c>
      <c r="O4193">
        <v>9</v>
      </c>
      <c r="P4193">
        <v>35</v>
      </c>
      <c r="Q4193">
        <v>0.9</v>
      </c>
      <c r="R4193">
        <v>8950</v>
      </c>
      <c r="S4193" t="str" cm="1">
        <f t="array" ref="S4193">_xlfn.IFS(E4196&lt;30,"18-29",E4196&lt;45,"30-44",TRUE,"45+")</f>
        <v>45+</v>
      </c>
      <c r="T4193" t="str" cm="1">
        <f t="array" ref="T4193">_xlfn.IFS(F4193&lt;=2,"0-2 Years",F4193&lt;=5,"3-5 Years",F4193&lt;=8,"6-8 Years",TRUE,"9-10 Years")</f>
        <v>0-2 Years</v>
      </c>
      <c r="U4193" t="str" cm="1">
        <f t="array" ref="U4193">_xlfn.IFS(P4193&gt;60,"High Risk",P4193&gt;30,"Medium Risk",TRUE,"Low Risk")</f>
        <v>Medium Risk</v>
      </c>
      <c r="V4193">
        <f t="shared" si="65"/>
        <v>6</v>
      </c>
    </row>
    <row r="4194" spans="1:22" hidden="1" x14ac:dyDescent="0.2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 s="2">
        <v>0</v>
      </c>
      <c r="H4194">
        <v>2</v>
      </c>
      <c r="I4194">
        <v>0</v>
      </c>
      <c r="J4194">
        <v>1</v>
      </c>
      <c r="K4194" s="1">
        <v>2085.3200000000002</v>
      </c>
      <c r="L4194">
        <v>0</v>
      </c>
      <c r="M4194">
        <v>23</v>
      </c>
      <c r="N4194">
        <v>841</v>
      </c>
      <c r="O4194">
        <v>6</v>
      </c>
      <c r="P4194">
        <v>129</v>
      </c>
      <c r="Q4194">
        <v>0.2608695652173913</v>
      </c>
      <c r="R4194">
        <v>19343</v>
      </c>
      <c r="S4194" t="str" cm="1">
        <f t="array" ref="S4194">_xlfn.IFS(E4197&lt;30,"18-29",E4197&lt;45,"30-44",TRUE,"45+")</f>
        <v>45+</v>
      </c>
      <c r="T4194" t="str" cm="1">
        <f t="array" ref="T4194">_xlfn.IFS(F4194&lt;=2,"0-2 Years",F4194&lt;=5,"3-5 Years",F4194&lt;=8,"6-8 Years",TRUE,"9-10 Years")</f>
        <v>0-2 Years</v>
      </c>
      <c r="U4194" t="str" cm="1">
        <f t="array" ref="U4194">_xlfn.IFS(P4194&gt;60,"High Risk",P4194&gt;30,"Medium Risk",TRUE,"Low Risk")</f>
        <v>High Risk</v>
      </c>
      <c r="V4194">
        <f t="shared" si="65"/>
        <v>5</v>
      </c>
    </row>
    <row r="4195" spans="1:22" hidden="1" x14ac:dyDescent="0.2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 s="2">
        <v>0</v>
      </c>
      <c r="H4195">
        <v>2</v>
      </c>
      <c r="I4195">
        <v>0</v>
      </c>
      <c r="J4195">
        <v>1</v>
      </c>
      <c r="K4195" s="1">
        <v>70399.710000000006</v>
      </c>
      <c r="L4195">
        <v>0</v>
      </c>
      <c r="M4195">
        <v>15</v>
      </c>
      <c r="N4195">
        <v>2396</v>
      </c>
      <c r="O4195">
        <v>5</v>
      </c>
      <c r="P4195">
        <v>133</v>
      </c>
      <c r="Q4195">
        <v>0.33333333333333331</v>
      </c>
      <c r="R4195">
        <v>35940</v>
      </c>
      <c r="S4195" t="str" cm="1">
        <f t="array" ref="S4195">_xlfn.IFS(E4198&lt;30,"18-29",E4198&lt;45,"30-44",TRUE,"45+")</f>
        <v>45+</v>
      </c>
      <c r="T4195" t="str" cm="1">
        <f t="array" ref="T4195">_xlfn.IFS(F4195&lt;=2,"0-2 Years",F4195&lt;=5,"3-5 Years",F4195&lt;=8,"6-8 Years",TRUE,"9-10 Years")</f>
        <v>0-2 Years</v>
      </c>
      <c r="U4195" t="str" cm="1">
        <f t="array" ref="U4195">_xlfn.IFS(P4195&gt;60,"High Risk",P4195&gt;30,"Medium Risk",TRUE,"Low Risk")</f>
        <v>High Risk</v>
      </c>
      <c r="V4195">
        <f t="shared" si="65"/>
        <v>4</v>
      </c>
    </row>
    <row r="4196" spans="1:22" hidden="1" x14ac:dyDescent="0.2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 s="2">
        <v>97382.53</v>
      </c>
      <c r="H4196">
        <v>1</v>
      </c>
      <c r="I4196">
        <v>1</v>
      </c>
      <c r="J4196">
        <v>1</v>
      </c>
      <c r="K4196" s="1">
        <v>195771.95</v>
      </c>
      <c r="L4196">
        <v>0</v>
      </c>
      <c r="M4196">
        <v>3</v>
      </c>
      <c r="N4196">
        <v>3677</v>
      </c>
      <c r="O4196">
        <v>10</v>
      </c>
      <c r="P4196">
        <v>13</v>
      </c>
      <c r="Q4196">
        <v>1</v>
      </c>
      <c r="R4196">
        <v>11031</v>
      </c>
      <c r="S4196" t="str" cm="1">
        <f t="array" ref="S4196">_xlfn.IFS(E4199&lt;30,"18-29",E4199&lt;45,"30-44",TRUE,"45+")</f>
        <v>45+</v>
      </c>
      <c r="T4196" t="str" cm="1">
        <f t="array" ref="T4196">_xlfn.IFS(F4196&lt;=2,"0-2 Years",F4196&lt;=5,"3-5 Years",F4196&lt;=8,"6-8 Years",TRUE,"9-10 Years")</f>
        <v>9-10 Years</v>
      </c>
      <c r="U4196" t="str" cm="1">
        <f t="array" ref="U4196">_xlfn.IFS(P4196&gt;60,"High Risk",P4196&gt;30,"Medium Risk",TRUE,"Low Risk")</f>
        <v>Low Risk</v>
      </c>
      <c r="V4196">
        <f t="shared" si="65"/>
        <v>3</v>
      </c>
    </row>
    <row r="4197" spans="1:22" hidden="1" x14ac:dyDescent="0.2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 s="2">
        <v>103108.8</v>
      </c>
      <c r="H4197">
        <v>1</v>
      </c>
      <c r="I4197">
        <v>0</v>
      </c>
      <c r="J4197">
        <v>1</v>
      </c>
      <c r="K4197" s="1">
        <v>166475.44</v>
      </c>
      <c r="L4197">
        <v>1</v>
      </c>
      <c r="M4197">
        <v>5</v>
      </c>
      <c r="N4197">
        <v>3980</v>
      </c>
      <c r="O4197">
        <v>8</v>
      </c>
      <c r="P4197">
        <v>59</v>
      </c>
      <c r="Q4197">
        <v>1</v>
      </c>
      <c r="R4197">
        <v>19900</v>
      </c>
      <c r="S4197" t="str" cm="1">
        <f t="array" ref="S4197">_xlfn.IFS(E4200&lt;30,"18-29",E4200&lt;45,"30-44",TRUE,"45+")</f>
        <v>30-44</v>
      </c>
      <c r="T4197" t="str" cm="1">
        <f t="array" ref="T4197">_xlfn.IFS(F4197&lt;=2,"0-2 Years",F4197&lt;=5,"3-5 Years",F4197&lt;=8,"6-8 Years",TRUE,"9-10 Years")</f>
        <v>0-2 Years</v>
      </c>
      <c r="U4197" t="str" cm="1">
        <f t="array" ref="U4197">_xlfn.IFS(P4197&gt;60,"High Risk",P4197&gt;30,"Medium Risk",TRUE,"Low Risk")</f>
        <v>Medium Risk</v>
      </c>
      <c r="V4197">
        <f t="shared" si="65"/>
        <v>4</v>
      </c>
    </row>
    <row r="4198" spans="1:22" x14ac:dyDescent="0.2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 s="2">
        <v>0</v>
      </c>
      <c r="H4198">
        <v>1</v>
      </c>
      <c r="I4198">
        <v>0</v>
      </c>
      <c r="J4198">
        <v>0</v>
      </c>
      <c r="K4198" s="1">
        <v>84106.17</v>
      </c>
      <c r="L4198">
        <v>1</v>
      </c>
      <c r="M4198">
        <v>9</v>
      </c>
      <c r="N4198">
        <v>4408</v>
      </c>
      <c r="O4198">
        <v>9</v>
      </c>
      <c r="P4198">
        <v>114</v>
      </c>
      <c r="Q4198">
        <v>1</v>
      </c>
      <c r="R4198">
        <v>39672</v>
      </c>
      <c r="S4198" t="str" cm="1">
        <f t="array" ref="S4198">_xlfn.IFS(E4201&lt;30,"18-29",E4201&lt;45,"30-44",TRUE,"45+")</f>
        <v>30-44</v>
      </c>
      <c r="T4198" t="str" cm="1">
        <f t="array" ref="T4198">_xlfn.IFS(F4198&lt;=2,"0-2 Years",F4198&lt;=5,"3-5 Years",F4198&lt;=8,"6-8 Years",TRUE,"9-10 Years")</f>
        <v>6-8 Years</v>
      </c>
      <c r="U4198" t="str" cm="1">
        <f t="array" ref="U4198">_xlfn.IFS(P4198&gt;60,"High Risk",P4198&gt;30,"Medium Risk",TRUE,"Low Risk")</f>
        <v>High Risk</v>
      </c>
      <c r="V4198">
        <f t="shared" si="65"/>
        <v>9</v>
      </c>
    </row>
    <row r="4199" spans="1:22" x14ac:dyDescent="0.2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 s="2">
        <v>131852.81</v>
      </c>
      <c r="H4199">
        <v>1</v>
      </c>
      <c r="I4199">
        <v>1</v>
      </c>
      <c r="J4199">
        <v>0</v>
      </c>
      <c r="K4199" s="1">
        <v>81436.679999999993</v>
      </c>
      <c r="L4199">
        <v>1</v>
      </c>
      <c r="M4199">
        <v>27</v>
      </c>
      <c r="N4199">
        <v>1609</v>
      </c>
      <c r="O4199">
        <v>3</v>
      </c>
      <c r="P4199">
        <v>140</v>
      </c>
      <c r="Q4199">
        <v>0.1111111111111111</v>
      </c>
      <c r="R4199">
        <v>43443</v>
      </c>
      <c r="S4199" t="str" cm="1">
        <f t="array" ref="S4199">_xlfn.IFS(E4202&lt;30,"18-29",E4202&lt;45,"30-44",TRUE,"45+")</f>
        <v>30-44</v>
      </c>
      <c r="T4199" t="str" cm="1">
        <f t="array" ref="T4199">_xlfn.IFS(F4199&lt;=2,"0-2 Years",F4199&lt;=5,"3-5 Years",F4199&lt;=8,"6-8 Years",TRUE,"9-10 Years")</f>
        <v>0-2 Years</v>
      </c>
      <c r="U4199" t="str" cm="1">
        <f t="array" ref="U4199">_xlfn.IFS(P4199&gt;60,"High Risk",P4199&gt;30,"Medium Risk",TRUE,"Low Risk")</f>
        <v>High Risk</v>
      </c>
      <c r="V4199">
        <f t="shared" si="65"/>
        <v>7</v>
      </c>
    </row>
    <row r="4200" spans="1:22" x14ac:dyDescent="0.2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 s="2">
        <v>0</v>
      </c>
      <c r="H4200">
        <v>1</v>
      </c>
      <c r="I4200">
        <v>1</v>
      </c>
      <c r="J4200">
        <v>1</v>
      </c>
      <c r="K4200" s="1">
        <v>83256.259999999995</v>
      </c>
      <c r="L4200">
        <v>1</v>
      </c>
      <c r="M4200">
        <v>16</v>
      </c>
      <c r="N4200">
        <v>1846</v>
      </c>
      <c r="O4200">
        <v>7</v>
      </c>
      <c r="P4200">
        <v>35</v>
      </c>
      <c r="Q4200">
        <v>0.4375</v>
      </c>
      <c r="R4200">
        <v>29536</v>
      </c>
      <c r="S4200" t="str" cm="1">
        <f t="array" ref="S4200">_xlfn.IFS(E4203&lt;30,"18-29",E4203&lt;45,"30-44",TRUE,"45+")</f>
        <v>45+</v>
      </c>
      <c r="T4200" t="str" cm="1">
        <f t="array" ref="T4200">_xlfn.IFS(F4200&lt;=2,"0-2 Years",F4200&lt;=5,"3-5 Years",F4200&lt;=8,"6-8 Years",TRUE,"9-10 Years")</f>
        <v>0-2 Years</v>
      </c>
      <c r="U4200" t="str" cm="1">
        <f t="array" ref="U4200">_xlfn.IFS(P4200&gt;60,"High Risk",P4200&gt;30,"Medium Risk",TRUE,"Low Risk")</f>
        <v>Medium Risk</v>
      </c>
      <c r="V4200">
        <f t="shared" si="65"/>
        <v>6</v>
      </c>
    </row>
    <row r="4201" spans="1:22" hidden="1" x14ac:dyDescent="0.2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 s="2">
        <v>107553.33</v>
      </c>
      <c r="H4201">
        <v>1</v>
      </c>
      <c r="I4201">
        <v>1</v>
      </c>
      <c r="J4201">
        <v>0</v>
      </c>
      <c r="K4201" s="1">
        <v>117523.41</v>
      </c>
      <c r="L4201">
        <v>0</v>
      </c>
      <c r="M4201">
        <v>27</v>
      </c>
      <c r="N4201">
        <v>2478</v>
      </c>
      <c r="O4201">
        <v>1</v>
      </c>
      <c r="P4201">
        <v>73</v>
      </c>
      <c r="Q4201">
        <v>3.7037037037037035E-2</v>
      </c>
      <c r="R4201">
        <v>66906</v>
      </c>
      <c r="S4201" t="str" cm="1">
        <f t="array" ref="S4201">_xlfn.IFS(E4204&lt;30,"18-29",E4204&lt;45,"30-44",TRUE,"45+")</f>
        <v>30-44</v>
      </c>
      <c r="T4201" t="str" cm="1">
        <f t="array" ref="T4201">_xlfn.IFS(F4201&lt;=2,"0-2 Years",F4201&lt;=5,"3-5 Years",F4201&lt;=8,"6-8 Years",TRUE,"9-10 Years")</f>
        <v>6-8 Years</v>
      </c>
      <c r="U4201" t="str" cm="1">
        <f t="array" ref="U4201">_xlfn.IFS(P4201&gt;60,"High Risk",P4201&gt;30,"Medium Risk",TRUE,"Low Risk")</f>
        <v>High Risk</v>
      </c>
      <c r="V4201">
        <f t="shared" si="65"/>
        <v>5</v>
      </c>
    </row>
    <row r="4202" spans="1:22" x14ac:dyDescent="0.2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 s="2">
        <v>0</v>
      </c>
      <c r="H4202">
        <v>2</v>
      </c>
      <c r="I4202">
        <v>0</v>
      </c>
      <c r="J4202">
        <v>0</v>
      </c>
      <c r="K4202" s="1">
        <v>79476.63</v>
      </c>
      <c r="L4202">
        <v>0</v>
      </c>
      <c r="M4202">
        <v>16</v>
      </c>
      <c r="N4202">
        <v>170</v>
      </c>
      <c r="O4202">
        <v>2</v>
      </c>
      <c r="P4202">
        <v>40</v>
      </c>
      <c r="Q4202">
        <v>0.125</v>
      </c>
      <c r="R4202">
        <v>2720</v>
      </c>
      <c r="S4202" t="str" cm="1">
        <f t="array" ref="S4202">_xlfn.IFS(E4205&lt;30,"18-29",E4205&lt;45,"30-44",TRUE,"45+")</f>
        <v>45+</v>
      </c>
      <c r="T4202" t="str" cm="1">
        <f t="array" ref="T4202">_xlfn.IFS(F4202&lt;=2,"0-2 Years",F4202&lt;=5,"3-5 Years",F4202&lt;=8,"6-8 Years",TRUE,"9-10 Years")</f>
        <v>3-5 Years</v>
      </c>
      <c r="U4202" t="str" cm="1">
        <f t="array" ref="U4202">_xlfn.IFS(P4202&gt;60,"High Risk",P4202&gt;30,"Medium Risk",TRUE,"Low Risk")</f>
        <v>Medium Risk</v>
      </c>
      <c r="V4202">
        <f t="shared" si="65"/>
        <v>6</v>
      </c>
    </row>
    <row r="4203" spans="1:22" hidden="1" x14ac:dyDescent="0.2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 s="2">
        <v>161806.09</v>
      </c>
      <c r="H4203">
        <v>1</v>
      </c>
      <c r="I4203">
        <v>1</v>
      </c>
      <c r="J4203">
        <v>1</v>
      </c>
      <c r="K4203" s="1">
        <v>173052.19</v>
      </c>
      <c r="L4203">
        <v>0</v>
      </c>
      <c r="M4203">
        <v>8</v>
      </c>
      <c r="N4203">
        <v>4913</v>
      </c>
      <c r="O4203">
        <v>9</v>
      </c>
      <c r="P4203">
        <v>78</v>
      </c>
      <c r="Q4203">
        <v>1</v>
      </c>
      <c r="R4203">
        <v>39304</v>
      </c>
      <c r="S4203" t="str" cm="1">
        <f t="array" ref="S4203">_xlfn.IFS(E4206&lt;30,"18-29",E4206&lt;45,"30-44",TRUE,"45+")</f>
        <v>18-29</v>
      </c>
      <c r="T4203" t="str" cm="1">
        <f t="array" ref="T4203">_xlfn.IFS(F4203&lt;=2,"0-2 Years",F4203&lt;=5,"3-5 Years",F4203&lt;=8,"6-8 Years",TRUE,"9-10 Years")</f>
        <v>6-8 Years</v>
      </c>
      <c r="U4203" t="str" cm="1">
        <f t="array" ref="U4203">_xlfn.IFS(P4203&gt;60,"High Risk",P4203&gt;30,"Medium Risk",TRUE,"Low Risk")</f>
        <v>High Risk</v>
      </c>
      <c r="V4203">
        <f t="shared" si="65"/>
        <v>3</v>
      </c>
    </row>
    <row r="4204" spans="1:22" x14ac:dyDescent="0.2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 s="2">
        <v>0</v>
      </c>
      <c r="H4204">
        <v>2</v>
      </c>
      <c r="I4204">
        <v>0</v>
      </c>
      <c r="J4204">
        <v>0</v>
      </c>
      <c r="K4204" s="1">
        <v>100995.68</v>
      </c>
      <c r="L4204">
        <v>0</v>
      </c>
      <c r="M4204">
        <v>3</v>
      </c>
      <c r="N4204">
        <v>3983</v>
      </c>
      <c r="O4204">
        <v>6</v>
      </c>
      <c r="P4204">
        <v>78</v>
      </c>
      <c r="Q4204">
        <v>1</v>
      </c>
      <c r="R4204">
        <v>11949</v>
      </c>
      <c r="S4204" t="str" cm="1">
        <f t="array" ref="S4204">_xlfn.IFS(E4207&lt;30,"18-29",E4207&lt;45,"30-44",TRUE,"45+")</f>
        <v>30-44</v>
      </c>
      <c r="T4204" t="str" cm="1">
        <f t="array" ref="T4204">_xlfn.IFS(F4204&lt;=2,"0-2 Years",F4204&lt;=5,"3-5 Years",F4204&lt;=8,"6-8 Years",TRUE,"9-10 Years")</f>
        <v>9-10 Years</v>
      </c>
      <c r="U4204" t="str" cm="1">
        <f t="array" ref="U4204">_xlfn.IFS(P4204&gt;60,"High Risk",P4204&gt;30,"Medium Risk",TRUE,"Low Risk")</f>
        <v>High Risk</v>
      </c>
      <c r="V4204">
        <f t="shared" si="65"/>
        <v>6</v>
      </c>
    </row>
    <row r="4205" spans="1:22" x14ac:dyDescent="0.2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 s="2">
        <v>0</v>
      </c>
      <c r="H4205">
        <v>1</v>
      </c>
      <c r="I4205">
        <v>1</v>
      </c>
      <c r="J4205">
        <v>1</v>
      </c>
      <c r="K4205" s="1">
        <v>122782.5</v>
      </c>
      <c r="L4205">
        <v>0</v>
      </c>
      <c r="M4205">
        <v>12</v>
      </c>
      <c r="N4205">
        <v>1094</v>
      </c>
      <c r="O4205">
        <v>7</v>
      </c>
      <c r="P4205">
        <v>11</v>
      </c>
      <c r="Q4205">
        <v>0.58333333333333337</v>
      </c>
      <c r="R4205">
        <v>13128</v>
      </c>
      <c r="S4205" t="str" cm="1">
        <f t="array" ref="S4205">_xlfn.IFS(E4208&lt;30,"18-29",E4208&lt;45,"30-44",TRUE,"45+")</f>
        <v>45+</v>
      </c>
      <c r="T4205" t="str" cm="1">
        <f t="array" ref="T4205">_xlfn.IFS(F4205&lt;=2,"0-2 Years",F4205&lt;=5,"3-5 Years",F4205&lt;=8,"6-8 Years",TRUE,"9-10 Years")</f>
        <v>6-8 Years</v>
      </c>
      <c r="U4205" t="str" cm="1">
        <f t="array" ref="U4205">_xlfn.IFS(P4205&gt;60,"High Risk",P4205&gt;30,"Medium Risk",TRUE,"Low Risk")</f>
        <v>Low Risk</v>
      </c>
      <c r="V4205">
        <f t="shared" si="65"/>
        <v>6</v>
      </c>
    </row>
    <row r="4206" spans="1:22" hidden="1" x14ac:dyDescent="0.2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 s="2">
        <v>128243.03</v>
      </c>
      <c r="H4206">
        <v>1</v>
      </c>
      <c r="I4206">
        <v>1</v>
      </c>
      <c r="J4206">
        <v>1</v>
      </c>
      <c r="K4206" s="1">
        <v>11631.34</v>
      </c>
      <c r="L4206">
        <v>0</v>
      </c>
      <c r="M4206">
        <v>23</v>
      </c>
      <c r="N4206">
        <v>2202</v>
      </c>
      <c r="O4206">
        <v>7</v>
      </c>
      <c r="P4206">
        <v>158</v>
      </c>
      <c r="Q4206">
        <v>0.30434782608695654</v>
      </c>
      <c r="R4206">
        <v>50646</v>
      </c>
      <c r="S4206" t="str" cm="1">
        <f t="array" ref="S4206">_xlfn.IFS(E4209&lt;30,"18-29",E4209&lt;45,"30-44",TRUE,"45+")</f>
        <v>30-44</v>
      </c>
      <c r="T4206" t="str" cm="1">
        <f t="array" ref="T4206">_xlfn.IFS(F4206&lt;=2,"0-2 Years",F4206&lt;=5,"3-5 Years",F4206&lt;=8,"6-8 Years",TRUE,"9-10 Years")</f>
        <v>0-2 Years</v>
      </c>
      <c r="U4206" t="str" cm="1">
        <f t="array" ref="U4206">_xlfn.IFS(P4206&gt;60,"High Risk",P4206&gt;30,"Medium Risk",TRUE,"Low Risk")</f>
        <v>High Risk</v>
      </c>
      <c r="V4206">
        <f t="shared" si="65"/>
        <v>3</v>
      </c>
    </row>
    <row r="4207" spans="1:22" hidden="1" x14ac:dyDescent="0.2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 s="2">
        <v>126645.13</v>
      </c>
      <c r="H4207">
        <v>1</v>
      </c>
      <c r="I4207">
        <v>1</v>
      </c>
      <c r="J4207">
        <v>1</v>
      </c>
      <c r="K4207" s="1">
        <v>168303.55</v>
      </c>
      <c r="L4207">
        <v>0</v>
      </c>
      <c r="M4207">
        <v>30</v>
      </c>
      <c r="N4207">
        <v>3137</v>
      </c>
      <c r="O4207">
        <v>6</v>
      </c>
      <c r="P4207">
        <v>58</v>
      </c>
      <c r="Q4207">
        <v>0.2</v>
      </c>
      <c r="R4207">
        <v>94110</v>
      </c>
      <c r="S4207" t="str" cm="1">
        <f t="array" ref="S4207">_xlfn.IFS(E4210&lt;30,"18-29",E4210&lt;45,"30-44",TRUE,"45+")</f>
        <v>30-44</v>
      </c>
      <c r="T4207" t="str" cm="1">
        <f t="array" ref="T4207">_xlfn.IFS(F4207&lt;=2,"0-2 Years",F4207&lt;=5,"3-5 Years",F4207&lt;=8,"6-8 Years",TRUE,"9-10 Years")</f>
        <v>3-5 Years</v>
      </c>
      <c r="U4207" t="str" cm="1">
        <f t="array" ref="U4207">_xlfn.IFS(P4207&gt;60,"High Risk",P4207&gt;30,"Medium Risk",TRUE,"Low Risk")</f>
        <v>Medium Risk</v>
      </c>
      <c r="V4207">
        <f t="shared" si="65"/>
        <v>2</v>
      </c>
    </row>
    <row r="4208" spans="1:22" hidden="1" x14ac:dyDescent="0.2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 s="2">
        <v>62094.71</v>
      </c>
      <c r="H4208">
        <v>3</v>
      </c>
      <c r="I4208">
        <v>0</v>
      </c>
      <c r="J4208">
        <v>0</v>
      </c>
      <c r="K4208" s="1">
        <v>9308.1</v>
      </c>
      <c r="L4208">
        <v>1</v>
      </c>
      <c r="M4208">
        <v>28</v>
      </c>
      <c r="N4208">
        <v>3522</v>
      </c>
      <c r="O4208">
        <v>6</v>
      </c>
      <c r="P4208">
        <v>100</v>
      </c>
      <c r="Q4208">
        <v>0.21428571428571427</v>
      </c>
      <c r="R4208">
        <v>98616</v>
      </c>
      <c r="S4208" t="str" cm="1">
        <f t="array" ref="S4208">_xlfn.IFS(E4211&lt;30,"18-29",E4211&lt;45,"30-44",TRUE,"45+")</f>
        <v>45+</v>
      </c>
      <c r="T4208" t="str" cm="1">
        <f t="array" ref="T4208">_xlfn.IFS(F4208&lt;=2,"0-2 Years",F4208&lt;=5,"3-5 Years",F4208&lt;=8,"6-8 Years",TRUE,"9-10 Years")</f>
        <v>6-8 Years</v>
      </c>
      <c r="U4208" t="str" cm="1">
        <f t="array" ref="U4208">_xlfn.IFS(P4208&gt;60,"High Risk",P4208&gt;30,"Medium Risk",TRUE,"Low Risk")</f>
        <v>High Risk</v>
      </c>
      <c r="V4208">
        <f t="shared" si="65"/>
        <v>4</v>
      </c>
    </row>
    <row r="4209" spans="1:22" hidden="1" x14ac:dyDescent="0.2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 s="2">
        <v>112291.34</v>
      </c>
      <c r="H4209">
        <v>1</v>
      </c>
      <c r="I4209">
        <v>1</v>
      </c>
      <c r="J4209">
        <v>0</v>
      </c>
      <c r="K4209" s="1">
        <v>153157.97</v>
      </c>
      <c r="L4209">
        <v>0</v>
      </c>
      <c r="M4209">
        <v>7</v>
      </c>
      <c r="N4209">
        <v>844</v>
      </c>
      <c r="O4209">
        <v>0</v>
      </c>
      <c r="P4209">
        <v>45</v>
      </c>
      <c r="Q4209">
        <v>0</v>
      </c>
      <c r="R4209">
        <v>5908</v>
      </c>
      <c r="S4209" t="str" cm="1">
        <f t="array" ref="S4209">_xlfn.IFS(E4212&lt;30,"18-29",E4212&lt;45,"30-44",TRUE,"45+")</f>
        <v>18-29</v>
      </c>
      <c r="T4209" t="str" cm="1">
        <f t="array" ref="T4209">_xlfn.IFS(F4209&lt;=2,"0-2 Years",F4209&lt;=5,"3-5 Years",F4209&lt;=8,"6-8 Years",TRUE,"9-10 Years")</f>
        <v>6-8 Years</v>
      </c>
      <c r="U4209" t="str" cm="1">
        <f t="array" ref="U4209">_xlfn.IFS(P4209&gt;60,"High Risk",P4209&gt;30,"Medium Risk",TRUE,"Low Risk")</f>
        <v>Medium Risk</v>
      </c>
      <c r="V4209">
        <f t="shared" si="65"/>
        <v>5</v>
      </c>
    </row>
    <row r="4210" spans="1:22" hidden="1" x14ac:dyDescent="0.2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 s="2">
        <v>89188.83</v>
      </c>
      <c r="H4210">
        <v>1</v>
      </c>
      <c r="I4210">
        <v>1</v>
      </c>
      <c r="J4210">
        <v>1</v>
      </c>
      <c r="K4210" s="1">
        <v>75408.240000000005</v>
      </c>
      <c r="L4210">
        <v>0</v>
      </c>
      <c r="M4210">
        <v>3</v>
      </c>
      <c r="N4210">
        <v>2558</v>
      </c>
      <c r="O4210">
        <v>4</v>
      </c>
      <c r="P4210">
        <v>90</v>
      </c>
      <c r="Q4210">
        <v>1</v>
      </c>
      <c r="R4210">
        <v>7674</v>
      </c>
      <c r="S4210" t="str" cm="1">
        <f t="array" ref="S4210">_xlfn.IFS(E4213&lt;30,"18-29",E4213&lt;45,"30-44",TRUE,"45+")</f>
        <v>45+</v>
      </c>
      <c r="T4210" t="str" cm="1">
        <f t="array" ref="T4210">_xlfn.IFS(F4210&lt;=2,"0-2 Years",F4210&lt;=5,"3-5 Years",F4210&lt;=8,"6-8 Years",TRUE,"9-10 Years")</f>
        <v>3-5 Years</v>
      </c>
      <c r="U4210" t="str" cm="1">
        <f t="array" ref="U4210">_xlfn.IFS(P4210&gt;60,"High Risk",P4210&gt;30,"Medium Risk",TRUE,"Low Risk")</f>
        <v>High Risk</v>
      </c>
      <c r="V4210">
        <f t="shared" si="65"/>
        <v>2</v>
      </c>
    </row>
    <row r="4211" spans="1:22" x14ac:dyDescent="0.2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 s="2">
        <v>0</v>
      </c>
      <c r="H4211">
        <v>1</v>
      </c>
      <c r="I4211">
        <v>1</v>
      </c>
      <c r="J4211">
        <v>0</v>
      </c>
      <c r="K4211" s="1">
        <v>153356.79999999999</v>
      </c>
      <c r="L4211">
        <v>1</v>
      </c>
      <c r="M4211">
        <v>21</v>
      </c>
      <c r="N4211">
        <v>4399</v>
      </c>
      <c r="O4211">
        <v>10</v>
      </c>
      <c r="P4211">
        <v>101</v>
      </c>
      <c r="Q4211">
        <v>0.47619047619047616</v>
      </c>
      <c r="R4211">
        <v>92379</v>
      </c>
      <c r="S4211" t="str" cm="1">
        <f t="array" ref="S4211">_xlfn.IFS(E4214&lt;30,"18-29",E4214&lt;45,"30-44",TRUE,"45+")</f>
        <v>18-29</v>
      </c>
      <c r="T4211" t="str" cm="1">
        <f t="array" ref="T4211">_xlfn.IFS(F4211&lt;=2,"0-2 Years",F4211&lt;=5,"3-5 Years",F4211&lt;=8,"6-8 Years",TRUE,"9-10 Years")</f>
        <v>9-10 Years</v>
      </c>
      <c r="U4211" t="str" cm="1">
        <f t="array" ref="U4211">_xlfn.IFS(P4211&gt;60,"High Risk",P4211&gt;30,"Medium Risk",TRUE,"Low Risk")</f>
        <v>High Risk</v>
      </c>
      <c r="V4211">
        <f t="shared" si="65"/>
        <v>9</v>
      </c>
    </row>
    <row r="4212" spans="1:22" x14ac:dyDescent="0.2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 s="2">
        <v>109161.25</v>
      </c>
      <c r="H4212">
        <v>1</v>
      </c>
      <c r="I4212">
        <v>1</v>
      </c>
      <c r="J4212">
        <v>0</v>
      </c>
      <c r="K4212" s="1">
        <v>152987.42000000001</v>
      </c>
      <c r="L4212">
        <v>0</v>
      </c>
      <c r="M4212">
        <v>3</v>
      </c>
      <c r="N4212">
        <v>4985</v>
      </c>
      <c r="O4212">
        <v>2</v>
      </c>
      <c r="P4212">
        <v>56</v>
      </c>
      <c r="Q4212">
        <v>0.66666666666666663</v>
      </c>
      <c r="R4212">
        <v>14955</v>
      </c>
      <c r="S4212" t="str" cm="1">
        <f t="array" ref="S4212">_xlfn.IFS(E4215&lt;30,"18-29",E4215&lt;45,"30-44",TRUE,"45+")</f>
        <v>30-44</v>
      </c>
      <c r="T4212" t="str" cm="1">
        <f t="array" ref="T4212">_xlfn.IFS(F4212&lt;=2,"0-2 Years",F4212&lt;=5,"3-5 Years",F4212&lt;=8,"6-8 Years",TRUE,"9-10 Years")</f>
        <v>0-2 Years</v>
      </c>
      <c r="U4212" t="str" cm="1">
        <f t="array" ref="U4212">_xlfn.IFS(P4212&gt;60,"High Risk",P4212&gt;30,"Medium Risk",TRUE,"Low Risk")</f>
        <v>Medium Risk</v>
      </c>
      <c r="V4212">
        <f t="shared" si="65"/>
        <v>6</v>
      </c>
    </row>
    <row r="4213" spans="1:22" x14ac:dyDescent="0.2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 s="2">
        <v>0</v>
      </c>
      <c r="H4213">
        <v>1</v>
      </c>
      <c r="I4213">
        <v>1</v>
      </c>
      <c r="J4213">
        <v>1</v>
      </c>
      <c r="K4213" s="1">
        <v>5557.88</v>
      </c>
      <c r="L4213">
        <v>1</v>
      </c>
      <c r="M4213">
        <v>17</v>
      </c>
      <c r="N4213">
        <v>1394</v>
      </c>
      <c r="O4213">
        <v>4</v>
      </c>
      <c r="P4213">
        <v>145</v>
      </c>
      <c r="Q4213">
        <v>0.23529411764705882</v>
      </c>
      <c r="R4213">
        <v>23698</v>
      </c>
      <c r="S4213" t="str" cm="1">
        <f t="array" ref="S4213">_xlfn.IFS(E4216&lt;30,"18-29",E4216&lt;45,"30-44",TRUE,"45+")</f>
        <v>18-29</v>
      </c>
      <c r="T4213" t="str" cm="1">
        <f t="array" ref="T4213">_xlfn.IFS(F4213&lt;=2,"0-2 Years",F4213&lt;=5,"3-5 Years",F4213&lt;=8,"6-8 Years",TRUE,"9-10 Years")</f>
        <v>0-2 Years</v>
      </c>
      <c r="U4213" t="str" cm="1">
        <f t="array" ref="U4213">_xlfn.IFS(P4213&gt;60,"High Risk",P4213&gt;30,"Medium Risk",TRUE,"Low Risk")</f>
        <v>High Risk</v>
      </c>
      <c r="V4213">
        <f t="shared" si="65"/>
        <v>7</v>
      </c>
    </row>
    <row r="4214" spans="1:22" hidden="1" x14ac:dyDescent="0.2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 s="2">
        <v>0</v>
      </c>
      <c r="H4214">
        <v>1</v>
      </c>
      <c r="I4214">
        <v>1</v>
      </c>
      <c r="J4214">
        <v>1</v>
      </c>
      <c r="K4214" s="1">
        <v>194313.93</v>
      </c>
      <c r="L4214">
        <v>0</v>
      </c>
      <c r="M4214">
        <v>17</v>
      </c>
      <c r="N4214">
        <v>2838</v>
      </c>
      <c r="O4214">
        <v>10</v>
      </c>
      <c r="P4214">
        <v>70</v>
      </c>
      <c r="Q4214">
        <v>0.58823529411764708</v>
      </c>
      <c r="R4214">
        <v>48246</v>
      </c>
      <c r="S4214" t="str" cm="1">
        <f t="array" ref="S4214">_xlfn.IFS(E4217&lt;30,"18-29",E4217&lt;45,"30-44",TRUE,"45+")</f>
        <v>45+</v>
      </c>
      <c r="T4214" t="str" cm="1">
        <f t="array" ref="T4214">_xlfn.IFS(F4214&lt;=2,"0-2 Years",F4214&lt;=5,"3-5 Years",F4214&lt;=8,"6-8 Years",TRUE,"9-10 Years")</f>
        <v>3-5 Years</v>
      </c>
      <c r="U4214" t="str" cm="1">
        <f t="array" ref="U4214">_xlfn.IFS(P4214&gt;60,"High Risk",P4214&gt;30,"Medium Risk",TRUE,"Low Risk")</f>
        <v>High Risk</v>
      </c>
      <c r="V4214">
        <f t="shared" si="65"/>
        <v>5</v>
      </c>
    </row>
    <row r="4215" spans="1:22" x14ac:dyDescent="0.2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 s="2">
        <v>0</v>
      </c>
      <c r="H4215">
        <v>2</v>
      </c>
      <c r="I4215">
        <v>1</v>
      </c>
      <c r="J4215">
        <v>0</v>
      </c>
      <c r="K4215" s="1">
        <v>94767.77</v>
      </c>
      <c r="L4215">
        <v>0</v>
      </c>
      <c r="M4215">
        <v>3</v>
      </c>
      <c r="N4215">
        <v>2222</v>
      </c>
      <c r="O4215">
        <v>7</v>
      </c>
      <c r="P4215">
        <v>2</v>
      </c>
      <c r="Q4215">
        <v>1</v>
      </c>
      <c r="R4215">
        <v>6666</v>
      </c>
      <c r="S4215" t="str" cm="1">
        <f t="array" ref="S4215">_xlfn.IFS(E4218&lt;30,"18-29",E4218&lt;45,"30-44",TRUE,"45+")</f>
        <v>45+</v>
      </c>
      <c r="T4215" t="str" cm="1">
        <f t="array" ref="T4215">_xlfn.IFS(F4215&lt;=2,"0-2 Years",F4215&lt;=5,"3-5 Years",F4215&lt;=8,"6-8 Years",TRUE,"9-10 Years")</f>
        <v>6-8 Years</v>
      </c>
      <c r="U4215" t="str" cm="1">
        <f t="array" ref="U4215">_xlfn.IFS(P4215&gt;60,"High Risk",P4215&gt;30,"Medium Risk",TRUE,"Low Risk")</f>
        <v>Low Risk</v>
      </c>
      <c r="V4215">
        <f t="shared" si="65"/>
        <v>6</v>
      </c>
    </row>
    <row r="4216" spans="1:22" x14ac:dyDescent="0.2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 s="2">
        <v>0</v>
      </c>
      <c r="H4216">
        <v>2</v>
      </c>
      <c r="I4216">
        <v>1</v>
      </c>
      <c r="J4216">
        <v>0</v>
      </c>
      <c r="K4216" s="1">
        <v>1540.89</v>
      </c>
      <c r="L4216">
        <v>0</v>
      </c>
      <c r="M4216">
        <v>12</v>
      </c>
      <c r="N4216">
        <v>464</v>
      </c>
      <c r="O4216">
        <v>5</v>
      </c>
      <c r="P4216">
        <v>151</v>
      </c>
      <c r="Q4216">
        <v>0.41666666666666669</v>
      </c>
      <c r="R4216">
        <v>5568</v>
      </c>
      <c r="S4216" t="str" cm="1">
        <f t="array" ref="S4216">_xlfn.IFS(E4219&lt;30,"18-29",E4219&lt;45,"30-44",TRUE,"45+")</f>
        <v>30-44</v>
      </c>
      <c r="T4216" t="str" cm="1">
        <f t="array" ref="T4216">_xlfn.IFS(F4216&lt;=2,"0-2 Years",F4216&lt;=5,"3-5 Years",F4216&lt;=8,"6-8 Years",TRUE,"9-10 Years")</f>
        <v>6-8 Years</v>
      </c>
      <c r="U4216" t="str" cm="1">
        <f t="array" ref="U4216">_xlfn.IFS(P4216&gt;60,"High Risk",P4216&gt;30,"Medium Risk",TRUE,"Low Risk")</f>
        <v>High Risk</v>
      </c>
      <c r="V4216">
        <f t="shared" si="65"/>
        <v>6</v>
      </c>
    </row>
    <row r="4217" spans="1:22" hidden="1" x14ac:dyDescent="0.2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 s="2">
        <v>158271.74</v>
      </c>
      <c r="H4217">
        <v>1</v>
      </c>
      <c r="I4217">
        <v>1</v>
      </c>
      <c r="J4217">
        <v>1</v>
      </c>
      <c r="K4217" s="1">
        <v>5036.3900000000003</v>
      </c>
      <c r="L4217">
        <v>1</v>
      </c>
      <c r="M4217">
        <v>15</v>
      </c>
      <c r="N4217">
        <v>4060</v>
      </c>
      <c r="O4217">
        <v>10</v>
      </c>
      <c r="P4217">
        <v>131</v>
      </c>
      <c r="Q4217">
        <v>0.66666666666666663</v>
      </c>
      <c r="R4217">
        <v>60900</v>
      </c>
      <c r="S4217" t="str" cm="1">
        <f t="array" ref="S4217">_xlfn.IFS(E4220&lt;30,"18-29",E4220&lt;45,"30-44",TRUE,"45+")</f>
        <v>18-29</v>
      </c>
      <c r="T4217" t="str" cm="1">
        <f t="array" ref="T4217">_xlfn.IFS(F4217&lt;=2,"0-2 Years",F4217&lt;=5,"3-5 Years",F4217&lt;=8,"6-8 Years",TRUE,"9-10 Years")</f>
        <v>0-2 Years</v>
      </c>
      <c r="U4217" t="str" cm="1">
        <f t="array" ref="U4217">_xlfn.IFS(P4217&gt;60,"High Risk",P4217&gt;30,"Medium Risk",TRUE,"Low Risk")</f>
        <v>High Risk</v>
      </c>
      <c r="V4217">
        <f t="shared" si="65"/>
        <v>4</v>
      </c>
    </row>
    <row r="4218" spans="1:22" hidden="1" x14ac:dyDescent="0.2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 s="2">
        <v>96951.21</v>
      </c>
      <c r="H4218">
        <v>1</v>
      </c>
      <c r="I4218">
        <v>1</v>
      </c>
      <c r="J4218">
        <v>1</v>
      </c>
      <c r="K4218" s="1">
        <v>71776.759999999995</v>
      </c>
      <c r="L4218">
        <v>0</v>
      </c>
      <c r="M4218">
        <v>4</v>
      </c>
      <c r="N4218">
        <v>3470</v>
      </c>
      <c r="O4218">
        <v>8</v>
      </c>
      <c r="P4218">
        <v>141</v>
      </c>
      <c r="Q4218">
        <v>1</v>
      </c>
      <c r="R4218">
        <v>13880</v>
      </c>
      <c r="S4218" t="str" cm="1">
        <f t="array" ref="S4218">_xlfn.IFS(E4221&lt;30,"18-29",E4221&lt;45,"30-44",TRUE,"45+")</f>
        <v>18-29</v>
      </c>
      <c r="T4218" t="str" cm="1">
        <f t="array" ref="T4218">_xlfn.IFS(F4218&lt;=2,"0-2 Years",F4218&lt;=5,"3-5 Years",F4218&lt;=8,"6-8 Years",TRUE,"9-10 Years")</f>
        <v>9-10 Years</v>
      </c>
      <c r="U4218" t="str" cm="1">
        <f t="array" ref="U4218">_xlfn.IFS(P4218&gt;60,"High Risk",P4218&gt;30,"Medium Risk",TRUE,"Low Risk")</f>
        <v>High Risk</v>
      </c>
      <c r="V4218">
        <f t="shared" si="65"/>
        <v>3</v>
      </c>
    </row>
    <row r="4219" spans="1:22" hidden="1" x14ac:dyDescent="0.2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 s="2">
        <v>121863.61</v>
      </c>
      <c r="H4219">
        <v>1</v>
      </c>
      <c r="I4219">
        <v>1</v>
      </c>
      <c r="J4219">
        <v>1</v>
      </c>
      <c r="K4219" s="1">
        <v>23481.69</v>
      </c>
      <c r="L4219">
        <v>1</v>
      </c>
      <c r="M4219">
        <v>9</v>
      </c>
      <c r="N4219">
        <v>2372</v>
      </c>
      <c r="O4219">
        <v>0</v>
      </c>
      <c r="P4219">
        <v>62</v>
      </c>
      <c r="Q4219">
        <v>0</v>
      </c>
      <c r="R4219">
        <v>21348</v>
      </c>
      <c r="S4219" t="str" cm="1">
        <f t="array" ref="S4219">_xlfn.IFS(E4222&lt;30,"18-29",E4222&lt;45,"30-44",TRUE,"45+")</f>
        <v>45+</v>
      </c>
      <c r="T4219" t="str" cm="1">
        <f t="array" ref="T4219">_xlfn.IFS(F4219&lt;=2,"0-2 Years",F4219&lt;=5,"3-5 Years",F4219&lt;=8,"6-8 Years",TRUE,"9-10 Years")</f>
        <v>3-5 Years</v>
      </c>
      <c r="U4219" t="str" cm="1">
        <f t="array" ref="U4219">_xlfn.IFS(P4219&gt;60,"High Risk",P4219&gt;30,"Medium Risk",TRUE,"Low Risk")</f>
        <v>High Risk</v>
      </c>
      <c r="V4219">
        <f t="shared" si="65"/>
        <v>2</v>
      </c>
    </row>
    <row r="4220" spans="1:22" hidden="1" x14ac:dyDescent="0.2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 s="2">
        <v>83495.11</v>
      </c>
      <c r="H4220">
        <v>1</v>
      </c>
      <c r="I4220">
        <v>1</v>
      </c>
      <c r="J4220">
        <v>1</v>
      </c>
      <c r="K4220" s="1">
        <v>143022.31</v>
      </c>
      <c r="L4220">
        <v>1</v>
      </c>
      <c r="M4220">
        <v>8</v>
      </c>
      <c r="N4220">
        <v>1725</v>
      </c>
      <c r="O4220">
        <v>1</v>
      </c>
      <c r="P4220">
        <v>35</v>
      </c>
      <c r="Q4220">
        <v>0.125</v>
      </c>
      <c r="R4220">
        <v>13800</v>
      </c>
      <c r="S4220" t="str" cm="1">
        <f t="array" ref="S4220">_xlfn.IFS(E4223&lt;30,"18-29",E4223&lt;45,"30-44",TRUE,"45+")</f>
        <v>18-29</v>
      </c>
      <c r="T4220" t="str" cm="1">
        <f t="array" ref="T4220">_xlfn.IFS(F4220&lt;=2,"0-2 Years",F4220&lt;=5,"3-5 Years",F4220&lt;=8,"6-8 Years",TRUE,"9-10 Years")</f>
        <v>9-10 Years</v>
      </c>
      <c r="U4220" t="str" cm="1">
        <f t="array" ref="U4220">_xlfn.IFS(P4220&gt;60,"High Risk",P4220&gt;30,"Medium Risk",TRUE,"Low Risk")</f>
        <v>Medium Risk</v>
      </c>
      <c r="V4220">
        <f t="shared" si="65"/>
        <v>2</v>
      </c>
    </row>
    <row r="4221" spans="1:22" hidden="1" x14ac:dyDescent="0.2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 s="2">
        <v>146566.01</v>
      </c>
      <c r="H4221">
        <v>1</v>
      </c>
      <c r="I4221">
        <v>0</v>
      </c>
      <c r="J4221">
        <v>1</v>
      </c>
      <c r="K4221" s="1">
        <v>161407.48000000001</v>
      </c>
      <c r="L4221">
        <v>0</v>
      </c>
      <c r="M4221">
        <v>16</v>
      </c>
      <c r="N4221">
        <v>136</v>
      </c>
      <c r="O4221">
        <v>1</v>
      </c>
      <c r="P4221">
        <v>44</v>
      </c>
      <c r="Q4221">
        <v>6.25E-2</v>
      </c>
      <c r="R4221">
        <v>2176</v>
      </c>
      <c r="S4221" t="str" cm="1">
        <f t="array" ref="S4221">_xlfn.IFS(E4224&lt;30,"18-29",E4224&lt;45,"30-44",TRUE,"45+")</f>
        <v>30-44</v>
      </c>
      <c r="T4221" t="str" cm="1">
        <f t="array" ref="T4221">_xlfn.IFS(F4221&lt;=2,"0-2 Years",F4221&lt;=5,"3-5 Years",F4221&lt;=8,"6-8 Years",TRUE,"9-10 Years")</f>
        <v>0-2 Years</v>
      </c>
      <c r="U4221" t="str" cm="1">
        <f t="array" ref="U4221">_xlfn.IFS(P4221&gt;60,"High Risk",P4221&gt;30,"Medium Risk",TRUE,"Low Risk")</f>
        <v>Medium Risk</v>
      </c>
      <c r="V4221">
        <f t="shared" si="65"/>
        <v>3</v>
      </c>
    </row>
    <row r="4222" spans="1:22" x14ac:dyDescent="0.2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 s="2">
        <v>0</v>
      </c>
      <c r="H4222">
        <v>1</v>
      </c>
      <c r="I4222">
        <v>0</v>
      </c>
      <c r="J4222">
        <v>0</v>
      </c>
      <c r="K4222" s="1">
        <v>125939.22</v>
      </c>
      <c r="L4222">
        <v>1</v>
      </c>
      <c r="M4222">
        <v>25</v>
      </c>
      <c r="N4222">
        <v>3862</v>
      </c>
      <c r="O4222">
        <v>9</v>
      </c>
      <c r="P4222">
        <v>127</v>
      </c>
      <c r="Q4222">
        <v>0.36</v>
      </c>
      <c r="R4222">
        <v>96550</v>
      </c>
      <c r="S4222" t="str" cm="1">
        <f t="array" ref="S4222">_xlfn.IFS(E4225&lt;30,"18-29",E4225&lt;45,"30-44",TRUE,"45+")</f>
        <v>45+</v>
      </c>
      <c r="T4222" t="str" cm="1">
        <f t="array" ref="T4222">_xlfn.IFS(F4222&lt;=2,"0-2 Years",F4222&lt;=5,"3-5 Years",F4222&lt;=8,"6-8 Years",TRUE,"9-10 Years")</f>
        <v>0-2 Years</v>
      </c>
      <c r="U4222" t="str" cm="1">
        <f t="array" ref="U4222">_xlfn.IFS(P4222&gt;60,"High Risk",P4222&gt;30,"Medium Risk",TRUE,"Low Risk")</f>
        <v>High Risk</v>
      </c>
      <c r="V4222">
        <f t="shared" si="65"/>
        <v>9</v>
      </c>
    </row>
    <row r="4223" spans="1:22" hidden="1" x14ac:dyDescent="0.2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 s="2">
        <v>186101.18</v>
      </c>
      <c r="H4223">
        <v>2</v>
      </c>
      <c r="I4223">
        <v>1</v>
      </c>
      <c r="J4223">
        <v>1</v>
      </c>
      <c r="K4223" s="1">
        <v>76611.33</v>
      </c>
      <c r="L4223">
        <v>0</v>
      </c>
      <c r="M4223">
        <v>12</v>
      </c>
      <c r="N4223">
        <v>288</v>
      </c>
      <c r="O4223">
        <v>1</v>
      </c>
      <c r="P4223">
        <v>48</v>
      </c>
      <c r="Q4223">
        <v>8.3333333333333329E-2</v>
      </c>
      <c r="R4223">
        <v>3456</v>
      </c>
      <c r="S4223" t="str" cm="1">
        <f t="array" ref="S4223">_xlfn.IFS(E4226&lt;30,"18-29",E4226&lt;45,"30-44",TRUE,"45+")</f>
        <v>45+</v>
      </c>
      <c r="T4223" t="str" cm="1">
        <f t="array" ref="T4223">_xlfn.IFS(F4223&lt;=2,"0-2 Years",F4223&lt;=5,"3-5 Years",F4223&lt;=8,"6-8 Years",TRUE,"9-10 Years")</f>
        <v>3-5 Years</v>
      </c>
      <c r="U4223" t="str" cm="1">
        <f t="array" ref="U4223">_xlfn.IFS(P4223&gt;60,"High Risk",P4223&gt;30,"Medium Risk",TRUE,"Low Risk")</f>
        <v>Medium Risk</v>
      </c>
      <c r="V4223">
        <f t="shared" si="65"/>
        <v>0</v>
      </c>
    </row>
    <row r="4224" spans="1:22" x14ac:dyDescent="0.2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 s="2">
        <v>0</v>
      </c>
      <c r="H4224">
        <v>1</v>
      </c>
      <c r="I4224">
        <v>1</v>
      </c>
      <c r="J4224">
        <v>0</v>
      </c>
      <c r="K4224" s="1">
        <v>136985.07999999999</v>
      </c>
      <c r="L4224">
        <v>1</v>
      </c>
      <c r="M4224">
        <v>19</v>
      </c>
      <c r="N4224">
        <v>1761</v>
      </c>
      <c r="O4224">
        <v>0</v>
      </c>
      <c r="P4224">
        <v>158</v>
      </c>
      <c r="Q4224">
        <v>0</v>
      </c>
      <c r="R4224">
        <v>33459</v>
      </c>
      <c r="S4224" t="str" cm="1">
        <f t="array" ref="S4224">_xlfn.IFS(E4227&lt;30,"18-29",E4227&lt;45,"30-44",TRUE,"45+")</f>
        <v>30-44</v>
      </c>
      <c r="T4224" t="str" cm="1">
        <f t="array" ref="T4224">_xlfn.IFS(F4224&lt;=2,"0-2 Years",F4224&lt;=5,"3-5 Years",F4224&lt;=8,"6-8 Years",TRUE,"9-10 Years")</f>
        <v>6-8 Years</v>
      </c>
      <c r="U4224" t="str" cm="1">
        <f t="array" ref="U4224">_xlfn.IFS(P4224&gt;60,"High Risk",P4224&gt;30,"Medium Risk",TRUE,"Low Risk")</f>
        <v>High Risk</v>
      </c>
      <c r="V4224">
        <f t="shared" si="65"/>
        <v>8</v>
      </c>
    </row>
    <row r="4225" spans="1:22" hidden="1" x14ac:dyDescent="0.2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 s="2">
        <v>107494.86</v>
      </c>
      <c r="H4225">
        <v>2</v>
      </c>
      <c r="I4225">
        <v>1</v>
      </c>
      <c r="J4225">
        <v>0</v>
      </c>
      <c r="K4225" s="1">
        <v>140937.91</v>
      </c>
      <c r="L4225">
        <v>1</v>
      </c>
      <c r="M4225">
        <v>28</v>
      </c>
      <c r="N4225">
        <v>4785</v>
      </c>
      <c r="O4225">
        <v>2</v>
      </c>
      <c r="P4225">
        <v>86</v>
      </c>
      <c r="Q4225">
        <v>7.1428571428571425E-2</v>
      </c>
      <c r="R4225">
        <v>133980</v>
      </c>
      <c r="S4225" t="str" cm="1">
        <f t="array" ref="S4225">_xlfn.IFS(E4228&lt;30,"18-29",E4228&lt;45,"30-44",TRUE,"45+")</f>
        <v>30-44</v>
      </c>
      <c r="T4225" t="str" cm="1">
        <f t="array" ref="T4225">_xlfn.IFS(F4225&lt;=2,"0-2 Years",F4225&lt;=5,"3-5 Years",F4225&lt;=8,"6-8 Years",TRUE,"9-10 Years")</f>
        <v>6-8 Years</v>
      </c>
      <c r="U4225" t="str" cm="1">
        <f t="array" ref="U4225">_xlfn.IFS(P4225&gt;60,"High Risk",P4225&gt;30,"Medium Risk",TRUE,"Low Risk")</f>
        <v>High Risk</v>
      </c>
      <c r="V4225">
        <f t="shared" si="65"/>
        <v>4</v>
      </c>
    </row>
    <row r="4226" spans="1:22" x14ac:dyDescent="0.2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 s="2">
        <v>0</v>
      </c>
      <c r="H4226">
        <v>1</v>
      </c>
      <c r="I4226">
        <v>1</v>
      </c>
      <c r="J4226">
        <v>0</v>
      </c>
      <c r="K4226" s="1">
        <v>48161.18</v>
      </c>
      <c r="L4226">
        <v>1</v>
      </c>
      <c r="M4226">
        <v>14</v>
      </c>
      <c r="N4226">
        <v>4165</v>
      </c>
      <c r="O4226">
        <v>7</v>
      </c>
      <c r="P4226">
        <v>11</v>
      </c>
      <c r="Q4226">
        <v>0.5</v>
      </c>
      <c r="R4226">
        <v>58310</v>
      </c>
      <c r="S4226" t="str" cm="1">
        <f t="array" ref="S4226">_xlfn.IFS(E4229&lt;30,"18-29",E4229&lt;45,"30-44",TRUE,"45+")</f>
        <v>30-44</v>
      </c>
      <c r="T4226" t="str" cm="1">
        <f t="array" ref="T4226">_xlfn.IFS(F4226&lt;=2,"0-2 Years",F4226&lt;=5,"3-5 Years",F4226&lt;=8,"6-8 Years",TRUE,"9-10 Years")</f>
        <v>0-2 Years</v>
      </c>
      <c r="U4226" t="str" cm="1">
        <f t="array" ref="U4226">_xlfn.IFS(P4226&gt;60,"High Risk",P4226&gt;30,"Medium Risk",TRUE,"Low Risk")</f>
        <v>Low Risk</v>
      </c>
      <c r="V4226">
        <f t="shared" si="65"/>
        <v>10</v>
      </c>
    </row>
    <row r="4227" spans="1:22" hidden="1" x14ac:dyDescent="0.2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 s="2">
        <v>146943.38</v>
      </c>
      <c r="H4227">
        <v>2</v>
      </c>
      <c r="I4227">
        <v>1</v>
      </c>
      <c r="J4227">
        <v>1</v>
      </c>
      <c r="K4227" s="1">
        <v>130041.45</v>
      </c>
      <c r="L4227">
        <v>0</v>
      </c>
      <c r="M4227">
        <v>25</v>
      </c>
      <c r="N4227">
        <v>414</v>
      </c>
      <c r="O4227">
        <v>6</v>
      </c>
      <c r="P4227">
        <v>31</v>
      </c>
      <c r="Q4227">
        <v>0.24</v>
      </c>
      <c r="R4227">
        <v>10350</v>
      </c>
      <c r="S4227" t="str" cm="1">
        <f t="array" ref="S4227">_xlfn.IFS(E4230&lt;30,"18-29",E4230&lt;45,"30-44",TRUE,"45+")</f>
        <v>30-44</v>
      </c>
      <c r="T4227" t="str" cm="1">
        <f t="array" ref="T4227">_xlfn.IFS(F4227&lt;=2,"0-2 Years",F4227&lt;=5,"3-5 Years",F4227&lt;=8,"6-8 Years",TRUE,"9-10 Years")</f>
        <v>6-8 Years</v>
      </c>
      <c r="U4227" t="str" cm="1">
        <f t="array" ref="U4227">_xlfn.IFS(P4227&gt;60,"High Risk",P4227&gt;30,"Medium Risk",TRUE,"Low Risk")</f>
        <v>Medium Risk</v>
      </c>
      <c r="V4227">
        <f t="shared" ref="V4227:V4290" si="66">IF(J4227=0,3,0)+IF(G4227=0,3,0)+IF(H4227=1,2,0)+IF(E4227&gt;45,1,0)+IF(F4227&lt;3,1,0)</f>
        <v>0</v>
      </c>
    </row>
    <row r="4228" spans="1:22" x14ac:dyDescent="0.2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 s="2">
        <v>0</v>
      </c>
      <c r="H4228">
        <v>2</v>
      </c>
      <c r="I4228">
        <v>1</v>
      </c>
      <c r="J4228">
        <v>0</v>
      </c>
      <c r="K4228" s="1">
        <v>91652.43</v>
      </c>
      <c r="L4228">
        <v>0</v>
      </c>
      <c r="M4228">
        <v>16</v>
      </c>
      <c r="N4228">
        <v>3183</v>
      </c>
      <c r="O4228">
        <v>1</v>
      </c>
      <c r="P4228">
        <v>93</v>
      </c>
      <c r="Q4228">
        <v>6.25E-2</v>
      </c>
      <c r="R4228">
        <v>50928</v>
      </c>
      <c r="S4228" t="str" cm="1">
        <f t="array" ref="S4228">_xlfn.IFS(E4231&lt;30,"18-29",E4231&lt;45,"30-44",TRUE,"45+")</f>
        <v>30-44</v>
      </c>
      <c r="T4228" t="str" cm="1">
        <f t="array" ref="T4228">_xlfn.IFS(F4228&lt;=2,"0-2 Years",F4228&lt;=5,"3-5 Years",F4228&lt;=8,"6-8 Years",TRUE,"9-10 Years")</f>
        <v>6-8 Years</v>
      </c>
      <c r="U4228" t="str" cm="1">
        <f t="array" ref="U4228">_xlfn.IFS(P4228&gt;60,"High Risk",P4228&gt;30,"Medium Risk",TRUE,"Low Risk")</f>
        <v>High Risk</v>
      </c>
      <c r="V4228">
        <f t="shared" si="66"/>
        <v>6</v>
      </c>
    </row>
    <row r="4229" spans="1:22" hidden="1" x14ac:dyDescent="0.2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 s="2">
        <v>125130.28</v>
      </c>
      <c r="H4229">
        <v>1</v>
      </c>
      <c r="I4229">
        <v>0</v>
      </c>
      <c r="J4229">
        <v>0</v>
      </c>
      <c r="K4229" s="1">
        <v>125961.48</v>
      </c>
      <c r="L4229">
        <v>0</v>
      </c>
      <c r="M4229">
        <v>21</v>
      </c>
      <c r="N4229">
        <v>3576</v>
      </c>
      <c r="O4229">
        <v>0</v>
      </c>
      <c r="P4229">
        <v>128</v>
      </c>
      <c r="Q4229">
        <v>0</v>
      </c>
      <c r="R4229">
        <v>75096</v>
      </c>
      <c r="S4229" t="str" cm="1">
        <f t="array" ref="S4229">_xlfn.IFS(E4232&lt;30,"18-29",E4232&lt;45,"30-44",TRUE,"45+")</f>
        <v>30-44</v>
      </c>
      <c r="T4229" t="str" cm="1">
        <f t="array" ref="T4229">_xlfn.IFS(F4229&lt;=2,"0-2 Years",F4229&lt;=5,"3-5 Years",F4229&lt;=8,"6-8 Years",TRUE,"9-10 Years")</f>
        <v>6-8 Years</v>
      </c>
      <c r="U4229" t="str" cm="1">
        <f t="array" ref="U4229">_xlfn.IFS(P4229&gt;60,"High Risk",P4229&gt;30,"Medium Risk",TRUE,"Low Risk")</f>
        <v>High Risk</v>
      </c>
      <c r="V4229">
        <f t="shared" si="66"/>
        <v>5</v>
      </c>
    </row>
    <row r="4230" spans="1:22" hidden="1" x14ac:dyDescent="0.2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 s="2">
        <v>0</v>
      </c>
      <c r="H4230">
        <v>2</v>
      </c>
      <c r="I4230">
        <v>1</v>
      </c>
      <c r="J4230">
        <v>1</v>
      </c>
      <c r="K4230" s="1">
        <v>73225.31</v>
      </c>
      <c r="L4230">
        <v>0</v>
      </c>
      <c r="M4230">
        <v>10</v>
      </c>
      <c r="N4230">
        <v>3691</v>
      </c>
      <c r="O4230">
        <v>7</v>
      </c>
      <c r="P4230">
        <v>159</v>
      </c>
      <c r="Q4230">
        <v>0.7</v>
      </c>
      <c r="R4230">
        <v>36910</v>
      </c>
      <c r="S4230" t="str" cm="1">
        <f t="array" ref="S4230">_xlfn.IFS(E4233&lt;30,"18-29",E4233&lt;45,"30-44",TRUE,"45+")</f>
        <v>30-44</v>
      </c>
      <c r="T4230" t="str" cm="1">
        <f t="array" ref="T4230">_xlfn.IFS(F4230&lt;=2,"0-2 Years",F4230&lt;=5,"3-5 Years",F4230&lt;=8,"6-8 Years",TRUE,"9-10 Years")</f>
        <v>9-10 Years</v>
      </c>
      <c r="U4230" t="str" cm="1">
        <f t="array" ref="U4230">_xlfn.IFS(P4230&gt;60,"High Risk",P4230&gt;30,"Medium Risk",TRUE,"Low Risk")</f>
        <v>High Risk</v>
      </c>
      <c r="V4230">
        <f t="shared" si="66"/>
        <v>3</v>
      </c>
    </row>
    <row r="4231" spans="1:22" hidden="1" x14ac:dyDescent="0.2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 s="2">
        <v>0</v>
      </c>
      <c r="H4231">
        <v>2</v>
      </c>
      <c r="I4231">
        <v>1</v>
      </c>
      <c r="J4231">
        <v>1</v>
      </c>
      <c r="K4231" s="1">
        <v>20460.2</v>
      </c>
      <c r="L4231">
        <v>0</v>
      </c>
      <c r="M4231">
        <v>27</v>
      </c>
      <c r="N4231">
        <v>3582</v>
      </c>
      <c r="O4231">
        <v>3</v>
      </c>
      <c r="P4231">
        <v>159</v>
      </c>
      <c r="Q4231">
        <v>0.1111111111111111</v>
      </c>
      <c r="R4231">
        <v>96714</v>
      </c>
      <c r="S4231" t="str" cm="1">
        <f t="array" ref="S4231">_xlfn.IFS(E4234&lt;30,"18-29",E4234&lt;45,"30-44",TRUE,"45+")</f>
        <v>45+</v>
      </c>
      <c r="T4231" t="str" cm="1">
        <f t="array" ref="T4231">_xlfn.IFS(F4231&lt;=2,"0-2 Years",F4231&lt;=5,"3-5 Years",F4231&lt;=8,"6-8 Years",TRUE,"9-10 Years")</f>
        <v>9-10 Years</v>
      </c>
      <c r="U4231" t="str" cm="1">
        <f t="array" ref="U4231">_xlfn.IFS(P4231&gt;60,"High Risk",P4231&gt;30,"Medium Risk",TRUE,"Low Risk")</f>
        <v>High Risk</v>
      </c>
      <c r="V4231">
        <f t="shared" si="66"/>
        <v>3</v>
      </c>
    </row>
    <row r="4232" spans="1:22" x14ac:dyDescent="0.2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 s="2">
        <v>0</v>
      </c>
      <c r="H4232">
        <v>3</v>
      </c>
      <c r="I4232">
        <v>1</v>
      </c>
      <c r="J4232">
        <v>0</v>
      </c>
      <c r="K4232" s="1">
        <v>81602.02</v>
      </c>
      <c r="L4232">
        <v>0</v>
      </c>
      <c r="M4232">
        <v>27</v>
      </c>
      <c r="N4232">
        <v>473</v>
      </c>
      <c r="O4232">
        <v>0</v>
      </c>
      <c r="P4232">
        <v>6</v>
      </c>
      <c r="Q4232">
        <v>0</v>
      </c>
      <c r="R4232">
        <v>12771</v>
      </c>
      <c r="S4232" t="str" cm="1">
        <f t="array" ref="S4232">_xlfn.IFS(E4235&lt;30,"18-29",E4235&lt;45,"30-44",TRUE,"45+")</f>
        <v>30-44</v>
      </c>
      <c r="T4232" t="str" cm="1">
        <f t="array" ref="T4232">_xlfn.IFS(F4232&lt;=2,"0-2 Years",F4232&lt;=5,"3-5 Years",F4232&lt;=8,"6-8 Years",TRUE,"9-10 Years")</f>
        <v>9-10 Years</v>
      </c>
      <c r="U4232" t="str" cm="1">
        <f t="array" ref="U4232">_xlfn.IFS(P4232&gt;60,"High Risk",P4232&gt;30,"Medium Risk",TRUE,"Low Risk")</f>
        <v>Low Risk</v>
      </c>
      <c r="V4232">
        <f t="shared" si="66"/>
        <v>6</v>
      </c>
    </row>
    <row r="4233" spans="1:22" hidden="1" x14ac:dyDescent="0.2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 s="2">
        <v>0</v>
      </c>
      <c r="H4233">
        <v>2</v>
      </c>
      <c r="I4233">
        <v>1</v>
      </c>
      <c r="J4233">
        <v>1</v>
      </c>
      <c r="K4233" s="1">
        <v>8742.91</v>
      </c>
      <c r="L4233">
        <v>0</v>
      </c>
      <c r="M4233">
        <v>20</v>
      </c>
      <c r="N4233">
        <v>3470</v>
      </c>
      <c r="O4233">
        <v>5</v>
      </c>
      <c r="P4233">
        <v>148</v>
      </c>
      <c r="Q4233">
        <v>0.25</v>
      </c>
      <c r="R4233">
        <v>69400</v>
      </c>
      <c r="S4233" t="str" cm="1">
        <f t="array" ref="S4233">_xlfn.IFS(E4236&lt;30,"18-29",E4236&lt;45,"30-44",TRUE,"45+")</f>
        <v>30-44</v>
      </c>
      <c r="T4233" t="str" cm="1">
        <f t="array" ref="T4233">_xlfn.IFS(F4233&lt;=2,"0-2 Years",F4233&lt;=5,"3-5 Years",F4233&lt;=8,"6-8 Years",TRUE,"9-10 Years")</f>
        <v>3-5 Years</v>
      </c>
      <c r="U4233" t="str" cm="1">
        <f t="array" ref="U4233">_xlfn.IFS(P4233&gt;60,"High Risk",P4233&gt;30,"Medium Risk",TRUE,"Low Risk")</f>
        <v>High Risk</v>
      </c>
      <c r="V4233">
        <f t="shared" si="66"/>
        <v>3</v>
      </c>
    </row>
    <row r="4234" spans="1:22" x14ac:dyDescent="0.2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 s="2">
        <v>0</v>
      </c>
      <c r="H4234">
        <v>2</v>
      </c>
      <c r="I4234">
        <v>0</v>
      </c>
      <c r="J4234">
        <v>0</v>
      </c>
      <c r="K4234" s="1">
        <v>145789.71</v>
      </c>
      <c r="L4234">
        <v>0</v>
      </c>
      <c r="M4234">
        <v>2</v>
      </c>
      <c r="N4234">
        <v>1092</v>
      </c>
      <c r="O4234">
        <v>2</v>
      </c>
      <c r="P4234">
        <v>62</v>
      </c>
      <c r="Q4234">
        <v>1</v>
      </c>
      <c r="R4234">
        <v>2184</v>
      </c>
      <c r="S4234" t="str" cm="1">
        <f t="array" ref="S4234">_xlfn.IFS(E4237&lt;30,"18-29",E4237&lt;45,"30-44",TRUE,"45+")</f>
        <v>18-29</v>
      </c>
      <c r="T4234" t="str" cm="1">
        <f t="array" ref="T4234">_xlfn.IFS(F4234&lt;=2,"0-2 Years",F4234&lt;=5,"3-5 Years",F4234&lt;=8,"6-8 Years",TRUE,"9-10 Years")</f>
        <v>3-5 Years</v>
      </c>
      <c r="U4234" t="str" cm="1">
        <f t="array" ref="U4234">_xlfn.IFS(P4234&gt;60,"High Risk",P4234&gt;30,"Medium Risk",TRUE,"Low Risk")</f>
        <v>High Risk</v>
      </c>
      <c r="V4234">
        <f t="shared" si="66"/>
        <v>7</v>
      </c>
    </row>
    <row r="4235" spans="1:22" x14ac:dyDescent="0.2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 s="2">
        <v>0</v>
      </c>
      <c r="H4235">
        <v>2</v>
      </c>
      <c r="I4235">
        <v>0</v>
      </c>
      <c r="J4235">
        <v>0</v>
      </c>
      <c r="K4235" s="1">
        <v>129576.99</v>
      </c>
      <c r="L4235">
        <v>0</v>
      </c>
      <c r="M4235">
        <v>2</v>
      </c>
      <c r="N4235">
        <v>4184</v>
      </c>
      <c r="O4235">
        <v>9</v>
      </c>
      <c r="P4235">
        <v>21</v>
      </c>
      <c r="Q4235">
        <v>1</v>
      </c>
      <c r="R4235">
        <v>8368</v>
      </c>
      <c r="S4235" t="str" cm="1">
        <f t="array" ref="S4235">_xlfn.IFS(E4238&lt;30,"18-29",E4238&lt;45,"30-44",TRUE,"45+")</f>
        <v>30-44</v>
      </c>
      <c r="T4235" t="str" cm="1">
        <f t="array" ref="T4235">_xlfn.IFS(F4235&lt;=2,"0-2 Years",F4235&lt;=5,"3-5 Years",F4235&lt;=8,"6-8 Years",TRUE,"9-10 Years")</f>
        <v>3-5 Years</v>
      </c>
      <c r="U4235" t="str" cm="1">
        <f t="array" ref="U4235">_xlfn.IFS(P4235&gt;60,"High Risk",P4235&gt;30,"Medium Risk",TRUE,"Low Risk")</f>
        <v>Low Risk</v>
      </c>
      <c r="V4235">
        <f t="shared" si="66"/>
        <v>6</v>
      </c>
    </row>
    <row r="4236" spans="1:22" hidden="1" x14ac:dyDescent="0.2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 s="2">
        <v>0</v>
      </c>
      <c r="H4236">
        <v>2</v>
      </c>
      <c r="I4236">
        <v>1</v>
      </c>
      <c r="J4236">
        <v>1</v>
      </c>
      <c r="K4236" s="1">
        <v>190040.29</v>
      </c>
      <c r="L4236">
        <v>0</v>
      </c>
      <c r="M4236">
        <v>17</v>
      </c>
      <c r="N4236">
        <v>4122</v>
      </c>
      <c r="O4236">
        <v>0</v>
      </c>
      <c r="P4236">
        <v>122</v>
      </c>
      <c r="Q4236">
        <v>0</v>
      </c>
      <c r="R4236">
        <v>70074</v>
      </c>
      <c r="S4236" t="str" cm="1">
        <f t="array" ref="S4236">_xlfn.IFS(E4239&lt;30,"18-29",E4239&lt;45,"30-44",TRUE,"45+")</f>
        <v>18-29</v>
      </c>
      <c r="T4236" t="str" cm="1">
        <f t="array" ref="T4236">_xlfn.IFS(F4236&lt;=2,"0-2 Years",F4236&lt;=5,"3-5 Years",F4236&lt;=8,"6-8 Years",TRUE,"9-10 Years")</f>
        <v>6-8 Years</v>
      </c>
      <c r="U4236" t="str" cm="1">
        <f t="array" ref="U4236">_xlfn.IFS(P4236&gt;60,"High Risk",P4236&gt;30,"Medium Risk",TRUE,"Low Risk")</f>
        <v>High Risk</v>
      </c>
      <c r="V4236">
        <f t="shared" si="66"/>
        <v>3</v>
      </c>
    </row>
    <row r="4237" spans="1:22" hidden="1" x14ac:dyDescent="0.2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 s="2">
        <v>150685.79</v>
      </c>
      <c r="H4237">
        <v>1</v>
      </c>
      <c r="I4237">
        <v>1</v>
      </c>
      <c r="J4237">
        <v>0</v>
      </c>
      <c r="K4237" s="1">
        <v>87771.06</v>
      </c>
      <c r="L4237">
        <v>0</v>
      </c>
      <c r="M4237">
        <v>25</v>
      </c>
      <c r="N4237">
        <v>3124</v>
      </c>
      <c r="O4237">
        <v>2</v>
      </c>
      <c r="P4237">
        <v>47</v>
      </c>
      <c r="Q4237">
        <v>0.08</v>
      </c>
      <c r="R4237">
        <v>78100</v>
      </c>
      <c r="S4237" t="str" cm="1">
        <f t="array" ref="S4237">_xlfn.IFS(E4240&lt;30,"18-29",E4240&lt;45,"30-44",TRUE,"45+")</f>
        <v>30-44</v>
      </c>
      <c r="T4237" t="str" cm="1">
        <f t="array" ref="T4237">_xlfn.IFS(F4237&lt;=2,"0-2 Years",F4237&lt;=5,"3-5 Years",F4237&lt;=8,"6-8 Years",TRUE,"9-10 Years")</f>
        <v>6-8 Years</v>
      </c>
      <c r="U4237" t="str" cm="1">
        <f t="array" ref="U4237">_xlfn.IFS(P4237&gt;60,"High Risk",P4237&gt;30,"Medium Risk",TRUE,"Low Risk")</f>
        <v>Medium Risk</v>
      </c>
      <c r="V4237">
        <f t="shared" si="66"/>
        <v>5</v>
      </c>
    </row>
    <row r="4238" spans="1:22" hidden="1" x14ac:dyDescent="0.2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 s="2">
        <v>141359.37</v>
      </c>
      <c r="H4238">
        <v>2</v>
      </c>
      <c r="I4238">
        <v>1</v>
      </c>
      <c r="J4238">
        <v>0</v>
      </c>
      <c r="K4238" s="1">
        <v>39519.53</v>
      </c>
      <c r="L4238">
        <v>0</v>
      </c>
      <c r="M4238">
        <v>15</v>
      </c>
      <c r="N4238">
        <v>1693</v>
      </c>
      <c r="O4238">
        <v>10</v>
      </c>
      <c r="P4238">
        <v>103</v>
      </c>
      <c r="Q4238">
        <v>0.66666666666666663</v>
      </c>
      <c r="R4238">
        <v>25395</v>
      </c>
      <c r="S4238" t="str" cm="1">
        <f t="array" ref="S4238">_xlfn.IFS(E4241&lt;30,"18-29",E4241&lt;45,"30-44",TRUE,"45+")</f>
        <v>30-44</v>
      </c>
      <c r="T4238" t="str" cm="1">
        <f t="array" ref="T4238">_xlfn.IFS(F4238&lt;=2,"0-2 Years",F4238&lt;=5,"3-5 Years",F4238&lt;=8,"6-8 Years",TRUE,"9-10 Years")</f>
        <v>3-5 Years</v>
      </c>
      <c r="U4238" t="str" cm="1">
        <f t="array" ref="U4238">_xlfn.IFS(P4238&gt;60,"High Risk",P4238&gt;30,"Medium Risk",TRUE,"Low Risk")</f>
        <v>High Risk</v>
      </c>
      <c r="V4238">
        <f t="shared" si="66"/>
        <v>3</v>
      </c>
    </row>
    <row r="4239" spans="1:22" x14ac:dyDescent="0.2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 s="2">
        <v>0</v>
      </c>
      <c r="H4239">
        <v>1</v>
      </c>
      <c r="I4239">
        <v>1</v>
      </c>
      <c r="J4239">
        <v>0</v>
      </c>
      <c r="K4239" s="1">
        <v>190035.83</v>
      </c>
      <c r="L4239">
        <v>0</v>
      </c>
      <c r="M4239">
        <v>15</v>
      </c>
      <c r="N4239">
        <v>1199</v>
      </c>
      <c r="O4239">
        <v>5</v>
      </c>
      <c r="P4239">
        <v>26</v>
      </c>
      <c r="Q4239">
        <v>0.33333333333333331</v>
      </c>
      <c r="R4239">
        <v>17985</v>
      </c>
      <c r="S4239" t="str" cm="1">
        <f t="array" ref="S4239">_xlfn.IFS(E4242&lt;30,"18-29",E4242&lt;45,"30-44",TRUE,"45+")</f>
        <v>45+</v>
      </c>
      <c r="T4239" t="str" cm="1">
        <f t="array" ref="T4239">_xlfn.IFS(F4239&lt;=2,"0-2 Years",F4239&lt;=5,"3-5 Years",F4239&lt;=8,"6-8 Years",TRUE,"9-10 Years")</f>
        <v>9-10 Years</v>
      </c>
      <c r="U4239" t="str" cm="1">
        <f t="array" ref="U4239">_xlfn.IFS(P4239&gt;60,"High Risk",P4239&gt;30,"Medium Risk",TRUE,"Low Risk")</f>
        <v>Low Risk</v>
      </c>
      <c r="V4239">
        <f t="shared" si="66"/>
        <v>8</v>
      </c>
    </row>
    <row r="4240" spans="1:22" hidden="1" x14ac:dyDescent="0.2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 s="2">
        <v>94631.26</v>
      </c>
      <c r="H4240">
        <v>2</v>
      </c>
      <c r="I4240">
        <v>1</v>
      </c>
      <c r="J4240">
        <v>1</v>
      </c>
      <c r="K4240" s="1">
        <v>148948.51999999999</v>
      </c>
      <c r="L4240">
        <v>0</v>
      </c>
      <c r="M4240">
        <v>2</v>
      </c>
      <c r="N4240">
        <v>826</v>
      </c>
      <c r="O4240">
        <v>4</v>
      </c>
      <c r="P4240">
        <v>10</v>
      </c>
      <c r="Q4240">
        <v>1</v>
      </c>
      <c r="R4240">
        <v>1652</v>
      </c>
      <c r="S4240" t="str" cm="1">
        <f t="array" ref="S4240">_xlfn.IFS(E4243&lt;30,"18-29",E4243&lt;45,"30-44",TRUE,"45+")</f>
        <v>45+</v>
      </c>
      <c r="T4240" t="str" cm="1">
        <f t="array" ref="T4240">_xlfn.IFS(F4240&lt;=2,"0-2 Years",F4240&lt;=5,"3-5 Years",F4240&lt;=8,"6-8 Years",TRUE,"9-10 Years")</f>
        <v>6-8 Years</v>
      </c>
      <c r="U4240" t="str" cm="1">
        <f t="array" ref="U4240">_xlfn.IFS(P4240&gt;60,"High Risk",P4240&gt;30,"Medium Risk",TRUE,"Low Risk")</f>
        <v>Low Risk</v>
      </c>
      <c r="V4240">
        <f t="shared" si="66"/>
        <v>0</v>
      </c>
    </row>
    <row r="4241" spans="1:22" hidden="1" x14ac:dyDescent="0.2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 s="2">
        <v>118336.14</v>
      </c>
      <c r="H4241">
        <v>1</v>
      </c>
      <c r="I4241">
        <v>1</v>
      </c>
      <c r="J4241">
        <v>0</v>
      </c>
      <c r="K4241" s="1">
        <v>184691.77</v>
      </c>
      <c r="L4241">
        <v>0</v>
      </c>
      <c r="M4241">
        <v>13</v>
      </c>
      <c r="N4241">
        <v>2775</v>
      </c>
      <c r="O4241">
        <v>3</v>
      </c>
      <c r="P4241">
        <v>179</v>
      </c>
      <c r="Q4241">
        <v>0.23076923076923078</v>
      </c>
      <c r="R4241">
        <v>36075</v>
      </c>
      <c r="S4241" t="str" cm="1">
        <f t="array" ref="S4241">_xlfn.IFS(E4244&lt;30,"18-29",E4244&lt;45,"30-44",TRUE,"45+")</f>
        <v>45+</v>
      </c>
      <c r="T4241" t="str" cm="1">
        <f t="array" ref="T4241">_xlfn.IFS(F4241&lt;=2,"0-2 Years",F4241&lt;=5,"3-5 Years",F4241&lt;=8,"6-8 Years",TRUE,"9-10 Years")</f>
        <v>3-5 Years</v>
      </c>
      <c r="U4241" t="str" cm="1">
        <f t="array" ref="U4241">_xlfn.IFS(P4241&gt;60,"High Risk",P4241&gt;30,"Medium Risk",TRUE,"Low Risk")</f>
        <v>High Risk</v>
      </c>
      <c r="V4241">
        <f t="shared" si="66"/>
        <v>5</v>
      </c>
    </row>
    <row r="4242" spans="1:22" x14ac:dyDescent="0.2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 s="2">
        <v>0</v>
      </c>
      <c r="H4242">
        <v>1</v>
      </c>
      <c r="I4242">
        <v>1</v>
      </c>
      <c r="J4242">
        <v>1</v>
      </c>
      <c r="K4242" s="1">
        <v>143458.31</v>
      </c>
      <c r="L4242">
        <v>0</v>
      </c>
      <c r="M4242">
        <v>6</v>
      </c>
      <c r="N4242">
        <v>1965</v>
      </c>
      <c r="O4242">
        <v>2</v>
      </c>
      <c r="P4242">
        <v>46</v>
      </c>
      <c r="Q4242">
        <v>0.33333333333333331</v>
      </c>
      <c r="R4242">
        <v>11790</v>
      </c>
      <c r="S4242" t="str" cm="1">
        <f t="array" ref="S4242">_xlfn.IFS(E4245&lt;30,"18-29",E4245&lt;45,"30-44",TRUE,"45+")</f>
        <v>18-29</v>
      </c>
      <c r="T4242" t="str" cm="1">
        <f t="array" ref="T4242">_xlfn.IFS(F4242&lt;=2,"0-2 Years",F4242&lt;=5,"3-5 Years",F4242&lt;=8,"6-8 Years",TRUE,"9-10 Years")</f>
        <v>0-2 Years</v>
      </c>
      <c r="U4242" t="str" cm="1">
        <f t="array" ref="U4242">_xlfn.IFS(P4242&gt;60,"High Risk",P4242&gt;30,"Medium Risk",TRUE,"Low Risk")</f>
        <v>Medium Risk</v>
      </c>
      <c r="V4242">
        <f t="shared" si="66"/>
        <v>6</v>
      </c>
    </row>
    <row r="4243" spans="1:22" hidden="1" x14ac:dyDescent="0.2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 s="2">
        <v>0</v>
      </c>
      <c r="H4243">
        <v>2</v>
      </c>
      <c r="I4243">
        <v>0</v>
      </c>
      <c r="J4243">
        <v>1</v>
      </c>
      <c r="K4243" s="1">
        <v>27166.75</v>
      </c>
      <c r="L4243">
        <v>0</v>
      </c>
      <c r="M4243">
        <v>9</v>
      </c>
      <c r="N4243">
        <v>2883</v>
      </c>
      <c r="O4243">
        <v>7</v>
      </c>
      <c r="P4243">
        <v>106</v>
      </c>
      <c r="Q4243">
        <v>0.77777777777777779</v>
      </c>
      <c r="R4243">
        <v>25947</v>
      </c>
      <c r="S4243" t="str" cm="1">
        <f t="array" ref="S4243">_xlfn.IFS(E4246&lt;30,"18-29",E4246&lt;45,"30-44",TRUE,"45+")</f>
        <v>45+</v>
      </c>
      <c r="T4243" t="str" cm="1">
        <f t="array" ref="T4243">_xlfn.IFS(F4243&lt;=2,"0-2 Years",F4243&lt;=5,"3-5 Years",F4243&lt;=8,"6-8 Years",TRUE,"9-10 Years")</f>
        <v>0-2 Years</v>
      </c>
      <c r="U4243" t="str" cm="1">
        <f t="array" ref="U4243">_xlfn.IFS(P4243&gt;60,"High Risk",P4243&gt;30,"Medium Risk",TRUE,"Low Risk")</f>
        <v>High Risk</v>
      </c>
      <c r="V4243">
        <f t="shared" si="66"/>
        <v>5</v>
      </c>
    </row>
    <row r="4244" spans="1:22" hidden="1" x14ac:dyDescent="0.2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 s="2">
        <v>124233.24</v>
      </c>
      <c r="H4244">
        <v>1</v>
      </c>
      <c r="I4244">
        <v>0</v>
      </c>
      <c r="J4244">
        <v>1</v>
      </c>
      <c r="K4244" s="1">
        <v>159456.87</v>
      </c>
      <c r="L4244">
        <v>1</v>
      </c>
      <c r="M4244">
        <v>22</v>
      </c>
      <c r="N4244">
        <v>3291</v>
      </c>
      <c r="O4244">
        <v>9</v>
      </c>
      <c r="P4244">
        <v>23</v>
      </c>
      <c r="Q4244">
        <v>0.40909090909090912</v>
      </c>
      <c r="R4244">
        <v>72402</v>
      </c>
      <c r="S4244" t="str" cm="1">
        <f t="array" ref="S4244">_xlfn.IFS(E4247&lt;30,"18-29",E4247&lt;45,"30-44",TRUE,"45+")</f>
        <v>30-44</v>
      </c>
      <c r="T4244" t="str" cm="1">
        <f t="array" ref="T4244">_xlfn.IFS(F4244&lt;=2,"0-2 Years",F4244&lt;=5,"3-5 Years",F4244&lt;=8,"6-8 Years",TRUE,"9-10 Years")</f>
        <v>3-5 Years</v>
      </c>
      <c r="U4244" t="str" cm="1">
        <f t="array" ref="U4244">_xlfn.IFS(P4244&gt;60,"High Risk",P4244&gt;30,"Medium Risk",TRUE,"Low Risk")</f>
        <v>Low Risk</v>
      </c>
      <c r="V4244">
        <f t="shared" si="66"/>
        <v>3</v>
      </c>
    </row>
    <row r="4245" spans="1:22" hidden="1" x14ac:dyDescent="0.2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 s="2">
        <v>51116.26</v>
      </c>
      <c r="H4245">
        <v>1</v>
      </c>
      <c r="I4245">
        <v>1</v>
      </c>
      <c r="J4245">
        <v>1</v>
      </c>
      <c r="K4245" s="1">
        <v>70454.789999999994</v>
      </c>
      <c r="L4245">
        <v>1</v>
      </c>
      <c r="M4245">
        <v>14</v>
      </c>
      <c r="N4245">
        <v>3996</v>
      </c>
      <c r="O4245">
        <v>0</v>
      </c>
      <c r="P4245">
        <v>162</v>
      </c>
      <c r="Q4245">
        <v>0</v>
      </c>
      <c r="R4245">
        <v>55944</v>
      </c>
      <c r="S4245" t="str" cm="1">
        <f t="array" ref="S4245">_xlfn.IFS(E4248&lt;30,"18-29",E4248&lt;45,"30-44",TRUE,"45+")</f>
        <v>30-44</v>
      </c>
      <c r="T4245" t="str" cm="1">
        <f t="array" ref="T4245">_xlfn.IFS(F4245&lt;=2,"0-2 Years",F4245&lt;=5,"3-5 Years",F4245&lt;=8,"6-8 Years",TRUE,"9-10 Years")</f>
        <v>3-5 Years</v>
      </c>
      <c r="U4245" t="str" cm="1">
        <f t="array" ref="U4245">_xlfn.IFS(P4245&gt;60,"High Risk",P4245&gt;30,"Medium Risk",TRUE,"Low Risk")</f>
        <v>High Risk</v>
      </c>
      <c r="V4245">
        <f t="shared" si="66"/>
        <v>2</v>
      </c>
    </row>
    <row r="4246" spans="1:22" hidden="1" x14ac:dyDescent="0.2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 s="2">
        <v>91869.69</v>
      </c>
      <c r="H4246">
        <v>1</v>
      </c>
      <c r="I4246">
        <v>0</v>
      </c>
      <c r="J4246">
        <v>1</v>
      </c>
      <c r="K4246" s="1">
        <v>95421</v>
      </c>
      <c r="L4246">
        <v>0</v>
      </c>
      <c r="M4246">
        <v>10</v>
      </c>
      <c r="N4246">
        <v>1975</v>
      </c>
      <c r="O4246">
        <v>5</v>
      </c>
      <c r="P4246">
        <v>115</v>
      </c>
      <c r="Q4246">
        <v>0.5</v>
      </c>
      <c r="R4246">
        <v>19750</v>
      </c>
      <c r="S4246" t="str" cm="1">
        <f t="array" ref="S4246">_xlfn.IFS(E4249&lt;30,"18-29",E4249&lt;45,"30-44",TRUE,"45+")</f>
        <v>45+</v>
      </c>
      <c r="T4246" t="str" cm="1">
        <f t="array" ref="T4246">_xlfn.IFS(F4246&lt;=2,"0-2 Years",F4246&lt;=5,"3-5 Years",F4246&lt;=8,"6-8 Years",TRUE,"9-10 Years")</f>
        <v>0-2 Years</v>
      </c>
      <c r="U4246" t="str" cm="1">
        <f t="array" ref="U4246">_xlfn.IFS(P4246&gt;60,"High Risk",P4246&gt;30,"Medium Risk",TRUE,"Low Risk")</f>
        <v>High Risk</v>
      </c>
      <c r="V4246">
        <f t="shared" si="66"/>
        <v>4</v>
      </c>
    </row>
    <row r="4247" spans="1:22" hidden="1" x14ac:dyDescent="0.2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 s="2">
        <v>122338.43</v>
      </c>
      <c r="H4247">
        <v>2</v>
      </c>
      <c r="I4247">
        <v>1</v>
      </c>
      <c r="J4247">
        <v>0</v>
      </c>
      <c r="K4247" s="1">
        <v>187985.85</v>
      </c>
      <c r="L4247">
        <v>0</v>
      </c>
      <c r="M4247">
        <v>23</v>
      </c>
      <c r="N4247">
        <v>867</v>
      </c>
      <c r="O4247">
        <v>0</v>
      </c>
      <c r="P4247">
        <v>105</v>
      </c>
      <c r="Q4247">
        <v>0</v>
      </c>
      <c r="R4247">
        <v>19941</v>
      </c>
      <c r="S4247" t="str" cm="1">
        <f t="array" ref="S4247">_xlfn.IFS(E4250&lt;30,"18-29",E4250&lt;45,"30-44",TRUE,"45+")</f>
        <v>18-29</v>
      </c>
      <c r="T4247" t="str" cm="1">
        <f t="array" ref="T4247">_xlfn.IFS(F4247&lt;=2,"0-2 Years",F4247&lt;=5,"3-5 Years",F4247&lt;=8,"6-8 Years",TRUE,"9-10 Years")</f>
        <v>6-8 Years</v>
      </c>
      <c r="U4247" t="str" cm="1">
        <f t="array" ref="U4247">_xlfn.IFS(P4247&gt;60,"High Risk",P4247&gt;30,"Medium Risk",TRUE,"Low Risk")</f>
        <v>High Risk</v>
      </c>
      <c r="V4247">
        <f t="shared" si="66"/>
        <v>3</v>
      </c>
    </row>
    <row r="4248" spans="1:22" hidden="1" x14ac:dyDescent="0.2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 s="2">
        <v>0</v>
      </c>
      <c r="H4248">
        <v>1</v>
      </c>
      <c r="I4248">
        <v>1</v>
      </c>
      <c r="J4248">
        <v>1</v>
      </c>
      <c r="K4248" s="1">
        <v>92621.9</v>
      </c>
      <c r="L4248">
        <v>0</v>
      </c>
      <c r="M4248">
        <v>13</v>
      </c>
      <c r="N4248">
        <v>689</v>
      </c>
      <c r="O4248">
        <v>2</v>
      </c>
      <c r="P4248">
        <v>75</v>
      </c>
      <c r="Q4248">
        <v>0.15384615384615385</v>
      </c>
      <c r="R4248">
        <v>8957</v>
      </c>
      <c r="S4248" t="str" cm="1">
        <f t="array" ref="S4248">_xlfn.IFS(E4251&lt;30,"18-29",E4251&lt;45,"30-44",TRUE,"45+")</f>
        <v>30-44</v>
      </c>
      <c r="T4248" t="str" cm="1">
        <f t="array" ref="T4248">_xlfn.IFS(F4248&lt;=2,"0-2 Years",F4248&lt;=5,"3-5 Years",F4248&lt;=8,"6-8 Years",TRUE,"9-10 Years")</f>
        <v>6-8 Years</v>
      </c>
      <c r="U4248" t="str" cm="1">
        <f t="array" ref="U4248">_xlfn.IFS(P4248&gt;60,"High Risk",P4248&gt;30,"Medium Risk",TRUE,"Low Risk")</f>
        <v>High Risk</v>
      </c>
      <c r="V4248">
        <f t="shared" si="66"/>
        <v>5</v>
      </c>
    </row>
    <row r="4249" spans="1:22" x14ac:dyDescent="0.2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 s="2">
        <v>0</v>
      </c>
      <c r="H4249">
        <v>1</v>
      </c>
      <c r="I4249">
        <v>0</v>
      </c>
      <c r="J4249">
        <v>1</v>
      </c>
      <c r="K4249" s="1">
        <v>150836.98000000001</v>
      </c>
      <c r="L4249">
        <v>0</v>
      </c>
      <c r="M4249">
        <v>17</v>
      </c>
      <c r="N4249">
        <v>2852</v>
      </c>
      <c r="O4249">
        <v>10</v>
      </c>
      <c r="P4249">
        <v>44</v>
      </c>
      <c r="Q4249">
        <v>0.58823529411764708</v>
      </c>
      <c r="R4249">
        <v>48484</v>
      </c>
      <c r="S4249" t="str" cm="1">
        <f t="array" ref="S4249">_xlfn.IFS(E4252&lt;30,"18-29",E4252&lt;45,"30-44",TRUE,"45+")</f>
        <v>30-44</v>
      </c>
      <c r="T4249" t="str" cm="1">
        <f t="array" ref="T4249">_xlfn.IFS(F4249&lt;=2,"0-2 Years",F4249&lt;=5,"3-5 Years",F4249&lt;=8,"6-8 Years",TRUE,"9-10 Years")</f>
        <v>3-5 Years</v>
      </c>
      <c r="U4249" t="str" cm="1">
        <f t="array" ref="U4249">_xlfn.IFS(P4249&gt;60,"High Risk",P4249&gt;30,"Medium Risk",TRUE,"Low Risk")</f>
        <v>Medium Risk</v>
      </c>
      <c r="V4249">
        <f t="shared" si="66"/>
        <v>6</v>
      </c>
    </row>
    <row r="4250" spans="1:22" hidden="1" x14ac:dyDescent="0.2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 s="2">
        <v>86270.93</v>
      </c>
      <c r="H4250">
        <v>2</v>
      </c>
      <c r="I4250">
        <v>1</v>
      </c>
      <c r="J4250">
        <v>1</v>
      </c>
      <c r="K4250" s="1">
        <v>90177.3</v>
      </c>
      <c r="L4250">
        <v>0</v>
      </c>
      <c r="M4250">
        <v>27</v>
      </c>
      <c r="N4250">
        <v>3990</v>
      </c>
      <c r="O4250">
        <v>3</v>
      </c>
      <c r="P4250">
        <v>123</v>
      </c>
      <c r="Q4250">
        <v>0.1111111111111111</v>
      </c>
      <c r="R4250">
        <v>107730</v>
      </c>
      <c r="S4250" t="str" cm="1">
        <f t="array" ref="S4250">_xlfn.IFS(E4253&lt;30,"18-29",E4253&lt;45,"30-44",TRUE,"45+")</f>
        <v>30-44</v>
      </c>
      <c r="T4250" t="str" cm="1">
        <f t="array" ref="T4250">_xlfn.IFS(F4250&lt;=2,"0-2 Years",F4250&lt;=5,"3-5 Years",F4250&lt;=8,"6-8 Years",TRUE,"9-10 Years")</f>
        <v>6-8 Years</v>
      </c>
      <c r="U4250" t="str" cm="1">
        <f t="array" ref="U4250">_xlfn.IFS(P4250&gt;60,"High Risk",P4250&gt;30,"Medium Risk",TRUE,"Low Risk")</f>
        <v>High Risk</v>
      </c>
      <c r="V4250">
        <f t="shared" si="66"/>
        <v>0</v>
      </c>
    </row>
    <row r="4251" spans="1:22" hidden="1" x14ac:dyDescent="0.2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 s="2">
        <v>0</v>
      </c>
      <c r="H4251">
        <v>2</v>
      </c>
      <c r="I4251">
        <v>1</v>
      </c>
      <c r="J4251">
        <v>1</v>
      </c>
      <c r="K4251" s="1">
        <v>34416.79</v>
      </c>
      <c r="L4251">
        <v>0</v>
      </c>
      <c r="M4251">
        <v>25</v>
      </c>
      <c r="N4251">
        <v>1241</v>
      </c>
      <c r="O4251">
        <v>2</v>
      </c>
      <c r="P4251">
        <v>88</v>
      </c>
      <c r="Q4251">
        <v>0.08</v>
      </c>
      <c r="R4251">
        <v>31025</v>
      </c>
      <c r="S4251" t="str" cm="1">
        <f t="array" ref="S4251">_xlfn.IFS(E4254&lt;30,"18-29",E4254&lt;45,"30-44",TRUE,"45+")</f>
        <v>30-44</v>
      </c>
      <c r="T4251" t="str" cm="1">
        <f t="array" ref="T4251">_xlfn.IFS(F4251&lt;=2,"0-2 Years",F4251&lt;=5,"3-5 Years",F4251&lt;=8,"6-8 Years",TRUE,"9-10 Years")</f>
        <v>3-5 Years</v>
      </c>
      <c r="U4251" t="str" cm="1">
        <f t="array" ref="U4251">_xlfn.IFS(P4251&gt;60,"High Risk",P4251&gt;30,"Medium Risk",TRUE,"Low Risk")</f>
        <v>High Risk</v>
      </c>
      <c r="V4251">
        <f t="shared" si="66"/>
        <v>3</v>
      </c>
    </row>
    <row r="4252" spans="1:22" hidden="1" x14ac:dyDescent="0.2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 s="2">
        <v>117289.92</v>
      </c>
      <c r="H4252">
        <v>1</v>
      </c>
      <c r="I4252">
        <v>0</v>
      </c>
      <c r="J4252">
        <v>0</v>
      </c>
      <c r="K4252" s="1">
        <v>85231.88</v>
      </c>
      <c r="L4252">
        <v>0</v>
      </c>
      <c r="M4252">
        <v>9</v>
      </c>
      <c r="N4252">
        <v>1903</v>
      </c>
      <c r="O4252">
        <v>4</v>
      </c>
      <c r="P4252">
        <v>47</v>
      </c>
      <c r="Q4252">
        <v>0.44444444444444442</v>
      </c>
      <c r="R4252">
        <v>17127</v>
      </c>
      <c r="S4252" t="str" cm="1">
        <f t="array" ref="S4252">_xlfn.IFS(E4255&lt;30,"18-29",E4255&lt;45,"30-44",TRUE,"45+")</f>
        <v>18-29</v>
      </c>
      <c r="T4252" t="str" cm="1">
        <f t="array" ref="T4252">_xlfn.IFS(F4252&lt;=2,"0-2 Years",F4252&lt;=5,"3-5 Years",F4252&lt;=8,"6-8 Years",TRUE,"9-10 Years")</f>
        <v>3-5 Years</v>
      </c>
      <c r="U4252" t="str" cm="1">
        <f t="array" ref="U4252">_xlfn.IFS(P4252&gt;60,"High Risk",P4252&gt;30,"Medium Risk",TRUE,"Low Risk")</f>
        <v>Medium Risk</v>
      </c>
      <c r="V4252">
        <f t="shared" si="66"/>
        <v>5</v>
      </c>
    </row>
    <row r="4253" spans="1:22" hidden="1" x14ac:dyDescent="0.2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 s="2">
        <v>0</v>
      </c>
      <c r="H4253">
        <v>2</v>
      </c>
      <c r="I4253">
        <v>1</v>
      </c>
      <c r="J4253">
        <v>1</v>
      </c>
      <c r="K4253" s="1">
        <v>118983.18</v>
      </c>
      <c r="L4253">
        <v>0</v>
      </c>
      <c r="M4253">
        <v>7</v>
      </c>
      <c r="N4253">
        <v>2347</v>
      </c>
      <c r="O4253">
        <v>3</v>
      </c>
      <c r="P4253">
        <v>108</v>
      </c>
      <c r="Q4253">
        <v>0.42857142857142855</v>
      </c>
      <c r="R4253">
        <v>16429</v>
      </c>
      <c r="S4253" t="str" cm="1">
        <f t="array" ref="S4253">_xlfn.IFS(E4256&lt;30,"18-29",E4256&lt;45,"30-44",TRUE,"45+")</f>
        <v>18-29</v>
      </c>
      <c r="T4253" t="str" cm="1">
        <f t="array" ref="T4253">_xlfn.IFS(F4253&lt;=2,"0-2 Years",F4253&lt;=5,"3-5 Years",F4253&lt;=8,"6-8 Years",TRUE,"9-10 Years")</f>
        <v>0-2 Years</v>
      </c>
      <c r="U4253" t="str" cm="1">
        <f t="array" ref="U4253">_xlfn.IFS(P4253&gt;60,"High Risk",P4253&gt;30,"Medium Risk",TRUE,"Low Risk")</f>
        <v>High Risk</v>
      </c>
      <c r="V4253">
        <f t="shared" si="66"/>
        <v>4</v>
      </c>
    </row>
    <row r="4254" spans="1:22" hidden="1" x14ac:dyDescent="0.2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 s="2">
        <v>153663.26999999999</v>
      </c>
      <c r="H4254">
        <v>1</v>
      </c>
      <c r="I4254">
        <v>1</v>
      </c>
      <c r="J4254">
        <v>0</v>
      </c>
      <c r="K4254" s="1">
        <v>111868.23</v>
      </c>
      <c r="L4254">
        <v>0</v>
      </c>
      <c r="M4254">
        <v>10</v>
      </c>
      <c r="N4254">
        <v>3141</v>
      </c>
      <c r="O4254">
        <v>1</v>
      </c>
      <c r="P4254">
        <v>111</v>
      </c>
      <c r="Q4254">
        <v>0.1</v>
      </c>
      <c r="R4254">
        <v>31410</v>
      </c>
      <c r="S4254" t="str" cm="1">
        <f t="array" ref="S4254">_xlfn.IFS(E4257&lt;30,"18-29",E4257&lt;45,"30-44",TRUE,"45+")</f>
        <v>18-29</v>
      </c>
      <c r="T4254" t="str" cm="1">
        <f t="array" ref="T4254">_xlfn.IFS(F4254&lt;=2,"0-2 Years",F4254&lt;=5,"3-5 Years",F4254&lt;=8,"6-8 Years",TRUE,"9-10 Years")</f>
        <v>6-8 Years</v>
      </c>
      <c r="U4254" t="str" cm="1">
        <f t="array" ref="U4254">_xlfn.IFS(P4254&gt;60,"High Risk",P4254&gt;30,"Medium Risk",TRUE,"Low Risk")</f>
        <v>High Risk</v>
      </c>
      <c r="V4254">
        <f t="shared" si="66"/>
        <v>5</v>
      </c>
    </row>
    <row r="4255" spans="1:22" x14ac:dyDescent="0.2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 s="2">
        <v>0</v>
      </c>
      <c r="H4255">
        <v>1</v>
      </c>
      <c r="I4255">
        <v>1</v>
      </c>
      <c r="J4255">
        <v>1</v>
      </c>
      <c r="K4255" s="1">
        <v>83056.22</v>
      </c>
      <c r="L4255">
        <v>0</v>
      </c>
      <c r="M4255">
        <v>4</v>
      </c>
      <c r="N4255">
        <v>4498</v>
      </c>
      <c r="O4255">
        <v>9</v>
      </c>
      <c r="P4255">
        <v>137</v>
      </c>
      <c r="Q4255">
        <v>1</v>
      </c>
      <c r="R4255">
        <v>17992</v>
      </c>
      <c r="S4255" t="str" cm="1">
        <f t="array" ref="S4255">_xlfn.IFS(E4258&lt;30,"18-29",E4258&lt;45,"30-44",TRUE,"45+")</f>
        <v>45+</v>
      </c>
      <c r="T4255" t="str" cm="1">
        <f t="array" ref="T4255">_xlfn.IFS(F4255&lt;=2,"0-2 Years",F4255&lt;=5,"3-5 Years",F4255&lt;=8,"6-8 Years",TRUE,"9-10 Years")</f>
        <v>0-2 Years</v>
      </c>
      <c r="U4255" t="str" cm="1">
        <f t="array" ref="U4255">_xlfn.IFS(P4255&gt;60,"High Risk",P4255&gt;30,"Medium Risk",TRUE,"Low Risk")</f>
        <v>High Risk</v>
      </c>
      <c r="V4255">
        <f t="shared" si="66"/>
        <v>6</v>
      </c>
    </row>
    <row r="4256" spans="1:22" hidden="1" x14ac:dyDescent="0.2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 s="2">
        <v>123599.49</v>
      </c>
      <c r="H4256">
        <v>2</v>
      </c>
      <c r="I4256">
        <v>1</v>
      </c>
      <c r="J4256">
        <v>0</v>
      </c>
      <c r="K4256" s="1">
        <v>1676.92</v>
      </c>
      <c r="L4256">
        <v>0</v>
      </c>
      <c r="M4256">
        <v>1</v>
      </c>
      <c r="N4256">
        <v>3948</v>
      </c>
      <c r="O4256">
        <v>9</v>
      </c>
      <c r="P4256">
        <v>30</v>
      </c>
      <c r="Q4256">
        <v>1</v>
      </c>
      <c r="R4256">
        <v>3948</v>
      </c>
      <c r="S4256" t="str" cm="1">
        <f t="array" ref="S4256">_xlfn.IFS(E4259&lt;30,"18-29",E4259&lt;45,"30-44",TRUE,"45+")</f>
        <v>18-29</v>
      </c>
      <c r="T4256" t="str" cm="1">
        <f t="array" ref="T4256">_xlfn.IFS(F4256&lt;=2,"0-2 Years",F4256&lt;=5,"3-5 Years",F4256&lt;=8,"6-8 Years",TRUE,"9-10 Years")</f>
        <v>6-8 Years</v>
      </c>
      <c r="U4256" t="str" cm="1">
        <f t="array" ref="U4256">_xlfn.IFS(P4256&gt;60,"High Risk",P4256&gt;30,"Medium Risk",TRUE,"Low Risk")</f>
        <v>Low Risk</v>
      </c>
      <c r="V4256">
        <f t="shared" si="66"/>
        <v>3</v>
      </c>
    </row>
    <row r="4257" spans="1:22" x14ac:dyDescent="0.2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 s="2">
        <v>0</v>
      </c>
      <c r="H4257">
        <v>2</v>
      </c>
      <c r="I4257">
        <v>1</v>
      </c>
      <c r="J4257">
        <v>0</v>
      </c>
      <c r="K4257" s="1">
        <v>32089.57</v>
      </c>
      <c r="L4257">
        <v>0</v>
      </c>
      <c r="M4257">
        <v>3</v>
      </c>
      <c r="N4257">
        <v>708</v>
      </c>
      <c r="O4257">
        <v>6</v>
      </c>
      <c r="P4257">
        <v>103</v>
      </c>
      <c r="Q4257">
        <v>1</v>
      </c>
      <c r="R4257">
        <v>2124</v>
      </c>
      <c r="S4257" t="str" cm="1">
        <f t="array" ref="S4257">_xlfn.IFS(E4260&lt;30,"18-29",E4260&lt;45,"30-44",TRUE,"45+")</f>
        <v>30-44</v>
      </c>
      <c r="T4257" t="str" cm="1">
        <f t="array" ref="T4257">_xlfn.IFS(F4257&lt;=2,"0-2 Years",F4257&lt;=5,"3-5 Years",F4257&lt;=8,"6-8 Years",TRUE,"9-10 Years")</f>
        <v>3-5 Years</v>
      </c>
      <c r="U4257" t="str" cm="1">
        <f t="array" ref="U4257">_xlfn.IFS(P4257&gt;60,"High Risk",P4257&gt;30,"Medium Risk",TRUE,"Low Risk")</f>
        <v>High Risk</v>
      </c>
      <c r="V4257">
        <f t="shared" si="66"/>
        <v>6</v>
      </c>
    </row>
    <row r="4258" spans="1:22" hidden="1" x14ac:dyDescent="0.2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 s="2">
        <v>134208.25</v>
      </c>
      <c r="H4258">
        <v>1</v>
      </c>
      <c r="I4258">
        <v>1</v>
      </c>
      <c r="J4258">
        <v>1</v>
      </c>
      <c r="K4258" s="1">
        <v>13455.43</v>
      </c>
      <c r="L4258">
        <v>0</v>
      </c>
      <c r="M4258">
        <v>12</v>
      </c>
      <c r="N4258">
        <v>187</v>
      </c>
      <c r="O4258">
        <v>7</v>
      </c>
      <c r="P4258">
        <v>85</v>
      </c>
      <c r="Q4258">
        <v>0.58333333333333337</v>
      </c>
      <c r="R4258">
        <v>2244</v>
      </c>
      <c r="S4258" t="str" cm="1">
        <f t="array" ref="S4258">_xlfn.IFS(E4261&lt;30,"18-29",E4261&lt;45,"30-44",TRUE,"45+")</f>
        <v>30-44</v>
      </c>
      <c r="T4258" t="str" cm="1">
        <f t="array" ref="T4258">_xlfn.IFS(F4258&lt;=2,"0-2 Years",F4258&lt;=5,"3-5 Years",F4258&lt;=8,"6-8 Years",TRUE,"9-10 Years")</f>
        <v>9-10 Years</v>
      </c>
      <c r="U4258" t="str" cm="1">
        <f t="array" ref="U4258">_xlfn.IFS(P4258&gt;60,"High Risk",P4258&gt;30,"Medium Risk",TRUE,"Low Risk")</f>
        <v>High Risk</v>
      </c>
      <c r="V4258">
        <f t="shared" si="66"/>
        <v>3</v>
      </c>
    </row>
    <row r="4259" spans="1:22" x14ac:dyDescent="0.2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 s="2">
        <v>0</v>
      </c>
      <c r="H4259">
        <v>1</v>
      </c>
      <c r="I4259">
        <v>0</v>
      </c>
      <c r="J4259">
        <v>1</v>
      </c>
      <c r="K4259" s="1">
        <v>24865.54</v>
      </c>
      <c r="L4259">
        <v>0</v>
      </c>
      <c r="M4259">
        <v>28</v>
      </c>
      <c r="N4259">
        <v>4952</v>
      </c>
      <c r="O4259">
        <v>10</v>
      </c>
      <c r="P4259">
        <v>51</v>
      </c>
      <c r="Q4259">
        <v>0.35714285714285715</v>
      </c>
      <c r="R4259">
        <v>138656</v>
      </c>
      <c r="S4259" t="str" cm="1">
        <f t="array" ref="S4259">_xlfn.IFS(E4262&lt;30,"18-29",E4262&lt;45,"30-44",TRUE,"45+")</f>
        <v>30-44</v>
      </c>
      <c r="T4259" t="str" cm="1">
        <f t="array" ref="T4259">_xlfn.IFS(F4259&lt;=2,"0-2 Years",F4259&lt;=5,"3-5 Years",F4259&lt;=8,"6-8 Years",TRUE,"9-10 Years")</f>
        <v>0-2 Years</v>
      </c>
      <c r="U4259" t="str" cm="1">
        <f t="array" ref="U4259">_xlfn.IFS(P4259&gt;60,"High Risk",P4259&gt;30,"Medium Risk",TRUE,"Low Risk")</f>
        <v>Medium Risk</v>
      </c>
      <c r="V4259">
        <f t="shared" si="66"/>
        <v>6</v>
      </c>
    </row>
    <row r="4260" spans="1:22" hidden="1" x14ac:dyDescent="0.2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 s="2">
        <v>98556.89</v>
      </c>
      <c r="H4260">
        <v>2</v>
      </c>
      <c r="I4260">
        <v>1</v>
      </c>
      <c r="J4260">
        <v>0</v>
      </c>
      <c r="K4260" s="1">
        <v>117644.36</v>
      </c>
      <c r="L4260">
        <v>0</v>
      </c>
      <c r="M4260">
        <v>21</v>
      </c>
      <c r="N4260">
        <v>3028</v>
      </c>
      <c r="O4260">
        <v>2</v>
      </c>
      <c r="P4260">
        <v>100</v>
      </c>
      <c r="Q4260">
        <v>9.5238095238095233E-2</v>
      </c>
      <c r="R4260">
        <v>63588</v>
      </c>
      <c r="S4260" t="str" cm="1">
        <f t="array" ref="S4260">_xlfn.IFS(E4263&lt;30,"18-29",E4263&lt;45,"30-44",TRUE,"45+")</f>
        <v>45+</v>
      </c>
      <c r="T4260" t="str" cm="1">
        <f t="array" ref="T4260">_xlfn.IFS(F4260&lt;=2,"0-2 Years",F4260&lt;=5,"3-5 Years",F4260&lt;=8,"6-8 Years",TRUE,"9-10 Years")</f>
        <v>6-8 Years</v>
      </c>
      <c r="U4260" t="str" cm="1">
        <f t="array" ref="U4260">_xlfn.IFS(P4260&gt;60,"High Risk",P4260&gt;30,"Medium Risk",TRUE,"Low Risk")</f>
        <v>High Risk</v>
      </c>
      <c r="V4260">
        <f t="shared" si="66"/>
        <v>3</v>
      </c>
    </row>
    <row r="4261" spans="1:22" x14ac:dyDescent="0.2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 s="2">
        <v>0</v>
      </c>
      <c r="H4261">
        <v>3</v>
      </c>
      <c r="I4261">
        <v>0</v>
      </c>
      <c r="J4261">
        <v>0</v>
      </c>
      <c r="K4261" s="1">
        <v>98897.32</v>
      </c>
      <c r="L4261">
        <v>0</v>
      </c>
      <c r="M4261">
        <v>11</v>
      </c>
      <c r="N4261">
        <v>1030</v>
      </c>
      <c r="O4261">
        <v>4</v>
      </c>
      <c r="P4261">
        <v>120</v>
      </c>
      <c r="Q4261">
        <v>0.36363636363636365</v>
      </c>
      <c r="R4261">
        <v>11330</v>
      </c>
      <c r="S4261" t="str" cm="1">
        <f t="array" ref="S4261">_xlfn.IFS(E4264&lt;30,"18-29",E4264&lt;45,"30-44",TRUE,"45+")</f>
        <v>30-44</v>
      </c>
      <c r="T4261" t="str" cm="1">
        <f t="array" ref="T4261">_xlfn.IFS(F4261&lt;=2,"0-2 Years",F4261&lt;=5,"3-5 Years",F4261&lt;=8,"6-8 Years",TRUE,"9-10 Years")</f>
        <v>3-5 Years</v>
      </c>
      <c r="U4261" t="str" cm="1">
        <f t="array" ref="U4261">_xlfn.IFS(P4261&gt;60,"High Risk",P4261&gt;30,"Medium Risk",TRUE,"Low Risk")</f>
        <v>High Risk</v>
      </c>
      <c r="V4261">
        <f t="shared" si="66"/>
        <v>6</v>
      </c>
    </row>
    <row r="4262" spans="1:22" hidden="1" x14ac:dyDescent="0.2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 s="2">
        <v>0</v>
      </c>
      <c r="H4262">
        <v>4</v>
      </c>
      <c r="I4262">
        <v>0</v>
      </c>
      <c r="J4262">
        <v>1</v>
      </c>
      <c r="K4262" s="1">
        <v>106174.7</v>
      </c>
      <c r="L4262">
        <v>1</v>
      </c>
      <c r="M4262">
        <v>10</v>
      </c>
      <c r="N4262">
        <v>2586</v>
      </c>
      <c r="O4262">
        <v>5</v>
      </c>
      <c r="P4262">
        <v>156</v>
      </c>
      <c r="Q4262">
        <v>0.5</v>
      </c>
      <c r="R4262">
        <v>25860</v>
      </c>
      <c r="S4262" t="str" cm="1">
        <f t="array" ref="S4262">_xlfn.IFS(E4265&lt;30,"18-29",E4265&lt;45,"30-44",TRUE,"45+")</f>
        <v>18-29</v>
      </c>
      <c r="T4262" t="str" cm="1">
        <f t="array" ref="T4262">_xlfn.IFS(F4262&lt;=2,"0-2 Years",F4262&lt;=5,"3-5 Years",F4262&lt;=8,"6-8 Years",TRUE,"9-10 Years")</f>
        <v>0-2 Years</v>
      </c>
      <c r="U4262" t="str" cm="1">
        <f t="array" ref="U4262">_xlfn.IFS(P4262&gt;60,"High Risk",P4262&gt;30,"Medium Risk",TRUE,"Low Risk")</f>
        <v>High Risk</v>
      </c>
      <c r="V4262">
        <f t="shared" si="66"/>
        <v>4</v>
      </c>
    </row>
    <row r="4263" spans="1:22" hidden="1" x14ac:dyDescent="0.2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 s="2">
        <v>134593.79</v>
      </c>
      <c r="H4263">
        <v>1</v>
      </c>
      <c r="I4263">
        <v>1</v>
      </c>
      <c r="J4263">
        <v>1</v>
      </c>
      <c r="K4263" s="1">
        <v>46386.37</v>
      </c>
      <c r="L4263">
        <v>0</v>
      </c>
      <c r="M4263">
        <v>11</v>
      </c>
      <c r="N4263">
        <v>4922</v>
      </c>
      <c r="O4263">
        <v>6</v>
      </c>
      <c r="P4263">
        <v>135</v>
      </c>
      <c r="Q4263">
        <v>0.54545454545454541</v>
      </c>
      <c r="R4263">
        <v>54142</v>
      </c>
      <c r="S4263" t="str" cm="1">
        <f t="array" ref="S4263">_xlfn.IFS(E4266&lt;30,"18-29",E4266&lt;45,"30-44",TRUE,"45+")</f>
        <v>45+</v>
      </c>
      <c r="T4263" t="str" cm="1">
        <f t="array" ref="T4263">_xlfn.IFS(F4263&lt;=2,"0-2 Years",F4263&lt;=5,"3-5 Years",F4263&lt;=8,"6-8 Years",TRUE,"9-10 Years")</f>
        <v>6-8 Years</v>
      </c>
      <c r="U4263" t="str" cm="1">
        <f t="array" ref="U4263">_xlfn.IFS(P4263&gt;60,"High Risk",P4263&gt;30,"Medium Risk",TRUE,"Low Risk")</f>
        <v>High Risk</v>
      </c>
      <c r="V4263">
        <f t="shared" si="66"/>
        <v>3</v>
      </c>
    </row>
    <row r="4264" spans="1:22" hidden="1" x14ac:dyDescent="0.2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 s="2">
        <v>0</v>
      </c>
      <c r="H4264">
        <v>2</v>
      </c>
      <c r="I4264">
        <v>1</v>
      </c>
      <c r="J4264">
        <v>1</v>
      </c>
      <c r="K4264" s="1">
        <v>185054.14</v>
      </c>
      <c r="L4264">
        <v>0</v>
      </c>
      <c r="M4264">
        <v>20</v>
      </c>
      <c r="N4264">
        <v>2732</v>
      </c>
      <c r="O4264">
        <v>4</v>
      </c>
      <c r="P4264">
        <v>164</v>
      </c>
      <c r="Q4264">
        <v>0.2</v>
      </c>
      <c r="R4264">
        <v>54640</v>
      </c>
      <c r="S4264" t="str" cm="1">
        <f t="array" ref="S4264">_xlfn.IFS(E4267&lt;30,"18-29",E4267&lt;45,"30-44",TRUE,"45+")</f>
        <v>30-44</v>
      </c>
      <c r="T4264" t="str" cm="1">
        <f t="array" ref="T4264">_xlfn.IFS(F4264&lt;=2,"0-2 Years",F4264&lt;=5,"3-5 Years",F4264&lt;=8,"6-8 Years",TRUE,"9-10 Years")</f>
        <v>6-8 Years</v>
      </c>
      <c r="U4264" t="str" cm="1">
        <f t="array" ref="U4264">_xlfn.IFS(P4264&gt;60,"High Risk",P4264&gt;30,"Medium Risk",TRUE,"Low Risk")</f>
        <v>High Risk</v>
      </c>
      <c r="V4264">
        <f t="shared" si="66"/>
        <v>3</v>
      </c>
    </row>
    <row r="4265" spans="1:22" hidden="1" x14ac:dyDescent="0.2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 s="2">
        <v>68781.820000000007</v>
      </c>
      <c r="H4265">
        <v>1</v>
      </c>
      <c r="I4265">
        <v>0</v>
      </c>
      <c r="J4265">
        <v>1</v>
      </c>
      <c r="K4265" s="1">
        <v>47997.39</v>
      </c>
      <c r="L4265">
        <v>0</v>
      </c>
      <c r="M4265">
        <v>7</v>
      </c>
      <c r="N4265">
        <v>3021</v>
      </c>
      <c r="O4265">
        <v>1</v>
      </c>
      <c r="P4265">
        <v>42</v>
      </c>
      <c r="Q4265">
        <v>0.14285714285714285</v>
      </c>
      <c r="R4265">
        <v>21147</v>
      </c>
      <c r="S4265" t="str" cm="1">
        <f t="array" ref="S4265">_xlfn.IFS(E4268&lt;30,"18-29",E4268&lt;45,"30-44",TRUE,"45+")</f>
        <v>30-44</v>
      </c>
      <c r="T4265" t="str" cm="1">
        <f t="array" ref="T4265">_xlfn.IFS(F4265&lt;=2,"0-2 Years",F4265&lt;=5,"3-5 Years",F4265&lt;=8,"6-8 Years",TRUE,"9-10 Years")</f>
        <v>9-10 Years</v>
      </c>
      <c r="U4265" t="str" cm="1">
        <f t="array" ref="U4265">_xlfn.IFS(P4265&gt;60,"High Risk",P4265&gt;30,"Medium Risk",TRUE,"Low Risk")</f>
        <v>Medium Risk</v>
      </c>
      <c r="V4265">
        <f t="shared" si="66"/>
        <v>2</v>
      </c>
    </row>
    <row r="4266" spans="1:22" x14ac:dyDescent="0.2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 s="2">
        <v>137464.04</v>
      </c>
      <c r="H4266">
        <v>1</v>
      </c>
      <c r="I4266">
        <v>1</v>
      </c>
      <c r="J4266">
        <v>0</v>
      </c>
      <c r="K4266" s="1">
        <v>130846.79</v>
      </c>
      <c r="L4266">
        <v>1</v>
      </c>
      <c r="M4266">
        <v>8</v>
      </c>
      <c r="N4266">
        <v>3085</v>
      </c>
      <c r="O4266">
        <v>8</v>
      </c>
      <c r="P4266">
        <v>124</v>
      </c>
      <c r="Q4266">
        <v>1</v>
      </c>
      <c r="R4266">
        <v>24680</v>
      </c>
      <c r="S4266" t="str" cm="1">
        <f t="array" ref="S4266">_xlfn.IFS(E4269&lt;30,"18-29",E4269&lt;45,"30-44",TRUE,"45+")</f>
        <v>30-44</v>
      </c>
      <c r="T4266" t="str" cm="1">
        <f t="array" ref="T4266">_xlfn.IFS(F4266&lt;=2,"0-2 Years",F4266&lt;=5,"3-5 Years",F4266&lt;=8,"6-8 Years",TRUE,"9-10 Years")</f>
        <v>6-8 Years</v>
      </c>
      <c r="U4266" t="str" cm="1">
        <f t="array" ref="U4266">_xlfn.IFS(P4266&gt;60,"High Risk",P4266&gt;30,"Medium Risk",TRUE,"Low Risk")</f>
        <v>High Risk</v>
      </c>
      <c r="V4266">
        <f t="shared" si="66"/>
        <v>6</v>
      </c>
    </row>
    <row r="4267" spans="1:22" hidden="1" x14ac:dyDescent="0.2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 s="2">
        <v>147307.91</v>
      </c>
      <c r="H4267">
        <v>1</v>
      </c>
      <c r="I4267">
        <v>0</v>
      </c>
      <c r="J4267">
        <v>1</v>
      </c>
      <c r="K4267" s="1">
        <v>40861.550000000003</v>
      </c>
      <c r="L4267">
        <v>0</v>
      </c>
      <c r="M4267">
        <v>19</v>
      </c>
      <c r="N4267">
        <v>2192</v>
      </c>
      <c r="O4267">
        <v>6</v>
      </c>
      <c r="P4267">
        <v>38</v>
      </c>
      <c r="Q4267">
        <v>0.31578947368421051</v>
      </c>
      <c r="R4267">
        <v>41648</v>
      </c>
      <c r="S4267" t="str" cm="1">
        <f t="array" ref="S4267">_xlfn.IFS(E4270&lt;30,"18-29",E4270&lt;45,"30-44",TRUE,"45+")</f>
        <v>45+</v>
      </c>
      <c r="T4267" t="str" cm="1">
        <f t="array" ref="T4267">_xlfn.IFS(F4267&lt;=2,"0-2 Years",F4267&lt;=5,"3-5 Years",F4267&lt;=8,"6-8 Years",TRUE,"9-10 Years")</f>
        <v>3-5 Years</v>
      </c>
      <c r="U4267" t="str" cm="1">
        <f t="array" ref="U4267">_xlfn.IFS(P4267&gt;60,"High Risk",P4267&gt;30,"Medium Risk",TRUE,"Low Risk")</f>
        <v>Medium Risk</v>
      </c>
      <c r="V4267">
        <f t="shared" si="66"/>
        <v>2</v>
      </c>
    </row>
    <row r="4268" spans="1:22" x14ac:dyDescent="0.2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 s="2">
        <v>0</v>
      </c>
      <c r="H4268">
        <v>1</v>
      </c>
      <c r="I4268">
        <v>1</v>
      </c>
      <c r="J4268">
        <v>0</v>
      </c>
      <c r="K4268" s="1">
        <v>171840.24</v>
      </c>
      <c r="L4268">
        <v>1</v>
      </c>
      <c r="M4268">
        <v>1</v>
      </c>
      <c r="N4268">
        <v>875</v>
      </c>
      <c r="O4268">
        <v>6</v>
      </c>
      <c r="P4268">
        <v>38</v>
      </c>
      <c r="Q4268">
        <v>1</v>
      </c>
      <c r="R4268">
        <v>875</v>
      </c>
      <c r="S4268" t="str" cm="1">
        <f t="array" ref="S4268">_xlfn.IFS(E4271&lt;30,"18-29",E4271&lt;45,"30-44",TRUE,"45+")</f>
        <v>30-44</v>
      </c>
      <c r="T4268" t="str" cm="1">
        <f t="array" ref="T4268">_xlfn.IFS(F4268&lt;=2,"0-2 Years",F4268&lt;=5,"3-5 Years",F4268&lt;=8,"6-8 Years",TRUE,"9-10 Years")</f>
        <v>6-8 Years</v>
      </c>
      <c r="U4268" t="str" cm="1">
        <f t="array" ref="U4268">_xlfn.IFS(P4268&gt;60,"High Risk",P4268&gt;30,"Medium Risk",TRUE,"Low Risk")</f>
        <v>Medium Risk</v>
      </c>
      <c r="V4268">
        <f t="shared" si="66"/>
        <v>8</v>
      </c>
    </row>
    <row r="4269" spans="1:22" hidden="1" x14ac:dyDescent="0.2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 s="2">
        <v>145754.91</v>
      </c>
      <c r="H4269">
        <v>1</v>
      </c>
      <c r="I4269">
        <v>1</v>
      </c>
      <c r="J4269">
        <v>1</v>
      </c>
      <c r="K4269" s="1">
        <v>101455.07</v>
      </c>
      <c r="L4269">
        <v>0</v>
      </c>
      <c r="M4269">
        <v>4</v>
      </c>
      <c r="N4269">
        <v>2573</v>
      </c>
      <c r="O4269">
        <v>8</v>
      </c>
      <c r="P4269">
        <v>173</v>
      </c>
      <c r="Q4269">
        <v>1</v>
      </c>
      <c r="R4269">
        <v>10292</v>
      </c>
      <c r="S4269" t="str" cm="1">
        <f t="array" ref="S4269">_xlfn.IFS(E4272&lt;30,"18-29",E4272&lt;45,"30-44",TRUE,"45+")</f>
        <v>45+</v>
      </c>
      <c r="T4269" t="str" cm="1">
        <f t="array" ref="T4269">_xlfn.IFS(F4269&lt;=2,"0-2 Years",F4269&lt;=5,"3-5 Years",F4269&lt;=8,"6-8 Years",TRUE,"9-10 Years")</f>
        <v>3-5 Years</v>
      </c>
      <c r="U4269" t="str" cm="1">
        <f t="array" ref="U4269">_xlfn.IFS(P4269&gt;60,"High Risk",P4269&gt;30,"Medium Risk",TRUE,"Low Risk")</f>
        <v>High Risk</v>
      </c>
      <c r="V4269">
        <f t="shared" si="66"/>
        <v>2</v>
      </c>
    </row>
    <row r="4270" spans="1:22" x14ac:dyDescent="0.2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 s="2">
        <v>0</v>
      </c>
      <c r="H4270">
        <v>3</v>
      </c>
      <c r="I4270">
        <v>1</v>
      </c>
      <c r="J4270">
        <v>0</v>
      </c>
      <c r="K4270" s="1">
        <v>90747.94</v>
      </c>
      <c r="L4270">
        <v>1</v>
      </c>
      <c r="M4270">
        <v>16</v>
      </c>
      <c r="N4270">
        <v>2347</v>
      </c>
      <c r="O4270">
        <v>7</v>
      </c>
      <c r="P4270">
        <v>41</v>
      </c>
      <c r="Q4270">
        <v>0.4375</v>
      </c>
      <c r="R4270">
        <v>37552</v>
      </c>
      <c r="S4270" t="str" cm="1">
        <f t="array" ref="S4270">_xlfn.IFS(E4273&lt;30,"18-29",E4273&lt;45,"30-44",TRUE,"45+")</f>
        <v>30-44</v>
      </c>
      <c r="T4270" t="str" cm="1">
        <f t="array" ref="T4270">_xlfn.IFS(F4270&lt;=2,"0-2 Years",F4270&lt;=5,"3-5 Years",F4270&lt;=8,"6-8 Years",TRUE,"9-10 Years")</f>
        <v>6-8 Years</v>
      </c>
      <c r="U4270" t="str" cm="1">
        <f t="array" ref="U4270">_xlfn.IFS(P4270&gt;60,"High Risk",P4270&gt;30,"Medium Risk",TRUE,"Low Risk")</f>
        <v>Medium Risk</v>
      </c>
      <c r="V4270">
        <f t="shared" si="66"/>
        <v>7</v>
      </c>
    </row>
    <row r="4271" spans="1:22" hidden="1" x14ac:dyDescent="0.2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 s="2">
        <v>112610.77</v>
      </c>
      <c r="H4271">
        <v>1</v>
      </c>
      <c r="I4271">
        <v>0</v>
      </c>
      <c r="J4271">
        <v>1</v>
      </c>
      <c r="K4271" s="1">
        <v>2048.5500000000002</v>
      </c>
      <c r="L4271">
        <v>0</v>
      </c>
      <c r="M4271">
        <v>21</v>
      </c>
      <c r="N4271">
        <v>2236</v>
      </c>
      <c r="O4271">
        <v>8</v>
      </c>
      <c r="P4271">
        <v>49</v>
      </c>
      <c r="Q4271">
        <v>0.38095238095238093</v>
      </c>
      <c r="R4271">
        <v>46956</v>
      </c>
      <c r="S4271" t="str" cm="1">
        <f t="array" ref="S4271">_xlfn.IFS(E4274&lt;30,"18-29",E4274&lt;45,"30-44",TRUE,"45+")</f>
        <v>30-44</v>
      </c>
      <c r="T4271" t="str" cm="1">
        <f t="array" ref="T4271">_xlfn.IFS(F4271&lt;=2,"0-2 Years",F4271&lt;=5,"3-5 Years",F4271&lt;=8,"6-8 Years",TRUE,"9-10 Years")</f>
        <v>3-5 Years</v>
      </c>
      <c r="U4271" t="str" cm="1">
        <f t="array" ref="U4271">_xlfn.IFS(P4271&gt;60,"High Risk",P4271&gt;30,"Medium Risk",TRUE,"Low Risk")</f>
        <v>Medium Risk</v>
      </c>
      <c r="V4271">
        <f t="shared" si="66"/>
        <v>2</v>
      </c>
    </row>
    <row r="4272" spans="1:22" hidden="1" x14ac:dyDescent="0.2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 s="2">
        <v>71481.789999999994</v>
      </c>
      <c r="H4272">
        <v>2</v>
      </c>
      <c r="I4272">
        <v>1</v>
      </c>
      <c r="J4272">
        <v>1</v>
      </c>
      <c r="K4272" s="1">
        <v>84421.34</v>
      </c>
      <c r="L4272">
        <v>0</v>
      </c>
      <c r="M4272">
        <v>29</v>
      </c>
      <c r="N4272">
        <v>4316</v>
      </c>
      <c r="O4272">
        <v>8</v>
      </c>
      <c r="P4272">
        <v>12</v>
      </c>
      <c r="Q4272">
        <v>0.27586206896551724</v>
      </c>
      <c r="R4272">
        <v>125164</v>
      </c>
      <c r="S4272" t="str" cm="1">
        <f t="array" ref="S4272">_xlfn.IFS(E4275&lt;30,"18-29",E4275&lt;45,"30-44",TRUE,"45+")</f>
        <v>45+</v>
      </c>
      <c r="T4272" t="str" cm="1">
        <f t="array" ref="T4272">_xlfn.IFS(F4272&lt;=2,"0-2 Years",F4272&lt;=5,"3-5 Years",F4272&lt;=8,"6-8 Years",TRUE,"9-10 Years")</f>
        <v>6-8 Years</v>
      </c>
      <c r="U4272" t="str" cm="1">
        <f t="array" ref="U4272">_xlfn.IFS(P4272&gt;60,"High Risk",P4272&gt;30,"Medium Risk",TRUE,"Low Risk")</f>
        <v>Low Risk</v>
      </c>
      <c r="V4272">
        <f t="shared" si="66"/>
        <v>1</v>
      </c>
    </row>
    <row r="4273" spans="1:22" hidden="1" x14ac:dyDescent="0.2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 s="2">
        <v>0</v>
      </c>
      <c r="H4273">
        <v>2</v>
      </c>
      <c r="I4273">
        <v>0</v>
      </c>
      <c r="J4273">
        <v>1</v>
      </c>
      <c r="K4273" s="1">
        <v>78698.09</v>
      </c>
      <c r="L4273">
        <v>0</v>
      </c>
      <c r="M4273">
        <v>16</v>
      </c>
      <c r="N4273">
        <v>3302</v>
      </c>
      <c r="O4273">
        <v>3</v>
      </c>
      <c r="P4273">
        <v>118</v>
      </c>
      <c r="Q4273">
        <v>0.1875</v>
      </c>
      <c r="R4273">
        <v>52832</v>
      </c>
      <c r="S4273" t="str" cm="1">
        <f t="array" ref="S4273">_xlfn.IFS(E4276&lt;30,"18-29",E4276&lt;45,"30-44",TRUE,"45+")</f>
        <v>30-44</v>
      </c>
      <c r="T4273" t="str" cm="1">
        <f t="array" ref="T4273">_xlfn.IFS(F4273&lt;=2,"0-2 Years",F4273&lt;=5,"3-5 Years",F4273&lt;=8,"6-8 Years",TRUE,"9-10 Years")</f>
        <v>3-5 Years</v>
      </c>
      <c r="U4273" t="str" cm="1">
        <f t="array" ref="U4273">_xlfn.IFS(P4273&gt;60,"High Risk",P4273&gt;30,"Medium Risk",TRUE,"Low Risk")</f>
        <v>High Risk</v>
      </c>
      <c r="V4273">
        <f t="shared" si="66"/>
        <v>3</v>
      </c>
    </row>
    <row r="4274" spans="1:22" hidden="1" x14ac:dyDescent="0.2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 s="2">
        <v>77826.8</v>
      </c>
      <c r="H4274">
        <v>1</v>
      </c>
      <c r="I4274">
        <v>1</v>
      </c>
      <c r="J4274">
        <v>1</v>
      </c>
      <c r="K4274" s="1">
        <v>168544.85</v>
      </c>
      <c r="L4274">
        <v>0</v>
      </c>
      <c r="M4274">
        <v>20</v>
      </c>
      <c r="N4274">
        <v>4059</v>
      </c>
      <c r="O4274">
        <v>5</v>
      </c>
      <c r="P4274">
        <v>89</v>
      </c>
      <c r="Q4274">
        <v>0.25</v>
      </c>
      <c r="R4274">
        <v>81180</v>
      </c>
      <c r="S4274" t="str" cm="1">
        <f t="array" ref="S4274">_xlfn.IFS(E4277&lt;30,"18-29",E4277&lt;45,"30-44",TRUE,"45+")</f>
        <v>30-44</v>
      </c>
      <c r="T4274" t="str" cm="1">
        <f t="array" ref="T4274">_xlfn.IFS(F4274&lt;=2,"0-2 Years",F4274&lt;=5,"3-5 Years",F4274&lt;=8,"6-8 Years",TRUE,"9-10 Years")</f>
        <v>3-5 Years</v>
      </c>
      <c r="U4274" t="str" cm="1">
        <f t="array" ref="U4274">_xlfn.IFS(P4274&gt;60,"High Risk",P4274&gt;30,"Medium Risk",TRUE,"Low Risk")</f>
        <v>High Risk</v>
      </c>
      <c r="V4274">
        <f t="shared" si="66"/>
        <v>2</v>
      </c>
    </row>
    <row r="4275" spans="1:22" hidden="1" x14ac:dyDescent="0.2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 s="2">
        <v>87140.85</v>
      </c>
      <c r="H4275">
        <v>1</v>
      </c>
      <c r="I4275">
        <v>1</v>
      </c>
      <c r="J4275">
        <v>1</v>
      </c>
      <c r="K4275" s="1">
        <v>39351.64</v>
      </c>
      <c r="L4275">
        <v>0</v>
      </c>
      <c r="M4275">
        <v>30</v>
      </c>
      <c r="N4275">
        <v>3688</v>
      </c>
      <c r="O4275">
        <v>3</v>
      </c>
      <c r="P4275">
        <v>98</v>
      </c>
      <c r="Q4275">
        <v>0.1</v>
      </c>
      <c r="R4275">
        <v>110640</v>
      </c>
      <c r="S4275" t="str" cm="1">
        <f t="array" ref="S4275">_xlfn.IFS(E4278&lt;30,"18-29",E4278&lt;45,"30-44",TRUE,"45+")</f>
        <v>30-44</v>
      </c>
      <c r="T4275" t="str" cm="1">
        <f t="array" ref="T4275">_xlfn.IFS(F4275&lt;=2,"0-2 Years",F4275&lt;=5,"3-5 Years",F4275&lt;=8,"6-8 Years",TRUE,"9-10 Years")</f>
        <v>3-5 Years</v>
      </c>
      <c r="U4275" t="str" cm="1">
        <f t="array" ref="U4275">_xlfn.IFS(P4275&gt;60,"High Risk",P4275&gt;30,"Medium Risk",TRUE,"Low Risk")</f>
        <v>High Risk</v>
      </c>
      <c r="V4275">
        <f t="shared" si="66"/>
        <v>3</v>
      </c>
    </row>
    <row r="4276" spans="1:22" hidden="1" x14ac:dyDescent="0.2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 s="2">
        <v>132002.70000000001</v>
      </c>
      <c r="H4276">
        <v>1</v>
      </c>
      <c r="I4276">
        <v>0</v>
      </c>
      <c r="J4276">
        <v>1</v>
      </c>
      <c r="K4276" s="1">
        <v>28204.98</v>
      </c>
      <c r="L4276">
        <v>1</v>
      </c>
      <c r="M4276">
        <v>14</v>
      </c>
      <c r="N4276">
        <v>2844</v>
      </c>
      <c r="O4276">
        <v>2</v>
      </c>
      <c r="P4276">
        <v>109</v>
      </c>
      <c r="Q4276">
        <v>0.14285714285714285</v>
      </c>
      <c r="R4276">
        <v>39816</v>
      </c>
      <c r="S4276" t="str" cm="1">
        <f t="array" ref="S4276">_xlfn.IFS(E4279&lt;30,"18-29",E4279&lt;45,"30-44",TRUE,"45+")</f>
        <v>45+</v>
      </c>
      <c r="T4276" t="str" cm="1">
        <f t="array" ref="T4276">_xlfn.IFS(F4276&lt;=2,"0-2 Years",F4276&lt;=5,"3-5 Years",F4276&lt;=8,"6-8 Years",TRUE,"9-10 Years")</f>
        <v>0-2 Years</v>
      </c>
      <c r="U4276" t="str" cm="1">
        <f t="array" ref="U4276">_xlfn.IFS(P4276&gt;60,"High Risk",P4276&gt;30,"Medium Risk",TRUE,"Low Risk")</f>
        <v>High Risk</v>
      </c>
      <c r="V4276">
        <f t="shared" si="66"/>
        <v>3</v>
      </c>
    </row>
    <row r="4277" spans="1:22" hidden="1" x14ac:dyDescent="0.2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 s="2">
        <v>178011.5</v>
      </c>
      <c r="H4277">
        <v>2</v>
      </c>
      <c r="I4277">
        <v>1</v>
      </c>
      <c r="J4277">
        <v>0</v>
      </c>
      <c r="K4277" s="1">
        <v>22375.14</v>
      </c>
      <c r="L4277">
        <v>0</v>
      </c>
      <c r="M4277">
        <v>27</v>
      </c>
      <c r="N4277">
        <v>4938</v>
      </c>
      <c r="O4277">
        <v>6</v>
      </c>
      <c r="P4277">
        <v>171</v>
      </c>
      <c r="Q4277">
        <v>0.22222222222222221</v>
      </c>
      <c r="R4277">
        <v>133326</v>
      </c>
      <c r="S4277" t="str" cm="1">
        <f t="array" ref="S4277">_xlfn.IFS(E4280&lt;30,"18-29",E4280&lt;45,"30-44",TRUE,"45+")</f>
        <v>30-44</v>
      </c>
      <c r="T4277" t="str" cm="1">
        <f t="array" ref="T4277">_xlfn.IFS(F4277&lt;=2,"0-2 Years",F4277&lt;=5,"3-5 Years",F4277&lt;=8,"6-8 Years",TRUE,"9-10 Years")</f>
        <v>6-8 Years</v>
      </c>
      <c r="U4277" t="str" cm="1">
        <f t="array" ref="U4277">_xlfn.IFS(P4277&gt;60,"High Risk",P4277&gt;30,"Medium Risk",TRUE,"Low Risk")</f>
        <v>High Risk</v>
      </c>
      <c r="V4277">
        <f t="shared" si="66"/>
        <v>3</v>
      </c>
    </row>
    <row r="4278" spans="1:22" hidden="1" x14ac:dyDescent="0.2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 s="2">
        <v>102954.68</v>
      </c>
      <c r="H4278">
        <v>2</v>
      </c>
      <c r="I4278">
        <v>0</v>
      </c>
      <c r="J4278">
        <v>1</v>
      </c>
      <c r="K4278" s="1">
        <v>134942.45000000001</v>
      </c>
      <c r="L4278">
        <v>0</v>
      </c>
      <c r="M4278">
        <v>12</v>
      </c>
      <c r="N4278">
        <v>4167</v>
      </c>
      <c r="O4278">
        <v>6</v>
      </c>
      <c r="P4278">
        <v>135</v>
      </c>
      <c r="Q4278">
        <v>0.5</v>
      </c>
      <c r="R4278">
        <v>50004</v>
      </c>
      <c r="S4278" t="str" cm="1">
        <f t="array" ref="S4278">_xlfn.IFS(E4281&lt;30,"18-29",E4281&lt;45,"30-44",TRUE,"45+")</f>
        <v>30-44</v>
      </c>
      <c r="T4278" t="str" cm="1">
        <f t="array" ref="T4278">_xlfn.IFS(F4278&lt;=2,"0-2 Years",F4278&lt;=5,"3-5 Years",F4278&lt;=8,"6-8 Years",TRUE,"9-10 Years")</f>
        <v>3-5 Years</v>
      </c>
      <c r="U4278" t="str" cm="1">
        <f t="array" ref="U4278">_xlfn.IFS(P4278&gt;60,"High Risk",P4278&gt;30,"Medium Risk",TRUE,"Low Risk")</f>
        <v>High Risk</v>
      </c>
      <c r="V4278">
        <f t="shared" si="66"/>
        <v>0</v>
      </c>
    </row>
    <row r="4279" spans="1:22" hidden="1" x14ac:dyDescent="0.2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 s="2">
        <v>123783.25</v>
      </c>
      <c r="H4279">
        <v>1</v>
      </c>
      <c r="I4279">
        <v>1</v>
      </c>
      <c r="J4279">
        <v>1</v>
      </c>
      <c r="K4279" s="1">
        <v>134901.57</v>
      </c>
      <c r="L4279">
        <v>0</v>
      </c>
      <c r="M4279">
        <v>24</v>
      </c>
      <c r="N4279">
        <v>4018</v>
      </c>
      <c r="O4279">
        <v>3</v>
      </c>
      <c r="P4279">
        <v>15</v>
      </c>
      <c r="Q4279">
        <v>0.125</v>
      </c>
      <c r="R4279">
        <v>96432</v>
      </c>
      <c r="S4279" t="str" cm="1">
        <f t="array" ref="S4279">_xlfn.IFS(E4282&lt;30,"18-29",E4282&lt;45,"30-44",TRUE,"45+")</f>
        <v>45+</v>
      </c>
      <c r="T4279" t="str" cm="1">
        <f t="array" ref="T4279">_xlfn.IFS(F4279&lt;=2,"0-2 Years",F4279&lt;=5,"3-5 Years",F4279&lt;=8,"6-8 Years",TRUE,"9-10 Years")</f>
        <v>0-2 Years</v>
      </c>
      <c r="U4279" t="str" cm="1">
        <f t="array" ref="U4279">_xlfn.IFS(P4279&gt;60,"High Risk",P4279&gt;30,"Medium Risk",TRUE,"Low Risk")</f>
        <v>Low Risk</v>
      </c>
      <c r="V4279">
        <f t="shared" si="66"/>
        <v>4</v>
      </c>
    </row>
    <row r="4280" spans="1:22" hidden="1" x14ac:dyDescent="0.2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 s="2">
        <v>101802.67</v>
      </c>
      <c r="H4280">
        <v>1</v>
      </c>
      <c r="I4280">
        <v>0</v>
      </c>
      <c r="J4280">
        <v>0</v>
      </c>
      <c r="K4280" s="1">
        <v>8693.7999999999993</v>
      </c>
      <c r="L4280">
        <v>0</v>
      </c>
      <c r="M4280">
        <v>20</v>
      </c>
      <c r="N4280">
        <v>4742</v>
      </c>
      <c r="O4280">
        <v>6</v>
      </c>
      <c r="P4280">
        <v>24</v>
      </c>
      <c r="Q4280">
        <v>0.3</v>
      </c>
      <c r="R4280">
        <v>94840</v>
      </c>
      <c r="S4280" t="str" cm="1">
        <f t="array" ref="S4280">_xlfn.IFS(E4283&lt;30,"18-29",E4283&lt;45,"30-44",TRUE,"45+")</f>
        <v>30-44</v>
      </c>
      <c r="T4280" t="str" cm="1">
        <f t="array" ref="T4280">_xlfn.IFS(F4280&lt;=2,"0-2 Years",F4280&lt;=5,"3-5 Years",F4280&lt;=8,"6-8 Years",TRUE,"9-10 Years")</f>
        <v>3-5 Years</v>
      </c>
      <c r="U4280" t="str" cm="1">
        <f t="array" ref="U4280">_xlfn.IFS(P4280&gt;60,"High Risk",P4280&gt;30,"Medium Risk",TRUE,"Low Risk")</f>
        <v>Low Risk</v>
      </c>
      <c r="V4280">
        <f t="shared" si="66"/>
        <v>5</v>
      </c>
    </row>
    <row r="4281" spans="1:22" hidden="1" x14ac:dyDescent="0.2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 s="2">
        <v>148659.48000000001</v>
      </c>
      <c r="H4281">
        <v>1</v>
      </c>
      <c r="I4281">
        <v>0</v>
      </c>
      <c r="J4281">
        <v>0</v>
      </c>
      <c r="K4281" s="1">
        <v>42437.75</v>
      </c>
      <c r="L4281">
        <v>0</v>
      </c>
      <c r="M4281">
        <v>4</v>
      </c>
      <c r="N4281">
        <v>3076</v>
      </c>
      <c r="O4281">
        <v>10</v>
      </c>
      <c r="P4281">
        <v>116</v>
      </c>
      <c r="Q4281">
        <v>1</v>
      </c>
      <c r="R4281">
        <v>12304</v>
      </c>
      <c r="S4281" t="str" cm="1">
        <f t="array" ref="S4281">_xlfn.IFS(E4284&lt;30,"18-29",E4284&lt;45,"30-44",TRUE,"45+")</f>
        <v>45+</v>
      </c>
      <c r="T4281" t="str" cm="1">
        <f t="array" ref="T4281">_xlfn.IFS(F4281&lt;=2,"0-2 Years",F4281&lt;=5,"3-5 Years",F4281&lt;=8,"6-8 Years",TRUE,"9-10 Years")</f>
        <v>3-5 Years</v>
      </c>
      <c r="U4281" t="str" cm="1">
        <f t="array" ref="U4281">_xlfn.IFS(P4281&gt;60,"High Risk",P4281&gt;30,"Medium Risk",TRUE,"Low Risk")</f>
        <v>High Risk</v>
      </c>
      <c r="V4281">
        <f t="shared" si="66"/>
        <v>5</v>
      </c>
    </row>
    <row r="4282" spans="1:22" hidden="1" x14ac:dyDescent="0.2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 s="2">
        <v>142724.48000000001</v>
      </c>
      <c r="H4282">
        <v>1</v>
      </c>
      <c r="I4282">
        <v>0</v>
      </c>
      <c r="J4282">
        <v>1</v>
      </c>
      <c r="K4282" s="1">
        <v>5893.23</v>
      </c>
      <c r="L4282">
        <v>1</v>
      </c>
      <c r="M4282">
        <v>29</v>
      </c>
      <c r="N4282">
        <v>4778</v>
      </c>
      <c r="O4282">
        <v>9</v>
      </c>
      <c r="P4282">
        <v>102</v>
      </c>
      <c r="Q4282">
        <v>0.31034482758620691</v>
      </c>
      <c r="R4282">
        <v>138562</v>
      </c>
      <c r="S4282" t="str" cm="1">
        <f t="array" ref="S4282">_xlfn.IFS(E4285&lt;30,"18-29",E4285&lt;45,"30-44",TRUE,"45+")</f>
        <v>30-44</v>
      </c>
      <c r="T4282" t="str" cm="1">
        <f t="array" ref="T4282">_xlfn.IFS(F4282&lt;=2,"0-2 Years",F4282&lt;=5,"3-5 Years",F4282&lt;=8,"6-8 Years",TRUE,"9-10 Years")</f>
        <v>6-8 Years</v>
      </c>
      <c r="U4282" t="str" cm="1">
        <f t="array" ref="U4282">_xlfn.IFS(P4282&gt;60,"High Risk",P4282&gt;30,"Medium Risk",TRUE,"Low Risk")</f>
        <v>High Risk</v>
      </c>
      <c r="V4282">
        <f t="shared" si="66"/>
        <v>3</v>
      </c>
    </row>
    <row r="4283" spans="1:22" hidden="1" x14ac:dyDescent="0.2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 s="2">
        <v>112152.89</v>
      </c>
      <c r="H4283">
        <v>1</v>
      </c>
      <c r="I4283">
        <v>0</v>
      </c>
      <c r="J4283">
        <v>1</v>
      </c>
      <c r="K4283" s="1">
        <v>36242.19</v>
      </c>
      <c r="L4283">
        <v>0</v>
      </c>
      <c r="M4283">
        <v>4</v>
      </c>
      <c r="N4283">
        <v>2706</v>
      </c>
      <c r="O4283">
        <v>3</v>
      </c>
      <c r="P4283">
        <v>81</v>
      </c>
      <c r="Q4283">
        <v>0.75</v>
      </c>
      <c r="R4283">
        <v>10824</v>
      </c>
      <c r="S4283" t="str" cm="1">
        <f t="array" ref="S4283">_xlfn.IFS(E4286&lt;30,"18-29",E4286&lt;45,"30-44",TRUE,"45+")</f>
        <v>30-44</v>
      </c>
      <c r="T4283" t="str" cm="1">
        <f t="array" ref="T4283">_xlfn.IFS(F4283&lt;=2,"0-2 Years",F4283&lt;=5,"3-5 Years",F4283&lt;=8,"6-8 Years",TRUE,"9-10 Years")</f>
        <v>3-5 Years</v>
      </c>
      <c r="U4283" t="str" cm="1">
        <f t="array" ref="U4283">_xlfn.IFS(P4283&gt;60,"High Risk",P4283&gt;30,"Medium Risk",TRUE,"Low Risk")</f>
        <v>High Risk</v>
      </c>
      <c r="V4283">
        <f t="shared" si="66"/>
        <v>2</v>
      </c>
    </row>
    <row r="4284" spans="1:22" hidden="1" x14ac:dyDescent="0.2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 s="2">
        <v>89550.85</v>
      </c>
      <c r="H4284">
        <v>1</v>
      </c>
      <c r="I4284">
        <v>0</v>
      </c>
      <c r="J4284">
        <v>1</v>
      </c>
      <c r="K4284" s="1">
        <v>90076.85</v>
      </c>
      <c r="L4284">
        <v>0</v>
      </c>
      <c r="M4284">
        <v>20</v>
      </c>
      <c r="N4284">
        <v>3925</v>
      </c>
      <c r="O4284">
        <v>0</v>
      </c>
      <c r="P4284">
        <v>53</v>
      </c>
      <c r="Q4284">
        <v>0</v>
      </c>
      <c r="R4284">
        <v>78500</v>
      </c>
      <c r="S4284" t="str" cm="1">
        <f t="array" ref="S4284">_xlfn.IFS(E4287&lt;30,"18-29",E4287&lt;45,"30-44",TRUE,"45+")</f>
        <v>30-44</v>
      </c>
      <c r="T4284" t="str" cm="1">
        <f t="array" ref="T4284">_xlfn.IFS(F4284&lt;=2,"0-2 Years",F4284&lt;=5,"3-5 Years",F4284&lt;=8,"6-8 Years",TRUE,"9-10 Years")</f>
        <v>9-10 Years</v>
      </c>
      <c r="U4284" t="str" cm="1">
        <f t="array" ref="U4284">_xlfn.IFS(P4284&gt;60,"High Risk",P4284&gt;30,"Medium Risk",TRUE,"Low Risk")</f>
        <v>Medium Risk</v>
      </c>
      <c r="V4284">
        <f t="shared" si="66"/>
        <v>3</v>
      </c>
    </row>
    <row r="4285" spans="1:22" hidden="1" x14ac:dyDescent="0.2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 s="2">
        <v>75915.75</v>
      </c>
      <c r="H4285">
        <v>1</v>
      </c>
      <c r="I4285">
        <v>1</v>
      </c>
      <c r="J4285">
        <v>0</v>
      </c>
      <c r="K4285" s="1">
        <v>150507.43</v>
      </c>
      <c r="L4285">
        <v>0</v>
      </c>
      <c r="M4285">
        <v>20</v>
      </c>
      <c r="N4285">
        <v>3532</v>
      </c>
      <c r="O4285">
        <v>9</v>
      </c>
      <c r="P4285">
        <v>37</v>
      </c>
      <c r="Q4285">
        <v>0.45</v>
      </c>
      <c r="R4285">
        <v>70640</v>
      </c>
      <c r="S4285" t="str" cm="1">
        <f t="array" ref="S4285">_xlfn.IFS(E4288&lt;30,"18-29",E4288&lt;45,"30-44",TRUE,"45+")</f>
        <v>30-44</v>
      </c>
      <c r="T4285" t="str" cm="1">
        <f t="array" ref="T4285">_xlfn.IFS(F4285&lt;=2,"0-2 Years",F4285&lt;=5,"3-5 Years",F4285&lt;=8,"6-8 Years",TRUE,"9-10 Years")</f>
        <v>6-8 Years</v>
      </c>
      <c r="U4285" t="str" cm="1">
        <f t="array" ref="U4285">_xlfn.IFS(P4285&gt;60,"High Risk",P4285&gt;30,"Medium Risk",TRUE,"Low Risk")</f>
        <v>Medium Risk</v>
      </c>
      <c r="V4285">
        <f t="shared" si="66"/>
        <v>5</v>
      </c>
    </row>
    <row r="4286" spans="1:22" hidden="1" x14ac:dyDescent="0.2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 s="2">
        <v>118889.66</v>
      </c>
      <c r="H4286">
        <v>2</v>
      </c>
      <c r="I4286">
        <v>0</v>
      </c>
      <c r="J4286">
        <v>0</v>
      </c>
      <c r="K4286" s="1">
        <v>87422.15</v>
      </c>
      <c r="L4286">
        <v>0</v>
      </c>
      <c r="M4286">
        <v>27</v>
      </c>
      <c r="N4286">
        <v>2757</v>
      </c>
      <c r="O4286">
        <v>4</v>
      </c>
      <c r="P4286">
        <v>135</v>
      </c>
      <c r="Q4286">
        <v>0.14814814814814814</v>
      </c>
      <c r="R4286">
        <v>74439</v>
      </c>
      <c r="S4286" t="str" cm="1">
        <f t="array" ref="S4286">_xlfn.IFS(E4289&lt;30,"18-29",E4289&lt;45,"30-44",TRUE,"45+")</f>
        <v>45+</v>
      </c>
      <c r="T4286" t="str" cm="1">
        <f t="array" ref="T4286">_xlfn.IFS(F4286&lt;=2,"0-2 Years",F4286&lt;=5,"3-5 Years",F4286&lt;=8,"6-8 Years",TRUE,"9-10 Years")</f>
        <v>0-2 Years</v>
      </c>
      <c r="U4286" t="str" cm="1">
        <f t="array" ref="U4286">_xlfn.IFS(P4286&gt;60,"High Risk",P4286&gt;30,"Medium Risk",TRUE,"Low Risk")</f>
        <v>High Risk</v>
      </c>
      <c r="V4286">
        <f t="shared" si="66"/>
        <v>4</v>
      </c>
    </row>
    <row r="4287" spans="1:22" hidden="1" x14ac:dyDescent="0.2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 s="2">
        <v>118788.57</v>
      </c>
      <c r="H4287">
        <v>1</v>
      </c>
      <c r="I4287">
        <v>1</v>
      </c>
      <c r="J4287">
        <v>0</v>
      </c>
      <c r="K4287" s="1">
        <v>192867.4</v>
      </c>
      <c r="L4287">
        <v>0</v>
      </c>
      <c r="M4287">
        <v>12</v>
      </c>
      <c r="N4287">
        <v>3842</v>
      </c>
      <c r="O4287">
        <v>0</v>
      </c>
      <c r="P4287">
        <v>160</v>
      </c>
      <c r="Q4287">
        <v>0</v>
      </c>
      <c r="R4287">
        <v>46104</v>
      </c>
      <c r="S4287" t="str" cm="1">
        <f t="array" ref="S4287">_xlfn.IFS(E4290&lt;30,"18-29",E4290&lt;45,"30-44",TRUE,"45+")</f>
        <v>30-44</v>
      </c>
      <c r="T4287" t="str" cm="1">
        <f t="array" ref="T4287">_xlfn.IFS(F4287&lt;=2,"0-2 Years",F4287&lt;=5,"3-5 Years",F4287&lt;=8,"6-8 Years",TRUE,"9-10 Years")</f>
        <v>3-5 Years</v>
      </c>
      <c r="U4287" t="str" cm="1">
        <f t="array" ref="U4287">_xlfn.IFS(P4287&gt;60,"High Risk",P4287&gt;30,"Medium Risk",TRUE,"Low Risk")</f>
        <v>High Risk</v>
      </c>
      <c r="V4287">
        <f t="shared" si="66"/>
        <v>5</v>
      </c>
    </row>
    <row r="4288" spans="1:22" hidden="1" x14ac:dyDescent="0.2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 s="2">
        <v>156555.54</v>
      </c>
      <c r="H4288">
        <v>1</v>
      </c>
      <c r="I4288">
        <v>1</v>
      </c>
      <c r="J4288">
        <v>1</v>
      </c>
      <c r="K4288" s="1">
        <v>175674.01</v>
      </c>
      <c r="L4288">
        <v>0</v>
      </c>
      <c r="M4288">
        <v>4</v>
      </c>
      <c r="N4288">
        <v>1808</v>
      </c>
      <c r="O4288">
        <v>4</v>
      </c>
      <c r="P4288">
        <v>34</v>
      </c>
      <c r="Q4288">
        <v>1</v>
      </c>
      <c r="R4288">
        <v>7232</v>
      </c>
      <c r="S4288" t="str" cm="1">
        <f t="array" ref="S4288">_xlfn.IFS(E4291&lt;30,"18-29",E4291&lt;45,"30-44",TRUE,"45+")</f>
        <v>30-44</v>
      </c>
      <c r="T4288" t="str" cm="1">
        <f t="array" ref="T4288">_xlfn.IFS(F4288&lt;=2,"0-2 Years",F4288&lt;=5,"3-5 Years",F4288&lt;=8,"6-8 Years",TRUE,"9-10 Years")</f>
        <v>3-5 Years</v>
      </c>
      <c r="U4288" t="str" cm="1">
        <f t="array" ref="U4288">_xlfn.IFS(P4288&gt;60,"High Risk",P4288&gt;30,"Medium Risk",TRUE,"Low Risk")</f>
        <v>Medium Risk</v>
      </c>
      <c r="V4288">
        <f t="shared" si="66"/>
        <v>2</v>
      </c>
    </row>
    <row r="4289" spans="1:22" hidden="1" x14ac:dyDescent="0.2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 s="2">
        <v>99141.86</v>
      </c>
      <c r="H4289">
        <v>1</v>
      </c>
      <c r="I4289">
        <v>1</v>
      </c>
      <c r="J4289">
        <v>1</v>
      </c>
      <c r="K4289" s="1">
        <v>72496.05</v>
      </c>
      <c r="L4289">
        <v>1</v>
      </c>
      <c r="M4289">
        <v>22</v>
      </c>
      <c r="N4289">
        <v>3033</v>
      </c>
      <c r="O4289">
        <v>9</v>
      </c>
      <c r="P4289">
        <v>91</v>
      </c>
      <c r="Q4289">
        <v>0.40909090909090912</v>
      </c>
      <c r="R4289">
        <v>66726</v>
      </c>
      <c r="S4289" t="str" cm="1">
        <f t="array" ref="S4289">_xlfn.IFS(E4292&lt;30,"18-29",E4292&lt;45,"30-44",TRUE,"45+")</f>
        <v>18-29</v>
      </c>
      <c r="T4289" t="str" cm="1">
        <f t="array" ref="T4289">_xlfn.IFS(F4289&lt;=2,"0-2 Years",F4289&lt;=5,"3-5 Years",F4289&lt;=8,"6-8 Years",TRUE,"9-10 Years")</f>
        <v>0-2 Years</v>
      </c>
      <c r="U4289" t="str" cm="1">
        <f t="array" ref="U4289">_xlfn.IFS(P4289&gt;60,"High Risk",P4289&gt;30,"Medium Risk",TRUE,"Low Risk")</f>
        <v>High Risk</v>
      </c>
      <c r="V4289">
        <f t="shared" si="66"/>
        <v>4</v>
      </c>
    </row>
    <row r="4290" spans="1:22" hidden="1" x14ac:dyDescent="0.2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 s="2">
        <v>61211.18</v>
      </c>
      <c r="H4290">
        <v>1</v>
      </c>
      <c r="I4290">
        <v>1</v>
      </c>
      <c r="J4290">
        <v>1</v>
      </c>
      <c r="K4290" s="1">
        <v>145250.43</v>
      </c>
      <c r="L4290">
        <v>0</v>
      </c>
      <c r="M4290">
        <v>7</v>
      </c>
      <c r="N4290">
        <v>2856</v>
      </c>
      <c r="O4290">
        <v>3</v>
      </c>
      <c r="P4290">
        <v>129</v>
      </c>
      <c r="Q4290">
        <v>0.42857142857142855</v>
      </c>
      <c r="R4290">
        <v>19992</v>
      </c>
      <c r="S4290" t="str" cm="1">
        <f t="array" ref="S4290">_xlfn.IFS(E4293&lt;30,"18-29",E4293&lt;45,"30-44",TRUE,"45+")</f>
        <v>30-44</v>
      </c>
      <c r="T4290" t="str" cm="1">
        <f t="array" ref="T4290">_xlfn.IFS(F4290&lt;=2,"0-2 Years",F4290&lt;=5,"3-5 Years",F4290&lt;=8,"6-8 Years",TRUE,"9-10 Years")</f>
        <v>3-5 Years</v>
      </c>
      <c r="U4290" t="str" cm="1">
        <f t="array" ref="U4290">_xlfn.IFS(P4290&gt;60,"High Risk",P4290&gt;30,"Medium Risk",TRUE,"Low Risk")</f>
        <v>High Risk</v>
      </c>
      <c r="V4290">
        <f t="shared" si="66"/>
        <v>2</v>
      </c>
    </row>
    <row r="4291" spans="1:22" hidden="1" x14ac:dyDescent="0.2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 s="2">
        <v>128932.4</v>
      </c>
      <c r="H4291">
        <v>1</v>
      </c>
      <c r="I4291">
        <v>1</v>
      </c>
      <c r="J4291">
        <v>1</v>
      </c>
      <c r="K4291" s="1">
        <v>180712.52</v>
      </c>
      <c r="L4291">
        <v>0</v>
      </c>
      <c r="M4291">
        <v>7</v>
      </c>
      <c r="N4291">
        <v>4583</v>
      </c>
      <c r="O4291">
        <v>7</v>
      </c>
      <c r="P4291">
        <v>100</v>
      </c>
      <c r="Q4291">
        <v>1</v>
      </c>
      <c r="R4291">
        <v>32081</v>
      </c>
      <c r="S4291" t="str" cm="1">
        <f t="array" ref="S4291">_xlfn.IFS(E4294&lt;30,"18-29",E4294&lt;45,"30-44",TRUE,"45+")</f>
        <v>45+</v>
      </c>
      <c r="T4291" t="str" cm="1">
        <f t="array" ref="T4291">_xlfn.IFS(F4291&lt;=2,"0-2 Years",F4291&lt;=5,"3-5 Years",F4291&lt;=8,"6-8 Years",TRUE,"9-10 Years")</f>
        <v>0-2 Years</v>
      </c>
      <c r="U4291" t="str" cm="1">
        <f t="array" ref="U4291">_xlfn.IFS(P4291&gt;60,"High Risk",P4291&gt;30,"Medium Risk",TRUE,"Low Risk")</f>
        <v>High Risk</v>
      </c>
      <c r="V4291">
        <f t="shared" ref="V4291:V4354" si="67">IF(J4291=0,3,0)+IF(G4291=0,3,0)+IF(H4291=1,2,0)+IF(E4291&gt;45,1,0)+IF(F4291&lt;3,1,0)</f>
        <v>3</v>
      </c>
    </row>
    <row r="4292" spans="1:22" hidden="1" x14ac:dyDescent="0.2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 s="2">
        <v>0</v>
      </c>
      <c r="H4292">
        <v>1</v>
      </c>
      <c r="I4292">
        <v>1</v>
      </c>
      <c r="J4292">
        <v>1</v>
      </c>
      <c r="K4292" s="1">
        <v>180622.43</v>
      </c>
      <c r="L4292">
        <v>0</v>
      </c>
      <c r="M4292">
        <v>28</v>
      </c>
      <c r="N4292">
        <v>4933</v>
      </c>
      <c r="O4292">
        <v>8</v>
      </c>
      <c r="P4292">
        <v>73</v>
      </c>
      <c r="Q4292">
        <v>0.2857142857142857</v>
      </c>
      <c r="R4292">
        <v>138124</v>
      </c>
      <c r="S4292" t="str" cm="1">
        <f t="array" ref="S4292">_xlfn.IFS(E4295&lt;30,"18-29",E4295&lt;45,"30-44",TRUE,"45+")</f>
        <v>30-44</v>
      </c>
      <c r="T4292" t="str" cm="1">
        <f t="array" ref="T4292">_xlfn.IFS(F4292&lt;=2,"0-2 Years",F4292&lt;=5,"3-5 Years",F4292&lt;=8,"6-8 Years",TRUE,"9-10 Years")</f>
        <v>3-5 Years</v>
      </c>
      <c r="U4292" t="str" cm="1">
        <f t="array" ref="U4292">_xlfn.IFS(P4292&gt;60,"High Risk",P4292&gt;30,"Medium Risk",TRUE,"Low Risk")</f>
        <v>High Risk</v>
      </c>
      <c r="V4292">
        <f t="shared" si="67"/>
        <v>5</v>
      </c>
    </row>
    <row r="4293" spans="1:22" hidden="1" x14ac:dyDescent="0.2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 s="2">
        <v>80728.149999999994</v>
      </c>
      <c r="H4293">
        <v>1</v>
      </c>
      <c r="I4293">
        <v>1</v>
      </c>
      <c r="J4293">
        <v>0</v>
      </c>
      <c r="K4293" s="1">
        <v>86306.75</v>
      </c>
      <c r="L4293">
        <v>0</v>
      </c>
      <c r="M4293">
        <v>7</v>
      </c>
      <c r="N4293">
        <v>3024</v>
      </c>
      <c r="O4293">
        <v>8</v>
      </c>
      <c r="P4293">
        <v>7</v>
      </c>
      <c r="Q4293">
        <v>1</v>
      </c>
      <c r="R4293">
        <v>21168</v>
      </c>
      <c r="S4293" t="str" cm="1">
        <f t="array" ref="S4293">_xlfn.IFS(E4296&lt;30,"18-29",E4296&lt;45,"30-44",TRUE,"45+")</f>
        <v>30-44</v>
      </c>
      <c r="T4293" t="str" cm="1">
        <f t="array" ref="T4293">_xlfn.IFS(F4293&lt;=2,"0-2 Years",F4293&lt;=5,"3-5 Years",F4293&lt;=8,"6-8 Years",TRUE,"9-10 Years")</f>
        <v>9-10 Years</v>
      </c>
      <c r="U4293" t="str" cm="1">
        <f t="array" ref="U4293">_xlfn.IFS(P4293&gt;60,"High Risk",P4293&gt;30,"Medium Risk",TRUE,"Low Risk")</f>
        <v>Low Risk</v>
      </c>
      <c r="V4293">
        <f t="shared" si="67"/>
        <v>5</v>
      </c>
    </row>
    <row r="4294" spans="1:22" hidden="1" x14ac:dyDescent="0.2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 s="2">
        <v>127660.46</v>
      </c>
      <c r="H4294">
        <v>2</v>
      </c>
      <c r="I4294">
        <v>1</v>
      </c>
      <c r="J4294">
        <v>0</v>
      </c>
      <c r="K4294" s="1">
        <v>150156.82</v>
      </c>
      <c r="L4294">
        <v>1</v>
      </c>
      <c r="M4294">
        <v>29</v>
      </c>
      <c r="N4294">
        <v>673</v>
      </c>
      <c r="O4294">
        <v>5</v>
      </c>
      <c r="P4294">
        <v>127</v>
      </c>
      <c r="Q4294">
        <v>0.17241379310344829</v>
      </c>
      <c r="R4294">
        <v>19517</v>
      </c>
      <c r="S4294" t="str" cm="1">
        <f t="array" ref="S4294">_xlfn.IFS(E4297&lt;30,"18-29",E4297&lt;45,"30-44",TRUE,"45+")</f>
        <v>30-44</v>
      </c>
      <c r="T4294" t="str" cm="1">
        <f t="array" ref="T4294">_xlfn.IFS(F4294&lt;=2,"0-2 Years",F4294&lt;=5,"3-5 Years",F4294&lt;=8,"6-8 Years",TRUE,"9-10 Years")</f>
        <v>0-2 Years</v>
      </c>
      <c r="U4294" t="str" cm="1">
        <f t="array" ref="U4294">_xlfn.IFS(P4294&gt;60,"High Risk",P4294&gt;30,"Medium Risk",TRUE,"Low Risk")</f>
        <v>High Risk</v>
      </c>
      <c r="V4294">
        <f t="shared" si="67"/>
        <v>5</v>
      </c>
    </row>
    <row r="4295" spans="1:22" hidden="1" x14ac:dyDescent="0.2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 s="2">
        <v>106070.89</v>
      </c>
      <c r="H4295">
        <v>1</v>
      </c>
      <c r="I4295">
        <v>0</v>
      </c>
      <c r="J4295">
        <v>1</v>
      </c>
      <c r="K4295" s="1">
        <v>101617.43</v>
      </c>
      <c r="L4295">
        <v>0</v>
      </c>
      <c r="M4295">
        <v>11</v>
      </c>
      <c r="N4295">
        <v>3165</v>
      </c>
      <c r="O4295">
        <v>3</v>
      </c>
      <c r="P4295">
        <v>64</v>
      </c>
      <c r="Q4295">
        <v>0.27272727272727271</v>
      </c>
      <c r="R4295">
        <v>34815</v>
      </c>
      <c r="S4295" t="str" cm="1">
        <f t="array" ref="S4295">_xlfn.IFS(E4298&lt;30,"18-29",E4298&lt;45,"30-44",TRUE,"45+")</f>
        <v>30-44</v>
      </c>
      <c r="T4295" t="str" cm="1">
        <f t="array" ref="T4295">_xlfn.IFS(F4295&lt;=2,"0-2 Years",F4295&lt;=5,"3-5 Years",F4295&lt;=8,"6-8 Years",TRUE,"9-10 Years")</f>
        <v>3-5 Years</v>
      </c>
      <c r="U4295" t="str" cm="1">
        <f t="array" ref="U4295">_xlfn.IFS(P4295&gt;60,"High Risk",P4295&gt;30,"Medium Risk",TRUE,"Low Risk")</f>
        <v>High Risk</v>
      </c>
      <c r="V4295">
        <f t="shared" si="67"/>
        <v>2</v>
      </c>
    </row>
    <row r="4296" spans="1:22" hidden="1" x14ac:dyDescent="0.2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 s="2">
        <v>137560.38</v>
      </c>
      <c r="H4296">
        <v>2</v>
      </c>
      <c r="I4296">
        <v>1</v>
      </c>
      <c r="J4296">
        <v>1</v>
      </c>
      <c r="K4296" s="1">
        <v>85424.34</v>
      </c>
      <c r="L4296">
        <v>0</v>
      </c>
      <c r="M4296">
        <v>24</v>
      </c>
      <c r="N4296">
        <v>214</v>
      </c>
      <c r="O4296">
        <v>4</v>
      </c>
      <c r="P4296">
        <v>31</v>
      </c>
      <c r="Q4296">
        <v>0.16666666666666666</v>
      </c>
      <c r="R4296">
        <v>5136</v>
      </c>
      <c r="S4296" t="str" cm="1">
        <f t="array" ref="S4296">_xlfn.IFS(E4299&lt;30,"18-29",E4299&lt;45,"30-44",TRUE,"45+")</f>
        <v>45+</v>
      </c>
      <c r="T4296" t="str" cm="1">
        <f t="array" ref="T4296">_xlfn.IFS(F4296&lt;=2,"0-2 Years",F4296&lt;=5,"3-5 Years",F4296&lt;=8,"6-8 Years",TRUE,"9-10 Years")</f>
        <v>3-5 Years</v>
      </c>
      <c r="U4296" t="str" cm="1">
        <f t="array" ref="U4296">_xlfn.IFS(P4296&gt;60,"High Risk",P4296&gt;30,"Medium Risk",TRUE,"Low Risk")</f>
        <v>Medium Risk</v>
      </c>
      <c r="V4296">
        <f t="shared" si="67"/>
        <v>0</v>
      </c>
    </row>
    <row r="4297" spans="1:22" hidden="1" x14ac:dyDescent="0.2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 s="2">
        <v>111905.43</v>
      </c>
      <c r="H4297">
        <v>1</v>
      </c>
      <c r="I4297">
        <v>0</v>
      </c>
      <c r="J4297">
        <v>1</v>
      </c>
      <c r="K4297" s="1">
        <v>197221.81</v>
      </c>
      <c r="L4297">
        <v>1</v>
      </c>
      <c r="M4297">
        <v>6</v>
      </c>
      <c r="N4297">
        <v>1558</v>
      </c>
      <c r="O4297">
        <v>10</v>
      </c>
      <c r="P4297">
        <v>111</v>
      </c>
      <c r="Q4297">
        <v>1</v>
      </c>
      <c r="R4297">
        <v>9348</v>
      </c>
      <c r="S4297" t="str" cm="1">
        <f t="array" ref="S4297">_xlfn.IFS(E4300&lt;30,"18-29",E4300&lt;45,"30-44",TRUE,"45+")</f>
        <v>30-44</v>
      </c>
      <c r="T4297" t="str" cm="1">
        <f t="array" ref="T4297">_xlfn.IFS(F4297&lt;=2,"0-2 Years",F4297&lt;=5,"3-5 Years",F4297&lt;=8,"6-8 Years",TRUE,"9-10 Years")</f>
        <v>6-8 Years</v>
      </c>
      <c r="U4297" t="str" cm="1">
        <f t="array" ref="U4297">_xlfn.IFS(P4297&gt;60,"High Risk",P4297&gt;30,"Medium Risk",TRUE,"Low Risk")</f>
        <v>High Risk</v>
      </c>
      <c r="V4297">
        <f t="shared" si="67"/>
        <v>2</v>
      </c>
    </row>
    <row r="4298" spans="1:22" hidden="1" x14ac:dyDescent="0.2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 s="2">
        <v>126212.64</v>
      </c>
      <c r="H4298">
        <v>1</v>
      </c>
      <c r="I4298">
        <v>1</v>
      </c>
      <c r="J4298">
        <v>0</v>
      </c>
      <c r="K4298" s="1">
        <v>70196.570000000007</v>
      </c>
      <c r="L4298">
        <v>0</v>
      </c>
      <c r="M4298">
        <v>3</v>
      </c>
      <c r="N4298">
        <v>1998</v>
      </c>
      <c r="O4298">
        <v>9</v>
      </c>
      <c r="P4298">
        <v>147</v>
      </c>
      <c r="Q4298">
        <v>1</v>
      </c>
      <c r="R4298">
        <v>5994</v>
      </c>
      <c r="S4298" t="str" cm="1">
        <f t="array" ref="S4298">_xlfn.IFS(E4301&lt;30,"18-29",E4301&lt;45,"30-44",TRUE,"45+")</f>
        <v>30-44</v>
      </c>
      <c r="T4298" t="str" cm="1">
        <f t="array" ref="T4298">_xlfn.IFS(F4298&lt;=2,"0-2 Years",F4298&lt;=5,"3-5 Years",F4298&lt;=8,"6-8 Years",TRUE,"9-10 Years")</f>
        <v>9-10 Years</v>
      </c>
      <c r="U4298" t="str" cm="1">
        <f t="array" ref="U4298">_xlfn.IFS(P4298&gt;60,"High Risk",P4298&gt;30,"Medium Risk",TRUE,"Low Risk")</f>
        <v>High Risk</v>
      </c>
      <c r="V4298">
        <f t="shared" si="67"/>
        <v>5</v>
      </c>
    </row>
    <row r="4299" spans="1:22" x14ac:dyDescent="0.2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 s="2">
        <v>0</v>
      </c>
      <c r="H4299">
        <v>2</v>
      </c>
      <c r="I4299">
        <v>1</v>
      </c>
      <c r="J4299">
        <v>0</v>
      </c>
      <c r="K4299" s="1">
        <v>110440.5</v>
      </c>
      <c r="L4299">
        <v>1</v>
      </c>
      <c r="M4299">
        <v>9</v>
      </c>
      <c r="N4299">
        <v>1913</v>
      </c>
      <c r="O4299">
        <v>2</v>
      </c>
      <c r="P4299">
        <v>7</v>
      </c>
      <c r="Q4299">
        <v>0.22222222222222221</v>
      </c>
      <c r="R4299">
        <v>17217</v>
      </c>
      <c r="S4299" t="str" cm="1">
        <f t="array" ref="S4299">_xlfn.IFS(E4302&lt;30,"18-29",E4302&lt;45,"30-44",TRUE,"45+")</f>
        <v>18-29</v>
      </c>
      <c r="T4299" t="str" cm="1">
        <f t="array" ref="T4299">_xlfn.IFS(F4299&lt;=2,"0-2 Years",F4299&lt;=5,"3-5 Years",F4299&lt;=8,"6-8 Years",TRUE,"9-10 Years")</f>
        <v>9-10 Years</v>
      </c>
      <c r="U4299" t="str" cm="1">
        <f t="array" ref="U4299">_xlfn.IFS(P4299&gt;60,"High Risk",P4299&gt;30,"Medium Risk",TRUE,"Low Risk")</f>
        <v>Low Risk</v>
      </c>
      <c r="V4299">
        <f t="shared" si="67"/>
        <v>7</v>
      </c>
    </row>
    <row r="4300" spans="1:22" hidden="1" x14ac:dyDescent="0.2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 s="2">
        <v>111835.94</v>
      </c>
      <c r="H4300">
        <v>2</v>
      </c>
      <c r="I4300">
        <v>1</v>
      </c>
      <c r="J4300">
        <v>0</v>
      </c>
      <c r="K4300" s="1">
        <v>124389.61</v>
      </c>
      <c r="L4300">
        <v>0</v>
      </c>
      <c r="M4300">
        <v>22</v>
      </c>
      <c r="N4300">
        <v>4592</v>
      </c>
      <c r="O4300">
        <v>10</v>
      </c>
      <c r="P4300">
        <v>6</v>
      </c>
      <c r="Q4300">
        <v>0.45454545454545453</v>
      </c>
      <c r="R4300">
        <v>101024</v>
      </c>
      <c r="S4300" t="str" cm="1">
        <f t="array" ref="S4300">_xlfn.IFS(E4303&lt;30,"18-29",E4303&lt;45,"30-44",TRUE,"45+")</f>
        <v>30-44</v>
      </c>
      <c r="T4300" t="str" cm="1">
        <f t="array" ref="T4300">_xlfn.IFS(F4300&lt;=2,"0-2 Years",F4300&lt;=5,"3-5 Years",F4300&lt;=8,"6-8 Years",TRUE,"9-10 Years")</f>
        <v>6-8 Years</v>
      </c>
      <c r="U4300" t="str" cm="1">
        <f t="array" ref="U4300">_xlfn.IFS(P4300&gt;60,"High Risk",P4300&gt;30,"Medium Risk",TRUE,"Low Risk")</f>
        <v>Low Risk</v>
      </c>
      <c r="V4300">
        <f t="shared" si="67"/>
        <v>3</v>
      </c>
    </row>
    <row r="4301" spans="1:22" x14ac:dyDescent="0.2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 s="2">
        <v>0</v>
      </c>
      <c r="H4301">
        <v>2</v>
      </c>
      <c r="I4301">
        <v>0</v>
      </c>
      <c r="J4301">
        <v>0</v>
      </c>
      <c r="K4301" s="1">
        <v>3183.15</v>
      </c>
      <c r="L4301">
        <v>0</v>
      </c>
      <c r="M4301">
        <v>3</v>
      </c>
      <c r="N4301">
        <v>2657</v>
      </c>
      <c r="O4301">
        <v>2</v>
      </c>
      <c r="P4301">
        <v>175</v>
      </c>
      <c r="Q4301">
        <v>0.66666666666666663</v>
      </c>
      <c r="R4301">
        <v>7971</v>
      </c>
      <c r="S4301" t="str" cm="1">
        <f t="array" ref="S4301">_xlfn.IFS(E4304&lt;30,"18-29",E4304&lt;45,"30-44",TRUE,"45+")</f>
        <v>30-44</v>
      </c>
      <c r="T4301" t="str" cm="1">
        <f t="array" ref="T4301">_xlfn.IFS(F4301&lt;=2,"0-2 Years",F4301&lt;=5,"3-5 Years",F4301&lt;=8,"6-8 Years",TRUE,"9-10 Years")</f>
        <v>6-8 Years</v>
      </c>
      <c r="U4301" t="str" cm="1">
        <f t="array" ref="U4301">_xlfn.IFS(P4301&gt;60,"High Risk",P4301&gt;30,"Medium Risk",TRUE,"Low Risk")</f>
        <v>High Risk</v>
      </c>
      <c r="V4301">
        <f t="shared" si="67"/>
        <v>6</v>
      </c>
    </row>
    <row r="4302" spans="1:22" hidden="1" x14ac:dyDescent="0.2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 s="2">
        <v>99705.69</v>
      </c>
      <c r="H4302">
        <v>2</v>
      </c>
      <c r="I4302">
        <v>0</v>
      </c>
      <c r="J4302">
        <v>0</v>
      </c>
      <c r="K4302" s="1">
        <v>146723.72</v>
      </c>
      <c r="L4302">
        <v>0</v>
      </c>
      <c r="M4302">
        <v>27</v>
      </c>
      <c r="N4302">
        <v>1061</v>
      </c>
      <c r="O4302">
        <v>10</v>
      </c>
      <c r="P4302">
        <v>120</v>
      </c>
      <c r="Q4302">
        <v>0.37037037037037035</v>
      </c>
      <c r="R4302">
        <v>28647</v>
      </c>
      <c r="S4302" t="str" cm="1">
        <f t="array" ref="S4302">_xlfn.IFS(E4305&lt;30,"18-29",E4305&lt;45,"30-44",TRUE,"45+")</f>
        <v>45+</v>
      </c>
      <c r="T4302" t="str" cm="1">
        <f t="array" ref="T4302">_xlfn.IFS(F4302&lt;=2,"0-2 Years",F4302&lt;=5,"3-5 Years",F4302&lt;=8,"6-8 Years",TRUE,"9-10 Years")</f>
        <v>3-5 Years</v>
      </c>
      <c r="U4302" t="str" cm="1">
        <f t="array" ref="U4302">_xlfn.IFS(P4302&gt;60,"High Risk",P4302&gt;30,"Medium Risk",TRUE,"Low Risk")</f>
        <v>High Risk</v>
      </c>
      <c r="V4302">
        <f t="shared" si="67"/>
        <v>3</v>
      </c>
    </row>
    <row r="4303" spans="1:22" x14ac:dyDescent="0.2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 s="2">
        <v>0</v>
      </c>
      <c r="H4303">
        <v>2</v>
      </c>
      <c r="I4303">
        <v>0</v>
      </c>
      <c r="J4303">
        <v>0</v>
      </c>
      <c r="K4303" s="1">
        <v>2139.25</v>
      </c>
      <c r="L4303">
        <v>0</v>
      </c>
      <c r="M4303">
        <v>18</v>
      </c>
      <c r="N4303">
        <v>4328</v>
      </c>
      <c r="O4303">
        <v>5</v>
      </c>
      <c r="P4303">
        <v>153</v>
      </c>
      <c r="Q4303">
        <v>0.27777777777777779</v>
      </c>
      <c r="R4303">
        <v>77904</v>
      </c>
      <c r="S4303" t="str" cm="1">
        <f t="array" ref="S4303">_xlfn.IFS(E4306&lt;30,"18-29",E4306&lt;45,"30-44",TRUE,"45+")</f>
        <v>45+</v>
      </c>
      <c r="T4303" t="str" cm="1">
        <f t="array" ref="T4303">_xlfn.IFS(F4303&lt;=2,"0-2 Years",F4303&lt;=5,"3-5 Years",F4303&lt;=8,"6-8 Years",TRUE,"9-10 Years")</f>
        <v>0-2 Years</v>
      </c>
      <c r="U4303" t="str" cm="1">
        <f t="array" ref="U4303">_xlfn.IFS(P4303&gt;60,"High Risk",P4303&gt;30,"Medium Risk",TRUE,"Low Risk")</f>
        <v>High Risk</v>
      </c>
      <c r="V4303">
        <f t="shared" si="67"/>
        <v>7</v>
      </c>
    </row>
    <row r="4304" spans="1:22" x14ac:dyDescent="0.2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 s="2">
        <v>108895.93</v>
      </c>
      <c r="H4304">
        <v>1</v>
      </c>
      <c r="I4304">
        <v>0</v>
      </c>
      <c r="J4304">
        <v>0</v>
      </c>
      <c r="K4304" s="1">
        <v>69228.2</v>
      </c>
      <c r="L4304">
        <v>1</v>
      </c>
      <c r="M4304">
        <v>30</v>
      </c>
      <c r="N4304">
        <v>2695</v>
      </c>
      <c r="O4304">
        <v>8</v>
      </c>
      <c r="P4304">
        <v>45</v>
      </c>
      <c r="Q4304">
        <v>0.26666666666666666</v>
      </c>
      <c r="R4304">
        <v>80850</v>
      </c>
      <c r="S4304" t="str" cm="1">
        <f t="array" ref="S4304">_xlfn.IFS(E4307&lt;30,"18-29",E4307&lt;45,"30-44",TRUE,"45+")</f>
        <v>30-44</v>
      </c>
      <c r="T4304" t="str" cm="1">
        <f t="array" ref="T4304">_xlfn.IFS(F4304&lt;=2,"0-2 Years",F4304&lt;=5,"3-5 Years",F4304&lt;=8,"6-8 Years",TRUE,"9-10 Years")</f>
        <v>0-2 Years</v>
      </c>
      <c r="U4304" t="str" cm="1">
        <f t="array" ref="U4304">_xlfn.IFS(P4304&gt;60,"High Risk",P4304&gt;30,"Medium Risk",TRUE,"Low Risk")</f>
        <v>Medium Risk</v>
      </c>
      <c r="V4304">
        <f t="shared" si="67"/>
        <v>6</v>
      </c>
    </row>
    <row r="4305" spans="1:22" hidden="1" x14ac:dyDescent="0.2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 s="2">
        <v>154669.76999999999</v>
      </c>
      <c r="H4305">
        <v>1</v>
      </c>
      <c r="I4305">
        <v>0</v>
      </c>
      <c r="J4305">
        <v>1</v>
      </c>
      <c r="K4305" s="1">
        <v>115462.27</v>
      </c>
      <c r="L4305">
        <v>1</v>
      </c>
      <c r="M4305">
        <v>4</v>
      </c>
      <c r="N4305">
        <v>2280</v>
      </c>
      <c r="O4305">
        <v>9</v>
      </c>
      <c r="P4305">
        <v>147</v>
      </c>
      <c r="Q4305">
        <v>1</v>
      </c>
      <c r="R4305">
        <v>9120</v>
      </c>
      <c r="S4305" t="str" cm="1">
        <f t="array" ref="S4305">_xlfn.IFS(E4308&lt;30,"18-29",E4308&lt;45,"30-44",TRUE,"45+")</f>
        <v>30-44</v>
      </c>
      <c r="T4305" t="str" cm="1">
        <f t="array" ref="T4305">_xlfn.IFS(F4305&lt;=2,"0-2 Years",F4305&lt;=5,"3-5 Years",F4305&lt;=8,"6-8 Years",TRUE,"9-10 Years")</f>
        <v>3-5 Years</v>
      </c>
      <c r="U4305" t="str" cm="1">
        <f t="array" ref="U4305">_xlfn.IFS(P4305&gt;60,"High Risk",P4305&gt;30,"Medium Risk",TRUE,"Low Risk")</f>
        <v>High Risk</v>
      </c>
      <c r="V4305">
        <f t="shared" si="67"/>
        <v>3</v>
      </c>
    </row>
    <row r="4306" spans="1:22" hidden="1" x14ac:dyDescent="0.2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 s="2">
        <v>128061</v>
      </c>
      <c r="H4306">
        <v>2</v>
      </c>
      <c r="I4306">
        <v>1</v>
      </c>
      <c r="J4306">
        <v>1</v>
      </c>
      <c r="K4306" s="1">
        <v>62375.1</v>
      </c>
      <c r="L4306">
        <v>0</v>
      </c>
      <c r="M4306">
        <v>13</v>
      </c>
      <c r="N4306">
        <v>2674</v>
      </c>
      <c r="O4306">
        <v>7</v>
      </c>
      <c r="P4306">
        <v>82</v>
      </c>
      <c r="Q4306">
        <v>0.53846153846153844</v>
      </c>
      <c r="R4306">
        <v>34762</v>
      </c>
      <c r="S4306" t="str" cm="1">
        <f t="array" ref="S4306">_xlfn.IFS(E4309&lt;30,"18-29",E4309&lt;45,"30-44",TRUE,"45+")</f>
        <v>45+</v>
      </c>
      <c r="T4306" t="str" cm="1">
        <f t="array" ref="T4306">_xlfn.IFS(F4306&lt;=2,"0-2 Years",F4306&lt;=5,"3-5 Years",F4306&lt;=8,"6-8 Years",TRUE,"9-10 Years")</f>
        <v>6-8 Years</v>
      </c>
      <c r="U4306" t="str" cm="1">
        <f t="array" ref="U4306">_xlfn.IFS(P4306&gt;60,"High Risk",P4306&gt;30,"Medium Risk",TRUE,"Low Risk")</f>
        <v>High Risk</v>
      </c>
      <c r="V4306">
        <f t="shared" si="67"/>
        <v>1</v>
      </c>
    </row>
    <row r="4307" spans="1:22" x14ac:dyDescent="0.2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 s="2">
        <v>0</v>
      </c>
      <c r="H4307">
        <v>2</v>
      </c>
      <c r="I4307">
        <v>1</v>
      </c>
      <c r="J4307">
        <v>0</v>
      </c>
      <c r="K4307" s="1">
        <v>91829.17</v>
      </c>
      <c r="L4307">
        <v>1</v>
      </c>
      <c r="M4307">
        <v>26</v>
      </c>
      <c r="N4307">
        <v>2814</v>
      </c>
      <c r="O4307">
        <v>5</v>
      </c>
      <c r="P4307">
        <v>120</v>
      </c>
      <c r="Q4307">
        <v>0.19230769230769232</v>
      </c>
      <c r="R4307">
        <v>73164</v>
      </c>
      <c r="S4307" t="str" cm="1">
        <f t="array" ref="S4307">_xlfn.IFS(E4310&lt;30,"18-29",E4310&lt;45,"30-44",TRUE,"45+")</f>
        <v>30-44</v>
      </c>
      <c r="T4307" t="str" cm="1">
        <f t="array" ref="T4307">_xlfn.IFS(F4307&lt;=2,"0-2 Years",F4307&lt;=5,"3-5 Years",F4307&lt;=8,"6-8 Years",TRUE,"9-10 Years")</f>
        <v>0-2 Years</v>
      </c>
      <c r="U4307" t="str" cm="1">
        <f t="array" ref="U4307">_xlfn.IFS(P4307&gt;60,"High Risk",P4307&gt;30,"Medium Risk",TRUE,"Low Risk")</f>
        <v>High Risk</v>
      </c>
      <c r="V4307">
        <f t="shared" si="67"/>
        <v>7</v>
      </c>
    </row>
    <row r="4308" spans="1:22" x14ac:dyDescent="0.2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 s="2">
        <v>0</v>
      </c>
      <c r="H4308">
        <v>2</v>
      </c>
      <c r="I4308">
        <v>0</v>
      </c>
      <c r="J4308">
        <v>0</v>
      </c>
      <c r="K4308" s="1">
        <v>182547.04</v>
      </c>
      <c r="L4308">
        <v>0</v>
      </c>
      <c r="M4308">
        <v>10</v>
      </c>
      <c r="N4308">
        <v>3511</v>
      </c>
      <c r="O4308">
        <v>7</v>
      </c>
      <c r="P4308">
        <v>24</v>
      </c>
      <c r="Q4308">
        <v>0.7</v>
      </c>
      <c r="R4308">
        <v>35110</v>
      </c>
      <c r="S4308" t="str" cm="1">
        <f t="array" ref="S4308">_xlfn.IFS(E4311&lt;30,"18-29",E4311&lt;45,"30-44",TRUE,"45+")</f>
        <v>30-44</v>
      </c>
      <c r="T4308" t="str" cm="1">
        <f t="array" ref="T4308">_xlfn.IFS(F4308&lt;=2,"0-2 Years",F4308&lt;=5,"3-5 Years",F4308&lt;=8,"6-8 Years",TRUE,"9-10 Years")</f>
        <v>3-5 Years</v>
      </c>
      <c r="U4308" t="str" cm="1">
        <f t="array" ref="U4308">_xlfn.IFS(P4308&gt;60,"High Risk",P4308&gt;30,"Medium Risk",TRUE,"Low Risk")</f>
        <v>Low Risk</v>
      </c>
      <c r="V4308">
        <f t="shared" si="67"/>
        <v>6</v>
      </c>
    </row>
    <row r="4309" spans="1:22" hidden="1" x14ac:dyDescent="0.2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 s="2">
        <v>190678.02</v>
      </c>
      <c r="H4309">
        <v>1</v>
      </c>
      <c r="I4309">
        <v>1</v>
      </c>
      <c r="J4309">
        <v>1</v>
      </c>
      <c r="K4309" s="1">
        <v>14725.36</v>
      </c>
      <c r="L4309">
        <v>0</v>
      </c>
      <c r="M4309">
        <v>29</v>
      </c>
      <c r="N4309">
        <v>3337</v>
      </c>
      <c r="O4309">
        <v>0</v>
      </c>
      <c r="P4309">
        <v>111</v>
      </c>
      <c r="Q4309">
        <v>0</v>
      </c>
      <c r="R4309">
        <v>96773</v>
      </c>
      <c r="S4309" t="str" cm="1">
        <f t="array" ref="S4309">_xlfn.IFS(E4312&lt;30,"18-29",E4312&lt;45,"30-44",TRUE,"45+")</f>
        <v>30-44</v>
      </c>
      <c r="T4309" t="str" cm="1">
        <f t="array" ref="T4309">_xlfn.IFS(F4309&lt;=2,"0-2 Years",F4309&lt;=5,"3-5 Years",F4309&lt;=8,"6-8 Years",TRUE,"9-10 Years")</f>
        <v>9-10 Years</v>
      </c>
      <c r="U4309" t="str" cm="1">
        <f t="array" ref="U4309">_xlfn.IFS(P4309&gt;60,"High Risk",P4309&gt;30,"Medium Risk",TRUE,"Low Risk")</f>
        <v>High Risk</v>
      </c>
      <c r="V4309">
        <f t="shared" si="67"/>
        <v>3</v>
      </c>
    </row>
    <row r="4310" spans="1:22" x14ac:dyDescent="0.2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 s="2">
        <v>0</v>
      </c>
      <c r="H4310">
        <v>1</v>
      </c>
      <c r="I4310">
        <v>1</v>
      </c>
      <c r="J4310">
        <v>0</v>
      </c>
      <c r="K4310" s="1">
        <v>126996.67</v>
      </c>
      <c r="L4310">
        <v>0</v>
      </c>
      <c r="M4310">
        <v>15</v>
      </c>
      <c r="N4310">
        <v>2148</v>
      </c>
      <c r="O4310">
        <v>10</v>
      </c>
      <c r="P4310">
        <v>62</v>
      </c>
      <c r="Q4310">
        <v>0.66666666666666663</v>
      </c>
      <c r="R4310">
        <v>32220</v>
      </c>
      <c r="S4310" t="str" cm="1">
        <f t="array" ref="S4310">_xlfn.IFS(E4313&lt;30,"18-29",E4313&lt;45,"30-44",TRUE,"45+")</f>
        <v>45+</v>
      </c>
      <c r="T4310" t="str" cm="1">
        <f t="array" ref="T4310">_xlfn.IFS(F4310&lt;=2,"0-2 Years",F4310&lt;=5,"3-5 Years",F4310&lt;=8,"6-8 Years",TRUE,"9-10 Years")</f>
        <v>6-8 Years</v>
      </c>
      <c r="U4310" t="str" cm="1">
        <f t="array" ref="U4310">_xlfn.IFS(P4310&gt;60,"High Risk",P4310&gt;30,"Medium Risk",TRUE,"Low Risk")</f>
        <v>High Risk</v>
      </c>
      <c r="V4310">
        <f t="shared" si="67"/>
        <v>8</v>
      </c>
    </row>
    <row r="4311" spans="1:22" x14ac:dyDescent="0.2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 s="2">
        <v>0</v>
      </c>
      <c r="H4311">
        <v>1</v>
      </c>
      <c r="I4311">
        <v>1</v>
      </c>
      <c r="J4311">
        <v>0</v>
      </c>
      <c r="K4311" s="1">
        <v>133991.10999999999</v>
      </c>
      <c r="L4311">
        <v>1</v>
      </c>
      <c r="M4311">
        <v>7</v>
      </c>
      <c r="N4311">
        <v>4532</v>
      </c>
      <c r="O4311">
        <v>9</v>
      </c>
      <c r="P4311">
        <v>158</v>
      </c>
      <c r="Q4311">
        <v>1</v>
      </c>
      <c r="R4311">
        <v>31724</v>
      </c>
      <c r="S4311" t="str" cm="1">
        <f t="array" ref="S4311">_xlfn.IFS(E4314&lt;30,"18-29",E4314&lt;45,"30-44",TRUE,"45+")</f>
        <v>30-44</v>
      </c>
      <c r="T4311" t="str" cm="1">
        <f t="array" ref="T4311">_xlfn.IFS(F4311&lt;=2,"0-2 Years",F4311&lt;=5,"3-5 Years",F4311&lt;=8,"6-8 Years",TRUE,"9-10 Years")</f>
        <v>3-5 Years</v>
      </c>
      <c r="U4311" t="str" cm="1">
        <f t="array" ref="U4311">_xlfn.IFS(P4311&gt;60,"High Risk",P4311&gt;30,"Medium Risk",TRUE,"Low Risk")</f>
        <v>High Risk</v>
      </c>
      <c r="V4311">
        <f t="shared" si="67"/>
        <v>8</v>
      </c>
    </row>
    <row r="4312" spans="1:22" hidden="1" x14ac:dyDescent="0.2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 s="2">
        <v>136712.91</v>
      </c>
      <c r="H4312">
        <v>1</v>
      </c>
      <c r="I4312">
        <v>0</v>
      </c>
      <c r="J4312">
        <v>1</v>
      </c>
      <c r="K4312" s="1">
        <v>169920.92</v>
      </c>
      <c r="L4312">
        <v>0</v>
      </c>
      <c r="M4312">
        <v>6</v>
      </c>
      <c r="N4312">
        <v>1556</v>
      </c>
      <c r="O4312">
        <v>2</v>
      </c>
      <c r="P4312">
        <v>86</v>
      </c>
      <c r="Q4312">
        <v>0.33333333333333331</v>
      </c>
      <c r="R4312">
        <v>9336</v>
      </c>
      <c r="S4312" t="str" cm="1">
        <f t="array" ref="S4312">_xlfn.IFS(E4315&lt;30,"18-29",E4315&lt;45,"30-44",TRUE,"45+")</f>
        <v>45+</v>
      </c>
      <c r="T4312" t="str" cm="1">
        <f t="array" ref="T4312">_xlfn.IFS(F4312&lt;=2,"0-2 Years",F4312&lt;=5,"3-5 Years",F4312&lt;=8,"6-8 Years",TRUE,"9-10 Years")</f>
        <v>3-5 Years</v>
      </c>
      <c r="U4312" t="str" cm="1">
        <f t="array" ref="U4312">_xlfn.IFS(P4312&gt;60,"High Risk",P4312&gt;30,"Medium Risk",TRUE,"Low Risk")</f>
        <v>High Risk</v>
      </c>
      <c r="V4312">
        <f t="shared" si="67"/>
        <v>2</v>
      </c>
    </row>
    <row r="4313" spans="1:22" x14ac:dyDescent="0.2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 s="2">
        <v>154733.97</v>
      </c>
      <c r="H4313">
        <v>1</v>
      </c>
      <c r="I4313">
        <v>1</v>
      </c>
      <c r="J4313">
        <v>0</v>
      </c>
      <c r="K4313" s="1">
        <v>80259.67</v>
      </c>
      <c r="L4313">
        <v>1</v>
      </c>
      <c r="M4313">
        <v>15</v>
      </c>
      <c r="N4313">
        <v>1537</v>
      </c>
      <c r="O4313">
        <v>1</v>
      </c>
      <c r="P4313">
        <v>29</v>
      </c>
      <c r="Q4313">
        <v>6.6666666666666666E-2</v>
      </c>
      <c r="R4313">
        <v>23055</v>
      </c>
      <c r="S4313" t="str" cm="1">
        <f t="array" ref="S4313">_xlfn.IFS(E4316&lt;30,"18-29",E4316&lt;45,"30-44",TRUE,"45+")</f>
        <v>30-44</v>
      </c>
      <c r="T4313" t="str" cm="1">
        <f t="array" ref="T4313">_xlfn.IFS(F4313&lt;=2,"0-2 Years",F4313&lt;=5,"3-5 Years",F4313&lt;=8,"6-8 Years",TRUE,"9-10 Years")</f>
        <v>0-2 Years</v>
      </c>
      <c r="U4313" t="str" cm="1">
        <f t="array" ref="U4313">_xlfn.IFS(P4313&gt;60,"High Risk",P4313&gt;30,"Medium Risk",TRUE,"Low Risk")</f>
        <v>Low Risk</v>
      </c>
      <c r="V4313">
        <f t="shared" si="67"/>
        <v>7</v>
      </c>
    </row>
    <row r="4314" spans="1:22" hidden="1" x14ac:dyDescent="0.2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 s="2">
        <v>112609.91</v>
      </c>
      <c r="H4314">
        <v>1</v>
      </c>
      <c r="I4314">
        <v>0</v>
      </c>
      <c r="J4314">
        <v>0</v>
      </c>
      <c r="K4314" s="1">
        <v>191035.18</v>
      </c>
      <c r="L4314">
        <v>1</v>
      </c>
      <c r="M4314">
        <v>7</v>
      </c>
      <c r="N4314">
        <v>2078</v>
      </c>
      <c r="O4314">
        <v>10</v>
      </c>
      <c r="P4314">
        <v>107</v>
      </c>
      <c r="Q4314">
        <v>1</v>
      </c>
      <c r="R4314">
        <v>14546</v>
      </c>
      <c r="S4314" t="str" cm="1">
        <f t="array" ref="S4314">_xlfn.IFS(E4317&lt;30,"18-29",E4317&lt;45,"30-44",TRUE,"45+")</f>
        <v>30-44</v>
      </c>
      <c r="T4314" t="str" cm="1">
        <f t="array" ref="T4314">_xlfn.IFS(F4314&lt;=2,"0-2 Years",F4314&lt;=5,"3-5 Years",F4314&lt;=8,"6-8 Years",TRUE,"9-10 Years")</f>
        <v>3-5 Years</v>
      </c>
      <c r="U4314" t="str" cm="1">
        <f t="array" ref="U4314">_xlfn.IFS(P4314&gt;60,"High Risk",P4314&gt;30,"Medium Risk",TRUE,"Low Risk")</f>
        <v>High Risk</v>
      </c>
      <c r="V4314">
        <f t="shared" si="67"/>
        <v>5</v>
      </c>
    </row>
    <row r="4315" spans="1:22" x14ac:dyDescent="0.2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 s="2">
        <v>115462.44</v>
      </c>
      <c r="H4315">
        <v>1</v>
      </c>
      <c r="I4315">
        <v>1</v>
      </c>
      <c r="J4315">
        <v>0</v>
      </c>
      <c r="K4315" s="1">
        <v>40421.870000000003</v>
      </c>
      <c r="L4315">
        <v>0</v>
      </c>
      <c r="M4315">
        <v>8</v>
      </c>
      <c r="N4315">
        <v>3631</v>
      </c>
      <c r="O4315">
        <v>9</v>
      </c>
      <c r="P4315">
        <v>131</v>
      </c>
      <c r="Q4315">
        <v>1</v>
      </c>
      <c r="R4315">
        <v>29048</v>
      </c>
      <c r="S4315" t="str" cm="1">
        <f t="array" ref="S4315">_xlfn.IFS(E4318&lt;30,"18-29",E4318&lt;45,"30-44",TRUE,"45+")</f>
        <v>30-44</v>
      </c>
      <c r="T4315" t="str" cm="1">
        <f t="array" ref="T4315">_xlfn.IFS(F4315&lt;=2,"0-2 Years",F4315&lt;=5,"3-5 Years",F4315&lt;=8,"6-8 Years",TRUE,"9-10 Years")</f>
        <v>9-10 Years</v>
      </c>
      <c r="U4315" t="str" cm="1">
        <f t="array" ref="U4315">_xlfn.IFS(P4315&gt;60,"High Risk",P4315&gt;30,"Medium Risk",TRUE,"Low Risk")</f>
        <v>High Risk</v>
      </c>
      <c r="V4315">
        <f t="shared" si="67"/>
        <v>6</v>
      </c>
    </row>
    <row r="4316" spans="1:22" hidden="1" x14ac:dyDescent="0.2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 s="2">
        <v>133501.35999999999</v>
      </c>
      <c r="H4316">
        <v>1</v>
      </c>
      <c r="I4316">
        <v>0</v>
      </c>
      <c r="J4316">
        <v>1</v>
      </c>
      <c r="K4316" s="1">
        <v>155643.04</v>
      </c>
      <c r="L4316">
        <v>0</v>
      </c>
      <c r="M4316">
        <v>22</v>
      </c>
      <c r="N4316">
        <v>219</v>
      </c>
      <c r="O4316">
        <v>4</v>
      </c>
      <c r="P4316">
        <v>64</v>
      </c>
      <c r="Q4316">
        <v>0.18181818181818182</v>
      </c>
      <c r="R4316">
        <v>4818</v>
      </c>
      <c r="S4316" t="str" cm="1">
        <f t="array" ref="S4316">_xlfn.IFS(E4319&lt;30,"18-29",E4319&lt;45,"30-44",TRUE,"45+")</f>
        <v>18-29</v>
      </c>
      <c r="T4316" t="str" cm="1">
        <f t="array" ref="T4316">_xlfn.IFS(F4316&lt;=2,"0-2 Years",F4316&lt;=5,"3-5 Years",F4316&lt;=8,"6-8 Years",TRUE,"9-10 Years")</f>
        <v>3-5 Years</v>
      </c>
      <c r="U4316" t="str" cm="1">
        <f t="array" ref="U4316">_xlfn.IFS(P4316&gt;60,"High Risk",P4316&gt;30,"Medium Risk",TRUE,"Low Risk")</f>
        <v>High Risk</v>
      </c>
      <c r="V4316">
        <f t="shared" si="67"/>
        <v>2</v>
      </c>
    </row>
    <row r="4317" spans="1:22" hidden="1" x14ac:dyDescent="0.2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 s="2">
        <v>58668.02</v>
      </c>
      <c r="H4317">
        <v>1</v>
      </c>
      <c r="I4317">
        <v>1</v>
      </c>
      <c r="J4317">
        <v>1</v>
      </c>
      <c r="K4317" s="1">
        <v>78670.52</v>
      </c>
      <c r="L4317">
        <v>0</v>
      </c>
      <c r="M4317">
        <v>9</v>
      </c>
      <c r="N4317">
        <v>4400</v>
      </c>
      <c r="O4317">
        <v>0</v>
      </c>
      <c r="P4317">
        <v>17</v>
      </c>
      <c r="Q4317">
        <v>0</v>
      </c>
      <c r="R4317">
        <v>39600</v>
      </c>
      <c r="S4317" t="str" cm="1">
        <f t="array" ref="S4317">_xlfn.IFS(E4320&lt;30,"18-29",E4320&lt;45,"30-44",TRUE,"45+")</f>
        <v>45+</v>
      </c>
      <c r="T4317" t="str" cm="1">
        <f t="array" ref="T4317">_xlfn.IFS(F4317&lt;=2,"0-2 Years",F4317&lt;=5,"3-5 Years",F4317&lt;=8,"6-8 Years",TRUE,"9-10 Years")</f>
        <v>0-2 Years</v>
      </c>
      <c r="U4317" t="str" cm="1">
        <f t="array" ref="U4317">_xlfn.IFS(P4317&gt;60,"High Risk",P4317&gt;30,"Medium Risk",TRUE,"Low Risk")</f>
        <v>Low Risk</v>
      </c>
      <c r="V4317">
        <f t="shared" si="67"/>
        <v>3</v>
      </c>
    </row>
    <row r="4318" spans="1:22" hidden="1" x14ac:dyDescent="0.2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 s="2">
        <v>89118.26</v>
      </c>
      <c r="H4318">
        <v>1</v>
      </c>
      <c r="I4318">
        <v>1</v>
      </c>
      <c r="J4318">
        <v>0</v>
      </c>
      <c r="K4318" s="1">
        <v>104240.77</v>
      </c>
      <c r="L4318">
        <v>1</v>
      </c>
      <c r="M4318">
        <v>22</v>
      </c>
      <c r="N4318">
        <v>3026</v>
      </c>
      <c r="O4318">
        <v>3</v>
      </c>
      <c r="P4318">
        <v>97</v>
      </c>
      <c r="Q4318">
        <v>0.13636363636363635</v>
      </c>
      <c r="R4318">
        <v>66572</v>
      </c>
      <c r="S4318" t="str" cm="1">
        <f t="array" ref="S4318">_xlfn.IFS(E4321&lt;30,"18-29",E4321&lt;45,"30-44",TRUE,"45+")</f>
        <v>30-44</v>
      </c>
      <c r="T4318" t="str" cm="1">
        <f t="array" ref="T4318">_xlfn.IFS(F4318&lt;=2,"0-2 Years",F4318&lt;=5,"3-5 Years",F4318&lt;=8,"6-8 Years",TRUE,"9-10 Years")</f>
        <v>6-8 Years</v>
      </c>
      <c r="U4318" t="str" cm="1">
        <f t="array" ref="U4318">_xlfn.IFS(P4318&gt;60,"High Risk",P4318&gt;30,"Medium Risk",TRUE,"Low Risk")</f>
        <v>High Risk</v>
      </c>
      <c r="V4318">
        <f t="shared" si="67"/>
        <v>5</v>
      </c>
    </row>
    <row r="4319" spans="1:22" x14ac:dyDescent="0.2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 s="2">
        <v>0</v>
      </c>
      <c r="H4319">
        <v>2</v>
      </c>
      <c r="I4319">
        <v>1</v>
      </c>
      <c r="J4319">
        <v>0</v>
      </c>
      <c r="K4319" s="1">
        <v>95957.09</v>
      </c>
      <c r="L4319">
        <v>0</v>
      </c>
      <c r="M4319">
        <v>29</v>
      </c>
      <c r="N4319">
        <v>1265</v>
      </c>
      <c r="O4319">
        <v>4</v>
      </c>
      <c r="P4319">
        <v>148</v>
      </c>
      <c r="Q4319">
        <v>0.13793103448275862</v>
      </c>
      <c r="R4319">
        <v>36685</v>
      </c>
      <c r="S4319" t="str" cm="1">
        <f t="array" ref="S4319">_xlfn.IFS(E4322&lt;30,"18-29",E4322&lt;45,"30-44",TRUE,"45+")</f>
        <v>30-44</v>
      </c>
      <c r="T4319" t="str" cm="1">
        <f t="array" ref="T4319">_xlfn.IFS(F4319&lt;=2,"0-2 Years",F4319&lt;=5,"3-5 Years",F4319&lt;=8,"6-8 Years",TRUE,"9-10 Years")</f>
        <v>9-10 Years</v>
      </c>
      <c r="U4319" t="str" cm="1">
        <f t="array" ref="U4319">_xlfn.IFS(P4319&gt;60,"High Risk",P4319&gt;30,"Medium Risk",TRUE,"Low Risk")</f>
        <v>High Risk</v>
      </c>
      <c r="V4319">
        <f t="shared" si="67"/>
        <v>6</v>
      </c>
    </row>
    <row r="4320" spans="1:22" hidden="1" x14ac:dyDescent="0.2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 s="2">
        <v>76510.52</v>
      </c>
      <c r="H4320">
        <v>2</v>
      </c>
      <c r="I4320">
        <v>0</v>
      </c>
      <c r="J4320">
        <v>1</v>
      </c>
      <c r="K4320" s="1">
        <v>59595.66</v>
      </c>
      <c r="L4320">
        <v>0</v>
      </c>
      <c r="M4320">
        <v>5</v>
      </c>
      <c r="N4320">
        <v>3878</v>
      </c>
      <c r="O4320">
        <v>8</v>
      </c>
      <c r="P4320">
        <v>120</v>
      </c>
      <c r="Q4320">
        <v>1</v>
      </c>
      <c r="R4320">
        <v>19390</v>
      </c>
      <c r="S4320" t="str" cm="1">
        <f t="array" ref="S4320">_xlfn.IFS(E4323&lt;30,"18-29",E4323&lt;45,"30-44",TRUE,"45+")</f>
        <v>30-44</v>
      </c>
      <c r="T4320" t="str" cm="1">
        <f t="array" ref="T4320">_xlfn.IFS(F4320&lt;=2,"0-2 Years",F4320&lt;=5,"3-5 Years",F4320&lt;=8,"6-8 Years",TRUE,"9-10 Years")</f>
        <v>9-10 Years</v>
      </c>
      <c r="U4320" t="str" cm="1">
        <f t="array" ref="U4320">_xlfn.IFS(P4320&gt;60,"High Risk",P4320&gt;30,"Medium Risk",TRUE,"Low Risk")</f>
        <v>High Risk</v>
      </c>
      <c r="V4320">
        <f t="shared" si="67"/>
        <v>1</v>
      </c>
    </row>
    <row r="4321" spans="1:22" hidden="1" x14ac:dyDescent="0.2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 s="2">
        <v>140694.78</v>
      </c>
      <c r="H4321">
        <v>2</v>
      </c>
      <c r="I4321">
        <v>1</v>
      </c>
      <c r="J4321">
        <v>0</v>
      </c>
      <c r="K4321" s="1">
        <v>46266.63</v>
      </c>
      <c r="L4321">
        <v>0</v>
      </c>
      <c r="M4321">
        <v>3</v>
      </c>
      <c r="N4321">
        <v>4369</v>
      </c>
      <c r="O4321">
        <v>4</v>
      </c>
      <c r="P4321">
        <v>32</v>
      </c>
      <c r="Q4321">
        <v>1</v>
      </c>
      <c r="R4321">
        <v>13107</v>
      </c>
      <c r="S4321" t="str" cm="1">
        <f t="array" ref="S4321">_xlfn.IFS(E4324&lt;30,"18-29",E4324&lt;45,"30-44",TRUE,"45+")</f>
        <v>30-44</v>
      </c>
      <c r="T4321" t="str" cm="1">
        <f t="array" ref="T4321">_xlfn.IFS(F4321&lt;=2,"0-2 Years",F4321&lt;=5,"3-5 Years",F4321&lt;=8,"6-8 Years",TRUE,"9-10 Years")</f>
        <v>6-8 Years</v>
      </c>
      <c r="U4321" t="str" cm="1">
        <f t="array" ref="U4321">_xlfn.IFS(P4321&gt;60,"High Risk",P4321&gt;30,"Medium Risk",TRUE,"Low Risk")</f>
        <v>Medium Risk</v>
      </c>
      <c r="V4321">
        <f t="shared" si="67"/>
        <v>3</v>
      </c>
    </row>
    <row r="4322" spans="1:22" hidden="1" x14ac:dyDescent="0.2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 s="2">
        <v>95448.320000000007</v>
      </c>
      <c r="H4322">
        <v>2</v>
      </c>
      <c r="I4322">
        <v>1</v>
      </c>
      <c r="J4322">
        <v>0</v>
      </c>
      <c r="K4322" s="1">
        <v>189085.07</v>
      </c>
      <c r="L4322">
        <v>0</v>
      </c>
      <c r="M4322">
        <v>21</v>
      </c>
      <c r="N4322">
        <v>446</v>
      </c>
      <c r="O4322">
        <v>5</v>
      </c>
      <c r="P4322">
        <v>16</v>
      </c>
      <c r="Q4322">
        <v>0.23809523809523808</v>
      </c>
      <c r="R4322">
        <v>9366</v>
      </c>
      <c r="S4322" t="str" cm="1">
        <f t="array" ref="S4322">_xlfn.IFS(E4325&lt;30,"18-29",E4325&lt;45,"30-44",TRUE,"45+")</f>
        <v>30-44</v>
      </c>
      <c r="T4322" t="str" cm="1">
        <f t="array" ref="T4322">_xlfn.IFS(F4322&lt;=2,"0-2 Years",F4322&lt;=5,"3-5 Years",F4322&lt;=8,"6-8 Years",TRUE,"9-10 Years")</f>
        <v>6-8 Years</v>
      </c>
      <c r="U4322" t="str" cm="1">
        <f t="array" ref="U4322">_xlfn.IFS(P4322&gt;60,"High Risk",P4322&gt;30,"Medium Risk",TRUE,"Low Risk")</f>
        <v>Low Risk</v>
      </c>
      <c r="V4322">
        <f t="shared" si="67"/>
        <v>3</v>
      </c>
    </row>
    <row r="4323" spans="1:22" hidden="1" x14ac:dyDescent="0.2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 s="2">
        <v>91562.99</v>
      </c>
      <c r="H4323">
        <v>1</v>
      </c>
      <c r="I4323">
        <v>1</v>
      </c>
      <c r="J4323">
        <v>1</v>
      </c>
      <c r="K4323" s="1">
        <v>123954.15</v>
      </c>
      <c r="L4323">
        <v>0</v>
      </c>
      <c r="M4323">
        <v>30</v>
      </c>
      <c r="N4323">
        <v>4355</v>
      </c>
      <c r="O4323">
        <v>9</v>
      </c>
      <c r="P4323">
        <v>94</v>
      </c>
      <c r="Q4323">
        <v>0.3</v>
      </c>
      <c r="R4323">
        <v>130650</v>
      </c>
      <c r="S4323" t="str" cm="1">
        <f t="array" ref="S4323">_xlfn.IFS(E4326&lt;30,"18-29",E4326&lt;45,"30-44",TRUE,"45+")</f>
        <v>30-44</v>
      </c>
      <c r="T4323" t="str" cm="1">
        <f t="array" ref="T4323">_xlfn.IFS(F4323&lt;=2,"0-2 Years",F4323&lt;=5,"3-5 Years",F4323&lt;=8,"6-8 Years",TRUE,"9-10 Years")</f>
        <v>3-5 Years</v>
      </c>
      <c r="U4323" t="str" cm="1">
        <f t="array" ref="U4323">_xlfn.IFS(P4323&gt;60,"High Risk",P4323&gt;30,"Medium Risk",TRUE,"Low Risk")</f>
        <v>High Risk</v>
      </c>
      <c r="V4323">
        <f t="shared" si="67"/>
        <v>2</v>
      </c>
    </row>
    <row r="4324" spans="1:22" hidden="1" x14ac:dyDescent="0.2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 s="2">
        <v>72541.48</v>
      </c>
      <c r="H4324">
        <v>1</v>
      </c>
      <c r="I4324">
        <v>1</v>
      </c>
      <c r="J4324">
        <v>0</v>
      </c>
      <c r="K4324" s="1">
        <v>129803.08</v>
      </c>
      <c r="L4324">
        <v>0</v>
      </c>
      <c r="M4324">
        <v>8</v>
      </c>
      <c r="N4324">
        <v>1728</v>
      </c>
      <c r="O4324">
        <v>9</v>
      </c>
      <c r="P4324">
        <v>67</v>
      </c>
      <c r="Q4324">
        <v>1</v>
      </c>
      <c r="R4324">
        <v>13824</v>
      </c>
      <c r="S4324" t="str" cm="1">
        <f t="array" ref="S4324">_xlfn.IFS(E4327&lt;30,"18-29",E4327&lt;45,"30-44",TRUE,"45+")</f>
        <v>45+</v>
      </c>
      <c r="T4324" t="str" cm="1">
        <f t="array" ref="T4324">_xlfn.IFS(F4324&lt;=2,"0-2 Years",F4324&lt;=5,"3-5 Years",F4324&lt;=8,"6-8 Years",TRUE,"9-10 Years")</f>
        <v>6-8 Years</v>
      </c>
      <c r="U4324" t="str" cm="1">
        <f t="array" ref="U4324">_xlfn.IFS(P4324&gt;60,"High Risk",P4324&gt;30,"Medium Risk",TRUE,"Low Risk")</f>
        <v>High Risk</v>
      </c>
      <c r="V4324">
        <f t="shared" si="67"/>
        <v>5</v>
      </c>
    </row>
    <row r="4325" spans="1:22" hidden="1" x14ac:dyDescent="0.2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 s="2">
        <v>120867.18</v>
      </c>
      <c r="H4325">
        <v>1</v>
      </c>
      <c r="I4325">
        <v>1</v>
      </c>
      <c r="J4325">
        <v>0</v>
      </c>
      <c r="K4325" s="1">
        <v>18761.919999999998</v>
      </c>
      <c r="L4325">
        <v>1</v>
      </c>
      <c r="M4325">
        <v>16</v>
      </c>
      <c r="N4325">
        <v>4513</v>
      </c>
      <c r="O4325">
        <v>8</v>
      </c>
      <c r="P4325">
        <v>69</v>
      </c>
      <c r="Q4325">
        <v>0.5</v>
      </c>
      <c r="R4325">
        <v>72208</v>
      </c>
      <c r="S4325" t="str" cm="1">
        <f t="array" ref="S4325">_xlfn.IFS(E4328&lt;30,"18-29",E4328&lt;45,"30-44",TRUE,"45+")</f>
        <v>18-29</v>
      </c>
      <c r="T4325" t="str" cm="1">
        <f t="array" ref="T4325">_xlfn.IFS(F4325&lt;=2,"0-2 Years",F4325&lt;=5,"3-5 Years",F4325&lt;=8,"6-8 Years",TRUE,"9-10 Years")</f>
        <v>3-5 Years</v>
      </c>
      <c r="U4325" t="str" cm="1">
        <f t="array" ref="U4325">_xlfn.IFS(P4325&gt;60,"High Risk",P4325&gt;30,"Medium Risk",TRUE,"Low Risk")</f>
        <v>High Risk</v>
      </c>
      <c r="V4325">
        <f t="shared" si="67"/>
        <v>5</v>
      </c>
    </row>
    <row r="4326" spans="1:22" x14ac:dyDescent="0.2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 s="2">
        <v>0</v>
      </c>
      <c r="H4326">
        <v>1</v>
      </c>
      <c r="I4326">
        <v>0</v>
      </c>
      <c r="J4326">
        <v>0</v>
      </c>
      <c r="K4326" s="1">
        <v>43540.59</v>
      </c>
      <c r="L4326">
        <v>0</v>
      </c>
      <c r="M4326">
        <v>18</v>
      </c>
      <c r="N4326">
        <v>1799</v>
      </c>
      <c r="O4326">
        <v>4</v>
      </c>
      <c r="P4326">
        <v>53</v>
      </c>
      <c r="Q4326">
        <v>0.22222222222222221</v>
      </c>
      <c r="R4326">
        <v>32382</v>
      </c>
      <c r="S4326" t="str" cm="1">
        <f t="array" ref="S4326">_xlfn.IFS(E4329&lt;30,"18-29",E4329&lt;45,"30-44",TRUE,"45+")</f>
        <v>30-44</v>
      </c>
      <c r="T4326" t="str" cm="1">
        <f t="array" ref="T4326">_xlfn.IFS(F4326&lt;=2,"0-2 Years",F4326&lt;=5,"3-5 Years",F4326&lt;=8,"6-8 Years",TRUE,"9-10 Years")</f>
        <v>3-5 Years</v>
      </c>
      <c r="U4326" t="str" cm="1">
        <f t="array" ref="U4326">_xlfn.IFS(P4326&gt;60,"High Risk",P4326&gt;30,"Medium Risk",TRUE,"Low Risk")</f>
        <v>Medium Risk</v>
      </c>
      <c r="V4326">
        <f t="shared" si="67"/>
        <v>8</v>
      </c>
    </row>
    <row r="4327" spans="1:22" x14ac:dyDescent="0.2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 s="2">
        <v>157320.51</v>
      </c>
      <c r="H4327">
        <v>1</v>
      </c>
      <c r="I4327">
        <v>1</v>
      </c>
      <c r="J4327">
        <v>0</v>
      </c>
      <c r="K4327" s="1">
        <v>62193.919999999998</v>
      </c>
      <c r="L4327">
        <v>0</v>
      </c>
      <c r="M4327">
        <v>24</v>
      </c>
      <c r="N4327">
        <v>731</v>
      </c>
      <c r="O4327">
        <v>4</v>
      </c>
      <c r="P4327">
        <v>52</v>
      </c>
      <c r="Q4327">
        <v>0.16666666666666666</v>
      </c>
      <c r="R4327">
        <v>17544</v>
      </c>
      <c r="S4327" t="str" cm="1">
        <f t="array" ref="S4327">_xlfn.IFS(E4330&lt;30,"18-29",E4330&lt;45,"30-44",TRUE,"45+")</f>
        <v>45+</v>
      </c>
      <c r="T4327" t="str" cm="1">
        <f t="array" ref="T4327">_xlfn.IFS(F4327&lt;=2,"0-2 Years",F4327&lt;=5,"3-5 Years",F4327&lt;=8,"6-8 Years",TRUE,"9-10 Years")</f>
        <v>0-2 Years</v>
      </c>
      <c r="U4327" t="str" cm="1">
        <f t="array" ref="U4327">_xlfn.IFS(P4327&gt;60,"High Risk",P4327&gt;30,"Medium Risk",TRUE,"Low Risk")</f>
        <v>Medium Risk</v>
      </c>
      <c r="V4327">
        <f t="shared" si="67"/>
        <v>6</v>
      </c>
    </row>
    <row r="4328" spans="1:22" hidden="1" x14ac:dyDescent="0.2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 s="2">
        <v>0</v>
      </c>
      <c r="H4328">
        <v>3</v>
      </c>
      <c r="I4328">
        <v>1</v>
      </c>
      <c r="J4328">
        <v>1</v>
      </c>
      <c r="K4328" s="1">
        <v>129130.09</v>
      </c>
      <c r="L4328">
        <v>0</v>
      </c>
      <c r="M4328">
        <v>12</v>
      </c>
      <c r="N4328">
        <v>2508</v>
      </c>
      <c r="O4328">
        <v>4</v>
      </c>
      <c r="P4328">
        <v>171</v>
      </c>
      <c r="Q4328">
        <v>0.33333333333333331</v>
      </c>
      <c r="R4328">
        <v>30096</v>
      </c>
      <c r="S4328" t="str" cm="1">
        <f t="array" ref="S4328">_xlfn.IFS(E4331&lt;30,"18-29",E4331&lt;45,"30-44",TRUE,"45+")</f>
        <v>45+</v>
      </c>
      <c r="T4328" t="str" cm="1">
        <f t="array" ref="T4328">_xlfn.IFS(F4328&lt;=2,"0-2 Years",F4328&lt;=5,"3-5 Years",F4328&lt;=8,"6-8 Years",TRUE,"9-10 Years")</f>
        <v>3-5 Years</v>
      </c>
      <c r="U4328" t="str" cm="1">
        <f t="array" ref="U4328">_xlfn.IFS(P4328&gt;60,"High Risk",P4328&gt;30,"Medium Risk",TRUE,"Low Risk")</f>
        <v>High Risk</v>
      </c>
      <c r="V4328">
        <f t="shared" si="67"/>
        <v>3</v>
      </c>
    </row>
    <row r="4329" spans="1:22" hidden="1" x14ac:dyDescent="0.2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 s="2">
        <v>139676.95000000001</v>
      </c>
      <c r="H4329">
        <v>2</v>
      </c>
      <c r="I4329">
        <v>0</v>
      </c>
      <c r="J4329">
        <v>1</v>
      </c>
      <c r="K4329" s="1">
        <v>16146</v>
      </c>
      <c r="L4329">
        <v>0</v>
      </c>
      <c r="M4329">
        <v>4</v>
      </c>
      <c r="N4329">
        <v>2847</v>
      </c>
      <c r="O4329">
        <v>0</v>
      </c>
      <c r="P4329">
        <v>128</v>
      </c>
      <c r="Q4329">
        <v>0</v>
      </c>
      <c r="R4329">
        <v>11388</v>
      </c>
      <c r="S4329" t="str" cm="1">
        <f t="array" ref="S4329">_xlfn.IFS(E4332&lt;30,"18-29",E4332&lt;45,"30-44",TRUE,"45+")</f>
        <v>18-29</v>
      </c>
      <c r="T4329" t="str" cm="1">
        <f t="array" ref="T4329">_xlfn.IFS(F4329&lt;=2,"0-2 Years",F4329&lt;=5,"3-5 Years",F4329&lt;=8,"6-8 Years",TRUE,"9-10 Years")</f>
        <v>0-2 Years</v>
      </c>
      <c r="U4329" t="str" cm="1">
        <f t="array" ref="U4329">_xlfn.IFS(P4329&gt;60,"High Risk",P4329&gt;30,"Medium Risk",TRUE,"Low Risk")</f>
        <v>High Risk</v>
      </c>
      <c r="V4329">
        <f t="shared" si="67"/>
        <v>1</v>
      </c>
    </row>
    <row r="4330" spans="1:22" x14ac:dyDescent="0.2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 s="2">
        <v>0</v>
      </c>
      <c r="H4330">
        <v>1</v>
      </c>
      <c r="I4330">
        <v>1</v>
      </c>
      <c r="J4330">
        <v>1</v>
      </c>
      <c r="K4330" s="1">
        <v>22442.13</v>
      </c>
      <c r="L4330">
        <v>0</v>
      </c>
      <c r="M4330">
        <v>29</v>
      </c>
      <c r="N4330">
        <v>4691</v>
      </c>
      <c r="O4330">
        <v>3</v>
      </c>
      <c r="P4330">
        <v>60</v>
      </c>
      <c r="Q4330">
        <v>0.10344827586206896</v>
      </c>
      <c r="R4330">
        <v>136039</v>
      </c>
      <c r="S4330" t="str" cm="1">
        <f t="array" ref="S4330">_xlfn.IFS(E4333&lt;30,"18-29",E4333&lt;45,"30-44",TRUE,"45+")</f>
        <v>18-29</v>
      </c>
      <c r="T4330" t="str" cm="1">
        <f t="array" ref="T4330">_xlfn.IFS(F4330&lt;=2,"0-2 Years",F4330&lt;=5,"3-5 Years",F4330&lt;=8,"6-8 Years",TRUE,"9-10 Years")</f>
        <v>6-8 Years</v>
      </c>
      <c r="U4330" t="str" cm="1">
        <f t="array" ref="U4330">_xlfn.IFS(P4330&gt;60,"High Risk",P4330&gt;30,"Medium Risk",TRUE,"Low Risk")</f>
        <v>Medium Risk</v>
      </c>
      <c r="V4330">
        <f t="shared" si="67"/>
        <v>6</v>
      </c>
    </row>
    <row r="4331" spans="1:22" hidden="1" x14ac:dyDescent="0.2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 s="2">
        <v>0</v>
      </c>
      <c r="H4331">
        <v>2</v>
      </c>
      <c r="I4331">
        <v>1</v>
      </c>
      <c r="J4331">
        <v>1</v>
      </c>
      <c r="K4331" s="1">
        <v>78194.37</v>
      </c>
      <c r="L4331">
        <v>0</v>
      </c>
      <c r="M4331">
        <v>11</v>
      </c>
      <c r="N4331">
        <v>575</v>
      </c>
      <c r="O4331">
        <v>3</v>
      </c>
      <c r="P4331">
        <v>11</v>
      </c>
      <c r="Q4331">
        <v>0.27272727272727271</v>
      </c>
      <c r="R4331">
        <v>6325</v>
      </c>
      <c r="S4331" t="str" cm="1">
        <f t="array" ref="S4331">_xlfn.IFS(E4334&lt;30,"18-29",E4334&lt;45,"30-44",TRUE,"45+")</f>
        <v>30-44</v>
      </c>
      <c r="T4331" t="str" cm="1">
        <f t="array" ref="T4331">_xlfn.IFS(F4331&lt;=2,"0-2 Years",F4331&lt;=5,"3-5 Years",F4331&lt;=8,"6-8 Years",TRUE,"9-10 Years")</f>
        <v>3-5 Years</v>
      </c>
      <c r="U4331" t="str" cm="1">
        <f t="array" ref="U4331">_xlfn.IFS(P4331&gt;60,"High Risk",P4331&gt;30,"Medium Risk",TRUE,"Low Risk")</f>
        <v>Low Risk</v>
      </c>
      <c r="V4331">
        <f t="shared" si="67"/>
        <v>4</v>
      </c>
    </row>
    <row r="4332" spans="1:22" hidden="1" x14ac:dyDescent="0.2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 s="2">
        <v>0</v>
      </c>
      <c r="H4332">
        <v>2</v>
      </c>
      <c r="I4332">
        <v>1</v>
      </c>
      <c r="J4332">
        <v>1</v>
      </c>
      <c r="K4332" s="1">
        <v>124297.32</v>
      </c>
      <c r="L4332">
        <v>0</v>
      </c>
      <c r="M4332">
        <v>21</v>
      </c>
      <c r="N4332">
        <v>4615</v>
      </c>
      <c r="O4332">
        <v>2</v>
      </c>
      <c r="P4332">
        <v>179</v>
      </c>
      <c r="Q4332">
        <v>9.5238095238095233E-2</v>
      </c>
      <c r="R4332">
        <v>96915</v>
      </c>
      <c r="S4332" t="str" cm="1">
        <f t="array" ref="S4332">_xlfn.IFS(E4335&lt;30,"18-29",E4335&lt;45,"30-44",TRUE,"45+")</f>
        <v>30-44</v>
      </c>
      <c r="T4332" t="str" cm="1">
        <f t="array" ref="T4332">_xlfn.IFS(F4332&lt;=2,"0-2 Years",F4332&lt;=5,"3-5 Years",F4332&lt;=8,"6-8 Years",TRUE,"9-10 Years")</f>
        <v>3-5 Years</v>
      </c>
      <c r="U4332" t="str" cm="1">
        <f t="array" ref="U4332">_xlfn.IFS(P4332&gt;60,"High Risk",P4332&gt;30,"Medium Risk",TRUE,"Low Risk")</f>
        <v>High Risk</v>
      </c>
      <c r="V4332">
        <f t="shared" si="67"/>
        <v>3</v>
      </c>
    </row>
    <row r="4333" spans="1:22" hidden="1" x14ac:dyDescent="0.2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 s="2">
        <v>103000.94</v>
      </c>
      <c r="H4333">
        <v>1</v>
      </c>
      <c r="I4333">
        <v>1</v>
      </c>
      <c r="J4333">
        <v>1</v>
      </c>
      <c r="K4333" s="1">
        <v>104648.58</v>
      </c>
      <c r="L4333">
        <v>0</v>
      </c>
      <c r="M4333">
        <v>2</v>
      </c>
      <c r="N4333">
        <v>1329</v>
      </c>
      <c r="O4333">
        <v>9</v>
      </c>
      <c r="P4333">
        <v>91</v>
      </c>
      <c r="Q4333">
        <v>1</v>
      </c>
      <c r="R4333">
        <v>2658</v>
      </c>
      <c r="S4333" t="str" cm="1">
        <f t="array" ref="S4333">_xlfn.IFS(E4336&lt;30,"18-29",E4336&lt;45,"30-44",TRUE,"45+")</f>
        <v>45+</v>
      </c>
      <c r="T4333" t="str" cm="1">
        <f t="array" ref="T4333">_xlfn.IFS(F4333&lt;=2,"0-2 Years",F4333&lt;=5,"3-5 Years",F4333&lt;=8,"6-8 Years",TRUE,"9-10 Years")</f>
        <v>3-5 Years</v>
      </c>
      <c r="U4333" t="str" cm="1">
        <f t="array" ref="U4333">_xlfn.IFS(P4333&gt;60,"High Risk",P4333&gt;30,"Medium Risk",TRUE,"Low Risk")</f>
        <v>High Risk</v>
      </c>
      <c r="V4333">
        <f t="shared" si="67"/>
        <v>2</v>
      </c>
    </row>
    <row r="4334" spans="1:22" hidden="1" x14ac:dyDescent="0.2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 s="2">
        <v>134237.07</v>
      </c>
      <c r="H4334">
        <v>1</v>
      </c>
      <c r="I4334">
        <v>1</v>
      </c>
      <c r="J4334">
        <v>1</v>
      </c>
      <c r="K4334" s="1">
        <v>166423.66</v>
      </c>
      <c r="L4334">
        <v>1</v>
      </c>
      <c r="M4334">
        <v>29</v>
      </c>
      <c r="N4334">
        <v>3297</v>
      </c>
      <c r="O4334">
        <v>2</v>
      </c>
      <c r="P4334">
        <v>100</v>
      </c>
      <c r="Q4334">
        <v>6.8965517241379309E-2</v>
      </c>
      <c r="R4334">
        <v>95613</v>
      </c>
      <c r="S4334" t="str" cm="1">
        <f t="array" ref="S4334">_xlfn.IFS(E4337&lt;30,"18-29",E4337&lt;45,"30-44",TRUE,"45+")</f>
        <v>45+</v>
      </c>
      <c r="T4334" t="str" cm="1">
        <f t="array" ref="T4334">_xlfn.IFS(F4334&lt;=2,"0-2 Years",F4334&lt;=5,"3-5 Years",F4334&lt;=8,"6-8 Years",TRUE,"9-10 Years")</f>
        <v>0-2 Years</v>
      </c>
      <c r="U4334" t="str" cm="1">
        <f t="array" ref="U4334">_xlfn.IFS(P4334&gt;60,"High Risk",P4334&gt;30,"Medium Risk",TRUE,"Low Risk")</f>
        <v>High Risk</v>
      </c>
      <c r="V4334">
        <f t="shared" si="67"/>
        <v>3</v>
      </c>
    </row>
    <row r="4335" spans="1:22" hidden="1" x14ac:dyDescent="0.2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 s="2">
        <v>118235.7</v>
      </c>
      <c r="H4335">
        <v>2</v>
      </c>
      <c r="I4335">
        <v>0</v>
      </c>
      <c r="J4335">
        <v>0</v>
      </c>
      <c r="K4335" s="1">
        <v>157137.23000000001</v>
      </c>
      <c r="L4335">
        <v>0</v>
      </c>
      <c r="M4335">
        <v>2</v>
      </c>
      <c r="N4335">
        <v>2674</v>
      </c>
      <c r="O4335">
        <v>4</v>
      </c>
      <c r="P4335">
        <v>148</v>
      </c>
      <c r="Q4335">
        <v>1</v>
      </c>
      <c r="R4335">
        <v>5348</v>
      </c>
      <c r="S4335" t="str" cm="1">
        <f t="array" ref="S4335">_xlfn.IFS(E4338&lt;30,"18-29",E4338&lt;45,"30-44",TRUE,"45+")</f>
        <v>30-44</v>
      </c>
      <c r="T4335" t="str" cm="1">
        <f t="array" ref="T4335">_xlfn.IFS(F4335&lt;=2,"0-2 Years",F4335&lt;=5,"3-5 Years",F4335&lt;=8,"6-8 Years",TRUE,"9-10 Years")</f>
        <v>6-8 Years</v>
      </c>
      <c r="U4335" t="str" cm="1">
        <f t="array" ref="U4335">_xlfn.IFS(P4335&gt;60,"High Risk",P4335&gt;30,"Medium Risk",TRUE,"Low Risk")</f>
        <v>High Risk</v>
      </c>
      <c r="V4335">
        <f t="shared" si="67"/>
        <v>3</v>
      </c>
    </row>
    <row r="4336" spans="1:22" hidden="1" x14ac:dyDescent="0.2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 s="2">
        <v>0</v>
      </c>
      <c r="H4336">
        <v>2</v>
      </c>
      <c r="I4336">
        <v>1</v>
      </c>
      <c r="J4336">
        <v>1</v>
      </c>
      <c r="K4336" s="1">
        <v>34134.14</v>
      </c>
      <c r="L4336">
        <v>0</v>
      </c>
      <c r="M4336">
        <v>11</v>
      </c>
      <c r="N4336">
        <v>3205</v>
      </c>
      <c r="O4336">
        <v>0</v>
      </c>
      <c r="P4336">
        <v>72</v>
      </c>
      <c r="Q4336">
        <v>0</v>
      </c>
      <c r="R4336">
        <v>35255</v>
      </c>
      <c r="S4336" t="str" cm="1">
        <f t="array" ref="S4336">_xlfn.IFS(E4339&lt;30,"18-29",E4339&lt;45,"30-44",TRUE,"45+")</f>
        <v>30-44</v>
      </c>
      <c r="T4336" t="str" cm="1">
        <f t="array" ref="T4336">_xlfn.IFS(F4336&lt;=2,"0-2 Years",F4336&lt;=5,"3-5 Years",F4336&lt;=8,"6-8 Years",TRUE,"9-10 Years")</f>
        <v>3-5 Years</v>
      </c>
      <c r="U4336" t="str" cm="1">
        <f t="array" ref="U4336">_xlfn.IFS(P4336&gt;60,"High Risk",P4336&gt;30,"Medium Risk",TRUE,"Low Risk")</f>
        <v>High Risk</v>
      </c>
      <c r="V4336">
        <f t="shared" si="67"/>
        <v>4</v>
      </c>
    </row>
    <row r="4337" spans="1:22" hidden="1" x14ac:dyDescent="0.2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 s="2">
        <v>0</v>
      </c>
      <c r="H4337">
        <v>3</v>
      </c>
      <c r="I4337">
        <v>0</v>
      </c>
      <c r="J4337">
        <v>1</v>
      </c>
      <c r="K4337" s="1">
        <v>112520.07</v>
      </c>
      <c r="L4337">
        <v>1</v>
      </c>
      <c r="M4337">
        <v>10</v>
      </c>
      <c r="N4337">
        <v>2609</v>
      </c>
      <c r="O4337">
        <v>3</v>
      </c>
      <c r="P4337">
        <v>55</v>
      </c>
      <c r="Q4337">
        <v>0.3</v>
      </c>
      <c r="R4337">
        <v>26090</v>
      </c>
      <c r="S4337" t="str" cm="1">
        <f t="array" ref="S4337">_xlfn.IFS(E4340&lt;30,"18-29",E4340&lt;45,"30-44",TRUE,"45+")</f>
        <v>18-29</v>
      </c>
      <c r="T4337" t="str" cm="1">
        <f t="array" ref="T4337">_xlfn.IFS(F4337&lt;=2,"0-2 Years",F4337&lt;=5,"3-5 Years",F4337&lt;=8,"6-8 Years",TRUE,"9-10 Years")</f>
        <v>3-5 Years</v>
      </c>
      <c r="U4337" t="str" cm="1">
        <f t="array" ref="U4337">_xlfn.IFS(P4337&gt;60,"High Risk",P4337&gt;30,"Medium Risk",TRUE,"Low Risk")</f>
        <v>Medium Risk</v>
      </c>
      <c r="V4337">
        <f t="shared" si="67"/>
        <v>4</v>
      </c>
    </row>
    <row r="4338" spans="1:22" hidden="1" x14ac:dyDescent="0.2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 s="2">
        <v>115442.19</v>
      </c>
      <c r="H4338">
        <v>2</v>
      </c>
      <c r="I4338">
        <v>1</v>
      </c>
      <c r="J4338">
        <v>0</v>
      </c>
      <c r="K4338" s="1">
        <v>128481.5</v>
      </c>
      <c r="L4338">
        <v>1</v>
      </c>
      <c r="M4338">
        <v>3</v>
      </c>
      <c r="N4338">
        <v>2887</v>
      </c>
      <c r="O4338">
        <v>2</v>
      </c>
      <c r="P4338">
        <v>65</v>
      </c>
      <c r="Q4338">
        <v>0.66666666666666663</v>
      </c>
      <c r="R4338">
        <v>8661</v>
      </c>
      <c r="S4338" t="str" cm="1">
        <f t="array" ref="S4338">_xlfn.IFS(E4341&lt;30,"18-29",E4341&lt;45,"30-44",TRUE,"45+")</f>
        <v>30-44</v>
      </c>
      <c r="T4338" t="str" cm="1">
        <f t="array" ref="T4338">_xlfn.IFS(F4338&lt;=2,"0-2 Years",F4338&lt;=5,"3-5 Years",F4338&lt;=8,"6-8 Years",TRUE,"9-10 Years")</f>
        <v>9-10 Years</v>
      </c>
      <c r="U4338" t="str" cm="1">
        <f t="array" ref="U4338">_xlfn.IFS(P4338&gt;60,"High Risk",P4338&gt;30,"Medium Risk",TRUE,"Low Risk")</f>
        <v>High Risk</v>
      </c>
      <c r="V4338">
        <f t="shared" si="67"/>
        <v>3</v>
      </c>
    </row>
    <row r="4339" spans="1:22" x14ac:dyDescent="0.2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 s="2">
        <v>0</v>
      </c>
      <c r="H4339">
        <v>2</v>
      </c>
      <c r="I4339">
        <v>1</v>
      </c>
      <c r="J4339">
        <v>0</v>
      </c>
      <c r="K4339" s="1">
        <v>16491.64</v>
      </c>
      <c r="L4339">
        <v>0</v>
      </c>
      <c r="M4339">
        <v>23</v>
      </c>
      <c r="N4339">
        <v>4903</v>
      </c>
      <c r="O4339">
        <v>8</v>
      </c>
      <c r="P4339">
        <v>39</v>
      </c>
      <c r="Q4339">
        <v>0.34782608695652173</v>
      </c>
      <c r="R4339">
        <v>112769</v>
      </c>
      <c r="S4339" t="str" cm="1">
        <f t="array" ref="S4339">_xlfn.IFS(E4342&lt;30,"18-29",E4342&lt;45,"30-44",TRUE,"45+")</f>
        <v>30-44</v>
      </c>
      <c r="T4339" t="str" cm="1">
        <f t="array" ref="T4339">_xlfn.IFS(F4339&lt;=2,"0-2 Years",F4339&lt;=5,"3-5 Years",F4339&lt;=8,"6-8 Years",TRUE,"9-10 Years")</f>
        <v>3-5 Years</v>
      </c>
      <c r="U4339" t="str" cm="1">
        <f t="array" ref="U4339">_xlfn.IFS(P4339&gt;60,"High Risk",P4339&gt;30,"Medium Risk",TRUE,"Low Risk")</f>
        <v>Medium Risk</v>
      </c>
      <c r="V4339">
        <f t="shared" si="67"/>
        <v>6</v>
      </c>
    </row>
    <row r="4340" spans="1:22" x14ac:dyDescent="0.2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 s="2">
        <v>0</v>
      </c>
      <c r="H4340">
        <v>1</v>
      </c>
      <c r="I4340">
        <v>1</v>
      </c>
      <c r="J4340">
        <v>1</v>
      </c>
      <c r="K4340" s="1">
        <v>132979.43</v>
      </c>
      <c r="L4340">
        <v>0</v>
      </c>
      <c r="M4340">
        <v>3</v>
      </c>
      <c r="N4340">
        <v>724</v>
      </c>
      <c r="O4340">
        <v>6</v>
      </c>
      <c r="P4340">
        <v>50</v>
      </c>
      <c r="Q4340">
        <v>1</v>
      </c>
      <c r="R4340">
        <v>2172</v>
      </c>
      <c r="S4340" t="str" cm="1">
        <f t="array" ref="S4340">_xlfn.IFS(E4343&lt;30,"18-29",E4343&lt;45,"30-44",TRUE,"45+")</f>
        <v>30-44</v>
      </c>
      <c r="T4340" t="str" cm="1">
        <f t="array" ref="T4340">_xlfn.IFS(F4340&lt;=2,"0-2 Years",F4340&lt;=5,"3-5 Years",F4340&lt;=8,"6-8 Years",TRUE,"9-10 Years")</f>
        <v>0-2 Years</v>
      </c>
      <c r="U4340" t="str" cm="1">
        <f t="array" ref="U4340">_xlfn.IFS(P4340&gt;60,"High Risk",P4340&gt;30,"Medium Risk",TRUE,"Low Risk")</f>
        <v>Medium Risk</v>
      </c>
      <c r="V4340">
        <f t="shared" si="67"/>
        <v>6</v>
      </c>
    </row>
    <row r="4341" spans="1:22" hidden="1" x14ac:dyDescent="0.2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 s="2">
        <v>0</v>
      </c>
      <c r="H4341">
        <v>2</v>
      </c>
      <c r="I4341">
        <v>1</v>
      </c>
      <c r="J4341">
        <v>1</v>
      </c>
      <c r="K4341" s="1">
        <v>196645.87</v>
      </c>
      <c r="L4341">
        <v>0</v>
      </c>
      <c r="M4341">
        <v>14</v>
      </c>
      <c r="N4341">
        <v>4650</v>
      </c>
      <c r="O4341">
        <v>0</v>
      </c>
      <c r="P4341">
        <v>87</v>
      </c>
      <c r="Q4341">
        <v>0</v>
      </c>
      <c r="R4341">
        <v>65100</v>
      </c>
      <c r="S4341" t="str" cm="1">
        <f t="array" ref="S4341">_xlfn.IFS(E4344&lt;30,"18-29",E4344&lt;45,"30-44",TRUE,"45+")</f>
        <v>30-44</v>
      </c>
      <c r="T4341" t="str" cm="1">
        <f t="array" ref="T4341">_xlfn.IFS(F4341&lt;=2,"0-2 Years",F4341&lt;=5,"3-5 Years",F4341&lt;=8,"6-8 Years",TRUE,"9-10 Years")</f>
        <v>0-2 Years</v>
      </c>
      <c r="U4341" t="str" cm="1">
        <f t="array" ref="U4341">_xlfn.IFS(P4341&gt;60,"High Risk",P4341&gt;30,"Medium Risk",TRUE,"Low Risk")</f>
        <v>High Risk</v>
      </c>
      <c r="V4341">
        <f t="shared" si="67"/>
        <v>4</v>
      </c>
    </row>
    <row r="4342" spans="1:22" hidden="1" x14ac:dyDescent="0.2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 s="2">
        <v>115557</v>
      </c>
      <c r="H4342">
        <v>1</v>
      </c>
      <c r="I4342">
        <v>0</v>
      </c>
      <c r="J4342">
        <v>1</v>
      </c>
      <c r="K4342" s="1">
        <v>127506.76</v>
      </c>
      <c r="L4342">
        <v>0</v>
      </c>
      <c r="M4342">
        <v>6</v>
      </c>
      <c r="N4342">
        <v>2951</v>
      </c>
      <c r="O4342">
        <v>2</v>
      </c>
      <c r="P4342">
        <v>18</v>
      </c>
      <c r="Q4342">
        <v>0.33333333333333331</v>
      </c>
      <c r="R4342">
        <v>17706</v>
      </c>
      <c r="S4342" t="str" cm="1">
        <f t="array" ref="S4342">_xlfn.IFS(E4345&lt;30,"18-29",E4345&lt;45,"30-44",TRUE,"45+")</f>
        <v>45+</v>
      </c>
      <c r="T4342" t="str" cm="1">
        <f t="array" ref="T4342">_xlfn.IFS(F4342&lt;=2,"0-2 Years",F4342&lt;=5,"3-5 Years",F4342&lt;=8,"6-8 Years",TRUE,"9-10 Years")</f>
        <v>6-8 Years</v>
      </c>
      <c r="U4342" t="str" cm="1">
        <f t="array" ref="U4342">_xlfn.IFS(P4342&gt;60,"High Risk",P4342&gt;30,"Medium Risk",TRUE,"Low Risk")</f>
        <v>Low Risk</v>
      </c>
      <c r="V4342">
        <f t="shared" si="67"/>
        <v>2</v>
      </c>
    </row>
    <row r="4343" spans="1:22" hidden="1" x14ac:dyDescent="0.2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 s="2">
        <v>166518.63</v>
      </c>
      <c r="H4343">
        <v>2</v>
      </c>
      <c r="I4343">
        <v>1</v>
      </c>
      <c r="J4343">
        <v>0</v>
      </c>
      <c r="K4343" s="1">
        <v>147930.46</v>
      </c>
      <c r="L4343">
        <v>0</v>
      </c>
      <c r="M4343">
        <v>21</v>
      </c>
      <c r="N4343">
        <v>116</v>
      </c>
      <c r="O4343">
        <v>7</v>
      </c>
      <c r="P4343">
        <v>27</v>
      </c>
      <c r="Q4343">
        <v>0.33333333333333331</v>
      </c>
      <c r="R4343">
        <v>2436</v>
      </c>
      <c r="S4343" t="str" cm="1">
        <f t="array" ref="S4343">_xlfn.IFS(E4346&lt;30,"18-29",E4346&lt;45,"30-44",TRUE,"45+")</f>
        <v>18-29</v>
      </c>
      <c r="T4343" t="str" cm="1">
        <f t="array" ref="T4343">_xlfn.IFS(F4343&lt;=2,"0-2 Years",F4343&lt;=5,"3-5 Years",F4343&lt;=8,"6-8 Years",TRUE,"9-10 Years")</f>
        <v>3-5 Years</v>
      </c>
      <c r="U4343" t="str" cm="1">
        <f t="array" ref="U4343">_xlfn.IFS(P4343&gt;60,"High Risk",P4343&gt;30,"Medium Risk",TRUE,"Low Risk")</f>
        <v>Low Risk</v>
      </c>
      <c r="V4343">
        <f t="shared" si="67"/>
        <v>3</v>
      </c>
    </row>
    <row r="4344" spans="1:22" hidden="1" x14ac:dyDescent="0.2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 s="2">
        <v>135370.12</v>
      </c>
      <c r="H4344">
        <v>1</v>
      </c>
      <c r="I4344">
        <v>1</v>
      </c>
      <c r="J4344">
        <v>1</v>
      </c>
      <c r="K4344" s="1">
        <v>179689.05</v>
      </c>
      <c r="L4344">
        <v>1</v>
      </c>
      <c r="M4344">
        <v>8</v>
      </c>
      <c r="N4344">
        <v>3054</v>
      </c>
      <c r="O4344">
        <v>1</v>
      </c>
      <c r="P4344">
        <v>110</v>
      </c>
      <c r="Q4344">
        <v>0.125</v>
      </c>
      <c r="R4344">
        <v>24432</v>
      </c>
      <c r="S4344" t="str" cm="1">
        <f t="array" ref="S4344">_xlfn.IFS(E4347&lt;30,"18-29",E4347&lt;45,"30-44",TRUE,"45+")</f>
        <v>45+</v>
      </c>
      <c r="T4344" t="str" cm="1">
        <f t="array" ref="T4344">_xlfn.IFS(F4344&lt;=2,"0-2 Years",F4344&lt;=5,"3-5 Years",F4344&lt;=8,"6-8 Years",TRUE,"9-10 Years")</f>
        <v>6-8 Years</v>
      </c>
      <c r="U4344" t="str" cm="1">
        <f t="array" ref="U4344">_xlfn.IFS(P4344&gt;60,"High Risk",P4344&gt;30,"Medium Risk",TRUE,"Low Risk")</f>
        <v>High Risk</v>
      </c>
      <c r="V4344">
        <f t="shared" si="67"/>
        <v>2</v>
      </c>
    </row>
    <row r="4345" spans="1:22" x14ac:dyDescent="0.2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 s="2">
        <v>92877.33</v>
      </c>
      <c r="H4345">
        <v>1</v>
      </c>
      <c r="I4345">
        <v>1</v>
      </c>
      <c r="J4345">
        <v>0</v>
      </c>
      <c r="K4345" s="1">
        <v>2619.64</v>
      </c>
      <c r="L4345">
        <v>1</v>
      </c>
      <c r="M4345">
        <v>7</v>
      </c>
      <c r="N4345">
        <v>2813</v>
      </c>
      <c r="O4345">
        <v>3</v>
      </c>
      <c r="P4345">
        <v>74</v>
      </c>
      <c r="Q4345">
        <v>0.42857142857142855</v>
      </c>
      <c r="R4345">
        <v>19691</v>
      </c>
      <c r="S4345" t="str" cm="1">
        <f t="array" ref="S4345">_xlfn.IFS(E4348&lt;30,"18-29",E4348&lt;45,"30-44",TRUE,"45+")</f>
        <v>30-44</v>
      </c>
      <c r="T4345" t="str" cm="1">
        <f t="array" ref="T4345">_xlfn.IFS(F4345&lt;=2,"0-2 Years",F4345&lt;=5,"3-5 Years",F4345&lt;=8,"6-8 Years",TRUE,"9-10 Years")</f>
        <v>3-5 Years</v>
      </c>
      <c r="U4345" t="str" cm="1">
        <f t="array" ref="U4345">_xlfn.IFS(P4345&gt;60,"High Risk",P4345&gt;30,"Medium Risk",TRUE,"Low Risk")</f>
        <v>High Risk</v>
      </c>
      <c r="V4345">
        <f t="shared" si="67"/>
        <v>6</v>
      </c>
    </row>
    <row r="4346" spans="1:22" hidden="1" x14ac:dyDescent="0.2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 s="2">
        <v>102073.67</v>
      </c>
      <c r="H4346">
        <v>2</v>
      </c>
      <c r="I4346">
        <v>0</v>
      </c>
      <c r="J4346">
        <v>0</v>
      </c>
      <c r="K4346" s="1">
        <v>166799.93</v>
      </c>
      <c r="L4346">
        <v>0</v>
      </c>
      <c r="M4346">
        <v>13</v>
      </c>
      <c r="N4346">
        <v>608</v>
      </c>
      <c r="O4346">
        <v>3</v>
      </c>
      <c r="P4346">
        <v>45</v>
      </c>
      <c r="Q4346">
        <v>0.23076923076923078</v>
      </c>
      <c r="R4346">
        <v>7904</v>
      </c>
      <c r="S4346" t="str" cm="1">
        <f t="array" ref="S4346">_xlfn.IFS(E4349&lt;30,"18-29",E4349&lt;45,"30-44",TRUE,"45+")</f>
        <v>18-29</v>
      </c>
      <c r="T4346" t="str" cm="1">
        <f t="array" ref="T4346">_xlfn.IFS(F4346&lt;=2,"0-2 Years",F4346&lt;=5,"3-5 Years",F4346&lt;=8,"6-8 Years",TRUE,"9-10 Years")</f>
        <v>9-10 Years</v>
      </c>
      <c r="U4346" t="str" cm="1">
        <f t="array" ref="U4346">_xlfn.IFS(P4346&gt;60,"High Risk",P4346&gt;30,"Medium Risk",TRUE,"Low Risk")</f>
        <v>Medium Risk</v>
      </c>
      <c r="V4346">
        <f t="shared" si="67"/>
        <v>3</v>
      </c>
    </row>
    <row r="4347" spans="1:22" hidden="1" x14ac:dyDescent="0.2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 s="2">
        <v>97042.6</v>
      </c>
      <c r="H4347">
        <v>1</v>
      </c>
      <c r="I4347">
        <v>1</v>
      </c>
      <c r="J4347">
        <v>1</v>
      </c>
      <c r="K4347" s="1">
        <v>133516.51</v>
      </c>
      <c r="L4347">
        <v>1</v>
      </c>
      <c r="M4347">
        <v>11</v>
      </c>
      <c r="N4347">
        <v>2098</v>
      </c>
      <c r="O4347">
        <v>5</v>
      </c>
      <c r="P4347">
        <v>122</v>
      </c>
      <c r="Q4347">
        <v>0.45454545454545453</v>
      </c>
      <c r="R4347">
        <v>23078</v>
      </c>
      <c r="S4347" t="str" cm="1">
        <f t="array" ref="S4347">_xlfn.IFS(E4350&lt;30,"18-29",E4350&lt;45,"30-44",TRUE,"45+")</f>
        <v>30-44</v>
      </c>
      <c r="T4347" t="str" cm="1">
        <f t="array" ref="T4347">_xlfn.IFS(F4347&lt;=2,"0-2 Years",F4347&lt;=5,"3-5 Years",F4347&lt;=8,"6-8 Years",TRUE,"9-10 Years")</f>
        <v>3-5 Years</v>
      </c>
      <c r="U4347" t="str" cm="1">
        <f t="array" ref="U4347">_xlfn.IFS(P4347&gt;60,"High Risk",P4347&gt;30,"Medium Risk",TRUE,"Low Risk")</f>
        <v>High Risk</v>
      </c>
      <c r="V4347">
        <f t="shared" si="67"/>
        <v>3</v>
      </c>
    </row>
    <row r="4348" spans="1:22" x14ac:dyDescent="0.2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 s="2">
        <v>0</v>
      </c>
      <c r="H4348">
        <v>1</v>
      </c>
      <c r="I4348">
        <v>1</v>
      </c>
      <c r="J4348">
        <v>0</v>
      </c>
      <c r="K4348" s="1">
        <v>163736.09</v>
      </c>
      <c r="L4348">
        <v>1</v>
      </c>
      <c r="M4348">
        <v>4</v>
      </c>
      <c r="N4348">
        <v>4897</v>
      </c>
      <c r="O4348">
        <v>1</v>
      </c>
      <c r="P4348">
        <v>134</v>
      </c>
      <c r="Q4348">
        <v>0.25</v>
      </c>
      <c r="R4348">
        <v>19588</v>
      </c>
      <c r="S4348" t="str" cm="1">
        <f t="array" ref="S4348">_xlfn.IFS(E4351&lt;30,"18-29",E4351&lt;45,"30-44",TRUE,"45+")</f>
        <v>45+</v>
      </c>
      <c r="T4348" t="str" cm="1">
        <f t="array" ref="T4348">_xlfn.IFS(F4348&lt;=2,"0-2 Years",F4348&lt;=5,"3-5 Years",F4348&lt;=8,"6-8 Years",TRUE,"9-10 Years")</f>
        <v>6-8 Years</v>
      </c>
      <c r="U4348" t="str" cm="1">
        <f t="array" ref="U4348">_xlfn.IFS(P4348&gt;60,"High Risk",P4348&gt;30,"Medium Risk",TRUE,"Low Risk")</f>
        <v>High Risk</v>
      </c>
      <c r="V4348">
        <f t="shared" si="67"/>
        <v>8</v>
      </c>
    </row>
    <row r="4349" spans="1:22" hidden="1" x14ac:dyDescent="0.2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 s="2">
        <v>108528.07</v>
      </c>
      <c r="H4349">
        <v>2</v>
      </c>
      <c r="I4349">
        <v>0</v>
      </c>
      <c r="J4349">
        <v>0</v>
      </c>
      <c r="K4349" s="1">
        <v>179488.41</v>
      </c>
      <c r="L4349">
        <v>1</v>
      </c>
      <c r="M4349">
        <v>24</v>
      </c>
      <c r="N4349">
        <v>4593</v>
      </c>
      <c r="O4349">
        <v>8</v>
      </c>
      <c r="P4349">
        <v>114</v>
      </c>
      <c r="Q4349">
        <v>0.33333333333333331</v>
      </c>
      <c r="R4349">
        <v>110232</v>
      </c>
      <c r="S4349" t="str" cm="1">
        <f t="array" ref="S4349">_xlfn.IFS(E4352&lt;30,"18-29",E4352&lt;45,"30-44",TRUE,"45+")</f>
        <v>30-44</v>
      </c>
      <c r="T4349" t="str" cm="1">
        <f t="array" ref="T4349">_xlfn.IFS(F4349&lt;=2,"0-2 Years",F4349&lt;=5,"3-5 Years",F4349&lt;=8,"6-8 Years",TRUE,"9-10 Years")</f>
        <v>6-8 Years</v>
      </c>
      <c r="U4349" t="str" cm="1">
        <f t="array" ref="U4349">_xlfn.IFS(P4349&gt;60,"High Risk",P4349&gt;30,"Medium Risk",TRUE,"Low Risk")</f>
        <v>High Risk</v>
      </c>
      <c r="V4349">
        <f t="shared" si="67"/>
        <v>3</v>
      </c>
    </row>
    <row r="4350" spans="1:22" hidden="1" x14ac:dyDescent="0.2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 s="2">
        <v>79064.850000000006</v>
      </c>
      <c r="H4350">
        <v>2</v>
      </c>
      <c r="I4350">
        <v>0</v>
      </c>
      <c r="J4350">
        <v>1</v>
      </c>
      <c r="K4350" s="1">
        <v>113291.75</v>
      </c>
      <c r="L4350">
        <v>0</v>
      </c>
      <c r="M4350">
        <v>3</v>
      </c>
      <c r="N4350">
        <v>3022</v>
      </c>
      <c r="O4350">
        <v>6</v>
      </c>
      <c r="P4350">
        <v>81</v>
      </c>
      <c r="Q4350">
        <v>1</v>
      </c>
      <c r="R4350">
        <v>9066</v>
      </c>
      <c r="S4350" t="str" cm="1">
        <f t="array" ref="S4350">_xlfn.IFS(E4353&lt;30,"18-29",E4353&lt;45,"30-44",TRUE,"45+")</f>
        <v>30-44</v>
      </c>
      <c r="T4350" t="str" cm="1">
        <f t="array" ref="T4350">_xlfn.IFS(F4350&lt;=2,"0-2 Years",F4350&lt;=5,"3-5 Years",F4350&lt;=8,"6-8 Years",TRUE,"9-10 Years")</f>
        <v>0-2 Years</v>
      </c>
      <c r="U4350" t="str" cm="1">
        <f t="array" ref="U4350">_xlfn.IFS(P4350&gt;60,"High Risk",P4350&gt;30,"Medium Risk",TRUE,"Low Risk")</f>
        <v>High Risk</v>
      </c>
      <c r="V4350">
        <f t="shared" si="67"/>
        <v>1</v>
      </c>
    </row>
    <row r="4351" spans="1:22" hidden="1" x14ac:dyDescent="0.2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 s="2">
        <v>74274.87</v>
      </c>
      <c r="H4351">
        <v>3</v>
      </c>
      <c r="I4351">
        <v>1</v>
      </c>
      <c r="J4351">
        <v>0</v>
      </c>
      <c r="K4351" s="1">
        <v>64907.48</v>
      </c>
      <c r="L4351">
        <v>1</v>
      </c>
      <c r="M4351">
        <v>16</v>
      </c>
      <c r="N4351">
        <v>4106</v>
      </c>
      <c r="O4351">
        <v>10</v>
      </c>
      <c r="P4351">
        <v>111</v>
      </c>
      <c r="Q4351">
        <v>0.625</v>
      </c>
      <c r="R4351">
        <v>65696</v>
      </c>
      <c r="S4351" t="str" cm="1">
        <f t="array" ref="S4351">_xlfn.IFS(E4354&lt;30,"18-29",E4354&lt;45,"30-44",TRUE,"45+")</f>
        <v>18-29</v>
      </c>
      <c r="T4351" t="str" cm="1">
        <f t="array" ref="T4351">_xlfn.IFS(F4351&lt;=2,"0-2 Years",F4351&lt;=5,"3-5 Years",F4351&lt;=8,"6-8 Years",TRUE,"9-10 Years")</f>
        <v>3-5 Years</v>
      </c>
      <c r="U4351" t="str" cm="1">
        <f t="array" ref="U4351">_xlfn.IFS(P4351&gt;60,"High Risk",P4351&gt;30,"Medium Risk",TRUE,"Low Risk")</f>
        <v>High Risk</v>
      </c>
      <c r="V4351">
        <f t="shared" si="67"/>
        <v>3</v>
      </c>
    </row>
    <row r="4352" spans="1:22" x14ac:dyDescent="0.2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 s="2">
        <v>0</v>
      </c>
      <c r="H4352">
        <v>2</v>
      </c>
      <c r="I4352">
        <v>1</v>
      </c>
      <c r="J4352">
        <v>0</v>
      </c>
      <c r="K4352" s="1">
        <v>141364.26999999999</v>
      </c>
      <c r="L4352">
        <v>0</v>
      </c>
      <c r="M4352">
        <v>22</v>
      </c>
      <c r="N4352">
        <v>2371</v>
      </c>
      <c r="O4352">
        <v>2</v>
      </c>
      <c r="P4352">
        <v>9</v>
      </c>
      <c r="Q4352">
        <v>9.0909090909090912E-2</v>
      </c>
      <c r="R4352">
        <v>52162</v>
      </c>
      <c r="S4352" t="str" cm="1">
        <f t="array" ref="S4352">_xlfn.IFS(E4355&lt;30,"18-29",E4355&lt;45,"30-44",TRUE,"45+")</f>
        <v>30-44</v>
      </c>
      <c r="T4352" t="str" cm="1">
        <f t="array" ref="T4352">_xlfn.IFS(F4352&lt;=2,"0-2 Years",F4352&lt;=5,"3-5 Years",F4352&lt;=8,"6-8 Years",TRUE,"9-10 Years")</f>
        <v>6-8 Years</v>
      </c>
      <c r="U4352" t="str" cm="1">
        <f t="array" ref="U4352">_xlfn.IFS(P4352&gt;60,"High Risk",P4352&gt;30,"Medium Risk",TRUE,"Low Risk")</f>
        <v>Low Risk</v>
      </c>
      <c r="V4352">
        <f t="shared" si="67"/>
        <v>6</v>
      </c>
    </row>
    <row r="4353" spans="1:22" hidden="1" x14ac:dyDescent="0.2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 s="2">
        <v>100421.1</v>
      </c>
      <c r="H4353">
        <v>1</v>
      </c>
      <c r="I4353">
        <v>1</v>
      </c>
      <c r="J4353">
        <v>1</v>
      </c>
      <c r="K4353" s="1">
        <v>101141.28</v>
      </c>
      <c r="L4353">
        <v>0</v>
      </c>
      <c r="M4353">
        <v>17</v>
      </c>
      <c r="N4353">
        <v>2806</v>
      </c>
      <c r="O4353">
        <v>2</v>
      </c>
      <c r="P4353">
        <v>95</v>
      </c>
      <c r="Q4353">
        <v>0.11764705882352941</v>
      </c>
      <c r="R4353">
        <v>47702</v>
      </c>
      <c r="S4353" t="str" cm="1">
        <f t="array" ref="S4353">_xlfn.IFS(E4356&lt;30,"18-29",E4356&lt;45,"30-44",TRUE,"45+")</f>
        <v>45+</v>
      </c>
      <c r="T4353" t="str" cm="1">
        <f t="array" ref="T4353">_xlfn.IFS(F4353&lt;=2,"0-2 Years",F4353&lt;=5,"3-5 Years",F4353&lt;=8,"6-8 Years",TRUE,"9-10 Years")</f>
        <v>0-2 Years</v>
      </c>
      <c r="U4353" t="str" cm="1">
        <f t="array" ref="U4353">_xlfn.IFS(P4353&gt;60,"High Risk",P4353&gt;30,"Medium Risk",TRUE,"Low Risk")</f>
        <v>High Risk</v>
      </c>
      <c r="V4353">
        <f t="shared" si="67"/>
        <v>3</v>
      </c>
    </row>
    <row r="4354" spans="1:22" hidden="1" x14ac:dyDescent="0.2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 s="2">
        <v>84006.88</v>
      </c>
      <c r="H4354">
        <v>2</v>
      </c>
      <c r="I4354">
        <v>0</v>
      </c>
      <c r="J4354">
        <v>0</v>
      </c>
      <c r="K4354" s="1">
        <v>183490.99</v>
      </c>
      <c r="L4354">
        <v>0</v>
      </c>
      <c r="M4354">
        <v>12</v>
      </c>
      <c r="N4354">
        <v>2237</v>
      </c>
      <c r="O4354">
        <v>5</v>
      </c>
      <c r="P4354">
        <v>22</v>
      </c>
      <c r="Q4354">
        <v>0.41666666666666669</v>
      </c>
      <c r="R4354">
        <v>26844</v>
      </c>
      <c r="S4354" t="str" cm="1">
        <f t="array" ref="S4354">_xlfn.IFS(E4357&lt;30,"18-29",E4357&lt;45,"30-44",TRUE,"45+")</f>
        <v>30-44</v>
      </c>
      <c r="T4354" t="str" cm="1">
        <f t="array" ref="T4354">_xlfn.IFS(F4354&lt;=2,"0-2 Years",F4354&lt;=5,"3-5 Years",F4354&lt;=8,"6-8 Years",TRUE,"9-10 Years")</f>
        <v>6-8 Years</v>
      </c>
      <c r="U4354" t="str" cm="1">
        <f t="array" ref="U4354">_xlfn.IFS(P4354&gt;60,"High Risk",P4354&gt;30,"Medium Risk",TRUE,"Low Risk")</f>
        <v>Low Risk</v>
      </c>
      <c r="V4354">
        <f t="shared" si="67"/>
        <v>3</v>
      </c>
    </row>
    <row r="4355" spans="1:22" x14ac:dyDescent="0.2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 s="2">
        <v>0</v>
      </c>
      <c r="H4355">
        <v>2</v>
      </c>
      <c r="I4355">
        <v>1</v>
      </c>
      <c r="J4355">
        <v>0</v>
      </c>
      <c r="K4355" s="1">
        <v>4798.12</v>
      </c>
      <c r="L4355">
        <v>0</v>
      </c>
      <c r="M4355">
        <v>24</v>
      </c>
      <c r="N4355">
        <v>1049</v>
      </c>
      <c r="O4355">
        <v>6</v>
      </c>
      <c r="P4355">
        <v>131</v>
      </c>
      <c r="Q4355">
        <v>0.25</v>
      </c>
      <c r="R4355">
        <v>25176</v>
      </c>
      <c r="S4355" t="str" cm="1">
        <f t="array" ref="S4355">_xlfn.IFS(E4358&lt;30,"18-29",E4358&lt;45,"30-44",TRUE,"45+")</f>
        <v>30-44</v>
      </c>
      <c r="T4355" t="str" cm="1">
        <f t="array" ref="T4355">_xlfn.IFS(F4355&lt;=2,"0-2 Years",F4355&lt;=5,"3-5 Years",F4355&lt;=8,"6-8 Years",TRUE,"9-10 Years")</f>
        <v>3-5 Years</v>
      </c>
      <c r="U4355" t="str" cm="1">
        <f t="array" ref="U4355">_xlfn.IFS(P4355&gt;60,"High Risk",P4355&gt;30,"Medium Risk",TRUE,"Low Risk")</f>
        <v>High Risk</v>
      </c>
      <c r="V4355">
        <f t="shared" ref="V4355:V4418" si="68">IF(J4355=0,3,0)+IF(G4355=0,3,0)+IF(H4355=1,2,0)+IF(E4355&gt;45,1,0)+IF(F4355&lt;3,1,0)</f>
        <v>6</v>
      </c>
    </row>
    <row r="4356" spans="1:22" x14ac:dyDescent="0.2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 s="2">
        <v>0</v>
      </c>
      <c r="H4356">
        <v>1</v>
      </c>
      <c r="I4356">
        <v>1</v>
      </c>
      <c r="J4356">
        <v>0</v>
      </c>
      <c r="K4356" s="1">
        <v>131807.14000000001</v>
      </c>
      <c r="L4356">
        <v>0</v>
      </c>
      <c r="M4356">
        <v>23</v>
      </c>
      <c r="N4356">
        <v>1248</v>
      </c>
      <c r="O4356">
        <v>8</v>
      </c>
      <c r="P4356">
        <v>108</v>
      </c>
      <c r="Q4356">
        <v>0.34782608695652173</v>
      </c>
      <c r="R4356">
        <v>28704</v>
      </c>
      <c r="S4356" t="str" cm="1">
        <f t="array" ref="S4356">_xlfn.IFS(E4359&lt;30,"18-29",E4359&lt;45,"30-44",TRUE,"45+")</f>
        <v>30-44</v>
      </c>
      <c r="T4356" t="str" cm="1">
        <f t="array" ref="T4356">_xlfn.IFS(F4356&lt;=2,"0-2 Years",F4356&lt;=5,"3-5 Years",F4356&lt;=8,"6-8 Years",TRUE,"9-10 Years")</f>
        <v>3-5 Years</v>
      </c>
      <c r="U4356" t="str" cm="1">
        <f t="array" ref="U4356">_xlfn.IFS(P4356&gt;60,"High Risk",P4356&gt;30,"Medium Risk",TRUE,"Low Risk")</f>
        <v>High Risk</v>
      </c>
      <c r="V4356">
        <f t="shared" si="68"/>
        <v>8</v>
      </c>
    </row>
    <row r="4357" spans="1:22" hidden="1" x14ac:dyDescent="0.2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 s="2">
        <v>80293.81</v>
      </c>
      <c r="H4357">
        <v>1</v>
      </c>
      <c r="I4357">
        <v>1</v>
      </c>
      <c r="J4357">
        <v>0</v>
      </c>
      <c r="K4357" s="1">
        <v>97192.76</v>
      </c>
      <c r="L4357">
        <v>0</v>
      </c>
      <c r="M4357">
        <v>17</v>
      </c>
      <c r="N4357">
        <v>212</v>
      </c>
      <c r="O4357">
        <v>3</v>
      </c>
      <c r="P4357">
        <v>142</v>
      </c>
      <c r="Q4357">
        <v>0.17647058823529413</v>
      </c>
      <c r="R4357">
        <v>3604</v>
      </c>
      <c r="S4357" t="str" cm="1">
        <f t="array" ref="S4357">_xlfn.IFS(E4360&lt;30,"18-29",E4360&lt;45,"30-44",TRUE,"45+")</f>
        <v>45+</v>
      </c>
      <c r="T4357" t="str" cm="1">
        <f t="array" ref="T4357">_xlfn.IFS(F4357&lt;=2,"0-2 Years",F4357&lt;=5,"3-5 Years",F4357&lt;=8,"6-8 Years",TRUE,"9-10 Years")</f>
        <v>3-5 Years</v>
      </c>
      <c r="U4357" t="str" cm="1">
        <f t="array" ref="U4357">_xlfn.IFS(P4357&gt;60,"High Risk",P4357&gt;30,"Medium Risk",TRUE,"Low Risk")</f>
        <v>High Risk</v>
      </c>
      <c r="V4357">
        <f t="shared" si="68"/>
        <v>5</v>
      </c>
    </row>
    <row r="4358" spans="1:22" hidden="1" x14ac:dyDescent="0.2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 s="2">
        <v>125437.14</v>
      </c>
      <c r="H4358">
        <v>2</v>
      </c>
      <c r="I4358">
        <v>0</v>
      </c>
      <c r="J4358">
        <v>0</v>
      </c>
      <c r="K4358" s="1">
        <v>164128.57999999999</v>
      </c>
      <c r="L4358">
        <v>0</v>
      </c>
      <c r="M4358">
        <v>11</v>
      </c>
      <c r="N4358">
        <v>2320</v>
      </c>
      <c r="O4358">
        <v>5</v>
      </c>
      <c r="P4358">
        <v>141</v>
      </c>
      <c r="Q4358">
        <v>0.45454545454545453</v>
      </c>
      <c r="R4358">
        <v>25520</v>
      </c>
      <c r="S4358" t="str" cm="1">
        <f t="array" ref="S4358">_xlfn.IFS(E4361&lt;30,"18-29",E4361&lt;45,"30-44",TRUE,"45+")</f>
        <v>30-44</v>
      </c>
      <c r="T4358" t="str" cm="1">
        <f t="array" ref="T4358">_xlfn.IFS(F4358&lt;=2,"0-2 Years",F4358&lt;=5,"3-5 Years",F4358&lt;=8,"6-8 Years",TRUE,"9-10 Years")</f>
        <v>6-8 Years</v>
      </c>
      <c r="U4358" t="str" cm="1">
        <f t="array" ref="U4358">_xlfn.IFS(P4358&gt;60,"High Risk",P4358&gt;30,"Medium Risk",TRUE,"Low Risk")</f>
        <v>High Risk</v>
      </c>
      <c r="V4358">
        <f t="shared" si="68"/>
        <v>3</v>
      </c>
    </row>
    <row r="4359" spans="1:22" x14ac:dyDescent="0.2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 s="2">
        <v>0</v>
      </c>
      <c r="H4359">
        <v>2</v>
      </c>
      <c r="I4359">
        <v>1</v>
      </c>
      <c r="J4359">
        <v>0</v>
      </c>
      <c r="K4359" s="1">
        <v>176809.87</v>
      </c>
      <c r="L4359">
        <v>0</v>
      </c>
      <c r="M4359">
        <v>1</v>
      </c>
      <c r="N4359">
        <v>448</v>
      </c>
      <c r="O4359">
        <v>10</v>
      </c>
      <c r="P4359">
        <v>6</v>
      </c>
      <c r="Q4359">
        <v>1</v>
      </c>
      <c r="R4359">
        <v>448</v>
      </c>
      <c r="S4359" t="str" cm="1">
        <f t="array" ref="S4359">_xlfn.IFS(E4362&lt;30,"18-29",E4362&lt;45,"30-44",TRUE,"45+")</f>
        <v>45+</v>
      </c>
      <c r="T4359" t="str" cm="1">
        <f t="array" ref="T4359">_xlfn.IFS(F4359&lt;=2,"0-2 Years",F4359&lt;=5,"3-5 Years",F4359&lt;=8,"6-8 Years",TRUE,"9-10 Years")</f>
        <v>6-8 Years</v>
      </c>
      <c r="U4359" t="str" cm="1">
        <f t="array" ref="U4359">_xlfn.IFS(P4359&gt;60,"High Risk",P4359&gt;30,"Medium Risk",TRUE,"Low Risk")</f>
        <v>Low Risk</v>
      </c>
      <c r="V4359">
        <f t="shared" si="68"/>
        <v>6</v>
      </c>
    </row>
    <row r="4360" spans="1:22" hidden="1" x14ac:dyDescent="0.2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 s="2">
        <v>0</v>
      </c>
      <c r="H4360">
        <v>2</v>
      </c>
      <c r="I4360">
        <v>1</v>
      </c>
      <c r="J4360">
        <v>1</v>
      </c>
      <c r="K4360" s="1">
        <v>110059.38</v>
      </c>
      <c r="L4360">
        <v>0</v>
      </c>
      <c r="M4360">
        <v>1</v>
      </c>
      <c r="N4360">
        <v>4886</v>
      </c>
      <c r="O4360">
        <v>0</v>
      </c>
      <c r="P4360">
        <v>23</v>
      </c>
      <c r="Q4360">
        <v>0</v>
      </c>
      <c r="R4360">
        <v>4886</v>
      </c>
      <c r="S4360" t="str" cm="1">
        <f t="array" ref="S4360">_xlfn.IFS(E4363&lt;30,"18-29",E4363&lt;45,"30-44",TRUE,"45+")</f>
        <v>45+</v>
      </c>
      <c r="T4360" t="str" cm="1">
        <f t="array" ref="T4360">_xlfn.IFS(F4360&lt;=2,"0-2 Years",F4360&lt;=5,"3-5 Years",F4360&lt;=8,"6-8 Years",TRUE,"9-10 Years")</f>
        <v>0-2 Years</v>
      </c>
      <c r="U4360" t="str" cm="1">
        <f t="array" ref="U4360">_xlfn.IFS(P4360&gt;60,"High Risk",P4360&gt;30,"Medium Risk",TRUE,"Low Risk")</f>
        <v>Low Risk</v>
      </c>
      <c r="V4360">
        <f t="shared" si="68"/>
        <v>5</v>
      </c>
    </row>
    <row r="4361" spans="1:22" x14ac:dyDescent="0.2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 s="2">
        <v>127536.44</v>
      </c>
      <c r="H4361">
        <v>1</v>
      </c>
      <c r="I4361">
        <v>1</v>
      </c>
      <c r="J4361">
        <v>0</v>
      </c>
      <c r="K4361" s="1">
        <v>108398.63</v>
      </c>
      <c r="L4361">
        <v>0</v>
      </c>
      <c r="M4361">
        <v>21</v>
      </c>
      <c r="N4361">
        <v>3726</v>
      </c>
      <c r="O4361">
        <v>9</v>
      </c>
      <c r="P4361">
        <v>168</v>
      </c>
      <c r="Q4361">
        <v>0.42857142857142855</v>
      </c>
      <c r="R4361">
        <v>78246</v>
      </c>
      <c r="S4361" t="str" cm="1">
        <f t="array" ref="S4361">_xlfn.IFS(E4364&lt;30,"18-29",E4364&lt;45,"30-44",TRUE,"45+")</f>
        <v>18-29</v>
      </c>
      <c r="T4361" t="str" cm="1">
        <f t="array" ref="T4361">_xlfn.IFS(F4361&lt;=2,"0-2 Years",F4361&lt;=5,"3-5 Years",F4361&lt;=8,"6-8 Years",TRUE,"9-10 Years")</f>
        <v>0-2 Years</v>
      </c>
      <c r="U4361" t="str" cm="1">
        <f t="array" ref="U4361">_xlfn.IFS(P4361&gt;60,"High Risk",P4361&gt;30,"Medium Risk",TRUE,"Low Risk")</f>
        <v>High Risk</v>
      </c>
      <c r="V4361">
        <f t="shared" si="68"/>
        <v>6</v>
      </c>
    </row>
    <row r="4362" spans="1:22" hidden="1" x14ac:dyDescent="0.2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 s="2">
        <v>0</v>
      </c>
      <c r="H4362">
        <v>2</v>
      </c>
      <c r="I4362">
        <v>1</v>
      </c>
      <c r="J4362">
        <v>1</v>
      </c>
      <c r="K4362" s="1">
        <v>47117.03</v>
      </c>
      <c r="L4362">
        <v>0</v>
      </c>
      <c r="M4362">
        <v>26</v>
      </c>
      <c r="N4362">
        <v>1687</v>
      </c>
      <c r="O4362">
        <v>10</v>
      </c>
      <c r="P4362">
        <v>104</v>
      </c>
      <c r="Q4362">
        <v>0.38461538461538464</v>
      </c>
      <c r="R4362">
        <v>43862</v>
      </c>
      <c r="S4362" t="str" cm="1">
        <f t="array" ref="S4362">_xlfn.IFS(E4365&lt;30,"18-29",E4365&lt;45,"30-44",TRUE,"45+")</f>
        <v>30-44</v>
      </c>
      <c r="T4362" t="str" cm="1">
        <f t="array" ref="T4362">_xlfn.IFS(F4362&lt;=2,"0-2 Years",F4362&lt;=5,"3-5 Years",F4362&lt;=8,"6-8 Years",TRUE,"9-10 Years")</f>
        <v>6-8 Years</v>
      </c>
      <c r="U4362" t="str" cm="1">
        <f t="array" ref="U4362">_xlfn.IFS(P4362&gt;60,"High Risk",P4362&gt;30,"Medium Risk",TRUE,"Low Risk")</f>
        <v>High Risk</v>
      </c>
      <c r="V4362">
        <f t="shared" si="68"/>
        <v>4</v>
      </c>
    </row>
    <row r="4363" spans="1:22" x14ac:dyDescent="0.2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 s="2">
        <v>82794.179999999993</v>
      </c>
      <c r="H4363">
        <v>1</v>
      </c>
      <c r="I4363">
        <v>1</v>
      </c>
      <c r="J4363">
        <v>0</v>
      </c>
      <c r="K4363" s="1">
        <v>124720.68</v>
      </c>
      <c r="L4363">
        <v>1</v>
      </c>
      <c r="M4363">
        <v>8</v>
      </c>
      <c r="N4363">
        <v>3562</v>
      </c>
      <c r="O4363">
        <v>4</v>
      </c>
      <c r="P4363">
        <v>98</v>
      </c>
      <c r="Q4363">
        <v>0.5</v>
      </c>
      <c r="R4363">
        <v>28496</v>
      </c>
      <c r="S4363" t="str" cm="1">
        <f t="array" ref="S4363">_xlfn.IFS(E4366&lt;30,"18-29",E4366&lt;45,"30-44",TRUE,"45+")</f>
        <v>18-29</v>
      </c>
      <c r="T4363" t="str" cm="1">
        <f t="array" ref="T4363">_xlfn.IFS(F4363&lt;=2,"0-2 Years",F4363&lt;=5,"3-5 Years",F4363&lt;=8,"6-8 Years",TRUE,"9-10 Years")</f>
        <v>9-10 Years</v>
      </c>
      <c r="U4363" t="str" cm="1">
        <f t="array" ref="U4363">_xlfn.IFS(P4363&gt;60,"High Risk",P4363&gt;30,"Medium Risk",TRUE,"Low Risk")</f>
        <v>High Risk</v>
      </c>
      <c r="V4363">
        <f t="shared" si="68"/>
        <v>6</v>
      </c>
    </row>
    <row r="4364" spans="1:22" hidden="1" x14ac:dyDescent="0.2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 s="2">
        <v>108117.1</v>
      </c>
      <c r="H4364">
        <v>1</v>
      </c>
      <c r="I4364">
        <v>0</v>
      </c>
      <c r="J4364">
        <v>1</v>
      </c>
      <c r="K4364" s="1">
        <v>53328.7</v>
      </c>
      <c r="L4364">
        <v>0</v>
      </c>
      <c r="M4364">
        <v>4</v>
      </c>
      <c r="N4364">
        <v>2555</v>
      </c>
      <c r="O4364">
        <v>4</v>
      </c>
      <c r="P4364">
        <v>121</v>
      </c>
      <c r="Q4364">
        <v>1</v>
      </c>
      <c r="R4364">
        <v>10220</v>
      </c>
      <c r="S4364" t="str" cm="1">
        <f t="array" ref="S4364">_xlfn.IFS(E4367&lt;30,"18-29",E4367&lt;45,"30-44",TRUE,"45+")</f>
        <v>30-44</v>
      </c>
      <c r="T4364" t="str" cm="1">
        <f t="array" ref="T4364">_xlfn.IFS(F4364&lt;=2,"0-2 Years",F4364&lt;=5,"3-5 Years",F4364&lt;=8,"6-8 Years",TRUE,"9-10 Years")</f>
        <v>3-5 Years</v>
      </c>
      <c r="U4364" t="str" cm="1">
        <f t="array" ref="U4364">_xlfn.IFS(P4364&gt;60,"High Risk",P4364&gt;30,"Medium Risk",TRUE,"Low Risk")</f>
        <v>High Risk</v>
      </c>
      <c r="V4364">
        <f t="shared" si="68"/>
        <v>2</v>
      </c>
    </row>
    <row r="4365" spans="1:22" x14ac:dyDescent="0.2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 s="2">
        <v>0</v>
      </c>
      <c r="H4365">
        <v>1</v>
      </c>
      <c r="I4365">
        <v>1</v>
      </c>
      <c r="J4365">
        <v>0</v>
      </c>
      <c r="K4365" s="1">
        <v>82634.41</v>
      </c>
      <c r="L4365">
        <v>0</v>
      </c>
      <c r="M4365">
        <v>2</v>
      </c>
      <c r="N4365">
        <v>3199</v>
      </c>
      <c r="O4365">
        <v>1</v>
      </c>
      <c r="P4365">
        <v>137</v>
      </c>
      <c r="Q4365">
        <v>0.5</v>
      </c>
      <c r="R4365">
        <v>6398</v>
      </c>
      <c r="S4365" t="str" cm="1">
        <f t="array" ref="S4365">_xlfn.IFS(E4368&lt;30,"18-29",E4368&lt;45,"30-44",TRUE,"45+")</f>
        <v>45+</v>
      </c>
      <c r="T4365" t="str" cm="1">
        <f t="array" ref="T4365">_xlfn.IFS(F4365&lt;=2,"0-2 Years",F4365&lt;=5,"3-5 Years",F4365&lt;=8,"6-8 Years",TRUE,"9-10 Years")</f>
        <v>9-10 Years</v>
      </c>
      <c r="U4365" t="str" cm="1">
        <f t="array" ref="U4365">_xlfn.IFS(P4365&gt;60,"High Risk",P4365&gt;30,"Medium Risk",TRUE,"Low Risk")</f>
        <v>High Risk</v>
      </c>
      <c r="V4365">
        <f t="shared" si="68"/>
        <v>8</v>
      </c>
    </row>
    <row r="4366" spans="1:22" hidden="1" x14ac:dyDescent="0.2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 s="2">
        <v>61688.61</v>
      </c>
      <c r="H4366">
        <v>2</v>
      </c>
      <c r="I4366">
        <v>1</v>
      </c>
      <c r="J4366">
        <v>0</v>
      </c>
      <c r="K4366" s="1">
        <v>147059.16</v>
      </c>
      <c r="L4366">
        <v>0</v>
      </c>
      <c r="M4366">
        <v>16</v>
      </c>
      <c r="N4366">
        <v>1009</v>
      </c>
      <c r="O4366">
        <v>2</v>
      </c>
      <c r="P4366">
        <v>32</v>
      </c>
      <c r="Q4366">
        <v>0.125</v>
      </c>
      <c r="R4366">
        <v>16144</v>
      </c>
      <c r="S4366" t="str" cm="1">
        <f t="array" ref="S4366">_xlfn.IFS(E4369&lt;30,"18-29",E4369&lt;45,"30-44",TRUE,"45+")</f>
        <v>45+</v>
      </c>
      <c r="T4366" t="str" cm="1">
        <f t="array" ref="T4366">_xlfn.IFS(F4366&lt;=2,"0-2 Years",F4366&lt;=5,"3-5 Years",F4366&lt;=8,"6-8 Years",TRUE,"9-10 Years")</f>
        <v>6-8 Years</v>
      </c>
      <c r="U4366" t="str" cm="1">
        <f t="array" ref="U4366">_xlfn.IFS(P4366&gt;60,"High Risk",P4366&gt;30,"Medium Risk",TRUE,"Low Risk")</f>
        <v>Medium Risk</v>
      </c>
      <c r="V4366">
        <f t="shared" si="68"/>
        <v>3</v>
      </c>
    </row>
    <row r="4367" spans="1:22" x14ac:dyDescent="0.2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 s="2">
        <v>0</v>
      </c>
      <c r="H4367">
        <v>2</v>
      </c>
      <c r="I4367">
        <v>0</v>
      </c>
      <c r="J4367">
        <v>0</v>
      </c>
      <c r="K4367" s="1">
        <v>141946.92000000001</v>
      </c>
      <c r="L4367">
        <v>0</v>
      </c>
      <c r="M4367">
        <v>8</v>
      </c>
      <c r="N4367">
        <v>2828</v>
      </c>
      <c r="O4367">
        <v>1</v>
      </c>
      <c r="P4367">
        <v>11</v>
      </c>
      <c r="Q4367">
        <v>0.125</v>
      </c>
      <c r="R4367">
        <v>22624</v>
      </c>
      <c r="S4367" t="str" cm="1">
        <f t="array" ref="S4367">_xlfn.IFS(E4370&lt;30,"18-29",E4370&lt;45,"30-44",TRUE,"45+")</f>
        <v>30-44</v>
      </c>
      <c r="T4367" t="str" cm="1">
        <f t="array" ref="T4367">_xlfn.IFS(F4367&lt;=2,"0-2 Years",F4367&lt;=5,"3-5 Years",F4367&lt;=8,"6-8 Years",TRUE,"9-10 Years")</f>
        <v>0-2 Years</v>
      </c>
      <c r="U4367" t="str" cm="1">
        <f t="array" ref="U4367">_xlfn.IFS(P4367&gt;60,"High Risk",P4367&gt;30,"Medium Risk",TRUE,"Low Risk")</f>
        <v>Low Risk</v>
      </c>
      <c r="V4367">
        <f t="shared" si="68"/>
        <v>7</v>
      </c>
    </row>
    <row r="4368" spans="1:22" x14ac:dyDescent="0.2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 s="2">
        <v>0</v>
      </c>
      <c r="H4368">
        <v>2</v>
      </c>
      <c r="I4368">
        <v>1</v>
      </c>
      <c r="J4368">
        <v>0</v>
      </c>
      <c r="K4368" s="1">
        <v>123583.85</v>
      </c>
      <c r="L4368">
        <v>0</v>
      </c>
      <c r="M4368">
        <v>26</v>
      </c>
      <c r="N4368">
        <v>1392</v>
      </c>
      <c r="O4368">
        <v>2</v>
      </c>
      <c r="P4368">
        <v>61</v>
      </c>
      <c r="Q4368">
        <v>7.6923076923076927E-2</v>
      </c>
      <c r="R4368">
        <v>36192</v>
      </c>
      <c r="S4368" t="str" cm="1">
        <f t="array" ref="S4368">_xlfn.IFS(E4371&lt;30,"18-29",E4371&lt;45,"30-44",TRUE,"45+")</f>
        <v>18-29</v>
      </c>
      <c r="T4368" t="str" cm="1">
        <f t="array" ref="T4368">_xlfn.IFS(F4368&lt;=2,"0-2 Years",F4368&lt;=5,"3-5 Years",F4368&lt;=8,"6-8 Years",TRUE,"9-10 Years")</f>
        <v>6-8 Years</v>
      </c>
      <c r="U4368" t="str" cm="1">
        <f t="array" ref="U4368">_xlfn.IFS(P4368&gt;60,"High Risk",P4368&gt;30,"Medium Risk",TRUE,"Low Risk")</f>
        <v>High Risk</v>
      </c>
      <c r="V4368">
        <f t="shared" si="68"/>
        <v>7</v>
      </c>
    </row>
    <row r="4369" spans="1:22" hidden="1" x14ac:dyDescent="0.2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 s="2">
        <v>159304.07</v>
      </c>
      <c r="H4369">
        <v>1</v>
      </c>
      <c r="I4369">
        <v>0</v>
      </c>
      <c r="J4369">
        <v>1</v>
      </c>
      <c r="K4369" s="1">
        <v>155915.24</v>
      </c>
      <c r="L4369">
        <v>1</v>
      </c>
      <c r="M4369">
        <v>2</v>
      </c>
      <c r="N4369">
        <v>287</v>
      </c>
      <c r="O4369">
        <v>7</v>
      </c>
      <c r="P4369">
        <v>65</v>
      </c>
      <c r="Q4369">
        <v>1</v>
      </c>
      <c r="R4369">
        <v>574</v>
      </c>
      <c r="S4369" t="str" cm="1">
        <f t="array" ref="S4369">_xlfn.IFS(E4372&lt;30,"18-29",E4372&lt;45,"30-44",TRUE,"45+")</f>
        <v>30-44</v>
      </c>
      <c r="T4369" t="str" cm="1">
        <f t="array" ref="T4369">_xlfn.IFS(F4369&lt;=2,"0-2 Years",F4369&lt;=5,"3-5 Years",F4369&lt;=8,"6-8 Years",TRUE,"9-10 Years")</f>
        <v>0-2 Years</v>
      </c>
      <c r="U4369" t="str" cm="1">
        <f t="array" ref="U4369">_xlfn.IFS(P4369&gt;60,"High Risk",P4369&gt;30,"Medium Risk",TRUE,"Low Risk")</f>
        <v>High Risk</v>
      </c>
      <c r="V4369">
        <f t="shared" si="68"/>
        <v>4</v>
      </c>
    </row>
    <row r="4370" spans="1:22" hidden="1" x14ac:dyDescent="0.2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 s="2">
        <v>138664.24</v>
      </c>
      <c r="H4370">
        <v>1</v>
      </c>
      <c r="I4370">
        <v>1</v>
      </c>
      <c r="J4370">
        <v>0</v>
      </c>
      <c r="K4370" s="1">
        <v>29076.27</v>
      </c>
      <c r="L4370">
        <v>0</v>
      </c>
      <c r="M4370">
        <v>1</v>
      </c>
      <c r="N4370">
        <v>456</v>
      </c>
      <c r="O4370">
        <v>4</v>
      </c>
      <c r="P4370">
        <v>121</v>
      </c>
      <c r="Q4370">
        <v>1</v>
      </c>
      <c r="R4370">
        <v>456</v>
      </c>
      <c r="S4370" t="str" cm="1">
        <f t="array" ref="S4370">_xlfn.IFS(E4373&lt;30,"18-29",E4373&lt;45,"30-44",TRUE,"45+")</f>
        <v>30-44</v>
      </c>
      <c r="T4370" t="str" cm="1">
        <f t="array" ref="T4370">_xlfn.IFS(F4370&lt;=2,"0-2 Years",F4370&lt;=5,"3-5 Years",F4370&lt;=8,"6-8 Years",TRUE,"9-10 Years")</f>
        <v>3-5 Years</v>
      </c>
      <c r="U4370" t="str" cm="1">
        <f t="array" ref="U4370">_xlfn.IFS(P4370&gt;60,"High Risk",P4370&gt;30,"Medium Risk",TRUE,"Low Risk")</f>
        <v>High Risk</v>
      </c>
      <c r="V4370">
        <f t="shared" si="68"/>
        <v>5</v>
      </c>
    </row>
    <row r="4371" spans="1:22" hidden="1" x14ac:dyDescent="0.2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 s="2">
        <v>126362.57</v>
      </c>
      <c r="H4371">
        <v>2</v>
      </c>
      <c r="I4371">
        <v>1</v>
      </c>
      <c r="J4371">
        <v>1</v>
      </c>
      <c r="K4371" s="1">
        <v>97382.8</v>
      </c>
      <c r="L4371">
        <v>0</v>
      </c>
      <c r="M4371">
        <v>14</v>
      </c>
      <c r="N4371">
        <v>1849</v>
      </c>
      <c r="O4371">
        <v>6</v>
      </c>
      <c r="P4371">
        <v>49</v>
      </c>
      <c r="Q4371">
        <v>0.42857142857142855</v>
      </c>
      <c r="R4371">
        <v>25886</v>
      </c>
      <c r="S4371" t="str" cm="1">
        <f t="array" ref="S4371">_xlfn.IFS(E4374&lt;30,"18-29",E4374&lt;45,"30-44",TRUE,"45+")</f>
        <v>30-44</v>
      </c>
      <c r="T4371" t="str" cm="1">
        <f t="array" ref="T4371">_xlfn.IFS(F4371&lt;=2,"0-2 Years",F4371&lt;=5,"3-5 Years",F4371&lt;=8,"6-8 Years",TRUE,"9-10 Years")</f>
        <v>0-2 Years</v>
      </c>
      <c r="U4371" t="str" cm="1">
        <f t="array" ref="U4371">_xlfn.IFS(P4371&gt;60,"High Risk",P4371&gt;30,"Medium Risk",TRUE,"Low Risk")</f>
        <v>Medium Risk</v>
      </c>
      <c r="V4371">
        <f t="shared" si="68"/>
        <v>1</v>
      </c>
    </row>
    <row r="4372" spans="1:22" hidden="1" x14ac:dyDescent="0.2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 s="2">
        <v>160652.45000000001</v>
      </c>
      <c r="H4372">
        <v>2</v>
      </c>
      <c r="I4372">
        <v>1</v>
      </c>
      <c r="J4372">
        <v>0</v>
      </c>
      <c r="K4372" s="1">
        <v>57643.55</v>
      </c>
      <c r="L4372">
        <v>0</v>
      </c>
      <c r="M4372">
        <v>26</v>
      </c>
      <c r="N4372">
        <v>321</v>
      </c>
      <c r="O4372">
        <v>5</v>
      </c>
      <c r="P4372">
        <v>58</v>
      </c>
      <c r="Q4372">
        <v>0.19230769230769232</v>
      </c>
      <c r="R4372">
        <v>8346</v>
      </c>
      <c r="S4372" t="str" cm="1">
        <f t="array" ref="S4372">_xlfn.IFS(E4375&lt;30,"18-29",E4375&lt;45,"30-44",TRUE,"45+")</f>
        <v>45+</v>
      </c>
      <c r="T4372" t="str" cm="1">
        <f t="array" ref="T4372">_xlfn.IFS(F4372&lt;=2,"0-2 Years",F4372&lt;=5,"3-5 Years",F4372&lt;=8,"6-8 Years",TRUE,"9-10 Years")</f>
        <v>3-5 Years</v>
      </c>
      <c r="U4372" t="str" cm="1">
        <f t="array" ref="U4372">_xlfn.IFS(P4372&gt;60,"High Risk",P4372&gt;30,"Medium Risk",TRUE,"Low Risk")</f>
        <v>Medium Risk</v>
      </c>
      <c r="V4372">
        <f t="shared" si="68"/>
        <v>3</v>
      </c>
    </row>
    <row r="4373" spans="1:22" hidden="1" x14ac:dyDescent="0.2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 s="2">
        <v>183572.84</v>
      </c>
      <c r="H4373">
        <v>1</v>
      </c>
      <c r="I4373">
        <v>1</v>
      </c>
      <c r="J4373">
        <v>1</v>
      </c>
      <c r="K4373" s="1">
        <v>66006.75</v>
      </c>
      <c r="L4373">
        <v>1</v>
      </c>
      <c r="M4373">
        <v>24</v>
      </c>
      <c r="N4373">
        <v>3735</v>
      </c>
      <c r="O4373">
        <v>6</v>
      </c>
      <c r="P4373">
        <v>137</v>
      </c>
      <c r="Q4373">
        <v>0.25</v>
      </c>
      <c r="R4373">
        <v>89640</v>
      </c>
      <c r="S4373" t="str" cm="1">
        <f t="array" ref="S4373">_xlfn.IFS(E4376&lt;30,"18-29",E4376&lt;45,"30-44",TRUE,"45+")</f>
        <v>30-44</v>
      </c>
      <c r="T4373" t="str" cm="1">
        <f t="array" ref="T4373">_xlfn.IFS(F4373&lt;=2,"0-2 Years",F4373&lt;=5,"3-5 Years",F4373&lt;=8,"6-8 Years",TRUE,"9-10 Years")</f>
        <v>0-2 Years</v>
      </c>
      <c r="U4373" t="str" cm="1">
        <f t="array" ref="U4373">_xlfn.IFS(P4373&gt;60,"High Risk",P4373&gt;30,"Medium Risk",TRUE,"Low Risk")</f>
        <v>High Risk</v>
      </c>
      <c r="V4373">
        <f t="shared" si="68"/>
        <v>3</v>
      </c>
    </row>
    <row r="4374" spans="1:22" x14ac:dyDescent="0.2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 s="2">
        <v>88421.81</v>
      </c>
      <c r="H4374">
        <v>1</v>
      </c>
      <c r="I4374">
        <v>0</v>
      </c>
      <c r="J4374">
        <v>0</v>
      </c>
      <c r="K4374" s="1">
        <v>72350.47</v>
      </c>
      <c r="L4374">
        <v>0</v>
      </c>
      <c r="M4374">
        <v>4</v>
      </c>
      <c r="N4374">
        <v>2022</v>
      </c>
      <c r="O4374">
        <v>9</v>
      </c>
      <c r="P4374">
        <v>100</v>
      </c>
      <c r="Q4374">
        <v>1</v>
      </c>
      <c r="R4374">
        <v>8088</v>
      </c>
      <c r="S4374" t="str" cm="1">
        <f t="array" ref="S4374">_xlfn.IFS(E4377&lt;30,"18-29",E4377&lt;45,"30-44",TRUE,"45+")</f>
        <v>30-44</v>
      </c>
      <c r="T4374" t="str" cm="1">
        <f t="array" ref="T4374">_xlfn.IFS(F4374&lt;=2,"0-2 Years",F4374&lt;=5,"3-5 Years",F4374&lt;=8,"6-8 Years",TRUE,"9-10 Years")</f>
        <v>0-2 Years</v>
      </c>
      <c r="U4374" t="str" cm="1">
        <f t="array" ref="U4374">_xlfn.IFS(P4374&gt;60,"High Risk",P4374&gt;30,"Medium Risk",TRUE,"Low Risk")</f>
        <v>High Risk</v>
      </c>
      <c r="V4374">
        <f t="shared" si="68"/>
        <v>6</v>
      </c>
    </row>
    <row r="4375" spans="1:22" x14ac:dyDescent="0.2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 s="2">
        <v>0</v>
      </c>
      <c r="H4375">
        <v>1</v>
      </c>
      <c r="I4375">
        <v>0</v>
      </c>
      <c r="J4375">
        <v>0</v>
      </c>
      <c r="K4375" s="1">
        <v>197789.83</v>
      </c>
      <c r="L4375">
        <v>1</v>
      </c>
      <c r="M4375">
        <v>4</v>
      </c>
      <c r="N4375">
        <v>2402</v>
      </c>
      <c r="O4375">
        <v>6</v>
      </c>
      <c r="P4375">
        <v>64</v>
      </c>
      <c r="Q4375">
        <v>1</v>
      </c>
      <c r="R4375">
        <v>9608</v>
      </c>
      <c r="S4375" t="str" cm="1">
        <f t="array" ref="S4375">_xlfn.IFS(E4378&lt;30,"18-29",E4378&lt;45,"30-44",TRUE,"45+")</f>
        <v>30-44</v>
      </c>
      <c r="T4375" t="str" cm="1">
        <f t="array" ref="T4375">_xlfn.IFS(F4375&lt;=2,"0-2 Years",F4375&lt;=5,"3-5 Years",F4375&lt;=8,"6-8 Years",TRUE,"9-10 Years")</f>
        <v>0-2 Years</v>
      </c>
      <c r="U4375" t="str" cm="1">
        <f t="array" ref="U4375">_xlfn.IFS(P4375&gt;60,"High Risk",P4375&gt;30,"Medium Risk",TRUE,"Low Risk")</f>
        <v>High Risk</v>
      </c>
      <c r="V4375">
        <f t="shared" si="68"/>
        <v>9</v>
      </c>
    </row>
    <row r="4376" spans="1:22" hidden="1" x14ac:dyDescent="0.2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 s="2">
        <v>112871.19</v>
      </c>
      <c r="H4376">
        <v>2</v>
      </c>
      <c r="I4376">
        <v>0</v>
      </c>
      <c r="J4376">
        <v>1</v>
      </c>
      <c r="K4376" s="1">
        <v>65520.74</v>
      </c>
      <c r="L4376">
        <v>0</v>
      </c>
      <c r="M4376">
        <v>20</v>
      </c>
      <c r="N4376">
        <v>3751</v>
      </c>
      <c r="O4376">
        <v>6</v>
      </c>
      <c r="P4376">
        <v>176</v>
      </c>
      <c r="Q4376">
        <v>0.3</v>
      </c>
      <c r="R4376">
        <v>75020</v>
      </c>
      <c r="S4376" t="str" cm="1">
        <f t="array" ref="S4376">_xlfn.IFS(E4379&lt;30,"18-29",E4379&lt;45,"30-44",TRUE,"45+")</f>
        <v>30-44</v>
      </c>
      <c r="T4376" t="str" cm="1">
        <f t="array" ref="T4376">_xlfn.IFS(F4376&lt;=2,"0-2 Years",F4376&lt;=5,"3-5 Years",F4376&lt;=8,"6-8 Years",TRUE,"9-10 Years")</f>
        <v>0-2 Years</v>
      </c>
      <c r="U4376" t="str" cm="1">
        <f t="array" ref="U4376">_xlfn.IFS(P4376&gt;60,"High Risk",P4376&gt;30,"Medium Risk",TRUE,"Low Risk")</f>
        <v>High Risk</v>
      </c>
      <c r="V4376">
        <f t="shared" si="68"/>
        <v>1</v>
      </c>
    </row>
    <row r="4377" spans="1:22" hidden="1" x14ac:dyDescent="0.2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 s="2">
        <v>60880.68</v>
      </c>
      <c r="H4377">
        <v>1</v>
      </c>
      <c r="I4377">
        <v>1</v>
      </c>
      <c r="J4377">
        <v>0</v>
      </c>
      <c r="K4377" s="1">
        <v>31825.84</v>
      </c>
      <c r="L4377">
        <v>0</v>
      </c>
      <c r="M4377">
        <v>1</v>
      </c>
      <c r="N4377">
        <v>3947</v>
      </c>
      <c r="O4377">
        <v>10</v>
      </c>
      <c r="P4377">
        <v>97</v>
      </c>
      <c r="Q4377">
        <v>1</v>
      </c>
      <c r="R4377">
        <v>3947</v>
      </c>
      <c r="S4377" t="str" cm="1">
        <f t="array" ref="S4377">_xlfn.IFS(E4380&lt;30,"18-29",E4380&lt;45,"30-44",TRUE,"45+")</f>
        <v>45+</v>
      </c>
      <c r="T4377" t="str" cm="1">
        <f t="array" ref="T4377">_xlfn.IFS(F4377&lt;=2,"0-2 Years",F4377&lt;=5,"3-5 Years",F4377&lt;=8,"6-8 Years",TRUE,"9-10 Years")</f>
        <v>6-8 Years</v>
      </c>
      <c r="U4377" t="str" cm="1">
        <f t="array" ref="U4377">_xlfn.IFS(P4377&gt;60,"High Risk",P4377&gt;30,"Medium Risk",TRUE,"Low Risk")</f>
        <v>High Risk</v>
      </c>
      <c r="V4377">
        <f t="shared" si="68"/>
        <v>5</v>
      </c>
    </row>
    <row r="4378" spans="1:22" x14ac:dyDescent="0.2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 s="2">
        <v>0</v>
      </c>
      <c r="H4378">
        <v>2</v>
      </c>
      <c r="I4378">
        <v>1</v>
      </c>
      <c r="J4378">
        <v>0</v>
      </c>
      <c r="K4378" s="1">
        <v>185561.89</v>
      </c>
      <c r="L4378">
        <v>0</v>
      </c>
      <c r="M4378">
        <v>28</v>
      </c>
      <c r="N4378">
        <v>2860</v>
      </c>
      <c r="O4378">
        <v>7</v>
      </c>
      <c r="P4378">
        <v>92</v>
      </c>
      <c r="Q4378">
        <v>0.25</v>
      </c>
      <c r="R4378">
        <v>80080</v>
      </c>
      <c r="S4378" t="str" cm="1">
        <f t="array" ref="S4378">_xlfn.IFS(E4381&lt;30,"18-29",E4381&lt;45,"30-44",TRUE,"45+")</f>
        <v>18-29</v>
      </c>
      <c r="T4378" t="str" cm="1">
        <f t="array" ref="T4378">_xlfn.IFS(F4378&lt;=2,"0-2 Years",F4378&lt;=5,"3-5 Years",F4378&lt;=8,"6-8 Years",TRUE,"9-10 Years")</f>
        <v>3-5 Years</v>
      </c>
      <c r="U4378" t="str" cm="1">
        <f t="array" ref="U4378">_xlfn.IFS(P4378&gt;60,"High Risk",P4378&gt;30,"Medium Risk",TRUE,"Low Risk")</f>
        <v>High Risk</v>
      </c>
      <c r="V4378">
        <f t="shared" si="68"/>
        <v>6</v>
      </c>
    </row>
    <row r="4379" spans="1:22" hidden="1" x14ac:dyDescent="0.2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 s="2">
        <v>101455.7</v>
      </c>
      <c r="H4379">
        <v>1</v>
      </c>
      <c r="I4379">
        <v>1</v>
      </c>
      <c r="J4379">
        <v>0</v>
      </c>
      <c r="K4379" s="1">
        <v>25803.59</v>
      </c>
      <c r="L4379">
        <v>1</v>
      </c>
      <c r="M4379">
        <v>8</v>
      </c>
      <c r="N4379">
        <v>4754</v>
      </c>
      <c r="O4379">
        <v>8</v>
      </c>
      <c r="P4379">
        <v>118</v>
      </c>
      <c r="Q4379">
        <v>1</v>
      </c>
      <c r="R4379">
        <v>38032</v>
      </c>
      <c r="S4379" t="str" cm="1">
        <f t="array" ref="S4379">_xlfn.IFS(E4382&lt;30,"18-29",E4382&lt;45,"30-44",TRUE,"45+")</f>
        <v>45+</v>
      </c>
      <c r="T4379" t="str" cm="1">
        <f t="array" ref="T4379">_xlfn.IFS(F4379&lt;=2,"0-2 Years",F4379&lt;=5,"3-5 Years",F4379&lt;=8,"6-8 Years",TRUE,"9-10 Years")</f>
        <v>9-10 Years</v>
      </c>
      <c r="U4379" t="str" cm="1">
        <f t="array" ref="U4379">_xlfn.IFS(P4379&gt;60,"High Risk",P4379&gt;30,"Medium Risk",TRUE,"Low Risk")</f>
        <v>High Risk</v>
      </c>
      <c r="V4379">
        <f t="shared" si="68"/>
        <v>5</v>
      </c>
    </row>
    <row r="4380" spans="1:22" hidden="1" x14ac:dyDescent="0.2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 s="2">
        <v>88084.13</v>
      </c>
      <c r="H4380">
        <v>2</v>
      </c>
      <c r="I4380">
        <v>1</v>
      </c>
      <c r="J4380">
        <v>1</v>
      </c>
      <c r="K4380" s="1">
        <v>154337.47</v>
      </c>
      <c r="L4380">
        <v>0</v>
      </c>
      <c r="M4380">
        <v>18</v>
      </c>
      <c r="N4380">
        <v>1091</v>
      </c>
      <c r="O4380">
        <v>2</v>
      </c>
      <c r="P4380">
        <v>31</v>
      </c>
      <c r="Q4380">
        <v>0.1111111111111111</v>
      </c>
      <c r="R4380">
        <v>19638</v>
      </c>
      <c r="S4380" t="str" cm="1">
        <f t="array" ref="S4380">_xlfn.IFS(E4383&lt;30,"18-29",E4383&lt;45,"30-44",TRUE,"45+")</f>
        <v>30-44</v>
      </c>
      <c r="T4380" t="str" cm="1">
        <f t="array" ref="T4380">_xlfn.IFS(F4380&lt;=2,"0-2 Years",F4380&lt;=5,"3-5 Years",F4380&lt;=8,"6-8 Years",TRUE,"9-10 Years")</f>
        <v>0-2 Years</v>
      </c>
      <c r="U4380" t="str" cm="1">
        <f t="array" ref="U4380">_xlfn.IFS(P4380&gt;60,"High Risk",P4380&gt;30,"Medium Risk",TRUE,"Low Risk")</f>
        <v>Medium Risk</v>
      </c>
      <c r="V4380">
        <f t="shared" si="68"/>
        <v>2</v>
      </c>
    </row>
    <row r="4381" spans="1:22" hidden="1" x14ac:dyDescent="0.2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 s="2">
        <v>0</v>
      </c>
      <c r="H4381">
        <v>2</v>
      </c>
      <c r="I4381">
        <v>1</v>
      </c>
      <c r="J4381">
        <v>1</v>
      </c>
      <c r="K4381" s="1">
        <v>138145.62</v>
      </c>
      <c r="L4381">
        <v>0</v>
      </c>
      <c r="M4381">
        <v>11</v>
      </c>
      <c r="N4381">
        <v>544</v>
      </c>
      <c r="O4381">
        <v>6</v>
      </c>
      <c r="P4381">
        <v>175</v>
      </c>
      <c r="Q4381">
        <v>0.54545454545454541</v>
      </c>
      <c r="R4381">
        <v>5984</v>
      </c>
      <c r="S4381" t="str" cm="1">
        <f t="array" ref="S4381">_xlfn.IFS(E4384&lt;30,"18-29",E4384&lt;45,"30-44",TRUE,"45+")</f>
        <v>30-44</v>
      </c>
      <c r="T4381" t="str" cm="1">
        <f t="array" ref="T4381">_xlfn.IFS(F4381&lt;=2,"0-2 Years",F4381&lt;=5,"3-5 Years",F4381&lt;=8,"6-8 Years",TRUE,"9-10 Years")</f>
        <v>6-8 Years</v>
      </c>
      <c r="U4381" t="str" cm="1">
        <f t="array" ref="U4381">_xlfn.IFS(P4381&gt;60,"High Risk",P4381&gt;30,"Medium Risk",TRUE,"Low Risk")</f>
        <v>High Risk</v>
      </c>
      <c r="V4381">
        <f t="shared" si="68"/>
        <v>3</v>
      </c>
    </row>
    <row r="4382" spans="1:22" x14ac:dyDescent="0.2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 s="2">
        <v>127197.14</v>
      </c>
      <c r="H4382">
        <v>1</v>
      </c>
      <c r="I4382">
        <v>1</v>
      </c>
      <c r="J4382">
        <v>0</v>
      </c>
      <c r="K4382" s="1">
        <v>51565.98</v>
      </c>
      <c r="L4382">
        <v>1</v>
      </c>
      <c r="M4382">
        <v>4</v>
      </c>
      <c r="N4382">
        <v>3733</v>
      </c>
      <c r="O4382">
        <v>6</v>
      </c>
      <c r="P4382">
        <v>108</v>
      </c>
      <c r="Q4382">
        <v>1</v>
      </c>
      <c r="R4382">
        <v>14932</v>
      </c>
      <c r="S4382" t="str" cm="1">
        <f t="array" ref="S4382">_xlfn.IFS(E4385&lt;30,"18-29",E4385&lt;45,"30-44",TRUE,"45+")</f>
        <v>30-44</v>
      </c>
      <c r="T4382" t="str" cm="1">
        <f t="array" ref="T4382">_xlfn.IFS(F4382&lt;=2,"0-2 Years",F4382&lt;=5,"3-5 Years",F4382&lt;=8,"6-8 Years",TRUE,"9-10 Years")</f>
        <v>6-8 Years</v>
      </c>
      <c r="U4382" t="str" cm="1">
        <f t="array" ref="U4382">_xlfn.IFS(P4382&gt;60,"High Risk",P4382&gt;30,"Medium Risk",TRUE,"Low Risk")</f>
        <v>High Risk</v>
      </c>
      <c r="V4382">
        <f t="shared" si="68"/>
        <v>6</v>
      </c>
    </row>
    <row r="4383" spans="1:22" hidden="1" x14ac:dyDescent="0.2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 s="2">
        <v>0</v>
      </c>
      <c r="H4383">
        <v>2</v>
      </c>
      <c r="I4383">
        <v>0</v>
      </c>
      <c r="J4383">
        <v>1</v>
      </c>
      <c r="K4383" s="1">
        <v>71323.23</v>
      </c>
      <c r="L4383">
        <v>0</v>
      </c>
      <c r="M4383">
        <v>13</v>
      </c>
      <c r="N4383">
        <v>2941</v>
      </c>
      <c r="O4383">
        <v>6</v>
      </c>
      <c r="P4383">
        <v>43</v>
      </c>
      <c r="Q4383">
        <v>0.46153846153846156</v>
      </c>
      <c r="R4383">
        <v>38233</v>
      </c>
      <c r="S4383" t="str" cm="1">
        <f t="array" ref="S4383">_xlfn.IFS(E4386&lt;30,"18-29",E4386&lt;45,"30-44",TRUE,"45+")</f>
        <v>30-44</v>
      </c>
      <c r="T4383" t="str" cm="1">
        <f t="array" ref="T4383">_xlfn.IFS(F4383&lt;=2,"0-2 Years",F4383&lt;=5,"3-5 Years",F4383&lt;=8,"6-8 Years",TRUE,"9-10 Years")</f>
        <v>6-8 Years</v>
      </c>
      <c r="U4383" t="str" cm="1">
        <f t="array" ref="U4383">_xlfn.IFS(P4383&gt;60,"High Risk",P4383&gt;30,"Medium Risk",TRUE,"Low Risk")</f>
        <v>Medium Risk</v>
      </c>
      <c r="V4383">
        <f t="shared" si="68"/>
        <v>3</v>
      </c>
    </row>
    <row r="4384" spans="1:22" hidden="1" x14ac:dyDescent="0.2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 s="2">
        <v>83456.789999999994</v>
      </c>
      <c r="H4384">
        <v>2</v>
      </c>
      <c r="I4384">
        <v>0</v>
      </c>
      <c r="J4384">
        <v>0</v>
      </c>
      <c r="K4384" s="1">
        <v>38882.339999999997</v>
      </c>
      <c r="L4384">
        <v>0</v>
      </c>
      <c r="M4384">
        <v>19</v>
      </c>
      <c r="N4384">
        <v>406</v>
      </c>
      <c r="O4384">
        <v>4</v>
      </c>
      <c r="P4384">
        <v>40</v>
      </c>
      <c r="Q4384">
        <v>0.21052631578947367</v>
      </c>
      <c r="R4384">
        <v>7714</v>
      </c>
      <c r="S4384" t="str" cm="1">
        <f t="array" ref="S4384">_xlfn.IFS(E4387&lt;30,"18-29",E4387&lt;45,"30-44",TRUE,"45+")</f>
        <v>30-44</v>
      </c>
      <c r="T4384" t="str" cm="1">
        <f t="array" ref="T4384">_xlfn.IFS(F4384&lt;=2,"0-2 Years",F4384&lt;=5,"3-5 Years",F4384&lt;=8,"6-8 Years",TRUE,"9-10 Years")</f>
        <v>9-10 Years</v>
      </c>
      <c r="U4384" t="str" cm="1">
        <f t="array" ref="U4384">_xlfn.IFS(P4384&gt;60,"High Risk",P4384&gt;30,"Medium Risk",TRUE,"Low Risk")</f>
        <v>Medium Risk</v>
      </c>
      <c r="V4384">
        <f t="shared" si="68"/>
        <v>3</v>
      </c>
    </row>
    <row r="4385" spans="1:22" hidden="1" x14ac:dyDescent="0.2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 s="2">
        <v>98298.18</v>
      </c>
      <c r="H4385">
        <v>1</v>
      </c>
      <c r="I4385">
        <v>1</v>
      </c>
      <c r="J4385">
        <v>1</v>
      </c>
      <c r="K4385" s="1">
        <v>676.06</v>
      </c>
      <c r="L4385">
        <v>0</v>
      </c>
      <c r="M4385">
        <v>3</v>
      </c>
      <c r="N4385">
        <v>3740</v>
      </c>
      <c r="O4385">
        <v>9</v>
      </c>
      <c r="P4385">
        <v>160</v>
      </c>
      <c r="Q4385">
        <v>1</v>
      </c>
      <c r="R4385">
        <v>11220</v>
      </c>
      <c r="S4385" t="str" cm="1">
        <f t="array" ref="S4385">_xlfn.IFS(E4388&lt;30,"18-29",E4388&lt;45,"30-44",TRUE,"45+")</f>
        <v>30-44</v>
      </c>
      <c r="T4385" t="str" cm="1">
        <f t="array" ref="T4385">_xlfn.IFS(F4385&lt;=2,"0-2 Years",F4385&lt;=5,"3-5 Years",F4385&lt;=8,"6-8 Years",TRUE,"9-10 Years")</f>
        <v>3-5 Years</v>
      </c>
      <c r="U4385" t="str" cm="1">
        <f t="array" ref="U4385">_xlfn.IFS(P4385&gt;60,"High Risk",P4385&gt;30,"Medium Risk",TRUE,"Low Risk")</f>
        <v>High Risk</v>
      </c>
      <c r="V4385">
        <f t="shared" si="68"/>
        <v>2</v>
      </c>
    </row>
    <row r="4386" spans="1:22" hidden="1" x14ac:dyDescent="0.2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 s="2">
        <v>0</v>
      </c>
      <c r="H4386">
        <v>2</v>
      </c>
      <c r="I4386">
        <v>1</v>
      </c>
      <c r="J4386">
        <v>1</v>
      </c>
      <c r="K4386" s="1">
        <v>72203.8</v>
      </c>
      <c r="L4386">
        <v>0</v>
      </c>
      <c r="M4386">
        <v>15</v>
      </c>
      <c r="N4386">
        <v>4794</v>
      </c>
      <c r="O4386">
        <v>1</v>
      </c>
      <c r="P4386">
        <v>88</v>
      </c>
      <c r="Q4386">
        <v>6.6666666666666666E-2</v>
      </c>
      <c r="R4386">
        <v>71910</v>
      </c>
      <c r="S4386" t="str" cm="1">
        <f t="array" ref="S4386">_xlfn.IFS(E4389&lt;30,"18-29",E4389&lt;45,"30-44",TRUE,"45+")</f>
        <v>45+</v>
      </c>
      <c r="T4386" t="str" cm="1">
        <f t="array" ref="T4386">_xlfn.IFS(F4386&lt;=2,"0-2 Years",F4386&lt;=5,"3-5 Years",F4386&lt;=8,"6-8 Years",TRUE,"9-10 Years")</f>
        <v>0-2 Years</v>
      </c>
      <c r="U4386" t="str" cm="1">
        <f t="array" ref="U4386">_xlfn.IFS(P4386&gt;60,"High Risk",P4386&gt;30,"Medium Risk",TRUE,"Low Risk")</f>
        <v>High Risk</v>
      </c>
      <c r="V4386">
        <f t="shared" si="68"/>
        <v>4</v>
      </c>
    </row>
    <row r="4387" spans="1:22" x14ac:dyDescent="0.2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 s="2">
        <v>86911.8</v>
      </c>
      <c r="H4387">
        <v>1</v>
      </c>
      <c r="I4387">
        <v>1</v>
      </c>
      <c r="J4387">
        <v>0</v>
      </c>
      <c r="K4387" s="1">
        <v>174094.24</v>
      </c>
      <c r="L4387">
        <v>0</v>
      </c>
      <c r="M4387">
        <v>12</v>
      </c>
      <c r="N4387">
        <v>1511</v>
      </c>
      <c r="O4387">
        <v>4</v>
      </c>
      <c r="P4387">
        <v>35</v>
      </c>
      <c r="Q4387">
        <v>0.33333333333333331</v>
      </c>
      <c r="R4387">
        <v>18132</v>
      </c>
      <c r="S4387" t="str" cm="1">
        <f t="array" ref="S4387">_xlfn.IFS(E4390&lt;30,"18-29",E4390&lt;45,"30-44",TRUE,"45+")</f>
        <v>30-44</v>
      </c>
      <c r="T4387" t="str" cm="1">
        <f t="array" ref="T4387">_xlfn.IFS(F4387&lt;=2,"0-2 Years",F4387&lt;=5,"3-5 Years",F4387&lt;=8,"6-8 Years",TRUE,"9-10 Years")</f>
        <v>0-2 Years</v>
      </c>
      <c r="U4387" t="str" cm="1">
        <f t="array" ref="U4387">_xlfn.IFS(P4387&gt;60,"High Risk",P4387&gt;30,"Medium Risk",TRUE,"Low Risk")</f>
        <v>Medium Risk</v>
      </c>
      <c r="V4387">
        <f t="shared" si="68"/>
        <v>6</v>
      </c>
    </row>
    <row r="4388" spans="1:22" x14ac:dyDescent="0.2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 s="2">
        <v>139707.28</v>
      </c>
      <c r="H4388">
        <v>1</v>
      </c>
      <c r="I4388">
        <v>1</v>
      </c>
      <c r="J4388">
        <v>0</v>
      </c>
      <c r="K4388" s="1">
        <v>2150.2199999999998</v>
      </c>
      <c r="L4388">
        <v>0</v>
      </c>
      <c r="M4388">
        <v>3</v>
      </c>
      <c r="N4388">
        <v>4761</v>
      </c>
      <c r="O4388">
        <v>8</v>
      </c>
      <c r="P4388">
        <v>157</v>
      </c>
      <c r="Q4388">
        <v>1</v>
      </c>
      <c r="R4388">
        <v>14283</v>
      </c>
      <c r="S4388" t="str" cm="1">
        <f t="array" ref="S4388">_xlfn.IFS(E4391&lt;30,"18-29",E4391&lt;45,"30-44",TRUE,"45+")</f>
        <v>30-44</v>
      </c>
      <c r="T4388" t="str" cm="1">
        <f t="array" ref="T4388">_xlfn.IFS(F4388&lt;=2,"0-2 Years",F4388&lt;=5,"3-5 Years",F4388&lt;=8,"6-8 Years",TRUE,"9-10 Years")</f>
        <v>0-2 Years</v>
      </c>
      <c r="U4388" t="str" cm="1">
        <f t="array" ref="U4388">_xlfn.IFS(P4388&gt;60,"High Risk",P4388&gt;30,"Medium Risk",TRUE,"Low Risk")</f>
        <v>High Risk</v>
      </c>
      <c r="V4388">
        <f t="shared" si="68"/>
        <v>6</v>
      </c>
    </row>
    <row r="4389" spans="1:22" hidden="1" x14ac:dyDescent="0.2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 s="2">
        <v>0</v>
      </c>
      <c r="H4389">
        <v>2</v>
      </c>
      <c r="I4389">
        <v>1</v>
      </c>
      <c r="J4389">
        <v>1</v>
      </c>
      <c r="K4389" s="1">
        <v>177783.04000000001</v>
      </c>
      <c r="L4389">
        <v>0</v>
      </c>
      <c r="M4389">
        <v>19</v>
      </c>
      <c r="N4389">
        <v>3222</v>
      </c>
      <c r="O4389">
        <v>0</v>
      </c>
      <c r="P4389">
        <v>125</v>
      </c>
      <c r="Q4389">
        <v>0</v>
      </c>
      <c r="R4389">
        <v>61218</v>
      </c>
      <c r="S4389" t="str" cm="1">
        <f t="array" ref="S4389">_xlfn.IFS(E4392&lt;30,"18-29",E4392&lt;45,"30-44",TRUE,"45+")</f>
        <v>30-44</v>
      </c>
      <c r="T4389" t="str" cm="1">
        <f t="array" ref="T4389">_xlfn.IFS(F4389&lt;=2,"0-2 Years",F4389&lt;=5,"3-5 Years",F4389&lt;=8,"6-8 Years",TRUE,"9-10 Years")</f>
        <v>0-2 Years</v>
      </c>
      <c r="U4389" t="str" cm="1">
        <f t="array" ref="U4389">_xlfn.IFS(P4389&gt;60,"High Risk",P4389&gt;30,"Medium Risk",TRUE,"Low Risk")</f>
        <v>High Risk</v>
      </c>
      <c r="V4389">
        <f t="shared" si="68"/>
        <v>5</v>
      </c>
    </row>
    <row r="4390" spans="1:22" hidden="1" x14ac:dyDescent="0.2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 s="2">
        <v>142876.98000000001</v>
      </c>
      <c r="H4390">
        <v>2</v>
      </c>
      <c r="I4390">
        <v>1</v>
      </c>
      <c r="J4390">
        <v>0</v>
      </c>
      <c r="K4390" s="1">
        <v>44363.42</v>
      </c>
      <c r="L4390">
        <v>0</v>
      </c>
      <c r="M4390">
        <v>12</v>
      </c>
      <c r="N4390">
        <v>571</v>
      </c>
      <c r="O4390">
        <v>1</v>
      </c>
      <c r="P4390">
        <v>8</v>
      </c>
      <c r="Q4390">
        <v>8.3333333333333329E-2</v>
      </c>
      <c r="R4390">
        <v>6852</v>
      </c>
      <c r="S4390" t="str" cm="1">
        <f t="array" ref="S4390">_xlfn.IFS(E4393&lt;30,"18-29",E4393&lt;45,"30-44",TRUE,"45+")</f>
        <v>30-44</v>
      </c>
      <c r="T4390" t="str" cm="1">
        <f t="array" ref="T4390">_xlfn.IFS(F4390&lt;=2,"0-2 Years",F4390&lt;=5,"3-5 Years",F4390&lt;=8,"6-8 Years",TRUE,"9-10 Years")</f>
        <v>0-2 Years</v>
      </c>
      <c r="U4390" t="str" cm="1">
        <f t="array" ref="U4390">_xlfn.IFS(P4390&gt;60,"High Risk",P4390&gt;30,"Medium Risk",TRUE,"Low Risk")</f>
        <v>Low Risk</v>
      </c>
      <c r="V4390">
        <f t="shared" si="68"/>
        <v>4</v>
      </c>
    </row>
    <row r="4391" spans="1:22" hidden="1" x14ac:dyDescent="0.2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 s="2">
        <v>146301.31</v>
      </c>
      <c r="H4391">
        <v>1</v>
      </c>
      <c r="I4391">
        <v>0</v>
      </c>
      <c r="J4391">
        <v>0</v>
      </c>
      <c r="K4391" s="1">
        <v>96847.91</v>
      </c>
      <c r="L4391">
        <v>0</v>
      </c>
      <c r="M4391">
        <v>4</v>
      </c>
      <c r="N4391">
        <v>4994</v>
      </c>
      <c r="O4391">
        <v>2</v>
      </c>
      <c r="P4391">
        <v>160</v>
      </c>
      <c r="Q4391">
        <v>0.5</v>
      </c>
      <c r="R4391">
        <v>19976</v>
      </c>
      <c r="S4391" t="str" cm="1">
        <f t="array" ref="S4391">_xlfn.IFS(E4394&lt;30,"18-29",E4394&lt;45,"30-44",TRUE,"45+")</f>
        <v>45+</v>
      </c>
      <c r="T4391" t="str" cm="1">
        <f t="array" ref="T4391">_xlfn.IFS(F4391&lt;=2,"0-2 Years",F4391&lt;=5,"3-5 Years",F4391&lt;=8,"6-8 Years",TRUE,"9-10 Years")</f>
        <v>6-8 Years</v>
      </c>
      <c r="U4391" t="str" cm="1">
        <f t="array" ref="U4391">_xlfn.IFS(P4391&gt;60,"High Risk",P4391&gt;30,"Medium Risk",TRUE,"Low Risk")</f>
        <v>High Risk</v>
      </c>
      <c r="V4391">
        <f t="shared" si="68"/>
        <v>5</v>
      </c>
    </row>
    <row r="4392" spans="1:22" hidden="1" x14ac:dyDescent="0.2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 s="2">
        <v>47364.45</v>
      </c>
      <c r="H4392">
        <v>1</v>
      </c>
      <c r="I4392">
        <v>1</v>
      </c>
      <c r="J4392">
        <v>1</v>
      </c>
      <c r="K4392" s="1">
        <v>148579.43</v>
      </c>
      <c r="L4392">
        <v>1</v>
      </c>
      <c r="M4392">
        <v>8</v>
      </c>
      <c r="N4392">
        <v>3260</v>
      </c>
      <c r="O4392">
        <v>6</v>
      </c>
      <c r="P4392">
        <v>70</v>
      </c>
      <c r="Q4392">
        <v>0.75</v>
      </c>
      <c r="R4392">
        <v>26080</v>
      </c>
      <c r="S4392" t="str" cm="1">
        <f t="array" ref="S4392">_xlfn.IFS(E4395&lt;30,"18-29",E4395&lt;45,"30-44",TRUE,"45+")</f>
        <v>30-44</v>
      </c>
      <c r="T4392" t="str" cm="1">
        <f t="array" ref="T4392">_xlfn.IFS(F4392&lt;=2,"0-2 Years",F4392&lt;=5,"3-5 Years",F4392&lt;=8,"6-8 Years",TRUE,"9-10 Years")</f>
        <v>3-5 Years</v>
      </c>
      <c r="U4392" t="str" cm="1">
        <f t="array" ref="U4392">_xlfn.IFS(P4392&gt;60,"High Risk",P4392&gt;30,"Medium Risk",TRUE,"Low Risk")</f>
        <v>High Risk</v>
      </c>
      <c r="V4392">
        <f t="shared" si="68"/>
        <v>2</v>
      </c>
    </row>
    <row r="4393" spans="1:22" x14ac:dyDescent="0.2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 s="2">
        <v>0</v>
      </c>
      <c r="H4393">
        <v>2</v>
      </c>
      <c r="I4393">
        <v>1</v>
      </c>
      <c r="J4393">
        <v>0</v>
      </c>
      <c r="K4393" s="1">
        <v>38308.339999999997</v>
      </c>
      <c r="L4393">
        <v>0</v>
      </c>
      <c r="M4393">
        <v>10</v>
      </c>
      <c r="N4393">
        <v>4447</v>
      </c>
      <c r="O4393">
        <v>10</v>
      </c>
      <c r="P4393">
        <v>97</v>
      </c>
      <c r="Q4393">
        <v>1</v>
      </c>
      <c r="R4393">
        <v>44470</v>
      </c>
      <c r="S4393" t="str" cm="1">
        <f t="array" ref="S4393">_xlfn.IFS(E4396&lt;30,"18-29",E4396&lt;45,"30-44",TRUE,"45+")</f>
        <v>18-29</v>
      </c>
      <c r="T4393" t="str" cm="1">
        <f t="array" ref="T4393">_xlfn.IFS(F4393&lt;=2,"0-2 Years",F4393&lt;=5,"3-5 Years",F4393&lt;=8,"6-8 Years",TRUE,"9-10 Years")</f>
        <v>6-8 Years</v>
      </c>
      <c r="U4393" t="str" cm="1">
        <f t="array" ref="U4393">_xlfn.IFS(P4393&gt;60,"High Risk",P4393&gt;30,"Medium Risk",TRUE,"Low Risk")</f>
        <v>High Risk</v>
      </c>
      <c r="V4393">
        <f t="shared" si="68"/>
        <v>6</v>
      </c>
    </row>
    <row r="4394" spans="1:22" hidden="1" x14ac:dyDescent="0.2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 s="2">
        <v>58137.08</v>
      </c>
      <c r="H4394">
        <v>1</v>
      </c>
      <c r="I4394">
        <v>0</v>
      </c>
      <c r="J4394">
        <v>1</v>
      </c>
      <c r="K4394" s="1">
        <v>142538.31</v>
      </c>
      <c r="L4394">
        <v>0</v>
      </c>
      <c r="M4394">
        <v>21</v>
      </c>
      <c r="N4394">
        <v>1266</v>
      </c>
      <c r="O4394">
        <v>10</v>
      </c>
      <c r="P4394">
        <v>17</v>
      </c>
      <c r="Q4394">
        <v>0.47619047619047616</v>
      </c>
      <c r="R4394">
        <v>26586</v>
      </c>
      <c r="S4394" t="str" cm="1">
        <f t="array" ref="S4394">_xlfn.IFS(E4397&lt;30,"18-29",E4397&lt;45,"30-44",TRUE,"45+")</f>
        <v>18-29</v>
      </c>
      <c r="T4394" t="str" cm="1">
        <f t="array" ref="T4394">_xlfn.IFS(F4394&lt;=2,"0-2 Years",F4394&lt;=5,"3-5 Years",F4394&lt;=8,"6-8 Years",TRUE,"9-10 Years")</f>
        <v>0-2 Years</v>
      </c>
      <c r="U4394" t="str" cm="1">
        <f t="array" ref="U4394">_xlfn.IFS(P4394&gt;60,"High Risk",P4394&gt;30,"Medium Risk",TRUE,"Low Risk")</f>
        <v>Low Risk</v>
      </c>
      <c r="V4394">
        <f t="shared" si="68"/>
        <v>4</v>
      </c>
    </row>
    <row r="4395" spans="1:22" hidden="1" x14ac:dyDescent="0.2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 s="2">
        <v>179886.41</v>
      </c>
      <c r="H4395">
        <v>2</v>
      </c>
      <c r="I4395">
        <v>0</v>
      </c>
      <c r="J4395">
        <v>0</v>
      </c>
      <c r="K4395" s="1">
        <v>153122.57999999999</v>
      </c>
      <c r="L4395">
        <v>0</v>
      </c>
      <c r="M4395">
        <v>28</v>
      </c>
      <c r="N4395">
        <v>908</v>
      </c>
      <c r="O4395">
        <v>2</v>
      </c>
      <c r="P4395">
        <v>102</v>
      </c>
      <c r="Q4395">
        <v>7.1428571428571425E-2</v>
      </c>
      <c r="R4395">
        <v>25424</v>
      </c>
      <c r="S4395" t="str" cm="1">
        <f t="array" ref="S4395">_xlfn.IFS(E4398&lt;30,"18-29",E4398&lt;45,"30-44",TRUE,"45+")</f>
        <v>45+</v>
      </c>
      <c r="T4395" t="str" cm="1">
        <f t="array" ref="T4395">_xlfn.IFS(F4395&lt;=2,"0-2 Years",F4395&lt;=5,"3-5 Years",F4395&lt;=8,"6-8 Years",TRUE,"9-10 Years")</f>
        <v>6-8 Years</v>
      </c>
      <c r="U4395" t="str" cm="1">
        <f t="array" ref="U4395">_xlfn.IFS(P4395&gt;60,"High Risk",P4395&gt;30,"Medium Risk",TRUE,"Low Risk")</f>
        <v>High Risk</v>
      </c>
      <c r="V4395">
        <f t="shared" si="68"/>
        <v>3</v>
      </c>
    </row>
    <row r="4396" spans="1:22" hidden="1" x14ac:dyDescent="0.2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 s="2">
        <v>107637.97</v>
      </c>
      <c r="H4396">
        <v>2</v>
      </c>
      <c r="I4396">
        <v>0</v>
      </c>
      <c r="J4396">
        <v>1</v>
      </c>
      <c r="K4396" s="1">
        <v>169505.83</v>
      </c>
      <c r="L4396">
        <v>0</v>
      </c>
      <c r="M4396">
        <v>30</v>
      </c>
      <c r="N4396">
        <v>2752</v>
      </c>
      <c r="O4396">
        <v>8</v>
      </c>
      <c r="P4396">
        <v>7</v>
      </c>
      <c r="Q4396">
        <v>0.26666666666666666</v>
      </c>
      <c r="R4396">
        <v>82560</v>
      </c>
      <c r="S4396" t="str" cm="1">
        <f t="array" ref="S4396">_xlfn.IFS(E4399&lt;30,"18-29",E4399&lt;45,"30-44",TRUE,"45+")</f>
        <v>30-44</v>
      </c>
      <c r="T4396" t="str" cm="1">
        <f t="array" ref="T4396">_xlfn.IFS(F4396&lt;=2,"0-2 Years",F4396&lt;=5,"3-5 Years",F4396&lt;=8,"6-8 Years",TRUE,"9-10 Years")</f>
        <v>6-8 Years</v>
      </c>
      <c r="U4396" t="str" cm="1">
        <f t="array" ref="U4396">_xlfn.IFS(P4396&gt;60,"High Risk",P4396&gt;30,"Medium Risk",TRUE,"Low Risk")</f>
        <v>Low Risk</v>
      </c>
      <c r="V4396">
        <f t="shared" si="68"/>
        <v>0</v>
      </c>
    </row>
    <row r="4397" spans="1:22" hidden="1" x14ac:dyDescent="0.2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 s="2">
        <v>167685.56</v>
      </c>
      <c r="H4397">
        <v>1</v>
      </c>
      <c r="I4397">
        <v>1</v>
      </c>
      <c r="J4397">
        <v>0</v>
      </c>
      <c r="K4397" s="1">
        <v>57929.9</v>
      </c>
      <c r="L4397">
        <v>0</v>
      </c>
      <c r="M4397">
        <v>29</v>
      </c>
      <c r="N4397">
        <v>1565</v>
      </c>
      <c r="O4397">
        <v>7</v>
      </c>
      <c r="P4397">
        <v>111</v>
      </c>
      <c r="Q4397">
        <v>0.2413793103448276</v>
      </c>
      <c r="R4397">
        <v>45385</v>
      </c>
      <c r="S4397" t="str" cm="1">
        <f t="array" ref="S4397">_xlfn.IFS(E4400&lt;30,"18-29",E4400&lt;45,"30-44",TRUE,"45+")</f>
        <v>30-44</v>
      </c>
      <c r="T4397" t="str" cm="1">
        <f t="array" ref="T4397">_xlfn.IFS(F4397&lt;=2,"0-2 Years",F4397&lt;=5,"3-5 Years",F4397&lt;=8,"6-8 Years",TRUE,"9-10 Years")</f>
        <v>6-8 Years</v>
      </c>
      <c r="U4397" t="str" cm="1">
        <f t="array" ref="U4397">_xlfn.IFS(P4397&gt;60,"High Risk",P4397&gt;30,"Medium Risk",TRUE,"Low Risk")</f>
        <v>High Risk</v>
      </c>
      <c r="V4397">
        <f t="shared" si="68"/>
        <v>5</v>
      </c>
    </row>
    <row r="4398" spans="1:22" x14ac:dyDescent="0.2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 s="2">
        <v>136525.99</v>
      </c>
      <c r="H4398">
        <v>1</v>
      </c>
      <c r="I4398">
        <v>0</v>
      </c>
      <c r="J4398">
        <v>0</v>
      </c>
      <c r="K4398" s="1">
        <v>175399.14</v>
      </c>
      <c r="L4398">
        <v>0</v>
      </c>
      <c r="M4398">
        <v>7</v>
      </c>
      <c r="N4398">
        <v>4357</v>
      </c>
      <c r="O4398">
        <v>1</v>
      </c>
      <c r="P4398">
        <v>55</v>
      </c>
      <c r="Q4398">
        <v>0.14285714285714285</v>
      </c>
      <c r="R4398">
        <v>30499</v>
      </c>
      <c r="S4398" t="str" cm="1">
        <f t="array" ref="S4398">_xlfn.IFS(E4401&lt;30,"18-29",E4401&lt;45,"30-44",TRUE,"45+")</f>
        <v>45+</v>
      </c>
      <c r="T4398" t="str" cm="1">
        <f t="array" ref="T4398">_xlfn.IFS(F4398&lt;=2,"0-2 Years",F4398&lt;=5,"3-5 Years",F4398&lt;=8,"6-8 Years",TRUE,"9-10 Years")</f>
        <v>3-5 Years</v>
      </c>
      <c r="U4398" t="str" cm="1">
        <f t="array" ref="U4398">_xlfn.IFS(P4398&gt;60,"High Risk",P4398&gt;30,"Medium Risk",TRUE,"Low Risk")</f>
        <v>Medium Risk</v>
      </c>
      <c r="V4398">
        <f t="shared" si="68"/>
        <v>6</v>
      </c>
    </row>
    <row r="4399" spans="1:22" hidden="1" x14ac:dyDescent="0.2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 s="2">
        <v>52106.33</v>
      </c>
      <c r="H4399">
        <v>2</v>
      </c>
      <c r="I4399">
        <v>1</v>
      </c>
      <c r="J4399">
        <v>1</v>
      </c>
      <c r="K4399" s="1">
        <v>107964.36</v>
      </c>
      <c r="L4399">
        <v>0</v>
      </c>
      <c r="M4399">
        <v>21</v>
      </c>
      <c r="N4399">
        <v>559</v>
      </c>
      <c r="O4399">
        <v>3</v>
      </c>
      <c r="P4399">
        <v>178</v>
      </c>
      <c r="Q4399">
        <v>0.14285714285714285</v>
      </c>
      <c r="R4399">
        <v>11739</v>
      </c>
      <c r="S4399" t="str" cm="1">
        <f t="array" ref="S4399">_xlfn.IFS(E4402&lt;30,"18-29",E4402&lt;45,"30-44",TRUE,"45+")</f>
        <v>30-44</v>
      </c>
      <c r="T4399" t="str" cm="1">
        <f t="array" ref="T4399">_xlfn.IFS(F4399&lt;=2,"0-2 Years",F4399&lt;=5,"3-5 Years",F4399&lt;=8,"6-8 Years",TRUE,"9-10 Years")</f>
        <v>6-8 Years</v>
      </c>
      <c r="U4399" t="str" cm="1">
        <f t="array" ref="U4399">_xlfn.IFS(P4399&gt;60,"High Risk",P4399&gt;30,"Medium Risk",TRUE,"Low Risk")</f>
        <v>High Risk</v>
      </c>
      <c r="V4399">
        <f t="shared" si="68"/>
        <v>0</v>
      </c>
    </row>
    <row r="4400" spans="1:22" x14ac:dyDescent="0.2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 s="2">
        <v>0</v>
      </c>
      <c r="H4400">
        <v>1</v>
      </c>
      <c r="I4400">
        <v>1</v>
      </c>
      <c r="J4400">
        <v>0</v>
      </c>
      <c r="K4400" s="1">
        <v>94263.44</v>
      </c>
      <c r="L4400">
        <v>0</v>
      </c>
      <c r="M4400">
        <v>25</v>
      </c>
      <c r="N4400">
        <v>4861</v>
      </c>
      <c r="O4400">
        <v>3</v>
      </c>
      <c r="P4400">
        <v>88</v>
      </c>
      <c r="Q4400">
        <v>0.12</v>
      </c>
      <c r="R4400">
        <v>121525</v>
      </c>
      <c r="S4400" t="str" cm="1">
        <f t="array" ref="S4400">_xlfn.IFS(E4403&lt;30,"18-29",E4403&lt;45,"30-44",TRUE,"45+")</f>
        <v>30-44</v>
      </c>
      <c r="T4400" t="str" cm="1">
        <f t="array" ref="T4400">_xlfn.IFS(F4400&lt;=2,"0-2 Years",F4400&lt;=5,"3-5 Years",F4400&lt;=8,"6-8 Years",TRUE,"9-10 Years")</f>
        <v>6-8 Years</v>
      </c>
      <c r="U4400" t="str" cm="1">
        <f t="array" ref="U4400">_xlfn.IFS(P4400&gt;60,"High Risk",P4400&gt;30,"Medium Risk",TRUE,"Low Risk")</f>
        <v>High Risk</v>
      </c>
      <c r="V4400">
        <f t="shared" si="68"/>
        <v>8</v>
      </c>
    </row>
    <row r="4401" spans="1:22" hidden="1" x14ac:dyDescent="0.2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 s="2">
        <v>104930.38</v>
      </c>
      <c r="H4401">
        <v>1</v>
      </c>
      <c r="I4401">
        <v>1</v>
      </c>
      <c r="J4401">
        <v>0</v>
      </c>
      <c r="K4401" s="1">
        <v>155921.81</v>
      </c>
      <c r="L4401">
        <v>1</v>
      </c>
      <c r="M4401">
        <v>8</v>
      </c>
      <c r="N4401">
        <v>1897</v>
      </c>
      <c r="O4401">
        <v>6</v>
      </c>
      <c r="P4401">
        <v>100</v>
      </c>
      <c r="Q4401">
        <v>0.75</v>
      </c>
      <c r="R4401">
        <v>15176</v>
      </c>
      <c r="S4401" t="str" cm="1">
        <f t="array" ref="S4401">_xlfn.IFS(E4404&lt;30,"18-29",E4404&lt;45,"30-44",TRUE,"45+")</f>
        <v>45+</v>
      </c>
      <c r="T4401" t="str" cm="1">
        <f t="array" ref="T4401">_xlfn.IFS(F4401&lt;=2,"0-2 Years",F4401&lt;=5,"3-5 Years",F4401&lt;=8,"6-8 Years",TRUE,"9-10 Years")</f>
        <v>9-10 Years</v>
      </c>
      <c r="U4401" t="str" cm="1">
        <f t="array" ref="U4401">_xlfn.IFS(P4401&gt;60,"High Risk",P4401&gt;30,"Medium Risk",TRUE,"Low Risk")</f>
        <v>High Risk</v>
      </c>
      <c r="V4401">
        <f t="shared" si="68"/>
        <v>5</v>
      </c>
    </row>
    <row r="4402" spans="1:22" hidden="1" x14ac:dyDescent="0.2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 s="2">
        <v>106434.94</v>
      </c>
      <c r="H4402">
        <v>1</v>
      </c>
      <c r="I4402">
        <v>0</v>
      </c>
      <c r="J4402">
        <v>1</v>
      </c>
      <c r="K4402" s="1">
        <v>137995.66</v>
      </c>
      <c r="L4402">
        <v>1</v>
      </c>
      <c r="M4402">
        <v>2</v>
      </c>
      <c r="N4402">
        <v>2194</v>
      </c>
      <c r="O4402">
        <v>2</v>
      </c>
      <c r="P4402">
        <v>104</v>
      </c>
      <c r="Q4402">
        <v>1</v>
      </c>
      <c r="R4402">
        <v>4388</v>
      </c>
      <c r="S4402" t="str" cm="1">
        <f t="array" ref="S4402">_xlfn.IFS(E4405&lt;30,"18-29",E4405&lt;45,"30-44",TRUE,"45+")</f>
        <v>30-44</v>
      </c>
      <c r="T4402" t="str" cm="1">
        <f t="array" ref="T4402">_xlfn.IFS(F4402&lt;=2,"0-2 Years",F4402&lt;=5,"3-5 Years",F4402&lt;=8,"6-8 Years",TRUE,"9-10 Years")</f>
        <v>6-8 Years</v>
      </c>
      <c r="U4402" t="str" cm="1">
        <f t="array" ref="U4402">_xlfn.IFS(P4402&gt;60,"High Risk",P4402&gt;30,"Medium Risk",TRUE,"Low Risk")</f>
        <v>High Risk</v>
      </c>
      <c r="V4402">
        <f t="shared" si="68"/>
        <v>2</v>
      </c>
    </row>
    <row r="4403" spans="1:22" x14ac:dyDescent="0.2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 s="2">
        <v>112803.92</v>
      </c>
      <c r="H4403">
        <v>1</v>
      </c>
      <c r="I4403">
        <v>1</v>
      </c>
      <c r="J4403">
        <v>0</v>
      </c>
      <c r="K4403" s="1">
        <v>179631.85</v>
      </c>
      <c r="L4403">
        <v>0</v>
      </c>
      <c r="M4403">
        <v>5</v>
      </c>
      <c r="N4403">
        <v>4006</v>
      </c>
      <c r="O4403">
        <v>0</v>
      </c>
      <c r="P4403">
        <v>104</v>
      </c>
      <c r="Q4403">
        <v>0</v>
      </c>
      <c r="R4403">
        <v>20030</v>
      </c>
      <c r="S4403" t="str" cm="1">
        <f t="array" ref="S4403">_xlfn.IFS(E4406&lt;30,"18-29",E4406&lt;45,"30-44",TRUE,"45+")</f>
        <v>30-44</v>
      </c>
      <c r="T4403" t="str" cm="1">
        <f t="array" ref="T4403">_xlfn.IFS(F4403&lt;=2,"0-2 Years",F4403&lt;=5,"3-5 Years",F4403&lt;=8,"6-8 Years",TRUE,"9-10 Years")</f>
        <v>0-2 Years</v>
      </c>
      <c r="U4403" t="str" cm="1">
        <f t="array" ref="U4403">_xlfn.IFS(P4403&gt;60,"High Risk",P4403&gt;30,"Medium Risk",TRUE,"Low Risk")</f>
        <v>High Risk</v>
      </c>
      <c r="V4403">
        <f t="shared" si="68"/>
        <v>6</v>
      </c>
    </row>
    <row r="4404" spans="1:22" x14ac:dyDescent="0.2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 s="2">
        <v>120530.34</v>
      </c>
      <c r="H4404">
        <v>1</v>
      </c>
      <c r="I4404">
        <v>1</v>
      </c>
      <c r="J4404">
        <v>0</v>
      </c>
      <c r="K4404" s="1">
        <v>166586.99</v>
      </c>
      <c r="L4404">
        <v>1</v>
      </c>
      <c r="M4404">
        <v>17</v>
      </c>
      <c r="N4404">
        <v>3066</v>
      </c>
      <c r="O4404">
        <v>5</v>
      </c>
      <c r="P4404">
        <v>151</v>
      </c>
      <c r="Q4404">
        <v>0.29411764705882354</v>
      </c>
      <c r="R4404">
        <v>52122</v>
      </c>
      <c r="S4404" t="str" cm="1">
        <f t="array" ref="S4404">_xlfn.IFS(E4407&lt;30,"18-29",E4407&lt;45,"30-44",TRUE,"45+")</f>
        <v>30-44</v>
      </c>
      <c r="T4404" t="str" cm="1">
        <f t="array" ref="T4404">_xlfn.IFS(F4404&lt;=2,"0-2 Years",F4404&lt;=5,"3-5 Years",F4404&lt;=8,"6-8 Years",TRUE,"9-10 Years")</f>
        <v>9-10 Years</v>
      </c>
      <c r="U4404" t="str" cm="1">
        <f t="array" ref="U4404">_xlfn.IFS(P4404&gt;60,"High Risk",P4404&gt;30,"Medium Risk",TRUE,"Low Risk")</f>
        <v>High Risk</v>
      </c>
      <c r="V4404">
        <f t="shared" si="68"/>
        <v>6</v>
      </c>
    </row>
    <row r="4405" spans="1:22" hidden="1" x14ac:dyDescent="0.2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 s="2">
        <v>113641.49</v>
      </c>
      <c r="H4405">
        <v>4</v>
      </c>
      <c r="I4405">
        <v>1</v>
      </c>
      <c r="J4405">
        <v>0</v>
      </c>
      <c r="K4405" s="1">
        <v>115116.35</v>
      </c>
      <c r="L4405">
        <v>1</v>
      </c>
      <c r="M4405">
        <v>4</v>
      </c>
      <c r="N4405">
        <v>2400</v>
      </c>
      <c r="O4405">
        <v>0</v>
      </c>
      <c r="P4405">
        <v>140</v>
      </c>
      <c r="Q4405">
        <v>0</v>
      </c>
      <c r="R4405">
        <v>9600</v>
      </c>
      <c r="S4405" t="str" cm="1">
        <f t="array" ref="S4405">_xlfn.IFS(E4408&lt;30,"18-29",E4408&lt;45,"30-44",TRUE,"45+")</f>
        <v>18-29</v>
      </c>
      <c r="T4405" t="str" cm="1">
        <f t="array" ref="T4405">_xlfn.IFS(F4405&lt;=2,"0-2 Years",F4405&lt;=5,"3-5 Years",F4405&lt;=8,"6-8 Years",TRUE,"9-10 Years")</f>
        <v>0-2 Years</v>
      </c>
      <c r="U4405" t="str" cm="1">
        <f t="array" ref="U4405">_xlfn.IFS(P4405&gt;60,"High Risk",P4405&gt;30,"Medium Risk",TRUE,"Low Risk")</f>
        <v>High Risk</v>
      </c>
      <c r="V4405">
        <f t="shared" si="68"/>
        <v>4</v>
      </c>
    </row>
    <row r="4406" spans="1:22" hidden="1" x14ac:dyDescent="0.2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 s="2">
        <v>145081.72</v>
      </c>
      <c r="H4406">
        <v>1</v>
      </c>
      <c r="I4406">
        <v>1</v>
      </c>
      <c r="J4406">
        <v>1</v>
      </c>
      <c r="K4406" s="1">
        <v>23881.62</v>
      </c>
      <c r="L4406">
        <v>0</v>
      </c>
      <c r="M4406">
        <v>17</v>
      </c>
      <c r="N4406">
        <v>3411</v>
      </c>
      <c r="O4406">
        <v>7</v>
      </c>
      <c r="P4406">
        <v>29</v>
      </c>
      <c r="Q4406">
        <v>0.41176470588235292</v>
      </c>
      <c r="R4406">
        <v>57987</v>
      </c>
      <c r="S4406" t="str" cm="1">
        <f t="array" ref="S4406">_xlfn.IFS(E4409&lt;30,"18-29",E4409&lt;45,"30-44",TRUE,"45+")</f>
        <v>30-44</v>
      </c>
      <c r="T4406" t="str" cm="1">
        <f t="array" ref="T4406">_xlfn.IFS(F4406&lt;=2,"0-2 Years",F4406&lt;=5,"3-5 Years",F4406&lt;=8,"6-8 Years",TRUE,"9-10 Years")</f>
        <v>0-2 Years</v>
      </c>
      <c r="U4406" t="str" cm="1">
        <f t="array" ref="U4406">_xlfn.IFS(P4406&gt;60,"High Risk",P4406&gt;30,"Medium Risk",TRUE,"Low Risk")</f>
        <v>Low Risk</v>
      </c>
      <c r="V4406">
        <f t="shared" si="68"/>
        <v>3</v>
      </c>
    </row>
    <row r="4407" spans="1:22" hidden="1" x14ac:dyDescent="0.2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 s="2">
        <v>0</v>
      </c>
      <c r="H4407">
        <v>2</v>
      </c>
      <c r="I4407">
        <v>1</v>
      </c>
      <c r="J4407">
        <v>1</v>
      </c>
      <c r="K4407" s="1">
        <v>105837.38</v>
      </c>
      <c r="L4407">
        <v>0</v>
      </c>
      <c r="M4407">
        <v>23</v>
      </c>
      <c r="N4407">
        <v>547</v>
      </c>
      <c r="O4407">
        <v>6</v>
      </c>
      <c r="P4407">
        <v>8</v>
      </c>
      <c r="Q4407">
        <v>0.2608695652173913</v>
      </c>
      <c r="R4407">
        <v>12581</v>
      </c>
      <c r="S4407" t="str" cm="1">
        <f t="array" ref="S4407">_xlfn.IFS(E4410&lt;30,"18-29",E4410&lt;45,"30-44",TRUE,"45+")</f>
        <v>30-44</v>
      </c>
      <c r="T4407" t="str" cm="1">
        <f t="array" ref="T4407">_xlfn.IFS(F4407&lt;=2,"0-2 Years",F4407&lt;=5,"3-5 Years",F4407&lt;=8,"6-8 Years",TRUE,"9-10 Years")</f>
        <v>9-10 Years</v>
      </c>
      <c r="U4407" t="str" cm="1">
        <f t="array" ref="U4407">_xlfn.IFS(P4407&gt;60,"High Risk",P4407&gt;30,"Medium Risk",TRUE,"Low Risk")</f>
        <v>Low Risk</v>
      </c>
      <c r="V4407">
        <f t="shared" si="68"/>
        <v>3</v>
      </c>
    </row>
    <row r="4408" spans="1:22" hidden="1" x14ac:dyDescent="0.2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 s="2">
        <v>135842.89000000001</v>
      </c>
      <c r="H4408">
        <v>1</v>
      </c>
      <c r="I4408">
        <v>1</v>
      </c>
      <c r="J4408">
        <v>1</v>
      </c>
      <c r="K4408" s="1">
        <v>101418.05</v>
      </c>
      <c r="L4408">
        <v>0</v>
      </c>
      <c r="M4408">
        <v>24</v>
      </c>
      <c r="N4408">
        <v>2966</v>
      </c>
      <c r="O4408">
        <v>4</v>
      </c>
      <c r="P4408">
        <v>37</v>
      </c>
      <c r="Q4408">
        <v>0.16666666666666666</v>
      </c>
      <c r="R4408">
        <v>71184</v>
      </c>
      <c r="S4408" t="str" cm="1">
        <f t="array" ref="S4408">_xlfn.IFS(E4411&lt;30,"18-29",E4411&lt;45,"30-44",TRUE,"45+")</f>
        <v>30-44</v>
      </c>
      <c r="T4408" t="str" cm="1">
        <f t="array" ref="T4408">_xlfn.IFS(F4408&lt;=2,"0-2 Years",F4408&lt;=5,"3-5 Years",F4408&lt;=8,"6-8 Years",TRUE,"9-10 Years")</f>
        <v>6-8 Years</v>
      </c>
      <c r="U4408" t="str" cm="1">
        <f t="array" ref="U4408">_xlfn.IFS(P4408&gt;60,"High Risk",P4408&gt;30,"Medium Risk",TRUE,"Low Risk")</f>
        <v>Medium Risk</v>
      </c>
      <c r="V4408">
        <f t="shared" si="68"/>
        <v>2</v>
      </c>
    </row>
    <row r="4409" spans="1:22" x14ac:dyDescent="0.2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 s="2">
        <v>112203.25</v>
      </c>
      <c r="H4409">
        <v>1</v>
      </c>
      <c r="I4409">
        <v>1</v>
      </c>
      <c r="J4409">
        <v>0</v>
      </c>
      <c r="K4409" s="1">
        <v>182266.01</v>
      </c>
      <c r="L4409">
        <v>0</v>
      </c>
      <c r="M4409">
        <v>17</v>
      </c>
      <c r="N4409">
        <v>3827</v>
      </c>
      <c r="O4409">
        <v>7</v>
      </c>
      <c r="P4409">
        <v>149</v>
      </c>
      <c r="Q4409">
        <v>0.41176470588235292</v>
      </c>
      <c r="R4409">
        <v>65059</v>
      </c>
      <c r="S4409" t="str" cm="1">
        <f t="array" ref="S4409">_xlfn.IFS(E4412&lt;30,"18-29",E4412&lt;45,"30-44",TRUE,"45+")</f>
        <v>30-44</v>
      </c>
      <c r="T4409" t="str" cm="1">
        <f t="array" ref="T4409">_xlfn.IFS(F4409&lt;=2,"0-2 Years",F4409&lt;=5,"3-5 Years",F4409&lt;=8,"6-8 Years",TRUE,"9-10 Years")</f>
        <v>0-2 Years</v>
      </c>
      <c r="U4409" t="str" cm="1">
        <f t="array" ref="U4409">_xlfn.IFS(P4409&gt;60,"High Risk",P4409&gt;30,"Medium Risk",TRUE,"Low Risk")</f>
        <v>High Risk</v>
      </c>
      <c r="V4409">
        <f t="shared" si="68"/>
        <v>6</v>
      </c>
    </row>
    <row r="4410" spans="1:22" hidden="1" x14ac:dyDescent="0.2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 s="2">
        <v>129895.19</v>
      </c>
      <c r="H4410">
        <v>1</v>
      </c>
      <c r="I4410">
        <v>0</v>
      </c>
      <c r="J4410">
        <v>1</v>
      </c>
      <c r="K4410" s="1">
        <v>28698.17</v>
      </c>
      <c r="L4410">
        <v>0</v>
      </c>
      <c r="M4410">
        <v>16</v>
      </c>
      <c r="N4410">
        <v>2628</v>
      </c>
      <c r="O4410">
        <v>2</v>
      </c>
      <c r="P4410">
        <v>124</v>
      </c>
      <c r="Q4410">
        <v>0.125</v>
      </c>
      <c r="R4410">
        <v>42048</v>
      </c>
      <c r="S4410" t="str" cm="1">
        <f t="array" ref="S4410">_xlfn.IFS(E4413&lt;30,"18-29",E4413&lt;45,"30-44",TRUE,"45+")</f>
        <v>30-44</v>
      </c>
      <c r="T4410" t="str" cm="1">
        <f t="array" ref="T4410">_xlfn.IFS(F4410&lt;=2,"0-2 Years",F4410&lt;=5,"3-5 Years",F4410&lt;=8,"6-8 Years",TRUE,"9-10 Years")</f>
        <v>6-8 Years</v>
      </c>
      <c r="U4410" t="str" cm="1">
        <f t="array" ref="U4410">_xlfn.IFS(P4410&gt;60,"High Risk",P4410&gt;30,"Medium Risk",TRUE,"Low Risk")</f>
        <v>High Risk</v>
      </c>
      <c r="V4410">
        <f t="shared" si="68"/>
        <v>2</v>
      </c>
    </row>
    <row r="4411" spans="1:22" hidden="1" x14ac:dyDescent="0.2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 s="2">
        <v>149049.92000000001</v>
      </c>
      <c r="H4411">
        <v>1</v>
      </c>
      <c r="I4411">
        <v>0</v>
      </c>
      <c r="J4411">
        <v>1</v>
      </c>
      <c r="K4411" s="1">
        <v>50422.36</v>
      </c>
      <c r="L4411">
        <v>1</v>
      </c>
      <c r="M4411">
        <v>11</v>
      </c>
      <c r="N4411">
        <v>3633</v>
      </c>
      <c r="O4411">
        <v>10</v>
      </c>
      <c r="P4411">
        <v>155</v>
      </c>
      <c r="Q4411">
        <v>0.90909090909090906</v>
      </c>
      <c r="R4411">
        <v>39963</v>
      </c>
      <c r="S4411" t="str" cm="1">
        <f t="array" ref="S4411">_xlfn.IFS(E4414&lt;30,"18-29",E4414&lt;45,"30-44",TRUE,"45+")</f>
        <v>30-44</v>
      </c>
      <c r="T4411" t="str" cm="1">
        <f t="array" ref="T4411">_xlfn.IFS(F4411&lt;=2,"0-2 Years",F4411&lt;=5,"3-5 Years",F4411&lt;=8,"6-8 Years",TRUE,"9-10 Years")</f>
        <v>6-8 Years</v>
      </c>
      <c r="U4411" t="str" cm="1">
        <f t="array" ref="U4411">_xlfn.IFS(P4411&gt;60,"High Risk",P4411&gt;30,"Medium Risk",TRUE,"Low Risk")</f>
        <v>High Risk</v>
      </c>
      <c r="V4411">
        <f t="shared" si="68"/>
        <v>2</v>
      </c>
    </row>
    <row r="4412" spans="1:22" hidden="1" x14ac:dyDescent="0.2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 s="2">
        <v>153279.39000000001</v>
      </c>
      <c r="H4412">
        <v>1</v>
      </c>
      <c r="I4412">
        <v>1</v>
      </c>
      <c r="J4412">
        <v>1</v>
      </c>
      <c r="K4412" s="1">
        <v>151336.95999999999</v>
      </c>
      <c r="L4412">
        <v>0</v>
      </c>
      <c r="M4412">
        <v>5</v>
      </c>
      <c r="N4412">
        <v>537</v>
      </c>
      <c r="O4412">
        <v>6</v>
      </c>
      <c r="P4412">
        <v>160</v>
      </c>
      <c r="Q4412">
        <v>1</v>
      </c>
      <c r="R4412">
        <v>2685</v>
      </c>
      <c r="S4412" t="str" cm="1">
        <f t="array" ref="S4412">_xlfn.IFS(E4415&lt;30,"18-29",E4415&lt;45,"30-44",TRUE,"45+")</f>
        <v>30-44</v>
      </c>
      <c r="T4412" t="str" cm="1">
        <f t="array" ref="T4412">_xlfn.IFS(F4412&lt;=2,"0-2 Years",F4412&lt;=5,"3-5 Years",F4412&lt;=8,"6-8 Years",TRUE,"9-10 Years")</f>
        <v>9-10 Years</v>
      </c>
      <c r="U4412" t="str" cm="1">
        <f t="array" ref="U4412">_xlfn.IFS(P4412&gt;60,"High Risk",P4412&gt;30,"Medium Risk",TRUE,"Low Risk")</f>
        <v>High Risk</v>
      </c>
      <c r="V4412">
        <f t="shared" si="68"/>
        <v>2</v>
      </c>
    </row>
    <row r="4413" spans="1:22" hidden="1" x14ac:dyDescent="0.2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 s="2">
        <v>41473.33</v>
      </c>
      <c r="H4413">
        <v>1</v>
      </c>
      <c r="I4413">
        <v>1</v>
      </c>
      <c r="J4413">
        <v>0</v>
      </c>
      <c r="K4413" s="1">
        <v>112979.6</v>
      </c>
      <c r="L4413">
        <v>1</v>
      </c>
      <c r="M4413">
        <v>6</v>
      </c>
      <c r="N4413">
        <v>4683</v>
      </c>
      <c r="O4413">
        <v>6</v>
      </c>
      <c r="P4413">
        <v>142</v>
      </c>
      <c r="Q4413">
        <v>1</v>
      </c>
      <c r="R4413">
        <v>28098</v>
      </c>
      <c r="S4413" t="str" cm="1">
        <f t="array" ref="S4413">_xlfn.IFS(E4416&lt;30,"18-29",E4416&lt;45,"30-44",TRUE,"45+")</f>
        <v>18-29</v>
      </c>
      <c r="T4413" t="str" cm="1">
        <f t="array" ref="T4413">_xlfn.IFS(F4413&lt;=2,"0-2 Years",F4413&lt;=5,"3-5 Years",F4413&lt;=8,"6-8 Years",TRUE,"9-10 Years")</f>
        <v>3-5 Years</v>
      </c>
      <c r="U4413" t="str" cm="1">
        <f t="array" ref="U4413">_xlfn.IFS(P4413&gt;60,"High Risk",P4413&gt;30,"Medium Risk",TRUE,"Low Risk")</f>
        <v>High Risk</v>
      </c>
      <c r="V4413">
        <f t="shared" si="68"/>
        <v>5</v>
      </c>
    </row>
    <row r="4414" spans="1:22" x14ac:dyDescent="0.2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 s="2">
        <v>0</v>
      </c>
      <c r="H4414">
        <v>2</v>
      </c>
      <c r="I4414">
        <v>0</v>
      </c>
      <c r="J4414">
        <v>0</v>
      </c>
      <c r="K4414" s="1">
        <v>36371.269999999997</v>
      </c>
      <c r="L4414">
        <v>0</v>
      </c>
      <c r="M4414">
        <v>1</v>
      </c>
      <c r="N4414">
        <v>4537</v>
      </c>
      <c r="O4414">
        <v>3</v>
      </c>
      <c r="P4414">
        <v>12</v>
      </c>
      <c r="Q4414">
        <v>1</v>
      </c>
      <c r="R4414">
        <v>4537</v>
      </c>
      <c r="S4414" t="str" cm="1">
        <f t="array" ref="S4414">_xlfn.IFS(E4417&lt;30,"18-29",E4417&lt;45,"30-44",TRUE,"45+")</f>
        <v>18-29</v>
      </c>
      <c r="T4414" t="str" cm="1">
        <f t="array" ref="T4414">_xlfn.IFS(F4414&lt;=2,"0-2 Years",F4414&lt;=5,"3-5 Years",F4414&lt;=8,"6-8 Years",TRUE,"9-10 Years")</f>
        <v>0-2 Years</v>
      </c>
      <c r="U4414" t="str" cm="1">
        <f t="array" ref="U4414">_xlfn.IFS(P4414&gt;60,"High Risk",P4414&gt;30,"Medium Risk",TRUE,"Low Risk")</f>
        <v>Low Risk</v>
      </c>
      <c r="V4414">
        <f t="shared" si="68"/>
        <v>7</v>
      </c>
    </row>
    <row r="4415" spans="1:22" hidden="1" x14ac:dyDescent="0.2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 s="2">
        <v>113193.51</v>
      </c>
      <c r="H4415">
        <v>2</v>
      </c>
      <c r="I4415">
        <v>1</v>
      </c>
      <c r="J4415">
        <v>1</v>
      </c>
      <c r="K4415" s="1">
        <v>52166.25</v>
      </c>
      <c r="L4415">
        <v>0</v>
      </c>
      <c r="M4415">
        <v>3</v>
      </c>
      <c r="N4415">
        <v>4247</v>
      </c>
      <c r="O4415">
        <v>4</v>
      </c>
      <c r="P4415">
        <v>55</v>
      </c>
      <c r="Q4415">
        <v>1</v>
      </c>
      <c r="R4415">
        <v>12741</v>
      </c>
      <c r="S4415" t="str" cm="1">
        <f t="array" ref="S4415">_xlfn.IFS(E4418&lt;30,"18-29",E4418&lt;45,"30-44",TRUE,"45+")</f>
        <v>30-44</v>
      </c>
      <c r="T4415" t="str" cm="1">
        <f t="array" ref="T4415">_xlfn.IFS(F4415&lt;=2,"0-2 Years",F4415&lt;=5,"3-5 Years",F4415&lt;=8,"6-8 Years",TRUE,"9-10 Years")</f>
        <v>3-5 Years</v>
      </c>
      <c r="U4415" t="str" cm="1">
        <f t="array" ref="U4415">_xlfn.IFS(P4415&gt;60,"High Risk",P4415&gt;30,"Medium Risk",TRUE,"Low Risk")</f>
        <v>Medium Risk</v>
      </c>
      <c r="V4415">
        <f t="shared" si="68"/>
        <v>0</v>
      </c>
    </row>
    <row r="4416" spans="1:22" hidden="1" x14ac:dyDescent="0.2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 s="2">
        <v>113174.21</v>
      </c>
      <c r="H4416">
        <v>2</v>
      </c>
      <c r="I4416">
        <v>1</v>
      </c>
      <c r="J4416">
        <v>0</v>
      </c>
      <c r="K4416" s="1">
        <v>147261.57999999999</v>
      </c>
      <c r="L4416">
        <v>0</v>
      </c>
      <c r="M4416">
        <v>24</v>
      </c>
      <c r="N4416">
        <v>3792</v>
      </c>
      <c r="O4416">
        <v>2</v>
      </c>
      <c r="P4416">
        <v>96</v>
      </c>
      <c r="Q4416">
        <v>8.3333333333333329E-2</v>
      </c>
      <c r="R4416">
        <v>91008</v>
      </c>
      <c r="S4416" t="str" cm="1">
        <f t="array" ref="S4416">_xlfn.IFS(E4419&lt;30,"18-29",E4419&lt;45,"30-44",TRUE,"45+")</f>
        <v>18-29</v>
      </c>
      <c r="T4416" t="str" cm="1">
        <f t="array" ref="T4416">_xlfn.IFS(F4416&lt;=2,"0-2 Years",F4416&lt;=5,"3-5 Years",F4416&lt;=8,"6-8 Years",TRUE,"9-10 Years")</f>
        <v>6-8 Years</v>
      </c>
      <c r="U4416" t="str" cm="1">
        <f t="array" ref="U4416">_xlfn.IFS(P4416&gt;60,"High Risk",P4416&gt;30,"Medium Risk",TRUE,"Low Risk")</f>
        <v>High Risk</v>
      </c>
      <c r="V4416">
        <f t="shared" si="68"/>
        <v>3</v>
      </c>
    </row>
    <row r="4417" spans="1:22" x14ac:dyDescent="0.2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 s="2">
        <v>0</v>
      </c>
      <c r="H4417">
        <v>2</v>
      </c>
      <c r="I4417">
        <v>1</v>
      </c>
      <c r="J4417">
        <v>0</v>
      </c>
      <c r="K4417" s="1">
        <v>88724.49</v>
      </c>
      <c r="L4417">
        <v>0</v>
      </c>
      <c r="M4417">
        <v>19</v>
      </c>
      <c r="N4417">
        <v>1415</v>
      </c>
      <c r="O4417">
        <v>5</v>
      </c>
      <c r="P4417">
        <v>110</v>
      </c>
      <c r="Q4417">
        <v>0.26315789473684209</v>
      </c>
      <c r="R4417">
        <v>26885</v>
      </c>
      <c r="S4417" t="str" cm="1">
        <f t="array" ref="S4417">_xlfn.IFS(E4420&lt;30,"18-29",E4420&lt;45,"30-44",TRUE,"45+")</f>
        <v>45+</v>
      </c>
      <c r="T4417" t="str" cm="1">
        <f t="array" ref="T4417">_xlfn.IFS(F4417&lt;=2,"0-2 Years",F4417&lt;=5,"3-5 Years",F4417&lt;=8,"6-8 Years",TRUE,"9-10 Years")</f>
        <v>0-2 Years</v>
      </c>
      <c r="U4417" t="str" cm="1">
        <f t="array" ref="U4417">_xlfn.IFS(P4417&gt;60,"High Risk",P4417&gt;30,"Medium Risk",TRUE,"Low Risk")</f>
        <v>High Risk</v>
      </c>
      <c r="V4417">
        <f t="shared" si="68"/>
        <v>7</v>
      </c>
    </row>
    <row r="4418" spans="1:22" hidden="1" x14ac:dyDescent="0.2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 s="2">
        <v>164951.56</v>
      </c>
      <c r="H4418">
        <v>1</v>
      </c>
      <c r="I4418">
        <v>1</v>
      </c>
      <c r="J4418">
        <v>0</v>
      </c>
      <c r="K4418" s="1">
        <v>190531.77</v>
      </c>
      <c r="L4418">
        <v>0</v>
      </c>
      <c r="M4418">
        <v>30</v>
      </c>
      <c r="N4418">
        <v>439</v>
      </c>
      <c r="O4418">
        <v>6</v>
      </c>
      <c r="P4418">
        <v>150</v>
      </c>
      <c r="Q4418">
        <v>0.2</v>
      </c>
      <c r="R4418">
        <v>13170</v>
      </c>
      <c r="S4418" t="str" cm="1">
        <f t="array" ref="S4418">_xlfn.IFS(E4421&lt;30,"18-29",E4421&lt;45,"30-44",TRUE,"45+")</f>
        <v>30-44</v>
      </c>
      <c r="T4418" t="str" cm="1">
        <f t="array" ref="T4418">_xlfn.IFS(F4418&lt;=2,"0-2 Years",F4418&lt;=5,"3-5 Years",F4418&lt;=8,"6-8 Years",TRUE,"9-10 Years")</f>
        <v>3-5 Years</v>
      </c>
      <c r="U4418" t="str" cm="1">
        <f t="array" ref="U4418">_xlfn.IFS(P4418&gt;60,"High Risk",P4418&gt;30,"Medium Risk",TRUE,"Low Risk")</f>
        <v>High Risk</v>
      </c>
      <c r="V4418">
        <f t="shared" si="68"/>
        <v>5</v>
      </c>
    </row>
    <row r="4419" spans="1:22" hidden="1" x14ac:dyDescent="0.2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 s="2">
        <v>153325.1</v>
      </c>
      <c r="H4419">
        <v>1</v>
      </c>
      <c r="I4419">
        <v>1</v>
      </c>
      <c r="J4419">
        <v>1</v>
      </c>
      <c r="K4419" s="1">
        <v>199953.33</v>
      </c>
      <c r="L4419">
        <v>0</v>
      </c>
      <c r="M4419">
        <v>13</v>
      </c>
      <c r="N4419">
        <v>4674</v>
      </c>
      <c r="O4419">
        <v>4</v>
      </c>
      <c r="P4419">
        <v>5</v>
      </c>
      <c r="Q4419">
        <v>0.30769230769230771</v>
      </c>
      <c r="R4419">
        <v>60762</v>
      </c>
      <c r="S4419" t="str" cm="1">
        <f t="array" ref="S4419">_xlfn.IFS(E4422&lt;30,"18-29",E4422&lt;45,"30-44",TRUE,"45+")</f>
        <v>30-44</v>
      </c>
      <c r="T4419" t="str" cm="1">
        <f t="array" ref="T4419">_xlfn.IFS(F4419&lt;=2,"0-2 Years",F4419&lt;=5,"3-5 Years",F4419&lt;=8,"6-8 Years",TRUE,"9-10 Years")</f>
        <v>3-5 Years</v>
      </c>
      <c r="U4419" t="str" cm="1">
        <f t="array" ref="U4419">_xlfn.IFS(P4419&gt;60,"High Risk",P4419&gt;30,"Medium Risk",TRUE,"Low Risk")</f>
        <v>Low Risk</v>
      </c>
      <c r="V4419">
        <f t="shared" ref="V4419:V4482" si="69">IF(J4419=0,3,0)+IF(G4419=0,3,0)+IF(H4419=1,2,0)+IF(E4419&gt;45,1,0)+IF(F4419&lt;3,1,0)</f>
        <v>2</v>
      </c>
    </row>
    <row r="4420" spans="1:22" x14ac:dyDescent="0.2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 s="2">
        <v>134032.01</v>
      </c>
      <c r="H4420">
        <v>1</v>
      </c>
      <c r="I4420">
        <v>1</v>
      </c>
      <c r="J4420">
        <v>0</v>
      </c>
      <c r="K4420" s="1">
        <v>144290.97</v>
      </c>
      <c r="L4420">
        <v>0</v>
      </c>
      <c r="M4420">
        <v>28</v>
      </c>
      <c r="N4420">
        <v>998</v>
      </c>
      <c r="O4420">
        <v>8</v>
      </c>
      <c r="P4420">
        <v>168</v>
      </c>
      <c r="Q4420">
        <v>0.2857142857142857</v>
      </c>
      <c r="R4420">
        <v>27944</v>
      </c>
      <c r="S4420" t="str" cm="1">
        <f t="array" ref="S4420">_xlfn.IFS(E4423&lt;30,"18-29",E4423&lt;45,"30-44",TRUE,"45+")</f>
        <v>30-44</v>
      </c>
      <c r="T4420" t="str" cm="1">
        <f t="array" ref="T4420">_xlfn.IFS(F4420&lt;=2,"0-2 Years",F4420&lt;=5,"3-5 Years",F4420&lt;=8,"6-8 Years",TRUE,"9-10 Years")</f>
        <v>9-10 Years</v>
      </c>
      <c r="U4420" t="str" cm="1">
        <f t="array" ref="U4420">_xlfn.IFS(P4420&gt;60,"High Risk",P4420&gt;30,"Medium Risk",TRUE,"Low Risk")</f>
        <v>High Risk</v>
      </c>
      <c r="V4420">
        <f t="shared" si="69"/>
        <v>6</v>
      </c>
    </row>
    <row r="4421" spans="1:22" hidden="1" x14ac:dyDescent="0.2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 s="2">
        <v>125445.04</v>
      </c>
      <c r="H4421">
        <v>2</v>
      </c>
      <c r="I4421">
        <v>1</v>
      </c>
      <c r="J4421">
        <v>1</v>
      </c>
      <c r="K4421" s="1">
        <v>130514.78</v>
      </c>
      <c r="L4421">
        <v>0</v>
      </c>
      <c r="M4421">
        <v>16</v>
      </c>
      <c r="N4421">
        <v>1778</v>
      </c>
      <c r="O4421">
        <v>0</v>
      </c>
      <c r="P4421">
        <v>62</v>
      </c>
      <c r="Q4421">
        <v>0</v>
      </c>
      <c r="R4421">
        <v>28448</v>
      </c>
      <c r="S4421" t="str" cm="1">
        <f t="array" ref="S4421">_xlfn.IFS(E4424&lt;30,"18-29",E4424&lt;45,"30-44",TRUE,"45+")</f>
        <v>18-29</v>
      </c>
      <c r="T4421" t="str" cm="1">
        <f t="array" ref="T4421">_xlfn.IFS(F4421&lt;=2,"0-2 Years",F4421&lt;=5,"3-5 Years",F4421&lt;=8,"6-8 Years",TRUE,"9-10 Years")</f>
        <v>3-5 Years</v>
      </c>
      <c r="U4421" t="str" cm="1">
        <f t="array" ref="U4421">_xlfn.IFS(P4421&gt;60,"High Risk",P4421&gt;30,"Medium Risk",TRUE,"Low Risk")</f>
        <v>High Risk</v>
      </c>
      <c r="V4421">
        <f t="shared" si="69"/>
        <v>0</v>
      </c>
    </row>
    <row r="4422" spans="1:22" hidden="1" x14ac:dyDescent="0.2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 s="2">
        <v>126077.43</v>
      </c>
      <c r="H4422">
        <v>2</v>
      </c>
      <c r="I4422">
        <v>1</v>
      </c>
      <c r="J4422">
        <v>1</v>
      </c>
      <c r="K4422" s="1">
        <v>53954.239999999998</v>
      </c>
      <c r="L4422">
        <v>0</v>
      </c>
      <c r="M4422">
        <v>10</v>
      </c>
      <c r="N4422">
        <v>4878</v>
      </c>
      <c r="O4422">
        <v>10</v>
      </c>
      <c r="P4422">
        <v>171</v>
      </c>
      <c r="Q4422">
        <v>1</v>
      </c>
      <c r="R4422">
        <v>48780</v>
      </c>
      <c r="S4422" t="str" cm="1">
        <f t="array" ref="S4422">_xlfn.IFS(E4425&lt;30,"18-29",E4425&lt;45,"30-44",TRUE,"45+")</f>
        <v>30-44</v>
      </c>
      <c r="T4422" t="str" cm="1">
        <f t="array" ref="T4422">_xlfn.IFS(F4422&lt;=2,"0-2 Years",F4422&lt;=5,"3-5 Years",F4422&lt;=8,"6-8 Years",TRUE,"9-10 Years")</f>
        <v>6-8 Years</v>
      </c>
      <c r="U4422" t="str" cm="1">
        <f t="array" ref="U4422">_xlfn.IFS(P4422&gt;60,"High Risk",P4422&gt;30,"Medium Risk",TRUE,"Low Risk")</f>
        <v>High Risk</v>
      </c>
      <c r="V4422">
        <f t="shared" si="69"/>
        <v>0</v>
      </c>
    </row>
    <row r="4423" spans="1:22" hidden="1" x14ac:dyDescent="0.2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 s="2">
        <v>0</v>
      </c>
      <c r="H4423">
        <v>2</v>
      </c>
      <c r="I4423">
        <v>1</v>
      </c>
      <c r="J4423">
        <v>1</v>
      </c>
      <c r="K4423" s="1">
        <v>169802.73</v>
      </c>
      <c r="L4423">
        <v>0</v>
      </c>
      <c r="M4423">
        <v>28</v>
      </c>
      <c r="N4423">
        <v>1509</v>
      </c>
      <c r="O4423">
        <v>1</v>
      </c>
      <c r="P4423">
        <v>23</v>
      </c>
      <c r="Q4423">
        <v>3.5714285714285712E-2</v>
      </c>
      <c r="R4423">
        <v>42252</v>
      </c>
      <c r="S4423" t="str" cm="1">
        <f t="array" ref="S4423">_xlfn.IFS(E4426&lt;30,"18-29",E4426&lt;45,"30-44",TRUE,"45+")</f>
        <v>45+</v>
      </c>
      <c r="T4423" t="str" cm="1">
        <f t="array" ref="T4423">_xlfn.IFS(F4423&lt;=2,"0-2 Years",F4423&lt;=5,"3-5 Years",F4423&lt;=8,"6-8 Years",TRUE,"9-10 Years")</f>
        <v>0-2 Years</v>
      </c>
      <c r="U4423" t="str" cm="1">
        <f t="array" ref="U4423">_xlfn.IFS(P4423&gt;60,"High Risk",P4423&gt;30,"Medium Risk",TRUE,"Low Risk")</f>
        <v>Low Risk</v>
      </c>
      <c r="V4423">
        <f t="shared" si="69"/>
        <v>4</v>
      </c>
    </row>
    <row r="4424" spans="1:22" hidden="1" x14ac:dyDescent="0.2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 s="2">
        <v>90371.09</v>
      </c>
      <c r="H4424">
        <v>1</v>
      </c>
      <c r="I4424">
        <v>1</v>
      </c>
      <c r="J4424">
        <v>1</v>
      </c>
      <c r="K4424" s="1">
        <v>146851.73000000001</v>
      </c>
      <c r="L4424">
        <v>0</v>
      </c>
      <c r="M4424">
        <v>28</v>
      </c>
      <c r="N4424">
        <v>3993</v>
      </c>
      <c r="O4424">
        <v>3</v>
      </c>
      <c r="P4424">
        <v>84</v>
      </c>
      <c r="Q4424">
        <v>0.10714285714285714</v>
      </c>
      <c r="R4424">
        <v>111804</v>
      </c>
      <c r="S4424" t="str" cm="1">
        <f t="array" ref="S4424">_xlfn.IFS(E4427&lt;30,"18-29",E4427&lt;45,"30-44",TRUE,"45+")</f>
        <v>18-29</v>
      </c>
      <c r="T4424" t="str" cm="1">
        <f t="array" ref="T4424">_xlfn.IFS(F4424&lt;=2,"0-2 Years",F4424&lt;=5,"3-5 Years",F4424&lt;=8,"6-8 Years",TRUE,"9-10 Years")</f>
        <v>6-8 Years</v>
      </c>
      <c r="U4424" t="str" cm="1">
        <f t="array" ref="U4424">_xlfn.IFS(P4424&gt;60,"High Risk",P4424&gt;30,"Medium Risk",TRUE,"Low Risk")</f>
        <v>High Risk</v>
      </c>
      <c r="V4424">
        <f t="shared" si="69"/>
        <v>2</v>
      </c>
    </row>
    <row r="4425" spans="1:22" hidden="1" x14ac:dyDescent="0.2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 s="2">
        <v>0</v>
      </c>
      <c r="H4425">
        <v>2</v>
      </c>
      <c r="I4425">
        <v>1</v>
      </c>
      <c r="J4425">
        <v>1</v>
      </c>
      <c r="K4425" s="1">
        <v>96832.82</v>
      </c>
      <c r="L4425">
        <v>0</v>
      </c>
      <c r="M4425">
        <v>15</v>
      </c>
      <c r="N4425">
        <v>3175</v>
      </c>
      <c r="O4425">
        <v>4</v>
      </c>
      <c r="P4425">
        <v>58</v>
      </c>
      <c r="Q4425">
        <v>0.26666666666666666</v>
      </c>
      <c r="R4425">
        <v>47625</v>
      </c>
      <c r="S4425" t="str" cm="1">
        <f t="array" ref="S4425">_xlfn.IFS(E4428&lt;30,"18-29",E4428&lt;45,"30-44",TRUE,"45+")</f>
        <v>30-44</v>
      </c>
      <c r="T4425" t="str" cm="1">
        <f t="array" ref="T4425">_xlfn.IFS(F4425&lt;=2,"0-2 Years",F4425&lt;=5,"3-5 Years",F4425&lt;=8,"6-8 Years",TRUE,"9-10 Years")</f>
        <v>3-5 Years</v>
      </c>
      <c r="U4425" t="str" cm="1">
        <f t="array" ref="U4425">_xlfn.IFS(P4425&gt;60,"High Risk",P4425&gt;30,"Medium Risk",TRUE,"Low Risk")</f>
        <v>Medium Risk</v>
      </c>
      <c r="V4425">
        <f t="shared" si="69"/>
        <v>3</v>
      </c>
    </row>
    <row r="4426" spans="1:22" hidden="1" x14ac:dyDescent="0.2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 s="2">
        <v>142802.01999999999</v>
      </c>
      <c r="H4426">
        <v>1</v>
      </c>
      <c r="I4426">
        <v>1</v>
      </c>
      <c r="J4426">
        <v>1</v>
      </c>
      <c r="K4426" s="1">
        <v>57553.02</v>
      </c>
      <c r="L4426">
        <v>0</v>
      </c>
      <c r="M4426">
        <v>4</v>
      </c>
      <c r="N4426">
        <v>3771</v>
      </c>
      <c r="O4426">
        <v>1</v>
      </c>
      <c r="P4426">
        <v>44</v>
      </c>
      <c r="Q4426">
        <v>0.25</v>
      </c>
      <c r="R4426">
        <v>15084</v>
      </c>
      <c r="S4426" t="str" cm="1">
        <f t="array" ref="S4426">_xlfn.IFS(E4429&lt;30,"18-29",E4429&lt;45,"30-44",TRUE,"45+")</f>
        <v>18-29</v>
      </c>
      <c r="T4426" t="str" cm="1">
        <f t="array" ref="T4426">_xlfn.IFS(F4426&lt;=2,"0-2 Years",F4426&lt;=5,"3-5 Years",F4426&lt;=8,"6-8 Years",TRUE,"9-10 Years")</f>
        <v>0-2 Years</v>
      </c>
      <c r="U4426" t="str" cm="1">
        <f t="array" ref="U4426">_xlfn.IFS(P4426&gt;60,"High Risk",P4426&gt;30,"Medium Risk",TRUE,"Low Risk")</f>
        <v>Medium Risk</v>
      </c>
      <c r="V4426">
        <f t="shared" si="69"/>
        <v>4</v>
      </c>
    </row>
    <row r="4427" spans="1:22" hidden="1" x14ac:dyDescent="0.2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 s="2">
        <v>90537.16</v>
      </c>
      <c r="H4427">
        <v>1</v>
      </c>
      <c r="I4427">
        <v>0</v>
      </c>
      <c r="J4427">
        <v>1</v>
      </c>
      <c r="K4427" s="1">
        <v>74800.990000000005</v>
      </c>
      <c r="L4427">
        <v>0</v>
      </c>
      <c r="M4427">
        <v>5</v>
      </c>
      <c r="N4427">
        <v>678</v>
      </c>
      <c r="O4427">
        <v>7</v>
      </c>
      <c r="P4427">
        <v>81</v>
      </c>
      <c r="Q4427">
        <v>1</v>
      </c>
      <c r="R4427">
        <v>3390</v>
      </c>
      <c r="S4427" t="str" cm="1">
        <f t="array" ref="S4427">_xlfn.IFS(E4430&lt;30,"18-29",E4430&lt;45,"30-44",TRUE,"45+")</f>
        <v>30-44</v>
      </c>
      <c r="T4427" t="str" cm="1">
        <f t="array" ref="T4427">_xlfn.IFS(F4427&lt;=2,"0-2 Years",F4427&lt;=5,"3-5 Years",F4427&lt;=8,"6-8 Years",TRUE,"9-10 Years")</f>
        <v>0-2 Years</v>
      </c>
      <c r="U4427" t="str" cm="1">
        <f t="array" ref="U4427">_xlfn.IFS(P4427&gt;60,"High Risk",P4427&gt;30,"Medium Risk",TRUE,"Low Risk")</f>
        <v>High Risk</v>
      </c>
      <c r="V4427">
        <f t="shared" si="69"/>
        <v>3</v>
      </c>
    </row>
    <row r="4428" spans="1:22" hidden="1" x14ac:dyDescent="0.2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 s="2">
        <v>0</v>
      </c>
      <c r="H4428">
        <v>2</v>
      </c>
      <c r="I4428">
        <v>1</v>
      </c>
      <c r="J4428">
        <v>1</v>
      </c>
      <c r="K4428" s="1">
        <v>192542.17</v>
      </c>
      <c r="L4428">
        <v>0</v>
      </c>
      <c r="M4428">
        <v>3</v>
      </c>
      <c r="N4428">
        <v>3870</v>
      </c>
      <c r="O4428">
        <v>0</v>
      </c>
      <c r="P4428">
        <v>4</v>
      </c>
      <c r="Q4428">
        <v>0</v>
      </c>
      <c r="R4428">
        <v>11610</v>
      </c>
      <c r="S4428" t="str" cm="1">
        <f t="array" ref="S4428">_xlfn.IFS(E4431&lt;30,"18-29",E4431&lt;45,"30-44",TRUE,"45+")</f>
        <v>30-44</v>
      </c>
      <c r="T4428" t="str" cm="1">
        <f t="array" ref="T4428">_xlfn.IFS(F4428&lt;=2,"0-2 Years",F4428&lt;=5,"3-5 Years",F4428&lt;=8,"6-8 Years",TRUE,"9-10 Years")</f>
        <v>6-8 Years</v>
      </c>
      <c r="U4428" t="str" cm="1">
        <f t="array" ref="U4428">_xlfn.IFS(P4428&gt;60,"High Risk",P4428&gt;30,"Medium Risk",TRUE,"Low Risk")</f>
        <v>Low Risk</v>
      </c>
      <c r="V4428">
        <f t="shared" si="69"/>
        <v>3</v>
      </c>
    </row>
    <row r="4429" spans="1:22" hidden="1" x14ac:dyDescent="0.2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 s="2">
        <v>156123.73000000001</v>
      </c>
      <c r="H4429">
        <v>1</v>
      </c>
      <c r="I4429">
        <v>1</v>
      </c>
      <c r="J4429">
        <v>0</v>
      </c>
      <c r="K4429" s="1">
        <v>72990.62</v>
      </c>
      <c r="L4429">
        <v>0</v>
      </c>
      <c r="M4429">
        <v>23</v>
      </c>
      <c r="N4429">
        <v>4680</v>
      </c>
      <c r="O4429">
        <v>4</v>
      </c>
      <c r="P4429">
        <v>154</v>
      </c>
      <c r="Q4429">
        <v>0.17391304347826086</v>
      </c>
      <c r="R4429">
        <v>107640</v>
      </c>
      <c r="S4429" t="str" cm="1">
        <f t="array" ref="S4429">_xlfn.IFS(E4432&lt;30,"18-29",E4432&lt;45,"30-44",TRUE,"45+")</f>
        <v>45+</v>
      </c>
      <c r="T4429" t="str" cm="1">
        <f t="array" ref="T4429">_xlfn.IFS(F4429&lt;=2,"0-2 Years",F4429&lt;=5,"3-5 Years",F4429&lt;=8,"6-8 Years",TRUE,"9-10 Years")</f>
        <v>6-8 Years</v>
      </c>
      <c r="U4429" t="str" cm="1">
        <f t="array" ref="U4429">_xlfn.IFS(P4429&gt;60,"High Risk",P4429&gt;30,"Medium Risk",TRUE,"Low Risk")</f>
        <v>High Risk</v>
      </c>
      <c r="V4429">
        <f t="shared" si="69"/>
        <v>5</v>
      </c>
    </row>
    <row r="4430" spans="1:22" x14ac:dyDescent="0.2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 s="2">
        <v>0</v>
      </c>
      <c r="H4430">
        <v>2</v>
      </c>
      <c r="I4430">
        <v>1</v>
      </c>
      <c r="J4430">
        <v>0</v>
      </c>
      <c r="K4430" s="1">
        <v>31050.02</v>
      </c>
      <c r="L4430">
        <v>0</v>
      </c>
      <c r="M4430">
        <v>26</v>
      </c>
      <c r="N4430">
        <v>3167</v>
      </c>
      <c r="O4430">
        <v>2</v>
      </c>
      <c r="P4430">
        <v>161</v>
      </c>
      <c r="Q4430">
        <v>7.6923076923076927E-2</v>
      </c>
      <c r="R4430">
        <v>82342</v>
      </c>
      <c r="S4430" t="str" cm="1">
        <f t="array" ref="S4430">_xlfn.IFS(E4433&lt;30,"18-29",E4433&lt;45,"30-44",TRUE,"45+")</f>
        <v>30-44</v>
      </c>
      <c r="T4430" t="str" cm="1">
        <f t="array" ref="T4430">_xlfn.IFS(F4430&lt;=2,"0-2 Years",F4430&lt;=5,"3-5 Years",F4430&lt;=8,"6-8 Years",TRUE,"9-10 Years")</f>
        <v>3-5 Years</v>
      </c>
      <c r="U4430" t="str" cm="1">
        <f t="array" ref="U4430">_xlfn.IFS(P4430&gt;60,"High Risk",P4430&gt;30,"Medium Risk",TRUE,"Low Risk")</f>
        <v>High Risk</v>
      </c>
      <c r="V4430">
        <f t="shared" si="69"/>
        <v>6</v>
      </c>
    </row>
    <row r="4431" spans="1:22" hidden="1" x14ac:dyDescent="0.2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 s="2">
        <v>141074.59</v>
      </c>
      <c r="H4431">
        <v>1</v>
      </c>
      <c r="I4431">
        <v>1</v>
      </c>
      <c r="J4431">
        <v>0</v>
      </c>
      <c r="K4431" s="1">
        <v>52795.56</v>
      </c>
      <c r="L4431">
        <v>1</v>
      </c>
      <c r="M4431">
        <v>11</v>
      </c>
      <c r="N4431">
        <v>1746</v>
      </c>
      <c r="O4431">
        <v>8</v>
      </c>
      <c r="P4431">
        <v>108</v>
      </c>
      <c r="Q4431">
        <v>0.72727272727272729</v>
      </c>
      <c r="R4431">
        <v>19206</v>
      </c>
      <c r="S4431" t="str" cm="1">
        <f t="array" ref="S4431">_xlfn.IFS(E4434&lt;30,"18-29",E4434&lt;45,"30-44",TRUE,"45+")</f>
        <v>30-44</v>
      </c>
      <c r="T4431" t="str" cm="1">
        <f t="array" ref="T4431">_xlfn.IFS(F4431&lt;=2,"0-2 Years",F4431&lt;=5,"3-5 Years",F4431&lt;=8,"6-8 Years",TRUE,"9-10 Years")</f>
        <v>6-8 Years</v>
      </c>
      <c r="U4431" t="str" cm="1">
        <f t="array" ref="U4431">_xlfn.IFS(P4431&gt;60,"High Risk",P4431&gt;30,"Medium Risk",TRUE,"Low Risk")</f>
        <v>High Risk</v>
      </c>
      <c r="V4431">
        <f t="shared" si="69"/>
        <v>5</v>
      </c>
    </row>
    <row r="4432" spans="1:22" hidden="1" x14ac:dyDescent="0.2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 s="2">
        <v>0</v>
      </c>
      <c r="H4432">
        <v>2</v>
      </c>
      <c r="I4432">
        <v>1</v>
      </c>
      <c r="J4432">
        <v>1</v>
      </c>
      <c r="K4432" s="1">
        <v>27435.41</v>
      </c>
      <c r="L4432">
        <v>0</v>
      </c>
      <c r="M4432">
        <v>20</v>
      </c>
      <c r="N4432">
        <v>2251</v>
      </c>
      <c r="O4432">
        <v>8</v>
      </c>
      <c r="P4432">
        <v>115</v>
      </c>
      <c r="Q4432">
        <v>0.4</v>
      </c>
      <c r="R4432">
        <v>45020</v>
      </c>
      <c r="S4432" t="str" cm="1">
        <f t="array" ref="S4432">_xlfn.IFS(E4435&lt;30,"18-29",E4435&lt;45,"30-44",TRUE,"45+")</f>
        <v>18-29</v>
      </c>
      <c r="T4432" t="str" cm="1">
        <f t="array" ref="T4432">_xlfn.IFS(F4432&lt;=2,"0-2 Years",F4432&lt;=5,"3-5 Years",F4432&lt;=8,"6-8 Years",TRUE,"9-10 Years")</f>
        <v>3-5 Years</v>
      </c>
      <c r="U4432" t="str" cm="1">
        <f t="array" ref="U4432">_xlfn.IFS(P4432&gt;60,"High Risk",P4432&gt;30,"Medium Risk",TRUE,"Low Risk")</f>
        <v>High Risk</v>
      </c>
      <c r="V4432">
        <f t="shared" si="69"/>
        <v>4</v>
      </c>
    </row>
    <row r="4433" spans="1:22" hidden="1" x14ac:dyDescent="0.2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 s="2">
        <v>117899.95</v>
      </c>
      <c r="H4433">
        <v>2</v>
      </c>
      <c r="I4433">
        <v>0</v>
      </c>
      <c r="J4433">
        <v>0</v>
      </c>
      <c r="K4433" s="1">
        <v>150266.81</v>
      </c>
      <c r="L4433">
        <v>0</v>
      </c>
      <c r="M4433">
        <v>4</v>
      </c>
      <c r="N4433">
        <v>4486</v>
      </c>
      <c r="O4433">
        <v>1</v>
      </c>
      <c r="P4433">
        <v>127</v>
      </c>
      <c r="Q4433">
        <v>0.25</v>
      </c>
      <c r="R4433">
        <v>17944</v>
      </c>
      <c r="S4433" t="str" cm="1">
        <f t="array" ref="S4433">_xlfn.IFS(E4436&lt;30,"18-29",E4436&lt;45,"30-44",TRUE,"45+")</f>
        <v>45+</v>
      </c>
      <c r="T4433" t="str" cm="1">
        <f t="array" ref="T4433">_xlfn.IFS(F4433&lt;=2,"0-2 Years",F4433&lt;=5,"3-5 Years",F4433&lt;=8,"6-8 Years",TRUE,"9-10 Years")</f>
        <v>6-8 Years</v>
      </c>
      <c r="U4433" t="str" cm="1">
        <f t="array" ref="U4433">_xlfn.IFS(P4433&gt;60,"High Risk",P4433&gt;30,"Medium Risk",TRUE,"Low Risk")</f>
        <v>High Risk</v>
      </c>
      <c r="V4433">
        <f t="shared" si="69"/>
        <v>3</v>
      </c>
    </row>
    <row r="4434" spans="1:22" hidden="1" x14ac:dyDescent="0.2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 s="2">
        <v>0</v>
      </c>
      <c r="H4434">
        <v>2</v>
      </c>
      <c r="I4434">
        <v>1</v>
      </c>
      <c r="J4434">
        <v>1</v>
      </c>
      <c r="K4434" s="1">
        <v>40299.230000000003</v>
      </c>
      <c r="L4434">
        <v>0</v>
      </c>
      <c r="M4434">
        <v>24</v>
      </c>
      <c r="N4434">
        <v>938</v>
      </c>
      <c r="O4434">
        <v>4</v>
      </c>
      <c r="P4434">
        <v>162</v>
      </c>
      <c r="Q4434">
        <v>0.16666666666666666</v>
      </c>
      <c r="R4434">
        <v>22512</v>
      </c>
      <c r="S4434" t="str" cm="1">
        <f t="array" ref="S4434">_xlfn.IFS(E4437&lt;30,"18-29",E4437&lt;45,"30-44",TRUE,"45+")</f>
        <v>45+</v>
      </c>
      <c r="T4434" t="str" cm="1">
        <f t="array" ref="T4434">_xlfn.IFS(F4434&lt;=2,"0-2 Years",F4434&lt;=5,"3-5 Years",F4434&lt;=8,"6-8 Years",TRUE,"9-10 Years")</f>
        <v>3-5 Years</v>
      </c>
      <c r="U4434" t="str" cm="1">
        <f t="array" ref="U4434">_xlfn.IFS(P4434&gt;60,"High Risk",P4434&gt;30,"Medium Risk",TRUE,"Low Risk")</f>
        <v>High Risk</v>
      </c>
      <c r="V4434">
        <f t="shared" si="69"/>
        <v>3</v>
      </c>
    </row>
    <row r="4435" spans="1:22" hidden="1" x14ac:dyDescent="0.2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 s="2">
        <v>166257.96</v>
      </c>
      <c r="H4435">
        <v>1</v>
      </c>
      <c r="I4435">
        <v>1</v>
      </c>
      <c r="J4435">
        <v>1</v>
      </c>
      <c r="K4435" s="1">
        <v>149369.41</v>
      </c>
      <c r="L4435">
        <v>0</v>
      </c>
      <c r="M4435">
        <v>12</v>
      </c>
      <c r="N4435">
        <v>2934</v>
      </c>
      <c r="O4435">
        <v>4</v>
      </c>
      <c r="P4435">
        <v>23</v>
      </c>
      <c r="Q4435">
        <v>0.33333333333333331</v>
      </c>
      <c r="R4435">
        <v>35208</v>
      </c>
      <c r="S4435" t="str" cm="1">
        <f t="array" ref="S4435">_xlfn.IFS(E4438&lt;30,"18-29",E4438&lt;45,"30-44",TRUE,"45+")</f>
        <v>18-29</v>
      </c>
      <c r="T4435" t="str" cm="1">
        <f t="array" ref="T4435">_xlfn.IFS(F4435&lt;=2,"0-2 Years",F4435&lt;=5,"3-5 Years",F4435&lt;=8,"6-8 Years",TRUE,"9-10 Years")</f>
        <v>6-8 Years</v>
      </c>
      <c r="U4435" t="str" cm="1">
        <f t="array" ref="U4435">_xlfn.IFS(P4435&gt;60,"High Risk",P4435&gt;30,"Medium Risk",TRUE,"Low Risk")</f>
        <v>Low Risk</v>
      </c>
      <c r="V4435">
        <f t="shared" si="69"/>
        <v>2</v>
      </c>
    </row>
    <row r="4436" spans="1:22" x14ac:dyDescent="0.2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 s="2">
        <v>0</v>
      </c>
      <c r="H4436">
        <v>2</v>
      </c>
      <c r="I4436">
        <v>1</v>
      </c>
      <c r="J4436">
        <v>0</v>
      </c>
      <c r="K4436" s="1">
        <v>120250.58</v>
      </c>
      <c r="L4436">
        <v>0</v>
      </c>
      <c r="M4436">
        <v>9</v>
      </c>
      <c r="N4436">
        <v>3648</v>
      </c>
      <c r="O4436">
        <v>1</v>
      </c>
      <c r="P4436">
        <v>25</v>
      </c>
      <c r="Q4436">
        <v>0.1111111111111111</v>
      </c>
      <c r="R4436">
        <v>32832</v>
      </c>
      <c r="S4436" t="str" cm="1">
        <f t="array" ref="S4436">_xlfn.IFS(E4439&lt;30,"18-29",E4439&lt;45,"30-44",TRUE,"45+")</f>
        <v>18-29</v>
      </c>
      <c r="T4436" t="str" cm="1">
        <f t="array" ref="T4436">_xlfn.IFS(F4436&lt;=2,"0-2 Years",F4436&lt;=5,"3-5 Years",F4436&lt;=8,"6-8 Years",TRUE,"9-10 Years")</f>
        <v>3-5 Years</v>
      </c>
      <c r="U4436" t="str" cm="1">
        <f t="array" ref="U4436">_xlfn.IFS(P4436&gt;60,"High Risk",P4436&gt;30,"Medium Risk",TRUE,"Low Risk")</f>
        <v>Low Risk</v>
      </c>
      <c r="V4436">
        <f t="shared" si="69"/>
        <v>7</v>
      </c>
    </row>
    <row r="4437" spans="1:22" x14ac:dyDescent="0.2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 s="2">
        <v>169362.43</v>
      </c>
      <c r="H4437">
        <v>1</v>
      </c>
      <c r="I4437">
        <v>1</v>
      </c>
      <c r="J4437">
        <v>0</v>
      </c>
      <c r="K4437" s="1">
        <v>84760.320000000007</v>
      </c>
      <c r="L4437">
        <v>1</v>
      </c>
      <c r="M4437">
        <v>22</v>
      </c>
      <c r="N4437">
        <v>2887</v>
      </c>
      <c r="O4437">
        <v>1</v>
      </c>
      <c r="P4437">
        <v>33</v>
      </c>
      <c r="Q4437">
        <v>4.5454545454545456E-2</v>
      </c>
      <c r="R4437">
        <v>63514</v>
      </c>
      <c r="S4437" t="str" cm="1">
        <f t="array" ref="S4437">_xlfn.IFS(E4440&lt;30,"18-29",E4440&lt;45,"30-44",TRUE,"45+")</f>
        <v>45+</v>
      </c>
      <c r="T4437" t="str" cm="1">
        <f t="array" ref="T4437">_xlfn.IFS(F4437&lt;=2,"0-2 Years",F4437&lt;=5,"3-5 Years",F4437&lt;=8,"6-8 Years",TRUE,"9-10 Years")</f>
        <v>0-2 Years</v>
      </c>
      <c r="U4437" t="str" cm="1">
        <f t="array" ref="U4437">_xlfn.IFS(P4437&gt;60,"High Risk",P4437&gt;30,"Medium Risk",TRUE,"Low Risk")</f>
        <v>Medium Risk</v>
      </c>
      <c r="V4437">
        <f t="shared" si="69"/>
        <v>7</v>
      </c>
    </row>
    <row r="4438" spans="1:22" hidden="1" x14ac:dyDescent="0.2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 s="2">
        <v>205962</v>
      </c>
      <c r="H4438">
        <v>1</v>
      </c>
      <c r="I4438">
        <v>1</v>
      </c>
      <c r="J4438">
        <v>0</v>
      </c>
      <c r="K4438" s="1">
        <v>156424.4</v>
      </c>
      <c r="L4438">
        <v>0</v>
      </c>
      <c r="M4438">
        <v>9</v>
      </c>
      <c r="N4438">
        <v>728</v>
      </c>
      <c r="O4438">
        <v>10</v>
      </c>
      <c r="P4438">
        <v>123</v>
      </c>
      <c r="Q4438">
        <v>1</v>
      </c>
      <c r="R4438">
        <v>6552</v>
      </c>
      <c r="S4438" t="str" cm="1">
        <f t="array" ref="S4438">_xlfn.IFS(E4441&lt;30,"18-29",E4441&lt;45,"30-44",TRUE,"45+")</f>
        <v>18-29</v>
      </c>
      <c r="T4438" t="str" cm="1">
        <f t="array" ref="T4438">_xlfn.IFS(F4438&lt;=2,"0-2 Years",F4438&lt;=5,"3-5 Years",F4438&lt;=8,"6-8 Years",TRUE,"9-10 Years")</f>
        <v>6-8 Years</v>
      </c>
      <c r="U4438" t="str" cm="1">
        <f t="array" ref="U4438">_xlfn.IFS(P4438&gt;60,"High Risk",P4438&gt;30,"Medium Risk",TRUE,"Low Risk")</f>
        <v>High Risk</v>
      </c>
      <c r="V4438">
        <f t="shared" si="69"/>
        <v>5</v>
      </c>
    </row>
    <row r="4439" spans="1:22" x14ac:dyDescent="0.2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 s="2">
        <v>0</v>
      </c>
      <c r="H4439">
        <v>2</v>
      </c>
      <c r="I4439">
        <v>1</v>
      </c>
      <c r="J4439">
        <v>0</v>
      </c>
      <c r="K4439" s="1">
        <v>109355.73</v>
      </c>
      <c r="L4439">
        <v>1</v>
      </c>
      <c r="M4439">
        <v>28</v>
      </c>
      <c r="N4439">
        <v>2548</v>
      </c>
      <c r="O4439">
        <v>0</v>
      </c>
      <c r="P4439">
        <v>99</v>
      </c>
      <c r="Q4439">
        <v>0</v>
      </c>
      <c r="R4439">
        <v>71344</v>
      </c>
      <c r="S4439" t="str" cm="1">
        <f t="array" ref="S4439">_xlfn.IFS(E4442&lt;30,"18-29",E4442&lt;45,"30-44",TRUE,"45+")</f>
        <v>30-44</v>
      </c>
      <c r="T4439" t="str" cm="1">
        <f t="array" ref="T4439">_xlfn.IFS(F4439&lt;=2,"0-2 Years",F4439&lt;=5,"3-5 Years",F4439&lt;=8,"6-8 Years",TRUE,"9-10 Years")</f>
        <v>0-2 Years</v>
      </c>
      <c r="U4439" t="str" cm="1">
        <f t="array" ref="U4439">_xlfn.IFS(P4439&gt;60,"High Risk",P4439&gt;30,"Medium Risk",TRUE,"Low Risk")</f>
        <v>High Risk</v>
      </c>
      <c r="V4439">
        <f t="shared" si="69"/>
        <v>7</v>
      </c>
    </row>
    <row r="4440" spans="1:22" hidden="1" x14ac:dyDescent="0.2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 s="2">
        <v>126061.51</v>
      </c>
      <c r="H4440">
        <v>2</v>
      </c>
      <c r="I4440">
        <v>1</v>
      </c>
      <c r="J4440">
        <v>1</v>
      </c>
      <c r="K4440" s="1">
        <v>184936.77</v>
      </c>
      <c r="L4440">
        <v>0</v>
      </c>
      <c r="M4440">
        <v>24</v>
      </c>
      <c r="N4440">
        <v>1940</v>
      </c>
      <c r="O4440">
        <v>6</v>
      </c>
      <c r="P4440">
        <v>128</v>
      </c>
      <c r="Q4440">
        <v>0.25</v>
      </c>
      <c r="R4440">
        <v>46560</v>
      </c>
      <c r="S4440" t="str" cm="1">
        <f t="array" ref="S4440">_xlfn.IFS(E4443&lt;30,"18-29",E4443&lt;45,"30-44",TRUE,"45+")</f>
        <v>30-44</v>
      </c>
      <c r="T4440" t="str" cm="1">
        <f t="array" ref="T4440">_xlfn.IFS(F4440&lt;=2,"0-2 Years",F4440&lt;=5,"3-5 Years",F4440&lt;=8,"6-8 Years",TRUE,"9-10 Years")</f>
        <v>0-2 Years</v>
      </c>
      <c r="U4440" t="str" cm="1">
        <f t="array" ref="U4440">_xlfn.IFS(P4440&gt;60,"High Risk",P4440&gt;30,"Medium Risk",TRUE,"Low Risk")</f>
        <v>High Risk</v>
      </c>
      <c r="V4440">
        <f t="shared" si="69"/>
        <v>2</v>
      </c>
    </row>
    <row r="4441" spans="1:22" hidden="1" x14ac:dyDescent="0.2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 s="2">
        <v>105627.95</v>
      </c>
      <c r="H4441">
        <v>1</v>
      </c>
      <c r="I4441">
        <v>1</v>
      </c>
      <c r="J4441">
        <v>1</v>
      </c>
      <c r="K4441" s="1">
        <v>36560.51</v>
      </c>
      <c r="L4441">
        <v>0</v>
      </c>
      <c r="M4441">
        <v>25</v>
      </c>
      <c r="N4441">
        <v>4838</v>
      </c>
      <c r="O4441">
        <v>10</v>
      </c>
      <c r="P4441">
        <v>104</v>
      </c>
      <c r="Q4441">
        <v>0.4</v>
      </c>
      <c r="R4441">
        <v>120950</v>
      </c>
      <c r="S4441" t="str" cm="1">
        <f t="array" ref="S4441">_xlfn.IFS(E4444&lt;30,"18-29",E4444&lt;45,"30-44",TRUE,"45+")</f>
        <v>30-44</v>
      </c>
      <c r="T4441" t="str" cm="1">
        <f t="array" ref="T4441">_xlfn.IFS(F4441&lt;=2,"0-2 Years",F4441&lt;=5,"3-5 Years",F4441&lt;=8,"6-8 Years",TRUE,"9-10 Years")</f>
        <v>6-8 Years</v>
      </c>
      <c r="U4441" t="str" cm="1">
        <f t="array" ref="U4441">_xlfn.IFS(P4441&gt;60,"High Risk",P4441&gt;30,"Medium Risk",TRUE,"Low Risk")</f>
        <v>High Risk</v>
      </c>
      <c r="V4441">
        <f t="shared" si="69"/>
        <v>2</v>
      </c>
    </row>
    <row r="4442" spans="1:22" hidden="1" x14ac:dyDescent="0.2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 s="2">
        <v>100606.02</v>
      </c>
      <c r="H4442">
        <v>1</v>
      </c>
      <c r="I4442">
        <v>1</v>
      </c>
      <c r="J4442">
        <v>0</v>
      </c>
      <c r="K4442" s="1">
        <v>165693.06</v>
      </c>
      <c r="L4442">
        <v>0</v>
      </c>
      <c r="M4442">
        <v>21</v>
      </c>
      <c r="N4442">
        <v>1816</v>
      </c>
      <c r="O4442">
        <v>2</v>
      </c>
      <c r="P4442">
        <v>154</v>
      </c>
      <c r="Q4442">
        <v>9.5238095238095233E-2</v>
      </c>
      <c r="R4442">
        <v>38136</v>
      </c>
      <c r="S4442" t="str" cm="1">
        <f t="array" ref="S4442">_xlfn.IFS(E4445&lt;30,"18-29",E4445&lt;45,"30-44",TRUE,"45+")</f>
        <v>30-44</v>
      </c>
      <c r="T4442" t="str" cm="1">
        <f t="array" ref="T4442">_xlfn.IFS(F4442&lt;=2,"0-2 Years",F4442&lt;=5,"3-5 Years",F4442&lt;=8,"6-8 Years",TRUE,"9-10 Years")</f>
        <v>9-10 Years</v>
      </c>
      <c r="U4442" t="str" cm="1">
        <f t="array" ref="U4442">_xlfn.IFS(P4442&gt;60,"High Risk",P4442&gt;30,"Medium Risk",TRUE,"Low Risk")</f>
        <v>High Risk</v>
      </c>
      <c r="V4442">
        <f t="shared" si="69"/>
        <v>5</v>
      </c>
    </row>
    <row r="4443" spans="1:22" hidden="1" x14ac:dyDescent="0.2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 s="2">
        <v>0</v>
      </c>
      <c r="H4443">
        <v>2</v>
      </c>
      <c r="I4443">
        <v>1</v>
      </c>
      <c r="J4443">
        <v>1</v>
      </c>
      <c r="K4443" s="1">
        <v>163666.85</v>
      </c>
      <c r="L4443">
        <v>0</v>
      </c>
      <c r="M4443">
        <v>24</v>
      </c>
      <c r="N4443">
        <v>2937</v>
      </c>
      <c r="O4443">
        <v>7</v>
      </c>
      <c r="P4443">
        <v>117</v>
      </c>
      <c r="Q4443">
        <v>0.29166666666666669</v>
      </c>
      <c r="R4443">
        <v>70488</v>
      </c>
      <c r="S4443" t="str" cm="1">
        <f t="array" ref="S4443">_xlfn.IFS(E4446&lt;30,"18-29",E4446&lt;45,"30-44",TRUE,"45+")</f>
        <v>30-44</v>
      </c>
      <c r="T4443" t="str" cm="1">
        <f t="array" ref="T4443">_xlfn.IFS(F4443&lt;=2,"0-2 Years",F4443&lt;=5,"3-5 Years",F4443&lt;=8,"6-8 Years",TRUE,"9-10 Years")</f>
        <v>3-5 Years</v>
      </c>
      <c r="U4443" t="str" cm="1">
        <f t="array" ref="U4443">_xlfn.IFS(P4443&gt;60,"High Risk",P4443&gt;30,"Medium Risk",TRUE,"Low Risk")</f>
        <v>High Risk</v>
      </c>
      <c r="V4443">
        <f t="shared" si="69"/>
        <v>3</v>
      </c>
    </row>
    <row r="4444" spans="1:22" hidden="1" x14ac:dyDescent="0.2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 s="2">
        <v>0</v>
      </c>
      <c r="H4444">
        <v>2</v>
      </c>
      <c r="I4444">
        <v>0</v>
      </c>
      <c r="J4444">
        <v>1</v>
      </c>
      <c r="K4444" s="1">
        <v>35644.79</v>
      </c>
      <c r="L4444">
        <v>0</v>
      </c>
      <c r="M4444">
        <v>5</v>
      </c>
      <c r="N4444">
        <v>1614</v>
      </c>
      <c r="O4444">
        <v>10</v>
      </c>
      <c r="P4444">
        <v>135</v>
      </c>
      <c r="Q4444">
        <v>1</v>
      </c>
      <c r="R4444">
        <v>8070</v>
      </c>
      <c r="S4444" t="str" cm="1">
        <f t="array" ref="S4444">_xlfn.IFS(E4447&lt;30,"18-29",E4447&lt;45,"30-44",TRUE,"45+")</f>
        <v>18-29</v>
      </c>
      <c r="T4444" t="str" cm="1">
        <f t="array" ref="T4444">_xlfn.IFS(F4444&lt;=2,"0-2 Years",F4444&lt;=5,"3-5 Years",F4444&lt;=8,"6-8 Years",TRUE,"9-10 Years")</f>
        <v>0-2 Years</v>
      </c>
      <c r="U4444" t="str" cm="1">
        <f t="array" ref="U4444">_xlfn.IFS(P4444&gt;60,"High Risk",P4444&gt;30,"Medium Risk",TRUE,"Low Risk")</f>
        <v>High Risk</v>
      </c>
      <c r="V4444">
        <f t="shared" si="69"/>
        <v>4</v>
      </c>
    </row>
    <row r="4445" spans="1:22" hidden="1" x14ac:dyDescent="0.2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 s="2">
        <v>138171.1</v>
      </c>
      <c r="H4445">
        <v>2</v>
      </c>
      <c r="I4445">
        <v>1</v>
      </c>
      <c r="J4445">
        <v>1</v>
      </c>
      <c r="K4445" s="1">
        <v>188203.58</v>
      </c>
      <c r="L4445">
        <v>0</v>
      </c>
      <c r="M4445">
        <v>20</v>
      </c>
      <c r="N4445">
        <v>3716</v>
      </c>
      <c r="O4445">
        <v>9</v>
      </c>
      <c r="P4445">
        <v>149</v>
      </c>
      <c r="Q4445">
        <v>0.45</v>
      </c>
      <c r="R4445">
        <v>74320</v>
      </c>
      <c r="S4445" t="str" cm="1">
        <f t="array" ref="S4445">_xlfn.IFS(E4448&lt;30,"18-29",E4448&lt;45,"30-44",TRUE,"45+")</f>
        <v>30-44</v>
      </c>
      <c r="T4445" t="str" cm="1">
        <f t="array" ref="T4445">_xlfn.IFS(F4445&lt;=2,"0-2 Years",F4445&lt;=5,"3-5 Years",F4445&lt;=8,"6-8 Years",TRUE,"9-10 Years")</f>
        <v>0-2 Years</v>
      </c>
      <c r="U4445" t="str" cm="1">
        <f t="array" ref="U4445">_xlfn.IFS(P4445&gt;60,"High Risk",P4445&gt;30,"Medium Risk",TRUE,"Low Risk")</f>
        <v>High Risk</v>
      </c>
      <c r="V4445">
        <f t="shared" si="69"/>
        <v>1</v>
      </c>
    </row>
    <row r="4446" spans="1:22" hidden="1" x14ac:dyDescent="0.2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 s="2">
        <v>139395.07999999999</v>
      </c>
      <c r="H4446">
        <v>1</v>
      </c>
      <c r="I4446">
        <v>0</v>
      </c>
      <c r="J4446">
        <v>1</v>
      </c>
      <c r="K4446" s="1">
        <v>6120.84</v>
      </c>
      <c r="L4446">
        <v>0</v>
      </c>
      <c r="M4446">
        <v>25</v>
      </c>
      <c r="N4446">
        <v>438</v>
      </c>
      <c r="O4446">
        <v>3</v>
      </c>
      <c r="P4446">
        <v>123</v>
      </c>
      <c r="Q4446">
        <v>0.12</v>
      </c>
      <c r="R4446">
        <v>10950</v>
      </c>
      <c r="S4446" t="str" cm="1">
        <f t="array" ref="S4446">_xlfn.IFS(E4449&lt;30,"18-29",E4449&lt;45,"30-44",TRUE,"45+")</f>
        <v>45+</v>
      </c>
      <c r="T4446" t="str" cm="1">
        <f t="array" ref="T4446">_xlfn.IFS(F4446&lt;=2,"0-2 Years",F4446&lt;=5,"3-5 Years",F4446&lt;=8,"6-8 Years",TRUE,"9-10 Years")</f>
        <v>6-8 Years</v>
      </c>
      <c r="U4446" t="str" cm="1">
        <f t="array" ref="U4446">_xlfn.IFS(P4446&gt;60,"High Risk",P4446&gt;30,"Medium Risk",TRUE,"Low Risk")</f>
        <v>High Risk</v>
      </c>
      <c r="V4446">
        <f t="shared" si="69"/>
        <v>2</v>
      </c>
    </row>
    <row r="4447" spans="1:22" hidden="1" x14ac:dyDescent="0.2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 s="2">
        <v>0</v>
      </c>
      <c r="H4447">
        <v>2</v>
      </c>
      <c r="I4447">
        <v>1</v>
      </c>
      <c r="J4447">
        <v>1</v>
      </c>
      <c r="K4447" s="1">
        <v>164484.78</v>
      </c>
      <c r="L4447">
        <v>0</v>
      </c>
      <c r="M4447">
        <v>14</v>
      </c>
      <c r="N4447">
        <v>2348</v>
      </c>
      <c r="O4447">
        <v>3</v>
      </c>
      <c r="P4447">
        <v>75</v>
      </c>
      <c r="Q4447">
        <v>0.21428571428571427</v>
      </c>
      <c r="R4447">
        <v>32872</v>
      </c>
      <c r="S4447" t="str" cm="1">
        <f t="array" ref="S4447">_xlfn.IFS(E4450&lt;30,"18-29",E4450&lt;45,"30-44",TRUE,"45+")</f>
        <v>30-44</v>
      </c>
      <c r="T4447" t="str" cm="1">
        <f t="array" ref="T4447">_xlfn.IFS(F4447&lt;=2,"0-2 Years",F4447&lt;=5,"3-5 Years",F4447&lt;=8,"6-8 Years",TRUE,"9-10 Years")</f>
        <v>0-2 Years</v>
      </c>
      <c r="U4447" t="str" cm="1">
        <f t="array" ref="U4447">_xlfn.IFS(P4447&gt;60,"High Risk",P4447&gt;30,"Medium Risk",TRUE,"Low Risk")</f>
        <v>High Risk</v>
      </c>
      <c r="V4447">
        <f t="shared" si="69"/>
        <v>4</v>
      </c>
    </row>
    <row r="4448" spans="1:22" hidden="1" x14ac:dyDescent="0.2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 s="2">
        <v>0</v>
      </c>
      <c r="H4448">
        <v>2</v>
      </c>
      <c r="I4448">
        <v>1</v>
      </c>
      <c r="J4448">
        <v>1</v>
      </c>
      <c r="K4448" s="1">
        <v>164268.28</v>
      </c>
      <c r="L4448">
        <v>0</v>
      </c>
      <c r="M4448">
        <v>14</v>
      </c>
      <c r="N4448">
        <v>2360</v>
      </c>
      <c r="O4448">
        <v>9</v>
      </c>
      <c r="P4448">
        <v>139</v>
      </c>
      <c r="Q4448">
        <v>0.6428571428571429</v>
      </c>
      <c r="R4448">
        <v>33040</v>
      </c>
      <c r="S4448" t="str" cm="1">
        <f t="array" ref="S4448">_xlfn.IFS(E4451&lt;30,"18-29",E4451&lt;45,"30-44",TRUE,"45+")</f>
        <v>30-44</v>
      </c>
      <c r="T4448" t="str" cm="1">
        <f t="array" ref="T4448">_xlfn.IFS(F4448&lt;=2,"0-2 Years",F4448&lt;=5,"3-5 Years",F4448&lt;=8,"6-8 Years",TRUE,"9-10 Years")</f>
        <v>3-5 Years</v>
      </c>
      <c r="U4448" t="str" cm="1">
        <f t="array" ref="U4448">_xlfn.IFS(P4448&gt;60,"High Risk",P4448&gt;30,"Medium Risk",TRUE,"Low Risk")</f>
        <v>High Risk</v>
      </c>
      <c r="V4448">
        <f t="shared" si="69"/>
        <v>3</v>
      </c>
    </row>
    <row r="4449" spans="1:22" hidden="1" x14ac:dyDescent="0.2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 s="2">
        <v>109062.28</v>
      </c>
      <c r="H4449">
        <v>1</v>
      </c>
      <c r="I4449">
        <v>1</v>
      </c>
      <c r="J4449">
        <v>1</v>
      </c>
      <c r="K4449" s="1">
        <v>140136.1</v>
      </c>
      <c r="L4449">
        <v>1</v>
      </c>
      <c r="M4449">
        <v>6</v>
      </c>
      <c r="N4449">
        <v>1196</v>
      </c>
      <c r="O4449">
        <v>3</v>
      </c>
      <c r="P4449">
        <v>76</v>
      </c>
      <c r="Q4449">
        <v>0.5</v>
      </c>
      <c r="R4449">
        <v>7176</v>
      </c>
      <c r="S4449" t="str" cm="1">
        <f t="array" ref="S4449">_xlfn.IFS(E4452&lt;30,"18-29",E4452&lt;45,"30-44",TRUE,"45+")</f>
        <v>45+</v>
      </c>
      <c r="T4449" t="str" cm="1">
        <f t="array" ref="T4449">_xlfn.IFS(F4449&lt;=2,"0-2 Years",F4449&lt;=5,"3-5 Years",F4449&lt;=8,"6-8 Years",TRUE,"9-10 Years")</f>
        <v>6-8 Years</v>
      </c>
      <c r="U4449" t="str" cm="1">
        <f t="array" ref="U4449">_xlfn.IFS(P4449&gt;60,"High Risk",P4449&gt;30,"Medium Risk",TRUE,"Low Risk")</f>
        <v>High Risk</v>
      </c>
      <c r="V4449">
        <f t="shared" si="69"/>
        <v>3</v>
      </c>
    </row>
    <row r="4450" spans="1:22" hidden="1" x14ac:dyDescent="0.2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 s="2">
        <v>89994.71</v>
      </c>
      <c r="H4450">
        <v>2</v>
      </c>
      <c r="I4450">
        <v>0</v>
      </c>
      <c r="J4450">
        <v>1</v>
      </c>
      <c r="K4450" s="1">
        <v>121084.27</v>
      </c>
      <c r="L4450">
        <v>0</v>
      </c>
      <c r="M4450">
        <v>10</v>
      </c>
      <c r="N4450">
        <v>674</v>
      </c>
      <c r="O4450">
        <v>5</v>
      </c>
      <c r="P4450">
        <v>147</v>
      </c>
      <c r="Q4450">
        <v>0.5</v>
      </c>
      <c r="R4450">
        <v>6740</v>
      </c>
      <c r="S4450" t="str" cm="1">
        <f t="array" ref="S4450">_xlfn.IFS(E4453&lt;30,"18-29",E4453&lt;45,"30-44",TRUE,"45+")</f>
        <v>30-44</v>
      </c>
      <c r="T4450" t="str" cm="1">
        <f t="array" ref="T4450">_xlfn.IFS(F4450&lt;=2,"0-2 Years",F4450&lt;=5,"3-5 Years",F4450&lt;=8,"6-8 Years",TRUE,"9-10 Years")</f>
        <v>0-2 Years</v>
      </c>
      <c r="U4450" t="str" cm="1">
        <f t="array" ref="U4450">_xlfn.IFS(P4450&gt;60,"High Risk",P4450&gt;30,"Medium Risk",TRUE,"Low Risk")</f>
        <v>High Risk</v>
      </c>
      <c r="V4450">
        <f t="shared" si="69"/>
        <v>1</v>
      </c>
    </row>
    <row r="4451" spans="1:22" x14ac:dyDescent="0.2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 s="2">
        <v>0</v>
      </c>
      <c r="H4451">
        <v>2</v>
      </c>
      <c r="I4451">
        <v>1</v>
      </c>
      <c r="J4451">
        <v>0</v>
      </c>
      <c r="K4451" s="1">
        <v>35156.54</v>
      </c>
      <c r="L4451">
        <v>0</v>
      </c>
      <c r="M4451">
        <v>25</v>
      </c>
      <c r="N4451">
        <v>3380</v>
      </c>
      <c r="O4451">
        <v>4</v>
      </c>
      <c r="P4451">
        <v>109</v>
      </c>
      <c r="Q4451">
        <v>0.16</v>
      </c>
      <c r="R4451">
        <v>84500</v>
      </c>
      <c r="S4451" t="str" cm="1">
        <f t="array" ref="S4451">_xlfn.IFS(E4454&lt;30,"18-29",E4454&lt;45,"30-44",TRUE,"45+")</f>
        <v>45+</v>
      </c>
      <c r="T4451" t="str" cm="1">
        <f t="array" ref="T4451">_xlfn.IFS(F4451&lt;=2,"0-2 Years",F4451&lt;=5,"3-5 Years",F4451&lt;=8,"6-8 Years",TRUE,"9-10 Years")</f>
        <v>3-5 Years</v>
      </c>
      <c r="U4451" t="str" cm="1">
        <f t="array" ref="U4451">_xlfn.IFS(P4451&gt;60,"High Risk",P4451&gt;30,"Medium Risk",TRUE,"Low Risk")</f>
        <v>High Risk</v>
      </c>
      <c r="V4451">
        <f t="shared" si="69"/>
        <v>6</v>
      </c>
    </row>
    <row r="4452" spans="1:22" hidden="1" x14ac:dyDescent="0.2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 s="2">
        <v>103996.74</v>
      </c>
      <c r="H4452">
        <v>1</v>
      </c>
      <c r="I4452">
        <v>1</v>
      </c>
      <c r="J4452">
        <v>1</v>
      </c>
      <c r="K4452" s="1">
        <v>103159.11</v>
      </c>
      <c r="L4452">
        <v>0</v>
      </c>
      <c r="M4452">
        <v>15</v>
      </c>
      <c r="N4452">
        <v>3765</v>
      </c>
      <c r="O4452">
        <v>10</v>
      </c>
      <c r="P4452">
        <v>108</v>
      </c>
      <c r="Q4452">
        <v>0.66666666666666663</v>
      </c>
      <c r="R4452">
        <v>56475</v>
      </c>
      <c r="S4452" t="str" cm="1">
        <f t="array" ref="S4452">_xlfn.IFS(E4455&lt;30,"18-29",E4455&lt;45,"30-44",TRUE,"45+")</f>
        <v>30-44</v>
      </c>
      <c r="T4452" t="str" cm="1">
        <f t="array" ref="T4452">_xlfn.IFS(F4452&lt;=2,"0-2 Years",F4452&lt;=5,"3-5 Years",F4452&lt;=8,"6-8 Years",TRUE,"9-10 Years")</f>
        <v>0-2 Years</v>
      </c>
      <c r="U4452" t="str" cm="1">
        <f t="array" ref="U4452">_xlfn.IFS(P4452&gt;60,"High Risk",P4452&gt;30,"Medium Risk",TRUE,"Low Risk")</f>
        <v>High Risk</v>
      </c>
      <c r="V4452">
        <f t="shared" si="69"/>
        <v>4</v>
      </c>
    </row>
    <row r="4453" spans="1:22" hidden="1" x14ac:dyDescent="0.2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 s="2">
        <v>175111.11</v>
      </c>
      <c r="H4453">
        <v>1</v>
      </c>
      <c r="I4453">
        <v>1</v>
      </c>
      <c r="J4453">
        <v>1</v>
      </c>
      <c r="K4453" s="1">
        <v>74858.3</v>
      </c>
      <c r="L4453">
        <v>0</v>
      </c>
      <c r="M4453">
        <v>5</v>
      </c>
      <c r="N4453">
        <v>3653</v>
      </c>
      <c r="O4453">
        <v>8</v>
      </c>
      <c r="P4453">
        <v>102</v>
      </c>
      <c r="Q4453">
        <v>1</v>
      </c>
      <c r="R4453">
        <v>18265</v>
      </c>
      <c r="S4453" t="str" cm="1">
        <f t="array" ref="S4453">_xlfn.IFS(E4456&lt;30,"18-29",E4456&lt;45,"30-44",TRUE,"45+")</f>
        <v>30-44</v>
      </c>
      <c r="T4453" t="str" cm="1">
        <f t="array" ref="T4453">_xlfn.IFS(F4453&lt;=2,"0-2 Years",F4453&lt;=5,"3-5 Years",F4453&lt;=8,"6-8 Years",TRUE,"9-10 Years")</f>
        <v>3-5 Years</v>
      </c>
      <c r="U4453" t="str" cm="1">
        <f t="array" ref="U4453">_xlfn.IFS(P4453&gt;60,"High Risk",P4453&gt;30,"Medium Risk",TRUE,"Low Risk")</f>
        <v>High Risk</v>
      </c>
      <c r="V4453">
        <f t="shared" si="69"/>
        <v>2</v>
      </c>
    </row>
    <row r="4454" spans="1:22" hidden="1" x14ac:dyDescent="0.2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 s="2">
        <v>66079.45</v>
      </c>
      <c r="H4454">
        <v>2</v>
      </c>
      <c r="I4454">
        <v>0</v>
      </c>
      <c r="J4454">
        <v>0</v>
      </c>
      <c r="K4454" s="1">
        <v>91556.57</v>
      </c>
      <c r="L4454">
        <v>1</v>
      </c>
      <c r="M4454">
        <v>1</v>
      </c>
      <c r="N4454">
        <v>746</v>
      </c>
      <c r="O4454">
        <v>9</v>
      </c>
      <c r="P4454">
        <v>23</v>
      </c>
      <c r="Q4454">
        <v>1</v>
      </c>
      <c r="R4454">
        <v>746</v>
      </c>
      <c r="S4454" t="str" cm="1">
        <f t="array" ref="S4454">_xlfn.IFS(E4457&lt;30,"18-29",E4457&lt;45,"30-44",TRUE,"45+")</f>
        <v>30-44</v>
      </c>
      <c r="T4454" t="str" cm="1">
        <f t="array" ref="T4454">_xlfn.IFS(F4454&lt;=2,"0-2 Years",F4454&lt;=5,"3-5 Years",F4454&lt;=8,"6-8 Years",TRUE,"9-10 Years")</f>
        <v>6-8 Years</v>
      </c>
      <c r="U4454" t="str" cm="1">
        <f t="array" ref="U4454">_xlfn.IFS(P4454&gt;60,"High Risk",P4454&gt;30,"Medium Risk",TRUE,"Low Risk")</f>
        <v>Low Risk</v>
      </c>
      <c r="V4454">
        <f t="shared" si="69"/>
        <v>4</v>
      </c>
    </row>
    <row r="4455" spans="1:22" hidden="1" x14ac:dyDescent="0.2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 s="2">
        <v>148055.74</v>
      </c>
      <c r="H4455">
        <v>1</v>
      </c>
      <c r="I4455">
        <v>0</v>
      </c>
      <c r="J4455">
        <v>0</v>
      </c>
      <c r="K4455" s="1">
        <v>199203.21</v>
      </c>
      <c r="L4455">
        <v>0</v>
      </c>
      <c r="M4455">
        <v>7</v>
      </c>
      <c r="N4455">
        <v>3423</v>
      </c>
      <c r="O4455">
        <v>10</v>
      </c>
      <c r="P4455">
        <v>35</v>
      </c>
      <c r="Q4455">
        <v>1</v>
      </c>
      <c r="R4455">
        <v>23961</v>
      </c>
      <c r="S4455" t="str" cm="1">
        <f t="array" ref="S4455">_xlfn.IFS(E4458&lt;30,"18-29",E4458&lt;45,"30-44",TRUE,"45+")</f>
        <v>30-44</v>
      </c>
      <c r="T4455" t="str" cm="1">
        <f t="array" ref="T4455">_xlfn.IFS(F4455&lt;=2,"0-2 Years",F4455&lt;=5,"3-5 Years",F4455&lt;=8,"6-8 Years",TRUE,"9-10 Years")</f>
        <v>6-8 Years</v>
      </c>
      <c r="U4455" t="str" cm="1">
        <f t="array" ref="U4455">_xlfn.IFS(P4455&gt;60,"High Risk",P4455&gt;30,"Medium Risk",TRUE,"Low Risk")</f>
        <v>Medium Risk</v>
      </c>
      <c r="V4455">
        <f t="shared" si="69"/>
        <v>5</v>
      </c>
    </row>
    <row r="4456" spans="1:22" hidden="1" x14ac:dyDescent="0.2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 s="2">
        <v>0</v>
      </c>
      <c r="H4456">
        <v>1</v>
      </c>
      <c r="I4456">
        <v>1</v>
      </c>
      <c r="J4456">
        <v>1</v>
      </c>
      <c r="K4456" s="1">
        <v>27011.8</v>
      </c>
      <c r="L4456">
        <v>1</v>
      </c>
      <c r="M4456">
        <v>8</v>
      </c>
      <c r="N4456">
        <v>3457</v>
      </c>
      <c r="O4456">
        <v>0</v>
      </c>
      <c r="P4456">
        <v>25</v>
      </c>
      <c r="Q4456">
        <v>0</v>
      </c>
      <c r="R4456">
        <v>27656</v>
      </c>
      <c r="S4456" t="str" cm="1">
        <f t="array" ref="S4456">_xlfn.IFS(E4459&lt;30,"18-29",E4459&lt;45,"30-44",TRUE,"45+")</f>
        <v>45+</v>
      </c>
      <c r="T4456" t="str" cm="1">
        <f t="array" ref="T4456">_xlfn.IFS(F4456&lt;=2,"0-2 Years",F4456&lt;=5,"3-5 Years",F4456&lt;=8,"6-8 Years",TRUE,"9-10 Years")</f>
        <v>6-8 Years</v>
      </c>
      <c r="U4456" t="str" cm="1">
        <f t="array" ref="U4456">_xlfn.IFS(P4456&gt;60,"High Risk",P4456&gt;30,"Medium Risk",TRUE,"Low Risk")</f>
        <v>Low Risk</v>
      </c>
      <c r="V4456">
        <f t="shared" si="69"/>
        <v>5</v>
      </c>
    </row>
    <row r="4457" spans="1:22" x14ac:dyDescent="0.2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 s="2">
        <v>0</v>
      </c>
      <c r="H4457">
        <v>2</v>
      </c>
      <c r="I4457">
        <v>1</v>
      </c>
      <c r="J4457">
        <v>0</v>
      </c>
      <c r="K4457" s="1">
        <v>188637.05</v>
      </c>
      <c r="L4457">
        <v>0</v>
      </c>
      <c r="M4457">
        <v>12</v>
      </c>
      <c r="N4457">
        <v>4178</v>
      </c>
      <c r="O4457">
        <v>4</v>
      </c>
      <c r="P4457">
        <v>25</v>
      </c>
      <c r="Q4457">
        <v>0.33333333333333331</v>
      </c>
      <c r="R4457">
        <v>50136</v>
      </c>
      <c r="S4457" t="str" cm="1">
        <f t="array" ref="S4457">_xlfn.IFS(E4460&lt;30,"18-29",E4460&lt;45,"30-44",TRUE,"45+")</f>
        <v>30-44</v>
      </c>
      <c r="T4457" t="str" cm="1">
        <f t="array" ref="T4457">_xlfn.IFS(F4457&lt;=2,"0-2 Years",F4457&lt;=5,"3-5 Years",F4457&lt;=8,"6-8 Years",TRUE,"9-10 Years")</f>
        <v>6-8 Years</v>
      </c>
      <c r="U4457" t="str" cm="1">
        <f t="array" ref="U4457">_xlfn.IFS(P4457&gt;60,"High Risk",P4457&gt;30,"Medium Risk",TRUE,"Low Risk")</f>
        <v>Low Risk</v>
      </c>
      <c r="V4457">
        <f t="shared" si="69"/>
        <v>6</v>
      </c>
    </row>
    <row r="4458" spans="1:22" x14ac:dyDescent="0.2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 s="2">
        <v>0</v>
      </c>
      <c r="H4458">
        <v>2</v>
      </c>
      <c r="I4458">
        <v>1</v>
      </c>
      <c r="J4458">
        <v>0</v>
      </c>
      <c r="K4458" s="1">
        <v>61581.2</v>
      </c>
      <c r="L4458">
        <v>0</v>
      </c>
      <c r="M4458">
        <v>14</v>
      </c>
      <c r="N4458">
        <v>1510</v>
      </c>
      <c r="O4458">
        <v>5</v>
      </c>
      <c r="P4458">
        <v>60</v>
      </c>
      <c r="Q4458">
        <v>0.35714285714285715</v>
      </c>
      <c r="R4458">
        <v>21140</v>
      </c>
      <c r="S4458" t="str" cm="1">
        <f t="array" ref="S4458">_xlfn.IFS(E4461&lt;30,"18-29",E4461&lt;45,"30-44",TRUE,"45+")</f>
        <v>18-29</v>
      </c>
      <c r="T4458" t="str" cm="1">
        <f t="array" ref="T4458">_xlfn.IFS(F4458&lt;=2,"0-2 Years",F4458&lt;=5,"3-5 Years",F4458&lt;=8,"6-8 Years",TRUE,"9-10 Years")</f>
        <v>6-8 Years</v>
      </c>
      <c r="U4458" t="str" cm="1">
        <f t="array" ref="U4458">_xlfn.IFS(P4458&gt;60,"High Risk",P4458&gt;30,"Medium Risk",TRUE,"Low Risk")</f>
        <v>Medium Risk</v>
      </c>
      <c r="V4458">
        <f t="shared" si="69"/>
        <v>6</v>
      </c>
    </row>
    <row r="4459" spans="1:22" x14ac:dyDescent="0.2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 s="2">
        <v>95994.98</v>
      </c>
      <c r="H4459">
        <v>1</v>
      </c>
      <c r="I4459">
        <v>1</v>
      </c>
      <c r="J4459">
        <v>0</v>
      </c>
      <c r="K4459" s="1">
        <v>197529.23</v>
      </c>
      <c r="L4459">
        <v>0</v>
      </c>
      <c r="M4459">
        <v>25</v>
      </c>
      <c r="N4459">
        <v>374</v>
      </c>
      <c r="O4459">
        <v>3</v>
      </c>
      <c r="P4459">
        <v>174</v>
      </c>
      <c r="Q4459">
        <v>0.12</v>
      </c>
      <c r="R4459">
        <v>9350</v>
      </c>
      <c r="S4459" t="str" cm="1">
        <f t="array" ref="S4459">_xlfn.IFS(E4462&lt;30,"18-29",E4462&lt;45,"30-44",TRUE,"45+")</f>
        <v>30-44</v>
      </c>
      <c r="T4459" t="str" cm="1">
        <f t="array" ref="T4459">_xlfn.IFS(F4459&lt;=2,"0-2 Years",F4459&lt;=5,"3-5 Years",F4459&lt;=8,"6-8 Years",TRUE,"9-10 Years")</f>
        <v>0-2 Years</v>
      </c>
      <c r="U4459" t="str" cm="1">
        <f t="array" ref="U4459">_xlfn.IFS(P4459&gt;60,"High Risk",P4459&gt;30,"Medium Risk",TRUE,"Low Risk")</f>
        <v>High Risk</v>
      </c>
      <c r="V4459">
        <f t="shared" si="69"/>
        <v>7</v>
      </c>
    </row>
    <row r="4460" spans="1:22" x14ac:dyDescent="0.2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 s="2">
        <v>0</v>
      </c>
      <c r="H4460">
        <v>2</v>
      </c>
      <c r="I4460">
        <v>1</v>
      </c>
      <c r="J4460">
        <v>0</v>
      </c>
      <c r="K4460" s="1">
        <v>182258.17</v>
      </c>
      <c r="L4460">
        <v>0</v>
      </c>
      <c r="M4460">
        <v>1</v>
      </c>
      <c r="N4460">
        <v>846</v>
      </c>
      <c r="O4460">
        <v>8</v>
      </c>
      <c r="P4460">
        <v>147</v>
      </c>
      <c r="Q4460">
        <v>1</v>
      </c>
      <c r="R4460">
        <v>846</v>
      </c>
      <c r="S4460" t="str" cm="1">
        <f t="array" ref="S4460">_xlfn.IFS(E4463&lt;30,"18-29",E4463&lt;45,"30-44",TRUE,"45+")</f>
        <v>18-29</v>
      </c>
      <c r="T4460" t="str" cm="1">
        <f t="array" ref="T4460">_xlfn.IFS(F4460&lt;=2,"0-2 Years",F4460&lt;=5,"3-5 Years",F4460&lt;=8,"6-8 Years",TRUE,"9-10 Years")</f>
        <v>0-2 Years</v>
      </c>
      <c r="U4460" t="str" cm="1">
        <f t="array" ref="U4460">_xlfn.IFS(P4460&gt;60,"High Risk",P4460&gt;30,"Medium Risk",TRUE,"Low Risk")</f>
        <v>High Risk</v>
      </c>
      <c r="V4460">
        <f t="shared" si="69"/>
        <v>7</v>
      </c>
    </row>
    <row r="4461" spans="1:22" hidden="1" x14ac:dyDescent="0.2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 s="2">
        <v>110741.56</v>
      </c>
      <c r="H4461">
        <v>1</v>
      </c>
      <c r="I4461">
        <v>1</v>
      </c>
      <c r="J4461">
        <v>0</v>
      </c>
      <c r="K4461" s="1">
        <v>80778.5</v>
      </c>
      <c r="L4461">
        <v>0</v>
      </c>
      <c r="M4461">
        <v>17</v>
      </c>
      <c r="N4461">
        <v>2657</v>
      </c>
      <c r="O4461">
        <v>8</v>
      </c>
      <c r="P4461">
        <v>68</v>
      </c>
      <c r="Q4461">
        <v>0.47058823529411764</v>
      </c>
      <c r="R4461">
        <v>45169</v>
      </c>
      <c r="S4461" t="str" cm="1">
        <f t="array" ref="S4461">_xlfn.IFS(E4464&lt;30,"18-29",E4464&lt;45,"30-44",TRUE,"45+")</f>
        <v>30-44</v>
      </c>
      <c r="T4461" t="str" cm="1">
        <f t="array" ref="T4461">_xlfn.IFS(F4461&lt;=2,"0-2 Years",F4461&lt;=5,"3-5 Years",F4461&lt;=8,"6-8 Years",TRUE,"9-10 Years")</f>
        <v>9-10 Years</v>
      </c>
      <c r="U4461" t="str" cm="1">
        <f t="array" ref="U4461">_xlfn.IFS(P4461&gt;60,"High Risk",P4461&gt;30,"Medium Risk",TRUE,"Low Risk")</f>
        <v>High Risk</v>
      </c>
      <c r="V4461">
        <f t="shared" si="69"/>
        <v>5</v>
      </c>
    </row>
    <row r="4462" spans="1:22" x14ac:dyDescent="0.2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 s="2">
        <v>0</v>
      </c>
      <c r="H4462">
        <v>1</v>
      </c>
      <c r="I4462">
        <v>1</v>
      </c>
      <c r="J4462">
        <v>0</v>
      </c>
      <c r="K4462" s="1">
        <v>155394.51999999999</v>
      </c>
      <c r="L4462">
        <v>0</v>
      </c>
      <c r="M4462">
        <v>27</v>
      </c>
      <c r="N4462">
        <v>3553</v>
      </c>
      <c r="O4462">
        <v>6</v>
      </c>
      <c r="P4462">
        <v>77</v>
      </c>
      <c r="Q4462">
        <v>0.22222222222222221</v>
      </c>
      <c r="R4462">
        <v>95931</v>
      </c>
      <c r="S4462" t="str" cm="1">
        <f t="array" ref="S4462">_xlfn.IFS(E4465&lt;30,"18-29",E4465&lt;45,"30-44",TRUE,"45+")</f>
        <v>45+</v>
      </c>
      <c r="T4462" t="str" cm="1">
        <f t="array" ref="T4462">_xlfn.IFS(F4462&lt;=2,"0-2 Years",F4462&lt;=5,"3-5 Years",F4462&lt;=8,"6-8 Years",TRUE,"9-10 Years")</f>
        <v>3-5 Years</v>
      </c>
      <c r="U4462" t="str" cm="1">
        <f t="array" ref="U4462">_xlfn.IFS(P4462&gt;60,"High Risk",P4462&gt;30,"Medium Risk",TRUE,"Low Risk")</f>
        <v>High Risk</v>
      </c>
      <c r="V4462">
        <f t="shared" si="69"/>
        <v>8</v>
      </c>
    </row>
    <row r="4463" spans="1:22" x14ac:dyDescent="0.2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 s="2">
        <v>0</v>
      </c>
      <c r="H4463">
        <v>1</v>
      </c>
      <c r="I4463">
        <v>1</v>
      </c>
      <c r="J4463">
        <v>0</v>
      </c>
      <c r="K4463" s="1">
        <v>3408.7</v>
      </c>
      <c r="L4463">
        <v>0</v>
      </c>
      <c r="M4463">
        <v>11</v>
      </c>
      <c r="N4463">
        <v>4122</v>
      </c>
      <c r="O4463">
        <v>6</v>
      </c>
      <c r="P4463">
        <v>155</v>
      </c>
      <c r="Q4463">
        <v>0.54545454545454541</v>
      </c>
      <c r="R4463">
        <v>45342</v>
      </c>
      <c r="S4463" t="str" cm="1">
        <f t="array" ref="S4463">_xlfn.IFS(E4466&lt;30,"18-29",E4466&lt;45,"30-44",TRUE,"45+")</f>
        <v>30-44</v>
      </c>
      <c r="T4463" t="str" cm="1">
        <f t="array" ref="T4463">_xlfn.IFS(F4463&lt;=2,"0-2 Years",F4463&lt;=5,"3-5 Years",F4463&lt;=8,"6-8 Years",TRUE,"9-10 Years")</f>
        <v>3-5 Years</v>
      </c>
      <c r="U4463" t="str" cm="1">
        <f t="array" ref="U4463">_xlfn.IFS(P4463&gt;60,"High Risk",P4463&gt;30,"Medium Risk",TRUE,"Low Risk")</f>
        <v>High Risk</v>
      </c>
      <c r="V4463">
        <f t="shared" si="69"/>
        <v>8</v>
      </c>
    </row>
    <row r="4464" spans="1:22" hidden="1" x14ac:dyDescent="0.2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 s="2">
        <v>0</v>
      </c>
      <c r="H4464">
        <v>2</v>
      </c>
      <c r="I4464">
        <v>1</v>
      </c>
      <c r="J4464">
        <v>1</v>
      </c>
      <c r="K4464" s="1">
        <v>19367.98</v>
      </c>
      <c r="L4464">
        <v>1</v>
      </c>
      <c r="M4464">
        <v>4</v>
      </c>
      <c r="N4464">
        <v>2917</v>
      </c>
      <c r="O4464">
        <v>7</v>
      </c>
      <c r="P4464">
        <v>121</v>
      </c>
      <c r="Q4464">
        <v>1</v>
      </c>
      <c r="R4464">
        <v>11668</v>
      </c>
      <c r="S4464" t="str" cm="1">
        <f t="array" ref="S4464">_xlfn.IFS(E4467&lt;30,"18-29",E4467&lt;45,"30-44",TRUE,"45+")</f>
        <v>30-44</v>
      </c>
      <c r="T4464" t="str" cm="1">
        <f t="array" ref="T4464">_xlfn.IFS(F4464&lt;=2,"0-2 Years",F4464&lt;=5,"3-5 Years",F4464&lt;=8,"6-8 Years",TRUE,"9-10 Years")</f>
        <v>6-8 Years</v>
      </c>
      <c r="U4464" t="str" cm="1">
        <f t="array" ref="U4464">_xlfn.IFS(P4464&gt;60,"High Risk",P4464&gt;30,"Medium Risk",TRUE,"Low Risk")</f>
        <v>High Risk</v>
      </c>
      <c r="V4464">
        <f t="shared" si="69"/>
        <v>3</v>
      </c>
    </row>
    <row r="4465" spans="1:22" hidden="1" x14ac:dyDescent="0.2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 s="2">
        <v>96947.58</v>
      </c>
      <c r="H4465">
        <v>3</v>
      </c>
      <c r="I4465">
        <v>1</v>
      </c>
      <c r="J4465">
        <v>0</v>
      </c>
      <c r="K4465" s="1">
        <v>62282.99</v>
      </c>
      <c r="L4465">
        <v>1</v>
      </c>
      <c r="M4465">
        <v>3</v>
      </c>
      <c r="N4465">
        <v>2732</v>
      </c>
      <c r="O4465">
        <v>8</v>
      </c>
      <c r="P4465">
        <v>68</v>
      </c>
      <c r="Q4465">
        <v>1</v>
      </c>
      <c r="R4465">
        <v>8196</v>
      </c>
      <c r="S4465" t="str" cm="1">
        <f t="array" ref="S4465">_xlfn.IFS(E4468&lt;30,"18-29",E4468&lt;45,"30-44",TRUE,"45+")</f>
        <v>30-44</v>
      </c>
      <c r="T4465" t="str" cm="1">
        <f t="array" ref="T4465">_xlfn.IFS(F4465&lt;=2,"0-2 Years",F4465&lt;=5,"3-5 Years",F4465&lt;=8,"6-8 Years",TRUE,"9-10 Years")</f>
        <v>0-2 Years</v>
      </c>
      <c r="U4465" t="str" cm="1">
        <f t="array" ref="U4465">_xlfn.IFS(P4465&gt;60,"High Risk",P4465&gt;30,"Medium Risk",TRUE,"Low Risk")</f>
        <v>High Risk</v>
      </c>
      <c r="V4465">
        <f t="shared" si="69"/>
        <v>5</v>
      </c>
    </row>
    <row r="4466" spans="1:22" x14ac:dyDescent="0.2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 s="2">
        <v>0</v>
      </c>
      <c r="H4466">
        <v>2</v>
      </c>
      <c r="I4466">
        <v>1</v>
      </c>
      <c r="J4466">
        <v>0</v>
      </c>
      <c r="K4466" s="1">
        <v>65396.79</v>
      </c>
      <c r="L4466">
        <v>0</v>
      </c>
      <c r="M4466">
        <v>24</v>
      </c>
      <c r="N4466">
        <v>1809</v>
      </c>
      <c r="O4466">
        <v>3</v>
      </c>
      <c r="P4466">
        <v>61</v>
      </c>
      <c r="Q4466">
        <v>0.125</v>
      </c>
      <c r="R4466">
        <v>43416</v>
      </c>
      <c r="S4466" t="str" cm="1">
        <f t="array" ref="S4466">_xlfn.IFS(E4469&lt;30,"18-29",E4469&lt;45,"30-44",TRUE,"45+")</f>
        <v>30-44</v>
      </c>
      <c r="T4466" t="str" cm="1">
        <f t="array" ref="T4466">_xlfn.IFS(F4466&lt;=2,"0-2 Years",F4466&lt;=5,"3-5 Years",F4466&lt;=8,"6-8 Years",TRUE,"9-10 Years")</f>
        <v>6-8 Years</v>
      </c>
      <c r="U4466" t="str" cm="1">
        <f t="array" ref="U4466">_xlfn.IFS(P4466&gt;60,"High Risk",P4466&gt;30,"Medium Risk",TRUE,"Low Risk")</f>
        <v>High Risk</v>
      </c>
      <c r="V4466">
        <f t="shared" si="69"/>
        <v>6</v>
      </c>
    </row>
    <row r="4467" spans="1:22" hidden="1" x14ac:dyDescent="0.2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 s="2">
        <v>109786.82</v>
      </c>
      <c r="H4467">
        <v>2</v>
      </c>
      <c r="I4467">
        <v>1</v>
      </c>
      <c r="J4467">
        <v>1</v>
      </c>
      <c r="K4467" s="1">
        <v>139712.81</v>
      </c>
      <c r="L4467">
        <v>0</v>
      </c>
      <c r="M4467">
        <v>25</v>
      </c>
      <c r="N4467">
        <v>3712</v>
      </c>
      <c r="O4467">
        <v>9</v>
      </c>
      <c r="P4467">
        <v>115</v>
      </c>
      <c r="Q4467">
        <v>0.36</v>
      </c>
      <c r="R4467">
        <v>92800</v>
      </c>
      <c r="S4467" t="str" cm="1">
        <f t="array" ref="S4467">_xlfn.IFS(E4470&lt;30,"18-29",E4470&lt;45,"30-44",TRUE,"45+")</f>
        <v>30-44</v>
      </c>
      <c r="T4467" t="str" cm="1">
        <f t="array" ref="T4467">_xlfn.IFS(F4467&lt;=2,"0-2 Years",F4467&lt;=5,"3-5 Years",F4467&lt;=8,"6-8 Years",TRUE,"9-10 Years")</f>
        <v>0-2 Years</v>
      </c>
      <c r="U4467" t="str" cm="1">
        <f t="array" ref="U4467">_xlfn.IFS(P4467&gt;60,"High Risk",P4467&gt;30,"Medium Risk",TRUE,"Low Risk")</f>
        <v>High Risk</v>
      </c>
      <c r="V4467">
        <f t="shared" si="69"/>
        <v>1</v>
      </c>
    </row>
    <row r="4468" spans="1:22" hidden="1" x14ac:dyDescent="0.2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 s="2">
        <v>0</v>
      </c>
      <c r="H4468">
        <v>2</v>
      </c>
      <c r="I4468">
        <v>1</v>
      </c>
      <c r="J4468">
        <v>1</v>
      </c>
      <c r="K4468" s="1">
        <v>60972.84</v>
      </c>
      <c r="L4468">
        <v>0</v>
      </c>
      <c r="M4468">
        <v>27</v>
      </c>
      <c r="N4468">
        <v>4650</v>
      </c>
      <c r="O4468">
        <v>3</v>
      </c>
      <c r="P4468">
        <v>99</v>
      </c>
      <c r="Q4468">
        <v>0.1111111111111111</v>
      </c>
      <c r="R4468">
        <v>125550</v>
      </c>
      <c r="S4468" t="str" cm="1">
        <f t="array" ref="S4468">_xlfn.IFS(E4471&lt;30,"18-29",E4471&lt;45,"30-44",TRUE,"45+")</f>
        <v>30-44</v>
      </c>
      <c r="T4468" t="str" cm="1">
        <f t="array" ref="T4468">_xlfn.IFS(F4468&lt;=2,"0-2 Years",F4468&lt;=5,"3-5 Years",F4468&lt;=8,"6-8 Years",TRUE,"9-10 Years")</f>
        <v>0-2 Years</v>
      </c>
      <c r="U4468" t="str" cm="1">
        <f t="array" ref="U4468">_xlfn.IFS(P4468&gt;60,"High Risk",P4468&gt;30,"Medium Risk",TRUE,"Low Risk")</f>
        <v>High Risk</v>
      </c>
      <c r="V4468">
        <f t="shared" si="69"/>
        <v>4</v>
      </c>
    </row>
    <row r="4469" spans="1:22" x14ac:dyDescent="0.2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 s="2">
        <v>0</v>
      </c>
      <c r="H4469">
        <v>2</v>
      </c>
      <c r="I4469">
        <v>1</v>
      </c>
      <c r="J4469">
        <v>0</v>
      </c>
      <c r="K4469" s="1">
        <v>1375.46</v>
      </c>
      <c r="L4469">
        <v>0</v>
      </c>
      <c r="M4469">
        <v>8</v>
      </c>
      <c r="N4469">
        <v>4125</v>
      </c>
      <c r="O4469">
        <v>2</v>
      </c>
      <c r="P4469">
        <v>139</v>
      </c>
      <c r="Q4469">
        <v>0.25</v>
      </c>
      <c r="R4469">
        <v>33000</v>
      </c>
      <c r="S4469" t="str" cm="1">
        <f t="array" ref="S4469">_xlfn.IFS(E4472&lt;30,"18-29",E4472&lt;45,"30-44",TRUE,"45+")</f>
        <v>45+</v>
      </c>
      <c r="T4469" t="str" cm="1">
        <f t="array" ref="T4469">_xlfn.IFS(F4469&lt;=2,"0-2 Years",F4469&lt;=5,"3-5 Years",F4469&lt;=8,"6-8 Years",TRUE,"9-10 Years")</f>
        <v>0-2 Years</v>
      </c>
      <c r="U4469" t="str" cm="1">
        <f t="array" ref="U4469">_xlfn.IFS(P4469&gt;60,"High Risk",P4469&gt;30,"Medium Risk",TRUE,"Low Risk")</f>
        <v>High Risk</v>
      </c>
      <c r="V4469">
        <f t="shared" si="69"/>
        <v>7</v>
      </c>
    </row>
    <row r="4470" spans="1:22" x14ac:dyDescent="0.2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 s="2">
        <v>102721.49</v>
      </c>
      <c r="H4470">
        <v>1</v>
      </c>
      <c r="I4470">
        <v>0</v>
      </c>
      <c r="J4470">
        <v>0</v>
      </c>
      <c r="K4470" s="1">
        <v>22191.82</v>
      </c>
      <c r="L4470">
        <v>0</v>
      </c>
      <c r="M4470">
        <v>27</v>
      </c>
      <c r="N4470">
        <v>1968</v>
      </c>
      <c r="O4470">
        <v>7</v>
      </c>
      <c r="P4470">
        <v>1</v>
      </c>
      <c r="Q4470">
        <v>0.25925925925925924</v>
      </c>
      <c r="R4470">
        <v>53136</v>
      </c>
      <c r="S4470" t="str" cm="1">
        <f t="array" ref="S4470">_xlfn.IFS(E4473&lt;30,"18-29",E4473&lt;45,"30-44",TRUE,"45+")</f>
        <v>45+</v>
      </c>
      <c r="T4470" t="str" cm="1">
        <f t="array" ref="T4470">_xlfn.IFS(F4470&lt;=2,"0-2 Years",F4470&lt;=5,"3-5 Years",F4470&lt;=8,"6-8 Years",TRUE,"9-10 Years")</f>
        <v>0-2 Years</v>
      </c>
      <c r="U4470" t="str" cm="1">
        <f t="array" ref="U4470">_xlfn.IFS(P4470&gt;60,"High Risk",P4470&gt;30,"Medium Risk",TRUE,"Low Risk")</f>
        <v>Low Risk</v>
      </c>
      <c r="V4470">
        <f t="shared" si="69"/>
        <v>6</v>
      </c>
    </row>
    <row r="4471" spans="1:22" hidden="1" x14ac:dyDescent="0.2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 s="2">
        <v>69478.570000000007</v>
      </c>
      <c r="H4471">
        <v>1</v>
      </c>
      <c r="I4471">
        <v>1</v>
      </c>
      <c r="J4471">
        <v>0</v>
      </c>
      <c r="K4471" s="1">
        <v>8973.67</v>
      </c>
      <c r="L4471">
        <v>1</v>
      </c>
      <c r="M4471">
        <v>6</v>
      </c>
      <c r="N4471">
        <v>4934</v>
      </c>
      <c r="O4471">
        <v>6</v>
      </c>
      <c r="P4471">
        <v>166</v>
      </c>
      <c r="Q4471">
        <v>1</v>
      </c>
      <c r="R4471">
        <v>29604</v>
      </c>
      <c r="S4471" t="str" cm="1">
        <f t="array" ref="S4471">_xlfn.IFS(E4474&lt;30,"18-29",E4474&lt;45,"30-44",TRUE,"45+")</f>
        <v>18-29</v>
      </c>
      <c r="T4471" t="str" cm="1">
        <f t="array" ref="T4471">_xlfn.IFS(F4471&lt;=2,"0-2 Years",F4471&lt;=5,"3-5 Years",F4471&lt;=8,"6-8 Years",TRUE,"9-10 Years")</f>
        <v>3-5 Years</v>
      </c>
      <c r="U4471" t="str" cm="1">
        <f t="array" ref="U4471">_xlfn.IFS(P4471&gt;60,"High Risk",P4471&gt;30,"Medium Risk",TRUE,"Low Risk")</f>
        <v>High Risk</v>
      </c>
      <c r="V4471">
        <f t="shared" si="69"/>
        <v>5</v>
      </c>
    </row>
    <row r="4472" spans="1:22" x14ac:dyDescent="0.2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 s="2">
        <v>156674.20000000001</v>
      </c>
      <c r="H4472">
        <v>1</v>
      </c>
      <c r="I4472">
        <v>1</v>
      </c>
      <c r="J4472">
        <v>0</v>
      </c>
      <c r="K4472" s="1">
        <v>118502.34</v>
      </c>
      <c r="L4472">
        <v>1</v>
      </c>
      <c r="M4472">
        <v>23</v>
      </c>
      <c r="N4472">
        <v>2594</v>
      </c>
      <c r="O4472">
        <v>6</v>
      </c>
      <c r="P4472">
        <v>153</v>
      </c>
      <c r="Q4472">
        <v>0.2608695652173913</v>
      </c>
      <c r="R4472">
        <v>59662</v>
      </c>
      <c r="S4472" t="str" cm="1">
        <f t="array" ref="S4472">_xlfn.IFS(E4475&lt;30,"18-29",E4475&lt;45,"30-44",TRUE,"45+")</f>
        <v>18-29</v>
      </c>
      <c r="T4472" t="str" cm="1">
        <f t="array" ref="T4472">_xlfn.IFS(F4472&lt;=2,"0-2 Years",F4472&lt;=5,"3-5 Years",F4472&lt;=8,"6-8 Years",TRUE,"9-10 Years")</f>
        <v>0-2 Years</v>
      </c>
      <c r="U4472" t="str" cm="1">
        <f t="array" ref="U4472">_xlfn.IFS(P4472&gt;60,"High Risk",P4472&gt;30,"Medium Risk",TRUE,"Low Risk")</f>
        <v>High Risk</v>
      </c>
      <c r="V4472">
        <f t="shared" si="69"/>
        <v>7</v>
      </c>
    </row>
    <row r="4473" spans="1:22" hidden="1" x14ac:dyDescent="0.2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 s="2">
        <v>174506.1</v>
      </c>
      <c r="H4473">
        <v>2</v>
      </c>
      <c r="I4473">
        <v>0</v>
      </c>
      <c r="J4473">
        <v>1</v>
      </c>
      <c r="K4473" s="1">
        <v>161802.82</v>
      </c>
      <c r="L4473">
        <v>1</v>
      </c>
      <c r="M4473">
        <v>1</v>
      </c>
      <c r="N4473">
        <v>3397</v>
      </c>
      <c r="O4473">
        <v>10</v>
      </c>
      <c r="P4473">
        <v>177</v>
      </c>
      <c r="Q4473">
        <v>1</v>
      </c>
      <c r="R4473">
        <v>3397</v>
      </c>
      <c r="S4473" t="str" cm="1">
        <f t="array" ref="S4473">_xlfn.IFS(E4476&lt;30,"18-29",E4476&lt;45,"30-44",TRUE,"45+")</f>
        <v>30-44</v>
      </c>
      <c r="T4473" t="str" cm="1">
        <f t="array" ref="T4473">_xlfn.IFS(F4473&lt;=2,"0-2 Years",F4473&lt;=5,"3-5 Years",F4473&lt;=8,"6-8 Years",TRUE,"9-10 Years")</f>
        <v>6-8 Years</v>
      </c>
      <c r="U4473" t="str" cm="1">
        <f t="array" ref="U4473">_xlfn.IFS(P4473&gt;60,"High Risk",P4473&gt;30,"Medium Risk",TRUE,"Low Risk")</f>
        <v>High Risk</v>
      </c>
      <c r="V4473">
        <f t="shared" si="69"/>
        <v>1</v>
      </c>
    </row>
    <row r="4474" spans="1:22" hidden="1" x14ac:dyDescent="0.2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 s="2">
        <v>166070.48000000001</v>
      </c>
      <c r="H4474">
        <v>2</v>
      </c>
      <c r="I4474">
        <v>0</v>
      </c>
      <c r="J4474">
        <v>0</v>
      </c>
      <c r="K4474" s="1">
        <v>90494.720000000001</v>
      </c>
      <c r="L4474">
        <v>0</v>
      </c>
      <c r="M4474">
        <v>24</v>
      </c>
      <c r="N4474">
        <v>986</v>
      </c>
      <c r="O4474">
        <v>1</v>
      </c>
      <c r="P4474">
        <v>120</v>
      </c>
      <c r="Q4474">
        <v>4.1666666666666664E-2</v>
      </c>
      <c r="R4474">
        <v>23664</v>
      </c>
      <c r="S4474" t="str" cm="1">
        <f t="array" ref="S4474">_xlfn.IFS(E4477&lt;30,"18-29",E4477&lt;45,"30-44",TRUE,"45+")</f>
        <v>30-44</v>
      </c>
      <c r="T4474" t="str" cm="1">
        <f t="array" ref="T4474">_xlfn.IFS(F4474&lt;=2,"0-2 Years",F4474&lt;=5,"3-5 Years",F4474&lt;=8,"6-8 Years",TRUE,"9-10 Years")</f>
        <v>6-8 Years</v>
      </c>
      <c r="U4474" t="str" cm="1">
        <f t="array" ref="U4474">_xlfn.IFS(P4474&gt;60,"High Risk",P4474&gt;30,"Medium Risk",TRUE,"Low Risk")</f>
        <v>High Risk</v>
      </c>
      <c r="V4474">
        <f t="shared" si="69"/>
        <v>3</v>
      </c>
    </row>
    <row r="4475" spans="1:22" hidden="1" x14ac:dyDescent="0.2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 s="2">
        <v>105957.44</v>
      </c>
      <c r="H4475">
        <v>1</v>
      </c>
      <c r="I4475">
        <v>1</v>
      </c>
      <c r="J4475">
        <v>0</v>
      </c>
      <c r="K4475" s="1">
        <v>15470.91</v>
      </c>
      <c r="L4475">
        <v>0</v>
      </c>
      <c r="M4475">
        <v>22</v>
      </c>
      <c r="N4475">
        <v>481</v>
      </c>
      <c r="O4475">
        <v>1</v>
      </c>
      <c r="P4475">
        <v>28</v>
      </c>
      <c r="Q4475">
        <v>4.5454545454545456E-2</v>
      </c>
      <c r="R4475">
        <v>10582</v>
      </c>
      <c r="S4475" t="str" cm="1">
        <f t="array" ref="S4475">_xlfn.IFS(E4478&lt;30,"18-29",E4478&lt;45,"30-44",TRUE,"45+")</f>
        <v>30-44</v>
      </c>
      <c r="T4475" t="str" cm="1">
        <f t="array" ref="T4475">_xlfn.IFS(F4475&lt;=2,"0-2 Years",F4475&lt;=5,"3-5 Years",F4475&lt;=8,"6-8 Years",TRUE,"9-10 Years")</f>
        <v>3-5 Years</v>
      </c>
      <c r="U4475" t="str" cm="1">
        <f t="array" ref="U4475">_xlfn.IFS(P4475&gt;60,"High Risk",P4475&gt;30,"Medium Risk",TRUE,"Low Risk")</f>
        <v>Low Risk</v>
      </c>
      <c r="V4475">
        <f t="shared" si="69"/>
        <v>5</v>
      </c>
    </row>
    <row r="4476" spans="1:22" x14ac:dyDescent="0.2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 s="2">
        <v>0</v>
      </c>
      <c r="H4476">
        <v>1</v>
      </c>
      <c r="I4476">
        <v>0</v>
      </c>
      <c r="J4476">
        <v>0</v>
      </c>
      <c r="K4476" s="1">
        <v>65147.27</v>
      </c>
      <c r="L4476">
        <v>0</v>
      </c>
      <c r="M4476">
        <v>22</v>
      </c>
      <c r="N4476">
        <v>2328</v>
      </c>
      <c r="O4476">
        <v>5</v>
      </c>
      <c r="P4476">
        <v>59</v>
      </c>
      <c r="Q4476">
        <v>0.22727272727272727</v>
      </c>
      <c r="R4476">
        <v>51216</v>
      </c>
      <c r="S4476" t="str" cm="1">
        <f t="array" ref="S4476">_xlfn.IFS(E4479&lt;30,"18-29",E4479&lt;45,"30-44",TRUE,"45+")</f>
        <v>45+</v>
      </c>
      <c r="T4476" t="str" cm="1">
        <f t="array" ref="T4476">_xlfn.IFS(F4476&lt;=2,"0-2 Years",F4476&lt;=5,"3-5 Years",F4476&lt;=8,"6-8 Years",TRUE,"9-10 Years")</f>
        <v>3-5 Years</v>
      </c>
      <c r="U4476" t="str" cm="1">
        <f t="array" ref="U4476">_xlfn.IFS(P4476&gt;60,"High Risk",P4476&gt;30,"Medium Risk",TRUE,"Low Risk")</f>
        <v>Medium Risk</v>
      </c>
      <c r="V4476">
        <f t="shared" si="69"/>
        <v>8</v>
      </c>
    </row>
    <row r="4477" spans="1:22" hidden="1" x14ac:dyDescent="0.2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 s="2">
        <v>110340.68</v>
      </c>
      <c r="H4477">
        <v>1</v>
      </c>
      <c r="I4477">
        <v>1</v>
      </c>
      <c r="J4477">
        <v>1</v>
      </c>
      <c r="K4477" s="1">
        <v>157886.6</v>
      </c>
      <c r="L4477">
        <v>0</v>
      </c>
      <c r="M4477">
        <v>13</v>
      </c>
      <c r="N4477">
        <v>3479</v>
      </c>
      <c r="O4477">
        <v>3</v>
      </c>
      <c r="P4477">
        <v>39</v>
      </c>
      <c r="Q4477">
        <v>0.23076923076923078</v>
      </c>
      <c r="R4477">
        <v>45227</v>
      </c>
      <c r="S4477" t="str" cm="1">
        <f t="array" ref="S4477">_xlfn.IFS(E4480&lt;30,"18-29",E4480&lt;45,"30-44",TRUE,"45+")</f>
        <v>30-44</v>
      </c>
      <c r="T4477" t="str" cm="1">
        <f t="array" ref="T4477">_xlfn.IFS(F4477&lt;=2,"0-2 Years",F4477&lt;=5,"3-5 Years",F4477&lt;=8,"6-8 Years",TRUE,"9-10 Years")</f>
        <v>6-8 Years</v>
      </c>
      <c r="U4477" t="str" cm="1">
        <f t="array" ref="U4477">_xlfn.IFS(P4477&gt;60,"High Risk",P4477&gt;30,"Medium Risk",TRUE,"Low Risk")</f>
        <v>Medium Risk</v>
      </c>
      <c r="V4477">
        <f t="shared" si="69"/>
        <v>2</v>
      </c>
    </row>
    <row r="4478" spans="1:22" x14ac:dyDescent="0.2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 s="2">
        <v>0</v>
      </c>
      <c r="H4478">
        <v>2</v>
      </c>
      <c r="I4478">
        <v>1</v>
      </c>
      <c r="J4478">
        <v>0</v>
      </c>
      <c r="K4478" s="1">
        <v>85439.73</v>
      </c>
      <c r="L4478">
        <v>0</v>
      </c>
      <c r="M4478">
        <v>8</v>
      </c>
      <c r="N4478">
        <v>4376</v>
      </c>
      <c r="O4478">
        <v>6</v>
      </c>
      <c r="P4478">
        <v>8</v>
      </c>
      <c r="Q4478">
        <v>0.75</v>
      </c>
      <c r="R4478">
        <v>35008</v>
      </c>
      <c r="S4478" t="str" cm="1">
        <f t="array" ref="S4478">_xlfn.IFS(E4481&lt;30,"18-29",E4481&lt;45,"30-44",TRUE,"45+")</f>
        <v>45+</v>
      </c>
      <c r="T4478" t="str" cm="1">
        <f t="array" ref="T4478">_xlfn.IFS(F4478&lt;=2,"0-2 Years",F4478&lt;=5,"3-5 Years",F4478&lt;=8,"6-8 Years",TRUE,"9-10 Years")</f>
        <v>0-2 Years</v>
      </c>
      <c r="U4478" t="str" cm="1">
        <f t="array" ref="U4478">_xlfn.IFS(P4478&gt;60,"High Risk",P4478&gt;30,"Medium Risk",TRUE,"Low Risk")</f>
        <v>Low Risk</v>
      </c>
      <c r="V4478">
        <f t="shared" si="69"/>
        <v>7</v>
      </c>
    </row>
    <row r="4479" spans="1:22" hidden="1" x14ac:dyDescent="0.2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 s="2">
        <v>135870.01</v>
      </c>
      <c r="H4479">
        <v>2</v>
      </c>
      <c r="I4479">
        <v>0</v>
      </c>
      <c r="J4479">
        <v>0</v>
      </c>
      <c r="K4479" s="1">
        <v>54038.62</v>
      </c>
      <c r="L4479">
        <v>0</v>
      </c>
      <c r="M4479">
        <v>30</v>
      </c>
      <c r="N4479">
        <v>1445</v>
      </c>
      <c r="O4479">
        <v>3</v>
      </c>
      <c r="P4479">
        <v>138</v>
      </c>
      <c r="Q4479">
        <v>0.1</v>
      </c>
      <c r="R4479">
        <v>43350</v>
      </c>
      <c r="S4479" t="str" cm="1">
        <f t="array" ref="S4479">_xlfn.IFS(E4482&lt;30,"18-29",E4482&lt;45,"30-44",TRUE,"45+")</f>
        <v>45+</v>
      </c>
      <c r="T4479" t="str" cm="1">
        <f t="array" ref="T4479">_xlfn.IFS(F4479&lt;=2,"0-2 Years",F4479&lt;=5,"3-5 Years",F4479&lt;=8,"6-8 Years",TRUE,"9-10 Years")</f>
        <v>9-10 Years</v>
      </c>
      <c r="U4479" t="str" cm="1">
        <f t="array" ref="U4479">_xlfn.IFS(P4479&gt;60,"High Risk",P4479&gt;30,"Medium Risk",TRUE,"Low Risk")</f>
        <v>High Risk</v>
      </c>
      <c r="V4479">
        <f t="shared" si="69"/>
        <v>4</v>
      </c>
    </row>
    <row r="4480" spans="1:22" hidden="1" x14ac:dyDescent="0.2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 s="2">
        <v>0</v>
      </c>
      <c r="H4480">
        <v>2</v>
      </c>
      <c r="I4480">
        <v>0</v>
      </c>
      <c r="J4480">
        <v>1</v>
      </c>
      <c r="K4480" s="1">
        <v>25684.85</v>
      </c>
      <c r="L4480">
        <v>0</v>
      </c>
      <c r="M4480">
        <v>10</v>
      </c>
      <c r="N4480">
        <v>2785</v>
      </c>
      <c r="O4480">
        <v>1</v>
      </c>
      <c r="P4480">
        <v>80</v>
      </c>
      <c r="Q4480">
        <v>0.1</v>
      </c>
      <c r="R4480">
        <v>27850</v>
      </c>
      <c r="S4480" t="str" cm="1">
        <f t="array" ref="S4480">_xlfn.IFS(E4483&lt;30,"18-29",E4483&lt;45,"30-44",TRUE,"45+")</f>
        <v>30-44</v>
      </c>
      <c r="T4480" t="str" cm="1">
        <f t="array" ref="T4480">_xlfn.IFS(F4480&lt;=2,"0-2 Years",F4480&lt;=5,"3-5 Years",F4480&lt;=8,"6-8 Years",TRUE,"9-10 Years")</f>
        <v>3-5 Years</v>
      </c>
      <c r="U4480" t="str" cm="1">
        <f t="array" ref="U4480">_xlfn.IFS(P4480&gt;60,"High Risk",P4480&gt;30,"Medium Risk",TRUE,"Low Risk")</f>
        <v>High Risk</v>
      </c>
      <c r="V4480">
        <f t="shared" si="69"/>
        <v>3</v>
      </c>
    </row>
    <row r="4481" spans="1:22" hidden="1" x14ac:dyDescent="0.2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 s="2">
        <v>0</v>
      </c>
      <c r="H4481">
        <v>2</v>
      </c>
      <c r="I4481">
        <v>1</v>
      </c>
      <c r="J4481">
        <v>1</v>
      </c>
      <c r="K4481" s="1">
        <v>186116.54</v>
      </c>
      <c r="L4481">
        <v>0</v>
      </c>
      <c r="M4481">
        <v>14</v>
      </c>
      <c r="N4481">
        <v>1182</v>
      </c>
      <c r="O4481">
        <v>5</v>
      </c>
      <c r="P4481">
        <v>39</v>
      </c>
      <c r="Q4481">
        <v>0.35714285714285715</v>
      </c>
      <c r="R4481">
        <v>16548</v>
      </c>
      <c r="S4481" t="str" cm="1">
        <f t="array" ref="S4481">_xlfn.IFS(E4484&lt;30,"18-29",E4484&lt;45,"30-44",TRUE,"45+")</f>
        <v>30-44</v>
      </c>
      <c r="T4481" t="str" cm="1">
        <f t="array" ref="T4481">_xlfn.IFS(F4481&lt;=2,"0-2 Years",F4481&lt;=5,"3-5 Years",F4481&lt;=8,"6-8 Years",TRUE,"9-10 Years")</f>
        <v>0-2 Years</v>
      </c>
      <c r="U4481" t="str" cm="1">
        <f t="array" ref="U4481">_xlfn.IFS(P4481&gt;60,"High Risk",P4481&gt;30,"Medium Risk",TRUE,"Low Risk")</f>
        <v>Medium Risk</v>
      </c>
      <c r="V4481">
        <f t="shared" si="69"/>
        <v>5</v>
      </c>
    </row>
    <row r="4482" spans="1:22" x14ac:dyDescent="0.2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 s="2">
        <v>0</v>
      </c>
      <c r="H4482">
        <v>2</v>
      </c>
      <c r="I4482">
        <v>1</v>
      </c>
      <c r="J4482">
        <v>0</v>
      </c>
      <c r="K4482" s="1">
        <v>166830.71</v>
      </c>
      <c r="L4482">
        <v>0</v>
      </c>
      <c r="M4482">
        <v>11</v>
      </c>
      <c r="N4482">
        <v>341</v>
      </c>
      <c r="O4482">
        <v>5</v>
      </c>
      <c r="P4482">
        <v>124</v>
      </c>
      <c r="Q4482">
        <v>0.45454545454545453</v>
      </c>
      <c r="R4482">
        <v>3751</v>
      </c>
      <c r="S4482" t="str" cm="1">
        <f t="array" ref="S4482">_xlfn.IFS(E4485&lt;30,"18-29",E4485&lt;45,"30-44",TRUE,"45+")</f>
        <v>30-44</v>
      </c>
      <c r="T4482" t="str" cm="1">
        <f t="array" ref="T4482">_xlfn.IFS(F4482&lt;=2,"0-2 Years",F4482&lt;=5,"3-5 Years",F4482&lt;=8,"6-8 Years",TRUE,"9-10 Years")</f>
        <v>0-2 Years</v>
      </c>
      <c r="U4482" t="str" cm="1">
        <f t="array" ref="U4482">_xlfn.IFS(P4482&gt;60,"High Risk",P4482&gt;30,"Medium Risk",TRUE,"Low Risk")</f>
        <v>High Risk</v>
      </c>
      <c r="V4482">
        <f t="shared" si="69"/>
        <v>7</v>
      </c>
    </row>
    <row r="4483" spans="1:22" hidden="1" x14ac:dyDescent="0.2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 s="2">
        <v>85704.95</v>
      </c>
      <c r="H4483">
        <v>1</v>
      </c>
      <c r="I4483">
        <v>0</v>
      </c>
      <c r="J4483">
        <v>1</v>
      </c>
      <c r="K4483" s="1">
        <v>27886.06</v>
      </c>
      <c r="L4483">
        <v>0</v>
      </c>
      <c r="M4483">
        <v>9</v>
      </c>
      <c r="N4483">
        <v>1014</v>
      </c>
      <c r="O4483">
        <v>7</v>
      </c>
      <c r="P4483">
        <v>137</v>
      </c>
      <c r="Q4483">
        <v>0.77777777777777779</v>
      </c>
      <c r="R4483">
        <v>9126</v>
      </c>
      <c r="S4483" t="str" cm="1">
        <f t="array" ref="S4483">_xlfn.IFS(E4486&lt;30,"18-29",E4486&lt;45,"30-44",TRUE,"45+")</f>
        <v>30-44</v>
      </c>
      <c r="T4483" t="str" cm="1">
        <f t="array" ref="T4483">_xlfn.IFS(F4483&lt;=2,"0-2 Years",F4483&lt;=5,"3-5 Years",F4483&lt;=8,"6-8 Years",TRUE,"9-10 Years")</f>
        <v>3-5 Years</v>
      </c>
      <c r="U4483" t="str" cm="1">
        <f t="array" ref="U4483">_xlfn.IFS(P4483&gt;60,"High Risk",P4483&gt;30,"Medium Risk",TRUE,"Low Risk")</f>
        <v>High Risk</v>
      </c>
      <c r="V4483">
        <f t="shared" ref="V4483:V4546" si="70">IF(J4483=0,3,0)+IF(G4483=0,3,0)+IF(H4483=1,2,0)+IF(E4483&gt;45,1,0)+IF(F4483&lt;3,1,0)</f>
        <v>2</v>
      </c>
    </row>
    <row r="4484" spans="1:22" hidden="1" x14ac:dyDescent="0.2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 s="2">
        <v>0</v>
      </c>
      <c r="H4484">
        <v>2</v>
      </c>
      <c r="I4484">
        <v>1</v>
      </c>
      <c r="J4484">
        <v>1</v>
      </c>
      <c r="K4484" s="1">
        <v>5768.32</v>
      </c>
      <c r="L4484">
        <v>0</v>
      </c>
      <c r="M4484">
        <v>23</v>
      </c>
      <c r="N4484">
        <v>3295</v>
      </c>
      <c r="O4484">
        <v>7</v>
      </c>
      <c r="P4484">
        <v>132</v>
      </c>
      <c r="Q4484">
        <v>0.30434782608695654</v>
      </c>
      <c r="R4484">
        <v>75785</v>
      </c>
      <c r="S4484" t="str" cm="1">
        <f t="array" ref="S4484">_xlfn.IFS(E4487&lt;30,"18-29",E4487&lt;45,"30-44",TRUE,"45+")</f>
        <v>30-44</v>
      </c>
      <c r="T4484" t="str" cm="1">
        <f t="array" ref="T4484">_xlfn.IFS(F4484&lt;=2,"0-2 Years",F4484&lt;=5,"3-5 Years",F4484&lt;=8,"6-8 Years",TRUE,"9-10 Years")</f>
        <v>0-2 Years</v>
      </c>
      <c r="U4484" t="str" cm="1">
        <f t="array" ref="U4484">_xlfn.IFS(P4484&gt;60,"High Risk",P4484&gt;30,"Medium Risk",TRUE,"Low Risk")</f>
        <v>High Risk</v>
      </c>
      <c r="V4484">
        <f t="shared" si="70"/>
        <v>4</v>
      </c>
    </row>
    <row r="4485" spans="1:22" hidden="1" x14ac:dyDescent="0.2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 s="2">
        <v>105435.74</v>
      </c>
      <c r="H4485">
        <v>1</v>
      </c>
      <c r="I4485">
        <v>0</v>
      </c>
      <c r="J4485">
        <v>0</v>
      </c>
      <c r="K4485" s="1">
        <v>80575.44</v>
      </c>
      <c r="L4485">
        <v>1</v>
      </c>
      <c r="M4485">
        <v>13</v>
      </c>
      <c r="N4485">
        <v>4833</v>
      </c>
      <c r="O4485">
        <v>10</v>
      </c>
      <c r="P4485">
        <v>85</v>
      </c>
      <c r="Q4485">
        <v>0.76923076923076927</v>
      </c>
      <c r="R4485">
        <v>62829</v>
      </c>
      <c r="S4485" t="str" cm="1">
        <f t="array" ref="S4485">_xlfn.IFS(E4488&lt;30,"18-29",E4488&lt;45,"30-44",TRUE,"45+")</f>
        <v>30-44</v>
      </c>
      <c r="T4485" t="str" cm="1">
        <f t="array" ref="T4485">_xlfn.IFS(F4485&lt;=2,"0-2 Years",F4485&lt;=5,"3-5 Years",F4485&lt;=8,"6-8 Years",TRUE,"9-10 Years")</f>
        <v>6-8 Years</v>
      </c>
      <c r="U4485" t="str" cm="1">
        <f t="array" ref="U4485">_xlfn.IFS(P4485&gt;60,"High Risk",P4485&gt;30,"Medium Risk",TRUE,"Low Risk")</f>
        <v>High Risk</v>
      </c>
      <c r="V4485">
        <f t="shared" si="70"/>
        <v>5</v>
      </c>
    </row>
    <row r="4486" spans="1:22" hidden="1" x14ac:dyDescent="0.2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 s="2">
        <v>0</v>
      </c>
      <c r="H4486">
        <v>2</v>
      </c>
      <c r="I4486">
        <v>1</v>
      </c>
      <c r="J4486">
        <v>1</v>
      </c>
      <c r="K4486" s="1">
        <v>68987.55</v>
      </c>
      <c r="L4486">
        <v>0</v>
      </c>
      <c r="M4486">
        <v>1</v>
      </c>
      <c r="N4486">
        <v>1848</v>
      </c>
      <c r="O4486">
        <v>0</v>
      </c>
      <c r="P4486">
        <v>46</v>
      </c>
      <c r="Q4486">
        <v>0</v>
      </c>
      <c r="R4486">
        <v>1848</v>
      </c>
      <c r="S4486" t="str" cm="1">
        <f t="array" ref="S4486">_xlfn.IFS(E4489&lt;30,"18-29",E4489&lt;45,"30-44",TRUE,"45+")</f>
        <v>30-44</v>
      </c>
      <c r="T4486" t="str" cm="1">
        <f t="array" ref="T4486">_xlfn.IFS(F4486&lt;=2,"0-2 Years",F4486&lt;=5,"3-5 Years",F4486&lt;=8,"6-8 Years",TRUE,"9-10 Years")</f>
        <v>0-2 Years</v>
      </c>
      <c r="U4486" t="str" cm="1">
        <f t="array" ref="U4486">_xlfn.IFS(P4486&gt;60,"High Risk",P4486&gt;30,"Medium Risk",TRUE,"Low Risk")</f>
        <v>Medium Risk</v>
      </c>
      <c r="V4486">
        <f t="shared" si="70"/>
        <v>4</v>
      </c>
    </row>
    <row r="4487" spans="1:22" hidden="1" x14ac:dyDescent="0.2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 s="2">
        <v>108513.25</v>
      </c>
      <c r="H4487">
        <v>2</v>
      </c>
      <c r="I4487">
        <v>1</v>
      </c>
      <c r="J4487">
        <v>1</v>
      </c>
      <c r="K4487" s="1">
        <v>27097.82</v>
      </c>
      <c r="L4487">
        <v>0</v>
      </c>
      <c r="M4487">
        <v>23</v>
      </c>
      <c r="N4487">
        <v>4537</v>
      </c>
      <c r="O4487">
        <v>9</v>
      </c>
      <c r="P4487">
        <v>76</v>
      </c>
      <c r="Q4487">
        <v>0.39130434782608697</v>
      </c>
      <c r="R4487">
        <v>104351</v>
      </c>
      <c r="S4487" t="str" cm="1">
        <f t="array" ref="S4487">_xlfn.IFS(E4490&lt;30,"18-29",E4490&lt;45,"30-44",TRUE,"45+")</f>
        <v>30-44</v>
      </c>
      <c r="T4487" t="str" cm="1">
        <f t="array" ref="T4487">_xlfn.IFS(F4487&lt;=2,"0-2 Years",F4487&lt;=5,"3-5 Years",F4487&lt;=8,"6-8 Years",TRUE,"9-10 Years")</f>
        <v>9-10 Years</v>
      </c>
      <c r="U4487" t="str" cm="1">
        <f t="array" ref="U4487">_xlfn.IFS(P4487&gt;60,"High Risk",P4487&gt;30,"Medium Risk",TRUE,"Low Risk")</f>
        <v>High Risk</v>
      </c>
      <c r="V4487">
        <f t="shared" si="70"/>
        <v>0</v>
      </c>
    </row>
    <row r="4488" spans="1:22" hidden="1" x14ac:dyDescent="0.2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 s="2">
        <v>156687.1</v>
      </c>
      <c r="H4488">
        <v>1</v>
      </c>
      <c r="I4488">
        <v>1</v>
      </c>
      <c r="J4488">
        <v>0</v>
      </c>
      <c r="K4488" s="1">
        <v>199320.77</v>
      </c>
      <c r="L4488">
        <v>0</v>
      </c>
      <c r="M4488">
        <v>14</v>
      </c>
      <c r="N4488">
        <v>3976</v>
      </c>
      <c r="O4488">
        <v>5</v>
      </c>
      <c r="P4488">
        <v>130</v>
      </c>
      <c r="Q4488">
        <v>0.35714285714285715</v>
      </c>
      <c r="R4488">
        <v>55664</v>
      </c>
      <c r="S4488" t="str" cm="1">
        <f t="array" ref="S4488">_xlfn.IFS(E4491&lt;30,"18-29",E4491&lt;45,"30-44",TRUE,"45+")</f>
        <v>30-44</v>
      </c>
      <c r="T4488" t="str" cm="1">
        <f t="array" ref="T4488">_xlfn.IFS(F4488&lt;=2,"0-2 Years",F4488&lt;=5,"3-5 Years",F4488&lt;=8,"6-8 Years",TRUE,"9-10 Years")</f>
        <v>3-5 Years</v>
      </c>
      <c r="U4488" t="str" cm="1">
        <f t="array" ref="U4488">_xlfn.IFS(P4488&gt;60,"High Risk",P4488&gt;30,"Medium Risk",TRUE,"Low Risk")</f>
        <v>High Risk</v>
      </c>
      <c r="V4488">
        <f t="shared" si="70"/>
        <v>5</v>
      </c>
    </row>
    <row r="4489" spans="1:22" hidden="1" x14ac:dyDescent="0.2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 s="2">
        <v>150604.51999999999</v>
      </c>
      <c r="H4489">
        <v>1</v>
      </c>
      <c r="I4489">
        <v>0</v>
      </c>
      <c r="J4489">
        <v>0</v>
      </c>
      <c r="K4489" s="1">
        <v>5566.6</v>
      </c>
      <c r="L4489">
        <v>0</v>
      </c>
      <c r="M4489">
        <v>24</v>
      </c>
      <c r="N4489">
        <v>2636</v>
      </c>
      <c r="O4489">
        <v>9</v>
      </c>
      <c r="P4489">
        <v>114</v>
      </c>
      <c r="Q4489">
        <v>0.375</v>
      </c>
      <c r="R4489">
        <v>63264</v>
      </c>
      <c r="S4489" t="str" cm="1">
        <f t="array" ref="S4489">_xlfn.IFS(E4492&lt;30,"18-29",E4492&lt;45,"30-44",TRUE,"45+")</f>
        <v>45+</v>
      </c>
      <c r="T4489" t="str" cm="1">
        <f t="array" ref="T4489">_xlfn.IFS(F4489&lt;=2,"0-2 Years",F4489&lt;=5,"3-5 Years",F4489&lt;=8,"6-8 Years",TRUE,"9-10 Years")</f>
        <v>3-5 Years</v>
      </c>
      <c r="U4489" t="str" cm="1">
        <f t="array" ref="U4489">_xlfn.IFS(P4489&gt;60,"High Risk",P4489&gt;30,"Medium Risk",TRUE,"Low Risk")</f>
        <v>High Risk</v>
      </c>
      <c r="V4489">
        <f t="shared" si="70"/>
        <v>5</v>
      </c>
    </row>
    <row r="4490" spans="1:22" hidden="1" x14ac:dyDescent="0.2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 s="2">
        <v>155114.9</v>
      </c>
      <c r="H4490">
        <v>1</v>
      </c>
      <c r="I4490">
        <v>0</v>
      </c>
      <c r="J4490">
        <v>0</v>
      </c>
      <c r="K4490" s="1">
        <v>133871.82999999999</v>
      </c>
      <c r="L4490">
        <v>0</v>
      </c>
      <c r="M4490">
        <v>24</v>
      </c>
      <c r="N4490">
        <v>1321</v>
      </c>
      <c r="O4490">
        <v>8</v>
      </c>
      <c r="P4490">
        <v>51</v>
      </c>
      <c r="Q4490">
        <v>0.33333333333333331</v>
      </c>
      <c r="R4490">
        <v>31704</v>
      </c>
      <c r="S4490" t="str" cm="1">
        <f t="array" ref="S4490">_xlfn.IFS(E4493&lt;30,"18-29",E4493&lt;45,"30-44",TRUE,"45+")</f>
        <v>45+</v>
      </c>
      <c r="T4490" t="str" cm="1">
        <f t="array" ref="T4490">_xlfn.IFS(F4490&lt;=2,"0-2 Years",F4490&lt;=5,"3-5 Years",F4490&lt;=8,"6-8 Years",TRUE,"9-10 Years")</f>
        <v>6-8 Years</v>
      </c>
      <c r="U4490" t="str" cm="1">
        <f t="array" ref="U4490">_xlfn.IFS(P4490&gt;60,"High Risk",P4490&gt;30,"Medium Risk",TRUE,"Low Risk")</f>
        <v>Medium Risk</v>
      </c>
      <c r="V4490">
        <f t="shared" si="70"/>
        <v>5</v>
      </c>
    </row>
    <row r="4491" spans="1:22" hidden="1" x14ac:dyDescent="0.2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 s="2">
        <v>0</v>
      </c>
      <c r="H4491">
        <v>2</v>
      </c>
      <c r="I4491">
        <v>1</v>
      </c>
      <c r="J4491">
        <v>1</v>
      </c>
      <c r="K4491" s="1">
        <v>152843.53</v>
      </c>
      <c r="L4491">
        <v>0</v>
      </c>
      <c r="M4491">
        <v>6</v>
      </c>
      <c r="N4491">
        <v>4504</v>
      </c>
      <c r="O4491">
        <v>8</v>
      </c>
      <c r="P4491">
        <v>38</v>
      </c>
      <c r="Q4491">
        <v>1</v>
      </c>
      <c r="R4491">
        <v>27024</v>
      </c>
      <c r="S4491" t="str" cm="1">
        <f t="array" ref="S4491">_xlfn.IFS(E4494&lt;30,"18-29",E4494&lt;45,"30-44",TRUE,"45+")</f>
        <v>30-44</v>
      </c>
      <c r="T4491" t="str" cm="1">
        <f t="array" ref="T4491">_xlfn.IFS(F4491&lt;=2,"0-2 Years",F4491&lt;=5,"3-5 Years",F4491&lt;=8,"6-8 Years",TRUE,"9-10 Years")</f>
        <v>6-8 Years</v>
      </c>
      <c r="U4491" t="str" cm="1">
        <f t="array" ref="U4491">_xlfn.IFS(P4491&gt;60,"High Risk",P4491&gt;30,"Medium Risk",TRUE,"Low Risk")</f>
        <v>Medium Risk</v>
      </c>
      <c r="V4491">
        <f t="shared" si="70"/>
        <v>3</v>
      </c>
    </row>
    <row r="4492" spans="1:22" hidden="1" x14ac:dyDescent="0.2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 s="2">
        <v>91216</v>
      </c>
      <c r="H4492">
        <v>1</v>
      </c>
      <c r="I4492">
        <v>1</v>
      </c>
      <c r="J4492">
        <v>1</v>
      </c>
      <c r="K4492" s="1">
        <v>41800.18</v>
      </c>
      <c r="L4492">
        <v>0</v>
      </c>
      <c r="M4492">
        <v>5</v>
      </c>
      <c r="N4492">
        <v>3478</v>
      </c>
      <c r="O4492">
        <v>0</v>
      </c>
      <c r="P4492">
        <v>31</v>
      </c>
      <c r="Q4492">
        <v>0</v>
      </c>
      <c r="R4492">
        <v>17390</v>
      </c>
      <c r="S4492" t="str" cm="1">
        <f t="array" ref="S4492">_xlfn.IFS(E4495&lt;30,"18-29",E4495&lt;45,"30-44",TRUE,"45+")</f>
        <v>30-44</v>
      </c>
      <c r="T4492" t="str" cm="1">
        <f t="array" ref="T4492">_xlfn.IFS(F4492&lt;=2,"0-2 Years",F4492&lt;=5,"3-5 Years",F4492&lt;=8,"6-8 Years",TRUE,"9-10 Years")</f>
        <v>0-2 Years</v>
      </c>
      <c r="U4492" t="str" cm="1">
        <f t="array" ref="U4492">_xlfn.IFS(P4492&gt;60,"High Risk",P4492&gt;30,"Medium Risk",TRUE,"Low Risk")</f>
        <v>Medium Risk</v>
      </c>
      <c r="V4492">
        <f t="shared" si="70"/>
        <v>4</v>
      </c>
    </row>
    <row r="4493" spans="1:22" hidden="1" x14ac:dyDescent="0.2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 s="2">
        <v>141784.01999999999</v>
      </c>
      <c r="H4493">
        <v>1</v>
      </c>
      <c r="I4493">
        <v>1</v>
      </c>
      <c r="J4493">
        <v>1</v>
      </c>
      <c r="K4493" s="1">
        <v>92053.75</v>
      </c>
      <c r="L4493">
        <v>0</v>
      </c>
      <c r="M4493">
        <v>23</v>
      </c>
      <c r="N4493">
        <v>2034</v>
      </c>
      <c r="O4493">
        <v>5</v>
      </c>
      <c r="P4493">
        <v>63</v>
      </c>
      <c r="Q4493">
        <v>0.21739130434782608</v>
      </c>
      <c r="R4493">
        <v>46782</v>
      </c>
      <c r="S4493" t="str" cm="1">
        <f t="array" ref="S4493">_xlfn.IFS(E4496&lt;30,"18-29",E4496&lt;45,"30-44",TRUE,"45+")</f>
        <v>30-44</v>
      </c>
      <c r="T4493" t="str" cm="1">
        <f t="array" ref="T4493">_xlfn.IFS(F4493&lt;=2,"0-2 Years",F4493&lt;=5,"3-5 Years",F4493&lt;=8,"6-8 Years",TRUE,"9-10 Years")</f>
        <v>3-5 Years</v>
      </c>
      <c r="U4493" t="str" cm="1">
        <f t="array" ref="U4493">_xlfn.IFS(P4493&gt;60,"High Risk",P4493&gt;30,"Medium Risk",TRUE,"Low Risk")</f>
        <v>High Risk</v>
      </c>
      <c r="V4493">
        <f t="shared" si="70"/>
        <v>3</v>
      </c>
    </row>
    <row r="4494" spans="1:22" x14ac:dyDescent="0.2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 s="2">
        <v>127763.24</v>
      </c>
      <c r="H4494">
        <v>1</v>
      </c>
      <c r="I4494">
        <v>1</v>
      </c>
      <c r="J4494">
        <v>0</v>
      </c>
      <c r="K4494" s="1">
        <v>100717.54</v>
      </c>
      <c r="L4494">
        <v>0</v>
      </c>
      <c r="M4494">
        <v>25</v>
      </c>
      <c r="N4494">
        <v>3371</v>
      </c>
      <c r="O4494">
        <v>2</v>
      </c>
      <c r="P4494">
        <v>5</v>
      </c>
      <c r="Q4494">
        <v>0.08</v>
      </c>
      <c r="R4494">
        <v>84275</v>
      </c>
      <c r="S4494" t="str" cm="1">
        <f t="array" ref="S4494">_xlfn.IFS(E4497&lt;30,"18-29",E4497&lt;45,"30-44",TRUE,"45+")</f>
        <v>30-44</v>
      </c>
      <c r="T4494" t="str" cm="1">
        <f t="array" ref="T4494">_xlfn.IFS(F4494&lt;=2,"0-2 Years",F4494&lt;=5,"3-5 Years",F4494&lt;=8,"6-8 Years",TRUE,"9-10 Years")</f>
        <v>0-2 Years</v>
      </c>
      <c r="U4494" t="str" cm="1">
        <f t="array" ref="U4494">_xlfn.IFS(P4494&gt;60,"High Risk",P4494&gt;30,"Medium Risk",TRUE,"Low Risk")</f>
        <v>Low Risk</v>
      </c>
      <c r="V4494">
        <f t="shared" si="70"/>
        <v>6</v>
      </c>
    </row>
    <row r="4495" spans="1:22" hidden="1" x14ac:dyDescent="0.2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 s="2">
        <v>0</v>
      </c>
      <c r="H4495">
        <v>2</v>
      </c>
      <c r="I4495">
        <v>1</v>
      </c>
      <c r="J4495">
        <v>1</v>
      </c>
      <c r="K4495" s="1">
        <v>42935.15</v>
      </c>
      <c r="L4495">
        <v>0</v>
      </c>
      <c r="M4495">
        <v>25</v>
      </c>
      <c r="N4495">
        <v>3902</v>
      </c>
      <c r="O4495">
        <v>1</v>
      </c>
      <c r="P4495">
        <v>18</v>
      </c>
      <c r="Q4495">
        <v>0.04</v>
      </c>
      <c r="R4495">
        <v>97550</v>
      </c>
      <c r="S4495" t="str" cm="1">
        <f t="array" ref="S4495">_xlfn.IFS(E4498&lt;30,"18-29",E4498&lt;45,"30-44",TRUE,"45+")</f>
        <v>30-44</v>
      </c>
      <c r="T4495" t="str" cm="1">
        <f t="array" ref="T4495">_xlfn.IFS(F4495&lt;=2,"0-2 Years",F4495&lt;=5,"3-5 Years",F4495&lt;=8,"6-8 Years",TRUE,"9-10 Years")</f>
        <v>0-2 Years</v>
      </c>
      <c r="U4495" t="str" cm="1">
        <f t="array" ref="U4495">_xlfn.IFS(P4495&gt;60,"High Risk",P4495&gt;30,"Medium Risk",TRUE,"Low Risk")</f>
        <v>Low Risk</v>
      </c>
      <c r="V4495">
        <f t="shared" si="70"/>
        <v>4</v>
      </c>
    </row>
    <row r="4496" spans="1:22" hidden="1" x14ac:dyDescent="0.2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 s="2">
        <v>82613.56</v>
      </c>
      <c r="H4496">
        <v>2</v>
      </c>
      <c r="I4496">
        <v>1</v>
      </c>
      <c r="J4496">
        <v>0</v>
      </c>
      <c r="K4496" s="1">
        <v>149170.92000000001</v>
      </c>
      <c r="L4496">
        <v>0</v>
      </c>
      <c r="M4496">
        <v>10</v>
      </c>
      <c r="N4496">
        <v>2442</v>
      </c>
      <c r="O4496">
        <v>4</v>
      </c>
      <c r="P4496">
        <v>5</v>
      </c>
      <c r="Q4496">
        <v>0.4</v>
      </c>
      <c r="R4496">
        <v>24420</v>
      </c>
      <c r="S4496" t="str" cm="1">
        <f t="array" ref="S4496">_xlfn.IFS(E4499&lt;30,"18-29",E4499&lt;45,"30-44",TRUE,"45+")</f>
        <v>45+</v>
      </c>
      <c r="T4496" t="str" cm="1">
        <f t="array" ref="T4496">_xlfn.IFS(F4496&lt;=2,"0-2 Years",F4496&lt;=5,"3-5 Years",F4496&lt;=8,"6-8 Years",TRUE,"9-10 Years")</f>
        <v>6-8 Years</v>
      </c>
      <c r="U4496" t="str" cm="1">
        <f t="array" ref="U4496">_xlfn.IFS(P4496&gt;60,"High Risk",P4496&gt;30,"Medium Risk",TRUE,"Low Risk")</f>
        <v>Low Risk</v>
      </c>
      <c r="V4496">
        <f t="shared" si="70"/>
        <v>3</v>
      </c>
    </row>
    <row r="4497" spans="1:22" hidden="1" x14ac:dyDescent="0.2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 s="2">
        <v>69423.520000000004</v>
      </c>
      <c r="H4497">
        <v>1</v>
      </c>
      <c r="I4497">
        <v>1</v>
      </c>
      <c r="J4497">
        <v>0</v>
      </c>
      <c r="K4497" s="1">
        <v>107499.39</v>
      </c>
      <c r="L4497">
        <v>0</v>
      </c>
      <c r="M4497">
        <v>10</v>
      </c>
      <c r="N4497">
        <v>1089</v>
      </c>
      <c r="O4497">
        <v>5</v>
      </c>
      <c r="P4497">
        <v>100</v>
      </c>
      <c r="Q4497">
        <v>0.5</v>
      </c>
      <c r="R4497">
        <v>10890</v>
      </c>
      <c r="S4497" t="str" cm="1">
        <f t="array" ref="S4497">_xlfn.IFS(E4500&lt;30,"18-29",E4500&lt;45,"30-44",TRUE,"45+")</f>
        <v>30-44</v>
      </c>
      <c r="T4497" t="str" cm="1">
        <f t="array" ref="T4497">_xlfn.IFS(F4497&lt;=2,"0-2 Years",F4497&lt;=5,"3-5 Years",F4497&lt;=8,"6-8 Years",TRUE,"9-10 Years")</f>
        <v>6-8 Years</v>
      </c>
      <c r="U4497" t="str" cm="1">
        <f t="array" ref="U4497">_xlfn.IFS(P4497&gt;60,"High Risk",P4497&gt;30,"Medium Risk",TRUE,"Low Risk")</f>
        <v>High Risk</v>
      </c>
      <c r="V4497">
        <f t="shared" si="70"/>
        <v>5</v>
      </c>
    </row>
    <row r="4498" spans="1:22" hidden="1" x14ac:dyDescent="0.2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 s="2">
        <v>86167.82</v>
      </c>
      <c r="H4498">
        <v>1</v>
      </c>
      <c r="I4498">
        <v>1</v>
      </c>
      <c r="J4498">
        <v>0</v>
      </c>
      <c r="K4498" s="1">
        <v>153342.38</v>
      </c>
      <c r="L4498">
        <v>0</v>
      </c>
      <c r="M4498">
        <v>22</v>
      </c>
      <c r="N4498">
        <v>2863</v>
      </c>
      <c r="O4498">
        <v>9</v>
      </c>
      <c r="P4498">
        <v>64</v>
      </c>
      <c r="Q4498">
        <v>0.40909090909090912</v>
      </c>
      <c r="R4498">
        <v>62986</v>
      </c>
      <c r="S4498" t="str" cm="1">
        <f t="array" ref="S4498">_xlfn.IFS(E4501&lt;30,"18-29",E4501&lt;45,"30-44",TRUE,"45+")</f>
        <v>30-44</v>
      </c>
      <c r="T4498" t="str" cm="1">
        <f t="array" ref="T4498">_xlfn.IFS(F4498&lt;=2,"0-2 Years",F4498&lt;=5,"3-5 Years",F4498&lt;=8,"6-8 Years",TRUE,"9-10 Years")</f>
        <v>6-8 Years</v>
      </c>
      <c r="U4498" t="str" cm="1">
        <f t="array" ref="U4498">_xlfn.IFS(P4498&gt;60,"High Risk",P4498&gt;30,"Medium Risk",TRUE,"Low Risk")</f>
        <v>High Risk</v>
      </c>
      <c r="V4498">
        <f t="shared" si="70"/>
        <v>5</v>
      </c>
    </row>
    <row r="4499" spans="1:22" x14ac:dyDescent="0.2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 s="2">
        <v>0</v>
      </c>
      <c r="H4499">
        <v>1</v>
      </c>
      <c r="I4499">
        <v>1</v>
      </c>
      <c r="J4499">
        <v>0</v>
      </c>
      <c r="K4499" s="1">
        <v>107825.08</v>
      </c>
      <c r="L4499">
        <v>1</v>
      </c>
      <c r="M4499">
        <v>18</v>
      </c>
      <c r="N4499">
        <v>4397</v>
      </c>
      <c r="O4499">
        <v>3</v>
      </c>
      <c r="P4499">
        <v>27</v>
      </c>
      <c r="Q4499">
        <v>0.16666666666666666</v>
      </c>
      <c r="R4499">
        <v>79146</v>
      </c>
      <c r="S4499" t="str" cm="1">
        <f t="array" ref="S4499">_xlfn.IFS(E4502&lt;30,"18-29",E4502&lt;45,"30-44",TRUE,"45+")</f>
        <v>30-44</v>
      </c>
      <c r="T4499" t="str" cm="1">
        <f t="array" ref="T4499">_xlfn.IFS(F4499&lt;=2,"0-2 Years",F4499&lt;=5,"3-5 Years",F4499&lt;=8,"6-8 Years",TRUE,"9-10 Years")</f>
        <v>0-2 Years</v>
      </c>
      <c r="U4499" t="str" cm="1">
        <f t="array" ref="U4499">_xlfn.IFS(P4499&gt;60,"High Risk",P4499&gt;30,"Medium Risk",TRUE,"Low Risk")</f>
        <v>Low Risk</v>
      </c>
      <c r="V4499">
        <f t="shared" si="70"/>
        <v>10</v>
      </c>
    </row>
    <row r="4500" spans="1:22" hidden="1" x14ac:dyDescent="0.2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 s="2">
        <v>131406.56</v>
      </c>
      <c r="H4500">
        <v>1</v>
      </c>
      <c r="I4500">
        <v>1</v>
      </c>
      <c r="J4500">
        <v>1</v>
      </c>
      <c r="K4500" s="1">
        <v>47952.45</v>
      </c>
      <c r="L4500">
        <v>0</v>
      </c>
      <c r="M4500">
        <v>9</v>
      </c>
      <c r="N4500">
        <v>1008</v>
      </c>
      <c r="O4500">
        <v>0</v>
      </c>
      <c r="P4500">
        <v>3</v>
      </c>
      <c r="Q4500">
        <v>0</v>
      </c>
      <c r="R4500">
        <v>9072</v>
      </c>
      <c r="S4500" t="str" cm="1">
        <f t="array" ref="S4500">_xlfn.IFS(E4503&lt;30,"18-29",E4503&lt;45,"30-44",TRUE,"45+")</f>
        <v>45+</v>
      </c>
      <c r="T4500" t="str" cm="1">
        <f t="array" ref="T4500">_xlfn.IFS(F4500&lt;=2,"0-2 Years",F4500&lt;=5,"3-5 Years",F4500&lt;=8,"6-8 Years",TRUE,"9-10 Years")</f>
        <v>0-2 Years</v>
      </c>
      <c r="U4500" t="str" cm="1">
        <f t="array" ref="U4500">_xlfn.IFS(P4500&gt;60,"High Risk",P4500&gt;30,"Medium Risk",TRUE,"Low Risk")</f>
        <v>Low Risk</v>
      </c>
      <c r="V4500">
        <f t="shared" si="70"/>
        <v>3</v>
      </c>
    </row>
    <row r="4501" spans="1:22" hidden="1" x14ac:dyDescent="0.2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 s="2">
        <v>121898.82</v>
      </c>
      <c r="H4501">
        <v>1</v>
      </c>
      <c r="I4501">
        <v>0</v>
      </c>
      <c r="J4501">
        <v>0</v>
      </c>
      <c r="K4501" s="1">
        <v>131007.18</v>
      </c>
      <c r="L4501">
        <v>0</v>
      </c>
      <c r="M4501">
        <v>7</v>
      </c>
      <c r="N4501">
        <v>505</v>
      </c>
      <c r="O4501">
        <v>2</v>
      </c>
      <c r="P4501">
        <v>142</v>
      </c>
      <c r="Q4501">
        <v>0.2857142857142857</v>
      </c>
      <c r="R4501">
        <v>3535</v>
      </c>
      <c r="S4501" t="str" cm="1">
        <f t="array" ref="S4501">_xlfn.IFS(E4504&lt;30,"18-29",E4504&lt;45,"30-44",TRUE,"45+")</f>
        <v>45+</v>
      </c>
      <c r="T4501" t="str" cm="1">
        <f t="array" ref="T4501">_xlfn.IFS(F4501&lt;=2,"0-2 Years",F4501&lt;=5,"3-5 Years",F4501&lt;=8,"6-8 Years",TRUE,"9-10 Years")</f>
        <v>3-5 Years</v>
      </c>
      <c r="U4501" t="str" cm="1">
        <f t="array" ref="U4501">_xlfn.IFS(P4501&gt;60,"High Risk",P4501&gt;30,"Medium Risk",TRUE,"Low Risk")</f>
        <v>High Risk</v>
      </c>
      <c r="V4501">
        <f t="shared" si="70"/>
        <v>5</v>
      </c>
    </row>
    <row r="4502" spans="1:22" hidden="1" x14ac:dyDescent="0.2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 s="2">
        <v>77487.199999999997</v>
      </c>
      <c r="H4502">
        <v>1</v>
      </c>
      <c r="I4502">
        <v>0</v>
      </c>
      <c r="J4502">
        <v>0</v>
      </c>
      <c r="K4502" s="1">
        <v>33143.040000000001</v>
      </c>
      <c r="L4502">
        <v>0</v>
      </c>
      <c r="M4502">
        <v>4</v>
      </c>
      <c r="N4502">
        <v>461</v>
      </c>
      <c r="O4502">
        <v>1</v>
      </c>
      <c r="P4502">
        <v>145</v>
      </c>
      <c r="Q4502">
        <v>0.25</v>
      </c>
      <c r="R4502">
        <v>1844</v>
      </c>
      <c r="S4502" t="str" cm="1">
        <f t="array" ref="S4502">_xlfn.IFS(E4505&lt;30,"18-29",E4505&lt;45,"30-44",TRUE,"45+")</f>
        <v>30-44</v>
      </c>
      <c r="T4502" t="str" cm="1">
        <f t="array" ref="T4502">_xlfn.IFS(F4502&lt;=2,"0-2 Years",F4502&lt;=5,"3-5 Years",F4502&lt;=8,"6-8 Years",TRUE,"9-10 Years")</f>
        <v>9-10 Years</v>
      </c>
      <c r="U4502" t="str" cm="1">
        <f t="array" ref="U4502">_xlfn.IFS(P4502&gt;60,"High Risk",P4502&gt;30,"Medium Risk",TRUE,"Low Risk")</f>
        <v>High Risk</v>
      </c>
      <c r="V4502">
        <f t="shared" si="70"/>
        <v>5</v>
      </c>
    </row>
    <row r="4503" spans="1:22" x14ac:dyDescent="0.2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 s="2">
        <v>0</v>
      </c>
      <c r="H4503">
        <v>1</v>
      </c>
      <c r="I4503">
        <v>1</v>
      </c>
      <c r="J4503">
        <v>0</v>
      </c>
      <c r="K4503" s="1">
        <v>123304.62</v>
      </c>
      <c r="L4503">
        <v>0</v>
      </c>
      <c r="M4503">
        <v>25</v>
      </c>
      <c r="N4503">
        <v>2640</v>
      </c>
      <c r="O4503">
        <v>7</v>
      </c>
      <c r="P4503">
        <v>177</v>
      </c>
      <c r="Q4503">
        <v>0.28000000000000003</v>
      </c>
      <c r="R4503">
        <v>66000</v>
      </c>
      <c r="S4503" t="str" cm="1">
        <f t="array" ref="S4503">_xlfn.IFS(E4506&lt;30,"18-29",E4506&lt;45,"30-44",TRUE,"45+")</f>
        <v>30-44</v>
      </c>
      <c r="T4503" t="str" cm="1">
        <f t="array" ref="T4503">_xlfn.IFS(F4503&lt;=2,"0-2 Years",F4503&lt;=5,"3-5 Years",F4503&lt;=8,"6-8 Years",TRUE,"9-10 Years")</f>
        <v>0-2 Years</v>
      </c>
      <c r="U4503" t="str" cm="1">
        <f t="array" ref="U4503">_xlfn.IFS(P4503&gt;60,"High Risk",P4503&gt;30,"Medium Risk",TRUE,"Low Risk")</f>
        <v>High Risk</v>
      </c>
      <c r="V4503">
        <f t="shared" si="70"/>
        <v>10</v>
      </c>
    </row>
    <row r="4504" spans="1:22" hidden="1" x14ac:dyDescent="0.2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 s="2">
        <v>164450.94</v>
      </c>
      <c r="H4504">
        <v>1</v>
      </c>
      <c r="I4504">
        <v>1</v>
      </c>
      <c r="J4504">
        <v>0</v>
      </c>
      <c r="K4504" s="1">
        <v>141970.01999999999</v>
      </c>
      <c r="L4504">
        <v>1</v>
      </c>
      <c r="M4504">
        <v>11</v>
      </c>
      <c r="N4504">
        <v>4093</v>
      </c>
      <c r="O4504">
        <v>8</v>
      </c>
      <c r="P4504">
        <v>40</v>
      </c>
      <c r="Q4504">
        <v>0.72727272727272729</v>
      </c>
      <c r="R4504">
        <v>45023</v>
      </c>
      <c r="S4504" t="str" cm="1">
        <f t="array" ref="S4504">_xlfn.IFS(E4507&lt;30,"18-29",E4507&lt;45,"30-44",TRUE,"45+")</f>
        <v>30-44</v>
      </c>
      <c r="T4504" t="str" cm="1">
        <f t="array" ref="T4504">_xlfn.IFS(F4504&lt;=2,"0-2 Years",F4504&lt;=5,"3-5 Years",F4504&lt;=8,"6-8 Years",TRUE,"9-10 Years")</f>
        <v>3-5 Years</v>
      </c>
      <c r="U4504" t="str" cm="1">
        <f t="array" ref="U4504">_xlfn.IFS(P4504&gt;60,"High Risk",P4504&gt;30,"Medium Risk",TRUE,"Low Risk")</f>
        <v>Medium Risk</v>
      </c>
      <c r="V4504">
        <f t="shared" si="70"/>
        <v>5</v>
      </c>
    </row>
    <row r="4505" spans="1:22" hidden="1" x14ac:dyDescent="0.2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 s="2">
        <v>138705.01999999999</v>
      </c>
      <c r="H4505">
        <v>2</v>
      </c>
      <c r="I4505">
        <v>1</v>
      </c>
      <c r="J4505">
        <v>0</v>
      </c>
      <c r="K4505" s="1">
        <v>37136.15</v>
      </c>
      <c r="L4505">
        <v>0</v>
      </c>
      <c r="M4505">
        <v>1</v>
      </c>
      <c r="N4505">
        <v>4338</v>
      </c>
      <c r="O4505">
        <v>4</v>
      </c>
      <c r="P4505">
        <v>29</v>
      </c>
      <c r="Q4505">
        <v>1</v>
      </c>
      <c r="R4505">
        <v>4338</v>
      </c>
      <c r="S4505" t="str" cm="1">
        <f t="array" ref="S4505">_xlfn.IFS(E4508&lt;30,"18-29",E4508&lt;45,"30-44",TRUE,"45+")</f>
        <v>45+</v>
      </c>
      <c r="T4505" t="str" cm="1">
        <f t="array" ref="T4505">_xlfn.IFS(F4505&lt;=2,"0-2 Years",F4505&lt;=5,"3-5 Years",F4505&lt;=8,"6-8 Years",TRUE,"9-10 Years")</f>
        <v>6-8 Years</v>
      </c>
      <c r="U4505" t="str" cm="1">
        <f t="array" ref="U4505">_xlfn.IFS(P4505&gt;60,"High Risk",P4505&gt;30,"Medium Risk",TRUE,"Low Risk")</f>
        <v>Low Risk</v>
      </c>
      <c r="V4505">
        <f t="shared" si="70"/>
        <v>3</v>
      </c>
    </row>
    <row r="4506" spans="1:22" hidden="1" x14ac:dyDescent="0.2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 s="2">
        <v>132730.17000000001</v>
      </c>
      <c r="H4506">
        <v>1</v>
      </c>
      <c r="I4506">
        <v>1</v>
      </c>
      <c r="J4506">
        <v>0</v>
      </c>
      <c r="K4506" s="1">
        <v>199293.01</v>
      </c>
      <c r="L4506">
        <v>0</v>
      </c>
      <c r="M4506">
        <v>12</v>
      </c>
      <c r="N4506">
        <v>846</v>
      </c>
      <c r="O4506">
        <v>2</v>
      </c>
      <c r="P4506">
        <v>155</v>
      </c>
      <c r="Q4506">
        <v>0.16666666666666666</v>
      </c>
      <c r="R4506">
        <v>10152</v>
      </c>
      <c r="S4506" t="str" cm="1">
        <f t="array" ref="S4506">_xlfn.IFS(E4509&lt;30,"18-29",E4509&lt;45,"30-44",TRUE,"45+")</f>
        <v>18-29</v>
      </c>
      <c r="T4506" t="str" cm="1">
        <f t="array" ref="T4506">_xlfn.IFS(F4506&lt;=2,"0-2 Years",F4506&lt;=5,"3-5 Years",F4506&lt;=8,"6-8 Years",TRUE,"9-10 Years")</f>
        <v>6-8 Years</v>
      </c>
      <c r="U4506" t="str" cm="1">
        <f t="array" ref="U4506">_xlfn.IFS(P4506&gt;60,"High Risk",P4506&gt;30,"Medium Risk",TRUE,"Low Risk")</f>
        <v>High Risk</v>
      </c>
      <c r="V4506">
        <f t="shared" si="70"/>
        <v>5</v>
      </c>
    </row>
    <row r="4507" spans="1:22" hidden="1" x14ac:dyDescent="0.2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 s="2">
        <v>0</v>
      </c>
      <c r="H4507">
        <v>2</v>
      </c>
      <c r="I4507">
        <v>0</v>
      </c>
      <c r="J4507">
        <v>1</v>
      </c>
      <c r="K4507" s="1">
        <v>161388.22</v>
      </c>
      <c r="L4507">
        <v>0</v>
      </c>
      <c r="M4507">
        <v>25</v>
      </c>
      <c r="N4507">
        <v>1972</v>
      </c>
      <c r="O4507">
        <v>6</v>
      </c>
      <c r="P4507">
        <v>37</v>
      </c>
      <c r="Q4507">
        <v>0.24</v>
      </c>
      <c r="R4507">
        <v>49300</v>
      </c>
      <c r="S4507" t="str" cm="1">
        <f t="array" ref="S4507">_xlfn.IFS(E4510&lt;30,"18-29",E4510&lt;45,"30-44",TRUE,"45+")</f>
        <v>30-44</v>
      </c>
      <c r="T4507" t="str" cm="1">
        <f t="array" ref="T4507">_xlfn.IFS(F4507&lt;=2,"0-2 Years",F4507&lt;=5,"3-5 Years",F4507&lt;=8,"6-8 Years",TRUE,"9-10 Years")</f>
        <v>3-5 Years</v>
      </c>
      <c r="U4507" t="str" cm="1">
        <f t="array" ref="U4507">_xlfn.IFS(P4507&gt;60,"High Risk",P4507&gt;30,"Medium Risk",TRUE,"Low Risk")</f>
        <v>Medium Risk</v>
      </c>
      <c r="V4507">
        <f t="shared" si="70"/>
        <v>3</v>
      </c>
    </row>
    <row r="4508" spans="1:22" x14ac:dyDescent="0.2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 s="2">
        <v>0</v>
      </c>
      <c r="H4508">
        <v>1</v>
      </c>
      <c r="I4508">
        <v>1</v>
      </c>
      <c r="J4508">
        <v>1</v>
      </c>
      <c r="K4508" s="1">
        <v>70532.53</v>
      </c>
      <c r="L4508">
        <v>0</v>
      </c>
      <c r="M4508">
        <v>12</v>
      </c>
      <c r="N4508">
        <v>2460</v>
      </c>
      <c r="O4508">
        <v>4</v>
      </c>
      <c r="P4508">
        <v>140</v>
      </c>
      <c r="Q4508">
        <v>0.33333333333333331</v>
      </c>
      <c r="R4508">
        <v>29520</v>
      </c>
      <c r="S4508" t="str" cm="1">
        <f t="array" ref="S4508">_xlfn.IFS(E4511&lt;30,"18-29",E4511&lt;45,"30-44",TRUE,"45+")</f>
        <v>30-44</v>
      </c>
      <c r="T4508" t="str" cm="1">
        <f t="array" ref="T4508">_xlfn.IFS(F4508&lt;=2,"0-2 Years",F4508&lt;=5,"3-5 Years",F4508&lt;=8,"6-8 Years",TRUE,"9-10 Years")</f>
        <v>3-5 Years</v>
      </c>
      <c r="U4508" t="str" cm="1">
        <f t="array" ref="U4508">_xlfn.IFS(P4508&gt;60,"High Risk",P4508&gt;30,"Medium Risk",TRUE,"Low Risk")</f>
        <v>High Risk</v>
      </c>
      <c r="V4508">
        <f t="shared" si="70"/>
        <v>6</v>
      </c>
    </row>
    <row r="4509" spans="1:22" x14ac:dyDescent="0.2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 s="2">
        <v>116498.22</v>
      </c>
      <c r="H4509">
        <v>1</v>
      </c>
      <c r="I4509">
        <v>1</v>
      </c>
      <c r="J4509">
        <v>0</v>
      </c>
      <c r="K4509" s="1">
        <v>144290.25</v>
      </c>
      <c r="L4509">
        <v>0</v>
      </c>
      <c r="M4509">
        <v>18</v>
      </c>
      <c r="N4509">
        <v>4654</v>
      </c>
      <c r="O4509">
        <v>2</v>
      </c>
      <c r="P4509">
        <v>161</v>
      </c>
      <c r="Q4509">
        <v>0.1111111111111111</v>
      </c>
      <c r="R4509">
        <v>83772</v>
      </c>
      <c r="S4509" t="str" cm="1">
        <f t="array" ref="S4509">_xlfn.IFS(E4512&lt;30,"18-29",E4512&lt;45,"30-44",TRUE,"45+")</f>
        <v>30-44</v>
      </c>
      <c r="T4509" t="str" cm="1">
        <f t="array" ref="T4509">_xlfn.IFS(F4509&lt;=2,"0-2 Years",F4509&lt;=5,"3-5 Years",F4509&lt;=8,"6-8 Years",TRUE,"9-10 Years")</f>
        <v>0-2 Years</v>
      </c>
      <c r="U4509" t="str" cm="1">
        <f t="array" ref="U4509">_xlfn.IFS(P4509&gt;60,"High Risk",P4509&gt;30,"Medium Risk",TRUE,"Low Risk")</f>
        <v>High Risk</v>
      </c>
      <c r="V4509">
        <f t="shared" si="70"/>
        <v>6</v>
      </c>
    </row>
    <row r="4510" spans="1:22" x14ac:dyDescent="0.2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 s="2">
        <v>0</v>
      </c>
      <c r="H4510">
        <v>2</v>
      </c>
      <c r="I4510">
        <v>1</v>
      </c>
      <c r="J4510">
        <v>0</v>
      </c>
      <c r="K4510" s="1">
        <v>96069.82</v>
      </c>
      <c r="L4510">
        <v>0</v>
      </c>
      <c r="M4510">
        <v>15</v>
      </c>
      <c r="N4510">
        <v>3311</v>
      </c>
      <c r="O4510">
        <v>7</v>
      </c>
      <c r="P4510">
        <v>90</v>
      </c>
      <c r="Q4510">
        <v>0.46666666666666667</v>
      </c>
      <c r="R4510">
        <v>49665</v>
      </c>
      <c r="S4510" t="str" cm="1">
        <f t="array" ref="S4510">_xlfn.IFS(E4513&lt;30,"18-29",E4513&lt;45,"30-44",TRUE,"45+")</f>
        <v>45+</v>
      </c>
      <c r="T4510" t="str" cm="1">
        <f t="array" ref="T4510">_xlfn.IFS(F4510&lt;=2,"0-2 Years",F4510&lt;=5,"3-5 Years",F4510&lt;=8,"6-8 Years",TRUE,"9-10 Years")</f>
        <v>0-2 Years</v>
      </c>
      <c r="U4510" t="str" cm="1">
        <f t="array" ref="U4510">_xlfn.IFS(P4510&gt;60,"High Risk",P4510&gt;30,"Medium Risk",TRUE,"Low Risk")</f>
        <v>High Risk</v>
      </c>
      <c r="V4510">
        <f t="shared" si="70"/>
        <v>7</v>
      </c>
    </row>
    <row r="4511" spans="1:22" x14ac:dyDescent="0.2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 s="2">
        <v>139979.07</v>
      </c>
      <c r="H4511">
        <v>1</v>
      </c>
      <c r="I4511">
        <v>1</v>
      </c>
      <c r="J4511">
        <v>0</v>
      </c>
      <c r="K4511" s="1">
        <v>185662.84</v>
      </c>
      <c r="L4511">
        <v>0</v>
      </c>
      <c r="M4511">
        <v>25</v>
      </c>
      <c r="N4511">
        <v>4197</v>
      </c>
      <c r="O4511">
        <v>2</v>
      </c>
      <c r="P4511">
        <v>105</v>
      </c>
      <c r="Q4511">
        <v>0.08</v>
      </c>
      <c r="R4511">
        <v>104925</v>
      </c>
      <c r="S4511" t="str" cm="1">
        <f t="array" ref="S4511">_xlfn.IFS(E4514&lt;30,"18-29",E4514&lt;45,"30-44",TRUE,"45+")</f>
        <v>45+</v>
      </c>
      <c r="T4511" t="str" cm="1">
        <f t="array" ref="T4511">_xlfn.IFS(F4511&lt;=2,"0-2 Years",F4511&lt;=5,"3-5 Years",F4511&lt;=8,"6-8 Years",TRUE,"9-10 Years")</f>
        <v>0-2 Years</v>
      </c>
      <c r="U4511" t="str" cm="1">
        <f t="array" ref="U4511">_xlfn.IFS(P4511&gt;60,"High Risk",P4511&gt;30,"Medium Risk",TRUE,"Low Risk")</f>
        <v>High Risk</v>
      </c>
      <c r="V4511">
        <f t="shared" si="70"/>
        <v>6</v>
      </c>
    </row>
    <row r="4512" spans="1:22" hidden="1" x14ac:dyDescent="0.2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 s="2">
        <v>127216.31</v>
      </c>
      <c r="H4512">
        <v>2</v>
      </c>
      <c r="I4512">
        <v>0</v>
      </c>
      <c r="J4512">
        <v>1</v>
      </c>
      <c r="K4512" s="1">
        <v>17913.25</v>
      </c>
      <c r="L4512">
        <v>0</v>
      </c>
      <c r="M4512">
        <v>3</v>
      </c>
      <c r="N4512">
        <v>4536</v>
      </c>
      <c r="O4512">
        <v>7</v>
      </c>
      <c r="P4512">
        <v>149</v>
      </c>
      <c r="Q4512">
        <v>1</v>
      </c>
      <c r="R4512">
        <v>13608</v>
      </c>
      <c r="S4512" t="str" cm="1">
        <f t="array" ref="S4512">_xlfn.IFS(E4515&lt;30,"18-29",E4515&lt;45,"30-44",TRUE,"45+")</f>
        <v>30-44</v>
      </c>
      <c r="T4512" t="str" cm="1">
        <f t="array" ref="T4512">_xlfn.IFS(F4512&lt;=2,"0-2 Years",F4512&lt;=5,"3-5 Years",F4512&lt;=8,"6-8 Years",TRUE,"9-10 Years")</f>
        <v>9-10 Years</v>
      </c>
      <c r="U4512" t="str" cm="1">
        <f t="array" ref="U4512">_xlfn.IFS(P4512&gt;60,"High Risk",P4512&gt;30,"Medium Risk",TRUE,"Low Risk")</f>
        <v>High Risk</v>
      </c>
      <c r="V4512">
        <f t="shared" si="70"/>
        <v>0</v>
      </c>
    </row>
    <row r="4513" spans="1:22" x14ac:dyDescent="0.2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 s="2">
        <v>0</v>
      </c>
      <c r="H4513">
        <v>4</v>
      </c>
      <c r="I4513">
        <v>1</v>
      </c>
      <c r="J4513">
        <v>0</v>
      </c>
      <c r="K4513" s="1">
        <v>101039.53</v>
      </c>
      <c r="L4513">
        <v>1</v>
      </c>
      <c r="M4513">
        <v>5</v>
      </c>
      <c r="N4513">
        <v>570</v>
      </c>
      <c r="O4513">
        <v>7</v>
      </c>
      <c r="P4513">
        <v>46</v>
      </c>
      <c r="Q4513">
        <v>1</v>
      </c>
      <c r="R4513">
        <v>2850</v>
      </c>
      <c r="S4513" t="str" cm="1">
        <f t="array" ref="S4513">_xlfn.IFS(E4516&lt;30,"18-29",E4516&lt;45,"30-44",TRUE,"45+")</f>
        <v>30-44</v>
      </c>
      <c r="T4513" t="str" cm="1">
        <f t="array" ref="T4513">_xlfn.IFS(F4513&lt;=2,"0-2 Years",F4513&lt;=5,"3-5 Years",F4513&lt;=8,"6-8 Years",TRUE,"9-10 Years")</f>
        <v>0-2 Years</v>
      </c>
      <c r="U4513" t="str" cm="1">
        <f t="array" ref="U4513">_xlfn.IFS(P4513&gt;60,"High Risk",P4513&gt;30,"Medium Risk",TRUE,"Low Risk")</f>
        <v>Medium Risk</v>
      </c>
      <c r="V4513">
        <f t="shared" si="70"/>
        <v>7</v>
      </c>
    </row>
    <row r="4514" spans="1:22" x14ac:dyDescent="0.2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 s="2">
        <v>148222.65</v>
      </c>
      <c r="H4514">
        <v>1</v>
      </c>
      <c r="I4514">
        <v>0</v>
      </c>
      <c r="J4514">
        <v>0</v>
      </c>
      <c r="K4514" s="1">
        <v>156953.54</v>
      </c>
      <c r="L4514">
        <v>1</v>
      </c>
      <c r="M4514">
        <v>1</v>
      </c>
      <c r="N4514">
        <v>3687</v>
      </c>
      <c r="O4514">
        <v>10</v>
      </c>
      <c r="P4514">
        <v>99</v>
      </c>
      <c r="Q4514">
        <v>1</v>
      </c>
      <c r="R4514">
        <v>3687</v>
      </c>
      <c r="S4514" t="str" cm="1">
        <f t="array" ref="S4514">_xlfn.IFS(E4517&lt;30,"18-29",E4517&lt;45,"30-44",TRUE,"45+")</f>
        <v>30-44</v>
      </c>
      <c r="T4514" t="str" cm="1">
        <f t="array" ref="T4514">_xlfn.IFS(F4514&lt;=2,"0-2 Years",F4514&lt;=5,"3-5 Years",F4514&lt;=8,"6-8 Years",TRUE,"9-10 Years")</f>
        <v>0-2 Years</v>
      </c>
      <c r="U4514" t="str" cm="1">
        <f t="array" ref="U4514">_xlfn.IFS(P4514&gt;60,"High Risk",P4514&gt;30,"Medium Risk",TRUE,"Low Risk")</f>
        <v>High Risk</v>
      </c>
      <c r="V4514">
        <f t="shared" si="70"/>
        <v>7</v>
      </c>
    </row>
    <row r="4515" spans="1:22" x14ac:dyDescent="0.2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 s="2">
        <v>0</v>
      </c>
      <c r="H4515">
        <v>2</v>
      </c>
      <c r="I4515">
        <v>0</v>
      </c>
      <c r="J4515">
        <v>0</v>
      </c>
      <c r="K4515" s="1">
        <v>28276.83</v>
      </c>
      <c r="L4515">
        <v>0</v>
      </c>
      <c r="M4515">
        <v>16</v>
      </c>
      <c r="N4515">
        <v>4534</v>
      </c>
      <c r="O4515">
        <v>7</v>
      </c>
      <c r="P4515">
        <v>133</v>
      </c>
      <c r="Q4515">
        <v>0.4375</v>
      </c>
      <c r="R4515">
        <v>72544</v>
      </c>
      <c r="S4515" t="str" cm="1">
        <f t="array" ref="S4515">_xlfn.IFS(E4518&lt;30,"18-29",E4518&lt;45,"30-44",TRUE,"45+")</f>
        <v>30-44</v>
      </c>
      <c r="T4515" t="str" cm="1">
        <f t="array" ref="T4515">_xlfn.IFS(F4515&lt;=2,"0-2 Years",F4515&lt;=5,"3-5 Years",F4515&lt;=8,"6-8 Years",TRUE,"9-10 Years")</f>
        <v>6-8 Years</v>
      </c>
      <c r="U4515" t="str" cm="1">
        <f t="array" ref="U4515">_xlfn.IFS(P4515&gt;60,"High Risk",P4515&gt;30,"Medium Risk",TRUE,"Low Risk")</f>
        <v>High Risk</v>
      </c>
      <c r="V4515">
        <f t="shared" si="70"/>
        <v>6</v>
      </c>
    </row>
    <row r="4516" spans="1:22" x14ac:dyDescent="0.2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 s="2">
        <v>0</v>
      </c>
      <c r="H4516">
        <v>2</v>
      </c>
      <c r="I4516">
        <v>1</v>
      </c>
      <c r="J4516">
        <v>0</v>
      </c>
      <c r="K4516" s="1">
        <v>84049.16</v>
      </c>
      <c r="L4516">
        <v>0</v>
      </c>
      <c r="M4516">
        <v>13</v>
      </c>
      <c r="N4516">
        <v>1350</v>
      </c>
      <c r="O4516">
        <v>1</v>
      </c>
      <c r="P4516">
        <v>171</v>
      </c>
      <c r="Q4516">
        <v>7.6923076923076927E-2</v>
      </c>
      <c r="R4516">
        <v>17550</v>
      </c>
      <c r="S4516" t="str" cm="1">
        <f t="array" ref="S4516">_xlfn.IFS(E4519&lt;30,"18-29",E4519&lt;45,"30-44",TRUE,"45+")</f>
        <v>30-44</v>
      </c>
      <c r="T4516" t="str" cm="1">
        <f t="array" ref="T4516">_xlfn.IFS(F4516&lt;=2,"0-2 Years",F4516&lt;=5,"3-5 Years",F4516&lt;=8,"6-8 Years",TRUE,"9-10 Years")</f>
        <v>6-8 Years</v>
      </c>
      <c r="U4516" t="str" cm="1">
        <f t="array" ref="U4516">_xlfn.IFS(P4516&gt;60,"High Risk",P4516&gt;30,"Medium Risk",TRUE,"Low Risk")</f>
        <v>High Risk</v>
      </c>
      <c r="V4516">
        <f t="shared" si="70"/>
        <v>6</v>
      </c>
    </row>
    <row r="4517" spans="1:22" hidden="1" x14ac:dyDescent="0.2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 s="2">
        <v>134152.29</v>
      </c>
      <c r="H4517">
        <v>1</v>
      </c>
      <c r="I4517">
        <v>1</v>
      </c>
      <c r="J4517">
        <v>1</v>
      </c>
      <c r="K4517" s="1">
        <v>147822.44</v>
      </c>
      <c r="L4517">
        <v>0</v>
      </c>
      <c r="M4517">
        <v>23</v>
      </c>
      <c r="N4517">
        <v>588</v>
      </c>
      <c r="O4517">
        <v>8</v>
      </c>
      <c r="P4517">
        <v>104</v>
      </c>
      <c r="Q4517">
        <v>0.34782608695652173</v>
      </c>
      <c r="R4517">
        <v>13524</v>
      </c>
      <c r="S4517" t="str" cm="1">
        <f t="array" ref="S4517">_xlfn.IFS(E4520&lt;30,"18-29",E4520&lt;45,"30-44",TRUE,"45+")</f>
        <v>18-29</v>
      </c>
      <c r="T4517" t="str" cm="1">
        <f t="array" ref="T4517">_xlfn.IFS(F4517&lt;=2,"0-2 Years",F4517&lt;=5,"3-5 Years",F4517&lt;=8,"6-8 Years",TRUE,"9-10 Years")</f>
        <v>6-8 Years</v>
      </c>
      <c r="U4517" t="str" cm="1">
        <f t="array" ref="U4517">_xlfn.IFS(P4517&gt;60,"High Risk",P4517&gt;30,"Medium Risk",TRUE,"Low Risk")</f>
        <v>High Risk</v>
      </c>
      <c r="V4517">
        <f t="shared" si="70"/>
        <v>2</v>
      </c>
    </row>
    <row r="4518" spans="1:22" hidden="1" x14ac:dyDescent="0.2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 s="2">
        <v>111537.23</v>
      </c>
      <c r="H4518">
        <v>4</v>
      </c>
      <c r="I4518">
        <v>1</v>
      </c>
      <c r="J4518">
        <v>1</v>
      </c>
      <c r="K4518" s="1">
        <v>9497.99</v>
      </c>
      <c r="L4518">
        <v>1</v>
      </c>
      <c r="M4518">
        <v>7</v>
      </c>
      <c r="N4518">
        <v>3919</v>
      </c>
      <c r="O4518">
        <v>8</v>
      </c>
      <c r="P4518">
        <v>137</v>
      </c>
      <c r="Q4518">
        <v>1</v>
      </c>
      <c r="R4518">
        <v>27433</v>
      </c>
      <c r="S4518" t="str" cm="1">
        <f t="array" ref="S4518">_xlfn.IFS(E4521&lt;30,"18-29",E4521&lt;45,"30-44",TRUE,"45+")</f>
        <v>30-44</v>
      </c>
      <c r="T4518" t="str" cm="1">
        <f t="array" ref="T4518">_xlfn.IFS(F4518&lt;=2,"0-2 Years",F4518&lt;=5,"3-5 Years",F4518&lt;=8,"6-8 Years",TRUE,"9-10 Years")</f>
        <v>6-8 Years</v>
      </c>
      <c r="U4518" t="str" cm="1">
        <f t="array" ref="U4518">_xlfn.IFS(P4518&gt;60,"High Risk",P4518&gt;30,"Medium Risk",TRUE,"Low Risk")</f>
        <v>High Risk</v>
      </c>
      <c r="V4518">
        <f t="shared" si="70"/>
        <v>0</v>
      </c>
    </row>
    <row r="4519" spans="1:22" hidden="1" x14ac:dyDescent="0.2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 s="2">
        <v>119565.92</v>
      </c>
      <c r="H4519">
        <v>1</v>
      </c>
      <c r="I4519">
        <v>1</v>
      </c>
      <c r="J4519">
        <v>0</v>
      </c>
      <c r="K4519" s="1">
        <v>87067.73</v>
      </c>
      <c r="L4519">
        <v>0</v>
      </c>
      <c r="M4519">
        <v>18</v>
      </c>
      <c r="N4519">
        <v>1199</v>
      </c>
      <c r="O4519">
        <v>0</v>
      </c>
      <c r="P4519">
        <v>70</v>
      </c>
      <c r="Q4519">
        <v>0</v>
      </c>
      <c r="R4519">
        <v>21582</v>
      </c>
      <c r="S4519" t="str" cm="1">
        <f t="array" ref="S4519">_xlfn.IFS(E4522&lt;30,"18-29",E4522&lt;45,"30-44",TRUE,"45+")</f>
        <v>45+</v>
      </c>
      <c r="T4519" t="str" cm="1">
        <f t="array" ref="T4519">_xlfn.IFS(F4519&lt;=2,"0-2 Years",F4519&lt;=5,"3-5 Years",F4519&lt;=8,"6-8 Years",TRUE,"9-10 Years")</f>
        <v>6-8 Years</v>
      </c>
      <c r="U4519" t="str" cm="1">
        <f t="array" ref="U4519">_xlfn.IFS(P4519&gt;60,"High Risk",P4519&gt;30,"Medium Risk",TRUE,"Low Risk")</f>
        <v>High Risk</v>
      </c>
      <c r="V4519">
        <f t="shared" si="70"/>
        <v>5</v>
      </c>
    </row>
    <row r="4520" spans="1:22" x14ac:dyDescent="0.2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 s="2">
        <v>0</v>
      </c>
      <c r="H4520">
        <v>2</v>
      </c>
      <c r="I4520">
        <v>1</v>
      </c>
      <c r="J4520">
        <v>0</v>
      </c>
      <c r="K4520" s="1">
        <v>23237.25</v>
      </c>
      <c r="L4520">
        <v>0</v>
      </c>
      <c r="M4520">
        <v>24</v>
      </c>
      <c r="N4520">
        <v>3104</v>
      </c>
      <c r="O4520">
        <v>7</v>
      </c>
      <c r="P4520">
        <v>154</v>
      </c>
      <c r="Q4520">
        <v>0.29166666666666669</v>
      </c>
      <c r="R4520">
        <v>74496</v>
      </c>
      <c r="S4520" t="str" cm="1">
        <f t="array" ref="S4520">_xlfn.IFS(E4523&lt;30,"18-29",E4523&lt;45,"30-44",TRUE,"45+")</f>
        <v>18-29</v>
      </c>
      <c r="T4520" t="str" cm="1">
        <f t="array" ref="T4520">_xlfn.IFS(F4520&lt;=2,"0-2 Years",F4520&lt;=5,"3-5 Years",F4520&lt;=8,"6-8 Years",TRUE,"9-10 Years")</f>
        <v>6-8 Years</v>
      </c>
      <c r="U4520" t="str" cm="1">
        <f t="array" ref="U4520">_xlfn.IFS(P4520&gt;60,"High Risk",P4520&gt;30,"Medium Risk",TRUE,"Low Risk")</f>
        <v>High Risk</v>
      </c>
      <c r="V4520">
        <f t="shared" si="70"/>
        <v>6</v>
      </c>
    </row>
    <row r="4521" spans="1:22" hidden="1" x14ac:dyDescent="0.2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 s="2">
        <v>0</v>
      </c>
      <c r="H4521">
        <v>1</v>
      </c>
      <c r="I4521">
        <v>1</v>
      </c>
      <c r="J4521">
        <v>1</v>
      </c>
      <c r="K4521" s="1">
        <v>27239.279999999999</v>
      </c>
      <c r="L4521">
        <v>0</v>
      </c>
      <c r="M4521">
        <v>20</v>
      </c>
      <c r="N4521">
        <v>2092</v>
      </c>
      <c r="O4521">
        <v>3</v>
      </c>
      <c r="P4521">
        <v>52</v>
      </c>
      <c r="Q4521">
        <v>0.15</v>
      </c>
      <c r="R4521">
        <v>41840</v>
      </c>
      <c r="S4521" t="str" cm="1">
        <f t="array" ref="S4521">_xlfn.IFS(E4524&lt;30,"18-29",E4524&lt;45,"30-44",TRUE,"45+")</f>
        <v>30-44</v>
      </c>
      <c r="T4521" t="str" cm="1">
        <f t="array" ref="T4521">_xlfn.IFS(F4521&lt;=2,"0-2 Years",F4521&lt;=5,"3-5 Years",F4521&lt;=8,"6-8 Years",TRUE,"9-10 Years")</f>
        <v>6-8 Years</v>
      </c>
      <c r="U4521" t="str" cm="1">
        <f t="array" ref="U4521">_xlfn.IFS(P4521&gt;60,"High Risk",P4521&gt;30,"Medium Risk",TRUE,"Low Risk")</f>
        <v>Medium Risk</v>
      </c>
      <c r="V4521">
        <f t="shared" si="70"/>
        <v>5</v>
      </c>
    </row>
    <row r="4522" spans="1:22" hidden="1" x14ac:dyDescent="0.2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 s="2">
        <v>121063.8</v>
      </c>
      <c r="H4522">
        <v>3</v>
      </c>
      <c r="I4522">
        <v>1</v>
      </c>
      <c r="J4522">
        <v>0</v>
      </c>
      <c r="K4522" s="1">
        <v>151481.85999999999</v>
      </c>
      <c r="L4522">
        <v>1</v>
      </c>
      <c r="M4522">
        <v>2</v>
      </c>
      <c r="N4522">
        <v>1699</v>
      </c>
      <c r="O4522">
        <v>7</v>
      </c>
      <c r="P4522">
        <v>84</v>
      </c>
      <c r="Q4522">
        <v>1</v>
      </c>
      <c r="R4522">
        <v>3398</v>
      </c>
      <c r="S4522" t="str" cm="1">
        <f t="array" ref="S4522">_xlfn.IFS(E4525&lt;30,"18-29",E4525&lt;45,"30-44",TRUE,"45+")</f>
        <v>45+</v>
      </c>
      <c r="T4522" t="str" cm="1">
        <f t="array" ref="T4522">_xlfn.IFS(F4522&lt;=2,"0-2 Years",F4522&lt;=5,"3-5 Years",F4522&lt;=8,"6-8 Years",TRUE,"9-10 Years")</f>
        <v>9-10 Years</v>
      </c>
      <c r="U4522" t="str" cm="1">
        <f t="array" ref="U4522">_xlfn.IFS(P4522&gt;60,"High Risk",P4522&gt;30,"Medium Risk",TRUE,"Low Risk")</f>
        <v>High Risk</v>
      </c>
      <c r="V4522">
        <f t="shared" si="70"/>
        <v>4</v>
      </c>
    </row>
    <row r="4523" spans="1:22" hidden="1" x14ac:dyDescent="0.2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 s="2">
        <v>124995.98</v>
      </c>
      <c r="H4523">
        <v>1</v>
      </c>
      <c r="I4523">
        <v>1</v>
      </c>
      <c r="J4523">
        <v>1</v>
      </c>
      <c r="K4523" s="1">
        <v>114669.79</v>
      </c>
      <c r="L4523">
        <v>0</v>
      </c>
      <c r="M4523">
        <v>19</v>
      </c>
      <c r="N4523">
        <v>2568</v>
      </c>
      <c r="O4523">
        <v>1</v>
      </c>
      <c r="P4523">
        <v>22</v>
      </c>
      <c r="Q4523">
        <v>5.2631578947368418E-2</v>
      </c>
      <c r="R4523">
        <v>48792</v>
      </c>
      <c r="S4523" t="str" cm="1">
        <f t="array" ref="S4523">_xlfn.IFS(E4526&lt;30,"18-29",E4526&lt;45,"30-44",TRUE,"45+")</f>
        <v>30-44</v>
      </c>
      <c r="T4523" t="str" cm="1">
        <f t="array" ref="T4523">_xlfn.IFS(F4523&lt;=2,"0-2 Years",F4523&lt;=5,"3-5 Years",F4523&lt;=8,"6-8 Years",TRUE,"9-10 Years")</f>
        <v>6-8 Years</v>
      </c>
      <c r="U4523" t="str" cm="1">
        <f t="array" ref="U4523">_xlfn.IFS(P4523&gt;60,"High Risk",P4523&gt;30,"Medium Risk",TRUE,"Low Risk")</f>
        <v>Low Risk</v>
      </c>
      <c r="V4523">
        <f t="shared" si="70"/>
        <v>2</v>
      </c>
    </row>
    <row r="4524" spans="1:22" x14ac:dyDescent="0.2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 s="2">
        <v>0</v>
      </c>
      <c r="H4524">
        <v>2</v>
      </c>
      <c r="I4524">
        <v>0</v>
      </c>
      <c r="J4524">
        <v>0</v>
      </c>
      <c r="K4524" s="1">
        <v>116748.14</v>
      </c>
      <c r="L4524">
        <v>0</v>
      </c>
      <c r="M4524">
        <v>1</v>
      </c>
      <c r="N4524">
        <v>1523</v>
      </c>
      <c r="O4524">
        <v>4</v>
      </c>
      <c r="P4524">
        <v>143</v>
      </c>
      <c r="Q4524">
        <v>1</v>
      </c>
      <c r="R4524">
        <v>1523</v>
      </c>
      <c r="S4524" t="str" cm="1">
        <f t="array" ref="S4524">_xlfn.IFS(E4527&lt;30,"18-29",E4527&lt;45,"30-44",TRUE,"45+")</f>
        <v>30-44</v>
      </c>
      <c r="T4524" t="str" cm="1">
        <f t="array" ref="T4524">_xlfn.IFS(F4524&lt;=2,"0-2 Years",F4524&lt;=5,"3-5 Years",F4524&lt;=8,"6-8 Years",TRUE,"9-10 Years")</f>
        <v>3-5 Years</v>
      </c>
      <c r="U4524" t="str" cm="1">
        <f t="array" ref="U4524">_xlfn.IFS(P4524&gt;60,"High Risk",P4524&gt;30,"Medium Risk",TRUE,"Low Risk")</f>
        <v>High Risk</v>
      </c>
      <c r="V4524">
        <f t="shared" si="70"/>
        <v>6</v>
      </c>
    </row>
    <row r="4525" spans="1:22" x14ac:dyDescent="0.2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 s="2">
        <v>86891.839999999997</v>
      </c>
      <c r="H4525">
        <v>1</v>
      </c>
      <c r="I4525">
        <v>1</v>
      </c>
      <c r="J4525">
        <v>0</v>
      </c>
      <c r="K4525" s="1">
        <v>90877.759999999995</v>
      </c>
      <c r="L4525">
        <v>0</v>
      </c>
      <c r="M4525">
        <v>15</v>
      </c>
      <c r="N4525">
        <v>159</v>
      </c>
      <c r="O4525">
        <v>10</v>
      </c>
      <c r="P4525">
        <v>1</v>
      </c>
      <c r="Q4525">
        <v>0.66666666666666663</v>
      </c>
      <c r="R4525">
        <v>2385</v>
      </c>
      <c r="S4525" t="str" cm="1">
        <f t="array" ref="S4525">_xlfn.IFS(E4528&lt;30,"18-29",E4528&lt;45,"30-44",TRUE,"45+")</f>
        <v>30-44</v>
      </c>
      <c r="T4525" t="str" cm="1">
        <f t="array" ref="T4525">_xlfn.IFS(F4525&lt;=2,"0-2 Years",F4525&lt;=5,"3-5 Years",F4525&lt;=8,"6-8 Years",TRUE,"9-10 Years")</f>
        <v>3-5 Years</v>
      </c>
      <c r="U4525" t="str" cm="1">
        <f t="array" ref="U4525">_xlfn.IFS(P4525&gt;60,"High Risk",P4525&gt;30,"Medium Risk",TRUE,"Low Risk")</f>
        <v>Low Risk</v>
      </c>
      <c r="V4525">
        <f t="shared" si="70"/>
        <v>6</v>
      </c>
    </row>
    <row r="4526" spans="1:22" hidden="1" x14ac:dyDescent="0.2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 s="2">
        <v>0</v>
      </c>
      <c r="H4526">
        <v>2</v>
      </c>
      <c r="I4526">
        <v>1</v>
      </c>
      <c r="J4526">
        <v>1</v>
      </c>
      <c r="K4526" s="1">
        <v>133692.88</v>
      </c>
      <c r="L4526">
        <v>0</v>
      </c>
      <c r="M4526">
        <v>24</v>
      </c>
      <c r="N4526">
        <v>668</v>
      </c>
      <c r="O4526">
        <v>5</v>
      </c>
      <c r="P4526">
        <v>18</v>
      </c>
      <c r="Q4526">
        <v>0.20833333333333334</v>
      </c>
      <c r="R4526">
        <v>16032</v>
      </c>
      <c r="S4526" t="str" cm="1">
        <f t="array" ref="S4526">_xlfn.IFS(E4529&lt;30,"18-29",E4529&lt;45,"30-44",TRUE,"45+")</f>
        <v>30-44</v>
      </c>
      <c r="T4526" t="str" cm="1">
        <f t="array" ref="T4526">_xlfn.IFS(F4526&lt;=2,"0-2 Years",F4526&lt;=5,"3-5 Years",F4526&lt;=8,"6-8 Years",TRUE,"9-10 Years")</f>
        <v>6-8 Years</v>
      </c>
      <c r="U4526" t="str" cm="1">
        <f t="array" ref="U4526">_xlfn.IFS(P4526&gt;60,"High Risk",P4526&gt;30,"Medium Risk",TRUE,"Low Risk")</f>
        <v>Low Risk</v>
      </c>
      <c r="V4526">
        <f t="shared" si="70"/>
        <v>3</v>
      </c>
    </row>
    <row r="4527" spans="1:22" hidden="1" x14ac:dyDescent="0.2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 s="2">
        <v>78022.61</v>
      </c>
      <c r="H4527">
        <v>1</v>
      </c>
      <c r="I4527">
        <v>0</v>
      </c>
      <c r="J4527">
        <v>1</v>
      </c>
      <c r="K4527" s="1">
        <v>30662.91</v>
      </c>
      <c r="L4527">
        <v>0</v>
      </c>
      <c r="M4527">
        <v>14</v>
      </c>
      <c r="N4527">
        <v>4857</v>
      </c>
      <c r="O4527">
        <v>9</v>
      </c>
      <c r="P4527">
        <v>143</v>
      </c>
      <c r="Q4527">
        <v>0.6428571428571429</v>
      </c>
      <c r="R4527">
        <v>67998</v>
      </c>
      <c r="S4527" t="str" cm="1">
        <f t="array" ref="S4527">_xlfn.IFS(E4530&lt;30,"18-29",E4530&lt;45,"30-44",TRUE,"45+")</f>
        <v>30-44</v>
      </c>
      <c r="T4527" t="str" cm="1">
        <f t="array" ref="T4527">_xlfn.IFS(F4527&lt;=2,"0-2 Years",F4527&lt;=5,"3-5 Years",F4527&lt;=8,"6-8 Years",TRUE,"9-10 Years")</f>
        <v>9-10 Years</v>
      </c>
      <c r="U4527" t="str" cm="1">
        <f t="array" ref="U4527">_xlfn.IFS(P4527&gt;60,"High Risk",P4527&gt;30,"Medium Risk",TRUE,"Low Risk")</f>
        <v>High Risk</v>
      </c>
      <c r="V4527">
        <f t="shared" si="70"/>
        <v>2</v>
      </c>
    </row>
    <row r="4528" spans="1:22" hidden="1" x14ac:dyDescent="0.2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 s="2">
        <v>154495.79</v>
      </c>
      <c r="H4528">
        <v>1</v>
      </c>
      <c r="I4528">
        <v>1</v>
      </c>
      <c r="J4528">
        <v>0</v>
      </c>
      <c r="K4528" s="1">
        <v>191395.88</v>
      </c>
      <c r="L4528">
        <v>0</v>
      </c>
      <c r="M4528">
        <v>23</v>
      </c>
      <c r="N4528">
        <v>4065</v>
      </c>
      <c r="O4528">
        <v>5</v>
      </c>
      <c r="P4528">
        <v>12</v>
      </c>
      <c r="Q4528">
        <v>0.21739130434782608</v>
      </c>
      <c r="R4528">
        <v>93495</v>
      </c>
      <c r="S4528" t="str" cm="1">
        <f t="array" ref="S4528">_xlfn.IFS(E4531&lt;30,"18-29",E4531&lt;45,"30-44",TRUE,"45+")</f>
        <v>30-44</v>
      </c>
      <c r="T4528" t="str" cm="1">
        <f t="array" ref="T4528">_xlfn.IFS(F4528&lt;=2,"0-2 Years",F4528&lt;=5,"3-5 Years",F4528&lt;=8,"6-8 Years",TRUE,"9-10 Years")</f>
        <v>9-10 Years</v>
      </c>
      <c r="U4528" t="str" cm="1">
        <f t="array" ref="U4528">_xlfn.IFS(P4528&gt;60,"High Risk",P4528&gt;30,"Medium Risk",TRUE,"Low Risk")</f>
        <v>Low Risk</v>
      </c>
      <c r="V4528">
        <f t="shared" si="70"/>
        <v>5</v>
      </c>
    </row>
    <row r="4529" spans="1:22" hidden="1" x14ac:dyDescent="0.2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 s="2">
        <v>189443.72</v>
      </c>
      <c r="H4529">
        <v>1</v>
      </c>
      <c r="I4529">
        <v>0</v>
      </c>
      <c r="J4529">
        <v>1</v>
      </c>
      <c r="K4529" s="1">
        <v>106648.58</v>
      </c>
      <c r="L4529">
        <v>0</v>
      </c>
      <c r="M4529">
        <v>12</v>
      </c>
      <c r="N4529">
        <v>4383</v>
      </c>
      <c r="O4529">
        <v>4</v>
      </c>
      <c r="P4529">
        <v>56</v>
      </c>
      <c r="Q4529">
        <v>0.33333333333333331</v>
      </c>
      <c r="R4529">
        <v>52596</v>
      </c>
      <c r="S4529" t="str" cm="1">
        <f t="array" ref="S4529">_xlfn.IFS(E4532&lt;30,"18-29",E4532&lt;45,"30-44",TRUE,"45+")</f>
        <v>30-44</v>
      </c>
      <c r="T4529" t="str" cm="1">
        <f t="array" ref="T4529">_xlfn.IFS(F4529&lt;=2,"0-2 Years",F4529&lt;=5,"3-5 Years",F4529&lt;=8,"6-8 Years",TRUE,"9-10 Years")</f>
        <v>0-2 Years</v>
      </c>
      <c r="U4529" t="str" cm="1">
        <f t="array" ref="U4529">_xlfn.IFS(P4529&gt;60,"High Risk",P4529&gt;30,"Medium Risk",TRUE,"Low Risk")</f>
        <v>Medium Risk</v>
      </c>
      <c r="V4529">
        <f t="shared" si="70"/>
        <v>3</v>
      </c>
    </row>
    <row r="4530" spans="1:22" hidden="1" x14ac:dyDescent="0.2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 s="2">
        <v>152926.6</v>
      </c>
      <c r="H4530">
        <v>1</v>
      </c>
      <c r="I4530">
        <v>1</v>
      </c>
      <c r="J4530">
        <v>1</v>
      </c>
      <c r="K4530" s="1">
        <v>50899.91</v>
      </c>
      <c r="L4530">
        <v>0</v>
      </c>
      <c r="M4530">
        <v>16</v>
      </c>
      <c r="N4530">
        <v>3069</v>
      </c>
      <c r="O4530">
        <v>2</v>
      </c>
      <c r="P4530">
        <v>49</v>
      </c>
      <c r="Q4530">
        <v>0.125</v>
      </c>
      <c r="R4530">
        <v>49104</v>
      </c>
      <c r="S4530" t="str" cm="1">
        <f t="array" ref="S4530">_xlfn.IFS(E4533&lt;30,"18-29",E4533&lt;45,"30-44",TRUE,"45+")</f>
        <v>30-44</v>
      </c>
      <c r="T4530" t="str" cm="1">
        <f t="array" ref="T4530">_xlfn.IFS(F4530&lt;=2,"0-2 Years",F4530&lt;=5,"3-5 Years",F4530&lt;=8,"6-8 Years",TRUE,"9-10 Years")</f>
        <v>6-8 Years</v>
      </c>
      <c r="U4530" t="str" cm="1">
        <f t="array" ref="U4530">_xlfn.IFS(P4530&gt;60,"High Risk",P4530&gt;30,"Medium Risk",TRUE,"Low Risk")</f>
        <v>Medium Risk</v>
      </c>
      <c r="V4530">
        <f t="shared" si="70"/>
        <v>2</v>
      </c>
    </row>
    <row r="4531" spans="1:22" hidden="1" x14ac:dyDescent="0.2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 s="2">
        <v>142989.69</v>
      </c>
      <c r="H4531">
        <v>1</v>
      </c>
      <c r="I4531">
        <v>1</v>
      </c>
      <c r="J4531">
        <v>1</v>
      </c>
      <c r="K4531" s="1">
        <v>115452.51</v>
      </c>
      <c r="L4531">
        <v>1</v>
      </c>
      <c r="M4531">
        <v>2</v>
      </c>
      <c r="N4531">
        <v>3572</v>
      </c>
      <c r="O4531">
        <v>5</v>
      </c>
      <c r="P4531">
        <v>151</v>
      </c>
      <c r="Q4531">
        <v>1</v>
      </c>
      <c r="R4531">
        <v>7144</v>
      </c>
      <c r="S4531" t="str" cm="1">
        <f t="array" ref="S4531">_xlfn.IFS(E4534&lt;30,"18-29",E4534&lt;45,"30-44",TRUE,"45+")</f>
        <v>30-44</v>
      </c>
      <c r="T4531" t="str" cm="1">
        <f t="array" ref="T4531">_xlfn.IFS(F4531&lt;=2,"0-2 Years",F4531&lt;=5,"3-5 Years",F4531&lt;=8,"6-8 Years",TRUE,"9-10 Years")</f>
        <v>6-8 Years</v>
      </c>
      <c r="U4531" t="str" cm="1">
        <f t="array" ref="U4531">_xlfn.IFS(P4531&gt;60,"High Risk",P4531&gt;30,"Medium Risk",TRUE,"Low Risk")</f>
        <v>High Risk</v>
      </c>
      <c r="V4531">
        <f t="shared" si="70"/>
        <v>2</v>
      </c>
    </row>
    <row r="4532" spans="1:22" hidden="1" x14ac:dyDescent="0.2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 s="2">
        <v>115371.94</v>
      </c>
      <c r="H4532">
        <v>2</v>
      </c>
      <c r="I4532">
        <v>1</v>
      </c>
      <c r="J4532">
        <v>0</v>
      </c>
      <c r="K4532" s="1">
        <v>64139.1</v>
      </c>
      <c r="L4532">
        <v>0</v>
      </c>
      <c r="M4532">
        <v>2</v>
      </c>
      <c r="N4532">
        <v>4899</v>
      </c>
      <c r="O4532">
        <v>8</v>
      </c>
      <c r="P4532">
        <v>158</v>
      </c>
      <c r="Q4532">
        <v>1</v>
      </c>
      <c r="R4532">
        <v>9798</v>
      </c>
      <c r="S4532" t="str" cm="1">
        <f t="array" ref="S4532">_xlfn.IFS(E4535&lt;30,"18-29",E4535&lt;45,"30-44",TRUE,"45+")</f>
        <v>30-44</v>
      </c>
      <c r="T4532" t="str" cm="1">
        <f t="array" ref="T4532">_xlfn.IFS(F4532&lt;=2,"0-2 Years",F4532&lt;=5,"3-5 Years",F4532&lt;=8,"6-8 Years",TRUE,"9-10 Years")</f>
        <v>6-8 Years</v>
      </c>
      <c r="U4532" t="str" cm="1">
        <f t="array" ref="U4532">_xlfn.IFS(P4532&gt;60,"High Risk",P4532&gt;30,"Medium Risk",TRUE,"Low Risk")</f>
        <v>High Risk</v>
      </c>
      <c r="V4532">
        <f t="shared" si="70"/>
        <v>3</v>
      </c>
    </row>
    <row r="4533" spans="1:22" hidden="1" x14ac:dyDescent="0.2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 s="2">
        <v>0</v>
      </c>
      <c r="H4533">
        <v>2</v>
      </c>
      <c r="I4533">
        <v>0</v>
      </c>
      <c r="J4533">
        <v>1</v>
      </c>
      <c r="K4533" s="1">
        <v>22030.720000000001</v>
      </c>
      <c r="L4533">
        <v>0</v>
      </c>
      <c r="M4533">
        <v>11</v>
      </c>
      <c r="N4533">
        <v>1000</v>
      </c>
      <c r="O4533">
        <v>10</v>
      </c>
      <c r="P4533">
        <v>130</v>
      </c>
      <c r="Q4533">
        <v>0.90909090909090906</v>
      </c>
      <c r="R4533">
        <v>11000</v>
      </c>
      <c r="S4533" t="str" cm="1">
        <f t="array" ref="S4533">_xlfn.IFS(E4536&lt;30,"18-29",E4536&lt;45,"30-44",TRUE,"45+")</f>
        <v>30-44</v>
      </c>
      <c r="T4533" t="str" cm="1">
        <f t="array" ref="T4533">_xlfn.IFS(F4533&lt;=2,"0-2 Years",F4533&lt;=5,"3-5 Years",F4533&lt;=8,"6-8 Years",TRUE,"9-10 Years")</f>
        <v>6-8 Years</v>
      </c>
      <c r="U4533" t="str" cm="1">
        <f t="array" ref="U4533">_xlfn.IFS(P4533&gt;60,"High Risk",P4533&gt;30,"Medium Risk",TRUE,"Low Risk")</f>
        <v>High Risk</v>
      </c>
      <c r="V4533">
        <f t="shared" si="70"/>
        <v>3</v>
      </c>
    </row>
    <row r="4534" spans="1:22" hidden="1" x14ac:dyDescent="0.2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 s="2">
        <v>178056.54</v>
      </c>
      <c r="H4534">
        <v>2</v>
      </c>
      <c r="I4534">
        <v>1</v>
      </c>
      <c r="J4534">
        <v>0</v>
      </c>
      <c r="K4534" s="1">
        <v>38434.730000000003</v>
      </c>
      <c r="L4534">
        <v>0</v>
      </c>
      <c r="M4534">
        <v>28</v>
      </c>
      <c r="N4534">
        <v>2275</v>
      </c>
      <c r="O4534">
        <v>6</v>
      </c>
      <c r="P4534">
        <v>98</v>
      </c>
      <c r="Q4534">
        <v>0.21428571428571427</v>
      </c>
      <c r="R4534">
        <v>63700</v>
      </c>
      <c r="S4534" t="str" cm="1">
        <f t="array" ref="S4534">_xlfn.IFS(E4537&lt;30,"18-29",E4537&lt;45,"30-44",TRUE,"45+")</f>
        <v>30-44</v>
      </c>
      <c r="T4534" t="str" cm="1">
        <f t="array" ref="T4534">_xlfn.IFS(F4534&lt;=2,"0-2 Years",F4534&lt;=5,"3-5 Years",F4534&lt;=8,"6-8 Years",TRUE,"9-10 Years")</f>
        <v>0-2 Years</v>
      </c>
      <c r="U4534" t="str" cm="1">
        <f t="array" ref="U4534">_xlfn.IFS(P4534&gt;60,"High Risk",P4534&gt;30,"Medium Risk",TRUE,"Low Risk")</f>
        <v>High Risk</v>
      </c>
      <c r="V4534">
        <f t="shared" si="70"/>
        <v>4</v>
      </c>
    </row>
    <row r="4535" spans="1:22" hidden="1" x14ac:dyDescent="0.2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 s="2">
        <v>206014.94</v>
      </c>
      <c r="H4535">
        <v>2</v>
      </c>
      <c r="I4535">
        <v>0</v>
      </c>
      <c r="J4535">
        <v>1</v>
      </c>
      <c r="K4535" s="1">
        <v>42774.84</v>
      </c>
      <c r="L4535">
        <v>1</v>
      </c>
      <c r="M4535">
        <v>4</v>
      </c>
      <c r="N4535">
        <v>3043</v>
      </c>
      <c r="O4535">
        <v>6</v>
      </c>
      <c r="P4535">
        <v>44</v>
      </c>
      <c r="Q4535">
        <v>1</v>
      </c>
      <c r="R4535">
        <v>12172</v>
      </c>
      <c r="S4535" t="str" cm="1">
        <f t="array" ref="S4535">_xlfn.IFS(E4538&lt;30,"18-29",E4538&lt;45,"30-44",TRUE,"45+")</f>
        <v>45+</v>
      </c>
      <c r="T4535" t="str" cm="1">
        <f t="array" ref="T4535">_xlfn.IFS(F4535&lt;=2,"0-2 Years",F4535&lt;=5,"3-5 Years",F4535&lt;=8,"6-8 Years",TRUE,"9-10 Years")</f>
        <v>6-8 Years</v>
      </c>
      <c r="U4535" t="str" cm="1">
        <f t="array" ref="U4535">_xlfn.IFS(P4535&gt;60,"High Risk",P4535&gt;30,"Medium Risk",TRUE,"Low Risk")</f>
        <v>Medium Risk</v>
      </c>
      <c r="V4535">
        <f t="shared" si="70"/>
        <v>0</v>
      </c>
    </row>
    <row r="4536" spans="1:22" x14ac:dyDescent="0.2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 s="2">
        <v>0</v>
      </c>
      <c r="H4536">
        <v>2</v>
      </c>
      <c r="I4536">
        <v>1</v>
      </c>
      <c r="J4536">
        <v>0</v>
      </c>
      <c r="K4536" s="1">
        <v>158973.76999999999</v>
      </c>
      <c r="L4536">
        <v>0</v>
      </c>
      <c r="M4536">
        <v>8</v>
      </c>
      <c r="N4536">
        <v>3033</v>
      </c>
      <c r="O4536">
        <v>6</v>
      </c>
      <c r="P4536">
        <v>81</v>
      </c>
      <c r="Q4536">
        <v>0.75</v>
      </c>
      <c r="R4536">
        <v>24264</v>
      </c>
      <c r="S4536" t="str" cm="1">
        <f t="array" ref="S4536">_xlfn.IFS(E4539&lt;30,"18-29",E4539&lt;45,"30-44",TRUE,"45+")</f>
        <v>30-44</v>
      </c>
      <c r="T4536" t="str" cm="1">
        <f t="array" ref="T4536">_xlfn.IFS(F4536&lt;=2,"0-2 Years",F4536&lt;=5,"3-5 Years",F4536&lt;=8,"6-8 Years",TRUE,"9-10 Years")</f>
        <v>0-2 Years</v>
      </c>
      <c r="U4536" t="str" cm="1">
        <f t="array" ref="U4536">_xlfn.IFS(P4536&gt;60,"High Risk",P4536&gt;30,"Medium Risk",TRUE,"Low Risk")</f>
        <v>High Risk</v>
      </c>
      <c r="V4536">
        <f t="shared" si="70"/>
        <v>7</v>
      </c>
    </row>
    <row r="4537" spans="1:22" hidden="1" x14ac:dyDescent="0.2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 s="2">
        <v>101191.83</v>
      </c>
      <c r="H4537">
        <v>1</v>
      </c>
      <c r="I4537">
        <v>1</v>
      </c>
      <c r="J4537">
        <v>1</v>
      </c>
      <c r="K4537" s="1">
        <v>34551.35</v>
      </c>
      <c r="L4537">
        <v>1</v>
      </c>
      <c r="M4537">
        <v>19</v>
      </c>
      <c r="N4537">
        <v>637</v>
      </c>
      <c r="O4537">
        <v>10</v>
      </c>
      <c r="P4537">
        <v>11</v>
      </c>
      <c r="Q4537">
        <v>0.52631578947368418</v>
      </c>
      <c r="R4537">
        <v>12103</v>
      </c>
      <c r="S4537" t="str" cm="1">
        <f t="array" ref="S4537">_xlfn.IFS(E4540&lt;30,"18-29",E4540&lt;45,"30-44",TRUE,"45+")</f>
        <v>30-44</v>
      </c>
      <c r="T4537" t="str" cm="1">
        <f t="array" ref="T4537">_xlfn.IFS(F4537&lt;=2,"0-2 Years",F4537&lt;=5,"3-5 Years",F4537&lt;=8,"6-8 Years",TRUE,"9-10 Years")</f>
        <v>9-10 Years</v>
      </c>
      <c r="U4537" t="str" cm="1">
        <f t="array" ref="U4537">_xlfn.IFS(P4537&gt;60,"High Risk",P4537&gt;30,"Medium Risk",TRUE,"Low Risk")</f>
        <v>Low Risk</v>
      </c>
      <c r="V4537">
        <f t="shared" si="70"/>
        <v>2</v>
      </c>
    </row>
    <row r="4538" spans="1:22" hidden="1" x14ac:dyDescent="0.2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 s="2">
        <v>0</v>
      </c>
      <c r="H4538">
        <v>2</v>
      </c>
      <c r="I4538">
        <v>1</v>
      </c>
      <c r="J4538">
        <v>1</v>
      </c>
      <c r="K4538" s="1">
        <v>101515.76</v>
      </c>
      <c r="L4538">
        <v>0</v>
      </c>
      <c r="M4538">
        <v>29</v>
      </c>
      <c r="N4538">
        <v>1628</v>
      </c>
      <c r="O4538">
        <v>4</v>
      </c>
      <c r="P4538">
        <v>48</v>
      </c>
      <c r="Q4538">
        <v>0.13793103448275862</v>
      </c>
      <c r="R4538">
        <v>47212</v>
      </c>
      <c r="S4538" t="str" cm="1">
        <f t="array" ref="S4538">_xlfn.IFS(E4541&lt;30,"18-29",E4541&lt;45,"30-44",TRUE,"45+")</f>
        <v>30-44</v>
      </c>
      <c r="T4538" t="str" cm="1">
        <f t="array" ref="T4538">_xlfn.IFS(F4538&lt;=2,"0-2 Years",F4538&lt;=5,"3-5 Years",F4538&lt;=8,"6-8 Years",TRUE,"9-10 Years")</f>
        <v>6-8 Years</v>
      </c>
      <c r="U4538" t="str" cm="1">
        <f t="array" ref="U4538">_xlfn.IFS(P4538&gt;60,"High Risk",P4538&gt;30,"Medium Risk",TRUE,"Low Risk")</f>
        <v>Medium Risk</v>
      </c>
      <c r="V4538">
        <f t="shared" si="70"/>
        <v>4</v>
      </c>
    </row>
    <row r="4539" spans="1:22" x14ac:dyDescent="0.2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 s="2">
        <v>0</v>
      </c>
      <c r="H4539">
        <v>2</v>
      </c>
      <c r="I4539">
        <v>1</v>
      </c>
      <c r="J4539">
        <v>0</v>
      </c>
      <c r="K4539" s="1">
        <v>9561.73</v>
      </c>
      <c r="L4539">
        <v>0</v>
      </c>
      <c r="M4539">
        <v>13</v>
      </c>
      <c r="N4539">
        <v>2533</v>
      </c>
      <c r="O4539">
        <v>2</v>
      </c>
      <c r="P4539">
        <v>168</v>
      </c>
      <c r="Q4539">
        <v>0.15384615384615385</v>
      </c>
      <c r="R4539">
        <v>32929</v>
      </c>
      <c r="S4539" t="str" cm="1">
        <f t="array" ref="S4539">_xlfn.IFS(E4542&lt;30,"18-29",E4542&lt;45,"30-44",TRUE,"45+")</f>
        <v>30-44</v>
      </c>
      <c r="T4539" t="str" cm="1">
        <f t="array" ref="T4539">_xlfn.IFS(F4539&lt;=2,"0-2 Years",F4539&lt;=5,"3-5 Years",F4539&lt;=8,"6-8 Years",TRUE,"9-10 Years")</f>
        <v>3-5 Years</v>
      </c>
      <c r="U4539" t="str" cm="1">
        <f t="array" ref="U4539">_xlfn.IFS(P4539&gt;60,"High Risk",P4539&gt;30,"Medium Risk",TRUE,"Low Risk")</f>
        <v>High Risk</v>
      </c>
      <c r="V4539">
        <f t="shared" si="70"/>
        <v>6</v>
      </c>
    </row>
    <row r="4540" spans="1:22" x14ac:dyDescent="0.2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 s="2">
        <v>0</v>
      </c>
      <c r="H4540">
        <v>2</v>
      </c>
      <c r="I4540">
        <v>1</v>
      </c>
      <c r="J4540">
        <v>0</v>
      </c>
      <c r="K4540" s="1">
        <v>168313.17</v>
      </c>
      <c r="L4540">
        <v>0</v>
      </c>
      <c r="M4540">
        <v>28</v>
      </c>
      <c r="N4540">
        <v>3015</v>
      </c>
      <c r="O4540">
        <v>6</v>
      </c>
      <c r="P4540">
        <v>70</v>
      </c>
      <c r="Q4540">
        <v>0.21428571428571427</v>
      </c>
      <c r="R4540">
        <v>84420</v>
      </c>
      <c r="S4540" t="str" cm="1">
        <f t="array" ref="S4540">_xlfn.IFS(E4543&lt;30,"18-29",E4543&lt;45,"30-44",TRUE,"45+")</f>
        <v>30-44</v>
      </c>
      <c r="T4540" t="str" cm="1">
        <f t="array" ref="T4540">_xlfn.IFS(F4540&lt;=2,"0-2 Years",F4540&lt;=5,"3-5 Years",F4540&lt;=8,"6-8 Years",TRUE,"9-10 Years")</f>
        <v>0-2 Years</v>
      </c>
      <c r="U4540" t="str" cm="1">
        <f t="array" ref="U4540">_xlfn.IFS(P4540&gt;60,"High Risk",P4540&gt;30,"Medium Risk",TRUE,"Low Risk")</f>
        <v>High Risk</v>
      </c>
      <c r="V4540">
        <f t="shared" si="70"/>
        <v>7</v>
      </c>
    </row>
    <row r="4541" spans="1:22" hidden="1" x14ac:dyDescent="0.2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 s="2">
        <v>0</v>
      </c>
      <c r="H4541">
        <v>2</v>
      </c>
      <c r="I4541">
        <v>1</v>
      </c>
      <c r="J4541">
        <v>1</v>
      </c>
      <c r="K4541" s="1">
        <v>55100.09</v>
      </c>
      <c r="L4541">
        <v>0</v>
      </c>
      <c r="M4541">
        <v>30</v>
      </c>
      <c r="N4541">
        <v>2313</v>
      </c>
      <c r="O4541">
        <v>6</v>
      </c>
      <c r="P4541">
        <v>180</v>
      </c>
      <c r="Q4541">
        <v>0.2</v>
      </c>
      <c r="R4541">
        <v>69390</v>
      </c>
      <c r="S4541" t="str" cm="1">
        <f t="array" ref="S4541">_xlfn.IFS(E4544&lt;30,"18-29",E4544&lt;45,"30-44",TRUE,"45+")</f>
        <v>18-29</v>
      </c>
      <c r="T4541" t="str" cm="1">
        <f t="array" ref="T4541">_xlfn.IFS(F4541&lt;=2,"0-2 Years",F4541&lt;=5,"3-5 Years",F4541&lt;=8,"6-8 Years",TRUE,"9-10 Years")</f>
        <v>6-8 Years</v>
      </c>
      <c r="U4541" t="str" cm="1">
        <f t="array" ref="U4541">_xlfn.IFS(P4541&gt;60,"High Risk",P4541&gt;30,"Medium Risk",TRUE,"Low Risk")</f>
        <v>High Risk</v>
      </c>
      <c r="V4541">
        <f t="shared" si="70"/>
        <v>3</v>
      </c>
    </row>
    <row r="4542" spans="1:22" x14ac:dyDescent="0.2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 s="2">
        <v>149814.54</v>
      </c>
      <c r="H4542">
        <v>1</v>
      </c>
      <c r="I4542">
        <v>1</v>
      </c>
      <c r="J4542">
        <v>0</v>
      </c>
      <c r="K4542" s="1">
        <v>31830.06</v>
      </c>
      <c r="L4542">
        <v>0</v>
      </c>
      <c r="M4542">
        <v>24</v>
      </c>
      <c r="N4542">
        <v>3914</v>
      </c>
      <c r="O4542">
        <v>10</v>
      </c>
      <c r="P4542">
        <v>40</v>
      </c>
      <c r="Q4542">
        <v>0.41666666666666669</v>
      </c>
      <c r="R4542">
        <v>93936</v>
      </c>
      <c r="S4542" t="str" cm="1">
        <f t="array" ref="S4542">_xlfn.IFS(E4545&lt;30,"18-29",E4545&lt;45,"30-44",TRUE,"45+")</f>
        <v>30-44</v>
      </c>
      <c r="T4542" t="str" cm="1">
        <f t="array" ref="T4542">_xlfn.IFS(F4542&lt;=2,"0-2 Years",F4542&lt;=5,"3-5 Years",F4542&lt;=8,"6-8 Years",TRUE,"9-10 Years")</f>
        <v>0-2 Years</v>
      </c>
      <c r="U4542" t="str" cm="1">
        <f t="array" ref="U4542">_xlfn.IFS(P4542&gt;60,"High Risk",P4542&gt;30,"Medium Risk",TRUE,"Low Risk")</f>
        <v>Medium Risk</v>
      </c>
      <c r="V4542">
        <f t="shared" si="70"/>
        <v>6</v>
      </c>
    </row>
    <row r="4543" spans="1:22" hidden="1" x14ac:dyDescent="0.2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 s="2">
        <v>115617.24</v>
      </c>
      <c r="H4543">
        <v>1</v>
      </c>
      <c r="I4543">
        <v>1</v>
      </c>
      <c r="J4543">
        <v>1</v>
      </c>
      <c r="K4543" s="1">
        <v>71519.399999999994</v>
      </c>
      <c r="L4543">
        <v>0</v>
      </c>
      <c r="M4543">
        <v>20</v>
      </c>
      <c r="N4543">
        <v>230</v>
      </c>
      <c r="O4543">
        <v>8</v>
      </c>
      <c r="P4543">
        <v>80</v>
      </c>
      <c r="Q4543">
        <v>0.4</v>
      </c>
      <c r="R4543">
        <v>4600</v>
      </c>
      <c r="S4543" t="str" cm="1">
        <f t="array" ref="S4543">_xlfn.IFS(E4546&lt;30,"18-29",E4546&lt;45,"30-44",TRUE,"45+")</f>
        <v>30-44</v>
      </c>
      <c r="T4543" t="str" cm="1">
        <f t="array" ref="T4543">_xlfn.IFS(F4543&lt;=2,"0-2 Years",F4543&lt;=5,"3-5 Years",F4543&lt;=8,"6-8 Years",TRUE,"9-10 Years")</f>
        <v>6-8 Years</v>
      </c>
      <c r="U4543" t="str" cm="1">
        <f t="array" ref="U4543">_xlfn.IFS(P4543&gt;60,"High Risk",P4543&gt;30,"Medium Risk",TRUE,"Low Risk")</f>
        <v>High Risk</v>
      </c>
      <c r="V4543">
        <f t="shared" si="70"/>
        <v>2</v>
      </c>
    </row>
    <row r="4544" spans="1:22" x14ac:dyDescent="0.2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 s="2">
        <v>0</v>
      </c>
      <c r="H4544">
        <v>2</v>
      </c>
      <c r="I4544">
        <v>0</v>
      </c>
      <c r="J4544">
        <v>0</v>
      </c>
      <c r="K4544" s="1">
        <v>32599.35</v>
      </c>
      <c r="L4544">
        <v>0</v>
      </c>
      <c r="M4544">
        <v>1</v>
      </c>
      <c r="N4544">
        <v>2047</v>
      </c>
      <c r="O4544">
        <v>7</v>
      </c>
      <c r="P4544">
        <v>33</v>
      </c>
      <c r="Q4544">
        <v>1</v>
      </c>
      <c r="R4544">
        <v>2047</v>
      </c>
      <c r="S4544" t="str" cm="1">
        <f t="array" ref="S4544">_xlfn.IFS(E4547&lt;30,"18-29",E4547&lt;45,"30-44",TRUE,"45+")</f>
        <v>30-44</v>
      </c>
      <c r="T4544" t="str" cm="1">
        <f t="array" ref="T4544">_xlfn.IFS(F4544&lt;=2,"0-2 Years",F4544&lt;=5,"3-5 Years",F4544&lt;=8,"6-8 Years",TRUE,"9-10 Years")</f>
        <v>9-10 Years</v>
      </c>
      <c r="U4544" t="str" cm="1">
        <f t="array" ref="U4544">_xlfn.IFS(P4544&gt;60,"High Risk",P4544&gt;30,"Medium Risk",TRUE,"Low Risk")</f>
        <v>Medium Risk</v>
      </c>
      <c r="V4544">
        <f t="shared" si="70"/>
        <v>6</v>
      </c>
    </row>
    <row r="4545" spans="1:22" hidden="1" x14ac:dyDescent="0.2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 s="2">
        <v>113657.41</v>
      </c>
      <c r="H4545">
        <v>2</v>
      </c>
      <c r="I4545">
        <v>0</v>
      </c>
      <c r="J4545">
        <v>1</v>
      </c>
      <c r="K4545" s="1">
        <v>139946.68</v>
      </c>
      <c r="L4545">
        <v>1</v>
      </c>
      <c r="M4545">
        <v>9</v>
      </c>
      <c r="N4545">
        <v>3903</v>
      </c>
      <c r="O4545">
        <v>7</v>
      </c>
      <c r="P4545">
        <v>9</v>
      </c>
      <c r="Q4545">
        <v>0.77777777777777779</v>
      </c>
      <c r="R4545">
        <v>35127</v>
      </c>
      <c r="S4545" t="str" cm="1">
        <f t="array" ref="S4545">_xlfn.IFS(E4548&lt;30,"18-29",E4548&lt;45,"30-44",TRUE,"45+")</f>
        <v>30-44</v>
      </c>
      <c r="T4545" t="str" cm="1">
        <f t="array" ref="T4545">_xlfn.IFS(F4545&lt;=2,"0-2 Years",F4545&lt;=5,"3-5 Years",F4545&lt;=8,"6-8 Years",TRUE,"9-10 Years")</f>
        <v>9-10 Years</v>
      </c>
      <c r="U4545" t="str" cm="1">
        <f t="array" ref="U4545">_xlfn.IFS(P4545&gt;60,"High Risk",P4545&gt;30,"Medium Risk",TRUE,"Low Risk")</f>
        <v>Low Risk</v>
      </c>
      <c r="V4545">
        <f t="shared" si="70"/>
        <v>0</v>
      </c>
    </row>
    <row r="4546" spans="1:22" hidden="1" x14ac:dyDescent="0.2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 s="2">
        <v>138160</v>
      </c>
      <c r="H4546">
        <v>1</v>
      </c>
      <c r="I4546">
        <v>1</v>
      </c>
      <c r="J4546">
        <v>1</v>
      </c>
      <c r="K4546" s="1">
        <v>110468.51</v>
      </c>
      <c r="L4546">
        <v>0</v>
      </c>
      <c r="M4546">
        <v>16</v>
      </c>
      <c r="N4546">
        <v>2525</v>
      </c>
      <c r="O4546">
        <v>7</v>
      </c>
      <c r="P4546">
        <v>46</v>
      </c>
      <c r="Q4546">
        <v>0.4375</v>
      </c>
      <c r="R4546">
        <v>40400</v>
      </c>
      <c r="S4546" t="str" cm="1">
        <f t="array" ref="S4546">_xlfn.IFS(E4549&lt;30,"18-29",E4549&lt;45,"30-44",TRUE,"45+")</f>
        <v>30-44</v>
      </c>
      <c r="T4546" t="str" cm="1">
        <f t="array" ref="T4546">_xlfn.IFS(F4546&lt;=2,"0-2 Years",F4546&lt;=5,"3-5 Years",F4546&lt;=8,"6-8 Years",TRUE,"9-10 Years")</f>
        <v>6-8 Years</v>
      </c>
      <c r="U4546" t="str" cm="1">
        <f t="array" ref="U4546">_xlfn.IFS(P4546&gt;60,"High Risk",P4546&gt;30,"Medium Risk",TRUE,"Low Risk")</f>
        <v>Medium Risk</v>
      </c>
      <c r="V4546">
        <f t="shared" si="70"/>
        <v>2</v>
      </c>
    </row>
    <row r="4547" spans="1:22" hidden="1" x14ac:dyDescent="0.2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 s="2">
        <v>117700.86</v>
      </c>
      <c r="H4547">
        <v>1</v>
      </c>
      <c r="I4547">
        <v>0</v>
      </c>
      <c r="J4547">
        <v>0</v>
      </c>
      <c r="K4547" s="1">
        <v>74042</v>
      </c>
      <c r="L4547">
        <v>0</v>
      </c>
      <c r="M4547">
        <v>26</v>
      </c>
      <c r="N4547">
        <v>2064</v>
      </c>
      <c r="O4547">
        <v>2</v>
      </c>
      <c r="P4547">
        <v>155</v>
      </c>
      <c r="Q4547">
        <v>7.6923076923076927E-2</v>
      </c>
      <c r="R4547">
        <v>53664</v>
      </c>
      <c r="S4547" t="str" cm="1">
        <f t="array" ref="S4547">_xlfn.IFS(E4550&lt;30,"18-29",E4550&lt;45,"30-44",TRUE,"45+")</f>
        <v>45+</v>
      </c>
      <c r="T4547" t="str" cm="1">
        <f t="array" ref="T4547">_xlfn.IFS(F4547&lt;=2,"0-2 Years",F4547&lt;=5,"3-5 Years",F4547&lt;=8,"6-8 Years",TRUE,"9-10 Years")</f>
        <v>3-5 Years</v>
      </c>
      <c r="U4547" t="str" cm="1">
        <f t="array" ref="U4547">_xlfn.IFS(P4547&gt;60,"High Risk",P4547&gt;30,"Medium Risk",TRUE,"Low Risk")</f>
        <v>High Risk</v>
      </c>
      <c r="V4547">
        <f t="shared" ref="V4547:V4610" si="71">IF(J4547=0,3,0)+IF(G4547=0,3,0)+IF(H4547=1,2,0)+IF(E4547&gt;45,1,0)+IF(F4547&lt;3,1,0)</f>
        <v>5</v>
      </c>
    </row>
    <row r="4548" spans="1:22" x14ac:dyDescent="0.2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 s="2">
        <v>0</v>
      </c>
      <c r="H4548">
        <v>2</v>
      </c>
      <c r="I4548">
        <v>1</v>
      </c>
      <c r="J4548">
        <v>0</v>
      </c>
      <c r="K4548" s="1">
        <v>151871.84</v>
      </c>
      <c r="L4548">
        <v>0</v>
      </c>
      <c r="M4548">
        <v>7</v>
      </c>
      <c r="N4548">
        <v>1318</v>
      </c>
      <c r="O4548">
        <v>0</v>
      </c>
      <c r="P4548">
        <v>134</v>
      </c>
      <c r="Q4548">
        <v>0</v>
      </c>
      <c r="R4548">
        <v>9226</v>
      </c>
      <c r="S4548" t="str" cm="1">
        <f t="array" ref="S4548">_xlfn.IFS(E4551&lt;30,"18-29",E4551&lt;45,"30-44",TRUE,"45+")</f>
        <v>45+</v>
      </c>
      <c r="T4548" t="str" cm="1">
        <f t="array" ref="T4548">_xlfn.IFS(F4548&lt;=2,"0-2 Years",F4548&lt;=5,"3-5 Years",F4548&lt;=8,"6-8 Years",TRUE,"9-10 Years")</f>
        <v>3-5 Years</v>
      </c>
      <c r="U4548" t="str" cm="1">
        <f t="array" ref="U4548">_xlfn.IFS(P4548&gt;60,"High Risk",P4548&gt;30,"Medium Risk",TRUE,"Low Risk")</f>
        <v>High Risk</v>
      </c>
      <c r="V4548">
        <f t="shared" si="71"/>
        <v>6</v>
      </c>
    </row>
    <row r="4549" spans="1:22" hidden="1" x14ac:dyDescent="0.2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 s="2">
        <v>122506.38</v>
      </c>
      <c r="H4549">
        <v>1</v>
      </c>
      <c r="I4549">
        <v>0</v>
      </c>
      <c r="J4549">
        <v>1</v>
      </c>
      <c r="K4549" s="1">
        <v>199693.84</v>
      </c>
      <c r="L4549">
        <v>1</v>
      </c>
      <c r="M4549">
        <v>20</v>
      </c>
      <c r="N4549">
        <v>2589</v>
      </c>
      <c r="O4549">
        <v>4</v>
      </c>
      <c r="P4549">
        <v>161</v>
      </c>
      <c r="Q4549">
        <v>0.2</v>
      </c>
      <c r="R4549">
        <v>51780</v>
      </c>
      <c r="S4549" t="str" cm="1">
        <f t="array" ref="S4549">_xlfn.IFS(E4552&lt;30,"18-29",E4552&lt;45,"30-44",TRUE,"45+")</f>
        <v>30-44</v>
      </c>
      <c r="T4549" t="str" cm="1">
        <f t="array" ref="T4549">_xlfn.IFS(F4549&lt;=2,"0-2 Years",F4549&lt;=5,"3-5 Years",F4549&lt;=8,"6-8 Years",TRUE,"9-10 Years")</f>
        <v>9-10 Years</v>
      </c>
      <c r="U4549" t="str" cm="1">
        <f t="array" ref="U4549">_xlfn.IFS(P4549&gt;60,"High Risk",P4549&gt;30,"Medium Risk",TRUE,"Low Risk")</f>
        <v>High Risk</v>
      </c>
      <c r="V4549">
        <f t="shared" si="71"/>
        <v>2</v>
      </c>
    </row>
    <row r="4550" spans="1:22" x14ac:dyDescent="0.2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 s="2">
        <v>0</v>
      </c>
      <c r="H4550">
        <v>1</v>
      </c>
      <c r="I4550">
        <v>1</v>
      </c>
      <c r="J4550">
        <v>1</v>
      </c>
      <c r="K4550" s="1">
        <v>58907.08</v>
      </c>
      <c r="L4550">
        <v>1</v>
      </c>
      <c r="M4550">
        <v>24</v>
      </c>
      <c r="N4550">
        <v>4402</v>
      </c>
      <c r="O4550">
        <v>6</v>
      </c>
      <c r="P4550">
        <v>25</v>
      </c>
      <c r="Q4550">
        <v>0.25</v>
      </c>
      <c r="R4550">
        <v>105648</v>
      </c>
      <c r="S4550" t="str" cm="1">
        <f t="array" ref="S4550">_xlfn.IFS(E4553&lt;30,"18-29",E4553&lt;45,"30-44",TRUE,"45+")</f>
        <v>45+</v>
      </c>
      <c r="T4550" t="str" cm="1">
        <f t="array" ref="T4550">_xlfn.IFS(F4550&lt;=2,"0-2 Years",F4550&lt;=5,"3-5 Years",F4550&lt;=8,"6-8 Years",TRUE,"9-10 Years")</f>
        <v>0-2 Years</v>
      </c>
      <c r="U4550" t="str" cm="1">
        <f t="array" ref="U4550">_xlfn.IFS(P4550&gt;60,"High Risk",P4550&gt;30,"Medium Risk",TRUE,"Low Risk")</f>
        <v>Low Risk</v>
      </c>
      <c r="V4550">
        <f t="shared" si="71"/>
        <v>7</v>
      </c>
    </row>
    <row r="4551" spans="1:22" x14ac:dyDescent="0.2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 s="2">
        <v>0</v>
      </c>
      <c r="H4551">
        <v>2</v>
      </c>
      <c r="I4551">
        <v>0</v>
      </c>
      <c r="J4551">
        <v>0</v>
      </c>
      <c r="K4551" s="1">
        <v>103799.77</v>
      </c>
      <c r="L4551">
        <v>1</v>
      </c>
      <c r="M4551">
        <v>13</v>
      </c>
      <c r="N4551">
        <v>1834</v>
      </c>
      <c r="O4551">
        <v>2</v>
      </c>
      <c r="P4551">
        <v>22</v>
      </c>
      <c r="Q4551">
        <v>0.15384615384615385</v>
      </c>
      <c r="R4551">
        <v>23842</v>
      </c>
      <c r="S4551" t="str" cm="1">
        <f t="array" ref="S4551">_xlfn.IFS(E4554&lt;30,"18-29",E4554&lt;45,"30-44",TRUE,"45+")</f>
        <v>18-29</v>
      </c>
      <c r="T4551" t="str" cm="1">
        <f t="array" ref="T4551">_xlfn.IFS(F4551&lt;=2,"0-2 Years",F4551&lt;=5,"3-5 Years",F4551&lt;=8,"6-8 Years",TRUE,"9-10 Years")</f>
        <v>9-10 Years</v>
      </c>
      <c r="U4551" t="str" cm="1">
        <f t="array" ref="U4551">_xlfn.IFS(P4551&gt;60,"High Risk",P4551&gt;30,"Medium Risk",TRUE,"Low Risk")</f>
        <v>Low Risk</v>
      </c>
      <c r="V4551">
        <f t="shared" si="71"/>
        <v>7</v>
      </c>
    </row>
    <row r="4552" spans="1:22" hidden="1" x14ac:dyDescent="0.2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 s="2">
        <v>166501.17000000001</v>
      </c>
      <c r="H4552">
        <v>2</v>
      </c>
      <c r="I4552">
        <v>1</v>
      </c>
      <c r="J4552">
        <v>0</v>
      </c>
      <c r="K4552" s="1">
        <v>93835.64</v>
      </c>
      <c r="L4552">
        <v>0</v>
      </c>
      <c r="M4552">
        <v>12</v>
      </c>
      <c r="N4552">
        <v>2697</v>
      </c>
      <c r="O4552">
        <v>2</v>
      </c>
      <c r="P4552">
        <v>176</v>
      </c>
      <c r="Q4552">
        <v>0.16666666666666666</v>
      </c>
      <c r="R4552">
        <v>32364</v>
      </c>
      <c r="S4552" t="str" cm="1">
        <f t="array" ref="S4552">_xlfn.IFS(E4555&lt;30,"18-29",E4555&lt;45,"30-44",TRUE,"45+")</f>
        <v>30-44</v>
      </c>
      <c r="T4552" t="str" cm="1">
        <f t="array" ref="T4552">_xlfn.IFS(F4552&lt;=2,"0-2 Years",F4552&lt;=5,"3-5 Years",F4552&lt;=8,"6-8 Years",TRUE,"9-10 Years")</f>
        <v>3-5 Years</v>
      </c>
      <c r="U4552" t="str" cm="1">
        <f t="array" ref="U4552">_xlfn.IFS(P4552&gt;60,"High Risk",P4552&gt;30,"Medium Risk",TRUE,"Low Risk")</f>
        <v>High Risk</v>
      </c>
      <c r="V4552">
        <f t="shared" si="71"/>
        <v>3</v>
      </c>
    </row>
    <row r="4553" spans="1:22" x14ac:dyDescent="0.2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 s="2">
        <v>89743.05</v>
      </c>
      <c r="H4553">
        <v>1</v>
      </c>
      <c r="I4553">
        <v>1</v>
      </c>
      <c r="J4553">
        <v>0</v>
      </c>
      <c r="K4553" s="1">
        <v>156425.57</v>
      </c>
      <c r="L4553">
        <v>1</v>
      </c>
      <c r="M4553">
        <v>4</v>
      </c>
      <c r="N4553">
        <v>1821</v>
      </c>
      <c r="O4553">
        <v>5</v>
      </c>
      <c r="P4553">
        <v>86</v>
      </c>
      <c r="Q4553">
        <v>1</v>
      </c>
      <c r="R4553">
        <v>7284</v>
      </c>
      <c r="S4553" t="str" cm="1">
        <f t="array" ref="S4553">_xlfn.IFS(E4556&lt;30,"18-29",E4556&lt;45,"30-44",TRUE,"45+")</f>
        <v>30-44</v>
      </c>
      <c r="T4553" t="str" cm="1">
        <f t="array" ref="T4553">_xlfn.IFS(F4553&lt;=2,"0-2 Years",F4553&lt;=5,"3-5 Years",F4553&lt;=8,"6-8 Years",TRUE,"9-10 Years")</f>
        <v>3-5 Years</v>
      </c>
      <c r="U4553" t="str" cm="1">
        <f t="array" ref="U4553">_xlfn.IFS(P4553&gt;60,"High Risk",P4553&gt;30,"Medium Risk",TRUE,"Low Risk")</f>
        <v>High Risk</v>
      </c>
      <c r="V4553">
        <f t="shared" si="71"/>
        <v>6</v>
      </c>
    </row>
    <row r="4554" spans="1:22" x14ac:dyDescent="0.2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 s="2">
        <v>0</v>
      </c>
      <c r="H4554">
        <v>2</v>
      </c>
      <c r="I4554">
        <v>1</v>
      </c>
      <c r="J4554">
        <v>0</v>
      </c>
      <c r="K4554" s="1">
        <v>123723.83</v>
      </c>
      <c r="L4554">
        <v>0</v>
      </c>
      <c r="M4554">
        <v>29</v>
      </c>
      <c r="N4554">
        <v>207</v>
      </c>
      <c r="O4554">
        <v>2</v>
      </c>
      <c r="P4554">
        <v>108</v>
      </c>
      <c r="Q4554">
        <v>6.8965517241379309E-2</v>
      </c>
      <c r="R4554">
        <v>6003</v>
      </c>
      <c r="S4554" t="str" cm="1">
        <f t="array" ref="S4554">_xlfn.IFS(E4557&lt;30,"18-29",E4557&lt;45,"30-44",TRUE,"45+")</f>
        <v>30-44</v>
      </c>
      <c r="T4554" t="str" cm="1">
        <f t="array" ref="T4554">_xlfn.IFS(F4554&lt;=2,"0-2 Years",F4554&lt;=5,"3-5 Years",F4554&lt;=8,"6-8 Years",TRUE,"9-10 Years")</f>
        <v>0-2 Years</v>
      </c>
      <c r="U4554" t="str" cm="1">
        <f t="array" ref="U4554">_xlfn.IFS(P4554&gt;60,"High Risk",P4554&gt;30,"Medium Risk",TRUE,"Low Risk")</f>
        <v>High Risk</v>
      </c>
      <c r="V4554">
        <f t="shared" si="71"/>
        <v>7</v>
      </c>
    </row>
    <row r="4555" spans="1:22" x14ac:dyDescent="0.2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 s="2">
        <v>0</v>
      </c>
      <c r="H4555">
        <v>2</v>
      </c>
      <c r="I4555">
        <v>1</v>
      </c>
      <c r="J4555">
        <v>0</v>
      </c>
      <c r="K4555" s="1">
        <v>199464.08</v>
      </c>
      <c r="L4555">
        <v>0</v>
      </c>
      <c r="M4555">
        <v>6</v>
      </c>
      <c r="N4555">
        <v>3988</v>
      </c>
      <c r="O4555">
        <v>1</v>
      </c>
      <c r="P4555">
        <v>168</v>
      </c>
      <c r="Q4555">
        <v>0.16666666666666666</v>
      </c>
      <c r="R4555">
        <v>23928</v>
      </c>
      <c r="S4555" t="str" cm="1">
        <f t="array" ref="S4555">_xlfn.IFS(E4558&lt;30,"18-29",E4558&lt;45,"30-44",TRUE,"45+")</f>
        <v>18-29</v>
      </c>
      <c r="T4555" t="str" cm="1">
        <f t="array" ref="T4555">_xlfn.IFS(F4555&lt;=2,"0-2 Years",F4555&lt;=5,"3-5 Years",F4555&lt;=8,"6-8 Years",TRUE,"9-10 Years")</f>
        <v>0-2 Years</v>
      </c>
      <c r="U4555" t="str" cm="1">
        <f t="array" ref="U4555">_xlfn.IFS(P4555&gt;60,"High Risk",P4555&gt;30,"Medium Risk",TRUE,"Low Risk")</f>
        <v>High Risk</v>
      </c>
      <c r="V4555">
        <f t="shared" si="71"/>
        <v>7</v>
      </c>
    </row>
    <row r="4556" spans="1:22" x14ac:dyDescent="0.2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 s="2">
        <v>0</v>
      </c>
      <c r="H4556">
        <v>2</v>
      </c>
      <c r="I4556">
        <v>1</v>
      </c>
      <c r="J4556">
        <v>0</v>
      </c>
      <c r="K4556" s="1">
        <v>83084.33</v>
      </c>
      <c r="L4556">
        <v>0</v>
      </c>
      <c r="M4556">
        <v>11</v>
      </c>
      <c r="N4556">
        <v>4018</v>
      </c>
      <c r="O4556">
        <v>7</v>
      </c>
      <c r="P4556">
        <v>87</v>
      </c>
      <c r="Q4556">
        <v>0.63636363636363635</v>
      </c>
      <c r="R4556">
        <v>44198</v>
      </c>
      <c r="S4556" t="str" cm="1">
        <f t="array" ref="S4556">_xlfn.IFS(E4559&lt;30,"18-29",E4559&lt;45,"30-44",TRUE,"45+")</f>
        <v>30-44</v>
      </c>
      <c r="T4556" t="str" cm="1">
        <f t="array" ref="T4556">_xlfn.IFS(F4556&lt;=2,"0-2 Years",F4556&lt;=5,"3-5 Years",F4556&lt;=8,"6-8 Years",TRUE,"9-10 Years")</f>
        <v>6-8 Years</v>
      </c>
      <c r="U4556" t="str" cm="1">
        <f t="array" ref="U4556">_xlfn.IFS(P4556&gt;60,"High Risk",P4556&gt;30,"Medium Risk",TRUE,"Low Risk")</f>
        <v>High Risk</v>
      </c>
      <c r="V4556">
        <f t="shared" si="71"/>
        <v>6</v>
      </c>
    </row>
    <row r="4557" spans="1:22" x14ac:dyDescent="0.2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 s="2">
        <v>0</v>
      </c>
      <c r="H4557">
        <v>1</v>
      </c>
      <c r="I4557">
        <v>1</v>
      </c>
      <c r="J4557">
        <v>0</v>
      </c>
      <c r="K4557" s="1">
        <v>25488.43</v>
      </c>
      <c r="L4557">
        <v>1</v>
      </c>
      <c r="M4557">
        <v>14</v>
      </c>
      <c r="N4557">
        <v>2418</v>
      </c>
      <c r="O4557">
        <v>6</v>
      </c>
      <c r="P4557">
        <v>90</v>
      </c>
      <c r="Q4557">
        <v>0.42857142857142855</v>
      </c>
      <c r="R4557">
        <v>33852</v>
      </c>
      <c r="S4557" t="str" cm="1">
        <f t="array" ref="S4557">_xlfn.IFS(E4560&lt;30,"18-29",E4560&lt;45,"30-44",TRUE,"45+")</f>
        <v>30-44</v>
      </c>
      <c r="T4557" t="str" cm="1">
        <f t="array" ref="T4557">_xlfn.IFS(F4557&lt;=2,"0-2 Years",F4557&lt;=5,"3-5 Years",F4557&lt;=8,"6-8 Years",TRUE,"9-10 Years")</f>
        <v>6-8 Years</v>
      </c>
      <c r="U4557" t="str" cm="1">
        <f t="array" ref="U4557">_xlfn.IFS(P4557&gt;60,"High Risk",P4557&gt;30,"Medium Risk",TRUE,"Low Risk")</f>
        <v>High Risk</v>
      </c>
      <c r="V4557">
        <f t="shared" si="71"/>
        <v>8</v>
      </c>
    </row>
    <row r="4558" spans="1:22" hidden="1" x14ac:dyDescent="0.2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 s="2">
        <v>98894.39</v>
      </c>
      <c r="H4558">
        <v>1</v>
      </c>
      <c r="I4558">
        <v>1</v>
      </c>
      <c r="J4558">
        <v>1</v>
      </c>
      <c r="K4558" s="1">
        <v>9596.4</v>
      </c>
      <c r="L4558">
        <v>0</v>
      </c>
      <c r="M4558">
        <v>8</v>
      </c>
      <c r="N4558">
        <v>3826</v>
      </c>
      <c r="O4558">
        <v>4</v>
      </c>
      <c r="P4558">
        <v>57</v>
      </c>
      <c r="Q4558">
        <v>0.5</v>
      </c>
      <c r="R4558">
        <v>30608</v>
      </c>
      <c r="S4558" t="str" cm="1">
        <f t="array" ref="S4558">_xlfn.IFS(E4561&lt;30,"18-29",E4561&lt;45,"30-44",TRUE,"45+")</f>
        <v>45+</v>
      </c>
      <c r="T4558" t="str" cm="1">
        <f t="array" ref="T4558">_xlfn.IFS(F4558&lt;=2,"0-2 Years",F4558&lt;=5,"3-5 Years",F4558&lt;=8,"6-8 Years",TRUE,"9-10 Years")</f>
        <v>0-2 Years</v>
      </c>
      <c r="U4558" t="str" cm="1">
        <f t="array" ref="U4558">_xlfn.IFS(P4558&gt;60,"High Risk",P4558&gt;30,"Medium Risk",TRUE,"Low Risk")</f>
        <v>Medium Risk</v>
      </c>
      <c r="V4558">
        <f t="shared" si="71"/>
        <v>3</v>
      </c>
    </row>
    <row r="4559" spans="1:22" hidden="1" x14ac:dyDescent="0.2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 s="2">
        <v>168735.74</v>
      </c>
      <c r="H4559">
        <v>2</v>
      </c>
      <c r="I4559">
        <v>0</v>
      </c>
      <c r="J4559">
        <v>0</v>
      </c>
      <c r="K4559" s="1">
        <v>70370.240000000005</v>
      </c>
      <c r="L4559">
        <v>0</v>
      </c>
      <c r="M4559">
        <v>17</v>
      </c>
      <c r="N4559">
        <v>3800</v>
      </c>
      <c r="O4559">
        <v>1</v>
      </c>
      <c r="P4559">
        <v>34</v>
      </c>
      <c r="Q4559">
        <v>5.8823529411764705E-2</v>
      </c>
      <c r="R4559">
        <v>64600</v>
      </c>
      <c r="S4559" t="str" cm="1">
        <f t="array" ref="S4559">_xlfn.IFS(E4562&lt;30,"18-29",E4562&lt;45,"30-44",TRUE,"45+")</f>
        <v>30-44</v>
      </c>
      <c r="T4559" t="str" cm="1">
        <f t="array" ref="T4559">_xlfn.IFS(F4559&lt;=2,"0-2 Years",F4559&lt;=5,"3-5 Years",F4559&lt;=8,"6-8 Years",TRUE,"9-10 Years")</f>
        <v>3-5 Years</v>
      </c>
      <c r="U4559" t="str" cm="1">
        <f t="array" ref="U4559">_xlfn.IFS(P4559&gt;60,"High Risk",P4559&gt;30,"Medium Risk",TRUE,"Low Risk")</f>
        <v>Medium Risk</v>
      </c>
      <c r="V4559">
        <f t="shared" si="71"/>
        <v>3</v>
      </c>
    </row>
    <row r="4560" spans="1:22" x14ac:dyDescent="0.2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 s="2">
        <v>0</v>
      </c>
      <c r="H4560">
        <v>1</v>
      </c>
      <c r="I4560">
        <v>0</v>
      </c>
      <c r="J4560">
        <v>1</v>
      </c>
      <c r="K4560" s="1">
        <v>86330.32</v>
      </c>
      <c r="L4560">
        <v>0</v>
      </c>
      <c r="M4560">
        <v>21</v>
      </c>
      <c r="N4560">
        <v>4717</v>
      </c>
      <c r="O4560">
        <v>6</v>
      </c>
      <c r="P4560">
        <v>73</v>
      </c>
      <c r="Q4560">
        <v>0.2857142857142857</v>
      </c>
      <c r="R4560">
        <v>99057</v>
      </c>
      <c r="S4560" t="str" cm="1">
        <f t="array" ref="S4560">_xlfn.IFS(E4563&lt;30,"18-29",E4563&lt;45,"30-44",TRUE,"45+")</f>
        <v>30-44</v>
      </c>
      <c r="T4560" t="str" cm="1">
        <f t="array" ref="T4560">_xlfn.IFS(F4560&lt;=2,"0-2 Years",F4560&lt;=5,"3-5 Years",F4560&lt;=8,"6-8 Years",TRUE,"9-10 Years")</f>
        <v>0-2 Years</v>
      </c>
      <c r="U4560" t="str" cm="1">
        <f t="array" ref="U4560">_xlfn.IFS(P4560&gt;60,"High Risk",P4560&gt;30,"Medium Risk",TRUE,"Low Risk")</f>
        <v>High Risk</v>
      </c>
      <c r="V4560">
        <f t="shared" si="71"/>
        <v>6</v>
      </c>
    </row>
    <row r="4561" spans="1:22" x14ac:dyDescent="0.2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 s="2">
        <v>133201.17000000001</v>
      </c>
      <c r="H4561">
        <v>1</v>
      </c>
      <c r="I4561">
        <v>0</v>
      </c>
      <c r="J4561">
        <v>0</v>
      </c>
      <c r="K4561" s="1">
        <v>168507.68</v>
      </c>
      <c r="L4561">
        <v>1</v>
      </c>
      <c r="M4561">
        <v>22</v>
      </c>
      <c r="N4561">
        <v>1983</v>
      </c>
      <c r="O4561">
        <v>8</v>
      </c>
      <c r="P4561">
        <v>138</v>
      </c>
      <c r="Q4561">
        <v>0.36363636363636365</v>
      </c>
      <c r="R4561">
        <v>43626</v>
      </c>
      <c r="S4561" t="str" cm="1">
        <f t="array" ref="S4561">_xlfn.IFS(E4564&lt;30,"18-29",E4564&lt;45,"30-44",TRUE,"45+")</f>
        <v>30-44</v>
      </c>
      <c r="T4561" t="str" cm="1">
        <f t="array" ref="T4561">_xlfn.IFS(F4561&lt;=2,"0-2 Years",F4561&lt;=5,"3-5 Years",F4561&lt;=8,"6-8 Years",TRUE,"9-10 Years")</f>
        <v>6-8 Years</v>
      </c>
      <c r="U4561" t="str" cm="1">
        <f t="array" ref="U4561">_xlfn.IFS(P4561&gt;60,"High Risk",P4561&gt;30,"Medium Risk",TRUE,"Low Risk")</f>
        <v>High Risk</v>
      </c>
      <c r="V4561">
        <f t="shared" si="71"/>
        <v>6</v>
      </c>
    </row>
    <row r="4562" spans="1:22" x14ac:dyDescent="0.2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 s="2">
        <v>0</v>
      </c>
      <c r="H4562">
        <v>2</v>
      </c>
      <c r="I4562">
        <v>1</v>
      </c>
      <c r="J4562">
        <v>0</v>
      </c>
      <c r="K4562" s="1">
        <v>111605.9</v>
      </c>
      <c r="L4562">
        <v>0</v>
      </c>
      <c r="M4562">
        <v>16</v>
      </c>
      <c r="N4562">
        <v>4858</v>
      </c>
      <c r="O4562">
        <v>10</v>
      </c>
      <c r="P4562">
        <v>143</v>
      </c>
      <c r="Q4562">
        <v>0.625</v>
      </c>
      <c r="R4562">
        <v>77728</v>
      </c>
      <c r="S4562" t="str" cm="1">
        <f t="array" ref="S4562">_xlfn.IFS(E4565&lt;30,"18-29",E4565&lt;45,"30-44",TRUE,"45+")</f>
        <v>45+</v>
      </c>
      <c r="T4562" t="str" cm="1">
        <f t="array" ref="T4562">_xlfn.IFS(F4562&lt;=2,"0-2 Years",F4562&lt;=5,"3-5 Years",F4562&lt;=8,"6-8 Years",TRUE,"9-10 Years")</f>
        <v>0-2 Years</v>
      </c>
      <c r="U4562" t="str" cm="1">
        <f t="array" ref="U4562">_xlfn.IFS(P4562&gt;60,"High Risk",P4562&gt;30,"Medium Risk",TRUE,"Low Risk")</f>
        <v>High Risk</v>
      </c>
      <c r="V4562">
        <f t="shared" si="71"/>
        <v>7</v>
      </c>
    </row>
    <row r="4563" spans="1:22" hidden="1" x14ac:dyDescent="0.2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 s="2">
        <v>127237.25</v>
      </c>
      <c r="H4563">
        <v>2</v>
      </c>
      <c r="I4563">
        <v>0</v>
      </c>
      <c r="J4563">
        <v>1</v>
      </c>
      <c r="K4563" s="1">
        <v>143317.42000000001</v>
      </c>
      <c r="L4563">
        <v>0</v>
      </c>
      <c r="M4563">
        <v>1</v>
      </c>
      <c r="N4563">
        <v>2185</v>
      </c>
      <c r="O4563">
        <v>3</v>
      </c>
      <c r="P4563">
        <v>4</v>
      </c>
      <c r="Q4563">
        <v>1</v>
      </c>
      <c r="R4563">
        <v>2185</v>
      </c>
      <c r="S4563" t="str" cm="1">
        <f t="array" ref="S4563">_xlfn.IFS(E4566&lt;30,"18-29",E4566&lt;45,"30-44",TRUE,"45+")</f>
        <v>18-29</v>
      </c>
      <c r="T4563" t="str" cm="1">
        <f t="array" ref="T4563">_xlfn.IFS(F4563&lt;=2,"0-2 Years",F4563&lt;=5,"3-5 Years",F4563&lt;=8,"6-8 Years",TRUE,"9-10 Years")</f>
        <v>3-5 Years</v>
      </c>
      <c r="U4563" t="str" cm="1">
        <f t="array" ref="U4563">_xlfn.IFS(P4563&gt;60,"High Risk",P4563&gt;30,"Medium Risk",TRUE,"Low Risk")</f>
        <v>Low Risk</v>
      </c>
      <c r="V4563">
        <f t="shared" si="71"/>
        <v>0</v>
      </c>
    </row>
    <row r="4564" spans="1:22" hidden="1" x14ac:dyDescent="0.2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 s="2">
        <v>117864.85</v>
      </c>
      <c r="H4564">
        <v>2</v>
      </c>
      <c r="I4564">
        <v>1</v>
      </c>
      <c r="J4564">
        <v>0</v>
      </c>
      <c r="K4564" s="1">
        <v>27619.06</v>
      </c>
      <c r="L4564">
        <v>0</v>
      </c>
      <c r="M4564">
        <v>28</v>
      </c>
      <c r="N4564">
        <v>3089</v>
      </c>
      <c r="O4564">
        <v>2</v>
      </c>
      <c r="P4564">
        <v>173</v>
      </c>
      <c r="Q4564">
        <v>7.1428571428571425E-2</v>
      </c>
      <c r="R4564">
        <v>86492</v>
      </c>
      <c r="S4564" t="str" cm="1">
        <f t="array" ref="S4564">_xlfn.IFS(E4567&lt;30,"18-29",E4567&lt;45,"30-44",TRUE,"45+")</f>
        <v>45+</v>
      </c>
      <c r="T4564" t="str" cm="1">
        <f t="array" ref="T4564">_xlfn.IFS(F4564&lt;=2,"0-2 Years",F4564&lt;=5,"3-5 Years",F4564&lt;=8,"6-8 Years",TRUE,"9-10 Years")</f>
        <v>0-2 Years</v>
      </c>
      <c r="U4564" t="str" cm="1">
        <f t="array" ref="U4564">_xlfn.IFS(P4564&gt;60,"High Risk",P4564&gt;30,"Medium Risk",TRUE,"Low Risk")</f>
        <v>High Risk</v>
      </c>
      <c r="V4564">
        <f t="shared" si="71"/>
        <v>4</v>
      </c>
    </row>
    <row r="4565" spans="1:22" hidden="1" x14ac:dyDescent="0.2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 s="2">
        <v>153469.26</v>
      </c>
      <c r="H4565">
        <v>3</v>
      </c>
      <c r="I4565">
        <v>0</v>
      </c>
      <c r="J4565">
        <v>0</v>
      </c>
      <c r="K4565" s="1">
        <v>146573.66</v>
      </c>
      <c r="L4565">
        <v>1</v>
      </c>
      <c r="M4565">
        <v>4</v>
      </c>
      <c r="N4565">
        <v>2424</v>
      </c>
      <c r="O4565">
        <v>6</v>
      </c>
      <c r="P4565">
        <v>160</v>
      </c>
      <c r="Q4565">
        <v>1</v>
      </c>
      <c r="R4565">
        <v>9696</v>
      </c>
      <c r="S4565" t="str" cm="1">
        <f t="array" ref="S4565">_xlfn.IFS(E4568&lt;30,"18-29",E4568&lt;45,"30-44",TRUE,"45+")</f>
        <v>30-44</v>
      </c>
      <c r="T4565" t="str" cm="1">
        <f t="array" ref="T4565">_xlfn.IFS(F4565&lt;=2,"0-2 Years",F4565&lt;=5,"3-5 Years",F4565&lt;=8,"6-8 Years",TRUE,"9-10 Years")</f>
        <v>3-5 Years</v>
      </c>
      <c r="U4565" t="str" cm="1">
        <f t="array" ref="U4565">_xlfn.IFS(P4565&gt;60,"High Risk",P4565&gt;30,"Medium Risk",TRUE,"Low Risk")</f>
        <v>High Risk</v>
      </c>
      <c r="V4565">
        <f t="shared" si="71"/>
        <v>4</v>
      </c>
    </row>
    <row r="4566" spans="1:22" hidden="1" x14ac:dyDescent="0.2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 s="2">
        <v>93911.3</v>
      </c>
      <c r="H4566">
        <v>2</v>
      </c>
      <c r="I4566">
        <v>1</v>
      </c>
      <c r="J4566">
        <v>0</v>
      </c>
      <c r="K4566" s="1">
        <v>69055.45</v>
      </c>
      <c r="L4566">
        <v>0</v>
      </c>
      <c r="M4566">
        <v>6</v>
      </c>
      <c r="N4566">
        <v>3200</v>
      </c>
      <c r="O4566">
        <v>2</v>
      </c>
      <c r="P4566">
        <v>115</v>
      </c>
      <c r="Q4566">
        <v>0.33333333333333331</v>
      </c>
      <c r="R4566">
        <v>19200</v>
      </c>
      <c r="S4566" t="str" cm="1">
        <f t="array" ref="S4566">_xlfn.IFS(E4569&lt;30,"18-29",E4569&lt;45,"30-44",TRUE,"45+")</f>
        <v>18-29</v>
      </c>
      <c r="T4566" t="str" cm="1">
        <f t="array" ref="T4566">_xlfn.IFS(F4566&lt;=2,"0-2 Years",F4566&lt;=5,"3-5 Years",F4566&lt;=8,"6-8 Years",TRUE,"9-10 Years")</f>
        <v>3-5 Years</v>
      </c>
      <c r="U4566" t="str" cm="1">
        <f t="array" ref="U4566">_xlfn.IFS(P4566&gt;60,"High Risk",P4566&gt;30,"Medium Risk",TRUE,"Low Risk")</f>
        <v>High Risk</v>
      </c>
      <c r="V4566">
        <f t="shared" si="71"/>
        <v>3</v>
      </c>
    </row>
    <row r="4567" spans="1:22" hidden="1" x14ac:dyDescent="0.2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 s="2">
        <v>76597.789999999994</v>
      </c>
      <c r="H4567">
        <v>1</v>
      </c>
      <c r="I4567">
        <v>1</v>
      </c>
      <c r="J4567">
        <v>1</v>
      </c>
      <c r="K4567" s="1">
        <v>54453.72</v>
      </c>
      <c r="L4567">
        <v>0</v>
      </c>
      <c r="M4567">
        <v>30</v>
      </c>
      <c r="N4567">
        <v>1868</v>
      </c>
      <c r="O4567">
        <v>8</v>
      </c>
      <c r="P4567">
        <v>135</v>
      </c>
      <c r="Q4567">
        <v>0.26666666666666666</v>
      </c>
      <c r="R4567">
        <v>56040</v>
      </c>
      <c r="S4567" t="str" cm="1">
        <f t="array" ref="S4567">_xlfn.IFS(E4570&lt;30,"18-29",E4570&lt;45,"30-44",TRUE,"45+")</f>
        <v>30-44</v>
      </c>
      <c r="T4567" t="str" cm="1">
        <f t="array" ref="T4567">_xlfn.IFS(F4567&lt;=2,"0-2 Years",F4567&lt;=5,"3-5 Years",F4567&lt;=8,"6-8 Years",TRUE,"9-10 Years")</f>
        <v>0-2 Years</v>
      </c>
      <c r="U4567" t="str" cm="1">
        <f t="array" ref="U4567">_xlfn.IFS(P4567&gt;60,"High Risk",P4567&gt;30,"Medium Risk",TRUE,"Low Risk")</f>
        <v>High Risk</v>
      </c>
      <c r="V4567">
        <f t="shared" si="71"/>
        <v>4</v>
      </c>
    </row>
    <row r="4568" spans="1:22" hidden="1" x14ac:dyDescent="0.2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 s="2">
        <v>79927.360000000001</v>
      </c>
      <c r="H4568">
        <v>2</v>
      </c>
      <c r="I4568">
        <v>1</v>
      </c>
      <c r="J4568">
        <v>1</v>
      </c>
      <c r="K4568" s="1">
        <v>33524.6</v>
      </c>
      <c r="L4568">
        <v>0</v>
      </c>
      <c r="M4568">
        <v>3</v>
      </c>
      <c r="N4568">
        <v>2703</v>
      </c>
      <c r="O4568">
        <v>4</v>
      </c>
      <c r="P4568">
        <v>79</v>
      </c>
      <c r="Q4568">
        <v>1</v>
      </c>
      <c r="R4568">
        <v>8109</v>
      </c>
      <c r="S4568" t="str" cm="1">
        <f t="array" ref="S4568">_xlfn.IFS(E4571&lt;30,"18-29",E4571&lt;45,"30-44",TRUE,"45+")</f>
        <v>30-44</v>
      </c>
      <c r="T4568" t="str" cm="1">
        <f t="array" ref="T4568">_xlfn.IFS(F4568&lt;=2,"0-2 Years",F4568&lt;=5,"3-5 Years",F4568&lt;=8,"6-8 Years",TRUE,"9-10 Years")</f>
        <v>3-5 Years</v>
      </c>
      <c r="U4568" t="str" cm="1">
        <f t="array" ref="U4568">_xlfn.IFS(P4568&gt;60,"High Risk",P4568&gt;30,"Medium Risk",TRUE,"Low Risk")</f>
        <v>High Risk</v>
      </c>
      <c r="V4568">
        <f t="shared" si="71"/>
        <v>0</v>
      </c>
    </row>
    <row r="4569" spans="1:22" hidden="1" x14ac:dyDescent="0.2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 s="2">
        <v>0</v>
      </c>
      <c r="H4569">
        <v>2</v>
      </c>
      <c r="I4569">
        <v>1</v>
      </c>
      <c r="J4569">
        <v>1</v>
      </c>
      <c r="K4569" s="1">
        <v>135083.73000000001</v>
      </c>
      <c r="L4569">
        <v>0</v>
      </c>
      <c r="M4569">
        <v>27</v>
      </c>
      <c r="N4569">
        <v>271</v>
      </c>
      <c r="O4569">
        <v>0</v>
      </c>
      <c r="P4569">
        <v>155</v>
      </c>
      <c r="Q4569">
        <v>0</v>
      </c>
      <c r="R4569">
        <v>7317</v>
      </c>
      <c r="S4569" t="str" cm="1">
        <f t="array" ref="S4569">_xlfn.IFS(E4572&lt;30,"18-29",E4572&lt;45,"30-44",TRUE,"45+")</f>
        <v>30-44</v>
      </c>
      <c r="T4569" t="str" cm="1">
        <f t="array" ref="T4569">_xlfn.IFS(F4569&lt;=2,"0-2 Years",F4569&lt;=5,"3-5 Years",F4569&lt;=8,"6-8 Years",TRUE,"9-10 Years")</f>
        <v>3-5 Years</v>
      </c>
      <c r="U4569" t="str" cm="1">
        <f t="array" ref="U4569">_xlfn.IFS(P4569&gt;60,"High Risk",P4569&gt;30,"Medium Risk",TRUE,"Low Risk")</f>
        <v>High Risk</v>
      </c>
      <c r="V4569">
        <f t="shared" si="71"/>
        <v>3</v>
      </c>
    </row>
    <row r="4570" spans="1:22" hidden="1" x14ac:dyDescent="0.2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 s="2">
        <v>40172.910000000003</v>
      </c>
      <c r="H4570">
        <v>1</v>
      </c>
      <c r="I4570">
        <v>1</v>
      </c>
      <c r="J4570">
        <v>1</v>
      </c>
      <c r="K4570" s="1">
        <v>137439.34</v>
      </c>
      <c r="L4570">
        <v>0</v>
      </c>
      <c r="M4570">
        <v>28</v>
      </c>
      <c r="N4570">
        <v>1612</v>
      </c>
      <c r="O4570">
        <v>7</v>
      </c>
      <c r="P4570">
        <v>100</v>
      </c>
      <c r="Q4570">
        <v>0.25</v>
      </c>
      <c r="R4570">
        <v>45136</v>
      </c>
      <c r="S4570" t="str" cm="1">
        <f t="array" ref="S4570">_xlfn.IFS(E4573&lt;30,"18-29",E4573&lt;45,"30-44",TRUE,"45+")</f>
        <v>18-29</v>
      </c>
      <c r="T4570" t="str" cm="1">
        <f t="array" ref="T4570">_xlfn.IFS(F4570&lt;=2,"0-2 Years",F4570&lt;=5,"3-5 Years",F4570&lt;=8,"6-8 Years",TRUE,"9-10 Years")</f>
        <v>6-8 Years</v>
      </c>
      <c r="U4570" t="str" cm="1">
        <f t="array" ref="U4570">_xlfn.IFS(P4570&gt;60,"High Risk",P4570&gt;30,"Medium Risk",TRUE,"Low Risk")</f>
        <v>High Risk</v>
      </c>
      <c r="V4570">
        <f t="shared" si="71"/>
        <v>2</v>
      </c>
    </row>
    <row r="4571" spans="1:22" hidden="1" x14ac:dyDescent="0.2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 s="2">
        <v>115195.58</v>
      </c>
      <c r="H4571">
        <v>1</v>
      </c>
      <c r="I4571">
        <v>1</v>
      </c>
      <c r="J4571">
        <v>1</v>
      </c>
      <c r="K4571" s="1">
        <v>11205.5</v>
      </c>
      <c r="L4571">
        <v>0</v>
      </c>
      <c r="M4571">
        <v>28</v>
      </c>
      <c r="N4571">
        <v>415</v>
      </c>
      <c r="O4571">
        <v>9</v>
      </c>
      <c r="P4571">
        <v>46</v>
      </c>
      <c r="Q4571">
        <v>0.32142857142857145</v>
      </c>
      <c r="R4571">
        <v>11620</v>
      </c>
      <c r="S4571" t="str" cm="1">
        <f t="array" ref="S4571">_xlfn.IFS(E4574&lt;30,"18-29",E4574&lt;45,"30-44",TRUE,"45+")</f>
        <v>30-44</v>
      </c>
      <c r="T4571" t="str" cm="1">
        <f t="array" ref="T4571">_xlfn.IFS(F4571&lt;=2,"0-2 Years",F4571&lt;=5,"3-5 Years",F4571&lt;=8,"6-8 Years",TRUE,"9-10 Years")</f>
        <v>6-8 Years</v>
      </c>
      <c r="U4571" t="str" cm="1">
        <f t="array" ref="U4571">_xlfn.IFS(P4571&gt;60,"High Risk",P4571&gt;30,"Medium Risk",TRUE,"Low Risk")</f>
        <v>Medium Risk</v>
      </c>
      <c r="V4571">
        <f t="shared" si="71"/>
        <v>2</v>
      </c>
    </row>
    <row r="4572" spans="1:22" hidden="1" x14ac:dyDescent="0.2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 s="2">
        <v>116644.29</v>
      </c>
      <c r="H4572">
        <v>2</v>
      </c>
      <c r="I4572">
        <v>1</v>
      </c>
      <c r="J4572">
        <v>1</v>
      </c>
      <c r="K4572" s="1">
        <v>60176.1</v>
      </c>
      <c r="L4572">
        <v>0</v>
      </c>
      <c r="M4572">
        <v>9</v>
      </c>
      <c r="N4572">
        <v>4199</v>
      </c>
      <c r="O4572">
        <v>10</v>
      </c>
      <c r="P4572">
        <v>161</v>
      </c>
      <c r="Q4572">
        <v>1</v>
      </c>
      <c r="R4572">
        <v>37791</v>
      </c>
      <c r="S4572" t="str" cm="1">
        <f t="array" ref="S4572">_xlfn.IFS(E4575&lt;30,"18-29",E4575&lt;45,"30-44",TRUE,"45+")</f>
        <v>18-29</v>
      </c>
      <c r="T4572" t="str" cm="1">
        <f t="array" ref="T4572">_xlfn.IFS(F4572&lt;=2,"0-2 Years",F4572&lt;=5,"3-5 Years",F4572&lt;=8,"6-8 Years",TRUE,"9-10 Years")</f>
        <v>9-10 Years</v>
      </c>
      <c r="U4572" t="str" cm="1">
        <f t="array" ref="U4572">_xlfn.IFS(P4572&gt;60,"High Risk",P4572&gt;30,"Medium Risk",TRUE,"Low Risk")</f>
        <v>High Risk</v>
      </c>
      <c r="V4572">
        <f t="shared" si="71"/>
        <v>0</v>
      </c>
    </row>
    <row r="4573" spans="1:22" hidden="1" x14ac:dyDescent="0.2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 s="2">
        <v>180293.84</v>
      </c>
      <c r="H4573">
        <v>2</v>
      </c>
      <c r="I4573">
        <v>1</v>
      </c>
      <c r="J4573">
        <v>1</v>
      </c>
      <c r="K4573" s="1">
        <v>29552.7</v>
      </c>
      <c r="L4573">
        <v>0</v>
      </c>
      <c r="M4573">
        <v>8</v>
      </c>
      <c r="N4573">
        <v>1806</v>
      </c>
      <c r="O4573">
        <v>7</v>
      </c>
      <c r="P4573">
        <v>121</v>
      </c>
      <c r="Q4573">
        <v>0.875</v>
      </c>
      <c r="R4573">
        <v>14448</v>
      </c>
      <c r="S4573" t="str" cm="1">
        <f t="array" ref="S4573">_xlfn.IFS(E4576&lt;30,"18-29",E4576&lt;45,"30-44",TRUE,"45+")</f>
        <v>30-44</v>
      </c>
      <c r="T4573" t="str" cm="1">
        <f t="array" ref="T4573">_xlfn.IFS(F4573&lt;=2,"0-2 Years",F4573&lt;=5,"3-5 Years",F4573&lt;=8,"6-8 Years",TRUE,"9-10 Years")</f>
        <v>6-8 Years</v>
      </c>
      <c r="U4573" t="str" cm="1">
        <f t="array" ref="U4573">_xlfn.IFS(P4573&gt;60,"High Risk",P4573&gt;30,"Medium Risk",TRUE,"Low Risk")</f>
        <v>High Risk</v>
      </c>
      <c r="V4573">
        <f t="shared" si="71"/>
        <v>0</v>
      </c>
    </row>
    <row r="4574" spans="1:22" hidden="1" x14ac:dyDescent="0.2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 s="2">
        <v>139872.81</v>
      </c>
      <c r="H4574">
        <v>1</v>
      </c>
      <c r="I4574">
        <v>1</v>
      </c>
      <c r="J4574">
        <v>0</v>
      </c>
      <c r="K4574" s="1">
        <v>188795.85</v>
      </c>
      <c r="L4574">
        <v>0</v>
      </c>
      <c r="M4574">
        <v>22</v>
      </c>
      <c r="N4574">
        <v>4467</v>
      </c>
      <c r="O4574">
        <v>7</v>
      </c>
      <c r="P4574">
        <v>8</v>
      </c>
      <c r="Q4574">
        <v>0.31818181818181818</v>
      </c>
      <c r="R4574">
        <v>98274</v>
      </c>
      <c r="S4574" t="str" cm="1">
        <f t="array" ref="S4574">_xlfn.IFS(E4577&lt;30,"18-29",E4577&lt;45,"30-44",TRUE,"45+")</f>
        <v>18-29</v>
      </c>
      <c r="T4574" t="str" cm="1">
        <f t="array" ref="T4574">_xlfn.IFS(F4574&lt;=2,"0-2 Years",F4574&lt;=5,"3-5 Years",F4574&lt;=8,"6-8 Years",TRUE,"9-10 Years")</f>
        <v>6-8 Years</v>
      </c>
      <c r="U4574" t="str" cm="1">
        <f t="array" ref="U4574">_xlfn.IFS(P4574&gt;60,"High Risk",P4574&gt;30,"Medium Risk",TRUE,"Low Risk")</f>
        <v>Low Risk</v>
      </c>
      <c r="V4574">
        <f t="shared" si="71"/>
        <v>5</v>
      </c>
    </row>
    <row r="4575" spans="1:22" hidden="1" x14ac:dyDescent="0.2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 s="2">
        <v>34547.82</v>
      </c>
      <c r="H4575">
        <v>1</v>
      </c>
      <c r="I4575">
        <v>1</v>
      </c>
      <c r="J4575">
        <v>1</v>
      </c>
      <c r="K4575" s="1">
        <v>11638.17</v>
      </c>
      <c r="L4575">
        <v>0</v>
      </c>
      <c r="M4575">
        <v>15</v>
      </c>
      <c r="N4575">
        <v>1825</v>
      </c>
      <c r="O4575">
        <v>6</v>
      </c>
      <c r="P4575">
        <v>55</v>
      </c>
      <c r="Q4575">
        <v>0.4</v>
      </c>
      <c r="R4575">
        <v>27375</v>
      </c>
      <c r="S4575" t="str" cm="1">
        <f t="array" ref="S4575">_xlfn.IFS(E4578&lt;30,"18-29",E4578&lt;45,"30-44",TRUE,"45+")</f>
        <v>30-44</v>
      </c>
      <c r="T4575" t="str" cm="1">
        <f t="array" ref="T4575">_xlfn.IFS(F4575&lt;=2,"0-2 Years",F4575&lt;=5,"3-5 Years",F4575&lt;=8,"6-8 Years",TRUE,"9-10 Years")</f>
        <v>3-5 Years</v>
      </c>
      <c r="U4575" t="str" cm="1">
        <f t="array" ref="U4575">_xlfn.IFS(P4575&gt;60,"High Risk",P4575&gt;30,"Medium Risk",TRUE,"Low Risk")</f>
        <v>Medium Risk</v>
      </c>
      <c r="V4575">
        <f t="shared" si="71"/>
        <v>2</v>
      </c>
    </row>
    <row r="4576" spans="1:22" hidden="1" x14ac:dyDescent="0.2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 s="2">
        <v>0</v>
      </c>
      <c r="H4576">
        <v>2</v>
      </c>
      <c r="I4576">
        <v>1</v>
      </c>
      <c r="J4576">
        <v>1</v>
      </c>
      <c r="K4576" s="1">
        <v>93155.75</v>
      </c>
      <c r="L4576">
        <v>0</v>
      </c>
      <c r="M4576">
        <v>8</v>
      </c>
      <c r="N4576">
        <v>340</v>
      </c>
      <c r="O4576">
        <v>2</v>
      </c>
      <c r="P4576">
        <v>94</v>
      </c>
      <c r="Q4576">
        <v>0.25</v>
      </c>
      <c r="R4576">
        <v>2720</v>
      </c>
      <c r="S4576" t="str" cm="1">
        <f t="array" ref="S4576">_xlfn.IFS(E4579&lt;30,"18-29",E4579&lt;45,"30-44",TRUE,"45+")</f>
        <v>30-44</v>
      </c>
      <c r="T4576" t="str" cm="1">
        <f t="array" ref="T4576">_xlfn.IFS(F4576&lt;=2,"0-2 Years",F4576&lt;=5,"3-5 Years",F4576&lt;=8,"6-8 Years",TRUE,"9-10 Years")</f>
        <v>9-10 Years</v>
      </c>
      <c r="U4576" t="str" cm="1">
        <f t="array" ref="U4576">_xlfn.IFS(P4576&gt;60,"High Risk",P4576&gt;30,"Medium Risk",TRUE,"Low Risk")</f>
        <v>High Risk</v>
      </c>
      <c r="V4576">
        <f t="shared" si="71"/>
        <v>3</v>
      </c>
    </row>
    <row r="4577" spans="1:22" hidden="1" x14ac:dyDescent="0.2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 s="2">
        <v>96462.25</v>
      </c>
      <c r="H4577">
        <v>2</v>
      </c>
      <c r="I4577">
        <v>0</v>
      </c>
      <c r="J4577">
        <v>1</v>
      </c>
      <c r="K4577" s="1">
        <v>48986.18</v>
      </c>
      <c r="L4577">
        <v>0</v>
      </c>
      <c r="M4577">
        <v>28</v>
      </c>
      <c r="N4577">
        <v>3808</v>
      </c>
      <c r="O4577">
        <v>0</v>
      </c>
      <c r="P4577">
        <v>34</v>
      </c>
      <c r="Q4577">
        <v>0</v>
      </c>
      <c r="R4577">
        <v>106624</v>
      </c>
      <c r="S4577" t="str" cm="1">
        <f t="array" ref="S4577">_xlfn.IFS(E4580&lt;30,"18-29",E4580&lt;45,"30-44",TRUE,"45+")</f>
        <v>30-44</v>
      </c>
      <c r="T4577" t="str" cm="1">
        <f t="array" ref="T4577">_xlfn.IFS(F4577&lt;=2,"0-2 Years",F4577&lt;=5,"3-5 Years",F4577&lt;=8,"6-8 Years",TRUE,"9-10 Years")</f>
        <v>0-2 Years</v>
      </c>
      <c r="U4577" t="str" cm="1">
        <f t="array" ref="U4577">_xlfn.IFS(P4577&gt;60,"High Risk",P4577&gt;30,"Medium Risk",TRUE,"Low Risk")</f>
        <v>Medium Risk</v>
      </c>
      <c r="V4577">
        <f t="shared" si="71"/>
        <v>1</v>
      </c>
    </row>
    <row r="4578" spans="1:22" hidden="1" x14ac:dyDescent="0.2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 s="2">
        <v>130334.35</v>
      </c>
      <c r="H4578">
        <v>2</v>
      </c>
      <c r="I4578">
        <v>0</v>
      </c>
      <c r="J4578">
        <v>1</v>
      </c>
      <c r="K4578" s="1">
        <v>116951.1</v>
      </c>
      <c r="L4578">
        <v>0</v>
      </c>
      <c r="M4578">
        <v>23</v>
      </c>
      <c r="N4578">
        <v>1930</v>
      </c>
      <c r="O4578">
        <v>10</v>
      </c>
      <c r="P4578">
        <v>70</v>
      </c>
      <c r="Q4578">
        <v>0.43478260869565216</v>
      </c>
      <c r="R4578">
        <v>44390</v>
      </c>
      <c r="S4578" t="str" cm="1">
        <f t="array" ref="S4578">_xlfn.IFS(E4581&lt;30,"18-29",E4581&lt;45,"30-44",TRUE,"45+")</f>
        <v>45+</v>
      </c>
      <c r="T4578" t="str" cm="1">
        <f t="array" ref="T4578">_xlfn.IFS(F4578&lt;=2,"0-2 Years",F4578&lt;=5,"3-5 Years",F4578&lt;=8,"6-8 Years",TRUE,"9-10 Years")</f>
        <v>6-8 Years</v>
      </c>
      <c r="U4578" t="str" cm="1">
        <f t="array" ref="U4578">_xlfn.IFS(P4578&gt;60,"High Risk",P4578&gt;30,"Medium Risk",TRUE,"Low Risk")</f>
        <v>High Risk</v>
      </c>
      <c r="V4578">
        <f t="shared" si="71"/>
        <v>0</v>
      </c>
    </row>
    <row r="4579" spans="1:22" hidden="1" x14ac:dyDescent="0.2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 s="2">
        <v>119688.81</v>
      </c>
      <c r="H4579">
        <v>1</v>
      </c>
      <c r="I4579">
        <v>1</v>
      </c>
      <c r="J4579">
        <v>0</v>
      </c>
      <c r="K4579" s="1">
        <v>137041.26</v>
      </c>
      <c r="L4579">
        <v>0</v>
      </c>
      <c r="M4579">
        <v>20</v>
      </c>
      <c r="N4579">
        <v>4857</v>
      </c>
      <c r="O4579">
        <v>0</v>
      </c>
      <c r="P4579">
        <v>79</v>
      </c>
      <c r="Q4579">
        <v>0</v>
      </c>
      <c r="R4579">
        <v>97140</v>
      </c>
      <c r="S4579" t="str" cm="1">
        <f t="array" ref="S4579">_xlfn.IFS(E4582&lt;30,"18-29",E4582&lt;45,"30-44",TRUE,"45+")</f>
        <v>30-44</v>
      </c>
      <c r="T4579" t="str" cm="1">
        <f t="array" ref="T4579">_xlfn.IFS(F4579&lt;=2,"0-2 Years",F4579&lt;=5,"3-5 Years",F4579&lt;=8,"6-8 Years",TRUE,"9-10 Years")</f>
        <v>3-5 Years</v>
      </c>
      <c r="U4579" t="str" cm="1">
        <f t="array" ref="U4579">_xlfn.IFS(P4579&gt;60,"High Risk",P4579&gt;30,"Medium Risk",TRUE,"Low Risk")</f>
        <v>High Risk</v>
      </c>
      <c r="V4579">
        <f t="shared" si="71"/>
        <v>5</v>
      </c>
    </row>
    <row r="4580" spans="1:22" x14ac:dyDescent="0.2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 s="2">
        <v>0</v>
      </c>
      <c r="H4580">
        <v>2</v>
      </c>
      <c r="I4580">
        <v>0</v>
      </c>
      <c r="J4580">
        <v>0</v>
      </c>
      <c r="K4580" s="1">
        <v>44653.5</v>
      </c>
      <c r="L4580">
        <v>0</v>
      </c>
      <c r="M4580">
        <v>13</v>
      </c>
      <c r="N4580">
        <v>2701</v>
      </c>
      <c r="O4580">
        <v>3</v>
      </c>
      <c r="P4580">
        <v>169</v>
      </c>
      <c r="Q4580">
        <v>0.23076923076923078</v>
      </c>
      <c r="R4580">
        <v>35113</v>
      </c>
      <c r="S4580" t="str" cm="1">
        <f t="array" ref="S4580">_xlfn.IFS(E4583&lt;30,"18-29",E4583&lt;45,"30-44",TRUE,"45+")</f>
        <v>45+</v>
      </c>
      <c r="T4580" t="str" cm="1">
        <f t="array" ref="T4580">_xlfn.IFS(F4580&lt;=2,"0-2 Years",F4580&lt;=5,"3-5 Years",F4580&lt;=8,"6-8 Years",TRUE,"9-10 Years")</f>
        <v>0-2 Years</v>
      </c>
      <c r="U4580" t="str" cm="1">
        <f t="array" ref="U4580">_xlfn.IFS(P4580&gt;60,"High Risk",P4580&gt;30,"Medium Risk",TRUE,"Low Risk")</f>
        <v>High Risk</v>
      </c>
      <c r="V4580">
        <f t="shared" si="71"/>
        <v>7</v>
      </c>
    </row>
    <row r="4581" spans="1:22" hidden="1" x14ac:dyDescent="0.2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 s="2">
        <v>0</v>
      </c>
      <c r="H4581">
        <v>3</v>
      </c>
      <c r="I4581">
        <v>1</v>
      </c>
      <c r="J4581">
        <v>1</v>
      </c>
      <c r="K4581" s="1">
        <v>104035.41</v>
      </c>
      <c r="L4581">
        <v>1</v>
      </c>
      <c r="M4581">
        <v>18</v>
      </c>
      <c r="N4581">
        <v>2032</v>
      </c>
      <c r="O4581">
        <v>2</v>
      </c>
      <c r="P4581">
        <v>71</v>
      </c>
      <c r="Q4581">
        <v>0.1111111111111111</v>
      </c>
      <c r="R4581">
        <v>36576</v>
      </c>
      <c r="S4581" t="str" cm="1">
        <f t="array" ref="S4581">_xlfn.IFS(E4584&lt;30,"18-29",E4584&lt;45,"30-44",TRUE,"45+")</f>
        <v>30-44</v>
      </c>
      <c r="T4581" t="str" cm="1">
        <f t="array" ref="T4581">_xlfn.IFS(F4581&lt;=2,"0-2 Years",F4581&lt;=5,"3-5 Years",F4581&lt;=8,"6-8 Years",TRUE,"9-10 Years")</f>
        <v>0-2 Years</v>
      </c>
      <c r="U4581" t="str" cm="1">
        <f t="array" ref="U4581">_xlfn.IFS(P4581&gt;60,"High Risk",P4581&gt;30,"Medium Risk",TRUE,"Low Risk")</f>
        <v>High Risk</v>
      </c>
      <c r="V4581">
        <f t="shared" si="71"/>
        <v>5</v>
      </c>
    </row>
    <row r="4582" spans="1:22" hidden="1" x14ac:dyDescent="0.2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 s="2">
        <v>71187.240000000005</v>
      </c>
      <c r="H4582">
        <v>1</v>
      </c>
      <c r="I4582">
        <v>1</v>
      </c>
      <c r="J4582">
        <v>1</v>
      </c>
      <c r="K4582" s="1">
        <v>110593.62</v>
      </c>
      <c r="L4582">
        <v>0</v>
      </c>
      <c r="M4582">
        <v>3</v>
      </c>
      <c r="N4582">
        <v>4532</v>
      </c>
      <c r="O4582">
        <v>8</v>
      </c>
      <c r="P4582">
        <v>100</v>
      </c>
      <c r="Q4582">
        <v>1</v>
      </c>
      <c r="R4582">
        <v>13596</v>
      </c>
      <c r="S4582" t="str" cm="1">
        <f t="array" ref="S4582">_xlfn.IFS(E4585&lt;30,"18-29",E4585&lt;45,"30-44",TRUE,"45+")</f>
        <v>30-44</v>
      </c>
      <c r="T4582" t="str" cm="1">
        <f t="array" ref="T4582">_xlfn.IFS(F4582&lt;=2,"0-2 Years",F4582&lt;=5,"3-5 Years",F4582&lt;=8,"6-8 Years",TRUE,"9-10 Years")</f>
        <v>6-8 Years</v>
      </c>
      <c r="U4582" t="str" cm="1">
        <f t="array" ref="U4582">_xlfn.IFS(P4582&gt;60,"High Risk",P4582&gt;30,"Medium Risk",TRUE,"Low Risk")</f>
        <v>High Risk</v>
      </c>
      <c r="V4582">
        <f t="shared" si="71"/>
        <v>2</v>
      </c>
    </row>
    <row r="4583" spans="1:22" x14ac:dyDescent="0.2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 s="2">
        <v>0</v>
      </c>
      <c r="H4583">
        <v>2</v>
      </c>
      <c r="I4583">
        <v>1</v>
      </c>
      <c r="J4583">
        <v>0</v>
      </c>
      <c r="K4583" s="1">
        <v>36099.699999999997</v>
      </c>
      <c r="L4583">
        <v>0</v>
      </c>
      <c r="M4583">
        <v>6</v>
      </c>
      <c r="N4583">
        <v>244</v>
      </c>
      <c r="O4583">
        <v>1</v>
      </c>
      <c r="P4583">
        <v>172</v>
      </c>
      <c r="Q4583">
        <v>0.16666666666666666</v>
      </c>
      <c r="R4583">
        <v>1464</v>
      </c>
      <c r="S4583" t="str" cm="1">
        <f t="array" ref="S4583">_xlfn.IFS(E4586&lt;30,"18-29",E4586&lt;45,"30-44",TRUE,"45+")</f>
        <v>30-44</v>
      </c>
      <c r="T4583" t="str" cm="1">
        <f t="array" ref="T4583">_xlfn.IFS(F4583&lt;=2,"0-2 Years",F4583&lt;=5,"3-5 Years",F4583&lt;=8,"6-8 Years",TRUE,"9-10 Years")</f>
        <v>0-2 Years</v>
      </c>
      <c r="U4583" t="str" cm="1">
        <f t="array" ref="U4583">_xlfn.IFS(P4583&gt;60,"High Risk",P4583&gt;30,"Medium Risk",TRUE,"Low Risk")</f>
        <v>High Risk</v>
      </c>
      <c r="V4583">
        <f t="shared" si="71"/>
        <v>8</v>
      </c>
    </row>
    <row r="4584" spans="1:22" x14ac:dyDescent="0.2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 s="2">
        <v>0</v>
      </c>
      <c r="H4584">
        <v>2</v>
      </c>
      <c r="I4584">
        <v>0</v>
      </c>
      <c r="J4584">
        <v>0</v>
      </c>
      <c r="K4584" s="1">
        <v>12470.3</v>
      </c>
      <c r="L4584">
        <v>0</v>
      </c>
      <c r="M4584">
        <v>27</v>
      </c>
      <c r="N4584">
        <v>414</v>
      </c>
      <c r="O4584">
        <v>3</v>
      </c>
      <c r="P4584">
        <v>14</v>
      </c>
      <c r="Q4584">
        <v>0.1111111111111111</v>
      </c>
      <c r="R4584">
        <v>11178</v>
      </c>
      <c r="S4584" t="str" cm="1">
        <f t="array" ref="S4584">_xlfn.IFS(E4587&lt;30,"18-29",E4587&lt;45,"30-44",TRUE,"45+")</f>
        <v>30-44</v>
      </c>
      <c r="T4584" t="str" cm="1">
        <f t="array" ref="T4584">_xlfn.IFS(F4584&lt;=2,"0-2 Years",F4584&lt;=5,"3-5 Years",F4584&lt;=8,"6-8 Years",TRUE,"9-10 Years")</f>
        <v>3-5 Years</v>
      </c>
      <c r="U4584" t="str" cm="1">
        <f t="array" ref="U4584">_xlfn.IFS(P4584&gt;60,"High Risk",P4584&gt;30,"Medium Risk",TRUE,"Low Risk")</f>
        <v>Low Risk</v>
      </c>
      <c r="V4584">
        <f t="shared" si="71"/>
        <v>6</v>
      </c>
    </row>
    <row r="4585" spans="1:22" x14ac:dyDescent="0.2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 s="2">
        <v>0</v>
      </c>
      <c r="H4585">
        <v>2</v>
      </c>
      <c r="I4585">
        <v>1</v>
      </c>
      <c r="J4585">
        <v>0</v>
      </c>
      <c r="K4585" s="1">
        <v>95403.41</v>
      </c>
      <c r="L4585">
        <v>0</v>
      </c>
      <c r="M4585">
        <v>8</v>
      </c>
      <c r="N4585">
        <v>2120</v>
      </c>
      <c r="O4585">
        <v>3</v>
      </c>
      <c r="P4585">
        <v>134</v>
      </c>
      <c r="Q4585">
        <v>0.375</v>
      </c>
      <c r="R4585">
        <v>16960</v>
      </c>
      <c r="S4585" t="str" cm="1">
        <f t="array" ref="S4585">_xlfn.IFS(E4588&lt;30,"18-29",E4588&lt;45,"30-44",TRUE,"45+")</f>
        <v>18-29</v>
      </c>
      <c r="T4585" t="str" cm="1">
        <f t="array" ref="T4585">_xlfn.IFS(F4585&lt;=2,"0-2 Years",F4585&lt;=5,"3-5 Years",F4585&lt;=8,"6-8 Years",TRUE,"9-10 Years")</f>
        <v>6-8 Years</v>
      </c>
      <c r="U4585" t="str" cm="1">
        <f t="array" ref="U4585">_xlfn.IFS(P4585&gt;60,"High Risk",P4585&gt;30,"Medium Risk",TRUE,"Low Risk")</f>
        <v>High Risk</v>
      </c>
      <c r="V4585">
        <f t="shared" si="71"/>
        <v>6</v>
      </c>
    </row>
    <row r="4586" spans="1:22" hidden="1" x14ac:dyDescent="0.2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 s="2">
        <v>136422.41</v>
      </c>
      <c r="H4586">
        <v>1</v>
      </c>
      <c r="I4586">
        <v>1</v>
      </c>
      <c r="J4586">
        <v>1</v>
      </c>
      <c r="K4586" s="1">
        <v>151757.81</v>
      </c>
      <c r="L4586">
        <v>0</v>
      </c>
      <c r="M4586">
        <v>16</v>
      </c>
      <c r="N4586">
        <v>4885</v>
      </c>
      <c r="O4586">
        <v>6</v>
      </c>
      <c r="P4586">
        <v>24</v>
      </c>
      <c r="Q4586">
        <v>0.375</v>
      </c>
      <c r="R4586">
        <v>78160</v>
      </c>
      <c r="S4586" t="str" cm="1">
        <f t="array" ref="S4586">_xlfn.IFS(E4589&lt;30,"18-29",E4589&lt;45,"30-44",TRUE,"45+")</f>
        <v>30-44</v>
      </c>
      <c r="T4586" t="str" cm="1">
        <f t="array" ref="T4586">_xlfn.IFS(F4586&lt;=2,"0-2 Years",F4586&lt;=5,"3-5 Years",F4586&lt;=8,"6-8 Years",TRUE,"9-10 Years")</f>
        <v>9-10 Years</v>
      </c>
      <c r="U4586" t="str" cm="1">
        <f t="array" ref="U4586">_xlfn.IFS(P4586&gt;60,"High Risk",P4586&gt;30,"Medium Risk",TRUE,"Low Risk")</f>
        <v>Low Risk</v>
      </c>
      <c r="V4586">
        <f t="shared" si="71"/>
        <v>2</v>
      </c>
    </row>
    <row r="4587" spans="1:22" hidden="1" x14ac:dyDescent="0.2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 s="2">
        <v>0</v>
      </c>
      <c r="H4587">
        <v>2</v>
      </c>
      <c r="I4587">
        <v>1</v>
      </c>
      <c r="J4587">
        <v>1</v>
      </c>
      <c r="K4587" s="1">
        <v>47536.46</v>
      </c>
      <c r="L4587">
        <v>0</v>
      </c>
      <c r="M4587">
        <v>16</v>
      </c>
      <c r="N4587">
        <v>2569</v>
      </c>
      <c r="O4587">
        <v>1</v>
      </c>
      <c r="P4587">
        <v>120</v>
      </c>
      <c r="Q4587">
        <v>6.25E-2</v>
      </c>
      <c r="R4587">
        <v>41104</v>
      </c>
      <c r="S4587" t="str" cm="1">
        <f t="array" ref="S4587">_xlfn.IFS(E4590&lt;30,"18-29",E4590&lt;45,"30-44",TRUE,"45+")</f>
        <v>30-44</v>
      </c>
      <c r="T4587" t="str" cm="1">
        <f t="array" ref="T4587">_xlfn.IFS(F4587&lt;=2,"0-2 Years",F4587&lt;=5,"3-5 Years",F4587&lt;=8,"6-8 Years",TRUE,"9-10 Years")</f>
        <v>6-8 Years</v>
      </c>
      <c r="U4587" t="str" cm="1">
        <f t="array" ref="U4587">_xlfn.IFS(P4587&gt;60,"High Risk",P4587&gt;30,"Medium Risk",TRUE,"Low Risk")</f>
        <v>High Risk</v>
      </c>
      <c r="V4587">
        <f t="shared" si="71"/>
        <v>3</v>
      </c>
    </row>
    <row r="4588" spans="1:22" hidden="1" x14ac:dyDescent="0.2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 s="2">
        <v>0</v>
      </c>
      <c r="H4588">
        <v>2</v>
      </c>
      <c r="I4588">
        <v>1</v>
      </c>
      <c r="J4588">
        <v>1</v>
      </c>
      <c r="K4588" s="1">
        <v>101274.17</v>
      </c>
      <c r="L4588">
        <v>0</v>
      </c>
      <c r="M4588">
        <v>4</v>
      </c>
      <c r="N4588">
        <v>2888</v>
      </c>
      <c r="O4588">
        <v>8</v>
      </c>
      <c r="P4588">
        <v>1</v>
      </c>
      <c r="Q4588">
        <v>1</v>
      </c>
      <c r="R4588">
        <v>11552</v>
      </c>
      <c r="S4588" t="str" cm="1">
        <f t="array" ref="S4588">_xlfn.IFS(E4591&lt;30,"18-29",E4591&lt;45,"30-44",TRUE,"45+")</f>
        <v>30-44</v>
      </c>
      <c r="T4588" t="str" cm="1">
        <f t="array" ref="T4588">_xlfn.IFS(F4588&lt;=2,"0-2 Years",F4588&lt;=5,"3-5 Years",F4588&lt;=8,"6-8 Years",TRUE,"9-10 Years")</f>
        <v>0-2 Years</v>
      </c>
      <c r="U4588" t="str" cm="1">
        <f t="array" ref="U4588">_xlfn.IFS(P4588&gt;60,"High Risk",P4588&gt;30,"Medium Risk",TRUE,"Low Risk")</f>
        <v>Low Risk</v>
      </c>
      <c r="V4588">
        <f t="shared" si="71"/>
        <v>4</v>
      </c>
    </row>
    <row r="4589" spans="1:22" hidden="1" x14ac:dyDescent="0.2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 s="2">
        <v>0</v>
      </c>
      <c r="H4589">
        <v>1</v>
      </c>
      <c r="I4589">
        <v>1</v>
      </c>
      <c r="J4589">
        <v>1</v>
      </c>
      <c r="K4589" s="1">
        <v>140268.45000000001</v>
      </c>
      <c r="L4589">
        <v>0</v>
      </c>
      <c r="M4589">
        <v>29</v>
      </c>
      <c r="N4589">
        <v>2915</v>
      </c>
      <c r="O4589">
        <v>9</v>
      </c>
      <c r="P4589">
        <v>94</v>
      </c>
      <c r="Q4589">
        <v>0.31034482758620691</v>
      </c>
      <c r="R4589">
        <v>84535</v>
      </c>
      <c r="S4589" t="str" cm="1">
        <f t="array" ref="S4589">_xlfn.IFS(E4592&lt;30,"18-29",E4592&lt;45,"30-44",TRUE,"45+")</f>
        <v>45+</v>
      </c>
      <c r="T4589" t="str" cm="1">
        <f t="array" ref="T4589">_xlfn.IFS(F4589&lt;=2,"0-2 Years",F4589&lt;=5,"3-5 Years",F4589&lt;=8,"6-8 Years",TRUE,"9-10 Years")</f>
        <v>6-8 Years</v>
      </c>
      <c r="U4589" t="str" cm="1">
        <f t="array" ref="U4589">_xlfn.IFS(P4589&gt;60,"High Risk",P4589&gt;30,"Medium Risk",TRUE,"Low Risk")</f>
        <v>High Risk</v>
      </c>
      <c r="V4589">
        <f t="shared" si="71"/>
        <v>5</v>
      </c>
    </row>
    <row r="4590" spans="1:22" hidden="1" x14ac:dyDescent="0.2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 s="2">
        <v>153238.88</v>
      </c>
      <c r="H4590">
        <v>1</v>
      </c>
      <c r="I4590">
        <v>1</v>
      </c>
      <c r="J4590">
        <v>0</v>
      </c>
      <c r="K4590" s="1">
        <v>11663.09</v>
      </c>
      <c r="L4590">
        <v>0</v>
      </c>
      <c r="M4590">
        <v>24</v>
      </c>
      <c r="N4590">
        <v>2160</v>
      </c>
      <c r="O4590">
        <v>4</v>
      </c>
      <c r="P4590">
        <v>11</v>
      </c>
      <c r="Q4590">
        <v>0.16666666666666666</v>
      </c>
      <c r="R4590">
        <v>51840</v>
      </c>
      <c r="S4590" t="str" cm="1">
        <f t="array" ref="S4590">_xlfn.IFS(E4593&lt;30,"18-29",E4593&lt;45,"30-44",TRUE,"45+")</f>
        <v>30-44</v>
      </c>
      <c r="T4590" t="str" cm="1">
        <f t="array" ref="T4590">_xlfn.IFS(F4590&lt;=2,"0-2 Years",F4590&lt;=5,"3-5 Years",F4590&lt;=8,"6-8 Years",TRUE,"9-10 Years")</f>
        <v>6-8 Years</v>
      </c>
      <c r="U4590" t="str" cm="1">
        <f t="array" ref="U4590">_xlfn.IFS(P4590&gt;60,"High Risk",P4590&gt;30,"Medium Risk",TRUE,"Low Risk")</f>
        <v>Low Risk</v>
      </c>
      <c r="V4590">
        <f t="shared" si="71"/>
        <v>5</v>
      </c>
    </row>
    <row r="4591" spans="1:22" x14ac:dyDescent="0.2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 s="2">
        <v>0</v>
      </c>
      <c r="H4591">
        <v>2</v>
      </c>
      <c r="I4591">
        <v>1</v>
      </c>
      <c r="J4591">
        <v>0</v>
      </c>
      <c r="K4591" s="1">
        <v>150784.29</v>
      </c>
      <c r="L4591">
        <v>0</v>
      </c>
      <c r="M4591">
        <v>8</v>
      </c>
      <c r="N4591">
        <v>3584</v>
      </c>
      <c r="O4591">
        <v>6</v>
      </c>
      <c r="P4591">
        <v>119</v>
      </c>
      <c r="Q4591">
        <v>0.75</v>
      </c>
      <c r="R4591">
        <v>28672</v>
      </c>
      <c r="S4591" t="str" cm="1">
        <f t="array" ref="S4591">_xlfn.IFS(E4594&lt;30,"18-29",E4594&lt;45,"30-44",TRUE,"45+")</f>
        <v>30-44</v>
      </c>
      <c r="T4591" t="str" cm="1">
        <f t="array" ref="T4591">_xlfn.IFS(F4591&lt;=2,"0-2 Years",F4591&lt;=5,"3-5 Years",F4591&lt;=8,"6-8 Years",TRUE,"9-10 Years")</f>
        <v>6-8 Years</v>
      </c>
      <c r="U4591" t="str" cm="1">
        <f t="array" ref="U4591">_xlfn.IFS(P4591&gt;60,"High Risk",P4591&gt;30,"Medium Risk",TRUE,"Low Risk")</f>
        <v>High Risk</v>
      </c>
      <c r="V4591">
        <f t="shared" si="71"/>
        <v>6</v>
      </c>
    </row>
    <row r="4592" spans="1:22" hidden="1" x14ac:dyDescent="0.2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 s="2">
        <v>47536.4</v>
      </c>
      <c r="H4592">
        <v>1</v>
      </c>
      <c r="I4592">
        <v>1</v>
      </c>
      <c r="J4592">
        <v>1</v>
      </c>
      <c r="K4592" s="1">
        <v>119400.08</v>
      </c>
      <c r="L4592">
        <v>0</v>
      </c>
      <c r="M4592">
        <v>29</v>
      </c>
      <c r="N4592">
        <v>3430</v>
      </c>
      <c r="O4592">
        <v>2</v>
      </c>
      <c r="P4592">
        <v>81</v>
      </c>
      <c r="Q4592">
        <v>6.8965517241379309E-2</v>
      </c>
      <c r="R4592">
        <v>99470</v>
      </c>
      <c r="S4592" t="str" cm="1">
        <f t="array" ref="S4592">_xlfn.IFS(E4595&lt;30,"18-29",E4595&lt;45,"30-44",TRUE,"45+")</f>
        <v>30-44</v>
      </c>
      <c r="T4592" t="str" cm="1">
        <f t="array" ref="T4592">_xlfn.IFS(F4592&lt;=2,"0-2 Years",F4592&lt;=5,"3-5 Years",F4592&lt;=8,"6-8 Years",TRUE,"9-10 Years")</f>
        <v>6-8 Years</v>
      </c>
      <c r="U4592" t="str" cm="1">
        <f t="array" ref="U4592">_xlfn.IFS(P4592&gt;60,"High Risk",P4592&gt;30,"Medium Risk",TRUE,"Low Risk")</f>
        <v>High Risk</v>
      </c>
      <c r="V4592">
        <f t="shared" si="71"/>
        <v>3</v>
      </c>
    </row>
    <row r="4593" spans="1:22" x14ac:dyDescent="0.2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 s="2">
        <v>0</v>
      </c>
      <c r="H4593">
        <v>2</v>
      </c>
      <c r="I4593">
        <v>1</v>
      </c>
      <c r="J4593">
        <v>0</v>
      </c>
      <c r="K4593" s="1">
        <v>126188.42</v>
      </c>
      <c r="L4593">
        <v>0</v>
      </c>
      <c r="M4593">
        <v>7</v>
      </c>
      <c r="N4593">
        <v>1185</v>
      </c>
      <c r="O4593">
        <v>0</v>
      </c>
      <c r="P4593">
        <v>34</v>
      </c>
      <c r="Q4593">
        <v>0</v>
      </c>
      <c r="R4593">
        <v>8295</v>
      </c>
      <c r="S4593" t="str" cm="1">
        <f t="array" ref="S4593">_xlfn.IFS(E4596&lt;30,"18-29",E4596&lt;45,"30-44",TRUE,"45+")</f>
        <v>30-44</v>
      </c>
      <c r="T4593" t="str" cm="1">
        <f t="array" ref="T4593">_xlfn.IFS(F4593&lt;=2,"0-2 Years",F4593&lt;=5,"3-5 Years",F4593&lt;=8,"6-8 Years",TRUE,"9-10 Years")</f>
        <v>0-2 Years</v>
      </c>
      <c r="U4593" t="str" cm="1">
        <f t="array" ref="U4593">_xlfn.IFS(P4593&gt;60,"High Risk",P4593&gt;30,"Medium Risk",TRUE,"Low Risk")</f>
        <v>Medium Risk</v>
      </c>
      <c r="V4593">
        <f t="shared" si="71"/>
        <v>7</v>
      </c>
    </row>
    <row r="4594" spans="1:22" hidden="1" x14ac:dyDescent="0.2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 s="2">
        <v>142882.49</v>
      </c>
      <c r="H4594">
        <v>1</v>
      </c>
      <c r="I4594">
        <v>1</v>
      </c>
      <c r="J4594">
        <v>0</v>
      </c>
      <c r="K4594" s="1">
        <v>89983.02</v>
      </c>
      <c r="L4594">
        <v>1</v>
      </c>
      <c r="M4594">
        <v>14</v>
      </c>
      <c r="N4594">
        <v>1573</v>
      </c>
      <c r="O4594">
        <v>5</v>
      </c>
      <c r="P4594">
        <v>23</v>
      </c>
      <c r="Q4594">
        <v>0.35714285714285715</v>
      </c>
      <c r="R4594">
        <v>22022</v>
      </c>
      <c r="S4594" t="str" cm="1">
        <f t="array" ref="S4594">_xlfn.IFS(E4597&lt;30,"18-29",E4597&lt;45,"30-44",TRUE,"45+")</f>
        <v>45+</v>
      </c>
      <c r="T4594" t="str" cm="1">
        <f t="array" ref="T4594">_xlfn.IFS(F4594&lt;=2,"0-2 Years",F4594&lt;=5,"3-5 Years",F4594&lt;=8,"6-8 Years",TRUE,"9-10 Years")</f>
        <v>6-8 Years</v>
      </c>
      <c r="U4594" t="str" cm="1">
        <f t="array" ref="U4594">_xlfn.IFS(P4594&gt;60,"High Risk",P4594&gt;30,"Medium Risk",TRUE,"Low Risk")</f>
        <v>Low Risk</v>
      </c>
      <c r="V4594">
        <f t="shared" si="71"/>
        <v>5</v>
      </c>
    </row>
    <row r="4595" spans="1:22" x14ac:dyDescent="0.2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 s="2">
        <v>0</v>
      </c>
      <c r="H4595">
        <v>2</v>
      </c>
      <c r="I4595">
        <v>1</v>
      </c>
      <c r="J4595">
        <v>0</v>
      </c>
      <c r="K4595" s="1">
        <v>29761.29</v>
      </c>
      <c r="L4595">
        <v>0</v>
      </c>
      <c r="M4595">
        <v>22</v>
      </c>
      <c r="N4595">
        <v>4727</v>
      </c>
      <c r="O4595">
        <v>2</v>
      </c>
      <c r="P4595">
        <v>2</v>
      </c>
      <c r="Q4595">
        <v>9.0909090909090912E-2</v>
      </c>
      <c r="R4595">
        <v>103994</v>
      </c>
      <c r="S4595" t="str" cm="1">
        <f t="array" ref="S4595">_xlfn.IFS(E4598&lt;30,"18-29",E4598&lt;45,"30-44",TRUE,"45+")</f>
        <v>30-44</v>
      </c>
      <c r="T4595" t="str" cm="1">
        <f t="array" ref="T4595">_xlfn.IFS(F4595&lt;=2,"0-2 Years",F4595&lt;=5,"3-5 Years",F4595&lt;=8,"6-8 Years",TRUE,"9-10 Years")</f>
        <v>6-8 Years</v>
      </c>
      <c r="U4595" t="str" cm="1">
        <f t="array" ref="U4595">_xlfn.IFS(P4595&gt;60,"High Risk",P4595&gt;30,"Medium Risk",TRUE,"Low Risk")</f>
        <v>Low Risk</v>
      </c>
      <c r="V4595">
        <f t="shared" si="71"/>
        <v>6</v>
      </c>
    </row>
    <row r="4596" spans="1:22" hidden="1" x14ac:dyDescent="0.2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 s="2">
        <v>160566.10999999999</v>
      </c>
      <c r="H4596">
        <v>2</v>
      </c>
      <c r="I4596">
        <v>0</v>
      </c>
      <c r="J4596">
        <v>0</v>
      </c>
      <c r="K4596" s="1">
        <v>27073.81</v>
      </c>
      <c r="L4596">
        <v>0</v>
      </c>
      <c r="M4596">
        <v>11</v>
      </c>
      <c r="N4596">
        <v>2142</v>
      </c>
      <c r="O4596">
        <v>5</v>
      </c>
      <c r="P4596">
        <v>6</v>
      </c>
      <c r="Q4596">
        <v>0.45454545454545453</v>
      </c>
      <c r="R4596">
        <v>23562</v>
      </c>
      <c r="S4596" t="str" cm="1">
        <f t="array" ref="S4596">_xlfn.IFS(E4599&lt;30,"18-29",E4599&lt;45,"30-44",TRUE,"45+")</f>
        <v>45+</v>
      </c>
      <c r="T4596" t="str" cm="1">
        <f t="array" ref="T4596">_xlfn.IFS(F4596&lt;=2,"0-2 Years",F4596&lt;=5,"3-5 Years",F4596&lt;=8,"6-8 Years",TRUE,"9-10 Years")</f>
        <v>0-2 Years</v>
      </c>
      <c r="U4596" t="str" cm="1">
        <f t="array" ref="U4596">_xlfn.IFS(P4596&gt;60,"High Risk",P4596&gt;30,"Medium Risk",TRUE,"Low Risk")</f>
        <v>Low Risk</v>
      </c>
      <c r="V4596">
        <f t="shared" si="71"/>
        <v>4</v>
      </c>
    </row>
    <row r="4597" spans="1:22" hidden="1" x14ac:dyDescent="0.2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 s="2">
        <v>131935.51</v>
      </c>
      <c r="H4597">
        <v>1</v>
      </c>
      <c r="I4597">
        <v>1</v>
      </c>
      <c r="J4597">
        <v>1</v>
      </c>
      <c r="K4597" s="1">
        <v>96399.67</v>
      </c>
      <c r="L4597">
        <v>1</v>
      </c>
      <c r="M4597">
        <v>22</v>
      </c>
      <c r="N4597">
        <v>1392</v>
      </c>
      <c r="O4597">
        <v>6</v>
      </c>
      <c r="P4597">
        <v>22</v>
      </c>
      <c r="Q4597">
        <v>0.27272727272727271</v>
      </c>
      <c r="R4597">
        <v>30624</v>
      </c>
      <c r="S4597" t="str" cm="1">
        <f t="array" ref="S4597">_xlfn.IFS(E4600&lt;30,"18-29",E4600&lt;45,"30-44",TRUE,"45+")</f>
        <v>45+</v>
      </c>
      <c r="T4597" t="str" cm="1">
        <f t="array" ref="T4597">_xlfn.IFS(F4597&lt;=2,"0-2 Years",F4597&lt;=5,"3-5 Years",F4597&lt;=8,"6-8 Years",TRUE,"9-10 Years")</f>
        <v>0-2 Years</v>
      </c>
      <c r="U4597" t="str" cm="1">
        <f t="array" ref="U4597">_xlfn.IFS(P4597&gt;60,"High Risk",P4597&gt;30,"Medium Risk",TRUE,"Low Risk")</f>
        <v>Low Risk</v>
      </c>
      <c r="V4597">
        <f t="shared" si="71"/>
        <v>4</v>
      </c>
    </row>
    <row r="4598" spans="1:22" hidden="1" x14ac:dyDescent="0.2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 s="2">
        <v>127678.8</v>
      </c>
      <c r="H4598">
        <v>2</v>
      </c>
      <c r="I4598">
        <v>0</v>
      </c>
      <c r="J4598">
        <v>0</v>
      </c>
      <c r="K4598" s="1">
        <v>45422.89</v>
      </c>
      <c r="L4598">
        <v>0</v>
      </c>
      <c r="M4598">
        <v>5</v>
      </c>
      <c r="N4598">
        <v>3419</v>
      </c>
      <c r="O4598">
        <v>10</v>
      </c>
      <c r="P4598">
        <v>35</v>
      </c>
      <c r="Q4598">
        <v>1</v>
      </c>
      <c r="R4598">
        <v>17095</v>
      </c>
      <c r="S4598" t="str" cm="1">
        <f t="array" ref="S4598">_xlfn.IFS(E4601&lt;30,"18-29",E4601&lt;45,"30-44",TRUE,"45+")</f>
        <v>30-44</v>
      </c>
      <c r="T4598" t="str" cm="1">
        <f t="array" ref="T4598">_xlfn.IFS(F4598&lt;=2,"0-2 Years",F4598&lt;=5,"3-5 Years",F4598&lt;=8,"6-8 Years",TRUE,"9-10 Years")</f>
        <v>6-8 Years</v>
      </c>
      <c r="U4598" t="str" cm="1">
        <f t="array" ref="U4598">_xlfn.IFS(P4598&gt;60,"High Risk",P4598&gt;30,"Medium Risk",TRUE,"Low Risk")</f>
        <v>Medium Risk</v>
      </c>
      <c r="V4598">
        <f t="shared" si="71"/>
        <v>3</v>
      </c>
    </row>
    <row r="4599" spans="1:22" x14ac:dyDescent="0.2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 s="2">
        <v>105214.58</v>
      </c>
      <c r="H4599">
        <v>1</v>
      </c>
      <c r="I4599">
        <v>1</v>
      </c>
      <c r="J4599">
        <v>0</v>
      </c>
      <c r="K4599" s="1">
        <v>108699.59</v>
      </c>
      <c r="L4599">
        <v>1</v>
      </c>
      <c r="M4599">
        <v>26</v>
      </c>
      <c r="N4599">
        <v>1523</v>
      </c>
      <c r="O4599">
        <v>5</v>
      </c>
      <c r="P4599">
        <v>164</v>
      </c>
      <c r="Q4599">
        <v>0.19230769230769232</v>
      </c>
      <c r="R4599">
        <v>39598</v>
      </c>
      <c r="S4599" t="str" cm="1">
        <f t="array" ref="S4599">_xlfn.IFS(E4602&lt;30,"18-29",E4602&lt;45,"30-44",TRUE,"45+")</f>
        <v>30-44</v>
      </c>
      <c r="T4599" t="str" cm="1">
        <f t="array" ref="T4599">_xlfn.IFS(F4599&lt;=2,"0-2 Years",F4599&lt;=5,"3-5 Years",F4599&lt;=8,"6-8 Years",TRUE,"9-10 Years")</f>
        <v>3-5 Years</v>
      </c>
      <c r="U4599" t="str" cm="1">
        <f t="array" ref="U4599">_xlfn.IFS(P4599&gt;60,"High Risk",P4599&gt;30,"Medium Risk",TRUE,"Low Risk")</f>
        <v>High Risk</v>
      </c>
      <c r="V4599">
        <f t="shared" si="71"/>
        <v>6</v>
      </c>
    </row>
    <row r="4600" spans="1:22" x14ac:dyDescent="0.2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 s="2">
        <v>139859.54</v>
      </c>
      <c r="H4600">
        <v>1</v>
      </c>
      <c r="I4600">
        <v>1</v>
      </c>
      <c r="J4600">
        <v>0</v>
      </c>
      <c r="K4600" s="1">
        <v>38967.29</v>
      </c>
      <c r="L4600">
        <v>0</v>
      </c>
      <c r="M4600">
        <v>22</v>
      </c>
      <c r="N4600">
        <v>4360</v>
      </c>
      <c r="O4600">
        <v>8</v>
      </c>
      <c r="P4600">
        <v>112</v>
      </c>
      <c r="Q4600">
        <v>0.36363636363636365</v>
      </c>
      <c r="R4600">
        <v>95920</v>
      </c>
      <c r="S4600" t="str" cm="1">
        <f t="array" ref="S4600">_xlfn.IFS(E4603&lt;30,"18-29",E4603&lt;45,"30-44",TRUE,"45+")</f>
        <v>30-44</v>
      </c>
      <c r="T4600" t="str" cm="1">
        <f t="array" ref="T4600">_xlfn.IFS(F4600&lt;=2,"0-2 Years",F4600&lt;=5,"3-5 Years",F4600&lt;=8,"6-8 Years",TRUE,"9-10 Years")</f>
        <v>9-10 Years</v>
      </c>
      <c r="U4600" t="str" cm="1">
        <f t="array" ref="U4600">_xlfn.IFS(P4600&gt;60,"High Risk",P4600&gt;30,"Medium Risk",TRUE,"Low Risk")</f>
        <v>High Risk</v>
      </c>
      <c r="V4600">
        <f t="shared" si="71"/>
        <v>6</v>
      </c>
    </row>
    <row r="4601" spans="1:22" x14ac:dyDescent="0.2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 s="2">
        <v>0</v>
      </c>
      <c r="H4601">
        <v>2</v>
      </c>
      <c r="I4601">
        <v>1</v>
      </c>
      <c r="J4601">
        <v>0</v>
      </c>
      <c r="K4601" s="1">
        <v>116466.19</v>
      </c>
      <c r="L4601">
        <v>0</v>
      </c>
      <c r="M4601">
        <v>10</v>
      </c>
      <c r="N4601">
        <v>4959</v>
      </c>
      <c r="O4601">
        <v>6</v>
      </c>
      <c r="P4601">
        <v>136</v>
      </c>
      <c r="Q4601">
        <v>0.6</v>
      </c>
      <c r="R4601">
        <v>49590</v>
      </c>
      <c r="S4601" t="str" cm="1">
        <f t="array" ref="S4601">_xlfn.IFS(E4604&lt;30,"18-29",E4604&lt;45,"30-44",TRUE,"45+")</f>
        <v>30-44</v>
      </c>
      <c r="T4601" t="str" cm="1">
        <f t="array" ref="T4601">_xlfn.IFS(F4601&lt;=2,"0-2 Years",F4601&lt;=5,"3-5 Years",F4601&lt;=8,"6-8 Years",TRUE,"9-10 Years")</f>
        <v>3-5 Years</v>
      </c>
      <c r="U4601" t="str" cm="1">
        <f t="array" ref="U4601">_xlfn.IFS(P4601&gt;60,"High Risk",P4601&gt;30,"Medium Risk",TRUE,"Low Risk")</f>
        <v>High Risk</v>
      </c>
      <c r="V4601">
        <f t="shared" si="71"/>
        <v>6</v>
      </c>
    </row>
    <row r="4602" spans="1:22" hidden="1" x14ac:dyDescent="0.2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 s="2">
        <v>112324.45</v>
      </c>
      <c r="H4602">
        <v>2</v>
      </c>
      <c r="I4602">
        <v>1</v>
      </c>
      <c r="J4602">
        <v>1</v>
      </c>
      <c r="K4602" s="1">
        <v>17993.43</v>
      </c>
      <c r="L4602">
        <v>0</v>
      </c>
      <c r="M4602">
        <v>12</v>
      </c>
      <c r="N4602">
        <v>3080</v>
      </c>
      <c r="O4602">
        <v>1</v>
      </c>
      <c r="P4602">
        <v>159</v>
      </c>
      <c r="Q4602">
        <v>8.3333333333333329E-2</v>
      </c>
      <c r="R4602">
        <v>36960</v>
      </c>
      <c r="S4602" t="str" cm="1">
        <f t="array" ref="S4602">_xlfn.IFS(E4605&lt;30,"18-29",E4605&lt;45,"30-44",TRUE,"45+")</f>
        <v>18-29</v>
      </c>
      <c r="T4602" t="str" cm="1">
        <f t="array" ref="T4602">_xlfn.IFS(F4602&lt;=2,"0-2 Years",F4602&lt;=5,"3-5 Years",F4602&lt;=8,"6-8 Years",TRUE,"9-10 Years")</f>
        <v>3-5 Years</v>
      </c>
      <c r="U4602" t="str" cm="1">
        <f t="array" ref="U4602">_xlfn.IFS(P4602&gt;60,"High Risk",P4602&gt;30,"Medium Risk",TRUE,"Low Risk")</f>
        <v>High Risk</v>
      </c>
      <c r="V4602">
        <f t="shared" si="71"/>
        <v>0</v>
      </c>
    </row>
    <row r="4603" spans="1:22" hidden="1" x14ac:dyDescent="0.2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 s="2">
        <v>134497.26999999999</v>
      </c>
      <c r="H4603">
        <v>1</v>
      </c>
      <c r="I4603">
        <v>0</v>
      </c>
      <c r="J4603">
        <v>0</v>
      </c>
      <c r="K4603" s="1">
        <v>43250.54</v>
      </c>
      <c r="L4603">
        <v>0</v>
      </c>
      <c r="M4603">
        <v>4</v>
      </c>
      <c r="N4603">
        <v>2711</v>
      </c>
      <c r="O4603">
        <v>1</v>
      </c>
      <c r="P4603">
        <v>127</v>
      </c>
      <c r="Q4603">
        <v>0.25</v>
      </c>
      <c r="R4603">
        <v>10844</v>
      </c>
      <c r="S4603" t="str" cm="1">
        <f t="array" ref="S4603">_xlfn.IFS(E4606&lt;30,"18-29",E4606&lt;45,"30-44",TRUE,"45+")</f>
        <v>18-29</v>
      </c>
      <c r="T4603" t="str" cm="1">
        <f t="array" ref="T4603">_xlfn.IFS(F4603&lt;=2,"0-2 Years",F4603&lt;=5,"3-5 Years",F4603&lt;=8,"6-8 Years",TRUE,"9-10 Years")</f>
        <v>6-8 Years</v>
      </c>
      <c r="U4603" t="str" cm="1">
        <f t="array" ref="U4603">_xlfn.IFS(P4603&gt;60,"High Risk",P4603&gt;30,"Medium Risk",TRUE,"Low Risk")</f>
        <v>High Risk</v>
      </c>
      <c r="V4603">
        <f t="shared" si="71"/>
        <v>5</v>
      </c>
    </row>
    <row r="4604" spans="1:22" x14ac:dyDescent="0.2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 s="2">
        <v>120171.58</v>
      </c>
      <c r="H4604">
        <v>1</v>
      </c>
      <c r="I4604">
        <v>1</v>
      </c>
      <c r="J4604">
        <v>0</v>
      </c>
      <c r="K4604" s="1">
        <v>125240.8</v>
      </c>
      <c r="L4604">
        <v>0</v>
      </c>
      <c r="M4604">
        <v>22</v>
      </c>
      <c r="N4604">
        <v>4884</v>
      </c>
      <c r="O4604">
        <v>10</v>
      </c>
      <c r="P4604">
        <v>74</v>
      </c>
      <c r="Q4604">
        <v>0.45454545454545453</v>
      </c>
      <c r="R4604">
        <v>107448</v>
      </c>
      <c r="S4604" t="str" cm="1">
        <f t="array" ref="S4604">_xlfn.IFS(E4607&lt;30,"18-29",E4607&lt;45,"30-44",TRUE,"45+")</f>
        <v>30-44</v>
      </c>
      <c r="T4604" t="str" cm="1">
        <f t="array" ref="T4604">_xlfn.IFS(F4604&lt;=2,"0-2 Years",F4604&lt;=5,"3-5 Years",F4604&lt;=8,"6-8 Years",TRUE,"9-10 Years")</f>
        <v>0-2 Years</v>
      </c>
      <c r="U4604" t="str" cm="1">
        <f t="array" ref="U4604">_xlfn.IFS(P4604&gt;60,"High Risk",P4604&gt;30,"Medium Risk",TRUE,"Low Risk")</f>
        <v>High Risk</v>
      </c>
      <c r="V4604">
        <f t="shared" si="71"/>
        <v>6</v>
      </c>
    </row>
    <row r="4605" spans="1:22" hidden="1" x14ac:dyDescent="0.2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 s="2">
        <v>106012.2</v>
      </c>
      <c r="H4605">
        <v>2</v>
      </c>
      <c r="I4605">
        <v>0</v>
      </c>
      <c r="J4605">
        <v>1</v>
      </c>
      <c r="K4605" s="1">
        <v>191415.94</v>
      </c>
      <c r="L4605">
        <v>0</v>
      </c>
      <c r="M4605">
        <v>23</v>
      </c>
      <c r="N4605">
        <v>3099</v>
      </c>
      <c r="O4605">
        <v>2</v>
      </c>
      <c r="P4605">
        <v>54</v>
      </c>
      <c r="Q4605">
        <v>8.6956521739130432E-2</v>
      </c>
      <c r="R4605">
        <v>71277</v>
      </c>
      <c r="S4605" t="str" cm="1">
        <f t="array" ref="S4605">_xlfn.IFS(E4608&lt;30,"18-29",E4608&lt;45,"30-44",TRUE,"45+")</f>
        <v>45+</v>
      </c>
      <c r="T4605" t="str" cm="1">
        <f t="array" ref="T4605">_xlfn.IFS(F4605&lt;=2,"0-2 Years",F4605&lt;=5,"3-5 Years",F4605&lt;=8,"6-8 Years",TRUE,"9-10 Years")</f>
        <v>0-2 Years</v>
      </c>
      <c r="U4605" t="str" cm="1">
        <f t="array" ref="U4605">_xlfn.IFS(P4605&gt;60,"High Risk",P4605&gt;30,"Medium Risk",TRUE,"Low Risk")</f>
        <v>Medium Risk</v>
      </c>
      <c r="V4605">
        <f t="shared" si="71"/>
        <v>1</v>
      </c>
    </row>
    <row r="4606" spans="1:22" hidden="1" x14ac:dyDescent="0.2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 s="2">
        <v>0</v>
      </c>
      <c r="H4606">
        <v>1</v>
      </c>
      <c r="I4606">
        <v>0</v>
      </c>
      <c r="J4606">
        <v>1</v>
      </c>
      <c r="K4606" s="1">
        <v>90860.97</v>
      </c>
      <c r="L4606">
        <v>0</v>
      </c>
      <c r="M4606">
        <v>16</v>
      </c>
      <c r="N4606">
        <v>2590</v>
      </c>
      <c r="O4606">
        <v>5</v>
      </c>
      <c r="P4606">
        <v>26</v>
      </c>
      <c r="Q4606">
        <v>0.3125</v>
      </c>
      <c r="R4606">
        <v>41440</v>
      </c>
      <c r="S4606" t="str" cm="1">
        <f t="array" ref="S4606">_xlfn.IFS(E4609&lt;30,"18-29",E4609&lt;45,"30-44",TRUE,"45+")</f>
        <v>45+</v>
      </c>
      <c r="T4606" t="str" cm="1">
        <f t="array" ref="T4606">_xlfn.IFS(F4606&lt;=2,"0-2 Years",F4606&lt;=5,"3-5 Years",F4606&lt;=8,"6-8 Years",TRUE,"9-10 Years")</f>
        <v>3-5 Years</v>
      </c>
      <c r="U4606" t="str" cm="1">
        <f t="array" ref="U4606">_xlfn.IFS(P4606&gt;60,"High Risk",P4606&gt;30,"Medium Risk",TRUE,"Low Risk")</f>
        <v>Low Risk</v>
      </c>
      <c r="V4606">
        <f t="shared" si="71"/>
        <v>5</v>
      </c>
    </row>
    <row r="4607" spans="1:22" hidden="1" x14ac:dyDescent="0.2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 s="2">
        <v>0</v>
      </c>
      <c r="H4607">
        <v>2</v>
      </c>
      <c r="I4607">
        <v>0</v>
      </c>
      <c r="J4607">
        <v>1</v>
      </c>
      <c r="K4607" s="1">
        <v>141872.51999999999</v>
      </c>
      <c r="L4607">
        <v>0</v>
      </c>
      <c r="M4607">
        <v>12</v>
      </c>
      <c r="N4607">
        <v>4546</v>
      </c>
      <c r="O4607">
        <v>10</v>
      </c>
      <c r="P4607">
        <v>173</v>
      </c>
      <c r="Q4607">
        <v>0.83333333333333337</v>
      </c>
      <c r="R4607">
        <v>54552</v>
      </c>
      <c r="S4607" t="str" cm="1">
        <f t="array" ref="S4607">_xlfn.IFS(E4610&lt;30,"18-29",E4610&lt;45,"30-44",TRUE,"45+")</f>
        <v>30-44</v>
      </c>
      <c r="T4607" t="str" cm="1">
        <f t="array" ref="T4607">_xlfn.IFS(F4607&lt;=2,"0-2 Years",F4607&lt;=5,"3-5 Years",F4607&lt;=8,"6-8 Years",TRUE,"9-10 Years")</f>
        <v>6-8 Years</v>
      </c>
      <c r="U4607" t="str" cm="1">
        <f t="array" ref="U4607">_xlfn.IFS(P4607&gt;60,"High Risk",P4607&gt;30,"Medium Risk",TRUE,"Low Risk")</f>
        <v>High Risk</v>
      </c>
      <c r="V4607">
        <f t="shared" si="71"/>
        <v>3</v>
      </c>
    </row>
    <row r="4608" spans="1:22" hidden="1" x14ac:dyDescent="0.2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 s="2">
        <v>0</v>
      </c>
      <c r="H4608">
        <v>4</v>
      </c>
      <c r="I4608">
        <v>1</v>
      </c>
      <c r="J4608">
        <v>1</v>
      </c>
      <c r="K4608" s="1">
        <v>49418.87</v>
      </c>
      <c r="L4608">
        <v>1</v>
      </c>
      <c r="M4608">
        <v>18</v>
      </c>
      <c r="N4608">
        <v>3287</v>
      </c>
      <c r="O4608">
        <v>9</v>
      </c>
      <c r="P4608">
        <v>42</v>
      </c>
      <c r="Q4608">
        <v>0.5</v>
      </c>
      <c r="R4608">
        <v>59166</v>
      </c>
      <c r="S4608" t="str" cm="1">
        <f t="array" ref="S4608">_xlfn.IFS(E4611&lt;30,"18-29",E4611&lt;45,"30-44",TRUE,"45+")</f>
        <v>30-44</v>
      </c>
      <c r="T4608" t="str" cm="1">
        <f t="array" ref="T4608">_xlfn.IFS(F4608&lt;=2,"0-2 Years",F4608&lt;=5,"3-5 Years",F4608&lt;=8,"6-8 Years",TRUE,"9-10 Years")</f>
        <v>9-10 Years</v>
      </c>
      <c r="U4608" t="str" cm="1">
        <f t="array" ref="U4608">_xlfn.IFS(P4608&gt;60,"High Risk",P4608&gt;30,"Medium Risk",TRUE,"Low Risk")</f>
        <v>Medium Risk</v>
      </c>
      <c r="V4608">
        <f t="shared" si="71"/>
        <v>4</v>
      </c>
    </row>
    <row r="4609" spans="1:22" x14ac:dyDescent="0.2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 s="2">
        <v>0</v>
      </c>
      <c r="H4609">
        <v>1</v>
      </c>
      <c r="I4609">
        <v>1</v>
      </c>
      <c r="J4609">
        <v>0</v>
      </c>
      <c r="K4609" s="1">
        <v>170426.65</v>
      </c>
      <c r="L4609">
        <v>1</v>
      </c>
      <c r="M4609">
        <v>30</v>
      </c>
      <c r="N4609">
        <v>2958</v>
      </c>
      <c r="O4609">
        <v>3</v>
      </c>
      <c r="P4609">
        <v>75</v>
      </c>
      <c r="Q4609">
        <v>0.1</v>
      </c>
      <c r="R4609">
        <v>88740</v>
      </c>
      <c r="S4609" t="str" cm="1">
        <f t="array" ref="S4609">_xlfn.IFS(E4612&lt;30,"18-29",E4612&lt;45,"30-44",TRUE,"45+")</f>
        <v>30-44</v>
      </c>
      <c r="T4609" t="str" cm="1">
        <f t="array" ref="T4609">_xlfn.IFS(F4609&lt;=2,"0-2 Years",F4609&lt;=5,"3-5 Years",F4609&lt;=8,"6-8 Years",TRUE,"9-10 Years")</f>
        <v>3-5 Years</v>
      </c>
      <c r="U4609" t="str" cm="1">
        <f t="array" ref="U4609">_xlfn.IFS(P4609&gt;60,"High Risk",P4609&gt;30,"Medium Risk",TRUE,"Low Risk")</f>
        <v>High Risk</v>
      </c>
      <c r="V4609">
        <f t="shared" si="71"/>
        <v>9</v>
      </c>
    </row>
    <row r="4610" spans="1:22" hidden="1" x14ac:dyDescent="0.2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 s="2">
        <v>119839.69</v>
      </c>
      <c r="H4610">
        <v>1</v>
      </c>
      <c r="I4610">
        <v>0</v>
      </c>
      <c r="J4610">
        <v>1</v>
      </c>
      <c r="K4610" s="1">
        <v>51016.02</v>
      </c>
      <c r="L4610">
        <v>1</v>
      </c>
      <c r="M4610">
        <v>2</v>
      </c>
      <c r="N4610">
        <v>2320</v>
      </c>
      <c r="O4610">
        <v>3</v>
      </c>
      <c r="P4610">
        <v>22</v>
      </c>
      <c r="Q4610">
        <v>1</v>
      </c>
      <c r="R4610">
        <v>4640</v>
      </c>
      <c r="S4610" t="str" cm="1">
        <f t="array" ref="S4610">_xlfn.IFS(E4613&lt;30,"18-29",E4613&lt;45,"30-44",TRUE,"45+")</f>
        <v>45+</v>
      </c>
      <c r="T4610" t="str" cm="1">
        <f t="array" ref="T4610">_xlfn.IFS(F4610&lt;=2,"0-2 Years",F4610&lt;=5,"3-5 Years",F4610&lt;=8,"6-8 Years",TRUE,"9-10 Years")</f>
        <v>6-8 Years</v>
      </c>
      <c r="U4610" t="str" cm="1">
        <f t="array" ref="U4610">_xlfn.IFS(P4610&gt;60,"High Risk",P4610&gt;30,"Medium Risk",TRUE,"Low Risk")</f>
        <v>Low Risk</v>
      </c>
      <c r="V4610">
        <f t="shared" si="71"/>
        <v>2</v>
      </c>
    </row>
    <row r="4611" spans="1:22" hidden="1" x14ac:dyDescent="0.2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 s="2">
        <v>0</v>
      </c>
      <c r="H4611">
        <v>2</v>
      </c>
      <c r="I4611">
        <v>0</v>
      </c>
      <c r="J4611">
        <v>1</v>
      </c>
      <c r="K4611" s="1">
        <v>81175.25</v>
      </c>
      <c r="L4611">
        <v>0</v>
      </c>
      <c r="M4611">
        <v>24</v>
      </c>
      <c r="N4611">
        <v>390</v>
      </c>
      <c r="O4611">
        <v>8</v>
      </c>
      <c r="P4611">
        <v>174</v>
      </c>
      <c r="Q4611">
        <v>0.33333333333333331</v>
      </c>
      <c r="R4611">
        <v>9360</v>
      </c>
      <c r="S4611" t="str" cm="1">
        <f t="array" ref="S4611">_xlfn.IFS(E4614&lt;30,"18-29",E4614&lt;45,"30-44",TRUE,"45+")</f>
        <v>45+</v>
      </c>
      <c r="T4611" t="str" cm="1">
        <f t="array" ref="T4611">_xlfn.IFS(F4611&lt;=2,"0-2 Years",F4611&lt;=5,"3-5 Years",F4611&lt;=8,"6-8 Years",TRUE,"9-10 Years")</f>
        <v>0-2 Years</v>
      </c>
      <c r="U4611" t="str" cm="1">
        <f t="array" ref="U4611">_xlfn.IFS(P4611&gt;60,"High Risk",P4611&gt;30,"Medium Risk",TRUE,"Low Risk")</f>
        <v>High Risk</v>
      </c>
      <c r="V4611">
        <f t="shared" ref="V4611:V4674" si="72">IF(J4611=0,3,0)+IF(G4611=0,3,0)+IF(H4611=1,2,0)+IF(E4611&gt;45,1,0)+IF(F4611&lt;3,1,0)</f>
        <v>4</v>
      </c>
    </row>
    <row r="4612" spans="1:22" hidden="1" x14ac:dyDescent="0.2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 s="2">
        <v>92219.21</v>
      </c>
      <c r="H4612">
        <v>1</v>
      </c>
      <c r="I4612">
        <v>1</v>
      </c>
      <c r="J4612">
        <v>0</v>
      </c>
      <c r="K4612" s="1">
        <v>99106.97</v>
      </c>
      <c r="L4612">
        <v>0</v>
      </c>
      <c r="M4612">
        <v>4</v>
      </c>
      <c r="N4612">
        <v>3814</v>
      </c>
      <c r="O4612">
        <v>6</v>
      </c>
      <c r="P4612">
        <v>30</v>
      </c>
      <c r="Q4612">
        <v>1</v>
      </c>
      <c r="R4612">
        <v>15256</v>
      </c>
      <c r="S4612" t="str" cm="1">
        <f t="array" ref="S4612">_xlfn.IFS(E4615&lt;30,"18-29",E4615&lt;45,"30-44",TRUE,"45+")</f>
        <v>45+</v>
      </c>
      <c r="T4612" t="str" cm="1">
        <f t="array" ref="T4612">_xlfn.IFS(F4612&lt;=2,"0-2 Years",F4612&lt;=5,"3-5 Years",F4612&lt;=8,"6-8 Years",TRUE,"9-10 Years")</f>
        <v>6-8 Years</v>
      </c>
      <c r="U4612" t="str" cm="1">
        <f t="array" ref="U4612">_xlfn.IFS(P4612&gt;60,"High Risk",P4612&gt;30,"Medium Risk",TRUE,"Low Risk")</f>
        <v>Low Risk</v>
      </c>
      <c r="V4612">
        <f t="shared" si="72"/>
        <v>5</v>
      </c>
    </row>
    <row r="4613" spans="1:22" hidden="1" x14ac:dyDescent="0.2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 s="2">
        <v>142055.41</v>
      </c>
      <c r="H4613">
        <v>2</v>
      </c>
      <c r="I4613">
        <v>0</v>
      </c>
      <c r="J4613">
        <v>1</v>
      </c>
      <c r="K4613" s="1">
        <v>79134.78</v>
      </c>
      <c r="L4613">
        <v>0</v>
      </c>
      <c r="M4613">
        <v>5</v>
      </c>
      <c r="N4613">
        <v>3490</v>
      </c>
      <c r="O4613">
        <v>2</v>
      </c>
      <c r="P4613">
        <v>84</v>
      </c>
      <c r="Q4613">
        <v>0.4</v>
      </c>
      <c r="R4613">
        <v>17450</v>
      </c>
      <c r="S4613" t="str" cm="1">
        <f t="array" ref="S4613">_xlfn.IFS(E4616&lt;30,"18-29",E4616&lt;45,"30-44",TRUE,"45+")</f>
        <v>30-44</v>
      </c>
      <c r="T4613" t="str" cm="1">
        <f t="array" ref="T4613">_xlfn.IFS(F4613&lt;=2,"0-2 Years",F4613&lt;=5,"3-5 Years",F4613&lt;=8,"6-8 Years",TRUE,"9-10 Years")</f>
        <v>3-5 Years</v>
      </c>
      <c r="U4613" t="str" cm="1">
        <f t="array" ref="U4613">_xlfn.IFS(P4613&gt;60,"High Risk",P4613&gt;30,"Medium Risk",TRUE,"Low Risk")</f>
        <v>High Risk</v>
      </c>
      <c r="V4613">
        <f t="shared" si="72"/>
        <v>1</v>
      </c>
    </row>
    <row r="4614" spans="1:22" x14ac:dyDescent="0.2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 s="2">
        <v>29602.080000000002</v>
      </c>
      <c r="H4614">
        <v>1</v>
      </c>
      <c r="I4614">
        <v>0</v>
      </c>
      <c r="J4614">
        <v>0</v>
      </c>
      <c r="K4614" s="1">
        <v>163550.57999999999</v>
      </c>
      <c r="L4614">
        <v>1</v>
      </c>
      <c r="M4614">
        <v>10</v>
      </c>
      <c r="N4614">
        <v>1466</v>
      </c>
      <c r="O4614">
        <v>3</v>
      </c>
      <c r="P4614">
        <v>135</v>
      </c>
      <c r="Q4614">
        <v>0.3</v>
      </c>
      <c r="R4614">
        <v>14660</v>
      </c>
      <c r="S4614" t="str" cm="1">
        <f t="array" ref="S4614">_xlfn.IFS(E4617&lt;30,"18-29",E4617&lt;45,"30-44",TRUE,"45+")</f>
        <v>30-44</v>
      </c>
      <c r="T4614" t="str" cm="1">
        <f t="array" ref="T4614">_xlfn.IFS(F4614&lt;=2,"0-2 Years",F4614&lt;=5,"3-5 Years",F4614&lt;=8,"6-8 Years",TRUE,"9-10 Years")</f>
        <v>6-8 Years</v>
      </c>
      <c r="U4614" t="str" cm="1">
        <f t="array" ref="U4614">_xlfn.IFS(P4614&gt;60,"High Risk",P4614&gt;30,"Medium Risk",TRUE,"Low Risk")</f>
        <v>High Risk</v>
      </c>
      <c r="V4614">
        <f t="shared" si="72"/>
        <v>6</v>
      </c>
    </row>
    <row r="4615" spans="1:22" hidden="1" x14ac:dyDescent="0.2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 s="2">
        <v>0</v>
      </c>
      <c r="H4615">
        <v>2</v>
      </c>
      <c r="I4615">
        <v>1</v>
      </c>
      <c r="J4615">
        <v>1</v>
      </c>
      <c r="K4615" s="1">
        <v>67769.94</v>
      </c>
      <c r="L4615">
        <v>0</v>
      </c>
      <c r="M4615">
        <v>15</v>
      </c>
      <c r="N4615">
        <v>4314</v>
      </c>
      <c r="O4615">
        <v>8</v>
      </c>
      <c r="P4615">
        <v>96</v>
      </c>
      <c r="Q4615">
        <v>0.53333333333333333</v>
      </c>
      <c r="R4615">
        <v>64710</v>
      </c>
      <c r="S4615" t="str" cm="1">
        <f t="array" ref="S4615">_xlfn.IFS(E4618&lt;30,"18-29",E4618&lt;45,"30-44",TRUE,"45+")</f>
        <v>30-44</v>
      </c>
      <c r="T4615" t="str" cm="1">
        <f t="array" ref="T4615">_xlfn.IFS(F4615&lt;=2,"0-2 Years",F4615&lt;=5,"3-5 Years",F4615&lt;=8,"6-8 Years",TRUE,"9-10 Years")</f>
        <v>6-8 Years</v>
      </c>
      <c r="U4615" t="str" cm="1">
        <f t="array" ref="U4615">_xlfn.IFS(P4615&gt;60,"High Risk",P4615&gt;30,"Medium Risk",TRUE,"Low Risk")</f>
        <v>High Risk</v>
      </c>
      <c r="V4615">
        <f t="shared" si="72"/>
        <v>4</v>
      </c>
    </row>
    <row r="4616" spans="1:22" hidden="1" x14ac:dyDescent="0.2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 s="2">
        <v>0</v>
      </c>
      <c r="H4616">
        <v>2</v>
      </c>
      <c r="I4616">
        <v>1</v>
      </c>
      <c r="J4616">
        <v>1</v>
      </c>
      <c r="K4616" s="1">
        <v>126592.01</v>
      </c>
      <c r="L4616">
        <v>0</v>
      </c>
      <c r="M4616">
        <v>12</v>
      </c>
      <c r="N4616">
        <v>721</v>
      </c>
      <c r="O4616">
        <v>9</v>
      </c>
      <c r="P4616">
        <v>45</v>
      </c>
      <c r="Q4616">
        <v>0.75</v>
      </c>
      <c r="R4616">
        <v>8652</v>
      </c>
      <c r="S4616" t="str" cm="1">
        <f t="array" ref="S4616">_xlfn.IFS(E4619&lt;30,"18-29",E4619&lt;45,"30-44",TRUE,"45+")</f>
        <v>18-29</v>
      </c>
      <c r="T4616" t="str" cm="1">
        <f t="array" ref="T4616">_xlfn.IFS(F4616&lt;=2,"0-2 Years",F4616&lt;=5,"3-5 Years",F4616&lt;=8,"6-8 Years",TRUE,"9-10 Years")</f>
        <v>0-2 Years</v>
      </c>
      <c r="U4616" t="str" cm="1">
        <f t="array" ref="U4616">_xlfn.IFS(P4616&gt;60,"High Risk",P4616&gt;30,"Medium Risk",TRUE,"Low Risk")</f>
        <v>Medium Risk</v>
      </c>
      <c r="V4616">
        <f t="shared" si="72"/>
        <v>4</v>
      </c>
    </row>
    <row r="4617" spans="1:22" hidden="1" x14ac:dyDescent="0.2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 s="2">
        <v>0</v>
      </c>
      <c r="H4617">
        <v>2</v>
      </c>
      <c r="I4617">
        <v>0</v>
      </c>
      <c r="J4617">
        <v>1</v>
      </c>
      <c r="K4617" s="1">
        <v>89602.81</v>
      </c>
      <c r="L4617">
        <v>0</v>
      </c>
      <c r="M4617">
        <v>14</v>
      </c>
      <c r="N4617">
        <v>923</v>
      </c>
      <c r="O4617">
        <v>8</v>
      </c>
      <c r="P4617">
        <v>129</v>
      </c>
      <c r="Q4617">
        <v>0.5714285714285714</v>
      </c>
      <c r="R4617">
        <v>12922</v>
      </c>
      <c r="S4617" t="str" cm="1">
        <f t="array" ref="S4617">_xlfn.IFS(E4620&lt;30,"18-29",E4620&lt;45,"30-44",TRUE,"45+")</f>
        <v>30-44</v>
      </c>
      <c r="T4617" t="str" cm="1">
        <f t="array" ref="T4617">_xlfn.IFS(F4617&lt;=2,"0-2 Years",F4617&lt;=5,"3-5 Years",F4617&lt;=8,"6-8 Years",TRUE,"9-10 Years")</f>
        <v>0-2 Years</v>
      </c>
      <c r="U4617" t="str" cm="1">
        <f t="array" ref="U4617">_xlfn.IFS(P4617&gt;60,"High Risk",P4617&gt;30,"Medium Risk",TRUE,"Low Risk")</f>
        <v>High Risk</v>
      </c>
      <c r="V4617">
        <f t="shared" si="72"/>
        <v>4</v>
      </c>
    </row>
    <row r="4618" spans="1:22" hidden="1" x14ac:dyDescent="0.2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 s="2">
        <v>141803.76999999999</v>
      </c>
      <c r="H4618">
        <v>1</v>
      </c>
      <c r="I4618">
        <v>0</v>
      </c>
      <c r="J4618">
        <v>1</v>
      </c>
      <c r="K4618" s="1">
        <v>179421.84</v>
      </c>
      <c r="L4618">
        <v>0</v>
      </c>
      <c r="M4618">
        <v>9</v>
      </c>
      <c r="N4618">
        <v>2089</v>
      </c>
      <c r="O4618">
        <v>0</v>
      </c>
      <c r="P4618">
        <v>95</v>
      </c>
      <c r="Q4618">
        <v>0</v>
      </c>
      <c r="R4618">
        <v>18801</v>
      </c>
      <c r="S4618" t="str" cm="1">
        <f t="array" ref="S4618">_xlfn.IFS(E4621&lt;30,"18-29",E4621&lt;45,"30-44",TRUE,"45+")</f>
        <v>45+</v>
      </c>
      <c r="T4618" t="str" cm="1">
        <f t="array" ref="T4618">_xlfn.IFS(F4618&lt;=2,"0-2 Years",F4618&lt;=5,"3-5 Years",F4618&lt;=8,"6-8 Years",TRUE,"9-10 Years")</f>
        <v>3-5 Years</v>
      </c>
      <c r="U4618" t="str" cm="1">
        <f t="array" ref="U4618">_xlfn.IFS(P4618&gt;60,"High Risk",P4618&gt;30,"Medium Risk",TRUE,"Low Risk")</f>
        <v>High Risk</v>
      </c>
      <c r="V4618">
        <f t="shared" si="72"/>
        <v>2</v>
      </c>
    </row>
    <row r="4619" spans="1:22" hidden="1" x14ac:dyDescent="0.2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 s="2">
        <v>0</v>
      </c>
      <c r="H4619">
        <v>2</v>
      </c>
      <c r="I4619">
        <v>1</v>
      </c>
      <c r="J4619">
        <v>1</v>
      </c>
      <c r="K4619" s="1">
        <v>156906.15</v>
      </c>
      <c r="L4619">
        <v>0</v>
      </c>
      <c r="M4619">
        <v>21</v>
      </c>
      <c r="N4619">
        <v>1102</v>
      </c>
      <c r="O4619">
        <v>10</v>
      </c>
      <c r="P4619">
        <v>97</v>
      </c>
      <c r="Q4619">
        <v>0.47619047619047616</v>
      </c>
      <c r="R4619">
        <v>23142</v>
      </c>
      <c r="S4619" t="str" cm="1">
        <f t="array" ref="S4619">_xlfn.IFS(E4622&lt;30,"18-29",E4622&lt;45,"30-44",TRUE,"45+")</f>
        <v>30-44</v>
      </c>
      <c r="T4619" t="str" cm="1">
        <f t="array" ref="T4619">_xlfn.IFS(F4619&lt;=2,"0-2 Years",F4619&lt;=5,"3-5 Years",F4619&lt;=8,"6-8 Years",TRUE,"9-10 Years")</f>
        <v>9-10 Years</v>
      </c>
      <c r="U4619" t="str" cm="1">
        <f t="array" ref="U4619">_xlfn.IFS(P4619&gt;60,"High Risk",P4619&gt;30,"Medium Risk",TRUE,"Low Risk")</f>
        <v>High Risk</v>
      </c>
      <c r="V4619">
        <f t="shared" si="72"/>
        <v>3</v>
      </c>
    </row>
    <row r="4620" spans="1:22" x14ac:dyDescent="0.2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 s="2">
        <v>0</v>
      </c>
      <c r="H4620">
        <v>1</v>
      </c>
      <c r="I4620">
        <v>0</v>
      </c>
      <c r="J4620">
        <v>1</v>
      </c>
      <c r="K4620" s="1">
        <v>168486.02</v>
      </c>
      <c r="L4620">
        <v>0</v>
      </c>
      <c r="M4620">
        <v>8</v>
      </c>
      <c r="N4620">
        <v>1883</v>
      </c>
      <c r="O4620">
        <v>7</v>
      </c>
      <c r="P4620">
        <v>147</v>
      </c>
      <c r="Q4620">
        <v>0.875</v>
      </c>
      <c r="R4620">
        <v>15064</v>
      </c>
      <c r="S4620" t="str" cm="1">
        <f t="array" ref="S4620">_xlfn.IFS(E4623&lt;30,"18-29",E4623&lt;45,"30-44",TRUE,"45+")</f>
        <v>30-44</v>
      </c>
      <c r="T4620" t="str" cm="1">
        <f t="array" ref="T4620">_xlfn.IFS(F4620&lt;=2,"0-2 Years",F4620&lt;=5,"3-5 Years",F4620&lt;=8,"6-8 Years",TRUE,"9-10 Years")</f>
        <v>0-2 Years</v>
      </c>
      <c r="U4620" t="str" cm="1">
        <f t="array" ref="U4620">_xlfn.IFS(P4620&gt;60,"High Risk",P4620&gt;30,"Medium Risk",TRUE,"Low Risk")</f>
        <v>High Risk</v>
      </c>
      <c r="V4620">
        <f t="shared" si="72"/>
        <v>6</v>
      </c>
    </row>
    <row r="4621" spans="1:22" hidden="1" x14ac:dyDescent="0.2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 s="2">
        <v>126589.12</v>
      </c>
      <c r="H4621">
        <v>2</v>
      </c>
      <c r="I4621">
        <v>0</v>
      </c>
      <c r="J4621">
        <v>1</v>
      </c>
      <c r="K4621" s="1">
        <v>132730.07</v>
      </c>
      <c r="L4621">
        <v>1</v>
      </c>
      <c r="M4621">
        <v>21</v>
      </c>
      <c r="N4621">
        <v>3216</v>
      </c>
      <c r="O4621">
        <v>5</v>
      </c>
      <c r="P4621">
        <v>126</v>
      </c>
      <c r="Q4621">
        <v>0.23809523809523808</v>
      </c>
      <c r="R4621">
        <v>67536</v>
      </c>
      <c r="S4621" t="str" cm="1">
        <f t="array" ref="S4621">_xlfn.IFS(E4624&lt;30,"18-29",E4624&lt;45,"30-44",TRUE,"45+")</f>
        <v>45+</v>
      </c>
      <c r="T4621" t="str" cm="1">
        <f t="array" ref="T4621">_xlfn.IFS(F4621&lt;=2,"0-2 Years",F4621&lt;=5,"3-5 Years",F4621&lt;=8,"6-8 Years",TRUE,"9-10 Years")</f>
        <v>0-2 Years</v>
      </c>
      <c r="U4621" t="str" cm="1">
        <f t="array" ref="U4621">_xlfn.IFS(P4621&gt;60,"High Risk",P4621&gt;30,"Medium Risk",TRUE,"Low Risk")</f>
        <v>High Risk</v>
      </c>
      <c r="V4621">
        <f t="shared" si="72"/>
        <v>2</v>
      </c>
    </row>
    <row r="4622" spans="1:22" hidden="1" x14ac:dyDescent="0.2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 s="2">
        <v>108393.35</v>
      </c>
      <c r="H4622">
        <v>1</v>
      </c>
      <c r="I4622">
        <v>0</v>
      </c>
      <c r="J4622">
        <v>1</v>
      </c>
      <c r="K4622" s="1">
        <v>39057.67</v>
      </c>
      <c r="L4622">
        <v>0</v>
      </c>
      <c r="M4622">
        <v>7</v>
      </c>
      <c r="N4622">
        <v>4196</v>
      </c>
      <c r="O4622">
        <v>2</v>
      </c>
      <c r="P4622">
        <v>12</v>
      </c>
      <c r="Q4622">
        <v>0.2857142857142857</v>
      </c>
      <c r="R4622">
        <v>29372</v>
      </c>
      <c r="S4622" t="str" cm="1">
        <f t="array" ref="S4622">_xlfn.IFS(E4625&lt;30,"18-29",E4625&lt;45,"30-44",TRUE,"45+")</f>
        <v>18-29</v>
      </c>
      <c r="T4622" t="str" cm="1">
        <f t="array" ref="T4622">_xlfn.IFS(F4622&lt;=2,"0-2 Years",F4622&lt;=5,"3-5 Years",F4622&lt;=8,"6-8 Years",TRUE,"9-10 Years")</f>
        <v>0-2 Years</v>
      </c>
      <c r="U4622" t="str" cm="1">
        <f t="array" ref="U4622">_xlfn.IFS(P4622&gt;60,"High Risk",P4622&gt;30,"Medium Risk",TRUE,"Low Risk")</f>
        <v>Low Risk</v>
      </c>
      <c r="V4622">
        <f t="shared" si="72"/>
        <v>3</v>
      </c>
    </row>
    <row r="4623" spans="1:22" hidden="1" x14ac:dyDescent="0.2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 s="2">
        <v>115643.58</v>
      </c>
      <c r="H4623">
        <v>2</v>
      </c>
      <c r="I4623">
        <v>0</v>
      </c>
      <c r="J4623">
        <v>0</v>
      </c>
      <c r="K4623" s="1">
        <v>174606.35</v>
      </c>
      <c r="L4623">
        <v>0</v>
      </c>
      <c r="M4623">
        <v>26</v>
      </c>
      <c r="N4623">
        <v>1537</v>
      </c>
      <c r="O4623">
        <v>0</v>
      </c>
      <c r="P4623">
        <v>113</v>
      </c>
      <c r="Q4623">
        <v>0</v>
      </c>
      <c r="R4623">
        <v>39962</v>
      </c>
      <c r="S4623" t="str" cm="1">
        <f t="array" ref="S4623">_xlfn.IFS(E4626&lt;30,"18-29",E4626&lt;45,"30-44",TRUE,"45+")</f>
        <v>45+</v>
      </c>
      <c r="T4623" t="str" cm="1">
        <f t="array" ref="T4623">_xlfn.IFS(F4623&lt;=2,"0-2 Years",F4623&lt;=5,"3-5 Years",F4623&lt;=8,"6-8 Years",TRUE,"9-10 Years")</f>
        <v>0-2 Years</v>
      </c>
      <c r="U4623" t="str" cm="1">
        <f t="array" ref="U4623">_xlfn.IFS(P4623&gt;60,"High Risk",P4623&gt;30,"Medium Risk",TRUE,"Low Risk")</f>
        <v>High Risk</v>
      </c>
      <c r="V4623">
        <f t="shared" si="72"/>
        <v>4</v>
      </c>
    </row>
    <row r="4624" spans="1:22" x14ac:dyDescent="0.2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 s="2">
        <v>132876.23000000001</v>
      </c>
      <c r="H4624">
        <v>1</v>
      </c>
      <c r="I4624">
        <v>1</v>
      </c>
      <c r="J4624">
        <v>0</v>
      </c>
      <c r="K4624" s="1">
        <v>79259.77</v>
      </c>
      <c r="L4624">
        <v>0</v>
      </c>
      <c r="M4624">
        <v>3</v>
      </c>
      <c r="N4624">
        <v>917</v>
      </c>
      <c r="O4624">
        <v>5</v>
      </c>
      <c r="P4624">
        <v>17</v>
      </c>
      <c r="Q4624">
        <v>1</v>
      </c>
      <c r="R4624">
        <v>2751</v>
      </c>
      <c r="S4624" t="str" cm="1">
        <f t="array" ref="S4624">_xlfn.IFS(E4627&lt;30,"18-29",E4627&lt;45,"30-44",TRUE,"45+")</f>
        <v>45+</v>
      </c>
      <c r="T4624" t="str" cm="1">
        <f t="array" ref="T4624">_xlfn.IFS(F4624&lt;=2,"0-2 Years",F4624&lt;=5,"3-5 Years",F4624&lt;=8,"6-8 Years",TRUE,"9-10 Years")</f>
        <v>3-5 Years</v>
      </c>
      <c r="U4624" t="str" cm="1">
        <f t="array" ref="U4624">_xlfn.IFS(P4624&gt;60,"High Risk",P4624&gt;30,"Medium Risk",TRUE,"Low Risk")</f>
        <v>Low Risk</v>
      </c>
      <c r="V4624">
        <f t="shared" si="72"/>
        <v>6</v>
      </c>
    </row>
    <row r="4625" spans="1:22" hidden="1" x14ac:dyDescent="0.2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 s="2">
        <v>110949.41</v>
      </c>
      <c r="H4625">
        <v>1</v>
      </c>
      <c r="I4625">
        <v>1</v>
      </c>
      <c r="J4625">
        <v>1</v>
      </c>
      <c r="K4625" s="1">
        <v>168515.61</v>
      </c>
      <c r="L4625">
        <v>0</v>
      </c>
      <c r="M4625">
        <v>11</v>
      </c>
      <c r="N4625">
        <v>3623</v>
      </c>
      <c r="O4625">
        <v>10</v>
      </c>
      <c r="P4625">
        <v>61</v>
      </c>
      <c r="Q4625">
        <v>0.90909090909090906</v>
      </c>
      <c r="R4625">
        <v>39853</v>
      </c>
      <c r="S4625" t="str" cm="1">
        <f t="array" ref="S4625">_xlfn.IFS(E4628&lt;30,"18-29",E4628&lt;45,"30-44",TRUE,"45+")</f>
        <v>30-44</v>
      </c>
      <c r="T4625" t="str" cm="1">
        <f t="array" ref="T4625">_xlfn.IFS(F4625&lt;=2,"0-2 Years",F4625&lt;=5,"3-5 Years",F4625&lt;=8,"6-8 Years",TRUE,"9-10 Years")</f>
        <v>3-5 Years</v>
      </c>
      <c r="U4625" t="str" cm="1">
        <f t="array" ref="U4625">_xlfn.IFS(P4625&gt;60,"High Risk",P4625&gt;30,"Medium Risk",TRUE,"Low Risk")</f>
        <v>High Risk</v>
      </c>
      <c r="V4625">
        <f t="shared" si="72"/>
        <v>2</v>
      </c>
    </row>
    <row r="4626" spans="1:22" hidden="1" x14ac:dyDescent="0.2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 s="2">
        <v>130666.2</v>
      </c>
      <c r="H4626">
        <v>1</v>
      </c>
      <c r="I4626">
        <v>1</v>
      </c>
      <c r="J4626">
        <v>1</v>
      </c>
      <c r="K4626" s="1">
        <v>161125.67000000001</v>
      </c>
      <c r="L4626">
        <v>1</v>
      </c>
      <c r="M4626">
        <v>2</v>
      </c>
      <c r="N4626">
        <v>3525</v>
      </c>
      <c r="O4626">
        <v>2</v>
      </c>
      <c r="P4626">
        <v>49</v>
      </c>
      <c r="Q4626">
        <v>1</v>
      </c>
      <c r="R4626">
        <v>7050</v>
      </c>
      <c r="S4626" t="str" cm="1">
        <f t="array" ref="S4626">_xlfn.IFS(E4629&lt;30,"18-29",E4629&lt;45,"30-44",TRUE,"45+")</f>
        <v>30-44</v>
      </c>
      <c r="T4626" t="str" cm="1">
        <f t="array" ref="T4626">_xlfn.IFS(F4626&lt;=2,"0-2 Years",F4626&lt;=5,"3-5 Years",F4626&lt;=8,"6-8 Years",TRUE,"9-10 Years")</f>
        <v>0-2 Years</v>
      </c>
      <c r="U4626" t="str" cm="1">
        <f t="array" ref="U4626">_xlfn.IFS(P4626&gt;60,"High Risk",P4626&gt;30,"Medium Risk",TRUE,"Low Risk")</f>
        <v>Medium Risk</v>
      </c>
      <c r="V4626">
        <f t="shared" si="72"/>
        <v>4</v>
      </c>
    </row>
    <row r="4627" spans="1:22" hidden="1" x14ac:dyDescent="0.2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 s="2">
        <v>103821.47</v>
      </c>
      <c r="H4627">
        <v>2</v>
      </c>
      <c r="I4627">
        <v>0</v>
      </c>
      <c r="J4627">
        <v>1</v>
      </c>
      <c r="K4627" s="1">
        <v>77878.62</v>
      </c>
      <c r="L4627">
        <v>0</v>
      </c>
      <c r="M4627">
        <v>13</v>
      </c>
      <c r="N4627">
        <v>2940</v>
      </c>
      <c r="O4627">
        <v>0</v>
      </c>
      <c r="P4627">
        <v>32</v>
      </c>
      <c r="Q4627">
        <v>0</v>
      </c>
      <c r="R4627">
        <v>38220</v>
      </c>
      <c r="S4627" t="str" cm="1">
        <f t="array" ref="S4627">_xlfn.IFS(E4630&lt;30,"18-29",E4630&lt;45,"30-44",TRUE,"45+")</f>
        <v>30-44</v>
      </c>
      <c r="T4627" t="str" cm="1">
        <f t="array" ref="T4627">_xlfn.IFS(F4627&lt;=2,"0-2 Years",F4627&lt;=5,"3-5 Years",F4627&lt;=8,"6-8 Years",TRUE,"9-10 Years")</f>
        <v>9-10 Years</v>
      </c>
      <c r="U4627" t="str" cm="1">
        <f t="array" ref="U4627">_xlfn.IFS(P4627&gt;60,"High Risk",P4627&gt;30,"Medium Risk",TRUE,"Low Risk")</f>
        <v>Medium Risk</v>
      </c>
      <c r="V4627">
        <f t="shared" si="72"/>
        <v>0</v>
      </c>
    </row>
    <row r="4628" spans="1:22" hidden="1" x14ac:dyDescent="0.2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 s="2">
        <v>0</v>
      </c>
      <c r="H4628">
        <v>1</v>
      </c>
      <c r="I4628">
        <v>1</v>
      </c>
      <c r="J4628">
        <v>1</v>
      </c>
      <c r="K4628" s="1">
        <v>80823.02</v>
      </c>
      <c r="L4628">
        <v>0</v>
      </c>
      <c r="M4628">
        <v>2</v>
      </c>
      <c r="N4628">
        <v>2639</v>
      </c>
      <c r="O4628">
        <v>10</v>
      </c>
      <c r="P4628">
        <v>77</v>
      </c>
      <c r="Q4628">
        <v>1</v>
      </c>
      <c r="R4628">
        <v>5278</v>
      </c>
      <c r="S4628" t="str" cm="1">
        <f t="array" ref="S4628">_xlfn.IFS(E4631&lt;30,"18-29",E4631&lt;45,"30-44",TRUE,"45+")</f>
        <v>45+</v>
      </c>
      <c r="T4628" t="str" cm="1">
        <f t="array" ref="T4628">_xlfn.IFS(F4628&lt;=2,"0-2 Years",F4628&lt;=5,"3-5 Years",F4628&lt;=8,"6-8 Years",TRUE,"9-10 Years")</f>
        <v>3-5 Years</v>
      </c>
      <c r="U4628" t="str" cm="1">
        <f t="array" ref="U4628">_xlfn.IFS(P4628&gt;60,"High Risk",P4628&gt;30,"Medium Risk",TRUE,"Low Risk")</f>
        <v>High Risk</v>
      </c>
      <c r="V4628">
        <f t="shared" si="72"/>
        <v>5</v>
      </c>
    </row>
    <row r="4629" spans="1:22" hidden="1" x14ac:dyDescent="0.2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 s="2">
        <v>0</v>
      </c>
      <c r="H4629">
        <v>1</v>
      </c>
      <c r="I4629">
        <v>0</v>
      </c>
      <c r="J4629">
        <v>1</v>
      </c>
      <c r="K4629" s="1">
        <v>119348.28</v>
      </c>
      <c r="L4629">
        <v>0</v>
      </c>
      <c r="M4629">
        <v>28</v>
      </c>
      <c r="N4629">
        <v>215</v>
      </c>
      <c r="O4629">
        <v>5</v>
      </c>
      <c r="P4629">
        <v>36</v>
      </c>
      <c r="Q4629">
        <v>0.17857142857142858</v>
      </c>
      <c r="R4629">
        <v>6020</v>
      </c>
      <c r="S4629" t="str" cm="1">
        <f t="array" ref="S4629">_xlfn.IFS(E4632&lt;30,"18-29",E4632&lt;45,"30-44",TRUE,"45+")</f>
        <v>30-44</v>
      </c>
      <c r="T4629" t="str" cm="1">
        <f t="array" ref="T4629">_xlfn.IFS(F4629&lt;=2,"0-2 Years",F4629&lt;=5,"3-5 Years",F4629&lt;=8,"6-8 Years",TRUE,"9-10 Years")</f>
        <v>6-8 Years</v>
      </c>
      <c r="U4629" t="str" cm="1">
        <f t="array" ref="U4629">_xlfn.IFS(P4629&gt;60,"High Risk",P4629&gt;30,"Medium Risk",TRUE,"Low Risk")</f>
        <v>Medium Risk</v>
      </c>
      <c r="V4629">
        <f t="shared" si="72"/>
        <v>5</v>
      </c>
    </row>
    <row r="4630" spans="1:22" hidden="1" x14ac:dyDescent="0.2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 s="2">
        <v>132187.73000000001</v>
      </c>
      <c r="H4630">
        <v>2</v>
      </c>
      <c r="I4630">
        <v>1</v>
      </c>
      <c r="J4630">
        <v>1</v>
      </c>
      <c r="K4630" s="1">
        <v>178331.36</v>
      </c>
      <c r="L4630">
        <v>0</v>
      </c>
      <c r="M4630">
        <v>29</v>
      </c>
      <c r="N4630">
        <v>3382</v>
      </c>
      <c r="O4630">
        <v>2</v>
      </c>
      <c r="P4630">
        <v>2</v>
      </c>
      <c r="Q4630">
        <v>6.8965517241379309E-2</v>
      </c>
      <c r="R4630">
        <v>98078</v>
      </c>
      <c r="S4630" t="str" cm="1">
        <f t="array" ref="S4630">_xlfn.IFS(E4633&lt;30,"18-29",E4633&lt;45,"30-44",TRUE,"45+")</f>
        <v>30-44</v>
      </c>
      <c r="T4630" t="str" cm="1">
        <f t="array" ref="T4630">_xlfn.IFS(F4630&lt;=2,"0-2 Years",F4630&lt;=5,"3-5 Years",F4630&lt;=8,"6-8 Years",TRUE,"9-10 Years")</f>
        <v>0-2 Years</v>
      </c>
      <c r="U4630" t="str" cm="1">
        <f t="array" ref="U4630">_xlfn.IFS(P4630&gt;60,"High Risk",P4630&gt;30,"Medium Risk",TRUE,"Low Risk")</f>
        <v>Low Risk</v>
      </c>
      <c r="V4630">
        <f t="shared" si="72"/>
        <v>1</v>
      </c>
    </row>
    <row r="4631" spans="1:22" x14ac:dyDescent="0.2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 s="2">
        <v>98649.55</v>
      </c>
      <c r="H4631">
        <v>1</v>
      </c>
      <c r="I4631">
        <v>1</v>
      </c>
      <c r="J4631">
        <v>0</v>
      </c>
      <c r="K4631" s="1">
        <v>119174.88</v>
      </c>
      <c r="L4631">
        <v>1</v>
      </c>
      <c r="M4631">
        <v>6</v>
      </c>
      <c r="N4631">
        <v>2249</v>
      </c>
      <c r="O4631">
        <v>1</v>
      </c>
      <c r="P4631">
        <v>28</v>
      </c>
      <c r="Q4631">
        <v>0.16666666666666666</v>
      </c>
      <c r="R4631">
        <v>13494</v>
      </c>
      <c r="S4631" t="str" cm="1">
        <f t="array" ref="S4631">_xlfn.IFS(E4634&lt;30,"18-29",E4634&lt;45,"30-44",TRUE,"45+")</f>
        <v>30-44</v>
      </c>
      <c r="T4631" t="str" cm="1">
        <f t="array" ref="T4631">_xlfn.IFS(F4631&lt;=2,"0-2 Years",F4631&lt;=5,"3-5 Years",F4631&lt;=8,"6-8 Years",TRUE,"9-10 Years")</f>
        <v>6-8 Years</v>
      </c>
      <c r="U4631" t="str" cm="1">
        <f t="array" ref="U4631">_xlfn.IFS(P4631&gt;60,"High Risk",P4631&gt;30,"Medium Risk",TRUE,"Low Risk")</f>
        <v>Low Risk</v>
      </c>
      <c r="V4631">
        <f t="shared" si="72"/>
        <v>6</v>
      </c>
    </row>
    <row r="4632" spans="1:22" hidden="1" x14ac:dyDescent="0.2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 s="2">
        <v>126444.08</v>
      </c>
      <c r="H4632">
        <v>2</v>
      </c>
      <c r="I4632">
        <v>1</v>
      </c>
      <c r="J4632">
        <v>1</v>
      </c>
      <c r="K4632" s="1">
        <v>82662.73</v>
      </c>
      <c r="L4632">
        <v>0</v>
      </c>
      <c r="M4632">
        <v>13</v>
      </c>
      <c r="N4632">
        <v>3459</v>
      </c>
      <c r="O4632">
        <v>7</v>
      </c>
      <c r="P4632">
        <v>160</v>
      </c>
      <c r="Q4632">
        <v>0.53846153846153844</v>
      </c>
      <c r="R4632">
        <v>44967</v>
      </c>
      <c r="S4632" t="str" cm="1">
        <f t="array" ref="S4632">_xlfn.IFS(E4635&lt;30,"18-29",E4635&lt;45,"30-44",TRUE,"45+")</f>
        <v>45+</v>
      </c>
      <c r="T4632" t="str" cm="1">
        <f t="array" ref="T4632">_xlfn.IFS(F4632&lt;=2,"0-2 Years",F4632&lt;=5,"3-5 Years",F4632&lt;=8,"6-8 Years",TRUE,"9-10 Years")</f>
        <v>0-2 Years</v>
      </c>
      <c r="U4632" t="str" cm="1">
        <f t="array" ref="U4632">_xlfn.IFS(P4632&gt;60,"High Risk",P4632&gt;30,"Medium Risk",TRUE,"Low Risk")</f>
        <v>High Risk</v>
      </c>
      <c r="V4632">
        <f t="shared" si="72"/>
        <v>1</v>
      </c>
    </row>
    <row r="4633" spans="1:22" hidden="1" x14ac:dyDescent="0.2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 s="2">
        <v>154159.51</v>
      </c>
      <c r="H4633">
        <v>1</v>
      </c>
      <c r="I4633">
        <v>1</v>
      </c>
      <c r="J4633">
        <v>0</v>
      </c>
      <c r="K4633" s="1">
        <v>40441.1</v>
      </c>
      <c r="L4633">
        <v>0</v>
      </c>
      <c r="M4633">
        <v>20</v>
      </c>
      <c r="N4633">
        <v>3525</v>
      </c>
      <c r="O4633">
        <v>5</v>
      </c>
      <c r="P4633">
        <v>8</v>
      </c>
      <c r="Q4633">
        <v>0.25</v>
      </c>
      <c r="R4633">
        <v>70500</v>
      </c>
      <c r="S4633" t="str" cm="1">
        <f t="array" ref="S4633">_xlfn.IFS(E4636&lt;30,"18-29",E4636&lt;45,"30-44",TRUE,"45+")</f>
        <v>45+</v>
      </c>
      <c r="T4633" t="str" cm="1">
        <f t="array" ref="T4633">_xlfn.IFS(F4633&lt;=2,"0-2 Years",F4633&lt;=5,"3-5 Years",F4633&lt;=8,"6-8 Years",TRUE,"9-10 Years")</f>
        <v>6-8 Years</v>
      </c>
      <c r="U4633" t="str" cm="1">
        <f t="array" ref="U4633">_xlfn.IFS(P4633&gt;60,"High Risk",P4633&gt;30,"Medium Risk",TRUE,"Low Risk")</f>
        <v>Low Risk</v>
      </c>
      <c r="V4633">
        <f t="shared" si="72"/>
        <v>5</v>
      </c>
    </row>
    <row r="4634" spans="1:22" x14ac:dyDescent="0.2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 s="2">
        <v>0</v>
      </c>
      <c r="H4634">
        <v>2</v>
      </c>
      <c r="I4634">
        <v>1</v>
      </c>
      <c r="J4634">
        <v>0</v>
      </c>
      <c r="K4634" s="1">
        <v>109881.71</v>
      </c>
      <c r="L4634">
        <v>0</v>
      </c>
      <c r="M4634">
        <v>18</v>
      </c>
      <c r="N4634">
        <v>1802</v>
      </c>
      <c r="O4634">
        <v>6</v>
      </c>
      <c r="P4634">
        <v>180</v>
      </c>
      <c r="Q4634">
        <v>0.33333333333333331</v>
      </c>
      <c r="R4634">
        <v>32436</v>
      </c>
      <c r="S4634" t="str" cm="1">
        <f t="array" ref="S4634">_xlfn.IFS(E4637&lt;30,"18-29",E4637&lt;45,"30-44",TRUE,"45+")</f>
        <v>30-44</v>
      </c>
      <c r="T4634" t="str" cm="1">
        <f t="array" ref="T4634">_xlfn.IFS(F4634&lt;=2,"0-2 Years",F4634&lt;=5,"3-5 Years",F4634&lt;=8,"6-8 Years",TRUE,"9-10 Years")</f>
        <v>3-5 Years</v>
      </c>
      <c r="U4634" t="str" cm="1">
        <f t="array" ref="U4634">_xlfn.IFS(P4634&gt;60,"High Risk",P4634&gt;30,"Medium Risk",TRUE,"Low Risk")</f>
        <v>High Risk</v>
      </c>
      <c r="V4634">
        <f t="shared" si="72"/>
        <v>6</v>
      </c>
    </row>
    <row r="4635" spans="1:22" hidden="1" x14ac:dyDescent="0.2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 s="2">
        <v>129250</v>
      </c>
      <c r="H4635">
        <v>2</v>
      </c>
      <c r="I4635">
        <v>1</v>
      </c>
      <c r="J4635">
        <v>1</v>
      </c>
      <c r="K4635" s="1">
        <v>157937.35</v>
      </c>
      <c r="L4635">
        <v>0</v>
      </c>
      <c r="M4635">
        <v>28</v>
      </c>
      <c r="N4635">
        <v>2046</v>
      </c>
      <c r="O4635">
        <v>4</v>
      </c>
      <c r="P4635">
        <v>93</v>
      </c>
      <c r="Q4635">
        <v>0.14285714285714285</v>
      </c>
      <c r="R4635">
        <v>57288</v>
      </c>
      <c r="S4635" t="str" cm="1">
        <f t="array" ref="S4635">_xlfn.IFS(E4638&lt;30,"18-29",E4638&lt;45,"30-44",TRUE,"45+")</f>
        <v>30-44</v>
      </c>
      <c r="T4635" t="str" cm="1">
        <f t="array" ref="T4635">_xlfn.IFS(F4635&lt;=2,"0-2 Years",F4635&lt;=5,"3-5 Years",F4635&lt;=8,"6-8 Years",TRUE,"9-10 Years")</f>
        <v>6-8 Years</v>
      </c>
      <c r="U4635" t="str" cm="1">
        <f t="array" ref="U4635">_xlfn.IFS(P4635&gt;60,"High Risk",P4635&gt;30,"Medium Risk",TRUE,"Low Risk")</f>
        <v>High Risk</v>
      </c>
      <c r="V4635">
        <f t="shared" si="72"/>
        <v>1</v>
      </c>
    </row>
    <row r="4636" spans="1:22" x14ac:dyDescent="0.2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 s="2">
        <v>0</v>
      </c>
      <c r="H4636">
        <v>1</v>
      </c>
      <c r="I4636">
        <v>1</v>
      </c>
      <c r="J4636">
        <v>0</v>
      </c>
      <c r="K4636" s="1">
        <v>38276.839999999997</v>
      </c>
      <c r="L4636">
        <v>1</v>
      </c>
      <c r="M4636">
        <v>20</v>
      </c>
      <c r="N4636">
        <v>2190</v>
      </c>
      <c r="O4636">
        <v>2</v>
      </c>
      <c r="P4636">
        <v>38</v>
      </c>
      <c r="Q4636">
        <v>0.1</v>
      </c>
      <c r="R4636">
        <v>43800</v>
      </c>
      <c r="S4636" t="str" cm="1">
        <f t="array" ref="S4636">_xlfn.IFS(E4639&lt;30,"18-29",E4639&lt;45,"30-44",TRUE,"45+")</f>
        <v>30-44</v>
      </c>
      <c r="T4636" t="str" cm="1">
        <f t="array" ref="T4636">_xlfn.IFS(F4636&lt;=2,"0-2 Years",F4636&lt;=5,"3-5 Years",F4636&lt;=8,"6-8 Years",TRUE,"9-10 Years")</f>
        <v>3-5 Years</v>
      </c>
      <c r="U4636" t="str" cm="1">
        <f t="array" ref="U4636">_xlfn.IFS(P4636&gt;60,"High Risk",P4636&gt;30,"Medium Risk",TRUE,"Low Risk")</f>
        <v>Medium Risk</v>
      </c>
      <c r="V4636">
        <f t="shared" si="72"/>
        <v>8</v>
      </c>
    </row>
    <row r="4637" spans="1:22" hidden="1" x14ac:dyDescent="0.2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 s="2">
        <v>167733.51</v>
      </c>
      <c r="H4637">
        <v>2</v>
      </c>
      <c r="I4637">
        <v>1</v>
      </c>
      <c r="J4637">
        <v>1</v>
      </c>
      <c r="K4637" s="1">
        <v>65222.48</v>
      </c>
      <c r="L4637">
        <v>0</v>
      </c>
      <c r="M4637">
        <v>16</v>
      </c>
      <c r="N4637">
        <v>4812</v>
      </c>
      <c r="O4637">
        <v>10</v>
      </c>
      <c r="P4637">
        <v>43</v>
      </c>
      <c r="Q4637">
        <v>0.625</v>
      </c>
      <c r="R4637">
        <v>76992</v>
      </c>
      <c r="S4637" t="str" cm="1">
        <f t="array" ref="S4637">_xlfn.IFS(E4640&lt;30,"18-29",E4640&lt;45,"30-44",TRUE,"45+")</f>
        <v>45+</v>
      </c>
      <c r="T4637" t="str" cm="1">
        <f t="array" ref="T4637">_xlfn.IFS(F4637&lt;=2,"0-2 Years",F4637&lt;=5,"3-5 Years",F4637&lt;=8,"6-8 Years",TRUE,"9-10 Years")</f>
        <v>0-2 Years</v>
      </c>
      <c r="U4637" t="str" cm="1">
        <f t="array" ref="U4637">_xlfn.IFS(P4637&gt;60,"High Risk",P4637&gt;30,"Medium Risk",TRUE,"Low Risk")</f>
        <v>Medium Risk</v>
      </c>
      <c r="V4637">
        <f t="shared" si="72"/>
        <v>1</v>
      </c>
    </row>
    <row r="4638" spans="1:22" hidden="1" x14ac:dyDescent="0.2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 s="2">
        <v>56116.3</v>
      </c>
      <c r="H4638">
        <v>2</v>
      </c>
      <c r="I4638">
        <v>0</v>
      </c>
      <c r="J4638">
        <v>0</v>
      </c>
      <c r="K4638" s="1">
        <v>2181.94</v>
      </c>
      <c r="L4638">
        <v>0</v>
      </c>
      <c r="M4638">
        <v>2</v>
      </c>
      <c r="N4638">
        <v>4784</v>
      </c>
      <c r="O4638">
        <v>0</v>
      </c>
      <c r="P4638">
        <v>18</v>
      </c>
      <c r="Q4638">
        <v>0</v>
      </c>
      <c r="R4638">
        <v>9568</v>
      </c>
      <c r="S4638" t="str" cm="1">
        <f t="array" ref="S4638">_xlfn.IFS(E4641&lt;30,"18-29",E4641&lt;45,"30-44",TRUE,"45+")</f>
        <v>18-29</v>
      </c>
      <c r="T4638" t="str" cm="1">
        <f t="array" ref="T4638">_xlfn.IFS(F4638&lt;=2,"0-2 Years",F4638&lt;=5,"3-5 Years",F4638&lt;=8,"6-8 Years",TRUE,"9-10 Years")</f>
        <v>0-2 Years</v>
      </c>
      <c r="U4638" t="str" cm="1">
        <f t="array" ref="U4638">_xlfn.IFS(P4638&gt;60,"High Risk",P4638&gt;30,"Medium Risk",TRUE,"Low Risk")</f>
        <v>Low Risk</v>
      </c>
      <c r="V4638">
        <f t="shared" si="72"/>
        <v>4</v>
      </c>
    </row>
    <row r="4639" spans="1:22" hidden="1" x14ac:dyDescent="0.2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 s="2">
        <v>141581.07999999999</v>
      </c>
      <c r="H4639">
        <v>1</v>
      </c>
      <c r="I4639">
        <v>1</v>
      </c>
      <c r="J4639">
        <v>0</v>
      </c>
      <c r="K4639" s="1">
        <v>156249.06</v>
      </c>
      <c r="L4639">
        <v>0</v>
      </c>
      <c r="M4639">
        <v>3</v>
      </c>
      <c r="N4639">
        <v>2721</v>
      </c>
      <c r="O4639">
        <v>10</v>
      </c>
      <c r="P4639">
        <v>9</v>
      </c>
      <c r="Q4639">
        <v>1</v>
      </c>
      <c r="R4639">
        <v>8163</v>
      </c>
      <c r="S4639" t="str" cm="1">
        <f t="array" ref="S4639">_xlfn.IFS(E4642&lt;30,"18-29",E4642&lt;45,"30-44",TRUE,"45+")</f>
        <v>30-44</v>
      </c>
      <c r="T4639" t="str" cm="1">
        <f t="array" ref="T4639">_xlfn.IFS(F4639&lt;=2,"0-2 Years",F4639&lt;=5,"3-5 Years",F4639&lt;=8,"6-8 Years",TRUE,"9-10 Years")</f>
        <v>3-5 Years</v>
      </c>
      <c r="U4639" t="str" cm="1">
        <f t="array" ref="U4639">_xlfn.IFS(P4639&gt;60,"High Risk",P4639&gt;30,"Medium Risk",TRUE,"Low Risk")</f>
        <v>Low Risk</v>
      </c>
      <c r="V4639">
        <f t="shared" si="72"/>
        <v>5</v>
      </c>
    </row>
    <row r="4640" spans="1:22" hidden="1" x14ac:dyDescent="0.2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 s="2">
        <v>139675.07</v>
      </c>
      <c r="H4640">
        <v>2</v>
      </c>
      <c r="I4640">
        <v>1</v>
      </c>
      <c r="J4640">
        <v>0</v>
      </c>
      <c r="K4640" s="1">
        <v>45591.23</v>
      </c>
      <c r="L4640">
        <v>0</v>
      </c>
      <c r="M4640">
        <v>7</v>
      </c>
      <c r="N4640">
        <v>2766</v>
      </c>
      <c r="O4640">
        <v>3</v>
      </c>
      <c r="P4640">
        <v>110</v>
      </c>
      <c r="Q4640">
        <v>0.42857142857142855</v>
      </c>
      <c r="R4640">
        <v>19362</v>
      </c>
      <c r="S4640" t="str" cm="1">
        <f t="array" ref="S4640">_xlfn.IFS(E4643&lt;30,"18-29",E4643&lt;45,"30-44",TRUE,"45+")</f>
        <v>30-44</v>
      </c>
      <c r="T4640" t="str" cm="1">
        <f t="array" ref="T4640">_xlfn.IFS(F4640&lt;=2,"0-2 Years",F4640&lt;=5,"3-5 Years",F4640&lt;=8,"6-8 Years",TRUE,"9-10 Years")</f>
        <v>6-8 Years</v>
      </c>
      <c r="U4640" t="str" cm="1">
        <f t="array" ref="U4640">_xlfn.IFS(P4640&gt;60,"High Risk",P4640&gt;30,"Medium Risk",TRUE,"Low Risk")</f>
        <v>High Risk</v>
      </c>
      <c r="V4640">
        <f t="shared" si="72"/>
        <v>4</v>
      </c>
    </row>
    <row r="4641" spans="1:22" hidden="1" x14ac:dyDescent="0.2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 s="2">
        <v>66201.960000000006</v>
      </c>
      <c r="H4641">
        <v>1</v>
      </c>
      <c r="I4641">
        <v>1</v>
      </c>
      <c r="J4641">
        <v>1</v>
      </c>
      <c r="K4641" s="1">
        <v>79458.12</v>
      </c>
      <c r="L4641">
        <v>0</v>
      </c>
      <c r="M4641">
        <v>3</v>
      </c>
      <c r="N4641">
        <v>2796</v>
      </c>
      <c r="O4641">
        <v>4</v>
      </c>
      <c r="P4641">
        <v>92</v>
      </c>
      <c r="Q4641">
        <v>1</v>
      </c>
      <c r="R4641">
        <v>8388</v>
      </c>
      <c r="S4641" t="str" cm="1">
        <f t="array" ref="S4641">_xlfn.IFS(E4644&lt;30,"18-29",E4644&lt;45,"30-44",TRUE,"45+")</f>
        <v>18-29</v>
      </c>
      <c r="T4641" t="str" cm="1">
        <f t="array" ref="T4641">_xlfn.IFS(F4641&lt;=2,"0-2 Years",F4641&lt;=5,"3-5 Years",F4641&lt;=8,"6-8 Years",TRUE,"9-10 Years")</f>
        <v>6-8 Years</v>
      </c>
      <c r="U4641" t="str" cm="1">
        <f t="array" ref="U4641">_xlfn.IFS(P4641&gt;60,"High Risk",P4641&gt;30,"Medium Risk",TRUE,"Low Risk")</f>
        <v>High Risk</v>
      </c>
      <c r="V4641">
        <f t="shared" si="72"/>
        <v>2</v>
      </c>
    </row>
    <row r="4642" spans="1:22" x14ac:dyDescent="0.2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 s="2">
        <v>0</v>
      </c>
      <c r="H4642">
        <v>2</v>
      </c>
      <c r="I4642">
        <v>0</v>
      </c>
      <c r="J4642">
        <v>0</v>
      </c>
      <c r="K4642" s="1">
        <v>103042.2</v>
      </c>
      <c r="L4642">
        <v>1</v>
      </c>
      <c r="M4642">
        <v>13</v>
      </c>
      <c r="N4642">
        <v>2570</v>
      </c>
      <c r="O4642">
        <v>8</v>
      </c>
      <c r="P4642">
        <v>15</v>
      </c>
      <c r="Q4642">
        <v>0.61538461538461542</v>
      </c>
      <c r="R4642">
        <v>33410</v>
      </c>
      <c r="S4642" t="str" cm="1">
        <f t="array" ref="S4642">_xlfn.IFS(E4645&lt;30,"18-29",E4645&lt;45,"30-44",TRUE,"45+")</f>
        <v>45+</v>
      </c>
      <c r="T4642" t="str" cm="1">
        <f t="array" ref="T4642">_xlfn.IFS(F4642&lt;=2,"0-2 Years",F4642&lt;=5,"3-5 Years",F4642&lt;=8,"6-8 Years",TRUE,"9-10 Years")</f>
        <v>9-10 Years</v>
      </c>
      <c r="U4642" t="str" cm="1">
        <f t="array" ref="U4642">_xlfn.IFS(P4642&gt;60,"High Risk",P4642&gt;30,"Medium Risk",TRUE,"Low Risk")</f>
        <v>Low Risk</v>
      </c>
      <c r="V4642">
        <f t="shared" si="72"/>
        <v>6</v>
      </c>
    </row>
    <row r="4643" spans="1:22" hidden="1" x14ac:dyDescent="0.2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 s="2">
        <v>133658.23999999999</v>
      </c>
      <c r="H4643">
        <v>1</v>
      </c>
      <c r="I4643">
        <v>1</v>
      </c>
      <c r="J4643">
        <v>0</v>
      </c>
      <c r="K4643" s="1">
        <v>70209.83</v>
      </c>
      <c r="L4643">
        <v>0</v>
      </c>
      <c r="M4643">
        <v>17</v>
      </c>
      <c r="N4643">
        <v>1382</v>
      </c>
      <c r="O4643">
        <v>8</v>
      </c>
      <c r="P4643">
        <v>58</v>
      </c>
      <c r="Q4643">
        <v>0.47058823529411764</v>
      </c>
      <c r="R4643">
        <v>23494</v>
      </c>
      <c r="S4643" t="str" cm="1">
        <f t="array" ref="S4643">_xlfn.IFS(E4646&lt;30,"18-29",E4646&lt;45,"30-44",TRUE,"45+")</f>
        <v>45+</v>
      </c>
      <c r="T4643" t="str" cm="1">
        <f t="array" ref="T4643">_xlfn.IFS(F4643&lt;=2,"0-2 Years",F4643&lt;=5,"3-5 Years",F4643&lt;=8,"6-8 Years",TRUE,"9-10 Years")</f>
        <v>3-5 Years</v>
      </c>
      <c r="U4643" t="str" cm="1">
        <f t="array" ref="U4643">_xlfn.IFS(P4643&gt;60,"High Risk",P4643&gt;30,"Medium Risk",TRUE,"Low Risk")</f>
        <v>Medium Risk</v>
      </c>
      <c r="V4643">
        <f t="shared" si="72"/>
        <v>5</v>
      </c>
    </row>
    <row r="4644" spans="1:22" hidden="1" x14ac:dyDescent="0.2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 s="2">
        <v>136202.78</v>
      </c>
      <c r="H4644">
        <v>1</v>
      </c>
      <c r="I4644">
        <v>1</v>
      </c>
      <c r="J4644">
        <v>0</v>
      </c>
      <c r="K4644" s="1">
        <v>176743.51</v>
      </c>
      <c r="L4644">
        <v>0</v>
      </c>
      <c r="M4644">
        <v>4</v>
      </c>
      <c r="N4644">
        <v>4000</v>
      </c>
      <c r="O4644">
        <v>2</v>
      </c>
      <c r="P4644">
        <v>36</v>
      </c>
      <c r="Q4644">
        <v>0.5</v>
      </c>
      <c r="R4644">
        <v>16000</v>
      </c>
      <c r="S4644" t="str" cm="1">
        <f t="array" ref="S4644">_xlfn.IFS(E4647&lt;30,"18-29",E4647&lt;45,"30-44",TRUE,"45+")</f>
        <v>30-44</v>
      </c>
      <c r="T4644" t="str" cm="1">
        <f t="array" ref="T4644">_xlfn.IFS(F4644&lt;=2,"0-2 Years",F4644&lt;=5,"3-5 Years",F4644&lt;=8,"6-8 Years",TRUE,"9-10 Years")</f>
        <v>3-5 Years</v>
      </c>
      <c r="U4644" t="str" cm="1">
        <f t="array" ref="U4644">_xlfn.IFS(P4644&gt;60,"High Risk",P4644&gt;30,"Medium Risk",TRUE,"Low Risk")</f>
        <v>Medium Risk</v>
      </c>
      <c r="V4644">
        <f t="shared" si="72"/>
        <v>5</v>
      </c>
    </row>
    <row r="4645" spans="1:22" x14ac:dyDescent="0.2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 s="2">
        <v>131778.07999999999</v>
      </c>
      <c r="H4645">
        <v>1</v>
      </c>
      <c r="I4645">
        <v>0</v>
      </c>
      <c r="J4645">
        <v>0</v>
      </c>
      <c r="K4645" s="1">
        <v>10703.53</v>
      </c>
      <c r="L4645">
        <v>1</v>
      </c>
      <c r="M4645">
        <v>12</v>
      </c>
      <c r="N4645">
        <v>2681</v>
      </c>
      <c r="O4645">
        <v>2</v>
      </c>
      <c r="P4645">
        <v>36</v>
      </c>
      <c r="Q4645">
        <v>0.16666666666666666</v>
      </c>
      <c r="R4645">
        <v>32172</v>
      </c>
      <c r="S4645" t="str" cm="1">
        <f t="array" ref="S4645">_xlfn.IFS(E4648&lt;30,"18-29",E4648&lt;45,"30-44",TRUE,"45+")</f>
        <v>18-29</v>
      </c>
      <c r="T4645" t="str" cm="1">
        <f t="array" ref="T4645">_xlfn.IFS(F4645&lt;=2,"0-2 Years",F4645&lt;=5,"3-5 Years",F4645&lt;=8,"6-8 Years",TRUE,"9-10 Years")</f>
        <v>0-2 Years</v>
      </c>
      <c r="U4645" t="str" cm="1">
        <f t="array" ref="U4645">_xlfn.IFS(P4645&gt;60,"High Risk",P4645&gt;30,"Medium Risk",TRUE,"Low Risk")</f>
        <v>Medium Risk</v>
      </c>
      <c r="V4645">
        <f t="shared" si="72"/>
        <v>7</v>
      </c>
    </row>
    <row r="4646" spans="1:22" x14ac:dyDescent="0.2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 s="2">
        <v>0</v>
      </c>
      <c r="H4646">
        <v>2</v>
      </c>
      <c r="I4646">
        <v>0</v>
      </c>
      <c r="J4646">
        <v>0</v>
      </c>
      <c r="K4646" s="1">
        <v>151425.82</v>
      </c>
      <c r="L4646">
        <v>0</v>
      </c>
      <c r="M4646">
        <v>13</v>
      </c>
      <c r="N4646">
        <v>2644</v>
      </c>
      <c r="O4646">
        <v>9</v>
      </c>
      <c r="P4646">
        <v>159</v>
      </c>
      <c r="Q4646">
        <v>0.69230769230769229</v>
      </c>
      <c r="R4646">
        <v>34372</v>
      </c>
      <c r="S4646" t="str" cm="1">
        <f t="array" ref="S4646">_xlfn.IFS(E4649&lt;30,"18-29",E4649&lt;45,"30-44",TRUE,"45+")</f>
        <v>18-29</v>
      </c>
      <c r="T4646" t="str" cm="1">
        <f t="array" ref="T4646">_xlfn.IFS(F4646&lt;=2,"0-2 Years",F4646&lt;=5,"3-5 Years",F4646&lt;=8,"6-8 Years",TRUE,"9-10 Years")</f>
        <v>3-5 Years</v>
      </c>
      <c r="U4646" t="str" cm="1">
        <f t="array" ref="U4646">_xlfn.IFS(P4646&gt;60,"High Risk",P4646&gt;30,"Medium Risk",TRUE,"Low Risk")</f>
        <v>High Risk</v>
      </c>
      <c r="V4646">
        <f t="shared" si="72"/>
        <v>7</v>
      </c>
    </row>
    <row r="4647" spans="1:22" hidden="1" x14ac:dyDescent="0.2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 s="2">
        <v>0</v>
      </c>
      <c r="H4647">
        <v>2</v>
      </c>
      <c r="I4647">
        <v>1</v>
      </c>
      <c r="J4647">
        <v>1</v>
      </c>
      <c r="K4647" s="1">
        <v>3894.34</v>
      </c>
      <c r="L4647">
        <v>0</v>
      </c>
      <c r="M4647">
        <v>7</v>
      </c>
      <c r="N4647">
        <v>2696</v>
      </c>
      <c r="O4647">
        <v>2</v>
      </c>
      <c r="P4647">
        <v>73</v>
      </c>
      <c r="Q4647">
        <v>0.2857142857142857</v>
      </c>
      <c r="R4647">
        <v>18872</v>
      </c>
      <c r="S4647" t="str" cm="1">
        <f t="array" ref="S4647">_xlfn.IFS(E4650&lt;30,"18-29",E4650&lt;45,"30-44",TRUE,"45+")</f>
        <v>45+</v>
      </c>
      <c r="T4647" t="str" cm="1">
        <f t="array" ref="T4647">_xlfn.IFS(F4647&lt;=2,"0-2 Years",F4647&lt;=5,"3-5 Years",F4647&lt;=8,"6-8 Years",TRUE,"9-10 Years")</f>
        <v>3-5 Years</v>
      </c>
      <c r="U4647" t="str" cm="1">
        <f t="array" ref="U4647">_xlfn.IFS(P4647&gt;60,"High Risk",P4647&gt;30,"Medium Risk",TRUE,"Low Risk")</f>
        <v>High Risk</v>
      </c>
      <c r="V4647">
        <f t="shared" si="72"/>
        <v>3</v>
      </c>
    </row>
    <row r="4648" spans="1:22" hidden="1" x14ac:dyDescent="0.2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 s="2">
        <v>42712.87</v>
      </c>
      <c r="H4648">
        <v>2</v>
      </c>
      <c r="I4648">
        <v>1</v>
      </c>
      <c r="J4648">
        <v>1</v>
      </c>
      <c r="K4648" s="1">
        <v>28861.69</v>
      </c>
      <c r="L4648">
        <v>0</v>
      </c>
      <c r="M4648">
        <v>4</v>
      </c>
      <c r="N4648">
        <v>3286</v>
      </c>
      <c r="O4648">
        <v>7</v>
      </c>
      <c r="P4648">
        <v>64</v>
      </c>
      <c r="Q4648">
        <v>1</v>
      </c>
      <c r="R4648">
        <v>13144</v>
      </c>
      <c r="S4648" t="str" cm="1">
        <f t="array" ref="S4648">_xlfn.IFS(E4651&lt;30,"18-29",E4651&lt;45,"30-44",TRUE,"45+")</f>
        <v>30-44</v>
      </c>
      <c r="T4648" t="str" cm="1">
        <f t="array" ref="T4648">_xlfn.IFS(F4648&lt;=2,"0-2 Years",F4648&lt;=5,"3-5 Years",F4648&lt;=8,"6-8 Years",TRUE,"9-10 Years")</f>
        <v>6-8 Years</v>
      </c>
      <c r="U4648" t="str" cm="1">
        <f t="array" ref="U4648">_xlfn.IFS(P4648&gt;60,"High Risk",P4648&gt;30,"Medium Risk",TRUE,"Low Risk")</f>
        <v>High Risk</v>
      </c>
      <c r="V4648">
        <f t="shared" si="72"/>
        <v>0</v>
      </c>
    </row>
    <row r="4649" spans="1:22" x14ac:dyDescent="0.2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 s="2">
        <v>0</v>
      </c>
      <c r="H4649">
        <v>2</v>
      </c>
      <c r="I4649">
        <v>1</v>
      </c>
      <c r="J4649">
        <v>0</v>
      </c>
      <c r="K4649" s="1">
        <v>177703.15</v>
      </c>
      <c r="L4649">
        <v>0</v>
      </c>
      <c r="M4649">
        <v>22</v>
      </c>
      <c r="N4649">
        <v>1912</v>
      </c>
      <c r="O4649">
        <v>0</v>
      </c>
      <c r="P4649">
        <v>26</v>
      </c>
      <c r="Q4649">
        <v>0</v>
      </c>
      <c r="R4649">
        <v>42064</v>
      </c>
      <c r="S4649" t="str" cm="1">
        <f t="array" ref="S4649">_xlfn.IFS(E4652&lt;30,"18-29",E4652&lt;45,"30-44",TRUE,"45+")</f>
        <v>30-44</v>
      </c>
      <c r="T4649" t="str" cm="1">
        <f t="array" ref="T4649">_xlfn.IFS(F4649&lt;=2,"0-2 Years",F4649&lt;=5,"3-5 Years",F4649&lt;=8,"6-8 Years",TRUE,"9-10 Years")</f>
        <v>3-5 Years</v>
      </c>
      <c r="U4649" t="str" cm="1">
        <f t="array" ref="U4649">_xlfn.IFS(P4649&gt;60,"High Risk",P4649&gt;30,"Medium Risk",TRUE,"Low Risk")</f>
        <v>Low Risk</v>
      </c>
      <c r="V4649">
        <f t="shared" si="72"/>
        <v>6</v>
      </c>
    </row>
    <row r="4650" spans="1:22" x14ac:dyDescent="0.2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 s="2">
        <v>0</v>
      </c>
      <c r="H4650">
        <v>2</v>
      </c>
      <c r="I4650">
        <v>1</v>
      </c>
      <c r="J4650">
        <v>0</v>
      </c>
      <c r="K4650" s="1">
        <v>136649.79999999999</v>
      </c>
      <c r="L4650">
        <v>1</v>
      </c>
      <c r="M4650">
        <v>25</v>
      </c>
      <c r="N4650">
        <v>3479</v>
      </c>
      <c r="O4650">
        <v>3</v>
      </c>
      <c r="P4650">
        <v>57</v>
      </c>
      <c r="Q4650">
        <v>0.12</v>
      </c>
      <c r="R4650">
        <v>86975</v>
      </c>
      <c r="S4650" t="str" cm="1">
        <f t="array" ref="S4650">_xlfn.IFS(E4653&lt;30,"18-29",E4653&lt;45,"30-44",TRUE,"45+")</f>
        <v>18-29</v>
      </c>
      <c r="T4650" t="str" cm="1">
        <f t="array" ref="T4650">_xlfn.IFS(F4650&lt;=2,"0-2 Years",F4650&lt;=5,"3-5 Years",F4650&lt;=8,"6-8 Years",TRUE,"9-10 Years")</f>
        <v>3-5 Years</v>
      </c>
      <c r="U4650" t="str" cm="1">
        <f t="array" ref="U4650">_xlfn.IFS(P4650&gt;60,"High Risk",P4650&gt;30,"Medium Risk",TRUE,"Low Risk")</f>
        <v>Medium Risk</v>
      </c>
      <c r="V4650">
        <f t="shared" si="72"/>
        <v>7</v>
      </c>
    </row>
    <row r="4651" spans="1:22" hidden="1" x14ac:dyDescent="0.2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 s="2">
        <v>142631.54</v>
      </c>
      <c r="H4651">
        <v>2</v>
      </c>
      <c r="I4651">
        <v>1</v>
      </c>
      <c r="J4651">
        <v>1</v>
      </c>
      <c r="K4651" s="1">
        <v>175894.24</v>
      </c>
      <c r="L4651">
        <v>0</v>
      </c>
      <c r="M4651">
        <v>4</v>
      </c>
      <c r="N4651">
        <v>533</v>
      </c>
      <c r="O4651">
        <v>2</v>
      </c>
      <c r="P4651">
        <v>143</v>
      </c>
      <c r="Q4651">
        <v>0.5</v>
      </c>
      <c r="R4651">
        <v>2132</v>
      </c>
      <c r="S4651" t="str" cm="1">
        <f t="array" ref="S4651">_xlfn.IFS(E4654&lt;30,"18-29",E4654&lt;45,"30-44",TRUE,"45+")</f>
        <v>30-44</v>
      </c>
      <c r="T4651" t="str" cm="1">
        <f t="array" ref="T4651">_xlfn.IFS(F4651&lt;=2,"0-2 Years",F4651&lt;=5,"3-5 Years",F4651&lt;=8,"6-8 Years",TRUE,"9-10 Years")</f>
        <v>0-2 Years</v>
      </c>
      <c r="U4651" t="str" cm="1">
        <f t="array" ref="U4651">_xlfn.IFS(P4651&gt;60,"High Risk",P4651&gt;30,"Medium Risk",TRUE,"Low Risk")</f>
        <v>High Risk</v>
      </c>
      <c r="V4651">
        <f t="shared" si="72"/>
        <v>1</v>
      </c>
    </row>
    <row r="4652" spans="1:22" hidden="1" x14ac:dyDescent="0.2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 s="2">
        <v>141204.65</v>
      </c>
      <c r="H4652">
        <v>2</v>
      </c>
      <c r="I4652">
        <v>1</v>
      </c>
      <c r="J4652">
        <v>0</v>
      </c>
      <c r="K4652" s="1">
        <v>76257.460000000006</v>
      </c>
      <c r="L4652">
        <v>0</v>
      </c>
      <c r="M4652">
        <v>7</v>
      </c>
      <c r="N4652">
        <v>3414</v>
      </c>
      <c r="O4652">
        <v>8</v>
      </c>
      <c r="P4652">
        <v>19</v>
      </c>
      <c r="Q4652">
        <v>1</v>
      </c>
      <c r="R4652">
        <v>23898</v>
      </c>
      <c r="S4652" t="str" cm="1">
        <f t="array" ref="S4652">_xlfn.IFS(E4655&lt;30,"18-29",E4655&lt;45,"30-44",TRUE,"45+")</f>
        <v>45+</v>
      </c>
      <c r="T4652" t="str" cm="1">
        <f t="array" ref="T4652">_xlfn.IFS(F4652&lt;=2,"0-2 Years",F4652&lt;=5,"3-5 Years",F4652&lt;=8,"6-8 Years",TRUE,"9-10 Years")</f>
        <v>0-2 Years</v>
      </c>
      <c r="U4652" t="str" cm="1">
        <f t="array" ref="U4652">_xlfn.IFS(P4652&gt;60,"High Risk",P4652&gt;30,"Medium Risk",TRUE,"Low Risk")</f>
        <v>Low Risk</v>
      </c>
      <c r="V4652">
        <f t="shared" si="72"/>
        <v>4</v>
      </c>
    </row>
    <row r="4653" spans="1:22" hidden="1" x14ac:dyDescent="0.2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 s="2">
        <v>131402.21</v>
      </c>
      <c r="H4653">
        <v>1</v>
      </c>
      <c r="I4653">
        <v>0</v>
      </c>
      <c r="J4653">
        <v>0</v>
      </c>
      <c r="K4653" s="1">
        <v>193668.49</v>
      </c>
      <c r="L4653">
        <v>0</v>
      </c>
      <c r="M4653">
        <v>24</v>
      </c>
      <c r="N4653">
        <v>4833</v>
      </c>
      <c r="O4653">
        <v>5</v>
      </c>
      <c r="P4653">
        <v>25</v>
      </c>
      <c r="Q4653">
        <v>0.20833333333333334</v>
      </c>
      <c r="R4653">
        <v>115992</v>
      </c>
      <c r="S4653" t="str" cm="1">
        <f t="array" ref="S4653">_xlfn.IFS(E4656&lt;30,"18-29",E4656&lt;45,"30-44",TRUE,"45+")</f>
        <v>30-44</v>
      </c>
      <c r="T4653" t="str" cm="1">
        <f t="array" ref="T4653">_xlfn.IFS(F4653&lt;=2,"0-2 Years",F4653&lt;=5,"3-5 Years",F4653&lt;=8,"6-8 Years",TRUE,"9-10 Years")</f>
        <v>6-8 Years</v>
      </c>
      <c r="U4653" t="str" cm="1">
        <f t="array" ref="U4653">_xlfn.IFS(P4653&gt;60,"High Risk",P4653&gt;30,"Medium Risk",TRUE,"Low Risk")</f>
        <v>Low Risk</v>
      </c>
      <c r="V4653">
        <f t="shared" si="72"/>
        <v>5</v>
      </c>
    </row>
    <row r="4654" spans="1:22" hidden="1" x14ac:dyDescent="0.2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 s="2">
        <v>92636.96</v>
      </c>
      <c r="H4654">
        <v>2</v>
      </c>
      <c r="I4654">
        <v>1</v>
      </c>
      <c r="J4654">
        <v>1</v>
      </c>
      <c r="K4654" s="1">
        <v>125671.29</v>
      </c>
      <c r="L4654">
        <v>0</v>
      </c>
      <c r="M4654">
        <v>16</v>
      </c>
      <c r="N4654">
        <v>1580</v>
      </c>
      <c r="O4654">
        <v>4</v>
      </c>
      <c r="P4654">
        <v>71</v>
      </c>
      <c r="Q4654">
        <v>0.25</v>
      </c>
      <c r="R4654">
        <v>25280</v>
      </c>
      <c r="S4654" t="str" cm="1">
        <f t="array" ref="S4654">_xlfn.IFS(E4657&lt;30,"18-29",E4657&lt;45,"30-44",TRUE,"45+")</f>
        <v>30-44</v>
      </c>
      <c r="T4654" t="str" cm="1">
        <f t="array" ref="T4654">_xlfn.IFS(F4654&lt;=2,"0-2 Years",F4654&lt;=5,"3-5 Years",F4654&lt;=8,"6-8 Years",TRUE,"9-10 Years")</f>
        <v>3-5 Years</v>
      </c>
      <c r="U4654" t="str" cm="1">
        <f t="array" ref="U4654">_xlfn.IFS(P4654&gt;60,"High Risk",P4654&gt;30,"Medium Risk",TRUE,"Low Risk")</f>
        <v>High Risk</v>
      </c>
      <c r="V4654">
        <f t="shared" si="72"/>
        <v>0</v>
      </c>
    </row>
    <row r="4655" spans="1:22" hidden="1" x14ac:dyDescent="0.2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 s="2">
        <v>0</v>
      </c>
      <c r="H4655">
        <v>2</v>
      </c>
      <c r="I4655">
        <v>0</v>
      </c>
      <c r="J4655">
        <v>1</v>
      </c>
      <c r="K4655" s="1">
        <v>174098.28</v>
      </c>
      <c r="L4655">
        <v>1</v>
      </c>
      <c r="M4655">
        <v>8</v>
      </c>
      <c r="N4655">
        <v>4565</v>
      </c>
      <c r="O4655">
        <v>10</v>
      </c>
      <c r="P4655">
        <v>29</v>
      </c>
      <c r="Q4655">
        <v>1</v>
      </c>
      <c r="R4655">
        <v>36520</v>
      </c>
      <c r="S4655" t="str" cm="1">
        <f t="array" ref="S4655">_xlfn.IFS(E4658&lt;30,"18-29",E4658&lt;45,"30-44",TRUE,"45+")</f>
        <v>30-44</v>
      </c>
      <c r="T4655" t="str" cm="1">
        <f t="array" ref="T4655">_xlfn.IFS(F4655&lt;=2,"0-2 Years",F4655&lt;=5,"3-5 Years",F4655&lt;=8,"6-8 Years",TRUE,"9-10 Years")</f>
        <v>3-5 Years</v>
      </c>
      <c r="U4655" t="str" cm="1">
        <f t="array" ref="U4655">_xlfn.IFS(P4655&gt;60,"High Risk",P4655&gt;30,"Medium Risk",TRUE,"Low Risk")</f>
        <v>Low Risk</v>
      </c>
      <c r="V4655">
        <f t="shared" si="72"/>
        <v>4</v>
      </c>
    </row>
    <row r="4656" spans="1:22" hidden="1" x14ac:dyDescent="0.2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 s="2">
        <v>102088.68</v>
      </c>
      <c r="H4656">
        <v>4</v>
      </c>
      <c r="I4656">
        <v>0</v>
      </c>
      <c r="J4656">
        <v>0</v>
      </c>
      <c r="K4656" s="1">
        <v>187866.21</v>
      </c>
      <c r="L4656">
        <v>1</v>
      </c>
      <c r="M4656">
        <v>24</v>
      </c>
      <c r="N4656">
        <v>3296</v>
      </c>
      <c r="O4656">
        <v>9</v>
      </c>
      <c r="P4656">
        <v>53</v>
      </c>
      <c r="Q4656">
        <v>0.375</v>
      </c>
      <c r="R4656">
        <v>79104</v>
      </c>
      <c r="S4656" t="str" cm="1">
        <f t="array" ref="S4656">_xlfn.IFS(E4659&lt;30,"18-29",E4659&lt;45,"30-44",TRUE,"45+")</f>
        <v>45+</v>
      </c>
      <c r="T4656" t="str" cm="1">
        <f t="array" ref="T4656">_xlfn.IFS(F4656&lt;=2,"0-2 Years",F4656&lt;=5,"3-5 Years",F4656&lt;=8,"6-8 Years",TRUE,"9-10 Years")</f>
        <v>3-5 Years</v>
      </c>
      <c r="U4656" t="str" cm="1">
        <f t="array" ref="U4656">_xlfn.IFS(P4656&gt;60,"High Risk",P4656&gt;30,"Medium Risk",TRUE,"Low Risk")</f>
        <v>Medium Risk</v>
      </c>
      <c r="V4656">
        <f t="shared" si="72"/>
        <v>3</v>
      </c>
    </row>
    <row r="4657" spans="1:22" hidden="1" x14ac:dyDescent="0.2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 s="2">
        <v>0</v>
      </c>
      <c r="H4657">
        <v>2</v>
      </c>
      <c r="I4657">
        <v>0</v>
      </c>
      <c r="J4657">
        <v>1</v>
      </c>
      <c r="K4657" s="1">
        <v>100862.36</v>
      </c>
      <c r="L4657">
        <v>0</v>
      </c>
      <c r="M4657">
        <v>8</v>
      </c>
      <c r="N4657">
        <v>3450</v>
      </c>
      <c r="O4657">
        <v>7</v>
      </c>
      <c r="P4657">
        <v>122</v>
      </c>
      <c r="Q4657">
        <v>0.875</v>
      </c>
      <c r="R4657">
        <v>27600</v>
      </c>
      <c r="S4657" t="str" cm="1">
        <f t="array" ref="S4657">_xlfn.IFS(E4660&lt;30,"18-29",E4660&lt;45,"30-44",TRUE,"45+")</f>
        <v>18-29</v>
      </c>
      <c r="T4657" t="str" cm="1">
        <f t="array" ref="T4657">_xlfn.IFS(F4657&lt;=2,"0-2 Years",F4657&lt;=5,"3-5 Years",F4657&lt;=8,"6-8 Years",TRUE,"9-10 Years")</f>
        <v>9-10 Years</v>
      </c>
      <c r="U4657" t="str" cm="1">
        <f t="array" ref="U4657">_xlfn.IFS(P4657&gt;60,"High Risk",P4657&gt;30,"Medium Risk",TRUE,"Low Risk")</f>
        <v>High Risk</v>
      </c>
      <c r="V4657">
        <f t="shared" si="72"/>
        <v>3</v>
      </c>
    </row>
    <row r="4658" spans="1:22" hidden="1" x14ac:dyDescent="0.2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 s="2">
        <v>134887.53</v>
      </c>
      <c r="H4658">
        <v>1</v>
      </c>
      <c r="I4658">
        <v>1</v>
      </c>
      <c r="J4658">
        <v>1</v>
      </c>
      <c r="K4658" s="1">
        <v>10804.04</v>
      </c>
      <c r="L4658">
        <v>0</v>
      </c>
      <c r="M4658">
        <v>13</v>
      </c>
      <c r="N4658">
        <v>373</v>
      </c>
      <c r="O4658">
        <v>3</v>
      </c>
      <c r="P4658">
        <v>118</v>
      </c>
      <c r="Q4658">
        <v>0.23076923076923078</v>
      </c>
      <c r="R4658">
        <v>4849</v>
      </c>
      <c r="S4658" t="str" cm="1">
        <f t="array" ref="S4658">_xlfn.IFS(E4661&lt;30,"18-29",E4661&lt;45,"30-44",TRUE,"45+")</f>
        <v>45+</v>
      </c>
      <c r="T4658" t="str" cm="1">
        <f t="array" ref="T4658">_xlfn.IFS(F4658&lt;=2,"0-2 Years",F4658&lt;=5,"3-5 Years",F4658&lt;=8,"6-8 Years",TRUE,"9-10 Years")</f>
        <v>6-8 Years</v>
      </c>
      <c r="U4658" t="str" cm="1">
        <f t="array" ref="U4658">_xlfn.IFS(P4658&gt;60,"High Risk",P4658&gt;30,"Medium Risk",TRUE,"Low Risk")</f>
        <v>High Risk</v>
      </c>
      <c r="V4658">
        <f t="shared" si="72"/>
        <v>2</v>
      </c>
    </row>
    <row r="4659" spans="1:22" hidden="1" x14ac:dyDescent="0.2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 s="2">
        <v>0</v>
      </c>
      <c r="H4659">
        <v>2</v>
      </c>
      <c r="I4659">
        <v>1</v>
      </c>
      <c r="J4659">
        <v>1</v>
      </c>
      <c r="K4659" s="1">
        <v>170893.85</v>
      </c>
      <c r="L4659">
        <v>0</v>
      </c>
      <c r="M4659">
        <v>16</v>
      </c>
      <c r="N4659">
        <v>4391</v>
      </c>
      <c r="O4659">
        <v>6</v>
      </c>
      <c r="P4659">
        <v>45</v>
      </c>
      <c r="Q4659">
        <v>0.375</v>
      </c>
      <c r="R4659">
        <v>70256</v>
      </c>
      <c r="S4659" t="str" cm="1">
        <f t="array" ref="S4659">_xlfn.IFS(E4662&lt;30,"18-29",E4662&lt;45,"30-44",TRUE,"45+")</f>
        <v>30-44</v>
      </c>
      <c r="T4659" t="str" cm="1">
        <f t="array" ref="T4659">_xlfn.IFS(F4659&lt;=2,"0-2 Years",F4659&lt;=5,"3-5 Years",F4659&lt;=8,"6-8 Years",TRUE,"9-10 Years")</f>
        <v>3-5 Years</v>
      </c>
      <c r="U4659" t="str" cm="1">
        <f t="array" ref="U4659">_xlfn.IFS(P4659&gt;60,"High Risk",P4659&gt;30,"Medium Risk",TRUE,"Low Risk")</f>
        <v>Medium Risk</v>
      </c>
      <c r="V4659">
        <f t="shared" si="72"/>
        <v>4</v>
      </c>
    </row>
    <row r="4660" spans="1:22" hidden="1" x14ac:dyDescent="0.2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 s="2">
        <v>159900.38</v>
      </c>
      <c r="H4660">
        <v>1</v>
      </c>
      <c r="I4660">
        <v>0</v>
      </c>
      <c r="J4660">
        <v>0</v>
      </c>
      <c r="K4660" s="1">
        <v>22698.560000000001</v>
      </c>
      <c r="L4660">
        <v>0</v>
      </c>
      <c r="M4660">
        <v>4</v>
      </c>
      <c r="N4660">
        <v>3040</v>
      </c>
      <c r="O4660">
        <v>5</v>
      </c>
      <c r="P4660">
        <v>67</v>
      </c>
      <c r="Q4660">
        <v>1</v>
      </c>
      <c r="R4660">
        <v>12160</v>
      </c>
      <c r="S4660" t="str" cm="1">
        <f t="array" ref="S4660">_xlfn.IFS(E4663&lt;30,"18-29",E4663&lt;45,"30-44",TRUE,"45+")</f>
        <v>30-44</v>
      </c>
      <c r="T4660" t="str" cm="1">
        <f t="array" ref="T4660">_xlfn.IFS(F4660&lt;=2,"0-2 Years",F4660&lt;=5,"3-5 Years",F4660&lt;=8,"6-8 Years",TRUE,"9-10 Years")</f>
        <v>6-8 Years</v>
      </c>
      <c r="U4660" t="str" cm="1">
        <f t="array" ref="U4660">_xlfn.IFS(P4660&gt;60,"High Risk",P4660&gt;30,"Medium Risk",TRUE,"Low Risk")</f>
        <v>High Risk</v>
      </c>
      <c r="V4660">
        <f t="shared" si="72"/>
        <v>5</v>
      </c>
    </row>
    <row r="4661" spans="1:22" hidden="1" x14ac:dyDescent="0.2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 s="2">
        <v>102278.79</v>
      </c>
      <c r="H4661">
        <v>2</v>
      </c>
      <c r="I4661">
        <v>1</v>
      </c>
      <c r="J4661">
        <v>0</v>
      </c>
      <c r="K4661" s="1">
        <v>89822.48</v>
      </c>
      <c r="L4661">
        <v>0</v>
      </c>
      <c r="M4661">
        <v>20</v>
      </c>
      <c r="N4661">
        <v>873</v>
      </c>
      <c r="O4661">
        <v>6</v>
      </c>
      <c r="P4661">
        <v>75</v>
      </c>
      <c r="Q4661">
        <v>0.3</v>
      </c>
      <c r="R4661">
        <v>17460</v>
      </c>
      <c r="S4661" t="str" cm="1">
        <f t="array" ref="S4661">_xlfn.IFS(E4664&lt;30,"18-29",E4664&lt;45,"30-44",TRUE,"45+")</f>
        <v>45+</v>
      </c>
      <c r="T4661" t="str" cm="1">
        <f t="array" ref="T4661">_xlfn.IFS(F4661&lt;=2,"0-2 Years",F4661&lt;=5,"3-5 Years",F4661&lt;=8,"6-8 Years",TRUE,"9-10 Years")</f>
        <v>0-2 Years</v>
      </c>
      <c r="U4661" t="str" cm="1">
        <f t="array" ref="U4661">_xlfn.IFS(P4661&gt;60,"High Risk",P4661&gt;30,"Medium Risk",TRUE,"Low Risk")</f>
        <v>High Risk</v>
      </c>
      <c r="V4661">
        <f t="shared" si="72"/>
        <v>5</v>
      </c>
    </row>
    <row r="4662" spans="1:22" hidden="1" x14ac:dyDescent="0.2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 s="2">
        <v>0</v>
      </c>
      <c r="H4662">
        <v>2</v>
      </c>
      <c r="I4662">
        <v>0</v>
      </c>
      <c r="J4662">
        <v>1</v>
      </c>
      <c r="K4662" s="1">
        <v>175262.49</v>
      </c>
      <c r="L4662">
        <v>0</v>
      </c>
      <c r="M4662">
        <v>4</v>
      </c>
      <c r="N4662">
        <v>1463</v>
      </c>
      <c r="O4662">
        <v>9</v>
      </c>
      <c r="P4662">
        <v>29</v>
      </c>
      <c r="Q4662">
        <v>1</v>
      </c>
      <c r="R4662">
        <v>5852</v>
      </c>
      <c r="S4662" t="str" cm="1">
        <f t="array" ref="S4662">_xlfn.IFS(E4665&lt;30,"18-29",E4665&lt;45,"30-44",TRUE,"45+")</f>
        <v>30-44</v>
      </c>
      <c r="T4662" t="str" cm="1">
        <f t="array" ref="T4662">_xlfn.IFS(F4662&lt;=2,"0-2 Years",F4662&lt;=5,"3-5 Years",F4662&lt;=8,"6-8 Years",TRUE,"9-10 Years")</f>
        <v>0-2 Years</v>
      </c>
      <c r="U4662" t="str" cm="1">
        <f t="array" ref="U4662">_xlfn.IFS(P4662&gt;60,"High Risk",P4662&gt;30,"Medium Risk",TRUE,"Low Risk")</f>
        <v>Low Risk</v>
      </c>
      <c r="V4662">
        <f t="shared" si="72"/>
        <v>4</v>
      </c>
    </row>
    <row r="4663" spans="1:22" x14ac:dyDescent="0.2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 s="2">
        <v>0</v>
      </c>
      <c r="H4663">
        <v>1</v>
      </c>
      <c r="I4663">
        <v>0</v>
      </c>
      <c r="J4663">
        <v>1</v>
      </c>
      <c r="K4663" s="1">
        <v>15705.27</v>
      </c>
      <c r="L4663">
        <v>0</v>
      </c>
      <c r="M4663">
        <v>21</v>
      </c>
      <c r="N4663">
        <v>1993</v>
      </c>
      <c r="O4663">
        <v>6</v>
      </c>
      <c r="P4663">
        <v>49</v>
      </c>
      <c r="Q4663">
        <v>0.2857142857142857</v>
      </c>
      <c r="R4663">
        <v>41853</v>
      </c>
      <c r="S4663" t="str" cm="1">
        <f t="array" ref="S4663">_xlfn.IFS(E4666&lt;30,"18-29",E4666&lt;45,"30-44",TRUE,"45+")</f>
        <v>18-29</v>
      </c>
      <c r="T4663" t="str" cm="1">
        <f t="array" ref="T4663">_xlfn.IFS(F4663&lt;=2,"0-2 Years",F4663&lt;=5,"3-5 Years",F4663&lt;=8,"6-8 Years",TRUE,"9-10 Years")</f>
        <v>0-2 Years</v>
      </c>
      <c r="U4663" t="str" cm="1">
        <f t="array" ref="U4663">_xlfn.IFS(P4663&gt;60,"High Risk",P4663&gt;30,"Medium Risk",TRUE,"Low Risk")</f>
        <v>Medium Risk</v>
      </c>
      <c r="V4663">
        <f t="shared" si="72"/>
        <v>6</v>
      </c>
    </row>
    <row r="4664" spans="1:22" hidden="1" x14ac:dyDescent="0.2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 s="2">
        <v>0</v>
      </c>
      <c r="H4664">
        <v>2</v>
      </c>
      <c r="I4664">
        <v>0</v>
      </c>
      <c r="J4664">
        <v>1</v>
      </c>
      <c r="K4664" s="1">
        <v>170025.43</v>
      </c>
      <c r="L4664">
        <v>0</v>
      </c>
      <c r="M4664">
        <v>30</v>
      </c>
      <c r="N4664">
        <v>888</v>
      </c>
      <c r="O4664">
        <v>9</v>
      </c>
      <c r="P4664">
        <v>13</v>
      </c>
      <c r="Q4664">
        <v>0.3</v>
      </c>
      <c r="R4664">
        <v>26640</v>
      </c>
      <c r="S4664" t="str" cm="1">
        <f t="array" ref="S4664">_xlfn.IFS(E4667&lt;30,"18-29",E4667&lt;45,"30-44",TRUE,"45+")</f>
        <v>30-44</v>
      </c>
      <c r="T4664" t="str" cm="1">
        <f t="array" ref="T4664">_xlfn.IFS(F4664&lt;=2,"0-2 Years",F4664&lt;=5,"3-5 Years",F4664&lt;=8,"6-8 Years",TRUE,"9-10 Years")</f>
        <v>6-8 Years</v>
      </c>
      <c r="U4664" t="str" cm="1">
        <f t="array" ref="U4664">_xlfn.IFS(P4664&gt;60,"High Risk",P4664&gt;30,"Medium Risk",TRUE,"Low Risk")</f>
        <v>Low Risk</v>
      </c>
      <c r="V4664">
        <f t="shared" si="72"/>
        <v>4</v>
      </c>
    </row>
    <row r="4665" spans="1:22" hidden="1" x14ac:dyDescent="0.2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 s="2">
        <v>76989.97</v>
      </c>
      <c r="H4665">
        <v>1</v>
      </c>
      <c r="I4665">
        <v>1</v>
      </c>
      <c r="J4665">
        <v>1</v>
      </c>
      <c r="K4665" s="1">
        <v>17242.79</v>
      </c>
      <c r="L4665">
        <v>0</v>
      </c>
      <c r="M4665">
        <v>21</v>
      </c>
      <c r="N4665">
        <v>1384</v>
      </c>
      <c r="O4665">
        <v>8</v>
      </c>
      <c r="P4665">
        <v>103</v>
      </c>
      <c r="Q4665">
        <v>0.38095238095238093</v>
      </c>
      <c r="R4665">
        <v>29064</v>
      </c>
      <c r="S4665" t="str" cm="1">
        <f t="array" ref="S4665">_xlfn.IFS(E4668&lt;30,"18-29",E4668&lt;45,"30-44",TRUE,"45+")</f>
        <v>30-44</v>
      </c>
      <c r="T4665" t="str" cm="1">
        <f t="array" ref="T4665">_xlfn.IFS(F4665&lt;=2,"0-2 Years",F4665&lt;=5,"3-5 Years",F4665&lt;=8,"6-8 Years",TRUE,"9-10 Years")</f>
        <v>0-2 Years</v>
      </c>
      <c r="U4665" t="str" cm="1">
        <f t="array" ref="U4665">_xlfn.IFS(P4665&gt;60,"High Risk",P4665&gt;30,"Medium Risk",TRUE,"Low Risk")</f>
        <v>High Risk</v>
      </c>
      <c r="V4665">
        <f t="shared" si="72"/>
        <v>3</v>
      </c>
    </row>
    <row r="4666" spans="1:22" hidden="1" x14ac:dyDescent="0.2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 s="2">
        <v>0</v>
      </c>
      <c r="H4666">
        <v>2</v>
      </c>
      <c r="I4666">
        <v>1</v>
      </c>
      <c r="J4666">
        <v>1</v>
      </c>
      <c r="K4666" s="1">
        <v>79734.23</v>
      </c>
      <c r="L4666">
        <v>0</v>
      </c>
      <c r="M4666">
        <v>8</v>
      </c>
      <c r="N4666">
        <v>2875</v>
      </c>
      <c r="O4666">
        <v>7</v>
      </c>
      <c r="P4666">
        <v>51</v>
      </c>
      <c r="Q4666">
        <v>0.875</v>
      </c>
      <c r="R4666">
        <v>23000</v>
      </c>
      <c r="S4666" t="str" cm="1">
        <f t="array" ref="S4666">_xlfn.IFS(E4669&lt;30,"18-29",E4669&lt;45,"30-44",TRUE,"45+")</f>
        <v>45+</v>
      </c>
      <c r="T4666" t="str" cm="1">
        <f t="array" ref="T4666">_xlfn.IFS(F4666&lt;=2,"0-2 Years",F4666&lt;=5,"3-5 Years",F4666&lt;=8,"6-8 Years",TRUE,"9-10 Years")</f>
        <v>9-10 Years</v>
      </c>
      <c r="U4666" t="str" cm="1">
        <f t="array" ref="U4666">_xlfn.IFS(P4666&gt;60,"High Risk",P4666&gt;30,"Medium Risk",TRUE,"Low Risk")</f>
        <v>Medium Risk</v>
      </c>
      <c r="V4666">
        <f t="shared" si="72"/>
        <v>3</v>
      </c>
    </row>
    <row r="4667" spans="1:22" x14ac:dyDescent="0.2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 s="2">
        <v>0</v>
      </c>
      <c r="H4667">
        <v>2</v>
      </c>
      <c r="I4667">
        <v>1</v>
      </c>
      <c r="J4667">
        <v>0</v>
      </c>
      <c r="K4667" s="1">
        <v>92712.97</v>
      </c>
      <c r="L4667">
        <v>0</v>
      </c>
      <c r="M4667">
        <v>1</v>
      </c>
      <c r="N4667">
        <v>2896</v>
      </c>
      <c r="O4667">
        <v>3</v>
      </c>
      <c r="P4667">
        <v>55</v>
      </c>
      <c r="Q4667">
        <v>1</v>
      </c>
      <c r="R4667">
        <v>2896</v>
      </c>
      <c r="S4667" t="str" cm="1">
        <f t="array" ref="S4667">_xlfn.IFS(E4670&lt;30,"18-29",E4670&lt;45,"30-44",TRUE,"45+")</f>
        <v>30-44</v>
      </c>
      <c r="T4667" t="str" cm="1">
        <f t="array" ref="T4667">_xlfn.IFS(F4667&lt;=2,"0-2 Years",F4667&lt;=5,"3-5 Years",F4667&lt;=8,"6-8 Years",TRUE,"9-10 Years")</f>
        <v>3-5 Years</v>
      </c>
      <c r="U4667" t="str" cm="1">
        <f t="array" ref="U4667">_xlfn.IFS(P4667&gt;60,"High Risk",P4667&gt;30,"Medium Risk",TRUE,"Low Risk")</f>
        <v>Medium Risk</v>
      </c>
      <c r="V4667">
        <f t="shared" si="72"/>
        <v>6</v>
      </c>
    </row>
    <row r="4668" spans="1:22" hidden="1" x14ac:dyDescent="0.2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 s="2">
        <v>114491.82</v>
      </c>
      <c r="H4668">
        <v>1</v>
      </c>
      <c r="I4668">
        <v>1</v>
      </c>
      <c r="J4668">
        <v>0</v>
      </c>
      <c r="K4668" s="1">
        <v>99689.48</v>
      </c>
      <c r="L4668">
        <v>0</v>
      </c>
      <c r="M4668">
        <v>25</v>
      </c>
      <c r="N4668">
        <v>324</v>
      </c>
      <c r="O4668">
        <v>5</v>
      </c>
      <c r="P4668">
        <v>111</v>
      </c>
      <c r="Q4668">
        <v>0.2</v>
      </c>
      <c r="R4668">
        <v>8100</v>
      </c>
      <c r="S4668" t="str" cm="1">
        <f t="array" ref="S4668">_xlfn.IFS(E4671&lt;30,"18-29",E4671&lt;45,"30-44",TRUE,"45+")</f>
        <v>45+</v>
      </c>
      <c r="T4668" t="str" cm="1">
        <f t="array" ref="T4668">_xlfn.IFS(F4668&lt;=2,"0-2 Years",F4668&lt;=5,"3-5 Years",F4668&lt;=8,"6-8 Years",TRUE,"9-10 Years")</f>
        <v>3-5 Years</v>
      </c>
      <c r="U4668" t="str" cm="1">
        <f t="array" ref="U4668">_xlfn.IFS(P4668&gt;60,"High Risk",P4668&gt;30,"Medium Risk",TRUE,"Low Risk")</f>
        <v>High Risk</v>
      </c>
      <c r="V4668">
        <f t="shared" si="72"/>
        <v>5</v>
      </c>
    </row>
    <row r="4669" spans="1:22" x14ac:dyDescent="0.2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 s="2">
        <v>144768.94</v>
      </c>
      <c r="H4669">
        <v>1</v>
      </c>
      <c r="I4669">
        <v>1</v>
      </c>
      <c r="J4669">
        <v>0</v>
      </c>
      <c r="K4669" s="1">
        <v>93336.3</v>
      </c>
      <c r="L4669">
        <v>1</v>
      </c>
      <c r="M4669">
        <v>4</v>
      </c>
      <c r="N4669">
        <v>3065</v>
      </c>
      <c r="O4669">
        <v>7</v>
      </c>
      <c r="P4669">
        <v>90</v>
      </c>
      <c r="Q4669">
        <v>1</v>
      </c>
      <c r="R4669">
        <v>12260</v>
      </c>
      <c r="S4669" t="str" cm="1">
        <f t="array" ref="S4669">_xlfn.IFS(E4672&lt;30,"18-29",E4672&lt;45,"30-44",TRUE,"45+")</f>
        <v>30-44</v>
      </c>
      <c r="T4669" t="str" cm="1">
        <f t="array" ref="T4669">_xlfn.IFS(F4669&lt;=2,"0-2 Years",F4669&lt;=5,"3-5 Years",F4669&lt;=8,"6-8 Years",TRUE,"9-10 Years")</f>
        <v>3-5 Years</v>
      </c>
      <c r="U4669" t="str" cm="1">
        <f t="array" ref="U4669">_xlfn.IFS(P4669&gt;60,"High Risk",P4669&gt;30,"Medium Risk",TRUE,"Low Risk")</f>
        <v>High Risk</v>
      </c>
      <c r="V4669">
        <f t="shared" si="72"/>
        <v>6</v>
      </c>
    </row>
    <row r="4670" spans="1:22" hidden="1" x14ac:dyDescent="0.2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 s="2">
        <v>145056.59</v>
      </c>
      <c r="H4670">
        <v>1</v>
      </c>
      <c r="I4670">
        <v>1</v>
      </c>
      <c r="J4670">
        <v>1</v>
      </c>
      <c r="K4670" s="1">
        <v>175893.53</v>
      </c>
      <c r="L4670">
        <v>0</v>
      </c>
      <c r="M4670">
        <v>1</v>
      </c>
      <c r="N4670">
        <v>3282</v>
      </c>
      <c r="O4670">
        <v>7</v>
      </c>
      <c r="P4670">
        <v>116</v>
      </c>
      <c r="Q4670">
        <v>1</v>
      </c>
      <c r="R4670">
        <v>3282</v>
      </c>
      <c r="S4670" t="str" cm="1">
        <f t="array" ref="S4670">_xlfn.IFS(E4673&lt;30,"18-29",E4673&lt;45,"30-44",TRUE,"45+")</f>
        <v>45+</v>
      </c>
      <c r="T4670" t="str" cm="1">
        <f t="array" ref="T4670">_xlfn.IFS(F4670&lt;=2,"0-2 Years",F4670&lt;=5,"3-5 Years",F4670&lt;=8,"6-8 Years",TRUE,"9-10 Years")</f>
        <v>6-8 Years</v>
      </c>
      <c r="U4670" t="str" cm="1">
        <f t="array" ref="U4670">_xlfn.IFS(P4670&gt;60,"High Risk",P4670&gt;30,"Medium Risk",TRUE,"Low Risk")</f>
        <v>High Risk</v>
      </c>
      <c r="V4670">
        <f t="shared" si="72"/>
        <v>2</v>
      </c>
    </row>
    <row r="4671" spans="1:22" x14ac:dyDescent="0.2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 s="2">
        <v>117206.3</v>
      </c>
      <c r="H4671">
        <v>1</v>
      </c>
      <c r="I4671">
        <v>1</v>
      </c>
      <c r="J4671">
        <v>0</v>
      </c>
      <c r="K4671" s="1">
        <v>42840.18</v>
      </c>
      <c r="L4671">
        <v>1</v>
      </c>
      <c r="M4671">
        <v>6</v>
      </c>
      <c r="N4671">
        <v>2251</v>
      </c>
      <c r="O4671">
        <v>7</v>
      </c>
      <c r="P4671">
        <v>95</v>
      </c>
      <c r="Q4671">
        <v>1</v>
      </c>
      <c r="R4671">
        <v>13506</v>
      </c>
      <c r="S4671" t="str" cm="1">
        <f t="array" ref="S4671">_xlfn.IFS(E4674&lt;30,"18-29",E4674&lt;45,"30-44",TRUE,"45+")</f>
        <v>18-29</v>
      </c>
      <c r="T4671" t="str" cm="1">
        <f t="array" ref="T4671">_xlfn.IFS(F4671&lt;=2,"0-2 Years",F4671&lt;=5,"3-5 Years",F4671&lt;=8,"6-8 Years",TRUE,"9-10 Years")</f>
        <v>3-5 Years</v>
      </c>
      <c r="U4671" t="str" cm="1">
        <f t="array" ref="U4671">_xlfn.IFS(P4671&gt;60,"High Risk",P4671&gt;30,"Medium Risk",TRUE,"Low Risk")</f>
        <v>High Risk</v>
      </c>
      <c r="V4671">
        <f t="shared" si="72"/>
        <v>6</v>
      </c>
    </row>
    <row r="4672" spans="1:22" hidden="1" x14ac:dyDescent="0.2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 s="2">
        <v>138014.39999999999</v>
      </c>
      <c r="H4672">
        <v>2</v>
      </c>
      <c r="I4672">
        <v>1</v>
      </c>
      <c r="J4672">
        <v>0</v>
      </c>
      <c r="K4672" s="1">
        <v>140298.23999999999</v>
      </c>
      <c r="L4672">
        <v>0</v>
      </c>
      <c r="M4672">
        <v>26</v>
      </c>
      <c r="N4672">
        <v>972</v>
      </c>
      <c r="O4672">
        <v>3</v>
      </c>
      <c r="P4672">
        <v>175</v>
      </c>
      <c r="Q4672">
        <v>0.11538461538461539</v>
      </c>
      <c r="R4672">
        <v>25272</v>
      </c>
      <c r="S4672" t="str" cm="1">
        <f t="array" ref="S4672">_xlfn.IFS(E4675&lt;30,"18-29",E4675&lt;45,"30-44",TRUE,"45+")</f>
        <v>30-44</v>
      </c>
      <c r="T4672" t="str" cm="1">
        <f t="array" ref="T4672">_xlfn.IFS(F4672&lt;=2,"0-2 Years",F4672&lt;=5,"3-5 Years",F4672&lt;=8,"6-8 Years",TRUE,"9-10 Years")</f>
        <v>0-2 Years</v>
      </c>
      <c r="U4672" t="str" cm="1">
        <f t="array" ref="U4672">_xlfn.IFS(P4672&gt;60,"High Risk",P4672&gt;30,"Medium Risk",TRUE,"Low Risk")</f>
        <v>High Risk</v>
      </c>
      <c r="V4672">
        <f t="shared" si="72"/>
        <v>4</v>
      </c>
    </row>
    <row r="4673" spans="1:22" hidden="1" x14ac:dyDescent="0.2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 s="2">
        <v>128352.59</v>
      </c>
      <c r="H4673">
        <v>3</v>
      </c>
      <c r="I4673">
        <v>1</v>
      </c>
      <c r="J4673">
        <v>1</v>
      </c>
      <c r="K4673" s="1">
        <v>144000.59</v>
      </c>
      <c r="L4673">
        <v>1</v>
      </c>
      <c r="M4673">
        <v>10</v>
      </c>
      <c r="N4673">
        <v>2038</v>
      </c>
      <c r="O4673">
        <v>5</v>
      </c>
      <c r="P4673">
        <v>171</v>
      </c>
      <c r="Q4673">
        <v>0.5</v>
      </c>
      <c r="R4673">
        <v>20380</v>
      </c>
      <c r="S4673" t="str" cm="1">
        <f t="array" ref="S4673">_xlfn.IFS(E4676&lt;30,"18-29",E4676&lt;45,"30-44",TRUE,"45+")</f>
        <v>30-44</v>
      </c>
      <c r="T4673" t="str" cm="1">
        <f t="array" ref="T4673">_xlfn.IFS(F4673&lt;=2,"0-2 Years",F4673&lt;=5,"3-5 Years",F4673&lt;=8,"6-8 Years",TRUE,"9-10 Years")</f>
        <v>6-8 Years</v>
      </c>
      <c r="U4673" t="str" cm="1">
        <f t="array" ref="U4673">_xlfn.IFS(P4673&gt;60,"High Risk",P4673&gt;30,"Medium Risk",TRUE,"Low Risk")</f>
        <v>High Risk</v>
      </c>
      <c r="V4673">
        <f t="shared" si="72"/>
        <v>0</v>
      </c>
    </row>
    <row r="4674" spans="1:22" hidden="1" x14ac:dyDescent="0.2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 s="2">
        <v>112568.31</v>
      </c>
      <c r="H4674">
        <v>1</v>
      </c>
      <c r="I4674">
        <v>1</v>
      </c>
      <c r="J4674">
        <v>1</v>
      </c>
      <c r="K4674" s="1">
        <v>113408.11</v>
      </c>
      <c r="L4674">
        <v>0</v>
      </c>
      <c r="M4674">
        <v>16</v>
      </c>
      <c r="N4674">
        <v>1552</v>
      </c>
      <c r="O4674">
        <v>5</v>
      </c>
      <c r="P4674">
        <v>146</v>
      </c>
      <c r="Q4674">
        <v>0.3125</v>
      </c>
      <c r="R4674">
        <v>24832</v>
      </c>
      <c r="S4674" t="str" cm="1">
        <f t="array" ref="S4674">_xlfn.IFS(E4677&lt;30,"18-29",E4677&lt;45,"30-44",TRUE,"45+")</f>
        <v>30-44</v>
      </c>
      <c r="T4674" t="str" cm="1">
        <f t="array" ref="T4674">_xlfn.IFS(F4674&lt;=2,"0-2 Years",F4674&lt;=5,"3-5 Years",F4674&lt;=8,"6-8 Years",TRUE,"9-10 Years")</f>
        <v>0-2 Years</v>
      </c>
      <c r="U4674" t="str" cm="1">
        <f t="array" ref="U4674">_xlfn.IFS(P4674&gt;60,"High Risk",P4674&gt;30,"Medium Risk",TRUE,"Low Risk")</f>
        <v>High Risk</v>
      </c>
      <c r="V4674">
        <f t="shared" si="72"/>
        <v>3</v>
      </c>
    </row>
    <row r="4675" spans="1:22" x14ac:dyDescent="0.2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 s="2">
        <v>0</v>
      </c>
      <c r="H4675">
        <v>1</v>
      </c>
      <c r="I4675">
        <v>1</v>
      </c>
      <c r="J4675">
        <v>0</v>
      </c>
      <c r="K4675" s="1">
        <v>96420.58</v>
      </c>
      <c r="L4675">
        <v>0</v>
      </c>
      <c r="M4675">
        <v>11</v>
      </c>
      <c r="N4675">
        <v>4816</v>
      </c>
      <c r="O4675">
        <v>6</v>
      </c>
      <c r="P4675">
        <v>113</v>
      </c>
      <c r="Q4675">
        <v>0.54545454545454541</v>
      </c>
      <c r="R4675">
        <v>52976</v>
      </c>
      <c r="S4675" t="str" cm="1">
        <f t="array" ref="S4675">_xlfn.IFS(E4678&lt;30,"18-29",E4678&lt;45,"30-44",TRUE,"45+")</f>
        <v>30-44</v>
      </c>
      <c r="T4675" t="str" cm="1">
        <f t="array" ref="T4675">_xlfn.IFS(F4675&lt;=2,"0-2 Years",F4675&lt;=5,"3-5 Years",F4675&lt;=8,"6-8 Years",TRUE,"9-10 Years")</f>
        <v>0-2 Years</v>
      </c>
      <c r="U4675" t="str" cm="1">
        <f t="array" ref="U4675">_xlfn.IFS(P4675&gt;60,"High Risk",P4675&gt;30,"Medium Risk",TRUE,"Low Risk")</f>
        <v>High Risk</v>
      </c>
      <c r="V4675">
        <f t="shared" ref="V4675:V4738" si="73">IF(J4675=0,3,0)+IF(G4675=0,3,0)+IF(H4675=1,2,0)+IF(E4675&gt;45,1,0)+IF(F4675&lt;3,1,0)</f>
        <v>9</v>
      </c>
    </row>
    <row r="4676" spans="1:22" hidden="1" x14ac:dyDescent="0.2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 s="2">
        <v>176958.46</v>
      </c>
      <c r="H4676">
        <v>2</v>
      </c>
      <c r="I4676">
        <v>0</v>
      </c>
      <c r="J4676">
        <v>1</v>
      </c>
      <c r="K4676" s="1">
        <v>125806.3</v>
      </c>
      <c r="L4676">
        <v>0</v>
      </c>
      <c r="M4676">
        <v>28</v>
      </c>
      <c r="N4676">
        <v>1993</v>
      </c>
      <c r="O4676">
        <v>2</v>
      </c>
      <c r="P4676">
        <v>37</v>
      </c>
      <c r="Q4676">
        <v>7.1428571428571425E-2</v>
      </c>
      <c r="R4676">
        <v>55804</v>
      </c>
      <c r="S4676" t="str" cm="1">
        <f t="array" ref="S4676">_xlfn.IFS(E4679&lt;30,"18-29",E4679&lt;45,"30-44",TRUE,"45+")</f>
        <v>45+</v>
      </c>
      <c r="T4676" t="str" cm="1">
        <f t="array" ref="T4676">_xlfn.IFS(F4676&lt;=2,"0-2 Years",F4676&lt;=5,"3-5 Years",F4676&lt;=8,"6-8 Years",TRUE,"9-10 Years")</f>
        <v>0-2 Years</v>
      </c>
      <c r="U4676" t="str" cm="1">
        <f t="array" ref="U4676">_xlfn.IFS(P4676&gt;60,"High Risk",P4676&gt;30,"Medium Risk",TRUE,"Low Risk")</f>
        <v>Medium Risk</v>
      </c>
      <c r="V4676">
        <f t="shared" si="73"/>
        <v>1</v>
      </c>
    </row>
    <row r="4677" spans="1:22" hidden="1" x14ac:dyDescent="0.2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 s="2">
        <v>99167.54</v>
      </c>
      <c r="H4677">
        <v>1</v>
      </c>
      <c r="I4677">
        <v>1</v>
      </c>
      <c r="J4677">
        <v>0</v>
      </c>
      <c r="K4677" s="1">
        <v>65720.92</v>
      </c>
      <c r="L4677">
        <v>0</v>
      </c>
      <c r="M4677">
        <v>22</v>
      </c>
      <c r="N4677">
        <v>616</v>
      </c>
      <c r="O4677">
        <v>3</v>
      </c>
      <c r="P4677">
        <v>92</v>
      </c>
      <c r="Q4677">
        <v>0.13636363636363635</v>
      </c>
      <c r="R4677">
        <v>13552</v>
      </c>
      <c r="S4677" t="str" cm="1">
        <f t="array" ref="S4677">_xlfn.IFS(E4680&lt;30,"18-29",E4680&lt;45,"30-44",TRUE,"45+")</f>
        <v>45+</v>
      </c>
      <c r="T4677" t="str" cm="1">
        <f t="array" ref="T4677">_xlfn.IFS(F4677&lt;=2,"0-2 Years",F4677&lt;=5,"3-5 Years",F4677&lt;=8,"6-8 Years",TRUE,"9-10 Years")</f>
        <v>9-10 Years</v>
      </c>
      <c r="U4677" t="str" cm="1">
        <f t="array" ref="U4677">_xlfn.IFS(P4677&gt;60,"High Risk",P4677&gt;30,"Medium Risk",TRUE,"Low Risk")</f>
        <v>High Risk</v>
      </c>
      <c r="V4677">
        <f t="shared" si="73"/>
        <v>5</v>
      </c>
    </row>
    <row r="4678" spans="1:22" hidden="1" x14ac:dyDescent="0.2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 s="2">
        <v>103210.27</v>
      </c>
      <c r="H4678">
        <v>1</v>
      </c>
      <c r="I4678">
        <v>1</v>
      </c>
      <c r="J4678">
        <v>0</v>
      </c>
      <c r="K4678" s="1">
        <v>31002.03</v>
      </c>
      <c r="L4678">
        <v>0</v>
      </c>
      <c r="M4678">
        <v>20</v>
      </c>
      <c r="N4678">
        <v>3134</v>
      </c>
      <c r="O4678">
        <v>10</v>
      </c>
      <c r="P4678">
        <v>101</v>
      </c>
      <c r="Q4678">
        <v>0.5</v>
      </c>
      <c r="R4678">
        <v>62680</v>
      </c>
      <c r="S4678" t="str" cm="1">
        <f t="array" ref="S4678">_xlfn.IFS(E4681&lt;30,"18-29",E4681&lt;45,"30-44",TRUE,"45+")</f>
        <v>30-44</v>
      </c>
      <c r="T4678" t="str" cm="1">
        <f t="array" ref="T4678">_xlfn.IFS(F4678&lt;=2,"0-2 Years",F4678&lt;=5,"3-5 Years",F4678&lt;=8,"6-8 Years",TRUE,"9-10 Years")</f>
        <v>3-5 Years</v>
      </c>
      <c r="U4678" t="str" cm="1">
        <f t="array" ref="U4678">_xlfn.IFS(P4678&gt;60,"High Risk",P4678&gt;30,"Medium Risk",TRUE,"Low Risk")</f>
        <v>High Risk</v>
      </c>
      <c r="V4678">
        <f t="shared" si="73"/>
        <v>5</v>
      </c>
    </row>
    <row r="4679" spans="1:22" hidden="1" x14ac:dyDescent="0.2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 s="2">
        <v>104478.12</v>
      </c>
      <c r="H4679">
        <v>3</v>
      </c>
      <c r="I4679">
        <v>0</v>
      </c>
      <c r="J4679">
        <v>1</v>
      </c>
      <c r="K4679" s="1">
        <v>158248.71</v>
      </c>
      <c r="L4679">
        <v>1</v>
      </c>
      <c r="M4679">
        <v>9</v>
      </c>
      <c r="N4679">
        <v>4011</v>
      </c>
      <c r="O4679">
        <v>1</v>
      </c>
      <c r="P4679">
        <v>72</v>
      </c>
      <c r="Q4679">
        <v>0.1111111111111111</v>
      </c>
      <c r="R4679">
        <v>36099</v>
      </c>
      <c r="S4679" t="str" cm="1">
        <f t="array" ref="S4679">_xlfn.IFS(E4682&lt;30,"18-29",E4682&lt;45,"30-44",TRUE,"45+")</f>
        <v>45+</v>
      </c>
      <c r="T4679" t="str" cm="1">
        <f t="array" ref="T4679">_xlfn.IFS(F4679&lt;=2,"0-2 Years",F4679&lt;=5,"3-5 Years",F4679&lt;=8,"6-8 Years",TRUE,"9-10 Years")</f>
        <v>9-10 Years</v>
      </c>
      <c r="U4679" t="str" cm="1">
        <f t="array" ref="U4679">_xlfn.IFS(P4679&gt;60,"High Risk",P4679&gt;30,"Medium Risk",TRUE,"Low Risk")</f>
        <v>High Risk</v>
      </c>
      <c r="V4679">
        <f t="shared" si="73"/>
        <v>1</v>
      </c>
    </row>
    <row r="4680" spans="1:22" hidden="1" x14ac:dyDescent="0.2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 s="2">
        <v>125921.37</v>
      </c>
      <c r="H4680">
        <v>1</v>
      </c>
      <c r="I4680">
        <v>1</v>
      </c>
      <c r="J4680">
        <v>1</v>
      </c>
      <c r="K4680" s="1">
        <v>94677.83</v>
      </c>
      <c r="L4680">
        <v>0</v>
      </c>
      <c r="M4680">
        <v>10</v>
      </c>
      <c r="N4680">
        <v>876</v>
      </c>
      <c r="O4680">
        <v>9</v>
      </c>
      <c r="P4680">
        <v>7</v>
      </c>
      <c r="Q4680">
        <v>0.9</v>
      </c>
      <c r="R4680">
        <v>8760</v>
      </c>
      <c r="S4680" t="str" cm="1">
        <f t="array" ref="S4680">_xlfn.IFS(E4683&lt;30,"18-29",E4683&lt;45,"30-44",TRUE,"45+")</f>
        <v>30-44</v>
      </c>
      <c r="T4680" t="str" cm="1">
        <f t="array" ref="T4680">_xlfn.IFS(F4680&lt;=2,"0-2 Years",F4680&lt;=5,"3-5 Years",F4680&lt;=8,"6-8 Years",TRUE,"9-10 Years")</f>
        <v>6-8 Years</v>
      </c>
      <c r="U4680" t="str" cm="1">
        <f t="array" ref="U4680">_xlfn.IFS(P4680&gt;60,"High Risk",P4680&gt;30,"Medium Risk",TRUE,"Low Risk")</f>
        <v>Low Risk</v>
      </c>
      <c r="V4680">
        <f t="shared" si="73"/>
        <v>3</v>
      </c>
    </row>
    <row r="4681" spans="1:22" hidden="1" x14ac:dyDescent="0.2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 s="2">
        <v>0</v>
      </c>
      <c r="H4681">
        <v>2</v>
      </c>
      <c r="I4681">
        <v>1</v>
      </c>
      <c r="J4681">
        <v>1</v>
      </c>
      <c r="K4681" s="1">
        <v>17257.72</v>
      </c>
      <c r="L4681">
        <v>0</v>
      </c>
      <c r="M4681">
        <v>14</v>
      </c>
      <c r="N4681">
        <v>2285</v>
      </c>
      <c r="O4681">
        <v>10</v>
      </c>
      <c r="P4681">
        <v>75</v>
      </c>
      <c r="Q4681">
        <v>0.7142857142857143</v>
      </c>
      <c r="R4681">
        <v>31990</v>
      </c>
      <c r="S4681" t="str" cm="1">
        <f t="array" ref="S4681">_xlfn.IFS(E4684&lt;30,"18-29",E4684&lt;45,"30-44",TRUE,"45+")</f>
        <v>18-29</v>
      </c>
      <c r="T4681" t="str" cm="1">
        <f t="array" ref="T4681">_xlfn.IFS(F4681&lt;=2,"0-2 Years",F4681&lt;=5,"3-5 Years",F4681&lt;=8,"6-8 Years",TRUE,"9-10 Years")</f>
        <v>3-5 Years</v>
      </c>
      <c r="U4681" t="str" cm="1">
        <f t="array" ref="U4681">_xlfn.IFS(P4681&gt;60,"High Risk",P4681&gt;30,"Medium Risk",TRUE,"Low Risk")</f>
        <v>High Risk</v>
      </c>
      <c r="V4681">
        <f t="shared" si="73"/>
        <v>3</v>
      </c>
    </row>
    <row r="4682" spans="1:22" x14ac:dyDescent="0.2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 s="2">
        <v>80697.440000000002</v>
      </c>
      <c r="H4682">
        <v>1</v>
      </c>
      <c r="I4682">
        <v>0</v>
      </c>
      <c r="J4682">
        <v>0</v>
      </c>
      <c r="K4682" s="1">
        <v>101397.86</v>
      </c>
      <c r="L4682">
        <v>0</v>
      </c>
      <c r="M4682">
        <v>2</v>
      </c>
      <c r="N4682">
        <v>4952</v>
      </c>
      <c r="O4682">
        <v>1</v>
      </c>
      <c r="P4682">
        <v>24</v>
      </c>
      <c r="Q4682">
        <v>0.5</v>
      </c>
      <c r="R4682">
        <v>9904</v>
      </c>
      <c r="S4682" t="str" cm="1">
        <f t="array" ref="S4682">_xlfn.IFS(E4685&lt;30,"18-29",E4685&lt;45,"30-44",TRUE,"45+")</f>
        <v>30-44</v>
      </c>
      <c r="T4682" t="str" cm="1">
        <f t="array" ref="T4682">_xlfn.IFS(F4682&lt;=2,"0-2 Years",F4682&lt;=5,"3-5 Years",F4682&lt;=8,"6-8 Years",TRUE,"9-10 Years")</f>
        <v>3-5 Years</v>
      </c>
      <c r="U4682" t="str" cm="1">
        <f t="array" ref="U4682">_xlfn.IFS(P4682&gt;60,"High Risk",P4682&gt;30,"Medium Risk",TRUE,"Low Risk")</f>
        <v>Low Risk</v>
      </c>
      <c r="V4682">
        <f t="shared" si="73"/>
        <v>6</v>
      </c>
    </row>
    <row r="4683" spans="1:22" hidden="1" x14ac:dyDescent="0.2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 s="2">
        <v>161887.81</v>
      </c>
      <c r="H4683">
        <v>2</v>
      </c>
      <c r="I4683">
        <v>1</v>
      </c>
      <c r="J4683">
        <v>0</v>
      </c>
      <c r="K4683" s="1">
        <v>84870.23</v>
      </c>
      <c r="L4683">
        <v>0</v>
      </c>
      <c r="M4683">
        <v>10</v>
      </c>
      <c r="N4683">
        <v>4665</v>
      </c>
      <c r="O4683">
        <v>4</v>
      </c>
      <c r="P4683">
        <v>13</v>
      </c>
      <c r="Q4683">
        <v>0.4</v>
      </c>
      <c r="R4683">
        <v>46650</v>
      </c>
      <c r="S4683" t="str" cm="1">
        <f t="array" ref="S4683">_xlfn.IFS(E4686&lt;30,"18-29",E4686&lt;45,"30-44",TRUE,"45+")</f>
        <v>30-44</v>
      </c>
      <c r="T4683" t="str" cm="1">
        <f t="array" ref="T4683">_xlfn.IFS(F4683&lt;=2,"0-2 Years",F4683&lt;=5,"3-5 Years",F4683&lt;=8,"6-8 Years",TRUE,"9-10 Years")</f>
        <v>0-2 Years</v>
      </c>
      <c r="U4683" t="str" cm="1">
        <f t="array" ref="U4683">_xlfn.IFS(P4683&gt;60,"High Risk",P4683&gt;30,"Medium Risk",TRUE,"Low Risk")</f>
        <v>Low Risk</v>
      </c>
      <c r="V4683">
        <f t="shared" si="73"/>
        <v>4</v>
      </c>
    </row>
    <row r="4684" spans="1:22" hidden="1" x14ac:dyDescent="0.2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 s="2">
        <v>109558.36</v>
      </c>
      <c r="H4684">
        <v>1</v>
      </c>
      <c r="I4684">
        <v>1</v>
      </c>
      <c r="J4684">
        <v>0</v>
      </c>
      <c r="K4684" s="1">
        <v>183515.13</v>
      </c>
      <c r="L4684">
        <v>0</v>
      </c>
      <c r="M4684">
        <v>17</v>
      </c>
      <c r="N4684">
        <v>2088</v>
      </c>
      <c r="O4684">
        <v>1</v>
      </c>
      <c r="P4684">
        <v>26</v>
      </c>
      <c r="Q4684">
        <v>5.8823529411764705E-2</v>
      </c>
      <c r="R4684">
        <v>35496</v>
      </c>
      <c r="S4684" t="str" cm="1">
        <f t="array" ref="S4684">_xlfn.IFS(E4687&lt;30,"18-29",E4687&lt;45,"30-44",TRUE,"45+")</f>
        <v>30-44</v>
      </c>
      <c r="T4684" t="str" cm="1">
        <f t="array" ref="T4684">_xlfn.IFS(F4684&lt;=2,"0-2 Years",F4684&lt;=5,"3-5 Years",F4684&lt;=8,"6-8 Years",TRUE,"9-10 Years")</f>
        <v>6-8 Years</v>
      </c>
      <c r="U4684" t="str" cm="1">
        <f t="array" ref="U4684">_xlfn.IFS(P4684&gt;60,"High Risk",P4684&gt;30,"Medium Risk",TRUE,"Low Risk")</f>
        <v>Low Risk</v>
      </c>
      <c r="V4684">
        <f t="shared" si="73"/>
        <v>5</v>
      </c>
    </row>
    <row r="4685" spans="1:22" x14ac:dyDescent="0.2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 s="2">
        <v>124271.26</v>
      </c>
      <c r="H4685">
        <v>1</v>
      </c>
      <c r="I4685">
        <v>1</v>
      </c>
      <c r="J4685">
        <v>0</v>
      </c>
      <c r="K4685" s="1">
        <v>75969.19</v>
      </c>
      <c r="L4685">
        <v>0</v>
      </c>
      <c r="M4685">
        <v>3</v>
      </c>
      <c r="N4685">
        <v>4389</v>
      </c>
      <c r="O4685">
        <v>5</v>
      </c>
      <c r="P4685">
        <v>61</v>
      </c>
      <c r="Q4685">
        <v>1</v>
      </c>
      <c r="R4685">
        <v>13167</v>
      </c>
      <c r="S4685" t="str" cm="1">
        <f t="array" ref="S4685">_xlfn.IFS(E4688&lt;30,"18-29",E4688&lt;45,"30-44",TRUE,"45+")</f>
        <v>45+</v>
      </c>
      <c r="T4685" t="str" cm="1">
        <f t="array" ref="T4685">_xlfn.IFS(F4685&lt;=2,"0-2 Years",F4685&lt;=5,"3-5 Years",F4685&lt;=8,"6-8 Years",TRUE,"9-10 Years")</f>
        <v>0-2 Years</v>
      </c>
      <c r="U4685" t="str" cm="1">
        <f t="array" ref="U4685">_xlfn.IFS(P4685&gt;60,"High Risk",P4685&gt;30,"Medium Risk",TRUE,"Low Risk")</f>
        <v>High Risk</v>
      </c>
      <c r="V4685">
        <f t="shared" si="73"/>
        <v>6</v>
      </c>
    </row>
    <row r="4686" spans="1:22" hidden="1" x14ac:dyDescent="0.2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 s="2">
        <v>0</v>
      </c>
      <c r="H4686">
        <v>2</v>
      </c>
      <c r="I4686">
        <v>1</v>
      </c>
      <c r="J4686">
        <v>1</v>
      </c>
      <c r="K4686" s="1">
        <v>146379.29999999999</v>
      </c>
      <c r="L4686">
        <v>0</v>
      </c>
      <c r="M4686">
        <v>10</v>
      </c>
      <c r="N4686">
        <v>3934</v>
      </c>
      <c r="O4686">
        <v>3</v>
      </c>
      <c r="P4686">
        <v>56</v>
      </c>
      <c r="Q4686">
        <v>0.3</v>
      </c>
      <c r="R4686">
        <v>39340</v>
      </c>
      <c r="S4686" t="str" cm="1">
        <f t="array" ref="S4686">_xlfn.IFS(E4689&lt;30,"18-29",E4689&lt;45,"30-44",TRUE,"45+")</f>
        <v>45+</v>
      </c>
      <c r="T4686" t="str" cm="1">
        <f t="array" ref="T4686">_xlfn.IFS(F4686&lt;=2,"0-2 Years",F4686&lt;=5,"3-5 Years",F4686&lt;=8,"6-8 Years",TRUE,"9-10 Years")</f>
        <v>0-2 Years</v>
      </c>
      <c r="U4686" t="str" cm="1">
        <f t="array" ref="U4686">_xlfn.IFS(P4686&gt;60,"High Risk",P4686&gt;30,"Medium Risk",TRUE,"Low Risk")</f>
        <v>Medium Risk</v>
      </c>
      <c r="V4686">
        <f t="shared" si="73"/>
        <v>4</v>
      </c>
    </row>
    <row r="4687" spans="1:22" hidden="1" x14ac:dyDescent="0.2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 s="2">
        <v>190569.23</v>
      </c>
      <c r="H4687">
        <v>1</v>
      </c>
      <c r="I4687">
        <v>0</v>
      </c>
      <c r="J4687">
        <v>1</v>
      </c>
      <c r="K4687" s="1">
        <v>127154.8</v>
      </c>
      <c r="L4687">
        <v>0</v>
      </c>
      <c r="M4687">
        <v>14</v>
      </c>
      <c r="N4687">
        <v>575</v>
      </c>
      <c r="O4687">
        <v>4</v>
      </c>
      <c r="P4687">
        <v>123</v>
      </c>
      <c r="Q4687">
        <v>0.2857142857142857</v>
      </c>
      <c r="R4687">
        <v>8050</v>
      </c>
      <c r="S4687" t="str" cm="1">
        <f t="array" ref="S4687">_xlfn.IFS(E4690&lt;30,"18-29",E4690&lt;45,"30-44",TRUE,"45+")</f>
        <v>30-44</v>
      </c>
      <c r="T4687" t="str" cm="1">
        <f t="array" ref="T4687">_xlfn.IFS(F4687&lt;=2,"0-2 Years",F4687&lt;=5,"3-5 Years",F4687&lt;=8,"6-8 Years",TRUE,"9-10 Years")</f>
        <v>0-2 Years</v>
      </c>
      <c r="U4687" t="str" cm="1">
        <f t="array" ref="U4687">_xlfn.IFS(P4687&gt;60,"High Risk",P4687&gt;30,"Medium Risk",TRUE,"Low Risk")</f>
        <v>High Risk</v>
      </c>
      <c r="V4687">
        <f t="shared" si="73"/>
        <v>3</v>
      </c>
    </row>
    <row r="4688" spans="1:22" x14ac:dyDescent="0.2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 s="2">
        <v>143923.96</v>
      </c>
      <c r="H4688">
        <v>1</v>
      </c>
      <c r="I4688">
        <v>1</v>
      </c>
      <c r="J4688">
        <v>0</v>
      </c>
      <c r="K4688" s="1">
        <v>2019.78</v>
      </c>
      <c r="L4688">
        <v>1</v>
      </c>
      <c r="M4688">
        <v>9</v>
      </c>
      <c r="N4688">
        <v>2969</v>
      </c>
      <c r="O4688">
        <v>6</v>
      </c>
      <c r="P4688">
        <v>104</v>
      </c>
      <c r="Q4688">
        <v>0.66666666666666663</v>
      </c>
      <c r="R4688">
        <v>26721</v>
      </c>
      <c r="S4688" t="str" cm="1">
        <f t="array" ref="S4688">_xlfn.IFS(E4691&lt;30,"18-29",E4691&lt;45,"30-44",TRUE,"45+")</f>
        <v>45+</v>
      </c>
      <c r="T4688" t="str" cm="1">
        <f t="array" ref="T4688">_xlfn.IFS(F4688&lt;=2,"0-2 Years",F4688&lt;=5,"3-5 Years",F4688&lt;=8,"6-8 Years",TRUE,"9-10 Years")</f>
        <v>0-2 Years</v>
      </c>
      <c r="U4688" t="str" cm="1">
        <f t="array" ref="U4688">_xlfn.IFS(P4688&gt;60,"High Risk",P4688&gt;30,"Medium Risk",TRUE,"Low Risk")</f>
        <v>High Risk</v>
      </c>
      <c r="V4688">
        <f t="shared" si="73"/>
        <v>7</v>
      </c>
    </row>
    <row r="4689" spans="1:22" hidden="1" x14ac:dyDescent="0.2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 s="2">
        <v>96542.16</v>
      </c>
      <c r="H4689">
        <v>2</v>
      </c>
      <c r="I4689">
        <v>0</v>
      </c>
      <c r="J4689">
        <v>1</v>
      </c>
      <c r="K4689" s="1">
        <v>197885.72</v>
      </c>
      <c r="L4689">
        <v>0</v>
      </c>
      <c r="M4689">
        <v>2</v>
      </c>
      <c r="N4689">
        <v>3183</v>
      </c>
      <c r="O4689">
        <v>6</v>
      </c>
      <c r="P4689">
        <v>94</v>
      </c>
      <c r="Q4689">
        <v>1</v>
      </c>
      <c r="R4689">
        <v>6366</v>
      </c>
      <c r="S4689" t="str" cm="1">
        <f t="array" ref="S4689">_xlfn.IFS(E4692&lt;30,"18-29",E4692&lt;45,"30-44",TRUE,"45+")</f>
        <v>18-29</v>
      </c>
      <c r="T4689" t="str" cm="1">
        <f t="array" ref="T4689">_xlfn.IFS(F4689&lt;=2,"0-2 Years",F4689&lt;=5,"3-5 Years",F4689&lt;=8,"6-8 Years",TRUE,"9-10 Years")</f>
        <v>0-2 Years</v>
      </c>
      <c r="U4689" t="str" cm="1">
        <f t="array" ref="U4689">_xlfn.IFS(P4689&gt;60,"High Risk",P4689&gt;30,"Medium Risk",TRUE,"Low Risk")</f>
        <v>High Risk</v>
      </c>
      <c r="V4689">
        <f t="shared" si="73"/>
        <v>2</v>
      </c>
    </row>
    <row r="4690" spans="1:22" x14ac:dyDescent="0.2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 s="2">
        <v>0</v>
      </c>
      <c r="H4690">
        <v>2</v>
      </c>
      <c r="I4690">
        <v>1</v>
      </c>
      <c r="J4690">
        <v>0</v>
      </c>
      <c r="K4690" s="1">
        <v>138017.68</v>
      </c>
      <c r="L4690">
        <v>0</v>
      </c>
      <c r="M4690">
        <v>14</v>
      </c>
      <c r="N4690">
        <v>1443</v>
      </c>
      <c r="O4690">
        <v>7</v>
      </c>
      <c r="P4690">
        <v>50</v>
      </c>
      <c r="Q4690">
        <v>0.5</v>
      </c>
      <c r="R4690">
        <v>20202</v>
      </c>
      <c r="S4690" t="str" cm="1">
        <f t="array" ref="S4690">_xlfn.IFS(E4693&lt;30,"18-29",E4693&lt;45,"30-44",TRUE,"45+")</f>
        <v>30-44</v>
      </c>
      <c r="T4690" t="str" cm="1">
        <f t="array" ref="T4690">_xlfn.IFS(F4690&lt;=2,"0-2 Years",F4690&lt;=5,"3-5 Years",F4690&lt;=8,"6-8 Years",TRUE,"9-10 Years")</f>
        <v>3-5 Years</v>
      </c>
      <c r="U4690" t="str" cm="1">
        <f t="array" ref="U4690">_xlfn.IFS(P4690&gt;60,"High Risk",P4690&gt;30,"Medium Risk",TRUE,"Low Risk")</f>
        <v>Medium Risk</v>
      </c>
      <c r="V4690">
        <f t="shared" si="73"/>
        <v>6</v>
      </c>
    </row>
    <row r="4691" spans="1:22" x14ac:dyDescent="0.2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 s="2">
        <v>139825.56</v>
      </c>
      <c r="H4691">
        <v>1</v>
      </c>
      <c r="I4691">
        <v>0</v>
      </c>
      <c r="J4691">
        <v>0</v>
      </c>
      <c r="K4691" s="1">
        <v>170984.97</v>
      </c>
      <c r="L4691">
        <v>1</v>
      </c>
      <c r="M4691">
        <v>17</v>
      </c>
      <c r="N4691">
        <v>4700</v>
      </c>
      <c r="O4691">
        <v>7</v>
      </c>
      <c r="P4691">
        <v>108</v>
      </c>
      <c r="Q4691">
        <v>0.41176470588235292</v>
      </c>
      <c r="R4691">
        <v>79900</v>
      </c>
      <c r="S4691" t="str" cm="1">
        <f t="array" ref="S4691">_xlfn.IFS(E4694&lt;30,"18-29",E4694&lt;45,"30-44",TRUE,"45+")</f>
        <v>30-44</v>
      </c>
      <c r="T4691" t="str" cm="1">
        <f t="array" ref="T4691">_xlfn.IFS(F4691&lt;=2,"0-2 Years",F4691&lt;=5,"3-5 Years",F4691&lt;=8,"6-8 Years",TRUE,"9-10 Years")</f>
        <v>0-2 Years</v>
      </c>
      <c r="U4691" t="str" cm="1">
        <f t="array" ref="U4691">_xlfn.IFS(P4691&gt;60,"High Risk",P4691&gt;30,"Medium Risk",TRUE,"Low Risk")</f>
        <v>High Risk</v>
      </c>
      <c r="V4691">
        <f t="shared" si="73"/>
        <v>6</v>
      </c>
    </row>
    <row r="4692" spans="1:22" hidden="1" x14ac:dyDescent="0.2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 s="2">
        <v>111769.14</v>
      </c>
      <c r="H4692">
        <v>2</v>
      </c>
      <c r="I4692">
        <v>1</v>
      </c>
      <c r="J4692">
        <v>0</v>
      </c>
      <c r="K4692" s="1">
        <v>55859.27</v>
      </c>
      <c r="L4692">
        <v>0</v>
      </c>
      <c r="M4692">
        <v>3</v>
      </c>
      <c r="N4692">
        <v>3498</v>
      </c>
      <c r="O4692">
        <v>1</v>
      </c>
      <c r="P4692">
        <v>119</v>
      </c>
      <c r="Q4692">
        <v>0.33333333333333331</v>
      </c>
      <c r="R4692">
        <v>10494</v>
      </c>
      <c r="S4692" t="str" cm="1">
        <f t="array" ref="S4692">_xlfn.IFS(E4695&lt;30,"18-29",E4695&lt;45,"30-44",TRUE,"45+")</f>
        <v>30-44</v>
      </c>
      <c r="T4692" t="str" cm="1">
        <f t="array" ref="T4692">_xlfn.IFS(F4692&lt;=2,"0-2 Years",F4692&lt;=5,"3-5 Years",F4692&lt;=8,"6-8 Years",TRUE,"9-10 Years")</f>
        <v>6-8 Years</v>
      </c>
      <c r="U4692" t="str" cm="1">
        <f t="array" ref="U4692">_xlfn.IFS(P4692&gt;60,"High Risk",P4692&gt;30,"Medium Risk",TRUE,"Low Risk")</f>
        <v>High Risk</v>
      </c>
      <c r="V4692">
        <f t="shared" si="73"/>
        <v>3</v>
      </c>
    </row>
    <row r="4693" spans="1:22" x14ac:dyDescent="0.2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 s="2">
        <v>0</v>
      </c>
      <c r="H4693">
        <v>2</v>
      </c>
      <c r="I4693">
        <v>1</v>
      </c>
      <c r="J4693">
        <v>0</v>
      </c>
      <c r="K4693" s="1">
        <v>4459.5</v>
      </c>
      <c r="L4693">
        <v>0</v>
      </c>
      <c r="M4693">
        <v>19</v>
      </c>
      <c r="N4693">
        <v>1608</v>
      </c>
      <c r="O4693">
        <v>8</v>
      </c>
      <c r="P4693">
        <v>42</v>
      </c>
      <c r="Q4693">
        <v>0.42105263157894735</v>
      </c>
      <c r="R4693">
        <v>30552</v>
      </c>
      <c r="S4693" t="str" cm="1">
        <f t="array" ref="S4693">_xlfn.IFS(E4696&lt;30,"18-29",E4696&lt;45,"30-44",TRUE,"45+")</f>
        <v>45+</v>
      </c>
      <c r="T4693" t="str" cm="1">
        <f t="array" ref="T4693">_xlfn.IFS(F4693&lt;=2,"0-2 Years",F4693&lt;=5,"3-5 Years",F4693&lt;=8,"6-8 Years",TRUE,"9-10 Years")</f>
        <v>3-5 Years</v>
      </c>
      <c r="U4693" t="str" cm="1">
        <f t="array" ref="U4693">_xlfn.IFS(P4693&gt;60,"High Risk",P4693&gt;30,"Medium Risk",TRUE,"Low Risk")</f>
        <v>Medium Risk</v>
      </c>
      <c r="V4693">
        <f t="shared" si="73"/>
        <v>6</v>
      </c>
    </row>
    <row r="4694" spans="1:22" hidden="1" x14ac:dyDescent="0.2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 s="2">
        <v>113672.18</v>
      </c>
      <c r="H4694">
        <v>2</v>
      </c>
      <c r="I4694">
        <v>0</v>
      </c>
      <c r="J4694">
        <v>0</v>
      </c>
      <c r="K4694" s="1">
        <v>102135.92</v>
      </c>
      <c r="L4694">
        <v>0</v>
      </c>
      <c r="M4694">
        <v>1</v>
      </c>
      <c r="N4694">
        <v>2364</v>
      </c>
      <c r="O4694">
        <v>10</v>
      </c>
      <c r="P4694">
        <v>49</v>
      </c>
      <c r="Q4694">
        <v>1</v>
      </c>
      <c r="R4694">
        <v>2364</v>
      </c>
      <c r="S4694" t="str" cm="1">
        <f t="array" ref="S4694">_xlfn.IFS(E4697&lt;30,"18-29",E4697&lt;45,"30-44",TRUE,"45+")</f>
        <v>30-44</v>
      </c>
      <c r="T4694" t="str" cm="1">
        <f t="array" ref="T4694">_xlfn.IFS(F4694&lt;=2,"0-2 Years",F4694&lt;=5,"3-5 Years",F4694&lt;=8,"6-8 Years",TRUE,"9-10 Years")</f>
        <v>9-10 Years</v>
      </c>
      <c r="U4694" t="str" cm="1">
        <f t="array" ref="U4694">_xlfn.IFS(P4694&gt;60,"High Risk",P4694&gt;30,"Medium Risk",TRUE,"Low Risk")</f>
        <v>Medium Risk</v>
      </c>
      <c r="V4694">
        <f t="shared" si="73"/>
        <v>3</v>
      </c>
    </row>
    <row r="4695" spans="1:22" hidden="1" x14ac:dyDescent="0.2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 s="2">
        <v>147256.85999999999</v>
      </c>
      <c r="H4695">
        <v>1</v>
      </c>
      <c r="I4695">
        <v>1</v>
      </c>
      <c r="J4695">
        <v>0</v>
      </c>
      <c r="K4695" s="1">
        <v>112771.95</v>
      </c>
      <c r="L4695">
        <v>0</v>
      </c>
      <c r="M4695">
        <v>20</v>
      </c>
      <c r="N4695">
        <v>313</v>
      </c>
      <c r="O4695">
        <v>8</v>
      </c>
      <c r="P4695">
        <v>83</v>
      </c>
      <c r="Q4695">
        <v>0.4</v>
      </c>
      <c r="R4695">
        <v>6260</v>
      </c>
      <c r="S4695" t="str" cm="1">
        <f t="array" ref="S4695">_xlfn.IFS(E4698&lt;30,"18-29",E4698&lt;45,"30-44",TRUE,"45+")</f>
        <v>30-44</v>
      </c>
      <c r="T4695" t="str" cm="1">
        <f t="array" ref="T4695">_xlfn.IFS(F4695&lt;=2,"0-2 Years",F4695&lt;=5,"3-5 Years",F4695&lt;=8,"6-8 Years",TRUE,"9-10 Years")</f>
        <v>6-8 Years</v>
      </c>
      <c r="U4695" t="str" cm="1">
        <f t="array" ref="U4695">_xlfn.IFS(P4695&gt;60,"High Risk",P4695&gt;30,"Medium Risk",TRUE,"Low Risk")</f>
        <v>High Risk</v>
      </c>
      <c r="V4695">
        <f t="shared" si="73"/>
        <v>5</v>
      </c>
    </row>
    <row r="4696" spans="1:22" hidden="1" x14ac:dyDescent="0.2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 s="2">
        <v>107023.03</v>
      </c>
      <c r="H4696">
        <v>1</v>
      </c>
      <c r="I4696">
        <v>1</v>
      </c>
      <c r="J4696">
        <v>0</v>
      </c>
      <c r="K4696" s="1">
        <v>32903.93</v>
      </c>
      <c r="L4696">
        <v>0</v>
      </c>
      <c r="M4696">
        <v>24</v>
      </c>
      <c r="N4696">
        <v>4872</v>
      </c>
      <c r="O4696">
        <v>2</v>
      </c>
      <c r="P4696">
        <v>31</v>
      </c>
      <c r="Q4696">
        <v>8.3333333333333329E-2</v>
      </c>
      <c r="R4696">
        <v>116928</v>
      </c>
      <c r="S4696" t="str" cm="1">
        <f t="array" ref="S4696">_xlfn.IFS(E4699&lt;30,"18-29",E4699&lt;45,"30-44",TRUE,"45+")</f>
        <v>45+</v>
      </c>
      <c r="T4696" t="str" cm="1">
        <f t="array" ref="T4696">_xlfn.IFS(F4696&lt;=2,"0-2 Years",F4696&lt;=5,"3-5 Years",F4696&lt;=8,"6-8 Years",TRUE,"9-10 Years")</f>
        <v>6-8 Years</v>
      </c>
      <c r="U4696" t="str" cm="1">
        <f t="array" ref="U4696">_xlfn.IFS(P4696&gt;60,"High Risk",P4696&gt;30,"Medium Risk",TRUE,"Low Risk")</f>
        <v>Medium Risk</v>
      </c>
      <c r="V4696">
        <f t="shared" si="73"/>
        <v>5</v>
      </c>
    </row>
    <row r="4697" spans="1:22" hidden="1" x14ac:dyDescent="0.2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 s="2">
        <v>125529.55</v>
      </c>
      <c r="H4697">
        <v>1</v>
      </c>
      <c r="I4697">
        <v>1</v>
      </c>
      <c r="J4697">
        <v>1</v>
      </c>
      <c r="K4697" s="1">
        <v>162260.93</v>
      </c>
      <c r="L4697">
        <v>0</v>
      </c>
      <c r="M4697">
        <v>27</v>
      </c>
      <c r="N4697">
        <v>2974</v>
      </c>
      <c r="O4697">
        <v>5</v>
      </c>
      <c r="P4697">
        <v>97</v>
      </c>
      <c r="Q4697">
        <v>0.18518518518518517</v>
      </c>
      <c r="R4697">
        <v>80298</v>
      </c>
      <c r="S4697" t="str" cm="1">
        <f t="array" ref="S4697">_xlfn.IFS(E4700&lt;30,"18-29",E4700&lt;45,"30-44",TRUE,"45+")</f>
        <v>45+</v>
      </c>
      <c r="T4697" t="str" cm="1">
        <f t="array" ref="T4697">_xlfn.IFS(F4697&lt;=2,"0-2 Years",F4697&lt;=5,"3-5 Years",F4697&lt;=8,"6-8 Years",TRUE,"9-10 Years")</f>
        <v>0-2 Years</v>
      </c>
      <c r="U4697" t="str" cm="1">
        <f t="array" ref="U4697">_xlfn.IFS(P4697&gt;60,"High Risk",P4697&gt;30,"Medium Risk",TRUE,"Low Risk")</f>
        <v>High Risk</v>
      </c>
      <c r="V4697">
        <f t="shared" si="73"/>
        <v>3</v>
      </c>
    </row>
    <row r="4698" spans="1:22" x14ac:dyDescent="0.2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 s="2">
        <v>0</v>
      </c>
      <c r="H4698">
        <v>1</v>
      </c>
      <c r="I4698">
        <v>0</v>
      </c>
      <c r="J4698">
        <v>0</v>
      </c>
      <c r="K4698" s="1">
        <v>87959.83</v>
      </c>
      <c r="L4698">
        <v>0</v>
      </c>
      <c r="M4698">
        <v>28</v>
      </c>
      <c r="N4698">
        <v>1877</v>
      </c>
      <c r="O4698">
        <v>6</v>
      </c>
      <c r="P4698">
        <v>65</v>
      </c>
      <c r="Q4698">
        <v>0.21428571428571427</v>
      </c>
      <c r="R4698">
        <v>52556</v>
      </c>
      <c r="S4698" t="str" cm="1">
        <f t="array" ref="S4698">_xlfn.IFS(E4701&lt;30,"18-29",E4701&lt;45,"30-44",TRUE,"45+")</f>
        <v>45+</v>
      </c>
      <c r="T4698" t="str" cm="1">
        <f t="array" ref="T4698">_xlfn.IFS(F4698&lt;=2,"0-2 Years",F4698&lt;=5,"3-5 Years",F4698&lt;=8,"6-8 Years",TRUE,"9-10 Years")</f>
        <v>0-2 Years</v>
      </c>
      <c r="U4698" t="str" cm="1">
        <f t="array" ref="U4698">_xlfn.IFS(P4698&gt;60,"High Risk",P4698&gt;30,"Medium Risk",TRUE,"Low Risk")</f>
        <v>High Risk</v>
      </c>
      <c r="V4698">
        <f t="shared" si="73"/>
        <v>9</v>
      </c>
    </row>
    <row r="4699" spans="1:22" x14ac:dyDescent="0.2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 s="2">
        <v>131834.79999999999</v>
      </c>
      <c r="H4699">
        <v>1</v>
      </c>
      <c r="I4699">
        <v>1</v>
      </c>
      <c r="J4699">
        <v>0</v>
      </c>
      <c r="K4699" s="1">
        <v>166476.95000000001</v>
      </c>
      <c r="L4699">
        <v>1</v>
      </c>
      <c r="M4699">
        <v>1</v>
      </c>
      <c r="N4699">
        <v>308</v>
      </c>
      <c r="O4699">
        <v>10</v>
      </c>
      <c r="P4699">
        <v>91</v>
      </c>
      <c r="Q4699">
        <v>1</v>
      </c>
      <c r="R4699">
        <v>308</v>
      </c>
      <c r="S4699" t="str" cm="1">
        <f t="array" ref="S4699">_xlfn.IFS(E4702&lt;30,"18-29",E4702&lt;45,"30-44",TRUE,"45+")</f>
        <v>30-44</v>
      </c>
      <c r="T4699" t="str" cm="1">
        <f t="array" ref="T4699">_xlfn.IFS(F4699&lt;=2,"0-2 Years",F4699&lt;=5,"3-5 Years",F4699&lt;=8,"6-8 Years",TRUE,"9-10 Years")</f>
        <v>3-5 Years</v>
      </c>
      <c r="U4699" t="str" cm="1">
        <f t="array" ref="U4699">_xlfn.IFS(P4699&gt;60,"High Risk",P4699&gt;30,"Medium Risk",TRUE,"Low Risk")</f>
        <v>High Risk</v>
      </c>
      <c r="V4699">
        <f t="shared" si="73"/>
        <v>6</v>
      </c>
    </row>
    <row r="4700" spans="1:22" hidden="1" x14ac:dyDescent="0.2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 s="2">
        <v>0</v>
      </c>
      <c r="H4700">
        <v>2</v>
      </c>
      <c r="I4700">
        <v>1</v>
      </c>
      <c r="J4700">
        <v>1</v>
      </c>
      <c r="K4700" s="1">
        <v>25438.87</v>
      </c>
      <c r="L4700">
        <v>0</v>
      </c>
      <c r="M4700">
        <v>17</v>
      </c>
      <c r="N4700">
        <v>4780</v>
      </c>
      <c r="O4700">
        <v>4</v>
      </c>
      <c r="P4700">
        <v>106</v>
      </c>
      <c r="Q4700">
        <v>0.23529411764705882</v>
      </c>
      <c r="R4700">
        <v>81260</v>
      </c>
      <c r="S4700" t="str" cm="1">
        <f t="array" ref="S4700">_xlfn.IFS(E4703&lt;30,"18-29",E4703&lt;45,"30-44",TRUE,"45+")</f>
        <v>18-29</v>
      </c>
      <c r="T4700" t="str" cm="1">
        <f t="array" ref="T4700">_xlfn.IFS(F4700&lt;=2,"0-2 Years",F4700&lt;=5,"3-5 Years",F4700&lt;=8,"6-8 Years",TRUE,"9-10 Years")</f>
        <v>0-2 Years</v>
      </c>
      <c r="U4700" t="str" cm="1">
        <f t="array" ref="U4700">_xlfn.IFS(P4700&gt;60,"High Risk",P4700&gt;30,"Medium Risk",TRUE,"Low Risk")</f>
        <v>High Risk</v>
      </c>
      <c r="V4700">
        <f t="shared" si="73"/>
        <v>5</v>
      </c>
    </row>
    <row r="4701" spans="1:22" hidden="1" x14ac:dyDescent="0.2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 s="2">
        <v>99529.7</v>
      </c>
      <c r="H4701">
        <v>1</v>
      </c>
      <c r="I4701">
        <v>0</v>
      </c>
      <c r="J4701">
        <v>1</v>
      </c>
      <c r="K4701" s="1">
        <v>157230.06</v>
      </c>
      <c r="L4701">
        <v>1</v>
      </c>
      <c r="M4701">
        <v>23</v>
      </c>
      <c r="N4701">
        <v>276</v>
      </c>
      <c r="O4701">
        <v>3</v>
      </c>
      <c r="P4701">
        <v>25</v>
      </c>
      <c r="Q4701">
        <v>0.13043478260869565</v>
      </c>
      <c r="R4701">
        <v>6348</v>
      </c>
      <c r="S4701" t="str" cm="1">
        <f t="array" ref="S4701">_xlfn.IFS(E4704&lt;30,"18-29",E4704&lt;45,"30-44",TRUE,"45+")</f>
        <v>30-44</v>
      </c>
      <c r="T4701" t="str" cm="1">
        <f t="array" ref="T4701">_xlfn.IFS(F4701&lt;=2,"0-2 Years",F4701&lt;=5,"3-5 Years",F4701&lt;=8,"6-8 Years",TRUE,"9-10 Years")</f>
        <v>3-5 Years</v>
      </c>
      <c r="U4701" t="str" cm="1">
        <f t="array" ref="U4701">_xlfn.IFS(P4701&gt;60,"High Risk",P4701&gt;30,"Medium Risk",TRUE,"Low Risk")</f>
        <v>Low Risk</v>
      </c>
      <c r="V4701">
        <f t="shared" si="73"/>
        <v>3</v>
      </c>
    </row>
    <row r="4702" spans="1:22" hidden="1" x14ac:dyDescent="0.2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 s="2">
        <v>0</v>
      </c>
      <c r="H4702">
        <v>2</v>
      </c>
      <c r="I4702">
        <v>0</v>
      </c>
      <c r="J4702">
        <v>1</v>
      </c>
      <c r="K4702" s="1">
        <v>197305.91</v>
      </c>
      <c r="L4702">
        <v>0</v>
      </c>
      <c r="M4702">
        <v>25</v>
      </c>
      <c r="N4702">
        <v>3125</v>
      </c>
      <c r="O4702">
        <v>6</v>
      </c>
      <c r="P4702">
        <v>73</v>
      </c>
      <c r="Q4702">
        <v>0.24</v>
      </c>
      <c r="R4702">
        <v>78125</v>
      </c>
      <c r="S4702" t="str" cm="1">
        <f t="array" ref="S4702">_xlfn.IFS(E4705&lt;30,"18-29",E4705&lt;45,"30-44",TRUE,"45+")</f>
        <v>30-44</v>
      </c>
      <c r="T4702" t="str" cm="1">
        <f t="array" ref="T4702">_xlfn.IFS(F4702&lt;=2,"0-2 Years",F4702&lt;=5,"3-5 Years",F4702&lt;=8,"6-8 Years",TRUE,"9-10 Years")</f>
        <v>0-2 Years</v>
      </c>
      <c r="U4702" t="str" cm="1">
        <f t="array" ref="U4702">_xlfn.IFS(P4702&gt;60,"High Risk",P4702&gt;30,"Medium Risk",TRUE,"Low Risk")</f>
        <v>High Risk</v>
      </c>
      <c r="V4702">
        <f t="shared" si="73"/>
        <v>4</v>
      </c>
    </row>
    <row r="4703" spans="1:22" hidden="1" x14ac:dyDescent="0.2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 s="2">
        <v>107303.72</v>
      </c>
      <c r="H4703">
        <v>2</v>
      </c>
      <c r="I4703">
        <v>0</v>
      </c>
      <c r="J4703">
        <v>0</v>
      </c>
      <c r="K4703" s="1">
        <v>44435.76</v>
      </c>
      <c r="L4703">
        <v>0</v>
      </c>
      <c r="M4703">
        <v>9</v>
      </c>
      <c r="N4703">
        <v>2462</v>
      </c>
      <c r="O4703">
        <v>4</v>
      </c>
      <c r="P4703">
        <v>137</v>
      </c>
      <c r="Q4703">
        <v>0.44444444444444442</v>
      </c>
      <c r="R4703">
        <v>22158</v>
      </c>
      <c r="S4703" t="str" cm="1">
        <f t="array" ref="S4703">_xlfn.IFS(E4706&lt;30,"18-29",E4706&lt;45,"30-44",TRUE,"45+")</f>
        <v>30-44</v>
      </c>
      <c r="T4703" t="str" cm="1">
        <f t="array" ref="T4703">_xlfn.IFS(F4703&lt;=2,"0-2 Years",F4703&lt;=5,"3-5 Years",F4703&lt;=8,"6-8 Years",TRUE,"9-10 Years")</f>
        <v>9-10 Years</v>
      </c>
      <c r="U4703" t="str" cm="1">
        <f t="array" ref="U4703">_xlfn.IFS(P4703&gt;60,"High Risk",P4703&gt;30,"Medium Risk",TRUE,"Low Risk")</f>
        <v>High Risk</v>
      </c>
      <c r="V4703">
        <f t="shared" si="73"/>
        <v>3</v>
      </c>
    </row>
    <row r="4704" spans="1:22" x14ac:dyDescent="0.2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 s="2">
        <v>72783.42</v>
      </c>
      <c r="H4704">
        <v>1</v>
      </c>
      <c r="I4704">
        <v>0</v>
      </c>
      <c r="J4704">
        <v>0</v>
      </c>
      <c r="K4704" s="1">
        <v>181051.99</v>
      </c>
      <c r="L4704">
        <v>0</v>
      </c>
      <c r="M4704">
        <v>16</v>
      </c>
      <c r="N4704">
        <v>892</v>
      </c>
      <c r="O4704">
        <v>9</v>
      </c>
      <c r="P4704">
        <v>92</v>
      </c>
      <c r="Q4704">
        <v>0.5625</v>
      </c>
      <c r="R4704">
        <v>14272</v>
      </c>
      <c r="S4704" t="str" cm="1">
        <f t="array" ref="S4704">_xlfn.IFS(E4707&lt;30,"18-29",E4707&lt;45,"30-44",TRUE,"45+")</f>
        <v>18-29</v>
      </c>
      <c r="T4704" t="str" cm="1">
        <f t="array" ref="T4704">_xlfn.IFS(F4704&lt;=2,"0-2 Years",F4704&lt;=5,"3-5 Years",F4704&lt;=8,"6-8 Years",TRUE,"9-10 Years")</f>
        <v>0-2 Years</v>
      </c>
      <c r="U4704" t="str" cm="1">
        <f t="array" ref="U4704">_xlfn.IFS(P4704&gt;60,"High Risk",P4704&gt;30,"Medium Risk",TRUE,"Low Risk")</f>
        <v>High Risk</v>
      </c>
      <c r="V4704">
        <f t="shared" si="73"/>
        <v>6</v>
      </c>
    </row>
    <row r="4705" spans="1:22" hidden="1" x14ac:dyDescent="0.2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 s="2">
        <v>0</v>
      </c>
      <c r="H4705">
        <v>1</v>
      </c>
      <c r="I4705">
        <v>0</v>
      </c>
      <c r="J4705">
        <v>1</v>
      </c>
      <c r="K4705" s="1">
        <v>159069.37</v>
      </c>
      <c r="L4705">
        <v>0</v>
      </c>
      <c r="M4705">
        <v>19</v>
      </c>
      <c r="N4705">
        <v>4216</v>
      </c>
      <c r="O4705">
        <v>4</v>
      </c>
      <c r="P4705">
        <v>154</v>
      </c>
      <c r="Q4705">
        <v>0.21052631578947367</v>
      </c>
      <c r="R4705">
        <v>80104</v>
      </c>
      <c r="S4705" t="str" cm="1">
        <f t="array" ref="S4705">_xlfn.IFS(E4708&lt;30,"18-29",E4708&lt;45,"30-44",TRUE,"45+")</f>
        <v>30-44</v>
      </c>
      <c r="T4705" t="str" cm="1">
        <f t="array" ref="T4705">_xlfn.IFS(F4705&lt;=2,"0-2 Years",F4705&lt;=5,"3-5 Years",F4705&lt;=8,"6-8 Years",TRUE,"9-10 Years")</f>
        <v>6-8 Years</v>
      </c>
      <c r="U4705" t="str" cm="1">
        <f t="array" ref="U4705">_xlfn.IFS(P4705&gt;60,"High Risk",P4705&gt;30,"Medium Risk",TRUE,"Low Risk")</f>
        <v>High Risk</v>
      </c>
      <c r="V4705">
        <f t="shared" si="73"/>
        <v>5</v>
      </c>
    </row>
    <row r="4706" spans="1:22" hidden="1" x14ac:dyDescent="0.2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 s="2">
        <v>0</v>
      </c>
      <c r="H4706">
        <v>2</v>
      </c>
      <c r="I4706">
        <v>1</v>
      </c>
      <c r="J4706">
        <v>1</v>
      </c>
      <c r="K4706" s="1">
        <v>155485.24</v>
      </c>
      <c r="L4706">
        <v>0</v>
      </c>
      <c r="M4706">
        <v>1</v>
      </c>
      <c r="N4706">
        <v>3505</v>
      </c>
      <c r="O4706">
        <v>9</v>
      </c>
      <c r="P4706">
        <v>22</v>
      </c>
      <c r="Q4706">
        <v>1</v>
      </c>
      <c r="R4706">
        <v>3505</v>
      </c>
      <c r="S4706" t="str" cm="1">
        <f t="array" ref="S4706">_xlfn.IFS(E4709&lt;30,"18-29",E4709&lt;45,"30-44",TRUE,"45+")</f>
        <v>18-29</v>
      </c>
      <c r="T4706" t="str" cm="1">
        <f t="array" ref="T4706">_xlfn.IFS(F4706&lt;=2,"0-2 Years",F4706&lt;=5,"3-5 Years",F4706&lt;=8,"6-8 Years",TRUE,"9-10 Years")</f>
        <v>0-2 Years</v>
      </c>
      <c r="U4706" t="str" cm="1">
        <f t="array" ref="U4706">_xlfn.IFS(P4706&gt;60,"High Risk",P4706&gt;30,"Medium Risk",TRUE,"Low Risk")</f>
        <v>Low Risk</v>
      </c>
      <c r="V4706">
        <f t="shared" si="73"/>
        <v>4</v>
      </c>
    </row>
    <row r="4707" spans="1:22" hidden="1" x14ac:dyDescent="0.2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 s="2">
        <v>115743.6</v>
      </c>
      <c r="H4707">
        <v>1</v>
      </c>
      <c r="I4707">
        <v>0</v>
      </c>
      <c r="J4707">
        <v>0</v>
      </c>
      <c r="K4707" s="1">
        <v>43852.05</v>
      </c>
      <c r="L4707">
        <v>0</v>
      </c>
      <c r="M4707">
        <v>9</v>
      </c>
      <c r="N4707">
        <v>4779</v>
      </c>
      <c r="O4707">
        <v>1</v>
      </c>
      <c r="P4707">
        <v>16</v>
      </c>
      <c r="Q4707">
        <v>0.1111111111111111</v>
      </c>
      <c r="R4707">
        <v>43011</v>
      </c>
      <c r="S4707" t="str" cm="1">
        <f t="array" ref="S4707">_xlfn.IFS(E4710&lt;30,"18-29",E4710&lt;45,"30-44",TRUE,"45+")</f>
        <v>30-44</v>
      </c>
      <c r="T4707" t="str" cm="1">
        <f t="array" ref="T4707">_xlfn.IFS(F4707&lt;=2,"0-2 Years",F4707&lt;=5,"3-5 Years",F4707&lt;=8,"6-8 Years",TRUE,"9-10 Years")</f>
        <v>9-10 Years</v>
      </c>
      <c r="U4707" t="str" cm="1">
        <f t="array" ref="U4707">_xlfn.IFS(P4707&gt;60,"High Risk",P4707&gt;30,"Medium Risk",TRUE,"Low Risk")</f>
        <v>Low Risk</v>
      </c>
      <c r="V4707">
        <f t="shared" si="73"/>
        <v>5</v>
      </c>
    </row>
    <row r="4708" spans="1:22" hidden="1" x14ac:dyDescent="0.2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 s="2">
        <v>161256.53</v>
      </c>
      <c r="H4708">
        <v>1</v>
      </c>
      <c r="I4708">
        <v>1</v>
      </c>
      <c r="J4708">
        <v>1</v>
      </c>
      <c r="K4708" s="1">
        <v>140071.57</v>
      </c>
      <c r="L4708">
        <v>0</v>
      </c>
      <c r="M4708">
        <v>12</v>
      </c>
      <c r="N4708">
        <v>401</v>
      </c>
      <c r="O4708">
        <v>3</v>
      </c>
      <c r="P4708">
        <v>32</v>
      </c>
      <c r="Q4708">
        <v>0.25</v>
      </c>
      <c r="R4708">
        <v>4812</v>
      </c>
      <c r="S4708" t="str" cm="1">
        <f t="array" ref="S4708">_xlfn.IFS(E4711&lt;30,"18-29",E4711&lt;45,"30-44",TRUE,"45+")</f>
        <v>30-44</v>
      </c>
      <c r="T4708" t="str" cm="1">
        <f t="array" ref="T4708">_xlfn.IFS(F4708&lt;=2,"0-2 Years",F4708&lt;=5,"3-5 Years",F4708&lt;=8,"6-8 Years",TRUE,"9-10 Years")</f>
        <v>3-5 Years</v>
      </c>
      <c r="U4708" t="str" cm="1">
        <f t="array" ref="U4708">_xlfn.IFS(P4708&gt;60,"High Risk",P4708&gt;30,"Medium Risk",TRUE,"Low Risk")</f>
        <v>Medium Risk</v>
      </c>
      <c r="V4708">
        <f t="shared" si="73"/>
        <v>2</v>
      </c>
    </row>
    <row r="4709" spans="1:22" hidden="1" x14ac:dyDescent="0.2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 s="2">
        <v>0</v>
      </c>
      <c r="H4709">
        <v>2</v>
      </c>
      <c r="I4709">
        <v>1</v>
      </c>
      <c r="J4709">
        <v>1</v>
      </c>
      <c r="K4709" s="1">
        <v>49089.36</v>
      </c>
      <c r="L4709">
        <v>0</v>
      </c>
      <c r="M4709">
        <v>5</v>
      </c>
      <c r="N4709">
        <v>2824</v>
      </c>
      <c r="O4709">
        <v>8</v>
      </c>
      <c r="P4709">
        <v>113</v>
      </c>
      <c r="Q4709">
        <v>1</v>
      </c>
      <c r="R4709">
        <v>14120</v>
      </c>
      <c r="S4709" t="str" cm="1">
        <f t="array" ref="S4709">_xlfn.IFS(E4712&lt;30,"18-29",E4712&lt;45,"30-44",TRUE,"45+")</f>
        <v>30-44</v>
      </c>
      <c r="T4709" t="str" cm="1">
        <f t="array" ref="T4709">_xlfn.IFS(F4709&lt;=2,"0-2 Years",F4709&lt;=5,"3-5 Years",F4709&lt;=8,"6-8 Years",TRUE,"9-10 Years")</f>
        <v>6-8 Years</v>
      </c>
      <c r="U4709" t="str" cm="1">
        <f t="array" ref="U4709">_xlfn.IFS(P4709&gt;60,"High Risk",P4709&gt;30,"Medium Risk",TRUE,"Low Risk")</f>
        <v>High Risk</v>
      </c>
      <c r="V4709">
        <f t="shared" si="73"/>
        <v>3</v>
      </c>
    </row>
    <row r="4710" spans="1:22" x14ac:dyDescent="0.2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 s="2">
        <v>0</v>
      </c>
      <c r="H4710">
        <v>2</v>
      </c>
      <c r="I4710">
        <v>0</v>
      </c>
      <c r="J4710">
        <v>0</v>
      </c>
      <c r="K4710" s="1">
        <v>55893.37</v>
      </c>
      <c r="L4710">
        <v>0</v>
      </c>
      <c r="M4710">
        <v>22</v>
      </c>
      <c r="N4710">
        <v>3109</v>
      </c>
      <c r="O4710">
        <v>0</v>
      </c>
      <c r="P4710">
        <v>97</v>
      </c>
      <c r="Q4710">
        <v>0</v>
      </c>
      <c r="R4710">
        <v>68398</v>
      </c>
      <c r="S4710" t="str" cm="1">
        <f t="array" ref="S4710">_xlfn.IFS(E4713&lt;30,"18-29",E4713&lt;45,"30-44",TRUE,"45+")</f>
        <v>30-44</v>
      </c>
      <c r="T4710" t="str" cm="1">
        <f t="array" ref="T4710">_xlfn.IFS(F4710&lt;=2,"0-2 Years",F4710&lt;=5,"3-5 Years",F4710&lt;=8,"6-8 Years",TRUE,"9-10 Years")</f>
        <v>6-8 Years</v>
      </c>
      <c r="U4710" t="str" cm="1">
        <f t="array" ref="U4710">_xlfn.IFS(P4710&gt;60,"High Risk",P4710&gt;30,"Medium Risk",TRUE,"Low Risk")</f>
        <v>High Risk</v>
      </c>
      <c r="V4710">
        <f t="shared" si="73"/>
        <v>6</v>
      </c>
    </row>
    <row r="4711" spans="1:22" hidden="1" x14ac:dyDescent="0.2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 s="2">
        <v>0</v>
      </c>
      <c r="H4711">
        <v>2</v>
      </c>
      <c r="I4711">
        <v>0</v>
      </c>
      <c r="J4711">
        <v>1</v>
      </c>
      <c r="K4711" s="1">
        <v>192660.55</v>
      </c>
      <c r="L4711">
        <v>0</v>
      </c>
      <c r="M4711">
        <v>28</v>
      </c>
      <c r="N4711">
        <v>3342</v>
      </c>
      <c r="O4711">
        <v>4</v>
      </c>
      <c r="P4711">
        <v>111</v>
      </c>
      <c r="Q4711">
        <v>0.14285714285714285</v>
      </c>
      <c r="R4711">
        <v>93576</v>
      </c>
      <c r="S4711" t="str" cm="1">
        <f t="array" ref="S4711">_xlfn.IFS(E4714&lt;30,"18-29",E4714&lt;45,"30-44",TRUE,"45+")</f>
        <v>45+</v>
      </c>
      <c r="T4711" t="str" cm="1">
        <f t="array" ref="T4711">_xlfn.IFS(F4711&lt;=2,"0-2 Years",F4711&lt;=5,"3-5 Years",F4711&lt;=8,"6-8 Years",TRUE,"9-10 Years")</f>
        <v>0-2 Years</v>
      </c>
      <c r="U4711" t="str" cm="1">
        <f t="array" ref="U4711">_xlfn.IFS(P4711&gt;60,"High Risk",P4711&gt;30,"Medium Risk",TRUE,"Low Risk")</f>
        <v>High Risk</v>
      </c>
      <c r="V4711">
        <f t="shared" si="73"/>
        <v>4</v>
      </c>
    </row>
    <row r="4712" spans="1:22" hidden="1" x14ac:dyDescent="0.2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 s="2">
        <v>162261.01</v>
      </c>
      <c r="H4712">
        <v>2</v>
      </c>
      <c r="I4712">
        <v>1</v>
      </c>
      <c r="J4712">
        <v>0</v>
      </c>
      <c r="K4712" s="1">
        <v>137028.51</v>
      </c>
      <c r="L4712">
        <v>0</v>
      </c>
      <c r="M4712">
        <v>10</v>
      </c>
      <c r="N4712">
        <v>2998</v>
      </c>
      <c r="O4712">
        <v>0</v>
      </c>
      <c r="P4712">
        <v>6</v>
      </c>
      <c r="Q4712">
        <v>0</v>
      </c>
      <c r="R4712">
        <v>29980</v>
      </c>
      <c r="S4712" t="str" cm="1">
        <f t="array" ref="S4712">_xlfn.IFS(E4715&lt;30,"18-29",E4715&lt;45,"30-44",TRUE,"45+")</f>
        <v>30-44</v>
      </c>
      <c r="T4712" t="str" cm="1">
        <f t="array" ref="T4712">_xlfn.IFS(F4712&lt;=2,"0-2 Years",F4712&lt;=5,"3-5 Years",F4712&lt;=8,"6-8 Years",TRUE,"9-10 Years")</f>
        <v>3-5 Years</v>
      </c>
      <c r="U4712" t="str" cm="1">
        <f t="array" ref="U4712">_xlfn.IFS(P4712&gt;60,"High Risk",P4712&gt;30,"Medium Risk",TRUE,"Low Risk")</f>
        <v>Low Risk</v>
      </c>
      <c r="V4712">
        <f t="shared" si="73"/>
        <v>3</v>
      </c>
    </row>
    <row r="4713" spans="1:22" hidden="1" x14ac:dyDescent="0.2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 s="2">
        <v>74896.33</v>
      </c>
      <c r="H4713">
        <v>1</v>
      </c>
      <c r="I4713">
        <v>0</v>
      </c>
      <c r="J4713">
        <v>0</v>
      </c>
      <c r="K4713" s="1">
        <v>34430.160000000003</v>
      </c>
      <c r="L4713">
        <v>0</v>
      </c>
      <c r="M4713">
        <v>25</v>
      </c>
      <c r="N4713">
        <v>4407</v>
      </c>
      <c r="O4713">
        <v>7</v>
      </c>
      <c r="P4713">
        <v>72</v>
      </c>
      <c r="Q4713">
        <v>0.28000000000000003</v>
      </c>
      <c r="R4713">
        <v>110175</v>
      </c>
      <c r="S4713" t="str" cm="1">
        <f t="array" ref="S4713">_xlfn.IFS(E4716&lt;30,"18-29",E4716&lt;45,"30-44",TRUE,"45+")</f>
        <v>18-29</v>
      </c>
      <c r="T4713" t="str" cm="1">
        <f t="array" ref="T4713">_xlfn.IFS(F4713&lt;=2,"0-2 Years",F4713&lt;=5,"3-5 Years",F4713&lt;=8,"6-8 Years",TRUE,"9-10 Years")</f>
        <v>3-5 Years</v>
      </c>
      <c r="U4713" t="str" cm="1">
        <f t="array" ref="U4713">_xlfn.IFS(P4713&gt;60,"High Risk",P4713&gt;30,"Medium Risk",TRUE,"Low Risk")</f>
        <v>High Risk</v>
      </c>
      <c r="V4713">
        <f t="shared" si="73"/>
        <v>5</v>
      </c>
    </row>
    <row r="4714" spans="1:22" x14ac:dyDescent="0.2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 s="2">
        <v>0</v>
      </c>
      <c r="H4714">
        <v>1</v>
      </c>
      <c r="I4714">
        <v>1</v>
      </c>
      <c r="J4714">
        <v>0</v>
      </c>
      <c r="K4714" s="1">
        <v>108409.17</v>
      </c>
      <c r="L4714">
        <v>1</v>
      </c>
      <c r="M4714">
        <v>6</v>
      </c>
      <c r="N4714">
        <v>4491</v>
      </c>
      <c r="O4714">
        <v>2</v>
      </c>
      <c r="P4714">
        <v>162</v>
      </c>
      <c r="Q4714">
        <v>0.33333333333333331</v>
      </c>
      <c r="R4714">
        <v>26946</v>
      </c>
      <c r="S4714" t="str" cm="1">
        <f t="array" ref="S4714">_xlfn.IFS(E4717&lt;30,"18-29",E4717&lt;45,"30-44",TRUE,"45+")</f>
        <v>30-44</v>
      </c>
      <c r="T4714" t="str" cm="1">
        <f t="array" ref="T4714">_xlfn.IFS(F4714&lt;=2,"0-2 Years",F4714&lt;=5,"3-5 Years",F4714&lt;=8,"6-8 Years",TRUE,"9-10 Years")</f>
        <v>3-5 Years</v>
      </c>
      <c r="U4714" t="str" cm="1">
        <f t="array" ref="U4714">_xlfn.IFS(P4714&gt;60,"High Risk",P4714&gt;30,"Medium Risk",TRUE,"Low Risk")</f>
        <v>High Risk</v>
      </c>
      <c r="V4714">
        <f t="shared" si="73"/>
        <v>9</v>
      </c>
    </row>
    <row r="4715" spans="1:22" x14ac:dyDescent="0.2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 s="2">
        <v>144037.6</v>
      </c>
      <c r="H4715">
        <v>1</v>
      </c>
      <c r="I4715">
        <v>1</v>
      </c>
      <c r="J4715">
        <v>0</v>
      </c>
      <c r="K4715" s="1">
        <v>145325.32</v>
      </c>
      <c r="L4715">
        <v>0</v>
      </c>
      <c r="M4715">
        <v>16</v>
      </c>
      <c r="N4715">
        <v>1443</v>
      </c>
      <c r="O4715">
        <v>10</v>
      </c>
      <c r="P4715">
        <v>111</v>
      </c>
      <c r="Q4715">
        <v>0.625</v>
      </c>
      <c r="R4715">
        <v>23088</v>
      </c>
      <c r="S4715" t="str" cm="1">
        <f t="array" ref="S4715">_xlfn.IFS(E4718&lt;30,"18-29",E4718&lt;45,"30-44",TRUE,"45+")</f>
        <v>18-29</v>
      </c>
      <c r="T4715" t="str" cm="1">
        <f t="array" ref="T4715">_xlfn.IFS(F4715&lt;=2,"0-2 Years",F4715&lt;=5,"3-5 Years",F4715&lt;=8,"6-8 Years",TRUE,"9-10 Years")</f>
        <v>0-2 Years</v>
      </c>
      <c r="U4715" t="str" cm="1">
        <f t="array" ref="U4715">_xlfn.IFS(P4715&gt;60,"High Risk",P4715&gt;30,"Medium Risk",TRUE,"Low Risk")</f>
        <v>High Risk</v>
      </c>
      <c r="V4715">
        <f t="shared" si="73"/>
        <v>6</v>
      </c>
    </row>
    <row r="4716" spans="1:22" hidden="1" x14ac:dyDescent="0.2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 s="2">
        <v>93522.2</v>
      </c>
      <c r="H4716">
        <v>1</v>
      </c>
      <c r="I4716">
        <v>0</v>
      </c>
      <c r="J4716">
        <v>1</v>
      </c>
      <c r="K4716" s="1">
        <v>81425.61</v>
      </c>
      <c r="L4716">
        <v>0</v>
      </c>
      <c r="M4716">
        <v>1</v>
      </c>
      <c r="N4716">
        <v>359</v>
      </c>
      <c r="O4716">
        <v>2</v>
      </c>
      <c r="P4716">
        <v>102</v>
      </c>
      <c r="Q4716">
        <v>1</v>
      </c>
      <c r="R4716">
        <v>359</v>
      </c>
      <c r="S4716" t="str" cm="1">
        <f t="array" ref="S4716">_xlfn.IFS(E4719&lt;30,"18-29",E4719&lt;45,"30-44",TRUE,"45+")</f>
        <v>30-44</v>
      </c>
      <c r="T4716" t="str" cm="1">
        <f t="array" ref="T4716">_xlfn.IFS(F4716&lt;=2,"0-2 Years",F4716&lt;=5,"3-5 Years",F4716&lt;=8,"6-8 Years",TRUE,"9-10 Years")</f>
        <v>9-10 Years</v>
      </c>
      <c r="U4716" t="str" cm="1">
        <f t="array" ref="U4716">_xlfn.IFS(P4716&gt;60,"High Risk",P4716&gt;30,"Medium Risk",TRUE,"Low Risk")</f>
        <v>High Risk</v>
      </c>
      <c r="V4716">
        <f t="shared" si="73"/>
        <v>2</v>
      </c>
    </row>
    <row r="4717" spans="1:22" x14ac:dyDescent="0.2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 s="2">
        <v>0</v>
      </c>
      <c r="H4717">
        <v>2</v>
      </c>
      <c r="I4717">
        <v>1</v>
      </c>
      <c r="J4717">
        <v>0</v>
      </c>
      <c r="K4717" s="1">
        <v>51553.43</v>
      </c>
      <c r="L4717">
        <v>0</v>
      </c>
      <c r="M4717">
        <v>17</v>
      </c>
      <c r="N4717">
        <v>4062</v>
      </c>
      <c r="O4717">
        <v>8</v>
      </c>
      <c r="P4717">
        <v>172</v>
      </c>
      <c r="Q4717">
        <v>0.47058823529411764</v>
      </c>
      <c r="R4717">
        <v>69054</v>
      </c>
      <c r="S4717" t="str" cm="1">
        <f t="array" ref="S4717">_xlfn.IFS(E4720&lt;30,"18-29",E4720&lt;45,"30-44",TRUE,"45+")</f>
        <v>18-29</v>
      </c>
      <c r="T4717" t="str" cm="1">
        <f t="array" ref="T4717">_xlfn.IFS(F4717&lt;=2,"0-2 Years",F4717&lt;=5,"3-5 Years",F4717&lt;=8,"6-8 Years",TRUE,"9-10 Years")</f>
        <v>0-2 Years</v>
      </c>
      <c r="U4717" t="str" cm="1">
        <f t="array" ref="U4717">_xlfn.IFS(P4717&gt;60,"High Risk",P4717&gt;30,"Medium Risk",TRUE,"Low Risk")</f>
        <v>High Risk</v>
      </c>
      <c r="V4717">
        <f t="shared" si="73"/>
        <v>7</v>
      </c>
    </row>
    <row r="4718" spans="1:22" hidden="1" x14ac:dyDescent="0.2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 s="2">
        <v>0</v>
      </c>
      <c r="H4718">
        <v>2</v>
      </c>
      <c r="I4718">
        <v>0</v>
      </c>
      <c r="J4718">
        <v>1</v>
      </c>
      <c r="K4718" s="1">
        <v>52795.15</v>
      </c>
      <c r="L4718">
        <v>0</v>
      </c>
      <c r="M4718">
        <v>12</v>
      </c>
      <c r="N4718">
        <v>452</v>
      </c>
      <c r="O4718">
        <v>4</v>
      </c>
      <c r="P4718">
        <v>100</v>
      </c>
      <c r="Q4718">
        <v>0.33333333333333331</v>
      </c>
      <c r="R4718">
        <v>5424</v>
      </c>
      <c r="S4718" t="str" cm="1">
        <f t="array" ref="S4718">_xlfn.IFS(E4721&lt;30,"18-29",E4721&lt;45,"30-44",TRUE,"45+")</f>
        <v>30-44</v>
      </c>
      <c r="T4718" t="str" cm="1">
        <f t="array" ref="T4718">_xlfn.IFS(F4718&lt;=2,"0-2 Years",F4718&lt;=5,"3-5 Years",F4718&lt;=8,"6-8 Years",TRUE,"9-10 Years")</f>
        <v>9-10 Years</v>
      </c>
      <c r="U4718" t="str" cm="1">
        <f t="array" ref="U4718">_xlfn.IFS(P4718&gt;60,"High Risk",P4718&gt;30,"Medium Risk",TRUE,"Low Risk")</f>
        <v>High Risk</v>
      </c>
      <c r="V4718">
        <f t="shared" si="73"/>
        <v>3</v>
      </c>
    </row>
    <row r="4719" spans="1:22" hidden="1" x14ac:dyDescent="0.2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 s="2">
        <v>106922.92</v>
      </c>
      <c r="H4719">
        <v>2</v>
      </c>
      <c r="I4719">
        <v>0</v>
      </c>
      <c r="J4719">
        <v>1</v>
      </c>
      <c r="K4719" s="1">
        <v>84270.09</v>
      </c>
      <c r="L4719">
        <v>0</v>
      </c>
      <c r="M4719">
        <v>1</v>
      </c>
      <c r="N4719">
        <v>1451</v>
      </c>
      <c r="O4719">
        <v>9</v>
      </c>
      <c r="P4719">
        <v>135</v>
      </c>
      <c r="Q4719">
        <v>1</v>
      </c>
      <c r="R4719">
        <v>1451</v>
      </c>
      <c r="S4719" t="str" cm="1">
        <f t="array" ref="S4719">_xlfn.IFS(E4722&lt;30,"18-29",E4722&lt;45,"30-44",TRUE,"45+")</f>
        <v>30-44</v>
      </c>
      <c r="T4719" t="str" cm="1">
        <f t="array" ref="T4719">_xlfn.IFS(F4719&lt;=2,"0-2 Years",F4719&lt;=5,"3-5 Years",F4719&lt;=8,"6-8 Years",TRUE,"9-10 Years")</f>
        <v>6-8 Years</v>
      </c>
      <c r="U4719" t="str" cm="1">
        <f t="array" ref="U4719">_xlfn.IFS(P4719&gt;60,"High Risk",P4719&gt;30,"Medium Risk",TRUE,"Low Risk")</f>
        <v>High Risk</v>
      </c>
      <c r="V4719">
        <f t="shared" si="73"/>
        <v>0</v>
      </c>
    </row>
    <row r="4720" spans="1:22" hidden="1" x14ac:dyDescent="0.2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 s="2">
        <v>112972.57</v>
      </c>
      <c r="H4720">
        <v>1</v>
      </c>
      <c r="I4720">
        <v>1</v>
      </c>
      <c r="J4720">
        <v>0</v>
      </c>
      <c r="K4720" s="1">
        <v>145011.62</v>
      </c>
      <c r="L4720">
        <v>0</v>
      </c>
      <c r="M4720">
        <v>18</v>
      </c>
      <c r="N4720">
        <v>3133</v>
      </c>
      <c r="O4720">
        <v>2</v>
      </c>
      <c r="P4720">
        <v>8</v>
      </c>
      <c r="Q4720">
        <v>0.1111111111111111</v>
      </c>
      <c r="R4720">
        <v>56394</v>
      </c>
      <c r="S4720" t="str" cm="1">
        <f t="array" ref="S4720">_xlfn.IFS(E4723&lt;30,"18-29",E4723&lt;45,"30-44",TRUE,"45+")</f>
        <v>30-44</v>
      </c>
      <c r="T4720" t="str" cm="1">
        <f t="array" ref="T4720">_xlfn.IFS(F4720&lt;=2,"0-2 Years",F4720&lt;=5,"3-5 Years",F4720&lt;=8,"6-8 Years",TRUE,"9-10 Years")</f>
        <v>6-8 Years</v>
      </c>
      <c r="U4720" t="str" cm="1">
        <f t="array" ref="U4720">_xlfn.IFS(P4720&gt;60,"High Risk",P4720&gt;30,"Medium Risk",TRUE,"Low Risk")</f>
        <v>Low Risk</v>
      </c>
      <c r="V4720">
        <f t="shared" si="73"/>
        <v>5</v>
      </c>
    </row>
    <row r="4721" spans="1:22" x14ac:dyDescent="0.2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 s="2">
        <v>123042</v>
      </c>
      <c r="H4721">
        <v>1</v>
      </c>
      <c r="I4721">
        <v>1</v>
      </c>
      <c r="J4721">
        <v>0</v>
      </c>
      <c r="K4721" s="1">
        <v>66245.440000000002</v>
      </c>
      <c r="L4721">
        <v>1</v>
      </c>
      <c r="M4721">
        <v>10</v>
      </c>
      <c r="N4721">
        <v>3301</v>
      </c>
      <c r="O4721">
        <v>3</v>
      </c>
      <c r="P4721">
        <v>46</v>
      </c>
      <c r="Q4721">
        <v>0.3</v>
      </c>
      <c r="R4721">
        <v>33010</v>
      </c>
      <c r="S4721" t="str" cm="1">
        <f t="array" ref="S4721">_xlfn.IFS(E4724&lt;30,"18-29",E4724&lt;45,"30-44",TRUE,"45+")</f>
        <v>30-44</v>
      </c>
      <c r="T4721" t="str" cm="1">
        <f t="array" ref="T4721">_xlfn.IFS(F4721&lt;=2,"0-2 Years",F4721&lt;=5,"3-5 Years",F4721&lt;=8,"6-8 Years",TRUE,"9-10 Years")</f>
        <v>0-2 Years</v>
      </c>
      <c r="U4721" t="str" cm="1">
        <f t="array" ref="U4721">_xlfn.IFS(P4721&gt;60,"High Risk",P4721&gt;30,"Medium Risk",TRUE,"Low Risk")</f>
        <v>Medium Risk</v>
      </c>
      <c r="V4721">
        <f t="shared" si="73"/>
        <v>6</v>
      </c>
    </row>
    <row r="4722" spans="1:22" hidden="1" x14ac:dyDescent="0.2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 s="2">
        <v>100488.92</v>
      </c>
      <c r="H4722">
        <v>2</v>
      </c>
      <c r="I4722">
        <v>0</v>
      </c>
      <c r="J4722">
        <v>1</v>
      </c>
      <c r="K4722" s="1">
        <v>36446.74</v>
      </c>
      <c r="L4722">
        <v>0</v>
      </c>
      <c r="M4722">
        <v>1</v>
      </c>
      <c r="N4722">
        <v>474</v>
      </c>
      <c r="O4722">
        <v>9</v>
      </c>
      <c r="P4722">
        <v>22</v>
      </c>
      <c r="Q4722">
        <v>1</v>
      </c>
      <c r="R4722">
        <v>474</v>
      </c>
      <c r="S4722" t="str" cm="1">
        <f t="array" ref="S4722">_xlfn.IFS(E4725&lt;30,"18-29",E4725&lt;45,"30-44",TRUE,"45+")</f>
        <v>30-44</v>
      </c>
      <c r="T4722" t="str" cm="1">
        <f t="array" ref="T4722">_xlfn.IFS(F4722&lt;=2,"0-2 Years",F4722&lt;=5,"3-5 Years",F4722&lt;=8,"6-8 Years",TRUE,"9-10 Years")</f>
        <v>3-5 Years</v>
      </c>
      <c r="U4722" t="str" cm="1">
        <f t="array" ref="U4722">_xlfn.IFS(P4722&gt;60,"High Risk",P4722&gt;30,"Medium Risk",TRUE,"Low Risk")</f>
        <v>Low Risk</v>
      </c>
      <c r="V4722">
        <f t="shared" si="73"/>
        <v>0</v>
      </c>
    </row>
    <row r="4723" spans="1:22" hidden="1" x14ac:dyDescent="0.2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 s="2">
        <v>123322.15</v>
      </c>
      <c r="H4723">
        <v>1</v>
      </c>
      <c r="I4723">
        <v>1</v>
      </c>
      <c r="J4723">
        <v>0</v>
      </c>
      <c r="K4723" s="1">
        <v>137136.29</v>
      </c>
      <c r="L4723">
        <v>0</v>
      </c>
      <c r="M4723">
        <v>7</v>
      </c>
      <c r="N4723">
        <v>4211</v>
      </c>
      <c r="O4723">
        <v>10</v>
      </c>
      <c r="P4723">
        <v>140</v>
      </c>
      <c r="Q4723">
        <v>1</v>
      </c>
      <c r="R4723">
        <v>29477</v>
      </c>
      <c r="S4723" t="str" cm="1">
        <f t="array" ref="S4723">_xlfn.IFS(E4726&lt;30,"18-29",E4726&lt;45,"30-44",TRUE,"45+")</f>
        <v>45+</v>
      </c>
      <c r="T4723" t="str" cm="1">
        <f t="array" ref="T4723">_xlfn.IFS(F4723&lt;=2,"0-2 Years",F4723&lt;=5,"3-5 Years",F4723&lt;=8,"6-8 Years",TRUE,"9-10 Years")</f>
        <v>3-5 Years</v>
      </c>
      <c r="U4723" t="str" cm="1">
        <f t="array" ref="U4723">_xlfn.IFS(P4723&gt;60,"High Risk",P4723&gt;30,"Medium Risk",TRUE,"Low Risk")</f>
        <v>High Risk</v>
      </c>
      <c r="V4723">
        <f t="shared" si="73"/>
        <v>5</v>
      </c>
    </row>
    <row r="4724" spans="1:22" x14ac:dyDescent="0.2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 s="2">
        <v>0</v>
      </c>
      <c r="H4724">
        <v>1</v>
      </c>
      <c r="I4724">
        <v>0</v>
      </c>
      <c r="J4724">
        <v>1</v>
      </c>
      <c r="K4724" s="1">
        <v>117323.31</v>
      </c>
      <c r="L4724">
        <v>0</v>
      </c>
      <c r="M4724">
        <v>17</v>
      </c>
      <c r="N4724">
        <v>618</v>
      </c>
      <c r="O4724">
        <v>9</v>
      </c>
      <c r="P4724">
        <v>79</v>
      </c>
      <c r="Q4724">
        <v>0.52941176470588236</v>
      </c>
      <c r="R4724">
        <v>10506</v>
      </c>
      <c r="S4724" t="str" cm="1">
        <f t="array" ref="S4724">_xlfn.IFS(E4727&lt;30,"18-29",E4727&lt;45,"30-44",TRUE,"45+")</f>
        <v>30-44</v>
      </c>
      <c r="T4724" t="str" cm="1">
        <f t="array" ref="T4724">_xlfn.IFS(F4724&lt;=2,"0-2 Years",F4724&lt;=5,"3-5 Years",F4724&lt;=8,"6-8 Years",TRUE,"9-10 Years")</f>
        <v>0-2 Years</v>
      </c>
      <c r="U4724" t="str" cm="1">
        <f t="array" ref="U4724">_xlfn.IFS(P4724&gt;60,"High Risk",P4724&gt;30,"Medium Risk",TRUE,"Low Risk")</f>
        <v>High Risk</v>
      </c>
      <c r="V4724">
        <f t="shared" si="73"/>
        <v>6</v>
      </c>
    </row>
    <row r="4725" spans="1:22" hidden="1" x14ac:dyDescent="0.2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 s="2">
        <v>68683.679999999993</v>
      </c>
      <c r="H4725">
        <v>1</v>
      </c>
      <c r="I4725">
        <v>1</v>
      </c>
      <c r="J4725">
        <v>1</v>
      </c>
      <c r="K4725" s="1">
        <v>74157.710000000006</v>
      </c>
      <c r="L4725">
        <v>0</v>
      </c>
      <c r="M4725">
        <v>19</v>
      </c>
      <c r="N4725">
        <v>4375</v>
      </c>
      <c r="O4725">
        <v>3</v>
      </c>
      <c r="P4725">
        <v>90</v>
      </c>
      <c r="Q4725">
        <v>0.15789473684210525</v>
      </c>
      <c r="R4725">
        <v>83125</v>
      </c>
      <c r="S4725" t="str" cm="1">
        <f t="array" ref="S4725">_xlfn.IFS(E4728&lt;30,"18-29",E4728&lt;45,"30-44",TRUE,"45+")</f>
        <v>45+</v>
      </c>
      <c r="T4725" t="str" cm="1">
        <f t="array" ref="T4725">_xlfn.IFS(F4725&lt;=2,"0-2 Years",F4725&lt;=5,"3-5 Years",F4725&lt;=8,"6-8 Years",TRUE,"9-10 Years")</f>
        <v>6-8 Years</v>
      </c>
      <c r="U4725" t="str" cm="1">
        <f t="array" ref="U4725">_xlfn.IFS(P4725&gt;60,"High Risk",P4725&gt;30,"Medium Risk",TRUE,"Low Risk")</f>
        <v>High Risk</v>
      </c>
      <c r="V4725">
        <f t="shared" si="73"/>
        <v>2</v>
      </c>
    </row>
    <row r="4726" spans="1:22" x14ac:dyDescent="0.2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 s="2">
        <v>59532.18</v>
      </c>
      <c r="H4726">
        <v>1</v>
      </c>
      <c r="I4726">
        <v>1</v>
      </c>
      <c r="J4726">
        <v>0</v>
      </c>
      <c r="K4726" s="1">
        <v>104253.56</v>
      </c>
      <c r="L4726">
        <v>0</v>
      </c>
      <c r="M4726">
        <v>2</v>
      </c>
      <c r="N4726">
        <v>1231</v>
      </c>
      <c r="O4726">
        <v>3</v>
      </c>
      <c r="P4726">
        <v>62</v>
      </c>
      <c r="Q4726">
        <v>1</v>
      </c>
      <c r="R4726">
        <v>2462</v>
      </c>
      <c r="S4726" t="str" cm="1">
        <f t="array" ref="S4726">_xlfn.IFS(E4729&lt;30,"18-29",E4729&lt;45,"30-44",TRUE,"45+")</f>
        <v>18-29</v>
      </c>
      <c r="T4726" t="str" cm="1">
        <f t="array" ref="T4726">_xlfn.IFS(F4726&lt;=2,"0-2 Years",F4726&lt;=5,"3-5 Years",F4726&lt;=8,"6-8 Years",TRUE,"9-10 Years")</f>
        <v>6-8 Years</v>
      </c>
      <c r="U4726" t="str" cm="1">
        <f t="array" ref="U4726">_xlfn.IFS(P4726&gt;60,"High Risk",P4726&gt;30,"Medium Risk",TRUE,"Low Risk")</f>
        <v>High Risk</v>
      </c>
      <c r="V4726">
        <f t="shared" si="73"/>
        <v>6</v>
      </c>
    </row>
    <row r="4727" spans="1:22" hidden="1" x14ac:dyDescent="0.2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 s="2">
        <v>140260.35999999999</v>
      </c>
      <c r="H4727">
        <v>2</v>
      </c>
      <c r="I4727">
        <v>1</v>
      </c>
      <c r="J4727">
        <v>0</v>
      </c>
      <c r="K4727" s="1">
        <v>2748.72</v>
      </c>
      <c r="L4727">
        <v>0</v>
      </c>
      <c r="M4727">
        <v>8</v>
      </c>
      <c r="N4727">
        <v>1055</v>
      </c>
      <c r="O4727">
        <v>8</v>
      </c>
      <c r="P4727">
        <v>47</v>
      </c>
      <c r="Q4727">
        <v>1</v>
      </c>
      <c r="R4727">
        <v>8440</v>
      </c>
      <c r="S4727" t="str" cm="1">
        <f t="array" ref="S4727">_xlfn.IFS(E4730&lt;30,"18-29",E4730&lt;45,"30-44",TRUE,"45+")</f>
        <v>30-44</v>
      </c>
      <c r="T4727" t="str" cm="1">
        <f t="array" ref="T4727">_xlfn.IFS(F4727&lt;=2,"0-2 Years",F4727&lt;=5,"3-5 Years",F4727&lt;=8,"6-8 Years",TRUE,"9-10 Years")</f>
        <v>6-8 Years</v>
      </c>
      <c r="U4727" t="str" cm="1">
        <f t="array" ref="U4727">_xlfn.IFS(P4727&gt;60,"High Risk",P4727&gt;30,"Medium Risk",TRUE,"Low Risk")</f>
        <v>Medium Risk</v>
      </c>
      <c r="V4727">
        <f t="shared" si="73"/>
        <v>3</v>
      </c>
    </row>
    <row r="4728" spans="1:22" hidden="1" x14ac:dyDescent="0.2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 s="2">
        <v>88302.65</v>
      </c>
      <c r="H4728">
        <v>1</v>
      </c>
      <c r="I4728">
        <v>1</v>
      </c>
      <c r="J4728">
        <v>1</v>
      </c>
      <c r="K4728" s="1">
        <v>195937.16</v>
      </c>
      <c r="L4728">
        <v>0</v>
      </c>
      <c r="M4728">
        <v>21</v>
      </c>
      <c r="N4728">
        <v>1627</v>
      </c>
      <c r="O4728">
        <v>7</v>
      </c>
      <c r="P4728">
        <v>137</v>
      </c>
      <c r="Q4728">
        <v>0.33333333333333331</v>
      </c>
      <c r="R4728">
        <v>34167</v>
      </c>
      <c r="S4728" t="str" cm="1">
        <f t="array" ref="S4728">_xlfn.IFS(E4731&lt;30,"18-29",E4731&lt;45,"30-44",TRUE,"45+")</f>
        <v>30-44</v>
      </c>
      <c r="T4728" t="str" cm="1">
        <f t="array" ref="T4728">_xlfn.IFS(F4728&lt;=2,"0-2 Years",F4728&lt;=5,"3-5 Years",F4728&lt;=8,"6-8 Years",TRUE,"9-10 Years")</f>
        <v>6-8 Years</v>
      </c>
      <c r="U4728" t="str" cm="1">
        <f t="array" ref="U4728">_xlfn.IFS(P4728&gt;60,"High Risk",P4728&gt;30,"Medium Risk",TRUE,"Low Risk")</f>
        <v>High Risk</v>
      </c>
      <c r="V4728">
        <f t="shared" si="73"/>
        <v>3</v>
      </c>
    </row>
    <row r="4729" spans="1:22" hidden="1" x14ac:dyDescent="0.2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 s="2">
        <v>0</v>
      </c>
      <c r="H4729">
        <v>2</v>
      </c>
      <c r="I4729">
        <v>0</v>
      </c>
      <c r="J4729">
        <v>1</v>
      </c>
      <c r="K4729" s="1">
        <v>22101.86</v>
      </c>
      <c r="L4729">
        <v>0</v>
      </c>
      <c r="M4729">
        <v>3</v>
      </c>
      <c r="N4729">
        <v>4713</v>
      </c>
      <c r="O4729">
        <v>3</v>
      </c>
      <c r="P4729">
        <v>177</v>
      </c>
      <c r="Q4729">
        <v>1</v>
      </c>
      <c r="R4729">
        <v>14139</v>
      </c>
      <c r="S4729" t="str" cm="1">
        <f t="array" ref="S4729">_xlfn.IFS(E4732&lt;30,"18-29",E4732&lt;45,"30-44",TRUE,"45+")</f>
        <v>30-44</v>
      </c>
      <c r="T4729" t="str" cm="1">
        <f t="array" ref="T4729">_xlfn.IFS(F4729&lt;=2,"0-2 Years",F4729&lt;=5,"3-5 Years",F4729&lt;=8,"6-8 Years",TRUE,"9-10 Years")</f>
        <v>0-2 Years</v>
      </c>
      <c r="U4729" t="str" cm="1">
        <f t="array" ref="U4729">_xlfn.IFS(P4729&gt;60,"High Risk",P4729&gt;30,"Medium Risk",TRUE,"Low Risk")</f>
        <v>High Risk</v>
      </c>
      <c r="V4729">
        <f t="shared" si="73"/>
        <v>4</v>
      </c>
    </row>
    <row r="4730" spans="1:22" hidden="1" x14ac:dyDescent="0.2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 s="2">
        <v>114655.58</v>
      </c>
      <c r="H4730">
        <v>1</v>
      </c>
      <c r="I4730">
        <v>0</v>
      </c>
      <c r="J4730">
        <v>0</v>
      </c>
      <c r="K4730" s="1">
        <v>126535.92</v>
      </c>
      <c r="L4730">
        <v>0</v>
      </c>
      <c r="M4730">
        <v>21</v>
      </c>
      <c r="N4730">
        <v>498</v>
      </c>
      <c r="O4730">
        <v>10</v>
      </c>
      <c r="P4730">
        <v>41</v>
      </c>
      <c r="Q4730">
        <v>0.47619047619047616</v>
      </c>
      <c r="R4730">
        <v>10458</v>
      </c>
      <c r="S4730" t="str" cm="1">
        <f t="array" ref="S4730">_xlfn.IFS(E4733&lt;30,"18-29",E4733&lt;45,"30-44",TRUE,"45+")</f>
        <v>30-44</v>
      </c>
      <c r="T4730" t="str" cm="1">
        <f t="array" ref="T4730">_xlfn.IFS(F4730&lt;=2,"0-2 Years",F4730&lt;=5,"3-5 Years",F4730&lt;=8,"6-8 Years",TRUE,"9-10 Years")</f>
        <v>3-5 Years</v>
      </c>
      <c r="U4730" t="str" cm="1">
        <f t="array" ref="U4730">_xlfn.IFS(P4730&gt;60,"High Risk",P4730&gt;30,"Medium Risk",TRUE,"Low Risk")</f>
        <v>Medium Risk</v>
      </c>
      <c r="V4730">
        <f t="shared" si="73"/>
        <v>5</v>
      </c>
    </row>
    <row r="4731" spans="1:22" hidden="1" x14ac:dyDescent="0.2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 s="2">
        <v>148283.94</v>
      </c>
      <c r="H4731">
        <v>1</v>
      </c>
      <c r="I4731">
        <v>1</v>
      </c>
      <c r="J4731">
        <v>1</v>
      </c>
      <c r="K4731" s="1">
        <v>44692.63</v>
      </c>
      <c r="L4731">
        <v>1</v>
      </c>
      <c r="M4731">
        <v>24</v>
      </c>
      <c r="N4731">
        <v>1065</v>
      </c>
      <c r="O4731">
        <v>9</v>
      </c>
      <c r="P4731">
        <v>53</v>
      </c>
      <c r="Q4731">
        <v>0.375</v>
      </c>
      <c r="R4731">
        <v>25560</v>
      </c>
      <c r="S4731" t="str" cm="1">
        <f t="array" ref="S4731">_xlfn.IFS(E4734&lt;30,"18-29",E4734&lt;45,"30-44",TRUE,"45+")</f>
        <v>45+</v>
      </c>
      <c r="T4731" t="str" cm="1">
        <f t="array" ref="T4731">_xlfn.IFS(F4731&lt;=2,"0-2 Years",F4731&lt;=5,"3-5 Years",F4731&lt;=8,"6-8 Years",TRUE,"9-10 Years")</f>
        <v>3-5 Years</v>
      </c>
      <c r="U4731" t="str" cm="1">
        <f t="array" ref="U4731">_xlfn.IFS(P4731&gt;60,"High Risk",P4731&gt;30,"Medium Risk",TRUE,"Low Risk")</f>
        <v>Medium Risk</v>
      </c>
      <c r="V4731">
        <f t="shared" si="73"/>
        <v>2</v>
      </c>
    </row>
    <row r="4732" spans="1:22" x14ac:dyDescent="0.2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 s="2">
        <v>0</v>
      </c>
      <c r="H4732">
        <v>1</v>
      </c>
      <c r="I4732">
        <v>1</v>
      </c>
      <c r="J4732">
        <v>0</v>
      </c>
      <c r="K4732" s="1">
        <v>112442.63</v>
      </c>
      <c r="L4732">
        <v>1</v>
      </c>
      <c r="M4732">
        <v>24</v>
      </c>
      <c r="N4732">
        <v>3661</v>
      </c>
      <c r="O4732">
        <v>3</v>
      </c>
      <c r="P4732">
        <v>26</v>
      </c>
      <c r="Q4732">
        <v>0.125</v>
      </c>
      <c r="R4732">
        <v>87864</v>
      </c>
      <c r="S4732" t="str" cm="1">
        <f t="array" ref="S4732">_xlfn.IFS(E4735&lt;30,"18-29",E4735&lt;45,"30-44",TRUE,"45+")</f>
        <v>30-44</v>
      </c>
      <c r="T4732" t="str" cm="1">
        <f t="array" ref="T4732">_xlfn.IFS(F4732&lt;=2,"0-2 Years",F4732&lt;=5,"3-5 Years",F4732&lt;=8,"6-8 Years",TRUE,"9-10 Years")</f>
        <v>0-2 Years</v>
      </c>
      <c r="U4732" t="str" cm="1">
        <f t="array" ref="U4732">_xlfn.IFS(P4732&gt;60,"High Risk",P4732&gt;30,"Medium Risk",TRUE,"Low Risk")</f>
        <v>Low Risk</v>
      </c>
      <c r="V4732">
        <f t="shared" si="73"/>
        <v>9</v>
      </c>
    </row>
    <row r="4733" spans="1:22" hidden="1" x14ac:dyDescent="0.2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 s="2">
        <v>0</v>
      </c>
      <c r="H4733">
        <v>2</v>
      </c>
      <c r="I4733">
        <v>0</v>
      </c>
      <c r="J4733">
        <v>1</v>
      </c>
      <c r="K4733" s="1">
        <v>66331.009999999995</v>
      </c>
      <c r="L4733">
        <v>0</v>
      </c>
      <c r="M4733">
        <v>20</v>
      </c>
      <c r="N4733">
        <v>1755</v>
      </c>
      <c r="O4733">
        <v>9</v>
      </c>
      <c r="P4733">
        <v>45</v>
      </c>
      <c r="Q4733">
        <v>0.45</v>
      </c>
      <c r="R4733">
        <v>35100</v>
      </c>
      <c r="S4733" t="str" cm="1">
        <f t="array" ref="S4733">_xlfn.IFS(E4736&lt;30,"18-29",E4736&lt;45,"30-44",TRUE,"45+")</f>
        <v>45+</v>
      </c>
      <c r="T4733" t="str" cm="1">
        <f t="array" ref="T4733">_xlfn.IFS(F4733&lt;=2,"0-2 Years",F4733&lt;=5,"3-5 Years",F4733&lt;=8,"6-8 Years",TRUE,"9-10 Years")</f>
        <v>3-5 Years</v>
      </c>
      <c r="U4733" t="str" cm="1">
        <f t="array" ref="U4733">_xlfn.IFS(P4733&gt;60,"High Risk",P4733&gt;30,"Medium Risk",TRUE,"Low Risk")</f>
        <v>Medium Risk</v>
      </c>
      <c r="V4733">
        <f t="shared" si="73"/>
        <v>3</v>
      </c>
    </row>
    <row r="4734" spans="1:22" x14ac:dyDescent="0.2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 s="2">
        <v>123916.67</v>
      </c>
      <c r="H4734">
        <v>1</v>
      </c>
      <c r="I4734">
        <v>1</v>
      </c>
      <c r="J4734">
        <v>0</v>
      </c>
      <c r="K4734" s="1">
        <v>16657.68</v>
      </c>
      <c r="L4734">
        <v>1</v>
      </c>
      <c r="M4734">
        <v>13</v>
      </c>
      <c r="N4734">
        <v>1081</v>
      </c>
      <c r="O4734">
        <v>0</v>
      </c>
      <c r="P4734">
        <v>27</v>
      </c>
      <c r="Q4734">
        <v>0</v>
      </c>
      <c r="R4734">
        <v>14053</v>
      </c>
      <c r="S4734" t="str" cm="1">
        <f t="array" ref="S4734">_xlfn.IFS(E4737&lt;30,"18-29",E4737&lt;45,"30-44",TRUE,"45+")</f>
        <v>30-44</v>
      </c>
      <c r="T4734" t="str" cm="1">
        <f t="array" ref="T4734">_xlfn.IFS(F4734&lt;=2,"0-2 Years",F4734&lt;=5,"3-5 Years",F4734&lt;=8,"6-8 Years",TRUE,"9-10 Years")</f>
        <v>0-2 Years</v>
      </c>
      <c r="U4734" t="str" cm="1">
        <f t="array" ref="U4734">_xlfn.IFS(P4734&gt;60,"High Risk",P4734&gt;30,"Medium Risk",TRUE,"Low Risk")</f>
        <v>Low Risk</v>
      </c>
      <c r="V4734">
        <f t="shared" si="73"/>
        <v>7</v>
      </c>
    </row>
    <row r="4735" spans="1:22" x14ac:dyDescent="0.2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 s="2">
        <v>0</v>
      </c>
      <c r="H4735">
        <v>2</v>
      </c>
      <c r="I4735">
        <v>1</v>
      </c>
      <c r="J4735">
        <v>0</v>
      </c>
      <c r="K4735" s="1">
        <v>20081.3</v>
      </c>
      <c r="L4735">
        <v>0</v>
      </c>
      <c r="M4735">
        <v>9</v>
      </c>
      <c r="N4735">
        <v>1137</v>
      </c>
      <c r="O4735">
        <v>9</v>
      </c>
      <c r="P4735">
        <v>23</v>
      </c>
      <c r="Q4735">
        <v>1</v>
      </c>
      <c r="R4735">
        <v>10233</v>
      </c>
      <c r="S4735" t="str" cm="1">
        <f t="array" ref="S4735">_xlfn.IFS(E4738&lt;30,"18-29",E4738&lt;45,"30-44",TRUE,"45+")</f>
        <v>30-44</v>
      </c>
      <c r="T4735" t="str" cm="1">
        <f t="array" ref="T4735">_xlfn.IFS(F4735&lt;=2,"0-2 Years",F4735&lt;=5,"3-5 Years",F4735&lt;=8,"6-8 Years",TRUE,"9-10 Years")</f>
        <v>0-2 Years</v>
      </c>
      <c r="U4735" t="str" cm="1">
        <f t="array" ref="U4735">_xlfn.IFS(P4735&gt;60,"High Risk",P4735&gt;30,"Medium Risk",TRUE,"Low Risk")</f>
        <v>Low Risk</v>
      </c>
      <c r="V4735">
        <f t="shared" si="73"/>
        <v>7</v>
      </c>
    </row>
    <row r="4736" spans="1:22" hidden="1" x14ac:dyDescent="0.2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 s="2">
        <v>0</v>
      </c>
      <c r="H4736">
        <v>2</v>
      </c>
      <c r="I4736">
        <v>1</v>
      </c>
      <c r="J4736">
        <v>1</v>
      </c>
      <c r="K4736" s="1">
        <v>93820.49</v>
      </c>
      <c r="L4736">
        <v>1</v>
      </c>
      <c r="M4736">
        <v>14</v>
      </c>
      <c r="N4736">
        <v>506</v>
      </c>
      <c r="O4736">
        <v>9</v>
      </c>
      <c r="P4736">
        <v>110</v>
      </c>
      <c r="Q4736">
        <v>0.6428571428571429</v>
      </c>
      <c r="R4736">
        <v>7084</v>
      </c>
      <c r="S4736" t="str" cm="1">
        <f t="array" ref="S4736">_xlfn.IFS(E4739&lt;30,"18-29",E4739&lt;45,"30-44",TRUE,"45+")</f>
        <v>30-44</v>
      </c>
      <c r="T4736" t="str" cm="1">
        <f t="array" ref="T4736">_xlfn.IFS(F4736&lt;=2,"0-2 Years",F4736&lt;=5,"3-5 Years",F4736&lt;=8,"6-8 Years",TRUE,"9-10 Years")</f>
        <v>3-5 Years</v>
      </c>
      <c r="U4736" t="str" cm="1">
        <f t="array" ref="U4736">_xlfn.IFS(P4736&gt;60,"High Risk",P4736&gt;30,"Medium Risk",TRUE,"Low Risk")</f>
        <v>High Risk</v>
      </c>
      <c r="V4736">
        <f t="shared" si="73"/>
        <v>4</v>
      </c>
    </row>
    <row r="4737" spans="1:22" hidden="1" x14ac:dyDescent="0.2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 s="2">
        <v>165896</v>
      </c>
      <c r="H4737">
        <v>2</v>
      </c>
      <c r="I4737">
        <v>1</v>
      </c>
      <c r="J4737">
        <v>0</v>
      </c>
      <c r="K4737" s="1">
        <v>130795.52</v>
      </c>
      <c r="L4737">
        <v>0</v>
      </c>
      <c r="M4737">
        <v>25</v>
      </c>
      <c r="N4737">
        <v>3719</v>
      </c>
      <c r="O4737">
        <v>1</v>
      </c>
      <c r="P4737">
        <v>15</v>
      </c>
      <c r="Q4737">
        <v>0.04</v>
      </c>
      <c r="R4737">
        <v>92975</v>
      </c>
      <c r="S4737" t="str" cm="1">
        <f t="array" ref="S4737">_xlfn.IFS(E4740&lt;30,"18-29",E4740&lt;45,"30-44",TRUE,"45+")</f>
        <v>30-44</v>
      </c>
      <c r="T4737" t="str" cm="1">
        <f t="array" ref="T4737">_xlfn.IFS(F4737&lt;=2,"0-2 Years",F4737&lt;=5,"3-5 Years",F4737&lt;=8,"6-8 Years",TRUE,"9-10 Years")</f>
        <v>0-2 Years</v>
      </c>
      <c r="U4737" t="str" cm="1">
        <f t="array" ref="U4737">_xlfn.IFS(P4737&gt;60,"High Risk",P4737&gt;30,"Medium Risk",TRUE,"Low Risk")</f>
        <v>Low Risk</v>
      </c>
      <c r="V4737">
        <f t="shared" si="73"/>
        <v>4</v>
      </c>
    </row>
    <row r="4738" spans="1:22" x14ac:dyDescent="0.2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 s="2">
        <v>0</v>
      </c>
      <c r="H4738">
        <v>2</v>
      </c>
      <c r="I4738">
        <v>1</v>
      </c>
      <c r="J4738">
        <v>0</v>
      </c>
      <c r="K4738" s="1">
        <v>160129.99</v>
      </c>
      <c r="L4738">
        <v>0</v>
      </c>
      <c r="M4738">
        <v>10</v>
      </c>
      <c r="N4738">
        <v>682</v>
      </c>
      <c r="O4738">
        <v>3</v>
      </c>
      <c r="P4738">
        <v>157</v>
      </c>
      <c r="Q4738">
        <v>0.3</v>
      </c>
      <c r="R4738">
        <v>6820</v>
      </c>
      <c r="S4738" t="str" cm="1">
        <f t="array" ref="S4738">_xlfn.IFS(E4741&lt;30,"18-29",E4741&lt;45,"30-44",TRUE,"45+")</f>
        <v>30-44</v>
      </c>
      <c r="T4738" t="str" cm="1">
        <f t="array" ref="T4738">_xlfn.IFS(F4738&lt;=2,"0-2 Years",F4738&lt;=5,"3-5 Years",F4738&lt;=8,"6-8 Years",TRUE,"9-10 Years")</f>
        <v>0-2 Years</v>
      </c>
      <c r="U4738" t="str" cm="1">
        <f t="array" ref="U4738">_xlfn.IFS(P4738&gt;60,"High Risk",P4738&gt;30,"Medium Risk",TRUE,"Low Risk")</f>
        <v>High Risk</v>
      </c>
      <c r="V4738">
        <f t="shared" si="73"/>
        <v>7</v>
      </c>
    </row>
    <row r="4739" spans="1:22" hidden="1" x14ac:dyDescent="0.2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 s="2">
        <v>111168.97</v>
      </c>
      <c r="H4739">
        <v>1</v>
      </c>
      <c r="I4739">
        <v>1</v>
      </c>
      <c r="J4739">
        <v>1</v>
      </c>
      <c r="K4739" s="1">
        <v>189969.91</v>
      </c>
      <c r="L4739">
        <v>0</v>
      </c>
      <c r="M4739">
        <v>6</v>
      </c>
      <c r="N4739">
        <v>4503</v>
      </c>
      <c r="O4739">
        <v>0</v>
      </c>
      <c r="P4739">
        <v>165</v>
      </c>
      <c r="Q4739">
        <v>0</v>
      </c>
      <c r="R4739">
        <v>27018</v>
      </c>
      <c r="S4739" t="str" cm="1">
        <f t="array" ref="S4739">_xlfn.IFS(E4742&lt;30,"18-29",E4742&lt;45,"30-44",TRUE,"45+")</f>
        <v>30-44</v>
      </c>
      <c r="T4739" t="str" cm="1">
        <f t="array" ref="T4739">_xlfn.IFS(F4739&lt;=2,"0-2 Years",F4739&lt;=5,"3-5 Years",F4739&lt;=8,"6-8 Years",TRUE,"9-10 Years")</f>
        <v>6-8 Years</v>
      </c>
      <c r="U4739" t="str" cm="1">
        <f t="array" ref="U4739">_xlfn.IFS(P4739&gt;60,"High Risk",P4739&gt;30,"Medium Risk",TRUE,"Low Risk")</f>
        <v>High Risk</v>
      </c>
      <c r="V4739">
        <f t="shared" ref="V4739:V4802" si="74">IF(J4739=0,3,0)+IF(G4739=0,3,0)+IF(H4739=1,2,0)+IF(E4739&gt;45,1,0)+IF(F4739&lt;3,1,0)</f>
        <v>2</v>
      </c>
    </row>
    <row r="4740" spans="1:22" x14ac:dyDescent="0.2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 s="2">
        <v>103549.24</v>
      </c>
      <c r="H4740">
        <v>1</v>
      </c>
      <c r="I4740">
        <v>0</v>
      </c>
      <c r="J4740">
        <v>0</v>
      </c>
      <c r="K4740" s="1">
        <v>9712.52</v>
      </c>
      <c r="L4740">
        <v>1</v>
      </c>
      <c r="M4740">
        <v>3</v>
      </c>
      <c r="N4740">
        <v>2989</v>
      </c>
      <c r="O4740">
        <v>10</v>
      </c>
      <c r="P4740">
        <v>132</v>
      </c>
      <c r="Q4740">
        <v>1</v>
      </c>
      <c r="R4740">
        <v>8967</v>
      </c>
      <c r="S4740" t="str" cm="1">
        <f t="array" ref="S4740">_xlfn.IFS(E4743&lt;30,"18-29",E4743&lt;45,"30-44",TRUE,"45+")</f>
        <v>45+</v>
      </c>
      <c r="T4740" t="str" cm="1">
        <f t="array" ref="T4740">_xlfn.IFS(F4740&lt;=2,"0-2 Years",F4740&lt;=5,"3-5 Years",F4740&lt;=8,"6-8 Years",TRUE,"9-10 Years")</f>
        <v>0-2 Years</v>
      </c>
      <c r="U4740" t="str" cm="1">
        <f t="array" ref="U4740">_xlfn.IFS(P4740&gt;60,"High Risk",P4740&gt;30,"Medium Risk",TRUE,"Low Risk")</f>
        <v>High Risk</v>
      </c>
      <c r="V4740">
        <f t="shared" si="74"/>
        <v>6</v>
      </c>
    </row>
    <row r="4741" spans="1:22" x14ac:dyDescent="0.2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 s="2">
        <v>0</v>
      </c>
      <c r="H4741">
        <v>2</v>
      </c>
      <c r="I4741">
        <v>0</v>
      </c>
      <c r="J4741">
        <v>0</v>
      </c>
      <c r="K4741" s="1">
        <v>196062.01</v>
      </c>
      <c r="L4741">
        <v>0</v>
      </c>
      <c r="M4741">
        <v>10</v>
      </c>
      <c r="N4741">
        <v>586</v>
      </c>
      <c r="O4741">
        <v>7</v>
      </c>
      <c r="P4741">
        <v>89</v>
      </c>
      <c r="Q4741">
        <v>0.7</v>
      </c>
      <c r="R4741">
        <v>5860</v>
      </c>
      <c r="S4741" t="str" cm="1">
        <f t="array" ref="S4741">_xlfn.IFS(E4744&lt;30,"18-29",E4744&lt;45,"30-44",TRUE,"45+")</f>
        <v>45+</v>
      </c>
      <c r="T4741" t="str" cm="1">
        <f t="array" ref="T4741">_xlfn.IFS(F4741&lt;=2,"0-2 Years",F4741&lt;=5,"3-5 Years",F4741&lt;=8,"6-8 Years",TRUE,"9-10 Years")</f>
        <v>6-8 Years</v>
      </c>
      <c r="U4741" t="str" cm="1">
        <f t="array" ref="U4741">_xlfn.IFS(P4741&gt;60,"High Risk",P4741&gt;30,"Medium Risk",TRUE,"Low Risk")</f>
        <v>High Risk</v>
      </c>
      <c r="V4741">
        <f t="shared" si="74"/>
        <v>6</v>
      </c>
    </row>
    <row r="4742" spans="1:22" hidden="1" x14ac:dyDescent="0.2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 s="2">
        <v>103804.97</v>
      </c>
      <c r="H4742">
        <v>1</v>
      </c>
      <c r="I4742">
        <v>1</v>
      </c>
      <c r="J4742">
        <v>1</v>
      </c>
      <c r="K4742" s="1">
        <v>125710.53</v>
      </c>
      <c r="L4742">
        <v>0</v>
      </c>
      <c r="M4742">
        <v>18</v>
      </c>
      <c r="N4742">
        <v>1316</v>
      </c>
      <c r="O4742">
        <v>3</v>
      </c>
      <c r="P4742">
        <v>88</v>
      </c>
      <c r="Q4742">
        <v>0.16666666666666666</v>
      </c>
      <c r="R4742">
        <v>23688</v>
      </c>
      <c r="S4742" t="str" cm="1">
        <f t="array" ref="S4742">_xlfn.IFS(E4745&lt;30,"18-29",E4745&lt;45,"30-44",TRUE,"45+")</f>
        <v>45+</v>
      </c>
      <c r="T4742" t="str" cm="1">
        <f t="array" ref="T4742">_xlfn.IFS(F4742&lt;=2,"0-2 Years",F4742&lt;=5,"3-5 Years",F4742&lt;=8,"6-8 Years",TRUE,"9-10 Years")</f>
        <v>6-8 Years</v>
      </c>
      <c r="U4742" t="str" cm="1">
        <f t="array" ref="U4742">_xlfn.IFS(P4742&gt;60,"High Risk",P4742&gt;30,"Medium Risk",TRUE,"Low Risk")</f>
        <v>High Risk</v>
      </c>
      <c r="V4742">
        <f t="shared" si="74"/>
        <v>2</v>
      </c>
    </row>
    <row r="4743" spans="1:22" hidden="1" x14ac:dyDescent="0.2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 s="2">
        <v>165901.59</v>
      </c>
      <c r="H4743">
        <v>2</v>
      </c>
      <c r="I4743">
        <v>1</v>
      </c>
      <c r="J4743">
        <v>0</v>
      </c>
      <c r="K4743" s="1">
        <v>23054.51</v>
      </c>
      <c r="L4743">
        <v>1</v>
      </c>
      <c r="M4743">
        <v>24</v>
      </c>
      <c r="N4743">
        <v>2727</v>
      </c>
      <c r="O4743">
        <v>8</v>
      </c>
      <c r="P4743">
        <v>83</v>
      </c>
      <c r="Q4743">
        <v>0.33333333333333331</v>
      </c>
      <c r="R4743">
        <v>65448</v>
      </c>
      <c r="S4743" t="str" cm="1">
        <f t="array" ref="S4743">_xlfn.IFS(E4746&lt;30,"18-29",E4746&lt;45,"30-44",TRUE,"45+")</f>
        <v>45+</v>
      </c>
      <c r="T4743" t="str" cm="1">
        <f t="array" ref="T4743">_xlfn.IFS(F4743&lt;=2,"0-2 Years",F4743&lt;=5,"3-5 Years",F4743&lt;=8,"6-8 Years",TRUE,"9-10 Years")</f>
        <v>0-2 Years</v>
      </c>
      <c r="U4743" t="str" cm="1">
        <f t="array" ref="U4743">_xlfn.IFS(P4743&gt;60,"High Risk",P4743&gt;30,"Medium Risk",TRUE,"Low Risk")</f>
        <v>High Risk</v>
      </c>
      <c r="V4743">
        <f t="shared" si="74"/>
        <v>4</v>
      </c>
    </row>
    <row r="4744" spans="1:22" hidden="1" x14ac:dyDescent="0.2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 s="2">
        <v>119152.1</v>
      </c>
      <c r="H4744">
        <v>2</v>
      </c>
      <c r="I4744">
        <v>1</v>
      </c>
      <c r="J4744">
        <v>1</v>
      </c>
      <c r="K4744" s="1">
        <v>170679.74</v>
      </c>
      <c r="L4744">
        <v>0</v>
      </c>
      <c r="M4744">
        <v>22</v>
      </c>
      <c r="N4744">
        <v>3185</v>
      </c>
      <c r="O4744">
        <v>4</v>
      </c>
      <c r="P4744">
        <v>12</v>
      </c>
      <c r="Q4744">
        <v>0.18181818181818182</v>
      </c>
      <c r="R4744">
        <v>70070</v>
      </c>
      <c r="S4744" t="str" cm="1">
        <f t="array" ref="S4744">_xlfn.IFS(E4747&lt;30,"18-29",E4747&lt;45,"30-44",TRUE,"45+")</f>
        <v>45+</v>
      </c>
      <c r="T4744" t="str" cm="1">
        <f t="array" ref="T4744">_xlfn.IFS(F4744&lt;=2,"0-2 Years",F4744&lt;=5,"3-5 Years",F4744&lt;=8,"6-8 Years",TRUE,"9-10 Years")</f>
        <v>6-8 Years</v>
      </c>
      <c r="U4744" t="str" cm="1">
        <f t="array" ref="U4744">_xlfn.IFS(P4744&gt;60,"High Risk",P4744&gt;30,"Medium Risk",TRUE,"Low Risk")</f>
        <v>Low Risk</v>
      </c>
      <c r="V4744">
        <f t="shared" si="74"/>
        <v>1</v>
      </c>
    </row>
    <row r="4745" spans="1:22" hidden="1" x14ac:dyDescent="0.2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 s="2">
        <v>122950.31</v>
      </c>
      <c r="H4745">
        <v>1</v>
      </c>
      <c r="I4745">
        <v>1</v>
      </c>
      <c r="J4745">
        <v>1</v>
      </c>
      <c r="K4745" s="1">
        <v>181258.76</v>
      </c>
      <c r="L4745">
        <v>0</v>
      </c>
      <c r="M4745">
        <v>21</v>
      </c>
      <c r="N4745">
        <v>1434</v>
      </c>
      <c r="O4745">
        <v>10</v>
      </c>
      <c r="P4745">
        <v>94</v>
      </c>
      <c r="Q4745">
        <v>0.47619047619047616</v>
      </c>
      <c r="R4745">
        <v>30114</v>
      </c>
      <c r="S4745" t="str" cm="1">
        <f t="array" ref="S4745">_xlfn.IFS(E4748&lt;30,"18-29",E4748&lt;45,"30-44",TRUE,"45+")</f>
        <v>30-44</v>
      </c>
      <c r="T4745" t="str" cm="1">
        <f t="array" ref="T4745">_xlfn.IFS(F4745&lt;=2,"0-2 Years",F4745&lt;=5,"3-5 Years",F4745&lt;=8,"6-8 Years",TRUE,"9-10 Years")</f>
        <v>6-8 Years</v>
      </c>
      <c r="U4745" t="str" cm="1">
        <f t="array" ref="U4745">_xlfn.IFS(P4745&gt;60,"High Risk",P4745&gt;30,"Medium Risk",TRUE,"Low Risk")</f>
        <v>High Risk</v>
      </c>
      <c r="V4745">
        <f t="shared" si="74"/>
        <v>3</v>
      </c>
    </row>
    <row r="4746" spans="1:22" x14ac:dyDescent="0.2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 s="2">
        <v>0</v>
      </c>
      <c r="H4746">
        <v>1</v>
      </c>
      <c r="I4746">
        <v>1</v>
      </c>
      <c r="J4746">
        <v>1</v>
      </c>
      <c r="K4746" s="1">
        <v>22835.13</v>
      </c>
      <c r="L4746">
        <v>1</v>
      </c>
      <c r="M4746">
        <v>18</v>
      </c>
      <c r="N4746">
        <v>3532</v>
      </c>
      <c r="O4746">
        <v>1</v>
      </c>
      <c r="P4746">
        <v>145</v>
      </c>
      <c r="Q4746">
        <v>5.5555555555555552E-2</v>
      </c>
      <c r="R4746">
        <v>63576</v>
      </c>
      <c r="S4746" t="str" cm="1">
        <f t="array" ref="S4746">_xlfn.IFS(E4749&lt;30,"18-29",E4749&lt;45,"30-44",TRUE,"45+")</f>
        <v>45+</v>
      </c>
      <c r="T4746" t="str" cm="1">
        <f t="array" ref="T4746">_xlfn.IFS(F4746&lt;=2,"0-2 Years",F4746&lt;=5,"3-5 Years",F4746&lt;=8,"6-8 Years",TRUE,"9-10 Years")</f>
        <v>0-2 Years</v>
      </c>
      <c r="U4746" t="str" cm="1">
        <f t="array" ref="U4746">_xlfn.IFS(P4746&gt;60,"High Risk",P4746&gt;30,"Medium Risk",TRUE,"Low Risk")</f>
        <v>High Risk</v>
      </c>
      <c r="V4746">
        <f t="shared" si="74"/>
        <v>7</v>
      </c>
    </row>
    <row r="4747" spans="1:22" x14ac:dyDescent="0.2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 s="2">
        <v>133384.66</v>
      </c>
      <c r="H4747">
        <v>1</v>
      </c>
      <c r="I4747">
        <v>1</v>
      </c>
      <c r="J4747">
        <v>0</v>
      </c>
      <c r="K4747" s="1">
        <v>102397.22</v>
      </c>
      <c r="L4747">
        <v>1</v>
      </c>
      <c r="M4747">
        <v>10</v>
      </c>
      <c r="N4747">
        <v>1103</v>
      </c>
      <c r="O4747">
        <v>2</v>
      </c>
      <c r="P4747">
        <v>91</v>
      </c>
      <c r="Q4747">
        <v>0.2</v>
      </c>
      <c r="R4747">
        <v>11030</v>
      </c>
      <c r="S4747" t="str" cm="1">
        <f t="array" ref="S4747">_xlfn.IFS(E4750&lt;30,"18-29",E4750&lt;45,"30-44",TRUE,"45+")</f>
        <v>30-44</v>
      </c>
      <c r="T4747" t="str" cm="1">
        <f t="array" ref="T4747">_xlfn.IFS(F4747&lt;=2,"0-2 Years",F4747&lt;=5,"3-5 Years",F4747&lt;=8,"6-8 Years",TRUE,"9-10 Years")</f>
        <v>0-2 Years</v>
      </c>
      <c r="U4747" t="str" cm="1">
        <f t="array" ref="U4747">_xlfn.IFS(P4747&gt;60,"High Risk",P4747&gt;30,"Medium Risk",TRUE,"Low Risk")</f>
        <v>High Risk</v>
      </c>
      <c r="V4747">
        <f t="shared" si="74"/>
        <v>7</v>
      </c>
    </row>
    <row r="4748" spans="1:22" x14ac:dyDescent="0.2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 s="2">
        <v>0</v>
      </c>
      <c r="H4748">
        <v>2</v>
      </c>
      <c r="I4748">
        <v>1</v>
      </c>
      <c r="J4748">
        <v>0</v>
      </c>
      <c r="K4748" s="1">
        <v>115950.96</v>
      </c>
      <c r="L4748">
        <v>0</v>
      </c>
      <c r="M4748">
        <v>20</v>
      </c>
      <c r="N4748">
        <v>2659</v>
      </c>
      <c r="O4748">
        <v>4</v>
      </c>
      <c r="P4748">
        <v>180</v>
      </c>
      <c r="Q4748">
        <v>0.2</v>
      </c>
      <c r="R4748">
        <v>53180</v>
      </c>
      <c r="S4748" t="str" cm="1">
        <f t="array" ref="S4748">_xlfn.IFS(E4751&lt;30,"18-29",E4751&lt;45,"30-44",TRUE,"45+")</f>
        <v>18-29</v>
      </c>
      <c r="T4748" t="str" cm="1">
        <f t="array" ref="T4748">_xlfn.IFS(F4748&lt;=2,"0-2 Years",F4748&lt;=5,"3-5 Years",F4748&lt;=8,"6-8 Years",TRUE,"9-10 Years")</f>
        <v>9-10 Years</v>
      </c>
      <c r="U4748" t="str" cm="1">
        <f t="array" ref="U4748">_xlfn.IFS(P4748&gt;60,"High Risk",P4748&gt;30,"Medium Risk",TRUE,"Low Risk")</f>
        <v>High Risk</v>
      </c>
      <c r="V4748">
        <f t="shared" si="74"/>
        <v>6</v>
      </c>
    </row>
    <row r="4749" spans="1:22" hidden="1" x14ac:dyDescent="0.2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 s="2">
        <v>0</v>
      </c>
      <c r="H4749">
        <v>2</v>
      </c>
      <c r="I4749">
        <v>0</v>
      </c>
      <c r="J4749">
        <v>1</v>
      </c>
      <c r="K4749" s="1">
        <v>15876.52</v>
      </c>
      <c r="L4749">
        <v>0</v>
      </c>
      <c r="M4749">
        <v>30</v>
      </c>
      <c r="N4749">
        <v>3214</v>
      </c>
      <c r="O4749">
        <v>7</v>
      </c>
      <c r="P4749">
        <v>162</v>
      </c>
      <c r="Q4749">
        <v>0.23333333333333334</v>
      </c>
      <c r="R4749">
        <v>96420</v>
      </c>
      <c r="S4749" t="str" cm="1">
        <f t="array" ref="S4749">_xlfn.IFS(E4752&lt;30,"18-29",E4752&lt;45,"30-44",TRUE,"45+")</f>
        <v>30-44</v>
      </c>
      <c r="T4749" t="str" cm="1">
        <f t="array" ref="T4749">_xlfn.IFS(F4749&lt;=2,"0-2 Years",F4749&lt;=5,"3-5 Years",F4749&lt;=8,"6-8 Years",TRUE,"9-10 Years")</f>
        <v>6-8 Years</v>
      </c>
      <c r="U4749" t="str" cm="1">
        <f t="array" ref="U4749">_xlfn.IFS(P4749&gt;60,"High Risk",P4749&gt;30,"Medium Risk",TRUE,"Low Risk")</f>
        <v>High Risk</v>
      </c>
      <c r="V4749">
        <f t="shared" si="74"/>
        <v>4</v>
      </c>
    </row>
    <row r="4750" spans="1:22" hidden="1" x14ac:dyDescent="0.2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 s="2">
        <v>158411.95000000001</v>
      </c>
      <c r="H4750">
        <v>4</v>
      </c>
      <c r="I4750">
        <v>1</v>
      </c>
      <c r="J4750">
        <v>1</v>
      </c>
      <c r="K4750" s="1">
        <v>117690.58</v>
      </c>
      <c r="L4750">
        <v>1</v>
      </c>
      <c r="M4750">
        <v>27</v>
      </c>
      <c r="N4750">
        <v>3429</v>
      </c>
      <c r="O4750">
        <v>3</v>
      </c>
      <c r="P4750">
        <v>6</v>
      </c>
      <c r="Q4750">
        <v>0.1111111111111111</v>
      </c>
      <c r="R4750">
        <v>92583</v>
      </c>
      <c r="S4750" t="str" cm="1">
        <f t="array" ref="S4750">_xlfn.IFS(E4753&lt;30,"18-29",E4753&lt;45,"30-44",TRUE,"45+")</f>
        <v>45+</v>
      </c>
      <c r="T4750" t="str" cm="1">
        <f t="array" ref="T4750">_xlfn.IFS(F4750&lt;=2,"0-2 Years",F4750&lt;=5,"3-5 Years",F4750&lt;=8,"6-8 Years",TRUE,"9-10 Years")</f>
        <v>6-8 Years</v>
      </c>
      <c r="U4750" t="str" cm="1">
        <f t="array" ref="U4750">_xlfn.IFS(P4750&gt;60,"High Risk",P4750&gt;30,"Medium Risk",TRUE,"Low Risk")</f>
        <v>Low Risk</v>
      </c>
      <c r="V4750">
        <f t="shared" si="74"/>
        <v>0</v>
      </c>
    </row>
    <row r="4751" spans="1:22" hidden="1" x14ac:dyDescent="0.2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 s="2">
        <v>122028.65</v>
      </c>
      <c r="H4751">
        <v>2</v>
      </c>
      <c r="I4751">
        <v>1</v>
      </c>
      <c r="J4751">
        <v>1</v>
      </c>
      <c r="K4751" s="1">
        <v>173792.77</v>
      </c>
      <c r="L4751">
        <v>0</v>
      </c>
      <c r="M4751">
        <v>7</v>
      </c>
      <c r="N4751">
        <v>3666</v>
      </c>
      <c r="O4751">
        <v>10</v>
      </c>
      <c r="P4751">
        <v>161</v>
      </c>
      <c r="Q4751">
        <v>1</v>
      </c>
      <c r="R4751">
        <v>25662</v>
      </c>
      <c r="S4751" t="str" cm="1">
        <f t="array" ref="S4751">_xlfn.IFS(E4754&lt;30,"18-29",E4754&lt;45,"30-44",TRUE,"45+")</f>
        <v>45+</v>
      </c>
      <c r="T4751" t="str" cm="1">
        <f t="array" ref="T4751">_xlfn.IFS(F4751&lt;=2,"0-2 Years",F4751&lt;=5,"3-5 Years",F4751&lt;=8,"6-8 Years",TRUE,"9-10 Years")</f>
        <v>3-5 Years</v>
      </c>
      <c r="U4751" t="str" cm="1">
        <f t="array" ref="U4751">_xlfn.IFS(P4751&gt;60,"High Risk",P4751&gt;30,"Medium Risk",TRUE,"Low Risk")</f>
        <v>High Risk</v>
      </c>
      <c r="V4751">
        <f t="shared" si="74"/>
        <v>0</v>
      </c>
    </row>
    <row r="4752" spans="1:22" hidden="1" x14ac:dyDescent="0.2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 s="2">
        <v>0</v>
      </c>
      <c r="H4752">
        <v>1</v>
      </c>
      <c r="I4752">
        <v>1</v>
      </c>
      <c r="J4752">
        <v>1</v>
      </c>
      <c r="K4752" s="1">
        <v>80992.800000000003</v>
      </c>
      <c r="L4752">
        <v>0</v>
      </c>
      <c r="M4752">
        <v>21</v>
      </c>
      <c r="N4752">
        <v>571</v>
      </c>
      <c r="O4752">
        <v>4</v>
      </c>
      <c r="P4752">
        <v>55</v>
      </c>
      <c r="Q4752">
        <v>0.19047619047619047</v>
      </c>
      <c r="R4752">
        <v>11991</v>
      </c>
      <c r="S4752" t="str" cm="1">
        <f t="array" ref="S4752">_xlfn.IFS(E4755&lt;30,"18-29",E4755&lt;45,"30-44",TRUE,"45+")</f>
        <v>30-44</v>
      </c>
      <c r="T4752" t="str" cm="1">
        <f t="array" ref="T4752">_xlfn.IFS(F4752&lt;=2,"0-2 Years",F4752&lt;=5,"3-5 Years",F4752&lt;=8,"6-8 Years",TRUE,"9-10 Years")</f>
        <v>3-5 Years</v>
      </c>
      <c r="U4752" t="str" cm="1">
        <f t="array" ref="U4752">_xlfn.IFS(P4752&gt;60,"High Risk",P4752&gt;30,"Medium Risk",TRUE,"Low Risk")</f>
        <v>Medium Risk</v>
      </c>
      <c r="V4752">
        <f t="shared" si="74"/>
        <v>5</v>
      </c>
    </row>
    <row r="4753" spans="1:22" hidden="1" x14ac:dyDescent="0.2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 s="2">
        <v>128751.65</v>
      </c>
      <c r="H4753">
        <v>2</v>
      </c>
      <c r="I4753">
        <v>1</v>
      </c>
      <c r="J4753">
        <v>0</v>
      </c>
      <c r="K4753" s="1">
        <v>189398.18</v>
      </c>
      <c r="L4753">
        <v>1</v>
      </c>
      <c r="M4753">
        <v>16</v>
      </c>
      <c r="N4753">
        <v>1963</v>
      </c>
      <c r="O4753">
        <v>0</v>
      </c>
      <c r="P4753">
        <v>109</v>
      </c>
      <c r="Q4753">
        <v>0</v>
      </c>
      <c r="R4753">
        <v>31408</v>
      </c>
      <c r="S4753" t="str" cm="1">
        <f t="array" ref="S4753">_xlfn.IFS(E4756&lt;30,"18-29",E4756&lt;45,"30-44",TRUE,"45+")</f>
        <v>45+</v>
      </c>
      <c r="T4753" t="str" cm="1">
        <f t="array" ref="T4753">_xlfn.IFS(F4753&lt;=2,"0-2 Years",F4753&lt;=5,"3-5 Years",F4753&lt;=8,"6-8 Years",TRUE,"9-10 Years")</f>
        <v>6-8 Years</v>
      </c>
      <c r="U4753" t="str" cm="1">
        <f t="array" ref="U4753">_xlfn.IFS(P4753&gt;60,"High Risk",P4753&gt;30,"Medium Risk",TRUE,"Low Risk")</f>
        <v>High Risk</v>
      </c>
      <c r="V4753">
        <f t="shared" si="74"/>
        <v>4</v>
      </c>
    </row>
    <row r="4754" spans="1:22" x14ac:dyDescent="0.2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 s="2">
        <v>133436.51999999999</v>
      </c>
      <c r="H4754">
        <v>1</v>
      </c>
      <c r="I4754">
        <v>1</v>
      </c>
      <c r="J4754">
        <v>0</v>
      </c>
      <c r="K4754" s="1">
        <v>56787.8</v>
      </c>
      <c r="L4754">
        <v>0</v>
      </c>
      <c r="M4754">
        <v>10</v>
      </c>
      <c r="N4754">
        <v>2841</v>
      </c>
      <c r="O4754">
        <v>7</v>
      </c>
      <c r="P4754">
        <v>128</v>
      </c>
      <c r="Q4754">
        <v>0.7</v>
      </c>
      <c r="R4754">
        <v>28410</v>
      </c>
      <c r="S4754" t="str" cm="1">
        <f t="array" ref="S4754">_xlfn.IFS(E4757&lt;30,"18-29",E4757&lt;45,"30-44",TRUE,"45+")</f>
        <v>30-44</v>
      </c>
      <c r="T4754" t="str" cm="1">
        <f t="array" ref="T4754">_xlfn.IFS(F4754&lt;=2,"0-2 Years",F4754&lt;=5,"3-5 Years",F4754&lt;=8,"6-8 Years",TRUE,"9-10 Years")</f>
        <v>6-8 Years</v>
      </c>
      <c r="U4754" t="str" cm="1">
        <f t="array" ref="U4754">_xlfn.IFS(P4754&gt;60,"High Risk",P4754&gt;30,"Medium Risk",TRUE,"Low Risk")</f>
        <v>High Risk</v>
      </c>
      <c r="V4754">
        <f t="shared" si="74"/>
        <v>6</v>
      </c>
    </row>
    <row r="4755" spans="1:22" x14ac:dyDescent="0.2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 s="2">
        <v>123177.01</v>
      </c>
      <c r="H4755">
        <v>1</v>
      </c>
      <c r="I4755">
        <v>1</v>
      </c>
      <c r="J4755">
        <v>0</v>
      </c>
      <c r="K4755" s="1">
        <v>148309.98000000001</v>
      </c>
      <c r="L4755">
        <v>0</v>
      </c>
      <c r="M4755">
        <v>23</v>
      </c>
      <c r="N4755">
        <v>2833</v>
      </c>
      <c r="O4755">
        <v>4</v>
      </c>
      <c r="P4755">
        <v>170</v>
      </c>
      <c r="Q4755">
        <v>0.17391304347826086</v>
      </c>
      <c r="R4755">
        <v>65159</v>
      </c>
      <c r="S4755" t="str" cm="1">
        <f t="array" ref="S4755">_xlfn.IFS(E4758&lt;30,"18-29",E4758&lt;45,"30-44",TRUE,"45+")</f>
        <v>30-44</v>
      </c>
      <c r="T4755" t="str" cm="1">
        <f t="array" ref="T4755">_xlfn.IFS(F4755&lt;=2,"0-2 Years",F4755&lt;=5,"3-5 Years",F4755&lt;=8,"6-8 Years",TRUE,"9-10 Years")</f>
        <v>0-2 Years</v>
      </c>
      <c r="U4755" t="str" cm="1">
        <f t="array" ref="U4755">_xlfn.IFS(P4755&gt;60,"High Risk",P4755&gt;30,"Medium Risk",TRUE,"Low Risk")</f>
        <v>High Risk</v>
      </c>
      <c r="V4755">
        <f t="shared" si="74"/>
        <v>6</v>
      </c>
    </row>
    <row r="4756" spans="1:22" x14ac:dyDescent="0.2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 s="2">
        <v>0</v>
      </c>
      <c r="H4756">
        <v>1</v>
      </c>
      <c r="I4756">
        <v>1</v>
      </c>
      <c r="J4756">
        <v>0</v>
      </c>
      <c r="K4756" s="1">
        <v>179673.11</v>
      </c>
      <c r="L4756">
        <v>1</v>
      </c>
      <c r="M4756">
        <v>18</v>
      </c>
      <c r="N4756">
        <v>3033</v>
      </c>
      <c r="O4756">
        <v>6</v>
      </c>
      <c r="P4756">
        <v>10</v>
      </c>
      <c r="Q4756">
        <v>0.33333333333333331</v>
      </c>
      <c r="R4756">
        <v>54594</v>
      </c>
      <c r="S4756" t="str" cm="1">
        <f t="array" ref="S4756">_xlfn.IFS(E4759&lt;30,"18-29",E4759&lt;45,"30-44",TRUE,"45+")</f>
        <v>30-44</v>
      </c>
      <c r="T4756" t="str" cm="1">
        <f t="array" ref="T4756">_xlfn.IFS(F4756&lt;=2,"0-2 Years",F4756&lt;=5,"3-5 Years",F4756&lt;=8,"6-8 Years",TRUE,"9-10 Years")</f>
        <v>0-2 Years</v>
      </c>
      <c r="U4756" t="str" cm="1">
        <f t="array" ref="U4756">_xlfn.IFS(P4756&gt;60,"High Risk",P4756&gt;30,"Medium Risk",TRUE,"Low Risk")</f>
        <v>Low Risk</v>
      </c>
      <c r="V4756">
        <f t="shared" si="74"/>
        <v>10</v>
      </c>
    </row>
    <row r="4757" spans="1:22" hidden="1" x14ac:dyDescent="0.2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 s="2">
        <v>120328.88</v>
      </c>
      <c r="H4757">
        <v>2</v>
      </c>
      <c r="I4757">
        <v>1</v>
      </c>
      <c r="J4757">
        <v>1</v>
      </c>
      <c r="K4757" s="1">
        <v>138470.21</v>
      </c>
      <c r="L4757">
        <v>0</v>
      </c>
      <c r="M4757">
        <v>2</v>
      </c>
      <c r="N4757">
        <v>3529</v>
      </c>
      <c r="O4757">
        <v>8</v>
      </c>
      <c r="P4757">
        <v>18</v>
      </c>
      <c r="Q4757">
        <v>1</v>
      </c>
      <c r="R4757">
        <v>7058</v>
      </c>
      <c r="S4757" t="str" cm="1">
        <f t="array" ref="S4757">_xlfn.IFS(E4760&lt;30,"18-29",E4760&lt;45,"30-44",TRUE,"45+")</f>
        <v>45+</v>
      </c>
      <c r="T4757" t="str" cm="1">
        <f t="array" ref="T4757">_xlfn.IFS(F4757&lt;=2,"0-2 Years",F4757&lt;=5,"3-5 Years",F4757&lt;=8,"6-8 Years",TRUE,"9-10 Years")</f>
        <v>0-2 Years</v>
      </c>
      <c r="U4757" t="str" cm="1">
        <f t="array" ref="U4757">_xlfn.IFS(P4757&gt;60,"High Risk",P4757&gt;30,"Medium Risk",TRUE,"Low Risk")</f>
        <v>Low Risk</v>
      </c>
      <c r="V4757">
        <f t="shared" si="74"/>
        <v>1</v>
      </c>
    </row>
    <row r="4758" spans="1:22" x14ac:dyDescent="0.2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 s="2">
        <v>130147.98</v>
      </c>
      <c r="H4758">
        <v>1</v>
      </c>
      <c r="I4758">
        <v>1</v>
      </c>
      <c r="J4758">
        <v>0</v>
      </c>
      <c r="K4758" s="1">
        <v>163798.41</v>
      </c>
      <c r="L4758">
        <v>1</v>
      </c>
      <c r="M4758">
        <v>19</v>
      </c>
      <c r="N4758">
        <v>1211</v>
      </c>
      <c r="O4758">
        <v>8</v>
      </c>
      <c r="P4758">
        <v>18</v>
      </c>
      <c r="Q4758">
        <v>0.42105263157894735</v>
      </c>
      <c r="R4758">
        <v>23009</v>
      </c>
      <c r="S4758" t="str" cm="1">
        <f t="array" ref="S4758">_xlfn.IFS(E4761&lt;30,"18-29",E4761&lt;45,"30-44",TRUE,"45+")</f>
        <v>30-44</v>
      </c>
      <c r="T4758" t="str" cm="1">
        <f t="array" ref="T4758">_xlfn.IFS(F4758&lt;=2,"0-2 Years",F4758&lt;=5,"3-5 Years",F4758&lt;=8,"6-8 Years",TRUE,"9-10 Years")</f>
        <v>0-2 Years</v>
      </c>
      <c r="U4758" t="str" cm="1">
        <f t="array" ref="U4758">_xlfn.IFS(P4758&gt;60,"High Risk",P4758&gt;30,"Medium Risk",TRUE,"Low Risk")</f>
        <v>Low Risk</v>
      </c>
      <c r="V4758">
        <f t="shared" si="74"/>
        <v>6</v>
      </c>
    </row>
    <row r="4759" spans="1:22" hidden="1" x14ac:dyDescent="0.2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 s="2">
        <v>92716.96</v>
      </c>
      <c r="H4759">
        <v>1</v>
      </c>
      <c r="I4759">
        <v>1</v>
      </c>
      <c r="J4759">
        <v>1</v>
      </c>
      <c r="K4759" s="1">
        <v>33693.78</v>
      </c>
      <c r="L4759">
        <v>0</v>
      </c>
      <c r="M4759">
        <v>17</v>
      </c>
      <c r="N4759">
        <v>2208</v>
      </c>
      <c r="O4759">
        <v>5</v>
      </c>
      <c r="P4759">
        <v>91</v>
      </c>
      <c r="Q4759">
        <v>0.29411764705882354</v>
      </c>
      <c r="R4759">
        <v>37536</v>
      </c>
      <c r="S4759" t="str" cm="1">
        <f t="array" ref="S4759">_xlfn.IFS(E4762&lt;30,"18-29",E4762&lt;45,"30-44",TRUE,"45+")</f>
        <v>30-44</v>
      </c>
      <c r="T4759" t="str" cm="1">
        <f t="array" ref="T4759">_xlfn.IFS(F4759&lt;=2,"0-2 Years",F4759&lt;=5,"3-5 Years",F4759&lt;=8,"6-8 Years",TRUE,"9-10 Years")</f>
        <v>6-8 Years</v>
      </c>
      <c r="U4759" t="str" cm="1">
        <f t="array" ref="U4759">_xlfn.IFS(P4759&gt;60,"High Risk",P4759&gt;30,"Medium Risk",TRUE,"Low Risk")</f>
        <v>High Risk</v>
      </c>
      <c r="V4759">
        <f t="shared" si="74"/>
        <v>2</v>
      </c>
    </row>
    <row r="4760" spans="1:22" x14ac:dyDescent="0.2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 s="2">
        <v>0</v>
      </c>
      <c r="H4760">
        <v>2</v>
      </c>
      <c r="I4760">
        <v>1</v>
      </c>
      <c r="J4760">
        <v>0</v>
      </c>
      <c r="K4760" s="1">
        <v>48545.1</v>
      </c>
      <c r="L4760">
        <v>0</v>
      </c>
      <c r="M4760">
        <v>13</v>
      </c>
      <c r="N4760">
        <v>1358</v>
      </c>
      <c r="O4760">
        <v>7</v>
      </c>
      <c r="P4760">
        <v>158</v>
      </c>
      <c r="Q4760">
        <v>0.53846153846153844</v>
      </c>
      <c r="R4760">
        <v>17654</v>
      </c>
      <c r="S4760" t="str" cm="1">
        <f t="array" ref="S4760">_xlfn.IFS(E4763&lt;30,"18-29",E4763&lt;45,"30-44",TRUE,"45+")</f>
        <v>30-44</v>
      </c>
      <c r="T4760" t="str" cm="1">
        <f t="array" ref="T4760">_xlfn.IFS(F4760&lt;=2,"0-2 Years",F4760&lt;=5,"3-5 Years",F4760&lt;=8,"6-8 Years",TRUE,"9-10 Years")</f>
        <v>6-8 Years</v>
      </c>
      <c r="U4760" t="str" cm="1">
        <f t="array" ref="U4760">_xlfn.IFS(P4760&gt;60,"High Risk",P4760&gt;30,"Medium Risk",TRUE,"Low Risk")</f>
        <v>High Risk</v>
      </c>
      <c r="V4760">
        <f t="shared" si="74"/>
        <v>7</v>
      </c>
    </row>
    <row r="4761" spans="1:22" hidden="1" x14ac:dyDescent="0.2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 s="2">
        <v>0</v>
      </c>
      <c r="H4761">
        <v>1</v>
      </c>
      <c r="I4761">
        <v>0</v>
      </c>
      <c r="J4761">
        <v>1</v>
      </c>
      <c r="K4761" s="1">
        <v>123427.98</v>
      </c>
      <c r="L4761">
        <v>0</v>
      </c>
      <c r="M4761">
        <v>14</v>
      </c>
      <c r="N4761">
        <v>857</v>
      </c>
      <c r="O4761">
        <v>5</v>
      </c>
      <c r="P4761">
        <v>15</v>
      </c>
      <c r="Q4761">
        <v>0.35714285714285715</v>
      </c>
      <c r="R4761">
        <v>11998</v>
      </c>
      <c r="S4761" t="str" cm="1">
        <f t="array" ref="S4761">_xlfn.IFS(E4764&lt;30,"18-29",E4764&lt;45,"30-44",TRUE,"45+")</f>
        <v>30-44</v>
      </c>
      <c r="T4761" t="str" cm="1">
        <f t="array" ref="T4761">_xlfn.IFS(F4761&lt;=2,"0-2 Years",F4761&lt;=5,"3-5 Years",F4761&lt;=8,"6-8 Years",TRUE,"9-10 Years")</f>
        <v>3-5 Years</v>
      </c>
      <c r="U4761" t="str" cm="1">
        <f t="array" ref="U4761">_xlfn.IFS(P4761&gt;60,"High Risk",P4761&gt;30,"Medium Risk",TRUE,"Low Risk")</f>
        <v>Low Risk</v>
      </c>
      <c r="V4761">
        <f t="shared" si="74"/>
        <v>5</v>
      </c>
    </row>
    <row r="4762" spans="1:22" x14ac:dyDescent="0.2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 s="2">
        <v>76914.210000000006</v>
      </c>
      <c r="H4762">
        <v>1</v>
      </c>
      <c r="I4762">
        <v>1</v>
      </c>
      <c r="J4762">
        <v>0</v>
      </c>
      <c r="K4762" s="1">
        <v>174183.44</v>
      </c>
      <c r="L4762">
        <v>0</v>
      </c>
      <c r="M4762">
        <v>2</v>
      </c>
      <c r="N4762">
        <v>3973</v>
      </c>
      <c r="O4762">
        <v>10</v>
      </c>
      <c r="P4762">
        <v>82</v>
      </c>
      <c r="Q4762">
        <v>1</v>
      </c>
      <c r="R4762">
        <v>7946</v>
      </c>
      <c r="S4762" t="str" cm="1">
        <f t="array" ref="S4762">_xlfn.IFS(E4765&lt;30,"18-29",E4765&lt;45,"30-44",TRUE,"45+")</f>
        <v>30-44</v>
      </c>
      <c r="T4762" t="str" cm="1">
        <f t="array" ref="T4762">_xlfn.IFS(F4762&lt;=2,"0-2 Years",F4762&lt;=5,"3-5 Years",F4762&lt;=8,"6-8 Years",TRUE,"9-10 Years")</f>
        <v>0-2 Years</v>
      </c>
      <c r="U4762" t="str" cm="1">
        <f t="array" ref="U4762">_xlfn.IFS(P4762&gt;60,"High Risk",P4762&gt;30,"Medium Risk",TRUE,"Low Risk")</f>
        <v>High Risk</v>
      </c>
      <c r="V4762">
        <f t="shared" si="74"/>
        <v>6</v>
      </c>
    </row>
    <row r="4763" spans="1:22" hidden="1" x14ac:dyDescent="0.2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 s="2">
        <v>106045.92</v>
      </c>
      <c r="H4763">
        <v>2</v>
      </c>
      <c r="I4763">
        <v>1</v>
      </c>
      <c r="J4763">
        <v>1</v>
      </c>
      <c r="K4763" s="1">
        <v>17938</v>
      </c>
      <c r="L4763">
        <v>0</v>
      </c>
      <c r="M4763">
        <v>23</v>
      </c>
      <c r="N4763">
        <v>4592</v>
      </c>
      <c r="O4763">
        <v>6</v>
      </c>
      <c r="P4763">
        <v>101</v>
      </c>
      <c r="Q4763">
        <v>0.2608695652173913</v>
      </c>
      <c r="R4763">
        <v>105616</v>
      </c>
      <c r="S4763" t="str" cm="1">
        <f t="array" ref="S4763">_xlfn.IFS(E4766&lt;30,"18-29",E4766&lt;45,"30-44",TRUE,"45+")</f>
        <v>30-44</v>
      </c>
      <c r="T4763" t="str" cm="1">
        <f t="array" ref="T4763">_xlfn.IFS(F4763&lt;=2,"0-2 Years",F4763&lt;=5,"3-5 Years",F4763&lt;=8,"6-8 Years",TRUE,"9-10 Years")</f>
        <v>3-5 Years</v>
      </c>
      <c r="U4763" t="str" cm="1">
        <f t="array" ref="U4763">_xlfn.IFS(P4763&gt;60,"High Risk",P4763&gt;30,"Medium Risk",TRUE,"Low Risk")</f>
        <v>High Risk</v>
      </c>
      <c r="V4763">
        <f t="shared" si="74"/>
        <v>0</v>
      </c>
    </row>
    <row r="4764" spans="1:22" hidden="1" x14ac:dyDescent="0.2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 s="2">
        <v>103133.26</v>
      </c>
      <c r="H4764">
        <v>1</v>
      </c>
      <c r="I4764">
        <v>1</v>
      </c>
      <c r="J4764">
        <v>1</v>
      </c>
      <c r="K4764" s="1">
        <v>90059.04</v>
      </c>
      <c r="L4764">
        <v>0</v>
      </c>
      <c r="M4764">
        <v>16</v>
      </c>
      <c r="N4764">
        <v>261</v>
      </c>
      <c r="O4764">
        <v>0</v>
      </c>
      <c r="P4764">
        <v>57</v>
      </c>
      <c r="Q4764">
        <v>0</v>
      </c>
      <c r="R4764">
        <v>4176</v>
      </c>
      <c r="S4764" t="str" cm="1">
        <f t="array" ref="S4764">_xlfn.IFS(E4767&lt;30,"18-29",E4767&lt;45,"30-44",TRUE,"45+")</f>
        <v>45+</v>
      </c>
      <c r="T4764" t="str" cm="1">
        <f t="array" ref="T4764">_xlfn.IFS(F4764&lt;=2,"0-2 Years",F4764&lt;=5,"3-5 Years",F4764&lt;=8,"6-8 Years",TRUE,"9-10 Years")</f>
        <v>0-2 Years</v>
      </c>
      <c r="U4764" t="str" cm="1">
        <f t="array" ref="U4764">_xlfn.IFS(P4764&gt;60,"High Risk",P4764&gt;30,"Medium Risk",TRUE,"Low Risk")</f>
        <v>Medium Risk</v>
      </c>
      <c r="V4764">
        <f t="shared" si="74"/>
        <v>3</v>
      </c>
    </row>
    <row r="4765" spans="1:22" hidden="1" x14ac:dyDescent="0.2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 s="2">
        <v>145974.79</v>
      </c>
      <c r="H4765">
        <v>2</v>
      </c>
      <c r="I4765">
        <v>1</v>
      </c>
      <c r="J4765">
        <v>1</v>
      </c>
      <c r="K4765" s="1">
        <v>137694.23000000001</v>
      </c>
      <c r="L4765">
        <v>0</v>
      </c>
      <c r="M4765">
        <v>18</v>
      </c>
      <c r="N4765">
        <v>4205</v>
      </c>
      <c r="O4765">
        <v>6</v>
      </c>
      <c r="P4765">
        <v>75</v>
      </c>
      <c r="Q4765">
        <v>0.33333333333333331</v>
      </c>
      <c r="R4765">
        <v>75690</v>
      </c>
      <c r="S4765" t="str" cm="1">
        <f t="array" ref="S4765">_xlfn.IFS(E4768&lt;30,"18-29",E4768&lt;45,"30-44",TRUE,"45+")</f>
        <v>30-44</v>
      </c>
      <c r="T4765" t="str" cm="1">
        <f t="array" ref="T4765">_xlfn.IFS(F4765&lt;=2,"0-2 Years",F4765&lt;=5,"3-5 Years",F4765&lt;=8,"6-8 Years",TRUE,"9-10 Years")</f>
        <v>0-2 Years</v>
      </c>
      <c r="U4765" t="str" cm="1">
        <f t="array" ref="U4765">_xlfn.IFS(P4765&gt;60,"High Risk",P4765&gt;30,"Medium Risk",TRUE,"Low Risk")</f>
        <v>High Risk</v>
      </c>
      <c r="V4765">
        <f t="shared" si="74"/>
        <v>1</v>
      </c>
    </row>
    <row r="4766" spans="1:22" x14ac:dyDescent="0.2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 s="2">
        <v>0</v>
      </c>
      <c r="H4766">
        <v>3</v>
      </c>
      <c r="I4766">
        <v>1</v>
      </c>
      <c r="J4766">
        <v>0</v>
      </c>
      <c r="K4766" s="1">
        <v>65039.9</v>
      </c>
      <c r="L4766">
        <v>0</v>
      </c>
      <c r="M4766">
        <v>13</v>
      </c>
      <c r="N4766">
        <v>1696</v>
      </c>
      <c r="O4766">
        <v>0</v>
      </c>
      <c r="P4766">
        <v>106</v>
      </c>
      <c r="Q4766">
        <v>0</v>
      </c>
      <c r="R4766">
        <v>22048</v>
      </c>
      <c r="S4766" t="str" cm="1">
        <f t="array" ref="S4766">_xlfn.IFS(E4769&lt;30,"18-29",E4769&lt;45,"30-44",TRUE,"45+")</f>
        <v>30-44</v>
      </c>
      <c r="T4766" t="str" cm="1">
        <f t="array" ref="T4766">_xlfn.IFS(F4766&lt;=2,"0-2 Years",F4766&lt;=5,"3-5 Years",F4766&lt;=8,"6-8 Years",TRUE,"9-10 Years")</f>
        <v>3-5 Years</v>
      </c>
      <c r="U4766" t="str" cm="1">
        <f t="array" ref="U4766">_xlfn.IFS(P4766&gt;60,"High Risk",P4766&gt;30,"Medium Risk",TRUE,"Low Risk")</f>
        <v>High Risk</v>
      </c>
      <c r="V4766">
        <f t="shared" si="74"/>
        <v>6</v>
      </c>
    </row>
    <row r="4767" spans="1:22" hidden="1" x14ac:dyDescent="0.2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 s="2">
        <v>0</v>
      </c>
      <c r="H4767">
        <v>2</v>
      </c>
      <c r="I4767">
        <v>0</v>
      </c>
      <c r="J4767">
        <v>1</v>
      </c>
      <c r="K4767" s="1">
        <v>162858.29</v>
      </c>
      <c r="L4767">
        <v>0</v>
      </c>
      <c r="M4767">
        <v>14</v>
      </c>
      <c r="N4767">
        <v>1819</v>
      </c>
      <c r="O4767">
        <v>1</v>
      </c>
      <c r="P4767">
        <v>62</v>
      </c>
      <c r="Q4767">
        <v>7.1428571428571425E-2</v>
      </c>
      <c r="R4767">
        <v>25466</v>
      </c>
      <c r="S4767" t="str" cm="1">
        <f t="array" ref="S4767">_xlfn.IFS(E4770&lt;30,"18-29",E4770&lt;45,"30-44",TRUE,"45+")</f>
        <v>30-44</v>
      </c>
      <c r="T4767" t="str" cm="1">
        <f t="array" ref="T4767">_xlfn.IFS(F4767&lt;=2,"0-2 Years",F4767&lt;=5,"3-5 Years",F4767&lt;=8,"6-8 Years",TRUE,"9-10 Years")</f>
        <v>0-2 Years</v>
      </c>
      <c r="U4767" t="str" cm="1">
        <f t="array" ref="U4767">_xlfn.IFS(P4767&gt;60,"High Risk",P4767&gt;30,"Medium Risk",TRUE,"Low Risk")</f>
        <v>High Risk</v>
      </c>
      <c r="V4767">
        <f t="shared" si="74"/>
        <v>5</v>
      </c>
    </row>
    <row r="4768" spans="1:22" hidden="1" x14ac:dyDescent="0.2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 s="2">
        <v>0</v>
      </c>
      <c r="H4768">
        <v>2</v>
      </c>
      <c r="I4768">
        <v>1</v>
      </c>
      <c r="J4768">
        <v>1</v>
      </c>
      <c r="K4768" s="1">
        <v>35701.06</v>
      </c>
      <c r="L4768">
        <v>0</v>
      </c>
      <c r="M4768">
        <v>21</v>
      </c>
      <c r="N4768">
        <v>4801</v>
      </c>
      <c r="O4768">
        <v>3</v>
      </c>
      <c r="P4768">
        <v>112</v>
      </c>
      <c r="Q4768">
        <v>0.14285714285714285</v>
      </c>
      <c r="R4768">
        <v>100821</v>
      </c>
      <c r="S4768" t="str" cm="1">
        <f t="array" ref="S4768">_xlfn.IFS(E4771&lt;30,"18-29",E4771&lt;45,"30-44",TRUE,"45+")</f>
        <v>30-44</v>
      </c>
      <c r="T4768" t="str" cm="1">
        <f t="array" ref="T4768">_xlfn.IFS(F4768&lt;=2,"0-2 Years",F4768&lt;=5,"3-5 Years",F4768&lt;=8,"6-8 Years",TRUE,"9-10 Years")</f>
        <v>9-10 Years</v>
      </c>
      <c r="U4768" t="str" cm="1">
        <f t="array" ref="U4768">_xlfn.IFS(P4768&gt;60,"High Risk",P4768&gt;30,"Medium Risk",TRUE,"Low Risk")</f>
        <v>High Risk</v>
      </c>
      <c r="V4768">
        <f t="shared" si="74"/>
        <v>3</v>
      </c>
    </row>
    <row r="4769" spans="1:22" hidden="1" x14ac:dyDescent="0.2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 s="2">
        <v>0</v>
      </c>
      <c r="H4769">
        <v>2</v>
      </c>
      <c r="I4769">
        <v>1</v>
      </c>
      <c r="J4769">
        <v>1</v>
      </c>
      <c r="K4769" s="1">
        <v>18826.060000000001</v>
      </c>
      <c r="L4769">
        <v>0</v>
      </c>
      <c r="M4769">
        <v>30</v>
      </c>
      <c r="N4769">
        <v>1481</v>
      </c>
      <c r="O4769">
        <v>10</v>
      </c>
      <c r="P4769">
        <v>165</v>
      </c>
      <c r="Q4769">
        <v>0.33333333333333331</v>
      </c>
      <c r="R4769">
        <v>44430</v>
      </c>
      <c r="S4769" t="str" cm="1">
        <f t="array" ref="S4769">_xlfn.IFS(E4772&lt;30,"18-29",E4772&lt;45,"30-44",TRUE,"45+")</f>
        <v>18-29</v>
      </c>
      <c r="T4769" t="str" cm="1">
        <f t="array" ref="T4769">_xlfn.IFS(F4769&lt;=2,"0-2 Years",F4769&lt;=5,"3-5 Years",F4769&lt;=8,"6-8 Years",TRUE,"9-10 Years")</f>
        <v>9-10 Years</v>
      </c>
      <c r="U4769" t="str" cm="1">
        <f t="array" ref="U4769">_xlfn.IFS(P4769&gt;60,"High Risk",P4769&gt;30,"Medium Risk",TRUE,"Low Risk")</f>
        <v>High Risk</v>
      </c>
      <c r="V4769">
        <f t="shared" si="74"/>
        <v>3</v>
      </c>
    </row>
    <row r="4770" spans="1:22" hidden="1" x14ac:dyDescent="0.2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 s="2">
        <v>0</v>
      </c>
      <c r="H4770">
        <v>1</v>
      </c>
      <c r="I4770">
        <v>1</v>
      </c>
      <c r="J4770">
        <v>1</v>
      </c>
      <c r="K4770" s="1">
        <v>130086.47</v>
      </c>
      <c r="L4770">
        <v>1</v>
      </c>
      <c r="M4770">
        <v>9</v>
      </c>
      <c r="N4770">
        <v>475</v>
      </c>
      <c r="O4770">
        <v>10</v>
      </c>
      <c r="P4770">
        <v>97</v>
      </c>
      <c r="Q4770">
        <v>1</v>
      </c>
      <c r="R4770">
        <v>4275</v>
      </c>
      <c r="S4770" t="str" cm="1">
        <f t="array" ref="S4770">_xlfn.IFS(E4773&lt;30,"18-29",E4773&lt;45,"30-44",TRUE,"45+")</f>
        <v>30-44</v>
      </c>
      <c r="T4770" t="str" cm="1">
        <f t="array" ref="T4770">_xlfn.IFS(F4770&lt;=2,"0-2 Years",F4770&lt;=5,"3-5 Years",F4770&lt;=8,"6-8 Years",TRUE,"9-10 Years")</f>
        <v>3-5 Years</v>
      </c>
      <c r="U4770" t="str" cm="1">
        <f t="array" ref="U4770">_xlfn.IFS(P4770&gt;60,"High Risk",P4770&gt;30,"Medium Risk",TRUE,"Low Risk")</f>
        <v>High Risk</v>
      </c>
      <c r="V4770">
        <f t="shared" si="74"/>
        <v>5</v>
      </c>
    </row>
    <row r="4771" spans="1:22" hidden="1" x14ac:dyDescent="0.2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 s="2">
        <v>139183.06</v>
      </c>
      <c r="H4771">
        <v>1</v>
      </c>
      <c r="I4771">
        <v>0</v>
      </c>
      <c r="J4771">
        <v>1</v>
      </c>
      <c r="K4771" s="1">
        <v>143360.56</v>
      </c>
      <c r="L4771">
        <v>0</v>
      </c>
      <c r="M4771">
        <v>9</v>
      </c>
      <c r="N4771">
        <v>3552</v>
      </c>
      <c r="O4771">
        <v>8</v>
      </c>
      <c r="P4771">
        <v>118</v>
      </c>
      <c r="Q4771">
        <v>0.88888888888888884</v>
      </c>
      <c r="R4771">
        <v>31968</v>
      </c>
      <c r="S4771" t="str" cm="1">
        <f t="array" ref="S4771">_xlfn.IFS(E4774&lt;30,"18-29",E4774&lt;45,"30-44",TRUE,"45+")</f>
        <v>30-44</v>
      </c>
      <c r="T4771" t="str" cm="1">
        <f t="array" ref="T4771">_xlfn.IFS(F4771&lt;=2,"0-2 Years",F4771&lt;=5,"3-5 Years",F4771&lt;=8,"6-8 Years",TRUE,"9-10 Years")</f>
        <v>0-2 Years</v>
      </c>
      <c r="U4771" t="str" cm="1">
        <f t="array" ref="U4771">_xlfn.IFS(P4771&gt;60,"High Risk",P4771&gt;30,"Medium Risk",TRUE,"Low Risk")</f>
        <v>High Risk</v>
      </c>
      <c r="V4771">
        <f t="shared" si="74"/>
        <v>3</v>
      </c>
    </row>
    <row r="4772" spans="1:22" x14ac:dyDescent="0.2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 s="2">
        <v>0</v>
      </c>
      <c r="H4772">
        <v>2</v>
      </c>
      <c r="I4772">
        <v>1</v>
      </c>
      <c r="J4772">
        <v>0</v>
      </c>
      <c r="K4772" s="1">
        <v>159920.92000000001</v>
      </c>
      <c r="L4772">
        <v>0</v>
      </c>
      <c r="M4772">
        <v>30</v>
      </c>
      <c r="N4772">
        <v>383</v>
      </c>
      <c r="O4772">
        <v>7</v>
      </c>
      <c r="P4772">
        <v>143</v>
      </c>
      <c r="Q4772">
        <v>0.23333333333333334</v>
      </c>
      <c r="R4772">
        <v>11490</v>
      </c>
      <c r="S4772" t="str" cm="1">
        <f t="array" ref="S4772">_xlfn.IFS(E4775&lt;30,"18-29",E4775&lt;45,"30-44",TRUE,"45+")</f>
        <v>30-44</v>
      </c>
      <c r="T4772" t="str" cm="1">
        <f t="array" ref="T4772">_xlfn.IFS(F4772&lt;=2,"0-2 Years",F4772&lt;=5,"3-5 Years",F4772&lt;=8,"6-8 Years",TRUE,"9-10 Years")</f>
        <v>3-5 Years</v>
      </c>
      <c r="U4772" t="str" cm="1">
        <f t="array" ref="U4772">_xlfn.IFS(P4772&gt;60,"High Risk",P4772&gt;30,"Medium Risk",TRUE,"Low Risk")</f>
        <v>High Risk</v>
      </c>
      <c r="V4772">
        <f t="shared" si="74"/>
        <v>6</v>
      </c>
    </row>
    <row r="4773" spans="1:22" hidden="1" x14ac:dyDescent="0.2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 s="2">
        <v>74974.89</v>
      </c>
      <c r="H4773">
        <v>1</v>
      </c>
      <c r="I4773">
        <v>1</v>
      </c>
      <c r="J4773">
        <v>1</v>
      </c>
      <c r="K4773" s="1">
        <v>12099.67</v>
      </c>
      <c r="L4773">
        <v>0</v>
      </c>
      <c r="M4773">
        <v>5</v>
      </c>
      <c r="N4773">
        <v>872</v>
      </c>
      <c r="O4773">
        <v>8</v>
      </c>
      <c r="P4773">
        <v>89</v>
      </c>
      <c r="Q4773">
        <v>1</v>
      </c>
      <c r="R4773">
        <v>4360</v>
      </c>
      <c r="S4773" t="str" cm="1">
        <f t="array" ref="S4773">_xlfn.IFS(E4776&lt;30,"18-29",E4776&lt;45,"30-44",TRUE,"45+")</f>
        <v>30-44</v>
      </c>
      <c r="T4773" t="str" cm="1">
        <f t="array" ref="T4773">_xlfn.IFS(F4773&lt;=2,"0-2 Years",F4773&lt;=5,"3-5 Years",F4773&lt;=8,"6-8 Years",TRUE,"9-10 Years")</f>
        <v>3-5 Years</v>
      </c>
      <c r="U4773" t="str" cm="1">
        <f t="array" ref="U4773">_xlfn.IFS(P4773&gt;60,"High Risk",P4773&gt;30,"Medium Risk",TRUE,"Low Risk")</f>
        <v>High Risk</v>
      </c>
      <c r="V4773">
        <f t="shared" si="74"/>
        <v>2</v>
      </c>
    </row>
    <row r="4774" spans="1:22" hidden="1" x14ac:dyDescent="0.2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 s="2">
        <v>61691.45</v>
      </c>
      <c r="H4774">
        <v>1</v>
      </c>
      <c r="I4774">
        <v>1</v>
      </c>
      <c r="J4774">
        <v>1</v>
      </c>
      <c r="K4774" s="1">
        <v>53087.98</v>
      </c>
      <c r="L4774">
        <v>0</v>
      </c>
      <c r="M4774">
        <v>4</v>
      </c>
      <c r="N4774">
        <v>2145</v>
      </c>
      <c r="O4774">
        <v>6</v>
      </c>
      <c r="P4774">
        <v>112</v>
      </c>
      <c r="Q4774">
        <v>1</v>
      </c>
      <c r="R4774">
        <v>8580</v>
      </c>
      <c r="S4774" t="str" cm="1">
        <f t="array" ref="S4774">_xlfn.IFS(E4777&lt;30,"18-29",E4777&lt;45,"30-44",TRUE,"45+")</f>
        <v>30-44</v>
      </c>
      <c r="T4774" t="str" cm="1">
        <f t="array" ref="T4774">_xlfn.IFS(F4774&lt;=2,"0-2 Years",F4774&lt;=5,"3-5 Years",F4774&lt;=8,"6-8 Years",TRUE,"9-10 Years")</f>
        <v>6-8 Years</v>
      </c>
      <c r="U4774" t="str" cm="1">
        <f t="array" ref="U4774">_xlfn.IFS(P4774&gt;60,"High Risk",P4774&gt;30,"Medium Risk",TRUE,"Low Risk")</f>
        <v>High Risk</v>
      </c>
      <c r="V4774">
        <f t="shared" si="74"/>
        <v>2</v>
      </c>
    </row>
    <row r="4775" spans="1:22" hidden="1" x14ac:dyDescent="0.2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 s="2">
        <v>121952.75</v>
      </c>
      <c r="H4775">
        <v>2</v>
      </c>
      <c r="I4775">
        <v>1</v>
      </c>
      <c r="J4775">
        <v>1</v>
      </c>
      <c r="K4775" s="1">
        <v>142839.82</v>
      </c>
      <c r="L4775">
        <v>0</v>
      </c>
      <c r="M4775">
        <v>4</v>
      </c>
      <c r="N4775">
        <v>1787</v>
      </c>
      <c r="O4775">
        <v>6</v>
      </c>
      <c r="P4775">
        <v>106</v>
      </c>
      <c r="Q4775">
        <v>1</v>
      </c>
      <c r="R4775">
        <v>7148</v>
      </c>
      <c r="S4775" t="str" cm="1">
        <f t="array" ref="S4775">_xlfn.IFS(E4778&lt;30,"18-29",E4778&lt;45,"30-44",TRUE,"45+")</f>
        <v>30-44</v>
      </c>
      <c r="T4775" t="str" cm="1">
        <f t="array" ref="T4775">_xlfn.IFS(F4775&lt;=2,"0-2 Years",F4775&lt;=5,"3-5 Years",F4775&lt;=8,"6-8 Years",TRUE,"9-10 Years")</f>
        <v>0-2 Years</v>
      </c>
      <c r="U4775" t="str" cm="1">
        <f t="array" ref="U4775">_xlfn.IFS(P4775&gt;60,"High Risk",P4775&gt;30,"Medium Risk",TRUE,"Low Risk")</f>
        <v>High Risk</v>
      </c>
      <c r="V4775">
        <f t="shared" si="74"/>
        <v>1</v>
      </c>
    </row>
    <row r="4776" spans="1:22" hidden="1" x14ac:dyDescent="0.2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 s="2">
        <v>0</v>
      </c>
      <c r="H4776">
        <v>1</v>
      </c>
      <c r="I4776">
        <v>1</v>
      </c>
      <c r="J4776">
        <v>1</v>
      </c>
      <c r="K4776" s="1">
        <v>178.19</v>
      </c>
      <c r="L4776">
        <v>0</v>
      </c>
      <c r="M4776">
        <v>30</v>
      </c>
      <c r="N4776">
        <v>3985</v>
      </c>
      <c r="O4776">
        <v>10</v>
      </c>
      <c r="P4776">
        <v>142</v>
      </c>
      <c r="Q4776">
        <v>0.33333333333333331</v>
      </c>
      <c r="R4776">
        <v>119550</v>
      </c>
      <c r="S4776" t="str" cm="1">
        <f t="array" ref="S4776">_xlfn.IFS(E4779&lt;30,"18-29",E4779&lt;45,"30-44",TRUE,"45+")</f>
        <v>30-44</v>
      </c>
      <c r="T4776" t="str" cm="1">
        <f t="array" ref="T4776">_xlfn.IFS(F4776&lt;=2,"0-2 Years",F4776&lt;=5,"3-5 Years",F4776&lt;=8,"6-8 Years",TRUE,"9-10 Years")</f>
        <v>6-8 Years</v>
      </c>
      <c r="U4776" t="str" cm="1">
        <f t="array" ref="U4776">_xlfn.IFS(P4776&gt;60,"High Risk",P4776&gt;30,"Medium Risk",TRUE,"Low Risk")</f>
        <v>High Risk</v>
      </c>
      <c r="V4776">
        <f t="shared" si="74"/>
        <v>5</v>
      </c>
    </row>
    <row r="4777" spans="1:22" hidden="1" x14ac:dyDescent="0.2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 s="2">
        <v>0</v>
      </c>
      <c r="H4777">
        <v>2</v>
      </c>
      <c r="I4777">
        <v>1</v>
      </c>
      <c r="J4777">
        <v>1</v>
      </c>
      <c r="K4777" s="1">
        <v>105618.14</v>
      </c>
      <c r="L4777">
        <v>0</v>
      </c>
      <c r="M4777">
        <v>21</v>
      </c>
      <c r="N4777">
        <v>3508</v>
      </c>
      <c r="O4777">
        <v>6</v>
      </c>
      <c r="P4777">
        <v>123</v>
      </c>
      <c r="Q4777">
        <v>0.2857142857142857</v>
      </c>
      <c r="R4777">
        <v>73668</v>
      </c>
      <c r="S4777" t="str" cm="1">
        <f t="array" ref="S4777">_xlfn.IFS(E4780&lt;30,"18-29",E4780&lt;45,"30-44",TRUE,"45+")</f>
        <v>45+</v>
      </c>
      <c r="T4777" t="str" cm="1">
        <f t="array" ref="T4777">_xlfn.IFS(F4777&lt;=2,"0-2 Years",F4777&lt;=5,"3-5 Years",F4777&lt;=8,"6-8 Years",TRUE,"9-10 Years")</f>
        <v>3-5 Years</v>
      </c>
      <c r="U4777" t="str" cm="1">
        <f t="array" ref="U4777">_xlfn.IFS(P4777&gt;60,"High Risk",P4777&gt;30,"Medium Risk",TRUE,"Low Risk")</f>
        <v>High Risk</v>
      </c>
      <c r="V4777">
        <f t="shared" si="74"/>
        <v>3</v>
      </c>
    </row>
    <row r="4778" spans="1:22" hidden="1" x14ac:dyDescent="0.2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 s="2">
        <v>0</v>
      </c>
      <c r="H4778">
        <v>2</v>
      </c>
      <c r="I4778">
        <v>1</v>
      </c>
      <c r="J4778">
        <v>1</v>
      </c>
      <c r="K4778" s="1">
        <v>24734.25</v>
      </c>
      <c r="L4778">
        <v>0</v>
      </c>
      <c r="M4778">
        <v>22</v>
      </c>
      <c r="N4778">
        <v>3681</v>
      </c>
      <c r="O4778">
        <v>0</v>
      </c>
      <c r="P4778">
        <v>22</v>
      </c>
      <c r="Q4778">
        <v>0</v>
      </c>
      <c r="R4778">
        <v>80982</v>
      </c>
      <c r="S4778" t="str" cm="1">
        <f t="array" ref="S4778">_xlfn.IFS(E4781&lt;30,"18-29",E4781&lt;45,"30-44",TRUE,"45+")</f>
        <v>30-44</v>
      </c>
      <c r="T4778" t="str" cm="1">
        <f t="array" ref="T4778">_xlfn.IFS(F4778&lt;=2,"0-2 Years",F4778&lt;=5,"3-5 Years",F4778&lt;=8,"6-8 Years",TRUE,"9-10 Years")</f>
        <v>6-8 Years</v>
      </c>
      <c r="U4778" t="str" cm="1">
        <f t="array" ref="U4778">_xlfn.IFS(P4778&gt;60,"High Risk",P4778&gt;30,"Medium Risk",TRUE,"Low Risk")</f>
        <v>Low Risk</v>
      </c>
      <c r="V4778">
        <f t="shared" si="74"/>
        <v>3</v>
      </c>
    </row>
    <row r="4779" spans="1:22" hidden="1" x14ac:dyDescent="0.2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 s="2">
        <v>80107.83</v>
      </c>
      <c r="H4779">
        <v>2</v>
      </c>
      <c r="I4779">
        <v>0</v>
      </c>
      <c r="J4779">
        <v>1</v>
      </c>
      <c r="K4779" s="1">
        <v>82245.67</v>
      </c>
      <c r="L4779">
        <v>0</v>
      </c>
      <c r="M4779">
        <v>23</v>
      </c>
      <c r="N4779">
        <v>4360</v>
      </c>
      <c r="O4779">
        <v>6</v>
      </c>
      <c r="P4779">
        <v>146</v>
      </c>
      <c r="Q4779">
        <v>0.2608695652173913</v>
      </c>
      <c r="R4779">
        <v>100280</v>
      </c>
      <c r="S4779" t="str" cm="1">
        <f t="array" ref="S4779">_xlfn.IFS(E4782&lt;30,"18-29",E4782&lt;45,"30-44",TRUE,"45+")</f>
        <v>30-44</v>
      </c>
      <c r="T4779" t="str" cm="1">
        <f t="array" ref="T4779">_xlfn.IFS(F4779&lt;=2,"0-2 Years",F4779&lt;=5,"3-5 Years",F4779&lt;=8,"6-8 Years",TRUE,"9-10 Years")</f>
        <v>0-2 Years</v>
      </c>
      <c r="U4779" t="str" cm="1">
        <f t="array" ref="U4779">_xlfn.IFS(P4779&gt;60,"High Risk",P4779&gt;30,"Medium Risk",TRUE,"Low Risk")</f>
        <v>High Risk</v>
      </c>
      <c r="V4779">
        <f t="shared" si="74"/>
        <v>1</v>
      </c>
    </row>
    <row r="4780" spans="1:22" hidden="1" x14ac:dyDescent="0.2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 s="2">
        <v>0</v>
      </c>
      <c r="H4780">
        <v>2</v>
      </c>
      <c r="I4780">
        <v>0</v>
      </c>
      <c r="J4780">
        <v>1</v>
      </c>
      <c r="K4780" s="1">
        <v>177695.67</v>
      </c>
      <c r="L4780">
        <v>0</v>
      </c>
      <c r="M4780">
        <v>15</v>
      </c>
      <c r="N4780">
        <v>321</v>
      </c>
      <c r="O4780">
        <v>1</v>
      </c>
      <c r="P4780">
        <v>105</v>
      </c>
      <c r="Q4780">
        <v>6.6666666666666666E-2</v>
      </c>
      <c r="R4780">
        <v>4815</v>
      </c>
      <c r="S4780" t="str" cm="1">
        <f t="array" ref="S4780">_xlfn.IFS(E4783&lt;30,"18-29",E4783&lt;45,"30-44",TRUE,"45+")</f>
        <v>45+</v>
      </c>
      <c r="T4780" t="str" cm="1">
        <f t="array" ref="T4780">_xlfn.IFS(F4780&lt;=2,"0-2 Years",F4780&lt;=5,"3-5 Years",F4780&lt;=8,"6-8 Years",TRUE,"9-10 Years")</f>
        <v>0-2 Years</v>
      </c>
      <c r="U4780" t="str" cm="1">
        <f t="array" ref="U4780">_xlfn.IFS(P4780&gt;60,"High Risk",P4780&gt;30,"Medium Risk",TRUE,"Low Risk")</f>
        <v>High Risk</v>
      </c>
      <c r="V4780">
        <f t="shared" si="74"/>
        <v>4</v>
      </c>
    </row>
    <row r="4781" spans="1:22" hidden="1" x14ac:dyDescent="0.2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 s="2">
        <v>147856.82</v>
      </c>
      <c r="H4781">
        <v>3</v>
      </c>
      <c r="I4781">
        <v>0</v>
      </c>
      <c r="J4781">
        <v>0</v>
      </c>
      <c r="K4781" s="1">
        <v>107961.11</v>
      </c>
      <c r="L4781">
        <v>1</v>
      </c>
      <c r="M4781">
        <v>13</v>
      </c>
      <c r="N4781">
        <v>3266</v>
      </c>
      <c r="O4781">
        <v>8</v>
      </c>
      <c r="P4781">
        <v>144</v>
      </c>
      <c r="Q4781">
        <v>0.61538461538461542</v>
      </c>
      <c r="R4781">
        <v>42458</v>
      </c>
      <c r="S4781" t="str" cm="1">
        <f t="array" ref="S4781">_xlfn.IFS(E4784&lt;30,"18-29",E4784&lt;45,"30-44",TRUE,"45+")</f>
        <v>45+</v>
      </c>
      <c r="T4781" t="str" cm="1">
        <f t="array" ref="T4781">_xlfn.IFS(F4781&lt;=2,"0-2 Years",F4781&lt;=5,"3-5 Years",F4781&lt;=8,"6-8 Years",TRUE,"9-10 Years")</f>
        <v>0-2 Years</v>
      </c>
      <c r="U4781" t="str" cm="1">
        <f t="array" ref="U4781">_xlfn.IFS(P4781&gt;60,"High Risk",P4781&gt;30,"Medium Risk",TRUE,"Low Risk")</f>
        <v>High Risk</v>
      </c>
      <c r="V4781">
        <f t="shared" si="74"/>
        <v>4</v>
      </c>
    </row>
    <row r="4782" spans="1:22" x14ac:dyDescent="0.2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 s="2">
        <v>0</v>
      </c>
      <c r="H4782">
        <v>2</v>
      </c>
      <c r="I4782">
        <v>1</v>
      </c>
      <c r="J4782">
        <v>0</v>
      </c>
      <c r="K4782" s="1">
        <v>55207.41</v>
      </c>
      <c r="L4782">
        <v>0</v>
      </c>
      <c r="M4782">
        <v>29</v>
      </c>
      <c r="N4782">
        <v>3403</v>
      </c>
      <c r="O4782">
        <v>8</v>
      </c>
      <c r="P4782">
        <v>168</v>
      </c>
      <c r="Q4782">
        <v>0.27586206896551724</v>
      </c>
      <c r="R4782">
        <v>98687</v>
      </c>
      <c r="S4782" t="str" cm="1">
        <f t="array" ref="S4782">_xlfn.IFS(E4785&lt;30,"18-29",E4785&lt;45,"30-44",TRUE,"45+")</f>
        <v>30-44</v>
      </c>
      <c r="T4782" t="str" cm="1">
        <f t="array" ref="T4782">_xlfn.IFS(F4782&lt;=2,"0-2 Years",F4782&lt;=5,"3-5 Years",F4782&lt;=8,"6-8 Years",TRUE,"9-10 Years")</f>
        <v>6-8 Years</v>
      </c>
      <c r="U4782" t="str" cm="1">
        <f t="array" ref="U4782">_xlfn.IFS(P4782&gt;60,"High Risk",P4782&gt;30,"Medium Risk",TRUE,"Low Risk")</f>
        <v>High Risk</v>
      </c>
      <c r="V4782">
        <f t="shared" si="74"/>
        <v>6</v>
      </c>
    </row>
    <row r="4783" spans="1:22" hidden="1" x14ac:dyDescent="0.2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 s="2">
        <v>65407.16</v>
      </c>
      <c r="H4783">
        <v>2</v>
      </c>
      <c r="I4783">
        <v>0</v>
      </c>
      <c r="J4783">
        <v>0</v>
      </c>
      <c r="K4783" s="1">
        <v>182633.63</v>
      </c>
      <c r="L4783">
        <v>1</v>
      </c>
      <c r="M4783">
        <v>28</v>
      </c>
      <c r="N4783">
        <v>3323</v>
      </c>
      <c r="O4783">
        <v>1</v>
      </c>
      <c r="P4783">
        <v>24</v>
      </c>
      <c r="Q4783">
        <v>3.5714285714285712E-2</v>
      </c>
      <c r="R4783">
        <v>93044</v>
      </c>
      <c r="S4783" t="str" cm="1">
        <f t="array" ref="S4783">_xlfn.IFS(E4786&lt;30,"18-29",E4786&lt;45,"30-44",TRUE,"45+")</f>
        <v>45+</v>
      </c>
      <c r="T4783" t="str" cm="1">
        <f t="array" ref="T4783">_xlfn.IFS(F4783&lt;=2,"0-2 Years",F4783&lt;=5,"3-5 Years",F4783&lt;=8,"6-8 Years",TRUE,"9-10 Years")</f>
        <v>6-8 Years</v>
      </c>
      <c r="U4783" t="str" cm="1">
        <f t="array" ref="U4783">_xlfn.IFS(P4783&gt;60,"High Risk",P4783&gt;30,"Medium Risk",TRUE,"Low Risk")</f>
        <v>Low Risk</v>
      </c>
      <c r="V4783">
        <f t="shared" si="74"/>
        <v>4</v>
      </c>
    </row>
    <row r="4784" spans="1:22" hidden="1" x14ac:dyDescent="0.2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 s="2">
        <v>114233.18</v>
      </c>
      <c r="H4784">
        <v>1</v>
      </c>
      <c r="I4784">
        <v>1</v>
      </c>
      <c r="J4784">
        <v>1</v>
      </c>
      <c r="K4784" s="1">
        <v>51587.040000000001</v>
      </c>
      <c r="L4784">
        <v>0</v>
      </c>
      <c r="M4784">
        <v>27</v>
      </c>
      <c r="N4784">
        <v>4567</v>
      </c>
      <c r="O4784">
        <v>8</v>
      </c>
      <c r="P4784">
        <v>23</v>
      </c>
      <c r="Q4784">
        <v>0.29629629629629628</v>
      </c>
      <c r="R4784">
        <v>123309</v>
      </c>
      <c r="S4784" t="str" cm="1">
        <f t="array" ref="S4784">_xlfn.IFS(E4787&lt;30,"18-29",E4787&lt;45,"30-44",TRUE,"45+")</f>
        <v>18-29</v>
      </c>
      <c r="T4784" t="str" cm="1">
        <f t="array" ref="T4784">_xlfn.IFS(F4784&lt;=2,"0-2 Years",F4784&lt;=5,"3-5 Years",F4784&lt;=8,"6-8 Years",TRUE,"9-10 Years")</f>
        <v>6-8 Years</v>
      </c>
      <c r="U4784" t="str" cm="1">
        <f t="array" ref="U4784">_xlfn.IFS(P4784&gt;60,"High Risk",P4784&gt;30,"Medium Risk",TRUE,"Low Risk")</f>
        <v>Low Risk</v>
      </c>
      <c r="V4784">
        <f t="shared" si="74"/>
        <v>3</v>
      </c>
    </row>
    <row r="4785" spans="1:22" x14ac:dyDescent="0.2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 s="2">
        <v>0</v>
      </c>
      <c r="H4785">
        <v>2</v>
      </c>
      <c r="I4785">
        <v>1</v>
      </c>
      <c r="J4785">
        <v>0</v>
      </c>
      <c r="K4785" s="1">
        <v>115403.31</v>
      </c>
      <c r="L4785">
        <v>0</v>
      </c>
      <c r="M4785">
        <v>12</v>
      </c>
      <c r="N4785">
        <v>779</v>
      </c>
      <c r="O4785">
        <v>7</v>
      </c>
      <c r="P4785">
        <v>155</v>
      </c>
      <c r="Q4785">
        <v>0.58333333333333337</v>
      </c>
      <c r="R4785">
        <v>9348</v>
      </c>
      <c r="S4785" t="str" cm="1">
        <f t="array" ref="S4785">_xlfn.IFS(E4788&lt;30,"18-29",E4788&lt;45,"30-44",TRUE,"45+")</f>
        <v>30-44</v>
      </c>
      <c r="T4785" t="str" cm="1">
        <f t="array" ref="T4785">_xlfn.IFS(F4785&lt;=2,"0-2 Years",F4785&lt;=5,"3-5 Years",F4785&lt;=8,"6-8 Years",TRUE,"9-10 Years")</f>
        <v>3-5 Years</v>
      </c>
      <c r="U4785" t="str" cm="1">
        <f t="array" ref="U4785">_xlfn.IFS(P4785&gt;60,"High Risk",P4785&gt;30,"Medium Risk",TRUE,"Low Risk")</f>
        <v>High Risk</v>
      </c>
      <c r="V4785">
        <f t="shared" si="74"/>
        <v>6</v>
      </c>
    </row>
    <row r="4786" spans="1:22" x14ac:dyDescent="0.2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 s="2">
        <v>187602.18</v>
      </c>
      <c r="H4786">
        <v>1</v>
      </c>
      <c r="I4786">
        <v>1</v>
      </c>
      <c r="J4786">
        <v>0</v>
      </c>
      <c r="K4786" s="1">
        <v>186392.99</v>
      </c>
      <c r="L4786">
        <v>1</v>
      </c>
      <c r="M4786">
        <v>25</v>
      </c>
      <c r="N4786">
        <v>4828</v>
      </c>
      <c r="O4786">
        <v>2</v>
      </c>
      <c r="P4786">
        <v>175</v>
      </c>
      <c r="Q4786">
        <v>0.08</v>
      </c>
      <c r="R4786">
        <v>120700</v>
      </c>
      <c r="S4786" t="str" cm="1">
        <f t="array" ref="S4786">_xlfn.IFS(E4789&lt;30,"18-29",E4789&lt;45,"30-44",TRUE,"45+")</f>
        <v>30-44</v>
      </c>
      <c r="T4786" t="str" cm="1">
        <f t="array" ref="T4786">_xlfn.IFS(F4786&lt;=2,"0-2 Years",F4786&lt;=5,"3-5 Years",F4786&lt;=8,"6-8 Years",TRUE,"9-10 Years")</f>
        <v>6-8 Years</v>
      </c>
      <c r="U4786" t="str" cm="1">
        <f t="array" ref="U4786">_xlfn.IFS(P4786&gt;60,"High Risk",P4786&gt;30,"Medium Risk",TRUE,"Low Risk")</f>
        <v>High Risk</v>
      </c>
      <c r="V4786">
        <f t="shared" si="74"/>
        <v>6</v>
      </c>
    </row>
    <row r="4787" spans="1:22" hidden="1" x14ac:dyDescent="0.2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 s="2">
        <v>156834.34</v>
      </c>
      <c r="H4787">
        <v>1</v>
      </c>
      <c r="I4787">
        <v>0</v>
      </c>
      <c r="J4787">
        <v>0</v>
      </c>
      <c r="K4787" s="1">
        <v>44374.44</v>
      </c>
      <c r="L4787">
        <v>0</v>
      </c>
      <c r="M4787">
        <v>3</v>
      </c>
      <c r="N4787">
        <v>3857</v>
      </c>
      <c r="O4787">
        <v>7</v>
      </c>
      <c r="P4787">
        <v>167</v>
      </c>
      <c r="Q4787">
        <v>1</v>
      </c>
      <c r="R4787">
        <v>11571</v>
      </c>
      <c r="S4787" t="str" cm="1">
        <f t="array" ref="S4787">_xlfn.IFS(E4790&lt;30,"18-29",E4790&lt;45,"30-44",TRUE,"45+")</f>
        <v>30-44</v>
      </c>
      <c r="T4787" t="str" cm="1">
        <f t="array" ref="T4787">_xlfn.IFS(F4787&lt;=2,"0-2 Years",F4787&lt;=5,"3-5 Years",F4787&lt;=8,"6-8 Years",TRUE,"9-10 Years")</f>
        <v>3-5 Years</v>
      </c>
      <c r="U4787" t="str" cm="1">
        <f t="array" ref="U4787">_xlfn.IFS(P4787&gt;60,"High Risk",P4787&gt;30,"Medium Risk",TRUE,"Low Risk")</f>
        <v>High Risk</v>
      </c>
      <c r="V4787">
        <f t="shared" si="74"/>
        <v>5</v>
      </c>
    </row>
    <row r="4788" spans="1:22" hidden="1" x14ac:dyDescent="0.2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 s="2">
        <v>0</v>
      </c>
      <c r="H4788">
        <v>2</v>
      </c>
      <c r="I4788">
        <v>1</v>
      </c>
      <c r="J4788">
        <v>1</v>
      </c>
      <c r="K4788" s="1">
        <v>84033.35</v>
      </c>
      <c r="L4788">
        <v>0</v>
      </c>
      <c r="M4788">
        <v>5</v>
      </c>
      <c r="N4788">
        <v>4100</v>
      </c>
      <c r="O4788">
        <v>6</v>
      </c>
      <c r="P4788">
        <v>21</v>
      </c>
      <c r="Q4788">
        <v>1</v>
      </c>
      <c r="R4788">
        <v>20500</v>
      </c>
      <c r="S4788" t="str" cm="1">
        <f t="array" ref="S4788">_xlfn.IFS(E4791&lt;30,"18-29",E4791&lt;45,"30-44",TRUE,"45+")</f>
        <v>30-44</v>
      </c>
      <c r="T4788" t="str" cm="1">
        <f t="array" ref="T4788">_xlfn.IFS(F4788&lt;=2,"0-2 Years",F4788&lt;=5,"3-5 Years",F4788&lt;=8,"6-8 Years",TRUE,"9-10 Years")</f>
        <v>0-2 Years</v>
      </c>
      <c r="U4788" t="str" cm="1">
        <f t="array" ref="U4788">_xlfn.IFS(P4788&gt;60,"High Risk",P4788&gt;30,"Medium Risk",TRUE,"Low Risk")</f>
        <v>Low Risk</v>
      </c>
      <c r="V4788">
        <f t="shared" si="74"/>
        <v>4</v>
      </c>
    </row>
    <row r="4789" spans="1:22" hidden="1" x14ac:dyDescent="0.2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 s="2">
        <v>157498.9</v>
      </c>
      <c r="H4789">
        <v>1</v>
      </c>
      <c r="I4789">
        <v>1</v>
      </c>
      <c r="J4789">
        <v>1</v>
      </c>
      <c r="K4789" s="1">
        <v>82276.62</v>
      </c>
      <c r="L4789">
        <v>0</v>
      </c>
      <c r="M4789">
        <v>12</v>
      </c>
      <c r="N4789">
        <v>2845</v>
      </c>
      <c r="O4789">
        <v>2</v>
      </c>
      <c r="P4789">
        <v>5</v>
      </c>
      <c r="Q4789">
        <v>0.16666666666666666</v>
      </c>
      <c r="R4789">
        <v>34140</v>
      </c>
      <c r="S4789" t="str" cm="1">
        <f t="array" ref="S4789">_xlfn.IFS(E4792&lt;30,"18-29",E4792&lt;45,"30-44",TRUE,"45+")</f>
        <v>30-44</v>
      </c>
      <c r="T4789" t="str" cm="1">
        <f t="array" ref="T4789">_xlfn.IFS(F4789&lt;=2,"0-2 Years",F4789&lt;=5,"3-5 Years",F4789&lt;=8,"6-8 Years",TRUE,"9-10 Years")</f>
        <v>0-2 Years</v>
      </c>
      <c r="U4789" t="str" cm="1">
        <f t="array" ref="U4789">_xlfn.IFS(P4789&gt;60,"High Risk",P4789&gt;30,"Medium Risk",TRUE,"Low Risk")</f>
        <v>Low Risk</v>
      </c>
      <c r="V4789">
        <f t="shared" si="74"/>
        <v>3</v>
      </c>
    </row>
    <row r="4790" spans="1:22" x14ac:dyDescent="0.2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 s="2">
        <v>0</v>
      </c>
      <c r="H4790">
        <v>2</v>
      </c>
      <c r="I4790">
        <v>1</v>
      </c>
      <c r="J4790">
        <v>0</v>
      </c>
      <c r="K4790" s="1">
        <v>177528.92</v>
      </c>
      <c r="L4790">
        <v>0</v>
      </c>
      <c r="M4790">
        <v>16</v>
      </c>
      <c r="N4790">
        <v>2142</v>
      </c>
      <c r="O4790">
        <v>10</v>
      </c>
      <c r="P4790">
        <v>176</v>
      </c>
      <c r="Q4790">
        <v>0.625</v>
      </c>
      <c r="R4790">
        <v>34272</v>
      </c>
      <c r="S4790" t="str" cm="1">
        <f t="array" ref="S4790">_xlfn.IFS(E4793&lt;30,"18-29",E4793&lt;45,"30-44",TRUE,"45+")</f>
        <v>30-44</v>
      </c>
      <c r="T4790" t="str" cm="1">
        <f t="array" ref="T4790">_xlfn.IFS(F4790&lt;=2,"0-2 Years",F4790&lt;=5,"3-5 Years",F4790&lt;=8,"6-8 Years",TRUE,"9-10 Years")</f>
        <v>9-10 Years</v>
      </c>
      <c r="U4790" t="str" cm="1">
        <f t="array" ref="U4790">_xlfn.IFS(P4790&gt;60,"High Risk",P4790&gt;30,"Medium Risk",TRUE,"Low Risk")</f>
        <v>High Risk</v>
      </c>
      <c r="V4790">
        <f t="shared" si="74"/>
        <v>6</v>
      </c>
    </row>
    <row r="4791" spans="1:22" x14ac:dyDescent="0.2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 s="2">
        <v>0</v>
      </c>
      <c r="H4791">
        <v>1</v>
      </c>
      <c r="I4791">
        <v>1</v>
      </c>
      <c r="J4791">
        <v>1</v>
      </c>
      <c r="K4791" s="1">
        <v>56850.92</v>
      </c>
      <c r="L4791">
        <v>1</v>
      </c>
      <c r="M4791">
        <v>25</v>
      </c>
      <c r="N4791">
        <v>1734</v>
      </c>
      <c r="O4791">
        <v>1</v>
      </c>
      <c r="P4791">
        <v>148</v>
      </c>
      <c r="Q4791">
        <v>0.04</v>
      </c>
      <c r="R4791">
        <v>43350</v>
      </c>
      <c r="S4791" t="str" cm="1">
        <f t="array" ref="S4791">_xlfn.IFS(E4794&lt;30,"18-29",E4794&lt;45,"30-44",TRUE,"45+")</f>
        <v>18-29</v>
      </c>
      <c r="T4791" t="str" cm="1">
        <f t="array" ref="T4791">_xlfn.IFS(F4791&lt;=2,"0-2 Years",F4791&lt;=5,"3-5 Years",F4791&lt;=8,"6-8 Years",TRUE,"9-10 Years")</f>
        <v>0-2 Years</v>
      </c>
      <c r="U4791" t="str" cm="1">
        <f t="array" ref="U4791">_xlfn.IFS(P4791&gt;60,"High Risk",P4791&gt;30,"Medium Risk",TRUE,"Low Risk")</f>
        <v>High Risk</v>
      </c>
      <c r="V4791">
        <f t="shared" si="74"/>
        <v>6</v>
      </c>
    </row>
    <row r="4792" spans="1:22" x14ac:dyDescent="0.2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 s="2">
        <v>0</v>
      </c>
      <c r="H4792">
        <v>1</v>
      </c>
      <c r="I4792">
        <v>0</v>
      </c>
      <c r="J4792">
        <v>0</v>
      </c>
      <c r="K4792" s="1">
        <v>47972.65</v>
      </c>
      <c r="L4792">
        <v>0</v>
      </c>
      <c r="M4792">
        <v>3</v>
      </c>
      <c r="N4792">
        <v>1042</v>
      </c>
      <c r="O4792">
        <v>0</v>
      </c>
      <c r="P4792">
        <v>53</v>
      </c>
      <c r="Q4792">
        <v>0</v>
      </c>
      <c r="R4792">
        <v>3126</v>
      </c>
      <c r="S4792" t="str" cm="1">
        <f t="array" ref="S4792">_xlfn.IFS(E4795&lt;30,"18-29",E4795&lt;45,"30-44",TRUE,"45+")</f>
        <v>30-44</v>
      </c>
      <c r="T4792" t="str" cm="1">
        <f t="array" ref="T4792">_xlfn.IFS(F4792&lt;=2,"0-2 Years",F4792&lt;=5,"3-5 Years",F4792&lt;=8,"6-8 Years",TRUE,"9-10 Years")</f>
        <v>6-8 Years</v>
      </c>
      <c r="U4792" t="str" cm="1">
        <f t="array" ref="U4792">_xlfn.IFS(P4792&gt;60,"High Risk",P4792&gt;30,"Medium Risk",TRUE,"Low Risk")</f>
        <v>Medium Risk</v>
      </c>
      <c r="V4792">
        <f t="shared" si="74"/>
        <v>8</v>
      </c>
    </row>
    <row r="4793" spans="1:22" x14ac:dyDescent="0.2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 s="2">
        <v>0</v>
      </c>
      <c r="H4793">
        <v>2</v>
      </c>
      <c r="I4793">
        <v>1</v>
      </c>
      <c r="J4793">
        <v>0</v>
      </c>
      <c r="K4793" s="1">
        <v>104982.39</v>
      </c>
      <c r="L4793">
        <v>0</v>
      </c>
      <c r="M4793">
        <v>16</v>
      </c>
      <c r="N4793">
        <v>1242</v>
      </c>
      <c r="O4793">
        <v>9</v>
      </c>
      <c r="P4793">
        <v>168</v>
      </c>
      <c r="Q4793">
        <v>0.5625</v>
      </c>
      <c r="R4793">
        <v>19872</v>
      </c>
      <c r="S4793" t="str" cm="1">
        <f t="array" ref="S4793">_xlfn.IFS(E4796&lt;30,"18-29",E4796&lt;45,"30-44",TRUE,"45+")</f>
        <v>30-44</v>
      </c>
      <c r="T4793" t="str" cm="1">
        <f t="array" ref="T4793">_xlfn.IFS(F4793&lt;=2,"0-2 Years",F4793&lt;=5,"3-5 Years",F4793&lt;=8,"6-8 Years",TRUE,"9-10 Years")</f>
        <v>0-2 Years</v>
      </c>
      <c r="U4793" t="str" cm="1">
        <f t="array" ref="U4793">_xlfn.IFS(P4793&gt;60,"High Risk",P4793&gt;30,"Medium Risk",TRUE,"Low Risk")</f>
        <v>High Risk</v>
      </c>
      <c r="V4793">
        <f t="shared" si="74"/>
        <v>7</v>
      </c>
    </row>
    <row r="4794" spans="1:22" hidden="1" x14ac:dyDescent="0.2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 s="2">
        <v>130274.22</v>
      </c>
      <c r="H4794">
        <v>1</v>
      </c>
      <c r="I4794">
        <v>1</v>
      </c>
      <c r="J4794">
        <v>1</v>
      </c>
      <c r="K4794" s="1">
        <v>133535.29</v>
      </c>
      <c r="L4794">
        <v>0</v>
      </c>
      <c r="M4794">
        <v>14</v>
      </c>
      <c r="N4794">
        <v>1346</v>
      </c>
      <c r="O4794">
        <v>3</v>
      </c>
      <c r="P4794">
        <v>108</v>
      </c>
      <c r="Q4794">
        <v>0.21428571428571427</v>
      </c>
      <c r="R4794">
        <v>18844</v>
      </c>
      <c r="S4794" t="str" cm="1">
        <f t="array" ref="S4794">_xlfn.IFS(E4797&lt;30,"18-29",E4797&lt;45,"30-44",TRUE,"45+")</f>
        <v>18-29</v>
      </c>
      <c r="T4794" t="str" cm="1">
        <f t="array" ref="T4794">_xlfn.IFS(F4794&lt;=2,"0-2 Years",F4794&lt;=5,"3-5 Years",F4794&lt;=8,"6-8 Years",TRUE,"9-10 Years")</f>
        <v>3-5 Years</v>
      </c>
      <c r="U4794" t="str" cm="1">
        <f t="array" ref="U4794">_xlfn.IFS(P4794&gt;60,"High Risk",P4794&gt;30,"Medium Risk",TRUE,"Low Risk")</f>
        <v>High Risk</v>
      </c>
      <c r="V4794">
        <f t="shared" si="74"/>
        <v>2</v>
      </c>
    </row>
    <row r="4795" spans="1:22" hidden="1" x14ac:dyDescent="0.2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 s="2">
        <v>0</v>
      </c>
      <c r="H4795">
        <v>1</v>
      </c>
      <c r="I4795">
        <v>1</v>
      </c>
      <c r="J4795">
        <v>1</v>
      </c>
      <c r="K4795" s="1">
        <v>25571.37</v>
      </c>
      <c r="L4795">
        <v>0</v>
      </c>
      <c r="M4795">
        <v>1</v>
      </c>
      <c r="N4795">
        <v>4726</v>
      </c>
      <c r="O4795">
        <v>2</v>
      </c>
      <c r="P4795">
        <v>67</v>
      </c>
      <c r="Q4795">
        <v>1</v>
      </c>
      <c r="R4795">
        <v>4726</v>
      </c>
      <c r="S4795" t="str" cm="1">
        <f t="array" ref="S4795">_xlfn.IFS(E4798&lt;30,"18-29",E4798&lt;45,"30-44",TRUE,"45+")</f>
        <v>30-44</v>
      </c>
      <c r="T4795" t="str" cm="1">
        <f t="array" ref="T4795">_xlfn.IFS(F4795&lt;=2,"0-2 Years",F4795&lt;=5,"3-5 Years",F4795&lt;=8,"6-8 Years",TRUE,"9-10 Years")</f>
        <v>6-8 Years</v>
      </c>
      <c r="U4795" t="str" cm="1">
        <f t="array" ref="U4795">_xlfn.IFS(P4795&gt;60,"High Risk",P4795&gt;30,"Medium Risk",TRUE,"Low Risk")</f>
        <v>High Risk</v>
      </c>
      <c r="V4795">
        <f t="shared" si="74"/>
        <v>5</v>
      </c>
    </row>
    <row r="4796" spans="1:22" hidden="1" x14ac:dyDescent="0.2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 s="2">
        <v>149379.66</v>
      </c>
      <c r="H4796">
        <v>2</v>
      </c>
      <c r="I4796">
        <v>1</v>
      </c>
      <c r="J4796">
        <v>0</v>
      </c>
      <c r="K4796" s="1">
        <v>96075.55</v>
      </c>
      <c r="L4796">
        <v>0</v>
      </c>
      <c r="M4796">
        <v>21</v>
      </c>
      <c r="N4796">
        <v>1656</v>
      </c>
      <c r="O4796">
        <v>1</v>
      </c>
      <c r="P4796">
        <v>163</v>
      </c>
      <c r="Q4796">
        <v>4.7619047619047616E-2</v>
      </c>
      <c r="R4796">
        <v>34776</v>
      </c>
      <c r="S4796" t="str" cm="1">
        <f t="array" ref="S4796">_xlfn.IFS(E4799&lt;30,"18-29",E4799&lt;45,"30-44",TRUE,"45+")</f>
        <v>30-44</v>
      </c>
      <c r="T4796" t="str" cm="1">
        <f t="array" ref="T4796">_xlfn.IFS(F4796&lt;=2,"0-2 Years",F4796&lt;=5,"3-5 Years",F4796&lt;=8,"6-8 Years",TRUE,"9-10 Years")</f>
        <v>3-5 Years</v>
      </c>
      <c r="U4796" t="str" cm="1">
        <f t="array" ref="U4796">_xlfn.IFS(P4796&gt;60,"High Risk",P4796&gt;30,"Medium Risk",TRUE,"Low Risk")</f>
        <v>High Risk</v>
      </c>
      <c r="V4796">
        <f t="shared" si="74"/>
        <v>3</v>
      </c>
    </row>
    <row r="4797" spans="1:22" hidden="1" x14ac:dyDescent="0.2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 s="2">
        <v>0</v>
      </c>
      <c r="H4797">
        <v>1</v>
      </c>
      <c r="I4797">
        <v>1</v>
      </c>
      <c r="J4797">
        <v>1</v>
      </c>
      <c r="K4797" s="1">
        <v>81634.45</v>
      </c>
      <c r="L4797">
        <v>0</v>
      </c>
      <c r="M4797">
        <v>23</v>
      </c>
      <c r="N4797">
        <v>1831</v>
      </c>
      <c r="O4797">
        <v>8</v>
      </c>
      <c r="P4797">
        <v>20</v>
      </c>
      <c r="Q4797">
        <v>0.34782608695652173</v>
      </c>
      <c r="R4797">
        <v>42113</v>
      </c>
      <c r="S4797" t="str" cm="1">
        <f t="array" ref="S4797">_xlfn.IFS(E4800&lt;30,"18-29",E4800&lt;45,"30-44",TRUE,"45+")</f>
        <v>30-44</v>
      </c>
      <c r="T4797" t="str" cm="1">
        <f t="array" ref="T4797">_xlfn.IFS(F4797&lt;=2,"0-2 Years",F4797&lt;=5,"3-5 Years",F4797&lt;=8,"6-8 Years",TRUE,"9-10 Years")</f>
        <v>9-10 Years</v>
      </c>
      <c r="U4797" t="str" cm="1">
        <f t="array" ref="U4797">_xlfn.IFS(P4797&gt;60,"High Risk",P4797&gt;30,"Medium Risk",TRUE,"Low Risk")</f>
        <v>Low Risk</v>
      </c>
      <c r="V4797">
        <f t="shared" si="74"/>
        <v>5</v>
      </c>
    </row>
    <row r="4798" spans="1:22" hidden="1" x14ac:dyDescent="0.2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 s="2">
        <v>100829.94</v>
      </c>
      <c r="H4798">
        <v>1</v>
      </c>
      <c r="I4798">
        <v>1</v>
      </c>
      <c r="J4798">
        <v>1</v>
      </c>
      <c r="K4798" s="1">
        <v>165008.97</v>
      </c>
      <c r="L4798">
        <v>0</v>
      </c>
      <c r="M4798">
        <v>5</v>
      </c>
      <c r="N4798">
        <v>386</v>
      </c>
      <c r="O4798">
        <v>8</v>
      </c>
      <c r="P4798">
        <v>112</v>
      </c>
      <c r="Q4798">
        <v>1</v>
      </c>
      <c r="R4798">
        <v>1930</v>
      </c>
      <c r="S4798" t="str" cm="1">
        <f t="array" ref="S4798">_xlfn.IFS(E4801&lt;30,"18-29",E4801&lt;45,"30-44",TRUE,"45+")</f>
        <v>45+</v>
      </c>
      <c r="T4798" t="str" cm="1">
        <f t="array" ref="T4798">_xlfn.IFS(F4798&lt;=2,"0-2 Years",F4798&lt;=5,"3-5 Years",F4798&lt;=8,"6-8 Years",TRUE,"9-10 Years")</f>
        <v>0-2 Years</v>
      </c>
      <c r="U4798" t="str" cm="1">
        <f t="array" ref="U4798">_xlfn.IFS(P4798&gt;60,"High Risk",P4798&gt;30,"Medium Risk",TRUE,"Low Risk")</f>
        <v>High Risk</v>
      </c>
      <c r="V4798">
        <f t="shared" si="74"/>
        <v>3</v>
      </c>
    </row>
    <row r="4799" spans="1:22" hidden="1" x14ac:dyDescent="0.2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 s="2">
        <v>96408.98</v>
      </c>
      <c r="H4799">
        <v>1</v>
      </c>
      <c r="I4799">
        <v>1</v>
      </c>
      <c r="J4799">
        <v>1</v>
      </c>
      <c r="K4799" s="1">
        <v>138191.81</v>
      </c>
      <c r="L4799">
        <v>0</v>
      </c>
      <c r="M4799">
        <v>23</v>
      </c>
      <c r="N4799">
        <v>4307</v>
      </c>
      <c r="O4799">
        <v>3</v>
      </c>
      <c r="P4799">
        <v>48</v>
      </c>
      <c r="Q4799">
        <v>0.13043478260869565</v>
      </c>
      <c r="R4799">
        <v>99061</v>
      </c>
      <c r="S4799" t="str" cm="1">
        <f t="array" ref="S4799">_xlfn.IFS(E4802&lt;30,"18-29",E4802&lt;45,"30-44",TRUE,"45+")</f>
        <v>30-44</v>
      </c>
      <c r="T4799" t="str" cm="1">
        <f t="array" ref="T4799">_xlfn.IFS(F4799&lt;=2,"0-2 Years",F4799&lt;=5,"3-5 Years",F4799&lt;=8,"6-8 Years",TRUE,"9-10 Years")</f>
        <v>0-2 Years</v>
      </c>
      <c r="U4799" t="str" cm="1">
        <f t="array" ref="U4799">_xlfn.IFS(P4799&gt;60,"High Risk",P4799&gt;30,"Medium Risk",TRUE,"Low Risk")</f>
        <v>Medium Risk</v>
      </c>
      <c r="V4799">
        <f t="shared" si="74"/>
        <v>3</v>
      </c>
    </row>
    <row r="4800" spans="1:22" hidden="1" x14ac:dyDescent="0.2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 s="2">
        <v>0</v>
      </c>
      <c r="H4800">
        <v>2</v>
      </c>
      <c r="I4800">
        <v>1</v>
      </c>
      <c r="J4800">
        <v>1</v>
      </c>
      <c r="K4800" s="1">
        <v>99136.49</v>
      </c>
      <c r="L4800">
        <v>0</v>
      </c>
      <c r="M4800">
        <v>24</v>
      </c>
      <c r="N4800">
        <v>2669</v>
      </c>
      <c r="O4800">
        <v>1</v>
      </c>
      <c r="P4800">
        <v>12</v>
      </c>
      <c r="Q4800">
        <v>4.1666666666666664E-2</v>
      </c>
      <c r="R4800">
        <v>64056</v>
      </c>
      <c r="S4800" t="str" cm="1">
        <f t="array" ref="S4800">_xlfn.IFS(E4803&lt;30,"18-29",E4803&lt;45,"30-44",TRUE,"45+")</f>
        <v>45+</v>
      </c>
      <c r="T4800" t="str" cm="1">
        <f t="array" ref="T4800">_xlfn.IFS(F4800&lt;=2,"0-2 Years",F4800&lt;=5,"3-5 Years",F4800&lt;=8,"6-8 Years",TRUE,"9-10 Years")</f>
        <v>6-8 Years</v>
      </c>
      <c r="U4800" t="str" cm="1">
        <f t="array" ref="U4800">_xlfn.IFS(P4800&gt;60,"High Risk",P4800&gt;30,"Medium Risk",TRUE,"Low Risk")</f>
        <v>Low Risk</v>
      </c>
      <c r="V4800">
        <f t="shared" si="74"/>
        <v>3</v>
      </c>
    </row>
    <row r="4801" spans="1:22" x14ac:dyDescent="0.2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 s="2">
        <v>0</v>
      </c>
      <c r="H4801">
        <v>1</v>
      </c>
      <c r="I4801">
        <v>0</v>
      </c>
      <c r="J4801">
        <v>0</v>
      </c>
      <c r="K4801" s="1">
        <v>63584.55</v>
      </c>
      <c r="L4801">
        <v>1</v>
      </c>
      <c r="M4801">
        <v>6</v>
      </c>
      <c r="N4801">
        <v>4379</v>
      </c>
      <c r="O4801">
        <v>10</v>
      </c>
      <c r="P4801">
        <v>116</v>
      </c>
      <c r="Q4801">
        <v>1</v>
      </c>
      <c r="R4801">
        <v>26274</v>
      </c>
      <c r="S4801" t="str" cm="1">
        <f t="array" ref="S4801">_xlfn.IFS(E4804&lt;30,"18-29",E4804&lt;45,"30-44",TRUE,"45+")</f>
        <v>30-44</v>
      </c>
      <c r="T4801" t="str" cm="1">
        <f t="array" ref="T4801">_xlfn.IFS(F4801&lt;=2,"0-2 Years",F4801&lt;=5,"3-5 Years",F4801&lt;=8,"6-8 Years",TRUE,"9-10 Years")</f>
        <v>0-2 Years</v>
      </c>
      <c r="U4801" t="str" cm="1">
        <f t="array" ref="U4801">_xlfn.IFS(P4801&gt;60,"High Risk",P4801&gt;30,"Medium Risk",TRUE,"Low Risk")</f>
        <v>High Risk</v>
      </c>
      <c r="V4801">
        <f t="shared" si="74"/>
        <v>10</v>
      </c>
    </row>
    <row r="4802" spans="1:22" x14ac:dyDescent="0.2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 s="2">
        <v>0</v>
      </c>
      <c r="H4802">
        <v>2</v>
      </c>
      <c r="I4802">
        <v>1</v>
      </c>
      <c r="J4802">
        <v>0</v>
      </c>
      <c r="K4802" s="1">
        <v>160532.88</v>
      </c>
      <c r="L4802">
        <v>0</v>
      </c>
      <c r="M4802">
        <v>13</v>
      </c>
      <c r="N4802">
        <v>1143</v>
      </c>
      <c r="O4802">
        <v>9</v>
      </c>
      <c r="P4802">
        <v>21</v>
      </c>
      <c r="Q4802">
        <v>0.69230769230769229</v>
      </c>
      <c r="R4802">
        <v>14859</v>
      </c>
      <c r="S4802" t="str" cm="1">
        <f t="array" ref="S4802">_xlfn.IFS(E4805&lt;30,"18-29",E4805&lt;45,"30-44",TRUE,"45+")</f>
        <v>30-44</v>
      </c>
      <c r="T4802" t="str" cm="1">
        <f t="array" ref="T4802">_xlfn.IFS(F4802&lt;=2,"0-2 Years",F4802&lt;=5,"3-5 Years",F4802&lt;=8,"6-8 Years",TRUE,"9-10 Years")</f>
        <v>6-8 Years</v>
      </c>
      <c r="U4802" t="str" cm="1">
        <f t="array" ref="U4802">_xlfn.IFS(P4802&gt;60,"High Risk",P4802&gt;30,"Medium Risk",TRUE,"Low Risk")</f>
        <v>Low Risk</v>
      </c>
      <c r="V4802">
        <f t="shared" si="74"/>
        <v>6</v>
      </c>
    </row>
    <row r="4803" spans="1:22" hidden="1" x14ac:dyDescent="0.2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 s="2">
        <v>149105.07999999999</v>
      </c>
      <c r="H4803">
        <v>1</v>
      </c>
      <c r="I4803">
        <v>0</v>
      </c>
      <c r="J4803">
        <v>1</v>
      </c>
      <c r="K4803" s="1">
        <v>162683.06</v>
      </c>
      <c r="L4803">
        <v>0</v>
      </c>
      <c r="M4803">
        <v>19</v>
      </c>
      <c r="N4803">
        <v>175</v>
      </c>
      <c r="O4803">
        <v>6</v>
      </c>
      <c r="P4803">
        <v>114</v>
      </c>
      <c r="Q4803">
        <v>0.31578947368421051</v>
      </c>
      <c r="R4803">
        <v>3325</v>
      </c>
      <c r="S4803" t="str" cm="1">
        <f t="array" ref="S4803">_xlfn.IFS(E4806&lt;30,"18-29",E4806&lt;45,"30-44",TRUE,"45+")</f>
        <v>30-44</v>
      </c>
      <c r="T4803" t="str" cm="1">
        <f t="array" ref="T4803">_xlfn.IFS(F4803&lt;=2,"0-2 Years",F4803&lt;=5,"3-5 Years",F4803&lt;=8,"6-8 Years",TRUE,"9-10 Years")</f>
        <v>3-5 Years</v>
      </c>
      <c r="U4803" t="str" cm="1">
        <f t="array" ref="U4803">_xlfn.IFS(P4803&gt;60,"High Risk",P4803&gt;30,"Medium Risk",TRUE,"Low Risk")</f>
        <v>High Risk</v>
      </c>
      <c r="V4803">
        <f t="shared" ref="V4803:V4866" si="75">IF(J4803=0,3,0)+IF(G4803=0,3,0)+IF(H4803=1,2,0)+IF(E4803&gt;45,1,0)+IF(F4803&lt;3,1,0)</f>
        <v>3</v>
      </c>
    </row>
    <row r="4804" spans="1:22" x14ac:dyDescent="0.2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 s="2">
        <v>0</v>
      </c>
      <c r="H4804">
        <v>1</v>
      </c>
      <c r="I4804">
        <v>1</v>
      </c>
      <c r="J4804">
        <v>0</v>
      </c>
      <c r="K4804" s="1">
        <v>134878.19</v>
      </c>
      <c r="L4804">
        <v>0</v>
      </c>
      <c r="M4804">
        <v>8</v>
      </c>
      <c r="N4804">
        <v>3072</v>
      </c>
      <c r="O4804">
        <v>6</v>
      </c>
      <c r="P4804">
        <v>157</v>
      </c>
      <c r="Q4804">
        <v>0.75</v>
      </c>
      <c r="R4804">
        <v>24576</v>
      </c>
      <c r="S4804" t="str" cm="1">
        <f t="array" ref="S4804">_xlfn.IFS(E4807&lt;30,"18-29",E4807&lt;45,"30-44",TRUE,"45+")</f>
        <v>30-44</v>
      </c>
      <c r="T4804" t="str" cm="1">
        <f t="array" ref="T4804">_xlfn.IFS(F4804&lt;=2,"0-2 Years",F4804&lt;=5,"3-5 Years",F4804&lt;=8,"6-8 Years",TRUE,"9-10 Years")</f>
        <v>3-5 Years</v>
      </c>
      <c r="U4804" t="str" cm="1">
        <f t="array" ref="U4804">_xlfn.IFS(P4804&gt;60,"High Risk",P4804&gt;30,"Medium Risk",TRUE,"Low Risk")</f>
        <v>High Risk</v>
      </c>
      <c r="V4804">
        <f t="shared" si="75"/>
        <v>8</v>
      </c>
    </row>
    <row r="4805" spans="1:22" hidden="1" x14ac:dyDescent="0.2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 s="2">
        <v>0</v>
      </c>
      <c r="H4805">
        <v>2</v>
      </c>
      <c r="I4805">
        <v>1</v>
      </c>
      <c r="J4805">
        <v>1</v>
      </c>
      <c r="K4805" s="1">
        <v>134626.29999999999</v>
      </c>
      <c r="L4805">
        <v>0</v>
      </c>
      <c r="M4805">
        <v>11</v>
      </c>
      <c r="N4805">
        <v>1534</v>
      </c>
      <c r="O4805">
        <v>9</v>
      </c>
      <c r="P4805">
        <v>101</v>
      </c>
      <c r="Q4805">
        <v>0.81818181818181823</v>
      </c>
      <c r="R4805">
        <v>16874</v>
      </c>
      <c r="S4805" t="str" cm="1">
        <f t="array" ref="S4805">_xlfn.IFS(E4808&lt;30,"18-29",E4808&lt;45,"30-44",TRUE,"45+")</f>
        <v>30-44</v>
      </c>
      <c r="T4805" t="str" cm="1">
        <f t="array" ref="T4805">_xlfn.IFS(F4805&lt;=2,"0-2 Years",F4805&lt;=5,"3-5 Years",F4805&lt;=8,"6-8 Years",TRUE,"9-10 Years")</f>
        <v>3-5 Years</v>
      </c>
      <c r="U4805" t="str" cm="1">
        <f t="array" ref="U4805">_xlfn.IFS(P4805&gt;60,"High Risk",P4805&gt;30,"Medium Risk",TRUE,"Low Risk")</f>
        <v>High Risk</v>
      </c>
      <c r="V4805">
        <f t="shared" si="75"/>
        <v>3</v>
      </c>
    </row>
    <row r="4806" spans="1:22" x14ac:dyDescent="0.2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 s="2">
        <v>0</v>
      </c>
      <c r="H4806">
        <v>2</v>
      </c>
      <c r="I4806">
        <v>1</v>
      </c>
      <c r="J4806">
        <v>0</v>
      </c>
      <c r="K4806" s="1">
        <v>175480.93</v>
      </c>
      <c r="L4806">
        <v>0</v>
      </c>
      <c r="M4806">
        <v>10</v>
      </c>
      <c r="N4806">
        <v>450</v>
      </c>
      <c r="O4806">
        <v>4</v>
      </c>
      <c r="P4806">
        <v>165</v>
      </c>
      <c r="Q4806">
        <v>0.4</v>
      </c>
      <c r="R4806">
        <v>4500</v>
      </c>
      <c r="S4806" t="str" cm="1">
        <f t="array" ref="S4806">_xlfn.IFS(E4809&lt;30,"18-29",E4809&lt;45,"30-44",TRUE,"45+")</f>
        <v>18-29</v>
      </c>
      <c r="T4806" t="str" cm="1">
        <f t="array" ref="T4806">_xlfn.IFS(F4806&lt;=2,"0-2 Years",F4806&lt;=5,"3-5 Years",F4806&lt;=8,"6-8 Years",TRUE,"9-10 Years")</f>
        <v>0-2 Years</v>
      </c>
      <c r="U4806" t="str" cm="1">
        <f t="array" ref="U4806">_xlfn.IFS(P4806&gt;60,"High Risk",P4806&gt;30,"Medium Risk",TRUE,"Low Risk")</f>
        <v>High Risk</v>
      </c>
      <c r="V4806">
        <f t="shared" si="75"/>
        <v>7</v>
      </c>
    </row>
    <row r="4807" spans="1:22" x14ac:dyDescent="0.2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 s="2">
        <v>90218.11</v>
      </c>
      <c r="H4807">
        <v>1</v>
      </c>
      <c r="I4807">
        <v>1</v>
      </c>
      <c r="J4807">
        <v>0</v>
      </c>
      <c r="K4807" s="1">
        <v>174337.68</v>
      </c>
      <c r="L4807">
        <v>0</v>
      </c>
      <c r="M4807">
        <v>25</v>
      </c>
      <c r="N4807">
        <v>869</v>
      </c>
      <c r="O4807">
        <v>2</v>
      </c>
      <c r="P4807">
        <v>8</v>
      </c>
      <c r="Q4807">
        <v>0.08</v>
      </c>
      <c r="R4807">
        <v>21725</v>
      </c>
      <c r="S4807" t="str" cm="1">
        <f t="array" ref="S4807">_xlfn.IFS(E4810&lt;30,"18-29",E4810&lt;45,"30-44",TRUE,"45+")</f>
        <v>30-44</v>
      </c>
      <c r="T4807" t="str" cm="1">
        <f t="array" ref="T4807">_xlfn.IFS(F4807&lt;=2,"0-2 Years",F4807&lt;=5,"3-5 Years",F4807&lt;=8,"6-8 Years",TRUE,"9-10 Years")</f>
        <v>0-2 Years</v>
      </c>
      <c r="U4807" t="str" cm="1">
        <f t="array" ref="U4807">_xlfn.IFS(P4807&gt;60,"High Risk",P4807&gt;30,"Medium Risk",TRUE,"Low Risk")</f>
        <v>Low Risk</v>
      </c>
      <c r="V4807">
        <f t="shared" si="75"/>
        <v>6</v>
      </c>
    </row>
    <row r="4808" spans="1:22" x14ac:dyDescent="0.2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 s="2">
        <v>87347.7</v>
      </c>
      <c r="H4808">
        <v>1</v>
      </c>
      <c r="I4808">
        <v>1</v>
      </c>
      <c r="J4808">
        <v>0</v>
      </c>
      <c r="K4808" s="1">
        <v>172524.51</v>
      </c>
      <c r="L4808">
        <v>0</v>
      </c>
      <c r="M4808">
        <v>18</v>
      </c>
      <c r="N4808">
        <v>1440</v>
      </c>
      <c r="O4808">
        <v>0</v>
      </c>
      <c r="P4808">
        <v>152</v>
      </c>
      <c r="Q4808">
        <v>0</v>
      </c>
      <c r="R4808">
        <v>25920</v>
      </c>
      <c r="S4808" t="str" cm="1">
        <f t="array" ref="S4808">_xlfn.IFS(E4811&lt;30,"18-29",E4811&lt;45,"30-44",TRUE,"45+")</f>
        <v>30-44</v>
      </c>
      <c r="T4808" t="str" cm="1">
        <f t="array" ref="T4808">_xlfn.IFS(F4808&lt;=2,"0-2 Years",F4808&lt;=5,"3-5 Years",F4808&lt;=8,"6-8 Years",TRUE,"9-10 Years")</f>
        <v>0-2 Years</v>
      </c>
      <c r="U4808" t="str" cm="1">
        <f t="array" ref="U4808">_xlfn.IFS(P4808&gt;60,"High Risk",P4808&gt;30,"Medium Risk",TRUE,"Low Risk")</f>
        <v>High Risk</v>
      </c>
      <c r="V4808">
        <f t="shared" si="75"/>
        <v>6</v>
      </c>
    </row>
    <row r="4809" spans="1:22" x14ac:dyDescent="0.2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 s="2">
        <v>0</v>
      </c>
      <c r="H4809">
        <v>2</v>
      </c>
      <c r="I4809">
        <v>0</v>
      </c>
      <c r="J4809">
        <v>0</v>
      </c>
      <c r="K4809" s="1">
        <v>25395.83</v>
      </c>
      <c r="L4809">
        <v>0</v>
      </c>
      <c r="M4809">
        <v>22</v>
      </c>
      <c r="N4809">
        <v>1780</v>
      </c>
      <c r="O4809">
        <v>10</v>
      </c>
      <c r="P4809">
        <v>173</v>
      </c>
      <c r="Q4809">
        <v>0.45454545454545453</v>
      </c>
      <c r="R4809">
        <v>39160</v>
      </c>
      <c r="S4809" t="str" cm="1">
        <f t="array" ref="S4809">_xlfn.IFS(E4812&lt;30,"18-29",E4812&lt;45,"30-44",TRUE,"45+")</f>
        <v>30-44</v>
      </c>
      <c r="T4809" t="str" cm="1">
        <f t="array" ref="T4809">_xlfn.IFS(F4809&lt;=2,"0-2 Years",F4809&lt;=5,"3-5 Years",F4809&lt;=8,"6-8 Years",TRUE,"9-10 Years")</f>
        <v>0-2 Years</v>
      </c>
      <c r="U4809" t="str" cm="1">
        <f t="array" ref="U4809">_xlfn.IFS(P4809&gt;60,"High Risk",P4809&gt;30,"Medium Risk",TRUE,"Low Risk")</f>
        <v>High Risk</v>
      </c>
      <c r="V4809">
        <f t="shared" si="75"/>
        <v>7</v>
      </c>
    </row>
    <row r="4810" spans="1:22" hidden="1" x14ac:dyDescent="0.2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 s="2">
        <v>137811.75</v>
      </c>
      <c r="H4810">
        <v>1</v>
      </c>
      <c r="I4810">
        <v>1</v>
      </c>
      <c r="J4810">
        <v>1</v>
      </c>
      <c r="K4810" s="1">
        <v>184856.89</v>
      </c>
      <c r="L4810">
        <v>0</v>
      </c>
      <c r="M4810">
        <v>14</v>
      </c>
      <c r="N4810">
        <v>2929</v>
      </c>
      <c r="O4810">
        <v>5</v>
      </c>
      <c r="P4810">
        <v>125</v>
      </c>
      <c r="Q4810">
        <v>0.35714285714285715</v>
      </c>
      <c r="R4810">
        <v>41006</v>
      </c>
      <c r="S4810" t="str" cm="1">
        <f t="array" ref="S4810">_xlfn.IFS(E4813&lt;30,"18-29",E4813&lt;45,"30-44",TRUE,"45+")</f>
        <v>18-29</v>
      </c>
      <c r="T4810" t="str" cm="1">
        <f t="array" ref="T4810">_xlfn.IFS(F4810&lt;=2,"0-2 Years",F4810&lt;=5,"3-5 Years",F4810&lt;=8,"6-8 Years",TRUE,"9-10 Years")</f>
        <v>0-2 Years</v>
      </c>
      <c r="U4810" t="str" cm="1">
        <f t="array" ref="U4810">_xlfn.IFS(P4810&gt;60,"High Risk",P4810&gt;30,"Medium Risk",TRUE,"Low Risk")</f>
        <v>High Risk</v>
      </c>
      <c r="V4810">
        <f t="shared" si="75"/>
        <v>3</v>
      </c>
    </row>
    <row r="4811" spans="1:22" hidden="1" x14ac:dyDescent="0.2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 s="2">
        <v>105563</v>
      </c>
      <c r="H4811">
        <v>1</v>
      </c>
      <c r="I4811">
        <v>1</v>
      </c>
      <c r="J4811">
        <v>0</v>
      </c>
      <c r="K4811" s="1">
        <v>182624.93</v>
      </c>
      <c r="L4811">
        <v>0</v>
      </c>
      <c r="M4811">
        <v>6</v>
      </c>
      <c r="N4811">
        <v>2679</v>
      </c>
      <c r="O4811">
        <v>0</v>
      </c>
      <c r="P4811">
        <v>131</v>
      </c>
      <c r="Q4811">
        <v>0</v>
      </c>
      <c r="R4811">
        <v>16074</v>
      </c>
      <c r="S4811" t="str" cm="1">
        <f t="array" ref="S4811">_xlfn.IFS(E4814&lt;30,"18-29",E4814&lt;45,"30-44",TRUE,"45+")</f>
        <v>30-44</v>
      </c>
      <c r="T4811" t="str" cm="1">
        <f t="array" ref="T4811">_xlfn.IFS(F4811&lt;=2,"0-2 Years",F4811&lt;=5,"3-5 Years",F4811&lt;=8,"6-8 Years",TRUE,"9-10 Years")</f>
        <v>3-5 Years</v>
      </c>
      <c r="U4811" t="str" cm="1">
        <f t="array" ref="U4811">_xlfn.IFS(P4811&gt;60,"High Risk",P4811&gt;30,"Medium Risk",TRUE,"Low Risk")</f>
        <v>High Risk</v>
      </c>
      <c r="V4811">
        <f t="shared" si="75"/>
        <v>5</v>
      </c>
    </row>
    <row r="4812" spans="1:22" x14ac:dyDescent="0.2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 s="2">
        <v>0</v>
      </c>
      <c r="H4812">
        <v>2</v>
      </c>
      <c r="I4812">
        <v>0</v>
      </c>
      <c r="J4812">
        <v>0</v>
      </c>
      <c r="K4812" s="1">
        <v>192505.62</v>
      </c>
      <c r="L4812">
        <v>0</v>
      </c>
      <c r="M4812">
        <v>11</v>
      </c>
      <c r="N4812">
        <v>2559</v>
      </c>
      <c r="O4812">
        <v>4</v>
      </c>
      <c r="P4812">
        <v>110</v>
      </c>
      <c r="Q4812">
        <v>0.36363636363636365</v>
      </c>
      <c r="R4812">
        <v>28149</v>
      </c>
      <c r="S4812" t="str" cm="1">
        <f t="array" ref="S4812">_xlfn.IFS(E4815&lt;30,"18-29",E4815&lt;45,"30-44",TRUE,"45+")</f>
        <v>30-44</v>
      </c>
      <c r="T4812" t="str" cm="1">
        <f t="array" ref="T4812">_xlfn.IFS(F4812&lt;=2,"0-2 Years",F4812&lt;=5,"3-5 Years",F4812&lt;=8,"6-8 Years",TRUE,"9-10 Years")</f>
        <v>3-5 Years</v>
      </c>
      <c r="U4812" t="str" cm="1">
        <f t="array" ref="U4812">_xlfn.IFS(P4812&gt;60,"High Risk",P4812&gt;30,"Medium Risk",TRUE,"Low Risk")</f>
        <v>High Risk</v>
      </c>
      <c r="V4812">
        <f t="shared" si="75"/>
        <v>6</v>
      </c>
    </row>
    <row r="4813" spans="1:22" x14ac:dyDescent="0.2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 s="2">
        <v>0</v>
      </c>
      <c r="H4813">
        <v>2</v>
      </c>
      <c r="I4813">
        <v>1</v>
      </c>
      <c r="J4813">
        <v>0</v>
      </c>
      <c r="K4813" s="1">
        <v>112507.63</v>
      </c>
      <c r="L4813">
        <v>0</v>
      </c>
      <c r="M4813">
        <v>23</v>
      </c>
      <c r="N4813">
        <v>3063</v>
      </c>
      <c r="O4813">
        <v>2</v>
      </c>
      <c r="P4813">
        <v>27</v>
      </c>
      <c r="Q4813">
        <v>8.6956521739130432E-2</v>
      </c>
      <c r="R4813">
        <v>70449</v>
      </c>
      <c r="S4813" t="str" cm="1">
        <f t="array" ref="S4813">_xlfn.IFS(E4816&lt;30,"18-29",E4816&lt;45,"30-44",TRUE,"45+")</f>
        <v>30-44</v>
      </c>
      <c r="T4813" t="str" cm="1">
        <f t="array" ref="T4813">_xlfn.IFS(F4813&lt;=2,"0-2 Years",F4813&lt;=5,"3-5 Years",F4813&lt;=8,"6-8 Years",TRUE,"9-10 Years")</f>
        <v>6-8 Years</v>
      </c>
      <c r="U4813" t="str" cm="1">
        <f t="array" ref="U4813">_xlfn.IFS(P4813&gt;60,"High Risk",P4813&gt;30,"Medium Risk",TRUE,"Low Risk")</f>
        <v>Low Risk</v>
      </c>
      <c r="V4813">
        <f t="shared" si="75"/>
        <v>6</v>
      </c>
    </row>
    <row r="4814" spans="1:22" hidden="1" x14ac:dyDescent="0.2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 s="2">
        <v>91125.75</v>
      </c>
      <c r="H4814">
        <v>1</v>
      </c>
      <c r="I4814">
        <v>1</v>
      </c>
      <c r="J4814">
        <v>0</v>
      </c>
      <c r="K4814" s="1">
        <v>177295.92</v>
      </c>
      <c r="L4814">
        <v>0</v>
      </c>
      <c r="M4814">
        <v>22</v>
      </c>
      <c r="N4814">
        <v>239</v>
      </c>
      <c r="O4814">
        <v>3</v>
      </c>
      <c r="P4814">
        <v>168</v>
      </c>
      <c r="Q4814">
        <v>0.13636363636363635</v>
      </c>
      <c r="R4814">
        <v>5258</v>
      </c>
      <c r="S4814" t="str" cm="1">
        <f t="array" ref="S4814">_xlfn.IFS(E4817&lt;30,"18-29",E4817&lt;45,"30-44",TRUE,"45+")</f>
        <v>45+</v>
      </c>
      <c r="T4814" t="str" cm="1">
        <f t="array" ref="T4814">_xlfn.IFS(F4814&lt;=2,"0-2 Years",F4814&lt;=5,"3-5 Years",F4814&lt;=8,"6-8 Years",TRUE,"9-10 Years")</f>
        <v>6-8 Years</v>
      </c>
      <c r="U4814" t="str" cm="1">
        <f t="array" ref="U4814">_xlfn.IFS(P4814&gt;60,"High Risk",P4814&gt;30,"Medium Risk",TRUE,"Low Risk")</f>
        <v>High Risk</v>
      </c>
      <c r="V4814">
        <f t="shared" si="75"/>
        <v>5</v>
      </c>
    </row>
    <row r="4815" spans="1:22" hidden="1" x14ac:dyDescent="0.2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 s="2">
        <v>0</v>
      </c>
      <c r="H4815">
        <v>2</v>
      </c>
      <c r="I4815">
        <v>0</v>
      </c>
      <c r="J4815">
        <v>1</v>
      </c>
      <c r="K4815" s="1">
        <v>12465.51</v>
      </c>
      <c r="L4815">
        <v>0</v>
      </c>
      <c r="M4815">
        <v>18</v>
      </c>
      <c r="N4815">
        <v>3232</v>
      </c>
      <c r="O4815">
        <v>2</v>
      </c>
      <c r="P4815">
        <v>41</v>
      </c>
      <c r="Q4815">
        <v>0.1111111111111111</v>
      </c>
      <c r="R4815">
        <v>58176</v>
      </c>
      <c r="S4815" t="str" cm="1">
        <f t="array" ref="S4815">_xlfn.IFS(E4818&lt;30,"18-29",E4818&lt;45,"30-44",TRUE,"45+")</f>
        <v>18-29</v>
      </c>
      <c r="T4815" t="str" cm="1">
        <f t="array" ref="T4815">_xlfn.IFS(F4815&lt;=2,"0-2 Years",F4815&lt;=5,"3-5 Years",F4815&lt;=8,"6-8 Years",TRUE,"9-10 Years")</f>
        <v>3-5 Years</v>
      </c>
      <c r="U4815" t="str" cm="1">
        <f t="array" ref="U4815">_xlfn.IFS(P4815&gt;60,"High Risk",P4815&gt;30,"Medium Risk",TRUE,"Low Risk")</f>
        <v>Medium Risk</v>
      </c>
      <c r="V4815">
        <f t="shared" si="75"/>
        <v>3</v>
      </c>
    </row>
    <row r="4816" spans="1:22" x14ac:dyDescent="0.2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 s="2">
        <v>0</v>
      </c>
      <c r="H4816">
        <v>2</v>
      </c>
      <c r="I4816">
        <v>1</v>
      </c>
      <c r="J4816">
        <v>0</v>
      </c>
      <c r="K4816" s="1">
        <v>36122.959999999999</v>
      </c>
      <c r="L4816">
        <v>0</v>
      </c>
      <c r="M4816">
        <v>23</v>
      </c>
      <c r="N4816">
        <v>835</v>
      </c>
      <c r="O4816">
        <v>10</v>
      </c>
      <c r="P4816">
        <v>97</v>
      </c>
      <c r="Q4816">
        <v>0.43478260869565216</v>
      </c>
      <c r="R4816">
        <v>19205</v>
      </c>
      <c r="S4816" t="str" cm="1">
        <f t="array" ref="S4816">_xlfn.IFS(E4819&lt;30,"18-29",E4819&lt;45,"30-44",TRUE,"45+")</f>
        <v>18-29</v>
      </c>
      <c r="T4816" t="str" cm="1">
        <f t="array" ref="T4816">_xlfn.IFS(F4816&lt;=2,"0-2 Years",F4816&lt;=5,"3-5 Years",F4816&lt;=8,"6-8 Years",TRUE,"9-10 Years")</f>
        <v>6-8 Years</v>
      </c>
      <c r="U4816" t="str" cm="1">
        <f t="array" ref="U4816">_xlfn.IFS(P4816&gt;60,"High Risk",P4816&gt;30,"Medium Risk",TRUE,"Low Risk")</f>
        <v>High Risk</v>
      </c>
      <c r="V4816">
        <f t="shared" si="75"/>
        <v>6</v>
      </c>
    </row>
    <row r="4817" spans="1:22" x14ac:dyDescent="0.2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 s="2">
        <v>135120.56</v>
      </c>
      <c r="H4817">
        <v>1</v>
      </c>
      <c r="I4817">
        <v>1</v>
      </c>
      <c r="J4817">
        <v>0</v>
      </c>
      <c r="K4817" s="1">
        <v>37836.639999999999</v>
      </c>
      <c r="L4817">
        <v>0</v>
      </c>
      <c r="M4817">
        <v>21</v>
      </c>
      <c r="N4817">
        <v>3601</v>
      </c>
      <c r="O4817">
        <v>5</v>
      </c>
      <c r="P4817">
        <v>33</v>
      </c>
      <c r="Q4817">
        <v>0.23809523809523808</v>
      </c>
      <c r="R4817">
        <v>75621</v>
      </c>
      <c r="S4817" t="str" cm="1">
        <f t="array" ref="S4817">_xlfn.IFS(E4820&lt;30,"18-29",E4820&lt;45,"30-44",TRUE,"45+")</f>
        <v>30-44</v>
      </c>
      <c r="T4817" t="str" cm="1">
        <f t="array" ref="T4817">_xlfn.IFS(F4817&lt;=2,"0-2 Years",F4817&lt;=5,"3-5 Years",F4817&lt;=8,"6-8 Years",TRUE,"9-10 Years")</f>
        <v>6-8 Years</v>
      </c>
      <c r="U4817" t="str" cm="1">
        <f t="array" ref="U4817">_xlfn.IFS(P4817&gt;60,"High Risk",P4817&gt;30,"Medium Risk",TRUE,"Low Risk")</f>
        <v>Medium Risk</v>
      </c>
      <c r="V4817">
        <f t="shared" si="75"/>
        <v>6</v>
      </c>
    </row>
    <row r="4818" spans="1:22" hidden="1" x14ac:dyDescent="0.2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 s="2">
        <v>0</v>
      </c>
      <c r="H4818">
        <v>2</v>
      </c>
      <c r="I4818">
        <v>0</v>
      </c>
      <c r="J4818">
        <v>1</v>
      </c>
      <c r="K4818" s="1">
        <v>34747.43</v>
      </c>
      <c r="L4818">
        <v>0</v>
      </c>
      <c r="M4818">
        <v>5</v>
      </c>
      <c r="N4818">
        <v>2863</v>
      </c>
      <c r="O4818">
        <v>3</v>
      </c>
      <c r="P4818">
        <v>52</v>
      </c>
      <c r="Q4818">
        <v>0.6</v>
      </c>
      <c r="R4818">
        <v>14315</v>
      </c>
      <c r="S4818" t="str" cm="1">
        <f t="array" ref="S4818">_xlfn.IFS(E4821&lt;30,"18-29",E4821&lt;45,"30-44",TRUE,"45+")</f>
        <v>18-29</v>
      </c>
      <c r="T4818" t="str" cm="1">
        <f t="array" ref="T4818">_xlfn.IFS(F4818&lt;=2,"0-2 Years",F4818&lt;=5,"3-5 Years",F4818&lt;=8,"6-8 Years",TRUE,"9-10 Years")</f>
        <v>6-8 Years</v>
      </c>
      <c r="U4818" t="str" cm="1">
        <f t="array" ref="U4818">_xlfn.IFS(P4818&gt;60,"High Risk",P4818&gt;30,"Medium Risk",TRUE,"Low Risk")</f>
        <v>Medium Risk</v>
      </c>
      <c r="V4818">
        <f t="shared" si="75"/>
        <v>3</v>
      </c>
    </row>
    <row r="4819" spans="1:22" hidden="1" x14ac:dyDescent="0.2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 s="2">
        <v>0</v>
      </c>
      <c r="H4819">
        <v>2</v>
      </c>
      <c r="I4819">
        <v>1</v>
      </c>
      <c r="J4819">
        <v>1</v>
      </c>
      <c r="K4819" s="1">
        <v>131097.9</v>
      </c>
      <c r="L4819">
        <v>0</v>
      </c>
      <c r="M4819">
        <v>6</v>
      </c>
      <c r="N4819">
        <v>553</v>
      </c>
      <c r="O4819">
        <v>4</v>
      </c>
      <c r="P4819">
        <v>113</v>
      </c>
      <c r="Q4819">
        <v>0.66666666666666663</v>
      </c>
      <c r="R4819">
        <v>3318</v>
      </c>
      <c r="S4819" t="str" cm="1">
        <f t="array" ref="S4819">_xlfn.IFS(E4822&lt;30,"18-29",E4822&lt;45,"30-44",TRUE,"45+")</f>
        <v>30-44</v>
      </c>
      <c r="T4819" t="str" cm="1">
        <f t="array" ref="T4819">_xlfn.IFS(F4819&lt;=2,"0-2 Years",F4819&lt;=5,"3-5 Years",F4819&lt;=8,"6-8 Years",TRUE,"9-10 Years")</f>
        <v>6-8 Years</v>
      </c>
      <c r="U4819" t="str" cm="1">
        <f t="array" ref="U4819">_xlfn.IFS(P4819&gt;60,"High Risk",P4819&gt;30,"Medium Risk",TRUE,"Low Risk")</f>
        <v>High Risk</v>
      </c>
      <c r="V4819">
        <f t="shared" si="75"/>
        <v>3</v>
      </c>
    </row>
    <row r="4820" spans="1:22" hidden="1" x14ac:dyDescent="0.2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 s="2">
        <v>86837.95</v>
      </c>
      <c r="H4820">
        <v>1</v>
      </c>
      <c r="I4820">
        <v>1</v>
      </c>
      <c r="J4820">
        <v>1</v>
      </c>
      <c r="K4820" s="1">
        <v>105280.55</v>
      </c>
      <c r="L4820">
        <v>0</v>
      </c>
      <c r="M4820">
        <v>21</v>
      </c>
      <c r="N4820">
        <v>1139</v>
      </c>
      <c r="O4820">
        <v>1</v>
      </c>
      <c r="P4820">
        <v>87</v>
      </c>
      <c r="Q4820">
        <v>4.7619047619047616E-2</v>
      </c>
      <c r="R4820">
        <v>23919</v>
      </c>
      <c r="S4820" t="str" cm="1">
        <f t="array" ref="S4820">_xlfn.IFS(E4823&lt;30,"18-29",E4823&lt;45,"30-44",TRUE,"45+")</f>
        <v>30-44</v>
      </c>
      <c r="T4820" t="str" cm="1">
        <f t="array" ref="T4820">_xlfn.IFS(F4820&lt;=2,"0-2 Years",F4820&lt;=5,"3-5 Years",F4820&lt;=8,"6-8 Years",TRUE,"9-10 Years")</f>
        <v>0-2 Years</v>
      </c>
      <c r="U4820" t="str" cm="1">
        <f t="array" ref="U4820">_xlfn.IFS(P4820&gt;60,"High Risk",P4820&gt;30,"Medium Risk",TRUE,"Low Risk")</f>
        <v>High Risk</v>
      </c>
      <c r="V4820">
        <f t="shared" si="75"/>
        <v>3</v>
      </c>
    </row>
    <row r="4821" spans="1:22" hidden="1" x14ac:dyDescent="0.2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 s="2">
        <v>100446.57</v>
      </c>
      <c r="H4821">
        <v>1</v>
      </c>
      <c r="I4821">
        <v>0</v>
      </c>
      <c r="J4821">
        <v>1</v>
      </c>
      <c r="K4821" s="1">
        <v>149653.81</v>
      </c>
      <c r="L4821">
        <v>0</v>
      </c>
      <c r="M4821">
        <v>15</v>
      </c>
      <c r="N4821">
        <v>748</v>
      </c>
      <c r="O4821">
        <v>8</v>
      </c>
      <c r="P4821">
        <v>53</v>
      </c>
      <c r="Q4821">
        <v>0.53333333333333333</v>
      </c>
      <c r="R4821">
        <v>11220</v>
      </c>
      <c r="S4821" t="str" cm="1">
        <f t="array" ref="S4821">_xlfn.IFS(E4824&lt;30,"18-29",E4824&lt;45,"30-44",TRUE,"45+")</f>
        <v>30-44</v>
      </c>
      <c r="T4821" t="str" cm="1">
        <f t="array" ref="T4821">_xlfn.IFS(F4821&lt;=2,"0-2 Years",F4821&lt;=5,"3-5 Years",F4821&lt;=8,"6-8 Years",TRUE,"9-10 Years")</f>
        <v>3-5 Years</v>
      </c>
      <c r="U4821" t="str" cm="1">
        <f t="array" ref="U4821">_xlfn.IFS(P4821&gt;60,"High Risk",P4821&gt;30,"Medium Risk",TRUE,"Low Risk")</f>
        <v>Medium Risk</v>
      </c>
      <c r="V4821">
        <f t="shared" si="75"/>
        <v>2</v>
      </c>
    </row>
    <row r="4822" spans="1:22" hidden="1" x14ac:dyDescent="0.2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 s="2">
        <v>0</v>
      </c>
      <c r="H4822">
        <v>2</v>
      </c>
      <c r="I4822">
        <v>1</v>
      </c>
      <c r="J4822">
        <v>1</v>
      </c>
      <c r="K4822" s="1">
        <v>139390.99</v>
      </c>
      <c r="L4822">
        <v>0</v>
      </c>
      <c r="M4822">
        <v>13</v>
      </c>
      <c r="N4822">
        <v>2455</v>
      </c>
      <c r="O4822">
        <v>8</v>
      </c>
      <c r="P4822">
        <v>154</v>
      </c>
      <c r="Q4822">
        <v>0.61538461538461542</v>
      </c>
      <c r="R4822">
        <v>31915</v>
      </c>
      <c r="S4822" t="str" cm="1">
        <f t="array" ref="S4822">_xlfn.IFS(E4825&lt;30,"18-29",E4825&lt;45,"30-44",TRUE,"45+")</f>
        <v>30-44</v>
      </c>
      <c r="T4822" t="str" cm="1">
        <f t="array" ref="T4822">_xlfn.IFS(F4822&lt;=2,"0-2 Years",F4822&lt;=5,"3-5 Years",F4822&lt;=8,"6-8 Years",TRUE,"9-10 Years")</f>
        <v>3-5 Years</v>
      </c>
      <c r="U4822" t="str" cm="1">
        <f t="array" ref="U4822">_xlfn.IFS(P4822&gt;60,"High Risk",P4822&gt;30,"Medium Risk",TRUE,"Low Risk")</f>
        <v>High Risk</v>
      </c>
      <c r="V4822">
        <f t="shared" si="75"/>
        <v>3</v>
      </c>
    </row>
    <row r="4823" spans="1:22" x14ac:dyDescent="0.2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 s="2">
        <v>0</v>
      </c>
      <c r="H4823">
        <v>2</v>
      </c>
      <c r="I4823">
        <v>1</v>
      </c>
      <c r="J4823">
        <v>0</v>
      </c>
      <c r="K4823" s="1">
        <v>132436.71</v>
      </c>
      <c r="L4823">
        <v>0</v>
      </c>
      <c r="M4823">
        <v>17</v>
      </c>
      <c r="N4823">
        <v>4279</v>
      </c>
      <c r="O4823">
        <v>2</v>
      </c>
      <c r="P4823">
        <v>60</v>
      </c>
      <c r="Q4823">
        <v>0.11764705882352941</v>
      </c>
      <c r="R4823">
        <v>72743</v>
      </c>
      <c r="S4823" t="str" cm="1">
        <f t="array" ref="S4823">_xlfn.IFS(E4826&lt;30,"18-29",E4826&lt;45,"30-44",TRUE,"45+")</f>
        <v>30-44</v>
      </c>
      <c r="T4823" t="str" cm="1">
        <f t="array" ref="T4823">_xlfn.IFS(F4823&lt;=2,"0-2 Years",F4823&lt;=5,"3-5 Years",F4823&lt;=8,"6-8 Years",TRUE,"9-10 Years")</f>
        <v>3-5 Years</v>
      </c>
      <c r="U4823" t="str" cm="1">
        <f t="array" ref="U4823">_xlfn.IFS(P4823&gt;60,"High Risk",P4823&gt;30,"Medium Risk",TRUE,"Low Risk")</f>
        <v>Medium Risk</v>
      </c>
      <c r="V4823">
        <f t="shared" si="75"/>
        <v>6</v>
      </c>
    </row>
    <row r="4824" spans="1:22" hidden="1" x14ac:dyDescent="0.2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 s="2">
        <v>0</v>
      </c>
      <c r="H4824">
        <v>4</v>
      </c>
      <c r="I4824">
        <v>0</v>
      </c>
      <c r="J4824">
        <v>1</v>
      </c>
      <c r="K4824" s="1">
        <v>179705.13</v>
      </c>
      <c r="L4824">
        <v>1</v>
      </c>
      <c r="M4824">
        <v>4</v>
      </c>
      <c r="N4824">
        <v>3590</v>
      </c>
      <c r="O4824">
        <v>9</v>
      </c>
      <c r="P4824">
        <v>134</v>
      </c>
      <c r="Q4824">
        <v>1</v>
      </c>
      <c r="R4824">
        <v>14360</v>
      </c>
      <c r="S4824" t="str" cm="1">
        <f t="array" ref="S4824">_xlfn.IFS(E4827&lt;30,"18-29",E4827&lt;45,"30-44",TRUE,"45+")</f>
        <v>30-44</v>
      </c>
      <c r="T4824" t="str" cm="1">
        <f t="array" ref="T4824">_xlfn.IFS(F4824&lt;=2,"0-2 Years",F4824&lt;=5,"3-5 Years",F4824&lt;=8,"6-8 Years",TRUE,"9-10 Years")</f>
        <v>0-2 Years</v>
      </c>
      <c r="U4824" t="str" cm="1">
        <f t="array" ref="U4824">_xlfn.IFS(P4824&gt;60,"High Risk",P4824&gt;30,"Medium Risk",TRUE,"Low Risk")</f>
        <v>High Risk</v>
      </c>
      <c r="V4824">
        <f t="shared" si="75"/>
        <v>4</v>
      </c>
    </row>
    <row r="4825" spans="1:22" hidden="1" x14ac:dyDescent="0.2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 s="2">
        <v>114512.59</v>
      </c>
      <c r="H4825">
        <v>1</v>
      </c>
      <c r="I4825">
        <v>1</v>
      </c>
      <c r="J4825">
        <v>0</v>
      </c>
      <c r="K4825" s="1">
        <v>15796.66</v>
      </c>
      <c r="L4825">
        <v>0</v>
      </c>
      <c r="M4825">
        <v>27</v>
      </c>
      <c r="N4825">
        <v>3396</v>
      </c>
      <c r="O4825">
        <v>4</v>
      </c>
      <c r="P4825">
        <v>130</v>
      </c>
      <c r="Q4825">
        <v>0.14814814814814814</v>
      </c>
      <c r="R4825">
        <v>91692</v>
      </c>
      <c r="S4825" t="str" cm="1">
        <f t="array" ref="S4825">_xlfn.IFS(E4828&lt;30,"18-29",E4828&lt;45,"30-44",TRUE,"45+")</f>
        <v>18-29</v>
      </c>
      <c r="T4825" t="str" cm="1">
        <f t="array" ref="T4825">_xlfn.IFS(F4825&lt;=2,"0-2 Years",F4825&lt;=5,"3-5 Years",F4825&lt;=8,"6-8 Years",TRUE,"9-10 Years")</f>
        <v>6-8 Years</v>
      </c>
      <c r="U4825" t="str" cm="1">
        <f t="array" ref="U4825">_xlfn.IFS(P4825&gt;60,"High Risk",P4825&gt;30,"Medium Risk",TRUE,"Low Risk")</f>
        <v>High Risk</v>
      </c>
      <c r="V4825">
        <f t="shared" si="75"/>
        <v>5</v>
      </c>
    </row>
    <row r="4826" spans="1:22" hidden="1" x14ac:dyDescent="0.2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 s="2">
        <v>136364.46</v>
      </c>
      <c r="H4826">
        <v>1</v>
      </c>
      <c r="I4826">
        <v>0</v>
      </c>
      <c r="J4826">
        <v>0</v>
      </c>
      <c r="K4826" s="1">
        <v>142754.71</v>
      </c>
      <c r="L4826">
        <v>0</v>
      </c>
      <c r="M4826">
        <v>12</v>
      </c>
      <c r="N4826">
        <v>4885</v>
      </c>
      <c r="O4826">
        <v>0</v>
      </c>
      <c r="P4826">
        <v>145</v>
      </c>
      <c r="Q4826">
        <v>0</v>
      </c>
      <c r="R4826">
        <v>58620</v>
      </c>
      <c r="S4826" t="str" cm="1">
        <f t="array" ref="S4826">_xlfn.IFS(E4829&lt;30,"18-29",E4829&lt;45,"30-44",TRUE,"45+")</f>
        <v>45+</v>
      </c>
      <c r="T4826" t="str" cm="1">
        <f t="array" ref="T4826">_xlfn.IFS(F4826&lt;=2,"0-2 Years",F4826&lt;=5,"3-5 Years",F4826&lt;=8,"6-8 Years",TRUE,"9-10 Years")</f>
        <v>3-5 Years</v>
      </c>
      <c r="U4826" t="str" cm="1">
        <f t="array" ref="U4826">_xlfn.IFS(P4826&gt;60,"High Risk",P4826&gt;30,"Medium Risk",TRUE,"Low Risk")</f>
        <v>High Risk</v>
      </c>
      <c r="V4826">
        <f t="shared" si="75"/>
        <v>5</v>
      </c>
    </row>
    <row r="4827" spans="1:22" hidden="1" x14ac:dyDescent="0.2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 s="2">
        <v>106260.67</v>
      </c>
      <c r="H4827">
        <v>1</v>
      </c>
      <c r="I4827">
        <v>1</v>
      </c>
      <c r="J4827">
        <v>1</v>
      </c>
      <c r="K4827" s="1">
        <v>2578.4299999999998</v>
      </c>
      <c r="L4827">
        <v>0</v>
      </c>
      <c r="M4827">
        <v>24</v>
      </c>
      <c r="N4827">
        <v>3828</v>
      </c>
      <c r="O4827">
        <v>2</v>
      </c>
      <c r="P4827">
        <v>167</v>
      </c>
      <c r="Q4827">
        <v>8.3333333333333329E-2</v>
      </c>
      <c r="R4827">
        <v>91872</v>
      </c>
      <c r="S4827" t="str" cm="1">
        <f t="array" ref="S4827">_xlfn.IFS(E4830&lt;30,"18-29",E4830&lt;45,"30-44",TRUE,"45+")</f>
        <v>30-44</v>
      </c>
      <c r="T4827" t="str" cm="1">
        <f t="array" ref="T4827">_xlfn.IFS(F4827&lt;=2,"0-2 Years",F4827&lt;=5,"3-5 Years",F4827&lt;=8,"6-8 Years",TRUE,"9-10 Years")</f>
        <v>3-5 Years</v>
      </c>
      <c r="U4827" t="str" cm="1">
        <f t="array" ref="U4827">_xlfn.IFS(P4827&gt;60,"High Risk",P4827&gt;30,"Medium Risk",TRUE,"Low Risk")</f>
        <v>High Risk</v>
      </c>
      <c r="V4827">
        <f t="shared" si="75"/>
        <v>2</v>
      </c>
    </row>
    <row r="4828" spans="1:22" hidden="1" x14ac:dyDescent="0.2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 s="2">
        <v>146126.75</v>
      </c>
      <c r="H4828">
        <v>1</v>
      </c>
      <c r="I4828">
        <v>1</v>
      </c>
      <c r="J4828">
        <v>1</v>
      </c>
      <c r="K4828" s="1">
        <v>88992.05</v>
      </c>
      <c r="L4828">
        <v>0</v>
      </c>
      <c r="M4828">
        <v>17</v>
      </c>
      <c r="N4828">
        <v>982</v>
      </c>
      <c r="O4828">
        <v>4</v>
      </c>
      <c r="P4828">
        <v>25</v>
      </c>
      <c r="Q4828">
        <v>0.23529411764705882</v>
      </c>
      <c r="R4828">
        <v>16694</v>
      </c>
      <c r="S4828" t="str" cm="1">
        <f t="array" ref="S4828">_xlfn.IFS(E4831&lt;30,"18-29",E4831&lt;45,"30-44",TRUE,"45+")</f>
        <v>30-44</v>
      </c>
      <c r="T4828" t="str" cm="1">
        <f t="array" ref="T4828">_xlfn.IFS(F4828&lt;=2,"0-2 Years",F4828&lt;=5,"3-5 Years",F4828&lt;=8,"6-8 Years",TRUE,"9-10 Years")</f>
        <v>9-10 Years</v>
      </c>
      <c r="U4828" t="str" cm="1">
        <f t="array" ref="U4828">_xlfn.IFS(P4828&gt;60,"High Risk",P4828&gt;30,"Medium Risk",TRUE,"Low Risk")</f>
        <v>Low Risk</v>
      </c>
      <c r="V4828">
        <f t="shared" si="75"/>
        <v>2</v>
      </c>
    </row>
    <row r="4829" spans="1:22" hidden="1" x14ac:dyDescent="0.2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 s="2">
        <v>111284.53</v>
      </c>
      <c r="H4829">
        <v>1</v>
      </c>
      <c r="I4829">
        <v>0</v>
      </c>
      <c r="J4829">
        <v>1</v>
      </c>
      <c r="K4829" s="1">
        <v>32936.44</v>
      </c>
      <c r="L4829">
        <v>1</v>
      </c>
      <c r="M4829">
        <v>30</v>
      </c>
      <c r="N4829">
        <v>4809</v>
      </c>
      <c r="O4829">
        <v>2</v>
      </c>
      <c r="P4829">
        <v>128</v>
      </c>
      <c r="Q4829">
        <v>6.6666666666666666E-2</v>
      </c>
      <c r="R4829">
        <v>144270</v>
      </c>
      <c r="S4829" t="str" cm="1">
        <f t="array" ref="S4829">_xlfn.IFS(E4832&lt;30,"18-29",E4832&lt;45,"30-44",TRUE,"45+")</f>
        <v>30-44</v>
      </c>
      <c r="T4829" t="str" cm="1">
        <f t="array" ref="T4829">_xlfn.IFS(F4829&lt;=2,"0-2 Years",F4829&lt;=5,"3-5 Years",F4829&lt;=8,"6-8 Years",TRUE,"9-10 Years")</f>
        <v>3-5 Years</v>
      </c>
      <c r="U4829" t="str" cm="1">
        <f t="array" ref="U4829">_xlfn.IFS(P4829&gt;60,"High Risk",P4829&gt;30,"Medium Risk",TRUE,"Low Risk")</f>
        <v>High Risk</v>
      </c>
      <c r="V4829">
        <f t="shared" si="75"/>
        <v>3</v>
      </c>
    </row>
    <row r="4830" spans="1:22" hidden="1" x14ac:dyDescent="0.2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 s="2">
        <v>121056.63</v>
      </c>
      <c r="H4830">
        <v>2</v>
      </c>
      <c r="I4830">
        <v>1</v>
      </c>
      <c r="J4830">
        <v>0</v>
      </c>
      <c r="K4830" s="1">
        <v>39122.58</v>
      </c>
      <c r="L4830">
        <v>0</v>
      </c>
      <c r="M4830">
        <v>26</v>
      </c>
      <c r="N4830">
        <v>3968</v>
      </c>
      <c r="O4830">
        <v>0</v>
      </c>
      <c r="P4830">
        <v>126</v>
      </c>
      <c r="Q4830">
        <v>0</v>
      </c>
      <c r="R4830">
        <v>103168</v>
      </c>
      <c r="S4830" t="str" cm="1">
        <f t="array" ref="S4830">_xlfn.IFS(E4833&lt;30,"18-29",E4833&lt;45,"30-44",TRUE,"45+")</f>
        <v>30-44</v>
      </c>
      <c r="T4830" t="str" cm="1">
        <f t="array" ref="T4830">_xlfn.IFS(F4830&lt;=2,"0-2 Years",F4830&lt;=5,"3-5 Years",F4830&lt;=8,"6-8 Years",TRUE,"9-10 Years")</f>
        <v>9-10 Years</v>
      </c>
      <c r="U4830" t="str" cm="1">
        <f t="array" ref="U4830">_xlfn.IFS(P4830&gt;60,"High Risk",P4830&gt;30,"Medium Risk",TRUE,"Low Risk")</f>
        <v>High Risk</v>
      </c>
      <c r="V4830">
        <f t="shared" si="75"/>
        <v>3</v>
      </c>
    </row>
    <row r="4831" spans="1:22" hidden="1" x14ac:dyDescent="0.2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 s="2">
        <v>128270.56</v>
      </c>
      <c r="H4831">
        <v>1</v>
      </c>
      <c r="I4831">
        <v>1</v>
      </c>
      <c r="J4831">
        <v>0</v>
      </c>
      <c r="K4831" s="1">
        <v>191092.62</v>
      </c>
      <c r="L4831">
        <v>0</v>
      </c>
      <c r="M4831">
        <v>11</v>
      </c>
      <c r="N4831">
        <v>1754</v>
      </c>
      <c r="O4831">
        <v>6</v>
      </c>
      <c r="P4831">
        <v>137</v>
      </c>
      <c r="Q4831">
        <v>0.54545454545454541</v>
      </c>
      <c r="R4831">
        <v>19294</v>
      </c>
      <c r="S4831" t="str" cm="1">
        <f t="array" ref="S4831">_xlfn.IFS(E4834&lt;30,"18-29",E4834&lt;45,"30-44",TRUE,"45+")</f>
        <v>45+</v>
      </c>
      <c r="T4831" t="str" cm="1">
        <f t="array" ref="T4831">_xlfn.IFS(F4831&lt;=2,"0-2 Years",F4831&lt;=5,"3-5 Years",F4831&lt;=8,"6-8 Years",TRUE,"9-10 Years")</f>
        <v>3-5 Years</v>
      </c>
      <c r="U4831" t="str" cm="1">
        <f t="array" ref="U4831">_xlfn.IFS(P4831&gt;60,"High Risk",P4831&gt;30,"Medium Risk",TRUE,"Low Risk")</f>
        <v>High Risk</v>
      </c>
      <c r="V4831">
        <f t="shared" si="75"/>
        <v>5</v>
      </c>
    </row>
    <row r="4832" spans="1:22" x14ac:dyDescent="0.2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 s="2">
        <v>0</v>
      </c>
      <c r="H4832">
        <v>2</v>
      </c>
      <c r="I4832">
        <v>1</v>
      </c>
      <c r="J4832">
        <v>0</v>
      </c>
      <c r="K4832" s="1">
        <v>129149.06</v>
      </c>
      <c r="L4832">
        <v>0</v>
      </c>
      <c r="M4832">
        <v>4</v>
      </c>
      <c r="N4832">
        <v>4149</v>
      </c>
      <c r="O4832">
        <v>2</v>
      </c>
      <c r="P4832">
        <v>3</v>
      </c>
      <c r="Q4832">
        <v>0.5</v>
      </c>
      <c r="R4832">
        <v>16596</v>
      </c>
      <c r="S4832" t="str" cm="1">
        <f t="array" ref="S4832">_xlfn.IFS(E4835&lt;30,"18-29",E4835&lt;45,"30-44",TRUE,"45+")</f>
        <v>30-44</v>
      </c>
      <c r="T4832" t="str" cm="1">
        <f t="array" ref="T4832">_xlfn.IFS(F4832&lt;=2,"0-2 Years",F4832&lt;=5,"3-5 Years",F4832&lt;=8,"6-8 Years",TRUE,"9-10 Years")</f>
        <v>3-5 Years</v>
      </c>
      <c r="U4832" t="str" cm="1">
        <f t="array" ref="U4832">_xlfn.IFS(P4832&gt;60,"High Risk",P4832&gt;30,"Medium Risk",TRUE,"Low Risk")</f>
        <v>Low Risk</v>
      </c>
      <c r="V4832">
        <f t="shared" si="75"/>
        <v>6</v>
      </c>
    </row>
    <row r="4833" spans="1:22" x14ac:dyDescent="0.2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 s="2">
        <v>0</v>
      </c>
      <c r="H4833">
        <v>2</v>
      </c>
      <c r="I4833">
        <v>1</v>
      </c>
      <c r="J4833">
        <v>0</v>
      </c>
      <c r="K4833" s="1">
        <v>13218.6</v>
      </c>
      <c r="L4833">
        <v>0</v>
      </c>
      <c r="M4833">
        <v>7</v>
      </c>
      <c r="N4833">
        <v>2345</v>
      </c>
      <c r="O4833">
        <v>9</v>
      </c>
      <c r="P4833">
        <v>38</v>
      </c>
      <c r="Q4833">
        <v>1</v>
      </c>
      <c r="R4833">
        <v>16415</v>
      </c>
      <c r="S4833" t="str" cm="1">
        <f t="array" ref="S4833">_xlfn.IFS(E4836&lt;30,"18-29",E4836&lt;45,"30-44",TRUE,"45+")</f>
        <v>30-44</v>
      </c>
      <c r="T4833" t="str" cm="1">
        <f t="array" ref="T4833">_xlfn.IFS(F4833&lt;=2,"0-2 Years",F4833&lt;=5,"3-5 Years",F4833&lt;=8,"6-8 Years",TRUE,"9-10 Years")</f>
        <v>6-8 Years</v>
      </c>
      <c r="U4833" t="str" cm="1">
        <f t="array" ref="U4833">_xlfn.IFS(P4833&gt;60,"High Risk",P4833&gt;30,"Medium Risk",TRUE,"Low Risk")</f>
        <v>Medium Risk</v>
      </c>
      <c r="V4833">
        <f t="shared" si="75"/>
        <v>6</v>
      </c>
    </row>
    <row r="4834" spans="1:22" x14ac:dyDescent="0.2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 s="2">
        <v>0</v>
      </c>
      <c r="H4834">
        <v>1</v>
      </c>
      <c r="I4834">
        <v>1</v>
      </c>
      <c r="J4834">
        <v>1</v>
      </c>
      <c r="K4834" s="1">
        <v>160589.18</v>
      </c>
      <c r="L4834">
        <v>0</v>
      </c>
      <c r="M4834">
        <v>25</v>
      </c>
      <c r="N4834">
        <v>2537</v>
      </c>
      <c r="O4834">
        <v>2</v>
      </c>
      <c r="P4834">
        <v>112</v>
      </c>
      <c r="Q4834">
        <v>0.08</v>
      </c>
      <c r="R4834">
        <v>63425</v>
      </c>
      <c r="S4834" t="str" cm="1">
        <f t="array" ref="S4834">_xlfn.IFS(E4837&lt;30,"18-29",E4837&lt;45,"30-44",TRUE,"45+")</f>
        <v>30-44</v>
      </c>
      <c r="T4834" t="str" cm="1">
        <f t="array" ref="T4834">_xlfn.IFS(F4834&lt;=2,"0-2 Years",F4834&lt;=5,"3-5 Years",F4834&lt;=8,"6-8 Years",TRUE,"9-10 Years")</f>
        <v>6-8 Years</v>
      </c>
      <c r="U4834" t="str" cm="1">
        <f t="array" ref="U4834">_xlfn.IFS(P4834&gt;60,"High Risk",P4834&gt;30,"Medium Risk",TRUE,"Low Risk")</f>
        <v>High Risk</v>
      </c>
      <c r="V4834">
        <f t="shared" si="75"/>
        <v>6</v>
      </c>
    </row>
    <row r="4835" spans="1:22" hidden="1" x14ac:dyDescent="0.2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 s="2">
        <v>191775.65</v>
      </c>
      <c r="H4835">
        <v>1</v>
      </c>
      <c r="I4835">
        <v>1</v>
      </c>
      <c r="J4835">
        <v>0</v>
      </c>
      <c r="K4835" s="1">
        <v>179657.83</v>
      </c>
      <c r="L4835">
        <v>0</v>
      </c>
      <c r="M4835">
        <v>27</v>
      </c>
      <c r="N4835">
        <v>822</v>
      </c>
      <c r="O4835">
        <v>7</v>
      </c>
      <c r="P4835">
        <v>147</v>
      </c>
      <c r="Q4835">
        <v>0.25925925925925924</v>
      </c>
      <c r="R4835">
        <v>22194</v>
      </c>
      <c r="S4835" t="str" cm="1">
        <f t="array" ref="S4835">_xlfn.IFS(E4838&lt;30,"18-29",E4838&lt;45,"30-44",TRUE,"45+")</f>
        <v>18-29</v>
      </c>
      <c r="T4835" t="str" cm="1">
        <f t="array" ref="T4835">_xlfn.IFS(F4835&lt;=2,"0-2 Years",F4835&lt;=5,"3-5 Years",F4835&lt;=8,"6-8 Years",TRUE,"9-10 Years")</f>
        <v>9-10 Years</v>
      </c>
      <c r="U4835" t="str" cm="1">
        <f t="array" ref="U4835">_xlfn.IFS(P4835&gt;60,"High Risk",P4835&gt;30,"Medium Risk",TRUE,"Low Risk")</f>
        <v>High Risk</v>
      </c>
      <c r="V4835">
        <f t="shared" si="75"/>
        <v>5</v>
      </c>
    </row>
    <row r="4836" spans="1:22" x14ac:dyDescent="0.2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 s="2">
        <v>0</v>
      </c>
      <c r="H4836">
        <v>1</v>
      </c>
      <c r="I4836">
        <v>1</v>
      </c>
      <c r="J4836">
        <v>0</v>
      </c>
      <c r="K4836" s="1">
        <v>44335.54</v>
      </c>
      <c r="L4836">
        <v>1</v>
      </c>
      <c r="M4836">
        <v>30</v>
      </c>
      <c r="N4836">
        <v>1959</v>
      </c>
      <c r="O4836">
        <v>1</v>
      </c>
      <c r="P4836">
        <v>172</v>
      </c>
      <c r="Q4836">
        <v>3.3333333333333333E-2</v>
      </c>
      <c r="R4836">
        <v>58770</v>
      </c>
      <c r="S4836" t="str" cm="1">
        <f t="array" ref="S4836">_xlfn.IFS(E4839&lt;30,"18-29",E4839&lt;45,"30-44",TRUE,"45+")</f>
        <v>18-29</v>
      </c>
      <c r="T4836" t="str" cm="1">
        <f t="array" ref="T4836">_xlfn.IFS(F4836&lt;=2,"0-2 Years",F4836&lt;=5,"3-5 Years",F4836&lt;=8,"6-8 Years",TRUE,"9-10 Years")</f>
        <v>0-2 Years</v>
      </c>
      <c r="U4836" t="str" cm="1">
        <f t="array" ref="U4836">_xlfn.IFS(P4836&gt;60,"High Risk",P4836&gt;30,"Medium Risk",TRUE,"Low Risk")</f>
        <v>High Risk</v>
      </c>
      <c r="V4836">
        <f t="shared" si="75"/>
        <v>9</v>
      </c>
    </row>
    <row r="4837" spans="1:22" hidden="1" x14ac:dyDescent="0.2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 s="2">
        <v>85141.79</v>
      </c>
      <c r="H4837">
        <v>2</v>
      </c>
      <c r="I4837">
        <v>1</v>
      </c>
      <c r="J4837">
        <v>1</v>
      </c>
      <c r="K4837" s="1">
        <v>29217.37</v>
      </c>
      <c r="L4837">
        <v>0</v>
      </c>
      <c r="M4837">
        <v>3</v>
      </c>
      <c r="N4837">
        <v>4246</v>
      </c>
      <c r="O4837">
        <v>4</v>
      </c>
      <c r="P4837">
        <v>136</v>
      </c>
      <c r="Q4837">
        <v>1</v>
      </c>
      <c r="R4837">
        <v>12738</v>
      </c>
      <c r="S4837" t="str" cm="1">
        <f t="array" ref="S4837">_xlfn.IFS(E4840&lt;30,"18-29",E4840&lt;45,"30-44",TRUE,"45+")</f>
        <v>30-44</v>
      </c>
      <c r="T4837" t="str" cm="1">
        <f t="array" ref="T4837">_xlfn.IFS(F4837&lt;=2,"0-2 Years",F4837&lt;=5,"3-5 Years",F4837&lt;=8,"6-8 Years",TRUE,"9-10 Years")</f>
        <v>3-5 Years</v>
      </c>
      <c r="U4837" t="str" cm="1">
        <f t="array" ref="U4837">_xlfn.IFS(P4837&gt;60,"High Risk",P4837&gt;30,"Medium Risk",TRUE,"Low Risk")</f>
        <v>High Risk</v>
      </c>
      <c r="V4837">
        <f t="shared" si="75"/>
        <v>0</v>
      </c>
    </row>
    <row r="4838" spans="1:22" hidden="1" x14ac:dyDescent="0.2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 s="2">
        <v>126392.18</v>
      </c>
      <c r="H4838">
        <v>1</v>
      </c>
      <c r="I4838">
        <v>0</v>
      </c>
      <c r="J4838">
        <v>1</v>
      </c>
      <c r="K4838" s="1">
        <v>43651.49</v>
      </c>
      <c r="L4838">
        <v>0</v>
      </c>
      <c r="M4838">
        <v>27</v>
      </c>
      <c r="N4838">
        <v>2389</v>
      </c>
      <c r="O4838">
        <v>2</v>
      </c>
      <c r="P4838">
        <v>141</v>
      </c>
      <c r="Q4838">
        <v>7.407407407407407E-2</v>
      </c>
      <c r="R4838">
        <v>64503</v>
      </c>
      <c r="S4838" t="str" cm="1">
        <f t="array" ref="S4838">_xlfn.IFS(E4841&lt;30,"18-29",E4841&lt;45,"30-44",TRUE,"45+")</f>
        <v>45+</v>
      </c>
      <c r="T4838" t="str" cm="1">
        <f t="array" ref="T4838">_xlfn.IFS(F4838&lt;=2,"0-2 Years",F4838&lt;=5,"3-5 Years",F4838&lt;=8,"6-8 Years",TRUE,"9-10 Years")</f>
        <v>9-10 Years</v>
      </c>
      <c r="U4838" t="str" cm="1">
        <f t="array" ref="U4838">_xlfn.IFS(P4838&gt;60,"High Risk",P4838&gt;30,"Medium Risk",TRUE,"Low Risk")</f>
        <v>High Risk</v>
      </c>
      <c r="V4838">
        <f t="shared" si="75"/>
        <v>2</v>
      </c>
    </row>
    <row r="4839" spans="1:22" x14ac:dyDescent="0.2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 s="2">
        <v>0</v>
      </c>
      <c r="H4839">
        <v>2</v>
      </c>
      <c r="I4839">
        <v>1</v>
      </c>
      <c r="J4839">
        <v>0</v>
      </c>
      <c r="K4839" s="1">
        <v>159654</v>
      </c>
      <c r="L4839">
        <v>0</v>
      </c>
      <c r="M4839">
        <v>26</v>
      </c>
      <c r="N4839">
        <v>1720</v>
      </c>
      <c r="O4839">
        <v>8</v>
      </c>
      <c r="P4839">
        <v>30</v>
      </c>
      <c r="Q4839">
        <v>0.30769230769230771</v>
      </c>
      <c r="R4839">
        <v>44720</v>
      </c>
      <c r="S4839" t="str" cm="1">
        <f t="array" ref="S4839">_xlfn.IFS(E4842&lt;30,"18-29",E4842&lt;45,"30-44",TRUE,"45+")</f>
        <v>30-44</v>
      </c>
      <c r="T4839" t="str" cm="1">
        <f t="array" ref="T4839">_xlfn.IFS(F4839&lt;=2,"0-2 Years",F4839&lt;=5,"3-5 Years",F4839&lt;=8,"6-8 Years",TRUE,"9-10 Years")</f>
        <v>3-5 Years</v>
      </c>
      <c r="U4839" t="str" cm="1">
        <f t="array" ref="U4839">_xlfn.IFS(P4839&gt;60,"High Risk",P4839&gt;30,"Medium Risk",TRUE,"Low Risk")</f>
        <v>Low Risk</v>
      </c>
      <c r="V4839">
        <f t="shared" si="75"/>
        <v>6</v>
      </c>
    </row>
    <row r="4840" spans="1:22" hidden="1" x14ac:dyDescent="0.2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 s="2">
        <v>129860.37</v>
      </c>
      <c r="H4840">
        <v>1</v>
      </c>
      <c r="I4840">
        <v>0</v>
      </c>
      <c r="J4840">
        <v>0</v>
      </c>
      <c r="K4840" s="1">
        <v>17992.939999999999</v>
      </c>
      <c r="L4840">
        <v>0</v>
      </c>
      <c r="M4840">
        <v>17</v>
      </c>
      <c r="N4840">
        <v>3506</v>
      </c>
      <c r="O4840">
        <v>5</v>
      </c>
      <c r="P4840">
        <v>108</v>
      </c>
      <c r="Q4840">
        <v>0.29411764705882354</v>
      </c>
      <c r="R4840">
        <v>59602</v>
      </c>
      <c r="S4840" t="str" cm="1">
        <f t="array" ref="S4840">_xlfn.IFS(E4843&lt;30,"18-29",E4843&lt;45,"30-44",TRUE,"45+")</f>
        <v>30-44</v>
      </c>
      <c r="T4840" t="str" cm="1">
        <f t="array" ref="T4840">_xlfn.IFS(F4840&lt;=2,"0-2 Years",F4840&lt;=5,"3-5 Years",F4840&lt;=8,"6-8 Years",TRUE,"9-10 Years")</f>
        <v>9-10 Years</v>
      </c>
      <c r="U4840" t="str" cm="1">
        <f t="array" ref="U4840">_xlfn.IFS(P4840&gt;60,"High Risk",P4840&gt;30,"Medium Risk",TRUE,"Low Risk")</f>
        <v>High Risk</v>
      </c>
      <c r="V4840">
        <f t="shared" si="75"/>
        <v>5</v>
      </c>
    </row>
    <row r="4841" spans="1:22" x14ac:dyDescent="0.2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 s="2">
        <v>127642.44</v>
      </c>
      <c r="H4841">
        <v>1</v>
      </c>
      <c r="I4841">
        <v>1</v>
      </c>
      <c r="J4841">
        <v>0</v>
      </c>
      <c r="K4841" s="1">
        <v>141501.45000000001</v>
      </c>
      <c r="L4841">
        <v>1</v>
      </c>
      <c r="M4841">
        <v>11</v>
      </c>
      <c r="N4841">
        <v>3233</v>
      </c>
      <c r="O4841">
        <v>2</v>
      </c>
      <c r="P4841">
        <v>101</v>
      </c>
      <c r="Q4841">
        <v>0.18181818181818182</v>
      </c>
      <c r="R4841">
        <v>35563</v>
      </c>
      <c r="S4841" t="str" cm="1">
        <f t="array" ref="S4841">_xlfn.IFS(E4844&lt;30,"18-29",E4844&lt;45,"30-44",TRUE,"45+")</f>
        <v>45+</v>
      </c>
      <c r="T4841" t="str" cm="1">
        <f t="array" ref="T4841">_xlfn.IFS(F4841&lt;=2,"0-2 Years",F4841&lt;=5,"3-5 Years",F4841&lt;=8,"6-8 Years",TRUE,"9-10 Years")</f>
        <v>3-5 Years</v>
      </c>
      <c r="U4841" t="str" cm="1">
        <f t="array" ref="U4841">_xlfn.IFS(P4841&gt;60,"High Risk",P4841&gt;30,"Medium Risk",TRUE,"Low Risk")</f>
        <v>High Risk</v>
      </c>
      <c r="V4841">
        <f t="shared" si="75"/>
        <v>6</v>
      </c>
    </row>
    <row r="4842" spans="1:22" hidden="1" x14ac:dyDescent="0.2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 s="2">
        <v>0</v>
      </c>
      <c r="H4842">
        <v>2</v>
      </c>
      <c r="I4842">
        <v>1</v>
      </c>
      <c r="J4842">
        <v>1</v>
      </c>
      <c r="K4842" s="1">
        <v>93825.78</v>
      </c>
      <c r="L4842">
        <v>0</v>
      </c>
      <c r="M4842">
        <v>24</v>
      </c>
      <c r="N4842">
        <v>4250</v>
      </c>
      <c r="O4842">
        <v>0</v>
      </c>
      <c r="P4842">
        <v>156</v>
      </c>
      <c r="Q4842">
        <v>0</v>
      </c>
      <c r="R4842">
        <v>102000</v>
      </c>
      <c r="S4842" t="str" cm="1">
        <f t="array" ref="S4842">_xlfn.IFS(E4845&lt;30,"18-29",E4845&lt;45,"30-44",TRUE,"45+")</f>
        <v>18-29</v>
      </c>
      <c r="T4842" t="str" cm="1">
        <f t="array" ref="T4842">_xlfn.IFS(F4842&lt;=2,"0-2 Years",F4842&lt;=5,"3-5 Years",F4842&lt;=8,"6-8 Years",TRUE,"9-10 Years")</f>
        <v>0-2 Years</v>
      </c>
      <c r="U4842" t="str" cm="1">
        <f t="array" ref="U4842">_xlfn.IFS(P4842&gt;60,"High Risk",P4842&gt;30,"Medium Risk",TRUE,"Low Risk")</f>
        <v>High Risk</v>
      </c>
      <c r="V4842">
        <f t="shared" si="75"/>
        <v>4</v>
      </c>
    </row>
    <row r="4843" spans="1:22" hidden="1" x14ac:dyDescent="0.2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 s="2">
        <v>125584.17</v>
      </c>
      <c r="H4843">
        <v>2</v>
      </c>
      <c r="I4843">
        <v>1</v>
      </c>
      <c r="J4843">
        <v>1</v>
      </c>
      <c r="K4843" s="1">
        <v>41852.239999999998</v>
      </c>
      <c r="L4843">
        <v>1</v>
      </c>
      <c r="M4843">
        <v>17</v>
      </c>
      <c r="N4843">
        <v>3618</v>
      </c>
      <c r="O4843">
        <v>6</v>
      </c>
      <c r="P4843">
        <v>116</v>
      </c>
      <c r="Q4843">
        <v>0.35294117647058826</v>
      </c>
      <c r="R4843">
        <v>61506</v>
      </c>
      <c r="S4843" t="str" cm="1">
        <f t="array" ref="S4843">_xlfn.IFS(E4846&lt;30,"18-29",E4846&lt;45,"30-44",TRUE,"45+")</f>
        <v>30-44</v>
      </c>
      <c r="T4843" t="str" cm="1">
        <f t="array" ref="T4843">_xlfn.IFS(F4843&lt;=2,"0-2 Years",F4843&lt;=5,"3-5 Years",F4843&lt;=8,"6-8 Years",TRUE,"9-10 Years")</f>
        <v>3-5 Years</v>
      </c>
      <c r="U4843" t="str" cm="1">
        <f t="array" ref="U4843">_xlfn.IFS(P4843&gt;60,"High Risk",P4843&gt;30,"Medium Risk",TRUE,"Low Risk")</f>
        <v>High Risk</v>
      </c>
      <c r="V4843">
        <f t="shared" si="75"/>
        <v>0</v>
      </c>
    </row>
    <row r="4844" spans="1:22" hidden="1" x14ac:dyDescent="0.2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 s="2">
        <v>50911.21</v>
      </c>
      <c r="H4844">
        <v>3</v>
      </c>
      <c r="I4844">
        <v>0</v>
      </c>
      <c r="J4844">
        <v>0</v>
      </c>
      <c r="K4844" s="1">
        <v>97629.31</v>
      </c>
      <c r="L4844">
        <v>1</v>
      </c>
      <c r="M4844">
        <v>29</v>
      </c>
      <c r="N4844">
        <v>3463</v>
      </c>
      <c r="O4844">
        <v>7</v>
      </c>
      <c r="P4844">
        <v>91</v>
      </c>
      <c r="Q4844">
        <v>0.2413793103448276</v>
      </c>
      <c r="R4844">
        <v>100427</v>
      </c>
      <c r="S4844" t="str" cm="1">
        <f t="array" ref="S4844">_xlfn.IFS(E4847&lt;30,"18-29",E4847&lt;45,"30-44",TRUE,"45+")</f>
        <v>30-44</v>
      </c>
      <c r="T4844" t="str" cm="1">
        <f t="array" ref="T4844">_xlfn.IFS(F4844&lt;=2,"0-2 Years",F4844&lt;=5,"3-5 Years",F4844&lt;=8,"6-8 Years",TRUE,"9-10 Years")</f>
        <v>6-8 Years</v>
      </c>
      <c r="U4844" t="str" cm="1">
        <f t="array" ref="U4844">_xlfn.IFS(P4844&gt;60,"High Risk",P4844&gt;30,"Medium Risk",TRUE,"Low Risk")</f>
        <v>High Risk</v>
      </c>
      <c r="V4844">
        <f t="shared" si="75"/>
        <v>4</v>
      </c>
    </row>
    <row r="4845" spans="1:22" x14ac:dyDescent="0.2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 s="2">
        <v>91955.61</v>
      </c>
      <c r="H4845">
        <v>1</v>
      </c>
      <c r="I4845">
        <v>1</v>
      </c>
      <c r="J4845">
        <v>0</v>
      </c>
      <c r="K4845" s="1">
        <v>37065.660000000003</v>
      </c>
      <c r="L4845">
        <v>0</v>
      </c>
      <c r="M4845">
        <v>5</v>
      </c>
      <c r="N4845">
        <v>1845</v>
      </c>
      <c r="O4845">
        <v>8</v>
      </c>
      <c r="P4845">
        <v>98</v>
      </c>
      <c r="Q4845">
        <v>1</v>
      </c>
      <c r="R4845">
        <v>9225</v>
      </c>
      <c r="S4845" t="str" cm="1">
        <f t="array" ref="S4845">_xlfn.IFS(E4848&lt;30,"18-29",E4848&lt;45,"30-44",TRUE,"45+")</f>
        <v>30-44</v>
      </c>
      <c r="T4845" t="str" cm="1">
        <f t="array" ref="T4845">_xlfn.IFS(F4845&lt;=2,"0-2 Years",F4845&lt;=5,"3-5 Years",F4845&lt;=8,"6-8 Years",TRUE,"9-10 Years")</f>
        <v>0-2 Years</v>
      </c>
      <c r="U4845" t="str" cm="1">
        <f t="array" ref="U4845">_xlfn.IFS(P4845&gt;60,"High Risk",P4845&gt;30,"Medium Risk",TRUE,"Low Risk")</f>
        <v>High Risk</v>
      </c>
      <c r="V4845">
        <f t="shared" si="75"/>
        <v>6</v>
      </c>
    </row>
    <row r="4846" spans="1:22" hidden="1" x14ac:dyDescent="0.2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 s="2">
        <v>84266.44</v>
      </c>
      <c r="H4846">
        <v>2</v>
      </c>
      <c r="I4846">
        <v>0</v>
      </c>
      <c r="J4846">
        <v>0</v>
      </c>
      <c r="K4846" s="1">
        <v>38614.69</v>
      </c>
      <c r="L4846">
        <v>0</v>
      </c>
      <c r="M4846">
        <v>27</v>
      </c>
      <c r="N4846">
        <v>2893</v>
      </c>
      <c r="O4846">
        <v>8</v>
      </c>
      <c r="P4846">
        <v>170</v>
      </c>
      <c r="Q4846">
        <v>0.29629629629629628</v>
      </c>
      <c r="R4846">
        <v>78111</v>
      </c>
      <c r="S4846" t="str" cm="1">
        <f t="array" ref="S4846">_xlfn.IFS(E4849&lt;30,"18-29",E4849&lt;45,"30-44",TRUE,"45+")</f>
        <v>18-29</v>
      </c>
      <c r="T4846" t="str" cm="1">
        <f t="array" ref="T4846">_xlfn.IFS(F4846&lt;=2,"0-2 Years",F4846&lt;=5,"3-5 Years",F4846&lt;=8,"6-8 Years",TRUE,"9-10 Years")</f>
        <v>0-2 Years</v>
      </c>
      <c r="U4846" t="str" cm="1">
        <f t="array" ref="U4846">_xlfn.IFS(P4846&gt;60,"High Risk",P4846&gt;30,"Medium Risk",TRUE,"Low Risk")</f>
        <v>High Risk</v>
      </c>
      <c r="V4846">
        <f t="shared" si="75"/>
        <v>4</v>
      </c>
    </row>
    <row r="4847" spans="1:22" hidden="1" x14ac:dyDescent="0.2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 s="2">
        <v>147149.59</v>
      </c>
      <c r="H4847">
        <v>1</v>
      </c>
      <c r="I4847">
        <v>1</v>
      </c>
      <c r="J4847">
        <v>1</v>
      </c>
      <c r="K4847" s="1">
        <v>87816.86</v>
      </c>
      <c r="L4847">
        <v>0</v>
      </c>
      <c r="M4847">
        <v>8</v>
      </c>
      <c r="N4847">
        <v>2615</v>
      </c>
      <c r="O4847">
        <v>7</v>
      </c>
      <c r="P4847">
        <v>109</v>
      </c>
      <c r="Q4847">
        <v>0.875</v>
      </c>
      <c r="R4847">
        <v>20920</v>
      </c>
      <c r="S4847" t="str" cm="1">
        <f t="array" ref="S4847">_xlfn.IFS(E4850&lt;30,"18-29",E4850&lt;45,"30-44",TRUE,"45+")</f>
        <v>30-44</v>
      </c>
      <c r="T4847" t="str" cm="1">
        <f t="array" ref="T4847">_xlfn.IFS(F4847&lt;=2,"0-2 Years",F4847&lt;=5,"3-5 Years",F4847&lt;=8,"6-8 Years",TRUE,"9-10 Years")</f>
        <v>0-2 Years</v>
      </c>
      <c r="U4847" t="str" cm="1">
        <f t="array" ref="U4847">_xlfn.IFS(P4847&gt;60,"High Risk",P4847&gt;30,"Medium Risk",TRUE,"Low Risk")</f>
        <v>High Risk</v>
      </c>
      <c r="V4847">
        <f t="shared" si="75"/>
        <v>3</v>
      </c>
    </row>
    <row r="4848" spans="1:22" x14ac:dyDescent="0.2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 s="2">
        <v>0</v>
      </c>
      <c r="H4848">
        <v>2</v>
      </c>
      <c r="I4848">
        <v>1</v>
      </c>
      <c r="J4848">
        <v>0</v>
      </c>
      <c r="K4848" s="1">
        <v>184866.86</v>
      </c>
      <c r="L4848">
        <v>0</v>
      </c>
      <c r="M4848">
        <v>5</v>
      </c>
      <c r="N4848">
        <v>2732</v>
      </c>
      <c r="O4848">
        <v>10</v>
      </c>
      <c r="P4848">
        <v>27</v>
      </c>
      <c r="Q4848">
        <v>1</v>
      </c>
      <c r="R4848">
        <v>13660</v>
      </c>
      <c r="S4848" t="str" cm="1">
        <f t="array" ref="S4848">_xlfn.IFS(E4851&lt;30,"18-29",E4851&lt;45,"30-44",TRUE,"45+")</f>
        <v>45+</v>
      </c>
      <c r="T4848" t="str" cm="1">
        <f t="array" ref="T4848">_xlfn.IFS(F4848&lt;=2,"0-2 Years",F4848&lt;=5,"3-5 Years",F4848&lt;=8,"6-8 Years",TRUE,"9-10 Years")</f>
        <v>6-8 Years</v>
      </c>
      <c r="U4848" t="str" cm="1">
        <f t="array" ref="U4848">_xlfn.IFS(P4848&gt;60,"High Risk",P4848&gt;30,"Medium Risk",TRUE,"Low Risk")</f>
        <v>Low Risk</v>
      </c>
      <c r="V4848">
        <f t="shared" si="75"/>
        <v>6</v>
      </c>
    </row>
    <row r="4849" spans="1:22" hidden="1" x14ac:dyDescent="0.2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 s="2">
        <v>104822.45</v>
      </c>
      <c r="H4849">
        <v>1</v>
      </c>
      <c r="I4849">
        <v>0</v>
      </c>
      <c r="J4849">
        <v>1</v>
      </c>
      <c r="K4849" s="1">
        <v>160176.47</v>
      </c>
      <c r="L4849">
        <v>0</v>
      </c>
      <c r="M4849">
        <v>15</v>
      </c>
      <c r="N4849">
        <v>1428</v>
      </c>
      <c r="O4849">
        <v>5</v>
      </c>
      <c r="P4849">
        <v>148</v>
      </c>
      <c r="Q4849">
        <v>0.33333333333333331</v>
      </c>
      <c r="R4849">
        <v>21420</v>
      </c>
      <c r="S4849" t="str" cm="1">
        <f t="array" ref="S4849">_xlfn.IFS(E4852&lt;30,"18-29",E4852&lt;45,"30-44",TRUE,"45+")</f>
        <v>18-29</v>
      </c>
      <c r="T4849" t="str" cm="1">
        <f t="array" ref="T4849">_xlfn.IFS(F4849&lt;=2,"0-2 Years",F4849&lt;=5,"3-5 Years",F4849&lt;=8,"6-8 Years",TRUE,"9-10 Years")</f>
        <v>3-5 Years</v>
      </c>
      <c r="U4849" t="str" cm="1">
        <f t="array" ref="U4849">_xlfn.IFS(P4849&gt;60,"High Risk",P4849&gt;30,"Medium Risk",TRUE,"Low Risk")</f>
        <v>High Risk</v>
      </c>
      <c r="V4849">
        <f t="shared" si="75"/>
        <v>2</v>
      </c>
    </row>
    <row r="4850" spans="1:22" hidden="1" x14ac:dyDescent="0.2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 s="2">
        <v>146766.72</v>
      </c>
      <c r="H4850">
        <v>2</v>
      </c>
      <c r="I4850">
        <v>0</v>
      </c>
      <c r="J4850">
        <v>1</v>
      </c>
      <c r="K4850" s="1">
        <v>164357.1</v>
      </c>
      <c r="L4850">
        <v>0</v>
      </c>
      <c r="M4850">
        <v>15</v>
      </c>
      <c r="N4850">
        <v>3492</v>
      </c>
      <c r="O4850">
        <v>2</v>
      </c>
      <c r="P4850">
        <v>18</v>
      </c>
      <c r="Q4850">
        <v>0.13333333333333333</v>
      </c>
      <c r="R4850">
        <v>52380</v>
      </c>
      <c r="S4850" t="str" cm="1">
        <f t="array" ref="S4850">_xlfn.IFS(E4853&lt;30,"18-29",E4853&lt;45,"30-44",TRUE,"45+")</f>
        <v>45+</v>
      </c>
      <c r="T4850" t="str" cm="1">
        <f t="array" ref="T4850">_xlfn.IFS(F4850&lt;=2,"0-2 Years",F4850&lt;=5,"3-5 Years",F4850&lt;=8,"6-8 Years",TRUE,"9-10 Years")</f>
        <v>0-2 Years</v>
      </c>
      <c r="U4850" t="str" cm="1">
        <f t="array" ref="U4850">_xlfn.IFS(P4850&gt;60,"High Risk",P4850&gt;30,"Medium Risk",TRUE,"Low Risk")</f>
        <v>Low Risk</v>
      </c>
      <c r="V4850">
        <f t="shared" si="75"/>
        <v>1</v>
      </c>
    </row>
    <row r="4851" spans="1:22" hidden="1" x14ac:dyDescent="0.2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 s="2">
        <v>148745.92000000001</v>
      </c>
      <c r="H4851">
        <v>2</v>
      </c>
      <c r="I4851">
        <v>1</v>
      </c>
      <c r="J4851">
        <v>1</v>
      </c>
      <c r="K4851" s="1">
        <v>17818.330000000002</v>
      </c>
      <c r="L4851">
        <v>0</v>
      </c>
      <c r="M4851">
        <v>27</v>
      </c>
      <c r="N4851">
        <v>1069</v>
      </c>
      <c r="O4851">
        <v>0</v>
      </c>
      <c r="P4851">
        <v>170</v>
      </c>
      <c r="Q4851">
        <v>0</v>
      </c>
      <c r="R4851">
        <v>28863</v>
      </c>
      <c r="S4851" t="str" cm="1">
        <f t="array" ref="S4851">_xlfn.IFS(E4854&lt;30,"18-29",E4854&lt;45,"30-44",TRUE,"45+")</f>
        <v>30-44</v>
      </c>
      <c r="T4851" t="str" cm="1">
        <f t="array" ref="T4851">_xlfn.IFS(F4851&lt;=2,"0-2 Years",F4851&lt;=5,"3-5 Years",F4851&lt;=8,"6-8 Years",TRUE,"9-10 Years")</f>
        <v>6-8 Years</v>
      </c>
      <c r="U4851" t="str" cm="1">
        <f t="array" ref="U4851">_xlfn.IFS(P4851&gt;60,"High Risk",P4851&gt;30,"Medium Risk",TRUE,"Low Risk")</f>
        <v>High Risk</v>
      </c>
      <c r="V4851">
        <f t="shared" si="75"/>
        <v>1</v>
      </c>
    </row>
    <row r="4852" spans="1:22" x14ac:dyDescent="0.2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 s="2">
        <v>0</v>
      </c>
      <c r="H4852">
        <v>1</v>
      </c>
      <c r="I4852">
        <v>1</v>
      </c>
      <c r="J4852">
        <v>0</v>
      </c>
      <c r="K4852" s="1">
        <v>142680.64000000001</v>
      </c>
      <c r="L4852">
        <v>1</v>
      </c>
      <c r="M4852">
        <v>21</v>
      </c>
      <c r="N4852">
        <v>1638</v>
      </c>
      <c r="O4852">
        <v>8</v>
      </c>
      <c r="P4852">
        <v>178</v>
      </c>
      <c r="Q4852">
        <v>0.38095238095238093</v>
      </c>
      <c r="R4852">
        <v>34398</v>
      </c>
      <c r="S4852" t="str" cm="1">
        <f t="array" ref="S4852">_xlfn.IFS(E4855&lt;30,"18-29",E4855&lt;45,"30-44",TRUE,"45+")</f>
        <v>30-44</v>
      </c>
      <c r="T4852" t="str" cm="1">
        <f t="array" ref="T4852">_xlfn.IFS(F4852&lt;=2,"0-2 Years",F4852&lt;=5,"3-5 Years",F4852&lt;=8,"6-8 Years",TRUE,"9-10 Years")</f>
        <v>9-10 Years</v>
      </c>
      <c r="U4852" t="str" cm="1">
        <f t="array" ref="U4852">_xlfn.IFS(P4852&gt;60,"High Risk",P4852&gt;30,"Medium Risk",TRUE,"Low Risk")</f>
        <v>High Risk</v>
      </c>
      <c r="V4852">
        <f t="shared" si="75"/>
        <v>8</v>
      </c>
    </row>
    <row r="4853" spans="1:22" x14ac:dyDescent="0.2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 s="2">
        <v>0</v>
      </c>
      <c r="H4853">
        <v>1</v>
      </c>
      <c r="I4853">
        <v>1</v>
      </c>
      <c r="J4853">
        <v>0</v>
      </c>
      <c r="K4853" s="1">
        <v>85081.09</v>
      </c>
      <c r="L4853">
        <v>0</v>
      </c>
      <c r="M4853">
        <v>8</v>
      </c>
      <c r="N4853">
        <v>3033</v>
      </c>
      <c r="O4853">
        <v>0</v>
      </c>
      <c r="P4853">
        <v>106</v>
      </c>
      <c r="Q4853">
        <v>0</v>
      </c>
      <c r="R4853">
        <v>24264</v>
      </c>
      <c r="S4853" t="str" cm="1">
        <f t="array" ref="S4853">_xlfn.IFS(E4856&lt;30,"18-29",E4856&lt;45,"30-44",TRUE,"45+")</f>
        <v>18-29</v>
      </c>
      <c r="T4853" t="str" cm="1">
        <f t="array" ref="T4853">_xlfn.IFS(F4853&lt;=2,"0-2 Years",F4853&lt;=5,"3-5 Years",F4853&lt;=8,"6-8 Years",TRUE,"9-10 Years")</f>
        <v>0-2 Years</v>
      </c>
      <c r="U4853" t="str" cm="1">
        <f t="array" ref="U4853">_xlfn.IFS(P4853&gt;60,"High Risk",P4853&gt;30,"Medium Risk",TRUE,"Low Risk")</f>
        <v>High Risk</v>
      </c>
      <c r="V4853">
        <f t="shared" si="75"/>
        <v>10</v>
      </c>
    </row>
    <row r="4854" spans="1:22" hidden="1" x14ac:dyDescent="0.2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 s="2">
        <v>0</v>
      </c>
      <c r="H4854">
        <v>2</v>
      </c>
      <c r="I4854">
        <v>1</v>
      </c>
      <c r="J4854">
        <v>1</v>
      </c>
      <c r="K4854" s="1">
        <v>176450.19</v>
      </c>
      <c r="L4854">
        <v>0</v>
      </c>
      <c r="M4854">
        <v>30</v>
      </c>
      <c r="N4854">
        <v>3070</v>
      </c>
      <c r="O4854">
        <v>8</v>
      </c>
      <c r="P4854">
        <v>50</v>
      </c>
      <c r="Q4854">
        <v>0.26666666666666666</v>
      </c>
      <c r="R4854">
        <v>92100</v>
      </c>
      <c r="S4854" t="str" cm="1">
        <f t="array" ref="S4854">_xlfn.IFS(E4857&lt;30,"18-29",E4857&lt;45,"30-44",TRUE,"45+")</f>
        <v>30-44</v>
      </c>
      <c r="T4854" t="str" cm="1">
        <f t="array" ref="T4854">_xlfn.IFS(F4854&lt;=2,"0-2 Years",F4854&lt;=5,"3-5 Years",F4854&lt;=8,"6-8 Years",TRUE,"9-10 Years")</f>
        <v>3-5 Years</v>
      </c>
      <c r="U4854" t="str" cm="1">
        <f t="array" ref="U4854">_xlfn.IFS(P4854&gt;60,"High Risk",P4854&gt;30,"Medium Risk",TRUE,"Low Risk")</f>
        <v>Medium Risk</v>
      </c>
      <c r="V4854">
        <f t="shared" si="75"/>
        <v>3</v>
      </c>
    </row>
    <row r="4855" spans="1:22" hidden="1" x14ac:dyDescent="0.2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 s="2">
        <v>135203.81</v>
      </c>
      <c r="H4855">
        <v>2</v>
      </c>
      <c r="I4855">
        <v>1</v>
      </c>
      <c r="J4855">
        <v>1</v>
      </c>
      <c r="K4855" s="1">
        <v>121967.88</v>
      </c>
      <c r="L4855">
        <v>0</v>
      </c>
      <c r="M4855">
        <v>17</v>
      </c>
      <c r="N4855">
        <v>2273</v>
      </c>
      <c r="O4855">
        <v>1</v>
      </c>
      <c r="P4855">
        <v>53</v>
      </c>
      <c r="Q4855">
        <v>5.8823529411764705E-2</v>
      </c>
      <c r="R4855">
        <v>38641</v>
      </c>
      <c r="S4855" t="str" cm="1">
        <f t="array" ref="S4855">_xlfn.IFS(E4858&lt;30,"18-29",E4858&lt;45,"30-44",TRUE,"45+")</f>
        <v>30-44</v>
      </c>
      <c r="T4855" t="str" cm="1">
        <f t="array" ref="T4855">_xlfn.IFS(F4855&lt;=2,"0-2 Years",F4855&lt;=5,"3-5 Years",F4855&lt;=8,"6-8 Years",TRUE,"9-10 Years")</f>
        <v>6-8 Years</v>
      </c>
      <c r="U4855" t="str" cm="1">
        <f t="array" ref="U4855">_xlfn.IFS(P4855&gt;60,"High Risk",P4855&gt;30,"Medium Risk",TRUE,"Low Risk")</f>
        <v>Medium Risk</v>
      </c>
      <c r="V4855">
        <f t="shared" si="75"/>
        <v>0</v>
      </c>
    </row>
    <row r="4856" spans="1:22" hidden="1" x14ac:dyDescent="0.2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 s="2">
        <v>93301.97</v>
      </c>
      <c r="H4856">
        <v>2</v>
      </c>
      <c r="I4856">
        <v>0</v>
      </c>
      <c r="J4856">
        <v>1</v>
      </c>
      <c r="K4856" s="1">
        <v>127187.04</v>
      </c>
      <c r="L4856">
        <v>0</v>
      </c>
      <c r="M4856">
        <v>20</v>
      </c>
      <c r="N4856">
        <v>3534</v>
      </c>
      <c r="O4856">
        <v>7</v>
      </c>
      <c r="P4856">
        <v>96</v>
      </c>
      <c r="Q4856">
        <v>0.35</v>
      </c>
      <c r="R4856">
        <v>70680</v>
      </c>
      <c r="S4856" t="str" cm="1">
        <f t="array" ref="S4856">_xlfn.IFS(E4859&lt;30,"18-29",E4859&lt;45,"30-44",TRUE,"45+")</f>
        <v>18-29</v>
      </c>
      <c r="T4856" t="str" cm="1">
        <f t="array" ref="T4856">_xlfn.IFS(F4856&lt;=2,"0-2 Years",F4856&lt;=5,"3-5 Years",F4856&lt;=8,"6-8 Years",TRUE,"9-10 Years")</f>
        <v>0-2 Years</v>
      </c>
      <c r="U4856" t="str" cm="1">
        <f t="array" ref="U4856">_xlfn.IFS(P4856&gt;60,"High Risk",P4856&gt;30,"Medium Risk",TRUE,"Low Risk")</f>
        <v>High Risk</v>
      </c>
      <c r="V4856">
        <f t="shared" si="75"/>
        <v>1</v>
      </c>
    </row>
    <row r="4857" spans="1:22" hidden="1" x14ac:dyDescent="0.2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 s="2">
        <v>96341</v>
      </c>
      <c r="H4857">
        <v>2</v>
      </c>
      <c r="I4857">
        <v>0</v>
      </c>
      <c r="J4857">
        <v>0</v>
      </c>
      <c r="K4857" s="1">
        <v>108313.34</v>
      </c>
      <c r="L4857">
        <v>0</v>
      </c>
      <c r="M4857">
        <v>16</v>
      </c>
      <c r="N4857">
        <v>4335</v>
      </c>
      <c r="O4857">
        <v>4</v>
      </c>
      <c r="P4857">
        <v>21</v>
      </c>
      <c r="Q4857">
        <v>0.25</v>
      </c>
      <c r="R4857">
        <v>69360</v>
      </c>
      <c r="S4857" t="str" cm="1">
        <f t="array" ref="S4857">_xlfn.IFS(E4860&lt;30,"18-29",E4860&lt;45,"30-44",TRUE,"45+")</f>
        <v>30-44</v>
      </c>
      <c r="T4857" t="str" cm="1">
        <f t="array" ref="T4857">_xlfn.IFS(F4857&lt;=2,"0-2 Years",F4857&lt;=5,"3-5 Years",F4857&lt;=8,"6-8 Years",TRUE,"9-10 Years")</f>
        <v>3-5 Years</v>
      </c>
      <c r="U4857" t="str" cm="1">
        <f t="array" ref="U4857">_xlfn.IFS(P4857&gt;60,"High Risk",P4857&gt;30,"Medium Risk",TRUE,"Low Risk")</f>
        <v>Low Risk</v>
      </c>
      <c r="V4857">
        <f t="shared" si="75"/>
        <v>3</v>
      </c>
    </row>
    <row r="4858" spans="1:22" hidden="1" x14ac:dyDescent="0.2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 s="2">
        <v>165326.20000000001</v>
      </c>
      <c r="H4858">
        <v>1</v>
      </c>
      <c r="I4858">
        <v>1</v>
      </c>
      <c r="J4858">
        <v>1</v>
      </c>
      <c r="K4858" s="1">
        <v>57205.55</v>
      </c>
      <c r="L4858">
        <v>0</v>
      </c>
      <c r="M4858">
        <v>21</v>
      </c>
      <c r="N4858">
        <v>3299</v>
      </c>
      <c r="O4858">
        <v>1</v>
      </c>
      <c r="P4858">
        <v>96</v>
      </c>
      <c r="Q4858">
        <v>4.7619047619047616E-2</v>
      </c>
      <c r="R4858">
        <v>69279</v>
      </c>
      <c r="S4858" t="str" cm="1">
        <f t="array" ref="S4858">_xlfn.IFS(E4861&lt;30,"18-29",E4861&lt;45,"30-44",TRUE,"45+")</f>
        <v>18-29</v>
      </c>
      <c r="T4858" t="str" cm="1">
        <f t="array" ref="T4858">_xlfn.IFS(F4858&lt;=2,"0-2 Years",F4858&lt;=5,"3-5 Years",F4858&lt;=8,"6-8 Years",TRUE,"9-10 Years")</f>
        <v>6-8 Years</v>
      </c>
      <c r="U4858" t="str" cm="1">
        <f t="array" ref="U4858">_xlfn.IFS(P4858&gt;60,"High Risk",P4858&gt;30,"Medium Risk",TRUE,"Low Risk")</f>
        <v>High Risk</v>
      </c>
      <c r="V4858">
        <f t="shared" si="75"/>
        <v>2</v>
      </c>
    </row>
    <row r="4859" spans="1:22" hidden="1" x14ac:dyDescent="0.2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 s="2">
        <v>0</v>
      </c>
      <c r="H4859">
        <v>2</v>
      </c>
      <c r="I4859">
        <v>0</v>
      </c>
      <c r="J4859">
        <v>1</v>
      </c>
      <c r="K4859" s="1">
        <v>157891.85999999999</v>
      </c>
      <c r="L4859">
        <v>0</v>
      </c>
      <c r="M4859">
        <v>3</v>
      </c>
      <c r="N4859">
        <v>380</v>
      </c>
      <c r="O4859">
        <v>0</v>
      </c>
      <c r="P4859">
        <v>32</v>
      </c>
      <c r="Q4859">
        <v>0</v>
      </c>
      <c r="R4859">
        <v>1140</v>
      </c>
      <c r="S4859" t="str" cm="1">
        <f t="array" ref="S4859">_xlfn.IFS(E4862&lt;30,"18-29",E4862&lt;45,"30-44",TRUE,"45+")</f>
        <v>30-44</v>
      </c>
      <c r="T4859" t="str" cm="1">
        <f t="array" ref="T4859">_xlfn.IFS(F4859&lt;=2,"0-2 Years",F4859&lt;=5,"3-5 Years",F4859&lt;=8,"6-8 Years",TRUE,"9-10 Years")</f>
        <v>0-2 Years</v>
      </c>
      <c r="U4859" t="str" cm="1">
        <f t="array" ref="U4859">_xlfn.IFS(P4859&gt;60,"High Risk",P4859&gt;30,"Medium Risk",TRUE,"Low Risk")</f>
        <v>Medium Risk</v>
      </c>
      <c r="V4859">
        <f t="shared" si="75"/>
        <v>4</v>
      </c>
    </row>
    <row r="4860" spans="1:22" hidden="1" x14ac:dyDescent="0.2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 s="2">
        <v>99786.2</v>
      </c>
      <c r="H4860">
        <v>1</v>
      </c>
      <c r="I4860">
        <v>1</v>
      </c>
      <c r="J4860">
        <v>0</v>
      </c>
      <c r="K4860" s="1">
        <v>86927.53</v>
      </c>
      <c r="L4860">
        <v>0</v>
      </c>
      <c r="M4860">
        <v>18</v>
      </c>
      <c r="N4860">
        <v>4797</v>
      </c>
      <c r="O4860">
        <v>8</v>
      </c>
      <c r="P4860">
        <v>103</v>
      </c>
      <c r="Q4860">
        <v>0.44444444444444442</v>
      </c>
      <c r="R4860">
        <v>86346</v>
      </c>
      <c r="S4860" t="str" cm="1">
        <f t="array" ref="S4860">_xlfn.IFS(E4863&lt;30,"18-29",E4863&lt;45,"30-44",TRUE,"45+")</f>
        <v>18-29</v>
      </c>
      <c r="T4860" t="str" cm="1">
        <f t="array" ref="T4860">_xlfn.IFS(F4860&lt;=2,"0-2 Years",F4860&lt;=5,"3-5 Years",F4860&lt;=8,"6-8 Years",TRUE,"9-10 Years")</f>
        <v>9-10 Years</v>
      </c>
      <c r="U4860" t="str" cm="1">
        <f t="array" ref="U4860">_xlfn.IFS(P4860&gt;60,"High Risk",P4860&gt;30,"Medium Risk",TRUE,"Low Risk")</f>
        <v>High Risk</v>
      </c>
      <c r="V4860">
        <f t="shared" si="75"/>
        <v>5</v>
      </c>
    </row>
    <row r="4861" spans="1:22" hidden="1" x14ac:dyDescent="0.2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 s="2">
        <v>114440.24</v>
      </c>
      <c r="H4861">
        <v>1</v>
      </c>
      <c r="I4861">
        <v>1</v>
      </c>
      <c r="J4861">
        <v>1</v>
      </c>
      <c r="K4861" s="1">
        <v>107753.07</v>
      </c>
      <c r="L4861">
        <v>0</v>
      </c>
      <c r="M4861">
        <v>16</v>
      </c>
      <c r="N4861">
        <v>520</v>
      </c>
      <c r="O4861">
        <v>3</v>
      </c>
      <c r="P4861">
        <v>2</v>
      </c>
      <c r="Q4861">
        <v>0.1875</v>
      </c>
      <c r="R4861">
        <v>8320</v>
      </c>
      <c r="S4861" t="str" cm="1">
        <f t="array" ref="S4861">_xlfn.IFS(E4864&lt;30,"18-29",E4864&lt;45,"30-44",TRUE,"45+")</f>
        <v>45+</v>
      </c>
      <c r="T4861" t="str" cm="1">
        <f t="array" ref="T4861">_xlfn.IFS(F4861&lt;=2,"0-2 Years",F4861&lt;=5,"3-5 Years",F4861&lt;=8,"6-8 Years",TRUE,"9-10 Years")</f>
        <v>3-5 Years</v>
      </c>
      <c r="U4861" t="str" cm="1">
        <f t="array" ref="U4861">_xlfn.IFS(P4861&gt;60,"High Risk",P4861&gt;30,"Medium Risk",TRUE,"Low Risk")</f>
        <v>Low Risk</v>
      </c>
      <c r="V4861">
        <f t="shared" si="75"/>
        <v>2</v>
      </c>
    </row>
    <row r="4862" spans="1:22" hidden="1" x14ac:dyDescent="0.2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 s="2">
        <v>141573.54999999999</v>
      </c>
      <c r="H4862">
        <v>1</v>
      </c>
      <c r="I4862">
        <v>1</v>
      </c>
      <c r="J4862">
        <v>0</v>
      </c>
      <c r="K4862" s="1">
        <v>82158.14</v>
      </c>
      <c r="L4862">
        <v>0</v>
      </c>
      <c r="M4862">
        <v>7</v>
      </c>
      <c r="N4862">
        <v>3253</v>
      </c>
      <c r="O4862">
        <v>4</v>
      </c>
      <c r="P4862">
        <v>121</v>
      </c>
      <c r="Q4862">
        <v>0.5714285714285714</v>
      </c>
      <c r="R4862">
        <v>22771</v>
      </c>
      <c r="S4862" t="str" cm="1">
        <f t="array" ref="S4862">_xlfn.IFS(E4865&lt;30,"18-29",E4865&lt;45,"30-44",TRUE,"45+")</f>
        <v>30-44</v>
      </c>
      <c r="T4862" t="str" cm="1">
        <f t="array" ref="T4862">_xlfn.IFS(F4862&lt;=2,"0-2 Years",F4862&lt;=5,"3-5 Years",F4862&lt;=8,"6-8 Years",TRUE,"9-10 Years")</f>
        <v>3-5 Years</v>
      </c>
      <c r="U4862" t="str" cm="1">
        <f t="array" ref="U4862">_xlfn.IFS(P4862&gt;60,"High Risk",P4862&gt;30,"Medium Risk",TRUE,"Low Risk")</f>
        <v>High Risk</v>
      </c>
      <c r="V4862">
        <f t="shared" si="75"/>
        <v>5</v>
      </c>
    </row>
    <row r="4863" spans="1:22" x14ac:dyDescent="0.2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 s="2">
        <v>0</v>
      </c>
      <c r="H4863">
        <v>1</v>
      </c>
      <c r="I4863">
        <v>1</v>
      </c>
      <c r="J4863">
        <v>0</v>
      </c>
      <c r="K4863" s="1">
        <v>29135.89</v>
      </c>
      <c r="L4863">
        <v>1</v>
      </c>
      <c r="M4863">
        <v>2</v>
      </c>
      <c r="N4863">
        <v>3297</v>
      </c>
      <c r="O4863">
        <v>6</v>
      </c>
      <c r="P4863">
        <v>81</v>
      </c>
      <c r="Q4863">
        <v>1</v>
      </c>
      <c r="R4863">
        <v>6594</v>
      </c>
      <c r="S4863" t="str" cm="1">
        <f t="array" ref="S4863">_xlfn.IFS(E4866&lt;30,"18-29",E4866&lt;45,"30-44",TRUE,"45+")</f>
        <v>45+</v>
      </c>
      <c r="T4863" t="str" cm="1">
        <f t="array" ref="T4863">_xlfn.IFS(F4863&lt;=2,"0-2 Years",F4863&lt;=5,"3-5 Years",F4863&lt;=8,"6-8 Years",TRUE,"9-10 Years")</f>
        <v>9-10 Years</v>
      </c>
      <c r="U4863" t="str" cm="1">
        <f t="array" ref="U4863">_xlfn.IFS(P4863&gt;60,"High Risk",P4863&gt;30,"Medium Risk",TRUE,"Low Risk")</f>
        <v>High Risk</v>
      </c>
      <c r="V4863">
        <f t="shared" si="75"/>
        <v>8</v>
      </c>
    </row>
    <row r="4864" spans="1:22" hidden="1" x14ac:dyDescent="0.2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 s="2">
        <v>133676.65</v>
      </c>
      <c r="H4864">
        <v>1</v>
      </c>
      <c r="I4864">
        <v>0</v>
      </c>
      <c r="J4864">
        <v>1</v>
      </c>
      <c r="K4864" s="1">
        <v>17095.490000000002</v>
      </c>
      <c r="L4864">
        <v>0</v>
      </c>
      <c r="M4864">
        <v>19</v>
      </c>
      <c r="N4864">
        <v>2674</v>
      </c>
      <c r="O4864">
        <v>2</v>
      </c>
      <c r="P4864">
        <v>141</v>
      </c>
      <c r="Q4864">
        <v>0.10526315789473684</v>
      </c>
      <c r="R4864">
        <v>50806</v>
      </c>
      <c r="S4864" t="str" cm="1">
        <f t="array" ref="S4864">_xlfn.IFS(E4867&lt;30,"18-29",E4867&lt;45,"30-44",TRUE,"45+")</f>
        <v>18-29</v>
      </c>
      <c r="T4864" t="str" cm="1">
        <f t="array" ref="T4864">_xlfn.IFS(F4864&lt;=2,"0-2 Years",F4864&lt;=5,"3-5 Years",F4864&lt;=8,"6-8 Years",TRUE,"9-10 Years")</f>
        <v>0-2 Years</v>
      </c>
      <c r="U4864" t="str" cm="1">
        <f t="array" ref="U4864">_xlfn.IFS(P4864&gt;60,"High Risk",P4864&gt;30,"Medium Risk",TRUE,"Low Risk")</f>
        <v>High Risk</v>
      </c>
      <c r="V4864">
        <f t="shared" si="75"/>
        <v>4</v>
      </c>
    </row>
    <row r="4865" spans="1:22" hidden="1" x14ac:dyDescent="0.2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 s="2">
        <v>147493.70000000001</v>
      </c>
      <c r="H4865">
        <v>2</v>
      </c>
      <c r="I4865">
        <v>1</v>
      </c>
      <c r="J4865">
        <v>0</v>
      </c>
      <c r="K4865" s="1">
        <v>100447.53</v>
      </c>
      <c r="L4865">
        <v>0</v>
      </c>
      <c r="M4865">
        <v>24</v>
      </c>
      <c r="N4865">
        <v>3487</v>
      </c>
      <c r="O4865">
        <v>3</v>
      </c>
      <c r="P4865">
        <v>55</v>
      </c>
      <c r="Q4865">
        <v>0.125</v>
      </c>
      <c r="R4865">
        <v>83688</v>
      </c>
      <c r="S4865" t="str" cm="1">
        <f t="array" ref="S4865">_xlfn.IFS(E4868&lt;30,"18-29",E4868&lt;45,"30-44",TRUE,"45+")</f>
        <v>30-44</v>
      </c>
      <c r="T4865" t="str" cm="1">
        <f t="array" ref="T4865">_xlfn.IFS(F4865&lt;=2,"0-2 Years",F4865&lt;=5,"3-5 Years",F4865&lt;=8,"6-8 Years",TRUE,"9-10 Years")</f>
        <v>9-10 Years</v>
      </c>
      <c r="U4865" t="str" cm="1">
        <f t="array" ref="U4865">_xlfn.IFS(P4865&gt;60,"High Risk",P4865&gt;30,"Medium Risk",TRUE,"Low Risk")</f>
        <v>Medium Risk</v>
      </c>
      <c r="V4865">
        <f t="shared" si="75"/>
        <v>3</v>
      </c>
    </row>
    <row r="4866" spans="1:22" x14ac:dyDescent="0.2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 s="2">
        <v>0</v>
      </c>
      <c r="H4866">
        <v>1</v>
      </c>
      <c r="I4866">
        <v>1</v>
      </c>
      <c r="J4866">
        <v>0</v>
      </c>
      <c r="K4866" s="1">
        <v>83470.399999999994</v>
      </c>
      <c r="L4866">
        <v>1</v>
      </c>
      <c r="M4866">
        <v>24</v>
      </c>
      <c r="N4866">
        <v>4380</v>
      </c>
      <c r="O4866">
        <v>6</v>
      </c>
      <c r="P4866">
        <v>13</v>
      </c>
      <c r="Q4866">
        <v>0.25</v>
      </c>
      <c r="R4866">
        <v>105120</v>
      </c>
      <c r="S4866" t="str" cm="1">
        <f t="array" ref="S4866">_xlfn.IFS(E4869&lt;30,"18-29",E4869&lt;45,"30-44",TRUE,"45+")</f>
        <v>30-44</v>
      </c>
      <c r="T4866" t="str" cm="1">
        <f t="array" ref="T4866">_xlfn.IFS(F4866&lt;=2,"0-2 Years",F4866&lt;=5,"3-5 Years",F4866&lt;=8,"6-8 Years",TRUE,"9-10 Years")</f>
        <v>9-10 Years</v>
      </c>
      <c r="U4866" t="str" cm="1">
        <f t="array" ref="U4866">_xlfn.IFS(P4866&gt;60,"High Risk",P4866&gt;30,"Medium Risk",TRUE,"Low Risk")</f>
        <v>Low Risk</v>
      </c>
      <c r="V4866">
        <f t="shared" si="75"/>
        <v>9</v>
      </c>
    </row>
    <row r="4867" spans="1:22" x14ac:dyDescent="0.2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 s="2">
        <v>0</v>
      </c>
      <c r="H4867">
        <v>2</v>
      </c>
      <c r="I4867">
        <v>1</v>
      </c>
      <c r="J4867">
        <v>0</v>
      </c>
      <c r="K4867" s="1">
        <v>121846.81</v>
      </c>
      <c r="L4867">
        <v>0</v>
      </c>
      <c r="M4867">
        <v>21</v>
      </c>
      <c r="N4867">
        <v>214</v>
      </c>
      <c r="O4867">
        <v>8</v>
      </c>
      <c r="P4867">
        <v>24</v>
      </c>
      <c r="Q4867">
        <v>0.38095238095238093</v>
      </c>
      <c r="R4867">
        <v>4494</v>
      </c>
      <c r="S4867" t="str" cm="1">
        <f t="array" ref="S4867">_xlfn.IFS(E4870&lt;30,"18-29",E4870&lt;45,"30-44",TRUE,"45+")</f>
        <v>30-44</v>
      </c>
      <c r="T4867" t="str" cm="1">
        <f t="array" ref="T4867">_xlfn.IFS(F4867&lt;=2,"0-2 Years",F4867&lt;=5,"3-5 Years",F4867&lt;=8,"6-8 Years",TRUE,"9-10 Years")</f>
        <v>3-5 Years</v>
      </c>
      <c r="U4867" t="str" cm="1">
        <f t="array" ref="U4867">_xlfn.IFS(P4867&gt;60,"High Risk",P4867&gt;30,"Medium Risk",TRUE,"Low Risk")</f>
        <v>Low Risk</v>
      </c>
      <c r="V4867">
        <f t="shared" ref="V4867:V4930" si="76">IF(J4867=0,3,0)+IF(G4867=0,3,0)+IF(H4867=1,2,0)+IF(E4867&gt;45,1,0)+IF(F4867&lt;3,1,0)</f>
        <v>6</v>
      </c>
    </row>
    <row r="4868" spans="1:22" hidden="1" x14ac:dyDescent="0.2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 s="2">
        <v>95022.57</v>
      </c>
      <c r="H4868">
        <v>1</v>
      </c>
      <c r="I4868">
        <v>1</v>
      </c>
      <c r="J4868">
        <v>1</v>
      </c>
      <c r="K4868" s="1">
        <v>129107.59</v>
      </c>
      <c r="L4868">
        <v>0</v>
      </c>
      <c r="M4868">
        <v>12</v>
      </c>
      <c r="N4868">
        <v>3800</v>
      </c>
      <c r="O4868">
        <v>0</v>
      </c>
      <c r="P4868">
        <v>142</v>
      </c>
      <c r="Q4868">
        <v>0</v>
      </c>
      <c r="R4868">
        <v>45600</v>
      </c>
      <c r="S4868" t="str" cm="1">
        <f t="array" ref="S4868">_xlfn.IFS(E4871&lt;30,"18-29",E4871&lt;45,"30-44",TRUE,"45+")</f>
        <v>45+</v>
      </c>
      <c r="T4868" t="str" cm="1">
        <f t="array" ref="T4868">_xlfn.IFS(F4868&lt;=2,"0-2 Years",F4868&lt;=5,"3-5 Years",F4868&lt;=8,"6-8 Years",TRUE,"9-10 Years")</f>
        <v>3-5 Years</v>
      </c>
      <c r="U4868" t="str" cm="1">
        <f t="array" ref="U4868">_xlfn.IFS(P4868&gt;60,"High Risk",P4868&gt;30,"Medium Risk",TRUE,"Low Risk")</f>
        <v>High Risk</v>
      </c>
      <c r="V4868">
        <f t="shared" si="76"/>
        <v>2</v>
      </c>
    </row>
    <row r="4869" spans="1:22" x14ac:dyDescent="0.2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 s="2">
        <v>0</v>
      </c>
      <c r="H4869">
        <v>1</v>
      </c>
      <c r="I4869">
        <v>1</v>
      </c>
      <c r="J4869">
        <v>0</v>
      </c>
      <c r="K4869" s="1">
        <v>54726.43</v>
      </c>
      <c r="L4869">
        <v>0</v>
      </c>
      <c r="M4869">
        <v>30</v>
      </c>
      <c r="N4869">
        <v>2179</v>
      </c>
      <c r="O4869">
        <v>3</v>
      </c>
      <c r="P4869">
        <v>37</v>
      </c>
      <c r="Q4869">
        <v>0.1</v>
      </c>
      <c r="R4869">
        <v>65370</v>
      </c>
      <c r="S4869" t="str" cm="1">
        <f t="array" ref="S4869">_xlfn.IFS(E4872&lt;30,"18-29",E4872&lt;45,"30-44",TRUE,"45+")</f>
        <v>30-44</v>
      </c>
      <c r="T4869" t="str" cm="1">
        <f t="array" ref="T4869">_xlfn.IFS(F4869&lt;=2,"0-2 Years",F4869&lt;=5,"3-5 Years",F4869&lt;=8,"6-8 Years",TRUE,"9-10 Years")</f>
        <v>3-5 Years</v>
      </c>
      <c r="U4869" t="str" cm="1">
        <f t="array" ref="U4869">_xlfn.IFS(P4869&gt;60,"High Risk",P4869&gt;30,"Medium Risk",TRUE,"Low Risk")</f>
        <v>Medium Risk</v>
      </c>
      <c r="V4869">
        <f t="shared" si="76"/>
        <v>8</v>
      </c>
    </row>
    <row r="4870" spans="1:22" hidden="1" x14ac:dyDescent="0.2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 s="2">
        <v>0</v>
      </c>
      <c r="H4870">
        <v>1</v>
      </c>
      <c r="I4870">
        <v>1</v>
      </c>
      <c r="J4870">
        <v>1</v>
      </c>
      <c r="K4870" s="1">
        <v>116141.72</v>
      </c>
      <c r="L4870">
        <v>0</v>
      </c>
      <c r="M4870">
        <v>11</v>
      </c>
      <c r="N4870">
        <v>2244</v>
      </c>
      <c r="O4870">
        <v>10</v>
      </c>
      <c r="P4870">
        <v>173</v>
      </c>
      <c r="Q4870">
        <v>0.90909090909090906</v>
      </c>
      <c r="R4870">
        <v>24684</v>
      </c>
      <c r="S4870" t="str" cm="1">
        <f t="array" ref="S4870">_xlfn.IFS(E4873&lt;30,"18-29",E4873&lt;45,"30-44",TRUE,"45+")</f>
        <v>30-44</v>
      </c>
      <c r="T4870" t="str" cm="1">
        <f t="array" ref="T4870">_xlfn.IFS(F4870&lt;=2,"0-2 Years",F4870&lt;=5,"3-5 Years",F4870&lt;=8,"6-8 Years",TRUE,"9-10 Years")</f>
        <v>6-8 Years</v>
      </c>
      <c r="U4870" t="str" cm="1">
        <f t="array" ref="U4870">_xlfn.IFS(P4870&gt;60,"High Risk",P4870&gt;30,"Medium Risk",TRUE,"Low Risk")</f>
        <v>High Risk</v>
      </c>
      <c r="V4870">
        <f t="shared" si="76"/>
        <v>5</v>
      </c>
    </row>
    <row r="4871" spans="1:22" hidden="1" x14ac:dyDescent="0.2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 s="2">
        <v>149713.60999999999</v>
      </c>
      <c r="H4871">
        <v>3</v>
      </c>
      <c r="I4871">
        <v>1</v>
      </c>
      <c r="J4871">
        <v>1</v>
      </c>
      <c r="K4871" s="1">
        <v>124872.42</v>
      </c>
      <c r="L4871">
        <v>1</v>
      </c>
      <c r="M4871">
        <v>3</v>
      </c>
      <c r="N4871">
        <v>4619</v>
      </c>
      <c r="O4871">
        <v>4</v>
      </c>
      <c r="P4871">
        <v>76</v>
      </c>
      <c r="Q4871">
        <v>1</v>
      </c>
      <c r="R4871">
        <v>13857</v>
      </c>
      <c r="S4871" t="str" cm="1">
        <f t="array" ref="S4871">_xlfn.IFS(E4874&lt;30,"18-29",E4874&lt;45,"30-44",TRUE,"45+")</f>
        <v>30-44</v>
      </c>
      <c r="T4871" t="str" cm="1">
        <f t="array" ref="T4871">_xlfn.IFS(F4871&lt;=2,"0-2 Years",F4871&lt;=5,"3-5 Years",F4871&lt;=8,"6-8 Years",TRUE,"9-10 Years")</f>
        <v>3-5 Years</v>
      </c>
      <c r="U4871" t="str" cm="1">
        <f t="array" ref="U4871">_xlfn.IFS(P4871&gt;60,"High Risk",P4871&gt;30,"Medium Risk",TRUE,"Low Risk")</f>
        <v>High Risk</v>
      </c>
      <c r="V4871">
        <f t="shared" si="76"/>
        <v>1</v>
      </c>
    </row>
    <row r="4872" spans="1:22" x14ac:dyDescent="0.2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 s="2">
        <v>107963.38</v>
      </c>
      <c r="H4872">
        <v>1</v>
      </c>
      <c r="I4872">
        <v>0</v>
      </c>
      <c r="J4872">
        <v>0</v>
      </c>
      <c r="K4872" s="1">
        <v>186438.86</v>
      </c>
      <c r="L4872">
        <v>1</v>
      </c>
      <c r="M4872">
        <v>7</v>
      </c>
      <c r="N4872">
        <v>4432</v>
      </c>
      <c r="O4872">
        <v>9</v>
      </c>
      <c r="P4872">
        <v>142</v>
      </c>
      <c r="Q4872">
        <v>1</v>
      </c>
      <c r="R4872">
        <v>31024</v>
      </c>
      <c r="S4872" t="str" cm="1">
        <f t="array" ref="S4872">_xlfn.IFS(E4875&lt;30,"18-29",E4875&lt;45,"30-44",TRUE,"45+")</f>
        <v>30-44</v>
      </c>
      <c r="T4872" t="str" cm="1">
        <f t="array" ref="T4872">_xlfn.IFS(F4872&lt;=2,"0-2 Years",F4872&lt;=5,"3-5 Years",F4872&lt;=8,"6-8 Years",TRUE,"9-10 Years")</f>
        <v>0-2 Years</v>
      </c>
      <c r="U4872" t="str" cm="1">
        <f t="array" ref="U4872">_xlfn.IFS(P4872&gt;60,"High Risk",P4872&gt;30,"Medium Risk",TRUE,"Low Risk")</f>
        <v>High Risk</v>
      </c>
      <c r="V4872">
        <f t="shared" si="76"/>
        <v>6</v>
      </c>
    </row>
    <row r="4873" spans="1:22" x14ac:dyDescent="0.2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 s="2">
        <v>0</v>
      </c>
      <c r="H4873">
        <v>2</v>
      </c>
      <c r="I4873">
        <v>1</v>
      </c>
      <c r="J4873">
        <v>0</v>
      </c>
      <c r="K4873" s="1">
        <v>134281.10999999999</v>
      </c>
      <c r="L4873">
        <v>0</v>
      </c>
      <c r="M4873">
        <v>20</v>
      </c>
      <c r="N4873">
        <v>1563</v>
      </c>
      <c r="O4873">
        <v>8</v>
      </c>
      <c r="P4873">
        <v>50</v>
      </c>
      <c r="Q4873">
        <v>0.4</v>
      </c>
      <c r="R4873">
        <v>31260</v>
      </c>
      <c r="S4873" t="str" cm="1">
        <f t="array" ref="S4873">_xlfn.IFS(E4876&lt;30,"18-29",E4876&lt;45,"30-44",TRUE,"45+")</f>
        <v>30-44</v>
      </c>
      <c r="T4873" t="str" cm="1">
        <f t="array" ref="T4873">_xlfn.IFS(F4873&lt;=2,"0-2 Years",F4873&lt;=5,"3-5 Years",F4873&lt;=8,"6-8 Years",TRUE,"9-10 Years")</f>
        <v>3-5 Years</v>
      </c>
      <c r="U4873" t="str" cm="1">
        <f t="array" ref="U4873">_xlfn.IFS(P4873&gt;60,"High Risk",P4873&gt;30,"Medium Risk",TRUE,"Low Risk")</f>
        <v>Medium Risk</v>
      </c>
      <c r="V4873">
        <f t="shared" si="76"/>
        <v>6</v>
      </c>
    </row>
    <row r="4874" spans="1:22" x14ac:dyDescent="0.2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 s="2">
        <v>0</v>
      </c>
      <c r="H4874">
        <v>1</v>
      </c>
      <c r="I4874">
        <v>1</v>
      </c>
      <c r="J4874">
        <v>0</v>
      </c>
      <c r="K4874" s="1">
        <v>91044.47</v>
      </c>
      <c r="L4874">
        <v>0</v>
      </c>
      <c r="M4874">
        <v>20</v>
      </c>
      <c r="N4874">
        <v>1781</v>
      </c>
      <c r="O4874">
        <v>4</v>
      </c>
      <c r="P4874">
        <v>73</v>
      </c>
      <c r="Q4874">
        <v>0.2</v>
      </c>
      <c r="R4874">
        <v>35620</v>
      </c>
      <c r="S4874" t="str" cm="1">
        <f t="array" ref="S4874">_xlfn.IFS(E4877&lt;30,"18-29",E4877&lt;45,"30-44",TRUE,"45+")</f>
        <v>30-44</v>
      </c>
      <c r="T4874" t="str" cm="1">
        <f t="array" ref="T4874">_xlfn.IFS(F4874&lt;=2,"0-2 Years",F4874&lt;=5,"3-5 Years",F4874&lt;=8,"6-8 Years",TRUE,"9-10 Years")</f>
        <v>3-5 Years</v>
      </c>
      <c r="U4874" t="str" cm="1">
        <f t="array" ref="U4874">_xlfn.IFS(P4874&gt;60,"High Risk",P4874&gt;30,"Medium Risk",TRUE,"Low Risk")</f>
        <v>High Risk</v>
      </c>
      <c r="V4874">
        <f t="shared" si="76"/>
        <v>8</v>
      </c>
    </row>
    <row r="4875" spans="1:22" hidden="1" x14ac:dyDescent="0.2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 s="2">
        <v>0</v>
      </c>
      <c r="H4875">
        <v>2</v>
      </c>
      <c r="I4875">
        <v>1</v>
      </c>
      <c r="J4875">
        <v>1</v>
      </c>
      <c r="K4875" s="1">
        <v>74320.75</v>
      </c>
      <c r="L4875">
        <v>0</v>
      </c>
      <c r="M4875">
        <v>9</v>
      </c>
      <c r="N4875">
        <v>1868</v>
      </c>
      <c r="O4875">
        <v>1</v>
      </c>
      <c r="P4875">
        <v>86</v>
      </c>
      <c r="Q4875">
        <v>0.1111111111111111</v>
      </c>
      <c r="R4875">
        <v>16812</v>
      </c>
      <c r="S4875" t="str" cm="1">
        <f t="array" ref="S4875">_xlfn.IFS(E4878&lt;30,"18-29",E4878&lt;45,"30-44",TRUE,"45+")</f>
        <v>18-29</v>
      </c>
      <c r="T4875" t="str" cm="1">
        <f t="array" ref="T4875">_xlfn.IFS(F4875&lt;=2,"0-2 Years",F4875&lt;=5,"3-5 Years",F4875&lt;=8,"6-8 Years",TRUE,"9-10 Years")</f>
        <v>6-8 Years</v>
      </c>
      <c r="U4875" t="str" cm="1">
        <f t="array" ref="U4875">_xlfn.IFS(P4875&gt;60,"High Risk",P4875&gt;30,"Medium Risk",TRUE,"Low Risk")</f>
        <v>High Risk</v>
      </c>
      <c r="V4875">
        <f t="shared" si="76"/>
        <v>3</v>
      </c>
    </row>
    <row r="4876" spans="1:22" x14ac:dyDescent="0.2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 s="2">
        <v>0</v>
      </c>
      <c r="H4876">
        <v>2</v>
      </c>
      <c r="I4876">
        <v>1</v>
      </c>
      <c r="J4876">
        <v>0</v>
      </c>
      <c r="K4876" s="1">
        <v>9704.66</v>
      </c>
      <c r="L4876">
        <v>0</v>
      </c>
      <c r="M4876">
        <v>7</v>
      </c>
      <c r="N4876">
        <v>2380</v>
      </c>
      <c r="O4876">
        <v>10</v>
      </c>
      <c r="P4876">
        <v>111</v>
      </c>
      <c r="Q4876">
        <v>1</v>
      </c>
      <c r="R4876">
        <v>16660</v>
      </c>
      <c r="S4876" t="str" cm="1">
        <f t="array" ref="S4876">_xlfn.IFS(E4879&lt;30,"18-29",E4879&lt;45,"30-44",TRUE,"45+")</f>
        <v>30-44</v>
      </c>
      <c r="T4876" t="str" cm="1">
        <f t="array" ref="T4876">_xlfn.IFS(F4876&lt;=2,"0-2 Years",F4876&lt;=5,"3-5 Years",F4876&lt;=8,"6-8 Years",TRUE,"9-10 Years")</f>
        <v>6-8 Years</v>
      </c>
      <c r="U4876" t="str" cm="1">
        <f t="array" ref="U4876">_xlfn.IFS(P4876&gt;60,"High Risk",P4876&gt;30,"Medium Risk",TRUE,"Low Risk")</f>
        <v>High Risk</v>
      </c>
      <c r="V4876">
        <f t="shared" si="76"/>
        <v>6</v>
      </c>
    </row>
    <row r="4877" spans="1:22" hidden="1" x14ac:dyDescent="0.2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 s="2">
        <v>102017.25</v>
      </c>
      <c r="H4877">
        <v>2</v>
      </c>
      <c r="I4877">
        <v>0</v>
      </c>
      <c r="J4877">
        <v>0</v>
      </c>
      <c r="K4877" s="1">
        <v>128600.49</v>
      </c>
      <c r="L4877">
        <v>0</v>
      </c>
      <c r="M4877">
        <v>14</v>
      </c>
      <c r="N4877">
        <v>1695</v>
      </c>
      <c r="O4877">
        <v>7</v>
      </c>
      <c r="P4877">
        <v>33</v>
      </c>
      <c r="Q4877">
        <v>0.5</v>
      </c>
      <c r="R4877">
        <v>23730</v>
      </c>
      <c r="S4877" t="str" cm="1">
        <f t="array" ref="S4877">_xlfn.IFS(E4880&lt;30,"18-29",E4880&lt;45,"30-44",TRUE,"45+")</f>
        <v>18-29</v>
      </c>
      <c r="T4877" t="str" cm="1">
        <f t="array" ref="T4877">_xlfn.IFS(F4877&lt;=2,"0-2 Years",F4877&lt;=5,"3-5 Years",F4877&lt;=8,"6-8 Years",TRUE,"9-10 Years")</f>
        <v>9-10 Years</v>
      </c>
      <c r="U4877" t="str" cm="1">
        <f t="array" ref="U4877">_xlfn.IFS(P4877&gt;60,"High Risk",P4877&gt;30,"Medium Risk",TRUE,"Low Risk")</f>
        <v>Medium Risk</v>
      </c>
      <c r="V4877">
        <f t="shared" si="76"/>
        <v>3</v>
      </c>
    </row>
    <row r="4878" spans="1:22" x14ac:dyDescent="0.2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 s="2">
        <v>0</v>
      </c>
      <c r="H4878">
        <v>2</v>
      </c>
      <c r="I4878">
        <v>0</v>
      </c>
      <c r="J4878">
        <v>0</v>
      </c>
      <c r="K4878" s="1">
        <v>6468.24</v>
      </c>
      <c r="L4878">
        <v>0</v>
      </c>
      <c r="M4878">
        <v>19</v>
      </c>
      <c r="N4878">
        <v>1693</v>
      </c>
      <c r="O4878">
        <v>5</v>
      </c>
      <c r="P4878">
        <v>96</v>
      </c>
      <c r="Q4878">
        <v>0.26315789473684209</v>
      </c>
      <c r="R4878">
        <v>32167</v>
      </c>
      <c r="S4878" t="str" cm="1">
        <f t="array" ref="S4878">_xlfn.IFS(E4881&lt;30,"18-29",E4881&lt;45,"30-44",TRUE,"45+")</f>
        <v>30-44</v>
      </c>
      <c r="T4878" t="str" cm="1">
        <f t="array" ref="T4878">_xlfn.IFS(F4878&lt;=2,"0-2 Years",F4878&lt;=5,"3-5 Years",F4878&lt;=8,"6-8 Years",TRUE,"9-10 Years")</f>
        <v>6-8 Years</v>
      </c>
      <c r="U4878" t="str" cm="1">
        <f t="array" ref="U4878">_xlfn.IFS(P4878&gt;60,"High Risk",P4878&gt;30,"Medium Risk",TRUE,"Low Risk")</f>
        <v>High Risk</v>
      </c>
      <c r="V4878">
        <f t="shared" si="76"/>
        <v>6</v>
      </c>
    </row>
    <row r="4879" spans="1:22" x14ac:dyDescent="0.2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 s="2">
        <v>0</v>
      </c>
      <c r="H4879">
        <v>2</v>
      </c>
      <c r="I4879">
        <v>0</v>
      </c>
      <c r="J4879">
        <v>0</v>
      </c>
      <c r="K4879" s="1">
        <v>57898.58</v>
      </c>
      <c r="L4879">
        <v>0</v>
      </c>
      <c r="M4879">
        <v>9</v>
      </c>
      <c r="N4879">
        <v>2690</v>
      </c>
      <c r="O4879">
        <v>9</v>
      </c>
      <c r="P4879">
        <v>72</v>
      </c>
      <c r="Q4879">
        <v>1</v>
      </c>
      <c r="R4879">
        <v>24210</v>
      </c>
      <c r="S4879" t="str" cm="1">
        <f t="array" ref="S4879">_xlfn.IFS(E4882&lt;30,"18-29",E4882&lt;45,"30-44",TRUE,"45+")</f>
        <v>30-44</v>
      </c>
      <c r="T4879" t="str" cm="1">
        <f t="array" ref="T4879">_xlfn.IFS(F4879&lt;=2,"0-2 Years",F4879&lt;=5,"3-5 Years",F4879&lt;=8,"6-8 Years",TRUE,"9-10 Years")</f>
        <v>6-8 Years</v>
      </c>
      <c r="U4879" t="str" cm="1">
        <f t="array" ref="U4879">_xlfn.IFS(P4879&gt;60,"High Risk",P4879&gt;30,"Medium Risk",TRUE,"Low Risk")</f>
        <v>High Risk</v>
      </c>
      <c r="V4879">
        <f t="shared" si="76"/>
        <v>6</v>
      </c>
    </row>
    <row r="4880" spans="1:22" hidden="1" x14ac:dyDescent="0.2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 s="2">
        <v>96674.55</v>
      </c>
      <c r="H4880">
        <v>2</v>
      </c>
      <c r="I4880">
        <v>0</v>
      </c>
      <c r="J4880">
        <v>0</v>
      </c>
      <c r="K4880" s="1">
        <v>192120.66</v>
      </c>
      <c r="L4880">
        <v>0</v>
      </c>
      <c r="M4880">
        <v>17</v>
      </c>
      <c r="N4880">
        <v>3210</v>
      </c>
      <c r="O4880">
        <v>5</v>
      </c>
      <c r="P4880">
        <v>148</v>
      </c>
      <c r="Q4880">
        <v>0.29411764705882354</v>
      </c>
      <c r="R4880">
        <v>54570</v>
      </c>
      <c r="S4880" t="str" cm="1">
        <f t="array" ref="S4880">_xlfn.IFS(E4883&lt;30,"18-29",E4883&lt;45,"30-44",TRUE,"45+")</f>
        <v>30-44</v>
      </c>
      <c r="T4880" t="str" cm="1">
        <f t="array" ref="T4880">_xlfn.IFS(F4880&lt;=2,"0-2 Years",F4880&lt;=5,"3-5 Years",F4880&lt;=8,"6-8 Years",TRUE,"9-10 Years")</f>
        <v>6-8 Years</v>
      </c>
      <c r="U4880" t="str" cm="1">
        <f t="array" ref="U4880">_xlfn.IFS(P4880&gt;60,"High Risk",P4880&gt;30,"Medium Risk",TRUE,"Low Risk")</f>
        <v>High Risk</v>
      </c>
      <c r="V4880">
        <f t="shared" si="76"/>
        <v>3</v>
      </c>
    </row>
    <row r="4881" spans="1:22" hidden="1" x14ac:dyDescent="0.2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 s="2">
        <v>81811.710000000006</v>
      </c>
      <c r="H4881">
        <v>1</v>
      </c>
      <c r="I4881">
        <v>1</v>
      </c>
      <c r="J4881">
        <v>0</v>
      </c>
      <c r="K4881" s="1">
        <v>164213.53</v>
      </c>
      <c r="L4881">
        <v>1</v>
      </c>
      <c r="M4881">
        <v>30</v>
      </c>
      <c r="N4881">
        <v>2126</v>
      </c>
      <c r="O4881">
        <v>2</v>
      </c>
      <c r="P4881">
        <v>35</v>
      </c>
      <c r="Q4881">
        <v>6.6666666666666666E-2</v>
      </c>
      <c r="R4881">
        <v>63780</v>
      </c>
      <c r="S4881" t="str" cm="1">
        <f t="array" ref="S4881">_xlfn.IFS(E4884&lt;30,"18-29",E4884&lt;45,"30-44",TRUE,"45+")</f>
        <v>30-44</v>
      </c>
      <c r="T4881" t="str" cm="1">
        <f t="array" ref="T4881">_xlfn.IFS(F4881&lt;=2,"0-2 Years",F4881&lt;=5,"3-5 Years",F4881&lt;=8,"6-8 Years",TRUE,"9-10 Years")</f>
        <v>3-5 Years</v>
      </c>
      <c r="U4881" t="str" cm="1">
        <f t="array" ref="U4881">_xlfn.IFS(P4881&gt;60,"High Risk",P4881&gt;30,"Medium Risk",TRUE,"Low Risk")</f>
        <v>Medium Risk</v>
      </c>
      <c r="V4881">
        <f t="shared" si="76"/>
        <v>5</v>
      </c>
    </row>
    <row r="4882" spans="1:22" hidden="1" x14ac:dyDescent="0.2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 s="2">
        <v>79281.61</v>
      </c>
      <c r="H4882">
        <v>1</v>
      </c>
      <c r="I4882">
        <v>1</v>
      </c>
      <c r="J4882">
        <v>0</v>
      </c>
      <c r="K4882" s="1">
        <v>117547.76</v>
      </c>
      <c r="L4882">
        <v>0</v>
      </c>
      <c r="M4882">
        <v>13</v>
      </c>
      <c r="N4882">
        <v>4494</v>
      </c>
      <c r="O4882">
        <v>4</v>
      </c>
      <c r="P4882">
        <v>68</v>
      </c>
      <c r="Q4882">
        <v>0.30769230769230771</v>
      </c>
      <c r="R4882">
        <v>58422</v>
      </c>
      <c r="S4882" t="str" cm="1">
        <f t="array" ref="S4882">_xlfn.IFS(E4885&lt;30,"18-29",E4885&lt;45,"30-44",TRUE,"45+")</f>
        <v>30-44</v>
      </c>
      <c r="T4882" t="str" cm="1">
        <f t="array" ref="T4882">_xlfn.IFS(F4882&lt;=2,"0-2 Years",F4882&lt;=5,"3-5 Years",F4882&lt;=8,"6-8 Years",TRUE,"9-10 Years")</f>
        <v>3-5 Years</v>
      </c>
      <c r="U4882" t="str" cm="1">
        <f t="array" ref="U4882">_xlfn.IFS(P4882&gt;60,"High Risk",P4882&gt;30,"Medium Risk",TRUE,"Low Risk")</f>
        <v>High Risk</v>
      </c>
      <c r="V4882">
        <f t="shared" si="76"/>
        <v>5</v>
      </c>
    </row>
    <row r="4883" spans="1:22" x14ac:dyDescent="0.2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 s="2">
        <v>0</v>
      </c>
      <c r="H4883">
        <v>2</v>
      </c>
      <c r="I4883">
        <v>1</v>
      </c>
      <c r="J4883">
        <v>0</v>
      </c>
      <c r="K4883" s="1">
        <v>26149.25</v>
      </c>
      <c r="L4883">
        <v>0</v>
      </c>
      <c r="M4883">
        <v>12</v>
      </c>
      <c r="N4883">
        <v>3991</v>
      </c>
      <c r="O4883">
        <v>4</v>
      </c>
      <c r="P4883">
        <v>57</v>
      </c>
      <c r="Q4883">
        <v>0.33333333333333331</v>
      </c>
      <c r="R4883">
        <v>47892</v>
      </c>
      <c r="S4883" t="str" cm="1">
        <f t="array" ref="S4883">_xlfn.IFS(E4886&lt;30,"18-29",E4886&lt;45,"30-44",TRUE,"45+")</f>
        <v>45+</v>
      </c>
      <c r="T4883" t="str" cm="1">
        <f t="array" ref="T4883">_xlfn.IFS(F4883&lt;=2,"0-2 Years",F4883&lt;=5,"3-5 Years",F4883&lt;=8,"6-8 Years",TRUE,"9-10 Years")</f>
        <v>6-8 Years</v>
      </c>
      <c r="U4883" t="str" cm="1">
        <f t="array" ref="U4883">_xlfn.IFS(P4883&gt;60,"High Risk",P4883&gt;30,"Medium Risk",TRUE,"Low Risk")</f>
        <v>Medium Risk</v>
      </c>
      <c r="V4883">
        <f t="shared" si="76"/>
        <v>6</v>
      </c>
    </row>
    <row r="4884" spans="1:22" hidden="1" x14ac:dyDescent="0.2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 s="2">
        <v>122314.39</v>
      </c>
      <c r="H4884">
        <v>1</v>
      </c>
      <c r="I4884">
        <v>1</v>
      </c>
      <c r="J4884">
        <v>0</v>
      </c>
      <c r="K4884" s="1">
        <v>9181.66</v>
      </c>
      <c r="L4884">
        <v>0</v>
      </c>
      <c r="M4884">
        <v>16</v>
      </c>
      <c r="N4884">
        <v>3420</v>
      </c>
      <c r="O4884">
        <v>4</v>
      </c>
      <c r="P4884">
        <v>129</v>
      </c>
      <c r="Q4884">
        <v>0.25</v>
      </c>
      <c r="R4884">
        <v>54720</v>
      </c>
      <c r="S4884" t="str" cm="1">
        <f t="array" ref="S4884">_xlfn.IFS(E4887&lt;30,"18-29",E4887&lt;45,"30-44",TRUE,"45+")</f>
        <v>30-44</v>
      </c>
      <c r="T4884" t="str" cm="1">
        <f t="array" ref="T4884">_xlfn.IFS(F4884&lt;=2,"0-2 Years",F4884&lt;=5,"3-5 Years",F4884&lt;=8,"6-8 Years",TRUE,"9-10 Years")</f>
        <v>9-10 Years</v>
      </c>
      <c r="U4884" t="str" cm="1">
        <f t="array" ref="U4884">_xlfn.IFS(P4884&gt;60,"High Risk",P4884&gt;30,"Medium Risk",TRUE,"Low Risk")</f>
        <v>High Risk</v>
      </c>
      <c r="V4884">
        <f t="shared" si="76"/>
        <v>5</v>
      </c>
    </row>
    <row r="4885" spans="1:22" hidden="1" x14ac:dyDescent="0.2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 s="2">
        <v>140733.74</v>
      </c>
      <c r="H4885">
        <v>1</v>
      </c>
      <c r="I4885">
        <v>1</v>
      </c>
      <c r="J4885">
        <v>1</v>
      </c>
      <c r="K4885" s="1">
        <v>166588.76</v>
      </c>
      <c r="L4885">
        <v>0</v>
      </c>
      <c r="M4885">
        <v>8</v>
      </c>
      <c r="N4885">
        <v>1491</v>
      </c>
      <c r="O4885">
        <v>1</v>
      </c>
      <c r="P4885">
        <v>27</v>
      </c>
      <c r="Q4885">
        <v>0.125</v>
      </c>
      <c r="R4885">
        <v>11928</v>
      </c>
      <c r="S4885" t="str" cm="1">
        <f t="array" ref="S4885">_xlfn.IFS(E4888&lt;30,"18-29",E4888&lt;45,"30-44",TRUE,"45+")</f>
        <v>45+</v>
      </c>
      <c r="T4885" t="str" cm="1">
        <f t="array" ref="T4885">_xlfn.IFS(F4885&lt;=2,"0-2 Years",F4885&lt;=5,"3-5 Years",F4885&lt;=8,"6-8 Years",TRUE,"9-10 Years")</f>
        <v>6-8 Years</v>
      </c>
      <c r="U4885" t="str" cm="1">
        <f t="array" ref="U4885">_xlfn.IFS(P4885&gt;60,"High Risk",P4885&gt;30,"Medium Risk",TRUE,"Low Risk")</f>
        <v>Low Risk</v>
      </c>
      <c r="V4885">
        <f t="shared" si="76"/>
        <v>2</v>
      </c>
    </row>
    <row r="4886" spans="1:22" x14ac:dyDescent="0.2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 s="2">
        <v>116933.11</v>
      </c>
      <c r="H4886">
        <v>1</v>
      </c>
      <c r="I4886">
        <v>1</v>
      </c>
      <c r="J4886">
        <v>0</v>
      </c>
      <c r="K4886" s="1">
        <v>195053.58</v>
      </c>
      <c r="L4886">
        <v>1</v>
      </c>
      <c r="M4886">
        <v>4</v>
      </c>
      <c r="N4886">
        <v>1555</v>
      </c>
      <c r="O4886">
        <v>9</v>
      </c>
      <c r="P4886">
        <v>34</v>
      </c>
      <c r="Q4886">
        <v>1</v>
      </c>
      <c r="R4886">
        <v>6220</v>
      </c>
      <c r="S4886" t="str" cm="1">
        <f t="array" ref="S4886">_xlfn.IFS(E4889&lt;30,"18-29",E4889&lt;45,"30-44",TRUE,"45+")</f>
        <v>30-44</v>
      </c>
      <c r="T4886" t="str" cm="1">
        <f t="array" ref="T4886">_xlfn.IFS(F4886&lt;=2,"0-2 Years",F4886&lt;=5,"3-5 Years",F4886&lt;=8,"6-8 Years",TRUE,"9-10 Years")</f>
        <v>0-2 Years</v>
      </c>
      <c r="U4886" t="str" cm="1">
        <f t="array" ref="U4886">_xlfn.IFS(P4886&gt;60,"High Risk",P4886&gt;30,"Medium Risk",TRUE,"Low Risk")</f>
        <v>Medium Risk</v>
      </c>
      <c r="V4886">
        <f t="shared" si="76"/>
        <v>7</v>
      </c>
    </row>
    <row r="4887" spans="1:22" hidden="1" x14ac:dyDescent="0.2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 s="2">
        <v>165445.04</v>
      </c>
      <c r="H4887">
        <v>2</v>
      </c>
      <c r="I4887">
        <v>1</v>
      </c>
      <c r="J4887">
        <v>0</v>
      </c>
      <c r="K4887" s="1">
        <v>85787.31</v>
      </c>
      <c r="L4887">
        <v>0</v>
      </c>
      <c r="M4887">
        <v>10</v>
      </c>
      <c r="N4887">
        <v>1986</v>
      </c>
      <c r="O4887">
        <v>8</v>
      </c>
      <c r="P4887">
        <v>33</v>
      </c>
      <c r="Q4887">
        <v>0.8</v>
      </c>
      <c r="R4887">
        <v>19860</v>
      </c>
      <c r="S4887" t="str" cm="1">
        <f t="array" ref="S4887">_xlfn.IFS(E4890&lt;30,"18-29",E4890&lt;45,"30-44",TRUE,"45+")</f>
        <v>45+</v>
      </c>
      <c r="T4887" t="str" cm="1">
        <f t="array" ref="T4887">_xlfn.IFS(F4887&lt;=2,"0-2 Years",F4887&lt;=5,"3-5 Years",F4887&lt;=8,"6-8 Years",TRUE,"9-10 Years")</f>
        <v>3-5 Years</v>
      </c>
      <c r="U4887" t="str" cm="1">
        <f t="array" ref="U4887">_xlfn.IFS(P4887&gt;60,"High Risk",P4887&gt;30,"Medium Risk",TRUE,"Low Risk")</f>
        <v>Medium Risk</v>
      </c>
      <c r="V4887">
        <f t="shared" si="76"/>
        <v>3</v>
      </c>
    </row>
    <row r="4888" spans="1:22" x14ac:dyDescent="0.2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 s="2">
        <v>123805.03</v>
      </c>
      <c r="H4888">
        <v>1</v>
      </c>
      <c r="I4888">
        <v>1</v>
      </c>
      <c r="J4888">
        <v>0</v>
      </c>
      <c r="K4888" s="1">
        <v>102428.51</v>
      </c>
      <c r="L4888">
        <v>0</v>
      </c>
      <c r="M4888">
        <v>18</v>
      </c>
      <c r="N4888">
        <v>4576</v>
      </c>
      <c r="O4888">
        <v>7</v>
      </c>
      <c r="P4888">
        <v>103</v>
      </c>
      <c r="Q4888">
        <v>0.3888888888888889</v>
      </c>
      <c r="R4888">
        <v>82368</v>
      </c>
      <c r="S4888" t="str" cm="1">
        <f t="array" ref="S4888">_xlfn.IFS(E4891&lt;30,"18-29",E4891&lt;45,"30-44",TRUE,"45+")</f>
        <v>30-44</v>
      </c>
      <c r="T4888" t="str" cm="1">
        <f t="array" ref="T4888">_xlfn.IFS(F4888&lt;=2,"0-2 Years",F4888&lt;=5,"3-5 Years",F4888&lt;=8,"6-8 Years",TRUE,"9-10 Years")</f>
        <v>3-5 Years</v>
      </c>
      <c r="U4888" t="str" cm="1">
        <f t="array" ref="U4888">_xlfn.IFS(P4888&gt;60,"High Risk",P4888&gt;30,"Medium Risk",TRUE,"Low Risk")</f>
        <v>High Risk</v>
      </c>
      <c r="V4888">
        <f t="shared" si="76"/>
        <v>6</v>
      </c>
    </row>
    <row r="4889" spans="1:22" x14ac:dyDescent="0.2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 s="2">
        <v>107548.94</v>
      </c>
      <c r="H4889">
        <v>1</v>
      </c>
      <c r="I4889">
        <v>1</v>
      </c>
      <c r="J4889">
        <v>0</v>
      </c>
      <c r="K4889" s="1">
        <v>71175.94</v>
      </c>
      <c r="L4889">
        <v>0</v>
      </c>
      <c r="M4889">
        <v>8</v>
      </c>
      <c r="N4889">
        <v>2967</v>
      </c>
      <c r="O4889">
        <v>4</v>
      </c>
      <c r="P4889">
        <v>179</v>
      </c>
      <c r="Q4889">
        <v>0.5</v>
      </c>
      <c r="R4889">
        <v>23736</v>
      </c>
      <c r="S4889" t="str" cm="1">
        <f t="array" ref="S4889">_xlfn.IFS(E4892&lt;30,"18-29",E4892&lt;45,"30-44",TRUE,"45+")</f>
        <v>30-44</v>
      </c>
      <c r="T4889" t="str" cm="1">
        <f t="array" ref="T4889">_xlfn.IFS(F4889&lt;=2,"0-2 Years",F4889&lt;=5,"3-5 Years",F4889&lt;=8,"6-8 Years",TRUE,"9-10 Years")</f>
        <v>0-2 Years</v>
      </c>
      <c r="U4889" t="str" cm="1">
        <f t="array" ref="U4889">_xlfn.IFS(P4889&gt;60,"High Risk",P4889&gt;30,"Medium Risk",TRUE,"Low Risk")</f>
        <v>High Risk</v>
      </c>
      <c r="V4889">
        <f t="shared" si="76"/>
        <v>6</v>
      </c>
    </row>
    <row r="4890" spans="1:22" hidden="1" x14ac:dyDescent="0.2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 s="2">
        <v>111634.29</v>
      </c>
      <c r="H4890">
        <v>2</v>
      </c>
      <c r="I4890">
        <v>0</v>
      </c>
      <c r="J4890">
        <v>1</v>
      </c>
      <c r="K4890" s="1">
        <v>166440.32000000001</v>
      </c>
      <c r="L4890">
        <v>0</v>
      </c>
      <c r="M4890">
        <v>23</v>
      </c>
      <c r="N4890">
        <v>3874</v>
      </c>
      <c r="O4890">
        <v>9</v>
      </c>
      <c r="P4890">
        <v>162</v>
      </c>
      <c r="Q4890">
        <v>0.39130434782608697</v>
      </c>
      <c r="R4890">
        <v>89102</v>
      </c>
      <c r="S4890" t="str" cm="1">
        <f t="array" ref="S4890">_xlfn.IFS(E4893&lt;30,"18-29",E4893&lt;45,"30-44",TRUE,"45+")</f>
        <v>30-44</v>
      </c>
      <c r="T4890" t="str" cm="1">
        <f t="array" ref="T4890">_xlfn.IFS(F4890&lt;=2,"0-2 Years",F4890&lt;=5,"3-5 Years",F4890&lt;=8,"6-8 Years",TRUE,"9-10 Years")</f>
        <v>9-10 Years</v>
      </c>
      <c r="U4890" t="str" cm="1">
        <f t="array" ref="U4890">_xlfn.IFS(P4890&gt;60,"High Risk",P4890&gt;30,"Medium Risk",TRUE,"Low Risk")</f>
        <v>High Risk</v>
      </c>
      <c r="V4890">
        <f t="shared" si="76"/>
        <v>1</v>
      </c>
    </row>
    <row r="4891" spans="1:22" hidden="1" x14ac:dyDescent="0.2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 s="2">
        <v>109153.96</v>
      </c>
      <c r="H4891">
        <v>3</v>
      </c>
      <c r="I4891">
        <v>1</v>
      </c>
      <c r="J4891">
        <v>1</v>
      </c>
      <c r="K4891" s="1">
        <v>148848.76</v>
      </c>
      <c r="L4891">
        <v>1</v>
      </c>
      <c r="M4891">
        <v>22</v>
      </c>
      <c r="N4891">
        <v>1181</v>
      </c>
      <c r="O4891">
        <v>1</v>
      </c>
      <c r="P4891">
        <v>40</v>
      </c>
      <c r="Q4891">
        <v>4.5454545454545456E-2</v>
      </c>
      <c r="R4891">
        <v>25982</v>
      </c>
      <c r="S4891" t="str" cm="1">
        <f t="array" ref="S4891">_xlfn.IFS(E4894&lt;30,"18-29",E4894&lt;45,"30-44",TRUE,"45+")</f>
        <v>45+</v>
      </c>
      <c r="T4891" t="str" cm="1">
        <f t="array" ref="T4891">_xlfn.IFS(F4891&lt;=2,"0-2 Years",F4891&lt;=5,"3-5 Years",F4891&lt;=8,"6-8 Years",TRUE,"9-10 Years")</f>
        <v>6-8 Years</v>
      </c>
      <c r="U4891" t="str" cm="1">
        <f t="array" ref="U4891">_xlfn.IFS(P4891&gt;60,"High Risk",P4891&gt;30,"Medium Risk",TRUE,"Low Risk")</f>
        <v>Medium Risk</v>
      </c>
      <c r="V4891">
        <f t="shared" si="76"/>
        <v>0</v>
      </c>
    </row>
    <row r="4892" spans="1:22" x14ac:dyDescent="0.2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 s="2">
        <v>0</v>
      </c>
      <c r="H4892">
        <v>2</v>
      </c>
      <c r="I4892">
        <v>1</v>
      </c>
      <c r="J4892">
        <v>0</v>
      </c>
      <c r="K4892" s="1">
        <v>140286.69</v>
      </c>
      <c r="L4892">
        <v>0</v>
      </c>
      <c r="M4892">
        <v>4</v>
      </c>
      <c r="N4892">
        <v>3832</v>
      </c>
      <c r="O4892">
        <v>1</v>
      </c>
      <c r="P4892">
        <v>82</v>
      </c>
      <c r="Q4892">
        <v>0.25</v>
      </c>
      <c r="R4892">
        <v>15328</v>
      </c>
      <c r="S4892" t="str" cm="1">
        <f t="array" ref="S4892">_xlfn.IFS(E4895&lt;30,"18-29",E4895&lt;45,"30-44",TRUE,"45+")</f>
        <v>18-29</v>
      </c>
      <c r="T4892" t="str" cm="1">
        <f t="array" ref="T4892">_xlfn.IFS(F4892&lt;=2,"0-2 Years",F4892&lt;=5,"3-5 Years",F4892&lt;=8,"6-8 Years",TRUE,"9-10 Years")</f>
        <v>3-5 Years</v>
      </c>
      <c r="U4892" t="str" cm="1">
        <f t="array" ref="U4892">_xlfn.IFS(P4892&gt;60,"High Risk",P4892&gt;30,"Medium Risk",TRUE,"Low Risk")</f>
        <v>High Risk</v>
      </c>
      <c r="V4892">
        <f t="shared" si="76"/>
        <v>6</v>
      </c>
    </row>
    <row r="4893" spans="1:22" hidden="1" x14ac:dyDescent="0.2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 s="2">
        <v>86055.17</v>
      </c>
      <c r="H4893">
        <v>2</v>
      </c>
      <c r="I4893">
        <v>1</v>
      </c>
      <c r="J4893">
        <v>1</v>
      </c>
      <c r="K4893" s="1">
        <v>104220.5</v>
      </c>
      <c r="L4893">
        <v>0</v>
      </c>
      <c r="M4893">
        <v>18</v>
      </c>
      <c r="N4893">
        <v>3323</v>
      </c>
      <c r="O4893">
        <v>8</v>
      </c>
      <c r="P4893">
        <v>91</v>
      </c>
      <c r="Q4893">
        <v>0.44444444444444442</v>
      </c>
      <c r="R4893">
        <v>59814</v>
      </c>
      <c r="S4893" t="str" cm="1">
        <f t="array" ref="S4893">_xlfn.IFS(E4896&lt;30,"18-29",E4896&lt;45,"30-44",TRUE,"45+")</f>
        <v>30-44</v>
      </c>
      <c r="T4893" t="str" cm="1">
        <f t="array" ref="T4893">_xlfn.IFS(F4893&lt;=2,"0-2 Years",F4893&lt;=5,"3-5 Years",F4893&lt;=8,"6-8 Years",TRUE,"9-10 Years")</f>
        <v>3-5 Years</v>
      </c>
      <c r="U4893" t="str" cm="1">
        <f t="array" ref="U4893">_xlfn.IFS(P4893&gt;60,"High Risk",P4893&gt;30,"Medium Risk",TRUE,"Low Risk")</f>
        <v>High Risk</v>
      </c>
      <c r="V4893">
        <f t="shared" si="76"/>
        <v>0</v>
      </c>
    </row>
    <row r="4894" spans="1:22" x14ac:dyDescent="0.2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 s="2">
        <v>98438.23</v>
      </c>
      <c r="H4894">
        <v>1</v>
      </c>
      <c r="I4894">
        <v>0</v>
      </c>
      <c r="J4894">
        <v>0</v>
      </c>
      <c r="K4894" s="1">
        <v>70778.63</v>
      </c>
      <c r="L4894">
        <v>1</v>
      </c>
      <c r="M4894">
        <v>11</v>
      </c>
      <c r="N4894">
        <v>4923</v>
      </c>
      <c r="O4894">
        <v>8</v>
      </c>
      <c r="P4894">
        <v>179</v>
      </c>
      <c r="Q4894">
        <v>0.72727272727272729</v>
      </c>
      <c r="R4894">
        <v>54153</v>
      </c>
      <c r="S4894" t="str" cm="1">
        <f t="array" ref="S4894">_xlfn.IFS(E4897&lt;30,"18-29",E4897&lt;45,"30-44",TRUE,"45+")</f>
        <v>30-44</v>
      </c>
      <c r="T4894" t="str" cm="1">
        <f t="array" ref="T4894">_xlfn.IFS(F4894&lt;=2,"0-2 Years",F4894&lt;=5,"3-5 Years",F4894&lt;=8,"6-8 Years",TRUE,"9-10 Years")</f>
        <v>9-10 Years</v>
      </c>
      <c r="U4894" t="str" cm="1">
        <f t="array" ref="U4894">_xlfn.IFS(P4894&gt;60,"High Risk",P4894&gt;30,"Medium Risk",TRUE,"Low Risk")</f>
        <v>High Risk</v>
      </c>
      <c r="V4894">
        <f t="shared" si="76"/>
        <v>6</v>
      </c>
    </row>
    <row r="4895" spans="1:22" x14ac:dyDescent="0.2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 s="2">
        <v>0</v>
      </c>
      <c r="H4895">
        <v>2</v>
      </c>
      <c r="I4895">
        <v>1</v>
      </c>
      <c r="J4895">
        <v>0</v>
      </c>
      <c r="K4895" s="1">
        <v>65868.28</v>
      </c>
      <c r="L4895">
        <v>0</v>
      </c>
      <c r="M4895">
        <v>4</v>
      </c>
      <c r="N4895">
        <v>4086</v>
      </c>
      <c r="O4895">
        <v>0</v>
      </c>
      <c r="P4895">
        <v>59</v>
      </c>
      <c r="Q4895">
        <v>0</v>
      </c>
      <c r="R4895">
        <v>16344</v>
      </c>
      <c r="S4895" t="str" cm="1">
        <f t="array" ref="S4895">_xlfn.IFS(E4898&lt;30,"18-29",E4898&lt;45,"30-44",TRUE,"45+")</f>
        <v>30-44</v>
      </c>
      <c r="T4895" t="str" cm="1">
        <f t="array" ref="T4895">_xlfn.IFS(F4895&lt;=2,"0-2 Years",F4895&lt;=5,"3-5 Years",F4895&lt;=8,"6-8 Years",TRUE,"9-10 Years")</f>
        <v>3-5 Years</v>
      </c>
      <c r="U4895" t="str" cm="1">
        <f t="array" ref="U4895">_xlfn.IFS(P4895&gt;60,"High Risk",P4895&gt;30,"Medium Risk",TRUE,"Low Risk")</f>
        <v>Medium Risk</v>
      </c>
      <c r="V4895">
        <f t="shared" si="76"/>
        <v>6</v>
      </c>
    </row>
    <row r="4896" spans="1:22" hidden="1" x14ac:dyDescent="0.2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 s="2">
        <v>144705.87</v>
      </c>
      <c r="H4896">
        <v>2</v>
      </c>
      <c r="I4896">
        <v>0</v>
      </c>
      <c r="J4896">
        <v>0</v>
      </c>
      <c r="K4896" s="1">
        <v>171482.56</v>
      </c>
      <c r="L4896">
        <v>0</v>
      </c>
      <c r="M4896">
        <v>20</v>
      </c>
      <c r="N4896">
        <v>3304</v>
      </c>
      <c r="O4896">
        <v>7</v>
      </c>
      <c r="P4896">
        <v>168</v>
      </c>
      <c r="Q4896">
        <v>0.35</v>
      </c>
      <c r="R4896">
        <v>66080</v>
      </c>
      <c r="S4896" t="str" cm="1">
        <f t="array" ref="S4896">_xlfn.IFS(E4899&lt;30,"18-29",E4899&lt;45,"30-44",TRUE,"45+")</f>
        <v>30-44</v>
      </c>
      <c r="T4896" t="str" cm="1">
        <f t="array" ref="T4896">_xlfn.IFS(F4896&lt;=2,"0-2 Years",F4896&lt;=5,"3-5 Years",F4896&lt;=8,"6-8 Years",TRUE,"9-10 Years")</f>
        <v>6-8 Years</v>
      </c>
      <c r="U4896" t="str" cm="1">
        <f t="array" ref="U4896">_xlfn.IFS(P4896&gt;60,"High Risk",P4896&gt;30,"Medium Risk",TRUE,"Low Risk")</f>
        <v>High Risk</v>
      </c>
      <c r="V4896">
        <f t="shared" si="76"/>
        <v>3</v>
      </c>
    </row>
    <row r="4897" spans="1:22" hidden="1" x14ac:dyDescent="0.2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 s="2">
        <v>0</v>
      </c>
      <c r="H4897">
        <v>2</v>
      </c>
      <c r="I4897">
        <v>1</v>
      </c>
      <c r="J4897">
        <v>1</v>
      </c>
      <c r="K4897" s="1">
        <v>143204.41</v>
      </c>
      <c r="L4897">
        <v>0</v>
      </c>
      <c r="M4897">
        <v>27</v>
      </c>
      <c r="N4897">
        <v>1369</v>
      </c>
      <c r="O4897">
        <v>1</v>
      </c>
      <c r="P4897">
        <v>2</v>
      </c>
      <c r="Q4897">
        <v>3.7037037037037035E-2</v>
      </c>
      <c r="R4897">
        <v>36963</v>
      </c>
      <c r="S4897" t="str" cm="1">
        <f t="array" ref="S4897">_xlfn.IFS(E4900&lt;30,"18-29",E4900&lt;45,"30-44",TRUE,"45+")</f>
        <v>30-44</v>
      </c>
      <c r="T4897" t="str" cm="1">
        <f t="array" ref="T4897">_xlfn.IFS(F4897&lt;=2,"0-2 Years",F4897&lt;=5,"3-5 Years",F4897&lt;=8,"6-8 Years",TRUE,"9-10 Years")</f>
        <v>6-8 Years</v>
      </c>
      <c r="U4897" t="str" cm="1">
        <f t="array" ref="U4897">_xlfn.IFS(P4897&gt;60,"High Risk",P4897&gt;30,"Medium Risk",TRUE,"Low Risk")</f>
        <v>Low Risk</v>
      </c>
      <c r="V4897">
        <f t="shared" si="76"/>
        <v>3</v>
      </c>
    </row>
    <row r="4898" spans="1:22" hidden="1" x14ac:dyDescent="0.2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 s="2">
        <v>91612.91</v>
      </c>
      <c r="H4898">
        <v>1</v>
      </c>
      <c r="I4898">
        <v>1</v>
      </c>
      <c r="J4898">
        <v>1</v>
      </c>
      <c r="K4898" s="1">
        <v>28427.84</v>
      </c>
      <c r="L4898">
        <v>0</v>
      </c>
      <c r="M4898">
        <v>9</v>
      </c>
      <c r="N4898">
        <v>4550</v>
      </c>
      <c r="O4898">
        <v>5</v>
      </c>
      <c r="P4898">
        <v>17</v>
      </c>
      <c r="Q4898">
        <v>0.55555555555555558</v>
      </c>
      <c r="R4898">
        <v>40950</v>
      </c>
      <c r="S4898" t="str" cm="1">
        <f t="array" ref="S4898">_xlfn.IFS(E4901&lt;30,"18-29",E4901&lt;45,"30-44",TRUE,"45+")</f>
        <v>30-44</v>
      </c>
      <c r="T4898" t="str" cm="1">
        <f t="array" ref="T4898">_xlfn.IFS(F4898&lt;=2,"0-2 Years",F4898&lt;=5,"3-5 Years",F4898&lt;=8,"6-8 Years",TRUE,"9-10 Years")</f>
        <v>3-5 Years</v>
      </c>
      <c r="U4898" t="str" cm="1">
        <f t="array" ref="U4898">_xlfn.IFS(P4898&gt;60,"High Risk",P4898&gt;30,"Medium Risk",TRUE,"Low Risk")</f>
        <v>Low Risk</v>
      </c>
      <c r="V4898">
        <f t="shared" si="76"/>
        <v>2</v>
      </c>
    </row>
    <row r="4899" spans="1:22" x14ac:dyDescent="0.2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 s="2">
        <v>0</v>
      </c>
      <c r="H4899">
        <v>1</v>
      </c>
      <c r="I4899">
        <v>1</v>
      </c>
      <c r="J4899">
        <v>0</v>
      </c>
      <c r="K4899" s="1">
        <v>78387.320000000007</v>
      </c>
      <c r="L4899">
        <v>0</v>
      </c>
      <c r="M4899">
        <v>21</v>
      </c>
      <c r="N4899">
        <v>4750</v>
      </c>
      <c r="O4899">
        <v>3</v>
      </c>
      <c r="P4899">
        <v>12</v>
      </c>
      <c r="Q4899">
        <v>0.14285714285714285</v>
      </c>
      <c r="R4899">
        <v>99750</v>
      </c>
      <c r="S4899" t="str" cm="1">
        <f t="array" ref="S4899">_xlfn.IFS(E4902&lt;30,"18-29",E4902&lt;45,"30-44",TRUE,"45+")</f>
        <v>30-44</v>
      </c>
      <c r="T4899" t="str" cm="1">
        <f t="array" ref="T4899">_xlfn.IFS(F4899&lt;=2,"0-2 Years",F4899&lt;=5,"3-5 Years",F4899&lt;=8,"6-8 Years",TRUE,"9-10 Years")</f>
        <v>0-2 Years</v>
      </c>
      <c r="U4899" t="str" cm="1">
        <f t="array" ref="U4899">_xlfn.IFS(P4899&gt;60,"High Risk",P4899&gt;30,"Medium Risk",TRUE,"Low Risk")</f>
        <v>Low Risk</v>
      </c>
      <c r="V4899">
        <f t="shared" si="76"/>
        <v>9</v>
      </c>
    </row>
    <row r="4900" spans="1:22" hidden="1" x14ac:dyDescent="0.2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 s="2">
        <v>0</v>
      </c>
      <c r="H4900">
        <v>1</v>
      </c>
      <c r="I4900">
        <v>0</v>
      </c>
      <c r="J4900">
        <v>1</v>
      </c>
      <c r="K4900" s="1">
        <v>161076.92000000001</v>
      </c>
      <c r="L4900">
        <v>0</v>
      </c>
      <c r="M4900">
        <v>27</v>
      </c>
      <c r="N4900">
        <v>4589</v>
      </c>
      <c r="O4900">
        <v>9</v>
      </c>
      <c r="P4900">
        <v>135</v>
      </c>
      <c r="Q4900">
        <v>0.33333333333333331</v>
      </c>
      <c r="R4900">
        <v>123903</v>
      </c>
      <c r="S4900" t="str" cm="1">
        <f t="array" ref="S4900">_xlfn.IFS(E4903&lt;30,"18-29",E4903&lt;45,"30-44",TRUE,"45+")</f>
        <v>45+</v>
      </c>
      <c r="T4900" t="str" cm="1">
        <f t="array" ref="T4900">_xlfn.IFS(F4900&lt;=2,"0-2 Years",F4900&lt;=5,"3-5 Years",F4900&lt;=8,"6-8 Years",TRUE,"9-10 Years")</f>
        <v>6-8 Years</v>
      </c>
      <c r="U4900" t="str" cm="1">
        <f t="array" ref="U4900">_xlfn.IFS(P4900&gt;60,"High Risk",P4900&gt;30,"Medium Risk",TRUE,"Low Risk")</f>
        <v>High Risk</v>
      </c>
      <c r="V4900">
        <f t="shared" si="76"/>
        <v>5</v>
      </c>
    </row>
    <row r="4901" spans="1:22" hidden="1" x14ac:dyDescent="0.2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 s="2">
        <v>192122.84</v>
      </c>
      <c r="H4901">
        <v>1</v>
      </c>
      <c r="I4901">
        <v>1</v>
      </c>
      <c r="J4901">
        <v>1</v>
      </c>
      <c r="K4901" s="1">
        <v>54277.45</v>
      </c>
      <c r="L4901">
        <v>1</v>
      </c>
      <c r="M4901">
        <v>25</v>
      </c>
      <c r="N4901">
        <v>3688</v>
      </c>
      <c r="O4901">
        <v>4</v>
      </c>
      <c r="P4901">
        <v>6</v>
      </c>
      <c r="Q4901">
        <v>0.16</v>
      </c>
      <c r="R4901">
        <v>92200</v>
      </c>
      <c r="S4901" t="str" cm="1">
        <f t="array" ref="S4901">_xlfn.IFS(E4904&lt;30,"18-29",E4904&lt;45,"30-44",TRUE,"45+")</f>
        <v>30-44</v>
      </c>
      <c r="T4901" t="str" cm="1">
        <f t="array" ref="T4901">_xlfn.IFS(F4901&lt;=2,"0-2 Years",F4901&lt;=5,"3-5 Years",F4901&lt;=8,"6-8 Years",TRUE,"9-10 Years")</f>
        <v>9-10 Years</v>
      </c>
      <c r="U4901" t="str" cm="1">
        <f t="array" ref="U4901">_xlfn.IFS(P4901&gt;60,"High Risk",P4901&gt;30,"Medium Risk",TRUE,"Low Risk")</f>
        <v>Low Risk</v>
      </c>
      <c r="V4901">
        <f t="shared" si="76"/>
        <v>2</v>
      </c>
    </row>
    <row r="4902" spans="1:22" hidden="1" x14ac:dyDescent="0.2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 s="2">
        <v>179904</v>
      </c>
      <c r="H4902">
        <v>1</v>
      </c>
      <c r="I4902">
        <v>1</v>
      </c>
      <c r="J4902">
        <v>1</v>
      </c>
      <c r="K4902" s="1">
        <v>137180.95000000001</v>
      </c>
      <c r="L4902">
        <v>0</v>
      </c>
      <c r="M4902">
        <v>8</v>
      </c>
      <c r="N4902">
        <v>933</v>
      </c>
      <c r="O4902">
        <v>5</v>
      </c>
      <c r="P4902">
        <v>160</v>
      </c>
      <c r="Q4902">
        <v>0.625</v>
      </c>
      <c r="R4902">
        <v>7464</v>
      </c>
      <c r="S4902" t="str" cm="1">
        <f t="array" ref="S4902">_xlfn.IFS(E4905&lt;30,"18-29",E4905&lt;45,"30-44",TRUE,"45+")</f>
        <v>30-44</v>
      </c>
      <c r="T4902" t="str" cm="1">
        <f t="array" ref="T4902">_xlfn.IFS(F4902&lt;=2,"0-2 Years",F4902&lt;=5,"3-5 Years",F4902&lt;=8,"6-8 Years",TRUE,"9-10 Years")</f>
        <v>6-8 Years</v>
      </c>
      <c r="U4902" t="str" cm="1">
        <f t="array" ref="U4902">_xlfn.IFS(P4902&gt;60,"High Risk",P4902&gt;30,"Medium Risk",TRUE,"Low Risk")</f>
        <v>High Risk</v>
      </c>
      <c r="V4902">
        <f t="shared" si="76"/>
        <v>2</v>
      </c>
    </row>
    <row r="4903" spans="1:22" hidden="1" x14ac:dyDescent="0.2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 s="2">
        <v>178058.06</v>
      </c>
      <c r="H4903">
        <v>2</v>
      </c>
      <c r="I4903">
        <v>0</v>
      </c>
      <c r="J4903">
        <v>1</v>
      </c>
      <c r="K4903" s="1">
        <v>21063.71</v>
      </c>
      <c r="L4903">
        <v>1</v>
      </c>
      <c r="M4903">
        <v>10</v>
      </c>
      <c r="N4903">
        <v>920</v>
      </c>
      <c r="O4903">
        <v>0</v>
      </c>
      <c r="P4903">
        <v>149</v>
      </c>
      <c r="Q4903">
        <v>0</v>
      </c>
      <c r="R4903">
        <v>9200</v>
      </c>
      <c r="S4903" t="str" cm="1">
        <f t="array" ref="S4903">_xlfn.IFS(E4906&lt;30,"18-29",E4906&lt;45,"30-44",TRUE,"45+")</f>
        <v>30-44</v>
      </c>
      <c r="T4903" t="str" cm="1">
        <f t="array" ref="T4903">_xlfn.IFS(F4903&lt;=2,"0-2 Years",F4903&lt;=5,"3-5 Years",F4903&lt;=8,"6-8 Years",TRUE,"9-10 Years")</f>
        <v>0-2 Years</v>
      </c>
      <c r="U4903" t="str" cm="1">
        <f t="array" ref="U4903">_xlfn.IFS(P4903&gt;60,"High Risk",P4903&gt;30,"Medium Risk",TRUE,"Low Risk")</f>
        <v>High Risk</v>
      </c>
      <c r="V4903">
        <f t="shared" si="76"/>
        <v>2</v>
      </c>
    </row>
    <row r="4904" spans="1:22" hidden="1" x14ac:dyDescent="0.2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 s="2">
        <v>176166.56</v>
      </c>
      <c r="H4904">
        <v>2</v>
      </c>
      <c r="I4904">
        <v>1</v>
      </c>
      <c r="J4904">
        <v>1</v>
      </c>
      <c r="K4904" s="1">
        <v>152210.81</v>
      </c>
      <c r="L4904">
        <v>0</v>
      </c>
      <c r="M4904">
        <v>10</v>
      </c>
      <c r="N4904">
        <v>1336</v>
      </c>
      <c r="O4904">
        <v>0</v>
      </c>
      <c r="P4904">
        <v>168</v>
      </c>
      <c r="Q4904">
        <v>0</v>
      </c>
      <c r="R4904">
        <v>13360</v>
      </c>
      <c r="S4904" t="str" cm="1">
        <f t="array" ref="S4904">_xlfn.IFS(E4907&lt;30,"18-29",E4907&lt;45,"30-44",TRUE,"45+")</f>
        <v>30-44</v>
      </c>
      <c r="T4904" t="str" cm="1">
        <f t="array" ref="T4904">_xlfn.IFS(F4904&lt;=2,"0-2 Years",F4904&lt;=5,"3-5 Years",F4904&lt;=8,"6-8 Years",TRUE,"9-10 Years")</f>
        <v>0-2 Years</v>
      </c>
      <c r="U4904" t="str" cm="1">
        <f t="array" ref="U4904">_xlfn.IFS(P4904&gt;60,"High Risk",P4904&gt;30,"Medium Risk",TRUE,"Low Risk")</f>
        <v>High Risk</v>
      </c>
      <c r="V4904">
        <f t="shared" si="76"/>
        <v>1</v>
      </c>
    </row>
    <row r="4905" spans="1:22" hidden="1" x14ac:dyDescent="0.2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 s="2">
        <v>156864.20000000001</v>
      </c>
      <c r="H4905">
        <v>2</v>
      </c>
      <c r="I4905">
        <v>0</v>
      </c>
      <c r="J4905">
        <v>0</v>
      </c>
      <c r="K4905" s="1">
        <v>88890.75</v>
      </c>
      <c r="L4905">
        <v>0</v>
      </c>
      <c r="M4905">
        <v>1</v>
      </c>
      <c r="N4905">
        <v>2248</v>
      </c>
      <c r="O4905">
        <v>4</v>
      </c>
      <c r="P4905">
        <v>68</v>
      </c>
      <c r="Q4905">
        <v>1</v>
      </c>
      <c r="R4905">
        <v>2248</v>
      </c>
      <c r="S4905" t="str" cm="1">
        <f t="array" ref="S4905">_xlfn.IFS(E4908&lt;30,"18-29",E4908&lt;45,"30-44",TRUE,"45+")</f>
        <v>30-44</v>
      </c>
      <c r="T4905" t="str" cm="1">
        <f t="array" ref="T4905">_xlfn.IFS(F4905&lt;=2,"0-2 Years",F4905&lt;=5,"3-5 Years",F4905&lt;=8,"6-8 Years",TRUE,"9-10 Years")</f>
        <v>3-5 Years</v>
      </c>
      <c r="U4905" t="str" cm="1">
        <f t="array" ref="U4905">_xlfn.IFS(P4905&gt;60,"High Risk",P4905&gt;30,"Medium Risk",TRUE,"Low Risk")</f>
        <v>High Risk</v>
      </c>
      <c r="V4905">
        <f t="shared" si="76"/>
        <v>3</v>
      </c>
    </row>
    <row r="4906" spans="1:22" hidden="1" x14ac:dyDescent="0.2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 s="2">
        <v>0</v>
      </c>
      <c r="H4906">
        <v>2</v>
      </c>
      <c r="I4906">
        <v>1</v>
      </c>
      <c r="J4906">
        <v>1</v>
      </c>
      <c r="K4906" s="1">
        <v>190534.76</v>
      </c>
      <c r="L4906">
        <v>0</v>
      </c>
      <c r="M4906">
        <v>25</v>
      </c>
      <c r="N4906">
        <v>1584</v>
      </c>
      <c r="O4906">
        <v>8</v>
      </c>
      <c r="P4906">
        <v>129</v>
      </c>
      <c r="Q4906">
        <v>0.32</v>
      </c>
      <c r="R4906">
        <v>39600</v>
      </c>
      <c r="S4906" t="str" cm="1">
        <f t="array" ref="S4906">_xlfn.IFS(E4909&lt;30,"18-29",E4909&lt;45,"30-44",TRUE,"45+")</f>
        <v>30-44</v>
      </c>
      <c r="T4906" t="str" cm="1">
        <f t="array" ref="T4906">_xlfn.IFS(F4906&lt;=2,"0-2 Years",F4906&lt;=5,"3-5 Years",F4906&lt;=8,"6-8 Years",TRUE,"9-10 Years")</f>
        <v>6-8 Years</v>
      </c>
      <c r="U4906" t="str" cm="1">
        <f t="array" ref="U4906">_xlfn.IFS(P4906&gt;60,"High Risk",P4906&gt;30,"Medium Risk",TRUE,"Low Risk")</f>
        <v>High Risk</v>
      </c>
      <c r="V4906">
        <f t="shared" si="76"/>
        <v>3</v>
      </c>
    </row>
    <row r="4907" spans="1:22" x14ac:dyDescent="0.2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 s="2">
        <v>0</v>
      </c>
      <c r="H4907">
        <v>2</v>
      </c>
      <c r="I4907">
        <v>1</v>
      </c>
      <c r="J4907">
        <v>0</v>
      </c>
      <c r="K4907" s="1">
        <v>83090.350000000006</v>
      </c>
      <c r="L4907">
        <v>0</v>
      </c>
      <c r="M4907">
        <v>24</v>
      </c>
      <c r="N4907">
        <v>2732</v>
      </c>
      <c r="O4907">
        <v>6</v>
      </c>
      <c r="P4907">
        <v>123</v>
      </c>
      <c r="Q4907">
        <v>0.25</v>
      </c>
      <c r="R4907">
        <v>65568</v>
      </c>
      <c r="S4907" t="str" cm="1">
        <f t="array" ref="S4907">_xlfn.IFS(E4910&lt;30,"18-29",E4910&lt;45,"30-44",TRUE,"45+")</f>
        <v>45+</v>
      </c>
      <c r="T4907" t="str" cm="1">
        <f t="array" ref="T4907">_xlfn.IFS(F4907&lt;=2,"0-2 Years",F4907&lt;=5,"3-5 Years",F4907&lt;=8,"6-8 Years",TRUE,"9-10 Years")</f>
        <v>3-5 Years</v>
      </c>
      <c r="U4907" t="str" cm="1">
        <f t="array" ref="U4907">_xlfn.IFS(P4907&gt;60,"High Risk",P4907&gt;30,"Medium Risk",TRUE,"Low Risk")</f>
        <v>High Risk</v>
      </c>
      <c r="V4907">
        <f t="shared" si="76"/>
        <v>6</v>
      </c>
    </row>
    <row r="4908" spans="1:22" hidden="1" x14ac:dyDescent="0.2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 s="2">
        <v>0</v>
      </c>
      <c r="H4908">
        <v>2</v>
      </c>
      <c r="I4908">
        <v>0</v>
      </c>
      <c r="J4908">
        <v>1</v>
      </c>
      <c r="K4908" s="1">
        <v>141426.78</v>
      </c>
      <c r="L4908">
        <v>0</v>
      </c>
      <c r="M4908">
        <v>19</v>
      </c>
      <c r="N4908">
        <v>230</v>
      </c>
      <c r="O4908">
        <v>4</v>
      </c>
      <c r="P4908">
        <v>72</v>
      </c>
      <c r="Q4908">
        <v>0.21052631578947367</v>
      </c>
      <c r="R4908">
        <v>4370</v>
      </c>
      <c r="S4908" t="str" cm="1">
        <f t="array" ref="S4908">_xlfn.IFS(E4911&lt;30,"18-29",E4911&lt;45,"30-44",TRUE,"45+")</f>
        <v>18-29</v>
      </c>
      <c r="T4908" t="str" cm="1">
        <f t="array" ref="T4908">_xlfn.IFS(F4908&lt;=2,"0-2 Years",F4908&lt;=5,"3-5 Years",F4908&lt;=8,"6-8 Years",TRUE,"9-10 Years")</f>
        <v>3-5 Years</v>
      </c>
      <c r="U4908" t="str" cm="1">
        <f t="array" ref="U4908">_xlfn.IFS(P4908&gt;60,"High Risk",P4908&gt;30,"Medium Risk",TRUE,"Low Risk")</f>
        <v>High Risk</v>
      </c>
      <c r="V4908">
        <f t="shared" si="76"/>
        <v>3</v>
      </c>
    </row>
    <row r="4909" spans="1:22" hidden="1" x14ac:dyDescent="0.2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 s="2">
        <v>161588.89000000001</v>
      </c>
      <c r="H4909">
        <v>1</v>
      </c>
      <c r="I4909">
        <v>1</v>
      </c>
      <c r="J4909">
        <v>1</v>
      </c>
      <c r="K4909" s="1">
        <v>51358.66</v>
      </c>
      <c r="L4909">
        <v>0</v>
      </c>
      <c r="M4909">
        <v>15</v>
      </c>
      <c r="N4909">
        <v>941</v>
      </c>
      <c r="O4909">
        <v>3</v>
      </c>
      <c r="P4909">
        <v>10</v>
      </c>
      <c r="Q4909">
        <v>0.2</v>
      </c>
      <c r="R4909">
        <v>14115</v>
      </c>
      <c r="S4909" t="str" cm="1">
        <f t="array" ref="S4909">_xlfn.IFS(E4912&lt;30,"18-29",E4912&lt;45,"30-44",TRUE,"45+")</f>
        <v>30-44</v>
      </c>
      <c r="T4909" t="str" cm="1">
        <f t="array" ref="T4909">_xlfn.IFS(F4909&lt;=2,"0-2 Years",F4909&lt;=5,"3-5 Years",F4909&lt;=8,"6-8 Years",TRUE,"9-10 Years")</f>
        <v>0-2 Years</v>
      </c>
      <c r="U4909" t="str" cm="1">
        <f t="array" ref="U4909">_xlfn.IFS(P4909&gt;60,"High Risk",P4909&gt;30,"Medium Risk",TRUE,"Low Risk")</f>
        <v>Low Risk</v>
      </c>
      <c r="V4909">
        <f t="shared" si="76"/>
        <v>3</v>
      </c>
    </row>
    <row r="4910" spans="1:22" x14ac:dyDescent="0.2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 s="2">
        <v>109349.29</v>
      </c>
      <c r="H4910">
        <v>1</v>
      </c>
      <c r="I4910">
        <v>1</v>
      </c>
      <c r="J4910">
        <v>0</v>
      </c>
      <c r="K4910" s="1">
        <v>88703.039999999994</v>
      </c>
      <c r="L4910">
        <v>1</v>
      </c>
      <c r="M4910">
        <v>28</v>
      </c>
      <c r="N4910">
        <v>3905</v>
      </c>
      <c r="O4910">
        <v>2</v>
      </c>
      <c r="P4910">
        <v>41</v>
      </c>
      <c r="Q4910">
        <v>7.1428571428571425E-2</v>
      </c>
      <c r="R4910">
        <v>109340</v>
      </c>
      <c r="S4910" t="str" cm="1">
        <f t="array" ref="S4910">_xlfn.IFS(E4913&lt;30,"18-29",E4913&lt;45,"30-44",TRUE,"45+")</f>
        <v>30-44</v>
      </c>
      <c r="T4910" t="str" cm="1">
        <f t="array" ref="T4910">_xlfn.IFS(F4910&lt;=2,"0-2 Years",F4910&lt;=5,"3-5 Years",F4910&lt;=8,"6-8 Years",TRUE,"9-10 Years")</f>
        <v>0-2 Years</v>
      </c>
      <c r="U4910" t="str" cm="1">
        <f t="array" ref="U4910">_xlfn.IFS(P4910&gt;60,"High Risk",P4910&gt;30,"Medium Risk",TRUE,"Low Risk")</f>
        <v>Medium Risk</v>
      </c>
      <c r="V4910">
        <f t="shared" si="76"/>
        <v>7</v>
      </c>
    </row>
    <row r="4911" spans="1:22" x14ac:dyDescent="0.2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 s="2">
        <v>0</v>
      </c>
      <c r="H4911">
        <v>2</v>
      </c>
      <c r="I4911">
        <v>1</v>
      </c>
      <c r="J4911">
        <v>0</v>
      </c>
      <c r="K4911" s="1">
        <v>116696.77</v>
      </c>
      <c r="L4911">
        <v>0</v>
      </c>
      <c r="M4911">
        <v>16</v>
      </c>
      <c r="N4911">
        <v>4949</v>
      </c>
      <c r="O4911">
        <v>3</v>
      </c>
      <c r="P4911">
        <v>80</v>
      </c>
      <c r="Q4911">
        <v>0.1875</v>
      </c>
      <c r="R4911">
        <v>79184</v>
      </c>
      <c r="S4911" t="str" cm="1">
        <f t="array" ref="S4911">_xlfn.IFS(E4914&lt;30,"18-29",E4914&lt;45,"30-44",TRUE,"45+")</f>
        <v>45+</v>
      </c>
      <c r="T4911" t="str" cm="1">
        <f t="array" ref="T4911">_xlfn.IFS(F4911&lt;=2,"0-2 Years",F4911&lt;=5,"3-5 Years",F4911&lt;=8,"6-8 Years",TRUE,"9-10 Years")</f>
        <v>6-8 Years</v>
      </c>
      <c r="U4911" t="str" cm="1">
        <f t="array" ref="U4911">_xlfn.IFS(P4911&gt;60,"High Risk",P4911&gt;30,"Medium Risk",TRUE,"Low Risk")</f>
        <v>High Risk</v>
      </c>
      <c r="V4911">
        <f t="shared" si="76"/>
        <v>6</v>
      </c>
    </row>
    <row r="4912" spans="1:22" hidden="1" x14ac:dyDescent="0.2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 s="2">
        <v>0</v>
      </c>
      <c r="H4912">
        <v>2</v>
      </c>
      <c r="I4912">
        <v>1</v>
      </c>
      <c r="J4912">
        <v>1</v>
      </c>
      <c r="K4912" s="1">
        <v>7156.09</v>
      </c>
      <c r="L4912">
        <v>0</v>
      </c>
      <c r="M4912">
        <v>4</v>
      </c>
      <c r="N4912">
        <v>4388</v>
      </c>
      <c r="O4912">
        <v>0</v>
      </c>
      <c r="P4912">
        <v>7</v>
      </c>
      <c r="Q4912">
        <v>0</v>
      </c>
      <c r="R4912">
        <v>17552</v>
      </c>
      <c r="S4912" t="str" cm="1">
        <f t="array" ref="S4912">_xlfn.IFS(E4915&lt;30,"18-29",E4915&lt;45,"30-44",TRUE,"45+")</f>
        <v>45+</v>
      </c>
      <c r="T4912" t="str" cm="1">
        <f t="array" ref="T4912">_xlfn.IFS(F4912&lt;=2,"0-2 Years",F4912&lt;=5,"3-5 Years",F4912&lt;=8,"6-8 Years",TRUE,"9-10 Years")</f>
        <v>9-10 Years</v>
      </c>
      <c r="U4912" t="str" cm="1">
        <f t="array" ref="U4912">_xlfn.IFS(P4912&gt;60,"High Risk",P4912&gt;30,"Medium Risk",TRUE,"Low Risk")</f>
        <v>Low Risk</v>
      </c>
      <c r="V4912">
        <f t="shared" si="76"/>
        <v>3</v>
      </c>
    </row>
    <row r="4913" spans="1:22" x14ac:dyDescent="0.2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 s="2">
        <v>0</v>
      </c>
      <c r="H4913">
        <v>1</v>
      </c>
      <c r="I4913">
        <v>1</v>
      </c>
      <c r="J4913">
        <v>1</v>
      </c>
      <c r="K4913" s="1">
        <v>49161.120000000003</v>
      </c>
      <c r="L4913">
        <v>1</v>
      </c>
      <c r="M4913">
        <v>30</v>
      </c>
      <c r="N4913">
        <v>2346</v>
      </c>
      <c r="O4913">
        <v>9</v>
      </c>
      <c r="P4913">
        <v>57</v>
      </c>
      <c r="Q4913">
        <v>0.3</v>
      </c>
      <c r="R4913">
        <v>70380</v>
      </c>
      <c r="S4913" t="str" cm="1">
        <f t="array" ref="S4913">_xlfn.IFS(E4916&lt;30,"18-29",E4916&lt;45,"30-44",TRUE,"45+")</f>
        <v>45+</v>
      </c>
      <c r="T4913" t="str" cm="1">
        <f t="array" ref="T4913">_xlfn.IFS(F4913&lt;=2,"0-2 Years",F4913&lt;=5,"3-5 Years",F4913&lt;=8,"6-8 Years",TRUE,"9-10 Years")</f>
        <v>0-2 Years</v>
      </c>
      <c r="U4913" t="str" cm="1">
        <f t="array" ref="U4913">_xlfn.IFS(P4913&gt;60,"High Risk",P4913&gt;30,"Medium Risk",TRUE,"Low Risk")</f>
        <v>Medium Risk</v>
      </c>
      <c r="V4913">
        <f t="shared" si="76"/>
        <v>6</v>
      </c>
    </row>
    <row r="4914" spans="1:22" x14ac:dyDescent="0.2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 s="2">
        <v>152335.70000000001</v>
      </c>
      <c r="H4914">
        <v>1</v>
      </c>
      <c r="I4914">
        <v>1</v>
      </c>
      <c r="J4914">
        <v>0</v>
      </c>
      <c r="K4914" s="1">
        <v>126743.33</v>
      </c>
      <c r="L4914">
        <v>1</v>
      </c>
      <c r="M4914">
        <v>29</v>
      </c>
      <c r="N4914">
        <v>895</v>
      </c>
      <c r="O4914">
        <v>7</v>
      </c>
      <c r="P4914">
        <v>66</v>
      </c>
      <c r="Q4914">
        <v>0.2413793103448276</v>
      </c>
      <c r="R4914">
        <v>25955</v>
      </c>
      <c r="S4914" t="str" cm="1">
        <f t="array" ref="S4914">_xlfn.IFS(E4917&lt;30,"18-29",E4917&lt;45,"30-44",TRUE,"45+")</f>
        <v>45+</v>
      </c>
      <c r="T4914" t="str" cm="1">
        <f t="array" ref="T4914">_xlfn.IFS(F4914&lt;=2,"0-2 Years",F4914&lt;=5,"3-5 Years",F4914&lt;=8,"6-8 Years",TRUE,"9-10 Years")</f>
        <v>0-2 Years</v>
      </c>
      <c r="U4914" t="str" cm="1">
        <f t="array" ref="U4914">_xlfn.IFS(P4914&gt;60,"High Risk",P4914&gt;30,"Medium Risk",TRUE,"Low Risk")</f>
        <v>High Risk</v>
      </c>
      <c r="V4914">
        <f t="shared" si="76"/>
        <v>7</v>
      </c>
    </row>
    <row r="4915" spans="1:22" hidden="1" x14ac:dyDescent="0.2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 s="2">
        <v>124662.54</v>
      </c>
      <c r="H4915">
        <v>1</v>
      </c>
      <c r="I4915">
        <v>1</v>
      </c>
      <c r="J4915">
        <v>1</v>
      </c>
      <c r="K4915" s="1">
        <v>65390.46</v>
      </c>
      <c r="L4915">
        <v>1</v>
      </c>
      <c r="M4915">
        <v>27</v>
      </c>
      <c r="N4915">
        <v>4822</v>
      </c>
      <c r="O4915">
        <v>3</v>
      </c>
      <c r="P4915">
        <v>155</v>
      </c>
      <c r="Q4915">
        <v>0.1111111111111111</v>
      </c>
      <c r="R4915">
        <v>130194</v>
      </c>
      <c r="S4915" t="str" cm="1">
        <f t="array" ref="S4915">_xlfn.IFS(E4918&lt;30,"18-29",E4918&lt;45,"30-44",TRUE,"45+")</f>
        <v>30-44</v>
      </c>
      <c r="T4915" t="str" cm="1">
        <f t="array" ref="T4915">_xlfn.IFS(F4915&lt;=2,"0-2 Years",F4915&lt;=5,"3-5 Years",F4915&lt;=8,"6-8 Years",TRUE,"9-10 Years")</f>
        <v>0-2 Years</v>
      </c>
      <c r="U4915" t="str" cm="1">
        <f t="array" ref="U4915">_xlfn.IFS(P4915&gt;60,"High Risk",P4915&gt;30,"Medium Risk",TRUE,"Low Risk")</f>
        <v>High Risk</v>
      </c>
      <c r="V4915">
        <f t="shared" si="76"/>
        <v>4</v>
      </c>
    </row>
    <row r="4916" spans="1:22" hidden="1" x14ac:dyDescent="0.2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 s="2">
        <v>91522.04</v>
      </c>
      <c r="H4916">
        <v>2</v>
      </c>
      <c r="I4916">
        <v>1</v>
      </c>
      <c r="J4916">
        <v>1</v>
      </c>
      <c r="K4916" s="1">
        <v>138835.91</v>
      </c>
      <c r="L4916">
        <v>0</v>
      </c>
      <c r="M4916">
        <v>30</v>
      </c>
      <c r="N4916">
        <v>1340</v>
      </c>
      <c r="O4916">
        <v>3</v>
      </c>
      <c r="P4916">
        <v>19</v>
      </c>
      <c r="Q4916">
        <v>0.1</v>
      </c>
      <c r="R4916">
        <v>40200</v>
      </c>
      <c r="S4916" t="str" cm="1">
        <f t="array" ref="S4916">_xlfn.IFS(E4919&lt;30,"18-29",E4919&lt;45,"30-44",TRUE,"45+")</f>
        <v>30-44</v>
      </c>
      <c r="T4916" t="str" cm="1">
        <f t="array" ref="T4916">_xlfn.IFS(F4916&lt;=2,"0-2 Years",F4916&lt;=5,"3-5 Years",F4916&lt;=8,"6-8 Years",TRUE,"9-10 Years")</f>
        <v>9-10 Years</v>
      </c>
      <c r="U4916" t="str" cm="1">
        <f t="array" ref="U4916">_xlfn.IFS(P4916&gt;60,"High Risk",P4916&gt;30,"Medium Risk",TRUE,"Low Risk")</f>
        <v>Low Risk</v>
      </c>
      <c r="V4916">
        <f t="shared" si="76"/>
        <v>1</v>
      </c>
    </row>
    <row r="4917" spans="1:22" hidden="1" x14ac:dyDescent="0.2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 s="2">
        <v>0</v>
      </c>
      <c r="H4917">
        <v>2</v>
      </c>
      <c r="I4917">
        <v>1</v>
      </c>
      <c r="J4917">
        <v>1</v>
      </c>
      <c r="K4917" s="1">
        <v>36154.660000000003</v>
      </c>
      <c r="L4917">
        <v>0</v>
      </c>
      <c r="M4917">
        <v>1</v>
      </c>
      <c r="N4917">
        <v>3941</v>
      </c>
      <c r="O4917">
        <v>5</v>
      </c>
      <c r="P4917">
        <v>129</v>
      </c>
      <c r="Q4917">
        <v>1</v>
      </c>
      <c r="R4917">
        <v>3941</v>
      </c>
      <c r="S4917" t="str" cm="1">
        <f t="array" ref="S4917">_xlfn.IFS(E4920&lt;30,"18-29",E4920&lt;45,"30-44",TRUE,"45+")</f>
        <v>30-44</v>
      </c>
      <c r="T4917" t="str" cm="1">
        <f t="array" ref="T4917">_xlfn.IFS(F4917&lt;=2,"0-2 Years",F4917&lt;=5,"3-5 Years",F4917&lt;=8,"6-8 Years",TRUE,"9-10 Years")</f>
        <v>0-2 Years</v>
      </c>
      <c r="U4917" t="str" cm="1">
        <f t="array" ref="U4917">_xlfn.IFS(P4917&gt;60,"High Risk",P4917&gt;30,"Medium Risk",TRUE,"Low Risk")</f>
        <v>High Risk</v>
      </c>
      <c r="V4917">
        <f t="shared" si="76"/>
        <v>4</v>
      </c>
    </row>
    <row r="4918" spans="1:22" hidden="1" x14ac:dyDescent="0.2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 s="2">
        <v>62052.28</v>
      </c>
      <c r="H4918">
        <v>1</v>
      </c>
      <c r="I4918">
        <v>0</v>
      </c>
      <c r="J4918">
        <v>1</v>
      </c>
      <c r="K4918" s="1">
        <v>59755.14</v>
      </c>
      <c r="L4918">
        <v>0</v>
      </c>
      <c r="M4918">
        <v>5</v>
      </c>
      <c r="N4918">
        <v>4026</v>
      </c>
      <c r="O4918">
        <v>4</v>
      </c>
      <c r="P4918">
        <v>151</v>
      </c>
      <c r="Q4918">
        <v>0.8</v>
      </c>
      <c r="R4918">
        <v>20130</v>
      </c>
      <c r="S4918" t="str" cm="1">
        <f t="array" ref="S4918">_xlfn.IFS(E4921&lt;30,"18-29",E4921&lt;45,"30-44",TRUE,"45+")</f>
        <v>45+</v>
      </c>
      <c r="T4918" t="str" cm="1">
        <f t="array" ref="T4918">_xlfn.IFS(F4918&lt;=2,"0-2 Years",F4918&lt;=5,"3-5 Years",F4918&lt;=8,"6-8 Years",TRUE,"9-10 Years")</f>
        <v>6-8 Years</v>
      </c>
      <c r="U4918" t="str" cm="1">
        <f t="array" ref="U4918">_xlfn.IFS(P4918&gt;60,"High Risk",P4918&gt;30,"Medium Risk",TRUE,"Low Risk")</f>
        <v>High Risk</v>
      </c>
      <c r="V4918">
        <f t="shared" si="76"/>
        <v>2</v>
      </c>
    </row>
    <row r="4919" spans="1:22" hidden="1" x14ac:dyDescent="0.2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 s="2">
        <v>107871.72</v>
      </c>
      <c r="H4919">
        <v>1</v>
      </c>
      <c r="I4919">
        <v>1</v>
      </c>
      <c r="J4919">
        <v>0</v>
      </c>
      <c r="K4919" s="1">
        <v>125302.64</v>
      </c>
      <c r="L4919">
        <v>0</v>
      </c>
      <c r="M4919">
        <v>13</v>
      </c>
      <c r="N4919">
        <v>2285</v>
      </c>
      <c r="O4919">
        <v>8</v>
      </c>
      <c r="P4919">
        <v>18</v>
      </c>
      <c r="Q4919">
        <v>0.61538461538461542</v>
      </c>
      <c r="R4919">
        <v>29705</v>
      </c>
      <c r="S4919" t="str" cm="1">
        <f t="array" ref="S4919">_xlfn.IFS(E4922&lt;30,"18-29",E4922&lt;45,"30-44",TRUE,"45+")</f>
        <v>30-44</v>
      </c>
      <c r="T4919" t="str" cm="1">
        <f t="array" ref="T4919">_xlfn.IFS(F4919&lt;=2,"0-2 Years",F4919&lt;=5,"3-5 Years",F4919&lt;=8,"6-8 Years",TRUE,"9-10 Years")</f>
        <v>6-8 Years</v>
      </c>
      <c r="U4919" t="str" cm="1">
        <f t="array" ref="U4919">_xlfn.IFS(P4919&gt;60,"High Risk",P4919&gt;30,"Medium Risk",TRUE,"Low Risk")</f>
        <v>Low Risk</v>
      </c>
      <c r="V4919">
        <f t="shared" si="76"/>
        <v>5</v>
      </c>
    </row>
    <row r="4920" spans="1:22" hidden="1" x14ac:dyDescent="0.2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 s="2">
        <v>99472.76</v>
      </c>
      <c r="H4920">
        <v>2</v>
      </c>
      <c r="I4920">
        <v>1</v>
      </c>
      <c r="J4920">
        <v>0</v>
      </c>
      <c r="K4920" s="1">
        <v>94274.72</v>
      </c>
      <c r="L4920">
        <v>1</v>
      </c>
      <c r="M4920">
        <v>13</v>
      </c>
      <c r="N4920">
        <v>2451</v>
      </c>
      <c r="O4920">
        <v>0</v>
      </c>
      <c r="P4920">
        <v>175</v>
      </c>
      <c r="Q4920">
        <v>0</v>
      </c>
      <c r="R4920">
        <v>31863</v>
      </c>
      <c r="S4920" t="str" cm="1">
        <f t="array" ref="S4920">_xlfn.IFS(E4923&lt;30,"18-29",E4923&lt;45,"30-44",TRUE,"45+")</f>
        <v>30-44</v>
      </c>
      <c r="T4920" t="str" cm="1">
        <f t="array" ref="T4920">_xlfn.IFS(F4920&lt;=2,"0-2 Years",F4920&lt;=5,"3-5 Years",F4920&lt;=8,"6-8 Years",TRUE,"9-10 Years")</f>
        <v>0-2 Years</v>
      </c>
      <c r="U4920" t="str" cm="1">
        <f t="array" ref="U4920">_xlfn.IFS(P4920&gt;60,"High Risk",P4920&gt;30,"Medium Risk",TRUE,"Low Risk")</f>
        <v>High Risk</v>
      </c>
      <c r="V4920">
        <f t="shared" si="76"/>
        <v>4</v>
      </c>
    </row>
    <row r="4921" spans="1:22" hidden="1" x14ac:dyDescent="0.2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 s="2">
        <v>128039.01</v>
      </c>
      <c r="H4921">
        <v>1</v>
      </c>
      <c r="I4921">
        <v>1</v>
      </c>
      <c r="J4921">
        <v>1</v>
      </c>
      <c r="K4921" s="1">
        <v>102260.16</v>
      </c>
      <c r="L4921">
        <v>0</v>
      </c>
      <c r="M4921">
        <v>13</v>
      </c>
      <c r="N4921">
        <v>2647</v>
      </c>
      <c r="O4921">
        <v>10</v>
      </c>
      <c r="P4921">
        <v>3</v>
      </c>
      <c r="Q4921">
        <v>0.76923076923076927</v>
      </c>
      <c r="R4921">
        <v>34411</v>
      </c>
      <c r="S4921" t="str" cm="1">
        <f t="array" ref="S4921">_xlfn.IFS(E4924&lt;30,"18-29",E4924&lt;45,"30-44",TRUE,"45+")</f>
        <v>18-29</v>
      </c>
      <c r="T4921" t="str" cm="1">
        <f t="array" ref="T4921">_xlfn.IFS(F4921&lt;=2,"0-2 Years",F4921&lt;=5,"3-5 Years",F4921&lt;=8,"6-8 Years",TRUE,"9-10 Years")</f>
        <v>9-10 Years</v>
      </c>
      <c r="U4921" t="str" cm="1">
        <f t="array" ref="U4921">_xlfn.IFS(P4921&gt;60,"High Risk",P4921&gt;30,"Medium Risk",TRUE,"Low Risk")</f>
        <v>Low Risk</v>
      </c>
      <c r="V4921">
        <f t="shared" si="76"/>
        <v>3</v>
      </c>
    </row>
    <row r="4922" spans="1:22" hidden="1" x14ac:dyDescent="0.2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 s="2">
        <v>0</v>
      </c>
      <c r="H4922">
        <v>2</v>
      </c>
      <c r="I4922">
        <v>1</v>
      </c>
      <c r="J4922">
        <v>1</v>
      </c>
      <c r="K4922" s="1">
        <v>136028.97</v>
      </c>
      <c r="L4922">
        <v>0</v>
      </c>
      <c r="M4922">
        <v>12</v>
      </c>
      <c r="N4922">
        <v>2112</v>
      </c>
      <c r="O4922">
        <v>4</v>
      </c>
      <c r="P4922">
        <v>172</v>
      </c>
      <c r="Q4922">
        <v>0.33333333333333331</v>
      </c>
      <c r="R4922">
        <v>25344</v>
      </c>
      <c r="S4922" t="str" cm="1">
        <f t="array" ref="S4922">_xlfn.IFS(E4925&lt;30,"18-29",E4925&lt;45,"30-44",TRUE,"45+")</f>
        <v>30-44</v>
      </c>
      <c r="T4922" t="str" cm="1">
        <f t="array" ref="T4922">_xlfn.IFS(F4922&lt;=2,"0-2 Years",F4922&lt;=5,"3-5 Years",F4922&lt;=8,"6-8 Years",TRUE,"9-10 Years")</f>
        <v>0-2 Years</v>
      </c>
      <c r="U4922" t="str" cm="1">
        <f t="array" ref="U4922">_xlfn.IFS(P4922&gt;60,"High Risk",P4922&gt;30,"Medium Risk",TRUE,"Low Risk")</f>
        <v>High Risk</v>
      </c>
      <c r="V4922">
        <f t="shared" si="76"/>
        <v>4</v>
      </c>
    </row>
    <row r="4923" spans="1:22" hidden="1" x14ac:dyDescent="0.2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 s="2">
        <v>114634.63</v>
      </c>
      <c r="H4923">
        <v>2</v>
      </c>
      <c r="I4923">
        <v>1</v>
      </c>
      <c r="J4923">
        <v>0</v>
      </c>
      <c r="K4923" s="1">
        <v>110114.38</v>
      </c>
      <c r="L4923">
        <v>1</v>
      </c>
      <c r="M4923">
        <v>16</v>
      </c>
      <c r="N4923">
        <v>4126</v>
      </c>
      <c r="O4923">
        <v>8</v>
      </c>
      <c r="P4923">
        <v>99</v>
      </c>
      <c r="Q4923">
        <v>0.5</v>
      </c>
      <c r="R4923">
        <v>66016</v>
      </c>
      <c r="S4923" t="str" cm="1">
        <f t="array" ref="S4923">_xlfn.IFS(E4926&lt;30,"18-29",E4926&lt;45,"30-44",TRUE,"45+")</f>
        <v>30-44</v>
      </c>
      <c r="T4923" t="str" cm="1">
        <f t="array" ref="T4923">_xlfn.IFS(F4923&lt;=2,"0-2 Years",F4923&lt;=5,"3-5 Years",F4923&lt;=8,"6-8 Years",TRUE,"9-10 Years")</f>
        <v>6-8 Years</v>
      </c>
      <c r="U4923" t="str" cm="1">
        <f t="array" ref="U4923">_xlfn.IFS(P4923&gt;60,"High Risk",P4923&gt;30,"Medium Risk",TRUE,"Low Risk")</f>
        <v>High Risk</v>
      </c>
      <c r="V4923">
        <f t="shared" si="76"/>
        <v>3</v>
      </c>
    </row>
    <row r="4924" spans="1:22" hidden="1" x14ac:dyDescent="0.2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 s="2">
        <v>56738.47</v>
      </c>
      <c r="H4924">
        <v>2</v>
      </c>
      <c r="I4924">
        <v>1</v>
      </c>
      <c r="J4924">
        <v>1</v>
      </c>
      <c r="K4924" s="1">
        <v>100442.22</v>
      </c>
      <c r="L4924">
        <v>1</v>
      </c>
      <c r="M4924">
        <v>2</v>
      </c>
      <c r="N4924">
        <v>4597</v>
      </c>
      <c r="O4924">
        <v>8</v>
      </c>
      <c r="P4924">
        <v>96</v>
      </c>
      <c r="Q4924">
        <v>1</v>
      </c>
      <c r="R4924">
        <v>9194</v>
      </c>
      <c r="S4924" t="str" cm="1">
        <f t="array" ref="S4924">_xlfn.IFS(E4927&lt;30,"18-29",E4927&lt;45,"30-44",TRUE,"45+")</f>
        <v>45+</v>
      </c>
      <c r="T4924" t="str" cm="1">
        <f t="array" ref="T4924">_xlfn.IFS(F4924&lt;=2,"0-2 Years",F4924&lt;=5,"3-5 Years",F4924&lt;=8,"6-8 Years",TRUE,"9-10 Years")</f>
        <v>3-5 Years</v>
      </c>
      <c r="U4924" t="str" cm="1">
        <f t="array" ref="U4924">_xlfn.IFS(P4924&gt;60,"High Risk",P4924&gt;30,"Medium Risk",TRUE,"Low Risk")</f>
        <v>High Risk</v>
      </c>
      <c r="V4924">
        <f t="shared" si="76"/>
        <v>0</v>
      </c>
    </row>
    <row r="4925" spans="1:22" hidden="1" x14ac:dyDescent="0.2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 s="2">
        <v>90355.12</v>
      </c>
      <c r="H4925">
        <v>2</v>
      </c>
      <c r="I4925">
        <v>0</v>
      </c>
      <c r="J4925">
        <v>0</v>
      </c>
      <c r="K4925" s="1">
        <v>193597.94</v>
      </c>
      <c r="L4925">
        <v>0</v>
      </c>
      <c r="M4925">
        <v>1</v>
      </c>
      <c r="N4925">
        <v>3043</v>
      </c>
      <c r="O4925">
        <v>3</v>
      </c>
      <c r="P4925">
        <v>89</v>
      </c>
      <c r="Q4925">
        <v>1</v>
      </c>
      <c r="R4925">
        <v>3043</v>
      </c>
      <c r="S4925" t="str" cm="1">
        <f t="array" ref="S4925">_xlfn.IFS(E4928&lt;30,"18-29",E4928&lt;45,"30-44",TRUE,"45+")</f>
        <v>30-44</v>
      </c>
      <c r="T4925" t="str" cm="1">
        <f t="array" ref="T4925">_xlfn.IFS(F4925&lt;=2,"0-2 Years",F4925&lt;=5,"3-5 Years",F4925&lt;=8,"6-8 Years",TRUE,"9-10 Years")</f>
        <v>0-2 Years</v>
      </c>
      <c r="U4925" t="str" cm="1">
        <f t="array" ref="U4925">_xlfn.IFS(P4925&gt;60,"High Risk",P4925&gt;30,"Medium Risk",TRUE,"Low Risk")</f>
        <v>High Risk</v>
      </c>
      <c r="V4925">
        <f t="shared" si="76"/>
        <v>4</v>
      </c>
    </row>
    <row r="4926" spans="1:22" hidden="1" x14ac:dyDescent="0.2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 s="2">
        <v>115725.24</v>
      </c>
      <c r="H4926">
        <v>2</v>
      </c>
      <c r="I4926">
        <v>0</v>
      </c>
      <c r="J4926">
        <v>0</v>
      </c>
      <c r="K4926" s="1">
        <v>1871.25</v>
      </c>
      <c r="L4926">
        <v>0</v>
      </c>
      <c r="M4926">
        <v>6</v>
      </c>
      <c r="N4926">
        <v>802</v>
      </c>
      <c r="O4926">
        <v>2</v>
      </c>
      <c r="P4926">
        <v>94</v>
      </c>
      <c r="Q4926">
        <v>0.33333333333333331</v>
      </c>
      <c r="R4926">
        <v>4812</v>
      </c>
      <c r="S4926" t="str" cm="1">
        <f t="array" ref="S4926">_xlfn.IFS(E4929&lt;30,"18-29",E4929&lt;45,"30-44",TRUE,"45+")</f>
        <v>30-44</v>
      </c>
      <c r="T4926" t="str" cm="1">
        <f t="array" ref="T4926">_xlfn.IFS(F4926&lt;=2,"0-2 Years",F4926&lt;=5,"3-5 Years",F4926&lt;=8,"6-8 Years",TRUE,"9-10 Years")</f>
        <v>3-5 Years</v>
      </c>
      <c r="U4926" t="str" cm="1">
        <f t="array" ref="U4926">_xlfn.IFS(P4926&gt;60,"High Risk",P4926&gt;30,"Medium Risk",TRUE,"Low Risk")</f>
        <v>High Risk</v>
      </c>
      <c r="V4926">
        <f t="shared" si="76"/>
        <v>3</v>
      </c>
    </row>
    <row r="4927" spans="1:22" hidden="1" x14ac:dyDescent="0.2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 s="2">
        <v>114327.59</v>
      </c>
      <c r="H4927">
        <v>2</v>
      </c>
      <c r="I4927">
        <v>1</v>
      </c>
      <c r="J4927">
        <v>1</v>
      </c>
      <c r="K4927" s="1">
        <v>42831.11</v>
      </c>
      <c r="L4927">
        <v>0</v>
      </c>
      <c r="M4927">
        <v>29</v>
      </c>
      <c r="N4927">
        <v>3727</v>
      </c>
      <c r="O4927">
        <v>3</v>
      </c>
      <c r="P4927">
        <v>13</v>
      </c>
      <c r="Q4927">
        <v>0.10344827586206896</v>
      </c>
      <c r="R4927">
        <v>108083</v>
      </c>
      <c r="S4927" t="str" cm="1">
        <f t="array" ref="S4927">_xlfn.IFS(E4930&lt;30,"18-29",E4930&lt;45,"30-44",TRUE,"45+")</f>
        <v>30-44</v>
      </c>
      <c r="T4927" t="str" cm="1">
        <f t="array" ref="T4927">_xlfn.IFS(F4927&lt;=2,"0-2 Years",F4927&lt;=5,"3-5 Years",F4927&lt;=8,"6-8 Years",TRUE,"9-10 Years")</f>
        <v>3-5 Years</v>
      </c>
      <c r="U4927" t="str" cm="1">
        <f t="array" ref="U4927">_xlfn.IFS(P4927&gt;60,"High Risk",P4927&gt;30,"Medium Risk",TRUE,"Low Risk")</f>
        <v>Low Risk</v>
      </c>
      <c r="V4927">
        <f t="shared" si="76"/>
        <v>1</v>
      </c>
    </row>
    <row r="4928" spans="1:22" hidden="1" x14ac:dyDescent="0.2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 s="2">
        <v>100762.64</v>
      </c>
      <c r="H4928">
        <v>1</v>
      </c>
      <c r="I4928">
        <v>1</v>
      </c>
      <c r="J4928">
        <v>0</v>
      </c>
      <c r="K4928" s="1">
        <v>182156.86</v>
      </c>
      <c r="L4928">
        <v>0</v>
      </c>
      <c r="M4928">
        <v>8</v>
      </c>
      <c r="N4928">
        <v>4585</v>
      </c>
      <c r="O4928">
        <v>9</v>
      </c>
      <c r="P4928">
        <v>48</v>
      </c>
      <c r="Q4928">
        <v>1</v>
      </c>
      <c r="R4928">
        <v>36680</v>
      </c>
      <c r="S4928" t="str" cm="1">
        <f t="array" ref="S4928">_xlfn.IFS(E4931&lt;30,"18-29",E4931&lt;45,"30-44",TRUE,"45+")</f>
        <v>30-44</v>
      </c>
      <c r="T4928" t="str" cm="1">
        <f t="array" ref="T4928">_xlfn.IFS(F4928&lt;=2,"0-2 Years",F4928&lt;=5,"3-5 Years",F4928&lt;=8,"6-8 Years",TRUE,"9-10 Years")</f>
        <v>6-8 Years</v>
      </c>
      <c r="U4928" t="str" cm="1">
        <f t="array" ref="U4928">_xlfn.IFS(P4928&gt;60,"High Risk",P4928&gt;30,"Medium Risk",TRUE,"Low Risk")</f>
        <v>Medium Risk</v>
      </c>
      <c r="V4928">
        <f t="shared" si="76"/>
        <v>5</v>
      </c>
    </row>
    <row r="4929" spans="1:22" x14ac:dyDescent="0.2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 s="2">
        <v>0</v>
      </c>
      <c r="H4929">
        <v>1</v>
      </c>
      <c r="I4929">
        <v>0</v>
      </c>
      <c r="J4929">
        <v>0</v>
      </c>
      <c r="K4929" s="1">
        <v>151648.66</v>
      </c>
      <c r="L4929">
        <v>1</v>
      </c>
      <c r="M4929">
        <v>25</v>
      </c>
      <c r="N4929">
        <v>3933</v>
      </c>
      <c r="O4929">
        <v>0</v>
      </c>
      <c r="P4929">
        <v>96</v>
      </c>
      <c r="Q4929">
        <v>0</v>
      </c>
      <c r="R4929">
        <v>98325</v>
      </c>
      <c r="S4929" t="str" cm="1">
        <f t="array" ref="S4929">_xlfn.IFS(E4932&lt;30,"18-29",E4932&lt;45,"30-44",TRUE,"45+")</f>
        <v>30-44</v>
      </c>
      <c r="T4929" t="str" cm="1">
        <f t="array" ref="T4929">_xlfn.IFS(F4929&lt;=2,"0-2 Years",F4929&lt;=5,"3-5 Years",F4929&lt;=8,"6-8 Years",TRUE,"9-10 Years")</f>
        <v>9-10 Years</v>
      </c>
      <c r="U4929" t="str" cm="1">
        <f t="array" ref="U4929">_xlfn.IFS(P4929&gt;60,"High Risk",P4929&gt;30,"Medium Risk",TRUE,"Low Risk")</f>
        <v>High Risk</v>
      </c>
      <c r="V4929">
        <f t="shared" si="76"/>
        <v>8</v>
      </c>
    </row>
    <row r="4930" spans="1:22" hidden="1" x14ac:dyDescent="0.2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 s="2">
        <v>89039.9</v>
      </c>
      <c r="H4930">
        <v>2</v>
      </c>
      <c r="I4930">
        <v>1</v>
      </c>
      <c r="J4930">
        <v>1</v>
      </c>
      <c r="K4930" s="1">
        <v>146738.82999999999</v>
      </c>
      <c r="L4930">
        <v>0</v>
      </c>
      <c r="M4930">
        <v>11</v>
      </c>
      <c r="N4930">
        <v>312</v>
      </c>
      <c r="O4930">
        <v>1</v>
      </c>
      <c r="P4930">
        <v>92</v>
      </c>
      <c r="Q4930">
        <v>9.0909090909090912E-2</v>
      </c>
      <c r="R4930">
        <v>3432</v>
      </c>
      <c r="S4930" t="str" cm="1">
        <f t="array" ref="S4930">_xlfn.IFS(E4933&lt;30,"18-29",E4933&lt;45,"30-44",TRUE,"45+")</f>
        <v>45+</v>
      </c>
      <c r="T4930" t="str" cm="1">
        <f t="array" ref="T4930">_xlfn.IFS(F4930&lt;=2,"0-2 Years",F4930&lt;=5,"3-5 Years",F4930&lt;=8,"6-8 Years",TRUE,"9-10 Years")</f>
        <v>6-8 Years</v>
      </c>
      <c r="U4930" t="str" cm="1">
        <f t="array" ref="U4930">_xlfn.IFS(P4930&gt;60,"High Risk",P4930&gt;30,"Medium Risk",TRUE,"Low Risk")</f>
        <v>High Risk</v>
      </c>
      <c r="V4930">
        <f t="shared" si="76"/>
        <v>0</v>
      </c>
    </row>
    <row r="4931" spans="1:22" hidden="1" x14ac:dyDescent="0.2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 s="2">
        <v>78829.53</v>
      </c>
      <c r="H4931">
        <v>1</v>
      </c>
      <c r="I4931">
        <v>1</v>
      </c>
      <c r="J4931">
        <v>1</v>
      </c>
      <c r="K4931" s="1">
        <v>12148.2</v>
      </c>
      <c r="L4931">
        <v>0</v>
      </c>
      <c r="M4931">
        <v>3</v>
      </c>
      <c r="N4931">
        <v>4218</v>
      </c>
      <c r="O4931">
        <v>3</v>
      </c>
      <c r="P4931">
        <v>131</v>
      </c>
      <c r="Q4931">
        <v>1</v>
      </c>
      <c r="R4931">
        <v>12654</v>
      </c>
      <c r="S4931" t="str" cm="1">
        <f t="array" ref="S4931">_xlfn.IFS(E4934&lt;30,"18-29",E4934&lt;45,"30-44",TRUE,"45+")</f>
        <v>18-29</v>
      </c>
      <c r="T4931" t="str" cm="1">
        <f t="array" ref="T4931">_xlfn.IFS(F4931&lt;=2,"0-2 Years",F4931&lt;=5,"3-5 Years",F4931&lt;=8,"6-8 Years",TRUE,"9-10 Years")</f>
        <v>0-2 Years</v>
      </c>
      <c r="U4931" t="str" cm="1">
        <f t="array" ref="U4931">_xlfn.IFS(P4931&gt;60,"High Risk",P4931&gt;30,"Medium Risk",TRUE,"Low Risk")</f>
        <v>High Risk</v>
      </c>
      <c r="V4931">
        <f t="shared" ref="V4931:V4994" si="77">IF(J4931=0,3,0)+IF(G4931=0,3,0)+IF(H4931=1,2,0)+IF(E4931&gt;45,1,0)+IF(F4931&lt;3,1,0)</f>
        <v>3</v>
      </c>
    </row>
    <row r="4932" spans="1:22" hidden="1" x14ac:dyDescent="0.2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 s="2">
        <v>112372.96</v>
      </c>
      <c r="H4932">
        <v>1</v>
      </c>
      <c r="I4932">
        <v>1</v>
      </c>
      <c r="J4932">
        <v>1</v>
      </c>
      <c r="K4932" s="1">
        <v>118029.09</v>
      </c>
      <c r="L4932">
        <v>0</v>
      </c>
      <c r="M4932">
        <v>17</v>
      </c>
      <c r="N4932">
        <v>1645</v>
      </c>
      <c r="O4932">
        <v>7</v>
      </c>
      <c r="P4932">
        <v>74</v>
      </c>
      <c r="Q4932">
        <v>0.41176470588235292</v>
      </c>
      <c r="R4932">
        <v>27965</v>
      </c>
      <c r="S4932" t="str" cm="1">
        <f t="array" ref="S4932">_xlfn.IFS(E4935&lt;30,"18-29",E4935&lt;45,"30-44",TRUE,"45+")</f>
        <v>30-44</v>
      </c>
      <c r="T4932" t="str" cm="1">
        <f t="array" ref="T4932">_xlfn.IFS(F4932&lt;=2,"0-2 Years",F4932&lt;=5,"3-5 Years",F4932&lt;=8,"6-8 Years",TRUE,"9-10 Years")</f>
        <v>6-8 Years</v>
      </c>
      <c r="U4932" t="str" cm="1">
        <f t="array" ref="U4932">_xlfn.IFS(P4932&gt;60,"High Risk",P4932&gt;30,"Medium Risk",TRUE,"Low Risk")</f>
        <v>High Risk</v>
      </c>
      <c r="V4932">
        <f t="shared" si="77"/>
        <v>2</v>
      </c>
    </row>
    <row r="4933" spans="1:22" hidden="1" x14ac:dyDescent="0.2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 s="2">
        <v>122029.15</v>
      </c>
      <c r="H4933">
        <v>1</v>
      </c>
      <c r="I4933">
        <v>1</v>
      </c>
      <c r="J4933">
        <v>1</v>
      </c>
      <c r="K4933" s="1">
        <v>50783.88</v>
      </c>
      <c r="L4933">
        <v>0</v>
      </c>
      <c r="M4933">
        <v>27</v>
      </c>
      <c r="N4933">
        <v>4771</v>
      </c>
      <c r="O4933">
        <v>6</v>
      </c>
      <c r="P4933">
        <v>36</v>
      </c>
      <c r="Q4933">
        <v>0.22222222222222221</v>
      </c>
      <c r="R4933">
        <v>128817</v>
      </c>
      <c r="S4933" t="str" cm="1">
        <f t="array" ref="S4933">_xlfn.IFS(E4936&lt;30,"18-29",E4936&lt;45,"30-44",TRUE,"45+")</f>
        <v>45+</v>
      </c>
      <c r="T4933" t="str" cm="1">
        <f t="array" ref="T4933">_xlfn.IFS(F4933&lt;=2,"0-2 Years",F4933&lt;=5,"3-5 Years",F4933&lt;=8,"6-8 Years",TRUE,"9-10 Years")</f>
        <v>6-8 Years</v>
      </c>
      <c r="U4933" t="str" cm="1">
        <f t="array" ref="U4933">_xlfn.IFS(P4933&gt;60,"High Risk",P4933&gt;30,"Medium Risk",TRUE,"Low Risk")</f>
        <v>Medium Risk</v>
      </c>
      <c r="V4933">
        <f t="shared" si="77"/>
        <v>3</v>
      </c>
    </row>
    <row r="4934" spans="1:22" x14ac:dyDescent="0.2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 s="2">
        <v>157829.12</v>
      </c>
      <c r="H4934">
        <v>1</v>
      </c>
      <c r="I4934">
        <v>0</v>
      </c>
      <c r="J4934">
        <v>0</v>
      </c>
      <c r="K4934" s="1">
        <v>129891.66</v>
      </c>
      <c r="L4934">
        <v>0</v>
      </c>
      <c r="M4934">
        <v>5</v>
      </c>
      <c r="N4934">
        <v>3643</v>
      </c>
      <c r="O4934">
        <v>6</v>
      </c>
      <c r="P4934">
        <v>84</v>
      </c>
      <c r="Q4934">
        <v>1</v>
      </c>
      <c r="R4934">
        <v>18215</v>
      </c>
      <c r="S4934" t="str" cm="1">
        <f t="array" ref="S4934">_xlfn.IFS(E4937&lt;30,"18-29",E4937&lt;45,"30-44",TRUE,"45+")</f>
        <v>30-44</v>
      </c>
      <c r="T4934" t="str" cm="1">
        <f t="array" ref="T4934">_xlfn.IFS(F4934&lt;=2,"0-2 Years",F4934&lt;=5,"3-5 Years",F4934&lt;=8,"6-8 Years",TRUE,"9-10 Years")</f>
        <v>0-2 Years</v>
      </c>
      <c r="U4934" t="str" cm="1">
        <f t="array" ref="U4934">_xlfn.IFS(P4934&gt;60,"High Risk",P4934&gt;30,"Medium Risk",TRUE,"Low Risk")</f>
        <v>High Risk</v>
      </c>
      <c r="V4934">
        <f t="shared" si="77"/>
        <v>6</v>
      </c>
    </row>
    <row r="4935" spans="1:22" hidden="1" x14ac:dyDescent="0.2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 s="2">
        <v>108377.75</v>
      </c>
      <c r="H4935">
        <v>2</v>
      </c>
      <c r="I4935">
        <v>1</v>
      </c>
      <c r="J4935">
        <v>1</v>
      </c>
      <c r="K4935" s="1">
        <v>9904.6299999999992</v>
      </c>
      <c r="L4935">
        <v>0</v>
      </c>
      <c r="M4935">
        <v>9</v>
      </c>
      <c r="N4935">
        <v>1800</v>
      </c>
      <c r="O4935">
        <v>2</v>
      </c>
      <c r="P4935">
        <v>113</v>
      </c>
      <c r="Q4935">
        <v>0.22222222222222221</v>
      </c>
      <c r="R4935">
        <v>16200</v>
      </c>
      <c r="S4935" t="str" cm="1">
        <f t="array" ref="S4935">_xlfn.IFS(E4938&lt;30,"18-29",E4938&lt;45,"30-44",TRUE,"45+")</f>
        <v>18-29</v>
      </c>
      <c r="T4935" t="str" cm="1">
        <f t="array" ref="T4935">_xlfn.IFS(F4935&lt;=2,"0-2 Years",F4935&lt;=5,"3-5 Years",F4935&lt;=8,"6-8 Years",TRUE,"9-10 Years")</f>
        <v>0-2 Years</v>
      </c>
      <c r="U4935" t="str" cm="1">
        <f t="array" ref="U4935">_xlfn.IFS(P4935&gt;60,"High Risk",P4935&gt;30,"Medium Risk",TRUE,"Low Risk")</f>
        <v>High Risk</v>
      </c>
      <c r="V4935">
        <f t="shared" si="77"/>
        <v>1</v>
      </c>
    </row>
    <row r="4936" spans="1:22" hidden="1" x14ac:dyDescent="0.2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 s="2">
        <v>95507.12</v>
      </c>
      <c r="H4936">
        <v>1</v>
      </c>
      <c r="I4936">
        <v>1</v>
      </c>
      <c r="J4936">
        <v>1</v>
      </c>
      <c r="K4936" s="1">
        <v>63213.31</v>
      </c>
      <c r="L4936">
        <v>0</v>
      </c>
      <c r="M4936">
        <v>4</v>
      </c>
      <c r="N4936">
        <v>287</v>
      </c>
      <c r="O4936">
        <v>6</v>
      </c>
      <c r="P4936">
        <v>150</v>
      </c>
      <c r="Q4936">
        <v>1</v>
      </c>
      <c r="R4936">
        <v>1148</v>
      </c>
      <c r="S4936" t="str" cm="1">
        <f t="array" ref="S4936">_xlfn.IFS(E4939&lt;30,"18-29",E4939&lt;45,"30-44",TRUE,"45+")</f>
        <v>30-44</v>
      </c>
      <c r="T4936" t="str" cm="1">
        <f t="array" ref="T4936">_xlfn.IFS(F4936&lt;=2,"0-2 Years",F4936&lt;=5,"3-5 Years",F4936&lt;=8,"6-8 Years",TRUE,"9-10 Years")</f>
        <v>0-2 Years</v>
      </c>
      <c r="U4936" t="str" cm="1">
        <f t="array" ref="U4936">_xlfn.IFS(P4936&gt;60,"High Risk",P4936&gt;30,"Medium Risk",TRUE,"Low Risk")</f>
        <v>High Risk</v>
      </c>
      <c r="V4936">
        <f t="shared" si="77"/>
        <v>4</v>
      </c>
    </row>
    <row r="4937" spans="1:22" hidden="1" x14ac:dyDescent="0.2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 s="2">
        <v>127146.68</v>
      </c>
      <c r="H4937">
        <v>1</v>
      </c>
      <c r="I4937">
        <v>0</v>
      </c>
      <c r="J4937">
        <v>0</v>
      </c>
      <c r="K4937" s="1">
        <v>137565.87</v>
      </c>
      <c r="L4937">
        <v>0</v>
      </c>
      <c r="M4937">
        <v>17</v>
      </c>
      <c r="N4937">
        <v>3242</v>
      </c>
      <c r="O4937">
        <v>9</v>
      </c>
      <c r="P4937">
        <v>178</v>
      </c>
      <c r="Q4937">
        <v>0.52941176470588236</v>
      </c>
      <c r="R4937">
        <v>55114</v>
      </c>
      <c r="S4937" t="str" cm="1">
        <f t="array" ref="S4937">_xlfn.IFS(E4940&lt;30,"18-29",E4940&lt;45,"30-44",TRUE,"45+")</f>
        <v>30-44</v>
      </c>
      <c r="T4937" t="str" cm="1">
        <f t="array" ref="T4937">_xlfn.IFS(F4937&lt;=2,"0-2 Years",F4937&lt;=5,"3-5 Years",F4937&lt;=8,"6-8 Years",TRUE,"9-10 Years")</f>
        <v>6-8 Years</v>
      </c>
      <c r="U4937" t="str" cm="1">
        <f t="array" ref="U4937">_xlfn.IFS(P4937&gt;60,"High Risk",P4937&gt;30,"Medium Risk",TRUE,"Low Risk")</f>
        <v>High Risk</v>
      </c>
      <c r="V4937">
        <f t="shared" si="77"/>
        <v>5</v>
      </c>
    </row>
    <row r="4938" spans="1:22" x14ac:dyDescent="0.2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 s="2">
        <v>133811.78</v>
      </c>
      <c r="H4938">
        <v>1</v>
      </c>
      <c r="I4938">
        <v>1</v>
      </c>
      <c r="J4938">
        <v>0</v>
      </c>
      <c r="K4938" s="1">
        <v>17185.95</v>
      </c>
      <c r="L4938">
        <v>1</v>
      </c>
      <c r="M4938">
        <v>8</v>
      </c>
      <c r="N4938">
        <v>4268</v>
      </c>
      <c r="O4938">
        <v>2</v>
      </c>
      <c r="P4938">
        <v>90</v>
      </c>
      <c r="Q4938">
        <v>0.25</v>
      </c>
      <c r="R4938">
        <v>34144</v>
      </c>
      <c r="S4938" t="str" cm="1">
        <f t="array" ref="S4938">_xlfn.IFS(E4941&lt;30,"18-29",E4941&lt;45,"30-44",TRUE,"45+")</f>
        <v>30-44</v>
      </c>
      <c r="T4938" t="str" cm="1">
        <f t="array" ref="T4938">_xlfn.IFS(F4938&lt;=2,"0-2 Years",F4938&lt;=5,"3-5 Years",F4938&lt;=8,"6-8 Years",TRUE,"9-10 Years")</f>
        <v>0-2 Years</v>
      </c>
      <c r="U4938" t="str" cm="1">
        <f t="array" ref="U4938">_xlfn.IFS(P4938&gt;60,"High Risk",P4938&gt;30,"Medium Risk",TRUE,"Low Risk")</f>
        <v>High Risk</v>
      </c>
      <c r="V4938">
        <f t="shared" si="77"/>
        <v>6</v>
      </c>
    </row>
    <row r="4939" spans="1:22" hidden="1" x14ac:dyDescent="0.2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 s="2">
        <v>121092.47</v>
      </c>
      <c r="H4939">
        <v>2</v>
      </c>
      <c r="I4939">
        <v>0</v>
      </c>
      <c r="J4939">
        <v>1</v>
      </c>
      <c r="K4939" s="1">
        <v>143783.46</v>
      </c>
      <c r="L4939">
        <v>0</v>
      </c>
      <c r="M4939">
        <v>5</v>
      </c>
      <c r="N4939">
        <v>1498</v>
      </c>
      <c r="O4939">
        <v>8</v>
      </c>
      <c r="P4939">
        <v>127</v>
      </c>
      <c r="Q4939">
        <v>1</v>
      </c>
      <c r="R4939">
        <v>7490</v>
      </c>
      <c r="S4939" t="str" cm="1">
        <f t="array" ref="S4939">_xlfn.IFS(E4942&lt;30,"18-29",E4942&lt;45,"30-44",TRUE,"45+")</f>
        <v>30-44</v>
      </c>
      <c r="T4939" t="str" cm="1">
        <f t="array" ref="T4939">_xlfn.IFS(F4939&lt;=2,"0-2 Years",F4939&lt;=5,"3-5 Years",F4939&lt;=8,"6-8 Years",TRUE,"9-10 Years")</f>
        <v>3-5 Years</v>
      </c>
      <c r="U4939" t="str" cm="1">
        <f t="array" ref="U4939">_xlfn.IFS(P4939&gt;60,"High Risk",P4939&gt;30,"Medium Risk",TRUE,"Low Risk")</f>
        <v>High Risk</v>
      </c>
      <c r="V4939">
        <f t="shared" si="77"/>
        <v>0</v>
      </c>
    </row>
    <row r="4940" spans="1:22" hidden="1" x14ac:dyDescent="0.2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 s="2">
        <v>126979.75</v>
      </c>
      <c r="H4940">
        <v>1</v>
      </c>
      <c r="I4940">
        <v>0</v>
      </c>
      <c r="J4940">
        <v>0</v>
      </c>
      <c r="K4940" s="1">
        <v>36823.279999999999</v>
      </c>
      <c r="L4940">
        <v>0</v>
      </c>
      <c r="M4940">
        <v>26</v>
      </c>
      <c r="N4940">
        <v>3972</v>
      </c>
      <c r="O4940">
        <v>4</v>
      </c>
      <c r="P4940">
        <v>171</v>
      </c>
      <c r="Q4940">
        <v>0.15384615384615385</v>
      </c>
      <c r="R4940">
        <v>103272</v>
      </c>
      <c r="S4940" t="str" cm="1">
        <f t="array" ref="S4940">_xlfn.IFS(E4943&lt;30,"18-29",E4943&lt;45,"30-44",TRUE,"45+")</f>
        <v>30-44</v>
      </c>
      <c r="T4940" t="str" cm="1">
        <f t="array" ref="T4940">_xlfn.IFS(F4940&lt;=2,"0-2 Years",F4940&lt;=5,"3-5 Years",F4940&lt;=8,"6-8 Years",TRUE,"9-10 Years")</f>
        <v>9-10 Years</v>
      </c>
      <c r="U4940" t="str" cm="1">
        <f t="array" ref="U4940">_xlfn.IFS(P4940&gt;60,"High Risk",P4940&gt;30,"Medium Risk",TRUE,"Low Risk")</f>
        <v>High Risk</v>
      </c>
      <c r="V4940">
        <f t="shared" si="77"/>
        <v>5</v>
      </c>
    </row>
    <row r="4941" spans="1:22" hidden="1" x14ac:dyDescent="0.2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 s="2">
        <v>144235.73000000001</v>
      </c>
      <c r="H4941">
        <v>2</v>
      </c>
      <c r="I4941">
        <v>0</v>
      </c>
      <c r="J4941">
        <v>0</v>
      </c>
      <c r="K4941" s="1">
        <v>154957.66</v>
      </c>
      <c r="L4941">
        <v>1</v>
      </c>
      <c r="M4941">
        <v>18</v>
      </c>
      <c r="N4941">
        <v>1480</v>
      </c>
      <c r="O4941">
        <v>0</v>
      </c>
      <c r="P4941">
        <v>23</v>
      </c>
      <c r="Q4941">
        <v>0</v>
      </c>
      <c r="R4941">
        <v>26640</v>
      </c>
      <c r="S4941" t="str" cm="1">
        <f t="array" ref="S4941">_xlfn.IFS(E4944&lt;30,"18-29",E4944&lt;45,"30-44",TRUE,"45+")</f>
        <v>30-44</v>
      </c>
      <c r="T4941" t="str" cm="1">
        <f t="array" ref="T4941">_xlfn.IFS(F4941&lt;=2,"0-2 Years",F4941&lt;=5,"3-5 Years",F4941&lt;=8,"6-8 Years",TRUE,"9-10 Years")</f>
        <v>3-5 Years</v>
      </c>
      <c r="U4941" t="str" cm="1">
        <f t="array" ref="U4941">_xlfn.IFS(P4941&gt;60,"High Risk",P4941&gt;30,"Medium Risk",TRUE,"Low Risk")</f>
        <v>Low Risk</v>
      </c>
      <c r="V4941">
        <f t="shared" si="77"/>
        <v>3</v>
      </c>
    </row>
    <row r="4942" spans="1:22" hidden="1" x14ac:dyDescent="0.2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 s="2">
        <v>152582.20000000001</v>
      </c>
      <c r="H4942">
        <v>2</v>
      </c>
      <c r="I4942">
        <v>0</v>
      </c>
      <c r="J4942">
        <v>0</v>
      </c>
      <c r="K4942" s="1">
        <v>31892.82</v>
      </c>
      <c r="L4942">
        <v>0</v>
      </c>
      <c r="M4942">
        <v>22</v>
      </c>
      <c r="N4942">
        <v>2431</v>
      </c>
      <c r="O4942">
        <v>5</v>
      </c>
      <c r="P4942">
        <v>92</v>
      </c>
      <c r="Q4942">
        <v>0.22727272727272727</v>
      </c>
      <c r="R4942">
        <v>53482</v>
      </c>
      <c r="S4942" t="str" cm="1">
        <f t="array" ref="S4942">_xlfn.IFS(E4945&lt;30,"18-29",E4945&lt;45,"30-44",TRUE,"45+")</f>
        <v>30-44</v>
      </c>
      <c r="T4942" t="str" cm="1">
        <f t="array" ref="T4942">_xlfn.IFS(F4942&lt;=2,"0-2 Years",F4942&lt;=5,"3-5 Years",F4942&lt;=8,"6-8 Years",TRUE,"9-10 Years")</f>
        <v>0-2 Years</v>
      </c>
      <c r="U4942" t="str" cm="1">
        <f t="array" ref="U4942">_xlfn.IFS(P4942&gt;60,"High Risk",P4942&gt;30,"Medium Risk",TRUE,"Low Risk")</f>
        <v>High Risk</v>
      </c>
      <c r="V4942">
        <f t="shared" si="77"/>
        <v>4</v>
      </c>
    </row>
    <row r="4943" spans="1:22" hidden="1" x14ac:dyDescent="0.2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 s="2">
        <v>172478.15</v>
      </c>
      <c r="H4943">
        <v>1</v>
      </c>
      <c r="I4943">
        <v>1</v>
      </c>
      <c r="J4943">
        <v>0</v>
      </c>
      <c r="K4943" s="1">
        <v>191084.4</v>
      </c>
      <c r="L4943">
        <v>1</v>
      </c>
      <c r="M4943">
        <v>15</v>
      </c>
      <c r="N4943">
        <v>4548</v>
      </c>
      <c r="O4943">
        <v>3</v>
      </c>
      <c r="P4943">
        <v>55</v>
      </c>
      <c r="Q4943">
        <v>0.2</v>
      </c>
      <c r="R4943">
        <v>68220</v>
      </c>
      <c r="S4943" t="str" cm="1">
        <f t="array" ref="S4943">_xlfn.IFS(E4946&lt;30,"18-29",E4946&lt;45,"30-44",TRUE,"45+")</f>
        <v>45+</v>
      </c>
      <c r="T4943" t="str" cm="1">
        <f t="array" ref="T4943">_xlfn.IFS(F4943&lt;=2,"0-2 Years",F4943&lt;=5,"3-5 Years",F4943&lt;=8,"6-8 Years",TRUE,"9-10 Years")</f>
        <v>9-10 Years</v>
      </c>
      <c r="U4943" t="str" cm="1">
        <f t="array" ref="U4943">_xlfn.IFS(P4943&gt;60,"High Risk",P4943&gt;30,"Medium Risk",TRUE,"Low Risk")</f>
        <v>Medium Risk</v>
      </c>
      <c r="V4943">
        <f t="shared" si="77"/>
        <v>5</v>
      </c>
    </row>
    <row r="4944" spans="1:22" x14ac:dyDescent="0.2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 s="2">
        <v>126477.42</v>
      </c>
      <c r="H4944">
        <v>1</v>
      </c>
      <c r="I4944">
        <v>0</v>
      </c>
      <c r="J4944">
        <v>0</v>
      </c>
      <c r="K4944" s="1">
        <v>179718.17</v>
      </c>
      <c r="L4944">
        <v>0</v>
      </c>
      <c r="M4944">
        <v>6</v>
      </c>
      <c r="N4944">
        <v>314</v>
      </c>
      <c r="O4944">
        <v>8</v>
      </c>
      <c r="P4944">
        <v>94</v>
      </c>
      <c r="Q4944">
        <v>1</v>
      </c>
      <c r="R4944">
        <v>1884</v>
      </c>
      <c r="S4944" t="str" cm="1">
        <f t="array" ref="S4944">_xlfn.IFS(E4947&lt;30,"18-29",E4947&lt;45,"30-44",TRUE,"45+")</f>
        <v>30-44</v>
      </c>
      <c r="T4944" t="str" cm="1">
        <f t="array" ref="T4944">_xlfn.IFS(F4944&lt;=2,"0-2 Years",F4944&lt;=5,"3-5 Years",F4944&lt;=8,"6-8 Years",TRUE,"9-10 Years")</f>
        <v>0-2 Years</v>
      </c>
      <c r="U4944" t="str" cm="1">
        <f t="array" ref="U4944">_xlfn.IFS(P4944&gt;60,"High Risk",P4944&gt;30,"Medium Risk",TRUE,"Low Risk")</f>
        <v>High Risk</v>
      </c>
      <c r="V4944">
        <f t="shared" si="77"/>
        <v>6</v>
      </c>
    </row>
    <row r="4945" spans="1:22" hidden="1" x14ac:dyDescent="0.2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 s="2">
        <v>97473.87</v>
      </c>
      <c r="H4945">
        <v>2</v>
      </c>
      <c r="I4945">
        <v>1</v>
      </c>
      <c r="J4945">
        <v>1</v>
      </c>
      <c r="K4945" s="1">
        <v>159823.16</v>
      </c>
      <c r="L4945">
        <v>0</v>
      </c>
      <c r="M4945">
        <v>21</v>
      </c>
      <c r="N4945">
        <v>477</v>
      </c>
      <c r="O4945">
        <v>2</v>
      </c>
      <c r="P4945">
        <v>15</v>
      </c>
      <c r="Q4945">
        <v>9.5238095238095233E-2</v>
      </c>
      <c r="R4945">
        <v>10017</v>
      </c>
      <c r="S4945" t="str" cm="1">
        <f t="array" ref="S4945">_xlfn.IFS(E4948&lt;30,"18-29",E4948&lt;45,"30-44",TRUE,"45+")</f>
        <v>45+</v>
      </c>
      <c r="T4945" t="str" cm="1">
        <f t="array" ref="T4945">_xlfn.IFS(F4945&lt;=2,"0-2 Years",F4945&lt;=5,"3-5 Years",F4945&lt;=8,"6-8 Years",TRUE,"9-10 Years")</f>
        <v>6-8 Years</v>
      </c>
      <c r="U4945" t="str" cm="1">
        <f t="array" ref="U4945">_xlfn.IFS(P4945&gt;60,"High Risk",P4945&gt;30,"Medium Risk",TRUE,"Low Risk")</f>
        <v>Low Risk</v>
      </c>
      <c r="V4945">
        <f t="shared" si="77"/>
        <v>0</v>
      </c>
    </row>
    <row r="4946" spans="1:22" hidden="1" x14ac:dyDescent="0.2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 s="2">
        <v>138053.67000000001</v>
      </c>
      <c r="H4946">
        <v>1</v>
      </c>
      <c r="I4946">
        <v>0</v>
      </c>
      <c r="J4946">
        <v>1</v>
      </c>
      <c r="K4946" s="1">
        <v>114110.97</v>
      </c>
      <c r="L4946">
        <v>0</v>
      </c>
      <c r="M4946">
        <v>12</v>
      </c>
      <c r="N4946">
        <v>1366</v>
      </c>
      <c r="O4946">
        <v>7</v>
      </c>
      <c r="P4946">
        <v>70</v>
      </c>
      <c r="Q4946">
        <v>0.58333333333333337</v>
      </c>
      <c r="R4946">
        <v>16392</v>
      </c>
      <c r="S4946" t="str" cm="1">
        <f t="array" ref="S4946">_xlfn.IFS(E4949&lt;30,"18-29",E4949&lt;45,"30-44",TRUE,"45+")</f>
        <v>45+</v>
      </c>
      <c r="T4946" t="str" cm="1">
        <f t="array" ref="T4946">_xlfn.IFS(F4946&lt;=2,"0-2 Years",F4946&lt;=5,"3-5 Years",F4946&lt;=8,"6-8 Years",TRUE,"9-10 Years")</f>
        <v>3-5 Years</v>
      </c>
      <c r="U4946" t="str" cm="1">
        <f t="array" ref="U4946">_xlfn.IFS(P4946&gt;60,"High Risk",P4946&gt;30,"Medium Risk",TRUE,"Low Risk")</f>
        <v>High Risk</v>
      </c>
      <c r="V4946">
        <f t="shared" si="77"/>
        <v>3</v>
      </c>
    </row>
    <row r="4947" spans="1:22" hidden="1" x14ac:dyDescent="0.2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 s="2">
        <v>164003.04999999999</v>
      </c>
      <c r="H4947">
        <v>2</v>
      </c>
      <c r="I4947">
        <v>1</v>
      </c>
      <c r="J4947">
        <v>1</v>
      </c>
      <c r="K4947" s="1">
        <v>60993.23</v>
      </c>
      <c r="L4947">
        <v>0</v>
      </c>
      <c r="M4947">
        <v>30</v>
      </c>
      <c r="N4947">
        <v>2587</v>
      </c>
      <c r="O4947">
        <v>4</v>
      </c>
      <c r="P4947">
        <v>43</v>
      </c>
      <c r="Q4947">
        <v>0.13333333333333333</v>
      </c>
      <c r="R4947">
        <v>77610</v>
      </c>
      <c r="S4947" t="str" cm="1">
        <f t="array" ref="S4947">_xlfn.IFS(E4950&lt;30,"18-29",E4950&lt;45,"30-44",TRUE,"45+")</f>
        <v>30-44</v>
      </c>
      <c r="T4947" t="str" cm="1">
        <f t="array" ref="T4947">_xlfn.IFS(F4947&lt;=2,"0-2 Years",F4947&lt;=5,"3-5 Years",F4947&lt;=8,"6-8 Years",TRUE,"9-10 Years")</f>
        <v>0-2 Years</v>
      </c>
      <c r="U4947" t="str" cm="1">
        <f t="array" ref="U4947">_xlfn.IFS(P4947&gt;60,"High Risk",P4947&gt;30,"Medium Risk",TRUE,"Low Risk")</f>
        <v>Medium Risk</v>
      </c>
      <c r="V4947">
        <f t="shared" si="77"/>
        <v>1</v>
      </c>
    </row>
    <row r="4948" spans="1:22" x14ac:dyDescent="0.2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 s="2">
        <v>0</v>
      </c>
      <c r="H4948">
        <v>1</v>
      </c>
      <c r="I4948">
        <v>1</v>
      </c>
      <c r="J4948">
        <v>1</v>
      </c>
      <c r="K4948" s="1">
        <v>66408.009999999995</v>
      </c>
      <c r="L4948">
        <v>1</v>
      </c>
      <c r="M4948">
        <v>21</v>
      </c>
      <c r="N4948">
        <v>1640</v>
      </c>
      <c r="O4948">
        <v>6</v>
      </c>
      <c r="P4948">
        <v>106</v>
      </c>
      <c r="Q4948">
        <v>0.2857142857142857</v>
      </c>
      <c r="R4948">
        <v>34440</v>
      </c>
      <c r="S4948" t="str" cm="1">
        <f t="array" ref="S4948">_xlfn.IFS(E4951&lt;30,"18-29",E4951&lt;45,"30-44",TRUE,"45+")</f>
        <v>30-44</v>
      </c>
      <c r="T4948" t="str" cm="1">
        <f t="array" ref="T4948">_xlfn.IFS(F4948&lt;=2,"0-2 Years",F4948&lt;=5,"3-5 Years",F4948&lt;=8,"6-8 Years",TRUE,"9-10 Years")</f>
        <v>6-8 Years</v>
      </c>
      <c r="U4948" t="str" cm="1">
        <f t="array" ref="U4948">_xlfn.IFS(P4948&gt;60,"High Risk",P4948&gt;30,"Medium Risk",TRUE,"Low Risk")</f>
        <v>High Risk</v>
      </c>
      <c r="V4948">
        <f t="shared" si="77"/>
        <v>6</v>
      </c>
    </row>
    <row r="4949" spans="1:22" hidden="1" x14ac:dyDescent="0.2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 s="2">
        <v>0</v>
      </c>
      <c r="H4949">
        <v>2</v>
      </c>
      <c r="I4949">
        <v>1</v>
      </c>
      <c r="J4949">
        <v>1</v>
      </c>
      <c r="K4949" s="1">
        <v>136398.9</v>
      </c>
      <c r="L4949">
        <v>0</v>
      </c>
      <c r="M4949">
        <v>25</v>
      </c>
      <c r="N4949">
        <v>1455</v>
      </c>
      <c r="O4949">
        <v>8</v>
      </c>
      <c r="P4949">
        <v>161</v>
      </c>
      <c r="Q4949">
        <v>0.32</v>
      </c>
      <c r="R4949">
        <v>36375</v>
      </c>
      <c r="S4949" t="str" cm="1">
        <f t="array" ref="S4949">_xlfn.IFS(E4952&lt;30,"18-29",E4952&lt;45,"30-44",TRUE,"45+")</f>
        <v>45+</v>
      </c>
      <c r="T4949" t="str" cm="1">
        <f t="array" ref="T4949">_xlfn.IFS(F4949&lt;=2,"0-2 Years",F4949&lt;=5,"3-5 Years",F4949&lt;=8,"6-8 Years",TRUE,"9-10 Years")</f>
        <v>6-8 Years</v>
      </c>
      <c r="U4949" t="str" cm="1">
        <f t="array" ref="U4949">_xlfn.IFS(P4949&gt;60,"High Risk",P4949&gt;30,"Medium Risk",TRUE,"Low Risk")</f>
        <v>High Risk</v>
      </c>
      <c r="V4949">
        <f t="shared" si="77"/>
        <v>4</v>
      </c>
    </row>
    <row r="4950" spans="1:22" hidden="1" x14ac:dyDescent="0.2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 s="2">
        <v>122486.11</v>
      </c>
      <c r="H4950">
        <v>2</v>
      </c>
      <c r="I4950">
        <v>1</v>
      </c>
      <c r="J4950">
        <v>1</v>
      </c>
      <c r="K4950" s="1">
        <v>140709.25</v>
      </c>
      <c r="L4950">
        <v>0</v>
      </c>
      <c r="M4950">
        <v>14</v>
      </c>
      <c r="N4950">
        <v>3828</v>
      </c>
      <c r="O4950">
        <v>6</v>
      </c>
      <c r="P4950">
        <v>105</v>
      </c>
      <c r="Q4950">
        <v>0.42857142857142855</v>
      </c>
      <c r="R4950">
        <v>53592</v>
      </c>
      <c r="S4950" t="str" cm="1">
        <f t="array" ref="S4950">_xlfn.IFS(E4953&lt;30,"18-29",E4953&lt;45,"30-44",TRUE,"45+")</f>
        <v>18-29</v>
      </c>
      <c r="T4950" t="str" cm="1">
        <f t="array" ref="T4950">_xlfn.IFS(F4950&lt;=2,"0-2 Years",F4950&lt;=5,"3-5 Years",F4950&lt;=8,"6-8 Years",TRUE,"9-10 Years")</f>
        <v>3-5 Years</v>
      </c>
      <c r="U4950" t="str" cm="1">
        <f t="array" ref="U4950">_xlfn.IFS(P4950&gt;60,"High Risk",P4950&gt;30,"Medium Risk",TRUE,"Low Risk")</f>
        <v>High Risk</v>
      </c>
      <c r="V4950">
        <f t="shared" si="77"/>
        <v>0</v>
      </c>
    </row>
    <row r="4951" spans="1:22" x14ac:dyDescent="0.2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 s="2">
        <v>0</v>
      </c>
      <c r="H4951">
        <v>2</v>
      </c>
      <c r="I4951">
        <v>0</v>
      </c>
      <c r="J4951">
        <v>0</v>
      </c>
      <c r="K4951" s="1">
        <v>8555.73</v>
      </c>
      <c r="L4951">
        <v>0</v>
      </c>
      <c r="M4951">
        <v>19</v>
      </c>
      <c r="N4951">
        <v>3170</v>
      </c>
      <c r="O4951">
        <v>2</v>
      </c>
      <c r="P4951">
        <v>5</v>
      </c>
      <c r="Q4951">
        <v>0.10526315789473684</v>
      </c>
      <c r="R4951">
        <v>60230</v>
      </c>
      <c r="S4951" t="str" cm="1">
        <f t="array" ref="S4951">_xlfn.IFS(E4954&lt;30,"18-29",E4954&lt;45,"30-44",TRUE,"45+")</f>
        <v>45+</v>
      </c>
      <c r="T4951" t="str" cm="1">
        <f t="array" ref="T4951">_xlfn.IFS(F4951&lt;=2,"0-2 Years",F4951&lt;=5,"3-5 Years",F4951&lt;=8,"6-8 Years",TRUE,"9-10 Years")</f>
        <v>0-2 Years</v>
      </c>
      <c r="U4951" t="str" cm="1">
        <f t="array" ref="U4951">_xlfn.IFS(P4951&gt;60,"High Risk",P4951&gt;30,"Medium Risk",TRUE,"Low Risk")</f>
        <v>Low Risk</v>
      </c>
      <c r="V4951">
        <f t="shared" si="77"/>
        <v>7</v>
      </c>
    </row>
    <row r="4952" spans="1:22" hidden="1" x14ac:dyDescent="0.2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 s="2">
        <v>53667.44</v>
      </c>
      <c r="H4952">
        <v>1</v>
      </c>
      <c r="I4952">
        <v>1</v>
      </c>
      <c r="J4952">
        <v>0</v>
      </c>
      <c r="K4952" s="1">
        <v>115022.94</v>
      </c>
      <c r="L4952">
        <v>0</v>
      </c>
      <c r="M4952">
        <v>5</v>
      </c>
      <c r="N4952">
        <v>4743</v>
      </c>
      <c r="O4952">
        <v>9</v>
      </c>
      <c r="P4952">
        <v>152</v>
      </c>
      <c r="Q4952">
        <v>1</v>
      </c>
      <c r="R4952">
        <v>23715</v>
      </c>
      <c r="S4952" t="str" cm="1">
        <f t="array" ref="S4952">_xlfn.IFS(E4955&lt;30,"18-29",E4955&lt;45,"30-44",TRUE,"45+")</f>
        <v>30-44</v>
      </c>
      <c r="T4952" t="str" cm="1">
        <f t="array" ref="T4952">_xlfn.IFS(F4952&lt;=2,"0-2 Years",F4952&lt;=5,"3-5 Years",F4952&lt;=8,"6-8 Years",TRUE,"9-10 Years")</f>
        <v>6-8 Years</v>
      </c>
      <c r="U4952" t="str" cm="1">
        <f t="array" ref="U4952">_xlfn.IFS(P4952&gt;60,"High Risk",P4952&gt;30,"Medium Risk",TRUE,"Low Risk")</f>
        <v>High Risk</v>
      </c>
      <c r="V4952">
        <f t="shared" si="77"/>
        <v>5</v>
      </c>
    </row>
    <row r="4953" spans="1:22" x14ac:dyDescent="0.2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 s="2">
        <v>0</v>
      </c>
      <c r="H4953">
        <v>2</v>
      </c>
      <c r="I4953">
        <v>0</v>
      </c>
      <c r="J4953">
        <v>0</v>
      </c>
      <c r="K4953" s="1">
        <v>187638.34</v>
      </c>
      <c r="L4953">
        <v>0</v>
      </c>
      <c r="M4953">
        <v>8</v>
      </c>
      <c r="N4953">
        <v>4224</v>
      </c>
      <c r="O4953">
        <v>6</v>
      </c>
      <c r="P4953">
        <v>6</v>
      </c>
      <c r="Q4953">
        <v>0.75</v>
      </c>
      <c r="R4953">
        <v>33792</v>
      </c>
      <c r="S4953" t="str" cm="1">
        <f t="array" ref="S4953">_xlfn.IFS(E4956&lt;30,"18-29",E4956&lt;45,"30-44",TRUE,"45+")</f>
        <v>30-44</v>
      </c>
      <c r="T4953" t="str" cm="1">
        <f t="array" ref="T4953">_xlfn.IFS(F4953&lt;=2,"0-2 Years",F4953&lt;=5,"3-5 Years",F4953&lt;=8,"6-8 Years",TRUE,"9-10 Years")</f>
        <v>6-8 Years</v>
      </c>
      <c r="U4953" t="str" cm="1">
        <f t="array" ref="U4953">_xlfn.IFS(P4953&gt;60,"High Risk",P4953&gt;30,"Medium Risk",TRUE,"Low Risk")</f>
        <v>Low Risk</v>
      </c>
      <c r="V4953">
        <f t="shared" si="77"/>
        <v>6</v>
      </c>
    </row>
    <row r="4954" spans="1:22" hidden="1" x14ac:dyDescent="0.2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 s="2">
        <v>109327.65</v>
      </c>
      <c r="H4954">
        <v>1</v>
      </c>
      <c r="I4954">
        <v>1</v>
      </c>
      <c r="J4954">
        <v>1</v>
      </c>
      <c r="K4954" s="1">
        <v>3829.13</v>
      </c>
      <c r="L4954">
        <v>0</v>
      </c>
      <c r="M4954">
        <v>4</v>
      </c>
      <c r="N4954">
        <v>4248</v>
      </c>
      <c r="O4954">
        <v>2</v>
      </c>
      <c r="P4954">
        <v>175</v>
      </c>
      <c r="Q4954">
        <v>0.5</v>
      </c>
      <c r="R4954">
        <v>16992</v>
      </c>
      <c r="S4954" t="str" cm="1">
        <f t="array" ref="S4954">_xlfn.IFS(E4957&lt;30,"18-29",E4957&lt;45,"30-44",TRUE,"45+")</f>
        <v>30-44</v>
      </c>
      <c r="T4954" t="str" cm="1">
        <f t="array" ref="T4954">_xlfn.IFS(F4954&lt;=2,"0-2 Years",F4954&lt;=5,"3-5 Years",F4954&lt;=8,"6-8 Years",TRUE,"9-10 Years")</f>
        <v>9-10 Years</v>
      </c>
      <c r="U4954" t="str" cm="1">
        <f t="array" ref="U4954">_xlfn.IFS(P4954&gt;60,"High Risk",P4954&gt;30,"Medium Risk",TRUE,"Low Risk")</f>
        <v>High Risk</v>
      </c>
      <c r="V4954">
        <f t="shared" si="77"/>
        <v>3</v>
      </c>
    </row>
    <row r="4955" spans="1:22" x14ac:dyDescent="0.2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 s="2">
        <v>121151.05</v>
      </c>
      <c r="H4955">
        <v>1</v>
      </c>
      <c r="I4955">
        <v>0</v>
      </c>
      <c r="J4955">
        <v>0</v>
      </c>
      <c r="K4955" s="1">
        <v>119357.93</v>
      </c>
      <c r="L4955">
        <v>0</v>
      </c>
      <c r="M4955">
        <v>22</v>
      </c>
      <c r="N4955">
        <v>4817</v>
      </c>
      <c r="O4955">
        <v>10</v>
      </c>
      <c r="P4955">
        <v>95</v>
      </c>
      <c r="Q4955">
        <v>0.45454545454545453</v>
      </c>
      <c r="R4955">
        <v>105974</v>
      </c>
      <c r="S4955" t="str" cm="1">
        <f t="array" ref="S4955">_xlfn.IFS(E4958&lt;30,"18-29",E4958&lt;45,"30-44",TRUE,"45+")</f>
        <v>30-44</v>
      </c>
      <c r="T4955" t="str" cm="1">
        <f t="array" ref="T4955">_xlfn.IFS(F4955&lt;=2,"0-2 Years",F4955&lt;=5,"3-5 Years",F4955&lt;=8,"6-8 Years",TRUE,"9-10 Years")</f>
        <v>0-2 Years</v>
      </c>
      <c r="U4955" t="str" cm="1">
        <f t="array" ref="U4955">_xlfn.IFS(P4955&gt;60,"High Risk",P4955&gt;30,"Medium Risk",TRUE,"Low Risk")</f>
        <v>High Risk</v>
      </c>
      <c r="V4955">
        <f t="shared" si="77"/>
        <v>6</v>
      </c>
    </row>
    <row r="4956" spans="1:22" hidden="1" x14ac:dyDescent="0.2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 s="2">
        <v>101043.63</v>
      </c>
      <c r="H4956">
        <v>1</v>
      </c>
      <c r="I4956">
        <v>1</v>
      </c>
      <c r="J4956">
        <v>1</v>
      </c>
      <c r="K4956" s="1">
        <v>192175.52</v>
      </c>
      <c r="L4956">
        <v>0</v>
      </c>
      <c r="M4956">
        <v>12</v>
      </c>
      <c r="N4956">
        <v>3374</v>
      </c>
      <c r="O4956">
        <v>2</v>
      </c>
      <c r="P4956">
        <v>137</v>
      </c>
      <c r="Q4956">
        <v>0.16666666666666666</v>
      </c>
      <c r="R4956">
        <v>40488</v>
      </c>
      <c r="S4956" t="str" cm="1">
        <f t="array" ref="S4956">_xlfn.IFS(E4959&lt;30,"18-29",E4959&lt;45,"30-44",TRUE,"45+")</f>
        <v>30-44</v>
      </c>
      <c r="T4956" t="str" cm="1">
        <f t="array" ref="T4956">_xlfn.IFS(F4956&lt;=2,"0-2 Years",F4956&lt;=5,"3-5 Years",F4956&lt;=8,"6-8 Years",TRUE,"9-10 Years")</f>
        <v>9-10 Years</v>
      </c>
      <c r="U4956" t="str" cm="1">
        <f t="array" ref="U4956">_xlfn.IFS(P4956&gt;60,"High Risk",P4956&gt;30,"Medium Risk",TRUE,"Low Risk")</f>
        <v>High Risk</v>
      </c>
      <c r="V4956">
        <f t="shared" si="77"/>
        <v>2</v>
      </c>
    </row>
    <row r="4957" spans="1:22" hidden="1" x14ac:dyDescent="0.2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 s="2">
        <v>83501.66</v>
      </c>
      <c r="H4957">
        <v>2</v>
      </c>
      <c r="I4957">
        <v>1</v>
      </c>
      <c r="J4957">
        <v>0</v>
      </c>
      <c r="K4957" s="1">
        <v>128841.31</v>
      </c>
      <c r="L4957">
        <v>0</v>
      </c>
      <c r="M4957">
        <v>23</v>
      </c>
      <c r="N4957">
        <v>4521</v>
      </c>
      <c r="O4957">
        <v>7</v>
      </c>
      <c r="P4957">
        <v>176</v>
      </c>
      <c r="Q4957">
        <v>0.30434782608695654</v>
      </c>
      <c r="R4957">
        <v>103983</v>
      </c>
      <c r="S4957" t="str" cm="1">
        <f t="array" ref="S4957">_xlfn.IFS(E4960&lt;30,"18-29",E4960&lt;45,"30-44",TRUE,"45+")</f>
        <v>30-44</v>
      </c>
      <c r="T4957" t="str" cm="1">
        <f t="array" ref="T4957">_xlfn.IFS(F4957&lt;=2,"0-2 Years",F4957&lt;=5,"3-5 Years",F4957&lt;=8,"6-8 Years",TRUE,"9-10 Years")</f>
        <v>3-5 Years</v>
      </c>
      <c r="U4957" t="str" cm="1">
        <f t="array" ref="U4957">_xlfn.IFS(P4957&gt;60,"High Risk",P4957&gt;30,"Medium Risk",TRUE,"Low Risk")</f>
        <v>High Risk</v>
      </c>
      <c r="V4957">
        <f t="shared" si="77"/>
        <v>3</v>
      </c>
    </row>
    <row r="4958" spans="1:22" x14ac:dyDescent="0.2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 s="2">
        <v>80462.240000000005</v>
      </c>
      <c r="H4958">
        <v>1</v>
      </c>
      <c r="I4958">
        <v>0</v>
      </c>
      <c r="J4958">
        <v>0</v>
      </c>
      <c r="K4958" s="1">
        <v>150422.35</v>
      </c>
      <c r="L4958">
        <v>0</v>
      </c>
      <c r="M4958">
        <v>15</v>
      </c>
      <c r="N4958">
        <v>2346</v>
      </c>
      <c r="O4958">
        <v>4</v>
      </c>
      <c r="P4958">
        <v>107</v>
      </c>
      <c r="Q4958">
        <v>0.26666666666666666</v>
      </c>
      <c r="R4958">
        <v>35190</v>
      </c>
      <c r="S4958" t="str" cm="1">
        <f t="array" ref="S4958">_xlfn.IFS(E4961&lt;30,"18-29",E4961&lt;45,"30-44",TRUE,"45+")</f>
        <v>45+</v>
      </c>
      <c r="T4958" t="str" cm="1">
        <f t="array" ref="T4958">_xlfn.IFS(F4958&lt;=2,"0-2 Years",F4958&lt;=5,"3-5 Years",F4958&lt;=8,"6-8 Years",TRUE,"9-10 Years")</f>
        <v>0-2 Years</v>
      </c>
      <c r="U4958" t="str" cm="1">
        <f t="array" ref="U4958">_xlfn.IFS(P4958&gt;60,"High Risk",P4958&gt;30,"Medium Risk",TRUE,"Low Risk")</f>
        <v>High Risk</v>
      </c>
      <c r="V4958">
        <f t="shared" si="77"/>
        <v>6</v>
      </c>
    </row>
    <row r="4959" spans="1:22" x14ac:dyDescent="0.2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 s="2">
        <v>0</v>
      </c>
      <c r="H4959">
        <v>1</v>
      </c>
      <c r="I4959">
        <v>1</v>
      </c>
      <c r="J4959">
        <v>0</v>
      </c>
      <c r="K4959" s="1">
        <v>188187.05</v>
      </c>
      <c r="L4959">
        <v>0</v>
      </c>
      <c r="M4959">
        <v>12</v>
      </c>
      <c r="N4959">
        <v>4459</v>
      </c>
      <c r="O4959">
        <v>5</v>
      </c>
      <c r="P4959">
        <v>20</v>
      </c>
      <c r="Q4959">
        <v>0.41666666666666669</v>
      </c>
      <c r="R4959">
        <v>53508</v>
      </c>
      <c r="S4959" t="str" cm="1">
        <f t="array" ref="S4959">_xlfn.IFS(E4962&lt;30,"18-29",E4962&lt;45,"30-44",TRUE,"45+")</f>
        <v>30-44</v>
      </c>
      <c r="T4959" t="str" cm="1">
        <f t="array" ref="T4959">_xlfn.IFS(F4959&lt;=2,"0-2 Years",F4959&lt;=5,"3-5 Years",F4959&lt;=8,"6-8 Years",TRUE,"9-10 Years")</f>
        <v>3-5 Years</v>
      </c>
      <c r="U4959" t="str" cm="1">
        <f t="array" ref="U4959">_xlfn.IFS(P4959&gt;60,"High Risk",P4959&gt;30,"Medium Risk",TRUE,"Low Risk")</f>
        <v>Low Risk</v>
      </c>
      <c r="V4959">
        <f t="shared" si="77"/>
        <v>8</v>
      </c>
    </row>
    <row r="4960" spans="1:22" hidden="1" x14ac:dyDescent="0.2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 s="2">
        <v>109093.41</v>
      </c>
      <c r="H4960">
        <v>2</v>
      </c>
      <c r="I4960">
        <v>1</v>
      </c>
      <c r="J4960">
        <v>0</v>
      </c>
      <c r="K4960" s="1">
        <v>1775.52</v>
      </c>
      <c r="L4960">
        <v>0</v>
      </c>
      <c r="M4960">
        <v>10</v>
      </c>
      <c r="N4960">
        <v>3582</v>
      </c>
      <c r="O4960">
        <v>0</v>
      </c>
      <c r="P4960">
        <v>63</v>
      </c>
      <c r="Q4960">
        <v>0</v>
      </c>
      <c r="R4960">
        <v>35820</v>
      </c>
      <c r="S4960" t="str" cm="1">
        <f t="array" ref="S4960">_xlfn.IFS(E4963&lt;30,"18-29",E4963&lt;45,"30-44",TRUE,"45+")</f>
        <v>45+</v>
      </c>
      <c r="T4960" t="str" cm="1">
        <f t="array" ref="T4960">_xlfn.IFS(F4960&lt;=2,"0-2 Years",F4960&lt;=5,"3-5 Years",F4960&lt;=8,"6-8 Years",TRUE,"9-10 Years")</f>
        <v>6-8 Years</v>
      </c>
      <c r="U4960" t="str" cm="1">
        <f t="array" ref="U4960">_xlfn.IFS(P4960&gt;60,"High Risk",P4960&gt;30,"Medium Risk",TRUE,"Low Risk")</f>
        <v>High Risk</v>
      </c>
      <c r="V4960">
        <f t="shared" si="77"/>
        <v>3</v>
      </c>
    </row>
    <row r="4961" spans="1:22" hidden="1" x14ac:dyDescent="0.2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 s="2">
        <v>140355.6</v>
      </c>
      <c r="H4961">
        <v>1</v>
      </c>
      <c r="I4961">
        <v>1</v>
      </c>
      <c r="J4961">
        <v>1</v>
      </c>
      <c r="K4961" s="1">
        <v>85086.78</v>
      </c>
      <c r="L4961">
        <v>0</v>
      </c>
      <c r="M4961">
        <v>6</v>
      </c>
      <c r="N4961">
        <v>4872</v>
      </c>
      <c r="O4961">
        <v>5</v>
      </c>
      <c r="P4961">
        <v>6</v>
      </c>
      <c r="Q4961">
        <v>0.83333333333333337</v>
      </c>
      <c r="R4961">
        <v>29232</v>
      </c>
      <c r="S4961" t="str" cm="1">
        <f t="array" ref="S4961">_xlfn.IFS(E4964&lt;30,"18-29",E4964&lt;45,"30-44",TRUE,"45+")</f>
        <v>30-44</v>
      </c>
      <c r="T4961" t="str" cm="1">
        <f t="array" ref="T4961">_xlfn.IFS(F4961&lt;=2,"0-2 Years",F4961&lt;=5,"3-5 Years",F4961&lt;=8,"6-8 Years",TRUE,"9-10 Years")</f>
        <v>3-5 Years</v>
      </c>
      <c r="U4961" t="str" cm="1">
        <f t="array" ref="U4961">_xlfn.IFS(P4961&gt;60,"High Risk",P4961&gt;30,"Medium Risk",TRUE,"Low Risk")</f>
        <v>Low Risk</v>
      </c>
      <c r="V4961">
        <f t="shared" si="77"/>
        <v>3</v>
      </c>
    </row>
    <row r="4962" spans="1:22" hidden="1" x14ac:dyDescent="0.2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 s="2">
        <v>0</v>
      </c>
      <c r="H4962">
        <v>2</v>
      </c>
      <c r="I4962">
        <v>1</v>
      </c>
      <c r="J4962">
        <v>1</v>
      </c>
      <c r="K4962" s="1">
        <v>3797.79</v>
      </c>
      <c r="L4962">
        <v>0</v>
      </c>
      <c r="M4962">
        <v>28</v>
      </c>
      <c r="N4962">
        <v>497</v>
      </c>
      <c r="O4962">
        <v>6</v>
      </c>
      <c r="P4962">
        <v>180</v>
      </c>
      <c r="Q4962">
        <v>0.21428571428571427</v>
      </c>
      <c r="R4962">
        <v>13916</v>
      </c>
      <c r="S4962" t="str" cm="1">
        <f t="array" ref="S4962">_xlfn.IFS(E4965&lt;30,"18-29",E4965&lt;45,"30-44",TRUE,"45+")</f>
        <v>30-44</v>
      </c>
      <c r="T4962" t="str" cm="1">
        <f t="array" ref="T4962">_xlfn.IFS(F4962&lt;=2,"0-2 Years",F4962&lt;=5,"3-5 Years",F4962&lt;=8,"6-8 Years",TRUE,"9-10 Years")</f>
        <v>9-10 Years</v>
      </c>
      <c r="U4962" t="str" cm="1">
        <f t="array" ref="U4962">_xlfn.IFS(P4962&gt;60,"High Risk",P4962&gt;30,"Medium Risk",TRUE,"Low Risk")</f>
        <v>High Risk</v>
      </c>
      <c r="V4962">
        <f t="shared" si="77"/>
        <v>3</v>
      </c>
    </row>
    <row r="4963" spans="1:22" hidden="1" x14ac:dyDescent="0.2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 s="2">
        <v>130170.82</v>
      </c>
      <c r="H4963">
        <v>2</v>
      </c>
      <c r="I4963">
        <v>1</v>
      </c>
      <c r="J4963">
        <v>0</v>
      </c>
      <c r="K4963" s="1">
        <v>150856.38</v>
      </c>
      <c r="L4963">
        <v>0</v>
      </c>
      <c r="M4963">
        <v>6</v>
      </c>
      <c r="N4963">
        <v>3353</v>
      </c>
      <c r="O4963">
        <v>2</v>
      </c>
      <c r="P4963">
        <v>42</v>
      </c>
      <c r="Q4963">
        <v>0.33333333333333331</v>
      </c>
      <c r="R4963">
        <v>20118</v>
      </c>
      <c r="S4963" t="str" cm="1">
        <f t="array" ref="S4963">_xlfn.IFS(E4966&lt;30,"18-29",E4966&lt;45,"30-44",TRUE,"45+")</f>
        <v>30-44</v>
      </c>
      <c r="T4963" t="str" cm="1">
        <f t="array" ref="T4963">_xlfn.IFS(F4963&lt;=2,"0-2 Years",F4963&lt;=5,"3-5 Years",F4963&lt;=8,"6-8 Years",TRUE,"9-10 Years")</f>
        <v>0-2 Years</v>
      </c>
      <c r="U4963" t="str" cm="1">
        <f t="array" ref="U4963">_xlfn.IFS(P4963&gt;60,"High Risk",P4963&gt;30,"Medium Risk",TRUE,"Low Risk")</f>
        <v>Medium Risk</v>
      </c>
      <c r="V4963">
        <f t="shared" si="77"/>
        <v>4</v>
      </c>
    </row>
    <row r="4964" spans="1:22" hidden="1" x14ac:dyDescent="0.2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 s="2">
        <v>0</v>
      </c>
      <c r="H4964">
        <v>2</v>
      </c>
      <c r="I4964">
        <v>0</v>
      </c>
      <c r="J4964">
        <v>1</v>
      </c>
      <c r="K4964" s="1">
        <v>90537.47</v>
      </c>
      <c r="L4964">
        <v>0</v>
      </c>
      <c r="M4964">
        <v>18</v>
      </c>
      <c r="N4964">
        <v>1120</v>
      </c>
      <c r="O4964">
        <v>3</v>
      </c>
      <c r="P4964">
        <v>113</v>
      </c>
      <c r="Q4964">
        <v>0.16666666666666666</v>
      </c>
      <c r="R4964">
        <v>20160</v>
      </c>
      <c r="S4964" t="str" cm="1">
        <f t="array" ref="S4964">_xlfn.IFS(E4967&lt;30,"18-29",E4967&lt;45,"30-44",TRUE,"45+")</f>
        <v>30-44</v>
      </c>
      <c r="T4964" t="str" cm="1">
        <f t="array" ref="T4964">_xlfn.IFS(F4964&lt;=2,"0-2 Years",F4964&lt;=5,"3-5 Years",F4964&lt;=8,"6-8 Years",TRUE,"9-10 Years")</f>
        <v>0-2 Years</v>
      </c>
      <c r="U4964" t="str" cm="1">
        <f t="array" ref="U4964">_xlfn.IFS(P4964&gt;60,"High Risk",P4964&gt;30,"Medium Risk",TRUE,"Low Risk")</f>
        <v>High Risk</v>
      </c>
      <c r="V4964">
        <f t="shared" si="77"/>
        <v>4</v>
      </c>
    </row>
    <row r="4965" spans="1:22" hidden="1" x14ac:dyDescent="0.2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 s="2">
        <v>109542.29</v>
      </c>
      <c r="H4965">
        <v>1</v>
      </c>
      <c r="I4965">
        <v>1</v>
      </c>
      <c r="J4965">
        <v>1</v>
      </c>
      <c r="K4965" s="1">
        <v>166370.81</v>
      </c>
      <c r="L4965">
        <v>0</v>
      </c>
      <c r="M4965">
        <v>7</v>
      </c>
      <c r="N4965">
        <v>4705</v>
      </c>
      <c r="O4965">
        <v>7</v>
      </c>
      <c r="P4965">
        <v>70</v>
      </c>
      <c r="Q4965">
        <v>1</v>
      </c>
      <c r="R4965">
        <v>32935</v>
      </c>
      <c r="S4965" t="str" cm="1">
        <f t="array" ref="S4965">_xlfn.IFS(E4968&lt;30,"18-29",E4968&lt;45,"30-44",TRUE,"45+")</f>
        <v>45+</v>
      </c>
      <c r="T4965" t="str" cm="1">
        <f t="array" ref="T4965">_xlfn.IFS(F4965&lt;=2,"0-2 Years",F4965&lt;=5,"3-5 Years",F4965&lt;=8,"6-8 Years",TRUE,"9-10 Years")</f>
        <v>0-2 Years</v>
      </c>
      <c r="U4965" t="str" cm="1">
        <f t="array" ref="U4965">_xlfn.IFS(P4965&gt;60,"High Risk",P4965&gt;30,"Medium Risk",TRUE,"Low Risk")</f>
        <v>High Risk</v>
      </c>
      <c r="V4965">
        <f t="shared" si="77"/>
        <v>3</v>
      </c>
    </row>
    <row r="4966" spans="1:22" hidden="1" x14ac:dyDescent="0.2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 s="2">
        <v>33563.949999999997</v>
      </c>
      <c r="H4966">
        <v>2</v>
      </c>
      <c r="I4966">
        <v>1</v>
      </c>
      <c r="J4966">
        <v>0</v>
      </c>
      <c r="K4966" s="1">
        <v>178994.13</v>
      </c>
      <c r="L4966">
        <v>1</v>
      </c>
      <c r="M4966">
        <v>1</v>
      </c>
      <c r="N4966">
        <v>3415</v>
      </c>
      <c r="O4966">
        <v>0</v>
      </c>
      <c r="P4966">
        <v>14</v>
      </c>
      <c r="Q4966">
        <v>0</v>
      </c>
      <c r="R4966">
        <v>3415</v>
      </c>
      <c r="S4966" t="str" cm="1">
        <f t="array" ref="S4966">_xlfn.IFS(E4969&lt;30,"18-29",E4969&lt;45,"30-44",TRUE,"45+")</f>
        <v>30-44</v>
      </c>
      <c r="T4966" t="str" cm="1">
        <f t="array" ref="T4966">_xlfn.IFS(F4966&lt;=2,"0-2 Years",F4966&lt;=5,"3-5 Years",F4966&lt;=8,"6-8 Years",TRUE,"9-10 Years")</f>
        <v>3-5 Years</v>
      </c>
      <c r="U4966" t="str" cm="1">
        <f t="array" ref="U4966">_xlfn.IFS(P4966&gt;60,"High Risk",P4966&gt;30,"Medium Risk",TRUE,"Low Risk")</f>
        <v>Low Risk</v>
      </c>
      <c r="V4966">
        <f t="shared" si="77"/>
        <v>3</v>
      </c>
    </row>
    <row r="4967" spans="1:22" hidden="1" x14ac:dyDescent="0.2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 s="2">
        <v>148795.17000000001</v>
      </c>
      <c r="H4967">
        <v>2</v>
      </c>
      <c r="I4967">
        <v>1</v>
      </c>
      <c r="J4967">
        <v>1</v>
      </c>
      <c r="K4967" s="1">
        <v>195681.43</v>
      </c>
      <c r="L4967">
        <v>0</v>
      </c>
      <c r="M4967">
        <v>3</v>
      </c>
      <c r="N4967">
        <v>2348</v>
      </c>
      <c r="O4967">
        <v>1</v>
      </c>
      <c r="P4967">
        <v>62</v>
      </c>
      <c r="Q4967">
        <v>0.33333333333333331</v>
      </c>
      <c r="R4967">
        <v>7044</v>
      </c>
      <c r="S4967" t="str" cm="1">
        <f t="array" ref="S4967">_xlfn.IFS(E4970&lt;30,"18-29",E4970&lt;45,"30-44",TRUE,"45+")</f>
        <v>30-44</v>
      </c>
      <c r="T4967" t="str" cm="1">
        <f t="array" ref="T4967">_xlfn.IFS(F4967&lt;=2,"0-2 Years",F4967&lt;=5,"3-5 Years",F4967&lt;=8,"6-8 Years",TRUE,"9-10 Years")</f>
        <v>0-2 Years</v>
      </c>
      <c r="U4967" t="str" cm="1">
        <f t="array" ref="U4967">_xlfn.IFS(P4967&gt;60,"High Risk",P4967&gt;30,"Medium Risk",TRUE,"Low Risk")</f>
        <v>High Risk</v>
      </c>
      <c r="V4967">
        <f t="shared" si="77"/>
        <v>1</v>
      </c>
    </row>
    <row r="4968" spans="1:22" hidden="1" x14ac:dyDescent="0.2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 s="2">
        <v>0</v>
      </c>
      <c r="H4968">
        <v>2</v>
      </c>
      <c r="I4968">
        <v>1</v>
      </c>
      <c r="J4968">
        <v>1</v>
      </c>
      <c r="K4968" s="1">
        <v>53277.15</v>
      </c>
      <c r="L4968">
        <v>0</v>
      </c>
      <c r="M4968">
        <v>7</v>
      </c>
      <c r="N4968">
        <v>3227</v>
      </c>
      <c r="O4968">
        <v>7</v>
      </c>
      <c r="P4968">
        <v>121</v>
      </c>
      <c r="Q4968">
        <v>1</v>
      </c>
      <c r="R4968">
        <v>22589</v>
      </c>
      <c r="S4968" t="str" cm="1">
        <f t="array" ref="S4968">_xlfn.IFS(E4971&lt;30,"18-29",E4971&lt;45,"30-44",TRUE,"45+")</f>
        <v>30-44</v>
      </c>
      <c r="T4968" t="str" cm="1">
        <f t="array" ref="T4968">_xlfn.IFS(F4968&lt;=2,"0-2 Years",F4968&lt;=5,"3-5 Years",F4968&lt;=8,"6-8 Years",TRUE,"9-10 Years")</f>
        <v>9-10 Years</v>
      </c>
      <c r="U4968" t="str" cm="1">
        <f t="array" ref="U4968">_xlfn.IFS(P4968&gt;60,"High Risk",P4968&gt;30,"Medium Risk",TRUE,"Low Risk")</f>
        <v>High Risk</v>
      </c>
      <c r="V4968">
        <f t="shared" si="77"/>
        <v>4</v>
      </c>
    </row>
    <row r="4969" spans="1:22" hidden="1" x14ac:dyDescent="0.2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 s="2">
        <v>174126.75</v>
      </c>
      <c r="H4969">
        <v>3</v>
      </c>
      <c r="I4969">
        <v>1</v>
      </c>
      <c r="J4969">
        <v>0</v>
      </c>
      <c r="K4969" s="1">
        <v>172490.78</v>
      </c>
      <c r="L4969">
        <v>1</v>
      </c>
      <c r="M4969">
        <v>9</v>
      </c>
      <c r="N4969">
        <v>4938</v>
      </c>
      <c r="O4969">
        <v>10</v>
      </c>
      <c r="P4969">
        <v>22</v>
      </c>
      <c r="Q4969">
        <v>1</v>
      </c>
      <c r="R4969">
        <v>44442</v>
      </c>
      <c r="S4969" t="str" cm="1">
        <f t="array" ref="S4969">_xlfn.IFS(E4972&lt;30,"18-29",E4972&lt;45,"30-44",TRUE,"45+")</f>
        <v>30-44</v>
      </c>
      <c r="T4969" t="str" cm="1">
        <f t="array" ref="T4969">_xlfn.IFS(F4969&lt;=2,"0-2 Years",F4969&lt;=5,"3-5 Years",F4969&lt;=8,"6-8 Years",TRUE,"9-10 Years")</f>
        <v>6-8 Years</v>
      </c>
      <c r="U4969" t="str" cm="1">
        <f t="array" ref="U4969">_xlfn.IFS(P4969&gt;60,"High Risk",P4969&gt;30,"Medium Risk",TRUE,"Low Risk")</f>
        <v>Low Risk</v>
      </c>
      <c r="V4969">
        <f t="shared" si="77"/>
        <v>3</v>
      </c>
    </row>
    <row r="4970" spans="1:22" x14ac:dyDescent="0.2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 s="2">
        <v>0</v>
      </c>
      <c r="H4970">
        <v>1</v>
      </c>
      <c r="I4970">
        <v>0</v>
      </c>
      <c r="J4970">
        <v>0</v>
      </c>
      <c r="K4970" s="1">
        <v>11819.84</v>
      </c>
      <c r="L4970">
        <v>0</v>
      </c>
      <c r="M4970">
        <v>21</v>
      </c>
      <c r="N4970">
        <v>4003</v>
      </c>
      <c r="O4970">
        <v>6</v>
      </c>
      <c r="P4970">
        <v>81</v>
      </c>
      <c r="Q4970">
        <v>0.2857142857142857</v>
      </c>
      <c r="R4970">
        <v>84063</v>
      </c>
      <c r="S4970" t="str" cm="1">
        <f t="array" ref="S4970">_xlfn.IFS(E4973&lt;30,"18-29",E4973&lt;45,"30-44",TRUE,"45+")</f>
        <v>30-44</v>
      </c>
      <c r="T4970" t="str" cm="1">
        <f t="array" ref="T4970">_xlfn.IFS(F4970&lt;=2,"0-2 Years",F4970&lt;=5,"3-5 Years",F4970&lt;=8,"6-8 Years",TRUE,"9-10 Years")</f>
        <v>3-5 Years</v>
      </c>
      <c r="U4970" t="str" cm="1">
        <f t="array" ref="U4970">_xlfn.IFS(P4970&gt;60,"High Risk",P4970&gt;30,"Medium Risk",TRUE,"Low Risk")</f>
        <v>High Risk</v>
      </c>
      <c r="V4970">
        <f t="shared" si="77"/>
        <v>8</v>
      </c>
    </row>
    <row r="4971" spans="1:22" hidden="1" x14ac:dyDescent="0.2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 s="2">
        <v>106405.03</v>
      </c>
      <c r="H4971">
        <v>1</v>
      </c>
      <c r="I4971">
        <v>1</v>
      </c>
      <c r="J4971">
        <v>1</v>
      </c>
      <c r="K4971" s="1">
        <v>82900.25</v>
      </c>
      <c r="L4971">
        <v>0</v>
      </c>
      <c r="M4971">
        <v>7</v>
      </c>
      <c r="N4971">
        <v>308</v>
      </c>
      <c r="O4971">
        <v>9</v>
      </c>
      <c r="P4971">
        <v>168</v>
      </c>
      <c r="Q4971">
        <v>1</v>
      </c>
      <c r="R4971">
        <v>2156</v>
      </c>
      <c r="S4971" t="str" cm="1">
        <f t="array" ref="S4971">_xlfn.IFS(E4974&lt;30,"18-29",E4974&lt;45,"30-44",TRUE,"45+")</f>
        <v>30-44</v>
      </c>
      <c r="T4971" t="str" cm="1">
        <f t="array" ref="T4971">_xlfn.IFS(F4971&lt;=2,"0-2 Years",F4971&lt;=5,"3-5 Years",F4971&lt;=8,"6-8 Years",TRUE,"9-10 Years")</f>
        <v>0-2 Years</v>
      </c>
      <c r="U4971" t="str" cm="1">
        <f t="array" ref="U4971">_xlfn.IFS(P4971&gt;60,"High Risk",P4971&gt;30,"Medium Risk",TRUE,"Low Risk")</f>
        <v>High Risk</v>
      </c>
      <c r="V4971">
        <f t="shared" si="77"/>
        <v>3</v>
      </c>
    </row>
    <row r="4972" spans="1:22" x14ac:dyDescent="0.2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 s="2">
        <v>0</v>
      </c>
      <c r="H4972">
        <v>1</v>
      </c>
      <c r="I4972">
        <v>1</v>
      </c>
      <c r="J4972">
        <v>1</v>
      </c>
      <c r="K4972" s="1">
        <v>82709.8</v>
      </c>
      <c r="L4972">
        <v>0</v>
      </c>
      <c r="M4972">
        <v>30</v>
      </c>
      <c r="N4972">
        <v>3535</v>
      </c>
      <c r="O4972">
        <v>1</v>
      </c>
      <c r="P4972">
        <v>22</v>
      </c>
      <c r="Q4972">
        <v>3.3333333333333333E-2</v>
      </c>
      <c r="R4972">
        <v>106050</v>
      </c>
      <c r="S4972" t="str" cm="1">
        <f t="array" ref="S4972">_xlfn.IFS(E4975&lt;30,"18-29",E4975&lt;45,"30-44",TRUE,"45+")</f>
        <v>18-29</v>
      </c>
      <c r="T4972" t="str" cm="1">
        <f t="array" ref="T4972">_xlfn.IFS(F4972&lt;=2,"0-2 Years",F4972&lt;=5,"3-5 Years",F4972&lt;=8,"6-8 Years",TRUE,"9-10 Years")</f>
        <v>0-2 Years</v>
      </c>
      <c r="U4972" t="str" cm="1">
        <f t="array" ref="U4972">_xlfn.IFS(P4972&gt;60,"High Risk",P4972&gt;30,"Medium Risk",TRUE,"Low Risk")</f>
        <v>Low Risk</v>
      </c>
      <c r="V4972">
        <f t="shared" si="77"/>
        <v>6</v>
      </c>
    </row>
    <row r="4973" spans="1:22" hidden="1" x14ac:dyDescent="0.2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 s="2">
        <v>128393.29</v>
      </c>
      <c r="H4973">
        <v>1</v>
      </c>
      <c r="I4973">
        <v>1</v>
      </c>
      <c r="J4973">
        <v>1</v>
      </c>
      <c r="K4973" s="1">
        <v>180593.45</v>
      </c>
      <c r="L4973">
        <v>0</v>
      </c>
      <c r="M4973">
        <v>3</v>
      </c>
      <c r="N4973">
        <v>733</v>
      </c>
      <c r="O4973">
        <v>0</v>
      </c>
      <c r="P4973">
        <v>125</v>
      </c>
      <c r="Q4973">
        <v>0</v>
      </c>
      <c r="R4973">
        <v>2199</v>
      </c>
      <c r="S4973" t="str" cm="1">
        <f t="array" ref="S4973">_xlfn.IFS(E4976&lt;30,"18-29",E4976&lt;45,"30-44",TRUE,"45+")</f>
        <v>45+</v>
      </c>
      <c r="T4973" t="str" cm="1">
        <f t="array" ref="T4973">_xlfn.IFS(F4973&lt;=2,"0-2 Years",F4973&lt;=5,"3-5 Years",F4973&lt;=8,"6-8 Years",TRUE,"9-10 Years")</f>
        <v>0-2 Years</v>
      </c>
      <c r="U4973" t="str" cm="1">
        <f t="array" ref="U4973">_xlfn.IFS(P4973&gt;60,"High Risk",P4973&gt;30,"Medium Risk",TRUE,"Low Risk")</f>
        <v>High Risk</v>
      </c>
      <c r="V4973">
        <f t="shared" si="77"/>
        <v>3</v>
      </c>
    </row>
    <row r="4974" spans="1:22" x14ac:dyDescent="0.2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 s="2">
        <v>127841.52</v>
      </c>
      <c r="H4974">
        <v>1</v>
      </c>
      <c r="I4974">
        <v>1</v>
      </c>
      <c r="J4974">
        <v>0</v>
      </c>
      <c r="K4974" s="1">
        <v>172363.41</v>
      </c>
      <c r="L4974">
        <v>0</v>
      </c>
      <c r="M4974">
        <v>20</v>
      </c>
      <c r="N4974">
        <v>509</v>
      </c>
      <c r="O4974">
        <v>5</v>
      </c>
      <c r="P4974">
        <v>78</v>
      </c>
      <c r="Q4974">
        <v>0.25</v>
      </c>
      <c r="R4974">
        <v>10180</v>
      </c>
      <c r="S4974" t="str" cm="1">
        <f t="array" ref="S4974">_xlfn.IFS(E4977&lt;30,"18-29",E4977&lt;45,"30-44",TRUE,"45+")</f>
        <v>30-44</v>
      </c>
      <c r="T4974" t="str" cm="1">
        <f t="array" ref="T4974">_xlfn.IFS(F4974&lt;=2,"0-2 Years",F4974&lt;=5,"3-5 Years",F4974&lt;=8,"6-8 Years",TRUE,"9-10 Years")</f>
        <v>0-2 Years</v>
      </c>
      <c r="U4974" t="str" cm="1">
        <f t="array" ref="U4974">_xlfn.IFS(P4974&gt;60,"High Risk",P4974&gt;30,"Medium Risk",TRUE,"Low Risk")</f>
        <v>High Risk</v>
      </c>
      <c r="V4974">
        <f t="shared" si="77"/>
        <v>6</v>
      </c>
    </row>
    <row r="4975" spans="1:22" hidden="1" x14ac:dyDescent="0.2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 s="2">
        <v>137295.19</v>
      </c>
      <c r="H4975">
        <v>2</v>
      </c>
      <c r="I4975">
        <v>1</v>
      </c>
      <c r="J4975">
        <v>1</v>
      </c>
      <c r="K4975" s="1">
        <v>91195.12</v>
      </c>
      <c r="L4975">
        <v>0</v>
      </c>
      <c r="M4975">
        <v>16</v>
      </c>
      <c r="N4975">
        <v>3261</v>
      </c>
      <c r="O4975">
        <v>10</v>
      </c>
      <c r="P4975">
        <v>74</v>
      </c>
      <c r="Q4975">
        <v>0.625</v>
      </c>
      <c r="R4975">
        <v>52176</v>
      </c>
      <c r="S4975" t="str" cm="1">
        <f t="array" ref="S4975">_xlfn.IFS(E4978&lt;30,"18-29",E4978&lt;45,"30-44",TRUE,"45+")</f>
        <v>18-29</v>
      </c>
      <c r="T4975" t="str" cm="1">
        <f t="array" ref="T4975">_xlfn.IFS(F4975&lt;=2,"0-2 Years",F4975&lt;=5,"3-5 Years",F4975&lt;=8,"6-8 Years",TRUE,"9-10 Years")</f>
        <v>3-5 Years</v>
      </c>
      <c r="U4975" t="str" cm="1">
        <f t="array" ref="U4975">_xlfn.IFS(P4975&gt;60,"High Risk",P4975&gt;30,"Medium Risk",TRUE,"Low Risk")</f>
        <v>High Risk</v>
      </c>
      <c r="V4975">
        <f t="shared" si="77"/>
        <v>0</v>
      </c>
    </row>
    <row r="4976" spans="1:22" hidden="1" x14ac:dyDescent="0.2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 s="2">
        <v>155828.22</v>
      </c>
      <c r="H4976">
        <v>1</v>
      </c>
      <c r="I4976">
        <v>0</v>
      </c>
      <c r="J4976">
        <v>1</v>
      </c>
      <c r="K4976" s="1">
        <v>108987.25</v>
      </c>
      <c r="L4976">
        <v>1</v>
      </c>
      <c r="M4976">
        <v>7</v>
      </c>
      <c r="N4976">
        <v>3948</v>
      </c>
      <c r="O4976">
        <v>7</v>
      </c>
      <c r="P4976">
        <v>129</v>
      </c>
      <c r="Q4976">
        <v>1</v>
      </c>
      <c r="R4976">
        <v>27636</v>
      </c>
      <c r="S4976" t="str" cm="1">
        <f t="array" ref="S4976">_xlfn.IFS(E4979&lt;30,"18-29",E4979&lt;45,"30-44",TRUE,"45+")</f>
        <v>30-44</v>
      </c>
      <c r="T4976" t="str" cm="1">
        <f t="array" ref="T4976">_xlfn.IFS(F4976&lt;=2,"0-2 Years",F4976&lt;=5,"3-5 Years",F4976&lt;=8,"6-8 Years",TRUE,"9-10 Years")</f>
        <v>0-2 Years</v>
      </c>
      <c r="U4976" t="str" cm="1">
        <f t="array" ref="U4976">_xlfn.IFS(P4976&gt;60,"High Risk",P4976&gt;30,"Medium Risk",TRUE,"Low Risk")</f>
        <v>High Risk</v>
      </c>
      <c r="V4976">
        <f t="shared" si="77"/>
        <v>4</v>
      </c>
    </row>
    <row r="4977" spans="1:22" x14ac:dyDescent="0.2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 s="2">
        <v>0</v>
      </c>
      <c r="H4977">
        <v>2</v>
      </c>
      <c r="I4977">
        <v>1</v>
      </c>
      <c r="J4977">
        <v>0</v>
      </c>
      <c r="K4977" s="1">
        <v>44265.279999999999</v>
      </c>
      <c r="L4977">
        <v>0</v>
      </c>
      <c r="M4977">
        <v>3</v>
      </c>
      <c r="N4977">
        <v>786</v>
      </c>
      <c r="O4977">
        <v>0</v>
      </c>
      <c r="P4977">
        <v>50</v>
      </c>
      <c r="Q4977">
        <v>0</v>
      </c>
      <c r="R4977">
        <v>2358</v>
      </c>
      <c r="S4977" t="str" cm="1">
        <f t="array" ref="S4977">_xlfn.IFS(E4980&lt;30,"18-29",E4980&lt;45,"30-44",TRUE,"45+")</f>
        <v>30-44</v>
      </c>
      <c r="T4977" t="str" cm="1">
        <f t="array" ref="T4977">_xlfn.IFS(F4977&lt;=2,"0-2 Years",F4977&lt;=5,"3-5 Years",F4977&lt;=8,"6-8 Years",TRUE,"9-10 Years")</f>
        <v>6-8 Years</v>
      </c>
      <c r="U4977" t="str" cm="1">
        <f t="array" ref="U4977">_xlfn.IFS(P4977&gt;60,"High Risk",P4977&gt;30,"Medium Risk",TRUE,"Low Risk")</f>
        <v>Medium Risk</v>
      </c>
      <c r="V4977">
        <f t="shared" si="77"/>
        <v>6</v>
      </c>
    </row>
    <row r="4978" spans="1:22" hidden="1" x14ac:dyDescent="0.2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 s="2">
        <v>144351.85999999999</v>
      </c>
      <c r="H4978">
        <v>1</v>
      </c>
      <c r="I4978">
        <v>1</v>
      </c>
      <c r="J4978">
        <v>0</v>
      </c>
      <c r="K4978" s="1">
        <v>116613.26</v>
      </c>
      <c r="L4978">
        <v>0</v>
      </c>
      <c r="M4978">
        <v>17</v>
      </c>
      <c r="N4978">
        <v>240</v>
      </c>
      <c r="O4978">
        <v>0</v>
      </c>
      <c r="P4978">
        <v>17</v>
      </c>
      <c r="Q4978">
        <v>0</v>
      </c>
      <c r="R4978">
        <v>4080</v>
      </c>
      <c r="S4978" t="str" cm="1">
        <f t="array" ref="S4978">_xlfn.IFS(E4981&lt;30,"18-29",E4981&lt;45,"30-44",TRUE,"45+")</f>
        <v>45+</v>
      </c>
      <c r="T4978" t="str" cm="1">
        <f t="array" ref="T4978">_xlfn.IFS(F4978&lt;=2,"0-2 Years",F4978&lt;=5,"3-5 Years",F4978&lt;=8,"6-8 Years",TRUE,"9-10 Years")</f>
        <v>6-8 Years</v>
      </c>
      <c r="U4978" t="str" cm="1">
        <f t="array" ref="U4978">_xlfn.IFS(P4978&gt;60,"High Risk",P4978&gt;30,"Medium Risk",TRUE,"Low Risk")</f>
        <v>Low Risk</v>
      </c>
      <c r="V4978">
        <f t="shared" si="77"/>
        <v>5</v>
      </c>
    </row>
    <row r="4979" spans="1:22" hidden="1" x14ac:dyDescent="0.2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 s="2">
        <v>106365.29</v>
      </c>
      <c r="H4979">
        <v>1</v>
      </c>
      <c r="I4979">
        <v>1</v>
      </c>
      <c r="J4979">
        <v>1</v>
      </c>
      <c r="K4979" s="1">
        <v>148527.56</v>
      </c>
      <c r="L4979">
        <v>0</v>
      </c>
      <c r="M4979">
        <v>2</v>
      </c>
      <c r="N4979">
        <v>3793</v>
      </c>
      <c r="O4979">
        <v>5</v>
      </c>
      <c r="P4979">
        <v>14</v>
      </c>
      <c r="Q4979">
        <v>1</v>
      </c>
      <c r="R4979">
        <v>7586</v>
      </c>
      <c r="S4979" t="str" cm="1">
        <f t="array" ref="S4979">_xlfn.IFS(E4982&lt;30,"18-29",E4982&lt;45,"30-44",TRUE,"45+")</f>
        <v>30-44</v>
      </c>
      <c r="T4979" t="str" cm="1">
        <f t="array" ref="T4979">_xlfn.IFS(F4979&lt;=2,"0-2 Years",F4979&lt;=5,"3-5 Years",F4979&lt;=8,"6-8 Years",TRUE,"9-10 Years")</f>
        <v>6-8 Years</v>
      </c>
      <c r="U4979" t="str" cm="1">
        <f t="array" ref="U4979">_xlfn.IFS(P4979&gt;60,"High Risk",P4979&gt;30,"Medium Risk",TRUE,"Low Risk")</f>
        <v>Low Risk</v>
      </c>
      <c r="V4979">
        <f t="shared" si="77"/>
        <v>2</v>
      </c>
    </row>
    <row r="4980" spans="1:22" hidden="1" x14ac:dyDescent="0.2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 s="2">
        <v>127801.88</v>
      </c>
      <c r="H4980">
        <v>1</v>
      </c>
      <c r="I4980">
        <v>0</v>
      </c>
      <c r="J4980">
        <v>1</v>
      </c>
      <c r="K4980" s="1">
        <v>84239.46</v>
      </c>
      <c r="L4980">
        <v>0</v>
      </c>
      <c r="M4980">
        <v>30</v>
      </c>
      <c r="N4980">
        <v>1761</v>
      </c>
      <c r="O4980">
        <v>10</v>
      </c>
      <c r="P4980">
        <v>51</v>
      </c>
      <c r="Q4980">
        <v>0.33333333333333331</v>
      </c>
      <c r="R4980">
        <v>52830</v>
      </c>
      <c r="S4980" t="str" cm="1">
        <f t="array" ref="S4980">_xlfn.IFS(E4983&lt;30,"18-29",E4983&lt;45,"30-44",TRUE,"45+")</f>
        <v>18-29</v>
      </c>
      <c r="T4980" t="str" cm="1">
        <f t="array" ref="T4980">_xlfn.IFS(F4980&lt;=2,"0-2 Years",F4980&lt;=5,"3-5 Years",F4980&lt;=8,"6-8 Years",TRUE,"9-10 Years")</f>
        <v>6-8 Years</v>
      </c>
      <c r="U4980" t="str" cm="1">
        <f t="array" ref="U4980">_xlfn.IFS(P4980&gt;60,"High Risk",P4980&gt;30,"Medium Risk",TRUE,"Low Risk")</f>
        <v>Medium Risk</v>
      </c>
      <c r="V4980">
        <f t="shared" si="77"/>
        <v>2</v>
      </c>
    </row>
    <row r="4981" spans="1:22" hidden="1" x14ac:dyDescent="0.2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 s="2">
        <v>122793.96</v>
      </c>
      <c r="H4981">
        <v>1</v>
      </c>
      <c r="I4981">
        <v>1</v>
      </c>
      <c r="J4981">
        <v>1</v>
      </c>
      <c r="K4981" s="1">
        <v>62002.04</v>
      </c>
      <c r="L4981">
        <v>0</v>
      </c>
      <c r="M4981">
        <v>18</v>
      </c>
      <c r="N4981">
        <v>2986</v>
      </c>
      <c r="O4981">
        <v>6</v>
      </c>
      <c r="P4981">
        <v>133</v>
      </c>
      <c r="Q4981">
        <v>0.33333333333333331</v>
      </c>
      <c r="R4981">
        <v>53748</v>
      </c>
      <c r="S4981" t="str" cm="1">
        <f t="array" ref="S4981">_xlfn.IFS(E4984&lt;30,"18-29",E4984&lt;45,"30-44",TRUE,"45+")</f>
        <v>30-44</v>
      </c>
      <c r="T4981" t="str" cm="1">
        <f t="array" ref="T4981">_xlfn.IFS(F4981&lt;=2,"0-2 Years",F4981&lt;=5,"3-5 Years",F4981&lt;=8,"6-8 Years",TRUE,"9-10 Years")</f>
        <v>3-5 Years</v>
      </c>
      <c r="U4981" t="str" cm="1">
        <f t="array" ref="U4981">_xlfn.IFS(P4981&gt;60,"High Risk",P4981&gt;30,"Medium Risk",TRUE,"Low Risk")</f>
        <v>High Risk</v>
      </c>
      <c r="V4981">
        <f t="shared" si="77"/>
        <v>2</v>
      </c>
    </row>
    <row r="4982" spans="1:22" hidden="1" x14ac:dyDescent="0.2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 s="2">
        <v>113525.84</v>
      </c>
      <c r="H4982">
        <v>1</v>
      </c>
      <c r="I4982">
        <v>1</v>
      </c>
      <c r="J4982">
        <v>0</v>
      </c>
      <c r="K4982" s="1">
        <v>46044.480000000003</v>
      </c>
      <c r="L4982">
        <v>1</v>
      </c>
      <c r="M4982">
        <v>7</v>
      </c>
      <c r="N4982">
        <v>929</v>
      </c>
      <c r="O4982">
        <v>6</v>
      </c>
      <c r="P4982">
        <v>54</v>
      </c>
      <c r="Q4982">
        <v>0.8571428571428571</v>
      </c>
      <c r="R4982">
        <v>6503</v>
      </c>
      <c r="S4982" t="str" cm="1">
        <f t="array" ref="S4982">_xlfn.IFS(E4985&lt;30,"18-29",E4985&lt;45,"30-44",TRUE,"45+")</f>
        <v>30-44</v>
      </c>
      <c r="T4982" t="str" cm="1">
        <f t="array" ref="T4982">_xlfn.IFS(F4982&lt;=2,"0-2 Years",F4982&lt;=5,"3-5 Years",F4982&lt;=8,"6-8 Years",TRUE,"9-10 Years")</f>
        <v>9-10 Years</v>
      </c>
      <c r="U4982" t="str" cm="1">
        <f t="array" ref="U4982">_xlfn.IFS(P4982&gt;60,"High Risk",P4982&gt;30,"Medium Risk",TRUE,"Low Risk")</f>
        <v>Medium Risk</v>
      </c>
      <c r="V4982">
        <f t="shared" si="77"/>
        <v>5</v>
      </c>
    </row>
    <row r="4983" spans="1:22" hidden="1" x14ac:dyDescent="0.2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 s="2">
        <v>136100.69</v>
      </c>
      <c r="H4983">
        <v>2</v>
      </c>
      <c r="I4983">
        <v>0</v>
      </c>
      <c r="J4983">
        <v>0</v>
      </c>
      <c r="K4983" s="1">
        <v>169669.33</v>
      </c>
      <c r="L4983">
        <v>1</v>
      </c>
      <c r="M4983">
        <v>5</v>
      </c>
      <c r="N4983">
        <v>249</v>
      </c>
      <c r="O4983">
        <v>8</v>
      </c>
      <c r="P4983">
        <v>98</v>
      </c>
      <c r="Q4983">
        <v>1</v>
      </c>
      <c r="R4983">
        <v>1245</v>
      </c>
      <c r="S4983" t="str" cm="1">
        <f t="array" ref="S4983">_xlfn.IFS(E4986&lt;30,"18-29",E4986&lt;45,"30-44",TRUE,"45+")</f>
        <v>30-44</v>
      </c>
      <c r="T4983" t="str" cm="1">
        <f t="array" ref="T4983">_xlfn.IFS(F4983&lt;=2,"0-2 Years",F4983&lt;=5,"3-5 Years",F4983&lt;=8,"6-8 Years",TRUE,"9-10 Years")</f>
        <v>6-8 Years</v>
      </c>
      <c r="U4983" t="str" cm="1">
        <f t="array" ref="U4983">_xlfn.IFS(P4983&gt;60,"High Risk",P4983&gt;30,"Medium Risk",TRUE,"Low Risk")</f>
        <v>High Risk</v>
      </c>
      <c r="V4983">
        <f t="shared" si="77"/>
        <v>3</v>
      </c>
    </row>
    <row r="4984" spans="1:22" hidden="1" x14ac:dyDescent="0.2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 s="2">
        <v>0</v>
      </c>
      <c r="H4984">
        <v>2</v>
      </c>
      <c r="I4984">
        <v>1</v>
      </c>
      <c r="J4984">
        <v>1</v>
      </c>
      <c r="K4984" s="1">
        <v>156346.84</v>
      </c>
      <c r="L4984">
        <v>0</v>
      </c>
      <c r="M4984">
        <v>1</v>
      </c>
      <c r="N4984">
        <v>3373</v>
      </c>
      <c r="O4984">
        <v>10</v>
      </c>
      <c r="P4984">
        <v>86</v>
      </c>
      <c r="Q4984">
        <v>1</v>
      </c>
      <c r="R4984">
        <v>3373</v>
      </c>
      <c r="S4984" t="str" cm="1">
        <f t="array" ref="S4984">_xlfn.IFS(E4987&lt;30,"18-29",E4987&lt;45,"30-44",TRUE,"45+")</f>
        <v>18-29</v>
      </c>
      <c r="T4984" t="str" cm="1">
        <f t="array" ref="T4984">_xlfn.IFS(F4984&lt;=2,"0-2 Years",F4984&lt;=5,"3-5 Years",F4984&lt;=8,"6-8 Years",TRUE,"9-10 Years")</f>
        <v>6-8 Years</v>
      </c>
      <c r="U4984" t="str" cm="1">
        <f t="array" ref="U4984">_xlfn.IFS(P4984&gt;60,"High Risk",P4984&gt;30,"Medium Risk",TRUE,"Low Risk")</f>
        <v>High Risk</v>
      </c>
      <c r="V4984">
        <f t="shared" si="77"/>
        <v>3</v>
      </c>
    </row>
    <row r="4985" spans="1:22" hidden="1" x14ac:dyDescent="0.2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 s="2">
        <v>140916.81</v>
      </c>
      <c r="H4985">
        <v>1</v>
      </c>
      <c r="I4985">
        <v>1</v>
      </c>
      <c r="J4985">
        <v>0</v>
      </c>
      <c r="K4985" s="1">
        <v>157711.18</v>
      </c>
      <c r="L4985">
        <v>0</v>
      </c>
      <c r="M4985">
        <v>5</v>
      </c>
      <c r="N4985">
        <v>2364</v>
      </c>
      <c r="O4985">
        <v>0</v>
      </c>
      <c r="P4985">
        <v>82</v>
      </c>
      <c r="Q4985">
        <v>0</v>
      </c>
      <c r="R4985">
        <v>11820</v>
      </c>
      <c r="S4985" t="str" cm="1">
        <f t="array" ref="S4985">_xlfn.IFS(E4988&lt;30,"18-29",E4988&lt;45,"30-44",TRUE,"45+")</f>
        <v>30-44</v>
      </c>
      <c r="T4985" t="str" cm="1">
        <f t="array" ref="T4985">_xlfn.IFS(F4985&lt;=2,"0-2 Years",F4985&lt;=5,"3-5 Years",F4985&lt;=8,"6-8 Years",TRUE,"9-10 Years")</f>
        <v>3-5 Years</v>
      </c>
      <c r="U4985" t="str" cm="1">
        <f t="array" ref="U4985">_xlfn.IFS(P4985&gt;60,"High Risk",P4985&gt;30,"Medium Risk",TRUE,"Low Risk")</f>
        <v>High Risk</v>
      </c>
      <c r="V4985">
        <f t="shared" si="77"/>
        <v>5</v>
      </c>
    </row>
    <row r="4986" spans="1:22" hidden="1" x14ac:dyDescent="0.2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 s="2">
        <v>0</v>
      </c>
      <c r="H4986">
        <v>2</v>
      </c>
      <c r="I4986">
        <v>1</v>
      </c>
      <c r="J4986">
        <v>1</v>
      </c>
      <c r="K4986" s="1">
        <v>89087.4</v>
      </c>
      <c r="L4986">
        <v>0</v>
      </c>
      <c r="M4986">
        <v>18</v>
      </c>
      <c r="N4986">
        <v>3471</v>
      </c>
      <c r="O4986">
        <v>10</v>
      </c>
      <c r="P4986">
        <v>101</v>
      </c>
      <c r="Q4986">
        <v>0.55555555555555558</v>
      </c>
      <c r="R4986">
        <v>62478</v>
      </c>
      <c r="S4986" t="str" cm="1">
        <f t="array" ref="S4986">_xlfn.IFS(E4989&lt;30,"18-29",E4989&lt;45,"30-44",TRUE,"45+")</f>
        <v>30-44</v>
      </c>
      <c r="T4986" t="str" cm="1">
        <f t="array" ref="T4986">_xlfn.IFS(F4986&lt;=2,"0-2 Years",F4986&lt;=5,"3-5 Years",F4986&lt;=8,"6-8 Years",TRUE,"9-10 Years")</f>
        <v>3-5 Years</v>
      </c>
      <c r="U4986" t="str" cm="1">
        <f t="array" ref="U4986">_xlfn.IFS(P4986&gt;60,"High Risk",P4986&gt;30,"Medium Risk",TRUE,"Low Risk")</f>
        <v>High Risk</v>
      </c>
      <c r="V4986">
        <f t="shared" si="77"/>
        <v>3</v>
      </c>
    </row>
    <row r="4987" spans="1:22" hidden="1" x14ac:dyDescent="0.2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 s="2">
        <v>121365.39</v>
      </c>
      <c r="H4987">
        <v>1</v>
      </c>
      <c r="I4987">
        <v>1</v>
      </c>
      <c r="J4987">
        <v>1</v>
      </c>
      <c r="K4987" s="1">
        <v>8742.36</v>
      </c>
      <c r="L4987">
        <v>0</v>
      </c>
      <c r="M4987">
        <v>26</v>
      </c>
      <c r="N4987">
        <v>836</v>
      </c>
      <c r="O4987">
        <v>10</v>
      </c>
      <c r="P4987">
        <v>132</v>
      </c>
      <c r="Q4987">
        <v>0.38461538461538464</v>
      </c>
      <c r="R4987">
        <v>21736</v>
      </c>
      <c r="S4987" t="str" cm="1">
        <f t="array" ref="S4987">_xlfn.IFS(E4990&lt;30,"18-29",E4990&lt;45,"30-44",TRUE,"45+")</f>
        <v>45+</v>
      </c>
      <c r="T4987" t="str" cm="1">
        <f t="array" ref="T4987">_xlfn.IFS(F4987&lt;=2,"0-2 Years",F4987&lt;=5,"3-5 Years",F4987&lt;=8,"6-8 Years",TRUE,"9-10 Years")</f>
        <v>3-5 Years</v>
      </c>
      <c r="U4987" t="str" cm="1">
        <f t="array" ref="U4987">_xlfn.IFS(P4987&gt;60,"High Risk",P4987&gt;30,"Medium Risk",TRUE,"Low Risk")</f>
        <v>High Risk</v>
      </c>
      <c r="V4987">
        <f t="shared" si="77"/>
        <v>2</v>
      </c>
    </row>
    <row r="4988" spans="1:22" x14ac:dyDescent="0.2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 s="2">
        <v>0</v>
      </c>
      <c r="H4988">
        <v>1</v>
      </c>
      <c r="I4988">
        <v>1</v>
      </c>
      <c r="J4988">
        <v>0</v>
      </c>
      <c r="K4988" s="1">
        <v>117038.96</v>
      </c>
      <c r="L4988">
        <v>0</v>
      </c>
      <c r="M4988">
        <v>7</v>
      </c>
      <c r="N4988">
        <v>1695</v>
      </c>
      <c r="O4988">
        <v>4</v>
      </c>
      <c r="P4988">
        <v>50</v>
      </c>
      <c r="Q4988">
        <v>0.5714285714285714</v>
      </c>
      <c r="R4988">
        <v>11865</v>
      </c>
      <c r="S4988" t="str" cm="1">
        <f t="array" ref="S4988">_xlfn.IFS(E4991&lt;30,"18-29",E4991&lt;45,"30-44",TRUE,"45+")</f>
        <v>30-44</v>
      </c>
      <c r="T4988" t="str" cm="1">
        <f t="array" ref="T4988">_xlfn.IFS(F4988&lt;=2,"0-2 Years",F4988&lt;=5,"3-5 Years",F4988&lt;=8,"6-8 Years",TRUE,"9-10 Years")</f>
        <v>3-5 Years</v>
      </c>
      <c r="U4988" t="str" cm="1">
        <f t="array" ref="U4988">_xlfn.IFS(P4988&gt;60,"High Risk",P4988&gt;30,"Medium Risk",TRUE,"Low Risk")</f>
        <v>Medium Risk</v>
      </c>
      <c r="V4988">
        <f t="shared" si="77"/>
        <v>8</v>
      </c>
    </row>
    <row r="4989" spans="1:22" x14ac:dyDescent="0.2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 s="2">
        <v>0</v>
      </c>
      <c r="H4989">
        <v>2</v>
      </c>
      <c r="I4989">
        <v>1</v>
      </c>
      <c r="J4989">
        <v>0</v>
      </c>
      <c r="K4989" s="1">
        <v>164241.67000000001</v>
      </c>
      <c r="L4989">
        <v>0</v>
      </c>
      <c r="M4989">
        <v>24</v>
      </c>
      <c r="N4989">
        <v>2834</v>
      </c>
      <c r="O4989">
        <v>9</v>
      </c>
      <c r="P4989">
        <v>137</v>
      </c>
      <c r="Q4989">
        <v>0.375</v>
      </c>
      <c r="R4989">
        <v>68016</v>
      </c>
      <c r="S4989" t="str" cm="1">
        <f t="array" ref="S4989">_xlfn.IFS(E4992&lt;30,"18-29",E4992&lt;45,"30-44",TRUE,"45+")</f>
        <v>30-44</v>
      </c>
      <c r="T4989" t="str" cm="1">
        <f t="array" ref="T4989">_xlfn.IFS(F4989&lt;=2,"0-2 Years",F4989&lt;=5,"3-5 Years",F4989&lt;=8,"6-8 Years",TRUE,"9-10 Years")</f>
        <v>6-8 Years</v>
      </c>
      <c r="U4989" t="str" cm="1">
        <f t="array" ref="U4989">_xlfn.IFS(P4989&gt;60,"High Risk",P4989&gt;30,"Medium Risk",TRUE,"Low Risk")</f>
        <v>High Risk</v>
      </c>
      <c r="V4989">
        <f t="shared" si="77"/>
        <v>6</v>
      </c>
    </row>
    <row r="4990" spans="1:22" hidden="1" x14ac:dyDescent="0.2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 s="2">
        <v>93578.68</v>
      </c>
      <c r="H4990">
        <v>2</v>
      </c>
      <c r="I4990">
        <v>0</v>
      </c>
      <c r="J4990">
        <v>1</v>
      </c>
      <c r="K4990" s="1">
        <v>137720.56</v>
      </c>
      <c r="L4990">
        <v>1</v>
      </c>
      <c r="M4990">
        <v>29</v>
      </c>
      <c r="N4990">
        <v>3207</v>
      </c>
      <c r="O4990">
        <v>4</v>
      </c>
      <c r="P4990">
        <v>68</v>
      </c>
      <c r="Q4990">
        <v>0.13793103448275862</v>
      </c>
      <c r="R4990">
        <v>93003</v>
      </c>
      <c r="S4990" t="str" cm="1">
        <f t="array" ref="S4990">_xlfn.IFS(E4993&lt;30,"18-29",E4993&lt;45,"30-44",TRUE,"45+")</f>
        <v>30-44</v>
      </c>
      <c r="T4990" t="str" cm="1">
        <f t="array" ref="T4990">_xlfn.IFS(F4990&lt;=2,"0-2 Years",F4990&lt;=5,"3-5 Years",F4990&lt;=8,"6-8 Years",TRUE,"9-10 Years")</f>
        <v>3-5 Years</v>
      </c>
      <c r="U4990" t="str" cm="1">
        <f t="array" ref="U4990">_xlfn.IFS(P4990&gt;60,"High Risk",P4990&gt;30,"Medium Risk",TRUE,"Low Risk")</f>
        <v>High Risk</v>
      </c>
      <c r="V4990">
        <f t="shared" si="77"/>
        <v>1</v>
      </c>
    </row>
    <row r="4991" spans="1:22" x14ac:dyDescent="0.2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 s="2">
        <v>0</v>
      </c>
      <c r="H4991">
        <v>1</v>
      </c>
      <c r="I4991">
        <v>1</v>
      </c>
      <c r="J4991">
        <v>0</v>
      </c>
      <c r="K4991" s="1">
        <v>106.67</v>
      </c>
      <c r="L4991">
        <v>0</v>
      </c>
      <c r="M4991">
        <v>3</v>
      </c>
      <c r="N4991">
        <v>2253</v>
      </c>
      <c r="O4991">
        <v>9</v>
      </c>
      <c r="P4991">
        <v>146</v>
      </c>
      <c r="Q4991">
        <v>1</v>
      </c>
      <c r="R4991">
        <v>6759</v>
      </c>
      <c r="S4991" t="str" cm="1">
        <f t="array" ref="S4991">_xlfn.IFS(E4994&lt;30,"18-29",E4994&lt;45,"30-44",TRUE,"45+")</f>
        <v>45+</v>
      </c>
      <c r="T4991" t="str" cm="1">
        <f t="array" ref="T4991">_xlfn.IFS(F4991&lt;=2,"0-2 Years",F4991&lt;=5,"3-5 Years",F4991&lt;=8,"6-8 Years",TRUE,"9-10 Years")</f>
        <v>9-10 Years</v>
      </c>
      <c r="U4991" t="str" cm="1">
        <f t="array" ref="U4991">_xlfn.IFS(P4991&gt;60,"High Risk",P4991&gt;30,"Medium Risk",TRUE,"Low Risk")</f>
        <v>High Risk</v>
      </c>
      <c r="V4991">
        <f t="shared" si="77"/>
        <v>8</v>
      </c>
    </row>
    <row r="4992" spans="1:22" hidden="1" x14ac:dyDescent="0.2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 s="2">
        <v>115409.60000000001</v>
      </c>
      <c r="H4992">
        <v>1</v>
      </c>
      <c r="I4992">
        <v>0</v>
      </c>
      <c r="J4992">
        <v>1</v>
      </c>
      <c r="K4992" s="1">
        <v>1539.21</v>
      </c>
      <c r="L4992">
        <v>0</v>
      </c>
      <c r="M4992">
        <v>20</v>
      </c>
      <c r="N4992">
        <v>4132</v>
      </c>
      <c r="O4992">
        <v>4</v>
      </c>
      <c r="P4992">
        <v>26</v>
      </c>
      <c r="Q4992">
        <v>0.2</v>
      </c>
      <c r="R4992">
        <v>82640</v>
      </c>
      <c r="S4992" t="str" cm="1">
        <f t="array" ref="S4992">_xlfn.IFS(E4995&lt;30,"18-29",E4995&lt;45,"30-44",TRUE,"45+")</f>
        <v>30-44</v>
      </c>
      <c r="T4992" t="str" cm="1">
        <f t="array" ref="T4992">_xlfn.IFS(F4992&lt;=2,"0-2 Years",F4992&lt;=5,"3-5 Years",F4992&lt;=8,"6-8 Years",TRUE,"9-10 Years")</f>
        <v>6-8 Years</v>
      </c>
      <c r="U4992" t="str" cm="1">
        <f t="array" ref="U4992">_xlfn.IFS(P4992&gt;60,"High Risk",P4992&gt;30,"Medium Risk",TRUE,"Low Risk")</f>
        <v>Low Risk</v>
      </c>
      <c r="V4992">
        <f t="shared" si="77"/>
        <v>2</v>
      </c>
    </row>
    <row r="4993" spans="1:22" hidden="1" x14ac:dyDescent="0.2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 s="2">
        <v>90791.69</v>
      </c>
      <c r="H4993">
        <v>1</v>
      </c>
      <c r="I4993">
        <v>1</v>
      </c>
      <c r="J4993">
        <v>1</v>
      </c>
      <c r="K4993" s="1">
        <v>59659.53</v>
      </c>
      <c r="L4993">
        <v>0</v>
      </c>
      <c r="M4993">
        <v>12</v>
      </c>
      <c r="N4993">
        <v>2072</v>
      </c>
      <c r="O4993">
        <v>5</v>
      </c>
      <c r="P4993">
        <v>31</v>
      </c>
      <c r="Q4993">
        <v>0.41666666666666669</v>
      </c>
      <c r="R4993">
        <v>24864</v>
      </c>
      <c r="S4993" t="str" cm="1">
        <f t="array" ref="S4993">_xlfn.IFS(E4996&lt;30,"18-29",E4996&lt;45,"30-44",TRUE,"45+")</f>
        <v>45+</v>
      </c>
      <c r="T4993" t="str" cm="1">
        <f t="array" ref="T4993">_xlfn.IFS(F4993&lt;=2,"0-2 Years",F4993&lt;=5,"3-5 Years",F4993&lt;=8,"6-8 Years",TRUE,"9-10 Years")</f>
        <v>6-8 Years</v>
      </c>
      <c r="U4993" t="str" cm="1">
        <f t="array" ref="U4993">_xlfn.IFS(P4993&gt;60,"High Risk",P4993&gt;30,"Medium Risk",TRUE,"Low Risk")</f>
        <v>Medium Risk</v>
      </c>
      <c r="V4993">
        <f t="shared" si="77"/>
        <v>2</v>
      </c>
    </row>
    <row r="4994" spans="1:22" hidden="1" x14ac:dyDescent="0.2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 s="2">
        <v>123681.32</v>
      </c>
      <c r="H4994">
        <v>3</v>
      </c>
      <c r="I4994">
        <v>1</v>
      </c>
      <c r="J4994">
        <v>0</v>
      </c>
      <c r="K4994" s="1">
        <v>173586.63</v>
      </c>
      <c r="L4994">
        <v>1</v>
      </c>
      <c r="M4994">
        <v>30</v>
      </c>
      <c r="N4994">
        <v>3817</v>
      </c>
      <c r="O4994">
        <v>0</v>
      </c>
      <c r="P4994">
        <v>147</v>
      </c>
      <c r="Q4994">
        <v>0</v>
      </c>
      <c r="R4994">
        <v>114510</v>
      </c>
      <c r="S4994" t="str" cm="1">
        <f t="array" ref="S4994">_xlfn.IFS(E4997&lt;30,"18-29",E4997&lt;45,"30-44",TRUE,"45+")</f>
        <v>30-44</v>
      </c>
      <c r="T4994" t="str" cm="1">
        <f t="array" ref="T4994">_xlfn.IFS(F4994&lt;=2,"0-2 Years",F4994&lt;=5,"3-5 Years",F4994&lt;=8,"6-8 Years",TRUE,"9-10 Years")</f>
        <v>9-10 Years</v>
      </c>
      <c r="U4994" t="str" cm="1">
        <f t="array" ref="U4994">_xlfn.IFS(P4994&gt;60,"High Risk",P4994&gt;30,"Medium Risk",TRUE,"Low Risk")</f>
        <v>High Risk</v>
      </c>
      <c r="V4994">
        <f t="shared" si="77"/>
        <v>4</v>
      </c>
    </row>
    <row r="4995" spans="1:22" hidden="1" x14ac:dyDescent="0.2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 s="2">
        <v>92436.86</v>
      </c>
      <c r="H4995">
        <v>1</v>
      </c>
      <c r="I4995">
        <v>1</v>
      </c>
      <c r="J4995">
        <v>0</v>
      </c>
      <c r="K4995" s="1">
        <v>126033.9</v>
      </c>
      <c r="L4995">
        <v>0</v>
      </c>
      <c r="M4995">
        <v>9</v>
      </c>
      <c r="N4995">
        <v>1948</v>
      </c>
      <c r="O4995">
        <v>10</v>
      </c>
      <c r="P4995">
        <v>173</v>
      </c>
      <c r="Q4995">
        <v>1</v>
      </c>
      <c r="R4995">
        <v>17532</v>
      </c>
      <c r="S4995" t="str" cm="1">
        <f t="array" ref="S4995">_xlfn.IFS(E4998&lt;30,"18-29",E4998&lt;45,"30-44",TRUE,"45+")</f>
        <v>30-44</v>
      </c>
      <c r="T4995" t="str" cm="1">
        <f t="array" ref="T4995">_xlfn.IFS(F4995&lt;=2,"0-2 Years",F4995&lt;=5,"3-5 Years",F4995&lt;=8,"6-8 Years",TRUE,"9-10 Years")</f>
        <v>6-8 Years</v>
      </c>
      <c r="U4995" t="str" cm="1">
        <f t="array" ref="U4995">_xlfn.IFS(P4995&gt;60,"High Risk",P4995&gt;30,"Medium Risk",TRUE,"Low Risk")</f>
        <v>High Risk</v>
      </c>
      <c r="V4995">
        <f t="shared" ref="V4995:V5058" si="78">IF(J4995=0,3,0)+IF(G4995=0,3,0)+IF(H4995=1,2,0)+IF(E4995&gt;45,1,0)+IF(F4995&lt;3,1,0)</f>
        <v>5</v>
      </c>
    </row>
    <row r="4996" spans="1:22" hidden="1" x14ac:dyDescent="0.2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 s="2">
        <v>167194.35999999999</v>
      </c>
      <c r="H4996">
        <v>1</v>
      </c>
      <c r="I4996">
        <v>1</v>
      </c>
      <c r="J4996">
        <v>1</v>
      </c>
      <c r="K4996" s="1">
        <v>62808.93</v>
      </c>
      <c r="L4996">
        <v>1</v>
      </c>
      <c r="M4996">
        <v>1</v>
      </c>
      <c r="N4996">
        <v>2779</v>
      </c>
      <c r="O4996">
        <v>0</v>
      </c>
      <c r="P4996">
        <v>11</v>
      </c>
      <c r="Q4996">
        <v>0</v>
      </c>
      <c r="R4996">
        <v>2779</v>
      </c>
      <c r="S4996" t="str" cm="1">
        <f t="array" ref="S4996">_xlfn.IFS(E4999&lt;30,"18-29",E4999&lt;45,"30-44",TRUE,"45+")</f>
        <v>30-44</v>
      </c>
      <c r="T4996" t="str" cm="1">
        <f t="array" ref="T4996">_xlfn.IFS(F4996&lt;=2,"0-2 Years",F4996&lt;=5,"3-5 Years",F4996&lt;=8,"6-8 Years",TRUE,"9-10 Years")</f>
        <v>9-10 Years</v>
      </c>
      <c r="U4996" t="str" cm="1">
        <f t="array" ref="U4996">_xlfn.IFS(P4996&gt;60,"High Risk",P4996&gt;30,"Medium Risk",TRUE,"Low Risk")</f>
        <v>Low Risk</v>
      </c>
      <c r="V4996">
        <f t="shared" si="78"/>
        <v>3</v>
      </c>
    </row>
    <row r="4997" spans="1:22" hidden="1" x14ac:dyDescent="0.2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 s="2">
        <v>0</v>
      </c>
      <c r="H4997">
        <v>2</v>
      </c>
      <c r="I4997">
        <v>0</v>
      </c>
      <c r="J4997">
        <v>1</v>
      </c>
      <c r="K4997" s="1">
        <v>147007.32999999999</v>
      </c>
      <c r="L4997">
        <v>0</v>
      </c>
      <c r="M4997">
        <v>1</v>
      </c>
      <c r="N4997">
        <v>3693</v>
      </c>
      <c r="O4997">
        <v>4</v>
      </c>
      <c r="P4997">
        <v>6</v>
      </c>
      <c r="Q4997">
        <v>1</v>
      </c>
      <c r="R4997">
        <v>3693</v>
      </c>
      <c r="S4997" t="str" cm="1">
        <f t="array" ref="S4997">_xlfn.IFS(E5000&lt;30,"18-29",E5000&lt;45,"30-44",TRUE,"45+")</f>
        <v>30-44</v>
      </c>
      <c r="T4997" t="str" cm="1">
        <f t="array" ref="T4997">_xlfn.IFS(F4997&lt;=2,"0-2 Years",F4997&lt;=5,"3-5 Years",F4997&lt;=8,"6-8 Years",TRUE,"9-10 Years")</f>
        <v>3-5 Years</v>
      </c>
      <c r="U4997" t="str" cm="1">
        <f t="array" ref="U4997">_xlfn.IFS(P4997&gt;60,"High Risk",P4997&gt;30,"Medium Risk",TRUE,"Low Risk")</f>
        <v>Low Risk</v>
      </c>
      <c r="V4997">
        <f t="shared" si="78"/>
        <v>3</v>
      </c>
    </row>
    <row r="4998" spans="1:22" hidden="1" x14ac:dyDescent="0.2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 s="2">
        <v>160838.13</v>
      </c>
      <c r="H4998">
        <v>2</v>
      </c>
      <c r="I4998">
        <v>1</v>
      </c>
      <c r="J4998">
        <v>0</v>
      </c>
      <c r="K4998" s="1">
        <v>196261.64</v>
      </c>
      <c r="L4998">
        <v>0</v>
      </c>
      <c r="M4998">
        <v>13</v>
      </c>
      <c r="N4998">
        <v>2192</v>
      </c>
      <c r="O4998">
        <v>5</v>
      </c>
      <c r="P4998">
        <v>97</v>
      </c>
      <c r="Q4998">
        <v>0.38461538461538464</v>
      </c>
      <c r="R4998">
        <v>28496</v>
      </c>
      <c r="S4998" t="str" cm="1">
        <f t="array" ref="S4998">_xlfn.IFS(E5001&lt;30,"18-29",E5001&lt;45,"30-44",TRUE,"45+")</f>
        <v>30-44</v>
      </c>
      <c r="T4998" t="str" cm="1">
        <f t="array" ref="T4998">_xlfn.IFS(F4998&lt;=2,"0-2 Years",F4998&lt;=5,"3-5 Years",F4998&lt;=8,"6-8 Years",TRUE,"9-10 Years")</f>
        <v>9-10 Years</v>
      </c>
      <c r="U4998" t="str" cm="1">
        <f t="array" ref="U4998">_xlfn.IFS(P4998&gt;60,"High Risk",P4998&gt;30,"Medium Risk",TRUE,"Low Risk")</f>
        <v>High Risk</v>
      </c>
      <c r="V4998">
        <f t="shared" si="78"/>
        <v>3</v>
      </c>
    </row>
    <row r="4999" spans="1:22" x14ac:dyDescent="0.2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 s="2">
        <v>0</v>
      </c>
      <c r="H4999">
        <v>1</v>
      </c>
      <c r="I4999">
        <v>1</v>
      </c>
      <c r="J4999">
        <v>0</v>
      </c>
      <c r="K4999" s="1">
        <v>44560.17</v>
      </c>
      <c r="L4999">
        <v>1</v>
      </c>
      <c r="M4999">
        <v>26</v>
      </c>
      <c r="N4999">
        <v>3410</v>
      </c>
      <c r="O4999">
        <v>5</v>
      </c>
      <c r="P4999">
        <v>126</v>
      </c>
      <c r="Q4999">
        <v>0.19230769230769232</v>
      </c>
      <c r="R4999">
        <v>88660</v>
      </c>
      <c r="S4999" t="str" cm="1">
        <f t="array" ref="S4999">_xlfn.IFS(E5002&lt;30,"18-29",E5002&lt;45,"30-44",TRUE,"45+")</f>
        <v>45+</v>
      </c>
      <c r="T4999" t="str" cm="1">
        <f t="array" ref="T4999">_xlfn.IFS(F4999&lt;=2,"0-2 Years",F4999&lt;=5,"3-5 Years",F4999&lt;=8,"6-8 Years",TRUE,"9-10 Years")</f>
        <v>0-2 Years</v>
      </c>
      <c r="U4999" t="str" cm="1">
        <f t="array" ref="U4999">_xlfn.IFS(P4999&gt;60,"High Risk",P4999&gt;30,"Medium Risk",TRUE,"Low Risk")</f>
        <v>High Risk</v>
      </c>
      <c r="V4999">
        <f t="shared" si="78"/>
        <v>9</v>
      </c>
    </row>
    <row r="5000" spans="1:22" hidden="1" x14ac:dyDescent="0.2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 s="2">
        <v>144470.76999999999</v>
      </c>
      <c r="H5000">
        <v>1</v>
      </c>
      <c r="I5000">
        <v>1</v>
      </c>
      <c r="J5000">
        <v>1</v>
      </c>
      <c r="K5000" s="1">
        <v>18917.95</v>
      </c>
      <c r="L5000">
        <v>0</v>
      </c>
      <c r="M5000">
        <v>23</v>
      </c>
      <c r="N5000">
        <v>1914</v>
      </c>
      <c r="O5000">
        <v>10</v>
      </c>
      <c r="P5000">
        <v>66</v>
      </c>
      <c r="Q5000">
        <v>0.43478260869565216</v>
      </c>
      <c r="R5000">
        <v>44022</v>
      </c>
      <c r="S5000" t="str" cm="1">
        <f t="array" ref="S5000">_xlfn.IFS(E5003&lt;30,"18-29",E5003&lt;45,"30-44",TRUE,"45+")</f>
        <v>30-44</v>
      </c>
      <c r="T5000" t="str" cm="1">
        <f t="array" ref="T5000">_xlfn.IFS(F5000&lt;=2,"0-2 Years",F5000&lt;=5,"3-5 Years",F5000&lt;=8,"6-8 Years",TRUE,"9-10 Years")</f>
        <v>6-8 Years</v>
      </c>
      <c r="U5000" t="str" cm="1">
        <f t="array" ref="U5000">_xlfn.IFS(P5000&gt;60,"High Risk",P5000&gt;30,"Medium Risk",TRUE,"Low Risk")</f>
        <v>High Risk</v>
      </c>
      <c r="V5000">
        <f t="shared" si="78"/>
        <v>2</v>
      </c>
    </row>
    <row r="5001" spans="1:22" hidden="1" x14ac:dyDescent="0.2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 s="2">
        <v>0</v>
      </c>
      <c r="H5001">
        <v>2</v>
      </c>
      <c r="I5001">
        <v>1</v>
      </c>
      <c r="J5001">
        <v>1</v>
      </c>
      <c r="K5001" s="1">
        <v>4525.3999999999996</v>
      </c>
      <c r="L5001">
        <v>0</v>
      </c>
      <c r="M5001">
        <v>17</v>
      </c>
      <c r="N5001">
        <v>4828</v>
      </c>
      <c r="O5001">
        <v>6</v>
      </c>
      <c r="P5001">
        <v>15</v>
      </c>
      <c r="Q5001">
        <v>0.35294117647058826</v>
      </c>
      <c r="R5001">
        <v>82076</v>
      </c>
      <c r="S5001" t="str" cm="1">
        <f t="array" ref="S5001">_xlfn.IFS(E5004&lt;30,"18-29",E5004&lt;45,"30-44",TRUE,"45+")</f>
        <v>30-44</v>
      </c>
      <c r="T5001" t="str" cm="1">
        <f t="array" ref="T5001">_xlfn.IFS(F5001&lt;=2,"0-2 Years",F5001&lt;=5,"3-5 Years",F5001&lt;=8,"6-8 Years",TRUE,"9-10 Years")</f>
        <v>3-5 Years</v>
      </c>
      <c r="U5001" t="str" cm="1">
        <f t="array" ref="U5001">_xlfn.IFS(P5001&gt;60,"High Risk",P5001&gt;30,"Medium Risk",TRUE,"Low Risk")</f>
        <v>Low Risk</v>
      </c>
      <c r="V5001">
        <f t="shared" si="78"/>
        <v>3</v>
      </c>
    </row>
    <row r="5002" spans="1:22" hidden="1" x14ac:dyDescent="0.2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 s="2">
        <v>130169.27</v>
      </c>
      <c r="H5002">
        <v>2</v>
      </c>
      <c r="I5002">
        <v>0</v>
      </c>
      <c r="J5002">
        <v>1</v>
      </c>
      <c r="K5002" s="1">
        <v>93112.2</v>
      </c>
      <c r="L5002">
        <v>0</v>
      </c>
      <c r="M5002">
        <v>27</v>
      </c>
      <c r="N5002">
        <v>2119</v>
      </c>
      <c r="O5002">
        <v>10</v>
      </c>
      <c r="P5002">
        <v>146</v>
      </c>
      <c r="Q5002">
        <v>0.37037037037037035</v>
      </c>
      <c r="R5002">
        <v>57213</v>
      </c>
      <c r="S5002" t="str" cm="1">
        <f t="array" ref="S5002">_xlfn.IFS(E5005&lt;30,"18-29",E5005&lt;45,"30-44",TRUE,"45+")</f>
        <v>30-44</v>
      </c>
      <c r="T5002" t="str" cm="1">
        <f t="array" ref="T5002">_xlfn.IFS(F5002&lt;=2,"0-2 Years",F5002&lt;=5,"3-5 Years",F5002&lt;=8,"6-8 Years",TRUE,"9-10 Years")</f>
        <v>9-10 Years</v>
      </c>
      <c r="U5002" t="str" cm="1">
        <f t="array" ref="U5002">_xlfn.IFS(P5002&gt;60,"High Risk",P5002&gt;30,"Medium Risk",TRUE,"Low Risk")</f>
        <v>High Risk</v>
      </c>
      <c r="V5002">
        <f t="shared" si="78"/>
        <v>1</v>
      </c>
    </row>
    <row r="5003" spans="1:22" hidden="1" x14ac:dyDescent="0.2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 s="2">
        <v>0</v>
      </c>
      <c r="H5003">
        <v>2</v>
      </c>
      <c r="I5003">
        <v>1</v>
      </c>
      <c r="J5003">
        <v>1</v>
      </c>
      <c r="K5003" s="1">
        <v>9658.41</v>
      </c>
      <c r="L5003">
        <v>0</v>
      </c>
      <c r="M5003">
        <v>30</v>
      </c>
      <c r="N5003">
        <v>2621</v>
      </c>
      <c r="O5003">
        <v>5</v>
      </c>
      <c r="P5003">
        <v>29</v>
      </c>
      <c r="Q5003">
        <v>0.16666666666666666</v>
      </c>
      <c r="R5003">
        <v>78630</v>
      </c>
      <c r="S5003" t="str" cm="1">
        <f t="array" ref="S5003">_xlfn.IFS(E5006&lt;30,"18-29",E5006&lt;45,"30-44",TRUE,"45+")</f>
        <v>45+</v>
      </c>
      <c r="T5003" t="str" cm="1">
        <f t="array" ref="T5003">_xlfn.IFS(F5003&lt;=2,"0-2 Years",F5003&lt;=5,"3-5 Years",F5003&lt;=8,"6-8 Years",TRUE,"9-10 Years")</f>
        <v>3-5 Years</v>
      </c>
      <c r="U5003" t="str" cm="1">
        <f t="array" ref="U5003">_xlfn.IFS(P5003&gt;60,"High Risk",P5003&gt;30,"Medium Risk",TRUE,"Low Risk")</f>
        <v>Low Risk</v>
      </c>
      <c r="V5003">
        <f t="shared" si="78"/>
        <v>3</v>
      </c>
    </row>
    <row r="5004" spans="1:22" hidden="1" x14ac:dyDescent="0.2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 s="2">
        <v>81076.800000000003</v>
      </c>
      <c r="H5004">
        <v>2</v>
      </c>
      <c r="I5004">
        <v>1</v>
      </c>
      <c r="J5004">
        <v>1</v>
      </c>
      <c r="K5004" s="1">
        <v>182627.25</v>
      </c>
      <c r="L5004">
        <v>1</v>
      </c>
      <c r="M5004">
        <v>8</v>
      </c>
      <c r="N5004">
        <v>3617</v>
      </c>
      <c r="O5004">
        <v>10</v>
      </c>
      <c r="P5004">
        <v>18</v>
      </c>
      <c r="Q5004">
        <v>1</v>
      </c>
      <c r="R5004">
        <v>28936</v>
      </c>
      <c r="S5004" t="str" cm="1">
        <f t="array" ref="S5004">_xlfn.IFS(E5007&lt;30,"18-29",E5007&lt;45,"30-44",TRUE,"45+")</f>
        <v>45+</v>
      </c>
      <c r="T5004" t="str" cm="1">
        <f t="array" ref="T5004">_xlfn.IFS(F5004&lt;=2,"0-2 Years",F5004&lt;=5,"3-5 Years",F5004&lt;=8,"6-8 Years",TRUE,"9-10 Years")</f>
        <v>6-8 Years</v>
      </c>
      <c r="U5004" t="str" cm="1">
        <f t="array" ref="U5004">_xlfn.IFS(P5004&gt;60,"High Risk",P5004&gt;30,"Medium Risk",TRUE,"Low Risk")</f>
        <v>Low Risk</v>
      </c>
      <c r="V5004">
        <f t="shared" si="78"/>
        <v>0</v>
      </c>
    </row>
    <row r="5005" spans="1:22" hidden="1" x14ac:dyDescent="0.2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 s="2">
        <v>0</v>
      </c>
      <c r="H5005">
        <v>1</v>
      </c>
      <c r="I5005">
        <v>1</v>
      </c>
      <c r="J5005">
        <v>1</v>
      </c>
      <c r="K5005" s="1">
        <v>13177.4</v>
      </c>
      <c r="L5005">
        <v>0</v>
      </c>
      <c r="M5005">
        <v>3</v>
      </c>
      <c r="N5005">
        <v>3079</v>
      </c>
      <c r="O5005">
        <v>8</v>
      </c>
      <c r="P5005">
        <v>126</v>
      </c>
      <c r="Q5005">
        <v>1</v>
      </c>
      <c r="R5005">
        <v>9237</v>
      </c>
      <c r="S5005" t="str" cm="1">
        <f t="array" ref="S5005">_xlfn.IFS(E5008&lt;30,"18-29",E5008&lt;45,"30-44",TRUE,"45+")</f>
        <v>30-44</v>
      </c>
      <c r="T5005" t="str" cm="1">
        <f t="array" ref="T5005">_xlfn.IFS(F5005&lt;=2,"0-2 Years",F5005&lt;=5,"3-5 Years",F5005&lt;=8,"6-8 Years",TRUE,"9-10 Years")</f>
        <v>6-8 Years</v>
      </c>
      <c r="U5005" t="str" cm="1">
        <f t="array" ref="U5005">_xlfn.IFS(P5005&gt;60,"High Risk",P5005&gt;30,"Medium Risk",TRUE,"Low Risk")</f>
        <v>High Risk</v>
      </c>
      <c r="V5005">
        <f t="shared" si="78"/>
        <v>5</v>
      </c>
    </row>
    <row r="5006" spans="1:22" x14ac:dyDescent="0.2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 s="2">
        <v>101465.31</v>
      </c>
      <c r="H5006">
        <v>1</v>
      </c>
      <c r="I5006">
        <v>1</v>
      </c>
      <c r="J5006">
        <v>0</v>
      </c>
      <c r="K5006" s="1">
        <v>43568.31</v>
      </c>
      <c r="L5006">
        <v>1</v>
      </c>
      <c r="M5006">
        <v>29</v>
      </c>
      <c r="N5006">
        <v>3937</v>
      </c>
      <c r="O5006">
        <v>2</v>
      </c>
      <c r="P5006">
        <v>7</v>
      </c>
      <c r="Q5006">
        <v>6.8965517241379309E-2</v>
      </c>
      <c r="R5006">
        <v>114173</v>
      </c>
      <c r="S5006" t="str" cm="1">
        <f t="array" ref="S5006">_xlfn.IFS(E5009&lt;30,"18-29",E5009&lt;45,"30-44",TRUE,"45+")</f>
        <v>45+</v>
      </c>
      <c r="T5006" t="str" cm="1">
        <f t="array" ref="T5006">_xlfn.IFS(F5006&lt;=2,"0-2 Years",F5006&lt;=5,"3-5 Years",F5006&lt;=8,"6-8 Years",TRUE,"9-10 Years")</f>
        <v>3-5 Years</v>
      </c>
      <c r="U5006" t="str" cm="1">
        <f t="array" ref="U5006">_xlfn.IFS(P5006&gt;60,"High Risk",P5006&gt;30,"Medium Risk",TRUE,"Low Risk")</f>
        <v>Low Risk</v>
      </c>
      <c r="V5006">
        <f t="shared" si="78"/>
        <v>6</v>
      </c>
    </row>
    <row r="5007" spans="1:22" x14ac:dyDescent="0.2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 s="2">
        <v>0</v>
      </c>
      <c r="H5007">
        <v>1</v>
      </c>
      <c r="I5007">
        <v>0</v>
      </c>
      <c r="J5007">
        <v>1</v>
      </c>
      <c r="K5007" s="1">
        <v>117830.57</v>
      </c>
      <c r="L5007">
        <v>0</v>
      </c>
      <c r="M5007">
        <v>8</v>
      </c>
      <c r="N5007">
        <v>3489</v>
      </c>
      <c r="O5007">
        <v>5</v>
      </c>
      <c r="P5007">
        <v>13</v>
      </c>
      <c r="Q5007">
        <v>0.625</v>
      </c>
      <c r="R5007">
        <v>27912</v>
      </c>
      <c r="S5007" t="str" cm="1">
        <f t="array" ref="S5007">_xlfn.IFS(E5010&lt;30,"18-29",E5010&lt;45,"30-44",TRUE,"45+")</f>
        <v>30-44</v>
      </c>
      <c r="T5007" t="str" cm="1">
        <f t="array" ref="T5007">_xlfn.IFS(F5007&lt;=2,"0-2 Years",F5007&lt;=5,"3-5 Years",F5007&lt;=8,"6-8 Years",TRUE,"9-10 Years")</f>
        <v>3-5 Years</v>
      </c>
      <c r="U5007" t="str" cm="1">
        <f t="array" ref="U5007">_xlfn.IFS(P5007&gt;60,"High Risk",P5007&gt;30,"Medium Risk",TRUE,"Low Risk")</f>
        <v>Low Risk</v>
      </c>
      <c r="V5007">
        <f t="shared" si="78"/>
        <v>6</v>
      </c>
    </row>
    <row r="5008" spans="1:22" hidden="1" x14ac:dyDescent="0.2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 s="2">
        <v>113865.23</v>
      </c>
      <c r="H5008">
        <v>2</v>
      </c>
      <c r="I5008">
        <v>1</v>
      </c>
      <c r="J5008">
        <v>1</v>
      </c>
      <c r="K5008" s="1">
        <v>117396.25</v>
      </c>
      <c r="L5008">
        <v>0</v>
      </c>
      <c r="M5008">
        <v>28</v>
      </c>
      <c r="N5008">
        <v>1862</v>
      </c>
      <c r="O5008">
        <v>6</v>
      </c>
      <c r="P5008">
        <v>4</v>
      </c>
      <c r="Q5008">
        <v>0.21428571428571427</v>
      </c>
      <c r="R5008">
        <v>52136</v>
      </c>
      <c r="S5008" t="str" cm="1">
        <f t="array" ref="S5008">_xlfn.IFS(E5011&lt;30,"18-29",E5011&lt;45,"30-44",TRUE,"45+")</f>
        <v>30-44</v>
      </c>
      <c r="T5008" t="str" cm="1">
        <f t="array" ref="T5008">_xlfn.IFS(F5008&lt;=2,"0-2 Years",F5008&lt;=5,"3-5 Years",F5008&lt;=8,"6-8 Years",TRUE,"9-10 Years")</f>
        <v>0-2 Years</v>
      </c>
      <c r="U5008" t="str" cm="1">
        <f t="array" ref="U5008">_xlfn.IFS(P5008&gt;60,"High Risk",P5008&gt;30,"Medium Risk",TRUE,"Low Risk")</f>
        <v>Low Risk</v>
      </c>
      <c r="V5008">
        <f t="shared" si="78"/>
        <v>1</v>
      </c>
    </row>
    <row r="5009" spans="1:22" hidden="1" x14ac:dyDescent="0.2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 s="2">
        <v>87603.35</v>
      </c>
      <c r="H5009">
        <v>3</v>
      </c>
      <c r="I5009">
        <v>0</v>
      </c>
      <c r="J5009">
        <v>1</v>
      </c>
      <c r="K5009" s="1">
        <v>96929.24</v>
      </c>
      <c r="L5009">
        <v>1</v>
      </c>
      <c r="M5009">
        <v>16</v>
      </c>
      <c r="N5009">
        <v>1266</v>
      </c>
      <c r="O5009">
        <v>10</v>
      </c>
      <c r="P5009">
        <v>158</v>
      </c>
      <c r="Q5009">
        <v>0.625</v>
      </c>
      <c r="R5009">
        <v>20256</v>
      </c>
      <c r="S5009" t="str" cm="1">
        <f t="array" ref="S5009">_xlfn.IFS(E5012&lt;30,"18-29",E5012&lt;45,"30-44",TRUE,"45+")</f>
        <v>45+</v>
      </c>
      <c r="T5009" t="str" cm="1">
        <f t="array" ref="T5009">_xlfn.IFS(F5009&lt;=2,"0-2 Years",F5009&lt;=5,"3-5 Years",F5009&lt;=8,"6-8 Years",TRUE,"9-10 Years")</f>
        <v>6-8 Years</v>
      </c>
      <c r="U5009" t="str" cm="1">
        <f t="array" ref="U5009">_xlfn.IFS(P5009&gt;60,"High Risk",P5009&gt;30,"Medium Risk",TRUE,"Low Risk")</f>
        <v>High Risk</v>
      </c>
      <c r="V5009">
        <f t="shared" si="78"/>
        <v>1</v>
      </c>
    </row>
    <row r="5010" spans="1:22" hidden="1" x14ac:dyDescent="0.2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 s="2">
        <v>120037.96</v>
      </c>
      <c r="H5010">
        <v>1</v>
      </c>
      <c r="I5010">
        <v>1</v>
      </c>
      <c r="J5010">
        <v>0</v>
      </c>
      <c r="K5010" s="1">
        <v>36275.94</v>
      </c>
      <c r="L5010">
        <v>0</v>
      </c>
      <c r="M5010">
        <v>2</v>
      </c>
      <c r="N5010">
        <v>2508</v>
      </c>
      <c r="O5010">
        <v>3</v>
      </c>
      <c r="P5010">
        <v>107</v>
      </c>
      <c r="Q5010">
        <v>1</v>
      </c>
      <c r="R5010">
        <v>5016</v>
      </c>
      <c r="S5010" t="str" cm="1">
        <f t="array" ref="S5010">_xlfn.IFS(E5013&lt;30,"18-29",E5013&lt;45,"30-44",TRUE,"45+")</f>
        <v>45+</v>
      </c>
      <c r="T5010" t="str" cm="1">
        <f t="array" ref="T5010">_xlfn.IFS(F5010&lt;=2,"0-2 Years",F5010&lt;=5,"3-5 Years",F5010&lt;=8,"6-8 Years",TRUE,"9-10 Years")</f>
        <v>3-5 Years</v>
      </c>
      <c r="U5010" t="str" cm="1">
        <f t="array" ref="U5010">_xlfn.IFS(P5010&gt;60,"High Risk",P5010&gt;30,"Medium Risk",TRUE,"Low Risk")</f>
        <v>High Risk</v>
      </c>
      <c r="V5010">
        <f t="shared" si="78"/>
        <v>5</v>
      </c>
    </row>
    <row r="5011" spans="1:22" x14ac:dyDescent="0.2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 s="2">
        <v>0</v>
      </c>
      <c r="H5011">
        <v>2</v>
      </c>
      <c r="I5011">
        <v>1</v>
      </c>
      <c r="J5011">
        <v>0</v>
      </c>
      <c r="K5011" s="1">
        <v>116706</v>
      </c>
      <c r="L5011">
        <v>0</v>
      </c>
      <c r="M5011">
        <v>21</v>
      </c>
      <c r="N5011">
        <v>4786</v>
      </c>
      <c r="O5011">
        <v>2</v>
      </c>
      <c r="P5011">
        <v>17</v>
      </c>
      <c r="Q5011">
        <v>9.5238095238095233E-2</v>
      </c>
      <c r="R5011">
        <v>100506</v>
      </c>
      <c r="S5011" t="str" cm="1">
        <f t="array" ref="S5011">_xlfn.IFS(E5014&lt;30,"18-29",E5014&lt;45,"30-44",TRUE,"45+")</f>
        <v>30-44</v>
      </c>
      <c r="T5011" t="str" cm="1">
        <f t="array" ref="T5011">_xlfn.IFS(F5011&lt;=2,"0-2 Years",F5011&lt;=5,"3-5 Years",F5011&lt;=8,"6-8 Years",TRUE,"9-10 Years")</f>
        <v>3-5 Years</v>
      </c>
      <c r="U5011" t="str" cm="1">
        <f t="array" ref="U5011">_xlfn.IFS(P5011&gt;60,"High Risk",P5011&gt;30,"Medium Risk",TRUE,"Low Risk")</f>
        <v>Low Risk</v>
      </c>
      <c r="V5011">
        <f t="shared" si="78"/>
        <v>6</v>
      </c>
    </row>
    <row r="5012" spans="1:22" hidden="1" x14ac:dyDescent="0.2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 s="2">
        <v>121205.15</v>
      </c>
      <c r="H5012">
        <v>4</v>
      </c>
      <c r="I5012">
        <v>1</v>
      </c>
      <c r="J5012">
        <v>1</v>
      </c>
      <c r="K5012" s="1">
        <v>168080.53</v>
      </c>
      <c r="L5012">
        <v>1</v>
      </c>
      <c r="M5012">
        <v>17</v>
      </c>
      <c r="N5012">
        <v>864</v>
      </c>
      <c r="O5012">
        <v>10</v>
      </c>
      <c r="P5012">
        <v>7</v>
      </c>
      <c r="Q5012">
        <v>0.58823529411764708</v>
      </c>
      <c r="R5012">
        <v>14688</v>
      </c>
      <c r="S5012" t="str" cm="1">
        <f t="array" ref="S5012">_xlfn.IFS(E5015&lt;30,"18-29",E5015&lt;45,"30-44",TRUE,"45+")</f>
        <v>30-44</v>
      </c>
      <c r="T5012" t="str" cm="1">
        <f t="array" ref="T5012">_xlfn.IFS(F5012&lt;=2,"0-2 Years",F5012&lt;=5,"3-5 Years",F5012&lt;=8,"6-8 Years",TRUE,"9-10 Years")</f>
        <v>6-8 Years</v>
      </c>
      <c r="U5012" t="str" cm="1">
        <f t="array" ref="U5012">_xlfn.IFS(P5012&gt;60,"High Risk",P5012&gt;30,"Medium Risk",TRUE,"Low Risk")</f>
        <v>Low Risk</v>
      </c>
      <c r="V5012">
        <f t="shared" si="78"/>
        <v>1</v>
      </c>
    </row>
    <row r="5013" spans="1:22" x14ac:dyDescent="0.2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 s="2">
        <v>75408.33</v>
      </c>
      <c r="H5013">
        <v>1</v>
      </c>
      <c r="I5013">
        <v>1</v>
      </c>
      <c r="J5013">
        <v>0</v>
      </c>
      <c r="K5013" s="1">
        <v>25887.89</v>
      </c>
      <c r="L5013">
        <v>1</v>
      </c>
      <c r="M5013">
        <v>6</v>
      </c>
      <c r="N5013">
        <v>1316</v>
      </c>
      <c r="O5013">
        <v>3</v>
      </c>
      <c r="P5013">
        <v>46</v>
      </c>
      <c r="Q5013">
        <v>0.5</v>
      </c>
      <c r="R5013">
        <v>7896</v>
      </c>
      <c r="S5013" t="str" cm="1">
        <f t="array" ref="S5013">_xlfn.IFS(E5016&lt;30,"18-29",E5016&lt;45,"30-44",TRUE,"45+")</f>
        <v>30-44</v>
      </c>
      <c r="T5013" t="str" cm="1">
        <f t="array" ref="T5013">_xlfn.IFS(F5013&lt;=2,"0-2 Years",F5013&lt;=5,"3-5 Years",F5013&lt;=8,"6-8 Years",TRUE,"9-10 Years")</f>
        <v>6-8 Years</v>
      </c>
      <c r="U5013" t="str" cm="1">
        <f t="array" ref="U5013">_xlfn.IFS(P5013&gt;60,"High Risk",P5013&gt;30,"Medium Risk",TRUE,"Low Risk")</f>
        <v>Medium Risk</v>
      </c>
      <c r="V5013">
        <f t="shared" si="78"/>
        <v>6</v>
      </c>
    </row>
    <row r="5014" spans="1:22" hidden="1" x14ac:dyDescent="0.2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 s="2">
        <v>0</v>
      </c>
      <c r="H5014">
        <v>2</v>
      </c>
      <c r="I5014">
        <v>1</v>
      </c>
      <c r="J5014">
        <v>1</v>
      </c>
      <c r="K5014" s="1">
        <v>122488.59</v>
      </c>
      <c r="L5014">
        <v>0</v>
      </c>
      <c r="M5014">
        <v>18</v>
      </c>
      <c r="N5014">
        <v>349</v>
      </c>
      <c r="O5014">
        <v>7</v>
      </c>
      <c r="P5014">
        <v>104</v>
      </c>
      <c r="Q5014">
        <v>0.3888888888888889</v>
      </c>
      <c r="R5014">
        <v>6282</v>
      </c>
      <c r="S5014" t="str" cm="1">
        <f t="array" ref="S5014">_xlfn.IFS(E5017&lt;30,"18-29",E5017&lt;45,"30-44",TRUE,"45+")</f>
        <v>45+</v>
      </c>
      <c r="T5014" t="str" cm="1">
        <f t="array" ref="T5014">_xlfn.IFS(F5014&lt;=2,"0-2 Years",F5014&lt;=5,"3-5 Years",F5014&lt;=8,"6-8 Years",TRUE,"9-10 Years")</f>
        <v>3-5 Years</v>
      </c>
      <c r="U5014" t="str" cm="1">
        <f t="array" ref="U5014">_xlfn.IFS(P5014&gt;60,"High Risk",P5014&gt;30,"Medium Risk",TRUE,"Low Risk")</f>
        <v>High Risk</v>
      </c>
      <c r="V5014">
        <f t="shared" si="78"/>
        <v>3</v>
      </c>
    </row>
    <row r="5015" spans="1:22" x14ac:dyDescent="0.2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 s="2">
        <v>0</v>
      </c>
      <c r="H5015">
        <v>1</v>
      </c>
      <c r="I5015">
        <v>1</v>
      </c>
      <c r="J5015">
        <v>0</v>
      </c>
      <c r="K5015" s="1">
        <v>113171.61</v>
      </c>
      <c r="L5015">
        <v>1</v>
      </c>
      <c r="M5015">
        <v>9</v>
      </c>
      <c r="N5015">
        <v>1427</v>
      </c>
      <c r="O5015">
        <v>0</v>
      </c>
      <c r="P5015">
        <v>15</v>
      </c>
      <c r="Q5015">
        <v>0</v>
      </c>
      <c r="R5015">
        <v>12843</v>
      </c>
      <c r="S5015" t="str" cm="1">
        <f t="array" ref="S5015">_xlfn.IFS(E5018&lt;30,"18-29",E5018&lt;45,"30-44",TRUE,"45+")</f>
        <v>18-29</v>
      </c>
      <c r="T5015" t="str" cm="1">
        <f t="array" ref="T5015">_xlfn.IFS(F5015&lt;=2,"0-2 Years",F5015&lt;=5,"3-5 Years",F5015&lt;=8,"6-8 Years",TRUE,"9-10 Years")</f>
        <v>3-5 Years</v>
      </c>
      <c r="U5015" t="str" cm="1">
        <f t="array" ref="U5015">_xlfn.IFS(P5015&gt;60,"High Risk",P5015&gt;30,"Medium Risk",TRUE,"Low Risk")</f>
        <v>Low Risk</v>
      </c>
      <c r="V5015">
        <f t="shared" si="78"/>
        <v>8</v>
      </c>
    </row>
    <row r="5016" spans="1:22" x14ac:dyDescent="0.2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 s="2">
        <v>0</v>
      </c>
      <c r="H5016">
        <v>2</v>
      </c>
      <c r="I5016">
        <v>0</v>
      </c>
      <c r="J5016">
        <v>0</v>
      </c>
      <c r="K5016" s="1">
        <v>100365.51</v>
      </c>
      <c r="L5016">
        <v>0</v>
      </c>
      <c r="M5016">
        <v>20</v>
      </c>
      <c r="N5016">
        <v>4718</v>
      </c>
      <c r="O5016">
        <v>6</v>
      </c>
      <c r="P5016">
        <v>168</v>
      </c>
      <c r="Q5016">
        <v>0.3</v>
      </c>
      <c r="R5016">
        <v>94360</v>
      </c>
      <c r="S5016" t="str" cm="1">
        <f t="array" ref="S5016">_xlfn.IFS(E5019&lt;30,"18-29",E5019&lt;45,"30-44",TRUE,"45+")</f>
        <v>30-44</v>
      </c>
      <c r="T5016" t="str" cm="1">
        <f t="array" ref="T5016">_xlfn.IFS(F5016&lt;=2,"0-2 Years",F5016&lt;=5,"3-5 Years",F5016&lt;=8,"6-8 Years",TRUE,"9-10 Years")</f>
        <v>3-5 Years</v>
      </c>
      <c r="U5016" t="str" cm="1">
        <f t="array" ref="U5016">_xlfn.IFS(P5016&gt;60,"High Risk",P5016&gt;30,"Medium Risk",TRUE,"Low Risk")</f>
        <v>High Risk</v>
      </c>
      <c r="V5016">
        <f t="shared" si="78"/>
        <v>6</v>
      </c>
    </row>
    <row r="5017" spans="1:22" hidden="1" x14ac:dyDescent="0.2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 s="2">
        <v>121818.84</v>
      </c>
      <c r="H5017">
        <v>2</v>
      </c>
      <c r="I5017">
        <v>0</v>
      </c>
      <c r="J5017">
        <v>1</v>
      </c>
      <c r="K5017" s="1">
        <v>124151.37</v>
      </c>
      <c r="L5017">
        <v>0</v>
      </c>
      <c r="M5017">
        <v>11</v>
      </c>
      <c r="N5017">
        <v>4567</v>
      </c>
      <c r="O5017">
        <v>4</v>
      </c>
      <c r="P5017">
        <v>94</v>
      </c>
      <c r="Q5017">
        <v>0.36363636363636365</v>
      </c>
      <c r="R5017">
        <v>50237</v>
      </c>
      <c r="S5017" t="str" cm="1">
        <f t="array" ref="S5017">_xlfn.IFS(E5020&lt;30,"18-29",E5020&lt;45,"30-44",TRUE,"45+")</f>
        <v>45+</v>
      </c>
      <c r="T5017" t="str" cm="1">
        <f t="array" ref="T5017">_xlfn.IFS(F5017&lt;=2,"0-2 Years",F5017&lt;=5,"3-5 Years",F5017&lt;=8,"6-8 Years",TRUE,"9-10 Years")</f>
        <v>6-8 Years</v>
      </c>
      <c r="U5017" t="str" cm="1">
        <f t="array" ref="U5017">_xlfn.IFS(P5017&gt;60,"High Risk",P5017&gt;30,"Medium Risk",TRUE,"Low Risk")</f>
        <v>High Risk</v>
      </c>
      <c r="V5017">
        <f t="shared" si="78"/>
        <v>1</v>
      </c>
    </row>
    <row r="5018" spans="1:22" x14ac:dyDescent="0.2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 s="2">
        <v>0</v>
      </c>
      <c r="H5018">
        <v>2</v>
      </c>
      <c r="I5018">
        <v>1</v>
      </c>
      <c r="J5018">
        <v>0</v>
      </c>
      <c r="K5018" s="1">
        <v>112664.24</v>
      </c>
      <c r="L5018">
        <v>0</v>
      </c>
      <c r="M5018">
        <v>12</v>
      </c>
      <c r="N5018">
        <v>3576</v>
      </c>
      <c r="O5018">
        <v>3</v>
      </c>
      <c r="P5018">
        <v>65</v>
      </c>
      <c r="Q5018">
        <v>0.25</v>
      </c>
      <c r="R5018">
        <v>42912</v>
      </c>
      <c r="S5018" t="str" cm="1">
        <f t="array" ref="S5018">_xlfn.IFS(E5021&lt;30,"18-29",E5021&lt;45,"30-44",TRUE,"45+")</f>
        <v>45+</v>
      </c>
      <c r="T5018" t="str" cm="1">
        <f t="array" ref="T5018">_xlfn.IFS(F5018&lt;=2,"0-2 Years",F5018&lt;=5,"3-5 Years",F5018&lt;=8,"6-8 Years",TRUE,"9-10 Years")</f>
        <v>6-8 Years</v>
      </c>
      <c r="U5018" t="str" cm="1">
        <f t="array" ref="U5018">_xlfn.IFS(P5018&gt;60,"High Risk",P5018&gt;30,"Medium Risk",TRUE,"Low Risk")</f>
        <v>High Risk</v>
      </c>
      <c r="V5018">
        <f t="shared" si="78"/>
        <v>6</v>
      </c>
    </row>
    <row r="5019" spans="1:22" hidden="1" x14ac:dyDescent="0.2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 s="2">
        <v>141806</v>
      </c>
      <c r="H5019">
        <v>2</v>
      </c>
      <c r="I5019">
        <v>1</v>
      </c>
      <c r="J5019">
        <v>1</v>
      </c>
      <c r="K5019" s="1">
        <v>183494.87</v>
      </c>
      <c r="L5019">
        <v>0</v>
      </c>
      <c r="M5019">
        <v>3</v>
      </c>
      <c r="N5019">
        <v>1954</v>
      </c>
      <c r="O5019">
        <v>1</v>
      </c>
      <c r="P5019">
        <v>153</v>
      </c>
      <c r="Q5019">
        <v>0.33333333333333331</v>
      </c>
      <c r="R5019">
        <v>5862</v>
      </c>
      <c r="S5019" t="str" cm="1">
        <f t="array" ref="S5019">_xlfn.IFS(E5022&lt;30,"18-29",E5022&lt;45,"30-44",TRUE,"45+")</f>
        <v>45+</v>
      </c>
      <c r="T5019" t="str" cm="1">
        <f t="array" ref="T5019">_xlfn.IFS(F5019&lt;=2,"0-2 Years",F5019&lt;=5,"3-5 Years",F5019&lt;=8,"6-8 Years",TRUE,"9-10 Years")</f>
        <v>6-8 Years</v>
      </c>
      <c r="U5019" t="str" cm="1">
        <f t="array" ref="U5019">_xlfn.IFS(P5019&gt;60,"High Risk",P5019&gt;30,"Medium Risk",TRUE,"Low Risk")</f>
        <v>High Risk</v>
      </c>
      <c r="V5019">
        <f t="shared" si="78"/>
        <v>0</v>
      </c>
    </row>
    <row r="5020" spans="1:22" x14ac:dyDescent="0.2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 s="2">
        <v>61354.14</v>
      </c>
      <c r="H5020">
        <v>1</v>
      </c>
      <c r="I5020">
        <v>1</v>
      </c>
      <c r="J5020">
        <v>0</v>
      </c>
      <c r="K5020" s="1">
        <v>198810.65</v>
      </c>
      <c r="L5020">
        <v>1</v>
      </c>
      <c r="M5020">
        <v>16</v>
      </c>
      <c r="N5020">
        <v>3410</v>
      </c>
      <c r="O5020">
        <v>0</v>
      </c>
      <c r="P5020">
        <v>85</v>
      </c>
      <c r="Q5020">
        <v>0</v>
      </c>
      <c r="R5020">
        <v>54560</v>
      </c>
      <c r="S5020" t="str" cm="1">
        <f t="array" ref="S5020">_xlfn.IFS(E5023&lt;30,"18-29",E5023&lt;45,"30-44",TRUE,"45+")</f>
        <v>18-29</v>
      </c>
      <c r="T5020" t="str" cm="1">
        <f t="array" ref="T5020">_xlfn.IFS(F5020&lt;=2,"0-2 Years",F5020&lt;=5,"3-5 Years",F5020&lt;=8,"6-8 Years",TRUE,"9-10 Years")</f>
        <v>6-8 Years</v>
      </c>
      <c r="U5020" t="str" cm="1">
        <f t="array" ref="U5020">_xlfn.IFS(P5020&gt;60,"High Risk",P5020&gt;30,"Medium Risk",TRUE,"Low Risk")</f>
        <v>High Risk</v>
      </c>
      <c r="V5020">
        <f t="shared" si="78"/>
        <v>6</v>
      </c>
    </row>
    <row r="5021" spans="1:22" hidden="1" x14ac:dyDescent="0.2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 s="2">
        <v>124954.94</v>
      </c>
      <c r="H5021">
        <v>1</v>
      </c>
      <c r="I5021">
        <v>0</v>
      </c>
      <c r="J5021">
        <v>1</v>
      </c>
      <c r="K5021" s="1">
        <v>131259.6</v>
      </c>
      <c r="L5021">
        <v>1</v>
      </c>
      <c r="M5021">
        <v>1</v>
      </c>
      <c r="N5021">
        <v>663</v>
      </c>
      <c r="O5021">
        <v>2</v>
      </c>
      <c r="P5021">
        <v>2</v>
      </c>
      <c r="Q5021">
        <v>1</v>
      </c>
      <c r="R5021">
        <v>663</v>
      </c>
      <c r="S5021" t="str" cm="1">
        <f t="array" ref="S5021">_xlfn.IFS(E5024&lt;30,"18-29",E5024&lt;45,"30-44",TRUE,"45+")</f>
        <v>45+</v>
      </c>
      <c r="T5021" t="str" cm="1">
        <f t="array" ref="T5021">_xlfn.IFS(F5021&lt;=2,"0-2 Years",F5021&lt;=5,"3-5 Years",F5021&lt;=8,"6-8 Years",TRUE,"9-10 Years")</f>
        <v>3-5 Years</v>
      </c>
      <c r="U5021" t="str" cm="1">
        <f t="array" ref="U5021">_xlfn.IFS(P5021&gt;60,"High Risk",P5021&gt;30,"Medium Risk",TRUE,"Low Risk")</f>
        <v>Low Risk</v>
      </c>
      <c r="V5021">
        <f t="shared" si="78"/>
        <v>3</v>
      </c>
    </row>
    <row r="5022" spans="1:22" hidden="1" x14ac:dyDescent="0.2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 s="2">
        <v>95039.12</v>
      </c>
      <c r="H5022">
        <v>1</v>
      </c>
      <c r="I5022">
        <v>0</v>
      </c>
      <c r="J5022">
        <v>1</v>
      </c>
      <c r="K5022" s="1">
        <v>116471.14</v>
      </c>
      <c r="L5022">
        <v>1</v>
      </c>
      <c r="M5022">
        <v>19</v>
      </c>
      <c r="N5022">
        <v>3292</v>
      </c>
      <c r="O5022">
        <v>10</v>
      </c>
      <c r="P5022">
        <v>163</v>
      </c>
      <c r="Q5022">
        <v>0.52631578947368418</v>
      </c>
      <c r="R5022">
        <v>62548</v>
      </c>
      <c r="S5022" t="str" cm="1">
        <f t="array" ref="S5022">_xlfn.IFS(E5025&lt;30,"18-29",E5025&lt;45,"30-44",TRUE,"45+")</f>
        <v>30-44</v>
      </c>
      <c r="T5022" t="str" cm="1">
        <f t="array" ref="T5022">_xlfn.IFS(F5022&lt;=2,"0-2 Years",F5022&lt;=5,"3-5 Years",F5022&lt;=8,"6-8 Years",TRUE,"9-10 Years")</f>
        <v>0-2 Years</v>
      </c>
      <c r="U5022" t="str" cm="1">
        <f t="array" ref="U5022">_xlfn.IFS(P5022&gt;60,"High Risk",P5022&gt;30,"Medium Risk",TRUE,"Low Risk")</f>
        <v>High Risk</v>
      </c>
      <c r="V5022">
        <f t="shared" si="78"/>
        <v>4</v>
      </c>
    </row>
    <row r="5023" spans="1:22" hidden="1" x14ac:dyDescent="0.2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 s="2">
        <v>103417.74</v>
      </c>
      <c r="H5023">
        <v>1</v>
      </c>
      <c r="I5023">
        <v>1</v>
      </c>
      <c r="J5023">
        <v>1</v>
      </c>
      <c r="K5023" s="1">
        <v>15336.4</v>
      </c>
      <c r="L5023">
        <v>0</v>
      </c>
      <c r="M5023">
        <v>3</v>
      </c>
      <c r="N5023">
        <v>2708</v>
      </c>
      <c r="O5023">
        <v>0</v>
      </c>
      <c r="P5023">
        <v>30</v>
      </c>
      <c r="Q5023">
        <v>0</v>
      </c>
      <c r="R5023">
        <v>8124</v>
      </c>
      <c r="S5023" t="str" cm="1">
        <f t="array" ref="S5023">_xlfn.IFS(E5026&lt;30,"18-29",E5026&lt;45,"30-44",TRUE,"45+")</f>
        <v>30-44</v>
      </c>
      <c r="T5023" t="str" cm="1">
        <f t="array" ref="T5023">_xlfn.IFS(F5023&lt;=2,"0-2 Years",F5023&lt;=5,"3-5 Years",F5023&lt;=8,"6-8 Years",TRUE,"9-10 Years")</f>
        <v>9-10 Years</v>
      </c>
      <c r="U5023" t="str" cm="1">
        <f t="array" ref="U5023">_xlfn.IFS(P5023&gt;60,"High Risk",P5023&gt;30,"Medium Risk",TRUE,"Low Risk")</f>
        <v>Low Risk</v>
      </c>
      <c r="V5023">
        <f t="shared" si="78"/>
        <v>2</v>
      </c>
    </row>
    <row r="5024" spans="1:22" x14ac:dyDescent="0.2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 s="2">
        <v>0</v>
      </c>
      <c r="H5024">
        <v>2</v>
      </c>
      <c r="I5024">
        <v>1</v>
      </c>
      <c r="J5024">
        <v>0</v>
      </c>
      <c r="K5024" s="1">
        <v>99593.279999999999</v>
      </c>
      <c r="L5024">
        <v>0</v>
      </c>
      <c r="M5024">
        <v>23</v>
      </c>
      <c r="N5024">
        <v>2767</v>
      </c>
      <c r="O5024">
        <v>2</v>
      </c>
      <c r="P5024">
        <v>117</v>
      </c>
      <c r="Q5024">
        <v>8.6956521739130432E-2</v>
      </c>
      <c r="R5024">
        <v>63641</v>
      </c>
      <c r="S5024" t="str" cm="1">
        <f t="array" ref="S5024">_xlfn.IFS(E5027&lt;30,"18-29",E5027&lt;45,"30-44",TRUE,"45+")</f>
        <v>30-44</v>
      </c>
      <c r="T5024" t="str" cm="1">
        <f t="array" ref="T5024">_xlfn.IFS(F5024&lt;=2,"0-2 Years",F5024&lt;=5,"3-5 Years",F5024&lt;=8,"6-8 Years",TRUE,"9-10 Years")</f>
        <v>0-2 Years</v>
      </c>
      <c r="U5024" t="str" cm="1">
        <f t="array" ref="U5024">_xlfn.IFS(P5024&gt;60,"High Risk",P5024&gt;30,"Medium Risk",TRUE,"Low Risk")</f>
        <v>High Risk</v>
      </c>
      <c r="V5024">
        <f t="shared" si="78"/>
        <v>7</v>
      </c>
    </row>
    <row r="5025" spans="1:22" hidden="1" x14ac:dyDescent="0.2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 s="2">
        <v>43028.77</v>
      </c>
      <c r="H5025">
        <v>1</v>
      </c>
      <c r="I5025">
        <v>1</v>
      </c>
      <c r="J5025">
        <v>0</v>
      </c>
      <c r="K5025" s="1">
        <v>170514.21</v>
      </c>
      <c r="L5025">
        <v>0</v>
      </c>
      <c r="M5025">
        <v>19</v>
      </c>
      <c r="N5025">
        <v>3392</v>
      </c>
      <c r="O5025">
        <v>10</v>
      </c>
      <c r="P5025">
        <v>170</v>
      </c>
      <c r="Q5025">
        <v>0.52631578947368418</v>
      </c>
      <c r="R5025">
        <v>64448</v>
      </c>
      <c r="S5025" t="str" cm="1">
        <f t="array" ref="S5025">_xlfn.IFS(E5028&lt;30,"18-29",E5028&lt;45,"30-44",TRUE,"45+")</f>
        <v>30-44</v>
      </c>
      <c r="T5025" t="str" cm="1">
        <f t="array" ref="T5025">_xlfn.IFS(F5025&lt;=2,"0-2 Years",F5025&lt;=5,"3-5 Years",F5025&lt;=8,"6-8 Years",TRUE,"9-10 Years")</f>
        <v>9-10 Years</v>
      </c>
      <c r="U5025" t="str" cm="1">
        <f t="array" ref="U5025">_xlfn.IFS(P5025&gt;60,"High Risk",P5025&gt;30,"Medium Risk",TRUE,"Low Risk")</f>
        <v>High Risk</v>
      </c>
      <c r="V5025">
        <f t="shared" si="78"/>
        <v>5</v>
      </c>
    </row>
    <row r="5026" spans="1:22" hidden="1" x14ac:dyDescent="0.2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 s="2">
        <v>119638.21</v>
      </c>
      <c r="H5026">
        <v>1</v>
      </c>
      <c r="I5026">
        <v>1</v>
      </c>
      <c r="J5026">
        <v>1</v>
      </c>
      <c r="K5026" s="1">
        <v>34265.08</v>
      </c>
      <c r="L5026">
        <v>1</v>
      </c>
      <c r="M5026">
        <v>6</v>
      </c>
      <c r="N5026">
        <v>1257</v>
      </c>
      <c r="O5026">
        <v>5</v>
      </c>
      <c r="P5026">
        <v>155</v>
      </c>
      <c r="Q5026">
        <v>0.83333333333333337</v>
      </c>
      <c r="R5026">
        <v>7542</v>
      </c>
      <c r="S5026" t="str" cm="1">
        <f t="array" ref="S5026">_xlfn.IFS(E5029&lt;30,"18-29",E5029&lt;45,"30-44",TRUE,"45+")</f>
        <v>30-44</v>
      </c>
      <c r="T5026" t="str" cm="1">
        <f t="array" ref="T5026">_xlfn.IFS(F5026&lt;=2,"0-2 Years",F5026&lt;=5,"3-5 Years",F5026&lt;=8,"6-8 Years",TRUE,"9-10 Years")</f>
        <v>0-2 Years</v>
      </c>
      <c r="U5026" t="str" cm="1">
        <f t="array" ref="U5026">_xlfn.IFS(P5026&gt;60,"High Risk",P5026&gt;30,"Medium Risk",TRUE,"Low Risk")</f>
        <v>High Risk</v>
      </c>
      <c r="V5026">
        <f t="shared" si="78"/>
        <v>3</v>
      </c>
    </row>
    <row r="5027" spans="1:22" hidden="1" x14ac:dyDescent="0.2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 s="2">
        <v>122689.51</v>
      </c>
      <c r="H5027">
        <v>2</v>
      </c>
      <c r="I5027">
        <v>0</v>
      </c>
      <c r="J5027">
        <v>0</v>
      </c>
      <c r="K5027" s="1">
        <v>106977.53</v>
      </c>
      <c r="L5027">
        <v>1</v>
      </c>
      <c r="M5027">
        <v>28</v>
      </c>
      <c r="N5027">
        <v>4385</v>
      </c>
      <c r="O5027">
        <v>3</v>
      </c>
      <c r="P5027">
        <v>2</v>
      </c>
      <c r="Q5027">
        <v>0.10714285714285714</v>
      </c>
      <c r="R5027">
        <v>122780</v>
      </c>
      <c r="S5027" t="str" cm="1">
        <f t="array" ref="S5027">_xlfn.IFS(E5030&lt;30,"18-29",E5030&lt;45,"30-44",TRUE,"45+")</f>
        <v>30-44</v>
      </c>
      <c r="T5027" t="str" cm="1">
        <f t="array" ref="T5027">_xlfn.IFS(F5027&lt;=2,"0-2 Years",F5027&lt;=5,"3-5 Years",F5027&lt;=8,"6-8 Years",TRUE,"9-10 Years")</f>
        <v>3-5 Years</v>
      </c>
      <c r="U5027" t="str" cm="1">
        <f t="array" ref="U5027">_xlfn.IFS(P5027&gt;60,"High Risk",P5027&gt;30,"Medium Risk",TRUE,"Low Risk")</f>
        <v>Low Risk</v>
      </c>
      <c r="V5027">
        <f t="shared" si="78"/>
        <v>3</v>
      </c>
    </row>
    <row r="5028" spans="1:22" x14ac:dyDescent="0.2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 s="2">
        <v>0</v>
      </c>
      <c r="H5028">
        <v>2</v>
      </c>
      <c r="I5028">
        <v>0</v>
      </c>
      <c r="J5028">
        <v>0</v>
      </c>
      <c r="K5028" s="1">
        <v>164287.85999999999</v>
      </c>
      <c r="L5028">
        <v>0</v>
      </c>
      <c r="M5028">
        <v>17</v>
      </c>
      <c r="N5028">
        <v>2896</v>
      </c>
      <c r="O5028">
        <v>5</v>
      </c>
      <c r="P5028">
        <v>38</v>
      </c>
      <c r="Q5028">
        <v>0.29411764705882354</v>
      </c>
      <c r="R5028">
        <v>49232</v>
      </c>
      <c r="S5028" t="str" cm="1">
        <f t="array" ref="S5028">_xlfn.IFS(E5031&lt;30,"18-29",E5031&lt;45,"30-44",TRUE,"45+")</f>
        <v>30-44</v>
      </c>
      <c r="T5028" t="str" cm="1">
        <f t="array" ref="T5028">_xlfn.IFS(F5028&lt;=2,"0-2 Years",F5028&lt;=5,"3-5 Years",F5028&lt;=8,"6-8 Years",TRUE,"9-10 Years")</f>
        <v>9-10 Years</v>
      </c>
      <c r="U5028" t="str" cm="1">
        <f t="array" ref="U5028">_xlfn.IFS(P5028&gt;60,"High Risk",P5028&gt;30,"Medium Risk",TRUE,"Low Risk")</f>
        <v>Medium Risk</v>
      </c>
      <c r="V5028">
        <f t="shared" si="78"/>
        <v>6</v>
      </c>
    </row>
    <row r="5029" spans="1:22" hidden="1" x14ac:dyDescent="0.2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 s="2">
        <v>73179.34</v>
      </c>
      <c r="H5029">
        <v>2</v>
      </c>
      <c r="I5029">
        <v>1</v>
      </c>
      <c r="J5029">
        <v>1</v>
      </c>
      <c r="K5029" s="1">
        <v>25292.53</v>
      </c>
      <c r="L5029">
        <v>0</v>
      </c>
      <c r="M5029">
        <v>22</v>
      </c>
      <c r="N5029">
        <v>4194</v>
      </c>
      <c r="O5029">
        <v>3</v>
      </c>
      <c r="P5029">
        <v>146</v>
      </c>
      <c r="Q5029">
        <v>0.13636363636363635</v>
      </c>
      <c r="R5029">
        <v>92268</v>
      </c>
      <c r="S5029" t="str" cm="1">
        <f t="array" ref="S5029">_xlfn.IFS(E5032&lt;30,"18-29",E5032&lt;45,"30-44",TRUE,"45+")</f>
        <v>30-44</v>
      </c>
      <c r="T5029" t="str" cm="1">
        <f t="array" ref="T5029">_xlfn.IFS(F5029&lt;=2,"0-2 Years",F5029&lt;=5,"3-5 Years",F5029&lt;=8,"6-8 Years",TRUE,"9-10 Years")</f>
        <v>6-8 Years</v>
      </c>
      <c r="U5029" t="str" cm="1">
        <f t="array" ref="U5029">_xlfn.IFS(P5029&gt;60,"High Risk",P5029&gt;30,"Medium Risk",TRUE,"Low Risk")</f>
        <v>High Risk</v>
      </c>
      <c r="V5029">
        <f t="shared" si="78"/>
        <v>0</v>
      </c>
    </row>
    <row r="5030" spans="1:22" hidden="1" x14ac:dyDescent="0.2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 s="2">
        <v>171913.87</v>
      </c>
      <c r="H5030">
        <v>1</v>
      </c>
      <c r="I5030">
        <v>1</v>
      </c>
      <c r="J5030">
        <v>0</v>
      </c>
      <c r="K5030" s="1">
        <v>51820.87</v>
      </c>
      <c r="L5030">
        <v>1</v>
      </c>
      <c r="M5030">
        <v>8</v>
      </c>
      <c r="N5030">
        <v>521</v>
      </c>
      <c r="O5030">
        <v>5</v>
      </c>
      <c r="P5030">
        <v>130</v>
      </c>
      <c r="Q5030">
        <v>0.625</v>
      </c>
      <c r="R5030">
        <v>4168</v>
      </c>
      <c r="S5030" t="str" cm="1">
        <f t="array" ref="S5030">_xlfn.IFS(E5033&lt;30,"18-29",E5033&lt;45,"30-44",TRUE,"45+")</f>
        <v>30-44</v>
      </c>
      <c r="T5030" t="str" cm="1">
        <f t="array" ref="T5030">_xlfn.IFS(F5030&lt;=2,"0-2 Years",F5030&lt;=5,"3-5 Years",F5030&lt;=8,"6-8 Years",TRUE,"9-10 Years")</f>
        <v>3-5 Years</v>
      </c>
      <c r="U5030" t="str" cm="1">
        <f t="array" ref="U5030">_xlfn.IFS(P5030&gt;60,"High Risk",P5030&gt;30,"Medium Risk",TRUE,"Low Risk")</f>
        <v>High Risk</v>
      </c>
      <c r="V5030">
        <f t="shared" si="78"/>
        <v>5</v>
      </c>
    </row>
    <row r="5031" spans="1:22" hidden="1" x14ac:dyDescent="0.2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 s="2">
        <v>0</v>
      </c>
      <c r="H5031">
        <v>2</v>
      </c>
      <c r="I5031">
        <v>1</v>
      </c>
      <c r="J5031">
        <v>1</v>
      </c>
      <c r="K5031" s="1">
        <v>81452.289999999994</v>
      </c>
      <c r="L5031">
        <v>0</v>
      </c>
      <c r="M5031">
        <v>28</v>
      </c>
      <c r="N5031">
        <v>150</v>
      </c>
      <c r="O5031">
        <v>9</v>
      </c>
      <c r="P5031">
        <v>131</v>
      </c>
      <c r="Q5031">
        <v>0.32142857142857145</v>
      </c>
      <c r="R5031">
        <v>4200</v>
      </c>
      <c r="S5031" t="str" cm="1">
        <f t="array" ref="S5031">_xlfn.IFS(E5034&lt;30,"18-29",E5034&lt;45,"30-44",TRUE,"45+")</f>
        <v>45+</v>
      </c>
      <c r="T5031" t="str" cm="1">
        <f t="array" ref="T5031">_xlfn.IFS(F5031&lt;=2,"0-2 Years",F5031&lt;=5,"3-5 Years",F5031&lt;=8,"6-8 Years",TRUE,"9-10 Years")</f>
        <v>3-5 Years</v>
      </c>
      <c r="U5031" t="str" cm="1">
        <f t="array" ref="U5031">_xlfn.IFS(P5031&gt;60,"High Risk",P5031&gt;30,"Medium Risk",TRUE,"Low Risk")</f>
        <v>High Risk</v>
      </c>
      <c r="V5031">
        <f t="shared" si="78"/>
        <v>3</v>
      </c>
    </row>
    <row r="5032" spans="1:22" hidden="1" x14ac:dyDescent="0.2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 s="2">
        <v>92659.199999999997</v>
      </c>
      <c r="H5032">
        <v>2</v>
      </c>
      <c r="I5032">
        <v>1</v>
      </c>
      <c r="J5032">
        <v>0</v>
      </c>
      <c r="K5032" s="1">
        <v>1354.25</v>
      </c>
      <c r="L5032">
        <v>0</v>
      </c>
      <c r="M5032">
        <v>25</v>
      </c>
      <c r="N5032">
        <v>4187</v>
      </c>
      <c r="O5032">
        <v>6</v>
      </c>
      <c r="P5032">
        <v>140</v>
      </c>
      <c r="Q5032">
        <v>0.24</v>
      </c>
      <c r="R5032">
        <v>104675</v>
      </c>
      <c r="S5032" t="str" cm="1">
        <f t="array" ref="S5032">_xlfn.IFS(E5035&lt;30,"18-29",E5035&lt;45,"30-44",TRUE,"45+")</f>
        <v>45+</v>
      </c>
      <c r="T5032" t="str" cm="1">
        <f t="array" ref="T5032">_xlfn.IFS(F5032&lt;=2,"0-2 Years",F5032&lt;=5,"3-5 Years",F5032&lt;=8,"6-8 Years",TRUE,"9-10 Years")</f>
        <v>6-8 Years</v>
      </c>
      <c r="U5032" t="str" cm="1">
        <f t="array" ref="U5032">_xlfn.IFS(P5032&gt;60,"High Risk",P5032&gt;30,"Medium Risk",TRUE,"Low Risk")</f>
        <v>High Risk</v>
      </c>
      <c r="V5032">
        <f t="shared" si="78"/>
        <v>3</v>
      </c>
    </row>
    <row r="5033" spans="1:22" hidden="1" x14ac:dyDescent="0.2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 s="2">
        <v>137239.17000000001</v>
      </c>
      <c r="H5033">
        <v>1</v>
      </c>
      <c r="I5033">
        <v>1</v>
      </c>
      <c r="J5033">
        <v>1</v>
      </c>
      <c r="K5033" s="1">
        <v>71379.92</v>
      </c>
      <c r="L5033">
        <v>1</v>
      </c>
      <c r="M5033">
        <v>19</v>
      </c>
      <c r="N5033">
        <v>4770</v>
      </c>
      <c r="O5033">
        <v>5</v>
      </c>
      <c r="P5033">
        <v>85</v>
      </c>
      <c r="Q5033">
        <v>0.26315789473684209</v>
      </c>
      <c r="R5033">
        <v>90630</v>
      </c>
      <c r="S5033" t="str" cm="1">
        <f t="array" ref="S5033">_xlfn.IFS(E5036&lt;30,"18-29",E5036&lt;45,"30-44",TRUE,"45+")</f>
        <v>18-29</v>
      </c>
      <c r="T5033" t="str" cm="1">
        <f t="array" ref="T5033">_xlfn.IFS(F5033&lt;=2,"0-2 Years",F5033&lt;=5,"3-5 Years",F5033&lt;=8,"6-8 Years",TRUE,"9-10 Years")</f>
        <v>6-8 Years</v>
      </c>
      <c r="U5033" t="str" cm="1">
        <f t="array" ref="U5033">_xlfn.IFS(P5033&gt;60,"High Risk",P5033&gt;30,"Medium Risk",TRUE,"Low Risk")</f>
        <v>High Risk</v>
      </c>
      <c r="V5033">
        <f t="shared" si="78"/>
        <v>2</v>
      </c>
    </row>
    <row r="5034" spans="1:22" hidden="1" x14ac:dyDescent="0.2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 s="2">
        <v>102955.14</v>
      </c>
      <c r="H5034">
        <v>2</v>
      </c>
      <c r="I5034">
        <v>1</v>
      </c>
      <c r="J5034">
        <v>0</v>
      </c>
      <c r="K5034" s="1">
        <v>154137.32999999999</v>
      </c>
      <c r="L5034">
        <v>0</v>
      </c>
      <c r="M5034">
        <v>7</v>
      </c>
      <c r="N5034">
        <v>2351</v>
      </c>
      <c r="O5034">
        <v>3</v>
      </c>
      <c r="P5034">
        <v>60</v>
      </c>
      <c r="Q5034">
        <v>0.42857142857142855</v>
      </c>
      <c r="R5034">
        <v>16457</v>
      </c>
      <c r="S5034" t="str" cm="1">
        <f t="array" ref="S5034">_xlfn.IFS(E5037&lt;30,"18-29",E5037&lt;45,"30-44",TRUE,"45+")</f>
        <v>30-44</v>
      </c>
      <c r="T5034" t="str" cm="1">
        <f t="array" ref="T5034">_xlfn.IFS(F5034&lt;=2,"0-2 Years",F5034&lt;=5,"3-5 Years",F5034&lt;=8,"6-8 Years",TRUE,"9-10 Years")</f>
        <v>3-5 Years</v>
      </c>
      <c r="U5034" t="str" cm="1">
        <f t="array" ref="U5034">_xlfn.IFS(P5034&gt;60,"High Risk",P5034&gt;30,"Medium Risk",TRUE,"Low Risk")</f>
        <v>Medium Risk</v>
      </c>
      <c r="V5034">
        <f t="shared" si="78"/>
        <v>4</v>
      </c>
    </row>
    <row r="5035" spans="1:22" hidden="1" x14ac:dyDescent="0.2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 s="2">
        <v>65190.29</v>
      </c>
      <c r="H5035">
        <v>1</v>
      </c>
      <c r="I5035">
        <v>1</v>
      </c>
      <c r="J5035">
        <v>1</v>
      </c>
      <c r="K5035" s="1">
        <v>64308.49</v>
      </c>
      <c r="L5035">
        <v>1</v>
      </c>
      <c r="M5035">
        <v>2</v>
      </c>
      <c r="N5035">
        <v>1962</v>
      </c>
      <c r="O5035">
        <v>4</v>
      </c>
      <c r="P5035">
        <v>158</v>
      </c>
      <c r="Q5035">
        <v>1</v>
      </c>
      <c r="R5035">
        <v>3924</v>
      </c>
      <c r="S5035" t="str" cm="1">
        <f t="array" ref="S5035">_xlfn.IFS(E5038&lt;30,"18-29",E5038&lt;45,"30-44",TRUE,"45+")</f>
        <v>45+</v>
      </c>
      <c r="T5035" t="str" cm="1">
        <f t="array" ref="T5035">_xlfn.IFS(F5035&lt;=2,"0-2 Years",F5035&lt;=5,"3-5 Years",F5035&lt;=8,"6-8 Years",TRUE,"9-10 Years")</f>
        <v>6-8 Years</v>
      </c>
      <c r="U5035" t="str" cm="1">
        <f t="array" ref="U5035">_xlfn.IFS(P5035&gt;60,"High Risk",P5035&gt;30,"Medium Risk",TRUE,"Low Risk")</f>
        <v>High Risk</v>
      </c>
      <c r="V5035">
        <f t="shared" si="78"/>
        <v>3</v>
      </c>
    </row>
    <row r="5036" spans="1:22" hidden="1" x14ac:dyDescent="0.2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 s="2">
        <v>96863.52</v>
      </c>
      <c r="H5036">
        <v>2</v>
      </c>
      <c r="I5036">
        <v>1</v>
      </c>
      <c r="J5036">
        <v>1</v>
      </c>
      <c r="K5036" s="1">
        <v>31613.35</v>
      </c>
      <c r="L5036">
        <v>0</v>
      </c>
      <c r="M5036">
        <v>26</v>
      </c>
      <c r="N5036">
        <v>1803</v>
      </c>
      <c r="O5036">
        <v>0</v>
      </c>
      <c r="P5036">
        <v>66</v>
      </c>
      <c r="Q5036">
        <v>0</v>
      </c>
      <c r="R5036">
        <v>46878</v>
      </c>
      <c r="S5036" t="str" cm="1">
        <f t="array" ref="S5036">_xlfn.IFS(E5039&lt;30,"18-29",E5039&lt;45,"30-44",TRUE,"45+")</f>
        <v>30-44</v>
      </c>
      <c r="T5036" t="str" cm="1">
        <f t="array" ref="T5036">_xlfn.IFS(F5036&lt;=2,"0-2 Years",F5036&lt;=5,"3-5 Years",F5036&lt;=8,"6-8 Years",TRUE,"9-10 Years")</f>
        <v>0-2 Years</v>
      </c>
      <c r="U5036" t="str" cm="1">
        <f t="array" ref="U5036">_xlfn.IFS(P5036&gt;60,"High Risk",P5036&gt;30,"Medium Risk",TRUE,"Low Risk")</f>
        <v>High Risk</v>
      </c>
      <c r="V5036">
        <f t="shared" si="78"/>
        <v>1</v>
      </c>
    </row>
    <row r="5037" spans="1:22" hidden="1" x14ac:dyDescent="0.2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 s="2">
        <v>154983.98000000001</v>
      </c>
      <c r="H5037">
        <v>1</v>
      </c>
      <c r="I5037">
        <v>1</v>
      </c>
      <c r="J5037">
        <v>0</v>
      </c>
      <c r="K5037" s="1">
        <v>27738.01</v>
      </c>
      <c r="L5037">
        <v>0</v>
      </c>
      <c r="M5037">
        <v>13</v>
      </c>
      <c r="N5037">
        <v>3645</v>
      </c>
      <c r="O5037">
        <v>10</v>
      </c>
      <c r="P5037">
        <v>140</v>
      </c>
      <c r="Q5037">
        <v>0.76923076923076927</v>
      </c>
      <c r="R5037">
        <v>47385</v>
      </c>
      <c r="S5037" t="str" cm="1">
        <f t="array" ref="S5037">_xlfn.IFS(E5040&lt;30,"18-29",E5040&lt;45,"30-44",TRUE,"45+")</f>
        <v>45+</v>
      </c>
      <c r="T5037" t="str" cm="1">
        <f t="array" ref="T5037">_xlfn.IFS(F5037&lt;=2,"0-2 Years",F5037&lt;=5,"3-5 Years",F5037&lt;=8,"6-8 Years",TRUE,"9-10 Years")</f>
        <v>3-5 Years</v>
      </c>
      <c r="U5037" t="str" cm="1">
        <f t="array" ref="U5037">_xlfn.IFS(P5037&gt;60,"High Risk",P5037&gt;30,"Medium Risk",TRUE,"Low Risk")</f>
        <v>High Risk</v>
      </c>
      <c r="V5037">
        <f t="shared" si="78"/>
        <v>5</v>
      </c>
    </row>
    <row r="5038" spans="1:22" hidden="1" x14ac:dyDescent="0.2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 s="2">
        <v>106819.65</v>
      </c>
      <c r="H5038">
        <v>1</v>
      </c>
      <c r="I5038">
        <v>0</v>
      </c>
      <c r="J5038">
        <v>1</v>
      </c>
      <c r="K5038" s="1">
        <v>163570.25</v>
      </c>
      <c r="L5038">
        <v>0</v>
      </c>
      <c r="M5038">
        <v>13</v>
      </c>
      <c r="N5038">
        <v>1705</v>
      </c>
      <c r="O5038">
        <v>2</v>
      </c>
      <c r="P5038">
        <v>84</v>
      </c>
      <c r="Q5038">
        <v>0.15384615384615385</v>
      </c>
      <c r="R5038">
        <v>22165</v>
      </c>
      <c r="S5038" t="str" cm="1">
        <f t="array" ref="S5038">_xlfn.IFS(E5041&lt;30,"18-29",E5041&lt;45,"30-44",TRUE,"45+")</f>
        <v>30-44</v>
      </c>
      <c r="T5038" t="str" cm="1">
        <f t="array" ref="T5038">_xlfn.IFS(F5038&lt;=2,"0-2 Years",F5038&lt;=5,"3-5 Years",F5038&lt;=8,"6-8 Years",TRUE,"9-10 Years")</f>
        <v>3-5 Years</v>
      </c>
      <c r="U5038" t="str" cm="1">
        <f t="array" ref="U5038">_xlfn.IFS(P5038&gt;60,"High Risk",P5038&gt;30,"Medium Risk",TRUE,"Low Risk")</f>
        <v>High Risk</v>
      </c>
      <c r="V5038">
        <f t="shared" si="78"/>
        <v>3</v>
      </c>
    </row>
    <row r="5039" spans="1:22" hidden="1" x14ac:dyDescent="0.2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 s="2">
        <v>128578.52</v>
      </c>
      <c r="H5039">
        <v>1</v>
      </c>
      <c r="I5039">
        <v>1</v>
      </c>
      <c r="J5039">
        <v>1</v>
      </c>
      <c r="K5039" s="1">
        <v>193878.51</v>
      </c>
      <c r="L5039">
        <v>0</v>
      </c>
      <c r="M5039">
        <v>19</v>
      </c>
      <c r="N5039">
        <v>646</v>
      </c>
      <c r="O5039">
        <v>3</v>
      </c>
      <c r="P5039">
        <v>157</v>
      </c>
      <c r="Q5039">
        <v>0.15789473684210525</v>
      </c>
      <c r="R5039">
        <v>12274</v>
      </c>
      <c r="S5039" t="str" cm="1">
        <f t="array" ref="S5039">_xlfn.IFS(E5042&lt;30,"18-29",E5042&lt;45,"30-44",TRUE,"45+")</f>
        <v>45+</v>
      </c>
      <c r="T5039" t="str" cm="1">
        <f t="array" ref="T5039">_xlfn.IFS(F5039&lt;=2,"0-2 Years",F5039&lt;=5,"3-5 Years",F5039&lt;=8,"6-8 Years",TRUE,"9-10 Years")</f>
        <v>6-8 Years</v>
      </c>
      <c r="U5039" t="str" cm="1">
        <f t="array" ref="U5039">_xlfn.IFS(P5039&gt;60,"High Risk",P5039&gt;30,"Medium Risk",TRUE,"Low Risk")</f>
        <v>High Risk</v>
      </c>
      <c r="V5039">
        <f t="shared" si="78"/>
        <v>2</v>
      </c>
    </row>
    <row r="5040" spans="1:22" hidden="1" x14ac:dyDescent="0.2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 s="2">
        <v>126473.33</v>
      </c>
      <c r="H5040">
        <v>1</v>
      </c>
      <c r="I5040">
        <v>0</v>
      </c>
      <c r="J5040">
        <v>1</v>
      </c>
      <c r="K5040" s="1">
        <v>147545.65</v>
      </c>
      <c r="L5040">
        <v>0</v>
      </c>
      <c r="M5040">
        <v>1</v>
      </c>
      <c r="N5040">
        <v>4601</v>
      </c>
      <c r="O5040">
        <v>1</v>
      </c>
      <c r="P5040">
        <v>141</v>
      </c>
      <c r="Q5040">
        <v>1</v>
      </c>
      <c r="R5040">
        <v>4601</v>
      </c>
      <c r="S5040" t="str" cm="1">
        <f t="array" ref="S5040">_xlfn.IFS(E5043&lt;30,"18-29",E5043&lt;45,"30-44",TRUE,"45+")</f>
        <v>18-29</v>
      </c>
      <c r="T5040" t="str" cm="1">
        <f t="array" ref="T5040">_xlfn.IFS(F5040&lt;=2,"0-2 Years",F5040&lt;=5,"3-5 Years",F5040&lt;=8,"6-8 Years",TRUE,"9-10 Years")</f>
        <v>0-2 Years</v>
      </c>
      <c r="U5040" t="str" cm="1">
        <f t="array" ref="U5040">_xlfn.IFS(P5040&gt;60,"High Risk",P5040&gt;30,"Medium Risk",TRUE,"Low Risk")</f>
        <v>High Risk</v>
      </c>
      <c r="V5040">
        <f t="shared" si="78"/>
        <v>4</v>
      </c>
    </row>
    <row r="5041" spans="1:22" hidden="1" x14ac:dyDescent="0.2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 s="2">
        <v>110570.78</v>
      </c>
      <c r="H5041">
        <v>2</v>
      </c>
      <c r="I5041">
        <v>1</v>
      </c>
      <c r="J5041">
        <v>0</v>
      </c>
      <c r="K5041" s="1">
        <v>195906.59</v>
      </c>
      <c r="L5041">
        <v>0</v>
      </c>
      <c r="M5041">
        <v>2</v>
      </c>
      <c r="N5041">
        <v>1898</v>
      </c>
      <c r="O5041">
        <v>4</v>
      </c>
      <c r="P5041">
        <v>26</v>
      </c>
      <c r="Q5041">
        <v>1</v>
      </c>
      <c r="R5041">
        <v>3796</v>
      </c>
      <c r="S5041" t="str" cm="1">
        <f t="array" ref="S5041">_xlfn.IFS(E5044&lt;30,"18-29",E5044&lt;45,"30-44",TRUE,"45+")</f>
        <v>30-44</v>
      </c>
      <c r="T5041" t="str" cm="1">
        <f t="array" ref="T5041">_xlfn.IFS(F5041&lt;=2,"0-2 Years",F5041&lt;=5,"3-5 Years",F5041&lt;=8,"6-8 Years",TRUE,"9-10 Years")</f>
        <v>3-5 Years</v>
      </c>
      <c r="U5041" t="str" cm="1">
        <f t="array" ref="U5041">_xlfn.IFS(P5041&gt;60,"High Risk",P5041&gt;30,"Medium Risk",TRUE,"Low Risk")</f>
        <v>Low Risk</v>
      </c>
      <c r="V5041">
        <f t="shared" si="78"/>
        <v>3</v>
      </c>
    </row>
    <row r="5042" spans="1:22" hidden="1" x14ac:dyDescent="0.2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 s="2">
        <v>0</v>
      </c>
      <c r="H5042">
        <v>2</v>
      </c>
      <c r="I5042">
        <v>0</v>
      </c>
      <c r="J5042">
        <v>1</v>
      </c>
      <c r="K5042" s="1">
        <v>178458.86</v>
      </c>
      <c r="L5042">
        <v>0</v>
      </c>
      <c r="M5042">
        <v>1</v>
      </c>
      <c r="N5042">
        <v>4901</v>
      </c>
      <c r="O5042">
        <v>1</v>
      </c>
      <c r="P5042">
        <v>42</v>
      </c>
      <c r="Q5042">
        <v>1</v>
      </c>
      <c r="R5042">
        <v>4901</v>
      </c>
      <c r="S5042" t="str" cm="1">
        <f t="array" ref="S5042">_xlfn.IFS(E5045&lt;30,"18-29",E5045&lt;45,"30-44",TRUE,"45+")</f>
        <v>30-44</v>
      </c>
      <c r="T5042" t="str" cm="1">
        <f t="array" ref="T5042">_xlfn.IFS(F5042&lt;=2,"0-2 Years",F5042&lt;=5,"3-5 Years",F5042&lt;=8,"6-8 Years",TRUE,"9-10 Years")</f>
        <v>6-8 Years</v>
      </c>
      <c r="U5042" t="str" cm="1">
        <f t="array" ref="U5042">_xlfn.IFS(P5042&gt;60,"High Risk",P5042&gt;30,"Medium Risk",TRUE,"Low Risk")</f>
        <v>Medium Risk</v>
      </c>
      <c r="V5042">
        <f t="shared" si="78"/>
        <v>4</v>
      </c>
    </row>
    <row r="5043" spans="1:22" x14ac:dyDescent="0.2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 s="2">
        <v>0</v>
      </c>
      <c r="H5043">
        <v>2</v>
      </c>
      <c r="I5043">
        <v>1</v>
      </c>
      <c r="J5043">
        <v>0</v>
      </c>
      <c r="K5043" s="1">
        <v>156125.72</v>
      </c>
      <c r="L5043">
        <v>0</v>
      </c>
      <c r="M5043">
        <v>23</v>
      </c>
      <c r="N5043">
        <v>363</v>
      </c>
      <c r="O5043">
        <v>10</v>
      </c>
      <c r="P5043">
        <v>139</v>
      </c>
      <c r="Q5043">
        <v>0.43478260869565216</v>
      </c>
      <c r="R5043">
        <v>8349</v>
      </c>
      <c r="S5043" t="str" cm="1">
        <f t="array" ref="S5043">_xlfn.IFS(E5046&lt;30,"18-29",E5046&lt;45,"30-44",TRUE,"45+")</f>
        <v>30-44</v>
      </c>
      <c r="T5043" t="str" cm="1">
        <f t="array" ref="T5043">_xlfn.IFS(F5043&lt;=2,"0-2 Years",F5043&lt;=5,"3-5 Years",F5043&lt;=8,"6-8 Years",TRUE,"9-10 Years")</f>
        <v>6-8 Years</v>
      </c>
      <c r="U5043" t="str" cm="1">
        <f t="array" ref="U5043">_xlfn.IFS(P5043&gt;60,"High Risk",P5043&gt;30,"Medium Risk",TRUE,"Low Risk")</f>
        <v>High Risk</v>
      </c>
      <c r="V5043">
        <f t="shared" si="78"/>
        <v>6</v>
      </c>
    </row>
    <row r="5044" spans="1:22" hidden="1" x14ac:dyDescent="0.2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 s="2">
        <v>0</v>
      </c>
      <c r="H5044">
        <v>2</v>
      </c>
      <c r="I5044">
        <v>1</v>
      </c>
      <c r="J5044">
        <v>1</v>
      </c>
      <c r="K5044" s="1">
        <v>11159.19</v>
      </c>
      <c r="L5044">
        <v>0</v>
      </c>
      <c r="M5044">
        <v>20</v>
      </c>
      <c r="N5044">
        <v>2117</v>
      </c>
      <c r="O5044">
        <v>10</v>
      </c>
      <c r="P5044">
        <v>10</v>
      </c>
      <c r="Q5044">
        <v>0.5</v>
      </c>
      <c r="R5044">
        <v>42340</v>
      </c>
      <c r="S5044" t="str" cm="1">
        <f t="array" ref="S5044">_xlfn.IFS(E5047&lt;30,"18-29",E5047&lt;45,"30-44",TRUE,"45+")</f>
        <v>18-29</v>
      </c>
      <c r="T5044" t="str" cm="1">
        <f t="array" ref="T5044">_xlfn.IFS(F5044&lt;=2,"0-2 Years",F5044&lt;=5,"3-5 Years",F5044&lt;=8,"6-8 Years",TRUE,"9-10 Years")</f>
        <v>3-5 Years</v>
      </c>
      <c r="U5044" t="str" cm="1">
        <f t="array" ref="U5044">_xlfn.IFS(P5044&gt;60,"High Risk",P5044&gt;30,"Medium Risk",TRUE,"Low Risk")</f>
        <v>Low Risk</v>
      </c>
      <c r="V5044">
        <f t="shared" si="78"/>
        <v>3</v>
      </c>
    </row>
    <row r="5045" spans="1:22" x14ac:dyDescent="0.2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 s="2">
        <v>0</v>
      </c>
      <c r="H5045">
        <v>2</v>
      </c>
      <c r="I5045">
        <v>0</v>
      </c>
      <c r="J5045">
        <v>0</v>
      </c>
      <c r="K5045" s="1">
        <v>45738.94</v>
      </c>
      <c r="L5045">
        <v>0</v>
      </c>
      <c r="M5045">
        <v>11</v>
      </c>
      <c r="N5045">
        <v>2477</v>
      </c>
      <c r="O5045">
        <v>8</v>
      </c>
      <c r="P5045">
        <v>51</v>
      </c>
      <c r="Q5045">
        <v>0.72727272727272729</v>
      </c>
      <c r="R5045">
        <v>27247</v>
      </c>
      <c r="S5045" t="str" cm="1">
        <f t="array" ref="S5045">_xlfn.IFS(E5048&lt;30,"18-29",E5048&lt;45,"30-44",TRUE,"45+")</f>
        <v>18-29</v>
      </c>
      <c r="T5045" t="str" cm="1">
        <f t="array" ref="T5045">_xlfn.IFS(F5045&lt;=2,"0-2 Years",F5045&lt;=5,"3-5 Years",F5045&lt;=8,"6-8 Years",TRUE,"9-10 Years")</f>
        <v>0-2 Years</v>
      </c>
      <c r="U5045" t="str" cm="1">
        <f t="array" ref="U5045">_xlfn.IFS(P5045&gt;60,"High Risk",P5045&gt;30,"Medium Risk",TRUE,"Low Risk")</f>
        <v>Medium Risk</v>
      </c>
      <c r="V5045">
        <f t="shared" si="78"/>
        <v>7</v>
      </c>
    </row>
    <row r="5046" spans="1:22" hidden="1" x14ac:dyDescent="0.2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 s="2">
        <v>111099.79</v>
      </c>
      <c r="H5046">
        <v>2</v>
      </c>
      <c r="I5046">
        <v>0</v>
      </c>
      <c r="J5046">
        <v>0</v>
      </c>
      <c r="K5046" s="1">
        <v>140650.19</v>
      </c>
      <c r="L5046">
        <v>0</v>
      </c>
      <c r="M5046">
        <v>25</v>
      </c>
      <c r="N5046">
        <v>3601</v>
      </c>
      <c r="O5046">
        <v>8</v>
      </c>
      <c r="P5046">
        <v>153</v>
      </c>
      <c r="Q5046">
        <v>0.32</v>
      </c>
      <c r="R5046">
        <v>90025</v>
      </c>
      <c r="S5046" t="str" cm="1">
        <f t="array" ref="S5046">_xlfn.IFS(E5049&lt;30,"18-29",E5049&lt;45,"30-44",TRUE,"45+")</f>
        <v>18-29</v>
      </c>
      <c r="T5046" t="str" cm="1">
        <f t="array" ref="T5046">_xlfn.IFS(F5046&lt;=2,"0-2 Years",F5046&lt;=5,"3-5 Years",F5046&lt;=8,"6-8 Years",TRUE,"9-10 Years")</f>
        <v>3-5 Years</v>
      </c>
      <c r="U5046" t="str" cm="1">
        <f t="array" ref="U5046">_xlfn.IFS(P5046&gt;60,"High Risk",P5046&gt;30,"Medium Risk",TRUE,"Low Risk")</f>
        <v>High Risk</v>
      </c>
      <c r="V5046">
        <f t="shared" si="78"/>
        <v>3</v>
      </c>
    </row>
    <row r="5047" spans="1:22" x14ac:dyDescent="0.2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 s="2">
        <v>0</v>
      </c>
      <c r="H5047">
        <v>3</v>
      </c>
      <c r="I5047">
        <v>1</v>
      </c>
      <c r="J5047">
        <v>0</v>
      </c>
      <c r="K5047" s="1">
        <v>4733.9399999999996</v>
      </c>
      <c r="L5047">
        <v>0</v>
      </c>
      <c r="M5047">
        <v>15</v>
      </c>
      <c r="N5047">
        <v>1954</v>
      </c>
      <c r="O5047">
        <v>9</v>
      </c>
      <c r="P5047">
        <v>163</v>
      </c>
      <c r="Q5047">
        <v>0.6</v>
      </c>
      <c r="R5047">
        <v>29310</v>
      </c>
      <c r="S5047" t="str" cm="1">
        <f t="array" ref="S5047">_xlfn.IFS(E5050&lt;30,"18-29",E5050&lt;45,"30-44",TRUE,"45+")</f>
        <v>30-44</v>
      </c>
      <c r="T5047" t="str" cm="1">
        <f t="array" ref="T5047">_xlfn.IFS(F5047&lt;=2,"0-2 Years",F5047&lt;=5,"3-5 Years",F5047&lt;=8,"6-8 Years",TRUE,"9-10 Years")</f>
        <v>3-5 Years</v>
      </c>
      <c r="U5047" t="str" cm="1">
        <f t="array" ref="U5047">_xlfn.IFS(P5047&gt;60,"High Risk",P5047&gt;30,"Medium Risk",TRUE,"Low Risk")</f>
        <v>High Risk</v>
      </c>
      <c r="V5047">
        <f t="shared" si="78"/>
        <v>6</v>
      </c>
    </row>
    <row r="5048" spans="1:22" hidden="1" x14ac:dyDescent="0.2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 s="2">
        <v>100913.57</v>
      </c>
      <c r="H5048">
        <v>1</v>
      </c>
      <c r="I5048">
        <v>0</v>
      </c>
      <c r="J5048">
        <v>0</v>
      </c>
      <c r="K5048" s="1">
        <v>10579.72</v>
      </c>
      <c r="L5048">
        <v>0</v>
      </c>
      <c r="M5048">
        <v>1</v>
      </c>
      <c r="N5048">
        <v>1179</v>
      </c>
      <c r="O5048">
        <v>10</v>
      </c>
      <c r="P5048">
        <v>85</v>
      </c>
      <c r="Q5048">
        <v>1</v>
      </c>
      <c r="R5048">
        <v>1179</v>
      </c>
      <c r="S5048" t="str" cm="1">
        <f t="array" ref="S5048">_xlfn.IFS(E5051&lt;30,"18-29",E5051&lt;45,"30-44",TRUE,"45+")</f>
        <v>30-44</v>
      </c>
      <c r="T5048" t="str" cm="1">
        <f t="array" ref="T5048">_xlfn.IFS(F5048&lt;=2,"0-2 Years",F5048&lt;=5,"3-5 Years",F5048&lt;=8,"6-8 Years",TRUE,"9-10 Years")</f>
        <v>3-5 Years</v>
      </c>
      <c r="U5048" t="str" cm="1">
        <f t="array" ref="U5048">_xlfn.IFS(P5048&gt;60,"High Risk",P5048&gt;30,"Medium Risk",TRUE,"Low Risk")</f>
        <v>High Risk</v>
      </c>
      <c r="V5048">
        <f t="shared" si="78"/>
        <v>5</v>
      </c>
    </row>
    <row r="5049" spans="1:22" hidden="1" x14ac:dyDescent="0.2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 s="2">
        <v>0</v>
      </c>
      <c r="H5049">
        <v>2</v>
      </c>
      <c r="I5049">
        <v>1</v>
      </c>
      <c r="J5049">
        <v>1</v>
      </c>
      <c r="K5049" s="1">
        <v>179655.87</v>
      </c>
      <c r="L5049">
        <v>0</v>
      </c>
      <c r="M5049">
        <v>16</v>
      </c>
      <c r="N5049">
        <v>3548</v>
      </c>
      <c r="O5049">
        <v>7</v>
      </c>
      <c r="P5049">
        <v>153</v>
      </c>
      <c r="Q5049">
        <v>0.4375</v>
      </c>
      <c r="R5049">
        <v>56768</v>
      </c>
      <c r="S5049" t="str" cm="1">
        <f t="array" ref="S5049">_xlfn.IFS(E5052&lt;30,"18-29",E5052&lt;45,"30-44",TRUE,"45+")</f>
        <v>30-44</v>
      </c>
      <c r="T5049" t="str" cm="1">
        <f t="array" ref="T5049">_xlfn.IFS(F5049&lt;=2,"0-2 Years",F5049&lt;=5,"3-5 Years",F5049&lt;=8,"6-8 Years",TRUE,"9-10 Years")</f>
        <v>6-8 Years</v>
      </c>
      <c r="U5049" t="str" cm="1">
        <f t="array" ref="U5049">_xlfn.IFS(P5049&gt;60,"High Risk",P5049&gt;30,"Medium Risk",TRUE,"Low Risk")</f>
        <v>High Risk</v>
      </c>
      <c r="V5049">
        <f t="shared" si="78"/>
        <v>3</v>
      </c>
    </row>
    <row r="5050" spans="1:22" hidden="1" x14ac:dyDescent="0.2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 s="2">
        <v>16893.59</v>
      </c>
      <c r="H5050">
        <v>1</v>
      </c>
      <c r="I5050">
        <v>1</v>
      </c>
      <c r="J5050">
        <v>1</v>
      </c>
      <c r="K5050" s="1">
        <v>77502.559999999998</v>
      </c>
      <c r="L5050">
        <v>0</v>
      </c>
      <c r="M5050">
        <v>15</v>
      </c>
      <c r="N5050">
        <v>1700</v>
      </c>
      <c r="O5050">
        <v>6</v>
      </c>
      <c r="P5050">
        <v>149</v>
      </c>
      <c r="Q5050">
        <v>0.4</v>
      </c>
      <c r="R5050">
        <v>25500</v>
      </c>
      <c r="S5050" t="str" cm="1">
        <f t="array" ref="S5050">_xlfn.IFS(E5053&lt;30,"18-29",E5053&lt;45,"30-44",TRUE,"45+")</f>
        <v>30-44</v>
      </c>
      <c r="T5050" t="str" cm="1">
        <f t="array" ref="T5050">_xlfn.IFS(F5050&lt;=2,"0-2 Years",F5050&lt;=5,"3-5 Years",F5050&lt;=8,"6-8 Years",TRUE,"9-10 Years")</f>
        <v>0-2 Years</v>
      </c>
      <c r="U5050" t="str" cm="1">
        <f t="array" ref="U5050">_xlfn.IFS(P5050&gt;60,"High Risk",P5050&gt;30,"Medium Risk",TRUE,"Low Risk")</f>
        <v>High Risk</v>
      </c>
      <c r="V5050">
        <f t="shared" si="78"/>
        <v>3</v>
      </c>
    </row>
    <row r="5051" spans="1:22" hidden="1" x14ac:dyDescent="0.2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 s="2">
        <v>122267.85</v>
      </c>
      <c r="H5051">
        <v>1</v>
      </c>
      <c r="I5051">
        <v>0</v>
      </c>
      <c r="J5051">
        <v>0</v>
      </c>
      <c r="K5051" s="1">
        <v>145759.93</v>
      </c>
      <c r="L5051">
        <v>0</v>
      </c>
      <c r="M5051">
        <v>20</v>
      </c>
      <c r="N5051">
        <v>3221</v>
      </c>
      <c r="O5051">
        <v>0</v>
      </c>
      <c r="P5051">
        <v>134</v>
      </c>
      <c r="Q5051">
        <v>0</v>
      </c>
      <c r="R5051">
        <v>64420</v>
      </c>
      <c r="S5051" t="str" cm="1">
        <f t="array" ref="S5051">_xlfn.IFS(E5054&lt;30,"18-29",E5054&lt;45,"30-44",TRUE,"45+")</f>
        <v>30-44</v>
      </c>
      <c r="T5051" t="str" cm="1">
        <f t="array" ref="T5051">_xlfn.IFS(F5051&lt;=2,"0-2 Years",F5051&lt;=5,"3-5 Years",F5051&lt;=8,"6-8 Years",TRUE,"9-10 Years")</f>
        <v>9-10 Years</v>
      </c>
      <c r="U5051" t="str" cm="1">
        <f t="array" ref="U5051">_xlfn.IFS(P5051&gt;60,"High Risk",P5051&gt;30,"Medium Risk",TRUE,"Low Risk")</f>
        <v>High Risk</v>
      </c>
      <c r="V5051">
        <f t="shared" si="78"/>
        <v>5</v>
      </c>
    </row>
    <row r="5052" spans="1:22" hidden="1" x14ac:dyDescent="0.2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 s="2">
        <v>125685.79</v>
      </c>
      <c r="H5052">
        <v>1</v>
      </c>
      <c r="I5052">
        <v>1</v>
      </c>
      <c r="J5052">
        <v>1</v>
      </c>
      <c r="K5052" s="1">
        <v>56246.720000000001</v>
      </c>
      <c r="L5052">
        <v>0</v>
      </c>
      <c r="M5052">
        <v>22</v>
      </c>
      <c r="N5052">
        <v>1301</v>
      </c>
      <c r="O5052">
        <v>4</v>
      </c>
      <c r="P5052">
        <v>166</v>
      </c>
      <c r="Q5052">
        <v>0.18181818181818182</v>
      </c>
      <c r="R5052">
        <v>28622</v>
      </c>
      <c r="S5052" t="str" cm="1">
        <f t="array" ref="S5052">_xlfn.IFS(E5055&lt;30,"18-29",E5055&lt;45,"30-44",TRUE,"45+")</f>
        <v>18-29</v>
      </c>
      <c r="T5052" t="str" cm="1">
        <f t="array" ref="T5052">_xlfn.IFS(F5052&lt;=2,"0-2 Years",F5052&lt;=5,"3-5 Years",F5052&lt;=8,"6-8 Years",TRUE,"9-10 Years")</f>
        <v>0-2 Years</v>
      </c>
      <c r="U5052" t="str" cm="1">
        <f t="array" ref="U5052">_xlfn.IFS(P5052&gt;60,"High Risk",P5052&gt;30,"Medium Risk",TRUE,"Low Risk")</f>
        <v>High Risk</v>
      </c>
      <c r="V5052">
        <f t="shared" si="78"/>
        <v>3</v>
      </c>
    </row>
    <row r="5053" spans="1:22" hidden="1" x14ac:dyDescent="0.2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 s="2">
        <v>127397.34</v>
      </c>
      <c r="H5053">
        <v>1</v>
      </c>
      <c r="I5053">
        <v>1</v>
      </c>
      <c r="J5053">
        <v>0</v>
      </c>
      <c r="K5053" s="1">
        <v>151335.24</v>
      </c>
      <c r="L5053">
        <v>0</v>
      </c>
      <c r="M5053">
        <v>27</v>
      </c>
      <c r="N5053">
        <v>312</v>
      </c>
      <c r="O5053">
        <v>6</v>
      </c>
      <c r="P5053">
        <v>117</v>
      </c>
      <c r="Q5053">
        <v>0.22222222222222221</v>
      </c>
      <c r="R5053">
        <v>8424</v>
      </c>
      <c r="S5053" t="str" cm="1">
        <f t="array" ref="S5053">_xlfn.IFS(E5056&lt;30,"18-29",E5056&lt;45,"30-44",TRUE,"45+")</f>
        <v>30-44</v>
      </c>
      <c r="T5053" t="str" cm="1">
        <f t="array" ref="T5053">_xlfn.IFS(F5053&lt;=2,"0-2 Years",F5053&lt;=5,"3-5 Years",F5053&lt;=8,"6-8 Years",TRUE,"9-10 Years")</f>
        <v>6-8 Years</v>
      </c>
      <c r="U5053" t="str" cm="1">
        <f t="array" ref="U5053">_xlfn.IFS(P5053&gt;60,"High Risk",P5053&gt;30,"Medium Risk",TRUE,"Low Risk")</f>
        <v>High Risk</v>
      </c>
      <c r="V5053">
        <f t="shared" si="78"/>
        <v>5</v>
      </c>
    </row>
    <row r="5054" spans="1:22" hidden="1" x14ac:dyDescent="0.2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 s="2">
        <v>105271.56</v>
      </c>
      <c r="H5054">
        <v>1</v>
      </c>
      <c r="I5054">
        <v>0</v>
      </c>
      <c r="J5054">
        <v>1</v>
      </c>
      <c r="K5054" s="1">
        <v>179833.45</v>
      </c>
      <c r="L5054">
        <v>0</v>
      </c>
      <c r="M5054">
        <v>25</v>
      </c>
      <c r="N5054">
        <v>344</v>
      </c>
      <c r="O5054">
        <v>6</v>
      </c>
      <c r="P5054">
        <v>77</v>
      </c>
      <c r="Q5054">
        <v>0.24</v>
      </c>
      <c r="R5054">
        <v>8600</v>
      </c>
      <c r="S5054" t="str" cm="1">
        <f t="array" ref="S5054">_xlfn.IFS(E5057&lt;30,"18-29",E5057&lt;45,"30-44",TRUE,"45+")</f>
        <v>30-44</v>
      </c>
      <c r="T5054" t="str" cm="1">
        <f t="array" ref="T5054">_xlfn.IFS(F5054&lt;=2,"0-2 Years",F5054&lt;=5,"3-5 Years",F5054&lt;=8,"6-8 Years",TRUE,"9-10 Years")</f>
        <v>0-2 Years</v>
      </c>
      <c r="U5054" t="str" cm="1">
        <f t="array" ref="U5054">_xlfn.IFS(P5054&gt;60,"High Risk",P5054&gt;30,"Medium Risk",TRUE,"Low Risk")</f>
        <v>High Risk</v>
      </c>
      <c r="V5054">
        <f t="shared" si="78"/>
        <v>3</v>
      </c>
    </row>
    <row r="5055" spans="1:22" x14ac:dyDescent="0.2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 s="2">
        <v>115265.14</v>
      </c>
      <c r="H5055">
        <v>1</v>
      </c>
      <c r="I5055">
        <v>0</v>
      </c>
      <c r="J5055">
        <v>0</v>
      </c>
      <c r="K5055" s="1">
        <v>191627.85</v>
      </c>
      <c r="L5055">
        <v>0</v>
      </c>
      <c r="M5055">
        <v>29</v>
      </c>
      <c r="N5055">
        <v>2460</v>
      </c>
      <c r="O5055">
        <v>6</v>
      </c>
      <c r="P5055">
        <v>53</v>
      </c>
      <c r="Q5055">
        <v>0.20689655172413793</v>
      </c>
      <c r="R5055">
        <v>71340</v>
      </c>
      <c r="S5055" t="str" cm="1">
        <f t="array" ref="S5055">_xlfn.IFS(E5058&lt;30,"18-29",E5058&lt;45,"30-44",TRUE,"45+")</f>
        <v>18-29</v>
      </c>
      <c r="T5055" t="str" cm="1">
        <f t="array" ref="T5055">_xlfn.IFS(F5055&lt;=2,"0-2 Years",F5055&lt;=5,"3-5 Years",F5055&lt;=8,"6-8 Years",TRUE,"9-10 Years")</f>
        <v>0-2 Years</v>
      </c>
      <c r="U5055" t="str" cm="1">
        <f t="array" ref="U5055">_xlfn.IFS(P5055&gt;60,"High Risk",P5055&gt;30,"Medium Risk",TRUE,"Low Risk")</f>
        <v>Medium Risk</v>
      </c>
      <c r="V5055">
        <f t="shared" si="78"/>
        <v>6</v>
      </c>
    </row>
    <row r="5056" spans="1:22" x14ac:dyDescent="0.2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 s="2">
        <v>0</v>
      </c>
      <c r="H5056">
        <v>1</v>
      </c>
      <c r="I5056">
        <v>0</v>
      </c>
      <c r="J5056">
        <v>0</v>
      </c>
      <c r="K5056" s="1">
        <v>173016.46</v>
      </c>
      <c r="L5056">
        <v>0</v>
      </c>
      <c r="M5056">
        <v>19</v>
      </c>
      <c r="N5056">
        <v>3616</v>
      </c>
      <c r="O5056">
        <v>5</v>
      </c>
      <c r="P5056">
        <v>162</v>
      </c>
      <c r="Q5056">
        <v>0.26315789473684209</v>
      </c>
      <c r="R5056">
        <v>68704</v>
      </c>
      <c r="S5056" t="str" cm="1">
        <f t="array" ref="S5056">_xlfn.IFS(E5059&lt;30,"18-29",E5059&lt;45,"30-44",TRUE,"45+")</f>
        <v>45+</v>
      </c>
      <c r="T5056" t="str" cm="1">
        <f t="array" ref="T5056">_xlfn.IFS(F5056&lt;=2,"0-2 Years",F5056&lt;=5,"3-5 Years",F5056&lt;=8,"6-8 Years",TRUE,"9-10 Years")</f>
        <v>3-5 Years</v>
      </c>
      <c r="U5056" t="str" cm="1">
        <f t="array" ref="U5056">_xlfn.IFS(P5056&gt;60,"High Risk",P5056&gt;30,"Medium Risk",TRUE,"Low Risk")</f>
        <v>High Risk</v>
      </c>
      <c r="V5056">
        <f t="shared" si="78"/>
        <v>8</v>
      </c>
    </row>
    <row r="5057" spans="1:22" hidden="1" x14ac:dyDescent="0.2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 s="2">
        <v>0</v>
      </c>
      <c r="H5057">
        <v>2</v>
      </c>
      <c r="I5057">
        <v>1</v>
      </c>
      <c r="J5057">
        <v>1</v>
      </c>
      <c r="K5057" s="1">
        <v>58469.75</v>
      </c>
      <c r="L5057">
        <v>0</v>
      </c>
      <c r="M5057">
        <v>19</v>
      </c>
      <c r="N5057">
        <v>719</v>
      </c>
      <c r="O5057">
        <v>3</v>
      </c>
      <c r="P5057">
        <v>121</v>
      </c>
      <c r="Q5057">
        <v>0.15789473684210525</v>
      </c>
      <c r="R5057">
        <v>13661</v>
      </c>
      <c r="S5057" t="str" cm="1">
        <f t="array" ref="S5057">_xlfn.IFS(E5060&lt;30,"18-29",E5060&lt;45,"30-44",TRUE,"45+")</f>
        <v>30-44</v>
      </c>
      <c r="T5057" t="str" cm="1">
        <f t="array" ref="T5057">_xlfn.IFS(F5057&lt;=2,"0-2 Years",F5057&lt;=5,"3-5 Years",F5057&lt;=8,"6-8 Years",TRUE,"9-10 Years")</f>
        <v>0-2 Years</v>
      </c>
      <c r="U5057" t="str" cm="1">
        <f t="array" ref="U5057">_xlfn.IFS(P5057&gt;60,"High Risk",P5057&gt;30,"Medium Risk",TRUE,"Low Risk")</f>
        <v>High Risk</v>
      </c>
      <c r="V5057">
        <f t="shared" si="78"/>
        <v>4</v>
      </c>
    </row>
    <row r="5058" spans="1:22" hidden="1" x14ac:dyDescent="0.2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 s="2">
        <v>139542.82</v>
      </c>
      <c r="H5058">
        <v>1</v>
      </c>
      <c r="I5058">
        <v>0</v>
      </c>
      <c r="J5058">
        <v>1</v>
      </c>
      <c r="K5058" s="1">
        <v>28038.28</v>
      </c>
      <c r="L5058">
        <v>0</v>
      </c>
      <c r="M5058">
        <v>10</v>
      </c>
      <c r="N5058">
        <v>4076</v>
      </c>
      <c r="O5058">
        <v>9</v>
      </c>
      <c r="P5058">
        <v>79</v>
      </c>
      <c r="Q5058">
        <v>0.9</v>
      </c>
      <c r="R5058">
        <v>40760</v>
      </c>
      <c r="S5058" t="str" cm="1">
        <f t="array" ref="S5058">_xlfn.IFS(E5061&lt;30,"18-29",E5061&lt;45,"30-44",TRUE,"45+")</f>
        <v>18-29</v>
      </c>
      <c r="T5058" t="str" cm="1">
        <f t="array" ref="T5058">_xlfn.IFS(F5058&lt;=2,"0-2 Years",F5058&lt;=5,"3-5 Years",F5058&lt;=8,"6-8 Years",TRUE,"9-10 Years")</f>
        <v>0-2 Years</v>
      </c>
      <c r="U5058" t="str" cm="1">
        <f t="array" ref="U5058">_xlfn.IFS(P5058&gt;60,"High Risk",P5058&gt;30,"Medium Risk",TRUE,"Low Risk")</f>
        <v>High Risk</v>
      </c>
      <c r="V5058">
        <f t="shared" si="78"/>
        <v>3</v>
      </c>
    </row>
    <row r="5059" spans="1:22" hidden="1" x14ac:dyDescent="0.2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 s="2">
        <v>111512.75</v>
      </c>
      <c r="H5059">
        <v>3</v>
      </c>
      <c r="I5059">
        <v>1</v>
      </c>
      <c r="J5059">
        <v>0</v>
      </c>
      <c r="K5059" s="1">
        <v>159576.75</v>
      </c>
      <c r="L5059">
        <v>1</v>
      </c>
      <c r="M5059">
        <v>30</v>
      </c>
      <c r="N5059">
        <v>1723</v>
      </c>
      <c r="O5059">
        <v>2</v>
      </c>
      <c r="P5059">
        <v>27</v>
      </c>
      <c r="Q5059">
        <v>6.6666666666666666E-2</v>
      </c>
      <c r="R5059">
        <v>51690</v>
      </c>
      <c r="S5059" t="str" cm="1">
        <f t="array" ref="S5059">_xlfn.IFS(E5062&lt;30,"18-29",E5062&lt;45,"30-44",TRUE,"45+")</f>
        <v>30-44</v>
      </c>
      <c r="T5059" t="str" cm="1">
        <f t="array" ref="T5059">_xlfn.IFS(F5059&lt;=2,"0-2 Years",F5059&lt;=5,"3-5 Years",F5059&lt;=8,"6-8 Years",TRUE,"9-10 Years")</f>
        <v>3-5 Years</v>
      </c>
      <c r="U5059" t="str" cm="1">
        <f t="array" ref="U5059">_xlfn.IFS(P5059&gt;60,"High Risk",P5059&gt;30,"Medium Risk",TRUE,"Low Risk")</f>
        <v>Low Risk</v>
      </c>
      <c r="V5059">
        <f t="shared" ref="V5059:V5122" si="79">IF(J5059=0,3,0)+IF(G5059=0,3,0)+IF(H5059=1,2,0)+IF(E5059&gt;45,1,0)+IF(F5059&lt;3,1,0)</f>
        <v>4</v>
      </c>
    </row>
    <row r="5060" spans="1:22" hidden="1" x14ac:dyDescent="0.2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 s="2">
        <v>148466.93</v>
      </c>
      <c r="H5060">
        <v>2</v>
      </c>
      <c r="I5060">
        <v>0</v>
      </c>
      <c r="J5060">
        <v>1</v>
      </c>
      <c r="K5060" s="1">
        <v>151280.95999999999</v>
      </c>
      <c r="L5060">
        <v>0</v>
      </c>
      <c r="M5060">
        <v>9</v>
      </c>
      <c r="N5060">
        <v>4446</v>
      </c>
      <c r="O5060">
        <v>2</v>
      </c>
      <c r="P5060">
        <v>62</v>
      </c>
      <c r="Q5060">
        <v>0.22222222222222221</v>
      </c>
      <c r="R5060">
        <v>40014</v>
      </c>
      <c r="S5060" t="str" cm="1">
        <f t="array" ref="S5060">_xlfn.IFS(E5063&lt;30,"18-29",E5063&lt;45,"30-44",TRUE,"45+")</f>
        <v>30-44</v>
      </c>
      <c r="T5060" t="str" cm="1">
        <f t="array" ref="T5060">_xlfn.IFS(F5060&lt;=2,"0-2 Years",F5060&lt;=5,"3-5 Years",F5060&lt;=8,"6-8 Years",TRUE,"9-10 Years")</f>
        <v>9-10 Years</v>
      </c>
      <c r="U5060" t="str" cm="1">
        <f t="array" ref="U5060">_xlfn.IFS(P5060&gt;60,"High Risk",P5060&gt;30,"Medium Risk",TRUE,"Low Risk")</f>
        <v>High Risk</v>
      </c>
      <c r="V5060">
        <f t="shared" si="79"/>
        <v>0</v>
      </c>
    </row>
    <row r="5061" spans="1:22" x14ac:dyDescent="0.2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 s="2">
        <v>0</v>
      </c>
      <c r="H5061">
        <v>2</v>
      </c>
      <c r="I5061">
        <v>1</v>
      </c>
      <c r="J5061">
        <v>0</v>
      </c>
      <c r="K5061" s="1">
        <v>139953.94</v>
      </c>
      <c r="L5061">
        <v>0</v>
      </c>
      <c r="M5061">
        <v>10</v>
      </c>
      <c r="N5061">
        <v>1947</v>
      </c>
      <c r="O5061">
        <v>10</v>
      </c>
      <c r="P5061">
        <v>121</v>
      </c>
      <c r="Q5061">
        <v>1</v>
      </c>
      <c r="R5061">
        <v>19470</v>
      </c>
      <c r="S5061" t="str" cm="1">
        <f t="array" ref="S5061">_xlfn.IFS(E5064&lt;30,"18-29",E5064&lt;45,"30-44",TRUE,"45+")</f>
        <v>30-44</v>
      </c>
      <c r="T5061" t="str" cm="1">
        <f t="array" ref="T5061">_xlfn.IFS(F5061&lt;=2,"0-2 Years",F5061&lt;=5,"3-5 Years",F5061&lt;=8,"6-8 Years",TRUE,"9-10 Years")</f>
        <v>3-5 Years</v>
      </c>
      <c r="U5061" t="str" cm="1">
        <f t="array" ref="U5061">_xlfn.IFS(P5061&gt;60,"High Risk",P5061&gt;30,"Medium Risk",TRUE,"Low Risk")</f>
        <v>High Risk</v>
      </c>
      <c r="V5061">
        <f t="shared" si="79"/>
        <v>6</v>
      </c>
    </row>
    <row r="5062" spans="1:22" hidden="1" x14ac:dyDescent="0.2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 s="2">
        <v>108155.49</v>
      </c>
      <c r="H5062">
        <v>1</v>
      </c>
      <c r="I5062">
        <v>1</v>
      </c>
      <c r="J5062">
        <v>0</v>
      </c>
      <c r="K5062" s="1">
        <v>105407.79</v>
      </c>
      <c r="L5062">
        <v>0</v>
      </c>
      <c r="M5062">
        <v>11</v>
      </c>
      <c r="N5062">
        <v>4269</v>
      </c>
      <c r="O5062">
        <v>3</v>
      </c>
      <c r="P5062">
        <v>35</v>
      </c>
      <c r="Q5062">
        <v>0.27272727272727271</v>
      </c>
      <c r="R5062">
        <v>46959</v>
      </c>
      <c r="S5062" t="str" cm="1">
        <f t="array" ref="S5062">_xlfn.IFS(E5065&lt;30,"18-29",E5065&lt;45,"30-44",TRUE,"45+")</f>
        <v>30-44</v>
      </c>
      <c r="T5062" t="str" cm="1">
        <f t="array" ref="T5062">_xlfn.IFS(F5062&lt;=2,"0-2 Years",F5062&lt;=5,"3-5 Years",F5062&lt;=8,"6-8 Years",TRUE,"9-10 Years")</f>
        <v>3-5 Years</v>
      </c>
      <c r="U5062" t="str" cm="1">
        <f t="array" ref="U5062">_xlfn.IFS(P5062&gt;60,"High Risk",P5062&gt;30,"Medium Risk",TRUE,"Low Risk")</f>
        <v>Medium Risk</v>
      </c>
      <c r="V5062">
        <f t="shared" si="79"/>
        <v>5</v>
      </c>
    </row>
    <row r="5063" spans="1:22" x14ac:dyDescent="0.2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 s="2">
        <v>0</v>
      </c>
      <c r="H5063">
        <v>2</v>
      </c>
      <c r="I5063">
        <v>1</v>
      </c>
      <c r="J5063">
        <v>0</v>
      </c>
      <c r="K5063" s="1">
        <v>56865.62</v>
      </c>
      <c r="L5063">
        <v>0</v>
      </c>
      <c r="M5063">
        <v>27</v>
      </c>
      <c r="N5063">
        <v>4078</v>
      </c>
      <c r="O5063">
        <v>5</v>
      </c>
      <c r="P5063">
        <v>24</v>
      </c>
      <c r="Q5063">
        <v>0.18518518518518517</v>
      </c>
      <c r="R5063">
        <v>110106</v>
      </c>
      <c r="S5063" t="str" cm="1">
        <f t="array" ref="S5063">_xlfn.IFS(E5066&lt;30,"18-29",E5066&lt;45,"30-44",TRUE,"45+")</f>
        <v>45+</v>
      </c>
      <c r="T5063" t="str" cm="1">
        <f t="array" ref="T5063">_xlfn.IFS(F5063&lt;=2,"0-2 Years",F5063&lt;=5,"3-5 Years",F5063&lt;=8,"6-8 Years",TRUE,"9-10 Years")</f>
        <v>0-2 Years</v>
      </c>
      <c r="U5063" t="str" cm="1">
        <f t="array" ref="U5063">_xlfn.IFS(P5063&gt;60,"High Risk",P5063&gt;30,"Medium Risk",TRUE,"Low Risk")</f>
        <v>Low Risk</v>
      </c>
      <c r="V5063">
        <f t="shared" si="79"/>
        <v>7</v>
      </c>
    </row>
    <row r="5064" spans="1:22" hidden="1" x14ac:dyDescent="0.2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 s="2">
        <v>84622.13</v>
      </c>
      <c r="H5064">
        <v>1</v>
      </c>
      <c r="I5064">
        <v>1</v>
      </c>
      <c r="J5064">
        <v>1</v>
      </c>
      <c r="K5064" s="1">
        <v>198072.16</v>
      </c>
      <c r="L5064">
        <v>0</v>
      </c>
      <c r="M5064">
        <v>7</v>
      </c>
      <c r="N5064">
        <v>2348</v>
      </c>
      <c r="O5064">
        <v>3</v>
      </c>
      <c r="P5064">
        <v>49</v>
      </c>
      <c r="Q5064">
        <v>0.42857142857142855</v>
      </c>
      <c r="R5064">
        <v>16436</v>
      </c>
      <c r="S5064" t="str" cm="1">
        <f t="array" ref="S5064">_xlfn.IFS(E5067&lt;30,"18-29",E5067&lt;45,"30-44",TRUE,"45+")</f>
        <v>18-29</v>
      </c>
      <c r="T5064" t="str" cm="1">
        <f t="array" ref="T5064">_xlfn.IFS(F5064&lt;=2,"0-2 Years",F5064&lt;=5,"3-5 Years",F5064&lt;=8,"6-8 Years",TRUE,"9-10 Years")</f>
        <v>9-10 Years</v>
      </c>
      <c r="U5064" t="str" cm="1">
        <f t="array" ref="U5064">_xlfn.IFS(P5064&gt;60,"High Risk",P5064&gt;30,"Medium Risk",TRUE,"Low Risk")</f>
        <v>Medium Risk</v>
      </c>
      <c r="V5064">
        <f t="shared" si="79"/>
        <v>2</v>
      </c>
    </row>
    <row r="5065" spans="1:22" hidden="1" x14ac:dyDescent="0.2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 s="2">
        <v>146997.64000000001</v>
      </c>
      <c r="H5065">
        <v>2</v>
      </c>
      <c r="I5065">
        <v>0</v>
      </c>
      <c r="J5065">
        <v>0</v>
      </c>
      <c r="K5065" s="1">
        <v>137791.18</v>
      </c>
      <c r="L5065">
        <v>0</v>
      </c>
      <c r="M5065">
        <v>21</v>
      </c>
      <c r="N5065">
        <v>114</v>
      </c>
      <c r="O5065">
        <v>4</v>
      </c>
      <c r="P5065">
        <v>170</v>
      </c>
      <c r="Q5065">
        <v>0.19047619047619047</v>
      </c>
      <c r="R5065">
        <v>2394</v>
      </c>
      <c r="S5065" t="str" cm="1">
        <f t="array" ref="S5065">_xlfn.IFS(E5068&lt;30,"18-29",E5068&lt;45,"30-44",TRUE,"45+")</f>
        <v>18-29</v>
      </c>
      <c r="T5065" t="str" cm="1">
        <f t="array" ref="T5065">_xlfn.IFS(F5065&lt;=2,"0-2 Years",F5065&lt;=5,"3-5 Years",F5065&lt;=8,"6-8 Years",TRUE,"9-10 Years")</f>
        <v>6-8 Years</v>
      </c>
      <c r="U5065" t="str" cm="1">
        <f t="array" ref="U5065">_xlfn.IFS(P5065&gt;60,"High Risk",P5065&gt;30,"Medium Risk",TRUE,"Low Risk")</f>
        <v>High Risk</v>
      </c>
      <c r="V5065">
        <f t="shared" si="79"/>
        <v>3</v>
      </c>
    </row>
    <row r="5066" spans="1:22" x14ac:dyDescent="0.2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 s="2">
        <v>0</v>
      </c>
      <c r="H5066">
        <v>2</v>
      </c>
      <c r="I5066">
        <v>1</v>
      </c>
      <c r="J5066">
        <v>0</v>
      </c>
      <c r="K5066" s="1">
        <v>103787.28</v>
      </c>
      <c r="L5066">
        <v>0</v>
      </c>
      <c r="M5066">
        <v>22</v>
      </c>
      <c r="N5066">
        <v>3488</v>
      </c>
      <c r="O5066">
        <v>3</v>
      </c>
      <c r="P5066">
        <v>79</v>
      </c>
      <c r="Q5066">
        <v>0.13636363636363635</v>
      </c>
      <c r="R5066">
        <v>76736</v>
      </c>
      <c r="S5066" t="str" cm="1">
        <f t="array" ref="S5066">_xlfn.IFS(E5069&lt;30,"18-29",E5069&lt;45,"30-44",TRUE,"45+")</f>
        <v>45+</v>
      </c>
      <c r="T5066" t="str" cm="1">
        <f t="array" ref="T5066">_xlfn.IFS(F5066&lt;=2,"0-2 Years",F5066&lt;=5,"3-5 Years",F5066&lt;=8,"6-8 Years",TRUE,"9-10 Years")</f>
        <v>9-10 Years</v>
      </c>
      <c r="U5066" t="str" cm="1">
        <f t="array" ref="U5066">_xlfn.IFS(P5066&gt;60,"High Risk",P5066&gt;30,"Medium Risk",TRUE,"Low Risk")</f>
        <v>High Risk</v>
      </c>
      <c r="V5066">
        <f t="shared" si="79"/>
        <v>7</v>
      </c>
    </row>
    <row r="5067" spans="1:22" hidden="1" x14ac:dyDescent="0.2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 s="2">
        <v>98590.25</v>
      </c>
      <c r="H5067">
        <v>1</v>
      </c>
      <c r="I5067">
        <v>1</v>
      </c>
      <c r="J5067">
        <v>0</v>
      </c>
      <c r="K5067" s="1">
        <v>30912.89</v>
      </c>
      <c r="L5067">
        <v>0</v>
      </c>
      <c r="M5067">
        <v>12</v>
      </c>
      <c r="N5067">
        <v>1552</v>
      </c>
      <c r="O5067">
        <v>5</v>
      </c>
      <c r="P5067">
        <v>80</v>
      </c>
      <c r="Q5067">
        <v>0.41666666666666669</v>
      </c>
      <c r="R5067">
        <v>18624</v>
      </c>
      <c r="S5067" t="str" cm="1">
        <f t="array" ref="S5067">_xlfn.IFS(E5070&lt;30,"18-29",E5070&lt;45,"30-44",TRUE,"45+")</f>
        <v>45+</v>
      </c>
      <c r="T5067" t="str" cm="1">
        <f t="array" ref="T5067">_xlfn.IFS(F5067&lt;=2,"0-2 Years",F5067&lt;=5,"3-5 Years",F5067&lt;=8,"6-8 Years",TRUE,"9-10 Years")</f>
        <v>9-10 Years</v>
      </c>
      <c r="U5067" t="str" cm="1">
        <f t="array" ref="U5067">_xlfn.IFS(P5067&gt;60,"High Risk",P5067&gt;30,"Medium Risk",TRUE,"Low Risk")</f>
        <v>High Risk</v>
      </c>
      <c r="V5067">
        <f t="shared" si="79"/>
        <v>5</v>
      </c>
    </row>
    <row r="5068" spans="1:22" hidden="1" x14ac:dyDescent="0.2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 s="2">
        <v>0</v>
      </c>
      <c r="H5068">
        <v>2</v>
      </c>
      <c r="I5068">
        <v>1</v>
      </c>
      <c r="J5068">
        <v>1</v>
      </c>
      <c r="K5068" s="1">
        <v>78651.55</v>
      </c>
      <c r="L5068">
        <v>0</v>
      </c>
      <c r="M5068">
        <v>4</v>
      </c>
      <c r="N5068">
        <v>1420</v>
      </c>
      <c r="O5068">
        <v>6</v>
      </c>
      <c r="P5068">
        <v>76</v>
      </c>
      <c r="Q5068">
        <v>1</v>
      </c>
      <c r="R5068">
        <v>5680</v>
      </c>
      <c r="S5068" t="str" cm="1">
        <f t="array" ref="S5068">_xlfn.IFS(E5071&lt;30,"18-29",E5071&lt;45,"30-44",TRUE,"45+")</f>
        <v>18-29</v>
      </c>
      <c r="T5068" t="str" cm="1">
        <f t="array" ref="T5068">_xlfn.IFS(F5068&lt;=2,"0-2 Years",F5068&lt;=5,"3-5 Years",F5068&lt;=8,"6-8 Years",TRUE,"9-10 Years")</f>
        <v>0-2 Years</v>
      </c>
      <c r="U5068" t="str" cm="1">
        <f t="array" ref="U5068">_xlfn.IFS(P5068&gt;60,"High Risk",P5068&gt;30,"Medium Risk",TRUE,"Low Risk")</f>
        <v>High Risk</v>
      </c>
      <c r="V5068">
        <f t="shared" si="79"/>
        <v>4</v>
      </c>
    </row>
    <row r="5069" spans="1:22" hidden="1" x14ac:dyDescent="0.2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 s="2">
        <v>134980.74</v>
      </c>
      <c r="H5069">
        <v>1</v>
      </c>
      <c r="I5069">
        <v>1</v>
      </c>
      <c r="J5069">
        <v>1</v>
      </c>
      <c r="K5069" s="1">
        <v>123309.57</v>
      </c>
      <c r="L5069">
        <v>1</v>
      </c>
      <c r="M5069">
        <v>17</v>
      </c>
      <c r="N5069">
        <v>3297</v>
      </c>
      <c r="O5069">
        <v>5</v>
      </c>
      <c r="P5069">
        <v>40</v>
      </c>
      <c r="Q5069">
        <v>0.29411764705882354</v>
      </c>
      <c r="R5069">
        <v>56049</v>
      </c>
      <c r="S5069" t="str" cm="1">
        <f t="array" ref="S5069">_xlfn.IFS(E5072&lt;30,"18-29",E5072&lt;45,"30-44",TRUE,"45+")</f>
        <v>30-44</v>
      </c>
      <c r="T5069" t="str" cm="1">
        <f t="array" ref="T5069">_xlfn.IFS(F5069&lt;=2,"0-2 Years",F5069&lt;=5,"3-5 Years",F5069&lt;=8,"6-8 Years",TRUE,"9-10 Years")</f>
        <v>6-8 Years</v>
      </c>
      <c r="U5069" t="str" cm="1">
        <f t="array" ref="U5069">_xlfn.IFS(P5069&gt;60,"High Risk",P5069&gt;30,"Medium Risk",TRUE,"Low Risk")</f>
        <v>Medium Risk</v>
      </c>
      <c r="V5069">
        <f t="shared" si="79"/>
        <v>2</v>
      </c>
    </row>
    <row r="5070" spans="1:22" hidden="1" x14ac:dyDescent="0.2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 s="2">
        <v>108078.56</v>
      </c>
      <c r="H5070">
        <v>1</v>
      </c>
      <c r="I5070">
        <v>1</v>
      </c>
      <c r="J5070">
        <v>1</v>
      </c>
      <c r="K5070" s="1">
        <v>174118.93</v>
      </c>
      <c r="L5070">
        <v>0</v>
      </c>
      <c r="M5070">
        <v>3</v>
      </c>
      <c r="N5070">
        <v>3267</v>
      </c>
      <c r="O5070">
        <v>7</v>
      </c>
      <c r="P5070">
        <v>17</v>
      </c>
      <c r="Q5070">
        <v>1</v>
      </c>
      <c r="R5070">
        <v>9801</v>
      </c>
      <c r="S5070" t="str" cm="1">
        <f t="array" ref="S5070">_xlfn.IFS(E5073&lt;30,"18-29",E5073&lt;45,"30-44",TRUE,"45+")</f>
        <v>30-44</v>
      </c>
      <c r="T5070" t="str" cm="1">
        <f t="array" ref="T5070">_xlfn.IFS(F5070&lt;=2,"0-2 Years",F5070&lt;=5,"3-5 Years",F5070&lt;=8,"6-8 Years",TRUE,"9-10 Years")</f>
        <v>3-5 Years</v>
      </c>
      <c r="U5070" t="str" cm="1">
        <f t="array" ref="U5070">_xlfn.IFS(P5070&gt;60,"High Risk",P5070&gt;30,"Medium Risk",TRUE,"Low Risk")</f>
        <v>Low Risk</v>
      </c>
      <c r="V5070">
        <f t="shared" si="79"/>
        <v>3</v>
      </c>
    </row>
    <row r="5071" spans="1:22" hidden="1" x14ac:dyDescent="0.2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 s="2">
        <v>0</v>
      </c>
      <c r="H5071">
        <v>2</v>
      </c>
      <c r="I5071">
        <v>0</v>
      </c>
      <c r="J5071">
        <v>1</v>
      </c>
      <c r="K5071" s="1">
        <v>85736.26</v>
      </c>
      <c r="L5071">
        <v>0</v>
      </c>
      <c r="M5071">
        <v>5</v>
      </c>
      <c r="N5071">
        <v>968</v>
      </c>
      <c r="O5071">
        <v>5</v>
      </c>
      <c r="P5071">
        <v>149</v>
      </c>
      <c r="Q5071">
        <v>1</v>
      </c>
      <c r="R5071">
        <v>4840</v>
      </c>
      <c r="S5071" t="str" cm="1">
        <f t="array" ref="S5071">_xlfn.IFS(E5074&lt;30,"18-29",E5074&lt;45,"30-44",TRUE,"45+")</f>
        <v>18-29</v>
      </c>
      <c r="T5071" t="str" cm="1">
        <f t="array" ref="T5071">_xlfn.IFS(F5071&lt;=2,"0-2 Years",F5071&lt;=5,"3-5 Years",F5071&lt;=8,"6-8 Years",TRUE,"9-10 Years")</f>
        <v>9-10 Years</v>
      </c>
      <c r="U5071" t="str" cm="1">
        <f t="array" ref="U5071">_xlfn.IFS(P5071&gt;60,"High Risk",P5071&gt;30,"Medium Risk",TRUE,"Low Risk")</f>
        <v>High Risk</v>
      </c>
      <c r="V5071">
        <f t="shared" si="79"/>
        <v>3</v>
      </c>
    </row>
    <row r="5072" spans="1:22" x14ac:dyDescent="0.2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 s="2">
        <v>0</v>
      </c>
      <c r="H5072">
        <v>2</v>
      </c>
      <c r="I5072">
        <v>0</v>
      </c>
      <c r="J5072">
        <v>0</v>
      </c>
      <c r="K5072" s="1">
        <v>121138.77</v>
      </c>
      <c r="L5072">
        <v>0</v>
      </c>
      <c r="M5072">
        <v>26</v>
      </c>
      <c r="N5072">
        <v>1878</v>
      </c>
      <c r="O5072">
        <v>9</v>
      </c>
      <c r="P5072">
        <v>31</v>
      </c>
      <c r="Q5072">
        <v>0.34615384615384615</v>
      </c>
      <c r="R5072">
        <v>48828</v>
      </c>
      <c r="S5072" t="str" cm="1">
        <f t="array" ref="S5072">_xlfn.IFS(E5075&lt;30,"18-29",E5075&lt;45,"30-44",TRUE,"45+")</f>
        <v>30-44</v>
      </c>
      <c r="T5072" t="str" cm="1">
        <f t="array" ref="T5072">_xlfn.IFS(F5072&lt;=2,"0-2 Years",F5072&lt;=5,"3-5 Years",F5072&lt;=8,"6-8 Years",TRUE,"9-10 Years")</f>
        <v>6-8 Years</v>
      </c>
      <c r="U5072" t="str" cm="1">
        <f t="array" ref="U5072">_xlfn.IFS(P5072&gt;60,"High Risk",P5072&gt;30,"Medium Risk",TRUE,"Low Risk")</f>
        <v>Medium Risk</v>
      </c>
      <c r="V5072">
        <f t="shared" si="79"/>
        <v>6</v>
      </c>
    </row>
    <row r="5073" spans="1:22" hidden="1" x14ac:dyDescent="0.2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 s="2">
        <v>106836.67</v>
      </c>
      <c r="H5073">
        <v>2</v>
      </c>
      <c r="I5073">
        <v>1</v>
      </c>
      <c r="J5073">
        <v>0</v>
      </c>
      <c r="K5073" s="1">
        <v>84199.78</v>
      </c>
      <c r="L5073">
        <v>0</v>
      </c>
      <c r="M5073">
        <v>1</v>
      </c>
      <c r="N5073">
        <v>433</v>
      </c>
      <c r="O5073">
        <v>4</v>
      </c>
      <c r="P5073">
        <v>122</v>
      </c>
      <c r="Q5073">
        <v>1</v>
      </c>
      <c r="R5073">
        <v>433</v>
      </c>
      <c r="S5073" t="str" cm="1">
        <f t="array" ref="S5073">_xlfn.IFS(E5076&lt;30,"18-29",E5076&lt;45,"30-44",TRUE,"45+")</f>
        <v>30-44</v>
      </c>
      <c r="T5073" t="str" cm="1">
        <f t="array" ref="T5073">_xlfn.IFS(F5073&lt;=2,"0-2 Years",F5073&lt;=5,"3-5 Years",F5073&lt;=8,"6-8 Years",TRUE,"9-10 Years")</f>
        <v>3-5 Years</v>
      </c>
      <c r="U5073" t="str" cm="1">
        <f t="array" ref="U5073">_xlfn.IFS(P5073&gt;60,"High Risk",P5073&gt;30,"Medium Risk",TRUE,"Low Risk")</f>
        <v>High Risk</v>
      </c>
      <c r="V5073">
        <f t="shared" si="79"/>
        <v>3</v>
      </c>
    </row>
    <row r="5074" spans="1:22" hidden="1" x14ac:dyDescent="0.2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 s="2">
        <v>102490.27</v>
      </c>
      <c r="H5074">
        <v>1</v>
      </c>
      <c r="I5074">
        <v>0</v>
      </c>
      <c r="J5074">
        <v>1</v>
      </c>
      <c r="K5074" s="1">
        <v>181224.56</v>
      </c>
      <c r="L5074">
        <v>0</v>
      </c>
      <c r="M5074">
        <v>6</v>
      </c>
      <c r="N5074">
        <v>3085</v>
      </c>
      <c r="O5074">
        <v>2</v>
      </c>
      <c r="P5074">
        <v>26</v>
      </c>
      <c r="Q5074">
        <v>0.33333333333333331</v>
      </c>
      <c r="R5074">
        <v>18510</v>
      </c>
      <c r="S5074" t="str" cm="1">
        <f t="array" ref="S5074">_xlfn.IFS(E5077&lt;30,"18-29",E5077&lt;45,"30-44",TRUE,"45+")</f>
        <v>18-29</v>
      </c>
      <c r="T5074" t="str" cm="1">
        <f t="array" ref="T5074">_xlfn.IFS(F5074&lt;=2,"0-2 Years",F5074&lt;=5,"3-5 Years",F5074&lt;=8,"6-8 Years",TRUE,"9-10 Years")</f>
        <v>6-8 Years</v>
      </c>
      <c r="U5074" t="str" cm="1">
        <f t="array" ref="U5074">_xlfn.IFS(P5074&gt;60,"High Risk",P5074&gt;30,"Medium Risk",TRUE,"Low Risk")</f>
        <v>Low Risk</v>
      </c>
      <c r="V5074">
        <f t="shared" si="79"/>
        <v>2</v>
      </c>
    </row>
    <row r="5075" spans="1:22" hidden="1" x14ac:dyDescent="0.2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 s="2">
        <v>112746.54</v>
      </c>
      <c r="H5075">
        <v>2</v>
      </c>
      <c r="I5075">
        <v>0</v>
      </c>
      <c r="J5075">
        <v>0</v>
      </c>
      <c r="K5075" s="1">
        <v>141230.07</v>
      </c>
      <c r="L5075">
        <v>0</v>
      </c>
      <c r="M5075">
        <v>28</v>
      </c>
      <c r="N5075">
        <v>1774</v>
      </c>
      <c r="O5075">
        <v>7</v>
      </c>
      <c r="P5075">
        <v>29</v>
      </c>
      <c r="Q5075">
        <v>0.25</v>
      </c>
      <c r="R5075">
        <v>49672</v>
      </c>
      <c r="S5075" t="str" cm="1">
        <f t="array" ref="S5075">_xlfn.IFS(E5078&lt;30,"18-29",E5078&lt;45,"30-44",TRUE,"45+")</f>
        <v>30-44</v>
      </c>
      <c r="T5075" t="str" cm="1">
        <f t="array" ref="T5075">_xlfn.IFS(F5075&lt;=2,"0-2 Years",F5075&lt;=5,"3-5 Years",F5075&lt;=8,"6-8 Years",TRUE,"9-10 Years")</f>
        <v>9-10 Years</v>
      </c>
      <c r="U5075" t="str" cm="1">
        <f t="array" ref="U5075">_xlfn.IFS(P5075&gt;60,"High Risk",P5075&gt;30,"Medium Risk",TRUE,"Low Risk")</f>
        <v>Low Risk</v>
      </c>
      <c r="V5075">
        <f t="shared" si="79"/>
        <v>3</v>
      </c>
    </row>
    <row r="5076" spans="1:22" x14ac:dyDescent="0.2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 s="2">
        <v>125487.89</v>
      </c>
      <c r="H5076">
        <v>1</v>
      </c>
      <c r="I5076">
        <v>0</v>
      </c>
      <c r="J5076">
        <v>0</v>
      </c>
      <c r="K5076" s="1">
        <v>158111.71</v>
      </c>
      <c r="L5076">
        <v>0</v>
      </c>
      <c r="M5076">
        <v>24</v>
      </c>
      <c r="N5076">
        <v>2967</v>
      </c>
      <c r="O5076">
        <v>0</v>
      </c>
      <c r="P5076">
        <v>78</v>
      </c>
      <c r="Q5076">
        <v>0</v>
      </c>
      <c r="R5076">
        <v>71208</v>
      </c>
      <c r="S5076" t="str" cm="1">
        <f t="array" ref="S5076">_xlfn.IFS(E5079&lt;30,"18-29",E5079&lt;45,"30-44",TRUE,"45+")</f>
        <v>30-44</v>
      </c>
      <c r="T5076" t="str" cm="1">
        <f t="array" ref="T5076">_xlfn.IFS(F5076&lt;=2,"0-2 Years",F5076&lt;=5,"3-5 Years",F5076&lt;=8,"6-8 Years",TRUE,"9-10 Years")</f>
        <v>0-2 Years</v>
      </c>
      <c r="U5076" t="str" cm="1">
        <f t="array" ref="U5076">_xlfn.IFS(P5076&gt;60,"High Risk",P5076&gt;30,"Medium Risk",TRUE,"Low Risk")</f>
        <v>High Risk</v>
      </c>
      <c r="V5076">
        <f t="shared" si="79"/>
        <v>6</v>
      </c>
    </row>
    <row r="5077" spans="1:22" hidden="1" x14ac:dyDescent="0.2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 s="2">
        <v>142862.21</v>
      </c>
      <c r="H5077">
        <v>1</v>
      </c>
      <c r="I5077">
        <v>1</v>
      </c>
      <c r="J5077">
        <v>1</v>
      </c>
      <c r="K5077" s="1">
        <v>130639.01</v>
      </c>
      <c r="L5077">
        <v>0</v>
      </c>
      <c r="M5077">
        <v>22</v>
      </c>
      <c r="N5077">
        <v>3877</v>
      </c>
      <c r="O5077">
        <v>9</v>
      </c>
      <c r="P5077">
        <v>179</v>
      </c>
      <c r="Q5077">
        <v>0.40909090909090912</v>
      </c>
      <c r="R5077">
        <v>85294</v>
      </c>
      <c r="S5077" t="str" cm="1">
        <f t="array" ref="S5077">_xlfn.IFS(E5080&lt;30,"18-29",E5080&lt;45,"30-44",TRUE,"45+")</f>
        <v>30-44</v>
      </c>
      <c r="T5077" t="str" cm="1">
        <f t="array" ref="T5077">_xlfn.IFS(F5077&lt;=2,"0-2 Years",F5077&lt;=5,"3-5 Years",F5077&lt;=8,"6-8 Years",TRUE,"9-10 Years")</f>
        <v>6-8 Years</v>
      </c>
      <c r="U5077" t="str" cm="1">
        <f t="array" ref="U5077">_xlfn.IFS(P5077&gt;60,"High Risk",P5077&gt;30,"Medium Risk",TRUE,"Low Risk")</f>
        <v>High Risk</v>
      </c>
      <c r="V5077">
        <f t="shared" si="79"/>
        <v>2</v>
      </c>
    </row>
    <row r="5078" spans="1:22" x14ac:dyDescent="0.2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 s="2">
        <v>0</v>
      </c>
      <c r="H5078">
        <v>2</v>
      </c>
      <c r="I5078">
        <v>1</v>
      </c>
      <c r="J5078">
        <v>0</v>
      </c>
      <c r="K5078" s="1">
        <v>17040.82</v>
      </c>
      <c r="L5078">
        <v>0</v>
      </c>
      <c r="M5078">
        <v>1</v>
      </c>
      <c r="N5078">
        <v>505</v>
      </c>
      <c r="O5078">
        <v>4</v>
      </c>
      <c r="P5078">
        <v>13</v>
      </c>
      <c r="Q5078">
        <v>1</v>
      </c>
      <c r="R5078">
        <v>505</v>
      </c>
      <c r="S5078" t="str" cm="1">
        <f t="array" ref="S5078">_xlfn.IFS(E5081&lt;30,"18-29",E5081&lt;45,"30-44",TRUE,"45+")</f>
        <v>30-44</v>
      </c>
      <c r="T5078" t="str" cm="1">
        <f t="array" ref="T5078">_xlfn.IFS(F5078&lt;=2,"0-2 Years",F5078&lt;=5,"3-5 Years",F5078&lt;=8,"6-8 Years",TRUE,"9-10 Years")</f>
        <v>6-8 Years</v>
      </c>
      <c r="U5078" t="str" cm="1">
        <f t="array" ref="U5078">_xlfn.IFS(P5078&gt;60,"High Risk",P5078&gt;30,"Medium Risk",TRUE,"Low Risk")</f>
        <v>Low Risk</v>
      </c>
      <c r="V5078">
        <f t="shared" si="79"/>
        <v>6</v>
      </c>
    </row>
    <row r="5079" spans="1:22" x14ac:dyDescent="0.2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 s="2">
        <v>0</v>
      </c>
      <c r="H5079">
        <v>2</v>
      </c>
      <c r="I5079">
        <v>1</v>
      </c>
      <c r="J5079">
        <v>0</v>
      </c>
      <c r="K5079" s="1">
        <v>25662.27</v>
      </c>
      <c r="L5079">
        <v>0</v>
      </c>
      <c r="M5079">
        <v>9</v>
      </c>
      <c r="N5079">
        <v>1650</v>
      </c>
      <c r="O5079">
        <v>3</v>
      </c>
      <c r="P5079">
        <v>35</v>
      </c>
      <c r="Q5079">
        <v>0.33333333333333331</v>
      </c>
      <c r="R5079">
        <v>14850</v>
      </c>
      <c r="S5079" t="str" cm="1">
        <f t="array" ref="S5079">_xlfn.IFS(E5082&lt;30,"18-29",E5082&lt;45,"30-44",TRUE,"45+")</f>
        <v>18-29</v>
      </c>
      <c r="T5079" t="str" cm="1">
        <f t="array" ref="T5079">_xlfn.IFS(F5079&lt;=2,"0-2 Years",F5079&lt;=5,"3-5 Years",F5079&lt;=8,"6-8 Years",TRUE,"9-10 Years")</f>
        <v>9-10 Years</v>
      </c>
      <c r="U5079" t="str" cm="1">
        <f t="array" ref="U5079">_xlfn.IFS(P5079&gt;60,"High Risk",P5079&gt;30,"Medium Risk",TRUE,"Low Risk")</f>
        <v>Medium Risk</v>
      </c>
      <c r="V5079">
        <f t="shared" si="79"/>
        <v>6</v>
      </c>
    </row>
    <row r="5080" spans="1:22" hidden="1" x14ac:dyDescent="0.2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 s="2">
        <v>79388.33</v>
      </c>
      <c r="H5080">
        <v>1</v>
      </c>
      <c r="I5080">
        <v>1</v>
      </c>
      <c r="J5080">
        <v>1</v>
      </c>
      <c r="K5080" s="1">
        <v>193360.69</v>
      </c>
      <c r="L5080">
        <v>0</v>
      </c>
      <c r="M5080">
        <v>4</v>
      </c>
      <c r="N5080">
        <v>2674</v>
      </c>
      <c r="O5080">
        <v>4</v>
      </c>
      <c r="P5080">
        <v>33</v>
      </c>
      <c r="Q5080">
        <v>1</v>
      </c>
      <c r="R5080">
        <v>10696</v>
      </c>
      <c r="S5080" t="str" cm="1">
        <f t="array" ref="S5080">_xlfn.IFS(E5083&lt;30,"18-29",E5083&lt;45,"30-44",TRUE,"45+")</f>
        <v>30-44</v>
      </c>
      <c r="T5080" t="str" cm="1">
        <f t="array" ref="T5080">_xlfn.IFS(F5080&lt;=2,"0-2 Years",F5080&lt;=5,"3-5 Years",F5080&lt;=8,"6-8 Years",TRUE,"9-10 Years")</f>
        <v>6-8 Years</v>
      </c>
      <c r="U5080" t="str" cm="1">
        <f t="array" ref="U5080">_xlfn.IFS(P5080&gt;60,"High Risk",P5080&gt;30,"Medium Risk",TRUE,"Low Risk")</f>
        <v>Medium Risk</v>
      </c>
      <c r="V5080">
        <f t="shared" si="79"/>
        <v>2</v>
      </c>
    </row>
    <row r="5081" spans="1:22" hidden="1" x14ac:dyDescent="0.2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 s="2">
        <v>0</v>
      </c>
      <c r="H5081">
        <v>2</v>
      </c>
      <c r="I5081">
        <v>1</v>
      </c>
      <c r="J5081">
        <v>1</v>
      </c>
      <c r="K5081" s="1">
        <v>121485.1</v>
      </c>
      <c r="L5081">
        <v>0</v>
      </c>
      <c r="M5081">
        <v>10</v>
      </c>
      <c r="N5081">
        <v>1104</v>
      </c>
      <c r="O5081">
        <v>6</v>
      </c>
      <c r="P5081">
        <v>156</v>
      </c>
      <c r="Q5081">
        <v>0.6</v>
      </c>
      <c r="R5081">
        <v>11040</v>
      </c>
      <c r="S5081" t="str" cm="1">
        <f t="array" ref="S5081">_xlfn.IFS(E5084&lt;30,"18-29",E5084&lt;45,"30-44",TRUE,"45+")</f>
        <v>30-44</v>
      </c>
      <c r="T5081" t="str" cm="1">
        <f t="array" ref="T5081">_xlfn.IFS(F5081&lt;=2,"0-2 Years",F5081&lt;=5,"3-5 Years",F5081&lt;=8,"6-8 Years",TRUE,"9-10 Years")</f>
        <v>3-5 Years</v>
      </c>
      <c r="U5081" t="str" cm="1">
        <f t="array" ref="U5081">_xlfn.IFS(P5081&gt;60,"High Risk",P5081&gt;30,"Medium Risk",TRUE,"Low Risk")</f>
        <v>High Risk</v>
      </c>
      <c r="V5081">
        <f t="shared" si="79"/>
        <v>3</v>
      </c>
    </row>
    <row r="5082" spans="1:22" hidden="1" x14ac:dyDescent="0.2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 s="2">
        <v>0</v>
      </c>
      <c r="H5082">
        <v>2</v>
      </c>
      <c r="I5082">
        <v>1</v>
      </c>
      <c r="J5082">
        <v>1</v>
      </c>
      <c r="K5082" s="1">
        <v>162452.65</v>
      </c>
      <c r="L5082">
        <v>0</v>
      </c>
      <c r="M5082">
        <v>30</v>
      </c>
      <c r="N5082">
        <v>3657</v>
      </c>
      <c r="O5082">
        <v>2</v>
      </c>
      <c r="P5082">
        <v>74</v>
      </c>
      <c r="Q5082">
        <v>6.6666666666666666E-2</v>
      </c>
      <c r="R5082">
        <v>109710</v>
      </c>
      <c r="S5082" t="str" cm="1">
        <f t="array" ref="S5082">_xlfn.IFS(E5085&lt;30,"18-29",E5085&lt;45,"30-44",TRUE,"45+")</f>
        <v>30-44</v>
      </c>
      <c r="T5082" t="str" cm="1">
        <f t="array" ref="T5082">_xlfn.IFS(F5082&lt;=2,"0-2 Years",F5082&lt;=5,"3-5 Years",F5082&lt;=8,"6-8 Years",TRUE,"9-10 Years")</f>
        <v>9-10 Years</v>
      </c>
      <c r="U5082" t="str" cm="1">
        <f t="array" ref="U5082">_xlfn.IFS(P5082&gt;60,"High Risk",P5082&gt;30,"Medium Risk",TRUE,"Low Risk")</f>
        <v>High Risk</v>
      </c>
      <c r="V5082">
        <f t="shared" si="79"/>
        <v>3</v>
      </c>
    </row>
    <row r="5083" spans="1:22" hidden="1" x14ac:dyDescent="0.2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 s="2">
        <v>107784.65</v>
      </c>
      <c r="H5083">
        <v>1</v>
      </c>
      <c r="I5083">
        <v>1</v>
      </c>
      <c r="J5083">
        <v>1</v>
      </c>
      <c r="K5083" s="1">
        <v>141137.53</v>
      </c>
      <c r="L5083">
        <v>0</v>
      </c>
      <c r="M5083">
        <v>8</v>
      </c>
      <c r="N5083">
        <v>1736</v>
      </c>
      <c r="O5083">
        <v>5</v>
      </c>
      <c r="P5083">
        <v>141</v>
      </c>
      <c r="Q5083">
        <v>0.625</v>
      </c>
      <c r="R5083">
        <v>13888</v>
      </c>
      <c r="S5083" t="str" cm="1">
        <f t="array" ref="S5083">_xlfn.IFS(E5086&lt;30,"18-29",E5086&lt;45,"30-44",TRUE,"45+")</f>
        <v>45+</v>
      </c>
      <c r="T5083" t="str" cm="1">
        <f t="array" ref="T5083">_xlfn.IFS(F5083&lt;=2,"0-2 Years",F5083&lt;=5,"3-5 Years",F5083&lt;=8,"6-8 Years",TRUE,"9-10 Years")</f>
        <v>6-8 Years</v>
      </c>
      <c r="U5083" t="str" cm="1">
        <f t="array" ref="U5083">_xlfn.IFS(P5083&gt;60,"High Risk",P5083&gt;30,"Medium Risk",TRUE,"Low Risk")</f>
        <v>High Risk</v>
      </c>
      <c r="V5083">
        <f t="shared" si="79"/>
        <v>2</v>
      </c>
    </row>
    <row r="5084" spans="1:22" hidden="1" x14ac:dyDescent="0.2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 s="2">
        <v>142880.28</v>
      </c>
      <c r="H5084">
        <v>3</v>
      </c>
      <c r="I5084">
        <v>0</v>
      </c>
      <c r="J5084">
        <v>0</v>
      </c>
      <c r="K5084" s="1">
        <v>185541.2</v>
      </c>
      <c r="L5084">
        <v>1</v>
      </c>
      <c r="M5084">
        <v>19</v>
      </c>
      <c r="N5084">
        <v>3944</v>
      </c>
      <c r="O5084">
        <v>9</v>
      </c>
      <c r="P5084">
        <v>149</v>
      </c>
      <c r="Q5084">
        <v>0.47368421052631576</v>
      </c>
      <c r="R5084">
        <v>74936</v>
      </c>
      <c r="S5084" t="str" cm="1">
        <f t="array" ref="S5084">_xlfn.IFS(E5087&lt;30,"18-29",E5087&lt;45,"30-44",TRUE,"45+")</f>
        <v>45+</v>
      </c>
      <c r="T5084" t="str" cm="1">
        <f t="array" ref="T5084">_xlfn.IFS(F5084&lt;=2,"0-2 Years",F5084&lt;=5,"3-5 Years",F5084&lt;=8,"6-8 Years",TRUE,"9-10 Years")</f>
        <v>3-5 Years</v>
      </c>
      <c r="U5084" t="str" cm="1">
        <f t="array" ref="U5084">_xlfn.IFS(P5084&gt;60,"High Risk",P5084&gt;30,"Medium Risk",TRUE,"Low Risk")</f>
        <v>High Risk</v>
      </c>
      <c r="V5084">
        <f t="shared" si="79"/>
        <v>3</v>
      </c>
    </row>
    <row r="5085" spans="1:22" hidden="1" x14ac:dyDescent="0.2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 s="2">
        <v>149571.94</v>
      </c>
      <c r="H5085">
        <v>1</v>
      </c>
      <c r="I5085">
        <v>1</v>
      </c>
      <c r="J5085">
        <v>0</v>
      </c>
      <c r="K5085" s="1">
        <v>118383.18</v>
      </c>
      <c r="L5085">
        <v>0</v>
      </c>
      <c r="M5085">
        <v>8</v>
      </c>
      <c r="N5085">
        <v>1727</v>
      </c>
      <c r="O5085">
        <v>0</v>
      </c>
      <c r="P5085">
        <v>26</v>
      </c>
      <c r="Q5085">
        <v>0</v>
      </c>
      <c r="R5085">
        <v>13816</v>
      </c>
      <c r="S5085" t="str" cm="1">
        <f t="array" ref="S5085">_xlfn.IFS(E5088&lt;30,"18-29",E5088&lt;45,"30-44",TRUE,"45+")</f>
        <v>45+</v>
      </c>
      <c r="T5085" t="str" cm="1">
        <f t="array" ref="T5085">_xlfn.IFS(F5085&lt;=2,"0-2 Years",F5085&lt;=5,"3-5 Years",F5085&lt;=8,"6-8 Years",TRUE,"9-10 Years")</f>
        <v>9-10 Years</v>
      </c>
      <c r="U5085" t="str" cm="1">
        <f t="array" ref="U5085">_xlfn.IFS(P5085&gt;60,"High Risk",P5085&gt;30,"Medium Risk",TRUE,"Low Risk")</f>
        <v>Low Risk</v>
      </c>
      <c r="V5085">
        <f t="shared" si="79"/>
        <v>5</v>
      </c>
    </row>
    <row r="5086" spans="1:22" hidden="1" x14ac:dyDescent="0.2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 s="2">
        <v>142767.39000000001</v>
      </c>
      <c r="H5086">
        <v>1</v>
      </c>
      <c r="I5086">
        <v>1</v>
      </c>
      <c r="J5086">
        <v>1</v>
      </c>
      <c r="K5086" s="1">
        <v>8214.41</v>
      </c>
      <c r="L5086">
        <v>0</v>
      </c>
      <c r="M5086">
        <v>5</v>
      </c>
      <c r="N5086">
        <v>2992</v>
      </c>
      <c r="O5086">
        <v>6</v>
      </c>
      <c r="P5086">
        <v>136</v>
      </c>
      <c r="Q5086">
        <v>1</v>
      </c>
      <c r="R5086">
        <v>14960</v>
      </c>
      <c r="S5086" t="str" cm="1">
        <f t="array" ref="S5086">_xlfn.IFS(E5089&lt;30,"18-29",E5089&lt;45,"30-44",TRUE,"45+")</f>
        <v>30-44</v>
      </c>
      <c r="T5086" t="str" cm="1">
        <f t="array" ref="T5086">_xlfn.IFS(F5086&lt;=2,"0-2 Years",F5086&lt;=5,"3-5 Years",F5086&lt;=8,"6-8 Years",TRUE,"9-10 Years")</f>
        <v>0-2 Years</v>
      </c>
      <c r="U5086" t="str" cm="1">
        <f t="array" ref="U5086">_xlfn.IFS(P5086&gt;60,"High Risk",P5086&gt;30,"Medium Risk",TRUE,"Low Risk")</f>
        <v>High Risk</v>
      </c>
      <c r="V5086">
        <f t="shared" si="79"/>
        <v>4</v>
      </c>
    </row>
    <row r="5087" spans="1:22" hidden="1" x14ac:dyDescent="0.2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 s="2">
        <v>121537.71</v>
      </c>
      <c r="H5087">
        <v>2</v>
      </c>
      <c r="I5087">
        <v>1</v>
      </c>
      <c r="J5087">
        <v>0</v>
      </c>
      <c r="K5087" s="1">
        <v>46521.45</v>
      </c>
      <c r="L5087">
        <v>1</v>
      </c>
      <c r="M5087">
        <v>13</v>
      </c>
      <c r="N5087">
        <v>1952</v>
      </c>
      <c r="O5087">
        <v>6</v>
      </c>
      <c r="P5087">
        <v>152</v>
      </c>
      <c r="Q5087">
        <v>0.46153846153846156</v>
      </c>
      <c r="R5087">
        <v>25376</v>
      </c>
      <c r="S5087" t="str" cm="1">
        <f t="array" ref="S5087">_xlfn.IFS(E5090&lt;30,"18-29",E5090&lt;45,"30-44",TRUE,"45+")</f>
        <v>30-44</v>
      </c>
      <c r="T5087" t="str" cm="1">
        <f t="array" ref="T5087">_xlfn.IFS(F5087&lt;=2,"0-2 Years",F5087&lt;=5,"3-5 Years",F5087&lt;=8,"6-8 Years",TRUE,"9-10 Years")</f>
        <v>6-8 Years</v>
      </c>
      <c r="U5087" t="str" cm="1">
        <f t="array" ref="U5087">_xlfn.IFS(P5087&gt;60,"High Risk",P5087&gt;30,"Medium Risk",TRUE,"Low Risk")</f>
        <v>High Risk</v>
      </c>
      <c r="V5087">
        <f t="shared" si="79"/>
        <v>4</v>
      </c>
    </row>
    <row r="5088" spans="1:22" x14ac:dyDescent="0.2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 s="2">
        <v>0</v>
      </c>
      <c r="H5088">
        <v>2</v>
      </c>
      <c r="I5088">
        <v>0</v>
      </c>
      <c r="J5088">
        <v>0</v>
      </c>
      <c r="K5088" s="1">
        <v>10772.13</v>
      </c>
      <c r="L5088">
        <v>0</v>
      </c>
      <c r="M5088">
        <v>22</v>
      </c>
      <c r="N5088">
        <v>2594</v>
      </c>
      <c r="O5088">
        <v>6</v>
      </c>
      <c r="P5088">
        <v>20</v>
      </c>
      <c r="Q5088">
        <v>0.27272727272727271</v>
      </c>
      <c r="R5088">
        <v>57068</v>
      </c>
      <c r="S5088" t="str" cm="1">
        <f t="array" ref="S5088">_xlfn.IFS(E5091&lt;30,"18-29",E5091&lt;45,"30-44",TRUE,"45+")</f>
        <v>45+</v>
      </c>
      <c r="T5088" t="str" cm="1">
        <f t="array" ref="T5088">_xlfn.IFS(F5088&lt;=2,"0-2 Years",F5088&lt;=5,"3-5 Years",F5088&lt;=8,"6-8 Years",TRUE,"9-10 Years")</f>
        <v>0-2 Years</v>
      </c>
      <c r="U5088" t="str" cm="1">
        <f t="array" ref="U5088">_xlfn.IFS(P5088&gt;60,"High Risk",P5088&gt;30,"Medium Risk",TRUE,"Low Risk")</f>
        <v>Low Risk</v>
      </c>
      <c r="V5088">
        <f t="shared" si="79"/>
        <v>8</v>
      </c>
    </row>
    <row r="5089" spans="1:22" x14ac:dyDescent="0.2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 s="2">
        <v>0</v>
      </c>
      <c r="H5089">
        <v>1</v>
      </c>
      <c r="I5089">
        <v>1</v>
      </c>
      <c r="J5089">
        <v>0</v>
      </c>
      <c r="K5089" s="1">
        <v>199290.68</v>
      </c>
      <c r="L5089">
        <v>1</v>
      </c>
      <c r="M5089">
        <v>29</v>
      </c>
      <c r="N5089">
        <v>1502</v>
      </c>
      <c r="O5089">
        <v>2</v>
      </c>
      <c r="P5089">
        <v>88</v>
      </c>
      <c r="Q5089">
        <v>6.8965517241379309E-2</v>
      </c>
      <c r="R5089">
        <v>43558</v>
      </c>
      <c r="S5089" t="str" cm="1">
        <f t="array" ref="S5089">_xlfn.IFS(E5092&lt;30,"18-29",E5092&lt;45,"30-44",TRUE,"45+")</f>
        <v>30-44</v>
      </c>
      <c r="T5089" t="str" cm="1">
        <f t="array" ref="T5089">_xlfn.IFS(F5089&lt;=2,"0-2 Years",F5089&lt;=5,"3-5 Years",F5089&lt;=8,"6-8 Years",TRUE,"9-10 Years")</f>
        <v>9-10 Years</v>
      </c>
      <c r="U5089" t="str" cm="1">
        <f t="array" ref="U5089">_xlfn.IFS(P5089&gt;60,"High Risk",P5089&gt;30,"Medium Risk",TRUE,"Low Risk")</f>
        <v>High Risk</v>
      </c>
      <c r="V5089">
        <f t="shared" si="79"/>
        <v>8</v>
      </c>
    </row>
    <row r="5090" spans="1:22" hidden="1" x14ac:dyDescent="0.2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 s="2">
        <v>89838.71</v>
      </c>
      <c r="H5090">
        <v>3</v>
      </c>
      <c r="I5090">
        <v>1</v>
      </c>
      <c r="J5090">
        <v>0</v>
      </c>
      <c r="K5090" s="1">
        <v>85983.54</v>
      </c>
      <c r="L5090">
        <v>1</v>
      </c>
      <c r="M5090">
        <v>16</v>
      </c>
      <c r="N5090">
        <v>4823</v>
      </c>
      <c r="O5090">
        <v>8</v>
      </c>
      <c r="P5090">
        <v>49</v>
      </c>
      <c r="Q5090">
        <v>0.5</v>
      </c>
      <c r="R5090">
        <v>77168</v>
      </c>
      <c r="S5090" t="str" cm="1">
        <f t="array" ref="S5090">_xlfn.IFS(E5093&lt;30,"18-29",E5093&lt;45,"30-44",TRUE,"45+")</f>
        <v>30-44</v>
      </c>
      <c r="T5090" t="str" cm="1">
        <f t="array" ref="T5090">_xlfn.IFS(F5090&lt;=2,"0-2 Years",F5090&lt;=5,"3-5 Years",F5090&lt;=8,"6-8 Years",TRUE,"9-10 Years")</f>
        <v>3-5 Years</v>
      </c>
      <c r="U5090" t="str" cm="1">
        <f t="array" ref="U5090">_xlfn.IFS(P5090&gt;60,"High Risk",P5090&gt;30,"Medium Risk",TRUE,"Low Risk")</f>
        <v>Medium Risk</v>
      </c>
      <c r="V5090">
        <f t="shared" si="79"/>
        <v>3</v>
      </c>
    </row>
    <row r="5091" spans="1:22" hidden="1" x14ac:dyDescent="0.2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 s="2">
        <v>103399.87</v>
      </c>
      <c r="H5091">
        <v>1</v>
      </c>
      <c r="I5091">
        <v>0</v>
      </c>
      <c r="J5091">
        <v>0</v>
      </c>
      <c r="K5091" s="1">
        <v>129870.93</v>
      </c>
      <c r="L5091">
        <v>0</v>
      </c>
      <c r="M5091">
        <v>19</v>
      </c>
      <c r="N5091">
        <v>2551</v>
      </c>
      <c r="O5091">
        <v>10</v>
      </c>
      <c r="P5091">
        <v>152</v>
      </c>
      <c r="Q5091">
        <v>0.52631578947368418</v>
      </c>
      <c r="R5091">
        <v>48469</v>
      </c>
      <c r="S5091" t="str" cm="1">
        <f t="array" ref="S5091">_xlfn.IFS(E5094&lt;30,"18-29",E5094&lt;45,"30-44",TRUE,"45+")</f>
        <v>30-44</v>
      </c>
      <c r="T5091" t="str" cm="1">
        <f t="array" ref="T5091">_xlfn.IFS(F5091&lt;=2,"0-2 Years",F5091&lt;=5,"3-5 Years",F5091&lt;=8,"6-8 Years",TRUE,"9-10 Years")</f>
        <v>9-10 Years</v>
      </c>
      <c r="U5091" t="str" cm="1">
        <f t="array" ref="U5091">_xlfn.IFS(P5091&gt;60,"High Risk",P5091&gt;30,"Medium Risk",TRUE,"Low Risk")</f>
        <v>High Risk</v>
      </c>
      <c r="V5091">
        <f t="shared" si="79"/>
        <v>5</v>
      </c>
    </row>
    <row r="5092" spans="1:22" x14ac:dyDescent="0.2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 s="2">
        <v>0</v>
      </c>
      <c r="H5092">
        <v>2</v>
      </c>
      <c r="I5092">
        <v>0</v>
      </c>
      <c r="J5092">
        <v>0</v>
      </c>
      <c r="K5092" s="1">
        <v>63158.22</v>
      </c>
      <c r="L5092">
        <v>0</v>
      </c>
      <c r="M5092">
        <v>17</v>
      </c>
      <c r="N5092">
        <v>4217</v>
      </c>
      <c r="O5092">
        <v>3</v>
      </c>
      <c r="P5092">
        <v>92</v>
      </c>
      <c r="Q5092">
        <v>0.17647058823529413</v>
      </c>
      <c r="R5092">
        <v>71689</v>
      </c>
      <c r="S5092" t="str" cm="1">
        <f t="array" ref="S5092">_xlfn.IFS(E5095&lt;30,"18-29",E5095&lt;45,"30-44",TRUE,"45+")</f>
        <v>45+</v>
      </c>
      <c r="T5092" t="str" cm="1">
        <f t="array" ref="T5092">_xlfn.IFS(F5092&lt;=2,"0-2 Years",F5092&lt;=5,"3-5 Years",F5092&lt;=8,"6-8 Years",TRUE,"9-10 Years")</f>
        <v>9-10 Years</v>
      </c>
      <c r="U5092" t="str" cm="1">
        <f t="array" ref="U5092">_xlfn.IFS(P5092&gt;60,"High Risk",P5092&gt;30,"Medium Risk",TRUE,"Low Risk")</f>
        <v>High Risk</v>
      </c>
      <c r="V5092">
        <f t="shared" si="79"/>
        <v>6</v>
      </c>
    </row>
    <row r="5093" spans="1:22" hidden="1" x14ac:dyDescent="0.2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 s="2">
        <v>136855.94</v>
      </c>
      <c r="H5093">
        <v>2</v>
      </c>
      <c r="I5093">
        <v>1</v>
      </c>
      <c r="J5093">
        <v>0</v>
      </c>
      <c r="K5093" s="1">
        <v>171070.52</v>
      </c>
      <c r="L5093">
        <v>0</v>
      </c>
      <c r="M5093">
        <v>5</v>
      </c>
      <c r="N5093">
        <v>4135</v>
      </c>
      <c r="O5093">
        <v>5</v>
      </c>
      <c r="P5093">
        <v>154</v>
      </c>
      <c r="Q5093">
        <v>1</v>
      </c>
      <c r="R5093">
        <v>20675</v>
      </c>
      <c r="S5093" t="str" cm="1">
        <f t="array" ref="S5093">_xlfn.IFS(E5096&lt;30,"18-29",E5096&lt;45,"30-44",TRUE,"45+")</f>
        <v>30-44</v>
      </c>
      <c r="T5093" t="str" cm="1">
        <f t="array" ref="T5093">_xlfn.IFS(F5093&lt;=2,"0-2 Years",F5093&lt;=5,"3-5 Years",F5093&lt;=8,"6-8 Years",TRUE,"9-10 Years")</f>
        <v>3-5 Years</v>
      </c>
      <c r="U5093" t="str" cm="1">
        <f t="array" ref="U5093">_xlfn.IFS(P5093&gt;60,"High Risk",P5093&gt;30,"Medium Risk",TRUE,"Low Risk")</f>
        <v>High Risk</v>
      </c>
      <c r="V5093">
        <f t="shared" si="79"/>
        <v>3</v>
      </c>
    </row>
    <row r="5094" spans="1:22" x14ac:dyDescent="0.2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 s="2">
        <v>0</v>
      </c>
      <c r="H5094">
        <v>2</v>
      </c>
      <c r="I5094">
        <v>1</v>
      </c>
      <c r="J5094">
        <v>0</v>
      </c>
      <c r="K5094" s="1">
        <v>53222.15</v>
      </c>
      <c r="L5094">
        <v>1</v>
      </c>
      <c r="M5094">
        <v>2</v>
      </c>
      <c r="N5094">
        <v>182</v>
      </c>
      <c r="O5094">
        <v>0</v>
      </c>
      <c r="P5094">
        <v>133</v>
      </c>
      <c r="Q5094">
        <v>0</v>
      </c>
      <c r="R5094">
        <v>364</v>
      </c>
      <c r="S5094" t="str" cm="1">
        <f t="array" ref="S5094">_xlfn.IFS(E5097&lt;30,"18-29",E5097&lt;45,"30-44",TRUE,"45+")</f>
        <v>45+</v>
      </c>
      <c r="T5094" t="str" cm="1">
        <f t="array" ref="T5094">_xlfn.IFS(F5094&lt;=2,"0-2 Years",F5094&lt;=5,"3-5 Years",F5094&lt;=8,"6-8 Years",TRUE,"9-10 Years")</f>
        <v>0-2 Years</v>
      </c>
      <c r="U5094" t="str" cm="1">
        <f t="array" ref="U5094">_xlfn.IFS(P5094&gt;60,"High Risk",P5094&gt;30,"Medium Risk",TRUE,"Low Risk")</f>
        <v>High Risk</v>
      </c>
      <c r="V5094">
        <f t="shared" si="79"/>
        <v>7</v>
      </c>
    </row>
    <row r="5095" spans="1:22" hidden="1" x14ac:dyDescent="0.2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 s="2">
        <v>140891.46</v>
      </c>
      <c r="H5095">
        <v>3</v>
      </c>
      <c r="I5095">
        <v>1</v>
      </c>
      <c r="J5095">
        <v>1</v>
      </c>
      <c r="K5095" s="1">
        <v>179834.45</v>
      </c>
      <c r="L5095">
        <v>1</v>
      </c>
      <c r="M5095">
        <v>4</v>
      </c>
      <c r="N5095">
        <v>635</v>
      </c>
      <c r="O5095">
        <v>8</v>
      </c>
      <c r="P5095">
        <v>47</v>
      </c>
      <c r="Q5095">
        <v>1</v>
      </c>
      <c r="R5095">
        <v>2540</v>
      </c>
      <c r="S5095" t="str" cm="1">
        <f t="array" ref="S5095">_xlfn.IFS(E5098&lt;30,"18-29",E5098&lt;45,"30-44",TRUE,"45+")</f>
        <v>18-29</v>
      </c>
      <c r="T5095" t="str" cm="1">
        <f t="array" ref="T5095">_xlfn.IFS(F5095&lt;=2,"0-2 Years",F5095&lt;=5,"3-5 Years",F5095&lt;=8,"6-8 Years",TRUE,"9-10 Years")</f>
        <v>0-2 Years</v>
      </c>
      <c r="U5095" t="str" cm="1">
        <f t="array" ref="U5095">_xlfn.IFS(P5095&gt;60,"High Risk",P5095&gt;30,"Medium Risk",TRUE,"Low Risk")</f>
        <v>Medium Risk</v>
      </c>
      <c r="V5095">
        <f t="shared" si="79"/>
        <v>2</v>
      </c>
    </row>
    <row r="5096" spans="1:22" x14ac:dyDescent="0.2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 s="2">
        <v>0</v>
      </c>
      <c r="H5096">
        <v>1</v>
      </c>
      <c r="I5096">
        <v>1</v>
      </c>
      <c r="J5096">
        <v>0</v>
      </c>
      <c r="K5096" s="1">
        <v>114514.64</v>
      </c>
      <c r="L5096">
        <v>0</v>
      </c>
      <c r="M5096">
        <v>17</v>
      </c>
      <c r="N5096">
        <v>4140</v>
      </c>
      <c r="O5096">
        <v>7</v>
      </c>
      <c r="P5096">
        <v>143</v>
      </c>
      <c r="Q5096">
        <v>0.41176470588235292</v>
      </c>
      <c r="R5096">
        <v>70380</v>
      </c>
      <c r="S5096" t="str" cm="1">
        <f t="array" ref="S5096">_xlfn.IFS(E5099&lt;30,"18-29",E5099&lt;45,"30-44",TRUE,"45+")</f>
        <v>18-29</v>
      </c>
      <c r="T5096" t="str" cm="1">
        <f t="array" ref="T5096">_xlfn.IFS(F5096&lt;=2,"0-2 Years",F5096&lt;=5,"3-5 Years",F5096&lt;=8,"6-8 Years",TRUE,"9-10 Years")</f>
        <v>0-2 Years</v>
      </c>
      <c r="U5096" t="str" cm="1">
        <f t="array" ref="U5096">_xlfn.IFS(P5096&gt;60,"High Risk",P5096&gt;30,"Medium Risk",TRUE,"Low Risk")</f>
        <v>High Risk</v>
      </c>
      <c r="V5096">
        <f t="shared" si="79"/>
        <v>9</v>
      </c>
    </row>
    <row r="5097" spans="1:22" hidden="1" x14ac:dyDescent="0.2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 s="2">
        <v>89364.91</v>
      </c>
      <c r="H5097">
        <v>1</v>
      </c>
      <c r="I5097">
        <v>0</v>
      </c>
      <c r="J5097">
        <v>1</v>
      </c>
      <c r="K5097" s="1">
        <v>139162.15</v>
      </c>
      <c r="L5097">
        <v>0</v>
      </c>
      <c r="M5097">
        <v>29</v>
      </c>
      <c r="N5097">
        <v>3396</v>
      </c>
      <c r="O5097">
        <v>8</v>
      </c>
      <c r="P5097">
        <v>93</v>
      </c>
      <c r="Q5097">
        <v>0.27586206896551724</v>
      </c>
      <c r="R5097">
        <v>98484</v>
      </c>
      <c r="S5097" t="str" cm="1">
        <f t="array" ref="S5097">_xlfn.IFS(E5100&lt;30,"18-29",E5100&lt;45,"30-44",TRUE,"45+")</f>
        <v>18-29</v>
      </c>
      <c r="T5097" t="str" cm="1">
        <f t="array" ref="T5097">_xlfn.IFS(F5097&lt;=2,"0-2 Years",F5097&lt;=5,"3-5 Years",F5097&lt;=8,"6-8 Years",TRUE,"9-10 Years")</f>
        <v>3-5 Years</v>
      </c>
      <c r="U5097" t="str" cm="1">
        <f t="array" ref="U5097">_xlfn.IFS(P5097&gt;60,"High Risk",P5097&gt;30,"Medium Risk",TRUE,"Low Risk")</f>
        <v>High Risk</v>
      </c>
      <c r="V5097">
        <f t="shared" si="79"/>
        <v>3</v>
      </c>
    </row>
    <row r="5098" spans="1:22" hidden="1" x14ac:dyDescent="0.2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 s="2">
        <v>146011.4</v>
      </c>
      <c r="H5098">
        <v>1</v>
      </c>
      <c r="I5098">
        <v>0</v>
      </c>
      <c r="J5098">
        <v>0</v>
      </c>
      <c r="K5098" s="1">
        <v>50249.16</v>
      </c>
      <c r="L5098">
        <v>0</v>
      </c>
      <c r="M5098">
        <v>13</v>
      </c>
      <c r="N5098">
        <v>1967</v>
      </c>
      <c r="O5098">
        <v>10</v>
      </c>
      <c r="P5098">
        <v>29</v>
      </c>
      <c r="Q5098">
        <v>0.76923076923076927</v>
      </c>
      <c r="R5098">
        <v>25571</v>
      </c>
      <c r="S5098" t="str" cm="1">
        <f t="array" ref="S5098">_xlfn.IFS(E5101&lt;30,"18-29",E5101&lt;45,"30-44",TRUE,"45+")</f>
        <v>45+</v>
      </c>
      <c r="T5098" t="str" cm="1">
        <f t="array" ref="T5098">_xlfn.IFS(F5098&lt;=2,"0-2 Years",F5098&lt;=5,"3-5 Years",F5098&lt;=8,"6-8 Years",TRUE,"9-10 Years")</f>
        <v>6-8 Years</v>
      </c>
      <c r="U5098" t="str" cm="1">
        <f t="array" ref="U5098">_xlfn.IFS(P5098&gt;60,"High Risk",P5098&gt;30,"Medium Risk",TRUE,"Low Risk")</f>
        <v>Low Risk</v>
      </c>
      <c r="V5098">
        <f t="shared" si="79"/>
        <v>5</v>
      </c>
    </row>
    <row r="5099" spans="1:22" hidden="1" x14ac:dyDescent="0.2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 s="2">
        <v>0</v>
      </c>
      <c r="H5099">
        <v>2</v>
      </c>
      <c r="I5099">
        <v>1</v>
      </c>
      <c r="J5099">
        <v>1</v>
      </c>
      <c r="K5099" s="1">
        <v>113469.65</v>
      </c>
      <c r="L5099">
        <v>0</v>
      </c>
      <c r="M5099">
        <v>2</v>
      </c>
      <c r="N5099">
        <v>1890</v>
      </c>
      <c r="O5099">
        <v>7</v>
      </c>
      <c r="P5099">
        <v>161</v>
      </c>
      <c r="Q5099">
        <v>1</v>
      </c>
      <c r="R5099">
        <v>3780</v>
      </c>
      <c r="S5099" t="str" cm="1">
        <f t="array" ref="S5099">_xlfn.IFS(E5102&lt;30,"18-29",E5102&lt;45,"30-44",TRUE,"45+")</f>
        <v>18-29</v>
      </c>
      <c r="T5099" t="str" cm="1">
        <f t="array" ref="T5099">_xlfn.IFS(F5099&lt;=2,"0-2 Years",F5099&lt;=5,"3-5 Years",F5099&lt;=8,"6-8 Years",TRUE,"9-10 Years")</f>
        <v>6-8 Years</v>
      </c>
      <c r="U5099" t="str" cm="1">
        <f t="array" ref="U5099">_xlfn.IFS(P5099&gt;60,"High Risk",P5099&gt;30,"Medium Risk",TRUE,"Low Risk")</f>
        <v>High Risk</v>
      </c>
      <c r="V5099">
        <f t="shared" si="79"/>
        <v>3</v>
      </c>
    </row>
    <row r="5100" spans="1:22" hidden="1" x14ac:dyDescent="0.2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 s="2">
        <v>145294.07999999999</v>
      </c>
      <c r="H5100">
        <v>2</v>
      </c>
      <c r="I5100">
        <v>1</v>
      </c>
      <c r="J5100">
        <v>0</v>
      </c>
      <c r="K5100" s="1">
        <v>147484.13</v>
      </c>
      <c r="L5100">
        <v>0</v>
      </c>
      <c r="M5100">
        <v>10</v>
      </c>
      <c r="N5100">
        <v>1588</v>
      </c>
      <c r="O5100">
        <v>2</v>
      </c>
      <c r="P5100">
        <v>76</v>
      </c>
      <c r="Q5100">
        <v>0.2</v>
      </c>
      <c r="R5100">
        <v>15880</v>
      </c>
      <c r="S5100" t="str" cm="1">
        <f t="array" ref="S5100">_xlfn.IFS(E5103&lt;30,"18-29",E5103&lt;45,"30-44",TRUE,"45+")</f>
        <v>45+</v>
      </c>
      <c r="T5100" t="str" cm="1">
        <f t="array" ref="T5100">_xlfn.IFS(F5100&lt;=2,"0-2 Years",F5100&lt;=5,"3-5 Years",F5100&lt;=8,"6-8 Years",TRUE,"9-10 Years")</f>
        <v>9-10 Years</v>
      </c>
      <c r="U5100" t="str" cm="1">
        <f t="array" ref="U5100">_xlfn.IFS(P5100&gt;60,"High Risk",P5100&gt;30,"Medium Risk",TRUE,"Low Risk")</f>
        <v>High Risk</v>
      </c>
      <c r="V5100">
        <f t="shared" si="79"/>
        <v>3</v>
      </c>
    </row>
    <row r="5101" spans="1:22" hidden="1" x14ac:dyDescent="0.2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 s="2">
        <v>106000.12</v>
      </c>
      <c r="H5101">
        <v>1</v>
      </c>
      <c r="I5101">
        <v>0</v>
      </c>
      <c r="J5101">
        <v>0</v>
      </c>
      <c r="K5101" s="1">
        <v>191448.95999999999</v>
      </c>
      <c r="L5101">
        <v>1</v>
      </c>
      <c r="M5101">
        <v>19</v>
      </c>
      <c r="N5101">
        <v>1486</v>
      </c>
      <c r="O5101">
        <v>4</v>
      </c>
      <c r="P5101">
        <v>167</v>
      </c>
      <c r="Q5101">
        <v>0.21052631578947367</v>
      </c>
      <c r="R5101">
        <v>28234</v>
      </c>
      <c r="S5101" t="str" cm="1">
        <f t="array" ref="S5101">_xlfn.IFS(E5104&lt;30,"18-29",E5104&lt;45,"30-44",TRUE,"45+")</f>
        <v>18-29</v>
      </c>
      <c r="T5101" t="str" cm="1">
        <f t="array" ref="T5101">_xlfn.IFS(F5101&lt;=2,"0-2 Years",F5101&lt;=5,"3-5 Years",F5101&lt;=8,"6-8 Years",TRUE,"9-10 Years")</f>
        <v>9-10 Years</v>
      </c>
      <c r="U5101" t="str" cm="1">
        <f t="array" ref="U5101">_xlfn.IFS(P5101&gt;60,"High Risk",P5101&gt;30,"Medium Risk",TRUE,"Low Risk")</f>
        <v>High Risk</v>
      </c>
      <c r="V5101">
        <f t="shared" si="79"/>
        <v>5</v>
      </c>
    </row>
    <row r="5102" spans="1:22" x14ac:dyDescent="0.2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 s="2">
        <v>0</v>
      </c>
      <c r="H5102">
        <v>2</v>
      </c>
      <c r="I5102">
        <v>1</v>
      </c>
      <c r="J5102">
        <v>0</v>
      </c>
      <c r="K5102" s="1">
        <v>119381.41</v>
      </c>
      <c r="L5102">
        <v>0</v>
      </c>
      <c r="M5102">
        <v>28</v>
      </c>
      <c r="N5102">
        <v>410</v>
      </c>
      <c r="O5102">
        <v>1</v>
      </c>
      <c r="P5102">
        <v>3</v>
      </c>
      <c r="Q5102">
        <v>3.5714285714285712E-2</v>
      </c>
      <c r="R5102">
        <v>11480</v>
      </c>
      <c r="S5102" t="str" cm="1">
        <f t="array" ref="S5102">_xlfn.IFS(E5105&lt;30,"18-29",E5105&lt;45,"30-44",TRUE,"45+")</f>
        <v>45+</v>
      </c>
      <c r="T5102" t="str" cm="1">
        <f t="array" ref="T5102">_xlfn.IFS(F5102&lt;=2,"0-2 Years",F5102&lt;=5,"3-5 Years",F5102&lt;=8,"6-8 Years",TRUE,"9-10 Years")</f>
        <v>3-5 Years</v>
      </c>
      <c r="U5102" t="str" cm="1">
        <f t="array" ref="U5102">_xlfn.IFS(P5102&gt;60,"High Risk",P5102&gt;30,"Medium Risk",TRUE,"Low Risk")</f>
        <v>Low Risk</v>
      </c>
      <c r="V5102">
        <f t="shared" si="79"/>
        <v>6</v>
      </c>
    </row>
    <row r="5103" spans="1:22" hidden="1" x14ac:dyDescent="0.2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 s="2">
        <v>0</v>
      </c>
      <c r="H5103">
        <v>2</v>
      </c>
      <c r="I5103">
        <v>1</v>
      </c>
      <c r="J5103">
        <v>1</v>
      </c>
      <c r="K5103" s="1">
        <v>33277.31</v>
      </c>
      <c r="L5103">
        <v>0</v>
      </c>
      <c r="M5103">
        <v>25</v>
      </c>
      <c r="N5103">
        <v>2800</v>
      </c>
      <c r="O5103">
        <v>9</v>
      </c>
      <c r="P5103">
        <v>70</v>
      </c>
      <c r="Q5103">
        <v>0.36</v>
      </c>
      <c r="R5103">
        <v>70000</v>
      </c>
      <c r="S5103" t="str" cm="1">
        <f t="array" ref="S5103">_xlfn.IFS(E5106&lt;30,"18-29",E5106&lt;45,"30-44",TRUE,"45+")</f>
        <v>30-44</v>
      </c>
      <c r="T5103" t="str" cm="1">
        <f t="array" ref="T5103">_xlfn.IFS(F5103&lt;=2,"0-2 Years",F5103&lt;=5,"3-5 Years",F5103&lt;=8,"6-8 Years",TRUE,"9-10 Years")</f>
        <v>0-2 Years</v>
      </c>
      <c r="U5103" t="str" cm="1">
        <f t="array" ref="U5103">_xlfn.IFS(P5103&gt;60,"High Risk",P5103&gt;30,"Medium Risk",TRUE,"Low Risk")</f>
        <v>High Risk</v>
      </c>
      <c r="V5103">
        <f t="shared" si="79"/>
        <v>5</v>
      </c>
    </row>
    <row r="5104" spans="1:22" hidden="1" x14ac:dyDescent="0.2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 s="2">
        <v>104508.77</v>
      </c>
      <c r="H5104">
        <v>2</v>
      </c>
      <c r="I5104">
        <v>0</v>
      </c>
      <c r="J5104">
        <v>0</v>
      </c>
      <c r="K5104" s="1">
        <v>73107.53</v>
      </c>
      <c r="L5104">
        <v>0</v>
      </c>
      <c r="M5104">
        <v>26</v>
      </c>
      <c r="N5104">
        <v>4718</v>
      </c>
      <c r="O5104">
        <v>0</v>
      </c>
      <c r="P5104">
        <v>34</v>
      </c>
      <c r="Q5104">
        <v>0</v>
      </c>
      <c r="R5104">
        <v>122668</v>
      </c>
      <c r="S5104" t="str" cm="1">
        <f t="array" ref="S5104">_xlfn.IFS(E5107&lt;30,"18-29",E5107&lt;45,"30-44",TRUE,"45+")</f>
        <v>45+</v>
      </c>
      <c r="T5104" t="str" cm="1">
        <f t="array" ref="T5104">_xlfn.IFS(F5104&lt;=2,"0-2 Years",F5104&lt;=5,"3-5 Years",F5104&lt;=8,"6-8 Years",TRUE,"9-10 Years")</f>
        <v>9-10 Years</v>
      </c>
      <c r="U5104" t="str" cm="1">
        <f t="array" ref="U5104">_xlfn.IFS(P5104&gt;60,"High Risk",P5104&gt;30,"Medium Risk",TRUE,"Low Risk")</f>
        <v>Medium Risk</v>
      </c>
      <c r="V5104">
        <f t="shared" si="79"/>
        <v>3</v>
      </c>
    </row>
    <row r="5105" spans="1:22" hidden="1" x14ac:dyDescent="0.2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 s="2">
        <v>127539.3</v>
      </c>
      <c r="H5105">
        <v>1</v>
      </c>
      <c r="I5105">
        <v>1</v>
      </c>
      <c r="J5105">
        <v>1</v>
      </c>
      <c r="K5105" s="1">
        <v>96590.39</v>
      </c>
      <c r="L5105">
        <v>1</v>
      </c>
      <c r="M5105">
        <v>29</v>
      </c>
      <c r="N5105">
        <v>1127</v>
      </c>
      <c r="O5105">
        <v>0</v>
      </c>
      <c r="P5105">
        <v>46</v>
      </c>
      <c r="Q5105">
        <v>0</v>
      </c>
      <c r="R5105">
        <v>32683</v>
      </c>
      <c r="S5105" t="str" cm="1">
        <f t="array" ref="S5105">_xlfn.IFS(E5108&lt;30,"18-29",E5108&lt;45,"30-44",TRUE,"45+")</f>
        <v>30-44</v>
      </c>
      <c r="T5105" t="str" cm="1">
        <f t="array" ref="T5105">_xlfn.IFS(F5105&lt;=2,"0-2 Years",F5105&lt;=5,"3-5 Years",F5105&lt;=8,"6-8 Years",TRUE,"9-10 Years")</f>
        <v>3-5 Years</v>
      </c>
      <c r="U5105" t="str" cm="1">
        <f t="array" ref="U5105">_xlfn.IFS(P5105&gt;60,"High Risk",P5105&gt;30,"Medium Risk",TRUE,"Low Risk")</f>
        <v>Medium Risk</v>
      </c>
      <c r="V5105">
        <f t="shared" si="79"/>
        <v>3</v>
      </c>
    </row>
    <row r="5106" spans="1:22" hidden="1" x14ac:dyDescent="0.2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 s="2">
        <v>0</v>
      </c>
      <c r="H5106">
        <v>1</v>
      </c>
      <c r="I5106">
        <v>0</v>
      </c>
      <c r="J5106">
        <v>1</v>
      </c>
      <c r="K5106" s="1">
        <v>6923.11</v>
      </c>
      <c r="L5106">
        <v>0</v>
      </c>
      <c r="M5106">
        <v>18</v>
      </c>
      <c r="N5106">
        <v>2724</v>
      </c>
      <c r="O5106">
        <v>10</v>
      </c>
      <c r="P5106">
        <v>180</v>
      </c>
      <c r="Q5106">
        <v>0.55555555555555558</v>
      </c>
      <c r="R5106">
        <v>49032</v>
      </c>
      <c r="S5106" t="str" cm="1">
        <f t="array" ref="S5106">_xlfn.IFS(E5109&lt;30,"18-29",E5109&lt;45,"30-44",TRUE,"45+")</f>
        <v>30-44</v>
      </c>
      <c r="T5106" t="str" cm="1">
        <f t="array" ref="T5106">_xlfn.IFS(F5106&lt;=2,"0-2 Years",F5106&lt;=5,"3-5 Years",F5106&lt;=8,"6-8 Years",TRUE,"9-10 Years")</f>
        <v>6-8 Years</v>
      </c>
      <c r="U5106" t="str" cm="1">
        <f t="array" ref="U5106">_xlfn.IFS(P5106&gt;60,"High Risk",P5106&gt;30,"Medium Risk",TRUE,"Low Risk")</f>
        <v>High Risk</v>
      </c>
      <c r="V5106">
        <f t="shared" si="79"/>
        <v>5</v>
      </c>
    </row>
    <row r="5107" spans="1:22" x14ac:dyDescent="0.2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 s="2">
        <v>96891.46</v>
      </c>
      <c r="H5107">
        <v>1</v>
      </c>
      <c r="I5107">
        <v>1</v>
      </c>
      <c r="J5107">
        <v>0</v>
      </c>
      <c r="K5107" s="1">
        <v>176403.33</v>
      </c>
      <c r="L5107">
        <v>1</v>
      </c>
      <c r="M5107">
        <v>6</v>
      </c>
      <c r="N5107">
        <v>4223</v>
      </c>
      <c r="O5107">
        <v>0</v>
      </c>
      <c r="P5107">
        <v>175</v>
      </c>
      <c r="Q5107">
        <v>0</v>
      </c>
      <c r="R5107">
        <v>25338</v>
      </c>
      <c r="S5107" t="str" cm="1">
        <f t="array" ref="S5107">_xlfn.IFS(E5110&lt;30,"18-29",E5110&lt;45,"30-44",TRUE,"45+")</f>
        <v>45+</v>
      </c>
      <c r="T5107" t="str" cm="1">
        <f t="array" ref="T5107">_xlfn.IFS(F5107&lt;=2,"0-2 Years",F5107&lt;=5,"3-5 Years",F5107&lt;=8,"6-8 Years",TRUE,"9-10 Years")</f>
        <v>3-5 Years</v>
      </c>
      <c r="U5107" t="str" cm="1">
        <f t="array" ref="U5107">_xlfn.IFS(P5107&gt;60,"High Risk",P5107&gt;30,"Medium Risk",TRUE,"Low Risk")</f>
        <v>High Risk</v>
      </c>
      <c r="V5107">
        <f t="shared" si="79"/>
        <v>6</v>
      </c>
    </row>
    <row r="5108" spans="1:22" x14ac:dyDescent="0.2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 s="2">
        <v>78535.25</v>
      </c>
      <c r="H5108">
        <v>1</v>
      </c>
      <c r="I5108">
        <v>1</v>
      </c>
      <c r="J5108">
        <v>0</v>
      </c>
      <c r="K5108" s="1">
        <v>64349.599999999999</v>
      </c>
      <c r="L5108">
        <v>0</v>
      </c>
      <c r="M5108">
        <v>7</v>
      </c>
      <c r="N5108">
        <v>3216</v>
      </c>
      <c r="O5108">
        <v>7</v>
      </c>
      <c r="P5108">
        <v>80</v>
      </c>
      <c r="Q5108">
        <v>1</v>
      </c>
      <c r="R5108">
        <v>22512</v>
      </c>
      <c r="S5108" t="str" cm="1">
        <f t="array" ref="S5108">_xlfn.IFS(E5111&lt;30,"18-29",E5111&lt;45,"30-44",TRUE,"45+")</f>
        <v>18-29</v>
      </c>
      <c r="T5108" t="str" cm="1">
        <f t="array" ref="T5108">_xlfn.IFS(F5108&lt;=2,"0-2 Years",F5108&lt;=5,"3-5 Years",F5108&lt;=8,"6-8 Years",TRUE,"9-10 Years")</f>
        <v>0-2 Years</v>
      </c>
      <c r="U5108" t="str" cm="1">
        <f t="array" ref="U5108">_xlfn.IFS(P5108&gt;60,"High Risk",P5108&gt;30,"Medium Risk",TRUE,"Low Risk")</f>
        <v>High Risk</v>
      </c>
      <c r="V5108">
        <f t="shared" si="79"/>
        <v>6</v>
      </c>
    </row>
    <row r="5109" spans="1:22" hidden="1" x14ac:dyDescent="0.2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 s="2">
        <v>112712.17</v>
      </c>
      <c r="H5109">
        <v>1</v>
      </c>
      <c r="I5109">
        <v>1</v>
      </c>
      <c r="J5109">
        <v>0</v>
      </c>
      <c r="K5109" s="1">
        <v>116097.26</v>
      </c>
      <c r="L5109">
        <v>0</v>
      </c>
      <c r="M5109">
        <v>9</v>
      </c>
      <c r="N5109">
        <v>3839</v>
      </c>
      <c r="O5109">
        <v>8</v>
      </c>
      <c r="P5109">
        <v>41</v>
      </c>
      <c r="Q5109">
        <v>0.88888888888888884</v>
      </c>
      <c r="R5109">
        <v>34551</v>
      </c>
      <c r="S5109" t="str" cm="1">
        <f t="array" ref="S5109">_xlfn.IFS(E5112&lt;30,"18-29",E5112&lt;45,"30-44",TRUE,"45+")</f>
        <v>30-44</v>
      </c>
      <c r="T5109" t="str" cm="1">
        <f t="array" ref="T5109">_xlfn.IFS(F5109&lt;=2,"0-2 Years",F5109&lt;=5,"3-5 Years",F5109&lt;=8,"6-8 Years",TRUE,"9-10 Years")</f>
        <v>9-10 Years</v>
      </c>
      <c r="U5109" t="str" cm="1">
        <f t="array" ref="U5109">_xlfn.IFS(P5109&gt;60,"High Risk",P5109&gt;30,"Medium Risk",TRUE,"Low Risk")</f>
        <v>Medium Risk</v>
      </c>
      <c r="V5109">
        <f t="shared" si="79"/>
        <v>5</v>
      </c>
    </row>
    <row r="5110" spans="1:22" hidden="1" x14ac:dyDescent="0.2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 s="2">
        <v>119618.42</v>
      </c>
      <c r="H5110">
        <v>1</v>
      </c>
      <c r="I5110">
        <v>1</v>
      </c>
      <c r="J5110">
        <v>1</v>
      </c>
      <c r="K5110" s="1">
        <v>29861.13</v>
      </c>
      <c r="L5110">
        <v>0</v>
      </c>
      <c r="M5110">
        <v>7</v>
      </c>
      <c r="N5110">
        <v>1553</v>
      </c>
      <c r="O5110">
        <v>10</v>
      </c>
      <c r="P5110">
        <v>114</v>
      </c>
      <c r="Q5110">
        <v>1</v>
      </c>
      <c r="R5110">
        <v>10871</v>
      </c>
      <c r="S5110" t="str" cm="1">
        <f t="array" ref="S5110">_xlfn.IFS(E5113&lt;30,"18-29",E5113&lt;45,"30-44",TRUE,"45+")</f>
        <v>18-29</v>
      </c>
      <c r="T5110" t="str" cm="1">
        <f t="array" ref="T5110">_xlfn.IFS(F5110&lt;=2,"0-2 Years",F5110&lt;=5,"3-5 Years",F5110&lt;=8,"6-8 Years",TRUE,"9-10 Years")</f>
        <v>9-10 Years</v>
      </c>
      <c r="U5110" t="str" cm="1">
        <f t="array" ref="U5110">_xlfn.IFS(P5110&gt;60,"High Risk",P5110&gt;30,"Medium Risk",TRUE,"Low Risk")</f>
        <v>High Risk</v>
      </c>
      <c r="V5110">
        <f t="shared" si="79"/>
        <v>3</v>
      </c>
    </row>
    <row r="5111" spans="1:22" x14ac:dyDescent="0.2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 s="2">
        <v>0</v>
      </c>
      <c r="H5111">
        <v>1</v>
      </c>
      <c r="I5111">
        <v>1</v>
      </c>
      <c r="J5111">
        <v>0</v>
      </c>
      <c r="K5111" s="1">
        <v>48426.98</v>
      </c>
      <c r="L5111">
        <v>0</v>
      </c>
      <c r="M5111">
        <v>27</v>
      </c>
      <c r="N5111">
        <v>932</v>
      </c>
      <c r="O5111">
        <v>9</v>
      </c>
      <c r="P5111">
        <v>154</v>
      </c>
      <c r="Q5111">
        <v>0.33333333333333331</v>
      </c>
      <c r="R5111">
        <v>25164</v>
      </c>
      <c r="S5111" t="str" cm="1">
        <f t="array" ref="S5111">_xlfn.IFS(E5114&lt;30,"18-29",E5114&lt;45,"30-44",TRUE,"45+")</f>
        <v>18-29</v>
      </c>
      <c r="T5111" t="str" cm="1">
        <f t="array" ref="T5111">_xlfn.IFS(F5111&lt;=2,"0-2 Years",F5111&lt;=5,"3-5 Years",F5111&lt;=8,"6-8 Years",TRUE,"9-10 Years")</f>
        <v>6-8 Years</v>
      </c>
      <c r="U5111" t="str" cm="1">
        <f t="array" ref="U5111">_xlfn.IFS(P5111&gt;60,"High Risk",P5111&gt;30,"Medium Risk",TRUE,"Low Risk")</f>
        <v>High Risk</v>
      </c>
      <c r="V5111">
        <f t="shared" si="79"/>
        <v>8</v>
      </c>
    </row>
    <row r="5112" spans="1:22" hidden="1" x14ac:dyDescent="0.2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 s="2">
        <v>74963.5</v>
      </c>
      <c r="H5112">
        <v>1</v>
      </c>
      <c r="I5112">
        <v>1</v>
      </c>
      <c r="J5112">
        <v>1</v>
      </c>
      <c r="K5112" s="1">
        <v>32770.559999999998</v>
      </c>
      <c r="L5112">
        <v>0</v>
      </c>
      <c r="M5112">
        <v>25</v>
      </c>
      <c r="N5112">
        <v>2629</v>
      </c>
      <c r="O5112">
        <v>10</v>
      </c>
      <c r="P5112">
        <v>100</v>
      </c>
      <c r="Q5112">
        <v>0.4</v>
      </c>
      <c r="R5112">
        <v>65725</v>
      </c>
      <c r="S5112" t="str" cm="1">
        <f t="array" ref="S5112">_xlfn.IFS(E5115&lt;30,"18-29",E5115&lt;45,"30-44",TRUE,"45+")</f>
        <v>45+</v>
      </c>
      <c r="T5112" t="str" cm="1">
        <f t="array" ref="T5112">_xlfn.IFS(F5112&lt;=2,"0-2 Years",F5112&lt;=5,"3-5 Years",F5112&lt;=8,"6-8 Years",TRUE,"9-10 Years")</f>
        <v>6-8 Years</v>
      </c>
      <c r="U5112" t="str" cm="1">
        <f t="array" ref="U5112">_xlfn.IFS(P5112&gt;60,"High Risk",P5112&gt;30,"Medium Risk",TRUE,"Low Risk")</f>
        <v>High Risk</v>
      </c>
      <c r="V5112">
        <f t="shared" si="79"/>
        <v>2</v>
      </c>
    </row>
    <row r="5113" spans="1:22" hidden="1" x14ac:dyDescent="0.2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 s="2">
        <v>138023.79</v>
      </c>
      <c r="H5113">
        <v>2</v>
      </c>
      <c r="I5113">
        <v>0</v>
      </c>
      <c r="J5113">
        <v>1</v>
      </c>
      <c r="K5113" s="1">
        <v>117060.2</v>
      </c>
      <c r="L5113">
        <v>0</v>
      </c>
      <c r="M5113">
        <v>9</v>
      </c>
      <c r="N5113">
        <v>3673</v>
      </c>
      <c r="O5113">
        <v>6</v>
      </c>
      <c r="P5113">
        <v>52</v>
      </c>
      <c r="Q5113">
        <v>0.66666666666666663</v>
      </c>
      <c r="R5113">
        <v>33057</v>
      </c>
      <c r="S5113" t="str" cm="1">
        <f t="array" ref="S5113">_xlfn.IFS(E5116&lt;30,"18-29",E5116&lt;45,"30-44",TRUE,"45+")</f>
        <v>45+</v>
      </c>
      <c r="T5113" t="str" cm="1">
        <f t="array" ref="T5113">_xlfn.IFS(F5113&lt;=2,"0-2 Years",F5113&lt;=5,"3-5 Years",F5113&lt;=8,"6-8 Years",TRUE,"9-10 Years")</f>
        <v>0-2 Years</v>
      </c>
      <c r="U5113" t="str" cm="1">
        <f t="array" ref="U5113">_xlfn.IFS(P5113&gt;60,"High Risk",P5113&gt;30,"Medium Risk",TRUE,"Low Risk")</f>
        <v>Medium Risk</v>
      </c>
      <c r="V5113">
        <f t="shared" si="79"/>
        <v>1</v>
      </c>
    </row>
    <row r="5114" spans="1:22" hidden="1" x14ac:dyDescent="0.2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 s="2">
        <v>0</v>
      </c>
      <c r="H5114">
        <v>1</v>
      </c>
      <c r="I5114">
        <v>1</v>
      </c>
      <c r="J5114">
        <v>1</v>
      </c>
      <c r="K5114" s="1">
        <v>136197.65</v>
      </c>
      <c r="L5114">
        <v>0</v>
      </c>
      <c r="M5114">
        <v>16</v>
      </c>
      <c r="N5114">
        <v>4491</v>
      </c>
      <c r="O5114">
        <v>6</v>
      </c>
      <c r="P5114">
        <v>76</v>
      </c>
      <c r="Q5114">
        <v>0.375</v>
      </c>
      <c r="R5114">
        <v>71856</v>
      </c>
      <c r="S5114" t="str" cm="1">
        <f t="array" ref="S5114">_xlfn.IFS(E5117&lt;30,"18-29",E5117&lt;45,"30-44",TRUE,"45+")</f>
        <v>45+</v>
      </c>
      <c r="T5114" t="str" cm="1">
        <f t="array" ref="T5114">_xlfn.IFS(F5114&lt;=2,"0-2 Years",F5114&lt;=5,"3-5 Years",F5114&lt;=8,"6-8 Years",TRUE,"9-10 Years")</f>
        <v>3-5 Years</v>
      </c>
      <c r="U5114" t="str" cm="1">
        <f t="array" ref="U5114">_xlfn.IFS(P5114&gt;60,"High Risk",P5114&gt;30,"Medium Risk",TRUE,"Low Risk")</f>
        <v>High Risk</v>
      </c>
      <c r="V5114">
        <f t="shared" si="79"/>
        <v>5</v>
      </c>
    </row>
    <row r="5115" spans="1:22" x14ac:dyDescent="0.2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 s="2">
        <v>185513.67</v>
      </c>
      <c r="H5115">
        <v>1</v>
      </c>
      <c r="I5115">
        <v>1</v>
      </c>
      <c r="J5115">
        <v>0</v>
      </c>
      <c r="K5115" s="1">
        <v>27438.83</v>
      </c>
      <c r="L5115">
        <v>0</v>
      </c>
      <c r="M5115">
        <v>23</v>
      </c>
      <c r="N5115">
        <v>2685</v>
      </c>
      <c r="O5115">
        <v>2</v>
      </c>
      <c r="P5115">
        <v>102</v>
      </c>
      <c r="Q5115">
        <v>8.6956521739130432E-2</v>
      </c>
      <c r="R5115">
        <v>61755</v>
      </c>
      <c r="S5115" t="str" cm="1">
        <f t="array" ref="S5115">_xlfn.IFS(E5118&lt;30,"18-29",E5118&lt;45,"30-44",TRUE,"45+")</f>
        <v>30-44</v>
      </c>
      <c r="T5115" t="str" cm="1">
        <f t="array" ref="T5115">_xlfn.IFS(F5115&lt;=2,"0-2 Years",F5115&lt;=5,"3-5 Years",F5115&lt;=8,"6-8 Years",TRUE,"9-10 Years")</f>
        <v>0-2 Years</v>
      </c>
      <c r="U5115" t="str" cm="1">
        <f t="array" ref="U5115">_xlfn.IFS(P5115&gt;60,"High Risk",P5115&gt;30,"Medium Risk",TRUE,"Low Risk")</f>
        <v>High Risk</v>
      </c>
      <c r="V5115">
        <f t="shared" si="79"/>
        <v>7</v>
      </c>
    </row>
    <row r="5116" spans="1:22" x14ac:dyDescent="0.2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 s="2">
        <v>185648.56</v>
      </c>
      <c r="H5116">
        <v>1</v>
      </c>
      <c r="I5116">
        <v>0</v>
      </c>
      <c r="J5116">
        <v>0</v>
      </c>
      <c r="K5116" s="1">
        <v>192156.54</v>
      </c>
      <c r="L5116">
        <v>1</v>
      </c>
      <c r="M5116">
        <v>3</v>
      </c>
      <c r="N5116">
        <v>1908</v>
      </c>
      <c r="O5116">
        <v>2</v>
      </c>
      <c r="P5116">
        <v>35</v>
      </c>
      <c r="Q5116">
        <v>0.66666666666666663</v>
      </c>
      <c r="R5116">
        <v>5724</v>
      </c>
      <c r="S5116" t="str" cm="1">
        <f t="array" ref="S5116">_xlfn.IFS(E5119&lt;30,"18-29",E5119&lt;45,"30-44",TRUE,"45+")</f>
        <v>30-44</v>
      </c>
      <c r="T5116" t="str" cm="1">
        <f t="array" ref="T5116">_xlfn.IFS(F5116&lt;=2,"0-2 Years",F5116&lt;=5,"3-5 Years",F5116&lt;=8,"6-8 Years",TRUE,"9-10 Years")</f>
        <v>6-8 Years</v>
      </c>
      <c r="U5116" t="str" cm="1">
        <f t="array" ref="U5116">_xlfn.IFS(P5116&gt;60,"High Risk",P5116&gt;30,"Medium Risk",TRUE,"Low Risk")</f>
        <v>Medium Risk</v>
      </c>
      <c r="V5116">
        <f t="shared" si="79"/>
        <v>6</v>
      </c>
    </row>
    <row r="5117" spans="1:22" hidden="1" x14ac:dyDescent="0.2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 s="2">
        <v>102286.6</v>
      </c>
      <c r="H5117">
        <v>3</v>
      </c>
      <c r="I5117">
        <v>1</v>
      </c>
      <c r="J5117">
        <v>0</v>
      </c>
      <c r="K5117" s="1">
        <v>69409.37</v>
      </c>
      <c r="L5117">
        <v>1</v>
      </c>
      <c r="M5117">
        <v>2</v>
      </c>
      <c r="N5117">
        <v>4310</v>
      </c>
      <c r="O5117">
        <v>3</v>
      </c>
      <c r="P5117">
        <v>162</v>
      </c>
      <c r="Q5117">
        <v>1</v>
      </c>
      <c r="R5117">
        <v>8620</v>
      </c>
      <c r="S5117" t="str" cm="1">
        <f t="array" ref="S5117">_xlfn.IFS(E5120&lt;30,"18-29",E5120&lt;45,"30-44",TRUE,"45+")</f>
        <v>30-44</v>
      </c>
      <c r="T5117" t="str" cm="1">
        <f t="array" ref="T5117">_xlfn.IFS(F5117&lt;=2,"0-2 Years",F5117&lt;=5,"3-5 Years",F5117&lt;=8,"6-8 Years",TRUE,"9-10 Years")</f>
        <v>0-2 Years</v>
      </c>
      <c r="U5117" t="str" cm="1">
        <f t="array" ref="U5117">_xlfn.IFS(P5117&gt;60,"High Risk",P5117&gt;30,"Medium Risk",TRUE,"Low Risk")</f>
        <v>High Risk</v>
      </c>
      <c r="V5117">
        <f t="shared" si="79"/>
        <v>5</v>
      </c>
    </row>
    <row r="5118" spans="1:22" hidden="1" x14ac:dyDescent="0.2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 s="2">
        <v>128015.83</v>
      </c>
      <c r="H5118">
        <v>1</v>
      </c>
      <c r="I5118">
        <v>1</v>
      </c>
      <c r="J5118">
        <v>0</v>
      </c>
      <c r="K5118" s="1">
        <v>58440.43</v>
      </c>
      <c r="L5118">
        <v>0</v>
      </c>
      <c r="M5118">
        <v>22</v>
      </c>
      <c r="N5118">
        <v>4219</v>
      </c>
      <c r="O5118">
        <v>1</v>
      </c>
      <c r="P5118">
        <v>146</v>
      </c>
      <c r="Q5118">
        <v>4.5454545454545456E-2</v>
      </c>
      <c r="R5118">
        <v>92818</v>
      </c>
      <c r="S5118" t="str" cm="1">
        <f t="array" ref="S5118">_xlfn.IFS(E5121&lt;30,"18-29",E5121&lt;45,"30-44",TRUE,"45+")</f>
        <v>30-44</v>
      </c>
      <c r="T5118" t="str" cm="1">
        <f t="array" ref="T5118">_xlfn.IFS(F5118&lt;=2,"0-2 Years",F5118&lt;=5,"3-5 Years",F5118&lt;=8,"6-8 Years",TRUE,"9-10 Years")</f>
        <v>3-5 Years</v>
      </c>
      <c r="U5118" t="str" cm="1">
        <f t="array" ref="U5118">_xlfn.IFS(P5118&gt;60,"High Risk",P5118&gt;30,"Medium Risk",TRUE,"Low Risk")</f>
        <v>High Risk</v>
      </c>
      <c r="V5118">
        <f t="shared" si="79"/>
        <v>5</v>
      </c>
    </row>
    <row r="5119" spans="1:22" hidden="1" x14ac:dyDescent="0.2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 s="2">
        <v>39539.39</v>
      </c>
      <c r="H5119">
        <v>2</v>
      </c>
      <c r="I5119">
        <v>0</v>
      </c>
      <c r="J5119">
        <v>0</v>
      </c>
      <c r="K5119" s="1">
        <v>192519.39</v>
      </c>
      <c r="L5119">
        <v>0</v>
      </c>
      <c r="M5119">
        <v>11</v>
      </c>
      <c r="N5119">
        <v>3134</v>
      </c>
      <c r="O5119">
        <v>9</v>
      </c>
      <c r="P5119">
        <v>109</v>
      </c>
      <c r="Q5119">
        <v>0.81818181818181823</v>
      </c>
      <c r="R5119">
        <v>34474</v>
      </c>
      <c r="S5119" t="str" cm="1">
        <f t="array" ref="S5119">_xlfn.IFS(E5122&lt;30,"18-29",E5122&lt;45,"30-44",TRUE,"45+")</f>
        <v>18-29</v>
      </c>
      <c r="T5119" t="str" cm="1">
        <f t="array" ref="T5119">_xlfn.IFS(F5119&lt;=2,"0-2 Years",F5119&lt;=5,"3-5 Years",F5119&lt;=8,"6-8 Years",TRUE,"9-10 Years")</f>
        <v>9-10 Years</v>
      </c>
      <c r="U5119" t="str" cm="1">
        <f t="array" ref="U5119">_xlfn.IFS(P5119&gt;60,"High Risk",P5119&gt;30,"Medium Risk",TRUE,"Low Risk")</f>
        <v>High Risk</v>
      </c>
      <c r="V5119">
        <f t="shared" si="79"/>
        <v>3</v>
      </c>
    </row>
    <row r="5120" spans="1:22" hidden="1" x14ac:dyDescent="0.2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 s="2">
        <v>0</v>
      </c>
      <c r="H5120">
        <v>1</v>
      </c>
      <c r="I5120">
        <v>1</v>
      </c>
      <c r="J5120">
        <v>1</v>
      </c>
      <c r="K5120" s="1">
        <v>144874.67000000001</v>
      </c>
      <c r="L5120">
        <v>0</v>
      </c>
      <c r="M5120">
        <v>26</v>
      </c>
      <c r="N5120">
        <v>2524</v>
      </c>
      <c r="O5120">
        <v>6</v>
      </c>
      <c r="P5120">
        <v>92</v>
      </c>
      <c r="Q5120">
        <v>0.23076923076923078</v>
      </c>
      <c r="R5120">
        <v>65624</v>
      </c>
      <c r="S5120" t="str" cm="1">
        <f t="array" ref="S5120">_xlfn.IFS(E5123&lt;30,"18-29",E5123&lt;45,"30-44",TRUE,"45+")</f>
        <v>30-44</v>
      </c>
      <c r="T5120" t="str" cm="1">
        <f t="array" ref="T5120">_xlfn.IFS(F5120&lt;=2,"0-2 Years",F5120&lt;=5,"3-5 Years",F5120&lt;=8,"6-8 Years",TRUE,"9-10 Years")</f>
        <v>3-5 Years</v>
      </c>
      <c r="U5120" t="str" cm="1">
        <f t="array" ref="U5120">_xlfn.IFS(P5120&gt;60,"High Risk",P5120&gt;30,"Medium Risk",TRUE,"Low Risk")</f>
        <v>High Risk</v>
      </c>
      <c r="V5120">
        <f t="shared" si="79"/>
        <v>5</v>
      </c>
    </row>
    <row r="5121" spans="1:22" hidden="1" x14ac:dyDescent="0.2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 s="2">
        <v>77608.460000000006</v>
      </c>
      <c r="H5121">
        <v>2</v>
      </c>
      <c r="I5121">
        <v>1</v>
      </c>
      <c r="J5121">
        <v>1</v>
      </c>
      <c r="K5121" s="1">
        <v>175373.46</v>
      </c>
      <c r="L5121">
        <v>0</v>
      </c>
      <c r="M5121">
        <v>21</v>
      </c>
      <c r="N5121">
        <v>4323</v>
      </c>
      <c r="O5121">
        <v>5</v>
      </c>
      <c r="P5121">
        <v>14</v>
      </c>
      <c r="Q5121">
        <v>0.23809523809523808</v>
      </c>
      <c r="R5121">
        <v>90783</v>
      </c>
      <c r="S5121" t="str" cm="1">
        <f t="array" ref="S5121">_xlfn.IFS(E5124&lt;30,"18-29",E5124&lt;45,"30-44",TRUE,"45+")</f>
        <v>18-29</v>
      </c>
      <c r="T5121" t="str" cm="1">
        <f t="array" ref="T5121">_xlfn.IFS(F5121&lt;=2,"0-2 Years",F5121&lt;=5,"3-5 Years",F5121&lt;=8,"6-8 Years",TRUE,"9-10 Years")</f>
        <v>3-5 Years</v>
      </c>
      <c r="U5121" t="str" cm="1">
        <f t="array" ref="U5121">_xlfn.IFS(P5121&gt;60,"High Risk",P5121&gt;30,"Medium Risk",TRUE,"Low Risk")</f>
        <v>Low Risk</v>
      </c>
      <c r="V5121">
        <f t="shared" si="79"/>
        <v>0</v>
      </c>
    </row>
    <row r="5122" spans="1:22" hidden="1" x14ac:dyDescent="0.2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 s="2">
        <v>141462.13</v>
      </c>
      <c r="H5122">
        <v>1</v>
      </c>
      <c r="I5122">
        <v>1</v>
      </c>
      <c r="J5122">
        <v>0</v>
      </c>
      <c r="K5122" s="1">
        <v>440.2</v>
      </c>
      <c r="L5122">
        <v>0</v>
      </c>
      <c r="M5122">
        <v>15</v>
      </c>
      <c r="N5122">
        <v>3945</v>
      </c>
      <c r="O5122">
        <v>7</v>
      </c>
      <c r="P5122">
        <v>63</v>
      </c>
      <c r="Q5122">
        <v>0.46666666666666667</v>
      </c>
      <c r="R5122">
        <v>59175</v>
      </c>
      <c r="S5122" t="str" cm="1">
        <f t="array" ref="S5122">_xlfn.IFS(E5125&lt;30,"18-29",E5125&lt;45,"30-44",TRUE,"45+")</f>
        <v>18-29</v>
      </c>
      <c r="T5122" t="str" cm="1">
        <f t="array" ref="T5122">_xlfn.IFS(F5122&lt;=2,"0-2 Years",F5122&lt;=5,"3-5 Years",F5122&lt;=8,"6-8 Years",TRUE,"9-10 Years")</f>
        <v>3-5 Years</v>
      </c>
      <c r="U5122" t="str" cm="1">
        <f t="array" ref="U5122">_xlfn.IFS(P5122&gt;60,"High Risk",P5122&gt;30,"Medium Risk",TRUE,"Low Risk")</f>
        <v>High Risk</v>
      </c>
      <c r="V5122">
        <f t="shared" si="79"/>
        <v>5</v>
      </c>
    </row>
    <row r="5123" spans="1:22" x14ac:dyDescent="0.2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 s="2">
        <v>0</v>
      </c>
      <c r="H5123">
        <v>2</v>
      </c>
      <c r="I5123">
        <v>0</v>
      </c>
      <c r="J5123">
        <v>0</v>
      </c>
      <c r="K5123" s="1">
        <v>76637.38</v>
      </c>
      <c r="L5123">
        <v>0</v>
      </c>
      <c r="M5123">
        <v>21</v>
      </c>
      <c r="N5123">
        <v>3482</v>
      </c>
      <c r="O5123">
        <v>9</v>
      </c>
      <c r="P5123">
        <v>116</v>
      </c>
      <c r="Q5123">
        <v>0.42857142857142855</v>
      </c>
      <c r="R5123">
        <v>73122</v>
      </c>
      <c r="S5123" t="str" cm="1">
        <f t="array" ref="S5123">_xlfn.IFS(E5126&lt;30,"18-29",E5126&lt;45,"30-44",TRUE,"45+")</f>
        <v>45+</v>
      </c>
      <c r="T5123" t="str" cm="1">
        <f t="array" ref="T5123">_xlfn.IFS(F5123&lt;=2,"0-2 Years",F5123&lt;=5,"3-5 Years",F5123&lt;=8,"6-8 Years",TRUE,"9-10 Years")</f>
        <v>0-2 Years</v>
      </c>
      <c r="U5123" t="str" cm="1">
        <f t="array" ref="U5123">_xlfn.IFS(P5123&gt;60,"High Risk",P5123&gt;30,"Medium Risk",TRUE,"Low Risk")</f>
        <v>High Risk</v>
      </c>
      <c r="V5123">
        <f t="shared" ref="V5123:V5186" si="80">IF(J5123=0,3,0)+IF(G5123=0,3,0)+IF(H5123=1,2,0)+IF(E5123&gt;45,1,0)+IF(F5123&lt;3,1,0)</f>
        <v>7</v>
      </c>
    </row>
    <row r="5124" spans="1:22" x14ac:dyDescent="0.2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 s="2">
        <v>131691.32999999999</v>
      </c>
      <c r="H5124">
        <v>1</v>
      </c>
      <c r="I5124">
        <v>1</v>
      </c>
      <c r="J5124">
        <v>0</v>
      </c>
      <c r="K5124" s="1">
        <v>49480.66</v>
      </c>
      <c r="L5124">
        <v>0</v>
      </c>
      <c r="M5124">
        <v>8</v>
      </c>
      <c r="N5124">
        <v>1636</v>
      </c>
      <c r="O5124">
        <v>9</v>
      </c>
      <c r="P5124">
        <v>143</v>
      </c>
      <c r="Q5124">
        <v>1</v>
      </c>
      <c r="R5124">
        <v>13088</v>
      </c>
      <c r="S5124" t="str" cm="1">
        <f t="array" ref="S5124">_xlfn.IFS(E5127&lt;30,"18-29",E5127&lt;45,"30-44",TRUE,"45+")</f>
        <v>45+</v>
      </c>
      <c r="T5124" t="str" cm="1">
        <f t="array" ref="T5124">_xlfn.IFS(F5124&lt;=2,"0-2 Years",F5124&lt;=5,"3-5 Years",F5124&lt;=8,"6-8 Years",TRUE,"9-10 Years")</f>
        <v>0-2 Years</v>
      </c>
      <c r="U5124" t="str" cm="1">
        <f t="array" ref="U5124">_xlfn.IFS(P5124&gt;60,"High Risk",P5124&gt;30,"Medium Risk",TRUE,"Low Risk")</f>
        <v>High Risk</v>
      </c>
      <c r="V5124">
        <f t="shared" si="80"/>
        <v>6</v>
      </c>
    </row>
    <row r="5125" spans="1:22" hidden="1" x14ac:dyDescent="0.2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 s="2">
        <v>93833.86</v>
      </c>
      <c r="H5125">
        <v>1</v>
      </c>
      <c r="I5125">
        <v>0</v>
      </c>
      <c r="J5125">
        <v>1</v>
      </c>
      <c r="K5125" s="1">
        <v>10417.870000000001</v>
      </c>
      <c r="L5125">
        <v>0</v>
      </c>
      <c r="M5125">
        <v>5</v>
      </c>
      <c r="N5125">
        <v>2351</v>
      </c>
      <c r="O5125">
        <v>2</v>
      </c>
      <c r="P5125">
        <v>140</v>
      </c>
      <c r="Q5125">
        <v>0.4</v>
      </c>
      <c r="R5125">
        <v>11755</v>
      </c>
      <c r="S5125" t="str" cm="1">
        <f t="array" ref="S5125">_xlfn.IFS(E5128&lt;30,"18-29",E5128&lt;45,"30-44",TRUE,"45+")</f>
        <v>45+</v>
      </c>
      <c r="T5125" t="str" cm="1">
        <f t="array" ref="T5125">_xlfn.IFS(F5125&lt;=2,"0-2 Years",F5125&lt;=5,"3-5 Years",F5125&lt;=8,"6-8 Years",TRUE,"9-10 Years")</f>
        <v>6-8 Years</v>
      </c>
      <c r="U5125" t="str" cm="1">
        <f t="array" ref="U5125">_xlfn.IFS(P5125&gt;60,"High Risk",P5125&gt;30,"Medium Risk",TRUE,"Low Risk")</f>
        <v>High Risk</v>
      </c>
      <c r="V5125">
        <f t="shared" si="80"/>
        <v>2</v>
      </c>
    </row>
    <row r="5126" spans="1:22" hidden="1" x14ac:dyDescent="0.2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 s="2">
        <v>137933.39000000001</v>
      </c>
      <c r="H5126">
        <v>1</v>
      </c>
      <c r="I5126">
        <v>1</v>
      </c>
      <c r="J5126">
        <v>1</v>
      </c>
      <c r="K5126" s="1">
        <v>67976.570000000007</v>
      </c>
      <c r="L5126">
        <v>0</v>
      </c>
      <c r="M5126">
        <v>29</v>
      </c>
      <c r="N5126">
        <v>1206</v>
      </c>
      <c r="O5126">
        <v>2</v>
      </c>
      <c r="P5126">
        <v>96</v>
      </c>
      <c r="Q5126">
        <v>6.8965517241379309E-2</v>
      </c>
      <c r="R5126">
        <v>34974</v>
      </c>
      <c r="S5126" t="str" cm="1">
        <f t="array" ref="S5126">_xlfn.IFS(E5129&lt;30,"18-29",E5129&lt;45,"30-44",TRUE,"45+")</f>
        <v>30-44</v>
      </c>
      <c r="T5126" t="str" cm="1">
        <f t="array" ref="T5126">_xlfn.IFS(F5126&lt;=2,"0-2 Years",F5126&lt;=5,"3-5 Years",F5126&lt;=8,"6-8 Years",TRUE,"9-10 Years")</f>
        <v>6-8 Years</v>
      </c>
      <c r="U5126" t="str" cm="1">
        <f t="array" ref="U5126">_xlfn.IFS(P5126&gt;60,"High Risk",P5126&gt;30,"Medium Risk",TRUE,"Low Risk")</f>
        <v>High Risk</v>
      </c>
      <c r="V5126">
        <f t="shared" si="80"/>
        <v>3</v>
      </c>
    </row>
    <row r="5127" spans="1:22" hidden="1" x14ac:dyDescent="0.2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 s="2">
        <v>105770.14</v>
      </c>
      <c r="H5127">
        <v>1</v>
      </c>
      <c r="I5127">
        <v>0</v>
      </c>
      <c r="J5127">
        <v>1</v>
      </c>
      <c r="K5127" s="1">
        <v>140929.98000000001</v>
      </c>
      <c r="L5127">
        <v>1</v>
      </c>
      <c r="M5127">
        <v>9</v>
      </c>
      <c r="N5127">
        <v>4773</v>
      </c>
      <c r="O5127">
        <v>5</v>
      </c>
      <c r="P5127">
        <v>1</v>
      </c>
      <c r="Q5127">
        <v>0.55555555555555558</v>
      </c>
      <c r="R5127">
        <v>42957</v>
      </c>
      <c r="S5127" t="str" cm="1">
        <f t="array" ref="S5127">_xlfn.IFS(E5130&lt;30,"18-29",E5130&lt;45,"30-44",TRUE,"45+")</f>
        <v>30-44</v>
      </c>
      <c r="T5127" t="str" cm="1">
        <f t="array" ref="T5127">_xlfn.IFS(F5127&lt;=2,"0-2 Years",F5127&lt;=5,"3-5 Years",F5127&lt;=8,"6-8 Years",TRUE,"9-10 Years")</f>
        <v>6-8 Years</v>
      </c>
      <c r="U5127" t="str" cm="1">
        <f t="array" ref="U5127">_xlfn.IFS(P5127&gt;60,"High Risk",P5127&gt;30,"Medium Risk",TRUE,"Low Risk")</f>
        <v>Low Risk</v>
      </c>
      <c r="V5127">
        <f t="shared" si="80"/>
        <v>3</v>
      </c>
    </row>
    <row r="5128" spans="1:22" hidden="1" x14ac:dyDescent="0.2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 s="2">
        <v>0</v>
      </c>
      <c r="H5128">
        <v>2</v>
      </c>
      <c r="I5128">
        <v>0</v>
      </c>
      <c r="J5128">
        <v>1</v>
      </c>
      <c r="K5128" s="1">
        <v>47139.06</v>
      </c>
      <c r="L5128">
        <v>0</v>
      </c>
      <c r="M5128">
        <v>18</v>
      </c>
      <c r="N5128">
        <v>630</v>
      </c>
      <c r="O5128">
        <v>8</v>
      </c>
      <c r="P5128">
        <v>165</v>
      </c>
      <c r="Q5128">
        <v>0.44444444444444442</v>
      </c>
      <c r="R5128">
        <v>11340</v>
      </c>
      <c r="S5128" t="str" cm="1">
        <f t="array" ref="S5128">_xlfn.IFS(E5131&lt;30,"18-29",E5131&lt;45,"30-44",TRUE,"45+")</f>
        <v>30-44</v>
      </c>
      <c r="T5128" t="str" cm="1">
        <f t="array" ref="T5128">_xlfn.IFS(F5128&lt;=2,"0-2 Years",F5128&lt;=5,"3-5 Years",F5128&lt;=8,"6-8 Years",TRUE,"9-10 Years")</f>
        <v>3-5 Years</v>
      </c>
      <c r="U5128" t="str" cm="1">
        <f t="array" ref="U5128">_xlfn.IFS(P5128&gt;60,"High Risk",P5128&gt;30,"Medium Risk",TRUE,"Low Risk")</f>
        <v>High Risk</v>
      </c>
      <c r="V5128">
        <f t="shared" si="80"/>
        <v>4</v>
      </c>
    </row>
    <row r="5129" spans="1:22" hidden="1" x14ac:dyDescent="0.2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 s="2">
        <v>0</v>
      </c>
      <c r="H5129">
        <v>2</v>
      </c>
      <c r="I5129">
        <v>0</v>
      </c>
      <c r="J5129">
        <v>1</v>
      </c>
      <c r="K5129" s="1">
        <v>126241.4</v>
      </c>
      <c r="L5129">
        <v>1</v>
      </c>
      <c r="M5129">
        <v>20</v>
      </c>
      <c r="N5129">
        <v>1130</v>
      </c>
      <c r="O5129">
        <v>9</v>
      </c>
      <c r="P5129">
        <v>108</v>
      </c>
      <c r="Q5129">
        <v>0.45</v>
      </c>
      <c r="R5129">
        <v>22600</v>
      </c>
      <c r="S5129" t="str" cm="1">
        <f t="array" ref="S5129">_xlfn.IFS(E5132&lt;30,"18-29",E5132&lt;45,"30-44",TRUE,"45+")</f>
        <v>30-44</v>
      </c>
      <c r="T5129" t="str" cm="1">
        <f t="array" ref="T5129">_xlfn.IFS(F5129&lt;=2,"0-2 Years",F5129&lt;=5,"3-5 Years",F5129&lt;=8,"6-8 Years",TRUE,"9-10 Years")</f>
        <v>6-8 Years</v>
      </c>
      <c r="U5129" t="str" cm="1">
        <f t="array" ref="U5129">_xlfn.IFS(P5129&gt;60,"High Risk",P5129&gt;30,"Medium Risk",TRUE,"Low Risk")</f>
        <v>High Risk</v>
      </c>
      <c r="V5129">
        <f t="shared" si="80"/>
        <v>3</v>
      </c>
    </row>
    <row r="5130" spans="1:22" hidden="1" x14ac:dyDescent="0.2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 s="2">
        <v>166328.65</v>
      </c>
      <c r="H5130">
        <v>2</v>
      </c>
      <c r="I5130">
        <v>0</v>
      </c>
      <c r="J5130">
        <v>1</v>
      </c>
      <c r="K5130" s="1">
        <v>22614.19</v>
      </c>
      <c r="L5130">
        <v>0</v>
      </c>
      <c r="M5130">
        <v>13</v>
      </c>
      <c r="N5130">
        <v>2578</v>
      </c>
      <c r="O5130">
        <v>7</v>
      </c>
      <c r="P5130">
        <v>20</v>
      </c>
      <c r="Q5130">
        <v>0.53846153846153844</v>
      </c>
      <c r="R5130">
        <v>33514</v>
      </c>
      <c r="S5130" t="str" cm="1">
        <f t="array" ref="S5130">_xlfn.IFS(E5133&lt;30,"18-29",E5133&lt;45,"30-44",TRUE,"45+")</f>
        <v>30-44</v>
      </c>
      <c r="T5130" t="str" cm="1">
        <f t="array" ref="T5130">_xlfn.IFS(F5130&lt;=2,"0-2 Years",F5130&lt;=5,"3-5 Years",F5130&lt;=8,"6-8 Years",TRUE,"9-10 Years")</f>
        <v>3-5 Years</v>
      </c>
      <c r="U5130" t="str" cm="1">
        <f t="array" ref="U5130">_xlfn.IFS(P5130&gt;60,"High Risk",P5130&gt;30,"Medium Risk",TRUE,"Low Risk")</f>
        <v>Low Risk</v>
      </c>
      <c r="V5130">
        <f t="shared" si="80"/>
        <v>0</v>
      </c>
    </row>
    <row r="5131" spans="1:22" x14ac:dyDescent="0.2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 s="2">
        <v>164307.76999999999</v>
      </c>
      <c r="H5131">
        <v>1</v>
      </c>
      <c r="I5131">
        <v>1</v>
      </c>
      <c r="J5131">
        <v>0</v>
      </c>
      <c r="K5131" s="1">
        <v>48498.19</v>
      </c>
      <c r="L5131">
        <v>0</v>
      </c>
      <c r="M5131">
        <v>3</v>
      </c>
      <c r="N5131">
        <v>1870</v>
      </c>
      <c r="O5131">
        <v>1</v>
      </c>
      <c r="P5131">
        <v>134</v>
      </c>
      <c r="Q5131">
        <v>0.33333333333333331</v>
      </c>
      <c r="R5131">
        <v>5610</v>
      </c>
      <c r="S5131" t="str" cm="1">
        <f t="array" ref="S5131">_xlfn.IFS(E5134&lt;30,"18-29",E5134&lt;45,"30-44",TRUE,"45+")</f>
        <v>45+</v>
      </c>
      <c r="T5131" t="str" cm="1">
        <f t="array" ref="T5131">_xlfn.IFS(F5131&lt;=2,"0-2 Years",F5131&lt;=5,"3-5 Years",F5131&lt;=8,"6-8 Years",TRUE,"9-10 Years")</f>
        <v>0-2 Years</v>
      </c>
      <c r="U5131" t="str" cm="1">
        <f t="array" ref="U5131">_xlfn.IFS(P5131&gt;60,"High Risk",P5131&gt;30,"Medium Risk",TRUE,"Low Risk")</f>
        <v>High Risk</v>
      </c>
      <c r="V5131">
        <f t="shared" si="80"/>
        <v>6</v>
      </c>
    </row>
    <row r="5132" spans="1:22" hidden="1" x14ac:dyDescent="0.2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 s="2">
        <v>163965.69</v>
      </c>
      <c r="H5132">
        <v>2</v>
      </c>
      <c r="I5132">
        <v>0</v>
      </c>
      <c r="J5132">
        <v>1</v>
      </c>
      <c r="K5132" s="1">
        <v>103511.26</v>
      </c>
      <c r="L5132">
        <v>0</v>
      </c>
      <c r="M5132">
        <v>19</v>
      </c>
      <c r="N5132">
        <v>3523</v>
      </c>
      <c r="O5132">
        <v>3</v>
      </c>
      <c r="P5132">
        <v>81</v>
      </c>
      <c r="Q5132">
        <v>0.15789473684210525</v>
      </c>
      <c r="R5132">
        <v>66937</v>
      </c>
      <c r="S5132" t="str" cm="1">
        <f t="array" ref="S5132">_xlfn.IFS(E5135&lt;30,"18-29",E5135&lt;45,"30-44",TRUE,"45+")</f>
        <v>30-44</v>
      </c>
      <c r="T5132" t="str" cm="1">
        <f t="array" ref="T5132">_xlfn.IFS(F5132&lt;=2,"0-2 Years",F5132&lt;=5,"3-5 Years",F5132&lt;=8,"6-8 Years",TRUE,"9-10 Years")</f>
        <v>9-10 Years</v>
      </c>
      <c r="U5132" t="str" cm="1">
        <f t="array" ref="U5132">_xlfn.IFS(P5132&gt;60,"High Risk",P5132&gt;30,"Medium Risk",TRUE,"Low Risk")</f>
        <v>High Risk</v>
      </c>
      <c r="V5132">
        <f t="shared" si="80"/>
        <v>0</v>
      </c>
    </row>
    <row r="5133" spans="1:22" hidden="1" x14ac:dyDescent="0.2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 s="2">
        <v>125608.72</v>
      </c>
      <c r="H5133">
        <v>1</v>
      </c>
      <c r="I5133">
        <v>1</v>
      </c>
      <c r="J5133">
        <v>0</v>
      </c>
      <c r="K5133" s="1">
        <v>122073.48</v>
      </c>
      <c r="L5133">
        <v>0</v>
      </c>
      <c r="M5133">
        <v>8</v>
      </c>
      <c r="N5133">
        <v>4364</v>
      </c>
      <c r="O5133">
        <v>6</v>
      </c>
      <c r="P5133">
        <v>115</v>
      </c>
      <c r="Q5133">
        <v>0.75</v>
      </c>
      <c r="R5133">
        <v>34912</v>
      </c>
      <c r="S5133" t="str" cm="1">
        <f t="array" ref="S5133">_xlfn.IFS(E5136&lt;30,"18-29",E5136&lt;45,"30-44",TRUE,"45+")</f>
        <v>45+</v>
      </c>
      <c r="T5133" t="str" cm="1">
        <f t="array" ref="T5133">_xlfn.IFS(F5133&lt;=2,"0-2 Years",F5133&lt;=5,"3-5 Years",F5133&lt;=8,"6-8 Years",TRUE,"9-10 Years")</f>
        <v>6-8 Years</v>
      </c>
      <c r="U5133" t="str" cm="1">
        <f t="array" ref="U5133">_xlfn.IFS(P5133&gt;60,"High Risk",P5133&gt;30,"Medium Risk",TRUE,"Low Risk")</f>
        <v>High Risk</v>
      </c>
      <c r="V5133">
        <f t="shared" si="80"/>
        <v>5</v>
      </c>
    </row>
    <row r="5134" spans="1:22" x14ac:dyDescent="0.2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 s="2">
        <v>0</v>
      </c>
      <c r="H5134">
        <v>1</v>
      </c>
      <c r="I5134">
        <v>1</v>
      </c>
      <c r="J5134">
        <v>0</v>
      </c>
      <c r="K5134" s="1">
        <v>65535.56</v>
      </c>
      <c r="L5134">
        <v>0</v>
      </c>
      <c r="M5134">
        <v>25</v>
      </c>
      <c r="N5134">
        <v>1077</v>
      </c>
      <c r="O5134">
        <v>9</v>
      </c>
      <c r="P5134">
        <v>16</v>
      </c>
      <c r="Q5134">
        <v>0.36</v>
      </c>
      <c r="R5134">
        <v>26925</v>
      </c>
      <c r="S5134" t="str" cm="1">
        <f t="array" ref="S5134">_xlfn.IFS(E5137&lt;30,"18-29",E5137&lt;45,"30-44",TRUE,"45+")</f>
        <v>30-44</v>
      </c>
      <c r="T5134" t="str" cm="1">
        <f t="array" ref="T5134">_xlfn.IFS(F5134&lt;=2,"0-2 Years",F5134&lt;=5,"3-5 Years",F5134&lt;=8,"6-8 Years",TRUE,"9-10 Years")</f>
        <v>9-10 Years</v>
      </c>
      <c r="U5134" t="str" cm="1">
        <f t="array" ref="U5134">_xlfn.IFS(P5134&gt;60,"High Risk",P5134&gt;30,"Medium Risk",TRUE,"Low Risk")</f>
        <v>Low Risk</v>
      </c>
      <c r="V5134">
        <f t="shared" si="80"/>
        <v>9</v>
      </c>
    </row>
    <row r="5135" spans="1:22" hidden="1" x14ac:dyDescent="0.2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 s="2">
        <v>118433.94</v>
      </c>
      <c r="H5135">
        <v>1</v>
      </c>
      <c r="I5135">
        <v>0</v>
      </c>
      <c r="J5135">
        <v>1</v>
      </c>
      <c r="K5135" s="1">
        <v>160060.9</v>
      </c>
      <c r="L5135">
        <v>0</v>
      </c>
      <c r="M5135">
        <v>25</v>
      </c>
      <c r="N5135">
        <v>2604</v>
      </c>
      <c r="O5135">
        <v>1</v>
      </c>
      <c r="P5135">
        <v>117</v>
      </c>
      <c r="Q5135">
        <v>0.04</v>
      </c>
      <c r="R5135">
        <v>65100</v>
      </c>
      <c r="S5135" t="str" cm="1">
        <f t="array" ref="S5135">_xlfn.IFS(E5138&lt;30,"18-29",E5138&lt;45,"30-44",TRUE,"45+")</f>
        <v>45+</v>
      </c>
      <c r="T5135" t="str" cm="1">
        <f t="array" ref="T5135">_xlfn.IFS(F5135&lt;=2,"0-2 Years",F5135&lt;=5,"3-5 Years",F5135&lt;=8,"6-8 Years",TRUE,"9-10 Years")</f>
        <v>6-8 Years</v>
      </c>
      <c r="U5135" t="str" cm="1">
        <f t="array" ref="U5135">_xlfn.IFS(P5135&gt;60,"High Risk",P5135&gt;30,"Medium Risk",TRUE,"Low Risk")</f>
        <v>High Risk</v>
      </c>
      <c r="V5135">
        <f t="shared" si="80"/>
        <v>2</v>
      </c>
    </row>
    <row r="5136" spans="1:22" x14ac:dyDescent="0.2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 s="2">
        <v>98488.08</v>
      </c>
      <c r="H5136">
        <v>1</v>
      </c>
      <c r="I5136">
        <v>1</v>
      </c>
      <c r="J5136">
        <v>0</v>
      </c>
      <c r="K5136" s="1">
        <v>155879.57</v>
      </c>
      <c r="L5136">
        <v>1</v>
      </c>
      <c r="M5136">
        <v>28</v>
      </c>
      <c r="N5136">
        <v>2179</v>
      </c>
      <c r="O5136">
        <v>8</v>
      </c>
      <c r="P5136">
        <v>66</v>
      </c>
      <c r="Q5136">
        <v>0.2857142857142857</v>
      </c>
      <c r="R5136">
        <v>61012</v>
      </c>
      <c r="S5136" t="str" cm="1">
        <f t="array" ref="S5136">_xlfn.IFS(E5139&lt;30,"18-29",E5139&lt;45,"30-44",TRUE,"45+")</f>
        <v>45+</v>
      </c>
      <c r="T5136" t="str" cm="1">
        <f t="array" ref="T5136">_xlfn.IFS(F5136&lt;=2,"0-2 Years",F5136&lt;=5,"3-5 Years",F5136&lt;=8,"6-8 Years",TRUE,"9-10 Years")</f>
        <v>9-10 Years</v>
      </c>
      <c r="U5136" t="str" cm="1">
        <f t="array" ref="U5136">_xlfn.IFS(P5136&gt;60,"High Risk",P5136&gt;30,"Medium Risk",TRUE,"Low Risk")</f>
        <v>High Risk</v>
      </c>
      <c r="V5136">
        <f t="shared" si="80"/>
        <v>6</v>
      </c>
    </row>
    <row r="5137" spans="1:22" hidden="1" x14ac:dyDescent="0.2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 s="2">
        <v>0</v>
      </c>
      <c r="H5137">
        <v>2</v>
      </c>
      <c r="I5137">
        <v>0</v>
      </c>
      <c r="J5137">
        <v>1</v>
      </c>
      <c r="K5137" s="1">
        <v>194416.58</v>
      </c>
      <c r="L5137">
        <v>0</v>
      </c>
      <c r="M5137">
        <v>5</v>
      </c>
      <c r="N5137">
        <v>1697</v>
      </c>
      <c r="O5137">
        <v>8</v>
      </c>
      <c r="P5137">
        <v>177</v>
      </c>
      <c r="Q5137">
        <v>1</v>
      </c>
      <c r="R5137">
        <v>8485</v>
      </c>
      <c r="S5137" t="str" cm="1">
        <f t="array" ref="S5137">_xlfn.IFS(E5140&lt;30,"18-29",E5140&lt;45,"30-44",TRUE,"45+")</f>
        <v>30-44</v>
      </c>
      <c r="T5137" t="str" cm="1">
        <f t="array" ref="T5137">_xlfn.IFS(F5137&lt;=2,"0-2 Years",F5137&lt;=5,"3-5 Years",F5137&lt;=8,"6-8 Years",TRUE,"9-10 Years")</f>
        <v>3-5 Years</v>
      </c>
      <c r="U5137" t="str" cm="1">
        <f t="array" ref="U5137">_xlfn.IFS(P5137&gt;60,"High Risk",P5137&gt;30,"Medium Risk",TRUE,"Low Risk")</f>
        <v>High Risk</v>
      </c>
      <c r="V5137">
        <f t="shared" si="80"/>
        <v>3</v>
      </c>
    </row>
    <row r="5138" spans="1:22" hidden="1" x14ac:dyDescent="0.2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 s="2">
        <v>98362.35</v>
      </c>
      <c r="H5138">
        <v>2</v>
      </c>
      <c r="I5138">
        <v>1</v>
      </c>
      <c r="J5138">
        <v>1</v>
      </c>
      <c r="K5138" s="1">
        <v>21630.21</v>
      </c>
      <c r="L5138">
        <v>0</v>
      </c>
      <c r="M5138">
        <v>19</v>
      </c>
      <c r="N5138">
        <v>679</v>
      </c>
      <c r="O5138">
        <v>6</v>
      </c>
      <c r="P5138">
        <v>103</v>
      </c>
      <c r="Q5138">
        <v>0.31578947368421051</v>
      </c>
      <c r="R5138">
        <v>12901</v>
      </c>
      <c r="S5138" t="str" cm="1">
        <f t="array" ref="S5138">_xlfn.IFS(E5141&lt;30,"18-29",E5141&lt;45,"30-44",TRUE,"45+")</f>
        <v>45+</v>
      </c>
      <c r="T5138" t="str" cm="1">
        <f t="array" ref="T5138">_xlfn.IFS(F5138&lt;=2,"0-2 Years",F5138&lt;=5,"3-5 Years",F5138&lt;=8,"6-8 Years",TRUE,"9-10 Years")</f>
        <v>9-10 Years</v>
      </c>
      <c r="U5138" t="str" cm="1">
        <f t="array" ref="U5138">_xlfn.IFS(P5138&gt;60,"High Risk",P5138&gt;30,"Medium Risk",TRUE,"Low Risk")</f>
        <v>High Risk</v>
      </c>
      <c r="V5138">
        <f t="shared" si="80"/>
        <v>1</v>
      </c>
    </row>
    <row r="5139" spans="1:22" hidden="1" x14ac:dyDescent="0.2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 s="2">
        <v>144237.91</v>
      </c>
      <c r="H5139">
        <v>4</v>
      </c>
      <c r="I5139">
        <v>1</v>
      </c>
      <c r="J5139">
        <v>0</v>
      </c>
      <c r="K5139" s="1">
        <v>157143.60999999999</v>
      </c>
      <c r="L5139">
        <v>1</v>
      </c>
      <c r="M5139">
        <v>24</v>
      </c>
      <c r="N5139">
        <v>774</v>
      </c>
      <c r="O5139">
        <v>3</v>
      </c>
      <c r="P5139">
        <v>102</v>
      </c>
      <c r="Q5139">
        <v>0.125</v>
      </c>
      <c r="R5139">
        <v>18576</v>
      </c>
      <c r="S5139" t="str" cm="1">
        <f t="array" ref="S5139">_xlfn.IFS(E5142&lt;30,"18-29",E5142&lt;45,"30-44",TRUE,"45+")</f>
        <v>18-29</v>
      </c>
      <c r="T5139" t="str" cm="1">
        <f t="array" ref="T5139">_xlfn.IFS(F5139&lt;=2,"0-2 Years",F5139&lt;=5,"3-5 Years",F5139&lt;=8,"6-8 Years",TRUE,"9-10 Years")</f>
        <v>6-8 Years</v>
      </c>
      <c r="U5139" t="str" cm="1">
        <f t="array" ref="U5139">_xlfn.IFS(P5139&gt;60,"High Risk",P5139&gt;30,"Medium Risk",TRUE,"Low Risk")</f>
        <v>High Risk</v>
      </c>
      <c r="V5139">
        <f t="shared" si="80"/>
        <v>4</v>
      </c>
    </row>
    <row r="5140" spans="1:22" hidden="1" x14ac:dyDescent="0.2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 s="2">
        <v>0</v>
      </c>
      <c r="H5140">
        <v>1</v>
      </c>
      <c r="I5140">
        <v>0</v>
      </c>
      <c r="J5140">
        <v>1</v>
      </c>
      <c r="K5140" s="1">
        <v>52796.31</v>
      </c>
      <c r="L5140">
        <v>0</v>
      </c>
      <c r="M5140">
        <v>5</v>
      </c>
      <c r="N5140">
        <v>1238</v>
      </c>
      <c r="O5140">
        <v>0</v>
      </c>
      <c r="P5140">
        <v>175</v>
      </c>
      <c r="Q5140">
        <v>0</v>
      </c>
      <c r="R5140">
        <v>6190</v>
      </c>
      <c r="S5140" t="str" cm="1">
        <f t="array" ref="S5140">_xlfn.IFS(E5143&lt;30,"18-29",E5143&lt;45,"30-44",TRUE,"45+")</f>
        <v>30-44</v>
      </c>
      <c r="T5140" t="str" cm="1">
        <f t="array" ref="T5140">_xlfn.IFS(F5140&lt;=2,"0-2 Years",F5140&lt;=5,"3-5 Years",F5140&lt;=8,"6-8 Years",TRUE,"9-10 Years")</f>
        <v>6-8 Years</v>
      </c>
      <c r="U5140" t="str" cm="1">
        <f t="array" ref="U5140">_xlfn.IFS(P5140&gt;60,"High Risk",P5140&gt;30,"Medium Risk",TRUE,"Low Risk")</f>
        <v>High Risk</v>
      </c>
      <c r="V5140">
        <f t="shared" si="80"/>
        <v>5</v>
      </c>
    </row>
    <row r="5141" spans="1:22" x14ac:dyDescent="0.2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 s="2">
        <v>0</v>
      </c>
      <c r="H5141">
        <v>1</v>
      </c>
      <c r="I5141">
        <v>1</v>
      </c>
      <c r="J5141">
        <v>0</v>
      </c>
      <c r="K5141" s="1">
        <v>121798.52</v>
      </c>
      <c r="L5141">
        <v>1</v>
      </c>
      <c r="M5141">
        <v>17</v>
      </c>
      <c r="N5141">
        <v>4224</v>
      </c>
      <c r="O5141">
        <v>6</v>
      </c>
      <c r="P5141">
        <v>145</v>
      </c>
      <c r="Q5141">
        <v>0.35294117647058826</v>
      </c>
      <c r="R5141">
        <v>71808</v>
      </c>
      <c r="S5141" t="str" cm="1">
        <f t="array" ref="S5141">_xlfn.IFS(E5144&lt;30,"18-29",E5144&lt;45,"30-44",TRUE,"45+")</f>
        <v>45+</v>
      </c>
      <c r="T5141" t="str" cm="1">
        <f t="array" ref="T5141">_xlfn.IFS(F5141&lt;=2,"0-2 Years",F5141&lt;=5,"3-5 Years",F5141&lt;=8,"6-8 Years",TRUE,"9-10 Years")</f>
        <v>3-5 Years</v>
      </c>
      <c r="U5141" t="str" cm="1">
        <f t="array" ref="U5141">_xlfn.IFS(P5141&gt;60,"High Risk",P5141&gt;30,"Medium Risk",TRUE,"Low Risk")</f>
        <v>High Risk</v>
      </c>
      <c r="V5141">
        <f t="shared" si="80"/>
        <v>9</v>
      </c>
    </row>
    <row r="5142" spans="1:22" hidden="1" x14ac:dyDescent="0.2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 s="2">
        <v>105767.28</v>
      </c>
      <c r="H5142">
        <v>2</v>
      </c>
      <c r="I5142">
        <v>0</v>
      </c>
      <c r="J5142">
        <v>0</v>
      </c>
      <c r="K5142" s="1">
        <v>41104.82</v>
      </c>
      <c r="L5142">
        <v>0</v>
      </c>
      <c r="M5142">
        <v>9</v>
      </c>
      <c r="N5142">
        <v>3523</v>
      </c>
      <c r="O5142">
        <v>6</v>
      </c>
      <c r="P5142">
        <v>155</v>
      </c>
      <c r="Q5142">
        <v>0.66666666666666663</v>
      </c>
      <c r="R5142">
        <v>31707</v>
      </c>
      <c r="S5142" t="str" cm="1">
        <f t="array" ref="S5142">_xlfn.IFS(E5145&lt;30,"18-29",E5145&lt;45,"30-44",TRUE,"45+")</f>
        <v>30-44</v>
      </c>
      <c r="T5142" t="str" cm="1">
        <f t="array" ref="T5142">_xlfn.IFS(F5142&lt;=2,"0-2 Years",F5142&lt;=5,"3-5 Years",F5142&lt;=8,"6-8 Years",TRUE,"9-10 Years")</f>
        <v>3-5 Years</v>
      </c>
      <c r="U5142" t="str" cm="1">
        <f t="array" ref="U5142">_xlfn.IFS(P5142&gt;60,"High Risk",P5142&gt;30,"Medium Risk",TRUE,"Low Risk")</f>
        <v>High Risk</v>
      </c>
      <c r="V5142">
        <f t="shared" si="80"/>
        <v>3</v>
      </c>
    </row>
    <row r="5143" spans="1:22" x14ac:dyDescent="0.2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 s="2">
        <v>0</v>
      </c>
      <c r="H5143">
        <v>2</v>
      </c>
      <c r="I5143">
        <v>1</v>
      </c>
      <c r="J5143">
        <v>0</v>
      </c>
      <c r="K5143" s="1">
        <v>10604.48</v>
      </c>
      <c r="L5143">
        <v>0</v>
      </c>
      <c r="M5143">
        <v>27</v>
      </c>
      <c r="N5143">
        <v>400</v>
      </c>
      <c r="O5143">
        <v>8</v>
      </c>
      <c r="P5143">
        <v>74</v>
      </c>
      <c r="Q5143">
        <v>0.29629629629629628</v>
      </c>
      <c r="R5143">
        <v>10800</v>
      </c>
      <c r="S5143" t="str" cm="1">
        <f t="array" ref="S5143">_xlfn.IFS(E5146&lt;30,"18-29",E5146&lt;45,"30-44",TRUE,"45+")</f>
        <v>18-29</v>
      </c>
      <c r="T5143" t="str" cm="1">
        <f t="array" ref="T5143">_xlfn.IFS(F5143&lt;=2,"0-2 Years",F5143&lt;=5,"3-5 Years",F5143&lt;=8,"6-8 Years",TRUE,"9-10 Years")</f>
        <v>9-10 Years</v>
      </c>
      <c r="U5143" t="str" cm="1">
        <f t="array" ref="U5143">_xlfn.IFS(P5143&gt;60,"High Risk",P5143&gt;30,"Medium Risk",TRUE,"Low Risk")</f>
        <v>High Risk</v>
      </c>
      <c r="V5143">
        <f t="shared" si="80"/>
        <v>6</v>
      </c>
    </row>
    <row r="5144" spans="1:22" x14ac:dyDescent="0.2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 s="2">
        <v>0</v>
      </c>
      <c r="H5144">
        <v>2</v>
      </c>
      <c r="I5144">
        <v>0</v>
      </c>
      <c r="J5144">
        <v>0</v>
      </c>
      <c r="K5144" s="1">
        <v>78563.66</v>
      </c>
      <c r="L5144">
        <v>0</v>
      </c>
      <c r="M5144">
        <v>14</v>
      </c>
      <c r="N5144">
        <v>2999</v>
      </c>
      <c r="O5144">
        <v>3</v>
      </c>
      <c r="P5144">
        <v>74</v>
      </c>
      <c r="Q5144">
        <v>0.21428571428571427</v>
      </c>
      <c r="R5144">
        <v>41986</v>
      </c>
      <c r="S5144" t="str" cm="1">
        <f t="array" ref="S5144">_xlfn.IFS(E5147&lt;30,"18-29",E5147&lt;45,"30-44",TRUE,"45+")</f>
        <v>30-44</v>
      </c>
      <c r="T5144" t="str" cm="1">
        <f t="array" ref="T5144">_xlfn.IFS(F5144&lt;=2,"0-2 Years",F5144&lt;=5,"3-5 Years",F5144&lt;=8,"6-8 Years",TRUE,"9-10 Years")</f>
        <v>3-5 Years</v>
      </c>
      <c r="U5144" t="str" cm="1">
        <f t="array" ref="U5144">_xlfn.IFS(P5144&gt;60,"High Risk",P5144&gt;30,"Medium Risk",TRUE,"Low Risk")</f>
        <v>High Risk</v>
      </c>
      <c r="V5144">
        <f t="shared" si="80"/>
        <v>7</v>
      </c>
    </row>
    <row r="5145" spans="1:22" x14ac:dyDescent="0.2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 s="2">
        <v>0</v>
      </c>
      <c r="H5145">
        <v>1</v>
      </c>
      <c r="I5145">
        <v>1</v>
      </c>
      <c r="J5145">
        <v>1</v>
      </c>
      <c r="K5145" s="1">
        <v>170821.43</v>
      </c>
      <c r="L5145">
        <v>1</v>
      </c>
      <c r="M5145">
        <v>30</v>
      </c>
      <c r="N5145">
        <v>1178</v>
      </c>
      <c r="O5145">
        <v>7</v>
      </c>
      <c r="P5145">
        <v>32</v>
      </c>
      <c r="Q5145">
        <v>0.23333333333333334</v>
      </c>
      <c r="R5145">
        <v>35340</v>
      </c>
      <c r="S5145" t="str" cm="1">
        <f t="array" ref="S5145">_xlfn.IFS(E5148&lt;30,"18-29",E5148&lt;45,"30-44",TRUE,"45+")</f>
        <v>30-44</v>
      </c>
      <c r="T5145" t="str" cm="1">
        <f t="array" ref="T5145">_xlfn.IFS(F5145&lt;=2,"0-2 Years",F5145&lt;=5,"3-5 Years",F5145&lt;=8,"6-8 Years",TRUE,"9-10 Years")</f>
        <v>0-2 Years</v>
      </c>
      <c r="U5145" t="str" cm="1">
        <f t="array" ref="U5145">_xlfn.IFS(P5145&gt;60,"High Risk",P5145&gt;30,"Medium Risk",TRUE,"Low Risk")</f>
        <v>Medium Risk</v>
      </c>
      <c r="V5145">
        <f t="shared" si="80"/>
        <v>6</v>
      </c>
    </row>
    <row r="5146" spans="1:22" hidden="1" x14ac:dyDescent="0.2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 s="2">
        <v>134467.26</v>
      </c>
      <c r="H5146">
        <v>1</v>
      </c>
      <c r="I5146">
        <v>1</v>
      </c>
      <c r="J5146">
        <v>1</v>
      </c>
      <c r="K5146" s="1">
        <v>113266.09</v>
      </c>
      <c r="L5146">
        <v>0</v>
      </c>
      <c r="M5146">
        <v>29</v>
      </c>
      <c r="N5146">
        <v>803</v>
      </c>
      <c r="O5146">
        <v>9</v>
      </c>
      <c r="P5146">
        <v>153</v>
      </c>
      <c r="Q5146">
        <v>0.31034482758620691</v>
      </c>
      <c r="R5146">
        <v>23287</v>
      </c>
      <c r="S5146" t="str" cm="1">
        <f t="array" ref="S5146">_xlfn.IFS(E5149&lt;30,"18-29",E5149&lt;45,"30-44",TRUE,"45+")</f>
        <v>30-44</v>
      </c>
      <c r="T5146" t="str" cm="1">
        <f t="array" ref="T5146">_xlfn.IFS(F5146&lt;=2,"0-2 Years",F5146&lt;=5,"3-5 Years",F5146&lt;=8,"6-8 Years",TRUE,"9-10 Years")</f>
        <v>3-5 Years</v>
      </c>
      <c r="U5146" t="str" cm="1">
        <f t="array" ref="U5146">_xlfn.IFS(P5146&gt;60,"High Risk",P5146&gt;30,"Medium Risk",TRUE,"Low Risk")</f>
        <v>High Risk</v>
      </c>
      <c r="V5146">
        <f t="shared" si="80"/>
        <v>2</v>
      </c>
    </row>
    <row r="5147" spans="1:22" hidden="1" x14ac:dyDescent="0.2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 s="2">
        <v>138515.01999999999</v>
      </c>
      <c r="H5147">
        <v>1</v>
      </c>
      <c r="I5147">
        <v>1</v>
      </c>
      <c r="J5147">
        <v>1</v>
      </c>
      <c r="K5147" s="1">
        <v>171768.76</v>
      </c>
      <c r="L5147">
        <v>0</v>
      </c>
      <c r="M5147">
        <v>26</v>
      </c>
      <c r="N5147">
        <v>3118</v>
      </c>
      <c r="O5147">
        <v>1</v>
      </c>
      <c r="P5147">
        <v>162</v>
      </c>
      <c r="Q5147">
        <v>3.8461538461538464E-2</v>
      </c>
      <c r="R5147">
        <v>81068</v>
      </c>
      <c r="S5147" t="str" cm="1">
        <f t="array" ref="S5147">_xlfn.IFS(E5150&lt;30,"18-29",E5150&lt;45,"30-44",TRUE,"45+")</f>
        <v>45+</v>
      </c>
      <c r="T5147" t="str" cm="1">
        <f t="array" ref="T5147">_xlfn.IFS(F5147&lt;=2,"0-2 Years",F5147&lt;=5,"3-5 Years",F5147&lt;=8,"6-8 Years",TRUE,"9-10 Years")</f>
        <v>0-2 Years</v>
      </c>
      <c r="U5147" t="str" cm="1">
        <f t="array" ref="U5147">_xlfn.IFS(P5147&gt;60,"High Risk",P5147&gt;30,"Medium Risk",TRUE,"Low Risk")</f>
        <v>High Risk</v>
      </c>
      <c r="V5147">
        <f t="shared" si="80"/>
        <v>3</v>
      </c>
    </row>
    <row r="5148" spans="1:22" hidden="1" x14ac:dyDescent="0.2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 s="2">
        <v>128647.98</v>
      </c>
      <c r="H5148">
        <v>2</v>
      </c>
      <c r="I5148">
        <v>0</v>
      </c>
      <c r="J5148">
        <v>0</v>
      </c>
      <c r="K5148" s="1">
        <v>54416.18</v>
      </c>
      <c r="L5148">
        <v>0</v>
      </c>
      <c r="M5148">
        <v>22</v>
      </c>
      <c r="N5148">
        <v>3943</v>
      </c>
      <c r="O5148">
        <v>8</v>
      </c>
      <c r="P5148">
        <v>137</v>
      </c>
      <c r="Q5148">
        <v>0.36363636363636365</v>
      </c>
      <c r="R5148">
        <v>86746</v>
      </c>
      <c r="S5148" t="str" cm="1">
        <f t="array" ref="S5148">_xlfn.IFS(E5151&lt;30,"18-29",E5151&lt;45,"30-44",TRUE,"45+")</f>
        <v>45+</v>
      </c>
      <c r="T5148" t="str" cm="1">
        <f t="array" ref="T5148">_xlfn.IFS(F5148&lt;=2,"0-2 Years",F5148&lt;=5,"3-5 Years",F5148&lt;=8,"6-8 Years",TRUE,"9-10 Years")</f>
        <v>0-2 Years</v>
      </c>
      <c r="U5148" t="str" cm="1">
        <f t="array" ref="U5148">_xlfn.IFS(P5148&gt;60,"High Risk",P5148&gt;30,"Medium Risk",TRUE,"Low Risk")</f>
        <v>High Risk</v>
      </c>
      <c r="V5148">
        <f t="shared" si="80"/>
        <v>4</v>
      </c>
    </row>
    <row r="5149" spans="1:22" hidden="1" x14ac:dyDescent="0.2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 s="2">
        <v>121858.98</v>
      </c>
      <c r="H5149">
        <v>1</v>
      </c>
      <c r="I5149">
        <v>1</v>
      </c>
      <c r="J5149">
        <v>0</v>
      </c>
      <c r="K5149" s="1">
        <v>130755.34</v>
      </c>
      <c r="L5149">
        <v>0</v>
      </c>
      <c r="M5149">
        <v>23</v>
      </c>
      <c r="N5149">
        <v>4167</v>
      </c>
      <c r="O5149">
        <v>4</v>
      </c>
      <c r="P5149">
        <v>96</v>
      </c>
      <c r="Q5149">
        <v>0.17391304347826086</v>
      </c>
      <c r="R5149">
        <v>95841</v>
      </c>
      <c r="S5149" t="str" cm="1">
        <f t="array" ref="S5149">_xlfn.IFS(E5152&lt;30,"18-29",E5152&lt;45,"30-44",TRUE,"45+")</f>
        <v>30-44</v>
      </c>
      <c r="T5149" t="str" cm="1">
        <f t="array" ref="T5149">_xlfn.IFS(F5149&lt;=2,"0-2 Years",F5149&lt;=5,"3-5 Years",F5149&lt;=8,"6-8 Years",TRUE,"9-10 Years")</f>
        <v>9-10 Years</v>
      </c>
      <c r="U5149" t="str" cm="1">
        <f t="array" ref="U5149">_xlfn.IFS(P5149&gt;60,"High Risk",P5149&gt;30,"Medium Risk",TRUE,"Low Risk")</f>
        <v>High Risk</v>
      </c>
      <c r="V5149">
        <f t="shared" si="80"/>
        <v>5</v>
      </c>
    </row>
    <row r="5150" spans="1:22" hidden="1" x14ac:dyDescent="0.2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 s="2">
        <v>0</v>
      </c>
      <c r="H5150">
        <v>2</v>
      </c>
      <c r="I5150">
        <v>1</v>
      </c>
      <c r="J5150">
        <v>1</v>
      </c>
      <c r="K5150" s="1">
        <v>141180.66</v>
      </c>
      <c r="L5150">
        <v>0</v>
      </c>
      <c r="M5150">
        <v>21</v>
      </c>
      <c r="N5150">
        <v>3776</v>
      </c>
      <c r="O5150">
        <v>7</v>
      </c>
      <c r="P5150">
        <v>138</v>
      </c>
      <c r="Q5150">
        <v>0.33333333333333331</v>
      </c>
      <c r="R5150">
        <v>79296</v>
      </c>
      <c r="S5150" t="str" cm="1">
        <f t="array" ref="S5150">_xlfn.IFS(E5153&lt;30,"18-29",E5153&lt;45,"30-44",TRUE,"45+")</f>
        <v>30-44</v>
      </c>
      <c r="T5150" t="str" cm="1">
        <f t="array" ref="T5150">_xlfn.IFS(F5150&lt;=2,"0-2 Years",F5150&lt;=5,"3-5 Years",F5150&lt;=8,"6-8 Years",TRUE,"9-10 Years")</f>
        <v>3-5 Years</v>
      </c>
      <c r="U5150" t="str" cm="1">
        <f t="array" ref="U5150">_xlfn.IFS(P5150&gt;60,"High Risk",P5150&gt;30,"Medium Risk",TRUE,"Low Risk")</f>
        <v>High Risk</v>
      </c>
      <c r="V5150">
        <f t="shared" si="80"/>
        <v>4</v>
      </c>
    </row>
    <row r="5151" spans="1:22" hidden="1" x14ac:dyDescent="0.2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 s="2">
        <v>120108.56</v>
      </c>
      <c r="H5151">
        <v>1</v>
      </c>
      <c r="I5151">
        <v>0</v>
      </c>
      <c r="J5151">
        <v>1</v>
      </c>
      <c r="K5151" s="1">
        <v>183421.76</v>
      </c>
      <c r="L5151">
        <v>0</v>
      </c>
      <c r="M5151">
        <v>4</v>
      </c>
      <c r="N5151">
        <v>4347</v>
      </c>
      <c r="O5151">
        <v>2</v>
      </c>
      <c r="P5151">
        <v>3</v>
      </c>
      <c r="Q5151">
        <v>0.5</v>
      </c>
      <c r="R5151">
        <v>17388</v>
      </c>
      <c r="S5151" t="str" cm="1">
        <f t="array" ref="S5151">_xlfn.IFS(E5154&lt;30,"18-29",E5154&lt;45,"30-44",TRUE,"45+")</f>
        <v>30-44</v>
      </c>
      <c r="T5151" t="str" cm="1">
        <f t="array" ref="T5151">_xlfn.IFS(F5151&lt;=2,"0-2 Years",F5151&lt;=5,"3-5 Years",F5151&lt;=8,"6-8 Years",TRUE,"9-10 Years")</f>
        <v>0-2 Years</v>
      </c>
      <c r="U5151" t="str" cm="1">
        <f t="array" ref="U5151">_xlfn.IFS(P5151&gt;60,"High Risk",P5151&gt;30,"Medium Risk",TRUE,"Low Risk")</f>
        <v>Low Risk</v>
      </c>
      <c r="V5151">
        <f t="shared" si="80"/>
        <v>4</v>
      </c>
    </row>
    <row r="5152" spans="1:22" hidden="1" x14ac:dyDescent="0.2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 s="2">
        <v>196853.62</v>
      </c>
      <c r="H5152">
        <v>1</v>
      </c>
      <c r="I5152">
        <v>1</v>
      </c>
      <c r="J5152">
        <v>1</v>
      </c>
      <c r="K5152" s="1">
        <v>132770.10999999999</v>
      </c>
      <c r="L5152">
        <v>0</v>
      </c>
      <c r="M5152">
        <v>24</v>
      </c>
      <c r="N5152">
        <v>2397</v>
      </c>
      <c r="O5152">
        <v>9</v>
      </c>
      <c r="P5152">
        <v>30</v>
      </c>
      <c r="Q5152">
        <v>0.375</v>
      </c>
      <c r="R5152">
        <v>57528</v>
      </c>
      <c r="S5152" t="str" cm="1">
        <f t="array" ref="S5152">_xlfn.IFS(E5155&lt;30,"18-29",E5155&lt;45,"30-44",TRUE,"45+")</f>
        <v>18-29</v>
      </c>
      <c r="T5152" t="str" cm="1">
        <f t="array" ref="T5152">_xlfn.IFS(F5152&lt;=2,"0-2 Years",F5152&lt;=5,"3-5 Years",F5152&lt;=8,"6-8 Years",TRUE,"9-10 Years")</f>
        <v>0-2 Years</v>
      </c>
      <c r="U5152" t="str" cm="1">
        <f t="array" ref="U5152">_xlfn.IFS(P5152&gt;60,"High Risk",P5152&gt;30,"Medium Risk",TRUE,"Low Risk")</f>
        <v>Low Risk</v>
      </c>
      <c r="V5152">
        <f t="shared" si="80"/>
        <v>3</v>
      </c>
    </row>
    <row r="5153" spans="1:22" hidden="1" x14ac:dyDescent="0.2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 s="2">
        <v>121418.62</v>
      </c>
      <c r="H5153">
        <v>1</v>
      </c>
      <c r="I5153">
        <v>1</v>
      </c>
      <c r="J5153">
        <v>1</v>
      </c>
      <c r="K5153" s="1">
        <v>24400.37</v>
      </c>
      <c r="L5153">
        <v>0</v>
      </c>
      <c r="M5153">
        <v>23</v>
      </c>
      <c r="N5153">
        <v>1220</v>
      </c>
      <c r="O5153">
        <v>4</v>
      </c>
      <c r="P5153">
        <v>88</v>
      </c>
      <c r="Q5153">
        <v>0.17391304347826086</v>
      </c>
      <c r="R5153">
        <v>28060</v>
      </c>
      <c r="S5153" t="str" cm="1">
        <f t="array" ref="S5153">_xlfn.IFS(E5156&lt;30,"18-29",E5156&lt;45,"30-44",TRUE,"45+")</f>
        <v>30-44</v>
      </c>
      <c r="T5153" t="str" cm="1">
        <f t="array" ref="T5153">_xlfn.IFS(F5153&lt;=2,"0-2 Years",F5153&lt;=5,"3-5 Years",F5153&lt;=8,"6-8 Years",TRUE,"9-10 Years")</f>
        <v>3-5 Years</v>
      </c>
      <c r="U5153" t="str" cm="1">
        <f t="array" ref="U5153">_xlfn.IFS(P5153&gt;60,"High Risk",P5153&gt;30,"Medium Risk",TRUE,"Low Risk")</f>
        <v>High Risk</v>
      </c>
      <c r="V5153">
        <f t="shared" si="80"/>
        <v>2</v>
      </c>
    </row>
    <row r="5154" spans="1:22" hidden="1" x14ac:dyDescent="0.2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 s="2">
        <v>0</v>
      </c>
      <c r="H5154">
        <v>2</v>
      </c>
      <c r="I5154">
        <v>1</v>
      </c>
      <c r="J5154">
        <v>1</v>
      </c>
      <c r="K5154" s="1">
        <v>180318.6</v>
      </c>
      <c r="L5154">
        <v>0</v>
      </c>
      <c r="M5154">
        <v>3</v>
      </c>
      <c r="N5154">
        <v>3418</v>
      </c>
      <c r="O5154">
        <v>4</v>
      </c>
      <c r="P5154">
        <v>28</v>
      </c>
      <c r="Q5154">
        <v>1</v>
      </c>
      <c r="R5154">
        <v>10254</v>
      </c>
      <c r="S5154" t="str" cm="1">
        <f t="array" ref="S5154">_xlfn.IFS(E5157&lt;30,"18-29",E5157&lt;45,"30-44",TRUE,"45+")</f>
        <v>30-44</v>
      </c>
      <c r="T5154" t="str" cm="1">
        <f t="array" ref="T5154">_xlfn.IFS(F5154&lt;=2,"0-2 Years",F5154&lt;=5,"3-5 Years",F5154&lt;=8,"6-8 Years",TRUE,"9-10 Years")</f>
        <v>9-10 Years</v>
      </c>
      <c r="U5154" t="str" cm="1">
        <f t="array" ref="U5154">_xlfn.IFS(P5154&gt;60,"High Risk",P5154&gt;30,"Medium Risk",TRUE,"Low Risk")</f>
        <v>Low Risk</v>
      </c>
      <c r="V5154">
        <f t="shared" si="80"/>
        <v>3</v>
      </c>
    </row>
    <row r="5155" spans="1:22" x14ac:dyDescent="0.2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 s="2">
        <v>0</v>
      </c>
      <c r="H5155">
        <v>2</v>
      </c>
      <c r="I5155">
        <v>1</v>
      </c>
      <c r="J5155">
        <v>0</v>
      </c>
      <c r="K5155" s="1">
        <v>111565.45</v>
      </c>
      <c r="L5155">
        <v>0</v>
      </c>
      <c r="M5155">
        <v>3</v>
      </c>
      <c r="N5155">
        <v>4929</v>
      </c>
      <c r="O5155">
        <v>10</v>
      </c>
      <c r="P5155">
        <v>98</v>
      </c>
      <c r="Q5155">
        <v>1</v>
      </c>
      <c r="R5155">
        <v>14787</v>
      </c>
      <c r="S5155" t="str" cm="1">
        <f t="array" ref="S5155">_xlfn.IFS(E5158&lt;30,"18-29",E5158&lt;45,"30-44",TRUE,"45+")</f>
        <v>30-44</v>
      </c>
      <c r="T5155" t="str" cm="1">
        <f t="array" ref="T5155">_xlfn.IFS(F5155&lt;=2,"0-2 Years",F5155&lt;=5,"3-5 Years",F5155&lt;=8,"6-8 Years",TRUE,"9-10 Years")</f>
        <v>9-10 Years</v>
      </c>
      <c r="U5155" t="str" cm="1">
        <f t="array" ref="U5155">_xlfn.IFS(P5155&gt;60,"High Risk",P5155&gt;30,"Medium Risk",TRUE,"Low Risk")</f>
        <v>High Risk</v>
      </c>
      <c r="V5155">
        <f t="shared" si="80"/>
        <v>6</v>
      </c>
    </row>
    <row r="5156" spans="1:22" hidden="1" x14ac:dyDescent="0.2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 s="2">
        <v>97495.8</v>
      </c>
      <c r="H5156">
        <v>2</v>
      </c>
      <c r="I5156">
        <v>0</v>
      </c>
      <c r="J5156">
        <v>0</v>
      </c>
      <c r="K5156" s="1">
        <v>2002.5</v>
      </c>
      <c r="L5156">
        <v>0</v>
      </c>
      <c r="M5156">
        <v>29</v>
      </c>
      <c r="N5156">
        <v>1933</v>
      </c>
      <c r="O5156">
        <v>3</v>
      </c>
      <c r="P5156">
        <v>38</v>
      </c>
      <c r="Q5156">
        <v>0.10344827586206896</v>
      </c>
      <c r="R5156">
        <v>56057</v>
      </c>
      <c r="S5156" t="str" cm="1">
        <f t="array" ref="S5156">_xlfn.IFS(E5159&lt;30,"18-29",E5159&lt;45,"30-44",TRUE,"45+")</f>
        <v>45+</v>
      </c>
      <c r="T5156" t="str" cm="1">
        <f t="array" ref="T5156">_xlfn.IFS(F5156&lt;=2,"0-2 Years",F5156&lt;=5,"3-5 Years",F5156&lt;=8,"6-8 Years",TRUE,"9-10 Years")</f>
        <v>3-5 Years</v>
      </c>
      <c r="U5156" t="str" cm="1">
        <f t="array" ref="U5156">_xlfn.IFS(P5156&gt;60,"High Risk",P5156&gt;30,"Medium Risk",TRUE,"Low Risk")</f>
        <v>Medium Risk</v>
      </c>
      <c r="V5156">
        <f t="shared" si="80"/>
        <v>3</v>
      </c>
    </row>
    <row r="5157" spans="1:22" x14ac:dyDescent="0.2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 s="2">
        <v>0</v>
      </c>
      <c r="H5157">
        <v>2</v>
      </c>
      <c r="I5157">
        <v>0</v>
      </c>
      <c r="J5157">
        <v>0</v>
      </c>
      <c r="K5157" s="1">
        <v>82565.009999999995</v>
      </c>
      <c r="L5157">
        <v>0</v>
      </c>
      <c r="M5157">
        <v>15</v>
      </c>
      <c r="N5157">
        <v>1068</v>
      </c>
      <c r="O5157">
        <v>4</v>
      </c>
      <c r="P5157">
        <v>108</v>
      </c>
      <c r="Q5157">
        <v>0.26666666666666666</v>
      </c>
      <c r="R5157">
        <v>16020</v>
      </c>
      <c r="S5157" t="str" cm="1">
        <f t="array" ref="S5157">_xlfn.IFS(E5160&lt;30,"18-29",E5160&lt;45,"30-44",TRUE,"45+")</f>
        <v>45+</v>
      </c>
      <c r="T5157" t="str" cm="1">
        <f t="array" ref="T5157">_xlfn.IFS(F5157&lt;=2,"0-2 Years",F5157&lt;=5,"3-5 Years",F5157&lt;=8,"6-8 Years",TRUE,"9-10 Years")</f>
        <v>3-5 Years</v>
      </c>
      <c r="U5157" t="str" cm="1">
        <f t="array" ref="U5157">_xlfn.IFS(P5157&gt;60,"High Risk",P5157&gt;30,"Medium Risk",TRUE,"Low Risk")</f>
        <v>High Risk</v>
      </c>
      <c r="V5157">
        <f t="shared" si="80"/>
        <v>6</v>
      </c>
    </row>
    <row r="5158" spans="1:22" hidden="1" x14ac:dyDescent="0.2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 s="2">
        <v>127343.4</v>
      </c>
      <c r="H5158">
        <v>1</v>
      </c>
      <c r="I5158">
        <v>0</v>
      </c>
      <c r="J5158">
        <v>1</v>
      </c>
      <c r="K5158" s="1">
        <v>121789.3</v>
      </c>
      <c r="L5158">
        <v>0</v>
      </c>
      <c r="M5158">
        <v>2</v>
      </c>
      <c r="N5158">
        <v>970</v>
      </c>
      <c r="O5158">
        <v>10</v>
      </c>
      <c r="P5158">
        <v>10</v>
      </c>
      <c r="Q5158">
        <v>1</v>
      </c>
      <c r="R5158">
        <v>1940</v>
      </c>
      <c r="S5158" t="str" cm="1">
        <f t="array" ref="S5158">_xlfn.IFS(E5161&lt;30,"18-29",E5161&lt;45,"30-44",TRUE,"45+")</f>
        <v>45+</v>
      </c>
      <c r="T5158" t="str" cm="1">
        <f t="array" ref="T5158">_xlfn.IFS(F5158&lt;=2,"0-2 Years",F5158&lt;=5,"3-5 Years",F5158&lt;=8,"6-8 Years",TRUE,"9-10 Years")</f>
        <v>3-5 Years</v>
      </c>
      <c r="U5158" t="str" cm="1">
        <f t="array" ref="U5158">_xlfn.IFS(P5158&gt;60,"High Risk",P5158&gt;30,"Medium Risk",TRUE,"Low Risk")</f>
        <v>Low Risk</v>
      </c>
      <c r="V5158">
        <f t="shared" si="80"/>
        <v>2</v>
      </c>
    </row>
    <row r="5159" spans="1:22" x14ac:dyDescent="0.2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 s="2">
        <v>158633.60999999999</v>
      </c>
      <c r="H5159">
        <v>1</v>
      </c>
      <c r="I5159">
        <v>1</v>
      </c>
      <c r="J5159">
        <v>0</v>
      </c>
      <c r="K5159" s="1">
        <v>193785.87</v>
      </c>
      <c r="L5159">
        <v>0</v>
      </c>
      <c r="M5159">
        <v>5</v>
      </c>
      <c r="N5159">
        <v>436</v>
      </c>
      <c r="O5159">
        <v>7</v>
      </c>
      <c r="P5159">
        <v>99</v>
      </c>
      <c r="Q5159">
        <v>1</v>
      </c>
      <c r="R5159">
        <v>2180</v>
      </c>
      <c r="S5159" t="str" cm="1">
        <f t="array" ref="S5159">_xlfn.IFS(E5162&lt;30,"18-29",E5162&lt;45,"30-44",TRUE,"45+")</f>
        <v>30-44</v>
      </c>
      <c r="T5159" t="str" cm="1">
        <f t="array" ref="T5159">_xlfn.IFS(F5159&lt;=2,"0-2 Years",F5159&lt;=5,"3-5 Years",F5159&lt;=8,"6-8 Years",TRUE,"9-10 Years")</f>
        <v>0-2 Years</v>
      </c>
      <c r="U5159" t="str" cm="1">
        <f t="array" ref="U5159">_xlfn.IFS(P5159&gt;60,"High Risk",P5159&gt;30,"Medium Risk",TRUE,"Low Risk")</f>
        <v>High Risk</v>
      </c>
      <c r="V5159">
        <f t="shared" si="80"/>
        <v>7</v>
      </c>
    </row>
    <row r="5160" spans="1:22" x14ac:dyDescent="0.2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 s="2">
        <v>0</v>
      </c>
      <c r="H5160">
        <v>1</v>
      </c>
      <c r="I5160">
        <v>1</v>
      </c>
      <c r="J5160">
        <v>0</v>
      </c>
      <c r="K5160" s="1">
        <v>64593.07</v>
      </c>
      <c r="L5160">
        <v>0</v>
      </c>
      <c r="M5160">
        <v>13</v>
      </c>
      <c r="N5160">
        <v>945</v>
      </c>
      <c r="O5160">
        <v>0</v>
      </c>
      <c r="P5160">
        <v>82</v>
      </c>
      <c r="Q5160">
        <v>0</v>
      </c>
      <c r="R5160">
        <v>12285</v>
      </c>
      <c r="S5160" t="str" cm="1">
        <f t="array" ref="S5160">_xlfn.IFS(E5163&lt;30,"18-29",E5163&lt;45,"30-44",TRUE,"45+")</f>
        <v>45+</v>
      </c>
      <c r="T5160" t="str" cm="1">
        <f t="array" ref="T5160">_xlfn.IFS(F5160&lt;=2,"0-2 Years",F5160&lt;=5,"3-5 Years",F5160&lt;=8,"6-8 Years",TRUE,"9-10 Years")</f>
        <v>9-10 Years</v>
      </c>
      <c r="U5160" t="str" cm="1">
        <f t="array" ref="U5160">_xlfn.IFS(P5160&gt;60,"High Risk",P5160&gt;30,"Medium Risk",TRUE,"Low Risk")</f>
        <v>High Risk</v>
      </c>
      <c r="V5160">
        <f t="shared" si="80"/>
        <v>9</v>
      </c>
    </row>
    <row r="5161" spans="1:22" hidden="1" x14ac:dyDescent="0.2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 s="2">
        <v>183744.98</v>
      </c>
      <c r="H5161">
        <v>1</v>
      </c>
      <c r="I5161">
        <v>1</v>
      </c>
      <c r="J5161">
        <v>1</v>
      </c>
      <c r="K5161" s="1">
        <v>196993.69</v>
      </c>
      <c r="L5161">
        <v>0</v>
      </c>
      <c r="M5161">
        <v>9</v>
      </c>
      <c r="N5161">
        <v>1174</v>
      </c>
      <c r="O5161">
        <v>5</v>
      </c>
      <c r="P5161">
        <v>88</v>
      </c>
      <c r="Q5161">
        <v>0.55555555555555558</v>
      </c>
      <c r="R5161">
        <v>10566</v>
      </c>
      <c r="S5161" t="str" cm="1">
        <f t="array" ref="S5161">_xlfn.IFS(E5164&lt;30,"18-29",E5164&lt;45,"30-44",TRUE,"45+")</f>
        <v>30-44</v>
      </c>
      <c r="T5161" t="str" cm="1">
        <f t="array" ref="T5161">_xlfn.IFS(F5161&lt;=2,"0-2 Years",F5161&lt;=5,"3-5 Years",F5161&lt;=8,"6-8 Years",TRUE,"9-10 Years")</f>
        <v>9-10 Years</v>
      </c>
      <c r="U5161" t="str" cm="1">
        <f t="array" ref="U5161">_xlfn.IFS(P5161&gt;60,"High Risk",P5161&gt;30,"Medium Risk",TRUE,"Low Risk")</f>
        <v>High Risk</v>
      </c>
      <c r="V5161">
        <f t="shared" si="80"/>
        <v>3</v>
      </c>
    </row>
    <row r="5162" spans="1:22" hidden="1" x14ac:dyDescent="0.2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 s="2">
        <v>0</v>
      </c>
      <c r="H5162">
        <v>2</v>
      </c>
      <c r="I5162">
        <v>1</v>
      </c>
      <c r="J5162">
        <v>1</v>
      </c>
      <c r="K5162" s="1">
        <v>175518.31</v>
      </c>
      <c r="L5162">
        <v>0</v>
      </c>
      <c r="M5162">
        <v>1</v>
      </c>
      <c r="N5162">
        <v>2323</v>
      </c>
      <c r="O5162">
        <v>8</v>
      </c>
      <c r="P5162">
        <v>116</v>
      </c>
      <c r="Q5162">
        <v>1</v>
      </c>
      <c r="R5162">
        <v>2323</v>
      </c>
      <c r="S5162" t="str" cm="1">
        <f t="array" ref="S5162">_xlfn.IFS(E5165&lt;30,"18-29",E5165&lt;45,"30-44",TRUE,"45+")</f>
        <v>30-44</v>
      </c>
      <c r="T5162" t="str" cm="1">
        <f t="array" ref="T5162">_xlfn.IFS(F5162&lt;=2,"0-2 Years",F5162&lt;=5,"3-5 Years",F5162&lt;=8,"6-8 Years",TRUE,"9-10 Years")</f>
        <v>6-8 Years</v>
      </c>
      <c r="U5162" t="str" cm="1">
        <f t="array" ref="U5162">_xlfn.IFS(P5162&gt;60,"High Risk",P5162&gt;30,"Medium Risk",TRUE,"Low Risk")</f>
        <v>High Risk</v>
      </c>
      <c r="V5162">
        <f t="shared" si="80"/>
        <v>3</v>
      </c>
    </row>
    <row r="5163" spans="1:22" x14ac:dyDescent="0.2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 s="2">
        <v>0</v>
      </c>
      <c r="H5163">
        <v>1</v>
      </c>
      <c r="I5163">
        <v>0</v>
      </c>
      <c r="J5163">
        <v>0</v>
      </c>
      <c r="K5163" s="1">
        <v>17268.02</v>
      </c>
      <c r="L5163">
        <v>0</v>
      </c>
      <c r="M5163">
        <v>1</v>
      </c>
      <c r="N5163">
        <v>3044</v>
      </c>
      <c r="O5163">
        <v>8</v>
      </c>
      <c r="P5163">
        <v>46</v>
      </c>
      <c r="Q5163">
        <v>1</v>
      </c>
      <c r="R5163">
        <v>3044</v>
      </c>
      <c r="S5163" t="str" cm="1">
        <f t="array" ref="S5163">_xlfn.IFS(E5166&lt;30,"18-29",E5166&lt;45,"30-44",TRUE,"45+")</f>
        <v>30-44</v>
      </c>
      <c r="T5163" t="str" cm="1">
        <f t="array" ref="T5163">_xlfn.IFS(F5163&lt;=2,"0-2 Years",F5163&lt;=5,"3-5 Years",F5163&lt;=8,"6-8 Years",TRUE,"9-10 Years")</f>
        <v>9-10 Years</v>
      </c>
      <c r="U5163" t="str" cm="1">
        <f t="array" ref="U5163">_xlfn.IFS(P5163&gt;60,"High Risk",P5163&gt;30,"Medium Risk",TRUE,"Low Risk")</f>
        <v>Medium Risk</v>
      </c>
      <c r="V5163">
        <f t="shared" si="80"/>
        <v>9</v>
      </c>
    </row>
    <row r="5164" spans="1:22" hidden="1" x14ac:dyDescent="0.2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 s="2">
        <v>79962.92</v>
      </c>
      <c r="H5164">
        <v>2</v>
      </c>
      <c r="I5164">
        <v>1</v>
      </c>
      <c r="J5164">
        <v>0</v>
      </c>
      <c r="K5164" s="1">
        <v>60901.72</v>
      </c>
      <c r="L5164">
        <v>0</v>
      </c>
      <c r="M5164">
        <v>17</v>
      </c>
      <c r="N5164">
        <v>3060</v>
      </c>
      <c r="O5164">
        <v>5</v>
      </c>
      <c r="P5164">
        <v>59</v>
      </c>
      <c r="Q5164">
        <v>0.29411764705882354</v>
      </c>
      <c r="R5164">
        <v>52020</v>
      </c>
      <c r="S5164" t="str" cm="1">
        <f t="array" ref="S5164">_xlfn.IFS(E5167&lt;30,"18-29",E5167&lt;45,"30-44",TRUE,"45+")</f>
        <v>30-44</v>
      </c>
      <c r="T5164" t="str" cm="1">
        <f t="array" ref="T5164">_xlfn.IFS(F5164&lt;=2,"0-2 Years",F5164&lt;=5,"3-5 Years",F5164&lt;=8,"6-8 Years",TRUE,"9-10 Years")</f>
        <v>6-8 Years</v>
      </c>
      <c r="U5164" t="str" cm="1">
        <f t="array" ref="U5164">_xlfn.IFS(P5164&gt;60,"High Risk",P5164&gt;30,"Medium Risk",TRUE,"Low Risk")</f>
        <v>Medium Risk</v>
      </c>
      <c r="V5164">
        <f t="shared" si="80"/>
        <v>3</v>
      </c>
    </row>
    <row r="5165" spans="1:22" hidden="1" x14ac:dyDescent="0.2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 s="2">
        <v>0</v>
      </c>
      <c r="H5165">
        <v>2</v>
      </c>
      <c r="I5165">
        <v>1</v>
      </c>
      <c r="J5165">
        <v>1</v>
      </c>
      <c r="K5165" s="1">
        <v>100750.03</v>
      </c>
      <c r="L5165">
        <v>0</v>
      </c>
      <c r="M5165">
        <v>3</v>
      </c>
      <c r="N5165">
        <v>1652</v>
      </c>
      <c r="O5165">
        <v>1</v>
      </c>
      <c r="P5165">
        <v>71</v>
      </c>
      <c r="Q5165">
        <v>0.33333333333333331</v>
      </c>
      <c r="R5165">
        <v>4956</v>
      </c>
      <c r="S5165" t="str" cm="1">
        <f t="array" ref="S5165">_xlfn.IFS(E5168&lt;30,"18-29",E5168&lt;45,"30-44",TRUE,"45+")</f>
        <v>30-44</v>
      </c>
      <c r="T5165" t="str" cm="1">
        <f t="array" ref="T5165">_xlfn.IFS(F5165&lt;=2,"0-2 Years",F5165&lt;=5,"3-5 Years",F5165&lt;=8,"6-8 Years",TRUE,"9-10 Years")</f>
        <v>9-10 Years</v>
      </c>
      <c r="U5165" t="str" cm="1">
        <f t="array" ref="U5165">_xlfn.IFS(P5165&gt;60,"High Risk",P5165&gt;30,"Medium Risk",TRUE,"Low Risk")</f>
        <v>High Risk</v>
      </c>
      <c r="V5165">
        <f t="shared" si="80"/>
        <v>3</v>
      </c>
    </row>
    <row r="5166" spans="1:22" hidden="1" x14ac:dyDescent="0.2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 s="2">
        <v>0</v>
      </c>
      <c r="H5166">
        <v>2</v>
      </c>
      <c r="I5166">
        <v>1</v>
      </c>
      <c r="J5166">
        <v>1</v>
      </c>
      <c r="K5166" s="1">
        <v>195224.91</v>
      </c>
      <c r="L5166">
        <v>0</v>
      </c>
      <c r="M5166">
        <v>30</v>
      </c>
      <c r="N5166">
        <v>1518</v>
      </c>
      <c r="O5166">
        <v>8</v>
      </c>
      <c r="P5166">
        <v>15</v>
      </c>
      <c r="Q5166">
        <v>0.26666666666666666</v>
      </c>
      <c r="R5166">
        <v>45540</v>
      </c>
      <c r="S5166" t="str" cm="1">
        <f t="array" ref="S5166">_xlfn.IFS(E5169&lt;30,"18-29",E5169&lt;45,"30-44",TRUE,"45+")</f>
        <v>18-29</v>
      </c>
      <c r="T5166" t="str" cm="1">
        <f t="array" ref="T5166">_xlfn.IFS(F5166&lt;=2,"0-2 Years",F5166&lt;=5,"3-5 Years",F5166&lt;=8,"6-8 Years",TRUE,"9-10 Years")</f>
        <v>3-5 Years</v>
      </c>
      <c r="U5166" t="str" cm="1">
        <f t="array" ref="U5166">_xlfn.IFS(P5166&gt;60,"High Risk",P5166&gt;30,"Medium Risk",TRUE,"Low Risk")</f>
        <v>Low Risk</v>
      </c>
      <c r="V5166">
        <f t="shared" si="80"/>
        <v>3</v>
      </c>
    </row>
    <row r="5167" spans="1:22" hidden="1" x14ac:dyDescent="0.2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 s="2">
        <v>140956.99</v>
      </c>
      <c r="H5167">
        <v>1</v>
      </c>
      <c r="I5167">
        <v>0</v>
      </c>
      <c r="J5167">
        <v>0</v>
      </c>
      <c r="K5167" s="1">
        <v>3510.18</v>
      </c>
      <c r="L5167">
        <v>0</v>
      </c>
      <c r="M5167">
        <v>16</v>
      </c>
      <c r="N5167">
        <v>1338</v>
      </c>
      <c r="O5167">
        <v>2</v>
      </c>
      <c r="P5167">
        <v>72</v>
      </c>
      <c r="Q5167">
        <v>0.125</v>
      </c>
      <c r="R5167">
        <v>21408</v>
      </c>
      <c r="S5167" t="str" cm="1">
        <f t="array" ref="S5167">_xlfn.IFS(E5170&lt;30,"18-29",E5170&lt;45,"30-44",TRUE,"45+")</f>
        <v>30-44</v>
      </c>
      <c r="T5167" t="str" cm="1">
        <f t="array" ref="T5167">_xlfn.IFS(F5167&lt;=2,"0-2 Years",F5167&lt;=5,"3-5 Years",F5167&lt;=8,"6-8 Years",TRUE,"9-10 Years")</f>
        <v>6-8 Years</v>
      </c>
      <c r="U5167" t="str" cm="1">
        <f t="array" ref="U5167">_xlfn.IFS(P5167&gt;60,"High Risk",P5167&gt;30,"Medium Risk",TRUE,"Low Risk")</f>
        <v>High Risk</v>
      </c>
      <c r="V5167">
        <f t="shared" si="80"/>
        <v>5</v>
      </c>
    </row>
    <row r="5168" spans="1:22" hidden="1" x14ac:dyDescent="0.2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 s="2">
        <v>0</v>
      </c>
      <c r="H5168">
        <v>1</v>
      </c>
      <c r="I5168">
        <v>1</v>
      </c>
      <c r="J5168">
        <v>1</v>
      </c>
      <c r="K5168" s="1">
        <v>81250.789999999994</v>
      </c>
      <c r="L5168">
        <v>0</v>
      </c>
      <c r="M5168">
        <v>11</v>
      </c>
      <c r="N5168">
        <v>2724</v>
      </c>
      <c r="O5168">
        <v>2</v>
      </c>
      <c r="P5168">
        <v>75</v>
      </c>
      <c r="Q5168">
        <v>0.18181818181818182</v>
      </c>
      <c r="R5168">
        <v>29964</v>
      </c>
      <c r="S5168" t="str" cm="1">
        <f t="array" ref="S5168">_xlfn.IFS(E5171&lt;30,"18-29",E5171&lt;45,"30-44",TRUE,"45+")</f>
        <v>30-44</v>
      </c>
      <c r="T5168" t="str" cm="1">
        <f t="array" ref="T5168">_xlfn.IFS(F5168&lt;=2,"0-2 Years",F5168&lt;=5,"3-5 Years",F5168&lt;=8,"6-8 Years",TRUE,"9-10 Years")</f>
        <v>6-8 Years</v>
      </c>
      <c r="U5168" t="str" cm="1">
        <f t="array" ref="U5168">_xlfn.IFS(P5168&gt;60,"High Risk",P5168&gt;30,"Medium Risk",TRUE,"Low Risk")</f>
        <v>High Risk</v>
      </c>
      <c r="V5168">
        <f t="shared" si="80"/>
        <v>5</v>
      </c>
    </row>
    <row r="5169" spans="1:22" hidden="1" x14ac:dyDescent="0.2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 s="2">
        <v>0</v>
      </c>
      <c r="H5169">
        <v>2</v>
      </c>
      <c r="I5169">
        <v>1</v>
      </c>
      <c r="J5169">
        <v>1</v>
      </c>
      <c r="K5169" s="1">
        <v>91844.14</v>
      </c>
      <c r="L5169">
        <v>1</v>
      </c>
      <c r="M5169">
        <v>14</v>
      </c>
      <c r="N5169">
        <v>4085</v>
      </c>
      <c r="O5169">
        <v>5</v>
      </c>
      <c r="P5169">
        <v>134</v>
      </c>
      <c r="Q5169">
        <v>0.35714285714285715</v>
      </c>
      <c r="R5169">
        <v>57190</v>
      </c>
      <c r="S5169" t="str" cm="1">
        <f t="array" ref="S5169">_xlfn.IFS(E5172&lt;30,"18-29",E5172&lt;45,"30-44",TRUE,"45+")</f>
        <v>30-44</v>
      </c>
      <c r="T5169" t="str" cm="1">
        <f t="array" ref="T5169">_xlfn.IFS(F5169&lt;=2,"0-2 Years",F5169&lt;=5,"3-5 Years",F5169&lt;=8,"6-8 Years",TRUE,"9-10 Years")</f>
        <v>6-8 Years</v>
      </c>
      <c r="U5169" t="str" cm="1">
        <f t="array" ref="U5169">_xlfn.IFS(P5169&gt;60,"High Risk",P5169&gt;30,"Medium Risk",TRUE,"Low Risk")</f>
        <v>High Risk</v>
      </c>
      <c r="V5169">
        <f t="shared" si="80"/>
        <v>3</v>
      </c>
    </row>
    <row r="5170" spans="1:22" hidden="1" x14ac:dyDescent="0.2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 s="2">
        <v>145241.63</v>
      </c>
      <c r="H5170">
        <v>1</v>
      </c>
      <c r="I5170">
        <v>1</v>
      </c>
      <c r="J5170">
        <v>1</v>
      </c>
      <c r="K5170" s="1">
        <v>80676.83</v>
      </c>
      <c r="L5170">
        <v>0</v>
      </c>
      <c r="M5170">
        <v>16</v>
      </c>
      <c r="N5170">
        <v>4445</v>
      </c>
      <c r="O5170">
        <v>10</v>
      </c>
      <c r="P5170">
        <v>111</v>
      </c>
      <c r="Q5170">
        <v>0.625</v>
      </c>
      <c r="R5170">
        <v>71120</v>
      </c>
      <c r="S5170" t="str" cm="1">
        <f t="array" ref="S5170">_xlfn.IFS(E5173&lt;30,"18-29",E5173&lt;45,"30-44",TRUE,"45+")</f>
        <v>30-44</v>
      </c>
      <c r="T5170" t="str" cm="1">
        <f t="array" ref="T5170">_xlfn.IFS(F5170&lt;=2,"0-2 Years",F5170&lt;=5,"3-5 Years",F5170&lt;=8,"6-8 Years",TRUE,"9-10 Years")</f>
        <v>6-8 Years</v>
      </c>
      <c r="U5170" t="str" cm="1">
        <f t="array" ref="U5170">_xlfn.IFS(P5170&gt;60,"High Risk",P5170&gt;30,"Medium Risk",TRUE,"Low Risk")</f>
        <v>High Risk</v>
      </c>
      <c r="V5170">
        <f t="shared" si="80"/>
        <v>2</v>
      </c>
    </row>
    <row r="5171" spans="1:22" hidden="1" x14ac:dyDescent="0.2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 s="2">
        <v>138008.06</v>
      </c>
      <c r="H5171">
        <v>2</v>
      </c>
      <c r="I5171">
        <v>1</v>
      </c>
      <c r="J5171">
        <v>0</v>
      </c>
      <c r="K5171" s="1">
        <v>129912.74</v>
      </c>
      <c r="L5171">
        <v>0</v>
      </c>
      <c r="M5171">
        <v>4</v>
      </c>
      <c r="N5171">
        <v>4887</v>
      </c>
      <c r="O5171">
        <v>9</v>
      </c>
      <c r="P5171">
        <v>118</v>
      </c>
      <c r="Q5171">
        <v>1</v>
      </c>
      <c r="R5171">
        <v>19548</v>
      </c>
      <c r="S5171" t="str" cm="1">
        <f t="array" ref="S5171">_xlfn.IFS(E5174&lt;30,"18-29",E5174&lt;45,"30-44",TRUE,"45+")</f>
        <v>30-44</v>
      </c>
      <c r="T5171" t="str" cm="1">
        <f t="array" ref="T5171">_xlfn.IFS(F5171&lt;=2,"0-2 Years",F5171&lt;=5,"3-5 Years",F5171&lt;=8,"6-8 Years",TRUE,"9-10 Years")</f>
        <v>6-8 Years</v>
      </c>
      <c r="U5171" t="str" cm="1">
        <f t="array" ref="U5171">_xlfn.IFS(P5171&gt;60,"High Risk",P5171&gt;30,"Medium Risk",TRUE,"Low Risk")</f>
        <v>High Risk</v>
      </c>
      <c r="V5171">
        <f t="shared" si="80"/>
        <v>3</v>
      </c>
    </row>
    <row r="5172" spans="1:22" hidden="1" x14ac:dyDescent="0.2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 s="2">
        <v>0</v>
      </c>
      <c r="H5172">
        <v>2</v>
      </c>
      <c r="I5172">
        <v>1</v>
      </c>
      <c r="J5172">
        <v>1</v>
      </c>
      <c r="K5172" s="1">
        <v>142029.17000000001</v>
      </c>
      <c r="L5172">
        <v>0</v>
      </c>
      <c r="M5172">
        <v>11</v>
      </c>
      <c r="N5172">
        <v>3483</v>
      </c>
      <c r="O5172">
        <v>8</v>
      </c>
      <c r="P5172">
        <v>126</v>
      </c>
      <c r="Q5172">
        <v>0.72727272727272729</v>
      </c>
      <c r="R5172">
        <v>38313</v>
      </c>
      <c r="S5172" t="str" cm="1">
        <f t="array" ref="S5172">_xlfn.IFS(E5175&lt;30,"18-29",E5175&lt;45,"30-44",TRUE,"45+")</f>
        <v>30-44</v>
      </c>
      <c r="T5172" t="str" cm="1">
        <f t="array" ref="T5172">_xlfn.IFS(F5172&lt;=2,"0-2 Years",F5172&lt;=5,"3-5 Years",F5172&lt;=8,"6-8 Years",TRUE,"9-10 Years")</f>
        <v>3-5 Years</v>
      </c>
      <c r="U5172" t="str" cm="1">
        <f t="array" ref="U5172">_xlfn.IFS(P5172&gt;60,"High Risk",P5172&gt;30,"Medium Risk",TRUE,"Low Risk")</f>
        <v>High Risk</v>
      </c>
      <c r="V5172">
        <f t="shared" si="80"/>
        <v>3</v>
      </c>
    </row>
    <row r="5173" spans="1:22" hidden="1" x14ac:dyDescent="0.2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 s="2">
        <v>0</v>
      </c>
      <c r="H5173">
        <v>2</v>
      </c>
      <c r="I5173">
        <v>1</v>
      </c>
      <c r="J5173">
        <v>1</v>
      </c>
      <c r="K5173" s="1">
        <v>137651.6</v>
      </c>
      <c r="L5173">
        <v>0</v>
      </c>
      <c r="M5173">
        <v>22</v>
      </c>
      <c r="N5173">
        <v>1482</v>
      </c>
      <c r="O5173">
        <v>10</v>
      </c>
      <c r="P5173">
        <v>8</v>
      </c>
      <c r="Q5173">
        <v>0.45454545454545453</v>
      </c>
      <c r="R5173">
        <v>32604</v>
      </c>
      <c r="S5173" t="str" cm="1">
        <f t="array" ref="S5173">_xlfn.IFS(E5176&lt;30,"18-29",E5176&lt;45,"30-44",TRUE,"45+")</f>
        <v>30-44</v>
      </c>
      <c r="T5173" t="str" cm="1">
        <f t="array" ref="T5173">_xlfn.IFS(F5173&lt;=2,"0-2 Years",F5173&lt;=5,"3-5 Years",F5173&lt;=8,"6-8 Years",TRUE,"9-10 Years")</f>
        <v>0-2 Years</v>
      </c>
      <c r="U5173" t="str" cm="1">
        <f t="array" ref="U5173">_xlfn.IFS(P5173&gt;60,"High Risk",P5173&gt;30,"Medium Risk",TRUE,"Low Risk")</f>
        <v>Low Risk</v>
      </c>
      <c r="V5173">
        <f t="shared" si="80"/>
        <v>4</v>
      </c>
    </row>
    <row r="5174" spans="1:22" x14ac:dyDescent="0.2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 s="2">
        <v>0</v>
      </c>
      <c r="H5174">
        <v>2</v>
      </c>
      <c r="I5174">
        <v>1</v>
      </c>
      <c r="J5174">
        <v>0</v>
      </c>
      <c r="K5174" s="1">
        <v>33877.29</v>
      </c>
      <c r="L5174">
        <v>0</v>
      </c>
      <c r="M5174">
        <v>23</v>
      </c>
      <c r="N5174">
        <v>1139</v>
      </c>
      <c r="O5174">
        <v>6</v>
      </c>
      <c r="P5174">
        <v>133</v>
      </c>
      <c r="Q5174">
        <v>0.2608695652173913</v>
      </c>
      <c r="R5174">
        <v>26197</v>
      </c>
      <c r="S5174" t="str" cm="1">
        <f t="array" ref="S5174">_xlfn.IFS(E5177&lt;30,"18-29",E5177&lt;45,"30-44",TRUE,"45+")</f>
        <v>18-29</v>
      </c>
      <c r="T5174" t="str" cm="1">
        <f t="array" ref="T5174">_xlfn.IFS(F5174&lt;=2,"0-2 Years",F5174&lt;=5,"3-5 Years",F5174&lt;=8,"6-8 Years",TRUE,"9-10 Years")</f>
        <v>0-2 Years</v>
      </c>
      <c r="U5174" t="str" cm="1">
        <f t="array" ref="U5174">_xlfn.IFS(P5174&gt;60,"High Risk",P5174&gt;30,"Medium Risk",TRUE,"Low Risk")</f>
        <v>High Risk</v>
      </c>
      <c r="V5174">
        <f t="shared" si="80"/>
        <v>7</v>
      </c>
    </row>
    <row r="5175" spans="1:22" x14ac:dyDescent="0.2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 s="2">
        <v>0</v>
      </c>
      <c r="H5175">
        <v>1</v>
      </c>
      <c r="I5175">
        <v>1</v>
      </c>
      <c r="J5175">
        <v>0</v>
      </c>
      <c r="K5175" s="1">
        <v>78744.39</v>
      </c>
      <c r="L5175">
        <v>0</v>
      </c>
      <c r="M5175">
        <v>17</v>
      </c>
      <c r="N5175">
        <v>2535</v>
      </c>
      <c r="O5175">
        <v>1</v>
      </c>
      <c r="P5175">
        <v>103</v>
      </c>
      <c r="Q5175">
        <v>5.8823529411764705E-2</v>
      </c>
      <c r="R5175">
        <v>43095</v>
      </c>
      <c r="S5175" t="str" cm="1">
        <f t="array" ref="S5175">_xlfn.IFS(E5178&lt;30,"18-29",E5178&lt;45,"30-44",TRUE,"45+")</f>
        <v>18-29</v>
      </c>
      <c r="T5175" t="str" cm="1">
        <f t="array" ref="T5175">_xlfn.IFS(F5175&lt;=2,"0-2 Years",F5175&lt;=5,"3-5 Years",F5175&lt;=8,"6-8 Years",TRUE,"9-10 Years")</f>
        <v>9-10 Years</v>
      </c>
      <c r="U5175" t="str" cm="1">
        <f t="array" ref="U5175">_xlfn.IFS(P5175&gt;60,"High Risk",P5175&gt;30,"Medium Risk",TRUE,"Low Risk")</f>
        <v>High Risk</v>
      </c>
      <c r="V5175">
        <f t="shared" si="80"/>
        <v>8</v>
      </c>
    </row>
    <row r="5176" spans="1:22" x14ac:dyDescent="0.2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 s="2">
        <v>0</v>
      </c>
      <c r="H5176">
        <v>2</v>
      </c>
      <c r="I5176">
        <v>1</v>
      </c>
      <c r="J5176">
        <v>0</v>
      </c>
      <c r="K5176" s="1">
        <v>96734.46</v>
      </c>
      <c r="L5176">
        <v>0</v>
      </c>
      <c r="M5176">
        <v>16</v>
      </c>
      <c r="N5176">
        <v>4286</v>
      </c>
      <c r="O5176">
        <v>3</v>
      </c>
      <c r="P5176">
        <v>99</v>
      </c>
      <c r="Q5176">
        <v>0.1875</v>
      </c>
      <c r="R5176">
        <v>68576</v>
      </c>
      <c r="S5176" t="str" cm="1">
        <f t="array" ref="S5176">_xlfn.IFS(E5179&lt;30,"18-29",E5179&lt;45,"30-44",TRUE,"45+")</f>
        <v>18-29</v>
      </c>
      <c r="T5176" t="str" cm="1">
        <f t="array" ref="T5176">_xlfn.IFS(F5176&lt;=2,"0-2 Years",F5176&lt;=5,"3-5 Years",F5176&lt;=8,"6-8 Years",TRUE,"9-10 Years")</f>
        <v>6-8 Years</v>
      </c>
      <c r="U5176" t="str" cm="1">
        <f t="array" ref="U5176">_xlfn.IFS(P5176&gt;60,"High Risk",P5176&gt;30,"Medium Risk",TRUE,"Low Risk")</f>
        <v>High Risk</v>
      </c>
      <c r="V5176">
        <f t="shared" si="80"/>
        <v>6</v>
      </c>
    </row>
    <row r="5177" spans="1:22" hidden="1" x14ac:dyDescent="0.2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 s="2">
        <v>127570.93</v>
      </c>
      <c r="H5177">
        <v>2</v>
      </c>
      <c r="I5177">
        <v>1</v>
      </c>
      <c r="J5177">
        <v>0</v>
      </c>
      <c r="K5177" s="1">
        <v>164756.81</v>
      </c>
      <c r="L5177">
        <v>0</v>
      </c>
      <c r="M5177">
        <v>6</v>
      </c>
      <c r="N5177">
        <v>4231</v>
      </c>
      <c r="O5177">
        <v>5</v>
      </c>
      <c r="P5177">
        <v>172</v>
      </c>
      <c r="Q5177">
        <v>0.83333333333333337</v>
      </c>
      <c r="R5177">
        <v>25386</v>
      </c>
      <c r="S5177" t="str" cm="1">
        <f t="array" ref="S5177">_xlfn.IFS(E5180&lt;30,"18-29",E5180&lt;45,"30-44",TRUE,"45+")</f>
        <v>18-29</v>
      </c>
      <c r="T5177" t="str" cm="1">
        <f t="array" ref="T5177">_xlfn.IFS(F5177&lt;=2,"0-2 Years",F5177&lt;=5,"3-5 Years",F5177&lt;=8,"6-8 Years",TRUE,"9-10 Years")</f>
        <v>9-10 Years</v>
      </c>
      <c r="U5177" t="str" cm="1">
        <f t="array" ref="U5177">_xlfn.IFS(P5177&gt;60,"High Risk",P5177&gt;30,"Medium Risk",TRUE,"Low Risk")</f>
        <v>High Risk</v>
      </c>
      <c r="V5177">
        <f t="shared" si="80"/>
        <v>3</v>
      </c>
    </row>
    <row r="5178" spans="1:22" hidden="1" x14ac:dyDescent="0.2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 s="2">
        <v>0</v>
      </c>
      <c r="H5178">
        <v>1</v>
      </c>
      <c r="I5178">
        <v>1</v>
      </c>
      <c r="J5178">
        <v>1</v>
      </c>
      <c r="K5178" s="1">
        <v>164394.65</v>
      </c>
      <c r="L5178">
        <v>0</v>
      </c>
      <c r="M5178">
        <v>23</v>
      </c>
      <c r="N5178">
        <v>3239</v>
      </c>
      <c r="O5178">
        <v>9</v>
      </c>
      <c r="P5178">
        <v>152</v>
      </c>
      <c r="Q5178">
        <v>0.39130434782608697</v>
      </c>
      <c r="R5178">
        <v>74497</v>
      </c>
      <c r="S5178" t="str" cm="1">
        <f t="array" ref="S5178">_xlfn.IFS(E5181&lt;30,"18-29",E5181&lt;45,"30-44",TRUE,"45+")</f>
        <v>30-44</v>
      </c>
      <c r="T5178" t="str" cm="1">
        <f t="array" ref="T5178">_xlfn.IFS(F5178&lt;=2,"0-2 Years",F5178&lt;=5,"3-5 Years",F5178&lt;=8,"6-8 Years",TRUE,"9-10 Years")</f>
        <v>6-8 Years</v>
      </c>
      <c r="U5178" t="str" cm="1">
        <f t="array" ref="U5178">_xlfn.IFS(P5178&gt;60,"High Risk",P5178&gt;30,"Medium Risk",TRUE,"Low Risk")</f>
        <v>High Risk</v>
      </c>
      <c r="V5178">
        <f t="shared" si="80"/>
        <v>5</v>
      </c>
    </row>
    <row r="5179" spans="1:22" hidden="1" x14ac:dyDescent="0.2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 s="2">
        <v>107812.67</v>
      </c>
      <c r="H5179">
        <v>1</v>
      </c>
      <c r="I5179">
        <v>0</v>
      </c>
      <c r="J5179">
        <v>1</v>
      </c>
      <c r="K5179" s="1">
        <v>162501.82999999999</v>
      </c>
      <c r="L5179">
        <v>1</v>
      </c>
      <c r="M5179">
        <v>4</v>
      </c>
      <c r="N5179">
        <v>3982</v>
      </c>
      <c r="O5179">
        <v>4</v>
      </c>
      <c r="P5179">
        <v>128</v>
      </c>
      <c r="Q5179">
        <v>1</v>
      </c>
      <c r="R5179">
        <v>15928</v>
      </c>
      <c r="S5179" t="str" cm="1">
        <f t="array" ref="S5179">_xlfn.IFS(E5182&lt;30,"18-29",E5182&lt;45,"30-44",TRUE,"45+")</f>
        <v>30-44</v>
      </c>
      <c r="T5179" t="str" cm="1">
        <f t="array" ref="T5179">_xlfn.IFS(F5179&lt;=2,"0-2 Years",F5179&lt;=5,"3-5 Years",F5179&lt;=8,"6-8 Years",TRUE,"9-10 Years")</f>
        <v>3-5 Years</v>
      </c>
      <c r="U5179" t="str" cm="1">
        <f t="array" ref="U5179">_xlfn.IFS(P5179&gt;60,"High Risk",P5179&gt;30,"Medium Risk",TRUE,"Low Risk")</f>
        <v>High Risk</v>
      </c>
      <c r="V5179">
        <f t="shared" si="80"/>
        <v>2</v>
      </c>
    </row>
    <row r="5180" spans="1:22" hidden="1" x14ac:dyDescent="0.2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 s="2">
        <v>91560.58</v>
      </c>
      <c r="H5180">
        <v>2</v>
      </c>
      <c r="I5180">
        <v>0</v>
      </c>
      <c r="J5180">
        <v>0</v>
      </c>
      <c r="K5180" s="1">
        <v>10541.38</v>
      </c>
      <c r="L5180">
        <v>0</v>
      </c>
      <c r="M5180">
        <v>13</v>
      </c>
      <c r="N5180">
        <v>153</v>
      </c>
      <c r="O5180">
        <v>8</v>
      </c>
      <c r="P5180">
        <v>15</v>
      </c>
      <c r="Q5180">
        <v>0.61538461538461542</v>
      </c>
      <c r="R5180">
        <v>1989</v>
      </c>
      <c r="S5180" t="str" cm="1">
        <f t="array" ref="S5180">_xlfn.IFS(E5183&lt;30,"18-29",E5183&lt;45,"30-44",TRUE,"45+")</f>
        <v>30-44</v>
      </c>
      <c r="T5180" t="str" cm="1">
        <f t="array" ref="T5180">_xlfn.IFS(F5180&lt;=2,"0-2 Years",F5180&lt;=5,"3-5 Years",F5180&lt;=8,"6-8 Years",TRUE,"9-10 Years")</f>
        <v>6-8 Years</v>
      </c>
      <c r="U5180" t="str" cm="1">
        <f t="array" ref="U5180">_xlfn.IFS(P5180&gt;60,"High Risk",P5180&gt;30,"Medium Risk",TRUE,"Low Risk")</f>
        <v>Low Risk</v>
      </c>
      <c r="V5180">
        <f t="shared" si="80"/>
        <v>3</v>
      </c>
    </row>
    <row r="5181" spans="1:22" hidden="1" x14ac:dyDescent="0.2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 s="2">
        <v>121303.77</v>
      </c>
      <c r="H5181">
        <v>2</v>
      </c>
      <c r="I5181">
        <v>1</v>
      </c>
      <c r="J5181">
        <v>1</v>
      </c>
      <c r="K5181" s="1">
        <v>59325.21</v>
      </c>
      <c r="L5181">
        <v>0</v>
      </c>
      <c r="M5181">
        <v>15</v>
      </c>
      <c r="N5181">
        <v>2568</v>
      </c>
      <c r="O5181">
        <v>8</v>
      </c>
      <c r="P5181">
        <v>11</v>
      </c>
      <c r="Q5181">
        <v>0.53333333333333333</v>
      </c>
      <c r="R5181">
        <v>38520</v>
      </c>
      <c r="S5181" t="str" cm="1">
        <f t="array" ref="S5181">_xlfn.IFS(E5184&lt;30,"18-29",E5184&lt;45,"30-44",TRUE,"45+")</f>
        <v>30-44</v>
      </c>
      <c r="T5181" t="str" cm="1">
        <f t="array" ref="T5181">_xlfn.IFS(F5181&lt;=2,"0-2 Years",F5181&lt;=5,"3-5 Years",F5181&lt;=8,"6-8 Years",TRUE,"9-10 Years")</f>
        <v>6-8 Years</v>
      </c>
      <c r="U5181" t="str" cm="1">
        <f t="array" ref="U5181">_xlfn.IFS(P5181&gt;60,"High Risk",P5181&gt;30,"Medium Risk",TRUE,"Low Risk")</f>
        <v>Low Risk</v>
      </c>
      <c r="V5181">
        <f t="shared" si="80"/>
        <v>0</v>
      </c>
    </row>
    <row r="5182" spans="1:22" hidden="1" x14ac:dyDescent="0.2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 s="2">
        <v>161546.68</v>
      </c>
      <c r="H5182">
        <v>2</v>
      </c>
      <c r="I5182">
        <v>0</v>
      </c>
      <c r="J5182">
        <v>1</v>
      </c>
      <c r="K5182" s="1">
        <v>178187.28</v>
      </c>
      <c r="L5182">
        <v>0</v>
      </c>
      <c r="M5182">
        <v>5</v>
      </c>
      <c r="N5182">
        <v>4132</v>
      </c>
      <c r="O5182">
        <v>1</v>
      </c>
      <c r="P5182">
        <v>40</v>
      </c>
      <c r="Q5182">
        <v>0.2</v>
      </c>
      <c r="R5182">
        <v>20660</v>
      </c>
      <c r="S5182" t="str" cm="1">
        <f t="array" ref="S5182">_xlfn.IFS(E5185&lt;30,"18-29",E5185&lt;45,"30-44",TRUE,"45+")</f>
        <v>30-44</v>
      </c>
      <c r="T5182" t="str" cm="1">
        <f t="array" ref="T5182">_xlfn.IFS(F5182&lt;=2,"0-2 Years",F5182&lt;=5,"3-5 Years",F5182&lt;=8,"6-8 Years",TRUE,"9-10 Years")</f>
        <v>6-8 Years</v>
      </c>
      <c r="U5182" t="str" cm="1">
        <f t="array" ref="U5182">_xlfn.IFS(P5182&gt;60,"High Risk",P5182&gt;30,"Medium Risk",TRUE,"Low Risk")</f>
        <v>Medium Risk</v>
      </c>
      <c r="V5182">
        <f t="shared" si="80"/>
        <v>0</v>
      </c>
    </row>
    <row r="5183" spans="1:22" hidden="1" x14ac:dyDescent="0.2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 s="2">
        <v>128415.45</v>
      </c>
      <c r="H5183">
        <v>1</v>
      </c>
      <c r="I5183">
        <v>1</v>
      </c>
      <c r="J5183">
        <v>0</v>
      </c>
      <c r="K5183" s="1">
        <v>142626.49</v>
      </c>
      <c r="L5183">
        <v>0</v>
      </c>
      <c r="M5183">
        <v>24</v>
      </c>
      <c r="N5183">
        <v>1427</v>
      </c>
      <c r="O5183">
        <v>2</v>
      </c>
      <c r="P5183">
        <v>17</v>
      </c>
      <c r="Q5183">
        <v>8.3333333333333329E-2</v>
      </c>
      <c r="R5183">
        <v>34248</v>
      </c>
      <c r="S5183" t="str" cm="1">
        <f t="array" ref="S5183">_xlfn.IFS(E5186&lt;30,"18-29",E5186&lt;45,"30-44",TRUE,"45+")</f>
        <v>18-29</v>
      </c>
      <c r="T5183" t="str" cm="1">
        <f t="array" ref="T5183">_xlfn.IFS(F5183&lt;=2,"0-2 Years",F5183&lt;=5,"3-5 Years",F5183&lt;=8,"6-8 Years",TRUE,"9-10 Years")</f>
        <v>3-5 Years</v>
      </c>
      <c r="U5183" t="str" cm="1">
        <f t="array" ref="U5183">_xlfn.IFS(P5183&gt;60,"High Risk",P5183&gt;30,"Medium Risk",TRUE,"Low Risk")</f>
        <v>Low Risk</v>
      </c>
      <c r="V5183">
        <f t="shared" si="80"/>
        <v>5</v>
      </c>
    </row>
    <row r="5184" spans="1:22" hidden="1" x14ac:dyDescent="0.2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 s="2">
        <v>57530.06</v>
      </c>
      <c r="H5184">
        <v>1</v>
      </c>
      <c r="I5184">
        <v>1</v>
      </c>
      <c r="J5184">
        <v>1</v>
      </c>
      <c r="K5184" s="1">
        <v>181893.31</v>
      </c>
      <c r="L5184">
        <v>1</v>
      </c>
      <c r="M5184">
        <v>16</v>
      </c>
      <c r="N5184">
        <v>1976</v>
      </c>
      <c r="O5184">
        <v>9</v>
      </c>
      <c r="P5184">
        <v>4</v>
      </c>
      <c r="Q5184">
        <v>0.5625</v>
      </c>
      <c r="R5184">
        <v>31616</v>
      </c>
      <c r="S5184" t="str" cm="1">
        <f t="array" ref="S5184">_xlfn.IFS(E5187&lt;30,"18-29",E5187&lt;45,"30-44",TRUE,"45+")</f>
        <v>30-44</v>
      </c>
      <c r="T5184" t="str" cm="1">
        <f t="array" ref="T5184">_xlfn.IFS(F5184&lt;=2,"0-2 Years",F5184&lt;=5,"3-5 Years",F5184&lt;=8,"6-8 Years",TRUE,"9-10 Years")</f>
        <v>0-2 Years</v>
      </c>
      <c r="U5184" t="str" cm="1">
        <f t="array" ref="U5184">_xlfn.IFS(P5184&gt;60,"High Risk",P5184&gt;30,"Medium Risk",TRUE,"Low Risk")</f>
        <v>Low Risk</v>
      </c>
      <c r="V5184">
        <f t="shared" si="80"/>
        <v>3</v>
      </c>
    </row>
    <row r="5185" spans="1:22" hidden="1" x14ac:dyDescent="0.2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 s="2">
        <v>0</v>
      </c>
      <c r="H5185">
        <v>2</v>
      </c>
      <c r="I5185">
        <v>0</v>
      </c>
      <c r="J5185">
        <v>1</v>
      </c>
      <c r="K5185" s="1">
        <v>156858.20000000001</v>
      </c>
      <c r="L5185">
        <v>0</v>
      </c>
      <c r="M5185">
        <v>25</v>
      </c>
      <c r="N5185">
        <v>4115</v>
      </c>
      <c r="O5185">
        <v>2</v>
      </c>
      <c r="P5185">
        <v>60</v>
      </c>
      <c r="Q5185">
        <v>0.08</v>
      </c>
      <c r="R5185">
        <v>102875</v>
      </c>
      <c r="S5185" t="str" cm="1">
        <f t="array" ref="S5185">_xlfn.IFS(E5188&lt;30,"18-29",E5188&lt;45,"30-44",TRUE,"45+")</f>
        <v>30-44</v>
      </c>
      <c r="T5185" t="str" cm="1">
        <f t="array" ref="T5185">_xlfn.IFS(F5185&lt;=2,"0-2 Years",F5185&lt;=5,"3-5 Years",F5185&lt;=8,"6-8 Years",TRUE,"9-10 Years")</f>
        <v>0-2 Years</v>
      </c>
      <c r="U5185" t="str" cm="1">
        <f t="array" ref="U5185">_xlfn.IFS(P5185&gt;60,"High Risk",P5185&gt;30,"Medium Risk",TRUE,"Low Risk")</f>
        <v>Medium Risk</v>
      </c>
      <c r="V5185">
        <f t="shared" si="80"/>
        <v>4</v>
      </c>
    </row>
    <row r="5186" spans="1:22" hidden="1" x14ac:dyDescent="0.2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 s="2">
        <v>142243.54</v>
      </c>
      <c r="H5186">
        <v>2</v>
      </c>
      <c r="I5186">
        <v>1</v>
      </c>
      <c r="J5186">
        <v>0</v>
      </c>
      <c r="K5186" s="1">
        <v>33074.51</v>
      </c>
      <c r="L5186">
        <v>0</v>
      </c>
      <c r="M5186">
        <v>21</v>
      </c>
      <c r="N5186">
        <v>503</v>
      </c>
      <c r="O5186">
        <v>1</v>
      </c>
      <c r="P5186">
        <v>159</v>
      </c>
      <c r="Q5186">
        <v>4.7619047619047616E-2</v>
      </c>
      <c r="R5186">
        <v>10563</v>
      </c>
      <c r="S5186" t="str" cm="1">
        <f t="array" ref="S5186">_xlfn.IFS(E5189&lt;30,"18-29",E5189&lt;45,"30-44",TRUE,"45+")</f>
        <v>30-44</v>
      </c>
      <c r="T5186" t="str" cm="1">
        <f t="array" ref="T5186">_xlfn.IFS(F5186&lt;=2,"0-2 Years",F5186&lt;=5,"3-5 Years",F5186&lt;=8,"6-8 Years",TRUE,"9-10 Years")</f>
        <v>3-5 Years</v>
      </c>
      <c r="U5186" t="str" cm="1">
        <f t="array" ref="U5186">_xlfn.IFS(P5186&gt;60,"High Risk",P5186&gt;30,"Medium Risk",TRUE,"Low Risk")</f>
        <v>High Risk</v>
      </c>
      <c r="V5186">
        <f t="shared" si="80"/>
        <v>3</v>
      </c>
    </row>
    <row r="5187" spans="1:22" hidden="1" x14ac:dyDescent="0.2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 s="2">
        <v>138341.51</v>
      </c>
      <c r="H5187">
        <v>1</v>
      </c>
      <c r="I5187">
        <v>1</v>
      </c>
      <c r="J5187">
        <v>0</v>
      </c>
      <c r="K5187" s="1">
        <v>50072.94</v>
      </c>
      <c r="L5187">
        <v>1</v>
      </c>
      <c r="M5187">
        <v>14</v>
      </c>
      <c r="N5187">
        <v>1057</v>
      </c>
      <c r="O5187">
        <v>6</v>
      </c>
      <c r="P5187">
        <v>111</v>
      </c>
      <c r="Q5187">
        <v>0.42857142857142855</v>
      </c>
      <c r="R5187">
        <v>14798</v>
      </c>
      <c r="S5187" t="str" cm="1">
        <f t="array" ref="S5187">_xlfn.IFS(E5190&lt;30,"18-29",E5190&lt;45,"30-44",TRUE,"45+")</f>
        <v>30-44</v>
      </c>
      <c r="T5187" t="str" cm="1">
        <f t="array" ref="T5187">_xlfn.IFS(F5187&lt;=2,"0-2 Years",F5187&lt;=5,"3-5 Years",F5187&lt;=8,"6-8 Years",TRUE,"9-10 Years")</f>
        <v>9-10 Years</v>
      </c>
      <c r="U5187" t="str" cm="1">
        <f t="array" ref="U5187">_xlfn.IFS(P5187&gt;60,"High Risk",P5187&gt;30,"Medium Risk",TRUE,"Low Risk")</f>
        <v>High Risk</v>
      </c>
      <c r="V5187">
        <f t="shared" ref="V5187:V5250" si="81">IF(J5187=0,3,0)+IF(G5187=0,3,0)+IF(H5187=1,2,0)+IF(E5187&gt;45,1,0)+IF(F5187&lt;3,1,0)</f>
        <v>5</v>
      </c>
    </row>
    <row r="5188" spans="1:22" x14ac:dyDescent="0.2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 s="2">
        <v>0</v>
      </c>
      <c r="H5188">
        <v>2</v>
      </c>
      <c r="I5188">
        <v>1</v>
      </c>
      <c r="J5188">
        <v>0</v>
      </c>
      <c r="K5188" s="1">
        <v>111340.36</v>
      </c>
      <c r="L5188">
        <v>0</v>
      </c>
      <c r="M5188">
        <v>29</v>
      </c>
      <c r="N5188">
        <v>1648</v>
      </c>
      <c r="O5188">
        <v>1</v>
      </c>
      <c r="P5188">
        <v>2</v>
      </c>
      <c r="Q5188">
        <v>3.4482758620689655E-2</v>
      </c>
      <c r="R5188">
        <v>47792</v>
      </c>
      <c r="S5188" t="str" cm="1">
        <f t="array" ref="S5188">_xlfn.IFS(E5191&lt;30,"18-29",E5191&lt;45,"30-44",TRUE,"45+")</f>
        <v>30-44</v>
      </c>
      <c r="T5188" t="str" cm="1">
        <f t="array" ref="T5188">_xlfn.IFS(F5188&lt;=2,"0-2 Years",F5188&lt;=5,"3-5 Years",F5188&lt;=8,"6-8 Years",TRUE,"9-10 Years")</f>
        <v>9-10 Years</v>
      </c>
      <c r="U5188" t="str" cm="1">
        <f t="array" ref="U5188">_xlfn.IFS(P5188&gt;60,"High Risk",P5188&gt;30,"Medium Risk",TRUE,"Low Risk")</f>
        <v>Low Risk</v>
      </c>
      <c r="V5188">
        <f t="shared" si="81"/>
        <v>6</v>
      </c>
    </row>
    <row r="5189" spans="1:22" hidden="1" x14ac:dyDescent="0.2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 s="2">
        <v>0</v>
      </c>
      <c r="H5189">
        <v>2</v>
      </c>
      <c r="I5189">
        <v>0</v>
      </c>
      <c r="J5189">
        <v>1</v>
      </c>
      <c r="K5189" s="1">
        <v>100496.84</v>
      </c>
      <c r="L5189">
        <v>1</v>
      </c>
      <c r="M5189">
        <v>9</v>
      </c>
      <c r="N5189">
        <v>2010</v>
      </c>
      <c r="O5189">
        <v>0</v>
      </c>
      <c r="P5189">
        <v>152</v>
      </c>
      <c r="Q5189">
        <v>0</v>
      </c>
      <c r="R5189">
        <v>18090</v>
      </c>
      <c r="S5189" t="str" cm="1">
        <f t="array" ref="S5189">_xlfn.IFS(E5192&lt;30,"18-29",E5192&lt;45,"30-44",TRUE,"45+")</f>
        <v>30-44</v>
      </c>
      <c r="T5189" t="str" cm="1">
        <f t="array" ref="T5189">_xlfn.IFS(F5189&lt;=2,"0-2 Years",F5189&lt;=5,"3-5 Years",F5189&lt;=8,"6-8 Years",TRUE,"9-10 Years")</f>
        <v>0-2 Years</v>
      </c>
      <c r="U5189" t="str" cm="1">
        <f t="array" ref="U5189">_xlfn.IFS(P5189&gt;60,"High Risk",P5189&gt;30,"Medium Risk",TRUE,"Low Risk")</f>
        <v>High Risk</v>
      </c>
      <c r="V5189">
        <f t="shared" si="81"/>
        <v>4</v>
      </c>
    </row>
    <row r="5190" spans="1:22" x14ac:dyDescent="0.2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 s="2">
        <v>0</v>
      </c>
      <c r="H5190">
        <v>3</v>
      </c>
      <c r="I5190">
        <v>1</v>
      </c>
      <c r="J5190">
        <v>0</v>
      </c>
      <c r="K5190" s="1">
        <v>101371.05</v>
      </c>
      <c r="L5190">
        <v>0</v>
      </c>
      <c r="M5190">
        <v>24</v>
      </c>
      <c r="N5190">
        <v>4087</v>
      </c>
      <c r="O5190">
        <v>8</v>
      </c>
      <c r="P5190">
        <v>110</v>
      </c>
      <c r="Q5190">
        <v>0.33333333333333331</v>
      </c>
      <c r="R5190">
        <v>98088</v>
      </c>
      <c r="S5190" t="str" cm="1">
        <f t="array" ref="S5190">_xlfn.IFS(E5193&lt;30,"18-29",E5193&lt;45,"30-44",TRUE,"45+")</f>
        <v>45+</v>
      </c>
      <c r="T5190" t="str" cm="1">
        <f t="array" ref="T5190">_xlfn.IFS(F5190&lt;=2,"0-2 Years",F5190&lt;=5,"3-5 Years",F5190&lt;=8,"6-8 Years",TRUE,"9-10 Years")</f>
        <v>3-5 Years</v>
      </c>
      <c r="U5190" t="str" cm="1">
        <f t="array" ref="U5190">_xlfn.IFS(P5190&gt;60,"High Risk",P5190&gt;30,"Medium Risk",TRUE,"Low Risk")</f>
        <v>High Risk</v>
      </c>
      <c r="V5190">
        <f t="shared" si="81"/>
        <v>6</v>
      </c>
    </row>
    <row r="5191" spans="1:22" hidden="1" x14ac:dyDescent="0.2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 s="2">
        <v>146466.46</v>
      </c>
      <c r="H5191">
        <v>2</v>
      </c>
      <c r="I5191">
        <v>0</v>
      </c>
      <c r="J5191">
        <v>0</v>
      </c>
      <c r="K5191" s="1">
        <v>180934.67</v>
      </c>
      <c r="L5191">
        <v>0</v>
      </c>
      <c r="M5191">
        <v>11</v>
      </c>
      <c r="N5191">
        <v>4670</v>
      </c>
      <c r="O5191">
        <v>3</v>
      </c>
      <c r="P5191">
        <v>180</v>
      </c>
      <c r="Q5191">
        <v>0.27272727272727271</v>
      </c>
      <c r="R5191">
        <v>51370</v>
      </c>
      <c r="S5191" t="str" cm="1">
        <f t="array" ref="S5191">_xlfn.IFS(E5194&lt;30,"18-29",E5194&lt;45,"30-44",TRUE,"45+")</f>
        <v>30-44</v>
      </c>
      <c r="T5191" t="str" cm="1">
        <f t="array" ref="T5191">_xlfn.IFS(F5191&lt;=2,"0-2 Years",F5191&lt;=5,"3-5 Years",F5191&lt;=8,"6-8 Years",TRUE,"9-10 Years")</f>
        <v>3-5 Years</v>
      </c>
      <c r="U5191" t="str" cm="1">
        <f t="array" ref="U5191">_xlfn.IFS(P5191&gt;60,"High Risk",P5191&gt;30,"Medium Risk",TRUE,"Low Risk")</f>
        <v>High Risk</v>
      </c>
      <c r="V5191">
        <f t="shared" si="81"/>
        <v>3</v>
      </c>
    </row>
    <row r="5192" spans="1:22" x14ac:dyDescent="0.2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 s="2">
        <v>0</v>
      </c>
      <c r="H5192">
        <v>2</v>
      </c>
      <c r="I5192">
        <v>1</v>
      </c>
      <c r="J5192">
        <v>0</v>
      </c>
      <c r="K5192" s="1">
        <v>105152.17</v>
      </c>
      <c r="L5192">
        <v>0</v>
      </c>
      <c r="M5192">
        <v>4</v>
      </c>
      <c r="N5192">
        <v>4937</v>
      </c>
      <c r="O5192">
        <v>9</v>
      </c>
      <c r="P5192">
        <v>46</v>
      </c>
      <c r="Q5192">
        <v>1</v>
      </c>
      <c r="R5192">
        <v>19748</v>
      </c>
      <c r="S5192" t="str" cm="1">
        <f t="array" ref="S5192">_xlfn.IFS(E5195&lt;30,"18-29",E5195&lt;45,"30-44",TRUE,"45+")</f>
        <v>18-29</v>
      </c>
      <c r="T5192" t="str" cm="1">
        <f t="array" ref="T5192">_xlfn.IFS(F5192&lt;=2,"0-2 Years",F5192&lt;=5,"3-5 Years",F5192&lt;=8,"6-8 Years",TRUE,"9-10 Years")</f>
        <v>3-5 Years</v>
      </c>
      <c r="U5192" t="str" cm="1">
        <f t="array" ref="U5192">_xlfn.IFS(P5192&gt;60,"High Risk",P5192&gt;30,"Medium Risk",TRUE,"Low Risk")</f>
        <v>Medium Risk</v>
      </c>
      <c r="V5192">
        <f t="shared" si="81"/>
        <v>6</v>
      </c>
    </row>
    <row r="5193" spans="1:22" x14ac:dyDescent="0.2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 s="2">
        <v>0</v>
      </c>
      <c r="H5193">
        <v>1</v>
      </c>
      <c r="I5193">
        <v>1</v>
      </c>
      <c r="J5193">
        <v>1</v>
      </c>
      <c r="K5193" s="1">
        <v>706.5</v>
      </c>
      <c r="L5193">
        <v>0</v>
      </c>
      <c r="M5193">
        <v>29</v>
      </c>
      <c r="N5193">
        <v>4956</v>
      </c>
      <c r="O5193">
        <v>6</v>
      </c>
      <c r="P5193">
        <v>136</v>
      </c>
      <c r="Q5193">
        <v>0.20689655172413793</v>
      </c>
      <c r="R5193">
        <v>143724</v>
      </c>
      <c r="S5193" t="str" cm="1">
        <f t="array" ref="S5193">_xlfn.IFS(E5196&lt;30,"18-29",E5196&lt;45,"30-44",TRUE,"45+")</f>
        <v>18-29</v>
      </c>
      <c r="T5193" t="str" cm="1">
        <f t="array" ref="T5193">_xlfn.IFS(F5193&lt;=2,"0-2 Years",F5193&lt;=5,"3-5 Years",F5193&lt;=8,"6-8 Years",TRUE,"9-10 Years")</f>
        <v>0-2 Years</v>
      </c>
      <c r="U5193" t="str" cm="1">
        <f t="array" ref="U5193">_xlfn.IFS(P5193&gt;60,"High Risk",P5193&gt;30,"Medium Risk",TRUE,"Low Risk")</f>
        <v>High Risk</v>
      </c>
      <c r="V5193">
        <f t="shared" si="81"/>
        <v>7</v>
      </c>
    </row>
    <row r="5194" spans="1:22" hidden="1" x14ac:dyDescent="0.2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 s="2">
        <v>0</v>
      </c>
      <c r="H5194">
        <v>2</v>
      </c>
      <c r="I5194">
        <v>1</v>
      </c>
      <c r="J5194">
        <v>1</v>
      </c>
      <c r="K5194" s="1">
        <v>101168.9</v>
      </c>
      <c r="L5194">
        <v>0</v>
      </c>
      <c r="M5194">
        <v>1</v>
      </c>
      <c r="N5194">
        <v>147</v>
      </c>
      <c r="O5194">
        <v>9</v>
      </c>
      <c r="P5194">
        <v>3</v>
      </c>
      <c r="Q5194">
        <v>1</v>
      </c>
      <c r="R5194">
        <v>147</v>
      </c>
      <c r="S5194" t="str" cm="1">
        <f t="array" ref="S5194">_xlfn.IFS(E5197&lt;30,"18-29",E5197&lt;45,"30-44",TRUE,"45+")</f>
        <v>30-44</v>
      </c>
      <c r="T5194" t="str" cm="1">
        <f t="array" ref="T5194">_xlfn.IFS(F5194&lt;=2,"0-2 Years",F5194&lt;=5,"3-5 Years",F5194&lt;=8,"6-8 Years",TRUE,"9-10 Years")</f>
        <v>6-8 Years</v>
      </c>
      <c r="U5194" t="str" cm="1">
        <f t="array" ref="U5194">_xlfn.IFS(P5194&gt;60,"High Risk",P5194&gt;30,"Medium Risk",TRUE,"Low Risk")</f>
        <v>Low Risk</v>
      </c>
      <c r="V5194">
        <f t="shared" si="81"/>
        <v>3</v>
      </c>
    </row>
    <row r="5195" spans="1:22" hidden="1" x14ac:dyDescent="0.2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 s="2">
        <v>120307.58</v>
      </c>
      <c r="H5195">
        <v>1</v>
      </c>
      <c r="I5195">
        <v>1</v>
      </c>
      <c r="J5195">
        <v>1</v>
      </c>
      <c r="K5195" s="1">
        <v>6795.61</v>
      </c>
      <c r="L5195">
        <v>0</v>
      </c>
      <c r="M5195">
        <v>16</v>
      </c>
      <c r="N5195">
        <v>4300</v>
      </c>
      <c r="O5195">
        <v>8</v>
      </c>
      <c r="P5195">
        <v>131</v>
      </c>
      <c r="Q5195">
        <v>0.5</v>
      </c>
      <c r="R5195">
        <v>68800</v>
      </c>
      <c r="S5195" t="str" cm="1">
        <f t="array" ref="S5195">_xlfn.IFS(E5198&lt;30,"18-29",E5198&lt;45,"30-44",TRUE,"45+")</f>
        <v>18-29</v>
      </c>
      <c r="T5195" t="str" cm="1">
        <f t="array" ref="T5195">_xlfn.IFS(F5195&lt;=2,"0-2 Years",F5195&lt;=5,"3-5 Years",F5195&lt;=8,"6-8 Years",TRUE,"9-10 Years")</f>
        <v>9-10 Years</v>
      </c>
      <c r="U5195" t="str" cm="1">
        <f t="array" ref="U5195">_xlfn.IFS(P5195&gt;60,"High Risk",P5195&gt;30,"Medium Risk",TRUE,"Low Risk")</f>
        <v>High Risk</v>
      </c>
      <c r="V5195">
        <f t="shared" si="81"/>
        <v>2</v>
      </c>
    </row>
    <row r="5196" spans="1:22" hidden="1" x14ac:dyDescent="0.2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 s="2">
        <v>87637.26</v>
      </c>
      <c r="H5196">
        <v>2</v>
      </c>
      <c r="I5196">
        <v>0</v>
      </c>
      <c r="J5196">
        <v>0</v>
      </c>
      <c r="K5196" s="1">
        <v>196111.35</v>
      </c>
      <c r="L5196">
        <v>0</v>
      </c>
      <c r="M5196">
        <v>15</v>
      </c>
      <c r="N5196">
        <v>2731</v>
      </c>
      <c r="O5196">
        <v>3</v>
      </c>
      <c r="P5196">
        <v>73</v>
      </c>
      <c r="Q5196">
        <v>0.2</v>
      </c>
      <c r="R5196">
        <v>40965</v>
      </c>
      <c r="S5196" t="str" cm="1">
        <f t="array" ref="S5196">_xlfn.IFS(E5199&lt;30,"18-29",E5199&lt;45,"30-44",TRUE,"45+")</f>
        <v>45+</v>
      </c>
      <c r="T5196" t="str" cm="1">
        <f t="array" ref="T5196">_xlfn.IFS(F5196&lt;=2,"0-2 Years",F5196&lt;=5,"3-5 Years",F5196&lt;=8,"6-8 Years",TRUE,"9-10 Years")</f>
        <v>3-5 Years</v>
      </c>
      <c r="U5196" t="str" cm="1">
        <f t="array" ref="U5196">_xlfn.IFS(P5196&gt;60,"High Risk",P5196&gt;30,"Medium Risk",TRUE,"Low Risk")</f>
        <v>High Risk</v>
      </c>
      <c r="V5196">
        <f t="shared" si="81"/>
        <v>3</v>
      </c>
    </row>
    <row r="5197" spans="1:22" hidden="1" x14ac:dyDescent="0.2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 s="2">
        <v>94652.04</v>
      </c>
      <c r="H5197">
        <v>1</v>
      </c>
      <c r="I5197">
        <v>1</v>
      </c>
      <c r="J5197">
        <v>1</v>
      </c>
      <c r="K5197" s="1">
        <v>171960.76</v>
      </c>
      <c r="L5197">
        <v>0</v>
      </c>
      <c r="M5197">
        <v>29</v>
      </c>
      <c r="N5197">
        <v>1263</v>
      </c>
      <c r="O5197">
        <v>8</v>
      </c>
      <c r="P5197">
        <v>150</v>
      </c>
      <c r="Q5197">
        <v>0.27586206896551724</v>
      </c>
      <c r="R5197">
        <v>36627</v>
      </c>
      <c r="S5197" t="str" cm="1">
        <f t="array" ref="S5197">_xlfn.IFS(E5200&lt;30,"18-29",E5200&lt;45,"30-44",TRUE,"45+")</f>
        <v>30-44</v>
      </c>
      <c r="T5197" t="str" cm="1">
        <f t="array" ref="T5197">_xlfn.IFS(F5197&lt;=2,"0-2 Years",F5197&lt;=5,"3-5 Years",F5197&lt;=8,"6-8 Years",TRUE,"9-10 Years")</f>
        <v>0-2 Years</v>
      </c>
      <c r="U5197" t="str" cm="1">
        <f t="array" ref="U5197">_xlfn.IFS(P5197&gt;60,"High Risk",P5197&gt;30,"Medium Risk",TRUE,"Low Risk")</f>
        <v>High Risk</v>
      </c>
      <c r="V5197">
        <f t="shared" si="81"/>
        <v>3</v>
      </c>
    </row>
    <row r="5198" spans="1:22" hidden="1" x14ac:dyDescent="0.2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 s="2">
        <v>114415.84</v>
      </c>
      <c r="H5198">
        <v>1</v>
      </c>
      <c r="I5198">
        <v>1</v>
      </c>
      <c r="J5198">
        <v>1</v>
      </c>
      <c r="K5198" s="1">
        <v>177497.4</v>
      </c>
      <c r="L5198">
        <v>0</v>
      </c>
      <c r="M5198">
        <v>9</v>
      </c>
      <c r="N5198">
        <v>3897</v>
      </c>
      <c r="O5198">
        <v>8</v>
      </c>
      <c r="P5198">
        <v>130</v>
      </c>
      <c r="Q5198">
        <v>0.88888888888888884</v>
      </c>
      <c r="R5198">
        <v>35073</v>
      </c>
      <c r="S5198" t="str" cm="1">
        <f t="array" ref="S5198">_xlfn.IFS(E5201&lt;30,"18-29",E5201&lt;45,"30-44",TRUE,"45+")</f>
        <v>18-29</v>
      </c>
      <c r="T5198" t="str" cm="1">
        <f t="array" ref="T5198">_xlfn.IFS(F5198&lt;=2,"0-2 Years",F5198&lt;=5,"3-5 Years",F5198&lt;=8,"6-8 Years",TRUE,"9-10 Years")</f>
        <v>6-8 Years</v>
      </c>
      <c r="U5198" t="str" cm="1">
        <f t="array" ref="U5198">_xlfn.IFS(P5198&gt;60,"High Risk",P5198&gt;30,"Medium Risk",TRUE,"Low Risk")</f>
        <v>High Risk</v>
      </c>
      <c r="V5198">
        <f t="shared" si="81"/>
        <v>2</v>
      </c>
    </row>
    <row r="5199" spans="1:22" hidden="1" x14ac:dyDescent="0.2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 s="2">
        <v>0</v>
      </c>
      <c r="H5199">
        <v>2</v>
      </c>
      <c r="I5199">
        <v>0</v>
      </c>
      <c r="J5199">
        <v>1</v>
      </c>
      <c r="K5199" s="1">
        <v>147995.96</v>
      </c>
      <c r="L5199">
        <v>0</v>
      </c>
      <c r="M5199">
        <v>10</v>
      </c>
      <c r="N5199">
        <v>1750</v>
      </c>
      <c r="O5199">
        <v>8</v>
      </c>
      <c r="P5199">
        <v>86</v>
      </c>
      <c r="Q5199">
        <v>0.8</v>
      </c>
      <c r="R5199">
        <v>17500</v>
      </c>
      <c r="S5199" t="str" cm="1">
        <f t="array" ref="S5199">_xlfn.IFS(E5202&lt;30,"18-29",E5202&lt;45,"30-44",TRUE,"45+")</f>
        <v>30-44</v>
      </c>
      <c r="T5199" t="str" cm="1">
        <f t="array" ref="T5199">_xlfn.IFS(F5199&lt;=2,"0-2 Years",F5199&lt;=5,"3-5 Years",F5199&lt;=8,"6-8 Years",TRUE,"9-10 Years")</f>
        <v>6-8 Years</v>
      </c>
      <c r="U5199" t="str" cm="1">
        <f t="array" ref="U5199">_xlfn.IFS(P5199&gt;60,"High Risk",P5199&gt;30,"Medium Risk",TRUE,"Low Risk")</f>
        <v>High Risk</v>
      </c>
      <c r="V5199">
        <f t="shared" si="81"/>
        <v>4</v>
      </c>
    </row>
    <row r="5200" spans="1:22" x14ac:dyDescent="0.2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 s="2">
        <v>84315.02</v>
      </c>
      <c r="H5200">
        <v>1</v>
      </c>
      <c r="I5200">
        <v>0</v>
      </c>
      <c r="J5200">
        <v>0</v>
      </c>
      <c r="K5200" s="1">
        <v>36209.1</v>
      </c>
      <c r="L5200">
        <v>0</v>
      </c>
      <c r="M5200">
        <v>23</v>
      </c>
      <c r="N5200">
        <v>4735</v>
      </c>
      <c r="O5200">
        <v>9</v>
      </c>
      <c r="P5200">
        <v>80</v>
      </c>
      <c r="Q5200">
        <v>0.39130434782608697</v>
      </c>
      <c r="R5200">
        <v>108905</v>
      </c>
      <c r="S5200" t="str" cm="1">
        <f t="array" ref="S5200">_xlfn.IFS(E5203&lt;30,"18-29",E5203&lt;45,"30-44",TRUE,"45+")</f>
        <v>30-44</v>
      </c>
      <c r="T5200" t="str" cm="1">
        <f t="array" ref="T5200">_xlfn.IFS(F5200&lt;=2,"0-2 Years",F5200&lt;=5,"3-5 Years",F5200&lt;=8,"6-8 Years",TRUE,"9-10 Years")</f>
        <v>0-2 Years</v>
      </c>
      <c r="U5200" t="str" cm="1">
        <f t="array" ref="U5200">_xlfn.IFS(P5200&gt;60,"High Risk",P5200&gt;30,"Medium Risk",TRUE,"Low Risk")</f>
        <v>High Risk</v>
      </c>
      <c r="V5200">
        <f t="shared" si="81"/>
        <v>6</v>
      </c>
    </row>
    <row r="5201" spans="1:22" x14ac:dyDescent="0.2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 s="2">
        <v>0</v>
      </c>
      <c r="H5201">
        <v>2</v>
      </c>
      <c r="I5201">
        <v>1</v>
      </c>
      <c r="J5201">
        <v>0</v>
      </c>
      <c r="K5201" s="1">
        <v>143614.01</v>
      </c>
      <c r="L5201">
        <v>0</v>
      </c>
      <c r="M5201">
        <v>17</v>
      </c>
      <c r="N5201">
        <v>3794</v>
      </c>
      <c r="O5201">
        <v>1</v>
      </c>
      <c r="P5201">
        <v>180</v>
      </c>
      <c r="Q5201">
        <v>5.8823529411764705E-2</v>
      </c>
      <c r="R5201">
        <v>64498</v>
      </c>
      <c r="S5201" t="str" cm="1">
        <f t="array" ref="S5201">_xlfn.IFS(E5204&lt;30,"18-29",E5204&lt;45,"30-44",TRUE,"45+")</f>
        <v>18-29</v>
      </c>
      <c r="T5201" t="str" cm="1">
        <f t="array" ref="T5201">_xlfn.IFS(F5201&lt;=2,"0-2 Years",F5201&lt;=5,"3-5 Years",F5201&lt;=8,"6-8 Years",TRUE,"9-10 Years")</f>
        <v>3-5 Years</v>
      </c>
      <c r="U5201" t="str" cm="1">
        <f t="array" ref="U5201">_xlfn.IFS(P5201&gt;60,"High Risk",P5201&gt;30,"Medium Risk",TRUE,"Low Risk")</f>
        <v>High Risk</v>
      </c>
      <c r="V5201">
        <f t="shared" si="81"/>
        <v>6</v>
      </c>
    </row>
    <row r="5202" spans="1:22" hidden="1" x14ac:dyDescent="0.2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 s="2">
        <v>93955.83</v>
      </c>
      <c r="H5202">
        <v>2</v>
      </c>
      <c r="I5202">
        <v>1</v>
      </c>
      <c r="J5202">
        <v>0</v>
      </c>
      <c r="K5202" s="1">
        <v>14828.54</v>
      </c>
      <c r="L5202">
        <v>0</v>
      </c>
      <c r="M5202">
        <v>25</v>
      </c>
      <c r="N5202">
        <v>444</v>
      </c>
      <c r="O5202">
        <v>0</v>
      </c>
      <c r="P5202">
        <v>115</v>
      </c>
      <c r="Q5202">
        <v>0</v>
      </c>
      <c r="R5202">
        <v>11100</v>
      </c>
      <c r="S5202" t="str" cm="1">
        <f t="array" ref="S5202">_xlfn.IFS(E5205&lt;30,"18-29",E5205&lt;45,"30-44",TRUE,"45+")</f>
        <v>30-44</v>
      </c>
      <c r="T5202" t="str" cm="1">
        <f t="array" ref="T5202">_xlfn.IFS(F5202&lt;=2,"0-2 Years",F5202&lt;=5,"3-5 Years",F5202&lt;=8,"6-8 Years",TRUE,"9-10 Years")</f>
        <v>9-10 Years</v>
      </c>
      <c r="U5202" t="str" cm="1">
        <f t="array" ref="U5202">_xlfn.IFS(P5202&gt;60,"High Risk",P5202&gt;30,"Medium Risk",TRUE,"Low Risk")</f>
        <v>High Risk</v>
      </c>
      <c r="V5202">
        <f t="shared" si="81"/>
        <v>3</v>
      </c>
    </row>
    <row r="5203" spans="1:22" x14ac:dyDescent="0.2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 s="2">
        <v>67087.69</v>
      </c>
      <c r="H5203">
        <v>1</v>
      </c>
      <c r="I5203">
        <v>1</v>
      </c>
      <c r="J5203">
        <v>0</v>
      </c>
      <c r="K5203" s="1">
        <v>154775.70000000001</v>
      </c>
      <c r="L5203">
        <v>0</v>
      </c>
      <c r="M5203">
        <v>18</v>
      </c>
      <c r="N5203">
        <v>1240</v>
      </c>
      <c r="O5203">
        <v>6</v>
      </c>
      <c r="P5203">
        <v>113</v>
      </c>
      <c r="Q5203">
        <v>0.33333333333333331</v>
      </c>
      <c r="R5203">
        <v>22320</v>
      </c>
      <c r="S5203" t="str" cm="1">
        <f t="array" ref="S5203">_xlfn.IFS(E5206&lt;30,"18-29",E5206&lt;45,"30-44",TRUE,"45+")</f>
        <v>30-44</v>
      </c>
      <c r="T5203" t="str" cm="1">
        <f t="array" ref="T5203">_xlfn.IFS(F5203&lt;=2,"0-2 Years",F5203&lt;=5,"3-5 Years",F5203&lt;=8,"6-8 Years",TRUE,"9-10 Years")</f>
        <v>0-2 Years</v>
      </c>
      <c r="U5203" t="str" cm="1">
        <f t="array" ref="U5203">_xlfn.IFS(P5203&gt;60,"High Risk",P5203&gt;30,"Medium Risk",TRUE,"Low Risk")</f>
        <v>High Risk</v>
      </c>
      <c r="V5203">
        <f t="shared" si="81"/>
        <v>6</v>
      </c>
    </row>
    <row r="5204" spans="1:22" hidden="1" x14ac:dyDescent="0.2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 s="2">
        <v>101528.61</v>
      </c>
      <c r="H5204">
        <v>1</v>
      </c>
      <c r="I5204">
        <v>1</v>
      </c>
      <c r="J5204">
        <v>0</v>
      </c>
      <c r="K5204" s="1">
        <v>70529</v>
      </c>
      <c r="L5204">
        <v>1</v>
      </c>
      <c r="M5204">
        <v>7</v>
      </c>
      <c r="N5204">
        <v>3334</v>
      </c>
      <c r="O5204">
        <v>7</v>
      </c>
      <c r="P5204">
        <v>58</v>
      </c>
      <c r="Q5204">
        <v>1</v>
      </c>
      <c r="R5204">
        <v>23338</v>
      </c>
      <c r="S5204" t="str" cm="1">
        <f t="array" ref="S5204">_xlfn.IFS(E5207&lt;30,"18-29",E5207&lt;45,"30-44",TRUE,"45+")</f>
        <v>18-29</v>
      </c>
      <c r="T5204" t="str" cm="1">
        <f t="array" ref="T5204">_xlfn.IFS(F5204&lt;=2,"0-2 Years",F5204&lt;=5,"3-5 Years",F5204&lt;=8,"6-8 Years",TRUE,"9-10 Years")</f>
        <v>6-8 Years</v>
      </c>
      <c r="U5204" t="str" cm="1">
        <f t="array" ref="U5204">_xlfn.IFS(P5204&gt;60,"High Risk",P5204&gt;30,"Medium Risk",TRUE,"Low Risk")</f>
        <v>Medium Risk</v>
      </c>
      <c r="V5204">
        <f t="shared" si="81"/>
        <v>5</v>
      </c>
    </row>
    <row r="5205" spans="1:22" hidden="1" x14ac:dyDescent="0.2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 s="2">
        <v>110824.52</v>
      </c>
      <c r="H5205">
        <v>1</v>
      </c>
      <c r="I5205">
        <v>1</v>
      </c>
      <c r="J5205">
        <v>1</v>
      </c>
      <c r="K5205" s="1">
        <v>57896.27</v>
      </c>
      <c r="L5205">
        <v>0</v>
      </c>
      <c r="M5205">
        <v>24</v>
      </c>
      <c r="N5205">
        <v>3959</v>
      </c>
      <c r="O5205">
        <v>0</v>
      </c>
      <c r="P5205">
        <v>170</v>
      </c>
      <c r="Q5205">
        <v>0</v>
      </c>
      <c r="R5205">
        <v>95016</v>
      </c>
      <c r="S5205" t="str" cm="1">
        <f t="array" ref="S5205">_xlfn.IFS(E5208&lt;30,"18-29",E5208&lt;45,"30-44",TRUE,"45+")</f>
        <v>30-44</v>
      </c>
      <c r="T5205" t="str" cm="1">
        <f t="array" ref="T5205">_xlfn.IFS(F5205&lt;=2,"0-2 Years",F5205&lt;=5,"3-5 Years",F5205&lt;=8,"6-8 Years",TRUE,"9-10 Years")</f>
        <v>0-2 Years</v>
      </c>
      <c r="U5205" t="str" cm="1">
        <f t="array" ref="U5205">_xlfn.IFS(P5205&gt;60,"High Risk",P5205&gt;30,"Medium Risk",TRUE,"Low Risk")</f>
        <v>High Risk</v>
      </c>
      <c r="V5205">
        <f t="shared" si="81"/>
        <v>3</v>
      </c>
    </row>
    <row r="5206" spans="1:22" hidden="1" x14ac:dyDescent="0.2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 s="2">
        <v>0</v>
      </c>
      <c r="H5206">
        <v>1</v>
      </c>
      <c r="I5206">
        <v>1</v>
      </c>
      <c r="J5206">
        <v>1</v>
      </c>
      <c r="K5206" s="1">
        <v>69759.91</v>
      </c>
      <c r="L5206">
        <v>0</v>
      </c>
      <c r="M5206">
        <v>1</v>
      </c>
      <c r="N5206">
        <v>4208</v>
      </c>
      <c r="O5206">
        <v>6</v>
      </c>
      <c r="P5206">
        <v>162</v>
      </c>
      <c r="Q5206">
        <v>1</v>
      </c>
      <c r="R5206">
        <v>4208</v>
      </c>
      <c r="S5206" t="str" cm="1">
        <f t="array" ref="S5206">_xlfn.IFS(E5209&lt;30,"18-29",E5209&lt;45,"30-44",TRUE,"45+")</f>
        <v>30-44</v>
      </c>
      <c r="T5206" t="str" cm="1">
        <f t="array" ref="T5206">_xlfn.IFS(F5206&lt;=2,"0-2 Years",F5206&lt;=5,"3-5 Years",F5206&lt;=8,"6-8 Years",TRUE,"9-10 Years")</f>
        <v>6-8 Years</v>
      </c>
      <c r="U5206" t="str" cm="1">
        <f t="array" ref="U5206">_xlfn.IFS(P5206&gt;60,"High Risk",P5206&gt;30,"Medium Risk",TRUE,"Low Risk")</f>
        <v>High Risk</v>
      </c>
      <c r="V5206">
        <f t="shared" si="81"/>
        <v>5</v>
      </c>
    </row>
    <row r="5207" spans="1:22" hidden="1" x14ac:dyDescent="0.2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 s="2">
        <v>179960.2</v>
      </c>
      <c r="H5207">
        <v>1</v>
      </c>
      <c r="I5207">
        <v>1</v>
      </c>
      <c r="J5207">
        <v>0</v>
      </c>
      <c r="K5207" s="1">
        <v>89938.08</v>
      </c>
      <c r="L5207">
        <v>0</v>
      </c>
      <c r="M5207">
        <v>10</v>
      </c>
      <c r="N5207">
        <v>4766</v>
      </c>
      <c r="O5207">
        <v>10</v>
      </c>
      <c r="P5207">
        <v>60</v>
      </c>
      <c r="Q5207">
        <v>1</v>
      </c>
      <c r="R5207">
        <v>47660</v>
      </c>
      <c r="S5207" t="str" cm="1">
        <f t="array" ref="S5207">_xlfn.IFS(E5210&lt;30,"18-29",E5210&lt;45,"30-44",TRUE,"45+")</f>
        <v>30-44</v>
      </c>
      <c r="T5207" t="str" cm="1">
        <f t="array" ref="T5207">_xlfn.IFS(F5207&lt;=2,"0-2 Years",F5207&lt;=5,"3-5 Years",F5207&lt;=8,"6-8 Years",TRUE,"9-10 Years")</f>
        <v>6-8 Years</v>
      </c>
      <c r="U5207" t="str" cm="1">
        <f t="array" ref="U5207">_xlfn.IFS(P5207&gt;60,"High Risk",P5207&gt;30,"Medium Risk",TRUE,"Low Risk")</f>
        <v>Medium Risk</v>
      </c>
      <c r="V5207">
        <f t="shared" si="81"/>
        <v>5</v>
      </c>
    </row>
    <row r="5208" spans="1:22" hidden="1" x14ac:dyDescent="0.2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 s="2">
        <v>134006.76999999999</v>
      </c>
      <c r="H5208">
        <v>1</v>
      </c>
      <c r="I5208">
        <v>1</v>
      </c>
      <c r="J5208">
        <v>0</v>
      </c>
      <c r="K5208" s="1">
        <v>89578.32</v>
      </c>
      <c r="L5208">
        <v>0</v>
      </c>
      <c r="M5208">
        <v>27</v>
      </c>
      <c r="N5208">
        <v>1073</v>
      </c>
      <c r="O5208">
        <v>3</v>
      </c>
      <c r="P5208">
        <v>4</v>
      </c>
      <c r="Q5208">
        <v>0.1111111111111111</v>
      </c>
      <c r="R5208">
        <v>28971</v>
      </c>
      <c r="S5208" t="str" cm="1">
        <f t="array" ref="S5208">_xlfn.IFS(E5211&lt;30,"18-29",E5211&lt;45,"30-44",TRUE,"45+")</f>
        <v>30-44</v>
      </c>
      <c r="T5208" t="str" cm="1">
        <f t="array" ref="T5208">_xlfn.IFS(F5208&lt;=2,"0-2 Years",F5208&lt;=5,"3-5 Years",F5208&lt;=8,"6-8 Years",TRUE,"9-10 Years")</f>
        <v>3-5 Years</v>
      </c>
      <c r="U5208" t="str" cm="1">
        <f t="array" ref="U5208">_xlfn.IFS(P5208&gt;60,"High Risk",P5208&gt;30,"Medium Risk",TRUE,"Low Risk")</f>
        <v>Low Risk</v>
      </c>
      <c r="V5208">
        <f t="shared" si="81"/>
        <v>5</v>
      </c>
    </row>
    <row r="5209" spans="1:22" hidden="1" x14ac:dyDescent="0.2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 s="2">
        <v>121532.17</v>
      </c>
      <c r="H5209">
        <v>2</v>
      </c>
      <c r="I5209">
        <v>1</v>
      </c>
      <c r="J5209">
        <v>1</v>
      </c>
      <c r="K5209" s="1">
        <v>73464.88</v>
      </c>
      <c r="L5209">
        <v>0</v>
      </c>
      <c r="M5209">
        <v>26</v>
      </c>
      <c r="N5209">
        <v>4094</v>
      </c>
      <c r="O5209">
        <v>7</v>
      </c>
      <c r="P5209">
        <v>79</v>
      </c>
      <c r="Q5209">
        <v>0.26923076923076922</v>
      </c>
      <c r="R5209">
        <v>106444</v>
      </c>
      <c r="S5209" t="str" cm="1">
        <f t="array" ref="S5209">_xlfn.IFS(E5212&lt;30,"18-29",E5212&lt;45,"30-44",TRUE,"45+")</f>
        <v>30-44</v>
      </c>
      <c r="T5209" t="str" cm="1">
        <f t="array" ref="T5209">_xlfn.IFS(F5209&lt;=2,"0-2 Years",F5209&lt;=5,"3-5 Years",F5209&lt;=8,"6-8 Years",TRUE,"9-10 Years")</f>
        <v>9-10 Years</v>
      </c>
      <c r="U5209" t="str" cm="1">
        <f t="array" ref="U5209">_xlfn.IFS(P5209&gt;60,"High Risk",P5209&gt;30,"Medium Risk",TRUE,"Low Risk")</f>
        <v>High Risk</v>
      </c>
      <c r="V5209">
        <f t="shared" si="81"/>
        <v>0</v>
      </c>
    </row>
    <row r="5210" spans="1:22" hidden="1" x14ac:dyDescent="0.2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 s="2">
        <v>0</v>
      </c>
      <c r="H5210">
        <v>2</v>
      </c>
      <c r="I5210">
        <v>1</v>
      </c>
      <c r="J5210">
        <v>1</v>
      </c>
      <c r="K5210" s="1">
        <v>138542.87</v>
      </c>
      <c r="L5210">
        <v>0</v>
      </c>
      <c r="M5210">
        <v>22</v>
      </c>
      <c r="N5210">
        <v>141</v>
      </c>
      <c r="O5210">
        <v>0</v>
      </c>
      <c r="P5210">
        <v>132</v>
      </c>
      <c r="Q5210">
        <v>0</v>
      </c>
      <c r="R5210">
        <v>3102</v>
      </c>
      <c r="S5210" t="str" cm="1">
        <f t="array" ref="S5210">_xlfn.IFS(E5213&lt;30,"18-29",E5213&lt;45,"30-44",TRUE,"45+")</f>
        <v>18-29</v>
      </c>
      <c r="T5210" t="str" cm="1">
        <f t="array" ref="T5210">_xlfn.IFS(F5210&lt;=2,"0-2 Years",F5210&lt;=5,"3-5 Years",F5210&lt;=8,"6-8 Years",TRUE,"9-10 Years")</f>
        <v>6-8 Years</v>
      </c>
      <c r="U5210" t="str" cm="1">
        <f t="array" ref="U5210">_xlfn.IFS(P5210&gt;60,"High Risk",P5210&gt;30,"Medium Risk",TRUE,"Low Risk")</f>
        <v>High Risk</v>
      </c>
      <c r="V5210">
        <f t="shared" si="81"/>
        <v>3</v>
      </c>
    </row>
    <row r="5211" spans="1:22" x14ac:dyDescent="0.2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 s="2">
        <v>0</v>
      </c>
      <c r="H5211">
        <v>1</v>
      </c>
      <c r="I5211">
        <v>1</v>
      </c>
      <c r="J5211">
        <v>1</v>
      </c>
      <c r="K5211" s="1">
        <v>161888.63</v>
      </c>
      <c r="L5211">
        <v>0</v>
      </c>
      <c r="M5211">
        <v>11</v>
      </c>
      <c r="N5211">
        <v>3642</v>
      </c>
      <c r="O5211">
        <v>7</v>
      </c>
      <c r="P5211">
        <v>171</v>
      </c>
      <c r="Q5211">
        <v>0.63636363636363635</v>
      </c>
      <c r="R5211">
        <v>40062</v>
      </c>
      <c r="S5211" t="str" cm="1">
        <f t="array" ref="S5211">_xlfn.IFS(E5214&lt;30,"18-29",E5214&lt;45,"30-44",TRUE,"45+")</f>
        <v>45+</v>
      </c>
      <c r="T5211" t="str" cm="1">
        <f t="array" ref="T5211">_xlfn.IFS(F5211&lt;=2,"0-2 Years",F5211&lt;=5,"3-5 Years",F5211&lt;=8,"6-8 Years",TRUE,"9-10 Years")</f>
        <v>0-2 Years</v>
      </c>
      <c r="U5211" t="str" cm="1">
        <f t="array" ref="U5211">_xlfn.IFS(P5211&gt;60,"High Risk",P5211&gt;30,"Medium Risk",TRUE,"Low Risk")</f>
        <v>High Risk</v>
      </c>
      <c r="V5211">
        <f t="shared" si="81"/>
        <v>6</v>
      </c>
    </row>
    <row r="5212" spans="1:22" hidden="1" x14ac:dyDescent="0.2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 s="2">
        <v>129717.3</v>
      </c>
      <c r="H5212">
        <v>2</v>
      </c>
      <c r="I5212">
        <v>0</v>
      </c>
      <c r="J5212">
        <v>0</v>
      </c>
      <c r="K5212" s="1">
        <v>86937.2</v>
      </c>
      <c r="L5212">
        <v>0</v>
      </c>
      <c r="M5212">
        <v>14</v>
      </c>
      <c r="N5212">
        <v>1039</v>
      </c>
      <c r="O5212">
        <v>6</v>
      </c>
      <c r="P5212">
        <v>159</v>
      </c>
      <c r="Q5212">
        <v>0.42857142857142855</v>
      </c>
      <c r="R5212">
        <v>14546</v>
      </c>
      <c r="S5212" t="str" cm="1">
        <f t="array" ref="S5212">_xlfn.IFS(E5215&lt;30,"18-29",E5215&lt;45,"30-44",TRUE,"45+")</f>
        <v>18-29</v>
      </c>
      <c r="T5212" t="str" cm="1">
        <f t="array" ref="T5212">_xlfn.IFS(F5212&lt;=2,"0-2 Years",F5212&lt;=5,"3-5 Years",F5212&lt;=8,"6-8 Years",TRUE,"9-10 Years")</f>
        <v>6-8 Years</v>
      </c>
      <c r="U5212" t="str" cm="1">
        <f t="array" ref="U5212">_xlfn.IFS(P5212&gt;60,"High Risk",P5212&gt;30,"Medium Risk",TRUE,"Low Risk")</f>
        <v>High Risk</v>
      </c>
      <c r="V5212">
        <f t="shared" si="81"/>
        <v>3</v>
      </c>
    </row>
    <row r="5213" spans="1:22" hidden="1" x14ac:dyDescent="0.2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 s="2">
        <v>94762.16</v>
      </c>
      <c r="H5213">
        <v>2</v>
      </c>
      <c r="I5213">
        <v>1</v>
      </c>
      <c r="J5213">
        <v>1</v>
      </c>
      <c r="K5213" s="1">
        <v>42241.54</v>
      </c>
      <c r="L5213">
        <v>0</v>
      </c>
      <c r="M5213">
        <v>11</v>
      </c>
      <c r="N5213">
        <v>1027</v>
      </c>
      <c r="O5213">
        <v>0</v>
      </c>
      <c r="P5213">
        <v>121</v>
      </c>
      <c r="Q5213">
        <v>0</v>
      </c>
      <c r="R5213">
        <v>11297</v>
      </c>
      <c r="S5213" t="str" cm="1">
        <f t="array" ref="S5213">_xlfn.IFS(E5216&lt;30,"18-29",E5216&lt;45,"30-44",TRUE,"45+")</f>
        <v>45+</v>
      </c>
      <c r="T5213" t="str" cm="1">
        <f t="array" ref="T5213">_xlfn.IFS(F5213&lt;=2,"0-2 Years",F5213&lt;=5,"3-5 Years",F5213&lt;=8,"6-8 Years",TRUE,"9-10 Years")</f>
        <v>3-5 Years</v>
      </c>
      <c r="U5213" t="str" cm="1">
        <f t="array" ref="U5213">_xlfn.IFS(P5213&gt;60,"High Risk",P5213&gt;30,"Medium Risk",TRUE,"Low Risk")</f>
        <v>High Risk</v>
      </c>
      <c r="V5213">
        <f t="shared" si="81"/>
        <v>0</v>
      </c>
    </row>
    <row r="5214" spans="1:22" hidden="1" x14ac:dyDescent="0.2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 s="2">
        <v>155196.17000000001</v>
      </c>
      <c r="H5214">
        <v>1</v>
      </c>
      <c r="I5214">
        <v>0</v>
      </c>
      <c r="J5214">
        <v>1</v>
      </c>
      <c r="K5214" s="1">
        <v>121207.66</v>
      </c>
      <c r="L5214">
        <v>1</v>
      </c>
      <c r="M5214">
        <v>21</v>
      </c>
      <c r="N5214">
        <v>1031</v>
      </c>
      <c r="O5214">
        <v>7</v>
      </c>
      <c r="P5214">
        <v>56</v>
      </c>
      <c r="Q5214">
        <v>0.33333333333333331</v>
      </c>
      <c r="R5214">
        <v>21651</v>
      </c>
      <c r="S5214" t="str" cm="1">
        <f t="array" ref="S5214">_xlfn.IFS(E5217&lt;30,"18-29",E5217&lt;45,"30-44",TRUE,"45+")</f>
        <v>18-29</v>
      </c>
      <c r="T5214" t="str" cm="1">
        <f t="array" ref="T5214">_xlfn.IFS(F5214&lt;=2,"0-2 Years",F5214&lt;=5,"3-5 Years",F5214&lt;=8,"6-8 Years",TRUE,"9-10 Years")</f>
        <v>3-5 Years</v>
      </c>
      <c r="U5214" t="str" cm="1">
        <f t="array" ref="U5214">_xlfn.IFS(P5214&gt;60,"High Risk",P5214&gt;30,"Medium Risk",TRUE,"Low Risk")</f>
        <v>Medium Risk</v>
      </c>
      <c r="V5214">
        <f t="shared" si="81"/>
        <v>3</v>
      </c>
    </row>
    <row r="5215" spans="1:22" hidden="1" x14ac:dyDescent="0.2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 s="2">
        <v>129514.99</v>
      </c>
      <c r="H5215">
        <v>1</v>
      </c>
      <c r="I5215">
        <v>1</v>
      </c>
      <c r="J5215">
        <v>1</v>
      </c>
      <c r="K5215" s="1">
        <v>102930.46</v>
      </c>
      <c r="L5215">
        <v>0</v>
      </c>
      <c r="M5215">
        <v>13</v>
      </c>
      <c r="N5215">
        <v>2107</v>
      </c>
      <c r="O5215">
        <v>10</v>
      </c>
      <c r="P5215">
        <v>43</v>
      </c>
      <c r="Q5215">
        <v>0.76923076923076927</v>
      </c>
      <c r="R5215">
        <v>27391</v>
      </c>
      <c r="S5215" t="str" cm="1">
        <f t="array" ref="S5215">_xlfn.IFS(E5218&lt;30,"18-29",E5218&lt;45,"30-44",TRUE,"45+")</f>
        <v>30-44</v>
      </c>
      <c r="T5215" t="str" cm="1">
        <f t="array" ref="T5215">_xlfn.IFS(F5215&lt;=2,"0-2 Years",F5215&lt;=5,"3-5 Years",F5215&lt;=8,"6-8 Years",TRUE,"9-10 Years")</f>
        <v>3-5 Years</v>
      </c>
      <c r="U5215" t="str" cm="1">
        <f t="array" ref="U5215">_xlfn.IFS(P5215&gt;60,"High Risk",P5215&gt;30,"Medium Risk",TRUE,"Low Risk")</f>
        <v>Medium Risk</v>
      </c>
      <c r="V5215">
        <f t="shared" si="81"/>
        <v>2</v>
      </c>
    </row>
    <row r="5216" spans="1:22" hidden="1" x14ac:dyDescent="0.2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 s="2">
        <v>113386.36</v>
      </c>
      <c r="H5216">
        <v>2</v>
      </c>
      <c r="I5216">
        <v>1</v>
      </c>
      <c r="J5216">
        <v>1</v>
      </c>
      <c r="K5216" s="1">
        <v>65121.63</v>
      </c>
      <c r="L5216">
        <v>1</v>
      </c>
      <c r="M5216">
        <v>3</v>
      </c>
      <c r="N5216">
        <v>3401</v>
      </c>
      <c r="O5216">
        <v>10</v>
      </c>
      <c r="P5216">
        <v>137</v>
      </c>
      <c r="Q5216">
        <v>1</v>
      </c>
      <c r="R5216">
        <v>10203</v>
      </c>
      <c r="S5216" t="str" cm="1">
        <f t="array" ref="S5216">_xlfn.IFS(E5219&lt;30,"18-29",E5219&lt;45,"30-44",TRUE,"45+")</f>
        <v>18-29</v>
      </c>
      <c r="T5216" t="str" cm="1">
        <f t="array" ref="T5216">_xlfn.IFS(F5216&lt;=2,"0-2 Years",F5216&lt;=5,"3-5 Years",F5216&lt;=8,"6-8 Years",TRUE,"9-10 Years")</f>
        <v>3-5 Years</v>
      </c>
      <c r="U5216" t="str" cm="1">
        <f t="array" ref="U5216">_xlfn.IFS(P5216&gt;60,"High Risk",P5216&gt;30,"Medium Risk",TRUE,"Low Risk")</f>
        <v>High Risk</v>
      </c>
      <c r="V5216">
        <f t="shared" si="81"/>
        <v>1</v>
      </c>
    </row>
    <row r="5217" spans="1:22" hidden="1" x14ac:dyDescent="0.2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 s="2">
        <v>0</v>
      </c>
      <c r="H5217">
        <v>1</v>
      </c>
      <c r="I5217">
        <v>0</v>
      </c>
      <c r="J5217">
        <v>1</v>
      </c>
      <c r="K5217" s="1">
        <v>78498.039999999994</v>
      </c>
      <c r="L5217">
        <v>1</v>
      </c>
      <c r="M5217">
        <v>8</v>
      </c>
      <c r="N5217">
        <v>4426</v>
      </c>
      <c r="O5217">
        <v>10</v>
      </c>
      <c r="P5217">
        <v>147</v>
      </c>
      <c r="Q5217">
        <v>1</v>
      </c>
      <c r="R5217">
        <v>35408</v>
      </c>
      <c r="S5217" t="str" cm="1">
        <f t="array" ref="S5217">_xlfn.IFS(E5220&lt;30,"18-29",E5220&lt;45,"30-44",TRUE,"45+")</f>
        <v>18-29</v>
      </c>
      <c r="T5217" t="str" cm="1">
        <f t="array" ref="T5217">_xlfn.IFS(F5217&lt;=2,"0-2 Years",F5217&lt;=5,"3-5 Years",F5217&lt;=8,"6-8 Years",TRUE,"9-10 Years")</f>
        <v>3-5 Years</v>
      </c>
      <c r="U5217" t="str" cm="1">
        <f t="array" ref="U5217">_xlfn.IFS(P5217&gt;60,"High Risk",P5217&gt;30,"Medium Risk",TRUE,"Low Risk")</f>
        <v>High Risk</v>
      </c>
      <c r="V5217">
        <f t="shared" si="81"/>
        <v>5</v>
      </c>
    </row>
    <row r="5218" spans="1:22" hidden="1" x14ac:dyDescent="0.2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 s="2">
        <v>172196.23</v>
      </c>
      <c r="H5218">
        <v>1</v>
      </c>
      <c r="I5218">
        <v>1</v>
      </c>
      <c r="J5218">
        <v>1</v>
      </c>
      <c r="K5218" s="1">
        <v>104769.96</v>
      </c>
      <c r="L5218">
        <v>0</v>
      </c>
      <c r="M5218">
        <v>27</v>
      </c>
      <c r="N5218">
        <v>1295</v>
      </c>
      <c r="O5218">
        <v>4</v>
      </c>
      <c r="P5218">
        <v>25</v>
      </c>
      <c r="Q5218">
        <v>0.14814814814814814</v>
      </c>
      <c r="R5218">
        <v>34965</v>
      </c>
      <c r="S5218" t="str" cm="1">
        <f t="array" ref="S5218">_xlfn.IFS(E5221&lt;30,"18-29",E5221&lt;45,"30-44",TRUE,"45+")</f>
        <v>30-44</v>
      </c>
      <c r="T5218" t="str" cm="1">
        <f t="array" ref="T5218">_xlfn.IFS(F5218&lt;=2,"0-2 Years",F5218&lt;=5,"3-5 Years",F5218&lt;=8,"6-8 Years",TRUE,"9-10 Years")</f>
        <v>3-5 Years</v>
      </c>
      <c r="U5218" t="str" cm="1">
        <f t="array" ref="U5218">_xlfn.IFS(P5218&gt;60,"High Risk",P5218&gt;30,"Medium Risk",TRUE,"Low Risk")</f>
        <v>Low Risk</v>
      </c>
      <c r="V5218">
        <f t="shared" si="81"/>
        <v>2</v>
      </c>
    </row>
    <row r="5219" spans="1:22" hidden="1" x14ac:dyDescent="0.2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 s="2">
        <v>97612.12</v>
      </c>
      <c r="H5219">
        <v>1</v>
      </c>
      <c r="I5219">
        <v>1</v>
      </c>
      <c r="J5219">
        <v>1</v>
      </c>
      <c r="K5219" s="1">
        <v>96498.14</v>
      </c>
      <c r="L5219">
        <v>0</v>
      </c>
      <c r="M5219">
        <v>26</v>
      </c>
      <c r="N5219">
        <v>3486</v>
      </c>
      <c r="O5219">
        <v>0</v>
      </c>
      <c r="P5219">
        <v>34</v>
      </c>
      <c r="Q5219">
        <v>0</v>
      </c>
      <c r="R5219">
        <v>90636</v>
      </c>
      <c r="S5219" t="str" cm="1">
        <f t="array" ref="S5219">_xlfn.IFS(E5222&lt;30,"18-29",E5222&lt;45,"30-44",TRUE,"45+")</f>
        <v>30-44</v>
      </c>
      <c r="T5219" t="str" cm="1">
        <f t="array" ref="T5219">_xlfn.IFS(F5219&lt;=2,"0-2 Years",F5219&lt;=5,"3-5 Years",F5219&lt;=8,"6-8 Years",TRUE,"9-10 Years")</f>
        <v>3-5 Years</v>
      </c>
      <c r="U5219" t="str" cm="1">
        <f t="array" ref="U5219">_xlfn.IFS(P5219&gt;60,"High Risk",P5219&gt;30,"Medium Risk",TRUE,"Low Risk")</f>
        <v>Medium Risk</v>
      </c>
      <c r="V5219">
        <f t="shared" si="81"/>
        <v>2</v>
      </c>
    </row>
    <row r="5220" spans="1:22" hidden="1" x14ac:dyDescent="0.2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 s="2">
        <v>104719.94</v>
      </c>
      <c r="H5220">
        <v>2</v>
      </c>
      <c r="I5220">
        <v>1</v>
      </c>
      <c r="J5220">
        <v>0</v>
      </c>
      <c r="K5220" s="1">
        <v>38691.339999999997</v>
      </c>
      <c r="L5220">
        <v>0</v>
      </c>
      <c r="M5220">
        <v>18</v>
      </c>
      <c r="N5220">
        <v>2840</v>
      </c>
      <c r="O5220">
        <v>6</v>
      </c>
      <c r="P5220">
        <v>16</v>
      </c>
      <c r="Q5220">
        <v>0.33333333333333331</v>
      </c>
      <c r="R5220">
        <v>51120</v>
      </c>
      <c r="S5220" t="str" cm="1">
        <f t="array" ref="S5220">_xlfn.IFS(E5223&lt;30,"18-29",E5223&lt;45,"30-44",TRUE,"45+")</f>
        <v>18-29</v>
      </c>
      <c r="T5220" t="str" cm="1">
        <f t="array" ref="T5220">_xlfn.IFS(F5220&lt;=2,"0-2 Years",F5220&lt;=5,"3-5 Years",F5220&lt;=8,"6-8 Years",TRUE,"9-10 Years")</f>
        <v>3-5 Years</v>
      </c>
      <c r="U5220" t="str" cm="1">
        <f t="array" ref="U5220">_xlfn.IFS(P5220&gt;60,"High Risk",P5220&gt;30,"Medium Risk",TRUE,"Low Risk")</f>
        <v>Low Risk</v>
      </c>
      <c r="V5220">
        <f t="shared" si="81"/>
        <v>3</v>
      </c>
    </row>
    <row r="5221" spans="1:22" x14ac:dyDescent="0.2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 s="2">
        <v>0</v>
      </c>
      <c r="H5221">
        <v>1</v>
      </c>
      <c r="I5221">
        <v>1</v>
      </c>
      <c r="J5221">
        <v>0</v>
      </c>
      <c r="K5221" s="1">
        <v>164804.01999999999</v>
      </c>
      <c r="L5221">
        <v>0</v>
      </c>
      <c r="M5221">
        <v>3</v>
      </c>
      <c r="N5221">
        <v>606</v>
      </c>
      <c r="O5221">
        <v>3</v>
      </c>
      <c r="P5221">
        <v>127</v>
      </c>
      <c r="Q5221">
        <v>1</v>
      </c>
      <c r="R5221">
        <v>1818</v>
      </c>
      <c r="S5221" t="str" cm="1">
        <f t="array" ref="S5221">_xlfn.IFS(E5224&lt;30,"18-29",E5224&lt;45,"30-44",TRUE,"45+")</f>
        <v>18-29</v>
      </c>
      <c r="T5221" t="str" cm="1">
        <f t="array" ref="T5221">_xlfn.IFS(F5221&lt;=2,"0-2 Years",F5221&lt;=5,"3-5 Years",F5221&lt;=8,"6-8 Years",TRUE,"9-10 Years")</f>
        <v>6-8 Years</v>
      </c>
      <c r="U5221" t="str" cm="1">
        <f t="array" ref="U5221">_xlfn.IFS(P5221&gt;60,"High Risk",P5221&gt;30,"Medium Risk",TRUE,"Low Risk")</f>
        <v>High Risk</v>
      </c>
      <c r="V5221">
        <f t="shared" si="81"/>
        <v>8</v>
      </c>
    </row>
    <row r="5222" spans="1:22" hidden="1" x14ac:dyDescent="0.2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 s="2">
        <v>139592.98000000001</v>
      </c>
      <c r="H5222">
        <v>3</v>
      </c>
      <c r="I5222">
        <v>1</v>
      </c>
      <c r="J5222">
        <v>0</v>
      </c>
      <c r="K5222" s="1">
        <v>104152.65</v>
      </c>
      <c r="L5222">
        <v>1</v>
      </c>
      <c r="M5222">
        <v>10</v>
      </c>
      <c r="N5222">
        <v>2382</v>
      </c>
      <c r="O5222">
        <v>4</v>
      </c>
      <c r="P5222">
        <v>141</v>
      </c>
      <c r="Q5222">
        <v>0.4</v>
      </c>
      <c r="R5222">
        <v>23820</v>
      </c>
      <c r="S5222" t="str" cm="1">
        <f t="array" ref="S5222">_xlfn.IFS(E5225&lt;30,"18-29",E5225&lt;45,"30-44",TRUE,"45+")</f>
        <v>45+</v>
      </c>
      <c r="T5222" t="str" cm="1">
        <f t="array" ref="T5222">_xlfn.IFS(F5222&lt;=2,"0-2 Years",F5222&lt;=5,"3-5 Years",F5222&lt;=8,"6-8 Years",TRUE,"9-10 Years")</f>
        <v>9-10 Years</v>
      </c>
      <c r="U5222" t="str" cm="1">
        <f t="array" ref="U5222">_xlfn.IFS(P5222&gt;60,"High Risk",P5222&gt;30,"Medium Risk",TRUE,"Low Risk")</f>
        <v>High Risk</v>
      </c>
      <c r="V5222">
        <f t="shared" si="81"/>
        <v>3</v>
      </c>
    </row>
    <row r="5223" spans="1:22" x14ac:dyDescent="0.2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 s="2">
        <v>0</v>
      </c>
      <c r="H5223">
        <v>2</v>
      </c>
      <c r="I5223">
        <v>1</v>
      </c>
      <c r="J5223">
        <v>0</v>
      </c>
      <c r="K5223" s="1">
        <v>88866.92</v>
      </c>
      <c r="L5223">
        <v>0</v>
      </c>
      <c r="M5223">
        <v>21</v>
      </c>
      <c r="N5223">
        <v>1410</v>
      </c>
      <c r="O5223">
        <v>0</v>
      </c>
      <c r="P5223">
        <v>18</v>
      </c>
      <c r="Q5223">
        <v>0</v>
      </c>
      <c r="R5223">
        <v>29610</v>
      </c>
      <c r="S5223" t="str" cm="1">
        <f t="array" ref="S5223">_xlfn.IFS(E5226&lt;30,"18-29",E5226&lt;45,"30-44",TRUE,"45+")</f>
        <v>30-44</v>
      </c>
      <c r="T5223" t="str" cm="1">
        <f t="array" ref="T5223">_xlfn.IFS(F5223&lt;=2,"0-2 Years",F5223&lt;=5,"3-5 Years",F5223&lt;=8,"6-8 Years",TRUE,"9-10 Years")</f>
        <v>3-5 Years</v>
      </c>
      <c r="U5223" t="str" cm="1">
        <f t="array" ref="U5223">_xlfn.IFS(P5223&gt;60,"High Risk",P5223&gt;30,"Medium Risk",TRUE,"Low Risk")</f>
        <v>Low Risk</v>
      </c>
      <c r="V5223">
        <f t="shared" si="81"/>
        <v>6</v>
      </c>
    </row>
    <row r="5224" spans="1:22" hidden="1" x14ac:dyDescent="0.2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 s="2">
        <v>139096.85</v>
      </c>
      <c r="H5224">
        <v>1</v>
      </c>
      <c r="I5224">
        <v>1</v>
      </c>
      <c r="J5224">
        <v>0</v>
      </c>
      <c r="K5224" s="1">
        <v>129890.94</v>
      </c>
      <c r="L5224">
        <v>0</v>
      </c>
      <c r="M5224">
        <v>23</v>
      </c>
      <c r="N5224">
        <v>604</v>
      </c>
      <c r="O5224">
        <v>4</v>
      </c>
      <c r="P5224">
        <v>9</v>
      </c>
      <c r="Q5224">
        <v>0.17391304347826086</v>
      </c>
      <c r="R5224">
        <v>13892</v>
      </c>
      <c r="S5224" t="str" cm="1">
        <f t="array" ref="S5224">_xlfn.IFS(E5227&lt;30,"18-29",E5227&lt;45,"30-44",TRUE,"45+")</f>
        <v>45+</v>
      </c>
      <c r="T5224" t="str" cm="1">
        <f t="array" ref="T5224">_xlfn.IFS(F5224&lt;=2,"0-2 Years",F5224&lt;=5,"3-5 Years",F5224&lt;=8,"6-8 Years",TRUE,"9-10 Years")</f>
        <v>6-8 Years</v>
      </c>
      <c r="U5224" t="str" cm="1">
        <f t="array" ref="U5224">_xlfn.IFS(P5224&gt;60,"High Risk",P5224&gt;30,"Medium Risk",TRUE,"Low Risk")</f>
        <v>Low Risk</v>
      </c>
      <c r="V5224">
        <f t="shared" si="81"/>
        <v>5</v>
      </c>
    </row>
    <row r="5225" spans="1:22" hidden="1" x14ac:dyDescent="0.2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 s="2">
        <v>140301.72</v>
      </c>
      <c r="H5225">
        <v>1</v>
      </c>
      <c r="I5225">
        <v>0</v>
      </c>
      <c r="J5225">
        <v>1</v>
      </c>
      <c r="K5225" s="1">
        <v>179258.67</v>
      </c>
      <c r="L5225">
        <v>0</v>
      </c>
      <c r="M5225">
        <v>20</v>
      </c>
      <c r="N5225">
        <v>3027</v>
      </c>
      <c r="O5225">
        <v>0</v>
      </c>
      <c r="P5225">
        <v>168</v>
      </c>
      <c r="Q5225">
        <v>0</v>
      </c>
      <c r="R5225">
        <v>60540</v>
      </c>
      <c r="S5225" t="str" cm="1">
        <f t="array" ref="S5225">_xlfn.IFS(E5228&lt;30,"18-29",E5228&lt;45,"30-44",TRUE,"45+")</f>
        <v>30-44</v>
      </c>
      <c r="T5225" t="str" cm="1">
        <f t="array" ref="T5225">_xlfn.IFS(F5225&lt;=2,"0-2 Years",F5225&lt;=5,"3-5 Years",F5225&lt;=8,"6-8 Years",TRUE,"9-10 Years")</f>
        <v>6-8 Years</v>
      </c>
      <c r="U5225" t="str" cm="1">
        <f t="array" ref="U5225">_xlfn.IFS(P5225&gt;60,"High Risk",P5225&gt;30,"Medium Risk",TRUE,"Low Risk")</f>
        <v>High Risk</v>
      </c>
      <c r="V5225">
        <f t="shared" si="81"/>
        <v>3</v>
      </c>
    </row>
    <row r="5226" spans="1:22" x14ac:dyDescent="0.2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 s="2">
        <v>0</v>
      </c>
      <c r="H5226">
        <v>1</v>
      </c>
      <c r="I5226">
        <v>1</v>
      </c>
      <c r="J5226">
        <v>0</v>
      </c>
      <c r="K5226" s="1">
        <v>72051.44</v>
      </c>
      <c r="L5226">
        <v>0</v>
      </c>
      <c r="M5226">
        <v>14</v>
      </c>
      <c r="N5226">
        <v>2000</v>
      </c>
      <c r="O5226">
        <v>5</v>
      </c>
      <c r="P5226">
        <v>92</v>
      </c>
      <c r="Q5226">
        <v>0.35714285714285715</v>
      </c>
      <c r="R5226">
        <v>28000</v>
      </c>
      <c r="S5226" t="str" cm="1">
        <f t="array" ref="S5226">_xlfn.IFS(E5229&lt;30,"18-29",E5229&lt;45,"30-44",TRUE,"45+")</f>
        <v>18-29</v>
      </c>
      <c r="T5226" t="str" cm="1">
        <f t="array" ref="T5226">_xlfn.IFS(F5226&lt;=2,"0-2 Years",F5226&lt;=5,"3-5 Years",F5226&lt;=8,"6-8 Years",TRUE,"9-10 Years")</f>
        <v>3-5 Years</v>
      </c>
      <c r="U5226" t="str" cm="1">
        <f t="array" ref="U5226">_xlfn.IFS(P5226&gt;60,"High Risk",P5226&gt;30,"Medium Risk",TRUE,"Low Risk")</f>
        <v>High Risk</v>
      </c>
      <c r="V5226">
        <f t="shared" si="81"/>
        <v>8</v>
      </c>
    </row>
    <row r="5227" spans="1:22" hidden="1" x14ac:dyDescent="0.2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 s="2">
        <v>0</v>
      </c>
      <c r="H5227">
        <v>2</v>
      </c>
      <c r="I5227">
        <v>1</v>
      </c>
      <c r="J5227">
        <v>1</v>
      </c>
      <c r="K5227" s="1">
        <v>74580.800000000003</v>
      </c>
      <c r="L5227">
        <v>0</v>
      </c>
      <c r="M5227">
        <v>6</v>
      </c>
      <c r="N5227">
        <v>2360</v>
      </c>
      <c r="O5227">
        <v>5</v>
      </c>
      <c r="P5227">
        <v>50</v>
      </c>
      <c r="Q5227">
        <v>0.83333333333333337</v>
      </c>
      <c r="R5227">
        <v>14160</v>
      </c>
      <c r="S5227" t="str" cm="1">
        <f t="array" ref="S5227">_xlfn.IFS(E5230&lt;30,"18-29",E5230&lt;45,"30-44",TRUE,"45+")</f>
        <v>18-29</v>
      </c>
      <c r="T5227" t="str" cm="1">
        <f t="array" ref="T5227">_xlfn.IFS(F5227&lt;=2,"0-2 Years",F5227&lt;=5,"3-5 Years",F5227&lt;=8,"6-8 Years",TRUE,"9-10 Years")</f>
        <v>6-8 Years</v>
      </c>
      <c r="U5227" t="str" cm="1">
        <f t="array" ref="U5227">_xlfn.IFS(P5227&gt;60,"High Risk",P5227&gt;30,"Medium Risk",TRUE,"Low Risk")</f>
        <v>Medium Risk</v>
      </c>
      <c r="V5227">
        <f t="shared" si="81"/>
        <v>4</v>
      </c>
    </row>
    <row r="5228" spans="1:22" hidden="1" x14ac:dyDescent="0.2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 s="2">
        <v>111233.09</v>
      </c>
      <c r="H5228">
        <v>1</v>
      </c>
      <c r="I5228">
        <v>1</v>
      </c>
      <c r="J5228">
        <v>1</v>
      </c>
      <c r="K5228" s="1">
        <v>123995.15</v>
      </c>
      <c r="L5228">
        <v>0</v>
      </c>
      <c r="M5228">
        <v>29</v>
      </c>
      <c r="N5228">
        <v>2453</v>
      </c>
      <c r="O5228">
        <v>2</v>
      </c>
      <c r="P5228">
        <v>97</v>
      </c>
      <c r="Q5228">
        <v>6.8965517241379309E-2</v>
      </c>
      <c r="R5228">
        <v>71137</v>
      </c>
      <c r="S5228" t="str" cm="1">
        <f t="array" ref="S5228">_xlfn.IFS(E5231&lt;30,"18-29",E5231&lt;45,"30-44",TRUE,"45+")</f>
        <v>30-44</v>
      </c>
      <c r="T5228" t="str" cm="1">
        <f t="array" ref="T5228">_xlfn.IFS(F5228&lt;=2,"0-2 Years",F5228&lt;=5,"3-5 Years",F5228&lt;=8,"6-8 Years",TRUE,"9-10 Years")</f>
        <v>0-2 Years</v>
      </c>
      <c r="U5228" t="str" cm="1">
        <f t="array" ref="U5228">_xlfn.IFS(P5228&gt;60,"High Risk",P5228&gt;30,"Medium Risk",TRUE,"Low Risk")</f>
        <v>High Risk</v>
      </c>
      <c r="V5228">
        <f t="shared" si="81"/>
        <v>3</v>
      </c>
    </row>
    <row r="5229" spans="1:22" x14ac:dyDescent="0.2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 s="2">
        <v>0</v>
      </c>
      <c r="H5229">
        <v>2</v>
      </c>
      <c r="I5229">
        <v>1</v>
      </c>
      <c r="J5229">
        <v>0</v>
      </c>
      <c r="K5229" s="1">
        <v>38960.589999999997</v>
      </c>
      <c r="L5229">
        <v>0</v>
      </c>
      <c r="M5229">
        <v>12</v>
      </c>
      <c r="N5229">
        <v>4737</v>
      </c>
      <c r="O5229">
        <v>0</v>
      </c>
      <c r="P5229">
        <v>172</v>
      </c>
      <c r="Q5229">
        <v>0</v>
      </c>
      <c r="R5229">
        <v>56844</v>
      </c>
      <c r="S5229" t="str" cm="1">
        <f t="array" ref="S5229">_xlfn.IFS(E5232&lt;30,"18-29",E5232&lt;45,"30-44",TRUE,"45+")</f>
        <v>30-44</v>
      </c>
      <c r="T5229" t="str" cm="1">
        <f t="array" ref="T5229">_xlfn.IFS(F5229&lt;=2,"0-2 Years",F5229&lt;=5,"3-5 Years",F5229&lt;=8,"6-8 Years",TRUE,"9-10 Years")</f>
        <v>3-5 Years</v>
      </c>
      <c r="U5229" t="str" cm="1">
        <f t="array" ref="U5229">_xlfn.IFS(P5229&gt;60,"High Risk",P5229&gt;30,"Medium Risk",TRUE,"Low Risk")</f>
        <v>High Risk</v>
      </c>
      <c r="V5229">
        <f t="shared" si="81"/>
        <v>6</v>
      </c>
    </row>
    <row r="5230" spans="1:22" hidden="1" x14ac:dyDescent="0.2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 s="2">
        <v>147737.63</v>
      </c>
      <c r="H5230">
        <v>1</v>
      </c>
      <c r="I5230">
        <v>0</v>
      </c>
      <c r="J5230">
        <v>1</v>
      </c>
      <c r="K5230" s="1">
        <v>94951.27</v>
      </c>
      <c r="L5230">
        <v>0</v>
      </c>
      <c r="M5230">
        <v>12</v>
      </c>
      <c r="N5230">
        <v>3812</v>
      </c>
      <c r="O5230">
        <v>5</v>
      </c>
      <c r="P5230">
        <v>116</v>
      </c>
      <c r="Q5230">
        <v>0.41666666666666669</v>
      </c>
      <c r="R5230">
        <v>45744</v>
      </c>
      <c r="S5230" t="str" cm="1">
        <f t="array" ref="S5230">_xlfn.IFS(E5233&lt;30,"18-29",E5233&lt;45,"30-44",TRUE,"45+")</f>
        <v>30-44</v>
      </c>
      <c r="T5230" t="str" cm="1">
        <f t="array" ref="T5230">_xlfn.IFS(F5230&lt;=2,"0-2 Years",F5230&lt;=5,"3-5 Years",F5230&lt;=8,"6-8 Years",TRUE,"9-10 Years")</f>
        <v>9-10 Years</v>
      </c>
      <c r="U5230" t="str" cm="1">
        <f t="array" ref="U5230">_xlfn.IFS(P5230&gt;60,"High Risk",P5230&gt;30,"Medium Risk",TRUE,"Low Risk")</f>
        <v>High Risk</v>
      </c>
      <c r="V5230">
        <f t="shared" si="81"/>
        <v>2</v>
      </c>
    </row>
    <row r="5231" spans="1:22" hidden="1" x14ac:dyDescent="0.2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 s="2">
        <v>0</v>
      </c>
      <c r="H5231">
        <v>2</v>
      </c>
      <c r="I5231">
        <v>1</v>
      </c>
      <c r="J5231">
        <v>1</v>
      </c>
      <c r="K5231" s="1">
        <v>56642.97</v>
      </c>
      <c r="L5231">
        <v>0</v>
      </c>
      <c r="M5231">
        <v>27</v>
      </c>
      <c r="N5231">
        <v>3419</v>
      </c>
      <c r="O5231">
        <v>10</v>
      </c>
      <c r="P5231">
        <v>42</v>
      </c>
      <c r="Q5231">
        <v>0.37037037037037035</v>
      </c>
      <c r="R5231">
        <v>92313</v>
      </c>
      <c r="S5231" t="str" cm="1">
        <f t="array" ref="S5231">_xlfn.IFS(E5234&lt;30,"18-29",E5234&lt;45,"30-44",TRUE,"45+")</f>
        <v>45+</v>
      </c>
      <c r="T5231" t="str" cm="1">
        <f t="array" ref="T5231">_xlfn.IFS(F5231&lt;=2,"0-2 Years",F5231&lt;=5,"3-5 Years",F5231&lt;=8,"6-8 Years",TRUE,"9-10 Years")</f>
        <v>6-8 Years</v>
      </c>
      <c r="U5231" t="str" cm="1">
        <f t="array" ref="U5231">_xlfn.IFS(P5231&gt;60,"High Risk",P5231&gt;30,"Medium Risk",TRUE,"Low Risk")</f>
        <v>Medium Risk</v>
      </c>
      <c r="V5231">
        <f t="shared" si="81"/>
        <v>3</v>
      </c>
    </row>
    <row r="5232" spans="1:22" hidden="1" x14ac:dyDescent="0.2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 s="2">
        <v>125725.02</v>
      </c>
      <c r="H5232">
        <v>2</v>
      </c>
      <c r="I5232">
        <v>1</v>
      </c>
      <c r="J5232">
        <v>1</v>
      </c>
      <c r="K5232" s="1">
        <v>50783.1</v>
      </c>
      <c r="L5232">
        <v>0</v>
      </c>
      <c r="M5232">
        <v>1</v>
      </c>
      <c r="N5232">
        <v>149</v>
      </c>
      <c r="O5232">
        <v>6</v>
      </c>
      <c r="P5232">
        <v>39</v>
      </c>
      <c r="Q5232">
        <v>1</v>
      </c>
      <c r="R5232">
        <v>149</v>
      </c>
      <c r="S5232" t="str" cm="1">
        <f t="array" ref="S5232">_xlfn.IFS(E5235&lt;30,"18-29",E5235&lt;45,"30-44",TRUE,"45+")</f>
        <v>45+</v>
      </c>
      <c r="T5232" t="str" cm="1">
        <f t="array" ref="T5232">_xlfn.IFS(F5232&lt;=2,"0-2 Years",F5232&lt;=5,"3-5 Years",F5232&lt;=8,"6-8 Years",TRUE,"9-10 Years")</f>
        <v>3-5 Years</v>
      </c>
      <c r="U5232" t="str" cm="1">
        <f t="array" ref="U5232">_xlfn.IFS(P5232&gt;60,"High Risk",P5232&gt;30,"Medium Risk",TRUE,"Low Risk")</f>
        <v>Medium Risk</v>
      </c>
      <c r="V5232">
        <f t="shared" si="81"/>
        <v>0</v>
      </c>
    </row>
    <row r="5233" spans="1:22" hidden="1" x14ac:dyDescent="0.2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 s="2">
        <v>128289.7</v>
      </c>
      <c r="H5233">
        <v>3</v>
      </c>
      <c r="I5233">
        <v>1</v>
      </c>
      <c r="J5233">
        <v>0</v>
      </c>
      <c r="K5233" s="1">
        <v>9149.9599999999991</v>
      </c>
      <c r="L5233">
        <v>1</v>
      </c>
      <c r="M5233">
        <v>9</v>
      </c>
      <c r="N5233">
        <v>1693</v>
      </c>
      <c r="O5233">
        <v>5</v>
      </c>
      <c r="P5233">
        <v>126</v>
      </c>
      <c r="Q5233">
        <v>0.55555555555555558</v>
      </c>
      <c r="R5233">
        <v>15237</v>
      </c>
      <c r="S5233" t="str" cm="1">
        <f t="array" ref="S5233">_xlfn.IFS(E5236&lt;30,"18-29",E5236&lt;45,"30-44",TRUE,"45+")</f>
        <v>30-44</v>
      </c>
      <c r="T5233" t="str" cm="1">
        <f t="array" ref="T5233">_xlfn.IFS(F5233&lt;=2,"0-2 Years",F5233&lt;=5,"3-5 Years",F5233&lt;=8,"6-8 Years",TRUE,"9-10 Years")</f>
        <v>6-8 Years</v>
      </c>
      <c r="U5233" t="str" cm="1">
        <f t="array" ref="U5233">_xlfn.IFS(P5233&gt;60,"High Risk",P5233&gt;30,"Medium Risk",TRUE,"Low Risk")</f>
        <v>High Risk</v>
      </c>
      <c r="V5233">
        <f t="shared" si="81"/>
        <v>3</v>
      </c>
    </row>
    <row r="5234" spans="1:22" x14ac:dyDescent="0.2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 s="2">
        <v>0</v>
      </c>
      <c r="H5234">
        <v>1</v>
      </c>
      <c r="I5234">
        <v>1</v>
      </c>
      <c r="J5234">
        <v>0</v>
      </c>
      <c r="K5234" s="1">
        <v>21006.1</v>
      </c>
      <c r="L5234">
        <v>1</v>
      </c>
      <c r="M5234">
        <v>11</v>
      </c>
      <c r="N5234">
        <v>4689</v>
      </c>
      <c r="O5234">
        <v>2</v>
      </c>
      <c r="P5234">
        <v>171</v>
      </c>
      <c r="Q5234">
        <v>0.18181818181818182</v>
      </c>
      <c r="R5234">
        <v>51579</v>
      </c>
      <c r="S5234" t="str" cm="1">
        <f t="array" ref="S5234">_xlfn.IFS(E5237&lt;30,"18-29",E5237&lt;45,"30-44",TRUE,"45+")</f>
        <v>45+</v>
      </c>
      <c r="T5234" t="str" cm="1">
        <f t="array" ref="T5234">_xlfn.IFS(F5234&lt;=2,"0-2 Years",F5234&lt;=5,"3-5 Years",F5234&lt;=8,"6-8 Years",TRUE,"9-10 Years")</f>
        <v>3-5 Years</v>
      </c>
      <c r="U5234" t="str" cm="1">
        <f t="array" ref="U5234">_xlfn.IFS(P5234&gt;60,"High Risk",P5234&gt;30,"Medium Risk",TRUE,"Low Risk")</f>
        <v>High Risk</v>
      </c>
      <c r="V5234">
        <f t="shared" si="81"/>
        <v>9</v>
      </c>
    </row>
    <row r="5235" spans="1:22" hidden="1" x14ac:dyDescent="0.2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 s="2">
        <v>88826.07</v>
      </c>
      <c r="H5235">
        <v>1</v>
      </c>
      <c r="I5235">
        <v>1</v>
      </c>
      <c r="J5235">
        <v>1</v>
      </c>
      <c r="K5235" s="1">
        <v>33759.410000000003</v>
      </c>
      <c r="L5235">
        <v>1</v>
      </c>
      <c r="M5235">
        <v>17</v>
      </c>
      <c r="N5235">
        <v>2059</v>
      </c>
      <c r="O5235">
        <v>5</v>
      </c>
      <c r="P5235">
        <v>75</v>
      </c>
      <c r="Q5235">
        <v>0.29411764705882354</v>
      </c>
      <c r="R5235">
        <v>35003</v>
      </c>
      <c r="S5235" t="str" cm="1">
        <f t="array" ref="S5235">_xlfn.IFS(E5238&lt;30,"18-29",E5238&lt;45,"30-44",TRUE,"45+")</f>
        <v>18-29</v>
      </c>
      <c r="T5235" t="str" cm="1">
        <f t="array" ref="T5235">_xlfn.IFS(F5235&lt;=2,"0-2 Years",F5235&lt;=5,"3-5 Years",F5235&lt;=8,"6-8 Years",TRUE,"9-10 Years")</f>
        <v>3-5 Years</v>
      </c>
      <c r="U5235" t="str" cm="1">
        <f t="array" ref="U5235">_xlfn.IFS(P5235&gt;60,"High Risk",P5235&gt;30,"Medium Risk",TRUE,"Low Risk")</f>
        <v>High Risk</v>
      </c>
      <c r="V5235">
        <f t="shared" si="81"/>
        <v>3</v>
      </c>
    </row>
    <row r="5236" spans="1:22" x14ac:dyDescent="0.2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 s="2">
        <v>143443.60999999999</v>
      </c>
      <c r="H5236">
        <v>1</v>
      </c>
      <c r="I5236">
        <v>1</v>
      </c>
      <c r="J5236">
        <v>0</v>
      </c>
      <c r="K5236" s="1">
        <v>196622.28</v>
      </c>
      <c r="L5236">
        <v>1</v>
      </c>
      <c r="M5236">
        <v>2</v>
      </c>
      <c r="N5236">
        <v>4550</v>
      </c>
      <c r="O5236">
        <v>3</v>
      </c>
      <c r="P5236">
        <v>114</v>
      </c>
      <c r="Q5236">
        <v>1</v>
      </c>
      <c r="R5236">
        <v>9100</v>
      </c>
      <c r="S5236" t="str" cm="1">
        <f t="array" ref="S5236">_xlfn.IFS(E5239&lt;30,"18-29",E5239&lt;45,"30-44",TRUE,"45+")</f>
        <v>18-29</v>
      </c>
      <c r="T5236" t="str" cm="1">
        <f t="array" ref="T5236">_xlfn.IFS(F5236&lt;=2,"0-2 Years",F5236&lt;=5,"3-5 Years",F5236&lt;=8,"6-8 Years",TRUE,"9-10 Years")</f>
        <v>0-2 Years</v>
      </c>
      <c r="U5236" t="str" cm="1">
        <f t="array" ref="U5236">_xlfn.IFS(P5236&gt;60,"High Risk",P5236&gt;30,"Medium Risk",TRUE,"Low Risk")</f>
        <v>High Risk</v>
      </c>
      <c r="V5236">
        <f t="shared" si="81"/>
        <v>6</v>
      </c>
    </row>
    <row r="5237" spans="1:22" hidden="1" x14ac:dyDescent="0.2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 s="2">
        <v>0</v>
      </c>
      <c r="H5237">
        <v>4</v>
      </c>
      <c r="I5237">
        <v>1</v>
      </c>
      <c r="J5237">
        <v>1</v>
      </c>
      <c r="K5237" s="1">
        <v>176353.87</v>
      </c>
      <c r="L5237">
        <v>1</v>
      </c>
      <c r="M5237">
        <v>28</v>
      </c>
      <c r="N5237">
        <v>3630</v>
      </c>
      <c r="O5237">
        <v>3</v>
      </c>
      <c r="P5237">
        <v>167</v>
      </c>
      <c r="Q5237">
        <v>0.10714285714285714</v>
      </c>
      <c r="R5237">
        <v>101640</v>
      </c>
      <c r="S5237" t="str" cm="1">
        <f t="array" ref="S5237">_xlfn.IFS(E5240&lt;30,"18-29",E5240&lt;45,"30-44",TRUE,"45+")</f>
        <v>30-44</v>
      </c>
      <c r="T5237" t="str" cm="1">
        <f t="array" ref="T5237">_xlfn.IFS(F5237&lt;=2,"0-2 Years",F5237&lt;=5,"3-5 Years",F5237&lt;=8,"6-8 Years",TRUE,"9-10 Years")</f>
        <v>9-10 Years</v>
      </c>
      <c r="U5237" t="str" cm="1">
        <f t="array" ref="U5237">_xlfn.IFS(P5237&gt;60,"High Risk",P5237&gt;30,"Medium Risk",TRUE,"Low Risk")</f>
        <v>High Risk</v>
      </c>
      <c r="V5237">
        <f t="shared" si="81"/>
        <v>4</v>
      </c>
    </row>
    <row r="5238" spans="1:22" x14ac:dyDescent="0.2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 s="2">
        <v>0</v>
      </c>
      <c r="H5238">
        <v>2</v>
      </c>
      <c r="I5238">
        <v>1</v>
      </c>
      <c r="J5238">
        <v>0</v>
      </c>
      <c r="K5238" s="1">
        <v>176943.59</v>
      </c>
      <c r="L5238">
        <v>0</v>
      </c>
      <c r="M5238">
        <v>9</v>
      </c>
      <c r="N5238">
        <v>3254</v>
      </c>
      <c r="O5238">
        <v>0</v>
      </c>
      <c r="P5238">
        <v>107</v>
      </c>
      <c r="Q5238">
        <v>0</v>
      </c>
      <c r="R5238">
        <v>29286</v>
      </c>
      <c r="S5238" t="str" cm="1">
        <f t="array" ref="S5238">_xlfn.IFS(E5241&lt;30,"18-29",E5241&lt;45,"30-44",TRUE,"45+")</f>
        <v>30-44</v>
      </c>
      <c r="T5238" t="str" cm="1">
        <f t="array" ref="T5238">_xlfn.IFS(F5238&lt;=2,"0-2 Years",F5238&lt;=5,"3-5 Years",F5238&lt;=8,"6-8 Years",TRUE,"9-10 Years")</f>
        <v>0-2 Years</v>
      </c>
      <c r="U5238" t="str" cm="1">
        <f t="array" ref="U5238">_xlfn.IFS(P5238&gt;60,"High Risk",P5238&gt;30,"Medium Risk",TRUE,"Low Risk")</f>
        <v>High Risk</v>
      </c>
      <c r="V5238">
        <f t="shared" si="81"/>
        <v>7</v>
      </c>
    </row>
    <row r="5239" spans="1:22" hidden="1" x14ac:dyDescent="0.2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 s="2">
        <v>149134.46</v>
      </c>
      <c r="H5239">
        <v>1</v>
      </c>
      <c r="I5239">
        <v>1</v>
      </c>
      <c r="J5239">
        <v>1</v>
      </c>
      <c r="K5239" s="1">
        <v>177966.24</v>
      </c>
      <c r="L5239">
        <v>0</v>
      </c>
      <c r="M5239">
        <v>11</v>
      </c>
      <c r="N5239">
        <v>4111</v>
      </c>
      <c r="O5239">
        <v>9</v>
      </c>
      <c r="P5239">
        <v>144</v>
      </c>
      <c r="Q5239">
        <v>0.81818181818181823</v>
      </c>
      <c r="R5239">
        <v>45221</v>
      </c>
      <c r="S5239" t="str" cm="1">
        <f t="array" ref="S5239">_xlfn.IFS(E5242&lt;30,"18-29",E5242&lt;45,"30-44",TRUE,"45+")</f>
        <v>18-29</v>
      </c>
      <c r="T5239" t="str" cm="1">
        <f t="array" ref="T5239">_xlfn.IFS(F5239&lt;=2,"0-2 Years",F5239&lt;=5,"3-5 Years",F5239&lt;=8,"6-8 Years",TRUE,"9-10 Years")</f>
        <v>6-8 Years</v>
      </c>
      <c r="U5239" t="str" cm="1">
        <f t="array" ref="U5239">_xlfn.IFS(P5239&gt;60,"High Risk",P5239&gt;30,"Medium Risk",TRUE,"Low Risk")</f>
        <v>High Risk</v>
      </c>
      <c r="V5239">
        <f t="shared" si="81"/>
        <v>2</v>
      </c>
    </row>
    <row r="5240" spans="1:22" hidden="1" x14ac:dyDescent="0.2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 s="2">
        <v>124119.54</v>
      </c>
      <c r="H5240">
        <v>1</v>
      </c>
      <c r="I5240">
        <v>1</v>
      </c>
      <c r="J5240">
        <v>0</v>
      </c>
      <c r="K5240" s="1">
        <v>162198.32</v>
      </c>
      <c r="L5240">
        <v>0</v>
      </c>
      <c r="M5240">
        <v>7</v>
      </c>
      <c r="N5240">
        <v>2079</v>
      </c>
      <c r="O5240">
        <v>8</v>
      </c>
      <c r="P5240">
        <v>101</v>
      </c>
      <c r="Q5240">
        <v>1</v>
      </c>
      <c r="R5240">
        <v>14553</v>
      </c>
      <c r="S5240" t="str" cm="1">
        <f t="array" ref="S5240">_xlfn.IFS(E5243&lt;30,"18-29",E5243&lt;45,"30-44",TRUE,"45+")</f>
        <v>30-44</v>
      </c>
      <c r="T5240" t="str" cm="1">
        <f t="array" ref="T5240">_xlfn.IFS(F5240&lt;=2,"0-2 Years",F5240&lt;=5,"3-5 Years",F5240&lt;=8,"6-8 Years",TRUE,"9-10 Years")</f>
        <v>3-5 Years</v>
      </c>
      <c r="U5240" t="str" cm="1">
        <f t="array" ref="U5240">_xlfn.IFS(P5240&gt;60,"High Risk",P5240&gt;30,"Medium Risk",TRUE,"Low Risk")</f>
        <v>High Risk</v>
      </c>
      <c r="V5240">
        <f t="shared" si="81"/>
        <v>5</v>
      </c>
    </row>
    <row r="5241" spans="1:22" hidden="1" x14ac:dyDescent="0.2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 s="2">
        <v>116822.7</v>
      </c>
      <c r="H5241">
        <v>1</v>
      </c>
      <c r="I5241">
        <v>0</v>
      </c>
      <c r="J5241">
        <v>0</v>
      </c>
      <c r="K5241" s="1">
        <v>197643.24</v>
      </c>
      <c r="L5241">
        <v>0</v>
      </c>
      <c r="M5241">
        <v>12</v>
      </c>
      <c r="N5241">
        <v>3604</v>
      </c>
      <c r="O5241">
        <v>7</v>
      </c>
      <c r="P5241">
        <v>160</v>
      </c>
      <c r="Q5241">
        <v>0.58333333333333337</v>
      </c>
      <c r="R5241">
        <v>43248</v>
      </c>
      <c r="S5241" t="str" cm="1">
        <f t="array" ref="S5241">_xlfn.IFS(E5244&lt;30,"18-29",E5244&lt;45,"30-44",TRUE,"45+")</f>
        <v>30-44</v>
      </c>
      <c r="T5241" t="str" cm="1">
        <f t="array" ref="T5241">_xlfn.IFS(F5241&lt;=2,"0-2 Years",F5241&lt;=5,"3-5 Years",F5241&lt;=8,"6-8 Years",TRUE,"9-10 Years")</f>
        <v>3-5 Years</v>
      </c>
      <c r="U5241" t="str" cm="1">
        <f t="array" ref="U5241">_xlfn.IFS(P5241&gt;60,"High Risk",P5241&gt;30,"Medium Risk",TRUE,"Low Risk")</f>
        <v>High Risk</v>
      </c>
      <c r="V5241">
        <f t="shared" si="81"/>
        <v>5</v>
      </c>
    </row>
    <row r="5242" spans="1:22" x14ac:dyDescent="0.2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 s="2">
        <v>103219.47</v>
      </c>
      <c r="H5242">
        <v>1</v>
      </c>
      <c r="I5242">
        <v>1</v>
      </c>
      <c r="J5242">
        <v>0</v>
      </c>
      <c r="K5242" s="1">
        <v>60420.07</v>
      </c>
      <c r="L5242">
        <v>0</v>
      </c>
      <c r="M5242">
        <v>1</v>
      </c>
      <c r="N5242">
        <v>679</v>
      </c>
      <c r="O5242">
        <v>1</v>
      </c>
      <c r="P5242">
        <v>87</v>
      </c>
      <c r="Q5242">
        <v>1</v>
      </c>
      <c r="R5242">
        <v>679</v>
      </c>
      <c r="S5242" t="str" cm="1">
        <f t="array" ref="S5242">_xlfn.IFS(E5245&lt;30,"18-29",E5245&lt;45,"30-44",TRUE,"45+")</f>
        <v>30-44</v>
      </c>
      <c r="T5242" t="str" cm="1">
        <f t="array" ref="T5242">_xlfn.IFS(F5242&lt;=2,"0-2 Years",F5242&lt;=5,"3-5 Years",F5242&lt;=8,"6-8 Years",TRUE,"9-10 Years")</f>
        <v>0-2 Years</v>
      </c>
      <c r="U5242" t="str" cm="1">
        <f t="array" ref="U5242">_xlfn.IFS(P5242&gt;60,"High Risk",P5242&gt;30,"Medium Risk",TRUE,"Low Risk")</f>
        <v>High Risk</v>
      </c>
      <c r="V5242">
        <f t="shared" si="81"/>
        <v>6</v>
      </c>
    </row>
    <row r="5243" spans="1:22" x14ac:dyDescent="0.2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 s="2">
        <v>0</v>
      </c>
      <c r="H5243">
        <v>2</v>
      </c>
      <c r="I5243">
        <v>0</v>
      </c>
      <c r="J5243">
        <v>0</v>
      </c>
      <c r="K5243" s="1">
        <v>70550</v>
      </c>
      <c r="L5243">
        <v>0</v>
      </c>
      <c r="M5243">
        <v>24</v>
      </c>
      <c r="N5243">
        <v>2248</v>
      </c>
      <c r="O5243">
        <v>2</v>
      </c>
      <c r="P5243">
        <v>142</v>
      </c>
      <c r="Q5243">
        <v>8.3333333333333329E-2</v>
      </c>
      <c r="R5243">
        <v>53952</v>
      </c>
      <c r="S5243" t="str" cm="1">
        <f t="array" ref="S5243">_xlfn.IFS(E5246&lt;30,"18-29",E5246&lt;45,"30-44",TRUE,"45+")</f>
        <v>30-44</v>
      </c>
      <c r="T5243" t="str" cm="1">
        <f t="array" ref="T5243">_xlfn.IFS(F5243&lt;=2,"0-2 Years",F5243&lt;=5,"3-5 Years",F5243&lt;=8,"6-8 Years",TRUE,"9-10 Years")</f>
        <v>0-2 Years</v>
      </c>
      <c r="U5243" t="str" cm="1">
        <f t="array" ref="U5243">_xlfn.IFS(P5243&gt;60,"High Risk",P5243&gt;30,"Medium Risk",TRUE,"Low Risk")</f>
        <v>High Risk</v>
      </c>
      <c r="V5243">
        <f t="shared" si="81"/>
        <v>7</v>
      </c>
    </row>
    <row r="5244" spans="1:22" hidden="1" x14ac:dyDescent="0.2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 s="2">
        <v>81954.600000000006</v>
      </c>
      <c r="H5244">
        <v>1</v>
      </c>
      <c r="I5244">
        <v>1</v>
      </c>
      <c r="J5244">
        <v>1</v>
      </c>
      <c r="K5244" s="1">
        <v>198798.44</v>
      </c>
      <c r="L5244">
        <v>1</v>
      </c>
      <c r="M5244">
        <v>21</v>
      </c>
      <c r="N5244">
        <v>578</v>
      </c>
      <c r="O5244">
        <v>4</v>
      </c>
      <c r="P5244">
        <v>41</v>
      </c>
      <c r="Q5244">
        <v>0.19047619047619047</v>
      </c>
      <c r="R5244">
        <v>12138</v>
      </c>
      <c r="S5244" t="str" cm="1">
        <f t="array" ref="S5244">_xlfn.IFS(E5247&lt;30,"18-29",E5247&lt;45,"30-44",TRUE,"45+")</f>
        <v>30-44</v>
      </c>
      <c r="T5244" t="str" cm="1">
        <f t="array" ref="T5244">_xlfn.IFS(F5244&lt;=2,"0-2 Years",F5244&lt;=5,"3-5 Years",F5244&lt;=8,"6-8 Years",TRUE,"9-10 Years")</f>
        <v>0-2 Years</v>
      </c>
      <c r="U5244" t="str" cm="1">
        <f t="array" ref="U5244">_xlfn.IFS(P5244&gt;60,"High Risk",P5244&gt;30,"Medium Risk",TRUE,"Low Risk")</f>
        <v>Medium Risk</v>
      </c>
      <c r="V5244">
        <f t="shared" si="81"/>
        <v>3</v>
      </c>
    </row>
    <row r="5245" spans="1:22" hidden="1" x14ac:dyDescent="0.2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 s="2">
        <v>95196.26</v>
      </c>
      <c r="H5245">
        <v>1</v>
      </c>
      <c r="I5245">
        <v>1</v>
      </c>
      <c r="J5245">
        <v>0</v>
      </c>
      <c r="K5245" s="1">
        <v>126310.39</v>
      </c>
      <c r="L5245">
        <v>1</v>
      </c>
      <c r="M5245">
        <v>8</v>
      </c>
      <c r="N5245">
        <v>3653</v>
      </c>
      <c r="O5245">
        <v>8</v>
      </c>
      <c r="P5245">
        <v>160</v>
      </c>
      <c r="Q5245">
        <v>1</v>
      </c>
      <c r="R5245">
        <v>29224</v>
      </c>
      <c r="S5245" t="str" cm="1">
        <f t="array" ref="S5245">_xlfn.IFS(E5248&lt;30,"18-29",E5248&lt;45,"30-44",TRUE,"45+")</f>
        <v>30-44</v>
      </c>
      <c r="T5245" t="str" cm="1">
        <f t="array" ref="T5245">_xlfn.IFS(F5245&lt;=2,"0-2 Years",F5245&lt;=5,"3-5 Years",F5245&lt;=8,"6-8 Years",TRUE,"9-10 Years")</f>
        <v>9-10 Years</v>
      </c>
      <c r="U5245" t="str" cm="1">
        <f t="array" ref="U5245">_xlfn.IFS(P5245&gt;60,"High Risk",P5245&gt;30,"Medium Risk",TRUE,"Low Risk")</f>
        <v>High Risk</v>
      </c>
      <c r="V5245">
        <f t="shared" si="81"/>
        <v>5</v>
      </c>
    </row>
    <row r="5246" spans="1:22" hidden="1" x14ac:dyDescent="0.2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 s="2">
        <v>0</v>
      </c>
      <c r="H5246">
        <v>2</v>
      </c>
      <c r="I5246">
        <v>1</v>
      </c>
      <c r="J5246">
        <v>1</v>
      </c>
      <c r="K5246" s="1">
        <v>64515.5</v>
      </c>
      <c r="L5246">
        <v>0</v>
      </c>
      <c r="M5246">
        <v>15</v>
      </c>
      <c r="N5246">
        <v>4219</v>
      </c>
      <c r="O5246">
        <v>10</v>
      </c>
      <c r="P5246">
        <v>79</v>
      </c>
      <c r="Q5246">
        <v>0.66666666666666663</v>
      </c>
      <c r="R5246">
        <v>63285</v>
      </c>
      <c r="S5246" t="str" cm="1">
        <f t="array" ref="S5246">_xlfn.IFS(E5249&lt;30,"18-29",E5249&lt;45,"30-44",TRUE,"45+")</f>
        <v>45+</v>
      </c>
      <c r="T5246" t="str" cm="1">
        <f t="array" ref="T5246">_xlfn.IFS(F5246&lt;=2,"0-2 Years",F5246&lt;=5,"3-5 Years",F5246&lt;=8,"6-8 Years",TRUE,"9-10 Years")</f>
        <v>3-5 Years</v>
      </c>
      <c r="U5246" t="str" cm="1">
        <f t="array" ref="U5246">_xlfn.IFS(P5246&gt;60,"High Risk",P5246&gt;30,"Medium Risk",TRUE,"Low Risk")</f>
        <v>High Risk</v>
      </c>
      <c r="V5246">
        <f t="shared" si="81"/>
        <v>3</v>
      </c>
    </row>
    <row r="5247" spans="1:22" hidden="1" x14ac:dyDescent="0.2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 s="2">
        <v>0</v>
      </c>
      <c r="H5247">
        <v>2</v>
      </c>
      <c r="I5247">
        <v>1</v>
      </c>
      <c r="J5247">
        <v>1</v>
      </c>
      <c r="K5247" s="1">
        <v>158580.04999999999</v>
      </c>
      <c r="L5247">
        <v>0</v>
      </c>
      <c r="M5247">
        <v>1</v>
      </c>
      <c r="N5247">
        <v>3699</v>
      </c>
      <c r="O5247">
        <v>6</v>
      </c>
      <c r="P5247">
        <v>103</v>
      </c>
      <c r="Q5247">
        <v>1</v>
      </c>
      <c r="R5247">
        <v>3699</v>
      </c>
      <c r="S5247" t="str" cm="1">
        <f t="array" ref="S5247">_xlfn.IFS(E5250&lt;30,"18-29",E5250&lt;45,"30-44",TRUE,"45+")</f>
        <v>30-44</v>
      </c>
      <c r="T5247" t="str" cm="1">
        <f t="array" ref="T5247">_xlfn.IFS(F5247&lt;=2,"0-2 Years",F5247&lt;=5,"3-5 Years",F5247&lt;=8,"6-8 Years",TRUE,"9-10 Years")</f>
        <v>6-8 Years</v>
      </c>
      <c r="U5247" t="str" cm="1">
        <f t="array" ref="U5247">_xlfn.IFS(P5247&gt;60,"High Risk",P5247&gt;30,"Medium Risk",TRUE,"Low Risk")</f>
        <v>High Risk</v>
      </c>
      <c r="V5247">
        <f t="shared" si="81"/>
        <v>3</v>
      </c>
    </row>
    <row r="5248" spans="1:22" hidden="1" x14ac:dyDescent="0.2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 s="2">
        <v>136555.01</v>
      </c>
      <c r="H5248">
        <v>2</v>
      </c>
      <c r="I5248">
        <v>1</v>
      </c>
      <c r="J5248">
        <v>1</v>
      </c>
      <c r="K5248" s="1">
        <v>129353.21</v>
      </c>
      <c r="L5248">
        <v>0</v>
      </c>
      <c r="M5248">
        <v>1</v>
      </c>
      <c r="N5248">
        <v>1768</v>
      </c>
      <c r="O5248">
        <v>5</v>
      </c>
      <c r="P5248">
        <v>8</v>
      </c>
      <c r="Q5248">
        <v>1</v>
      </c>
      <c r="R5248">
        <v>1768</v>
      </c>
      <c r="S5248" t="str" cm="1">
        <f t="array" ref="S5248">_xlfn.IFS(E5251&lt;30,"18-29",E5251&lt;45,"30-44",TRUE,"45+")</f>
        <v>30-44</v>
      </c>
      <c r="T5248" t="str" cm="1">
        <f t="array" ref="T5248">_xlfn.IFS(F5248&lt;=2,"0-2 Years",F5248&lt;=5,"3-5 Years",F5248&lt;=8,"6-8 Years",TRUE,"9-10 Years")</f>
        <v>0-2 Years</v>
      </c>
      <c r="U5248" t="str" cm="1">
        <f t="array" ref="U5248">_xlfn.IFS(P5248&gt;60,"High Risk",P5248&gt;30,"Medium Risk",TRUE,"Low Risk")</f>
        <v>Low Risk</v>
      </c>
      <c r="V5248">
        <f t="shared" si="81"/>
        <v>1</v>
      </c>
    </row>
    <row r="5249" spans="1:22" x14ac:dyDescent="0.2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 s="2">
        <v>0</v>
      </c>
      <c r="H5249">
        <v>1</v>
      </c>
      <c r="I5249">
        <v>1</v>
      </c>
      <c r="J5249">
        <v>1</v>
      </c>
      <c r="K5249" s="1">
        <v>137273.97</v>
      </c>
      <c r="L5249">
        <v>0</v>
      </c>
      <c r="M5249">
        <v>11</v>
      </c>
      <c r="N5249">
        <v>1415</v>
      </c>
      <c r="O5249">
        <v>6</v>
      </c>
      <c r="P5249">
        <v>74</v>
      </c>
      <c r="Q5249">
        <v>0.54545454545454541</v>
      </c>
      <c r="R5249">
        <v>15565</v>
      </c>
      <c r="S5249" t="str" cm="1">
        <f t="array" ref="S5249">_xlfn.IFS(E5252&lt;30,"18-29",E5252&lt;45,"30-44",TRUE,"45+")</f>
        <v>18-29</v>
      </c>
      <c r="T5249" t="str" cm="1">
        <f t="array" ref="T5249">_xlfn.IFS(F5249&lt;=2,"0-2 Years",F5249&lt;=5,"3-5 Years",F5249&lt;=8,"6-8 Years",TRUE,"9-10 Years")</f>
        <v>3-5 Years</v>
      </c>
      <c r="U5249" t="str" cm="1">
        <f t="array" ref="U5249">_xlfn.IFS(P5249&gt;60,"High Risk",P5249&gt;30,"Medium Risk",TRUE,"Low Risk")</f>
        <v>High Risk</v>
      </c>
      <c r="V5249">
        <f t="shared" si="81"/>
        <v>6</v>
      </c>
    </row>
    <row r="5250" spans="1:22" hidden="1" x14ac:dyDescent="0.2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 s="2">
        <v>119452.03</v>
      </c>
      <c r="H5250">
        <v>1</v>
      </c>
      <c r="I5250">
        <v>1</v>
      </c>
      <c r="J5250">
        <v>1</v>
      </c>
      <c r="K5250" s="1">
        <v>171575.54</v>
      </c>
      <c r="L5250">
        <v>0</v>
      </c>
      <c r="M5250">
        <v>14</v>
      </c>
      <c r="N5250">
        <v>4059</v>
      </c>
      <c r="O5250">
        <v>3</v>
      </c>
      <c r="P5250">
        <v>71</v>
      </c>
      <c r="Q5250">
        <v>0.21428571428571427</v>
      </c>
      <c r="R5250">
        <v>56826</v>
      </c>
      <c r="S5250" t="str" cm="1">
        <f t="array" ref="S5250">_xlfn.IFS(E5253&lt;30,"18-29",E5253&lt;45,"30-44",TRUE,"45+")</f>
        <v>30-44</v>
      </c>
      <c r="T5250" t="str" cm="1">
        <f t="array" ref="T5250">_xlfn.IFS(F5250&lt;=2,"0-2 Years",F5250&lt;=5,"3-5 Years",F5250&lt;=8,"6-8 Years",TRUE,"9-10 Years")</f>
        <v>3-5 Years</v>
      </c>
      <c r="U5250" t="str" cm="1">
        <f t="array" ref="U5250">_xlfn.IFS(P5250&gt;60,"High Risk",P5250&gt;30,"Medium Risk",TRUE,"Low Risk")</f>
        <v>High Risk</v>
      </c>
      <c r="V5250">
        <f t="shared" si="81"/>
        <v>2</v>
      </c>
    </row>
    <row r="5251" spans="1:22" hidden="1" x14ac:dyDescent="0.2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 s="2">
        <v>0</v>
      </c>
      <c r="H5251">
        <v>1</v>
      </c>
      <c r="I5251">
        <v>0</v>
      </c>
      <c r="J5251">
        <v>1</v>
      </c>
      <c r="K5251" s="1">
        <v>96528</v>
      </c>
      <c r="L5251">
        <v>1</v>
      </c>
      <c r="M5251">
        <v>25</v>
      </c>
      <c r="N5251">
        <v>2439</v>
      </c>
      <c r="O5251">
        <v>3</v>
      </c>
      <c r="P5251">
        <v>114</v>
      </c>
      <c r="Q5251">
        <v>0.12</v>
      </c>
      <c r="R5251">
        <v>60975</v>
      </c>
      <c r="S5251" t="str" cm="1">
        <f t="array" ref="S5251">_xlfn.IFS(E5254&lt;30,"18-29",E5254&lt;45,"30-44",TRUE,"45+")</f>
        <v>30-44</v>
      </c>
      <c r="T5251" t="str" cm="1">
        <f t="array" ref="T5251">_xlfn.IFS(F5251&lt;=2,"0-2 Years",F5251&lt;=5,"3-5 Years",F5251&lt;=8,"6-8 Years",TRUE,"9-10 Years")</f>
        <v>9-10 Years</v>
      </c>
      <c r="U5251" t="str" cm="1">
        <f t="array" ref="U5251">_xlfn.IFS(P5251&gt;60,"High Risk",P5251&gt;30,"Medium Risk",TRUE,"Low Risk")</f>
        <v>High Risk</v>
      </c>
      <c r="V5251">
        <f t="shared" ref="V5251:V5314" si="82">IF(J5251=0,3,0)+IF(G5251=0,3,0)+IF(H5251=1,2,0)+IF(E5251&gt;45,1,0)+IF(F5251&lt;3,1,0)</f>
        <v>5</v>
      </c>
    </row>
    <row r="5252" spans="1:22" hidden="1" x14ac:dyDescent="0.2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 s="2">
        <v>69881.09</v>
      </c>
      <c r="H5252">
        <v>2</v>
      </c>
      <c r="I5252">
        <v>0</v>
      </c>
      <c r="J5252">
        <v>1</v>
      </c>
      <c r="K5252" s="1">
        <v>64421.02</v>
      </c>
      <c r="L5252">
        <v>0</v>
      </c>
      <c r="M5252">
        <v>4</v>
      </c>
      <c r="N5252">
        <v>372</v>
      </c>
      <c r="O5252">
        <v>10</v>
      </c>
      <c r="P5252">
        <v>118</v>
      </c>
      <c r="Q5252">
        <v>1</v>
      </c>
      <c r="R5252">
        <v>1488</v>
      </c>
      <c r="S5252" t="str" cm="1">
        <f t="array" ref="S5252">_xlfn.IFS(E5255&lt;30,"18-29",E5255&lt;45,"30-44",TRUE,"45+")</f>
        <v>18-29</v>
      </c>
      <c r="T5252" t="str" cm="1">
        <f t="array" ref="T5252">_xlfn.IFS(F5252&lt;=2,"0-2 Years",F5252&lt;=5,"3-5 Years",F5252&lt;=8,"6-8 Years",TRUE,"9-10 Years")</f>
        <v>9-10 Years</v>
      </c>
      <c r="U5252" t="str" cm="1">
        <f t="array" ref="U5252">_xlfn.IFS(P5252&gt;60,"High Risk",P5252&gt;30,"Medium Risk",TRUE,"Low Risk")</f>
        <v>High Risk</v>
      </c>
      <c r="V5252">
        <f t="shared" si="82"/>
        <v>0</v>
      </c>
    </row>
    <row r="5253" spans="1:22" hidden="1" x14ac:dyDescent="0.2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 s="2">
        <v>0</v>
      </c>
      <c r="H5253">
        <v>2</v>
      </c>
      <c r="I5253">
        <v>1</v>
      </c>
      <c r="J5253">
        <v>1</v>
      </c>
      <c r="K5253" s="1">
        <v>158444.60999999999</v>
      </c>
      <c r="L5253">
        <v>0</v>
      </c>
      <c r="M5253">
        <v>20</v>
      </c>
      <c r="N5253">
        <v>4648</v>
      </c>
      <c r="O5253">
        <v>8</v>
      </c>
      <c r="P5253">
        <v>177</v>
      </c>
      <c r="Q5253">
        <v>0.4</v>
      </c>
      <c r="R5253">
        <v>92960</v>
      </c>
      <c r="S5253" t="str" cm="1">
        <f t="array" ref="S5253">_xlfn.IFS(E5256&lt;30,"18-29",E5256&lt;45,"30-44",TRUE,"45+")</f>
        <v>18-29</v>
      </c>
      <c r="T5253" t="str" cm="1">
        <f t="array" ref="T5253">_xlfn.IFS(F5253&lt;=2,"0-2 Years",F5253&lt;=5,"3-5 Years",F5253&lt;=8,"6-8 Years",TRUE,"9-10 Years")</f>
        <v>3-5 Years</v>
      </c>
      <c r="U5253" t="str" cm="1">
        <f t="array" ref="U5253">_xlfn.IFS(P5253&gt;60,"High Risk",P5253&gt;30,"Medium Risk",TRUE,"Low Risk")</f>
        <v>High Risk</v>
      </c>
      <c r="V5253">
        <f t="shared" si="82"/>
        <v>3</v>
      </c>
    </row>
    <row r="5254" spans="1:22" hidden="1" x14ac:dyDescent="0.2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 s="2">
        <v>0</v>
      </c>
      <c r="H5254">
        <v>2</v>
      </c>
      <c r="I5254">
        <v>1</v>
      </c>
      <c r="J5254">
        <v>1</v>
      </c>
      <c r="K5254" s="1">
        <v>66548.58</v>
      </c>
      <c r="L5254">
        <v>0</v>
      </c>
      <c r="M5254">
        <v>29</v>
      </c>
      <c r="N5254">
        <v>1270</v>
      </c>
      <c r="O5254">
        <v>1</v>
      </c>
      <c r="P5254">
        <v>128</v>
      </c>
      <c r="Q5254">
        <v>3.4482758620689655E-2</v>
      </c>
      <c r="R5254">
        <v>36830</v>
      </c>
      <c r="S5254" t="str" cm="1">
        <f t="array" ref="S5254">_xlfn.IFS(E5257&lt;30,"18-29",E5257&lt;45,"30-44",TRUE,"45+")</f>
        <v>45+</v>
      </c>
      <c r="T5254" t="str" cm="1">
        <f t="array" ref="T5254">_xlfn.IFS(F5254&lt;=2,"0-2 Years",F5254&lt;=5,"3-5 Years",F5254&lt;=8,"6-8 Years",TRUE,"9-10 Years")</f>
        <v>6-8 Years</v>
      </c>
      <c r="U5254" t="str" cm="1">
        <f t="array" ref="U5254">_xlfn.IFS(P5254&gt;60,"High Risk",P5254&gt;30,"Medium Risk",TRUE,"Low Risk")</f>
        <v>High Risk</v>
      </c>
      <c r="V5254">
        <f t="shared" si="82"/>
        <v>3</v>
      </c>
    </row>
    <row r="5255" spans="1:22" x14ac:dyDescent="0.2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 s="2">
        <v>0</v>
      </c>
      <c r="H5255">
        <v>2</v>
      </c>
      <c r="I5255">
        <v>0</v>
      </c>
      <c r="J5255">
        <v>0</v>
      </c>
      <c r="K5255" s="1">
        <v>108008.05</v>
      </c>
      <c r="L5255">
        <v>0</v>
      </c>
      <c r="M5255">
        <v>7</v>
      </c>
      <c r="N5255">
        <v>4096</v>
      </c>
      <c r="O5255">
        <v>1</v>
      </c>
      <c r="P5255">
        <v>158</v>
      </c>
      <c r="Q5255">
        <v>0.14285714285714285</v>
      </c>
      <c r="R5255">
        <v>28672</v>
      </c>
      <c r="S5255" t="str" cm="1">
        <f t="array" ref="S5255">_xlfn.IFS(E5258&lt;30,"18-29",E5258&lt;45,"30-44",TRUE,"45+")</f>
        <v>45+</v>
      </c>
      <c r="T5255" t="str" cm="1">
        <f t="array" ref="T5255">_xlfn.IFS(F5255&lt;=2,"0-2 Years",F5255&lt;=5,"3-5 Years",F5255&lt;=8,"6-8 Years",TRUE,"9-10 Years")</f>
        <v>9-10 Years</v>
      </c>
      <c r="U5255" t="str" cm="1">
        <f t="array" ref="U5255">_xlfn.IFS(P5255&gt;60,"High Risk",P5255&gt;30,"Medium Risk",TRUE,"Low Risk")</f>
        <v>High Risk</v>
      </c>
      <c r="V5255">
        <f t="shared" si="82"/>
        <v>6</v>
      </c>
    </row>
    <row r="5256" spans="1:22" hidden="1" x14ac:dyDescent="0.2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 s="2">
        <v>204223.03</v>
      </c>
      <c r="H5256">
        <v>1</v>
      </c>
      <c r="I5256">
        <v>1</v>
      </c>
      <c r="J5256">
        <v>0</v>
      </c>
      <c r="K5256" s="1">
        <v>128268.39</v>
      </c>
      <c r="L5256">
        <v>0</v>
      </c>
      <c r="M5256">
        <v>28</v>
      </c>
      <c r="N5256">
        <v>3479</v>
      </c>
      <c r="O5256">
        <v>0</v>
      </c>
      <c r="P5256">
        <v>20</v>
      </c>
      <c r="Q5256">
        <v>0</v>
      </c>
      <c r="R5256">
        <v>97412</v>
      </c>
      <c r="S5256" t="str" cm="1">
        <f t="array" ref="S5256">_xlfn.IFS(E5259&lt;30,"18-29",E5259&lt;45,"30-44",TRUE,"45+")</f>
        <v>30-44</v>
      </c>
      <c r="T5256" t="str" cm="1">
        <f t="array" ref="T5256">_xlfn.IFS(F5256&lt;=2,"0-2 Years",F5256&lt;=5,"3-5 Years",F5256&lt;=8,"6-8 Years",TRUE,"9-10 Years")</f>
        <v>6-8 Years</v>
      </c>
      <c r="U5256" t="str" cm="1">
        <f t="array" ref="U5256">_xlfn.IFS(P5256&gt;60,"High Risk",P5256&gt;30,"Medium Risk",TRUE,"Low Risk")</f>
        <v>Low Risk</v>
      </c>
      <c r="V5256">
        <f t="shared" si="82"/>
        <v>5</v>
      </c>
    </row>
    <row r="5257" spans="1:22" hidden="1" x14ac:dyDescent="0.2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 s="2">
        <v>110314.21</v>
      </c>
      <c r="H5257">
        <v>2</v>
      </c>
      <c r="I5257">
        <v>1</v>
      </c>
      <c r="J5257">
        <v>0</v>
      </c>
      <c r="K5257" s="1">
        <v>37464</v>
      </c>
      <c r="L5257">
        <v>1</v>
      </c>
      <c r="M5257">
        <v>3</v>
      </c>
      <c r="N5257">
        <v>1983</v>
      </c>
      <c r="O5257">
        <v>5</v>
      </c>
      <c r="P5257">
        <v>111</v>
      </c>
      <c r="Q5257">
        <v>1</v>
      </c>
      <c r="R5257">
        <v>5949</v>
      </c>
      <c r="S5257" t="str" cm="1">
        <f t="array" ref="S5257">_xlfn.IFS(E5260&lt;30,"18-29",E5260&lt;45,"30-44",TRUE,"45+")</f>
        <v>30-44</v>
      </c>
      <c r="T5257" t="str" cm="1">
        <f t="array" ref="T5257">_xlfn.IFS(F5257&lt;=2,"0-2 Years",F5257&lt;=5,"3-5 Years",F5257&lt;=8,"6-8 Years",TRUE,"9-10 Years")</f>
        <v>0-2 Years</v>
      </c>
      <c r="U5257" t="str" cm="1">
        <f t="array" ref="U5257">_xlfn.IFS(P5257&gt;60,"High Risk",P5257&gt;30,"Medium Risk",TRUE,"Low Risk")</f>
        <v>High Risk</v>
      </c>
      <c r="V5257">
        <f t="shared" si="82"/>
        <v>5</v>
      </c>
    </row>
    <row r="5258" spans="1:22" x14ac:dyDescent="0.2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 s="2">
        <v>163760.82</v>
      </c>
      <c r="H5258">
        <v>1</v>
      </c>
      <c r="I5258">
        <v>0</v>
      </c>
      <c r="J5258">
        <v>0</v>
      </c>
      <c r="K5258" s="1">
        <v>157381.14000000001</v>
      </c>
      <c r="L5258">
        <v>1</v>
      </c>
      <c r="M5258">
        <v>26</v>
      </c>
      <c r="N5258">
        <v>1439</v>
      </c>
      <c r="O5258">
        <v>7</v>
      </c>
      <c r="P5258">
        <v>92</v>
      </c>
      <c r="Q5258">
        <v>0.26923076923076922</v>
      </c>
      <c r="R5258">
        <v>37414</v>
      </c>
      <c r="S5258" t="str" cm="1">
        <f t="array" ref="S5258">_xlfn.IFS(E5261&lt;30,"18-29",E5261&lt;45,"30-44",TRUE,"45+")</f>
        <v>45+</v>
      </c>
      <c r="T5258" t="str" cm="1">
        <f t="array" ref="T5258">_xlfn.IFS(F5258&lt;=2,"0-2 Years",F5258&lt;=5,"3-5 Years",F5258&lt;=8,"6-8 Years",TRUE,"9-10 Years")</f>
        <v>0-2 Years</v>
      </c>
      <c r="U5258" t="str" cm="1">
        <f t="array" ref="U5258">_xlfn.IFS(P5258&gt;60,"High Risk",P5258&gt;30,"Medium Risk",TRUE,"Low Risk")</f>
        <v>High Risk</v>
      </c>
      <c r="V5258">
        <f t="shared" si="82"/>
        <v>7</v>
      </c>
    </row>
    <row r="5259" spans="1:22" hidden="1" x14ac:dyDescent="0.2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 s="2">
        <v>141069.18</v>
      </c>
      <c r="H5259">
        <v>3</v>
      </c>
      <c r="I5259">
        <v>1</v>
      </c>
      <c r="J5259">
        <v>1</v>
      </c>
      <c r="K5259" s="1">
        <v>194257.11</v>
      </c>
      <c r="L5259">
        <v>0</v>
      </c>
      <c r="M5259">
        <v>1</v>
      </c>
      <c r="N5259">
        <v>3209</v>
      </c>
      <c r="O5259">
        <v>1</v>
      </c>
      <c r="P5259">
        <v>116</v>
      </c>
      <c r="Q5259">
        <v>1</v>
      </c>
      <c r="R5259">
        <v>3209</v>
      </c>
      <c r="S5259" t="str" cm="1">
        <f t="array" ref="S5259">_xlfn.IFS(E5262&lt;30,"18-29",E5262&lt;45,"30-44",TRUE,"45+")</f>
        <v>30-44</v>
      </c>
      <c r="T5259" t="str" cm="1">
        <f t="array" ref="T5259">_xlfn.IFS(F5259&lt;=2,"0-2 Years",F5259&lt;=5,"3-5 Years",F5259&lt;=8,"6-8 Years",TRUE,"9-10 Years")</f>
        <v>0-2 Years</v>
      </c>
      <c r="U5259" t="str" cm="1">
        <f t="array" ref="U5259">_xlfn.IFS(P5259&gt;60,"High Risk",P5259&gt;30,"Medium Risk",TRUE,"Low Risk")</f>
        <v>High Risk</v>
      </c>
      <c r="V5259">
        <f t="shared" si="82"/>
        <v>1</v>
      </c>
    </row>
    <row r="5260" spans="1:22" hidden="1" x14ac:dyDescent="0.2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 s="2">
        <v>115934.74</v>
      </c>
      <c r="H5260">
        <v>1</v>
      </c>
      <c r="I5260">
        <v>1</v>
      </c>
      <c r="J5260">
        <v>1</v>
      </c>
      <c r="K5260" s="1">
        <v>139059.04999999999</v>
      </c>
      <c r="L5260">
        <v>0</v>
      </c>
      <c r="M5260">
        <v>20</v>
      </c>
      <c r="N5260">
        <v>1310</v>
      </c>
      <c r="O5260">
        <v>8</v>
      </c>
      <c r="P5260">
        <v>38</v>
      </c>
      <c r="Q5260">
        <v>0.4</v>
      </c>
      <c r="R5260">
        <v>26200</v>
      </c>
      <c r="S5260" t="str" cm="1">
        <f t="array" ref="S5260">_xlfn.IFS(E5263&lt;30,"18-29",E5263&lt;45,"30-44",TRUE,"45+")</f>
        <v>18-29</v>
      </c>
      <c r="T5260" t="str" cm="1">
        <f t="array" ref="T5260">_xlfn.IFS(F5260&lt;=2,"0-2 Years",F5260&lt;=5,"3-5 Years",F5260&lt;=8,"6-8 Years",TRUE,"9-10 Years")</f>
        <v>0-2 Years</v>
      </c>
      <c r="U5260" t="str" cm="1">
        <f t="array" ref="U5260">_xlfn.IFS(P5260&gt;60,"High Risk",P5260&gt;30,"Medium Risk",TRUE,"Low Risk")</f>
        <v>Medium Risk</v>
      </c>
      <c r="V5260">
        <f t="shared" si="82"/>
        <v>3</v>
      </c>
    </row>
    <row r="5261" spans="1:22" hidden="1" x14ac:dyDescent="0.2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 s="2">
        <v>151457.88</v>
      </c>
      <c r="H5261">
        <v>1</v>
      </c>
      <c r="I5261">
        <v>0</v>
      </c>
      <c r="J5261">
        <v>1</v>
      </c>
      <c r="K5261" s="1">
        <v>40893.61</v>
      </c>
      <c r="L5261">
        <v>0</v>
      </c>
      <c r="M5261">
        <v>3</v>
      </c>
      <c r="N5261">
        <v>2612</v>
      </c>
      <c r="O5261">
        <v>6</v>
      </c>
      <c r="P5261">
        <v>24</v>
      </c>
      <c r="Q5261">
        <v>1</v>
      </c>
      <c r="R5261">
        <v>7836</v>
      </c>
      <c r="S5261" t="str" cm="1">
        <f t="array" ref="S5261">_xlfn.IFS(E5264&lt;30,"18-29",E5264&lt;45,"30-44",TRUE,"45+")</f>
        <v>30-44</v>
      </c>
      <c r="T5261" t="str" cm="1">
        <f t="array" ref="T5261">_xlfn.IFS(F5261&lt;=2,"0-2 Years",F5261&lt;=5,"3-5 Years",F5261&lt;=8,"6-8 Years",TRUE,"9-10 Years")</f>
        <v>0-2 Years</v>
      </c>
      <c r="U5261" t="str" cm="1">
        <f t="array" ref="U5261">_xlfn.IFS(P5261&gt;60,"High Risk",P5261&gt;30,"Medium Risk",TRUE,"Low Risk")</f>
        <v>Low Risk</v>
      </c>
      <c r="V5261">
        <f t="shared" si="82"/>
        <v>4</v>
      </c>
    </row>
    <row r="5262" spans="1:22" hidden="1" x14ac:dyDescent="0.2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 s="2">
        <v>154206.07</v>
      </c>
      <c r="H5262">
        <v>2</v>
      </c>
      <c r="I5262">
        <v>1</v>
      </c>
      <c r="J5262">
        <v>1</v>
      </c>
      <c r="K5262" s="1">
        <v>40261.49</v>
      </c>
      <c r="L5262">
        <v>0</v>
      </c>
      <c r="M5262">
        <v>20</v>
      </c>
      <c r="N5262">
        <v>4373</v>
      </c>
      <c r="O5262">
        <v>0</v>
      </c>
      <c r="P5262">
        <v>168</v>
      </c>
      <c r="Q5262">
        <v>0</v>
      </c>
      <c r="R5262">
        <v>87460</v>
      </c>
      <c r="S5262" t="str" cm="1">
        <f t="array" ref="S5262">_xlfn.IFS(E5265&lt;30,"18-29",E5265&lt;45,"30-44",TRUE,"45+")</f>
        <v>30-44</v>
      </c>
      <c r="T5262" t="str" cm="1">
        <f t="array" ref="T5262">_xlfn.IFS(F5262&lt;=2,"0-2 Years",F5262&lt;=5,"3-5 Years",F5262&lt;=8,"6-8 Years",TRUE,"9-10 Years")</f>
        <v>3-5 Years</v>
      </c>
      <c r="U5262" t="str" cm="1">
        <f t="array" ref="U5262">_xlfn.IFS(P5262&gt;60,"High Risk",P5262&gt;30,"Medium Risk",TRUE,"Low Risk")</f>
        <v>High Risk</v>
      </c>
      <c r="V5262">
        <f t="shared" si="82"/>
        <v>0</v>
      </c>
    </row>
    <row r="5263" spans="1:22" hidden="1" x14ac:dyDescent="0.2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 s="2">
        <v>89928.99</v>
      </c>
      <c r="H5263">
        <v>1</v>
      </c>
      <c r="I5263">
        <v>1</v>
      </c>
      <c r="J5263">
        <v>0</v>
      </c>
      <c r="K5263" s="1">
        <v>46203.31</v>
      </c>
      <c r="L5263">
        <v>0</v>
      </c>
      <c r="M5263">
        <v>9</v>
      </c>
      <c r="N5263">
        <v>4317</v>
      </c>
      <c r="O5263">
        <v>6</v>
      </c>
      <c r="P5263">
        <v>174</v>
      </c>
      <c r="Q5263">
        <v>0.66666666666666663</v>
      </c>
      <c r="R5263">
        <v>38853</v>
      </c>
      <c r="S5263" t="str" cm="1">
        <f t="array" ref="S5263">_xlfn.IFS(E5266&lt;30,"18-29",E5266&lt;45,"30-44",TRUE,"45+")</f>
        <v>30-44</v>
      </c>
      <c r="T5263" t="str" cm="1">
        <f t="array" ref="T5263">_xlfn.IFS(F5263&lt;=2,"0-2 Years",F5263&lt;=5,"3-5 Years",F5263&lt;=8,"6-8 Years",TRUE,"9-10 Years")</f>
        <v>9-10 Years</v>
      </c>
      <c r="U5263" t="str" cm="1">
        <f t="array" ref="U5263">_xlfn.IFS(P5263&gt;60,"High Risk",P5263&gt;30,"Medium Risk",TRUE,"Low Risk")</f>
        <v>High Risk</v>
      </c>
      <c r="V5263">
        <f t="shared" si="82"/>
        <v>5</v>
      </c>
    </row>
    <row r="5264" spans="1:22" hidden="1" x14ac:dyDescent="0.2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 s="2">
        <v>89182.09</v>
      </c>
      <c r="H5264">
        <v>1</v>
      </c>
      <c r="I5264">
        <v>1</v>
      </c>
      <c r="J5264">
        <v>1</v>
      </c>
      <c r="K5264" s="1">
        <v>13126.9</v>
      </c>
      <c r="L5264">
        <v>0</v>
      </c>
      <c r="M5264">
        <v>14</v>
      </c>
      <c r="N5264">
        <v>3675</v>
      </c>
      <c r="O5264">
        <v>5</v>
      </c>
      <c r="P5264">
        <v>3</v>
      </c>
      <c r="Q5264">
        <v>0.35714285714285715</v>
      </c>
      <c r="R5264">
        <v>51450</v>
      </c>
      <c r="S5264" t="str" cm="1">
        <f t="array" ref="S5264">_xlfn.IFS(E5267&lt;30,"18-29",E5267&lt;45,"30-44",TRUE,"45+")</f>
        <v>18-29</v>
      </c>
      <c r="T5264" t="str" cm="1">
        <f t="array" ref="T5264">_xlfn.IFS(F5264&lt;=2,"0-2 Years",F5264&lt;=5,"3-5 Years",F5264&lt;=8,"6-8 Years",TRUE,"9-10 Years")</f>
        <v>6-8 Years</v>
      </c>
      <c r="U5264" t="str" cm="1">
        <f t="array" ref="U5264">_xlfn.IFS(P5264&gt;60,"High Risk",P5264&gt;30,"Medium Risk",TRUE,"Low Risk")</f>
        <v>Low Risk</v>
      </c>
      <c r="V5264">
        <f t="shared" si="82"/>
        <v>2</v>
      </c>
    </row>
    <row r="5265" spans="1:22" hidden="1" x14ac:dyDescent="0.2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 s="2">
        <v>79706.25</v>
      </c>
      <c r="H5265">
        <v>2</v>
      </c>
      <c r="I5265">
        <v>1</v>
      </c>
      <c r="J5265">
        <v>0</v>
      </c>
      <c r="K5265" s="1">
        <v>165675.01</v>
      </c>
      <c r="L5265">
        <v>0</v>
      </c>
      <c r="M5265">
        <v>18</v>
      </c>
      <c r="N5265">
        <v>2592</v>
      </c>
      <c r="O5265">
        <v>5</v>
      </c>
      <c r="P5265">
        <v>32</v>
      </c>
      <c r="Q5265">
        <v>0.27777777777777779</v>
      </c>
      <c r="R5265">
        <v>46656</v>
      </c>
      <c r="S5265" t="str" cm="1">
        <f t="array" ref="S5265">_xlfn.IFS(E5268&lt;30,"18-29",E5268&lt;45,"30-44",TRUE,"45+")</f>
        <v>30-44</v>
      </c>
      <c r="T5265" t="str" cm="1">
        <f t="array" ref="T5265">_xlfn.IFS(F5265&lt;=2,"0-2 Years",F5265&lt;=5,"3-5 Years",F5265&lt;=8,"6-8 Years",TRUE,"9-10 Years")</f>
        <v>0-2 Years</v>
      </c>
      <c r="U5265" t="str" cm="1">
        <f t="array" ref="U5265">_xlfn.IFS(P5265&gt;60,"High Risk",P5265&gt;30,"Medium Risk",TRUE,"Low Risk")</f>
        <v>Medium Risk</v>
      </c>
      <c r="V5265">
        <f t="shared" si="82"/>
        <v>4</v>
      </c>
    </row>
    <row r="5266" spans="1:22" x14ac:dyDescent="0.2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 s="2">
        <v>0</v>
      </c>
      <c r="H5266">
        <v>3</v>
      </c>
      <c r="I5266">
        <v>0</v>
      </c>
      <c r="J5266">
        <v>0</v>
      </c>
      <c r="K5266" s="1">
        <v>5459.07</v>
      </c>
      <c r="L5266">
        <v>1</v>
      </c>
      <c r="M5266">
        <v>26</v>
      </c>
      <c r="N5266">
        <v>720</v>
      </c>
      <c r="O5266">
        <v>8</v>
      </c>
      <c r="P5266">
        <v>135</v>
      </c>
      <c r="Q5266">
        <v>0.30769230769230771</v>
      </c>
      <c r="R5266">
        <v>18720</v>
      </c>
      <c r="S5266" t="str" cm="1">
        <f t="array" ref="S5266">_xlfn.IFS(E5269&lt;30,"18-29",E5269&lt;45,"30-44",TRUE,"45+")</f>
        <v>18-29</v>
      </c>
      <c r="T5266" t="str" cm="1">
        <f t="array" ref="T5266">_xlfn.IFS(F5266&lt;=2,"0-2 Years",F5266&lt;=5,"3-5 Years",F5266&lt;=8,"6-8 Years",TRUE,"9-10 Years")</f>
        <v>3-5 Years</v>
      </c>
      <c r="U5266" t="str" cm="1">
        <f t="array" ref="U5266">_xlfn.IFS(P5266&gt;60,"High Risk",P5266&gt;30,"Medium Risk",TRUE,"Low Risk")</f>
        <v>High Risk</v>
      </c>
      <c r="V5266">
        <f t="shared" si="82"/>
        <v>6</v>
      </c>
    </row>
    <row r="5267" spans="1:22" x14ac:dyDescent="0.2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 s="2">
        <v>0</v>
      </c>
      <c r="H5267">
        <v>2</v>
      </c>
      <c r="I5267">
        <v>1</v>
      </c>
      <c r="J5267">
        <v>0</v>
      </c>
      <c r="K5267" s="1">
        <v>131919.48000000001</v>
      </c>
      <c r="L5267">
        <v>0</v>
      </c>
      <c r="M5267">
        <v>29</v>
      </c>
      <c r="N5267">
        <v>2254</v>
      </c>
      <c r="O5267">
        <v>1</v>
      </c>
      <c r="P5267">
        <v>16</v>
      </c>
      <c r="Q5267">
        <v>3.4482758620689655E-2</v>
      </c>
      <c r="R5267">
        <v>65366</v>
      </c>
      <c r="S5267" t="str" cm="1">
        <f t="array" ref="S5267">_xlfn.IFS(E5270&lt;30,"18-29",E5270&lt;45,"30-44",TRUE,"45+")</f>
        <v>18-29</v>
      </c>
      <c r="T5267" t="str" cm="1">
        <f t="array" ref="T5267">_xlfn.IFS(F5267&lt;=2,"0-2 Years",F5267&lt;=5,"3-5 Years",F5267&lt;=8,"6-8 Years",TRUE,"9-10 Years")</f>
        <v>3-5 Years</v>
      </c>
      <c r="U5267" t="str" cm="1">
        <f t="array" ref="U5267">_xlfn.IFS(P5267&gt;60,"High Risk",P5267&gt;30,"Medium Risk",TRUE,"Low Risk")</f>
        <v>Low Risk</v>
      </c>
      <c r="V5267">
        <f t="shared" si="82"/>
        <v>6</v>
      </c>
    </row>
    <row r="5268" spans="1:22" hidden="1" x14ac:dyDescent="0.2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 s="2">
        <v>117799.28</v>
      </c>
      <c r="H5268">
        <v>1</v>
      </c>
      <c r="I5268">
        <v>1</v>
      </c>
      <c r="J5268">
        <v>1</v>
      </c>
      <c r="K5268" s="1">
        <v>182372.35</v>
      </c>
      <c r="L5268">
        <v>0</v>
      </c>
      <c r="M5268">
        <v>30</v>
      </c>
      <c r="N5268">
        <v>198</v>
      </c>
      <c r="O5268">
        <v>9</v>
      </c>
      <c r="P5268">
        <v>134</v>
      </c>
      <c r="Q5268">
        <v>0.3</v>
      </c>
      <c r="R5268">
        <v>5940</v>
      </c>
      <c r="S5268" t="str" cm="1">
        <f t="array" ref="S5268">_xlfn.IFS(E5271&lt;30,"18-29",E5271&lt;45,"30-44",TRUE,"45+")</f>
        <v>30-44</v>
      </c>
      <c r="T5268" t="str" cm="1">
        <f t="array" ref="T5268">_xlfn.IFS(F5268&lt;=2,"0-2 Years",F5268&lt;=5,"3-5 Years",F5268&lt;=8,"6-8 Years",TRUE,"9-10 Years")</f>
        <v>6-8 Years</v>
      </c>
      <c r="U5268" t="str" cm="1">
        <f t="array" ref="U5268">_xlfn.IFS(P5268&gt;60,"High Risk",P5268&gt;30,"Medium Risk",TRUE,"Low Risk")</f>
        <v>High Risk</v>
      </c>
      <c r="V5268">
        <f t="shared" si="82"/>
        <v>2</v>
      </c>
    </row>
    <row r="5269" spans="1:22" x14ac:dyDescent="0.2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 s="2">
        <v>0</v>
      </c>
      <c r="H5269">
        <v>2</v>
      </c>
      <c r="I5269">
        <v>1</v>
      </c>
      <c r="J5269">
        <v>0</v>
      </c>
      <c r="K5269" s="1">
        <v>147600.54</v>
      </c>
      <c r="L5269">
        <v>0</v>
      </c>
      <c r="M5269">
        <v>23</v>
      </c>
      <c r="N5269">
        <v>2238</v>
      </c>
      <c r="O5269">
        <v>4</v>
      </c>
      <c r="P5269">
        <v>170</v>
      </c>
      <c r="Q5269">
        <v>0.17391304347826086</v>
      </c>
      <c r="R5269">
        <v>51474</v>
      </c>
      <c r="S5269" t="str" cm="1">
        <f t="array" ref="S5269">_xlfn.IFS(E5272&lt;30,"18-29",E5272&lt;45,"30-44",TRUE,"45+")</f>
        <v>30-44</v>
      </c>
      <c r="T5269" t="str" cm="1">
        <f t="array" ref="T5269">_xlfn.IFS(F5269&lt;=2,"0-2 Years",F5269&lt;=5,"3-5 Years",F5269&lt;=8,"6-8 Years",TRUE,"9-10 Years")</f>
        <v>3-5 Years</v>
      </c>
      <c r="U5269" t="str" cm="1">
        <f t="array" ref="U5269">_xlfn.IFS(P5269&gt;60,"High Risk",P5269&gt;30,"Medium Risk",TRUE,"Low Risk")</f>
        <v>High Risk</v>
      </c>
      <c r="V5269">
        <f t="shared" si="82"/>
        <v>6</v>
      </c>
    </row>
    <row r="5270" spans="1:22" x14ac:dyDescent="0.2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 s="2">
        <v>0</v>
      </c>
      <c r="H5270">
        <v>2</v>
      </c>
      <c r="I5270">
        <v>0</v>
      </c>
      <c r="J5270">
        <v>0</v>
      </c>
      <c r="K5270" s="1">
        <v>92865.41</v>
      </c>
      <c r="L5270">
        <v>0</v>
      </c>
      <c r="M5270">
        <v>21</v>
      </c>
      <c r="N5270">
        <v>570</v>
      </c>
      <c r="O5270">
        <v>7</v>
      </c>
      <c r="P5270">
        <v>141</v>
      </c>
      <c r="Q5270">
        <v>0.33333333333333331</v>
      </c>
      <c r="R5270">
        <v>11970</v>
      </c>
      <c r="S5270" t="str" cm="1">
        <f t="array" ref="S5270">_xlfn.IFS(E5273&lt;30,"18-29",E5273&lt;45,"30-44",TRUE,"45+")</f>
        <v>30-44</v>
      </c>
      <c r="T5270" t="str" cm="1">
        <f t="array" ref="T5270">_xlfn.IFS(F5270&lt;=2,"0-2 Years",F5270&lt;=5,"3-5 Years",F5270&lt;=8,"6-8 Years",TRUE,"9-10 Years")</f>
        <v>0-2 Years</v>
      </c>
      <c r="U5270" t="str" cm="1">
        <f t="array" ref="U5270">_xlfn.IFS(P5270&gt;60,"High Risk",P5270&gt;30,"Medium Risk",TRUE,"Low Risk")</f>
        <v>High Risk</v>
      </c>
      <c r="V5270">
        <f t="shared" si="82"/>
        <v>7</v>
      </c>
    </row>
    <row r="5271" spans="1:22" hidden="1" x14ac:dyDescent="0.2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 s="2">
        <v>146422.22</v>
      </c>
      <c r="H5271">
        <v>1</v>
      </c>
      <c r="I5271">
        <v>1</v>
      </c>
      <c r="J5271">
        <v>0</v>
      </c>
      <c r="K5271" s="1">
        <v>67142.97</v>
      </c>
      <c r="L5271">
        <v>1</v>
      </c>
      <c r="M5271">
        <v>2</v>
      </c>
      <c r="N5271">
        <v>3554</v>
      </c>
      <c r="O5271">
        <v>9</v>
      </c>
      <c r="P5271">
        <v>174</v>
      </c>
      <c r="Q5271">
        <v>1</v>
      </c>
      <c r="R5271">
        <v>7108</v>
      </c>
      <c r="S5271" t="str" cm="1">
        <f t="array" ref="S5271">_xlfn.IFS(E5274&lt;30,"18-29",E5274&lt;45,"30-44",TRUE,"45+")</f>
        <v>45+</v>
      </c>
      <c r="T5271" t="str" cm="1">
        <f t="array" ref="T5271">_xlfn.IFS(F5271&lt;=2,"0-2 Years",F5271&lt;=5,"3-5 Years",F5271&lt;=8,"6-8 Years",TRUE,"9-10 Years")</f>
        <v>6-8 Years</v>
      </c>
      <c r="U5271" t="str" cm="1">
        <f t="array" ref="U5271">_xlfn.IFS(P5271&gt;60,"High Risk",P5271&gt;30,"Medium Risk",TRUE,"Low Risk")</f>
        <v>High Risk</v>
      </c>
      <c r="V5271">
        <f t="shared" si="82"/>
        <v>5</v>
      </c>
    </row>
    <row r="5272" spans="1:22" hidden="1" x14ac:dyDescent="0.2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 s="2">
        <v>150186.22</v>
      </c>
      <c r="H5272">
        <v>2</v>
      </c>
      <c r="I5272">
        <v>1</v>
      </c>
      <c r="J5272">
        <v>1</v>
      </c>
      <c r="K5272" s="1">
        <v>65611.009999999995</v>
      </c>
      <c r="L5272">
        <v>0</v>
      </c>
      <c r="M5272">
        <v>6</v>
      </c>
      <c r="N5272">
        <v>1902</v>
      </c>
      <c r="O5272">
        <v>1</v>
      </c>
      <c r="P5272">
        <v>130</v>
      </c>
      <c r="Q5272">
        <v>0.16666666666666666</v>
      </c>
      <c r="R5272">
        <v>11412</v>
      </c>
      <c r="S5272" t="str" cm="1">
        <f t="array" ref="S5272">_xlfn.IFS(E5275&lt;30,"18-29",E5275&lt;45,"30-44",TRUE,"45+")</f>
        <v>30-44</v>
      </c>
      <c r="T5272" t="str" cm="1">
        <f t="array" ref="T5272">_xlfn.IFS(F5272&lt;=2,"0-2 Years",F5272&lt;=5,"3-5 Years",F5272&lt;=8,"6-8 Years",TRUE,"9-10 Years")</f>
        <v>9-10 Years</v>
      </c>
      <c r="U5272" t="str" cm="1">
        <f t="array" ref="U5272">_xlfn.IFS(P5272&gt;60,"High Risk",P5272&gt;30,"Medium Risk",TRUE,"Low Risk")</f>
        <v>High Risk</v>
      </c>
      <c r="V5272">
        <f t="shared" si="82"/>
        <v>0</v>
      </c>
    </row>
    <row r="5273" spans="1:22" hidden="1" x14ac:dyDescent="0.2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 s="2">
        <v>100275.88</v>
      </c>
      <c r="H5273">
        <v>1</v>
      </c>
      <c r="I5273">
        <v>1</v>
      </c>
      <c r="J5273">
        <v>0</v>
      </c>
      <c r="K5273" s="1">
        <v>138564.48000000001</v>
      </c>
      <c r="L5273">
        <v>1</v>
      </c>
      <c r="M5273">
        <v>8</v>
      </c>
      <c r="N5273">
        <v>3319</v>
      </c>
      <c r="O5273">
        <v>0</v>
      </c>
      <c r="P5273">
        <v>1</v>
      </c>
      <c r="Q5273">
        <v>0</v>
      </c>
      <c r="R5273">
        <v>26552</v>
      </c>
      <c r="S5273" t="str" cm="1">
        <f t="array" ref="S5273">_xlfn.IFS(E5276&lt;30,"18-29",E5276&lt;45,"30-44",TRUE,"45+")</f>
        <v>30-44</v>
      </c>
      <c r="T5273" t="str" cm="1">
        <f t="array" ref="T5273">_xlfn.IFS(F5273&lt;=2,"0-2 Years",F5273&lt;=5,"3-5 Years",F5273&lt;=8,"6-8 Years",TRUE,"9-10 Years")</f>
        <v>6-8 Years</v>
      </c>
      <c r="U5273" t="str" cm="1">
        <f t="array" ref="U5273">_xlfn.IFS(P5273&gt;60,"High Risk",P5273&gt;30,"Medium Risk",TRUE,"Low Risk")</f>
        <v>Low Risk</v>
      </c>
      <c r="V5273">
        <f t="shared" si="82"/>
        <v>5</v>
      </c>
    </row>
    <row r="5274" spans="1:22" x14ac:dyDescent="0.2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 s="2">
        <v>0</v>
      </c>
      <c r="H5274">
        <v>1</v>
      </c>
      <c r="I5274">
        <v>1</v>
      </c>
      <c r="J5274">
        <v>0</v>
      </c>
      <c r="K5274" s="1">
        <v>187391.02</v>
      </c>
      <c r="L5274">
        <v>1</v>
      </c>
      <c r="M5274">
        <v>18</v>
      </c>
      <c r="N5274">
        <v>4600</v>
      </c>
      <c r="O5274">
        <v>8</v>
      </c>
      <c r="P5274">
        <v>131</v>
      </c>
      <c r="Q5274">
        <v>0.44444444444444442</v>
      </c>
      <c r="R5274">
        <v>82800</v>
      </c>
      <c r="S5274" t="str" cm="1">
        <f t="array" ref="S5274">_xlfn.IFS(E5277&lt;30,"18-29",E5277&lt;45,"30-44",TRUE,"45+")</f>
        <v>30-44</v>
      </c>
      <c r="T5274" t="str" cm="1">
        <f t="array" ref="T5274">_xlfn.IFS(F5274&lt;=2,"0-2 Years",F5274&lt;=5,"3-5 Years",F5274&lt;=8,"6-8 Years",TRUE,"9-10 Years")</f>
        <v>6-8 Years</v>
      </c>
      <c r="U5274" t="str" cm="1">
        <f t="array" ref="U5274">_xlfn.IFS(P5274&gt;60,"High Risk",P5274&gt;30,"Medium Risk",TRUE,"Low Risk")</f>
        <v>High Risk</v>
      </c>
      <c r="V5274">
        <f t="shared" si="82"/>
        <v>9</v>
      </c>
    </row>
    <row r="5275" spans="1:22" hidden="1" x14ac:dyDescent="0.2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 s="2">
        <v>147493.89000000001</v>
      </c>
      <c r="H5275">
        <v>1</v>
      </c>
      <c r="I5275">
        <v>1</v>
      </c>
      <c r="J5275">
        <v>0</v>
      </c>
      <c r="K5275" s="1">
        <v>33656.35</v>
      </c>
      <c r="L5275">
        <v>0</v>
      </c>
      <c r="M5275">
        <v>20</v>
      </c>
      <c r="N5275">
        <v>3839</v>
      </c>
      <c r="O5275">
        <v>8</v>
      </c>
      <c r="P5275">
        <v>60</v>
      </c>
      <c r="Q5275">
        <v>0.4</v>
      </c>
      <c r="R5275">
        <v>76780</v>
      </c>
      <c r="S5275" t="str" cm="1">
        <f t="array" ref="S5275">_xlfn.IFS(E5278&lt;30,"18-29",E5278&lt;45,"30-44",TRUE,"45+")</f>
        <v>18-29</v>
      </c>
      <c r="T5275" t="str" cm="1">
        <f t="array" ref="T5275">_xlfn.IFS(F5275&lt;=2,"0-2 Years",F5275&lt;=5,"3-5 Years",F5275&lt;=8,"6-8 Years",TRUE,"9-10 Years")</f>
        <v>9-10 Years</v>
      </c>
      <c r="U5275" t="str" cm="1">
        <f t="array" ref="U5275">_xlfn.IFS(P5275&gt;60,"High Risk",P5275&gt;30,"Medium Risk",TRUE,"Low Risk")</f>
        <v>Medium Risk</v>
      </c>
      <c r="V5275">
        <f t="shared" si="82"/>
        <v>5</v>
      </c>
    </row>
    <row r="5276" spans="1:22" x14ac:dyDescent="0.2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 s="2">
        <v>0</v>
      </c>
      <c r="H5276">
        <v>2</v>
      </c>
      <c r="I5276">
        <v>1</v>
      </c>
      <c r="J5276">
        <v>0</v>
      </c>
      <c r="K5276" s="1">
        <v>100618.17</v>
      </c>
      <c r="L5276">
        <v>0</v>
      </c>
      <c r="M5276">
        <v>10</v>
      </c>
      <c r="N5276">
        <v>1533</v>
      </c>
      <c r="O5276">
        <v>10</v>
      </c>
      <c r="P5276">
        <v>44</v>
      </c>
      <c r="Q5276">
        <v>1</v>
      </c>
      <c r="R5276">
        <v>15330</v>
      </c>
      <c r="S5276" t="str" cm="1">
        <f t="array" ref="S5276">_xlfn.IFS(E5279&lt;30,"18-29",E5279&lt;45,"30-44",TRUE,"45+")</f>
        <v>30-44</v>
      </c>
      <c r="T5276" t="str" cm="1">
        <f t="array" ref="T5276">_xlfn.IFS(F5276&lt;=2,"0-2 Years",F5276&lt;=5,"3-5 Years",F5276&lt;=8,"6-8 Years",TRUE,"9-10 Years")</f>
        <v>6-8 Years</v>
      </c>
      <c r="U5276" t="str" cm="1">
        <f t="array" ref="U5276">_xlfn.IFS(P5276&gt;60,"High Risk",P5276&gt;30,"Medium Risk",TRUE,"Low Risk")</f>
        <v>Medium Risk</v>
      </c>
      <c r="V5276">
        <f t="shared" si="82"/>
        <v>6</v>
      </c>
    </row>
    <row r="5277" spans="1:22" hidden="1" x14ac:dyDescent="0.2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 s="2">
        <v>0</v>
      </c>
      <c r="H5277">
        <v>2</v>
      </c>
      <c r="I5277">
        <v>0</v>
      </c>
      <c r="J5277">
        <v>1</v>
      </c>
      <c r="K5277" s="1">
        <v>198134.9</v>
      </c>
      <c r="L5277">
        <v>0</v>
      </c>
      <c r="M5277">
        <v>14</v>
      </c>
      <c r="N5277">
        <v>2087</v>
      </c>
      <c r="O5277">
        <v>5</v>
      </c>
      <c r="P5277">
        <v>159</v>
      </c>
      <c r="Q5277">
        <v>0.35714285714285715</v>
      </c>
      <c r="R5277">
        <v>29218</v>
      </c>
      <c r="S5277" t="str" cm="1">
        <f t="array" ref="S5277">_xlfn.IFS(E5280&lt;30,"18-29",E5280&lt;45,"30-44",TRUE,"45+")</f>
        <v>30-44</v>
      </c>
      <c r="T5277" t="str" cm="1">
        <f t="array" ref="T5277">_xlfn.IFS(F5277&lt;=2,"0-2 Years",F5277&lt;=5,"3-5 Years",F5277&lt;=8,"6-8 Years",TRUE,"9-10 Years")</f>
        <v>6-8 Years</v>
      </c>
      <c r="U5277" t="str" cm="1">
        <f t="array" ref="U5277">_xlfn.IFS(P5277&gt;60,"High Risk",P5277&gt;30,"Medium Risk",TRUE,"Low Risk")</f>
        <v>High Risk</v>
      </c>
      <c r="V5277">
        <f t="shared" si="82"/>
        <v>3</v>
      </c>
    </row>
    <row r="5278" spans="1:22" hidden="1" x14ac:dyDescent="0.2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 s="2">
        <v>121823.4</v>
      </c>
      <c r="H5278">
        <v>2</v>
      </c>
      <c r="I5278">
        <v>1</v>
      </c>
      <c r="J5278">
        <v>1</v>
      </c>
      <c r="K5278" s="1">
        <v>50368.87</v>
      </c>
      <c r="L5278">
        <v>0</v>
      </c>
      <c r="M5278">
        <v>11</v>
      </c>
      <c r="N5278">
        <v>3227</v>
      </c>
      <c r="O5278">
        <v>0</v>
      </c>
      <c r="P5278">
        <v>13</v>
      </c>
      <c r="Q5278">
        <v>0</v>
      </c>
      <c r="R5278">
        <v>35497</v>
      </c>
      <c r="S5278" t="str" cm="1">
        <f t="array" ref="S5278">_xlfn.IFS(E5281&lt;30,"18-29",E5281&lt;45,"30-44",TRUE,"45+")</f>
        <v>30-44</v>
      </c>
      <c r="T5278" t="str" cm="1">
        <f t="array" ref="T5278">_xlfn.IFS(F5278&lt;=2,"0-2 Years",F5278&lt;=5,"3-5 Years",F5278&lt;=8,"6-8 Years",TRUE,"9-10 Years")</f>
        <v>3-5 Years</v>
      </c>
      <c r="U5278" t="str" cm="1">
        <f t="array" ref="U5278">_xlfn.IFS(P5278&gt;60,"High Risk",P5278&gt;30,"Medium Risk",TRUE,"Low Risk")</f>
        <v>Low Risk</v>
      </c>
      <c r="V5278">
        <f t="shared" si="82"/>
        <v>0</v>
      </c>
    </row>
    <row r="5279" spans="1:22" hidden="1" x14ac:dyDescent="0.2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 s="2">
        <v>0</v>
      </c>
      <c r="H5279">
        <v>2</v>
      </c>
      <c r="I5279">
        <v>1</v>
      </c>
      <c r="J5279">
        <v>1</v>
      </c>
      <c r="K5279" s="1">
        <v>108787</v>
      </c>
      <c r="L5279">
        <v>0</v>
      </c>
      <c r="M5279">
        <v>25</v>
      </c>
      <c r="N5279">
        <v>289</v>
      </c>
      <c r="O5279">
        <v>2</v>
      </c>
      <c r="P5279">
        <v>171</v>
      </c>
      <c r="Q5279">
        <v>0.08</v>
      </c>
      <c r="R5279">
        <v>7225</v>
      </c>
      <c r="S5279" t="str" cm="1">
        <f t="array" ref="S5279">_xlfn.IFS(E5282&lt;30,"18-29",E5282&lt;45,"30-44",TRUE,"45+")</f>
        <v>18-29</v>
      </c>
      <c r="T5279" t="str" cm="1">
        <f t="array" ref="T5279">_xlfn.IFS(F5279&lt;=2,"0-2 Years",F5279&lt;=5,"3-5 Years",F5279&lt;=8,"6-8 Years",TRUE,"9-10 Years")</f>
        <v>0-2 Years</v>
      </c>
      <c r="U5279" t="str" cm="1">
        <f t="array" ref="U5279">_xlfn.IFS(P5279&gt;60,"High Risk",P5279&gt;30,"Medium Risk",TRUE,"Low Risk")</f>
        <v>High Risk</v>
      </c>
      <c r="V5279">
        <f t="shared" si="82"/>
        <v>4</v>
      </c>
    </row>
    <row r="5280" spans="1:22" x14ac:dyDescent="0.2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 s="2">
        <v>113688.63</v>
      </c>
      <c r="H5280">
        <v>1</v>
      </c>
      <c r="I5280">
        <v>1</v>
      </c>
      <c r="J5280">
        <v>0</v>
      </c>
      <c r="K5280" s="1">
        <v>33099.410000000003</v>
      </c>
      <c r="L5280">
        <v>1</v>
      </c>
      <c r="M5280">
        <v>10</v>
      </c>
      <c r="N5280">
        <v>1800</v>
      </c>
      <c r="O5280">
        <v>8</v>
      </c>
      <c r="P5280">
        <v>100</v>
      </c>
      <c r="Q5280">
        <v>0.8</v>
      </c>
      <c r="R5280">
        <v>18000</v>
      </c>
      <c r="S5280" t="str" cm="1">
        <f t="array" ref="S5280">_xlfn.IFS(E5283&lt;30,"18-29",E5283&lt;45,"30-44",TRUE,"45+")</f>
        <v>30-44</v>
      </c>
      <c r="T5280" t="str" cm="1">
        <f t="array" ref="T5280">_xlfn.IFS(F5280&lt;=2,"0-2 Years",F5280&lt;=5,"3-5 Years",F5280&lt;=8,"6-8 Years",TRUE,"9-10 Years")</f>
        <v>0-2 Years</v>
      </c>
      <c r="U5280" t="str" cm="1">
        <f t="array" ref="U5280">_xlfn.IFS(P5280&gt;60,"High Risk",P5280&gt;30,"Medium Risk",TRUE,"Low Risk")</f>
        <v>High Risk</v>
      </c>
      <c r="V5280">
        <f t="shared" si="82"/>
        <v>6</v>
      </c>
    </row>
    <row r="5281" spans="1:22" hidden="1" x14ac:dyDescent="0.2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 s="2">
        <v>100471.34</v>
      </c>
      <c r="H5281">
        <v>1</v>
      </c>
      <c r="I5281">
        <v>1</v>
      </c>
      <c r="J5281">
        <v>1</v>
      </c>
      <c r="K5281" s="1">
        <v>124550.88</v>
      </c>
      <c r="L5281">
        <v>0</v>
      </c>
      <c r="M5281">
        <v>27</v>
      </c>
      <c r="N5281">
        <v>3180</v>
      </c>
      <c r="O5281">
        <v>2</v>
      </c>
      <c r="P5281">
        <v>114</v>
      </c>
      <c r="Q5281">
        <v>7.407407407407407E-2</v>
      </c>
      <c r="R5281">
        <v>85860</v>
      </c>
      <c r="S5281" t="str" cm="1">
        <f t="array" ref="S5281">_xlfn.IFS(E5284&lt;30,"18-29",E5284&lt;45,"30-44",TRUE,"45+")</f>
        <v>30-44</v>
      </c>
      <c r="T5281" t="str" cm="1">
        <f t="array" ref="T5281">_xlfn.IFS(F5281&lt;=2,"0-2 Years",F5281&lt;=5,"3-5 Years",F5281&lt;=8,"6-8 Years",TRUE,"9-10 Years")</f>
        <v>6-8 Years</v>
      </c>
      <c r="U5281" t="str" cm="1">
        <f t="array" ref="U5281">_xlfn.IFS(P5281&gt;60,"High Risk",P5281&gt;30,"Medium Risk",TRUE,"Low Risk")</f>
        <v>High Risk</v>
      </c>
      <c r="V5281">
        <f t="shared" si="82"/>
        <v>2</v>
      </c>
    </row>
    <row r="5282" spans="1:22" hidden="1" x14ac:dyDescent="0.2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 s="2">
        <v>100032.52</v>
      </c>
      <c r="H5282">
        <v>1</v>
      </c>
      <c r="I5282">
        <v>1</v>
      </c>
      <c r="J5282">
        <v>0</v>
      </c>
      <c r="K5282" s="1">
        <v>5159.21</v>
      </c>
      <c r="L5282">
        <v>1</v>
      </c>
      <c r="M5282">
        <v>7</v>
      </c>
      <c r="N5282">
        <v>2784</v>
      </c>
      <c r="O5282">
        <v>1</v>
      </c>
      <c r="P5282">
        <v>154</v>
      </c>
      <c r="Q5282">
        <v>0.14285714285714285</v>
      </c>
      <c r="R5282">
        <v>19488</v>
      </c>
      <c r="S5282" t="str" cm="1">
        <f t="array" ref="S5282">_xlfn.IFS(E5285&lt;30,"18-29",E5285&lt;45,"30-44",TRUE,"45+")</f>
        <v>18-29</v>
      </c>
      <c r="T5282" t="str" cm="1">
        <f t="array" ref="T5282">_xlfn.IFS(F5282&lt;=2,"0-2 Years",F5282&lt;=5,"3-5 Years",F5282&lt;=8,"6-8 Years",TRUE,"9-10 Years")</f>
        <v>3-5 Years</v>
      </c>
      <c r="U5282" t="str" cm="1">
        <f t="array" ref="U5282">_xlfn.IFS(P5282&gt;60,"High Risk",P5282&gt;30,"Medium Risk",TRUE,"Low Risk")</f>
        <v>High Risk</v>
      </c>
      <c r="V5282">
        <f t="shared" si="82"/>
        <v>5</v>
      </c>
    </row>
    <row r="5283" spans="1:22" x14ac:dyDescent="0.2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 s="2">
        <v>0</v>
      </c>
      <c r="H5283">
        <v>2</v>
      </c>
      <c r="I5283">
        <v>0</v>
      </c>
      <c r="J5283">
        <v>0</v>
      </c>
      <c r="K5283" s="1">
        <v>48228.1</v>
      </c>
      <c r="L5283">
        <v>0</v>
      </c>
      <c r="M5283">
        <v>5</v>
      </c>
      <c r="N5283">
        <v>4682</v>
      </c>
      <c r="O5283">
        <v>10</v>
      </c>
      <c r="P5283">
        <v>76</v>
      </c>
      <c r="Q5283">
        <v>1</v>
      </c>
      <c r="R5283">
        <v>23410</v>
      </c>
      <c r="S5283" t="str" cm="1">
        <f t="array" ref="S5283">_xlfn.IFS(E5286&lt;30,"18-29",E5286&lt;45,"30-44",TRUE,"45+")</f>
        <v>45+</v>
      </c>
      <c r="T5283" t="str" cm="1">
        <f t="array" ref="T5283">_xlfn.IFS(F5283&lt;=2,"0-2 Years",F5283&lt;=5,"3-5 Years",F5283&lt;=8,"6-8 Years",TRUE,"9-10 Years")</f>
        <v>3-5 Years</v>
      </c>
      <c r="U5283" t="str" cm="1">
        <f t="array" ref="U5283">_xlfn.IFS(P5283&gt;60,"High Risk",P5283&gt;30,"Medium Risk",TRUE,"Low Risk")</f>
        <v>High Risk</v>
      </c>
      <c r="V5283">
        <f t="shared" si="82"/>
        <v>6</v>
      </c>
    </row>
    <row r="5284" spans="1:22" hidden="1" x14ac:dyDescent="0.2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 s="2">
        <v>116358</v>
      </c>
      <c r="H5284">
        <v>1</v>
      </c>
      <c r="I5284">
        <v>1</v>
      </c>
      <c r="J5284">
        <v>0</v>
      </c>
      <c r="K5284" s="1">
        <v>108798.36</v>
      </c>
      <c r="L5284">
        <v>0</v>
      </c>
      <c r="M5284">
        <v>5</v>
      </c>
      <c r="N5284">
        <v>2261</v>
      </c>
      <c r="O5284">
        <v>3</v>
      </c>
      <c r="P5284">
        <v>176</v>
      </c>
      <c r="Q5284">
        <v>0.6</v>
      </c>
      <c r="R5284">
        <v>11305</v>
      </c>
      <c r="S5284" t="str" cm="1">
        <f t="array" ref="S5284">_xlfn.IFS(E5287&lt;30,"18-29",E5287&lt;45,"30-44",TRUE,"45+")</f>
        <v>45+</v>
      </c>
      <c r="T5284" t="str" cm="1">
        <f t="array" ref="T5284">_xlfn.IFS(F5284&lt;=2,"0-2 Years",F5284&lt;=5,"3-5 Years",F5284&lt;=8,"6-8 Years",TRUE,"9-10 Years")</f>
        <v>6-8 Years</v>
      </c>
      <c r="U5284" t="str" cm="1">
        <f t="array" ref="U5284">_xlfn.IFS(P5284&gt;60,"High Risk",P5284&gt;30,"Medium Risk",TRUE,"Low Risk")</f>
        <v>High Risk</v>
      </c>
      <c r="V5284">
        <f t="shared" si="82"/>
        <v>5</v>
      </c>
    </row>
    <row r="5285" spans="1:22" hidden="1" x14ac:dyDescent="0.2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 s="2">
        <v>163549.63</v>
      </c>
      <c r="H5285">
        <v>1</v>
      </c>
      <c r="I5285">
        <v>0</v>
      </c>
      <c r="J5285">
        <v>1</v>
      </c>
      <c r="K5285" s="1">
        <v>21085.119999999999</v>
      </c>
      <c r="L5285">
        <v>0</v>
      </c>
      <c r="M5285">
        <v>19</v>
      </c>
      <c r="N5285">
        <v>2419</v>
      </c>
      <c r="O5285">
        <v>10</v>
      </c>
      <c r="P5285">
        <v>66</v>
      </c>
      <c r="Q5285">
        <v>0.52631578947368418</v>
      </c>
      <c r="R5285">
        <v>45961</v>
      </c>
      <c r="S5285" t="str" cm="1">
        <f t="array" ref="S5285">_xlfn.IFS(E5288&lt;30,"18-29",E5288&lt;45,"30-44",TRUE,"45+")</f>
        <v>30-44</v>
      </c>
      <c r="T5285" t="str" cm="1">
        <f t="array" ref="T5285">_xlfn.IFS(F5285&lt;=2,"0-2 Years",F5285&lt;=5,"3-5 Years",F5285&lt;=8,"6-8 Years",TRUE,"9-10 Years")</f>
        <v>3-5 Years</v>
      </c>
      <c r="U5285" t="str" cm="1">
        <f t="array" ref="U5285">_xlfn.IFS(P5285&gt;60,"High Risk",P5285&gt;30,"Medium Risk",TRUE,"Low Risk")</f>
        <v>High Risk</v>
      </c>
      <c r="V5285">
        <f t="shared" si="82"/>
        <v>2</v>
      </c>
    </row>
    <row r="5286" spans="1:22" hidden="1" x14ac:dyDescent="0.2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 s="2">
        <v>99183.9</v>
      </c>
      <c r="H5286">
        <v>1</v>
      </c>
      <c r="I5286">
        <v>1</v>
      </c>
      <c r="J5286">
        <v>1</v>
      </c>
      <c r="K5286" s="1">
        <v>28922.25</v>
      </c>
      <c r="L5286">
        <v>0</v>
      </c>
      <c r="M5286">
        <v>10</v>
      </c>
      <c r="N5286">
        <v>2033</v>
      </c>
      <c r="O5286">
        <v>10</v>
      </c>
      <c r="P5286">
        <v>121</v>
      </c>
      <c r="Q5286">
        <v>1</v>
      </c>
      <c r="R5286">
        <v>20330</v>
      </c>
      <c r="S5286" t="str" cm="1">
        <f t="array" ref="S5286">_xlfn.IFS(E5289&lt;30,"18-29",E5289&lt;45,"30-44",TRUE,"45+")</f>
        <v>30-44</v>
      </c>
      <c r="T5286" t="str" cm="1">
        <f t="array" ref="T5286">_xlfn.IFS(F5286&lt;=2,"0-2 Years",F5286&lt;=5,"3-5 Years",F5286&lt;=8,"6-8 Years",TRUE,"9-10 Years")</f>
        <v>3-5 Years</v>
      </c>
      <c r="U5286" t="str" cm="1">
        <f t="array" ref="U5286">_xlfn.IFS(P5286&gt;60,"High Risk",P5286&gt;30,"Medium Risk",TRUE,"Low Risk")</f>
        <v>High Risk</v>
      </c>
      <c r="V5286">
        <f t="shared" si="82"/>
        <v>3</v>
      </c>
    </row>
    <row r="5287" spans="1:22" hidden="1" x14ac:dyDescent="0.2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 s="2">
        <v>131955.07</v>
      </c>
      <c r="H5287">
        <v>1</v>
      </c>
      <c r="I5287">
        <v>1</v>
      </c>
      <c r="J5287">
        <v>1</v>
      </c>
      <c r="K5287" s="1">
        <v>62514.65</v>
      </c>
      <c r="L5287">
        <v>1</v>
      </c>
      <c r="M5287">
        <v>1</v>
      </c>
      <c r="N5287">
        <v>4350</v>
      </c>
      <c r="O5287">
        <v>10</v>
      </c>
      <c r="P5287">
        <v>163</v>
      </c>
      <c r="Q5287">
        <v>1</v>
      </c>
      <c r="R5287">
        <v>4350</v>
      </c>
      <c r="S5287" t="str" cm="1">
        <f t="array" ref="S5287">_xlfn.IFS(E5290&lt;30,"18-29",E5290&lt;45,"30-44",TRUE,"45+")</f>
        <v>30-44</v>
      </c>
      <c r="T5287" t="str" cm="1">
        <f t="array" ref="T5287">_xlfn.IFS(F5287&lt;=2,"0-2 Years",F5287&lt;=5,"3-5 Years",F5287&lt;=8,"6-8 Years",TRUE,"9-10 Years")</f>
        <v>0-2 Years</v>
      </c>
      <c r="U5287" t="str" cm="1">
        <f t="array" ref="U5287">_xlfn.IFS(P5287&gt;60,"High Risk",P5287&gt;30,"Medium Risk",TRUE,"Low Risk")</f>
        <v>High Risk</v>
      </c>
      <c r="V5287">
        <f t="shared" si="82"/>
        <v>4</v>
      </c>
    </row>
    <row r="5288" spans="1:22" x14ac:dyDescent="0.2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 s="2">
        <v>134177.06</v>
      </c>
      <c r="H5288">
        <v>1</v>
      </c>
      <c r="I5288">
        <v>0</v>
      </c>
      <c r="J5288">
        <v>0</v>
      </c>
      <c r="K5288" s="1">
        <v>177506.66</v>
      </c>
      <c r="L5288">
        <v>0</v>
      </c>
      <c r="M5288">
        <v>29</v>
      </c>
      <c r="N5288">
        <v>4186</v>
      </c>
      <c r="O5288">
        <v>2</v>
      </c>
      <c r="P5288">
        <v>132</v>
      </c>
      <c r="Q5288">
        <v>6.8965517241379309E-2</v>
      </c>
      <c r="R5288">
        <v>121394</v>
      </c>
      <c r="S5288" t="str" cm="1">
        <f t="array" ref="S5288">_xlfn.IFS(E5291&lt;30,"18-29",E5291&lt;45,"30-44",TRUE,"45+")</f>
        <v>18-29</v>
      </c>
      <c r="T5288" t="str" cm="1">
        <f t="array" ref="T5288">_xlfn.IFS(F5288&lt;=2,"0-2 Years",F5288&lt;=5,"3-5 Years",F5288&lt;=8,"6-8 Years",TRUE,"9-10 Years")</f>
        <v>0-2 Years</v>
      </c>
      <c r="U5288" t="str" cm="1">
        <f t="array" ref="U5288">_xlfn.IFS(P5288&gt;60,"High Risk",P5288&gt;30,"Medium Risk",TRUE,"Low Risk")</f>
        <v>High Risk</v>
      </c>
      <c r="V5288">
        <f t="shared" si="82"/>
        <v>6</v>
      </c>
    </row>
    <row r="5289" spans="1:22" x14ac:dyDescent="0.2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 s="2">
        <v>0</v>
      </c>
      <c r="H5289">
        <v>2</v>
      </c>
      <c r="I5289">
        <v>1</v>
      </c>
      <c r="J5289">
        <v>0</v>
      </c>
      <c r="K5289" s="1">
        <v>90605.05</v>
      </c>
      <c r="L5289">
        <v>0</v>
      </c>
      <c r="M5289">
        <v>22</v>
      </c>
      <c r="N5289">
        <v>3476</v>
      </c>
      <c r="O5289">
        <v>6</v>
      </c>
      <c r="P5289">
        <v>31</v>
      </c>
      <c r="Q5289">
        <v>0.27272727272727271</v>
      </c>
      <c r="R5289">
        <v>76472</v>
      </c>
      <c r="S5289" t="str" cm="1">
        <f t="array" ref="S5289">_xlfn.IFS(E5292&lt;30,"18-29",E5292&lt;45,"30-44",TRUE,"45+")</f>
        <v>45+</v>
      </c>
      <c r="T5289" t="str" cm="1">
        <f t="array" ref="T5289">_xlfn.IFS(F5289&lt;=2,"0-2 Years",F5289&lt;=5,"3-5 Years",F5289&lt;=8,"6-8 Years",TRUE,"9-10 Years")</f>
        <v>0-2 Years</v>
      </c>
      <c r="U5289" t="str" cm="1">
        <f t="array" ref="U5289">_xlfn.IFS(P5289&gt;60,"High Risk",P5289&gt;30,"Medium Risk",TRUE,"Low Risk")</f>
        <v>Medium Risk</v>
      </c>
      <c r="V5289">
        <f t="shared" si="82"/>
        <v>7</v>
      </c>
    </row>
    <row r="5290" spans="1:22" hidden="1" x14ac:dyDescent="0.2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 s="2">
        <v>0</v>
      </c>
      <c r="H5290">
        <v>2</v>
      </c>
      <c r="I5290">
        <v>1</v>
      </c>
      <c r="J5290">
        <v>1</v>
      </c>
      <c r="K5290" s="1">
        <v>132029.95000000001</v>
      </c>
      <c r="L5290">
        <v>0</v>
      </c>
      <c r="M5290">
        <v>2</v>
      </c>
      <c r="N5290">
        <v>2908</v>
      </c>
      <c r="O5290">
        <v>6</v>
      </c>
      <c r="P5290">
        <v>155</v>
      </c>
      <c r="Q5290">
        <v>1</v>
      </c>
      <c r="R5290">
        <v>5816</v>
      </c>
      <c r="S5290" t="str" cm="1">
        <f t="array" ref="S5290">_xlfn.IFS(E5293&lt;30,"18-29",E5293&lt;45,"30-44",TRUE,"45+")</f>
        <v>30-44</v>
      </c>
      <c r="T5290" t="str" cm="1">
        <f t="array" ref="T5290">_xlfn.IFS(F5290&lt;=2,"0-2 Years",F5290&lt;=5,"3-5 Years",F5290&lt;=8,"6-8 Years",TRUE,"9-10 Years")</f>
        <v>0-2 Years</v>
      </c>
      <c r="U5290" t="str" cm="1">
        <f t="array" ref="U5290">_xlfn.IFS(P5290&gt;60,"High Risk",P5290&gt;30,"Medium Risk",TRUE,"Low Risk")</f>
        <v>High Risk</v>
      </c>
      <c r="V5290">
        <f t="shared" si="82"/>
        <v>4</v>
      </c>
    </row>
    <row r="5291" spans="1:22" hidden="1" x14ac:dyDescent="0.2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 s="2">
        <v>0</v>
      </c>
      <c r="H5291">
        <v>1</v>
      </c>
      <c r="I5291">
        <v>1</v>
      </c>
      <c r="J5291">
        <v>1</v>
      </c>
      <c r="K5291" s="1">
        <v>176903.35</v>
      </c>
      <c r="L5291">
        <v>0</v>
      </c>
      <c r="M5291">
        <v>3</v>
      </c>
      <c r="N5291">
        <v>4489</v>
      </c>
      <c r="O5291">
        <v>10</v>
      </c>
      <c r="P5291">
        <v>176</v>
      </c>
      <c r="Q5291">
        <v>1</v>
      </c>
      <c r="R5291">
        <v>13467</v>
      </c>
      <c r="S5291" t="str" cm="1">
        <f t="array" ref="S5291">_xlfn.IFS(E5294&lt;30,"18-29",E5294&lt;45,"30-44",TRUE,"45+")</f>
        <v>18-29</v>
      </c>
      <c r="T5291" t="str" cm="1">
        <f t="array" ref="T5291">_xlfn.IFS(F5291&lt;=2,"0-2 Years",F5291&lt;=5,"3-5 Years",F5291&lt;=8,"6-8 Years",TRUE,"9-10 Years")</f>
        <v>3-5 Years</v>
      </c>
      <c r="U5291" t="str" cm="1">
        <f t="array" ref="U5291">_xlfn.IFS(P5291&gt;60,"High Risk",P5291&gt;30,"Medium Risk",TRUE,"Low Risk")</f>
        <v>High Risk</v>
      </c>
      <c r="V5291">
        <f t="shared" si="82"/>
        <v>5</v>
      </c>
    </row>
    <row r="5292" spans="1:22" x14ac:dyDescent="0.2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 s="2">
        <v>94348.94</v>
      </c>
      <c r="H5292">
        <v>1</v>
      </c>
      <c r="I5292">
        <v>1</v>
      </c>
      <c r="J5292">
        <v>0</v>
      </c>
      <c r="K5292" s="1">
        <v>29239.29</v>
      </c>
      <c r="L5292">
        <v>1</v>
      </c>
      <c r="M5292">
        <v>3</v>
      </c>
      <c r="N5292">
        <v>718</v>
      </c>
      <c r="O5292">
        <v>0</v>
      </c>
      <c r="P5292">
        <v>50</v>
      </c>
      <c r="Q5292">
        <v>0</v>
      </c>
      <c r="R5292">
        <v>2154</v>
      </c>
      <c r="S5292" t="str" cm="1">
        <f t="array" ref="S5292">_xlfn.IFS(E5295&lt;30,"18-29",E5295&lt;45,"30-44",TRUE,"45+")</f>
        <v>30-44</v>
      </c>
      <c r="T5292" t="str" cm="1">
        <f t="array" ref="T5292">_xlfn.IFS(F5292&lt;=2,"0-2 Years",F5292&lt;=5,"3-5 Years",F5292&lt;=8,"6-8 Years",TRUE,"9-10 Years")</f>
        <v>9-10 Years</v>
      </c>
      <c r="U5292" t="str" cm="1">
        <f t="array" ref="U5292">_xlfn.IFS(P5292&gt;60,"High Risk",P5292&gt;30,"Medium Risk",TRUE,"Low Risk")</f>
        <v>Medium Risk</v>
      </c>
      <c r="V5292">
        <f t="shared" si="82"/>
        <v>6</v>
      </c>
    </row>
    <row r="5293" spans="1:22" hidden="1" x14ac:dyDescent="0.2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 s="2">
        <v>155584.21</v>
      </c>
      <c r="H5293">
        <v>1</v>
      </c>
      <c r="I5293">
        <v>0</v>
      </c>
      <c r="J5293">
        <v>1</v>
      </c>
      <c r="K5293" s="1">
        <v>153662.88</v>
      </c>
      <c r="L5293">
        <v>0</v>
      </c>
      <c r="M5293">
        <v>14</v>
      </c>
      <c r="N5293">
        <v>4889</v>
      </c>
      <c r="O5293">
        <v>4</v>
      </c>
      <c r="P5293">
        <v>80</v>
      </c>
      <c r="Q5293">
        <v>0.2857142857142857</v>
      </c>
      <c r="R5293">
        <v>68446</v>
      </c>
      <c r="S5293" t="str" cm="1">
        <f t="array" ref="S5293">_xlfn.IFS(E5296&lt;30,"18-29",E5296&lt;45,"30-44",TRUE,"45+")</f>
        <v>30-44</v>
      </c>
      <c r="T5293" t="str" cm="1">
        <f t="array" ref="T5293">_xlfn.IFS(F5293&lt;=2,"0-2 Years",F5293&lt;=5,"3-5 Years",F5293&lt;=8,"6-8 Years",TRUE,"9-10 Years")</f>
        <v>0-2 Years</v>
      </c>
      <c r="U5293" t="str" cm="1">
        <f t="array" ref="U5293">_xlfn.IFS(P5293&gt;60,"High Risk",P5293&gt;30,"Medium Risk",TRUE,"Low Risk")</f>
        <v>High Risk</v>
      </c>
      <c r="V5293">
        <f t="shared" si="82"/>
        <v>3</v>
      </c>
    </row>
    <row r="5294" spans="1:22" x14ac:dyDescent="0.2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 s="2">
        <v>0</v>
      </c>
      <c r="H5294">
        <v>2</v>
      </c>
      <c r="I5294">
        <v>1</v>
      </c>
      <c r="J5294">
        <v>0</v>
      </c>
      <c r="K5294" s="1">
        <v>154389.18</v>
      </c>
      <c r="L5294">
        <v>0</v>
      </c>
      <c r="M5294">
        <v>7</v>
      </c>
      <c r="N5294">
        <v>2508</v>
      </c>
      <c r="O5294">
        <v>5</v>
      </c>
      <c r="P5294">
        <v>64</v>
      </c>
      <c r="Q5294">
        <v>0.7142857142857143</v>
      </c>
      <c r="R5294">
        <v>17556</v>
      </c>
      <c r="S5294" t="str" cm="1">
        <f t="array" ref="S5294">_xlfn.IFS(E5297&lt;30,"18-29",E5297&lt;45,"30-44",TRUE,"45+")</f>
        <v>18-29</v>
      </c>
      <c r="T5294" t="str" cm="1">
        <f t="array" ref="T5294">_xlfn.IFS(F5294&lt;=2,"0-2 Years",F5294&lt;=5,"3-5 Years",F5294&lt;=8,"6-8 Years",TRUE,"9-10 Years")</f>
        <v>6-8 Years</v>
      </c>
      <c r="U5294" t="str" cm="1">
        <f t="array" ref="U5294">_xlfn.IFS(P5294&gt;60,"High Risk",P5294&gt;30,"Medium Risk",TRUE,"Low Risk")</f>
        <v>High Risk</v>
      </c>
      <c r="V5294">
        <f t="shared" si="82"/>
        <v>6</v>
      </c>
    </row>
    <row r="5295" spans="1:22" hidden="1" x14ac:dyDescent="0.2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 s="2">
        <v>0</v>
      </c>
      <c r="H5295">
        <v>2</v>
      </c>
      <c r="I5295">
        <v>1</v>
      </c>
      <c r="J5295">
        <v>1</v>
      </c>
      <c r="K5295" s="1">
        <v>166224.39000000001</v>
      </c>
      <c r="L5295">
        <v>0</v>
      </c>
      <c r="M5295">
        <v>17</v>
      </c>
      <c r="N5295">
        <v>514</v>
      </c>
      <c r="O5295">
        <v>6</v>
      </c>
      <c r="P5295">
        <v>131</v>
      </c>
      <c r="Q5295">
        <v>0.35294117647058826</v>
      </c>
      <c r="R5295">
        <v>8738</v>
      </c>
      <c r="S5295" t="str" cm="1">
        <f t="array" ref="S5295">_xlfn.IFS(E5298&lt;30,"18-29",E5298&lt;45,"30-44",TRUE,"45+")</f>
        <v>30-44</v>
      </c>
      <c r="T5295" t="str" cm="1">
        <f t="array" ref="T5295">_xlfn.IFS(F5295&lt;=2,"0-2 Years",F5295&lt;=5,"3-5 Years",F5295&lt;=8,"6-8 Years",TRUE,"9-10 Years")</f>
        <v>9-10 Years</v>
      </c>
      <c r="U5295" t="str" cm="1">
        <f t="array" ref="U5295">_xlfn.IFS(P5295&gt;60,"High Risk",P5295&gt;30,"Medium Risk",TRUE,"Low Risk")</f>
        <v>High Risk</v>
      </c>
      <c r="V5295">
        <f t="shared" si="82"/>
        <v>3</v>
      </c>
    </row>
    <row r="5296" spans="1:22" hidden="1" x14ac:dyDescent="0.2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 s="2">
        <v>170661.47</v>
      </c>
      <c r="H5296">
        <v>1</v>
      </c>
      <c r="I5296">
        <v>1</v>
      </c>
      <c r="J5296">
        <v>1</v>
      </c>
      <c r="K5296" s="1">
        <v>21646.2</v>
      </c>
      <c r="L5296">
        <v>0</v>
      </c>
      <c r="M5296">
        <v>24</v>
      </c>
      <c r="N5296">
        <v>2862</v>
      </c>
      <c r="O5296">
        <v>10</v>
      </c>
      <c r="P5296">
        <v>111</v>
      </c>
      <c r="Q5296">
        <v>0.41666666666666669</v>
      </c>
      <c r="R5296">
        <v>68688</v>
      </c>
      <c r="S5296" t="str" cm="1">
        <f t="array" ref="S5296">_xlfn.IFS(E5299&lt;30,"18-29",E5299&lt;45,"30-44",TRUE,"45+")</f>
        <v>45+</v>
      </c>
      <c r="T5296" t="str" cm="1">
        <f t="array" ref="T5296">_xlfn.IFS(F5296&lt;=2,"0-2 Years",F5296&lt;=5,"3-5 Years",F5296&lt;=8,"6-8 Years",TRUE,"9-10 Years")</f>
        <v>9-10 Years</v>
      </c>
      <c r="U5296" t="str" cm="1">
        <f t="array" ref="U5296">_xlfn.IFS(P5296&gt;60,"High Risk",P5296&gt;30,"Medium Risk",TRUE,"Low Risk")</f>
        <v>High Risk</v>
      </c>
      <c r="V5296">
        <f t="shared" si="82"/>
        <v>2</v>
      </c>
    </row>
    <row r="5297" spans="1:22" hidden="1" x14ac:dyDescent="0.2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 s="2">
        <v>185544.36</v>
      </c>
      <c r="H5297">
        <v>1</v>
      </c>
      <c r="I5297">
        <v>1</v>
      </c>
      <c r="J5297">
        <v>0</v>
      </c>
      <c r="K5297" s="1">
        <v>171037.63</v>
      </c>
      <c r="L5297">
        <v>0</v>
      </c>
      <c r="M5297">
        <v>1</v>
      </c>
      <c r="N5297">
        <v>3535</v>
      </c>
      <c r="O5297">
        <v>4</v>
      </c>
      <c r="P5297">
        <v>11</v>
      </c>
      <c r="Q5297">
        <v>1</v>
      </c>
      <c r="R5297">
        <v>3535</v>
      </c>
      <c r="S5297" t="str" cm="1">
        <f t="array" ref="S5297">_xlfn.IFS(E5300&lt;30,"18-29",E5300&lt;45,"30-44",TRUE,"45+")</f>
        <v>30-44</v>
      </c>
      <c r="T5297" t="str" cm="1">
        <f t="array" ref="T5297">_xlfn.IFS(F5297&lt;=2,"0-2 Years",F5297&lt;=5,"3-5 Years",F5297&lt;=8,"6-8 Years",TRUE,"9-10 Years")</f>
        <v>6-8 Years</v>
      </c>
      <c r="U5297" t="str" cm="1">
        <f t="array" ref="U5297">_xlfn.IFS(P5297&gt;60,"High Risk",P5297&gt;30,"Medium Risk",TRUE,"Low Risk")</f>
        <v>Low Risk</v>
      </c>
      <c r="V5297">
        <f t="shared" si="82"/>
        <v>5</v>
      </c>
    </row>
    <row r="5298" spans="1:22" hidden="1" x14ac:dyDescent="0.2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 s="2">
        <v>52831.13</v>
      </c>
      <c r="H5298">
        <v>1</v>
      </c>
      <c r="I5298">
        <v>1</v>
      </c>
      <c r="J5298">
        <v>1</v>
      </c>
      <c r="K5298" s="1">
        <v>112649.22</v>
      </c>
      <c r="L5298">
        <v>1</v>
      </c>
      <c r="M5298">
        <v>4</v>
      </c>
      <c r="N5298">
        <v>4992</v>
      </c>
      <c r="O5298">
        <v>2</v>
      </c>
      <c r="P5298">
        <v>136</v>
      </c>
      <c r="Q5298">
        <v>0.5</v>
      </c>
      <c r="R5298">
        <v>19968</v>
      </c>
      <c r="S5298" t="str" cm="1">
        <f t="array" ref="S5298">_xlfn.IFS(E5301&lt;30,"18-29",E5301&lt;45,"30-44",TRUE,"45+")</f>
        <v>45+</v>
      </c>
      <c r="T5298" t="str" cm="1">
        <f t="array" ref="T5298">_xlfn.IFS(F5298&lt;=2,"0-2 Years",F5298&lt;=5,"3-5 Years",F5298&lt;=8,"6-8 Years",TRUE,"9-10 Years")</f>
        <v>6-8 Years</v>
      </c>
      <c r="U5298" t="str" cm="1">
        <f t="array" ref="U5298">_xlfn.IFS(P5298&gt;60,"High Risk",P5298&gt;30,"Medium Risk",TRUE,"Low Risk")</f>
        <v>High Risk</v>
      </c>
      <c r="V5298">
        <f t="shared" si="82"/>
        <v>2</v>
      </c>
    </row>
    <row r="5299" spans="1:22" hidden="1" x14ac:dyDescent="0.2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 s="2">
        <v>97750.07</v>
      </c>
      <c r="H5299">
        <v>3</v>
      </c>
      <c r="I5299">
        <v>1</v>
      </c>
      <c r="J5299">
        <v>1</v>
      </c>
      <c r="K5299" s="1">
        <v>193014.26</v>
      </c>
      <c r="L5299">
        <v>1</v>
      </c>
      <c r="M5299">
        <v>17</v>
      </c>
      <c r="N5299">
        <v>3079</v>
      </c>
      <c r="O5299">
        <v>3</v>
      </c>
      <c r="P5299">
        <v>161</v>
      </c>
      <c r="Q5299">
        <v>0.17647058823529413</v>
      </c>
      <c r="R5299">
        <v>52343</v>
      </c>
      <c r="S5299" t="str" cm="1">
        <f t="array" ref="S5299">_xlfn.IFS(E5302&lt;30,"18-29",E5302&lt;45,"30-44",TRUE,"45+")</f>
        <v>30-44</v>
      </c>
      <c r="T5299" t="str" cm="1">
        <f t="array" ref="T5299">_xlfn.IFS(F5299&lt;=2,"0-2 Years",F5299&lt;=5,"3-5 Years",F5299&lt;=8,"6-8 Years",TRUE,"9-10 Years")</f>
        <v>6-8 Years</v>
      </c>
      <c r="U5299" t="str" cm="1">
        <f t="array" ref="U5299">_xlfn.IFS(P5299&gt;60,"High Risk",P5299&gt;30,"Medium Risk",TRUE,"Low Risk")</f>
        <v>High Risk</v>
      </c>
      <c r="V5299">
        <f t="shared" si="82"/>
        <v>1</v>
      </c>
    </row>
    <row r="5300" spans="1:22" hidden="1" x14ac:dyDescent="0.2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 s="2">
        <v>114007.5</v>
      </c>
      <c r="H5300">
        <v>2</v>
      </c>
      <c r="I5300">
        <v>1</v>
      </c>
      <c r="J5300">
        <v>0</v>
      </c>
      <c r="K5300" s="1">
        <v>118120.88</v>
      </c>
      <c r="L5300">
        <v>0</v>
      </c>
      <c r="M5300">
        <v>18</v>
      </c>
      <c r="N5300">
        <v>4092</v>
      </c>
      <c r="O5300">
        <v>10</v>
      </c>
      <c r="P5300">
        <v>84</v>
      </c>
      <c r="Q5300">
        <v>0.55555555555555558</v>
      </c>
      <c r="R5300">
        <v>73656</v>
      </c>
      <c r="S5300" t="str" cm="1">
        <f t="array" ref="S5300">_xlfn.IFS(E5303&lt;30,"18-29",E5303&lt;45,"30-44",TRUE,"45+")</f>
        <v>30-44</v>
      </c>
      <c r="T5300" t="str" cm="1">
        <f t="array" ref="T5300">_xlfn.IFS(F5300&lt;=2,"0-2 Years",F5300&lt;=5,"3-5 Years",F5300&lt;=8,"6-8 Years",TRUE,"9-10 Years")</f>
        <v>6-8 Years</v>
      </c>
      <c r="U5300" t="str" cm="1">
        <f t="array" ref="U5300">_xlfn.IFS(P5300&gt;60,"High Risk",P5300&gt;30,"Medium Risk",TRUE,"Low Risk")</f>
        <v>High Risk</v>
      </c>
      <c r="V5300">
        <f t="shared" si="82"/>
        <v>3</v>
      </c>
    </row>
    <row r="5301" spans="1:22" hidden="1" x14ac:dyDescent="0.2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 s="2">
        <v>104308.77</v>
      </c>
      <c r="H5301">
        <v>1</v>
      </c>
      <c r="I5301">
        <v>1</v>
      </c>
      <c r="J5301">
        <v>1</v>
      </c>
      <c r="K5301" s="1">
        <v>25650.04</v>
      </c>
      <c r="L5301">
        <v>0</v>
      </c>
      <c r="M5301">
        <v>16</v>
      </c>
      <c r="N5301">
        <v>4031</v>
      </c>
      <c r="O5301">
        <v>2</v>
      </c>
      <c r="P5301">
        <v>157</v>
      </c>
      <c r="Q5301">
        <v>0.125</v>
      </c>
      <c r="R5301">
        <v>64496</v>
      </c>
      <c r="S5301" t="str" cm="1">
        <f t="array" ref="S5301">_xlfn.IFS(E5304&lt;30,"18-29",E5304&lt;45,"30-44",TRUE,"45+")</f>
        <v>30-44</v>
      </c>
      <c r="T5301" t="str" cm="1">
        <f t="array" ref="T5301">_xlfn.IFS(F5301&lt;=2,"0-2 Years",F5301&lt;=5,"3-5 Years",F5301&lt;=8,"6-8 Years",TRUE,"9-10 Years")</f>
        <v>0-2 Years</v>
      </c>
      <c r="U5301" t="str" cm="1">
        <f t="array" ref="U5301">_xlfn.IFS(P5301&gt;60,"High Risk",P5301&gt;30,"Medium Risk",TRUE,"Low Risk")</f>
        <v>High Risk</v>
      </c>
      <c r="V5301">
        <f t="shared" si="82"/>
        <v>4</v>
      </c>
    </row>
    <row r="5302" spans="1:22" hidden="1" x14ac:dyDescent="0.2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 s="2">
        <v>84719.13</v>
      </c>
      <c r="H5302">
        <v>2</v>
      </c>
      <c r="I5302">
        <v>1</v>
      </c>
      <c r="J5302">
        <v>1</v>
      </c>
      <c r="K5302" s="1">
        <v>113048.79</v>
      </c>
      <c r="L5302">
        <v>0</v>
      </c>
      <c r="M5302">
        <v>16</v>
      </c>
      <c r="N5302">
        <v>2403</v>
      </c>
      <c r="O5302">
        <v>0</v>
      </c>
      <c r="P5302">
        <v>65</v>
      </c>
      <c r="Q5302">
        <v>0</v>
      </c>
      <c r="R5302">
        <v>38448</v>
      </c>
      <c r="S5302" t="str" cm="1">
        <f t="array" ref="S5302">_xlfn.IFS(E5305&lt;30,"18-29",E5305&lt;45,"30-44",TRUE,"45+")</f>
        <v>18-29</v>
      </c>
      <c r="T5302" t="str" cm="1">
        <f t="array" ref="T5302">_xlfn.IFS(F5302&lt;=2,"0-2 Years",F5302&lt;=5,"3-5 Years",F5302&lt;=8,"6-8 Years",TRUE,"9-10 Years")</f>
        <v>6-8 Years</v>
      </c>
      <c r="U5302" t="str" cm="1">
        <f t="array" ref="U5302">_xlfn.IFS(P5302&gt;60,"High Risk",P5302&gt;30,"Medium Risk",TRUE,"Low Risk")</f>
        <v>High Risk</v>
      </c>
      <c r="V5302">
        <f t="shared" si="82"/>
        <v>0</v>
      </c>
    </row>
    <row r="5303" spans="1:22" x14ac:dyDescent="0.2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 s="2">
        <v>0</v>
      </c>
      <c r="H5303">
        <v>2</v>
      </c>
      <c r="I5303">
        <v>1</v>
      </c>
      <c r="J5303">
        <v>0</v>
      </c>
      <c r="K5303" s="1">
        <v>87372.49</v>
      </c>
      <c r="L5303">
        <v>0</v>
      </c>
      <c r="M5303">
        <v>25</v>
      </c>
      <c r="N5303">
        <v>2489</v>
      </c>
      <c r="O5303">
        <v>1</v>
      </c>
      <c r="P5303">
        <v>169</v>
      </c>
      <c r="Q5303">
        <v>0.04</v>
      </c>
      <c r="R5303">
        <v>62225</v>
      </c>
      <c r="S5303" t="str" cm="1">
        <f t="array" ref="S5303">_xlfn.IFS(E5306&lt;30,"18-29",E5306&lt;45,"30-44",TRUE,"45+")</f>
        <v>30-44</v>
      </c>
      <c r="T5303" t="str" cm="1">
        <f t="array" ref="T5303">_xlfn.IFS(F5303&lt;=2,"0-2 Years",F5303&lt;=5,"3-5 Years",F5303&lt;=8,"6-8 Years",TRUE,"9-10 Years")</f>
        <v>0-2 Years</v>
      </c>
      <c r="U5303" t="str" cm="1">
        <f t="array" ref="U5303">_xlfn.IFS(P5303&gt;60,"High Risk",P5303&gt;30,"Medium Risk",TRUE,"Low Risk")</f>
        <v>High Risk</v>
      </c>
      <c r="V5303">
        <f t="shared" si="82"/>
        <v>7</v>
      </c>
    </row>
    <row r="5304" spans="1:22" hidden="1" x14ac:dyDescent="0.2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 s="2">
        <v>140236.98000000001</v>
      </c>
      <c r="H5304">
        <v>1</v>
      </c>
      <c r="I5304">
        <v>0</v>
      </c>
      <c r="J5304">
        <v>1</v>
      </c>
      <c r="K5304" s="1">
        <v>146651.99</v>
      </c>
      <c r="L5304">
        <v>0</v>
      </c>
      <c r="M5304">
        <v>11</v>
      </c>
      <c r="N5304">
        <v>360</v>
      </c>
      <c r="O5304">
        <v>4</v>
      </c>
      <c r="P5304">
        <v>28</v>
      </c>
      <c r="Q5304">
        <v>0.36363636363636365</v>
      </c>
      <c r="R5304">
        <v>3960</v>
      </c>
      <c r="S5304" t="str" cm="1">
        <f t="array" ref="S5304">_xlfn.IFS(E5307&lt;30,"18-29",E5307&lt;45,"30-44",TRUE,"45+")</f>
        <v>18-29</v>
      </c>
      <c r="T5304" t="str" cm="1">
        <f t="array" ref="T5304">_xlfn.IFS(F5304&lt;=2,"0-2 Years",F5304&lt;=5,"3-5 Years",F5304&lt;=8,"6-8 Years",TRUE,"9-10 Years")</f>
        <v>9-10 Years</v>
      </c>
      <c r="U5304" t="str" cm="1">
        <f t="array" ref="U5304">_xlfn.IFS(P5304&gt;60,"High Risk",P5304&gt;30,"Medium Risk",TRUE,"Low Risk")</f>
        <v>Low Risk</v>
      </c>
      <c r="V5304">
        <f t="shared" si="82"/>
        <v>2</v>
      </c>
    </row>
    <row r="5305" spans="1:22" hidden="1" x14ac:dyDescent="0.2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 s="2">
        <v>0</v>
      </c>
      <c r="H5305">
        <v>2</v>
      </c>
      <c r="I5305">
        <v>1</v>
      </c>
      <c r="J5305">
        <v>1</v>
      </c>
      <c r="K5305" s="1">
        <v>8227.91</v>
      </c>
      <c r="L5305">
        <v>0</v>
      </c>
      <c r="M5305">
        <v>17</v>
      </c>
      <c r="N5305">
        <v>964</v>
      </c>
      <c r="O5305">
        <v>8</v>
      </c>
      <c r="P5305">
        <v>94</v>
      </c>
      <c r="Q5305">
        <v>0.47058823529411764</v>
      </c>
      <c r="R5305">
        <v>16388</v>
      </c>
      <c r="S5305" t="str" cm="1">
        <f t="array" ref="S5305">_xlfn.IFS(E5308&lt;30,"18-29",E5308&lt;45,"30-44",TRUE,"45+")</f>
        <v>45+</v>
      </c>
      <c r="T5305" t="str" cm="1">
        <f t="array" ref="T5305">_xlfn.IFS(F5305&lt;=2,"0-2 Years",F5305&lt;=5,"3-5 Years",F5305&lt;=8,"6-8 Years",TRUE,"9-10 Years")</f>
        <v>9-10 Years</v>
      </c>
      <c r="U5305" t="str" cm="1">
        <f t="array" ref="U5305">_xlfn.IFS(P5305&gt;60,"High Risk",P5305&gt;30,"Medium Risk",TRUE,"Low Risk")</f>
        <v>High Risk</v>
      </c>
      <c r="V5305">
        <f t="shared" si="82"/>
        <v>3</v>
      </c>
    </row>
    <row r="5306" spans="1:22" hidden="1" x14ac:dyDescent="0.2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 s="2">
        <v>75302.850000000006</v>
      </c>
      <c r="H5306">
        <v>2</v>
      </c>
      <c r="I5306">
        <v>0</v>
      </c>
      <c r="J5306">
        <v>0</v>
      </c>
      <c r="K5306" s="1">
        <v>57034.35</v>
      </c>
      <c r="L5306">
        <v>0</v>
      </c>
      <c r="M5306">
        <v>7</v>
      </c>
      <c r="N5306">
        <v>3677</v>
      </c>
      <c r="O5306">
        <v>3</v>
      </c>
      <c r="P5306">
        <v>87</v>
      </c>
      <c r="Q5306">
        <v>0.42857142857142855</v>
      </c>
      <c r="R5306">
        <v>25739</v>
      </c>
      <c r="S5306" t="str" cm="1">
        <f t="array" ref="S5306">_xlfn.IFS(E5309&lt;30,"18-29",E5309&lt;45,"30-44",TRUE,"45+")</f>
        <v>45+</v>
      </c>
      <c r="T5306" t="str" cm="1">
        <f t="array" ref="T5306">_xlfn.IFS(F5306&lt;=2,"0-2 Years",F5306&lt;=5,"3-5 Years",F5306&lt;=8,"6-8 Years",TRUE,"9-10 Years")</f>
        <v>6-8 Years</v>
      </c>
      <c r="U5306" t="str" cm="1">
        <f t="array" ref="U5306">_xlfn.IFS(P5306&gt;60,"High Risk",P5306&gt;30,"Medium Risk",TRUE,"Low Risk")</f>
        <v>High Risk</v>
      </c>
      <c r="V5306">
        <f t="shared" si="82"/>
        <v>3</v>
      </c>
    </row>
    <row r="5307" spans="1:22" x14ac:dyDescent="0.2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 s="2">
        <v>0</v>
      </c>
      <c r="H5307">
        <v>2</v>
      </c>
      <c r="I5307">
        <v>1</v>
      </c>
      <c r="J5307">
        <v>0</v>
      </c>
      <c r="K5307" s="1">
        <v>93003.21</v>
      </c>
      <c r="L5307">
        <v>0</v>
      </c>
      <c r="M5307">
        <v>9</v>
      </c>
      <c r="N5307">
        <v>3358</v>
      </c>
      <c r="O5307">
        <v>8</v>
      </c>
      <c r="P5307">
        <v>50</v>
      </c>
      <c r="Q5307">
        <v>0.88888888888888884</v>
      </c>
      <c r="R5307">
        <v>30222</v>
      </c>
      <c r="S5307" t="str" cm="1">
        <f t="array" ref="S5307">_xlfn.IFS(E5310&lt;30,"18-29",E5310&lt;45,"30-44",TRUE,"45+")</f>
        <v>30-44</v>
      </c>
      <c r="T5307" t="str" cm="1">
        <f t="array" ref="T5307">_xlfn.IFS(F5307&lt;=2,"0-2 Years",F5307&lt;=5,"3-5 Years",F5307&lt;=8,"6-8 Years",TRUE,"9-10 Years")</f>
        <v>0-2 Years</v>
      </c>
      <c r="U5307" t="str" cm="1">
        <f t="array" ref="U5307">_xlfn.IFS(P5307&gt;60,"High Risk",P5307&gt;30,"Medium Risk",TRUE,"Low Risk")</f>
        <v>Medium Risk</v>
      </c>
      <c r="V5307">
        <f t="shared" si="82"/>
        <v>7</v>
      </c>
    </row>
    <row r="5308" spans="1:22" hidden="1" x14ac:dyDescent="0.2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 s="2">
        <v>104760.82</v>
      </c>
      <c r="H5308">
        <v>1</v>
      </c>
      <c r="I5308">
        <v>1</v>
      </c>
      <c r="J5308">
        <v>1</v>
      </c>
      <c r="K5308" s="1">
        <v>165574.54</v>
      </c>
      <c r="L5308">
        <v>1</v>
      </c>
      <c r="M5308">
        <v>3</v>
      </c>
      <c r="N5308">
        <v>4548</v>
      </c>
      <c r="O5308">
        <v>4</v>
      </c>
      <c r="P5308">
        <v>103</v>
      </c>
      <c r="Q5308">
        <v>1</v>
      </c>
      <c r="R5308">
        <v>13644</v>
      </c>
      <c r="S5308" t="str" cm="1">
        <f t="array" ref="S5308">_xlfn.IFS(E5311&lt;30,"18-29",E5311&lt;45,"30-44",TRUE,"45+")</f>
        <v>30-44</v>
      </c>
      <c r="T5308" t="str" cm="1">
        <f t="array" ref="T5308">_xlfn.IFS(F5308&lt;=2,"0-2 Years",F5308&lt;=5,"3-5 Years",F5308&lt;=8,"6-8 Years",TRUE,"9-10 Years")</f>
        <v>9-10 Years</v>
      </c>
      <c r="U5308" t="str" cm="1">
        <f t="array" ref="U5308">_xlfn.IFS(P5308&gt;60,"High Risk",P5308&gt;30,"Medium Risk",TRUE,"Low Risk")</f>
        <v>High Risk</v>
      </c>
      <c r="V5308">
        <f t="shared" si="82"/>
        <v>3</v>
      </c>
    </row>
    <row r="5309" spans="1:22" x14ac:dyDescent="0.2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 s="2">
        <v>0</v>
      </c>
      <c r="H5309">
        <v>1</v>
      </c>
      <c r="I5309">
        <v>1</v>
      </c>
      <c r="J5309">
        <v>0</v>
      </c>
      <c r="K5309" s="1">
        <v>13566.48</v>
      </c>
      <c r="L5309">
        <v>1</v>
      </c>
      <c r="M5309">
        <v>4</v>
      </c>
      <c r="N5309">
        <v>2332</v>
      </c>
      <c r="O5309">
        <v>4</v>
      </c>
      <c r="P5309">
        <v>168</v>
      </c>
      <c r="Q5309">
        <v>1</v>
      </c>
      <c r="R5309">
        <v>9328</v>
      </c>
      <c r="S5309" t="str" cm="1">
        <f t="array" ref="S5309">_xlfn.IFS(E5312&lt;30,"18-29",E5312&lt;45,"30-44",TRUE,"45+")</f>
        <v>30-44</v>
      </c>
      <c r="T5309" t="str" cm="1">
        <f t="array" ref="T5309">_xlfn.IFS(F5309&lt;=2,"0-2 Years",F5309&lt;=5,"3-5 Years",F5309&lt;=8,"6-8 Years",TRUE,"9-10 Years")</f>
        <v>6-8 Years</v>
      </c>
      <c r="U5309" t="str" cm="1">
        <f t="array" ref="U5309">_xlfn.IFS(P5309&gt;60,"High Risk",P5309&gt;30,"Medium Risk",TRUE,"Low Risk")</f>
        <v>High Risk</v>
      </c>
      <c r="V5309">
        <f t="shared" si="82"/>
        <v>9</v>
      </c>
    </row>
    <row r="5310" spans="1:22" x14ac:dyDescent="0.2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 s="2">
        <v>113693</v>
      </c>
      <c r="H5310">
        <v>1</v>
      </c>
      <c r="I5310">
        <v>0</v>
      </c>
      <c r="J5310">
        <v>0</v>
      </c>
      <c r="K5310" s="1">
        <v>82796.289999999994</v>
      </c>
      <c r="L5310">
        <v>0</v>
      </c>
      <c r="M5310">
        <v>5</v>
      </c>
      <c r="N5310">
        <v>425</v>
      </c>
      <c r="O5310">
        <v>4</v>
      </c>
      <c r="P5310">
        <v>100</v>
      </c>
      <c r="Q5310">
        <v>0.8</v>
      </c>
      <c r="R5310">
        <v>2125</v>
      </c>
      <c r="S5310" t="str" cm="1">
        <f t="array" ref="S5310">_xlfn.IFS(E5313&lt;30,"18-29",E5313&lt;45,"30-44",TRUE,"45+")</f>
        <v>30-44</v>
      </c>
      <c r="T5310" t="str" cm="1">
        <f t="array" ref="T5310">_xlfn.IFS(F5310&lt;=2,"0-2 Years",F5310&lt;=5,"3-5 Years",F5310&lt;=8,"6-8 Years",TRUE,"9-10 Years")</f>
        <v>0-2 Years</v>
      </c>
      <c r="U5310" t="str" cm="1">
        <f t="array" ref="U5310">_xlfn.IFS(P5310&gt;60,"High Risk",P5310&gt;30,"Medium Risk",TRUE,"Low Risk")</f>
        <v>High Risk</v>
      </c>
      <c r="V5310">
        <f t="shared" si="82"/>
        <v>6</v>
      </c>
    </row>
    <row r="5311" spans="1:22" hidden="1" x14ac:dyDescent="0.2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 s="2">
        <v>174180.39</v>
      </c>
      <c r="H5311">
        <v>1</v>
      </c>
      <c r="I5311">
        <v>1</v>
      </c>
      <c r="J5311">
        <v>0</v>
      </c>
      <c r="K5311" s="1">
        <v>119830.08</v>
      </c>
      <c r="L5311">
        <v>0</v>
      </c>
      <c r="M5311">
        <v>24</v>
      </c>
      <c r="N5311">
        <v>4437</v>
      </c>
      <c r="O5311">
        <v>3</v>
      </c>
      <c r="P5311">
        <v>71</v>
      </c>
      <c r="Q5311">
        <v>0.125</v>
      </c>
      <c r="R5311">
        <v>106488</v>
      </c>
      <c r="S5311" t="str" cm="1">
        <f t="array" ref="S5311">_xlfn.IFS(E5314&lt;30,"18-29",E5314&lt;45,"30-44",TRUE,"45+")</f>
        <v>45+</v>
      </c>
      <c r="T5311" t="str" cm="1">
        <f t="array" ref="T5311">_xlfn.IFS(F5311&lt;=2,"0-2 Years",F5311&lt;=5,"3-5 Years",F5311&lt;=8,"6-8 Years",TRUE,"9-10 Years")</f>
        <v>3-5 Years</v>
      </c>
      <c r="U5311" t="str" cm="1">
        <f t="array" ref="U5311">_xlfn.IFS(P5311&gt;60,"High Risk",P5311&gt;30,"Medium Risk",TRUE,"Low Risk")</f>
        <v>High Risk</v>
      </c>
      <c r="V5311">
        <f t="shared" si="82"/>
        <v>5</v>
      </c>
    </row>
    <row r="5312" spans="1:22" hidden="1" x14ac:dyDescent="0.2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 s="2">
        <v>115766.26</v>
      </c>
      <c r="H5312">
        <v>1</v>
      </c>
      <c r="I5312">
        <v>0</v>
      </c>
      <c r="J5312">
        <v>0</v>
      </c>
      <c r="K5312" s="1">
        <v>72155.850000000006</v>
      </c>
      <c r="L5312">
        <v>1</v>
      </c>
      <c r="M5312">
        <v>13</v>
      </c>
      <c r="N5312">
        <v>2148</v>
      </c>
      <c r="O5312">
        <v>8</v>
      </c>
      <c r="P5312">
        <v>177</v>
      </c>
      <c r="Q5312">
        <v>0.61538461538461542</v>
      </c>
      <c r="R5312">
        <v>27924</v>
      </c>
      <c r="S5312" t="str" cm="1">
        <f t="array" ref="S5312">_xlfn.IFS(E5315&lt;30,"18-29",E5315&lt;45,"30-44",TRUE,"45+")</f>
        <v>45+</v>
      </c>
      <c r="T5312" t="str" cm="1">
        <f t="array" ref="T5312">_xlfn.IFS(F5312&lt;=2,"0-2 Years",F5312&lt;=5,"3-5 Years",F5312&lt;=8,"6-8 Years",TRUE,"9-10 Years")</f>
        <v>9-10 Years</v>
      </c>
      <c r="U5312" t="str" cm="1">
        <f t="array" ref="U5312">_xlfn.IFS(P5312&gt;60,"High Risk",P5312&gt;30,"Medium Risk",TRUE,"Low Risk")</f>
        <v>High Risk</v>
      </c>
      <c r="V5312">
        <f t="shared" si="82"/>
        <v>5</v>
      </c>
    </row>
    <row r="5313" spans="1:22" x14ac:dyDescent="0.2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 s="2">
        <v>0</v>
      </c>
      <c r="H5313">
        <v>2</v>
      </c>
      <c r="I5313">
        <v>1</v>
      </c>
      <c r="J5313">
        <v>0</v>
      </c>
      <c r="K5313" s="1">
        <v>62762.12</v>
      </c>
      <c r="L5313">
        <v>0</v>
      </c>
      <c r="M5313">
        <v>8</v>
      </c>
      <c r="N5313">
        <v>3026</v>
      </c>
      <c r="O5313">
        <v>6</v>
      </c>
      <c r="P5313">
        <v>50</v>
      </c>
      <c r="Q5313">
        <v>0.75</v>
      </c>
      <c r="R5313">
        <v>24208</v>
      </c>
      <c r="S5313" t="str" cm="1">
        <f t="array" ref="S5313">_xlfn.IFS(E5316&lt;30,"18-29",E5316&lt;45,"30-44",TRUE,"45+")</f>
        <v>45+</v>
      </c>
      <c r="T5313" t="str" cm="1">
        <f t="array" ref="T5313">_xlfn.IFS(F5313&lt;=2,"0-2 Years",F5313&lt;=5,"3-5 Years",F5313&lt;=8,"6-8 Years",TRUE,"9-10 Years")</f>
        <v>0-2 Years</v>
      </c>
      <c r="U5313" t="str" cm="1">
        <f t="array" ref="U5313">_xlfn.IFS(P5313&gt;60,"High Risk",P5313&gt;30,"Medium Risk",TRUE,"Low Risk")</f>
        <v>Medium Risk</v>
      </c>
      <c r="V5313">
        <f t="shared" si="82"/>
        <v>7</v>
      </c>
    </row>
    <row r="5314" spans="1:22" x14ac:dyDescent="0.2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 s="2">
        <v>0</v>
      </c>
      <c r="H5314">
        <v>2</v>
      </c>
      <c r="I5314">
        <v>1</v>
      </c>
      <c r="J5314">
        <v>0</v>
      </c>
      <c r="K5314" s="1">
        <v>183235.33</v>
      </c>
      <c r="L5314">
        <v>0</v>
      </c>
      <c r="M5314">
        <v>14</v>
      </c>
      <c r="N5314">
        <v>2528</v>
      </c>
      <c r="O5314">
        <v>8</v>
      </c>
      <c r="P5314">
        <v>60</v>
      </c>
      <c r="Q5314">
        <v>0.5714285714285714</v>
      </c>
      <c r="R5314">
        <v>35392</v>
      </c>
      <c r="S5314" t="str" cm="1">
        <f t="array" ref="S5314">_xlfn.IFS(E5317&lt;30,"18-29",E5317&lt;45,"30-44",TRUE,"45+")</f>
        <v>30-44</v>
      </c>
      <c r="T5314" t="str" cm="1">
        <f t="array" ref="T5314">_xlfn.IFS(F5314&lt;=2,"0-2 Years",F5314&lt;=5,"3-5 Years",F5314&lt;=8,"6-8 Years",TRUE,"9-10 Years")</f>
        <v>6-8 Years</v>
      </c>
      <c r="U5314" t="str" cm="1">
        <f t="array" ref="U5314">_xlfn.IFS(P5314&gt;60,"High Risk",P5314&gt;30,"Medium Risk",TRUE,"Low Risk")</f>
        <v>Medium Risk</v>
      </c>
      <c r="V5314">
        <f t="shared" si="82"/>
        <v>7</v>
      </c>
    </row>
    <row r="5315" spans="1:22" hidden="1" x14ac:dyDescent="0.2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 s="2">
        <v>121215.9</v>
      </c>
      <c r="H5315">
        <v>2</v>
      </c>
      <c r="I5315">
        <v>1</v>
      </c>
      <c r="J5315">
        <v>1</v>
      </c>
      <c r="K5315" s="1">
        <v>105206.48</v>
      </c>
      <c r="L5315">
        <v>0</v>
      </c>
      <c r="M5315">
        <v>3</v>
      </c>
      <c r="N5315">
        <v>2166</v>
      </c>
      <c r="O5315">
        <v>7</v>
      </c>
      <c r="P5315">
        <v>151</v>
      </c>
      <c r="Q5315">
        <v>1</v>
      </c>
      <c r="R5315">
        <v>6498</v>
      </c>
      <c r="S5315" t="str" cm="1">
        <f t="array" ref="S5315">_xlfn.IFS(E5318&lt;30,"18-29",E5318&lt;45,"30-44",TRUE,"45+")</f>
        <v>30-44</v>
      </c>
      <c r="T5315" t="str" cm="1">
        <f t="array" ref="T5315">_xlfn.IFS(F5315&lt;=2,"0-2 Years",F5315&lt;=5,"3-5 Years",F5315&lt;=8,"6-8 Years",TRUE,"9-10 Years")</f>
        <v>3-5 Years</v>
      </c>
      <c r="U5315" t="str" cm="1">
        <f t="array" ref="U5315">_xlfn.IFS(P5315&gt;60,"High Risk",P5315&gt;30,"Medium Risk",TRUE,"Low Risk")</f>
        <v>High Risk</v>
      </c>
      <c r="V5315">
        <f t="shared" ref="V5315:V5378" si="83">IF(J5315=0,3,0)+IF(G5315=0,3,0)+IF(H5315=1,2,0)+IF(E5315&gt;45,1,0)+IF(F5315&lt;3,1,0)</f>
        <v>1</v>
      </c>
    </row>
    <row r="5316" spans="1:22" hidden="1" x14ac:dyDescent="0.2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 s="2">
        <v>144677.19</v>
      </c>
      <c r="H5316">
        <v>3</v>
      </c>
      <c r="I5316">
        <v>1</v>
      </c>
      <c r="J5316">
        <v>0</v>
      </c>
      <c r="K5316" s="1">
        <v>22512.44</v>
      </c>
      <c r="L5316">
        <v>1</v>
      </c>
      <c r="M5316">
        <v>30</v>
      </c>
      <c r="N5316">
        <v>159</v>
      </c>
      <c r="O5316">
        <v>0</v>
      </c>
      <c r="P5316">
        <v>79</v>
      </c>
      <c r="Q5316">
        <v>0</v>
      </c>
      <c r="R5316">
        <v>4770</v>
      </c>
      <c r="S5316" t="str" cm="1">
        <f t="array" ref="S5316">_xlfn.IFS(E5319&lt;30,"18-29",E5319&lt;45,"30-44",TRUE,"45+")</f>
        <v>30-44</v>
      </c>
      <c r="T5316" t="str" cm="1">
        <f t="array" ref="T5316">_xlfn.IFS(F5316&lt;=2,"0-2 Years",F5316&lt;=5,"3-5 Years",F5316&lt;=8,"6-8 Years",TRUE,"9-10 Years")</f>
        <v>9-10 Years</v>
      </c>
      <c r="U5316" t="str" cm="1">
        <f t="array" ref="U5316">_xlfn.IFS(P5316&gt;60,"High Risk",P5316&gt;30,"Medium Risk",TRUE,"Low Risk")</f>
        <v>High Risk</v>
      </c>
      <c r="V5316">
        <f t="shared" si="83"/>
        <v>3</v>
      </c>
    </row>
    <row r="5317" spans="1:22" hidden="1" x14ac:dyDescent="0.2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 s="2">
        <v>115350.63</v>
      </c>
      <c r="H5317">
        <v>1</v>
      </c>
      <c r="I5317">
        <v>1</v>
      </c>
      <c r="J5317">
        <v>1</v>
      </c>
      <c r="K5317" s="1">
        <v>122305.91</v>
      </c>
      <c r="L5317">
        <v>0</v>
      </c>
      <c r="M5317">
        <v>16</v>
      </c>
      <c r="N5317">
        <v>3907</v>
      </c>
      <c r="O5317">
        <v>8</v>
      </c>
      <c r="P5317">
        <v>89</v>
      </c>
      <c r="Q5317">
        <v>0.5</v>
      </c>
      <c r="R5317">
        <v>62512</v>
      </c>
      <c r="S5317" t="str" cm="1">
        <f t="array" ref="S5317">_xlfn.IFS(E5320&lt;30,"18-29",E5320&lt;45,"30-44",TRUE,"45+")</f>
        <v>30-44</v>
      </c>
      <c r="T5317" t="str" cm="1">
        <f t="array" ref="T5317">_xlfn.IFS(F5317&lt;=2,"0-2 Years",F5317&lt;=5,"3-5 Years",F5317&lt;=8,"6-8 Years",TRUE,"9-10 Years")</f>
        <v>3-5 Years</v>
      </c>
      <c r="U5317" t="str" cm="1">
        <f t="array" ref="U5317">_xlfn.IFS(P5317&gt;60,"High Risk",P5317&gt;30,"Medium Risk",TRUE,"Low Risk")</f>
        <v>High Risk</v>
      </c>
      <c r="V5317">
        <f t="shared" si="83"/>
        <v>2</v>
      </c>
    </row>
    <row r="5318" spans="1:22" hidden="1" x14ac:dyDescent="0.2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 s="2">
        <v>105683.63</v>
      </c>
      <c r="H5318">
        <v>1</v>
      </c>
      <c r="I5318">
        <v>1</v>
      </c>
      <c r="J5318">
        <v>0</v>
      </c>
      <c r="K5318" s="1">
        <v>173617.09</v>
      </c>
      <c r="L5318">
        <v>0</v>
      </c>
      <c r="M5318">
        <v>11</v>
      </c>
      <c r="N5318">
        <v>3164</v>
      </c>
      <c r="O5318">
        <v>8</v>
      </c>
      <c r="P5318">
        <v>52</v>
      </c>
      <c r="Q5318">
        <v>0.72727272727272729</v>
      </c>
      <c r="R5318">
        <v>34804</v>
      </c>
      <c r="S5318" t="str" cm="1">
        <f t="array" ref="S5318">_xlfn.IFS(E5321&lt;30,"18-29",E5321&lt;45,"30-44",TRUE,"45+")</f>
        <v>18-29</v>
      </c>
      <c r="T5318" t="str" cm="1">
        <f t="array" ref="T5318">_xlfn.IFS(F5318&lt;=2,"0-2 Years",F5318&lt;=5,"3-5 Years",F5318&lt;=8,"6-8 Years",TRUE,"9-10 Years")</f>
        <v>3-5 Years</v>
      </c>
      <c r="U5318" t="str" cm="1">
        <f t="array" ref="U5318">_xlfn.IFS(P5318&gt;60,"High Risk",P5318&gt;30,"Medium Risk",TRUE,"Low Risk")</f>
        <v>Medium Risk</v>
      </c>
      <c r="V5318">
        <f t="shared" si="83"/>
        <v>5</v>
      </c>
    </row>
    <row r="5319" spans="1:22" x14ac:dyDescent="0.2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 s="2">
        <v>135179.49</v>
      </c>
      <c r="H5319">
        <v>1</v>
      </c>
      <c r="I5319">
        <v>1</v>
      </c>
      <c r="J5319">
        <v>0</v>
      </c>
      <c r="K5319" s="1">
        <v>160670.37</v>
      </c>
      <c r="L5319">
        <v>0</v>
      </c>
      <c r="M5319">
        <v>16</v>
      </c>
      <c r="N5319">
        <v>3950</v>
      </c>
      <c r="O5319">
        <v>9</v>
      </c>
      <c r="P5319">
        <v>112</v>
      </c>
      <c r="Q5319">
        <v>0.5625</v>
      </c>
      <c r="R5319">
        <v>63200</v>
      </c>
      <c r="S5319" t="str" cm="1">
        <f t="array" ref="S5319">_xlfn.IFS(E5322&lt;30,"18-29",E5322&lt;45,"30-44",TRUE,"45+")</f>
        <v>30-44</v>
      </c>
      <c r="T5319" t="str" cm="1">
        <f t="array" ref="T5319">_xlfn.IFS(F5319&lt;=2,"0-2 Years",F5319&lt;=5,"3-5 Years",F5319&lt;=8,"6-8 Years",TRUE,"9-10 Years")</f>
        <v>0-2 Years</v>
      </c>
      <c r="U5319" t="str" cm="1">
        <f t="array" ref="U5319">_xlfn.IFS(P5319&gt;60,"High Risk",P5319&gt;30,"Medium Risk",TRUE,"Low Risk")</f>
        <v>High Risk</v>
      </c>
      <c r="V5319">
        <f t="shared" si="83"/>
        <v>6</v>
      </c>
    </row>
    <row r="5320" spans="1:22" x14ac:dyDescent="0.2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 s="2">
        <v>117551.23</v>
      </c>
      <c r="H5320">
        <v>1</v>
      </c>
      <c r="I5320">
        <v>1</v>
      </c>
      <c r="J5320">
        <v>0</v>
      </c>
      <c r="K5320" s="1">
        <v>158958.9</v>
      </c>
      <c r="L5320">
        <v>0</v>
      </c>
      <c r="M5320">
        <v>20</v>
      </c>
      <c r="N5320">
        <v>2241</v>
      </c>
      <c r="O5320">
        <v>4</v>
      </c>
      <c r="P5320">
        <v>131</v>
      </c>
      <c r="Q5320">
        <v>0.2</v>
      </c>
      <c r="R5320">
        <v>44820</v>
      </c>
      <c r="S5320" t="str" cm="1">
        <f t="array" ref="S5320">_xlfn.IFS(E5323&lt;30,"18-29",E5323&lt;45,"30-44",TRUE,"45+")</f>
        <v>18-29</v>
      </c>
      <c r="T5320" t="str" cm="1">
        <f t="array" ref="T5320">_xlfn.IFS(F5320&lt;=2,"0-2 Years",F5320&lt;=5,"3-5 Years",F5320&lt;=8,"6-8 Years",TRUE,"9-10 Years")</f>
        <v>0-2 Years</v>
      </c>
      <c r="U5320" t="str" cm="1">
        <f t="array" ref="U5320">_xlfn.IFS(P5320&gt;60,"High Risk",P5320&gt;30,"Medium Risk",TRUE,"Low Risk")</f>
        <v>High Risk</v>
      </c>
      <c r="V5320">
        <f t="shared" si="83"/>
        <v>6</v>
      </c>
    </row>
    <row r="5321" spans="1:22" hidden="1" x14ac:dyDescent="0.2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 s="2">
        <v>157404.01999999999</v>
      </c>
      <c r="H5321">
        <v>2</v>
      </c>
      <c r="I5321">
        <v>1</v>
      </c>
      <c r="J5321">
        <v>0</v>
      </c>
      <c r="K5321" s="1">
        <v>93073.04</v>
      </c>
      <c r="L5321">
        <v>0</v>
      </c>
      <c r="M5321">
        <v>22</v>
      </c>
      <c r="N5321">
        <v>3070</v>
      </c>
      <c r="O5321">
        <v>9</v>
      </c>
      <c r="P5321">
        <v>116</v>
      </c>
      <c r="Q5321">
        <v>0.40909090909090912</v>
      </c>
      <c r="R5321">
        <v>67540</v>
      </c>
      <c r="S5321" t="str" cm="1">
        <f t="array" ref="S5321">_xlfn.IFS(E5324&lt;30,"18-29",E5324&lt;45,"30-44",TRUE,"45+")</f>
        <v>30-44</v>
      </c>
      <c r="T5321" t="str" cm="1">
        <f t="array" ref="T5321">_xlfn.IFS(F5321&lt;=2,"0-2 Years",F5321&lt;=5,"3-5 Years",F5321&lt;=8,"6-8 Years",TRUE,"9-10 Years")</f>
        <v>0-2 Years</v>
      </c>
      <c r="U5321" t="str" cm="1">
        <f t="array" ref="U5321">_xlfn.IFS(P5321&gt;60,"High Risk",P5321&gt;30,"Medium Risk",TRUE,"Low Risk")</f>
        <v>High Risk</v>
      </c>
      <c r="V5321">
        <f t="shared" si="83"/>
        <v>4</v>
      </c>
    </row>
    <row r="5322" spans="1:22" hidden="1" x14ac:dyDescent="0.2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 s="2">
        <v>77910.23</v>
      </c>
      <c r="H5322">
        <v>1</v>
      </c>
      <c r="I5322">
        <v>1</v>
      </c>
      <c r="J5322">
        <v>0</v>
      </c>
      <c r="K5322" s="1">
        <v>67238.009999999995</v>
      </c>
      <c r="L5322">
        <v>0</v>
      </c>
      <c r="M5322">
        <v>30</v>
      </c>
      <c r="N5322">
        <v>4449</v>
      </c>
      <c r="O5322">
        <v>8</v>
      </c>
      <c r="P5322">
        <v>103</v>
      </c>
      <c r="Q5322">
        <v>0.26666666666666666</v>
      </c>
      <c r="R5322">
        <v>133470</v>
      </c>
      <c r="S5322" t="str" cm="1">
        <f t="array" ref="S5322">_xlfn.IFS(E5325&lt;30,"18-29",E5325&lt;45,"30-44",TRUE,"45+")</f>
        <v>30-44</v>
      </c>
      <c r="T5322" t="str" cm="1">
        <f t="array" ref="T5322">_xlfn.IFS(F5322&lt;=2,"0-2 Years",F5322&lt;=5,"3-5 Years",F5322&lt;=8,"6-8 Years",TRUE,"9-10 Years")</f>
        <v>3-5 Years</v>
      </c>
      <c r="U5322" t="str" cm="1">
        <f t="array" ref="U5322">_xlfn.IFS(P5322&gt;60,"High Risk",P5322&gt;30,"Medium Risk",TRUE,"Low Risk")</f>
        <v>High Risk</v>
      </c>
      <c r="V5322">
        <f t="shared" si="83"/>
        <v>5</v>
      </c>
    </row>
    <row r="5323" spans="1:22" x14ac:dyDescent="0.2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 s="2">
        <v>110942.9</v>
      </c>
      <c r="H5323">
        <v>1</v>
      </c>
      <c r="I5323">
        <v>0</v>
      </c>
      <c r="J5323">
        <v>0</v>
      </c>
      <c r="K5323" s="1">
        <v>172576.56</v>
      </c>
      <c r="L5323">
        <v>0</v>
      </c>
      <c r="M5323">
        <v>1</v>
      </c>
      <c r="N5323">
        <v>795</v>
      </c>
      <c r="O5323">
        <v>7</v>
      </c>
      <c r="P5323">
        <v>43</v>
      </c>
      <c r="Q5323">
        <v>1</v>
      </c>
      <c r="R5323">
        <v>795</v>
      </c>
      <c r="S5323" t="str" cm="1">
        <f t="array" ref="S5323">_xlfn.IFS(E5326&lt;30,"18-29",E5326&lt;45,"30-44",TRUE,"45+")</f>
        <v>30-44</v>
      </c>
      <c r="T5323" t="str" cm="1">
        <f t="array" ref="T5323">_xlfn.IFS(F5323&lt;=2,"0-2 Years",F5323&lt;=5,"3-5 Years",F5323&lt;=8,"6-8 Years",TRUE,"9-10 Years")</f>
        <v>0-2 Years</v>
      </c>
      <c r="U5323" t="str" cm="1">
        <f t="array" ref="U5323">_xlfn.IFS(P5323&gt;60,"High Risk",P5323&gt;30,"Medium Risk",TRUE,"Low Risk")</f>
        <v>Medium Risk</v>
      </c>
      <c r="V5323">
        <f t="shared" si="83"/>
        <v>6</v>
      </c>
    </row>
    <row r="5324" spans="1:22" hidden="1" x14ac:dyDescent="0.2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 s="2">
        <v>0</v>
      </c>
      <c r="H5324">
        <v>2</v>
      </c>
      <c r="I5324">
        <v>1</v>
      </c>
      <c r="J5324">
        <v>1</v>
      </c>
      <c r="K5324" s="1">
        <v>122580.48</v>
      </c>
      <c r="L5324">
        <v>0</v>
      </c>
      <c r="M5324">
        <v>22</v>
      </c>
      <c r="N5324">
        <v>3506</v>
      </c>
      <c r="O5324">
        <v>8</v>
      </c>
      <c r="P5324">
        <v>123</v>
      </c>
      <c r="Q5324">
        <v>0.36363636363636365</v>
      </c>
      <c r="R5324">
        <v>77132</v>
      </c>
      <c r="S5324" t="str" cm="1">
        <f t="array" ref="S5324">_xlfn.IFS(E5327&lt;30,"18-29",E5327&lt;45,"30-44",TRUE,"45+")</f>
        <v>30-44</v>
      </c>
      <c r="T5324" t="str" cm="1">
        <f t="array" ref="T5324">_xlfn.IFS(F5324&lt;=2,"0-2 Years",F5324&lt;=5,"3-5 Years",F5324&lt;=8,"6-8 Years",TRUE,"9-10 Years")</f>
        <v>6-8 Years</v>
      </c>
      <c r="U5324" t="str" cm="1">
        <f t="array" ref="U5324">_xlfn.IFS(P5324&gt;60,"High Risk",P5324&gt;30,"Medium Risk",TRUE,"Low Risk")</f>
        <v>High Risk</v>
      </c>
      <c r="V5324">
        <f t="shared" si="83"/>
        <v>3</v>
      </c>
    </row>
    <row r="5325" spans="1:22" hidden="1" x14ac:dyDescent="0.2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 s="2">
        <v>179305.09</v>
      </c>
      <c r="H5325">
        <v>1</v>
      </c>
      <c r="I5325">
        <v>1</v>
      </c>
      <c r="J5325">
        <v>1</v>
      </c>
      <c r="K5325" s="1">
        <v>149043.78</v>
      </c>
      <c r="L5325">
        <v>0</v>
      </c>
      <c r="M5325">
        <v>29</v>
      </c>
      <c r="N5325">
        <v>1194</v>
      </c>
      <c r="O5325">
        <v>10</v>
      </c>
      <c r="P5325">
        <v>123</v>
      </c>
      <c r="Q5325">
        <v>0.34482758620689657</v>
      </c>
      <c r="R5325">
        <v>34626</v>
      </c>
      <c r="S5325" t="str" cm="1">
        <f t="array" ref="S5325">_xlfn.IFS(E5328&lt;30,"18-29",E5328&lt;45,"30-44",TRUE,"45+")</f>
        <v>45+</v>
      </c>
      <c r="T5325" t="str" cm="1">
        <f t="array" ref="T5325">_xlfn.IFS(F5325&lt;=2,"0-2 Years",F5325&lt;=5,"3-5 Years",F5325&lt;=8,"6-8 Years",TRUE,"9-10 Years")</f>
        <v>3-5 Years</v>
      </c>
      <c r="U5325" t="str" cm="1">
        <f t="array" ref="U5325">_xlfn.IFS(P5325&gt;60,"High Risk",P5325&gt;30,"Medium Risk",TRUE,"Low Risk")</f>
        <v>High Risk</v>
      </c>
      <c r="V5325">
        <f t="shared" si="83"/>
        <v>2</v>
      </c>
    </row>
    <row r="5326" spans="1:22" hidden="1" x14ac:dyDescent="0.2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 s="2">
        <v>150593.59</v>
      </c>
      <c r="H5326">
        <v>2</v>
      </c>
      <c r="I5326">
        <v>1</v>
      </c>
      <c r="J5326">
        <v>1</v>
      </c>
      <c r="K5326" s="1">
        <v>105218.45</v>
      </c>
      <c r="L5326">
        <v>0</v>
      </c>
      <c r="M5326">
        <v>30</v>
      </c>
      <c r="N5326">
        <v>1216</v>
      </c>
      <c r="O5326">
        <v>3</v>
      </c>
      <c r="P5326">
        <v>1</v>
      </c>
      <c r="Q5326">
        <v>0.1</v>
      </c>
      <c r="R5326">
        <v>36480</v>
      </c>
      <c r="S5326" t="str" cm="1">
        <f t="array" ref="S5326">_xlfn.IFS(E5329&lt;30,"18-29",E5329&lt;45,"30-44",TRUE,"45+")</f>
        <v>18-29</v>
      </c>
      <c r="T5326" t="str" cm="1">
        <f t="array" ref="T5326">_xlfn.IFS(F5326&lt;=2,"0-2 Years",F5326&lt;=5,"3-5 Years",F5326&lt;=8,"6-8 Years",TRUE,"9-10 Years")</f>
        <v>3-5 Years</v>
      </c>
      <c r="U5326" t="str" cm="1">
        <f t="array" ref="U5326">_xlfn.IFS(P5326&gt;60,"High Risk",P5326&gt;30,"Medium Risk",TRUE,"Low Risk")</f>
        <v>Low Risk</v>
      </c>
      <c r="V5326">
        <f t="shared" si="83"/>
        <v>0</v>
      </c>
    </row>
    <row r="5327" spans="1:22" hidden="1" x14ac:dyDescent="0.2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 s="2">
        <v>123815.86</v>
      </c>
      <c r="H5327">
        <v>1</v>
      </c>
      <c r="I5327">
        <v>1</v>
      </c>
      <c r="J5327">
        <v>1</v>
      </c>
      <c r="K5327" s="1">
        <v>78463.990000000005</v>
      </c>
      <c r="L5327">
        <v>1</v>
      </c>
      <c r="M5327">
        <v>11</v>
      </c>
      <c r="N5327">
        <v>2694</v>
      </c>
      <c r="O5327">
        <v>4</v>
      </c>
      <c r="P5327">
        <v>129</v>
      </c>
      <c r="Q5327">
        <v>0.36363636363636365</v>
      </c>
      <c r="R5327">
        <v>29634</v>
      </c>
      <c r="S5327" t="str" cm="1">
        <f t="array" ref="S5327">_xlfn.IFS(E5330&lt;30,"18-29",E5330&lt;45,"30-44",TRUE,"45+")</f>
        <v>18-29</v>
      </c>
      <c r="T5327" t="str" cm="1">
        <f t="array" ref="T5327">_xlfn.IFS(F5327&lt;=2,"0-2 Years",F5327&lt;=5,"3-5 Years",F5327&lt;=8,"6-8 Years",TRUE,"9-10 Years")</f>
        <v>0-2 Years</v>
      </c>
      <c r="U5327" t="str" cm="1">
        <f t="array" ref="U5327">_xlfn.IFS(P5327&gt;60,"High Risk",P5327&gt;30,"Medium Risk",TRUE,"Low Risk")</f>
        <v>High Risk</v>
      </c>
      <c r="V5327">
        <f t="shared" si="83"/>
        <v>3</v>
      </c>
    </row>
    <row r="5328" spans="1:22" hidden="1" x14ac:dyDescent="0.2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 s="2">
        <v>0</v>
      </c>
      <c r="H5328">
        <v>2</v>
      </c>
      <c r="I5328">
        <v>1</v>
      </c>
      <c r="J5328">
        <v>1</v>
      </c>
      <c r="K5328" s="1">
        <v>160849.43</v>
      </c>
      <c r="L5328">
        <v>1</v>
      </c>
      <c r="M5328">
        <v>26</v>
      </c>
      <c r="N5328">
        <v>3051</v>
      </c>
      <c r="O5328">
        <v>8</v>
      </c>
      <c r="P5328">
        <v>78</v>
      </c>
      <c r="Q5328">
        <v>0.30769230769230771</v>
      </c>
      <c r="R5328">
        <v>79326</v>
      </c>
      <c r="S5328" t="str" cm="1">
        <f t="array" ref="S5328">_xlfn.IFS(E5331&lt;30,"18-29",E5331&lt;45,"30-44",TRUE,"45+")</f>
        <v>30-44</v>
      </c>
      <c r="T5328" t="str" cm="1">
        <f t="array" ref="T5328">_xlfn.IFS(F5328&lt;=2,"0-2 Years",F5328&lt;=5,"3-5 Years",F5328&lt;=8,"6-8 Years",TRUE,"9-10 Years")</f>
        <v>6-8 Years</v>
      </c>
      <c r="U5328" t="str" cm="1">
        <f t="array" ref="U5328">_xlfn.IFS(P5328&gt;60,"High Risk",P5328&gt;30,"Medium Risk",TRUE,"Low Risk")</f>
        <v>High Risk</v>
      </c>
      <c r="V5328">
        <f t="shared" si="83"/>
        <v>4</v>
      </c>
    </row>
    <row r="5329" spans="1:22" hidden="1" x14ac:dyDescent="0.2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 s="2">
        <v>69385.17</v>
      </c>
      <c r="H5329">
        <v>2</v>
      </c>
      <c r="I5329">
        <v>1</v>
      </c>
      <c r="J5329">
        <v>0</v>
      </c>
      <c r="K5329" s="1">
        <v>87834.240000000005</v>
      </c>
      <c r="L5329">
        <v>0</v>
      </c>
      <c r="M5329">
        <v>3</v>
      </c>
      <c r="N5329">
        <v>4174</v>
      </c>
      <c r="O5329">
        <v>5</v>
      </c>
      <c r="P5329">
        <v>99</v>
      </c>
      <c r="Q5329">
        <v>1</v>
      </c>
      <c r="R5329">
        <v>12522</v>
      </c>
      <c r="S5329" t="str" cm="1">
        <f t="array" ref="S5329">_xlfn.IFS(E5332&lt;30,"18-29",E5332&lt;45,"30-44",TRUE,"45+")</f>
        <v>18-29</v>
      </c>
      <c r="T5329" t="str" cm="1">
        <f t="array" ref="T5329">_xlfn.IFS(F5329&lt;=2,"0-2 Years",F5329&lt;=5,"3-5 Years",F5329&lt;=8,"6-8 Years",TRUE,"9-10 Years")</f>
        <v>6-8 Years</v>
      </c>
      <c r="U5329" t="str" cm="1">
        <f t="array" ref="U5329">_xlfn.IFS(P5329&gt;60,"High Risk",P5329&gt;30,"Medium Risk",TRUE,"Low Risk")</f>
        <v>High Risk</v>
      </c>
      <c r="V5329">
        <f t="shared" si="83"/>
        <v>3</v>
      </c>
    </row>
    <row r="5330" spans="1:22" x14ac:dyDescent="0.2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 s="2">
        <v>138032.15</v>
      </c>
      <c r="H5330">
        <v>1</v>
      </c>
      <c r="I5330">
        <v>1</v>
      </c>
      <c r="J5330">
        <v>0</v>
      </c>
      <c r="K5330" s="1">
        <v>166317.71</v>
      </c>
      <c r="L5330">
        <v>0</v>
      </c>
      <c r="M5330">
        <v>26</v>
      </c>
      <c r="N5330">
        <v>2205</v>
      </c>
      <c r="O5330">
        <v>3</v>
      </c>
      <c r="P5330">
        <v>15</v>
      </c>
      <c r="Q5330">
        <v>0.11538461538461539</v>
      </c>
      <c r="R5330">
        <v>57330</v>
      </c>
      <c r="S5330" t="str" cm="1">
        <f t="array" ref="S5330">_xlfn.IFS(E5333&lt;30,"18-29",E5333&lt;45,"30-44",TRUE,"45+")</f>
        <v>45+</v>
      </c>
      <c r="T5330" t="str" cm="1">
        <f t="array" ref="T5330">_xlfn.IFS(F5330&lt;=2,"0-2 Years",F5330&lt;=5,"3-5 Years",F5330&lt;=8,"6-8 Years",TRUE,"9-10 Years")</f>
        <v>0-2 Years</v>
      </c>
      <c r="U5330" t="str" cm="1">
        <f t="array" ref="U5330">_xlfn.IFS(P5330&gt;60,"High Risk",P5330&gt;30,"Medium Risk",TRUE,"Low Risk")</f>
        <v>Low Risk</v>
      </c>
      <c r="V5330">
        <f t="shared" si="83"/>
        <v>6</v>
      </c>
    </row>
    <row r="5331" spans="1:22" hidden="1" x14ac:dyDescent="0.2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 s="2">
        <v>0</v>
      </c>
      <c r="H5331">
        <v>2</v>
      </c>
      <c r="I5331">
        <v>1</v>
      </c>
      <c r="J5331">
        <v>1</v>
      </c>
      <c r="K5331" s="1">
        <v>137309.06</v>
      </c>
      <c r="L5331">
        <v>0</v>
      </c>
      <c r="M5331">
        <v>25</v>
      </c>
      <c r="N5331">
        <v>3750</v>
      </c>
      <c r="O5331">
        <v>9</v>
      </c>
      <c r="P5331">
        <v>127</v>
      </c>
      <c r="Q5331">
        <v>0.36</v>
      </c>
      <c r="R5331">
        <v>93750</v>
      </c>
      <c r="S5331" t="str" cm="1">
        <f t="array" ref="S5331">_xlfn.IFS(E5334&lt;30,"18-29",E5334&lt;45,"30-44",TRUE,"45+")</f>
        <v>18-29</v>
      </c>
      <c r="T5331" t="str" cm="1">
        <f t="array" ref="T5331">_xlfn.IFS(F5331&lt;=2,"0-2 Years",F5331&lt;=5,"3-5 Years",F5331&lt;=8,"6-8 Years",TRUE,"9-10 Years")</f>
        <v>3-5 Years</v>
      </c>
      <c r="U5331" t="str" cm="1">
        <f t="array" ref="U5331">_xlfn.IFS(P5331&gt;60,"High Risk",P5331&gt;30,"Medium Risk",TRUE,"Low Risk")</f>
        <v>High Risk</v>
      </c>
      <c r="V5331">
        <f t="shared" si="83"/>
        <v>3</v>
      </c>
    </row>
    <row r="5332" spans="1:22" hidden="1" x14ac:dyDescent="0.2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 s="2">
        <v>0</v>
      </c>
      <c r="H5332">
        <v>1</v>
      </c>
      <c r="I5332">
        <v>1</v>
      </c>
      <c r="J5332">
        <v>1</v>
      </c>
      <c r="K5332" s="1">
        <v>166984.44</v>
      </c>
      <c r="L5332">
        <v>0</v>
      </c>
      <c r="M5332">
        <v>14</v>
      </c>
      <c r="N5332">
        <v>1464</v>
      </c>
      <c r="O5332">
        <v>10</v>
      </c>
      <c r="P5332">
        <v>147</v>
      </c>
      <c r="Q5332">
        <v>0.7142857142857143</v>
      </c>
      <c r="R5332">
        <v>20496</v>
      </c>
      <c r="S5332" t="str" cm="1">
        <f t="array" ref="S5332">_xlfn.IFS(E5335&lt;30,"18-29",E5335&lt;45,"30-44",TRUE,"45+")</f>
        <v>30-44</v>
      </c>
      <c r="T5332" t="str" cm="1">
        <f t="array" ref="T5332">_xlfn.IFS(F5332&lt;=2,"0-2 Years",F5332&lt;=5,"3-5 Years",F5332&lt;=8,"6-8 Years",TRUE,"9-10 Years")</f>
        <v>9-10 Years</v>
      </c>
      <c r="U5332" t="str" cm="1">
        <f t="array" ref="U5332">_xlfn.IFS(P5332&gt;60,"High Risk",P5332&gt;30,"Medium Risk",TRUE,"Low Risk")</f>
        <v>High Risk</v>
      </c>
      <c r="V5332">
        <f t="shared" si="83"/>
        <v>5</v>
      </c>
    </row>
    <row r="5333" spans="1:22" x14ac:dyDescent="0.2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 s="2">
        <v>143500.82</v>
      </c>
      <c r="H5333">
        <v>1</v>
      </c>
      <c r="I5333">
        <v>1</v>
      </c>
      <c r="J5333">
        <v>0</v>
      </c>
      <c r="K5333" s="1">
        <v>166996.46</v>
      </c>
      <c r="L5333">
        <v>1</v>
      </c>
      <c r="M5333">
        <v>17</v>
      </c>
      <c r="N5333">
        <v>4047</v>
      </c>
      <c r="O5333">
        <v>8</v>
      </c>
      <c r="P5333">
        <v>24</v>
      </c>
      <c r="Q5333">
        <v>0.47058823529411764</v>
      </c>
      <c r="R5333">
        <v>68799</v>
      </c>
      <c r="S5333" t="str" cm="1">
        <f t="array" ref="S5333">_xlfn.IFS(E5336&lt;30,"18-29",E5336&lt;45,"30-44",TRUE,"45+")</f>
        <v>18-29</v>
      </c>
      <c r="T5333" t="str" cm="1">
        <f t="array" ref="T5333">_xlfn.IFS(F5333&lt;=2,"0-2 Years",F5333&lt;=5,"3-5 Years",F5333&lt;=8,"6-8 Years",TRUE,"9-10 Years")</f>
        <v>0-2 Years</v>
      </c>
      <c r="U5333" t="str" cm="1">
        <f t="array" ref="U5333">_xlfn.IFS(P5333&gt;60,"High Risk",P5333&gt;30,"Medium Risk",TRUE,"Low Risk")</f>
        <v>Low Risk</v>
      </c>
      <c r="V5333">
        <f t="shared" si="83"/>
        <v>7</v>
      </c>
    </row>
    <row r="5334" spans="1:22" hidden="1" x14ac:dyDescent="0.2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 s="2">
        <v>119670.18</v>
      </c>
      <c r="H5334">
        <v>1</v>
      </c>
      <c r="I5334">
        <v>1</v>
      </c>
      <c r="J5334">
        <v>0</v>
      </c>
      <c r="K5334" s="1">
        <v>188022.44</v>
      </c>
      <c r="L5334">
        <v>0</v>
      </c>
      <c r="M5334">
        <v>6</v>
      </c>
      <c r="N5334">
        <v>1346</v>
      </c>
      <c r="O5334">
        <v>6</v>
      </c>
      <c r="P5334">
        <v>108</v>
      </c>
      <c r="Q5334">
        <v>1</v>
      </c>
      <c r="R5334">
        <v>8076</v>
      </c>
      <c r="S5334" t="str" cm="1">
        <f t="array" ref="S5334">_xlfn.IFS(E5337&lt;30,"18-29",E5337&lt;45,"30-44",TRUE,"45+")</f>
        <v>30-44</v>
      </c>
      <c r="T5334" t="str" cm="1">
        <f t="array" ref="T5334">_xlfn.IFS(F5334&lt;=2,"0-2 Years",F5334&lt;=5,"3-5 Years",F5334&lt;=8,"6-8 Years",TRUE,"9-10 Years")</f>
        <v>3-5 Years</v>
      </c>
      <c r="U5334" t="str" cm="1">
        <f t="array" ref="U5334">_xlfn.IFS(P5334&gt;60,"High Risk",P5334&gt;30,"Medium Risk",TRUE,"Low Risk")</f>
        <v>High Risk</v>
      </c>
      <c r="V5334">
        <f t="shared" si="83"/>
        <v>5</v>
      </c>
    </row>
    <row r="5335" spans="1:22" x14ac:dyDescent="0.2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 s="2">
        <v>99106.73</v>
      </c>
      <c r="H5335">
        <v>1</v>
      </c>
      <c r="I5335">
        <v>0</v>
      </c>
      <c r="J5335">
        <v>0</v>
      </c>
      <c r="K5335" s="1">
        <v>194467.23</v>
      </c>
      <c r="L5335">
        <v>0</v>
      </c>
      <c r="M5335">
        <v>3</v>
      </c>
      <c r="N5335">
        <v>3853</v>
      </c>
      <c r="O5335">
        <v>9</v>
      </c>
      <c r="P5335">
        <v>87</v>
      </c>
      <c r="Q5335">
        <v>1</v>
      </c>
      <c r="R5335">
        <v>11559</v>
      </c>
      <c r="S5335" t="str" cm="1">
        <f t="array" ref="S5335">_xlfn.IFS(E5338&lt;30,"18-29",E5338&lt;45,"30-44",TRUE,"45+")</f>
        <v>45+</v>
      </c>
      <c r="T5335" t="str" cm="1">
        <f t="array" ref="T5335">_xlfn.IFS(F5335&lt;=2,"0-2 Years",F5335&lt;=5,"3-5 Years",F5335&lt;=8,"6-8 Years",TRUE,"9-10 Years")</f>
        <v>0-2 Years</v>
      </c>
      <c r="U5335" t="str" cm="1">
        <f t="array" ref="U5335">_xlfn.IFS(P5335&gt;60,"High Risk",P5335&gt;30,"Medium Risk",TRUE,"Low Risk")</f>
        <v>High Risk</v>
      </c>
      <c r="V5335">
        <f t="shared" si="83"/>
        <v>6</v>
      </c>
    </row>
    <row r="5336" spans="1:22" hidden="1" x14ac:dyDescent="0.2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 s="2">
        <v>120135.55</v>
      </c>
      <c r="H5336">
        <v>2</v>
      </c>
      <c r="I5336">
        <v>1</v>
      </c>
      <c r="J5336">
        <v>1</v>
      </c>
      <c r="K5336" s="1">
        <v>125449.47</v>
      </c>
      <c r="L5336">
        <v>0</v>
      </c>
      <c r="M5336">
        <v>5</v>
      </c>
      <c r="N5336">
        <v>157</v>
      </c>
      <c r="O5336">
        <v>5</v>
      </c>
      <c r="P5336">
        <v>121</v>
      </c>
      <c r="Q5336">
        <v>1</v>
      </c>
      <c r="R5336">
        <v>785</v>
      </c>
      <c r="S5336" t="str" cm="1">
        <f t="array" ref="S5336">_xlfn.IFS(E5339&lt;30,"18-29",E5339&lt;45,"30-44",TRUE,"45+")</f>
        <v>45+</v>
      </c>
      <c r="T5336" t="str" cm="1">
        <f t="array" ref="T5336">_xlfn.IFS(F5336&lt;=2,"0-2 Years",F5336&lt;=5,"3-5 Years",F5336&lt;=8,"6-8 Years",TRUE,"9-10 Years")</f>
        <v>0-2 Years</v>
      </c>
      <c r="U5336" t="str" cm="1">
        <f t="array" ref="U5336">_xlfn.IFS(P5336&gt;60,"High Risk",P5336&gt;30,"Medium Risk",TRUE,"Low Risk")</f>
        <v>High Risk</v>
      </c>
      <c r="V5336">
        <f t="shared" si="83"/>
        <v>1</v>
      </c>
    </row>
    <row r="5337" spans="1:22" x14ac:dyDescent="0.2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 s="2">
        <v>0</v>
      </c>
      <c r="H5337">
        <v>1</v>
      </c>
      <c r="I5337">
        <v>1</v>
      </c>
      <c r="J5337">
        <v>0</v>
      </c>
      <c r="K5337" s="1">
        <v>137452.57</v>
      </c>
      <c r="L5337">
        <v>0</v>
      </c>
      <c r="M5337">
        <v>5</v>
      </c>
      <c r="N5337">
        <v>2844</v>
      </c>
      <c r="O5337">
        <v>4</v>
      </c>
      <c r="P5337">
        <v>15</v>
      </c>
      <c r="Q5337">
        <v>0.8</v>
      </c>
      <c r="R5337">
        <v>14220</v>
      </c>
      <c r="S5337" t="str" cm="1">
        <f t="array" ref="S5337">_xlfn.IFS(E5340&lt;30,"18-29",E5340&lt;45,"30-44",TRUE,"45+")</f>
        <v>30-44</v>
      </c>
      <c r="T5337" t="str" cm="1">
        <f t="array" ref="T5337">_xlfn.IFS(F5337&lt;=2,"0-2 Years",F5337&lt;=5,"3-5 Years",F5337&lt;=8,"6-8 Years",TRUE,"9-10 Years")</f>
        <v>6-8 Years</v>
      </c>
      <c r="U5337" t="str" cm="1">
        <f t="array" ref="U5337">_xlfn.IFS(P5337&gt;60,"High Risk",P5337&gt;30,"Medium Risk",TRUE,"Low Risk")</f>
        <v>Low Risk</v>
      </c>
      <c r="V5337">
        <f t="shared" si="83"/>
        <v>8</v>
      </c>
    </row>
    <row r="5338" spans="1:22" hidden="1" x14ac:dyDescent="0.2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 s="2">
        <v>120905.03</v>
      </c>
      <c r="H5338">
        <v>1</v>
      </c>
      <c r="I5338">
        <v>0</v>
      </c>
      <c r="J5338">
        <v>1</v>
      </c>
      <c r="K5338" s="1">
        <v>123475.88</v>
      </c>
      <c r="L5338">
        <v>1</v>
      </c>
      <c r="M5338">
        <v>18</v>
      </c>
      <c r="N5338">
        <v>3676</v>
      </c>
      <c r="O5338">
        <v>8</v>
      </c>
      <c r="P5338">
        <v>179</v>
      </c>
      <c r="Q5338">
        <v>0.44444444444444442</v>
      </c>
      <c r="R5338">
        <v>66168</v>
      </c>
      <c r="S5338" t="str" cm="1">
        <f t="array" ref="S5338">_xlfn.IFS(E5341&lt;30,"18-29",E5341&lt;45,"30-44",TRUE,"45+")</f>
        <v>45+</v>
      </c>
      <c r="T5338" t="str" cm="1">
        <f t="array" ref="T5338">_xlfn.IFS(F5338&lt;=2,"0-2 Years",F5338&lt;=5,"3-5 Years",F5338&lt;=8,"6-8 Years",TRUE,"9-10 Years")</f>
        <v>3-5 Years</v>
      </c>
      <c r="U5338" t="str" cm="1">
        <f t="array" ref="U5338">_xlfn.IFS(P5338&gt;60,"High Risk",P5338&gt;30,"Medium Risk",TRUE,"Low Risk")</f>
        <v>High Risk</v>
      </c>
      <c r="V5338">
        <f t="shared" si="83"/>
        <v>3</v>
      </c>
    </row>
    <row r="5339" spans="1:22" x14ac:dyDescent="0.2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 s="2">
        <v>0</v>
      </c>
      <c r="H5339">
        <v>3</v>
      </c>
      <c r="I5339">
        <v>0</v>
      </c>
      <c r="J5339">
        <v>0</v>
      </c>
      <c r="K5339" s="1">
        <v>38941.440000000002</v>
      </c>
      <c r="L5339">
        <v>1</v>
      </c>
      <c r="M5339">
        <v>7</v>
      </c>
      <c r="N5339">
        <v>239</v>
      </c>
      <c r="O5339">
        <v>3</v>
      </c>
      <c r="P5339">
        <v>169</v>
      </c>
      <c r="Q5339">
        <v>0.42857142857142855</v>
      </c>
      <c r="R5339">
        <v>1673</v>
      </c>
      <c r="S5339" t="str" cm="1">
        <f t="array" ref="S5339">_xlfn.IFS(E5342&lt;30,"18-29",E5342&lt;45,"30-44",TRUE,"45+")</f>
        <v>30-44</v>
      </c>
      <c r="T5339" t="str" cm="1">
        <f t="array" ref="T5339">_xlfn.IFS(F5339&lt;=2,"0-2 Years",F5339&lt;=5,"3-5 Years",F5339&lt;=8,"6-8 Years",TRUE,"9-10 Years")</f>
        <v>3-5 Years</v>
      </c>
      <c r="U5339" t="str" cm="1">
        <f t="array" ref="U5339">_xlfn.IFS(P5339&gt;60,"High Risk",P5339&gt;30,"Medium Risk",TRUE,"Low Risk")</f>
        <v>High Risk</v>
      </c>
      <c r="V5339">
        <f t="shared" si="83"/>
        <v>7</v>
      </c>
    </row>
    <row r="5340" spans="1:22" hidden="1" x14ac:dyDescent="0.2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 s="2">
        <v>102277.52</v>
      </c>
      <c r="H5340">
        <v>1</v>
      </c>
      <c r="I5340">
        <v>0</v>
      </c>
      <c r="J5340">
        <v>0</v>
      </c>
      <c r="K5340" s="1">
        <v>177852.57</v>
      </c>
      <c r="L5340">
        <v>1</v>
      </c>
      <c r="M5340">
        <v>7</v>
      </c>
      <c r="N5340">
        <v>3587</v>
      </c>
      <c r="O5340">
        <v>4</v>
      </c>
      <c r="P5340">
        <v>13</v>
      </c>
      <c r="Q5340">
        <v>0.5714285714285714</v>
      </c>
      <c r="R5340">
        <v>25109</v>
      </c>
      <c r="S5340" t="str" cm="1">
        <f t="array" ref="S5340">_xlfn.IFS(E5343&lt;30,"18-29",E5343&lt;45,"30-44",TRUE,"45+")</f>
        <v>45+</v>
      </c>
      <c r="T5340" t="str" cm="1">
        <f t="array" ref="T5340">_xlfn.IFS(F5340&lt;=2,"0-2 Years",F5340&lt;=5,"3-5 Years",F5340&lt;=8,"6-8 Years",TRUE,"9-10 Years")</f>
        <v>9-10 Years</v>
      </c>
      <c r="U5340" t="str" cm="1">
        <f t="array" ref="U5340">_xlfn.IFS(P5340&gt;60,"High Risk",P5340&gt;30,"Medium Risk",TRUE,"Low Risk")</f>
        <v>Low Risk</v>
      </c>
      <c r="V5340">
        <f t="shared" si="83"/>
        <v>5</v>
      </c>
    </row>
    <row r="5341" spans="1:22" hidden="1" x14ac:dyDescent="0.2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 s="2">
        <v>125292.53</v>
      </c>
      <c r="H5341">
        <v>1</v>
      </c>
      <c r="I5341">
        <v>1</v>
      </c>
      <c r="J5341">
        <v>1</v>
      </c>
      <c r="K5341" s="1">
        <v>31532.959999999999</v>
      </c>
      <c r="L5341">
        <v>1</v>
      </c>
      <c r="M5341">
        <v>20</v>
      </c>
      <c r="N5341">
        <v>681</v>
      </c>
      <c r="O5341">
        <v>3</v>
      </c>
      <c r="P5341">
        <v>17</v>
      </c>
      <c r="Q5341">
        <v>0.15</v>
      </c>
      <c r="R5341">
        <v>13620</v>
      </c>
      <c r="S5341" t="str" cm="1">
        <f t="array" ref="S5341">_xlfn.IFS(E5344&lt;30,"18-29",E5344&lt;45,"30-44",TRUE,"45+")</f>
        <v>45+</v>
      </c>
      <c r="T5341" t="str" cm="1">
        <f t="array" ref="T5341">_xlfn.IFS(F5341&lt;=2,"0-2 Years",F5341&lt;=5,"3-5 Years",F5341&lt;=8,"6-8 Years",TRUE,"9-10 Years")</f>
        <v>3-5 Years</v>
      </c>
      <c r="U5341" t="str" cm="1">
        <f t="array" ref="U5341">_xlfn.IFS(P5341&gt;60,"High Risk",P5341&gt;30,"Medium Risk",TRUE,"Low Risk")</f>
        <v>Low Risk</v>
      </c>
      <c r="V5341">
        <f t="shared" si="83"/>
        <v>3</v>
      </c>
    </row>
    <row r="5342" spans="1:22" x14ac:dyDescent="0.2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 s="2">
        <v>0</v>
      </c>
      <c r="H5342">
        <v>1</v>
      </c>
      <c r="I5342">
        <v>1</v>
      </c>
      <c r="J5342">
        <v>0</v>
      </c>
      <c r="K5342" s="1">
        <v>136377.21</v>
      </c>
      <c r="L5342">
        <v>0</v>
      </c>
      <c r="M5342">
        <v>14</v>
      </c>
      <c r="N5342">
        <v>4010</v>
      </c>
      <c r="O5342">
        <v>6</v>
      </c>
      <c r="P5342">
        <v>3</v>
      </c>
      <c r="Q5342">
        <v>0.42857142857142855</v>
      </c>
      <c r="R5342">
        <v>56140</v>
      </c>
      <c r="S5342" t="str" cm="1">
        <f t="array" ref="S5342">_xlfn.IFS(E5345&lt;30,"18-29",E5345&lt;45,"30-44",TRUE,"45+")</f>
        <v>45+</v>
      </c>
      <c r="T5342" t="str" cm="1">
        <f t="array" ref="T5342">_xlfn.IFS(F5342&lt;=2,"0-2 Years",F5342&lt;=5,"3-5 Years",F5342&lt;=8,"6-8 Years",TRUE,"9-10 Years")</f>
        <v>0-2 Years</v>
      </c>
      <c r="U5342" t="str" cm="1">
        <f t="array" ref="U5342">_xlfn.IFS(P5342&gt;60,"High Risk",P5342&gt;30,"Medium Risk",TRUE,"Low Risk")</f>
        <v>Low Risk</v>
      </c>
      <c r="V5342">
        <f t="shared" si="83"/>
        <v>9</v>
      </c>
    </row>
    <row r="5343" spans="1:22" x14ac:dyDescent="0.2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 s="2">
        <v>101629.3</v>
      </c>
      <c r="H5343">
        <v>1</v>
      </c>
      <c r="I5343">
        <v>0</v>
      </c>
      <c r="J5343">
        <v>0</v>
      </c>
      <c r="K5343" s="1">
        <v>130541.1</v>
      </c>
      <c r="L5343">
        <v>0</v>
      </c>
      <c r="M5343">
        <v>21</v>
      </c>
      <c r="N5343">
        <v>4439</v>
      </c>
      <c r="O5343">
        <v>10</v>
      </c>
      <c r="P5343">
        <v>33</v>
      </c>
      <c r="Q5343">
        <v>0.47619047619047616</v>
      </c>
      <c r="R5343">
        <v>93219</v>
      </c>
      <c r="S5343" t="str" cm="1">
        <f t="array" ref="S5343">_xlfn.IFS(E5346&lt;30,"18-29",E5346&lt;45,"30-44",TRUE,"45+")</f>
        <v>18-29</v>
      </c>
      <c r="T5343" t="str" cm="1">
        <f t="array" ref="T5343">_xlfn.IFS(F5343&lt;=2,"0-2 Years",F5343&lt;=5,"3-5 Years",F5343&lt;=8,"6-8 Years",TRUE,"9-10 Years")</f>
        <v>3-5 Years</v>
      </c>
      <c r="U5343" t="str" cm="1">
        <f t="array" ref="U5343">_xlfn.IFS(P5343&gt;60,"High Risk",P5343&gt;30,"Medium Risk",TRUE,"Low Risk")</f>
        <v>Medium Risk</v>
      </c>
      <c r="V5343">
        <f t="shared" si="83"/>
        <v>6</v>
      </c>
    </row>
    <row r="5344" spans="1:22" hidden="1" x14ac:dyDescent="0.2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 s="2">
        <v>171937.27</v>
      </c>
      <c r="H5344">
        <v>1</v>
      </c>
      <c r="I5344">
        <v>1</v>
      </c>
      <c r="J5344">
        <v>1</v>
      </c>
      <c r="K5344" s="1">
        <v>65636.92</v>
      </c>
      <c r="L5344">
        <v>0</v>
      </c>
      <c r="M5344">
        <v>4</v>
      </c>
      <c r="N5344">
        <v>4596</v>
      </c>
      <c r="O5344">
        <v>9</v>
      </c>
      <c r="P5344">
        <v>158</v>
      </c>
      <c r="Q5344">
        <v>1</v>
      </c>
      <c r="R5344">
        <v>18384</v>
      </c>
      <c r="S5344" t="str" cm="1">
        <f t="array" ref="S5344">_xlfn.IFS(E5347&lt;30,"18-29",E5347&lt;45,"30-44",TRUE,"45+")</f>
        <v>30-44</v>
      </c>
      <c r="T5344" t="str" cm="1">
        <f t="array" ref="T5344">_xlfn.IFS(F5344&lt;=2,"0-2 Years",F5344&lt;=5,"3-5 Years",F5344&lt;=8,"6-8 Years",TRUE,"9-10 Years")</f>
        <v>0-2 Years</v>
      </c>
      <c r="U5344" t="str" cm="1">
        <f t="array" ref="U5344">_xlfn.IFS(P5344&gt;60,"High Risk",P5344&gt;30,"Medium Risk",TRUE,"Low Risk")</f>
        <v>High Risk</v>
      </c>
      <c r="V5344">
        <f t="shared" si="83"/>
        <v>4</v>
      </c>
    </row>
    <row r="5345" spans="1:22" x14ac:dyDescent="0.2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 s="2">
        <v>0</v>
      </c>
      <c r="H5345">
        <v>2</v>
      </c>
      <c r="I5345">
        <v>1</v>
      </c>
      <c r="J5345">
        <v>0</v>
      </c>
      <c r="K5345" s="1">
        <v>193305.35</v>
      </c>
      <c r="L5345">
        <v>0</v>
      </c>
      <c r="M5345">
        <v>10</v>
      </c>
      <c r="N5345">
        <v>2138</v>
      </c>
      <c r="O5345">
        <v>7</v>
      </c>
      <c r="P5345">
        <v>108</v>
      </c>
      <c r="Q5345">
        <v>0.7</v>
      </c>
      <c r="R5345">
        <v>21380</v>
      </c>
      <c r="S5345" t="str" cm="1">
        <f t="array" ref="S5345">_xlfn.IFS(E5348&lt;30,"18-29",E5348&lt;45,"30-44",TRUE,"45+")</f>
        <v>30-44</v>
      </c>
      <c r="T5345" t="str" cm="1">
        <f t="array" ref="T5345">_xlfn.IFS(F5345&lt;=2,"0-2 Years",F5345&lt;=5,"3-5 Years",F5345&lt;=8,"6-8 Years",TRUE,"9-10 Years")</f>
        <v>6-8 Years</v>
      </c>
      <c r="U5345" t="str" cm="1">
        <f t="array" ref="U5345">_xlfn.IFS(P5345&gt;60,"High Risk",P5345&gt;30,"Medium Risk",TRUE,"Low Risk")</f>
        <v>High Risk</v>
      </c>
      <c r="V5345">
        <f t="shared" si="83"/>
        <v>7</v>
      </c>
    </row>
    <row r="5346" spans="1:22" x14ac:dyDescent="0.2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 s="2">
        <v>0</v>
      </c>
      <c r="H5346">
        <v>2</v>
      </c>
      <c r="I5346">
        <v>1</v>
      </c>
      <c r="J5346">
        <v>0</v>
      </c>
      <c r="K5346" s="1">
        <v>47307.9</v>
      </c>
      <c r="L5346">
        <v>0</v>
      </c>
      <c r="M5346">
        <v>27</v>
      </c>
      <c r="N5346">
        <v>287</v>
      </c>
      <c r="O5346">
        <v>6</v>
      </c>
      <c r="P5346">
        <v>55</v>
      </c>
      <c r="Q5346">
        <v>0.22222222222222221</v>
      </c>
      <c r="R5346">
        <v>7749</v>
      </c>
      <c r="S5346" t="str" cm="1">
        <f t="array" ref="S5346">_xlfn.IFS(E5349&lt;30,"18-29",E5349&lt;45,"30-44",TRUE,"45+")</f>
        <v>30-44</v>
      </c>
      <c r="T5346" t="str" cm="1">
        <f t="array" ref="T5346">_xlfn.IFS(F5346&lt;=2,"0-2 Years",F5346&lt;=5,"3-5 Years",F5346&lt;=8,"6-8 Years",TRUE,"9-10 Years")</f>
        <v>3-5 Years</v>
      </c>
      <c r="U5346" t="str" cm="1">
        <f t="array" ref="U5346">_xlfn.IFS(P5346&gt;60,"High Risk",P5346&gt;30,"Medium Risk",TRUE,"Low Risk")</f>
        <v>Medium Risk</v>
      </c>
      <c r="V5346">
        <f t="shared" si="83"/>
        <v>6</v>
      </c>
    </row>
    <row r="5347" spans="1:22" x14ac:dyDescent="0.2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 s="2">
        <v>0</v>
      </c>
      <c r="H5347">
        <v>2</v>
      </c>
      <c r="I5347">
        <v>0</v>
      </c>
      <c r="J5347">
        <v>0</v>
      </c>
      <c r="K5347" s="1">
        <v>100809.99</v>
      </c>
      <c r="L5347">
        <v>0</v>
      </c>
      <c r="M5347">
        <v>11</v>
      </c>
      <c r="N5347">
        <v>3763</v>
      </c>
      <c r="O5347">
        <v>8</v>
      </c>
      <c r="P5347">
        <v>64</v>
      </c>
      <c r="Q5347">
        <v>0.72727272727272729</v>
      </c>
      <c r="R5347">
        <v>41393</v>
      </c>
      <c r="S5347" t="str" cm="1">
        <f t="array" ref="S5347">_xlfn.IFS(E5350&lt;30,"18-29",E5350&lt;45,"30-44",TRUE,"45+")</f>
        <v>30-44</v>
      </c>
      <c r="T5347" t="str" cm="1">
        <f t="array" ref="T5347">_xlfn.IFS(F5347&lt;=2,"0-2 Years",F5347&lt;=5,"3-5 Years",F5347&lt;=8,"6-8 Years",TRUE,"9-10 Years")</f>
        <v>6-8 Years</v>
      </c>
      <c r="U5347" t="str" cm="1">
        <f t="array" ref="U5347">_xlfn.IFS(P5347&gt;60,"High Risk",P5347&gt;30,"Medium Risk",TRUE,"Low Risk")</f>
        <v>High Risk</v>
      </c>
      <c r="V5347">
        <f t="shared" si="83"/>
        <v>6</v>
      </c>
    </row>
    <row r="5348" spans="1:22" x14ac:dyDescent="0.2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 s="2">
        <v>129743.75</v>
      </c>
      <c r="H5348">
        <v>1</v>
      </c>
      <c r="I5348">
        <v>1</v>
      </c>
      <c r="J5348">
        <v>0</v>
      </c>
      <c r="K5348" s="1">
        <v>109145.2</v>
      </c>
      <c r="L5348">
        <v>0</v>
      </c>
      <c r="M5348">
        <v>5</v>
      </c>
      <c r="N5348">
        <v>1684</v>
      </c>
      <c r="O5348">
        <v>5</v>
      </c>
      <c r="P5348">
        <v>36</v>
      </c>
      <c r="Q5348">
        <v>1</v>
      </c>
      <c r="R5348">
        <v>8420</v>
      </c>
      <c r="S5348" t="str" cm="1">
        <f t="array" ref="S5348">_xlfn.IFS(E5351&lt;30,"18-29",E5351&lt;45,"30-44",TRUE,"45+")</f>
        <v>30-44</v>
      </c>
      <c r="T5348" t="str" cm="1">
        <f t="array" ref="T5348">_xlfn.IFS(F5348&lt;=2,"0-2 Years",F5348&lt;=5,"3-5 Years",F5348&lt;=8,"6-8 Years",TRUE,"9-10 Years")</f>
        <v>0-2 Years</v>
      </c>
      <c r="U5348" t="str" cm="1">
        <f t="array" ref="U5348">_xlfn.IFS(P5348&gt;60,"High Risk",P5348&gt;30,"Medium Risk",TRUE,"Low Risk")</f>
        <v>Medium Risk</v>
      </c>
      <c r="V5348">
        <f t="shared" si="83"/>
        <v>6</v>
      </c>
    </row>
    <row r="5349" spans="1:22" x14ac:dyDescent="0.2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 s="2">
        <v>0</v>
      </c>
      <c r="H5349">
        <v>1</v>
      </c>
      <c r="I5349">
        <v>0</v>
      </c>
      <c r="J5349">
        <v>1</v>
      </c>
      <c r="K5349" s="1">
        <v>91167.19</v>
      </c>
      <c r="L5349">
        <v>1</v>
      </c>
      <c r="M5349">
        <v>2</v>
      </c>
      <c r="N5349">
        <v>915</v>
      </c>
      <c r="O5349">
        <v>2</v>
      </c>
      <c r="P5349">
        <v>101</v>
      </c>
      <c r="Q5349">
        <v>1</v>
      </c>
      <c r="R5349">
        <v>1830</v>
      </c>
      <c r="S5349" t="str" cm="1">
        <f t="array" ref="S5349">_xlfn.IFS(E5352&lt;30,"18-29",E5352&lt;45,"30-44",TRUE,"45+")</f>
        <v>45+</v>
      </c>
      <c r="T5349" t="str" cm="1">
        <f t="array" ref="T5349">_xlfn.IFS(F5349&lt;=2,"0-2 Years",F5349&lt;=5,"3-5 Years",F5349&lt;=8,"6-8 Years",TRUE,"9-10 Years")</f>
        <v>0-2 Years</v>
      </c>
      <c r="U5349" t="str" cm="1">
        <f t="array" ref="U5349">_xlfn.IFS(P5349&gt;60,"High Risk",P5349&gt;30,"Medium Risk",TRUE,"Low Risk")</f>
        <v>High Risk</v>
      </c>
      <c r="V5349">
        <f t="shared" si="83"/>
        <v>6</v>
      </c>
    </row>
    <row r="5350" spans="1:22" hidden="1" x14ac:dyDescent="0.2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 s="2">
        <v>151191.31</v>
      </c>
      <c r="H5350">
        <v>1</v>
      </c>
      <c r="I5350">
        <v>1</v>
      </c>
      <c r="J5350">
        <v>0</v>
      </c>
      <c r="K5350" s="1">
        <v>175295.89</v>
      </c>
      <c r="L5350">
        <v>1</v>
      </c>
      <c r="M5350">
        <v>20</v>
      </c>
      <c r="N5350">
        <v>4788</v>
      </c>
      <c r="O5350">
        <v>5</v>
      </c>
      <c r="P5350">
        <v>8</v>
      </c>
      <c r="Q5350">
        <v>0.25</v>
      </c>
      <c r="R5350">
        <v>95760</v>
      </c>
      <c r="S5350" t="str" cm="1">
        <f t="array" ref="S5350">_xlfn.IFS(E5353&lt;30,"18-29",E5353&lt;45,"30-44",TRUE,"45+")</f>
        <v>30-44</v>
      </c>
      <c r="T5350" t="str" cm="1">
        <f t="array" ref="T5350">_xlfn.IFS(F5350&lt;=2,"0-2 Years",F5350&lt;=5,"3-5 Years",F5350&lt;=8,"6-8 Years",TRUE,"9-10 Years")</f>
        <v>3-5 Years</v>
      </c>
      <c r="U5350" t="str" cm="1">
        <f t="array" ref="U5350">_xlfn.IFS(P5350&gt;60,"High Risk",P5350&gt;30,"Medium Risk",TRUE,"Low Risk")</f>
        <v>Low Risk</v>
      </c>
      <c r="V5350">
        <f t="shared" si="83"/>
        <v>5</v>
      </c>
    </row>
    <row r="5351" spans="1:22" hidden="1" x14ac:dyDescent="0.2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 s="2">
        <v>102630.13</v>
      </c>
      <c r="H5351">
        <v>2</v>
      </c>
      <c r="I5351">
        <v>1</v>
      </c>
      <c r="J5351">
        <v>1</v>
      </c>
      <c r="K5351" s="1">
        <v>127433.47</v>
      </c>
      <c r="L5351">
        <v>0</v>
      </c>
      <c r="M5351">
        <v>27</v>
      </c>
      <c r="N5351">
        <v>491</v>
      </c>
      <c r="O5351">
        <v>2</v>
      </c>
      <c r="P5351">
        <v>145</v>
      </c>
      <c r="Q5351">
        <v>7.407407407407407E-2</v>
      </c>
      <c r="R5351">
        <v>13257</v>
      </c>
      <c r="S5351" t="str" cm="1">
        <f t="array" ref="S5351">_xlfn.IFS(E5354&lt;30,"18-29",E5354&lt;45,"30-44",TRUE,"45+")</f>
        <v>18-29</v>
      </c>
      <c r="T5351" t="str" cm="1">
        <f t="array" ref="T5351">_xlfn.IFS(F5351&lt;=2,"0-2 Years",F5351&lt;=5,"3-5 Years",F5351&lt;=8,"6-8 Years",TRUE,"9-10 Years")</f>
        <v>3-5 Years</v>
      </c>
      <c r="U5351" t="str" cm="1">
        <f t="array" ref="U5351">_xlfn.IFS(P5351&gt;60,"High Risk",P5351&gt;30,"Medium Risk",TRUE,"Low Risk")</f>
        <v>High Risk</v>
      </c>
      <c r="V5351">
        <f t="shared" si="83"/>
        <v>0</v>
      </c>
    </row>
    <row r="5352" spans="1:22" hidden="1" x14ac:dyDescent="0.2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 s="2">
        <v>114023.64</v>
      </c>
      <c r="H5352">
        <v>2</v>
      </c>
      <c r="I5352">
        <v>1</v>
      </c>
      <c r="J5352">
        <v>1</v>
      </c>
      <c r="K5352" s="1">
        <v>71167.17</v>
      </c>
      <c r="L5352">
        <v>1</v>
      </c>
      <c r="M5352">
        <v>9</v>
      </c>
      <c r="N5352">
        <v>3903</v>
      </c>
      <c r="O5352">
        <v>5</v>
      </c>
      <c r="P5352">
        <v>163</v>
      </c>
      <c r="Q5352">
        <v>0.55555555555555558</v>
      </c>
      <c r="R5352">
        <v>35127</v>
      </c>
      <c r="S5352" t="str" cm="1">
        <f t="array" ref="S5352">_xlfn.IFS(E5355&lt;30,"18-29",E5355&lt;45,"30-44",TRUE,"45+")</f>
        <v>30-44</v>
      </c>
      <c r="T5352" t="str" cm="1">
        <f t="array" ref="T5352">_xlfn.IFS(F5352&lt;=2,"0-2 Years",F5352&lt;=5,"3-5 Years",F5352&lt;=8,"6-8 Years",TRUE,"9-10 Years")</f>
        <v>9-10 Years</v>
      </c>
      <c r="U5352" t="str" cm="1">
        <f t="array" ref="U5352">_xlfn.IFS(P5352&gt;60,"High Risk",P5352&gt;30,"Medium Risk",TRUE,"Low Risk")</f>
        <v>High Risk</v>
      </c>
      <c r="V5352">
        <f t="shared" si="83"/>
        <v>1</v>
      </c>
    </row>
    <row r="5353" spans="1:22" hidden="1" x14ac:dyDescent="0.2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 s="2">
        <v>124227.14</v>
      </c>
      <c r="H5353">
        <v>1</v>
      </c>
      <c r="I5353">
        <v>1</v>
      </c>
      <c r="J5353">
        <v>1</v>
      </c>
      <c r="K5353" s="1">
        <v>111184.67</v>
      </c>
      <c r="L5353">
        <v>0</v>
      </c>
      <c r="M5353">
        <v>28</v>
      </c>
      <c r="N5353">
        <v>1759</v>
      </c>
      <c r="O5353">
        <v>3</v>
      </c>
      <c r="P5353">
        <v>107</v>
      </c>
      <c r="Q5353">
        <v>0.10714285714285714</v>
      </c>
      <c r="R5353">
        <v>49252</v>
      </c>
      <c r="S5353" t="str" cm="1">
        <f t="array" ref="S5353">_xlfn.IFS(E5356&lt;30,"18-29",E5356&lt;45,"30-44",TRUE,"45+")</f>
        <v>30-44</v>
      </c>
      <c r="T5353" t="str" cm="1">
        <f t="array" ref="T5353">_xlfn.IFS(F5353&lt;=2,"0-2 Years",F5353&lt;=5,"3-5 Years",F5353&lt;=8,"6-8 Years",TRUE,"9-10 Years")</f>
        <v>0-2 Years</v>
      </c>
      <c r="U5353" t="str" cm="1">
        <f t="array" ref="U5353">_xlfn.IFS(P5353&gt;60,"High Risk",P5353&gt;30,"Medium Risk",TRUE,"Low Risk")</f>
        <v>High Risk</v>
      </c>
      <c r="V5353">
        <f t="shared" si="83"/>
        <v>3</v>
      </c>
    </row>
    <row r="5354" spans="1:22" hidden="1" x14ac:dyDescent="0.2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 s="2">
        <v>0</v>
      </c>
      <c r="H5354">
        <v>2</v>
      </c>
      <c r="I5354">
        <v>1</v>
      </c>
      <c r="J5354">
        <v>1</v>
      </c>
      <c r="K5354" s="1">
        <v>141756.32</v>
      </c>
      <c r="L5354">
        <v>0</v>
      </c>
      <c r="M5354">
        <v>19</v>
      </c>
      <c r="N5354">
        <v>4040</v>
      </c>
      <c r="O5354">
        <v>2</v>
      </c>
      <c r="P5354">
        <v>106</v>
      </c>
      <c r="Q5354">
        <v>0.10526315789473684</v>
      </c>
      <c r="R5354">
        <v>76760</v>
      </c>
      <c r="S5354" t="str" cm="1">
        <f t="array" ref="S5354">_xlfn.IFS(E5357&lt;30,"18-29",E5357&lt;45,"30-44",TRUE,"45+")</f>
        <v>18-29</v>
      </c>
      <c r="T5354" t="str" cm="1">
        <f t="array" ref="T5354">_xlfn.IFS(F5354&lt;=2,"0-2 Years",F5354&lt;=5,"3-5 Years",F5354&lt;=8,"6-8 Years",TRUE,"9-10 Years")</f>
        <v>0-2 Years</v>
      </c>
      <c r="U5354" t="str" cm="1">
        <f t="array" ref="U5354">_xlfn.IFS(P5354&gt;60,"High Risk",P5354&gt;30,"Medium Risk",TRUE,"Low Risk")</f>
        <v>High Risk</v>
      </c>
      <c r="V5354">
        <f t="shared" si="83"/>
        <v>4</v>
      </c>
    </row>
    <row r="5355" spans="1:22" hidden="1" x14ac:dyDescent="0.2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 s="2">
        <v>80285.16</v>
      </c>
      <c r="H5355">
        <v>1</v>
      </c>
      <c r="I5355">
        <v>1</v>
      </c>
      <c r="J5355">
        <v>0</v>
      </c>
      <c r="K5355" s="1">
        <v>72678.75</v>
      </c>
      <c r="L5355">
        <v>1</v>
      </c>
      <c r="M5355">
        <v>15</v>
      </c>
      <c r="N5355">
        <v>1265</v>
      </c>
      <c r="O5355">
        <v>3</v>
      </c>
      <c r="P5355">
        <v>180</v>
      </c>
      <c r="Q5355">
        <v>0.2</v>
      </c>
      <c r="R5355">
        <v>18975</v>
      </c>
      <c r="S5355" t="str" cm="1">
        <f t="array" ref="S5355">_xlfn.IFS(E5358&lt;30,"18-29",E5358&lt;45,"30-44",TRUE,"45+")</f>
        <v>45+</v>
      </c>
      <c r="T5355" t="str" cm="1">
        <f t="array" ref="T5355">_xlfn.IFS(F5355&lt;=2,"0-2 Years",F5355&lt;=5,"3-5 Years",F5355&lt;=8,"6-8 Years",TRUE,"9-10 Years")</f>
        <v>6-8 Years</v>
      </c>
      <c r="U5355" t="str" cm="1">
        <f t="array" ref="U5355">_xlfn.IFS(P5355&gt;60,"High Risk",P5355&gt;30,"Medium Risk",TRUE,"Low Risk")</f>
        <v>High Risk</v>
      </c>
      <c r="V5355">
        <f t="shared" si="83"/>
        <v>5</v>
      </c>
    </row>
    <row r="5356" spans="1:22" hidden="1" x14ac:dyDescent="0.2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 s="2">
        <v>175477.15</v>
      </c>
      <c r="H5356">
        <v>1</v>
      </c>
      <c r="I5356">
        <v>1</v>
      </c>
      <c r="J5356">
        <v>1</v>
      </c>
      <c r="K5356" s="1">
        <v>172832.9</v>
      </c>
      <c r="L5356">
        <v>0</v>
      </c>
      <c r="M5356">
        <v>10</v>
      </c>
      <c r="N5356">
        <v>1555</v>
      </c>
      <c r="O5356">
        <v>3</v>
      </c>
      <c r="P5356">
        <v>67</v>
      </c>
      <c r="Q5356">
        <v>0.3</v>
      </c>
      <c r="R5356">
        <v>15550</v>
      </c>
      <c r="S5356" t="str" cm="1">
        <f t="array" ref="S5356">_xlfn.IFS(E5359&lt;30,"18-29",E5359&lt;45,"30-44",TRUE,"45+")</f>
        <v>30-44</v>
      </c>
      <c r="T5356" t="str" cm="1">
        <f t="array" ref="T5356">_xlfn.IFS(F5356&lt;=2,"0-2 Years",F5356&lt;=5,"3-5 Years",F5356&lt;=8,"6-8 Years",TRUE,"9-10 Years")</f>
        <v>3-5 Years</v>
      </c>
      <c r="U5356" t="str" cm="1">
        <f t="array" ref="U5356">_xlfn.IFS(P5356&gt;60,"High Risk",P5356&gt;30,"Medium Risk",TRUE,"Low Risk")</f>
        <v>High Risk</v>
      </c>
      <c r="V5356">
        <f t="shared" si="83"/>
        <v>2</v>
      </c>
    </row>
    <row r="5357" spans="1:22" x14ac:dyDescent="0.2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 s="2">
        <v>132144.35</v>
      </c>
      <c r="H5357">
        <v>1</v>
      </c>
      <c r="I5357">
        <v>1</v>
      </c>
      <c r="J5357">
        <v>0</v>
      </c>
      <c r="K5357" s="1">
        <v>158086.32999999999</v>
      </c>
      <c r="L5357">
        <v>0</v>
      </c>
      <c r="M5357">
        <v>19</v>
      </c>
      <c r="N5357">
        <v>1240</v>
      </c>
      <c r="O5357">
        <v>0</v>
      </c>
      <c r="P5357">
        <v>153</v>
      </c>
      <c r="Q5357">
        <v>0</v>
      </c>
      <c r="R5357">
        <v>23560</v>
      </c>
      <c r="S5357" t="str" cm="1">
        <f t="array" ref="S5357">_xlfn.IFS(E5360&lt;30,"18-29",E5360&lt;45,"30-44",TRUE,"45+")</f>
        <v>30-44</v>
      </c>
      <c r="T5357" t="str" cm="1">
        <f t="array" ref="T5357">_xlfn.IFS(F5357&lt;=2,"0-2 Years",F5357&lt;=5,"3-5 Years",F5357&lt;=8,"6-8 Years",TRUE,"9-10 Years")</f>
        <v>0-2 Years</v>
      </c>
      <c r="U5357" t="str" cm="1">
        <f t="array" ref="U5357">_xlfn.IFS(P5357&gt;60,"High Risk",P5357&gt;30,"Medium Risk",TRUE,"Low Risk")</f>
        <v>High Risk</v>
      </c>
      <c r="V5357">
        <f t="shared" si="83"/>
        <v>6</v>
      </c>
    </row>
    <row r="5358" spans="1:22" hidden="1" x14ac:dyDescent="0.2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 s="2">
        <v>136911.07</v>
      </c>
      <c r="H5358">
        <v>1</v>
      </c>
      <c r="I5358">
        <v>1</v>
      </c>
      <c r="J5358">
        <v>1</v>
      </c>
      <c r="K5358" s="1">
        <v>168184.62</v>
      </c>
      <c r="L5358">
        <v>1</v>
      </c>
      <c r="M5358">
        <v>19</v>
      </c>
      <c r="N5358">
        <v>1326</v>
      </c>
      <c r="O5358">
        <v>0</v>
      </c>
      <c r="P5358">
        <v>149</v>
      </c>
      <c r="Q5358">
        <v>0</v>
      </c>
      <c r="R5358">
        <v>25194</v>
      </c>
      <c r="S5358" t="str" cm="1">
        <f t="array" ref="S5358">_xlfn.IFS(E5361&lt;30,"18-29",E5361&lt;45,"30-44",TRUE,"45+")</f>
        <v>30-44</v>
      </c>
      <c r="T5358" t="str" cm="1">
        <f t="array" ref="T5358">_xlfn.IFS(F5358&lt;=2,"0-2 Years",F5358&lt;=5,"3-5 Years",F5358&lt;=8,"6-8 Years",TRUE,"9-10 Years")</f>
        <v>0-2 Years</v>
      </c>
      <c r="U5358" t="str" cm="1">
        <f t="array" ref="U5358">_xlfn.IFS(P5358&gt;60,"High Risk",P5358&gt;30,"Medium Risk",TRUE,"Low Risk")</f>
        <v>High Risk</v>
      </c>
      <c r="V5358">
        <f t="shared" si="83"/>
        <v>4</v>
      </c>
    </row>
    <row r="5359" spans="1:22" hidden="1" x14ac:dyDescent="0.2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 s="2">
        <v>133299.67000000001</v>
      </c>
      <c r="H5359">
        <v>2</v>
      </c>
      <c r="I5359">
        <v>1</v>
      </c>
      <c r="J5359">
        <v>1</v>
      </c>
      <c r="K5359" s="1">
        <v>72950.14</v>
      </c>
      <c r="L5359">
        <v>0</v>
      </c>
      <c r="M5359">
        <v>2</v>
      </c>
      <c r="N5359">
        <v>4412</v>
      </c>
      <c r="O5359">
        <v>4</v>
      </c>
      <c r="P5359">
        <v>119</v>
      </c>
      <c r="Q5359">
        <v>1</v>
      </c>
      <c r="R5359">
        <v>8824</v>
      </c>
      <c r="S5359" t="str" cm="1">
        <f t="array" ref="S5359">_xlfn.IFS(E5362&lt;30,"18-29",E5362&lt;45,"30-44",TRUE,"45+")</f>
        <v>30-44</v>
      </c>
      <c r="T5359" t="str" cm="1">
        <f t="array" ref="T5359">_xlfn.IFS(F5359&lt;=2,"0-2 Years",F5359&lt;=5,"3-5 Years",F5359&lt;=8,"6-8 Years",TRUE,"9-10 Years")</f>
        <v>3-5 Years</v>
      </c>
      <c r="U5359" t="str" cm="1">
        <f t="array" ref="U5359">_xlfn.IFS(P5359&gt;60,"High Risk",P5359&gt;30,"Medium Risk",TRUE,"Low Risk")</f>
        <v>High Risk</v>
      </c>
      <c r="V5359">
        <f t="shared" si="83"/>
        <v>0</v>
      </c>
    </row>
    <row r="5360" spans="1:22" x14ac:dyDescent="0.2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 s="2">
        <v>0</v>
      </c>
      <c r="H5360">
        <v>2</v>
      </c>
      <c r="I5360">
        <v>1</v>
      </c>
      <c r="J5360">
        <v>0</v>
      </c>
      <c r="K5360" s="1">
        <v>48378.400000000001</v>
      </c>
      <c r="L5360">
        <v>0</v>
      </c>
      <c r="M5360">
        <v>2</v>
      </c>
      <c r="N5360">
        <v>4830</v>
      </c>
      <c r="O5360">
        <v>3</v>
      </c>
      <c r="P5360">
        <v>114</v>
      </c>
      <c r="Q5360">
        <v>1</v>
      </c>
      <c r="R5360">
        <v>9660</v>
      </c>
      <c r="S5360" t="str" cm="1">
        <f t="array" ref="S5360">_xlfn.IFS(E5363&lt;30,"18-29",E5363&lt;45,"30-44",TRUE,"45+")</f>
        <v>45+</v>
      </c>
      <c r="T5360" t="str" cm="1">
        <f t="array" ref="T5360">_xlfn.IFS(F5360&lt;=2,"0-2 Years",F5360&lt;=5,"3-5 Years",F5360&lt;=8,"6-8 Years",TRUE,"9-10 Years")</f>
        <v>6-8 Years</v>
      </c>
      <c r="U5360" t="str" cm="1">
        <f t="array" ref="U5360">_xlfn.IFS(P5360&gt;60,"High Risk",P5360&gt;30,"Medium Risk",TRUE,"Low Risk")</f>
        <v>High Risk</v>
      </c>
      <c r="V5360">
        <f t="shared" si="83"/>
        <v>6</v>
      </c>
    </row>
    <row r="5361" spans="1:22" hidden="1" x14ac:dyDescent="0.2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 s="2">
        <v>117691</v>
      </c>
      <c r="H5361">
        <v>1</v>
      </c>
      <c r="I5361">
        <v>1</v>
      </c>
      <c r="J5361">
        <v>1</v>
      </c>
      <c r="K5361" s="1">
        <v>23135.65</v>
      </c>
      <c r="L5361">
        <v>1</v>
      </c>
      <c r="M5361">
        <v>18</v>
      </c>
      <c r="N5361">
        <v>2938</v>
      </c>
      <c r="O5361">
        <v>3</v>
      </c>
      <c r="P5361">
        <v>99</v>
      </c>
      <c r="Q5361">
        <v>0.16666666666666666</v>
      </c>
      <c r="R5361">
        <v>52884</v>
      </c>
      <c r="S5361" t="str" cm="1">
        <f t="array" ref="S5361">_xlfn.IFS(E5364&lt;30,"18-29",E5364&lt;45,"30-44",TRUE,"45+")</f>
        <v>30-44</v>
      </c>
      <c r="T5361" t="str" cm="1">
        <f t="array" ref="T5361">_xlfn.IFS(F5361&lt;=2,"0-2 Years",F5361&lt;=5,"3-5 Years",F5361&lt;=8,"6-8 Years",TRUE,"9-10 Years")</f>
        <v>0-2 Years</v>
      </c>
      <c r="U5361" t="str" cm="1">
        <f t="array" ref="U5361">_xlfn.IFS(P5361&gt;60,"High Risk",P5361&gt;30,"Medium Risk",TRUE,"Low Risk")</f>
        <v>High Risk</v>
      </c>
      <c r="V5361">
        <f t="shared" si="83"/>
        <v>3</v>
      </c>
    </row>
    <row r="5362" spans="1:22" x14ac:dyDescent="0.2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 s="2">
        <v>0</v>
      </c>
      <c r="H5362">
        <v>2</v>
      </c>
      <c r="I5362">
        <v>1</v>
      </c>
      <c r="J5362">
        <v>0</v>
      </c>
      <c r="K5362" s="1">
        <v>65675.47</v>
      </c>
      <c r="L5362">
        <v>0</v>
      </c>
      <c r="M5362">
        <v>24</v>
      </c>
      <c r="N5362">
        <v>4094</v>
      </c>
      <c r="O5362">
        <v>8</v>
      </c>
      <c r="P5362">
        <v>36</v>
      </c>
      <c r="Q5362">
        <v>0.33333333333333331</v>
      </c>
      <c r="R5362">
        <v>98256</v>
      </c>
      <c r="S5362" t="str" cm="1">
        <f t="array" ref="S5362">_xlfn.IFS(E5365&lt;30,"18-29",E5365&lt;45,"30-44",TRUE,"45+")</f>
        <v>45+</v>
      </c>
      <c r="T5362" t="str" cm="1">
        <f t="array" ref="T5362">_xlfn.IFS(F5362&lt;=2,"0-2 Years",F5362&lt;=5,"3-5 Years",F5362&lt;=8,"6-8 Years",TRUE,"9-10 Years")</f>
        <v>9-10 Years</v>
      </c>
      <c r="U5362" t="str" cm="1">
        <f t="array" ref="U5362">_xlfn.IFS(P5362&gt;60,"High Risk",P5362&gt;30,"Medium Risk",TRUE,"Low Risk")</f>
        <v>Medium Risk</v>
      </c>
      <c r="V5362">
        <f t="shared" si="83"/>
        <v>6</v>
      </c>
    </row>
    <row r="5363" spans="1:22" x14ac:dyDescent="0.2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 s="2">
        <v>0</v>
      </c>
      <c r="H5363">
        <v>2</v>
      </c>
      <c r="I5363">
        <v>1</v>
      </c>
      <c r="J5363">
        <v>0</v>
      </c>
      <c r="K5363" s="1">
        <v>170676.67</v>
      </c>
      <c r="L5363">
        <v>0</v>
      </c>
      <c r="M5363">
        <v>12</v>
      </c>
      <c r="N5363">
        <v>1360</v>
      </c>
      <c r="O5363">
        <v>5</v>
      </c>
      <c r="P5363">
        <v>60</v>
      </c>
      <c r="Q5363">
        <v>0.41666666666666669</v>
      </c>
      <c r="R5363">
        <v>16320</v>
      </c>
      <c r="S5363" t="str" cm="1">
        <f t="array" ref="S5363">_xlfn.IFS(E5366&lt;30,"18-29",E5366&lt;45,"30-44",TRUE,"45+")</f>
        <v>30-44</v>
      </c>
      <c r="T5363" t="str" cm="1">
        <f t="array" ref="T5363">_xlfn.IFS(F5363&lt;=2,"0-2 Years",F5363&lt;=5,"3-5 Years",F5363&lt;=8,"6-8 Years",TRUE,"9-10 Years")</f>
        <v>9-10 Years</v>
      </c>
      <c r="U5363" t="str" cm="1">
        <f t="array" ref="U5363">_xlfn.IFS(P5363&gt;60,"High Risk",P5363&gt;30,"Medium Risk",TRUE,"Low Risk")</f>
        <v>Medium Risk</v>
      </c>
      <c r="V5363">
        <f t="shared" si="83"/>
        <v>7</v>
      </c>
    </row>
    <row r="5364" spans="1:22" hidden="1" x14ac:dyDescent="0.2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 s="2">
        <v>133199.71</v>
      </c>
      <c r="H5364">
        <v>2</v>
      </c>
      <c r="I5364">
        <v>1</v>
      </c>
      <c r="J5364">
        <v>1</v>
      </c>
      <c r="K5364" s="1">
        <v>27366.77</v>
      </c>
      <c r="L5364">
        <v>0</v>
      </c>
      <c r="M5364">
        <v>18</v>
      </c>
      <c r="N5364">
        <v>594</v>
      </c>
      <c r="O5364">
        <v>3</v>
      </c>
      <c r="P5364">
        <v>156</v>
      </c>
      <c r="Q5364">
        <v>0.16666666666666666</v>
      </c>
      <c r="R5364">
        <v>10692</v>
      </c>
      <c r="S5364" t="str" cm="1">
        <f t="array" ref="S5364">_xlfn.IFS(E5367&lt;30,"18-29",E5367&lt;45,"30-44",TRUE,"45+")</f>
        <v>30-44</v>
      </c>
      <c r="T5364" t="str" cm="1">
        <f t="array" ref="T5364">_xlfn.IFS(F5364&lt;=2,"0-2 Years",F5364&lt;=5,"3-5 Years",F5364&lt;=8,"6-8 Years",TRUE,"9-10 Years")</f>
        <v>0-2 Years</v>
      </c>
      <c r="U5364" t="str" cm="1">
        <f t="array" ref="U5364">_xlfn.IFS(P5364&gt;60,"High Risk",P5364&gt;30,"Medium Risk",TRUE,"Low Risk")</f>
        <v>High Risk</v>
      </c>
      <c r="V5364">
        <f t="shared" si="83"/>
        <v>1</v>
      </c>
    </row>
    <row r="5365" spans="1:22" hidden="1" x14ac:dyDescent="0.2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 s="2">
        <v>135506.57999999999</v>
      </c>
      <c r="H5365">
        <v>3</v>
      </c>
      <c r="I5365">
        <v>1</v>
      </c>
      <c r="J5365">
        <v>1</v>
      </c>
      <c r="K5365" s="1">
        <v>152479.64000000001</v>
      </c>
      <c r="L5365">
        <v>1</v>
      </c>
      <c r="M5365">
        <v>19</v>
      </c>
      <c r="N5365">
        <v>4391</v>
      </c>
      <c r="O5365">
        <v>3</v>
      </c>
      <c r="P5365">
        <v>33</v>
      </c>
      <c r="Q5365">
        <v>0.15789473684210525</v>
      </c>
      <c r="R5365">
        <v>83429</v>
      </c>
      <c r="S5365" t="str" cm="1">
        <f t="array" ref="S5365">_xlfn.IFS(E5368&lt;30,"18-29",E5368&lt;45,"30-44",TRUE,"45+")</f>
        <v>30-44</v>
      </c>
      <c r="T5365" t="str" cm="1">
        <f t="array" ref="T5365">_xlfn.IFS(F5365&lt;=2,"0-2 Years",F5365&lt;=5,"3-5 Years",F5365&lt;=8,"6-8 Years",TRUE,"9-10 Years")</f>
        <v>3-5 Years</v>
      </c>
      <c r="U5365" t="str" cm="1">
        <f t="array" ref="U5365">_xlfn.IFS(P5365&gt;60,"High Risk",P5365&gt;30,"Medium Risk",TRUE,"Low Risk")</f>
        <v>Medium Risk</v>
      </c>
      <c r="V5365">
        <f t="shared" si="83"/>
        <v>1</v>
      </c>
    </row>
    <row r="5366" spans="1:22" hidden="1" x14ac:dyDescent="0.2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 s="2">
        <v>127154.14</v>
      </c>
      <c r="H5366">
        <v>2</v>
      </c>
      <c r="I5366">
        <v>0</v>
      </c>
      <c r="J5366">
        <v>1</v>
      </c>
      <c r="K5366" s="1">
        <v>105383.49</v>
      </c>
      <c r="L5366">
        <v>0</v>
      </c>
      <c r="M5366">
        <v>24</v>
      </c>
      <c r="N5366">
        <v>3291</v>
      </c>
      <c r="O5366">
        <v>6</v>
      </c>
      <c r="P5366">
        <v>96</v>
      </c>
      <c r="Q5366">
        <v>0.25</v>
      </c>
      <c r="R5366">
        <v>78984</v>
      </c>
      <c r="S5366" t="str" cm="1">
        <f t="array" ref="S5366">_xlfn.IFS(E5369&lt;30,"18-29",E5369&lt;45,"30-44",TRUE,"45+")</f>
        <v>30-44</v>
      </c>
      <c r="T5366" t="str" cm="1">
        <f t="array" ref="T5366">_xlfn.IFS(F5366&lt;=2,"0-2 Years",F5366&lt;=5,"3-5 Years",F5366&lt;=8,"6-8 Years",TRUE,"9-10 Years")</f>
        <v>0-2 Years</v>
      </c>
      <c r="U5366" t="str" cm="1">
        <f t="array" ref="U5366">_xlfn.IFS(P5366&gt;60,"High Risk",P5366&gt;30,"Medium Risk",TRUE,"Low Risk")</f>
        <v>High Risk</v>
      </c>
      <c r="V5366">
        <f t="shared" si="83"/>
        <v>1</v>
      </c>
    </row>
    <row r="5367" spans="1:22" hidden="1" x14ac:dyDescent="0.2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 s="2">
        <v>0</v>
      </c>
      <c r="H5367">
        <v>2</v>
      </c>
      <c r="I5367">
        <v>1</v>
      </c>
      <c r="J5367">
        <v>1</v>
      </c>
      <c r="K5367" s="1">
        <v>48189.94</v>
      </c>
      <c r="L5367">
        <v>0</v>
      </c>
      <c r="M5367">
        <v>25</v>
      </c>
      <c r="N5367">
        <v>4980</v>
      </c>
      <c r="O5367">
        <v>1</v>
      </c>
      <c r="P5367">
        <v>38</v>
      </c>
      <c r="Q5367">
        <v>0.04</v>
      </c>
      <c r="R5367">
        <v>124500</v>
      </c>
      <c r="S5367" t="str" cm="1">
        <f t="array" ref="S5367">_xlfn.IFS(E5370&lt;30,"18-29",E5370&lt;45,"30-44",TRUE,"45+")</f>
        <v>45+</v>
      </c>
      <c r="T5367" t="str" cm="1">
        <f t="array" ref="T5367">_xlfn.IFS(F5367&lt;=2,"0-2 Years",F5367&lt;=5,"3-5 Years",F5367&lt;=8,"6-8 Years",TRUE,"9-10 Years")</f>
        <v>0-2 Years</v>
      </c>
      <c r="U5367" t="str" cm="1">
        <f t="array" ref="U5367">_xlfn.IFS(P5367&gt;60,"High Risk",P5367&gt;30,"Medium Risk",TRUE,"Low Risk")</f>
        <v>Medium Risk</v>
      </c>
      <c r="V5367">
        <f t="shared" si="83"/>
        <v>4</v>
      </c>
    </row>
    <row r="5368" spans="1:22" hidden="1" x14ac:dyDescent="0.2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 s="2">
        <v>49508.79</v>
      </c>
      <c r="H5368">
        <v>3</v>
      </c>
      <c r="I5368">
        <v>1</v>
      </c>
      <c r="J5368">
        <v>1</v>
      </c>
      <c r="K5368" s="1">
        <v>100324.01</v>
      </c>
      <c r="L5368">
        <v>0</v>
      </c>
      <c r="M5368">
        <v>5</v>
      </c>
      <c r="N5368">
        <v>1847</v>
      </c>
      <c r="O5368">
        <v>0</v>
      </c>
      <c r="P5368">
        <v>117</v>
      </c>
      <c r="Q5368">
        <v>0</v>
      </c>
      <c r="R5368">
        <v>9235</v>
      </c>
      <c r="S5368" t="str" cm="1">
        <f t="array" ref="S5368">_xlfn.IFS(E5371&lt;30,"18-29",E5371&lt;45,"30-44",TRUE,"45+")</f>
        <v>45+</v>
      </c>
      <c r="T5368" t="str" cm="1">
        <f t="array" ref="T5368">_xlfn.IFS(F5368&lt;=2,"0-2 Years",F5368&lt;=5,"3-5 Years",F5368&lt;=8,"6-8 Years",TRUE,"9-10 Years")</f>
        <v>3-5 Years</v>
      </c>
      <c r="U5368" t="str" cm="1">
        <f t="array" ref="U5368">_xlfn.IFS(P5368&gt;60,"High Risk",P5368&gt;30,"Medium Risk",TRUE,"Low Risk")</f>
        <v>High Risk</v>
      </c>
      <c r="V5368">
        <f t="shared" si="83"/>
        <v>0</v>
      </c>
    </row>
    <row r="5369" spans="1:22" hidden="1" x14ac:dyDescent="0.2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 s="2">
        <v>0</v>
      </c>
      <c r="H5369">
        <v>1</v>
      </c>
      <c r="I5369">
        <v>1</v>
      </c>
      <c r="J5369">
        <v>1</v>
      </c>
      <c r="K5369" s="1">
        <v>65657.289999999994</v>
      </c>
      <c r="L5369">
        <v>0</v>
      </c>
      <c r="M5369">
        <v>22</v>
      </c>
      <c r="N5369">
        <v>2563</v>
      </c>
      <c r="O5369">
        <v>0</v>
      </c>
      <c r="P5369">
        <v>180</v>
      </c>
      <c r="Q5369">
        <v>0</v>
      </c>
      <c r="R5369">
        <v>56386</v>
      </c>
      <c r="S5369" t="str" cm="1">
        <f t="array" ref="S5369">_xlfn.IFS(E5372&lt;30,"18-29",E5372&lt;45,"30-44",TRUE,"45+")</f>
        <v>30-44</v>
      </c>
      <c r="T5369" t="str" cm="1">
        <f t="array" ref="T5369">_xlfn.IFS(F5369&lt;=2,"0-2 Years",F5369&lt;=5,"3-5 Years",F5369&lt;=8,"6-8 Years",TRUE,"9-10 Years")</f>
        <v>3-5 Years</v>
      </c>
      <c r="U5369" t="str" cm="1">
        <f t="array" ref="U5369">_xlfn.IFS(P5369&gt;60,"High Risk",P5369&gt;30,"Medium Risk",TRUE,"Low Risk")</f>
        <v>High Risk</v>
      </c>
      <c r="V5369">
        <f t="shared" si="83"/>
        <v>5</v>
      </c>
    </row>
    <row r="5370" spans="1:22" x14ac:dyDescent="0.2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 s="2">
        <v>75051.490000000005</v>
      </c>
      <c r="H5370">
        <v>1</v>
      </c>
      <c r="I5370">
        <v>0</v>
      </c>
      <c r="J5370">
        <v>0</v>
      </c>
      <c r="K5370" s="1">
        <v>17682.02</v>
      </c>
      <c r="L5370">
        <v>1</v>
      </c>
      <c r="M5370">
        <v>29</v>
      </c>
      <c r="N5370">
        <v>171</v>
      </c>
      <c r="O5370">
        <v>10</v>
      </c>
      <c r="P5370">
        <v>160</v>
      </c>
      <c r="Q5370">
        <v>0.34482758620689657</v>
      </c>
      <c r="R5370">
        <v>4959</v>
      </c>
      <c r="S5370" t="str" cm="1">
        <f t="array" ref="S5370">_xlfn.IFS(E5373&lt;30,"18-29",E5373&lt;45,"30-44",TRUE,"45+")</f>
        <v>30-44</v>
      </c>
      <c r="T5370" t="str" cm="1">
        <f t="array" ref="T5370">_xlfn.IFS(F5370&lt;=2,"0-2 Years",F5370&lt;=5,"3-5 Years",F5370&lt;=8,"6-8 Years",TRUE,"9-10 Years")</f>
        <v>3-5 Years</v>
      </c>
      <c r="U5370" t="str" cm="1">
        <f t="array" ref="U5370">_xlfn.IFS(P5370&gt;60,"High Risk",P5370&gt;30,"Medium Risk",TRUE,"Low Risk")</f>
        <v>High Risk</v>
      </c>
      <c r="V5370">
        <f t="shared" si="83"/>
        <v>6</v>
      </c>
    </row>
    <row r="5371" spans="1:22" x14ac:dyDescent="0.2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 s="2">
        <v>123925.23</v>
      </c>
      <c r="H5371">
        <v>1</v>
      </c>
      <c r="I5371">
        <v>0</v>
      </c>
      <c r="J5371">
        <v>0</v>
      </c>
      <c r="K5371" s="1">
        <v>111342.66</v>
      </c>
      <c r="L5371">
        <v>1</v>
      </c>
      <c r="M5371">
        <v>10</v>
      </c>
      <c r="N5371">
        <v>1226</v>
      </c>
      <c r="O5371">
        <v>1</v>
      </c>
      <c r="P5371">
        <v>66</v>
      </c>
      <c r="Q5371">
        <v>0.1</v>
      </c>
      <c r="R5371">
        <v>12260</v>
      </c>
      <c r="S5371" t="str" cm="1">
        <f t="array" ref="S5371">_xlfn.IFS(E5374&lt;30,"18-29",E5374&lt;45,"30-44",TRUE,"45+")</f>
        <v>30-44</v>
      </c>
      <c r="T5371" t="str" cm="1">
        <f t="array" ref="T5371">_xlfn.IFS(F5371&lt;=2,"0-2 Years",F5371&lt;=5,"3-5 Years",F5371&lt;=8,"6-8 Years",TRUE,"9-10 Years")</f>
        <v>6-8 Years</v>
      </c>
      <c r="U5371" t="str" cm="1">
        <f t="array" ref="U5371">_xlfn.IFS(P5371&gt;60,"High Risk",P5371&gt;30,"Medium Risk",TRUE,"Low Risk")</f>
        <v>High Risk</v>
      </c>
      <c r="V5371">
        <f t="shared" si="83"/>
        <v>6</v>
      </c>
    </row>
    <row r="5372" spans="1:22" hidden="1" x14ac:dyDescent="0.2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 s="2">
        <v>0</v>
      </c>
      <c r="H5372">
        <v>2</v>
      </c>
      <c r="I5372">
        <v>0</v>
      </c>
      <c r="J5372">
        <v>1</v>
      </c>
      <c r="K5372" s="1">
        <v>134158.09</v>
      </c>
      <c r="L5372">
        <v>1</v>
      </c>
      <c r="M5372">
        <v>9</v>
      </c>
      <c r="N5372">
        <v>1694</v>
      </c>
      <c r="O5372">
        <v>2</v>
      </c>
      <c r="P5372">
        <v>8</v>
      </c>
      <c r="Q5372">
        <v>0.22222222222222221</v>
      </c>
      <c r="R5372">
        <v>15246</v>
      </c>
      <c r="S5372" t="str" cm="1">
        <f t="array" ref="S5372">_xlfn.IFS(E5375&lt;30,"18-29",E5375&lt;45,"30-44",TRUE,"45+")</f>
        <v>30-44</v>
      </c>
      <c r="T5372" t="str" cm="1">
        <f t="array" ref="T5372">_xlfn.IFS(F5372&lt;=2,"0-2 Years",F5372&lt;=5,"3-5 Years",F5372&lt;=8,"6-8 Years",TRUE,"9-10 Years")</f>
        <v>6-8 Years</v>
      </c>
      <c r="U5372" t="str" cm="1">
        <f t="array" ref="U5372">_xlfn.IFS(P5372&gt;60,"High Risk",P5372&gt;30,"Medium Risk",TRUE,"Low Risk")</f>
        <v>Low Risk</v>
      </c>
      <c r="V5372">
        <f t="shared" si="83"/>
        <v>3</v>
      </c>
    </row>
    <row r="5373" spans="1:22" hidden="1" x14ac:dyDescent="0.2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 s="2">
        <v>153819.57999999999</v>
      </c>
      <c r="H5373">
        <v>1</v>
      </c>
      <c r="I5373">
        <v>1</v>
      </c>
      <c r="J5373">
        <v>0</v>
      </c>
      <c r="K5373" s="1">
        <v>79176.09</v>
      </c>
      <c r="L5373">
        <v>1</v>
      </c>
      <c r="M5373">
        <v>1</v>
      </c>
      <c r="N5373">
        <v>2004</v>
      </c>
      <c r="O5373">
        <v>8</v>
      </c>
      <c r="P5373">
        <v>161</v>
      </c>
      <c r="Q5373">
        <v>1</v>
      </c>
      <c r="R5373">
        <v>2004</v>
      </c>
      <c r="S5373" t="str" cm="1">
        <f t="array" ref="S5373">_xlfn.IFS(E5376&lt;30,"18-29",E5376&lt;45,"30-44",TRUE,"45+")</f>
        <v>18-29</v>
      </c>
      <c r="T5373" t="str" cm="1">
        <f t="array" ref="T5373">_xlfn.IFS(F5373&lt;=2,"0-2 Years",F5373&lt;=5,"3-5 Years",F5373&lt;=8,"6-8 Years",TRUE,"9-10 Years")</f>
        <v>3-5 Years</v>
      </c>
      <c r="U5373" t="str" cm="1">
        <f t="array" ref="U5373">_xlfn.IFS(P5373&gt;60,"High Risk",P5373&gt;30,"Medium Risk",TRUE,"Low Risk")</f>
        <v>High Risk</v>
      </c>
      <c r="V5373">
        <f t="shared" si="83"/>
        <v>5</v>
      </c>
    </row>
    <row r="5374" spans="1:22" hidden="1" x14ac:dyDescent="0.2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 s="2">
        <v>0</v>
      </c>
      <c r="H5374">
        <v>2</v>
      </c>
      <c r="I5374">
        <v>1</v>
      </c>
      <c r="J5374">
        <v>1</v>
      </c>
      <c r="K5374" s="1">
        <v>83103.460000000006</v>
      </c>
      <c r="L5374">
        <v>0</v>
      </c>
      <c r="M5374">
        <v>12</v>
      </c>
      <c r="N5374">
        <v>136</v>
      </c>
      <c r="O5374">
        <v>4</v>
      </c>
      <c r="P5374">
        <v>49</v>
      </c>
      <c r="Q5374">
        <v>0.33333333333333331</v>
      </c>
      <c r="R5374">
        <v>1632</v>
      </c>
      <c r="S5374" t="str" cm="1">
        <f t="array" ref="S5374">_xlfn.IFS(E5377&lt;30,"18-29",E5377&lt;45,"30-44",TRUE,"45+")</f>
        <v>30-44</v>
      </c>
      <c r="T5374" t="str" cm="1">
        <f t="array" ref="T5374">_xlfn.IFS(F5374&lt;=2,"0-2 Years",F5374&lt;=5,"3-5 Years",F5374&lt;=8,"6-8 Years",TRUE,"9-10 Years")</f>
        <v>3-5 Years</v>
      </c>
      <c r="U5374" t="str" cm="1">
        <f t="array" ref="U5374">_xlfn.IFS(P5374&gt;60,"High Risk",P5374&gt;30,"Medium Risk",TRUE,"Low Risk")</f>
        <v>Medium Risk</v>
      </c>
      <c r="V5374">
        <f t="shared" si="83"/>
        <v>3</v>
      </c>
    </row>
    <row r="5375" spans="1:22" hidden="1" x14ac:dyDescent="0.2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 s="2">
        <v>0</v>
      </c>
      <c r="H5375">
        <v>2</v>
      </c>
      <c r="I5375">
        <v>0</v>
      </c>
      <c r="J5375">
        <v>1</v>
      </c>
      <c r="K5375" s="1">
        <v>63908.86</v>
      </c>
      <c r="L5375">
        <v>0</v>
      </c>
      <c r="M5375">
        <v>21</v>
      </c>
      <c r="N5375">
        <v>4460</v>
      </c>
      <c r="O5375">
        <v>6</v>
      </c>
      <c r="P5375">
        <v>66</v>
      </c>
      <c r="Q5375">
        <v>0.2857142857142857</v>
      </c>
      <c r="R5375">
        <v>93660</v>
      </c>
      <c r="S5375" t="str" cm="1">
        <f t="array" ref="S5375">_xlfn.IFS(E5378&lt;30,"18-29",E5378&lt;45,"30-44",TRUE,"45+")</f>
        <v>30-44</v>
      </c>
      <c r="T5375" t="str" cm="1">
        <f t="array" ref="T5375">_xlfn.IFS(F5375&lt;=2,"0-2 Years",F5375&lt;=5,"3-5 Years",F5375&lt;=8,"6-8 Years",TRUE,"9-10 Years")</f>
        <v>6-8 Years</v>
      </c>
      <c r="U5375" t="str" cm="1">
        <f t="array" ref="U5375">_xlfn.IFS(P5375&gt;60,"High Risk",P5375&gt;30,"Medium Risk",TRUE,"Low Risk")</f>
        <v>High Risk</v>
      </c>
      <c r="V5375">
        <f t="shared" si="83"/>
        <v>3</v>
      </c>
    </row>
    <row r="5376" spans="1:22" hidden="1" x14ac:dyDescent="0.2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 s="2">
        <v>70417.789999999994</v>
      </c>
      <c r="H5376">
        <v>1</v>
      </c>
      <c r="I5376">
        <v>0</v>
      </c>
      <c r="J5376">
        <v>1</v>
      </c>
      <c r="K5376" s="1">
        <v>90896.04</v>
      </c>
      <c r="L5376">
        <v>0</v>
      </c>
      <c r="M5376">
        <v>8</v>
      </c>
      <c r="N5376">
        <v>457</v>
      </c>
      <c r="O5376">
        <v>3</v>
      </c>
      <c r="P5376">
        <v>14</v>
      </c>
      <c r="Q5376">
        <v>0.375</v>
      </c>
      <c r="R5376">
        <v>3656</v>
      </c>
      <c r="S5376" t="str" cm="1">
        <f t="array" ref="S5376">_xlfn.IFS(E5379&lt;30,"18-29",E5379&lt;45,"30-44",TRUE,"45+")</f>
        <v>45+</v>
      </c>
      <c r="T5376" t="str" cm="1">
        <f t="array" ref="T5376">_xlfn.IFS(F5376&lt;=2,"0-2 Years",F5376&lt;=5,"3-5 Years",F5376&lt;=8,"6-8 Years",TRUE,"9-10 Years")</f>
        <v>9-10 Years</v>
      </c>
      <c r="U5376" t="str" cm="1">
        <f t="array" ref="U5376">_xlfn.IFS(P5376&gt;60,"High Risk",P5376&gt;30,"Medium Risk",TRUE,"Low Risk")</f>
        <v>Low Risk</v>
      </c>
      <c r="V5376">
        <f t="shared" si="83"/>
        <v>2</v>
      </c>
    </row>
    <row r="5377" spans="1:22" hidden="1" x14ac:dyDescent="0.2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 s="2">
        <v>111484.88</v>
      </c>
      <c r="H5377">
        <v>1</v>
      </c>
      <c r="I5377">
        <v>1</v>
      </c>
      <c r="J5377">
        <v>1</v>
      </c>
      <c r="K5377" s="1">
        <v>76076.2</v>
      </c>
      <c r="L5377">
        <v>0</v>
      </c>
      <c r="M5377">
        <v>22</v>
      </c>
      <c r="N5377">
        <v>3351</v>
      </c>
      <c r="O5377">
        <v>2</v>
      </c>
      <c r="P5377">
        <v>164</v>
      </c>
      <c r="Q5377">
        <v>9.0909090909090912E-2</v>
      </c>
      <c r="R5377">
        <v>73722</v>
      </c>
      <c r="S5377" t="str" cm="1">
        <f t="array" ref="S5377">_xlfn.IFS(E5380&lt;30,"18-29",E5380&lt;45,"30-44",TRUE,"45+")</f>
        <v>18-29</v>
      </c>
      <c r="T5377" t="str" cm="1">
        <f t="array" ref="T5377">_xlfn.IFS(F5377&lt;=2,"0-2 Years",F5377&lt;=5,"3-5 Years",F5377&lt;=8,"6-8 Years",TRUE,"9-10 Years")</f>
        <v>6-8 Years</v>
      </c>
      <c r="U5377" t="str" cm="1">
        <f t="array" ref="U5377">_xlfn.IFS(P5377&gt;60,"High Risk",P5377&gt;30,"Medium Risk",TRUE,"Low Risk")</f>
        <v>High Risk</v>
      </c>
      <c r="V5377">
        <f t="shared" si="83"/>
        <v>2</v>
      </c>
    </row>
    <row r="5378" spans="1:22" hidden="1" x14ac:dyDescent="0.2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 s="2">
        <v>146343.98000000001</v>
      </c>
      <c r="H5378">
        <v>1</v>
      </c>
      <c r="I5378">
        <v>0</v>
      </c>
      <c r="J5378">
        <v>1</v>
      </c>
      <c r="K5378" s="1">
        <v>103902.11</v>
      </c>
      <c r="L5378">
        <v>0</v>
      </c>
      <c r="M5378">
        <v>19</v>
      </c>
      <c r="N5378">
        <v>3135</v>
      </c>
      <c r="O5378">
        <v>0</v>
      </c>
      <c r="P5378">
        <v>134</v>
      </c>
      <c r="Q5378">
        <v>0</v>
      </c>
      <c r="R5378">
        <v>59565</v>
      </c>
      <c r="S5378" t="str" cm="1">
        <f t="array" ref="S5378">_xlfn.IFS(E5381&lt;30,"18-29",E5381&lt;45,"30-44",TRUE,"45+")</f>
        <v>18-29</v>
      </c>
      <c r="T5378" t="str" cm="1">
        <f t="array" ref="T5378">_xlfn.IFS(F5378&lt;=2,"0-2 Years",F5378&lt;=5,"3-5 Years",F5378&lt;=8,"6-8 Years",TRUE,"9-10 Years")</f>
        <v>0-2 Years</v>
      </c>
      <c r="U5378" t="str" cm="1">
        <f t="array" ref="U5378">_xlfn.IFS(P5378&gt;60,"High Risk",P5378&gt;30,"Medium Risk",TRUE,"Low Risk")</f>
        <v>High Risk</v>
      </c>
      <c r="V5378">
        <f t="shared" si="83"/>
        <v>3</v>
      </c>
    </row>
    <row r="5379" spans="1:22" hidden="1" x14ac:dyDescent="0.2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 s="2">
        <v>160541</v>
      </c>
      <c r="H5379">
        <v>2</v>
      </c>
      <c r="I5379">
        <v>1</v>
      </c>
      <c r="J5379">
        <v>1</v>
      </c>
      <c r="K5379" s="1">
        <v>142223.94</v>
      </c>
      <c r="L5379">
        <v>0</v>
      </c>
      <c r="M5379">
        <v>28</v>
      </c>
      <c r="N5379">
        <v>3050</v>
      </c>
      <c r="O5379">
        <v>6</v>
      </c>
      <c r="P5379">
        <v>177</v>
      </c>
      <c r="Q5379">
        <v>0.21428571428571427</v>
      </c>
      <c r="R5379">
        <v>85400</v>
      </c>
      <c r="S5379" t="str" cm="1">
        <f t="array" ref="S5379">_xlfn.IFS(E5382&lt;30,"18-29",E5382&lt;45,"30-44",TRUE,"45+")</f>
        <v>30-44</v>
      </c>
      <c r="T5379" t="str" cm="1">
        <f t="array" ref="T5379">_xlfn.IFS(F5379&lt;=2,"0-2 Years",F5379&lt;=5,"3-5 Years",F5379&lt;=8,"6-8 Years",TRUE,"9-10 Years")</f>
        <v>0-2 Years</v>
      </c>
      <c r="U5379" t="str" cm="1">
        <f t="array" ref="U5379">_xlfn.IFS(P5379&gt;60,"High Risk",P5379&gt;30,"Medium Risk",TRUE,"Low Risk")</f>
        <v>High Risk</v>
      </c>
      <c r="V5379">
        <f t="shared" ref="V5379:V5442" si="84">IF(J5379=0,3,0)+IF(G5379=0,3,0)+IF(H5379=1,2,0)+IF(E5379&gt;45,1,0)+IF(F5379&lt;3,1,0)</f>
        <v>2</v>
      </c>
    </row>
    <row r="5380" spans="1:22" hidden="1" x14ac:dyDescent="0.2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 s="2">
        <v>130274.26</v>
      </c>
      <c r="H5380">
        <v>2</v>
      </c>
      <c r="I5380">
        <v>1</v>
      </c>
      <c r="J5380">
        <v>0</v>
      </c>
      <c r="K5380" s="1">
        <v>147533.09</v>
      </c>
      <c r="L5380">
        <v>0</v>
      </c>
      <c r="M5380">
        <v>12</v>
      </c>
      <c r="N5380">
        <v>3376</v>
      </c>
      <c r="O5380">
        <v>8</v>
      </c>
      <c r="P5380">
        <v>34</v>
      </c>
      <c r="Q5380">
        <v>0.66666666666666663</v>
      </c>
      <c r="R5380">
        <v>40512</v>
      </c>
      <c r="S5380" t="str" cm="1">
        <f t="array" ref="S5380">_xlfn.IFS(E5383&lt;30,"18-29",E5383&lt;45,"30-44",TRUE,"45+")</f>
        <v>30-44</v>
      </c>
      <c r="T5380" t="str" cm="1">
        <f t="array" ref="T5380">_xlfn.IFS(F5380&lt;=2,"0-2 Years",F5380&lt;=5,"3-5 Years",F5380&lt;=8,"6-8 Years",TRUE,"9-10 Years")</f>
        <v>0-2 Years</v>
      </c>
      <c r="U5380" t="str" cm="1">
        <f t="array" ref="U5380">_xlfn.IFS(P5380&gt;60,"High Risk",P5380&gt;30,"Medium Risk",TRUE,"Low Risk")</f>
        <v>Medium Risk</v>
      </c>
      <c r="V5380">
        <f t="shared" si="84"/>
        <v>4</v>
      </c>
    </row>
    <row r="5381" spans="1:22" hidden="1" x14ac:dyDescent="0.2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 s="2">
        <v>98993.02</v>
      </c>
      <c r="H5381">
        <v>1</v>
      </c>
      <c r="I5381">
        <v>1</v>
      </c>
      <c r="J5381">
        <v>1</v>
      </c>
      <c r="K5381" s="1">
        <v>169156.64</v>
      </c>
      <c r="L5381">
        <v>0</v>
      </c>
      <c r="M5381">
        <v>23</v>
      </c>
      <c r="N5381">
        <v>532</v>
      </c>
      <c r="O5381">
        <v>7</v>
      </c>
      <c r="P5381">
        <v>157</v>
      </c>
      <c r="Q5381">
        <v>0.30434782608695654</v>
      </c>
      <c r="R5381">
        <v>12236</v>
      </c>
      <c r="S5381" t="str" cm="1">
        <f t="array" ref="S5381">_xlfn.IFS(E5384&lt;30,"18-29",E5384&lt;45,"30-44",TRUE,"45+")</f>
        <v>30-44</v>
      </c>
      <c r="T5381" t="str" cm="1">
        <f t="array" ref="T5381">_xlfn.IFS(F5381&lt;=2,"0-2 Years",F5381&lt;=5,"3-5 Years",F5381&lt;=8,"6-8 Years",TRUE,"9-10 Years")</f>
        <v>6-8 Years</v>
      </c>
      <c r="U5381" t="str" cm="1">
        <f t="array" ref="U5381">_xlfn.IFS(P5381&gt;60,"High Risk",P5381&gt;30,"Medium Risk",TRUE,"Low Risk")</f>
        <v>High Risk</v>
      </c>
      <c r="V5381">
        <f t="shared" si="84"/>
        <v>2</v>
      </c>
    </row>
    <row r="5382" spans="1:22" x14ac:dyDescent="0.2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 s="2">
        <v>0</v>
      </c>
      <c r="H5382">
        <v>2</v>
      </c>
      <c r="I5382">
        <v>1</v>
      </c>
      <c r="J5382">
        <v>0</v>
      </c>
      <c r="K5382" s="1">
        <v>141242.57</v>
      </c>
      <c r="L5382">
        <v>0</v>
      </c>
      <c r="M5382">
        <v>2</v>
      </c>
      <c r="N5382">
        <v>2009</v>
      </c>
      <c r="O5382">
        <v>8</v>
      </c>
      <c r="P5382">
        <v>115</v>
      </c>
      <c r="Q5382">
        <v>1</v>
      </c>
      <c r="R5382">
        <v>4018</v>
      </c>
      <c r="S5382" t="str" cm="1">
        <f t="array" ref="S5382">_xlfn.IFS(E5385&lt;30,"18-29",E5385&lt;45,"30-44",TRUE,"45+")</f>
        <v>18-29</v>
      </c>
      <c r="T5382" t="str" cm="1">
        <f t="array" ref="T5382">_xlfn.IFS(F5382&lt;=2,"0-2 Years",F5382&lt;=5,"3-5 Years",F5382&lt;=8,"6-8 Years",TRUE,"9-10 Years")</f>
        <v>0-2 Years</v>
      </c>
      <c r="U5382" t="str" cm="1">
        <f t="array" ref="U5382">_xlfn.IFS(P5382&gt;60,"High Risk",P5382&gt;30,"Medium Risk",TRUE,"Low Risk")</f>
        <v>High Risk</v>
      </c>
      <c r="V5382">
        <f t="shared" si="84"/>
        <v>7</v>
      </c>
    </row>
    <row r="5383" spans="1:22" hidden="1" x14ac:dyDescent="0.2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 s="2">
        <v>141827.32999999999</v>
      </c>
      <c r="H5383">
        <v>2</v>
      </c>
      <c r="I5383">
        <v>1</v>
      </c>
      <c r="J5383">
        <v>1</v>
      </c>
      <c r="K5383" s="1">
        <v>149458.73000000001</v>
      </c>
      <c r="L5383">
        <v>0</v>
      </c>
      <c r="M5383">
        <v>21</v>
      </c>
      <c r="N5383">
        <v>641</v>
      </c>
      <c r="O5383">
        <v>10</v>
      </c>
      <c r="P5383">
        <v>172</v>
      </c>
      <c r="Q5383">
        <v>0.47619047619047616</v>
      </c>
      <c r="R5383">
        <v>13461</v>
      </c>
      <c r="S5383" t="str" cm="1">
        <f t="array" ref="S5383">_xlfn.IFS(E5386&lt;30,"18-29",E5386&lt;45,"30-44",TRUE,"45+")</f>
        <v>18-29</v>
      </c>
      <c r="T5383" t="str" cm="1">
        <f t="array" ref="T5383">_xlfn.IFS(F5383&lt;=2,"0-2 Years",F5383&lt;=5,"3-5 Years",F5383&lt;=8,"6-8 Years",TRUE,"9-10 Years")</f>
        <v>9-10 Years</v>
      </c>
      <c r="U5383" t="str" cm="1">
        <f t="array" ref="U5383">_xlfn.IFS(P5383&gt;60,"High Risk",P5383&gt;30,"Medium Risk",TRUE,"Low Risk")</f>
        <v>High Risk</v>
      </c>
      <c r="V5383">
        <f t="shared" si="84"/>
        <v>0</v>
      </c>
    </row>
    <row r="5384" spans="1:22" hidden="1" x14ac:dyDescent="0.2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 s="2">
        <v>110054.45</v>
      </c>
      <c r="H5384">
        <v>1</v>
      </c>
      <c r="I5384">
        <v>1</v>
      </c>
      <c r="J5384">
        <v>1</v>
      </c>
      <c r="K5384" s="1">
        <v>86950.720000000001</v>
      </c>
      <c r="L5384">
        <v>0</v>
      </c>
      <c r="M5384">
        <v>30</v>
      </c>
      <c r="N5384">
        <v>3643</v>
      </c>
      <c r="O5384">
        <v>1</v>
      </c>
      <c r="P5384">
        <v>14</v>
      </c>
      <c r="Q5384">
        <v>3.3333333333333333E-2</v>
      </c>
      <c r="R5384">
        <v>109290</v>
      </c>
      <c r="S5384" t="str" cm="1">
        <f t="array" ref="S5384">_xlfn.IFS(E5387&lt;30,"18-29",E5387&lt;45,"30-44",TRUE,"45+")</f>
        <v>30-44</v>
      </c>
      <c r="T5384" t="str" cm="1">
        <f t="array" ref="T5384">_xlfn.IFS(F5384&lt;=2,"0-2 Years",F5384&lt;=5,"3-5 Years",F5384&lt;=8,"6-8 Years",TRUE,"9-10 Years")</f>
        <v>6-8 Years</v>
      </c>
      <c r="U5384" t="str" cm="1">
        <f t="array" ref="U5384">_xlfn.IFS(P5384&gt;60,"High Risk",P5384&gt;30,"Medium Risk",TRUE,"Low Risk")</f>
        <v>Low Risk</v>
      </c>
      <c r="V5384">
        <f t="shared" si="84"/>
        <v>2</v>
      </c>
    </row>
    <row r="5385" spans="1:22" hidden="1" x14ac:dyDescent="0.2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 s="2">
        <v>0</v>
      </c>
      <c r="H5385">
        <v>2</v>
      </c>
      <c r="I5385">
        <v>1</v>
      </c>
      <c r="J5385">
        <v>1</v>
      </c>
      <c r="K5385" s="1">
        <v>176925.69</v>
      </c>
      <c r="L5385">
        <v>0</v>
      </c>
      <c r="M5385">
        <v>13</v>
      </c>
      <c r="N5385">
        <v>1291</v>
      </c>
      <c r="O5385">
        <v>1</v>
      </c>
      <c r="P5385">
        <v>111</v>
      </c>
      <c r="Q5385">
        <v>7.6923076923076927E-2</v>
      </c>
      <c r="R5385">
        <v>16783</v>
      </c>
      <c r="S5385" t="str" cm="1">
        <f t="array" ref="S5385">_xlfn.IFS(E5388&lt;30,"18-29",E5388&lt;45,"30-44",TRUE,"45+")</f>
        <v>45+</v>
      </c>
      <c r="T5385" t="str" cm="1">
        <f t="array" ref="T5385">_xlfn.IFS(F5385&lt;=2,"0-2 Years",F5385&lt;=5,"3-5 Years",F5385&lt;=8,"6-8 Years",TRUE,"9-10 Years")</f>
        <v>3-5 Years</v>
      </c>
      <c r="U5385" t="str" cm="1">
        <f t="array" ref="U5385">_xlfn.IFS(P5385&gt;60,"High Risk",P5385&gt;30,"Medium Risk",TRUE,"Low Risk")</f>
        <v>High Risk</v>
      </c>
      <c r="V5385">
        <f t="shared" si="84"/>
        <v>3</v>
      </c>
    </row>
    <row r="5386" spans="1:22" x14ac:dyDescent="0.2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 s="2">
        <v>0</v>
      </c>
      <c r="H5386">
        <v>1</v>
      </c>
      <c r="I5386">
        <v>1</v>
      </c>
      <c r="J5386">
        <v>0</v>
      </c>
      <c r="K5386" s="1">
        <v>40357.39</v>
      </c>
      <c r="L5386">
        <v>0</v>
      </c>
      <c r="M5386">
        <v>29</v>
      </c>
      <c r="N5386">
        <v>503</v>
      </c>
      <c r="O5386">
        <v>6</v>
      </c>
      <c r="P5386">
        <v>66</v>
      </c>
      <c r="Q5386">
        <v>0.20689655172413793</v>
      </c>
      <c r="R5386">
        <v>14587</v>
      </c>
      <c r="S5386" t="str" cm="1">
        <f t="array" ref="S5386">_xlfn.IFS(E5389&lt;30,"18-29",E5389&lt;45,"30-44",TRUE,"45+")</f>
        <v>18-29</v>
      </c>
      <c r="T5386" t="str" cm="1">
        <f t="array" ref="T5386">_xlfn.IFS(F5386&lt;=2,"0-2 Years",F5386&lt;=5,"3-5 Years",F5386&lt;=8,"6-8 Years",TRUE,"9-10 Years")</f>
        <v>0-2 Years</v>
      </c>
      <c r="U5386" t="str" cm="1">
        <f t="array" ref="U5386">_xlfn.IFS(P5386&gt;60,"High Risk",P5386&gt;30,"Medium Risk",TRUE,"Low Risk")</f>
        <v>High Risk</v>
      </c>
      <c r="V5386">
        <f t="shared" si="84"/>
        <v>9</v>
      </c>
    </row>
    <row r="5387" spans="1:22" hidden="1" x14ac:dyDescent="0.2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 s="2">
        <v>98088.09</v>
      </c>
      <c r="H5387">
        <v>1</v>
      </c>
      <c r="I5387">
        <v>0</v>
      </c>
      <c r="J5387">
        <v>1</v>
      </c>
      <c r="K5387" s="1">
        <v>26687.22</v>
      </c>
      <c r="L5387">
        <v>1</v>
      </c>
      <c r="M5387">
        <v>6</v>
      </c>
      <c r="N5387">
        <v>2900</v>
      </c>
      <c r="O5387">
        <v>6</v>
      </c>
      <c r="P5387">
        <v>53</v>
      </c>
      <c r="Q5387">
        <v>1</v>
      </c>
      <c r="R5387">
        <v>17400</v>
      </c>
      <c r="S5387" t="str" cm="1">
        <f t="array" ref="S5387">_xlfn.IFS(E5390&lt;30,"18-29",E5390&lt;45,"30-44",TRUE,"45+")</f>
        <v>45+</v>
      </c>
      <c r="T5387" t="str" cm="1">
        <f t="array" ref="T5387">_xlfn.IFS(F5387&lt;=2,"0-2 Years",F5387&lt;=5,"3-5 Years",F5387&lt;=8,"6-8 Years",TRUE,"9-10 Years")</f>
        <v>6-8 Years</v>
      </c>
      <c r="U5387" t="str" cm="1">
        <f t="array" ref="U5387">_xlfn.IFS(P5387&gt;60,"High Risk",P5387&gt;30,"Medium Risk",TRUE,"Low Risk")</f>
        <v>Medium Risk</v>
      </c>
      <c r="V5387">
        <f t="shared" si="84"/>
        <v>2</v>
      </c>
    </row>
    <row r="5388" spans="1:22" hidden="1" x14ac:dyDescent="0.2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 s="2">
        <v>118317.27</v>
      </c>
      <c r="H5388">
        <v>4</v>
      </c>
      <c r="I5388">
        <v>0</v>
      </c>
      <c r="J5388">
        <v>0</v>
      </c>
      <c r="K5388" s="1">
        <v>78702.98</v>
      </c>
      <c r="L5388">
        <v>1</v>
      </c>
      <c r="M5388">
        <v>12</v>
      </c>
      <c r="N5388">
        <v>2520</v>
      </c>
      <c r="O5388">
        <v>7</v>
      </c>
      <c r="P5388">
        <v>22</v>
      </c>
      <c r="Q5388">
        <v>0.58333333333333337</v>
      </c>
      <c r="R5388">
        <v>30240</v>
      </c>
      <c r="S5388" t="str" cm="1">
        <f t="array" ref="S5388">_xlfn.IFS(E5391&lt;30,"18-29",E5391&lt;45,"30-44",TRUE,"45+")</f>
        <v>30-44</v>
      </c>
      <c r="T5388" t="str" cm="1">
        <f t="array" ref="T5388">_xlfn.IFS(F5388&lt;=2,"0-2 Years",F5388&lt;=5,"3-5 Years",F5388&lt;=8,"6-8 Years",TRUE,"9-10 Years")</f>
        <v>9-10 Years</v>
      </c>
      <c r="U5388" t="str" cm="1">
        <f t="array" ref="U5388">_xlfn.IFS(P5388&gt;60,"High Risk",P5388&gt;30,"Medium Risk",TRUE,"Low Risk")</f>
        <v>Low Risk</v>
      </c>
      <c r="V5388">
        <f t="shared" si="84"/>
        <v>4</v>
      </c>
    </row>
    <row r="5389" spans="1:22" x14ac:dyDescent="0.2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 s="2">
        <v>0</v>
      </c>
      <c r="H5389">
        <v>2</v>
      </c>
      <c r="I5389">
        <v>1</v>
      </c>
      <c r="J5389">
        <v>0</v>
      </c>
      <c r="K5389" s="1">
        <v>176163.74</v>
      </c>
      <c r="L5389">
        <v>0</v>
      </c>
      <c r="M5389">
        <v>25</v>
      </c>
      <c r="N5389">
        <v>116</v>
      </c>
      <c r="O5389">
        <v>2</v>
      </c>
      <c r="P5389">
        <v>9</v>
      </c>
      <c r="Q5389">
        <v>0.08</v>
      </c>
      <c r="R5389">
        <v>2900</v>
      </c>
      <c r="S5389" t="str" cm="1">
        <f t="array" ref="S5389">_xlfn.IFS(E5392&lt;30,"18-29",E5392&lt;45,"30-44",TRUE,"45+")</f>
        <v>30-44</v>
      </c>
      <c r="T5389" t="str" cm="1">
        <f t="array" ref="T5389">_xlfn.IFS(F5389&lt;=2,"0-2 Years",F5389&lt;=5,"3-5 Years",F5389&lt;=8,"6-8 Years",TRUE,"9-10 Years")</f>
        <v>9-10 Years</v>
      </c>
      <c r="U5389" t="str" cm="1">
        <f t="array" ref="U5389">_xlfn.IFS(P5389&gt;60,"High Risk",P5389&gt;30,"Medium Risk",TRUE,"Low Risk")</f>
        <v>Low Risk</v>
      </c>
      <c r="V5389">
        <f t="shared" si="84"/>
        <v>6</v>
      </c>
    </row>
    <row r="5390" spans="1:22" x14ac:dyDescent="0.2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 s="2">
        <v>99774.5</v>
      </c>
      <c r="H5390">
        <v>1</v>
      </c>
      <c r="I5390">
        <v>0</v>
      </c>
      <c r="J5390">
        <v>0</v>
      </c>
      <c r="K5390" s="1">
        <v>4896.1099999999997</v>
      </c>
      <c r="L5390">
        <v>1</v>
      </c>
      <c r="M5390">
        <v>26</v>
      </c>
      <c r="N5390">
        <v>4503</v>
      </c>
      <c r="O5390">
        <v>5</v>
      </c>
      <c r="P5390">
        <v>113</v>
      </c>
      <c r="Q5390">
        <v>0.19230769230769232</v>
      </c>
      <c r="R5390">
        <v>117078</v>
      </c>
      <c r="S5390" t="str" cm="1">
        <f t="array" ref="S5390">_xlfn.IFS(E5393&lt;30,"18-29",E5393&lt;45,"30-44",TRUE,"45+")</f>
        <v>18-29</v>
      </c>
      <c r="T5390" t="str" cm="1">
        <f t="array" ref="T5390">_xlfn.IFS(F5390&lt;=2,"0-2 Years",F5390&lt;=5,"3-5 Years",F5390&lt;=8,"6-8 Years",TRUE,"9-10 Years")</f>
        <v>0-2 Years</v>
      </c>
      <c r="U5390" t="str" cm="1">
        <f t="array" ref="U5390">_xlfn.IFS(P5390&gt;60,"High Risk",P5390&gt;30,"Medium Risk",TRUE,"Low Risk")</f>
        <v>High Risk</v>
      </c>
      <c r="V5390">
        <f t="shared" si="84"/>
        <v>7</v>
      </c>
    </row>
    <row r="5391" spans="1:22" x14ac:dyDescent="0.2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 s="2">
        <v>0</v>
      </c>
      <c r="H5391">
        <v>2</v>
      </c>
      <c r="I5391">
        <v>0</v>
      </c>
      <c r="J5391">
        <v>0</v>
      </c>
      <c r="K5391" s="1">
        <v>114899.13</v>
      </c>
      <c r="L5391">
        <v>0</v>
      </c>
      <c r="M5391">
        <v>3</v>
      </c>
      <c r="N5391">
        <v>2480</v>
      </c>
      <c r="O5391">
        <v>10</v>
      </c>
      <c r="P5391">
        <v>163</v>
      </c>
      <c r="Q5391">
        <v>1</v>
      </c>
      <c r="R5391">
        <v>7440</v>
      </c>
      <c r="S5391" t="str" cm="1">
        <f t="array" ref="S5391">_xlfn.IFS(E5394&lt;30,"18-29",E5394&lt;45,"30-44",TRUE,"45+")</f>
        <v>30-44</v>
      </c>
      <c r="T5391" t="str" cm="1">
        <f t="array" ref="T5391">_xlfn.IFS(F5391&lt;=2,"0-2 Years",F5391&lt;=5,"3-5 Years",F5391&lt;=8,"6-8 Years",TRUE,"9-10 Years")</f>
        <v>3-5 Years</v>
      </c>
      <c r="U5391" t="str" cm="1">
        <f t="array" ref="U5391">_xlfn.IFS(P5391&gt;60,"High Risk",P5391&gt;30,"Medium Risk",TRUE,"Low Risk")</f>
        <v>High Risk</v>
      </c>
      <c r="V5391">
        <f t="shared" si="84"/>
        <v>6</v>
      </c>
    </row>
    <row r="5392" spans="1:22" x14ac:dyDescent="0.2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 s="2">
        <v>0</v>
      </c>
      <c r="H5392">
        <v>3</v>
      </c>
      <c r="I5392">
        <v>0</v>
      </c>
      <c r="J5392">
        <v>0</v>
      </c>
      <c r="K5392" s="1">
        <v>92220.12</v>
      </c>
      <c r="L5392">
        <v>1</v>
      </c>
      <c r="M5392">
        <v>21</v>
      </c>
      <c r="N5392">
        <v>1456</v>
      </c>
      <c r="O5392">
        <v>0</v>
      </c>
      <c r="P5392">
        <v>101</v>
      </c>
      <c r="Q5392">
        <v>0</v>
      </c>
      <c r="R5392">
        <v>30576</v>
      </c>
      <c r="S5392" t="str" cm="1">
        <f t="array" ref="S5392">_xlfn.IFS(E5395&lt;30,"18-29",E5395&lt;45,"30-44",TRUE,"45+")</f>
        <v>30-44</v>
      </c>
      <c r="T5392" t="str" cm="1">
        <f t="array" ref="T5392">_xlfn.IFS(F5392&lt;=2,"0-2 Years",F5392&lt;=5,"3-5 Years",F5392&lt;=8,"6-8 Years",TRUE,"9-10 Years")</f>
        <v>0-2 Years</v>
      </c>
      <c r="U5392" t="str" cm="1">
        <f t="array" ref="U5392">_xlfn.IFS(P5392&gt;60,"High Risk",P5392&gt;30,"Medium Risk",TRUE,"Low Risk")</f>
        <v>High Risk</v>
      </c>
      <c r="V5392">
        <f t="shared" si="84"/>
        <v>7</v>
      </c>
    </row>
    <row r="5393" spans="1:22" hidden="1" x14ac:dyDescent="0.2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 s="2">
        <v>133806.54</v>
      </c>
      <c r="H5393">
        <v>2</v>
      </c>
      <c r="I5393">
        <v>1</v>
      </c>
      <c r="J5393">
        <v>0</v>
      </c>
      <c r="K5393" s="1">
        <v>6251.3</v>
      </c>
      <c r="L5393">
        <v>0</v>
      </c>
      <c r="M5393">
        <v>3</v>
      </c>
      <c r="N5393">
        <v>4352</v>
      </c>
      <c r="O5393">
        <v>3</v>
      </c>
      <c r="P5393">
        <v>12</v>
      </c>
      <c r="Q5393">
        <v>1</v>
      </c>
      <c r="R5393">
        <v>13056</v>
      </c>
      <c r="S5393" t="str" cm="1">
        <f t="array" ref="S5393">_xlfn.IFS(E5396&lt;30,"18-29",E5396&lt;45,"30-44",TRUE,"45+")</f>
        <v>30-44</v>
      </c>
      <c r="T5393" t="str" cm="1">
        <f t="array" ref="T5393">_xlfn.IFS(F5393&lt;=2,"0-2 Years",F5393&lt;=5,"3-5 Years",F5393&lt;=8,"6-8 Years",TRUE,"9-10 Years")</f>
        <v>6-8 Years</v>
      </c>
      <c r="U5393" t="str" cm="1">
        <f t="array" ref="U5393">_xlfn.IFS(P5393&gt;60,"High Risk",P5393&gt;30,"Medium Risk",TRUE,"Low Risk")</f>
        <v>Low Risk</v>
      </c>
      <c r="V5393">
        <f t="shared" si="84"/>
        <v>3</v>
      </c>
    </row>
    <row r="5394" spans="1:22" x14ac:dyDescent="0.2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 s="2">
        <v>0</v>
      </c>
      <c r="H5394">
        <v>2</v>
      </c>
      <c r="I5394">
        <v>1</v>
      </c>
      <c r="J5394">
        <v>0</v>
      </c>
      <c r="K5394" s="1">
        <v>43018.82</v>
      </c>
      <c r="L5394">
        <v>1</v>
      </c>
      <c r="M5394">
        <v>14</v>
      </c>
      <c r="N5394">
        <v>1016</v>
      </c>
      <c r="O5394">
        <v>9</v>
      </c>
      <c r="P5394">
        <v>102</v>
      </c>
      <c r="Q5394">
        <v>0.6428571428571429</v>
      </c>
      <c r="R5394">
        <v>14224</v>
      </c>
      <c r="S5394" t="str" cm="1">
        <f t="array" ref="S5394">_xlfn.IFS(E5397&lt;30,"18-29",E5397&lt;45,"30-44",TRUE,"45+")</f>
        <v>45+</v>
      </c>
      <c r="T5394" t="str" cm="1">
        <f t="array" ref="T5394">_xlfn.IFS(F5394&lt;=2,"0-2 Years",F5394&lt;=5,"3-5 Years",F5394&lt;=8,"6-8 Years",TRUE,"9-10 Years")</f>
        <v>0-2 Years</v>
      </c>
      <c r="U5394" t="str" cm="1">
        <f t="array" ref="U5394">_xlfn.IFS(P5394&gt;60,"High Risk",P5394&gt;30,"Medium Risk",TRUE,"Low Risk")</f>
        <v>High Risk</v>
      </c>
      <c r="V5394">
        <f t="shared" si="84"/>
        <v>7</v>
      </c>
    </row>
    <row r="5395" spans="1:22" hidden="1" x14ac:dyDescent="0.2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 s="2">
        <v>124993.29</v>
      </c>
      <c r="H5395">
        <v>2</v>
      </c>
      <c r="I5395">
        <v>1</v>
      </c>
      <c r="J5395">
        <v>1</v>
      </c>
      <c r="K5395" s="1">
        <v>27548.06</v>
      </c>
      <c r="L5395">
        <v>0</v>
      </c>
      <c r="M5395">
        <v>20</v>
      </c>
      <c r="N5395">
        <v>4511</v>
      </c>
      <c r="O5395">
        <v>7</v>
      </c>
      <c r="P5395">
        <v>50</v>
      </c>
      <c r="Q5395">
        <v>0.35</v>
      </c>
      <c r="R5395">
        <v>90220</v>
      </c>
      <c r="S5395" t="str" cm="1">
        <f t="array" ref="S5395">_xlfn.IFS(E5398&lt;30,"18-29",E5398&lt;45,"30-44",TRUE,"45+")</f>
        <v>30-44</v>
      </c>
      <c r="T5395" t="str" cm="1">
        <f t="array" ref="T5395">_xlfn.IFS(F5395&lt;=2,"0-2 Years",F5395&lt;=5,"3-5 Years",F5395&lt;=8,"6-8 Years",TRUE,"9-10 Years")</f>
        <v>6-8 Years</v>
      </c>
      <c r="U5395" t="str" cm="1">
        <f t="array" ref="U5395">_xlfn.IFS(P5395&gt;60,"High Risk",P5395&gt;30,"Medium Risk",TRUE,"Low Risk")</f>
        <v>Medium Risk</v>
      </c>
      <c r="V5395">
        <f t="shared" si="84"/>
        <v>0</v>
      </c>
    </row>
    <row r="5396" spans="1:22" hidden="1" x14ac:dyDescent="0.2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 s="2">
        <v>157622.57999999999</v>
      </c>
      <c r="H5396">
        <v>1</v>
      </c>
      <c r="I5396">
        <v>1</v>
      </c>
      <c r="J5396">
        <v>1</v>
      </c>
      <c r="K5396" s="1">
        <v>120454.2</v>
      </c>
      <c r="L5396">
        <v>0</v>
      </c>
      <c r="M5396">
        <v>12</v>
      </c>
      <c r="N5396">
        <v>1635</v>
      </c>
      <c r="O5396">
        <v>9</v>
      </c>
      <c r="P5396">
        <v>64</v>
      </c>
      <c r="Q5396">
        <v>0.75</v>
      </c>
      <c r="R5396">
        <v>19620</v>
      </c>
      <c r="S5396" t="str" cm="1">
        <f t="array" ref="S5396">_xlfn.IFS(E5399&lt;30,"18-29",E5399&lt;45,"30-44",TRUE,"45+")</f>
        <v>30-44</v>
      </c>
      <c r="T5396" t="str" cm="1">
        <f t="array" ref="T5396">_xlfn.IFS(F5396&lt;=2,"0-2 Years",F5396&lt;=5,"3-5 Years",F5396&lt;=8,"6-8 Years",TRUE,"9-10 Years")</f>
        <v>0-2 Years</v>
      </c>
      <c r="U5396" t="str" cm="1">
        <f t="array" ref="U5396">_xlfn.IFS(P5396&gt;60,"High Risk",P5396&gt;30,"Medium Risk",TRUE,"Low Risk")</f>
        <v>High Risk</v>
      </c>
      <c r="V5396">
        <f t="shared" si="84"/>
        <v>3</v>
      </c>
    </row>
    <row r="5397" spans="1:22" hidden="1" x14ac:dyDescent="0.2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 s="2">
        <v>126111.61</v>
      </c>
      <c r="H5397">
        <v>1</v>
      </c>
      <c r="I5397">
        <v>0</v>
      </c>
      <c r="J5397">
        <v>1</v>
      </c>
      <c r="K5397" s="1">
        <v>133961.19</v>
      </c>
      <c r="L5397">
        <v>0</v>
      </c>
      <c r="M5397">
        <v>2</v>
      </c>
      <c r="N5397">
        <v>1662</v>
      </c>
      <c r="O5397">
        <v>2</v>
      </c>
      <c r="P5397">
        <v>125</v>
      </c>
      <c r="Q5397">
        <v>1</v>
      </c>
      <c r="R5397">
        <v>3324</v>
      </c>
      <c r="S5397" t="str" cm="1">
        <f t="array" ref="S5397">_xlfn.IFS(E5400&lt;30,"18-29",E5400&lt;45,"30-44",TRUE,"45+")</f>
        <v>30-44</v>
      </c>
      <c r="T5397" t="str" cm="1">
        <f t="array" ref="T5397">_xlfn.IFS(F5397&lt;=2,"0-2 Years",F5397&lt;=5,"3-5 Years",F5397&lt;=8,"6-8 Years",TRUE,"9-10 Years")</f>
        <v>3-5 Years</v>
      </c>
      <c r="U5397" t="str" cm="1">
        <f t="array" ref="U5397">_xlfn.IFS(P5397&gt;60,"High Risk",P5397&gt;30,"Medium Risk",TRUE,"Low Risk")</f>
        <v>High Risk</v>
      </c>
      <c r="V5397">
        <f t="shared" si="84"/>
        <v>3</v>
      </c>
    </row>
    <row r="5398" spans="1:22" hidden="1" x14ac:dyDescent="0.2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 s="2">
        <v>161651.37</v>
      </c>
      <c r="H5398">
        <v>2</v>
      </c>
      <c r="I5398">
        <v>1</v>
      </c>
      <c r="J5398">
        <v>1</v>
      </c>
      <c r="K5398" s="1">
        <v>131753.97</v>
      </c>
      <c r="L5398">
        <v>0</v>
      </c>
      <c r="M5398">
        <v>14</v>
      </c>
      <c r="N5398">
        <v>1004</v>
      </c>
      <c r="O5398">
        <v>2</v>
      </c>
      <c r="P5398">
        <v>149</v>
      </c>
      <c r="Q5398">
        <v>0.14285714285714285</v>
      </c>
      <c r="R5398">
        <v>14056</v>
      </c>
      <c r="S5398" t="str" cm="1">
        <f t="array" ref="S5398">_xlfn.IFS(E5401&lt;30,"18-29",E5401&lt;45,"30-44",TRUE,"45+")</f>
        <v>30-44</v>
      </c>
      <c r="T5398" t="str" cm="1">
        <f t="array" ref="T5398">_xlfn.IFS(F5398&lt;=2,"0-2 Years",F5398&lt;=5,"3-5 Years",F5398&lt;=8,"6-8 Years",TRUE,"9-10 Years")</f>
        <v>9-10 Years</v>
      </c>
      <c r="U5398" t="str" cm="1">
        <f t="array" ref="U5398">_xlfn.IFS(P5398&gt;60,"High Risk",P5398&gt;30,"Medium Risk",TRUE,"Low Risk")</f>
        <v>High Risk</v>
      </c>
      <c r="V5398">
        <f t="shared" si="84"/>
        <v>0</v>
      </c>
    </row>
    <row r="5399" spans="1:22" hidden="1" x14ac:dyDescent="0.2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 s="2">
        <v>142856.95000000001</v>
      </c>
      <c r="H5399">
        <v>2</v>
      </c>
      <c r="I5399">
        <v>0</v>
      </c>
      <c r="J5399">
        <v>0</v>
      </c>
      <c r="K5399" s="1">
        <v>38019.74</v>
      </c>
      <c r="L5399">
        <v>0</v>
      </c>
      <c r="M5399">
        <v>24</v>
      </c>
      <c r="N5399">
        <v>1288</v>
      </c>
      <c r="O5399">
        <v>1</v>
      </c>
      <c r="P5399">
        <v>28</v>
      </c>
      <c r="Q5399">
        <v>4.1666666666666664E-2</v>
      </c>
      <c r="R5399">
        <v>30912</v>
      </c>
      <c r="S5399" t="str" cm="1">
        <f t="array" ref="S5399">_xlfn.IFS(E5402&lt;30,"18-29",E5402&lt;45,"30-44",TRUE,"45+")</f>
        <v>30-44</v>
      </c>
      <c r="T5399" t="str" cm="1">
        <f t="array" ref="T5399">_xlfn.IFS(F5399&lt;=2,"0-2 Years",F5399&lt;=5,"3-5 Years",F5399&lt;=8,"6-8 Years",TRUE,"9-10 Years")</f>
        <v>6-8 Years</v>
      </c>
      <c r="U5399" t="str" cm="1">
        <f t="array" ref="U5399">_xlfn.IFS(P5399&gt;60,"High Risk",P5399&gt;30,"Medium Risk",TRUE,"Low Risk")</f>
        <v>Low Risk</v>
      </c>
      <c r="V5399">
        <f t="shared" si="84"/>
        <v>3</v>
      </c>
    </row>
    <row r="5400" spans="1:22" hidden="1" x14ac:dyDescent="0.2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 s="2">
        <v>111100.98</v>
      </c>
      <c r="H5400">
        <v>1</v>
      </c>
      <c r="I5400">
        <v>1</v>
      </c>
      <c r="J5400">
        <v>1</v>
      </c>
      <c r="K5400" s="1">
        <v>28144.07</v>
      </c>
      <c r="L5400">
        <v>1</v>
      </c>
      <c r="M5400">
        <v>6</v>
      </c>
      <c r="N5400">
        <v>1195</v>
      </c>
      <c r="O5400">
        <v>3</v>
      </c>
      <c r="P5400">
        <v>153</v>
      </c>
      <c r="Q5400">
        <v>0.5</v>
      </c>
      <c r="R5400">
        <v>7170</v>
      </c>
      <c r="S5400" t="str" cm="1">
        <f t="array" ref="S5400">_xlfn.IFS(E5403&lt;30,"18-29",E5403&lt;45,"30-44",TRUE,"45+")</f>
        <v>45+</v>
      </c>
      <c r="T5400" t="str" cm="1">
        <f t="array" ref="T5400">_xlfn.IFS(F5400&lt;=2,"0-2 Years",F5400&lt;=5,"3-5 Years",F5400&lt;=8,"6-8 Years",TRUE,"9-10 Years")</f>
        <v>3-5 Years</v>
      </c>
      <c r="U5400" t="str" cm="1">
        <f t="array" ref="U5400">_xlfn.IFS(P5400&gt;60,"High Risk",P5400&gt;30,"Medium Risk",TRUE,"Low Risk")</f>
        <v>High Risk</v>
      </c>
      <c r="V5400">
        <f t="shared" si="84"/>
        <v>2</v>
      </c>
    </row>
    <row r="5401" spans="1:22" hidden="1" x14ac:dyDescent="0.2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 s="2">
        <v>102918.38</v>
      </c>
      <c r="H5401">
        <v>1</v>
      </c>
      <c r="I5401">
        <v>1</v>
      </c>
      <c r="J5401">
        <v>1</v>
      </c>
      <c r="K5401" s="1">
        <v>45959.86</v>
      </c>
      <c r="L5401">
        <v>0</v>
      </c>
      <c r="M5401">
        <v>25</v>
      </c>
      <c r="N5401">
        <v>1282</v>
      </c>
      <c r="O5401">
        <v>8</v>
      </c>
      <c r="P5401">
        <v>34</v>
      </c>
      <c r="Q5401">
        <v>0.32</v>
      </c>
      <c r="R5401">
        <v>32050</v>
      </c>
      <c r="S5401" t="str" cm="1">
        <f t="array" ref="S5401">_xlfn.IFS(E5404&lt;30,"18-29",E5404&lt;45,"30-44",TRUE,"45+")</f>
        <v>30-44</v>
      </c>
      <c r="T5401" t="str" cm="1">
        <f t="array" ref="T5401">_xlfn.IFS(F5401&lt;=2,"0-2 Years",F5401&lt;=5,"3-5 Years",F5401&lt;=8,"6-8 Years",TRUE,"9-10 Years")</f>
        <v>6-8 Years</v>
      </c>
      <c r="U5401" t="str" cm="1">
        <f t="array" ref="U5401">_xlfn.IFS(P5401&gt;60,"High Risk",P5401&gt;30,"Medium Risk",TRUE,"Low Risk")</f>
        <v>Medium Risk</v>
      </c>
      <c r="V5401">
        <f t="shared" si="84"/>
        <v>2</v>
      </c>
    </row>
    <row r="5402" spans="1:22" x14ac:dyDescent="0.2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 s="2">
        <v>0</v>
      </c>
      <c r="H5402">
        <v>2</v>
      </c>
      <c r="I5402">
        <v>1</v>
      </c>
      <c r="J5402">
        <v>0</v>
      </c>
      <c r="K5402" s="1">
        <v>189528.72</v>
      </c>
      <c r="L5402">
        <v>0</v>
      </c>
      <c r="M5402">
        <v>1</v>
      </c>
      <c r="N5402">
        <v>275</v>
      </c>
      <c r="O5402">
        <v>3</v>
      </c>
      <c r="P5402">
        <v>3</v>
      </c>
      <c r="Q5402">
        <v>1</v>
      </c>
      <c r="R5402">
        <v>275</v>
      </c>
      <c r="S5402" t="str" cm="1">
        <f t="array" ref="S5402">_xlfn.IFS(E5405&lt;30,"18-29",E5405&lt;45,"30-44",TRUE,"45+")</f>
        <v>18-29</v>
      </c>
      <c r="T5402" t="str" cm="1">
        <f t="array" ref="T5402">_xlfn.IFS(F5402&lt;=2,"0-2 Years",F5402&lt;=5,"3-5 Years",F5402&lt;=8,"6-8 Years",TRUE,"9-10 Years")</f>
        <v>3-5 Years</v>
      </c>
      <c r="U5402" t="str" cm="1">
        <f t="array" ref="U5402">_xlfn.IFS(P5402&gt;60,"High Risk",P5402&gt;30,"Medium Risk",TRUE,"Low Risk")</f>
        <v>Low Risk</v>
      </c>
      <c r="V5402">
        <f t="shared" si="84"/>
        <v>6</v>
      </c>
    </row>
    <row r="5403" spans="1:22" x14ac:dyDescent="0.2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 s="2">
        <v>0</v>
      </c>
      <c r="H5403">
        <v>2</v>
      </c>
      <c r="I5403">
        <v>1</v>
      </c>
      <c r="J5403">
        <v>0</v>
      </c>
      <c r="K5403" s="1">
        <v>170481.98</v>
      </c>
      <c r="L5403">
        <v>0</v>
      </c>
      <c r="M5403">
        <v>7</v>
      </c>
      <c r="N5403">
        <v>4634</v>
      </c>
      <c r="O5403">
        <v>0</v>
      </c>
      <c r="P5403">
        <v>86</v>
      </c>
      <c r="Q5403">
        <v>0</v>
      </c>
      <c r="R5403">
        <v>32438</v>
      </c>
      <c r="S5403" t="str" cm="1">
        <f t="array" ref="S5403">_xlfn.IFS(E5406&lt;30,"18-29",E5406&lt;45,"30-44",TRUE,"45+")</f>
        <v>30-44</v>
      </c>
      <c r="T5403" t="str" cm="1">
        <f t="array" ref="T5403">_xlfn.IFS(F5403&lt;=2,"0-2 Years",F5403&lt;=5,"3-5 Years",F5403&lt;=8,"6-8 Years",TRUE,"9-10 Years")</f>
        <v>9-10 Years</v>
      </c>
      <c r="U5403" t="str" cm="1">
        <f t="array" ref="U5403">_xlfn.IFS(P5403&gt;60,"High Risk",P5403&gt;30,"Medium Risk",TRUE,"Low Risk")</f>
        <v>High Risk</v>
      </c>
      <c r="V5403">
        <f t="shared" si="84"/>
        <v>7</v>
      </c>
    </row>
    <row r="5404" spans="1:22" x14ac:dyDescent="0.2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 s="2">
        <v>0</v>
      </c>
      <c r="H5404">
        <v>2</v>
      </c>
      <c r="I5404">
        <v>1</v>
      </c>
      <c r="J5404">
        <v>0</v>
      </c>
      <c r="K5404" s="1">
        <v>94845.45</v>
      </c>
      <c r="L5404">
        <v>0</v>
      </c>
      <c r="M5404">
        <v>19</v>
      </c>
      <c r="N5404">
        <v>3853</v>
      </c>
      <c r="O5404">
        <v>9</v>
      </c>
      <c r="P5404">
        <v>98</v>
      </c>
      <c r="Q5404">
        <v>0.47368421052631576</v>
      </c>
      <c r="R5404">
        <v>73207</v>
      </c>
      <c r="S5404" t="str" cm="1">
        <f t="array" ref="S5404">_xlfn.IFS(E5407&lt;30,"18-29",E5407&lt;45,"30-44",TRUE,"45+")</f>
        <v>45+</v>
      </c>
      <c r="T5404" t="str" cm="1">
        <f t="array" ref="T5404">_xlfn.IFS(F5404&lt;=2,"0-2 Years",F5404&lt;=5,"3-5 Years",F5404&lt;=8,"6-8 Years",TRUE,"9-10 Years")</f>
        <v>3-5 Years</v>
      </c>
      <c r="U5404" t="str" cm="1">
        <f t="array" ref="U5404">_xlfn.IFS(P5404&gt;60,"High Risk",P5404&gt;30,"Medium Risk",TRUE,"Low Risk")</f>
        <v>High Risk</v>
      </c>
      <c r="V5404">
        <f t="shared" si="84"/>
        <v>6</v>
      </c>
    </row>
    <row r="5405" spans="1:22" hidden="1" x14ac:dyDescent="0.2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 s="2">
        <v>125265.61</v>
      </c>
      <c r="H5405">
        <v>1</v>
      </c>
      <c r="I5405">
        <v>1</v>
      </c>
      <c r="J5405">
        <v>1</v>
      </c>
      <c r="K5405" s="1">
        <v>161253.07999999999</v>
      </c>
      <c r="L5405">
        <v>0</v>
      </c>
      <c r="M5405">
        <v>24</v>
      </c>
      <c r="N5405">
        <v>2351</v>
      </c>
      <c r="O5405">
        <v>2</v>
      </c>
      <c r="P5405">
        <v>99</v>
      </c>
      <c r="Q5405">
        <v>8.3333333333333329E-2</v>
      </c>
      <c r="R5405">
        <v>56424</v>
      </c>
      <c r="S5405" t="str" cm="1">
        <f t="array" ref="S5405">_xlfn.IFS(E5408&lt;30,"18-29",E5408&lt;45,"30-44",TRUE,"45+")</f>
        <v>45+</v>
      </c>
      <c r="T5405" t="str" cm="1">
        <f t="array" ref="T5405">_xlfn.IFS(F5405&lt;=2,"0-2 Years",F5405&lt;=5,"3-5 Years",F5405&lt;=8,"6-8 Years",TRUE,"9-10 Years")</f>
        <v>6-8 Years</v>
      </c>
      <c r="U5405" t="str" cm="1">
        <f t="array" ref="U5405">_xlfn.IFS(P5405&gt;60,"High Risk",P5405&gt;30,"Medium Risk",TRUE,"Low Risk")</f>
        <v>High Risk</v>
      </c>
      <c r="V5405">
        <f t="shared" si="84"/>
        <v>2</v>
      </c>
    </row>
    <row r="5406" spans="1:22" hidden="1" x14ac:dyDescent="0.2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 s="2">
        <v>82500.28</v>
      </c>
      <c r="H5406">
        <v>1</v>
      </c>
      <c r="I5406">
        <v>1</v>
      </c>
      <c r="J5406">
        <v>1</v>
      </c>
      <c r="K5406" s="1">
        <v>115260.72</v>
      </c>
      <c r="L5406">
        <v>0</v>
      </c>
      <c r="M5406">
        <v>9</v>
      </c>
      <c r="N5406">
        <v>4473</v>
      </c>
      <c r="O5406">
        <v>7</v>
      </c>
      <c r="P5406">
        <v>163</v>
      </c>
      <c r="Q5406">
        <v>0.77777777777777779</v>
      </c>
      <c r="R5406">
        <v>40257</v>
      </c>
      <c r="S5406" t="str" cm="1">
        <f t="array" ref="S5406">_xlfn.IFS(E5409&lt;30,"18-29",E5409&lt;45,"30-44",TRUE,"45+")</f>
        <v>30-44</v>
      </c>
      <c r="T5406" t="str" cm="1">
        <f t="array" ref="T5406">_xlfn.IFS(F5406&lt;=2,"0-2 Years",F5406&lt;=5,"3-5 Years",F5406&lt;=8,"6-8 Years",TRUE,"9-10 Years")</f>
        <v>3-5 Years</v>
      </c>
      <c r="U5406" t="str" cm="1">
        <f t="array" ref="U5406">_xlfn.IFS(P5406&gt;60,"High Risk",P5406&gt;30,"Medium Risk",TRUE,"Low Risk")</f>
        <v>High Risk</v>
      </c>
      <c r="V5406">
        <f t="shared" si="84"/>
        <v>2</v>
      </c>
    </row>
    <row r="5407" spans="1:22" hidden="1" x14ac:dyDescent="0.2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 s="2">
        <v>175754.87</v>
      </c>
      <c r="H5407">
        <v>2</v>
      </c>
      <c r="I5407">
        <v>1</v>
      </c>
      <c r="J5407">
        <v>1</v>
      </c>
      <c r="K5407" s="1">
        <v>60721.4</v>
      </c>
      <c r="L5407">
        <v>0</v>
      </c>
      <c r="M5407">
        <v>14</v>
      </c>
      <c r="N5407">
        <v>4446</v>
      </c>
      <c r="O5407">
        <v>4</v>
      </c>
      <c r="P5407">
        <v>99</v>
      </c>
      <c r="Q5407">
        <v>0.2857142857142857</v>
      </c>
      <c r="R5407">
        <v>62244</v>
      </c>
      <c r="S5407" t="str" cm="1">
        <f t="array" ref="S5407">_xlfn.IFS(E5410&lt;30,"18-29",E5410&lt;45,"30-44",TRUE,"45+")</f>
        <v>45+</v>
      </c>
      <c r="T5407" t="str" cm="1">
        <f t="array" ref="T5407">_xlfn.IFS(F5407&lt;=2,"0-2 Years",F5407&lt;=5,"3-5 Years",F5407&lt;=8,"6-8 Years",TRUE,"9-10 Years")</f>
        <v>0-2 Years</v>
      </c>
      <c r="U5407" t="str" cm="1">
        <f t="array" ref="U5407">_xlfn.IFS(P5407&gt;60,"High Risk",P5407&gt;30,"Medium Risk",TRUE,"Low Risk")</f>
        <v>High Risk</v>
      </c>
      <c r="V5407">
        <f t="shared" si="84"/>
        <v>2</v>
      </c>
    </row>
    <row r="5408" spans="1:22" x14ac:dyDescent="0.2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 s="2">
        <v>109387.33</v>
      </c>
      <c r="H5408">
        <v>1</v>
      </c>
      <c r="I5408">
        <v>0</v>
      </c>
      <c r="J5408">
        <v>0</v>
      </c>
      <c r="K5408" s="1">
        <v>121365.45</v>
      </c>
      <c r="L5408">
        <v>0</v>
      </c>
      <c r="M5408">
        <v>8</v>
      </c>
      <c r="N5408">
        <v>2904</v>
      </c>
      <c r="O5408">
        <v>4</v>
      </c>
      <c r="P5408">
        <v>117</v>
      </c>
      <c r="Q5408">
        <v>0.5</v>
      </c>
      <c r="R5408">
        <v>23232</v>
      </c>
      <c r="S5408" t="str" cm="1">
        <f t="array" ref="S5408">_xlfn.IFS(E5411&lt;30,"18-29",E5411&lt;45,"30-44",TRUE,"45+")</f>
        <v>18-29</v>
      </c>
      <c r="T5408" t="str" cm="1">
        <f t="array" ref="T5408">_xlfn.IFS(F5408&lt;=2,"0-2 Years",F5408&lt;=5,"3-5 Years",F5408&lt;=8,"6-8 Years",TRUE,"9-10 Years")</f>
        <v>6-8 Years</v>
      </c>
      <c r="U5408" t="str" cm="1">
        <f t="array" ref="U5408">_xlfn.IFS(P5408&gt;60,"High Risk",P5408&gt;30,"Medium Risk",TRUE,"Low Risk")</f>
        <v>High Risk</v>
      </c>
      <c r="V5408">
        <f t="shared" si="84"/>
        <v>6</v>
      </c>
    </row>
    <row r="5409" spans="1:22" hidden="1" x14ac:dyDescent="0.2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 s="2">
        <v>100443.36</v>
      </c>
      <c r="H5409">
        <v>2</v>
      </c>
      <c r="I5409">
        <v>0</v>
      </c>
      <c r="J5409">
        <v>1</v>
      </c>
      <c r="K5409" s="1">
        <v>101693.73</v>
      </c>
      <c r="L5409">
        <v>0</v>
      </c>
      <c r="M5409">
        <v>16</v>
      </c>
      <c r="N5409">
        <v>1961</v>
      </c>
      <c r="O5409">
        <v>10</v>
      </c>
      <c r="P5409">
        <v>31</v>
      </c>
      <c r="Q5409">
        <v>0.625</v>
      </c>
      <c r="R5409">
        <v>31376</v>
      </c>
      <c r="S5409" t="str" cm="1">
        <f t="array" ref="S5409">_xlfn.IFS(E5412&lt;30,"18-29",E5412&lt;45,"30-44",TRUE,"45+")</f>
        <v>18-29</v>
      </c>
      <c r="T5409" t="str" cm="1">
        <f t="array" ref="T5409">_xlfn.IFS(F5409&lt;=2,"0-2 Years",F5409&lt;=5,"3-5 Years",F5409&lt;=8,"6-8 Years",TRUE,"9-10 Years")</f>
        <v>0-2 Years</v>
      </c>
      <c r="U5409" t="str" cm="1">
        <f t="array" ref="U5409">_xlfn.IFS(P5409&gt;60,"High Risk",P5409&gt;30,"Medium Risk",TRUE,"Low Risk")</f>
        <v>Medium Risk</v>
      </c>
      <c r="V5409">
        <f t="shared" si="84"/>
        <v>1</v>
      </c>
    </row>
    <row r="5410" spans="1:22" hidden="1" x14ac:dyDescent="0.2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 s="2">
        <v>83102.720000000001</v>
      </c>
      <c r="H5410">
        <v>2</v>
      </c>
      <c r="I5410">
        <v>1</v>
      </c>
      <c r="J5410">
        <v>1</v>
      </c>
      <c r="K5410" s="1">
        <v>54132.93</v>
      </c>
      <c r="L5410">
        <v>0</v>
      </c>
      <c r="M5410">
        <v>3</v>
      </c>
      <c r="N5410">
        <v>492</v>
      </c>
      <c r="O5410">
        <v>1</v>
      </c>
      <c r="P5410">
        <v>78</v>
      </c>
      <c r="Q5410">
        <v>0.33333333333333331</v>
      </c>
      <c r="R5410">
        <v>1476</v>
      </c>
      <c r="S5410" t="str" cm="1">
        <f t="array" ref="S5410">_xlfn.IFS(E5413&lt;30,"18-29",E5413&lt;45,"30-44",TRUE,"45+")</f>
        <v>30-44</v>
      </c>
      <c r="T5410" t="str" cm="1">
        <f t="array" ref="T5410">_xlfn.IFS(F5410&lt;=2,"0-2 Years",F5410&lt;=5,"3-5 Years",F5410&lt;=8,"6-8 Years",TRUE,"9-10 Years")</f>
        <v>0-2 Years</v>
      </c>
      <c r="U5410" t="str" cm="1">
        <f t="array" ref="U5410">_xlfn.IFS(P5410&gt;60,"High Risk",P5410&gt;30,"Medium Risk",TRUE,"Low Risk")</f>
        <v>High Risk</v>
      </c>
      <c r="V5410">
        <f t="shared" si="84"/>
        <v>2</v>
      </c>
    </row>
    <row r="5411" spans="1:22" hidden="1" x14ac:dyDescent="0.2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 s="2">
        <v>0</v>
      </c>
      <c r="H5411">
        <v>1</v>
      </c>
      <c r="I5411">
        <v>1</v>
      </c>
      <c r="J5411">
        <v>1</v>
      </c>
      <c r="K5411" s="1">
        <v>10666.05</v>
      </c>
      <c r="L5411">
        <v>0</v>
      </c>
      <c r="M5411">
        <v>26</v>
      </c>
      <c r="N5411">
        <v>4633</v>
      </c>
      <c r="O5411">
        <v>1</v>
      </c>
      <c r="P5411">
        <v>103</v>
      </c>
      <c r="Q5411">
        <v>3.8461538461538464E-2</v>
      </c>
      <c r="R5411">
        <v>120458</v>
      </c>
      <c r="S5411" t="str" cm="1">
        <f t="array" ref="S5411">_xlfn.IFS(E5414&lt;30,"18-29",E5414&lt;45,"30-44",TRUE,"45+")</f>
        <v>45+</v>
      </c>
      <c r="T5411" t="str" cm="1">
        <f t="array" ref="T5411">_xlfn.IFS(F5411&lt;=2,"0-2 Years",F5411&lt;=5,"3-5 Years",F5411&lt;=8,"6-8 Years",TRUE,"9-10 Years")</f>
        <v>6-8 Years</v>
      </c>
      <c r="U5411" t="str" cm="1">
        <f t="array" ref="U5411">_xlfn.IFS(P5411&gt;60,"High Risk",P5411&gt;30,"Medium Risk",TRUE,"Low Risk")</f>
        <v>High Risk</v>
      </c>
      <c r="V5411">
        <f t="shared" si="84"/>
        <v>5</v>
      </c>
    </row>
    <row r="5412" spans="1:22" x14ac:dyDescent="0.2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 s="2">
        <v>0</v>
      </c>
      <c r="H5412">
        <v>2</v>
      </c>
      <c r="I5412">
        <v>1</v>
      </c>
      <c r="J5412">
        <v>0</v>
      </c>
      <c r="K5412" s="1">
        <v>41227.67</v>
      </c>
      <c r="L5412">
        <v>0</v>
      </c>
      <c r="M5412">
        <v>2</v>
      </c>
      <c r="N5412">
        <v>1298</v>
      </c>
      <c r="O5412">
        <v>10</v>
      </c>
      <c r="P5412">
        <v>25</v>
      </c>
      <c r="Q5412">
        <v>1</v>
      </c>
      <c r="R5412">
        <v>2596</v>
      </c>
      <c r="S5412" t="str" cm="1">
        <f t="array" ref="S5412">_xlfn.IFS(E5415&lt;30,"18-29",E5415&lt;45,"30-44",TRUE,"45+")</f>
        <v>30-44</v>
      </c>
      <c r="T5412" t="str" cm="1">
        <f t="array" ref="T5412">_xlfn.IFS(F5412&lt;=2,"0-2 Years",F5412&lt;=5,"3-5 Years",F5412&lt;=8,"6-8 Years",TRUE,"9-10 Years")</f>
        <v>3-5 Years</v>
      </c>
      <c r="U5412" t="str" cm="1">
        <f t="array" ref="U5412">_xlfn.IFS(P5412&gt;60,"High Risk",P5412&gt;30,"Medium Risk",TRUE,"Low Risk")</f>
        <v>Low Risk</v>
      </c>
      <c r="V5412">
        <f t="shared" si="84"/>
        <v>6</v>
      </c>
    </row>
    <row r="5413" spans="1:22" x14ac:dyDescent="0.2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 s="2">
        <v>0</v>
      </c>
      <c r="H5413">
        <v>2</v>
      </c>
      <c r="I5413">
        <v>1</v>
      </c>
      <c r="J5413">
        <v>0</v>
      </c>
      <c r="K5413" s="1">
        <v>10712.82</v>
      </c>
      <c r="L5413">
        <v>0</v>
      </c>
      <c r="M5413">
        <v>24</v>
      </c>
      <c r="N5413">
        <v>4797</v>
      </c>
      <c r="O5413">
        <v>5</v>
      </c>
      <c r="P5413">
        <v>60</v>
      </c>
      <c r="Q5413">
        <v>0.20833333333333334</v>
      </c>
      <c r="R5413">
        <v>115128</v>
      </c>
      <c r="S5413" t="str" cm="1">
        <f t="array" ref="S5413">_xlfn.IFS(E5416&lt;30,"18-29",E5416&lt;45,"30-44",TRUE,"45+")</f>
        <v>30-44</v>
      </c>
      <c r="T5413" t="str" cm="1">
        <f t="array" ref="T5413">_xlfn.IFS(F5413&lt;=2,"0-2 Years",F5413&lt;=5,"3-5 Years",F5413&lt;=8,"6-8 Years",TRUE,"9-10 Years")</f>
        <v>6-8 Years</v>
      </c>
      <c r="U5413" t="str" cm="1">
        <f t="array" ref="U5413">_xlfn.IFS(P5413&gt;60,"High Risk",P5413&gt;30,"Medium Risk",TRUE,"Low Risk")</f>
        <v>Medium Risk</v>
      </c>
      <c r="V5413">
        <f t="shared" si="84"/>
        <v>6</v>
      </c>
    </row>
    <row r="5414" spans="1:22" x14ac:dyDescent="0.2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 s="2">
        <v>115290.27</v>
      </c>
      <c r="H5414">
        <v>1</v>
      </c>
      <c r="I5414">
        <v>0</v>
      </c>
      <c r="J5414">
        <v>0</v>
      </c>
      <c r="K5414" s="1">
        <v>98912.69</v>
      </c>
      <c r="L5414">
        <v>1</v>
      </c>
      <c r="M5414">
        <v>20</v>
      </c>
      <c r="N5414">
        <v>4354</v>
      </c>
      <c r="O5414">
        <v>0</v>
      </c>
      <c r="P5414">
        <v>158</v>
      </c>
      <c r="Q5414">
        <v>0</v>
      </c>
      <c r="R5414">
        <v>87080</v>
      </c>
      <c r="S5414" t="str" cm="1">
        <f t="array" ref="S5414">_xlfn.IFS(E5417&lt;30,"18-29",E5417&lt;45,"30-44",TRUE,"45+")</f>
        <v>18-29</v>
      </c>
      <c r="T5414" t="str" cm="1">
        <f t="array" ref="T5414">_xlfn.IFS(F5414&lt;=2,"0-2 Years",F5414&lt;=5,"3-5 Years",F5414&lt;=8,"6-8 Years",TRUE,"9-10 Years")</f>
        <v>0-2 Years</v>
      </c>
      <c r="U5414" t="str" cm="1">
        <f t="array" ref="U5414">_xlfn.IFS(P5414&gt;60,"High Risk",P5414&gt;30,"Medium Risk",TRUE,"Low Risk")</f>
        <v>High Risk</v>
      </c>
      <c r="V5414">
        <f t="shared" si="84"/>
        <v>7</v>
      </c>
    </row>
    <row r="5415" spans="1:22" x14ac:dyDescent="0.2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 s="2">
        <v>0</v>
      </c>
      <c r="H5415">
        <v>2</v>
      </c>
      <c r="I5415">
        <v>1</v>
      </c>
      <c r="J5415">
        <v>0</v>
      </c>
      <c r="K5415" s="1">
        <v>197202.48</v>
      </c>
      <c r="L5415">
        <v>0</v>
      </c>
      <c r="M5415">
        <v>4</v>
      </c>
      <c r="N5415">
        <v>1021</v>
      </c>
      <c r="O5415">
        <v>6</v>
      </c>
      <c r="P5415">
        <v>66</v>
      </c>
      <c r="Q5415">
        <v>1</v>
      </c>
      <c r="R5415">
        <v>4084</v>
      </c>
      <c r="S5415" t="str" cm="1">
        <f t="array" ref="S5415">_xlfn.IFS(E5418&lt;30,"18-29",E5418&lt;45,"30-44",TRUE,"45+")</f>
        <v>45+</v>
      </c>
      <c r="T5415" t="str" cm="1">
        <f t="array" ref="T5415">_xlfn.IFS(F5415&lt;=2,"0-2 Years",F5415&lt;=5,"3-5 Years",F5415&lt;=8,"6-8 Years",TRUE,"9-10 Years")</f>
        <v>6-8 Years</v>
      </c>
      <c r="U5415" t="str" cm="1">
        <f t="array" ref="U5415">_xlfn.IFS(P5415&gt;60,"High Risk",P5415&gt;30,"Medium Risk",TRUE,"Low Risk")</f>
        <v>High Risk</v>
      </c>
      <c r="V5415">
        <f t="shared" si="84"/>
        <v>6</v>
      </c>
    </row>
    <row r="5416" spans="1:22" hidden="1" x14ac:dyDescent="0.2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 s="2">
        <v>140197.71</v>
      </c>
      <c r="H5416">
        <v>2</v>
      </c>
      <c r="I5416">
        <v>1</v>
      </c>
      <c r="J5416">
        <v>0</v>
      </c>
      <c r="K5416" s="1">
        <v>150720.39000000001</v>
      </c>
      <c r="L5416">
        <v>0</v>
      </c>
      <c r="M5416">
        <v>8</v>
      </c>
      <c r="N5416">
        <v>2844</v>
      </c>
      <c r="O5416">
        <v>9</v>
      </c>
      <c r="P5416">
        <v>52</v>
      </c>
      <c r="Q5416">
        <v>1</v>
      </c>
      <c r="R5416">
        <v>22752</v>
      </c>
      <c r="S5416" t="str" cm="1">
        <f t="array" ref="S5416">_xlfn.IFS(E5419&lt;30,"18-29",E5419&lt;45,"30-44",TRUE,"45+")</f>
        <v>30-44</v>
      </c>
      <c r="T5416" t="str" cm="1">
        <f t="array" ref="T5416">_xlfn.IFS(F5416&lt;=2,"0-2 Years",F5416&lt;=5,"3-5 Years",F5416&lt;=8,"6-8 Years",TRUE,"9-10 Years")</f>
        <v>0-2 Years</v>
      </c>
      <c r="U5416" t="str" cm="1">
        <f t="array" ref="U5416">_xlfn.IFS(P5416&gt;60,"High Risk",P5416&gt;30,"Medium Risk",TRUE,"Low Risk")</f>
        <v>Medium Risk</v>
      </c>
      <c r="V5416">
        <f t="shared" si="84"/>
        <v>4</v>
      </c>
    </row>
    <row r="5417" spans="1:22" hidden="1" x14ac:dyDescent="0.2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 s="2">
        <v>105245.34</v>
      </c>
      <c r="H5417">
        <v>1</v>
      </c>
      <c r="I5417">
        <v>0</v>
      </c>
      <c r="J5417">
        <v>1</v>
      </c>
      <c r="K5417" s="1">
        <v>74780.13</v>
      </c>
      <c r="L5417">
        <v>0</v>
      </c>
      <c r="M5417">
        <v>6</v>
      </c>
      <c r="N5417">
        <v>3109</v>
      </c>
      <c r="O5417">
        <v>3</v>
      </c>
      <c r="P5417">
        <v>61</v>
      </c>
      <c r="Q5417">
        <v>0.5</v>
      </c>
      <c r="R5417">
        <v>18654</v>
      </c>
      <c r="S5417" t="str" cm="1">
        <f t="array" ref="S5417">_xlfn.IFS(E5420&lt;30,"18-29",E5420&lt;45,"30-44",TRUE,"45+")</f>
        <v>30-44</v>
      </c>
      <c r="T5417" t="str" cm="1">
        <f t="array" ref="T5417">_xlfn.IFS(F5417&lt;=2,"0-2 Years",F5417&lt;=5,"3-5 Years",F5417&lt;=8,"6-8 Years",TRUE,"9-10 Years")</f>
        <v>0-2 Years</v>
      </c>
      <c r="U5417" t="str" cm="1">
        <f t="array" ref="U5417">_xlfn.IFS(P5417&gt;60,"High Risk",P5417&gt;30,"Medium Risk",TRUE,"Low Risk")</f>
        <v>High Risk</v>
      </c>
      <c r="V5417">
        <f t="shared" si="84"/>
        <v>3</v>
      </c>
    </row>
    <row r="5418" spans="1:22" hidden="1" x14ac:dyDescent="0.2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 s="2">
        <v>0</v>
      </c>
      <c r="H5418">
        <v>2</v>
      </c>
      <c r="I5418">
        <v>0</v>
      </c>
      <c r="J5418">
        <v>1</v>
      </c>
      <c r="K5418" s="1">
        <v>79377.45</v>
      </c>
      <c r="L5418">
        <v>0</v>
      </c>
      <c r="M5418">
        <v>9</v>
      </c>
      <c r="N5418">
        <v>1343</v>
      </c>
      <c r="O5418">
        <v>1</v>
      </c>
      <c r="P5418">
        <v>129</v>
      </c>
      <c r="Q5418">
        <v>0.1111111111111111</v>
      </c>
      <c r="R5418">
        <v>12087</v>
      </c>
      <c r="S5418" t="str" cm="1">
        <f t="array" ref="S5418">_xlfn.IFS(E5421&lt;30,"18-29",E5421&lt;45,"30-44",TRUE,"45+")</f>
        <v>45+</v>
      </c>
      <c r="T5418" t="str" cm="1">
        <f t="array" ref="T5418">_xlfn.IFS(F5418&lt;=2,"0-2 Years",F5418&lt;=5,"3-5 Years",F5418&lt;=8,"6-8 Years",TRUE,"9-10 Years")</f>
        <v>6-8 Years</v>
      </c>
      <c r="U5418" t="str" cm="1">
        <f t="array" ref="U5418">_xlfn.IFS(P5418&gt;60,"High Risk",P5418&gt;30,"Medium Risk",TRUE,"Low Risk")</f>
        <v>High Risk</v>
      </c>
      <c r="V5418">
        <f t="shared" si="84"/>
        <v>4</v>
      </c>
    </row>
    <row r="5419" spans="1:22" hidden="1" x14ac:dyDescent="0.2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 s="2">
        <v>0</v>
      </c>
      <c r="H5419">
        <v>2</v>
      </c>
      <c r="I5419">
        <v>1</v>
      </c>
      <c r="J5419">
        <v>1</v>
      </c>
      <c r="K5419" s="1">
        <v>8763.8700000000008</v>
      </c>
      <c r="L5419">
        <v>0</v>
      </c>
      <c r="M5419">
        <v>7</v>
      </c>
      <c r="N5419">
        <v>3359</v>
      </c>
      <c r="O5419">
        <v>9</v>
      </c>
      <c r="P5419">
        <v>51</v>
      </c>
      <c r="Q5419">
        <v>1</v>
      </c>
      <c r="R5419">
        <v>23513</v>
      </c>
      <c r="S5419" t="str" cm="1">
        <f t="array" ref="S5419">_xlfn.IFS(E5422&lt;30,"18-29",E5422&lt;45,"30-44",TRUE,"45+")</f>
        <v>18-29</v>
      </c>
      <c r="T5419" t="str" cm="1">
        <f t="array" ref="T5419">_xlfn.IFS(F5419&lt;=2,"0-2 Years",F5419&lt;=5,"3-5 Years",F5419&lt;=8,"6-8 Years",TRUE,"9-10 Years")</f>
        <v>0-2 Years</v>
      </c>
      <c r="U5419" t="str" cm="1">
        <f t="array" ref="U5419">_xlfn.IFS(P5419&gt;60,"High Risk",P5419&gt;30,"Medium Risk",TRUE,"Low Risk")</f>
        <v>Medium Risk</v>
      </c>
      <c r="V5419">
        <f t="shared" si="84"/>
        <v>4</v>
      </c>
    </row>
    <row r="5420" spans="1:22" hidden="1" x14ac:dyDescent="0.2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 s="2">
        <v>142296.13</v>
      </c>
      <c r="H5420">
        <v>1</v>
      </c>
      <c r="I5420">
        <v>0</v>
      </c>
      <c r="J5420">
        <v>1</v>
      </c>
      <c r="K5420" s="1">
        <v>177112.7</v>
      </c>
      <c r="L5420">
        <v>0</v>
      </c>
      <c r="M5420">
        <v>26</v>
      </c>
      <c r="N5420">
        <v>2983</v>
      </c>
      <c r="O5420">
        <v>9</v>
      </c>
      <c r="P5420">
        <v>33</v>
      </c>
      <c r="Q5420">
        <v>0.34615384615384615</v>
      </c>
      <c r="R5420">
        <v>77558</v>
      </c>
      <c r="S5420" t="str" cm="1">
        <f t="array" ref="S5420">_xlfn.IFS(E5423&lt;30,"18-29",E5423&lt;45,"30-44",TRUE,"45+")</f>
        <v>30-44</v>
      </c>
      <c r="T5420" t="str" cm="1">
        <f t="array" ref="T5420">_xlfn.IFS(F5420&lt;=2,"0-2 Years",F5420&lt;=5,"3-5 Years",F5420&lt;=8,"6-8 Years",TRUE,"9-10 Years")</f>
        <v>3-5 Years</v>
      </c>
      <c r="U5420" t="str" cm="1">
        <f t="array" ref="U5420">_xlfn.IFS(P5420&gt;60,"High Risk",P5420&gt;30,"Medium Risk",TRUE,"Low Risk")</f>
        <v>Medium Risk</v>
      </c>
      <c r="V5420">
        <f t="shared" si="84"/>
        <v>2</v>
      </c>
    </row>
    <row r="5421" spans="1:22" hidden="1" x14ac:dyDescent="0.2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 s="2">
        <v>99097.33</v>
      </c>
      <c r="H5421">
        <v>1</v>
      </c>
      <c r="I5421">
        <v>1</v>
      </c>
      <c r="J5421">
        <v>1</v>
      </c>
      <c r="K5421" s="1">
        <v>85016.639999999999</v>
      </c>
      <c r="L5421">
        <v>1</v>
      </c>
      <c r="M5421">
        <v>21</v>
      </c>
      <c r="N5421">
        <v>1971</v>
      </c>
      <c r="O5421">
        <v>3</v>
      </c>
      <c r="P5421">
        <v>137</v>
      </c>
      <c r="Q5421">
        <v>0.14285714285714285</v>
      </c>
      <c r="R5421">
        <v>41391</v>
      </c>
      <c r="S5421" t="str" cm="1">
        <f t="array" ref="S5421">_xlfn.IFS(E5424&lt;30,"18-29",E5424&lt;45,"30-44",TRUE,"45+")</f>
        <v>30-44</v>
      </c>
      <c r="T5421" t="str" cm="1">
        <f t="array" ref="T5421">_xlfn.IFS(F5421&lt;=2,"0-2 Years",F5421&lt;=5,"3-5 Years",F5421&lt;=8,"6-8 Years",TRUE,"9-10 Years")</f>
        <v>3-5 Years</v>
      </c>
      <c r="U5421" t="str" cm="1">
        <f t="array" ref="U5421">_xlfn.IFS(P5421&gt;60,"High Risk",P5421&gt;30,"Medium Risk",TRUE,"Low Risk")</f>
        <v>High Risk</v>
      </c>
      <c r="V5421">
        <f t="shared" si="84"/>
        <v>3</v>
      </c>
    </row>
    <row r="5422" spans="1:22" hidden="1" x14ac:dyDescent="0.2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 s="2">
        <v>171069.39</v>
      </c>
      <c r="H5422">
        <v>2</v>
      </c>
      <c r="I5422">
        <v>1</v>
      </c>
      <c r="J5422">
        <v>1</v>
      </c>
      <c r="K5422" s="1">
        <v>88689.4</v>
      </c>
      <c r="L5422">
        <v>0</v>
      </c>
      <c r="M5422">
        <v>8</v>
      </c>
      <c r="N5422">
        <v>1328</v>
      </c>
      <c r="O5422">
        <v>6</v>
      </c>
      <c r="P5422">
        <v>122</v>
      </c>
      <c r="Q5422">
        <v>0.75</v>
      </c>
      <c r="R5422">
        <v>10624</v>
      </c>
      <c r="S5422" t="str" cm="1">
        <f t="array" ref="S5422">_xlfn.IFS(E5425&lt;30,"18-29",E5425&lt;45,"30-44",TRUE,"45+")</f>
        <v>30-44</v>
      </c>
      <c r="T5422" t="str" cm="1">
        <f t="array" ref="T5422">_xlfn.IFS(F5422&lt;=2,"0-2 Years",F5422&lt;=5,"3-5 Years",F5422&lt;=8,"6-8 Years",TRUE,"9-10 Years")</f>
        <v>3-5 Years</v>
      </c>
      <c r="U5422" t="str" cm="1">
        <f t="array" ref="U5422">_xlfn.IFS(P5422&gt;60,"High Risk",P5422&gt;30,"Medium Risk",TRUE,"Low Risk")</f>
        <v>High Risk</v>
      </c>
      <c r="V5422">
        <f t="shared" si="84"/>
        <v>0</v>
      </c>
    </row>
    <row r="5423" spans="1:22" x14ac:dyDescent="0.2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 s="2">
        <v>0</v>
      </c>
      <c r="H5423">
        <v>2</v>
      </c>
      <c r="I5423">
        <v>0</v>
      </c>
      <c r="J5423">
        <v>0</v>
      </c>
      <c r="K5423" s="1">
        <v>95985.64</v>
      </c>
      <c r="L5423">
        <v>0</v>
      </c>
      <c r="M5423">
        <v>15</v>
      </c>
      <c r="N5423">
        <v>2540</v>
      </c>
      <c r="O5423">
        <v>3</v>
      </c>
      <c r="P5423">
        <v>20</v>
      </c>
      <c r="Q5423">
        <v>0.2</v>
      </c>
      <c r="R5423">
        <v>38100</v>
      </c>
      <c r="S5423" t="str" cm="1">
        <f t="array" ref="S5423">_xlfn.IFS(E5426&lt;30,"18-29",E5426&lt;45,"30-44",TRUE,"45+")</f>
        <v>30-44</v>
      </c>
      <c r="T5423" t="str" cm="1">
        <f t="array" ref="T5423">_xlfn.IFS(F5423&lt;=2,"0-2 Years",F5423&lt;=5,"3-5 Years",F5423&lt;=8,"6-8 Years",TRUE,"9-10 Years")</f>
        <v>6-8 Years</v>
      </c>
      <c r="U5423" t="str" cm="1">
        <f t="array" ref="U5423">_xlfn.IFS(P5423&gt;60,"High Risk",P5423&gt;30,"Medium Risk",TRUE,"Low Risk")</f>
        <v>Low Risk</v>
      </c>
      <c r="V5423">
        <f t="shared" si="84"/>
        <v>6</v>
      </c>
    </row>
    <row r="5424" spans="1:22" hidden="1" x14ac:dyDescent="0.2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 s="2">
        <v>102523.88</v>
      </c>
      <c r="H5424">
        <v>1</v>
      </c>
      <c r="I5424">
        <v>1</v>
      </c>
      <c r="J5424">
        <v>1</v>
      </c>
      <c r="K5424" s="1">
        <v>166792.71</v>
      </c>
      <c r="L5424">
        <v>0</v>
      </c>
      <c r="M5424">
        <v>28</v>
      </c>
      <c r="N5424">
        <v>4085</v>
      </c>
      <c r="O5424">
        <v>8</v>
      </c>
      <c r="P5424">
        <v>133</v>
      </c>
      <c r="Q5424">
        <v>0.2857142857142857</v>
      </c>
      <c r="R5424">
        <v>114380</v>
      </c>
      <c r="S5424" t="str" cm="1">
        <f t="array" ref="S5424">_xlfn.IFS(E5427&lt;30,"18-29",E5427&lt;45,"30-44",TRUE,"45+")</f>
        <v>30-44</v>
      </c>
      <c r="T5424" t="str" cm="1">
        <f t="array" ref="T5424">_xlfn.IFS(F5424&lt;=2,"0-2 Years",F5424&lt;=5,"3-5 Years",F5424&lt;=8,"6-8 Years",TRUE,"9-10 Years")</f>
        <v>0-2 Years</v>
      </c>
      <c r="U5424" t="str" cm="1">
        <f t="array" ref="U5424">_xlfn.IFS(P5424&gt;60,"High Risk",P5424&gt;30,"Medium Risk",TRUE,"Low Risk")</f>
        <v>High Risk</v>
      </c>
      <c r="V5424">
        <f t="shared" si="84"/>
        <v>3</v>
      </c>
    </row>
    <row r="5425" spans="1:22" hidden="1" x14ac:dyDescent="0.2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 s="2">
        <v>0</v>
      </c>
      <c r="H5425">
        <v>2</v>
      </c>
      <c r="I5425">
        <v>1</v>
      </c>
      <c r="J5425">
        <v>1</v>
      </c>
      <c r="K5425" s="1">
        <v>68730.91</v>
      </c>
      <c r="L5425">
        <v>0</v>
      </c>
      <c r="M5425">
        <v>9</v>
      </c>
      <c r="N5425">
        <v>434</v>
      </c>
      <c r="O5425">
        <v>6</v>
      </c>
      <c r="P5425">
        <v>53</v>
      </c>
      <c r="Q5425">
        <v>0.66666666666666663</v>
      </c>
      <c r="R5425">
        <v>3906</v>
      </c>
      <c r="S5425" t="str" cm="1">
        <f t="array" ref="S5425">_xlfn.IFS(E5428&lt;30,"18-29",E5428&lt;45,"30-44",TRUE,"45+")</f>
        <v>30-44</v>
      </c>
      <c r="T5425" t="str" cm="1">
        <f t="array" ref="T5425">_xlfn.IFS(F5425&lt;=2,"0-2 Years",F5425&lt;=5,"3-5 Years",F5425&lt;=8,"6-8 Years",TRUE,"9-10 Years")</f>
        <v>6-8 Years</v>
      </c>
      <c r="U5425" t="str" cm="1">
        <f t="array" ref="U5425">_xlfn.IFS(P5425&gt;60,"High Risk",P5425&gt;30,"Medium Risk",TRUE,"Low Risk")</f>
        <v>Medium Risk</v>
      </c>
      <c r="V5425">
        <f t="shared" si="84"/>
        <v>3</v>
      </c>
    </row>
    <row r="5426" spans="1:22" hidden="1" x14ac:dyDescent="0.2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 s="2">
        <v>143391.07</v>
      </c>
      <c r="H5426">
        <v>1</v>
      </c>
      <c r="I5426">
        <v>0</v>
      </c>
      <c r="J5426">
        <v>0</v>
      </c>
      <c r="K5426" s="1">
        <v>146891.07</v>
      </c>
      <c r="L5426">
        <v>1</v>
      </c>
      <c r="M5426">
        <v>26</v>
      </c>
      <c r="N5426">
        <v>128</v>
      </c>
      <c r="O5426">
        <v>3</v>
      </c>
      <c r="P5426">
        <v>65</v>
      </c>
      <c r="Q5426">
        <v>0.11538461538461539</v>
      </c>
      <c r="R5426">
        <v>3328</v>
      </c>
      <c r="S5426" t="str" cm="1">
        <f t="array" ref="S5426">_xlfn.IFS(E5429&lt;30,"18-29",E5429&lt;45,"30-44",TRUE,"45+")</f>
        <v>30-44</v>
      </c>
      <c r="T5426" t="str" cm="1">
        <f t="array" ref="T5426">_xlfn.IFS(F5426&lt;=2,"0-2 Years",F5426&lt;=5,"3-5 Years",F5426&lt;=8,"6-8 Years",TRUE,"9-10 Years")</f>
        <v>9-10 Years</v>
      </c>
      <c r="U5426" t="str" cm="1">
        <f t="array" ref="U5426">_xlfn.IFS(P5426&gt;60,"High Risk",P5426&gt;30,"Medium Risk",TRUE,"Low Risk")</f>
        <v>High Risk</v>
      </c>
      <c r="V5426">
        <f t="shared" si="84"/>
        <v>5</v>
      </c>
    </row>
    <row r="5427" spans="1:22" hidden="1" x14ac:dyDescent="0.2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 s="2">
        <v>106022.73</v>
      </c>
      <c r="H5427">
        <v>2</v>
      </c>
      <c r="I5427">
        <v>0</v>
      </c>
      <c r="J5427">
        <v>0</v>
      </c>
      <c r="K5427" s="1">
        <v>148727.42000000001</v>
      </c>
      <c r="L5427">
        <v>0</v>
      </c>
      <c r="M5427">
        <v>12</v>
      </c>
      <c r="N5427">
        <v>1959</v>
      </c>
      <c r="O5427">
        <v>4</v>
      </c>
      <c r="P5427">
        <v>65</v>
      </c>
      <c r="Q5427">
        <v>0.33333333333333331</v>
      </c>
      <c r="R5427">
        <v>23508</v>
      </c>
      <c r="S5427" t="str" cm="1">
        <f t="array" ref="S5427">_xlfn.IFS(E5430&lt;30,"18-29",E5430&lt;45,"30-44",TRUE,"45+")</f>
        <v>30-44</v>
      </c>
      <c r="T5427" t="str" cm="1">
        <f t="array" ref="T5427">_xlfn.IFS(F5427&lt;=2,"0-2 Years",F5427&lt;=5,"3-5 Years",F5427&lt;=8,"6-8 Years",TRUE,"9-10 Years")</f>
        <v>6-8 Years</v>
      </c>
      <c r="U5427" t="str" cm="1">
        <f t="array" ref="U5427">_xlfn.IFS(P5427&gt;60,"High Risk",P5427&gt;30,"Medium Risk",TRUE,"Low Risk")</f>
        <v>High Risk</v>
      </c>
      <c r="V5427">
        <f t="shared" si="84"/>
        <v>3</v>
      </c>
    </row>
    <row r="5428" spans="1:22" x14ac:dyDescent="0.2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 s="2">
        <v>0</v>
      </c>
      <c r="H5428">
        <v>1</v>
      </c>
      <c r="I5428">
        <v>1</v>
      </c>
      <c r="J5428">
        <v>0</v>
      </c>
      <c r="K5428" s="1">
        <v>43134.58</v>
      </c>
      <c r="L5428">
        <v>0</v>
      </c>
      <c r="M5428">
        <v>10</v>
      </c>
      <c r="N5428">
        <v>3086</v>
      </c>
      <c r="O5428">
        <v>10</v>
      </c>
      <c r="P5428">
        <v>170</v>
      </c>
      <c r="Q5428">
        <v>1</v>
      </c>
      <c r="R5428">
        <v>30860</v>
      </c>
      <c r="S5428" t="str" cm="1">
        <f t="array" ref="S5428">_xlfn.IFS(E5431&lt;30,"18-29",E5431&lt;45,"30-44",TRUE,"45+")</f>
        <v>45+</v>
      </c>
      <c r="T5428" t="str" cm="1">
        <f t="array" ref="T5428">_xlfn.IFS(F5428&lt;=2,"0-2 Years",F5428&lt;=5,"3-5 Years",F5428&lt;=8,"6-8 Years",TRUE,"9-10 Years")</f>
        <v>0-2 Years</v>
      </c>
      <c r="U5428" t="str" cm="1">
        <f t="array" ref="U5428">_xlfn.IFS(P5428&gt;60,"High Risk",P5428&gt;30,"Medium Risk",TRUE,"Low Risk")</f>
        <v>High Risk</v>
      </c>
      <c r="V5428">
        <f t="shared" si="84"/>
        <v>9</v>
      </c>
    </row>
    <row r="5429" spans="1:22" hidden="1" x14ac:dyDescent="0.2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 s="2">
        <v>128960.21</v>
      </c>
      <c r="H5429">
        <v>2</v>
      </c>
      <c r="I5429">
        <v>1</v>
      </c>
      <c r="J5429">
        <v>1</v>
      </c>
      <c r="K5429" s="1">
        <v>40318.33</v>
      </c>
      <c r="L5429">
        <v>0</v>
      </c>
      <c r="M5429">
        <v>16</v>
      </c>
      <c r="N5429">
        <v>1482</v>
      </c>
      <c r="O5429">
        <v>9</v>
      </c>
      <c r="P5429">
        <v>148</v>
      </c>
      <c r="Q5429">
        <v>0.5625</v>
      </c>
      <c r="R5429">
        <v>23712</v>
      </c>
      <c r="S5429" t="str" cm="1">
        <f t="array" ref="S5429">_xlfn.IFS(E5432&lt;30,"18-29",E5432&lt;45,"30-44",TRUE,"45+")</f>
        <v>18-29</v>
      </c>
      <c r="T5429" t="str" cm="1">
        <f t="array" ref="T5429">_xlfn.IFS(F5429&lt;=2,"0-2 Years",F5429&lt;=5,"3-5 Years",F5429&lt;=8,"6-8 Years",TRUE,"9-10 Years")</f>
        <v>3-5 Years</v>
      </c>
      <c r="U5429" t="str" cm="1">
        <f t="array" ref="U5429">_xlfn.IFS(P5429&gt;60,"High Risk",P5429&gt;30,"Medium Risk",TRUE,"Low Risk")</f>
        <v>High Risk</v>
      </c>
      <c r="V5429">
        <f t="shared" si="84"/>
        <v>0</v>
      </c>
    </row>
    <row r="5430" spans="1:22" x14ac:dyDescent="0.2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 s="2">
        <v>0</v>
      </c>
      <c r="H5430">
        <v>2</v>
      </c>
      <c r="I5430">
        <v>1</v>
      </c>
      <c r="J5430">
        <v>0</v>
      </c>
      <c r="K5430" s="1">
        <v>97633.93</v>
      </c>
      <c r="L5430">
        <v>0</v>
      </c>
      <c r="M5430">
        <v>7</v>
      </c>
      <c r="N5430">
        <v>3577</v>
      </c>
      <c r="O5430">
        <v>10</v>
      </c>
      <c r="P5430">
        <v>6</v>
      </c>
      <c r="Q5430">
        <v>1</v>
      </c>
      <c r="R5430">
        <v>25039</v>
      </c>
      <c r="S5430" t="str" cm="1">
        <f t="array" ref="S5430">_xlfn.IFS(E5433&lt;30,"18-29",E5433&lt;45,"30-44",TRUE,"45+")</f>
        <v>18-29</v>
      </c>
      <c r="T5430" t="str" cm="1">
        <f t="array" ref="T5430">_xlfn.IFS(F5430&lt;=2,"0-2 Years",F5430&lt;=5,"3-5 Years",F5430&lt;=8,"6-8 Years",TRUE,"9-10 Years")</f>
        <v>0-2 Years</v>
      </c>
      <c r="U5430" t="str" cm="1">
        <f t="array" ref="U5430">_xlfn.IFS(P5430&gt;60,"High Risk",P5430&gt;30,"Medium Risk",TRUE,"Low Risk")</f>
        <v>Low Risk</v>
      </c>
      <c r="V5430">
        <f t="shared" si="84"/>
        <v>7</v>
      </c>
    </row>
    <row r="5431" spans="1:22" x14ac:dyDescent="0.2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 s="2">
        <v>0</v>
      </c>
      <c r="H5431">
        <v>2</v>
      </c>
      <c r="I5431">
        <v>1</v>
      </c>
      <c r="J5431">
        <v>0</v>
      </c>
      <c r="K5431" s="1">
        <v>65069.03</v>
      </c>
      <c r="L5431">
        <v>0</v>
      </c>
      <c r="M5431">
        <v>19</v>
      </c>
      <c r="N5431">
        <v>2932</v>
      </c>
      <c r="O5431">
        <v>3</v>
      </c>
      <c r="P5431">
        <v>71</v>
      </c>
      <c r="Q5431">
        <v>0.15789473684210525</v>
      </c>
      <c r="R5431">
        <v>55708</v>
      </c>
      <c r="S5431" t="str" cm="1">
        <f t="array" ref="S5431">_xlfn.IFS(E5434&lt;30,"18-29",E5434&lt;45,"30-44",TRUE,"45+")</f>
        <v>45+</v>
      </c>
      <c r="T5431" t="str" cm="1">
        <f t="array" ref="T5431">_xlfn.IFS(F5431&lt;=2,"0-2 Years",F5431&lt;=5,"3-5 Years",F5431&lt;=8,"6-8 Years",TRUE,"9-10 Years")</f>
        <v>6-8 Years</v>
      </c>
      <c r="U5431" t="str" cm="1">
        <f t="array" ref="U5431">_xlfn.IFS(P5431&gt;60,"High Risk",P5431&gt;30,"Medium Risk",TRUE,"Low Risk")</f>
        <v>High Risk</v>
      </c>
      <c r="V5431">
        <f t="shared" si="84"/>
        <v>7</v>
      </c>
    </row>
    <row r="5432" spans="1:22" x14ac:dyDescent="0.2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 s="2">
        <v>0</v>
      </c>
      <c r="H5432">
        <v>2</v>
      </c>
      <c r="I5432">
        <v>1</v>
      </c>
      <c r="J5432">
        <v>0</v>
      </c>
      <c r="K5432" s="1">
        <v>166335</v>
      </c>
      <c r="L5432">
        <v>0</v>
      </c>
      <c r="M5432">
        <v>13</v>
      </c>
      <c r="N5432">
        <v>3130</v>
      </c>
      <c r="O5432">
        <v>7</v>
      </c>
      <c r="P5432">
        <v>48</v>
      </c>
      <c r="Q5432">
        <v>0.53846153846153844</v>
      </c>
      <c r="R5432">
        <v>40690</v>
      </c>
      <c r="S5432" t="str" cm="1">
        <f t="array" ref="S5432">_xlfn.IFS(E5435&lt;30,"18-29",E5435&lt;45,"30-44",TRUE,"45+")</f>
        <v>30-44</v>
      </c>
      <c r="T5432" t="str" cm="1">
        <f t="array" ref="T5432">_xlfn.IFS(F5432&lt;=2,"0-2 Years",F5432&lt;=5,"3-5 Years",F5432&lt;=8,"6-8 Years",TRUE,"9-10 Years")</f>
        <v>6-8 Years</v>
      </c>
      <c r="U5432" t="str" cm="1">
        <f t="array" ref="U5432">_xlfn.IFS(P5432&gt;60,"High Risk",P5432&gt;30,"Medium Risk",TRUE,"Low Risk")</f>
        <v>Medium Risk</v>
      </c>
      <c r="V5432">
        <f t="shared" si="84"/>
        <v>6</v>
      </c>
    </row>
    <row r="5433" spans="1:22" hidden="1" x14ac:dyDescent="0.2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 s="2">
        <v>126442.59</v>
      </c>
      <c r="H5433">
        <v>1</v>
      </c>
      <c r="I5433">
        <v>1</v>
      </c>
      <c r="J5433">
        <v>0</v>
      </c>
      <c r="K5433" s="1">
        <v>121904.44</v>
      </c>
      <c r="L5433">
        <v>0</v>
      </c>
      <c r="M5433">
        <v>28</v>
      </c>
      <c r="N5433">
        <v>150</v>
      </c>
      <c r="O5433">
        <v>2</v>
      </c>
      <c r="P5433">
        <v>155</v>
      </c>
      <c r="Q5433">
        <v>7.1428571428571425E-2</v>
      </c>
      <c r="R5433">
        <v>4200</v>
      </c>
      <c r="S5433" t="str" cm="1">
        <f t="array" ref="S5433">_xlfn.IFS(E5436&lt;30,"18-29",E5436&lt;45,"30-44",TRUE,"45+")</f>
        <v>30-44</v>
      </c>
      <c r="T5433" t="str" cm="1">
        <f t="array" ref="T5433">_xlfn.IFS(F5433&lt;=2,"0-2 Years",F5433&lt;=5,"3-5 Years",F5433&lt;=8,"6-8 Years",TRUE,"9-10 Years")</f>
        <v>6-8 Years</v>
      </c>
      <c r="U5433" t="str" cm="1">
        <f t="array" ref="U5433">_xlfn.IFS(P5433&gt;60,"High Risk",P5433&gt;30,"Medium Risk",TRUE,"Low Risk")</f>
        <v>High Risk</v>
      </c>
      <c r="V5433">
        <f t="shared" si="84"/>
        <v>5</v>
      </c>
    </row>
    <row r="5434" spans="1:22" x14ac:dyDescent="0.2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 s="2">
        <v>0</v>
      </c>
      <c r="H5434">
        <v>1</v>
      </c>
      <c r="I5434">
        <v>1</v>
      </c>
      <c r="J5434">
        <v>1</v>
      </c>
      <c r="K5434" s="1">
        <v>175235.99</v>
      </c>
      <c r="L5434">
        <v>0</v>
      </c>
      <c r="M5434">
        <v>6</v>
      </c>
      <c r="N5434">
        <v>4031</v>
      </c>
      <c r="O5434">
        <v>3</v>
      </c>
      <c r="P5434">
        <v>50</v>
      </c>
      <c r="Q5434">
        <v>0.5</v>
      </c>
      <c r="R5434">
        <v>24186</v>
      </c>
      <c r="S5434" t="str" cm="1">
        <f t="array" ref="S5434">_xlfn.IFS(E5437&lt;30,"18-29",E5437&lt;45,"30-44",TRUE,"45+")</f>
        <v>30-44</v>
      </c>
      <c r="T5434" t="str" cm="1">
        <f t="array" ref="T5434">_xlfn.IFS(F5434&lt;=2,"0-2 Years",F5434&lt;=5,"3-5 Years",F5434&lt;=8,"6-8 Years",TRUE,"9-10 Years")</f>
        <v>0-2 Years</v>
      </c>
      <c r="U5434" t="str" cm="1">
        <f t="array" ref="U5434">_xlfn.IFS(P5434&gt;60,"High Risk",P5434&gt;30,"Medium Risk",TRUE,"Low Risk")</f>
        <v>Medium Risk</v>
      </c>
      <c r="V5434">
        <f t="shared" si="84"/>
        <v>7</v>
      </c>
    </row>
    <row r="5435" spans="1:22" x14ac:dyDescent="0.2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 s="2">
        <v>127261.35</v>
      </c>
      <c r="H5435">
        <v>1</v>
      </c>
      <c r="I5435">
        <v>1</v>
      </c>
      <c r="J5435">
        <v>0</v>
      </c>
      <c r="K5435" s="1">
        <v>56185.05</v>
      </c>
      <c r="L5435">
        <v>0</v>
      </c>
      <c r="M5435">
        <v>20</v>
      </c>
      <c r="N5435">
        <v>2081</v>
      </c>
      <c r="O5435">
        <v>4</v>
      </c>
      <c r="P5435">
        <v>124</v>
      </c>
      <c r="Q5435">
        <v>0.2</v>
      </c>
      <c r="R5435">
        <v>41620</v>
      </c>
      <c r="S5435" t="str" cm="1">
        <f t="array" ref="S5435">_xlfn.IFS(E5438&lt;30,"18-29",E5438&lt;45,"30-44",TRUE,"45+")</f>
        <v>30-44</v>
      </c>
      <c r="T5435" t="str" cm="1">
        <f t="array" ref="T5435">_xlfn.IFS(F5435&lt;=2,"0-2 Years",F5435&lt;=5,"3-5 Years",F5435&lt;=8,"6-8 Years",TRUE,"9-10 Years")</f>
        <v>0-2 Years</v>
      </c>
      <c r="U5435" t="str" cm="1">
        <f t="array" ref="U5435">_xlfn.IFS(P5435&gt;60,"High Risk",P5435&gt;30,"Medium Risk",TRUE,"Low Risk")</f>
        <v>High Risk</v>
      </c>
      <c r="V5435">
        <f t="shared" si="84"/>
        <v>6</v>
      </c>
    </row>
    <row r="5436" spans="1:22" x14ac:dyDescent="0.2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 s="2">
        <v>0</v>
      </c>
      <c r="H5436">
        <v>2</v>
      </c>
      <c r="I5436">
        <v>1</v>
      </c>
      <c r="J5436">
        <v>0</v>
      </c>
      <c r="K5436" s="1">
        <v>131625.14000000001</v>
      </c>
      <c r="L5436">
        <v>0</v>
      </c>
      <c r="M5436">
        <v>1</v>
      </c>
      <c r="N5436">
        <v>1277</v>
      </c>
      <c r="O5436">
        <v>10</v>
      </c>
      <c r="P5436">
        <v>45</v>
      </c>
      <c r="Q5436">
        <v>1</v>
      </c>
      <c r="R5436">
        <v>1277</v>
      </c>
      <c r="S5436" t="str" cm="1">
        <f t="array" ref="S5436">_xlfn.IFS(E5439&lt;30,"18-29",E5439&lt;45,"30-44",TRUE,"45+")</f>
        <v>30-44</v>
      </c>
      <c r="T5436" t="str" cm="1">
        <f t="array" ref="T5436">_xlfn.IFS(F5436&lt;=2,"0-2 Years",F5436&lt;=5,"3-5 Years",F5436&lt;=8,"6-8 Years",TRUE,"9-10 Years")</f>
        <v>3-5 Years</v>
      </c>
      <c r="U5436" t="str" cm="1">
        <f t="array" ref="U5436">_xlfn.IFS(P5436&gt;60,"High Risk",P5436&gt;30,"Medium Risk",TRUE,"Low Risk")</f>
        <v>Medium Risk</v>
      </c>
      <c r="V5436">
        <f t="shared" si="84"/>
        <v>6</v>
      </c>
    </row>
    <row r="5437" spans="1:22" x14ac:dyDescent="0.2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 s="2">
        <v>0</v>
      </c>
      <c r="H5437">
        <v>1</v>
      </c>
      <c r="I5437">
        <v>1</v>
      </c>
      <c r="J5437">
        <v>0</v>
      </c>
      <c r="K5437" s="1">
        <v>152323.04</v>
      </c>
      <c r="L5437">
        <v>0</v>
      </c>
      <c r="M5437">
        <v>21</v>
      </c>
      <c r="N5437">
        <v>1026</v>
      </c>
      <c r="O5437">
        <v>2</v>
      </c>
      <c r="P5437">
        <v>16</v>
      </c>
      <c r="Q5437">
        <v>9.5238095238095233E-2</v>
      </c>
      <c r="R5437">
        <v>21546</v>
      </c>
      <c r="S5437" t="str" cm="1">
        <f t="array" ref="S5437">_xlfn.IFS(E5440&lt;30,"18-29",E5440&lt;45,"30-44",TRUE,"45+")</f>
        <v>30-44</v>
      </c>
      <c r="T5437" t="str" cm="1">
        <f t="array" ref="T5437">_xlfn.IFS(F5437&lt;=2,"0-2 Years",F5437&lt;=5,"3-5 Years",F5437&lt;=8,"6-8 Years",TRUE,"9-10 Years")</f>
        <v>3-5 Years</v>
      </c>
      <c r="U5437" t="str" cm="1">
        <f t="array" ref="U5437">_xlfn.IFS(P5437&gt;60,"High Risk",P5437&gt;30,"Medium Risk",TRUE,"Low Risk")</f>
        <v>Low Risk</v>
      </c>
      <c r="V5437">
        <f t="shared" si="84"/>
        <v>8</v>
      </c>
    </row>
    <row r="5438" spans="1:22" x14ac:dyDescent="0.2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 s="2">
        <v>0</v>
      </c>
      <c r="H5438">
        <v>2</v>
      </c>
      <c r="I5438">
        <v>0</v>
      </c>
      <c r="J5438">
        <v>0</v>
      </c>
      <c r="K5438" s="1">
        <v>165840.94</v>
      </c>
      <c r="L5438">
        <v>0</v>
      </c>
      <c r="M5438">
        <v>20</v>
      </c>
      <c r="N5438">
        <v>3002</v>
      </c>
      <c r="O5438">
        <v>10</v>
      </c>
      <c r="P5438">
        <v>126</v>
      </c>
      <c r="Q5438">
        <v>0.5</v>
      </c>
      <c r="R5438">
        <v>60040</v>
      </c>
      <c r="S5438" t="str" cm="1">
        <f t="array" ref="S5438">_xlfn.IFS(E5441&lt;30,"18-29",E5441&lt;45,"30-44",TRUE,"45+")</f>
        <v>45+</v>
      </c>
      <c r="T5438" t="str" cm="1">
        <f t="array" ref="T5438">_xlfn.IFS(F5438&lt;=2,"0-2 Years",F5438&lt;=5,"3-5 Years",F5438&lt;=8,"6-8 Years",TRUE,"9-10 Years")</f>
        <v>0-2 Years</v>
      </c>
      <c r="U5438" t="str" cm="1">
        <f t="array" ref="U5438">_xlfn.IFS(P5438&gt;60,"High Risk",P5438&gt;30,"Medium Risk",TRUE,"Low Risk")</f>
        <v>High Risk</v>
      </c>
      <c r="V5438">
        <f t="shared" si="84"/>
        <v>7</v>
      </c>
    </row>
    <row r="5439" spans="1:22" hidden="1" x14ac:dyDescent="0.2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 s="2">
        <v>73481.05</v>
      </c>
      <c r="H5439">
        <v>1</v>
      </c>
      <c r="I5439">
        <v>1</v>
      </c>
      <c r="J5439">
        <v>1</v>
      </c>
      <c r="K5439" s="1">
        <v>176692.65</v>
      </c>
      <c r="L5439">
        <v>0</v>
      </c>
      <c r="M5439">
        <v>30</v>
      </c>
      <c r="N5439">
        <v>2720</v>
      </c>
      <c r="O5439">
        <v>6</v>
      </c>
      <c r="P5439">
        <v>147</v>
      </c>
      <c r="Q5439">
        <v>0.2</v>
      </c>
      <c r="R5439">
        <v>81600</v>
      </c>
      <c r="S5439" t="str" cm="1">
        <f t="array" ref="S5439">_xlfn.IFS(E5442&lt;30,"18-29",E5442&lt;45,"30-44",TRUE,"45+")</f>
        <v>30-44</v>
      </c>
      <c r="T5439" t="str" cm="1">
        <f t="array" ref="T5439">_xlfn.IFS(F5439&lt;=2,"0-2 Years",F5439&lt;=5,"3-5 Years",F5439&lt;=8,"6-8 Years",TRUE,"9-10 Years")</f>
        <v>6-8 Years</v>
      </c>
      <c r="U5439" t="str" cm="1">
        <f t="array" ref="U5439">_xlfn.IFS(P5439&gt;60,"High Risk",P5439&gt;30,"Medium Risk",TRUE,"Low Risk")</f>
        <v>High Risk</v>
      </c>
      <c r="V5439">
        <f t="shared" si="84"/>
        <v>2</v>
      </c>
    </row>
    <row r="5440" spans="1:22" hidden="1" x14ac:dyDescent="0.2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 s="2">
        <v>160515.37</v>
      </c>
      <c r="H5440">
        <v>1</v>
      </c>
      <c r="I5440">
        <v>1</v>
      </c>
      <c r="J5440">
        <v>0</v>
      </c>
      <c r="K5440" s="1">
        <v>121904.14</v>
      </c>
      <c r="L5440">
        <v>0</v>
      </c>
      <c r="M5440">
        <v>23</v>
      </c>
      <c r="N5440">
        <v>2668</v>
      </c>
      <c r="O5440">
        <v>4</v>
      </c>
      <c r="P5440">
        <v>105</v>
      </c>
      <c r="Q5440">
        <v>0.17391304347826086</v>
      </c>
      <c r="R5440">
        <v>61364</v>
      </c>
      <c r="S5440" t="str" cm="1">
        <f t="array" ref="S5440">_xlfn.IFS(E5443&lt;30,"18-29",E5443&lt;45,"30-44",TRUE,"45+")</f>
        <v>18-29</v>
      </c>
      <c r="T5440" t="str" cm="1">
        <f t="array" ref="T5440">_xlfn.IFS(F5440&lt;=2,"0-2 Years",F5440&lt;=5,"3-5 Years",F5440&lt;=8,"6-8 Years",TRUE,"9-10 Years")</f>
        <v>6-8 Years</v>
      </c>
      <c r="U5440" t="str" cm="1">
        <f t="array" ref="U5440">_xlfn.IFS(P5440&gt;60,"High Risk",P5440&gt;30,"Medium Risk",TRUE,"Low Risk")</f>
        <v>High Risk</v>
      </c>
      <c r="V5440">
        <f t="shared" si="84"/>
        <v>5</v>
      </c>
    </row>
    <row r="5441" spans="1:22" hidden="1" x14ac:dyDescent="0.2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 s="2">
        <v>149525.34</v>
      </c>
      <c r="H5441">
        <v>2</v>
      </c>
      <c r="I5441">
        <v>1</v>
      </c>
      <c r="J5441">
        <v>0</v>
      </c>
      <c r="K5441" s="1">
        <v>123663.63</v>
      </c>
      <c r="L5441">
        <v>0</v>
      </c>
      <c r="M5441">
        <v>14</v>
      </c>
      <c r="N5441">
        <v>2095</v>
      </c>
      <c r="O5441">
        <v>7</v>
      </c>
      <c r="P5441">
        <v>128</v>
      </c>
      <c r="Q5441">
        <v>0.5</v>
      </c>
      <c r="R5441">
        <v>29330</v>
      </c>
      <c r="S5441" t="str" cm="1">
        <f t="array" ref="S5441">_xlfn.IFS(E5444&lt;30,"18-29",E5444&lt;45,"30-44",TRUE,"45+")</f>
        <v>30-44</v>
      </c>
      <c r="T5441" t="str" cm="1">
        <f t="array" ref="T5441">_xlfn.IFS(F5441&lt;=2,"0-2 Years",F5441&lt;=5,"3-5 Years",F5441&lt;=8,"6-8 Years",TRUE,"9-10 Years")</f>
        <v>3-5 Years</v>
      </c>
      <c r="U5441" t="str" cm="1">
        <f t="array" ref="U5441">_xlfn.IFS(P5441&gt;60,"High Risk",P5441&gt;30,"Medium Risk",TRUE,"Low Risk")</f>
        <v>High Risk</v>
      </c>
      <c r="V5441">
        <f t="shared" si="84"/>
        <v>4</v>
      </c>
    </row>
    <row r="5442" spans="1:22" x14ac:dyDescent="0.2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 s="2">
        <v>166522.78</v>
      </c>
      <c r="H5442">
        <v>1</v>
      </c>
      <c r="I5442">
        <v>0</v>
      </c>
      <c r="J5442">
        <v>0</v>
      </c>
      <c r="K5442" s="1">
        <v>119644.59</v>
      </c>
      <c r="L5442">
        <v>1</v>
      </c>
      <c r="M5442">
        <v>6</v>
      </c>
      <c r="N5442">
        <v>769</v>
      </c>
      <c r="O5442">
        <v>0</v>
      </c>
      <c r="P5442">
        <v>12</v>
      </c>
      <c r="Q5442">
        <v>0</v>
      </c>
      <c r="R5442">
        <v>4614</v>
      </c>
      <c r="S5442" t="str" cm="1">
        <f t="array" ref="S5442">_xlfn.IFS(E5445&lt;30,"18-29",E5445&lt;45,"30-44",TRUE,"45+")</f>
        <v>18-29</v>
      </c>
      <c r="T5442" t="str" cm="1">
        <f t="array" ref="T5442">_xlfn.IFS(F5442&lt;=2,"0-2 Years",F5442&lt;=5,"3-5 Years",F5442&lt;=8,"6-8 Years",TRUE,"9-10 Years")</f>
        <v>0-2 Years</v>
      </c>
      <c r="U5442" t="str" cm="1">
        <f t="array" ref="U5442">_xlfn.IFS(P5442&gt;60,"High Risk",P5442&gt;30,"Medium Risk",TRUE,"Low Risk")</f>
        <v>Low Risk</v>
      </c>
      <c r="V5442">
        <f t="shared" si="84"/>
        <v>6</v>
      </c>
    </row>
    <row r="5443" spans="1:22" x14ac:dyDescent="0.2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 s="2">
        <v>135536.5</v>
      </c>
      <c r="H5443">
        <v>1</v>
      </c>
      <c r="I5443">
        <v>1</v>
      </c>
      <c r="J5443">
        <v>0</v>
      </c>
      <c r="K5443" s="1">
        <v>66825.33</v>
      </c>
      <c r="L5443">
        <v>0</v>
      </c>
      <c r="M5443">
        <v>5</v>
      </c>
      <c r="N5443">
        <v>2065</v>
      </c>
      <c r="O5443">
        <v>4</v>
      </c>
      <c r="P5443">
        <v>167</v>
      </c>
      <c r="Q5443">
        <v>0.8</v>
      </c>
      <c r="R5443">
        <v>10325</v>
      </c>
      <c r="S5443" t="str" cm="1">
        <f t="array" ref="S5443">_xlfn.IFS(E5446&lt;30,"18-29",E5446&lt;45,"30-44",TRUE,"45+")</f>
        <v>30-44</v>
      </c>
      <c r="T5443" t="str" cm="1">
        <f t="array" ref="T5443">_xlfn.IFS(F5443&lt;=2,"0-2 Years",F5443&lt;=5,"3-5 Years",F5443&lt;=8,"6-8 Years",TRUE,"9-10 Years")</f>
        <v>0-2 Years</v>
      </c>
      <c r="U5443" t="str" cm="1">
        <f t="array" ref="U5443">_xlfn.IFS(P5443&gt;60,"High Risk",P5443&gt;30,"Medium Risk",TRUE,"Low Risk")</f>
        <v>High Risk</v>
      </c>
      <c r="V5443">
        <f t="shared" ref="V5443:V5506" si="85">IF(J5443=0,3,0)+IF(G5443=0,3,0)+IF(H5443=1,2,0)+IF(E5443&gt;45,1,0)+IF(F5443&lt;3,1,0)</f>
        <v>6</v>
      </c>
    </row>
    <row r="5444" spans="1:22" hidden="1" x14ac:dyDescent="0.2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 s="2">
        <v>120481.69</v>
      </c>
      <c r="H5444">
        <v>1</v>
      </c>
      <c r="I5444">
        <v>0</v>
      </c>
      <c r="J5444">
        <v>0</v>
      </c>
      <c r="K5444" s="1">
        <v>94875.03</v>
      </c>
      <c r="L5444">
        <v>1</v>
      </c>
      <c r="M5444">
        <v>19</v>
      </c>
      <c r="N5444">
        <v>4392</v>
      </c>
      <c r="O5444">
        <v>8</v>
      </c>
      <c r="P5444">
        <v>104</v>
      </c>
      <c r="Q5444">
        <v>0.42105263157894735</v>
      </c>
      <c r="R5444">
        <v>83448</v>
      </c>
      <c r="S5444" t="str" cm="1">
        <f t="array" ref="S5444">_xlfn.IFS(E5447&lt;30,"18-29",E5447&lt;45,"30-44",TRUE,"45+")</f>
        <v>30-44</v>
      </c>
      <c r="T5444" t="str" cm="1">
        <f t="array" ref="T5444">_xlfn.IFS(F5444&lt;=2,"0-2 Years",F5444&lt;=5,"3-5 Years",F5444&lt;=8,"6-8 Years",TRUE,"9-10 Years")</f>
        <v>9-10 Years</v>
      </c>
      <c r="U5444" t="str" cm="1">
        <f t="array" ref="U5444">_xlfn.IFS(P5444&gt;60,"High Risk",P5444&gt;30,"Medium Risk",TRUE,"Low Risk")</f>
        <v>High Risk</v>
      </c>
      <c r="V5444">
        <f t="shared" si="85"/>
        <v>5</v>
      </c>
    </row>
    <row r="5445" spans="1:22" hidden="1" x14ac:dyDescent="0.2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 s="2">
        <v>103421.32</v>
      </c>
      <c r="H5445">
        <v>1</v>
      </c>
      <c r="I5445">
        <v>0</v>
      </c>
      <c r="J5445">
        <v>1</v>
      </c>
      <c r="K5445" s="1">
        <v>76304.73</v>
      </c>
      <c r="L5445">
        <v>0</v>
      </c>
      <c r="M5445">
        <v>28</v>
      </c>
      <c r="N5445">
        <v>2626</v>
      </c>
      <c r="O5445">
        <v>1</v>
      </c>
      <c r="P5445">
        <v>116</v>
      </c>
      <c r="Q5445">
        <v>3.5714285714285712E-2</v>
      </c>
      <c r="R5445">
        <v>73528</v>
      </c>
      <c r="S5445" t="str" cm="1">
        <f t="array" ref="S5445">_xlfn.IFS(E5448&lt;30,"18-29",E5448&lt;45,"30-44",TRUE,"45+")</f>
        <v>18-29</v>
      </c>
      <c r="T5445" t="str" cm="1">
        <f t="array" ref="T5445">_xlfn.IFS(F5445&lt;=2,"0-2 Years",F5445&lt;=5,"3-5 Years",F5445&lt;=8,"6-8 Years",TRUE,"9-10 Years")</f>
        <v>0-2 Years</v>
      </c>
      <c r="U5445" t="str" cm="1">
        <f t="array" ref="U5445">_xlfn.IFS(P5445&gt;60,"High Risk",P5445&gt;30,"Medium Risk",TRUE,"Low Risk")</f>
        <v>High Risk</v>
      </c>
      <c r="V5445">
        <f t="shared" si="85"/>
        <v>3</v>
      </c>
    </row>
    <row r="5446" spans="1:22" hidden="1" x14ac:dyDescent="0.2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 s="2">
        <v>135658.73000000001</v>
      </c>
      <c r="H5446">
        <v>2</v>
      </c>
      <c r="I5446">
        <v>0</v>
      </c>
      <c r="J5446">
        <v>1</v>
      </c>
      <c r="K5446" s="1">
        <v>39755</v>
      </c>
      <c r="L5446">
        <v>0</v>
      </c>
      <c r="M5446">
        <v>12</v>
      </c>
      <c r="N5446">
        <v>3980</v>
      </c>
      <c r="O5446">
        <v>7</v>
      </c>
      <c r="P5446">
        <v>38</v>
      </c>
      <c r="Q5446">
        <v>0.58333333333333337</v>
      </c>
      <c r="R5446">
        <v>47760</v>
      </c>
      <c r="S5446" t="str" cm="1">
        <f t="array" ref="S5446">_xlfn.IFS(E5449&lt;30,"18-29",E5449&lt;45,"30-44",TRUE,"45+")</f>
        <v>45+</v>
      </c>
      <c r="T5446" t="str" cm="1">
        <f t="array" ref="T5446">_xlfn.IFS(F5446&lt;=2,"0-2 Years",F5446&lt;=5,"3-5 Years",F5446&lt;=8,"6-8 Years",TRUE,"9-10 Years")</f>
        <v>3-5 Years</v>
      </c>
      <c r="U5446" t="str" cm="1">
        <f t="array" ref="U5446">_xlfn.IFS(P5446&gt;60,"High Risk",P5446&gt;30,"Medium Risk",TRUE,"Low Risk")</f>
        <v>Medium Risk</v>
      </c>
      <c r="V5446">
        <f t="shared" si="85"/>
        <v>0</v>
      </c>
    </row>
    <row r="5447" spans="1:22" hidden="1" x14ac:dyDescent="0.2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 s="2">
        <v>0</v>
      </c>
      <c r="H5447">
        <v>2</v>
      </c>
      <c r="I5447">
        <v>1</v>
      </c>
      <c r="J5447">
        <v>1</v>
      </c>
      <c r="K5447" s="1">
        <v>180142.42</v>
      </c>
      <c r="L5447">
        <v>0</v>
      </c>
      <c r="M5447">
        <v>12</v>
      </c>
      <c r="N5447">
        <v>4732</v>
      </c>
      <c r="O5447">
        <v>2</v>
      </c>
      <c r="P5447">
        <v>69</v>
      </c>
      <c r="Q5447">
        <v>0.16666666666666666</v>
      </c>
      <c r="R5447">
        <v>56784</v>
      </c>
      <c r="S5447" t="str" cm="1">
        <f t="array" ref="S5447">_xlfn.IFS(E5450&lt;30,"18-29",E5450&lt;45,"30-44",TRUE,"45+")</f>
        <v>30-44</v>
      </c>
      <c r="T5447" t="str" cm="1">
        <f t="array" ref="T5447">_xlfn.IFS(F5447&lt;=2,"0-2 Years",F5447&lt;=5,"3-5 Years",F5447&lt;=8,"6-8 Years",TRUE,"9-10 Years")</f>
        <v>0-2 Years</v>
      </c>
      <c r="U5447" t="str" cm="1">
        <f t="array" ref="U5447">_xlfn.IFS(P5447&gt;60,"High Risk",P5447&gt;30,"Medium Risk",TRUE,"Low Risk")</f>
        <v>High Risk</v>
      </c>
      <c r="V5447">
        <f t="shared" si="85"/>
        <v>4</v>
      </c>
    </row>
    <row r="5448" spans="1:22" hidden="1" x14ac:dyDescent="0.2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 s="2">
        <v>191402.82</v>
      </c>
      <c r="H5448">
        <v>2</v>
      </c>
      <c r="I5448">
        <v>1</v>
      </c>
      <c r="J5448">
        <v>0</v>
      </c>
      <c r="K5448" s="1">
        <v>83238.399999999994</v>
      </c>
      <c r="L5448">
        <v>0</v>
      </c>
      <c r="M5448">
        <v>10</v>
      </c>
      <c r="N5448">
        <v>4320</v>
      </c>
      <c r="O5448">
        <v>6</v>
      </c>
      <c r="P5448">
        <v>86</v>
      </c>
      <c r="Q5448">
        <v>0.6</v>
      </c>
      <c r="R5448">
        <v>43200</v>
      </c>
      <c r="S5448" t="str" cm="1">
        <f t="array" ref="S5448">_xlfn.IFS(E5451&lt;30,"18-29",E5451&lt;45,"30-44",TRUE,"45+")</f>
        <v>45+</v>
      </c>
      <c r="T5448" t="str" cm="1">
        <f t="array" ref="T5448">_xlfn.IFS(F5448&lt;=2,"0-2 Years",F5448&lt;=5,"3-5 Years",F5448&lt;=8,"6-8 Years",TRUE,"9-10 Years")</f>
        <v>6-8 Years</v>
      </c>
      <c r="U5448" t="str" cm="1">
        <f t="array" ref="U5448">_xlfn.IFS(P5448&gt;60,"High Risk",P5448&gt;30,"Medium Risk",TRUE,"Low Risk")</f>
        <v>High Risk</v>
      </c>
      <c r="V5448">
        <f t="shared" si="85"/>
        <v>3</v>
      </c>
    </row>
    <row r="5449" spans="1:22" hidden="1" x14ac:dyDescent="0.2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 s="2">
        <v>94504.35</v>
      </c>
      <c r="H5449">
        <v>1</v>
      </c>
      <c r="I5449">
        <v>0</v>
      </c>
      <c r="J5449">
        <v>1</v>
      </c>
      <c r="K5449" s="1">
        <v>5078.8999999999996</v>
      </c>
      <c r="L5449">
        <v>0</v>
      </c>
      <c r="M5449">
        <v>13</v>
      </c>
      <c r="N5449">
        <v>3615</v>
      </c>
      <c r="O5449">
        <v>10</v>
      </c>
      <c r="P5449">
        <v>103</v>
      </c>
      <c r="Q5449">
        <v>0.76923076923076927</v>
      </c>
      <c r="R5449">
        <v>46995</v>
      </c>
      <c r="S5449" t="str" cm="1">
        <f t="array" ref="S5449">_xlfn.IFS(E5452&lt;30,"18-29",E5452&lt;45,"30-44",TRUE,"45+")</f>
        <v>30-44</v>
      </c>
      <c r="T5449" t="str" cm="1">
        <f t="array" ref="T5449">_xlfn.IFS(F5449&lt;=2,"0-2 Years",F5449&lt;=5,"3-5 Years",F5449&lt;=8,"6-8 Years",TRUE,"9-10 Years")</f>
        <v>9-10 Years</v>
      </c>
      <c r="U5449" t="str" cm="1">
        <f t="array" ref="U5449">_xlfn.IFS(P5449&gt;60,"High Risk",P5449&gt;30,"Medium Risk",TRUE,"Low Risk")</f>
        <v>High Risk</v>
      </c>
      <c r="V5449">
        <f t="shared" si="85"/>
        <v>3</v>
      </c>
    </row>
    <row r="5450" spans="1:22" hidden="1" x14ac:dyDescent="0.2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 s="2">
        <v>126147.84</v>
      </c>
      <c r="H5450">
        <v>1</v>
      </c>
      <c r="I5450">
        <v>0</v>
      </c>
      <c r="J5450">
        <v>1</v>
      </c>
      <c r="K5450" s="1">
        <v>132424.69</v>
      </c>
      <c r="L5450">
        <v>1</v>
      </c>
      <c r="M5450">
        <v>20</v>
      </c>
      <c r="N5450">
        <v>2146</v>
      </c>
      <c r="O5450">
        <v>4</v>
      </c>
      <c r="P5450">
        <v>22</v>
      </c>
      <c r="Q5450">
        <v>0.2</v>
      </c>
      <c r="R5450">
        <v>42920</v>
      </c>
      <c r="S5450" t="str" cm="1">
        <f t="array" ref="S5450">_xlfn.IFS(E5453&lt;30,"18-29",E5453&lt;45,"30-44",TRUE,"45+")</f>
        <v>30-44</v>
      </c>
      <c r="T5450" t="str" cm="1">
        <f t="array" ref="T5450">_xlfn.IFS(F5450&lt;=2,"0-2 Years",F5450&lt;=5,"3-5 Years",F5450&lt;=8,"6-8 Years",TRUE,"9-10 Years")</f>
        <v>3-5 Years</v>
      </c>
      <c r="U5450" t="str" cm="1">
        <f t="array" ref="U5450">_xlfn.IFS(P5450&gt;60,"High Risk",P5450&gt;30,"Medium Risk",TRUE,"Low Risk")</f>
        <v>Low Risk</v>
      </c>
      <c r="V5450">
        <f t="shared" si="85"/>
        <v>2</v>
      </c>
    </row>
    <row r="5451" spans="1:22" x14ac:dyDescent="0.2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 s="2">
        <v>0</v>
      </c>
      <c r="H5451">
        <v>1</v>
      </c>
      <c r="I5451">
        <v>1</v>
      </c>
      <c r="J5451">
        <v>1</v>
      </c>
      <c r="K5451" s="1">
        <v>109057.56</v>
      </c>
      <c r="L5451">
        <v>0</v>
      </c>
      <c r="M5451">
        <v>8</v>
      </c>
      <c r="N5451">
        <v>3799</v>
      </c>
      <c r="O5451">
        <v>10</v>
      </c>
      <c r="P5451">
        <v>62</v>
      </c>
      <c r="Q5451">
        <v>1</v>
      </c>
      <c r="R5451">
        <v>30392</v>
      </c>
      <c r="S5451" t="str" cm="1">
        <f t="array" ref="S5451">_xlfn.IFS(E5454&lt;30,"18-29",E5454&lt;45,"30-44",TRUE,"45+")</f>
        <v>45+</v>
      </c>
      <c r="T5451" t="str" cm="1">
        <f t="array" ref="T5451">_xlfn.IFS(F5451&lt;=2,"0-2 Years",F5451&lt;=5,"3-5 Years",F5451&lt;=8,"6-8 Years",TRUE,"9-10 Years")</f>
        <v>6-8 Years</v>
      </c>
      <c r="U5451" t="str" cm="1">
        <f t="array" ref="U5451">_xlfn.IFS(P5451&gt;60,"High Risk",P5451&gt;30,"Medium Risk",TRUE,"Low Risk")</f>
        <v>High Risk</v>
      </c>
      <c r="V5451">
        <f t="shared" si="85"/>
        <v>6</v>
      </c>
    </row>
    <row r="5452" spans="1:22" x14ac:dyDescent="0.2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 s="2">
        <v>0</v>
      </c>
      <c r="H5452">
        <v>2</v>
      </c>
      <c r="I5452">
        <v>1</v>
      </c>
      <c r="J5452">
        <v>0</v>
      </c>
      <c r="K5452" s="1">
        <v>115676.61</v>
      </c>
      <c r="L5452">
        <v>0</v>
      </c>
      <c r="M5452">
        <v>27</v>
      </c>
      <c r="N5452">
        <v>4287</v>
      </c>
      <c r="O5452">
        <v>0</v>
      </c>
      <c r="P5452">
        <v>175</v>
      </c>
      <c r="Q5452">
        <v>0</v>
      </c>
      <c r="R5452">
        <v>115749</v>
      </c>
      <c r="S5452" t="str" cm="1">
        <f t="array" ref="S5452">_xlfn.IFS(E5455&lt;30,"18-29",E5455&lt;45,"30-44",TRUE,"45+")</f>
        <v>18-29</v>
      </c>
      <c r="T5452" t="str" cm="1">
        <f t="array" ref="T5452">_xlfn.IFS(F5452&lt;=2,"0-2 Years",F5452&lt;=5,"3-5 Years",F5452&lt;=8,"6-8 Years",TRUE,"9-10 Years")</f>
        <v>6-8 Years</v>
      </c>
      <c r="U5452" t="str" cm="1">
        <f t="array" ref="U5452">_xlfn.IFS(P5452&gt;60,"High Risk",P5452&gt;30,"Medium Risk",TRUE,"Low Risk")</f>
        <v>High Risk</v>
      </c>
      <c r="V5452">
        <f t="shared" si="85"/>
        <v>6</v>
      </c>
    </row>
    <row r="5453" spans="1:22" hidden="1" x14ac:dyDescent="0.2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 s="2">
        <v>87624.03</v>
      </c>
      <c r="H5453">
        <v>2</v>
      </c>
      <c r="I5453">
        <v>1</v>
      </c>
      <c r="J5453">
        <v>0</v>
      </c>
      <c r="K5453" s="1">
        <v>149401.32999999999</v>
      </c>
      <c r="L5453">
        <v>0</v>
      </c>
      <c r="M5453">
        <v>17</v>
      </c>
      <c r="N5453">
        <v>2511</v>
      </c>
      <c r="O5453">
        <v>9</v>
      </c>
      <c r="P5453">
        <v>91</v>
      </c>
      <c r="Q5453">
        <v>0.52941176470588236</v>
      </c>
      <c r="R5453">
        <v>42687</v>
      </c>
      <c r="S5453" t="str" cm="1">
        <f t="array" ref="S5453">_xlfn.IFS(E5456&lt;30,"18-29",E5456&lt;45,"30-44",TRUE,"45+")</f>
        <v>30-44</v>
      </c>
      <c r="T5453" t="str" cm="1">
        <f t="array" ref="T5453">_xlfn.IFS(F5453&lt;=2,"0-2 Years",F5453&lt;=5,"3-5 Years",F5453&lt;=8,"6-8 Years",TRUE,"9-10 Years")</f>
        <v>3-5 Years</v>
      </c>
      <c r="U5453" t="str" cm="1">
        <f t="array" ref="U5453">_xlfn.IFS(P5453&gt;60,"High Risk",P5453&gt;30,"Medium Risk",TRUE,"Low Risk")</f>
        <v>High Risk</v>
      </c>
      <c r="V5453">
        <f t="shared" si="85"/>
        <v>3</v>
      </c>
    </row>
    <row r="5454" spans="1:22" hidden="1" x14ac:dyDescent="0.2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 s="2">
        <v>153697.53</v>
      </c>
      <c r="H5454">
        <v>2</v>
      </c>
      <c r="I5454">
        <v>0</v>
      </c>
      <c r="J5454">
        <v>0</v>
      </c>
      <c r="K5454" s="1">
        <v>89891.4</v>
      </c>
      <c r="L5454">
        <v>1</v>
      </c>
      <c r="M5454">
        <v>6</v>
      </c>
      <c r="N5454">
        <v>173</v>
      </c>
      <c r="O5454">
        <v>4</v>
      </c>
      <c r="P5454">
        <v>37</v>
      </c>
      <c r="Q5454">
        <v>0.66666666666666663</v>
      </c>
      <c r="R5454">
        <v>1038</v>
      </c>
      <c r="S5454" t="str" cm="1">
        <f t="array" ref="S5454">_xlfn.IFS(E5457&lt;30,"18-29",E5457&lt;45,"30-44",TRUE,"45+")</f>
        <v>45+</v>
      </c>
      <c r="T5454" t="str" cm="1">
        <f t="array" ref="T5454">_xlfn.IFS(F5454&lt;=2,"0-2 Years",F5454&lt;=5,"3-5 Years",F5454&lt;=8,"6-8 Years",TRUE,"9-10 Years")</f>
        <v>0-2 Years</v>
      </c>
      <c r="U5454" t="str" cm="1">
        <f t="array" ref="U5454">_xlfn.IFS(P5454&gt;60,"High Risk",P5454&gt;30,"Medium Risk",TRUE,"Low Risk")</f>
        <v>Medium Risk</v>
      </c>
      <c r="V5454">
        <f t="shared" si="85"/>
        <v>4</v>
      </c>
    </row>
    <row r="5455" spans="1:22" x14ac:dyDescent="0.2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 s="2">
        <v>0</v>
      </c>
      <c r="H5455">
        <v>2</v>
      </c>
      <c r="I5455">
        <v>0</v>
      </c>
      <c r="J5455">
        <v>0</v>
      </c>
      <c r="K5455" s="1">
        <v>82500.84</v>
      </c>
      <c r="L5455">
        <v>0</v>
      </c>
      <c r="M5455">
        <v>3</v>
      </c>
      <c r="N5455">
        <v>4516</v>
      </c>
      <c r="O5455">
        <v>8</v>
      </c>
      <c r="P5455">
        <v>121</v>
      </c>
      <c r="Q5455">
        <v>1</v>
      </c>
      <c r="R5455">
        <v>13548</v>
      </c>
      <c r="S5455" t="str" cm="1">
        <f t="array" ref="S5455">_xlfn.IFS(E5458&lt;30,"18-29",E5458&lt;45,"30-44",TRUE,"45+")</f>
        <v>30-44</v>
      </c>
      <c r="T5455" t="str" cm="1">
        <f t="array" ref="T5455">_xlfn.IFS(F5455&lt;=2,"0-2 Years",F5455&lt;=5,"3-5 Years",F5455&lt;=8,"6-8 Years",TRUE,"9-10 Years")</f>
        <v>3-5 Years</v>
      </c>
      <c r="U5455" t="str" cm="1">
        <f t="array" ref="U5455">_xlfn.IFS(P5455&gt;60,"High Risk",P5455&gt;30,"Medium Risk",TRUE,"Low Risk")</f>
        <v>High Risk</v>
      </c>
      <c r="V5455">
        <f t="shared" si="85"/>
        <v>6</v>
      </c>
    </row>
    <row r="5456" spans="1:22" x14ac:dyDescent="0.2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 s="2">
        <v>0</v>
      </c>
      <c r="H5456">
        <v>1</v>
      </c>
      <c r="I5456">
        <v>1</v>
      </c>
      <c r="J5456">
        <v>0</v>
      </c>
      <c r="K5456" s="1">
        <v>6416.92</v>
      </c>
      <c r="L5456">
        <v>0</v>
      </c>
      <c r="M5456">
        <v>11</v>
      </c>
      <c r="N5456">
        <v>1110</v>
      </c>
      <c r="O5456">
        <v>0</v>
      </c>
      <c r="P5456">
        <v>31</v>
      </c>
      <c r="Q5456">
        <v>0</v>
      </c>
      <c r="R5456">
        <v>12210</v>
      </c>
      <c r="S5456" t="str" cm="1">
        <f t="array" ref="S5456">_xlfn.IFS(E5459&lt;30,"18-29",E5459&lt;45,"30-44",TRUE,"45+")</f>
        <v>45+</v>
      </c>
      <c r="T5456" t="str" cm="1">
        <f t="array" ref="T5456">_xlfn.IFS(F5456&lt;=2,"0-2 Years",F5456&lt;=5,"3-5 Years",F5456&lt;=8,"6-8 Years",TRUE,"9-10 Years")</f>
        <v>3-5 Years</v>
      </c>
      <c r="U5456" t="str" cm="1">
        <f t="array" ref="U5456">_xlfn.IFS(P5456&gt;60,"High Risk",P5456&gt;30,"Medium Risk",TRUE,"Low Risk")</f>
        <v>Medium Risk</v>
      </c>
      <c r="V5456">
        <f t="shared" si="85"/>
        <v>8</v>
      </c>
    </row>
    <row r="5457" spans="1:22" hidden="1" x14ac:dyDescent="0.2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 s="2">
        <v>116585.97</v>
      </c>
      <c r="H5457">
        <v>1</v>
      </c>
      <c r="I5457">
        <v>1</v>
      </c>
      <c r="J5457">
        <v>0</v>
      </c>
      <c r="K5457" s="1">
        <v>189428.75</v>
      </c>
      <c r="L5457">
        <v>1</v>
      </c>
      <c r="M5457">
        <v>5</v>
      </c>
      <c r="N5457">
        <v>3501</v>
      </c>
      <c r="O5457">
        <v>0</v>
      </c>
      <c r="P5457">
        <v>173</v>
      </c>
      <c r="Q5457">
        <v>0</v>
      </c>
      <c r="R5457">
        <v>17505</v>
      </c>
      <c r="S5457" t="str" cm="1">
        <f t="array" ref="S5457">_xlfn.IFS(E5460&lt;30,"18-29",E5460&lt;45,"30-44",TRUE,"45+")</f>
        <v>30-44</v>
      </c>
      <c r="T5457" t="str" cm="1">
        <f t="array" ref="T5457">_xlfn.IFS(F5457&lt;=2,"0-2 Years",F5457&lt;=5,"3-5 Years",F5457&lt;=8,"6-8 Years",TRUE,"9-10 Years")</f>
        <v>9-10 Years</v>
      </c>
      <c r="U5457" t="str" cm="1">
        <f t="array" ref="U5457">_xlfn.IFS(P5457&gt;60,"High Risk",P5457&gt;30,"Medium Risk",TRUE,"Low Risk")</f>
        <v>High Risk</v>
      </c>
      <c r="V5457">
        <f t="shared" si="85"/>
        <v>5</v>
      </c>
    </row>
    <row r="5458" spans="1:22" hidden="1" x14ac:dyDescent="0.2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 s="2">
        <v>134464.57999999999</v>
      </c>
      <c r="H5458">
        <v>2</v>
      </c>
      <c r="I5458">
        <v>1</v>
      </c>
      <c r="J5458">
        <v>0</v>
      </c>
      <c r="K5458" s="1">
        <v>178833.34</v>
      </c>
      <c r="L5458">
        <v>0</v>
      </c>
      <c r="M5458">
        <v>2</v>
      </c>
      <c r="N5458">
        <v>959</v>
      </c>
      <c r="O5458">
        <v>6</v>
      </c>
      <c r="P5458">
        <v>109</v>
      </c>
      <c r="Q5458">
        <v>1</v>
      </c>
      <c r="R5458">
        <v>1918</v>
      </c>
      <c r="S5458" t="str" cm="1">
        <f t="array" ref="S5458">_xlfn.IFS(E5461&lt;30,"18-29",E5461&lt;45,"30-44",TRUE,"45+")</f>
        <v>30-44</v>
      </c>
      <c r="T5458" t="str" cm="1">
        <f t="array" ref="T5458">_xlfn.IFS(F5458&lt;=2,"0-2 Years",F5458&lt;=5,"3-5 Years",F5458&lt;=8,"6-8 Years",TRUE,"9-10 Years")</f>
        <v>9-10 Years</v>
      </c>
      <c r="U5458" t="str" cm="1">
        <f t="array" ref="U5458">_xlfn.IFS(P5458&gt;60,"High Risk",P5458&gt;30,"Medium Risk",TRUE,"Low Risk")</f>
        <v>High Risk</v>
      </c>
      <c r="V5458">
        <f t="shared" si="85"/>
        <v>3</v>
      </c>
    </row>
    <row r="5459" spans="1:22" hidden="1" x14ac:dyDescent="0.2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 s="2">
        <v>83008.31</v>
      </c>
      <c r="H5459">
        <v>1</v>
      </c>
      <c r="I5459">
        <v>1</v>
      </c>
      <c r="J5459">
        <v>1</v>
      </c>
      <c r="K5459" s="1">
        <v>42766.03</v>
      </c>
      <c r="L5459">
        <v>0</v>
      </c>
      <c r="M5459">
        <v>30</v>
      </c>
      <c r="N5459">
        <v>2102</v>
      </c>
      <c r="O5459">
        <v>9</v>
      </c>
      <c r="P5459">
        <v>12</v>
      </c>
      <c r="Q5459">
        <v>0.3</v>
      </c>
      <c r="R5459">
        <v>63060</v>
      </c>
      <c r="S5459" t="str" cm="1">
        <f t="array" ref="S5459">_xlfn.IFS(E5462&lt;30,"18-29",E5462&lt;45,"30-44",TRUE,"45+")</f>
        <v>30-44</v>
      </c>
      <c r="T5459" t="str" cm="1">
        <f t="array" ref="T5459">_xlfn.IFS(F5459&lt;=2,"0-2 Years",F5459&lt;=5,"3-5 Years",F5459&lt;=8,"6-8 Years",TRUE,"9-10 Years")</f>
        <v>9-10 Years</v>
      </c>
      <c r="U5459" t="str" cm="1">
        <f t="array" ref="U5459">_xlfn.IFS(P5459&gt;60,"High Risk",P5459&gt;30,"Medium Risk",TRUE,"Low Risk")</f>
        <v>Low Risk</v>
      </c>
      <c r="V5459">
        <f t="shared" si="85"/>
        <v>3</v>
      </c>
    </row>
    <row r="5460" spans="1:22" x14ac:dyDescent="0.2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 s="2">
        <v>113635.16</v>
      </c>
      <c r="H5460">
        <v>1</v>
      </c>
      <c r="I5460">
        <v>1</v>
      </c>
      <c r="J5460">
        <v>0</v>
      </c>
      <c r="K5460" s="1">
        <v>90883.12</v>
      </c>
      <c r="L5460">
        <v>0</v>
      </c>
      <c r="M5460">
        <v>4</v>
      </c>
      <c r="N5460">
        <v>2724</v>
      </c>
      <c r="O5460">
        <v>3</v>
      </c>
      <c r="P5460">
        <v>88</v>
      </c>
      <c r="Q5460">
        <v>0.75</v>
      </c>
      <c r="R5460">
        <v>10896</v>
      </c>
      <c r="S5460" t="str" cm="1">
        <f t="array" ref="S5460">_xlfn.IFS(E5463&lt;30,"18-29",E5463&lt;45,"30-44",TRUE,"45+")</f>
        <v>30-44</v>
      </c>
      <c r="T5460" t="str" cm="1">
        <f t="array" ref="T5460">_xlfn.IFS(F5460&lt;=2,"0-2 Years",F5460&lt;=5,"3-5 Years",F5460&lt;=8,"6-8 Years",TRUE,"9-10 Years")</f>
        <v>0-2 Years</v>
      </c>
      <c r="U5460" t="str" cm="1">
        <f t="array" ref="U5460">_xlfn.IFS(P5460&gt;60,"High Risk",P5460&gt;30,"Medium Risk",TRUE,"Low Risk")</f>
        <v>High Risk</v>
      </c>
      <c r="V5460">
        <f t="shared" si="85"/>
        <v>6</v>
      </c>
    </row>
    <row r="5461" spans="1:22" x14ac:dyDescent="0.2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 s="2">
        <v>0</v>
      </c>
      <c r="H5461">
        <v>2</v>
      </c>
      <c r="I5461">
        <v>1</v>
      </c>
      <c r="J5461">
        <v>0</v>
      </c>
      <c r="K5461" s="1">
        <v>80619.09</v>
      </c>
      <c r="L5461">
        <v>0</v>
      </c>
      <c r="M5461">
        <v>5</v>
      </c>
      <c r="N5461">
        <v>4341</v>
      </c>
      <c r="O5461">
        <v>8</v>
      </c>
      <c r="P5461">
        <v>105</v>
      </c>
      <c r="Q5461">
        <v>1</v>
      </c>
      <c r="R5461">
        <v>21705</v>
      </c>
      <c r="S5461" t="str" cm="1">
        <f t="array" ref="S5461">_xlfn.IFS(E5464&lt;30,"18-29",E5464&lt;45,"30-44",TRUE,"45+")</f>
        <v>18-29</v>
      </c>
      <c r="T5461" t="str" cm="1">
        <f t="array" ref="T5461">_xlfn.IFS(F5461&lt;=2,"0-2 Years",F5461&lt;=5,"3-5 Years",F5461&lt;=8,"6-8 Years",TRUE,"9-10 Years")</f>
        <v>6-8 Years</v>
      </c>
      <c r="U5461" t="str" cm="1">
        <f t="array" ref="U5461">_xlfn.IFS(P5461&gt;60,"High Risk",P5461&gt;30,"Medium Risk",TRUE,"Low Risk")</f>
        <v>High Risk</v>
      </c>
      <c r="V5461">
        <f t="shared" si="85"/>
        <v>6</v>
      </c>
    </row>
    <row r="5462" spans="1:22" hidden="1" x14ac:dyDescent="0.2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 s="2">
        <v>122552.48</v>
      </c>
      <c r="H5462">
        <v>2</v>
      </c>
      <c r="I5462">
        <v>0</v>
      </c>
      <c r="J5462">
        <v>1</v>
      </c>
      <c r="K5462" s="1">
        <v>120646.39999999999</v>
      </c>
      <c r="L5462">
        <v>0</v>
      </c>
      <c r="M5462">
        <v>23</v>
      </c>
      <c r="N5462">
        <v>1185</v>
      </c>
      <c r="O5462">
        <v>6</v>
      </c>
      <c r="P5462">
        <v>117</v>
      </c>
      <c r="Q5462">
        <v>0.2608695652173913</v>
      </c>
      <c r="R5462">
        <v>27255</v>
      </c>
      <c r="S5462" t="str" cm="1">
        <f t="array" ref="S5462">_xlfn.IFS(E5465&lt;30,"18-29",E5465&lt;45,"30-44",TRUE,"45+")</f>
        <v>30-44</v>
      </c>
      <c r="T5462" t="str" cm="1">
        <f t="array" ref="T5462">_xlfn.IFS(F5462&lt;=2,"0-2 Years",F5462&lt;=5,"3-5 Years",F5462&lt;=8,"6-8 Years",TRUE,"9-10 Years")</f>
        <v>3-5 Years</v>
      </c>
      <c r="U5462" t="str" cm="1">
        <f t="array" ref="U5462">_xlfn.IFS(P5462&gt;60,"High Risk",P5462&gt;30,"Medium Risk",TRUE,"Low Risk")</f>
        <v>High Risk</v>
      </c>
      <c r="V5462">
        <f t="shared" si="85"/>
        <v>0</v>
      </c>
    </row>
    <row r="5463" spans="1:22" hidden="1" x14ac:dyDescent="0.2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 s="2">
        <v>118899.45</v>
      </c>
      <c r="H5463">
        <v>2</v>
      </c>
      <c r="I5463">
        <v>0</v>
      </c>
      <c r="J5463">
        <v>0</v>
      </c>
      <c r="K5463" s="1">
        <v>41409.360000000001</v>
      </c>
      <c r="L5463">
        <v>0</v>
      </c>
      <c r="M5463">
        <v>22</v>
      </c>
      <c r="N5463">
        <v>3899</v>
      </c>
      <c r="O5463">
        <v>7</v>
      </c>
      <c r="P5463">
        <v>15</v>
      </c>
      <c r="Q5463">
        <v>0.31818181818181818</v>
      </c>
      <c r="R5463">
        <v>85778</v>
      </c>
      <c r="S5463" t="str" cm="1">
        <f t="array" ref="S5463">_xlfn.IFS(E5466&lt;30,"18-29",E5466&lt;45,"30-44",TRUE,"45+")</f>
        <v>30-44</v>
      </c>
      <c r="T5463" t="str" cm="1">
        <f t="array" ref="T5463">_xlfn.IFS(F5463&lt;=2,"0-2 Years",F5463&lt;=5,"3-5 Years",F5463&lt;=8,"6-8 Years",TRUE,"9-10 Years")</f>
        <v>0-2 Years</v>
      </c>
      <c r="U5463" t="str" cm="1">
        <f t="array" ref="U5463">_xlfn.IFS(P5463&gt;60,"High Risk",P5463&gt;30,"Medium Risk",TRUE,"Low Risk")</f>
        <v>Low Risk</v>
      </c>
      <c r="V5463">
        <f t="shared" si="85"/>
        <v>4</v>
      </c>
    </row>
    <row r="5464" spans="1:22" hidden="1" x14ac:dyDescent="0.2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 s="2">
        <v>99713.87</v>
      </c>
      <c r="H5464">
        <v>1</v>
      </c>
      <c r="I5464">
        <v>0</v>
      </c>
      <c r="J5464">
        <v>0</v>
      </c>
      <c r="K5464" s="1">
        <v>112317.89</v>
      </c>
      <c r="L5464">
        <v>0</v>
      </c>
      <c r="M5464">
        <v>14</v>
      </c>
      <c r="N5464">
        <v>2026</v>
      </c>
      <c r="O5464">
        <v>5</v>
      </c>
      <c r="P5464">
        <v>15</v>
      </c>
      <c r="Q5464">
        <v>0.35714285714285715</v>
      </c>
      <c r="R5464">
        <v>28364</v>
      </c>
      <c r="S5464" t="str" cm="1">
        <f t="array" ref="S5464">_xlfn.IFS(E5467&lt;30,"18-29",E5467&lt;45,"30-44",TRUE,"45+")</f>
        <v>30-44</v>
      </c>
      <c r="T5464" t="str" cm="1">
        <f t="array" ref="T5464">_xlfn.IFS(F5464&lt;=2,"0-2 Years",F5464&lt;=5,"3-5 Years",F5464&lt;=8,"6-8 Years",TRUE,"9-10 Years")</f>
        <v>3-5 Years</v>
      </c>
      <c r="U5464" t="str" cm="1">
        <f t="array" ref="U5464">_xlfn.IFS(P5464&gt;60,"High Risk",P5464&gt;30,"Medium Risk",TRUE,"Low Risk")</f>
        <v>Low Risk</v>
      </c>
      <c r="V5464">
        <f t="shared" si="85"/>
        <v>5</v>
      </c>
    </row>
    <row r="5465" spans="1:22" x14ac:dyDescent="0.2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 s="2">
        <v>0</v>
      </c>
      <c r="H5465">
        <v>1</v>
      </c>
      <c r="I5465">
        <v>0</v>
      </c>
      <c r="J5465">
        <v>0</v>
      </c>
      <c r="K5465" s="1">
        <v>152128.35999999999</v>
      </c>
      <c r="L5465">
        <v>0</v>
      </c>
      <c r="M5465">
        <v>15</v>
      </c>
      <c r="N5465">
        <v>3417</v>
      </c>
      <c r="O5465">
        <v>6</v>
      </c>
      <c r="P5465">
        <v>128</v>
      </c>
      <c r="Q5465">
        <v>0.4</v>
      </c>
      <c r="R5465">
        <v>51255</v>
      </c>
      <c r="S5465" t="str" cm="1">
        <f t="array" ref="S5465">_xlfn.IFS(E5468&lt;30,"18-29",E5468&lt;45,"30-44",TRUE,"45+")</f>
        <v>30-44</v>
      </c>
      <c r="T5465" t="str" cm="1">
        <f t="array" ref="T5465">_xlfn.IFS(F5465&lt;=2,"0-2 Years",F5465&lt;=5,"3-5 Years",F5465&lt;=8,"6-8 Years",TRUE,"9-10 Years")</f>
        <v>6-8 Years</v>
      </c>
      <c r="U5465" t="str" cm="1">
        <f t="array" ref="U5465">_xlfn.IFS(P5465&gt;60,"High Risk",P5465&gt;30,"Medium Risk",TRUE,"Low Risk")</f>
        <v>High Risk</v>
      </c>
      <c r="V5465">
        <f t="shared" si="85"/>
        <v>8</v>
      </c>
    </row>
    <row r="5466" spans="1:22" hidden="1" x14ac:dyDescent="0.2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 s="2">
        <v>134208.22</v>
      </c>
      <c r="H5466">
        <v>1</v>
      </c>
      <c r="I5466">
        <v>0</v>
      </c>
      <c r="J5466">
        <v>1</v>
      </c>
      <c r="K5466" s="1">
        <v>177670.57</v>
      </c>
      <c r="L5466">
        <v>0</v>
      </c>
      <c r="M5466">
        <v>18</v>
      </c>
      <c r="N5466">
        <v>672</v>
      </c>
      <c r="O5466">
        <v>4</v>
      </c>
      <c r="P5466">
        <v>154</v>
      </c>
      <c r="Q5466">
        <v>0.22222222222222221</v>
      </c>
      <c r="R5466">
        <v>12096</v>
      </c>
      <c r="S5466" t="str" cm="1">
        <f t="array" ref="S5466">_xlfn.IFS(E5469&lt;30,"18-29",E5469&lt;45,"30-44",TRUE,"45+")</f>
        <v>30-44</v>
      </c>
      <c r="T5466" t="str" cm="1">
        <f t="array" ref="T5466">_xlfn.IFS(F5466&lt;=2,"0-2 Years",F5466&lt;=5,"3-5 Years",F5466&lt;=8,"6-8 Years",TRUE,"9-10 Years")</f>
        <v>0-2 Years</v>
      </c>
      <c r="U5466" t="str" cm="1">
        <f t="array" ref="U5466">_xlfn.IFS(P5466&gt;60,"High Risk",P5466&gt;30,"Medium Risk",TRUE,"Low Risk")</f>
        <v>High Risk</v>
      </c>
      <c r="V5466">
        <f t="shared" si="85"/>
        <v>3</v>
      </c>
    </row>
    <row r="5467" spans="1:22" hidden="1" x14ac:dyDescent="0.2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 s="2">
        <v>85906.65</v>
      </c>
      <c r="H5467">
        <v>3</v>
      </c>
      <c r="I5467">
        <v>1</v>
      </c>
      <c r="J5467">
        <v>0</v>
      </c>
      <c r="K5467" s="1">
        <v>189159.97</v>
      </c>
      <c r="L5467">
        <v>0</v>
      </c>
      <c r="M5467">
        <v>30</v>
      </c>
      <c r="N5467">
        <v>2026</v>
      </c>
      <c r="O5467">
        <v>0</v>
      </c>
      <c r="P5467">
        <v>139</v>
      </c>
      <c r="Q5467">
        <v>0</v>
      </c>
      <c r="R5467">
        <v>60780</v>
      </c>
      <c r="S5467" t="str" cm="1">
        <f t="array" ref="S5467">_xlfn.IFS(E5470&lt;30,"18-29",E5470&lt;45,"30-44",TRUE,"45+")</f>
        <v>45+</v>
      </c>
      <c r="T5467" t="str" cm="1">
        <f t="array" ref="T5467">_xlfn.IFS(F5467&lt;=2,"0-2 Years",F5467&lt;=5,"3-5 Years",F5467&lt;=8,"6-8 Years",TRUE,"9-10 Years")</f>
        <v>0-2 Years</v>
      </c>
      <c r="U5467" t="str" cm="1">
        <f t="array" ref="U5467">_xlfn.IFS(P5467&gt;60,"High Risk",P5467&gt;30,"Medium Risk",TRUE,"Low Risk")</f>
        <v>High Risk</v>
      </c>
      <c r="V5467">
        <f t="shared" si="85"/>
        <v>4</v>
      </c>
    </row>
    <row r="5468" spans="1:22" hidden="1" x14ac:dyDescent="0.2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 s="2">
        <v>137714.25</v>
      </c>
      <c r="H5468">
        <v>1</v>
      </c>
      <c r="I5468">
        <v>0</v>
      </c>
      <c r="J5468">
        <v>1</v>
      </c>
      <c r="K5468" s="1">
        <v>159403.68</v>
      </c>
      <c r="L5468">
        <v>0</v>
      </c>
      <c r="M5468">
        <v>11</v>
      </c>
      <c r="N5468">
        <v>1678</v>
      </c>
      <c r="O5468">
        <v>3</v>
      </c>
      <c r="P5468">
        <v>81</v>
      </c>
      <c r="Q5468">
        <v>0.27272727272727271</v>
      </c>
      <c r="R5468">
        <v>18458</v>
      </c>
      <c r="S5468" t="str" cm="1">
        <f t="array" ref="S5468">_xlfn.IFS(E5471&lt;30,"18-29",E5471&lt;45,"30-44",TRUE,"45+")</f>
        <v>18-29</v>
      </c>
      <c r="T5468" t="str" cm="1">
        <f t="array" ref="T5468">_xlfn.IFS(F5468&lt;=2,"0-2 Years",F5468&lt;=5,"3-5 Years",F5468&lt;=8,"6-8 Years",TRUE,"9-10 Years")</f>
        <v>3-5 Years</v>
      </c>
      <c r="U5468" t="str" cm="1">
        <f t="array" ref="U5468">_xlfn.IFS(P5468&gt;60,"High Risk",P5468&gt;30,"Medium Risk",TRUE,"Low Risk")</f>
        <v>High Risk</v>
      </c>
      <c r="V5468">
        <f t="shared" si="85"/>
        <v>2</v>
      </c>
    </row>
    <row r="5469" spans="1:22" hidden="1" x14ac:dyDescent="0.2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 s="2">
        <v>160777.9</v>
      </c>
      <c r="H5469">
        <v>1</v>
      </c>
      <c r="I5469">
        <v>1</v>
      </c>
      <c r="J5469">
        <v>1</v>
      </c>
      <c r="K5469" s="1">
        <v>149536.15</v>
      </c>
      <c r="L5469">
        <v>0</v>
      </c>
      <c r="M5469">
        <v>16</v>
      </c>
      <c r="N5469">
        <v>3647</v>
      </c>
      <c r="O5469">
        <v>5</v>
      </c>
      <c r="P5469">
        <v>167</v>
      </c>
      <c r="Q5469">
        <v>0.3125</v>
      </c>
      <c r="R5469">
        <v>58352</v>
      </c>
      <c r="S5469" t="str" cm="1">
        <f t="array" ref="S5469">_xlfn.IFS(E5472&lt;30,"18-29",E5472&lt;45,"30-44",TRUE,"45+")</f>
        <v>18-29</v>
      </c>
      <c r="T5469" t="str" cm="1">
        <f t="array" ref="T5469">_xlfn.IFS(F5469&lt;=2,"0-2 Years",F5469&lt;=5,"3-5 Years",F5469&lt;=8,"6-8 Years",TRUE,"9-10 Years")</f>
        <v>0-2 Years</v>
      </c>
      <c r="U5469" t="str" cm="1">
        <f t="array" ref="U5469">_xlfn.IFS(P5469&gt;60,"High Risk",P5469&gt;30,"Medium Risk",TRUE,"Low Risk")</f>
        <v>High Risk</v>
      </c>
      <c r="V5469">
        <f t="shared" si="85"/>
        <v>3</v>
      </c>
    </row>
    <row r="5470" spans="1:22" hidden="1" x14ac:dyDescent="0.2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 s="2">
        <v>0</v>
      </c>
      <c r="H5470">
        <v>2</v>
      </c>
      <c r="I5470">
        <v>1</v>
      </c>
      <c r="J5470">
        <v>1</v>
      </c>
      <c r="K5470" s="1">
        <v>155492.87</v>
      </c>
      <c r="L5470">
        <v>0</v>
      </c>
      <c r="M5470">
        <v>3</v>
      </c>
      <c r="N5470">
        <v>1411</v>
      </c>
      <c r="O5470">
        <v>0</v>
      </c>
      <c r="P5470">
        <v>38</v>
      </c>
      <c r="Q5470">
        <v>0</v>
      </c>
      <c r="R5470">
        <v>4233</v>
      </c>
      <c r="S5470" t="str" cm="1">
        <f t="array" ref="S5470">_xlfn.IFS(E5473&lt;30,"18-29",E5473&lt;45,"30-44",TRUE,"45+")</f>
        <v>30-44</v>
      </c>
      <c r="T5470" t="str" cm="1">
        <f t="array" ref="T5470">_xlfn.IFS(F5470&lt;=2,"0-2 Years",F5470&lt;=5,"3-5 Years",F5470&lt;=8,"6-8 Years",TRUE,"9-10 Years")</f>
        <v>3-5 Years</v>
      </c>
      <c r="U5470" t="str" cm="1">
        <f t="array" ref="U5470">_xlfn.IFS(P5470&gt;60,"High Risk",P5470&gt;30,"Medium Risk",TRUE,"Low Risk")</f>
        <v>Medium Risk</v>
      </c>
      <c r="V5470">
        <f t="shared" si="85"/>
        <v>3</v>
      </c>
    </row>
    <row r="5471" spans="1:22" x14ac:dyDescent="0.2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 s="2">
        <v>0</v>
      </c>
      <c r="H5471">
        <v>2</v>
      </c>
      <c r="I5471">
        <v>0</v>
      </c>
      <c r="J5471">
        <v>0</v>
      </c>
      <c r="K5471" s="1">
        <v>24847.02</v>
      </c>
      <c r="L5471">
        <v>0</v>
      </c>
      <c r="M5471">
        <v>3</v>
      </c>
      <c r="N5471">
        <v>3245</v>
      </c>
      <c r="O5471">
        <v>2</v>
      </c>
      <c r="P5471">
        <v>170</v>
      </c>
      <c r="Q5471">
        <v>0.66666666666666663</v>
      </c>
      <c r="R5471">
        <v>9735</v>
      </c>
      <c r="S5471" t="str" cm="1">
        <f t="array" ref="S5471">_xlfn.IFS(E5474&lt;30,"18-29",E5474&lt;45,"30-44",TRUE,"45+")</f>
        <v>30-44</v>
      </c>
      <c r="T5471" t="str" cm="1">
        <f t="array" ref="T5471">_xlfn.IFS(F5471&lt;=2,"0-2 Years",F5471&lt;=5,"3-5 Years",F5471&lt;=8,"6-8 Years",TRUE,"9-10 Years")</f>
        <v>3-5 Years</v>
      </c>
      <c r="U5471" t="str" cm="1">
        <f t="array" ref="U5471">_xlfn.IFS(P5471&gt;60,"High Risk",P5471&gt;30,"Medium Risk",TRUE,"Low Risk")</f>
        <v>High Risk</v>
      </c>
      <c r="V5471">
        <f t="shared" si="85"/>
        <v>6</v>
      </c>
    </row>
    <row r="5472" spans="1:22" hidden="1" x14ac:dyDescent="0.2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 s="2">
        <v>102585.88</v>
      </c>
      <c r="H5472">
        <v>2</v>
      </c>
      <c r="I5472">
        <v>1</v>
      </c>
      <c r="J5472">
        <v>1</v>
      </c>
      <c r="K5472" s="1">
        <v>115387.4</v>
      </c>
      <c r="L5472">
        <v>0</v>
      </c>
      <c r="M5472">
        <v>20</v>
      </c>
      <c r="N5472">
        <v>1974</v>
      </c>
      <c r="O5472">
        <v>1</v>
      </c>
      <c r="P5472">
        <v>59</v>
      </c>
      <c r="Q5472">
        <v>0.05</v>
      </c>
      <c r="R5472">
        <v>39480</v>
      </c>
      <c r="S5472" t="str" cm="1">
        <f t="array" ref="S5472">_xlfn.IFS(E5475&lt;30,"18-29",E5475&lt;45,"30-44",TRUE,"45+")</f>
        <v>30-44</v>
      </c>
      <c r="T5472" t="str" cm="1">
        <f t="array" ref="T5472">_xlfn.IFS(F5472&lt;=2,"0-2 Years",F5472&lt;=5,"3-5 Years",F5472&lt;=8,"6-8 Years",TRUE,"9-10 Years")</f>
        <v>0-2 Years</v>
      </c>
      <c r="U5472" t="str" cm="1">
        <f t="array" ref="U5472">_xlfn.IFS(P5472&gt;60,"High Risk",P5472&gt;30,"Medium Risk",TRUE,"Low Risk")</f>
        <v>Medium Risk</v>
      </c>
      <c r="V5472">
        <f t="shared" si="85"/>
        <v>1</v>
      </c>
    </row>
    <row r="5473" spans="1:22" hidden="1" x14ac:dyDescent="0.2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 s="2">
        <v>102556.18</v>
      </c>
      <c r="H5473">
        <v>2</v>
      </c>
      <c r="I5473">
        <v>1</v>
      </c>
      <c r="J5473">
        <v>0</v>
      </c>
      <c r="K5473" s="1">
        <v>171971.25</v>
      </c>
      <c r="L5473">
        <v>1</v>
      </c>
      <c r="M5473">
        <v>24</v>
      </c>
      <c r="N5473">
        <v>308</v>
      </c>
      <c r="O5473">
        <v>3</v>
      </c>
      <c r="P5473">
        <v>122</v>
      </c>
      <c r="Q5473">
        <v>0.125</v>
      </c>
      <c r="R5473">
        <v>7392</v>
      </c>
      <c r="S5473" t="str" cm="1">
        <f t="array" ref="S5473">_xlfn.IFS(E5476&lt;30,"18-29",E5476&lt;45,"30-44",TRUE,"45+")</f>
        <v>30-44</v>
      </c>
      <c r="T5473" t="str" cm="1">
        <f t="array" ref="T5473">_xlfn.IFS(F5473&lt;=2,"0-2 Years",F5473&lt;=5,"3-5 Years",F5473&lt;=8,"6-8 Years",TRUE,"9-10 Years")</f>
        <v>9-10 Years</v>
      </c>
      <c r="U5473" t="str" cm="1">
        <f t="array" ref="U5473">_xlfn.IFS(P5473&gt;60,"High Risk",P5473&gt;30,"Medium Risk",TRUE,"Low Risk")</f>
        <v>High Risk</v>
      </c>
      <c r="V5473">
        <f t="shared" si="85"/>
        <v>3</v>
      </c>
    </row>
    <row r="5474" spans="1:22" hidden="1" x14ac:dyDescent="0.2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 s="2">
        <v>126772.57</v>
      </c>
      <c r="H5474">
        <v>1</v>
      </c>
      <c r="I5474">
        <v>0</v>
      </c>
      <c r="J5474">
        <v>1</v>
      </c>
      <c r="K5474" s="1">
        <v>126106.4</v>
      </c>
      <c r="L5474">
        <v>0</v>
      </c>
      <c r="M5474">
        <v>6</v>
      </c>
      <c r="N5474">
        <v>294</v>
      </c>
      <c r="O5474">
        <v>0</v>
      </c>
      <c r="P5474">
        <v>31</v>
      </c>
      <c r="Q5474">
        <v>0</v>
      </c>
      <c r="R5474">
        <v>1764</v>
      </c>
      <c r="S5474" t="str" cm="1">
        <f t="array" ref="S5474">_xlfn.IFS(E5477&lt;30,"18-29",E5477&lt;45,"30-44",TRUE,"45+")</f>
        <v>30-44</v>
      </c>
      <c r="T5474" t="str" cm="1">
        <f t="array" ref="T5474">_xlfn.IFS(F5474&lt;=2,"0-2 Years",F5474&lt;=5,"3-5 Years",F5474&lt;=8,"6-8 Years",TRUE,"9-10 Years")</f>
        <v>3-5 Years</v>
      </c>
      <c r="U5474" t="str" cm="1">
        <f t="array" ref="U5474">_xlfn.IFS(P5474&gt;60,"High Risk",P5474&gt;30,"Medium Risk",TRUE,"Low Risk")</f>
        <v>Medium Risk</v>
      </c>
      <c r="V5474">
        <f t="shared" si="85"/>
        <v>2</v>
      </c>
    </row>
    <row r="5475" spans="1:22" hidden="1" x14ac:dyDescent="0.2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 s="2">
        <v>158373.23000000001</v>
      </c>
      <c r="H5475">
        <v>1</v>
      </c>
      <c r="I5475">
        <v>1</v>
      </c>
      <c r="J5475">
        <v>1</v>
      </c>
      <c r="K5475" s="1">
        <v>28228.35</v>
      </c>
      <c r="L5475">
        <v>0</v>
      </c>
      <c r="M5475">
        <v>16</v>
      </c>
      <c r="N5475">
        <v>1697</v>
      </c>
      <c r="O5475">
        <v>4</v>
      </c>
      <c r="P5475">
        <v>73</v>
      </c>
      <c r="Q5475">
        <v>0.25</v>
      </c>
      <c r="R5475">
        <v>27152</v>
      </c>
      <c r="S5475" t="str" cm="1">
        <f t="array" ref="S5475">_xlfn.IFS(E5478&lt;30,"18-29",E5478&lt;45,"30-44",TRUE,"45+")</f>
        <v>45+</v>
      </c>
      <c r="T5475" t="str" cm="1">
        <f t="array" ref="T5475">_xlfn.IFS(F5475&lt;=2,"0-2 Years",F5475&lt;=5,"3-5 Years",F5475&lt;=8,"6-8 Years",TRUE,"9-10 Years")</f>
        <v>3-5 Years</v>
      </c>
      <c r="U5475" t="str" cm="1">
        <f t="array" ref="U5475">_xlfn.IFS(P5475&gt;60,"High Risk",P5475&gt;30,"Medium Risk",TRUE,"Low Risk")</f>
        <v>High Risk</v>
      </c>
      <c r="V5475">
        <f t="shared" si="85"/>
        <v>2</v>
      </c>
    </row>
    <row r="5476" spans="1:22" x14ac:dyDescent="0.2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 s="2">
        <v>0</v>
      </c>
      <c r="H5476">
        <v>2</v>
      </c>
      <c r="I5476">
        <v>1</v>
      </c>
      <c r="J5476">
        <v>0</v>
      </c>
      <c r="K5476" s="1">
        <v>138113.71</v>
      </c>
      <c r="L5476">
        <v>0</v>
      </c>
      <c r="M5476">
        <v>26</v>
      </c>
      <c r="N5476">
        <v>1605</v>
      </c>
      <c r="O5476">
        <v>1</v>
      </c>
      <c r="P5476">
        <v>42</v>
      </c>
      <c r="Q5476">
        <v>3.8461538461538464E-2</v>
      </c>
      <c r="R5476">
        <v>41730</v>
      </c>
      <c r="S5476" t="str" cm="1">
        <f t="array" ref="S5476">_xlfn.IFS(E5479&lt;30,"18-29",E5479&lt;45,"30-44",TRUE,"45+")</f>
        <v>30-44</v>
      </c>
      <c r="T5476" t="str" cm="1">
        <f t="array" ref="T5476">_xlfn.IFS(F5476&lt;=2,"0-2 Years",F5476&lt;=5,"3-5 Years",F5476&lt;=8,"6-8 Years",TRUE,"9-10 Years")</f>
        <v>9-10 Years</v>
      </c>
      <c r="U5476" t="str" cm="1">
        <f t="array" ref="U5476">_xlfn.IFS(P5476&gt;60,"High Risk",P5476&gt;30,"Medium Risk",TRUE,"Low Risk")</f>
        <v>Medium Risk</v>
      </c>
      <c r="V5476">
        <f t="shared" si="85"/>
        <v>6</v>
      </c>
    </row>
    <row r="5477" spans="1:22" hidden="1" x14ac:dyDescent="0.2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 s="2">
        <v>141927.1</v>
      </c>
      <c r="H5477">
        <v>1</v>
      </c>
      <c r="I5477">
        <v>1</v>
      </c>
      <c r="J5477">
        <v>1</v>
      </c>
      <c r="K5477" s="1">
        <v>43018.98</v>
      </c>
      <c r="L5477">
        <v>0</v>
      </c>
      <c r="M5477">
        <v>14</v>
      </c>
      <c r="N5477">
        <v>4797</v>
      </c>
      <c r="O5477">
        <v>5</v>
      </c>
      <c r="P5477">
        <v>118</v>
      </c>
      <c r="Q5477">
        <v>0.35714285714285715</v>
      </c>
      <c r="R5477">
        <v>67158</v>
      </c>
      <c r="S5477" t="str" cm="1">
        <f t="array" ref="S5477">_xlfn.IFS(E5480&lt;30,"18-29",E5480&lt;45,"30-44",TRUE,"45+")</f>
        <v>30-44</v>
      </c>
      <c r="T5477" t="str" cm="1">
        <f t="array" ref="T5477">_xlfn.IFS(F5477&lt;=2,"0-2 Years",F5477&lt;=5,"3-5 Years",F5477&lt;=8,"6-8 Years",TRUE,"9-10 Years")</f>
        <v>3-5 Years</v>
      </c>
      <c r="U5477" t="str" cm="1">
        <f t="array" ref="U5477">_xlfn.IFS(P5477&gt;60,"High Risk",P5477&gt;30,"Medium Risk",TRUE,"Low Risk")</f>
        <v>High Risk</v>
      </c>
      <c r="V5477">
        <f t="shared" si="85"/>
        <v>2</v>
      </c>
    </row>
    <row r="5478" spans="1:22" hidden="1" x14ac:dyDescent="0.2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 s="2">
        <v>109876.82</v>
      </c>
      <c r="H5478">
        <v>2</v>
      </c>
      <c r="I5478">
        <v>1</v>
      </c>
      <c r="J5478">
        <v>0</v>
      </c>
      <c r="K5478" s="1">
        <v>83611.45</v>
      </c>
      <c r="L5478">
        <v>1</v>
      </c>
      <c r="M5478">
        <v>10</v>
      </c>
      <c r="N5478">
        <v>3700</v>
      </c>
      <c r="O5478">
        <v>1</v>
      </c>
      <c r="P5478">
        <v>5</v>
      </c>
      <c r="Q5478">
        <v>0.1</v>
      </c>
      <c r="R5478">
        <v>37000</v>
      </c>
      <c r="S5478" t="str" cm="1">
        <f t="array" ref="S5478">_xlfn.IFS(E5481&lt;30,"18-29",E5481&lt;45,"30-44",TRUE,"45+")</f>
        <v>30-44</v>
      </c>
      <c r="T5478" t="str" cm="1">
        <f t="array" ref="T5478">_xlfn.IFS(F5478&lt;=2,"0-2 Years",F5478&lt;=5,"3-5 Years",F5478&lt;=8,"6-8 Years",TRUE,"9-10 Years")</f>
        <v>0-2 Years</v>
      </c>
      <c r="U5478" t="str" cm="1">
        <f t="array" ref="U5478">_xlfn.IFS(P5478&gt;60,"High Risk",P5478&gt;30,"Medium Risk",TRUE,"Low Risk")</f>
        <v>Low Risk</v>
      </c>
      <c r="V5478">
        <f t="shared" si="85"/>
        <v>5</v>
      </c>
    </row>
    <row r="5479" spans="1:22" hidden="1" x14ac:dyDescent="0.2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 s="2">
        <v>0</v>
      </c>
      <c r="H5479">
        <v>2</v>
      </c>
      <c r="I5479">
        <v>1</v>
      </c>
      <c r="J5479">
        <v>1</v>
      </c>
      <c r="K5479" s="1">
        <v>118863.38</v>
      </c>
      <c r="L5479">
        <v>0</v>
      </c>
      <c r="M5479">
        <v>26</v>
      </c>
      <c r="N5479">
        <v>4112</v>
      </c>
      <c r="O5479">
        <v>5</v>
      </c>
      <c r="P5479">
        <v>51</v>
      </c>
      <c r="Q5479">
        <v>0.19230769230769232</v>
      </c>
      <c r="R5479">
        <v>106912</v>
      </c>
      <c r="S5479" t="str" cm="1">
        <f t="array" ref="S5479">_xlfn.IFS(E5482&lt;30,"18-29",E5482&lt;45,"30-44",TRUE,"45+")</f>
        <v>30-44</v>
      </c>
      <c r="T5479" t="str" cm="1">
        <f t="array" ref="T5479">_xlfn.IFS(F5479&lt;=2,"0-2 Years",F5479&lt;=5,"3-5 Years",F5479&lt;=8,"6-8 Years",TRUE,"9-10 Years")</f>
        <v>0-2 Years</v>
      </c>
      <c r="U5479" t="str" cm="1">
        <f t="array" ref="U5479">_xlfn.IFS(P5479&gt;60,"High Risk",P5479&gt;30,"Medium Risk",TRUE,"Low Risk")</f>
        <v>Medium Risk</v>
      </c>
      <c r="V5479">
        <f t="shared" si="85"/>
        <v>4</v>
      </c>
    </row>
    <row r="5480" spans="1:22" hidden="1" x14ac:dyDescent="0.2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 s="2">
        <v>111369.79</v>
      </c>
      <c r="H5480">
        <v>2</v>
      </c>
      <c r="I5480">
        <v>1</v>
      </c>
      <c r="J5480">
        <v>1</v>
      </c>
      <c r="K5480" s="1">
        <v>91947.74</v>
      </c>
      <c r="L5480">
        <v>0</v>
      </c>
      <c r="M5480">
        <v>25</v>
      </c>
      <c r="N5480">
        <v>2526</v>
      </c>
      <c r="O5480">
        <v>8</v>
      </c>
      <c r="P5480">
        <v>21</v>
      </c>
      <c r="Q5480">
        <v>0.32</v>
      </c>
      <c r="R5480">
        <v>63150</v>
      </c>
      <c r="S5480" t="str" cm="1">
        <f t="array" ref="S5480">_xlfn.IFS(E5483&lt;30,"18-29",E5483&lt;45,"30-44",TRUE,"45+")</f>
        <v>30-44</v>
      </c>
      <c r="T5480" t="str" cm="1">
        <f t="array" ref="T5480">_xlfn.IFS(F5480&lt;=2,"0-2 Years",F5480&lt;=5,"3-5 Years",F5480&lt;=8,"6-8 Years",TRUE,"9-10 Years")</f>
        <v>9-10 Years</v>
      </c>
      <c r="U5480" t="str" cm="1">
        <f t="array" ref="U5480">_xlfn.IFS(P5480&gt;60,"High Risk",P5480&gt;30,"Medium Risk",TRUE,"Low Risk")</f>
        <v>Low Risk</v>
      </c>
      <c r="V5480">
        <f t="shared" si="85"/>
        <v>0</v>
      </c>
    </row>
    <row r="5481" spans="1:22" hidden="1" x14ac:dyDescent="0.2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 s="2">
        <v>116969.35</v>
      </c>
      <c r="H5481">
        <v>1</v>
      </c>
      <c r="I5481">
        <v>0</v>
      </c>
      <c r="J5481">
        <v>0</v>
      </c>
      <c r="K5481" s="1">
        <v>94488.82</v>
      </c>
      <c r="L5481">
        <v>0</v>
      </c>
      <c r="M5481">
        <v>5</v>
      </c>
      <c r="N5481">
        <v>3217</v>
      </c>
      <c r="O5481">
        <v>4</v>
      </c>
      <c r="P5481">
        <v>92</v>
      </c>
      <c r="Q5481">
        <v>0.8</v>
      </c>
      <c r="R5481">
        <v>16085</v>
      </c>
      <c r="S5481" t="str" cm="1">
        <f t="array" ref="S5481">_xlfn.IFS(E5484&lt;30,"18-29",E5484&lt;45,"30-44",TRUE,"45+")</f>
        <v>45+</v>
      </c>
      <c r="T5481" t="str" cm="1">
        <f t="array" ref="T5481">_xlfn.IFS(F5481&lt;=2,"0-2 Years",F5481&lt;=5,"3-5 Years",F5481&lt;=8,"6-8 Years",TRUE,"9-10 Years")</f>
        <v>3-5 Years</v>
      </c>
      <c r="U5481" t="str" cm="1">
        <f t="array" ref="U5481">_xlfn.IFS(P5481&gt;60,"High Risk",P5481&gt;30,"Medium Risk",TRUE,"Low Risk")</f>
        <v>High Risk</v>
      </c>
      <c r="V5481">
        <f t="shared" si="85"/>
        <v>5</v>
      </c>
    </row>
    <row r="5482" spans="1:22" hidden="1" x14ac:dyDescent="0.2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 s="2">
        <v>136729.51</v>
      </c>
      <c r="H5482">
        <v>2</v>
      </c>
      <c r="I5482">
        <v>0</v>
      </c>
      <c r="J5482">
        <v>0</v>
      </c>
      <c r="K5482" s="1">
        <v>47058.21</v>
      </c>
      <c r="L5482">
        <v>0</v>
      </c>
      <c r="M5482">
        <v>20</v>
      </c>
      <c r="N5482">
        <v>1623</v>
      </c>
      <c r="O5482">
        <v>3</v>
      </c>
      <c r="P5482">
        <v>72</v>
      </c>
      <c r="Q5482">
        <v>0.15</v>
      </c>
      <c r="R5482">
        <v>32460</v>
      </c>
      <c r="S5482" t="str" cm="1">
        <f t="array" ref="S5482">_xlfn.IFS(E5485&lt;30,"18-29",E5485&lt;45,"30-44",TRUE,"45+")</f>
        <v>18-29</v>
      </c>
      <c r="T5482" t="str" cm="1">
        <f t="array" ref="T5482">_xlfn.IFS(F5482&lt;=2,"0-2 Years",F5482&lt;=5,"3-5 Years",F5482&lt;=8,"6-8 Years",TRUE,"9-10 Years")</f>
        <v>6-8 Years</v>
      </c>
      <c r="U5482" t="str" cm="1">
        <f t="array" ref="U5482">_xlfn.IFS(P5482&gt;60,"High Risk",P5482&gt;30,"Medium Risk",TRUE,"Low Risk")</f>
        <v>High Risk</v>
      </c>
      <c r="V5482">
        <f t="shared" si="85"/>
        <v>3</v>
      </c>
    </row>
    <row r="5483" spans="1:22" hidden="1" x14ac:dyDescent="0.2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 s="2">
        <v>152086.15</v>
      </c>
      <c r="H5483">
        <v>1</v>
      </c>
      <c r="I5483">
        <v>0</v>
      </c>
      <c r="J5483">
        <v>1</v>
      </c>
      <c r="K5483" s="1">
        <v>44719.5</v>
      </c>
      <c r="L5483">
        <v>1</v>
      </c>
      <c r="M5483">
        <v>28</v>
      </c>
      <c r="N5483">
        <v>1407</v>
      </c>
      <c r="O5483">
        <v>2</v>
      </c>
      <c r="P5483">
        <v>5</v>
      </c>
      <c r="Q5483">
        <v>7.1428571428571425E-2</v>
      </c>
      <c r="R5483">
        <v>39396</v>
      </c>
      <c r="S5483" t="str" cm="1">
        <f t="array" ref="S5483">_xlfn.IFS(E5486&lt;30,"18-29",E5486&lt;45,"30-44",TRUE,"45+")</f>
        <v>45+</v>
      </c>
      <c r="T5483" t="str" cm="1">
        <f t="array" ref="T5483">_xlfn.IFS(F5483&lt;=2,"0-2 Years",F5483&lt;=5,"3-5 Years",F5483&lt;=8,"6-8 Years",TRUE,"9-10 Years")</f>
        <v>0-2 Years</v>
      </c>
      <c r="U5483" t="str" cm="1">
        <f t="array" ref="U5483">_xlfn.IFS(P5483&gt;60,"High Risk",P5483&gt;30,"Medium Risk",TRUE,"Low Risk")</f>
        <v>Low Risk</v>
      </c>
      <c r="V5483">
        <f t="shared" si="85"/>
        <v>3</v>
      </c>
    </row>
    <row r="5484" spans="1:22" x14ac:dyDescent="0.2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 s="2">
        <v>0</v>
      </c>
      <c r="H5484">
        <v>2</v>
      </c>
      <c r="I5484">
        <v>1</v>
      </c>
      <c r="J5484">
        <v>0</v>
      </c>
      <c r="K5484" s="1">
        <v>174478.54</v>
      </c>
      <c r="L5484">
        <v>0</v>
      </c>
      <c r="M5484">
        <v>21</v>
      </c>
      <c r="N5484">
        <v>3646</v>
      </c>
      <c r="O5484">
        <v>7</v>
      </c>
      <c r="P5484">
        <v>32</v>
      </c>
      <c r="Q5484">
        <v>0.33333333333333331</v>
      </c>
      <c r="R5484">
        <v>76566</v>
      </c>
      <c r="S5484" t="str" cm="1">
        <f t="array" ref="S5484">_xlfn.IFS(E5487&lt;30,"18-29",E5487&lt;45,"30-44",TRUE,"45+")</f>
        <v>30-44</v>
      </c>
      <c r="T5484" t="str" cm="1">
        <f t="array" ref="T5484">_xlfn.IFS(F5484&lt;=2,"0-2 Years",F5484&lt;=5,"3-5 Years",F5484&lt;=8,"6-8 Years",TRUE,"9-10 Years")</f>
        <v>0-2 Years</v>
      </c>
      <c r="U5484" t="str" cm="1">
        <f t="array" ref="U5484">_xlfn.IFS(P5484&gt;60,"High Risk",P5484&gt;30,"Medium Risk",TRUE,"Low Risk")</f>
        <v>Medium Risk</v>
      </c>
      <c r="V5484">
        <f t="shared" si="85"/>
        <v>8</v>
      </c>
    </row>
    <row r="5485" spans="1:22" x14ac:dyDescent="0.2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 s="2">
        <v>127289.28</v>
      </c>
      <c r="H5485">
        <v>1</v>
      </c>
      <c r="I5485">
        <v>0</v>
      </c>
      <c r="J5485">
        <v>0</v>
      </c>
      <c r="K5485" s="1">
        <v>45611.51</v>
      </c>
      <c r="L5485">
        <v>0</v>
      </c>
      <c r="M5485">
        <v>18</v>
      </c>
      <c r="N5485">
        <v>4708</v>
      </c>
      <c r="O5485">
        <v>0</v>
      </c>
      <c r="P5485">
        <v>108</v>
      </c>
      <c r="Q5485">
        <v>0</v>
      </c>
      <c r="R5485">
        <v>84744</v>
      </c>
      <c r="S5485" t="str" cm="1">
        <f t="array" ref="S5485">_xlfn.IFS(E5488&lt;30,"18-29",E5488&lt;45,"30-44",TRUE,"45+")</f>
        <v>30-44</v>
      </c>
      <c r="T5485" t="str" cm="1">
        <f t="array" ref="T5485">_xlfn.IFS(F5485&lt;=2,"0-2 Years",F5485&lt;=5,"3-5 Years",F5485&lt;=8,"6-8 Years",TRUE,"9-10 Years")</f>
        <v>0-2 Years</v>
      </c>
      <c r="U5485" t="str" cm="1">
        <f t="array" ref="U5485">_xlfn.IFS(P5485&gt;60,"High Risk",P5485&gt;30,"Medium Risk",TRUE,"Low Risk")</f>
        <v>High Risk</v>
      </c>
      <c r="V5485">
        <f t="shared" si="85"/>
        <v>6</v>
      </c>
    </row>
    <row r="5486" spans="1:22" x14ac:dyDescent="0.2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 s="2">
        <v>119852.01</v>
      </c>
      <c r="H5486">
        <v>1</v>
      </c>
      <c r="I5486">
        <v>0</v>
      </c>
      <c r="J5486">
        <v>0</v>
      </c>
      <c r="K5486" s="1">
        <v>73853.94</v>
      </c>
      <c r="L5486">
        <v>1</v>
      </c>
      <c r="M5486">
        <v>1</v>
      </c>
      <c r="N5486">
        <v>3044</v>
      </c>
      <c r="O5486">
        <v>8</v>
      </c>
      <c r="P5486">
        <v>169</v>
      </c>
      <c r="Q5486">
        <v>1</v>
      </c>
      <c r="R5486">
        <v>3044</v>
      </c>
      <c r="S5486" t="str" cm="1">
        <f t="array" ref="S5486">_xlfn.IFS(E5489&lt;30,"18-29",E5489&lt;45,"30-44",TRUE,"45+")</f>
        <v>30-44</v>
      </c>
      <c r="T5486" t="str" cm="1">
        <f t="array" ref="T5486">_xlfn.IFS(F5486&lt;=2,"0-2 Years",F5486&lt;=5,"3-5 Years",F5486&lt;=8,"6-8 Years",TRUE,"9-10 Years")</f>
        <v>0-2 Years</v>
      </c>
      <c r="U5486" t="str" cm="1">
        <f t="array" ref="U5486">_xlfn.IFS(P5486&gt;60,"High Risk",P5486&gt;30,"Medium Risk",TRUE,"Low Risk")</f>
        <v>High Risk</v>
      </c>
      <c r="V5486">
        <f t="shared" si="85"/>
        <v>6</v>
      </c>
    </row>
    <row r="5487" spans="1:22" hidden="1" x14ac:dyDescent="0.2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 s="2">
        <v>0</v>
      </c>
      <c r="H5487">
        <v>2</v>
      </c>
      <c r="I5487">
        <v>1</v>
      </c>
      <c r="J5487">
        <v>1</v>
      </c>
      <c r="K5487" s="1">
        <v>196517.43</v>
      </c>
      <c r="L5487">
        <v>0</v>
      </c>
      <c r="M5487">
        <v>8</v>
      </c>
      <c r="N5487">
        <v>4693</v>
      </c>
      <c r="O5487">
        <v>0</v>
      </c>
      <c r="P5487">
        <v>178</v>
      </c>
      <c r="Q5487">
        <v>0</v>
      </c>
      <c r="R5487">
        <v>37544</v>
      </c>
      <c r="S5487" t="str" cm="1">
        <f t="array" ref="S5487">_xlfn.IFS(E5490&lt;30,"18-29",E5490&lt;45,"30-44",TRUE,"45+")</f>
        <v>30-44</v>
      </c>
      <c r="T5487" t="str" cm="1">
        <f t="array" ref="T5487">_xlfn.IFS(F5487&lt;=2,"0-2 Years",F5487&lt;=5,"3-5 Years",F5487&lt;=8,"6-8 Years",TRUE,"9-10 Years")</f>
        <v>3-5 Years</v>
      </c>
      <c r="U5487" t="str" cm="1">
        <f t="array" ref="U5487">_xlfn.IFS(P5487&gt;60,"High Risk",P5487&gt;30,"Medium Risk",TRUE,"Low Risk")</f>
        <v>High Risk</v>
      </c>
      <c r="V5487">
        <f t="shared" si="85"/>
        <v>3</v>
      </c>
    </row>
    <row r="5488" spans="1:22" hidden="1" x14ac:dyDescent="0.2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 s="2">
        <v>0</v>
      </c>
      <c r="H5488">
        <v>2</v>
      </c>
      <c r="I5488">
        <v>0</v>
      </c>
      <c r="J5488">
        <v>1</v>
      </c>
      <c r="K5488" s="1">
        <v>92914.67</v>
      </c>
      <c r="L5488">
        <v>0</v>
      </c>
      <c r="M5488">
        <v>13</v>
      </c>
      <c r="N5488">
        <v>2953</v>
      </c>
      <c r="O5488">
        <v>2</v>
      </c>
      <c r="P5488">
        <v>148</v>
      </c>
      <c r="Q5488">
        <v>0.15384615384615385</v>
      </c>
      <c r="R5488">
        <v>38389</v>
      </c>
      <c r="S5488" t="str" cm="1">
        <f t="array" ref="S5488">_xlfn.IFS(E5491&lt;30,"18-29",E5491&lt;45,"30-44",TRUE,"45+")</f>
        <v>30-44</v>
      </c>
      <c r="T5488" t="str" cm="1">
        <f t="array" ref="T5488">_xlfn.IFS(F5488&lt;=2,"0-2 Years",F5488&lt;=5,"3-5 Years",F5488&lt;=8,"6-8 Years",TRUE,"9-10 Years")</f>
        <v>3-5 Years</v>
      </c>
      <c r="U5488" t="str" cm="1">
        <f t="array" ref="U5488">_xlfn.IFS(P5488&gt;60,"High Risk",P5488&gt;30,"Medium Risk",TRUE,"Low Risk")</f>
        <v>High Risk</v>
      </c>
      <c r="V5488">
        <f t="shared" si="85"/>
        <v>3</v>
      </c>
    </row>
    <row r="5489" spans="1:22" hidden="1" x14ac:dyDescent="0.2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 s="2">
        <v>0</v>
      </c>
      <c r="H5489">
        <v>1</v>
      </c>
      <c r="I5489">
        <v>1</v>
      </c>
      <c r="J5489">
        <v>1</v>
      </c>
      <c r="K5489" s="1">
        <v>31372.91</v>
      </c>
      <c r="L5489">
        <v>0</v>
      </c>
      <c r="M5489">
        <v>10</v>
      </c>
      <c r="N5489">
        <v>4698</v>
      </c>
      <c r="O5489">
        <v>4</v>
      </c>
      <c r="P5489">
        <v>28</v>
      </c>
      <c r="Q5489">
        <v>0.4</v>
      </c>
      <c r="R5489">
        <v>46980</v>
      </c>
      <c r="S5489" t="str" cm="1">
        <f t="array" ref="S5489">_xlfn.IFS(E5492&lt;30,"18-29",E5492&lt;45,"30-44",TRUE,"45+")</f>
        <v>45+</v>
      </c>
      <c r="T5489" t="str" cm="1">
        <f t="array" ref="T5489">_xlfn.IFS(F5489&lt;=2,"0-2 Years",F5489&lt;=5,"3-5 Years",F5489&lt;=8,"6-8 Years",TRUE,"9-10 Years")</f>
        <v>9-10 Years</v>
      </c>
      <c r="U5489" t="str" cm="1">
        <f t="array" ref="U5489">_xlfn.IFS(P5489&gt;60,"High Risk",P5489&gt;30,"Medium Risk",TRUE,"Low Risk")</f>
        <v>Low Risk</v>
      </c>
      <c r="V5489">
        <f t="shared" si="85"/>
        <v>5</v>
      </c>
    </row>
    <row r="5490" spans="1:22" hidden="1" x14ac:dyDescent="0.2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 s="2">
        <v>117183.74</v>
      </c>
      <c r="H5490">
        <v>1</v>
      </c>
      <c r="I5490">
        <v>1</v>
      </c>
      <c r="J5490">
        <v>1</v>
      </c>
      <c r="K5490" s="1">
        <v>109733.73</v>
      </c>
      <c r="L5490">
        <v>0</v>
      </c>
      <c r="M5490">
        <v>7</v>
      </c>
      <c r="N5490">
        <v>2800</v>
      </c>
      <c r="O5490">
        <v>10</v>
      </c>
      <c r="P5490">
        <v>50</v>
      </c>
      <c r="Q5490">
        <v>1</v>
      </c>
      <c r="R5490">
        <v>19600</v>
      </c>
      <c r="S5490" t="str" cm="1">
        <f t="array" ref="S5490">_xlfn.IFS(E5493&lt;30,"18-29",E5493&lt;45,"30-44",TRUE,"45+")</f>
        <v>30-44</v>
      </c>
      <c r="T5490" t="str" cm="1">
        <f t="array" ref="T5490">_xlfn.IFS(F5490&lt;=2,"0-2 Years",F5490&lt;=5,"3-5 Years",F5490&lt;=8,"6-8 Years",TRUE,"9-10 Years")</f>
        <v>6-8 Years</v>
      </c>
      <c r="U5490" t="str" cm="1">
        <f t="array" ref="U5490">_xlfn.IFS(P5490&gt;60,"High Risk",P5490&gt;30,"Medium Risk",TRUE,"Low Risk")</f>
        <v>Medium Risk</v>
      </c>
      <c r="V5490">
        <f t="shared" si="85"/>
        <v>2</v>
      </c>
    </row>
    <row r="5491" spans="1:22" hidden="1" x14ac:dyDescent="0.2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 s="2">
        <v>129907.63</v>
      </c>
      <c r="H5491">
        <v>1</v>
      </c>
      <c r="I5491">
        <v>0</v>
      </c>
      <c r="J5491">
        <v>1</v>
      </c>
      <c r="K5491" s="1">
        <v>36083.96</v>
      </c>
      <c r="L5491">
        <v>0</v>
      </c>
      <c r="M5491">
        <v>17</v>
      </c>
      <c r="N5491">
        <v>2610</v>
      </c>
      <c r="O5491">
        <v>4</v>
      </c>
      <c r="P5491">
        <v>81</v>
      </c>
      <c r="Q5491">
        <v>0.23529411764705882</v>
      </c>
      <c r="R5491">
        <v>44370</v>
      </c>
      <c r="S5491" t="str" cm="1">
        <f t="array" ref="S5491">_xlfn.IFS(E5494&lt;30,"18-29",E5494&lt;45,"30-44",TRUE,"45+")</f>
        <v>30-44</v>
      </c>
      <c r="T5491" t="str" cm="1">
        <f t="array" ref="T5491">_xlfn.IFS(F5491&lt;=2,"0-2 Years",F5491&lt;=5,"3-5 Years",F5491&lt;=8,"6-8 Years",TRUE,"9-10 Years")</f>
        <v>6-8 Years</v>
      </c>
      <c r="U5491" t="str" cm="1">
        <f t="array" ref="U5491">_xlfn.IFS(P5491&gt;60,"High Risk",P5491&gt;30,"Medium Risk",TRUE,"Low Risk")</f>
        <v>High Risk</v>
      </c>
      <c r="V5491">
        <f t="shared" si="85"/>
        <v>2</v>
      </c>
    </row>
    <row r="5492" spans="1:22" hidden="1" x14ac:dyDescent="0.2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 s="2">
        <v>0</v>
      </c>
      <c r="H5492">
        <v>2</v>
      </c>
      <c r="I5492">
        <v>0</v>
      </c>
      <c r="J5492">
        <v>1</v>
      </c>
      <c r="K5492" s="1">
        <v>188435.38</v>
      </c>
      <c r="L5492">
        <v>0</v>
      </c>
      <c r="M5492">
        <v>8</v>
      </c>
      <c r="N5492">
        <v>222</v>
      </c>
      <c r="O5492">
        <v>10</v>
      </c>
      <c r="P5492">
        <v>11</v>
      </c>
      <c r="Q5492">
        <v>1</v>
      </c>
      <c r="R5492">
        <v>1776</v>
      </c>
      <c r="S5492" t="str" cm="1">
        <f t="array" ref="S5492">_xlfn.IFS(E5495&lt;30,"18-29",E5495&lt;45,"30-44",TRUE,"45+")</f>
        <v>30-44</v>
      </c>
      <c r="T5492" t="str" cm="1">
        <f t="array" ref="T5492">_xlfn.IFS(F5492&lt;=2,"0-2 Years",F5492&lt;=5,"3-5 Years",F5492&lt;=8,"6-8 Years",TRUE,"9-10 Years")</f>
        <v>0-2 Years</v>
      </c>
      <c r="U5492" t="str" cm="1">
        <f t="array" ref="U5492">_xlfn.IFS(P5492&gt;60,"High Risk",P5492&gt;30,"Medium Risk",TRUE,"Low Risk")</f>
        <v>Low Risk</v>
      </c>
      <c r="V5492">
        <f t="shared" si="85"/>
        <v>5</v>
      </c>
    </row>
    <row r="5493" spans="1:22" hidden="1" x14ac:dyDescent="0.2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 s="2">
        <v>145387.32</v>
      </c>
      <c r="H5493">
        <v>2</v>
      </c>
      <c r="I5493">
        <v>1</v>
      </c>
      <c r="J5493">
        <v>1</v>
      </c>
      <c r="K5493" s="1">
        <v>169963.2</v>
      </c>
      <c r="L5493">
        <v>1</v>
      </c>
      <c r="M5493">
        <v>27</v>
      </c>
      <c r="N5493">
        <v>3733</v>
      </c>
      <c r="O5493">
        <v>8</v>
      </c>
      <c r="P5493">
        <v>79</v>
      </c>
      <c r="Q5493">
        <v>0.29629629629629628</v>
      </c>
      <c r="R5493">
        <v>100791</v>
      </c>
      <c r="S5493" t="str" cm="1">
        <f t="array" ref="S5493">_xlfn.IFS(E5496&lt;30,"18-29",E5496&lt;45,"30-44",TRUE,"45+")</f>
        <v>45+</v>
      </c>
      <c r="T5493" t="str" cm="1">
        <f t="array" ref="T5493">_xlfn.IFS(F5493&lt;=2,"0-2 Years",F5493&lt;=5,"3-5 Years",F5493&lt;=8,"6-8 Years",TRUE,"9-10 Years")</f>
        <v>6-8 Years</v>
      </c>
      <c r="U5493" t="str" cm="1">
        <f t="array" ref="U5493">_xlfn.IFS(P5493&gt;60,"High Risk",P5493&gt;30,"Medium Risk",TRUE,"Low Risk")</f>
        <v>High Risk</v>
      </c>
      <c r="V5493">
        <f t="shared" si="85"/>
        <v>0</v>
      </c>
    </row>
    <row r="5494" spans="1:22" hidden="1" x14ac:dyDescent="0.2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 s="2">
        <v>124616.23</v>
      </c>
      <c r="H5494">
        <v>1</v>
      </c>
      <c r="I5494">
        <v>1</v>
      </c>
      <c r="J5494">
        <v>1</v>
      </c>
      <c r="K5494" s="1">
        <v>69320.97</v>
      </c>
      <c r="L5494">
        <v>0</v>
      </c>
      <c r="M5494">
        <v>15</v>
      </c>
      <c r="N5494">
        <v>516</v>
      </c>
      <c r="O5494">
        <v>3</v>
      </c>
      <c r="P5494">
        <v>128</v>
      </c>
      <c r="Q5494">
        <v>0.2</v>
      </c>
      <c r="R5494">
        <v>7740</v>
      </c>
      <c r="S5494" t="str" cm="1">
        <f t="array" ref="S5494">_xlfn.IFS(E5497&lt;30,"18-29",E5497&lt;45,"30-44",TRUE,"45+")</f>
        <v>30-44</v>
      </c>
      <c r="T5494" t="str" cm="1">
        <f t="array" ref="T5494">_xlfn.IFS(F5494&lt;=2,"0-2 Years",F5494&lt;=5,"3-5 Years",F5494&lt;=8,"6-8 Years",TRUE,"9-10 Years")</f>
        <v>6-8 Years</v>
      </c>
      <c r="U5494" t="str" cm="1">
        <f t="array" ref="U5494">_xlfn.IFS(P5494&gt;60,"High Risk",P5494&gt;30,"Medium Risk",TRUE,"Low Risk")</f>
        <v>High Risk</v>
      </c>
      <c r="V5494">
        <f t="shared" si="85"/>
        <v>2</v>
      </c>
    </row>
    <row r="5495" spans="1:22" x14ac:dyDescent="0.2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 s="2">
        <v>0</v>
      </c>
      <c r="H5495">
        <v>2</v>
      </c>
      <c r="I5495">
        <v>1</v>
      </c>
      <c r="J5495">
        <v>0</v>
      </c>
      <c r="K5495" s="1">
        <v>36145.53</v>
      </c>
      <c r="L5495">
        <v>0</v>
      </c>
      <c r="M5495">
        <v>8</v>
      </c>
      <c r="N5495">
        <v>2978</v>
      </c>
      <c r="O5495">
        <v>8</v>
      </c>
      <c r="P5495">
        <v>48</v>
      </c>
      <c r="Q5495">
        <v>1</v>
      </c>
      <c r="R5495">
        <v>23824</v>
      </c>
      <c r="S5495" t="str" cm="1">
        <f t="array" ref="S5495">_xlfn.IFS(E5498&lt;30,"18-29",E5498&lt;45,"30-44",TRUE,"45+")</f>
        <v>30-44</v>
      </c>
      <c r="T5495" t="str" cm="1">
        <f t="array" ref="T5495">_xlfn.IFS(F5495&lt;=2,"0-2 Years",F5495&lt;=5,"3-5 Years",F5495&lt;=8,"6-8 Years",TRUE,"9-10 Years")</f>
        <v>9-10 Years</v>
      </c>
      <c r="U5495" t="str" cm="1">
        <f t="array" ref="U5495">_xlfn.IFS(P5495&gt;60,"High Risk",P5495&gt;30,"Medium Risk",TRUE,"Low Risk")</f>
        <v>Medium Risk</v>
      </c>
      <c r="V5495">
        <f t="shared" si="85"/>
        <v>6</v>
      </c>
    </row>
    <row r="5496" spans="1:22" x14ac:dyDescent="0.2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 s="2">
        <v>95808.19</v>
      </c>
      <c r="H5496">
        <v>1</v>
      </c>
      <c r="I5496">
        <v>0</v>
      </c>
      <c r="J5496">
        <v>0</v>
      </c>
      <c r="K5496" s="1">
        <v>137702.01</v>
      </c>
      <c r="L5496">
        <v>1</v>
      </c>
      <c r="M5496">
        <v>13</v>
      </c>
      <c r="N5496">
        <v>4811</v>
      </c>
      <c r="O5496">
        <v>10</v>
      </c>
      <c r="P5496">
        <v>168</v>
      </c>
      <c r="Q5496">
        <v>0.76923076923076927</v>
      </c>
      <c r="R5496">
        <v>62543</v>
      </c>
      <c r="S5496" t="str" cm="1">
        <f t="array" ref="S5496">_xlfn.IFS(E5499&lt;30,"18-29",E5499&lt;45,"30-44",TRUE,"45+")</f>
        <v>30-44</v>
      </c>
      <c r="T5496" t="str" cm="1">
        <f t="array" ref="T5496">_xlfn.IFS(F5496&lt;=2,"0-2 Years",F5496&lt;=5,"3-5 Years",F5496&lt;=8,"6-8 Years",TRUE,"9-10 Years")</f>
        <v>6-8 Years</v>
      </c>
      <c r="U5496" t="str" cm="1">
        <f t="array" ref="U5496">_xlfn.IFS(P5496&gt;60,"High Risk",P5496&gt;30,"Medium Risk",TRUE,"Low Risk")</f>
        <v>High Risk</v>
      </c>
      <c r="V5496">
        <f t="shared" si="85"/>
        <v>6</v>
      </c>
    </row>
    <row r="5497" spans="1:22" x14ac:dyDescent="0.2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 s="2">
        <v>0</v>
      </c>
      <c r="H5497">
        <v>2</v>
      </c>
      <c r="I5497">
        <v>1</v>
      </c>
      <c r="J5497">
        <v>0</v>
      </c>
      <c r="K5497" s="1">
        <v>71594.259999999995</v>
      </c>
      <c r="L5497">
        <v>0</v>
      </c>
      <c r="M5497">
        <v>28</v>
      </c>
      <c r="N5497">
        <v>632</v>
      </c>
      <c r="O5497">
        <v>7</v>
      </c>
      <c r="P5497">
        <v>47</v>
      </c>
      <c r="Q5497">
        <v>0.25</v>
      </c>
      <c r="R5497">
        <v>17696</v>
      </c>
      <c r="S5497" t="str" cm="1">
        <f t="array" ref="S5497">_xlfn.IFS(E5500&lt;30,"18-29",E5500&lt;45,"30-44",TRUE,"45+")</f>
        <v>30-44</v>
      </c>
      <c r="T5497" t="str" cm="1">
        <f t="array" ref="T5497">_xlfn.IFS(F5497&lt;=2,"0-2 Years",F5497&lt;=5,"3-5 Years",F5497&lt;=8,"6-8 Years",TRUE,"9-10 Years")</f>
        <v>9-10 Years</v>
      </c>
      <c r="U5497" t="str" cm="1">
        <f t="array" ref="U5497">_xlfn.IFS(P5497&gt;60,"High Risk",P5497&gt;30,"Medium Risk",TRUE,"Low Risk")</f>
        <v>Medium Risk</v>
      </c>
      <c r="V5497">
        <f t="shared" si="85"/>
        <v>6</v>
      </c>
    </row>
    <row r="5498" spans="1:22" hidden="1" x14ac:dyDescent="0.2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 s="2">
        <v>0</v>
      </c>
      <c r="H5498">
        <v>2</v>
      </c>
      <c r="I5498">
        <v>0</v>
      </c>
      <c r="J5498">
        <v>1</v>
      </c>
      <c r="K5498" s="1">
        <v>65565.919999999998</v>
      </c>
      <c r="L5498">
        <v>0</v>
      </c>
      <c r="M5498">
        <v>2</v>
      </c>
      <c r="N5498">
        <v>1288</v>
      </c>
      <c r="O5498">
        <v>5</v>
      </c>
      <c r="P5498">
        <v>65</v>
      </c>
      <c r="Q5498">
        <v>1</v>
      </c>
      <c r="R5498">
        <v>2576</v>
      </c>
      <c r="S5498" t="str" cm="1">
        <f t="array" ref="S5498">_xlfn.IFS(E5501&lt;30,"18-29",E5501&lt;45,"30-44",TRUE,"45+")</f>
        <v>18-29</v>
      </c>
      <c r="T5498" t="str" cm="1">
        <f t="array" ref="T5498">_xlfn.IFS(F5498&lt;=2,"0-2 Years",F5498&lt;=5,"3-5 Years",F5498&lt;=8,"6-8 Years",TRUE,"9-10 Years")</f>
        <v>0-2 Years</v>
      </c>
      <c r="U5498" t="str" cm="1">
        <f t="array" ref="U5498">_xlfn.IFS(P5498&gt;60,"High Risk",P5498&gt;30,"Medium Risk",TRUE,"Low Risk")</f>
        <v>High Risk</v>
      </c>
      <c r="V5498">
        <f t="shared" si="85"/>
        <v>4</v>
      </c>
    </row>
    <row r="5499" spans="1:22" hidden="1" x14ac:dyDescent="0.2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 s="2">
        <v>117152.3</v>
      </c>
      <c r="H5499">
        <v>1</v>
      </c>
      <c r="I5499">
        <v>0</v>
      </c>
      <c r="J5499">
        <v>0</v>
      </c>
      <c r="K5499" s="1">
        <v>101828.39</v>
      </c>
      <c r="L5499">
        <v>0</v>
      </c>
      <c r="M5499">
        <v>28</v>
      </c>
      <c r="N5499">
        <v>4998</v>
      </c>
      <c r="O5499">
        <v>8</v>
      </c>
      <c r="P5499">
        <v>133</v>
      </c>
      <c r="Q5499">
        <v>0.2857142857142857</v>
      </c>
      <c r="R5499">
        <v>139944</v>
      </c>
      <c r="S5499" t="str" cm="1">
        <f t="array" ref="S5499">_xlfn.IFS(E5502&lt;30,"18-29",E5502&lt;45,"30-44",TRUE,"45+")</f>
        <v>45+</v>
      </c>
      <c r="T5499" t="str" cm="1">
        <f t="array" ref="T5499">_xlfn.IFS(F5499&lt;=2,"0-2 Years",F5499&lt;=5,"3-5 Years",F5499&lt;=8,"6-8 Years",TRUE,"9-10 Years")</f>
        <v>6-8 Years</v>
      </c>
      <c r="U5499" t="str" cm="1">
        <f t="array" ref="U5499">_xlfn.IFS(P5499&gt;60,"High Risk",P5499&gt;30,"Medium Risk",TRUE,"Low Risk")</f>
        <v>High Risk</v>
      </c>
      <c r="V5499">
        <f t="shared" si="85"/>
        <v>5</v>
      </c>
    </row>
    <row r="5500" spans="1:22" hidden="1" x14ac:dyDescent="0.2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 s="2">
        <v>106250.72</v>
      </c>
      <c r="H5500">
        <v>1</v>
      </c>
      <c r="I5500">
        <v>0</v>
      </c>
      <c r="J5500">
        <v>0</v>
      </c>
      <c r="K5500" s="1">
        <v>39546.32</v>
      </c>
      <c r="L5500">
        <v>0</v>
      </c>
      <c r="M5500">
        <v>24</v>
      </c>
      <c r="N5500">
        <v>2258</v>
      </c>
      <c r="O5500">
        <v>9</v>
      </c>
      <c r="P5500">
        <v>57</v>
      </c>
      <c r="Q5500">
        <v>0.375</v>
      </c>
      <c r="R5500">
        <v>54192</v>
      </c>
      <c r="S5500" t="str" cm="1">
        <f t="array" ref="S5500">_xlfn.IFS(E5503&lt;30,"18-29",E5503&lt;45,"30-44",TRUE,"45+")</f>
        <v>30-44</v>
      </c>
      <c r="T5500" t="str" cm="1">
        <f t="array" ref="T5500">_xlfn.IFS(F5500&lt;=2,"0-2 Years",F5500&lt;=5,"3-5 Years",F5500&lt;=8,"6-8 Years",TRUE,"9-10 Years")</f>
        <v>3-5 Years</v>
      </c>
      <c r="U5500" t="str" cm="1">
        <f t="array" ref="U5500">_xlfn.IFS(P5500&gt;60,"High Risk",P5500&gt;30,"Medium Risk",TRUE,"Low Risk")</f>
        <v>Medium Risk</v>
      </c>
      <c r="V5500">
        <f t="shared" si="85"/>
        <v>5</v>
      </c>
    </row>
    <row r="5501" spans="1:22" hidden="1" x14ac:dyDescent="0.2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 s="2">
        <v>111837.78</v>
      </c>
      <c r="H5501">
        <v>2</v>
      </c>
      <c r="I5501">
        <v>1</v>
      </c>
      <c r="J5501">
        <v>1</v>
      </c>
      <c r="K5501" s="1">
        <v>110805.79</v>
      </c>
      <c r="L5501">
        <v>0</v>
      </c>
      <c r="M5501">
        <v>30</v>
      </c>
      <c r="N5501">
        <v>4920</v>
      </c>
      <c r="O5501">
        <v>4</v>
      </c>
      <c r="P5501">
        <v>124</v>
      </c>
      <c r="Q5501">
        <v>0.13333333333333333</v>
      </c>
      <c r="R5501">
        <v>147600</v>
      </c>
      <c r="S5501" t="str" cm="1">
        <f t="array" ref="S5501">_xlfn.IFS(E5504&lt;30,"18-29",E5504&lt;45,"30-44",TRUE,"45+")</f>
        <v>30-44</v>
      </c>
      <c r="T5501" t="str" cm="1">
        <f t="array" ref="T5501">_xlfn.IFS(F5501&lt;=2,"0-2 Years",F5501&lt;=5,"3-5 Years",F5501&lt;=8,"6-8 Years",TRUE,"9-10 Years")</f>
        <v>6-8 Years</v>
      </c>
      <c r="U5501" t="str" cm="1">
        <f t="array" ref="U5501">_xlfn.IFS(P5501&gt;60,"High Risk",P5501&gt;30,"Medium Risk",TRUE,"Low Risk")</f>
        <v>High Risk</v>
      </c>
      <c r="V5501">
        <f t="shared" si="85"/>
        <v>0</v>
      </c>
    </row>
    <row r="5502" spans="1:22" hidden="1" x14ac:dyDescent="0.2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 s="2">
        <v>97023.21</v>
      </c>
      <c r="H5502">
        <v>1</v>
      </c>
      <c r="I5502">
        <v>1</v>
      </c>
      <c r="J5502">
        <v>1</v>
      </c>
      <c r="K5502" s="1">
        <v>2168.13</v>
      </c>
      <c r="L5502">
        <v>0</v>
      </c>
      <c r="M5502">
        <v>28</v>
      </c>
      <c r="N5502">
        <v>1613</v>
      </c>
      <c r="O5502">
        <v>2</v>
      </c>
      <c r="P5502">
        <v>59</v>
      </c>
      <c r="Q5502">
        <v>7.1428571428571425E-2</v>
      </c>
      <c r="R5502">
        <v>45164</v>
      </c>
      <c r="S5502" t="str" cm="1">
        <f t="array" ref="S5502">_xlfn.IFS(E5505&lt;30,"18-29",E5505&lt;45,"30-44",TRUE,"45+")</f>
        <v>18-29</v>
      </c>
      <c r="T5502" t="str" cm="1">
        <f t="array" ref="T5502">_xlfn.IFS(F5502&lt;=2,"0-2 Years",F5502&lt;=5,"3-5 Years",F5502&lt;=8,"6-8 Years",TRUE,"9-10 Years")</f>
        <v>9-10 Years</v>
      </c>
      <c r="U5502" t="str" cm="1">
        <f t="array" ref="U5502">_xlfn.IFS(P5502&gt;60,"High Risk",P5502&gt;30,"Medium Risk",TRUE,"Low Risk")</f>
        <v>Medium Risk</v>
      </c>
      <c r="V5502">
        <f t="shared" si="85"/>
        <v>3</v>
      </c>
    </row>
    <row r="5503" spans="1:22" hidden="1" x14ac:dyDescent="0.2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 s="2">
        <v>137687.72</v>
      </c>
      <c r="H5503">
        <v>1</v>
      </c>
      <c r="I5503">
        <v>1</v>
      </c>
      <c r="J5503">
        <v>0</v>
      </c>
      <c r="K5503" s="1">
        <v>190067.12</v>
      </c>
      <c r="L5503">
        <v>0</v>
      </c>
      <c r="M5503">
        <v>29</v>
      </c>
      <c r="N5503">
        <v>3056</v>
      </c>
      <c r="O5503">
        <v>10</v>
      </c>
      <c r="P5503">
        <v>76</v>
      </c>
      <c r="Q5503">
        <v>0.34482758620689657</v>
      </c>
      <c r="R5503">
        <v>88624</v>
      </c>
      <c r="S5503" t="str" cm="1">
        <f t="array" ref="S5503">_xlfn.IFS(E5506&lt;30,"18-29",E5506&lt;45,"30-44",TRUE,"45+")</f>
        <v>30-44</v>
      </c>
      <c r="T5503" t="str" cm="1">
        <f t="array" ref="T5503">_xlfn.IFS(F5503&lt;=2,"0-2 Years",F5503&lt;=5,"3-5 Years",F5503&lt;=8,"6-8 Years",TRUE,"9-10 Years")</f>
        <v>6-8 Years</v>
      </c>
      <c r="U5503" t="str" cm="1">
        <f t="array" ref="U5503">_xlfn.IFS(P5503&gt;60,"High Risk",P5503&gt;30,"Medium Risk",TRUE,"Low Risk")</f>
        <v>High Risk</v>
      </c>
      <c r="V5503">
        <f t="shared" si="85"/>
        <v>5</v>
      </c>
    </row>
    <row r="5504" spans="1:22" hidden="1" x14ac:dyDescent="0.2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 s="2">
        <v>113348.5</v>
      </c>
      <c r="H5504">
        <v>1</v>
      </c>
      <c r="I5504">
        <v>1</v>
      </c>
      <c r="J5504">
        <v>1</v>
      </c>
      <c r="K5504" s="1">
        <v>77789.009999999995</v>
      </c>
      <c r="L5504">
        <v>0</v>
      </c>
      <c r="M5504">
        <v>16</v>
      </c>
      <c r="N5504">
        <v>1206</v>
      </c>
      <c r="O5504">
        <v>0</v>
      </c>
      <c r="P5504">
        <v>20</v>
      </c>
      <c r="Q5504">
        <v>0</v>
      </c>
      <c r="R5504">
        <v>19296</v>
      </c>
      <c r="S5504" t="str" cm="1">
        <f t="array" ref="S5504">_xlfn.IFS(E5507&lt;30,"18-29",E5507&lt;45,"30-44",TRUE,"45+")</f>
        <v>45+</v>
      </c>
      <c r="T5504" t="str" cm="1">
        <f t="array" ref="T5504">_xlfn.IFS(F5504&lt;=2,"0-2 Years",F5504&lt;=5,"3-5 Years",F5504&lt;=8,"6-8 Years",TRUE,"9-10 Years")</f>
        <v>3-5 Years</v>
      </c>
      <c r="U5504" t="str" cm="1">
        <f t="array" ref="U5504">_xlfn.IFS(P5504&gt;60,"High Risk",P5504&gt;30,"Medium Risk",TRUE,"Low Risk")</f>
        <v>Low Risk</v>
      </c>
      <c r="V5504">
        <f t="shared" si="85"/>
        <v>2</v>
      </c>
    </row>
    <row r="5505" spans="1:22" hidden="1" x14ac:dyDescent="0.2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 s="2">
        <v>122109.78</v>
      </c>
      <c r="H5505">
        <v>1</v>
      </c>
      <c r="I5505">
        <v>1</v>
      </c>
      <c r="J5505">
        <v>1</v>
      </c>
      <c r="K5505" s="1">
        <v>127654.37</v>
      </c>
      <c r="L5505">
        <v>0</v>
      </c>
      <c r="M5505">
        <v>2</v>
      </c>
      <c r="N5505">
        <v>897</v>
      </c>
      <c r="O5505">
        <v>4</v>
      </c>
      <c r="P5505">
        <v>120</v>
      </c>
      <c r="Q5505">
        <v>1</v>
      </c>
      <c r="R5505">
        <v>1794</v>
      </c>
      <c r="S5505" t="str" cm="1">
        <f t="array" ref="S5505">_xlfn.IFS(E5508&lt;30,"18-29",E5508&lt;45,"30-44",TRUE,"45+")</f>
        <v>30-44</v>
      </c>
      <c r="T5505" t="str" cm="1">
        <f t="array" ref="T5505">_xlfn.IFS(F5505&lt;=2,"0-2 Years",F5505&lt;=5,"3-5 Years",F5505&lt;=8,"6-8 Years",TRUE,"9-10 Years")</f>
        <v>9-10 Years</v>
      </c>
      <c r="U5505" t="str" cm="1">
        <f t="array" ref="U5505">_xlfn.IFS(P5505&gt;60,"High Risk",P5505&gt;30,"Medium Risk",TRUE,"Low Risk")</f>
        <v>High Risk</v>
      </c>
      <c r="V5505">
        <f t="shared" si="85"/>
        <v>2</v>
      </c>
    </row>
    <row r="5506" spans="1:22" hidden="1" x14ac:dyDescent="0.2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 s="2">
        <v>120452.4</v>
      </c>
      <c r="H5506">
        <v>2</v>
      </c>
      <c r="I5506">
        <v>0</v>
      </c>
      <c r="J5506">
        <v>0</v>
      </c>
      <c r="K5506" s="1">
        <v>79602.86</v>
      </c>
      <c r="L5506">
        <v>0</v>
      </c>
      <c r="M5506">
        <v>21</v>
      </c>
      <c r="N5506">
        <v>151</v>
      </c>
      <c r="O5506">
        <v>4</v>
      </c>
      <c r="P5506">
        <v>75</v>
      </c>
      <c r="Q5506">
        <v>0.19047619047619047</v>
      </c>
      <c r="R5506">
        <v>3171</v>
      </c>
      <c r="S5506" t="str" cm="1">
        <f t="array" ref="S5506">_xlfn.IFS(E5509&lt;30,"18-29",E5509&lt;45,"30-44",TRUE,"45+")</f>
        <v>30-44</v>
      </c>
      <c r="T5506" t="str" cm="1">
        <f t="array" ref="T5506">_xlfn.IFS(F5506&lt;=2,"0-2 Years",F5506&lt;=5,"3-5 Years",F5506&lt;=8,"6-8 Years",TRUE,"9-10 Years")</f>
        <v>0-2 Years</v>
      </c>
      <c r="U5506" t="str" cm="1">
        <f t="array" ref="U5506">_xlfn.IFS(P5506&gt;60,"High Risk",P5506&gt;30,"Medium Risk",TRUE,"Low Risk")</f>
        <v>High Risk</v>
      </c>
      <c r="V5506">
        <f t="shared" si="85"/>
        <v>4</v>
      </c>
    </row>
    <row r="5507" spans="1:22" hidden="1" x14ac:dyDescent="0.2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 s="2">
        <v>0</v>
      </c>
      <c r="H5507">
        <v>2</v>
      </c>
      <c r="I5507">
        <v>1</v>
      </c>
      <c r="J5507">
        <v>1</v>
      </c>
      <c r="K5507" s="1">
        <v>80619.17</v>
      </c>
      <c r="L5507">
        <v>0</v>
      </c>
      <c r="M5507">
        <v>19</v>
      </c>
      <c r="N5507">
        <v>4815</v>
      </c>
      <c r="O5507">
        <v>5</v>
      </c>
      <c r="P5507">
        <v>163</v>
      </c>
      <c r="Q5507">
        <v>0.26315789473684209</v>
      </c>
      <c r="R5507">
        <v>91485</v>
      </c>
      <c r="S5507" t="str" cm="1">
        <f t="array" ref="S5507">_xlfn.IFS(E5510&lt;30,"18-29",E5510&lt;45,"30-44",TRUE,"45+")</f>
        <v>45+</v>
      </c>
      <c r="T5507" t="str" cm="1">
        <f t="array" ref="T5507">_xlfn.IFS(F5507&lt;=2,"0-2 Years",F5507&lt;=5,"3-5 Years",F5507&lt;=8,"6-8 Years",TRUE,"9-10 Years")</f>
        <v>6-8 Years</v>
      </c>
      <c r="U5507" t="str" cm="1">
        <f t="array" ref="U5507">_xlfn.IFS(P5507&gt;60,"High Risk",P5507&gt;30,"Medium Risk",TRUE,"Low Risk")</f>
        <v>High Risk</v>
      </c>
      <c r="V5507">
        <f t="shared" ref="V5507:V5570" si="86">IF(J5507=0,3,0)+IF(G5507=0,3,0)+IF(H5507=1,2,0)+IF(E5507&gt;45,1,0)+IF(F5507&lt;3,1,0)</f>
        <v>4</v>
      </c>
    </row>
    <row r="5508" spans="1:22" hidden="1" x14ac:dyDescent="0.2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 s="2">
        <v>65812.350000000006</v>
      </c>
      <c r="H5508">
        <v>2</v>
      </c>
      <c r="I5508">
        <v>0</v>
      </c>
      <c r="J5508">
        <v>1</v>
      </c>
      <c r="K5508" s="1">
        <v>160346.29999999999</v>
      </c>
      <c r="L5508">
        <v>0</v>
      </c>
      <c r="M5508">
        <v>8</v>
      </c>
      <c r="N5508">
        <v>3724</v>
      </c>
      <c r="O5508">
        <v>8</v>
      </c>
      <c r="P5508">
        <v>168</v>
      </c>
      <c r="Q5508">
        <v>1</v>
      </c>
      <c r="R5508">
        <v>29792</v>
      </c>
      <c r="S5508" t="str" cm="1">
        <f t="array" ref="S5508">_xlfn.IFS(E5511&lt;30,"18-29",E5511&lt;45,"30-44",TRUE,"45+")</f>
        <v>30-44</v>
      </c>
      <c r="T5508" t="str" cm="1">
        <f t="array" ref="T5508">_xlfn.IFS(F5508&lt;=2,"0-2 Years",F5508&lt;=5,"3-5 Years",F5508&lt;=8,"6-8 Years",TRUE,"9-10 Years")</f>
        <v>0-2 Years</v>
      </c>
      <c r="U5508" t="str" cm="1">
        <f t="array" ref="U5508">_xlfn.IFS(P5508&gt;60,"High Risk",P5508&gt;30,"Medium Risk",TRUE,"Low Risk")</f>
        <v>High Risk</v>
      </c>
      <c r="V5508">
        <f t="shared" si="86"/>
        <v>1</v>
      </c>
    </row>
    <row r="5509" spans="1:22" hidden="1" x14ac:dyDescent="0.2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 s="2">
        <v>54428.37</v>
      </c>
      <c r="H5509">
        <v>1</v>
      </c>
      <c r="I5509">
        <v>1</v>
      </c>
      <c r="J5509">
        <v>0</v>
      </c>
      <c r="K5509" s="1">
        <v>109638.78</v>
      </c>
      <c r="L5509">
        <v>1</v>
      </c>
      <c r="M5509">
        <v>7</v>
      </c>
      <c r="N5509">
        <v>992</v>
      </c>
      <c r="O5509">
        <v>2</v>
      </c>
      <c r="P5509">
        <v>88</v>
      </c>
      <c r="Q5509">
        <v>0.2857142857142857</v>
      </c>
      <c r="R5509">
        <v>6944</v>
      </c>
      <c r="S5509" t="str" cm="1">
        <f t="array" ref="S5509">_xlfn.IFS(E5512&lt;30,"18-29",E5512&lt;45,"30-44",TRUE,"45+")</f>
        <v>45+</v>
      </c>
      <c r="T5509" t="str" cm="1">
        <f t="array" ref="T5509">_xlfn.IFS(F5509&lt;=2,"0-2 Years",F5509&lt;=5,"3-5 Years",F5509&lt;=8,"6-8 Years",TRUE,"9-10 Years")</f>
        <v>3-5 Years</v>
      </c>
      <c r="U5509" t="str" cm="1">
        <f t="array" ref="U5509">_xlfn.IFS(P5509&gt;60,"High Risk",P5509&gt;30,"Medium Risk",TRUE,"Low Risk")</f>
        <v>High Risk</v>
      </c>
      <c r="V5509">
        <f t="shared" si="86"/>
        <v>5</v>
      </c>
    </row>
    <row r="5510" spans="1:22" hidden="1" x14ac:dyDescent="0.2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 s="2">
        <v>0</v>
      </c>
      <c r="H5510">
        <v>2</v>
      </c>
      <c r="I5510">
        <v>1</v>
      </c>
      <c r="J5510">
        <v>1</v>
      </c>
      <c r="K5510" s="1">
        <v>1276.8699999999999</v>
      </c>
      <c r="L5510">
        <v>0</v>
      </c>
      <c r="M5510">
        <v>23</v>
      </c>
      <c r="N5510">
        <v>100</v>
      </c>
      <c r="O5510">
        <v>8</v>
      </c>
      <c r="P5510">
        <v>102</v>
      </c>
      <c r="Q5510">
        <v>0.34782608695652173</v>
      </c>
      <c r="R5510">
        <v>2300</v>
      </c>
      <c r="S5510" t="str" cm="1">
        <f t="array" ref="S5510">_xlfn.IFS(E5513&lt;30,"18-29",E5513&lt;45,"30-44",TRUE,"45+")</f>
        <v>30-44</v>
      </c>
      <c r="T5510" t="str" cm="1">
        <f t="array" ref="T5510">_xlfn.IFS(F5510&lt;=2,"0-2 Years",F5510&lt;=5,"3-5 Years",F5510&lt;=8,"6-8 Years",TRUE,"9-10 Years")</f>
        <v>3-5 Years</v>
      </c>
      <c r="U5510" t="str" cm="1">
        <f t="array" ref="U5510">_xlfn.IFS(P5510&gt;60,"High Risk",P5510&gt;30,"Medium Risk",TRUE,"Low Risk")</f>
        <v>High Risk</v>
      </c>
      <c r="V5510">
        <f t="shared" si="86"/>
        <v>4</v>
      </c>
    </row>
    <row r="5511" spans="1:22" x14ac:dyDescent="0.2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 s="2">
        <v>0</v>
      </c>
      <c r="H5511">
        <v>2</v>
      </c>
      <c r="I5511">
        <v>1</v>
      </c>
      <c r="J5511">
        <v>0</v>
      </c>
      <c r="K5511" s="1">
        <v>49374.82</v>
      </c>
      <c r="L5511">
        <v>0</v>
      </c>
      <c r="M5511">
        <v>12</v>
      </c>
      <c r="N5511">
        <v>784</v>
      </c>
      <c r="O5511">
        <v>1</v>
      </c>
      <c r="P5511">
        <v>114</v>
      </c>
      <c r="Q5511">
        <v>8.3333333333333329E-2</v>
      </c>
      <c r="R5511">
        <v>9408</v>
      </c>
      <c r="S5511" t="str" cm="1">
        <f t="array" ref="S5511">_xlfn.IFS(E5514&lt;30,"18-29",E5514&lt;45,"30-44",TRUE,"45+")</f>
        <v>30-44</v>
      </c>
      <c r="T5511" t="str" cm="1">
        <f t="array" ref="T5511">_xlfn.IFS(F5511&lt;=2,"0-2 Years",F5511&lt;=5,"3-5 Years",F5511&lt;=8,"6-8 Years",TRUE,"9-10 Years")</f>
        <v>9-10 Years</v>
      </c>
      <c r="U5511" t="str" cm="1">
        <f t="array" ref="U5511">_xlfn.IFS(P5511&gt;60,"High Risk",P5511&gt;30,"Medium Risk",TRUE,"Low Risk")</f>
        <v>High Risk</v>
      </c>
      <c r="V5511">
        <f t="shared" si="86"/>
        <v>6</v>
      </c>
    </row>
    <row r="5512" spans="1:22" hidden="1" x14ac:dyDescent="0.2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 s="2">
        <v>143279.57999999999</v>
      </c>
      <c r="H5512">
        <v>2</v>
      </c>
      <c r="I5512">
        <v>1</v>
      </c>
      <c r="J5512">
        <v>0</v>
      </c>
      <c r="K5512" s="1">
        <v>31580.799999999999</v>
      </c>
      <c r="L5512">
        <v>1</v>
      </c>
      <c r="M5512">
        <v>10</v>
      </c>
      <c r="N5512">
        <v>4692</v>
      </c>
      <c r="O5512">
        <v>10</v>
      </c>
      <c r="P5512">
        <v>153</v>
      </c>
      <c r="Q5512">
        <v>1</v>
      </c>
      <c r="R5512">
        <v>46920</v>
      </c>
      <c r="S5512" t="str" cm="1">
        <f t="array" ref="S5512">_xlfn.IFS(E5515&lt;30,"18-29",E5515&lt;45,"30-44",TRUE,"45+")</f>
        <v>30-44</v>
      </c>
      <c r="T5512" t="str" cm="1">
        <f t="array" ref="T5512">_xlfn.IFS(F5512&lt;=2,"0-2 Years",F5512&lt;=5,"3-5 Years",F5512&lt;=8,"6-8 Years",TRUE,"9-10 Years")</f>
        <v>0-2 Years</v>
      </c>
      <c r="U5512" t="str" cm="1">
        <f t="array" ref="U5512">_xlfn.IFS(P5512&gt;60,"High Risk",P5512&gt;30,"Medium Risk",TRUE,"Low Risk")</f>
        <v>High Risk</v>
      </c>
      <c r="V5512">
        <f t="shared" si="86"/>
        <v>5</v>
      </c>
    </row>
    <row r="5513" spans="1:22" x14ac:dyDescent="0.2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 s="2">
        <v>103846.65</v>
      </c>
      <c r="H5513">
        <v>1</v>
      </c>
      <c r="I5513">
        <v>1</v>
      </c>
      <c r="J5513">
        <v>0</v>
      </c>
      <c r="K5513" s="1">
        <v>20560.689999999999</v>
      </c>
      <c r="L5513">
        <v>0</v>
      </c>
      <c r="M5513">
        <v>20</v>
      </c>
      <c r="N5513">
        <v>4160</v>
      </c>
      <c r="O5513">
        <v>9</v>
      </c>
      <c r="P5513">
        <v>2</v>
      </c>
      <c r="Q5513">
        <v>0.45</v>
      </c>
      <c r="R5513">
        <v>83200</v>
      </c>
      <c r="S5513" t="str" cm="1">
        <f t="array" ref="S5513">_xlfn.IFS(E5516&lt;30,"18-29",E5516&lt;45,"30-44",TRUE,"45+")</f>
        <v>45+</v>
      </c>
      <c r="T5513" t="str" cm="1">
        <f t="array" ref="T5513">_xlfn.IFS(F5513&lt;=2,"0-2 Years",F5513&lt;=5,"3-5 Years",F5513&lt;=8,"6-8 Years",TRUE,"9-10 Years")</f>
        <v>0-2 Years</v>
      </c>
      <c r="U5513" t="str" cm="1">
        <f t="array" ref="U5513">_xlfn.IFS(P5513&gt;60,"High Risk",P5513&gt;30,"Medium Risk",TRUE,"Low Risk")</f>
        <v>Low Risk</v>
      </c>
      <c r="V5513">
        <f t="shared" si="86"/>
        <v>6</v>
      </c>
    </row>
    <row r="5514" spans="1:22" hidden="1" x14ac:dyDescent="0.2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 s="2">
        <v>125190.86</v>
      </c>
      <c r="H5514">
        <v>1</v>
      </c>
      <c r="I5514">
        <v>0</v>
      </c>
      <c r="J5514">
        <v>1</v>
      </c>
      <c r="K5514" s="1">
        <v>84584.69</v>
      </c>
      <c r="L5514">
        <v>0</v>
      </c>
      <c r="M5514">
        <v>10</v>
      </c>
      <c r="N5514">
        <v>2520</v>
      </c>
      <c r="O5514">
        <v>8</v>
      </c>
      <c r="P5514">
        <v>175</v>
      </c>
      <c r="Q5514">
        <v>0.8</v>
      </c>
      <c r="R5514">
        <v>25200</v>
      </c>
      <c r="S5514" t="str" cm="1">
        <f t="array" ref="S5514">_xlfn.IFS(E5517&lt;30,"18-29",E5517&lt;45,"30-44",TRUE,"45+")</f>
        <v>18-29</v>
      </c>
      <c r="T5514" t="str" cm="1">
        <f t="array" ref="T5514">_xlfn.IFS(F5514&lt;=2,"0-2 Years",F5514&lt;=5,"3-5 Years",F5514&lt;=8,"6-8 Years",TRUE,"9-10 Years")</f>
        <v>0-2 Years</v>
      </c>
      <c r="U5514" t="str" cm="1">
        <f t="array" ref="U5514">_xlfn.IFS(P5514&gt;60,"High Risk",P5514&gt;30,"Medium Risk",TRUE,"Low Risk")</f>
        <v>High Risk</v>
      </c>
      <c r="V5514">
        <f t="shared" si="86"/>
        <v>3</v>
      </c>
    </row>
    <row r="5515" spans="1:22" hidden="1" x14ac:dyDescent="0.2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 s="2">
        <v>0</v>
      </c>
      <c r="H5515">
        <v>2</v>
      </c>
      <c r="I5515">
        <v>0</v>
      </c>
      <c r="J5515">
        <v>1</v>
      </c>
      <c r="K5515" s="1">
        <v>15246.83</v>
      </c>
      <c r="L5515">
        <v>0</v>
      </c>
      <c r="M5515">
        <v>30</v>
      </c>
      <c r="N5515">
        <v>3973</v>
      </c>
      <c r="O5515">
        <v>5</v>
      </c>
      <c r="P5515">
        <v>56</v>
      </c>
      <c r="Q5515">
        <v>0.16666666666666666</v>
      </c>
      <c r="R5515">
        <v>119190</v>
      </c>
      <c r="S5515" t="str" cm="1">
        <f t="array" ref="S5515">_xlfn.IFS(E5518&lt;30,"18-29",E5518&lt;45,"30-44",TRUE,"45+")</f>
        <v>30-44</v>
      </c>
      <c r="T5515" t="str" cm="1">
        <f t="array" ref="T5515">_xlfn.IFS(F5515&lt;=2,"0-2 Years",F5515&lt;=5,"3-5 Years",F5515&lt;=8,"6-8 Years",TRUE,"9-10 Years")</f>
        <v>6-8 Years</v>
      </c>
      <c r="U5515" t="str" cm="1">
        <f t="array" ref="U5515">_xlfn.IFS(P5515&gt;60,"High Risk",P5515&gt;30,"Medium Risk",TRUE,"Low Risk")</f>
        <v>Medium Risk</v>
      </c>
      <c r="V5515">
        <f t="shared" si="86"/>
        <v>3</v>
      </c>
    </row>
    <row r="5516" spans="1:22" x14ac:dyDescent="0.2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 s="2">
        <v>38340.019999999997</v>
      </c>
      <c r="H5516">
        <v>1</v>
      </c>
      <c r="I5516">
        <v>1</v>
      </c>
      <c r="J5516">
        <v>0</v>
      </c>
      <c r="K5516" s="1">
        <v>32607.77</v>
      </c>
      <c r="L5516">
        <v>1</v>
      </c>
      <c r="M5516">
        <v>16</v>
      </c>
      <c r="N5516">
        <v>3356</v>
      </c>
      <c r="O5516">
        <v>1</v>
      </c>
      <c r="P5516">
        <v>64</v>
      </c>
      <c r="Q5516">
        <v>6.25E-2</v>
      </c>
      <c r="R5516">
        <v>53696</v>
      </c>
      <c r="S5516" t="str" cm="1">
        <f t="array" ref="S5516">_xlfn.IFS(E5519&lt;30,"18-29",E5519&lt;45,"30-44",TRUE,"45+")</f>
        <v>30-44</v>
      </c>
      <c r="T5516" t="str" cm="1">
        <f t="array" ref="T5516">_xlfn.IFS(F5516&lt;=2,"0-2 Years",F5516&lt;=5,"3-5 Years",F5516&lt;=8,"6-8 Years",TRUE,"9-10 Years")</f>
        <v>6-8 Years</v>
      </c>
      <c r="U5516" t="str" cm="1">
        <f t="array" ref="U5516">_xlfn.IFS(P5516&gt;60,"High Risk",P5516&gt;30,"Medium Risk",TRUE,"Low Risk")</f>
        <v>High Risk</v>
      </c>
      <c r="V5516">
        <f t="shared" si="86"/>
        <v>6</v>
      </c>
    </row>
    <row r="5517" spans="1:22" hidden="1" x14ac:dyDescent="0.2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 s="2">
        <v>123802.98</v>
      </c>
      <c r="H5517">
        <v>2</v>
      </c>
      <c r="I5517">
        <v>1</v>
      </c>
      <c r="J5517">
        <v>1</v>
      </c>
      <c r="K5517" s="1">
        <v>155846.69</v>
      </c>
      <c r="L5517">
        <v>0</v>
      </c>
      <c r="M5517">
        <v>27</v>
      </c>
      <c r="N5517">
        <v>1770</v>
      </c>
      <c r="O5517">
        <v>0</v>
      </c>
      <c r="P5517">
        <v>50</v>
      </c>
      <c r="Q5517">
        <v>0</v>
      </c>
      <c r="R5517">
        <v>47790</v>
      </c>
      <c r="S5517" t="str" cm="1">
        <f t="array" ref="S5517">_xlfn.IFS(E5520&lt;30,"18-29",E5520&lt;45,"30-44",TRUE,"45+")</f>
        <v>30-44</v>
      </c>
      <c r="T5517" t="str" cm="1">
        <f t="array" ref="T5517">_xlfn.IFS(F5517&lt;=2,"0-2 Years",F5517&lt;=5,"3-5 Years",F5517&lt;=8,"6-8 Years",TRUE,"9-10 Years")</f>
        <v>0-2 Years</v>
      </c>
      <c r="U5517" t="str" cm="1">
        <f t="array" ref="U5517">_xlfn.IFS(P5517&gt;60,"High Risk",P5517&gt;30,"Medium Risk",TRUE,"Low Risk")</f>
        <v>Medium Risk</v>
      </c>
      <c r="V5517">
        <f t="shared" si="86"/>
        <v>1</v>
      </c>
    </row>
    <row r="5518" spans="1:22" hidden="1" x14ac:dyDescent="0.2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 s="2">
        <v>96651.03</v>
      </c>
      <c r="H5518">
        <v>1</v>
      </c>
      <c r="I5518">
        <v>1</v>
      </c>
      <c r="J5518">
        <v>1</v>
      </c>
      <c r="K5518" s="1">
        <v>3232.82</v>
      </c>
      <c r="L5518">
        <v>0</v>
      </c>
      <c r="M5518">
        <v>23</v>
      </c>
      <c r="N5518">
        <v>1400</v>
      </c>
      <c r="O5518">
        <v>5</v>
      </c>
      <c r="P5518">
        <v>70</v>
      </c>
      <c r="Q5518">
        <v>0.21739130434782608</v>
      </c>
      <c r="R5518">
        <v>32200</v>
      </c>
      <c r="S5518" t="str" cm="1">
        <f t="array" ref="S5518">_xlfn.IFS(E5521&lt;30,"18-29",E5521&lt;45,"30-44",TRUE,"45+")</f>
        <v>30-44</v>
      </c>
      <c r="T5518" t="str" cm="1">
        <f t="array" ref="T5518">_xlfn.IFS(F5518&lt;=2,"0-2 Years",F5518&lt;=5,"3-5 Years",F5518&lt;=8,"6-8 Years",TRUE,"9-10 Years")</f>
        <v>3-5 Years</v>
      </c>
      <c r="U5518" t="str" cm="1">
        <f t="array" ref="U5518">_xlfn.IFS(P5518&gt;60,"High Risk",P5518&gt;30,"Medium Risk",TRUE,"Low Risk")</f>
        <v>High Risk</v>
      </c>
      <c r="V5518">
        <f t="shared" si="86"/>
        <v>2</v>
      </c>
    </row>
    <row r="5519" spans="1:22" x14ac:dyDescent="0.2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 s="2">
        <v>0</v>
      </c>
      <c r="H5519">
        <v>2</v>
      </c>
      <c r="I5519">
        <v>1</v>
      </c>
      <c r="J5519">
        <v>0</v>
      </c>
      <c r="K5519" s="1">
        <v>177668.55</v>
      </c>
      <c r="L5519">
        <v>0</v>
      </c>
      <c r="M5519">
        <v>5</v>
      </c>
      <c r="N5519">
        <v>190</v>
      </c>
      <c r="O5519">
        <v>3</v>
      </c>
      <c r="P5519">
        <v>144</v>
      </c>
      <c r="Q5519">
        <v>0.6</v>
      </c>
      <c r="R5519">
        <v>950</v>
      </c>
      <c r="S5519" t="str" cm="1">
        <f t="array" ref="S5519">_xlfn.IFS(E5522&lt;30,"18-29",E5522&lt;45,"30-44",TRUE,"45+")</f>
        <v>45+</v>
      </c>
      <c r="T5519" t="str" cm="1">
        <f t="array" ref="T5519">_xlfn.IFS(F5519&lt;=2,"0-2 Years",F5519&lt;=5,"3-5 Years",F5519&lt;=8,"6-8 Years",TRUE,"9-10 Years")</f>
        <v>6-8 Years</v>
      </c>
      <c r="U5519" t="str" cm="1">
        <f t="array" ref="U5519">_xlfn.IFS(P5519&gt;60,"High Risk",P5519&gt;30,"Medium Risk",TRUE,"Low Risk")</f>
        <v>High Risk</v>
      </c>
      <c r="V5519">
        <f t="shared" si="86"/>
        <v>6</v>
      </c>
    </row>
    <row r="5520" spans="1:22" x14ac:dyDescent="0.2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 s="2">
        <v>0</v>
      </c>
      <c r="H5520">
        <v>2</v>
      </c>
      <c r="I5520">
        <v>0</v>
      </c>
      <c r="J5520">
        <v>0</v>
      </c>
      <c r="K5520" s="1">
        <v>134441.60000000001</v>
      </c>
      <c r="L5520">
        <v>0</v>
      </c>
      <c r="M5520">
        <v>21</v>
      </c>
      <c r="N5520">
        <v>4093</v>
      </c>
      <c r="O5520">
        <v>4</v>
      </c>
      <c r="P5520">
        <v>141</v>
      </c>
      <c r="Q5520">
        <v>0.19047619047619047</v>
      </c>
      <c r="R5520">
        <v>85953</v>
      </c>
      <c r="S5520" t="str" cm="1">
        <f t="array" ref="S5520">_xlfn.IFS(E5523&lt;30,"18-29",E5523&lt;45,"30-44",TRUE,"45+")</f>
        <v>30-44</v>
      </c>
      <c r="T5520" t="str" cm="1">
        <f t="array" ref="T5520">_xlfn.IFS(F5520&lt;=2,"0-2 Years",F5520&lt;=5,"3-5 Years",F5520&lt;=8,"6-8 Years",TRUE,"9-10 Years")</f>
        <v>6-8 Years</v>
      </c>
      <c r="U5520" t="str" cm="1">
        <f t="array" ref="U5520">_xlfn.IFS(P5520&gt;60,"High Risk",P5520&gt;30,"Medium Risk",TRUE,"Low Risk")</f>
        <v>High Risk</v>
      </c>
      <c r="V5520">
        <f t="shared" si="86"/>
        <v>6</v>
      </c>
    </row>
    <row r="5521" spans="1:22" x14ac:dyDescent="0.2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 s="2">
        <v>133237.21</v>
      </c>
      <c r="H5521">
        <v>1</v>
      </c>
      <c r="I5521">
        <v>1</v>
      </c>
      <c r="J5521">
        <v>0</v>
      </c>
      <c r="K5521" s="1">
        <v>111032.79</v>
      </c>
      <c r="L5521">
        <v>1</v>
      </c>
      <c r="M5521">
        <v>11</v>
      </c>
      <c r="N5521">
        <v>2338</v>
      </c>
      <c r="O5521">
        <v>4</v>
      </c>
      <c r="P5521">
        <v>1</v>
      </c>
      <c r="Q5521">
        <v>0.36363636363636365</v>
      </c>
      <c r="R5521">
        <v>25718</v>
      </c>
      <c r="S5521" t="str" cm="1">
        <f t="array" ref="S5521">_xlfn.IFS(E5524&lt;30,"18-29",E5524&lt;45,"30-44",TRUE,"45+")</f>
        <v>30-44</v>
      </c>
      <c r="T5521" t="str" cm="1">
        <f t="array" ref="T5521">_xlfn.IFS(F5521&lt;=2,"0-2 Years",F5521&lt;=5,"3-5 Years",F5521&lt;=8,"6-8 Years",TRUE,"9-10 Years")</f>
        <v>0-2 Years</v>
      </c>
      <c r="U5521" t="str" cm="1">
        <f t="array" ref="U5521">_xlfn.IFS(P5521&gt;60,"High Risk",P5521&gt;30,"Medium Risk",TRUE,"Low Risk")</f>
        <v>Low Risk</v>
      </c>
      <c r="V5521">
        <f t="shared" si="86"/>
        <v>6</v>
      </c>
    </row>
    <row r="5522" spans="1:22" hidden="1" x14ac:dyDescent="0.2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 s="2">
        <v>142105.35</v>
      </c>
      <c r="H5522">
        <v>1</v>
      </c>
      <c r="I5522">
        <v>1</v>
      </c>
      <c r="J5522">
        <v>1</v>
      </c>
      <c r="K5522" s="1">
        <v>45214.04</v>
      </c>
      <c r="L5522">
        <v>0</v>
      </c>
      <c r="M5522">
        <v>13</v>
      </c>
      <c r="N5522">
        <v>1640</v>
      </c>
      <c r="O5522">
        <v>9</v>
      </c>
      <c r="P5522">
        <v>41</v>
      </c>
      <c r="Q5522">
        <v>0.69230769230769229</v>
      </c>
      <c r="R5522">
        <v>21320</v>
      </c>
      <c r="S5522" t="str" cm="1">
        <f t="array" ref="S5522">_xlfn.IFS(E5525&lt;30,"18-29",E5525&lt;45,"30-44",TRUE,"45+")</f>
        <v>30-44</v>
      </c>
      <c r="T5522" t="str" cm="1">
        <f t="array" ref="T5522">_xlfn.IFS(F5522&lt;=2,"0-2 Years",F5522&lt;=5,"3-5 Years",F5522&lt;=8,"6-8 Years",TRUE,"9-10 Years")</f>
        <v>6-8 Years</v>
      </c>
      <c r="U5522" t="str" cm="1">
        <f t="array" ref="U5522">_xlfn.IFS(P5522&gt;60,"High Risk",P5522&gt;30,"Medium Risk",TRUE,"Low Risk")</f>
        <v>Medium Risk</v>
      </c>
      <c r="V5522">
        <f t="shared" si="86"/>
        <v>3</v>
      </c>
    </row>
    <row r="5523" spans="1:22" x14ac:dyDescent="0.2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 s="2">
        <v>166115.42000000001</v>
      </c>
      <c r="H5523">
        <v>1</v>
      </c>
      <c r="I5523">
        <v>1</v>
      </c>
      <c r="J5523">
        <v>0</v>
      </c>
      <c r="K5523" s="1">
        <v>67208.3</v>
      </c>
      <c r="L5523">
        <v>0</v>
      </c>
      <c r="M5523">
        <v>24</v>
      </c>
      <c r="N5523">
        <v>1241</v>
      </c>
      <c r="O5523">
        <v>5</v>
      </c>
      <c r="P5523">
        <v>112</v>
      </c>
      <c r="Q5523">
        <v>0.20833333333333334</v>
      </c>
      <c r="R5523">
        <v>29784</v>
      </c>
      <c r="S5523" t="str" cm="1">
        <f t="array" ref="S5523">_xlfn.IFS(E5526&lt;30,"18-29",E5526&lt;45,"30-44",TRUE,"45+")</f>
        <v>45+</v>
      </c>
      <c r="T5523" t="str" cm="1">
        <f t="array" ref="T5523">_xlfn.IFS(F5523&lt;=2,"0-2 Years",F5523&lt;=5,"3-5 Years",F5523&lt;=8,"6-8 Years",TRUE,"9-10 Years")</f>
        <v>0-2 Years</v>
      </c>
      <c r="U5523" t="str" cm="1">
        <f t="array" ref="U5523">_xlfn.IFS(P5523&gt;60,"High Risk",P5523&gt;30,"Medium Risk",TRUE,"Low Risk")</f>
        <v>High Risk</v>
      </c>
      <c r="V5523">
        <f t="shared" si="86"/>
        <v>6</v>
      </c>
    </row>
    <row r="5524" spans="1:22" hidden="1" x14ac:dyDescent="0.2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 s="2">
        <v>81070.34</v>
      </c>
      <c r="H5524">
        <v>2</v>
      </c>
      <c r="I5524">
        <v>1</v>
      </c>
      <c r="J5524">
        <v>0</v>
      </c>
      <c r="K5524" s="1">
        <v>80985.88</v>
      </c>
      <c r="L5524">
        <v>0</v>
      </c>
      <c r="M5524">
        <v>27</v>
      </c>
      <c r="N5524">
        <v>118</v>
      </c>
      <c r="O5524">
        <v>2</v>
      </c>
      <c r="P5524">
        <v>40</v>
      </c>
      <c r="Q5524">
        <v>7.407407407407407E-2</v>
      </c>
      <c r="R5524">
        <v>3186</v>
      </c>
      <c r="S5524" t="str" cm="1">
        <f t="array" ref="S5524">_xlfn.IFS(E5527&lt;30,"18-29",E5527&lt;45,"30-44",TRUE,"45+")</f>
        <v>45+</v>
      </c>
      <c r="T5524" t="str" cm="1">
        <f t="array" ref="T5524">_xlfn.IFS(F5524&lt;=2,"0-2 Years",F5524&lt;=5,"3-5 Years",F5524&lt;=8,"6-8 Years",TRUE,"9-10 Years")</f>
        <v>6-8 Years</v>
      </c>
      <c r="U5524" t="str" cm="1">
        <f t="array" ref="U5524">_xlfn.IFS(P5524&gt;60,"High Risk",P5524&gt;30,"Medium Risk",TRUE,"Low Risk")</f>
        <v>Medium Risk</v>
      </c>
      <c r="V5524">
        <f t="shared" si="86"/>
        <v>3</v>
      </c>
    </row>
    <row r="5525" spans="1:22" hidden="1" x14ac:dyDescent="0.2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 s="2">
        <v>0</v>
      </c>
      <c r="H5525">
        <v>1</v>
      </c>
      <c r="I5525">
        <v>1</v>
      </c>
      <c r="J5525">
        <v>1</v>
      </c>
      <c r="K5525" s="1">
        <v>167573.06</v>
      </c>
      <c r="L5525">
        <v>0</v>
      </c>
      <c r="M5525">
        <v>4</v>
      </c>
      <c r="N5525">
        <v>1518</v>
      </c>
      <c r="O5525">
        <v>10</v>
      </c>
      <c r="P5525">
        <v>106</v>
      </c>
      <c r="Q5525">
        <v>1</v>
      </c>
      <c r="R5525">
        <v>6072</v>
      </c>
      <c r="S5525" t="str" cm="1">
        <f t="array" ref="S5525">_xlfn.IFS(E5528&lt;30,"18-29",E5528&lt;45,"30-44",TRUE,"45+")</f>
        <v>45+</v>
      </c>
      <c r="T5525" t="str" cm="1">
        <f t="array" ref="T5525">_xlfn.IFS(F5525&lt;=2,"0-2 Years",F5525&lt;=5,"3-5 Years",F5525&lt;=8,"6-8 Years",TRUE,"9-10 Years")</f>
        <v>3-5 Years</v>
      </c>
      <c r="U5525" t="str" cm="1">
        <f t="array" ref="U5525">_xlfn.IFS(P5525&gt;60,"High Risk",P5525&gt;30,"Medium Risk",TRUE,"Low Risk")</f>
        <v>High Risk</v>
      </c>
      <c r="V5525">
        <f t="shared" si="86"/>
        <v>5</v>
      </c>
    </row>
    <row r="5526" spans="1:22" hidden="1" x14ac:dyDescent="0.2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 s="2">
        <v>123835.52</v>
      </c>
      <c r="H5526">
        <v>2</v>
      </c>
      <c r="I5526">
        <v>0</v>
      </c>
      <c r="J5526">
        <v>1</v>
      </c>
      <c r="K5526" s="1">
        <v>160110.65</v>
      </c>
      <c r="L5526">
        <v>0</v>
      </c>
      <c r="M5526">
        <v>20</v>
      </c>
      <c r="N5526">
        <v>4348</v>
      </c>
      <c r="O5526">
        <v>10</v>
      </c>
      <c r="P5526">
        <v>39</v>
      </c>
      <c r="Q5526">
        <v>0.5</v>
      </c>
      <c r="R5526">
        <v>86960</v>
      </c>
      <c r="S5526" t="str" cm="1">
        <f t="array" ref="S5526">_xlfn.IFS(E5529&lt;30,"18-29",E5529&lt;45,"30-44",TRUE,"45+")</f>
        <v>30-44</v>
      </c>
      <c r="T5526" t="str" cm="1">
        <f t="array" ref="T5526">_xlfn.IFS(F5526&lt;=2,"0-2 Years",F5526&lt;=5,"3-5 Years",F5526&lt;=8,"6-8 Years",TRUE,"9-10 Years")</f>
        <v>0-2 Years</v>
      </c>
      <c r="U5526" t="str" cm="1">
        <f t="array" ref="U5526">_xlfn.IFS(P5526&gt;60,"High Risk",P5526&gt;30,"Medium Risk",TRUE,"Low Risk")</f>
        <v>Medium Risk</v>
      </c>
      <c r="V5526">
        <f t="shared" si="86"/>
        <v>2</v>
      </c>
    </row>
    <row r="5527" spans="1:22" hidden="1" x14ac:dyDescent="0.2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 s="2">
        <v>123401.43</v>
      </c>
      <c r="H5527">
        <v>2</v>
      </c>
      <c r="I5527">
        <v>1</v>
      </c>
      <c r="J5527">
        <v>1</v>
      </c>
      <c r="K5527" s="1">
        <v>127825.25</v>
      </c>
      <c r="L5527">
        <v>0</v>
      </c>
      <c r="M5527">
        <v>29</v>
      </c>
      <c r="N5527">
        <v>2266</v>
      </c>
      <c r="O5527">
        <v>4</v>
      </c>
      <c r="P5527">
        <v>134</v>
      </c>
      <c r="Q5527">
        <v>0.13793103448275862</v>
      </c>
      <c r="R5527">
        <v>65714</v>
      </c>
      <c r="S5527" t="str" cm="1">
        <f t="array" ref="S5527">_xlfn.IFS(E5530&lt;30,"18-29",E5530&lt;45,"30-44",TRUE,"45+")</f>
        <v>30-44</v>
      </c>
      <c r="T5527" t="str" cm="1">
        <f t="array" ref="T5527">_xlfn.IFS(F5527&lt;=2,"0-2 Years",F5527&lt;=5,"3-5 Years",F5527&lt;=8,"6-8 Years",TRUE,"9-10 Years")</f>
        <v>9-10 Years</v>
      </c>
      <c r="U5527" t="str" cm="1">
        <f t="array" ref="U5527">_xlfn.IFS(P5527&gt;60,"High Risk",P5527&gt;30,"Medium Risk",TRUE,"Low Risk")</f>
        <v>High Risk</v>
      </c>
      <c r="V5527">
        <f t="shared" si="86"/>
        <v>1</v>
      </c>
    </row>
    <row r="5528" spans="1:22" hidden="1" x14ac:dyDescent="0.2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 s="2">
        <v>169377.31</v>
      </c>
      <c r="H5528">
        <v>1</v>
      </c>
      <c r="I5528">
        <v>1</v>
      </c>
      <c r="J5528">
        <v>1</v>
      </c>
      <c r="K5528" s="1">
        <v>123535.05</v>
      </c>
      <c r="L5528">
        <v>0</v>
      </c>
      <c r="M5528">
        <v>19</v>
      </c>
      <c r="N5528">
        <v>1901</v>
      </c>
      <c r="O5528">
        <v>5</v>
      </c>
      <c r="P5528">
        <v>123</v>
      </c>
      <c r="Q5528">
        <v>0.26315789473684209</v>
      </c>
      <c r="R5528">
        <v>36119</v>
      </c>
      <c r="S5528" t="str" cm="1">
        <f t="array" ref="S5528">_xlfn.IFS(E5531&lt;30,"18-29",E5531&lt;45,"30-44",TRUE,"45+")</f>
        <v>30-44</v>
      </c>
      <c r="T5528" t="str" cm="1">
        <f t="array" ref="T5528">_xlfn.IFS(F5528&lt;=2,"0-2 Years",F5528&lt;=5,"3-5 Years",F5528&lt;=8,"6-8 Years",TRUE,"9-10 Years")</f>
        <v>3-5 Years</v>
      </c>
      <c r="U5528" t="str" cm="1">
        <f t="array" ref="U5528">_xlfn.IFS(P5528&gt;60,"High Risk",P5528&gt;30,"Medium Risk",TRUE,"Low Risk")</f>
        <v>High Risk</v>
      </c>
      <c r="V5528">
        <f t="shared" si="86"/>
        <v>3</v>
      </c>
    </row>
    <row r="5529" spans="1:22" hidden="1" x14ac:dyDescent="0.2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 s="2">
        <v>130015.24</v>
      </c>
      <c r="H5529">
        <v>1</v>
      </c>
      <c r="I5529">
        <v>1</v>
      </c>
      <c r="J5529">
        <v>1</v>
      </c>
      <c r="K5529" s="1">
        <v>41595.300000000003</v>
      </c>
      <c r="L5529">
        <v>0</v>
      </c>
      <c r="M5529">
        <v>19</v>
      </c>
      <c r="N5529">
        <v>4559</v>
      </c>
      <c r="O5529">
        <v>2</v>
      </c>
      <c r="P5529">
        <v>170</v>
      </c>
      <c r="Q5529">
        <v>0.10526315789473684</v>
      </c>
      <c r="R5529">
        <v>86621</v>
      </c>
      <c r="S5529" t="str" cm="1">
        <f t="array" ref="S5529">_xlfn.IFS(E5532&lt;30,"18-29",E5532&lt;45,"30-44",TRUE,"45+")</f>
        <v>30-44</v>
      </c>
      <c r="T5529" t="str" cm="1">
        <f t="array" ref="T5529">_xlfn.IFS(F5529&lt;=2,"0-2 Years",F5529&lt;=5,"3-5 Years",F5529&lt;=8,"6-8 Years",TRUE,"9-10 Years")</f>
        <v>0-2 Years</v>
      </c>
      <c r="U5529" t="str" cm="1">
        <f t="array" ref="U5529">_xlfn.IFS(P5529&gt;60,"High Risk",P5529&gt;30,"Medium Risk",TRUE,"Low Risk")</f>
        <v>High Risk</v>
      </c>
      <c r="V5529">
        <f t="shared" si="86"/>
        <v>3</v>
      </c>
    </row>
    <row r="5530" spans="1:22" hidden="1" x14ac:dyDescent="0.2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 s="2">
        <v>0</v>
      </c>
      <c r="H5530">
        <v>2</v>
      </c>
      <c r="I5530">
        <v>0</v>
      </c>
      <c r="J5530">
        <v>1</v>
      </c>
      <c r="K5530" s="1">
        <v>97628.08</v>
      </c>
      <c r="L5530">
        <v>0</v>
      </c>
      <c r="M5530">
        <v>16</v>
      </c>
      <c r="N5530">
        <v>3061</v>
      </c>
      <c r="O5530">
        <v>6</v>
      </c>
      <c r="P5530">
        <v>154</v>
      </c>
      <c r="Q5530">
        <v>0.375</v>
      </c>
      <c r="R5530">
        <v>48976</v>
      </c>
      <c r="S5530" t="str" cm="1">
        <f t="array" ref="S5530">_xlfn.IFS(E5533&lt;30,"18-29",E5533&lt;45,"30-44",TRUE,"45+")</f>
        <v>30-44</v>
      </c>
      <c r="T5530" t="str" cm="1">
        <f t="array" ref="T5530">_xlfn.IFS(F5530&lt;=2,"0-2 Years",F5530&lt;=5,"3-5 Years",F5530&lt;=8,"6-8 Years",TRUE,"9-10 Years")</f>
        <v>3-5 Years</v>
      </c>
      <c r="U5530" t="str" cm="1">
        <f t="array" ref="U5530">_xlfn.IFS(P5530&gt;60,"High Risk",P5530&gt;30,"Medium Risk",TRUE,"Low Risk")</f>
        <v>High Risk</v>
      </c>
      <c r="V5530">
        <f t="shared" si="86"/>
        <v>3</v>
      </c>
    </row>
    <row r="5531" spans="1:22" hidden="1" x14ac:dyDescent="0.2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 s="2">
        <v>133936.04</v>
      </c>
      <c r="H5531">
        <v>2</v>
      </c>
      <c r="I5531">
        <v>1</v>
      </c>
      <c r="J5531">
        <v>0</v>
      </c>
      <c r="K5531" s="1">
        <v>91359.79</v>
      </c>
      <c r="L5531">
        <v>0</v>
      </c>
      <c r="M5531">
        <v>9</v>
      </c>
      <c r="N5531">
        <v>3802</v>
      </c>
      <c r="O5531">
        <v>10</v>
      </c>
      <c r="P5531">
        <v>41</v>
      </c>
      <c r="Q5531">
        <v>1</v>
      </c>
      <c r="R5531">
        <v>34218</v>
      </c>
      <c r="S5531" t="str" cm="1">
        <f t="array" ref="S5531">_xlfn.IFS(E5534&lt;30,"18-29",E5534&lt;45,"30-44",TRUE,"45+")</f>
        <v>30-44</v>
      </c>
      <c r="T5531" t="str" cm="1">
        <f t="array" ref="T5531">_xlfn.IFS(F5531&lt;=2,"0-2 Years",F5531&lt;=5,"3-5 Years",F5531&lt;=8,"6-8 Years",TRUE,"9-10 Years")</f>
        <v>6-8 Years</v>
      </c>
      <c r="U5531" t="str" cm="1">
        <f t="array" ref="U5531">_xlfn.IFS(P5531&gt;60,"High Risk",P5531&gt;30,"Medium Risk",TRUE,"Low Risk")</f>
        <v>Medium Risk</v>
      </c>
      <c r="V5531">
        <f t="shared" si="86"/>
        <v>3</v>
      </c>
    </row>
    <row r="5532" spans="1:22" hidden="1" x14ac:dyDescent="0.2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 s="2">
        <v>114543.27</v>
      </c>
      <c r="H5532">
        <v>1</v>
      </c>
      <c r="I5532">
        <v>1</v>
      </c>
      <c r="J5532">
        <v>1</v>
      </c>
      <c r="K5532" s="1">
        <v>97755.29</v>
      </c>
      <c r="L5532">
        <v>0</v>
      </c>
      <c r="M5532">
        <v>5</v>
      </c>
      <c r="N5532">
        <v>4414</v>
      </c>
      <c r="O5532">
        <v>1</v>
      </c>
      <c r="P5532">
        <v>67</v>
      </c>
      <c r="Q5532">
        <v>0.2</v>
      </c>
      <c r="R5532">
        <v>22070</v>
      </c>
      <c r="S5532" t="str" cm="1">
        <f t="array" ref="S5532">_xlfn.IFS(E5535&lt;30,"18-29",E5535&lt;45,"30-44",TRUE,"45+")</f>
        <v>30-44</v>
      </c>
      <c r="T5532" t="str" cm="1">
        <f t="array" ref="T5532">_xlfn.IFS(F5532&lt;=2,"0-2 Years",F5532&lt;=5,"3-5 Years",F5532&lt;=8,"6-8 Years",TRUE,"9-10 Years")</f>
        <v>6-8 Years</v>
      </c>
      <c r="U5532" t="str" cm="1">
        <f t="array" ref="U5532">_xlfn.IFS(P5532&gt;60,"High Risk",P5532&gt;30,"Medium Risk",TRUE,"Low Risk")</f>
        <v>High Risk</v>
      </c>
      <c r="V5532">
        <f t="shared" si="86"/>
        <v>2</v>
      </c>
    </row>
    <row r="5533" spans="1:22" hidden="1" x14ac:dyDescent="0.2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 s="2">
        <v>119794.67</v>
      </c>
      <c r="H5533">
        <v>1</v>
      </c>
      <c r="I5533">
        <v>0</v>
      </c>
      <c r="J5533">
        <v>0</v>
      </c>
      <c r="K5533" s="1">
        <v>182528.44</v>
      </c>
      <c r="L5533">
        <v>0</v>
      </c>
      <c r="M5533">
        <v>28</v>
      </c>
      <c r="N5533">
        <v>1849</v>
      </c>
      <c r="O5533">
        <v>8</v>
      </c>
      <c r="P5533">
        <v>172</v>
      </c>
      <c r="Q5533">
        <v>0.2857142857142857</v>
      </c>
      <c r="R5533">
        <v>51772</v>
      </c>
      <c r="S5533" t="str" cm="1">
        <f t="array" ref="S5533">_xlfn.IFS(E5536&lt;30,"18-29",E5536&lt;45,"30-44",TRUE,"45+")</f>
        <v>18-29</v>
      </c>
      <c r="T5533" t="str" cm="1">
        <f t="array" ref="T5533">_xlfn.IFS(F5533&lt;=2,"0-2 Years",F5533&lt;=5,"3-5 Years",F5533&lt;=8,"6-8 Years",TRUE,"9-10 Years")</f>
        <v>3-5 Years</v>
      </c>
      <c r="U5533" t="str" cm="1">
        <f t="array" ref="U5533">_xlfn.IFS(P5533&gt;60,"High Risk",P5533&gt;30,"Medium Risk",TRUE,"Low Risk")</f>
        <v>High Risk</v>
      </c>
      <c r="V5533">
        <f t="shared" si="86"/>
        <v>5</v>
      </c>
    </row>
    <row r="5534" spans="1:22" hidden="1" x14ac:dyDescent="0.2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 s="2">
        <v>0</v>
      </c>
      <c r="H5534">
        <v>2</v>
      </c>
      <c r="I5534">
        <v>1</v>
      </c>
      <c r="J5534">
        <v>1</v>
      </c>
      <c r="K5534" s="1">
        <v>142956.48000000001</v>
      </c>
      <c r="L5534">
        <v>0</v>
      </c>
      <c r="M5534">
        <v>3</v>
      </c>
      <c r="N5534">
        <v>4682</v>
      </c>
      <c r="O5534">
        <v>9</v>
      </c>
      <c r="P5534">
        <v>32</v>
      </c>
      <c r="Q5534">
        <v>1</v>
      </c>
      <c r="R5534">
        <v>14046</v>
      </c>
      <c r="S5534" t="str" cm="1">
        <f t="array" ref="S5534">_xlfn.IFS(E5537&lt;30,"18-29",E5537&lt;45,"30-44",TRUE,"45+")</f>
        <v>30-44</v>
      </c>
      <c r="T5534" t="str" cm="1">
        <f t="array" ref="T5534">_xlfn.IFS(F5534&lt;=2,"0-2 Years",F5534&lt;=5,"3-5 Years",F5534&lt;=8,"6-8 Years",TRUE,"9-10 Years")</f>
        <v>9-10 Years</v>
      </c>
      <c r="U5534" t="str" cm="1">
        <f t="array" ref="U5534">_xlfn.IFS(P5534&gt;60,"High Risk",P5534&gt;30,"Medium Risk",TRUE,"Low Risk")</f>
        <v>Medium Risk</v>
      </c>
      <c r="V5534">
        <f t="shared" si="86"/>
        <v>3</v>
      </c>
    </row>
    <row r="5535" spans="1:22" x14ac:dyDescent="0.2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 s="2">
        <v>0</v>
      </c>
      <c r="H5535">
        <v>1</v>
      </c>
      <c r="I5535">
        <v>1</v>
      </c>
      <c r="J5535">
        <v>0</v>
      </c>
      <c r="K5535" s="1">
        <v>10789.3</v>
      </c>
      <c r="L5535">
        <v>0</v>
      </c>
      <c r="M5535">
        <v>3</v>
      </c>
      <c r="N5535">
        <v>1711</v>
      </c>
      <c r="O5535">
        <v>6</v>
      </c>
      <c r="P5535">
        <v>78</v>
      </c>
      <c r="Q5535">
        <v>1</v>
      </c>
      <c r="R5535">
        <v>5133</v>
      </c>
      <c r="S5535" t="str" cm="1">
        <f t="array" ref="S5535">_xlfn.IFS(E5538&lt;30,"18-29",E5538&lt;45,"30-44",TRUE,"45+")</f>
        <v>45+</v>
      </c>
      <c r="T5535" t="str" cm="1">
        <f t="array" ref="T5535">_xlfn.IFS(F5535&lt;=2,"0-2 Years",F5535&lt;=5,"3-5 Years",F5535&lt;=8,"6-8 Years",TRUE,"9-10 Years")</f>
        <v>3-5 Years</v>
      </c>
      <c r="U5535" t="str" cm="1">
        <f t="array" ref="U5535">_xlfn.IFS(P5535&gt;60,"High Risk",P5535&gt;30,"Medium Risk",TRUE,"Low Risk")</f>
        <v>High Risk</v>
      </c>
      <c r="V5535">
        <f t="shared" si="86"/>
        <v>8</v>
      </c>
    </row>
    <row r="5536" spans="1:22" hidden="1" x14ac:dyDescent="0.2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 s="2">
        <v>0</v>
      </c>
      <c r="H5536">
        <v>2</v>
      </c>
      <c r="I5536">
        <v>0</v>
      </c>
      <c r="J5536">
        <v>1</v>
      </c>
      <c r="K5536" s="1">
        <v>130461.09</v>
      </c>
      <c r="L5536">
        <v>0</v>
      </c>
      <c r="M5536">
        <v>19</v>
      </c>
      <c r="N5536">
        <v>381</v>
      </c>
      <c r="O5536">
        <v>3</v>
      </c>
      <c r="P5536">
        <v>30</v>
      </c>
      <c r="Q5536">
        <v>0.15789473684210525</v>
      </c>
      <c r="R5536">
        <v>7239</v>
      </c>
      <c r="S5536" t="str" cm="1">
        <f t="array" ref="S5536">_xlfn.IFS(E5539&lt;30,"18-29",E5539&lt;45,"30-44",TRUE,"45+")</f>
        <v>30-44</v>
      </c>
      <c r="T5536" t="str" cm="1">
        <f t="array" ref="T5536">_xlfn.IFS(F5536&lt;=2,"0-2 Years",F5536&lt;=5,"3-5 Years",F5536&lt;=8,"6-8 Years",TRUE,"9-10 Years")</f>
        <v>6-8 Years</v>
      </c>
      <c r="U5536" t="str" cm="1">
        <f t="array" ref="U5536">_xlfn.IFS(P5536&gt;60,"High Risk",P5536&gt;30,"Medium Risk",TRUE,"Low Risk")</f>
        <v>Low Risk</v>
      </c>
      <c r="V5536">
        <f t="shared" si="86"/>
        <v>3</v>
      </c>
    </row>
    <row r="5537" spans="1:22" hidden="1" x14ac:dyDescent="0.2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 s="2">
        <v>157138.99</v>
      </c>
      <c r="H5537">
        <v>3</v>
      </c>
      <c r="I5537">
        <v>1</v>
      </c>
      <c r="J5537">
        <v>0</v>
      </c>
      <c r="K5537" s="1">
        <v>190994.48</v>
      </c>
      <c r="L5537">
        <v>1</v>
      </c>
      <c r="M5537">
        <v>24</v>
      </c>
      <c r="N5537">
        <v>3659</v>
      </c>
      <c r="O5537">
        <v>1</v>
      </c>
      <c r="P5537">
        <v>75</v>
      </c>
      <c r="Q5537">
        <v>4.1666666666666664E-2</v>
      </c>
      <c r="R5537">
        <v>87816</v>
      </c>
      <c r="S5537" t="str" cm="1">
        <f t="array" ref="S5537">_xlfn.IFS(E5540&lt;30,"18-29",E5540&lt;45,"30-44",TRUE,"45+")</f>
        <v>18-29</v>
      </c>
      <c r="T5537" t="str" cm="1">
        <f t="array" ref="T5537">_xlfn.IFS(F5537&lt;=2,"0-2 Years",F5537&lt;=5,"3-5 Years",F5537&lt;=8,"6-8 Years",TRUE,"9-10 Years")</f>
        <v>6-8 Years</v>
      </c>
      <c r="U5537" t="str" cm="1">
        <f t="array" ref="U5537">_xlfn.IFS(P5537&gt;60,"High Risk",P5537&gt;30,"Medium Risk",TRUE,"Low Risk")</f>
        <v>High Risk</v>
      </c>
      <c r="V5537">
        <f t="shared" si="86"/>
        <v>3</v>
      </c>
    </row>
    <row r="5538" spans="1:22" hidden="1" x14ac:dyDescent="0.2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 s="2">
        <v>0</v>
      </c>
      <c r="H5538">
        <v>2</v>
      </c>
      <c r="I5538">
        <v>1</v>
      </c>
      <c r="J5538">
        <v>1</v>
      </c>
      <c r="K5538" s="1">
        <v>159463.79999999999</v>
      </c>
      <c r="L5538">
        <v>0</v>
      </c>
      <c r="M5538">
        <v>6</v>
      </c>
      <c r="N5538">
        <v>4092</v>
      </c>
      <c r="O5538">
        <v>3</v>
      </c>
      <c r="P5538">
        <v>178</v>
      </c>
      <c r="Q5538">
        <v>0.5</v>
      </c>
      <c r="R5538">
        <v>24552</v>
      </c>
      <c r="S5538" t="str" cm="1">
        <f t="array" ref="S5538">_xlfn.IFS(E5541&lt;30,"18-29",E5541&lt;45,"30-44",TRUE,"45+")</f>
        <v>30-44</v>
      </c>
      <c r="T5538" t="str" cm="1">
        <f t="array" ref="T5538">_xlfn.IFS(F5538&lt;=2,"0-2 Years",F5538&lt;=5,"3-5 Years",F5538&lt;=8,"6-8 Years",TRUE,"9-10 Years")</f>
        <v>3-5 Years</v>
      </c>
      <c r="U5538" t="str" cm="1">
        <f t="array" ref="U5538">_xlfn.IFS(P5538&gt;60,"High Risk",P5538&gt;30,"Medium Risk",TRUE,"Low Risk")</f>
        <v>High Risk</v>
      </c>
      <c r="V5538">
        <f t="shared" si="86"/>
        <v>3</v>
      </c>
    </row>
    <row r="5539" spans="1:22" hidden="1" x14ac:dyDescent="0.2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 s="2">
        <v>136733.24</v>
      </c>
      <c r="H5539">
        <v>1</v>
      </c>
      <c r="I5539">
        <v>1</v>
      </c>
      <c r="J5539">
        <v>1</v>
      </c>
      <c r="K5539" s="1">
        <v>57589.29</v>
      </c>
      <c r="L5539">
        <v>0</v>
      </c>
      <c r="M5539">
        <v>24</v>
      </c>
      <c r="N5539">
        <v>3847</v>
      </c>
      <c r="O5539">
        <v>10</v>
      </c>
      <c r="P5539">
        <v>106</v>
      </c>
      <c r="Q5539">
        <v>0.41666666666666669</v>
      </c>
      <c r="R5539">
        <v>92328</v>
      </c>
      <c r="S5539" t="str" cm="1">
        <f t="array" ref="S5539">_xlfn.IFS(E5542&lt;30,"18-29",E5542&lt;45,"30-44",TRUE,"45+")</f>
        <v>30-44</v>
      </c>
      <c r="T5539" t="str" cm="1">
        <f t="array" ref="T5539">_xlfn.IFS(F5539&lt;=2,"0-2 Years",F5539&lt;=5,"3-5 Years",F5539&lt;=8,"6-8 Years",TRUE,"9-10 Years")</f>
        <v>9-10 Years</v>
      </c>
      <c r="U5539" t="str" cm="1">
        <f t="array" ref="U5539">_xlfn.IFS(P5539&gt;60,"High Risk",P5539&gt;30,"Medium Risk",TRUE,"Low Risk")</f>
        <v>High Risk</v>
      </c>
      <c r="V5539">
        <f t="shared" si="86"/>
        <v>2</v>
      </c>
    </row>
    <row r="5540" spans="1:22" hidden="1" x14ac:dyDescent="0.2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 s="2">
        <v>82498.14</v>
      </c>
      <c r="H5540">
        <v>2</v>
      </c>
      <c r="I5540">
        <v>0</v>
      </c>
      <c r="J5540">
        <v>0</v>
      </c>
      <c r="K5540" s="1">
        <v>40437.67</v>
      </c>
      <c r="L5540">
        <v>0</v>
      </c>
      <c r="M5540">
        <v>15</v>
      </c>
      <c r="N5540">
        <v>3663</v>
      </c>
      <c r="O5540">
        <v>0</v>
      </c>
      <c r="P5540">
        <v>161</v>
      </c>
      <c r="Q5540">
        <v>0</v>
      </c>
      <c r="R5540">
        <v>54945</v>
      </c>
      <c r="S5540" t="str" cm="1">
        <f t="array" ref="S5540">_xlfn.IFS(E5543&lt;30,"18-29",E5543&lt;45,"30-44",TRUE,"45+")</f>
        <v>45+</v>
      </c>
      <c r="T5540" t="str" cm="1">
        <f t="array" ref="T5540">_xlfn.IFS(F5540&lt;=2,"0-2 Years",F5540&lt;=5,"3-5 Years",F5540&lt;=8,"6-8 Years",TRUE,"9-10 Years")</f>
        <v>9-10 Years</v>
      </c>
      <c r="U5540" t="str" cm="1">
        <f t="array" ref="U5540">_xlfn.IFS(P5540&gt;60,"High Risk",P5540&gt;30,"Medium Risk",TRUE,"Low Risk")</f>
        <v>High Risk</v>
      </c>
      <c r="V5540">
        <f t="shared" si="86"/>
        <v>3</v>
      </c>
    </row>
    <row r="5541" spans="1:22" hidden="1" x14ac:dyDescent="0.2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 s="2">
        <v>151914.93</v>
      </c>
      <c r="H5541">
        <v>1</v>
      </c>
      <c r="I5541">
        <v>0</v>
      </c>
      <c r="J5541">
        <v>0</v>
      </c>
      <c r="K5541" s="1">
        <v>56459.45</v>
      </c>
      <c r="L5541">
        <v>0</v>
      </c>
      <c r="M5541">
        <v>9</v>
      </c>
      <c r="N5541">
        <v>1233</v>
      </c>
      <c r="O5541">
        <v>0</v>
      </c>
      <c r="P5541">
        <v>137</v>
      </c>
      <c r="Q5541">
        <v>0</v>
      </c>
      <c r="R5541">
        <v>11097</v>
      </c>
      <c r="S5541" t="str" cm="1">
        <f t="array" ref="S5541">_xlfn.IFS(E5544&lt;30,"18-29",E5544&lt;45,"30-44",TRUE,"45+")</f>
        <v>30-44</v>
      </c>
      <c r="T5541" t="str" cm="1">
        <f t="array" ref="T5541">_xlfn.IFS(F5541&lt;=2,"0-2 Years",F5541&lt;=5,"3-5 Years",F5541&lt;=8,"6-8 Years",TRUE,"9-10 Years")</f>
        <v>3-5 Years</v>
      </c>
      <c r="U5541" t="str" cm="1">
        <f t="array" ref="U5541">_xlfn.IFS(P5541&gt;60,"High Risk",P5541&gt;30,"Medium Risk",TRUE,"Low Risk")</f>
        <v>High Risk</v>
      </c>
      <c r="V5541">
        <f t="shared" si="86"/>
        <v>5</v>
      </c>
    </row>
    <row r="5542" spans="1:22" x14ac:dyDescent="0.2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 s="2">
        <v>80090.929999999993</v>
      </c>
      <c r="H5542">
        <v>1</v>
      </c>
      <c r="I5542">
        <v>1</v>
      </c>
      <c r="J5542">
        <v>0</v>
      </c>
      <c r="K5542" s="1">
        <v>39920</v>
      </c>
      <c r="L5542">
        <v>1</v>
      </c>
      <c r="M5542">
        <v>3</v>
      </c>
      <c r="N5542">
        <v>200</v>
      </c>
      <c r="O5542">
        <v>7</v>
      </c>
      <c r="P5542">
        <v>104</v>
      </c>
      <c r="Q5542">
        <v>1</v>
      </c>
      <c r="R5542">
        <v>600</v>
      </c>
      <c r="S5542" t="str" cm="1">
        <f t="array" ref="S5542">_xlfn.IFS(E5545&lt;30,"18-29",E5545&lt;45,"30-44",TRUE,"45+")</f>
        <v>30-44</v>
      </c>
      <c r="T5542" t="str" cm="1">
        <f t="array" ref="T5542">_xlfn.IFS(F5542&lt;=2,"0-2 Years",F5542&lt;=5,"3-5 Years",F5542&lt;=8,"6-8 Years",TRUE,"9-10 Years")</f>
        <v>0-2 Years</v>
      </c>
      <c r="U5542" t="str" cm="1">
        <f t="array" ref="U5542">_xlfn.IFS(P5542&gt;60,"High Risk",P5542&gt;30,"Medium Risk",TRUE,"Low Risk")</f>
        <v>High Risk</v>
      </c>
      <c r="V5542">
        <f t="shared" si="86"/>
        <v>6</v>
      </c>
    </row>
    <row r="5543" spans="1:22" hidden="1" x14ac:dyDescent="0.2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 s="2">
        <v>83739.320000000007</v>
      </c>
      <c r="H5543">
        <v>1</v>
      </c>
      <c r="I5543">
        <v>0</v>
      </c>
      <c r="J5543">
        <v>1</v>
      </c>
      <c r="K5543" s="1">
        <v>148798.45000000001</v>
      </c>
      <c r="L5543">
        <v>0</v>
      </c>
      <c r="M5543">
        <v>5</v>
      </c>
      <c r="N5543">
        <v>4449</v>
      </c>
      <c r="O5543">
        <v>7</v>
      </c>
      <c r="P5543">
        <v>101</v>
      </c>
      <c r="Q5543">
        <v>1</v>
      </c>
      <c r="R5543">
        <v>22245</v>
      </c>
      <c r="S5543" t="str" cm="1">
        <f t="array" ref="S5543">_xlfn.IFS(E5546&lt;30,"18-29",E5546&lt;45,"30-44",TRUE,"45+")</f>
        <v>30-44</v>
      </c>
      <c r="T5543" t="str" cm="1">
        <f t="array" ref="T5543">_xlfn.IFS(F5543&lt;=2,"0-2 Years",F5543&lt;=5,"3-5 Years",F5543&lt;=8,"6-8 Years",TRUE,"9-10 Years")</f>
        <v>3-5 Years</v>
      </c>
      <c r="U5543" t="str" cm="1">
        <f t="array" ref="U5543">_xlfn.IFS(P5543&gt;60,"High Risk",P5543&gt;30,"Medium Risk",TRUE,"Low Risk")</f>
        <v>High Risk</v>
      </c>
      <c r="V5543">
        <f t="shared" si="86"/>
        <v>3</v>
      </c>
    </row>
    <row r="5544" spans="1:22" hidden="1" x14ac:dyDescent="0.2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 s="2">
        <v>181166.44</v>
      </c>
      <c r="H5544">
        <v>1</v>
      </c>
      <c r="I5544">
        <v>1</v>
      </c>
      <c r="J5544">
        <v>1</v>
      </c>
      <c r="K5544" s="1">
        <v>63737.19</v>
      </c>
      <c r="L5544">
        <v>1</v>
      </c>
      <c r="M5544">
        <v>3</v>
      </c>
      <c r="N5544">
        <v>4870</v>
      </c>
      <c r="O5544">
        <v>1</v>
      </c>
      <c r="P5544">
        <v>112</v>
      </c>
      <c r="Q5544">
        <v>0.33333333333333331</v>
      </c>
      <c r="R5544">
        <v>14610</v>
      </c>
      <c r="S5544" t="str" cm="1">
        <f t="array" ref="S5544">_xlfn.IFS(E5547&lt;30,"18-29",E5547&lt;45,"30-44",TRUE,"45+")</f>
        <v>30-44</v>
      </c>
      <c r="T5544" t="str" cm="1">
        <f t="array" ref="T5544">_xlfn.IFS(F5544&lt;=2,"0-2 Years",F5544&lt;=5,"3-5 Years",F5544&lt;=8,"6-8 Years",TRUE,"9-10 Years")</f>
        <v>0-2 Years</v>
      </c>
      <c r="U5544" t="str" cm="1">
        <f t="array" ref="U5544">_xlfn.IFS(P5544&gt;60,"High Risk",P5544&gt;30,"Medium Risk",TRUE,"Low Risk")</f>
        <v>High Risk</v>
      </c>
      <c r="V5544">
        <f t="shared" si="86"/>
        <v>3</v>
      </c>
    </row>
    <row r="5545" spans="1:22" hidden="1" x14ac:dyDescent="0.2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 s="2">
        <v>130588.82</v>
      </c>
      <c r="H5545">
        <v>1</v>
      </c>
      <c r="I5545">
        <v>1</v>
      </c>
      <c r="J5545">
        <v>1</v>
      </c>
      <c r="K5545" s="1">
        <v>154997.64000000001</v>
      </c>
      <c r="L5545">
        <v>0</v>
      </c>
      <c r="M5545">
        <v>11</v>
      </c>
      <c r="N5545">
        <v>273</v>
      </c>
      <c r="O5545">
        <v>2</v>
      </c>
      <c r="P5545">
        <v>12</v>
      </c>
      <c r="Q5545">
        <v>0.18181818181818182</v>
      </c>
      <c r="R5545">
        <v>3003</v>
      </c>
      <c r="S5545" t="str" cm="1">
        <f t="array" ref="S5545">_xlfn.IFS(E5548&lt;30,"18-29",E5548&lt;45,"30-44",TRUE,"45+")</f>
        <v>30-44</v>
      </c>
      <c r="T5545" t="str" cm="1">
        <f t="array" ref="T5545">_xlfn.IFS(F5545&lt;=2,"0-2 Years",F5545&lt;=5,"3-5 Years",F5545&lt;=8,"6-8 Years",TRUE,"9-10 Years")</f>
        <v>3-5 Years</v>
      </c>
      <c r="U5545" t="str" cm="1">
        <f t="array" ref="U5545">_xlfn.IFS(P5545&gt;60,"High Risk",P5545&gt;30,"Medium Risk",TRUE,"Low Risk")</f>
        <v>Low Risk</v>
      </c>
      <c r="V5545">
        <f t="shared" si="86"/>
        <v>2</v>
      </c>
    </row>
    <row r="5546" spans="1:22" x14ac:dyDescent="0.2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 s="2">
        <v>0</v>
      </c>
      <c r="H5546">
        <v>2</v>
      </c>
      <c r="I5546">
        <v>1</v>
      </c>
      <c r="J5546">
        <v>0</v>
      </c>
      <c r="K5546" s="1">
        <v>34777.230000000003</v>
      </c>
      <c r="L5546">
        <v>0</v>
      </c>
      <c r="M5546">
        <v>13</v>
      </c>
      <c r="N5546">
        <v>4799</v>
      </c>
      <c r="O5546">
        <v>10</v>
      </c>
      <c r="P5546">
        <v>166</v>
      </c>
      <c r="Q5546">
        <v>0.76923076923076927</v>
      </c>
      <c r="R5546">
        <v>62387</v>
      </c>
      <c r="S5546" t="str" cm="1">
        <f t="array" ref="S5546">_xlfn.IFS(E5549&lt;30,"18-29",E5549&lt;45,"30-44",TRUE,"45+")</f>
        <v>30-44</v>
      </c>
      <c r="T5546" t="str" cm="1">
        <f t="array" ref="T5546">_xlfn.IFS(F5546&lt;=2,"0-2 Years",F5546&lt;=5,"3-5 Years",F5546&lt;=8,"6-8 Years",TRUE,"9-10 Years")</f>
        <v>6-8 Years</v>
      </c>
      <c r="U5546" t="str" cm="1">
        <f t="array" ref="U5546">_xlfn.IFS(P5546&gt;60,"High Risk",P5546&gt;30,"Medium Risk",TRUE,"Low Risk")</f>
        <v>High Risk</v>
      </c>
      <c r="V5546">
        <f t="shared" si="86"/>
        <v>6</v>
      </c>
    </row>
    <row r="5547" spans="1:22" hidden="1" x14ac:dyDescent="0.2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 s="2">
        <v>94126.67</v>
      </c>
      <c r="H5547">
        <v>1</v>
      </c>
      <c r="I5547">
        <v>0</v>
      </c>
      <c r="J5547">
        <v>0</v>
      </c>
      <c r="K5547" s="1">
        <v>93718.16</v>
      </c>
      <c r="L5547">
        <v>0</v>
      </c>
      <c r="M5547">
        <v>24</v>
      </c>
      <c r="N5547">
        <v>4752</v>
      </c>
      <c r="O5547">
        <v>8</v>
      </c>
      <c r="P5547">
        <v>64</v>
      </c>
      <c r="Q5547">
        <v>0.33333333333333331</v>
      </c>
      <c r="R5547">
        <v>114048</v>
      </c>
      <c r="S5547" t="str" cm="1">
        <f t="array" ref="S5547">_xlfn.IFS(E5550&lt;30,"18-29",E5550&lt;45,"30-44",TRUE,"45+")</f>
        <v>30-44</v>
      </c>
      <c r="T5547" t="str" cm="1">
        <f t="array" ref="T5547">_xlfn.IFS(F5547&lt;=2,"0-2 Years",F5547&lt;=5,"3-5 Years",F5547&lt;=8,"6-8 Years",TRUE,"9-10 Years")</f>
        <v>6-8 Years</v>
      </c>
      <c r="U5547" t="str" cm="1">
        <f t="array" ref="U5547">_xlfn.IFS(P5547&gt;60,"High Risk",P5547&gt;30,"Medium Risk",TRUE,"Low Risk")</f>
        <v>High Risk</v>
      </c>
      <c r="V5547">
        <f t="shared" si="86"/>
        <v>5</v>
      </c>
    </row>
    <row r="5548" spans="1:22" x14ac:dyDescent="0.2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 s="2">
        <v>0</v>
      </c>
      <c r="H5548">
        <v>2</v>
      </c>
      <c r="I5548">
        <v>1</v>
      </c>
      <c r="J5548">
        <v>0</v>
      </c>
      <c r="K5548" s="1">
        <v>133112.41</v>
      </c>
      <c r="L5548">
        <v>0</v>
      </c>
      <c r="M5548">
        <v>5</v>
      </c>
      <c r="N5548">
        <v>665</v>
      </c>
      <c r="O5548">
        <v>7</v>
      </c>
      <c r="P5548">
        <v>27</v>
      </c>
      <c r="Q5548">
        <v>1</v>
      </c>
      <c r="R5548">
        <v>3325</v>
      </c>
      <c r="S5548" t="str" cm="1">
        <f t="array" ref="S5548">_xlfn.IFS(E5551&lt;30,"18-29",E5551&lt;45,"30-44",TRUE,"45+")</f>
        <v>30-44</v>
      </c>
      <c r="T5548" t="str" cm="1">
        <f t="array" ref="T5548">_xlfn.IFS(F5548&lt;=2,"0-2 Years",F5548&lt;=5,"3-5 Years",F5548&lt;=8,"6-8 Years",TRUE,"9-10 Years")</f>
        <v>9-10 Years</v>
      </c>
      <c r="U5548" t="str" cm="1">
        <f t="array" ref="U5548">_xlfn.IFS(P5548&gt;60,"High Risk",P5548&gt;30,"Medium Risk",TRUE,"Low Risk")</f>
        <v>Low Risk</v>
      </c>
      <c r="V5548">
        <f t="shared" si="86"/>
        <v>6</v>
      </c>
    </row>
    <row r="5549" spans="1:22" hidden="1" x14ac:dyDescent="0.2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 s="2">
        <v>148045.68</v>
      </c>
      <c r="H5549">
        <v>1</v>
      </c>
      <c r="I5549">
        <v>1</v>
      </c>
      <c r="J5549">
        <v>0</v>
      </c>
      <c r="K5549" s="1">
        <v>175479.92</v>
      </c>
      <c r="L5549">
        <v>1</v>
      </c>
      <c r="M5549">
        <v>16</v>
      </c>
      <c r="N5549">
        <v>4986</v>
      </c>
      <c r="O5549">
        <v>2</v>
      </c>
      <c r="P5549">
        <v>118</v>
      </c>
      <c r="Q5549">
        <v>0.125</v>
      </c>
      <c r="R5549">
        <v>79776</v>
      </c>
      <c r="S5549" t="str" cm="1">
        <f t="array" ref="S5549">_xlfn.IFS(E5552&lt;30,"18-29",E5552&lt;45,"30-44",TRUE,"45+")</f>
        <v>30-44</v>
      </c>
      <c r="T5549" t="str" cm="1">
        <f t="array" ref="T5549">_xlfn.IFS(F5549&lt;=2,"0-2 Years",F5549&lt;=5,"3-5 Years",F5549&lt;=8,"6-8 Years",TRUE,"9-10 Years")</f>
        <v>6-8 Years</v>
      </c>
      <c r="U5549" t="str" cm="1">
        <f t="array" ref="U5549">_xlfn.IFS(P5549&gt;60,"High Risk",P5549&gt;30,"Medium Risk",TRUE,"Low Risk")</f>
        <v>High Risk</v>
      </c>
      <c r="V5549">
        <f t="shared" si="86"/>
        <v>5</v>
      </c>
    </row>
    <row r="5550" spans="1:22" x14ac:dyDescent="0.2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 s="2">
        <v>0</v>
      </c>
      <c r="H5550">
        <v>2</v>
      </c>
      <c r="I5550">
        <v>1</v>
      </c>
      <c r="J5550">
        <v>0</v>
      </c>
      <c r="K5550" s="1">
        <v>96.27</v>
      </c>
      <c r="L5550">
        <v>0</v>
      </c>
      <c r="M5550">
        <v>8</v>
      </c>
      <c r="N5550">
        <v>4282</v>
      </c>
      <c r="O5550">
        <v>4</v>
      </c>
      <c r="P5550">
        <v>105</v>
      </c>
      <c r="Q5550">
        <v>0.5</v>
      </c>
      <c r="R5550">
        <v>34256</v>
      </c>
      <c r="S5550" t="str" cm="1">
        <f t="array" ref="S5550">_xlfn.IFS(E5553&lt;30,"18-29",E5553&lt;45,"30-44",TRUE,"45+")</f>
        <v>18-29</v>
      </c>
      <c r="T5550" t="str" cm="1">
        <f t="array" ref="T5550">_xlfn.IFS(F5550&lt;=2,"0-2 Years",F5550&lt;=5,"3-5 Years",F5550&lt;=8,"6-8 Years",TRUE,"9-10 Years")</f>
        <v>0-2 Years</v>
      </c>
      <c r="U5550" t="str" cm="1">
        <f t="array" ref="U5550">_xlfn.IFS(P5550&gt;60,"High Risk",P5550&gt;30,"Medium Risk",TRUE,"Low Risk")</f>
        <v>High Risk</v>
      </c>
      <c r="V5550">
        <f t="shared" si="86"/>
        <v>7</v>
      </c>
    </row>
    <row r="5551" spans="1:22" x14ac:dyDescent="0.2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 s="2">
        <v>0</v>
      </c>
      <c r="H5551">
        <v>2</v>
      </c>
      <c r="I5551">
        <v>1</v>
      </c>
      <c r="J5551">
        <v>0</v>
      </c>
      <c r="K5551" s="1">
        <v>30804.68</v>
      </c>
      <c r="L5551">
        <v>0</v>
      </c>
      <c r="M5551">
        <v>12</v>
      </c>
      <c r="N5551">
        <v>2600</v>
      </c>
      <c r="O5551">
        <v>9</v>
      </c>
      <c r="P5551">
        <v>175</v>
      </c>
      <c r="Q5551">
        <v>0.75</v>
      </c>
      <c r="R5551">
        <v>31200</v>
      </c>
      <c r="S5551" t="str" cm="1">
        <f t="array" ref="S5551">_xlfn.IFS(E5554&lt;30,"18-29",E5554&lt;45,"30-44",TRUE,"45+")</f>
        <v>30-44</v>
      </c>
      <c r="T5551" t="str" cm="1">
        <f t="array" ref="T5551">_xlfn.IFS(F5551&lt;=2,"0-2 Years",F5551&lt;=5,"3-5 Years",F5551&lt;=8,"6-8 Years",TRUE,"9-10 Years")</f>
        <v>3-5 Years</v>
      </c>
      <c r="U5551" t="str" cm="1">
        <f t="array" ref="U5551">_xlfn.IFS(P5551&gt;60,"High Risk",P5551&gt;30,"Medium Risk",TRUE,"Low Risk")</f>
        <v>High Risk</v>
      </c>
      <c r="V5551">
        <f t="shared" si="86"/>
        <v>6</v>
      </c>
    </row>
    <row r="5552" spans="1:22" hidden="1" x14ac:dyDescent="0.2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 s="2">
        <v>168165.84</v>
      </c>
      <c r="H5552">
        <v>1</v>
      </c>
      <c r="I5552">
        <v>0</v>
      </c>
      <c r="J5552">
        <v>1</v>
      </c>
      <c r="K5552" s="1">
        <v>197193.49</v>
      </c>
      <c r="L5552">
        <v>0</v>
      </c>
      <c r="M5552">
        <v>29</v>
      </c>
      <c r="N5552">
        <v>3111</v>
      </c>
      <c r="O5552">
        <v>2</v>
      </c>
      <c r="P5552">
        <v>28</v>
      </c>
      <c r="Q5552">
        <v>6.8965517241379309E-2</v>
      </c>
      <c r="R5552">
        <v>90219</v>
      </c>
      <c r="S5552" t="str" cm="1">
        <f t="array" ref="S5552">_xlfn.IFS(E5555&lt;30,"18-29",E5555&lt;45,"30-44",TRUE,"45+")</f>
        <v>30-44</v>
      </c>
      <c r="T5552" t="str" cm="1">
        <f t="array" ref="T5552">_xlfn.IFS(F5552&lt;=2,"0-2 Years",F5552&lt;=5,"3-5 Years",F5552&lt;=8,"6-8 Years",TRUE,"9-10 Years")</f>
        <v>6-8 Years</v>
      </c>
      <c r="U5552" t="str" cm="1">
        <f t="array" ref="U5552">_xlfn.IFS(P5552&gt;60,"High Risk",P5552&gt;30,"Medium Risk",TRUE,"Low Risk")</f>
        <v>Low Risk</v>
      </c>
      <c r="V5552">
        <f t="shared" si="86"/>
        <v>2</v>
      </c>
    </row>
    <row r="5553" spans="1:22" hidden="1" x14ac:dyDescent="0.2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 s="2">
        <v>72835.56</v>
      </c>
      <c r="H5553">
        <v>2</v>
      </c>
      <c r="I5553">
        <v>1</v>
      </c>
      <c r="J5553">
        <v>0</v>
      </c>
      <c r="K5553" s="1">
        <v>96792.15</v>
      </c>
      <c r="L5553">
        <v>0</v>
      </c>
      <c r="M5553">
        <v>28</v>
      </c>
      <c r="N5553">
        <v>1223</v>
      </c>
      <c r="O5553">
        <v>9</v>
      </c>
      <c r="P5553">
        <v>55</v>
      </c>
      <c r="Q5553">
        <v>0.32142857142857145</v>
      </c>
      <c r="R5553">
        <v>34244</v>
      </c>
      <c r="S5553" t="str" cm="1">
        <f t="array" ref="S5553">_xlfn.IFS(E5556&lt;30,"18-29",E5556&lt;45,"30-44",TRUE,"45+")</f>
        <v>30-44</v>
      </c>
      <c r="T5553" t="str" cm="1">
        <f t="array" ref="T5553">_xlfn.IFS(F5553&lt;=2,"0-2 Years",F5553&lt;=5,"3-5 Years",F5553&lt;=8,"6-8 Years",TRUE,"9-10 Years")</f>
        <v>9-10 Years</v>
      </c>
      <c r="U5553" t="str" cm="1">
        <f t="array" ref="U5553">_xlfn.IFS(P5553&gt;60,"High Risk",P5553&gt;30,"Medium Risk",TRUE,"Low Risk")</f>
        <v>Medium Risk</v>
      </c>
      <c r="V5553">
        <f t="shared" si="86"/>
        <v>3</v>
      </c>
    </row>
    <row r="5554" spans="1:22" x14ac:dyDescent="0.2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 s="2">
        <v>0</v>
      </c>
      <c r="H5554">
        <v>2</v>
      </c>
      <c r="I5554">
        <v>1</v>
      </c>
      <c r="J5554">
        <v>0</v>
      </c>
      <c r="K5554" s="1">
        <v>132719.79999999999</v>
      </c>
      <c r="L5554">
        <v>0</v>
      </c>
      <c r="M5554">
        <v>8</v>
      </c>
      <c r="N5554">
        <v>981</v>
      </c>
      <c r="O5554">
        <v>6</v>
      </c>
      <c r="P5554">
        <v>152</v>
      </c>
      <c r="Q5554">
        <v>0.75</v>
      </c>
      <c r="R5554">
        <v>7848</v>
      </c>
      <c r="S5554" t="str" cm="1">
        <f t="array" ref="S5554">_xlfn.IFS(E5557&lt;30,"18-29",E5557&lt;45,"30-44",TRUE,"45+")</f>
        <v>30-44</v>
      </c>
      <c r="T5554" t="str" cm="1">
        <f t="array" ref="T5554">_xlfn.IFS(F5554&lt;=2,"0-2 Years",F5554&lt;=5,"3-5 Years",F5554&lt;=8,"6-8 Years",TRUE,"9-10 Years")</f>
        <v>3-5 Years</v>
      </c>
      <c r="U5554" t="str" cm="1">
        <f t="array" ref="U5554">_xlfn.IFS(P5554&gt;60,"High Risk",P5554&gt;30,"Medium Risk",TRUE,"Low Risk")</f>
        <v>High Risk</v>
      </c>
      <c r="V5554">
        <f t="shared" si="86"/>
        <v>6</v>
      </c>
    </row>
    <row r="5555" spans="1:22" hidden="1" x14ac:dyDescent="0.2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 s="2">
        <v>123212.08</v>
      </c>
      <c r="H5555">
        <v>2</v>
      </c>
      <c r="I5555">
        <v>1</v>
      </c>
      <c r="J5555">
        <v>1</v>
      </c>
      <c r="K5555" s="1">
        <v>112157.31</v>
      </c>
      <c r="L5555">
        <v>0</v>
      </c>
      <c r="M5555">
        <v>14</v>
      </c>
      <c r="N5555">
        <v>4325</v>
      </c>
      <c r="O5555">
        <v>6</v>
      </c>
      <c r="P5555">
        <v>106</v>
      </c>
      <c r="Q5555">
        <v>0.42857142857142855</v>
      </c>
      <c r="R5555">
        <v>60550</v>
      </c>
      <c r="S5555" t="str" cm="1">
        <f t="array" ref="S5555">_xlfn.IFS(E5558&lt;30,"18-29",E5558&lt;45,"30-44",TRUE,"45+")</f>
        <v>30-44</v>
      </c>
      <c r="T5555" t="str" cm="1">
        <f t="array" ref="T5555">_xlfn.IFS(F5555&lt;=2,"0-2 Years",F5555&lt;=5,"3-5 Years",F5555&lt;=8,"6-8 Years",TRUE,"9-10 Years")</f>
        <v>3-5 Years</v>
      </c>
      <c r="U5555" t="str" cm="1">
        <f t="array" ref="U5555">_xlfn.IFS(P5555&gt;60,"High Risk",P5555&gt;30,"Medium Risk",TRUE,"Low Risk")</f>
        <v>High Risk</v>
      </c>
      <c r="V5555">
        <f t="shared" si="86"/>
        <v>0</v>
      </c>
    </row>
    <row r="5556" spans="1:22" hidden="1" x14ac:dyDescent="0.2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 s="2">
        <v>0</v>
      </c>
      <c r="H5556">
        <v>2</v>
      </c>
      <c r="I5556">
        <v>1</v>
      </c>
      <c r="J5556">
        <v>1</v>
      </c>
      <c r="K5556" s="1">
        <v>38015.339999999997</v>
      </c>
      <c r="L5556">
        <v>0</v>
      </c>
      <c r="M5556">
        <v>21</v>
      </c>
      <c r="N5556">
        <v>1839</v>
      </c>
      <c r="O5556">
        <v>7</v>
      </c>
      <c r="P5556">
        <v>135</v>
      </c>
      <c r="Q5556">
        <v>0.33333333333333331</v>
      </c>
      <c r="R5556">
        <v>38619</v>
      </c>
      <c r="S5556" t="str" cm="1">
        <f t="array" ref="S5556">_xlfn.IFS(E5559&lt;30,"18-29",E5559&lt;45,"30-44",TRUE,"45+")</f>
        <v>30-44</v>
      </c>
      <c r="T5556" t="str" cm="1">
        <f t="array" ref="T5556">_xlfn.IFS(F5556&lt;=2,"0-2 Years",F5556&lt;=5,"3-5 Years",F5556&lt;=8,"6-8 Years",TRUE,"9-10 Years")</f>
        <v>0-2 Years</v>
      </c>
      <c r="U5556" t="str" cm="1">
        <f t="array" ref="U5556">_xlfn.IFS(P5556&gt;60,"High Risk",P5556&gt;30,"Medium Risk",TRUE,"Low Risk")</f>
        <v>High Risk</v>
      </c>
      <c r="V5556">
        <f t="shared" si="86"/>
        <v>4</v>
      </c>
    </row>
    <row r="5557" spans="1:22" hidden="1" x14ac:dyDescent="0.2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 s="2">
        <v>0</v>
      </c>
      <c r="H5557">
        <v>2</v>
      </c>
      <c r="I5557">
        <v>1</v>
      </c>
      <c r="J5557">
        <v>1</v>
      </c>
      <c r="K5557" s="1">
        <v>164018.98000000001</v>
      </c>
      <c r="L5557">
        <v>0</v>
      </c>
      <c r="M5557">
        <v>27</v>
      </c>
      <c r="N5557">
        <v>152</v>
      </c>
      <c r="O5557">
        <v>6</v>
      </c>
      <c r="P5557">
        <v>49</v>
      </c>
      <c r="Q5557">
        <v>0.22222222222222221</v>
      </c>
      <c r="R5557">
        <v>4104</v>
      </c>
      <c r="S5557" t="str" cm="1">
        <f t="array" ref="S5557">_xlfn.IFS(E5560&lt;30,"18-29",E5560&lt;45,"30-44",TRUE,"45+")</f>
        <v>30-44</v>
      </c>
      <c r="T5557" t="str" cm="1">
        <f t="array" ref="T5557">_xlfn.IFS(F5557&lt;=2,"0-2 Years",F5557&lt;=5,"3-5 Years",F5557&lt;=8,"6-8 Years",TRUE,"9-10 Years")</f>
        <v>6-8 Years</v>
      </c>
      <c r="U5557" t="str" cm="1">
        <f t="array" ref="U5557">_xlfn.IFS(P5557&gt;60,"High Risk",P5557&gt;30,"Medium Risk",TRUE,"Low Risk")</f>
        <v>Medium Risk</v>
      </c>
      <c r="V5557">
        <f t="shared" si="86"/>
        <v>3</v>
      </c>
    </row>
    <row r="5558" spans="1:22" hidden="1" x14ac:dyDescent="0.2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 s="2">
        <v>119501.88</v>
      </c>
      <c r="H5558">
        <v>2</v>
      </c>
      <c r="I5558">
        <v>1</v>
      </c>
      <c r="J5558">
        <v>0</v>
      </c>
      <c r="K5558" s="1">
        <v>46774.94</v>
      </c>
      <c r="L5558">
        <v>0</v>
      </c>
      <c r="M5558">
        <v>7</v>
      </c>
      <c r="N5558">
        <v>1173</v>
      </c>
      <c r="O5558">
        <v>8</v>
      </c>
      <c r="P5558">
        <v>54</v>
      </c>
      <c r="Q5558">
        <v>1</v>
      </c>
      <c r="R5558">
        <v>8211</v>
      </c>
      <c r="S5558" t="str" cm="1">
        <f t="array" ref="S5558">_xlfn.IFS(E5561&lt;30,"18-29",E5561&lt;45,"30-44",TRUE,"45+")</f>
        <v>30-44</v>
      </c>
      <c r="T5558" t="str" cm="1">
        <f t="array" ref="T5558">_xlfn.IFS(F5558&lt;=2,"0-2 Years",F5558&lt;=5,"3-5 Years",F5558&lt;=8,"6-8 Years",TRUE,"9-10 Years")</f>
        <v>6-8 Years</v>
      </c>
      <c r="U5558" t="str" cm="1">
        <f t="array" ref="U5558">_xlfn.IFS(P5558&gt;60,"High Risk",P5558&gt;30,"Medium Risk",TRUE,"Low Risk")</f>
        <v>Medium Risk</v>
      </c>
      <c r="V5558">
        <f t="shared" si="86"/>
        <v>3</v>
      </c>
    </row>
    <row r="5559" spans="1:22" hidden="1" x14ac:dyDescent="0.2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 s="2">
        <v>144550.82999999999</v>
      </c>
      <c r="H5559">
        <v>2</v>
      </c>
      <c r="I5559">
        <v>1</v>
      </c>
      <c r="J5559">
        <v>1</v>
      </c>
      <c r="K5559" s="1">
        <v>189664.43</v>
      </c>
      <c r="L5559">
        <v>0</v>
      </c>
      <c r="M5559">
        <v>8</v>
      </c>
      <c r="N5559">
        <v>1539</v>
      </c>
      <c r="O5559">
        <v>1</v>
      </c>
      <c r="P5559">
        <v>38</v>
      </c>
      <c r="Q5559">
        <v>0.125</v>
      </c>
      <c r="R5559">
        <v>12312</v>
      </c>
      <c r="S5559" t="str" cm="1">
        <f t="array" ref="S5559">_xlfn.IFS(E5562&lt;30,"18-29",E5562&lt;45,"30-44",TRUE,"45+")</f>
        <v>30-44</v>
      </c>
      <c r="T5559" t="str" cm="1">
        <f t="array" ref="T5559">_xlfn.IFS(F5559&lt;=2,"0-2 Years",F5559&lt;=5,"3-5 Years",F5559&lt;=8,"6-8 Years",TRUE,"9-10 Years")</f>
        <v>3-5 Years</v>
      </c>
      <c r="U5559" t="str" cm="1">
        <f t="array" ref="U5559">_xlfn.IFS(P5559&gt;60,"High Risk",P5559&gt;30,"Medium Risk",TRUE,"Low Risk")</f>
        <v>Medium Risk</v>
      </c>
      <c r="V5559">
        <f t="shared" si="86"/>
        <v>0</v>
      </c>
    </row>
    <row r="5560" spans="1:22" hidden="1" x14ac:dyDescent="0.2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 s="2">
        <v>126729.41</v>
      </c>
      <c r="H5560">
        <v>1</v>
      </c>
      <c r="I5560">
        <v>1</v>
      </c>
      <c r="J5560">
        <v>1</v>
      </c>
      <c r="K5560" s="1">
        <v>26106.39</v>
      </c>
      <c r="L5560">
        <v>1</v>
      </c>
      <c r="M5560">
        <v>2</v>
      </c>
      <c r="N5560">
        <v>3155</v>
      </c>
      <c r="O5560">
        <v>4</v>
      </c>
      <c r="P5560">
        <v>110</v>
      </c>
      <c r="Q5560">
        <v>1</v>
      </c>
      <c r="R5560">
        <v>6310</v>
      </c>
      <c r="S5560" t="str" cm="1">
        <f t="array" ref="S5560">_xlfn.IFS(E5563&lt;30,"18-29",E5563&lt;45,"30-44",TRUE,"45+")</f>
        <v>45+</v>
      </c>
      <c r="T5560" t="str" cm="1">
        <f t="array" ref="T5560">_xlfn.IFS(F5560&lt;=2,"0-2 Years",F5560&lt;=5,"3-5 Years",F5560&lt;=8,"6-8 Years",TRUE,"9-10 Years")</f>
        <v>3-5 Years</v>
      </c>
      <c r="U5560" t="str" cm="1">
        <f t="array" ref="U5560">_xlfn.IFS(P5560&gt;60,"High Risk",P5560&gt;30,"Medium Risk",TRUE,"Low Risk")</f>
        <v>High Risk</v>
      </c>
      <c r="V5560">
        <f t="shared" si="86"/>
        <v>2</v>
      </c>
    </row>
    <row r="5561" spans="1:22" hidden="1" x14ac:dyDescent="0.2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 s="2">
        <v>119984.07</v>
      </c>
      <c r="H5561">
        <v>1</v>
      </c>
      <c r="I5561">
        <v>1</v>
      </c>
      <c r="J5561">
        <v>0</v>
      </c>
      <c r="K5561" s="1">
        <v>191535.11</v>
      </c>
      <c r="L5561">
        <v>1</v>
      </c>
      <c r="M5561">
        <v>28</v>
      </c>
      <c r="N5561">
        <v>842</v>
      </c>
      <c r="O5561">
        <v>10</v>
      </c>
      <c r="P5561">
        <v>109</v>
      </c>
      <c r="Q5561">
        <v>0.35714285714285715</v>
      </c>
      <c r="R5561">
        <v>23576</v>
      </c>
      <c r="S5561" t="str" cm="1">
        <f t="array" ref="S5561">_xlfn.IFS(E5564&lt;30,"18-29",E5564&lt;45,"30-44",TRUE,"45+")</f>
        <v>30-44</v>
      </c>
      <c r="T5561" t="str" cm="1">
        <f t="array" ref="T5561">_xlfn.IFS(F5561&lt;=2,"0-2 Years",F5561&lt;=5,"3-5 Years",F5561&lt;=8,"6-8 Years",TRUE,"9-10 Years")</f>
        <v>3-5 Years</v>
      </c>
      <c r="U5561" t="str" cm="1">
        <f t="array" ref="U5561">_xlfn.IFS(P5561&gt;60,"High Risk",P5561&gt;30,"Medium Risk",TRUE,"Low Risk")</f>
        <v>High Risk</v>
      </c>
      <c r="V5561">
        <f t="shared" si="86"/>
        <v>5</v>
      </c>
    </row>
    <row r="5562" spans="1:22" x14ac:dyDescent="0.2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 s="2">
        <v>0</v>
      </c>
      <c r="H5562">
        <v>1</v>
      </c>
      <c r="I5562">
        <v>1</v>
      </c>
      <c r="J5562">
        <v>0</v>
      </c>
      <c r="K5562" s="1">
        <v>158937.54999999999</v>
      </c>
      <c r="L5562">
        <v>0</v>
      </c>
      <c r="M5562">
        <v>27</v>
      </c>
      <c r="N5562">
        <v>3580</v>
      </c>
      <c r="O5562">
        <v>0</v>
      </c>
      <c r="P5562">
        <v>133</v>
      </c>
      <c r="Q5562">
        <v>0</v>
      </c>
      <c r="R5562">
        <v>96660</v>
      </c>
      <c r="S5562" t="str" cm="1">
        <f t="array" ref="S5562">_xlfn.IFS(E5565&lt;30,"18-29",E5565&lt;45,"30-44",TRUE,"45+")</f>
        <v>45+</v>
      </c>
      <c r="T5562" t="str" cm="1">
        <f t="array" ref="T5562">_xlfn.IFS(F5562&lt;=2,"0-2 Years",F5562&lt;=5,"3-5 Years",F5562&lt;=8,"6-8 Years",TRUE,"9-10 Years")</f>
        <v>3-5 Years</v>
      </c>
      <c r="U5562" t="str" cm="1">
        <f t="array" ref="U5562">_xlfn.IFS(P5562&gt;60,"High Risk",P5562&gt;30,"Medium Risk",TRUE,"Low Risk")</f>
        <v>High Risk</v>
      </c>
      <c r="V5562">
        <f t="shared" si="86"/>
        <v>8</v>
      </c>
    </row>
    <row r="5563" spans="1:22" x14ac:dyDescent="0.2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 s="2">
        <v>0</v>
      </c>
      <c r="H5563">
        <v>1</v>
      </c>
      <c r="I5563">
        <v>1</v>
      </c>
      <c r="J5563">
        <v>1</v>
      </c>
      <c r="K5563" s="1">
        <v>25222.6</v>
      </c>
      <c r="L5563">
        <v>1</v>
      </c>
      <c r="M5563">
        <v>7</v>
      </c>
      <c r="N5563">
        <v>2817</v>
      </c>
      <c r="O5563">
        <v>6</v>
      </c>
      <c r="P5563">
        <v>38</v>
      </c>
      <c r="Q5563">
        <v>0.8571428571428571</v>
      </c>
      <c r="R5563">
        <v>19719</v>
      </c>
      <c r="S5563" t="str" cm="1">
        <f t="array" ref="S5563">_xlfn.IFS(E5566&lt;30,"18-29",E5566&lt;45,"30-44",TRUE,"45+")</f>
        <v>30-44</v>
      </c>
      <c r="T5563" t="str" cm="1">
        <f t="array" ref="T5563">_xlfn.IFS(F5563&lt;=2,"0-2 Years",F5563&lt;=5,"3-5 Years",F5563&lt;=8,"6-8 Years",TRUE,"9-10 Years")</f>
        <v>0-2 Years</v>
      </c>
      <c r="U5563" t="str" cm="1">
        <f t="array" ref="U5563">_xlfn.IFS(P5563&gt;60,"High Risk",P5563&gt;30,"Medium Risk",TRUE,"Low Risk")</f>
        <v>Medium Risk</v>
      </c>
      <c r="V5563">
        <f t="shared" si="86"/>
        <v>7</v>
      </c>
    </row>
    <row r="5564" spans="1:22" hidden="1" x14ac:dyDescent="0.2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 s="2">
        <v>121490.05</v>
      </c>
      <c r="H5564">
        <v>1</v>
      </c>
      <c r="I5564">
        <v>1</v>
      </c>
      <c r="J5564">
        <v>1</v>
      </c>
      <c r="K5564" s="1">
        <v>29296.74</v>
      </c>
      <c r="L5564">
        <v>0</v>
      </c>
      <c r="M5564">
        <v>9</v>
      </c>
      <c r="N5564">
        <v>2776</v>
      </c>
      <c r="O5564">
        <v>1</v>
      </c>
      <c r="P5564">
        <v>106</v>
      </c>
      <c r="Q5564">
        <v>0.1111111111111111</v>
      </c>
      <c r="R5564">
        <v>24984</v>
      </c>
      <c r="S5564" t="str" cm="1">
        <f t="array" ref="S5564">_xlfn.IFS(E5567&lt;30,"18-29",E5567&lt;45,"30-44",TRUE,"45+")</f>
        <v>30-44</v>
      </c>
      <c r="T5564" t="str" cm="1">
        <f t="array" ref="T5564">_xlfn.IFS(F5564&lt;=2,"0-2 Years",F5564&lt;=5,"3-5 Years",F5564&lt;=8,"6-8 Years",TRUE,"9-10 Years")</f>
        <v>9-10 Years</v>
      </c>
      <c r="U5564" t="str" cm="1">
        <f t="array" ref="U5564">_xlfn.IFS(P5564&gt;60,"High Risk",P5564&gt;30,"Medium Risk",TRUE,"Low Risk")</f>
        <v>High Risk</v>
      </c>
      <c r="V5564">
        <f t="shared" si="86"/>
        <v>2</v>
      </c>
    </row>
    <row r="5565" spans="1:22" x14ac:dyDescent="0.2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 s="2">
        <v>91897.8</v>
      </c>
      <c r="H5565">
        <v>1</v>
      </c>
      <c r="I5565">
        <v>1</v>
      </c>
      <c r="J5565">
        <v>0</v>
      </c>
      <c r="K5565" s="1">
        <v>54394.28</v>
      </c>
      <c r="L5565">
        <v>0</v>
      </c>
      <c r="M5565">
        <v>25</v>
      </c>
      <c r="N5565">
        <v>3335</v>
      </c>
      <c r="O5565">
        <v>0</v>
      </c>
      <c r="P5565">
        <v>52</v>
      </c>
      <c r="Q5565">
        <v>0</v>
      </c>
      <c r="R5565">
        <v>83375</v>
      </c>
      <c r="S5565" t="str" cm="1">
        <f t="array" ref="S5565">_xlfn.IFS(E5568&lt;30,"18-29",E5568&lt;45,"30-44",TRUE,"45+")</f>
        <v>30-44</v>
      </c>
      <c r="T5565" t="str" cm="1">
        <f t="array" ref="T5565">_xlfn.IFS(F5565&lt;=2,"0-2 Years",F5565&lt;=5,"3-5 Years",F5565&lt;=8,"6-8 Years",TRUE,"9-10 Years")</f>
        <v>3-5 Years</v>
      </c>
      <c r="U5565" t="str" cm="1">
        <f t="array" ref="U5565">_xlfn.IFS(P5565&gt;60,"High Risk",P5565&gt;30,"Medium Risk",TRUE,"Low Risk")</f>
        <v>Medium Risk</v>
      </c>
      <c r="V5565">
        <f t="shared" si="86"/>
        <v>6</v>
      </c>
    </row>
    <row r="5566" spans="1:22" hidden="1" x14ac:dyDescent="0.2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 s="2">
        <v>139443.75</v>
      </c>
      <c r="H5566">
        <v>2</v>
      </c>
      <c r="I5566">
        <v>1</v>
      </c>
      <c r="J5566">
        <v>0</v>
      </c>
      <c r="K5566" s="1">
        <v>9234.06</v>
      </c>
      <c r="L5566">
        <v>0</v>
      </c>
      <c r="M5566">
        <v>9</v>
      </c>
      <c r="N5566">
        <v>2921</v>
      </c>
      <c r="O5566">
        <v>7</v>
      </c>
      <c r="P5566">
        <v>123</v>
      </c>
      <c r="Q5566">
        <v>0.77777777777777779</v>
      </c>
      <c r="R5566">
        <v>26289</v>
      </c>
      <c r="S5566" t="str" cm="1">
        <f t="array" ref="S5566">_xlfn.IFS(E5569&lt;30,"18-29",E5569&lt;45,"30-44",TRUE,"45+")</f>
        <v>18-29</v>
      </c>
      <c r="T5566" t="str" cm="1">
        <f t="array" ref="T5566">_xlfn.IFS(F5566&lt;=2,"0-2 Years",F5566&lt;=5,"3-5 Years",F5566&lt;=8,"6-8 Years",TRUE,"9-10 Years")</f>
        <v>0-2 Years</v>
      </c>
      <c r="U5566" t="str" cm="1">
        <f t="array" ref="U5566">_xlfn.IFS(P5566&gt;60,"High Risk",P5566&gt;30,"Medium Risk",TRUE,"Low Risk")</f>
        <v>High Risk</v>
      </c>
      <c r="V5566">
        <f t="shared" si="86"/>
        <v>4</v>
      </c>
    </row>
    <row r="5567" spans="1:22" hidden="1" x14ac:dyDescent="0.2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 s="2">
        <v>144961.97</v>
      </c>
      <c r="H5567">
        <v>1</v>
      </c>
      <c r="I5567">
        <v>0</v>
      </c>
      <c r="J5567">
        <v>1</v>
      </c>
      <c r="K5567" s="1">
        <v>26796.73</v>
      </c>
      <c r="L5567">
        <v>0</v>
      </c>
      <c r="M5567">
        <v>10</v>
      </c>
      <c r="N5567">
        <v>2074</v>
      </c>
      <c r="O5567">
        <v>10</v>
      </c>
      <c r="P5567">
        <v>69</v>
      </c>
      <c r="Q5567">
        <v>1</v>
      </c>
      <c r="R5567">
        <v>20740</v>
      </c>
      <c r="S5567" t="str" cm="1">
        <f t="array" ref="S5567">_xlfn.IFS(E5570&lt;30,"18-29",E5570&lt;45,"30-44",TRUE,"45+")</f>
        <v>30-44</v>
      </c>
      <c r="T5567" t="str" cm="1">
        <f t="array" ref="T5567">_xlfn.IFS(F5567&lt;=2,"0-2 Years",F5567&lt;=5,"3-5 Years",F5567&lt;=8,"6-8 Years",TRUE,"9-10 Years")</f>
        <v>3-5 Years</v>
      </c>
      <c r="U5567" t="str" cm="1">
        <f t="array" ref="U5567">_xlfn.IFS(P5567&gt;60,"High Risk",P5567&gt;30,"Medium Risk",TRUE,"Low Risk")</f>
        <v>High Risk</v>
      </c>
      <c r="V5567">
        <f t="shared" si="86"/>
        <v>2</v>
      </c>
    </row>
    <row r="5568" spans="1:22" hidden="1" x14ac:dyDescent="0.2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 s="2">
        <v>126041.02</v>
      </c>
      <c r="H5568">
        <v>1</v>
      </c>
      <c r="I5568">
        <v>0</v>
      </c>
      <c r="J5568">
        <v>1</v>
      </c>
      <c r="K5568" s="1">
        <v>11796.89</v>
      </c>
      <c r="L5568">
        <v>0</v>
      </c>
      <c r="M5568">
        <v>29</v>
      </c>
      <c r="N5568">
        <v>332</v>
      </c>
      <c r="O5568">
        <v>6</v>
      </c>
      <c r="P5568">
        <v>80</v>
      </c>
      <c r="Q5568">
        <v>0.20689655172413793</v>
      </c>
      <c r="R5568">
        <v>9628</v>
      </c>
      <c r="S5568" t="str" cm="1">
        <f t="array" ref="S5568">_xlfn.IFS(E5571&lt;30,"18-29",E5571&lt;45,"30-44",TRUE,"45+")</f>
        <v>30-44</v>
      </c>
      <c r="T5568" t="str" cm="1">
        <f t="array" ref="T5568">_xlfn.IFS(F5568&lt;=2,"0-2 Years",F5568&lt;=5,"3-5 Years",F5568&lt;=8,"6-8 Years",TRUE,"9-10 Years")</f>
        <v>3-5 Years</v>
      </c>
      <c r="U5568" t="str" cm="1">
        <f t="array" ref="U5568">_xlfn.IFS(P5568&gt;60,"High Risk",P5568&gt;30,"Medium Risk",TRUE,"Low Risk")</f>
        <v>High Risk</v>
      </c>
      <c r="V5568">
        <f t="shared" si="86"/>
        <v>2</v>
      </c>
    </row>
    <row r="5569" spans="1:22" hidden="1" x14ac:dyDescent="0.2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 s="2">
        <v>69459.05</v>
      </c>
      <c r="H5569">
        <v>2</v>
      </c>
      <c r="I5569">
        <v>1</v>
      </c>
      <c r="J5569">
        <v>1</v>
      </c>
      <c r="K5569" s="1">
        <v>128461.29</v>
      </c>
      <c r="L5569">
        <v>0</v>
      </c>
      <c r="M5569">
        <v>17</v>
      </c>
      <c r="N5569">
        <v>134</v>
      </c>
      <c r="O5569">
        <v>7</v>
      </c>
      <c r="P5569">
        <v>30</v>
      </c>
      <c r="Q5569">
        <v>0.41176470588235292</v>
      </c>
      <c r="R5569">
        <v>2278</v>
      </c>
      <c r="S5569" t="str" cm="1">
        <f t="array" ref="S5569">_xlfn.IFS(E5572&lt;30,"18-29",E5572&lt;45,"30-44",TRUE,"45+")</f>
        <v>30-44</v>
      </c>
      <c r="T5569" t="str" cm="1">
        <f t="array" ref="T5569">_xlfn.IFS(F5569&lt;=2,"0-2 Years",F5569&lt;=5,"3-5 Years",F5569&lt;=8,"6-8 Years",TRUE,"9-10 Years")</f>
        <v>0-2 Years</v>
      </c>
      <c r="U5569" t="str" cm="1">
        <f t="array" ref="U5569">_xlfn.IFS(P5569&gt;60,"High Risk",P5569&gt;30,"Medium Risk",TRUE,"Low Risk")</f>
        <v>Low Risk</v>
      </c>
      <c r="V5569">
        <f t="shared" si="86"/>
        <v>1</v>
      </c>
    </row>
    <row r="5570" spans="1:22" hidden="1" x14ac:dyDescent="0.2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 s="2">
        <v>198338.77</v>
      </c>
      <c r="H5570">
        <v>2</v>
      </c>
      <c r="I5570">
        <v>1</v>
      </c>
      <c r="J5570">
        <v>1</v>
      </c>
      <c r="K5570" s="1">
        <v>14278.18</v>
      </c>
      <c r="L5570">
        <v>0</v>
      </c>
      <c r="M5570">
        <v>8</v>
      </c>
      <c r="N5570">
        <v>3111</v>
      </c>
      <c r="O5570">
        <v>8</v>
      </c>
      <c r="P5570">
        <v>120</v>
      </c>
      <c r="Q5570">
        <v>1</v>
      </c>
      <c r="R5570">
        <v>24888</v>
      </c>
      <c r="S5570" t="str" cm="1">
        <f t="array" ref="S5570">_xlfn.IFS(E5573&lt;30,"18-29",E5573&lt;45,"30-44",TRUE,"45+")</f>
        <v>30-44</v>
      </c>
      <c r="T5570" t="str" cm="1">
        <f t="array" ref="T5570">_xlfn.IFS(F5570&lt;=2,"0-2 Years",F5570&lt;=5,"3-5 Years",F5570&lt;=8,"6-8 Years",TRUE,"9-10 Years")</f>
        <v>6-8 Years</v>
      </c>
      <c r="U5570" t="str" cm="1">
        <f t="array" ref="U5570">_xlfn.IFS(P5570&gt;60,"High Risk",P5570&gt;30,"Medium Risk",TRUE,"Low Risk")</f>
        <v>High Risk</v>
      </c>
      <c r="V5570">
        <f t="shared" si="86"/>
        <v>0</v>
      </c>
    </row>
    <row r="5571" spans="1:22" x14ac:dyDescent="0.2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 s="2">
        <v>0</v>
      </c>
      <c r="H5571">
        <v>2</v>
      </c>
      <c r="I5571">
        <v>1</v>
      </c>
      <c r="J5571">
        <v>0</v>
      </c>
      <c r="K5571" s="1">
        <v>46811.77</v>
      </c>
      <c r="L5571">
        <v>0</v>
      </c>
      <c r="M5571">
        <v>19</v>
      </c>
      <c r="N5571">
        <v>2743</v>
      </c>
      <c r="O5571">
        <v>1</v>
      </c>
      <c r="P5571">
        <v>33</v>
      </c>
      <c r="Q5571">
        <v>5.2631578947368418E-2</v>
      </c>
      <c r="R5571">
        <v>52117</v>
      </c>
      <c r="S5571" t="str" cm="1">
        <f t="array" ref="S5571">_xlfn.IFS(E5574&lt;30,"18-29",E5574&lt;45,"30-44",TRUE,"45+")</f>
        <v>30-44</v>
      </c>
      <c r="T5571" t="str" cm="1">
        <f t="array" ref="T5571">_xlfn.IFS(F5571&lt;=2,"0-2 Years",F5571&lt;=5,"3-5 Years",F5571&lt;=8,"6-8 Years",TRUE,"9-10 Years")</f>
        <v>0-2 Years</v>
      </c>
      <c r="U5571" t="str" cm="1">
        <f t="array" ref="U5571">_xlfn.IFS(P5571&gt;60,"High Risk",P5571&gt;30,"Medium Risk",TRUE,"Low Risk")</f>
        <v>Medium Risk</v>
      </c>
      <c r="V5571">
        <f t="shared" ref="V5571:V5634" si="87">IF(J5571=0,3,0)+IF(G5571=0,3,0)+IF(H5571=1,2,0)+IF(E5571&gt;45,1,0)+IF(F5571&lt;3,1,0)</f>
        <v>7</v>
      </c>
    </row>
    <row r="5572" spans="1:22" hidden="1" x14ac:dyDescent="0.2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 s="2">
        <v>109196.66</v>
      </c>
      <c r="H5572">
        <v>3</v>
      </c>
      <c r="I5572">
        <v>1</v>
      </c>
      <c r="J5572">
        <v>0</v>
      </c>
      <c r="K5572" s="1">
        <v>109393.19</v>
      </c>
      <c r="L5572">
        <v>1</v>
      </c>
      <c r="M5572">
        <v>6</v>
      </c>
      <c r="N5572">
        <v>149</v>
      </c>
      <c r="O5572">
        <v>8</v>
      </c>
      <c r="P5572">
        <v>36</v>
      </c>
      <c r="Q5572">
        <v>1</v>
      </c>
      <c r="R5572">
        <v>894</v>
      </c>
      <c r="S5572" t="str" cm="1">
        <f t="array" ref="S5572">_xlfn.IFS(E5575&lt;30,"18-29",E5575&lt;45,"30-44",TRUE,"45+")</f>
        <v>18-29</v>
      </c>
      <c r="T5572" t="str" cm="1">
        <f t="array" ref="T5572">_xlfn.IFS(F5572&lt;=2,"0-2 Years",F5572&lt;=5,"3-5 Years",F5572&lt;=8,"6-8 Years",TRUE,"9-10 Years")</f>
        <v>0-2 Years</v>
      </c>
      <c r="U5572" t="str" cm="1">
        <f t="array" ref="U5572">_xlfn.IFS(P5572&gt;60,"High Risk",P5572&gt;30,"Medium Risk",TRUE,"Low Risk")</f>
        <v>Medium Risk</v>
      </c>
      <c r="V5572">
        <f t="shared" si="87"/>
        <v>4</v>
      </c>
    </row>
    <row r="5573" spans="1:22" hidden="1" x14ac:dyDescent="0.2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 s="2">
        <v>134168.5</v>
      </c>
      <c r="H5573">
        <v>3</v>
      </c>
      <c r="I5573">
        <v>1</v>
      </c>
      <c r="J5573">
        <v>0</v>
      </c>
      <c r="K5573" s="1">
        <v>3966.5</v>
      </c>
      <c r="L5573">
        <v>1</v>
      </c>
      <c r="M5573">
        <v>24</v>
      </c>
      <c r="N5573">
        <v>1337</v>
      </c>
      <c r="O5573">
        <v>0</v>
      </c>
      <c r="P5573">
        <v>1</v>
      </c>
      <c r="Q5573">
        <v>0</v>
      </c>
      <c r="R5573">
        <v>32088</v>
      </c>
      <c r="S5573" t="str" cm="1">
        <f t="array" ref="S5573">_xlfn.IFS(E5576&lt;30,"18-29",E5576&lt;45,"30-44",TRUE,"45+")</f>
        <v>30-44</v>
      </c>
      <c r="T5573" t="str" cm="1">
        <f t="array" ref="T5573">_xlfn.IFS(F5573&lt;=2,"0-2 Years",F5573&lt;=5,"3-5 Years",F5573&lt;=8,"6-8 Years",TRUE,"9-10 Years")</f>
        <v>3-5 Years</v>
      </c>
      <c r="U5573" t="str" cm="1">
        <f t="array" ref="U5573">_xlfn.IFS(P5573&gt;60,"High Risk",P5573&gt;30,"Medium Risk",TRUE,"Low Risk")</f>
        <v>Low Risk</v>
      </c>
      <c r="V5573">
        <f t="shared" si="87"/>
        <v>3</v>
      </c>
    </row>
    <row r="5574" spans="1:22" hidden="1" x14ac:dyDescent="0.2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 s="2">
        <v>0</v>
      </c>
      <c r="H5574">
        <v>1</v>
      </c>
      <c r="I5574">
        <v>1</v>
      </c>
      <c r="J5574">
        <v>1</v>
      </c>
      <c r="K5574" s="1">
        <v>63173.64</v>
      </c>
      <c r="L5574">
        <v>0</v>
      </c>
      <c r="M5574">
        <v>13</v>
      </c>
      <c r="N5574">
        <v>2774</v>
      </c>
      <c r="O5574">
        <v>2</v>
      </c>
      <c r="P5574">
        <v>83</v>
      </c>
      <c r="Q5574">
        <v>0.15384615384615385</v>
      </c>
      <c r="R5574">
        <v>36062</v>
      </c>
      <c r="S5574" t="str" cm="1">
        <f t="array" ref="S5574">_xlfn.IFS(E5577&lt;30,"18-29",E5577&lt;45,"30-44",TRUE,"45+")</f>
        <v>30-44</v>
      </c>
      <c r="T5574" t="str" cm="1">
        <f t="array" ref="T5574">_xlfn.IFS(F5574&lt;=2,"0-2 Years",F5574&lt;=5,"3-5 Years",F5574&lt;=8,"6-8 Years",TRUE,"9-10 Years")</f>
        <v>6-8 Years</v>
      </c>
      <c r="U5574" t="str" cm="1">
        <f t="array" ref="U5574">_xlfn.IFS(P5574&gt;60,"High Risk",P5574&gt;30,"Medium Risk",TRUE,"Low Risk")</f>
        <v>High Risk</v>
      </c>
      <c r="V5574">
        <f t="shared" si="87"/>
        <v>5</v>
      </c>
    </row>
    <row r="5575" spans="1:22" x14ac:dyDescent="0.2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 s="2">
        <v>0</v>
      </c>
      <c r="H5575">
        <v>1</v>
      </c>
      <c r="I5575">
        <v>1</v>
      </c>
      <c r="J5575">
        <v>0</v>
      </c>
      <c r="K5575" s="1">
        <v>66367.33</v>
      </c>
      <c r="L5575">
        <v>0</v>
      </c>
      <c r="M5575">
        <v>6</v>
      </c>
      <c r="N5575">
        <v>2354</v>
      </c>
      <c r="O5575">
        <v>9</v>
      </c>
      <c r="P5575">
        <v>30</v>
      </c>
      <c r="Q5575">
        <v>1</v>
      </c>
      <c r="R5575">
        <v>14124</v>
      </c>
      <c r="S5575" t="str" cm="1">
        <f t="array" ref="S5575">_xlfn.IFS(E5578&lt;30,"18-29",E5578&lt;45,"30-44",TRUE,"45+")</f>
        <v>45+</v>
      </c>
      <c r="T5575" t="str" cm="1">
        <f t="array" ref="T5575">_xlfn.IFS(F5575&lt;=2,"0-2 Years",F5575&lt;=5,"3-5 Years",F5575&lt;=8,"6-8 Years",TRUE,"9-10 Years")</f>
        <v>6-8 Years</v>
      </c>
      <c r="U5575" t="str" cm="1">
        <f t="array" ref="U5575">_xlfn.IFS(P5575&gt;60,"High Risk",P5575&gt;30,"Medium Risk",TRUE,"Low Risk")</f>
        <v>Low Risk</v>
      </c>
      <c r="V5575">
        <f t="shared" si="87"/>
        <v>8</v>
      </c>
    </row>
    <row r="5576" spans="1:22" hidden="1" x14ac:dyDescent="0.2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 s="2">
        <v>0</v>
      </c>
      <c r="H5576">
        <v>2</v>
      </c>
      <c r="I5576">
        <v>1</v>
      </c>
      <c r="J5576">
        <v>1</v>
      </c>
      <c r="K5576" s="1">
        <v>16274.67</v>
      </c>
      <c r="L5576">
        <v>0</v>
      </c>
      <c r="M5576">
        <v>15</v>
      </c>
      <c r="N5576">
        <v>2196</v>
      </c>
      <c r="O5576">
        <v>6</v>
      </c>
      <c r="P5576">
        <v>9</v>
      </c>
      <c r="Q5576">
        <v>0.4</v>
      </c>
      <c r="R5576">
        <v>32940</v>
      </c>
      <c r="S5576" t="str" cm="1">
        <f t="array" ref="S5576">_xlfn.IFS(E5579&lt;30,"18-29",E5579&lt;45,"30-44",TRUE,"45+")</f>
        <v>45+</v>
      </c>
      <c r="T5576" t="str" cm="1">
        <f t="array" ref="T5576">_xlfn.IFS(F5576&lt;=2,"0-2 Years",F5576&lt;=5,"3-5 Years",F5576&lt;=8,"6-8 Years",TRUE,"9-10 Years")</f>
        <v>9-10 Years</v>
      </c>
      <c r="U5576" t="str" cm="1">
        <f t="array" ref="U5576">_xlfn.IFS(P5576&gt;60,"High Risk",P5576&gt;30,"Medium Risk",TRUE,"Low Risk")</f>
        <v>Low Risk</v>
      </c>
      <c r="V5576">
        <f t="shared" si="87"/>
        <v>3</v>
      </c>
    </row>
    <row r="5577" spans="1:22" hidden="1" x14ac:dyDescent="0.2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 s="2">
        <v>0</v>
      </c>
      <c r="H5577">
        <v>2</v>
      </c>
      <c r="I5577">
        <v>1</v>
      </c>
      <c r="J5577">
        <v>1</v>
      </c>
      <c r="K5577" s="1">
        <v>180553.48</v>
      </c>
      <c r="L5577">
        <v>0</v>
      </c>
      <c r="M5577">
        <v>4</v>
      </c>
      <c r="N5577">
        <v>3853</v>
      </c>
      <c r="O5577">
        <v>4</v>
      </c>
      <c r="P5577">
        <v>40</v>
      </c>
      <c r="Q5577">
        <v>1</v>
      </c>
      <c r="R5577">
        <v>15412</v>
      </c>
      <c r="S5577" t="str" cm="1">
        <f t="array" ref="S5577">_xlfn.IFS(E5580&lt;30,"18-29",E5580&lt;45,"30-44",TRUE,"45+")</f>
        <v>45+</v>
      </c>
      <c r="T5577" t="str" cm="1">
        <f t="array" ref="T5577">_xlfn.IFS(F5577&lt;=2,"0-2 Years",F5577&lt;=5,"3-5 Years",F5577&lt;=8,"6-8 Years",TRUE,"9-10 Years")</f>
        <v>0-2 Years</v>
      </c>
      <c r="U5577" t="str" cm="1">
        <f t="array" ref="U5577">_xlfn.IFS(P5577&gt;60,"High Risk",P5577&gt;30,"Medium Risk",TRUE,"Low Risk")</f>
        <v>Medium Risk</v>
      </c>
      <c r="V5577">
        <f t="shared" si="87"/>
        <v>4</v>
      </c>
    </row>
    <row r="5578" spans="1:22" x14ac:dyDescent="0.2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 s="2">
        <v>120100.41</v>
      </c>
      <c r="H5578">
        <v>1</v>
      </c>
      <c r="I5578">
        <v>1</v>
      </c>
      <c r="J5578">
        <v>0</v>
      </c>
      <c r="K5578" s="1">
        <v>107563.16</v>
      </c>
      <c r="L5578">
        <v>1</v>
      </c>
      <c r="M5578">
        <v>10</v>
      </c>
      <c r="N5578">
        <v>4559</v>
      </c>
      <c r="O5578">
        <v>1</v>
      </c>
      <c r="P5578">
        <v>92</v>
      </c>
      <c r="Q5578">
        <v>0.1</v>
      </c>
      <c r="R5578">
        <v>45590</v>
      </c>
      <c r="S5578" t="str" cm="1">
        <f t="array" ref="S5578">_xlfn.IFS(E5581&lt;30,"18-29",E5581&lt;45,"30-44",TRUE,"45+")</f>
        <v>18-29</v>
      </c>
      <c r="T5578" t="str" cm="1">
        <f t="array" ref="T5578">_xlfn.IFS(F5578&lt;=2,"0-2 Years",F5578&lt;=5,"3-5 Years",F5578&lt;=8,"6-8 Years",TRUE,"9-10 Years")</f>
        <v>3-5 Years</v>
      </c>
      <c r="U5578" t="str" cm="1">
        <f t="array" ref="U5578">_xlfn.IFS(P5578&gt;60,"High Risk",P5578&gt;30,"Medium Risk",TRUE,"Low Risk")</f>
        <v>High Risk</v>
      </c>
      <c r="V5578">
        <f t="shared" si="87"/>
        <v>6</v>
      </c>
    </row>
    <row r="5579" spans="1:22" x14ac:dyDescent="0.2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 s="2">
        <v>0</v>
      </c>
      <c r="H5579">
        <v>1</v>
      </c>
      <c r="I5579">
        <v>1</v>
      </c>
      <c r="J5579">
        <v>1</v>
      </c>
      <c r="K5579" s="1">
        <v>100941.57</v>
      </c>
      <c r="L5579">
        <v>0</v>
      </c>
      <c r="M5579">
        <v>15</v>
      </c>
      <c r="N5579">
        <v>732</v>
      </c>
      <c r="O5579">
        <v>5</v>
      </c>
      <c r="P5579">
        <v>46</v>
      </c>
      <c r="Q5579">
        <v>0.33333333333333331</v>
      </c>
      <c r="R5579">
        <v>10980</v>
      </c>
      <c r="S5579" t="str" cm="1">
        <f t="array" ref="S5579">_xlfn.IFS(E5582&lt;30,"18-29",E5582&lt;45,"30-44",TRUE,"45+")</f>
        <v>30-44</v>
      </c>
      <c r="T5579" t="str" cm="1">
        <f t="array" ref="T5579">_xlfn.IFS(F5579&lt;=2,"0-2 Years",F5579&lt;=5,"3-5 Years",F5579&lt;=8,"6-8 Years",TRUE,"9-10 Years")</f>
        <v>3-5 Years</v>
      </c>
      <c r="U5579" t="str" cm="1">
        <f t="array" ref="U5579">_xlfn.IFS(P5579&gt;60,"High Risk",P5579&gt;30,"Medium Risk",TRUE,"Low Risk")</f>
        <v>Medium Risk</v>
      </c>
      <c r="V5579">
        <f t="shared" si="87"/>
        <v>6</v>
      </c>
    </row>
    <row r="5580" spans="1:22" x14ac:dyDescent="0.2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 s="2">
        <v>0</v>
      </c>
      <c r="H5580">
        <v>2</v>
      </c>
      <c r="I5580">
        <v>1</v>
      </c>
      <c r="J5580">
        <v>0</v>
      </c>
      <c r="K5580" s="1">
        <v>110230.39999999999</v>
      </c>
      <c r="L5580">
        <v>0</v>
      </c>
      <c r="M5580">
        <v>9</v>
      </c>
      <c r="N5580">
        <v>1571</v>
      </c>
      <c r="O5580">
        <v>4</v>
      </c>
      <c r="P5580">
        <v>143</v>
      </c>
      <c r="Q5580">
        <v>0.44444444444444442</v>
      </c>
      <c r="R5580">
        <v>14139</v>
      </c>
      <c r="S5580" t="str" cm="1">
        <f t="array" ref="S5580">_xlfn.IFS(E5583&lt;30,"18-29",E5583&lt;45,"30-44",TRUE,"45+")</f>
        <v>45+</v>
      </c>
      <c r="T5580" t="str" cm="1">
        <f t="array" ref="T5580">_xlfn.IFS(F5580&lt;=2,"0-2 Years",F5580&lt;=5,"3-5 Years",F5580&lt;=8,"6-8 Years",TRUE,"9-10 Years")</f>
        <v>3-5 Years</v>
      </c>
      <c r="U5580" t="str" cm="1">
        <f t="array" ref="U5580">_xlfn.IFS(P5580&gt;60,"High Risk",P5580&gt;30,"Medium Risk",TRUE,"Low Risk")</f>
        <v>High Risk</v>
      </c>
      <c r="V5580">
        <f t="shared" si="87"/>
        <v>7</v>
      </c>
    </row>
    <row r="5581" spans="1:22" x14ac:dyDescent="0.2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 s="2">
        <v>0</v>
      </c>
      <c r="H5581">
        <v>2</v>
      </c>
      <c r="I5581">
        <v>0</v>
      </c>
      <c r="J5581">
        <v>0</v>
      </c>
      <c r="K5581" s="1">
        <v>142331.85</v>
      </c>
      <c r="L5581">
        <v>0</v>
      </c>
      <c r="M5581">
        <v>22</v>
      </c>
      <c r="N5581">
        <v>2866</v>
      </c>
      <c r="O5581">
        <v>6</v>
      </c>
      <c r="P5581">
        <v>17</v>
      </c>
      <c r="Q5581">
        <v>0.27272727272727271</v>
      </c>
      <c r="R5581">
        <v>63052</v>
      </c>
      <c r="S5581" t="str" cm="1">
        <f t="array" ref="S5581">_xlfn.IFS(E5584&lt;30,"18-29",E5584&lt;45,"30-44",TRUE,"45+")</f>
        <v>30-44</v>
      </c>
      <c r="T5581" t="str" cm="1">
        <f t="array" ref="T5581">_xlfn.IFS(F5581&lt;=2,"0-2 Years",F5581&lt;=5,"3-5 Years",F5581&lt;=8,"6-8 Years",TRUE,"9-10 Years")</f>
        <v>6-8 Years</v>
      </c>
      <c r="U5581" t="str" cm="1">
        <f t="array" ref="U5581">_xlfn.IFS(P5581&gt;60,"High Risk",P5581&gt;30,"Medium Risk",TRUE,"Low Risk")</f>
        <v>Low Risk</v>
      </c>
      <c r="V5581">
        <f t="shared" si="87"/>
        <v>6</v>
      </c>
    </row>
    <row r="5582" spans="1:22" x14ac:dyDescent="0.2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 s="2">
        <v>0</v>
      </c>
      <c r="H5582">
        <v>2</v>
      </c>
      <c r="I5582">
        <v>1</v>
      </c>
      <c r="J5582">
        <v>0</v>
      </c>
      <c r="K5582" s="1">
        <v>199099.51</v>
      </c>
      <c r="L5582">
        <v>0</v>
      </c>
      <c r="M5582">
        <v>27</v>
      </c>
      <c r="N5582">
        <v>1779</v>
      </c>
      <c r="O5582">
        <v>4</v>
      </c>
      <c r="P5582">
        <v>81</v>
      </c>
      <c r="Q5582">
        <v>0.14814814814814814</v>
      </c>
      <c r="R5582">
        <v>48033</v>
      </c>
      <c r="S5582" t="str" cm="1">
        <f t="array" ref="S5582">_xlfn.IFS(E5585&lt;30,"18-29",E5585&lt;45,"30-44",TRUE,"45+")</f>
        <v>30-44</v>
      </c>
      <c r="T5582" t="str" cm="1">
        <f t="array" ref="T5582">_xlfn.IFS(F5582&lt;=2,"0-2 Years",F5582&lt;=5,"3-5 Years",F5582&lt;=8,"6-8 Years",TRUE,"9-10 Years")</f>
        <v>0-2 Years</v>
      </c>
      <c r="U5582" t="str" cm="1">
        <f t="array" ref="U5582">_xlfn.IFS(P5582&gt;60,"High Risk",P5582&gt;30,"Medium Risk",TRUE,"Low Risk")</f>
        <v>High Risk</v>
      </c>
      <c r="V5582">
        <f t="shared" si="87"/>
        <v>7</v>
      </c>
    </row>
    <row r="5583" spans="1:22" hidden="1" x14ac:dyDescent="0.2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 s="2">
        <v>0</v>
      </c>
      <c r="H5583">
        <v>2</v>
      </c>
      <c r="I5583">
        <v>1</v>
      </c>
      <c r="J5583">
        <v>1</v>
      </c>
      <c r="K5583" s="1">
        <v>85890.16</v>
      </c>
      <c r="L5583">
        <v>0</v>
      </c>
      <c r="M5583">
        <v>3</v>
      </c>
      <c r="N5583">
        <v>101</v>
      </c>
      <c r="O5583">
        <v>9</v>
      </c>
      <c r="P5583">
        <v>27</v>
      </c>
      <c r="Q5583">
        <v>1</v>
      </c>
      <c r="R5583">
        <v>303</v>
      </c>
      <c r="S5583" t="str" cm="1">
        <f t="array" ref="S5583">_xlfn.IFS(E5586&lt;30,"18-29",E5586&lt;45,"30-44",TRUE,"45+")</f>
        <v>30-44</v>
      </c>
      <c r="T5583" t="str" cm="1">
        <f t="array" ref="T5583">_xlfn.IFS(F5583&lt;=2,"0-2 Years",F5583&lt;=5,"3-5 Years",F5583&lt;=8,"6-8 Years",TRUE,"9-10 Years")</f>
        <v>3-5 Years</v>
      </c>
      <c r="U5583" t="str" cm="1">
        <f t="array" ref="U5583">_xlfn.IFS(P5583&gt;60,"High Risk",P5583&gt;30,"Medium Risk",TRUE,"Low Risk")</f>
        <v>Low Risk</v>
      </c>
      <c r="V5583">
        <f t="shared" si="87"/>
        <v>4</v>
      </c>
    </row>
    <row r="5584" spans="1:22" x14ac:dyDescent="0.2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 s="2">
        <v>0</v>
      </c>
      <c r="H5584">
        <v>1</v>
      </c>
      <c r="I5584">
        <v>0</v>
      </c>
      <c r="J5584">
        <v>0</v>
      </c>
      <c r="K5584" s="1">
        <v>143938.26999999999</v>
      </c>
      <c r="L5584">
        <v>0</v>
      </c>
      <c r="M5584">
        <v>13</v>
      </c>
      <c r="N5584">
        <v>4276</v>
      </c>
      <c r="O5584">
        <v>9</v>
      </c>
      <c r="P5584">
        <v>162</v>
      </c>
      <c r="Q5584">
        <v>0.69230769230769229</v>
      </c>
      <c r="R5584">
        <v>55588</v>
      </c>
      <c r="S5584" t="str" cm="1">
        <f t="array" ref="S5584">_xlfn.IFS(E5587&lt;30,"18-29",E5587&lt;45,"30-44",TRUE,"45+")</f>
        <v>30-44</v>
      </c>
      <c r="T5584" t="str" cm="1">
        <f t="array" ref="T5584">_xlfn.IFS(F5584&lt;=2,"0-2 Years",F5584&lt;=5,"3-5 Years",F5584&lt;=8,"6-8 Years",TRUE,"9-10 Years")</f>
        <v>3-5 Years</v>
      </c>
      <c r="U5584" t="str" cm="1">
        <f t="array" ref="U5584">_xlfn.IFS(P5584&gt;60,"High Risk",P5584&gt;30,"Medium Risk",TRUE,"Low Risk")</f>
        <v>High Risk</v>
      </c>
      <c r="V5584">
        <f t="shared" si="87"/>
        <v>8</v>
      </c>
    </row>
    <row r="5585" spans="1:22" hidden="1" x14ac:dyDescent="0.2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 s="2">
        <v>0</v>
      </c>
      <c r="H5585">
        <v>2</v>
      </c>
      <c r="I5585">
        <v>0</v>
      </c>
      <c r="J5585">
        <v>1</v>
      </c>
      <c r="K5585" s="1">
        <v>131644.41</v>
      </c>
      <c r="L5585">
        <v>0</v>
      </c>
      <c r="M5585">
        <v>24</v>
      </c>
      <c r="N5585">
        <v>2531</v>
      </c>
      <c r="O5585">
        <v>7</v>
      </c>
      <c r="P5585">
        <v>7</v>
      </c>
      <c r="Q5585">
        <v>0.29166666666666669</v>
      </c>
      <c r="R5585">
        <v>60744</v>
      </c>
      <c r="S5585" t="str" cm="1">
        <f t="array" ref="S5585">_xlfn.IFS(E5588&lt;30,"18-29",E5588&lt;45,"30-44",TRUE,"45+")</f>
        <v>18-29</v>
      </c>
      <c r="T5585" t="str" cm="1">
        <f t="array" ref="T5585">_xlfn.IFS(F5585&lt;=2,"0-2 Years",F5585&lt;=5,"3-5 Years",F5585&lt;=8,"6-8 Years",TRUE,"9-10 Years")</f>
        <v>6-8 Years</v>
      </c>
      <c r="U5585" t="str" cm="1">
        <f t="array" ref="U5585">_xlfn.IFS(P5585&gt;60,"High Risk",P5585&gt;30,"Medium Risk",TRUE,"Low Risk")</f>
        <v>Low Risk</v>
      </c>
      <c r="V5585">
        <f t="shared" si="87"/>
        <v>3</v>
      </c>
    </row>
    <row r="5586" spans="1:22" x14ac:dyDescent="0.2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 s="2">
        <v>0</v>
      </c>
      <c r="H5586">
        <v>2</v>
      </c>
      <c r="I5586">
        <v>1</v>
      </c>
      <c r="J5586">
        <v>0</v>
      </c>
      <c r="K5586" s="1">
        <v>112395.98</v>
      </c>
      <c r="L5586">
        <v>0</v>
      </c>
      <c r="M5586">
        <v>4</v>
      </c>
      <c r="N5586">
        <v>809</v>
      </c>
      <c r="O5586">
        <v>6</v>
      </c>
      <c r="P5586">
        <v>31</v>
      </c>
      <c r="Q5586">
        <v>1</v>
      </c>
      <c r="R5586">
        <v>3236</v>
      </c>
      <c r="S5586" t="str" cm="1">
        <f t="array" ref="S5586">_xlfn.IFS(E5589&lt;30,"18-29",E5589&lt;45,"30-44",TRUE,"45+")</f>
        <v>30-44</v>
      </c>
      <c r="T5586" t="str" cm="1">
        <f t="array" ref="T5586">_xlfn.IFS(F5586&lt;=2,"0-2 Years",F5586&lt;=5,"3-5 Years",F5586&lt;=8,"6-8 Years",TRUE,"9-10 Years")</f>
        <v>9-10 Years</v>
      </c>
      <c r="U5586" t="str" cm="1">
        <f t="array" ref="U5586">_xlfn.IFS(P5586&gt;60,"High Risk",P5586&gt;30,"Medium Risk",TRUE,"Low Risk")</f>
        <v>Medium Risk</v>
      </c>
      <c r="V5586">
        <f t="shared" si="87"/>
        <v>6</v>
      </c>
    </row>
    <row r="5587" spans="1:22" hidden="1" x14ac:dyDescent="0.2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 s="2">
        <v>135559.79999999999</v>
      </c>
      <c r="H5587">
        <v>2</v>
      </c>
      <c r="I5587">
        <v>1</v>
      </c>
      <c r="J5587">
        <v>1</v>
      </c>
      <c r="K5587" s="1">
        <v>71856.3</v>
      </c>
      <c r="L5587">
        <v>0</v>
      </c>
      <c r="M5587">
        <v>16</v>
      </c>
      <c r="N5587">
        <v>4996</v>
      </c>
      <c r="O5587">
        <v>5</v>
      </c>
      <c r="P5587">
        <v>129</v>
      </c>
      <c r="Q5587">
        <v>0.3125</v>
      </c>
      <c r="R5587">
        <v>79936</v>
      </c>
      <c r="S5587" t="str" cm="1">
        <f t="array" ref="S5587">_xlfn.IFS(E5590&lt;30,"18-29",E5590&lt;45,"30-44",TRUE,"45+")</f>
        <v>30-44</v>
      </c>
      <c r="T5587" t="str" cm="1">
        <f t="array" ref="T5587">_xlfn.IFS(F5587&lt;=2,"0-2 Years",F5587&lt;=5,"3-5 Years",F5587&lt;=8,"6-8 Years",TRUE,"9-10 Years")</f>
        <v>0-2 Years</v>
      </c>
      <c r="U5587" t="str" cm="1">
        <f t="array" ref="U5587">_xlfn.IFS(P5587&gt;60,"High Risk",P5587&gt;30,"Medium Risk",TRUE,"Low Risk")</f>
        <v>High Risk</v>
      </c>
      <c r="V5587">
        <f t="shared" si="87"/>
        <v>1</v>
      </c>
    </row>
    <row r="5588" spans="1:22" hidden="1" x14ac:dyDescent="0.2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 s="2">
        <v>150355.35</v>
      </c>
      <c r="H5588">
        <v>2</v>
      </c>
      <c r="I5588">
        <v>1</v>
      </c>
      <c r="J5588">
        <v>1</v>
      </c>
      <c r="K5588" s="1">
        <v>35770.839999999997</v>
      </c>
      <c r="L5588">
        <v>0</v>
      </c>
      <c r="M5588">
        <v>8</v>
      </c>
      <c r="N5588">
        <v>3393</v>
      </c>
      <c r="O5588">
        <v>6</v>
      </c>
      <c r="P5588">
        <v>94</v>
      </c>
      <c r="Q5588">
        <v>0.75</v>
      </c>
      <c r="R5588">
        <v>27144</v>
      </c>
      <c r="S5588" t="str" cm="1">
        <f t="array" ref="S5588">_xlfn.IFS(E5591&lt;30,"18-29",E5591&lt;45,"30-44",TRUE,"45+")</f>
        <v>30-44</v>
      </c>
      <c r="T5588" t="str" cm="1">
        <f t="array" ref="T5588">_xlfn.IFS(F5588&lt;=2,"0-2 Years",F5588&lt;=5,"3-5 Years",F5588&lt;=8,"6-8 Years",TRUE,"9-10 Years")</f>
        <v>0-2 Years</v>
      </c>
      <c r="U5588" t="str" cm="1">
        <f t="array" ref="U5588">_xlfn.IFS(P5588&gt;60,"High Risk",P5588&gt;30,"Medium Risk",TRUE,"Low Risk")</f>
        <v>High Risk</v>
      </c>
      <c r="V5588">
        <f t="shared" si="87"/>
        <v>1</v>
      </c>
    </row>
    <row r="5589" spans="1:22" hidden="1" x14ac:dyDescent="0.2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 s="2">
        <v>0</v>
      </c>
      <c r="H5589">
        <v>2</v>
      </c>
      <c r="I5589">
        <v>1</v>
      </c>
      <c r="J5589">
        <v>1</v>
      </c>
      <c r="K5589" s="1">
        <v>124364.63</v>
      </c>
      <c r="L5589">
        <v>0</v>
      </c>
      <c r="M5589">
        <v>4</v>
      </c>
      <c r="N5589">
        <v>1749</v>
      </c>
      <c r="O5589">
        <v>2</v>
      </c>
      <c r="P5589">
        <v>118</v>
      </c>
      <c r="Q5589">
        <v>0.5</v>
      </c>
      <c r="R5589">
        <v>6996</v>
      </c>
      <c r="S5589" t="str" cm="1">
        <f t="array" ref="S5589">_xlfn.IFS(E5592&lt;30,"18-29",E5592&lt;45,"30-44",TRUE,"45+")</f>
        <v>18-29</v>
      </c>
      <c r="T5589" t="str" cm="1">
        <f t="array" ref="T5589">_xlfn.IFS(F5589&lt;=2,"0-2 Years",F5589&lt;=5,"3-5 Years",F5589&lt;=8,"6-8 Years",TRUE,"9-10 Years")</f>
        <v>0-2 Years</v>
      </c>
      <c r="U5589" t="str" cm="1">
        <f t="array" ref="U5589">_xlfn.IFS(P5589&gt;60,"High Risk",P5589&gt;30,"Medium Risk",TRUE,"Low Risk")</f>
        <v>High Risk</v>
      </c>
      <c r="V5589">
        <f t="shared" si="87"/>
        <v>4</v>
      </c>
    </row>
    <row r="5590" spans="1:22" hidden="1" x14ac:dyDescent="0.2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 s="2">
        <v>133489.12</v>
      </c>
      <c r="H5590">
        <v>2</v>
      </c>
      <c r="I5590">
        <v>1</v>
      </c>
      <c r="J5590">
        <v>1</v>
      </c>
      <c r="K5590" s="1">
        <v>78101.289999999994</v>
      </c>
      <c r="L5590">
        <v>0</v>
      </c>
      <c r="M5590">
        <v>28</v>
      </c>
      <c r="N5590">
        <v>2579</v>
      </c>
      <c r="O5590">
        <v>10</v>
      </c>
      <c r="P5590">
        <v>167</v>
      </c>
      <c r="Q5590">
        <v>0.35714285714285715</v>
      </c>
      <c r="R5590">
        <v>72212</v>
      </c>
      <c r="S5590" t="str" cm="1">
        <f t="array" ref="S5590">_xlfn.IFS(E5593&lt;30,"18-29",E5593&lt;45,"30-44",TRUE,"45+")</f>
        <v>30-44</v>
      </c>
      <c r="T5590" t="str" cm="1">
        <f t="array" ref="T5590">_xlfn.IFS(F5590&lt;=2,"0-2 Years",F5590&lt;=5,"3-5 Years",F5590&lt;=8,"6-8 Years",TRUE,"9-10 Years")</f>
        <v>6-8 Years</v>
      </c>
      <c r="U5590" t="str" cm="1">
        <f t="array" ref="U5590">_xlfn.IFS(P5590&gt;60,"High Risk",P5590&gt;30,"Medium Risk",TRUE,"Low Risk")</f>
        <v>High Risk</v>
      </c>
      <c r="V5590">
        <f t="shared" si="87"/>
        <v>0</v>
      </c>
    </row>
    <row r="5591" spans="1:22" hidden="1" x14ac:dyDescent="0.2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 s="2">
        <v>105489.31</v>
      </c>
      <c r="H5591">
        <v>1</v>
      </c>
      <c r="I5591">
        <v>0</v>
      </c>
      <c r="J5591">
        <v>0</v>
      </c>
      <c r="K5591" s="1">
        <v>143096.49</v>
      </c>
      <c r="L5591">
        <v>1</v>
      </c>
      <c r="M5591">
        <v>14</v>
      </c>
      <c r="N5591">
        <v>2947</v>
      </c>
      <c r="O5591">
        <v>6</v>
      </c>
      <c r="P5591">
        <v>56</v>
      </c>
      <c r="Q5591">
        <v>0.42857142857142855</v>
      </c>
      <c r="R5591">
        <v>41258</v>
      </c>
      <c r="S5591" t="str" cm="1">
        <f t="array" ref="S5591">_xlfn.IFS(E5594&lt;30,"18-29",E5594&lt;45,"30-44",TRUE,"45+")</f>
        <v>18-29</v>
      </c>
      <c r="T5591" t="str" cm="1">
        <f t="array" ref="T5591">_xlfn.IFS(F5591&lt;=2,"0-2 Years",F5591&lt;=5,"3-5 Years",F5591&lt;=8,"6-8 Years",TRUE,"9-10 Years")</f>
        <v>9-10 Years</v>
      </c>
      <c r="U5591" t="str" cm="1">
        <f t="array" ref="U5591">_xlfn.IFS(P5591&gt;60,"High Risk",P5591&gt;30,"Medium Risk",TRUE,"Low Risk")</f>
        <v>Medium Risk</v>
      </c>
      <c r="V5591">
        <f t="shared" si="87"/>
        <v>5</v>
      </c>
    </row>
    <row r="5592" spans="1:22" hidden="1" x14ac:dyDescent="0.2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 s="2">
        <v>60205.2</v>
      </c>
      <c r="H5592">
        <v>2</v>
      </c>
      <c r="I5592">
        <v>1</v>
      </c>
      <c r="J5592">
        <v>0</v>
      </c>
      <c r="K5592" s="1">
        <v>14073.11</v>
      </c>
      <c r="L5592">
        <v>0</v>
      </c>
      <c r="M5592">
        <v>10</v>
      </c>
      <c r="N5592">
        <v>2228</v>
      </c>
      <c r="O5592">
        <v>9</v>
      </c>
      <c r="P5592">
        <v>105</v>
      </c>
      <c r="Q5592">
        <v>0.9</v>
      </c>
      <c r="R5592">
        <v>22280</v>
      </c>
      <c r="S5592" t="str" cm="1">
        <f t="array" ref="S5592">_xlfn.IFS(E5595&lt;30,"18-29",E5595&lt;45,"30-44",TRUE,"45+")</f>
        <v>45+</v>
      </c>
      <c r="T5592" t="str" cm="1">
        <f t="array" ref="T5592">_xlfn.IFS(F5592&lt;=2,"0-2 Years",F5592&lt;=5,"3-5 Years",F5592&lt;=8,"6-8 Years",TRUE,"9-10 Years")</f>
        <v>9-10 Years</v>
      </c>
      <c r="U5592" t="str" cm="1">
        <f t="array" ref="U5592">_xlfn.IFS(P5592&gt;60,"High Risk",P5592&gt;30,"Medium Risk",TRUE,"Low Risk")</f>
        <v>High Risk</v>
      </c>
      <c r="V5592">
        <f t="shared" si="87"/>
        <v>3</v>
      </c>
    </row>
    <row r="5593" spans="1:22" x14ac:dyDescent="0.2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 s="2">
        <v>0</v>
      </c>
      <c r="H5593">
        <v>2</v>
      </c>
      <c r="I5593">
        <v>1</v>
      </c>
      <c r="J5593">
        <v>0</v>
      </c>
      <c r="K5593" s="1">
        <v>47388.41</v>
      </c>
      <c r="L5593">
        <v>0</v>
      </c>
      <c r="M5593">
        <v>18</v>
      </c>
      <c r="N5593">
        <v>2865</v>
      </c>
      <c r="O5593">
        <v>4</v>
      </c>
      <c r="P5593">
        <v>86</v>
      </c>
      <c r="Q5593">
        <v>0.22222222222222221</v>
      </c>
      <c r="R5593">
        <v>51570</v>
      </c>
      <c r="S5593" t="str" cm="1">
        <f t="array" ref="S5593">_xlfn.IFS(E5596&lt;30,"18-29",E5596&lt;45,"30-44",TRUE,"45+")</f>
        <v>30-44</v>
      </c>
      <c r="T5593" t="str" cm="1">
        <f t="array" ref="T5593">_xlfn.IFS(F5593&lt;=2,"0-2 Years",F5593&lt;=5,"3-5 Years",F5593&lt;=8,"6-8 Years",TRUE,"9-10 Years")</f>
        <v>3-5 Years</v>
      </c>
      <c r="U5593" t="str" cm="1">
        <f t="array" ref="U5593">_xlfn.IFS(P5593&gt;60,"High Risk",P5593&gt;30,"Medium Risk",TRUE,"Low Risk")</f>
        <v>High Risk</v>
      </c>
      <c r="V5593">
        <f t="shared" si="87"/>
        <v>6</v>
      </c>
    </row>
    <row r="5594" spans="1:22" x14ac:dyDescent="0.2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 s="2">
        <v>0</v>
      </c>
      <c r="H5594">
        <v>2</v>
      </c>
      <c r="I5594">
        <v>0</v>
      </c>
      <c r="J5594">
        <v>0</v>
      </c>
      <c r="K5594" s="1">
        <v>72306.070000000007</v>
      </c>
      <c r="L5594">
        <v>0</v>
      </c>
      <c r="M5594">
        <v>30</v>
      </c>
      <c r="N5594">
        <v>262</v>
      </c>
      <c r="O5594">
        <v>2</v>
      </c>
      <c r="P5594">
        <v>99</v>
      </c>
      <c r="Q5594">
        <v>6.6666666666666666E-2</v>
      </c>
      <c r="R5594">
        <v>7860</v>
      </c>
      <c r="S5594" t="str" cm="1">
        <f t="array" ref="S5594">_xlfn.IFS(E5597&lt;30,"18-29",E5597&lt;45,"30-44",TRUE,"45+")</f>
        <v>30-44</v>
      </c>
      <c r="T5594" t="str" cm="1">
        <f t="array" ref="T5594">_xlfn.IFS(F5594&lt;=2,"0-2 Years",F5594&lt;=5,"3-5 Years",F5594&lt;=8,"6-8 Years",TRUE,"9-10 Years")</f>
        <v>6-8 Years</v>
      </c>
      <c r="U5594" t="str" cm="1">
        <f t="array" ref="U5594">_xlfn.IFS(P5594&gt;60,"High Risk",P5594&gt;30,"Medium Risk",TRUE,"Low Risk")</f>
        <v>High Risk</v>
      </c>
      <c r="V5594">
        <f t="shared" si="87"/>
        <v>6</v>
      </c>
    </row>
    <row r="5595" spans="1:22" x14ac:dyDescent="0.2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 s="2">
        <v>0</v>
      </c>
      <c r="H5595">
        <v>1</v>
      </c>
      <c r="I5595">
        <v>1</v>
      </c>
      <c r="J5595">
        <v>0</v>
      </c>
      <c r="K5595" s="1">
        <v>184839.7</v>
      </c>
      <c r="L5595">
        <v>1</v>
      </c>
      <c r="M5595">
        <v>23</v>
      </c>
      <c r="N5595">
        <v>2644</v>
      </c>
      <c r="O5595">
        <v>6</v>
      </c>
      <c r="P5595">
        <v>48</v>
      </c>
      <c r="Q5595">
        <v>0.2608695652173913</v>
      </c>
      <c r="R5595">
        <v>60812</v>
      </c>
      <c r="S5595" t="str" cm="1">
        <f t="array" ref="S5595">_xlfn.IFS(E5598&lt;30,"18-29",E5598&lt;45,"30-44",TRUE,"45+")</f>
        <v>30-44</v>
      </c>
      <c r="T5595" t="str" cm="1">
        <f t="array" ref="T5595">_xlfn.IFS(F5595&lt;=2,"0-2 Years",F5595&lt;=5,"3-5 Years",F5595&lt;=8,"6-8 Years",TRUE,"9-10 Years")</f>
        <v>6-8 Years</v>
      </c>
      <c r="U5595" t="str" cm="1">
        <f t="array" ref="U5595">_xlfn.IFS(P5595&gt;60,"High Risk",P5595&gt;30,"Medium Risk",TRUE,"Low Risk")</f>
        <v>Medium Risk</v>
      </c>
      <c r="V5595">
        <f t="shared" si="87"/>
        <v>9</v>
      </c>
    </row>
    <row r="5596" spans="1:22" hidden="1" x14ac:dyDescent="0.2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 s="2">
        <v>0</v>
      </c>
      <c r="H5596">
        <v>1</v>
      </c>
      <c r="I5596">
        <v>1</v>
      </c>
      <c r="J5596">
        <v>1</v>
      </c>
      <c r="K5596" s="1">
        <v>47886.44</v>
      </c>
      <c r="L5596">
        <v>0</v>
      </c>
      <c r="M5596">
        <v>19</v>
      </c>
      <c r="N5596">
        <v>2672</v>
      </c>
      <c r="O5596">
        <v>5</v>
      </c>
      <c r="P5596">
        <v>85</v>
      </c>
      <c r="Q5596">
        <v>0.26315789473684209</v>
      </c>
      <c r="R5596">
        <v>50768</v>
      </c>
      <c r="S5596" t="str" cm="1">
        <f t="array" ref="S5596">_xlfn.IFS(E5599&lt;30,"18-29",E5599&lt;45,"30-44",TRUE,"45+")</f>
        <v>30-44</v>
      </c>
      <c r="T5596" t="str" cm="1">
        <f t="array" ref="T5596">_xlfn.IFS(F5596&lt;=2,"0-2 Years",F5596&lt;=5,"3-5 Years",F5596&lt;=8,"6-8 Years",TRUE,"9-10 Years")</f>
        <v>6-8 Years</v>
      </c>
      <c r="U5596" t="str" cm="1">
        <f t="array" ref="U5596">_xlfn.IFS(P5596&gt;60,"High Risk",P5596&gt;30,"Medium Risk",TRUE,"Low Risk")</f>
        <v>High Risk</v>
      </c>
      <c r="V5596">
        <f t="shared" si="87"/>
        <v>5</v>
      </c>
    </row>
    <row r="5597" spans="1:22" hidden="1" x14ac:dyDescent="0.2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 s="2">
        <v>0</v>
      </c>
      <c r="H5597">
        <v>1</v>
      </c>
      <c r="I5597">
        <v>0</v>
      </c>
      <c r="J5597">
        <v>1</v>
      </c>
      <c r="K5597" s="1">
        <v>130474.03</v>
      </c>
      <c r="L5597">
        <v>0</v>
      </c>
      <c r="M5597">
        <v>21</v>
      </c>
      <c r="N5597">
        <v>2088</v>
      </c>
      <c r="O5597">
        <v>10</v>
      </c>
      <c r="P5597">
        <v>2</v>
      </c>
      <c r="Q5597">
        <v>0.47619047619047616</v>
      </c>
      <c r="R5597">
        <v>43848</v>
      </c>
      <c r="S5597" t="str" cm="1">
        <f t="array" ref="S5597">_xlfn.IFS(E5600&lt;30,"18-29",E5600&lt;45,"30-44",TRUE,"45+")</f>
        <v>45+</v>
      </c>
      <c r="T5597" t="str" cm="1">
        <f t="array" ref="T5597">_xlfn.IFS(F5597&lt;=2,"0-2 Years",F5597&lt;=5,"3-5 Years",F5597&lt;=8,"6-8 Years",TRUE,"9-10 Years")</f>
        <v>3-5 Years</v>
      </c>
      <c r="U5597" t="str" cm="1">
        <f t="array" ref="U5597">_xlfn.IFS(P5597&gt;60,"High Risk",P5597&gt;30,"Medium Risk",TRUE,"Low Risk")</f>
        <v>Low Risk</v>
      </c>
      <c r="V5597">
        <f t="shared" si="87"/>
        <v>5</v>
      </c>
    </row>
    <row r="5598" spans="1:22" hidden="1" x14ac:dyDescent="0.2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 s="2">
        <v>0</v>
      </c>
      <c r="H5598">
        <v>3</v>
      </c>
      <c r="I5598">
        <v>0</v>
      </c>
      <c r="J5598">
        <v>1</v>
      </c>
      <c r="K5598" s="1">
        <v>73181.39</v>
      </c>
      <c r="L5598">
        <v>1</v>
      </c>
      <c r="M5598">
        <v>29</v>
      </c>
      <c r="N5598">
        <v>4852</v>
      </c>
      <c r="O5598">
        <v>0</v>
      </c>
      <c r="P5598">
        <v>17</v>
      </c>
      <c r="Q5598">
        <v>0</v>
      </c>
      <c r="R5598">
        <v>140708</v>
      </c>
      <c r="S5598" t="str" cm="1">
        <f t="array" ref="S5598">_xlfn.IFS(E5601&lt;30,"18-29",E5601&lt;45,"30-44",TRUE,"45+")</f>
        <v>45+</v>
      </c>
      <c r="T5598" t="str" cm="1">
        <f t="array" ref="T5598">_xlfn.IFS(F5598&lt;=2,"0-2 Years",F5598&lt;=5,"3-5 Years",F5598&lt;=8,"6-8 Years",TRUE,"9-10 Years")</f>
        <v>9-10 Years</v>
      </c>
      <c r="U5598" t="str" cm="1">
        <f t="array" ref="U5598">_xlfn.IFS(P5598&gt;60,"High Risk",P5598&gt;30,"Medium Risk",TRUE,"Low Risk")</f>
        <v>Low Risk</v>
      </c>
      <c r="V5598">
        <f t="shared" si="87"/>
        <v>3</v>
      </c>
    </row>
    <row r="5599" spans="1:22" hidden="1" x14ac:dyDescent="0.2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 s="2">
        <v>112333.63</v>
      </c>
      <c r="H5599">
        <v>1</v>
      </c>
      <c r="I5599">
        <v>1</v>
      </c>
      <c r="J5599">
        <v>1</v>
      </c>
      <c r="K5599" s="1">
        <v>65706.86</v>
      </c>
      <c r="L5599">
        <v>0</v>
      </c>
      <c r="M5599">
        <v>30</v>
      </c>
      <c r="N5599">
        <v>336</v>
      </c>
      <c r="O5599">
        <v>7</v>
      </c>
      <c r="P5599">
        <v>68</v>
      </c>
      <c r="Q5599">
        <v>0.23333333333333334</v>
      </c>
      <c r="R5599">
        <v>10080</v>
      </c>
      <c r="S5599" t="str" cm="1">
        <f t="array" ref="S5599">_xlfn.IFS(E5602&lt;30,"18-29",E5602&lt;45,"30-44",TRUE,"45+")</f>
        <v>30-44</v>
      </c>
      <c r="T5599" t="str" cm="1">
        <f t="array" ref="T5599">_xlfn.IFS(F5599&lt;=2,"0-2 Years",F5599&lt;=5,"3-5 Years",F5599&lt;=8,"6-8 Years",TRUE,"9-10 Years")</f>
        <v>6-8 Years</v>
      </c>
      <c r="U5599" t="str" cm="1">
        <f t="array" ref="U5599">_xlfn.IFS(P5599&gt;60,"High Risk",P5599&gt;30,"Medium Risk",TRUE,"Low Risk")</f>
        <v>High Risk</v>
      </c>
      <c r="V5599">
        <f t="shared" si="87"/>
        <v>2</v>
      </c>
    </row>
    <row r="5600" spans="1:22" hidden="1" x14ac:dyDescent="0.2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 s="2">
        <v>116936.81</v>
      </c>
      <c r="H5600">
        <v>1</v>
      </c>
      <c r="I5600">
        <v>1</v>
      </c>
      <c r="J5600">
        <v>1</v>
      </c>
      <c r="K5600" s="1">
        <v>104379.36</v>
      </c>
      <c r="L5600">
        <v>0</v>
      </c>
      <c r="M5600">
        <v>8</v>
      </c>
      <c r="N5600">
        <v>4249</v>
      </c>
      <c r="O5600">
        <v>7</v>
      </c>
      <c r="P5600">
        <v>147</v>
      </c>
      <c r="Q5600">
        <v>0.875</v>
      </c>
      <c r="R5600">
        <v>33992</v>
      </c>
      <c r="S5600" t="str" cm="1">
        <f t="array" ref="S5600">_xlfn.IFS(E5603&lt;30,"18-29",E5603&lt;45,"30-44",TRUE,"45+")</f>
        <v>30-44</v>
      </c>
      <c r="T5600" t="str" cm="1">
        <f t="array" ref="T5600">_xlfn.IFS(F5600&lt;=2,"0-2 Years",F5600&lt;=5,"3-5 Years",F5600&lt;=8,"6-8 Years",TRUE,"9-10 Years")</f>
        <v>6-8 Years</v>
      </c>
      <c r="U5600" t="str" cm="1">
        <f t="array" ref="U5600">_xlfn.IFS(P5600&gt;60,"High Risk",P5600&gt;30,"Medium Risk",TRUE,"Low Risk")</f>
        <v>High Risk</v>
      </c>
      <c r="V5600">
        <f t="shared" si="87"/>
        <v>3</v>
      </c>
    </row>
    <row r="5601" spans="1:22" hidden="1" x14ac:dyDescent="0.2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 s="2">
        <v>117721.02</v>
      </c>
      <c r="H5601">
        <v>1</v>
      </c>
      <c r="I5601">
        <v>0</v>
      </c>
      <c r="J5601">
        <v>1</v>
      </c>
      <c r="K5601" s="1">
        <v>192146.63</v>
      </c>
      <c r="L5601">
        <v>1</v>
      </c>
      <c r="M5601">
        <v>9</v>
      </c>
      <c r="N5601">
        <v>1744</v>
      </c>
      <c r="O5601">
        <v>4</v>
      </c>
      <c r="P5601">
        <v>133</v>
      </c>
      <c r="Q5601">
        <v>0.44444444444444442</v>
      </c>
      <c r="R5601">
        <v>15696</v>
      </c>
      <c r="S5601" t="str" cm="1">
        <f t="array" ref="S5601">_xlfn.IFS(E5604&lt;30,"18-29",E5604&lt;45,"30-44",TRUE,"45+")</f>
        <v>45+</v>
      </c>
      <c r="T5601" t="str" cm="1">
        <f t="array" ref="T5601">_xlfn.IFS(F5601&lt;=2,"0-2 Years",F5601&lt;=5,"3-5 Years",F5601&lt;=8,"6-8 Years",TRUE,"9-10 Years")</f>
        <v>3-5 Years</v>
      </c>
      <c r="U5601" t="str" cm="1">
        <f t="array" ref="U5601">_xlfn.IFS(P5601&gt;60,"High Risk",P5601&gt;30,"Medium Risk",TRUE,"Low Risk")</f>
        <v>High Risk</v>
      </c>
      <c r="V5601">
        <f t="shared" si="87"/>
        <v>3</v>
      </c>
    </row>
    <row r="5602" spans="1:22" hidden="1" x14ac:dyDescent="0.2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 s="2">
        <v>165896.22</v>
      </c>
      <c r="H5602">
        <v>2</v>
      </c>
      <c r="I5602">
        <v>1</v>
      </c>
      <c r="J5602">
        <v>1</v>
      </c>
      <c r="K5602" s="1">
        <v>66977.679999999993</v>
      </c>
      <c r="L5602">
        <v>0</v>
      </c>
      <c r="M5602">
        <v>18</v>
      </c>
      <c r="N5602">
        <v>2880</v>
      </c>
      <c r="O5602">
        <v>3</v>
      </c>
      <c r="P5602">
        <v>79</v>
      </c>
      <c r="Q5602">
        <v>0.16666666666666666</v>
      </c>
      <c r="R5602">
        <v>51840</v>
      </c>
      <c r="S5602" t="str" cm="1">
        <f t="array" ref="S5602">_xlfn.IFS(E5605&lt;30,"18-29",E5605&lt;45,"30-44",TRUE,"45+")</f>
        <v>30-44</v>
      </c>
      <c r="T5602" t="str" cm="1">
        <f t="array" ref="T5602">_xlfn.IFS(F5602&lt;=2,"0-2 Years",F5602&lt;=5,"3-5 Years",F5602&lt;=8,"6-8 Years",TRUE,"9-10 Years")</f>
        <v>6-8 Years</v>
      </c>
      <c r="U5602" t="str" cm="1">
        <f t="array" ref="U5602">_xlfn.IFS(P5602&gt;60,"High Risk",P5602&gt;30,"Medium Risk",TRUE,"Low Risk")</f>
        <v>High Risk</v>
      </c>
      <c r="V5602">
        <f t="shared" si="87"/>
        <v>0</v>
      </c>
    </row>
    <row r="5603" spans="1:22" hidden="1" x14ac:dyDescent="0.2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 s="2">
        <v>153656.85</v>
      </c>
      <c r="H5603">
        <v>1</v>
      </c>
      <c r="I5603">
        <v>1</v>
      </c>
      <c r="J5603">
        <v>0</v>
      </c>
      <c r="K5603" s="1">
        <v>158742.81</v>
      </c>
      <c r="L5603">
        <v>0</v>
      </c>
      <c r="M5603">
        <v>7</v>
      </c>
      <c r="N5603">
        <v>1707</v>
      </c>
      <c r="O5603">
        <v>1</v>
      </c>
      <c r="P5603">
        <v>53</v>
      </c>
      <c r="Q5603">
        <v>0.14285714285714285</v>
      </c>
      <c r="R5603">
        <v>11949</v>
      </c>
      <c r="S5603" t="str" cm="1">
        <f t="array" ref="S5603">_xlfn.IFS(E5606&lt;30,"18-29",E5606&lt;45,"30-44",TRUE,"45+")</f>
        <v>45+</v>
      </c>
      <c r="T5603" t="str" cm="1">
        <f t="array" ref="T5603">_xlfn.IFS(F5603&lt;=2,"0-2 Years",F5603&lt;=5,"3-5 Years",F5603&lt;=8,"6-8 Years",TRUE,"9-10 Years")</f>
        <v>9-10 Years</v>
      </c>
      <c r="U5603" t="str" cm="1">
        <f t="array" ref="U5603">_xlfn.IFS(P5603&gt;60,"High Risk",P5603&gt;30,"Medium Risk",TRUE,"Low Risk")</f>
        <v>Medium Risk</v>
      </c>
      <c r="V5603">
        <f t="shared" si="87"/>
        <v>5</v>
      </c>
    </row>
    <row r="5604" spans="1:22" hidden="1" x14ac:dyDescent="0.2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 s="2">
        <v>94164</v>
      </c>
      <c r="H5604">
        <v>1</v>
      </c>
      <c r="I5604">
        <v>1</v>
      </c>
      <c r="J5604">
        <v>1</v>
      </c>
      <c r="K5604" s="1">
        <v>189414.74</v>
      </c>
      <c r="L5604">
        <v>0</v>
      </c>
      <c r="M5604">
        <v>13</v>
      </c>
      <c r="N5604">
        <v>2011</v>
      </c>
      <c r="O5604">
        <v>1</v>
      </c>
      <c r="P5604">
        <v>87</v>
      </c>
      <c r="Q5604">
        <v>7.6923076923076927E-2</v>
      </c>
      <c r="R5604">
        <v>26143</v>
      </c>
      <c r="S5604" t="str" cm="1">
        <f t="array" ref="S5604">_xlfn.IFS(E5607&lt;30,"18-29",E5607&lt;45,"30-44",TRUE,"45+")</f>
        <v>45+</v>
      </c>
      <c r="T5604" t="str" cm="1">
        <f t="array" ref="T5604">_xlfn.IFS(F5604&lt;=2,"0-2 Years",F5604&lt;=5,"3-5 Years",F5604&lt;=8,"6-8 Years",TRUE,"9-10 Years")</f>
        <v>0-2 Years</v>
      </c>
      <c r="U5604" t="str" cm="1">
        <f t="array" ref="U5604">_xlfn.IFS(P5604&gt;60,"High Risk",P5604&gt;30,"Medium Risk",TRUE,"Low Risk")</f>
        <v>High Risk</v>
      </c>
      <c r="V5604">
        <f t="shared" si="87"/>
        <v>4</v>
      </c>
    </row>
    <row r="5605" spans="1:22" x14ac:dyDescent="0.2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 s="2">
        <v>0</v>
      </c>
      <c r="H5605">
        <v>2</v>
      </c>
      <c r="I5605">
        <v>1</v>
      </c>
      <c r="J5605">
        <v>0</v>
      </c>
      <c r="K5605" s="1">
        <v>159130.32</v>
      </c>
      <c r="L5605">
        <v>0</v>
      </c>
      <c r="M5605">
        <v>29</v>
      </c>
      <c r="N5605">
        <v>1236</v>
      </c>
      <c r="O5605">
        <v>2</v>
      </c>
      <c r="P5605">
        <v>164</v>
      </c>
      <c r="Q5605">
        <v>6.8965517241379309E-2</v>
      </c>
      <c r="R5605">
        <v>35844</v>
      </c>
      <c r="S5605" t="str" cm="1">
        <f t="array" ref="S5605">_xlfn.IFS(E5608&lt;30,"18-29",E5608&lt;45,"30-44",TRUE,"45+")</f>
        <v>45+</v>
      </c>
      <c r="T5605" t="str" cm="1">
        <f t="array" ref="T5605">_xlfn.IFS(F5605&lt;=2,"0-2 Years",F5605&lt;=5,"3-5 Years",F5605&lt;=8,"6-8 Years",TRUE,"9-10 Years")</f>
        <v>0-2 Years</v>
      </c>
      <c r="U5605" t="str" cm="1">
        <f t="array" ref="U5605">_xlfn.IFS(P5605&gt;60,"High Risk",P5605&gt;30,"Medium Risk",TRUE,"Low Risk")</f>
        <v>High Risk</v>
      </c>
      <c r="V5605">
        <f t="shared" si="87"/>
        <v>7</v>
      </c>
    </row>
    <row r="5606" spans="1:22" x14ac:dyDescent="0.2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 s="2">
        <v>191808.73</v>
      </c>
      <c r="H5606">
        <v>1</v>
      </c>
      <c r="I5606">
        <v>0</v>
      </c>
      <c r="J5606">
        <v>0</v>
      </c>
      <c r="K5606" s="1">
        <v>97640.2</v>
      </c>
      <c r="L5606">
        <v>0</v>
      </c>
      <c r="M5606">
        <v>14</v>
      </c>
      <c r="N5606">
        <v>603</v>
      </c>
      <c r="O5606">
        <v>0</v>
      </c>
      <c r="P5606">
        <v>117</v>
      </c>
      <c r="Q5606">
        <v>0</v>
      </c>
      <c r="R5606">
        <v>8442</v>
      </c>
      <c r="S5606" t="str" cm="1">
        <f t="array" ref="S5606">_xlfn.IFS(E5609&lt;30,"18-29",E5609&lt;45,"30-44",TRUE,"45+")</f>
        <v>30-44</v>
      </c>
      <c r="T5606" t="str" cm="1">
        <f t="array" ref="T5606">_xlfn.IFS(F5606&lt;=2,"0-2 Years",F5606&lt;=5,"3-5 Years",F5606&lt;=8,"6-8 Years",TRUE,"9-10 Years")</f>
        <v>0-2 Years</v>
      </c>
      <c r="U5606" t="str" cm="1">
        <f t="array" ref="U5606">_xlfn.IFS(P5606&gt;60,"High Risk",P5606&gt;30,"Medium Risk",TRUE,"Low Risk")</f>
        <v>High Risk</v>
      </c>
      <c r="V5606">
        <f t="shared" si="87"/>
        <v>7</v>
      </c>
    </row>
    <row r="5607" spans="1:22" hidden="1" x14ac:dyDescent="0.2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 s="2">
        <v>152199.32999999999</v>
      </c>
      <c r="H5607">
        <v>1</v>
      </c>
      <c r="I5607">
        <v>1</v>
      </c>
      <c r="J5607">
        <v>1</v>
      </c>
      <c r="K5607" s="1">
        <v>86022.09</v>
      </c>
      <c r="L5607">
        <v>0</v>
      </c>
      <c r="M5607">
        <v>18</v>
      </c>
      <c r="N5607">
        <v>2383</v>
      </c>
      <c r="O5607">
        <v>7</v>
      </c>
      <c r="P5607">
        <v>171</v>
      </c>
      <c r="Q5607">
        <v>0.3888888888888889</v>
      </c>
      <c r="R5607">
        <v>42894</v>
      </c>
      <c r="S5607" t="str" cm="1">
        <f t="array" ref="S5607">_xlfn.IFS(E5610&lt;30,"18-29",E5610&lt;45,"30-44",TRUE,"45+")</f>
        <v>18-29</v>
      </c>
      <c r="T5607" t="str" cm="1">
        <f t="array" ref="T5607">_xlfn.IFS(F5607&lt;=2,"0-2 Years",F5607&lt;=5,"3-5 Years",F5607&lt;=8,"6-8 Years",TRUE,"9-10 Years")</f>
        <v>3-5 Years</v>
      </c>
      <c r="U5607" t="str" cm="1">
        <f t="array" ref="U5607">_xlfn.IFS(P5607&gt;60,"High Risk",P5607&gt;30,"Medium Risk",TRUE,"Low Risk")</f>
        <v>High Risk</v>
      </c>
      <c r="V5607">
        <f t="shared" si="87"/>
        <v>3</v>
      </c>
    </row>
    <row r="5608" spans="1:22" x14ac:dyDescent="0.2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 s="2">
        <v>125396.24</v>
      </c>
      <c r="H5608">
        <v>1</v>
      </c>
      <c r="I5608">
        <v>1</v>
      </c>
      <c r="J5608">
        <v>0</v>
      </c>
      <c r="K5608" s="1">
        <v>10014.719999999999</v>
      </c>
      <c r="L5608">
        <v>1</v>
      </c>
      <c r="M5608">
        <v>4</v>
      </c>
      <c r="N5608">
        <v>4083</v>
      </c>
      <c r="O5608">
        <v>6</v>
      </c>
      <c r="P5608">
        <v>98</v>
      </c>
      <c r="Q5608">
        <v>1</v>
      </c>
      <c r="R5608">
        <v>16332</v>
      </c>
      <c r="S5608" t="str" cm="1">
        <f t="array" ref="S5608">_xlfn.IFS(E5611&lt;30,"18-29",E5611&lt;45,"30-44",TRUE,"45+")</f>
        <v>30-44</v>
      </c>
      <c r="T5608" t="str" cm="1">
        <f t="array" ref="T5608">_xlfn.IFS(F5608&lt;=2,"0-2 Years",F5608&lt;=5,"3-5 Years",F5608&lt;=8,"6-8 Years",TRUE,"9-10 Years")</f>
        <v>6-8 Years</v>
      </c>
      <c r="U5608" t="str" cm="1">
        <f t="array" ref="U5608">_xlfn.IFS(P5608&gt;60,"High Risk",P5608&gt;30,"Medium Risk",TRUE,"Low Risk")</f>
        <v>High Risk</v>
      </c>
      <c r="V5608">
        <f t="shared" si="87"/>
        <v>6</v>
      </c>
    </row>
    <row r="5609" spans="1:22" hidden="1" x14ac:dyDescent="0.2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 s="2">
        <v>104405.54</v>
      </c>
      <c r="H5609">
        <v>3</v>
      </c>
      <c r="I5609">
        <v>1</v>
      </c>
      <c r="J5609">
        <v>0</v>
      </c>
      <c r="K5609" s="1">
        <v>17384.21</v>
      </c>
      <c r="L5609">
        <v>0</v>
      </c>
      <c r="M5609">
        <v>17</v>
      </c>
      <c r="N5609">
        <v>3123</v>
      </c>
      <c r="O5609">
        <v>5</v>
      </c>
      <c r="P5609">
        <v>124</v>
      </c>
      <c r="Q5609">
        <v>0.29411764705882354</v>
      </c>
      <c r="R5609">
        <v>53091</v>
      </c>
      <c r="S5609" t="str" cm="1">
        <f t="array" ref="S5609">_xlfn.IFS(E5612&lt;30,"18-29",E5612&lt;45,"30-44",TRUE,"45+")</f>
        <v>18-29</v>
      </c>
      <c r="T5609" t="str" cm="1">
        <f t="array" ref="T5609">_xlfn.IFS(F5609&lt;=2,"0-2 Years",F5609&lt;=5,"3-5 Years",F5609&lt;=8,"6-8 Years",TRUE,"9-10 Years")</f>
        <v>6-8 Years</v>
      </c>
      <c r="U5609" t="str" cm="1">
        <f t="array" ref="U5609">_xlfn.IFS(P5609&gt;60,"High Risk",P5609&gt;30,"Medium Risk",TRUE,"Low Risk")</f>
        <v>High Risk</v>
      </c>
      <c r="V5609">
        <f t="shared" si="87"/>
        <v>3</v>
      </c>
    </row>
    <row r="5610" spans="1:22" hidden="1" x14ac:dyDescent="0.2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 s="2">
        <v>133801.49</v>
      </c>
      <c r="H5610">
        <v>1</v>
      </c>
      <c r="I5610">
        <v>1</v>
      </c>
      <c r="J5610">
        <v>1</v>
      </c>
      <c r="K5610" s="1">
        <v>143315.57</v>
      </c>
      <c r="L5610">
        <v>0</v>
      </c>
      <c r="M5610">
        <v>18</v>
      </c>
      <c r="N5610">
        <v>161</v>
      </c>
      <c r="O5610">
        <v>8</v>
      </c>
      <c r="P5610">
        <v>85</v>
      </c>
      <c r="Q5610">
        <v>0.44444444444444442</v>
      </c>
      <c r="R5610">
        <v>2898</v>
      </c>
      <c r="S5610" t="str" cm="1">
        <f t="array" ref="S5610">_xlfn.IFS(E5613&lt;30,"18-29",E5613&lt;45,"30-44",TRUE,"45+")</f>
        <v>30-44</v>
      </c>
      <c r="T5610" t="str" cm="1">
        <f t="array" ref="T5610">_xlfn.IFS(F5610&lt;=2,"0-2 Years",F5610&lt;=5,"3-5 Years",F5610&lt;=8,"6-8 Years",TRUE,"9-10 Years")</f>
        <v>0-2 Years</v>
      </c>
      <c r="U5610" t="str" cm="1">
        <f t="array" ref="U5610">_xlfn.IFS(P5610&gt;60,"High Risk",P5610&gt;30,"Medium Risk",TRUE,"Low Risk")</f>
        <v>High Risk</v>
      </c>
      <c r="V5610">
        <f t="shared" si="87"/>
        <v>3</v>
      </c>
    </row>
    <row r="5611" spans="1:22" x14ac:dyDescent="0.2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 s="2">
        <v>0</v>
      </c>
      <c r="H5611">
        <v>3</v>
      </c>
      <c r="I5611">
        <v>1</v>
      </c>
      <c r="J5611">
        <v>0</v>
      </c>
      <c r="K5611" s="1">
        <v>31669.18</v>
      </c>
      <c r="L5611">
        <v>0</v>
      </c>
      <c r="M5611">
        <v>17</v>
      </c>
      <c r="N5611">
        <v>2679</v>
      </c>
      <c r="O5611">
        <v>2</v>
      </c>
      <c r="P5611">
        <v>108</v>
      </c>
      <c r="Q5611">
        <v>0.11764705882352941</v>
      </c>
      <c r="R5611">
        <v>45543</v>
      </c>
      <c r="S5611" t="str" cm="1">
        <f t="array" ref="S5611">_xlfn.IFS(E5614&lt;30,"18-29",E5614&lt;45,"30-44",TRUE,"45+")</f>
        <v>30-44</v>
      </c>
      <c r="T5611" t="str" cm="1">
        <f t="array" ref="T5611">_xlfn.IFS(F5611&lt;=2,"0-2 Years",F5611&lt;=5,"3-5 Years",F5611&lt;=8,"6-8 Years",TRUE,"9-10 Years")</f>
        <v>3-5 Years</v>
      </c>
      <c r="U5611" t="str" cm="1">
        <f t="array" ref="U5611">_xlfn.IFS(P5611&gt;60,"High Risk",P5611&gt;30,"Medium Risk",TRUE,"Low Risk")</f>
        <v>High Risk</v>
      </c>
      <c r="V5611">
        <f t="shared" si="87"/>
        <v>6</v>
      </c>
    </row>
    <row r="5612" spans="1:22" x14ac:dyDescent="0.2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 s="2">
        <v>0</v>
      </c>
      <c r="H5612">
        <v>2</v>
      </c>
      <c r="I5612">
        <v>0</v>
      </c>
      <c r="J5612">
        <v>0</v>
      </c>
      <c r="K5612" s="1">
        <v>12761.16</v>
      </c>
      <c r="L5612">
        <v>0</v>
      </c>
      <c r="M5612">
        <v>27</v>
      </c>
      <c r="N5612">
        <v>3656</v>
      </c>
      <c r="O5612">
        <v>6</v>
      </c>
      <c r="P5612">
        <v>120</v>
      </c>
      <c r="Q5612">
        <v>0.22222222222222221</v>
      </c>
      <c r="R5612">
        <v>98712</v>
      </c>
      <c r="S5612" t="str" cm="1">
        <f t="array" ref="S5612">_xlfn.IFS(E5615&lt;30,"18-29",E5615&lt;45,"30-44",TRUE,"45+")</f>
        <v>30-44</v>
      </c>
      <c r="T5612" t="str" cm="1">
        <f t="array" ref="T5612">_xlfn.IFS(F5612&lt;=2,"0-2 Years",F5612&lt;=5,"3-5 Years",F5612&lt;=8,"6-8 Years",TRUE,"9-10 Years")</f>
        <v>3-5 Years</v>
      </c>
      <c r="U5612" t="str" cm="1">
        <f t="array" ref="U5612">_xlfn.IFS(P5612&gt;60,"High Risk",P5612&gt;30,"Medium Risk",TRUE,"Low Risk")</f>
        <v>High Risk</v>
      </c>
      <c r="V5612">
        <f t="shared" si="87"/>
        <v>6</v>
      </c>
    </row>
    <row r="5613" spans="1:22" hidden="1" x14ac:dyDescent="0.2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 s="2">
        <v>100047.33</v>
      </c>
      <c r="H5613">
        <v>1</v>
      </c>
      <c r="I5613">
        <v>1</v>
      </c>
      <c r="J5613">
        <v>0</v>
      </c>
      <c r="K5613" s="1">
        <v>93429.95</v>
      </c>
      <c r="L5613">
        <v>0</v>
      </c>
      <c r="M5613">
        <v>13</v>
      </c>
      <c r="N5613">
        <v>3221</v>
      </c>
      <c r="O5613">
        <v>8</v>
      </c>
      <c r="P5613">
        <v>120</v>
      </c>
      <c r="Q5613">
        <v>0.61538461538461542</v>
      </c>
      <c r="R5613">
        <v>41873</v>
      </c>
      <c r="S5613" t="str" cm="1">
        <f t="array" ref="S5613">_xlfn.IFS(E5616&lt;30,"18-29",E5616&lt;45,"30-44",TRUE,"45+")</f>
        <v>45+</v>
      </c>
      <c r="T5613" t="str" cm="1">
        <f t="array" ref="T5613">_xlfn.IFS(F5613&lt;=2,"0-2 Years",F5613&lt;=5,"3-5 Years",F5613&lt;=8,"6-8 Years",TRUE,"9-10 Years")</f>
        <v>6-8 Years</v>
      </c>
      <c r="U5613" t="str" cm="1">
        <f t="array" ref="U5613">_xlfn.IFS(P5613&gt;60,"High Risk",P5613&gt;30,"Medium Risk",TRUE,"Low Risk")</f>
        <v>High Risk</v>
      </c>
      <c r="V5613">
        <f t="shared" si="87"/>
        <v>5</v>
      </c>
    </row>
    <row r="5614" spans="1:22" hidden="1" x14ac:dyDescent="0.2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 s="2">
        <v>109848.6</v>
      </c>
      <c r="H5614">
        <v>1</v>
      </c>
      <c r="I5614">
        <v>1</v>
      </c>
      <c r="J5614">
        <v>1</v>
      </c>
      <c r="K5614" s="1">
        <v>42012.55</v>
      </c>
      <c r="L5614">
        <v>0</v>
      </c>
      <c r="M5614">
        <v>12</v>
      </c>
      <c r="N5614">
        <v>268</v>
      </c>
      <c r="O5614">
        <v>1</v>
      </c>
      <c r="P5614">
        <v>134</v>
      </c>
      <c r="Q5614">
        <v>8.3333333333333329E-2</v>
      </c>
      <c r="R5614">
        <v>3216</v>
      </c>
      <c r="S5614" t="str" cm="1">
        <f t="array" ref="S5614">_xlfn.IFS(E5617&lt;30,"18-29",E5617&lt;45,"30-44",TRUE,"45+")</f>
        <v>18-29</v>
      </c>
      <c r="T5614" t="str" cm="1">
        <f t="array" ref="T5614">_xlfn.IFS(F5614&lt;=2,"0-2 Years",F5614&lt;=5,"3-5 Years",F5614&lt;=8,"6-8 Years",TRUE,"9-10 Years")</f>
        <v>0-2 Years</v>
      </c>
      <c r="U5614" t="str" cm="1">
        <f t="array" ref="U5614">_xlfn.IFS(P5614&gt;60,"High Risk",P5614&gt;30,"Medium Risk",TRUE,"Low Risk")</f>
        <v>High Risk</v>
      </c>
      <c r="V5614">
        <f t="shared" si="87"/>
        <v>3</v>
      </c>
    </row>
    <row r="5615" spans="1:22" hidden="1" x14ac:dyDescent="0.2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 s="2">
        <v>127849.38</v>
      </c>
      <c r="H5615">
        <v>1</v>
      </c>
      <c r="I5615">
        <v>1</v>
      </c>
      <c r="J5615">
        <v>0</v>
      </c>
      <c r="K5615" s="1">
        <v>15798.7</v>
      </c>
      <c r="L5615">
        <v>0</v>
      </c>
      <c r="M5615">
        <v>13</v>
      </c>
      <c r="N5615">
        <v>2433</v>
      </c>
      <c r="O5615">
        <v>8</v>
      </c>
      <c r="P5615">
        <v>20</v>
      </c>
      <c r="Q5615">
        <v>0.61538461538461542</v>
      </c>
      <c r="R5615">
        <v>31629</v>
      </c>
      <c r="S5615" t="str" cm="1">
        <f t="array" ref="S5615">_xlfn.IFS(E5618&lt;30,"18-29",E5618&lt;45,"30-44",TRUE,"45+")</f>
        <v>18-29</v>
      </c>
      <c r="T5615" t="str" cm="1">
        <f t="array" ref="T5615">_xlfn.IFS(F5615&lt;=2,"0-2 Years",F5615&lt;=5,"3-5 Years",F5615&lt;=8,"6-8 Years",TRUE,"9-10 Years")</f>
        <v>6-8 Years</v>
      </c>
      <c r="U5615" t="str" cm="1">
        <f t="array" ref="U5615">_xlfn.IFS(P5615&gt;60,"High Risk",P5615&gt;30,"Medium Risk",TRUE,"Low Risk")</f>
        <v>Low Risk</v>
      </c>
      <c r="V5615">
        <f t="shared" si="87"/>
        <v>5</v>
      </c>
    </row>
    <row r="5616" spans="1:22" hidden="1" x14ac:dyDescent="0.2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 s="2">
        <v>0</v>
      </c>
      <c r="H5616">
        <v>2</v>
      </c>
      <c r="I5616">
        <v>1</v>
      </c>
      <c r="J5616">
        <v>1</v>
      </c>
      <c r="K5616" s="1">
        <v>56408.14</v>
      </c>
      <c r="L5616">
        <v>0</v>
      </c>
      <c r="M5616">
        <v>24</v>
      </c>
      <c r="N5616">
        <v>3315</v>
      </c>
      <c r="O5616">
        <v>1</v>
      </c>
      <c r="P5616">
        <v>47</v>
      </c>
      <c r="Q5616">
        <v>4.1666666666666664E-2</v>
      </c>
      <c r="R5616">
        <v>79560</v>
      </c>
      <c r="S5616" t="str" cm="1">
        <f t="array" ref="S5616">_xlfn.IFS(E5619&lt;30,"18-29",E5619&lt;45,"30-44",TRUE,"45+")</f>
        <v>30-44</v>
      </c>
      <c r="T5616" t="str" cm="1">
        <f t="array" ref="T5616">_xlfn.IFS(F5616&lt;=2,"0-2 Years",F5616&lt;=5,"3-5 Years",F5616&lt;=8,"6-8 Years",TRUE,"9-10 Years")</f>
        <v>3-5 Years</v>
      </c>
      <c r="U5616" t="str" cm="1">
        <f t="array" ref="U5616">_xlfn.IFS(P5616&gt;60,"High Risk",P5616&gt;30,"Medium Risk",TRUE,"Low Risk")</f>
        <v>Medium Risk</v>
      </c>
      <c r="V5616">
        <f t="shared" si="87"/>
        <v>4</v>
      </c>
    </row>
    <row r="5617" spans="1:22" hidden="1" x14ac:dyDescent="0.2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 s="2">
        <v>95947.76</v>
      </c>
      <c r="H5617">
        <v>1</v>
      </c>
      <c r="I5617">
        <v>1</v>
      </c>
      <c r="J5617">
        <v>0</v>
      </c>
      <c r="K5617" s="1">
        <v>4696.4399999999996</v>
      </c>
      <c r="L5617">
        <v>0</v>
      </c>
      <c r="M5617">
        <v>23</v>
      </c>
      <c r="N5617">
        <v>3025</v>
      </c>
      <c r="O5617">
        <v>7</v>
      </c>
      <c r="P5617">
        <v>146</v>
      </c>
      <c r="Q5617">
        <v>0.30434782608695654</v>
      </c>
      <c r="R5617">
        <v>69575</v>
      </c>
      <c r="S5617" t="str" cm="1">
        <f t="array" ref="S5617">_xlfn.IFS(E5620&lt;30,"18-29",E5620&lt;45,"30-44",TRUE,"45+")</f>
        <v>30-44</v>
      </c>
      <c r="T5617" t="str" cm="1">
        <f t="array" ref="T5617">_xlfn.IFS(F5617&lt;=2,"0-2 Years",F5617&lt;=5,"3-5 Years",F5617&lt;=8,"6-8 Years",TRUE,"9-10 Years")</f>
        <v>6-8 Years</v>
      </c>
      <c r="U5617" t="str" cm="1">
        <f t="array" ref="U5617">_xlfn.IFS(P5617&gt;60,"High Risk",P5617&gt;30,"Medium Risk",TRUE,"Low Risk")</f>
        <v>High Risk</v>
      </c>
      <c r="V5617">
        <f t="shared" si="87"/>
        <v>5</v>
      </c>
    </row>
    <row r="5618" spans="1:22" hidden="1" x14ac:dyDescent="0.2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 s="2">
        <v>0</v>
      </c>
      <c r="H5618">
        <v>2</v>
      </c>
      <c r="I5618">
        <v>1</v>
      </c>
      <c r="J5618">
        <v>1</v>
      </c>
      <c r="K5618" s="1">
        <v>25042.1</v>
      </c>
      <c r="L5618">
        <v>0</v>
      </c>
      <c r="M5618">
        <v>18</v>
      </c>
      <c r="N5618">
        <v>4395</v>
      </c>
      <c r="O5618">
        <v>0</v>
      </c>
      <c r="P5618">
        <v>31</v>
      </c>
      <c r="Q5618">
        <v>0</v>
      </c>
      <c r="R5618">
        <v>79110</v>
      </c>
      <c r="S5618" t="str" cm="1">
        <f t="array" ref="S5618">_xlfn.IFS(E5621&lt;30,"18-29",E5621&lt;45,"30-44",TRUE,"45+")</f>
        <v>30-44</v>
      </c>
      <c r="T5618" t="str" cm="1">
        <f t="array" ref="T5618">_xlfn.IFS(F5618&lt;=2,"0-2 Years",F5618&lt;=5,"3-5 Years",F5618&lt;=8,"6-8 Years",TRUE,"9-10 Years")</f>
        <v>0-2 Years</v>
      </c>
      <c r="U5618" t="str" cm="1">
        <f t="array" ref="U5618">_xlfn.IFS(P5618&gt;60,"High Risk",P5618&gt;30,"Medium Risk",TRUE,"Low Risk")</f>
        <v>Medium Risk</v>
      </c>
      <c r="V5618">
        <f t="shared" si="87"/>
        <v>4</v>
      </c>
    </row>
    <row r="5619" spans="1:22" hidden="1" x14ac:dyDescent="0.2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 s="2">
        <v>137638.69</v>
      </c>
      <c r="H5619">
        <v>1</v>
      </c>
      <c r="I5619">
        <v>1</v>
      </c>
      <c r="J5619">
        <v>0</v>
      </c>
      <c r="K5619" s="1">
        <v>130442.08</v>
      </c>
      <c r="L5619">
        <v>1</v>
      </c>
      <c r="M5619">
        <v>26</v>
      </c>
      <c r="N5619">
        <v>3474</v>
      </c>
      <c r="O5619">
        <v>0</v>
      </c>
      <c r="P5619">
        <v>178</v>
      </c>
      <c r="Q5619">
        <v>0</v>
      </c>
      <c r="R5619">
        <v>90324</v>
      </c>
      <c r="S5619" t="str" cm="1">
        <f t="array" ref="S5619">_xlfn.IFS(E5622&lt;30,"18-29",E5622&lt;45,"30-44",TRUE,"45+")</f>
        <v>30-44</v>
      </c>
      <c r="T5619" t="str" cm="1">
        <f t="array" ref="T5619">_xlfn.IFS(F5619&lt;=2,"0-2 Years",F5619&lt;=5,"3-5 Years",F5619&lt;=8,"6-8 Years",TRUE,"9-10 Years")</f>
        <v>3-5 Years</v>
      </c>
      <c r="U5619" t="str" cm="1">
        <f t="array" ref="U5619">_xlfn.IFS(P5619&gt;60,"High Risk",P5619&gt;30,"Medium Risk",TRUE,"Low Risk")</f>
        <v>High Risk</v>
      </c>
      <c r="V5619">
        <f t="shared" si="87"/>
        <v>5</v>
      </c>
    </row>
    <row r="5620" spans="1:22" hidden="1" x14ac:dyDescent="0.2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 s="2">
        <v>0</v>
      </c>
      <c r="H5620">
        <v>1</v>
      </c>
      <c r="I5620">
        <v>1</v>
      </c>
      <c r="J5620">
        <v>1</v>
      </c>
      <c r="K5620" s="1">
        <v>136521.82</v>
      </c>
      <c r="L5620">
        <v>0</v>
      </c>
      <c r="M5620">
        <v>1</v>
      </c>
      <c r="N5620">
        <v>3301</v>
      </c>
      <c r="O5620">
        <v>1</v>
      </c>
      <c r="P5620">
        <v>77</v>
      </c>
      <c r="Q5620">
        <v>1</v>
      </c>
      <c r="R5620">
        <v>3301</v>
      </c>
      <c r="S5620" t="str" cm="1">
        <f t="array" ref="S5620">_xlfn.IFS(E5623&lt;30,"18-29",E5623&lt;45,"30-44",TRUE,"45+")</f>
        <v>30-44</v>
      </c>
      <c r="T5620" t="str" cm="1">
        <f t="array" ref="T5620">_xlfn.IFS(F5620&lt;=2,"0-2 Years",F5620&lt;=5,"3-5 Years",F5620&lt;=8,"6-8 Years",TRUE,"9-10 Years")</f>
        <v>9-10 Years</v>
      </c>
      <c r="U5620" t="str" cm="1">
        <f t="array" ref="U5620">_xlfn.IFS(P5620&gt;60,"High Risk",P5620&gt;30,"Medium Risk",TRUE,"Low Risk")</f>
        <v>High Risk</v>
      </c>
      <c r="V5620">
        <f t="shared" si="87"/>
        <v>5</v>
      </c>
    </row>
    <row r="5621" spans="1:22" hidden="1" x14ac:dyDescent="0.2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 s="2">
        <v>0</v>
      </c>
      <c r="H5621">
        <v>2</v>
      </c>
      <c r="I5621">
        <v>1</v>
      </c>
      <c r="J5621">
        <v>1</v>
      </c>
      <c r="K5621" s="1">
        <v>199108.88</v>
      </c>
      <c r="L5621">
        <v>0</v>
      </c>
      <c r="M5621">
        <v>25</v>
      </c>
      <c r="N5621">
        <v>3811</v>
      </c>
      <c r="O5621">
        <v>5</v>
      </c>
      <c r="P5621">
        <v>21</v>
      </c>
      <c r="Q5621">
        <v>0.2</v>
      </c>
      <c r="R5621">
        <v>95275</v>
      </c>
      <c r="S5621" t="str" cm="1">
        <f t="array" ref="S5621">_xlfn.IFS(E5624&lt;30,"18-29",E5624&lt;45,"30-44",TRUE,"45+")</f>
        <v>30-44</v>
      </c>
      <c r="T5621" t="str" cm="1">
        <f t="array" ref="T5621">_xlfn.IFS(F5621&lt;=2,"0-2 Years",F5621&lt;=5,"3-5 Years",F5621&lt;=8,"6-8 Years",TRUE,"9-10 Years")</f>
        <v>6-8 Years</v>
      </c>
      <c r="U5621" t="str" cm="1">
        <f t="array" ref="U5621">_xlfn.IFS(P5621&gt;60,"High Risk",P5621&gt;30,"Medium Risk",TRUE,"Low Risk")</f>
        <v>Low Risk</v>
      </c>
      <c r="V5621">
        <f t="shared" si="87"/>
        <v>3</v>
      </c>
    </row>
    <row r="5622" spans="1:22" x14ac:dyDescent="0.2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 s="2">
        <v>0</v>
      </c>
      <c r="H5622">
        <v>2</v>
      </c>
      <c r="I5622">
        <v>0</v>
      </c>
      <c r="J5622">
        <v>0</v>
      </c>
      <c r="K5622" s="1">
        <v>124596.63</v>
      </c>
      <c r="L5622">
        <v>0</v>
      </c>
      <c r="M5622">
        <v>3</v>
      </c>
      <c r="N5622">
        <v>1563</v>
      </c>
      <c r="O5622">
        <v>2</v>
      </c>
      <c r="P5622">
        <v>113</v>
      </c>
      <c r="Q5622">
        <v>0.66666666666666663</v>
      </c>
      <c r="R5622">
        <v>4689</v>
      </c>
      <c r="S5622" t="str" cm="1">
        <f t="array" ref="S5622">_xlfn.IFS(E5625&lt;30,"18-29",E5625&lt;45,"30-44",TRUE,"45+")</f>
        <v>30-44</v>
      </c>
      <c r="T5622" t="str" cm="1">
        <f t="array" ref="T5622">_xlfn.IFS(F5622&lt;=2,"0-2 Years",F5622&lt;=5,"3-5 Years",F5622&lt;=8,"6-8 Years",TRUE,"9-10 Years")</f>
        <v>6-8 Years</v>
      </c>
      <c r="U5622" t="str" cm="1">
        <f t="array" ref="U5622">_xlfn.IFS(P5622&gt;60,"High Risk",P5622&gt;30,"Medium Risk",TRUE,"Low Risk")</f>
        <v>High Risk</v>
      </c>
      <c r="V5622">
        <f t="shared" si="87"/>
        <v>6</v>
      </c>
    </row>
    <row r="5623" spans="1:22" x14ac:dyDescent="0.2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 s="2">
        <v>0</v>
      </c>
      <c r="H5623">
        <v>2</v>
      </c>
      <c r="I5623">
        <v>0</v>
      </c>
      <c r="J5623">
        <v>0</v>
      </c>
      <c r="K5623" s="1">
        <v>134394.78</v>
      </c>
      <c r="L5623">
        <v>0</v>
      </c>
      <c r="M5623">
        <v>25</v>
      </c>
      <c r="N5623">
        <v>856</v>
      </c>
      <c r="O5623">
        <v>9</v>
      </c>
      <c r="P5623">
        <v>128</v>
      </c>
      <c r="Q5623">
        <v>0.36</v>
      </c>
      <c r="R5623">
        <v>21400</v>
      </c>
      <c r="S5623" t="str" cm="1">
        <f t="array" ref="S5623">_xlfn.IFS(E5626&lt;30,"18-29",E5626&lt;45,"30-44",TRUE,"45+")</f>
        <v>45+</v>
      </c>
      <c r="T5623" t="str" cm="1">
        <f t="array" ref="T5623">_xlfn.IFS(F5623&lt;=2,"0-2 Years",F5623&lt;=5,"3-5 Years",F5623&lt;=8,"6-8 Years",TRUE,"9-10 Years")</f>
        <v>3-5 Years</v>
      </c>
      <c r="U5623" t="str" cm="1">
        <f t="array" ref="U5623">_xlfn.IFS(P5623&gt;60,"High Risk",P5623&gt;30,"Medium Risk",TRUE,"Low Risk")</f>
        <v>High Risk</v>
      </c>
      <c r="V5623">
        <f t="shared" si="87"/>
        <v>6</v>
      </c>
    </row>
    <row r="5624" spans="1:22" hidden="1" x14ac:dyDescent="0.2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 s="2">
        <v>89416.99</v>
      </c>
      <c r="H5624">
        <v>1</v>
      </c>
      <c r="I5624">
        <v>0</v>
      </c>
      <c r="J5624">
        <v>0</v>
      </c>
      <c r="K5624" s="1">
        <v>144275.39000000001</v>
      </c>
      <c r="L5624">
        <v>0</v>
      </c>
      <c r="M5624">
        <v>6</v>
      </c>
      <c r="N5624">
        <v>2725</v>
      </c>
      <c r="O5624">
        <v>6</v>
      </c>
      <c r="P5624">
        <v>49</v>
      </c>
      <c r="Q5624">
        <v>1</v>
      </c>
      <c r="R5624">
        <v>16350</v>
      </c>
      <c r="S5624" t="str" cm="1">
        <f t="array" ref="S5624">_xlfn.IFS(E5627&lt;30,"18-29",E5627&lt;45,"30-44",TRUE,"45+")</f>
        <v>45+</v>
      </c>
      <c r="T5624" t="str" cm="1">
        <f t="array" ref="T5624">_xlfn.IFS(F5624&lt;=2,"0-2 Years",F5624&lt;=5,"3-5 Years",F5624&lt;=8,"6-8 Years",TRUE,"9-10 Years")</f>
        <v>9-10 Years</v>
      </c>
      <c r="U5624" t="str" cm="1">
        <f t="array" ref="U5624">_xlfn.IFS(P5624&gt;60,"High Risk",P5624&gt;30,"Medium Risk",TRUE,"Low Risk")</f>
        <v>Medium Risk</v>
      </c>
      <c r="V5624">
        <f t="shared" si="87"/>
        <v>5</v>
      </c>
    </row>
    <row r="5625" spans="1:22" hidden="1" x14ac:dyDescent="0.2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 s="2">
        <v>0</v>
      </c>
      <c r="H5625">
        <v>2</v>
      </c>
      <c r="I5625">
        <v>1</v>
      </c>
      <c r="J5625">
        <v>1</v>
      </c>
      <c r="K5625" s="1">
        <v>123410.23</v>
      </c>
      <c r="L5625">
        <v>0</v>
      </c>
      <c r="M5625">
        <v>23</v>
      </c>
      <c r="N5625">
        <v>4046</v>
      </c>
      <c r="O5625">
        <v>8</v>
      </c>
      <c r="P5625">
        <v>150</v>
      </c>
      <c r="Q5625">
        <v>0.34782608695652173</v>
      </c>
      <c r="R5625">
        <v>93058</v>
      </c>
      <c r="S5625" t="str" cm="1">
        <f t="array" ref="S5625">_xlfn.IFS(E5628&lt;30,"18-29",E5628&lt;45,"30-44",TRUE,"45+")</f>
        <v>30-44</v>
      </c>
      <c r="T5625" t="str" cm="1">
        <f t="array" ref="T5625">_xlfn.IFS(F5625&lt;=2,"0-2 Years",F5625&lt;=5,"3-5 Years",F5625&lt;=8,"6-8 Years",TRUE,"9-10 Years")</f>
        <v>6-8 Years</v>
      </c>
      <c r="U5625" t="str" cm="1">
        <f t="array" ref="U5625">_xlfn.IFS(P5625&gt;60,"High Risk",P5625&gt;30,"Medium Risk",TRUE,"Low Risk")</f>
        <v>High Risk</v>
      </c>
      <c r="V5625">
        <f t="shared" si="87"/>
        <v>3</v>
      </c>
    </row>
    <row r="5626" spans="1:22" x14ac:dyDescent="0.2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 s="2">
        <v>0</v>
      </c>
      <c r="H5626">
        <v>1</v>
      </c>
      <c r="I5626">
        <v>1</v>
      </c>
      <c r="J5626">
        <v>0</v>
      </c>
      <c r="K5626" s="1">
        <v>143298.06</v>
      </c>
      <c r="L5626">
        <v>0</v>
      </c>
      <c r="M5626">
        <v>29</v>
      </c>
      <c r="N5626">
        <v>241</v>
      </c>
      <c r="O5626">
        <v>4</v>
      </c>
      <c r="P5626">
        <v>148</v>
      </c>
      <c r="Q5626">
        <v>0.13793103448275862</v>
      </c>
      <c r="R5626">
        <v>6989</v>
      </c>
      <c r="S5626" t="str" cm="1">
        <f t="array" ref="S5626">_xlfn.IFS(E5629&lt;30,"18-29",E5629&lt;45,"30-44",TRUE,"45+")</f>
        <v>18-29</v>
      </c>
      <c r="T5626" t="str" cm="1">
        <f t="array" ref="T5626">_xlfn.IFS(F5626&lt;=2,"0-2 Years",F5626&lt;=5,"3-5 Years",F5626&lt;=8,"6-8 Years",TRUE,"9-10 Years")</f>
        <v>0-2 Years</v>
      </c>
      <c r="U5626" t="str" cm="1">
        <f t="array" ref="U5626">_xlfn.IFS(P5626&gt;60,"High Risk",P5626&gt;30,"Medium Risk",TRUE,"Low Risk")</f>
        <v>High Risk</v>
      </c>
      <c r="V5626">
        <f t="shared" si="87"/>
        <v>9</v>
      </c>
    </row>
    <row r="5627" spans="1:22" hidden="1" x14ac:dyDescent="0.2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 s="2">
        <v>143262.04</v>
      </c>
      <c r="H5627">
        <v>1</v>
      </c>
      <c r="I5627">
        <v>1</v>
      </c>
      <c r="J5627">
        <v>1</v>
      </c>
      <c r="K5627" s="1">
        <v>129562.74</v>
      </c>
      <c r="L5627">
        <v>0</v>
      </c>
      <c r="M5627">
        <v>18</v>
      </c>
      <c r="N5627">
        <v>2274</v>
      </c>
      <c r="O5627">
        <v>2</v>
      </c>
      <c r="P5627">
        <v>116</v>
      </c>
      <c r="Q5627">
        <v>0.1111111111111111</v>
      </c>
      <c r="R5627">
        <v>40932</v>
      </c>
      <c r="S5627" t="str" cm="1">
        <f t="array" ref="S5627">_xlfn.IFS(E5630&lt;30,"18-29",E5630&lt;45,"30-44",TRUE,"45+")</f>
        <v>30-44</v>
      </c>
      <c r="T5627" t="str" cm="1">
        <f t="array" ref="T5627">_xlfn.IFS(F5627&lt;=2,"0-2 Years",F5627&lt;=5,"3-5 Years",F5627&lt;=8,"6-8 Years",TRUE,"9-10 Years")</f>
        <v>6-8 Years</v>
      </c>
      <c r="U5627" t="str" cm="1">
        <f t="array" ref="U5627">_xlfn.IFS(P5627&gt;60,"High Risk",P5627&gt;30,"Medium Risk",TRUE,"Low Risk")</f>
        <v>High Risk</v>
      </c>
      <c r="V5627">
        <f t="shared" si="87"/>
        <v>3</v>
      </c>
    </row>
    <row r="5628" spans="1:22" hidden="1" x14ac:dyDescent="0.2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 s="2">
        <v>119656.45</v>
      </c>
      <c r="H5628">
        <v>2</v>
      </c>
      <c r="I5628">
        <v>1</v>
      </c>
      <c r="J5628">
        <v>1</v>
      </c>
      <c r="K5628" s="1">
        <v>4595.05</v>
      </c>
      <c r="L5628">
        <v>0</v>
      </c>
      <c r="M5628">
        <v>1</v>
      </c>
      <c r="N5628">
        <v>192</v>
      </c>
      <c r="O5628">
        <v>4</v>
      </c>
      <c r="P5628">
        <v>21</v>
      </c>
      <c r="Q5628">
        <v>1</v>
      </c>
      <c r="R5628">
        <v>192</v>
      </c>
      <c r="S5628" t="str" cm="1">
        <f t="array" ref="S5628">_xlfn.IFS(E5631&lt;30,"18-29",E5631&lt;45,"30-44",TRUE,"45+")</f>
        <v>18-29</v>
      </c>
      <c r="T5628" t="str" cm="1">
        <f t="array" ref="T5628">_xlfn.IFS(F5628&lt;=2,"0-2 Years",F5628&lt;=5,"3-5 Years",F5628&lt;=8,"6-8 Years",TRUE,"9-10 Years")</f>
        <v>6-8 Years</v>
      </c>
      <c r="U5628" t="str" cm="1">
        <f t="array" ref="U5628">_xlfn.IFS(P5628&gt;60,"High Risk",P5628&gt;30,"Medium Risk",TRUE,"Low Risk")</f>
        <v>Low Risk</v>
      </c>
      <c r="V5628">
        <f t="shared" si="87"/>
        <v>0</v>
      </c>
    </row>
    <row r="5629" spans="1:22" hidden="1" x14ac:dyDescent="0.2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 s="2">
        <v>132954.64000000001</v>
      </c>
      <c r="H5629">
        <v>1</v>
      </c>
      <c r="I5629">
        <v>1</v>
      </c>
      <c r="J5629">
        <v>1</v>
      </c>
      <c r="K5629" s="1">
        <v>146715.07</v>
      </c>
      <c r="L5629">
        <v>0</v>
      </c>
      <c r="M5629">
        <v>30</v>
      </c>
      <c r="N5629">
        <v>1716</v>
      </c>
      <c r="O5629">
        <v>2</v>
      </c>
      <c r="P5629">
        <v>153</v>
      </c>
      <c r="Q5629">
        <v>6.6666666666666666E-2</v>
      </c>
      <c r="R5629">
        <v>51480</v>
      </c>
      <c r="S5629" t="str" cm="1">
        <f t="array" ref="S5629">_xlfn.IFS(E5632&lt;30,"18-29",E5632&lt;45,"30-44",TRUE,"45+")</f>
        <v>30-44</v>
      </c>
      <c r="T5629" t="str" cm="1">
        <f t="array" ref="T5629">_xlfn.IFS(F5629&lt;=2,"0-2 Years",F5629&lt;=5,"3-5 Years",F5629&lt;=8,"6-8 Years",TRUE,"9-10 Years")</f>
        <v>3-5 Years</v>
      </c>
      <c r="U5629" t="str" cm="1">
        <f t="array" ref="U5629">_xlfn.IFS(P5629&gt;60,"High Risk",P5629&gt;30,"Medium Risk",TRUE,"Low Risk")</f>
        <v>High Risk</v>
      </c>
      <c r="V5629">
        <f t="shared" si="87"/>
        <v>2</v>
      </c>
    </row>
    <row r="5630" spans="1:22" hidden="1" x14ac:dyDescent="0.2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 s="2">
        <v>105206.7</v>
      </c>
      <c r="H5630">
        <v>2</v>
      </c>
      <c r="I5630">
        <v>1</v>
      </c>
      <c r="J5630">
        <v>1</v>
      </c>
      <c r="K5630" s="1">
        <v>163558.35999999999</v>
      </c>
      <c r="L5630">
        <v>0</v>
      </c>
      <c r="M5630">
        <v>17</v>
      </c>
      <c r="N5630">
        <v>212</v>
      </c>
      <c r="O5630">
        <v>4</v>
      </c>
      <c r="P5630">
        <v>20</v>
      </c>
      <c r="Q5630">
        <v>0.23529411764705882</v>
      </c>
      <c r="R5630">
        <v>3604</v>
      </c>
      <c r="S5630" t="str" cm="1">
        <f t="array" ref="S5630">_xlfn.IFS(E5633&lt;30,"18-29",E5633&lt;45,"30-44",TRUE,"45+")</f>
        <v>30-44</v>
      </c>
      <c r="T5630" t="str" cm="1">
        <f t="array" ref="T5630">_xlfn.IFS(F5630&lt;=2,"0-2 Years",F5630&lt;=5,"3-5 Years",F5630&lt;=8,"6-8 Years",TRUE,"9-10 Years")</f>
        <v>3-5 Years</v>
      </c>
      <c r="U5630" t="str" cm="1">
        <f t="array" ref="U5630">_xlfn.IFS(P5630&gt;60,"High Risk",P5630&gt;30,"Medium Risk",TRUE,"Low Risk")</f>
        <v>Low Risk</v>
      </c>
      <c r="V5630">
        <f t="shared" si="87"/>
        <v>0</v>
      </c>
    </row>
    <row r="5631" spans="1:22" x14ac:dyDescent="0.2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 s="2">
        <v>0</v>
      </c>
      <c r="H5631">
        <v>2</v>
      </c>
      <c r="I5631">
        <v>0</v>
      </c>
      <c r="J5631">
        <v>0</v>
      </c>
      <c r="K5631" s="1">
        <v>6947.09</v>
      </c>
      <c r="L5631">
        <v>0</v>
      </c>
      <c r="M5631">
        <v>18</v>
      </c>
      <c r="N5631">
        <v>3000</v>
      </c>
      <c r="O5631">
        <v>9</v>
      </c>
      <c r="P5631">
        <v>176</v>
      </c>
      <c r="Q5631">
        <v>0.5</v>
      </c>
      <c r="R5631">
        <v>54000</v>
      </c>
      <c r="S5631" t="str" cm="1">
        <f t="array" ref="S5631">_xlfn.IFS(E5634&lt;30,"18-29",E5634&lt;45,"30-44",TRUE,"45+")</f>
        <v>30-44</v>
      </c>
      <c r="T5631" t="str" cm="1">
        <f t="array" ref="T5631">_xlfn.IFS(F5631&lt;=2,"0-2 Years",F5631&lt;=5,"3-5 Years",F5631&lt;=8,"6-8 Years",TRUE,"9-10 Years")</f>
        <v>3-5 Years</v>
      </c>
      <c r="U5631" t="str" cm="1">
        <f t="array" ref="U5631">_xlfn.IFS(P5631&gt;60,"High Risk",P5631&gt;30,"Medium Risk",TRUE,"Low Risk")</f>
        <v>High Risk</v>
      </c>
      <c r="V5631">
        <f t="shared" si="87"/>
        <v>6</v>
      </c>
    </row>
    <row r="5632" spans="1:22" hidden="1" x14ac:dyDescent="0.2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 s="2">
        <v>83061.259999999995</v>
      </c>
      <c r="H5632">
        <v>2</v>
      </c>
      <c r="I5632">
        <v>1</v>
      </c>
      <c r="J5632">
        <v>0</v>
      </c>
      <c r="K5632" s="1">
        <v>9170.5400000000009</v>
      </c>
      <c r="L5632">
        <v>0</v>
      </c>
      <c r="M5632">
        <v>7</v>
      </c>
      <c r="N5632">
        <v>1461</v>
      </c>
      <c r="O5632">
        <v>10</v>
      </c>
      <c r="P5632">
        <v>165</v>
      </c>
      <c r="Q5632">
        <v>1</v>
      </c>
      <c r="R5632">
        <v>10227</v>
      </c>
      <c r="S5632" t="str" cm="1">
        <f t="array" ref="S5632">_xlfn.IFS(E5635&lt;30,"18-29",E5635&lt;45,"30-44",TRUE,"45+")</f>
        <v>18-29</v>
      </c>
      <c r="T5632" t="str" cm="1">
        <f t="array" ref="T5632">_xlfn.IFS(F5632&lt;=2,"0-2 Years",F5632&lt;=5,"3-5 Years",F5632&lt;=8,"6-8 Years",TRUE,"9-10 Years")</f>
        <v>9-10 Years</v>
      </c>
      <c r="U5632" t="str" cm="1">
        <f t="array" ref="U5632">_xlfn.IFS(P5632&gt;60,"High Risk",P5632&gt;30,"Medium Risk",TRUE,"Low Risk")</f>
        <v>High Risk</v>
      </c>
      <c r="V5632">
        <f t="shared" si="87"/>
        <v>3</v>
      </c>
    </row>
    <row r="5633" spans="1:22" hidden="1" x14ac:dyDescent="0.2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 s="2">
        <v>147650.68</v>
      </c>
      <c r="H5633">
        <v>1</v>
      </c>
      <c r="I5633">
        <v>1</v>
      </c>
      <c r="J5633">
        <v>1</v>
      </c>
      <c r="K5633" s="1">
        <v>199674.83</v>
      </c>
      <c r="L5633">
        <v>0</v>
      </c>
      <c r="M5633">
        <v>24</v>
      </c>
      <c r="N5633">
        <v>3368</v>
      </c>
      <c r="O5633">
        <v>10</v>
      </c>
      <c r="P5633">
        <v>133</v>
      </c>
      <c r="Q5633">
        <v>0.41666666666666669</v>
      </c>
      <c r="R5633">
        <v>80832</v>
      </c>
      <c r="S5633" t="str" cm="1">
        <f t="array" ref="S5633">_xlfn.IFS(E5636&lt;30,"18-29",E5636&lt;45,"30-44",TRUE,"45+")</f>
        <v>30-44</v>
      </c>
      <c r="T5633" t="str" cm="1">
        <f t="array" ref="T5633">_xlfn.IFS(F5633&lt;=2,"0-2 Years",F5633&lt;=5,"3-5 Years",F5633&lt;=8,"6-8 Years",TRUE,"9-10 Years")</f>
        <v>3-5 Years</v>
      </c>
      <c r="U5633" t="str" cm="1">
        <f t="array" ref="U5633">_xlfn.IFS(P5633&gt;60,"High Risk",P5633&gt;30,"Medium Risk",TRUE,"Low Risk")</f>
        <v>High Risk</v>
      </c>
      <c r="V5633">
        <f t="shared" si="87"/>
        <v>2</v>
      </c>
    </row>
    <row r="5634" spans="1:22" hidden="1" x14ac:dyDescent="0.2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 s="2">
        <v>73348.56</v>
      </c>
      <c r="H5634">
        <v>1</v>
      </c>
      <c r="I5634">
        <v>1</v>
      </c>
      <c r="J5634">
        <v>0</v>
      </c>
      <c r="K5634" s="1">
        <v>157166.79</v>
      </c>
      <c r="L5634">
        <v>1</v>
      </c>
      <c r="M5634">
        <v>16</v>
      </c>
      <c r="N5634">
        <v>2399</v>
      </c>
      <c r="O5634">
        <v>7</v>
      </c>
      <c r="P5634">
        <v>37</v>
      </c>
      <c r="Q5634">
        <v>0.4375</v>
      </c>
      <c r="R5634">
        <v>38384</v>
      </c>
      <c r="S5634" t="str" cm="1">
        <f t="array" ref="S5634">_xlfn.IFS(E5637&lt;30,"18-29",E5637&lt;45,"30-44",TRUE,"45+")</f>
        <v>18-29</v>
      </c>
      <c r="T5634" t="str" cm="1">
        <f t="array" ref="T5634">_xlfn.IFS(F5634&lt;=2,"0-2 Years",F5634&lt;=5,"3-5 Years",F5634&lt;=8,"6-8 Years",TRUE,"9-10 Years")</f>
        <v>3-5 Years</v>
      </c>
      <c r="U5634" t="str" cm="1">
        <f t="array" ref="U5634">_xlfn.IFS(P5634&gt;60,"High Risk",P5634&gt;30,"Medium Risk",TRUE,"Low Risk")</f>
        <v>Medium Risk</v>
      </c>
      <c r="V5634">
        <f t="shared" si="87"/>
        <v>5</v>
      </c>
    </row>
    <row r="5635" spans="1:22" x14ac:dyDescent="0.2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 s="2">
        <v>0</v>
      </c>
      <c r="H5635">
        <v>2</v>
      </c>
      <c r="I5635">
        <v>1</v>
      </c>
      <c r="J5635">
        <v>0</v>
      </c>
      <c r="K5635" s="1">
        <v>46072.52</v>
      </c>
      <c r="L5635">
        <v>0</v>
      </c>
      <c r="M5635">
        <v>3</v>
      </c>
      <c r="N5635">
        <v>3406</v>
      </c>
      <c r="O5635">
        <v>6</v>
      </c>
      <c r="P5635">
        <v>137</v>
      </c>
      <c r="Q5635">
        <v>1</v>
      </c>
      <c r="R5635">
        <v>10218</v>
      </c>
      <c r="S5635" t="str" cm="1">
        <f t="array" ref="S5635">_xlfn.IFS(E5638&lt;30,"18-29",E5638&lt;45,"30-44",TRUE,"45+")</f>
        <v>30-44</v>
      </c>
      <c r="T5635" t="str" cm="1">
        <f t="array" ref="T5635">_xlfn.IFS(F5635&lt;=2,"0-2 Years",F5635&lt;=5,"3-5 Years",F5635&lt;=8,"6-8 Years",TRUE,"9-10 Years")</f>
        <v>0-2 Years</v>
      </c>
      <c r="U5635" t="str" cm="1">
        <f t="array" ref="U5635">_xlfn.IFS(P5635&gt;60,"High Risk",P5635&gt;30,"Medium Risk",TRUE,"Low Risk")</f>
        <v>High Risk</v>
      </c>
      <c r="V5635">
        <f t="shared" ref="V5635:V5698" si="88">IF(J5635=0,3,0)+IF(G5635=0,3,0)+IF(H5635=1,2,0)+IF(E5635&gt;45,1,0)+IF(F5635&lt;3,1,0)</f>
        <v>7</v>
      </c>
    </row>
    <row r="5636" spans="1:22" x14ac:dyDescent="0.2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 s="2">
        <v>0</v>
      </c>
      <c r="H5636">
        <v>2</v>
      </c>
      <c r="I5636">
        <v>0</v>
      </c>
      <c r="J5636">
        <v>0</v>
      </c>
      <c r="K5636" s="1">
        <v>3524.69</v>
      </c>
      <c r="L5636">
        <v>0</v>
      </c>
      <c r="M5636">
        <v>1</v>
      </c>
      <c r="N5636">
        <v>2235</v>
      </c>
      <c r="O5636">
        <v>10</v>
      </c>
      <c r="P5636">
        <v>48</v>
      </c>
      <c r="Q5636">
        <v>1</v>
      </c>
      <c r="R5636">
        <v>2235</v>
      </c>
      <c r="S5636" t="str" cm="1">
        <f t="array" ref="S5636">_xlfn.IFS(E5639&lt;30,"18-29",E5639&lt;45,"30-44",TRUE,"45+")</f>
        <v>18-29</v>
      </c>
      <c r="T5636" t="str" cm="1">
        <f t="array" ref="T5636">_xlfn.IFS(F5636&lt;=2,"0-2 Years",F5636&lt;=5,"3-5 Years",F5636&lt;=8,"6-8 Years",TRUE,"9-10 Years")</f>
        <v>0-2 Years</v>
      </c>
      <c r="U5636" t="str" cm="1">
        <f t="array" ref="U5636">_xlfn.IFS(P5636&gt;60,"High Risk",P5636&gt;30,"Medium Risk",TRUE,"Low Risk")</f>
        <v>Medium Risk</v>
      </c>
      <c r="V5636">
        <f t="shared" si="88"/>
        <v>7</v>
      </c>
    </row>
    <row r="5637" spans="1:22" hidden="1" x14ac:dyDescent="0.2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 s="2">
        <v>116320.68</v>
      </c>
      <c r="H5637">
        <v>1</v>
      </c>
      <c r="I5637">
        <v>0</v>
      </c>
      <c r="J5637">
        <v>1</v>
      </c>
      <c r="K5637" s="1">
        <v>45563.94</v>
      </c>
      <c r="L5637">
        <v>0</v>
      </c>
      <c r="M5637">
        <v>4</v>
      </c>
      <c r="N5637">
        <v>282</v>
      </c>
      <c r="O5637">
        <v>1</v>
      </c>
      <c r="P5637">
        <v>152</v>
      </c>
      <c r="Q5637">
        <v>0.25</v>
      </c>
      <c r="R5637">
        <v>1128</v>
      </c>
      <c r="S5637" t="str" cm="1">
        <f t="array" ref="S5637">_xlfn.IFS(E5640&lt;30,"18-29",E5640&lt;45,"30-44",TRUE,"45+")</f>
        <v>30-44</v>
      </c>
      <c r="T5637" t="str" cm="1">
        <f t="array" ref="T5637">_xlfn.IFS(F5637&lt;=2,"0-2 Years",F5637&lt;=5,"3-5 Years",F5637&lt;=8,"6-8 Years",TRUE,"9-10 Years")</f>
        <v>0-2 Years</v>
      </c>
      <c r="U5637" t="str" cm="1">
        <f t="array" ref="U5637">_xlfn.IFS(P5637&gt;60,"High Risk",P5637&gt;30,"Medium Risk",TRUE,"Low Risk")</f>
        <v>High Risk</v>
      </c>
      <c r="V5637">
        <f t="shared" si="88"/>
        <v>3</v>
      </c>
    </row>
    <row r="5638" spans="1:22" hidden="1" x14ac:dyDescent="0.2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 s="2">
        <v>0</v>
      </c>
      <c r="H5638">
        <v>2</v>
      </c>
      <c r="I5638">
        <v>0</v>
      </c>
      <c r="J5638">
        <v>1</v>
      </c>
      <c r="K5638" s="1">
        <v>59103.13</v>
      </c>
      <c r="L5638">
        <v>0</v>
      </c>
      <c r="M5638">
        <v>20</v>
      </c>
      <c r="N5638">
        <v>4789</v>
      </c>
      <c r="O5638">
        <v>7</v>
      </c>
      <c r="P5638">
        <v>176</v>
      </c>
      <c r="Q5638">
        <v>0.35</v>
      </c>
      <c r="R5638">
        <v>95780</v>
      </c>
      <c r="S5638" t="str" cm="1">
        <f t="array" ref="S5638">_xlfn.IFS(E5641&lt;30,"18-29",E5641&lt;45,"30-44",TRUE,"45+")</f>
        <v>45+</v>
      </c>
      <c r="T5638" t="str" cm="1">
        <f t="array" ref="T5638">_xlfn.IFS(F5638&lt;=2,"0-2 Years",F5638&lt;=5,"3-5 Years",F5638&lt;=8,"6-8 Years",TRUE,"9-10 Years")</f>
        <v>3-5 Years</v>
      </c>
      <c r="U5638" t="str" cm="1">
        <f t="array" ref="U5638">_xlfn.IFS(P5638&gt;60,"High Risk",P5638&gt;30,"Medium Risk",TRUE,"Low Risk")</f>
        <v>High Risk</v>
      </c>
      <c r="V5638">
        <f t="shared" si="88"/>
        <v>3</v>
      </c>
    </row>
    <row r="5639" spans="1:22" hidden="1" x14ac:dyDescent="0.2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 s="2">
        <v>0</v>
      </c>
      <c r="H5639">
        <v>2</v>
      </c>
      <c r="I5639">
        <v>1</v>
      </c>
      <c r="J5639">
        <v>1</v>
      </c>
      <c r="K5639" s="1">
        <v>189558.44</v>
      </c>
      <c r="L5639">
        <v>0</v>
      </c>
      <c r="M5639">
        <v>15</v>
      </c>
      <c r="N5639">
        <v>1879</v>
      </c>
      <c r="O5639">
        <v>4</v>
      </c>
      <c r="P5639">
        <v>13</v>
      </c>
      <c r="Q5639">
        <v>0.26666666666666666</v>
      </c>
      <c r="R5639">
        <v>28185</v>
      </c>
      <c r="S5639" t="str" cm="1">
        <f t="array" ref="S5639">_xlfn.IFS(E5642&lt;30,"18-29",E5642&lt;45,"30-44",TRUE,"45+")</f>
        <v>18-29</v>
      </c>
      <c r="T5639" t="str" cm="1">
        <f t="array" ref="T5639">_xlfn.IFS(F5639&lt;=2,"0-2 Years",F5639&lt;=5,"3-5 Years",F5639&lt;=8,"6-8 Years",TRUE,"9-10 Years")</f>
        <v>6-8 Years</v>
      </c>
      <c r="U5639" t="str" cm="1">
        <f t="array" ref="U5639">_xlfn.IFS(P5639&gt;60,"High Risk",P5639&gt;30,"Medium Risk",TRUE,"Low Risk")</f>
        <v>Low Risk</v>
      </c>
      <c r="V5639">
        <f t="shared" si="88"/>
        <v>3</v>
      </c>
    </row>
    <row r="5640" spans="1:22" x14ac:dyDescent="0.2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 s="2">
        <v>0</v>
      </c>
      <c r="H5640">
        <v>2</v>
      </c>
      <c r="I5640">
        <v>0</v>
      </c>
      <c r="J5640">
        <v>0</v>
      </c>
      <c r="K5640" s="1">
        <v>45779.9</v>
      </c>
      <c r="L5640">
        <v>0</v>
      </c>
      <c r="M5640">
        <v>19</v>
      </c>
      <c r="N5640">
        <v>1655</v>
      </c>
      <c r="O5640">
        <v>10</v>
      </c>
      <c r="P5640">
        <v>6</v>
      </c>
      <c r="Q5640">
        <v>0.52631578947368418</v>
      </c>
      <c r="R5640">
        <v>31445</v>
      </c>
      <c r="S5640" t="str" cm="1">
        <f t="array" ref="S5640">_xlfn.IFS(E5643&lt;30,"18-29",E5643&lt;45,"30-44",TRUE,"45+")</f>
        <v>30-44</v>
      </c>
      <c r="T5640" t="str" cm="1">
        <f t="array" ref="T5640">_xlfn.IFS(F5640&lt;=2,"0-2 Years",F5640&lt;=5,"3-5 Years",F5640&lt;=8,"6-8 Years",TRUE,"9-10 Years")</f>
        <v>6-8 Years</v>
      </c>
      <c r="U5640" t="str" cm="1">
        <f t="array" ref="U5640">_xlfn.IFS(P5640&gt;60,"High Risk",P5640&gt;30,"Medium Risk",TRUE,"Low Risk")</f>
        <v>Low Risk</v>
      </c>
      <c r="V5640">
        <f t="shared" si="88"/>
        <v>6</v>
      </c>
    </row>
    <row r="5641" spans="1:22" hidden="1" x14ac:dyDescent="0.2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 s="2">
        <v>66250.710000000006</v>
      </c>
      <c r="H5641">
        <v>1</v>
      </c>
      <c r="I5641">
        <v>1</v>
      </c>
      <c r="J5641">
        <v>1</v>
      </c>
      <c r="K5641" s="1">
        <v>21859.06</v>
      </c>
      <c r="L5641">
        <v>0</v>
      </c>
      <c r="M5641">
        <v>29</v>
      </c>
      <c r="N5641">
        <v>727</v>
      </c>
      <c r="O5641">
        <v>9</v>
      </c>
      <c r="P5641">
        <v>40</v>
      </c>
      <c r="Q5641">
        <v>0.31034482758620691</v>
      </c>
      <c r="R5641">
        <v>21083</v>
      </c>
      <c r="S5641" t="str" cm="1">
        <f t="array" ref="S5641">_xlfn.IFS(E5644&lt;30,"18-29",E5644&lt;45,"30-44",TRUE,"45+")</f>
        <v>30-44</v>
      </c>
      <c r="T5641" t="str" cm="1">
        <f t="array" ref="T5641">_xlfn.IFS(F5641&lt;=2,"0-2 Years",F5641&lt;=5,"3-5 Years",F5641&lt;=8,"6-8 Years",TRUE,"9-10 Years")</f>
        <v>6-8 Years</v>
      </c>
      <c r="U5641" t="str" cm="1">
        <f t="array" ref="U5641">_xlfn.IFS(P5641&gt;60,"High Risk",P5641&gt;30,"Medium Risk",TRUE,"Low Risk")</f>
        <v>Medium Risk</v>
      </c>
      <c r="V5641">
        <f t="shared" si="88"/>
        <v>3</v>
      </c>
    </row>
    <row r="5642" spans="1:22" hidden="1" x14ac:dyDescent="0.2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 s="2">
        <v>95675.62</v>
      </c>
      <c r="H5642">
        <v>2</v>
      </c>
      <c r="I5642">
        <v>0</v>
      </c>
      <c r="J5642">
        <v>0</v>
      </c>
      <c r="K5642" s="1">
        <v>162699.70000000001</v>
      </c>
      <c r="L5642">
        <v>1</v>
      </c>
      <c r="M5642">
        <v>30</v>
      </c>
      <c r="N5642">
        <v>1728</v>
      </c>
      <c r="O5642">
        <v>9</v>
      </c>
      <c r="P5642">
        <v>33</v>
      </c>
      <c r="Q5642">
        <v>0.3</v>
      </c>
      <c r="R5642">
        <v>51840</v>
      </c>
      <c r="S5642" t="str" cm="1">
        <f t="array" ref="S5642">_xlfn.IFS(E5645&lt;30,"18-29",E5645&lt;45,"30-44",TRUE,"45+")</f>
        <v>30-44</v>
      </c>
      <c r="T5642" t="str" cm="1">
        <f t="array" ref="T5642">_xlfn.IFS(F5642&lt;=2,"0-2 Years",F5642&lt;=5,"3-5 Years",F5642&lt;=8,"6-8 Years",TRUE,"9-10 Years")</f>
        <v>0-2 Years</v>
      </c>
      <c r="U5642" t="str" cm="1">
        <f t="array" ref="U5642">_xlfn.IFS(P5642&gt;60,"High Risk",P5642&gt;30,"Medium Risk",TRUE,"Low Risk")</f>
        <v>Medium Risk</v>
      </c>
      <c r="V5642">
        <f t="shared" si="88"/>
        <v>4</v>
      </c>
    </row>
    <row r="5643" spans="1:22" hidden="1" x14ac:dyDescent="0.2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 s="2">
        <v>92616.639999999999</v>
      </c>
      <c r="H5643">
        <v>2</v>
      </c>
      <c r="I5643">
        <v>1</v>
      </c>
      <c r="J5643">
        <v>0</v>
      </c>
      <c r="K5643" s="1">
        <v>8567.18</v>
      </c>
      <c r="L5643">
        <v>0</v>
      </c>
      <c r="M5643">
        <v>3</v>
      </c>
      <c r="N5643">
        <v>2454</v>
      </c>
      <c r="O5643">
        <v>7</v>
      </c>
      <c r="P5643">
        <v>176</v>
      </c>
      <c r="Q5643">
        <v>1</v>
      </c>
      <c r="R5643">
        <v>7362</v>
      </c>
      <c r="S5643" t="str" cm="1">
        <f t="array" ref="S5643">_xlfn.IFS(E5646&lt;30,"18-29",E5646&lt;45,"30-44",TRUE,"45+")</f>
        <v>30-44</v>
      </c>
      <c r="T5643" t="str" cm="1">
        <f t="array" ref="T5643">_xlfn.IFS(F5643&lt;=2,"0-2 Years",F5643&lt;=5,"3-5 Years",F5643&lt;=8,"6-8 Years",TRUE,"9-10 Years")</f>
        <v>0-2 Years</v>
      </c>
      <c r="U5643" t="str" cm="1">
        <f t="array" ref="U5643">_xlfn.IFS(P5643&gt;60,"High Risk",P5643&gt;30,"Medium Risk",TRUE,"Low Risk")</f>
        <v>High Risk</v>
      </c>
      <c r="V5643">
        <f t="shared" si="88"/>
        <v>4</v>
      </c>
    </row>
    <row r="5644" spans="1:22" x14ac:dyDescent="0.2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 s="2">
        <v>0</v>
      </c>
      <c r="H5644">
        <v>1</v>
      </c>
      <c r="I5644">
        <v>1</v>
      </c>
      <c r="J5644">
        <v>0</v>
      </c>
      <c r="K5644" s="1">
        <v>132943.88</v>
      </c>
      <c r="L5644">
        <v>0</v>
      </c>
      <c r="M5644">
        <v>3</v>
      </c>
      <c r="N5644">
        <v>1692</v>
      </c>
      <c r="O5644">
        <v>3</v>
      </c>
      <c r="P5644">
        <v>119</v>
      </c>
      <c r="Q5644">
        <v>1</v>
      </c>
      <c r="R5644">
        <v>5076</v>
      </c>
      <c r="S5644" t="str" cm="1">
        <f t="array" ref="S5644">_xlfn.IFS(E5647&lt;30,"18-29",E5647&lt;45,"30-44",TRUE,"45+")</f>
        <v>30-44</v>
      </c>
      <c r="T5644" t="str" cm="1">
        <f t="array" ref="T5644">_xlfn.IFS(F5644&lt;=2,"0-2 Years",F5644&lt;=5,"3-5 Years",F5644&lt;=8,"6-8 Years",TRUE,"9-10 Years")</f>
        <v>3-5 Years</v>
      </c>
      <c r="U5644" t="str" cm="1">
        <f t="array" ref="U5644">_xlfn.IFS(P5644&gt;60,"High Risk",P5644&gt;30,"Medium Risk",TRUE,"Low Risk")</f>
        <v>High Risk</v>
      </c>
      <c r="V5644">
        <f t="shared" si="88"/>
        <v>8</v>
      </c>
    </row>
    <row r="5645" spans="1:22" hidden="1" x14ac:dyDescent="0.2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 s="2">
        <v>0</v>
      </c>
      <c r="H5645">
        <v>1</v>
      </c>
      <c r="I5645">
        <v>1</v>
      </c>
      <c r="J5645">
        <v>1</v>
      </c>
      <c r="K5645" s="1">
        <v>12916.32</v>
      </c>
      <c r="L5645">
        <v>1</v>
      </c>
      <c r="M5645">
        <v>27</v>
      </c>
      <c r="N5645">
        <v>1589</v>
      </c>
      <c r="O5645">
        <v>2</v>
      </c>
      <c r="P5645">
        <v>148</v>
      </c>
      <c r="Q5645">
        <v>7.407407407407407E-2</v>
      </c>
      <c r="R5645">
        <v>42903</v>
      </c>
      <c r="S5645" t="str" cm="1">
        <f t="array" ref="S5645">_xlfn.IFS(E5648&lt;30,"18-29",E5648&lt;45,"30-44",TRUE,"45+")</f>
        <v>30-44</v>
      </c>
      <c r="T5645" t="str" cm="1">
        <f t="array" ref="T5645">_xlfn.IFS(F5645&lt;=2,"0-2 Years",F5645&lt;=5,"3-5 Years",F5645&lt;=8,"6-8 Years",TRUE,"9-10 Years")</f>
        <v>6-8 Years</v>
      </c>
      <c r="U5645" t="str" cm="1">
        <f t="array" ref="U5645">_xlfn.IFS(P5645&gt;60,"High Risk",P5645&gt;30,"Medium Risk",TRUE,"Low Risk")</f>
        <v>High Risk</v>
      </c>
      <c r="V5645">
        <f t="shared" si="88"/>
        <v>5</v>
      </c>
    </row>
    <row r="5646" spans="1:22" hidden="1" x14ac:dyDescent="0.2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 s="2">
        <v>100565.94</v>
      </c>
      <c r="H5646">
        <v>1</v>
      </c>
      <c r="I5646">
        <v>1</v>
      </c>
      <c r="J5646">
        <v>1</v>
      </c>
      <c r="K5646" s="1">
        <v>128799.86</v>
      </c>
      <c r="L5646">
        <v>0</v>
      </c>
      <c r="M5646">
        <v>22</v>
      </c>
      <c r="N5646">
        <v>556</v>
      </c>
      <c r="O5646">
        <v>4</v>
      </c>
      <c r="P5646">
        <v>25</v>
      </c>
      <c r="Q5646">
        <v>0.18181818181818182</v>
      </c>
      <c r="R5646">
        <v>12232</v>
      </c>
      <c r="S5646" t="str" cm="1">
        <f t="array" ref="S5646">_xlfn.IFS(E5649&lt;30,"18-29",E5649&lt;45,"30-44",TRUE,"45+")</f>
        <v>18-29</v>
      </c>
      <c r="T5646" t="str" cm="1">
        <f t="array" ref="T5646">_xlfn.IFS(F5646&lt;=2,"0-2 Years",F5646&lt;=5,"3-5 Years",F5646&lt;=8,"6-8 Years",TRUE,"9-10 Years")</f>
        <v>6-8 Years</v>
      </c>
      <c r="U5646" t="str" cm="1">
        <f t="array" ref="U5646">_xlfn.IFS(P5646&gt;60,"High Risk",P5646&gt;30,"Medium Risk",TRUE,"Low Risk")</f>
        <v>Low Risk</v>
      </c>
      <c r="V5646">
        <f t="shared" si="88"/>
        <v>2</v>
      </c>
    </row>
    <row r="5647" spans="1:22" hidden="1" x14ac:dyDescent="0.2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 s="2">
        <v>190305.78</v>
      </c>
      <c r="H5647">
        <v>1</v>
      </c>
      <c r="I5647">
        <v>1</v>
      </c>
      <c r="J5647">
        <v>0</v>
      </c>
      <c r="K5647" s="1">
        <v>99347.8</v>
      </c>
      <c r="L5647">
        <v>1</v>
      </c>
      <c r="M5647">
        <v>4</v>
      </c>
      <c r="N5647">
        <v>1170</v>
      </c>
      <c r="O5647">
        <v>0</v>
      </c>
      <c r="P5647">
        <v>142</v>
      </c>
      <c r="Q5647">
        <v>0</v>
      </c>
      <c r="R5647">
        <v>4680</v>
      </c>
      <c r="S5647" t="str" cm="1">
        <f t="array" ref="S5647">_xlfn.IFS(E5650&lt;30,"18-29",E5650&lt;45,"30-44",TRUE,"45+")</f>
        <v>30-44</v>
      </c>
      <c r="T5647" t="str" cm="1">
        <f t="array" ref="T5647">_xlfn.IFS(F5647&lt;=2,"0-2 Years",F5647&lt;=5,"3-5 Years",F5647&lt;=8,"6-8 Years",TRUE,"9-10 Years")</f>
        <v>3-5 Years</v>
      </c>
      <c r="U5647" t="str" cm="1">
        <f t="array" ref="U5647">_xlfn.IFS(P5647&gt;60,"High Risk",P5647&gt;30,"Medium Risk",TRUE,"Low Risk")</f>
        <v>High Risk</v>
      </c>
      <c r="V5647">
        <f t="shared" si="88"/>
        <v>5</v>
      </c>
    </row>
    <row r="5648" spans="1:22" hidden="1" x14ac:dyDescent="0.2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 s="2">
        <v>118536.4</v>
      </c>
      <c r="H5648">
        <v>1</v>
      </c>
      <c r="I5648">
        <v>1</v>
      </c>
      <c r="J5648">
        <v>0</v>
      </c>
      <c r="K5648" s="1">
        <v>40980.870000000003</v>
      </c>
      <c r="L5648">
        <v>1</v>
      </c>
      <c r="M5648">
        <v>3</v>
      </c>
      <c r="N5648">
        <v>263</v>
      </c>
      <c r="O5648">
        <v>2</v>
      </c>
      <c r="P5648">
        <v>107</v>
      </c>
      <c r="Q5648">
        <v>0.66666666666666663</v>
      </c>
      <c r="R5648">
        <v>789</v>
      </c>
      <c r="S5648" t="str" cm="1">
        <f t="array" ref="S5648">_xlfn.IFS(E5651&lt;30,"18-29",E5651&lt;45,"30-44",TRUE,"45+")</f>
        <v>18-29</v>
      </c>
      <c r="T5648" t="str" cm="1">
        <f t="array" ref="T5648">_xlfn.IFS(F5648&lt;=2,"0-2 Years",F5648&lt;=5,"3-5 Years",F5648&lt;=8,"6-8 Years",TRUE,"9-10 Years")</f>
        <v>9-10 Years</v>
      </c>
      <c r="U5648" t="str" cm="1">
        <f t="array" ref="U5648">_xlfn.IFS(P5648&gt;60,"High Risk",P5648&gt;30,"Medium Risk",TRUE,"Low Risk")</f>
        <v>High Risk</v>
      </c>
      <c r="V5648">
        <f t="shared" si="88"/>
        <v>5</v>
      </c>
    </row>
    <row r="5649" spans="1:22" hidden="1" x14ac:dyDescent="0.2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 s="2">
        <v>127649.64</v>
      </c>
      <c r="H5649">
        <v>1</v>
      </c>
      <c r="I5649">
        <v>1</v>
      </c>
      <c r="J5649">
        <v>1</v>
      </c>
      <c r="K5649" s="1">
        <v>40368.65</v>
      </c>
      <c r="L5649">
        <v>0</v>
      </c>
      <c r="M5649">
        <v>11</v>
      </c>
      <c r="N5649">
        <v>2249</v>
      </c>
      <c r="O5649">
        <v>2</v>
      </c>
      <c r="P5649">
        <v>89</v>
      </c>
      <c r="Q5649">
        <v>0.18181818181818182</v>
      </c>
      <c r="R5649">
        <v>24739</v>
      </c>
      <c r="S5649" t="str" cm="1">
        <f t="array" ref="S5649">_xlfn.IFS(E5652&lt;30,"18-29",E5652&lt;45,"30-44",TRUE,"45+")</f>
        <v>30-44</v>
      </c>
      <c r="T5649" t="str" cm="1">
        <f t="array" ref="T5649">_xlfn.IFS(F5649&lt;=2,"0-2 Years",F5649&lt;=5,"3-5 Years",F5649&lt;=8,"6-8 Years",TRUE,"9-10 Years")</f>
        <v>3-5 Years</v>
      </c>
      <c r="U5649" t="str" cm="1">
        <f t="array" ref="U5649">_xlfn.IFS(P5649&gt;60,"High Risk",P5649&gt;30,"Medium Risk",TRUE,"Low Risk")</f>
        <v>High Risk</v>
      </c>
      <c r="V5649">
        <f t="shared" si="88"/>
        <v>2</v>
      </c>
    </row>
    <row r="5650" spans="1:22" hidden="1" x14ac:dyDescent="0.2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 s="2">
        <v>165358.76999999999</v>
      </c>
      <c r="H5650">
        <v>1</v>
      </c>
      <c r="I5650">
        <v>0</v>
      </c>
      <c r="J5650">
        <v>1</v>
      </c>
      <c r="K5650" s="1">
        <v>94738.54</v>
      </c>
      <c r="L5650">
        <v>0</v>
      </c>
      <c r="M5650">
        <v>29</v>
      </c>
      <c r="N5650">
        <v>1364</v>
      </c>
      <c r="O5650">
        <v>10</v>
      </c>
      <c r="P5650">
        <v>47</v>
      </c>
      <c r="Q5650">
        <v>0.34482758620689657</v>
      </c>
      <c r="R5650">
        <v>39556</v>
      </c>
      <c r="S5650" t="str" cm="1">
        <f t="array" ref="S5650">_xlfn.IFS(E5653&lt;30,"18-29",E5653&lt;45,"30-44",TRUE,"45+")</f>
        <v>45+</v>
      </c>
      <c r="T5650" t="str" cm="1">
        <f t="array" ref="T5650">_xlfn.IFS(F5650&lt;=2,"0-2 Years",F5650&lt;=5,"3-5 Years",F5650&lt;=8,"6-8 Years",TRUE,"9-10 Years")</f>
        <v>6-8 Years</v>
      </c>
      <c r="U5650" t="str" cm="1">
        <f t="array" ref="U5650">_xlfn.IFS(P5650&gt;60,"High Risk",P5650&gt;30,"Medium Risk",TRUE,"Low Risk")</f>
        <v>Medium Risk</v>
      </c>
      <c r="V5650">
        <f t="shared" si="88"/>
        <v>2</v>
      </c>
    </row>
    <row r="5651" spans="1:22" hidden="1" x14ac:dyDescent="0.2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 s="2">
        <v>0</v>
      </c>
      <c r="H5651">
        <v>2</v>
      </c>
      <c r="I5651">
        <v>1</v>
      </c>
      <c r="J5651">
        <v>1</v>
      </c>
      <c r="K5651" s="1">
        <v>88842.8</v>
      </c>
      <c r="L5651">
        <v>0</v>
      </c>
      <c r="M5651">
        <v>6</v>
      </c>
      <c r="N5651">
        <v>2538</v>
      </c>
      <c r="O5651">
        <v>5</v>
      </c>
      <c r="P5651">
        <v>36</v>
      </c>
      <c r="Q5651">
        <v>0.83333333333333337</v>
      </c>
      <c r="R5651">
        <v>15228</v>
      </c>
      <c r="S5651" t="str" cm="1">
        <f t="array" ref="S5651">_xlfn.IFS(E5654&lt;30,"18-29",E5654&lt;45,"30-44",TRUE,"45+")</f>
        <v>18-29</v>
      </c>
      <c r="T5651" t="str" cm="1">
        <f t="array" ref="T5651">_xlfn.IFS(F5651&lt;=2,"0-2 Years",F5651&lt;=5,"3-5 Years",F5651&lt;=8,"6-8 Years",TRUE,"9-10 Years")</f>
        <v>6-8 Years</v>
      </c>
      <c r="U5651" t="str" cm="1">
        <f t="array" ref="U5651">_xlfn.IFS(P5651&gt;60,"High Risk",P5651&gt;30,"Medium Risk",TRUE,"Low Risk")</f>
        <v>Medium Risk</v>
      </c>
      <c r="V5651">
        <f t="shared" si="88"/>
        <v>3</v>
      </c>
    </row>
    <row r="5652" spans="1:22" hidden="1" x14ac:dyDescent="0.2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 s="2">
        <v>78249.53</v>
      </c>
      <c r="H5652">
        <v>1</v>
      </c>
      <c r="I5652">
        <v>1</v>
      </c>
      <c r="J5652">
        <v>0</v>
      </c>
      <c r="K5652" s="1">
        <v>136934.91</v>
      </c>
      <c r="L5652">
        <v>0</v>
      </c>
      <c r="M5652">
        <v>19</v>
      </c>
      <c r="N5652">
        <v>2048</v>
      </c>
      <c r="O5652">
        <v>6</v>
      </c>
      <c r="P5652">
        <v>137</v>
      </c>
      <c r="Q5652">
        <v>0.31578947368421051</v>
      </c>
      <c r="R5652">
        <v>38912</v>
      </c>
      <c r="S5652" t="str" cm="1">
        <f t="array" ref="S5652">_xlfn.IFS(E5655&lt;30,"18-29",E5655&lt;45,"30-44",TRUE,"45+")</f>
        <v>30-44</v>
      </c>
      <c r="T5652" t="str" cm="1">
        <f t="array" ref="T5652">_xlfn.IFS(F5652&lt;=2,"0-2 Years",F5652&lt;=5,"3-5 Years",F5652&lt;=8,"6-8 Years",TRUE,"9-10 Years")</f>
        <v>9-10 Years</v>
      </c>
      <c r="U5652" t="str" cm="1">
        <f t="array" ref="U5652">_xlfn.IFS(P5652&gt;60,"High Risk",P5652&gt;30,"Medium Risk",TRUE,"Low Risk")</f>
        <v>High Risk</v>
      </c>
      <c r="V5652">
        <f t="shared" si="88"/>
        <v>5</v>
      </c>
    </row>
    <row r="5653" spans="1:22" hidden="1" x14ac:dyDescent="0.2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 s="2">
        <v>125193.96</v>
      </c>
      <c r="H5653">
        <v>1</v>
      </c>
      <c r="I5653">
        <v>1</v>
      </c>
      <c r="J5653">
        <v>1</v>
      </c>
      <c r="K5653" s="1">
        <v>109356.53</v>
      </c>
      <c r="L5653">
        <v>0</v>
      </c>
      <c r="M5653">
        <v>18</v>
      </c>
      <c r="N5653">
        <v>1258</v>
      </c>
      <c r="O5653">
        <v>7</v>
      </c>
      <c r="P5653">
        <v>168</v>
      </c>
      <c r="Q5653">
        <v>0.3888888888888889</v>
      </c>
      <c r="R5653">
        <v>22644</v>
      </c>
      <c r="S5653" t="str" cm="1">
        <f t="array" ref="S5653">_xlfn.IFS(E5656&lt;30,"18-29",E5656&lt;45,"30-44",TRUE,"45+")</f>
        <v>30-44</v>
      </c>
      <c r="T5653" t="str" cm="1">
        <f t="array" ref="T5653">_xlfn.IFS(F5653&lt;=2,"0-2 Years",F5653&lt;=5,"3-5 Years",F5653&lt;=8,"6-8 Years",TRUE,"9-10 Years")</f>
        <v>0-2 Years</v>
      </c>
      <c r="U5653" t="str" cm="1">
        <f t="array" ref="U5653">_xlfn.IFS(P5653&gt;60,"High Risk",P5653&gt;30,"Medium Risk",TRUE,"Low Risk")</f>
        <v>High Risk</v>
      </c>
      <c r="V5653">
        <f t="shared" si="88"/>
        <v>4</v>
      </c>
    </row>
    <row r="5654" spans="1:22" x14ac:dyDescent="0.2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 s="2">
        <v>0</v>
      </c>
      <c r="H5654">
        <v>2</v>
      </c>
      <c r="I5654">
        <v>0</v>
      </c>
      <c r="J5654">
        <v>0</v>
      </c>
      <c r="K5654" s="1">
        <v>199635.93</v>
      </c>
      <c r="L5654">
        <v>0</v>
      </c>
      <c r="M5654">
        <v>20</v>
      </c>
      <c r="N5654">
        <v>4685</v>
      </c>
      <c r="O5654">
        <v>4</v>
      </c>
      <c r="P5654">
        <v>89</v>
      </c>
      <c r="Q5654">
        <v>0.2</v>
      </c>
      <c r="R5654">
        <v>93700</v>
      </c>
      <c r="S5654" t="str" cm="1">
        <f t="array" ref="S5654">_xlfn.IFS(E5657&lt;30,"18-29",E5657&lt;45,"30-44",TRUE,"45+")</f>
        <v>45+</v>
      </c>
      <c r="T5654" t="str" cm="1">
        <f t="array" ref="T5654">_xlfn.IFS(F5654&lt;=2,"0-2 Years",F5654&lt;=5,"3-5 Years",F5654&lt;=8,"6-8 Years",TRUE,"9-10 Years")</f>
        <v>9-10 Years</v>
      </c>
      <c r="U5654" t="str" cm="1">
        <f t="array" ref="U5654">_xlfn.IFS(P5654&gt;60,"High Risk",P5654&gt;30,"Medium Risk",TRUE,"Low Risk")</f>
        <v>High Risk</v>
      </c>
      <c r="V5654">
        <f t="shared" si="88"/>
        <v>6</v>
      </c>
    </row>
    <row r="5655" spans="1:22" x14ac:dyDescent="0.2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 s="2">
        <v>154007.21</v>
      </c>
      <c r="H5655">
        <v>1</v>
      </c>
      <c r="I5655">
        <v>1</v>
      </c>
      <c r="J5655">
        <v>0</v>
      </c>
      <c r="K5655" s="1">
        <v>158408.23000000001</v>
      </c>
      <c r="L5655">
        <v>0</v>
      </c>
      <c r="M5655">
        <v>5</v>
      </c>
      <c r="N5655">
        <v>538</v>
      </c>
      <c r="O5655">
        <v>5</v>
      </c>
      <c r="P5655">
        <v>81</v>
      </c>
      <c r="Q5655">
        <v>1</v>
      </c>
      <c r="R5655">
        <v>2690</v>
      </c>
      <c r="S5655" t="str" cm="1">
        <f t="array" ref="S5655">_xlfn.IFS(E5658&lt;30,"18-29",E5658&lt;45,"30-44",TRUE,"45+")</f>
        <v>18-29</v>
      </c>
      <c r="T5655" t="str" cm="1">
        <f t="array" ref="T5655">_xlfn.IFS(F5655&lt;=2,"0-2 Years",F5655&lt;=5,"3-5 Years",F5655&lt;=8,"6-8 Years",TRUE,"9-10 Years")</f>
        <v>0-2 Years</v>
      </c>
      <c r="U5655" t="str" cm="1">
        <f t="array" ref="U5655">_xlfn.IFS(P5655&gt;60,"High Risk",P5655&gt;30,"Medium Risk",TRUE,"Low Risk")</f>
        <v>High Risk</v>
      </c>
      <c r="V5655">
        <f t="shared" si="88"/>
        <v>6</v>
      </c>
    </row>
    <row r="5656" spans="1:22" hidden="1" x14ac:dyDescent="0.2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 s="2">
        <v>133214.88</v>
      </c>
      <c r="H5656">
        <v>2</v>
      </c>
      <c r="I5656">
        <v>1</v>
      </c>
      <c r="J5656">
        <v>1</v>
      </c>
      <c r="K5656" s="1">
        <v>95936.84</v>
      </c>
      <c r="L5656">
        <v>0</v>
      </c>
      <c r="M5656">
        <v>9</v>
      </c>
      <c r="N5656">
        <v>761</v>
      </c>
      <c r="O5656">
        <v>10</v>
      </c>
      <c r="P5656">
        <v>66</v>
      </c>
      <c r="Q5656">
        <v>1</v>
      </c>
      <c r="R5656">
        <v>6849</v>
      </c>
      <c r="S5656" t="str" cm="1">
        <f t="array" ref="S5656">_xlfn.IFS(E5659&lt;30,"18-29",E5659&lt;45,"30-44",TRUE,"45+")</f>
        <v>30-44</v>
      </c>
      <c r="T5656" t="str" cm="1">
        <f t="array" ref="T5656">_xlfn.IFS(F5656&lt;=2,"0-2 Years",F5656&lt;=5,"3-5 Years",F5656&lt;=8,"6-8 Years",TRUE,"9-10 Years")</f>
        <v>3-5 Years</v>
      </c>
      <c r="U5656" t="str" cm="1">
        <f t="array" ref="U5656">_xlfn.IFS(P5656&gt;60,"High Risk",P5656&gt;30,"Medium Risk",TRUE,"Low Risk")</f>
        <v>High Risk</v>
      </c>
      <c r="V5656">
        <f t="shared" si="88"/>
        <v>0</v>
      </c>
    </row>
    <row r="5657" spans="1:22" hidden="1" x14ac:dyDescent="0.2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 s="2">
        <v>146202.93</v>
      </c>
      <c r="H5657">
        <v>1</v>
      </c>
      <c r="I5657">
        <v>1</v>
      </c>
      <c r="J5657">
        <v>1</v>
      </c>
      <c r="K5657" s="1">
        <v>126688.83</v>
      </c>
      <c r="L5657">
        <v>1</v>
      </c>
      <c r="M5657">
        <v>25</v>
      </c>
      <c r="N5657">
        <v>4841</v>
      </c>
      <c r="O5657">
        <v>9</v>
      </c>
      <c r="P5657">
        <v>65</v>
      </c>
      <c r="Q5657">
        <v>0.36</v>
      </c>
      <c r="R5657">
        <v>121025</v>
      </c>
      <c r="S5657" t="str" cm="1">
        <f t="array" ref="S5657">_xlfn.IFS(E5660&lt;30,"18-29",E5660&lt;45,"30-44",TRUE,"45+")</f>
        <v>30-44</v>
      </c>
      <c r="T5657" t="str" cm="1">
        <f t="array" ref="T5657">_xlfn.IFS(F5657&lt;=2,"0-2 Years",F5657&lt;=5,"3-5 Years",F5657&lt;=8,"6-8 Years",TRUE,"9-10 Years")</f>
        <v>0-2 Years</v>
      </c>
      <c r="U5657" t="str" cm="1">
        <f t="array" ref="U5657">_xlfn.IFS(P5657&gt;60,"High Risk",P5657&gt;30,"Medium Risk",TRUE,"Low Risk")</f>
        <v>High Risk</v>
      </c>
      <c r="V5657">
        <f t="shared" si="88"/>
        <v>4</v>
      </c>
    </row>
    <row r="5658" spans="1:22" x14ac:dyDescent="0.2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 s="2">
        <v>0</v>
      </c>
      <c r="H5658">
        <v>2</v>
      </c>
      <c r="I5658">
        <v>1</v>
      </c>
      <c r="J5658">
        <v>0</v>
      </c>
      <c r="K5658" s="1">
        <v>150850.29</v>
      </c>
      <c r="L5658">
        <v>0</v>
      </c>
      <c r="M5658">
        <v>8</v>
      </c>
      <c r="N5658">
        <v>1172</v>
      </c>
      <c r="O5658">
        <v>9</v>
      </c>
      <c r="P5658">
        <v>138</v>
      </c>
      <c r="Q5658">
        <v>1</v>
      </c>
      <c r="R5658">
        <v>9376</v>
      </c>
      <c r="S5658" t="str" cm="1">
        <f t="array" ref="S5658">_xlfn.IFS(E5661&lt;30,"18-29",E5661&lt;45,"30-44",TRUE,"45+")</f>
        <v>45+</v>
      </c>
      <c r="T5658" t="str" cm="1">
        <f t="array" ref="T5658">_xlfn.IFS(F5658&lt;=2,"0-2 Years",F5658&lt;=5,"3-5 Years",F5658&lt;=8,"6-8 Years",TRUE,"9-10 Years")</f>
        <v>9-10 Years</v>
      </c>
      <c r="U5658" t="str" cm="1">
        <f t="array" ref="U5658">_xlfn.IFS(P5658&gt;60,"High Risk",P5658&gt;30,"Medium Risk",TRUE,"Low Risk")</f>
        <v>High Risk</v>
      </c>
      <c r="V5658">
        <f t="shared" si="88"/>
        <v>6</v>
      </c>
    </row>
    <row r="5659" spans="1:22" hidden="1" x14ac:dyDescent="0.2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 s="2">
        <v>90963.49</v>
      </c>
      <c r="H5659">
        <v>1</v>
      </c>
      <c r="I5659">
        <v>0</v>
      </c>
      <c r="J5659">
        <v>1</v>
      </c>
      <c r="K5659" s="1">
        <v>27802</v>
      </c>
      <c r="L5659">
        <v>0</v>
      </c>
      <c r="M5659">
        <v>11</v>
      </c>
      <c r="N5659">
        <v>1881</v>
      </c>
      <c r="O5659">
        <v>0</v>
      </c>
      <c r="P5659">
        <v>136</v>
      </c>
      <c r="Q5659">
        <v>0</v>
      </c>
      <c r="R5659">
        <v>20691</v>
      </c>
      <c r="S5659" t="str" cm="1">
        <f t="array" ref="S5659">_xlfn.IFS(E5662&lt;30,"18-29",E5662&lt;45,"30-44",TRUE,"45+")</f>
        <v>45+</v>
      </c>
      <c r="T5659" t="str" cm="1">
        <f t="array" ref="T5659">_xlfn.IFS(F5659&lt;=2,"0-2 Years",F5659&lt;=5,"3-5 Years",F5659&lt;=8,"6-8 Years",TRUE,"9-10 Years")</f>
        <v>0-2 Years</v>
      </c>
      <c r="U5659" t="str" cm="1">
        <f t="array" ref="U5659">_xlfn.IFS(P5659&gt;60,"High Risk",P5659&gt;30,"Medium Risk",TRUE,"Low Risk")</f>
        <v>High Risk</v>
      </c>
      <c r="V5659">
        <f t="shared" si="88"/>
        <v>3</v>
      </c>
    </row>
    <row r="5660" spans="1:22" x14ac:dyDescent="0.2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 s="2">
        <v>0</v>
      </c>
      <c r="H5660">
        <v>1</v>
      </c>
      <c r="I5660">
        <v>1</v>
      </c>
      <c r="J5660">
        <v>0</v>
      </c>
      <c r="K5660" s="1">
        <v>32430.94</v>
      </c>
      <c r="L5660">
        <v>1</v>
      </c>
      <c r="M5660">
        <v>27</v>
      </c>
      <c r="N5660">
        <v>143</v>
      </c>
      <c r="O5660">
        <v>7</v>
      </c>
      <c r="P5660">
        <v>133</v>
      </c>
      <c r="Q5660">
        <v>0.25925925925925924</v>
      </c>
      <c r="R5660">
        <v>3861</v>
      </c>
      <c r="S5660" t="str" cm="1">
        <f t="array" ref="S5660">_xlfn.IFS(E5663&lt;30,"18-29",E5663&lt;45,"30-44",TRUE,"45+")</f>
        <v>18-29</v>
      </c>
      <c r="T5660" t="str" cm="1">
        <f t="array" ref="T5660">_xlfn.IFS(F5660&lt;=2,"0-2 Years",F5660&lt;=5,"3-5 Years",F5660&lt;=8,"6-8 Years",TRUE,"9-10 Years")</f>
        <v>9-10 Years</v>
      </c>
      <c r="U5660" t="str" cm="1">
        <f t="array" ref="U5660">_xlfn.IFS(P5660&gt;60,"High Risk",P5660&gt;30,"Medium Risk",TRUE,"Low Risk")</f>
        <v>High Risk</v>
      </c>
      <c r="V5660">
        <f t="shared" si="88"/>
        <v>8</v>
      </c>
    </row>
    <row r="5661" spans="1:22" x14ac:dyDescent="0.2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 s="2">
        <v>0</v>
      </c>
      <c r="H5661">
        <v>1</v>
      </c>
      <c r="I5661">
        <v>1</v>
      </c>
      <c r="J5661">
        <v>0</v>
      </c>
      <c r="K5661" s="1">
        <v>137332.37</v>
      </c>
      <c r="L5661">
        <v>1</v>
      </c>
      <c r="M5661">
        <v>17</v>
      </c>
      <c r="N5661">
        <v>1750</v>
      </c>
      <c r="O5661">
        <v>8</v>
      </c>
      <c r="P5661">
        <v>102</v>
      </c>
      <c r="Q5661">
        <v>0.47058823529411764</v>
      </c>
      <c r="R5661">
        <v>29750</v>
      </c>
      <c r="S5661" t="str" cm="1">
        <f t="array" ref="S5661">_xlfn.IFS(E5664&lt;30,"18-29",E5664&lt;45,"30-44",TRUE,"45+")</f>
        <v>30-44</v>
      </c>
      <c r="T5661" t="str" cm="1">
        <f t="array" ref="T5661">_xlfn.IFS(F5661&lt;=2,"0-2 Years",F5661&lt;=5,"3-5 Years",F5661&lt;=8,"6-8 Years",TRUE,"9-10 Years")</f>
        <v>0-2 Years</v>
      </c>
      <c r="U5661" t="str" cm="1">
        <f t="array" ref="U5661">_xlfn.IFS(P5661&gt;60,"High Risk",P5661&gt;30,"Medium Risk",TRUE,"Low Risk")</f>
        <v>High Risk</v>
      </c>
      <c r="V5661">
        <f t="shared" si="88"/>
        <v>10</v>
      </c>
    </row>
    <row r="5662" spans="1:22" hidden="1" x14ac:dyDescent="0.2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 s="2">
        <v>114386.85</v>
      </c>
      <c r="H5662">
        <v>1</v>
      </c>
      <c r="I5662">
        <v>1</v>
      </c>
      <c r="J5662">
        <v>1</v>
      </c>
      <c r="K5662" s="1">
        <v>28601.68</v>
      </c>
      <c r="L5662">
        <v>0</v>
      </c>
      <c r="M5662">
        <v>15</v>
      </c>
      <c r="N5662">
        <v>1308</v>
      </c>
      <c r="O5662">
        <v>9</v>
      </c>
      <c r="P5662">
        <v>72</v>
      </c>
      <c r="Q5662">
        <v>0.6</v>
      </c>
      <c r="R5662">
        <v>19620</v>
      </c>
      <c r="S5662" t="str" cm="1">
        <f t="array" ref="S5662">_xlfn.IFS(E5665&lt;30,"18-29",E5665&lt;45,"30-44",TRUE,"45+")</f>
        <v>30-44</v>
      </c>
      <c r="T5662" t="str" cm="1">
        <f t="array" ref="T5662">_xlfn.IFS(F5662&lt;=2,"0-2 Years",F5662&lt;=5,"3-5 Years",F5662&lt;=8,"6-8 Years",TRUE,"9-10 Years")</f>
        <v>3-5 Years</v>
      </c>
      <c r="U5662" t="str" cm="1">
        <f t="array" ref="U5662">_xlfn.IFS(P5662&gt;60,"High Risk",P5662&gt;30,"Medium Risk",TRUE,"Low Risk")</f>
        <v>High Risk</v>
      </c>
      <c r="V5662">
        <f t="shared" si="88"/>
        <v>3</v>
      </c>
    </row>
    <row r="5663" spans="1:22" x14ac:dyDescent="0.2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 s="2">
        <v>0</v>
      </c>
      <c r="H5663">
        <v>2</v>
      </c>
      <c r="I5663">
        <v>1</v>
      </c>
      <c r="J5663">
        <v>0</v>
      </c>
      <c r="K5663" s="1">
        <v>108411.66</v>
      </c>
      <c r="L5663">
        <v>0</v>
      </c>
      <c r="M5663">
        <v>21</v>
      </c>
      <c r="N5663">
        <v>3640</v>
      </c>
      <c r="O5663">
        <v>10</v>
      </c>
      <c r="P5663">
        <v>83</v>
      </c>
      <c r="Q5663">
        <v>0.47619047619047616</v>
      </c>
      <c r="R5663">
        <v>76440</v>
      </c>
      <c r="S5663" t="str" cm="1">
        <f t="array" ref="S5663">_xlfn.IFS(E5666&lt;30,"18-29",E5666&lt;45,"30-44",TRUE,"45+")</f>
        <v>45+</v>
      </c>
      <c r="T5663" t="str" cm="1">
        <f t="array" ref="T5663">_xlfn.IFS(F5663&lt;=2,"0-2 Years",F5663&lt;=5,"3-5 Years",F5663&lt;=8,"6-8 Years",TRUE,"9-10 Years")</f>
        <v>3-5 Years</v>
      </c>
      <c r="U5663" t="str" cm="1">
        <f t="array" ref="U5663">_xlfn.IFS(P5663&gt;60,"High Risk",P5663&gt;30,"Medium Risk",TRUE,"Low Risk")</f>
        <v>High Risk</v>
      </c>
      <c r="V5663">
        <f t="shared" si="88"/>
        <v>6</v>
      </c>
    </row>
    <row r="5664" spans="1:22" hidden="1" x14ac:dyDescent="0.2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 s="2">
        <v>0</v>
      </c>
      <c r="H5664">
        <v>2</v>
      </c>
      <c r="I5664">
        <v>0</v>
      </c>
      <c r="J5664">
        <v>1</v>
      </c>
      <c r="K5664" s="1">
        <v>122518.5</v>
      </c>
      <c r="L5664">
        <v>0</v>
      </c>
      <c r="M5664">
        <v>3</v>
      </c>
      <c r="N5664">
        <v>414</v>
      </c>
      <c r="O5664">
        <v>9</v>
      </c>
      <c r="P5664">
        <v>54</v>
      </c>
      <c r="Q5664">
        <v>1</v>
      </c>
      <c r="R5664">
        <v>1242</v>
      </c>
      <c r="S5664" t="str" cm="1">
        <f t="array" ref="S5664">_xlfn.IFS(E5667&lt;30,"18-29",E5667&lt;45,"30-44",TRUE,"45+")</f>
        <v>30-44</v>
      </c>
      <c r="T5664" t="str" cm="1">
        <f t="array" ref="T5664">_xlfn.IFS(F5664&lt;=2,"0-2 Years",F5664&lt;=5,"3-5 Years",F5664&lt;=8,"6-8 Years",TRUE,"9-10 Years")</f>
        <v>6-8 Years</v>
      </c>
      <c r="U5664" t="str" cm="1">
        <f t="array" ref="U5664">_xlfn.IFS(P5664&gt;60,"High Risk",P5664&gt;30,"Medium Risk",TRUE,"Low Risk")</f>
        <v>Medium Risk</v>
      </c>
      <c r="V5664">
        <f t="shared" si="88"/>
        <v>3</v>
      </c>
    </row>
    <row r="5665" spans="1:22" x14ac:dyDescent="0.2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 s="2">
        <v>0</v>
      </c>
      <c r="H5665">
        <v>2</v>
      </c>
      <c r="I5665">
        <v>1</v>
      </c>
      <c r="J5665">
        <v>0</v>
      </c>
      <c r="K5665" s="1">
        <v>9015.07</v>
      </c>
      <c r="L5665">
        <v>0</v>
      </c>
      <c r="M5665">
        <v>30</v>
      </c>
      <c r="N5665">
        <v>2699</v>
      </c>
      <c r="O5665">
        <v>10</v>
      </c>
      <c r="P5665">
        <v>180</v>
      </c>
      <c r="Q5665">
        <v>0.33333333333333331</v>
      </c>
      <c r="R5665">
        <v>80970</v>
      </c>
      <c r="S5665" t="str" cm="1">
        <f t="array" ref="S5665">_xlfn.IFS(E5668&lt;30,"18-29",E5668&lt;45,"30-44",TRUE,"45+")</f>
        <v>45+</v>
      </c>
      <c r="T5665" t="str" cm="1">
        <f t="array" ref="T5665">_xlfn.IFS(F5665&lt;=2,"0-2 Years",F5665&lt;=5,"3-5 Years",F5665&lt;=8,"6-8 Years",TRUE,"9-10 Years")</f>
        <v>0-2 Years</v>
      </c>
      <c r="U5665" t="str" cm="1">
        <f t="array" ref="U5665">_xlfn.IFS(P5665&gt;60,"High Risk",P5665&gt;30,"Medium Risk",TRUE,"Low Risk")</f>
        <v>High Risk</v>
      </c>
      <c r="V5665">
        <f t="shared" si="88"/>
        <v>7</v>
      </c>
    </row>
    <row r="5666" spans="1:22" hidden="1" x14ac:dyDescent="0.2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 s="2">
        <v>137260.78</v>
      </c>
      <c r="H5666">
        <v>1</v>
      </c>
      <c r="I5666">
        <v>0</v>
      </c>
      <c r="J5666">
        <v>1</v>
      </c>
      <c r="K5666" s="1">
        <v>94433.08</v>
      </c>
      <c r="L5666">
        <v>1</v>
      </c>
      <c r="M5666">
        <v>3</v>
      </c>
      <c r="N5666">
        <v>1283</v>
      </c>
      <c r="O5666">
        <v>4</v>
      </c>
      <c r="P5666">
        <v>144</v>
      </c>
      <c r="Q5666">
        <v>1</v>
      </c>
      <c r="R5666">
        <v>3849</v>
      </c>
      <c r="S5666" t="str" cm="1">
        <f t="array" ref="S5666">_xlfn.IFS(E5669&lt;30,"18-29",E5669&lt;45,"30-44",TRUE,"45+")</f>
        <v>30-44</v>
      </c>
      <c r="T5666" t="str" cm="1">
        <f t="array" ref="T5666">_xlfn.IFS(F5666&lt;=2,"0-2 Years",F5666&lt;=5,"3-5 Years",F5666&lt;=8,"6-8 Years",TRUE,"9-10 Years")</f>
        <v>3-5 Years</v>
      </c>
      <c r="U5666" t="str" cm="1">
        <f t="array" ref="U5666">_xlfn.IFS(P5666&gt;60,"High Risk",P5666&gt;30,"Medium Risk",TRUE,"Low Risk")</f>
        <v>High Risk</v>
      </c>
      <c r="V5666">
        <f t="shared" si="88"/>
        <v>3</v>
      </c>
    </row>
    <row r="5667" spans="1:22" hidden="1" x14ac:dyDescent="0.2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 s="2">
        <v>111060.05</v>
      </c>
      <c r="H5667">
        <v>2</v>
      </c>
      <c r="I5667">
        <v>1</v>
      </c>
      <c r="J5667">
        <v>0</v>
      </c>
      <c r="K5667" s="1">
        <v>110371.84</v>
      </c>
      <c r="L5667">
        <v>0</v>
      </c>
      <c r="M5667">
        <v>29</v>
      </c>
      <c r="N5667">
        <v>1853</v>
      </c>
      <c r="O5667">
        <v>6</v>
      </c>
      <c r="P5667">
        <v>179</v>
      </c>
      <c r="Q5667">
        <v>0.20689655172413793</v>
      </c>
      <c r="R5667">
        <v>53737</v>
      </c>
      <c r="S5667" t="str" cm="1">
        <f t="array" ref="S5667">_xlfn.IFS(E5670&lt;30,"18-29",E5670&lt;45,"30-44",TRUE,"45+")</f>
        <v>30-44</v>
      </c>
      <c r="T5667" t="str" cm="1">
        <f t="array" ref="T5667">_xlfn.IFS(F5667&lt;=2,"0-2 Years",F5667&lt;=5,"3-5 Years",F5667&lt;=8,"6-8 Years",TRUE,"9-10 Years")</f>
        <v>9-10 Years</v>
      </c>
      <c r="U5667" t="str" cm="1">
        <f t="array" ref="U5667">_xlfn.IFS(P5667&gt;60,"High Risk",P5667&gt;30,"Medium Risk",TRUE,"Low Risk")</f>
        <v>High Risk</v>
      </c>
      <c r="V5667">
        <f t="shared" si="88"/>
        <v>3</v>
      </c>
    </row>
    <row r="5668" spans="1:22" hidden="1" x14ac:dyDescent="0.2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 s="2">
        <v>124447.73</v>
      </c>
      <c r="H5668">
        <v>1</v>
      </c>
      <c r="I5668">
        <v>1</v>
      </c>
      <c r="J5668">
        <v>1</v>
      </c>
      <c r="K5668" s="1">
        <v>141364.62</v>
      </c>
      <c r="L5668">
        <v>1</v>
      </c>
      <c r="M5668">
        <v>26</v>
      </c>
      <c r="N5668">
        <v>4741</v>
      </c>
      <c r="O5668">
        <v>5</v>
      </c>
      <c r="P5668">
        <v>19</v>
      </c>
      <c r="Q5668">
        <v>0.19230769230769232</v>
      </c>
      <c r="R5668">
        <v>123266</v>
      </c>
      <c r="S5668" t="str" cm="1">
        <f t="array" ref="S5668">_xlfn.IFS(E5671&lt;30,"18-29",E5671&lt;45,"30-44",TRUE,"45+")</f>
        <v>30-44</v>
      </c>
      <c r="T5668" t="str" cm="1">
        <f t="array" ref="T5668">_xlfn.IFS(F5668&lt;=2,"0-2 Years",F5668&lt;=5,"3-5 Years",F5668&lt;=8,"6-8 Years",TRUE,"9-10 Years")</f>
        <v>6-8 Years</v>
      </c>
      <c r="U5668" t="str" cm="1">
        <f t="array" ref="U5668">_xlfn.IFS(P5668&gt;60,"High Risk",P5668&gt;30,"Medium Risk",TRUE,"Low Risk")</f>
        <v>Low Risk</v>
      </c>
      <c r="V5668">
        <f t="shared" si="88"/>
        <v>3</v>
      </c>
    </row>
    <row r="5669" spans="1:22" hidden="1" x14ac:dyDescent="0.2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 s="2">
        <v>0</v>
      </c>
      <c r="H5669">
        <v>2</v>
      </c>
      <c r="I5669">
        <v>1</v>
      </c>
      <c r="J5669">
        <v>1</v>
      </c>
      <c r="K5669" s="1">
        <v>16245.25</v>
      </c>
      <c r="L5669">
        <v>0</v>
      </c>
      <c r="M5669">
        <v>9</v>
      </c>
      <c r="N5669">
        <v>1435</v>
      </c>
      <c r="O5669">
        <v>9</v>
      </c>
      <c r="P5669">
        <v>53</v>
      </c>
      <c r="Q5669">
        <v>1</v>
      </c>
      <c r="R5669">
        <v>12915</v>
      </c>
      <c r="S5669" t="str" cm="1">
        <f t="array" ref="S5669">_xlfn.IFS(E5672&lt;30,"18-29",E5672&lt;45,"30-44",TRUE,"45+")</f>
        <v>30-44</v>
      </c>
      <c r="T5669" t="str" cm="1">
        <f t="array" ref="T5669">_xlfn.IFS(F5669&lt;=2,"0-2 Years",F5669&lt;=5,"3-5 Years",F5669&lt;=8,"6-8 Years",TRUE,"9-10 Years")</f>
        <v>6-8 Years</v>
      </c>
      <c r="U5669" t="str" cm="1">
        <f t="array" ref="U5669">_xlfn.IFS(P5669&gt;60,"High Risk",P5669&gt;30,"Medium Risk",TRUE,"Low Risk")</f>
        <v>Medium Risk</v>
      </c>
      <c r="V5669">
        <f t="shared" si="88"/>
        <v>3</v>
      </c>
    </row>
    <row r="5670" spans="1:22" hidden="1" x14ac:dyDescent="0.2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 s="2">
        <v>0</v>
      </c>
      <c r="H5670">
        <v>1</v>
      </c>
      <c r="I5670">
        <v>0</v>
      </c>
      <c r="J5670">
        <v>1</v>
      </c>
      <c r="K5670" s="1">
        <v>108348.94</v>
      </c>
      <c r="L5670">
        <v>1</v>
      </c>
      <c r="M5670">
        <v>27</v>
      </c>
      <c r="N5670">
        <v>430</v>
      </c>
      <c r="O5670">
        <v>5</v>
      </c>
      <c r="P5670">
        <v>77</v>
      </c>
      <c r="Q5670">
        <v>0.18518518518518517</v>
      </c>
      <c r="R5670">
        <v>11610</v>
      </c>
      <c r="S5670" t="str" cm="1">
        <f t="array" ref="S5670">_xlfn.IFS(E5673&lt;30,"18-29",E5673&lt;45,"30-44",TRUE,"45+")</f>
        <v>45+</v>
      </c>
      <c r="T5670" t="str" cm="1">
        <f t="array" ref="T5670">_xlfn.IFS(F5670&lt;=2,"0-2 Years",F5670&lt;=5,"3-5 Years",F5670&lt;=8,"6-8 Years",TRUE,"9-10 Years")</f>
        <v>6-8 Years</v>
      </c>
      <c r="U5670" t="str" cm="1">
        <f t="array" ref="U5670">_xlfn.IFS(P5670&gt;60,"High Risk",P5670&gt;30,"Medium Risk",TRUE,"Low Risk")</f>
        <v>High Risk</v>
      </c>
      <c r="V5670">
        <f t="shared" si="88"/>
        <v>5</v>
      </c>
    </row>
    <row r="5671" spans="1:22" hidden="1" x14ac:dyDescent="0.2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 s="2">
        <v>135310.41</v>
      </c>
      <c r="H5671">
        <v>2</v>
      </c>
      <c r="I5671">
        <v>0</v>
      </c>
      <c r="J5671">
        <v>1</v>
      </c>
      <c r="K5671" s="1">
        <v>171668.2</v>
      </c>
      <c r="L5671">
        <v>0</v>
      </c>
      <c r="M5671">
        <v>10</v>
      </c>
      <c r="N5671">
        <v>2167</v>
      </c>
      <c r="O5671">
        <v>9</v>
      </c>
      <c r="P5671">
        <v>28</v>
      </c>
      <c r="Q5671">
        <v>0.9</v>
      </c>
      <c r="R5671">
        <v>21670</v>
      </c>
      <c r="S5671" t="str" cm="1">
        <f t="array" ref="S5671">_xlfn.IFS(E5674&lt;30,"18-29",E5674&lt;45,"30-44",TRUE,"45+")</f>
        <v>18-29</v>
      </c>
      <c r="T5671" t="str" cm="1">
        <f t="array" ref="T5671">_xlfn.IFS(F5671&lt;=2,"0-2 Years",F5671&lt;=5,"3-5 Years",F5671&lt;=8,"6-8 Years",TRUE,"9-10 Years")</f>
        <v>6-8 Years</v>
      </c>
      <c r="U5671" t="str" cm="1">
        <f t="array" ref="U5671">_xlfn.IFS(P5671&gt;60,"High Risk",P5671&gt;30,"Medium Risk",TRUE,"Low Risk")</f>
        <v>Low Risk</v>
      </c>
      <c r="V5671">
        <f t="shared" si="88"/>
        <v>0</v>
      </c>
    </row>
    <row r="5672" spans="1:22" x14ac:dyDescent="0.2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 s="2">
        <v>0</v>
      </c>
      <c r="H5672">
        <v>2</v>
      </c>
      <c r="I5672">
        <v>1</v>
      </c>
      <c r="J5672">
        <v>0</v>
      </c>
      <c r="K5672" s="1">
        <v>67364.42</v>
      </c>
      <c r="L5672">
        <v>0</v>
      </c>
      <c r="M5672">
        <v>2</v>
      </c>
      <c r="N5672">
        <v>452</v>
      </c>
      <c r="O5672">
        <v>8</v>
      </c>
      <c r="P5672">
        <v>30</v>
      </c>
      <c r="Q5672">
        <v>1</v>
      </c>
      <c r="R5672">
        <v>904</v>
      </c>
      <c r="S5672" t="str" cm="1">
        <f t="array" ref="S5672">_xlfn.IFS(E5675&lt;30,"18-29",E5675&lt;45,"30-44",TRUE,"45+")</f>
        <v>30-44</v>
      </c>
      <c r="T5672" t="str" cm="1">
        <f t="array" ref="T5672">_xlfn.IFS(F5672&lt;=2,"0-2 Years",F5672&lt;=5,"3-5 Years",F5672&lt;=8,"6-8 Years",TRUE,"9-10 Years")</f>
        <v>6-8 Years</v>
      </c>
      <c r="U5672" t="str" cm="1">
        <f t="array" ref="U5672">_xlfn.IFS(P5672&gt;60,"High Risk",P5672&gt;30,"Medium Risk",TRUE,"Low Risk")</f>
        <v>Low Risk</v>
      </c>
      <c r="V5672">
        <f t="shared" si="88"/>
        <v>6</v>
      </c>
    </row>
    <row r="5673" spans="1:22" hidden="1" x14ac:dyDescent="0.2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 s="2">
        <v>0</v>
      </c>
      <c r="H5673">
        <v>2</v>
      </c>
      <c r="I5673">
        <v>0</v>
      </c>
      <c r="J5673">
        <v>1</v>
      </c>
      <c r="K5673" s="1">
        <v>107867.38</v>
      </c>
      <c r="L5673">
        <v>0</v>
      </c>
      <c r="M5673">
        <v>23</v>
      </c>
      <c r="N5673">
        <v>887</v>
      </c>
      <c r="O5673">
        <v>2</v>
      </c>
      <c r="P5673">
        <v>98</v>
      </c>
      <c r="Q5673">
        <v>8.6956521739130432E-2</v>
      </c>
      <c r="R5673">
        <v>20401</v>
      </c>
      <c r="S5673" t="str" cm="1">
        <f t="array" ref="S5673">_xlfn.IFS(E5676&lt;30,"18-29",E5676&lt;45,"30-44",TRUE,"45+")</f>
        <v>18-29</v>
      </c>
      <c r="T5673" t="str" cm="1">
        <f t="array" ref="T5673">_xlfn.IFS(F5673&lt;=2,"0-2 Years",F5673&lt;=5,"3-5 Years",F5673&lt;=8,"6-8 Years",TRUE,"9-10 Years")</f>
        <v>6-8 Years</v>
      </c>
      <c r="U5673" t="str" cm="1">
        <f t="array" ref="U5673">_xlfn.IFS(P5673&gt;60,"High Risk",P5673&gt;30,"Medium Risk",TRUE,"Low Risk")</f>
        <v>High Risk</v>
      </c>
      <c r="V5673">
        <f t="shared" si="88"/>
        <v>4</v>
      </c>
    </row>
    <row r="5674" spans="1:22" x14ac:dyDescent="0.2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 s="2">
        <v>0</v>
      </c>
      <c r="H5674">
        <v>2</v>
      </c>
      <c r="I5674">
        <v>1</v>
      </c>
      <c r="J5674">
        <v>0</v>
      </c>
      <c r="K5674" s="1">
        <v>194310.1</v>
      </c>
      <c r="L5674">
        <v>0</v>
      </c>
      <c r="M5674">
        <v>6</v>
      </c>
      <c r="N5674">
        <v>3833</v>
      </c>
      <c r="O5674">
        <v>9</v>
      </c>
      <c r="P5674">
        <v>99</v>
      </c>
      <c r="Q5674">
        <v>1</v>
      </c>
      <c r="R5674">
        <v>22998</v>
      </c>
      <c r="S5674" t="str" cm="1">
        <f t="array" ref="S5674">_xlfn.IFS(E5677&lt;30,"18-29",E5677&lt;45,"30-44",TRUE,"45+")</f>
        <v>18-29</v>
      </c>
      <c r="T5674" t="str" cm="1">
        <f t="array" ref="T5674">_xlfn.IFS(F5674&lt;=2,"0-2 Years",F5674&lt;=5,"3-5 Years",F5674&lt;=8,"6-8 Years",TRUE,"9-10 Years")</f>
        <v>3-5 Years</v>
      </c>
      <c r="U5674" t="str" cm="1">
        <f t="array" ref="U5674">_xlfn.IFS(P5674&gt;60,"High Risk",P5674&gt;30,"Medium Risk",TRUE,"Low Risk")</f>
        <v>High Risk</v>
      </c>
      <c r="V5674">
        <f t="shared" si="88"/>
        <v>6</v>
      </c>
    </row>
    <row r="5675" spans="1:22" hidden="1" x14ac:dyDescent="0.2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 s="2">
        <v>139393.19</v>
      </c>
      <c r="H5675">
        <v>2</v>
      </c>
      <c r="I5675">
        <v>0</v>
      </c>
      <c r="J5675">
        <v>0</v>
      </c>
      <c r="K5675" s="1">
        <v>33950.080000000002</v>
      </c>
      <c r="L5675">
        <v>0</v>
      </c>
      <c r="M5675">
        <v>11</v>
      </c>
      <c r="N5675">
        <v>961</v>
      </c>
      <c r="O5675">
        <v>1</v>
      </c>
      <c r="P5675">
        <v>75</v>
      </c>
      <c r="Q5675">
        <v>9.0909090909090912E-2</v>
      </c>
      <c r="R5675">
        <v>10571</v>
      </c>
      <c r="S5675" t="str" cm="1">
        <f t="array" ref="S5675">_xlfn.IFS(E5678&lt;30,"18-29",E5678&lt;45,"30-44",TRUE,"45+")</f>
        <v>18-29</v>
      </c>
      <c r="T5675" t="str" cm="1">
        <f t="array" ref="T5675">_xlfn.IFS(F5675&lt;=2,"0-2 Years",F5675&lt;=5,"3-5 Years",F5675&lt;=8,"6-8 Years",TRUE,"9-10 Years")</f>
        <v>3-5 Years</v>
      </c>
      <c r="U5675" t="str" cm="1">
        <f t="array" ref="U5675">_xlfn.IFS(P5675&gt;60,"High Risk",P5675&gt;30,"Medium Risk",TRUE,"Low Risk")</f>
        <v>High Risk</v>
      </c>
      <c r="V5675">
        <f t="shared" si="88"/>
        <v>3</v>
      </c>
    </row>
    <row r="5676" spans="1:22" x14ac:dyDescent="0.2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 s="2">
        <v>0</v>
      </c>
      <c r="H5676">
        <v>2</v>
      </c>
      <c r="I5676">
        <v>0</v>
      </c>
      <c r="J5676">
        <v>0</v>
      </c>
      <c r="K5676" s="1">
        <v>197588.32</v>
      </c>
      <c r="L5676">
        <v>0</v>
      </c>
      <c r="M5676">
        <v>28</v>
      </c>
      <c r="N5676">
        <v>1996</v>
      </c>
      <c r="O5676">
        <v>0</v>
      </c>
      <c r="P5676">
        <v>125</v>
      </c>
      <c r="Q5676">
        <v>0</v>
      </c>
      <c r="R5676">
        <v>55888</v>
      </c>
      <c r="S5676" t="str" cm="1">
        <f t="array" ref="S5676">_xlfn.IFS(E5679&lt;30,"18-29",E5679&lt;45,"30-44",TRUE,"45+")</f>
        <v>30-44</v>
      </c>
      <c r="T5676" t="str" cm="1">
        <f t="array" ref="T5676">_xlfn.IFS(F5676&lt;=2,"0-2 Years",F5676&lt;=5,"3-5 Years",F5676&lt;=8,"6-8 Years",TRUE,"9-10 Years")</f>
        <v>6-8 Years</v>
      </c>
      <c r="U5676" t="str" cm="1">
        <f t="array" ref="U5676">_xlfn.IFS(P5676&gt;60,"High Risk",P5676&gt;30,"Medium Risk",TRUE,"Low Risk")</f>
        <v>High Risk</v>
      </c>
      <c r="V5676">
        <f t="shared" si="88"/>
        <v>6</v>
      </c>
    </row>
    <row r="5677" spans="1:22" hidden="1" x14ac:dyDescent="0.2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 s="2">
        <v>104258.8</v>
      </c>
      <c r="H5677">
        <v>1</v>
      </c>
      <c r="I5677">
        <v>1</v>
      </c>
      <c r="J5677">
        <v>1</v>
      </c>
      <c r="K5677" s="1">
        <v>428.23</v>
      </c>
      <c r="L5677">
        <v>0</v>
      </c>
      <c r="M5677">
        <v>21</v>
      </c>
      <c r="N5677">
        <v>1343</v>
      </c>
      <c r="O5677">
        <v>10</v>
      </c>
      <c r="P5677">
        <v>147</v>
      </c>
      <c r="Q5677">
        <v>0.47619047619047616</v>
      </c>
      <c r="R5677">
        <v>28203</v>
      </c>
      <c r="S5677" t="str" cm="1">
        <f t="array" ref="S5677">_xlfn.IFS(E5680&lt;30,"18-29",E5680&lt;45,"30-44",TRUE,"45+")</f>
        <v>30-44</v>
      </c>
      <c r="T5677" t="str" cm="1">
        <f t="array" ref="T5677">_xlfn.IFS(F5677&lt;=2,"0-2 Years",F5677&lt;=5,"3-5 Years",F5677&lt;=8,"6-8 Years",TRUE,"9-10 Years")</f>
        <v>3-5 Years</v>
      </c>
      <c r="U5677" t="str" cm="1">
        <f t="array" ref="U5677">_xlfn.IFS(P5677&gt;60,"High Risk",P5677&gt;30,"Medium Risk",TRUE,"Low Risk")</f>
        <v>High Risk</v>
      </c>
      <c r="V5677">
        <f t="shared" si="88"/>
        <v>2</v>
      </c>
    </row>
    <row r="5678" spans="1:22" hidden="1" x14ac:dyDescent="0.2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 s="2">
        <v>0</v>
      </c>
      <c r="H5678">
        <v>2</v>
      </c>
      <c r="I5678">
        <v>0</v>
      </c>
      <c r="J5678">
        <v>1</v>
      </c>
      <c r="K5678" s="1">
        <v>34948.769999999997</v>
      </c>
      <c r="L5678">
        <v>0</v>
      </c>
      <c r="M5678">
        <v>5</v>
      </c>
      <c r="N5678">
        <v>3047</v>
      </c>
      <c r="O5678">
        <v>1</v>
      </c>
      <c r="P5678">
        <v>164</v>
      </c>
      <c r="Q5678">
        <v>0.2</v>
      </c>
      <c r="R5678">
        <v>15235</v>
      </c>
      <c r="S5678" t="str" cm="1">
        <f t="array" ref="S5678">_xlfn.IFS(E5681&lt;30,"18-29",E5681&lt;45,"30-44",TRUE,"45+")</f>
        <v>30-44</v>
      </c>
      <c r="T5678" t="str" cm="1">
        <f t="array" ref="T5678">_xlfn.IFS(F5678&lt;=2,"0-2 Years",F5678&lt;=5,"3-5 Years",F5678&lt;=8,"6-8 Years",TRUE,"9-10 Years")</f>
        <v>6-8 Years</v>
      </c>
      <c r="U5678" t="str" cm="1">
        <f t="array" ref="U5678">_xlfn.IFS(P5678&gt;60,"High Risk",P5678&gt;30,"Medium Risk",TRUE,"Low Risk")</f>
        <v>High Risk</v>
      </c>
      <c r="V5678">
        <f t="shared" si="88"/>
        <v>3</v>
      </c>
    </row>
    <row r="5679" spans="1:22" hidden="1" x14ac:dyDescent="0.2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 s="2">
        <v>113447.01</v>
      </c>
      <c r="H5679">
        <v>1</v>
      </c>
      <c r="I5679">
        <v>1</v>
      </c>
      <c r="J5679">
        <v>0</v>
      </c>
      <c r="K5679" s="1">
        <v>82084.3</v>
      </c>
      <c r="L5679">
        <v>0</v>
      </c>
      <c r="M5679">
        <v>9</v>
      </c>
      <c r="N5679">
        <v>3767</v>
      </c>
      <c r="O5679">
        <v>8</v>
      </c>
      <c r="P5679">
        <v>147</v>
      </c>
      <c r="Q5679">
        <v>0.88888888888888884</v>
      </c>
      <c r="R5679">
        <v>33903</v>
      </c>
      <c r="S5679" t="str" cm="1">
        <f t="array" ref="S5679">_xlfn.IFS(E5682&lt;30,"18-29",E5682&lt;45,"30-44",TRUE,"45+")</f>
        <v>30-44</v>
      </c>
      <c r="T5679" t="str" cm="1">
        <f t="array" ref="T5679">_xlfn.IFS(F5679&lt;=2,"0-2 Years",F5679&lt;=5,"3-5 Years",F5679&lt;=8,"6-8 Years",TRUE,"9-10 Years")</f>
        <v>9-10 Years</v>
      </c>
      <c r="U5679" t="str" cm="1">
        <f t="array" ref="U5679">_xlfn.IFS(P5679&gt;60,"High Risk",P5679&gt;30,"Medium Risk",TRUE,"Low Risk")</f>
        <v>High Risk</v>
      </c>
      <c r="V5679">
        <f t="shared" si="88"/>
        <v>5</v>
      </c>
    </row>
    <row r="5680" spans="1:22" x14ac:dyDescent="0.2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 s="2">
        <v>0</v>
      </c>
      <c r="H5680">
        <v>2</v>
      </c>
      <c r="I5680">
        <v>1</v>
      </c>
      <c r="J5680">
        <v>0</v>
      </c>
      <c r="K5680" s="1">
        <v>64804.59</v>
      </c>
      <c r="L5680">
        <v>0</v>
      </c>
      <c r="M5680">
        <v>23</v>
      </c>
      <c r="N5680">
        <v>151</v>
      </c>
      <c r="O5680">
        <v>6</v>
      </c>
      <c r="P5680">
        <v>56</v>
      </c>
      <c r="Q5680">
        <v>0.2608695652173913</v>
      </c>
      <c r="R5680">
        <v>3473</v>
      </c>
      <c r="S5680" t="str" cm="1">
        <f t="array" ref="S5680">_xlfn.IFS(E5683&lt;30,"18-29",E5683&lt;45,"30-44",TRUE,"45+")</f>
        <v>30-44</v>
      </c>
      <c r="T5680" t="str" cm="1">
        <f t="array" ref="T5680">_xlfn.IFS(F5680&lt;=2,"0-2 Years",F5680&lt;=5,"3-5 Years",F5680&lt;=8,"6-8 Years",TRUE,"9-10 Years")</f>
        <v>9-10 Years</v>
      </c>
      <c r="U5680" t="str" cm="1">
        <f t="array" ref="U5680">_xlfn.IFS(P5680&gt;60,"High Risk",P5680&gt;30,"Medium Risk",TRUE,"Low Risk")</f>
        <v>Medium Risk</v>
      </c>
      <c r="V5680">
        <f t="shared" si="88"/>
        <v>6</v>
      </c>
    </row>
    <row r="5681" spans="1:22" hidden="1" x14ac:dyDescent="0.2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 s="2">
        <v>111063.73</v>
      </c>
      <c r="H5681">
        <v>2</v>
      </c>
      <c r="I5681">
        <v>1</v>
      </c>
      <c r="J5681">
        <v>0</v>
      </c>
      <c r="K5681" s="1">
        <v>83556.649999999994</v>
      </c>
      <c r="L5681">
        <v>0</v>
      </c>
      <c r="M5681">
        <v>2</v>
      </c>
      <c r="N5681">
        <v>4672</v>
      </c>
      <c r="O5681">
        <v>6</v>
      </c>
      <c r="P5681">
        <v>156</v>
      </c>
      <c r="Q5681">
        <v>1</v>
      </c>
      <c r="R5681">
        <v>9344</v>
      </c>
      <c r="S5681" t="str" cm="1">
        <f t="array" ref="S5681">_xlfn.IFS(E5684&lt;30,"18-29",E5684&lt;45,"30-44",TRUE,"45+")</f>
        <v>18-29</v>
      </c>
      <c r="T5681" t="str" cm="1">
        <f t="array" ref="T5681">_xlfn.IFS(F5681&lt;=2,"0-2 Years",F5681&lt;=5,"3-5 Years",F5681&lt;=8,"6-8 Years",TRUE,"9-10 Years")</f>
        <v>3-5 Years</v>
      </c>
      <c r="U5681" t="str" cm="1">
        <f t="array" ref="U5681">_xlfn.IFS(P5681&gt;60,"High Risk",P5681&gt;30,"Medium Risk",TRUE,"Low Risk")</f>
        <v>High Risk</v>
      </c>
      <c r="V5681">
        <f t="shared" si="88"/>
        <v>3</v>
      </c>
    </row>
    <row r="5682" spans="1:22" hidden="1" x14ac:dyDescent="0.2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 s="2">
        <v>161378.01999999999</v>
      </c>
      <c r="H5682">
        <v>1</v>
      </c>
      <c r="I5682">
        <v>0</v>
      </c>
      <c r="J5682">
        <v>0</v>
      </c>
      <c r="K5682" s="1">
        <v>71926.28</v>
      </c>
      <c r="L5682">
        <v>1</v>
      </c>
      <c r="M5682">
        <v>1</v>
      </c>
      <c r="N5682">
        <v>443</v>
      </c>
      <c r="O5682">
        <v>8</v>
      </c>
      <c r="P5682">
        <v>48</v>
      </c>
      <c r="Q5682">
        <v>1</v>
      </c>
      <c r="R5682">
        <v>443</v>
      </c>
      <c r="S5682" t="str" cm="1">
        <f t="array" ref="S5682">_xlfn.IFS(E5685&lt;30,"18-29",E5685&lt;45,"30-44",TRUE,"45+")</f>
        <v>45+</v>
      </c>
      <c r="T5682" t="str" cm="1">
        <f t="array" ref="T5682">_xlfn.IFS(F5682&lt;=2,"0-2 Years",F5682&lt;=5,"3-5 Years",F5682&lt;=8,"6-8 Years",TRUE,"9-10 Years")</f>
        <v>6-8 Years</v>
      </c>
      <c r="U5682" t="str" cm="1">
        <f t="array" ref="U5682">_xlfn.IFS(P5682&gt;60,"High Risk",P5682&gt;30,"Medium Risk",TRUE,"Low Risk")</f>
        <v>Medium Risk</v>
      </c>
      <c r="V5682">
        <f t="shared" si="88"/>
        <v>5</v>
      </c>
    </row>
    <row r="5683" spans="1:22" hidden="1" x14ac:dyDescent="0.2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 s="2">
        <v>82766.429999999993</v>
      </c>
      <c r="H5683">
        <v>1</v>
      </c>
      <c r="I5683">
        <v>1</v>
      </c>
      <c r="J5683">
        <v>1</v>
      </c>
      <c r="K5683" s="1">
        <v>122925.44</v>
      </c>
      <c r="L5683">
        <v>0</v>
      </c>
      <c r="M5683">
        <v>5</v>
      </c>
      <c r="N5683">
        <v>3360</v>
      </c>
      <c r="O5683">
        <v>6</v>
      </c>
      <c r="P5683">
        <v>9</v>
      </c>
      <c r="Q5683">
        <v>1</v>
      </c>
      <c r="R5683">
        <v>16800</v>
      </c>
      <c r="S5683" t="str" cm="1">
        <f t="array" ref="S5683">_xlfn.IFS(E5686&lt;30,"18-29",E5686&lt;45,"30-44",TRUE,"45+")</f>
        <v>18-29</v>
      </c>
      <c r="T5683" t="str" cm="1">
        <f t="array" ref="T5683">_xlfn.IFS(F5683&lt;=2,"0-2 Years",F5683&lt;=5,"3-5 Years",F5683&lt;=8,"6-8 Years",TRUE,"9-10 Years")</f>
        <v>0-2 Years</v>
      </c>
      <c r="U5683" t="str" cm="1">
        <f t="array" ref="U5683">_xlfn.IFS(P5683&gt;60,"High Risk",P5683&gt;30,"Medium Risk",TRUE,"Low Risk")</f>
        <v>Low Risk</v>
      </c>
      <c r="V5683">
        <f t="shared" si="88"/>
        <v>3</v>
      </c>
    </row>
    <row r="5684" spans="1:22" x14ac:dyDescent="0.2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 s="2">
        <v>0</v>
      </c>
      <c r="H5684">
        <v>2</v>
      </c>
      <c r="I5684">
        <v>1</v>
      </c>
      <c r="J5684">
        <v>0</v>
      </c>
      <c r="K5684" s="1">
        <v>13133.88</v>
      </c>
      <c r="L5684">
        <v>0</v>
      </c>
      <c r="M5684">
        <v>18</v>
      </c>
      <c r="N5684">
        <v>2409</v>
      </c>
      <c r="O5684">
        <v>5</v>
      </c>
      <c r="P5684">
        <v>109</v>
      </c>
      <c r="Q5684">
        <v>0.27777777777777779</v>
      </c>
      <c r="R5684">
        <v>43362</v>
      </c>
      <c r="S5684" t="str" cm="1">
        <f t="array" ref="S5684">_xlfn.IFS(E5687&lt;30,"18-29",E5687&lt;45,"30-44",TRUE,"45+")</f>
        <v>45+</v>
      </c>
      <c r="T5684" t="str" cm="1">
        <f t="array" ref="T5684">_xlfn.IFS(F5684&lt;=2,"0-2 Years",F5684&lt;=5,"3-5 Years",F5684&lt;=8,"6-8 Years",TRUE,"9-10 Years")</f>
        <v>9-10 Years</v>
      </c>
      <c r="U5684" t="str" cm="1">
        <f t="array" ref="U5684">_xlfn.IFS(P5684&gt;60,"High Risk",P5684&gt;30,"Medium Risk",TRUE,"Low Risk")</f>
        <v>High Risk</v>
      </c>
      <c r="V5684">
        <f t="shared" si="88"/>
        <v>6</v>
      </c>
    </row>
    <row r="5685" spans="1:22" x14ac:dyDescent="0.2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 s="2">
        <v>104267.7</v>
      </c>
      <c r="H5685">
        <v>1</v>
      </c>
      <c r="I5685">
        <v>1</v>
      </c>
      <c r="J5685">
        <v>0</v>
      </c>
      <c r="K5685" s="1">
        <v>62845.64</v>
      </c>
      <c r="L5685">
        <v>1</v>
      </c>
      <c r="M5685">
        <v>27</v>
      </c>
      <c r="N5685">
        <v>172</v>
      </c>
      <c r="O5685">
        <v>9</v>
      </c>
      <c r="P5685">
        <v>170</v>
      </c>
      <c r="Q5685">
        <v>0.33333333333333331</v>
      </c>
      <c r="R5685">
        <v>4644</v>
      </c>
      <c r="S5685" t="str" cm="1">
        <f t="array" ref="S5685">_xlfn.IFS(E5688&lt;30,"18-29",E5688&lt;45,"30-44",TRUE,"45+")</f>
        <v>45+</v>
      </c>
      <c r="T5685" t="str" cm="1">
        <f t="array" ref="T5685">_xlfn.IFS(F5685&lt;=2,"0-2 Years",F5685&lt;=5,"3-5 Years",F5685&lt;=8,"6-8 Years",TRUE,"9-10 Years")</f>
        <v>0-2 Years</v>
      </c>
      <c r="U5685" t="str" cm="1">
        <f t="array" ref="U5685">_xlfn.IFS(P5685&gt;60,"High Risk",P5685&gt;30,"Medium Risk",TRUE,"Low Risk")</f>
        <v>High Risk</v>
      </c>
      <c r="V5685">
        <f t="shared" si="88"/>
        <v>7</v>
      </c>
    </row>
    <row r="5686" spans="1:22" hidden="1" x14ac:dyDescent="0.2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 s="2">
        <v>91718.8</v>
      </c>
      <c r="H5686">
        <v>1</v>
      </c>
      <c r="I5686">
        <v>0</v>
      </c>
      <c r="J5686">
        <v>0</v>
      </c>
      <c r="K5686" s="1">
        <v>28411.23</v>
      </c>
      <c r="L5686">
        <v>0</v>
      </c>
      <c r="M5686">
        <v>9</v>
      </c>
      <c r="N5686">
        <v>420</v>
      </c>
      <c r="O5686">
        <v>4</v>
      </c>
      <c r="P5686">
        <v>8</v>
      </c>
      <c r="Q5686">
        <v>0.44444444444444442</v>
      </c>
      <c r="R5686">
        <v>3780</v>
      </c>
      <c r="S5686" t="str" cm="1">
        <f t="array" ref="S5686">_xlfn.IFS(E5689&lt;30,"18-29",E5689&lt;45,"30-44",TRUE,"45+")</f>
        <v>30-44</v>
      </c>
      <c r="T5686" t="str" cm="1">
        <f t="array" ref="T5686">_xlfn.IFS(F5686&lt;=2,"0-2 Years",F5686&lt;=5,"3-5 Years",F5686&lt;=8,"6-8 Years",TRUE,"9-10 Years")</f>
        <v>3-5 Years</v>
      </c>
      <c r="U5686" t="str" cm="1">
        <f t="array" ref="U5686">_xlfn.IFS(P5686&gt;60,"High Risk",P5686&gt;30,"Medium Risk",TRUE,"Low Risk")</f>
        <v>Low Risk</v>
      </c>
      <c r="V5686">
        <f t="shared" si="88"/>
        <v>5</v>
      </c>
    </row>
    <row r="5687" spans="1:22" hidden="1" x14ac:dyDescent="0.2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 s="2">
        <v>63488.7</v>
      </c>
      <c r="H5687">
        <v>1</v>
      </c>
      <c r="I5687">
        <v>0</v>
      </c>
      <c r="J5687">
        <v>1</v>
      </c>
      <c r="K5687" s="1">
        <v>28640.92</v>
      </c>
      <c r="L5687">
        <v>1</v>
      </c>
      <c r="M5687">
        <v>1</v>
      </c>
      <c r="N5687">
        <v>2668</v>
      </c>
      <c r="O5687">
        <v>3</v>
      </c>
      <c r="P5687">
        <v>118</v>
      </c>
      <c r="Q5687">
        <v>1</v>
      </c>
      <c r="R5687">
        <v>2668</v>
      </c>
      <c r="S5687" t="str" cm="1">
        <f t="array" ref="S5687">_xlfn.IFS(E5690&lt;30,"18-29",E5690&lt;45,"30-44",TRUE,"45+")</f>
        <v>18-29</v>
      </c>
      <c r="T5687" t="str" cm="1">
        <f t="array" ref="T5687">_xlfn.IFS(F5687&lt;=2,"0-2 Years",F5687&lt;=5,"3-5 Years",F5687&lt;=8,"6-8 Years",TRUE,"9-10 Years")</f>
        <v>3-5 Years</v>
      </c>
      <c r="U5687" t="str" cm="1">
        <f t="array" ref="U5687">_xlfn.IFS(P5687&gt;60,"High Risk",P5687&gt;30,"Medium Risk",TRUE,"Low Risk")</f>
        <v>High Risk</v>
      </c>
      <c r="V5687">
        <f t="shared" si="88"/>
        <v>3</v>
      </c>
    </row>
    <row r="5688" spans="1:22" x14ac:dyDescent="0.2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 s="2">
        <v>12459.19</v>
      </c>
      <c r="H5688">
        <v>1</v>
      </c>
      <c r="I5688">
        <v>0</v>
      </c>
      <c r="J5688">
        <v>0</v>
      </c>
      <c r="K5688" s="1">
        <v>156787.34</v>
      </c>
      <c r="L5688">
        <v>1</v>
      </c>
      <c r="M5688">
        <v>27</v>
      </c>
      <c r="N5688">
        <v>1249</v>
      </c>
      <c r="O5688">
        <v>5</v>
      </c>
      <c r="P5688">
        <v>70</v>
      </c>
      <c r="Q5688">
        <v>0.18518518518518517</v>
      </c>
      <c r="R5688">
        <v>33723</v>
      </c>
      <c r="S5688" t="str" cm="1">
        <f t="array" ref="S5688">_xlfn.IFS(E5691&lt;30,"18-29",E5691&lt;45,"30-44",TRUE,"45+")</f>
        <v>45+</v>
      </c>
      <c r="T5688" t="str" cm="1">
        <f t="array" ref="T5688">_xlfn.IFS(F5688&lt;=2,"0-2 Years",F5688&lt;=5,"3-5 Years",F5688&lt;=8,"6-8 Years",TRUE,"9-10 Years")</f>
        <v>6-8 Years</v>
      </c>
      <c r="U5688" t="str" cm="1">
        <f t="array" ref="U5688">_xlfn.IFS(P5688&gt;60,"High Risk",P5688&gt;30,"Medium Risk",TRUE,"Low Risk")</f>
        <v>High Risk</v>
      </c>
      <c r="V5688">
        <f t="shared" si="88"/>
        <v>6</v>
      </c>
    </row>
    <row r="5689" spans="1:22" hidden="1" x14ac:dyDescent="0.2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 s="2">
        <v>159863.9</v>
      </c>
      <c r="H5689">
        <v>2</v>
      </c>
      <c r="I5689">
        <v>0</v>
      </c>
      <c r="J5689">
        <v>1</v>
      </c>
      <c r="K5689" s="1">
        <v>125307.87</v>
      </c>
      <c r="L5689">
        <v>0</v>
      </c>
      <c r="M5689">
        <v>5</v>
      </c>
      <c r="N5689">
        <v>2022</v>
      </c>
      <c r="O5689">
        <v>6</v>
      </c>
      <c r="P5689">
        <v>120</v>
      </c>
      <c r="Q5689">
        <v>1</v>
      </c>
      <c r="R5689">
        <v>10110</v>
      </c>
      <c r="S5689" t="str" cm="1">
        <f t="array" ref="S5689">_xlfn.IFS(E5692&lt;30,"18-29",E5692&lt;45,"30-44",TRUE,"45+")</f>
        <v>30-44</v>
      </c>
      <c r="T5689" t="str" cm="1">
        <f t="array" ref="T5689">_xlfn.IFS(F5689&lt;=2,"0-2 Years",F5689&lt;=5,"3-5 Years",F5689&lt;=8,"6-8 Years",TRUE,"9-10 Years")</f>
        <v>6-8 Years</v>
      </c>
      <c r="U5689" t="str" cm="1">
        <f t="array" ref="U5689">_xlfn.IFS(P5689&gt;60,"High Risk",P5689&gt;30,"Medium Risk",TRUE,"Low Risk")</f>
        <v>High Risk</v>
      </c>
      <c r="V5689">
        <f t="shared" si="88"/>
        <v>0</v>
      </c>
    </row>
    <row r="5690" spans="1:22" hidden="1" x14ac:dyDescent="0.2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 s="2">
        <v>104592.55</v>
      </c>
      <c r="H5690">
        <v>2</v>
      </c>
      <c r="I5690">
        <v>1</v>
      </c>
      <c r="J5690">
        <v>0</v>
      </c>
      <c r="K5690" s="1">
        <v>131736.23000000001</v>
      </c>
      <c r="L5690">
        <v>0</v>
      </c>
      <c r="M5690">
        <v>13</v>
      </c>
      <c r="N5690">
        <v>596</v>
      </c>
      <c r="O5690">
        <v>6</v>
      </c>
      <c r="P5690">
        <v>141</v>
      </c>
      <c r="Q5690">
        <v>0.46153846153846156</v>
      </c>
      <c r="R5690">
        <v>7748</v>
      </c>
      <c r="S5690" t="str" cm="1">
        <f t="array" ref="S5690">_xlfn.IFS(E5693&lt;30,"18-29",E5693&lt;45,"30-44",TRUE,"45+")</f>
        <v>30-44</v>
      </c>
      <c r="T5690" t="str" cm="1">
        <f t="array" ref="T5690">_xlfn.IFS(F5690&lt;=2,"0-2 Years",F5690&lt;=5,"3-5 Years",F5690&lt;=8,"6-8 Years",TRUE,"9-10 Years")</f>
        <v>6-8 Years</v>
      </c>
      <c r="U5690" t="str" cm="1">
        <f t="array" ref="U5690">_xlfn.IFS(P5690&gt;60,"High Risk",P5690&gt;30,"Medium Risk",TRUE,"Low Risk")</f>
        <v>High Risk</v>
      </c>
      <c r="V5690">
        <f t="shared" si="88"/>
        <v>3</v>
      </c>
    </row>
    <row r="5691" spans="1:22" hidden="1" x14ac:dyDescent="0.2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 s="2">
        <v>132088.59</v>
      </c>
      <c r="H5691">
        <v>1</v>
      </c>
      <c r="I5691">
        <v>1</v>
      </c>
      <c r="J5691">
        <v>1</v>
      </c>
      <c r="K5691" s="1">
        <v>128262.14</v>
      </c>
      <c r="L5691">
        <v>0</v>
      </c>
      <c r="M5691">
        <v>30</v>
      </c>
      <c r="N5691">
        <v>3870</v>
      </c>
      <c r="O5691">
        <v>1</v>
      </c>
      <c r="P5691">
        <v>173</v>
      </c>
      <c r="Q5691">
        <v>3.3333333333333333E-2</v>
      </c>
      <c r="R5691">
        <v>116100</v>
      </c>
      <c r="S5691" t="str" cm="1">
        <f t="array" ref="S5691">_xlfn.IFS(E5694&lt;30,"18-29",E5694&lt;45,"30-44",TRUE,"45+")</f>
        <v>30-44</v>
      </c>
      <c r="T5691" t="str" cm="1">
        <f t="array" ref="T5691">_xlfn.IFS(F5691&lt;=2,"0-2 Years",F5691&lt;=5,"3-5 Years",F5691&lt;=8,"6-8 Years",TRUE,"9-10 Years")</f>
        <v>3-5 Years</v>
      </c>
      <c r="U5691" t="str" cm="1">
        <f t="array" ref="U5691">_xlfn.IFS(P5691&gt;60,"High Risk",P5691&gt;30,"Medium Risk",TRUE,"Low Risk")</f>
        <v>High Risk</v>
      </c>
      <c r="V5691">
        <f t="shared" si="88"/>
        <v>3</v>
      </c>
    </row>
    <row r="5692" spans="1:22" x14ac:dyDescent="0.2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 s="2">
        <v>0</v>
      </c>
      <c r="H5692">
        <v>2</v>
      </c>
      <c r="I5692">
        <v>1</v>
      </c>
      <c r="J5692">
        <v>0</v>
      </c>
      <c r="K5692" s="1">
        <v>91366.42</v>
      </c>
      <c r="L5692">
        <v>0</v>
      </c>
      <c r="M5692">
        <v>18</v>
      </c>
      <c r="N5692">
        <v>3029</v>
      </c>
      <c r="O5692">
        <v>1</v>
      </c>
      <c r="P5692">
        <v>76</v>
      </c>
      <c r="Q5692">
        <v>5.5555555555555552E-2</v>
      </c>
      <c r="R5692">
        <v>54522</v>
      </c>
      <c r="S5692" t="str" cm="1">
        <f t="array" ref="S5692">_xlfn.IFS(E5695&lt;30,"18-29",E5695&lt;45,"30-44",TRUE,"45+")</f>
        <v>30-44</v>
      </c>
      <c r="T5692" t="str" cm="1">
        <f t="array" ref="T5692">_xlfn.IFS(F5692&lt;=2,"0-2 Years",F5692&lt;=5,"3-5 Years",F5692&lt;=8,"6-8 Years",TRUE,"9-10 Years")</f>
        <v>3-5 Years</v>
      </c>
      <c r="U5692" t="str" cm="1">
        <f t="array" ref="U5692">_xlfn.IFS(P5692&gt;60,"High Risk",P5692&gt;30,"Medium Risk",TRUE,"Low Risk")</f>
        <v>High Risk</v>
      </c>
      <c r="V5692">
        <f t="shared" si="88"/>
        <v>6</v>
      </c>
    </row>
    <row r="5693" spans="1:22" hidden="1" x14ac:dyDescent="0.2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 s="2">
        <v>120654.68</v>
      </c>
      <c r="H5693">
        <v>1</v>
      </c>
      <c r="I5693">
        <v>1</v>
      </c>
      <c r="J5693">
        <v>0</v>
      </c>
      <c r="K5693" s="1">
        <v>82290.81</v>
      </c>
      <c r="L5693">
        <v>0</v>
      </c>
      <c r="M5693">
        <v>13</v>
      </c>
      <c r="N5693">
        <v>4967</v>
      </c>
      <c r="O5693">
        <v>0</v>
      </c>
      <c r="P5693">
        <v>8</v>
      </c>
      <c r="Q5693">
        <v>0</v>
      </c>
      <c r="R5693">
        <v>64571</v>
      </c>
      <c r="S5693" t="str" cm="1">
        <f t="array" ref="S5693">_xlfn.IFS(E5696&lt;30,"18-29",E5696&lt;45,"30-44",TRUE,"45+")</f>
        <v>30-44</v>
      </c>
      <c r="T5693" t="str" cm="1">
        <f t="array" ref="T5693">_xlfn.IFS(F5693&lt;=2,"0-2 Years",F5693&lt;=5,"3-5 Years",F5693&lt;=8,"6-8 Years",TRUE,"9-10 Years")</f>
        <v>3-5 Years</v>
      </c>
      <c r="U5693" t="str" cm="1">
        <f t="array" ref="U5693">_xlfn.IFS(P5693&gt;60,"High Risk",P5693&gt;30,"Medium Risk",TRUE,"Low Risk")</f>
        <v>Low Risk</v>
      </c>
      <c r="V5693">
        <f t="shared" si="88"/>
        <v>5</v>
      </c>
    </row>
    <row r="5694" spans="1:22" x14ac:dyDescent="0.2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 s="2">
        <v>0</v>
      </c>
      <c r="H5694">
        <v>2</v>
      </c>
      <c r="I5694">
        <v>1</v>
      </c>
      <c r="J5694">
        <v>0</v>
      </c>
      <c r="K5694" s="1">
        <v>66190.210000000006</v>
      </c>
      <c r="L5694">
        <v>0</v>
      </c>
      <c r="M5694">
        <v>12</v>
      </c>
      <c r="N5694">
        <v>1293</v>
      </c>
      <c r="O5694">
        <v>3</v>
      </c>
      <c r="P5694">
        <v>166</v>
      </c>
      <c r="Q5694">
        <v>0.25</v>
      </c>
      <c r="R5694">
        <v>15516</v>
      </c>
      <c r="S5694" t="str" cm="1">
        <f t="array" ref="S5694">_xlfn.IFS(E5697&lt;30,"18-29",E5697&lt;45,"30-44",TRUE,"45+")</f>
        <v>45+</v>
      </c>
      <c r="T5694" t="str" cm="1">
        <f t="array" ref="T5694">_xlfn.IFS(F5694&lt;=2,"0-2 Years",F5694&lt;=5,"3-5 Years",F5694&lt;=8,"6-8 Years",TRUE,"9-10 Years")</f>
        <v>6-8 Years</v>
      </c>
      <c r="U5694" t="str" cm="1">
        <f t="array" ref="U5694">_xlfn.IFS(P5694&gt;60,"High Risk",P5694&gt;30,"Medium Risk",TRUE,"Low Risk")</f>
        <v>High Risk</v>
      </c>
      <c r="V5694">
        <f t="shared" si="88"/>
        <v>6</v>
      </c>
    </row>
    <row r="5695" spans="1:22" hidden="1" x14ac:dyDescent="0.2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 s="2">
        <v>83772.95</v>
      </c>
      <c r="H5695">
        <v>1</v>
      </c>
      <c r="I5695">
        <v>0</v>
      </c>
      <c r="J5695">
        <v>1</v>
      </c>
      <c r="K5695" s="1">
        <v>23920.65</v>
      </c>
      <c r="L5695">
        <v>0</v>
      </c>
      <c r="M5695">
        <v>4</v>
      </c>
      <c r="N5695">
        <v>2716</v>
      </c>
      <c r="O5695">
        <v>3</v>
      </c>
      <c r="P5695">
        <v>136</v>
      </c>
      <c r="Q5695">
        <v>0.75</v>
      </c>
      <c r="R5695">
        <v>10864</v>
      </c>
      <c r="S5695" t="str" cm="1">
        <f t="array" ref="S5695">_xlfn.IFS(E5698&lt;30,"18-29",E5698&lt;45,"30-44",TRUE,"45+")</f>
        <v>30-44</v>
      </c>
      <c r="T5695" t="str" cm="1">
        <f t="array" ref="T5695">_xlfn.IFS(F5695&lt;=2,"0-2 Years",F5695&lt;=5,"3-5 Years",F5695&lt;=8,"6-8 Years",TRUE,"9-10 Years")</f>
        <v>3-5 Years</v>
      </c>
      <c r="U5695" t="str" cm="1">
        <f t="array" ref="U5695">_xlfn.IFS(P5695&gt;60,"High Risk",P5695&gt;30,"Medium Risk",TRUE,"Low Risk")</f>
        <v>High Risk</v>
      </c>
      <c r="V5695">
        <f t="shared" si="88"/>
        <v>2</v>
      </c>
    </row>
    <row r="5696" spans="1:22" hidden="1" x14ac:dyDescent="0.2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 s="2">
        <v>172325.67</v>
      </c>
      <c r="H5696">
        <v>1</v>
      </c>
      <c r="I5696">
        <v>0</v>
      </c>
      <c r="J5696">
        <v>1</v>
      </c>
      <c r="K5696" s="1">
        <v>45438.38</v>
      </c>
      <c r="L5696">
        <v>0</v>
      </c>
      <c r="M5696">
        <v>2</v>
      </c>
      <c r="N5696">
        <v>3033</v>
      </c>
      <c r="O5696">
        <v>5</v>
      </c>
      <c r="P5696">
        <v>4</v>
      </c>
      <c r="Q5696">
        <v>1</v>
      </c>
      <c r="R5696">
        <v>6066</v>
      </c>
      <c r="S5696" t="str" cm="1">
        <f t="array" ref="S5696">_xlfn.IFS(E5699&lt;30,"18-29",E5699&lt;45,"30-44",TRUE,"45+")</f>
        <v>30-44</v>
      </c>
      <c r="T5696" t="str" cm="1">
        <f t="array" ref="T5696">_xlfn.IFS(F5696&lt;=2,"0-2 Years",F5696&lt;=5,"3-5 Years",F5696&lt;=8,"6-8 Years",TRUE,"9-10 Years")</f>
        <v>6-8 Years</v>
      </c>
      <c r="U5696" t="str" cm="1">
        <f t="array" ref="U5696">_xlfn.IFS(P5696&gt;60,"High Risk",P5696&gt;30,"Medium Risk",TRUE,"Low Risk")</f>
        <v>Low Risk</v>
      </c>
      <c r="V5696">
        <f t="shared" si="88"/>
        <v>2</v>
      </c>
    </row>
    <row r="5697" spans="1:22" hidden="1" x14ac:dyDescent="0.2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 s="2">
        <v>117685.31</v>
      </c>
      <c r="H5697">
        <v>2</v>
      </c>
      <c r="I5697">
        <v>1</v>
      </c>
      <c r="J5697">
        <v>1</v>
      </c>
      <c r="K5697" s="1">
        <v>93360.35</v>
      </c>
      <c r="L5697">
        <v>0</v>
      </c>
      <c r="M5697">
        <v>13</v>
      </c>
      <c r="N5697">
        <v>770</v>
      </c>
      <c r="O5697">
        <v>10</v>
      </c>
      <c r="P5697">
        <v>15</v>
      </c>
      <c r="Q5697">
        <v>0.76923076923076927</v>
      </c>
      <c r="R5697">
        <v>10010</v>
      </c>
      <c r="S5697" t="str" cm="1">
        <f t="array" ref="S5697">_xlfn.IFS(E5700&lt;30,"18-29",E5700&lt;45,"30-44",TRUE,"45+")</f>
        <v>45+</v>
      </c>
      <c r="T5697" t="str" cm="1">
        <f t="array" ref="T5697">_xlfn.IFS(F5697&lt;=2,"0-2 Years",F5697&lt;=5,"3-5 Years",F5697&lt;=8,"6-8 Years",TRUE,"9-10 Years")</f>
        <v>6-8 Years</v>
      </c>
      <c r="U5697" t="str" cm="1">
        <f t="array" ref="U5697">_xlfn.IFS(P5697&gt;60,"High Risk",P5697&gt;30,"Medium Risk",TRUE,"Low Risk")</f>
        <v>Low Risk</v>
      </c>
      <c r="V5697">
        <f t="shared" si="88"/>
        <v>1</v>
      </c>
    </row>
    <row r="5698" spans="1:22" hidden="1" x14ac:dyDescent="0.2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 s="2">
        <v>0</v>
      </c>
      <c r="H5698">
        <v>2</v>
      </c>
      <c r="I5698">
        <v>0</v>
      </c>
      <c r="J5698">
        <v>1</v>
      </c>
      <c r="K5698" s="1">
        <v>14496.67</v>
      </c>
      <c r="L5698">
        <v>0</v>
      </c>
      <c r="M5698">
        <v>8</v>
      </c>
      <c r="N5698">
        <v>4332</v>
      </c>
      <c r="O5698">
        <v>8</v>
      </c>
      <c r="P5698">
        <v>127</v>
      </c>
      <c r="Q5698">
        <v>1</v>
      </c>
      <c r="R5698">
        <v>34656</v>
      </c>
      <c r="S5698" t="str" cm="1">
        <f t="array" ref="S5698">_xlfn.IFS(E5701&lt;30,"18-29",E5701&lt;45,"30-44",TRUE,"45+")</f>
        <v>30-44</v>
      </c>
      <c r="T5698" t="str" cm="1">
        <f t="array" ref="T5698">_xlfn.IFS(F5698&lt;=2,"0-2 Years",F5698&lt;=5,"3-5 Years",F5698&lt;=8,"6-8 Years",TRUE,"9-10 Years")</f>
        <v>6-8 Years</v>
      </c>
      <c r="U5698" t="str" cm="1">
        <f t="array" ref="U5698">_xlfn.IFS(P5698&gt;60,"High Risk",P5698&gt;30,"Medium Risk",TRUE,"Low Risk")</f>
        <v>High Risk</v>
      </c>
      <c r="V5698">
        <f t="shared" si="88"/>
        <v>3</v>
      </c>
    </row>
    <row r="5699" spans="1:22" x14ac:dyDescent="0.2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 s="2">
        <v>0</v>
      </c>
      <c r="H5699">
        <v>2</v>
      </c>
      <c r="I5699">
        <v>0</v>
      </c>
      <c r="J5699">
        <v>0</v>
      </c>
      <c r="K5699" s="1">
        <v>168521.72</v>
      </c>
      <c r="L5699">
        <v>0</v>
      </c>
      <c r="M5699">
        <v>5</v>
      </c>
      <c r="N5699">
        <v>616</v>
      </c>
      <c r="O5699">
        <v>10</v>
      </c>
      <c r="P5699">
        <v>111</v>
      </c>
      <c r="Q5699">
        <v>1</v>
      </c>
      <c r="R5699">
        <v>3080</v>
      </c>
      <c r="S5699" t="str" cm="1">
        <f t="array" ref="S5699">_xlfn.IFS(E5702&lt;30,"18-29",E5702&lt;45,"30-44",TRUE,"45+")</f>
        <v>30-44</v>
      </c>
      <c r="T5699" t="str" cm="1">
        <f t="array" ref="T5699">_xlfn.IFS(F5699&lt;=2,"0-2 Years",F5699&lt;=5,"3-5 Years",F5699&lt;=8,"6-8 Years",TRUE,"9-10 Years")</f>
        <v>3-5 Years</v>
      </c>
      <c r="U5699" t="str" cm="1">
        <f t="array" ref="U5699">_xlfn.IFS(P5699&gt;60,"High Risk",P5699&gt;30,"Medium Risk",TRUE,"Low Risk")</f>
        <v>High Risk</v>
      </c>
      <c r="V5699">
        <f t="shared" ref="V5699:V5762" si="89">IF(J5699=0,3,0)+IF(G5699=0,3,0)+IF(H5699=1,2,0)+IF(E5699&gt;45,1,0)+IF(F5699&lt;3,1,0)</f>
        <v>6</v>
      </c>
    </row>
    <row r="5700" spans="1:22" hidden="1" x14ac:dyDescent="0.2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 s="2">
        <v>0</v>
      </c>
      <c r="H5700">
        <v>2</v>
      </c>
      <c r="I5700">
        <v>1</v>
      </c>
      <c r="J5700">
        <v>1</v>
      </c>
      <c r="K5700" s="1">
        <v>103318.44</v>
      </c>
      <c r="L5700">
        <v>0</v>
      </c>
      <c r="M5700">
        <v>10</v>
      </c>
      <c r="N5700">
        <v>2509</v>
      </c>
      <c r="O5700">
        <v>6</v>
      </c>
      <c r="P5700">
        <v>116</v>
      </c>
      <c r="Q5700">
        <v>0.6</v>
      </c>
      <c r="R5700">
        <v>25090</v>
      </c>
      <c r="S5700" t="str" cm="1">
        <f t="array" ref="S5700">_xlfn.IFS(E5703&lt;30,"18-29",E5703&lt;45,"30-44",TRUE,"45+")</f>
        <v>45+</v>
      </c>
      <c r="T5700" t="str" cm="1">
        <f t="array" ref="T5700">_xlfn.IFS(F5700&lt;=2,"0-2 Years",F5700&lt;=5,"3-5 Years",F5700&lt;=8,"6-8 Years",TRUE,"9-10 Years")</f>
        <v>9-10 Years</v>
      </c>
      <c r="U5700" t="str" cm="1">
        <f t="array" ref="U5700">_xlfn.IFS(P5700&gt;60,"High Risk",P5700&gt;30,"Medium Risk",TRUE,"Low Risk")</f>
        <v>High Risk</v>
      </c>
      <c r="V5700">
        <f t="shared" si="89"/>
        <v>4</v>
      </c>
    </row>
    <row r="5701" spans="1:22" hidden="1" x14ac:dyDescent="0.2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 s="2">
        <v>135871.5</v>
      </c>
      <c r="H5701">
        <v>1</v>
      </c>
      <c r="I5701">
        <v>1</v>
      </c>
      <c r="J5701">
        <v>1</v>
      </c>
      <c r="K5701" s="1">
        <v>87219.41</v>
      </c>
      <c r="L5701">
        <v>0</v>
      </c>
      <c r="M5701">
        <v>14</v>
      </c>
      <c r="N5701">
        <v>3314</v>
      </c>
      <c r="O5701">
        <v>3</v>
      </c>
      <c r="P5701">
        <v>131</v>
      </c>
      <c r="Q5701">
        <v>0.21428571428571427</v>
      </c>
      <c r="R5701">
        <v>46396</v>
      </c>
      <c r="S5701" t="str" cm="1">
        <f t="array" ref="S5701">_xlfn.IFS(E5704&lt;30,"18-29",E5704&lt;45,"30-44",TRUE,"45+")</f>
        <v>30-44</v>
      </c>
      <c r="T5701" t="str" cm="1">
        <f t="array" ref="T5701">_xlfn.IFS(F5701&lt;=2,"0-2 Years",F5701&lt;=5,"3-5 Years",F5701&lt;=8,"6-8 Years",TRUE,"9-10 Years")</f>
        <v>6-8 Years</v>
      </c>
      <c r="U5701" t="str" cm="1">
        <f t="array" ref="U5701">_xlfn.IFS(P5701&gt;60,"High Risk",P5701&gt;30,"Medium Risk",TRUE,"Low Risk")</f>
        <v>High Risk</v>
      </c>
      <c r="V5701">
        <f t="shared" si="89"/>
        <v>2</v>
      </c>
    </row>
    <row r="5702" spans="1:22" hidden="1" x14ac:dyDescent="0.2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 s="2">
        <v>0</v>
      </c>
      <c r="H5702">
        <v>4</v>
      </c>
      <c r="I5702">
        <v>1</v>
      </c>
      <c r="J5702">
        <v>1</v>
      </c>
      <c r="K5702" s="1">
        <v>197490.39</v>
      </c>
      <c r="L5702">
        <v>1</v>
      </c>
      <c r="M5702">
        <v>1</v>
      </c>
      <c r="N5702">
        <v>390</v>
      </c>
      <c r="O5702">
        <v>3</v>
      </c>
      <c r="P5702">
        <v>143</v>
      </c>
      <c r="Q5702">
        <v>1</v>
      </c>
      <c r="R5702">
        <v>390</v>
      </c>
      <c r="S5702" t="str" cm="1">
        <f t="array" ref="S5702">_xlfn.IFS(E5705&lt;30,"18-29",E5705&lt;45,"30-44",TRUE,"45+")</f>
        <v>30-44</v>
      </c>
      <c r="T5702" t="str" cm="1">
        <f t="array" ref="T5702">_xlfn.IFS(F5702&lt;=2,"0-2 Years",F5702&lt;=5,"3-5 Years",F5702&lt;=8,"6-8 Years",TRUE,"9-10 Years")</f>
        <v>3-5 Years</v>
      </c>
      <c r="U5702" t="str" cm="1">
        <f t="array" ref="U5702">_xlfn.IFS(P5702&gt;60,"High Risk",P5702&gt;30,"Medium Risk",TRUE,"Low Risk")</f>
        <v>High Risk</v>
      </c>
      <c r="V5702">
        <f t="shared" si="89"/>
        <v>3</v>
      </c>
    </row>
    <row r="5703" spans="1:22" x14ac:dyDescent="0.2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 s="2">
        <v>128504.76</v>
      </c>
      <c r="H5703">
        <v>1</v>
      </c>
      <c r="I5703">
        <v>1</v>
      </c>
      <c r="J5703">
        <v>0</v>
      </c>
      <c r="K5703" s="1">
        <v>126812.63</v>
      </c>
      <c r="L5703">
        <v>1</v>
      </c>
      <c r="M5703">
        <v>26</v>
      </c>
      <c r="N5703">
        <v>2904</v>
      </c>
      <c r="O5703">
        <v>4</v>
      </c>
      <c r="P5703">
        <v>65</v>
      </c>
      <c r="Q5703">
        <v>0.15384615384615385</v>
      </c>
      <c r="R5703">
        <v>75504</v>
      </c>
      <c r="S5703" t="str" cm="1">
        <f t="array" ref="S5703">_xlfn.IFS(E5706&lt;30,"18-29",E5706&lt;45,"30-44",TRUE,"45+")</f>
        <v>45+</v>
      </c>
      <c r="T5703" t="str" cm="1">
        <f t="array" ref="T5703">_xlfn.IFS(F5703&lt;=2,"0-2 Years",F5703&lt;=5,"3-5 Years",F5703&lt;=8,"6-8 Years",TRUE,"9-10 Years")</f>
        <v>3-5 Years</v>
      </c>
      <c r="U5703" t="str" cm="1">
        <f t="array" ref="U5703">_xlfn.IFS(P5703&gt;60,"High Risk",P5703&gt;30,"Medium Risk",TRUE,"Low Risk")</f>
        <v>High Risk</v>
      </c>
      <c r="V5703">
        <f t="shared" si="89"/>
        <v>6</v>
      </c>
    </row>
    <row r="5704" spans="1:22" x14ac:dyDescent="0.2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 s="2">
        <v>0</v>
      </c>
      <c r="H5704">
        <v>2</v>
      </c>
      <c r="I5704">
        <v>1</v>
      </c>
      <c r="J5704">
        <v>0</v>
      </c>
      <c r="K5704" s="1">
        <v>94283.09</v>
      </c>
      <c r="L5704">
        <v>0</v>
      </c>
      <c r="M5704">
        <v>18</v>
      </c>
      <c r="N5704">
        <v>1651</v>
      </c>
      <c r="O5704">
        <v>2</v>
      </c>
      <c r="P5704">
        <v>33</v>
      </c>
      <c r="Q5704">
        <v>0.1111111111111111</v>
      </c>
      <c r="R5704">
        <v>29718</v>
      </c>
      <c r="S5704" t="str" cm="1">
        <f t="array" ref="S5704">_xlfn.IFS(E5707&lt;30,"18-29",E5707&lt;45,"30-44",TRUE,"45+")</f>
        <v>30-44</v>
      </c>
      <c r="T5704" t="str" cm="1">
        <f t="array" ref="T5704">_xlfn.IFS(F5704&lt;=2,"0-2 Years",F5704&lt;=5,"3-5 Years",F5704&lt;=8,"6-8 Years",TRUE,"9-10 Years")</f>
        <v>6-8 Years</v>
      </c>
      <c r="U5704" t="str" cm="1">
        <f t="array" ref="U5704">_xlfn.IFS(P5704&gt;60,"High Risk",P5704&gt;30,"Medium Risk",TRUE,"Low Risk")</f>
        <v>Medium Risk</v>
      </c>
      <c r="V5704">
        <f t="shared" si="89"/>
        <v>6</v>
      </c>
    </row>
    <row r="5705" spans="1:22" hidden="1" x14ac:dyDescent="0.2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 s="2">
        <v>56228.25</v>
      </c>
      <c r="H5705">
        <v>1</v>
      </c>
      <c r="I5705">
        <v>1</v>
      </c>
      <c r="J5705">
        <v>0</v>
      </c>
      <c r="K5705" s="1">
        <v>46857.52</v>
      </c>
      <c r="L5705">
        <v>0</v>
      </c>
      <c r="M5705">
        <v>15</v>
      </c>
      <c r="N5705">
        <v>4178</v>
      </c>
      <c r="O5705">
        <v>10</v>
      </c>
      <c r="P5705">
        <v>98</v>
      </c>
      <c r="Q5705">
        <v>0.66666666666666663</v>
      </c>
      <c r="R5705">
        <v>62670</v>
      </c>
      <c r="S5705" t="str" cm="1">
        <f t="array" ref="S5705">_xlfn.IFS(E5708&lt;30,"18-29",E5708&lt;45,"30-44",TRUE,"45+")</f>
        <v>45+</v>
      </c>
      <c r="T5705" t="str" cm="1">
        <f t="array" ref="T5705">_xlfn.IFS(F5705&lt;=2,"0-2 Years",F5705&lt;=5,"3-5 Years",F5705&lt;=8,"6-8 Years",TRUE,"9-10 Years")</f>
        <v>6-8 Years</v>
      </c>
      <c r="U5705" t="str" cm="1">
        <f t="array" ref="U5705">_xlfn.IFS(P5705&gt;60,"High Risk",P5705&gt;30,"Medium Risk",TRUE,"Low Risk")</f>
        <v>High Risk</v>
      </c>
      <c r="V5705">
        <f t="shared" si="89"/>
        <v>5</v>
      </c>
    </row>
    <row r="5706" spans="1:22" hidden="1" x14ac:dyDescent="0.2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 s="2">
        <v>98792.4</v>
      </c>
      <c r="H5706">
        <v>1</v>
      </c>
      <c r="I5706">
        <v>1</v>
      </c>
      <c r="J5706">
        <v>0</v>
      </c>
      <c r="K5706" s="1">
        <v>81491.7</v>
      </c>
      <c r="L5706">
        <v>1</v>
      </c>
      <c r="M5706">
        <v>8</v>
      </c>
      <c r="N5706">
        <v>3526</v>
      </c>
      <c r="O5706">
        <v>6</v>
      </c>
      <c r="P5706">
        <v>79</v>
      </c>
      <c r="Q5706">
        <v>0.75</v>
      </c>
      <c r="R5706">
        <v>28208</v>
      </c>
      <c r="S5706" t="str" cm="1">
        <f t="array" ref="S5706">_xlfn.IFS(E5709&lt;30,"18-29",E5709&lt;45,"30-44",TRUE,"45+")</f>
        <v>18-29</v>
      </c>
      <c r="T5706" t="str" cm="1">
        <f t="array" ref="T5706">_xlfn.IFS(F5706&lt;=2,"0-2 Years",F5706&lt;=5,"3-5 Years",F5706&lt;=8,"6-8 Years",TRUE,"9-10 Years")</f>
        <v>6-8 Years</v>
      </c>
      <c r="U5706" t="str" cm="1">
        <f t="array" ref="U5706">_xlfn.IFS(P5706&gt;60,"High Risk",P5706&gt;30,"Medium Risk",TRUE,"Low Risk")</f>
        <v>High Risk</v>
      </c>
      <c r="V5706">
        <f t="shared" si="89"/>
        <v>5</v>
      </c>
    </row>
    <row r="5707" spans="1:22" hidden="1" x14ac:dyDescent="0.2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 s="2">
        <v>181768.32000000001</v>
      </c>
      <c r="H5707">
        <v>2</v>
      </c>
      <c r="I5707">
        <v>1</v>
      </c>
      <c r="J5707">
        <v>1</v>
      </c>
      <c r="K5707" s="1">
        <v>129107.97</v>
      </c>
      <c r="L5707">
        <v>0</v>
      </c>
      <c r="M5707">
        <v>25</v>
      </c>
      <c r="N5707">
        <v>4528</v>
      </c>
      <c r="O5707">
        <v>6</v>
      </c>
      <c r="P5707">
        <v>38</v>
      </c>
      <c r="Q5707">
        <v>0.24</v>
      </c>
      <c r="R5707">
        <v>113200</v>
      </c>
      <c r="S5707" t="str" cm="1">
        <f t="array" ref="S5707">_xlfn.IFS(E5710&lt;30,"18-29",E5710&lt;45,"30-44",TRUE,"45+")</f>
        <v>45+</v>
      </c>
      <c r="T5707" t="str" cm="1">
        <f t="array" ref="T5707">_xlfn.IFS(F5707&lt;=2,"0-2 Years",F5707&lt;=5,"3-5 Years",F5707&lt;=8,"6-8 Years",TRUE,"9-10 Years")</f>
        <v>3-5 Years</v>
      </c>
      <c r="U5707" t="str" cm="1">
        <f t="array" ref="U5707">_xlfn.IFS(P5707&gt;60,"High Risk",P5707&gt;30,"Medium Risk",TRUE,"Low Risk")</f>
        <v>Medium Risk</v>
      </c>
      <c r="V5707">
        <f t="shared" si="89"/>
        <v>0</v>
      </c>
    </row>
    <row r="5708" spans="1:22" hidden="1" x14ac:dyDescent="0.2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 s="2">
        <v>101198.01</v>
      </c>
      <c r="H5708">
        <v>1</v>
      </c>
      <c r="I5708">
        <v>1</v>
      </c>
      <c r="J5708">
        <v>1</v>
      </c>
      <c r="K5708" s="1">
        <v>49732.9</v>
      </c>
      <c r="L5708">
        <v>0</v>
      </c>
      <c r="M5708">
        <v>23</v>
      </c>
      <c r="N5708">
        <v>1172</v>
      </c>
      <c r="O5708">
        <v>6</v>
      </c>
      <c r="P5708">
        <v>152</v>
      </c>
      <c r="Q5708">
        <v>0.2608695652173913</v>
      </c>
      <c r="R5708">
        <v>26956</v>
      </c>
      <c r="S5708" t="str" cm="1">
        <f t="array" ref="S5708">_xlfn.IFS(E5711&lt;30,"18-29",E5711&lt;45,"30-44",TRUE,"45+")</f>
        <v>30-44</v>
      </c>
      <c r="T5708" t="str" cm="1">
        <f t="array" ref="T5708">_xlfn.IFS(F5708&lt;=2,"0-2 Years",F5708&lt;=5,"3-5 Years",F5708&lt;=8,"6-8 Years",TRUE,"9-10 Years")</f>
        <v>9-10 Years</v>
      </c>
      <c r="U5708" t="str" cm="1">
        <f t="array" ref="U5708">_xlfn.IFS(P5708&gt;60,"High Risk",P5708&gt;30,"Medium Risk",TRUE,"Low Risk")</f>
        <v>High Risk</v>
      </c>
      <c r="V5708">
        <f t="shared" si="89"/>
        <v>3</v>
      </c>
    </row>
    <row r="5709" spans="1:22" hidden="1" x14ac:dyDescent="0.2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 s="2">
        <v>0</v>
      </c>
      <c r="H5709">
        <v>2</v>
      </c>
      <c r="I5709">
        <v>0</v>
      </c>
      <c r="J5709">
        <v>1</v>
      </c>
      <c r="K5709" s="1">
        <v>88728.47</v>
      </c>
      <c r="L5709">
        <v>0</v>
      </c>
      <c r="M5709">
        <v>11</v>
      </c>
      <c r="N5709">
        <v>3910</v>
      </c>
      <c r="O5709">
        <v>6</v>
      </c>
      <c r="P5709">
        <v>101</v>
      </c>
      <c r="Q5709">
        <v>0.54545454545454541</v>
      </c>
      <c r="R5709">
        <v>43010</v>
      </c>
      <c r="S5709" t="str" cm="1">
        <f t="array" ref="S5709">_xlfn.IFS(E5712&lt;30,"18-29",E5712&lt;45,"30-44",TRUE,"45+")</f>
        <v>30-44</v>
      </c>
      <c r="T5709" t="str" cm="1">
        <f t="array" ref="T5709">_xlfn.IFS(F5709&lt;=2,"0-2 Years",F5709&lt;=5,"3-5 Years",F5709&lt;=8,"6-8 Years",TRUE,"9-10 Years")</f>
        <v>9-10 Years</v>
      </c>
      <c r="U5709" t="str" cm="1">
        <f t="array" ref="U5709">_xlfn.IFS(P5709&gt;60,"High Risk",P5709&gt;30,"Medium Risk",TRUE,"Low Risk")</f>
        <v>High Risk</v>
      </c>
      <c r="V5709">
        <f t="shared" si="89"/>
        <v>3</v>
      </c>
    </row>
    <row r="5710" spans="1:22" hidden="1" x14ac:dyDescent="0.2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 s="2">
        <v>0</v>
      </c>
      <c r="H5710">
        <v>2</v>
      </c>
      <c r="I5710">
        <v>1</v>
      </c>
      <c r="J5710">
        <v>1</v>
      </c>
      <c r="K5710" s="1">
        <v>86981.45</v>
      </c>
      <c r="L5710">
        <v>0</v>
      </c>
      <c r="M5710">
        <v>5</v>
      </c>
      <c r="N5710">
        <v>2037</v>
      </c>
      <c r="O5710">
        <v>5</v>
      </c>
      <c r="P5710">
        <v>81</v>
      </c>
      <c r="Q5710">
        <v>1</v>
      </c>
      <c r="R5710">
        <v>10185</v>
      </c>
      <c r="S5710" t="str" cm="1">
        <f t="array" ref="S5710">_xlfn.IFS(E5713&lt;30,"18-29",E5713&lt;45,"30-44",TRUE,"45+")</f>
        <v>30-44</v>
      </c>
      <c r="T5710" t="str" cm="1">
        <f t="array" ref="T5710">_xlfn.IFS(F5710&lt;=2,"0-2 Years",F5710&lt;=5,"3-5 Years",F5710&lt;=8,"6-8 Years",TRUE,"9-10 Years")</f>
        <v>3-5 Years</v>
      </c>
      <c r="U5710" t="str" cm="1">
        <f t="array" ref="U5710">_xlfn.IFS(P5710&gt;60,"High Risk",P5710&gt;30,"Medium Risk",TRUE,"Low Risk")</f>
        <v>High Risk</v>
      </c>
      <c r="V5710">
        <f t="shared" si="89"/>
        <v>4</v>
      </c>
    </row>
    <row r="5711" spans="1:22" x14ac:dyDescent="0.2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 s="2">
        <v>0</v>
      </c>
      <c r="H5711">
        <v>1</v>
      </c>
      <c r="I5711">
        <v>1</v>
      </c>
      <c r="J5711">
        <v>0</v>
      </c>
      <c r="K5711" s="1">
        <v>3740.93</v>
      </c>
      <c r="L5711">
        <v>0</v>
      </c>
      <c r="M5711">
        <v>6</v>
      </c>
      <c r="N5711">
        <v>109</v>
      </c>
      <c r="O5711">
        <v>9</v>
      </c>
      <c r="P5711">
        <v>4</v>
      </c>
      <c r="Q5711">
        <v>1</v>
      </c>
      <c r="R5711">
        <v>654</v>
      </c>
      <c r="S5711" t="str" cm="1">
        <f t="array" ref="S5711">_xlfn.IFS(E5714&lt;30,"18-29",E5714&lt;45,"30-44",TRUE,"45+")</f>
        <v>30-44</v>
      </c>
      <c r="T5711" t="str" cm="1">
        <f t="array" ref="T5711">_xlfn.IFS(F5711&lt;=2,"0-2 Years",F5711&lt;=5,"3-5 Years",F5711&lt;=8,"6-8 Years",TRUE,"9-10 Years")</f>
        <v>9-10 Years</v>
      </c>
      <c r="U5711" t="str" cm="1">
        <f t="array" ref="U5711">_xlfn.IFS(P5711&gt;60,"High Risk",P5711&gt;30,"Medium Risk",TRUE,"Low Risk")</f>
        <v>Low Risk</v>
      </c>
      <c r="V5711">
        <f t="shared" si="89"/>
        <v>8</v>
      </c>
    </row>
    <row r="5712" spans="1:22" hidden="1" x14ac:dyDescent="0.2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 s="2">
        <v>139064.06</v>
      </c>
      <c r="H5712">
        <v>2</v>
      </c>
      <c r="I5712">
        <v>0</v>
      </c>
      <c r="J5712">
        <v>0</v>
      </c>
      <c r="K5712" s="1">
        <v>67949.320000000007</v>
      </c>
      <c r="L5712">
        <v>0</v>
      </c>
      <c r="M5712">
        <v>12</v>
      </c>
      <c r="N5712">
        <v>4167</v>
      </c>
      <c r="O5712">
        <v>2</v>
      </c>
      <c r="P5712">
        <v>169</v>
      </c>
      <c r="Q5712">
        <v>0.16666666666666666</v>
      </c>
      <c r="R5712">
        <v>50004</v>
      </c>
      <c r="S5712" t="str" cm="1">
        <f t="array" ref="S5712">_xlfn.IFS(E5715&lt;30,"18-29",E5715&lt;45,"30-44",TRUE,"45+")</f>
        <v>45+</v>
      </c>
      <c r="T5712" t="str" cm="1">
        <f t="array" ref="T5712">_xlfn.IFS(F5712&lt;=2,"0-2 Years",F5712&lt;=5,"3-5 Years",F5712&lt;=8,"6-8 Years",TRUE,"9-10 Years")</f>
        <v>3-5 Years</v>
      </c>
      <c r="U5712" t="str" cm="1">
        <f t="array" ref="U5712">_xlfn.IFS(P5712&gt;60,"High Risk",P5712&gt;30,"Medium Risk",TRUE,"Low Risk")</f>
        <v>High Risk</v>
      </c>
      <c r="V5712">
        <f t="shared" si="89"/>
        <v>3</v>
      </c>
    </row>
    <row r="5713" spans="1:22" hidden="1" x14ac:dyDescent="0.2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 s="2">
        <v>104508.1</v>
      </c>
      <c r="H5713">
        <v>1</v>
      </c>
      <c r="I5713">
        <v>1</v>
      </c>
      <c r="J5713">
        <v>1</v>
      </c>
      <c r="K5713" s="1">
        <v>147636.46</v>
      </c>
      <c r="L5713">
        <v>0</v>
      </c>
      <c r="M5713">
        <v>6</v>
      </c>
      <c r="N5713">
        <v>2190</v>
      </c>
      <c r="O5713">
        <v>0</v>
      </c>
      <c r="P5713">
        <v>47</v>
      </c>
      <c r="Q5713">
        <v>0</v>
      </c>
      <c r="R5713">
        <v>13140</v>
      </c>
      <c r="S5713" t="str" cm="1">
        <f t="array" ref="S5713">_xlfn.IFS(E5716&lt;30,"18-29",E5716&lt;45,"30-44",TRUE,"45+")</f>
        <v>30-44</v>
      </c>
      <c r="T5713" t="str" cm="1">
        <f t="array" ref="T5713">_xlfn.IFS(F5713&lt;=2,"0-2 Years",F5713&lt;=5,"3-5 Years",F5713&lt;=8,"6-8 Years",TRUE,"9-10 Years")</f>
        <v>0-2 Years</v>
      </c>
      <c r="U5713" t="str" cm="1">
        <f t="array" ref="U5713">_xlfn.IFS(P5713&gt;60,"High Risk",P5713&gt;30,"Medium Risk",TRUE,"Low Risk")</f>
        <v>Medium Risk</v>
      </c>
      <c r="V5713">
        <f t="shared" si="89"/>
        <v>3</v>
      </c>
    </row>
    <row r="5714" spans="1:22" hidden="1" x14ac:dyDescent="0.2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 s="2">
        <v>113948.58</v>
      </c>
      <c r="H5714">
        <v>1</v>
      </c>
      <c r="I5714">
        <v>1</v>
      </c>
      <c r="J5714">
        <v>0</v>
      </c>
      <c r="K5714" s="1">
        <v>188891.96</v>
      </c>
      <c r="L5714">
        <v>1</v>
      </c>
      <c r="M5714">
        <v>28</v>
      </c>
      <c r="N5714">
        <v>4700</v>
      </c>
      <c r="O5714">
        <v>0</v>
      </c>
      <c r="P5714">
        <v>43</v>
      </c>
      <c r="Q5714">
        <v>0</v>
      </c>
      <c r="R5714">
        <v>131600</v>
      </c>
      <c r="S5714" t="str" cm="1">
        <f t="array" ref="S5714">_xlfn.IFS(E5717&lt;30,"18-29",E5717&lt;45,"30-44",TRUE,"45+")</f>
        <v>30-44</v>
      </c>
      <c r="T5714" t="str" cm="1">
        <f t="array" ref="T5714">_xlfn.IFS(F5714&lt;=2,"0-2 Years",F5714&lt;=5,"3-5 Years",F5714&lt;=8,"6-8 Years",TRUE,"9-10 Years")</f>
        <v>9-10 Years</v>
      </c>
      <c r="U5714" t="str" cm="1">
        <f t="array" ref="U5714">_xlfn.IFS(P5714&gt;60,"High Risk",P5714&gt;30,"Medium Risk",TRUE,"Low Risk")</f>
        <v>Medium Risk</v>
      </c>
      <c r="V5714">
        <f t="shared" si="89"/>
        <v>5</v>
      </c>
    </row>
    <row r="5715" spans="1:22" hidden="1" x14ac:dyDescent="0.2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 s="2">
        <v>0</v>
      </c>
      <c r="H5715">
        <v>2</v>
      </c>
      <c r="I5715">
        <v>0</v>
      </c>
      <c r="J5715">
        <v>1</v>
      </c>
      <c r="K5715" s="1">
        <v>25482.62</v>
      </c>
      <c r="L5715">
        <v>0</v>
      </c>
      <c r="M5715">
        <v>18</v>
      </c>
      <c r="N5715">
        <v>1211</v>
      </c>
      <c r="O5715">
        <v>5</v>
      </c>
      <c r="P5715">
        <v>114</v>
      </c>
      <c r="Q5715">
        <v>0.27777777777777779</v>
      </c>
      <c r="R5715">
        <v>21798</v>
      </c>
      <c r="S5715" t="str" cm="1">
        <f t="array" ref="S5715">_xlfn.IFS(E5718&lt;30,"18-29",E5718&lt;45,"30-44",TRUE,"45+")</f>
        <v>30-44</v>
      </c>
      <c r="T5715" t="str" cm="1">
        <f t="array" ref="T5715">_xlfn.IFS(F5715&lt;=2,"0-2 Years",F5715&lt;=5,"3-5 Years",F5715&lt;=8,"6-8 Years",TRUE,"9-10 Years")</f>
        <v>9-10 Years</v>
      </c>
      <c r="U5715" t="str" cm="1">
        <f t="array" ref="U5715">_xlfn.IFS(P5715&gt;60,"High Risk",P5715&gt;30,"Medium Risk",TRUE,"Low Risk")</f>
        <v>High Risk</v>
      </c>
      <c r="V5715">
        <f t="shared" si="89"/>
        <v>4</v>
      </c>
    </row>
    <row r="5716" spans="1:22" hidden="1" x14ac:dyDescent="0.2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 s="2">
        <v>0</v>
      </c>
      <c r="H5716">
        <v>2</v>
      </c>
      <c r="I5716">
        <v>1</v>
      </c>
      <c r="J5716">
        <v>1</v>
      </c>
      <c r="K5716" s="1">
        <v>18391.93</v>
      </c>
      <c r="L5716">
        <v>0</v>
      </c>
      <c r="M5716">
        <v>28</v>
      </c>
      <c r="N5716">
        <v>116</v>
      </c>
      <c r="O5716">
        <v>8</v>
      </c>
      <c r="P5716">
        <v>130</v>
      </c>
      <c r="Q5716">
        <v>0.2857142857142857</v>
      </c>
      <c r="R5716">
        <v>3248</v>
      </c>
      <c r="S5716" t="str" cm="1">
        <f t="array" ref="S5716">_xlfn.IFS(E5719&lt;30,"18-29",E5719&lt;45,"30-44",TRUE,"45+")</f>
        <v>30-44</v>
      </c>
      <c r="T5716" t="str" cm="1">
        <f t="array" ref="T5716">_xlfn.IFS(F5716&lt;=2,"0-2 Years",F5716&lt;=5,"3-5 Years",F5716&lt;=8,"6-8 Years",TRUE,"9-10 Years")</f>
        <v>9-10 Years</v>
      </c>
      <c r="U5716" t="str" cm="1">
        <f t="array" ref="U5716">_xlfn.IFS(P5716&gt;60,"High Risk",P5716&gt;30,"Medium Risk",TRUE,"Low Risk")</f>
        <v>High Risk</v>
      </c>
      <c r="V5716">
        <f t="shared" si="89"/>
        <v>3</v>
      </c>
    </row>
    <row r="5717" spans="1:22" hidden="1" x14ac:dyDescent="0.2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 s="2">
        <v>0</v>
      </c>
      <c r="H5717">
        <v>2</v>
      </c>
      <c r="I5717">
        <v>0</v>
      </c>
      <c r="J5717">
        <v>1</v>
      </c>
      <c r="K5717" s="1">
        <v>140168.35999999999</v>
      </c>
      <c r="L5717">
        <v>0</v>
      </c>
      <c r="M5717">
        <v>7</v>
      </c>
      <c r="N5717">
        <v>440</v>
      </c>
      <c r="O5717">
        <v>2</v>
      </c>
      <c r="P5717">
        <v>126</v>
      </c>
      <c r="Q5717">
        <v>0.2857142857142857</v>
      </c>
      <c r="R5717">
        <v>3080</v>
      </c>
      <c r="S5717" t="str" cm="1">
        <f t="array" ref="S5717">_xlfn.IFS(E5720&lt;30,"18-29",E5720&lt;45,"30-44",TRUE,"45+")</f>
        <v>30-44</v>
      </c>
      <c r="T5717" t="str" cm="1">
        <f t="array" ref="T5717">_xlfn.IFS(F5717&lt;=2,"0-2 Years",F5717&lt;=5,"3-5 Years",F5717&lt;=8,"6-8 Years",TRUE,"9-10 Years")</f>
        <v>9-10 Years</v>
      </c>
      <c r="U5717" t="str" cm="1">
        <f t="array" ref="U5717">_xlfn.IFS(P5717&gt;60,"High Risk",P5717&gt;30,"Medium Risk",TRUE,"Low Risk")</f>
        <v>High Risk</v>
      </c>
      <c r="V5717">
        <f t="shared" si="89"/>
        <v>3</v>
      </c>
    </row>
    <row r="5718" spans="1:22" hidden="1" x14ac:dyDescent="0.2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 s="2">
        <v>117524.72</v>
      </c>
      <c r="H5718">
        <v>2</v>
      </c>
      <c r="I5718">
        <v>0</v>
      </c>
      <c r="J5718">
        <v>1</v>
      </c>
      <c r="K5718" s="1">
        <v>161064.29</v>
      </c>
      <c r="L5718">
        <v>0</v>
      </c>
      <c r="M5718">
        <v>29</v>
      </c>
      <c r="N5718">
        <v>3906</v>
      </c>
      <c r="O5718">
        <v>7</v>
      </c>
      <c r="P5718">
        <v>161</v>
      </c>
      <c r="Q5718">
        <v>0.2413793103448276</v>
      </c>
      <c r="R5718">
        <v>113274</v>
      </c>
      <c r="S5718" t="str" cm="1">
        <f t="array" ref="S5718">_xlfn.IFS(E5721&lt;30,"18-29",E5721&lt;45,"30-44",TRUE,"45+")</f>
        <v>18-29</v>
      </c>
      <c r="T5718" t="str" cm="1">
        <f t="array" ref="T5718">_xlfn.IFS(F5718&lt;=2,"0-2 Years",F5718&lt;=5,"3-5 Years",F5718&lt;=8,"6-8 Years",TRUE,"9-10 Years")</f>
        <v>0-2 Years</v>
      </c>
      <c r="U5718" t="str" cm="1">
        <f t="array" ref="U5718">_xlfn.IFS(P5718&gt;60,"High Risk",P5718&gt;30,"Medium Risk",TRUE,"Low Risk")</f>
        <v>High Risk</v>
      </c>
      <c r="V5718">
        <f t="shared" si="89"/>
        <v>1</v>
      </c>
    </row>
    <row r="5719" spans="1:22" hidden="1" x14ac:dyDescent="0.2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 s="2">
        <v>160389.82</v>
      </c>
      <c r="H5719">
        <v>1</v>
      </c>
      <c r="I5719">
        <v>0</v>
      </c>
      <c r="J5719">
        <v>1</v>
      </c>
      <c r="K5719" s="1">
        <v>183542.08</v>
      </c>
      <c r="L5719">
        <v>0</v>
      </c>
      <c r="M5719">
        <v>20</v>
      </c>
      <c r="N5719">
        <v>2917</v>
      </c>
      <c r="O5719">
        <v>1</v>
      </c>
      <c r="P5719">
        <v>70</v>
      </c>
      <c r="Q5719">
        <v>0.05</v>
      </c>
      <c r="R5719">
        <v>58340</v>
      </c>
      <c r="S5719" t="str" cm="1">
        <f t="array" ref="S5719">_xlfn.IFS(E5722&lt;30,"18-29",E5722&lt;45,"30-44",TRUE,"45+")</f>
        <v>45+</v>
      </c>
      <c r="T5719" t="str" cm="1">
        <f t="array" ref="T5719">_xlfn.IFS(F5719&lt;=2,"0-2 Years",F5719&lt;=5,"3-5 Years",F5719&lt;=8,"6-8 Years",TRUE,"9-10 Years")</f>
        <v>3-5 Years</v>
      </c>
      <c r="U5719" t="str" cm="1">
        <f t="array" ref="U5719">_xlfn.IFS(P5719&gt;60,"High Risk",P5719&gt;30,"Medium Risk",TRUE,"Low Risk")</f>
        <v>High Risk</v>
      </c>
      <c r="V5719">
        <f t="shared" si="89"/>
        <v>2</v>
      </c>
    </row>
    <row r="5720" spans="1:22" x14ac:dyDescent="0.2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 s="2">
        <v>0</v>
      </c>
      <c r="H5720">
        <v>2</v>
      </c>
      <c r="I5720">
        <v>1</v>
      </c>
      <c r="J5720">
        <v>0</v>
      </c>
      <c r="K5720" s="1">
        <v>194238.92</v>
      </c>
      <c r="L5720">
        <v>0</v>
      </c>
      <c r="M5720">
        <v>6</v>
      </c>
      <c r="N5720">
        <v>2769</v>
      </c>
      <c r="O5720">
        <v>3</v>
      </c>
      <c r="P5720">
        <v>64</v>
      </c>
      <c r="Q5720">
        <v>0.5</v>
      </c>
      <c r="R5720">
        <v>16614</v>
      </c>
      <c r="S5720" t="str" cm="1">
        <f t="array" ref="S5720">_xlfn.IFS(E5723&lt;30,"18-29",E5723&lt;45,"30-44",TRUE,"45+")</f>
        <v>45+</v>
      </c>
      <c r="T5720" t="str" cm="1">
        <f t="array" ref="T5720">_xlfn.IFS(F5720&lt;=2,"0-2 Years",F5720&lt;=5,"3-5 Years",F5720&lt;=8,"6-8 Years",TRUE,"9-10 Years")</f>
        <v>6-8 Years</v>
      </c>
      <c r="U5720" t="str" cm="1">
        <f t="array" ref="U5720">_xlfn.IFS(P5720&gt;60,"High Risk",P5720&gt;30,"Medium Risk",TRUE,"Low Risk")</f>
        <v>High Risk</v>
      </c>
      <c r="V5720">
        <f t="shared" si="89"/>
        <v>6</v>
      </c>
    </row>
    <row r="5721" spans="1:22" x14ac:dyDescent="0.2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 s="2">
        <v>125547.53</v>
      </c>
      <c r="H5721">
        <v>1</v>
      </c>
      <c r="I5721">
        <v>0</v>
      </c>
      <c r="J5721">
        <v>0</v>
      </c>
      <c r="K5721" s="1">
        <v>7900.46</v>
      </c>
      <c r="L5721">
        <v>0</v>
      </c>
      <c r="M5721">
        <v>25</v>
      </c>
      <c r="N5721">
        <v>1440</v>
      </c>
      <c r="O5721">
        <v>10</v>
      </c>
      <c r="P5721">
        <v>140</v>
      </c>
      <c r="Q5721">
        <v>0.4</v>
      </c>
      <c r="R5721">
        <v>36000</v>
      </c>
      <c r="S5721" t="str" cm="1">
        <f t="array" ref="S5721">_xlfn.IFS(E5724&lt;30,"18-29",E5724&lt;45,"30-44",TRUE,"45+")</f>
        <v>30-44</v>
      </c>
      <c r="T5721" t="str" cm="1">
        <f t="array" ref="T5721">_xlfn.IFS(F5721&lt;=2,"0-2 Years",F5721&lt;=5,"3-5 Years",F5721&lt;=8,"6-8 Years",TRUE,"9-10 Years")</f>
        <v>0-2 Years</v>
      </c>
      <c r="U5721" t="str" cm="1">
        <f t="array" ref="U5721">_xlfn.IFS(P5721&gt;60,"High Risk",P5721&gt;30,"Medium Risk",TRUE,"Low Risk")</f>
        <v>High Risk</v>
      </c>
      <c r="V5721">
        <f t="shared" si="89"/>
        <v>6</v>
      </c>
    </row>
    <row r="5722" spans="1:22" hidden="1" x14ac:dyDescent="0.2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 s="2">
        <v>92783.679999999993</v>
      </c>
      <c r="H5722">
        <v>1</v>
      </c>
      <c r="I5722">
        <v>1</v>
      </c>
      <c r="J5722">
        <v>1</v>
      </c>
      <c r="K5722" s="1">
        <v>51424.29</v>
      </c>
      <c r="L5722">
        <v>0</v>
      </c>
      <c r="M5722">
        <v>9</v>
      </c>
      <c r="N5722">
        <v>2496</v>
      </c>
      <c r="O5722">
        <v>1</v>
      </c>
      <c r="P5722">
        <v>33</v>
      </c>
      <c r="Q5722">
        <v>0.1111111111111111</v>
      </c>
      <c r="R5722">
        <v>22464</v>
      </c>
      <c r="S5722" t="str" cm="1">
        <f t="array" ref="S5722">_xlfn.IFS(E5725&lt;30,"18-29",E5725&lt;45,"30-44",TRUE,"45+")</f>
        <v>18-29</v>
      </c>
      <c r="T5722" t="str" cm="1">
        <f t="array" ref="T5722">_xlfn.IFS(F5722&lt;=2,"0-2 Years",F5722&lt;=5,"3-5 Years",F5722&lt;=8,"6-8 Years",TRUE,"9-10 Years")</f>
        <v>6-8 Years</v>
      </c>
      <c r="U5722" t="str" cm="1">
        <f t="array" ref="U5722">_xlfn.IFS(P5722&gt;60,"High Risk",P5722&gt;30,"Medium Risk",TRUE,"Low Risk")</f>
        <v>Medium Risk</v>
      </c>
      <c r="V5722">
        <f t="shared" si="89"/>
        <v>3</v>
      </c>
    </row>
    <row r="5723" spans="1:22" hidden="1" x14ac:dyDescent="0.2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 s="2">
        <v>97036.22</v>
      </c>
      <c r="H5723">
        <v>2</v>
      </c>
      <c r="I5723">
        <v>1</v>
      </c>
      <c r="J5723">
        <v>0</v>
      </c>
      <c r="K5723" s="1">
        <v>152450.84</v>
      </c>
      <c r="L5723">
        <v>1</v>
      </c>
      <c r="M5723">
        <v>15</v>
      </c>
      <c r="N5723">
        <v>4601</v>
      </c>
      <c r="O5723">
        <v>10</v>
      </c>
      <c r="P5723">
        <v>31</v>
      </c>
      <c r="Q5723">
        <v>0.66666666666666663</v>
      </c>
      <c r="R5723">
        <v>69015</v>
      </c>
      <c r="S5723" t="str" cm="1">
        <f t="array" ref="S5723">_xlfn.IFS(E5726&lt;30,"18-29",E5726&lt;45,"30-44",TRUE,"45+")</f>
        <v>30-44</v>
      </c>
      <c r="T5723" t="str" cm="1">
        <f t="array" ref="T5723">_xlfn.IFS(F5723&lt;=2,"0-2 Years",F5723&lt;=5,"3-5 Years",F5723&lt;=8,"6-8 Years",TRUE,"9-10 Years")</f>
        <v>3-5 Years</v>
      </c>
      <c r="U5723" t="str" cm="1">
        <f t="array" ref="U5723">_xlfn.IFS(P5723&gt;60,"High Risk",P5723&gt;30,"Medium Risk",TRUE,"Low Risk")</f>
        <v>Medium Risk</v>
      </c>
      <c r="V5723">
        <f t="shared" si="89"/>
        <v>4</v>
      </c>
    </row>
    <row r="5724" spans="1:22" x14ac:dyDescent="0.2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 s="2">
        <v>0</v>
      </c>
      <c r="H5724">
        <v>2</v>
      </c>
      <c r="I5724">
        <v>0</v>
      </c>
      <c r="J5724">
        <v>0</v>
      </c>
      <c r="K5724" s="1">
        <v>55816.2</v>
      </c>
      <c r="L5724">
        <v>0</v>
      </c>
      <c r="M5724">
        <v>12</v>
      </c>
      <c r="N5724">
        <v>645</v>
      </c>
      <c r="O5724">
        <v>4</v>
      </c>
      <c r="P5724">
        <v>168</v>
      </c>
      <c r="Q5724">
        <v>0.33333333333333331</v>
      </c>
      <c r="R5724">
        <v>7740</v>
      </c>
      <c r="S5724" t="str" cm="1">
        <f t="array" ref="S5724">_xlfn.IFS(E5727&lt;30,"18-29",E5727&lt;45,"30-44",TRUE,"45+")</f>
        <v>30-44</v>
      </c>
      <c r="T5724" t="str" cm="1">
        <f t="array" ref="T5724">_xlfn.IFS(F5724&lt;=2,"0-2 Years",F5724&lt;=5,"3-5 Years",F5724&lt;=8,"6-8 Years",TRUE,"9-10 Years")</f>
        <v>3-5 Years</v>
      </c>
      <c r="U5724" t="str" cm="1">
        <f t="array" ref="U5724">_xlfn.IFS(P5724&gt;60,"High Risk",P5724&gt;30,"Medium Risk",TRUE,"Low Risk")</f>
        <v>High Risk</v>
      </c>
      <c r="V5724">
        <f t="shared" si="89"/>
        <v>6</v>
      </c>
    </row>
    <row r="5725" spans="1:22" hidden="1" x14ac:dyDescent="0.2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 s="2">
        <v>0</v>
      </c>
      <c r="H5725">
        <v>2</v>
      </c>
      <c r="I5725">
        <v>1</v>
      </c>
      <c r="J5725">
        <v>1</v>
      </c>
      <c r="K5725" s="1">
        <v>32909.129999999997</v>
      </c>
      <c r="L5725">
        <v>0</v>
      </c>
      <c r="M5725">
        <v>6</v>
      </c>
      <c r="N5725">
        <v>2146</v>
      </c>
      <c r="O5725">
        <v>5</v>
      </c>
      <c r="P5725">
        <v>32</v>
      </c>
      <c r="Q5725">
        <v>0.83333333333333337</v>
      </c>
      <c r="R5725">
        <v>12876</v>
      </c>
      <c r="S5725" t="str" cm="1">
        <f t="array" ref="S5725">_xlfn.IFS(E5728&lt;30,"18-29",E5728&lt;45,"30-44",TRUE,"45+")</f>
        <v>45+</v>
      </c>
      <c r="T5725" t="str" cm="1">
        <f t="array" ref="T5725">_xlfn.IFS(F5725&lt;=2,"0-2 Years",F5725&lt;=5,"3-5 Years",F5725&lt;=8,"6-8 Years",TRUE,"9-10 Years")</f>
        <v>6-8 Years</v>
      </c>
      <c r="U5725" t="str" cm="1">
        <f t="array" ref="U5725">_xlfn.IFS(P5725&gt;60,"High Risk",P5725&gt;30,"Medium Risk",TRUE,"Low Risk")</f>
        <v>Medium Risk</v>
      </c>
      <c r="V5725">
        <f t="shared" si="89"/>
        <v>3</v>
      </c>
    </row>
    <row r="5726" spans="1:22" hidden="1" x14ac:dyDescent="0.2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 s="2">
        <v>102145.13</v>
      </c>
      <c r="H5726">
        <v>1</v>
      </c>
      <c r="I5726">
        <v>1</v>
      </c>
      <c r="J5726">
        <v>1</v>
      </c>
      <c r="K5726" s="1">
        <v>100637.07</v>
      </c>
      <c r="L5726">
        <v>0</v>
      </c>
      <c r="M5726">
        <v>25</v>
      </c>
      <c r="N5726">
        <v>1217</v>
      </c>
      <c r="O5726">
        <v>8</v>
      </c>
      <c r="P5726">
        <v>53</v>
      </c>
      <c r="Q5726">
        <v>0.32</v>
      </c>
      <c r="R5726">
        <v>30425</v>
      </c>
      <c r="S5726" t="str" cm="1">
        <f t="array" ref="S5726">_xlfn.IFS(E5729&lt;30,"18-29",E5729&lt;45,"30-44",TRUE,"45+")</f>
        <v>30-44</v>
      </c>
      <c r="T5726" t="str" cm="1">
        <f t="array" ref="T5726">_xlfn.IFS(F5726&lt;=2,"0-2 Years",F5726&lt;=5,"3-5 Years",F5726&lt;=8,"6-8 Years",TRUE,"9-10 Years")</f>
        <v>3-5 Years</v>
      </c>
      <c r="U5726" t="str" cm="1">
        <f t="array" ref="U5726">_xlfn.IFS(P5726&gt;60,"High Risk",P5726&gt;30,"Medium Risk",TRUE,"Low Risk")</f>
        <v>Medium Risk</v>
      </c>
      <c r="V5726">
        <f t="shared" si="89"/>
        <v>2</v>
      </c>
    </row>
    <row r="5727" spans="1:22" x14ac:dyDescent="0.2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 s="2">
        <v>113452.66</v>
      </c>
      <c r="H5727">
        <v>1</v>
      </c>
      <c r="I5727">
        <v>0</v>
      </c>
      <c r="J5727">
        <v>0</v>
      </c>
      <c r="K5727" s="1">
        <v>142911.99</v>
      </c>
      <c r="L5727">
        <v>0</v>
      </c>
      <c r="M5727">
        <v>29</v>
      </c>
      <c r="N5727">
        <v>3654</v>
      </c>
      <c r="O5727">
        <v>6</v>
      </c>
      <c r="P5727">
        <v>131</v>
      </c>
      <c r="Q5727">
        <v>0.20689655172413793</v>
      </c>
      <c r="R5727">
        <v>105966</v>
      </c>
      <c r="S5727" t="str" cm="1">
        <f t="array" ref="S5727">_xlfn.IFS(E5730&lt;30,"18-29",E5730&lt;45,"30-44",TRUE,"45+")</f>
        <v>30-44</v>
      </c>
      <c r="T5727" t="str" cm="1">
        <f t="array" ref="T5727">_xlfn.IFS(F5727&lt;=2,"0-2 Years",F5727&lt;=5,"3-5 Years",F5727&lt;=8,"6-8 Years",TRUE,"9-10 Years")</f>
        <v>0-2 Years</v>
      </c>
      <c r="U5727" t="str" cm="1">
        <f t="array" ref="U5727">_xlfn.IFS(P5727&gt;60,"High Risk",P5727&gt;30,"Medium Risk",TRUE,"Low Risk")</f>
        <v>High Risk</v>
      </c>
      <c r="V5727">
        <f t="shared" si="89"/>
        <v>6</v>
      </c>
    </row>
    <row r="5728" spans="1:22" x14ac:dyDescent="0.2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 s="2">
        <v>155681.72</v>
      </c>
      <c r="H5728">
        <v>1</v>
      </c>
      <c r="I5728">
        <v>1</v>
      </c>
      <c r="J5728">
        <v>0</v>
      </c>
      <c r="K5728" s="1">
        <v>26287.21</v>
      </c>
      <c r="L5728">
        <v>0</v>
      </c>
      <c r="M5728">
        <v>6</v>
      </c>
      <c r="N5728">
        <v>4996</v>
      </c>
      <c r="O5728">
        <v>9</v>
      </c>
      <c r="P5728">
        <v>32</v>
      </c>
      <c r="Q5728">
        <v>1</v>
      </c>
      <c r="R5728">
        <v>29976</v>
      </c>
      <c r="S5728" t="str" cm="1">
        <f t="array" ref="S5728">_xlfn.IFS(E5731&lt;30,"18-29",E5731&lt;45,"30-44",TRUE,"45+")</f>
        <v>30-44</v>
      </c>
      <c r="T5728" t="str" cm="1">
        <f t="array" ref="T5728">_xlfn.IFS(F5728&lt;=2,"0-2 Years",F5728&lt;=5,"3-5 Years",F5728&lt;=8,"6-8 Years",TRUE,"9-10 Years")</f>
        <v>6-8 Years</v>
      </c>
      <c r="U5728" t="str" cm="1">
        <f t="array" ref="U5728">_xlfn.IFS(P5728&gt;60,"High Risk",P5728&gt;30,"Medium Risk",TRUE,"Low Risk")</f>
        <v>Medium Risk</v>
      </c>
      <c r="V5728">
        <f t="shared" si="89"/>
        <v>6</v>
      </c>
    </row>
    <row r="5729" spans="1:22" hidden="1" x14ac:dyDescent="0.2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 s="2">
        <v>127475.24</v>
      </c>
      <c r="H5729">
        <v>1</v>
      </c>
      <c r="I5729">
        <v>0</v>
      </c>
      <c r="J5729">
        <v>0</v>
      </c>
      <c r="K5729" s="1">
        <v>60775.76</v>
      </c>
      <c r="L5729">
        <v>1</v>
      </c>
      <c r="M5729">
        <v>26</v>
      </c>
      <c r="N5729">
        <v>2160</v>
      </c>
      <c r="O5729">
        <v>5</v>
      </c>
      <c r="P5729">
        <v>114</v>
      </c>
      <c r="Q5729">
        <v>0.19230769230769232</v>
      </c>
      <c r="R5729">
        <v>56160</v>
      </c>
      <c r="S5729" t="str" cm="1">
        <f t="array" ref="S5729">_xlfn.IFS(E5732&lt;30,"18-29",E5732&lt;45,"30-44",TRUE,"45+")</f>
        <v>18-29</v>
      </c>
      <c r="T5729" t="str" cm="1">
        <f t="array" ref="T5729">_xlfn.IFS(F5729&lt;=2,"0-2 Years",F5729&lt;=5,"3-5 Years",F5729&lt;=8,"6-8 Years",TRUE,"9-10 Years")</f>
        <v>6-8 Years</v>
      </c>
      <c r="U5729" t="str" cm="1">
        <f t="array" ref="U5729">_xlfn.IFS(P5729&gt;60,"High Risk",P5729&gt;30,"Medium Risk",TRUE,"Low Risk")</f>
        <v>High Risk</v>
      </c>
      <c r="V5729">
        <f t="shared" si="89"/>
        <v>5</v>
      </c>
    </row>
    <row r="5730" spans="1:22" hidden="1" x14ac:dyDescent="0.2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 s="2">
        <v>0</v>
      </c>
      <c r="H5730">
        <v>2</v>
      </c>
      <c r="I5730">
        <v>1</v>
      </c>
      <c r="J5730">
        <v>1</v>
      </c>
      <c r="K5730" s="1">
        <v>146257.76999999999</v>
      </c>
      <c r="L5730">
        <v>0</v>
      </c>
      <c r="M5730">
        <v>24</v>
      </c>
      <c r="N5730">
        <v>4631</v>
      </c>
      <c r="O5730">
        <v>4</v>
      </c>
      <c r="P5730">
        <v>173</v>
      </c>
      <c r="Q5730">
        <v>0.16666666666666666</v>
      </c>
      <c r="R5730">
        <v>111144</v>
      </c>
      <c r="S5730" t="str" cm="1">
        <f t="array" ref="S5730">_xlfn.IFS(E5733&lt;30,"18-29",E5733&lt;45,"30-44",TRUE,"45+")</f>
        <v>45+</v>
      </c>
      <c r="T5730" t="str" cm="1">
        <f t="array" ref="T5730">_xlfn.IFS(F5730&lt;=2,"0-2 Years",F5730&lt;=5,"3-5 Years",F5730&lt;=8,"6-8 Years",TRUE,"9-10 Years")</f>
        <v>9-10 Years</v>
      </c>
      <c r="U5730" t="str" cm="1">
        <f t="array" ref="U5730">_xlfn.IFS(P5730&gt;60,"High Risk",P5730&gt;30,"Medium Risk",TRUE,"Low Risk")</f>
        <v>High Risk</v>
      </c>
      <c r="V5730">
        <f t="shared" si="89"/>
        <v>3</v>
      </c>
    </row>
    <row r="5731" spans="1:22" hidden="1" x14ac:dyDescent="0.2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 s="2">
        <v>112751.13</v>
      </c>
      <c r="H5731">
        <v>1</v>
      </c>
      <c r="I5731">
        <v>1</v>
      </c>
      <c r="J5731">
        <v>1</v>
      </c>
      <c r="K5731" s="1">
        <v>28332</v>
      </c>
      <c r="L5731">
        <v>0</v>
      </c>
      <c r="M5731">
        <v>6</v>
      </c>
      <c r="N5731">
        <v>1306</v>
      </c>
      <c r="O5731">
        <v>0</v>
      </c>
      <c r="P5731">
        <v>134</v>
      </c>
      <c r="Q5731">
        <v>0</v>
      </c>
      <c r="R5731">
        <v>7836</v>
      </c>
      <c r="S5731" t="str" cm="1">
        <f t="array" ref="S5731">_xlfn.IFS(E5734&lt;30,"18-29",E5734&lt;45,"30-44",TRUE,"45+")</f>
        <v>30-44</v>
      </c>
      <c r="T5731" t="str" cm="1">
        <f t="array" ref="T5731">_xlfn.IFS(F5731&lt;=2,"0-2 Years",F5731&lt;=5,"3-5 Years",F5731&lt;=8,"6-8 Years",TRUE,"9-10 Years")</f>
        <v>9-10 Years</v>
      </c>
      <c r="U5731" t="str" cm="1">
        <f t="array" ref="U5731">_xlfn.IFS(P5731&gt;60,"High Risk",P5731&gt;30,"Medium Risk",TRUE,"Low Risk")</f>
        <v>High Risk</v>
      </c>
      <c r="V5731">
        <f t="shared" si="89"/>
        <v>2</v>
      </c>
    </row>
    <row r="5732" spans="1:22" hidden="1" x14ac:dyDescent="0.2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 s="2">
        <v>0</v>
      </c>
      <c r="H5732">
        <v>2</v>
      </c>
      <c r="I5732">
        <v>1</v>
      </c>
      <c r="J5732">
        <v>1</v>
      </c>
      <c r="K5732" s="1">
        <v>100919.19</v>
      </c>
      <c r="L5732">
        <v>0</v>
      </c>
      <c r="M5732">
        <v>20</v>
      </c>
      <c r="N5732">
        <v>1587</v>
      </c>
      <c r="O5732">
        <v>9</v>
      </c>
      <c r="P5732">
        <v>7</v>
      </c>
      <c r="Q5732">
        <v>0.45</v>
      </c>
      <c r="R5732">
        <v>31740</v>
      </c>
      <c r="S5732" t="str" cm="1">
        <f t="array" ref="S5732">_xlfn.IFS(E5735&lt;30,"18-29",E5735&lt;45,"30-44",TRUE,"45+")</f>
        <v>18-29</v>
      </c>
      <c r="T5732" t="str" cm="1">
        <f t="array" ref="T5732">_xlfn.IFS(F5732&lt;=2,"0-2 Years",F5732&lt;=5,"3-5 Years",F5732&lt;=8,"6-8 Years",TRUE,"9-10 Years")</f>
        <v>3-5 Years</v>
      </c>
      <c r="U5732" t="str" cm="1">
        <f t="array" ref="U5732">_xlfn.IFS(P5732&gt;60,"High Risk",P5732&gt;30,"Medium Risk",TRUE,"Low Risk")</f>
        <v>Low Risk</v>
      </c>
      <c r="V5732">
        <f t="shared" si="89"/>
        <v>3</v>
      </c>
    </row>
    <row r="5733" spans="1:22" hidden="1" x14ac:dyDescent="0.2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 s="2">
        <v>144889.18</v>
      </c>
      <c r="H5733">
        <v>1</v>
      </c>
      <c r="I5733">
        <v>1</v>
      </c>
      <c r="J5733">
        <v>1</v>
      </c>
      <c r="K5733" s="1">
        <v>102591.9</v>
      </c>
      <c r="L5733">
        <v>1</v>
      </c>
      <c r="M5733">
        <v>6</v>
      </c>
      <c r="N5733">
        <v>3007</v>
      </c>
      <c r="O5733">
        <v>4</v>
      </c>
      <c r="P5733">
        <v>136</v>
      </c>
      <c r="Q5733">
        <v>0.66666666666666663</v>
      </c>
      <c r="R5733">
        <v>18042</v>
      </c>
      <c r="S5733" t="str" cm="1">
        <f t="array" ref="S5733">_xlfn.IFS(E5736&lt;30,"18-29",E5736&lt;45,"30-44",TRUE,"45+")</f>
        <v>45+</v>
      </c>
      <c r="T5733" t="str" cm="1">
        <f t="array" ref="T5733">_xlfn.IFS(F5733&lt;=2,"0-2 Years",F5733&lt;=5,"3-5 Years",F5733&lt;=8,"6-8 Years",TRUE,"9-10 Years")</f>
        <v>6-8 Years</v>
      </c>
      <c r="U5733" t="str" cm="1">
        <f t="array" ref="U5733">_xlfn.IFS(P5733&gt;60,"High Risk",P5733&gt;30,"Medium Risk",TRUE,"Low Risk")</f>
        <v>High Risk</v>
      </c>
      <c r="V5733">
        <f t="shared" si="89"/>
        <v>2</v>
      </c>
    </row>
    <row r="5734" spans="1:22" hidden="1" x14ac:dyDescent="0.2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 s="2">
        <v>0</v>
      </c>
      <c r="H5734">
        <v>2</v>
      </c>
      <c r="I5734">
        <v>1</v>
      </c>
      <c r="J5734">
        <v>1</v>
      </c>
      <c r="K5734" s="1">
        <v>25554.400000000001</v>
      </c>
      <c r="L5734">
        <v>0</v>
      </c>
      <c r="M5734">
        <v>1</v>
      </c>
      <c r="N5734">
        <v>3680</v>
      </c>
      <c r="O5734">
        <v>1</v>
      </c>
      <c r="P5734">
        <v>135</v>
      </c>
      <c r="Q5734">
        <v>1</v>
      </c>
      <c r="R5734">
        <v>3680</v>
      </c>
      <c r="S5734" t="str" cm="1">
        <f t="array" ref="S5734">_xlfn.IFS(E5737&lt;30,"18-29",E5737&lt;45,"30-44",TRUE,"45+")</f>
        <v>30-44</v>
      </c>
      <c r="T5734" t="str" cm="1">
        <f t="array" ref="T5734">_xlfn.IFS(F5734&lt;=2,"0-2 Years",F5734&lt;=5,"3-5 Years",F5734&lt;=8,"6-8 Years",TRUE,"9-10 Years")</f>
        <v>6-8 Years</v>
      </c>
      <c r="U5734" t="str" cm="1">
        <f t="array" ref="U5734">_xlfn.IFS(P5734&gt;60,"High Risk",P5734&gt;30,"Medium Risk",TRUE,"Low Risk")</f>
        <v>High Risk</v>
      </c>
      <c r="V5734">
        <f t="shared" si="89"/>
        <v>3</v>
      </c>
    </row>
    <row r="5735" spans="1:22" hidden="1" x14ac:dyDescent="0.2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 s="2">
        <v>150126.44</v>
      </c>
      <c r="H5735">
        <v>1</v>
      </c>
      <c r="I5735">
        <v>1</v>
      </c>
      <c r="J5735">
        <v>0</v>
      </c>
      <c r="K5735" s="1">
        <v>152107.93</v>
      </c>
      <c r="L5735">
        <v>1</v>
      </c>
      <c r="M5735">
        <v>16</v>
      </c>
      <c r="N5735">
        <v>2783</v>
      </c>
      <c r="O5735">
        <v>4</v>
      </c>
      <c r="P5735">
        <v>122</v>
      </c>
      <c r="Q5735">
        <v>0.25</v>
      </c>
      <c r="R5735">
        <v>44528</v>
      </c>
      <c r="S5735" t="str" cm="1">
        <f t="array" ref="S5735">_xlfn.IFS(E5738&lt;30,"18-29",E5738&lt;45,"30-44",TRUE,"45+")</f>
        <v>30-44</v>
      </c>
      <c r="T5735" t="str" cm="1">
        <f t="array" ref="T5735">_xlfn.IFS(F5735&lt;=2,"0-2 Years",F5735&lt;=5,"3-5 Years",F5735&lt;=8,"6-8 Years",TRUE,"9-10 Years")</f>
        <v>6-8 Years</v>
      </c>
      <c r="U5735" t="str" cm="1">
        <f t="array" ref="U5735">_xlfn.IFS(P5735&gt;60,"High Risk",P5735&gt;30,"Medium Risk",TRUE,"Low Risk")</f>
        <v>High Risk</v>
      </c>
      <c r="V5735">
        <f t="shared" si="89"/>
        <v>5</v>
      </c>
    </row>
    <row r="5736" spans="1:22" hidden="1" x14ac:dyDescent="0.2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 s="2">
        <v>69712.740000000005</v>
      </c>
      <c r="H5736">
        <v>1</v>
      </c>
      <c r="I5736">
        <v>1</v>
      </c>
      <c r="J5736">
        <v>1</v>
      </c>
      <c r="K5736" s="1">
        <v>69381.05</v>
      </c>
      <c r="L5736">
        <v>0</v>
      </c>
      <c r="M5736">
        <v>9</v>
      </c>
      <c r="N5736">
        <v>4338</v>
      </c>
      <c r="O5736">
        <v>5</v>
      </c>
      <c r="P5736">
        <v>58</v>
      </c>
      <c r="Q5736">
        <v>0.55555555555555558</v>
      </c>
      <c r="R5736">
        <v>39042</v>
      </c>
      <c r="S5736" t="str" cm="1">
        <f t="array" ref="S5736">_xlfn.IFS(E5739&lt;30,"18-29",E5739&lt;45,"30-44",TRUE,"45+")</f>
        <v>30-44</v>
      </c>
      <c r="T5736" t="str" cm="1">
        <f t="array" ref="T5736">_xlfn.IFS(F5736&lt;=2,"0-2 Years",F5736&lt;=5,"3-5 Years",F5736&lt;=8,"6-8 Years",TRUE,"9-10 Years")</f>
        <v>6-8 Years</v>
      </c>
      <c r="U5736" t="str" cm="1">
        <f t="array" ref="U5736">_xlfn.IFS(P5736&gt;60,"High Risk",P5736&gt;30,"Medium Risk",TRUE,"Low Risk")</f>
        <v>Medium Risk</v>
      </c>
      <c r="V5736">
        <f t="shared" si="89"/>
        <v>3</v>
      </c>
    </row>
    <row r="5737" spans="1:22" hidden="1" x14ac:dyDescent="0.2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 s="2">
        <v>0</v>
      </c>
      <c r="H5737">
        <v>2</v>
      </c>
      <c r="I5737">
        <v>0</v>
      </c>
      <c r="J5737">
        <v>1</v>
      </c>
      <c r="K5737" s="1">
        <v>101728.46</v>
      </c>
      <c r="L5737">
        <v>0</v>
      </c>
      <c r="M5737">
        <v>24</v>
      </c>
      <c r="N5737">
        <v>4309</v>
      </c>
      <c r="O5737">
        <v>7</v>
      </c>
      <c r="P5737">
        <v>100</v>
      </c>
      <c r="Q5737">
        <v>0.29166666666666669</v>
      </c>
      <c r="R5737">
        <v>103416</v>
      </c>
      <c r="S5737" t="str" cm="1">
        <f t="array" ref="S5737">_xlfn.IFS(E5740&lt;30,"18-29",E5740&lt;45,"30-44",TRUE,"45+")</f>
        <v>30-44</v>
      </c>
      <c r="T5737" t="str" cm="1">
        <f t="array" ref="T5737">_xlfn.IFS(F5737&lt;=2,"0-2 Years",F5737&lt;=5,"3-5 Years",F5737&lt;=8,"6-8 Years",TRUE,"9-10 Years")</f>
        <v>3-5 Years</v>
      </c>
      <c r="U5737" t="str" cm="1">
        <f t="array" ref="U5737">_xlfn.IFS(P5737&gt;60,"High Risk",P5737&gt;30,"Medium Risk",TRUE,"Low Risk")</f>
        <v>High Risk</v>
      </c>
      <c r="V5737">
        <f t="shared" si="89"/>
        <v>3</v>
      </c>
    </row>
    <row r="5738" spans="1:22" x14ac:dyDescent="0.2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 s="2">
        <v>0</v>
      </c>
      <c r="H5738">
        <v>2</v>
      </c>
      <c r="I5738">
        <v>0</v>
      </c>
      <c r="J5738">
        <v>0</v>
      </c>
      <c r="K5738" s="1">
        <v>89040.61</v>
      </c>
      <c r="L5738">
        <v>0</v>
      </c>
      <c r="M5738">
        <v>30</v>
      </c>
      <c r="N5738">
        <v>3778</v>
      </c>
      <c r="O5738">
        <v>2</v>
      </c>
      <c r="P5738">
        <v>65</v>
      </c>
      <c r="Q5738">
        <v>6.6666666666666666E-2</v>
      </c>
      <c r="R5738">
        <v>113340</v>
      </c>
      <c r="S5738" t="str" cm="1">
        <f t="array" ref="S5738">_xlfn.IFS(E5741&lt;30,"18-29",E5741&lt;45,"30-44",TRUE,"45+")</f>
        <v>30-44</v>
      </c>
      <c r="T5738" t="str" cm="1">
        <f t="array" ref="T5738">_xlfn.IFS(F5738&lt;=2,"0-2 Years",F5738&lt;=5,"3-5 Years",F5738&lt;=8,"6-8 Years",TRUE,"9-10 Years")</f>
        <v>3-5 Years</v>
      </c>
      <c r="U5738" t="str" cm="1">
        <f t="array" ref="U5738">_xlfn.IFS(P5738&gt;60,"High Risk",P5738&gt;30,"Medium Risk",TRUE,"Low Risk")</f>
        <v>High Risk</v>
      </c>
      <c r="V5738">
        <f t="shared" si="89"/>
        <v>6</v>
      </c>
    </row>
    <row r="5739" spans="1:22" hidden="1" x14ac:dyDescent="0.2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 s="2">
        <v>117438.92</v>
      </c>
      <c r="H5739">
        <v>2</v>
      </c>
      <c r="I5739">
        <v>1</v>
      </c>
      <c r="J5739">
        <v>1</v>
      </c>
      <c r="K5739" s="1">
        <v>16910.98</v>
      </c>
      <c r="L5739">
        <v>0</v>
      </c>
      <c r="M5739">
        <v>9</v>
      </c>
      <c r="N5739">
        <v>844</v>
      </c>
      <c r="O5739">
        <v>8</v>
      </c>
      <c r="P5739">
        <v>48</v>
      </c>
      <c r="Q5739">
        <v>0.88888888888888884</v>
      </c>
      <c r="R5739">
        <v>7596</v>
      </c>
      <c r="S5739" t="str" cm="1">
        <f t="array" ref="S5739">_xlfn.IFS(E5742&lt;30,"18-29",E5742&lt;45,"30-44",TRUE,"45+")</f>
        <v>30-44</v>
      </c>
      <c r="T5739" t="str" cm="1">
        <f t="array" ref="T5739">_xlfn.IFS(F5739&lt;=2,"0-2 Years",F5739&lt;=5,"3-5 Years",F5739&lt;=8,"6-8 Years",TRUE,"9-10 Years")</f>
        <v>0-2 Years</v>
      </c>
      <c r="U5739" t="str" cm="1">
        <f t="array" ref="U5739">_xlfn.IFS(P5739&gt;60,"High Risk",P5739&gt;30,"Medium Risk",TRUE,"Low Risk")</f>
        <v>Medium Risk</v>
      </c>
      <c r="V5739">
        <f t="shared" si="89"/>
        <v>1</v>
      </c>
    </row>
    <row r="5740" spans="1:22" hidden="1" x14ac:dyDescent="0.2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 s="2">
        <v>119315.75</v>
      </c>
      <c r="H5740">
        <v>1</v>
      </c>
      <c r="I5740">
        <v>1</v>
      </c>
      <c r="J5740">
        <v>0</v>
      </c>
      <c r="K5740" s="1">
        <v>150468.35</v>
      </c>
      <c r="L5740">
        <v>0</v>
      </c>
      <c r="M5740">
        <v>5</v>
      </c>
      <c r="N5740">
        <v>1175</v>
      </c>
      <c r="O5740">
        <v>10</v>
      </c>
      <c r="P5740">
        <v>113</v>
      </c>
      <c r="Q5740">
        <v>1</v>
      </c>
      <c r="R5740">
        <v>5875</v>
      </c>
      <c r="S5740" t="str" cm="1">
        <f t="array" ref="S5740">_xlfn.IFS(E5743&lt;30,"18-29",E5743&lt;45,"30-44",TRUE,"45+")</f>
        <v>30-44</v>
      </c>
      <c r="T5740" t="str" cm="1">
        <f t="array" ref="T5740">_xlfn.IFS(F5740&lt;=2,"0-2 Years",F5740&lt;=5,"3-5 Years",F5740&lt;=8,"6-8 Years",TRUE,"9-10 Years")</f>
        <v>6-8 Years</v>
      </c>
      <c r="U5740" t="str" cm="1">
        <f t="array" ref="U5740">_xlfn.IFS(P5740&gt;60,"High Risk",P5740&gt;30,"Medium Risk",TRUE,"Low Risk")</f>
        <v>High Risk</v>
      </c>
      <c r="V5740">
        <f t="shared" si="89"/>
        <v>5</v>
      </c>
    </row>
    <row r="5741" spans="1:22" hidden="1" x14ac:dyDescent="0.2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 s="2">
        <v>89571.59</v>
      </c>
      <c r="H5741">
        <v>1</v>
      </c>
      <c r="I5741">
        <v>1</v>
      </c>
      <c r="J5741">
        <v>1</v>
      </c>
      <c r="K5741" s="1">
        <v>177613.19</v>
      </c>
      <c r="L5741">
        <v>0</v>
      </c>
      <c r="M5741">
        <v>23</v>
      </c>
      <c r="N5741">
        <v>3987</v>
      </c>
      <c r="O5741">
        <v>8</v>
      </c>
      <c r="P5741">
        <v>19</v>
      </c>
      <c r="Q5741">
        <v>0.34782608695652173</v>
      </c>
      <c r="R5741">
        <v>91701</v>
      </c>
      <c r="S5741" t="str" cm="1">
        <f t="array" ref="S5741">_xlfn.IFS(E5744&lt;30,"18-29",E5744&lt;45,"30-44",TRUE,"45+")</f>
        <v>45+</v>
      </c>
      <c r="T5741" t="str" cm="1">
        <f t="array" ref="T5741">_xlfn.IFS(F5741&lt;=2,"0-2 Years",F5741&lt;=5,"3-5 Years",F5741&lt;=8,"6-8 Years",TRUE,"9-10 Years")</f>
        <v>0-2 Years</v>
      </c>
      <c r="U5741" t="str" cm="1">
        <f t="array" ref="U5741">_xlfn.IFS(P5741&gt;60,"High Risk",P5741&gt;30,"Medium Risk",TRUE,"Low Risk")</f>
        <v>Low Risk</v>
      </c>
      <c r="V5741">
        <f t="shared" si="89"/>
        <v>3</v>
      </c>
    </row>
    <row r="5742" spans="1:22" hidden="1" x14ac:dyDescent="0.2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 s="2">
        <v>102251.57</v>
      </c>
      <c r="H5742">
        <v>1</v>
      </c>
      <c r="I5742">
        <v>1</v>
      </c>
      <c r="J5742">
        <v>0</v>
      </c>
      <c r="K5742" s="1">
        <v>120672.09</v>
      </c>
      <c r="L5742">
        <v>0</v>
      </c>
      <c r="M5742">
        <v>3</v>
      </c>
      <c r="N5742">
        <v>2640</v>
      </c>
      <c r="O5742">
        <v>5</v>
      </c>
      <c r="P5742">
        <v>153</v>
      </c>
      <c r="Q5742">
        <v>1</v>
      </c>
      <c r="R5742">
        <v>7920</v>
      </c>
      <c r="S5742" t="str" cm="1">
        <f t="array" ref="S5742">_xlfn.IFS(E5745&lt;30,"18-29",E5745&lt;45,"30-44",TRUE,"45+")</f>
        <v>30-44</v>
      </c>
      <c r="T5742" t="str" cm="1">
        <f t="array" ref="T5742">_xlfn.IFS(F5742&lt;=2,"0-2 Years",F5742&lt;=5,"3-5 Years",F5742&lt;=8,"6-8 Years",TRUE,"9-10 Years")</f>
        <v>6-8 Years</v>
      </c>
      <c r="U5742" t="str" cm="1">
        <f t="array" ref="U5742">_xlfn.IFS(P5742&gt;60,"High Risk",P5742&gt;30,"Medium Risk",TRUE,"Low Risk")</f>
        <v>High Risk</v>
      </c>
      <c r="V5742">
        <f t="shared" si="89"/>
        <v>5</v>
      </c>
    </row>
    <row r="5743" spans="1:22" hidden="1" x14ac:dyDescent="0.2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 s="2">
        <v>118546.71</v>
      </c>
      <c r="H5743">
        <v>1</v>
      </c>
      <c r="I5743">
        <v>0</v>
      </c>
      <c r="J5743">
        <v>1</v>
      </c>
      <c r="K5743" s="1">
        <v>77142.850000000006</v>
      </c>
      <c r="L5743">
        <v>0</v>
      </c>
      <c r="M5743">
        <v>25</v>
      </c>
      <c r="N5743">
        <v>4896</v>
      </c>
      <c r="O5743">
        <v>2</v>
      </c>
      <c r="P5743">
        <v>29</v>
      </c>
      <c r="Q5743">
        <v>0.08</v>
      </c>
      <c r="R5743">
        <v>122400</v>
      </c>
      <c r="S5743" t="str" cm="1">
        <f t="array" ref="S5743">_xlfn.IFS(E5746&lt;30,"18-29",E5746&lt;45,"30-44",TRUE,"45+")</f>
        <v>30-44</v>
      </c>
      <c r="T5743" t="str" cm="1">
        <f t="array" ref="T5743">_xlfn.IFS(F5743&lt;=2,"0-2 Years",F5743&lt;=5,"3-5 Years",F5743&lt;=8,"6-8 Years",TRUE,"9-10 Years")</f>
        <v>9-10 Years</v>
      </c>
      <c r="U5743" t="str" cm="1">
        <f t="array" ref="U5743">_xlfn.IFS(P5743&gt;60,"High Risk",P5743&gt;30,"Medium Risk",TRUE,"Low Risk")</f>
        <v>Low Risk</v>
      </c>
      <c r="V5743">
        <f t="shared" si="89"/>
        <v>2</v>
      </c>
    </row>
    <row r="5744" spans="1:22" x14ac:dyDescent="0.2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 s="2">
        <v>0</v>
      </c>
      <c r="H5744">
        <v>1</v>
      </c>
      <c r="I5744">
        <v>0</v>
      </c>
      <c r="J5744">
        <v>1</v>
      </c>
      <c r="K5744" s="1">
        <v>127804.66</v>
      </c>
      <c r="L5744">
        <v>1</v>
      </c>
      <c r="M5744">
        <v>18</v>
      </c>
      <c r="N5744">
        <v>1501</v>
      </c>
      <c r="O5744">
        <v>7</v>
      </c>
      <c r="P5744">
        <v>148</v>
      </c>
      <c r="Q5744">
        <v>0.3888888888888889</v>
      </c>
      <c r="R5744">
        <v>27018</v>
      </c>
      <c r="S5744" t="str" cm="1">
        <f t="array" ref="S5744">_xlfn.IFS(E5747&lt;30,"18-29",E5747&lt;45,"30-44",TRUE,"45+")</f>
        <v>30-44</v>
      </c>
      <c r="T5744" t="str" cm="1">
        <f t="array" ref="T5744">_xlfn.IFS(F5744&lt;=2,"0-2 Years",F5744&lt;=5,"3-5 Years",F5744&lt;=8,"6-8 Years",TRUE,"9-10 Years")</f>
        <v>0-2 Years</v>
      </c>
      <c r="U5744" t="str" cm="1">
        <f t="array" ref="U5744">_xlfn.IFS(P5744&gt;60,"High Risk",P5744&gt;30,"Medium Risk",TRUE,"Low Risk")</f>
        <v>High Risk</v>
      </c>
      <c r="V5744">
        <f t="shared" si="89"/>
        <v>7</v>
      </c>
    </row>
    <row r="5745" spans="1:22" x14ac:dyDescent="0.2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 s="2">
        <v>103257.14</v>
      </c>
      <c r="H5745">
        <v>1</v>
      </c>
      <c r="I5745">
        <v>0</v>
      </c>
      <c r="J5745">
        <v>0</v>
      </c>
      <c r="K5745" s="1">
        <v>158344.63</v>
      </c>
      <c r="L5745">
        <v>0</v>
      </c>
      <c r="M5745">
        <v>14</v>
      </c>
      <c r="N5745">
        <v>2392</v>
      </c>
      <c r="O5745">
        <v>10</v>
      </c>
      <c r="P5745">
        <v>29</v>
      </c>
      <c r="Q5745">
        <v>0.7142857142857143</v>
      </c>
      <c r="R5745">
        <v>33488</v>
      </c>
      <c r="S5745" t="str" cm="1">
        <f t="array" ref="S5745">_xlfn.IFS(E5748&lt;30,"18-29",E5748&lt;45,"30-44",TRUE,"45+")</f>
        <v>30-44</v>
      </c>
      <c r="T5745" t="str" cm="1">
        <f t="array" ref="T5745">_xlfn.IFS(F5745&lt;=2,"0-2 Years",F5745&lt;=5,"3-5 Years",F5745&lt;=8,"6-8 Years",TRUE,"9-10 Years")</f>
        <v>0-2 Years</v>
      </c>
      <c r="U5745" t="str" cm="1">
        <f t="array" ref="U5745">_xlfn.IFS(P5745&gt;60,"High Risk",P5745&gt;30,"Medium Risk",TRUE,"Low Risk")</f>
        <v>Low Risk</v>
      </c>
      <c r="V5745">
        <f t="shared" si="89"/>
        <v>6</v>
      </c>
    </row>
    <row r="5746" spans="1:22" hidden="1" x14ac:dyDescent="0.2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 s="2">
        <v>124209.02</v>
      </c>
      <c r="H5746">
        <v>1</v>
      </c>
      <c r="I5746">
        <v>1</v>
      </c>
      <c r="J5746">
        <v>1</v>
      </c>
      <c r="K5746" s="1">
        <v>167179.48000000001</v>
      </c>
      <c r="L5746">
        <v>0</v>
      </c>
      <c r="M5746">
        <v>29</v>
      </c>
      <c r="N5746">
        <v>2323</v>
      </c>
      <c r="O5746">
        <v>7</v>
      </c>
      <c r="P5746">
        <v>18</v>
      </c>
      <c r="Q5746">
        <v>0.2413793103448276</v>
      </c>
      <c r="R5746">
        <v>67367</v>
      </c>
      <c r="S5746" t="str" cm="1">
        <f t="array" ref="S5746">_xlfn.IFS(E5749&lt;30,"18-29",E5749&lt;45,"30-44",TRUE,"45+")</f>
        <v>30-44</v>
      </c>
      <c r="T5746" t="str" cm="1">
        <f t="array" ref="T5746">_xlfn.IFS(F5746&lt;=2,"0-2 Years",F5746&lt;=5,"3-5 Years",F5746&lt;=8,"6-8 Years",TRUE,"9-10 Years")</f>
        <v>0-2 Years</v>
      </c>
      <c r="U5746" t="str" cm="1">
        <f t="array" ref="U5746">_xlfn.IFS(P5746&gt;60,"High Risk",P5746&gt;30,"Medium Risk",TRUE,"Low Risk")</f>
        <v>Low Risk</v>
      </c>
      <c r="V5746">
        <f t="shared" si="89"/>
        <v>3</v>
      </c>
    </row>
    <row r="5747" spans="1:22" hidden="1" x14ac:dyDescent="0.2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 s="2">
        <v>0</v>
      </c>
      <c r="H5747">
        <v>2</v>
      </c>
      <c r="I5747">
        <v>1</v>
      </c>
      <c r="J5747">
        <v>1</v>
      </c>
      <c r="K5747" s="1">
        <v>15404.64</v>
      </c>
      <c r="L5747">
        <v>0</v>
      </c>
      <c r="M5747">
        <v>2</v>
      </c>
      <c r="N5747">
        <v>396</v>
      </c>
      <c r="O5747">
        <v>4</v>
      </c>
      <c r="P5747">
        <v>65</v>
      </c>
      <c r="Q5747">
        <v>1</v>
      </c>
      <c r="R5747">
        <v>792</v>
      </c>
      <c r="S5747" t="str" cm="1">
        <f t="array" ref="S5747">_xlfn.IFS(E5750&lt;30,"18-29",E5750&lt;45,"30-44",TRUE,"45+")</f>
        <v>45+</v>
      </c>
      <c r="T5747" t="str" cm="1">
        <f t="array" ref="T5747">_xlfn.IFS(F5747&lt;=2,"0-2 Years",F5747&lt;=5,"3-5 Years",F5747&lt;=8,"6-8 Years",TRUE,"9-10 Years")</f>
        <v>3-5 Years</v>
      </c>
      <c r="U5747" t="str" cm="1">
        <f t="array" ref="U5747">_xlfn.IFS(P5747&gt;60,"High Risk",P5747&gt;30,"Medium Risk",TRUE,"Low Risk")</f>
        <v>High Risk</v>
      </c>
      <c r="V5747">
        <f t="shared" si="89"/>
        <v>3</v>
      </c>
    </row>
    <row r="5748" spans="1:22" hidden="1" x14ac:dyDescent="0.2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 s="2">
        <v>150302.84</v>
      </c>
      <c r="H5748">
        <v>1</v>
      </c>
      <c r="I5748">
        <v>1</v>
      </c>
      <c r="J5748">
        <v>1</v>
      </c>
      <c r="K5748" s="1">
        <v>156036.19</v>
      </c>
      <c r="L5748">
        <v>0</v>
      </c>
      <c r="M5748">
        <v>2</v>
      </c>
      <c r="N5748">
        <v>2191</v>
      </c>
      <c r="O5748">
        <v>9</v>
      </c>
      <c r="P5748">
        <v>17</v>
      </c>
      <c r="Q5748">
        <v>1</v>
      </c>
      <c r="R5748">
        <v>4382</v>
      </c>
      <c r="S5748" t="str" cm="1">
        <f t="array" ref="S5748">_xlfn.IFS(E5751&lt;30,"18-29",E5751&lt;45,"30-44",TRUE,"45+")</f>
        <v>18-29</v>
      </c>
      <c r="T5748" t="str" cm="1">
        <f t="array" ref="T5748">_xlfn.IFS(F5748&lt;=2,"0-2 Years",F5748&lt;=5,"3-5 Years",F5748&lt;=8,"6-8 Years",TRUE,"9-10 Years")</f>
        <v>6-8 Years</v>
      </c>
      <c r="U5748" t="str" cm="1">
        <f t="array" ref="U5748">_xlfn.IFS(P5748&gt;60,"High Risk",P5748&gt;30,"Medium Risk",TRUE,"Low Risk")</f>
        <v>Low Risk</v>
      </c>
      <c r="V5748">
        <f t="shared" si="89"/>
        <v>2</v>
      </c>
    </row>
    <row r="5749" spans="1:22" hidden="1" x14ac:dyDescent="0.2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 s="2">
        <v>108653.93</v>
      </c>
      <c r="H5749">
        <v>1</v>
      </c>
      <c r="I5749">
        <v>0</v>
      </c>
      <c r="J5749">
        <v>1</v>
      </c>
      <c r="K5749" s="1">
        <v>144725.14000000001</v>
      </c>
      <c r="L5749">
        <v>0</v>
      </c>
      <c r="M5749">
        <v>29</v>
      </c>
      <c r="N5749">
        <v>1800</v>
      </c>
      <c r="O5749">
        <v>8</v>
      </c>
      <c r="P5749">
        <v>25</v>
      </c>
      <c r="Q5749">
        <v>0.27586206896551724</v>
      </c>
      <c r="R5749">
        <v>52200</v>
      </c>
      <c r="S5749" t="str" cm="1">
        <f t="array" ref="S5749">_xlfn.IFS(E5752&lt;30,"18-29",E5752&lt;45,"30-44",TRUE,"45+")</f>
        <v>30-44</v>
      </c>
      <c r="T5749" t="str" cm="1">
        <f t="array" ref="T5749">_xlfn.IFS(F5749&lt;=2,"0-2 Years",F5749&lt;=5,"3-5 Years",F5749&lt;=8,"6-8 Years",TRUE,"9-10 Years")</f>
        <v>6-8 Years</v>
      </c>
      <c r="U5749" t="str" cm="1">
        <f t="array" ref="U5749">_xlfn.IFS(P5749&gt;60,"High Risk",P5749&gt;30,"Medium Risk",TRUE,"Low Risk")</f>
        <v>Low Risk</v>
      </c>
      <c r="V5749">
        <f t="shared" si="89"/>
        <v>2</v>
      </c>
    </row>
    <row r="5750" spans="1:22" hidden="1" x14ac:dyDescent="0.2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 s="2">
        <v>85325.93</v>
      </c>
      <c r="H5750">
        <v>1</v>
      </c>
      <c r="I5750">
        <v>0</v>
      </c>
      <c r="J5750">
        <v>0</v>
      </c>
      <c r="K5750" s="1">
        <v>22558.74</v>
      </c>
      <c r="L5750">
        <v>0</v>
      </c>
      <c r="M5750">
        <v>1</v>
      </c>
      <c r="N5750">
        <v>1391</v>
      </c>
      <c r="O5750">
        <v>4</v>
      </c>
      <c r="P5750">
        <v>50</v>
      </c>
      <c r="Q5750">
        <v>1</v>
      </c>
      <c r="R5750">
        <v>1391</v>
      </c>
      <c r="S5750" t="str" cm="1">
        <f t="array" ref="S5750">_xlfn.IFS(E5753&lt;30,"18-29",E5753&lt;45,"30-44",TRUE,"45+")</f>
        <v>30-44</v>
      </c>
      <c r="T5750" t="str" cm="1">
        <f t="array" ref="T5750">_xlfn.IFS(F5750&lt;=2,"0-2 Years",F5750&lt;=5,"3-5 Years",F5750&lt;=8,"6-8 Years",TRUE,"9-10 Years")</f>
        <v>6-8 Years</v>
      </c>
      <c r="U5750" t="str" cm="1">
        <f t="array" ref="U5750">_xlfn.IFS(P5750&gt;60,"High Risk",P5750&gt;30,"Medium Risk",TRUE,"Low Risk")</f>
        <v>Medium Risk</v>
      </c>
      <c r="V5750">
        <f t="shared" si="89"/>
        <v>5</v>
      </c>
    </row>
    <row r="5751" spans="1:22" x14ac:dyDescent="0.2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 s="2">
        <v>0</v>
      </c>
      <c r="H5751">
        <v>2</v>
      </c>
      <c r="I5751">
        <v>0</v>
      </c>
      <c r="J5751">
        <v>0</v>
      </c>
      <c r="K5751" s="1">
        <v>147342.03</v>
      </c>
      <c r="L5751">
        <v>0</v>
      </c>
      <c r="M5751">
        <v>21</v>
      </c>
      <c r="N5751">
        <v>1146</v>
      </c>
      <c r="O5751">
        <v>10</v>
      </c>
      <c r="P5751">
        <v>66</v>
      </c>
      <c r="Q5751">
        <v>0.47619047619047616</v>
      </c>
      <c r="R5751">
        <v>24066</v>
      </c>
      <c r="S5751" t="str" cm="1">
        <f t="array" ref="S5751">_xlfn.IFS(E5754&lt;30,"18-29",E5754&lt;45,"30-44",TRUE,"45+")</f>
        <v>30-44</v>
      </c>
      <c r="T5751" t="str" cm="1">
        <f t="array" ref="T5751">_xlfn.IFS(F5751&lt;=2,"0-2 Years",F5751&lt;=5,"3-5 Years",F5751&lt;=8,"6-8 Years",TRUE,"9-10 Years")</f>
        <v>6-8 Years</v>
      </c>
      <c r="U5751" t="str" cm="1">
        <f t="array" ref="U5751">_xlfn.IFS(P5751&gt;60,"High Risk",P5751&gt;30,"Medium Risk",TRUE,"Low Risk")</f>
        <v>High Risk</v>
      </c>
      <c r="V5751">
        <f t="shared" si="89"/>
        <v>6</v>
      </c>
    </row>
    <row r="5752" spans="1:22" hidden="1" x14ac:dyDescent="0.2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 s="2">
        <v>135776.35999999999</v>
      </c>
      <c r="H5752">
        <v>3</v>
      </c>
      <c r="I5752">
        <v>1</v>
      </c>
      <c r="J5752">
        <v>0</v>
      </c>
      <c r="K5752" s="1">
        <v>85470.45</v>
      </c>
      <c r="L5752">
        <v>1</v>
      </c>
      <c r="M5752">
        <v>15</v>
      </c>
      <c r="N5752">
        <v>2807</v>
      </c>
      <c r="O5752">
        <v>3</v>
      </c>
      <c r="P5752">
        <v>104</v>
      </c>
      <c r="Q5752">
        <v>0.2</v>
      </c>
      <c r="R5752">
        <v>42105</v>
      </c>
      <c r="S5752" t="str" cm="1">
        <f t="array" ref="S5752">_xlfn.IFS(E5755&lt;30,"18-29",E5755&lt;45,"30-44",TRUE,"45+")</f>
        <v>30-44</v>
      </c>
      <c r="T5752" t="str" cm="1">
        <f t="array" ref="T5752">_xlfn.IFS(F5752&lt;=2,"0-2 Years",F5752&lt;=5,"3-5 Years",F5752&lt;=8,"6-8 Years",TRUE,"9-10 Years")</f>
        <v>9-10 Years</v>
      </c>
      <c r="U5752" t="str" cm="1">
        <f t="array" ref="U5752">_xlfn.IFS(P5752&gt;60,"High Risk",P5752&gt;30,"Medium Risk",TRUE,"Low Risk")</f>
        <v>High Risk</v>
      </c>
      <c r="V5752">
        <f t="shared" si="89"/>
        <v>3</v>
      </c>
    </row>
    <row r="5753" spans="1:22" hidden="1" x14ac:dyDescent="0.2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 s="2">
        <v>131411.24</v>
      </c>
      <c r="H5753">
        <v>1</v>
      </c>
      <c r="I5753">
        <v>1</v>
      </c>
      <c r="J5753">
        <v>1</v>
      </c>
      <c r="K5753" s="1">
        <v>194656.11</v>
      </c>
      <c r="L5753">
        <v>0</v>
      </c>
      <c r="M5753">
        <v>5</v>
      </c>
      <c r="N5753">
        <v>4156</v>
      </c>
      <c r="O5753">
        <v>4</v>
      </c>
      <c r="P5753">
        <v>175</v>
      </c>
      <c r="Q5753">
        <v>0.8</v>
      </c>
      <c r="R5753">
        <v>20780</v>
      </c>
      <c r="S5753" t="str" cm="1">
        <f t="array" ref="S5753">_xlfn.IFS(E5756&lt;30,"18-29",E5756&lt;45,"30-44",TRUE,"45+")</f>
        <v>45+</v>
      </c>
      <c r="T5753" t="str" cm="1">
        <f t="array" ref="T5753">_xlfn.IFS(F5753&lt;=2,"0-2 Years",F5753&lt;=5,"3-5 Years",F5753&lt;=8,"6-8 Years",TRUE,"9-10 Years")</f>
        <v>6-8 Years</v>
      </c>
      <c r="U5753" t="str" cm="1">
        <f t="array" ref="U5753">_xlfn.IFS(P5753&gt;60,"High Risk",P5753&gt;30,"Medium Risk",TRUE,"Low Risk")</f>
        <v>High Risk</v>
      </c>
      <c r="V5753">
        <f t="shared" si="89"/>
        <v>2</v>
      </c>
    </row>
    <row r="5754" spans="1:22" hidden="1" x14ac:dyDescent="0.2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 s="2">
        <v>0</v>
      </c>
      <c r="H5754">
        <v>2</v>
      </c>
      <c r="I5754">
        <v>1</v>
      </c>
      <c r="J5754">
        <v>1</v>
      </c>
      <c r="K5754" s="1">
        <v>48505.1</v>
      </c>
      <c r="L5754">
        <v>0</v>
      </c>
      <c r="M5754">
        <v>5</v>
      </c>
      <c r="N5754">
        <v>2961</v>
      </c>
      <c r="O5754">
        <v>8</v>
      </c>
      <c r="P5754">
        <v>140</v>
      </c>
      <c r="Q5754">
        <v>1</v>
      </c>
      <c r="R5754">
        <v>14805</v>
      </c>
      <c r="S5754" t="str" cm="1">
        <f t="array" ref="S5754">_xlfn.IFS(E5757&lt;30,"18-29",E5757&lt;45,"30-44",TRUE,"45+")</f>
        <v>45+</v>
      </c>
      <c r="T5754" t="str" cm="1">
        <f t="array" ref="T5754">_xlfn.IFS(F5754&lt;=2,"0-2 Years",F5754&lt;=5,"3-5 Years",F5754&lt;=8,"6-8 Years",TRUE,"9-10 Years")</f>
        <v>3-5 Years</v>
      </c>
      <c r="U5754" t="str" cm="1">
        <f t="array" ref="U5754">_xlfn.IFS(P5754&gt;60,"High Risk",P5754&gt;30,"Medium Risk",TRUE,"Low Risk")</f>
        <v>High Risk</v>
      </c>
      <c r="V5754">
        <f t="shared" si="89"/>
        <v>3</v>
      </c>
    </row>
    <row r="5755" spans="1:22" x14ac:dyDescent="0.2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 s="2">
        <v>0</v>
      </c>
      <c r="H5755">
        <v>2</v>
      </c>
      <c r="I5755">
        <v>0</v>
      </c>
      <c r="J5755">
        <v>0</v>
      </c>
      <c r="K5755" s="1">
        <v>101491.23</v>
      </c>
      <c r="L5755">
        <v>0</v>
      </c>
      <c r="M5755">
        <v>2</v>
      </c>
      <c r="N5755">
        <v>3633</v>
      </c>
      <c r="O5755">
        <v>9</v>
      </c>
      <c r="P5755">
        <v>89</v>
      </c>
      <c r="Q5755">
        <v>1</v>
      </c>
      <c r="R5755">
        <v>7266</v>
      </c>
      <c r="S5755" t="str" cm="1">
        <f t="array" ref="S5755">_xlfn.IFS(E5758&lt;30,"18-29",E5758&lt;45,"30-44",TRUE,"45+")</f>
        <v>18-29</v>
      </c>
      <c r="T5755" t="str" cm="1">
        <f t="array" ref="T5755">_xlfn.IFS(F5755&lt;=2,"0-2 Years",F5755&lt;=5,"3-5 Years",F5755&lt;=8,"6-8 Years",TRUE,"9-10 Years")</f>
        <v>6-8 Years</v>
      </c>
      <c r="U5755" t="str" cm="1">
        <f t="array" ref="U5755">_xlfn.IFS(P5755&gt;60,"High Risk",P5755&gt;30,"Medium Risk",TRUE,"Low Risk")</f>
        <v>High Risk</v>
      </c>
      <c r="V5755">
        <f t="shared" si="89"/>
        <v>6</v>
      </c>
    </row>
    <row r="5756" spans="1:22" hidden="1" x14ac:dyDescent="0.2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 s="2">
        <v>106431.97</v>
      </c>
      <c r="H5756">
        <v>2</v>
      </c>
      <c r="I5756">
        <v>1</v>
      </c>
      <c r="J5756">
        <v>1</v>
      </c>
      <c r="K5756" s="1">
        <v>164117.69</v>
      </c>
      <c r="L5756">
        <v>0</v>
      </c>
      <c r="M5756">
        <v>19</v>
      </c>
      <c r="N5756">
        <v>4560</v>
      </c>
      <c r="O5756">
        <v>4</v>
      </c>
      <c r="P5756">
        <v>157</v>
      </c>
      <c r="Q5756">
        <v>0.21052631578947367</v>
      </c>
      <c r="R5756">
        <v>86640</v>
      </c>
      <c r="S5756" t="str" cm="1">
        <f t="array" ref="S5756">_xlfn.IFS(E5759&lt;30,"18-29",E5759&lt;45,"30-44",TRUE,"45+")</f>
        <v>30-44</v>
      </c>
      <c r="T5756" t="str" cm="1">
        <f t="array" ref="T5756">_xlfn.IFS(F5756&lt;=2,"0-2 Years",F5756&lt;=5,"3-5 Years",F5756&lt;=8,"6-8 Years",TRUE,"9-10 Years")</f>
        <v>9-10 Years</v>
      </c>
      <c r="U5756" t="str" cm="1">
        <f t="array" ref="U5756">_xlfn.IFS(P5756&gt;60,"High Risk",P5756&gt;30,"Medium Risk",TRUE,"Low Risk")</f>
        <v>High Risk</v>
      </c>
      <c r="V5756">
        <f t="shared" si="89"/>
        <v>0</v>
      </c>
    </row>
    <row r="5757" spans="1:22" hidden="1" x14ac:dyDescent="0.2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 s="2">
        <v>90305.76</v>
      </c>
      <c r="H5757">
        <v>1</v>
      </c>
      <c r="I5757">
        <v>1</v>
      </c>
      <c r="J5757">
        <v>1</v>
      </c>
      <c r="K5757" s="1">
        <v>124626.57</v>
      </c>
      <c r="L5757">
        <v>0</v>
      </c>
      <c r="M5757">
        <v>1</v>
      </c>
      <c r="N5757">
        <v>4286</v>
      </c>
      <c r="O5757">
        <v>3</v>
      </c>
      <c r="P5757">
        <v>169</v>
      </c>
      <c r="Q5757">
        <v>1</v>
      </c>
      <c r="R5757">
        <v>4286</v>
      </c>
      <c r="S5757" t="str" cm="1">
        <f t="array" ref="S5757">_xlfn.IFS(E5760&lt;30,"18-29",E5760&lt;45,"30-44",TRUE,"45+")</f>
        <v>30-44</v>
      </c>
      <c r="T5757" t="str" cm="1">
        <f t="array" ref="T5757">_xlfn.IFS(F5757&lt;=2,"0-2 Years",F5757&lt;=5,"3-5 Years",F5757&lt;=8,"6-8 Years",TRUE,"9-10 Years")</f>
        <v>9-10 Years</v>
      </c>
      <c r="U5757" t="str" cm="1">
        <f t="array" ref="U5757">_xlfn.IFS(P5757&gt;60,"High Risk",P5757&gt;30,"Medium Risk",TRUE,"Low Risk")</f>
        <v>High Risk</v>
      </c>
      <c r="V5757">
        <f t="shared" si="89"/>
        <v>3</v>
      </c>
    </row>
    <row r="5758" spans="1:22" hidden="1" x14ac:dyDescent="0.2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 s="2">
        <v>117466.03</v>
      </c>
      <c r="H5758">
        <v>2</v>
      </c>
      <c r="I5758">
        <v>1</v>
      </c>
      <c r="J5758">
        <v>1</v>
      </c>
      <c r="K5758" s="1">
        <v>34490.06</v>
      </c>
      <c r="L5758">
        <v>0</v>
      </c>
      <c r="M5758">
        <v>13</v>
      </c>
      <c r="N5758">
        <v>3573</v>
      </c>
      <c r="O5758">
        <v>10</v>
      </c>
      <c r="P5758">
        <v>153</v>
      </c>
      <c r="Q5758">
        <v>0.76923076923076927</v>
      </c>
      <c r="R5758">
        <v>46449</v>
      </c>
      <c r="S5758" t="str" cm="1">
        <f t="array" ref="S5758">_xlfn.IFS(E5761&lt;30,"18-29",E5761&lt;45,"30-44",TRUE,"45+")</f>
        <v>30-44</v>
      </c>
      <c r="T5758" t="str" cm="1">
        <f t="array" ref="T5758">_xlfn.IFS(F5758&lt;=2,"0-2 Years",F5758&lt;=5,"3-5 Years",F5758&lt;=8,"6-8 Years",TRUE,"9-10 Years")</f>
        <v>6-8 Years</v>
      </c>
      <c r="U5758" t="str" cm="1">
        <f t="array" ref="U5758">_xlfn.IFS(P5758&gt;60,"High Risk",P5758&gt;30,"Medium Risk",TRUE,"Low Risk")</f>
        <v>High Risk</v>
      </c>
      <c r="V5758">
        <f t="shared" si="89"/>
        <v>0</v>
      </c>
    </row>
    <row r="5759" spans="1:22" hidden="1" x14ac:dyDescent="0.2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 s="2">
        <v>148884.47</v>
      </c>
      <c r="H5759">
        <v>2</v>
      </c>
      <c r="I5759">
        <v>1</v>
      </c>
      <c r="J5759">
        <v>1</v>
      </c>
      <c r="K5759" s="1">
        <v>90967.37</v>
      </c>
      <c r="L5759">
        <v>0</v>
      </c>
      <c r="M5759">
        <v>5</v>
      </c>
      <c r="N5759">
        <v>4426</v>
      </c>
      <c r="O5759">
        <v>3</v>
      </c>
      <c r="P5759">
        <v>160</v>
      </c>
      <c r="Q5759">
        <v>0.6</v>
      </c>
      <c r="R5759">
        <v>22130</v>
      </c>
      <c r="S5759" t="str" cm="1">
        <f t="array" ref="S5759">_xlfn.IFS(E5762&lt;30,"18-29",E5762&lt;45,"30-44",TRUE,"45+")</f>
        <v>18-29</v>
      </c>
      <c r="T5759" t="str" cm="1">
        <f t="array" ref="T5759">_xlfn.IFS(F5759&lt;=2,"0-2 Years",F5759&lt;=5,"3-5 Years",F5759&lt;=8,"6-8 Years",TRUE,"9-10 Years")</f>
        <v>3-5 Years</v>
      </c>
      <c r="U5759" t="str" cm="1">
        <f t="array" ref="U5759">_xlfn.IFS(P5759&gt;60,"High Risk",P5759&gt;30,"Medium Risk",TRUE,"Low Risk")</f>
        <v>High Risk</v>
      </c>
      <c r="V5759">
        <f t="shared" si="89"/>
        <v>0</v>
      </c>
    </row>
    <row r="5760" spans="1:22" hidden="1" x14ac:dyDescent="0.2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 s="2">
        <v>91115.76</v>
      </c>
      <c r="H5760">
        <v>2</v>
      </c>
      <c r="I5760">
        <v>0</v>
      </c>
      <c r="J5760">
        <v>0</v>
      </c>
      <c r="K5760" s="1">
        <v>24208.84</v>
      </c>
      <c r="L5760">
        <v>1</v>
      </c>
      <c r="M5760">
        <v>27</v>
      </c>
      <c r="N5760">
        <v>4486</v>
      </c>
      <c r="O5760">
        <v>2</v>
      </c>
      <c r="P5760">
        <v>116</v>
      </c>
      <c r="Q5760">
        <v>7.407407407407407E-2</v>
      </c>
      <c r="R5760">
        <v>121122</v>
      </c>
      <c r="S5760" t="str" cm="1">
        <f t="array" ref="S5760">_xlfn.IFS(E5763&lt;30,"18-29",E5763&lt;45,"30-44",TRUE,"45+")</f>
        <v>30-44</v>
      </c>
      <c r="T5760" t="str" cm="1">
        <f t="array" ref="T5760">_xlfn.IFS(F5760&lt;=2,"0-2 Years",F5760&lt;=5,"3-5 Years",F5760&lt;=8,"6-8 Years",TRUE,"9-10 Years")</f>
        <v>3-5 Years</v>
      </c>
      <c r="U5760" t="str" cm="1">
        <f t="array" ref="U5760">_xlfn.IFS(P5760&gt;60,"High Risk",P5760&gt;30,"Medium Risk",TRUE,"Low Risk")</f>
        <v>High Risk</v>
      </c>
      <c r="V5760">
        <f t="shared" si="89"/>
        <v>3</v>
      </c>
    </row>
    <row r="5761" spans="1:22" hidden="1" x14ac:dyDescent="0.2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 s="2">
        <v>77373.87</v>
      </c>
      <c r="H5761">
        <v>2</v>
      </c>
      <c r="I5761">
        <v>0</v>
      </c>
      <c r="J5761">
        <v>1</v>
      </c>
      <c r="K5761" s="1">
        <v>174873.09</v>
      </c>
      <c r="L5761">
        <v>0</v>
      </c>
      <c r="M5761">
        <v>1</v>
      </c>
      <c r="N5761">
        <v>4446</v>
      </c>
      <c r="O5761">
        <v>3</v>
      </c>
      <c r="P5761">
        <v>171</v>
      </c>
      <c r="Q5761">
        <v>1</v>
      </c>
      <c r="R5761">
        <v>4446</v>
      </c>
      <c r="S5761" t="str" cm="1">
        <f t="array" ref="S5761">_xlfn.IFS(E5764&lt;30,"18-29",E5764&lt;45,"30-44",TRUE,"45+")</f>
        <v>30-44</v>
      </c>
      <c r="T5761" t="str" cm="1">
        <f t="array" ref="T5761">_xlfn.IFS(F5761&lt;=2,"0-2 Years",F5761&lt;=5,"3-5 Years",F5761&lt;=8,"6-8 Years",TRUE,"9-10 Years")</f>
        <v>6-8 Years</v>
      </c>
      <c r="U5761" t="str" cm="1">
        <f t="array" ref="U5761">_xlfn.IFS(P5761&gt;60,"High Risk",P5761&gt;30,"Medium Risk",TRUE,"Low Risk")</f>
        <v>High Risk</v>
      </c>
      <c r="V5761">
        <f t="shared" si="89"/>
        <v>0</v>
      </c>
    </row>
    <row r="5762" spans="1:22" hidden="1" x14ac:dyDescent="0.2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 s="2">
        <v>104744.89</v>
      </c>
      <c r="H5762">
        <v>1</v>
      </c>
      <c r="I5762">
        <v>1</v>
      </c>
      <c r="J5762">
        <v>0</v>
      </c>
      <c r="K5762" s="1">
        <v>170262.97</v>
      </c>
      <c r="L5762">
        <v>0</v>
      </c>
      <c r="M5762">
        <v>21</v>
      </c>
      <c r="N5762">
        <v>3131</v>
      </c>
      <c r="O5762">
        <v>3</v>
      </c>
      <c r="P5762">
        <v>93</v>
      </c>
      <c r="Q5762">
        <v>0.14285714285714285</v>
      </c>
      <c r="R5762">
        <v>65751</v>
      </c>
      <c r="S5762" t="str" cm="1">
        <f t="array" ref="S5762">_xlfn.IFS(E5765&lt;30,"18-29",E5765&lt;45,"30-44",TRUE,"45+")</f>
        <v>30-44</v>
      </c>
      <c r="T5762" t="str" cm="1">
        <f t="array" ref="T5762">_xlfn.IFS(F5762&lt;=2,"0-2 Years",F5762&lt;=5,"3-5 Years",F5762&lt;=8,"6-8 Years",TRUE,"9-10 Years")</f>
        <v>6-8 Years</v>
      </c>
      <c r="U5762" t="str" cm="1">
        <f t="array" ref="U5762">_xlfn.IFS(P5762&gt;60,"High Risk",P5762&gt;30,"Medium Risk",TRUE,"Low Risk")</f>
        <v>High Risk</v>
      </c>
      <c r="V5762">
        <f t="shared" si="89"/>
        <v>5</v>
      </c>
    </row>
    <row r="5763" spans="1:22" hidden="1" x14ac:dyDescent="0.2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 s="2">
        <v>0</v>
      </c>
      <c r="H5763">
        <v>2</v>
      </c>
      <c r="I5763">
        <v>1</v>
      </c>
      <c r="J5763">
        <v>1</v>
      </c>
      <c r="K5763" s="1">
        <v>112289.06</v>
      </c>
      <c r="L5763">
        <v>0</v>
      </c>
      <c r="M5763">
        <v>21</v>
      </c>
      <c r="N5763">
        <v>3789</v>
      </c>
      <c r="O5763">
        <v>8</v>
      </c>
      <c r="P5763">
        <v>139</v>
      </c>
      <c r="Q5763">
        <v>0.38095238095238093</v>
      </c>
      <c r="R5763">
        <v>79569</v>
      </c>
      <c r="S5763" t="str" cm="1">
        <f t="array" ref="S5763">_xlfn.IFS(E5766&lt;30,"18-29",E5766&lt;45,"30-44",TRUE,"45+")</f>
        <v>30-44</v>
      </c>
      <c r="T5763" t="str" cm="1">
        <f t="array" ref="T5763">_xlfn.IFS(F5763&lt;=2,"0-2 Years",F5763&lt;=5,"3-5 Years",F5763&lt;=8,"6-8 Years",TRUE,"9-10 Years")</f>
        <v>3-5 Years</v>
      </c>
      <c r="U5763" t="str" cm="1">
        <f t="array" ref="U5763">_xlfn.IFS(P5763&gt;60,"High Risk",P5763&gt;30,"Medium Risk",TRUE,"Low Risk")</f>
        <v>High Risk</v>
      </c>
      <c r="V5763">
        <f t="shared" ref="V5763:V5826" si="90">IF(J5763=0,3,0)+IF(G5763=0,3,0)+IF(H5763=1,2,0)+IF(E5763&gt;45,1,0)+IF(F5763&lt;3,1,0)</f>
        <v>3</v>
      </c>
    </row>
    <row r="5764" spans="1:22" hidden="1" x14ac:dyDescent="0.2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 s="2">
        <v>91538.51</v>
      </c>
      <c r="H5764">
        <v>1</v>
      </c>
      <c r="I5764">
        <v>1</v>
      </c>
      <c r="J5764">
        <v>1</v>
      </c>
      <c r="K5764" s="1">
        <v>93783</v>
      </c>
      <c r="L5764">
        <v>0</v>
      </c>
      <c r="M5764">
        <v>26</v>
      </c>
      <c r="N5764">
        <v>3693</v>
      </c>
      <c r="O5764">
        <v>5</v>
      </c>
      <c r="P5764">
        <v>46</v>
      </c>
      <c r="Q5764">
        <v>0.19230769230769232</v>
      </c>
      <c r="R5764">
        <v>96018</v>
      </c>
      <c r="S5764" t="str" cm="1">
        <f t="array" ref="S5764">_xlfn.IFS(E5767&lt;30,"18-29",E5767&lt;45,"30-44",TRUE,"45+")</f>
        <v>30-44</v>
      </c>
      <c r="T5764" t="str" cm="1">
        <f t="array" ref="T5764">_xlfn.IFS(F5764&lt;=2,"0-2 Years",F5764&lt;=5,"3-5 Years",F5764&lt;=8,"6-8 Years",TRUE,"9-10 Years")</f>
        <v>3-5 Years</v>
      </c>
      <c r="U5764" t="str" cm="1">
        <f t="array" ref="U5764">_xlfn.IFS(P5764&gt;60,"High Risk",P5764&gt;30,"Medium Risk",TRUE,"Low Risk")</f>
        <v>Medium Risk</v>
      </c>
      <c r="V5764">
        <f t="shared" si="90"/>
        <v>2</v>
      </c>
    </row>
    <row r="5765" spans="1:22" hidden="1" x14ac:dyDescent="0.2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 s="2">
        <v>0</v>
      </c>
      <c r="H5765">
        <v>2</v>
      </c>
      <c r="I5765">
        <v>1</v>
      </c>
      <c r="J5765">
        <v>1</v>
      </c>
      <c r="K5765" s="1">
        <v>150026.79</v>
      </c>
      <c r="L5765">
        <v>0</v>
      </c>
      <c r="M5765">
        <v>6</v>
      </c>
      <c r="N5765">
        <v>1527</v>
      </c>
      <c r="O5765">
        <v>2</v>
      </c>
      <c r="P5765">
        <v>139</v>
      </c>
      <c r="Q5765">
        <v>0.33333333333333331</v>
      </c>
      <c r="R5765">
        <v>9162</v>
      </c>
      <c r="S5765" t="str" cm="1">
        <f t="array" ref="S5765">_xlfn.IFS(E5768&lt;30,"18-29",E5768&lt;45,"30-44",TRUE,"45+")</f>
        <v>30-44</v>
      </c>
      <c r="T5765" t="str" cm="1">
        <f t="array" ref="T5765">_xlfn.IFS(F5765&lt;=2,"0-2 Years",F5765&lt;=5,"3-5 Years",F5765&lt;=8,"6-8 Years",TRUE,"9-10 Years")</f>
        <v>6-8 Years</v>
      </c>
      <c r="U5765" t="str" cm="1">
        <f t="array" ref="U5765">_xlfn.IFS(P5765&gt;60,"High Risk",P5765&gt;30,"Medium Risk",TRUE,"Low Risk")</f>
        <v>High Risk</v>
      </c>
      <c r="V5765">
        <f t="shared" si="90"/>
        <v>3</v>
      </c>
    </row>
    <row r="5766" spans="1:22" hidden="1" x14ac:dyDescent="0.2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 s="2">
        <v>185734.75</v>
      </c>
      <c r="H5766">
        <v>1</v>
      </c>
      <c r="I5766">
        <v>1</v>
      </c>
      <c r="J5766">
        <v>1</v>
      </c>
      <c r="K5766" s="1">
        <v>102036.82</v>
      </c>
      <c r="L5766">
        <v>0</v>
      </c>
      <c r="M5766">
        <v>16</v>
      </c>
      <c r="N5766">
        <v>224</v>
      </c>
      <c r="O5766">
        <v>5</v>
      </c>
      <c r="P5766">
        <v>165</v>
      </c>
      <c r="Q5766">
        <v>0.3125</v>
      </c>
      <c r="R5766">
        <v>3584</v>
      </c>
      <c r="S5766" t="str" cm="1">
        <f t="array" ref="S5766">_xlfn.IFS(E5769&lt;30,"18-29",E5769&lt;45,"30-44",TRUE,"45+")</f>
        <v>45+</v>
      </c>
      <c r="T5766" t="str" cm="1">
        <f t="array" ref="T5766">_xlfn.IFS(F5766&lt;=2,"0-2 Years",F5766&lt;=5,"3-5 Years",F5766&lt;=8,"6-8 Years",TRUE,"9-10 Years")</f>
        <v>0-2 Years</v>
      </c>
      <c r="U5766" t="str" cm="1">
        <f t="array" ref="U5766">_xlfn.IFS(P5766&gt;60,"High Risk",P5766&gt;30,"Medium Risk",TRUE,"Low Risk")</f>
        <v>High Risk</v>
      </c>
      <c r="V5766">
        <f t="shared" si="90"/>
        <v>3</v>
      </c>
    </row>
    <row r="5767" spans="1:22" hidden="1" x14ac:dyDescent="0.2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 s="2">
        <v>143396.54</v>
      </c>
      <c r="H5767">
        <v>2</v>
      </c>
      <c r="I5767">
        <v>1</v>
      </c>
      <c r="J5767">
        <v>1</v>
      </c>
      <c r="K5767" s="1">
        <v>898.51</v>
      </c>
      <c r="L5767">
        <v>0</v>
      </c>
      <c r="M5767">
        <v>13</v>
      </c>
      <c r="N5767">
        <v>2201</v>
      </c>
      <c r="O5767">
        <v>7</v>
      </c>
      <c r="P5767">
        <v>108</v>
      </c>
      <c r="Q5767">
        <v>0.53846153846153844</v>
      </c>
      <c r="R5767">
        <v>28613</v>
      </c>
      <c r="S5767" t="str" cm="1">
        <f t="array" ref="S5767">_xlfn.IFS(E5770&lt;30,"18-29",E5770&lt;45,"30-44",TRUE,"45+")</f>
        <v>30-44</v>
      </c>
      <c r="T5767" t="str" cm="1">
        <f t="array" ref="T5767">_xlfn.IFS(F5767&lt;=2,"0-2 Years",F5767&lt;=5,"3-5 Years",F5767&lt;=8,"6-8 Years",TRUE,"9-10 Years")</f>
        <v>3-5 Years</v>
      </c>
      <c r="U5767" t="str" cm="1">
        <f t="array" ref="U5767">_xlfn.IFS(P5767&gt;60,"High Risk",P5767&gt;30,"Medium Risk",TRUE,"Low Risk")</f>
        <v>High Risk</v>
      </c>
      <c r="V5767">
        <f t="shared" si="90"/>
        <v>0</v>
      </c>
    </row>
    <row r="5768" spans="1:22" hidden="1" x14ac:dyDescent="0.2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 s="2">
        <v>125909.85</v>
      </c>
      <c r="H5768">
        <v>1</v>
      </c>
      <c r="I5768">
        <v>1</v>
      </c>
      <c r="J5768">
        <v>1</v>
      </c>
      <c r="K5768" s="1">
        <v>95124.4</v>
      </c>
      <c r="L5768">
        <v>0</v>
      </c>
      <c r="M5768">
        <v>18</v>
      </c>
      <c r="N5768">
        <v>4435</v>
      </c>
      <c r="O5768">
        <v>1</v>
      </c>
      <c r="P5768">
        <v>128</v>
      </c>
      <c r="Q5768">
        <v>5.5555555555555552E-2</v>
      </c>
      <c r="R5768">
        <v>79830</v>
      </c>
      <c r="S5768" t="str" cm="1">
        <f t="array" ref="S5768">_xlfn.IFS(E5771&lt;30,"18-29",E5771&lt;45,"30-44",TRUE,"45+")</f>
        <v>18-29</v>
      </c>
      <c r="T5768" t="str" cm="1">
        <f t="array" ref="T5768">_xlfn.IFS(F5768&lt;=2,"0-2 Years",F5768&lt;=5,"3-5 Years",F5768&lt;=8,"6-8 Years",TRUE,"9-10 Years")</f>
        <v>3-5 Years</v>
      </c>
      <c r="U5768" t="str" cm="1">
        <f t="array" ref="U5768">_xlfn.IFS(P5768&gt;60,"High Risk",P5768&gt;30,"Medium Risk",TRUE,"Low Risk")</f>
        <v>High Risk</v>
      </c>
      <c r="V5768">
        <f t="shared" si="90"/>
        <v>2</v>
      </c>
    </row>
    <row r="5769" spans="1:22" x14ac:dyDescent="0.2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 s="2">
        <v>0</v>
      </c>
      <c r="H5769">
        <v>2</v>
      </c>
      <c r="I5769">
        <v>0</v>
      </c>
      <c r="J5769">
        <v>0</v>
      </c>
      <c r="K5769" s="1">
        <v>11514.39</v>
      </c>
      <c r="L5769">
        <v>0</v>
      </c>
      <c r="M5769">
        <v>16</v>
      </c>
      <c r="N5769">
        <v>1318</v>
      </c>
      <c r="O5769">
        <v>1</v>
      </c>
      <c r="P5769">
        <v>121</v>
      </c>
      <c r="Q5769">
        <v>6.25E-2</v>
      </c>
      <c r="R5769">
        <v>21088</v>
      </c>
      <c r="S5769" t="str" cm="1">
        <f t="array" ref="S5769">_xlfn.IFS(E5772&lt;30,"18-29",E5772&lt;45,"30-44",TRUE,"45+")</f>
        <v>45+</v>
      </c>
      <c r="T5769" t="str" cm="1">
        <f t="array" ref="T5769">_xlfn.IFS(F5769&lt;=2,"0-2 Years",F5769&lt;=5,"3-5 Years",F5769&lt;=8,"6-8 Years",TRUE,"9-10 Years")</f>
        <v>0-2 Years</v>
      </c>
      <c r="U5769" t="str" cm="1">
        <f t="array" ref="U5769">_xlfn.IFS(P5769&gt;60,"High Risk",P5769&gt;30,"Medium Risk",TRUE,"Low Risk")</f>
        <v>High Risk</v>
      </c>
      <c r="V5769">
        <f t="shared" si="90"/>
        <v>7</v>
      </c>
    </row>
    <row r="5770" spans="1:22" hidden="1" x14ac:dyDescent="0.2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 s="2">
        <v>154525.70000000001</v>
      </c>
      <c r="H5770">
        <v>1</v>
      </c>
      <c r="I5770">
        <v>0</v>
      </c>
      <c r="J5770">
        <v>1</v>
      </c>
      <c r="K5770" s="1">
        <v>27468.720000000001</v>
      </c>
      <c r="L5770">
        <v>0</v>
      </c>
      <c r="M5770">
        <v>30</v>
      </c>
      <c r="N5770">
        <v>742</v>
      </c>
      <c r="O5770">
        <v>9</v>
      </c>
      <c r="P5770">
        <v>19</v>
      </c>
      <c r="Q5770">
        <v>0.3</v>
      </c>
      <c r="R5770">
        <v>22260</v>
      </c>
      <c r="S5770" t="str" cm="1">
        <f t="array" ref="S5770">_xlfn.IFS(E5773&lt;30,"18-29",E5773&lt;45,"30-44",TRUE,"45+")</f>
        <v>30-44</v>
      </c>
      <c r="T5770" t="str" cm="1">
        <f t="array" ref="T5770">_xlfn.IFS(F5770&lt;=2,"0-2 Years",F5770&lt;=5,"3-5 Years",F5770&lt;=8,"6-8 Years",TRUE,"9-10 Years")</f>
        <v>0-2 Years</v>
      </c>
      <c r="U5770" t="str" cm="1">
        <f t="array" ref="U5770">_xlfn.IFS(P5770&gt;60,"High Risk",P5770&gt;30,"Medium Risk",TRUE,"Low Risk")</f>
        <v>Low Risk</v>
      </c>
      <c r="V5770">
        <f t="shared" si="90"/>
        <v>3</v>
      </c>
    </row>
    <row r="5771" spans="1:22" x14ac:dyDescent="0.2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 s="2">
        <v>0</v>
      </c>
      <c r="H5771">
        <v>1</v>
      </c>
      <c r="I5771">
        <v>1</v>
      </c>
      <c r="J5771">
        <v>0</v>
      </c>
      <c r="K5771" s="1">
        <v>37092.43</v>
      </c>
      <c r="L5771">
        <v>0</v>
      </c>
      <c r="M5771">
        <v>2</v>
      </c>
      <c r="N5771">
        <v>3937</v>
      </c>
      <c r="O5771">
        <v>2</v>
      </c>
      <c r="P5771">
        <v>126</v>
      </c>
      <c r="Q5771">
        <v>1</v>
      </c>
      <c r="R5771">
        <v>7874</v>
      </c>
      <c r="S5771" t="str" cm="1">
        <f t="array" ref="S5771">_xlfn.IFS(E5774&lt;30,"18-29",E5774&lt;45,"30-44",TRUE,"45+")</f>
        <v>30-44</v>
      </c>
      <c r="T5771" t="str" cm="1">
        <f t="array" ref="T5771">_xlfn.IFS(F5771&lt;=2,"0-2 Years",F5771&lt;=5,"3-5 Years",F5771&lt;=8,"6-8 Years",TRUE,"9-10 Years")</f>
        <v>0-2 Years</v>
      </c>
      <c r="U5771" t="str" cm="1">
        <f t="array" ref="U5771">_xlfn.IFS(P5771&gt;60,"High Risk",P5771&gt;30,"Medium Risk",TRUE,"Low Risk")</f>
        <v>High Risk</v>
      </c>
      <c r="V5771">
        <f t="shared" si="90"/>
        <v>9</v>
      </c>
    </row>
    <row r="5772" spans="1:22" x14ac:dyDescent="0.2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 s="2">
        <v>100654.8</v>
      </c>
      <c r="H5772">
        <v>1</v>
      </c>
      <c r="I5772">
        <v>1</v>
      </c>
      <c r="J5772">
        <v>0</v>
      </c>
      <c r="K5772" s="1">
        <v>171587.9</v>
      </c>
      <c r="L5772">
        <v>0</v>
      </c>
      <c r="M5772">
        <v>9</v>
      </c>
      <c r="N5772">
        <v>1792</v>
      </c>
      <c r="O5772">
        <v>4</v>
      </c>
      <c r="P5772">
        <v>165</v>
      </c>
      <c r="Q5772">
        <v>0.44444444444444442</v>
      </c>
      <c r="R5772">
        <v>16128</v>
      </c>
      <c r="S5772" t="str" cm="1">
        <f t="array" ref="S5772">_xlfn.IFS(E5775&lt;30,"18-29",E5775&lt;45,"30-44",TRUE,"45+")</f>
        <v>30-44</v>
      </c>
      <c r="T5772" t="str" cm="1">
        <f t="array" ref="T5772">_xlfn.IFS(F5772&lt;=2,"0-2 Years",F5772&lt;=5,"3-5 Years",F5772&lt;=8,"6-8 Years",TRUE,"9-10 Years")</f>
        <v>6-8 Years</v>
      </c>
      <c r="U5772" t="str" cm="1">
        <f t="array" ref="U5772">_xlfn.IFS(P5772&gt;60,"High Risk",P5772&gt;30,"Medium Risk",TRUE,"Low Risk")</f>
        <v>High Risk</v>
      </c>
      <c r="V5772">
        <f t="shared" si="90"/>
        <v>6</v>
      </c>
    </row>
    <row r="5773" spans="1:22" hidden="1" x14ac:dyDescent="0.2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 s="2">
        <v>83325.77</v>
      </c>
      <c r="H5773">
        <v>1</v>
      </c>
      <c r="I5773">
        <v>0</v>
      </c>
      <c r="J5773">
        <v>1</v>
      </c>
      <c r="K5773" s="1">
        <v>80828.78</v>
      </c>
      <c r="L5773">
        <v>0</v>
      </c>
      <c r="M5773">
        <v>17</v>
      </c>
      <c r="N5773">
        <v>1563</v>
      </c>
      <c r="O5773">
        <v>3</v>
      </c>
      <c r="P5773">
        <v>21</v>
      </c>
      <c r="Q5773">
        <v>0.17647058823529413</v>
      </c>
      <c r="R5773">
        <v>26571</v>
      </c>
      <c r="S5773" t="str" cm="1">
        <f t="array" ref="S5773">_xlfn.IFS(E5776&lt;30,"18-29",E5776&lt;45,"30-44",TRUE,"45+")</f>
        <v>30-44</v>
      </c>
      <c r="T5773" t="str" cm="1">
        <f t="array" ref="T5773">_xlfn.IFS(F5773&lt;=2,"0-2 Years",F5773&lt;=5,"3-5 Years",F5773&lt;=8,"6-8 Years",TRUE,"9-10 Years")</f>
        <v>0-2 Years</v>
      </c>
      <c r="U5773" t="str" cm="1">
        <f t="array" ref="U5773">_xlfn.IFS(P5773&gt;60,"High Risk",P5773&gt;30,"Medium Risk",TRUE,"Low Risk")</f>
        <v>Low Risk</v>
      </c>
      <c r="V5773">
        <f t="shared" si="90"/>
        <v>3</v>
      </c>
    </row>
    <row r="5774" spans="1:22" hidden="1" x14ac:dyDescent="0.2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 s="2">
        <v>110934.54</v>
      </c>
      <c r="H5774">
        <v>1</v>
      </c>
      <c r="I5774">
        <v>1</v>
      </c>
      <c r="J5774">
        <v>0</v>
      </c>
      <c r="K5774" s="1">
        <v>169287.99</v>
      </c>
      <c r="L5774">
        <v>0</v>
      </c>
      <c r="M5774">
        <v>22</v>
      </c>
      <c r="N5774">
        <v>3077</v>
      </c>
      <c r="O5774">
        <v>9</v>
      </c>
      <c r="P5774">
        <v>14</v>
      </c>
      <c r="Q5774">
        <v>0.40909090909090912</v>
      </c>
      <c r="R5774">
        <v>67694</v>
      </c>
      <c r="S5774" t="str" cm="1">
        <f t="array" ref="S5774">_xlfn.IFS(E5777&lt;30,"18-29",E5777&lt;45,"30-44",TRUE,"45+")</f>
        <v>45+</v>
      </c>
      <c r="T5774" t="str" cm="1">
        <f t="array" ref="T5774">_xlfn.IFS(F5774&lt;=2,"0-2 Years",F5774&lt;=5,"3-5 Years",F5774&lt;=8,"6-8 Years",TRUE,"9-10 Years")</f>
        <v>6-8 Years</v>
      </c>
      <c r="U5774" t="str" cm="1">
        <f t="array" ref="U5774">_xlfn.IFS(P5774&gt;60,"High Risk",P5774&gt;30,"Medium Risk",TRUE,"Low Risk")</f>
        <v>Low Risk</v>
      </c>
      <c r="V5774">
        <f t="shared" si="90"/>
        <v>5</v>
      </c>
    </row>
    <row r="5775" spans="1:22" hidden="1" x14ac:dyDescent="0.2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 s="2">
        <v>113680.54</v>
      </c>
      <c r="H5775">
        <v>1</v>
      </c>
      <c r="I5775">
        <v>0</v>
      </c>
      <c r="J5775">
        <v>0</v>
      </c>
      <c r="K5775" s="1">
        <v>13197.44</v>
      </c>
      <c r="L5775">
        <v>0</v>
      </c>
      <c r="M5775">
        <v>18</v>
      </c>
      <c r="N5775">
        <v>2644</v>
      </c>
      <c r="O5775">
        <v>5</v>
      </c>
      <c r="P5775">
        <v>140</v>
      </c>
      <c r="Q5775">
        <v>0.27777777777777779</v>
      </c>
      <c r="R5775">
        <v>47592</v>
      </c>
      <c r="S5775" t="str" cm="1">
        <f t="array" ref="S5775">_xlfn.IFS(E5778&lt;30,"18-29",E5778&lt;45,"30-44",TRUE,"45+")</f>
        <v>30-44</v>
      </c>
      <c r="T5775" t="str" cm="1">
        <f t="array" ref="T5775">_xlfn.IFS(F5775&lt;=2,"0-2 Years",F5775&lt;=5,"3-5 Years",F5775&lt;=8,"6-8 Years",TRUE,"9-10 Years")</f>
        <v>6-8 Years</v>
      </c>
      <c r="U5775" t="str" cm="1">
        <f t="array" ref="U5775">_xlfn.IFS(P5775&gt;60,"High Risk",P5775&gt;30,"Medium Risk",TRUE,"Low Risk")</f>
        <v>High Risk</v>
      </c>
      <c r="V5775">
        <f t="shared" si="90"/>
        <v>5</v>
      </c>
    </row>
    <row r="5776" spans="1:22" hidden="1" x14ac:dyDescent="0.2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 s="2">
        <v>117020.08</v>
      </c>
      <c r="H5776">
        <v>2</v>
      </c>
      <c r="I5776">
        <v>1</v>
      </c>
      <c r="J5776">
        <v>0</v>
      </c>
      <c r="K5776" s="1">
        <v>54439.53</v>
      </c>
      <c r="L5776">
        <v>0</v>
      </c>
      <c r="M5776">
        <v>17</v>
      </c>
      <c r="N5776">
        <v>4685</v>
      </c>
      <c r="O5776">
        <v>7</v>
      </c>
      <c r="P5776">
        <v>19</v>
      </c>
      <c r="Q5776">
        <v>0.41176470588235292</v>
      </c>
      <c r="R5776">
        <v>79645</v>
      </c>
      <c r="S5776" t="str" cm="1">
        <f t="array" ref="S5776">_xlfn.IFS(E5779&lt;30,"18-29",E5779&lt;45,"30-44",TRUE,"45+")</f>
        <v>45+</v>
      </c>
      <c r="T5776" t="str" cm="1">
        <f t="array" ref="T5776">_xlfn.IFS(F5776&lt;=2,"0-2 Years",F5776&lt;=5,"3-5 Years",F5776&lt;=8,"6-8 Years",TRUE,"9-10 Years")</f>
        <v>0-2 Years</v>
      </c>
      <c r="U5776" t="str" cm="1">
        <f t="array" ref="U5776">_xlfn.IFS(P5776&gt;60,"High Risk",P5776&gt;30,"Medium Risk",TRUE,"Low Risk")</f>
        <v>Low Risk</v>
      </c>
      <c r="V5776">
        <f t="shared" si="90"/>
        <v>4</v>
      </c>
    </row>
    <row r="5777" spans="1:22" x14ac:dyDescent="0.2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 s="2">
        <v>145359.99</v>
      </c>
      <c r="H5777">
        <v>1</v>
      </c>
      <c r="I5777">
        <v>1</v>
      </c>
      <c r="J5777">
        <v>0</v>
      </c>
      <c r="K5777" s="1">
        <v>38186.85</v>
      </c>
      <c r="L5777">
        <v>0</v>
      </c>
      <c r="M5777">
        <v>2</v>
      </c>
      <c r="N5777">
        <v>4104</v>
      </c>
      <c r="O5777">
        <v>10</v>
      </c>
      <c r="P5777">
        <v>88</v>
      </c>
      <c r="Q5777">
        <v>1</v>
      </c>
      <c r="R5777">
        <v>8208</v>
      </c>
      <c r="S5777" t="str" cm="1">
        <f t="array" ref="S5777">_xlfn.IFS(E5780&lt;30,"18-29",E5780&lt;45,"30-44",TRUE,"45+")</f>
        <v>30-44</v>
      </c>
      <c r="T5777" t="str" cm="1">
        <f t="array" ref="T5777">_xlfn.IFS(F5777&lt;=2,"0-2 Years",F5777&lt;=5,"3-5 Years",F5777&lt;=8,"6-8 Years",TRUE,"9-10 Years")</f>
        <v>9-10 Years</v>
      </c>
      <c r="U5777" t="str" cm="1">
        <f t="array" ref="U5777">_xlfn.IFS(P5777&gt;60,"High Risk",P5777&gt;30,"Medium Risk",TRUE,"Low Risk")</f>
        <v>High Risk</v>
      </c>
      <c r="V5777">
        <f t="shared" si="90"/>
        <v>6</v>
      </c>
    </row>
    <row r="5778" spans="1:22" hidden="1" x14ac:dyDescent="0.2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 s="2">
        <v>151391.67999999999</v>
      </c>
      <c r="H5778">
        <v>1</v>
      </c>
      <c r="I5778">
        <v>1</v>
      </c>
      <c r="J5778">
        <v>0</v>
      </c>
      <c r="K5778" s="1">
        <v>27274.6</v>
      </c>
      <c r="L5778">
        <v>1</v>
      </c>
      <c r="M5778">
        <v>10</v>
      </c>
      <c r="N5778">
        <v>2985</v>
      </c>
      <c r="O5778">
        <v>6</v>
      </c>
      <c r="P5778">
        <v>175</v>
      </c>
      <c r="Q5778">
        <v>0.6</v>
      </c>
      <c r="R5778">
        <v>29850</v>
      </c>
      <c r="S5778" t="str" cm="1">
        <f t="array" ref="S5778">_xlfn.IFS(E5781&lt;30,"18-29",E5781&lt;45,"30-44",TRUE,"45+")</f>
        <v>30-44</v>
      </c>
      <c r="T5778" t="str" cm="1">
        <f t="array" ref="T5778">_xlfn.IFS(F5778&lt;=2,"0-2 Years",F5778&lt;=5,"3-5 Years",F5778&lt;=8,"6-8 Years",TRUE,"9-10 Years")</f>
        <v>6-8 Years</v>
      </c>
      <c r="U5778" t="str" cm="1">
        <f t="array" ref="U5778">_xlfn.IFS(P5778&gt;60,"High Risk",P5778&gt;30,"Medium Risk",TRUE,"Low Risk")</f>
        <v>High Risk</v>
      </c>
      <c r="V5778">
        <f t="shared" si="90"/>
        <v>5</v>
      </c>
    </row>
    <row r="5779" spans="1:22" hidden="1" x14ac:dyDescent="0.2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 s="2">
        <v>123935.35</v>
      </c>
      <c r="H5779">
        <v>1</v>
      </c>
      <c r="I5779">
        <v>1</v>
      </c>
      <c r="J5779">
        <v>1</v>
      </c>
      <c r="K5779" s="1">
        <v>65758.19</v>
      </c>
      <c r="L5779">
        <v>0</v>
      </c>
      <c r="M5779">
        <v>23</v>
      </c>
      <c r="N5779">
        <v>1113</v>
      </c>
      <c r="O5779">
        <v>4</v>
      </c>
      <c r="P5779">
        <v>8</v>
      </c>
      <c r="Q5779">
        <v>0.17391304347826086</v>
      </c>
      <c r="R5779">
        <v>25599</v>
      </c>
      <c r="S5779" t="str" cm="1">
        <f t="array" ref="S5779">_xlfn.IFS(E5782&lt;30,"18-29",E5782&lt;45,"30-44",TRUE,"45+")</f>
        <v>30-44</v>
      </c>
      <c r="T5779" t="str" cm="1">
        <f t="array" ref="T5779">_xlfn.IFS(F5779&lt;=2,"0-2 Years",F5779&lt;=5,"3-5 Years",F5779&lt;=8,"6-8 Years",TRUE,"9-10 Years")</f>
        <v>6-8 Years</v>
      </c>
      <c r="U5779" t="str" cm="1">
        <f t="array" ref="U5779">_xlfn.IFS(P5779&gt;60,"High Risk",P5779&gt;30,"Medium Risk",TRUE,"Low Risk")</f>
        <v>Low Risk</v>
      </c>
      <c r="V5779">
        <f t="shared" si="90"/>
        <v>3</v>
      </c>
    </row>
    <row r="5780" spans="1:22" x14ac:dyDescent="0.2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 s="2">
        <v>0</v>
      </c>
      <c r="H5780">
        <v>2</v>
      </c>
      <c r="I5780">
        <v>1</v>
      </c>
      <c r="J5780">
        <v>0</v>
      </c>
      <c r="K5780" s="1">
        <v>97767.63</v>
      </c>
      <c r="L5780">
        <v>0</v>
      </c>
      <c r="M5780">
        <v>8</v>
      </c>
      <c r="N5780">
        <v>3298</v>
      </c>
      <c r="O5780">
        <v>9</v>
      </c>
      <c r="P5780">
        <v>14</v>
      </c>
      <c r="Q5780">
        <v>1</v>
      </c>
      <c r="R5780">
        <v>26384</v>
      </c>
      <c r="S5780" t="str" cm="1">
        <f t="array" ref="S5780">_xlfn.IFS(E5783&lt;30,"18-29",E5783&lt;45,"30-44",TRUE,"45+")</f>
        <v>30-44</v>
      </c>
      <c r="T5780" t="str" cm="1">
        <f t="array" ref="T5780">_xlfn.IFS(F5780&lt;=2,"0-2 Years",F5780&lt;=5,"3-5 Years",F5780&lt;=8,"6-8 Years",TRUE,"9-10 Years")</f>
        <v>0-2 Years</v>
      </c>
      <c r="U5780" t="str" cm="1">
        <f t="array" ref="U5780">_xlfn.IFS(P5780&gt;60,"High Risk",P5780&gt;30,"Medium Risk",TRUE,"Low Risk")</f>
        <v>Low Risk</v>
      </c>
      <c r="V5780">
        <f t="shared" si="90"/>
        <v>7</v>
      </c>
    </row>
    <row r="5781" spans="1:22" hidden="1" x14ac:dyDescent="0.2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 s="2">
        <v>70291.02</v>
      </c>
      <c r="H5781">
        <v>1</v>
      </c>
      <c r="I5781">
        <v>1</v>
      </c>
      <c r="J5781">
        <v>1</v>
      </c>
      <c r="K5781" s="1">
        <v>115468.84</v>
      </c>
      <c r="L5781">
        <v>1</v>
      </c>
      <c r="M5781">
        <v>11</v>
      </c>
      <c r="N5781">
        <v>2124</v>
      </c>
      <c r="O5781">
        <v>3</v>
      </c>
      <c r="P5781">
        <v>98</v>
      </c>
      <c r="Q5781">
        <v>0.27272727272727271</v>
      </c>
      <c r="R5781">
        <v>23364</v>
      </c>
      <c r="S5781" t="str" cm="1">
        <f t="array" ref="S5781">_xlfn.IFS(E5784&lt;30,"18-29",E5784&lt;45,"30-44",TRUE,"45+")</f>
        <v>30-44</v>
      </c>
      <c r="T5781" t="str" cm="1">
        <f t="array" ref="T5781">_xlfn.IFS(F5781&lt;=2,"0-2 Years",F5781&lt;=5,"3-5 Years",F5781&lt;=8,"6-8 Years",TRUE,"9-10 Years")</f>
        <v>0-2 Years</v>
      </c>
      <c r="U5781" t="str" cm="1">
        <f t="array" ref="U5781">_xlfn.IFS(P5781&gt;60,"High Risk",P5781&gt;30,"Medium Risk",TRUE,"Low Risk")</f>
        <v>High Risk</v>
      </c>
      <c r="V5781">
        <f t="shared" si="90"/>
        <v>3</v>
      </c>
    </row>
    <row r="5782" spans="1:22" hidden="1" x14ac:dyDescent="0.2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 s="2">
        <v>166031.45000000001</v>
      </c>
      <c r="H5782">
        <v>1</v>
      </c>
      <c r="I5782">
        <v>1</v>
      </c>
      <c r="J5782">
        <v>0</v>
      </c>
      <c r="K5782" s="1">
        <v>98293.14</v>
      </c>
      <c r="L5782">
        <v>0</v>
      </c>
      <c r="M5782">
        <v>30</v>
      </c>
      <c r="N5782">
        <v>2407</v>
      </c>
      <c r="O5782">
        <v>3</v>
      </c>
      <c r="P5782">
        <v>71</v>
      </c>
      <c r="Q5782">
        <v>0.1</v>
      </c>
      <c r="R5782">
        <v>72210</v>
      </c>
      <c r="S5782" t="str" cm="1">
        <f t="array" ref="S5782">_xlfn.IFS(E5785&lt;30,"18-29",E5785&lt;45,"30-44",TRUE,"45+")</f>
        <v>45+</v>
      </c>
      <c r="T5782" t="str" cm="1">
        <f t="array" ref="T5782">_xlfn.IFS(F5782&lt;=2,"0-2 Years",F5782&lt;=5,"3-5 Years",F5782&lt;=8,"6-8 Years",TRUE,"9-10 Years")</f>
        <v>9-10 Years</v>
      </c>
      <c r="U5782" t="str" cm="1">
        <f t="array" ref="U5782">_xlfn.IFS(P5782&gt;60,"High Risk",P5782&gt;30,"Medium Risk",TRUE,"Low Risk")</f>
        <v>High Risk</v>
      </c>
      <c r="V5782">
        <f t="shared" si="90"/>
        <v>5</v>
      </c>
    </row>
    <row r="5783" spans="1:22" hidden="1" x14ac:dyDescent="0.2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 s="2">
        <v>96643.32</v>
      </c>
      <c r="H5783">
        <v>1</v>
      </c>
      <c r="I5783">
        <v>0</v>
      </c>
      <c r="J5783">
        <v>0</v>
      </c>
      <c r="K5783" s="1">
        <v>182059.28</v>
      </c>
      <c r="L5783">
        <v>0</v>
      </c>
      <c r="M5783">
        <v>8</v>
      </c>
      <c r="N5783">
        <v>1250</v>
      </c>
      <c r="O5783">
        <v>4</v>
      </c>
      <c r="P5783">
        <v>172</v>
      </c>
      <c r="Q5783">
        <v>0.5</v>
      </c>
      <c r="R5783">
        <v>10000</v>
      </c>
      <c r="S5783" t="str" cm="1">
        <f t="array" ref="S5783">_xlfn.IFS(E5786&lt;30,"18-29",E5786&lt;45,"30-44",TRUE,"45+")</f>
        <v>18-29</v>
      </c>
      <c r="T5783" t="str" cm="1">
        <f t="array" ref="T5783">_xlfn.IFS(F5783&lt;=2,"0-2 Years",F5783&lt;=5,"3-5 Years",F5783&lt;=8,"6-8 Years",TRUE,"9-10 Years")</f>
        <v>6-8 Years</v>
      </c>
      <c r="U5783" t="str" cm="1">
        <f t="array" ref="U5783">_xlfn.IFS(P5783&gt;60,"High Risk",P5783&gt;30,"Medium Risk",TRUE,"Low Risk")</f>
        <v>High Risk</v>
      </c>
      <c r="V5783">
        <f t="shared" si="90"/>
        <v>5</v>
      </c>
    </row>
    <row r="5784" spans="1:22" hidden="1" x14ac:dyDescent="0.2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 s="2">
        <v>0</v>
      </c>
      <c r="H5784">
        <v>2</v>
      </c>
      <c r="I5784">
        <v>0</v>
      </c>
      <c r="J5784">
        <v>1</v>
      </c>
      <c r="K5784" s="1">
        <v>128538.05</v>
      </c>
      <c r="L5784">
        <v>0</v>
      </c>
      <c r="M5784">
        <v>18</v>
      </c>
      <c r="N5784">
        <v>179</v>
      </c>
      <c r="O5784">
        <v>9</v>
      </c>
      <c r="P5784">
        <v>145</v>
      </c>
      <c r="Q5784">
        <v>0.5</v>
      </c>
      <c r="R5784">
        <v>3222</v>
      </c>
      <c r="S5784" t="str" cm="1">
        <f t="array" ref="S5784">_xlfn.IFS(E5787&lt;30,"18-29",E5787&lt;45,"30-44",TRUE,"45+")</f>
        <v>45+</v>
      </c>
      <c r="T5784" t="str" cm="1">
        <f t="array" ref="T5784">_xlfn.IFS(F5784&lt;=2,"0-2 Years",F5784&lt;=5,"3-5 Years",F5784&lt;=8,"6-8 Years",TRUE,"9-10 Years")</f>
        <v>6-8 Years</v>
      </c>
      <c r="U5784" t="str" cm="1">
        <f t="array" ref="U5784">_xlfn.IFS(P5784&gt;60,"High Risk",P5784&gt;30,"Medium Risk",TRUE,"Low Risk")</f>
        <v>High Risk</v>
      </c>
      <c r="V5784">
        <f t="shared" si="90"/>
        <v>3</v>
      </c>
    </row>
    <row r="5785" spans="1:22" hidden="1" x14ac:dyDescent="0.2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 s="2">
        <v>0</v>
      </c>
      <c r="H5785">
        <v>2</v>
      </c>
      <c r="I5785">
        <v>1</v>
      </c>
      <c r="J5785">
        <v>1</v>
      </c>
      <c r="K5785" s="1">
        <v>108841.83</v>
      </c>
      <c r="L5785">
        <v>0</v>
      </c>
      <c r="M5785">
        <v>1</v>
      </c>
      <c r="N5785">
        <v>916</v>
      </c>
      <c r="O5785">
        <v>4</v>
      </c>
      <c r="P5785">
        <v>131</v>
      </c>
      <c r="Q5785">
        <v>1</v>
      </c>
      <c r="R5785">
        <v>916</v>
      </c>
      <c r="S5785" t="str" cm="1">
        <f t="array" ref="S5785">_xlfn.IFS(E5788&lt;30,"18-29",E5788&lt;45,"30-44",TRUE,"45+")</f>
        <v>30-44</v>
      </c>
      <c r="T5785" t="str" cm="1">
        <f t="array" ref="T5785">_xlfn.IFS(F5785&lt;=2,"0-2 Years",F5785&lt;=5,"3-5 Years",F5785&lt;=8,"6-8 Years",TRUE,"9-10 Years")</f>
        <v>6-8 Years</v>
      </c>
      <c r="U5785" t="str" cm="1">
        <f t="array" ref="U5785">_xlfn.IFS(P5785&gt;60,"High Risk",P5785&gt;30,"Medium Risk",TRUE,"Low Risk")</f>
        <v>High Risk</v>
      </c>
      <c r="V5785">
        <f t="shared" si="90"/>
        <v>4</v>
      </c>
    </row>
    <row r="5786" spans="1:22" hidden="1" x14ac:dyDescent="0.2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 s="2">
        <v>0</v>
      </c>
      <c r="H5786">
        <v>2</v>
      </c>
      <c r="I5786">
        <v>1</v>
      </c>
      <c r="J5786">
        <v>1</v>
      </c>
      <c r="K5786" s="1">
        <v>18581.84</v>
      </c>
      <c r="L5786">
        <v>0</v>
      </c>
      <c r="M5786">
        <v>19</v>
      </c>
      <c r="N5786">
        <v>2172</v>
      </c>
      <c r="O5786">
        <v>1</v>
      </c>
      <c r="P5786">
        <v>117</v>
      </c>
      <c r="Q5786">
        <v>5.2631578947368418E-2</v>
      </c>
      <c r="R5786">
        <v>41268</v>
      </c>
      <c r="S5786" t="str" cm="1">
        <f t="array" ref="S5786">_xlfn.IFS(E5789&lt;30,"18-29",E5789&lt;45,"30-44",TRUE,"45+")</f>
        <v>18-29</v>
      </c>
      <c r="T5786" t="str" cm="1">
        <f t="array" ref="T5786">_xlfn.IFS(F5786&lt;=2,"0-2 Years",F5786&lt;=5,"3-5 Years",F5786&lt;=8,"6-8 Years",TRUE,"9-10 Years")</f>
        <v>0-2 Years</v>
      </c>
      <c r="U5786" t="str" cm="1">
        <f t="array" ref="U5786">_xlfn.IFS(P5786&gt;60,"High Risk",P5786&gt;30,"Medium Risk",TRUE,"Low Risk")</f>
        <v>High Risk</v>
      </c>
      <c r="V5786">
        <f t="shared" si="90"/>
        <v>4</v>
      </c>
    </row>
    <row r="5787" spans="1:22" hidden="1" x14ac:dyDescent="0.2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 s="2">
        <v>0</v>
      </c>
      <c r="H5787">
        <v>2</v>
      </c>
      <c r="I5787">
        <v>0</v>
      </c>
      <c r="J5787">
        <v>1</v>
      </c>
      <c r="K5787" s="1">
        <v>146821.42000000001</v>
      </c>
      <c r="L5787">
        <v>0</v>
      </c>
      <c r="M5787">
        <v>30</v>
      </c>
      <c r="N5787">
        <v>3601</v>
      </c>
      <c r="O5787">
        <v>9</v>
      </c>
      <c r="P5787">
        <v>106</v>
      </c>
      <c r="Q5787">
        <v>0.3</v>
      </c>
      <c r="R5787">
        <v>108030</v>
      </c>
      <c r="S5787" t="str" cm="1">
        <f t="array" ref="S5787">_xlfn.IFS(E5790&lt;30,"18-29",E5790&lt;45,"30-44",TRUE,"45+")</f>
        <v>30-44</v>
      </c>
      <c r="T5787" t="str" cm="1">
        <f t="array" ref="T5787">_xlfn.IFS(F5787&lt;=2,"0-2 Years",F5787&lt;=5,"3-5 Years",F5787&lt;=8,"6-8 Years",TRUE,"9-10 Years")</f>
        <v>3-5 Years</v>
      </c>
      <c r="U5787" t="str" cm="1">
        <f t="array" ref="U5787">_xlfn.IFS(P5787&gt;60,"High Risk",P5787&gt;30,"Medium Risk",TRUE,"Low Risk")</f>
        <v>High Risk</v>
      </c>
      <c r="V5787">
        <f t="shared" si="90"/>
        <v>4</v>
      </c>
    </row>
    <row r="5788" spans="1:22" x14ac:dyDescent="0.2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 s="2">
        <v>0</v>
      </c>
      <c r="H5788">
        <v>2</v>
      </c>
      <c r="I5788">
        <v>0</v>
      </c>
      <c r="J5788">
        <v>0</v>
      </c>
      <c r="K5788" s="1">
        <v>100727.67999999999</v>
      </c>
      <c r="L5788">
        <v>0</v>
      </c>
      <c r="M5788">
        <v>25</v>
      </c>
      <c r="N5788">
        <v>1266</v>
      </c>
      <c r="O5788">
        <v>0</v>
      </c>
      <c r="P5788">
        <v>117</v>
      </c>
      <c r="Q5788">
        <v>0</v>
      </c>
      <c r="R5788">
        <v>31650</v>
      </c>
      <c r="S5788" t="str" cm="1">
        <f t="array" ref="S5788">_xlfn.IFS(E5791&lt;30,"18-29",E5791&lt;45,"30-44",TRUE,"45+")</f>
        <v>45+</v>
      </c>
      <c r="T5788" t="str" cm="1">
        <f t="array" ref="T5788">_xlfn.IFS(F5788&lt;=2,"0-2 Years",F5788&lt;=5,"3-5 Years",F5788&lt;=8,"6-8 Years",TRUE,"9-10 Years")</f>
        <v>3-5 Years</v>
      </c>
      <c r="U5788" t="str" cm="1">
        <f t="array" ref="U5788">_xlfn.IFS(P5788&gt;60,"High Risk",P5788&gt;30,"Medium Risk",TRUE,"Low Risk")</f>
        <v>High Risk</v>
      </c>
      <c r="V5788">
        <f t="shared" si="90"/>
        <v>6</v>
      </c>
    </row>
    <row r="5789" spans="1:22" hidden="1" x14ac:dyDescent="0.2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 s="2">
        <v>97268.1</v>
      </c>
      <c r="H5789">
        <v>2</v>
      </c>
      <c r="I5789">
        <v>1</v>
      </c>
      <c r="J5789">
        <v>0</v>
      </c>
      <c r="K5789" s="1">
        <v>39356.379999999997</v>
      </c>
      <c r="L5789">
        <v>0</v>
      </c>
      <c r="M5789">
        <v>27</v>
      </c>
      <c r="N5789">
        <v>2512</v>
      </c>
      <c r="O5789">
        <v>10</v>
      </c>
      <c r="P5789">
        <v>1</v>
      </c>
      <c r="Q5789">
        <v>0.37037037037037035</v>
      </c>
      <c r="R5789">
        <v>67824</v>
      </c>
      <c r="S5789" t="str" cm="1">
        <f t="array" ref="S5789">_xlfn.IFS(E5792&lt;30,"18-29",E5792&lt;45,"30-44",TRUE,"45+")</f>
        <v>18-29</v>
      </c>
      <c r="T5789" t="str" cm="1">
        <f t="array" ref="T5789">_xlfn.IFS(F5789&lt;=2,"0-2 Years",F5789&lt;=5,"3-5 Years",F5789&lt;=8,"6-8 Years",TRUE,"9-10 Years")</f>
        <v>3-5 Years</v>
      </c>
      <c r="U5789" t="str" cm="1">
        <f t="array" ref="U5789">_xlfn.IFS(P5789&gt;60,"High Risk",P5789&gt;30,"Medium Risk",TRUE,"Low Risk")</f>
        <v>Low Risk</v>
      </c>
      <c r="V5789">
        <f t="shared" si="90"/>
        <v>3</v>
      </c>
    </row>
    <row r="5790" spans="1:22" x14ac:dyDescent="0.2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 s="2">
        <v>0</v>
      </c>
      <c r="H5790">
        <v>2</v>
      </c>
      <c r="I5790">
        <v>0</v>
      </c>
      <c r="J5790">
        <v>0</v>
      </c>
      <c r="K5790" s="1">
        <v>169921.11</v>
      </c>
      <c r="L5790">
        <v>1</v>
      </c>
      <c r="M5790">
        <v>21</v>
      </c>
      <c r="N5790">
        <v>3405</v>
      </c>
      <c r="O5790">
        <v>5</v>
      </c>
      <c r="P5790">
        <v>88</v>
      </c>
      <c r="Q5790">
        <v>0.23809523809523808</v>
      </c>
      <c r="R5790">
        <v>71505</v>
      </c>
      <c r="S5790" t="str" cm="1">
        <f t="array" ref="S5790">_xlfn.IFS(E5793&lt;30,"18-29",E5793&lt;45,"30-44",TRUE,"45+")</f>
        <v>30-44</v>
      </c>
      <c r="T5790" t="str" cm="1">
        <f t="array" ref="T5790">_xlfn.IFS(F5790&lt;=2,"0-2 Years",F5790&lt;=5,"3-5 Years",F5790&lt;=8,"6-8 Years",TRUE,"9-10 Years")</f>
        <v>9-10 Years</v>
      </c>
      <c r="U5790" t="str" cm="1">
        <f t="array" ref="U5790">_xlfn.IFS(P5790&gt;60,"High Risk",P5790&gt;30,"Medium Risk",TRUE,"Low Risk")</f>
        <v>High Risk</v>
      </c>
      <c r="V5790">
        <f t="shared" si="90"/>
        <v>6</v>
      </c>
    </row>
    <row r="5791" spans="1:22" x14ac:dyDescent="0.2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 s="2">
        <v>76296.81</v>
      </c>
      <c r="H5791">
        <v>1</v>
      </c>
      <c r="I5791">
        <v>1</v>
      </c>
      <c r="J5791">
        <v>0</v>
      </c>
      <c r="K5791" s="1">
        <v>42364.75</v>
      </c>
      <c r="L5791">
        <v>1</v>
      </c>
      <c r="M5791">
        <v>22</v>
      </c>
      <c r="N5791">
        <v>1933</v>
      </c>
      <c r="O5791">
        <v>2</v>
      </c>
      <c r="P5791">
        <v>29</v>
      </c>
      <c r="Q5791">
        <v>9.0909090909090912E-2</v>
      </c>
      <c r="R5791">
        <v>42526</v>
      </c>
      <c r="S5791" t="str" cm="1">
        <f t="array" ref="S5791">_xlfn.IFS(E5794&lt;30,"18-29",E5794&lt;45,"30-44",TRUE,"45+")</f>
        <v>30-44</v>
      </c>
      <c r="T5791" t="str" cm="1">
        <f t="array" ref="T5791">_xlfn.IFS(F5791&lt;=2,"0-2 Years",F5791&lt;=5,"3-5 Years",F5791&lt;=8,"6-8 Years",TRUE,"9-10 Years")</f>
        <v>0-2 Years</v>
      </c>
      <c r="U5791" t="str" cm="1">
        <f t="array" ref="U5791">_xlfn.IFS(P5791&gt;60,"High Risk",P5791&gt;30,"Medium Risk",TRUE,"Low Risk")</f>
        <v>Low Risk</v>
      </c>
      <c r="V5791">
        <f t="shared" si="90"/>
        <v>7</v>
      </c>
    </row>
    <row r="5792" spans="1:22" x14ac:dyDescent="0.2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 s="2">
        <v>0</v>
      </c>
      <c r="H5792">
        <v>2</v>
      </c>
      <c r="I5792">
        <v>1</v>
      </c>
      <c r="J5792">
        <v>0</v>
      </c>
      <c r="K5792" s="1">
        <v>28823.040000000001</v>
      </c>
      <c r="L5792">
        <v>0</v>
      </c>
      <c r="M5792">
        <v>6</v>
      </c>
      <c r="N5792">
        <v>1497</v>
      </c>
      <c r="O5792">
        <v>6</v>
      </c>
      <c r="P5792">
        <v>60</v>
      </c>
      <c r="Q5792">
        <v>1</v>
      </c>
      <c r="R5792">
        <v>8982</v>
      </c>
      <c r="S5792" t="str" cm="1">
        <f t="array" ref="S5792">_xlfn.IFS(E5795&lt;30,"18-29",E5795&lt;45,"30-44",TRUE,"45+")</f>
        <v>30-44</v>
      </c>
      <c r="T5792" t="str" cm="1">
        <f t="array" ref="T5792">_xlfn.IFS(F5792&lt;=2,"0-2 Years",F5792&lt;=5,"3-5 Years",F5792&lt;=8,"6-8 Years",TRUE,"9-10 Years")</f>
        <v>6-8 Years</v>
      </c>
      <c r="U5792" t="str" cm="1">
        <f t="array" ref="U5792">_xlfn.IFS(P5792&gt;60,"High Risk",P5792&gt;30,"Medium Risk",TRUE,"Low Risk")</f>
        <v>Medium Risk</v>
      </c>
      <c r="V5792">
        <f t="shared" si="90"/>
        <v>6</v>
      </c>
    </row>
    <row r="5793" spans="1:22" hidden="1" x14ac:dyDescent="0.2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 s="2">
        <v>64497.94</v>
      </c>
      <c r="H5793">
        <v>3</v>
      </c>
      <c r="I5793">
        <v>0</v>
      </c>
      <c r="J5793">
        <v>1</v>
      </c>
      <c r="K5793" s="1">
        <v>182436.81</v>
      </c>
      <c r="L5793">
        <v>1</v>
      </c>
      <c r="M5793">
        <v>20</v>
      </c>
      <c r="N5793">
        <v>1443</v>
      </c>
      <c r="O5793">
        <v>2</v>
      </c>
      <c r="P5793">
        <v>90</v>
      </c>
      <c r="Q5793">
        <v>0.1</v>
      </c>
      <c r="R5793">
        <v>28860</v>
      </c>
      <c r="S5793" t="str" cm="1">
        <f t="array" ref="S5793">_xlfn.IFS(E5796&lt;30,"18-29",E5796&lt;45,"30-44",TRUE,"45+")</f>
        <v>45+</v>
      </c>
      <c r="T5793" t="str" cm="1">
        <f t="array" ref="T5793">_xlfn.IFS(F5793&lt;=2,"0-2 Years",F5793&lt;=5,"3-5 Years",F5793&lt;=8,"6-8 Years",TRUE,"9-10 Years")</f>
        <v>6-8 Years</v>
      </c>
      <c r="U5793" t="str" cm="1">
        <f t="array" ref="U5793">_xlfn.IFS(P5793&gt;60,"High Risk",P5793&gt;30,"Medium Risk",TRUE,"Low Risk")</f>
        <v>High Risk</v>
      </c>
      <c r="V5793">
        <f t="shared" si="90"/>
        <v>0</v>
      </c>
    </row>
    <row r="5794" spans="1:22" x14ac:dyDescent="0.2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 s="2">
        <v>0</v>
      </c>
      <c r="H5794">
        <v>1</v>
      </c>
      <c r="I5794">
        <v>1</v>
      </c>
      <c r="J5794">
        <v>0</v>
      </c>
      <c r="K5794" s="1">
        <v>115700.2</v>
      </c>
      <c r="L5794">
        <v>0</v>
      </c>
      <c r="M5794">
        <v>9</v>
      </c>
      <c r="N5794">
        <v>1991</v>
      </c>
      <c r="O5794">
        <v>9</v>
      </c>
      <c r="P5794">
        <v>145</v>
      </c>
      <c r="Q5794">
        <v>1</v>
      </c>
      <c r="R5794">
        <v>17919</v>
      </c>
      <c r="S5794" t="str" cm="1">
        <f t="array" ref="S5794">_xlfn.IFS(E5797&lt;30,"18-29",E5797&lt;45,"30-44",TRUE,"45+")</f>
        <v>30-44</v>
      </c>
      <c r="T5794" t="str" cm="1">
        <f t="array" ref="T5794">_xlfn.IFS(F5794&lt;=2,"0-2 Years",F5794&lt;=5,"3-5 Years",F5794&lt;=8,"6-8 Years",TRUE,"9-10 Years")</f>
        <v>3-5 Years</v>
      </c>
      <c r="U5794" t="str" cm="1">
        <f t="array" ref="U5794">_xlfn.IFS(P5794&gt;60,"High Risk",P5794&gt;30,"Medium Risk",TRUE,"Low Risk")</f>
        <v>High Risk</v>
      </c>
      <c r="V5794">
        <f t="shared" si="90"/>
        <v>8</v>
      </c>
    </row>
    <row r="5795" spans="1:22" x14ac:dyDescent="0.2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 s="2">
        <v>0</v>
      </c>
      <c r="H5795">
        <v>2</v>
      </c>
      <c r="I5795">
        <v>1</v>
      </c>
      <c r="J5795">
        <v>0</v>
      </c>
      <c r="K5795" s="1">
        <v>16725.53</v>
      </c>
      <c r="L5795">
        <v>0</v>
      </c>
      <c r="M5795">
        <v>4</v>
      </c>
      <c r="N5795">
        <v>1377</v>
      </c>
      <c r="O5795">
        <v>4</v>
      </c>
      <c r="P5795">
        <v>93</v>
      </c>
      <c r="Q5795">
        <v>1</v>
      </c>
      <c r="R5795">
        <v>5508</v>
      </c>
      <c r="S5795" t="str" cm="1">
        <f t="array" ref="S5795">_xlfn.IFS(E5798&lt;30,"18-29",E5798&lt;45,"30-44",TRUE,"45+")</f>
        <v>45+</v>
      </c>
      <c r="T5795" t="str" cm="1">
        <f t="array" ref="T5795">_xlfn.IFS(F5795&lt;=2,"0-2 Years",F5795&lt;=5,"3-5 Years",F5795&lt;=8,"6-8 Years",TRUE,"9-10 Years")</f>
        <v>6-8 Years</v>
      </c>
      <c r="U5795" t="str" cm="1">
        <f t="array" ref="U5795">_xlfn.IFS(P5795&gt;60,"High Risk",P5795&gt;30,"Medium Risk",TRUE,"Low Risk")</f>
        <v>High Risk</v>
      </c>
      <c r="V5795">
        <f t="shared" si="90"/>
        <v>6</v>
      </c>
    </row>
    <row r="5796" spans="1:22" hidden="1" x14ac:dyDescent="0.2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 s="2">
        <v>0</v>
      </c>
      <c r="H5796">
        <v>2</v>
      </c>
      <c r="I5796">
        <v>1</v>
      </c>
      <c r="J5796">
        <v>1</v>
      </c>
      <c r="K5796" s="1">
        <v>56875.76</v>
      </c>
      <c r="L5796">
        <v>0</v>
      </c>
      <c r="M5796">
        <v>17</v>
      </c>
      <c r="N5796">
        <v>2486</v>
      </c>
      <c r="O5796">
        <v>5</v>
      </c>
      <c r="P5796">
        <v>4</v>
      </c>
      <c r="Q5796">
        <v>0.29411764705882354</v>
      </c>
      <c r="R5796">
        <v>42262</v>
      </c>
      <c r="S5796" t="str" cm="1">
        <f t="array" ref="S5796">_xlfn.IFS(E5799&lt;30,"18-29",E5799&lt;45,"30-44",TRUE,"45+")</f>
        <v>30-44</v>
      </c>
      <c r="T5796" t="str" cm="1">
        <f t="array" ref="T5796">_xlfn.IFS(F5796&lt;=2,"0-2 Years",F5796&lt;=5,"3-5 Years",F5796&lt;=8,"6-8 Years",TRUE,"9-10 Years")</f>
        <v>3-5 Years</v>
      </c>
      <c r="U5796" t="str" cm="1">
        <f t="array" ref="U5796">_xlfn.IFS(P5796&gt;60,"High Risk",P5796&gt;30,"Medium Risk",TRUE,"Low Risk")</f>
        <v>Low Risk</v>
      </c>
      <c r="V5796">
        <f t="shared" si="90"/>
        <v>4</v>
      </c>
    </row>
    <row r="5797" spans="1:22" x14ac:dyDescent="0.2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 s="2">
        <v>0</v>
      </c>
      <c r="H5797">
        <v>2</v>
      </c>
      <c r="I5797">
        <v>1</v>
      </c>
      <c r="J5797">
        <v>0</v>
      </c>
      <c r="K5797" s="1">
        <v>56214.09</v>
      </c>
      <c r="L5797">
        <v>0</v>
      </c>
      <c r="M5797">
        <v>19</v>
      </c>
      <c r="N5797">
        <v>4369</v>
      </c>
      <c r="O5797">
        <v>1</v>
      </c>
      <c r="P5797">
        <v>68</v>
      </c>
      <c r="Q5797">
        <v>5.2631578947368418E-2</v>
      </c>
      <c r="R5797">
        <v>83011</v>
      </c>
      <c r="S5797" t="str" cm="1">
        <f t="array" ref="S5797">_xlfn.IFS(E5800&lt;30,"18-29",E5800&lt;45,"30-44",TRUE,"45+")</f>
        <v>45+</v>
      </c>
      <c r="T5797" t="str" cm="1">
        <f t="array" ref="T5797">_xlfn.IFS(F5797&lt;=2,"0-2 Years",F5797&lt;=5,"3-5 Years",F5797&lt;=8,"6-8 Years",TRUE,"9-10 Years")</f>
        <v>6-8 Years</v>
      </c>
      <c r="U5797" t="str" cm="1">
        <f t="array" ref="U5797">_xlfn.IFS(P5797&gt;60,"High Risk",P5797&gt;30,"Medium Risk",TRUE,"Low Risk")</f>
        <v>High Risk</v>
      </c>
      <c r="V5797">
        <f t="shared" si="90"/>
        <v>6</v>
      </c>
    </row>
    <row r="5798" spans="1:22" hidden="1" x14ac:dyDescent="0.2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 s="2">
        <v>0</v>
      </c>
      <c r="H5798">
        <v>2</v>
      </c>
      <c r="I5798">
        <v>1</v>
      </c>
      <c r="J5798">
        <v>1</v>
      </c>
      <c r="K5798" s="1">
        <v>193412.05</v>
      </c>
      <c r="L5798">
        <v>0</v>
      </c>
      <c r="M5798">
        <v>13</v>
      </c>
      <c r="N5798">
        <v>1843</v>
      </c>
      <c r="O5798">
        <v>10</v>
      </c>
      <c r="P5798">
        <v>102</v>
      </c>
      <c r="Q5798">
        <v>0.76923076923076927</v>
      </c>
      <c r="R5798">
        <v>23959</v>
      </c>
      <c r="S5798" t="str" cm="1">
        <f t="array" ref="S5798">_xlfn.IFS(E5801&lt;30,"18-29",E5801&lt;45,"30-44",TRUE,"45+")</f>
        <v>45+</v>
      </c>
      <c r="T5798" t="str" cm="1">
        <f t="array" ref="T5798">_xlfn.IFS(F5798&lt;=2,"0-2 Years",F5798&lt;=5,"3-5 Years",F5798&lt;=8,"6-8 Years",TRUE,"9-10 Years")</f>
        <v>3-5 Years</v>
      </c>
      <c r="U5798" t="str" cm="1">
        <f t="array" ref="U5798">_xlfn.IFS(P5798&gt;60,"High Risk",P5798&gt;30,"Medium Risk",TRUE,"Low Risk")</f>
        <v>High Risk</v>
      </c>
      <c r="V5798">
        <f t="shared" si="90"/>
        <v>3</v>
      </c>
    </row>
    <row r="5799" spans="1:22" x14ac:dyDescent="0.2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 s="2">
        <v>0</v>
      </c>
      <c r="H5799">
        <v>2</v>
      </c>
      <c r="I5799">
        <v>0</v>
      </c>
      <c r="J5799">
        <v>0</v>
      </c>
      <c r="K5799" s="1">
        <v>83263.039999999994</v>
      </c>
      <c r="L5799">
        <v>0</v>
      </c>
      <c r="M5799">
        <v>10</v>
      </c>
      <c r="N5799">
        <v>1803</v>
      </c>
      <c r="O5799">
        <v>5</v>
      </c>
      <c r="P5799">
        <v>37</v>
      </c>
      <c r="Q5799">
        <v>0.5</v>
      </c>
      <c r="R5799">
        <v>18030</v>
      </c>
      <c r="S5799" t="str" cm="1">
        <f t="array" ref="S5799">_xlfn.IFS(E5802&lt;30,"18-29",E5802&lt;45,"30-44",TRUE,"45+")</f>
        <v>30-44</v>
      </c>
      <c r="T5799" t="str" cm="1">
        <f t="array" ref="T5799">_xlfn.IFS(F5799&lt;=2,"0-2 Years",F5799&lt;=5,"3-5 Years",F5799&lt;=8,"6-8 Years",TRUE,"9-10 Years")</f>
        <v>9-10 Years</v>
      </c>
      <c r="U5799" t="str" cm="1">
        <f t="array" ref="U5799">_xlfn.IFS(P5799&gt;60,"High Risk",P5799&gt;30,"Medium Risk",TRUE,"Low Risk")</f>
        <v>Medium Risk</v>
      </c>
      <c r="V5799">
        <f t="shared" si="90"/>
        <v>6</v>
      </c>
    </row>
    <row r="5800" spans="1:22" hidden="1" x14ac:dyDescent="0.2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 s="2">
        <v>134249.70000000001</v>
      </c>
      <c r="H5800">
        <v>1</v>
      </c>
      <c r="I5800">
        <v>0</v>
      </c>
      <c r="J5800">
        <v>1</v>
      </c>
      <c r="K5800" s="1">
        <v>13404.4</v>
      </c>
      <c r="L5800">
        <v>0</v>
      </c>
      <c r="M5800">
        <v>12</v>
      </c>
      <c r="N5800">
        <v>4789</v>
      </c>
      <c r="O5800">
        <v>2</v>
      </c>
      <c r="P5800">
        <v>110</v>
      </c>
      <c r="Q5800">
        <v>0.16666666666666666</v>
      </c>
      <c r="R5800">
        <v>57468</v>
      </c>
      <c r="S5800" t="str" cm="1">
        <f t="array" ref="S5800">_xlfn.IFS(E5803&lt;30,"18-29",E5803&lt;45,"30-44",TRUE,"45+")</f>
        <v>45+</v>
      </c>
      <c r="T5800" t="str" cm="1">
        <f t="array" ref="T5800">_xlfn.IFS(F5800&lt;=2,"0-2 Years",F5800&lt;=5,"3-5 Years",F5800&lt;=8,"6-8 Years",TRUE,"9-10 Years")</f>
        <v>0-2 Years</v>
      </c>
      <c r="U5800" t="str" cm="1">
        <f t="array" ref="U5800">_xlfn.IFS(P5800&gt;60,"High Risk",P5800&gt;30,"Medium Risk",TRUE,"Low Risk")</f>
        <v>High Risk</v>
      </c>
      <c r="V5800">
        <f t="shared" si="90"/>
        <v>4</v>
      </c>
    </row>
    <row r="5801" spans="1:22" hidden="1" x14ac:dyDescent="0.2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 s="2">
        <v>0</v>
      </c>
      <c r="H5801">
        <v>1</v>
      </c>
      <c r="I5801">
        <v>1</v>
      </c>
      <c r="J5801">
        <v>1</v>
      </c>
      <c r="K5801" s="1">
        <v>184474.15</v>
      </c>
      <c r="L5801">
        <v>1</v>
      </c>
      <c r="M5801">
        <v>2</v>
      </c>
      <c r="N5801">
        <v>2395</v>
      </c>
      <c r="O5801">
        <v>3</v>
      </c>
      <c r="P5801">
        <v>65</v>
      </c>
      <c r="Q5801">
        <v>1</v>
      </c>
      <c r="R5801">
        <v>4790</v>
      </c>
      <c r="S5801" t="str" cm="1">
        <f t="array" ref="S5801">_xlfn.IFS(E5804&lt;30,"18-29",E5804&lt;45,"30-44",TRUE,"45+")</f>
        <v>30-44</v>
      </c>
      <c r="T5801" t="str" cm="1">
        <f t="array" ref="T5801">_xlfn.IFS(F5801&lt;=2,"0-2 Years",F5801&lt;=5,"3-5 Years",F5801&lt;=8,"6-8 Years",TRUE,"9-10 Years")</f>
        <v>3-5 Years</v>
      </c>
      <c r="U5801" t="str" cm="1">
        <f t="array" ref="U5801">_xlfn.IFS(P5801&gt;60,"High Risk",P5801&gt;30,"Medium Risk",TRUE,"Low Risk")</f>
        <v>High Risk</v>
      </c>
      <c r="V5801">
        <f t="shared" si="90"/>
        <v>5</v>
      </c>
    </row>
    <row r="5802" spans="1:22" hidden="1" x14ac:dyDescent="0.2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 s="2">
        <v>105443.68</v>
      </c>
      <c r="H5802">
        <v>1</v>
      </c>
      <c r="I5802">
        <v>1</v>
      </c>
      <c r="J5802">
        <v>1</v>
      </c>
      <c r="K5802" s="1">
        <v>121124.53</v>
      </c>
      <c r="L5802">
        <v>0</v>
      </c>
      <c r="M5802">
        <v>20</v>
      </c>
      <c r="N5802">
        <v>576</v>
      </c>
      <c r="O5802">
        <v>8</v>
      </c>
      <c r="P5802">
        <v>92</v>
      </c>
      <c r="Q5802">
        <v>0.4</v>
      </c>
      <c r="R5802">
        <v>11520</v>
      </c>
      <c r="S5802" t="str" cm="1">
        <f t="array" ref="S5802">_xlfn.IFS(E5805&lt;30,"18-29",E5805&lt;45,"30-44",TRUE,"45+")</f>
        <v>30-44</v>
      </c>
      <c r="T5802" t="str" cm="1">
        <f t="array" ref="T5802">_xlfn.IFS(F5802&lt;=2,"0-2 Years",F5802&lt;=5,"3-5 Years",F5802&lt;=8,"6-8 Years",TRUE,"9-10 Years")</f>
        <v>9-10 Years</v>
      </c>
      <c r="U5802" t="str" cm="1">
        <f t="array" ref="U5802">_xlfn.IFS(P5802&gt;60,"High Risk",P5802&gt;30,"Medium Risk",TRUE,"Low Risk")</f>
        <v>High Risk</v>
      </c>
      <c r="V5802">
        <f t="shared" si="90"/>
        <v>2</v>
      </c>
    </row>
    <row r="5803" spans="1:22" x14ac:dyDescent="0.2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 s="2">
        <v>0</v>
      </c>
      <c r="H5803">
        <v>1</v>
      </c>
      <c r="I5803">
        <v>0</v>
      </c>
      <c r="J5803">
        <v>1</v>
      </c>
      <c r="K5803" s="1">
        <v>152567.75</v>
      </c>
      <c r="L5803">
        <v>1</v>
      </c>
      <c r="M5803">
        <v>9</v>
      </c>
      <c r="N5803">
        <v>2691</v>
      </c>
      <c r="O5803">
        <v>3</v>
      </c>
      <c r="P5803">
        <v>97</v>
      </c>
      <c r="Q5803">
        <v>0.33333333333333331</v>
      </c>
      <c r="R5803">
        <v>24219</v>
      </c>
      <c r="S5803" t="str" cm="1">
        <f t="array" ref="S5803">_xlfn.IFS(E5806&lt;30,"18-29",E5806&lt;45,"30-44",TRUE,"45+")</f>
        <v>30-44</v>
      </c>
      <c r="T5803" t="str" cm="1">
        <f t="array" ref="T5803">_xlfn.IFS(F5803&lt;=2,"0-2 Years",F5803&lt;=5,"3-5 Years",F5803&lt;=8,"6-8 Years",TRUE,"9-10 Years")</f>
        <v>0-2 Years</v>
      </c>
      <c r="U5803" t="str" cm="1">
        <f t="array" ref="U5803">_xlfn.IFS(P5803&gt;60,"High Risk",P5803&gt;30,"Medium Risk",TRUE,"Low Risk")</f>
        <v>High Risk</v>
      </c>
      <c r="V5803">
        <f t="shared" si="90"/>
        <v>7</v>
      </c>
    </row>
    <row r="5804" spans="1:22" x14ac:dyDescent="0.2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 s="2">
        <v>0</v>
      </c>
      <c r="H5804">
        <v>2</v>
      </c>
      <c r="I5804">
        <v>1</v>
      </c>
      <c r="J5804">
        <v>0</v>
      </c>
      <c r="K5804" s="1">
        <v>10722.54</v>
      </c>
      <c r="L5804">
        <v>0</v>
      </c>
      <c r="M5804">
        <v>1</v>
      </c>
      <c r="N5804">
        <v>4806</v>
      </c>
      <c r="O5804">
        <v>5</v>
      </c>
      <c r="P5804">
        <v>9</v>
      </c>
      <c r="Q5804">
        <v>1</v>
      </c>
      <c r="R5804">
        <v>4806</v>
      </c>
      <c r="S5804" t="str" cm="1">
        <f t="array" ref="S5804">_xlfn.IFS(E5807&lt;30,"18-29",E5807&lt;45,"30-44",TRUE,"45+")</f>
        <v>30-44</v>
      </c>
      <c r="T5804" t="str" cm="1">
        <f t="array" ref="T5804">_xlfn.IFS(F5804&lt;=2,"0-2 Years",F5804&lt;=5,"3-5 Years",F5804&lt;=8,"6-8 Years",TRUE,"9-10 Years")</f>
        <v>9-10 Years</v>
      </c>
      <c r="U5804" t="str" cm="1">
        <f t="array" ref="U5804">_xlfn.IFS(P5804&gt;60,"High Risk",P5804&gt;30,"Medium Risk",TRUE,"Low Risk")</f>
        <v>Low Risk</v>
      </c>
      <c r="V5804">
        <f t="shared" si="90"/>
        <v>6</v>
      </c>
    </row>
    <row r="5805" spans="1:22" x14ac:dyDescent="0.2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 s="2">
        <v>0</v>
      </c>
      <c r="H5805">
        <v>2</v>
      </c>
      <c r="I5805">
        <v>0</v>
      </c>
      <c r="J5805">
        <v>0</v>
      </c>
      <c r="K5805" s="1">
        <v>58010.98</v>
      </c>
      <c r="L5805">
        <v>0</v>
      </c>
      <c r="M5805">
        <v>3</v>
      </c>
      <c r="N5805">
        <v>1024</v>
      </c>
      <c r="O5805">
        <v>2</v>
      </c>
      <c r="P5805">
        <v>104</v>
      </c>
      <c r="Q5805">
        <v>0.66666666666666663</v>
      </c>
      <c r="R5805">
        <v>3072</v>
      </c>
      <c r="S5805" t="str" cm="1">
        <f t="array" ref="S5805">_xlfn.IFS(E5808&lt;30,"18-29",E5808&lt;45,"30-44",TRUE,"45+")</f>
        <v>45+</v>
      </c>
      <c r="T5805" t="str" cm="1">
        <f t="array" ref="T5805">_xlfn.IFS(F5805&lt;=2,"0-2 Years",F5805&lt;=5,"3-5 Years",F5805&lt;=8,"6-8 Years",TRUE,"9-10 Years")</f>
        <v>0-2 Years</v>
      </c>
      <c r="U5805" t="str" cm="1">
        <f t="array" ref="U5805">_xlfn.IFS(P5805&gt;60,"High Risk",P5805&gt;30,"Medium Risk",TRUE,"Low Risk")</f>
        <v>High Risk</v>
      </c>
      <c r="V5805">
        <f t="shared" si="90"/>
        <v>7</v>
      </c>
    </row>
    <row r="5806" spans="1:22" hidden="1" x14ac:dyDescent="0.2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 s="2">
        <v>86147.46</v>
      </c>
      <c r="H5806">
        <v>2</v>
      </c>
      <c r="I5806">
        <v>1</v>
      </c>
      <c r="J5806">
        <v>0</v>
      </c>
      <c r="K5806" s="1">
        <v>163440.79999999999</v>
      </c>
      <c r="L5806">
        <v>1</v>
      </c>
      <c r="M5806">
        <v>28</v>
      </c>
      <c r="N5806">
        <v>1342</v>
      </c>
      <c r="O5806">
        <v>10</v>
      </c>
      <c r="P5806">
        <v>81</v>
      </c>
      <c r="Q5806">
        <v>0.35714285714285715</v>
      </c>
      <c r="R5806">
        <v>37576</v>
      </c>
      <c r="S5806" t="str" cm="1">
        <f t="array" ref="S5806">_xlfn.IFS(E5809&lt;30,"18-29",E5809&lt;45,"30-44",TRUE,"45+")</f>
        <v>30-44</v>
      </c>
      <c r="T5806" t="str" cm="1">
        <f t="array" ref="T5806">_xlfn.IFS(F5806&lt;=2,"0-2 Years",F5806&lt;=5,"3-5 Years",F5806&lt;=8,"6-8 Years",TRUE,"9-10 Years")</f>
        <v>3-5 Years</v>
      </c>
      <c r="U5806" t="str" cm="1">
        <f t="array" ref="U5806">_xlfn.IFS(P5806&gt;60,"High Risk",P5806&gt;30,"Medium Risk",TRUE,"Low Risk")</f>
        <v>High Risk</v>
      </c>
      <c r="V5806">
        <f t="shared" si="90"/>
        <v>3</v>
      </c>
    </row>
    <row r="5807" spans="1:22" hidden="1" x14ac:dyDescent="0.2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 s="2">
        <v>96939.06</v>
      </c>
      <c r="H5807">
        <v>1</v>
      </c>
      <c r="I5807">
        <v>1</v>
      </c>
      <c r="J5807">
        <v>1</v>
      </c>
      <c r="K5807" s="1">
        <v>102606.92</v>
      </c>
      <c r="L5807">
        <v>0</v>
      </c>
      <c r="M5807">
        <v>28</v>
      </c>
      <c r="N5807">
        <v>3780</v>
      </c>
      <c r="O5807">
        <v>10</v>
      </c>
      <c r="P5807">
        <v>133</v>
      </c>
      <c r="Q5807">
        <v>0.35714285714285715</v>
      </c>
      <c r="R5807">
        <v>105840</v>
      </c>
      <c r="S5807" t="str" cm="1">
        <f t="array" ref="S5807">_xlfn.IFS(E5810&lt;30,"18-29",E5810&lt;45,"30-44",TRUE,"45+")</f>
        <v>45+</v>
      </c>
      <c r="T5807" t="str" cm="1">
        <f t="array" ref="T5807">_xlfn.IFS(F5807&lt;=2,"0-2 Years",F5807&lt;=5,"3-5 Years",F5807&lt;=8,"6-8 Years",TRUE,"9-10 Years")</f>
        <v>0-2 Years</v>
      </c>
      <c r="U5807" t="str" cm="1">
        <f t="array" ref="U5807">_xlfn.IFS(P5807&gt;60,"High Risk",P5807&gt;30,"Medium Risk",TRUE,"Low Risk")</f>
        <v>High Risk</v>
      </c>
      <c r="V5807">
        <f t="shared" si="90"/>
        <v>3</v>
      </c>
    </row>
    <row r="5808" spans="1:22" hidden="1" x14ac:dyDescent="0.2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 s="2">
        <v>106758.6</v>
      </c>
      <c r="H5808">
        <v>1</v>
      </c>
      <c r="I5808">
        <v>1</v>
      </c>
      <c r="J5808">
        <v>1</v>
      </c>
      <c r="K5808" s="1">
        <v>80591.179999999993</v>
      </c>
      <c r="L5808">
        <v>0</v>
      </c>
      <c r="M5808">
        <v>9</v>
      </c>
      <c r="N5808">
        <v>1356</v>
      </c>
      <c r="O5808">
        <v>10</v>
      </c>
      <c r="P5808">
        <v>149</v>
      </c>
      <c r="Q5808">
        <v>1</v>
      </c>
      <c r="R5808">
        <v>12204</v>
      </c>
      <c r="S5808" t="str" cm="1">
        <f t="array" ref="S5808">_xlfn.IFS(E5811&lt;30,"18-29",E5811&lt;45,"30-44",TRUE,"45+")</f>
        <v>30-44</v>
      </c>
      <c r="T5808" t="str" cm="1">
        <f t="array" ref="T5808">_xlfn.IFS(F5808&lt;=2,"0-2 Years",F5808&lt;=5,"3-5 Years",F5808&lt;=8,"6-8 Years",TRUE,"9-10 Years")</f>
        <v>0-2 Years</v>
      </c>
      <c r="U5808" t="str" cm="1">
        <f t="array" ref="U5808">_xlfn.IFS(P5808&gt;60,"High Risk",P5808&gt;30,"Medium Risk",TRUE,"Low Risk")</f>
        <v>High Risk</v>
      </c>
      <c r="V5808">
        <f t="shared" si="90"/>
        <v>4</v>
      </c>
    </row>
    <row r="5809" spans="1:22" hidden="1" x14ac:dyDescent="0.2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 s="2">
        <v>112528.65</v>
      </c>
      <c r="H5809">
        <v>2</v>
      </c>
      <c r="I5809">
        <v>1</v>
      </c>
      <c r="J5809">
        <v>0</v>
      </c>
      <c r="K5809" s="1">
        <v>177362.45</v>
      </c>
      <c r="L5809">
        <v>0</v>
      </c>
      <c r="M5809">
        <v>24</v>
      </c>
      <c r="N5809">
        <v>1218</v>
      </c>
      <c r="O5809">
        <v>6</v>
      </c>
      <c r="P5809">
        <v>100</v>
      </c>
      <c r="Q5809">
        <v>0.25</v>
      </c>
      <c r="R5809">
        <v>29232</v>
      </c>
      <c r="S5809" t="str" cm="1">
        <f t="array" ref="S5809">_xlfn.IFS(E5812&lt;30,"18-29",E5812&lt;45,"30-44",TRUE,"45+")</f>
        <v>30-44</v>
      </c>
      <c r="T5809" t="str" cm="1">
        <f t="array" ref="T5809">_xlfn.IFS(F5809&lt;=2,"0-2 Years",F5809&lt;=5,"3-5 Years",F5809&lt;=8,"6-8 Years",TRUE,"9-10 Years")</f>
        <v>9-10 Years</v>
      </c>
      <c r="U5809" t="str" cm="1">
        <f t="array" ref="U5809">_xlfn.IFS(P5809&gt;60,"High Risk",P5809&gt;30,"Medium Risk",TRUE,"Low Risk")</f>
        <v>High Risk</v>
      </c>
      <c r="V5809">
        <f t="shared" si="90"/>
        <v>3</v>
      </c>
    </row>
    <row r="5810" spans="1:22" x14ac:dyDescent="0.2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 s="2">
        <v>116563.58</v>
      </c>
      <c r="H5810">
        <v>1</v>
      </c>
      <c r="I5810">
        <v>1</v>
      </c>
      <c r="J5810">
        <v>0</v>
      </c>
      <c r="K5810" s="1">
        <v>120257.7</v>
      </c>
      <c r="L5810">
        <v>1</v>
      </c>
      <c r="M5810">
        <v>14</v>
      </c>
      <c r="N5810">
        <v>4490</v>
      </c>
      <c r="O5810">
        <v>5</v>
      </c>
      <c r="P5810">
        <v>26</v>
      </c>
      <c r="Q5810">
        <v>0.35714285714285715</v>
      </c>
      <c r="R5810">
        <v>62860</v>
      </c>
      <c r="S5810" t="str" cm="1">
        <f t="array" ref="S5810">_xlfn.IFS(E5813&lt;30,"18-29",E5813&lt;45,"30-44",TRUE,"45+")</f>
        <v>30-44</v>
      </c>
      <c r="T5810" t="str" cm="1">
        <f t="array" ref="T5810">_xlfn.IFS(F5810&lt;=2,"0-2 Years",F5810&lt;=5,"3-5 Years",F5810&lt;=8,"6-8 Years",TRUE,"9-10 Years")</f>
        <v>0-2 Years</v>
      </c>
      <c r="U5810" t="str" cm="1">
        <f t="array" ref="U5810">_xlfn.IFS(P5810&gt;60,"High Risk",P5810&gt;30,"Medium Risk",TRUE,"Low Risk")</f>
        <v>Low Risk</v>
      </c>
      <c r="V5810">
        <f t="shared" si="90"/>
        <v>7</v>
      </c>
    </row>
    <row r="5811" spans="1:22" hidden="1" x14ac:dyDescent="0.2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 s="2">
        <v>0</v>
      </c>
      <c r="H5811">
        <v>1</v>
      </c>
      <c r="I5811">
        <v>1</v>
      </c>
      <c r="J5811">
        <v>1</v>
      </c>
      <c r="K5811" s="1">
        <v>180622.02</v>
      </c>
      <c r="L5811">
        <v>0</v>
      </c>
      <c r="M5811">
        <v>22</v>
      </c>
      <c r="N5811">
        <v>2656</v>
      </c>
      <c r="O5811">
        <v>10</v>
      </c>
      <c r="P5811">
        <v>29</v>
      </c>
      <c r="Q5811">
        <v>0.45454545454545453</v>
      </c>
      <c r="R5811">
        <v>58432</v>
      </c>
      <c r="S5811" t="str" cm="1">
        <f t="array" ref="S5811">_xlfn.IFS(E5814&lt;30,"18-29",E5814&lt;45,"30-44",TRUE,"45+")</f>
        <v>30-44</v>
      </c>
      <c r="T5811" t="str" cm="1">
        <f t="array" ref="T5811">_xlfn.IFS(F5811&lt;=2,"0-2 Years",F5811&lt;=5,"3-5 Years",F5811&lt;=8,"6-8 Years",TRUE,"9-10 Years")</f>
        <v>3-5 Years</v>
      </c>
      <c r="U5811" t="str" cm="1">
        <f t="array" ref="U5811">_xlfn.IFS(P5811&gt;60,"High Risk",P5811&gt;30,"Medium Risk",TRUE,"Low Risk")</f>
        <v>Low Risk</v>
      </c>
      <c r="V5811">
        <f t="shared" si="90"/>
        <v>5</v>
      </c>
    </row>
    <row r="5812" spans="1:22" x14ac:dyDescent="0.2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 s="2">
        <v>0</v>
      </c>
      <c r="H5812">
        <v>2</v>
      </c>
      <c r="I5812">
        <v>0</v>
      </c>
      <c r="J5812">
        <v>0</v>
      </c>
      <c r="K5812" s="1">
        <v>130404.53</v>
      </c>
      <c r="L5812">
        <v>0</v>
      </c>
      <c r="M5812">
        <v>7</v>
      </c>
      <c r="N5812">
        <v>3915</v>
      </c>
      <c r="O5812">
        <v>5</v>
      </c>
      <c r="P5812">
        <v>139</v>
      </c>
      <c r="Q5812">
        <v>0.7142857142857143</v>
      </c>
      <c r="R5812">
        <v>27405</v>
      </c>
      <c r="S5812" t="str" cm="1">
        <f t="array" ref="S5812">_xlfn.IFS(E5815&lt;30,"18-29",E5815&lt;45,"30-44",TRUE,"45+")</f>
        <v>30-44</v>
      </c>
      <c r="T5812" t="str" cm="1">
        <f t="array" ref="T5812">_xlfn.IFS(F5812&lt;=2,"0-2 Years",F5812&lt;=5,"3-5 Years",F5812&lt;=8,"6-8 Years",TRUE,"9-10 Years")</f>
        <v>6-8 Years</v>
      </c>
      <c r="U5812" t="str" cm="1">
        <f t="array" ref="U5812">_xlfn.IFS(P5812&gt;60,"High Risk",P5812&gt;30,"Medium Risk",TRUE,"Low Risk")</f>
        <v>High Risk</v>
      </c>
      <c r="V5812">
        <f t="shared" si="90"/>
        <v>6</v>
      </c>
    </row>
    <row r="5813" spans="1:22" hidden="1" x14ac:dyDescent="0.2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 s="2">
        <v>141786.78</v>
      </c>
      <c r="H5813">
        <v>1</v>
      </c>
      <c r="I5813">
        <v>0</v>
      </c>
      <c r="J5813">
        <v>1</v>
      </c>
      <c r="K5813" s="1">
        <v>147797.54</v>
      </c>
      <c r="L5813">
        <v>0</v>
      </c>
      <c r="M5813">
        <v>21</v>
      </c>
      <c r="N5813">
        <v>1869</v>
      </c>
      <c r="O5813">
        <v>3</v>
      </c>
      <c r="P5813">
        <v>16</v>
      </c>
      <c r="Q5813">
        <v>0.14285714285714285</v>
      </c>
      <c r="R5813">
        <v>39249</v>
      </c>
      <c r="S5813" t="str" cm="1">
        <f t="array" ref="S5813">_xlfn.IFS(E5816&lt;30,"18-29",E5816&lt;45,"30-44",TRUE,"45+")</f>
        <v>30-44</v>
      </c>
      <c r="T5813" t="str" cm="1">
        <f t="array" ref="T5813">_xlfn.IFS(F5813&lt;=2,"0-2 Years",F5813&lt;=5,"3-5 Years",F5813&lt;=8,"6-8 Years",TRUE,"9-10 Years")</f>
        <v>6-8 Years</v>
      </c>
      <c r="U5813" t="str" cm="1">
        <f t="array" ref="U5813">_xlfn.IFS(P5813&gt;60,"High Risk",P5813&gt;30,"Medium Risk",TRUE,"Low Risk")</f>
        <v>Low Risk</v>
      </c>
      <c r="V5813">
        <f t="shared" si="90"/>
        <v>2</v>
      </c>
    </row>
    <row r="5814" spans="1:22" hidden="1" x14ac:dyDescent="0.2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 s="2">
        <v>136416.82</v>
      </c>
      <c r="H5814">
        <v>1</v>
      </c>
      <c r="I5814">
        <v>0</v>
      </c>
      <c r="J5814">
        <v>1</v>
      </c>
      <c r="K5814" s="1">
        <v>57844.26</v>
      </c>
      <c r="L5814">
        <v>0</v>
      </c>
      <c r="M5814">
        <v>8</v>
      </c>
      <c r="N5814">
        <v>1512</v>
      </c>
      <c r="O5814">
        <v>3</v>
      </c>
      <c r="P5814">
        <v>140</v>
      </c>
      <c r="Q5814">
        <v>0.375</v>
      </c>
      <c r="R5814">
        <v>12096</v>
      </c>
      <c r="S5814" t="str" cm="1">
        <f t="array" ref="S5814">_xlfn.IFS(E5817&lt;30,"18-29",E5817&lt;45,"30-44",TRUE,"45+")</f>
        <v>30-44</v>
      </c>
      <c r="T5814" t="str" cm="1">
        <f t="array" ref="T5814">_xlfn.IFS(F5814&lt;=2,"0-2 Years",F5814&lt;=5,"3-5 Years",F5814&lt;=8,"6-8 Years",TRUE,"9-10 Years")</f>
        <v>3-5 Years</v>
      </c>
      <c r="U5814" t="str" cm="1">
        <f t="array" ref="U5814">_xlfn.IFS(P5814&gt;60,"High Risk",P5814&gt;30,"Medium Risk",TRUE,"Low Risk")</f>
        <v>High Risk</v>
      </c>
      <c r="V5814">
        <f t="shared" si="90"/>
        <v>2</v>
      </c>
    </row>
    <row r="5815" spans="1:22" x14ac:dyDescent="0.2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 s="2">
        <v>0</v>
      </c>
      <c r="H5815">
        <v>2</v>
      </c>
      <c r="I5815">
        <v>1</v>
      </c>
      <c r="J5815">
        <v>0</v>
      </c>
      <c r="K5815" s="1">
        <v>162523.66</v>
      </c>
      <c r="L5815">
        <v>0</v>
      </c>
      <c r="M5815">
        <v>23</v>
      </c>
      <c r="N5815">
        <v>2151</v>
      </c>
      <c r="O5815">
        <v>8</v>
      </c>
      <c r="P5815">
        <v>13</v>
      </c>
      <c r="Q5815">
        <v>0.34782608695652173</v>
      </c>
      <c r="R5815">
        <v>49473</v>
      </c>
      <c r="S5815" t="str" cm="1">
        <f t="array" ref="S5815">_xlfn.IFS(E5818&lt;30,"18-29",E5818&lt;45,"30-44",TRUE,"45+")</f>
        <v>30-44</v>
      </c>
      <c r="T5815" t="str" cm="1">
        <f t="array" ref="T5815">_xlfn.IFS(F5815&lt;=2,"0-2 Years",F5815&lt;=5,"3-5 Years",F5815&lt;=8,"6-8 Years",TRUE,"9-10 Years")</f>
        <v>3-5 Years</v>
      </c>
      <c r="U5815" t="str" cm="1">
        <f t="array" ref="U5815">_xlfn.IFS(P5815&gt;60,"High Risk",P5815&gt;30,"Medium Risk",TRUE,"Low Risk")</f>
        <v>Low Risk</v>
      </c>
      <c r="V5815">
        <f t="shared" si="90"/>
        <v>6</v>
      </c>
    </row>
    <row r="5816" spans="1:22" hidden="1" x14ac:dyDescent="0.2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 s="2">
        <v>133245.51999999999</v>
      </c>
      <c r="H5816">
        <v>2</v>
      </c>
      <c r="I5816">
        <v>1</v>
      </c>
      <c r="J5816">
        <v>1</v>
      </c>
      <c r="K5816" s="1">
        <v>54495.82</v>
      </c>
      <c r="L5816">
        <v>0</v>
      </c>
      <c r="M5816">
        <v>11</v>
      </c>
      <c r="N5816">
        <v>3273</v>
      </c>
      <c r="O5816">
        <v>7</v>
      </c>
      <c r="P5816">
        <v>88</v>
      </c>
      <c r="Q5816">
        <v>0.63636363636363635</v>
      </c>
      <c r="R5816">
        <v>36003</v>
      </c>
      <c r="S5816" t="str" cm="1">
        <f t="array" ref="S5816">_xlfn.IFS(E5819&lt;30,"18-29",E5819&lt;45,"30-44",TRUE,"45+")</f>
        <v>45+</v>
      </c>
      <c r="T5816" t="str" cm="1">
        <f t="array" ref="T5816">_xlfn.IFS(F5816&lt;=2,"0-2 Years",F5816&lt;=5,"3-5 Years",F5816&lt;=8,"6-8 Years",TRUE,"9-10 Years")</f>
        <v>0-2 Years</v>
      </c>
      <c r="U5816" t="str" cm="1">
        <f t="array" ref="U5816">_xlfn.IFS(P5816&gt;60,"High Risk",P5816&gt;30,"Medium Risk",TRUE,"Low Risk")</f>
        <v>High Risk</v>
      </c>
      <c r="V5816">
        <f t="shared" si="90"/>
        <v>1</v>
      </c>
    </row>
    <row r="5817" spans="1:22" hidden="1" x14ac:dyDescent="0.2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 s="2">
        <v>90757.64</v>
      </c>
      <c r="H5817">
        <v>2</v>
      </c>
      <c r="I5817">
        <v>0</v>
      </c>
      <c r="J5817">
        <v>1</v>
      </c>
      <c r="K5817" s="1">
        <v>169183.66</v>
      </c>
      <c r="L5817">
        <v>0</v>
      </c>
      <c r="M5817">
        <v>22</v>
      </c>
      <c r="N5817">
        <v>2937</v>
      </c>
      <c r="O5817">
        <v>4</v>
      </c>
      <c r="P5817">
        <v>87</v>
      </c>
      <c r="Q5817">
        <v>0.18181818181818182</v>
      </c>
      <c r="R5817">
        <v>64614</v>
      </c>
      <c r="S5817" t="str" cm="1">
        <f t="array" ref="S5817">_xlfn.IFS(E5820&lt;30,"18-29",E5820&lt;45,"30-44",TRUE,"45+")</f>
        <v>30-44</v>
      </c>
      <c r="T5817" t="str" cm="1">
        <f t="array" ref="T5817">_xlfn.IFS(F5817&lt;=2,"0-2 Years",F5817&lt;=5,"3-5 Years",F5817&lt;=8,"6-8 Years",TRUE,"9-10 Years")</f>
        <v>3-5 Years</v>
      </c>
      <c r="U5817" t="str" cm="1">
        <f t="array" ref="U5817">_xlfn.IFS(P5817&gt;60,"High Risk",P5817&gt;30,"Medium Risk",TRUE,"Low Risk")</f>
        <v>High Risk</v>
      </c>
      <c r="V5817">
        <f t="shared" si="90"/>
        <v>0</v>
      </c>
    </row>
    <row r="5818" spans="1:22" hidden="1" x14ac:dyDescent="0.2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 s="2">
        <v>92350.36</v>
      </c>
      <c r="H5818">
        <v>1</v>
      </c>
      <c r="I5818">
        <v>0</v>
      </c>
      <c r="J5818">
        <v>1</v>
      </c>
      <c r="K5818" s="1">
        <v>80262.91</v>
      </c>
      <c r="L5818">
        <v>0</v>
      </c>
      <c r="M5818">
        <v>24</v>
      </c>
      <c r="N5818">
        <v>788</v>
      </c>
      <c r="O5818">
        <v>6</v>
      </c>
      <c r="P5818">
        <v>118</v>
      </c>
      <c r="Q5818">
        <v>0.25</v>
      </c>
      <c r="R5818">
        <v>18912</v>
      </c>
      <c r="S5818" t="str" cm="1">
        <f t="array" ref="S5818">_xlfn.IFS(E5821&lt;30,"18-29",E5821&lt;45,"30-44",TRUE,"45+")</f>
        <v>18-29</v>
      </c>
      <c r="T5818" t="str" cm="1">
        <f t="array" ref="T5818">_xlfn.IFS(F5818&lt;=2,"0-2 Years",F5818&lt;=5,"3-5 Years",F5818&lt;=8,"6-8 Years",TRUE,"9-10 Years")</f>
        <v>0-2 Years</v>
      </c>
      <c r="U5818" t="str" cm="1">
        <f t="array" ref="U5818">_xlfn.IFS(P5818&gt;60,"High Risk",P5818&gt;30,"Medium Risk",TRUE,"Low Risk")</f>
        <v>High Risk</v>
      </c>
      <c r="V5818">
        <f t="shared" si="90"/>
        <v>3</v>
      </c>
    </row>
    <row r="5819" spans="1:22" hidden="1" x14ac:dyDescent="0.2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 s="2">
        <v>78778.490000000005</v>
      </c>
      <c r="H5819">
        <v>1</v>
      </c>
      <c r="I5819">
        <v>0</v>
      </c>
      <c r="J5819">
        <v>1</v>
      </c>
      <c r="K5819" s="1">
        <v>8751.59</v>
      </c>
      <c r="L5819">
        <v>0</v>
      </c>
      <c r="M5819">
        <v>21</v>
      </c>
      <c r="N5819">
        <v>1756</v>
      </c>
      <c r="O5819">
        <v>6</v>
      </c>
      <c r="P5819">
        <v>12</v>
      </c>
      <c r="Q5819">
        <v>0.2857142857142857</v>
      </c>
      <c r="R5819">
        <v>36876</v>
      </c>
      <c r="S5819" t="str" cm="1">
        <f t="array" ref="S5819">_xlfn.IFS(E5822&lt;30,"18-29",E5822&lt;45,"30-44",TRUE,"45+")</f>
        <v>30-44</v>
      </c>
      <c r="T5819" t="str" cm="1">
        <f t="array" ref="T5819">_xlfn.IFS(F5819&lt;=2,"0-2 Years",F5819&lt;=5,"3-5 Years",F5819&lt;=8,"6-8 Years",TRUE,"9-10 Years")</f>
        <v>9-10 Years</v>
      </c>
      <c r="U5819" t="str" cm="1">
        <f t="array" ref="U5819">_xlfn.IFS(P5819&gt;60,"High Risk",P5819&gt;30,"Medium Risk",TRUE,"Low Risk")</f>
        <v>Low Risk</v>
      </c>
      <c r="V5819">
        <f t="shared" si="90"/>
        <v>3</v>
      </c>
    </row>
    <row r="5820" spans="1:22" hidden="1" x14ac:dyDescent="0.2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 s="2">
        <v>102143.93</v>
      </c>
      <c r="H5820">
        <v>2</v>
      </c>
      <c r="I5820">
        <v>1</v>
      </c>
      <c r="J5820">
        <v>1</v>
      </c>
      <c r="K5820" s="1">
        <v>102628.98</v>
      </c>
      <c r="L5820">
        <v>0</v>
      </c>
      <c r="M5820">
        <v>12</v>
      </c>
      <c r="N5820">
        <v>768</v>
      </c>
      <c r="O5820">
        <v>0</v>
      </c>
      <c r="P5820">
        <v>127</v>
      </c>
      <c r="Q5820">
        <v>0</v>
      </c>
      <c r="R5820">
        <v>9216</v>
      </c>
      <c r="S5820" t="str" cm="1">
        <f t="array" ref="S5820">_xlfn.IFS(E5823&lt;30,"18-29",E5823&lt;45,"30-44",TRUE,"45+")</f>
        <v>45+</v>
      </c>
      <c r="T5820" t="str" cm="1">
        <f t="array" ref="T5820">_xlfn.IFS(F5820&lt;=2,"0-2 Years",F5820&lt;=5,"3-5 Years",F5820&lt;=8,"6-8 Years",TRUE,"9-10 Years")</f>
        <v>6-8 Years</v>
      </c>
      <c r="U5820" t="str" cm="1">
        <f t="array" ref="U5820">_xlfn.IFS(P5820&gt;60,"High Risk",P5820&gt;30,"Medium Risk",TRUE,"Low Risk")</f>
        <v>High Risk</v>
      </c>
      <c r="V5820">
        <f t="shared" si="90"/>
        <v>0</v>
      </c>
    </row>
    <row r="5821" spans="1:22" hidden="1" x14ac:dyDescent="0.2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 s="2">
        <v>0</v>
      </c>
      <c r="H5821">
        <v>1</v>
      </c>
      <c r="I5821">
        <v>1</v>
      </c>
      <c r="J5821">
        <v>1</v>
      </c>
      <c r="K5821" s="1">
        <v>94823.95</v>
      </c>
      <c r="L5821">
        <v>0</v>
      </c>
      <c r="M5821">
        <v>12</v>
      </c>
      <c r="N5821">
        <v>3296</v>
      </c>
      <c r="O5821">
        <v>4</v>
      </c>
      <c r="P5821">
        <v>54</v>
      </c>
      <c r="Q5821">
        <v>0.33333333333333331</v>
      </c>
      <c r="R5821">
        <v>39552</v>
      </c>
      <c r="S5821" t="str" cm="1">
        <f t="array" ref="S5821">_xlfn.IFS(E5824&lt;30,"18-29",E5824&lt;45,"30-44",TRUE,"45+")</f>
        <v>30-44</v>
      </c>
      <c r="T5821" t="str" cm="1">
        <f t="array" ref="T5821">_xlfn.IFS(F5821&lt;=2,"0-2 Years",F5821&lt;=5,"3-5 Years",F5821&lt;=8,"6-8 Years",TRUE,"9-10 Years")</f>
        <v>3-5 Years</v>
      </c>
      <c r="U5821" t="str" cm="1">
        <f t="array" ref="U5821">_xlfn.IFS(P5821&gt;60,"High Risk",P5821&gt;30,"Medium Risk",TRUE,"Low Risk")</f>
        <v>Medium Risk</v>
      </c>
      <c r="V5821">
        <f t="shared" si="90"/>
        <v>5</v>
      </c>
    </row>
    <row r="5822" spans="1:22" hidden="1" x14ac:dyDescent="0.2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 s="2">
        <v>98459.6</v>
      </c>
      <c r="H5822">
        <v>1</v>
      </c>
      <c r="I5822">
        <v>0</v>
      </c>
      <c r="J5822">
        <v>0</v>
      </c>
      <c r="K5822" s="1">
        <v>90821.66</v>
      </c>
      <c r="L5822">
        <v>0</v>
      </c>
      <c r="M5822">
        <v>25</v>
      </c>
      <c r="N5822">
        <v>4324</v>
      </c>
      <c r="O5822">
        <v>6</v>
      </c>
      <c r="P5822">
        <v>62</v>
      </c>
      <c r="Q5822">
        <v>0.24</v>
      </c>
      <c r="R5822">
        <v>108100</v>
      </c>
      <c r="S5822" t="str" cm="1">
        <f t="array" ref="S5822">_xlfn.IFS(E5825&lt;30,"18-29",E5825&lt;45,"30-44",TRUE,"45+")</f>
        <v>45+</v>
      </c>
      <c r="T5822" t="str" cm="1">
        <f t="array" ref="T5822">_xlfn.IFS(F5822&lt;=2,"0-2 Years",F5822&lt;=5,"3-5 Years",F5822&lt;=8,"6-8 Years",TRUE,"9-10 Years")</f>
        <v>3-5 Years</v>
      </c>
      <c r="U5822" t="str" cm="1">
        <f t="array" ref="U5822">_xlfn.IFS(P5822&gt;60,"High Risk",P5822&gt;30,"Medium Risk",TRUE,"Low Risk")</f>
        <v>High Risk</v>
      </c>
      <c r="V5822">
        <f t="shared" si="90"/>
        <v>5</v>
      </c>
    </row>
    <row r="5823" spans="1:22" hidden="1" x14ac:dyDescent="0.2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 s="2">
        <v>114603.76</v>
      </c>
      <c r="H5823">
        <v>2</v>
      </c>
      <c r="I5823">
        <v>1</v>
      </c>
      <c r="J5823">
        <v>0</v>
      </c>
      <c r="K5823" s="1">
        <v>153194.32</v>
      </c>
      <c r="L5823">
        <v>1</v>
      </c>
      <c r="M5823">
        <v>21</v>
      </c>
      <c r="N5823">
        <v>3860</v>
      </c>
      <c r="O5823">
        <v>0</v>
      </c>
      <c r="P5823">
        <v>119</v>
      </c>
      <c r="Q5823">
        <v>0</v>
      </c>
      <c r="R5823">
        <v>81060</v>
      </c>
      <c r="S5823" t="str" cm="1">
        <f t="array" ref="S5823">_xlfn.IFS(E5826&lt;30,"18-29",E5826&lt;45,"30-44",TRUE,"45+")</f>
        <v>30-44</v>
      </c>
      <c r="T5823" t="str" cm="1">
        <f t="array" ref="T5823">_xlfn.IFS(F5823&lt;=2,"0-2 Years",F5823&lt;=5,"3-5 Years",F5823&lt;=8,"6-8 Years",TRUE,"9-10 Years")</f>
        <v>6-8 Years</v>
      </c>
      <c r="U5823" t="str" cm="1">
        <f t="array" ref="U5823">_xlfn.IFS(P5823&gt;60,"High Risk",P5823&gt;30,"Medium Risk",TRUE,"Low Risk")</f>
        <v>High Risk</v>
      </c>
      <c r="V5823">
        <f t="shared" si="90"/>
        <v>4</v>
      </c>
    </row>
    <row r="5824" spans="1:22" x14ac:dyDescent="0.2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 s="2">
        <v>0</v>
      </c>
      <c r="H5824">
        <v>2</v>
      </c>
      <c r="I5824">
        <v>1</v>
      </c>
      <c r="J5824">
        <v>0</v>
      </c>
      <c r="K5824" s="1">
        <v>87310.59</v>
      </c>
      <c r="L5824">
        <v>0</v>
      </c>
      <c r="M5824">
        <v>30</v>
      </c>
      <c r="N5824">
        <v>1852</v>
      </c>
      <c r="O5824">
        <v>7</v>
      </c>
      <c r="P5824">
        <v>119</v>
      </c>
      <c r="Q5824">
        <v>0.23333333333333334</v>
      </c>
      <c r="R5824">
        <v>55560</v>
      </c>
      <c r="S5824" t="str" cm="1">
        <f t="array" ref="S5824">_xlfn.IFS(E5827&lt;30,"18-29",E5827&lt;45,"30-44",TRUE,"45+")</f>
        <v>45+</v>
      </c>
      <c r="T5824" t="str" cm="1">
        <f t="array" ref="T5824">_xlfn.IFS(F5824&lt;=2,"0-2 Years",F5824&lt;=5,"3-5 Years",F5824&lt;=8,"6-8 Years",TRUE,"9-10 Years")</f>
        <v>0-2 Years</v>
      </c>
      <c r="U5824" t="str" cm="1">
        <f t="array" ref="U5824">_xlfn.IFS(P5824&gt;60,"High Risk",P5824&gt;30,"Medium Risk",TRUE,"Low Risk")</f>
        <v>High Risk</v>
      </c>
      <c r="V5824">
        <f t="shared" si="90"/>
        <v>7</v>
      </c>
    </row>
    <row r="5825" spans="1:22" x14ac:dyDescent="0.2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 s="2">
        <v>148074.79</v>
      </c>
      <c r="H5825">
        <v>1</v>
      </c>
      <c r="I5825">
        <v>1</v>
      </c>
      <c r="J5825">
        <v>0</v>
      </c>
      <c r="K5825" s="1">
        <v>146411.41</v>
      </c>
      <c r="L5825">
        <v>1</v>
      </c>
      <c r="M5825">
        <v>11</v>
      </c>
      <c r="N5825">
        <v>3896</v>
      </c>
      <c r="O5825">
        <v>8</v>
      </c>
      <c r="P5825">
        <v>65</v>
      </c>
      <c r="Q5825">
        <v>0.72727272727272729</v>
      </c>
      <c r="R5825">
        <v>42856</v>
      </c>
      <c r="S5825" t="str" cm="1">
        <f t="array" ref="S5825">_xlfn.IFS(E5828&lt;30,"18-29",E5828&lt;45,"30-44",TRUE,"45+")</f>
        <v>18-29</v>
      </c>
      <c r="T5825" t="str" cm="1">
        <f t="array" ref="T5825">_xlfn.IFS(F5825&lt;=2,"0-2 Years",F5825&lt;=5,"3-5 Years",F5825&lt;=8,"6-8 Years",TRUE,"9-10 Years")</f>
        <v>6-8 Years</v>
      </c>
      <c r="U5825" t="str" cm="1">
        <f t="array" ref="U5825">_xlfn.IFS(P5825&gt;60,"High Risk",P5825&gt;30,"Medium Risk",TRUE,"Low Risk")</f>
        <v>High Risk</v>
      </c>
      <c r="V5825">
        <f t="shared" si="90"/>
        <v>6</v>
      </c>
    </row>
    <row r="5826" spans="1:22" hidden="1" x14ac:dyDescent="0.2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 s="2">
        <v>0</v>
      </c>
      <c r="H5826">
        <v>3</v>
      </c>
      <c r="I5826">
        <v>1</v>
      </c>
      <c r="J5826">
        <v>1</v>
      </c>
      <c r="K5826" s="1">
        <v>74048.100000000006</v>
      </c>
      <c r="L5826">
        <v>1</v>
      </c>
      <c r="M5826">
        <v>26</v>
      </c>
      <c r="N5826">
        <v>4061</v>
      </c>
      <c r="O5826">
        <v>6</v>
      </c>
      <c r="P5826">
        <v>132</v>
      </c>
      <c r="Q5826">
        <v>0.23076923076923078</v>
      </c>
      <c r="R5826">
        <v>105586</v>
      </c>
      <c r="S5826" t="str" cm="1">
        <f t="array" ref="S5826">_xlfn.IFS(E5829&lt;30,"18-29",E5829&lt;45,"30-44",TRUE,"45+")</f>
        <v>30-44</v>
      </c>
      <c r="T5826" t="str" cm="1">
        <f t="array" ref="T5826">_xlfn.IFS(F5826&lt;=2,"0-2 Years",F5826&lt;=5,"3-5 Years",F5826&lt;=8,"6-8 Years",TRUE,"9-10 Years")</f>
        <v>0-2 Years</v>
      </c>
      <c r="U5826" t="str" cm="1">
        <f t="array" ref="U5826">_xlfn.IFS(P5826&gt;60,"High Risk",P5826&gt;30,"Medium Risk",TRUE,"Low Risk")</f>
        <v>High Risk</v>
      </c>
      <c r="V5826">
        <f t="shared" si="90"/>
        <v>4</v>
      </c>
    </row>
    <row r="5827" spans="1:22" hidden="1" x14ac:dyDescent="0.2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 s="2">
        <v>108004.64</v>
      </c>
      <c r="H5827">
        <v>1</v>
      </c>
      <c r="I5827">
        <v>1</v>
      </c>
      <c r="J5827">
        <v>1</v>
      </c>
      <c r="K5827" s="1">
        <v>23386.77</v>
      </c>
      <c r="L5827">
        <v>1</v>
      </c>
      <c r="M5827">
        <v>15</v>
      </c>
      <c r="N5827">
        <v>3518</v>
      </c>
      <c r="O5827">
        <v>7</v>
      </c>
      <c r="P5827">
        <v>36</v>
      </c>
      <c r="Q5827">
        <v>0.46666666666666667</v>
      </c>
      <c r="R5827">
        <v>52770</v>
      </c>
      <c r="S5827" t="str" cm="1">
        <f t="array" ref="S5827">_xlfn.IFS(E5830&lt;30,"18-29",E5830&lt;45,"30-44",TRUE,"45+")</f>
        <v>30-44</v>
      </c>
      <c r="T5827" t="str" cm="1">
        <f t="array" ref="T5827">_xlfn.IFS(F5827&lt;=2,"0-2 Years",F5827&lt;=5,"3-5 Years",F5827&lt;=8,"6-8 Years",TRUE,"9-10 Years")</f>
        <v>6-8 Years</v>
      </c>
      <c r="U5827" t="str" cm="1">
        <f t="array" ref="U5827">_xlfn.IFS(P5827&gt;60,"High Risk",P5827&gt;30,"Medium Risk",TRUE,"Low Risk")</f>
        <v>Medium Risk</v>
      </c>
      <c r="V5827">
        <f t="shared" ref="V5827:V5890" si="91">IF(J5827=0,3,0)+IF(G5827=0,3,0)+IF(H5827=1,2,0)+IF(E5827&gt;45,1,0)+IF(F5827&lt;3,1,0)</f>
        <v>3</v>
      </c>
    </row>
    <row r="5828" spans="1:22" hidden="1" x14ac:dyDescent="0.2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 s="2">
        <v>107712.57</v>
      </c>
      <c r="H5828">
        <v>2</v>
      </c>
      <c r="I5828">
        <v>1</v>
      </c>
      <c r="J5828">
        <v>1</v>
      </c>
      <c r="K5828" s="1">
        <v>92898.17</v>
      </c>
      <c r="L5828">
        <v>0</v>
      </c>
      <c r="M5828">
        <v>30</v>
      </c>
      <c r="N5828">
        <v>2762</v>
      </c>
      <c r="O5828">
        <v>9</v>
      </c>
      <c r="P5828">
        <v>68</v>
      </c>
      <c r="Q5828">
        <v>0.3</v>
      </c>
      <c r="R5828">
        <v>82860</v>
      </c>
      <c r="S5828" t="str" cm="1">
        <f t="array" ref="S5828">_xlfn.IFS(E5831&lt;30,"18-29",E5831&lt;45,"30-44",TRUE,"45+")</f>
        <v>30-44</v>
      </c>
      <c r="T5828" t="str" cm="1">
        <f t="array" ref="T5828">_xlfn.IFS(F5828&lt;=2,"0-2 Years",F5828&lt;=5,"3-5 Years",F5828&lt;=8,"6-8 Years",TRUE,"9-10 Years")</f>
        <v>0-2 Years</v>
      </c>
      <c r="U5828" t="str" cm="1">
        <f t="array" ref="U5828">_xlfn.IFS(P5828&gt;60,"High Risk",P5828&gt;30,"Medium Risk",TRUE,"Low Risk")</f>
        <v>High Risk</v>
      </c>
      <c r="V5828">
        <f t="shared" si="91"/>
        <v>1</v>
      </c>
    </row>
    <row r="5829" spans="1:22" hidden="1" x14ac:dyDescent="0.2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 s="2">
        <v>0</v>
      </c>
      <c r="H5829">
        <v>2</v>
      </c>
      <c r="I5829">
        <v>1</v>
      </c>
      <c r="J5829">
        <v>1</v>
      </c>
      <c r="K5829" s="1">
        <v>45956.05</v>
      </c>
      <c r="L5829">
        <v>0</v>
      </c>
      <c r="M5829">
        <v>27</v>
      </c>
      <c r="N5829">
        <v>1847</v>
      </c>
      <c r="O5829">
        <v>1</v>
      </c>
      <c r="P5829">
        <v>61</v>
      </c>
      <c r="Q5829">
        <v>3.7037037037037035E-2</v>
      </c>
      <c r="R5829">
        <v>49869</v>
      </c>
      <c r="S5829" t="str" cm="1">
        <f t="array" ref="S5829">_xlfn.IFS(E5832&lt;30,"18-29",E5832&lt;45,"30-44",TRUE,"45+")</f>
        <v>30-44</v>
      </c>
      <c r="T5829" t="str" cm="1">
        <f t="array" ref="T5829">_xlfn.IFS(F5829&lt;=2,"0-2 Years",F5829&lt;=5,"3-5 Years",F5829&lt;=8,"6-8 Years",TRUE,"9-10 Years")</f>
        <v>9-10 Years</v>
      </c>
      <c r="U5829" t="str" cm="1">
        <f t="array" ref="U5829">_xlfn.IFS(P5829&gt;60,"High Risk",P5829&gt;30,"Medium Risk",TRUE,"Low Risk")</f>
        <v>High Risk</v>
      </c>
      <c r="V5829">
        <f t="shared" si="91"/>
        <v>3</v>
      </c>
    </row>
    <row r="5830" spans="1:22" x14ac:dyDescent="0.2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 s="2">
        <v>0</v>
      </c>
      <c r="H5830">
        <v>3</v>
      </c>
      <c r="I5830">
        <v>1</v>
      </c>
      <c r="J5830">
        <v>0</v>
      </c>
      <c r="K5830" s="1">
        <v>71738.559999999998</v>
      </c>
      <c r="L5830">
        <v>0</v>
      </c>
      <c r="M5830">
        <v>10</v>
      </c>
      <c r="N5830">
        <v>3148</v>
      </c>
      <c r="O5830">
        <v>7</v>
      </c>
      <c r="P5830">
        <v>5</v>
      </c>
      <c r="Q5830">
        <v>0.7</v>
      </c>
      <c r="R5830">
        <v>31480</v>
      </c>
      <c r="S5830" t="str" cm="1">
        <f t="array" ref="S5830">_xlfn.IFS(E5833&lt;30,"18-29",E5833&lt;45,"30-44",TRUE,"45+")</f>
        <v>18-29</v>
      </c>
      <c r="T5830" t="str" cm="1">
        <f t="array" ref="T5830">_xlfn.IFS(F5830&lt;=2,"0-2 Years",F5830&lt;=5,"3-5 Years",F5830&lt;=8,"6-8 Years",TRUE,"9-10 Years")</f>
        <v>6-8 Years</v>
      </c>
      <c r="U5830" t="str" cm="1">
        <f t="array" ref="U5830">_xlfn.IFS(P5830&gt;60,"High Risk",P5830&gt;30,"Medium Risk",TRUE,"Low Risk")</f>
        <v>Low Risk</v>
      </c>
      <c r="V5830">
        <f t="shared" si="91"/>
        <v>6</v>
      </c>
    </row>
    <row r="5831" spans="1:22" hidden="1" x14ac:dyDescent="0.2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 s="2">
        <v>145303.51999999999</v>
      </c>
      <c r="H5831">
        <v>1</v>
      </c>
      <c r="I5831">
        <v>1</v>
      </c>
      <c r="J5831">
        <v>0</v>
      </c>
      <c r="K5831" s="1">
        <v>103560.98</v>
      </c>
      <c r="L5831">
        <v>0</v>
      </c>
      <c r="M5831">
        <v>11</v>
      </c>
      <c r="N5831">
        <v>3291</v>
      </c>
      <c r="O5831">
        <v>9</v>
      </c>
      <c r="P5831">
        <v>127</v>
      </c>
      <c r="Q5831">
        <v>0.81818181818181823</v>
      </c>
      <c r="R5831">
        <v>36201</v>
      </c>
      <c r="S5831" t="str" cm="1">
        <f t="array" ref="S5831">_xlfn.IFS(E5834&lt;30,"18-29",E5834&lt;45,"30-44",TRUE,"45+")</f>
        <v>18-29</v>
      </c>
      <c r="T5831" t="str" cm="1">
        <f t="array" ref="T5831">_xlfn.IFS(F5831&lt;=2,"0-2 Years",F5831&lt;=5,"3-5 Years",F5831&lt;=8,"6-8 Years",TRUE,"9-10 Years")</f>
        <v>9-10 Years</v>
      </c>
      <c r="U5831" t="str" cm="1">
        <f t="array" ref="U5831">_xlfn.IFS(P5831&gt;60,"High Risk",P5831&gt;30,"Medium Risk",TRUE,"Low Risk")</f>
        <v>High Risk</v>
      </c>
      <c r="V5831">
        <f t="shared" si="91"/>
        <v>5</v>
      </c>
    </row>
    <row r="5832" spans="1:22" hidden="1" x14ac:dyDescent="0.2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 s="2">
        <v>138476.41</v>
      </c>
      <c r="H5832">
        <v>2</v>
      </c>
      <c r="I5832">
        <v>1</v>
      </c>
      <c r="J5832">
        <v>1</v>
      </c>
      <c r="K5832" s="1">
        <v>52367.29</v>
      </c>
      <c r="L5832">
        <v>0</v>
      </c>
      <c r="M5832">
        <v>13</v>
      </c>
      <c r="N5832">
        <v>335</v>
      </c>
      <c r="O5832">
        <v>1</v>
      </c>
      <c r="P5832">
        <v>8</v>
      </c>
      <c r="Q5832">
        <v>7.6923076923076927E-2</v>
      </c>
      <c r="R5832">
        <v>4355</v>
      </c>
      <c r="S5832" t="str" cm="1">
        <f t="array" ref="S5832">_xlfn.IFS(E5835&lt;30,"18-29",E5835&lt;45,"30-44",TRUE,"45+")</f>
        <v>45+</v>
      </c>
      <c r="T5832" t="str" cm="1">
        <f t="array" ref="T5832">_xlfn.IFS(F5832&lt;=2,"0-2 Years",F5832&lt;=5,"3-5 Years",F5832&lt;=8,"6-8 Years",TRUE,"9-10 Years")</f>
        <v>3-5 Years</v>
      </c>
      <c r="U5832" t="str" cm="1">
        <f t="array" ref="U5832">_xlfn.IFS(P5832&gt;60,"High Risk",P5832&gt;30,"Medium Risk",TRUE,"Low Risk")</f>
        <v>Low Risk</v>
      </c>
      <c r="V5832">
        <f t="shared" si="91"/>
        <v>0</v>
      </c>
    </row>
    <row r="5833" spans="1:22" hidden="1" x14ac:dyDescent="0.2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 s="2">
        <v>127471.56</v>
      </c>
      <c r="H5833">
        <v>1</v>
      </c>
      <c r="I5833">
        <v>1</v>
      </c>
      <c r="J5833">
        <v>1</v>
      </c>
      <c r="K5833" s="1">
        <v>152916.04999999999</v>
      </c>
      <c r="L5833">
        <v>1</v>
      </c>
      <c r="M5833">
        <v>29</v>
      </c>
      <c r="N5833">
        <v>3794</v>
      </c>
      <c r="O5833">
        <v>10</v>
      </c>
      <c r="P5833">
        <v>164</v>
      </c>
      <c r="Q5833">
        <v>0.34482758620689657</v>
      </c>
      <c r="R5833">
        <v>110026</v>
      </c>
      <c r="S5833" t="str" cm="1">
        <f t="array" ref="S5833">_xlfn.IFS(E5836&lt;30,"18-29",E5836&lt;45,"30-44",TRUE,"45+")</f>
        <v>30-44</v>
      </c>
      <c r="T5833" t="str" cm="1">
        <f t="array" ref="T5833">_xlfn.IFS(F5833&lt;=2,"0-2 Years",F5833&lt;=5,"3-5 Years",F5833&lt;=8,"6-8 Years",TRUE,"9-10 Years")</f>
        <v>6-8 Years</v>
      </c>
      <c r="U5833" t="str" cm="1">
        <f t="array" ref="U5833">_xlfn.IFS(P5833&gt;60,"High Risk",P5833&gt;30,"Medium Risk",TRUE,"Low Risk")</f>
        <v>High Risk</v>
      </c>
      <c r="V5833">
        <f t="shared" si="91"/>
        <v>2</v>
      </c>
    </row>
    <row r="5834" spans="1:22" hidden="1" x14ac:dyDescent="0.2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 s="2">
        <v>156551.63</v>
      </c>
      <c r="H5834">
        <v>1</v>
      </c>
      <c r="I5834">
        <v>0</v>
      </c>
      <c r="J5834">
        <v>1</v>
      </c>
      <c r="K5834" s="1">
        <v>4410.7700000000004</v>
      </c>
      <c r="L5834">
        <v>0</v>
      </c>
      <c r="M5834">
        <v>1</v>
      </c>
      <c r="N5834">
        <v>3727</v>
      </c>
      <c r="O5834">
        <v>7</v>
      </c>
      <c r="P5834">
        <v>113</v>
      </c>
      <c r="Q5834">
        <v>1</v>
      </c>
      <c r="R5834">
        <v>3727</v>
      </c>
      <c r="S5834" t="str" cm="1">
        <f t="array" ref="S5834">_xlfn.IFS(E5837&lt;30,"18-29",E5837&lt;45,"30-44",TRUE,"45+")</f>
        <v>30-44</v>
      </c>
      <c r="T5834" t="str" cm="1">
        <f t="array" ref="T5834">_xlfn.IFS(F5834&lt;=2,"0-2 Years",F5834&lt;=5,"3-5 Years",F5834&lt;=8,"6-8 Years",TRUE,"9-10 Years")</f>
        <v>6-8 Years</v>
      </c>
      <c r="U5834" t="str" cm="1">
        <f t="array" ref="U5834">_xlfn.IFS(P5834&gt;60,"High Risk",P5834&gt;30,"Medium Risk",TRUE,"Low Risk")</f>
        <v>High Risk</v>
      </c>
      <c r="V5834">
        <f t="shared" si="91"/>
        <v>2</v>
      </c>
    </row>
    <row r="5835" spans="1:22" x14ac:dyDescent="0.2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 s="2">
        <v>97092.87</v>
      </c>
      <c r="H5835">
        <v>1</v>
      </c>
      <c r="I5835">
        <v>1</v>
      </c>
      <c r="J5835">
        <v>0</v>
      </c>
      <c r="K5835" s="1">
        <v>74771.22</v>
      </c>
      <c r="L5835">
        <v>1</v>
      </c>
      <c r="M5835">
        <v>12</v>
      </c>
      <c r="N5835">
        <v>134</v>
      </c>
      <c r="O5835">
        <v>7</v>
      </c>
      <c r="P5835">
        <v>69</v>
      </c>
      <c r="Q5835">
        <v>0.58333333333333337</v>
      </c>
      <c r="R5835">
        <v>1608</v>
      </c>
      <c r="S5835" t="str" cm="1">
        <f t="array" ref="S5835">_xlfn.IFS(E5838&lt;30,"18-29",E5838&lt;45,"30-44",TRUE,"45+")</f>
        <v>18-29</v>
      </c>
      <c r="T5835" t="str" cm="1">
        <f t="array" ref="T5835">_xlfn.IFS(F5835&lt;=2,"0-2 Years",F5835&lt;=5,"3-5 Years",F5835&lt;=8,"6-8 Years",TRUE,"9-10 Years")</f>
        <v>9-10 Years</v>
      </c>
      <c r="U5835" t="str" cm="1">
        <f t="array" ref="U5835">_xlfn.IFS(P5835&gt;60,"High Risk",P5835&gt;30,"Medium Risk",TRUE,"Low Risk")</f>
        <v>High Risk</v>
      </c>
      <c r="V5835">
        <f t="shared" si="91"/>
        <v>6</v>
      </c>
    </row>
    <row r="5836" spans="1:22" x14ac:dyDescent="0.2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 s="2">
        <v>0</v>
      </c>
      <c r="H5836">
        <v>2</v>
      </c>
      <c r="I5836">
        <v>1</v>
      </c>
      <c r="J5836">
        <v>0</v>
      </c>
      <c r="K5836" s="1">
        <v>193817.63</v>
      </c>
      <c r="L5836">
        <v>1</v>
      </c>
      <c r="M5836">
        <v>30</v>
      </c>
      <c r="N5836">
        <v>3233</v>
      </c>
      <c r="O5836">
        <v>9</v>
      </c>
      <c r="P5836">
        <v>96</v>
      </c>
      <c r="Q5836">
        <v>0.3</v>
      </c>
      <c r="R5836">
        <v>96990</v>
      </c>
      <c r="S5836" t="str" cm="1">
        <f t="array" ref="S5836">_xlfn.IFS(E5839&lt;30,"18-29",E5839&lt;45,"30-44",TRUE,"45+")</f>
        <v>30-44</v>
      </c>
      <c r="T5836" t="str" cm="1">
        <f t="array" ref="T5836">_xlfn.IFS(F5836&lt;=2,"0-2 Years",F5836&lt;=5,"3-5 Years",F5836&lt;=8,"6-8 Years",TRUE,"9-10 Years")</f>
        <v>0-2 Years</v>
      </c>
      <c r="U5836" t="str" cm="1">
        <f t="array" ref="U5836">_xlfn.IFS(P5836&gt;60,"High Risk",P5836&gt;30,"Medium Risk",TRUE,"Low Risk")</f>
        <v>High Risk</v>
      </c>
      <c r="V5836">
        <f t="shared" si="91"/>
        <v>7</v>
      </c>
    </row>
    <row r="5837" spans="1:22" hidden="1" x14ac:dyDescent="0.2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 s="2">
        <v>129312.79</v>
      </c>
      <c r="H5837">
        <v>1</v>
      </c>
      <c r="I5837">
        <v>1</v>
      </c>
      <c r="J5837">
        <v>1</v>
      </c>
      <c r="K5837" s="1">
        <v>26793.82</v>
      </c>
      <c r="L5837">
        <v>0</v>
      </c>
      <c r="M5837">
        <v>22</v>
      </c>
      <c r="N5837">
        <v>2698</v>
      </c>
      <c r="O5837">
        <v>5</v>
      </c>
      <c r="P5837">
        <v>60</v>
      </c>
      <c r="Q5837">
        <v>0.22727272727272727</v>
      </c>
      <c r="R5837">
        <v>59356</v>
      </c>
      <c r="S5837" t="str" cm="1">
        <f t="array" ref="S5837">_xlfn.IFS(E5840&lt;30,"18-29",E5840&lt;45,"30-44",TRUE,"45+")</f>
        <v>45+</v>
      </c>
      <c r="T5837" t="str" cm="1">
        <f t="array" ref="T5837">_xlfn.IFS(F5837&lt;=2,"0-2 Years",F5837&lt;=5,"3-5 Years",F5837&lt;=8,"6-8 Years",TRUE,"9-10 Years")</f>
        <v>3-5 Years</v>
      </c>
      <c r="U5837" t="str" cm="1">
        <f t="array" ref="U5837">_xlfn.IFS(P5837&gt;60,"High Risk",P5837&gt;30,"Medium Risk",TRUE,"Low Risk")</f>
        <v>Medium Risk</v>
      </c>
      <c r="V5837">
        <f t="shared" si="91"/>
        <v>2</v>
      </c>
    </row>
    <row r="5838" spans="1:22" hidden="1" x14ac:dyDescent="0.2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 s="2">
        <v>100315.1</v>
      </c>
      <c r="H5838">
        <v>2</v>
      </c>
      <c r="I5838">
        <v>1</v>
      </c>
      <c r="J5838">
        <v>1</v>
      </c>
      <c r="K5838" s="1">
        <v>32526.639999999999</v>
      </c>
      <c r="L5838">
        <v>0</v>
      </c>
      <c r="M5838">
        <v>9</v>
      </c>
      <c r="N5838">
        <v>4296</v>
      </c>
      <c r="O5838">
        <v>9</v>
      </c>
      <c r="P5838">
        <v>154</v>
      </c>
      <c r="Q5838">
        <v>1</v>
      </c>
      <c r="R5838">
        <v>38664</v>
      </c>
      <c r="S5838" t="str" cm="1">
        <f t="array" ref="S5838">_xlfn.IFS(E5841&lt;30,"18-29",E5841&lt;45,"30-44",TRUE,"45+")</f>
        <v>30-44</v>
      </c>
      <c r="T5838" t="str" cm="1">
        <f t="array" ref="T5838">_xlfn.IFS(F5838&lt;=2,"0-2 Years",F5838&lt;=5,"3-5 Years",F5838&lt;=8,"6-8 Years",TRUE,"9-10 Years")</f>
        <v>9-10 Years</v>
      </c>
      <c r="U5838" t="str" cm="1">
        <f t="array" ref="U5838">_xlfn.IFS(P5838&gt;60,"High Risk",P5838&gt;30,"Medium Risk",TRUE,"Low Risk")</f>
        <v>High Risk</v>
      </c>
      <c r="V5838">
        <f t="shared" si="91"/>
        <v>0</v>
      </c>
    </row>
    <row r="5839" spans="1:22" hidden="1" x14ac:dyDescent="0.2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 s="2">
        <v>81684.97</v>
      </c>
      <c r="H5839">
        <v>1</v>
      </c>
      <c r="I5839">
        <v>1</v>
      </c>
      <c r="J5839">
        <v>0</v>
      </c>
      <c r="K5839" s="1">
        <v>824</v>
      </c>
      <c r="L5839">
        <v>0</v>
      </c>
      <c r="M5839">
        <v>3</v>
      </c>
      <c r="N5839">
        <v>3001</v>
      </c>
      <c r="O5839">
        <v>6</v>
      </c>
      <c r="P5839">
        <v>50</v>
      </c>
      <c r="Q5839">
        <v>1</v>
      </c>
      <c r="R5839">
        <v>9003</v>
      </c>
      <c r="S5839" t="str" cm="1">
        <f t="array" ref="S5839">_xlfn.IFS(E5842&lt;30,"18-29",E5842&lt;45,"30-44",TRUE,"45+")</f>
        <v>45+</v>
      </c>
      <c r="T5839" t="str" cm="1">
        <f t="array" ref="T5839">_xlfn.IFS(F5839&lt;=2,"0-2 Years",F5839&lt;=5,"3-5 Years",F5839&lt;=8,"6-8 Years",TRUE,"9-10 Years")</f>
        <v>6-8 Years</v>
      </c>
      <c r="U5839" t="str" cm="1">
        <f t="array" ref="U5839">_xlfn.IFS(P5839&gt;60,"High Risk",P5839&gt;30,"Medium Risk",TRUE,"Low Risk")</f>
        <v>Medium Risk</v>
      </c>
      <c r="V5839">
        <f t="shared" si="91"/>
        <v>5</v>
      </c>
    </row>
    <row r="5840" spans="1:22" x14ac:dyDescent="0.2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 s="2">
        <v>88827.53</v>
      </c>
      <c r="H5840">
        <v>1</v>
      </c>
      <c r="I5840">
        <v>0</v>
      </c>
      <c r="J5840">
        <v>0</v>
      </c>
      <c r="K5840" s="1">
        <v>85250.77</v>
      </c>
      <c r="L5840">
        <v>1</v>
      </c>
      <c r="M5840">
        <v>2</v>
      </c>
      <c r="N5840">
        <v>2331</v>
      </c>
      <c r="O5840">
        <v>8</v>
      </c>
      <c r="P5840">
        <v>9</v>
      </c>
      <c r="Q5840">
        <v>1</v>
      </c>
      <c r="R5840">
        <v>4662</v>
      </c>
      <c r="S5840" t="str" cm="1">
        <f t="array" ref="S5840">_xlfn.IFS(E5843&lt;30,"18-29",E5843&lt;45,"30-44",TRUE,"45+")</f>
        <v>45+</v>
      </c>
      <c r="T5840" t="str" cm="1">
        <f t="array" ref="T5840">_xlfn.IFS(F5840&lt;=2,"0-2 Years",F5840&lt;=5,"3-5 Years",F5840&lt;=8,"6-8 Years",TRUE,"9-10 Years")</f>
        <v>3-5 Years</v>
      </c>
      <c r="U5840" t="str" cm="1">
        <f t="array" ref="U5840">_xlfn.IFS(P5840&gt;60,"High Risk",P5840&gt;30,"Medium Risk",TRUE,"Low Risk")</f>
        <v>Low Risk</v>
      </c>
      <c r="V5840">
        <f t="shared" si="91"/>
        <v>6</v>
      </c>
    </row>
    <row r="5841" spans="1:22" hidden="1" x14ac:dyDescent="0.2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 s="2">
        <v>152092.44</v>
      </c>
      <c r="H5841">
        <v>2</v>
      </c>
      <c r="I5841">
        <v>1</v>
      </c>
      <c r="J5841">
        <v>1</v>
      </c>
      <c r="K5841" s="1">
        <v>83508.929999999993</v>
      </c>
      <c r="L5841">
        <v>0</v>
      </c>
      <c r="M5841">
        <v>25</v>
      </c>
      <c r="N5841">
        <v>2692</v>
      </c>
      <c r="O5841">
        <v>9</v>
      </c>
      <c r="P5841">
        <v>13</v>
      </c>
      <c r="Q5841">
        <v>0.36</v>
      </c>
      <c r="R5841">
        <v>67300</v>
      </c>
      <c r="S5841" t="str" cm="1">
        <f t="array" ref="S5841">_xlfn.IFS(E5844&lt;30,"18-29",E5844&lt;45,"30-44",TRUE,"45+")</f>
        <v>30-44</v>
      </c>
      <c r="T5841" t="str" cm="1">
        <f t="array" ref="T5841">_xlfn.IFS(F5841&lt;=2,"0-2 Years",F5841&lt;=5,"3-5 Years",F5841&lt;=8,"6-8 Years",TRUE,"9-10 Years")</f>
        <v>0-2 Years</v>
      </c>
      <c r="U5841" t="str" cm="1">
        <f t="array" ref="U5841">_xlfn.IFS(P5841&gt;60,"High Risk",P5841&gt;30,"Medium Risk",TRUE,"Low Risk")</f>
        <v>Low Risk</v>
      </c>
      <c r="V5841">
        <f t="shared" si="91"/>
        <v>1</v>
      </c>
    </row>
    <row r="5842" spans="1:22" hidden="1" x14ac:dyDescent="0.2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 s="2">
        <v>0</v>
      </c>
      <c r="H5842">
        <v>2</v>
      </c>
      <c r="I5842">
        <v>1</v>
      </c>
      <c r="J5842">
        <v>1</v>
      </c>
      <c r="K5842" s="1">
        <v>173599.38</v>
      </c>
      <c r="L5842">
        <v>0</v>
      </c>
      <c r="M5842">
        <v>14</v>
      </c>
      <c r="N5842">
        <v>1310</v>
      </c>
      <c r="O5842">
        <v>5</v>
      </c>
      <c r="P5842">
        <v>152</v>
      </c>
      <c r="Q5842">
        <v>0.35714285714285715</v>
      </c>
      <c r="R5842">
        <v>18340</v>
      </c>
      <c r="S5842" t="str" cm="1">
        <f t="array" ref="S5842">_xlfn.IFS(E5845&lt;30,"18-29",E5845&lt;45,"30-44",TRUE,"45+")</f>
        <v>18-29</v>
      </c>
      <c r="T5842" t="str" cm="1">
        <f t="array" ref="T5842">_xlfn.IFS(F5842&lt;=2,"0-2 Years",F5842&lt;=5,"3-5 Years",F5842&lt;=8,"6-8 Years",TRUE,"9-10 Years")</f>
        <v>3-5 Years</v>
      </c>
      <c r="U5842" t="str" cm="1">
        <f t="array" ref="U5842">_xlfn.IFS(P5842&gt;60,"High Risk",P5842&gt;30,"Medium Risk",TRUE,"Low Risk")</f>
        <v>High Risk</v>
      </c>
      <c r="V5842">
        <f t="shared" si="91"/>
        <v>4</v>
      </c>
    </row>
    <row r="5843" spans="1:22" x14ac:dyDescent="0.2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 s="2">
        <v>0</v>
      </c>
      <c r="H5843">
        <v>1</v>
      </c>
      <c r="I5843">
        <v>1</v>
      </c>
      <c r="J5843">
        <v>0</v>
      </c>
      <c r="K5843" s="1">
        <v>79342.31</v>
      </c>
      <c r="L5843">
        <v>1</v>
      </c>
      <c r="M5843">
        <v>7</v>
      </c>
      <c r="N5843">
        <v>3587</v>
      </c>
      <c r="O5843">
        <v>7</v>
      </c>
      <c r="P5843">
        <v>147</v>
      </c>
      <c r="Q5843">
        <v>1</v>
      </c>
      <c r="R5843">
        <v>25109</v>
      </c>
      <c r="S5843" t="str" cm="1">
        <f t="array" ref="S5843">_xlfn.IFS(E5846&lt;30,"18-29",E5846&lt;45,"30-44",TRUE,"45+")</f>
        <v>18-29</v>
      </c>
      <c r="T5843" t="str" cm="1">
        <f t="array" ref="T5843">_xlfn.IFS(F5843&lt;=2,"0-2 Years",F5843&lt;=5,"3-5 Years",F5843&lt;=8,"6-8 Years",TRUE,"9-10 Years")</f>
        <v>0-2 Years</v>
      </c>
      <c r="U5843" t="str" cm="1">
        <f t="array" ref="U5843">_xlfn.IFS(P5843&gt;60,"High Risk",P5843&gt;30,"Medium Risk",TRUE,"Low Risk")</f>
        <v>High Risk</v>
      </c>
      <c r="V5843">
        <f t="shared" si="91"/>
        <v>10</v>
      </c>
    </row>
    <row r="5844" spans="1:22" hidden="1" x14ac:dyDescent="0.2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 s="2">
        <v>102406.76</v>
      </c>
      <c r="H5844">
        <v>1</v>
      </c>
      <c r="I5844">
        <v>0</v>
      </c>
      <c r="J5844">
        <v>1</v>
      </c>
      <c r="K5844" s="1">
        <v>57600.66</v>
      </c>
      <c r="L5844">
        <v>0</v>
      </c>
      <c r="M5844">
        <v>1</v>
      </c>
      <c r="N5844">
        <v>3761</v>
      </c>
      <c r="O5844">
        <v>1</v>
      </c>
      <c r="P5844">
        <v>35</v>
      </c>
      <c r="Q5844">
        <v>1</v>
      </c>
      <c r="R5844">
        <v>3761</v>
      </c>
      <c r="S5844" t="str" cm="1">
        <f t="array" ref="S5844">_xlfn.IFS(E5847&lt;30,"18-29",E5847&lt;45,"30-44",TRUE,"45+")</f>
        <v>30-44</v>
      </c>
      <c r="T5844" t="str" cm="1">
        <f t="array" ref="T5844">_xlfn.IFS(F5844&lt;=2,"0-2 Years",F5844&lt;=5,"3-5 Years",F5844&lt;=8,"6-8 Years",TRUE,"9-10 Years")</f>
        <v>9-10 Years</v>
      </c>
      <c r="U5844" t="str" cm="1">
        <f t="array" ref="U5844">_xlfn.IFS(P5844&gt;60,"High Risk",P5844&gt;30,"Medium Risk",TRUE,"Low Risk")</f>
        <v>Medium Risk</v>
      </c>
      <c r="V5844">
        <f t="shared" si="91"/>
        <v>2</v>
      </c>
    </row>
    <row r="5845" spans="1:22" hidden="1" x14ac:dyDescent="0.2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 s="2">
        <v>109130.96</v>
      </c>
      <c r="H5845">
        <v>2</v>
      </c>
      <c r="I5845">
        <v>1</v>
      </c>
      <c r="J5845">
        <v>1</v>
      </c>
      <c r="K5845" s="1">
        <v>56191.99</v>
      </c>
      <c r="L5845">
        <v>0</v>
      </c>
      <c r="M5845">
        <v>8</v>
      </c>
      <c r="N5845">
        <v>4214</v>
      </c>
      <c r="O5845">
        <v>7</v>
      </c>
      <c r="P5845">
        <v>39</v>
      </c>
      <c r="Q5845">
        <v>0.875</v>
      </c>
      <c r="R5845">
        <v>33712</v>
      </c>
      <c r="S5845" t="str" cm="1">
        <f t="array" ref="S5845">_xlfn.IFS(E5848&lt;30,"18-29",E5848&lt;45,"30-44",TRUE,"45+")</f>
        <v>18-29</v>
      </c>
      <c r="T5845" t="str" cm="1">
        <f t="array" ref="T5845">_xlfn.IFS(F5845&lt;=2,"0-2 Years",F5845&lt;=5,"3-5 Years",F5845&lt;=8,"6-8 Years",TRUE,"9-10 Years")</f>
        <v>3-5 Years</v>
      </c>
      <c r="U5845" t="str" cm="1">
        <f t="array" ref="U5845">_xlfn.IFS(P5845&gt;60,"High Risk",P5845&gt;30,"Medium Risk",TRUE,"Low Risk")</f>
        <v>Medium Risk</v>
      </c>
      <c r="V5845">
        <f t="shared" si="91"/>
        <v>0</v>
      </c>
    </row>
    <row r="5846" spans="1:22" hidden="1" x14ac:dyDescent="0.2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 s="2">
        <v>0</v>
      </c>
      <c r="H5846">
        <v>2</v>
      </c>
      <c r="I5846">
        <v>1</v>
      </c>
      <c r="J5846">
        <v>1</v>
      </c>
      <c r="K5846" s="1">
        <v>6770.44</v>
      </c>
      <c r="L5846">
        <v>0</v>
      </c>
      <c r="M5846">
        <v>18</v>
      </c>
      <c r="N5846">
        <v>4658</v>
      </c>
      <c r="O5846">
        <v>4</v>
      </c>
      <c r="P5846">
        <v>85</v>
      </c>
      <c r="Q5846">
        <v>0.22222222222222221</v>
      </c>
      <c r="R5846">
        <v>83844</v>
      </c>
      <c r="S5846" t="str" cm="1">
        <f t="array" ref="S5846">_xlfn.IFS(E5849&lt;30,"18-29",E5849&lt;45,"30-44",TRUE,"45+")</f>
        <v>45+</v>
      </c>
      <c r="T5846" t="str" cm="1">
        <f t="array" ref="T5846">_xlfn.IFS(F5846&lt;=2,"0-2 Years",F5846&lt;=5,"3-5 Years",F5846&lt;=8,"6-8 Years",TRUE,"9-10 Years")</f>
        <v>3-5 Years</v>
      </c>
      <c r="U5846" t="str" cm="1">
        <f t="array" ref="U5846">_xlfn.IFS(P5846&gt;60,"High Risk",P5846&gt;30,"Medium Risk",TRUE,"Low Risk")</f>
        <v>High Risk</v>
      </c>
      <c r="V5846">
        <f t="shared" si="91"/>
        <v>3</v>
      </c>
    </row>
    <row r="5847" spans="1:22" hidden="1" x14ac:dyDescent="0.2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 s="2">
        <v>75242.28</v>
      </c>
      <c r="H5847">
        <v>1</v>
      </c>
      <c r="I5847">
        <v>0</v>
      </c>
      <c r="J5847">
        <v>1</v>
      </c>
      <c r="K5847" s="1">
        <v>101694.67</v>
      </c>
      <c r="L5847">
        <v>0</v>
      </c>
      <c r="M5847">
        <v>20</v>
      </c>
      <c r="N5847">
        <v>4810</v>
      </c>
      <c r="O5847">
        <v>7</v>
      </c>
      <c r="P5847">
        <v>151</v>
      </c>
      <c r="Q5847">
        <v>0.35</v>
      </c>
      <c r="R5847">
        <v>96200</v>
      </c>
      <c r="S5847" t="str" cm="1">
        <f t="array" ref="S5847">_xlfn.IFS(E5850&lt;30,"18-29",E5850&lt;45,"30-44",TRUE,"45+")</f>
        <v>30-44</v>
      </c>
      <c r="T5847" t="str" cm="1">
        <f t="array" ref="T5847">_xlfn.IFS(F5847&lt;=2,"0-2 Years",F5847&lt;=5,"3-5 Years",F5847&lt;=8,"6-8 Years",TRUE,"9-10 Years")</f>
        <v>9-10 Years</v>
      </c>
      <c r="U5847" t="str" cm="1">
        <f t="array" ref="U5847">_xlfn.IFS(P5847&gt;60,"High Risk",P5847&gt;30,"Medium Risk",TRUE,"Low Risk")</f>
        <v>High Risk</v>
      </c>
      <c r="V5847">
        <f t="shared" si="91"/>
        <v>2</v>
      </c>
    </row>
    <row r="5848" spans="1:22" x14ac:dyDescent="0.2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 s="2">
        <v>0</v>
      </c>
      <c r="H5848">
        <v>2</v>
      </c>
      <c r="I5848">
        <v>1</v>
      </c>
      <c r="J5848">
        <v>0</v>
      </c>
      <c r="K5848" s="1">
        <v>69113.14</v>
      </c>
      <c r="L5848">
        <v>0</v>
      </c>
      <c r="M5848">
        <v>15</v>
      </c>
      <c r="N5848">
        <v>786</v>
      </c>
      <c r="O5848">
        <v>10</v>
      </c>
      <c r="P5848">
        <v>160</v>
      </c>
      <c r="Q5848">
        <v>0.66666666666666663</v>
      </c>
      <c r="R5848">
        <v>11790</v>
      </c>
      <c r="S5848" t="str" cm="1">
        <f t="array" ref="S5848">_xlfn.IFS(E5851&lt;30,"18-29",E5851&lt;45,"30-44",TRUE,"45+")</f>
        <v>45+</v>
      </c>
      <c r="T5848" t="str" cm="1">
        <f t="array" ref="T5848">_xlfn.IFS(F5848&lt;=2,"0-2 Years",F5848&lt;=5,"3-5 Years",F5848&lt;=8,"6-8 Years",TRUE,"9-10 Years")</f>
        <v>0-2 Years</v>
      </c>
      <c r="U5848" t="str" cm="1">
        <f t="array" ref="U5848">_xlfn.IFS(P5848&gt;60,"High Risk",P5848&gt;30,"Medium Risk",TRUE,"Low Risk")</f>
        <v>High Risk</v>
      </c>
      <c r="V5848">
        <f t="shared" si="91"/>
        <v>7</v>
      </c>
    </row>
    <row r="5849" spans="1:22" x14ac:dyDescent="0.2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 s="2">
        <v>0</v>
      </c>
      <c r="H5849">
        <v>1</v>
      </c>
      <c r="I5849">
        <v>0</v>
      </c>
      <c r="J5849">
        <v>0</v>
      </c>
      <c r="K5849" s="1">
        <v>172674.36</v>
      </c>
      <c r="L5849">
        <v>1</v>
      </c>
      <c r="M5849">
        <v>17</v>
      </c>
      <c r="N5849">
        <v>1768</v>
      </c>
      <c r="O5849">
        <v>6</v>
      </c>
      <c r="P5849">
        <v>172</v>
      </c>
      <c r="Q5849">
        <v>0.35294117647058826</v>
      </c>
      <c r="R5849">
        <v>30056</v>
      </c>
      <c r="S5849" t="str" cm="1">
        <f t="array" ref="S5849">_xlfn.IFS(E5852&lt;30,"18-29",E5852&lt;45,"30-44",TRUE,"45+")</f>
        <v>18-29</v>
      </c>
      <c r="T5849" t="str" cm="1">
        <f t="array" ref="T5849">_xlfn.IFS(F5849&lt;=2,"0-2 Years",F5849&lt;=5,"3-5 Years",F5849&lt;=8,"6-8 Years",TRUE,"9-10 Years")</f>
        <v>3-5 Years</v>
      </c>
      <c r="U5849" t="str" cm="1">
        <f t="array" ref="U5849">_xlfn.IFS(P5849&gt;60,"High Risk",P5849&gt;30,"Medium Risk",TRUE,"Low Risk")</f>
        <v>High Risk</v>
      </c>
      <c r="V5849">
        <f t="shared" si="91"/>
        <v>8</v>
      </c>
    </row>
    <row r="5850" spans="1:22" hidden="1" x14ac:dyDescent="0.2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 s="2">
        <v>129142.54</v>
      </c>
      <c r="H5850">
        <v>2</v>
      </c>
      <c r="I5850">
        <v>1</v>
      </c>
      <c r="J5850">
        <v>1</v>
      </c>
      <c r="K5850" s="1">
        <v>26606.28</v>
      </c>
      <c r="L5850">
        <v>0</v>
      </c>
      <c r="M5850">
        <v>17</v>
      </c>
      <c r="N5850">
        <v>4721</v>
      </c>
      <c r="O5850">
        <v>2</v>
      </c>
      <c r="P5850">
        <v>59</v>
      </c>
      <c r="Q5850">
        <v>0.11764705882352941</v>
      </c>
      <c r="R5850">
        <v>80257</v>
      </c>
      <c r="S5850" t="str" cm="1">
        <f t="array" ref="S5850">_xlfn.IFS(E5853&lt;30,"18-29",E5853&lt;45,"30-44",TRUE,"45+")</f>
        <v>30-44</v>
      </c>
      <c r="T5850" t="str" cm="1">
        <f t="array" ref="T5850">_xlfn.IFS(F5850&lt;=2,"0-2 Years",F5850&lt;=5,"3-5 Years",F5850&lt;=8,"6-8 Years",TRUE,"9-10 Years")</f>
        <v>0-2 Years</v>
      </c>
      <c r="U5850" t="str" cm="1">
        <f t="array" ref="U5850">_xlfn.IFS(P5850&gt;60,"High Risk",P5850&gt;30,"Medium Risk",TRUE,"Low Risk")</f>
        <v>Medium Risk</v>
      </c>
      <c r="V5850">
        <f t="shared" si="91"/>
        <v>1</v>
      </c>
    </row>
    <row r="5851" spans="1:22" x14ac:dyDescent="0.2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 s="2">
        <v>0</v>
      </c>
      <c r="H5851">
        <v>1</v>
      </c>
      <c r="I5851">
        <v>0</v>
      </c>
      <c r="J5851">
        <v>0</v>
      </c>
      <c r="K5851" s="1">
        <v>53353.36</v>
      </c>
      <c r="L5851">
        <v>0</v>
      </c>
      <c r="M5851">
        <v>28</v>
      </c>
      <c r="N5851">
        <v>1364</v>
      </c>
      <c r="O5851">
        <v>2</v>
      </c>
      <c r="P5851">
        <v>18</v>
      </c>
      <c r="Q5851">
        <v>7.1428571428571425E-2</v>
      </c>
      <c r="R5851">
        <v>38192</v>
      </c>
      <c r="S5851" t="str" cm="1">
        <f t="array" ref="S5851">_xlfn.IFS(E5854&lt;30,"18-29",E5854&lt;45,"30-44",TRUE,"45+")</f>
        <v>18-29</v>
      </c>
      <c r="T5851" t="str" cm="1">
        <f t="array" ref="T5851">_xlfn.IFS(F5851&lt;=2,"0-2 Years",F5851&lt;=5,"3-5 Years",F5851&lt;=8,"6-8 Years",TRUE,"9-10 Years")</f>
        <v>0-2 Years</v>
      </c>
      <c r="U5851" t="str" cm="1">
        <f t="array" ref="U5851">_xlfn.IFS(P5851&gt;60,"High Risk",P5851&gt;30,"Medium Risk",TRUE,"Low Risk")</f>
        <v>Low Risk</v>
      </c>
      <c r="V5851">
        <f t="shared" si="91"/>
        <v>10</v>
      </c>
    </row>
    <row r="5852" spans="1:22" hidden="1" x14ac:dyDescent="0.2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 s="2">
        <v>139129.92000000001</v>
      </c>
      <c r="H5852">
        <v>1</v>
      </c>
      <c r="I5852">
        <v>1</v>
      </c>
      <c r="J5852">
        <v>1</v>
      </c>
      <c r="K5852" s="1">
        <v>63747.51</v>
      </c>
      <c r="L5852">
        <v>0</v>
      </c>
      <c r="M5852">
        <v>21</v>
      </c>
      <c r="N5852">
        <v>4225</v>
      </c>
      <c r="O5852">
        <v>1</v>
      </c>
      <c r="P5852">
        <v>170</v>
      </c>
      <c r="Q5852">
        <v>4.7619047619047616E-2</v>
      </c>
      <c r="R5852">
        <v>88725</v>
      </c>
      <c r="S5852" t="str" cm="1">
        <f t="array" ref="S5852">_xlfn.IFS(E5855&lt;30,"18-29",E5855&lt;45,"30-44",TRUE,"45+")</f>
        <v>30-44</v>
      </c>
      <c r="T5852" t="str" cm="1">
        <f t="array" ref="T5852">_xlfn.IFS(F5852&lt;=2,"0-2 Years",F5852&lt;=5,"3-5 Years",F5852&lt;=8,"6-8 Years",TRUE,"9-10 Years")</f>
        <v>6-8 Years</v>
      </c>
      <c r="U5852" t="str" cm="1">
        <f t="array" ref="U5852">_xlfn.IFS(P5852&gt;60,"High Risk",P5852&gt;30,"Medium Risk",TRUE,"Low Risk")</f>
        <v>High Risk</v>
      </c>
      <c r="V5852">
        <f t="shared" si="91"/>
        <v>2</v>
      </c>
    </row>
    <row r="5853" spans="1:22" hidden="1" x14ac:dyDescent="0.2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 s="2">
        <v>0</v>
      </c>
      <c r="H5853">
        <v>2</v>
      </c>
      <c r="I5853">
        <v>0</v>
      </c>
      <c r="J5853">
        <v>1</v>
      </c>
      <c r="K5853" s="1">
        <v>190112.05</v>
      </c>
      <c r="L5853">
        <v>0</v>
      </c>
      <c r="M5853">
        <v>9</v>
      </c>
      <c r="N5853">
        <v>3953</v>
      </c>
      <c r="O5853">
        <v>5</v>
      </c>
      <c r="P5853">
        <v>26</v>
      </c>
      <c r="Q5853">
        <v>0.55555555555555558</v>
      </c>
      <c r="R5853">
        <v>35577</v>
      </c>
      <c r="S5853" t="str" cm="1">
        <f t="array" ref="S5853">_xlfn.IFS(E5856&lt;30,"18-29",E5856&lt;45,"30-44",TRUE,"45+")</f>
        <v>30-44</v>
      </c>
      <c r="T5853" t="str" cm="1">
        <f t="array" ref="T5853">_xlfn.IFS(F5853&lt;=2,"0-2 Years",F5853&lt;=5,"3-5 Years",F5853&lt;=8,"6-8 Years",TRUE,"9-10 Years")</f>
        <v>3-5 Years</v>
      </c>
      <c r="U5853" t="str" cm="1">
        <f t="array" ref="U5853">_xlfn.IFS(P5853&gt;60,"High Risk",P5853&gt;30,"Medium Risk",TRUE,"Low Risk")</f>
        <v>Low Risk</v>
      </c>
      <c r="V5853">
        <f t="shared" si="91"/>
        <v>3</v>
      </c>
    </row>
    <row r="5854" spans="1:22" hidden="1" x14ac:dyDescent="0.2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 s="2">
        <v>66483.320000000007</v>
      </c>
      <c r="H5854">
        <v>1</v>
      </c>
      <c r="I5854">
        <v>0</v>
      </c>
      <c r="J5854">
        <v>1</v>
      </c>
      <c r="K5854" s="1">
        <v>110317.39</v>
      </c>
      <c r="L5854">
        <v>0</v>
      </c>
      <c r="M5854">
        <v>2</v>
      </c>
      <c r="N5854">
        <v>1674</v>
      </c>
      <c r="O5854">
        <v>4</v>
      </c>
      <c r="P5854">
        <v>28</v>
      </c>
      <c r="Q5854">
        <v>1</v>
      </c>
      <c r="R5854">
        <v>3348</v>
      </c>
      <c r="S5854" t="str" cm="1">
        <f t="array" ref="S5854">_xlfn.IFS(E5857&lt;30,"18-29",E5857&lt;45,"30-44",TRUE,"45+")</f>
        <v>45+</v>
      </c>
      <c r="T5854" t="str" cm="1">
        <f t="array" ref="T5854">_xlfn.IFS(F5854&lt;=2,"0-2 Years",F5854&lt;=5,"3-5 Years",F5854&lt;=8,"6-8 Years",TRUE,"9-10 Years")</f>
        <v>3-5 Years</v>
      </c>
      <c r="U5854" t="str" cm="1">
        <f t="array" ref="U5854">_xlfn.IFS(P5854&gt;60,"High Risk",P5854&gt;30,"Medium Risk",TRUE,"Low Risk")</f>
        <v>Low Risk</v>
      </c>
      <c r="V5854">
        <f t="shared" si="91"/>
        <v>2</v>
      </c>
    </row>
    <row r="5855" spans="1:22" hidden="1" x14ac:dyDescent="0.2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 s="2">
        <v>62389.03</v>
      </c>
      <c r="H5855">
        <v>3</v>
      </c>
      <c r="I5855">
        <v>1</v>
      </c>
      <c r="J5855">
        <v>0</v>
      </c>
      <c r="K5855" s="1">
        <v>148623.43</v>
      </c>
      <c r="L5855">
        <v>1</v>
      </c>
      <c r="M5855">
        <v>26</v>
      </c>
      <c r="N5855">
        <v>1179</v>
      </c>
      <c r="O5855">
        <v>2</v>
      </c>
      <c r="P5855">
        <v>105</v>
      </c>
      <c r="Q5855">
        <v>7.6923076923076927E-2</v>
      </c>
      <c r="R5855">
        <v>30654</v>
      </c>
      <c r="S5855" t="str" cm="1">
        <f t="array" ref="S5855">_xlfn.IFS(E5858&lt;30,"18-29",E5858&lt;45,"30-44",TRUE,"45+")</f>
        <v>30-44</v>
      </c>
      <c r="T5855" t="str" cm="1">
        <f t="array" ref="T5855">_xlfn.IFS(F5855&lt;=2,"0-2 Years",F5855&lt;=5,"3-5 Years",F5855&lt;=8,"6-8 Years",TRUE,"9-10 Years")</f>
        <v>3-5 Years</v>
      </c>
      <c r="U5855" t="str" cm="1">
        <f t="array" ref="U5855">_xlfn.IFS(P5855&gt;60,"High Risk",P5855&gt;30,"Medium Risk",TRUE,"Low Risk")</f>
        <v>High Risk</v>
      </c>
      <c r="V5855">
        <f t="shared" si="91"/>
        <v>3</v>
      </c>
    </row>
    <row r="5856" spans="1:22" hidden="1" x14ac:dyDescent="0.2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 s="2">
        <v>0</v>
      </c>
      <c r="H5856">
        <v>2</v>
      </c>
      <c r="I5856">
        <v>1</v>
      </c>
      <c r="J5856">
        <v>1</v>
      </c>
      <c r="K5856" s="1">
        <v>125253.46</v>
      </c>
      <c r="L5856">
        <v>0</v>
      </c>
      <c r="M5856">
        <v>23</v>
      </c>
      <c r="N5856">
        <v>2688</v>
      </c>
      <c r="O5856">
        <v>4</v>
      </c>
      <c r="P5856">
        <v>172</v>
      </c>
      <c r="Q5856">
        <v>0.17391304347826086</v>
      </c>
      <c r="R5856">
        <v>61824</v>
      </c>
      <c r="S5856" t="str" cm="1">
        <f t="array" ref="S5856">_xlfn.IFS(E5859&lt;30,"18-29",E5859&lt;45,"30-44",TRUE,"45+")</f>
        <v>45+</v>
      </c>
      <c r="T5856" t="str" cm="1">
        <f t="array" ref="T5856">_xlfn.IFS(F5856&lt;=2,"0-2 Years",F5856&lt;=5,"3-5 Years",F5856&lt;=8,"6-8 Years",TRUE,"9-10 Years")</f>
        <v>3-5 Years</v>
      </c>
      <c r="U5856" t="str" cm="1">
        <f t="array" ref="U5856">_xlfn.IFS(P5856&gt;60,"High Risk",P5856&gt;30,"Medium Risk",TRUE,"Low Risk")</f>
        <v>High Risk</v>
      </c>
      <c r="V5856">
        <f t="shared" si="91"/>
        <v>3</v>
      </c>
    </row>
    <row r="5857" spans="1:22" x14ac:dyDescent="0.2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 s="2">
        <v>91857.66</v>
      </c>
      <c r="H5857">
        <v>1</v>
      </c>
      <c r="I5857">
        <v>1</v>
      </c>
      <c r="J5857">
        <v>0</v>
      </c>
      <c r="K5857" s="1">
        <v>101954.78</v>
      </c>
      <c r="L5857">
        <v>1</v>
      </c>
      <c r="M5857">
        <v>3</v>
      </c>
      <c r="N5857">
        <v>1093</v>
      </c>
      <c r="O5857">
        <v>8</v>
      </c>
      <c r="P5857">
        <v>80</v>
      </c>
      <c r="Q5857">
        <v>1</v>
      </c>
      <c r="R5857">
        <v>3279</v>
      </c>
      <c r="S5857" t="str" cm="1">
        <f t="array" ref="S5857">_xlfn.IFS(E5860&lt;30,"18-29",E5860&lt;45,"30-44",TRUE,"45+")</f>
        <v>30-44</v>
      </c>
      <c r="T5857" t="str" cm="1">
        <f t="array" ref="T5857">_xlfn.IFS(F5857&lt;=2,"0-2 Years",F5857&lt;=5,"3-5 Years",F5857&lt;=8,"6-8 Years",TRUE,"9-10 Years")</f>
        <v>0-2 Years</v>
      </c>
      <c r="U5857" t="str" cm="1">
        <f t="array" ref="U5857">_xlfn.IFS(P5857&gt;60,"High Risk",P5857&gt;30,"Medium Risk",TRUE,"Low Risk")</f>
        <v>High Risk</v>
      </c>
      <c r="V5857">
        <f t="shared" si="91"/>
        <v>7</v>
      </c>
    </row>
    <row r="5858" spans="1:22" x14ac:dyDescent="0.2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 s="2">
        <v>0</v>
      </c>
      <c r="H5858">
        <v>2</v>
      </c>
      <c r="I5858">
        <v>1</v>
      </c>
      <c r="J5858">
        <v>0</v>
      </c>
      <c r="K5858" s="1">
        <v>168462.26</v>
      </c>
      <c r="L5858">
        <v>0</v>
      </c>
      <c r="M5858">
        <v>5</v>
      </c>
      <c r="N5858">
        <v>2927</v>
      </c>
      <c r="O5858">
        <v>10</v>
      </c>
      <c r="P5858">
        <v>128</v>
      </c>
      <c r="Q5858">
        <v>1</v>
      </c>
      <c r="R5858">
        <v>14635</v>
      </c>
      <c r="S5858" t="str" cm="1">
        <f t="array" ref="S5858">_xlfn.IFS(E5861&lt;30,"18-29",E5861&lt;45,"30-44",TRUE,"45+")</f>
        <v>30-44</v>
      </c>
      <c r="T5858" t="str" cm="1">
        <f t="array" ref="T5858">_xlfn.IFS(F5858&lt;=2,"0-2 Years",F5858&lt;=5,"3-5 Years",F5858&lt;=8,"6-8 Years",TRUE,"9-10 Years")</f>
        <v>6-8 Years</v>
      </c>
      <c r="U5858" t="str" cm="1">
        <f t="array" ref="U5858">_xlfn.IFS(P5858&gt;60,"High Risk",P5858&gt;30,"Medium Risk",TRUE,"Low Risk")</f>
        <v>High Risk</v>
      </c>
      <c r="V5858">
        <f t="shared" si="91"/>
        <v>6</v>
      </c>
    </row>
    <row r="5859" spans="1:22" x14ac:dyDescent="0.2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 s="2">
        <v>0</v>
      </c>
      <c r="H5859">
        <v>1</v>
      </c>
      <c r="I5859">
        <v>1</v>
      </c>
      <c r="J5859">
        <v>0</v>
      </c>
      <c r="K5859" s="1">
        <v>26215.85</v>
      </c>
      <c r="L5859">
        <v>1</v>
      </c>
      <c r="M5859">
        <v>1</v>
      </c>
      <c r="N5859">
        <v>4988</v>
      </c>
      <c r="O5859">
        <v>3</v>
      </c>
      <c r="P5859">
        <v>116</v>
      </c>
      <c r="Q5859">
        <v>1</v>
      </c>
      <c r="R5859">
        <v>4988</v>
      </c>
      <c r="S5859" t="str" cm="1">
        <f t="array" ref="S5859">_xlfn.IFS(E5862&lt;30,"18-29",E5862&lt;45,"30-44",TRUE,"45+")</f>
        <v>30-44</v>
      </c>
      <c r="T5859" t="str" cm="1">
        <f t="array" ref="T5859">_xlfn.IFS(F5859&lt;=2,"0-2 Years",F5859&lt;=5,"3-5 Years",F5859&lt;=8,"6-8 Years",TRUE,"9-10 Years")</f>
        <v>6-8 Years</v>
      </c>
      <c r="U5859" t="str" cm="1">
        <f t="array" ref="U5859">_xlfn.IFS(P5859&gt;60,"High Risk",P5859&gt;30,"Medium Risk",TRUE,"Low Risk")</f>
        <v>High Risk</v>
      </c>
      <c r="V5859">
        <f t="shared" si="91"/>
        <v>9</v>
      </c>
    </row>
    <row r="5860" spans="1:22" hidden="1" x14ac:dyDescent="0.2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 s="2">
        <v>176173.52</v>
      </c>
      <c r="H5860">
        <v>1</v>
      </c>
      <c r="I5860">
        <v>1</v>
      </c>
      <c r="J5860">
        <v>0</v>
      </c>
      <c r="K5860" s="1">
        <v>97045.32</v>
      </c>
      <c r="L5860">
        <v>1</v>
      </c>
      <c r="M5860">
        <v>23</v>
      </c>
      <c r="N5860">
        <v>1928</v>
      </c>
      <c r="O5860">
        <v>10</v>
      </c>
      <c r="P5860">
        <v>177</v>
      </c>
      <c r="Q5860">
        <v>0.43478260869565216</v>
      </c>
      <c r="R5860">
        <v>44344</v>
      </c>
      <c r="S5860" t="str" cm="1">
        <f t="array" ref="S5860">_xlfn.IFS(E5863&lt;30,"18-29",E5863&lt;45,"30-44",TRUE,"45+")</f>
        <v>45+</v>
      </c>
      <c r="T5860" t="str" cm="1">
        <f t="array" ref="T5860">_xlfn.IFS(F5860&lt;=2,"0-2 Years",F5860&lt;=5,"3-5 Years",F5860&lt;=8,"6-8 Years",TRUE,"9-10 Years")</f>
        <v>9-10 Years</v>
      </c>
      <c r="U5860" t="str" cm="1">
        <f t="array" ref="U5860">_xlfn.IFS(P5860&gt;60,"High Risk",P5860&gt;30,"Medium Risk",TRUE,"Low Risk")</f>
        <v>High Risk</v>
      </c>
      <c r="V5860">
        <f t="shared" si="91"/>
        <v>5</v>
      </c>
    </row>
    <row r="5861" spans="1:22" hidden="1" x14ac:dyDescent="0.2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 s="2">
        <v>0</v>
      </c>
      <c r="H5861">
        <v>1</v>
      </c>
      <c r="I5861">
        <v>0</v>
      </c>
      <c r="J5861">
        <v>1</v>
      </c>
      <c r="K5861" s="1">
        <v>53534.8</v>
      </c>
      <c r="L5861">
        <v>0</v>
      </c>
      <c r="M5861">
        <v>21</v>
      </c>
      <c r="N5861">
        <v>395</v>
      </c>
      <c r="O5861">
        <v>4</v>
      </c>
      <c r="P5861">
        <v>24</v>
      </c>
      <c r="Q5861">
        <v>0.19047619047619047</v>
      </c>
      <c r="R5861">
        <v>8295</v>
      </c>
      <c r="S5861" t="str" cm="1">
        <f t="array" ref="S5861">_xlfn.IFS(E5864&lt;30,"18-29",E5864&lt;45,"30-44",TRUE,"45+")</f>
        <v>30-44</v>
      </c>
      <c r="T5861" t="str" cm="1">
        <f t="array" ref="T5861">_xlfn.IFS(F5861&lt;=2,"0-2 Years",F5861&lt;=5,"3-5 Years",F5861&lt;=8,"6-8 Years",TRUE,"9-10 Years")</f>
        <v>6-8 Years</v>
      </c>
      <c r="U5861" t="str" cm="1">
        <f t="array" ref="U5861">_xlfn.IFS(P5861&gt;60,"High Risk",P5861&gt;30,"Medium Risk",TRUE,"Low Risk")</f>
        <v>Low Risk</v>
      </c>
      <c r="V5861">
        <f t="shared" si="91"/>
        <v>5</v>
      </c>
    </row>
    <row r="5862" spans="1:22" hidden="1" x14ac:dyDescent="0.2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 s="2">
        <v>131834.76</v>
      </c>
      <c r="H5862">
        <v>2</v>
      </c>
      <c r="I5862">
        <v>1</v>
      </c>
      <c r="J5862">
        <v>0</v>
      </c>
      <c r="K5862" s="1">
        <v>8949.2000000000007</v>
      </c>
      <c r="L5862">
        <v>0</v>
      </c>
      <c r="M5862">
        <v>18</v>
      </c>
      <c r="N5862">
        <v>4380</v>
      </c>
      <c r="O5862">
        <v>10</v>
      </c>
      <c r="P5862">
        <v>9</v>
      </c>
      <c r="Q5862">
        <v>0.55555555555555558</v>
      </c>
      <c r="R5862">
        <v>78840</v>
      </c>
      <c r="S5862" t="str" cm="1">
        <f t="array" ref="S5862">_xlfn.IFS(E5865&lt;30,"18-29",E5865&lt;45,"30-44",TRUE,"45+")</f>
        <v>30-44</v>
      </c>
      <c r="T5862" t="str" cm="1">
        <f t="array" ref="T5862">_xlfn.IFS(F5862&lt;=2,"0-2 Years",F5862&lt;=5,"3-5 Years",F5862&lt;=8,"6-8 Years",TRUE,"9-10 Years")</f>
        <v>3-5 Years</v>
      </c>
      <c r="U5862" t="str" cm="1">
        <f t="array" ref="U5862">_xlfn.IFS(P5862&gt;60,"High Risk",P5862&gt;30,"Medium Risk",TRUE,"Low Risk")</f>
        <v>Low Risk</v>
      </c>
      <c r="V5862">
        <f t="shared" si="91"/>
        <v>3</v>
      </c>
    </row>
    <row r="5863" spans="1:22" hidden="1" x14ac:dyDescent="0.2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 s="2">
        <v>92347.96</v>
      </c>
      <c r="H5863">
        <v>1</v>
      </c>
      <c r="I5863">
        <v>1</v>
      </c>
      <c r="J5863">
        <v>1</v>
      </c>
      <c r="K5863" s="1">
        <v>163116.75</v>
      </c>
      <c r="L5863">
        <v>0</v>
      </c>
      <c r="M5863">
        <v>7</v>
      </c>
      <c r="N5863">
        <v>938</v>
      </c>
      <c r="O5863">
        <v>7</v>
      </c>
      <c r="P5863">
        <v>178</v>
      </c>
      <c r="Q5863">
        <v>1</v>
      </c>
      <c r="R5863">
        <v>6566</v>
      </c>
      <c r="S5863" t="str" cm="1">
        <f t="array" ref="S5863">_xlfn.IFS(E5866&lt;30,"18-29",E5866&lt;45,"30-44",TRUE,"45+")</f>
        <v>30-44</v>
      </c>
      <c r="T5863" t="str" cm="1">
        <f t="array" ref="T5863">_xlfn.IFS(F5863&lt;=2,"0-2 Years",F5863&lt;=5,"3-5 Years",F5863&lt;=8,"6-8 Years",TRUE,"9-10 Years")</f>
        <v>3-5 Years</v>
      </c>
      <c r="U5863" t="str" cm="1">
        <f t="array" ref="U5863">_xlfn.IFS(P5863&gt;60,"High Risk",P5863&gt;30,"Medium Risk",TRUE,"Low Risk")</f>
        <v>High Risk</v>
      </c>
      <c r="V5863">
        <f t="shared" si="91"/>
        <v>3</v>
      </c>
    </row>
    <row r="5864" spans="1:22" hidden="1" x14ac:dyDescent="0.2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 s="2">
        <v>0</v>
      </c>
      <c r="H5864">
        <v>2</v>
      </c>
      <c r="I5864">
        <v>1</v>
      </c>
      <c r="J5864">
        <v>1</v>
      </c>
      <c r="K5864" s="1">
        <v>140745.91</v>
      </c>
      <c r="L5864">
        <v>0</v>
      </c>
      <c r="M5864">
        <v>4</v>
      </c>
      <c r="N5864">
        <v>4116</v>
      </c>
      <c r="O5864">
        <v>7</v>
      </c>
      <c r="P5864">
        <v>157</v>
      </c>
      <c r="Q5864">
        <v>1</v>
      </c>
      <c r="R5864">
        <v>16464</v>
      </c>
      <c r="S5864" t="str" cm="1">
        <f t="array" ref="S5864">_xlfn.IFS(E5867&lt;30,"18-29",E5867&lt;45,"30-44",TRUE,"45+")</f>
        <v>30-44</v>
      </c>
      <c r="T5864" t="str" cm="1">
        <f t="array" ref="T5864">_xlfn.IFS(F5864&lt;=2,"0-2 Years",F5864&lt;=5,"3-5 Years",F5864&lt;=8,"6-8 Years",TRUE,"9-10 Years")</f>
        <v>3-5 Years</v>
      </c>
      <c r="U5864" t="str" cm="1">
        <f t="array" ref="U5864">_xlfn.IFS(P5864&gt;60,"High Risk",P5864&gt;30,"Medium Risk",TRUE,"Low Risk")</f>
        <v>High Risk</v>
      </c>
      <c r="V5864">
        <f t="shared" si="91"/>
        <v>3</v>
      </c>
    </row>
    <row r="5865" spans="1:22" hidden="1" x14ac:dyDescent="0.2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 s="2">
        <v>95297.11</v>
      </c>
      <c r="H5865">
        <v>1</v>
      </c>
      <c r="I5865">
        <v>0</v>
      </c>
      <c r="J5865">
        <v>0</v>
      </c>
      <c r="K5865" s="1">
        <v>171515.84</v>
      </c>
      <c r="L5865">
        <v>0</v>
      </c>
      <c r="M5865">
        <v>28</v>
      </c>
      <c r="N5865">
        <v>2588</v>
      </c>
      <c r="O5865">
        <v>7</v>
      </c>
      <c r="P5865">
        <v>155</v>
      </c>
      <c r="Q5865">
        <v>0.25</v>
      </c>
      <c r="R5865">
        <v>72464</v>
      </c>
      <c r="S5865" t="str" cm="1">
        <f t="array" ref="S5865">_xlfn.IFS(E5868&lt;30,"18-29",E5868&lt;45,"30-44",TRUE,"45+")</f>
        <v>45+</v>
      </c>
      <c r="T5865" t="str" cm="1">
        <f t="array" ref="T5865">_xlfn.IFS(F5865&lt;=2,"0-2 Years",F5865&lt;=5,"3-5 Years",F5865&lt;=8,"6-8 Years",TRUE,"9-10 Years")</f>
        <v>3-5 Years</v>
      </c>
      <c r="U5865" t="str" cm="1">
        <f t="array" ref="U5865">_xlfn.IFS(P5865&gt;60,"High Risk",P5865&gt;30,"Medium Risk",TRUE,"Low Risk")</f>
        <v>High Risk</v>
      </c>
      <c r="V5865">
        <f t="shared" si="91"/>
        <v>5</v>
      </c>
    </row>
    <row r="5866" spans="1:22" x14ac:dyDescent="0.2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 s="2">
        <v>0</v>
      </c>
      <c r="H5866">
        <v>2</v>
      </c>
      <c r="I5866">
        <v>0</v>
      </c>
      <c r="J5866">
        <v>0</v>
      </c>
      <c r="K5866" s="1">
        <v>150803.44</v>
      </c>
      <c r="L5866">
        <v>0</v>
      </c>
      <c r="M5866">
        <v>11</v>
      </c>
      <c r="N5866">
        <v>4952</v>
      </c>
      <c r="O5866">
        <v>5</v>
      </c>
      <c r="P5866">
        <v>135</v>
      </c>
      <c r="Q5866">
        <v>0.45454545454545453</v>
      </c>
      <c r="R5866">
        <v>54472</v>
      </c>
      <c r="S5866" t="str" cm="1">
        <f t="array" ref="S5866">_xlfn.IFS(E5869&lt;30,"18-29",E5869&lt;45,"30-44",TRUE,"45+")</f>
        <v>45+</v>
      </c>
      <c r="T5866" t="str" cm="1">
        <f t="array" ref="T5866">_xlfn.IFS(F5866&lt;=2,"0-2 Years",F5866&lt;=5,"3-5 Years",F5866&lt;=8,"6-8 Years",TRUE,"9-10 Years")</f>
        <v>9-10 Years</v>
      </c>
      <c r="U5866" t="str" cm="1">
        <f t="array" ref="U5866">_xlfn.IFS(P5866&gt;60,"High Risk",P5866&gt;30,"Medium Risk",TRUE,"Low Risk")</f>
        <v>High Risk</v>
      </c>
      <c r="V5866">
        <f t="shared" si="91"/>
        <v>6</v>
      </c>
    </row>
    <row r="5867" spans="1:22" x14ac:dyDescent="0.2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 s="2">
        <v>0</v>
      </c>
      <c r="H5867">
        <v>1</v>
      </c>
      <c r="I5867">
        <v>1</v>
      </c>
      <c r="J5867">
        <v>0</v>
      </c>
      <c r="K5867" s="1">
        <v>76884.05</v>
      </c>
      <c r="L5867">
        <v>0</v>
      </c>
      <c r="M5867">
        <v>15</v>
      </c>
      <c r="N5867">
        <v>1283</v>
      </c>
      <c r="O5867">
        <v>4</v>
      </c>
      <c r="P5867">
        <v>26</v>
      </c>
      <c r="Q5867">
        <v>0.26666666666666666</v>
      </c>
      <c r="R5867">
        <v>19245</v>
      </c>
      <c r="S5867" t="str" cm="1">
        <f t="array" ref="S5867">_xlfn.IFS(E5870&lt;30,"18-29",E5870&lt;45,"30-44",TRUE,"45+")</f>
        <v>45+</v>
      </c>
      <c r="T5867" t="str" cm="1">
        <f t="array" ref="T5867">_xlfn.IFS(F5867&lt;=2,"0-2 Years",F5867&lt;=5,"3-5 Years",F5867&lt;=8,"6-8 Years",TRUE,"9-10 Years")</f>
        <v>3-5 Years</v>
      </c>
      <c r="U5867" t="str" cm="1">
        <f t="array" ref="U5867">_xlfn.IFS(P5867&gt;60,"High Risk",P5867&gt;30,"Medium Risk",TRUE,"Low Risk")</f>
        <v>Low Risk</v>
      </c>
      <c r="V5867">
        <f t="shared" si="91"/>
        <v>8</v>
      </c>
    </row>
    <row r="5868" spans="1:22" hidden="1" x14ac:dyDescent="0.2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 s="2">
        <v>123845.36</v>
      </c>
      <c r="H5868">
        <v>2</v>
      </c>
      <c r="I5868">
        <v>0</v>
      </c>
      <c r="J5868">
        <v>1</v>
      </c>
      <c r="K5868" s="1">
        <v>170454.93</v>
      </c>
      <c r="L5868">
        <v>1</v>
      </c>
      <c r="M5868">
        <v>1</v>
      </c>
      <c r="N5868">
        <v>4405</v>
      </c>
      <c r="O5868">
        <v>0</v>
      </c>
      <c r="P5868">
        <v>34</v>
      </c>
      <c r="Q5868">
        <v>0</v>
      </c>
      <c r="R5868">
        <v>4405</v>
      </c>
      <c r="S5868" t="str" cm="1">
        <f t="array" ref="S5868">_xlfn.IFS(E5871&lt;30,"18-29",E5871&lt;45,"30-44",TRUE,"45+")</f>
        <v>30-44</v>
      </c>
      <c r="T5868" t="str" cm="1">
        <f t="array" ref="T5868">_xlfn.IFS(F5868&lt;=2,"0-2 Years",F5868&lt;=5,"3-5 Years",F5868&lt;=8,"6-8 Years",TRUE,"9-10 Years")</f>
        <v>6-8 Years</v>
      </c>
      <c r="U5868" t="str" cm="1">
        <f t="array" ref="U5868">_xlfn.IFS(P5868&gt;60,"High Risk",P5868&gt;30,"Medium Risk",TRUE,"Low Risk")</f>
        <v>Medium Risk</v>
      </c>
      <c r="V5868">
        <f t="shared" si="91"/>
        <v>1</v>
      </c>
    </row>
    <row r="5869" spans="1:22" hidden="1" x14ac:dyDescent="0.2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 s="2">
        <v>143426.34</v>
      </c>
      <c r="H5869">
        <v>2</v>
      </c>
      <c r="I5869">
        <v>1</v>
      </c>
      <c r="J5869">
        <v>1</v>
      </c>
      <c r="K5869" s="1">
        <v>143104.29999999999</v>
      </c>
      <c r="L5869">
        <v>0</v>
      </c>
      <c r="M5869">
        <v>20</v>
      </c>
      <c r="N5869">
        <v>4507</v>
      </c>
      <c r="O5869">
        <v>7</v>
      </c>
      <c r="P5869">
        <v>41</v>
      </c>
      <c r="Q5869">
        <v>0.35</v>
      </c>
      <c r="R5869">
        <v>90140</v>
      </c>
      <c r="S5869" t="str" cm="1">
        <f t="array" ref="S5869">_xlfn.IFS(E5872&lt;30,"18-29",E5872&lt;45,"30-44",TRUE,"45+")</f>
        <v>30-44</v>
      </c>
      <c r="T5869" t="str" cm="1">
        <f t="array" ref="T5869">_xlfn.IFS(F5869&lt;=2,"0-2 Years",F5869&lt;=5,"3-5 Years",F5869&lt;=8,"6-8 Years",TRUE,"9-10 Years")</f>
        <v>3-5 Years</v>
      </c>
      <c r="U5869" t="str" cm="1">
        <f t="array" ref="U5869">_xlfn.IFS(P5869&gt;60,"High Risk",P5869&gt;30,"Medium Risk",TRUE,"Low Risk")</f>
        <v>Medium Risk</v>
      </c>
      <c r="V5869">
        <f t="shared" si="91"/>
        <v>1</v>
      </c>
    </row>
    <row r="5870" spans="1:22" x14ac:dyDescent="0.2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 s="2">
        <v>0</v>
      </c>
      <c r="H5870">
        <v>1</v>
      </c>
      <c r="I5870">
        <v>1</v>
      </c>
      <c r="J5870">
        <v>1</v>
      </c>
      <c r="K5870" s="1">
        <v>55701.62</v>
      </c>
      <c r="L5870">
        <v>0</v>
      </c>
      <c r="M5870">
        <v>3</v>
      </c>
      <c r="N5870">
        <v>1982</v>
      </c>
      <c r="O5870">
        <v>0</v>
      </c>
      <c r="P5870">
        <v>29</v>
      </c>
      <c r="Q5870">
        <v>0</v>
      </c>
      <c r="R5870">
        <v>5946</v>
      </c>
      <c r="S5870" t="str" cm="1">
        <f t="array" ref="S5870">_xlfn.IFS(E5873&lt;30,"18-29",E5873&lt;45,"30-44",TRUE,"45+")</f>
        <v>30-44</v>
      </c>
      <c r="T5870" t="str" cm="1">
        <f t="array" ref="T5870">_xlfn.IFS(F5870&lt;=2,"0-2 Years",F5870&lt;=5,"3-5 Years",F5870&lt;=8,"6-8 Years",TRUE,"9-10 Years")</f>
        <v>3-5 Years</v>
      </c>
      <c r="U5870" t="str" cm="1">
        <f t="array" ref="U5870">_xlfn.IFS(P5870&gt;60,"High Risk",P5870&gt;30,"Medium Risk",TRUE,"Low Risk")</f>
        <v>Low Risk</v>
      </c>
      <c r="V5870">
        <f t="shared" si="91"/>
        <v>6</v>
      </c>
    </row>
    <row r="5871" spans="1:22" hidden="1" x14ac:dyDescent="0.2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 s="2">
        <v>112708.2</v>
      </c>
      <c r="H5871">
        <v>1</v>
      </c>
      <c r="I5871">
        <v>0</v>
      </c>
      <c r="J5871">
        <v>1</v>
      </c>
      <c r="K5871" s="1">
        <v>186370.3</v>
      </c>
      <c r="L5871">
        <v>0</v>
      </c>
      <c r="M5871">
        <v>17</v>
      </c>
      <c r="N5871">
        <v>4828</v>
      </c>
      <c r="O5871">
        <v>3</v>
      </c>
      <c r="P5871">
        <v>111</v>
      </c>
      <c r="Q5871">
        <v>0.17647058823529413</v>
      </c>
      <c r="R5871">
        <v>82076</v>
      </c>
      <c r="S5871" t="str" cm="1">
        <f t="array" ref="S5871">_xlfn.IFS(E5874&lt;30,"18-29",E5874&lt;45,"30-44",TRUE,"45+")</f>
        <v>18-29</v>
      </c>
      <c r="T5871" t="str" cm="1">
        <f t="array" ref="T5871">_xlfn.IFS(F5871&lt;=2,"0-2 Years",F5871&lt;=5,"3-5 Years",F5871&lt;=8,"6-8 Years",TRUE,"9-10 Years")</f>
        <v>0-2 Years</v>
      </c>
      <c r="U5871" t="str" cm="1">
        <f t="array" ref="U5871">_xlfn.IFS(P5871&gt;60,"High Risk",P5871&gt;30,"Medium Risk",TRUE,"Low Risk")</f>
        <v>High Risk</v>
      </c>
      <c r="V5871">
        <f t="shared" si="91"/>
        <v>3</v>
      </c>
    </row>
    <row r="5872" spans="1:22" x14ac:dyDescent="0.2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 s="2">
        <v>100013.51</v>
      </c>
      <c r="H5872">
        <v>1</v>
      </c>
      <c r="I5872">
        <v>1</v>
      </c>
      <c r="J5872">
        <v>0</v>
      </c>
      <c r="K5872" s="1">
        <v>24275.32</v>
      </c>
      <c r="L5872">
        <v>0</v>
      </c>
      <c r="M5872">
        <v>19</v>
      </c>
      <c r="N5872">
        <v>1496</v>
      </c>
      <c r="O5872">
        <v>0</v>
      </c>
      <c r="P5872">
        <v>48</v>
      </c>
      <c r="Q5872">
        <v>0</v>
      </c>
      <c r="R5872">
        <v>28424</v>
      </c>
      <c r="S5872" t="str" cm="1">
        <f t="array" ref="S5872">_xlfn.IFS(E5875&lt;30,"18-29",E5875&lt;45,"30-44",TRUE,"45+")</f>
        <v>30-44</v>
      </c>
      <c r="T5872" t="str" cm="1">
        <f t="array" ref="T5872">_xlfn.IFS(F5872&lt;=2,"0-2 Years",F5872&lt;=5,"3-5 Years",F5872&lt;=8,"6-8 Years",TRUE,"9-10 Years")</f>
        <v>0-2 Years</v>
      </c>
      <c r="U5872" t="str" cm="1">
        <f t="array" ref="U5872">_xlfn.IFS(P5872&gt;60,"High Risk",P5872&gt;30,"Medium Risk",TRUE,"Low Risk")</f>
        <v>Medium Risk</v>
      </c>
      <c r="V5872">
        <f t="shared" si="91"/>
        <v>6</v>
      </c>
    </row>
    <row r="5873" spans="1:22" x14ac:dyDescent="0.2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 s="2">
        <v>208165.53</v>
      </c>
      <c r="H5873">
        <v>1</v>
      </c>
      <c r="I5873">
        <v>0</v>
      </c>
      <c r="J5873">
        <v>0</v>
      </c>
      <c r="K5873" s="1">
        <v>50774.81</v>
      </c>
      <c r="L5873">
        <v>1</v>
      </c>
      <c r="M5873">
        <v>13</v>
      </c>
      <c r="N5873">
        <v>4518</v>
      </c>
      <c r="O5873">
        <v>3</v>
      </c>
      <c r="P5873">
        <v>139</v>
      </c>
      <c r="Q5873">
        <v>0.23076923076923078</v>
      </c>
      <c r="R5873">
        <v>58734</v>
      </c>
      <c r="S5873" t="str" cm="1">
        <f t="array" ref="S5873">_xlfn.IFS(E5876&lt;30,"18-29",E5876&lt;45,"30-44",TRUE,"45+")</f>
        <v>18-29</v>
      </c>
      <c r="T5873" t="str" cm="1">
        <f t="array" ref="T5873">_xlfn.IFS(F5873&lt;=2,"0-2 Years",F5873&lt;=5,"3-5 Years",F5873&lt;=8,"6-8 Years",TRUE,"9-10 Years")</f>
        <v>0-2 Years</v>
      </c>
      <c r="U5873" t="str" cm="1">
        <f t="array" ref="U5873">_xlfn.IFS(P5873&gt;60,"High Risk",P5873&gt;30,"Medium Risk",TRUE,"Low Risk")</f>
        <v>High Risk</v>
      </c>
      <c r="V5873">
        <f t="shared" si="91"/>
        <v>6</v>
      </c>
    </row>
    <row r="5874" spans="1:22" hidden="1" x14ac:dyDescent="0.2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 s="2">
        <v>0</v>
      </c>
      <c r="H5874">
        <v>2</v>
      </c>
      <c r="I5874">
        <v>0</v>
      </c>
      <c r="J5874">
        <v>1</v>
      </c>
      <c r="K5874" s="1">
        <v>154279.87</v>
      </c>
      <c r="L5874">
        <v>0</v>
      </c>
      <c r="M5874">
        <v>6</v>
      </c>
      <c r="N5874">
        <v>4108</v>
      </c>
      <c r="O5874">
        <v>0</v>
      </c>
      <c r="P5874">
        <v>17</v>
      </c>
      <c r="Q5874">
        <v>0</v>
      </c>
      <c r="R5874">
        <v>24648</v>
      </c>
      <c r="S5874" t="str" cm="1">
        <f t="array" ref="S5874">_xlfn.IFS(E5877&lt;30,"18-29",E5877&lt;45,"30-44",TRUE,"45+")</f>
        <v>30-44</v>
      </c>
      <c r="T5874" t="str" cm="1">
        <f t="array" ref="T5874">_xlfn.IFS(F5874&lt;=2,"0-2 Years",F5874&lt;=5,"3-5 Years",F5874&lt;=8,"6-8 Years",TRUE,"9-10 Years")</f>
        <v>6-8 Years</v>
      </c>
      <c r="U5874" t="str" cm="1">
        <f t="array" ref="U5874">_xlfn.IFS(P5874&gt;60,"High Risk",P5874&gt;30,"Medium Risk",TRUE,"Low Risk")</f>
        <v>Low Risk</v>
      </c>
      <c r="V5874">
        <f t="shared" si="91"/>
        <v>3</v>
      </c>
    </row>
    <row r="5875" spans="1:22" x14ac:dyDescent="0.2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 s="2">
        <v>0</v>
      </c>
      <c r="H5875">
        <v>1</v>
      </c>
      <c r="I5875">
        <v>1</v>
      </c>
      <c r="J5875">
        <v>0</v>
      </c>
      <c r="K5875" s="1">
        <v>68462.59</v>
      </c>
      <c r="L5875">
        <v>1</v>
      </c>
      <c r="M5875">
        <v>11</v>
      </c>
      <c r="N5875">
        <v>189</v>
      </c>
      <c r="O5875">
        <v>7</v>
      </c>
      <c r="P5875">
        <v>165</v>
      </c>
      <c r="Q5875">
        <v>0.63636363636363635</v>
      </c>
      <c r="R5875">
        <v>2079</v>
      </c>
      <c r="S5875" t="str" cm="1">
        <f t="array" ref="S5875">_xlfn.IFS(E5878&lt;30,"18-29",E5878&lt;45,"30-44",TRUE,"45+")</f>
        <v>30-44</v>
      </c>
      <c r="T5875" t="str" cm="1">
        <f t="array" ref="T5875">_xlfn.IFS(F5875&lt;=2,"0-2 Years",F5875&lt;=5,"3-5 Years",F5875&lt;=8,"6-8 Years",TRUE,"9-10 Years")</f>
        <v>9-10 Years</v>
      </c>
      <c r="U5875" t="str" cm="1">
        <f t="array" ref="U5875">_xlfn.IFS(P5875&gt;60,"High Risk",P5875&gt;30,"Medium Risk",TRUE,"Low Risk")</f>
        <v>High Risk</v>
      </c>
      <c r="V5875">
        <f t="shared" si="91"/>
        <v>8</v>
      </c>
    </row>
    <row r="5876" spans="1:22" hidden="1" x14ac:dyDescent="0.2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 s="2">
        <v>0</v>
      </c>
      <c r="H5876">
        <v>2</v>
      </c>
      <c r="I5876">
        <v>1</v>
      </c>
      <c r="J5876">
        <v>1</v>
      </c>
      <c r="K5876" s="1">
        <v>91036.74</v>
      </c>
      <c r="L5876">
        <v>0</v>
      </c>
      <c r="M5876">
        <v>12</v>
      </c>
      <c r="N5876">
        <v>4891</v>
      </c>
      <c r="O5876">
        <v>6</v>
      </c>
      <c r="P5876">
        <v>15</v>
      </c>
      <c r="Q5876">
        <v>0.5</v>
      </c>
      <c r="R5876">
        <v>58692</v>
      </c>
      <c r="S5876" t="str" cm="1">
        <f t="array" ref="S5876">_xlfn.IFS(E5879&lt;30,"18-29",E5879&lt;45,"30-44",TRUE,"45+")</f>
        <v>18-29</v>
      </c>
      <c r="T5876" t="str" cm="1">
        <f t="array" ref="T5876">_xlfn.IFS(F5876&lt;=2,"0-2 Years",F5876&lt;=5,"3-5 Years",F5876&lt;=8,"6-8 Years",TRUE,"9-10 Years")</f>
        <v>0-2 Years</v>
      </c>
      <c r="U5876" t="str" cm="1">
        <f t="array" ref="U5876">_xlfn.IFS(P5876&gt;60,"High Risk",P5876&gt;30,"Medium Risk",TRUE,"Low Risk")</f>
        <v>Low Risk</v>
      </c>
      <c r="V5876">
        <f t="shared" si="91"/>
        <v>4</v>
      </c>
    </row>
    <row r="5877" spans="1:22" hidden="1" x14ac:dyDescent="0.2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 s="2">
        <v>121685.31</v>
      </c>
      <c r="H5877">
        <v>2</v>
      </c>
      <c r="I5877">
        <v>1</v>
      </c>
      <c r="J5877">
        <v>1</v>
      </c>
      <c r="K5877" s="1">
        <v>83681.97</v>
      </c>
      <c r="L5877">
        <v>0</v>
      </c>
      <c r="M5877">
        <v>3</v>
      </c>
      <c r="N5877">
        <v>3556</v>
      </c>
      <c r="O5877">
        <v>10</v>
      </c>
      <c r="P5877">
        <v>109</v>
      </c>
      <c r="Q5877">
        <v>1</v>
      </c>
      <c r="R5877">
        <v>10668</v>
      </c>
      <c r="S5877" t="str" cm="1">
        <f t="array" ref="S5877">_xlfn.IFS(E5880&lt;30,"18-29",E5880&lt;45,"30-44",TRUE,"45+")</f>
        <v>30-44</v>
      </c>
      <c r="T5877" t="str" cm="1">
        <f t="array" ref="T5877">_xlfn.IFS(F5877&lt;=2,"0-2 Years",F5877&lt;=5,"3-5 Years",F5877&lt;=8,"6-8 Years",TRUE,"9-10 Years")</f>
        <v>6-8 Years</v>
      </c>
      <c r="U5877" t="str" cm="1">
        <f t="array" ref="U5877">_xlfn.IFS(P5877&gt;60,"High Risk",P5877&gt;30,"Medium Risk",TRUE,"Low Risk")</f>
        <v>High Risk</v>
      </c>
      <c r="V5877">
        <f t="shared" si="91"/>
        <v>0</v>
      </c>
    </row>
    <row r="5878" spans="1:22" x14ac:dyDescent="0.2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 s="2">
        <v>111525.02</v>
      </c>
      <c r="H5878">
        <v>1</v>
      </c>
      <c r="I5878">
        <v>1</v>
      </c>
      <c r="J5878">
        <v>0</v>
      </c>
      <c r="K5878" s="1">
        <v>199484.96</v>
      </c>
      <c r="L5878">
        <v>0</v>
      </c>
      <c r="M5878">
        <v>16</v>
      </c>
      <c r="N5878">
        <v>788</v>
      </c>
      <c r="O5878">
        <v>1</v>
      </c>
      <c r="P5878">
        <v>157</v>
      </c>
      <c r="Q5878">
        <v>6.25E-2</v>
      </c>
      <c r="R5878">
        <v>12608</v>
      </c>
      <c r="S5878" t="str" cm="1">
        <f t="array" ref="S5878">_xlfn.IFS(E5881&lt;30,"18-29",E5881&lt;45,"30-44",TRUE,"45+")</f>
        <v>30-44</v>
      </c>
      <c r="T5878" t="str" cm="1">
        <f t="array" ref="T5878">_xlfn.IFS(F5878&lt;=2,"0-2 Years",F5878&lt;=5,"3-5 Years",F5878&lt;=8,"6-8 Years",TRUE,"9-10 Years")</f>
        <v>0-2 Years</v>
      </c>
      <c r="U5878" t="str" cm="1">
        <f t="array" ref="U5878">_xlfn.IFS(P5878&gt;60,"High Risk",P5878&gt;30,"Medium Risk",TRUE,"Low Risk")</f>
        <v>High Risk</v>
      </c>
      <c r="V5878">
        <f t="shared" si="91"/>
        <v>6</v>
      </c>
    </row>
    <row r="5879" spans="1:22" x14ac:dyDescent="0.2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 s="2">
        <v>0</v>
      </c>
      <c r="H5879">
        <v>2</v>
      </c>
      <c r="I5879">
        <v>0</v>
      </c>
      <c r="J5879">
        <v>0</v>
      </c>
      <c r="K5879" s="1">
        <v>152491.22</v>
      </c>
      <c r="L5879">
        <v>0</v>
      </c>
      <c r="M5879">
        <v>17</v>
      </c>
      <c r="N5879">
        <v>3654</v>
      </c>
      <c r="O5879">
        <v>0</v>
      </c>
      <c r="P5879">
        <v>100</v>
      </c>
      <c r="Q5879">
        <v>0</v>
      </c>
      <c r="R5879">
        <v>62118</v>
      </c>
      <c r="S5879" t="str" cm="1">
        <f t="array" ref="S5879">_xlfn.IFS(E5882&lt;30,"18-29",E5882&lt;45,"30-44",TRUE,"45+")</f>
        <v>18-29</v>
      </c>
      <c r="T5879" t="str" cm="1">
        <f t="array" ref="T5879">_xlfn.IFS(F5879&lt;=2,"0-2 Years",F5879&lt;=5,"3-5 Years",F5879&lt;=8,"6-8 Years",TRUE,"9-10 Years")</f>
        <v>6-8 Years</v>
      </c>
      <c r="U5879" t="str" cm="1">
        <f t="array" ref="U5879">_xlfn.IFS(P5879&gt;60,"High Risk",P5879&gt;30,"Medium Risk",TRUE,"Low Risk")</f>
        <v>High Risk</v>
      </c>
      <c r="V5879">
        <f t="shared" si="91"/>
        <v>6</v>
      </c>
    </row>
    <row r="5880" spans="1:22" hidden="1" x14ac:dyDescent="0.2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 s="2">
        <v>113546.3</v>
      </c>
      <c r="H5880">
        <v>1</v>
      </c>
      <c r="I5880">
        <v>1</v>
      </c>
      <c r="J5880">
        <v>1</v>
      </c>
      <c r="K5880" s="1">
        <v>134875.37</v>
      </c>
      <c r="L5880">
        <v>0</v>
      </c>
      <c r="M5880">
        <v>21</v>
      </c>
      <c r="N5880">
        <v>3702</v>
      </c>
      <c r="O5880">
        <v>8</v>
      </c>
      <c r="P5880">
        <v>57</v>
      </c>
      <c r="Q5880">
        <v>0.38095238095238093</v>
      </c>
      <c r="R5880">
        <v>77742</v>
      </c>
      <c r="S5880" t="str" cm="1">
        <f t="array" ref="S5880">_xlfn.IFS(E5883&lt;30,"18-29",E5883&lt;45,"30-44",TRUE,"45+")</f>
        <v>30-44</v>
      </c>
      <c r="T5880" t="str" cm="1">
        <f t="array" ref="T5880">_xlfn.IFS(F5880&lt;=2,"0-2 Years",F5880&lt;=5,"3-5 Years",F5880&lt;=8,"6-8 Years",TRUE,"9-10 Years")</f>
        <v>9-10 Years</v>
      </c>
      <c r="U5880" t="str" cm="1">
        <f t="array" ref="U5880">_xlfn.IFS(P5880&gt;60,"High Risk",P5880&gt;30,"Medium Risk",TRUE,"Low Risk")</f>
        <v>Medium Risk</v>
      </c>
      <c r="V5880">
        <f t="shared" si="91"/>
        <v>2</v>
      </c>
    </row>
    <row r="5881" spans="1:22" hidden="1" x14ac:dyDescent="0.2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 s="2">
        <v>95696.52</v>
      </c>
      <c r="H5881">
        <v>2</v>
      </c>
      <c r="I5881">
        <v>1</v>
      </c>
      <c r="J5881">
        <v>1</v>
      </c>
      <c r="K5881" s="1">
        <v>184366.14</v>
      </c>
      <c r="L5881">
        <v>0</v>
      </c>
      <c r="M5881">
        <v>17</v>
      </c>
      <c r="N5881">
        <v>1667</v>
      </c>
      <c r="O5881">
        <v>1</v>
      </c>
      <c r="P5881">
        <v>86</v>
      </c>
      <c r="Q5881">
        <v>5.8823529411764705E-2</v>
      </c>
      <c r="R5881">
        <v>28339</v>
      </c>
      <c r="S5881" t="str" cm="1">
        <f t="array" ref="S5881">_xlfn.IFS(E5884&lt;30,"18-29",E5884&lt;45,"30-44",TRUE,"45+")</f>
        <v>45+</v>
      </c>
      <c r="T5881" t="str" cm="1">
        <f t="array" ref="T5881">_xlfn.IFS(F5881&lt;=2,"0-2 Years",F5881&lt;=5,"3-5 Years",F5881&lt;=8,"6-8 Years",TRUE,"9-10 Years")</f>
        <v>6-8 Years</v>
      </c>
      <c r="U5881" t="str" cm="1">
        <f t="array" ref="U5881">_xlfn.IFS(P5881&gt;60,"High Risk",P5881&gt;30,"Medium Risk",TRUE,"Low Risk")</f>
        <v>High Risk</v>
      </c>
      <c r="V5881">
        <f t="shared" si="91"/>
        <v>0</v>
      </c>
    </row>
    <row r="5882" spans="1:22" hidden="1" x14ac:dyDescent="0.2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 s="2">
        <v>88963.31</v>
      </c>
      <c r="H5882">
        <v>2</v>
      </c>
      <c r="I5882">
        <v>1</v>
      </c>
      <c r="J5882">
        <v>1</v>
      </c>
      <c r="K5882" s="1">
        <v>189839.93</v>
      </c>
      <c r="L5882">
        <v>0</v>
      </c>
      <c r="M5882">
        <v>1</v>
      </c>
      <c r="N5882">
        <v>3938</v>
      </c>
      <c r="O5882">
        <v>9</v>
      </c>
      <c r="P5882">
        <v>95</v>
      </c>
      <c r="Q5882">
        <v>1</v>
      </c>
      <c r="R5882">
        <v>3938</v>
      </c>
      <c r="S5882" t="str" cm="1">
        <f t="array" ref="S5882">_xlfn.IFS(E5885&lt;30,"18-29",E5885&lt;45,"30-44",TRUE,"45+")</f>
        <v>30-44</v>
      </c>
      <c r="T5882" t="str" cm="1">
        <f t="array" ref="T5882">_xlfn.IFS(F5882&lt;=2,"0-2 Years",F5882&lt;=5,"3-5 Years",F5882&lt;=8,"6-8 Years",TRUE,"9-10 Years")</f>
        <v>0-2 Years</v>
      </c>
      <c r="U5882" t="str" cm="1">
        <f t="array" ref="U5882">_xlfn.IFS(P5882&gt;60,"High Risk",P5882&gt;30,"Medium Risk",TRUE,"Low Risk")</f>
        <v>High Risk</v>
      </c>
      <c r="V5882">
        <f t="shared" si="91"/>
        <v>1</v>
      </c>
    </row>
    <row r="5883" spans="1:22" hidden="1" x14ac:dyDescent="0.2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 s="2">
        <v>144880.34</v>
      </c>
      <c r="H5883">
        <v>2</v>
      </c>
      <c r="I5883">
        <v>0</v>
      </c>
      <c r="J5883">
        <v>1</v>
      </c>
      <c r="K5883" s="1">
        <v>175643.44</v>
      </c>
      <c r="L5883">
        <v>0</v>
      </c>
      <c r="M5883">
        <v>5</v>
      </c>
      <c r="N5883">
        <v>1025</v>
      </c>
      <c r="O5883">
        <v>4</v>
      </c>
      <c r="P5883">
        <v>154</v>
      </c>
      <c r="Q5883">
        <v>0.8</v>
      </c>
      <c r="R5883">
        <v>5125</v>
      </c>
      <c r="S5883" t="str" cm="1">
        <f t="array" ref="S5883">_xlfn.IFS(E5886&lt;30,"18-29",E5886&lt;45,"30-44",TRUE,"45+")</f>
        <v>30-44</v>
      </c>
      <c r="T5883" t="str" cm="1">
        <f t="array" ref="T5883">_xlfn.IFS(F5883&lt;=2,"0-2 Years",F5883&lt;=5,"3-5 Years",F5883&lt;=8,"6-8 Years",TRUE,"9-10 Years")</f>
        <v>0-2 Years</v>
      </c>
      <c r="U5883" t="str" cm="1">
        <f t="array" ref="U5883">_xlfn.IFS(P5883&gt;60,"High Risk",P5883&gt;30,"Medium Risk",TRUE,"Low Risk")</f>
        <v>High Risk</v>
      </c>
      <c r="V5883">
        <f t="shared" si="91"/>
        <v>1</v>
      </c>
    </row>
    <row r="5884" spans="1:22" hidden="1" x14ac:dyDescent="0.2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 s="2">
        <v>136576.01999999999</v>
      </c>
      <c r="H5884">
        <v>1</v>
      </c>
      <c r="I5884">
        <v>0</v>
      </c>
      <c r="J5884">
        <v>1</v>
      </c>
      <c r="K5884" s="1">
        <v>3268.17</v>
      </c>
      <c r="L5884">
        <v>1</v>
      </c>
      <c r="M5884">
        <v>12</v>
      </c>
      <c r="N5884">
        <v>3071</v>
      </c>
      <c r="O5884">
        <v>6</v>
      </c>
      <c r="P5884">
        <v>108</v>
      </c>
      <c r="Q5884">
        <v>0.5</v>
      </c>
      <c r="R5884">
        <v>36852</v>
      </c>
      <c r="S5884" t="str" cm="1">
        <f t="array" ref="S5884">_xlfn.IFS(E5887&lt;30,"18-29",E5887&lt;45,"30-44",TRUE,"45+")</f>
        <v>18-29</v>
      </c>
      <c r="T5884" t="str" cm="1">
        <f t="array" ref="T5884">_xlfn.IFS(F5884&lt;=2,"0-2 Years",F5884&lt;=5,"3-5 Years",F5884&lt;=8,"6-8 Years",TRUE,"9-10 Years")</f>
        <v>9-10 Years</v>
      </c>
      <c r="U5884" t="str" cm="1">
        <f t="array" ref="U5884">_xlfn.IFS(P5884&gt;60,"High Risk",P5884&gt;30,"Medium Risk",TRUE,"Low Risk")</f>
        <v>High Risk</v>
      </c>
      <c r="V5884">
        <f t="shared" si="91"/>
        <v>3</v>
      </c>
    </row>
    <row r="5885" spans="1:22" hidden="1" x14ac:dyDescent="0.2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 s="2">
        <v>63093.01</v>
      </c>
      <c r="H5885">
        <v>1</v>
      </c>
      <c r="I5885">
        <v>1</v>
      </c>
      <c r="J5885">
        <v>1</v>
      </c>
      <c r="K5885" s="1">
        <v>47089.72</v>
      </c>
      <c r="L5885">
        <v>0</v>
      </c>
      <c r="M5885">
        <v>5</v>
      </c>
      <c r="N5885">
        <v>1567</v>
      </c>
      <c r="O5885">
        <v>7</v>
      </c>
      <c r="P5885">
        <v>71</v>
      </c>
      <c r="Q5885">
        <v>1</v>
      </c>
      <c r="R5885">
        <v>7835</v>
      </c>
      <c r="S5885" t="str" cm="1">
        <f t="array" ref="S5885">_xlfn.IFS(E5888&lt;30,"18-29",E5888&lt;45,"30-44",TRUE,"45+")</f>
        <v>30-44</v>
      </c>
      <c r="T5885" t="str" cm="1">
        <f t="array" ref="T5885">_xlfn.IFS(F5885&lt;=2,"0-2 Years",F5885&lt;=5,"3-5 Years",F5885&lt;=8,"6-8 Years",TRUE,"9-10 Years")</f>
        <v>0-2 Years</v>
      </c>
      <c r="U5885" t="str" cm="1">
        <f t="array" ref="U5885">_xlfn.IFS(P5885&gt;60,"High Risk",P5885&gt;30,"Medium Risk",TRUE,"Low Risk")</f>
        <v>High Risk</v>
      </c>
      <c r="V5885">
        <f t="shared" si="91"/>
        <v>3</v>
      </c>
    </row>
    <row r="5886" spans="1:22" hidden="1" x14ac:dyDescent="0.2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 s="2">
        <v>132271.12</v>
      </c>
      <c r="H5886">
        <v>2</v>
      </c>
      <c r="I5886">
        <v>1</v>
      </c>
      <c r="J5886">
        <v>1</v>
      </c>
      <c r="K5886" s="1">
        <v>46562.02</v>
      </c>
      <c r="L5886">
        <v>0</v>
      </c>
      <c r="M5886">
        <v>27</v>
      </c>
      <c r="N5886">
        <v>2980</v>
      </c>
      <c r="O5886">
        <v>4</v>
      </c>
      <c r="P5886">
        <v>49</v>
      </c>
      <c r="Q5886">
        <v>0.14814814814814814</v>
      </c>
      <c r="R5886">
        <v>80460</v>
      </c>
      <c r="S5886" t="str" cm="1">
        <f t="array" ref="S5886">_xlfn.IFS(E5889&lt;30,"18-29",E5889&lt;45,"30-44",TRUE,"45+")</f>
        <v>30-44</v>
      </c>
      <c r="T5886" t="str" cm="1">
        <f t="array" ref="T5886">_xlfn.IFS(F5886&lt;=2,"0-2 Years",F5886&lt;=5,"3-5 Years",F5886&lt;=8,"6-8 Years",TRUE,"9-10 Years")</f>
        <v>9-10 Years</v>
      </c>
      <c r="U5886" t="str" cm="1">
        <f t="array" ref="U5886">_xlfn.IFS(P5886&gt;60,"High Risk",P5886&gt;30,"Medium Risk",TRUE,"Low Risk")</f>
        <v>Medium Risk</v>
      </c>
      <c r="V5886">
        <f t="shared" si="91"/>
        <v>0</v>
      </c>
    </row>
    <row r="5887" spans="1:22" hidden="1" x14ac:dyDescent="0.2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 s="2">
        <v>88814.399999999994</v>
      </c>
      <c r="H5887">
        <v>2</v>
      </c>
      <c r="I5887">
        <v>1</v>
      </c>
      <c r="J5887">
        <v>1</v>
      </c>
      <c r="K5887" s="1">
        <v>62487.97</v>
      </c>
      <c r="L5887">
        <v>0</v>
      </c>
      <c r="M5887">
        <v>1</v>
      </c>
      <c r="N5887">
        <v>2849</v>
      </c>
      <c r="O5887">
        <v>2</v>
      </c>
      <c r="P5887">
        <v>49</v>
      </c>
      <c r="Q5887">
        <v>1</v>
      </c>
      <c r="R5887">
        <v>2849</v>
      </c>
      <c r="S5887" t="str" cm="1">
        <f t="array" ref="S5887">_xlfn.IFS(E5890&lt;30,"18-29",E5890&lt;45,"30-44",TRUE,"45+")</f>
        <v>45+</v>
      </c>
      <c r="T5887" t="str" cm="1">
        <f t="array" ref="T5887">_xlfn.IFS(F5887&lt;=2,"0-2 Years",F5887&lt;=5,"3-5 Years",F5887&lt;=8,"6-8 Years",TRUE,"9-10 Years")</f>
        <v>3-5 Years</v>
      </c>
      <c r="U5887" t="str" cm="1">
        <f t="array" ref="U5887">_xlfn.IFS(P5887&gt;60,"High Risk",P5887&gt;30,"Medium Risk",TRUE,"Low Risk")</f>
        <v>Medium Risk</v>
      </c>
      <c r="V5887">
        <f t="shared" si="91"/>
        <v>0</v>
      </c>
    </row>
    <row r="5888" spans="1:22" hidden="1" x14ac:dyDescent="0.2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 s="2">
        <v>90594.55</v>
      </c>
      <c r="H5888">
        <v>1</v>
      </c>
      <c r="I5888">
        <v>0</v>
      </c>
      <c r="J5888">
        <v>1</v>
      </c>
      <c r="K5888" s="1">
        <v>181598.25</v>
      </c>
      <c r="L5888">
        <v>0</v>
      </c>
      <c r="M5888">
        <v>2</v>
      </c>
      <c r="N5888">
        <v>1367</v>
      </c>
      <c r="O5888">
        <v>1</v>
      </c>
      <c r="P5888">
        <v>128</v>
      </c>
      <c r="Q5888">
        <v>0.5</v>
      </c>
      <c r="R5888">
        <v>2734</v>
      </c>
      <c r="S5888" t="str" cm="1">
        <f t="array" ref="S5888">_xlfn.IFS(E5891&lt;30,"18-29",E5891&lt;45,"30-44",TRUE,"45+")</f>
        <v>30-44</v>
      </c>
      <c r="T5888" t="str" cm="1">
        <f t="array" ref="T5888">_xlfn.IFS(F5888&lt;=2,"0-2 Years",F5888&lt;=5,"3-5 Years",F5888&lt;=8,"6-8 Years",TRUE,"9-10 Years")</f>
        <v>3-5 Years</v>
      </c>
      <c r="U5888" t="str" cm="1">
        <f t="array" ref="U5888">_xlfn.IFS(P5888&gt;60,"High Risk",P5888&gt;30,"Medium Risk",TRUE,"Low Risk")</f>
        <v>High Risk</v>
      </c>
      <c r="V5888">
        <f t="shared" si="91"/>
        <v>2</v>
      </c>
    </row>
    <row r="5889" spans="1:22" x14ac:dyDescent="0.2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 s="2">
        <v>141816.25</v>
      </c>
      <c r="H5889">
        <v>1</v>
      </c>
      <c r="I5889">
        <v>1</v>
      </c>
      <c r="J5889">
        <v>0</v>
      </c>
      <c r="K5889" s="1">
        <v>64815.05</v>
      </c>
      <c r="L5889">
        <v>1</v>
      </c>
      <c r="M5889">
        <v>9</v>
      </c>
      <c r="N5889">
        <v>4373</v>
      </c>
      <c r="O5889">
        <v>2</v>
      </c>
      <c r="P5889">
        <v>34</v>
      </c>
      <c r="Q5889">
        <v>0.22222222222222221</v>
      </c>
      <c r="R5889">
        <v>39357</v>
      </c>
      <c r="S5889" t="str" cm="1">
        <f t="array" ref="S5889">_xlfn.IFS(E5892&lt;30,"18-29",E5892&lt;45,"30-44",TRUE,"45+")</f>
        <v>30-44</v>
      </c>
      <c r="T5889" t="str" cm="1">
        <f t="array" ref="T5889">_xlfn.IFS(F5889&lt;=2,"0-2 Years",F5889&lt;=5,"3-5 Years",F5889&lt;=8,"6-8 Years",TRUE,"9-10 Years")</f>
        <v>0-2 Years</v>
      </c>
      <c r="U5889" t="str" cm="1">
        <f t="array" ref="U5889">_xlfn.IFS(P5889&gt;60,"High Risk",P5889&gt;30,"Medium Risk",TRUE,"Low Risk")</f>
        <v>Medium Risk</v>
      </c>
      <c r="V5889">
        <f t="shared" si="91"/>
        <v>6</v>
      </c>
    </row>
    <row r="5890" spans="1:22" hidden="1" x14ac:dyDescent="0.2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 s="2">
        <v>138547.97</v>
      </c>
      <c r="H5890">
        <v>1</v>
      </c>
      <c r="I5890">
        <v>1</v>
      </c>
      <c r="J5890">
        <v>1</v>
      </c>
      <c r="K5890" s="1">
        <v>70196.23</v>
      </c>
      <c r="L5890">
        <v>1</v>
      </c>
      <c r="M5890">
        <v>13</v>
      </c>
      <c r="N5890">
        <v>219</v>
      </c>
      <c r="O5890">
        <v>7</v>
      </c>
      <c r="P5890">
        <v>54</v>
      </c>
      <c r="Q5890">
        <v>0.53846153846153844</v>
      </c>
      <c r="R5890">
        <v>2847</v>
      </c>
      <c r="S5890" t="str" cm="1">
        <f t="array" ref="S5890">_xlfn.IFS(E5893&lt;30,"18-29",E5893&lt;45,"30-44",TRUE,"45+")</f>
        <v>30-44</v>
      </c>
      <c r="T5890" t="str" cm="1">
        <f t="array" ref="T5890">_xlfn.IFS(F5890&lt;=2,"0-2 Years",F5890&lt;=5,"3-5 Years",F5890&lt;=8,"6-8 Years",TRUE,"9-10 Years")</f>
        <v>3-5 Years</v>
      </c>
      <c r="U5890" t="str" cm="1">
        <f t="array" ref="U5890">_xlfn.IFS(P5890&gt;60,"High Risk",P5890&gt;30,"Medium Risk",TRUE,"Low Risk")</f>
        <v>Medium Risk</v>
      </c>
      <c r="V5890">
        <f t="shared" si="91"/>
        <v>3</v>
      </c>
    </row>
    <row r="5891" spans="1:22" hidden="1" x14ac:dyDescent="0.2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 s="2">
        <v>52192.08</v>
      </c>
      <c r="H5891">
        <v>2</v>
      </c>
      <c r="I5891">
        <v>0</v>
      </c>
      <c r="J5891">
        <v>1</v>
      </c>
      <c r="K5891" s="1">
        <v>160383.47</v>
      </c>
      <c r="L5891">
        <v>0</v>
      </c>
      <c r="M5891">
        <v>6</v>
      </c>
      <c r="N5891">
        <v>4869</v>
      </c>
      <c r="O5891">
        <v>5</v>
      </c>
      <c r="P5891">
        <v>146</v>
      </c>
      <c r="Q5891">
        <v>0.83333333333333337</v>
      </c>
      <c r="R5891">
        <v>29214</v>
      </c>
      <c r="S5891" t="str" cm="1">
        <f t="array" ref="S5891">_xlfn.IFS(E5894&lt;30,"18-29",E5894&lt;45,"30-44",TRUE,"45+")</f>
        <v>30-44</v>
      </c>
      <c r="T5891" t="str" cm="1">
        <f t="array" ref="T5891">_xlfn.IFS(F5891&lt;=2,"0-2 Years",F5891&lt;=5,"3-5 Years",F5891&lt;=8,"6-8 Years",TRUE,"9-10 Years")</f>
        <v>0-2 Years</v>
      </c>
      <c r="U5891" t="str" cm="1">
        <f t="array" ref="U5891">_xlfn.IFS(P5891&gt;60,"High Risk",P5891&gt;30,"Medium Risk",TRUE,"Low Risk")</f>
        <v>High Risk</v>
      </c>
      <c r="V5891">
        <f t="shared" ref="V5891:V5954" si="92">IF(J5891=0,3,0)+IF(G5891=0,3,0)+IF(H5891=1,2,0)+IF(E5891&gt;45,1,0)+IF(F5891&lt;3,1,0)</f>
        <v>1</v>
      </c>
    </row>
    <row r="5892" spans="1:22" hidden="1" x14ac:dyDescent="0.2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 s="2">
        <v>124976.19</v>
      </c>
      <c r="H5892">
        <v>1</v>
      </c>
      <c r="I5892">
        <v>1</v>
      </c>
      <c r="J5892">
        <v>0</v>
      </c>
      <c r="K5892" s="1">
        <v>35848.120000000003</v>
      </c>
      <c r="L5892">
        <v>0</v>
      </c>
      <c r="M5892">
        <v>12</v>
      </c>
      <c r="N5892">
        <v>657</v>
      </c>
      <c r="O5892">
        <v>9</v>
      </c>
      <c r="P5892">
        <v>144</v>
      </c>
      <c r="Q5892">
        <v>0.75</v>
      </c>
      <c r="R5892">
        <v>7884</v>
      </c>
      <c r="S5892" t="str" cm="1">
        <f t="array" ref="S5892">_xlfn.IFS(E5895&lt;30,"18-29",E5895&lt;45,"30-44",TRUE,"45+")</f>
        <v>45+</v>
      </c>
      <c r="T5892" t="str" cm="1">
        <f t="array" ref="T5892">_xlfn.IFS(F5892&lt;=2,"0-2 Years",F5892&lt;=5,"3-5 Years",F5892&lt;=8,"6-8 Years",TRUE,"9-10 Years")</f>
        <v>3-5 Years</v>
      </c>
      <c r="U5892" t="str" cm="1">
        <f t="array" ref="U5892">_xlfn.IFS(P5892&gt;60,"High Risk",P5892&gt;30,"Medium Risk",TRUE,"Low Risk")</f>
        <v>High Risk</v>
      </c>
      <c r="V5892">
        <f t="shared" si="92"/>
        <v>5</v>
      </c>
    </row>
    <row r="5893" spans="1:22" x14ac:dyDescent="0.2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 s="2">
        <v>0</v>
      </c>
      <c r="H5893">
        <v>2</v>
      </c>
      <c r="I5893">
        <v>1</v>
      </c>
      <c r="J5893">
        <v>0</v>
      </c>
      <c r="K5893" s="1">
        <v>87278.48</v>
      </c>
      <c r="L5893">
        <v>0</v>
      </c>
      <c r="M5893">
        <v>1</v>
      </c>
      <c r="N5893">
        <v>837</v>
      </c>
      <c r="O5893">
        <v>3</v>
      </c>
      <c r="P5893">
        <v>152</v>
      </c>
      <c r="Q5893">
        <v>1</v>
      </c>
      <c r="R5893">
        <v>837</v>
      </c>
      <c r="S5893" t="str" cm="1">
        <f t="array" ref="S5893">_xlfn.IFS(E5896&lt;30,"18-29",E5896&lt;45,"30-44",TRUE,"45+")</f>
        <v>30-44</v>
      </c>
      <c r="T5893" t="str" cm="1">
        <f t="array" ref="T5893">_xlfn.IFS(F5893&lt;=2,"0-2 Years",F5893&lt;=5,"3-5 Years",F5893&lt;=8,"6-8 Years",TRUE,"9-10 Years")</f>
        <v>0-2 Years</v>
      </c>
      <c r="U5893" t="str" cm="1">
        <f t="array" ref="U5893">_xlfn.IFS(P5893&gt;60,"High Risk",P5893&gt;30,"Medium Risk",TRUE,"Low Risk")</f>
        <v>High Risk</v>
      </c>
      <c r="V5893">
        <f t="shared" si="92"/>
        <v>7</v>
      </c>
    </row>
    <row r="5894" spans="1:22" hidden="1" x14ac:dyDescent="0.2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 s="2">
        <v>104356.38</v>
      </c>
      <c r="H5894">
        <v>1</v>
      </c>
      <c r="I5894">
        <v>1</v>
      </c>
      <c r="J5894">
        <v>0</v>
      </c>
      <c r="K5894" s="1">
        <v>94498.82</v>
      </c>
      <c r="L5894">
        <v>0</v>
      </c>
      <c r="M5894">
        <v>23</v>
      </c>
      <c r="N5894">
        <v>4341</v>
      </c>
      <c r="O5894">
        <v>5</v>
      </c>
      <c r="P5894">
        <v>58</v>
      </c>
      <c r="Q5894">
        <v>0.21739130434782608</v>
      </c>
      <c r="R5894">
        <v>99843</v>
      </c>
      <c r="S5894" t="str" cm="1">
        <f t="array" ref="S5894">_xlfn.IFS(E5897&lt;30,"18-29",E5897&lt;45,"30-44",TRUE,"45+")</f>
        <v>30-44</v>
      </c>
      <c r="T5894" t="str" cm="1">
        <f t="array" ref="T5894">_xlfn.IFS(F5894&lt;=2,"0-2 Years",F5894&lt;=5,"3-5 Years",F5894&lt;=8,"6-8 Years",TRUE,"9-10 Years")</f>
        <v>3-5 Years</v>
      </c>
      <c r="U5894" t="str" cm="1">
        <f t="array" ref="U5894">_xlfn.IFS(P5894&gt;60,"High Risk",P5894&gt;30,"Medium Risk",TRUE,"Low Risk")</f>
        <v>Medium Risk</v>
      </c>
      <c r="V5894">
        <f t="shared" si="92"/>
        <v>5</v>
      </c>
    </row>
    <row r="5895" spans="1:22" hidden="1" x14ac:dyDescent="0.2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 s="2">
        <v>150315.92000000001</v>
      </c>
      <c r="H5895">
        <v>1</v>
      </c>
      <c r="I5895">
        <v>0</v>
      </c>
      <c r="J5895">
        <v>1</v>
      </c>
      <c r="K5895" s="1">
        <v>133486.35999999999</v>
      </c>
      <c r="L5895">
        <v>0</v>
      </c>
      <c r="M5895">
        <v>9</v>
      </c>
      <c r="N5895">
        <v>502</v>
      </c>
      <c r="O5895">
        <v>6</v>
      </c>
      <c r="P5895">
        <v>141</v>
      </c>
      <c r="Q5895">
        <v>0.66666666666666663</v>
      </c>
      <c r="R5895">
        <v>4518</v>
      </c>
      <c r="S5895" t="str" cm="1">
        <f t="array" ref="S5895">_xlfn.IFS(E5898&lt;30,"18-29",E5898&lt;45,"30-44",TRUE,"45+")</f>
        <v>30-44</v>
      </c>
      <c r="T5895" t="str" cm="1">
        <f t="array" ref="T5895">_xlfn.IFS(F5895&lt;=2,"0-2 Years",F5895&lt;=5,"3-5 Years",F5895&lt;=8,"6-8 Years",TRUE,"9-10 Years")</f>
        <v>9-10 Years</v>
      </c>
      <c r="U5895" t="str" cm="1">
        <f t="array" ref="U5895">_xlfn.IFS(P5895&gt;60,"High Risk",P5895&gt;30,"Medium Risk",TRUE,"Low Risk")</f>
        <v>High Risk</v>
      </c>
      <c r="V5895">
        <f t="shared" si="92"/>
        <v>3</v>
      </c>
    </row>
    <row r="5896" spans="1:22" hidden="1" x14ac:dyDescent="0.2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 s="2">
        <v>129299.28</v>
      </c>
      <c r="H5896">
        <v>2</v>
      </c>
      <c r="I5896">
        <v>1</v>
      </c>
      <c r="J5896">
        <v>0</v>
      </c>
      <c r="K5896" s="1">
        <v>73107.600000000006</v>
      </c>
      <c r="L5896">
        <v>0</v>
      </c>
      <c r="M5896">
        <v>13</v>
      </c>
      <c r="N5896">
        <v>2237</v>
      </c>
      <c r="O5896">
        <v>9</v>
      </c>
      <c r="P5896">
        <v>43</v>
      </c>
      <c r="Q5896">
        <v>0.69230769230769229</v>
      </c>
      <c r="R5896">
        <v>29081</v>
      </c>
      <c r="S5896" t="str" cm="1">
        <f t="array" ref="S5896">_xlfn.IFS(E5899&lt;30,"18-29",E5899&lt;45,"30-44",TRUE,"45+")</f>
        <v>18-29</v>
      </c>
      <c r="T5896" t="str" cm="1">
        <f t="array" ref="T5896">_xlfn.IFS(F5896&lt;=2,"0-2 Years",F5896&lt;=5,"3-5 Years",F5896&lt;=8,"6-8 Years",TRUE,"9-10 Years")</f>
        <v>0-2 Years</v>
      </c>
      <c r="U5896" t="str" cm="1">
        <f t="array" ref="U5896">_xlfn.IFS(P5896&gt;60,"High Risk",P5896&gt;30,"Medium Risk",TRUE,"Low Risk")</f>
        <v>Medium Risk</v>
      </c>
      <c r="V5896">
        <f t="shared" si="92"/>
        <v>4</v>
      </c>
    </row>
    <row r="5897" spans="1:22" hidden="1" x14ac:dyDescent="0.2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 s="2">
        <v>140950.92000000001</v>
      </c>
      <c r="H5897">
        <v>2</v>
      </c>
      <c r="I5897">
        <v>1</v>
      </c>
      <c r="J5897">
        <v>0</v>
      </c>
      <c r="K5897" s="1">
        <v>195333.98</v>
      </c>
      <c r="L5897">
        <v>0</v>
      </c>
      <c r="M5897">
        <v>20</v>
      </c>
      <c r="N5897">
        <v>4272</v>
      </c>
      <c r="O5897">
        <v>7</v>
      </c>
      <c r="P5897">
        <v>144</v>
      </c>
      <c r="Q5897">
        <v>0.35</v>
      </c>
      <c r="R5897">
        <v>85440</v>
      </c>
      <c r="S5897" t="str" cm="1">
        <f t="array" ref="S5897">_xlfn.IFS(E5900&lt;30,"18-29",E5900&lt;45,"30-44",TRUE,"45+")</f>
        <v>30-44</v>
      </c>
      <c r="T5897" t="str" cm="1">
        <f t="array" ref="T5897">_xlfn.IFS(F5897&lt;=2,"0-2 Years",F5897&lt;=5,"3-5 Years",F5897&lt;=8,"6-8 Years",TRUE,"9-10 Years")</f>
        <v>6-8 Years</v>
      </c>
      <c r="U5897" t="str" cm="1">
        <f t="array" ref="U5897">_xlfn.IFS(P5897&gt;60,"High Risk",P5897&gt;30,"Medium Risk",TRUE,"Low Risk")</f>
        <v>High Risk</v>
      </c>
      <c r="V5897">
        <f t="shared" si="92"/>
        <v>3</v>
      </c>
    </row>
    <row r="5898" spans="1:22" x14ac:dyDescent="0.2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 s="2">
        <v>128065.12</v>
      </c>
      <c r="H5898">
        <v>1</v>
      </c>
      <c r="I5898">
        <v>1</v>
      </c>
      <c r="J5898">
        <v>0</v>
      </c>
      <c r="K5898" s="1">
        <v>121525.48</v>
      </c>
      <c r="L5898">
        <v>0</v>
      </c>
      <c r="M5898">
        <v>9</v>
      </c>
      <c r="N5898">
        <v>2658</v>
      </c>
      <c r="O5898">
        <v>0</v>
      </c>
      <c r="P5898">
        <v>38</v>
      </c>
      <c r="Q5898">
        <v>0</v>
      </c>
      <c r="R5898">
        <v>23922</v>
      </c>
      <c r="S5898" t="str" cm="1">
        <f t="array" ref="S5898">_xlfn.IFS(E5901&lt;30,"18-29",E5901&lt;45,"30-44",TRUE,"45+")</f>
        <v>18-29</v>
      </c>
      <c r="T5898" t="str" cm="1">
        <f t="array" ref="T5898">_xlfn.IFS(F5898&lt;=2,"0-2 Years",F5898&lt;=5,"3-5 Years",F5898&lt;=8,"6-8 Years",TRUE,"9-10 Years")</f>
        <v>0-2 Years</v>
      </c>
      <c r="U5898" t="str" cm="1">
        <f t="array" ref="U5898">_xlfn.IFS(P5898&gt;60,"High Risk",P5898&gt;30,"Medium Risk",TRUE,"Low Risk")</f>
        <v>Medium Risk</v>
      </c>
      <c r="V5898">
        <f t="shared" si="92"/>
        <v>6</v>
      </c>
    </row>
    <row r="5899" spans="1:22" x14ac:dyDescent="0.2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 s="2">
        <v>107433.48</v>
      </c>
      <c r="H5899">
        <v>1</v>
      </c>
      <c r="I5899">
        <v>1</v>
      </c>
      <c r="J5899">
        <v>0</v>
      </c>
      <c r="K5899" s="1">
        <v>173843.21</v>
      </c>
      <c r="L5899">
        <v>0</v>
      </c>
      <c r="M5899">
        <v>1</v>
      </c>
      <c r="N5899">
        <v>2280</v>
      </c>
      <c r="O5899">
        <v>9</v>
      </c>
      <c r="P5899">
        <v>143</v>
      </c>
      <c r="Q5899">
        <v>1</v>
      </c>
      <c r="R5899">
        <v>2280</v>
      </c>
      <c r="S5899" t="str" cm="1">
        <f t="array" ref="S5899">_xlfn.IFS(E5902&lt;30,"18-29",E5902&lt;45,"30-44",TRUE,"45+")</f>
        <v>18-29</v>
      </c>
      <c r="T5899" t="str" cm="1">
        <f t="array" ref="T5899">_xlfn.IFS(F5899&lt;=2,"0-2 Years",F5899&lt;=5,"3-5 Years",F5899&lt;=8,"6-8 Years",TRUE,"9-10 Years")</f>
        <v>0-2 Years</v>
      </c>
      <c r="U5899" t="str" cm="1">
        <f t="array" ref="U5899">_xlfn.IFS(P5899&gt;60,"High Risk",P5899&gt;30,"Medium Risk",TRUE,"Low Risk")</f>
        <v>High Risk</v>
      </c>
      <c r="V5899">
        <f t="shared" si="92"/>
        <v>6</v>
      </c>
    </row>
    <row r="5900" spans="1:22" x14ac:dyDescent="0.2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 s="2">
        <v>117468.67</v>
      </c>
      <c r="H5900">
        <v>1</v>
      </c>
      <c r="I5900">
        <v>1</v>
      </c>
      <c r="J5900">
        <v>0</v>
      </c>
      <c r="K5900" s="1">
        <v>185227.42</v>
      </c>
      <c r="L5900">
        <v>0</v>
      </c>
      <c r="M5900">
        <v>11</v>
      </c>
      <c r="N5900">
        <v>1259</v>
      </c>
      <c r="O5900">
        <v>4</v>
      </c>
      <c r="P5900">
        <v>131</v>
      </c>
      <c r="Q5900">
        <v>0.36363636363636365</v>
      </c>
      <c r="R5900">
        <v>13849</v>
      </c>
      <c r="S5900" t="str" cm="1">
        <f t="array" ref="S5900">_xlfn.IFS(E5903&lt;30,"18-29",E5903&lt;45,"30-44",TRUE,"45+")</f>
        <v>30-44</v>
      </c>
      <c r="T5900" t="str" cm="1">
        <f t="array" ref="T5900">_xlfn.IFS(F5900&lt;=2,"0-2 Years",F5900&lt;=5,"3-5 Years",F5900&lt;=8,"6-8 Years",TRUE,"9-10 Years")</f>
        <v>0-2 Years</v>
      </c>
      <c r="U5900" t="str" cm="1">
        <f t="array" ref="U5900">_xlfn.IFS(P5900&gt;60,"High Risk",P5900&gt;30,"Medium Risk",TRUE,"Low Risk")</f>
        <v>High Risk</v>
      </c>
      <c r="V5900">
        <f t="shared" si="92"/>
        <v>6</v>
      </c>
    </row>
    <row r="5901" spans="1:22" x14ac:dyDescent="0.2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 s="2">
        <v>0</v>
      </c>
      <c r="H5901">
        <v>2</v>
      </c>
      <c r="I5901">
        <v>0</v>
      </c>
      <c r="J5901">
        <v>0</v>
      </c>
      <c r="K5901" s="1">
        <v>125244.18</v>
      </c>
      <c r="L5901">
        <v>0</v>
      </c>
      <c r="M5901">
        <v>28</v>
      </c>
      <c r="N5901">
        <v>2622</v>
      </c>
      <c r="O5901">
        <v>3</v>
      </c>
      <c r="P5901">
        <v>37</v>
      </c>
      <c r="Q5901">
        <v>0.10714285714285714</v>
      </c>
      <c r="R5901">
        <v>73416</v>
      </c>
      <c r="S5901" t="str" cm="1">
        <f t="array" ref="S5901">_xlfn.IFS(E5904&lt;30,"18-29",E5904&lt;45,"30-44",TRUE,"45+")</f>
        <v>30-44</v>
      </c>
      <c r="T5901" t="str" cm="1">
        <f t="array" ref="T5901">_xlfn.IFS(F5901&lt;=2,"0-2 Years",F5901&lt;=5,"3-5 Years",F5901&lt;=8,"6-8 Years",TRUE,"9-10 Years")</f>
        <v>0-2 Years</v>
      </c>
      <c r="U5901" t="str" cm="1">
        <f t="array" ref="U5901">_xlfn.IFS(P5901&gt;60,"High Risk",P5901&gt;30,"Medium Risk",TRUE,"Low Risk")</f>
        <v>Medium Risk</v>
      </c>
      <c r="V5901">
        <f t="shared" si="92"/>
        <v>7</v>
      </c>
    </row>
    <row r="5902" spans="1:22" x14ac:dyDescent="0.2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 s="2">
        <v>0</v>
      </c>
      <c r="H5902">
        <v>3</v>
      </c>
      <c r="I5902">
        <v>1</v>
      </c>
      <c r="J5902">
        <v>0</v>
      </c>
      <c r="K5902" s="1">
        <v>163113.41</v>
      </c>
      <c r="L5902">
        <v>0</v>
      </c>
      <c r="M5902">
        <v>7</v>
      </c>
      <c r="N5902">
        <v>2549</v>
      </c>
      <c r="O5902">
        <v>0</v>
      </c>
      <c r="P5902">
        <v>116</v>
      </c>
      <c r="Q5902">
        <v>0</v>
      </c>
      <c r="R5902">
        <v>17843</v>
      </c>
      <c r="S5902" t="str" cm="1">
        <f t="array" ref="S5902">_xlfn.IFS(E5905&lt;30,"18-29",E5905&lt;45,"30-44",TRUE,"45+")</f>
        <v>18-29</v>
      </c>
      <c r="T5902" t="str" cm="1">
        <f t="array" ref="T5902">_xlfn.IFS(F5902&lt;=2,"0-2 Years",F5902&lt;=5,"3-5 Years",F5902&lt;=8,"6-8 Years",TRUE,"9-10 Years")</f>
        <v>3-5 Years</v>
      </c>
      <c r="U5902" t="str" cm="1">
        <f t="array" ref="U5902">_xlfn.IFS(P5902&gt;60,"High Risk",P5902&gt;30,"Medium Risk",TRUE,"Low Risk")</f>
        <v>High Risk</v>
      </c>
      <c r="V5902">
        <f t="shared" si="92"/>
        <v>6</v>
      </c>
    </row>
    <row r="5903" spans="1:22" x14ac:dyDescent="0.2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 s="2">
        <v>0</v>
      </c>
      <c r="H5903">
        <v>1</v>
      </c>
      <c r="I5903">
        <v>0</v>
      </c>
      <c r="J5903">
        <v>0</v>
      </c>
      <c r="K5903" s="1">
        <v>123006.91</v>
      </c>
      <c r="L5903">
        <v>0</v>
      </c>
      <c r="M5903">
        <v>22</v>
      </c>
      <c r="N5903">
        <v>2046</v>
      </c>
      <c r="O5903">
        <v>3</v>
      </c>
      <c r="P5903">
        <v>77</v>
      </c>
      <c r="Q5903">
        <v>0.13636363636363635</v>
      </c>
      <c r="R5903">
        <v>45012</v>
      </c>
      <c r="S5903" t="str" cm="1">
        <f t="array" ref="S5903">_xlfn.IFS(E5906&lt;30,"18-29",E5906&lt;45,"30-44",TRUE,"45+")</f>
        <v>45+</v>
      </c>
      <c r="T5903" t="str" cm="1">
        <f t="array" ref="T5903">_xlfn.IFS(F5903&lt;=2,"0-2 Years",F5903&lt;=5,"3-5 Years",F5903&lt;=8,"6-8 Years",TRUE,"9-10 Years")</f>
        <v>0-2 Years</v>
      </c>
      <c r="U5903" t="str" cm="1">
        <f t="array" ref="U5903">_xlfn.IFS(P5903&gt;60,"High Risk",P5903&gt;30,"Medium Risk",TRUE,"Low Risk")</f>
        <v>High Risk</v>
      </c>
      <c r="V5903">
        <f t="shared" si="92"/>
        <v>9</v>
      </c>
    </row>
    <row r="5904" spans="1:22" x14ac:dyDescent="0.2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 s="2">
        <v>0</v>
      </c>
      <c r="H5904">
        <v>2</v>
      </c>
      <c r="I5904">
        <v>1</v>
      </c>
      <c r="J5904">
        <v>0</v>
      </c>
      <c r="K5904" s="1">
        <v>40463.03</v>
      </c>
      <c r="L5904">
        <v>0</v>
      </c>
      <c r="M5904">
        <v>13</v>
      </c>
      <c r="N5904">
        <v>3196</v>
      </c>
      <c r="O5904">
        <v>9</v>
      </c>
      <c r="P5904">
        <v>71</v>
      </c>
      <c r="Q5904">
        <v>0.69230769230769229</v>
      </c>
      <c r="R5904">
        <v>41548</v>
      </c>
      <c r="S5904" t="str" cm="1">
        <f t="array" ref="S5904">_xlfn.IFS(E5907&lt;30,"18-29",E5907&lt;45,"30-44",TRUE,"45+")</f>
        <v>30-44</v>
      </c>
      <c r="T5904" t="str" cm="1">
        <f t="array" ref="T5904">_xlfn.IFS(F5904&lt;=2,"0-2 Years",F5904&lt;=5,"3-5 Years",F5904&lt;=8,"6-8 Years",TRUE,"9-10 Years")</f>
        <v>9-10 Years</v>
      </c>
      <c r="U5904" t="str" cm="1">
        <f t="array" ref="U5904">_xlfn.IFS(P5904&gt;60,"High Risk",P5904&gt;30,"Medium Risk",TRUE,"Low Risk")</f>
        <v>High Risk</v>
      </c>
      <c r="V5904">
        <f t="shared" si="92"/>
        <v>6</v>
      </c>
    </row>
    <row r="5905" spans="1:22" hidden="1" x14ac:dyDescent="0.2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 s="2">
        <v>153040.03</v>
      </c>
      <c r="H5905">
        <v>1</v>
      </c>
      <c r="I5905">
        <v>1</v>
      </c>
      <c r="J5905">
        <v>1</v>
      </c>
      <c r="K5905" s="1">
        <v>131363.57</v>
      </c>
      <c r="L5905">
        <v>1</v>
      </c>
      <c r="M5905">
        <v>26</v>
      </c>
      <c r="N5905">
        <v>1582</v>
      </c>
      <c r="O5905">
        <v>7</v>
      </c>
      <c r="P5905">
        <v>107</v>
      </c>
      <c r="Q5905">
        <v>0.26923076923076922</v>
      </c>
      <c r="R5905">
        <v>41132</v>
      </c>
      <c r="S5905" t="str" cm="1">
        <f t="array" ref="S5905">_xlfn.IFS(E5908&lt;30,"18-29",E5908&lt;45,"30-44",TRUE,"45+")</f>
        <v>30-44</v>
      </c>
      <c r="T5905" t="str" cm="1">
        <f t="array" ref="T5905">_xlfn.IFS(F5905&lt;=2,"0-2 Years",F5905&lt;=5,"3-5 Years",F5905&lt;=8,"6-8 Years",TRUE,"9-10 Years")</f>
        <v>3-5 Years</v>
      </c>
      <c r="U5905" t="str" cm="1">
        <f t="array" ref="U5905">_xlfn.IFS(P5905&gt;60,"High Risk",P5905&gt;30,"Medium Risk",TRUE,"Low Risk")</f>
        <v>High Risk</v>
      </c>
      <c r="V5905">
        <f t="shared" si="92"/>
        <v>2</v>
      </c>
    </row>
    <row r="5906" spans="1:22" hidden="1" x14ac:dyDescent="0.2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 s="2">
        <v>142084.04</v>
      </c>
      <c r="H5906">
        <v>4</v>
      </c>
      <c r="I5906">
        <v>1</v>
      </c>
      <c r="J5906">
        <v>0</v>
      </c>
      <c r="K5906" s="1">
        <v>188305.85</v>
      </c>
      <c r="L5906">
        <v>1</v>
      </c>
      <c r="M5906">
        <v>10</v>
      </c>
      <c r="N5906">
        <v>917</v>
      </c>
      <c r="O5906">
        <v>4</v>
      </c>
      <c r="P5906">
        <v>122</v>
      </c>
      <c r="Q5906">
        <v>0.4</v>
      </c>
      <c r="R5906">
        <v>9170</v>
      </c>
      <c r="S5906" t="str" cm="1">
        <f t="array" ref="S5906">_xlfn.IFS(E5909&lt;30,"18-29",E5909&lt;45,"30-44",TRUE,"45+")</f>
        <v>45+</v>
      </c>
      <c r="T5906" t="str" cm="1">
        <f t="array" ref="T5906">_xlfn.IFS(F5906&lt;=2,"0-2 Years",F5906&lt;=5,"3-5 Years",F5906&lt;=8,"6-8 Years",TRUE,"9-10 Years")</f>
        <v>6-8 Years</v>
      </c>
      <c r="U5906" t="str" cm="1">
        <f t="array" ref="U5906">_xlfn.IFS(P5906&gt;60,"High Risk",P5906&gt;30,"Medium Risk",TRUE,"Low Risk")</f>
        <v>High Risk</v>
      </c>
      <c r="V5906">
        <f t="shared" si="92"/>
        <v>3</v>
      </c>
    </row>
    <row r="5907" spans="1:22" x14ac:dyDescent="0.2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 s="2">
        <v>0</v>
      </c>
      <c r="H5907">
        <v>2</v>
      </c>
      <c r="I5907">
        <v>1</v>
      </c>
      <c r="J5907">
        <v>0</v>
      </c>
      <c r="K5907" s="1">
        <v>143994.85999999999</v>
      </c>
      <c r="L5907">
        <v>0</v>
      </c>
      <c r="M5907">
        <v>25</v>
      </c>
      <c r="N5907">
        <v>4835</v>
      </c>
      <c r="O5907">
        <v>4</v>
      </c>
      <c r="P5907">
        <v>26</v>
      </c>
      <c r="Q5907">
        <v>0.16</v>
      </c>
      <c r="R5907">
        <v>120875</v>
      </c>
      <c r="S5907" t="str" cm="1">
        <f t="array" ref="S5907">_xlfn.IFS(E5910&lt;30,"18-29",E5910&lt;45,"30-44",TRUE,"45+")</f>
        <v>45+</v>
      </c>
      <c r="T5907" t="str" cm="1">
        <f t="array" ref="T5907">_xlfn.IFS(F5907&lt;=2,"0-2 Years",F5907&lt;=5,"3-5 Years",F5907&lt;=8,"6-8 Years",TRUE,"9-10 Years")</f>
        <v>3-5 Years</v>
      </c>
      <c r="U5907" t="str" cm="1">
        <f t="array" ref="U5907">_xlfn.IFS(P5907&gt;60,"High Risk",P5907&gt;30,"Medium Risk",TRUE,"Low Risk")</f>
        <v>Low Risk</v>
      </c>
      <c r="V5907">
        <f t="shared" si="92"/>
        <v>6</v>
      </c>
    </row>
    <row r="5908" spans="1:22" hidden="1" x14ac:dyDescent="0.2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 s="2">
        <v>112079.58</v>
      </c>
      <c r="H5908">
        <v>1</v>
      </c>
      <c r="I5908">
        <v>0</v>
      </c>
      <c r="J5908">
        <v>0</v>
      </c>
      <c r="K5908" s="1">
        <v>89368.59</v>
      </c>
      <c r="L5908">
        <v>0</v>
      </c>
      <c r="M5908">
        <v>4</v>
      </c>
      <c r="N5908">
        <v>1634</v>
      </c>
      <c r="O5908">
        <v>7</v>
      </c>
      <c r="P5908">
        <v>141</v>
      </c>
      <c r="Q5908">
        <v>1</v>
      </c>
      <c r="R5908">
        <v>6536</v>
      </c>
      <c r="S5908" t="str" cm="1">
        <f t="array" ref="S5908">_xlfn.IFS(E5911&lt;30,"18-29",E5911&lt;45,"30-44",TRUE,"45+")</f>
        <v>30-44</v>
      </c>
      <c r="T5908" t="str" cm="1">
        <f t="array" ref="T5908">_xlfn.IFS(F5908&lt;=2,"0-2 Years",F5908&lt;=5,"3-5 Years",F5908&lt;=8,"6-8 Years",TRUE,"9-10 Years")</f>
        <v>3-5 Years</v>
      </c>
      <c r="U5908" t="str" cm="1">
        <f t="array" ref="U5908">_xlfn.IFS(P5908&gt;60,"High Risk",P5908&gt;30,"Medium Risk",TRUE,"Low Risk")</f>
        <v>High Risk</v>
      </c>
      <c r="V5908">
        <f t="shared" si="92"/>
        <v>5</v>
      </c>
    </row>
    <row r="5909" spans="1:22" hidden="1" x14ac:dyDescent="0.2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 s="2">
        <v>132044.6</v>
      </c>
      <c r="H5909">
        <v>2</v>
      </c>
      <c r="I5909">
        <v>1</v>
      </c>
      <c r="J5909">
        <v>1</v>
      </c>
      <c r="K5909" s="1">
        <v>158365.89000000001</v>
      </c>
      <c r="L5909">
        <v>0</v>
      </c>
      <c r="M5909">
        <v>26</v>
      </c>
      <c r="N5909">
        <v>402</v>
      </c>
      <c r="O5909">
        <v>7</v>
      </c>
      <c r="P5909">
        <v>30</v>
      </c>
      <c r="Q5909">
        <v>0.26923076923076922</v>
      </c>
      <c r="R5909">
        <v>10452</v>
      </c>
      <c r="S5909" t="str" cm="1">
        <f t="array" ref="S5909">_xlfn.IFS(E5912&lt;30,"18-29",E5912&lt;45,"30-44",TRUE,"45+")</f>
        <v>30-44</v>
      </c>
      <c r="T5909" t="str" cm="1">
        <f t="array" ref="T5909">_xlfn.IFS(F5909&lt;=2,"0-2 Years",F5909&lt;=5,"3-5 Years",F5909&lt;=8,"6-8 Years",TRUE,"9-10 Years")</f>
        <v>6-8 Years</v>
      </c>
      <c r="U5909" t="str" cm="1">
        <f t="array" ref="U5909">_xlfn.IFS(P5909&gt;60,"High Risk",P5909&gt;30,"Medium Risk",TRUE,"Low Risk")</f>
        <v>Low Risk</v>
      </c>
      <c r="V5909">
        <f t="shared" si="92"/>
        <v>1</v>
      </c>
    </row>
    <row r="5910" spans="1:22" x14ac:dyDescent="0.2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 s="2">
        <v>66582.81</v>
      </c>
      <c r="H5910">
        <v>1</v>
      </c>
      <c r="I5910">
        <v>1</v>
      </c>
      <c r="J5910">
        <v>0</v>
      </c>
      <c r="K5910" s="1">
        <v>78753.119999999995</v>
      </c>
      <c r="L5910">
        <v>1</v>
      </c>
      <c r="M5910">
        <v>28</v>
      </c>
      <c r="N5910">
        <v>2824</v>
      </c>
      <c r="O5910">
        <v>0</v>
      </c>
      <c r="P5910">
        <v>44</v>
      </c>
      <c r="Q5910">
        <v>0</v>
      </c>
      <c r="R5910">
        <v>79072</v>
      </c>
      <c r="S5910" t="str" cm="1">
        <f t="array" ref="S5910">_xlfn.IFS(E5913&lt;30,"18-29",E5913&lt;45,"30-44",TRUE,"45+")</f>
        <v>30-44</v>
      </c>
      <c r="T5910" t="str" cm="1">
        <f t="array" ref="T5910">_xlfn.IFS(F5910&lt;=2,"0-2 Years",F5910&lt;=5,"3-5 Years",F5910&lt;=8,"6-8 Years",TRUE,"9-10 Years")</f>
        <v>9-10 Years</v>
      </c>
      <c r="U5910" t="str" cm="1">
        <f t="array" ref="U5910">_xlfn.IFS(P5910&gt;60,"High Risk",P5910&gt;30,"Medium Risk",TRUE,"Low Risk")</f>
        <v>Medium Risk</v>
      </c>
      <c r="V5910">
        <f t="shared" si="92"/>
        <v>6</v>
      </c>
    </row>
    <row r="5911" spans="1:22" hidden="1" x14ac:dyDescent="0.2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 s="2">
        <v>0</v>
      </c>
      <c r="H5911">
        <v>2</v>
      </c>
      <c r="I5911">
        <v>1</v>
      </c>
      <c r="J5911">
        <v>1</v>
      </c>
      <c r="K5911" s="1">
        <v>100408.31</v>
      </c>
      <c r="L5911">
        <v>0</v>
      </c>
      <c r="M5911">
        <v>23</v>
      </c>
      <c r="N5911">
        <v>471</v>
      </c>
      <c r="O5911">
        <v>2</v>
      </c>
      <c r="P5911">
        <v>1</v>
      </c>
      <c r="Q5911">
        <v>8.6956521739130432E-2</v>
      </c>
      <c r="R5911">
        <v>10833</v>
      </c>
      <c r="S5911" t="str" cm="1">
        <f t="array" ref="S5911">_xlfn.IFS(E5914&lt;30,"18-29",E5914&lt;45,"30-44",TRUE,"45+")</f>
        <v>30-44</v>
      </c>
      <c r="T5911" t="str" cm="1">
        <f t="array" ref="T5911">_xlfn.IFS(F5911&lt;=2,"0-2 Years",F5911&lt;=5,"3-5 Years",F5911&lt;=8,"6-8 Years",TRUE,"9-10 Years")</f>
        <v>6-8 Years</v>
      </c>
      <c r="U5911" t="str" cm="1">
        <f t="array" ref="U5911">_xlfn.IFS(P5911&gt;60,"High Risk",P5911&gt;30,"Medium Risk",TRUE,"Low Risk")</f>
        <v>Low Risk</v>
      </c>
      <c r="V5911">
        <f t="shared" si="92"/>
        <v>3</v>
      </c>
    </row>
    <row r="5912" spans="1:22" hidden="1" x14ac:dyDescent="0.2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 s="2">
        <v>0</v>
      </c>
      <c r="H5912">
        <v>1</v>
      </c>
      <c r="I5912">
        <v>1</v>
      </c>
      <c r="J5912">
        <v>1</v>
      </c>
      <c r="K5912" s="1">
        <v>24677.54</v>
      </c>
      <c r="L5912">
        <v>0</v>
      </c>
      <c r="M5912">
        <v>30</v>
      </c>
      <c r="N5912">
        <v>413</v>
      </c>
      <c r="O5912">
        <v>8</v>
      </c>
      <c r="P5912">
        <v>85</v>
      </c>
      <c r="Q5912">
        <v>0.26666666666666666</v>
      </c>
      <c r="R5912">
        <v>12390</v>
      </c>
      <c r="S5912" t="str" cm="1">
        <f t="array" ref="S5912">_xlfn.IFS(E5915&lt;30,"18-29",E5915&lt;45,"30-44",TRUE,"45+")</f>
        <v>30-44</v>
      </c>
      <c r="T5912" t="str" cm="1">
        <f t="array" ref="T5912">_xlfn.IFS(F5912&lt;=2,"0-2 Years",F5912&lt;=5,"3-5 Years",F5912&lt;=8,"6-8 Years",TRUE,"9-10 Years")</f>
        <v>6-8 Years</v>
      </c>
      <c r="U5912" t="str" cm="1">
        <f t="array" ref="U5912">_xlfn.IFS(P5912&gt;60,"High Risk",P5912&gt;30,"Medium Risk",TRUE,"Low Risk")</f>
        <v>High Risk</v>
      </c>
      <c r="V5912">
        <f t="shared" si="92"/>
        <v>5</v>
      </c>
    </row>
    <row r="5913" spans="1:22" hidden="1" x14ac:dyDescent="0.2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 s="2">
        <v>0</v>
      </c>
      <c r="H5913">
        <v>2</v>
      </c>
      <c r="I5913">
        <v>1</v>
      </c>
      <c r="J5913">
        <v>1</v>
      </c>
      <c r="K5913" s="1">
        <v>39570.78</v>
      </c>
      <c r="L5913">
        <v>0</v>
      </c>
      <c r="M5913">
        <v>5</v>
      </c>
      <c r="N5913">
        <v>2927</v>
      </c>
      <c r="O5913">
        <v>8</v>
      </c>
      <c r="P5913">
        <v>13</v>
      </c>
      <c r="Q5913">
        <v>1</v>
      </c>
      <c r="R5913">
        <v>14635</v>
      </c>
      <c r="S5913" t="str" cm="1">
        <f t="array" ref="S5913">_xlfn.IFS(E5916&lt;30,"18-29",E5916&lt;45,"30-44",TRUE,"45+")</f>
        <v>18-29</v>
      </c>
      <c r="T5913" t="str" cm="1">
        <f t="array" ref="T5913">_xlfn.IFS(F5913&lt;=2,"0-2 Years",F5913&lt;=5,"3-5 Years",F5913&lt;=8,"6-8 Years",TRUE,"9-10 Years")</f>
        <v>3-5 Years</v>
      </c>
      <c r="U5913" t="str" cm="1">
        <f t="array" ref="U5913">_xlfn.IFS(P5913&gt;60,"High Risk",P5913&gt;30,"Medium Risk",TRUE,"Low Risk")</f>
        <v>Low Risk</v>
      </c>
      <c r="V5913">
        <f t="shared" si="92"/>
        <v>3</v>
      </c>
    </row>
    <row r="5914" spans="1:22" hidden="1" x14ac:dyDescent="0.2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 s="2">
        <v>102895.1</v>
      </c>
      <c r="H5914">
        <v>1</v>
      </c>
      <c r="I5914">
        <v>0</v>
      </c>
      <c r="J5914">
        <v>0</v>
      </c>
      <c r="K5914" s="1">
        <v>155665.76</v>
      </c>
      <c r="L5914">
        <v>0</v>
      </c>
      <c r="M5914">
        <v>19</v>
      </c>
      <c r="N5914">
        <v>2828</v>
      </c>
      <c r="O5914">
        <v>10</v>
      </c>
      <c r="P5914">
        <v>12</v>
      </c>
      <c r="Q5914">
        <v>0.52631578947368418</v>
      </c>
      <c r="R5914">
        <v>53732</v>
      </c>
      <c r="S5914" t="str" cm="1">
        <f t="array" ref="S5914">_xlfn.IFS(E5917&lt;30,"18-29",E5917&lt;45,"30-44",TRUE,"45+")</f>
        <v>45+</v>
      </c>
      <c r="T5914" t="str" cm="1">
        <f t="array" ref="T5914">_xlfn.IFS(F5914&lt;=2,"0-2 Years",F5914&lt;=5,"3-5 Years",F5914&lt;=8,"6-8 Years",TRUE,"9-10 Years")</f>
        <v>6-8 Years</v>
      </c>
      <c r="U5914" t="str" cm="1">
        <f t="array" ref="U5914">_xlfn.IFS(P5914&gt;60,"High Risk",P5914&gt;30,"Medium Risk",TRUE,"Low Risk")</f>
        <v>Low Risk</v>
      </c>
      <c r="V5914">
        <f t="shared" si="92"/>
        <v>5</v>
      </c>
    </row>
    <row r="5915" spans="1:22" x14ac:dyDescent="0.2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 s="2">
        <v>0</v>
      </c>
      <c r="H5915">
        <v>1</v>
      </c>
      <c r="I5915">
        <v>1</v>
      </c>
      <c r="J5915">
        <v>1</v>
      </c>
      <c r="K5915" s="1">
        <v>168294.27</v>
      </c>
      <c r="L5915">
        <v>0</v>
      </c>
      <c r="M5915">
        <v>24</v>
      </c>
      <c r="N5915">
        <v>252</v>
      </c>
      <c r="O5915">
        <v>8</v>
      </c>
      <c r="P5915">
        <v>162</v>
      </c>
      <c r="Q5915">
        <v>0.33333333333333331</v>
      </c>
      <c r="R5915">
        <v>6048</v>
      </c>
      <c r="S5915" t="str" cm="1">
        <f t="array" ref="S5915">_xlfn.IFS(E5918&lt;30,"18-29",E5918&lt;45,"30-44",TRUE,"45+")</f>
        <v>30-44</v>
      </c>
      <c r="T5915" t="str" cm="1">
        <f t="array" ref="T5915">_xlfn.IFS(F5915&lt;=2,"0-2 Years",F5915&lt;=5,"3-5 Years",F5915&lt;=8,"6-8 Years",TRUE,"9-10 Years")</f>
        <v>0-2 Years</v>
      </c>
      <c r="U5915" t="str" cm="1">
        <f t="array" ref="U5915">_xlfn.IFS(P5915&gt;60,"High Risk",P5915&gt;30,"Medium Risk",TRUE,"Low Risk")</f>
        <v>High Risk</v>
      </c>
      <c r="V5915">
        <f t="shared" si="92"/>
        <v>6</v>
      </c>
    </row>
    <row r="5916" spans="1:22" hidden="1" x14ac:dyDescent="0.2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 s="2">
        <v>117578.35</v>
      </c>
      <c r="H5916">
        <v>2</v>
      </c>
      <c r="I5916">
        <v>0</v>
      </c>
      <c r="J5916">
        <v>1</v>
      </c>
      <c r="K5916" s="1">
        <v>87908.01</v>
      </c>
      <c r="L5916">
        <v>0</v>
      </c>
      <c r="M5916">
        <v>2</v>
      </c>
      <c r="N5916">
        <v>1217</v>
      </c>
      <c r="O5916">
        <v>9</v>
      </c>
      <c r="P5916">
        <v>13</v>
      </c>
      <c r="Q5916">
        <v>1</v>
      </c>
      <c r="R5916">
        <v>2434</v>
      </c>
      <c r="S5916" t="str" cm="1">
        <f t="array" ref="S5916">_xlfn.IFS(E5919&lt;30,"18-29",E5919&lt;45,"30-44",TRUE,"45+")</f>
        <v>30-44</v>
      </c>
      <c r="T5916" t="str" cm="1">
        <f t="array" ref="T5916">_xlfn.IFS(F5916&lt;=2,"0-2 Years",F5916&lt;=5,"3-5 Years",F5916&lt;=8,"6-8 Years",TRUE,"9-10 Years")</f>
        <v>6-8 Years</v>
      </c>
      <c r="U5916" t="str" cm="1">
        <f t="array" ref="U5916">_xlfn.IFS(P5916&gt;60,"High Risk",P5916&gt;30,"Medium Risk",TRUE,"Low Risk")</f>
        <v>Low Risk</v>
      </c>
      <c r="V5916">
        <f t="shared" si="92"/>
        <v>0</v>
      </c>
    </row>
    <row r="5917" spans="1:22" hidden="1" x14ac:dyDescent="0.2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 s="2">
        <v>198546.1</v>
      </c>
      <c r="H5917">
        <v>2</v>
      </c>
      <c r="I5917">
        <v>1</v>
      </c>
      <c r="J5917">
        <v>0</v>
      </c>
      <c r="K5917" s="1">
        <v>191198.92</v>
      </c>
      <c r="L5917">
        <v>1</v>
      </c>
      <c r="M5917">
        <v>10</v>
      </c>
      <c r="N5917">
        <v>4845</v>
      </c>
      <c r="O5917">
        <v>6</v>
      </c>
      <c r="P5917">
        <v>157</v>
      </c>
      <c r="Q5917">
        <v>0.6</v>
      </c>
      <c r="R5917">
        <v>48450</v>
      </c>
      <c r="S5917" t="str" cm="1">
        <f t="array" ref="S5917">_xlfn.IFS(E5920&lt;30,"18-29",E5920&lt;45,"30-44",TRUE,"45+")</f>
        <v>18-29</v>
      </c>
      <c r="T5917" t="str" cm="1">
        <f t="array" ref="T5917">_xlfn.IFS(F5917&lt;=2,"0-2 Years",F5917&lt;=5,"3-5 Years",F5917&lt;=8,"6-8 Years",TRUE,"9-10 Years")</f>
        <v>9-10 Years</v>
      </c>
      <c r="U5917" t="str" cm="1">
        <f t="array" ref="U5917">_xlfn.IFS(P5917&gt;60,"High Risk",P5917&gt;30,"Medium Risk",TRUE,"Low Risk")</f>
        <v>High Risk</v>
      </c>
      <c r="V5917">
        <f t="shared" si="92"/>
        <v>4</v>
      </c>
    </row>
    <row r="5918" spans="1:22" x14ac:dyDescent="0.2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 s="2">
        <v>0</v>
      </c>
      <c r="H5918">
        <v>2</v>
      </c>
      <c r="I5918">
        <v>0</v>
      </c>
      <c r="J5918">
        <v>0</v>
      </c>
      <c r="K5918" s="1">
        <v>191207.03</v>
      </c>
      <c r="L5918">
        <v>0</v>
      </c>
      <c r="M5918">
        <v>12</v>
      </c>
      <c r="N5918">
        <v>1804</v>
      </c>
      <c r="O5918">
        <v>7</v>
      </c>
      <c r="P5918">
        <v>1</v>
      </c>
      <c r="Q5918">
        <v>0.58333333333333337</v>
      </c>
      <c r="R5918">
        <v>21648</v>
      </c>
      <c r="S5918" t="str" cm="1">
        <f t="array" ref="S5918">_xlfn.IFS(E5921&lt;30,"18-29",E5921&lt;45,"30-44",TRUE,"45+")</f>
        <v>45+</v>
      </c>
      <c r="T5918" t="str" cm="1">
        <f t="array" ref="T5918">_xlfn.IFS(F5918&lt;=2,"0-2 Years",F5918&lt;=5,"3-5 Years",F5918&lt;=8,"6-8 Years",TRUE,"9-10 Years")</f>
        <v>0-2 Years</v>
      </c>
      <c r="U5918" t="str" cm="1">
        <f t="array" ref="U5918">_xlfn.IFS(P5918&gt;60,"High Risk",P5918&gt;30,"Medium Risk",TRUE,"Low Risk")</f>
        <v>Low Risk</v>
      </c>
      <c r="V5918">
        <f t="shared" si="92"/>
        <v>7</v>
      </c>
    </row>
    <row r="5919" spans="1:22" x14ac:dyDescent="0.2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 s="2">
        <v>0</v>
      </c>
      <c r="H5919">
        <v>1</v>
      </c>
      <c r="I5919">
        <v>1</v>
      </c>
      <c r="J5919">
        <v>0</v>
      </c>
      <c r="K5919" s="1">
        <v>128954.05</v>
      </c>
      <c r="L5919">
        <v>0</v>
      </c>
      <c r="M5919">
        <v>13</v>
      </c>
      <c r="N5919">
        <v>4082</v>
      </c>
      <c r="O5919">
        <v>9</v>
      </c>
      <c r="P5919">
        <v>93</v>
      </c>
      <c r="Q5919">
        <v>0.69230769230769229</v>
      </c>
      <c r="R5919">
        <v>53066</v>
      </c>
      <c r="S5919" t="str" cm="1">
        <f t="array" ref="S5919">_xlfn.IFS(E5922&lt;30,"18-29",E5922&lt;45,"30-44",TRUE,"45+")</f>
        <v>30-44</v>
      </c>
      <c r="T5919" t="str" cm="1">
        <f t="array" ref="T5919">_xlfn.IFS(F5919&lt;=2,"0-2 Years",F5919&lt;=5,"3-5 Years",F5919&lt;=8,"6-8 Years",TRUE,"9-10 Years")</f>
        <v>0-2 Years</v>
      </c>
      <c r="U5919" t="str" cm="1">
        <f t="array" ref="U5919">_xlfn.IFS(P5919&gt;60,"High Risk",P5919&gt;30,"Medium Risk",TRUE,"Low Risk")</f>
        <v>High Risk</v>
      </c>
      <c r="V5919">
        <f t="shared" si="92"/>
        <v>9</v>
      </c>
    </row>
    <row r="5920" spans="1:22" hidden="1" x14ac:dyDescent="0.2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 s="2">
        <v>116623.31</v>
      </c>
      <c r="H5920">
        <v>1</v>
      </c>
      <c r="I5920">
        <v>0</v>
      </c>
      <c r="J5920">
        <v>1</v>
      </c>
      <c r="K5920" s="1">
        <v>59905.29</v>
      </c>
      <c r="L5920">
        <v>0</v>
      </c>
      <c r="M5920">
        <v>11</v>
      </c>
      <c r="N5920">
        <v>2686</v>
      </c>
      <c r="O5920">
        <v>0</v>
      </c>
      <c r="P5920">
        <v>169</v>
      </c>
      <c r="Q5920">
        <v>0</v>
      </c>
      <c r="R5920">
        <v>29546</v>
      </c>
      <c r="S5920" t="str" cm="1">
        <f t="array" ref="S5920">_xlfn.IFS(E5923&lt;30,"18-29",E5923&lt;45,"30-44",TRUE,"45+")</f>
        <v>45+</v>
      </c>
      <c r="T5920" t="str" cm="1">
        <f t="array" ref="T5920">_xlfn.IFS(F5920&lt;=2,"0-2 Years",F5920&lt;=5,"3-5 Years",F5920&lt;=8,"6-8 Years",TRUE,"9-10 Years")</f>
        <v>0-2 Years</v>
      </c>
      <c r="U5920" t="str" cm="1">
        <f t="array" ref="U5920">_xlfn.IFS(P5920&gt;60,"High Risk",P5920&gt;30,"Medium Risk",TRUE,"Low Risk")</f>
        <v>High Risk</v>
      </c>
      <c r="V5920">
        <f t="shared" si="92"/>
        <v>3</v>
      </c>
    </row>
    <row r="5921" spans="1:22" x14ac:dyDescent="0.2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 s="2">
        <v>0</v>
      </c>
      <c r="H5921">
        <v>2</v>
      </c>
      <c r="I5921">
        <v>1</v>
      </c>
      <c r="J5921">
        <v>0</v>
      </c>
      <c r="K5921" s="1">
        <v>162012.6</v>
      </c>
      <c r="L5921">
        <v>0</v>
      </c>
      <c r="M5921">
        <v>12</v>
      </c>
      <c r="N5921">
        <v>4682</v>
      </c>
      <c r="O5921">
        <v>1</v>
      </c>
      <c r="P5921">
        <v>78</v>
      </c>
      <c r="Q5921">
        <v>8.3333333333333329E-2</v>
      </c>
      <c r="R5921">
        <v>56184</v>
      </c>
      <c r="S5921" t="str" cm="1">
        <f t="array" ref="S5921">_xlfn.IFS(E5924&lt;30,"18-29",E5924&lt;45,"30-44",TRUE,"45+")</f>
        <v>30-44</v>
      </c>
      <c r="T5921" t="str" cm="1">
        <f t="array" ref="T5921">_xlfn.IFS(F5921&lt;=2,"0-2 Years",F5921&lt;=5,"3-5 Years",F5921&lt;=8,"6-8 Years",TRUE,"9-10 Years")</f>
        <v>6-8 Years</v>
      </c>
      <c r="U5921" t="str" cm="1">
        <f t="array" ref="U5921">_xlfn.IFS(P5921&gt;60,"High Risk",P5921&gt;30,"Medium Risk",TRUE,"Low Risk")</f>
        <v>High Risk</v>
      </c>
      <c r="V5921">
        <f t="shared" si="92"/>
        <v>7</v>
      </c>
    </row>
    <row r="5922" spans="1:22" hidden="1" x14ac:dyDescent="0.2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 s="2">
        <v>0</v>
      </c>
      <c r="H5922">
        <v>2</v>
      </c>
      <c r="I5922">
        <v>0</v>
      </c>
      <c r="J5922">
        <v>1</v>
      </c>
      <c r="K5922" s="1">
        <v>19231.98</v>
      </c>
      <c r="L5922">
        <v>0</v>
      </c>
      <c r="M5922">
        <v>16</v>
      </c>
      <c r="N5922">
        <v>885</v>
      </c>
      <c r="O5922">
        <v>3</v>
      </c>
      <c r="P5922">
        <v>34</v>
      </c>
      <c r="Q5922">
        <v>0.1875</v>
      </c>
      <c r="R5922">
        <v>14160</v>
      </c>
      <c r="S5922" t="str" cm="1">
        <f t="array" ref="S5922">_xlfn.IFS(E5925&lt;30,"18-29",E5925&lt;45,"30-44",TRUE,"45+")</f>
        <v>45+</v>
      </c>
      <c r="T5922" t="str" cm="1">
        <f t="array" ref="T5922">_xlfn.IFS(F5922&lt;=2,"0-2 Years",F5922&lt;=5,"3-5 Years",F5922&lt;=8,"6-8 Years",TRUE,"9-10 Years")</f>
        <v>6-8 Years</v>
      </c>
      <c r="U5922" t="str" cm="1">
        <f t="array" ref="U5922">_xlfn.IFS(P5922&gt;60,"High Risk",P5922&gt;30,"Medium Risk",TRUE,"Low Risk")</f>
        <v>Medium Risk</v>
      </c>
      <c r="V5922">
        <f t="shared" si="92"/>
        <v>3</v>
      </c>
    </row>
    <row r="5923" spans="1:22" x14ac:dyDescent="0.2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 s="2">
        <v>0</v>
      </c>
      <c r="H5923">
        <v>1</v>
      </c>
      <c r="I5923">
        <v>1</v>
      </c>
      <c r="J5923">
        <v>1</v>
      </c>
      <c r="K5923" s="1">
        <v>175749.36</v>
      </c>
      <c r="L5923">
        <v>0</v>
      </c>
      <c r="M5923">
        <v>11</v>
      </c>
      <c r="N5923">
        <v>2756</v>
      </c>
      <c r="O5923">
        <v>6</v>
      </c>
      <c r="P5923">
        <v>9</v>
      </c>
      <c r="Q5923">
        <v>0.54545454545454541</v>
      </c>
      <c r="R5923">
        <v>30316</v>
      </c>
      <c r="S5923" t="str" cm="1">
        <f t="array" ref="S5923">_xlfn.IFS(E5926&lt;30,"18-29",E5926&lt;45,"30-44",TRUE,"45+")</f>
        <v>30-44</v>
      </c>
      <c r="T5923" t="str" cm="1">
        <f t="array" ref="T5923">_xlfn.IFS(F5923&lt;=2,"0-2 Years",F5923&lt;=5,"3-5 Years",F5923&lt;=8,"6-8 Years",TRUE,"9-10 Years")</f>
        <v>9-10 Years</v>
      </c>
      <c r="U5923" t="str" cm="1">
        <f t="array" ref="U5923">_xlfn.IFS(P5923&gt;60,"High Risk",P5923&gt;30,"Medium Risk",TRUE,"Low Risk")</f>
        <v>Low Risk</v>
      </c>
      <c r="V5923">
        <f t="shared" si="92"/>
        <v>6</v>
      </c>
    </row>
    <row r="5924" spans="1:22" hidden="1" x14ac:dyDescent="0.2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 s="2">
        <v>105770.7</v>
      </c>
      <c r="H5924">
        <v>3</v>
      </c>
      <c r="I5924">
        <v>1</v>
      </c>
      <c r="J5924">
        <v>0</v>
      </c>
      <c r="K5924" s="1">
        <v>60533.96</v>
      </c>
      <c r="L5924">
        <v>1</v>
      </c>
      <c r="M5924">
        <v>28</v>
      </c>
      <c r="N5924">
        <v>4012</v>
      </c>
      <c r="O5924">
        <v>2</v>
      </c>
      <c r="P5924">
        <v>38</v>
      </c>
      <c r="Q5924">
        <v>7.1428571428571425E-2</v>
      </c>
      <c r="R5924">
        <v>112336</v>
      </c>
      <c r="S5924" t="str" cm="1">
        <f t="array" ref="S5924">_xlfn.IFS(E5927&lt;30,"18-29",E5927&lt;45,"30-44",TRUE,"45+")</f>
        <v>30-44</v>
      </c>
      <c r="T5924" t="str" cm="1">
        <f t="array" ref="T5924">_xlfn.IFS(F5924&lt;=2,"0-2 Years",F5924&lt;=5,"3-5 Years",F5924&lt;=8,"6-8 Years",TRUE,"9-10 Years")</f>
        <v>3-5 Years</v>
      </c>
      <c r="U5924" t="str" cm="1">
        <f t="array" ref="U5924">_xlfn.IFS(P5924&gt;60,"High Risk",P5924&gt;30,"Medium Risk",TRUE,"Low Risk")</f>
        <v>Medium Risk</v>
      </c>
      <c r="V5924">
        <f t="shared" si="92"/>
        <v>3</v>
      </c>
    </row>
    <row r="5925" spans="1:22" x14ac:dyDescent="0.2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 s="2">
        <v>0</v>
      </c>
      <c r="H5925">
        <v>1</v>
      </c>
      <c r="I5925">
        <v>1</v>
      </c>
      <c r="J5925">
        <v>0</v>
      </c>
      <c r="K5925" s="1">
        <v>137508.42000000001</v>
      </c>
      <c r="L5925">
        <v>1</v>
      </c>
      <c r="M5925">
        <v>18</v>
      </c>
      <c r="N5925">
        <v>1798</v>
      </c>
      <c r="O5925">
        <v>6</v>
      </c>
      <c r="P5925">
        <v>28</v>
      </c>
      <c r="Q5925">
        <v>0.33333333333333331</v>
      </c>
      <c r="R5925">
        <v>32364</v>
      </c>
      <c r="S5925" t="str" cm="1">
        <f t="array" ref="S5925">_xlfn.IFS(E5928&lt;30,"18-29",E5928&lt;45,"30-44",TRUE,"45+")</f>
        <v>45+</v>
      </c>
      <c r="T5925" t="str" cm="1">
        <f t="array" ref="T5925">_xlfn.IFS(F5925&lt;=2,"0-2 Years",F5925&lt;=5,"3-5 Years",F5925&lt;=8,"6-8 Years",TRUE,"9-10 Years")</f>
        <v>9-10 Years</v>
      </c>
      <c r="U5925" t="str" cm="1">
        <f t="array" ref="U5925">_xlfn.IFS(P5925&gt;60,"High Risk",P5925&gt;30,"Medium Risk",TRUE,"Low Risk")</f>
        <v>Low Risk</v>
      </c>
      <c r="V5925">
        <f t="shared" si="92"/>
        <v>9</v>
      </c>
    </row>
    <row r="5926" spans="1:22" hidden="1" x14ac:dyDescent="0.2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 s="2">
        <v>94435.45</v>
      </c>
      <c r="H5926">
        <v>2</v>
      </c>
      <c r="I5926">
        <v>0</v>
      </c>
      <c r="J5926">
        <v>1</v>
      </c>
      <c r="K5926" s="1">
        <v>189430.86</v>
      </c>
      <c r="L5926">
        <v>0</v>
      </c>
      <c r="M5926">
        <v>7</v>
      </c>
      <c r="N5926">
        <v>1028</v>
      </c>
      <c r="O5926">
        <v>0</v>
      </c>
      <c r="P5926">
        <v>47</v>
      </c>
      <c r="Q5926">
        <v>0</v>
      </c>
      <c r="R5926">
        <v>7196</v>
      </c>
      <c r="S5926" t="str" cm="1">
        <f t="array" ref="S5926">_xlfn.IFS(E5929&lt;30,"18-29",E5929&lt;45,"30-44",TRUE,"45+")</f>
        <v>30-44</v>
      </c>
      <c r="T5926" t="str" cm="1">
        <f t="array" ref="T5926">_xlfn.IFS(F5926&lt;=2,"0-2 Years",F5926&lt;=5,"3-5 Years",F5926&lt;=8,"6-8 Years",TRUE,"9-10 Years")</f>
        <v>0-2 Years</v>
      </c>
      <c r="U5926" t="str" cm="1">
        <f t="array" ref="U5926">_xlfn.IFS(P5926&gt;60,"High Risk",P5926&gt;30,"Medium Risk",TRUE,"Low Risk")</f>
        <v>Medium Risk</v>
      </c>
      <c r="V5926">
        <f t="shared" si="92"/>
        <v>1</v>
      </c>
    </row>
    <row r="5927" spans="1:22" hidden="1" x14ac:dyDescent="0.2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 s="2">
        <v>112889.91</v>
      </c>
      <c r="H5927">
        <v>1</v>
      </c>
      <c r="I5927">
        <v>0</v>
      </c>
      <c r="J5927">
        <v>1</v>
      </c>
      <c r="K5927" s="1">
        <v>6723.66</v>
      </c>
      <c r="L5927">
        <v>0</v>
      </c>
      <c r="M5927">
        <v>25</v>
      </c>
      <c r="N5927">
        <v>3384</v>
      </c>
      <c r="O5927">
        <v>4</v>
      </c>
      <c r="P5927">
        <v>147</v>
      </c>
      <c r="Q5927">
        <v>0.16</v>
      </c>
      <c r="R5927">
        <v>84600</v>
      </c>
      <c r="S5927" t="str" cm="1">
        <f t="array" ref="S5927">_xlfn.IFS(E5930&lt;30,"18-29",E5930&lt;45,"30-44",TRUE,"45+")</f>
        <v>30-44</v>
      </c>
      <c r="T5927" t="str" cm="1">
        <f t="array" ref="T5927">_xlfn.IFS(F5927&lt;=2,"0-2 Years",F5927&lt;=5,"3-5 Years",F5927&lt;=8,"6-8 Years",TRUE,"9-10 Years")</f>
        <v>6-8 Years</v>
      </c>
      <c r="U5927" t="str" cm="1">
        <f t="array" ref="U5927">_xlfn.IFS(P5927&gt;60,"High Risk",P5927&gt;30,"Medium Risk",TRUE,"Low Risk")</f>
        <v>High Risk</v>
      </c>
      <c r="V5927">
        <f t="shared" si="92"/>
        <v>2</v>
      </c>
    </row>
    <row r="5928" spans="1:22" x14ac:dyDescent="0.2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 s="2">
        <v>0</v>
      </c>
      <c r="H5928">
        <v>2</v>
      </c>
      <c r="I5928">
        <v>1</v>
      </c>
      <c r="J5928">
        <v>0</v>
      </c>
      <c r="K5928" s="1">
        <v>41371.68</v>
      </c>
      <c r="L5928">
        <v>1</v>
      </c>
      <c r="M5928">
        <v>26</v>
      </c>
      <c r="N5928">
        <v>4506</v>
      </c>
      <c r="O5928">
        <v>4</v>
      </c>
      <c r="P5928">
        <v>172</v>
      </c>
      <c r="Q5928">
        <v>0.15384615384615385</v>
      </c>
      <c r="R5928">
        <v>117156</v>
      </c>
      <c r="S5928" t="str" cm="1">
        <f t="array" ref="S5928">_xlfn.IFS(E5931&lt;30,"18-29",E5931&lt;45,"30-44",TRUE,"45+")</f>
        <v>30-44</v>
      </c>
      <c r="T5928" t="str" cm="1">
        <f t="array" ref="T5928">_xlfn.IFS(F5928&lt;=2,"0-2 Years",F5928&lt;=5,"3-5 Years",F5928&lt;=8,"6-8 Years",TRUE,"9-10 Years")</f>
        <v>6-8 Years</v>
      </c>
      <c r="U5928" t="str" cm="1">
        <f t="array" ref="U5928">_xlfn.IFS(P5928&gt;60,"High Risk",P5928&gt;30,"Medium Risk",TRUE,"Low Risk")</f>
        <v>High Risk</v>
      </c>
      <c r="V5928">
        <f t="shared" si="92"/>
        <v>7</v>
      </c>
    </row>
    <row r="5929" spans="1:22" hidden="1" x14ac:dyDescent="0.2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 s="2">
        <v>127940.47</v>
      </c>
      <c r="H5929">
        <v>1</v>
      </c>
      <c r="I5929">
        <v>0</v>
      </c>
      <c r="J5929">
        <v>0</v>
      </c>
      <c r="K5929" s="1">
        <v>125140.72</v>
      </c>
      <c r="L5929">
        <v>1</v>
      </c>
      <c r="M5929">
        <v>13</v>
      </c>
      <c r="N5929">
        <v>3458</v>
      </c>
      <c r="O5929">
        <v>3</v>
      </c>
      <c r="P5929">
        <v>32</v>
      </c>
      <c r="Q5929">
        <v>0.23076923076923078</v>
      </c>
      <c r="R5929">
        <v>44954</v>
      </c>
      <c r="S5929" t="str" cm="1">
        <f t="array" ref="S5929">_xlfn.IFS(E5932&lt;30,"18-29",E5932&lt;45,"30-44",TRUE,"45+")</f>
        <v>30-44</v>
      </c>
      <c r="T5929" t="str" cm="1">
        <f t="array" ref="T5929">_xlfn.IFS(F5929&lt;=2,"0-2 Years",F5929&lt;=5,"3-5 Years",F5929&lt;=8,"6-8 Years",TRUE,"9-10 Years")</f>
        <v>3-5 Years</v>
      </c>
      <c r="U5929" t="str" cm="1">
        <f t="array" ref="U5929">_xlfn.IFS(P5929&gt;60,"High Risk",P5929&gt;30,"Medium Risk",TRUE,"Low Risk")</f>
        <v>Medium Risk</v>
      </c>
      <c r="V5929">
        <f t="shared" si="92"/>
        <v>5</v>
      </c>
    </row>
    <row r="5930" spans="1:22" hidden="1" x14ac:dyDescent="0.2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 s="2">
        <v>129745.1</v>
      </c>
      <c r="H5930">
        <v>1</v>
      </c>
      <c r="I5930">
        <v>1</v>
      </c>
      <c r="J5930">
        <v>1</v>
      </c>
      <c r="K5930" s="1">
        <v>143683.75</v>
      </c>
      <c r="L5930">
        <v>0</v>
      </c>
      <c r="M5930">
        <v>30</v>
      </c>
      <c r="N5930">
        <v>3744</v>
      </c>
      <c r="O5930">
        <v>6</v>
      </c>
      <c r="P5930">
        <v>153</v>
      </c>
      <c r="Q5930">
        <v>0.2</v>
      </c>
      <c r="R5930">
        <v>112320</v>
      </c>
      <c r="S5930" t="str" cm="1">
        <f t="array" ref="S5930">_xlfn.IFS(E5933&lt;30,"18-29",E5933&lt;45,"30-44",TRUE,"45+")</f>
        <v>45+</v>
      </c>
      <c r="T5930" t="str" cm="1">
        <f t="array" ref="T5930">_xlfn.IFS(F5930&lt;=2,"0-2 Years",F5930&lt;=5,"3-5 Years",F5930&lt;=8,"6-8 Years",TRUE,"9-10 Years")</f>
        <v>6-8 Years</v>
      </c>
      <c r="U5930" t="str" cm="1">
        <f t="array" ref="U5930">_xlfn.IFS(P5930&gt;60,"High Risk",P5930&gt;30,"Medium Risk",TRUE,"Low Risk")</f>
        <v>High Risk</v>
      </c>
      <c r="V5930">
        <f t="shared" si="92"/>
        <v>2</v>
      </c>
    </row>
    <row r="5931" spans="1:22" hidden="1" x14ac:dyDescent="0.2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 s="2">
        <v>0</v>
      </c>
      <c r="H5931">
        <v>2</v>
      </c>
      <c r="I5931">
        <v>1</v>
      </c>
      <c r="J5931">
        <v>1</v>
      </c>
      <c r="K5931" s="1">
        <v>170770.44</v>
      </c>
      <c r="L5931">
        <v>0</v>
      </c>
      <c r="M5931">
        <v>25</v>
      </c>
      <c r="N5931">
        <v>394</v>
      </c>
      <c r="O5931">
        <v>5</v>
      </c>
      <c r="P5931">
        <v>88</v>
      </c>
      <c r="Q5931">
        <v>0.2</v>
      </c>
      <c r="R5931">
        <v>9850</v>
      </c>
      <c r="S5931" t="str" cm="1">
        <f t="array" ref="S5931">_xlfn.IFS(E5934&lt;30,"18-29",E5934&lt;45,"30-44",TRUE,"45+")</f>
        <v>45+</v>
      </c>
      <c r="T5931" t="str" cm="1">
        <f t="array" ref="T5931">_xlfn.IFS(F5931&lt;=2,"0-2 Years",F5931&lt;=5,"3-5 Years",F5931&lt;=8,"6-8 Years",TRUE,"9-10 Years")</f>
        <v>3-5 Years</v>
      </c>
      <c r="U5931" t="str" cm="1">
        <f t="array" ref="U5931">_xlfn.IFS(P5931&gt;60,"High Risk",P5931&gt;30,"Medium Risk",TRUE,"Low Risk")</f>
        <v>High Risk</v>
      </c>
      <c r="V5931">
        <f t="shared" si="92"/>
        <v>3</v>
      </c>
    </row>
    <row r="5932" spans="1:22" hidden="1" x14ac:dyDescent="0.2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 s="2">
        <v>0</v>
      </c>
      <c r="H5932">
        <v>2</v>
      </c>
      <c r="I5932">
        <v>0</v>
      </c>
      <c r="J5932">
        <v>1</v>
      </c>
      <c r="K5932" s="1">
        <v>157397.57</v>
      </c>
      <c r="L5932">
        <v>0</v>
      </c>
      <c r="M5932">
        <v>9</v>
      </c>
      <c r="N5932">
        <v>1320</v>
      </c>
      <c r="O5932">
        <v>10</v>
      </c>
      <c r="P5932">
        <v>130</v>
      </c>
      <c r="Q5932">
        <v>1</v>
      </c>
      <c r="R5932">
        <v>11880</v>
      </c>
      <c r="S5932" t="str" cm="1">
        <f t="array" ref="S5932">_xlfn.IFS(E5935&lt;30,"18-29",E5935&lt;45,"30-44",TRUE,"45+")</f>
        <v>30-44</v>
      </c>
      <c r="T5932" t="str" cm="1">
        <f t="array" ref="T5932">_xlfn.IFS(F5932&lt;=2,"0-2 Years",F5932&lt;=5,"3-5 Years",F5932&lt;=8,"6-8 Years",TRUE,"9-10 Years")</f>
        <v>3-5 Years</v>
      </c>
      <c r="U5932" t="str" cm="1">
        <f t="array" ref="U5932">_xlfn.IFS(P5932&gt;60,"High Risk",P5932&gt;30,"Medium Risk",TRUE,"Low Risk")</f>
        <v>High Risk</v>
      </c>
      <c r="V5932">
        <f t="shared" si="92"/>
        <v>3</v>
      </c>
    </row>
    <row r="5933" spans="1:22" x14ac:dyDescent="0.2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 s="2">
        <v>141535.51999999999</v>
      </c>
      <c r="H5933">
        <v>1</v>
      </c>
      <c r="I5933">
        <v>1</v>
      </c>
      <c r="J5933">
        <v>0</v>
      </c>
      <c r="K5933" s="1">
        <v>50595.15</v>
      </c>
      <c r="L5933">
        <v>1</v>
      </c>
      <c r="M5933">
        <v>9</v>
      </c>
      <c r="N5933">
        <v>2198</v>
      </c>
      <c r="O5933">
        <v>7</v>
      </c>
      <c r="P5933">
        <v>54</v>
      </c>
      <c r="Q5933">
        <v>0.77777777777777779</v>
      </c>
      <c r="R5933">
        <v>19782</v>
      </c>
      <c r="S5933" t="str" cm="1">
        <f t="array" ref="S5933">_xlfn.IFS(E5936&lt;30,"18-29",E5936&lt;45,"30-44",TRUE,"45+")</f>
        <v>30-44</v>
      </c>
      <c r="T5933" t="str" cm="1">
        <f t="array" ref="T5933">_xlfn.IFS(F5933&lt;=2,"0-2 Years",F5933&lt;=5,"3-5 Years",F5933&lt;=8,"6-8 Years",TRUE,"9-10 Years")</f>
        <v>6-8 Years</v>
      </c>
      <c r="U5933" t="str" cm="1">
        <f t="array" ref="U5933">_xlfn.IFS(P5933&gt;60,"High Risk",P5933&gt;30,"Medium Risk",TRUE,"Low Risk")</f>
        <v>Medium Risk</v>
      </c>
      <c r="V5933">
        <f t="shared" si="92"/>
        <v>6</v>
      </c>
    </row>
    <row r="5934" spans="1:22" hidden="1" x14ac:dyDescent="0.2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 s="2">
        <v>139914.26999999999</v>
      </c>
      <c r="H5934">
        <v>1</v>
      </c>
      <c r="I5934">
        <v>1</v>
      </c>
      <c r="J5934">
        <v>1</v>
      </c>
      <c r="K5934" s="1">
        <v>50390.98</v>
      </c>
      <c r="L5934">
        <v>0</v>
      </c>
      <c r="M5934">
        <v>16</v>
      </c>
      <c r="N5934">
        <v>3116</v>
      </c>
      <c r="O5934">
        <v>3</v>
      </c>
      <c r="P5934">
        <v>152</v>
      </c>
      <c r="Q5934">
        <v>0.1875</v>
      </c>
      <c r="R5934">
        <v>49856</v>
      </c>
      <c r="S5934" t="str" cm="1">
        <f t="array" ref="S5934">_xlfn.IFS(E5937&lt;30,"18-29",E5937&lt;45,"30-44",TRUE,"45+")</f>
        <v>30-44</v>
      </c>
      <c r="T5934" t="str" cm="1">
        <f t="array" ref="T5934">_xlfn.IFS(F5934&lt;=2,"0-2 Years",F5934&lt;=5,"3-5 Years",F5934&lt;=8,"6-8 Years",TRUE,"9-10 Years")</f>
        <v>0-2 Years</v>
      </c>
      <c r="U5934" t="str" cm="1">
        <f t="array" ref="U5934">_xlfn.IFS(P5934&gt;60,"High Risk",P5934&gt;30,"Medium Risk",TRUE,"Low Risk")</f>
        <v>High Risk</v>
      </c>
      <c r="V5934">
        <f t="shared" si="92"/>
        <v>4</v>
      </c>
    </row>
    <row r="5935" spans="1:22" hidden="1" x14ac:dyDescent="0.2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 s="2">
        <v>120243.49</v>
      </c>
      <c r="H5935">
        <v>1</v>
      </c>
      <c r="I5935">
        <v>1</v>
      </c>
      <c r="J5935">
        <v>0</v>
      </c>
      <c r="K5935" s="1">
        <v>163150.03</v>
      </c>
      <c r="L5935">
        <v>1</v>
      </c>
      <c r="M5935">
        <v>13</v>
      </c>
      <c r="N5935">
        <v>2516</v>
      </c>
      <c r="O5935">
        <v>9</v>
      </c>
      <c r="P5935">
        <v>12</v>
      </c>
      <c r="Q5935">
        <v>0.69230769230769229</v>
      </c>
      <c r="R5935">
        <v>32708</v>
      </c>
      <c r="S5935" t="str" cm="1">
        <f t="array" ref="S5935">_xlfn.IFS(E5938&lt;30,"18-29",E5938&lt;45,"30-44",TRUE,"45+")</f>
        <v>18-29</v>
      </c>
      <c r="T5935" t="str" cm="1">
        <f t="array" ref="T5935">_xlfn.IFS(F5935&lt;=2,"0-2 Years",F5935&lt;=5,"3-5 Years",F5935&lt;=8,"6-8 Years",TRUE,"9-10 Years")</f>
        <v>3-5 Years</v>
      </c>
      <c r="U5935" t="str" cm="1">
        <f t="array" ref="U5935">_xlfn.IFS(P5935&gt;60,"High Risk",P5935&gt;30,"Medium Risk",TRUE,"Low Risk")</f>
        <v>Low Risk</v>
      </c>
      <c r="V5935">
        <f t="shared" si="92"/>
        <v>5</v>
      </c>
    </row>
    <row r="5936" spans="1:22" hidden="1" x14ac:dyDescent="0.2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 s="2">
        <v>91835.16</v>
      </c>
      <c r="H5936">
        <v>1</v>
      </c>
      <c r="I5936">
        <v>0</v>
      </c>
      <c r="J5936">
        <v>0</v>
      </c>
      <c r="K5936" s="1">
        <v>138280.17000000001</v>
      </c>
      <c r="L5936">
        <v>0</v>
      </c>
      <c r="M5936">
        <v>29</v>
      </c>
      <c r="N5936">
        <v>1457</v>
      </c>
      <c r="O5936">
        <v>9</v>
      </c>
      <c r="P5936">
        <v>143</v>
      </c>
      <c r="Q5936">
        <v>0.31034482758620691</v>
      </c>
      <c r="R5936">
        <v>42253</v>
      </c>
      <c r="S5936" t="str" cm="1">
        <f t="array" ref="S5936">_xlfn.IFS(E5939&lt;30,"18-29",E5939&lt;45,"30-44",TRUE,"45+")</f>
        <v>30-44</v>
      </c>
      <c r="T5936" t="str" cm="1">
        <f t="array" ref="T5936">_xlfn.IFS(F5936&lt;=2,"0-2 Years",F5936&lt;=5,"3-5 Years",F5936&lt;=8,"6-8 Years",TRUE,"9-10 Years")</f>
        <v>9-10 Years</v>
      </c>
      <c r="U5936" t="str" cm="1">
        <f t="array" ref="U5936">_xlfn.IFS(P5936&gt;60,"High Risk",P5936&gt;30,"Medium Risk",TRUE,"Low Risk")</f>
        <v>High Risk</v>
      </c>
      <c r="V5936">
        <f t="shared" si="92"/>
        <v>5</v>
      </c>
    </row>
    <row r="5937" spans="1:22" x14ac:dyDescent="0.2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 s="2">
        <v>0</v>
      </c>
      <c r="H5937">
        <v>2</v>
      </c>
      <c r="I5937">
        <v>0</v>
      </c>
      <c r="J5937">
        <v>0</v>
      </c>
      <c r="K5937" s="1">
        <v>135067.01999999999</v>
      </c>
      <c r="L5937">
        <v>0</v>
      </c>
      <c r="M5937">
        <v>13</v>
      </c>
      <c r="N5937">
        <v>1117</v>
      </c>
      <c r="O5937">
        <v>7</v>
      </c>
      <c r="P5937">
        <v>76</v>
      </c>
      <c r="Q5937">
        <v>0.53846153846153844</v>
      </c>
      <c r="R5937">
        <v>14521</v>
      </c>
      <c r="S5937" t="str" cm="1">
        <f t="array" ref="S5937">_xlfn.IFS(E5940&lt;30,"18-29",E5940&lt;45,"30-44",TRUE,"45+")</f>
        <v>30-44</v>
      </c>
      <c r="T5937" t="str" cm="1">
        <f t="array" ref="T5937">_xlfn.IFS(F5937&lt;=2,"0-2 Years",F5937&lt;=5,"3-5 Years",F5937&lt;=8,"6-8 Years",TRUE,"9-10 Years")</f>
        <v>0-2 Years</v>
      </c>
      <c r="U5937" t="str" cm="1">
        <f t="array" ref="U5937">_xlfn.IFS(P5937&gt;60,"High Risk",P5937&gt;30,"Medium Risk",TRUE,"Low Risk")</f>
        <v>High Risk</v>
      </c>
      <c r="V5937">
        <f t="shared" si="92"/>
        <v>7</v>
      </c>
    </row>
    <row r="5938" spans="1:22" hidden="1" x14ac:dyDescent="0.2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 s="2">
        <v>67178.19</v>
      </c>
      <c r="H5938">
        <v>1</v>
      </c>
      <c r="I5938">
        <v>1</v>
      </c>
      <c r="J5938">
        <v>1</v>
      </c>
      <c r="K5938" s="1">
        <v>163534.75</v>
      </c>
      <c r="L5938">
        <v>1</v>
      </c>
      <c r="M5938">
        <v>12</v>
      </c>
      <c r="N5938">
        <v>2703</v>
      </c>
      <c r="O5938">
        <v>1</v>
      </c>
      <c r="P5938">
        <v>112</v>
      </c>
      <c r="Q5938">
        <v>8.3333333333333329E-2</v>
      </c>
      <c r="R5938">
        <v>32436</v>
      </c>
      <c r="S5938" t="str" cm="1">
        <f t="array" ref="S5938">_xlfn.IFS(E5941&lt;30,"18-29",E5941&lt;45,"30-44",TRUE,"45+")</f>
        <v>30-44</v>
      </c>
      <c r="T5938" t="str" cm="1">
        <f t="array" ref="T5938">_xlfn.IFS(F5938&lt;=2,"0-2 Years",F5938&lt;=5,"3-5 Years",F5938&lt;=8,"6-8 Years",TRUE,"9-10 Years")</f>
        <v>9-10 Years</v>
      </c>
      <c r="U5938" t="str" cm="1">
        <f t="array" ref="U5938">_xlfn.IFS(P5938&gt;60,"High Risk",P5938&gt;30,"Medium Risk",TRUE,"Low Risk")</f>
        <v>High Risk</v>
      </c>
      <c r="V5938">
        <f t="shared" si="92"/>
        <v>2</v>
      </c>
    </row>
    <row r="5939" spans="1:22" x14ac:dyDescent="0.2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 s="2">
        <v>0</v>
      </c>
      <c r="H5939">
        <v>2</v>
      </c>
      <c r="I5939">
        <v>0</v>
      </c>
      <c r="J5939">
        <v>0</v>
      </c>
      <c r="K5939" s="1">
        <v>86657.48</v>
      </c>
      <c r="L5939">
        <v>0</v>
      </c>
      <c r="M5939">
        <v>28</v>
      </c>
      <c r="N5939">
        <v>534</v>
      </c>
      <c r="O5939">
        <v>3</v>
      </c>
      <c r="P5939">
        <v>125</v>
      </c>
      <c r="Q5939">
        <v>0.10714285714285714</v>
      </c>
      <c r="R5939">
        <v>14952</v>
      </c>
      <c r="S5939" t="str" cm="1">
        <f t="array" ref="S5939">_xlfn.IFS(E5942&lt;30,"18-29",E5942&lt;45,"30-44",TRUE,"45+")</f>
        <v>30-44</v>
      </c>
      <c r="T5939" t="str" cm="1">
        <f t="array" ref="T5939">_xlfn.IFS(F5939&lt;=2,"0-2 Years",F5939&lt;=5,"3-5 Years",F5939&lt;=8,"6-8 Years",TRUE,"9-10 Years")</f>
        <v>6-8 Years</v>
      </c>
      <c r="U5939" t="str" cm="1">
        <f t="array" ref="U5939">_xlfn.IFS(P5939&gt;60,"High Risk",P5939&gt;30,"Medium Risk",TRUE,"Low Risk")</f>
        <v>High Risk</v>
      </c>
      <c r="V5939">
        <f t="shared" si="92"/>
        <v>6</v>
      </c>
    </row>
    <row r="5940" spans="1:22" hidden="1" x14ac:dyDescent="0.2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 s="2">
        <v>115378.94</v>
      </c>
      <c r="H5940">
        <v>1</v>
      </c>
      <c r="I5940">
        <v>0</v>
      </c>
      <c r="J5940">
        <v>1</v>
      </c>
      <c r="K5940" s="1">
        <v>162087.82</v>
      </c>
      <c r="L5940">
        <v>0</v>
      </c>
      <c r="M5940">
        <v>19</v>
      </c>
      <c r="N5940">
        <v>821</v>
      </c>
      <c r="O5940">
        <v>4</v>
      </c>
      <c r="P5940">
        <v>79</v>
      </c>
      <c r="Q5940">
        <v>0.21052631578947367</v>
      </c>
      <c r="R5940">
        <v>15599</v>
      </c>
      <c r="S5940" t="str" cm="1">
        <f t="array" ref="S5940">_xlfn.IFS(E5943&lt;30,"18-29",E5943&lt;45,"30-44",TRUE,"45+")</f>
        <v>30-44</v>
      </c>
      <c r="T5940" t="str" cm="1">
        <f t="array" ref="T5940">_xlfn.IFS(F5940&lt;=2,"0-2 Years",F5940&lt;=5,"3-5 Years",F5940&lt;=8,"6-8 Years",TRUE,"9-10 Years")</f>
        <v>6-8 Years</v>
      </c>
      <c r="U5940" t="str" cm="1">
        <f t="array" ref="U5940">_xlfn.IFS(P5940&gt;60,"High Risk",P5940&gt;30,"Medium Risk",TRUE,"Low Risk")</f>
        <v>High Risk</v>
      </c>
      <c r="V5940">
        <f t="shared" si="92"/>
        <v>2</v>
      </c>
    </row>
    <row r="5941" spans="1:22" hidden="1" x14ac:dyDescent="0.2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 s="2">
        <v>127786.28</v>
      </c>
      <c r="H5941">
        <v>2</v>
      </c>
      <c r="I5941">
        <v>1</v>
      </c>
      <c r="J5941">
        <v>1</v>
      </c>
      <c r="K5941" s="1">
        <v>28879.3</v>
      </c>
      <c r="L5941">
        <v>0</v>
      </c>
      <c r="M5941">
        <v>2</v>
      </c>
      <c r="N5941">
        <v>1872</v>
      </c>
      <c r="O5941">
        <v>4</v>
      </c>
      <c r="P5941">
        <v>156</v>
      </c>
      <c r="Q5941">
        <v>1</v>
      </c>
      <c r="R5941">
        <v>3744</v>
      </c>
      <c r="S5941" t="str" cm="1">
        <f t="array" ref="S5941">_xlfn.IFS(E5944&lt;30,"18-29",E5944&lt;45,"30-44",TRUE,"45+")</f>
        <v>45+</v>
      </c>
      <c r="T5941" t="str" cm="1">
        <f t="array" ref="T5941">_xlfn.IFS(F5941&lt;=2,"0-2 Years",F5941&lt;=5,"3-5 Years",F5941&lt;=8,"6-8 Years",TRUE,"9-10 Years")</f>
        <v>3-5 Years</v>
      </c>
      <c r="U5941" t="str" cm="1">
        <f t="array" ref="U5941">_xlfn.IFS(P5941&gt;60,"High Risk",P5941&gt;30,"Medium Risk",TRUE,"Low Risk")</f>
        <v>High Risk</v>
      </c>
      <c r="V5941">
        <f t="shared" si="92"/>
        <v>0</v>
      </c>
    </row>
    <row r="5942" spans="1:22" hidden="1" x14ac:dyDescent="0.2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 s="2">
        <v>0</v>
      </c>
      <c r="H5942">
        <v>2</v>
      </c>
      <c r="I5942">
        <v>1</v>
      </c>
      <c r="J5942">
        <v>1</v>
      </c>
      <c r="K5942" s="1">
        <v>169203.51</v>
      </c>
      <c r="L5942">
        <v>1</v>
      </c>
      <c r="M5942">
        <v>16</v>
      </c>
      <c r="N5942">
        <v>2137</v>
      </c>
      <c r="O5942">
        <v>5</v>
      </c>
      <c r="P5942">
        <v>62</v>
      </c>
      <c r="Q5942">
        <v>0.3125</v>
      </c>
      <c r="R5942">
        <v>34192</v>
      </c>
      <c r="S5942" t="str" cm="1">
        <f t="array" ref="S5942">_xlfn.IFS(E5945&lt;30,"18-29",E5945&lt;45,"30-44",TRUE,"45+")</f>
        <v>45+</v>
      </c>
      <c r="T5942" t="str" cm="1">
        <f t="array" ref="T5942">_xlfn.IFS(F5942&lt;=2,"0-2 Years",F5942&lt;=5,"3-5 Years",F5942&lt;=8,"6-8 Years",TRUE,"9-10 Years")</f>
        <v>6-8 Years</v>
      </c>
      <c r="U5942" t="str" cm="1">
        <f t="array" ref="U5942">_xlfn.IFS(P5942&gt;60,"High Risk",P5942&gt;30,"Medium Risk",TRUE,"Low Risk")</f>
        <v>High Risk</v>
      </c>
      <c r="V5942">
        <f t="shared" si="92"/>
        <v>3</v>
      </c>
    </row>
    <row r="5943" spans="1:22" hidden="1" x14ac:dyDescent="0.2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 s="2">
        <v>64900.32</v>
      </c>
      <c r="H5943">
        <v>2</v>
      </c>
      <c r="I5943">
        <v>1</v>
      </c>
      <c r="J5943">
        <v>0</v>
      </c>
      <c r="K5943" s="1">
        <v>102426.12</v>
      </c>
      <c r="L5943">
        <v>0</v>
      </c>
      <c r="M5943">
        <v>2</v>
      </c>
      <c r="N5943">
        <v>1433</v>
      </c>
      <c r="O5943">
        <v>8</v>
      </c>
      <c r="P5943">
        <v>136</v>
      </c>
      <c r="Q5943">
        <v>1</v>
      </c>
      <c r="R5943">
        <v>2866</v>
      </c>
      <c r="S5943" t="str" cm="1">
        <f t="array" ref="S5943">_xlfn.IFS(E5946&lt;30,"18-29",E5946&lt;45,"30-44",TRUE,"45+")</f>
        <v>30-44</v>
      </c>
      <c r="T5943" t="str" cm="1">
        <f t="array" ref="T5943">_xlfn.IFS(F5943&lt;=2,"0-2 Years",F5943&lt;=5,"3-5 Years",F5943&lt;=8,"6-8 Years",TRUE,"9-10 Years")</f>
        <v>0-2 Years</v>
      </c>
      <c r="U5943" t="str" cm="1">
        <f t="array" ref="U5943">_xlfn.IFS(P5943&gt;60,"High Risk",P5943&gt;30,"Medium Risk",TRUE,"Low Risk")</f>
        <v>High Risk</v>
      </c>
      <c r="V5943">
        <f t="shared" si="92"/>
        <v>4</v>
      </c>
    </row>
    <row r="5944" spans="1:22" x14ac:dyDescent="0.2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 s="2">
        <v>109172.88</v>
      </c>
      <c r="H5944">
        <v>1</v>
      </c>
      <c r="I5944">
        <v>1</v>
      </c>
      <c r="J5944">
        <v>0</v>
      </c>
      <c r="K5944" s="1">
        <v>54676.1</v>
      </c>
      <c r="L5944">
        <v>1</v>
      </c>
      <c r="M5944">
        <v>6</v>
      </c>
      <c r="N5944">
        <v>1126</v>
      </c>
      <c r="O5944">
        <v>0</v>
      </c>
      <c r="P5944">
        <v>154</v>
      </c>
      <c r="Q5944">
        <v>0</v>
      </c>
      <c r="R5944">
        <v>6756</v>
      </c>
      <c r="S5944" t="str" cm="1">
        <f t="array" ref="S5944">_xlfn.IFS(E5947&lt;30,"18-29",E5947&lt;45,"30-44",TRUE,"45+")</f>
        <v>30-44</v>
      </c>
      <c r="T5944" t="str" cm="1">
        <f t="array" ref="T5944">_xlfn.IFS(F5944&lt;=2,"0-2 Years",F5944&lt;=5,"3-5 Years",F5944&lt;=8,"6-8 Years",TRUE,"9-10 Years")</f>
        <v>0-2 Years</v>
      </c>
      <c r="U5944" t="str" cm="1">
        <f t="array" ref="U5944">_xlfn.IFS(P5944&gt;60,"High Risk",P5944&gt;30,"Medium Risk",TRUE,"Low Risk")</f>
        <v>High Risk</v>
      </c>
      <c r="V5944">
        <f t="shared" si="92"/>
        <v>7</v>
      </c>
    </row>
    <row r="5945" spans="1:22" hidden="1" x14ac:dyDescent="0.2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 s="2">
        <v>0</v>
      </c>
      <c r="H5945">
        <v>2</v>
      </c>
      <c r="I5945">
        <v>1</v>
      </c>
      <c r="J5945">
        <v>1</v>
      </c>
      <c r="K5945" s="1">
        <v>18369.330000000002</v>
      </c>
      <c r="L5945">
        <v>0</v>
      </c>
      <c r="M5945">
        <v>4</v>
      </c>
      <c r="N5945">
        <v>1352</v>
      </c>
      <c r="O5945">
        <v>0</v>
      </c>
      <c r="P5945">
        <v>19</v>
      </c>
      <c r="Q5945">
        <v>0</v>
      </c>
      <c r="R5945">
        <v>5408</v>
      </c>
      <c r="S5945" t="str" cm="1">
        <f t="array" ref="S5945">_xlfn.IFS(E5948&lt;30,"18-29",E5948&lt;45,"30-44",TRUE,"45+")</f>
        <v>30-44</v>
      </c>
      <c r="T5945" t="str" cm="1">
        <f t="array" ref="T5945">_xlfn.IFS(F5945&lt;=2,"0-2 Years",F5945&lt;=5,"3-5 Years",F5945&lt;=8,"6-8 Years",TRUE,"9-10 Years")</f>
        <v>6-8 Years</v>
      </c>
      <c r="U5945" t="str" cm="1">
        <f t="array" ref="U5945">_xlfn.IFS(P5945&gt;60,"High Risk",P5945&gt;30,"Medium Risk",TRUE,"Low Risk")</f>
        <v>Low Risk</v>
      </c>
      <c r="V5945">
        <f t="shared" si="92"/>
        <v>4</v>
      </c>
    </row>
    <row r="5946" spans="1:22" hidden="1" x14ac:dyDescent="0.2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 s="2">
        <v>114091.38</v>
      </c>
      <c r="H5946">
        <v>1</v>
      </c>
      <c r="I5946">
        <v>0</v>
      </c>
      <c r="J5946">
        <v>1</v>
      </c>
      <c r="K5946" s="1">
        <v>159888.1</v>
      </c>
      <c r="L5946">
        <v>0</v>
      </c>
      <c r="M5946">
        <v>4</v>
      </c>
      <c r="N5946">
        <v>3695</v>
      </c>
      <c r="O5946">
        <v>9</v>
      </c>
      <c r="P5946">
        <v>49</v>
      </c>
      <c r="Q5946">
        <v>1</v>
      </c>
      <c r="R5946">
        <v>14780</v>
      </c>
      <c r="S5946" t="str" cm="1">
        <f t="array" ref="S5946">_xlfn.IFS(E5949&lt;30,"18-29",E5949&lt;45,"30-44",TRUE,"45+")</f>
        <v>45+</v>
      </c>
      <c r="T5946" t="str" cm="1">
        <f t="array" ref="T5946">_xlfn.IFS(F5946&lt;=2,"0-2 Years",F5946&lt;=5,"3-5 Years",F5946&lt;=8,"6-8 Years",TRUE,"9-10 Years")</f>
        <v>3-5 Years</v>
      </c>
      <c r="U5946" t="str" cm="1">
        <f t="array" ref="U5946">_xlfn.IFS(P5946&gt;60,"High Risk",P5946&gt;30,"Medium Risk",TRUE,"Low Risk")</f>
        <v>Medium Risk</v>
      </c>
      <c r="V5946">
        <f t="shared" si="92"/>
        <v>2</v>
      </c>
    </row>
    <row r="5947" spans="1:22" hidden="1" x14ac:dyDescent="0.2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 s="2">
        <v>0</v>
      </c>
      <c r="H5947">
        <v>2</v>
      </c>
      <c r="I5947">
        <v>0</v>
      </c>
      <c r="J5947">
        <v>1</v>
      </c>
      <c r="K5947" s="1">
        <v>167636.15</v>
      </c>
      <c r="L5947">
        <v>0</v>
      </c>
      <c r="M5947">
        <v>16</v>
      </c>
      <c r="N5947">
        <v>4743</v>
      </c>
      <c r="O5947">
        <v>5</v>
      </c>
      <c r="P5947">
        <v>173</v>
      </c>
      <c r="Q5947">
        <v>0.3125</v>
      </c>
      <c r="R5947">
        <v>75888</v>
      </c>
      <c r="S5947" t="str" cm="1">
        <f t="array" ref="S5947">_xlfn.IFS(E5950&lt;30,"18-29",E5950&lt;45,"30-44",TRUE,"45+")</f>
        <v>30-44</v>
      </c>
      <c r="T5947" t="str" cm="1">
        <f t="array" ref="T5947">_xlfn.IFS(F5947&lt;=2,"0-2 Years",F5947&lt;=5,"3-5 Years",F5947&lt;=8,"6-8 Years",TRUE,"9-10 Years")</f>
        <v>3-5 Years</v>
      </c>
      <c r="U5947" t="str" cm="1">
        <f t="array" ref="U5947">_xlfn.IFS(P5947&gt;60,"High Risk",P5947&gt;30,"Medium Risk",TRUE,"Low Risk")</f>
        <v>High Risk</v>
      </c>
      <c r="V5947">
        <f t="shared" si="92"/>
        <v>3</v>
      </c>
    </row>
    <row r="5948" spans="1:22" x14ac:dyDescent="0.2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 s="2">
        <v>0</v>
      </c>
      <c r="H5948">
        <v>2</v>
      </c>
      <c r="I5948">
        <v>1</v>
      </c>
      <c r="J5948">
        <v>0</v>
      </c>
      <c r="K5948" s="1">
        <v>138889.15</v>
      </c>
      <c r="L5948">
        <v>0</v>
      </c>
      <c r="M5948">
        <v>16</v>
      </c>
      <c r="N5948">
        <v>4421</v>
      </c>
      <c r="O5948">
        <v>1</v>
      </c>
      <c r="P5948">
        <v>56</v>
      </c>
      <c r="Q5948">
        <v>6.25E-2</v>
      </c>
      <c r="R5948">
        <v>70736</v>
      </c>
      <c r="S5948" t="str" cm="1">
        <f t="array" ref="S5948">_xlfn.IFS(E5951&lt;30,"18-29",E5951&lt;45,"30-44",TRUE,"45+")</f>
        <v>30-44</v>
      </c>
      <c r="T5948" t="str" cm="1">
        <f t="array" ref="T5948">_xlfn.IFS(F5948&lt;=2,"0-2 Years",F5948&lt;=5,"3-5 Years",F5948&lt;=8,"6-8 Years",TRUE,"9-10 Years")</f>
        <v>9-10 Years</v>
      </c>
      <c r="U5948" t="str" cm="1">
        <f t="array" ref="U5948">_xlfn.IFS(P5948&gt;60,"High Risk",P5948&gt;30,"Medium Risk",TRUE,"Low Risk")</f>
        <v>Medium Risk</v>
      </c>
      <c r="V5948">
        <f t="shared" si="92"/>
        <v>6</v>
      </c>
    </row>
    <row r="5949" spans="1:22" hidden="1" x14ac:dyDescent="0.2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 s="2">
        <v>145933.26999999999</v>
      </c>
      <c r="H5949">
        <v>1</v>
      </c>
      <c r="I5949">
        <v>1</v>
      </c>
      <c r="J5949">
        <v>1</v>
      </c>
      <c r="K5949" s="1">
        <v>199392.14</v>
      </c>
      <c r="L5949">
        <v>0</v>
      </c>
      <c r="M5949">
        <v>14</v>
      </c>
      <c r="N5949">
        <v>2338</v>
      </c>
      <c r="O5949">
        <v>9</v>
      </c>
      <c r="P5949">
        <v>22</v>
      </c>
      <c r="Q5949">
        <v>0.6428571428571429</v>
      </c>
      <c r="R5949">
        <v>32732</v>
      </c>
      <c r="S5949" t="str" cm="1">
        <f t="array" ref="S5949">_xlfn.IFS(E5952&lt;30,"18-29",E5952&lt;45,"30-44",TRUE,"45+")</f>
        <v>45+</v>
      </c>
      <c r="T5949" t="str" cm="1">
        <f t="array" ref="T5949">_xlfn.IFS(F5949&lt;=2,"0-2 Years",F5949&lt;=5,"3-5 Years",F5949&lt;=8,"6-8 Years",TRUE,"9-10 Years")</f>
        <v>6-8 Years</v>
      </c>
      <c r="U5949" t="str" cm="1">
        <f t="array" ref="U5949">_xlfn.IFS(P5949&gt;60,"High Risk",P5949&gt;30,"Medium Risk",TRUE,"Low Risk")</f>
        <v>Low Risk</v>
      </c>
      <c r="V5949">
        <f t="shared" si="92"/>
        <v>2</v>
      </c>
    </row>
    <row r="5950" spans="1:22" hidden="1" x14ac:dyDescent="0.2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 s="2">
        <v>131504.73000000001</v>
      </c>
      <c r="H5950">
        <v>1</v>
      </c>
      <c r="I5950">
        <v>1</v>
      </c>
      <c r="J5950">
        <v>0</v>
      </c>
      <c r="K5950" s="1">
        <v>189560.43</v>
      </c>
      <c r="L5950">
        <v>0</v>
      </c>
      <c r="M5950">
        <v>13</v>
      </c>
      <c r="N5950">
        <v>3231</v>
      </c>
      <c r="O5950">
        <v>2</v>
      </c>
      <c r="P5950">
        <v>27</v>
      </c>
      <c r="Q5950">
        <v>0.15384615384615385</v>
      </c>
      <c r="R5950">
        <v>42003</v>
      </c>
      <c r="S5950" t="str" cm="1">
        <f t="array" ref="S5950">_xlfn.IFS(E5953&lt;30,"18-29",E5953&lt;45,"30-44",TRUE,"45+")</f>
        <v>30-44</v>
      </c>
      <c r="T5950" t="str" cm="1">
        <f t="array" ref="T5950">_xlfn.IFS(F5950&lt;=2,"0-2 Years",F5950&lt;=5,"3-5 Years",F5950&lt;=8,"6-8 Years",TRUE,"9-10 Years")</f>
        <v>6-8 Years</v>
      </c>
      <c r="U5950" t="str" cm="1">
        <f t="array" ref="U5950">_xlfn.IFS(P5950&gt;60,"High Risk",P5950&gt;30,"Medium Risk",TRUE,"Low Risk")</f>
        <v>Low Risk</v>
      </c>
      <c r="V5950">
        <f t="shared" si="92"/>
        <v>5</v>
      </c>
    </row>
    <row r="5951" spans="1:22" hidden="1" x14ac:dyDescent="0.2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 s="2">
        <v>107926.02</v>
      </c>
      <c r="H5951">
        <v>1</v>
      </c>
      <c r="I5951">
        <v>0</v>
      </c>
      <c r="J5951">
        <v>1</v>
      </c>
      <c r="K5951" s="1">
        <v>17375.27</v>
      </c>
      <c r="L5951">
        <v>1</v>
      </c>
      <c r="M5951">
        <v>17</v>
      </c>
      <c r="N5951">
        <v>3461</v>
      </c>
      <c r="O5951">
        <v>2</v>
      </c>
      <c r="P5951">
        <v>105</v>
      </c>
      <c r="Q5951">
        <v>0.11764705882352941</v>
      </c>
      <c r="R5951">
        <v>58837</v>
      </c>
      <c r="S5951" t="str" cm="1">
        <f t="array" ref="S5951">_xlfn.IFS(E5954&lt;30,"18-29",E5954&lt;45,"30-44",TRUE,"45+")</f>
        <v>18-29</v>
      </c>
      <c r="T5951" t="str" cm="1">
        <f t="array" ref="T5951">_xlfn.IFS(F5951&lt;=2,"0-2 Years",F5951&lt;=5,"3-5 Years",F5951&lt;=8,"6-8 Years",TRUE,"9-10 Years")</f>
        <v>6-8 Years</v>
      </c>
      <c r="U5951" t="str" cm="1">
        <f t="array" ref="U5951">_xlfn.IFS(P5951&gt;60,"High Risk",P5951&gt;30,"Medium Risk",TRUE,"Low Risk")</f>
        <v>High Risk</v>
      </c>
      <c r="V5951">
        <f t="shared" si="92"/>
        <v>2</v>
      </c>
    </row>
    <row r="5952" spans="1:22" hidden="1" x14ac:dyDescent="0.2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 s="2">
        <v>112281.60000000001</v>
      </c>
      <c r="H5952">
        <v>3</v>
      </c>
      <c r="I5952">
        <v>1</v>
      </c>
      <c r="J5952">
        <v>0</v>
      </c>
      <c r="K5952" s="1">
        <v>140225.14000000001</v>
      </c>
      <c r="L5952">
        <v>1</v>
      </c>
      <c r="M5952">
        <v>21</v>
      </c>
      <c r="N5952">
        <v>4509</v>
      </c>
      <c r="O5952">
        <v>1</v>
      </c>
      <c r="P5952">
        <v>6</v>
      </c>
      <c r="Q5952">
        <v>4.7619047619047616E-2</v>
      </c>
      <c r="R5952">
        <v>94689</v>
      </c>
      <c r="S5952" t="str" cm="1">
        <f t="array" ref="S5952">_xlfn.IFS(E5955&lt;30,"18-29",E5955&lt;45,"30-44",TRUE,"45+")</f>
        <v>30-44</v>
      </c>
      <c r="T5952" t="str" cm="1">
        <f t="array" ref="T5952">_xlfn.IFS(F5952&lt;=2,"0-2 Years",F5952&lt;=5,"3-5 Years",F5952&lt;=8,"6-8 Years",TRUE,"9-10 Years")</f>
        <v>6-8 Years</v>
      </c>
      <c r="U5952" t="str" cm="1">
        <f t="array" ref="U5952">_xlfn.IFS(P5952&gt;60,"High Risk",P5952&gt;30,"Medium Risk",TRUE,"Low Risk")</f>
        <v>Low Risk</v>
      </c>
      <c r="V5952">
        <f t="shared" si="92"/>
        <v>4</v>
      </c>
    </row>
    <row r="5953" spans="1:22" hidden="1" x14ac:dyDescent="0.2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 s="2">
        <v>0</v>
      </c>
      <c r="H5953">
        <v>2</v>
      </c>
      <c r="I5953">
        <v>0</v>
      </c>
      <c r="J5953">
        <v>1</v>
      </c>
      <c r="K5953" s="1">
        <v>61018.85</v>
      </c>
      <c r="L5953">
        <v>0</v>
      </c>
      <c r="M5953">
        <v>5</v>
      </c>
      <c r="N5953">
        <v>4066</v>
      </c>
      <c r="O5953">
        <v>2</v>
      </c>
      <c r="P5953">
        <v>58</v>
      </c>
      <c r="Q5953">
        <v>0.4</v>
      </c>
      <c r="R5953">
        <v>20330</v>
      </c>
      <c r="S5953" t="str" cm="1">
        <f t="array" ref="S5953">_xlfn.IFS(E5956&lt;30,"18-29",E5956&lt;45,"30-44",TRUE,"45+")</f>
        <v>30-44</v>
      </c>
      <c r="T5953" t="str" cm="1">
        <f t="array" ref="T5953">_xlfn.IFS(F5953&lt;=2,"0-2 Years",F5953&lt;=5,"3-5 Years",F5953&lt;=8,"6-8 Years",TRUE,"9-10 Years")</f>
        <v>6-8 Years</v>
      </c>
      <c r="U5953" t="str" cm="1">
        <f t="array" ref="U5953">_xlfn.IFS(P5953&gt;60,"High Risk",P5953&gt;30,"Medium Risk",TRUE,"Low Risk")</f>
        <v>Medium Risk</v>
      </c>
      <c r="V5953">
        <f t="shared" si="92"/>
        <v>3</v>
      </c>
    </row>
    <row r="5954" spans="1:22" hidden="1" x14ac:dyDescent="0.2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 s="2">
        <v>0</v>
      </c>
      <c r="H5954">
        <v>1</v>
      </c>
      <c r="I5954">
        <v>1</v>
      </c>
      <c r="J5954">
        <v>1</v>
      </c>
      <c r="K5954" s="1">
        <v>51907.72</v>
      </c>
      <c r="L5954">
        <v>1</v>
      </c>
      <c r="M5954">
        <v>29</v>
      </c>
      <c r="N5954">
        <v>4847</v>
      </c>
      <c r="O5954">
        <v>2</v>
      </c>
      <c r="P5954">
        <v>139</v>
      </c>
      <c r="Q5954">
        <v>6.8965517241379309E-2</v>
      </c>
      <c r="R5954">
        <v>140563</v>
      </c>
      <c r="S5954" t="str" cm="1">
        <f t="array" ref="S5954">_xlfn.IFS(E5957&lt;30,"18-29",E5957&lt;45,"30-44",TRUE,"45+")</f>
        <v>30-44</v>
      </c>
      <c r="T5954" t="str" cm="1">
        <f t="array" ref="T5954">_xlfn.IFS(F5954&lt;=2,"0-2 Years",F5954&lt;=5,"3-5 Years",F5954&lt;=8,"6-8 Years",TRUE,"9-10 Years")</f>
        <v>9-10 Years</v>
      </c>
      <c r="U5954" t="str" cm="1">
        <f t="array" ref="U5954">_xlfn.IFS(P5954&gt;60,"High Risk",P5954&gt;30,"Medium Risk",TRUE,"Low Risk")</f>
        <v>High Risk</v>
      </c>
      <c r="V5954">
        <f t="shared" si="92"/>
        <v>5</v>
      </c>
    </row>
    <row r="5955" spans="1:22" x14ac:dyDescent="0.2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 s="2">
        <v>0</v>
      </c>
      <c r="H5955">
        <v>1</v>
      </c>
      <c r="I5955">
        <v>1</v>
      </c>
      <c r="J5955">
        <v>0</v>
      </c>
      <c r="K5955" s="1">
        <v>47018.75</v>
      </c>
      <c r="L5955">
        <v>0</v>
      </c>
      <c r="M5955">
        <v>25</v>
      </c>
      <c r="N5955">
        <v>4907</v>
      </c>
      <c r="O5955">
        <v>3</v>
      </c>
      <c r="P5955">
        <v>149</v>
      </c>
      <c r="Q5955">
        <v>0.12</v>
      </c>
      <c r="R5955">
        <v>122675</v>
      </c>
      <c r="S5955" t="str" cm="1">
        <f t="array" ref="S5955">_xlfn.IFS(E5958&lt;30,"18-29",E5958&lt;45,"30-44",TRUE,"45+")</f>
        <v>30-44</v>
      </c>
      <c r="T5955" t="str" cm="1">
        <f t="array" ref="T5955">_xlfn.IFS(F5955&lt;=2,"0-2 Years",F5955&lt;=5,"3-5 Years",F5955&lt;=8,"6-8 Years",TRUE,"9-10 Years")</f>
        <v>6-8 Years</v>
      </c>
      <c r="U5955" t="str" cm="1">
        <f t="array" ref="U5955">_xlfn.IFS(P5955&gt;60,"High Risk",P5955&gt;30,"Medium Risk",TRUE,"Low Risk")</f>
        <v>High Risk</v>
      </c>
      <c r="V5955">
        <f t="shared" ref="V5955:V6018" si="93">IF(J5955=0,3,0)+IF(G5955=0,3,0)+IF(H5955=1,2,0)+IF(E5955&gt;45,1,0)+IF(F5955&lt;3,1,0)</f>
        <v>8</v>
      </c>
    </row>
    <row r="5956" spans="1:22" hidden="1" x14ac:dyDescent="0.2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 s="2">
        <v>124781.67</v>
      </c>
      <c r="H5956">
        <v>1</v>
      </c>
      <c r="I5956">
        <v>0</v>
      </c>
      <c r="J5956">
        <v>1</v>
      </c>
      <c r="K5956" s="1">
        <v>33700.519999999997</v>
      </c>
      <c r="L5956">
        <v>0</v>
      </c>
      <c r="M5956">
        <v>9</v>
      </c>
      <c r="N5956">
        <v>1279</v>
      </c>
      <c r="O5956">
        <v>5</v>
      </c>
      <c r="P5956">
        <v>121</v>
      </c>
      <c r="Q5956">
        <v>0.55555555555555558</v>
      </c>
      <c r="R5956">
        <v>11511</v>
      </c>
      <c r="S5956" t="str" cm="1">
        <f t="array" ref="S5956">_xlfn.IFS(E5959&lt;30,"18-29",E5959&lt;45,"30-44",TRUE,"45+")</f>
        <v>45+</v>
      </c>
      <c r="T5956" t="str" cm="1">
        <f t="array" ref="T5956">_xlfn.IFS(F5956&lt;=2,"0-2 Years",F5956&lt;=5,"3-5 Years",F5956&lt;=8,"6-8 Years",TRUE,"9-10 Years")</f>
        <v>0-2 Years</v>
      </c>
      <c r="U5956" t="str" cm="1">
        <f t="array" ref="U5956">_xlfn.IFS(P5956&gt;60,"High Risk",P5956&gt;30,"Medium Risk",TRUE,"Low Risk")</f>
        <v>High Risk</v>
      </c>
      <c r="V5956">
        <f t="shared" si="93"/>
        <v>3</v>
      </c>
    </row>
    <row r="5957" spans="1:22" hidden="1" x14ac:dyDescent="0.2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 s="2">
        <v>132865.56</v>
      </c>
      <c r="H5957">
        <v>1</v>
      </c>
      <c r="I5957">
        <v>1</v>
      </c>
      <c r="J5957">
        <v>1</v>
      </c>
      <c r="K5957" s="1">
        <v>59636.43</v>
      </c>
      <c r="L5957">
        <v>1</v>
      </c>
      <c r="M5957">
        <v>4</v>
      </c>
      <c r="N5957">
        <v>2734</v>
      </c>
      <c r="O5957">
        <v>2</v>
      </c>
      <c r="P5957">
        <v>76</v>
      </c>
      <c r="Q5957">
        <v>0.5</v>
      </c>
      <c r="R5957">
        <v>10936</v>
      </c>
      <c r="S5957" t="str" cm="1">
        <f t="array" ref="S5957">_xlfn.IFS(E5960&lt;30,"18-29",E5960&lt;45,"30-44",TRUE,"45+")</f>
        <v>30-44</v>
      </c>
      <c r="T5957" t="str" cm="1">
        <f t="array" ref="T5957">_xlfn.IFS(F5957&lt;=2,"0-2 Years",F5957&lt;=5,"3-5 Years",F5957&lt;=8,"6-8 Years",TRUE,"9-10 Years")</f>
        <v>9-10 Years</v>
      </c>
      <c r="U5957" t="str" cm="1">
        <f t="array" ref="U5957">_xlfn.IFS(P5957&gt;60,"High Risk",P5957&gt;30,"Medium Risk",TRUE,"Low Risk")</f>
        <v>High Risk</v>
      </c>
      <c r="V5957">
        <f t="shared" si="93"/>
        <v>2</v>
      </c>
    </row>
    <row r="5958" spans="1:22" hidden="1" x14ac:dyDescent="0.2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 s="2">
        <v>129055.13</v>
      </c>
      <c r="H5958">
        <v>1</v>
      </c>
      <c r="I5958">
        <v>1</v>
      </c>
      <c r="J5958">
        <v>0</v>
      </c>
      <c r="K5958" s="1">
        <v>157147.59</v>
      </c>
      <c r="L5958">
        <v>0</v>
      </c>
      <c r="M5958">
        <v>15</v>
      </c>
      <c r="N5958">
        <v>3945</v>
      </c>
      <c r="O5958">
        <v>10</v>
      </c>
      <c r="P5958">
        <v>50</v>
      </c>
      <c r="Q5958">
        <v>0.66666666666666663</v>
      </c>
      <c r="R5958">
        <v>59175</v>
      </c>
      <c r="S5958" t="str" cm="1">
        <f t="array" ref="S5958">_xlfn.IFS(E5961&lt;30,"18-29",E5961&lt;45,"30-44",TRUE,"45+")</f>
        <v>30-44</v>
      </c>
      <c r="T5958" t="str" cm="1">
        <f t="array" ref="T5958">_xlfn.IFS(F5958&lt;=2,"0-2 Years",F5958&lt;=5,"3-5 Years",F5958&lt;=8,"6-8 Years",TRUE,"9-10 Years")</f>
        <v>3-5 Years</v>
      </c>
      <c r="U5958" t="str" cm="1">
        <f t="array" ref="U5958">_xlfn.IFS(P5958&gt;60,"High Risk",P5958&gt;30,"Medium Risk",TRUE,"Low Risk")</f>
        <v>Medium Risk</v>
      </c>
      <c r="V5958">
        <f t="shared" si="93"/>
        <v>5</v>
      </c>
    </row>
    <row r="5959" spans="1:22" hidden="1" x14ac:dyDescent="0.2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 s="2">
        <v>96166.88</v>
      </c>
      <c r="H5959">
        <v>1</v>
      </c>
      <c r="I5959">
        <v>1</v>
      </c>
      <c r="J5959">
        <v>1</v>
      </c>
      <c r="K5959" s="1">
        <v>191393.26</v>
      </c>
      <c r="L5959">
        <v>0</v>
      </c>
      <c r="M5959">
        <v>7</v>
      </c>
      <c r="N5959">
        <v>3726</v>
      </c>
      <c r="O5959">
        <v>3</v>
      </c>
      <c r="P5959">
        <v>66</v>
      </c>
      <c r="Q5959">
        <v>0.42857142857142855</v>
      </c>
      <c r="R5959">
        <v>26082</v>
      </c>
      <c r="S5959" t="str" cm="1">
        <f t="array" ref="S5959">_xlfn.IFS(E5962&lt;30,"18-29",E5962&lt;45,"30-44",TRUE,"45+")</f>
        <v>45+</v>
      </c>
      <c r="T5959" t="str" cm="1">
        <f t="array" ref="T5959">_xlfn.IFS(F5959&lt;=2,"0-2 Years",F5959&lt;=5,"3-5 Years",F5959&lt;=8,"6-8 Years",TRUE,"9-10 Years")</f>
        <v>6-8 Years</v>
      </c>
      <c r="U5959" t="str" cm="1">
        <f t="array" ref="U5959">_xlfn.IFS(P5959&gt;60,"High Risk",P5959&gt;30,"Medium Risk",TRUE,"Low Risk")</f>
        <v>High Risk</v>
      </c>
      <c r="V5959">
        <f t="shared" si="93"/>
        <v>3</v>
      </c>
    </row>
    <row r="5960" spans="1:22" hidden="1" x14ac:dyDescent="0.2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 s="2">
        <v>165298.12</v>
      </c>
      <c r="H5960">
        <v>1</v>
      </c>
      <c r="I5960">
        <v>0</v>
      </c>
      <c r="J5960">
        <v>1</v>
      </c>
      <c r="K5960" s="1">
        <v>199862.75</v>
      </c>
      <c r="L5960">
        <v>0</v>
      </c>
      <c r="M5960">
        <v>28</v>
      </c>
      <c r="N5960">
        <v>4604</v>
      </c>
      <c r="O5960">
        <v>5</v>
      </c>
      <c r="P5960">
        <v>160</v>
      </c>
      <c r="Q5960">
        <v>0.17857142857142858</v>
      </c>
      <c r="R5960">
        <v>128912</v>
      </c>
      <c r="S5960" t="str" cm="1">
        <f t="array" ref="S5960">_xlfn.IFS(E5963&lt;30,"18-29",E5963&lt;45,"30-44",TRUE,"45+")</f>
        <v>30-44</v>
      </c>
      <c r="T5960" t="str" cm="1">
        <f t="array" ref="T5960">_xlfn.IFS(F5960&lt;=2,"0-2 Years",F5960&lt;=5,"3-5 Years",F5960&lt;=8,"6-8 Years",TRUE,"9-10 Years")</f>
        <v>3-5 Years</v>
      </c>
      <c r="U5960" t="str" cm="1">
        <f t="array" ref="U5960">_xlfn.IFS(P5960&gt;60,"High Risk",P5960&gt;30,"Medium Risk",TRUE,"Low Risk")</f>
        <v>High Risk</v>
      </c>
      <c r="V5960">
        <f t="shared" si="93"/>
        <v>2</v>
      </c>
    </row>
    <row r="5961" spans="1:22" x14ac:dyDescent="0.2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 s="2">
        <v>0</v>
      </c>
      <c r="H5961">
        <v>2</v>
      </c>
      <c r="I5961">
        <v>1</v>
      </c>
      <c r="J5961">
        <v>0</v>
      </c>
      <c r="K5961" s="1">
        <v>20016.59</v>
      </c>
      <c r="L5961">
        <v>0</v>
      </c>
      <c r="M5961">
        <v>3</v>
      </c>
      <c r="N5961">
        <v>3486</v>
      </c>
      <c r="O5961">
        <v>3</v>
      </c>
      <c r="P5961">
        <v>7</v>
      </c>
      <c r="Q5961">
        <v>1</v>
      </c>
      <c r="R5961">
        <v>10458</v>
      </c>
      <c r="S5961" t="str" cm="1">
        <f t="array" ref="S5961">_xlfn.IFS(E5964&lt;30,"18-29",E5964&lt;45,"30-44",TRUE,"45+")</f>
        <v>30-44</v>
      </c>
      <c r="T5961" t="str" cm="1">
        <f t="array" ref="T5961">_xlfn.IFS(F5961&lt;=2,"0-2 Years",F5961&lt;=5,"3-5 Years",F5961&lt;=8,"6-8 Years",TRUE,"9-10 Years")</f>
        <v>6-8 Years</v>
      </c>
      <c r="U5961" t="str" cm="1">
        <f t="array" ref="U5961">_xlfn.IFS(P5961&gt;60,"High Risk",P5961&gt;30,"Medium Risk",TRUE,"Low Risk")</f>
        <v>Low Risk</v>
      </c>
      <c r="V5961">
        <f t="shared" si="93"/>
        <v>6</v>
      </c>
    </row>
    <row r="5962" spans="1:22" x14ac:dyDescent="0.2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 s="2">
        <v>120682.53</v>
      </c>
      <c r="H5962">
        <v>1</v>
      </c>
      <c r="I5962">
        <v>1</v>
      </c>
      <c r="J5962">
        <v>0</v>
      </c>
      <c r="K5962" s="1">
        <v>30635.52</v>
      </c>
      <c r="L5962">
        <v>1</v>
      </c>
      <c r="M5962">
        <v>7</v>
      </c>
      <c r="N5962">
        <v>3213</v>
      </c>
      <c r="O5962">
        <v>4</v>
      </c>
      <c r="P5962">
        <v>180</v>
      </c>
      <c r="Q5962">
        <v>0.5714285714285714</v>
      </c>
      <c r="R5962">
        <v>22491</v>
      </c>
      <c r="S5962" t="str" cm="1">
        <f t="array" ref="S5962">_xlfn.IFS(E5965&lt;30,"18-29",E5965&lt;45,"30-44",TRUE,"45+")</f>
        <v>30-44</v>
      </c>
      <c r="T5962" t="str" cm="1">
        <f t="array" ref="T5962">_xlfn.IFS(F5962&lt;=2,"0-2 Years",F5962&lt;=5,"3-5 Years",F5962&lt;=8,"6-8 Years",TRUE,"9-10 Years")</f>
        <v>6-8 Years</v>
      </c>
      <c r="U5962" t="str" cm="1">
        <f t="array" ref="U5962">_xlfn.IFS(P5962&gt;60,"High Risk",P5962&gt;30,"Medium Risk",TRUE,"Low Risk")</f>
        <v>High Risk</v>
      </c>
      <c r="V5962">
        <f t="shared" si="93"/>
        <v>6</v>
      </c>
    </row>
    <row r="5963" spans="1:22" hidden="1" x14ac:dyDescent="0.2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 s="2">
        <v>102773.15</v>
      </c>
      <c r="H5963">
        <v>2</v>
      </c>
      <c r="I5963">
        <v>0</v>
      </c>
      <c r="J5963">
        <v>1</v>
      </c>
      <c r="K5963" s="1">
        <v>117832.88</v>
      </c>
      <c r="L5963">
        <v>0</v>
      </c>
      <c r="M5963">
        <v>24</v>
      </c>
      <c r="N5963">
        <v>4379</v>
      </c>
      <c r="O5963">
        <v>2</v>
      </c>
      <c r="P5963">
        <v>157</v>
      </c>
      <c r="Q5963">
        <v>8.3333333333333329E-2</v>
      </c>
      <c r="R5963">
        <v>105096</v>
      </c>
      <c r="S5963" t="str" cm="1">
        <f t="array" ref="S5963">_xlfn.IFS(E5966&lt;30,"18-29",E5966&lt;45,"30-44",TRUE,"45+")</f>
        <v>30-44</v>
      </c>
      <c r="T5963" t="str" cm="1">
        <f t="array" ref="T5963">_xlfn.IFS(F5963&lt;=2,"0-2 Years",F5963&lt;=5,"3-5 Years",F5963&lt;=8,"6-8 Years",TRUE,"9-10 Years")</f>
        <v>3-5 Years</v>
      </c>
      <c r="U5963" t="str" cm="1">
        <f t="array" ref="U5963">_xlfn.IFS(P5963&gt;60,"High Risk",P5963&gt;30,"Medium Risk",TRUE,"Low Risk")</f>
        <v>High Risk</v>
      </c>
      <c r="V5963">
        <f t="shared" si="93"/>
        <v>0</v>
      </c>
    </row>
    <row r="5964" spans="1:22" hidden="1" x14ac:dyDescent="0.2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 s="2">
        <v>144386.32</v>
      </c>
      <c r="H5964">
        <v>1</v>
      </c>
      <c r="I5964">
        <v>1</v>
      </c>
      <c r="J5964">
        <v>1</v>
      </c>
      <c r="K5964" s="1">
        <v>22497.1</v>
      </c>
      <c r="L5964">
        <v>1</v>
      </c>
      <c r="M5964">
        <v>13</v>
      </c>
      <c r="N5964">
        <v>3691</v>
      </c>
      <c r="O5964">
        <v>3</v>
      </c>
      <c r="P5964">
        <v>35</v>
      </c>
      <c r="Q5964">
        <v>0.23076923076923078</v>
      </c>
      <c r="R5964">
        <v>47983</v>
      </c>
      <c r="S5964" t="str" cm="1">
        <f t="array" ref="S5964">_xlfn.IFS(E5967&lt;30,"18-29",E5967&lt;45,"30-44",TRUE,"45+")</f>
        <v>30-44</v>
      </c>
      <c r="T5964" t="str" cm="1">
        <f t="array" ref="T5964">_xlfn.IFS(F5964&lt;=2,"0-2 Years",F5964&lt;=5,"3-5 Years",F5964&lt;=8,"6-8 Years",TRUE,"9-10 Years")</f>
        <v>0-2 Years</v>
      </c>
      <c r="U5964" t="str" cm="1">
        <f t="array" ref="U5964">_xlfn.IFS(P5964&gt;60,"High Risk",P5964&gt;30,"Medium Risk",TRUE,"Low Risk")</f>
        <v>Medium Risk</v>
      </c>
      <c r="V5964">
        <f t="shared" si="93"/>
        <v>3</v>
      </c>
    </row>
    <row r="5965" spans="1:22" hidden="1" x14ac:dyDescent="0.2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 s="2">
        <v>104449.8</v>
      </c>
      <c r="H5965">
        <v>1</v>
      </c>
      <c r="I5965">
        <v>1</v>
      </c>
      <c r="J5965">
        <v>1</v>
      </c>
      <c r="K5965" s="1">
        <v>747.88</v>
      </c>
      <c r="L5965">
        <v>0</v>
      </c>
      <c r="M5965">
        <v>29</v>
      </c>
      <c r="N5965">
        <v>1089</v>
      </c>
      <c r="O5965">
        <v>8</v>
      </c>
      <c r="P5965">
        <v>71</v>
      </c>
      <c r="Q5965">
        <v>0.27586206896551724</v>
      </c>
      <c r="R5965">
        <v>31581</v>
      </c>
      <c r="S5965" t="str" cm="1">
        <f t="array" ref="S5965">_xlfn.IFS(E5968&lt;30,"18-29",E5968&lt;45,"30-44",TRUE,"45+")</f>
        <v>30-44</v>
      </c>
      <c r="T5965" t="str" cm="1">
        <f t="array" ref="T5965">_xlfn.IFS(F5965&lt;=2,"0-2 Years",F5965&lt;=5,"3-5 Years",F5965&lt;=8,"6-8 Years",TRUE,"9-10 Years")</f>
        <v>6-8 Years</v>
      </c>
      <c r="U5965" t="str" cm="1">
        <f t="array" ref="U5965">_xlfn.IFS(P5965&gt;60,"High Risk",P5965&gt;30,"Medium Risk",TRUE,"Low Risk")</f>
        <v>High Risk</v>
      </c>
      <c r="V5965">
        <f t="shared" si="93"/>
        <v>2</v>
      </c>
    </row>
    <row r="5966" spans="1:22" hidden="1" x14ac:dyDescent="0.2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 s="2">
        <v>137102.65</v>
      </c>
      <c r="H5966">
        <v>1</v>
      </c>
      <c r="I5966">
        <v>0</v>
      </c>
      <c r="J5966">
        <v>0</v>
      </c>
      <c r="K5966" s="1">
        <v>76870.81</v>
      </c>
      <c r="L5966">
        <v>0</v>
      </c>
      <c r="M5966">
        <v>25</v>
      </c>
      <c r="N5966">
        <v>4045</v>
      </c>
      <c r="O5966">
        <v>5</v>
      </c>
      <c r="P5966">
        <v>165</v>
      </c>
      <c r="Q5966">
        <v>0.2</v>
      </c>
      <c r="R5966">
        <v>101125</v>
      </c>
      <c r="S5966" t="str" cm="1">
        <f t="array" ref="S5966">_xlfn.IFS(E5969&lt;30,"18-29",E5969&lt;45,"30-44",TRUE,"45+")</f>
        <v>30-44</v>
      </c>
      <c r="T5966" t="str" cm="1">
        <f t="array" ref="T5966">_xlfn.IFS(F5966&lt;=2,"0-2 Years",F5966&lt;=5,"3-5 Years",F5966&lt;=8,"6-8 Years",TRUE,"9-10 Years")</f>
        <v>6-8 Years</v>
      </c>
      <c r="U5966" t="str" cm="1">
        <f t="array" ref="U5966">_xlfn.IFS(P5966&gt;60,"High Risk",P5966&gt;30,"Medium Risk",TRUE,"Low Risk")</f>
        <v>High Risk</v>
      </c>
      <c r="V5966">
        <f t="shared" si="93"/>
        <v>5</v>
      </c>
    </row>
    <row r="5967" spans="1:22" hidden="1" x14ac:dyDescent="0.2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 s="2">
        <v>142475.87</v>
      </c>
      <c r="H5967">
        <v>1</v>
      </c>
      <c r="I5967">
        <v>1</v>
      </c>
      <c r="J5967">
        <v>1</v>
      </c>
      <c r="K5967" s="1">
        <v>107848.24</v>
      </c>
      <c r="L5967">
        <v>0</v>
      </c>
      <c r="M5967">
        <v>3</v>
      </c>
      <c r="N5967">
        <v>4802</v>
      </c>
      <c r="O5967">
        <v>0</v>
      </c>
      <c r="P5967">
        <v>9</v>
      </c>
      <c r="Q5967">
        <v>0</v>
      </c>
      <c r="R5967">
        <v>14406</v>
      </c>
      <c r="S5967" t="str" cm="1">
        <f t="array" ref="S5967">_xlfn.IFS(E5970&lt;30,"18-29",E5970&lt;45,"30-44",TRUE,"45+")</f>
        <v>18-29</v>
      </c>
      <c r="T5967" t="str" cm="1">
        <f t="array" ref="T5967">_xlfn.IFS(F5967&lt;=2,"0-2 Years",F5967&lt;=5,"3-5 Years",F5967&lt;=8,"6-8 Years",TRUE,"9-10 Years")</f>
        <v>9-10 Years</v>
      </c>
      <c r="U5967" t="str" cm="1">
        <f t="array" ref="U5967">_xlfn.IFS(P5967&gt;60,"High Risk",P5967&gt;30,"Medium Risk",TRUE,"Low Risk")</f>
        <v>Low Risk</v>
      </c>
      <c r="V5967">
        <f t="shared" si="93"/>
        <v>2</v>
      </c>
    </row>
    <row r="5968" spans="1:22" x14ac:dyDescent="0.2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 s="2">
        <v>0</v>
      </c>
      <c r="H5968">
        <v>1</v>
      </c>
      <c r="I5968">
        <v>1</v>
      </c>
      <c r="J5968">
        <v>0</v>
      </c>
      <c r="K5968" s="1">
        <v>103726.71</v>
      </c>
      <c r="L5968">
        <v>0</v>
      </c>
      <c r="M5968">
        <v>22</v>
      </c>
      <c r="N5968">
        <v>4469</v>
      </c>
      <c r="O5968">
        <v>9</v>
      </c>
      <c r="P5968">
        <v>10</v>
      </c>
      <c r="Q5968">
        <v>0.40909090909090912</v>
      </c>
      <c r="R5968">
        <v>98318</v>
      </c>
      <c r="S5968" t="str" cm="1">
        <f t="array" ref="S5968">_xlfn.IFS(E5971&lt;30,"18-29",E5971&lt;45,"30-44",TRUE,"45+")</f>
        <v>18-29</v>
      </c>
      <c r="T5968" t="str" cm="1">
        <f t="array" ref="T5968">_xlfn.IFS(F5968&lt;=2,"0-2 Years",F5968&lt;=5,"3-5 Years",F5968&lt;=8,"6-8 Years",TRUE,"9-10 Years")</f>
        <v>9-10 Years</v>
      </c>
      <c r="U5968" t="str" cm="1">
        <f t="array" ref="U5968">_xlfn.IFS(P5968&gt;60,"High Risk",P5968&gt;30,"Medium Risk",TRUE,"Low Risk")</f>
        <v>Low Risk</v>
      </c>
      <c r="V5968">
        <f t="shared" si="93"/>
        <v>8</v>
      </c>
    </row>
    <row r="5969" spans="1:22" hidden="1" x14ac:dyDescent="0.2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 s="2">
        <v>103195.2</v>
      </c>
      <c r="H5969">
        <v>2</v>
      </c>
      <c r="I5969">
        <v>1</v>
      </c>
      <c r="J5969">
        <v>0</v>
      </c>
      <c r="K5969" s="1">
        <v>178268.36</v>
      </c>
      <c r="L5969">
        <v>0</v>
      </c>
      <c r="M5969">
        <v>29</v>
      </c>
      <c r="N5969">
        <v>802</v>
      </c>
      <c r="O5969">
        <v>4</v>
      </c>
      <c r="P5969">
        <v>73</v>
      </c>
      <c r="Q5969">
        <v>0.13793103448275862</v>
      </c>
      <c r="R5969">
        <v>23258</v>
      </c>
      <c r="S5969" t="str" cm="1">
        <f t="array" ref="S5969">_xlfn.IFS(E5972&lt;30,"18-29",E5972&lt;45,"30-44",TRUE,"45+")</f>
        <v>30-44</v>
      </c>
      <c r="T5969" t="str" cm="1">
        <f t="array" ref="T5969">_xlfn.IFS(F5969&lt;=2,"0-2 Years",F5969&lt;=5,"3-5 Years",F5969&lt;=8,"6-8 Years",TRUE,"9-10 Years")</f>
        <v>0-2 Years</v>
      </c>
      <c r="U5969" t="str" cm="1">
        <f t="array" ref="U5969">_xlfn.IFS(P5969&gt;60,"High Risk",P5969&gt;30,"Medium Risk",TRUE,"Low Risk")</f>
        <v>High Risk</v>
      </c>
      <c r="V5969">
        <f t="shared" si="93"/>
        <v>4</v>
      </c>
    </row>
    <row r="5970" spans="1:22" hidden="1" x14ac:dyDescent="0.2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 s="2">
        <v>112070.44</v>
      </c>
      <c r="H5970">
        <v>1</v>
      </c>
      <c r="I5970">
        <v>0</v>
      </c>
      <c r="J5970">
        <v>1</v>
      </c>
      <c r="K5970" s="1">
        <v>126281.83</v>
      </c>
      <c r="L5970">
        <v>0</v>
      </c>
      <c r="M5970">
        <v>16</v>
      </c>
      <c r="N5970">
        <v>4097</v>
      </c>
      <c r="O5970">
        <v>7</v>
      </c>
      <c r="P5970">
        <v>143</v>
      </c>
      <c r="Q5970">
        <v>0.4375</v>
      </c>
      <c r="R5970">
        <v>65552</v>
      </c>
      <c r="S5970" t="str" cm="1">
        <f t="array" ref="S5970">_xlfn.IFS(E5973&lt;30,"18-29",E5973&lt;45,"30-44",TRUE,"45+")</f>
        <v>30-44</v>
      </c>
      <c r="T5970" t="str" cm="1">
        <f t="array" ref="T5970">_xlfn.IFS(F5970&lt;=2,"0-2 Years",F5970&lt;=5,"3-5 Years",F5970&lt;=8,"6-8 Years",TRUE,"9-10 Years")</f>
        <v>0-2 Years</v>
      </c>
      <c r="U5970" t="str" cm="1">
        <f t="array" ref="U5970">_xlfn.IFS(P5970&gt;60,"High Risk",P5970&gt;30,"Medium Risk",TRUE,"Low Risk")</f>
        <v>High Risk</v>
      </c>
      <c r="V5970">
        <f t="shared" si="93"/>
        <v>3</v>
      </c>
    </row>
    <row r="5971" spans="1:22" hidden="1" x14ac:dyDescent="0.2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 s="2">
        <v>0</v>
      </c>
      <c r="H5971">
        <v>2</v>
      </c>
      <c r="I5971">
        <v>0</v>
      </c>
      <c r="J5971">
        <v>1</v>
      </c>
      <c r="K5971" s="1">
        <v>196651.72</v>
      </c>
      <c r="L5971">
        <v>0</v>
      </c>
      <c r="M5971">
        <v>26</v>
      </c>
      <c r="N5971">
        <v>734</v>
      </c>
      <c r="O5971">
        <v>1</v>
      </c>
      <c r="P5971">
        <v>83</v>
      </c>
      <c r="Q5971">
        <v>3.8461538461538464E-2</v>
      </c>
      <c r="R5971">
        <v>19084</v>
      </c>
      <c r="S5971" t="str" cm="1">
        <f t="array" ref="S5971">_xlfn.IFS(E5974&lt;30,"18-29",E5974&lt;45,"30-44",TRUE,"45+")</f>
        <v>45+</v>
      </c>
      <c r="T5971" t="str" cm="1">
        <f t="array" ref="T5971">_xlfn.IFS(F5971&lt;=2,"0-2 Years",F5971&lt;=5,"3-5 Years",F5971&lt;=8,"6-8 Years",TRUE,"9-10 Years")</f>
        <v>6-8 Years</v>
      </c>
      <c r="U5971" t="str" cm="1">
        <f t="array" ref="U5971">_xlfn.IFS(P5971&gt;60,"High Risk",P5971&gt;30,"Medium Risk",TRUE,"Low Risk")</f>
        <v>High Risk</v>
      </c>
      <c r="V5971">
        <f t="shared" si="93"/>
        <v>3</v>
      </c>
    </row>
    <row r="5972" spans="1:22" x14ac:dyDescent="0.2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 s="2">
        <v>96473.59</v>
      </c>
      <c r="H5972">
        <v>1</v>
      </c>
      <c r="I5972">
        <v>0</v>
      </c>
      <c r="J5972">
        <v>0</v>
      </c>
      <c r="K5972" s="1">
        <v>5962.3</v>
      </c>
      <c r="L5972">
        <v>0</v>
      </c>
      <c r="M5972">
        <v>18</v>
      </c>
      <c r="N5972">
        <v>4864</v>
      </c>
      <c r="O5972">
        <v>7</v>
      </c>
      <c r="P5972">
        <v>180</v>
      </c>
      <c r="Q5972">
        <v>0.3888888888888889</v>
      </c>
      <c r="R5972">
        <v>87552</v>
      </c>
      <c r="S5972" t="str" cm="1">
        <f t="array" ref="S5972">_xlfn.IFS(E5975&lt;30,"18-29",E5975&lt;45,"30-44",TRUE,"45+")</f>
        <v>30-44</v>
      </c>
      <c r="T5972" t="str" cm="1">
        <f t="array" ref="T5972">_xlfn.IFS(F5972&lt;=2,"0-2 Years",F5972&lt;=5,"3-5 Years",F5972&lt;=8,"6-8 Years",TRUE,"9-10 Years")</f>
        <v>0-2 Years</v>
      </c>
      <c r="U5972" t="str" cm="1">
        <f t="array" ref="U5972">_xlfn.IFS(P5972&gt;60,"High Risk",P5972&gt;30,"Medium Risk",TRUE,"Low Risk")</f>
        <v>High Risk</v>
      </c>
      <c r="V5972">
        <f t="shared" si="93"/>
        <v>6</v>
      </c>
    </row>
    <row r="5973" spans="1:22" x14ac:dyDescent="0.2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 s="2">
        <v>0</v>
      </c>
      <c r="H5973">
        <v>2</v>
      </c>
      <c r="I5973">
        <v>1</v>
      </c>
      <c r="J5973">
        <v>0</v>
      </c>
      <c r="K5973" s="1">
        <v>21928.81</v>
      </c>
      <c r="L5973">
        <v>0</v>
      </c>
      <c r="M5973">
        <v>2</v>
      </c>
      <c r="N5973">
        <v>2825</v>
      </c>
      <c r="O5973">
        <v>2</v>
      </c>
      <c r="P5973">
        <v>76</v>
      </c>
      <c r="Q5973">
        <v>1</v>
      </c>
      <c r="R5973">
        <v>5650</v>
      </c>
      <c r="S5973" t="str" cm="1">
        <f t="array" ref="S5973">_xlfn.IFS(E5976&lt;30,"18-29",E5976&lt;45,"30-44",TRUE,"45+")</f>
        <v>45+</v>
      </c>
      <c r="T5973" t="str" cm="1">
        <f t="array" ref="T5973">_xlfn.IFS(F5973&lt;=2,"0-2 Years",F5973&lt;=5,"3-5 Years",F5973&lt;=8,"6-8 Years",TRUE,"9-10 Years")</f>
        <v>3-5 Years</v>
      </c>
      <c r="U5973" t="str" cm="1">
        <f t="array" ref="U5973">_xlfn.IFS(P5973&gt;60,"High Risk",P5973&gt;30,"Medium Risk",TRUE,"Low Risk")</f>
        <v>High Risk</v>
      </c>
      <c r="V5973">
        <f t="shared" si="93"/>
        <v>6</v>
      </c>
    </row>
    <row r="5974" spans="1:22" x14ac:dyDescent="0.2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 s="2">
        <v>108437.89</v>
      </c>
      <c r="H5974">
        <v>1</v>
      </c>
      <c r="I5974">
        <v>0</v>
      </c>
      <c r="J5974">
        <v>0</v>
      </c>
      <c r="K5974" s="1">
        <v>127022.87</v>
      </c>
      <c r="L5974">
        <v>1</v>
      </c>
      <c r="M5974">
        <v>3</v>
      </c>
      <c r="N5974">
        <v>3690</v>
      </c>
      <c r="O5974">
        <v>9</v>
      </c>
      <c r="P5974">
        <v>151</v>
      </c>
      <c r="Q5974">
        <v>1</v>
      </c>
      <c r="R5974">
        <v>11070</v>
      </c>
      <c r="S5974" t="str" cm="1">
        <f t="array" ref="S5974">_xlfn.IFS(E5977&lt;30,"18-29",E5977&lt;45,"30-44",TRUE,"45+")</f>
        <v>30-44</v>
      </c>
      <c r="T5974" t="str" cm="1">
        <f t="array" ref="T5974">_xlfn.IFS(F5974&lt;=2,"0-2 Years",F5974&lt;=5,"3-5 Years",F5974&lt;=8,"6-8 Years",TRUE,"9-10 Years")</f>
        <v>9-10 Years</v>
      </c>
      <c r="U5974" t="str" cm="1">
        <f t="array" ref="U5974">_xlfn.IFS(P5974&gt;60,"High Risk",P5974&gt;30,"Medium Risk",TRUE,"Low Risk")</f>
        <v>High Risk</v>
      </c>
      <c r="V5974">
        <f t="shared" si="93"/>
        <v>6</v>
      </c>
    </row>
    <row r="5975" spans="1:22" hidden="1" x14ac:dyDescent="0.2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 s="2">
        <v>153195.59</v>
      </c>
      <c r="H5975">
        <v>1</v>
      </c>
      <c r="I5975">
        <v>1</v>
      </c>
      <c r="J5975">
        <v>1</v>
      </c>
      <c r="K5975" s="1">
        <v>162763.01</v>
      </c>
      <c r="L5975">
        <v>0</v>
      </c>
      <c r="M5975">
        <v>3</v>
      </c>
      <c r="N5975">
        <v>2639</v>
      </c>
      <c r="O5975">
        <v>3</v>
      </c>
      <c r="P5975">
        <v>76</v>
      </c>
      <c r="Q5975">
        <v>1</v>
      </c>
      <c r="R5975">
        <v>7917</v>
      </c>
      <c r="S5975" t="str" cm="1">
        <f t="array" ref="S5975">_xlfn.IFS(E5978&lt;30,"18-29",E5978&lt;45,"30-44",TRUE,"45+")</f>
        <v>30-44</v>
      </c>
      <c r="T5975" t="str" cm="1">
        <f t="array" ref="T5975">_xlfn.IFS(F5975&lt;=2,"0-2 Years",F5975&lt;=5,"3-5 Years",F5975&lt;=8,"6-8 Years",TRUE,"9-10 Years")</f>
        <v>3-5 Years</v>
      </c>
      <c r="U5975" t="str" cm="1">
        <f t="array" ref="U5975">_xlfn.IFS(P5975&gt;60,"High Risk",P5975&gt;30,"Medium Risk",TRUE,"Low Risk")</f>
        <v>High Risk</v>
      </c>
      <c r="V5975">
        <f t="shared" si="93"/>
        <v>2</v>
      </c>
    </row>
    <row r="5976" spans="1:22" hidden="1" x14ac:dyDescent="0.2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 s="2">
        <v>96877.21</v>
      </c>
      <c r="H5976">
        <v>1</v>
      </c>
      <c r="I5976">
        <v>1</v>
      </c>
      <c r="J5976">
        <v>1</v>
      </c>
      <c r="K5976" s="1">
        <v>113950.51</v>
      </c>
      <c r="L5976">
        <v>0</v>
      </c>
      <c r="M5976">
        <v>1</v>
      </c>
      <c r="N5976">
        <v>1509</v>
      </c>
      <c r="O5976">
        <v>0</v>
      </c>
      <c r="P5976">
        <v>74</v>
      </c>
      <c r="Q5976">
        <v>0</v>
      </c>
      <c r="R5976">
        <v>1509</v>
      </c>
      <c r="S5976" t="str" cm="1">
        <f t="array" ref="S5976">_xlfn.IFS(E5979&lt;30,"18-29",E5979&lt;45,"30-44",TRUE,"45+")</f>
        <v>30-44</v>
      </c>
      <c r="T5976" t="str" cm="1">
        <f t="array" ref="T5976">_xlfn.IFS(F5976&lt;=2,"0-2 Years",F5976&lt;=5,"3-5 Years",F5976&lt;=8,"6-8 Years",TRUE,"9-10 Years")</f>
        <v>6-8 Years</v>
      </c>
      <c r="U5976" t="str" cm="1">
        <f t="array" ref="U5976">_xlfn.IFS(P5976&gt;60,"High Risk",P5976&gt;30,"Medium Risk",TRUE,"Low Risk")</f>
        <v>High Risk</v>
      </c>
      <c r="V5976">
        <f t="shared" si="93"/>
        <v>2</v>
      </c>
    </row>
    <row r="5977" spans="1:22" hidden="1" x14ac:dyDescent="0.2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 s="2">
        <v>0</v>
      </c>
      <c r="H5977">
        <v>2</v>
      </c>
      <c r="I5977">
        <v>0</v>
      </c>
      <c r="J5977">
        <v>1</v>
      </c>
      <c r="K5977" s="1">
        <v>104930.46</v>
      </c>
      <c r="L5977">
        <v>0</v>
      </c>
      <c r="M5977">
        <v>21</v>
      </c>
      <c r="N5977">
        <v>3890</v>
      </c>
      <c r="O5977">
        <v>2</v>
      </c>
      <c r="P5977">
        <v>158</v>
      </c>
      <c r="Q5977">
        <v>9.5238095238095233E-2</v>
      </c>
      <c r="R5977">
        <v>81690</v>
      </c>
      <c r="S5977" t="str" cm="1">
        <f t="array" ref="S5977">_xlfn.IFS(E5980&lt;30,"18-29",E5980&lt;45,"30-44",TRUE,"45+")</f>
        <v>30-44</v>
      </c>
      <c r="T5977" t="str" cm="1">
        <f t="array" ref="T5977">_xlfn.IFS(F5977&lt;=2,"0-2 Years",F5977&lt;=5,"3-5 Years",F5977&lt;=8,"6-8 Years",TRUE,"9-10 Years")</f>
        <v>6-8 Years</v>
      </c>
      <c r="U5977" t="str" cm="1">
        <f t="array" ref="U5977">_xlfn.IFS(P5977&gt;60,"High Risk",P5977&gt;30,"Medium Risk",TRUE,"Low Risk")</f>
        <v>High Risk</v>
      </c>
      <c r="V5977">
        <f t="shared" si="93"/>
        <v>3</v>
      </c>
    </row>
    <row r="5978" spans="1:22" x14ac:dyDescent="0.2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 s="2">
        <v>0</v>
      </c>
      <c r="H5978">
        <v>1</v>
      </c>
      <c r="I5978">
        <v>0</v>
      </c>
      <c r="J5978">
        <v>0</v>
      </c>
      <c r="K5978" s="1">
        <v>52337.97</v>
      </c>
      <c r="L5978">
        <v>1</v>
      </c>
      <c r="M5978">
        <v>12</v>
      </c>
      <c r="N5978">
        <v>1253</v>
      </c>
      <c r="O5978">
        <v>6</v>
      </c>
      <c r="P5978">
        <v>179</v>
      </c>
      <c r="Q5978">
        <v>0.5</v>
      </c>
      <c r="R5978">
        <v>15036</v>
      </c>
      <c r="S5978" t="str" cm="1">
        <f t="array" ref="S5978">_xlfn.IFS(E5981&lt;30,"18-29",E5981&lt;45,"30-44",TRUE,"45+")</f>
        <v>18-29</v>
      </c>
      <c r="T5978" t="str" cm="1">
        <f t="array" ref="T5978">_xlfn.IFS(F5978&lt;=2,"0-2 Years",F5978&lt;=5,"3-5 Years",F5978&lt;=8,"6-8 Years",TRUE,"9-10 Years")</f>
        <v>9-10 Years</v>
      </c>
      <c r="U5978" t="str" cm="1">
        <f t="array" ref="U5978">_xlfn.IFS(P5978&gt;60,"High Risk",P5978&gt;30,"Medium Risk",TRUE,"Low Risk")</f>
        <v>High Risk</v>
      </c>
      <c r="V5978">
        <f t="shared" si="93"/>
        <v>8</v>
      </c>
    </row>
    <row r="5979" spans="1:22" hidden="1" x14ac:dyDescent="0.2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 s="2">
        <v>95452.89</v>
      </c>
      <c r="H5979">
        <v>1</v>
      </c>
      <c r="I5979">
        <v>0</v>
      </c>
      <c r="J5979">
        <v>1</v>
      </c>
      <c r="K5979" s="1">
        <v>179964.55</v>
      </c>
      <c r="L5979">
        <v>0</v>
      </c>
      <c r="M5979">
        <v>13</v>
      </c>
      <c r="N5979">
        <v>3052</v>
      </c>
      <c r="O5979">
        <v>3</v>
      </c>
      <c r="P5979">
        <v>127</v>
      </c>
      <c r="Q5979">
        <v>0.23076923076923078</v>
      </c>
      <c r="R5979">
        <v>39676</v>
      </c>
      <c r="S5979" t="str" cm="1">
        <f t="array" ref="S5979">_xlfn.IFS(E5982&lt;30,"18-29",E5982&lt;45,"30-44",TRUE,"45+")</f>
        <v>30-44</v>
      </c>
      <c r="T5979" t="str" cm="1">
        <f t="array" ref="T5979">_xlfn.IFS(F5979&lt;=2,"0-2 Years",F5979&lt;=5,"3-5 Years",F5979&lt;=8,"6-8 Years",TRUE,"9-10 Years")</f>
        <v>6-8 Years</v>
      </c>
      <c r="U5979" t="str" cm="1">
        <f t="array" ref="U5979">_xlfn.IFS(P5979&gt;60,"High Risk",P5979&gt;30,"Medium Risk",TRUE,"Low Risk")</f>
        <v>High Risk</v>
      </c>
      <c r="V5979">
        <f t="shared" si="93"/>
        <v>2</v>
      </c>
    </row>
    <row r="5980" spans="1:22" hidden="1" x14ac:dyDescent="0.2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 s="2">
        <v>63873.56</v>
      </c>
      <c r="H5980">
        <v>1</v>
      </c>
      <c r="I5980">
        <v>1</v>
      </c>
      <c r="J5980">
        <v>0</v>
      </c>
      <c r="K5980" s="1">
        <v>83753.64</v>
      </c>
      <c r="L5980">
        <v>0</v>
      </c>
      <c r="M5980">
        <v>18</v>
      </c>
      <c r="N5980">
        <v>2108</v>
      </c>
      <c r="O5980">
        <v>10</v>
      </c>
      <c r="P5980">
        <v>19</v>
      </c>
      <c r="Q5980">
        <v>0.55555555555555558</v>
      </c>
      <c r="R5980">
        <v>37944</v>
      </c>
      <c r="S5980" t="str" cm="1">
        <f t="array" ref="S5980">_xlfn.IFS(E5983&lt;30,"18-29",E5983&lt;45,"30-44",TRUE,"45+")</f>
        <v>30-44</v>
      </c>
      <c r="T5980" t="str" cm="1">
        <f t="array" ref="T5980">_xlfn.IFS(F5980&lt;=2,"0-2 Years",F5980&lt;=5,"3-5 Years",F5980&lt;=8,"6-8 Years",TRUE,"9-10 Years")</f>
        <v>3-5 Years</v>
      </c>
      <c r="U5980" t="str" cm="1">
        <f t="array" ref="U5980">_xlfn.IFS(P5980&gt;60,"High Risk",P5980&gt;30,"Medium Risk",TRUE,"Low Risk")</f>
        <v>Low Risk</v>
      </c>
      <c r="V5980">
        <f t="shared" si="93"/>
        <v>5</v>
      </c>
    </row>
    <row r="5981" spans="1:22" hidden="1" x14ac:dyDescent="0.2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 s="2">
        <v>148298.59</v>
      </c>
      <c r="H5981">
        <v>2</v>
      </c>
      <c r="I5981">
        <v>0</v>
      </c>
      <c r="J5981">
        <v>0</v>
      </c>
      <c r="K5981" s="1">
        <v>182913.95</v>
      </c>
      <c r="L5981">
        <v>0</v>
      </c>
      <c r="M5981">
        <v>27</v>
      </c>
      <c r="N5981">
        <v>2377</v>
      </c>
      <c r="O5981">
        <v>7</v>
      </c>
      <c r="P5981">
        <v>165</v>
      </c>
      <c r="Q5981">
        <v>0.25925925925925924</v>
      </c>
      <c r="R5981">
        <v>64179</v>
      </c>
      <c r="S5981" t="str" cm="1">
        <f t="array" ref="S5981">_xlfn.IFS(E5984&lt;30,"18-29",E5984&lt;45,"30-44",TRUE,"45+")</f>
        <v>30-44</v>
      </c>
      <c r="T5981" t="str" cm="1">
        <f t="array" ref="T5981">_xlfn.IFS(F5981&lt;=2,"0-2 Years",F5981&lt;=5,"3-5 Years",F5981&lt;=8,"6-8 Years",TRUE,"9-10 Years")</f>
        <v>0-2 Years</v>
      </c>
      <c r="U5981" t="str" cm="1">
        <f t="array" ref="U5981">_xlfn.IFS(P5981&gt;60,"High Risk",P5981&gt;30,"Medium Risk",TRUE,"Low Risk")</f>
        <v>High Risk</v>
      </c>
      <c r="V5981">
        <f t="shared" si="93"/>
        <v>4</v>
      </c>
    </row>
    <row r="5982" spans="1:22" x14ac:dyDescent="0.2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 s="2">
        <v>0</v>
      </c>
      <c r="H5982">
        <v>2</v>
      </c>
      <c r="I5982">
        <v>1</v>
      </c>
      <c r="J5982">
        <v>0</v>
      </c>
      <c r="K5982" s="1">
        <v>166720.28</v>
      </c>
      <c r="L5982">
        <v>0</v>
      </c>
      <c r="M5982">
        <v>12</v>
      </c>
      <c r="N5982">
        <v>2944</v>
      </c>
      <c r="O5982">
        <v>6</v>
      </c>
      <c r="P5982">
        <v>33</v>
      </c>
      <c r="Q5982">
        <v>0.5</v>
      </c>
      <c r="R5982">
        <v>35328</v>
      </c>
      <c r="S5982" t="str" cm="1">
        <f t="array" ref="S5982">_xlfn.IFS(E5985&lt;30,"18-29",E5985&lt;45,"30-44",TRUE,"45+")</f>
        <v>18-29</v>
      </c>
      <c r="T5982" t="str" cm="1">
        <f t="array" ref="T5982">_xlfn.IFS(F5982&lt;=2,"0-2 Years",F5982&lt;=5,"3-5 Years",F5982&lt;=8,"6-8 Years",TRUE,"9-10 Years")</f>
        <v>6-8 Years</v>
      </c>
      <c r="U5982" t="str" cm="1">
        <f t="array" ref="U5982">_xlfn.IFS(P5982&gt;60,"High Risk",P5982&gt;30,"Medium Risk",TRUE,"Low Risk")</f>
        <v>Medium Risk</v>
      </c>
      <c r="V5982">
        <f t="shared" si="93"/>
        <v>6</v>
      </c>
    </row>
    <row r="5983" spans="1:22" hidden="1" x14ac:dyDescent="0.2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 s="2">
        <v>143258.85</v>
      </c>
      <c r="H5983">
        <v>2</v>
      </c>
      <c r="I5983">
        <v>1</v>
      </c>
      <c r="J5983">
        <v>0</v>
      </c>
      <c r="K5983" s="1">
        <v>192721.98</v>
      </c>
      <c r="L5983">
        <v>0</v>
      </c>
      <c r="M5983">
        <v>22</v>
      </c>
      <c r="N5983">
        <v>3378</v>
      </c>
      <c r="O5983">
        <v>5</v>
      </c>
      <c r="P5983">
        <v>76</v>
      </c>
      <c r="Q5983">
        <v>0.22727272727272727</v>
      </c>
      <c r="R5983">
        <v>74316</v>
      </c>
      <c r="S5983" t="str" cm="1">
        <f t="array" ref="S5983">_xlfn.IFS(E5986&lt;30,"18-29",E5986&lt;45,"30-44",TRUE,"45+")</f>
        <v>30-44</v>
      </c>
      <c r="T5983" t="str" cm="1">
        <f t="array" ref="T5983">_xlfn.IFS(F5983&lt;=2,"0-2 Years",F5983&lt;=5,"3-5 Years",F5983&lt;=8,"6-8 Years",TRUE,"9-10 Years")</f>
        <v>6-8 Years</v>
      </c>
      <c r="U5983" t="str" cm="1">
        <f t="array" ref="U5983">_xlfn.IFS(P5983&gt;60,"High Risk",P5983&gt;30,"Medium Risk",TRUE,"Low Risk")</f>
        <v>High Risk</v>
      </c>
      <c r="V5983">
        <f t="shared" si="93"/>
        <v>3</v>
      </c>
    </row>
    <row r="5984" spans="1:22" hidden="1" x14ac:dyDescent="0.2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 s="2">
        <v>121342.24</v>
      </c>
      <c r="H5984">
        <v>1</v>
      </c>
      <c r="I5984">
        <v>1</v>
      </c>
      <c r="J5984">
        <v>1</v>
      </c>
      <c r="K5984" s="1">
        <v>180241.44</v>
      </c>
      <c r="L5984">
        <v>0</v>
      </c>
      <c r="M5984">
        <v>3</v>
      </c>
      <c r="N5984">
        <v>3116</v>
      </c>
      <c r="O5984">
        <v>0</v>
      </c>
      <c r="P5984">
        <v>36</v>
      </c>
      <c r="Q5984">
        <v>0</v>
      </c>
      <c r="R5984">
        <v>9348</v>
      </c>
      <c r="S5984" t="str" cm="1">
        <f t="array" ref="S5984">_xlfn.IFS(E5987&lt;30,"18-29",E5987&lt;45,"30-44",TRUE,"45+")</f>
        <v>30-44</v>
      </c>
      <c r="T5984" t="str" cm="1">
        <f t="array" ref="T5984">_xlfn.IFS(F5984&lt;=2,"0-2 Years",F5984&lt;=5,"3-5 Years",F5984&lt;=8,"6-8 Years",TRUE,"9-10 Years")</f>
        <v>9-10 Years</v>
      </c>
      <c r="U5984" t="str" cm="1">
        <f t="array" ref="U5984">_xlfn.IFS(P5984&gt;60,"High Risk",P5984&gt;30,"Medium Risk",TRUE,"Low Risk")</f>
        <v>Medium Risk</v>
      </c>
      <c r="V5984">
        <f t="shared" si="93"/>
        <v>2</v>
      </c>
    </row>
    <row r="5985" spans="1:22" hidden="1" x14ac:dyDescent="0.2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 s="2">
        <v>99152.73</v>
      </c>
      <c r="H5985">
        <v>2</v>
      </c>
      <c r="I5985">
        <v>1</v>
      </c>
      <c r="J5985">
        <v>0</v>
      </c>
      <c r="K5985" s="1">
        <v>48475.12</v>
      </c>
      <c r="L5985">
        <v>0</v>
      </c>
      <c r="M5985">
        <v>22</v>
      </c>
      <c r="N5985">
        <v>3283</v>
      </c>
      <c r="O5985">
        <v>3</v>
      </c>
      <c r="P5985">
        <v>87</v>
      </c>
      <c r="Q5985">
        <v>0.13636363636363635</v>
      </c>
      <c r="R5985">
        <v>72226</v>
      </c>
      <c r="S5985" t="str" cm="1">
        <f t="array" ref="S5985">_xlfn.IFS(E5988&lt;30,"18-29",E5988&lt;45,"30-44",TRUE,"45+")</f>
        <v>30-44</v>
      </c>
      <c r="T5985" t="str" cm="1">
        <f t="array" ref="T5985">_xlfn.IFS(F5985&lt;=2,"0-2 Years",F5985&lt;=5,"3-5 Years",F5985&lt;=8,"6-8 Years",TRUE,"9-10 Years")</f>
        <v>6-8 Years</v>
      </c>
      <c r="U5985" t="str" cm="1">
        <f t="array" ref="U5985">_xlfn.IFS(P5985&gt;60,"High Risk",P5985&gt;30,"Medium Risk",TRUE,"Low Risk")</f>
        <v>High Risk</v>
      </c>
      <c r="V5985">
        <f t="shared" si="93"/>
        <v>3</v>
      </c>
    </row>
    <row r="5986" spans="1:22" x14ac:dyDescent="0.2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 s="2">
        <v>0</v>
      </c>
      <c r="H5986">
        <v>2</v>
      </c>
      <c r="I5986">
        <v>1</v>
      </c>
      <c r="J5986">
        <v>0</v>
      </c>
      <c r="K5986" s="1">
        <v>126551.48</v>
      </c>
      <c r="L5986">
        <v>0</v>
      </c>
      <c r="M5986">
        <v>22</v>
      </c>
      <c r="N5986">
        <v>516</v>
      </c>
      <c r="O5986">
        <v>8</v>
      </c>
      <c r="P5986">
        <v>99</v>
      </c>
      <c r="Q5986">
        <v>0.36363636363636365</v>
      </c>
      <c r="R5986">
        <v>11352</v>
      </c>
      <c r="S5986" t="str" cm="1">
        <f t="array" ref="S5986">_xlfn.IFS(E5989&lt;30,"18-29",E5989&lt;45,"30-44",TRUE,"45+")</f>
        <v>18-29</v>
      </c>
      <c r="T5986" t="str" cm="1">
        <f t="array" ref="T5986">_xlfn.IFS(F5986&lt;=2,"0-2 Years",F5986&lt;=5,"3-5 Years",F5986&lt;=8,"6-8 Years",TRUE,"9-10 Years")</f>
        <v>3-5 Years</v>
      </c>
      <c r="U5986" t="str" cm="1">
        <f t="array" ref="U5986">_xlfn.IFS(P5986&gt;60,"High Risk",P5986&gt;30,"Medium Risk",TRUE,"Low Risk")</f>
        <v>High Risk</v>
      </c>
      <c r="V5986">
        <f t="shared" si="93"/>
        <v>6</v>
      </c>
    </row>
    <row r="5987" spans="1:22" hidden="1" x14ac:dyDescent="0.2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 s="2">
        <v>68423.89</v>
      </c>
      <c r="H5987">
        <v>1</v>
      </c>
      <c r="I5987">
        <v>1</v>
      </c>
      <c r="J5987">
        <v>1</v>
      </c>
      <c r="K5987" s="1">
        <v>64872.55</v>
      </c>
      <c r="L5987">
        <v>0</v>
      </c>
      <c r="M5987">
        <v>16</v>
      </c>
      <c r="N5987">
        <v>627</v>
      </c>
      <c r="O5987">
        <v>10</v>
      </c>
      <c r="P5987">
        <v>141</v>
      </c>
      <c r="Q5987">
        <v>0.625</v>
      </c>
      <c r="R5987">
        <v>10032</v>
      </c>
      <c r="S5987" t="str" cm="1">
        <f t="array" ref="S5987">_xlfn.IFS(E5990&lt;30,"18-29",E5990&lt;45,"30-44",TRUE,"45+")</f>
        <v>30-44</v>
      </c>
      <c r="T5987" t="str" cm="1">
        <f t="array" ref="T5987">_xlfn.IFS(F5987&lt;=2,"0-2 Years",F5987&lt;=5,"3-5 Years",F5987&lt;=8,"6-8 Years",TRUE,"9-10 Years")</f>
        <v>6-8 Years</v>
      </c>
      <c r="U5987" t="str" cm="1">
        <f t="array" ref="U5987">_xlfn.IFS(P5987&gt;60,"High Risk",P5987&gt;30,"Medium Risk",TRUE,"Low Risk")</f>
        <v>High Risk</v>
      </c>
      <c r="V5987">
        <f t="shared" si="93"/>
        <v>2</v>
      </c>
    </row>
    <row r="5988" spans="1:22" x14ac:dyDescent="0.2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 s="2">
        <v>0</v>
      </c>
      <c r="H5988">
        <v>1</v>
      </c>
      <c r="I5988">
        <v>1</v>
      </c>
      <c r="J5988">
        <v>0</v>
      </c>
      <c r="K5988" s="1">
        <v>98031.53</v>
      </c>
      <c r="L5988">
        <v>1</v>
      </c>
      <c r="M5988">
        <v>16</v>
      </c>
      <c r="N5988">
        <v>1057</v>
      </c>
      <c r="O5988">
        <v>6</v>
      </c>
      <c r="P5988">
        <v>9</v>
      </c>
      <c r="Q5988">
        <v>0.375</v>
      </c>
      <c r="R5988">
        <v>16912</v>
      </c>
      <c r="S5988" t="str" cm="1">
        <f t="array" ref="S5988">_xlfn.IFS(E5991&lt;30,"18-29",E5991&lt;45,"30-44",TRUE,"45+")</f>
        <v>45+</v>
      </c>
      <c r="T5988" t="str" cm="1">
        <f t="array" ref="T5988">_xlfn.IFS(F5988&lt;=2,"0-2 Years",F5988&lt;=5,"3-5 Years",F5988&lt;=8,"6-8 Years",TRUE,"9-10 Years")</f>
        <v>6-8 Years</v>
      </c>
      <c r="U5988" t="str" cm="1">
        <f t="array" ref="U5988">_xlfn.IFS(P5988&gt;60,"High Risk",P5988&gt;30,"Medium Risk",TRUE,"Low Risk")</f>
        <v>Low Risk</v>
      </c>
      <c r="V5988">
        <f t="shared" si="93"/>
        <v>8</v>
      </c>
    </row>
    <row r="5989" spans="1:22" hidden="1" x14ac:dyDescent="0.2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 s="2">
        <v>79656.81</v>
      </c>
      <c r="H5989">
        <v>1</v>
      </c>
      <c r="I5989">
        <v>1</v>
      </c>
      <c r="J5989">
        <v>0</v>
      </c>
      <c r="K5989" s="1">
        <v>93524.22</v>
      </c>
      <c r="L5989">
        <v>0</v>
      </c>
      <c r="M5989">
        <v>3</v>
      </c>
      <c r="N5989">
        <v>2586</v>
      </c>
      <c r="O5989">
        <v>3</v>
      </c>
      <c r="P5989">
        <v>150</v>
      </c>
      <c r="Q5989">
        <v>1</v>
      </c>
      <c r="R5989">
        <v>7758</v>
      </c>
      <c r="S5989" t="str" cm="1">
        <f t="array" ref="S5989">_xlfn.IFS(E5992&lt;30,"18-29",E5992&lt;45,"30-44",TRUE,"45+")</f>
        <v>30-44</v>
      </c>
      <c r="T5989" t="str" cm="1">
        <f t="array" ref="T5989">_xlfn.IFS(F5989&lt;=2,"0-2 Years",F5989&lt;=5,"3-5 Years",F5989&lt;=8,"6-8 Years",TRUE,"9-10 Years")</f>
        <v>6-8 Years</v>
      </c>
      <c r="U5989" t="str" cm="1">
        <f t="array" ref="U5989">_xlfn.IFS(P5989&gt;60,"High Risk",P5989&gt;30,"Medium Risk",TRUE,"Low Risk")</f>
        <v>High Risk</v>
      </c>
      <c r="V5989">
        <f t="shared" si="93"/>
        <v>5</v>
      </c>
    </row>
    <row r="5990" spans="1:22" hidden="1" x14ac:dyDescent="0.2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 s="2">
        <v>0</v>
      </c>
      <c r="H5990">
        <v>2</v>
      </c>
      <c r="I5990">
        <v>1</v>
      </c>
      <c r="J5990">
        <v>1</v>
      </c>
      <c r="K5990" s="1">
        <v>56991.66</v>
      </c>
      <c r="L5990">
        <v>0</v>
      </c>
      <c r="M5990">
        <v>8</v>
      </c>
      <c r="N5990">
        <v>2165</v>
      </c>
      <c r="O5990">
        <v>10</v>
      </c>
      <c r="P5990">
        <v>72</v>
      </c>
      <c r="Q5990">
        <v>1</v>
      </c>
      <c r="R5990">
        <v>17320</v>
      </c>
      <c r="S5990" t="str" cm="1">
        <f t="array" ref="S5990">_xlfn.IFS(E5993&lt;30,"18-29",E5993&lt;45,"30-44",TRUE,"45+")</f>
        <v>18-29</v>
      </c>
      <c r="T5990" t="str" cm="1">
        <f t="array" ref="T5990">_xlfn.IFS(F5990&lt;=2,"0-2 Years",F5990&lt;=5,"3-5 Years",F5990&lt;=8,"6-8 Years",TRUE,"9-10 Years")</f>
        <v>0-2 Years</v>
      </c>
      <c r="U5990" t="str" cm="1">
        <f t="array" ref="U5990">_xlfn.IFS(P5990&gt;60,"High Risk",P5990&gt;30,"Medium Risk",TRUE,"Low Risk")</f>
        <v>High Risk</v>
      </c>
      <c r="V5990">
        <f t="shared" si="93"/>
        <v>4</v>
      </c>
    </row>
    <row r="5991" spans="1:22" x14ac:dyDescent="0.2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 s="2">
        <v>110240.04</v>
      </c>
      <c r="H5991">
        <v>1</v>
      </c>
      <c r="I5991">
        <v>0</v>
      </c>
      <c r="J5991">
        <v>0</v>
      </c>
      <c r="K5991" s="1">
        <v>183980.56</v>
      </c>
      <c r="L5991">
        <v>1</v>
      </c>
      <c r="M5991">
        <v>9</v>
      </c>
      <c r="N5991">
        <v>3322</v>
      </c>
      <c r="O5991">
        <v>4</v>
      </c>
      <c r="P5991">
        <v>124</v>
      </c>
      <c r="Q5991">
        <v>0.44444444444444442</v>
      </c>
      <c r="R5991">
        <v>29898</v>
      </c>
      <c r="S5991" t="str" cm="1">
        <f t="array" ref="S5991">_xlfn.IFS(E5994&lt;30,"18-29",E5994&lt;45,"30-44",TRUE,"45+")</f>
        <v>30-44</v>
      </c>
      <c r="T5991" t="str" cm="1">
        <f t="array" ref="T5991">_xlfn.IFS(F5991&lt;=2,"0-2 Years",F5991&lt;=5,"3-5 Years",F5991&lt;=8,"6-8 Years",TRUE,"9-10 Years")</f>
        <v>9-10 Years</v>
      </c>
      <c r="U5991" t="str" cm="1">
        <f t="array" ref="U5991">_xlfn.IFS(P5991&gt;60,"High Risk",P5991&gt;30,"Medium Risk",TRUE,"Low Risk")</f>
        <v>High Risk</v>
      </c>
      <c r="V5991">
        <f t="shared" si="93"/>
        <v>6</v>
      </c>
    </row>
    <row r="5992" spans="1:22" hidden="1" x14ac:dyDescent="0.2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 s="2">
        <v>125321.84</v>
      </c>
      <c r="H5992">
        <v>2</v>
      </c>
      <c r="I5992">
        <v>1</v>
      </c>
      <c r="J5992">
        <v>1</v>
      </c>
      <c r="K5992" s="1">
        <v>130234.63</v>
      </c>
      <c r="L5992">
        <v>0</v>
      </c>
      <c r="M5992">
        <v>13</v>
      </c>
      <c r="N5992">
        <v>3590</v>
      </c>
      <c r="O5992">
        <v>8</v>
      </c>
      <c r="P5992">
        <v>160</v>
      </c>
      <c r="Q5992">
        <v>0.61538461538461542</v>
      </c>
      <c r="R5992">
        <v>46670</v>
      </c>
      <c r="S5992" t="str" cm="1">
        <f t="array" ref="S5992">_xlfn.IFS(E5995&lt;30,"18-29",E5995&lt;45,"30-44",TRUE,"45+")</f>
        <v>45+</v>
      </c>
      <c r="T5992" t="str" cm="1">
        <f t="array" ref="T5992">_xlfn.IFS(F5992&lt;=2,"0-2 Years",F5992&lt;=5,"3-5 Years",F5992&lt;=8,"6-8 Years",TRUE,"9-10 Years")</f>
        <v>9-10 Years</v>
      </c>
      <c r="U5992" t="str" cm="1">
        <f t="array" ref="U5992">_xlfn.IFS(P5992&gt;60,"High Risk",P5992&gt;30,"Medium Risk",TRUE,"Low Risk")</f>
        <v>High Risk</v>
      </c>
      <c r="V5992">
        <f t="shared" si="93"/>
        <v>0</v>
      </c>
    </row>
    <row r="5993" spans="1:22" x14ac:dyDescent="0.2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 s="2">
        <v>0</v>
      </c>
      <c r="H5993">
        <v>1</v>
      </c>
      <c r="I5993">
        <v>1</v>
      </c>
      <c r="J5993">
        <v>0</v>
      </c>
      <c r="K5993" s="1">
        <v>32454.26</v>
      </c>
      <c r="L5993">
        <v>0</v>
      </c>
      <c r="M5993">
        <v>21</v>
      </c>
      <c r="N5993">
        <v>3865</v>
      </c>
      <c r="O5993">
        <v>5</v>
      </c>
      <c r="P5993">
        <v>74</v>
      </c>
      <c r="Q5993">
        <v>0.23809523809523808</v>
      </c>
      <c r="R5993">
        <v>81165</v>
      </c>
      <c r="S5993" t="str" cm="1">
        <f t="array" ref="S5993">_xlfn.IFS(E5996&lt;30,"18-29",E5996&lt;45,"30-44",TRUE,"45+")</f>
        <v>30-44</v>
      </c>
      <c r="T5993" t="str" cm="1">
        <f t="array" ref="T5993">_xlfn.IFS(F5993&lt;=2,"0-2 Years",F5993&lt;=5,"3-5 Years",F5993&lt;=8,"6-8 Years",TRUE,"9-10 Years")</f>
        <v>3-5 Years</v>
      </c>
      <c r="U5993" t="str" cm="1">
        <f t="array" ref="U5993">_xlfn.IFS(P5993&gt;60,"High Risk",P5993&gt;30,"Medium Risk",TRUE,"Low Risk")</f>
        <v>High Risk</v>
      </c>
      <c r="V5993">
        <f t="shared" si="93"/>
        <v>8</v>
      </c>
    </row>
    <row r="5994" spans="1:22" hidden="1" x14ac:dyDescent="0.2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 s="2">
        <v>84378.9</v>
      </c>
      <c r="H5994">
        <v>1</v>
      </c>
      <c r="I5994">
        <v>1</v>
      </c>
      <c r="J5994">
        <v>1</v>
      </c>
      <c r="K5994" s="1">
        <v>75396.429999999993</v>
      </c>
      <c r="L5994">
        <v>0</v>
      </c>
      <c r="M5994">
        <v>27</v>
      </c>
      <c r="N5994">
        <v>949</v>
      </c>
      <c r="O5994">
        <v>9</v>
      </c>
      <c r="P5994">
        <v>113</v>
      </c>
      <c r="Q5994">
        <v>0.33333333333333331</v>
      </c>
      <c r="R5994">
        <v>25623</v>
      </c>
      <c r="S5994" t="str" cm="1">
        <f t="array" ref="S5994">_xlfn.IFS(E5997&lt;30,"18-29",E5997&lt;45,"30-44",TRUE,"45+")</f>
        <v>45+</v>
      </c>
      <c r="T5994" t="str" cm="1">
        <f t="array" ref="T5994">_xlfn.IFS(F5994&lt;=2,"0-2 Years",F5994&lt;=5,"3-5 Years",F5994&lt;=8,"6-8 Years",TRUE,"9-10 Years")</f>
        <v>0-2 Years</v>
      </c>
      <c r="U5994" t="str" cm="1">
        <f t="array" ref="U5994">_xlfn.IFS(P5994&gt;60,"High Risk",P5994&gt;30,"Medium Risk",TRUE,"Low Risk")</f>
        <v>High Risk</v>
      </c>
      <c r="V5994">
        <f t="shared" si="93"/>
        <v>3</v>
      </c>
    </row>
    <row r="5995" spans="1:22" x14ac:dyDescent="0.2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 s="2">
        <v>0</v>
      </c>
      <c r="H5995">
        <v>2</v>
      </c>
      <c r="I5995">
        <v>0</v>
      </c>
      <c r="J5995">
        <v>0</v>
      </c>
      <c r="K5995" s="1">
        <v>167756.45000000001</v>
      </c>
      <c r="L5995">
        <v>0</v>
      </c>
      <c r="M5995">
        <v>28</v>
      </c>
      <c r="N5995">
        <v>3047</v>
      </c>
      <c r="O5995">
        <v>7</v>
      </c>
      <c r="P5995">
        <v>143</v>
      </c>
      <c r="Q5995">
        <v>0.25</v>
      </c>
      <c r="R5995">
        <v>85316</v>
      </c>
      <c r="S5995" t="str" cm="1">
        <f t="array" ref="S5995">_xlfn.IFS(E5998&lt;30,"18-29",E5998&lt;45,"30-44",TRUE,"45+")</f>
        <v>45+</v>
      </c>
      <c r="T5995" t="str" cm="1">
        <f t="array" ref="T5995">_xlfn.IFS(F5995&lt;=2,"0-2 Years",F5995&lt;=5,"3-5 Years",F5995&lt;=8,"6-8 Years",TRUE,"9-10 Years")</f>
        <v>6-8 Years</v>
      </c>
      <c r="U5995" t="str" cm="1">
        <f t="array" ref="U5995">_xlfn.IFS(P5995&gt;60,"High Risk",P5995&gt;30,"Medium Risk",TRUE,"Low Risk")</f>
        <v>High Risk</v>
      </c>
      <c r="V5995">
        <f t="shared" si="93"/>
        <v>6</v>
      </c>
    </row>
    <row r="5996" spans="1:22" hidden="1" x14ac:dyDescent="0.2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 s="2">
        <v>136281.41</v>
      </c>
      <c r="H5996">
        <v>2</v>
      </c>
      <c r="I5996">
        <v>1</v>
      </c>
      <c r="J5996">
        <v>1</v>
      </c>
      <c r="K5996" s="1">
        <v>24799.47</v>
      </c>
      <c r="L5996">
        <v>0</v>
      </c>
      <c r="M5996">
        <v>30</v>
      </c>
      <c r="N5996">
        <v>2062</v>
      </c>
      <c r="O5996">
        <v>10</v>
      </c>
      <c r="P5996">
        <v>126</v>
      </c>
      <c r="Q5996">
        <v>0.33333333333333331</v>
      </c>
      <c r="R5996">
        <v>61860</v>
      </c>
      <c r="S5996" t="str" cm="1">
        <f t="array" ref="S5996">_xlfn.IFS(E5999&lt;30,"18-29",E5999&lt;45,"30-44",TRUE,"45+")</f>
        <v>18-29</v>
      </c>
      <c r="T5996" t="str" cm="1">
        <f t="array" ref="T5996">_xlfn.IFS(F5996&lt;=2,"0-2 Years",F5996&lt;=5,"3-5 Years",F5996&lt;=8,"6-8 Years",TRUE,"9-10 Years")</f>
        <v>9-10 Years</v>
      </c>
      <c r="U5996" t="str" cm="1">
        <f t="array" ref="U5996">_xlfn.IFS(P5996&gt;60,"High Risk",P5996&gt;30,"Medium Risk",TRUE,"Low Risk")</f>
        <v>High Risk</v>
      </c>
      <c r="V5996">
        <f t="shared" si="93"/>
        <v>0</v>
      </c>
    </row>
    <row r="5997" spans="1:22" hidden="1" x14ac:dyDescent="0.2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 s="2">
        <v>119380.37</v>
      </c>
      <c r="H5997">
        <v>1</v>
      </c>
      <c r="I5997">
        <v>1</v>
      </c>
      <c r="J5997">
        <v>1</v>
      </c>
      <c r="K5997" s="1">
        <v>60429.43</v>
      </c>
      <c r="L5997">
        <v>0</v>
      </c>
      <c r="M5997">
        <v>21</v>
      </c>
      <c r="N5997">
        <v>102</v>
      </c>
      <c r="O5997">
        <v>0</v>
      </c>
      <c r="P5997">
        <v>31</v>
      </c>
      <c r="Q5997">
        <v>0</v>
      </c>
      <c r="R5997">
        <v>2142</v>
      </c>
      <c r="S5997" t="str" cm="1">
        <f t="array" ref="S5997">_xlfn.IFS(E6000&lt;30,"18-29",E6000&lt;45,"30-44",TRUE,"45+")</f>
        <v>18-29</v>
      </c>
      <c r="T5997" t="str" cm="1">
        <f t="array" ref="T5997">_xlfn.IFS(F5997&lt;=2,"0-2 Years",F5997&lt;=5,"3-5 Years",F5997&lt;=8,"6-8 Years",TRUE,"9-10 Years")</f>
        <v>3-5 Years</v>
      </c>
      <c r="U5997" t="str" cm="1">
        <f t="array" ref="U5997">_xlfn.IFS(P5997&gt;60,"High Risk",P5997&gt;30,"Medium Risk",TRUE,"Low Risk")</f>
        <v>Medium Risk</v>
      </c>
      <c r="V5997">
        <f t="shared" si="93"/>
        <v>3</v>
      </c>
    </row>
    <row r="5998" spans="1:22" hidden="1" x14ac:dyDescent="0.2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 s="2">
        <v>108716.59</v>
      </c>
      <c r="H5998">
        <v>2</v>
      </c>
      <c r="I5998">
        <v>1</v>
      </c>
      <c r="J5998">
        <v>1</v>
      </c>
      <c r="K5998" s="1">
        <v>74241.09</v>
      </c>
      <c r="L5998">
        <v>0</v>
      </c>
      <c r="M5998">
        <v>29</v>
      </c>
      <c r="N5998">
        <v>860</v>
      </c>
      <c r="O5998">
        <v>7</v>
      </c>
      <c r="P5998">
        <v>53</v>
      </c>
      <c r="Q5998">
        <v>0.2413793103448276</v>
      </c>
      <c r="R5998">
        <v>24940</v>
      </c>
      <c r="S5998" t="str" cm="1">
        <f t="array" ref="S5998">_xlfn.IFS(E6001&lt;30,"18-29",E6001&lt;45,"30-44",TRUE,"45+")</f>
        <v>30-44</v>
      </c>
      <c r="T5998" t="str" cm="1">
        <f t="array" ref="T5998">_xlfn.IFS(F5998&lt;=2,"0-2 Years",F5998&lt;=5,"3-5 Years",F5998&lt;=8,"6-8 Years",TRUE,"9-10 Years")</f>
        <v>3-5 Years</v>
      </c>
      <c r="U5998" t="str" cm="1">
        <f t="array" ref="U5998">_xlfn.IFS(P5998&gt;60,"High Risk",P5998&gt;30,"Medium Risk",TRUE,"Low Risk")</f>
        <v>Medium Risk</v>
      </c>
      <c r="V5998">
        <f t="shared" si="93"/>
        <v>1</v>
      </c>
    </row>
    <row r="5999" spans="1:22" hidden="1" x14ac:dyDescent="0.2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 s="2">
        <v>0</v>
      </c>
      <c r="H5999">
        <v>2</v>
      </c>
      <c r="I5999">
        <v>0</v>
      </c>
      <c r="J5999">
        <v>1</v>
      </c>
      <c r="K5999" s="1">
        <v>78310.820000000007</v>
      </c>
      <c r="L5999">
        <v>0</v>
      </c>
      <c r="M5999">
        <v>15</v>
      </c>
      <c r="N5999">
        <v>3494</v>
      </c>
      <c r="O5999">
        <v>10</v>
      </c>
      <c r="P5999">
        <v>103</v>
      </c>
      <c r="Q5999">
        <v>0.66666666666666663</v>
      </c>
      <c r="R5999">
        <v>52410</v>
      </c>
      <c r="S5999" t="str" cm="1">
        <f t="array" ref="S5999">_xlfn.IFS(E6002&lt;30,"18-29",E6002&lt;45,"30-44",TRUE,"45+")</f>
        <v>30-44</v>
      </c>
      <c r="T5999" t="str" cm="1">
        <f t="array" ref="T5999">_xlfn.IFS(F5999&lt;=2,"0-2 Years",F5999&lt;=5,"3-5 Years",F5999&lt;=8,"6-8 Years",TRUE,"9-10 Years")</f>
        <v>3-5 Years</v>
      </c>
      <c r="U5999" t="str" cm="1">
        <f t="array" ref="U5999">_xlfn.IFS(P5999&gt;60,"High Risk",P5999&gt;30,"Medium Risk",TRUE,"Low Risk")</f>
        <v>High Risk</v>
      </c>
      <c r="V5999">
        <f t="shared" si="93"/>
        <v>3</v>
      </c>
    </row>
    <row r="6000" spans="1:22" x14ac:dyDescent="0.2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 s="2">
        <v>0</v>
      </c>
      <c r="H6000">
        <v>2</v>
      </c>
      <c r="I6000">
        <v>1</v>
      </c>
      <c r="J6000">
        <v>0</v>
      </c>
      <c r="K6000" s="1">
        <v>119419.37</v>
      </c>
      <c r="L6000">
        <v>0</v>
      </c>
      <c r="M6000">
        <v>23</v>
      </c>
      <c r="N6000">
        <v>354</v>
      </c>
      <c r="O6000">
        <v>5</v>
      </c>
      <c r="P6000">
        <v>137</v>
      </c>
      <c r="Q6000">
        <v>0.21739130434782608</v>
      </c>
      <c r="R6000">
        <v>8142</v>
      </c>
      <c r="S6000" t="str" cm="1">
        <f t="array" ref="S6000">_xlfn.IFS(E6003&lt;30,"18-29",E6003&lt;45,"30-44",TRUE,"45+")</f>
        <v>30-44</v>
      </c>
      <c r="T6000" t="str" cm="1">
        <f t="array" ref="T6000">_xlfn.IFS(F6000&lt;=2,"0-2 Years",F6000&lt;=5,"3-5 Years",F6000&lt;=8,"6-8 Years",TRUE,"9-10 Years")</f>
        <v>0-2 Years</v>
      </c>
      <c r="U6000" t="str" cm="1">
        <f t="array" ref="U6000">_xlfn.IFS(P6000&gt;60,"High Risk",P6000&gt;30,"Medium Risk",TRUE,"Low Risk")</f>
        <v>High Risk</v>
      </c>
      <c r="V6000">
        <f t="shared" si="93"/>
        <v>7</v>
      </c>
    </row>
    <row r="6001" spans="1:22" hidden="1" x14ac:dyDescent="0.2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 s="2">
        <v>106596.29</v>
      </c>
      <c r="H6001">
        <v>1</v>
      </c>
      <c r="I6001">
        <v>0</v>
      </c>
      <c r="J6001">
        <v>0</v>
      </c>
      <c r="K6001" s="1">
        <v>91305.77</v>
      </c>
      <c r="L6001">
        <v>0</v>
      </c>
      <c r="M6001">
        <v>6</v>
      </c>
      <c r="N6001">
        <v>2043</v>
      </c>
      <c r="O6001">
        <v>4</v>
      </c>
      <c r="P6001">
        <v>171</v>
      </c>
      <c r="Q6001">
        <v>0.66666666666666663</v>
      </c>
      <c r="R6001">
        <v>12258</v>
      </c>
      <c r="S6001" t="str" cm="1">
        <f t="array" ref="S6001">_xlfn.IFS(E6004&lt;30,"18-29",E6004&lt;45,"30-44",TRUE,"45+")</f>
        <v>30-44</v>
      </c>
      <c r="T6001" t="str" cm="1">
        <f t="array" ref="T6001">_xlfn.IFS(F6001&lt;=2,"0-2 Years",F6001&lt;=5,"3-5 Years",F6001&lt;=8,"6-8 Years",TRUE,"9-10 Years")</f>
        <v>6-8 Years</v>
      </c>
      <c r="U6001" t="str" cm="1">
        <f t="array" ref="U6001">_xlfn.IFS(P6001&gt;60,"High Risk",P6001&gt;30,"Medium Risk",TRUE,"Low Risk")</f>
        <v>High Risk</v>
      </c>
      <c r="V6001">
        <f t="shared" si="93"/>
        <v>5</v>
      </c>
    </row>
    <row r="6002" spans="1:22" hidden="1" x14ac:dyDescent="0.2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 s="2">
        <v>99546.25</v>
      </c>
      <c r="H6002">
        <v>3</v>
      </c>
      <c r="I6002">
        <v>0</v>
      </c>
      <c r="J6002">
        <v>1</v>
      </c>
      <c r="K6002" s="1">
        <v>25136.95</v>
      </c>
      <c r="L6002">
        <v>1</v>
      </c>
      <c r="M6002">
        <v>5</v>
      </c>
      <c r="N6002">
        <v>2541</v>
      </c>
      <c r="O6002">
        <v>5</v>
      </c>
      <c r="P6002">
        <v>106</v>
      </c>
      <c r="Q6002">
        <v>1</v>
      </c>
      <c r="R6002">
        <v>12705</v>
      </c>
      <c r="S6002" t="str" cm="1">
        <f t="array" ref="S6002">_xlfn.IFS(E6005&lt;30,"18-29",E6005&lt;45,"30-44",TRUE,"45+")</f>
        <v>18-29</v>
      </c>
      <c r="T6002" t="str" cm="1">
        <f t="array" ref="T6002">_xlfn.IFS(F6002&lt;=2,"0-2 Years",F6002&lt;=5,"3-5 Years",F6002&lt;=8,"6-8 Years",TRUE,"9-10 Years")</f>
        <v>9-10 Years</v>
      </c>
      <c r="U6002" t="str" cm="1">
        <f t="array" ref="U6002">_xlfn.IFS(P6002&gt;60,"High Risk",P6002&gt;30,"Medium Risk",TRUE,"Low Risk")</f>
        <v>High Risk</v>
      </c>
      <c r="V6002">
        <f t="shared" si="93"/>
        <v>0</v>
      </c>
    </row>
    <row r="6003" spans="1:22" x14ac:dyDescent="0.2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 s="2">
        <v>0</v>
      </c>
      <c r="H6003">
        <v>1</v>
      </c>
      <c r="I6003">
        <v>1</v>
      </c>
      <c r="J6003">
        <v>0</v>
      </c>
      <c r="K6003" s="1">
        <v>193880.6</v>
      </c>
      <c r="L6003">
        <v>1</v>
      </c>
      <c r="M6003">
        <v>9</v>
      </c>
      <c r="N6003">
        <v>656</v>
      </c>
      <c r="O6003">
        <v>1</v>
      </c>
      <c r="P6003">
        <v>88</v>
      </c>
      <c r="Q6003">
        <v>0.1111111111111111</v>
      </c>
      <c r="R6003">
        <v>5904</v>
      </c>
      <c r="S6003" t="str" cm="1">
        <f t="array" ref="S6003">_xlfn.IFS(E6006&lt;30,"18-29",E6006&lt;45,"30-44",TRUE,"45+")</f>
        <v>18-29</v>
      </c>
      <c r="T6003" t="str" cm="1">
        <f t="array" ref="T6003">_xlfn.IFS(F6003&lt;=2,"0-2 Years",F6003&lt;=5,"3-5 Years",F6003&lt;=8,"6-8 Years",TRUE,"9-10 Years")</f>
        <v>3-5 Years</v>
      </c>
      <c r="U6003" t="str" cm="1">
        <f t="array" ref="U6003">_xlfn.IFS(P6003&gt;60,"High Risk",P6003&gt;30,"Medium Risk",TRUE,"Low Risk")</f>
        <v>High Risk</v>
      </c>
      <c r="V6003">
        <f t="shared" si="93"/>
        <v>8</v>
      </c>
    </row>
    <row r="6004" spans="1:22" x14ac:dyDescent="0.2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 s="2">
        <v>0</v>
      </c>
      <c r="H6004">
        <v>1</v>
      </c>
      <c r="I6004">
        <v>1</v>
      </c>
      <c r="J6004">
        <v>0</v>
      </c>
      <c r="K6004" s="1">
        <v>47856.78</v>
      </c>
      <c r="L6004">
        <v>0</v>
      </c>
      <c r="M6004">
        <v>10</v>
      </c>
      <c r="N6004">
        <v>3810</v>
      </c>
      <c r="O6004">
        <v>2</v>
      </c>
      <c r="P6004">
        <v>98</v>
      </c>
      <c r="Q6004">
        <v>0.2</v>
      </c>
      <c r="R6004">
        <v>38100</v>
      </c>
      <c r="S6004" t="str" cm="1">
        <f t="array" ref="S6004">_xlfn.IFS(E6007&lt;30,"18-29",E6007&lt;45,"30-44",TRUE,"45+")</f>
        <v>18-29</v>
      </c>
      <c r="T6004" t="str" cm="1">
        <f t="array" ref="T6004">_xlfn.IFS(F6004&lt;=2,"0-2 Years",F6004&lt;=5,"3-5 Years",F6004&lt;=8,"6-8 Years",TRUE,"9-10 Years")</f>
        <v>0-2 Years</v>
      </c>
      <c r="U6004" t="str" cm="1">
        <f t="array" ref="U6004">_xlfn.IFS(P6004&gt;60,"High Risk",P6004&gt;30,"Medium Risk",TRUE,"Low Risk")</f>
        <v>High Risk</v>
      </c>
      <c r="V6004">
        <f t="shared" si="93"/>
        <v>9</v>
      </c>
    </row>
    <row r="6005" spans="1:22" hidden="1" x14ac:dyDescent="0.2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 s="2">
        <v>112615.86</v>
      </c>
      <c r="H6005">
        <v>1</v>
      </c>
      <c r="I6005">
        <v>1</v>
      </c>
      <c r="J6005">
        <v>1</v>
      </c>
      <c r="K6005" s="1">
        <v>4491.7700000000004</v>
      </c>
      <c r="L6005">
        <v>0</v>
      </c>
      <c r="M6005">
        <v>27</v>
      </c>
      <c r="N6005">
        <v>4088</v>
      </c>
      <c r="O6005">
        <v>6</v>
      </c>
      <c r="P6005">
        <v>42</v>
      </c>
      <c r="Q6005">
        <v>0.22222222222222221</v>
      </c>
      <c r="R6005">
        <v>110376</v>
      </c>
      <c r="S6005" t="str" cm="1">
        <f t="array" ref="S6005">_xlfn.IFS(E6008&lt;30,"18-29",E6008&lt;45,"30-44",TRUE,"45+")</f>
        <v>30-44</v>
      </c>
      <c r="T6005" t="str" cm="1">
        <f t="array" ref="T6005">_xlfn.IFS(F6005&lt;=2,"0-2 Years",F6005&lt;=5,"3-5 Years",F6005&lt;=8,"6-8 Years",TRUE,"9-10 Years")</f>
        <v>6-8 Years</v>
      </c>
      <c r="U6005" t="str" cm="1">
        <f t="array" ref="U6005">_xlfn.IFS(P6005&gt;60,"High Risk",P6005&gt;30,"Medium Risk",TRUE,"Low Risk")</f>
        <v>Medium Risk</v>
      </c>
      <c r="V6005">
        <f t="shared" si="93"/>
        <v>2</v>
      </c>
    </row>
    <row r="6006" spans="1:22" hidden="1" x14ac:dyDescent="0.2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 s="2">
        <v>0</v>
      </c>
      <c r="H6006">
        <v>1</v>
      </c>
      <c r="I6006">
        <v>1</v>
      </c>
      <c r="J6006">
        <v>1</v>
      </c>
      <c r="K6006" s="1">
        <v>101311.95</v>
      </c>
      <c r="L6006">
        <v>0</v>
      </c>
      <c r="M6006">
        <v>10</v>
      </c>
      <c r="N6006">
        <v>4269</v>
      </c>
      <c r="O6006">
        <v>5</v>
      </c>
      <c r="P6006">
        <v>121</v>
      </c>
      <c r="Q6006">
        <v>0.5</v>
      </c>
      <c r="R6006">
        <v>42690</v>
      </c>
      <c r="S6006" t="str" cm="1">
        <f t="array" ref="S6006">_xlfn.IFS(E6009&lt;30,"18-29",E6009&lt;45,"30-44",TRUE,"45+")</f>
        <v>18-29</v>
      </c>
      <c r="T6006" t="str" cm="1">
        <f t="array" ref="T6006">_xlfn.IFS(F6006&lt;=2,"0-2 Years",F6006&lt;=5,"3-5 Years",F6006&lt;=8,"6-8 Years",TRUE,"9-10 Years")</f>
        <v>9-10 Years</v>
      </c>
      <c r="U6006" t="str" cm="1">
        <f t="array" ref="U6006">_xlfn.IFS(P6006&gt;60,"High Risk",P6006&gt;30,"Medium Risk",TRUE,"Low Risk")</f>
        <v>High Risk</v>
      </c>
      <c r="V6006">
        <f t="shared" si="93"/>
        <v>5</v>
      </c>
    </row>
    <row r="6007" spans="1:22" hidden="1" x14ac:dyDescent="0.2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 s="2">
        <v>0</v>
      </c>
      <c r="H6007">
        <v>2</v>
      </c>
      <c r="I6007">
        <v>0</v>
      </c>
      <c r="J6007">
        <v>1</v>
      </c>
      <c r="K6007" s="1">
        <v>38830.720000000001</v>
      </c>
      <c r="L6007">
        <v>0</v>
      </c>
      <c r="M6007">
        <v>28</v>
      </c>
      <c r="N6007">
        <v>183</v>
      </c>
      <c r="O6007">
        <v>0</v>
      </c>
      <c r="P6007">
        <v>44</v>
      </c>
      <c r="Q6007">
        <v>0</v>
      </c>
      <c r="R6007">
        <v>5124</v>
      </c>
      <c r="S6007" t="str" cm="1">
        <f t="array" ref="S6007">_xlfn.IFS(E6010&lt;30,"18-29",E6010&lt;45,"30-44",TRUE,"45+")</f>
        <v>18-29</v>
      </c>
      <c r="T6007" t="str" cm="1">
        <f t="array" ref="T6007">_xlfn.IFS(F6007&lt;=2,"0-2 Years",F6007&lt;=5,"3-5 Years",F6007&lt;=8,"6-8 Years",TRUE,"9-10 Years")</f>
        <v>9-10 Years</v>
      </c>
      <c r="U6007" t="str" cm="1">
        <f t="array" ref="U6007">_xlfn.IFS(P6007&gt;60,"High Risk",P6007&gt;30,"Medium Risk",TRUE,"Low Risk")</f>
        <v>Medium Risk</v>
      </c>
      <c r="V6007">
        <f t="shared" si="93"/>
        <v>3</v>
      </c>
    </row>
    <row r="6008" spans="1:22" x14ac:dyDescent="0.2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 s="2">
        <v>0</v>
      </c>
      <c r="H6008">
        <v>2</v>
      </c>
      <c r="I6008">
        <v>1</v>
      </c>
      <c r="J6008">
        <v>0</v>
      </c>
      <c r="K6008" s="1">
        <v>26817.23</v>
      </c>
      <c r="L6008">
        <v>0</v>
      </c>
      <c r="M6008">
        <v>9</v>
      </c>
      <c r="N6008">
        <v>3100</v>
      </c>
      <c r="O6008">
        <v>7</v>
      </c>
      <c r="P6008">
        <v>136</v>
      </c>
      <c r="Q6008">
        <v>0.77777777777777779</v>
      </c>
      <c r="R6008">
        <v>27900</v>
      </c>
      <c r="S6008" t="str" cm="1">
        <f t="array" ref="S6008">_xlfn.IFS(E6011&lt;30,"18-29",E6011&lt;45,"30-44",TRUE,"45+")</f>
        <v>30-44</v>
      </c>
      <c r="T6008" t="str" cm="1">
        <f t="array" ref="T6008">_xlfn.IFS(F6008&lt;=2,"0-2 Years",F6008&lt;=5,"3-5 Years",F6008&lt;=8,"6-8 Years",TRUE,"9-10 Years")</f>
        <v>3-5 Years</v>
      </c>
      <c r="U6008" t="str" cm="1">
        <f t="array" ref="U6008">_xlfn.IFS(P6008&gt;60,"High Risk",P6008&gt;30,"Medium Risk",TRUE,"Low Risk")</f>
        <v>High Risk</v>
      </c>
      <c r="V6008">
        <f t="shared" si="93"/>
        <v>6</v>
      </c>
    </row>
    <row r="6009" spans="1:22" hidden="1" x14ac:dyDescent="0.2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 s="2">
        <v>75381.149999999994</v>
      </c>
      <c r="H6009">
        <v>1</v>
      </c>
      <c r="I6009">
        <v>1</v>
      </c>
      <c r="J6009">
        <v>1</v>
      </c>
      <c r="K6009" s="1">
        <v>199727.72</v>
      </c>
      <c r="L6009">
        <v>0</v>
      </c>
      <c r="M6009">
        <v>27</v>
      </c>
      <c r="N6009">
        <v>2641</v>
      </c>
      <c r="O6009">
        <v>0</v>
      </c>
      <c r="P6009">
        <v>175</v>
      </c>
      <c r="Q6009">
        <v>0</v>
      </c>
      <c r="R6009">
        <v>71307</v>
      </c>
      <c r="S6009" t="str" cm="1">
        <f t="array" ref="S6009">_xlfn.IFS(E6012&lt;30,"18-29",E6012&lt;45,"30-44",TRUE,"45+")</f>
        <v>30-44</v>
      </c>
      <c r="T6009" t="str" cm="1">
        <f t="array" ref="T6009">_xlfn.IFS(F6009&lt;=2,"0-2 Years",F6009&lt;=5,"3-5 Years",F6009&lt;=8,"6-8 Years",TRUE,"9-10 Years")</f>
        <v>3-5 Years</v>
      </c>
      <c r="U6009" t="str" cm="1">
        <f t="array" ref="U6009">_xlfn.IFS(P6009&gt;60,"High Risk",P6009&gt;30,"Medium Risk",TRUE,"Low Risk")</f>
        <v>High Risk</v>
      </c>
      <c r="V6009">
        <f t="shared" si="93"/>
        <v>2</v>
      </c>
    </row>
    <row r="6010" spans="1:22" hidden="1" x14ac:dyDescent="0.2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 s="2">
        <v>0</v>
      </c>
      <c r="H6010">
        <v>2</v>
      </c>
      <c r="I6010">
        <v>1</v>
      </c>
      <c r="J6010">
        <v>1</v>
      </c>
      <c r="K6010" s="1">
        <v>67445.850000000006</v>
      </c>
      <c r="L6010">
        <v>0</v>
      </c>
      <c r="M6010">
        <v>26</v>
      </c>
      <c r="N6010">
        <v>950</v>
      </c>
      <c r="O6010">
        <v>0</v>
      </c>
      <c r="P6010">
        <v>175</v>
      </c>
      <c r="Q6010">
        <v>0</v>
      </c>
      <c r="R6010">
        <v>24700</v>
      </c>
      <c r="S6010" t="str" cm="1">
        <f t="array" ref="S6010">_xlfn.IFS(E6013&lt;30,"18-29",E6013&lt;45,"30-44",TRUE,"45+")</f>
        <v>45+</v>
      </c>
      <c r="T6010" t="str" cm="1">
        <f t="array" ref="T6010">_xlfn.IFS(F6010&lt;=2,"0-2 Years",F6010&lt;=5,"3-5 Years",F6010&lt;=8,"6-8 Years",TRUE,"9-10 Years")</f>
        <v>3-5 Years</v>
      </c>
      <c r="U6010" t="str" cm="1">
        <f t="array" ref="U6010">_xlfn.IFS(P6010&gt;60,"High Risk",P6010&gt;30,"Medium Risk",TRUE,"Low Risk")</f>
        <v>High Risk</v>
      </c>
      <c r="V6010">
        <f t="shared" si="93"/>
        <v>3</v>
      </c>
    </row>
    <row r="6011" spans="1:22" x14ac:dyDescent="0.2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 s="2">
        <v>0</v>
      </c>
      <c r="H6011">
        <v>2</v>
      </c>
      <c r="I6011">
        <v>1</v>
      </c>
      <c r="J6011">
        <v>0</v>
      </c>
      <c r="K6011" s="1">
        <v>161002.29</v>
      </c>
      <c r="L6011">
        <v>0</v>
      </c>
      <c r="M6011">
        <v>15</v>
      </c>
      <c r="N6011">
        <v>4866</v>
      </c>
      <c r="O6011">
        <v>4</v>
      </c>
      <c r="P6011">
        <v>16</v>
      </c>
      <c r="Q6011">
        <v>0.26666666666666666</v>
      </c>
      <c r="R6011">
        <v>72990</v>
      </c>
      <c r="S6011" t="str" cm="1">
        <f t="array" ref="S6011">_xlfn.IFS(E6014&lt;30,"18-29",E6014&lt;45,"30-44",TRUE,"45+")</f>
        <v>18-29</v>
      </c>
      <c r="T6011" t="str" cm="1">
        <f t="array" ref="T6011">_xlfn.IFS(F6011&lt;=2,"0-2 Years",F6011&lt;=5,"3-5 Years",F6011&lt;=8,"6-8 Years",TRUE,"9-10 Years")</f>
        <v>3-5 Years</v>
      </c>
      <c r="U6011" t="str" cm="1">
        <f t="array" ref="U6011">_xlfn.IFS(P6011&gt;60,"High Risk",P6011&gt;30,"Medium Risk",TRUE,"Low Risk")</f>
        <v>Low Risk</v>
      </c>
      <c r="V6011">
        <f t="shared" si="93"/>
        <v>6</v>
      </c>
    </row>
    <row r="6012" spans="1:22" x14ac:dyDescent="0.2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 s="2">
        <v>0</v>
      </c>
      <c r="H6012">
        <v>2</v>
      </c>
      <c r="I6012">
        <v>1</v>
      </c>
      <c r="J6012">
        <v>0</v>
      </c>
      <c r="K6012" s="1">
        <v>20778.39</v>
      </c>
      <c r="L6012">
        <v>0</v>
      </c>
      <c r="M6012">
        <v>14</v>
      </c>
      <c r="N6012">
        <v>2494</v>
      </c>
      <c r="O6012">
        <v>6</v>
      </c>
      <c r="P6012">
        <v>172</v>
      </c>
      <c r="Q6012">
        <v>0.42857142857142855</v>
      </c>
      <c r="R6012">
        <v>34916</v>
      </c>
      <c r="S6012" t="str" cm="1">
        <f t="array" ref="S6012">_xlfn.IFS(E6015&lt;30,"18-29",E6015&lt;45,"30-44",TRUE,"45+")</f>
        <v>30-44</v>
      </c>
      <c r="T6012" t="str" cm="1">
        <f t="array" ref="T6012">_xlfn.IFS(F6012&lt;=2,"0-2 Years",F6012&lt;=5,"3-5 Years",F6012&lt;=8,"6-8 Years",TRUE,"9-10 Years")</f>
        <v>0-2 Years</v>
      </c>
      <c r="U6012" t="str" cm="1">
        <f t="array" ref="U6012">_xlfn.IFS(P6012&gt;60,"High Risk",P6012&gt;30,"Medium Risk",TRUE,"Low Risk")</f>
        <v>High Risk</v>
      </c>
      <c r="V6012">
        <f t="shared" si="93"/>
        <v>7</v>
      </c>
    </row>
    <row r="6013" spans="1:22" hidden="1" x14ac:dyDescent="0.2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 s="2">
        <v>123086.39</v>
      </c>
      <c r="H6013">
        <v>1</v>
      </c>
      <c r="I6013">
        <v>1</v>
      </c>
      <c r="J6013">
        <v>1</v>
      </c>
      <c r="K6013" s="1">
        <v>41042.400000000001</v>
      </c>
      <c r="L6013">
        <v>1</v>
      </c>
      <c r="M6013">
        <v>8</v>
      </c>
      <c r="N6013">
        <v>975</v>
      </c>
      <c r="O6013">
        <v>10</v>
      </c>
      <c r="P6013">
        <v>27</v>
      </c>
      <c r="Q6013">
        <v>1</v>
      </c>
      <c r="R6013">
        <v>7800</v>
      </c>
      <c r="S6013" t="str" cm="1">
        <f t="array" ref="S6013">_xlfn.IFS(E6016&lt;30,"18-29",E6016&lt;45,"30-44",TRUE,"45+")</f>
        <v>45+</v>
      </c>
      <c r="T6013" t="str" cm="1">
        <f t="array" ref="T6013">_xlfn.IFS(F6013&lt;=2,"0-2 Years",F6013&lt;=5,"3-5 Years",F6013&lt;=8,"6-8 Years",TRUE,"9-10 Years")</f>
        <v>0-2 Years</v>
      </c>
      <c r="U6013" t="str" cm="1">
        <f t="array" ref="U6013">_xlfn.IFS(P6013&gt;60,"High Risk",P6013&gt;30,"Medium Risk",TRUE,"Low Risk")</f>
        <v>Low Risk</v>
      </c>
      <c r="V6013">
        <f t="shared" si="93"/>
        <v>3</v>
      </c>
    </row>
    <row r="6014" spans="1:22" x14ac:dyDescent="0.2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 s="2">
        <v>0</v>
      </c>
      <c r="H6014">
        <v>2</v>
      </c>
      <c r="I6014">
        <v>1</v>
      </c>
      <c r="J6014">
        <v>0</v>
      </c>
      <c r="K6014" s="1">
        <v>67484.160000000003</v>
      </c>
      <c r="L6014">
        <v>0</v>
      </c>
      <c r="M6014">
        <v>18</v>
      </c>
      <c r="N6014">
        <v>3726</v>
      </c>
      <c r="O6014">
        <v>8</v>
      </c>
      <c r="P6014">
        <v>44</v>
      </c>
      <c r="Q6014">
        <v>0.44444444444444442</v>
      </c>
      <c r="R6014">
        <v>67068</v>
      </c>
      <c r="S6014" t="str" cm="1">
        <f t="array" ref="S6014">_xlfn.IFS(E6017&lt;30,"18-29",E6017&lt;45,"30-44",TRUE,"45+")</f>
        <v>45+</v>
      </c>
      <c r="T6014" t="str" cm="1">
        <f t="array" ref="T6014">_xlfn.IFS(F6014&lt;=2,"0-2 Years",F6014&lt;=5,"3-5 Years",F6014&lt;=8,"6-8 Years",TRUE,"9-10 Years")</f>
        <v>3-5 Years</v>
      </c>
      <c r="U6014" t="str" cm="1">
        <f t="array" ref="U6014">_xlfn.IFS(P6014&gt;60,"High Risk",P6014&gt;30,"Medium Risk",TRUE,"Low Risk")</f>
        <v>Medium Risk</v>
      </c>
      <c r="V6014">
        <f t="shared" si="93"/>
        <v>6</v>
      </c>
    </row>
    <row r="6015" spans="1:22" x14ac:dyDescent="0.2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 s="2">
        <v>0</v>
      </c>
      <c r="H6015">
        <v>1</v>
      </c>
      <c r="I6015">
        <v>1</v>
      </c>
      <c r="J6015">
        <v>0</v>
      </c>
      <c r="K6015" s="1">
        <v>121763.68</v>
      </c>
      <c r="L6015">
        <v>0</v>
      </c>
      <c r="M6015">
        <v>14</v>
      </c>
      <c r="N6015">
        <v>4497</v>
      </c>
      <c r="O6015">
        <v>1</v>
      </c>
      <c r="P6015">
        <v>1</v>
      </c>
      <c r="Q6015">
        <v>7.1428571428571425E-2</v>
      </c>
      <c r="R6015">
        <v>62958</v>
      </c>
      <c r="S6015" t="str" cm="1">
        <f t="array" ref="S6015">_xlfn.IFS(E6018&lt;30,"18-29",E6018&lt;45,"30-44",TRUE,"45+")</f>
        <v>30-44</v>
      </c>
      <c r="T6015" t="str" cm="1">
        <f t="array" ref="T6015">_xlfn.IFS(F6015&lt;=2,"0-2 Years",F6015&lt;=5,"3-5 Years",F6015&lt;=8,"6-8 Years",TRUE,"9-10 Years")</f>
        <v>3-5 Years</v>
      </c>
      <c r="U6015" t="str" cm="1">
        <f t="array" ref="U6015">_xlfn.IFS(P6015&gt;60,"High Risk",P6015&gt;30,"Medium Risk",TRUE,"Low Risk")</f>
        <v>Low Risk</v>
      </c>
      <c r="V6015">
        <f t="shared" si="93"/>
        <v>8</v>
      </c>
    </row>
    <row r="6016" spans="1:22" x14ac:dyDescent="0.2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 s="2">
        <v>109472.47</v>
      </c>
      <c r="H6016">
        <v>1</v>
      </c>
      <c r="I6016">
        <v>1</v>
      </c>
      <c r="J6016">
        <v>0</v>
      </c>
      <c r="K6016" s="1">
        <v>157358.43</v>
      </c>
      <c r="L6016">
        <v>1</v>
      </c>
      <c r="M6016">
        <v>5</v>
      </c>
      <c r="N6016">
        <v>2663</v>
      </c>
      <c r="O6016">
        <v>9</v>
      </c>
      <c r="P6016">
        <v>137</v>
      </c>
      <c r="Q6016">
        <v>1</v>
      </c>
      <c r="R6016">
        <v>13315</v>
      </c>
      <c r="S6016" t="str" cm="1">
        <f t="array" ref="S6016">_xlfn.IFS(E6019&lt;30,"18-29",E6019&lt;45,"30-44",TRUE,"45+")</f>
        <v>30-44</v>
      </c>
      <c r="T6016" t="str" cm="1">
        <f t="array" ref="T6016">_xlfn.IFS(F6016&lt;=2,"0-2 Years",F6016&lt;=5,"3-5 Years",F6016&lt;=8,"6-8 Years",TRUE,"9-10 Years")</f>
        <v>9-10 Years</v>
      </c>
      <c r="U6016" t="str" cm="1">
        <f t="array" ref="U6016">_xlfn.IFS(P6016&gt;60,"High Risk",P6016&gt;30,"Medium Risk",TRUE,"Low Risk")</f>
        <v>High Risk</v>
      </c>
      <c r="V6016">
        <f t="shared" si="93"/>
        <v>6</v>
      </c>
    </row>
    <row r="6017" spans="1:22" hidden="1" x14ac:dyDescent="0.2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 s="2">
        <v>155766.04999999999</v>
      </c>
      <c r="H6017">
        <v>1</v>
      </c>
      <c r="I6017">
        <v>1</v>
      </c>
      <c r="J6017">
        <v>1</v>
      </c>
      <c r="K6017" s="1">
        <v>110275.17</v>
      </c>
      <c r="L6017">
        <v>0</v>
      </c>
      <c r="M6017">
        <v>26</v>
      </c>
      <c r="N6017">
        <v>3435</v>
      </c>
      <c r="O6017">
        <v>9</v>
      </c>
      <c r="P6017">
        <v>126</v>
      </c>
      <c r="Q6017">
        <v>0.34615384615384615</v>
      </c>
      <c r="R6017">
        <v>89310</v>
      </c>
      <c r="S6017" t="str" cm="1">
        <f t="array" ref="S6017">_xlfn.IFS(E6020&lt;30,"18-29",E6020&lt;45,"30-44",TRUE,"45+")</f>
        <v>30-44</v>
      </c>
      <c r="T6017" t="str" cm="1">
        <f t="array" ref="T6017">_xlfn.IFS(F6017&lt;=2,"0-2 Years",F6017&lt;=5,"3-5 Years",F6017&lt;=8,"6-8 Years",TRUE,"9-10 Years")</f>
        <v>3-5 Years</v>
      </c>
      <c r="U6017" t="str" cm="1">
        <f t="array" ref="U6017">_xlfn.IFS(P6017&gt;60,"High Risk",P6017&gt;30,"Medium Risk",TRUE,"Low Risk")</f>
        <v>High Risk</v>
      </c>
      <c r="V6017">
        <f t="shared" si="93"/>
        <v>3</v>
      </c>
    </row>
    <row r="6018" spans="1:22" hidden="1" x14ac:dyDescent="0.2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 s="2">
        <v>101985.81</v>
      </c>
      <c r="H6018">
        <v>2</v>
      </c>
      <c r="I6018">
        <v>0</v>
      </c>
      <c r="J6018">
        <v>0</v>
      </c>
      <c r="K6018" s="1">
        <v>43801.27</v>
      </c>
      <c r="L6018">
        <v>0</v>
      </c>
      <c r="M6018">
        <v>9</v>
      </c>
      <c r="N6018">
        <v>952</v>
      </c>
      <c r="O6018">
        <v>1</v>
      </c>
      <c r="P6018">
        <v>126</v>
      </c>
      <c r="Q6018">
        <v>0.1111111111111111</v>
      </c>
      <c r="R6018">
        <v>8568</v>
      </c>
      <c r="S6018" t="str" cm="1">
        <f t="array" ref="S6018">_xlfn.IFS(E6021&lt;30,"18-29",E6021&lt;45,"30-44",TRUE,"45+")</f>
        <v>30-44</v>
      </c>
      <c r="T6018" t="str" cm="1">
        <f t="array" ref="T6018">_xlfn.IFS(F6018&lt;=2,"0-2 Years",F6018&lt;=5,"3-5 Years",F6018&lt;=8,"6-8 Years",TRUE,"9-10 Years")</f>
        <v>6-8 Years</v>
      </c>
      <c r="U6018" t="str" cm="1">
        <f t="array" ref="U6018">_xlfn.IFS(P6018&gt;60,"High Risk",P6018&gt;30,"Medium Risk",TRUE,"Low Risk")</f>
        <v>High Risk</v>
      </c>
      <c r="V6018">
        <f t="shared" si="93"/>
        <v>3</v>
      </c>
    </row>
    <row r="6019" spans="1:22" x14ac:dyDescent="0.2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 s="2">
        <v>96019.5</v>
      </c>
      <c r="H6019">
        <v>1</v>
      </c>
      <c r="I6019">
        <v>0</v>
      </c>
      <c r="J6019">
        <v>0</v>
      </c>
      <c r="K6019" s="1">
        <v>9085</v>
      </c>
      <c r="L6019">
        <v>0</v>
      </c>
      <c r="M6019">
        <v>15</v>
      </c>
      <c r="N6019">
        <v>875</v>
      </c>
      <c r="O6019">
        <v>10</v>
      </c>
      <c r="P6019">
        <v>96</v>
      </c>
      <c r="Q6019">
        <v>0.66666666666666663</v>
      </c>
      <c r="R6019">
        <v>13125</v>
      </c>
      <c r="S6019" t="str" cm="1">
        <f t="array" ref="S6019">_xlfn.IFS(E6022&lt;30,"18-29",E6022&lt;45,"30-44",TRUE,"45+")</f>
        <v>30-44</v>
      </c>
      <c r="T6019" t="str" cm="1">
        <f t="array" ref="T6019">_xlfn.IFS(F6019&lt;=2,"0-2 Years",F6019&lt;=5,"3-5 Years",F6019&lt;=8,"6-8 Years",TRUE,"9-10 Years")</f>
        <v>0-2 Years</v>
      </c>
      <c r="U6019" t="str" cm="1">
        <f t="array" ref="U6019">_xlfn.IFS(P6019&gt;60,"High Risk",P6019&gt;30,"Medium Risk",TRUE,"Low Risk")</f>
        <v>High Risk</v>
      </c>
      <c r="V6019">
        <f t="shared" ref="V6019:V6082" si="94">IF(J6019=0,3,0)+IF(G6019=0,3,0)+IF(H6019=1,2,0)+IF(E6019&gt;45,1,0)+IF(F6019&lt;3,1,0)</f>
        <v>6</v>
      </c>
    </row>
    <row r="6020" spans="1:22" hidden="1" x14ac:dyDescent="0.2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 s="2">
        <v>0</v>
      </c>
      <c r="H6020">
        <v>2</v>
      </c>
      <c r="I6020">
        <v>0</v>
      </c>
      <c r="J6020">
        <v>1</v>
      </c>
      <c r="K6020" s="1">
        <v>143086.09</v>
      </c>
      <c r="L6020">
        <v>0</v>
      </c>
      <c r="M6020">
        <v>19</v>
      </c>
      <c r="N6020">
        <v>1436</v>
      </c>
      <c r="O6020">
        <v>0</v>
      </c>
      <c r="P6020">
        <v>146</v>
      </c>
      <c r="Q6020">
        <v>0</v>
      </c>
      <c r="R6020">
        <v>27284</v>
      </c>
      <c r="S6020" t="str" cm="1">
        <f t="array" ref="S6020">_xlfn.IFS(E6023&lt;30,"18-29",E6023&lt;45,"30-44",TRUE,"45+")</f>
        <v>45+</v>
      </c>
      <c r="T6020" t="str" cm="1">
        <f t="array" ref="T6020">_xlfn.IFS(F6020&lt;=2,"0-2 Years",F6020&lt;=5,"3-5 Years",F6020&lt;=8,"6-8 Years",TRUE,"9-10 Years")</f>
        <v>6-8 Years</v>
      </c>
      <c r="U6020" t="str" cm="1">
        <f t="array" ref="U6020">_xlfn.IFS(P6020&gt;60,"High Risk",P6020&gt;30,"Medium Risk",TRUE,"Low Risk")</f>
        <v>High Risk</v>
      </c>
      <c r="V6020">
        <f t="shared" si="94"/>
        <v>3</v>
      </c>
    </row>
    <row r="6021" spans="1:22" hidden="1" x14ac:dyDescent="0.2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 s="2">
        <v>0</v>
      </c>
      <c r="H6021">
        <v>2</v>
      </c>
      <c r="I6021">
        <v>0</v>
      </c>
      <c r="J6021">
        <v>1</v>
      </c>
      <c r="K6021" s="1">
        <v>100556.98</v>
      </c>
      <c r="L6021">
        <v>0</v>
      </c>
      <c r="M6021">
        <v>19</v>
      </c>
      <c r="N6021">
        <v>509</v>
      </c>
      <c r="O6021">
        <v>1</v>
      </c>
      <c r="P6021">
        <v>1</v>
      </c>
      <c r="Q6021">
        <v>5.2631578947368418E-2</v>
      </c>
      <c r="R6021">
        <v>9671</v>
      </c>
      <c r="S6021" t="str" cm="1">
        <f t="array" ref="S6021">_xlfn.IFS(E6024&lt;30,"18-29",E6024&lt;45,"30-44",TRUE,"45+")</f>
        <v>30-44</v>
      </c>
      <c r="T6021" t="str" cm="1">
        <f t="array" ref="T6021">_xlfn.IFS(F6021&lt;=2,"0-2 Years",F6021&lt;=5,"3-5 Years",F6021&lt;=8,"6-8 Years",TRUE,"9-10 Years")</f>
        <v>9-10 Years</v>
      </c>
      <c r="U6021" t="str" cm="1">
        <f t="array" ref="U6021">_xlfn.IFS(P6021&gt;60,"High Risk",P6021&gt;30,"Medium Risk",TRUE,"Low Risk")</f>
        <v>Low Risk</v>
      </c>
      <c r="V6021">
        <f t="shared" si="94"/>
        <v>3</v>
      </c>
    </row>
    <row r="6022" spans="1:22" x14ac:dyDescent="0.2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 s="2">
        <v>147900.43</v>
      </c>
      <c r="H6022">
        <v>1</v>
      </c>
      <c r="I6022">
        <v>1</v>
      </c>
      <c r="J6022">
        <v>0</v>
      </c>
      <c r="K6022" s="1">
        <v>140000.29</v>
      </c>
      <c r="L6022">
        <v>0</v>
      </c>
      <c r="M6022">
        <v>7</v>
      </c>
      <c r="N6022">
        <v>4367</v>
      </c>
      <c r="O6022">
        <v>2</v>
      </c>
      <c r="P6022">
        <v>169</v>
      </c>
      <c r="Q6022">
        <v>0.2857142857142857</v>
      </c>
      <c r="R6022">
        <v>30569</v>
      </c>
      <c r="S6022" t="str" cm="1">
        <f t="array" ref="S6022">_xlfn.IFS(E6025&lt;30,"18-29",E6025&lt;45,"30-44",TRUE,"45+")</f>
        <v>30-44</v>
      </c>
      <c r="T6022" t="str" cm="1">
        <f t="array" ref="T6022">_xlfn.IFS(F6022&lt;=2,"0-2 Years",F6022&lt;=5,"3-5 Years",F6022&lt;=8,"6-8 Years",TRUE,"9-10 Years")</f>
        <v>0-2 Years</v>
      </c>
      <c r="U6022" t="str" cm="1">
        <f t="array" ref="U6022">_xlfn.IFS(P6022&gt;60,"High Risk",P6022&gt;30,"Medium Risk",TRUE,"Low Risk")</f>
        <v>High Risk</v>
      </c>
      <c r="V6022">
        <f t="shared" si="94"/>
        <v>6</v>
      </c>
    </row>
    <row r="6023" spans="1:22" hidden="1" x14ac:dyDescent="0.2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 s="2">
        <v>100755.66</v>
      </c>
      <c r="H6023">
        <v>1</v>
      </c>
      <c r="I6023">
        <v>1</v>
      </c>
      <c r="J6023">
        <v>1</v>
      </c>
      <c r="K6023" s="1">
        <v>186775.25</v>
      </c>
      <c r="L6023">
        <v>0</v>
      </c>
      <c r="M6023">
        <v>30</v>
      </c>
      <c r="N6023">
        <v>2153</v>
      </c>
      <c r="O6023">
        <v>0</v>
      </c>
      <c r="P6023">
        <v>160</v>
      </c>
      <c r="Q6023">
        <v>0</v>
      </c>
      <c r="R6023">
        <v>64590</v>
      </c>
      <c r="S6023" t="str" cm="1">
        <f t="array" ref="S6023">_xlfn.IFS(E6026&lt;30,"18-29",E6026&lt;45,"30-44",TRUE,"45+")</f>
        <v>18-29</v>
      </c>
      <c r="T6023" t="str" cm="1">
        <f t="array" ref="T6023">_xlfn.IFS(F6023&lt;=2,"0-2 Years",F6023&lt;=5,"3-5 Years",F6023&lt;=8,"6-8 Years",TRUE,"9-10 Years")</f>
        <v>3-5 Years</v>
      </c>
      <c r="U6023" t="str" cm="1">
        <f t="array" ref="U6023">_xlfn.IFS(P6023&gt;60,"High Risk",P6023&gt;30,"Medium Risk",TRUE,"Low Risk")</f>
        <v>High Risk</v>
      </c>
      <c r="V6023">
        <f t="shared" si="94"/>
        <v>3</v>
      </c>
    </row>
    <row r="6024" spans="1:22" x14ac:dyDescent="0.2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 s="2">
        <v>0</v>
      </c>
      <c r="H6024">
        <v>1</v>
      </c>
      <c r="I6024">
        <v>1</v>
      </c>
      <c r="J6024">
        <v>0</v>
      </c>
      <c r="K6024" s="1">
        <v>133570.43</v>
      </c>
      <c r="L6024">
        <v>1</v>
      </c>
      <c r="M6024">
        <v>23</v>
      </c>
      <c r="N6024">
        <v>4694</v>
      </c>
      <c r="O6024">
        <v>3</v>
      </c>
      <c r="P6024">
        <v>132</v>
      </c>
      <c r="Q6024">
        <v>0.13043478260869565</v>
      </c>
      <c r="R6024">
        <v>107962</v>
      </c>
      <c r="S6024" t="str" cm="1">
        <f t="array" ref="S6024">_xlfn.IFS(E6027&lt;30,"18-29",E6027&lt;45,"30-44",TRUE,"45+")</f>
        <v>45+</v>
      </c>
      <c r="T6024" t="str" cm="1">
        <f t="array" ref="T6024">_xlfn.IFS(F6024&lt;=2,"0-2 Years",F6024&lt;=5,"3-5 Years",F6024&lt;=8,"6-8 Years",TRUE,"9-10 Years")</f>
        <v>6-8 Years</v>
      </c>
      <c r="U6024" t="str" cm="1">
        <f t="array" ref="U6024">_xlfn.IFS(P6024&gt;60,"High Risk",P6024&gt;30,"Medium Risk",TRUE,"Low Risk")</f>
        <v>High Risk</v>
      </c>
      <c r="V6024">
        <f t="shared" si="94"/>
        <v>8</v>
      </c>
    </row>
    <row r="6025" spans="1:22" hidden="1" x14ac:dyDescent="0.2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 s="2">
        <v>83036.05</v>
      </c>
      <c r="H6025">
        <v>1</v>
      </c>
      <c r="I6025">
        <v>0</v>
      </c>
      <c r="J6025">
        <v>1</v>
      </c>
      <c r="K6025" s="1">
        <v>154990.57999999999</v>
      </c>
      <c r="L6025">
        <v>1</v>
      </c>
      <c r="M6025">
        <v>3</v>
      </c>
      <c r="N6025">
        <v>1367</v>
      </c>
      <c r="O6025">
        <v>10</v>
      </c>
      <c r="P6025">
        <v>139</v>
      </c>
      <c r="Q6025">
        <v>1</v>
      </c>
      <c r="R6025">
        <v>4101</v>
      </c>
      <c r="S6025" t="str" cm="1">
        <f t="array" ref="S6025">_xlfn.IFS(E6028&lt;30,"18-29",E6028&lt;45,"30-44",TRUE,"45+")</f>
        <v>30-44</v>
      </c>
      <c r="T6025" t="str" cm="1">
        <f t="array" ref="T6025">_xlfn.IFS(F6025&lt;=2,"0-2 Years",F6025&lt;=5,"3-5 Years",F6025&lt;=8,"6-8 Years",TRUE,"9-10 Years")</f>
        <v>0-2 Years</v>
      </c>
      <c r="U6025" t="str" cm="1">
        <f t="array" ref="U6025">_xlfn.IFS(P6025&gt;60,"High Risk",P6025&gt;30,"Medium Risk",TRUE,"Low Risk")</f>
        <v>High Risk</v>
      </c>
      <c r="V6025">
        <f t="shared" si="94"/>
        <v>3</v>
      </c>
    </row>
    <row r="6026" spans="1:22" hidden="1" x14ac:dyDescent="0.2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 s="2">
        <v>125427.37</v>
      </c>
      <c r="H6026">
        <v>2</v>
      </c>
      <c r="I6026">
        <v>0</v>
      </c>
      <c r="J6026">
        <v>0</v>
      </c>
      <c r="K6026" s="1">
        <v>27654.44</v>
      </c>
      <c r="L6026">
        <v>0</v>
      </c>
      <c r="M6026">
        <v>9</v>
      </c>
      <c r="N6026">
        <v>3127</v>
      </c>
      <c r="O6026">
        <v>7</v>
      </c>
      <c r="P6026">
        <v>92</v>
      </c>
      <c r="Q6026">
        <v>0.77777777777777779</v>
      </c>
      <c r="R6026">
        <v>28143</v>
      </c>
      <c r="S6026" t="str" cm="1">
        <f t="array" ref="S6026">_xlfn.IFS(E6029&lt;30,"18-29",E6029&lt;45,"30-44",TRUE,"45+")</f>
        <v>30-44</v>
      </c>
      <c r="T6026" t="str" cm="1">
        <f t="array" ref="T6026">_xlfn.IFS(F6026&lt;=2,"0-2 Years",F6026&lt;=5,"3-5 Years",F6026&lt;=8,"6-8 Years",TRUE,"9-10 Years")</f>
        <v>6-8 Years</v>
      </c>
      <c r="U6026" t="str" cm="1">
        <f t="array" ref="U6026">_xlfn.IFS(P6026&gt;60,"High Risk",P6026&gt;30,"Medium Risk",TRUE,"Low Risk")</f>
        <v>High Risk</v>
      </c>
      <c r="V6026">
        <f t="shared" si="94"/>
        <v>3</v>
      </c>
    </row>
    <row r="6027" spans="1:22" x14ac:dyDescent="0.2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 s="2">
        <v>98202.76</v>
      </c>
      <c r="H6027">
        <v>1</v>
      </c>
      <c r="I6027">
        <v>0</v>
      </c>
      <c r="J6027">
        <v>0</v>
      </c>
      <c r="K6027" s="1">
        <v>137763.93</v>
      </c>
      <c r="L6027">
        <v>0</v>
      </c>
      <c r="M6027">
        <v>11</v>
      </c>
      <c r="N6027">
        <v>1425</v>
      </c>
      <c r="O6027">
        <v>6</v>
      </c>
      <c r="P6027">
        <v>141</v>
      </c>
      <c r="Q6027">
        <v>0.54545454545454541</v>
      </c>
      <c r="R6027">
        <v>15675</v>
      </c>
      <c r="S6027" t="str" cm="1">
        <f t="array" ref="S6027">_xlfn.IFS(E6030&lt;30,"18-29",E6030&lt;45,"30-44",TRUE,"45+")</f>
        <v>45+</v>
      </c>
      <c r="T6027" t="str" cm="1">
        <f t="array" ref="T6027">_xlfn.IFS(F6027&lt;=2,"0-2 Years",F6027&lt;=5,"3-5 Years",F6027&lt;=8,"6-8 Years",TRUE,"9-10 Years")</f>
        <v>3-5 Years</v>
      </c>
      <c r="U6027" t="str" cm="1">
        <f t="array" ref="U6027">_xlfn.IFS(P6027&gt;60,"High Risk",P6027&gt;30,"Medium Risk",TRUE,"Low Risk")</f>
        <v>High Risk</v>
      </c>
      <c r="V6027">
        <f t="shared" si="94"/>
        <v>6</v>
      </c>
    </row>
    <row r="6028" spans="1:22" x14ac:dyDescent="0.2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 s="2">
        <v>72509.91</v>
      </c>
      <c r="H6028">
        <v>1</v>
      </c>
      <c r="I6028">
        <v>1</v>
      </c>
      <c r="J6028">
        <v>0</v>
      </c>
      <c r="K6028" s="1">
        <v>25723.73</v>
      </c>
      <c r="L6028">
        <v>0</v>
      </c>
      <c r="M6028">
        <v>20</v>
      </c>
      <c r="N6028">
        <v>4166</v>
      </c>
      <c r="O6028">
        <v>1</v>
      </c>
      <c r="P6028">
        <v>47</v>
      </c>
      <c r="Q6028">
        <v>0.05</v>
      </c>
      <c r="R6028">
        <v>83320</v>
      </c>
      <c r="S6028" t="str" cm="1">
        <f t="array" ref="S6028">_xlfn.IFS(E6031&lt;30,"18-29",E6031&lt;45,"30-44",TRUE,"45+")</f>
        <v>30-44</v>
      </c>
      <c r="T6028" t="str" cm="1">
        <f t="array" ref="T6028">_xlfn.IFS(F6028&lt;=2,"0-2 Years",F6028&lt;=5,"3-5 Years",F6028&lt;=8,"6-8 Years",TRUE,"9-10 Years")</f>
        <v>0-2 Years</v>
      </c>
      <c r="U6028" t="str" cm="1">
        <f t="array" ref="U6028">_xlfn.IFS(P6028&gt;60,"High Risk",P6028&gt;30,"Medium Risk",TRUE,"Low Risk")</f>
        <v>Medium Risk</v>
      </c>
      <c r="V6028">
        <f t="shared" si="94"/>
        <v>6</v>
      </c>
    </row>
    <row r="6029" spans="1:22" hidden="1" x14ac:dyDescent="0.2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 s="2">
        <v>140393.65</v>
      </c>
      <c r="H6029">
        <v>2</v>
      </c>
      <c r="I6029">
        <v>0</v>
      </c>
      <c r="J6029">
        <v>1</v>
      </c>
      <c r="K6029" s="1">
        <v>186285.52</v>
      </c>
      <c r="L6029">
        <v>0</v>
      </c>
      <c r="M6029">
        <v>5</v>
      </c>
      <c r="N6029">
        <v>4325</v>
      </c>
      <c r="O6029">
        <v>3</v>
      </c>
      <c r="P6029">
        <v>118</v>
      </c>
      <c r="Q6029">
        <v>0.6</v>
      </c>
      <c r="R6029">
        <v>21625</v>
      </c>
      <c r="S6029" t="str" cm="1">
        <f t="array" ref="S6029">_xlfn.IFS(E6032&lt;30,"18-29",E6032&lt;45,"30-44",TRUE,"45+")</f>
        <v>30-44</v>
      </c>
      <c r="T6029" t="str" cm="1">
        <f t="array" ref="T6029">_xlfn.IFS(F6029&lt;=2,"0-2 Years",F6029&lt;=5,"3-5 Years",F6029&lt;=8,"6-8 Years",TRUE,"9-10 Years")</f>
        <v>3-5 Years</v>
      </c>
      <c r="U6029" t="str" cm="1">
        <f t="array" ref="U6029">_xlfn.IFS(P6029&gt;60,"High Risk",P6029&gt;30,"Medium Risk",TRUE,"Low Risk")</f>
        <v>High Risk</v>
      </c>
      <c r="V6029">
        <f t="shared" si="94"/>
        <v>0</v>
      </c>
    </row>
    <row r="6030" spans="1:22" hidden="1" x14ac:dyDescent="0.2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 s="2">
        <v>142644.64000000001</v>
      </c>
      <c r="H6030">
        <v>2</v>
      </c>
      <c r="I6030">
        <v>1</v>
      </c>
      <c r="J6030">
        <v>1</v>
      </c>
      <c r="K6030" s="1">
        <v>142208.5</v>
      </c>
      <c r="L6030">
        <v>1</v>
      </c>
      <c r="M6030">
        <v>1</v>
      </c>
      <c r="N6030">
        <v>2091</v>
      </c>
      <c r="O6030">
        <v>5</v>
      </c>
      <c r="P6030">
        <v>5</v>
      </c>
      <c r="Q6030">
        <v>1</v>
      </c>
      <c r="R6030">
        <v>2091</v>
      </c>
      <c r="S6030" t="str" cm="1">
        <f t="array" ref="S6030">_xlfn.IFS(E6033&lt;30,"18-29",E6033&lt;45,"30-44",TRUE,"45+")</f>
        <v>30-44</v>
      </c>
      <c r="T6030" t="str" cm="1">
        <f t="array" ref="T6030">_xlfn.IFS(F6030&lt;=2,"0-2 Years",F6030&lt;=5,"3-5 Years",F6030&lt;=8,"6-8 Years",TRUE,"9-10 Years")</f>
        <v>3-5 Years</v>
      </c>
      <c r="U6030" t="str" cm="1">
        <f t="array" ref="U6030">_xlfn.IFS(P6030&gt;60,"High Risk",P6030&gt;30,"Medium Risk",TRUE,"Low Risk")</f>
        <v>Low Risk</v>
      </c>
      <c r="V6030">
        <f t="shared" si="94"/>
        <v>1</v>
      </c>
    </row>
    <row r="6031" spans="1:22" hidden="1" x14ac:dyDescent="0.2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 s="2">
        <v>23503.31</v>
      </c>
      <c r="H6031">
        <v>1</v>
      </c>
      <c r="I6031">
        <v>0</v>
      </c>
      <c r="J6031">
        <v>1</v>
      </c>
      <c r="K6031" s="1">
        <v>169862.01</v>
      </c>
      <c r="L6031">
        <v>1</v>
      </c>
      <c r="M6031">
        <v>17</v>
      </c>
      <c r="N6031">
        <v>1714</v>
      </c>
      <c r="O6031">
        <v>1</v>
      </c>
      <c r="P6031">
        <v>105</v>
      </c>
      <c r="Q6031">
        <v>5.8823529411764705E-2</v>
      </c>
      <c r="R6031">
        <v>29138</v>
      </c>
      <c r="S6031" t="str" cm="1">
        <f t="array" ref="S6031">_xlfn.IFS(E6034&lt;30,"18-29",E6034&lt;45,"30-44",TRUE,"45+")</f>
        <v>30-44</v>
      </c>
      <c r="T6031" t="str" cm="1">
        <f t="array" ref="T6031">_xlfn.IFS(F6031&lt;=2,"0-2 Years",F6031&lt;=5,"3-5 Years",F6031&lt;=8,"6-8 Years",TRUE,"9-10 Years")</f>
        <v>9-10 Years</v>
      </c>
      <c r="U6031" t="str" cm="1">
        <f t="array" ref="U6031">_xlfn.IFS(P6031&gt;60,"High Risk",P6031&gt;30,"Medium Risk",TRUE,"Low Risk")</f>
        <v>High Risk</v>
      </c>
      <c r="V6031">
        <f t="shared" si="94"/>
        <v>2</v>
      </c>
    </row>
    <row r="6032" spans="1:22" hidden="1" x14ac:dyDescent="0.2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 s="2">
        <v>145729.71</v>
      </c>
      <c r="H6032">
        <v>1</v>
      </c>
      <c r="I6032">
        <v>1</v>
      </c>
      <c r="J6032">
        <v>0</v>
      </c>
      <c r="K6032" s="1">
        <v>41365.85</v>
      </c>
      <c r="L6032">
        <v>0</v>
      </c>
      <c r="M6032">
        <v>10</v>
      </c>
      <c r="N6032">
        <v>4175</v>
      </c>
      <c r="O6032">
        <v>5</v>
      </c>
      <c r="P6032">
        <v>60</v>
      </c>
      <c r="Q6032">
        <v>0.5</v>
      </c>
      <c r="R6032">
        <v>41750</v>
      </c>
      <c r="S6032" t="str" cm="1">
        <f t="array" ref="S6032">_xlfn.IFS(E6035&lt;30,"18-29",E6035&lt;45,"30-44",TRUE,"45+")</f>
        <v>30-44</v>
      </c>
      <c r="T6032" t="str" cm="1">
        <f t="array" ref="T6032">_xlfn.IFS(F6032&lt;=2,"0-2 Years",F6032&lt;=5,"3-5 Years",F6032&lt;=8,"6-8 Years",TRUE,"9-10 Years")</f>
        <v>6-8 Years</v>
      </c>
      <c r="U6032" t="str" cm="1">
        <f t="array" ref="U6032">_xlfn.IFS(P6032&gt;60,"High Risk",P6032&gt;30,"Medium Risk",TRUE,"Low Risk")</f>
        <v>Medium Risk</v>
      </c>
      <c r="V6032">
        <f t="shared" si="94"/>
        <v>5</v>
      </c>
    </row>
    <row r="6033" spans="1:22" hidden="1" x14ac:dyDescent="0.2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 s="2">
        <v>122295.17</v>
      </c>
      <c r="H6033">
        <v>2</v>
      </c>
      <c r="I6033">
        <v>1</v>
      </c>
      <c r="J6033">
        <v>1</v>
      </c>
      <c r="K6033" s="1">
        <v>30812.84</v>
      </c>
      <c r="L6033">
        <v>0</v>
      </c>
      <c r="M6033">
        <v>6</v>
      </c>
      <c r="N6033">
        <v>1876</v>
      </c>
      <c r="O6033">
        <v>10</v>
      </c>
      <c r="P6033">
        <v>133</v>
      </c>
      <c r="Q6033">
        <v>1</v>
      </c>
      <c r="R6033">
        <v>11256</v>
      </c>
      <c r="S6033" t="str" cm="1">
        <f t="array" ref="S6033">_xlfn.IFS(E6036&lt;30,"18-29",E6036&lt;45,"30-44",TRUE,"45+")</f>
        <v>30-44</v>
      </c>
      <c r="T6033" t="str" cm="1">
        <f t="array" ref="T6033">_xlfn.IFS(F6033&lt;=2,"0-2 Years",F6033&lt;=5,"3-5 Years",F6033&lt;=8,"6-8 Years",TRUE,"9-10 Years")</f>
        <v>0-2 Years</v>
      </c>
      <c r="U6033" t="str" cm="1">
        <f t="array" ref="U6033">_xlfn.IFS(P6033&gt;60,"High Risk",P6033&gt;30,"Medium Risk",TRUE,"Low Risk")</f>
        <v>High Risk</v>
      </c>
      <c r="V6033">
        <f t="shared" si="94"/>
        <v>1</v>
      </c>
    </row>
    <row r="6034" spans="1:22" x14ac:dyDescent="0.2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 s="2">
        <v>0</v>
      </c>
      <c r="H6034">
        <v>2</v>
      </c>
      <c r="I6034">
        <v>1</v>
      </c>
      <c r="J6034">
        <v>0</v>
      </c>
      <c r="K6034" s="1">
        <v>155023.93</v>
      </c>
      <c r="L6034">
        <v>0</v>
      </c>
      <c r="M6034">
        <v>26</v>
      </c>
      <c r="N6034">
        <v>1348</v>
      </c>
      <c r="O6034">
        <v>1</v>
      </c>
      <c r="P6034">
        <v>116</v>
      </c>
      <c r="Q6034">
        <v>3.8461538461538464E-2</v>
      </c>
      <c r="R6034">
        <v>35048</v>
      </c>
      <c r="S6034" t="str" cm="1">
        <f t="array" ref="S6034">_xlfn.IFS(E6037&lt;30,"18-29",E6037&lt;45,"30-44",TRUE,"45+")</f>
        <v>30-44</v>
      </c>
      <c r="T6034" t="str" cm="1">
        <f t="array" ref="T6034">_xlfn.IFS(F6034&lt;=2,"0-2 Years",F6034&lt;=5,"3-5 Years",F6034&lt;=8,"6-8 Years",TRUE,"9-10 Years")</f>
        <v>3-5 Years</v>
      </c>
      <c r="U6034" t="str" cm="1">
        <f t="array" ref="U6034">_xlfn.IFS(P6034&gt;60,"High Risk",P6034&gt;30,"Medium Risk",TRUE,"Low Risk")</f>
        <v>High Risk</v>
      </c>
      <c r="V6034">
        <f t="shared" si="94"/>
        <v>6</v>
      </c>
    </row>
    <row r="6035" spans="1:22" hidden="1" x14ac:dyDescent="0.2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 s="2">
        <v>119799.27</v>
      </c>
      <c r="H6035">
        <v>2</v>
      </c>
      <c r="I6035">
        <v>1</v>
      </c>
      <c r="J6035">
        <v>0</v>
      </c>
      <c r="K6035" s="1">
        <v>159416.57999999999</v>
      </c>
      <c r="L6035">
        <v>0</v>
      </c>
      <c r="M6035">
        <v>30</v>
      </c>
      <c r="N6035">
        <v>2103</v>
      </c>
      <c r="O6035">
        <v>2</v>
      </c>
      <c r="P6035">
        <v>179</v>
      </c>
      <c r="Q6035">
        <v>6.6666666666666666E-2</v>
      </c>
      <c r="R6035">
        <v>63090</v>
      </c>
      <c r="S6035" t="str" cm="1">
        <f t="array" ref="S6035">_xlfn.IFS(E6038&lt;30,"18-29",E6038&lt;45,"30-44",TRUE,"45+")</f>
        <v>18-29</v>
      </c>
      <c r="T6035" t="str" cm="1">
        <f t="array" ref="T6035">_xlfn.IFS(F6035&lt;=2,"0-2 Years",F6035&lt;=5,"3-5 Years",F6035&lt;=8,"6-8 Years",TRUE,"9-10 Years")</f>
        <v>3-5 Years</v>
      </c>
      <c r="U6035" t="str" cm="1">
        <f t="array" ref="U6035">_xlfn.IFS(P6035&gt;60,"High Risk",P6035&gt;30,"Medium Risk",TRUE,"Low Risk")</f>
        <v>High Risk</v>
      </c>
      <c r="V6035">
        <f t="shared" si="94"/>
        <v>3</v>
      </c>
    </row>
    <row r="6036" spans="1:22" hidden="1" x14ac:dyDescent="0.2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 s="2">
        <v>163708.57999999999</v>
      </c>
      <c r="H6036">
        <v>2</v>
      </c>
      <c r="I6036">
        <v>0</v>
      </c>
      <c r="J6036">
        <v>0</v>
      </c>
      <c r="K6036" s="1">
        <v>76259.23</v>
      </c>
      <c r="L6036">
        <v>0</v>
      </c>
      <c r="M6036">
        <v>25</v>
      </c>
      <c r="N6036">
        <v>1055</v>
      </c>
      <c r="O6036">
        <v>8</v>
      </c>
      <c r="P6036">
        <v>44</v>
      </c>
      <c r="Q6036">
        <v>0.32</v>
      </c>
      <c r="R6036">
        <v>26375</v>
      </c>
      <c r="S6036" t="str" cm="1">
        <f t="array" ref="S6036">_xlfn.IFS(E6039&lt;30,"18-29",E6039&lt;45,"30-44",TRUE,"45+")</f>
        <v>30-44</v>
      </c>
      <c r="T6036" t="str" cm="1">
        <f t="array" ref="T6036">_xlfn.IFS(F6036&lt;=2,"0-2 Years",F6036&lt;=5,"3-5 Years",F6036&lt;=8,"6-8 Years",TRUE,"9-10 Years")</f>
        <v>6-8 Years</v>
      </c>
      <c r="U6036" t="str" cm="1">
        <f t="array" ref="U6036">_xlfn.IFS(P6036&gt;60,"High Risk",P6036&gt;30,"Medium Risk",TRUE,"Low Risk")</f>
        <v>Medium Risk</v>
      </c>
      <c r="V6036">
        <f t="shared" si="94"/>
        <v>3</v>
      </c>
    </row>
    <row r="6037" spans="1:22" hidden="1" x14ac:dyDescent="0.2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 s="2">
        <v>61687.33</v>
      </c>
      <c r="H6037">
        <v>2</v>
      </c>
      <c r="I6037">
        <v>1</v>
      </c>
      <c r="J6037">
        <v>0</v>
      </c>
      <c r="K6037" s="1">
        <v>105965.25</v>
      </c>
      <c r="L6037">
        <v>0</v>
      </c>
      <c r="M6037">
        <v>25</v>
      </c>
      <c r="N6037">
        <v>3021</v>
      </c>
      <c r="O6037">
        <v>7</v>
      </c>
      <c r="P6037">
        <v>7</v>
      </c>
      <c r="Q6037">
        <v>0.28000000000000003</v>
      </c>
      <c r="R6037">
        <v>75525</v>
      </c>
      <c r="S6037" t="str" cm="1">
        <f t="array" ref="S6037">_xlfn.IFS(E6040&lt;30,"18-29",E6040&lt;45,"30-44",TRUE,"45+")</f>
        <v>18-29</v>
      </c>
      <c r="T6037" t="str" cm="1">
        <f t="array" ref="T6037">_xlfn.IFS(F6037&lt;=2,"0-2 Years",F6037&lt;=5,"3-5 Years",F6037&lt;=8,"6-8 Years",TRUE,"9-10 Years")</f>
        <v>0-2 Years</v>
      </c>
      <c r="U6037" t="str" cm="1">
        <f t="array" ref="U6037">_xlfn.IFS(P6037&gt;60,"High Risk",P6037&gt;30,"Medium Risk",TRUE,"Low Risk")</f>
        <v>Low Risk</v>
      </c>
      <c r="V6037">
        <f t="shared" si="94"/>
        <v>4</v>
      </c>
    </row>
    <row r="6038" spans="1:22" hidden="1" x14ac:dyDescent="0.2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 s="2">
        <v>79144.34</v>
      </c>
      <c r="H6038">
        <v>1</v>
      </c>
      <c r="I6038">
        <v>0</v>
      </c>
      <c r="J6038">
        <v>1</v>
      </c>
      <c r="K6038" s="1">
        <v>50743.83</v>
      </c>
      <c r="L6038">
        <v>0</v>
      </c>
      <c r="M6038">
        <v>20</v>
      </c>
      <c r="N6038">
        <v>1314</v>
      </c>
      <c r="O6038">
        <v>4</v>
      </c>
      <c r="P6038">
        <v>9</v>
      </c>
      <c r="Q6038">
        <v>0.2</v>
      </c>
      <c r="R6038">
        <v>26280</v>
      </c>
      <c r="S6038" t="str" cm="1">
        <f t="array" ref="S6038">_xlfn.IFS(E6041&lt;30,"18-29",E6041&lt;45,"30-44",TRUE,"45+")</f>
        <v>18-29</v>
      </c>
      <c r="T6038" t="str" cm="1">
        <f t="array" ref="T6038">_xlfn.IFS(F6038&lt;=2,"0-2 Years",F6038&lt;=5,"3-5 Years",F6038&lt;=8,"6-8 Years",TRUE,"9-10 Years")</f>
        <v>3-5 Years</v>
      </c>
      <c r="U6038" t="str" cm="1">
        <f t="array" ref="U6038">_xlfn.IFS(P6038&gt;60,"High Risk",P6038&gt;30,"Medium Risk",TRUE,"Low Risk")</f>
        <v>Low Risk</v>
      </c>
      <c r="V6038">
        <f t="shared" si="94"/>
        <v>2</v>
      </c>
    </row>
    <row r="6039" spans="1:22" hidden="1" x14ac:dyDescent="0.2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 s="2">
        <v>0</v>
      </c>
      <c r="H6039">
        <v>2</v>
      </c>
      <c r="I6039">
        <v>1</v>
      </c>
      <c r="J6039">
        <v>1</v>
      </c>
      <c r="K6039" s="1">
        <v>147720.26999999999</v>
      </c>
      <c r="L6039">
        <v>0</v>
      </c>
      <c r="M6039">
        <v>20</v>
      </c>
      <c r="N6039">
        <v>4687</v>
      </c>
      <c r="O6039">
        <v>0</v>
      </c>
      <c r="P6039">
        <v>3</v>
      </c>
      <c r="Q6039">
        <v>0</v>
      </c>
      <c r="R6039">
        <v>93740</v>
      </c>
      <c r="S6039" t="str" cm="1">
        <f t="array" ref="S6039">_xlfn.IFS(E6042&lt;30,"18-29",E6042&lt;45,"30-44",TRUE,"45+")</f>
        <v>45+</v>
      </c>
      <c r="T6039" t="str" cm="1">
        <f t="array" ref="T6039">_xlfn.IFS(F6039&lt;=2,"0-2 Years",F6039&lt;=5,"3-5 Years",F6039&lt;=8,"6-8 Years",TRUE,"9-10 Years")</f>
        <v>3-5 Years</v>
      </c>
      <c r="U6039" t="str" cm="1">
        <f t="array" ref="U6039">_xlfn.IFS(P6039&gt;60,"High Risk",P6039&gt;30,"Medium Risk",TRUE,"Low Risk")</f>
        <v>Low Risk</v>
      </c>
      <c r="V6039">
        <f t="shared" si="94"/>
        <v>3</v>
      </c>
    </row>
    <row r="6040" spans="1:22" hidden="1" x14ac:dyDescent="0.2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 s="2">
        <v>104848.68</v>
      </c>
      <c r="H6040">
        <v>1</v>
      </c>
      <c r="I6040">
        <v>1</v>
      </c>
      <c r="J6040">
        <v>1</v>
      </c>
      <c r="K6040" s="1">
        <v>167387.35999999999</v>
      </c>
      <c r="L6040">
        <v>0</v>
      </c>
      <c r="M6040">
        <v>20</v>
      </c>
      <c r="N6040">
        <v>1951</v>
      </c>
      <c r="O6040">
        <v>1</v>
      </c>
      <c r="P6040">
        <v>53</v>
      </c>
      <c r="Q6040">
        <v>0.05</v>
      </c>
      <c r="R6040">
        <v>39020</v>
      </c>
      <c r="S6040" t="str" cm="1">
        <f t="array" ref="S6040">_xlfn.IFS(E6043&lt;30,"18-29",E6043&lt;45,"30-44",TRUE,"45+")</f>
        <v>45+</v>
      </c>
      <c r="T6040" t="str" cm="1">
        <f t="array" ref="T6040">_xlfn.IFS(F6040&lt;=2,"0-2 Years",F6040&lt;=5,"3-5 Years",F6040&lt;=8,"6-8 Years",TRUE,"9-10 Years")</f>
        <v>6-8 Years</v>
      </c>
      <c r="U6040" t="str" cm="1">
        <f t="array" ref="U6040">_xlfn.IFS(P6040&gt;60,"High Risk",P6040&gt;30,"Medium Risk",TRUE,"Low Risk")</f>
        <v>Medium Risk</v>
      </c>
      <c r="V6040">
        <f t="shared" si="94"/>
        <v>2</v>
      </c>
    </row>
    <row r="6041" spans="1:22" hidden="1" x14ac:dyDescent="0.2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 s="2">
        <v>0</v>
      </c>
      <c r="H6041">
        <v>2</v>
      </c>
      <c r="I6041">
        <v>0</v>
      </c>
      <c r="J6041">
        <v>1</v>
      </c>
      <c r="K6041" s="1">
        <v>95159.13</v>
      </c>
      <c r="L6041">
        <v>0</v>
      </c>
      <c r="M6041">
        <v>21</v>
      </c>
      <c r="N6041">
        <v>947</v>
      </c>
      <c r="O6041">
        <v>1</v>
      </c>
      <c r="P6041">
        <v>67</v>
      </c>
      <c r="Q6041">
        <v>4.7619047619047616E-2</v>
      </c>
      <c r="R6041">
        <v>19887</v>
      </c>
      <c r="S6041" t="str" cm="1">
        <f t="array" ref="S6041">_xlfn.IFS(E6044&lt;30,"18-29",E6044&lt;45,"30-44",TRUE,"45+")</f>
        <v>18-29</v>
      </c>
      <c r="T6041" t="str" cm="1">
        <f t="array" ref="T6041">_xlfn.IFS(F6041&lt;=2,"0-2 Years",F6041&lt;=5,"3-5 Years",F6041&lt;=8,"6-8 Years",TRUE,"9-10 Years")</f>
        <v>3-5 Years</v>
      </c>
      <c r="U6041" t="str" cm="1">
        <f t="array" ref="U6041">_xlfn.IFS(P6041&gt;60,"High Risk",P6041&gt;30,"Medium Risk",TRUE,"Low Risk")</f>
        <v>High Risk</v>
      </c>
      <c r="V6041">
        <f t="shared" si="94"/>
        <v>3</v>
      </c>
    </row>
    <row r="6042" spans="1:22" x14ac:dyDescent="0.2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 s="2">
        <v>0</v>
      </c>
      <c r="H6042">
        <v>1</v>
      </c>
      <c r="I6042">
        <v>1</v>
      </c>
      <c r="J6042">
        <v>1</v>
      </c>
      <c r="K6042" s="1">
        <v>4654.28</v>
      </c>
      <c r="L6042">
        <v>0</v>
      </c>
      <c r="M6042">
        <v>25</v>
      </c>
      <c r="N6042">
        <v>4780</v>
      </c>
      <c r="O6042">
        <v>8</v>
      </c>
      <c r="P6042">
        <v>143</v>
      </c>
      <c r="Q6042">
        <v>0.32</v>
      </c>
      <c r="R6042">
        <v>119500</v>
      </c>
      <c r="S6042" t="str" cm="1">
        <f t="array" ref="S6042">_xlfn.IFS(E6045&lt;30,"18-29",E6045&lt;45,"30-44",TRUE,"45+")</f>
        <v>30-44</v>
      </c>
      <c r="T6042" t="str" cm="1">
        <f t="array" ref="T6042">_xlfn.IFS(F6042&lt;=2,"0-2 Years",F6042&lt;=5,"3-5 Years",F6042&lt;=8,"6-8 Years",TRUE,"9-10 Years")</f>
        <v>3-5 Years</v>
      </c>
      <c r="U6042" t="str" cm="1">
        <f t="array" ref="U6042">_xlfn.IFS(P6042&gt;60,"High Risk",P6042&gt;30,"Medium Risk",TRUE,"Low Risk")</f>
        <v>High Risk</v>
      </c>
      <c r="V6042">
        <f t="shared" si="94"/>
        <v>6</v>
      </c>
    </row>
    <row r="6043" spans="1:22" x14ac:dyDescent="0.2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 s="2">
        <v>0</v>
      </c>
      <c r="H6043">
        <v>1</v>
      </c>
      <c r="I6043">
        <v>1</v>
      </c>
      <c r="J6043">
        <v>0</v>
      </c>
      <c r="K6043" s="1">
        <v>130376.68</v>
      </c>
      <c r="L6043">
        <v>0</v>
      </c>
      <c r="M6043">
        <v>27</v>
      </c>
      <c r="N6043">
        <v>4270</v>
      </c>
      <c r="O6043">
        <v>4</v>
      </c>
      <c r="P6043">
        <v>109</v>
      </c>
      <c r="Q6043">
        <v>0.14814814814814814</v>
      </c>
      <c r="R6043">
        <v>115290</v>
      </c>
      <c r="S6043" t="str" cm="1">
        <f t="array" ref="S6043">_xlfn.IFS(E6046&lt;30,"18-29",E6046&lt;45,"30-44",TRUE,"45+")</f>
        <v>45+</v>
      </c>
      <c r="T6043" t="str" cm="1">
        <f t="array" ref="T6043">_xlfn.IFS(F6043&lt;=2,"0-2 Years",F6043&lt;=5,"3-5 Years",F6043&lt;=8,"6-8 Years",TRUE,"9-10 Years")</f>
        <v>6-8 Years</v>
      </c>
      <c r="U6043" t="str" cm="1">
        <f t="array" ref="U6043">_xlfn.IFS(P6043&gt;60,"High Risk",P6043&gt;30,"Medium Risk",TRUE,"Low Risk")</f>
        <v>High Risk</v>
      </c>
      <c r="V6043">
        <f t="shared" si="94"/>
        <v>8</v>
      </c>
    </row>
    <row r="6044" spans="1:22" hidden="1" x14ac:dyDescent="0.2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 s="2">
        <v>146652.01</v>
      </c>
      <c r="H6044">
        <v>1</v>
      </c>
      <c r="I6044">
        <v>1</v>
      </c>
      <c r="J6044">
        <v>1</v>
      </c>
      <c r="K6044" s="1">
        <v>173486.39</v>
      </c>
      <c r="L6044">
        <v>0</v>
      </c>
      <c r="M6044">
        <v>28</v>
      </c>
      <c r="N6044">
        <v>3609</v>
      </c>
      <c r="O6044">
        <v>1</v>
      </c>
      <c r="P6044">
        <v>139</v>
      </c>
      <c r="Q6044">
        <v>3.5714285714285712E-2</v>
      </c>
      <c r="R6044">
        <v>101052</v>
      </c>
      <c r="S6044" t="str" cm="1">
        <f t="array" ref="S6044">_xlfn.IFS(E6047&lt;30,"18-29",E6047&lt;45,"30-44",TRUE,"45+")</f>
        <v>30-44</v>
      </c>
      <c r="T6044" t="str" cm="1">
        <f t="array" ref="T6044">_xlfn.IFS(F6044&lt;=2,"0-2 Years",F6044&lt;=5,"3-5 Years",F6044&lt;=8,"6-8 Years",TRUE,"9-10 Years")</f>
        <v>0-2 Years</v>
      </c>
      <c r="U6044" t="str" cm="1">
        <f t="array" ref="U6044">_xlfn.IFS(P6044&gt;60,"High Risk",P6044&gt;30,"Medium Risk",TRUE,"Low Risk")</f>
        <v>High Risk</v>
      </c>
      <c r="V6044">
        <f t="shared" si="94"/>
        <v>3</v>
      </c>
    </row>
    <row r="6045" spans="1:22" x14ac:dyDescent="0.2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 s="2">
        <v>0</v>
      </c>
      <c r="H6045">
        <v>2</v>
      </c>
      <c r="I6045">
        <v>1</v>
      </c>
      <c r="J6045">
        <v>0</v>
      </c>
      <c r="K6045" s="1">
        <v>93881.75</v>
      </c>
      <c r="L6045">
        <v>0</v>
      </c>
      <c r="M6045">
        <v>28</v>
      </c>
      <c r="N6045">
        <v>4560</v>
      </c>
      <c r="O6045">
        <v>7</v>
      </c>
      <c r="P6045">
        <v>11</v>
      </c>
      <c r="Q6045">
        <v>0.25</v>
      </c>
      <c r="R6045">
        <v>127680</v>
      </c>
      <c r="S6045" t="str" cm="1">
        <f t="array" ref="S6045">_xlfn.IFS(E6048&lt;30,"18-29",E6048&lt;45,"30-44",TRUE,"45+")</f>
        <v>45+</v>
      </c>
      <c r="T6045" t="str" cm="1">
        <f t="array" ref="T6045">_xlfn.IFS(F6045&lt;=2,"0-2 Years",F6045&lt;=5,"3-5 Years",F6045&lt;=8,"6-8 Years",TRUE,"9-10 Years")</f>
        <v>6-8 Years</v>
      </c>
      <c r="U6045" t="str" cm="1">
        <f t="array" ref="U6045">_xlfn.IFS(P6045&gt;60,"High Risk",P6045&gt;30,"Medium Risk",TRUE,"Low Risk")</f>
        <v>Low Risk</v>
      </c>
      <c r="V6045">
        <f t="shared" si="94"/>
        <v>6</v>
      </c>
    </row>
    <row r="6046" spans="1:22" hidden="1" x14ac:dyDescent="0.2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 s="2">
        <v>0</v>
      </c>
      <c r="H6046">
        <v>2</v>
      </c>
      <c r="I6046">
        <v>1</v>
      </c>
      <c r="J6046">
        <v>1</v>
      </c>
      <c r="K6046" s="1">
        <v>36376.97</v>
      </c>
      <c r="L6046">
        <v>0</v>
      </c>
      <c r="M6046">
        <v>4</v>
      </c>
      <c r="N6046">
        <v>359</v>
      </c>
      <c r="O6046">
        <v>3</v>
      </c>
      <c r="P6046">
        <v>108</v>
      </c>
      <c r="Q6046">
        <v>0.75</v>
      </c>
      <c r="R6046">
        <v>1436</v>
      </c>
      <c r="S6046" t="str" cm="1">
        <f t="array" ref="S6046">_xlfn.IFS(E6049&lt;30,"18-29",E6049&lt;45,"30-44",TRUE,"45+")</f>
        <v>30-44</v>
      </c>
      <c r="T6046" t="str" cm="1">
        <f t="array" ref="T6046">_xlfn.IFS(F6046&lt;=2,"0-2 Years",F6046&lt;=5,"3-5 Years",F6046&lt;=8,"6-8 Years",TRUE,"9-10 Years")</f>
        <v>0-2 Years</v>
      </c>
      <c r="U6046" t="str" cm="1">
        <f t="array" ref="U6046">_xlfn.IFS(P6046&gt;60,"High Risk",P6046&gt;30,"Medium Risk",TRUE,"Low Risk")</f>
        <v>High Risk</v>
      </c>
      <c r="V6046">
        <f t="shared" si="94"/>
        <v>5</v>
      </c>
    </row>
    <row r="6047" spans="1:22" hidden="1" x14ac:dyDescent="0.2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 s="2">
        <v>130622.34</v>
      </c>
      <c r="H6047">
        <v>2</v>
      </c>
      <c r="I6047">
        <v>1</v>
      </c>
      <c r="J6047">
        <v>1</v>
      </c>
      <c r="K6047" s="1">
        <v>128499.94</v>
      </c>
      <c r="L6047">
        <v>0</v>
      </c>
      <c r="M6047">
        <v>13</v>
      </c>
      <c r="N6047">
        <v>1806</v>
      </c>
      <c r="O6047">
        <v>2</v>
      </c>
      <c r="P6047">
        <v>128</v>
      </c>
      <c r="Q6047">
        <v>0.15384615384615385</v>
      </c>
      <c r="R6047">
        <v>23478</v>
      </c>
      <c r="S6047" t="str" cm="1">
        <f t="array" ref="S6047">_xlfn.IFS(E6050&lt;30,"18-29",E6050&lt;45,"30-44",TRUE,"45+")</f>
        <v>30-44</v>
      </c>
      <c r="T6047" t="str" cm="1">
        <f t="array" ref="T6047">_xlfn.IFS(F6047&lt;=2,"0-2 Years",F6047&lt;=5,"3-5 Years",F6047&lt;=8,"6-8 Years",TRUE,"9-10 Years")</f>
        <v>0-2 Years</v>
      </c>
      <c r="U6047" t="str" cm="1">
        <f t="array" ref="U6047">_xlfn.IFS(P6047&gt;60,"High Risk",P6047&gt;30,"Medium Risk",TRUE,"Low Risk")</f>
        <v>High Risk</v>
      </c>
      <c r="V6047">
        <f t="shared" si="94"/>
        <v>1</v>
      </c>
    </row>
    <row r="6048" spans="1:22" hidden="1" x14ac:dyDescent="0.2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 s="2">
        <v>187013.13</v>
      </c>
      <c r="H6048">
        <v>2</v>
      </c>
      <c r="I6048">
        <v>0</v>
      </c>
      <c r="J6048">
        <v>1</v>
      </c>
      <c r="K6048" s="1">
        <v>105898.69</v>
      </c>
      <c r="L6048">
        <v>0</v>
      </c>
      <c r="M6048">
        <v>9</v>
      </c>
      <c r="N6048">
        <v>1975</v>
      </c>
      <c r="O6048">
        <v>3</v>
      </c>
      <c r="P6048">
        <v>72</v>
      </c>
      <c r="Q6048">
        <v>0.33333333333333331</v>
      </c>
      <c r="R6048">
        <v>17775</v>
      </c>
      <c r="S6048" t="str" cm="1">
        <f t="array" ref="S6048">_xlfn.IFS(E6051&lt;30,"18-29",E6051&lt;45,"30-44",TRUE,"45+")</f>
        <v>30-44</v>
      </c>
      <c r="T6048" t="str" cm="1">
        <f t="array" ref="T6048">_xlfn.IFS(F6048&lt;=2,"0-2 Years",F6048&lt;=5,"3-5 Years",F6048&lt;=8,"6-8 Years",TRUE,"9-10 Years")</f>
        <v>0-2 Years</v>
      </c>
      <c r="U6048" t="str" cm="1">
        <f t="array" ref="U6048">_xlfn.IFS(P6048&gt;60,"High Risk",P6048&gt;30,"Medium Risk",TRUE,"Low Risk")</f>
        <v>High Risk</v>
      </c>
      <c r="V6048">
        <f t="shared" si="94"/>
        <v>2</v>
      </c>
    </row>
    <row r="6049" spans="1:22" hidden="1" x14ac:dyDescent="0.2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 s="2">
        <v>0</v>
      </c>
      <c r="H6049">
        <v>2</v>
      </c>
      <c r="I6049">
        <v>1</v>
      </c>
      <c r="J6049">
        <v>1</v>
      </c>
      <c r="K6049" s="1">
        <v>11959.03</v>
      </c>
      <c r="L6049">
        <v>0</v>
      </c>
      <c r="M6049">
        <v>16</v>
      </c>
      <c r="N6049">
        <v>4232</v>
      </c>
      <c r="O6049">
        <v>8</v>
      </c>
      <c r="P6049">
        <v>114</v>
      </c>
      <c r="Q6049">
        <v>0.5</v>
      </c>
      <c r="R6049">
        <v>67712</v>
      </c>
      <c r="S6049" t="str" cm="1">
        <f t="array" ref="S6049">_xlfn.IFS(E6052&lt;30,"18-29",E6052&lt;45,"30-44",TRUE,"45+")</f>
        <v>30-44</v>
      </c>
      <c r="T6049" t="str" cm="1">
        <f t="array" ref="T6049">_xlfn.IFS(F6049&lt;=2,"0-2 Years",F6049&lt;=5,"3-5 Years",F6049&lt;=8,"6-8 Years",TRUE,"9-10 Years")</f>
        <v>9-10 Years</v>
      </c>
      <c r="U6049" t="str" cm="1">
        <f t="array" ref="U6049">_xlfn.IFS(P6049&gt;60,"High Risk",P6049&gt;30,"Medium Risk",TRUE,"Low Risk")</f>
        <v>High Risk</v>
      </c>
      <c r="V6049">
        <f t="shared" si="94"/>
        <v>3</v>
      </c>
    </row>
    <row r="6050" spans="1:22" x14ac:dyDescent="0.2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 s="2">
        <v>0</v>
      </c>
      <c r="H6050">
        <v>1</v>
      </c>
      <c r="I6050">
        <v>0</v>
      </c>
      <c r="J6050">
        <v>0</v>
      </c>
      <c r="K6050" s="1">
        <v>98810.78</v>
      </c>
      <c r="L6050">
        <v>0</v>
      </c>
      <c r="M6050">
        <v>8</v>
      </c>
      <c r="N6050">
        <v>2451</v>
      </c>
      <c r="O6050">
        <v>7</v>
      </c>
      <c r="P6050">
        <v>148</v>
      </c>
      <c r="Q6050">
        <v>0.875</v>
      </c>
      <c r="R6050">
        <v>19608</v>
      </c>
      <c r="S6050" t="str" cm="1">
        <f t="array" ref="S6050">_xlfn.IFS(E6053&lt;30,"18-29",E6053&lt;45,"30-44",TRUE,"45+")</f>
        <v>45+</v>
      </c>
      <c r="T6050" t="str" cm="1">
        <f t="array" ref="T6050">_xlfn.IFS(F6050&lt;=2,"0-2 Years",F6050&lt;=5,"3-5 Years",F6050&lt;=8,"6-8 Years",TRUE,"9-10 Years")</f>
        <v>6-8 Years</v>
      </c>
      <c r="U6050" t="str" cm="1">
        <f t="array" ref="U6050">_xlfn.IFS(P6050&gt;60,"High Risk",P6050&gt;30,"Medium Risk",TRUE,"Low Risk")</f>
        <v>High Risk</v>
      </c>
      <c r="V6050">
        <f t="shared" si="94"/>
        <v>8</v>
      </c>
    </row>
    <row r="6051" spans="1:22" x14ac:dyDescent="0.2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 s="2">
        <v>0</v>
      </c>
      <c r="H6051">
        <v>2</v>
      </c>
      <c r="I6051">
        <v>1</v>
      </c>
      <c r="J6051">
        <v>0</v>
      </c>
      <c r="K6051" s="1">
        <v>65906.070000000007</v>
      </c>
      <c r="L6051">
        <v>0</v>
      </c>
      <c r="M6051">
        <v>1</v>
      </c>
      <c r="N6051">
        <v>371</v>
      </c>
      <c r="O6051">
        <v>7</v>
      </c>
      <c r="P6051">
        <v>36</v>
      </c>
      <c r="Q6051">
        <v>1</v>
      </c>
      <c r="R6051">
        <v>371</v>
      </c>
      <c r="S6051" t="str" cm="1">
        <f t="array" ref="S6051">_xlfn.IFS(E6054&lt;30,"18-29",E6054&lt;45,"30-44",TRUE,"45+")</f>
        <v>45+</v>
      </c>
      <c r="T6051" t="str" cm="1">
        <f t="array" ref="T6051">_xlfn.IFS(F6051&lt;=2,"0-2 Years",F6051&lt;=5,"3-5 Years",F6051&lt;=8,"6-8 Years",TRUE,"9-10 Years")</f>
        <v>0-2 Years</v>
      </c>
      <c r="U6051" t="str" cm="1">
        <f t="array" ref="U6051">_xlfn.IFS(P6051&gt;60,"High Risk",P6051&gt;30,"Medium Risk",TRUE,"Low Risk")</f>
        <v>Medium Risk</v>
      </c>
      <c r="V6051">
        <f t="shared" si="94"/>
        <v>7</v>
      </c>
    </row>
    <row r="6052" spans="1:22" hidden="1" x14ac:dyDescent="0.2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 s="2">
        <v>98862.54</v>
      </c>
      <c r="H6052">
        <v>1</v>
      </c>
      <c r="I6052">
        <v>1</v>
      </c>
      <c r="J6052">
        <v>0</v>
      </c>
      <c r="K6052" s="1">
        <v>151516.70000000001</v>
      </c>
      <c r="L6052">
        <v>0</v>
      </c>
      <c r="M6052">
        <v>4</v>
      </c>
      <c r="N6052">
        <v>3941</v>
      </c>
      <c r="O6052">
        <v>0</v>
      </c>
      <c r="P6052">
        <v>127</v>
      </c>
      <c r="Q6052">
        <v>0</v>
      </c>
      <c r="R6052">
        <v>15764</v>
      </c>
      <c r="S6052" t="str" cm="1">
        <f t="array" ref="S6052">_xlfn.IFS(E6055&lt;30,"18-29",E6055&lt;45,"30-44",TRUE,"45+")</f>
        <v>30-44</v>
      </c>
      <c r="T6052" t="str" cm="1">
        <f t="array" ref="T6052">_xlfn.IFS(F6052&lt;=2,"0-2 Years",F6052&lt;=5,"3-5 Years",F6052&lt;=8,"6-8 Years",TRUE,"9-10 Years")</f>
        <v>6-8 Years</v>
      </c>
      <c r="U6052" t="str" cm="1">
        <f t="array" ref="U6052">_xlfn.IFS(P6052&gt;60,"High Risk",P6052&gt;30,"Medium Risk",TRUE,"Low Risk")</f>
        <v>High Risk</v>
      </c>
      <c r="V6052">
        <f t="shared" si="94"/>
        <v>5</v>
      </c>
    </row>
    <row r="6053" spans="1:22" x14ac:dyDescent="0.2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 s="2">
        <v>0</v>
      </c>
      <c r="H6053">
        <v>2</v>
      </c>
      <c r="I6053">
        <v>1</v>
      </c>
      <c r="J6053">
        <v>0</v>
      </c>
      <c r="K6053" s="1">
        <v>37214.39</v>
      </c>
      <c r="L6053">
        <v>0</v>
      </c>
      <c r="M6053">
        <v>19</v>
      </c>
      <c r="N6053">
        <v>1541</v>
      </c>
      <c r="O6053">
        <v>8</v>
      </c>
      <c r="P6053">
        <v>96</v>
      </c>
      <c r="Q6053">
        <v>0.42105263157894735</v>
      </c>
      <c r="R6053">
        <v>29279</v>
      </c>
      <c r="S6053" t="str" cm="1">
        <f t="array" ref="S6053">_xlfn.IFS(E6056&lt;30,"18-29",E6056&lt;45,"30-44",TRUE,"45+")</f>
        <v>45+</v>
      </c>
      <c r="T6053" t="str" cm="1">
        <f t="array" ref="T6053">_xlfn.IFS(F6053&lt;=2,"0-2 Years",F6053&lt;=5,"3-5 Years",F6053&lt;=8,"6-8 Years",TRUE,"9-10 Years")</f>
        <v>3-5 Years</v>
      </c>
      <c r="U6053" t="str" cm="1">
        <f t="array" ref="U6053">_xlfn.IFS(P6053&gt;60,"High Risk",P6053&gt;30,"Medium Risk",TRUE,"Low Risk")</f>
        <v>High Risk</v>
      </c>
      <c r="V6053">
        <f t="shared" si="94"/>
        <v>6</v>
      </c>
    </row>
    <row r="6054" spans="1:22" hidden="1" x14ac:dyDescent="0.2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 s="2">
        <v>98443.14</v>
      </c>
      <c r="H6054">
        <v>2</v>
      </c>
      <c r="I6054">
        <v>0</v>
      </c>
      <c r="J6054">
        <v>0</v>
      </c>
      <c r="K6054" s="1">
        <v>92033.98</v>
      </c>
      <c r="L6054">
        <v>0</v>
      </c>
      <c r="M6054">
        <v>3</v>
      </c>
      <c r="N6054">
        <v>2470</v>
      </c>
      <c r="O6054">
        <v>0</v>
      </c>
      <c r="P6054">
        <v>21</v>
      </c>
      <c r="Q6054">
        <v>0</v>
      </c>
      <c r="R6054">
        <v>7410</v>
      </c>
      <c r="S6054" t="str" cm="1">
        <f t="array" ref="S6054">_xlfn.IFS(E6057&lt;30,"18-29",E6057&lt;45,"30-44",TRUE,"45+")</f>
        <v>18-29</v>
      </c>
      <c r="T6054" t="str" cm="1">
        <f t="array" ref="T6054">_xlfn.IFS(F6054&lt;=2,"0-2 Years",F6054&lt;=5,"3-5 Years",F6054&lt;=8,"6-8 Years",TRUE,"9-10 Years")</f>
        <v>0-2 Years</v>
      </c>
      <c r="U6054" t="str" cm="1">
        <f t="array" ref="U6054">_xlfn.IFS(P6054&gt;60,"High Risk",P6054&gt;30,"Medium Risk",TRUE,"Low Risk")</f>
        <v>Low Risk</v>
      </c>
      <c r="V6054">
        <f t="shared" si="94"/>
        <v>5</v>
      </c>
    </row>
    <row r="6055" spans="1:22" x14ac:dyDescent="0.2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 s="2">
        <v>0</v>
      </c>
      <c r="H6055">
        <v>2</v>
      </c>
      <c r="I6055">
        <v>0</v>
      </c>
      <c r="J6055">
        <v>0</v>
      </c>
      <c r="K6055" s="1">
        <v>195692.3</v>
      </c>
      <c r="L6055">
        <v>0</v>
      </c>
      <c r="M6055">
        <v>10</v>
      </c>
      <c r="N6055">
        <v>3197</v>
      </c>
      <c r="O6055">
        <v>3</v>
      </c>
      <c r="P6055">
        <v>106</v>
      </c>
      <c r="Q6055">
        <v>0.3</v>
      </c>
      <c r="R6055">
        <v>31970</v>
      </c>
      <c r="S6055" t="str" cm="1">
        <f t="array" ref="S6055">_xlfn.IFS(E6058&lt;30,"18-29",E6058&lt;45,"30-44",TRUE,"45+")</f>
        <v>18-29</v>
      </c>
      <c r="T6055" t="str" cm="1">
        <f t="array" ref="T6055">_xlfn.IFS(F6055&lt;=2,"0-2 Years",F6055&lt;=5,"3-5 Years",F6055&lt;=8,"6-8 Years",TRUE,"9-10 Years")</f>
        <v>3-5 Years</v>
      </c>
      <c r="U6055" t="str" cm="1">
        <f t="array" ref="U6055">_xlfn.IFS(P6055&gt;60,"High Risk",P6055&gt;30,"Medium Risk",TRUE,"Low Risk")</f>
        <v>High Risk</v>
      </c>
      <c r="V6055">
        <f t="shared" si="94"/>
        <v>6</v>
      </c>
    </row>
    <row r="6056" spans="1:22" x14ac:dyDescent="0.2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 s="2">
        <v>0</v>
      </c>
      <c r="H6056">
        <v>1</v>
      </c>
      <c r="I6056">
        <v>1</v>
      </c>
      <c r="J6056">
        <v>1</v>
      </c>
      <c r="K6056" s="1">
        <v>6342.84</v>
      </c>
      <c r="L6056">
        <v>1</v>
      </c>
      <c r="M6056">
        <v>7</v>
      </c>
      <c r="N6056">
        <v>2688</v>
      </c>
      <c r="O6056">
        <v>4</v>
      </c>
      <c r="P6056">
        <v>30</v>
      </c>
      <c r="Q6056">
        <v>0.5714285714285714</v>
      </c>
      <c r="R6056">
        <v>18816</v>
      </c>
      <c r="S6056" t="str" cm="1">
        <f t="array" ref="S6056">_xlfn.IFS(E6059&lt;30,"18-29",E6059&lt;45,"30-44",TRUE,"45+")</f>
        <v>30-44</v>
      </c>
      <c r="T6056" t="str" cm="1">
        <f t="array" ref="T6056">_xlfn.IFS(F6056&lt;=2,"0-2 Years",F6056&lt;=5,"3-5 Years",F6056&lt;=8,"6-8 Years",TRUE,"9-10 Years")</f>
        <v>0-2 Years</v>
      </c>
      <c r="U6056" t="str" cm="1">
        <f t="array" ref="U6056">_xlfn.IFS(P6056&gt;60,"High Risk",P6056&gt;30,"Medium Risk",TRUE,"Low Risk")</f>
        <v>Low Risk</v>
      </c>
      <c r="V6056">
        <f t="shared" si="94"/>
        <v>7</v>
      </c>
    </row>
    <row r="6057" spans="1:22" hidden="1" x14ac:dyDescent="0.2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 s="2">
        <v>123575.51</v>
      </c>
      <c r="H6057">
        <v>1</v>
      </c>
      <c r="I6057">
        <v>0</v>
      </c>
      <c r="J6057">
        <v>1</v>
      </c>
      <c r="K6057" s="1">
        <v>95148.28</v>
      </c>
      <c r="L6057">
        <v>0</v>
      </c>
      <c r="M6057">
        <v>30</v>
      </c>
      <c r="N6057">
        <v>3318</v>
      </c>
      <c r="O6057">
        <v>10</v>
      </c>
      <c r="P6057">
        <v>68</v>
      </c>
      <c r="Q6057">
        <v>0.33333333333333331</v>
      </c>
      <c r="R6057">
        <v>99540</v>
      </c>
      <c r="S6057" t="str" cm="1">
        <f t="array" ref="S6057">_xlfn.IFS(E6060&lt;30,"18-29",E6060&lt;45,"30-44",TRUE,"45+")</f>
        <v>45+</v>
      </c>
      <c r="T6057" t="str" cm="1">
        <f t="array" ref="T6057">_xlfn.IFS(F6057&lt;=2,"0-2 Years",F6057&lt;=5,"3-5 Years",F6057&lt;=8,"6-8 Years",TRUE,"9-10 Years")</f>
        <v>9-10 Years</v>
      </c>
      <c r="U6057" t="str" cm="1">
        <f t="array" ref="U6057">_xlfn.IFS(P6057&gt;60,"High Risk",P6057&gt;30,"Medium Risk",TRUE,"Low Risk")</f>
        <v>High Risk</v>
      </c>
      <c r="V6057">
        <f t="shared" si="94"/>
        <v>2</v>
      </c>
    </row>
    <row r="6058" spans="1:22" hidden="1" x14ac:dyDescent="0.2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 s="2">
        <v>0</v>
      </c>
      <c r="H6058">
        <v>2</v>
      </c>
      <c r="I6058">
        <v>1</v>
      </c>
      <c r="J6058">
        <v>1</v>
      </c>
      <c r="K6058" s="1">
        <v>21215.67</v>
      </c>
      <c r="L6058">
        <v>0</v>
      </c>
      <c r="M6058">
        <v>14</v>
      </c>
      <c r="N6058">
        <v>2761</v>
      </c>
      <c r="O6058">
        <v>1</v>
      </c>
      <c r="P6058">
        <v>108</v>
      </c>
      <c r="Q6058">
        <v>7.1428571428571425E-2</v>
      </c>
      <c r="R6058">
        <v>38654</v>
      </c>
      <c r="S6058" t="str" cm="1">
        <f t="array" ref="S6058">_xlfn.IFS(E6061&lt;30,"18-29",E6061&lt;45,"30-44",TRUE,"45+")</f>
        <v>30-44</v>
      </c>
      <c r="T6058" t="str" cm="1">
        <f t="array" ref="T6058">_xlfn.IFS(F6058&lt;=2,"0-2 Years",F6058&lt;=5,"3-5 Years",F6058&lt;=8,"6-8 Years",TRUE,"9-10 Years")</f>
        <v>6-8 Years</v>
      </c>
      <c r="U6058" t="str" cm="1">
        <f t="array" ref="U6058">_xlfn.IFS(P6058&gt;60,"High Risk",P6058&gt;30,"Medium Risk",TRUE,"Low Risk")</f>
        <v>High Risk</v>
      </c>
      <c r="V6058">
        <f t="shared" si="94"/>
        <v>3</v>
      </c>
    </row>
    <row r="6059" spans="1:22" hidden="1" x14ac:dyDescent="0.2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 s="2">
        <v>105239.1</v>
      </c>
      <c r="H6059">
        <v>1</v>
      </c>
      <c r="I6059">
        <v>1</v>
      </c>
      <c r="J6059">
        <v>1</v>
      </c>
      <c r="K6059" s="1">
        <v>19700.240000000002</v>
      </c>
      <c r="L6059">
        <v>0</v>
      </c>
      <c r="M6059">
        <v>11</v>
      </c>
      <c r="N6059">
        <v>1964</v>
      </c>
      <c r="O6059">
        <v>2</v>
      </c>
      <c r="P6059">
        <v>96</v>
      </c>
      <c r="Q6059">
        <v>0.18181818181818182</v>
      </c>
      <c r="R6059">
        <v>21604</v>
      </c>
      <c r="S6059" t="str" cm="1">
        <f t="array" ref="S6059">_xlfn.IFS(E6062&lt;30,"18-29",E6062&lt;45,"30-44",TRUE,"45+")</f>
        <v>30-44</v>
      </c>
      <c r="T6059" t="str" cm="1">
        <f t="array" ref="T6059">_xlfn.IFS(F6059&lt;=2,"0-2 Years",F6059&lt;=5,"3-5 Years",F6059&lt;=8,"6-8 Years",TRUE,"9-10 Years")</f>
        <v>3-5 Years</v>
      </c>
      <c r="U6059" t="str" cm="1">
        <f t="array" ref="U6059">_xlfn.IFS(P6059&gt;60,"High Risk",P6059&gt;30,"Medium Risk",TRUE,"Low Risk")</f>
        <v>High Risk</v>
      </c>
      <c r="V6059">
        <f t="shared" si="94"/>
        <v>2</v>
      </c>
    </row>
    <row r="6060" spans="1:22" x14ac:dyDescent="0.2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 s="2">
        <v>110993.79</v>
      </c>
      <c r="H6060">
        <v>1</v>
      </c>
      <c r="I6060">
        <v>1</v>
      </c>
      <c r="J6060">
        <v>0</v>
      </c>
      <c r="K6060" s="1">
        <v>134396.64000000001</v>
      </c>
      <c r="L6060">
        <v>1</v>
      </c>
      <c r="M6060">
        <v>9</v>
      </c>
      <c r="N6060">
        <v>4251</v>
      </c>
      <c r="O6060">
        <v>2</v>
      </c>
      <c r="P6060">
        <v>18</v>
      </c>
      <c r="Q6060">
        <v>0.22222222222222221</v>
      </c>
      <c r="R6060">
        <v>38259</v>
      </c>
      <c r="S6060" t="str" cm="1">
        <f t="array" ref="S6060">_xlfn.IFS(E6063&lt;30,"18-29",E6063&lt;45,"30-44",TRUE,"45+")</f>
        <v>45+</v>
      </c>
      <c r="T6060" t="str" cm="1">
        <f t="array" ref="T6060">_xlfn.IFS(F6060&lt;=2,"0-2 Years",F6060&lt;=5,"3-5 Years",F6060&lt;=8,"6-8 Years",TRUE,"9-10 Years")</f>
        <v>9-10 Years</v>
      </c>
      <c r="U6060" t="str" cm="1">
        <f t="array" ref="U6060">_xlfn.IFS(P6060&gt;60,"High Risk",P6060&gt;30,"Medium Risk",TRUE,"Low Risk")</f>
        <v>Low Risk</v>
      </c>
      <c r="V6060">
        <f t="shared" si="94"/>
        <v>6</v>
      </c>
    </row>
    <row r="6061" spans="1:22" hidden="1" x14ac:dyDescent="0.2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 s="2">
        <v>0</v>
      </c>
      <c r="H6061">
        <v>2</v>
      </c>
      <c r="I6061">
        <v>1</v>
      </c>
      <c r="J6061">
        <v>1</v>
      </c>
      <c r="K6061" s="1">
        <v>135077.01</v>
      </c>
      <c r="L6061">
        <v>0</v>
      </c>
      <c r="M6061">
        <v>3</v>
      </c>
      <c r="N6061">
        <v>4239</v>
      </c>
      <c r="O6061">
        <v>0</v>
      </c>
      <c r="P6061">
        <v>82</v>
      </c>
      <c r="Q6061">
        <v>0</v>
      </c>
      <c r="R6061">
        <v>12717</v>
      </c>
      <c r="S6061" t="str" cm="1">
        <f t="array" ref="S6061">_xlfn.IFS(E6064&lt;30,"18-29",E6064&lt;45,"30-44",TRUE,"45+")</f>
        <v>30-44</v>
      </c>
      <c r="T6061" t="str" cm="1">
        <f t="array" ref="T6061">_xlfn.IFS(F6061&lt;=2,"0-2 Years",F6061&lt;=5,"3-5 Years",F6061&lt;=8,"6-8 Years",TRUE,"9-10 Years")</f>
        <v>3-5 Years</v>
      </c>
      <c r="U6061" t="str" cm="1">
        <f t="array" ref="U6061">_xlfn.IFS(P6061&gt;60,"High Risk",P6061&gt;30,"Medium Risk",TRUE,"Low Risk")</f>
        <v>High Risk</v>
      </c>
      <c r="V6061">
        <f t="shared" si="94"/>
        <v>3</v>
      </c>
    </row>
    <row r="6062" spans="1:22" hidden="1" x14ac:dyDescent="0.2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 s="2">
        <v>157691.98000000001</v>
      </c>
      <c r="H6062">
        <v>2</v>
      </c>
      <c r="I6062">
        <v>1</v>
      </c>
      <c r="J6062">
        <v>0</v>
      </c>
      <c r="K6062" s="1">
        <v>133600.89000000001</v>
      </c>
      <c r="L6062">
        <v>1</v>
      </c>
      <c r="M6062">
        <v>14</v>
      </c>
      <c r="N6062">
        <v>4533</v>
      </c>
      <c r="O6062">
        <v>4</v>
      </c>
      <c r="P6062">
        <v>50</v>
      </c>
      <c r="Q6062">
        <v>0.2857142857142857</v>
      </c>
      <c r="R6062">
        <v>63462</v>
      </c>
      <c r="S6062" t="str" cm="1">
        <f t="array" ref="S6062">_xlfn.IFS(E6065&lt;30,"18-29",E6065&lt;45,"30-44",TRUE,"45+")</f>
        <v>30-44</v>
      </c>
      <c r="T6062" t="str" cm="1">
        <f t="array" ref="T6062">_xlfn.IFS(F6062&lt;=2,"0-2 Years",F6062&lt;=5,"3-5 Years",F6062&lt;=8,"6-8 Years",TRUE,"9-10 Years")</f>
        <v>6-8 Years</v>
      </c>
      <c r="U6062" t="str" cm="1">
        <f t="array" ref="U6062">_xlfn.IFS(P6062&gt;60,"High Risk",P6062&gt;30,"Medium Risk",TRUE,"Low Risk")</f>
        <v>Medium Risk</v>
      </c>
      <c r="V6062">
        <f t="shared" si="94"/>
        <v>3</v>
      </c>
    </row>
    <row r="6063" spans="1:22" x14ac:dyDescent="0.2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 s="2">
        <v>105245.21</v>
      </c>
      <c r="H6063">
        <v>1</v>
      </c>
      <c r="I6063">
        <v>0</v>
      </c>
      <c r="J6063">
        <v>0</v>
      </c>
      <c r="K6063" s="1">
        <v>99922.08</v>
      </c>
      <c r="L6063">
        <v>1</v>
      </c>
      <c r="M6063">
        <v>2</v>
      </c>
      <c r="N6063">
        <v>963</v>
      </c>
      <c r="O6063">
        <v>0</v>
      </c>
      <c r="P6063">
        <v>51</v>
      </c>
      <c r="Q6063">
        <v>0</v>
      </c>
      <c r="R6063">
        <v>1926</v>
      </c>
      <c r="S6063" t="str" cm="1">
        <f t="array" ref="S6063">_xlfn.IFS(E6066&lt;30,"18-29",E6066&lt;45,"30-44",TRUE,"45+")</f>
        <v>18-29</v>
      </c>
      <c r="T6063" t="str" cm="1">
        <f t="array" ref="T6063">_xlfn.IFS(F6063&lt;=2,"0-2 Years",F6063&lt;=5,"3-5 Years",F6063&lt;=8,"6-8 Years",TRUE,"9-10 Years")</f>
        <v>3-5 Years</v>
      </c>
      <c r="U6063" t="str" cm="1">
        <f t="array" ref="U6063">_xlfn.IFS(P6063&gt;60,"High Risk",P6063&gt;30,"Medium Risk",TRUE,"Low Risk")</f>
        <v>Medium Risk</v>
      </c>
      <c r="V6063">
        <f t="shared" si="94"/>
        <v>6</v>
      </c>
    </row>
    <row r="6064" spans="1:22" hidden="1" x14ac:dyDescent="0.2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 s="2">
        <v>0</v>
      </c>
      <c r="H6064">
        <v>2</v>
      </c>
      <c r="I6064">
        <v>1</v>
      </c>
      <c r="J6064">
        <v>1</v>
      </c>
      <c r="K6064" s="1">
        <v>41399.33</v>
      </c>
      <c r="L6064">
        <v>0</v>
      </c>
      <c r="M6064">
        <v>14</v>
      </c>
      <c r="N6064">
        <v>3270</v>
      </c>
      <c r="O6064">
        <v>5</v>
      </c>
      <c r="P6064">
        <v>144</v>
      </c>
      <c r="Q6064">
        <v>0.35714285714285715</v>
      </c>
      <c r="R6064">
        <v>45780</v>
      </c>
      <c r="S6064" t="str" cm="1">
        <f t="array" ref="S6064">_xlfn.IFS(E6067&lt;30,"18-29",E6067&lt;45,"30-44",TRUE,"45+")</f>
        <v>30-44</v>
      </c>
      <c r="T6064" t="str" cm="1">
        <f t="array" ref="T6064">_xlfn.IFS(F6064&lt;=2,"0-2 Years",F6064&lt;=5,"3-5 Years",F6064&lt;=8,"6-8 Years",TRUE,"9-10 Years")</f>
        <v>6-8 Years</v>
      </c>
      <c r="U6064" t="str" cm="1">
        <f t="array" ref="U6064">_xlfn.IFS(P6064&gt;60,"High Risk",P6064&gt;30,"Medium Risk",TRUE,"Low Risk")</f>
        <v>High Risk</v>
      </c>
      <c r="V6064">
        <f t="shared" si="94"/>
        <v>3</v>
      </c>
    </row>
    <row r="6065" spans="1:22" hidden="1" x14ac:dyDescent="0.2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 s="2">
        <v>117687.35</v>
      </c>
      <c r="H6065">
        <v>1</v>
      </c>
      <c r="I6065">
        <v>1</v>
      </c>
      <c r="J6065">
        <v>1</v>
      </c>
      <c r="K6065" s="1">
        <v>159344.43</v>
      </c>
      <c r="L6065">
        <v>0</v>
      </c>
      <c r="M6065">
        <v>10</v>
      </c>
      <c r="N6065">
        <v>886</v>
      </c>
      <c r="O6065">
        <v>8</v>
      </c>
      <c r="P6065">
        <v>149</v>
      </c>
      <c r="Q6065">
        <v>0.8</v>
      </c>
      <c r="R6065">
        <v>8860</v>
      </c>
      <c r="S6065" t="str" cm="1">
        <f t="array" ref="S6065">_xlfn.IFS(E6068&lt;30,"18-29",E6068&lt;45,"30-44",TRUE,"45+")</f>
        <v>45+</v>
      </c>
      <c r="T6065" t="str" cm="1">
        <f t="array" ref="T6065">_xlfn.IFS(F6065&lt;=2,"0-2 Years",F6065&lt;=5,"3-5 Years",F6065&lt;=8,"6-8 Years",TRUE,"9-10 Years")</f>
        <v>6-8 Years</v>
      </c>
      <c r="U6065" t="str" cm="1">
        <f t="array" ref="U6065">_xlfn.IFS(P6065&gt;60,"High Risk",P6065&gt;30,"Medium Risk",TRUE,"Low Risk")</f>
        <v>High Risk</v>
      </c>
      <c r="V6065">
        <f t="shared" si="94"/>
        <v>2</v>
      </c>
    </row>
    <row r="6066" spans="1:22" x14ac:dyDescent="0.2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 s="2">
        <v>0</v>
      </c>
      <c r="H6066">
        <v>2</v>
      </c>
      <c r="I6066">
        <v>1</v>
      </c>
      <c r="J6066">
        <v>0</v>
      </c>
      <c r="K6066" s="1">
        <v>18364.189999999999</v>
      </c>
      <c r="L6066">
        <v>0</v>
      </c>
      <c r="M6066">
        <v>11</v>
      </c>
      <c r="N6066">
        <v>1173</v>
      </c>
      <c r="O6066">
        <v>9</v>
      </c>
      <c r="P6066">
        <v>45</v>
      </c>
      <c r="Q6066">
        <v>0.81818181818181823</v>
      </c>
      <c r="R6066">
        <v>12903</v>
      </c>
      <c r="S6066" t="str" cm="1">
        <f t="array" ref="S6066">_xlfn.IFS(E6069&lt;30,"18-29",E6069&lt;45,"30-44",TRUE,"45+")</f>
        <v>30-44</v>
      </c>
      <c r="T6066" t="str" cm="1">
        <f t="array" ref="T6066">_xlfn.IFS(F6066&lt;=2,"0-2 Years",F6066&lt;=5,"3-5 Years",F6066&lt;=8,"6-8 Years",TRUE,"9-10 Years")</f>
        <v>0-2 Years</v>
      </c>
      <c r="U6066" t="str" cm="1">
        <f t="array" ref="U6066">_xlfn.IFS(P6066&gt;60,"High Risk",P6066&gt;30,"Medium Risk",TRUE,"Low Risk")</f>
        <v>Medium Risk</v>
      </c>
      <c r="V6066">
        <f t="shared" si="94"/>
        <v>7</v>
      </c>
    </row>
    <row r="6067" spans="1:22" hidden="1" x14ac:dyDescent="0.2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 s="2">
        <v>123067.63</v>
      </c>
      <c r="H6067">
        <v>1</v>
      </c>
      <c r="I6067">
        <v>1</v>
      </c>
      <c r="J6067">
        <v>1</v>
      </c>
      <c r="K6067" s="1">
        <v>98162.44</v>
      </c>
      <c r="L6067">
        <v>1</v>
      </c>
      <c r="M6067">
        <v>14</v>
      </c>
      <c r="N6067">
        <v>2431</v>
      </c>
      <c r="O6067">
        <v>1</v>
      </c>
      <c r="P6067">
        <v>22</v>
      </c>
      <c r="Q6067">
        <v>7.1428571428571425E-2</v>
      </c>
      <c r="R6067">
        <v>34034</v>
      </c>
      <c r="S6067" t="str" cm="1">
        <f t="array" ref="S6067">_xlfn.IFS(E6070&lt;30,"18-29",E6070&lt;45,"30-44",TRUE,"45+")</f>
        <v>30-44</v>
      </c>
      <c r="T6067" t="str" cm="1">
        <f t="array" ref="T6067">_xlfn.IFS(F6067&lt;=2,"0-2 Years",F6067&lt;=5,"3-5 Years",F6067&lt;=8,"6-8 Years",TRUE,"9-10 Years")</f>
        <v>6-8 Years</v>
      </c>
      <c r="U6067" t="str" cm="1">
        <f t="array" ref="U6067">_xlfn.IFS(P6067&gt;60,"High Risk",P6067&gt;30,"Medium Risk",TRUE,"Low Risk")</f>
        <v>Low Risk</v>
      </c>
      <c r="V6067">
        <f t="shared" si="94"/>
        <v>2</v>
      </c>
    </row>
    <row r="6068" spans="1:22" x14ac:dyDescent="0.2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 s="2">
        <v>0</v>
      </c>
      <c r="H6068">
        <v>1</v>
      </c>
      <c r="I6068">
        <v>0</v>
      </c>
      <c r="J6068">
        <v>0</v>
      </c>
      <c r="K6068" s="1">
        <v>84663.21</v>
      </c>
      <c r="L6068">
        <v>0</v>
      </c>
      <c r="M6068">
        <v>13</v>
      </c>
      <c r="N6068">
        <v>1935</v>
      </c>
      <c r="O6068">
        <v>6</v>
      </c>
      <c r="P6068">
        <v>43</v>
      </c>
      <c r="Q6068">
        <v>0.46153846153846156</v>
      </c>
      <c r="R6068">
        <v>25155</v>
      </c>
      <c r="S6068" t="str" cm="1">
        <f t="array" ref="S6068">_xlfn.IFS(E6071&lt;30,"18-29",E6071&lt;45,"30-44",TRUE,"45+")</f>
        <v>45+</v>
      </c>
      <c r="T6068" t="str" cm="1">
        <f t="array" ref="T6068">_xlfn.IFS(F6068&lt;=2,"0-2 Years",F6068&lt;=5,"3-5 Years",F6068&lt;=8,"6-8 Years",TRUE,"9-10 Years")</f>
        <v>0-2 Years</v>
      </c>
      <c r="U6068" t="str" cm="1">
        <f t="array" ref="U6068">_xlfn.IFS(P6068&gt;60,"High Risk",P6068&gt;30,"Medium Risk",TRUE,"Low Risk")</f>
        <v>Medium Risk</v>
      </c>
      <c r="V6068">
        <f t="shared" si="94"/>
        <v>9</v>
      </c>
    </row>
    <row r="6069" spans="1:22" x14ac:dyDescent="0.2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 s="2">
        <v>0</v>
      </c>
      <c r="H6069">
        <v>2</v>
      </c>
      <c r="I6069">
        <v>0</v>
      </c>
      <c r="J6069">
        <v>0</v>
      </c>
      <c r="K6069" s="1">
        <v>36536.93</v>
      </c>
      <c r="L6069">
        <v>0</v>
      </c>
      <c r="M6069">
        <v>12</v>
      </c>
      <c r="N6069">
        <v>1124</v>
      </c>
      <c r="O6069">
        <v>6</v>
      </c>
      <c r="P6069">
        <v>33</v>
      </c>
      <c r="Q6069">
        <v>0.5</v>
      </c>
      <c r="R6069">
        <v>13488</v>
      </c>
      <c r="S6069" t="str" cm="1">
        <f t="array" ref="S6069">_xlfn.IFS(E6072&lt;30,"18-29",E6072&lt;45,"30-44",TRUE,"45+")</f>
        <v>30-44</v>
      </c>
      <c r="T6069" t="str" cm="1">
        <f t="array" ref="T6069">_xlfn.IFS(F6069&lt;=2,"0-2 Years",F6069&lt;=5,"3-5 Years",F6069&lt;=8,"6-8 Years",TRUE,"9-10 Years")</f>
        <v>6-8 Years</v>
      </c>
      <c r="U6069" t="str" cm="1">
        <f t="array" ref="U6069">_xlfn.IFS(P6069&gt;60,"High Risk",P6069&gt;30,"Medium Risk",TRUE,"Low Risk")</f>
        <v>Medium Risk</v>
      </c>
      <c r="V6069">
        <f t="shared" si="94"/>
        <v>6</v>
      </c>
    </row>
    <row r="6070" spans="1:22" hidden="1" x14ac:dyDescent="0.2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 s="2">
        <v>101457.14</v>
      </c>
      <c r="H6070">
        <v>1</v>
      </c>
      <c r="I6070">
        <v>1</v>
      </c>
      <c r="J6070">
        <v>1</v>
      </c>
      <c r="K6070" s="1">
        <v>79101.67</v>
      </c>
      <c r="L6070">
        <v>0</v>
      </c>
      <c r="M6070">
        <v>1</v>
      </c>
      <c r="N6070">
        <v>2340</v>
      </c>
      <c r="O6070">
        <v>9</v>
      </c>
      <c r="P6070">
        <v>57</v>
      </c>
      <c r="Q6070">
        <v>1</v>
      </c>
      <c r="R6070">
        <v>2340</v>
      </c>
      <c r="S6070" t="str" cm="1">
        <f t="array" ref="S6070">_xlfn.IFS(E6073&lt;30,"18-29",E6073&lt;45,"30-44",TRUE,"45+")</f>
        <v>45+</v>
      </c>
      <c r="T6070" t="str" cm="1">
        <f t="array" ref="T6070">_xlfn.IFS(F6070&lt;=2,"0-2 Years",F6070&lt;=5,"3-5 Years",F6070&lt;=8,"6-8 Years",TRUE,"9-10 Years")</f>
        <v>3-5 Years</v>
      </c>
      <c r="U6070" t="str" cm="1">
        <f t="array" ref="U6070">_xlfn.IFS(P6070&gt;60,"High Risk",P6070&gt;30,"Medium Risk",TRUE,"Low Risk")</f>
        <v>Medium Risk</v>
      </c>
      <c r="V6070">
        <f t="shared" si="94"/>
        <v>2</v>
      </c>
    </row>
    <row r="6071" spans="1:22" hidden="1" x14ac:dyDescent="0.2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 s="2">
        <v>100549.43</v>
      </c>
      <c r="H6071">
        <v>2</v>
      </c>
      <c r="I6071">
        <v>1</v>
      </c>
      <c r="J6071">
        <v>1</v>
      </c>
      <c r="K6071" s="1">
        <v>16644.16</v>
      </c>
      <c r="L6071">
        <v>0</v>
      </c>
      <c r="M6071">
        <v>8</v>
      </c>
      <c r="N6071">
        <v>849</v>
      </c>
      <c r="O6071">
        <v>3</v>
      </c>
      <c r="P6071">
        <v>167</v>
      </c>
      <c r="Q6071">
        <v>0.375</v>
      </c>
      <c r="R6071">
        <v>6792</v>
      </c>
      <c r="S6071" t="str" cm="1">
        <f t="array" ref="S6071">_xlfn.IFS(E6074&lt;30,"18-29",E6074&lt;45,"30-44",TRUE,"45+")</f>
        <v>45+</v>
      </c>
      <c r="T6071" t="str" cm="1">
        <f t="array" ref="T6071">_xlfn.IFS(F6071&lt;=2,"0-2 Years",F6071&lt;=5,"3-5 Years",F6071&lt;=8,"6-8 Years",TRUE,"9-10 Years")</f>
        <v>0-2 Years</v>
      </c>
      <c r="U6071" t="str" cm="1">
        <f t="array" ref="U6071">_xlfn.IFS(P6071&gt;60,"High Risk",P6071&gt;30,"Medium Risk",TRUE,"Low Risk")</f>
        <v>High Risk</v>
      </c>
      <c r="V6071">
        <f t="shared" si="94"/>
        <v>2</v>
      </c>
    </row>
    <row r="6072" spans="1:22" hidden="1" x14ac:dyDescent="0.2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 s="2">
        <v>174588.79999999999</v>
      </c>
      <c r="H6072">
        <v>2</v>
      </c>
      <c r="I6072">
        <v>0</v>
      </c>
      <c r="J6072">
        <v>1</v>
      </c>
      <c r="K6072" s="1">
        <v>158420.14000000001</v>
      </c>
      <c r="L6072">
        <v>0</v>
      </c>
      <c r="M6072">
        <v>6</v>
      </c>
      <c r="N6072">
        <v>2820</v>
      </c>
      <c r="O6072">
        <v>9</v>
      </c>
      <c r="P6072">
        <v>81</v>
      </c>
      <c r="Q6072">
        <v>1</v>
      </c>
      <c r="R6072">
        <v>16920</v>
      </c>
      <c r="S6072" t="str" cm="1">
        <f t="array" ref="S6072">_xlfn.IFS(E6075&lt;30,"18-29",E6075&lt;45,"30-44",TRUE,"45+")</f>
        <v>30-44</v>
      </c>
      <c r="T6072" t="str" cm="1">
        <f t="array" ref="T6072">_xlfn.IFS(F6072&lt;=2,"0-2 Years",F6072&lt;=5,"3-5 Years",F6072&lt;=8,"6-8 Years",TRUE,"9-10 Years")</f>
        <v>3-5 Years</v>
      </c>
      <c r="U6072" t="str" cm="1">
        <f t="array" ref="U6072">_xlfn.IFS(P6072&gt;60,"High Risk",P6072&gt;30,"Medium Risk",TRUE,"Low Risk")</f>
        <v>High Risk</v>
      </c>
      <c r="V6072">
        <f t="shared" si="94"/>
        <v>0</v>
      </c>
    </row>
    <row r="6073" spans="1:22" x14ac:dyDescent="0.2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 s="2">
        <v>121161.57</v>
      </c>
      <c r="H6073">
        <v>1</v>
      </c>
      <c r="I6073">
        <v>1</v>
      </c>
      <c r="J6073">
        <v>0</v>
      </c>
      <c r="K6073" s="1">
        <v>48988.28</v>
      </c>
      <c r="L6073">
        <v>0</v>
      </c>
      <c r="M6073">
        <v>1</v>
      </c>
      <c r="N6073">
        <v>3049</v>
      </c>
      <c r="O6073">
        <v>5</v>
      </c>
      <c r="P6073">
        <v>97</v>
      </c>
      <c r="Q6073">
        <v>1</v>
      </c>
      <c r="R6073">
        <v>3049</v>
      </c>
      <c r="S6073" t="str" cm="1">
        <f t="array" ref="S6073">_xlfn.IFS(E6076&lt;30,"18-29",E6076&lt;45,"30-44",TRUE,"45+")</f>
        <v>45+</v>
      </c>
      <c r="T6073" t="str" cm="1">
        <f t="array" ref="T6073">_xlfn.IFS(F6073&lt;=2,"0-2 Years",F6073&lt;=5,"3-5 Years",F6073&lt;=8,"6-8 Years",TRUE,"9-10 Years")</f>
        <v>6-8 Years</v>
      </c>
      <c r="U6073" t="str" cm="1">
        <f t="array" ref="U6073">_xlfn.IFS(P6073&gt;60,"High Risk",P6073&gt;30,"Medium Risk",TRUE,"Low Risk")</f>
        <v>High Risk</v>
      </c>
      <c r="V6073">
        <f t="shared" si="94"/>
        <v>6</v>
      </c>
    </row>
    <row r="6074" spans="1:22" hidden="1" x14ac:dyDescent="0.2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 s="2">
        <v>0</v>
      </c>
      <c r="H6074">
        <v>2</v>
      </c>
      <c r="I6074">
        <v>1</v>
      </c>
      <c r="J6074">
        <v>1</v>
      </c>
      <c r="K6074" s="1">
        <v>96862.56</v>
      </c>
      <c r="L6074">
        <v>0</v>
      </c>
      <c r="M6074">
        <v>30</v>
      </c>
      <c r="N6074">
        <v>4597</v>
      </c>
      <c r="O6074">
        <v>0</v>
      </c>
      <c r="P6074">
        <v>62</v>
      </c>
      <c r="Q6074">
        <v>0</v>
      </c>
      <c r="R6074">
        <v>137910</v>
      </c>
      <c r="S6074" t="str" cm="1">
        <f t="array" ref="S6074">_xlfn.IFS(E6077&lt;30,"18-29",E6077&lt;45,"30-44",TRUE,"45+")</f>
        <v>30-44</v>
      </c>
      <c r="T6074" t="str" cm="1">
        <f t="array" ref="T6074">_xlfn.IFS(F6074&lt;=2,"0-2 Years",F6074&lt;=5,"3-5 Years",F6074&lt;=8,"6-8 Years",TRUE,"9-10 Years")</f>
        <v>9-10 Years</v>
      </c>
      <c r="U6074" t="str" cm="1">
        <f t="array" ref="U6074">_xlfn.IFS(P6074&gt;60,"High Risk",P6074&gt;30,"Medium Risk",TRUE,"Low Risk")</f>
        <v>High Risk</v>
      </c>
      <c r="V6074">
        <f t="shared" si="94"/>
        <v>3</v>
      </c>
    </row>
    <row r="6075" spans="1:22" hidden="1" x14ac:dyDescent="0.2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 s="2">
        <v>90063.74</v>
      </c>
      <c r="H6075">
        <v>2</v>
      </c>
      <c r="I6075">
        <v>1</v>
      </c>
      <c r="J6075">
        <v>1</v>
      </c>
      <c r="K6075" s="1">
        <v>96366.7</v>
      </c>
      <c r="L6075">
        <v>0</v>
      </c>
      <c r="M6075">
        <v>29</v>
      </c>
      <c r="N6075">
        <v>732</v>
      </c>
      <c r="O6075">
        <v>8</v>
      </c>
      <c r="P6075">
        <v>5</v>
      </c>
      <c r="Q6075">
        <v>0.27586206896551724</v>
      </c>
      <c r="R6075">
        <v>21228</v>
      </c>
      <c r="S6075" t="str" cm="1">
        <f t="array" ref="S6075">_xlfn.IFS(E6078&lt;30,"18-29",E6078&lt;45,"30-44",TRUE,"45+")</f>
        <v>18-29</v>
      </c>
      <c r="T6075" t="str" cm="1">
        <f t="array" ref="T6075">_xlfn.IFS(F6075&lt;=2,"0-2 Years",F6075&lt;=5,"3-5 Years",F6075&lt;=8,"6-8 Years",TRUE,"9-10 Years")</f>
        <v>3-5 Years</v>
      </c>
      <c r="U6075" t="str" cm="1">
        <f t="array" ref="U6075">_xlfn.IFS(P6075&gt;60,"High Risk",P6075&gt;30,"Medium Risk",TRUE,"Low Risk")</f>
        <v>Low Risk</v>
      </c>
      <c r="V6075">
        <f t="shared" si="94"/>
        <v>0</v>
      </c>
    </row>
    <row r="6076" spans="1:22" hidden="1" x14ac:dyDescent="0.2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 s="2">
        <v>0</v>
      </c>
      <c r="H6076">
        <v>2</v>
      </c>
      <c r="I6076">
        <v>1</v>
      </c>
      <c r="J6076">
        <v>1</v>
      </c>
      <c r="K6076" s="1">
        <v>146123.19</v>
      </c>
      <c r="L6076">
        <v>0</v>
      </c>
      <c r="M6076">
        <v>3</v>
      </c>
      <c r="N6076">
        <v>1362</v>
      </c>
      <c r="O6076">
        <v>0</v>
      </c>
      <c r="P6076">
        <v>150</v>
      </c>
      <c r="Q6076">
        <v>0</v>
      </c>
      <c r="R6076">
        <v>4086</v>
      </c>
      <c r="S6076" t="str" cm="1">
        <f t="array" ref="S6076">_xlfn.IFS(E6079&lt;30,"18-29",E6079&lt;45,"30-44",TRUE,"45+")</f>
        <v>30-44</v>
      </c>
      <c r="T6076" t="str" cm="1">
        <f t="array" ref="T6076">_xlfn.IFS(F6076&lt;=2,"0-2 Years",F6076&lt;=5,"3-5 Years",F6076&lt;=8,"6-8 Years",TRUE,"9-10 Years")</f>
        <v>3-5 Years</v>
      </c>
      <c r="U6076" t="str" cm="1">
        <f t="array" ref="U6076">_xlfn.IFS(P6076&gt;60,"High Risk",P6076&gt;30,"Medium Risk",TRUE,"Low Risk")</f>
        <v>High Risk</v>
      </c>
      <c r="V6076">
        <f t="shared" si="94"/>
        <v>3</v>
      </c>
    </row>
    <row r="6077" spans="1:22" hidden="1" x14ac:dyDescent="0.2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 s="2">
        <v>134936.97</v>
      </c>
      <c r="H6077">
        <v>2</v>
      </c>
      <c r="I6077">
        <v>0</v>
      </c>
      <c r="J6077">
        <v>0</v>
      </c>
      <c r="K6077" s="1">
        <v>135178.91</v>
      </c>
      <c r="L6077">
        <v>0</v>
      </c>
      <c r="M6077">
        <v>1</v>
      </c>
      <c r="N6077">
        <v>3433</v>
      </c>
      <c r="O6077">
        <v>5</v>
      </c>
      <c r="P6077">
        <v>118</v>
      </c>
      <c r="Q6077">
        <v>1</v>
      </c>
      <c r="R6077">
        <v>3433</v>
      </c>
      <c r="S6077" t="str" cm="1">
        <f t="array" ref="S6077">_xlfn.IFS(E6080&lt;30,"18-29",E6080&lt;45,"30-44",TRUE,"45+")</f>
        <v>30-44</v>
      </c>
      <c r="T6077" t="str" cm="1">
        <f t="array" ref="T6077">_xlfn.IFS(F6077&lt;=2,"0-2 Years",F6077&lt;=5,"3-5 Years",F6077&lt;=8,"6-8 Years",TRUE,"9-10 Years")</f>
        <v>3-5 Years</v>
      </c>
      <c r="U6077" t="str" cm="1">
        <f t="array" ref="U6077">_xlfn.IFS(P6077&gt;60,"High Risk",P6077&gt;30,"Medium Risk",TRUE,"Low Risk")</f>
        <v>High Risk</v>
      </c>
      <c r="V6077">
        <f t="shared" si="94"/>
        <v>3</v>
      </c>
    </row>
    <row r="6078" spans="1:22" hidden="1" x14ac:dyDescent="0.2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 s="2">
        <v>110495.27</v>
      </c>
      <c r="H6078">
        <v>1</v>
      </c>
      <c r="I6078">
        <v>1</v>
      </c>
      <c r="J6078">
        <v>0</v>
      </c>
      <c r="K6078" s="1">
        <v>158615.41</v>
      </c>
      <c r="L6078">
        <v>0</v>
      </c>
      <c r="M6078">
        <v>19</v>
      </c>
      <c r="N6078">
        <v>4063</v>
      </c>
      <c r="O6078">
        <v>2</v>
      </c>
      <c r="P6078">
        <v>174</v>
      </c>
      <c r="Q6078">
        <v>0.10526315789473684</v>
      </c>
      <c r="R6078">
        <v>77197</v>
      </c>
      <c r="S6078" t="str" cm="1">
        <f t="array" ref="S6078">_xlfn.IFS(E6081&lt;30,"18-29",E6081&lt;45,"30-44",TRUE,"45+")</f>
        <v>30-44</v>
      </c>
      <c r="T6078" t="str" cm="1">
        <f t="array" ref="T6078">_xlfn.IFS(F6078&lt;=2,"0-2 Years",F6078&lt;=5,"3-5 Years",F6078&lt;=8,"6-8 Years",TRUE,"9-10 Years")</f>
        <v>3-5 Years</v>
      </c>
      <c r="U6078" t="str" cm="1">
        <f t="array" ref="U6078">_xlfn.IFS(P6078&gt;60,"High Risk",P6078&gt;30,"Medium Risk",TRUE,"Low Risk")</f>
        <v>High Risk</v>
      </c>
      <c r="V6078">
        <f t="shared" si="94"/>
        <v>5</v>
      </c>
    </row>
    <row r="6079" spans="1:22" x14ac:dyDescent="0.2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 s="2">
        <v>133200.09</v>
      </c>
      <c r="H6079">
        <v>1</v>
      </c>
      <c r="I6079">
        <v>0</v>
      </c>
      <c r="J6079">
        <v>0</v>
      </c>
      <c r="K6079" s="1">
        <v>71433.88</v>
      </c>
      <c r="L6079">
        <v>0</v>
      </c>
      <c r="M6079">
        <v>4</v>
      </c>
      <c r="N6079">
        <v>4157</v>
      </c>
      <c r="O6079">
        <v>9</v>
      </c>
      <c r="P6079">
        <v>52</v>
      </c>
      <c r="Q6079">
        <v>1</v>
      </c>
      <c r="R6079">
        <v>16628</v>
      </c>
      <c r="S6079" t="str" cm="1">
        <f t="array" ref="S6079">_xlfn.IFS(E6082&lt;30,"18-29",E6082&lt;45,"30-44",TRUE,"45+")</f>
        <v>30-44</v>
      </c>
      <c r="T6079" t="str" cm="1">
        <f t="array" ref="T6079">_xlfn.IFS(F6079&lt;=2,"0-2 Years",F6079&lt;=5,"3-5 Years",F6079&lt;=8,"6-8 Years",TRUE,"9-10 Years")</f>
        <v>0-2 Years</v>
      </c>
      <c r="U6079" t="str" cm="1">
        <f t="array" ref="U6079">_xlfn.IFS(P6079&gt;60,"High Risk",P6079&gt;30,"Medium Risk",TRUE,"Low Risk")</f>
        <v>Medium Risk</v>
      </c>
      <c r="V6079">
        <f t="shared" si="94"/>
        <v>6</v>
      </c>
    </row>
    <row r="6080" spans="1:22" hidden="1" x14ac:dyDescent="0.2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 s="2">
        <v>82596.800000000003</v>
      </c>
      <c r="H6080">
        <v>1</v>
      </c>
      <c r="I6080">
        <v>0</v>
      </c>
      <c r="J6080">
        <v>1</v>
      </c>
      <c r="K6080" s="1">
        <v>55672.09</v>
      </c>
      <c r="L6080">
        <v>0</v>
      </c>
      <c r="M6080">
        <v>20</v>
      </c>
      <c r="N6080">
        <v>2629</v>
      </c>
      <c r="O6080">
        <v>4</v>
      </c>
      <c r="P6080">
        <v>163</v>
      </c>
      <c r="Q6080">
        <v>0.2</v>
      </c>
      <c r="R6080">
        <v>52580</v>
      </c>
      <c r="S6080" t="str" cm="1">
        <f t="array" ref="S6080">_xlfn.IFS(E6083&lt;30,"18-29",E6083&lt;45,"30-44",TRUE,"45+")</f>
        <v>45+</v>
      </c>
      <c r="T6080" t="str" cm="1">
        <f t="array" ref="T6080">_xlfn.IFS(F6080&lt;=2,"0-2 Years",F6080&lt;=5,"3-5 Years",F6080&lt;=8,"6-8 Years",TRUE,"9-10 Years")</f>
        <v>3-5 Years</v>
      </c>
      <c r="U6080" t="str" cm="1">
        <f t="array" ref="U6080">_xlfn.IFS(P6080&gt;60,"High Risk",P6080&gt;30,"Medium Risk",TRUE,"Low Risk")</f>
        <v>High Risk</v>
      </c>
      <c r="V6080">
        <f t="shared" si="94"/>
        <v>2</v>
      </c>
    </row>
    <row r="6081" spans="1:22" hidden="1" x14ac:dyDescent="0.2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 s="2">
        <v>103837.75</v>
      </c>
      <c r="H6081">
        <v>1</v>
      </c>
      <c r="I6081">
        <v>1</v>
      </c>
      <c r="J6081">
        <v>1</v>
      </c>
      <c r="K6081" s="1">
        <v>150218.10999999999</v>
      </c>
      <c r="L6081">
        <v>0</v>
      </c>
      <c r="M6081">
        <v>18</v>
      </c>
      <c r="N6081">
        <v>675</v>
      </c>
      <c r="O6081">
        <v>10</v>
      </c>
      <c r="P6081">
        <v>13</v>
      </c>
      <c r="Q6081">
        <v>0.55555555555555558</v>
      </c>
      <c r="R6081">
        <v>12150</v>
      </c>
      <c r="S6081" t="str" cm="1">
        <f t="array" ref="S6081">_xlfn.IFS(E6084&lt;30,"18-29",E6084&lt;45,"30-44",TRUE,"45+")</f>
        <v>30-44</v>
      </c>
      <c r="T6081" t="str" cm="1">
        <f t="array" ref="T6081">_xlfn.IFS(F6081&lt;=2,"0-2 Years",F6081&lt;=5,"3-5 Years",F6081&lt;=8,"6-8 Years",TRUE,"9-10 Years")</f>
        <v>9-10 Years</v>
      </c>
      <c r="U6081" t="str" cm="1">
        <f t="array" ref="U6081">_xlfn.IFS(P6081&gt;60,"High Risk",P6081&gt;30,"Medium Risk",TRUE,"Low Risk")</f>
        <v>Low Risk</v>
      </c>
      <c r="V6081">
        <f t="shared" si="94"/>
        <v>2</v>
      </c>
    </row>
    <row r="6082" spans="1:22" x14ac:dyDescent="0.2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 s="2">
        <v>0</v>
      </c>
      <c r="H6082">
        <v>1</v>
      </c>
      <c r="I6082">
        <v>0</v>
      </c>
      <c r="J6082">
        <v>0</v>
      </c>
      <c r="K6082" s="1">
        <v>162734.31</v>
      </c>
      <c r="L6082">
        <v>1</v>
      </c>
      <c r="M6082">
        <v>10</v>
      </c>
      <c r="N6082">
        <v>2024</v>
      </c>
      <c r="O6082">
        <v>8</v>
      </c>
      <c r="P6082">
        <v>57</v>
      </c>
      <c r="Q6082">
        <v>0.8</v>
      </c>
      <c r="R6082">
        <v>20240</v>
      </c>
      <c r="S6082" t="str" cm="1">
        <f t="array" ref="S6082">_xlfn.IFS(E6085&lt;30,"18-29",E6085&lt;45,"30-44",TRUE,"45+")</f>
        <v>30-44</v>
      </c>
      <c r="T6082" t="str" cm="1">
        <f t="array" ref="T6082">_xlfn.IFS(F6082&lt;=2,"0-2 Years",F6082&lt;=5,"3-5 Years",F6082&lt;=8,"6-8 Years",TRUE,"9-10 Years")</f>
        <v>0-2 Years</v>
      </c>
      <c r="U6082" t="str" cm="1">
        <f t="array" ref="U6082">_xlfn.IFS(P6082&gt;60,"High Risk",P6082&gt;30,"Medium Risk",TRUE,"Low Risk")</f>
        <v>Medium Risk</v>
      </c>
      <c r="V6082">
        <f t="shared" si="94"/>
        <v>9</v>
      </c>
    </row>
    <row r="6083" spans="1:22" hidden="1" x14ac:dyDescent="0.2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 s="2">
        <v>93590.47</v>
      </c>
      <c r="H6083">
        <v>1</v>
      </c>
      <c r="I6083">
        <v>0</v>
      </c>
      <c r="J6083">
        <v>1</v>
      </c>
      <c r="K6083" s="1">
        <v>21228.71</v>
      </c>
      <c r="L6083">
        <v>1</v>
      </c>
      <c r="M6083">
        <v>20</v>
      </c>
      <c r="N6083">
        <v>2254</v>
      </c>
      <c r="O6083">
        <v>7</v>
      </c>
      <c r="P6083">
        <v>7</v>
      </c>
      <c r="Q6083">
        <v>0.35</v>
      </c>
      <c r="R6083">
        <v>45080</v>
      </c>
      <c r="S6083" t="str" cm="1">
        <f t="array" ref="S6083">_xlfn.IFS(E6086&lt;30,"18-29",E6086&lt;45,"30-44",TRUE,"45+")</f>
        <v>30-44</v>
      </c>
      <c r="T6083" t="str" cm="1">
        <f t="array" ref="T6083">_xlfn.IFS(F6083&lt;=2,"0-2 Years",F6083&lt;=5,"3-5 Years",F6083&lt;=8,"6-8 Years",TRUE,"9-10 Years")</f>
        <v>6-8 Years</v>
      </c>
      <c r="U6083" t="str" cm="1">
        <f t="array" ref="U6083">_xlfn.IFS(P6083&gt;60,"High Risk",P6083&gt;30,"Medium Risk",TRUE,"Low Risk")</f>
        <v>Low Risk</v>
      </c>
      <c r="V6083">
        <f t="shared" ref="V6083:V6146" si="95">IF(J6083=0,3,0)+IF(G6083=0,3,0)+IF(H6083=1,2,0)+IF(E6083&gt;45,1,0)+IF(F6083&lt;3,1,0)</f>
        <v>3</v>
      </c>
    </row>
    <row r="6084" spans="1:22" hidden="1" x14ac:dyDescent="0.2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 s="2">
        <v>104149.66</v>
      </c>
      <c r="H6084">
        <v>1</v>
      </c>
      <c r="I6084">
        <v>1</v>
      </c>
      <c r="J6084">
        <v>0</v>
      </c>
      <c r="K6084" s="1">
        <v>62027.9</v>
      </c>
      <c r="L6084">
        <v>0</v>
      </c>
      <c r="M6084">
        <v>29</v>
      </c>
      <c r="N6084">
        <v>1592</v>
      </c>
      <c r="O6084">
        <v>5</v>
      </c>
      <c r="P6084">
        <v>126</v>
      </c>
      <c r="Q6084">
        <v>0.17241379310344829</v>
      </c>
      <c r="R6084">
        <v>46168</v>
      </c>
      <c r="S6084" t="str" cm="1">
        <f t="array" ref="S6084">_xlfn.IFS(E6087&lt;30,"18-29",E6087&lt;45,"30-44",TRUE,"45+")</f>
        <v>45+</v>
      </c>
      <c r="T6084" t="str" cm="1">
        <f t="array" ref="T6084">_xlfn.IFS(F6084&lt;=2,"0-2 Years",F6084&lt;=5,"3-5 Years",F6084&lt;=8,"6-8 Years",TRUE,"9-10 Years")</f>
        <v>6-8 Years</v>
      </c>
      <c r="U6084" t="str" cm="1">
        <f t="array" ref="U6084">_xlfn.IFS(P6084&gt;60,"High Risk",P6084&gt;30,"Medium Risk",TRUE,"Low Risk")</f>
        <v>High Risk</v>
      </c>
      <c r="V6084">
        <f t="shared" si="95"/>
        <v>5</v>
      </c>
    </row>
    <row r="6085" spans="1:22" hidden="1" x14ac:dyDescent="0.2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 s="2">
        <v>114141.64</v>
      </c>
      <c r="H6085">
        <v>1</v>
      </c>
      <c r="I6085">
        <v>1</v>
      </c>
      <c r="J6085">
        <v>1</v>
      </c>
      <c r="K6085" s="1">
        <v>60988.21</v>
      </c>
      <c r="L6085">
        <v>1</v>
      </c>
      <c r="M6085">
        <v>13</v>
      </c>
      <c r="N6085">
        <v>4189</v>
      </c>
      <c r="O6085">
        <v>9</v>
      </c>
      <c r="P6085">
        <v>53</v>
      </c>
      <c r="Q6085">
        <v>0.69230769230769229</v>
      </c>
      <c r="R6085">
        <v>54457</v>
      </c>
      <c r="S6085" t="str" cm="1">
        <f t="array" ref="S6085">_xlfn.IFS(E6088&lt;30,"18-29",E6088&lt;45,"30-44",TRUE,"45+")</f>
        <v>30-44</v>
      </c>
      <c r="T6085" t="str" cm="1">
        <f t="array" ref="T6085">_xlfn.IFS(F6085&lt;=2,"0-2 Years",F6085&lt;=5,"3-5 Years",F6085&lt;=8,"6-8 Years",TRUE,"9-10 Years")</f>
        <v>0-2 Years</v>
      </c>
      <c r="U6085" t="str" cm="1">
        <f t="array" ref="U6085">_xlfn.IFS(P6085&gt;60,"High Risk",P6085&gt;30,"Medium Risk",TRUE,"Low Risk")</f>
        <v>Medium Risk</v>
      </c>
      <c r="V6085">
        <f t="shared" si="95"/>
        <v>3</v>
      </c>
    </row>
    <row r="6086" spans="1:22" hidden="1" x14ac:dyDescent="0.2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 s="2">
        <v>117153</v>
      </c>
      <c r="H6086">
        <v>1</v>
      </c>
      <c r="I6086">
        <v>1</v>
      </c>
      <c r="J6086">
        <v>1</v>
      </c>
      <c r="K6086" s="1">
        <v>108675.01</v>
      </c>
      <c r="L6086">
        <v>0</v>
      </c>
      <c r="M6086">
        <v>3</v>
      </c>
      <c r="N6086">
        <v>4447</v>
      </c>
      <c r="O6086">
        <v>6</v>
      </c>
      <c r="P6086">
        <v>9</v>
      </c>
      <c r="Q6086">
        <v>1</v>
      </c>
      <c r="R6086">
        <v>13341</v>
      </c>
      <c r="S6086" t="str" cm="1">
        <f t="array" ref="S6086">_xlfn.IFS(E6089&lt;30,"18-29",E6089&lt;45,"30-44",TRUE,"45+")</f>
        <v>18-29</v>
      </c>
      <c r="T6086" t="str" cm="1">
        <f t="array" ref="T6086">_xlfn.IFS(F6086&lt;=2,"0-2 Years",F6086&lt;=5,"3-5 Years",F6086&lt;=8,"6-8 Years",TRUE,"9-10 Years")</f>
        <v>9-10 Years</v>
      </c>
      <c r="U6086" t="str" cm="1">
        <f t="array" ref="U6086">_xlfn.IFS(P6086&gt;60,"High Risk",P6086&gt;30,"Medium Risk",TRUE,"Low Risk")</f>
        <v>Low Risk</v>
      </c>
      <c r="V6086">
        <f t="shared" si="95"/>
        <v>2</v>
      </c>
    </row>
    <row r="6087" spans="1:22" hidden="1" x14ac:dyDescent="0.2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 s="2">
        <v>156353.46</v>
      </c>
      <c r="H6087">
        <v>1</v>
      </c>
      <c r="I6087">
        <v>1</v>
      </c>
      <c r="J6087">
        <v>0</v>
      </c>
      <c r="K6087" s="1">
        <v>72643.95</v>
      </c>
      <c r="L6087">
        <v>1</v>
      </c>
      <c r="M6087">
        <v>16</v>
      </c>
      <c r="N6087">
        <v>3536</v>
      </c>
      <c r="O6087">
        <v>8</v>
      </c>
      <c r="P6087">
        <v>153</v>
      </c>
      <c r="Q6087">
        <v>0.5</v>
      </c>
      <c r="R6087">
        <v>56576</v>
      </c>
      <c r="S6087" t="str" cm="1">
        <f t="array" ref="S6087">_xlfn.IFS(E6090&lt;30,"18-29",E6090&lt;45,"30-44",TRUE,"45+")</f>
        <v>30-44</v>
      </c>
      <c r="T6087" t="str" cm="1">
        <f t="array" ref="T6087">_xlfn.IFS(F6087&lt;=2,"0-2 Years",F6087&lt;=5,"3-5 Years",F6087&lt;=8,"6-8 Years",TRUE,"9-10 Years")</f>
        <v>6-8 Years</v>
      </c>
      <c r="U6087" t="str" cm="1">
        <f t="array" ref="U6087">_xlfn.IFS(P6087&gt;60,"High Risk",P6087&gt;30,"Medium Risk",TRUE,"Low Risk")</f>
        <v>High Risk</v>
      </c>
      <c r="V6087">
        <f t="shared" si="95"/>
        <v>5</v>
      </c>
    </row>
    <row r="6088" spans="1:22" hidden="1" x14ac:dyDescent="0.2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 s="2">
        <v>175534.78</v>
      </c>
      <c r="H6088">
        <v>2</v>
      </c>
      <c r="I6088">
        <v>1</v>
      </c>
      <c r="J6088">
        <v>1</v>
      </c>
      <c r="K6088" s="1">
        <v>9241.52</v>
      </c>
      <c r="L6088">
        <v>0</v>
      </c>
      <c r="M6088">
        <v>21</v>
      </c>
      <c r="N6088">
        <v>2414</v>
      </c>
      <c r="O6088">
        <v>7</v>
      </c>
      <c r="P6088">
        <v>58</v>
      </c>
      <c r="Q6088">
        <v>0.33333333333333331</v>
      </c>
      <c r="R6088">
        <v>50694</v>
      </c>
      <c r="S6088" t="str" cm="1">
        <f t="array" ref="S6088">_xlfn.IFS(E6091&lt;30,"18-29",E6091&lt;45,"30-44",TRUE,"45+")</f>
        <v>18-29</v>
      </c>
      <c r="T6088" t="str" cm="1">
        <f t="array" ref="T6088">_xlfn.IFS(F6088&lt;=2,"0-2 Years",F6088&lt;=5,"3-5 Years",F6088&lt;=8,"6-8 Years",TRUE,"9-10 Years")</f>
        <v>3-5 Years</v>
      </c>
      <c r="U6088" t="str" cm="1">
        <f t="array" ref="U6088">_xlfn.IFS(P6088&gt;60,"High Risk",P6088&gt;30,"Medium Risk",TRUE,"Low Risk")</f>
        <v>Medium Risk</v>
      </c>
      <c r="V6088">
        <f t="shared" si="95"/>
        <v>0</v>
      </c>
    </row>
    <row r="6089" spans="1:22" hidden="1" x14ac:dyDescent="0.2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 s="2">
        <v>135637</v>
      </c>
      <c r="H6089">
        <v>1</v>
      </c>
      <c r="I6089">
        <v>1</v>
      </c>
      <c r="J6089">
        <v>0</v>
      </c>
      <c r="K6089" s="1">
        <v>153080.4</v>
      </c>
      <c r="L6089">
        <v>1</v>
      </c>
      <c r="M6089">
        <v>24</v>
      </c>
      <c r="N6089">
        <v>399</v>
      </c>
      <c r="O6089">
        <v>3</v>
      </c>
      <c r="P6089">
        <v>68</v>
      </c>
      <c r="Q6089">
        <v>0.125</v>
      </c>
      <c r="R6089">
        <v>9576</v>
      </c>
      <c r="S6089" t="str" cm="1">
        <f t="array" ref="S6089">_xlfn.IFS(E6092&lt;30,"18-29",E6092&lt;45,"30-44",TRUE,"45+")</f>
        <v>18-29</v>
      </c>
      <c r="T6089" t="str" cm="1">
        <f t="array" ref="T6089">_xlfn.IFS(F6089&lt;=2,"0-2 Years",F6089&lt;=5,"3-5 Years",F6089&lt;=8,"6-8 Years",TRUE,"9-10 Years")</f>
        <v>9-10 Years</v>
      </c>
      <c r="U6089" t="str" cm="1">
        <f t="array" ref="U6089">_xlfn.IFS(P6089&gt;60,"High Risk",P6089&gt;30,"Medium Risk",TRUE,"Low Risk")</f>
        <v>High Risk</v>
      </c>
      <c r="V6089">
        <f t="shared" si="95"/>
        <v>5</v>
      </c>
    </row>
    <row r="6090" spans="1:22" x14ac:dyDescent="0.2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 s="2">
        <v>0</v>
      </c>
      <c r="H6090">
        <v>2</v>
      </c>
      <c r="I6090">
        <v>1</v>
      </c>
      <c r="J6090">
        <v>0</v>
      </c>
      <c r="K6090" s="1">
        <v>72196.570000000007</v>
      </c>
      <c r="L6090">
        <v>0</v>
      </c>
      <c r="M6090">
        <v>9</v>
      </c>
      <c r="N6090">
        <v>4638</v>
      </c>
      <c r="O6090">
        <v>2</v>
      </c>
      <c r="P6090">
        <v>115</v>
      </c>
      <c r="Q6090">
        <v>0.22222222222222221</v>
      </c>
      <c r="R6090">
        <v>41742</v>
      </c>
      <c r="S6090" t="str" cm="1">
        <f t="array" ref="S6090">_xlfn.IFS(E6093&lt;30,"18-29",E6093&lt;45,"30-44",TRUE,"45+")</f>
        <v>30-44</v>
      </c>
      <c r="T6090" t="str" cm="1">
        <f t="array" ref="T6090">_xlfn.IFS(F6090&lt;=2,"0-2 Years",F6090&lt;=5,"3-5 Years",F6090&lt;=8,"6-8 Years",TRUE,"9-10 Years")</f>
        <v>6-8 Years</v>
      </c>
      <c r="U6090" t="str" cm="1">
        <f t="array" ref="U6090">_xlfn.IFS(P6090&gt;60,"High Risk",P6090&gt;30,"Medium Risk",TRUE,"Low Risk")</f>
        <v>High Risk</v>
      </c>
      <c r="V6090">
        <f t="shared" si="95"/>
        <v>6</v>
      </c>
    </row>
    <row r="6091" spans="1:22" hidden="1" x14ac:dyDescent="0.2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 s="2">
        <v>0</v>
      </c>
      <c r="H6091">
        <v>2</v>
      </c>
      <c r="I6091">
        <v>1</v>
      </c>
      <c r="J6091">
        <v>1</v>
      </c>
      <c r="K6091" s="1">
        <v>199527.34</v>
      </c>
      <c r="L6091">
        <v>0</v>
      </c>
      <c r="M6091">
        <v>16</v>
      </c>
      <c r="N6091">
        <v>2574</v>
      </c>
      <c r="O6091">
        <v>7</v>
      </c>
      <c r="P6091">
        <v>10</v>
      </c>
      <c r="Q6091">
        <v>0.4375</v>
      </c>
      <c r="R6091">
        <v>41184</v>
      </c>
      <c r="S6091" t="str" cm="1">
        <f t="array" ref="S6091">_xlfn.IFS(E6094&lt;30,"18-29",E6094&lt;45,"30-44",TRUE,"45+")</f>
        <v>30-44</v>
      </c>
      <c r="T6091" t="str" cm="1">
        <f t="array" ref="T6091">_xlfn.IFS(F6091&lt;=2,"0-2 Years",F6091&lt;=5,"3-5 Years",F6091&lt;=8,"6-8 Years",TRUE,"9-10 Years")</f>
        <v>0-2 Years</v>
      </c>
      <c r="U6091" t="str" cm="1">
        <f t="array" ref="U6091">_xlfn.IFS(P6091&gt;60,"High Risk",P6091&gt;30,"Medium Risk",TRUE,"Low Risk")</f>
        <v>Low Risk</v>
      </c>
      <c r="V6091">
        <f t="shared" si="95"/>
        <v>4</v>
      </c>
    </row>
    <row r="6092" spans="1:22" hidden="1" x14ac:dyDescent="0.2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 s="2">
        <v>0</v>
      </c>
      <c r="H6092">
        <v>2</v>
      </c>
      <c r="I6092">
        <v>0</v>
      </c>
      <c r="J6092">
        <v>1</v>
      </c>
      <c r="K6092" s="1">
        <v>156598.23000000001</v>
      </c>
      <c r="L6092">
        <v>0</v>
      </c>
      <c r="M6092">
        <v>30</v>
      </c>
      <c r="N6092">
        <v>4076</v>
      </c>
      <c r="O6092">
        <v>8</v>
      </c>
      <c r="P6092">
        <v>2</v>
      </c>
      <c r="Q6092">
        <v>0.26666666666666666</v>
      </c>
      <c r="R6092">
        <v>122280</v>
      </c>
      <c r="S6092" t="str" cm="1">
        <f t="array" ref="S6092">_xlfn.IFS(E6095&lt;30,"18-29",E6095&lt;45,"30-44",TRUE,"45+")</f>
        <v>30-44</v>
      </c>
      <c r="T6092" t="str" cm="1">
        <f t="array" ref="T6092">_xlfn.IFS(F6092&lt;=2,"0-2 Years",F6092&lt;=5,"3-5 Years",F6092&lt;=8,"6-8 Years",TRUE,"9-10 Years")</f>
        <v>6-8 Years</v>
      </c>
      <c r="U6092" t="str" cm="1">
        <f t="array" ref="U6092">_xlfn.IFS(P6092&gt;60,"High Risk",P6092&gt;30,"Medium Risk",TRUE,"Low Risk")</f>
        <v>Low Risk</v>
      </c>
      <c r="V6092">
        <f t="shared" si="95"/>
        <v>3</v>
      </c>
    </row>
    <row r="6093" spans="1:22" hidden="1" x14ac:dyDescent="0.2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 s="2">
        <v>83415.039999999994</v>
      </c>
      <c r="H6093">
        <v>1</v>
      </c>
      <c r="I6093">
        <v>0</v>
      </c>
      <c r="J6093">
        <v>1</v>
      </c>
      <c r="K6093" s="1">
        <v>74917.64</v>
      </c>
      <c r="L6093">
        <v>0</v>
      </c>
      <c r="M6093">
        <v>5</v>
      </c>
      <c r="N6093">
        <v>4476</v>
      </c>
      <c r="O6093">
        <v>0</v>
      </c>
      <c r="P6093">
        <v>143</v>
      </c>
      <c r="Q6093">
        <v>0</v>
      </c>
      <c r="R6093">
        <v>22380</v>
      </c>
      <c r="S6093" t="str" cm="1">
        <f t="array" ref="S6093">_xlfn.IFS(E6096&lt;30,"18-29",E6096&lt;45,"30-44",TRUE,"45+")</f>
        <v>30-44</v>
      </c>
      <c r="T6093" t="str" cm="1">
        <f t="array" ref="T6093">_xlfn.IFS(F6093&lt;=2,"0-2 Years",F6093&lt;=5,"3-5 Years",F6093&lt;=8,"6-8 Years",TRUE,"9-10 Years")</f>
        <v>0-2 Years</v>
      </c>
      <c r="U6093" t="str" cm="1">
        <f t="array" ref="U6093">_xlfn.IFS(P6093&gt;60,"High Risk",P6093&gt;30,"Medium Risk",TRUE,"Low Risk")</f>
        <v>High Risk</v>
      </c>
      <c r="V6093">
        <f t="shared" si="95"/>
        <v>3</v>
      </c>
    </row>
    <row r="6094" spans="1:22" hidden="1" x14ac:dyDescent="0.2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 s="2">
        <v>141859.12</v>
      </c>
      <c r="H6094">
        <v>2</v>
      </c>
      <c r="I6094">
        <v>1</v>
      </c>
      <c r="J6094">
        <v>1</v>
      </c>
      <c r="K6094" s="1">
        <v>111249.62</v>
      </c>
      <c r="L6094">
        <v>0</v>
      </c>
      <c r="M6094">
        <v>16</v>
      </c>
      <c r="N6094">
        <v>1095</v>
      </c>
      <c r="O6094">
        <v>3</v>
      </c>
      <c r="P6094">
        <v>81</v>
      </c>
      <c r="Q6094">
        <v>0.1875</v>
      </c>
      <c r="R6094">
        <v>17520</v>
      </c>
      <c r="S6094" t="str" cm="1">
        <f t="array" ref="S6094">_xlfn.IFS(E6097&lt;30,"18-29",E6097&lt;45,"30-44",TRUE,"45+")</f>
        <v>30-44</v>
      </c>
      <c r="T6094" t="str" cm="1">
        <f t="array" ref="T6094">_xlfn.IFS(F6094&lt;=2,"0-2 Years",F6094&lt;=5,"3-5 Years",F6094&lt;=8,"6-8 Years",TRUE,"9-10 Years")</f>
        <v>3-5 Years</v>
      </c>
      <c r="U6094" t="str" cm="1">
        <f t="array" ref="U6094">_xlfn.IFS(P6094&gt;60,"High Risk",P6094&gt;30,"Medium Risk",TRUE,"Low Risk")</f>
        <v>High Risk</v>
      </c>
      <c r="V6094">
        <f t="shared" si="95"/>
        <v>0</v>
      </c>
    </row>
    <row r="6095" spans="1:22" hidden="1" x14ac:dyDescent="0.2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 s="2">
        <v>132767.66</v>
      </c>
      <c r="H6095">
        <v>2</v>
      </c>
      <c r="I6095">
        <v>1</v>
      </c>
      <c r="J6095">
        <v>1</v>
      </c>
      <c r="K6095" s="1">
        <v>59115.77</v>
      </c>
      <c r="L6095">
        <v>0</v>
      </c>
      <c r="M6095">
        <v>20</v>
      </c>
      <c r="N6095">
        <v>2720</v>
      </c>
      <c r="O6095">
        <v>9</v>
      </c>
      <c r="P6095">
        <v>30</v>
      </c>
      <c r="Q6095">
        <v>0.45</v>
      </c>
      <c r="R6095">
        <v>54400</v>
      </c>
      <c r="S6095" t="str" cm="1">
        <f t="array" ref="S6095">_xlfn.IFS(E6098&lt;30,"18-29",E6098&lt;45,"30-44",TRUE,"45+")</f>
        <v>30-44</v>
      </c>
      <c r="T6095" t="str" cm="1">
        <f t="array" ref="T6095">_xlfn.IFS(F6095&lt;=2,"0-2 Years",F6095&lt;=5,"3-5 Years",F6095&lt;=8,"6-8 Years",TRUE,"9-10 Years")</f>
        <v>6-8 Years</v>
      </c>
      <c r="U6095" t="str" cm="1">
        <f t="array" ref="U6095">_xlfn.IFS(P6095&gt;60,"High Risk",P6095&gt;30,"Medium Risk",TRUE,"Low Risk")</f>
        <v>Low Risk</v>
      </c>
      <c r="V6095">
        <f t="shared" si="95"/>
        <v>0</v>
      </c>
    </row>
    <row r="6096" spans="1:22" hidden="1" x14ac:dyDescent="0.2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 s="2">
        <v>110635.32</v>
      </c>
      <c r="H6096">
        <v>1</v>
      </c>
      <c r="I6096">
        <v>1</v>
      </c>
      <c r="J6096">
        <v>0</v>
      </c>
      <c r="K6096" s="1">
        <v>148218.85999999999</v>
      </c>
      <c r="L6096">
        <v>0</v>
      </c>
      <c r="M6096">
        <v>28</v>
      </c>
      <c r="N6096">
        <v>4761</v>
      </c>
      <c r="O6096">
        <v>7</v>
      </c>
      <c r="P6096">
        <v>151</v>
      </c>
      <c r="Q6096">
        <v>0.25</v>
      </c>
      <c r="R6096">
        <v>133308</v>
      </c>
      <c r="S6096" t="str" cm="1">
        <f t="array" ref="S6096">_xlfn.IFS(E6099&lt;30,"18-29",E6099&lt;45,"30-44",TRUE,"45+")</f>
        <v>45+</v>
      </c>
      <c r="T6096" t="str" cm="1">
        <f t="array" ref="T6096">_xlfn.IFS(F6096&lt;=2,"0-2 Years",F6096&lt;=5,"3-5 Years",F6096&lt;=8,"6-8 Years",TRUE,"9-10 Years")</f>
        <v>9-10 Years</v>
      </c>
      <c r="U6096" t="str" cm="1">
        <f t="array" ref="U6096">_xlfn.IFS(P6096&gt;60,"High Risk",P6096&gt;30,"Medium Risk",TRUE,"Low Risk")</f>
        <v>High Risk</v>
      </c>
      <c r="V6096">
        <f t="shared" si="95"/>
        <v>5</v>
      </c>
    </row>
    <row r="6097" spans="1:22" hidden="1" x14ac:dyDescent="0.2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 s="2">
        <v>177657.35</v>
      </c>
      <c r="H6097">
        <v>1</v>
      </c>
      <c r="I6097">
        <v>1</v>
      </c>
      <c r="J6097">
        <v>1</v>
      </c>
      <c r="K6097" s="1">
        <v>77142.320000000007</v>
      </c>
      <c r="L6097">
        <v>0</v>
      </c>
      <c r="M6097">
        <v>12</v>
      </c>
      <c r="N6097">
        <v>1626</v>
      </c>
      <c r="O6097">
        <v>3</v>
      </c>
      <c r="P6097">
        <v>138</v>
      </c>
      <c r="Q6097">
        <v>0.25</v>
      </c>
      <c r="R6097">
        <v>19512</v>
      </c>
      <c r="S6097" t="str" cm="1">
        <f t="array" ref="S6097">_xlfn.IFS(E6100&lt;30,"18-29",E6100&lt;45,"30-44",TRUE,"45+")</f>
        <v>45+</v>
      </c>
      <c r="T6097" t="str" cm="1">
        <f t="array" ref="T6097">_xlfn.IFS(F6097&lt;=2,"0-2 Years",F6097&lt;=5,"3-5 Years",F6097&lt;=8,"6-8 Years",TRUE,"9-10 Years")</f>
        <v>6-8 Years</v>
      </c>
      <c r="U6097" t="str" cm="1">
        <f t="array" ref="U6097">_xlfn.IFS(P6097&gt;60,"High Risk",P6097&gt;30,"Medium Risk",TRUE,"Low Risk")</f>
        <v>High Risk</v>
      </c>
      <c r="V6097">
        <f t="shared" si="95"/>
        <v>2</v>
      </c>
    </row>
    <row r="6098" spans="1:22" hidden="1" x14ac:dyDescent="0.2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 s="2">
        <v>157777.57999999999</v>
      </c>
      <c r="H6098">
        <v>1</v>
      </c>
      <c r="I6098">
        <v>1</v>
      </c>
      <c r="J6098">
        <v>0</v>
      </c>
      <c r="K6098" s="1">
        <v>67484.600000000006</v>
      </c>
      <c r="L6098">
        <v>0</v>
      </c>
      <c r="M6098">
        <v>24</v>
      </c>
      <c r="N6098">
        <v>4815</v>
      </c>
      <c r="O6098">
        <v>1</v>
      </c>
      <c r="P6098">
        <v>87</v>
      </c>
      <c r="Q6098">
        <v>4.1666666666666664E-2</v>
      </c>
      <c r="R6098">
        <v>115560</v>
      </c>
      <c r="S6098" t="str" cm="1">
        <f t="array" ref="S6098">_xlfn.IFS(E6101&lt;30,"18-29",E6101&lt;45,"30-44",TRUE,"45+")</f>
        <v>45+</v>
      </c>
      <c r="T6098" t="str" cm="1">
        <f t="array" ref="T6098">_xlfn.IFS(F6098&lt;=2,"0-2 Years",F6098&lt;=5,"3-5 Years",F6098&lt;=8,"6-8 Years",TRUE,"9-10 Years")</f>
        <v>3-5 Years</v>
      </c>
      <c r="U6098" t="str" cm="1">
        <f t="array" ref="U6098">_xlfn.IFS(P6098&gt;60,"High Risk",P6098&gt;30,"Medium Risk",TRUE,"Low Risk")</f>
        <v>High Risk</v>
      </c>
      <c r="V6098">
        <f t="shared" si="95"/>
        <v>5</v>
      </c>
    </row>
    <row r="6099" spans="1:22" hidden="1" x14ac:dyDescent="0.2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 s="2">
        <v>107915.94</v>
      </c>
      <c r="H6099">
        <v>2</v>
      </c>
      <c r="I6099">
        <v>1</v>
      </c>
      <c r="J6099">
        <v>1</v>
      </c>
      <c r="K6099" s="1">
        <v>63452.18</v>
      </c>
      <c r="L6099">
        <v>1</v>
      </c>
      <c r="M6099">
        <v>20</v>
      </c>
      <c r="N6099">
        <v>699</v>
      </c>
      <c r="O6099">
        <v>1</v>
      </c>
      <c r="P6099">
        <v>144</v>
      </c>
      <c r="Q6099">
        <v>0.05</v>
      </c>
      <c r="R6099">
        <v>13980</v>
      </c>
      <c r="S6099" t="str" cm="1">
        <f t="array" ref="S6099">_xlfn.IFS(E6102&lt;30,"18-29",E6102&lt;45,"30-44",TRUE,"45+")</f>
        <v>30-44</v>
      </c>
      <c r="T6099" t="str" cm="1">
        <f t="array" ref="T6099">_xlfn.IFS(F6099&lt;=2,"0-2 Years",F6099&lt;=5,"3-5 Years",F6099&lt;=8,"6-8 Years",TRUE,"9-10 Years")</f>
        <v>9-10 Years</v>
      </c>
      <c r="U6099" t="str" cm="1">
        <f t="array" ref="U6099">_xlfn.IFS(P6099&gt;60,"High Risk",P6099&gt;30,"Medium Risk",TRUE,"Low Risk")</f>
        <v>High Risk</v>
      </c>
      <c r="V6099">
        <f t="shared" si="95"/>
        <v>1</v>
      </c>
    </row>
    <row r="6100" spans="1:22" hidden="1" x14ac:dyDescent="0.2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 s="2">
        <v>86568.75</v>
      </c>
      <c r="H6100">
        <v>1</v>
      </c>
      <c r="I6100">
        <v>0</v>
      </c>
      <c r="J6100">
        <v>1</v>
      </c>
      <c r="K6100" s="1">
        <v>103660.31</v>
      </c>
      <c r="L6100">
        <v>0</v>
      </c>
      <c r="M6100">
        <v>25</v>
      </c>
      <c r="N6100">
        <v>2665</v>
      </c>
      <c r="O6100">
        <v>3</v>
      </c>
      <c r="P6100">
        <v>167</v>
      </c>
      <c r="Q6100">
        <v>0.12</v>
      </c>
      <c r="R6100">
        <v>66625</v>
      </c>
      <c r="S6100" t="str" cm="1">
        <f t="array" ref="S6100">_xlfn.IFS(E6103&lt;30,"18-29",E6103&lt;45,"30-44",TRUE,"45+")</f>
        <v>30-44</v>
      </c>
      <c r="T6100" t="str" cm="1">
        <f t="array" ref="T6100">_xlfn.IFS(F6100&lt;=2,"0-2 Years",F6100&lt;=5,"3-5 Years",F6100&lt;=8,"6-8 Years",TRUE,"9-10 Years")</f>
        <v>3-5 Years</v>
      </c>
      <c r="U6100" t="str" cm="1">
        <f t="array" ref="U6100">_xlfn.IFS(P6100&gt;60,"High Risk",P6100&gt;30,"Medium Risk",TRUE,"Low Risk")</f>
        <v>High Risk</v>
      </c>
      <c r="V6100">
        <f t="shared" si="95"/>
        <v>3</v>
      </c>
    </row>
    <row r="6101" spans="1:22" x14ac:dyDescent="0.2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 s="2">
        <v>137755.76</v>
      </c>
      <c r="H6101">
        <v>1</v>
      </c>
      <c r="I6101">
        <v>1</v>
      </c>
      <c r="J6101">
        <v>0</v>
      </c>
      <c r="K6101" s="1">
        <v>163191.99</v>
      </c>
      <c r="L6101">
        <v>1</v>
      </c>
      <c r="M6101">
        <v>14</v>
      </c>
      <c r="N6101">
        <v>1167</v>
      </c>
      <c r="O6101">
        <v>8</v>
      </c>
      <c r="P6101">
        <v>164</v>
      </c>
      <c r="Q6101">
        <v>0.5714285714285714</v>
      </c>
      <c r="R6101">
        <v>16338</v>
      </c>
      <c r="S6101" t="str" cm="1">
        <f t="array" ref="S6101">_xlfn.IFS(E6104&lt;30,"18-29",E6104&lt;45,"30-44",TRUE,"45+")</f>
        <v>30-44</v>
      </c>
      <c r="T6101" t="str" cm="1">
        <f t="array" ref="T6101">_xlfn.IFS(F6101&lt;=2,"0-2 Years",F6101&lt;=5,"3-5 Years",F6101&lt;=8,"6-8 Years",TRUE,"9-10 Years")</f>
        <v>9-10 Years</v>
      </c>
      <c r="U6101" t="str" cm="1">
        <f t="array" ref="U6101">_xlfn.IFS(P6101&gt;60,"High Risk",P6101&gt;30,"Medium Risk",TRUE,"Low Risk")</f>
        <v>High Risk</v>
      </c>
      <c r="V6101">
        <f t="shared" si="95"/>
        <v>6</v>
      </c>
    </row>
    <row r="6102" spans="1:22" hidden="1" x14ac:dyDescent="0.2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 s="2">
        <v>137262.71</v>
      </c>
      <c r="H6102">
        <v>2</v>
      </c>
      <c r="I6102">
        <v>1</v>
      </c>
      <c r="J6102">
        <v>0</v>
      </c>
      <c r="K6102" s="1">
        <v>62905.29</v>
      </c>
      <c r="L6102">
        <v>0</v>
      </c>
      <c r="M6102">
        <v>22</v>
      </c>
      <c r="N6102">
        <v>3592</v>
      </c>
      <c r="O6102">
        <v>1</v>
      </c>
      <c r="P6102">
        <v>111</v>
      </c>
      <c r="Q6102">
        <v>4.5454545454545456E-2</v>
      </c>
      <c r="R6102">
        <v>79024</v>
      </c>
      <c r="S6102" t="str" cm="1">
        <f t="array" ref="S6102">_xlfn.IFS(E6105&lt;30,"18-29",E6105&lt;45,"30-44",TRUE,"45+")</f>
        <v>18-29</v>
      </c>
      <c r="T6102" t="str" cm="1">
        <f t="array" ref="T6102">_xlfn.IFS(F6102&lt;=2,"0-2 Years",F6102&lt;=5,"3-5 Years",F6102&lt;=8,"6-8 Years",TRUE,"9-10 Years")</f>
        <v>0-2 Years</v>
      </c>
      <c r="U6102" t="str" cm="1">
        <f t="array" ref="U6102">_xlfn.IFS(P6102&gt;60,"High Risk",P6102&gt;30,"Medium Risk",TRUE,"Low Risk")</f>
        <v>High Risk</v>
      </c>
      <c r="V6102">
        <f t="shared" si="95"/>
        <v>4</v>
      </c>
    </row>
    <row r="6103" spans="1:22" hidden="1" x14ac:dyDescent="0.2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 s="2">
        <v>0</v>
      </c>
      <c r="H6103">
        <v>1</v>
      </c>
      <c r="I6103">
        <v>1</v>
      </c>
      <c r="J6103">
        <v>1</v>
      </c>
      <c r="K6103" s="1">
        <v>44323.22</v>
      </c>
      <c r="L6103">
        <v>1</v>
      </c>
      <c r="M6103">
        <v>25</v>
      </c>
      <c r="N6103">
        <v>2432</v>
      </c>
      <c r="O6103">
        <v>10</v>
      </c>
      <c r="P6103">
        <v>25</v>
      </c>
      <c r="Q6103">
        <v>0.4</v>
      </c>
      <c r="R6103">
        <v>60800</v>
      </c>
      <c r="S6103" t="str" cm="1">
        <f t="array" ref="S6103">_xlfn.IFS(E6106&lt;30,"18-29",E6106&lt;45,"30-44",TRUE,"45+")</f>
        <v>45+</v>
      </c>
      <c r="T6103" t="str" cm="1">
        <f t="array" ref="T6103">_xlfn.IFS(F6103&lt;=2,"0-2 Years",F6103&lt;=5,"3-5 Years",F6103&lt;=8,"6-8 Years",TRUE,"9-10 Years")</f>
        <v>6-8 Years</v>
      </c>
      <c r="U6103" t="str" cm="1">
        <f t="array" ref="U6103">_xlfn.IFS(P6103&gt;60,"High Risk",P6103&gt;30,"Medium Risk",TRUE,"Low Risk")</f>
        <v>Low Risk</v>
      </c>
      <c r="V6103">
        <f t="shared" si="95"/>
        <v>5</v>
      </c>
    </row>
    <row r="6104" spans="1:22" hidden="1" x14ac:dyDescent="0.2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 s="2">
        <v>0</v>
      </c>
      <c r="H6104">
        <v>2</v>
      </c>
      <c r="I6104">
        <v>1</v>
      </c>
      <c r="J6104">
        <v>1</v>
      </c>
      <c r="K6104" s="1">
        <v>97938.59</v>
      </c>
      <c r="L6104">
        <v>0</v>
      </c>
      <c r="M6104">
        <v>30</v>
      </c>
      <c r="N6104">
        <v>4682</v>
      </c>
      <c r="O6104">
        <v>7</v>
      </c>
      <c r="P6104">
        <v>46</v>
      </c>
      <c r="Q6104">
        <v>0.23333333333333334</v>
      </c>
      <c r="R6104">
        <v>140460</v>
      </c>
      <c r="S6104" t="str" cm="1">
        <f t="array" ref="S6104">_xlfn.IFS(E6107&lt;30,"18-29",E6107&lt;45,"30-44",TRUE,"45+")</f>
        <v>30-44</v>
      </c>
      <c r="T6104" t="str" cm="1">
        <f t="array" ref="T6104">_xlfn.IFS(F6104&lt;=2,"0-2 Years",F6104&lt;=5,"3-5 Years",F6104&lt;=8,"6-8 Years",TRUE,"9-10 Years")</f>
        <v>6-8 Years</v>
      </c>
      <c r="U6104" t="str" cm="1">
        <f t="array" ref="U6104">_xlfn.IFS(P6104&gt;60,"High Risk",P6104&gt;30,"Medium Risk",TRUE,"Low Risk")</f>
        <v>Medium Risk</v>
      </c>
      <c r="V6104">
        <f t="shared" si="95"/>
        <v>3</v>
      </c>
    </row>
    <row r="6105" spans="1:22" hidden="1" x14ac:dyDescent="0.2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 s="2">
        <v>0</v>
      </c>
      <c r="H6105">
        <v>2</v>
      </c>
      <c r="I6105">
        <v>0</v>
      </c>
      <c r="J6105">
        <v>1</v>
      </c>
      <c r="K6105" s="1">
        <v>126565.21</v>
      </c>
      <c r="L6105">
        <v>0</v>
      </c>
      <c r="M6105">
        <v>23</v>
      </c>
      <c r="N6105">
        <v>628</v>
      </c>
      <c r="O6105">
        <v>9</v>
      </c>
      <c r="P6105">
        <v>141</v>
      </c>
      <c r="Q6105">
        <v>0.39130434782608697</v>
      </c>
      <c r="R6105">
        <v>14444</v>
      </c>
      <c r="S6105" t="str" cm="1">
        <f t="array" ref="S6105">_xlfn.IFS(E6108&lt;30,"18-29",E6108&lt;45,"30-44",TRUE,"45+")</f>
        <v>18-29</v>
      </c>
      <c r="T6105" t="str" cm="1">
        <f t="array" ref="T6105">_xlfn.IFS(F6105&lt;=2,"0-2 Years",F6105&lt;=5,"3-5 Years",F6105&lt;=8,"6-8 Years",TRUE,"9-10 Years")</f>
        <v>9-10 Years</v>
      </c>
      <c r="U6105" t="str" cm="1">
        <f t="array" ref="U6105">_xlfn.IFS(P6105&gt;60,"High Risk",P6105&gt;30,"Medium Risk",TRUE,"Low Risk")</f>
        <v>High Risk</v>
      </c>
      <c r="V6105">
        <f t="shared" si="95"/>
        <v>3</v>
      </c>
    </row>
    <row r="6106" spans="1:22" x14ac:dyDescent="0.2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 s="2">
        <v>116309.01</v>
      </c>
      <c r="H6106">
        <v>1</v>
      </c>
      <c r="I6106">
        <v>1</v>
      </c>
      <c r="J6106">
        <v>0</v>
      </c>
      <c r="K6106" s="1">
        <v>185360.4</v>
      </c>
      <c r="L6106">
        <v>1</v>
      </c>
      <c r="M6106">
        <v>21</v>
      </c>
      <c r="N6106">
        <v>1040</v>
      </c>
      <c r="O6106">
        <v>5</v>
      </c>
      <c r="P6106">
        <v>138</v>
      </c>
      <c r="Q6106">
        <v>0.23809523809523808</v>
      </c>
      <c r="R6106">
        <v>21840</v>
      </c>
      <c r="S6106" t="str" cm="1">
        <f t="array" ref="S6106">_xlfn.IFS(E6109&lt;30,"18-29",E6109&lt;45,"30-44",TRUE,"45+")</f>
        <v>30-44</v>
      </c>
      <c r="T6106" t="str" cm="1">
        <f t="array" ref="T6106">_xlfn.IFS(F6106&lt;=2,"0-2 Years",F6106&lt;=5,"3-5 Years",F6106&lt;=8,"6-8 Years",TRUE,"9-10 Years")</f>
        <v>9-10 Years</v>
      </c>
      <c r="U6106" t="str" cm="1">
        <f t="array" ref="U6106">_xlfn.IFS(P6106&gt;60,"High Risk",P6106&gt;30,"Medium Risk",TRUE,"Low Risk")</f>
        <v>High Risk</v>
      </c>
      <c r="V6106">
        <f t="shared" si="95"/>
        <v>6</v>
      </c>
    </row>
    <row r="6107" spans="1:22" hidden="1" x14ac:dyDescent="0.2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 s="2">
        <v>131244.65</v>
      </c>
      <c r="H6107">
        <v>2</v>
      </c>
      <c r="I6107">
        <v>1</v>
      </c>
      <c r="J6107">
        <v>0</v>
      </c>
      <c r="K6107" s="1">
        <v>183229.02</v>
      </c>
      <c r="L6107">
        <v>0</v>
      </c>
      <c r="M6107">
        <v>22</v>
      </c>
      <c r="N6107">
        <v>2990</v>
      </c>
      <c r="O6107">
        <v>1</v>
      </c>
      <c r="P6107">
        <v>26</v>
      </c>
      <c r="Q6107">
        <v>4.5454545454545456E-2</v>
      </c>
      <c r="R6107">
        <v>65780</v>
      </c>
      <c r="S6107" t="str" cm="1">
        <f t="array" ref="S6107">_xlfn.IFS(E6110&lt;30,"18-29",E6110&lt;45,"30-44",TRUE,"45+")</f>
        <v>30-44</v>
      </c>
      <c r="T6107" t="str" cm="1">
        <f t="array" ref="T6107">_xlfn.IFS(F6107&lt;=2,"0-2 Years",F6107&lt;=5,"3-5 Years",F6107&lt;=8,"6-8 Years",TRUE,"9-10 Years")</f>
        <v>0-2 Years</v>
      </c>
      <c r="U6107" t="str" cm="1">
        <f t="array" ref="U6107">_xlfn.IFS(P6107&gt;60,"High Risk",P6107&gt;30,"Medium Risk",TRUE,"Low Risk")</f>
        <v>Low Risk</v>
      </c>
      <c r="V6107">
        <f t="shared" si="95"/>
        <v>4</v>
      </c>
    </row>
    <row r="6108" spans="1:22" hidden="1" x14ac:dyDescent="0.2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 s="2">
        <v>125155.83</v>
      </c>
      <c r="H6108">
        <v>2</v>
      </c>
      <c r="I6108">
        <v>1</v>
      </c>
      <c r="J6108">
        <v>1</v>
      </c>
      <c r="K6108" s="1">
        <v>106024.02</v>
      </c>
      <c r="L6108">
        <v>0</v>
      </c>
      <c r="M6108">
        <v>8</v>
      </c>
      <c r="N6108">
        <v>2023</v>
      </c>
      <c r="O6108">
        <v>7</v>
      </c>
      <c r="P6108">
        <v>1</v>
      </c>
      <c r="Q6108">
        <v>0.875</v>
      </c>
      <c r="R6108">
        <v>16184</v>
      </c>
      <c r="S6108" t="str" cm="1">
        <f t="array" ref="S6108">_xlfn.IFS(E6111&lt;30,"18-29",E6111&lt;45,"30-44",TRUE,"45+")</f>
        <v>18-29</v>
      </c>
      <c r="T6108" t="str" cm="1">
        <f t="array" ref="T6108">_xlfn.IFS(F6108&lt;=2,"0-2 Years",F6108&lt;=5,"3-5 Years",F6108&lt;=8,"6-8 Years",TRUE,"9-10 Years")</f>
        <v>3-5 Years</v>
      </c>
      <c r="U6108" t="str" cm="1">
        <f t="array" ref="U6108">_xlfn.IFS(P6108&gt;60,"High Risk",P6108&gt;30,"Medium Risk",TRUE,"Low Risk")</f>
        <v>Low Risk</v>
      </c>
      <c r="V6108">
        <f t="shared" si="95"/>
        <v>0</v>
      </c>
    </row>
    <row r="6109" spans="1:22" hidden="1" x14ac:dyDescent="0.2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 s="2">
        <v>140691.07999999999</v>
      </c>
      <c r="H6109">
        <v>2</v>
      </c>
      <c r="I6109">
        <v>1</v>
      </c>
      <c r="J6109">
        <v>0</v>
      </c>
      <c r="K6109" s="1">
        <v>167810.26</v>
      </c>
      <c r="L6109">
        <v>0</v>
      </c>
      <c r="M6109">
        <v>25</v>
      </c>
      <c r="N6109">
        <v>3598</v>
      </c>
      <c r="O6109">
        <v>2</v>
      </c>
      <c r="P6109">
        <v>4</v>
      </c>
      <c r="Q6109">
        <v>0.08</v>
      </c>
      <c r="R6109">
        <v>89950</v>
      </c>
      <c r="S6109" t="str" cm="1">
        <f t="array" ref="S6109">_xlfn.IFS(E6112&lt;30,"18-29",E6112&lt;45,"30-44",TRUE,"45+")</f>
        <v>30-44</v>
      </c>
      <c r="T6109" t="str" cm="1">
        <f t="array" ref="T6109">_xlfn.IFS(F6109&lt;=2,"0-2 Years",F6109&lt;=5,"3-5 Years",F6109&lt;=8,"6-8 Years",TRUE,"9-10 Years")</f>
        <v>3-5 Years</v>
      </c>
      <c r="U6109" t="str" cm="1">
        <f t="array" ref="U6109">_xlfn.IFS(P6109&gt;60,"High Risk",P6109&gt;30,"Medium Risk",TRUE,"Low Risk")</f>
        <v>Low Risk</v>
      </c>
      <c r="V6109">
        <f t="shared" si="95"/>
        <v>3</v>
      </c>
    </row>
    <row r="6110" spans="1:22" hidden="1" x14ac:dyDescent="0.2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 s="2">
        <v>58820.32</v>
      </c>
      <c r="H6110">
        <v>2</v>
      </c>
      <c r="I6110">
        <v>1</v>
      </c>
      <c r="J6110">
        <v>1</v>
      </c>
      <c r="K6110" s="1">
        <v>138536.09</v>
      </c>
      <c r="L6110">
        <v>0</v>
      </c>
      <c r="M6110">
        <v>24</v>
      </c>
      <c r="N6110">
        <v>3076</v>
      </c>
      <c r="O6110">
        <v>4</v>
      </c>
      <c r="P6110">
        <v>132</v>
      </c>
      <c r="Q6110">
        <v>0.16666666666666666</v>
      </c>
      <c r="R6110">
        <v>73824</v>
      </c>
      <c r="S6110" t="str" cm="1">
        <f t="array" ref="S6110">_xlfn.IFS(E6113&lt;30,"18-29",E6113&lt;45,"30-44",TRUE,"45+")</f>
        <v>18-29</v>
      </c>
      <c r="T6110" t="str" cm="1">
        <f t="array" ref="T6110">_xlfn.IFS(F6110&lt;=2,"0-2 Years",F6110&lt;=5,"3-5 Years",F6110&lt;=8,"6-8 Years",TRUE,"9-10 Years")</f>
        <v>3-5 Years</v>
      </c>
      <c r="U6110" t="str" cm="1">
        <f t="array" ref="U6110">_xlfn.IFS(P6110&gt;60,"High Risk",P6110&gt;30,"Medium Risk",TRUE,"Low Risk")</f>
        <v>High Risk</v>
      </c>
      <c r="V6110">
        <f t="shared" si="95"/>
        <v>0</v>
      </c>
    </row>
    <row r="6111" spans="1:22" hidden="1" x14ac:dyDescent="0.2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 s="2">
        <v>105099.45</v>
      </c>
      <c r="H6111">
        <v>1</v>
      </c>
      <c r="I6111">
        <v>1</v>
      </c>
      <c r="J6111">
        <v>1</v>
      </c>
      <c r="K6111" s="1">
        <v>184520</v>
      </c>
      <c r="L6111">
        <v>1</v>
      </c>
      <c r="M6111">
        <v>22</v>
      </c>
      <c r="N6111">
        <v>2678</v>
      </c>
      <c r="O6111">
        <v>0</v>
      </c>
      <c r="P6111">
        <v>35</v>
      </c>
      <c r="Q6111">
        <v>0</v>
      </c>
      <c r="R6111">
        <v>58916</v>
      </c>
      <c r="S6111" t="str" cm="1">
        <f t="array" ref="S6111">_xlfn.IFS(E6114&lt;30,"18-29",E6114&lt;45,"30-44",TRUE,"45+")</f>
        <v>30-44</v>
      </c>
      <c r="T6111" t="str" cm="1">
        <f t="array" ref="T6111">_xlfn.IFS(F6111&lt;=2,"0-2 Years",F6111&lt;=5,"3-5 Years",F6111&lt;=8,"6-8 Years",TRUE,"9-10 Years")</f>
        <v>3-5 Years</v>
      </c>
      <c r="U6111" t="str" cm="1">
        <f t="array" ref="U6111">_xlfn.IFS(P6111&gt;60,"High Risk",P6111&gt;30,"Medium Risk",TRUE,"Low Risk")</f>
        <v>Medium Risk</v>
      </c>
      <c r="V6111">
        <f t="shared" si="95"/>
        <v>2</v>
      </c>
    </row>
    <row r="6112" spans="1:22" hidden="1" x14ac:dyDescent="0.2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 s="2">
        <v>0</v>
      </c>
      <c r="H6112">
        <v>2</v>
      </c>
      <c r="I6112">
        <v>0</v>
      </c>
      <c r="J6112">
        <v>1</v>
      </c>
      <c r="K6112" s="1">
        <v>20492.16</v>
      </c>
      <c r="L6112">
        <v>0</v>
      </c>
      <c r="M6112">
        <v>1</v>
      </c>
      <c r="N6112">
        <v>3944</v>
      </c>
      <c r="O6112">
        <v>8</v>
      </c>
      <c r="P6112">
        <v>18</v>
      </c>
      <c r="Q6112">
        <v>1</v>
      </c>
      <c r="R6112">
        <v>3944</v>
      </c>
      <c r="S6112" t="str" cm="1">
        <f t="array" ref="S6112">_xlfn.IFS(E6115&lt;30,"18-29",E6115&lt;45,"30-44",TRUE,"45+")</f>
        <v>30-44</v>
      </c>
      <c r="T6112" t="str" cm="1">
        <f t="array" ref="T6112">_xlfn.IFS(F6112&lt;=2,"0-2 Years",F6112&lt;=5,"3-5 Years",F6112&lt;=8,"6-8 Years",TRUE,"9-10 Years")</f>
        <v>9-10 Years</v>
      </c>
      <c r="U6112" t="str" cm="1">
        <f t="array" ref="U6112">_xlfn.IFS(P6112&gt;60,"High Risk",P6112&gt;30,"Medium Risk",TRUE,"Low Risk")</f>
        <v>Low Risk</v>
      </c>
      <c r="V6112">
        <f t="shared" si="95"/>
        <v>3</v>
      </c>
    </row>
    <row r="6113" spans="1:22" hidden="1" x14ac:dyDescent="0.2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 s="2">
        <v>168372.52</v>
      </c>
      <c r="H6113">
        <v>1</v>
      </c>
      <c r="I6113">
        <v>1</v>
      </c>
      <c r="J6113">
        <v>0</v>
      </c>
      <c r="K6113" s="1">
        <v>134676.72</v>
      </c>
      <c r="L6113">
        <v>0</v>
      </c>
      <c r="M6113">
        <v>16</v>
      </c>
      <c r="N6113">
        <v>4276</v>
      </c>
      <c r="O6113">
        <v>9</v>
      </c>
      <c r="P6113">
        <v>179</v>
      </c>
      <c r="Q6113">
        <v>0.5625</v>
      </c>
      <c r="R6113">
        <v>68416</v>
      </c>
      <c r="S6113" t="str" cm="1">
        <f t="array" ref="S6113">_xlfn.IFS(E6116&lt;30,"18-29",E6116&lt;45,"30-44",TRUE,"45+")</f>
        <v>30-44</v>
      </c>
      <c r="T6113" t="str" cm="1">
        <f t="array" ref="T6113">_xlfn.IFS(F6113&lt;=2,"0-2 Years",F6113&lt;=5,"3-5 Years",F6113&lt;=8,"6-8 Years",TRUE,"9-10 Years")</f>
        <v>9-10 Years</v>
      </c>
      <c r="U6113" t="str" cm="1">
        <f t="array" ref="U6113">_xlfn.IFS(P6113&gt;60,"High Risk",P6113&gt;30,"Medium Risk",TRUE,"Low Risk")</f>
        <v>High Risk</v>
      </c>
      <c r="V6113">
        <f t="shared" si="95"/>
        <v>5</v>
      </c>
    </row>
    <row r="6114" spans="1:22" hidden="1" x14ac:dyDescent="0.2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 s="2">
        <v>94682.559999999998</v>
      </c>
      <c r="H6114">
        <v>2</v>
      </c>
      <c r="I6114">
        <v>1</v>
      </c>
      <c r="J6114">
        <v>0</v>
      </c>
      <c r="K6114" s="1">
        <v>138478.20000000001</v>
      </c>
      <c r="L6114">
        <v>0</v>
      </c>
      <c r="M6114">
        <v>26</v>
      </c>
      <c r="N6114">
        <v>2822</v>
      </c>
      <c r="O6114">
        <v>7</v>
      </c>
      <c r="P6114">
        <v>83</v>
      </c>
      <c r="Q6114">
        <v>0.26923076923076922</v>
      </c>
      <c r="R6114">
        <v>73372</v>
      </c>
      <c r="S6114" t="str" cm="1">
        <f t="array" ref="S6114">_xlfn.IFS(E6117&lt;30,"18-29",E6117&lt;45,"30-44",TRUE,"45+")</f>
        <v>30-44</v>
      </c>
      <c r="T6114" t="str" cm="1">
        <f t="array" ref="T6114">_xlfn.IFS(F6114&lt;=2,"0-2 Years",F6114&lt;=5,"3-5 Years",F6114&lt;=8,"6-8 Years",TRUE,"9-10 Years")</f>
        <v>0-2 Years</v>
      </c>
      <c r="U6114" t="str" cm="1">
        <f t="array" ref="U6114">_xlfn.IFS(P6114&gt;60,"High Risk",P6114&gt;30,"Medium Risk",TRUE,"Low Risk")</f>
        <v>High Risk</v>
      </c>
      <c r="V6114">
        <f t="shared" si="95"/>
        <v>4</v>
      </c>
    </row>
    <row r="6115" spans="1:22" hidden="1" x14ac:dyDescent="0.2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 s="2">
        <v>0</v>
      </c>
      <c r="H6115">
        <v>2</v>
      </c>
      <c r="I6115">
        <v>0</v>
      </c>
      <c r="J6115">
        <v>1</v>
      </c>
      <c r="K6115" s="1">
        <v>125557.95</v>
      </c>
      <c r="L6115">
        <v>0</v>
      </c>
      <c r="M6115">
        <v>25</v>
      </c>
      <c r="N6115">
        <v>2124</v>
      </c>
      <c r="O6115">
        <v>9</v>
      </c>
      <c r="P6115">
        <v>61</v>
      </c>
      <c r="Q6115">
        <v>0.36</v>
      </c>
      <c r="R6115">
        <v>53100</v>
      </c>
      <c r="S6115" t="str" cm="1">
        <f t="array" ref="S6115">_xlfn.IFS(E6118&lt;30,"18-29",E6118&lt;45,"30-44",TRUE,"45+")</f>
        <v>45+</v>
      </c>
      <c r="T6115" t="str" cm="1">
        <f t="array" ref="T6115">_xlfn.IFS(F6115&lt;=2,"0-2 Years",F6115&lt;=5,"3-5 Years",F6115&lt;=8,"6-8 Years",TRUE,"9-10 Years")</f>
        <v>0-2 Years</v>
      </c>
      <c r="U6115" t="str" cm="1">
        <f t="array" ref="U6115">_xlfn.IFS(P6115&gt;60,"High Risk",P6115&gt;30,"Medium Risk",TRUE,"Low Risk")</f>
        <v>High Risk</v>
      </c>
      <c r="V6115">
        <f t="shared" si="95"/>
        <v>4</v>
      </c>
    </row>
    <row r="6116" spans="1:22" x14ac:dyDescent="0.2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 s="2">
        <v>0</v>
      </c>
      <c r="H6116">
        <v>2</v>
      </c>
      <c r="I6116">
        <v>1</v>
      </c>
      <c r="J6116">
        <v>0</v>
      </c>
      <c r="K6116" s="1">
        <v>82969.61</v>
      </c>
      <c r="L6116">
        <v>1</v>
      </c>
      <c r="M6116">
        <v>16</v>
      </c>
      <c r="N6116">
        <v>4978</v>
      </c>
      <c r="O6116">
        <v>6</v>
      </c>
      <c r="P6116">
        <v>58</v>
      </c>
      <c r="Q6116">
        <v>0.375</v>
      </c>
      <c r="R6116">
        <v>79648</v>
      </c>
      <c r="S6116" t="str" cm="1">
        <f t="array" ref="S6116">_xlfn.IFS(E6119&lt;30,"18-29",E6119&lt;45,"30-44",TRUE,"45+")</f>
        <v>30-44</v>
      </c>
      <c r="T6116" t="str" cm="1">
        <f t="array" ref="T6116">_xlfn.IFS(F6116&lt;=2,"0-2 Years",F6116&lt;=5,"3-5 Years",F6116&lt;=8,"6-8 Years",TRUE,"9-10 Years")</f>
        <v>3-5 Years</v>
      </c>
      <c r="U6116" t="str" cm="1">
        <f t="array" ref="U6116">_xlfn.IFS(P6116&gt;60,"High Risk",P6116&gt;30,"Medium Risk",TRUE,"Low Risk")</f>
        <v>Medium Risk</v>
      </c>
      <c r="V6116">
        <f t="shared" si="95"/>
        <v>6</v>
      </c>
    </row>
    <row r="6117" spans="1:22" hidden="1" x14ac:dyDescent="0.2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 s="2">
        <v>0</v>
      </c>
      <c r="H6117">
        <v>2</v>
      </c>
      <c r="I6117">
        <v>0</v>
      </c>
      <c r="J6117">
        <v>1</v>
      </c>
      <c r="K6117" s="1">
        <v>158071.69</v>
      </c>
      <c r="L6117">
        <v>0</v>
      </c>
      <c r="M6117">
        <v>20</v>
      </c>
      <c r="N6117">
        <v>3267</v>
      </c>
      <c r="O6117">
        <v>3</v>
      </c>
      <c r="P6117">
        <v>23</v>
      </c>
      <c r="Q6117">
        <v>0.15</v>
      </c>
      <c r="R6117">
        <v>65340</v>
      </c>
      <c r="S6117" t="str" cm="1">
        <f t="array" ref="S6117">_xlfn.IFS(E6120&lt;30,"18-29",E6120&lt;45,"30-44",TRUE,"45+")</f>
        <v>45+</v>
      </c>
      <c r="T6117" t="str" cm="1">
        <f t="array" ref="T6117">_xlfn.IFS(F6117&lt;=2,"0-2 Years",F6117&lt;=5,"3-5 Years",F6117&lt;=8,"6-8 Years",TRUE,"9-10 Years")</f>
        <v>6-8 Years</v>
      </c>
      <c r="U6117" t="str" cm="1">
        <f t="array" ref="U6117">_xlfn.IFS(P6117&gt;60,"High Risk",P6117&gt;30,"Medium Risk",TRUE,"Low Risk")</f>
        <v>Low Risk</v>
      </c>
      <c r="V6117">
        <f t="shared" si="95"/>
        <v>3</v>
      </c>
    </row>
    <row r="6118" spans="1:22" hidden="1" x14ac:dyDescent="0.2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 s="2">
        <v>146329.73000000001</v>
      </c>
      <c r="H6118">
        <v>1</v>
      </c>
      <c r="I6118">
        <v>0</v>
      </c>
      <c r="J6118">
        <v>1</v>
      </c>
      <c r="K6118" s="1">
        <v>43615.67</v>
      </c>
      <c r="L6118">
        <v>0</v>
      </c>
      <c r="M6118">
        <v>14</v>
      </c>
      <c r="N6118">
        <v>1930</v>
      </c>
      <c r="O6118">
        <v>8</v>
      </c>
      <c r="P6118">
        <v>137</v>
      </c>
      <c r="Q6118">
        <v>0.5714285714285714</v>
      </c>
      <c r="R6118">
        <v>27020</v>
      </c>
      <c r="S6118" t="str" cm="1">
        <f t="array" ref="S6118">_xlfn.IFS(E6121&lt;30,"18-29",E6121&lt;45,"30-44",TRUE,"45+")</f>
        <v>30-44</v>
      </c>
      <c r="T6118" t="str" cm="1">
        <f t="array" ref="T6118">_xlfn.IFS(F6118&lt;=2,"0-2 Years",F6118&lt;=5,"3-5 Years",F6118&lt;=8,"6-8 Years",TRUE,"9-10 Years")</f>
        <v>0-2 Years</v>
      </c>
      <c r="U6118" t="str" cm="1">
        <f t="array" ref="U6118">_xlfn.IFS(P6118&gt;60,"High Risk",P6118&gt;30,"Medium Risk",TRUE,"Low Risk")</f>
        <v>High Risk</v>
      </c>
      <c r="V6118">
        <f t="shared" si="95"/>
        <v>4</v>
      </c>
    </row>
    <row r="6119" spans="1:22" x14ac:dyDescent="0.2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 s="2">
        <v>0</v>
      </c>
      <c r="H6119">
        <v>2</v>
      </c>
      <c r="I6119">
        <v>1</v>
      </c>
      <c r="J6119">
        <v>0</v>
      </c>
      <c r="K6119" s="1">
        <v>119969.99</v>
      </c>
      <c r="L6119">
        <v>0</v>
      </c>
      <c r="M6119">
        <v>26</v>
      </c>
      <c r="N6119">
        <v>2164</v>
      </c>
      <c r="O6119">
        <v>4</v>
      </c>
      <c r="P6119">
        <v>59</v>
      </c>
      <c r="Q6119">
        <v>0.15384615384615385</v>
      </c>
      <c r="R6119">
        <v>56264</v>
      </c>
      <c r="S6119" t="str" cm="1">
        <f t="array" ref="S6119">_xlfn.IFS(E6122&lt;30,"18-29",E6122&lt;45,"30-44",TRUE,"45+")</f>
        <v>30-44</v>
      </c>
      <c r="T6119" t="str" cm="1">
        <f t="array" ref="T6119">_xlfn.IFS(F6119&lt;=2,"0-2 Years",F6119&lt;=5,"3-5 Years",F6119&lt;=8,"6-8 Years",TRUE,"9-10 Years")</f>
        <v>0-2 Years</v>
      </c>
      <c r="U6119" t="str" cm="1">
        <f t="array" ref="U6119">_xlfn.IFS(P6119&gt;60,"High Risk",P6119&gt;30,"Medium Risk",TRUE,"Low Risk")</f>
        <v>Medium Risk</v>
      </c>
      <c r="V6119">
        <f t="shared" si="95"/>
        <v>7</v>
      </c>
    </row>
    <row r="6120" spans="1:22" x14ac:dyDescent="0.2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 s="2">
        <v>167962.7</v>
      </c>
      <c r="H6120">
        <v>1</v>
      </c>
      <c r="I6120">
        <v>0</v>
      </c>
      <c r="J6120">
        <v>0</v>
      </c>
      <c r="K6120" s="1">
        <v>140201.21</v>
      </c>
      <c r="L6120">
        <v>0</v>
      </c>
      <c r="M6120">
        <v>6</v>
      </c>
      <c r="N6120">
        <v>566</v>
      </c>
      <c r="O6120">
        <v>10</v>
      </c>
      <c r="P6120">
        <v>163</v>
      </c>
      <c r="Q6120">
        <v>1</v>
      </c>
      <c r="R6120">
        <v>3396</v>
      </c>
      <c r="S6120" t="str" cm="1">
        <f t="array" ref="S6120">_xlfn.IFS(E6123&lt;30,"18-29",E6123&lt;45,"30-44",TRUE,"45+")</f>
        <v>45+</v>
      </c>
      <c r="T6120" t="str" cm="1">
        <f t="array" ref="T6120">_xlfn.IFS(F6120&lt;=2,"0-2 Years",F6120&lt;=5,"3-5 Years",F6120&lt;=8,"6-8 Years",TRUE,"9-10 Years")</f>
        <v>3-5 Years</v>
      </c>
      <c r="U6120" t="str" cm="1">
        <f t="array" ref="U6120">_xlfn.IFS(P6120&gt;60,"High Risk",P6120&gt;30,"Medium Risk",TRUE,"Low Risk")</f>
        <v>High Risk</v>
      </c>
      <c r="V6120">
        <f t="shared" si="95"/>
        <v>6</v>
      </c>
    </row>
    <row r="6121" spans="1:22" hidden="1" x14ac:dyDescent="0.2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 s="2">
        <v>0</v>
      </c>
      <c r="H6121">
        <v>2</v>
      </c>
      <c r="I6121">
        <v>1</v>
      </c>
      <c r="J6121">
        <v>1</v>
      </c>
      <c r="K6121" s="1">
        <v>80792.83</v>
      </c>
      <c r="L6121">
        <v>0</v>
      </c>
      <c r="M6121">
        <v>3</v>
      </c>
      <c r="N6121">
        <v>4626</v>
      </c>
      <c r="O6121">
        <v>8</v>
      </c>
      <c r="P6121">
        <v>158</v>
      </c>
      <c r="Q6121">
        <v>1</v>
      </c>
      <c r="R6121">
        <v>13878</v>
      </c>
      <c r="S6121" t="str" cm="1">
        <f t="array" ref="S6121">_xlfn.IFS(E6124&lt;30,"18-29",E6124&lt;45,"30-44",TRUE,"45+")</f>
        <v>30-44</v>
      </c>
      <c r="T6121" t="str" cm="1">
        <f t="array" ref="T6121">_xlfn.IFS(F6121&lt;=2,"0-2 Years",F6121&lt;=5,"3-5 Years",F6121&lt;=8,"6-8 Years",TRUE,"9-10 Years")</f>
        <v>0-2 Years</v>
      </c>
      <c r="U6121" t="str" cm="1">
        <f t="array" ref="U6121">_xlfn.IFS(P6121&gt;60,"High Risk",P6121&gt;30,"Medium Risk",TRUE,"Low Risk")</f>
        <v>High Risk</v>
      </c>
      <c r="V6121">
        <f t="shared" si="95"/>
        <v>4</v>
      </c>
    </row>
    <row r="6122" spans="1:22" hidden="1" x14ac:dyDescent="0.2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 s="2">
        <v>0</v>
      </c>
      <c r="H6122">
        <v>1</v>
      </c>
      <c r="I6122">
        <v>1</v>
      </c>
      <c r="J6122">
        <v>1</v>
      </c>
      <c r="K6122" s="1">
        <v>141359.10999999999</v>
      </c>
      <c r="L6122">
        <v>0</v>
      </c>
      <c r="M6122">
        <v>27</v>
      </c>
      <c r="N6122">
        <v>1281</v>
      </c>
      <c r="O6122">
        <v>4</v>
      </c>
      <c r="P6122">
        <v>133</v>
      </c>
      <c r="Q6122">
        <v>0.14814814814814814</v>
      </c>
      <c r="R6122">
        <v>34587</v>
      </c>
      <c r="S6122" t="str" cm="1">
        <f t="array" ref="S6122">_xlfn.IFS(E6125&lt;30,"18-29",E6125&lt;45,"30-44",TRUE,"45+")</f>
        <v>30-44</v>
      </c>
      <c r="T6122" t="str" cm="1">
        <f t="array" ref="T6122">_xlfn.IFS(F6122&lt;=2,"0-2 Years",F6122&lt;=5,"3-5 Years",F6122&lt;=8,"6-8 Years",TRUE,"9-10 Years")</f>
        <v>6-8 Years</v>
      </c>
      <c r="U6122" t="str" cm="1">
        <f t="array" ref="U6122">_xlfn.IFS(P6122&gt;60,"High Risk",P6122&gt;30,"Medium Risk",TRUE,"Low Risk")</f>
        <v>High Risk</v>
      </c>
      <c r="V6122">
        <f t="shared" si="95"/>
        <v>5</v>
      </c>
    </row>
    <row r="6123" spans="1:22" x14ac:dyDescent="0.2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 s="2">
        <v>0</v>
      </c>
      <c r="H6123">
        <v>2</v>
      </c>
      <c r="I6123">
        <v>1</v>
      </c>
      <c r="J6123">
        <v>0</v>
      </c>
      <c r="K6123" s="1">
        <v>23344.94</v>
      </c>
      <c r="L6123">
        <v>0</v>
      </c>
      <c r="M6123">
        <v>7</v>
      </c>
      <c r="N6123">
        <v>3778</v>
      </c>
      <c r="O6123">
        <v>7</v>
      </c>
      <c r="P6123">
        <v>106</v>
      </c>
      <c r="Q6123">
        <v>1</v>
      </c>
      <c r="R6123">
        <v>26446</v>
      </c>
      <c r="S6123" t="str" cm="1">
        <f t="array" ref="S6123">_xlfn.IFS(E6126&lt;30,"18-29",E6126&lt;45,"30-44",TRUE,"45+")</f>
        <v>30-44</v>
      </c>
      <c r="T6123" t="str" cm="1">
        <f t="array" ref="T6123">_xlfn.IFS(F6123&lt;=2,"0-2 Years",F6123&lt;=5,"3-5 Years",F6123&lt;=8,"6-8 Years",TRUE,"9-10 Years")</f>
        <v>6-8 Years</v>
      </c>
      <c r="U6123" t="str" cm="1">
        <f t="array" ref="U6123">_xlfn.IFS(P6123&gt;60,"High Risk",P6123&gt;30,"Medium Risk",TRUE,"Low Risk")</f>
        <v>High Risk</v>
      </c>
      <c r="V6123">
        <f t="shared" si="95"/>
        <v>7</v>
      </c>
    </row>
    <row r="6124" spans="1:22" hidden="1" x14ac:dyDescent="0.2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 s="2">
        <v>116967.67999999999</v>
      </c>
      <c r="H6124">
        <v>1</v>
      </c>
      <c r="I6124">
        <v>1</v>
      </c>
      <c r="J6124">
        <v>0</v>
      </c>
      <c r="K6124" s="1">
        <v>5075.17</v>
      </c>
      <c r="L6124">
        <v>1</v>
      </c>
      <c r="M6124">
        <v>5</v>
      </c>
      <c r="N6124">
        <v>1814</v>
      </c>
      <c r="O6124">
        <v>7</v>
      </c>
      <c r="P6124">
        <v>4</v>
      </c>
      <c r="Q6124">
        <v>1</v>
      </c>
      <c r="R6124">
        <v>9070</v>
      </c>
      <c r="S6124" t="str" cm="1">
        <f t="array" ref="S6124">_xlfn.IFS(E6127&lt;30,"18-29",E6127&lt;45,"30-44",TRUE,"45+")</f>
        <v>30-44</v>
      </c>
      <c r="T6124" t="str" cm="1">
        <f t="array" ref="T6124">_xlfn.IFS(F6124&lt;=2,"0-2 Years",F6124&lt;=5,"3-5 Years",F6124&lt;=8,"6-8 Years",TRUE,"9-10 Years")</f>
        <v>3-5 Years</v>
      </c>
      <c r="U6124" t="str" cm="1">
        <f t="array" ref="U6124">_xlfn.IFS(P6124&gt;60,"High Risk",P6124&gt;30,"Medium Risk",TRUE,"Low Risk")</f>
        <v>Low Risk</v>
      </c>
      <c r="V6124">
        <f t="shared" si="95"/>
        <v>5</v>
      </c>
    </row>
    <row r="6125" spans="1:22" hidden="1" x14ac:dyDescent="0.2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 s="2">
        <v>0</v>
      </c>
      <c r="H6125">
        <v>2</v>
      </c>
      <c r="I6125">
        <v>1</v>
      </c>
      <c r="J6125">
        <v>1</v>
      </c>
      <c r="K6125" s="1">
        <v>95500.98</v>
      </c>
      <c r="L6125">
        <v>0</v>
      </c>
      <c r="M6125">
        <v>5</v>
      </c>
      <c r="N6125">
        <v>4737</v>
      </c>
      <c r="O6125">
        <v>2</v>
      </c>
      <c r="P6125">
        <v>35</v>
      </c>
      <c r="Q6125">
        <v>0.4</v>
      </c>
      <c r="R6125">
        <v>23685</v>
      </c>
      <c r="S6125" t="str" cm="1">
        <f t="array" ref="S6125">_xlfn.IFS(E6128&lt;30,"18-29",E6128&lt;45,"30-44",TRUE,"45+")</f>
        <v>18-29</v>
      </c>
      <c r="T6125" t="str" cm="1">
        <f t="array" ref="T6125">_xlfn.IFS(F6125&lt;=2,"0-2 Years",F6125&lt;=5,"3-5 Years",F6125&lt;=8,"6-8 Years",TRUE,"9-10 Years")</f>
        <v>6-8 Years</v>
      </c>
      <c r="U6125" t="str" cm="1">
        <f t="array" ref="U6125">_xlfn.IFS(P6125&gt;60,"High Risk",P6125&gt;30,"Medium Risk",TRUE,"Low Risk")</f>
        <v>Medium Risk</v>
      </c>
      <c r="V6125">
        <f t="shared" si="95"/>
        <v>3</v>
      </c>
    </row>
    <row r="6126" spans="1:22" hidden="1" x14ac:dyDescent="0.2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 s="2">
        <v>0</v>
      </c>
      <c r="H6126">
        <v>1</v>
      </c>
      <c r="I6126">
        <v>0</v>
      </c>
      <c r="J6126">
        <v>1</v>
      </c>
      <c r="K6126" s="1">
        <v>79082.62</v>
      </c>
      <c r="L6126">
        <v>0</v>
      </c>
      <c r="M6126">
        <v>13</v>
      </c>
      <c r="N6126">
        <v>227</v>
      </c>
      <c r="O6126">
        <v>8</v>
      </c>
      <c r="P6126">
        <v>169</v>
      </c>
      <c r="Q6126">
        <v>0.61538461538461542</v>
      </c>
      <c r="R6126">
        <v>2951</v>
      </c>
      <c r="S6126" t="str" cm="1">
        <f t="array" ref="S6126">_xlfn.IFS(E6129&lt;30,"18-29",E6129&lt;45,"30-44",TRUE,"45+")</f>
        <v>30-44</v>
      </c>
      <c r="T6126" t="str" cm="1">
        <f t="array" ref="T6126">_xlfn.IFS(F6126&lt;=2,"0-2 Years",F6126&lt;=5,"3-5 Years",F6126&lt;=8,"6-8 Years",TRUE,"9-10 Years")</f>
        <v>6-8 Years</v>
      </c>
      <c r="U6126" t="str" cm="1">
        <f t="array" ref="U6126">_xlfn.IFS(P6126&gt;60,"High Risk",P6126&gt;30,"Medium Risk",TRUE,"Low Risk")</f>
        <v>High Risk</v>
      </c>
      <c r="V6126">
        <f t="shared" si="95"/>
        <v>5</v>
      </c>
    </row>
    <row r="6127" spans="1:22" hidden="1" x14ac:dyDescent="0.2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 s="2">
        <v>93244.42</v>
      </c>
      <c r="H6127">
        <v>1</v>
      </c>
      <c r="I6127">
        <v>0</v>
      </c>
      <c r="J6127">
        <v>1</v>
      </c>
      <c r="K6127" s="1">
        <v>199805.63</v>
      </c>
      <c r="L6127">
        <v>0</v>
      </c>
      <c r="M6127">
        <v>3</v>
      </c>
      <c r="N6127">
        <v>2320</v>
      </c>
      <c r="O6127">
        <v>4</v>
      </c>
      <c r="P6127">
        <v>81</v>
      </c>
      <c r="Q6127">
        <v>1</v>
      </c>
      <c r="R6127">
        <v>6960</v>
      </c>
      <c r="S6127" t="str" cm="1">
        <f t="array" ref="S6127">_xlfn.IFS(E6130&lt;30,"18-29",E6130&lt;45,"30-44",TRUE,"45+")</f>
        <v>30-44</v>
      </c>
      <c r="T6127" t="str" cm="1">
        <f t="array" ref="T6127">_xlfn.IFS(F6127&lt;=2,"0-2 Years",F6127&lt;=5,"3-5 Years",F6127&lt;=8,"6-8 Years",TRUE,"9-10 Years")</f>
        <v>6-8 Years</v>
      </c>
      <c r="U6127" t="str" cm="1">
        <f t="array" ref="U6127">_xlfn.IFS(P6127&gt;60,"High Risk",P6127&gt;30,"Medium Risk",TRUE,"Low Risk")</f>
        <v>High Risk</v>
      </c>
      <c r="V6127">
        <f t="shared" si="95"/>
        <v>2</v>
      </c>
    </row>
    <row r="6128" spans="1:22" hidden="1" x14ac:dyDescent="0.2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 s="2">
        <v>0</v>
      </c>
      <c r="H6128">
        <v>2</v>
      </c>
      <c r="I6128">
        <v>0</v>
      </c>
      <c r="J6128">
        <v>1</v>
      </c>
      <c r="K6128" s="1">
        <v>52709.55</v>
      </c>
      <c r="L6128">
        <v>0</v>
      </c>
      <c r="M6128">
        <v>13</v>
      </c>
      <c r="N6128">
        <v>2452</v>
      </c>
      <c r="O6128">
        <v>4</v>
      </c>
      <c r="P6128">
        <v>120</v>
      </c>
      <c r="Q6128">
        <v>0.30769230769230771</v>
      </c>
      <c r="R6128">
        <v>31876</v>
      </c>
      <c r="S6128" t="str" cm="1">
        <f t="array" ref="S6128">_xlfn.IFS(E6131&lt;30,"18-29",E6131&lt;45,"30-44",TRUE,"45+")</f>
        <v>30-44</v>
      </c>
      <c r="T6128" t="str" cm="1">
        <f t="array" ref="T6128">_xlfn.IFS(F6128&lt;=2,"0-2 Years",F6128&lt;=5,"3-5 Years",F6128&lt;=8,"6-8 Years",TRUE,"9-10 Years")</f>
        <v>3-5 Years</v>
      </c>
      <c r="U6128" t="str" cm="1">
        <f t="array" ref="U6128">_xlfn.IFS(P6128&gt;60,"High Risk",P6128&gt;30,"Medium Risk",TRUE,"Low Risk")</f>
        <v>High Risk</v>
      </c>
      <c r="V6128">
        <f t="shared" si="95"/>
        <v>3</v>
      </c>
    </row>
    <row r="6129" spans="1:22" x14ac:dyDescent="0.2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 s="2">
        <v>0</v>
      </c>
      <c r="H6129">
        <v>2</v>
      </c>
      <c r="I6129">
        <v>1</v>
      </c>
      <c r="J6129">
        <v>0</v>
      </c>
      <c r="K6129" s="1">
        <v>56583.88</v>
      </c>
      <c r="L6129">
        <v>0</v>
      </c>
      <c r="M6129">
        <v>12</v>
      </c>
      <c r="N6129">
        <v>1137</v>
      </c>
      <c r="O6129">
        <v>4</v>
      </c>
      <c r="P6129">
        <v>74</v>
      </c>
      <c r="Q6129">
        <v>0.33333333333333331</v>
      </c>
      <c r="R6129">
        <v>13644</v>
      </c>
      <c r="S6129" t="str" cm="1">
        <f t="array" ref="S6129">_xlfn.IFS(E6132&lt;30,"18-29",E6132&lt;45,"30-44",TRUE,"45+")</f>
        <v>30-44</v>
      </c>
      <c r="T6129" t="str" cm="1">
        <f t="array" ref="T6129">_xlfn.IFS(F6129&lt;=2,"0-2 Years",F6129&lt;=5,"3-5 Years",F6129&lt;=8,"6-8 Years",TRUE,"9-10 Years")</f>
        <v>0-2 Years</v>
      </c>
      <c r="U6129" t="str" cm="1">
        <f t="array" ref="U6129">_xlfn.IFS(P6129&gt;60,"High Risk",P6129&gt;30,"Medium Risk",TRUE,"Low Risk")</f>
        <v>High Risk</v>
      </c>
      <c r="V6129">
        <f t="shared" si="95"/>
        <v>7</v>
      </c>
    </row>
    <row r="6130" spans="1:22" hidden="1" x14ac:dyDescent="0.2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 s="2">
        <v>0</v>
      </c>
      <c r="H6130">
        <v>2</v>
      </c>
      <c r="I6130">
        <v>0</v>
      </c>
      <c r="J6130">
        <v>1</v>
      </c>
      <c r="K6130" s="1">
        <v>3385.04</v>
      </c>
      <c r="L6130">
        <v>0</v>
      </c>
      <c r="M6130">
        <v>13</v>
      </c>
      <c r="N6130">
        <v>2995</v>
      </c>
      <c r="O6130">
        <v>5</v>
      </c>
      <c r="P6130">
        <v>49</v>
      </c>
      <c r="Q6130">
        <v>0.38461538461538464</v>
      </c>
      <c r="R6130">
        <v>38935</v>
      </c>
      <c r="S6130" t="str" cm="1">
        <f t="array" ref="S6130">_xlfn.IFS(E6133&lt;30,"18-29",E6133&lt;45,"30-44",TRUE,"45+")</f>
        <v>45+</v>
      </c>
      <c r="T6130" t="str" cm="1">
        <f t="array" ref="T6130">_xlfn.IFS(F6130&lt;=2,"0-2 Years",F6130&lt;=5,"3-5 Years",F6130&lt;=8,"6-8 Years",TRUE,"9-10 Years")</f>
        <v>0-2 Years</v>
      </c>
      <c r="U6130" t="str" cm="1">
        <f t="array" ref="U6130">_xlfn.IFS(P6130&gt;60,"High Risk",P6130&gt;30,"Medium Risk",TRUE,"Low Risk")</f>
        <v>Medium Risk</v>
      </c>
      <c r="V6130">
        <f t="shared" si="95"/>
        <v>4</v>
      </c>
    </row>
    <row r="6131" spans="1:22" hidden="1" x14ac:dyDescent="0.2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 s="2">
        <v>80442.06</v>
      </c>
      <c r="H6131">
        <v>2</v>
      </c>
      <c r="I6131">
        <v>0</v>
      </c>
      <c r="J6131">
        <v>1</v>
      </c>
      <c r="K6131" s="1">
        <v>12537.42</v>
      </c>
      <c r="L6131">
        <v>0</v>
      </c>
      <c r="M6131">
        <v>24</v>
      </c>
      <c r="N6131">
        <v>695</v>
      </c>
      <c r="O6131">
        <v>1</v>
      </c>
      <c r="P6131">
        <v>164</v>
      </c>
      <c r="Q6131">
        <v>4.1666666666666664E-2</v>
      </c>
      <c r="R6131">
        <v>16680</v>
      </c>
      <c r="S6131" t="str" cm="1">
        <f t="array" ref="S6131">_xlfn.IFS(E6134&lt;30,"18-29",E6134&lt;45,"30-44",TRUE,"45+")</f>
        <v>30-44</v>
      </c>
      <c r="T6131" t="str" cm="1">
        <f t="array" ref="T6131">_xlfn.IFS(F6131&lt;=2,"0-2 Years",F6131&lt;=5,"3-5 Years",F6131&lt;=8,"6-8 Years",TRUE,"9-10 Years")</f>
        <v>3-5 Years</v>
      </c>
      <c r="U6131" t="str" cm="1">
        <f t="array" ref="U6131">_xlfn.IFS(P6131&gt;60,"High Risk",P6131&gt;30,"Medium Risk",TRUE,"Low Risk")</f>
        <v>High Risk</v>
      </c>
      <c r="V6131">
        <f t="shared" si="95"/>
        <v>0</v>
      </c>
    </row>
    <row r="6132" spans="1:22" hidden="1" x14ac:dyDescent="0.2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 s="2">
        <v>150561.03</v>
      </c>
      <c r="H6132">
        <v>2</v>
      </c>
      <c r="I6132">
        <v>0</v>
      </c>
      <c r="J6132">
        <v>0</v>
      </c>
      <c r="K6132" s="1">
        <v>64722.61</v>
      </c>
      <c r="L6132">
        <v>0</v>
      </c>
      <c r="M6132">
        <v>11</v>
      </c>
      <c r="N6132">
        <v>4024</v>
      </c>
      <c r="O6132">
        <v>5</v>
      </c>
      <c r="P6132">
        <v>12</v>
      </c>
      <c r="Q6132">
        <v>0.45454545454545453</v>
      </c>
      <c r="R6132">
        <v>44264</v>
      </c>
      <c r="S6132" t="str" cm="1">
        <f t="array" ref="S6132">_xlfn.IFS(E6135&lt;30,"18-29",E6135&lt;45,"30-44",TRUE,"45+")</f>
        <v>30-44</v>
      </c>
      <c r="T6132" t="str" cm="1">
        <f t="array" ref="T6132">_xlfn.IFS(F6132&lt;=2,"0-2 Years",F6132&lt;=5,"3-5 Years",F6132&lt;=8,"6-8 Years",TRUE,"9-10 Years")</f>
        <v>0-2 Years</v>
      </c>
      <c r="U6132" t="str" cm="1">
        <f t="array" ref="U6132">_xlfn.IFS(P6132&gt;60,"High Risk",P6132&gt;30,"Medium Risk",TRUE,"Low Risk")</f>
        <v>Low Risk</v>
      </c>
      <c r="V6132">
        <f t="shared" si="95"/>
        <v>4</v>
      </c>
    </row>
    <row r="6133" spans="1:22" hidden="1" x14ac:dyDescent="0.2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 s="2">
        <v>0</v>
      </c>
      <c r="H6133">
        <v>3</v>
      </c>
      <c r="I6133">
        <v>1</v>
      </c>
      <c r="J6133">
        <v>1</v>
      </c>
      <c r="K6133" s="1">
        <v>75246.210000000006</v>
      </c>
      <c r="L6133">
        <v>1</v>
      </c>
      <c r="M6133">
        <v>4</v>
      </c>
      <c r="N6133">
        <v>4053</v>
      </c>
      <c r="O6133">
        <v>8</v>
      </c>
      <c r="P6133">
        <v>131</v>
      </c>
      <c r="Q6133">
        <v>1</v>
      </c>
      <c r="R6133">
        <v>16212</v>
      </c>
      <c r="S6133" t="str" cm="1">
        <f t="array" ref="S6133">_xlfn.IFS(E6136&lt;30,"18-29",E6136&lt;45,"30-44",TRUE,"45+")</f>
        <v>18-29</v>
      </c>
      <c r="T6133" t="str" cm="1">
        <f t="array" ref="T6133">_xlfn.IFS(F6133&lt;=2,"0-2 Years",F6133&lt;=5,"3-5 Years",F6133&lt;=8,"6-8 Years",TRUE,"9-10 Years")</f>
        <v>9-10 Years</v>
      </c>
      <c r="U6133" t="str" cm="1">
        <f t="array" ref="U6133">_xlfn.IFS(P6133&gt;60,"High Risk",P6133&gt;30,"Medium Risk",TRUE,"Low Risk")</f>
        <v>High Risk</v>
      </c>
      <c r="V6133">
        <f t="shared" si="95"/>
        <v>4</v>
      </c>
    </row>
    <row r="6134" spans="1:22" hidden="1" x14ac:dyDescent="0.2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 s="2">
        <v>125474.44</v>
      </c>
      <c r="H6134">
        <v>1</v>
      </c>
      <c r="I6134">
        <v>1</v>
      </c>
      <c r="J6134">
        <v>0</v>
      </c>
      <c r="K6134" s="1">
        <v>198929.84</v>
      </c>
      <c r="L6134">
        <v>0</v>
      </c>
      <c r="M6134">
        <v>29</v>
      </c>
      <c r="N6134">
        <v>3088</v>
      </c>
      <c r="O6134">
        <v>3</v>
      </c>
      <c r="P6134">
        <v>163</v>
      </c>
      <c r="Q6134">
        <v>0.10344827586206896</v>
      </c>
      <c r="R6134">
        <v>89552</v>
      </c>
      <c r="S6134" t="str" cm="1">
        <f t="array" ref="S6134">_xlfn.IFS(E6137&lt;30,"18-29",E6137&lt;45,"30-44",TRUE,"45+")</f>
        <v>30-44</v>
      </c>
      <c r="T6134" t="str" cm="1">
        <f t="array" ref="T6134">_xlfn.IFS(F6134&lt;=2,"0-2 Years",F6134&lt;=5,"3-5 Years",F6134&lt;=8,"6-8 Years",TRUE,"9-10 Years")</f>
        <v>9-10 Years</v>
      </c>
      <c r="U6134" t="str" cm="1">
        <f t="array" ref="U6134">_xlfn.IFS(P6134&gt;60,"High Risk",P6134&gt;30,"Medium Risk",TRUE,"Low Risk")</f>
        <v>High Risk</v>
      </c>
      <c r="V6134">
        <f t="shared" si="95"/>
        <v>5</v>
      </c>
    </row>
    <row r="6135" spans="1:22" hidden="1" x14ac:dyDescent="0.2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 s="2">
        <v>127076.68</v>
      </c>
      <c r="H6135">
        <v>2</v>
      </c>
      <c r="I6135">
        <v>1</v>
      </c>
      <c r="J6135">
        <v>0</v>
      </c>
      <c r="K6135" s="1">
        <v>69011.66</v>
      </c>
      <c r="L6135">
        <v>0</v>
      </c>
      <c r="M6135">
        <v>14</v>
      </c>
      <c r="N6135">
        <v>4612</v>
      </c>
      <c r="O6135">
        <v>9</v>
      </c>
      <c r="P6135">
        <v>23</v>
      </c>
      <c r="Q6135">
        <v>0.6428571428571429</v>
      </c>
      <c r="R6135">
        <v>64568</v>
      </c>
      <c r="S6135" t="str" cm="1">
        <f t="array" ref="S6135">_xlfn.IFS(E6138&lt;30,"18-29",E6138&lt;45,"30-44",TRUE,"45+")</f>
        <v>30-44</v>
      </c>
      <c r="T6135" t="str" cm="1">
        <f t="array" ref="T6135">_xlfn.IFS(F6135&lt;=2,"0-2 Years",F6135&lt;=5,"3-5 Years",F6135&lt;=8,"6-8 Years",TRUE,"9-10 Years")</f>
        <v>3-5 Years</v>
      </c>
      <c r="U6135" t="str" cm="1">
        <f t="array" ref="U6135">_xlfn.IFS(P6135&gt;60,"High Risk",P6135&gt;30,"Medium Risk",TRUE,"Low Risk")</f>
        <v>Low Risk</v>
      </c>
      <c r="V6135">
        <f t="shared" si="95"/>
        <v>3</v>
      </c>
    </row>
    <row r="6136" spans="1:22" hidden="1" x14ac:dyDescent="0.2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 s="2">
        <v>0</v>
      </c>
      <c r="H6136">
        <v>2</v>
      </c>
      <c r="I6136">
        <v>1</v>
      </c>
      <c r="J6136">
        <v>1</v>
      </c>
      <c r="K6136" s="1">
        <v>52404.47</v>
      </c>
      <c r="L6136">
        <v>0</v>
      </c>
      <c r="M6136">
        <v>28</v>
      </c>
      <c r="N6136">
        <v>2612</v>
      </c>
      <c r="O6136">
        <v>8</v>
      </c>
      <c r="P6136">
        <v>138</v>
      </c>
      <c r="Q6136">
        <v>0.2857142857142857</v>
      </c>
      <c r="R6136">
        <v>73136</v>
      </c>
      <c r="S6136" t="str" cm="1">
        <f t="array" ref="S6136">_xlfn.IFS(E6139&lt;30,"18-29",E6139&lt;45,"30-44",TRUE,"45+")</f>
        <v>45+</v>
      </c>
      <c r="T6136" t="str" cm="1">
        <f t="array" ref="T6136">_xlfn.IFS(F6136&lt;=2,"0-2 Years",F6136&lt;=5,"3-5 Years",F6136&lt;=8,"6-8 Years",TRUE,"9-10 Years")</f>
        <v>6-8 Years</v>
      </c>
      <c r="U6136" t="str" cm="1">
        <f t="array" ref="U6136">_xlfn.IFS(P6136&gt;60,"High Risk",P6136&gt;30,"Medium Risk",TRUE,"Low Risk")</f>
        <v>High Risk</v>
      </c>
      <c r="V6136">
        <f t="shared" si="95"/>
        <v>3</v>
      </c>
    </row>
    <row r="6137" spans="1:22" hidden="1" x14ac:dyDescent="0.2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 s="2">
        <v>128650.11</v>
      </c>
      <c r="H6137">
        <v>2</v>
      </c>
      <c r="I6137">
        <v>1</v>
      </c>
      <c r="J6137">
        <v>1</v>
      </c>
      <c r="K6137" s="1">
        <v>163641.53</v>
      </c>
      <c r="L6137">
        <v>0</v>
      </c>
      <c r="M6137">
        <v>8</v>
      </c>
      <c r="N6137">
        <v>147</v>
      </c>
      <c r="O6137">
        <v>6</v>
      </c>
      <c r="P6137">
        <v>14</v>
      </c>
      <c r="Q6137">
        <v>0.75</v>
      </c>
      <c r="R6137">
        <v>1176</v>
      </c>
      <c r="S6137" t="str" cm="1">
        <f t="array" ref="S6137">_xlfn.IFS(E6140&lt;30,"18-29",E6140&lt;45,"30-44",TRUE,"45+")</f>
        <v>45+</v>
      </c>
      <c r="T6137" t="str" cm="1">
        <f t="array" ref="T6137">_xlfn.IFS(F6137&lt;=2,"0-2 Years",F6137&lt;=5,"3-5 Years",F6137&lt;=8,"6-8 Years",TRUE,"9-10 Years")</f>
        <v>6-8 Years</v>
      </c>
      <c r="U6137" t="str" cm="1">
        <f t="array" ref="U6137">_xlfn.IFS(P6137&gt;60,"High Risk",P6137&gt;30,"Medium Risk",TRUE,"Low Risk")</f>
        <v>Low Risk</v>
      </c>
      <c r="V6137">
        <f t="shared" si="95"/>
        <v>0</v>
      </c>
    </row>
    <row r="6138" spans="1:22" hidden="1" x14ac:dyDescent="0.2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 s="2">
        <v>145580.60999999999</v>
      </c>
      <c r="H6138">
        <v>1</v>
      </c>
      <c r="I6138">
        <v>1</v>
      </c>
      <c r="J6138">
        <v>1</v>
      </c>
      <c r="K6138" s="1">
        <v>154598.56</v>
      </c>
      <c r="L6138">
        <v>0</v>
      </c>
      <c r="M6138">
        <v>6</v>
      </c>
      <c r="N6138">
        <v>124</v>
      </c>
      <c r="O6138">
        <v>9</v>
      </c>
      <c r="P6138">
        <v>101</v>
      </c>
      <c r="Q6138">
        <v>1</v>
      </c>
      <c r="R6138">
        <v>744</v>
      </c>
      <c r="S6138" t="str" cm="1">
        <f t="array" ref="S6138">_xlfn.IFS(E6141&lt;30,"18-29",E6141&lt;45,"30-44",TRUE,"45+")</f>
        <v>30-44</v>
      </c>
      <c r="T6138" t="str" cm="1">
        <f t="array" ref="T6138">_xlfn.IFS(F6138&lt;=2,"0-2 Years",F6138&lt;=5,"3-5 Years",F6138&lt;=8,"6-8 Years",TRUE,"9-10 Years")</f>
        <v>6-8 Years</v>
      </c>
      <c r="U6138" t="str" cm="1">
        <f t="array" ref="U6138">_xlfn.IFS(P6138&gt;60,"High Risk",P6138&gt;30,"Medium Risk",TRUE,"Low Risk")</f>
        <v>High Risk</v>
      </c>
      <c r="V6138">
        <f t="shared" si="95"/>
        <v>2</v>
      </c>
    </row>
    <row r="6139" spans="1:22" x14ac:dyDescent="0.2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 s="2">
        <v>0</v>
      </c>
      <c r="H6139">
        <v>1</v>
      </c>
      <c r="I6139">
        <v>1</v>
      </c>
      <c r="J6139">
        <v>0</v>
      </c>
      <c r="K6139" s="1">
        <v>173989.47</v>
      </c>
      <c r="L6139">
        <v>1</v>
      </c>
      <c r="M6139">
        <v>10</v>
      </c>
      <c r="N6139">
        <v>3757</v>
      </c>
      <c r="O6139">
        <v>9</v>
      </c>
      <c r="P6139">
        <v>127</v>
      </c>
      <c r="Q6139">
        <v>0.9</v>
      </c>
      <c r="R6139">
        <v>37570</v>
      </c>
      <c r="S6139" t="str" cm="1">
        <f t="array" ref="S6139">_xlfn.IFS(E6142&lt;30,"18-29",E6142&lt;45,"30-44",TRUE,"45+")</f>
        <v>30-44</v>
      </c>
      <c r="T6139" t="str" cm="1">
        <f t="array" ref="T6139">_xlfn.IFS(F6139&lt;=2,"0-2 Years",F6139&lt;=5,"3-5 Years",F6139&lt;=8,"6-8 Years",TRUE,"9-10 Years")</f>
        <v>3-5 Years</v>
      </c>
      <c r="U6139" t="str" cm="1">
        <f t="array" ref="U6139">_xlfn.IFS(P6139&gt;60,"High Risk",P6139&gt;30,"Medium Risk",TRUE,"Low Risk")</f>
        <v>High Risk</v>
      </c>
      <c r="V6139">
        <f t="shared" si="95"/>
        <v>9</v>
      </c>
    </row>
    <row r="6140" spans="1:22" x14ac:dyDescent="0.2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 s="2">
        <v>144900.57999999999</v>
      </c>
      <c r="H6140">
        <v>1</v>
      </c>
      <c r="I6140">
        <v>1</v>
      </c>
      <c r="J6140">
        <v>0</v>
      </c>
      <c r="K6140" s="1">
        <v>61315.37</v>
      </c>
      <c r="L6140">
        <v>1</v>
      </c>
      <c r="M6140">
        <v>29</v>
      </c>
      <c r="N6140">
        <v>3748</v>
      </c>
      <c r="O6140">
        <v>0</v>
      </c>
      <c r="P6140">
        <v>108</v>
      </c>
      <c r="Q6140">
        <v>0</v>
      </c>
      <c r="R6140">
        <v>108692</v>
      </c>
      <c r="S6140" t="str" cm="1">
        <f t="array" ref="S6140">_xlfn.IFS(E6143&lt;30,"18-29",E6143&lt;45,"30-44",TRUE,"45+")</f>
        <v>18-29</v>
      </c>
      <c r="T6140" t="str" cm="1">
        <f t="array" ref="T6140">_xlfn.IFS(F6140&lt;=2,"0-2 Years",F6140&lt;=5,"3-5 Years",F6140&lt;=8,"6-8 Years",TRUE,"9-10 Years")</f>
        <v>9-10 Years</v>
      </c>
      <c r="U6140" t="str" cm="1">
        <f t="array" ref="U6140">_xlfn.IFS(P6140&gt;60,"High Risk",P6140&gt;30,"Medium Risk",TRUE,"Low Risk")</f>
        <v>High Risk</v>
      </c>
      <c r="V6140">
        <f t="shared" si="95"/>
        <v>6</v>
      </c>
    </row>
    <row r="6141" spans="1:22" x14ac:dyDescent="0.2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 s="2">
        <v>0</v>
      </c>
      <c r="H6141">
        <v>2</v>
      </c>
      <c r="I6141">
        <v>1</v>
      </c>
      <c r="J6141">
        <v>0</v>
      </c>
      <c r="K6141" s="1">
        <v>143393.24</v>
      </c>
      <c r="L6141">
        <v>0</v>
      </c>
      <c r="M6141">
        <v>24</v>
      </c>
      <c r="N6141">
        <v>3103</v>
      </c>
      <c r="O6141">
        <v>1</v>
      </c>
      <c r="P6141">
        <v>87</v>
      </c>
      <c r="Q6141">
        <v>4.1666666666666664E-2</v>
      </c>
      <c r="R6141">
        <v>74472</v>
      </c>
      <c r="S6141" t="str" cm="1">
        <f t="array" ref="S6141">_xlfn.IFS(E6144&lt;30,"18-29",E6144&lt;45,"30-44",TRUE,"45+")</f>
        <v>30-44</v>
      </c>
      <c r="T6141" t="str" cm="1">
        <f t="array" ref="T6141">_xlfn.IFS(F6141&lt;=2,"0-2 Years",F6141&lt;=5,"3-5 Years",F6141&lt;=8,"6-8 Years",TRUE,"9-10 Years")</f>
        <v>3-5 Years</v>
      </c>
      <c r="U6141" t="str" cm="1">
        <f t="array" ref="U6141">_xlfn.IFS(P6141&gt;60,"High Risk",P6141&gt;30,"Medium Risk",TRUE,"Low Risk")</f>
        <v>High Risk</v>
      </c>
      <c r="V6141">
        <f t="shared" si="95"/>
        <v>6</v>
      </c>
    </row>
    <row r="6142" spans="1:22" hidden="1" x14ac:dyDescent="0.2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 s="2">
        <v>97588.6</v>
      </c>
      <c r="H6142">
        <v>1</v>
      </c>
      <c r="I6142">
        <v>0</v>
      </c>
      <c r="J6142">
        <v>0</v>
      </c>
      <c r="K6142" s="1">
        <v>124210.53</v>
      </c>
      <c r="L6142">
        <v>0</v>
      </c>
      <c r="M6142">
        <v>18</v>
      </c>
      <c r="N6142">
        <v>2303</v>
      </c>
      <c r="O6142">
        <v>3</v>
      </c>
      <c r="P6142">
        <v>51</v>
      </c>
      <c r="Q6142">
        <v>0.16666666666666666</v>
      </c>
      <c r="R6142">
        <v>41454</v>
      </c>
      <c r="S6142" t="str" cm="1">
        <f t="array" ref="S6142">_xlfn.IFS(E6145&lt;30,"18-29",E6145&lt;45,"30-44",TRUE,"45+")</f>
        <v>18-29</v>
      </c>
      <c r="T6142" t="str" cm="1">
        <f t="array" ref="T6142">_xlfn.IFS(F6142&lt;=2,"0-2 Years",F6142&lt;=5,"3-5 Years",F6142&lt;=8,"6-8 Years",TRUE,"9-10 Years")</f>
        <v>6-8 Years</v>
      </c>
      <c r="U6142" t="str" cm="1">
        <f t="array" ref="U6142">_xlfn.IFS(P6142&gt;60,"High Risk",P6142&gt;30,"Medium Risk",TRUE,"Low Risk")</f>
        <v>Medium Risk</v>
      </c>
      <c r="V6142">
        <f t="shared" si="95"/>
        <v>5</v>
      </c>
    </row>
    <row r="6143" spans="1:22" hidden="1" x14ac:dyDescent="0.2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 s="2">
        <v>0</v>
      </c>
      <c r="H6143">
        <v>2</v>
      </c>
      <c r="I6143">
        <v>1</v>
      </c>
      <c r="J6143">
        <v>1</v>
      </c>
      <c r="K6143" s="1">
        <v>151460.84</v>
      </c>
      <c r="L6143">
        <v>0</v>
      </c>
      <c r="M6143">
        <v>19</v>
      </c>
      <c r="N6143">
        <v>3294</v>
      </c>
      <c r="O6143">
        <v>3</v>
      </c>
      <c r="P6143">
        <v>165</v>
      </c>
      <c r="Q6143">
        <v>0.15789473684210525</v>
      </c>
      <c r="R6143">
        <v>62586</v>
      </c>
      <c r="S6143" t="str" cm="1">
        <f t="array" ref="S6143">_xlfn.IFS(E6146&lt;30,"18-29",E6146&lt;45,"30-44",TRUE,"45+")</f>
        <v>45+</v>
      </c>
      <c r="T6143" t="str" cm="1">
        <f t="array" ref="T6143">_xlfn.IFS(F6143&lt;=2,"0-2 Years",F6143&lt;=5,"3-5 Years",F6143&lt;=8,"6-8 Years",TRUE,"9-10 Years")</f>
        <v>0-2 Years</v>
      </c>
      <c r="U6143" t="str" cm="1">
        <f t="array" ref="U6143">_xlfn.IFS(P6143&gt;60,"High Risk",P6143&gt;30,"Medium Risk",TRUE,"Low Risk")</f>
        <v>High Risk</v>
      </c>
      <c r="V6143">
        <f t="shared" si="95"/>
        <v>4</v>
      </c>
    </row>
    <row r="6144" spans="1:22" x14ac:dyDescent="0.2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 s="2">
        <v>0</v>
      </c>
      <c r="H6144">
        <v>2</v>
      </c>
      <c r="I6144">
        <v>1</v>
      </c>
      <c r="J6144">
        <v>0</v>
      </c>
      <c r="K6144" s="1">
        <v>20734.810000000001</v>
      </c>
      <c r="L6144">
        <v>0</v>
      </c>
      <c r="M6144">
        <v>25</v>
      </c>
      <c r="N6144">
        <v>2020</v>
      </c>
      <c r="O6144">
        <v>0</v>
      </c>
      <c r="P6144">
        <v>83</v>
      </c>
      <c r="Q6144">
        <v>0</v>
      </c>
      <c r="R6144">
        <v>50500</v>
      </c>
      <c r="S6144" t="str" cm="1">
        <f t="array" ref="S6144">_xlfn.IFS(E6147&lt;30,"18-29",E6147&lt;45,"30-44",TRUE,"45+")</f>
        <v>18-29</v>
      </c>
      <c r="T6144" t="str" cm="1">
        <f t="array" ref="T6144">_xlfn.IFS(F6144&lt;=2,"0-2 Years",F6144&lt;=5,"3-5 Years",F6144&lt;=8,"6-8 Years",TRUE,"9-10 Years")</f>
        <v>0-2 Years</v>
      </c>
      <c r="U6144" t="str" cm="1">
        <f t="array" ref="U6144">_xlfn.IFS(P6144&gt;60,"High Risk",P6144&gt;30,"Medium Risk",TRUE,"Low Risk")</f>
        <v>High Risk</v>
      </c>
      <c r="V6144">
        <f t="shared" si="95"/>
        <v>7</v>
      </c>
    </row>
    <row r="6145" spans="1:22" hidden="1" x14ac:dyDescent="0.2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 s="2">
        <v>122200.31</v>
      </c>
      <c r="H6145">
        <v>2</v>
      </c>
      <c r="I6145">
        <v>1</v>
      </c>
      <c r="J6145">
        <v>0</v>
      </c>
      <c r="K6145" s="1">
        <v>43705.56</v>
      </c>
      <c r="L6145">
        <v>0</v>
      </c>
      <c r="M6145">
        <v>28</v>
      </c>
      <c r="N6145">
        <v>3519</v>
      </c>
      <c r="O6145">
        <v>6</v>
      </c>
      <c r="P6145">
        <v>78</v>
      </c>
      <c r="Q6145">
        <v>0.21428571428571427</v>
      </c>
      <c r="R6145">
        <v>98532</v>
      </c>
      <c r="S6145" t="str" cm="1">
        <f t="array" ref="S6145">_xlfn.IFS(E6148&lt;30,"18-29",E6148&lt;45,"30-44",TRUE,"45+")</f>
        <v>30-44</v>
      </c>
      <c r="T6145" t="str" cm="1">
        <f t="array" ref="T6145">_xlfn.IFS(F6145&lt;=2,"0-2 Years",F6145&lt;=5,"3-5 Years",F6145&lt;=8,"6-8 Years",TRUE,"9-10 Years")</f>
        <v>9-10 Years</v>
      </c>
      <c r="U6145" t="str" cm="1">
        <f t="array" ref="U6145">_xlfn.IFS(P6145&gt;60,"High Risk",P6145&gt;30,"Medium Risk",TRUE,"Low Risk")</f>
        <v>High Risk</v>
      </c>
      <c r="V6145">
        <f t="shared" si="95"/>
        <v>3</v>
      </c>
    </row>
    <row r="6146" spans="1:22" x14ac:dyDescent="0.2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 s="2">
        <v>151709.32999999999</v>
      </c>
      <c r="H6146">
        <v>1</v>
      </c>
      <c r="I6146">
        <v>1</v>
      </c>
      <c r="J6146">
        <v>0</v>
      </c>
      <c r="K6146" s="1">
        <v>180736.24</v>
      </c>
      <c r="L6146">
        <v>0</v>
      </c>
      <c r="M6146">
        <v>22</v>
      </c>
      <c r="N6146">
        <v>3401</v>
      </c>
      <c r="O6146">
        <v>0</v>
      </c>
      <c r="P6146">
        <v>7</v>
      </c>
      <c r="Q6146">
        <v>0</v>
      </c>
      <c r="R6146">
        <v>74822</v>
      </c>
      <c r="S6146" t="str" cm="1">
        <f t="array" ref="S6146">_xlfn.IFS(E6149&lt;30,"18-29",E6149&lt;45,"30-44",TRUE,"45+")</f>
        <v>30-44</v>
      </c>
      <c r="T6146" t="str" cm="1">
        <f t="array" ref="T6146">_xlfn.IFS(F6146&lt;=2,"0-2 Years",F6146&lt;=5,"3-5 Years",F6146&lt;=8,"6-8 Years",TRUE,"9-10 Years")</f>
        <v>3-5 Years</v>
      </c>
      <c r="U6146" t="str" cm="1">
        <f t="array" ref="U6146">_xlfn.IFS(P6146&gt;60,"High Risk",P6146&gt;30,"Medium Risk",TRUE,"Low Risk")</f>
        <v>Low Risk</v>
      </c>
      <c r="V6146">
        <f t="shared" si="95"/>
        <v>6</v>
      </c>
    </row>
    <row r="6147" spans="1:22" x14ac:dyDescent="0.2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 s="2">
        <v>0</v>
      </c>
      <c r="H6147">
        <v>2</v>
      </c>
      <c r="I6147">
        <v>1</v>
      </c>
      <c r="J6147">
        <v>0</v>
      </c>
      <c r="K6147" s="1">
        <v>104170.48</v>
      </c>
      <c r="L6147">
        <v>0</v>
      </c>
      <c r="M6147">
        <v>29</v>
      </c>
      <c r="N6147">
        <v>2007</v>
      </c>
      <c r="O6147">
        <v>10</v>
      </c>
      <c r="P6147">
        <v>29</v>
      </c>
      <c r="Q6147">
        <v>0.34482758620689657</v>
      </c>
      <c r="R6147">
        <v>58203</v>
      </c>
      <c r="S6147" t="str" cm="1">
        <f t="array" ref="S6147">_xlfn.IFS(E6150&lt;30,"18-29",E6150&lt;45,"30-44",TRUE,"45+")</f>
        <v>30-44</v>
      </c>
      <c r="T6147" t="str" cm="1">
        <f t="array" ref="T6147">_xlfn.IFS(F6147&lt;=2,"0-2 Years",F6147&lt;=5,"3-5 Years",F6147&lt;=8,"6-8 Years",TRUE,"9-10 Years")</f>
        <v>6-8 Years</v>
      </c>
      <c r="U6147" t="str" cm="1">
        <f t="array" ref="U6147">_xlfn.IFS(P6147&gt;60,"High Risk",P6147&gt;30,"Medium Risk",TRUE,"Low Risk")</f>
        <v>Low Risk</v>
      </c>
      <c r="V6147">
        <f t="shared" ref="V6147:V6210" si="96">IF(J6147=0,3,0)+IF(G6147=0,3,0)+IF(H6147=1,2,0)+IF(E6147&gt;45,1,0)+IF(F6147&lt;3,1,0)</f>
        <v>6</v>
      </c>
    </row>
    <row r="6148" spans="1:22" hidden="1" x14ac:dyDescent="0.2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 s="2">
        <v>122134.39999999999</v>
      </c>
      <c r="H6148">
        <v>2</v>
      </c>
      <c r="I6148">
        <v>0</v>
      </c>
      <c r="J6148">
        <v>1</v>
      </c>
      <c r="K6148" s="1">
        <v>27867.59</v>
      </c>
      <c r="L6148">
        <v>0</v>
      </c>
      <c r="M6148">
        <v>30</v>
      </c>
      <c r="N6148">
        <v>2243</v>
      </c>
      <c r="O6148">
        <v>0</v>
      </c>
      <c r="P6148">
        <v>45</v>
      </c>
      <c r="Q6148">
        <v>0</v>
      </c>
      <c r="R6148">
        <v>67290</v>
      </c>
      <c r="S6148" t="str" cm="1">
        <f t="array" ref="S6148">_xlfn.IFS(E6151&lt;30,"18-29",E6151&lt;45,"30-44",TRUE,"45+")</f>
        <v>30-44</v>
      </c>
      <c r="T6148" t="str" cm="1">
        <f t="array" ref="T6148">_xlfn.IFS(F6148&lt;=2,"0-2 Years",F6148&lt;=5,"3-5 Years",F6148&lt;=8,"6-8 Years",TRUE,"9-10 Years")</f>
        <v>3-5 Years</v>
      </c>
      <c r="U6148" t="str" cm="1">
        <f t="array" ref="U6148">_xlfn.IFS(P6148&gt;60,"High Risk",P6148&gt;30,"Medium Risk",TRUE,"Low Risk")</f>
        <v>Medium Risk</v>
      </c>
      <c r="V6148">
        <f t="shared" si="96"/>
        <v>0</v>
      </c>
    </row>
    <row r="6149" spans="1:22" hidden="1" x14ac:dyDescent="0.2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 s="2">
        <v>137260.45000000001</v>
      </c>
      <c r="H6149">
        <v>2</v>
      </c>
      <c r="I6149">
        <v>1</v>
      </c>
      <c r="J6149">
        <v>0</v>
      </c>
      <c r="K6149" s="1">
        <v>55387.28</v>
      </c>
      <c r="L6149">
        <v>0</v>
      </c>
      <c r="M6149">
        <v>25</v>
      </c>
      <c r="N6149">
        <v>1423</v>
      </c>
      <c r="O6149">
        <v>5</v>
      </c>
      <c r="P6149">
        <v>116</v>
      </c>
      <c r="Q6149">
        <v>0.2</v>
      </c>
      <c r="R6149">
        <v>35575</v>
      </c>
      <c r="S6149" t="str" cm="1">
        <f t="array" ref="S6149">_xlfn.IFS(E6152&lt;30,"18-29",E6152&lt;45,"30-44",TRUE,"45+")</f>
        <v>30-44</v>
      </c>
      <c r="T6149" t="str" cm="1">
        <f t="array" ref="T6149">_xlfn.IFS(F6149&lt;=2,"0-2 Years",F6149&lt;=5,"3-5 Years",F6149&lt;=8,"6-8 Years",TRUE,"9-10 Years")</f>
        <v>0-2 Years</v>
      </c>
      <c r="U6149" t="str" cm="1">
        <f t="array" ref="U6149">_xlfn.IFS(P6149&gt;60,"High Risk",P6149&gt;30,"Medium Risk",TRUE,"Low Risk")</f>
        <v>High Risk</v>
      </c>
      <c r="V6149">
        <f t="shared" si="96"/>
        <v>4</v>
      </c>
    </row>
    <row r="6150" spans="1:22" hidden="1" x14ac:dyDescent="0.2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 s="2">
        <v>88594.14</v>
      </c>
      <c r="H6150">
        <v>1</v>
      </c>
      <c r="I6150">
        <v>1</v>
      </c>
      <c r="J6150">
        <v>0</v>
      </c>
      <c r="K6150" s="1">
        <v>196332.45</v>
      </c>
      <c r="L6150">
        <v>0</v>
      </c>
      <c r="M6150">
        <v>6</v>
      </c>
      <c r="N6150">
        <v>3069</v>
      </c>
      <c r="O6150">
        <v>1</v>
      </c>
      <c r="P6150">
        <v>33</v>
      </c>
      <c r="Q6150">
        <v>0.16666666666666666</v>
      </c>
      <c r="R6150">
        <v>18414</v>
      </c>
      <c r="S6150" t="str" cm="1">
        <f t="array" ref="S6150">_xlfn.IFS(E6153&lt;30,"18-29",E6153&lt;45,"30-44",TRUE,"45+")</f>
        <v>30-44</v>
      </c>
      <c r="T6150" t="str" cm="1">
        <f t="array" ref="T6150">_xlfn.IFS(F6150&lt;=2,"0-2 Years",F6150&lt;=5,"3-5 Years",F6150&lt;=8,"6-8 Years",TRUE,"9-10 Years")</f>
        <v>9-10 Years</v>
      </c>
      <c r="U6150" t="str" cm="1">
        <f t="array" ref="U6150">_xlfn.IFS(P6150&gt;60,"High Risk",P6150&gt;30,"Medium Risk",TRUE,"Low Risk")</f>
        <v>Medium Risk</v>
      </c>
      <c r="V6150">
        <f t="shared" si="96"/>
        <v>5</v>
      </c>
    </row>
    <row r="6151" spans="1:22" hidden="1" x14ac:dyDescent="0.2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 s="2">
        <v>0</v>
      </c>
      <c r="H6151">
        <v>2</v>
      </c>
      <c r="I6151">
        <v>1</v>
      </c>
      <c r="J6151">
        <v>1</v>
      </c>
      <c r="K6151" s="1">
        <v>116046.22</v>
      </c>
      <c r="L6151">
        <v>0</v>
      </c>
      <c r="M6151">
        <v>15</v>
      </c>
      <c r="N6151">
        <v>4519</v>
      </c>
      <c r="O6151">
        <v>6</v>
      </c>
      <c r="P6151">
        <v>9</v>
      </c>
      <c r="Q6151">
        <v>0.4</v>
      </c>
      <c r="R6151">
        <v>67785</v>
      </c>
      <c r="S6151" t="str" cm="1">
        <f t="array" ref="S6151">_xlfn.IFS(E6154&lt;30,"18-29",E6154&lt;45,"30-44",TRUE,"45+")</f>
        <v>45+</v>
      </c>
      <c r="T6151" t="str" cm="1">
        <f t="array" ref="T6151">_xlfn.IFS(F6151&lt;=2,"0-2 Years",F6151&lt;=5,"3-5 Years",F6151&lt;=8,"6-8 Years",TRUE,"9-10 Years")</f>
        <v>6-8 Years</v>
      </c>
      <c r="U6151" t="str" cm="1">
        <f t="array" ref="U6151">_xlfn.IFS(P6151&gt;60,"High Risk",P6151&gt;30,"Medium Risk",TRUE,"Low Risk")</f>
        <v>Low Risk</v>
      </c>
      <c r="V6151">
        <f t="shared" si="96"/>
        <v>3</v>
      </c>
    </row>
    <row r="6152" spans="1:22" hidden="1" x14ac:dyDescent="0.2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 s="2">
        <v>127205.32</v>
      </c>
      <c r="H6152">
        <v>4</v>
      </c>
      <c r="I6152">
        <v>1</v>
      </c>
      <c r="J6152">
        <v>0</v>
      </c>
      <c r="K6152" s="1">
        <v>93874.87</v>
      </c>
      <c r="L6152">
        <v>1</v>
      </c>
      <c r="M6152">
        <v>13</v>
      </c>
      <c r="N6152">
        <v>4512</v>
      </c>
      <c r="O6152">
        <v>3</v>
      </c>
      <c r="P6152">
        <v>111</v>
      </c>
      <c r="Q6152">
        <v>0.23076923076923078</v>
      </c>
      <c r="R6152">
        <v>58656</v>
      </c>
      <c r="S6152" t="str" cm="1">
        <f t="array" ref="S6152">_xlfn.IFS(E6155&lt;30,"18-29",E6155&lt;45,"30-44",TRUE,"45+")</f>
        <v>30-44</v>
      </c>
      <c r="T6152" t="str" cm="1">
        <f t="array" ref="T6152">_xlfn.IFS(F6152&lt;=2,"0-2 Years",F6152&lt;=5,"3-5 Years",F6152&lt;=8,"6-8 Years",TRUE,"9-10 Years")</f>
        <v>6-8 Years</v>
      </c>
      <c r="U6152" t="str" cm="1">
        <f t="array" ref="U6152">_xlfn.IFS(P6152&gt;60,"High Risk",P6152&gt;30,"Medium Risk",TRUE,"Low Risk")</f>
        <v>High Risk</v>
      </c>
      <c r="V6152">
        <f t="shared" si="96"/>
        <v>3</v>
      </c>
    </row>
    <row r="6153" spans="1:22" hidden="1" x14ac:dyDescent="0.2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 s="2">
        <v>96997.09</v>
      </c>
      <c r="H6153">
        <v>2</v>
      </c>
      <c r="I6153">
        <v>0</v>
      </c>
      <c r="J6153">
        <v>0</v>
      </c>
      <c r="K6153" s="1">
        <v>76614.039999999994</v>
      </c>
      <c r="L6153">
        <v>0</v>
      </c>
      <c r="M6153">
        <v>24</v>
      </c>
      <c r="N6153">
        <v>4559</v>
      </c>
      <c r="O6153">
        <v>3</v>
      </c>
      <c r="P6153">
        <v>76</v>
      </c>
      <c r="Q6153">
        <v>0.125</v>
      </c>
      <c r="R6153">
        <v>109416</v>
      </c>
      <c r="S6153" t="str" cm="1">
        <f t="array" ref="S6153">_xlfn.IFS(E6156&lt;30,"18-29",E6156&lt;45,"30-44",TRUE,"45+")</f>
        <v>30-44</v>
      </c>
      <c r="T6153" t="str" cm="1">
        <f t="array" ref="T6153">_xlfn.IFS(F6153&lt;=2,"0-2 Years",F6153&lt;=5,"3-5 Years",F6153&lt;=8,"6-8 Years",TRUE,"9-10 Years")</f>
        <v>9-10 Years</v>
      </c>
      <c r="U6153" t="str" cm="1">
        <f t="array" ref="U6153">_xlfn.IFS(P6153&gt;60,"High Risk",P6153&gt;30,"Medium Risk",TRUE,"Low Risk")</f>
        <v>High Risk</v>
      </c>
      <c r="V6153">
        <f t="shared" si="96"/>
        <v>3</v>
      </c>
    </row>
    <row r="6154" spans="1:22" x14ac:dyDescent="0.2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 s="2">
        <v>0</v>
      </c>
      <c r="H6154">
        <v>1</v>
      </c>
      <c r="I6154">
        <v>1</v>
      </c>
      <c r="J6154">
        <v>1</v>
      </c>
      <c r="K6154" s="1">
        <v>6076.62</v>
      </c>
      <c r="L6154">
        <v>0</v>
      </c>
      <c r="M6154">
        <v>3</v>
      </c>
      <c r="N6154">
        <v>4611</v>
      </c>
      <c r="O6154">
        <v>10</v>
      </c>
      <c r="P6154">
        <v>11</v>
      </c>
      <c r="Q6154">
        <v>1</v>
      </c>
      <c r="R6154">
        <v>13833</v>
      </c>
      <c r="S6154" t="str" cm="1">
        <f t="array" ref="S6154">_xlfn.IFS(E6157&lt;30,"18-29",E6157&lt;45,"30-44",TRUE,"45+")</f>
        <v>18-29</v>
      </c>
      <c r="T6154" t="str" cm="1">
        <f t="array" ref="T6154">_xlfn.IFS(F6154&lt;=2,"0-2 Years",F6154&lt;=5,"3-5 Years",F6154&lt;=8,"6-8 Years",TRUE,"9-10 Years")</f>
        <v>0-2 Years</v>
      </c>
      <c r="U6154" t="str" cm="1">
        <f t="array" ref="U6154">_xlfn.IFS(P6154&gt;60,"High Risk",P6154&gt;30,"Medium Risk",TRUE,"Low Risk")</f>
        <v>Low Risk</v>
      </c>
      <c r="V6154">
        <f t="shared" si="96"/>
        <v>7</v>
      </c>
    </row>
    <row r="6155" spans="1:22" hidden="1" x14ac:dyDescent="0.2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 s="2">
        <v>142200.19</v>
      </c>
      <c r="H6155">
        <v>2</v>
      </c>
      <c r="I6155">
        <v>1</v>
      </c>
      <c r="J6155">
        <v>1</v>
      </c>
      <c r="K6155" s="1">
        <v>122221.71</v>
      </c>
      <c r="L6155">
        <v>0</v>
      </c>
      <c r="M6155">
        <v>19</v>
      </c>
      <c r="N6155">
        <v>2102</v>
      </c>
      <c r="O6155">
        <v>1</v>
      </c>
      <c r="P6155">
        <v>117</v>
      </c>
      <c r="Q6155">
        <v>5.2631578947368418E-2</v>
      </c>
      <c r="R6155">
        <v>39938</v>
      </c>
      <c r="S6155" t="str" cm="1">
        <f t="array" ref="S6155">_xlfn.IFS(E6158&lt;30,"18-29",E6158&lt;45,"30-44",TRUE,"45+")</f>
        <v>30-44</v>
      </c>
      <c r="T6155" t="str" cm="1">
        <f t="array" ref="T6155">_xlfn.IFS(F6155&lt;=2,"0-2 Years",F6155&lt;=5,"3-5 Years",F6155&lt;=8,"6-8 Years",TRUE,"9-10 Years")</f>
        <v>3-5 Years</v>
      </c>
      <c r="U6155" t="str" cm="1">
        <f t="array" ref="U6155">_xlfn.IFS(P6155&gt;60,"High Risk",P6155&gt;30,"Medium Risk",TRUE,"Low Risk")</f>
        <v>High Risk</v>
      </c>
      <c r="V6155">
        <f t="shared" si="96"/>
        <v>0</v>
      </c>
    </row>
    <row r="6156" spans="1:22" hidden="1" x14ac:dyDescent="0.2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 s="2">
        <v>160761.41</v>
      </c>
      <c r="H6156">
        <v>1</v>
      </c>
      <c r="I6156">
        <v>1</v>
      </c>
      <c r="J6156">
        <v>1</v>
      </c>
      <c r="K6156" s="1">
        <v>24156.03</v>
      </c>
      <c r="L6156">
        <v>0</v>
      </c>
      <c r="M6156">
        <v>4</v>
      </c>
      <c r="N6156">
        <v>1952</v>
      </c>
      <c r="O6156">
        <v>7</v>
      </c>
      <c r="P6156">
        <v>102</v>
      </c>
      <c r="Q6156">
        <v>1</v>
      </c>
      <c r="R6156">
        <v>7808</v>
      </c>
      <c r="S6156" t="str" cm="1">
        <f t="array" ref="S6156">_xlfn.IFS(E6159&lt;30,"18-29",E6159&lt;45,"30-44",TRUE,"45+")</f>
        <v>18-29</v>
      </c>
      <c r="T6156" t="str" cm="1">
        <f t="array" ref="T6156">_xlfn.IFS(F6156&lt;=2,"0-2 Years",F6156&lt;=5,"3-5 Years",F6156&lt;=8,"6-8 Years",TRUE,"9-10 Years")</f>
        <v>3-5 Years</v>
      </c>
      <c r="U6156" t="str" cm="1">
        <f t="array" ref="U6156">_xlfn.IFS(P6156&gt;60,"High Risk",P6156&gt;30,"Medium Risk",TRUE,"Low Risk")</f>
        <v>High Risk</v>
      </c>
      <c r="V6156">
        <f t="shared" si="96"/>
        <v>2</v>
      </c>
    </row>
    <row r="6157" spans="1:22" x14ac:dyDescent="0.2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 s="2">
        <v>0</v>
      </c>
      <c r="H6157">
        <v>2</v>
      </c>
      <c r="I6157">
        <v>1</v>
      </c>
      <c r="J6157">
        <v>0</v>
      </c>
      <c r="K6157" s="1">
        <v>135394.62</v>
      </c>
      <c r="L6157">
        <v>0</v>
      </c>
      <c r="M6157">
        <v>10</v>
      </c>
      <c r="N6157">
        <v>4362</v>
      </c>
      <c r="O6157">
        <v>1</v>
      </c>
      <c r="P6157">
        <v>20</v>
      </c>
      <c r="Q6157">
        <v>0.1</v>
      </c>
      <c r="R6157">
        <v>43620</v>
      </c>
      <c r="S6157" t="str" cm="1">
        <f t="array" ref="S6157">_xlfn.IFS(E6160&lt;30,"18-29",E6160&lt;45,"30-44",TRUE,"45+")</f>
        <v>30-44</v>
      </c>
      <c r="T6157" t="str" cm="1">
        <f t="array" ref="T6157">_xlfn.IFS(F6157&lt;=2,"0-2 Years",F6157&lt;=5,"3-5 Years",F6157&lt;=8,"6-8 Years",TRUE,"9-10 Years")</f>
        <v>3-5 Years</v>
      </c>
      <c r="U6157" t="str" cm="1">
        <f t="array" ref="U6157">_xlfn.IFS(P6157&gt;60,"High Risk",P6157&gt;30,"Medium Risk",TRUE,"Low Risk")</f>
        <v>Low Risk</v>
      </c>
      <c r="V6157">
        <f t="shared" si="96"/>
        <v>6</v>
      </c>
    </row>
    <row r="6158" spans="1:22" x14ac:dyDescent="0.2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 s="2">
        <v>0</v>
      </c>
      <c r="H6158">
        <v>2</v>
      </c>
      <c r="I6158">
        <v>0</v>
      </c>
      <c r="J6158">
        <v>0</v>
      </c>
      <c r="K6158" s="1">
        <v>91340.02</v>
      </c>
      <c r="L6158">
        <v>0</v>
      </c>
      <c r="M6158">
        <v>25</v>
      </c>
      <c r="N6158">
        <v>4432</v>
      </c>
      <c r="O6158">
        <v>3</v>
      </c>
      <c r="P6158">
        <v>40</v>
      </c>
      <c r="Q6158">
        <v>0.12</v>
      </c>
      <c r="R6158">
        <v>110800</v>
      </c>
      <c r="S6158" t="str" cm="1">
        <f t="array" ref="S6158">_xlfn.IFS(E6161&lt;30,"18-29",E6161&lt;45,"30-44",TRUE,"45+")</f>
        <v>18-29</v>
      </c>
      <c r="T6158" t="str" cm="1">
        <f t="array" ref="T6158">_xlfn.IFS(F6158&lt;=2,"0-2 Years",F6158&lt;=5,"3-5 Years",F6158&lt;=8,"6-8 Years",TRUE,"9-10 Years")</f>
        <v>6-8 Years</v>
      </c>
      <c r="U6158" t="str" cm="1">
        <f t="array" ref="U6158">_xlfn.IFS(P6158&gt;60,"High Risk",P6158&gt;30,"Medium Risk",TRUE,"Low Risk")</f>
        <v>Medium Risk</v>
      </c>
      <c r="V6158">
        <f t="shared" si="96"/>
        <v>6</v>
      </c>
    </row>
    <row r="6159" spans="1:22" x14ac:dyDescent="0.2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 s="2">
        <v>0</v>
      </c>
      <c r="H6159">
        <v>2</v>
      </c>
      <c r="I6159">
        <v>1</v>
      </c>
      <c r="J6159">
        <v>0</v>
      </c>
      <c r="K6159" s="1">
        <v>146090.38</v>
      </c>
      <c r="L6159">
        <v>0</v>
      </c>
      <c r="M6159">
        <v>1</v>
      </c>
      <c r="N6159">
        <v>210</v>
      </c>
      <c r="O6159">
        <v>2</v>
      </c>
      <c r="P6159">
        <v>53</v>
      </c>
      <c r="Q6159">
        <v>1</v>
      </c>
      <c r="R6159">
        <v>210</v>
      </c>
      <c r="S6159" t="str" cm="1">
        <f t="array" ref="S6159">_xlfn.IFS(E6162&lt;30,"18-29",E6162&lt;45,"30-44",TRUE,"45+")</f>
        <v>18-29</v>
      </c>
      <c r="T6159" t="str" cm="1">
        <f t="array" ref="T6159">_xlfn.IFS(F6159&lt;=2,"0-2 Years",F6159&lt;=5,"3-5 Years",F6159&lt;=8,"6-8 Years",TRUE,"9-10 Years")</f>
        <v>3-5 Years</v>
      </c>
      <c r="U6159" t="str" cm="1">
        <f t="array" ref="U6159">_xlfn.IFS(P6159&gt;60,"High Risk",P6159&gt;30,"Medium Risk",TRUE,"Low Risk")</f>
        <v>Medium Risk</v>
      </c>
      <c r="V6159">
        <f t="shared" si="96"/>
        <v>6</v>
      </c>
    </row>
    <row r="6160" spans="1:22" x14ac:dyDescent="0.2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 s="2">
        <v>116234.61</v>
      </c>
      <c r="H6160">
        <v>1</v>
      </c>
      <c r="I6160">
        <v>1</v>
      </c>
      <c r="J6160">
        <v>0</v>
      </c>
      <c r="K6160" s="1">
        <v>172096.08</v>
      </c>
      <c r="L6160">
        <v>0</v>
      </c>
      <c r="M6160">
        <v>30</v>
      </c>
      <c r="N6160">
        <v>880</v>
      </c>
      <c r="O6160">
        <v>0</v>
      </c>
      <c r="P6160">
        <v>103</v>
      </c>
      <c r="Q6160">
        <v>0</v>
      </c>
      <c r="R6160">
        <v>26400</v>
      </c>
      <c r="S6160" t="str" cm="1">
        <f t="array" ref="S6160">_xlfn.IFS(E6163&lt;30,"18-29",E6163&lt;45,"30-44",TRUE,"45+")</f>
        <v>30-44</v>
      </c>
      <c r="T6160" t="str" cm="1">
        <f t="array" ref="T6160">_xlfn.IFS(F6160&lt;=2,"0-2 Years",F6160&lt;=5,"3-5 Years",F6160&lt;=8,"6-8 Years",TRUE,"9-10 Years")</f>
        <v>0-2 Years</v>
      </c>
      <c r="U6160" t="str" cm="1">
        <f t="array" ref="U6160">_xlfn.IFS(P6160&gt;60,"High Risk",P6160&gt;30,"Medium Risk",TRUE,"Low Risk")</f>
        <v>High Risk</v>
      </c>
      <c r="V6160">
        <f t="shared" si="96"/>
        <v>6</v>
      </c>
    </row>
    <row r="6161" spans="1:22" hidden="1" x14ac:dyDescent="0.2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 s="2">
        <v>155143.51999999999</v>
      </c>
      <c r="H6161">
        <v>1</v>
      </c>
      <c r="I6161">
        <v>0</v>
      </c>
      <c r="J6161">
        <v>1</v>
      </c>
      <c r="K6161" s="1">
        <v>135034.57</v>
      </c>
      <c r="L6161">
        <v>1</v>
      </c>
      <c r="M6161">
        <v>19</v>
      </c>
      <c r="N6161">
        <v>1179</v>
      </c>
      <c r="O6161">
        <v>1</v>
      </c>
      <c r="P6161">
        <v>48</v>
      </c>
      <c r="Q6161">
        <v>5.2631578947368418E-2</v>
      </c>
      <c r="R6161">
        <v>22401</v>
      </c>
      <c r="S6161" t="str" cm="1">
        <f t="array" ref="S6161">_xlfn.IFS(E6164&lt;30,"18-29",E6164&lt;45,"30-44",TRUE,"45+")</f>
        <v>30-44</v>
      </c>
      <c r="T6161" t="str" cm="1">
        <f t="array" ref="T6161">_xlfn.IFS(F6161&lt;=2,"0-2 Years",F6161&lt;=5,"3-5 Years",F6161&lt;=8,"6-8 Years",TRUE,"9-10 Years")</f>
        <v>3-5 Years</v>
      </c>
      <c r="U6161" t="str" cm="1">
        <f t="array" ref="U6161">_xlfn.IFS(P6161&gt;60,"High Risk",P6161&gt;30,"Medium Risk",TRUE,"Low Risk")</f>
        <v>Medium Risk</v>
      </c>
      <c r="V6161">
        <f t="shared" si="96"/>
        <v>2</v>
      </c>
    </row>
    <row r="6162" spans="1:22" x14ac:dyDescent="0.2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 s="2">
        <v>0</v>
      </c>
      <c r="H6162">
        <v>2</v>
      </c>
      <c r="I6162">
        <v>1</v>
      </c>
      <c r="J6162">
        <v>0</v>
      </c>
      <c r="K6162" s="1">
        <v>84008.66</v>
      </c>
      <c r="L6162">
        <v>0</v>
      </c>
      <c r="M6162">
        <v>14</v>
      </c>
      <c r="N6162">
        <v>4598</v>
      </c>
      <c r="O6162">
        <v>2</v>
      </c>
      <c r="P6162">
        <v>104</v>
      </c>
      <c r="Q6162">
        <v>0.14285714285714285</v>
      </c>
      <c r="R6162">
        <v>64372</v>
      </c>
      <c r="S6162" t="str" cm="1">
        <f t="array" ref="S6162">_xlfn.IFS(E6165&lt;30,"18-29",E6165&lt;45,"30-44",TRUE,"45+")</f>
        <v>18-29</v>
      </c>
      <c r="T6162" t="str" cm="1">
        <f t="array" ref="T6162">_xlfn.IFS(F6162&lt;=2,"0-2 Years",F6162&lt;=5,"3-5 Years",F6162&lt;=8,"6-8 Years",TRUE,"9-10 Years")</f>
        <v>0-2 Years</v>
      </c>
      <c r="U6162" t="str" cm="1">
        <f t="array" ref="U6162">_xlfn.IFS(P6162&gt;60,"High Risk",P6162&gt;30,"Medium Risk",TRUE,"Low Risk")</f>
        <v>High Risk</v>
      </c>
      <c r="V6162">
        <f t="shared" si="96"/>
        <v>7</v>
      </c>
    </row>
    <row r="6163" spans="1:22" x14ac:dyDescent="0.2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 s="2">
        <v>0</v>
      </c>
      <c r="H6163">
        <v>2</v>
      </c>
      <c r="I6163">
        <v>0</v>
      </c>
      <c r="J6163">
        <v>0</v>
      </c>
      <c r="K6163" s="1">
        <v>91763.67</v>
      </c>
      <c r="L6163">
        <v>0</v>
      </c>
      <c r="M6163">
        <v>12</v>
      </c>
      <c r="N6163">
        <v>1352</v>
      </c>
      <c r="O6163">
        <v>2</v>
      </c>
      <c r="P6163">
        <v>120</v>
      </c>
      <c r="Q6163">
        <v>0.16666666666666666</v>
      </c>
      <c r="R6163">
        <v>16224</v>
      </c>
      <c r="S6163" t="str" cm="1">
        <f t="array" ref="S6163">_xlfn.IFS(E6166&lt;30,"18-29",E6166&lt;45,"30-44",TRUE,"45+")</f>
        <v>45+</v>
      </c>
      <c r="T6163" t="str" cm="1">
        <f t="array" ref="T6163">_xlfn.IFS(F6163&lt;=2,"0-2 Years",F6163&lt;=5,"3-5 Years",F6163&lt;=8,"6-8 Years",TRUE,"9-10 Years")</f>
        <v>6-8 Years</v>
      </c>
      <c r="U6163" t="str" cm="1">
        <f t="array" ref="U6163">_xlfn.IFS(P6163&gt;60,"High Risk",P6163&gt;30,"Medium Risk",TRUE,"Low Risk")</f>
        <v>High Risk</v>
      </c>
      <c r="V6163">
        <f t="shared" si="96"/>
        <v>6</v>
      </c>
    </row>
    <row r="6164" spans="1:22" hidden="1" x14ac:dyDescent="0.2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 s="2">
        <v>84009.47</v>
      </c>
      <c r="H6164">
        <v>1</v>
      </c>
      <c r="I6164">
        <v>1</v>
      </c>
      <c r="J6164">
        <v>1</v>
      </c>
      <c r="K6164" s="1">
        <v>137001.1</v>
      </c>
      <c r="L6164">
        <v>0</v>
      </c>
      <c r="M6164">
        <v>13</v>
      </c>
      <c r="N6164">
        <v>3425</v>
      </c>
      <c r="O6164">
        <v>10</v>
      </c>
      <c r="P6164">
        <v>62</v>
      </c>
      <c r="Q6164">
        <v>0.76923076923076927</v>
      </c>
      <c r="R6164">
        <v>44525</v>
      </c>
      <c r="S6164" t="str" cm="1">
        <f t="array" ref="S6164">_xlfn.IFS(E6167&lt;30,"18-29",E6167&lt;45,"30-44",TRUE,"45+")</f>
        <v>30-44</v>
      </c>
      <c r="T6164" t="str" cm="1">
        <f t="array" ref="T6164">_xlfn.IFS(F6164&lt;=2,"0-2 Years",F6164&lt;=5,"3-5 Years",F6164&lt;=8,"6-8 Years",TRUE,"9-10 Years")</f>
        <v>3-5 Years</v>
      </c>
      <c r="U6164" t="str" cm="1">
        <f t="array" ref="U6164">_xlfn.IFS(P6164&gt;60,"High Risk",P6164&gt;30,"Medium Risk",TRUE,"Low Risk")</f>
        <v>High Risk</v>
      </c>
      <c r="V6164">
        <f t="shared" si="96"/>
        <v>2</v>
      </c>
    </row>
    <row r="6165" spans="1:22" hidden="1" x14ac:dyDescent="0.2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 s="2">
        <v>139246.22</v>
      </c>
      <c r="H6165">
        <v>2</v>
      </c>
      <c r="I6165">
        <v>1</v>
      </c>
      <c r="J6165">
        <v>0</v>
      </c>
      <c r="K6165" s="1">
        <v>106799.49</v>
      </c>
      <c r="L6165">
        <v>0</v>
      </c>
      <c r="M6165">
        <v>23</v>
      </c>
      <c r="N6165">
        <v>2517</v>
      </c>
      <c r="O6165">
        <v>4</v>
      </c>
      <c r="P6165">
        <v>60</v>
      </c>
      <c r="Q6165">
        <v>0.17391304347826086</v>
      </c>
      <c r="R6165">
        <v>57891</v>
      </c>
      <c r="S6165" t="str" cm="1">
        <f t="array" ref="S6165">_xlfn.IFS(E6168&lt;30,"18-29",E6168&lt;45,"30-44",TRUE,"45+")</f>
        <v>45+</v>
      </c>
      <c r="T6165" t="str" cm="1">
        <f t="array" ref="T6165">_xlfn.IFS(F6165&lt;=2,"0-2 Years",F6165&lt;=5,"3-5 Years",F6165&lt;=8,"6-8 Years",TRUE,"9-10 Years")</f>
        <v>6-8 Years</v>
      </c>
      <c r="U6165" t="str" cm="1">
        <f t="array" ref="U6165">_xlfn.IFS(P6165&gt;60,"High Risk",P6165&gt;30,"Medium Risk",TRUE,"Low Risk")</f>
        <v>Medium Risk</v>
      </c>
      <c r="V6165">
        <f t="shared" si="96"/>
        <v>3</v>
      </c>
    </row>
    <row r="6166" spans="1:22" hidden="1" x14ac:dyDescent="0.2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 s="2">
        <v>170113</v>
      </c>
      <c r="H6166">
        <v>2</v>
      </c>
      <c r="I6166">
        <v>0</v>
      </c>
      <c r="J6166">
        <v>1</v>
      </c>
      <c r="K6166" s="1">
        <v>10494.64</v>
      </c>
      <c r="L6166">
        <v>0</v>
      </c>
      <c r="M6166">
        <v>2</v>
      </c>
      <c r="N6166">
        <v>3370</v>
      </c>
      <c r="O6166">
        <v>2</v>
      </c>
      <c r="P6166">
        <v>81</v>
      </c>
      <c r="Q6166">
        <v>1</v>
      </c>
      <c r="R6166">
        <v>6740</v>
      </c>
      <c r="S6166" t="str" cm="1">
        <f t="array" ref="S6166">_xlfn.IFS(E6169&lt;30,"18-29",E6169&lt;45,"30-44",TRUE,"45+")</f>
        <v>45+</v>
      </c>
      <c r="T6166" t="str" cm="1">
        <f t="array" ref="T6166">_xlfn.IFS(F6166&lt;=2,"0-2 Years",F6166&lt;=5,"3-5 Years",F6166&lt;=8,"6-8 Years",TRUE,"9-10 Years")</f>
        <v>6-8 Years</v>
      </c>
      <c r="U6166" t="str" cm="1">
        <f t="array" ref="U6166">_xlfn.IFS(P6166&gt;60,"High Risk",P6166&gt;30,"Medium Risk",TRUE,"Low Risk")</f>
        <v>High Risk</v>
      </c>
      <c r="V6166">
        <f t="shared" si="96"/>
        <v>1</v>
      </c>
    </row>
    <row r="6167" spans="1:22" hidden="1" x14ac:dyDescent="0.2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 s="2">
        <v>0</v>
      </c>
      <c r="H6167">
        <v>3</v>
      </c>
      <c r="I6167">
        <v>1</v>
      </c>
      <c r="J6167">
        <v>1</v>
      </c>
      <c r="K6167" s="1">
        <v>79866.73</v>
      </c>
      <c r="L6167">
        <v>1</v>
      </c>
      <c r="M6167">
        <v>4</v>
      </c>
      <c r="N6167">
        <v>2358</v>
      </c>
      <c r="O6167">
        <v>4</v>
      </c>
      <c r="P6167">
        <v>70</v>
      </c>
      <c r="Q6167">
        <v>1</v>
      </c>
      <c r="R6167">
        <v>9432</v>
      </c>
      <c r="S6167" t="str" cm="1">
        <f t="array" ref="S6167">_xlfn.IFS(E6170&lt;30,"18-29",E6170&lt;45,"30-44",TRUE,"45+")</f>
        <v>18-29</v>
      </c>
      <c r="T6167" t="str" cm="1">
        <f t="array" ref="T6167">_xlfn.IFS(F6167&lt;=2,"0-2 Years",F6167&lt;=5,"3-5 Years",F6167&lt;=8,"6-8 Years",TRUE,"9-10 Years")</f>
        <v>6-8 Years</v>
      </c>
      <c r="U6167" t="str" cm="1">
        <f t="array" ref="U6167">_xlfn.IFS(P6167&gt;60,"High Risk",P6167&gt;30,"Medium Risk",TRUE,"Low Risk")</f>
        <v>High Risk</v>
      </c>
      <c r="V6167">
        <f t="shared" si="96"/>
        <v>3</v>
      </c>
    </row>
    <row r="6168" spans="1:22" hidden="1" x14ac:dyDescent="0.2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 s="2">
        <v>145578.28</v>
      </c>
      <c r="H6168">
        <v>1</v>
      </c>
      <c r="I6168">
        <v>0</v>
      </c>
      <c r="J6168">
        <v>1</v>
      </c>
      <c r="K6168" s="1">
        <v>186172.85</v>
      </c>
      <c r="L6168">
        <v>0</v>
      </c>
      <c r="M6168">
        <v>23</v>
      </c>
      <c r="N6168">
        <v>380</v>
      </c>
      <c r="O6168">
        <v>9</v>
      </c>
      <c r="P6168">
        <v>134</v>
      </c>
      <c r="Q6168">
        <v>0.39130434782608697</v>
      </c>
      <c r="R6168">
        <v>8740</v>
      </c>
      <c r="S6168" t="str" cm="1">
        <f t="array" ref="S6168">_xlfn.IFS(E6171&lt;30,"18-29",E6171&lt;45,"30-44",TRUE,"45+")</f>
        <v>18-29</v>
      </c>
      <c r="T6168" t="str" cm="1">
        <f t="array" ref="T6168">_xlfn.IFS(F6168&lt;=2,"0-2 Years",F6168&lt;=5,"3-5 Years",F6168&lt;=8,"6-8 Years",TRUE,"9-10 Years")</f>
        <v>0-2 Years</v>
      </c>
      <c r="U6168" t="str" cm="1">
        <f t="array" ref="U6168">_xlfn.IFS(P6168&gt;60,"High Risk",P6168&gt;30,"Medium Risk",TRUE,"Low Risk")</f>
        <v>High Risk</v>
      </c>
      <c r="V6168">
        <f t="shared" si="96"/>
        <v>4</v>
      </c>
    </row>
    <row r="6169" spans="1:22" hidden="1" x14ac:dyDescent="0.2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 s="2">
        <v>126273.95</v>
      </c>
      <c r="H6169">
        <v>1</v>
      </c>
      <c r="I6169">
        <v>0</v>
      </c>
      <c r="J6169">
        <v>1</v>
      </c>
      <c r="K6169" s="1">
        <v>91673.600000000006</v>
      </c>
      <c r="L6169">
        <v>0</v>
      </c>
      <c r="M6169">
        <v>12</v>
      </c>
      <c r="N6169">
        <v>2338</v>
      </c>
      <c r="O6169">
        <v>2</v>
      </c>
      <c r="P6169">
        <v>114</v>
      </c>
      <c r="Q6169">
        <v>0.16666666666666666</v>
      </c>
      <c r="R6169">
        <v>28056</v>
      </c>
      <c r="S6169" t="str" cm="1">
        <f t="array" ref="S6169">_xlfn.IFS(E6172&lt;30,"18-29",E6172&lt;45,"30-44",TRUE,"45+")</f>
        <v>30-44</v>
      </c>
      <c r="T6169" t="str" cm="1">
        <f t="array" ref="T6169">_xlfn.IFS(F6169&lt;=2,"0-2 Years",F6169&lt;=5,"3-5 Years",F6169&lt;=8,"6-8 Years",TRUE,"9-10 Years")</f>
        <v>6-8 Years</v>
      </c>
      <c r="U6169" t="str" cm="1">
        <f t="array" ref="U6169">_xlfn.IFS(P6169&gt;60,"High Risk",P6169&gt;30,"Medium Risk",TRUE,"Low Risk")</f>
        <v>High Risk</v>
      </c>
      <c r="V6169">
        <f t="shared" si="96"/>
        <v>3</v>
      </c>
    </row>
    <row r="6170" spans="1:22" hidden="1" x14ac:dyDescent="0.2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 s="2">
        <v>162482.76</v>
      </c>
      <c r="H6170">
        <v>1</v>
      </c>
      <c r="I6170">
        <v>1</v>
      </c>
      <c r="J6170">
        <v>1</v>
      </c>
      <c r="K6170" s="1">
        <v>18458.2</v>
      </c>
      <c r="L6170">
        <v>0</v>
      </c>
      <c r="M6170">
        <v>17</v>
      </c>
      <c r="N6170">
        <v>4536</v>
      </c>
      <c r="O6170">
        <v>0</v>
      </c>
      <c r="P6170">
        <v>60</v>
      </c>
      <c r="Q6170">
        <v>0</v>
      </c>
      <c r="R6170">
        <v>77112</v>
      </c>
      <c r="S6170" t="str" cm="1">
        <f t="array" ref="S6170">_xlfn.IFS(E6173&lt;30,"18-29",E6173&lt;45,"30-44",TRUE,"45+")</f>
        <v>45+</v>
      </c>
      <c r="T6170" t="str" cm="1">
        <f t="array" ref="T6170">_xlfn.IFS(F6170&lt;=2,"0-2 Years",F6170&lt;=5,"3-5 Years",F6170&lt;=8,"6-8 Years",TRUE,"9-10 Years")</f>
        <v>9-10 Years</v>
      </c>
      <c r="U6170" t="str" cm="1">
        <f t="array" ref="U6170">_xlfn.IFS(P6170&gt;60,"High Risk",P6170&gt;30,"Medium Risk",TRUE,"Low Risk")</f>
        <v>Medium Risk</v>
      </c>
      <c r="V6170">
        <f t="shared" si="96"/>
        <v>2</v>
      </c>
    </row>
    <row r="6171" spans="1:22" x14ac:dyDescent="0.2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 s="2">
        <v>0</v>
      </c>
      <c r="H6171">
        <v>1</v>
      </c>
      <c r="I6171">
        <v>1</v>
      </c>
      <c r="J6171">
        <v>0</v>
      </c>
      <c r="K6171" s="1">
        <v>8342.35</v>
      </c>
      <c r="L6171">
        <v>0</v>
      </c>
      <c r="M6171">
        <v>10</v>
      </c>
      <c r="N6171">
        <v>2542</v>
      </c>
      <c r="O6171">
        <v>10</v>
      </c>
      <c r="P6171">
        <v>176</v>
      </c>
      <c r="Q6171">
        <v>1</v>
      </c>
      <c r="R6171">
        <v>25420</v>
      </c>
      <c r="S6171" t="str" cm="1">
        <f t="array" ref="S6171">_xlfn.IFS(E6174&lt;30,"18-29",E6174&lt;45,"30-44",TRUE,"45+")</f>
        <v>30-44</v>
      </c>
      <c r="T6171" t="str" cm="1">
        <f t="array" ref="T6171">_xlfn.IFS(F6171&lt;=2,"0-2 Years",F6171&lt;=5,"3-5 Years",F6171&lt;=8,"6-8 Years",TRUE,"9-10 Years")</f>
        <v>9-10 Years</v>
      </c>
      <c r="U6171" t="str" cm="1">
        <f t="array" ref="U6171">_xlfn.IFS(P6171&gt;60,"High Risk",P6171&gt;30,"Medium Risk",TRUE,"Low Risk")</f>
        <v>High Risk</v>
      </c>
      <c r="V6171">
        <f t="shared" si="96"/>
        <v>8</v>
      </c>
    </row>
    <row r="6172" spans="1:22" x14ac:dyDescent="0.2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 s="2">
        <v>87814.89</v>
      </c>
      <c r="H6172">
        <v>1</v>
      </c>
      <c r="I6172">
        <v>1</v>
      </c>
      <c r="J6172">
        <v>0</v>
      </c>
      <c r="K6172" s="1">
        <v>138578.37</v>
      </c>
      <c r="L6172">
        <v>0</v>
      </c>
      <c r="M6172">
        <v>24</v>
      </c>
      <c r="N6172">
        <v>3045</v>
      </c>
      <c r="O6172">
        <v>3</v>
      </c>
      <c r="P6172">
        <v>113</v>
      </c>
      <c r="Q6172">
        <v>0.125</v>
      </c>
      <c r="R6172">
        <v>73080</v>
      </c>
      <c r="S6172" t="str" cm="1">
        <f t="array" ref="S6172">_xlfn.IFS(E6175&lt;30,"18-29",E6175&lt;45,"30-44",TRUE,"45+")</f>
        <v>45+</v>
      </c>
      <c r="T6172" t="str" cm="1">
        <f t="array" ref="T6172">_xlfn.IFS(F6172&lt;=2,"0-2 Years",F6172&lt;=5,"3-5 Years",F6172&lt;=8,"6-8 Years",TRUE,"9-10 Years")</f>
        <v>0-2 Years</v>
      </c>
      <c r="U6172" t="str" cm="1">
        <f t="array" ref="U6172">_xlfn.IFS(P6172&gt;60,"High Risk",P6172&gt;30,"Medium Risk",TRUE,"Low Risk")</f>
        <v>High Risk</v>
      </c>
      <c r="V6172">
        <f t="shared" si="96"/>
        <v>6</v>
      </c>
    </row>
    <row r="6173" spans="1:22" hidden="1" x14ac:dyDescent="0.2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 s="2">
        <v>113858.95</v>
      </c>
      <c r="H6173">
        <v>1</v>
      </c>
      <c r="I6173">
        <v>1</v>
      </c>
      <c r="J6173">
        <v>1</v>
      </c>
      <c r="K6173" s="1">
        <v>38129.22</v>
      </c>
      <c r="L6173">
        <v>0</v>
      </c>
      <c r="M6173">
        <v>1</v>
      </c>
      <c r="N6173">
        <v>1954</v>
      </c>
      <c r="O6173">
        <v>2</v>
      </c>
      <c r="P6173">
        <v>43</v>
      </c>
      <c r="Q6173">
        <v>1</v>
      </c>
      <c r="R6173">
        <v>1954</v>
      </c>
      <c r="S6173" t="str" cm="1">
        <f t="array" ref="S6173">_xlfn.IFS(E6176&lt;30,"18-29",E6176&lt;45,"30-44",TRUE,"45+")</f>
        <v>18-29</v>
      </c>
      <c r="T6173" t="str" cm="1">
        <f t="array" ref="T6173">_xlfn.IFS(F6173&lt;=2,"0-2 Years",F6173&lt;=5,"3-5 Years",F6173&lt;=8,"6-8 Years",TRUE,"9-10 Years")</f>
        <v>3-5 Years</v>
      </c>
      <c r="U6173" t="str" cm="1">
        <f t="array" ref="U6173">_xlfn.IFS(P6173&gt;60,"High Risk",P6173&gt;30,"Medium Risk",TRUE,"Low Risk")</f>
        <v>Medium Risk</v>
      </c>
      <c r="V6173">
        <f t="shared" si="96"/>
        <v>3</v>
      </c>
    </row>
    <row r="6174" spans="1:22" hidden="1" x14ac:dyDescent="0.2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 s="2">
        <v>87612.64</v>
      </c>
      <c r="H6174">
        <v>4</v>
      </c>
      <c r="I6174">
        <v>1</v>
      </c>
      <c r="J6174">
        <v>1</v>
      </c>
      <c r="K6174" s="1">
        <v>107155.4</v>
      </c>
      <c r="L6174">
        <v>1</v>
      </c>
      <c r="M6174">
        <v>4</v>
      </c>
      <c r="N6174">
        <v>1611</v>
      </c>
      <c r="O6174">
        <v>5</v>
      </c>
      <c r="P6174">
        <v>37</v>
      </c>
      <c r="Q6174">
        <v>1</v>
      </c>
      <c r="R6174">
        <v>6444</v>
      </c>
      <c r="S6174" t="str" cm="1">
        <f t="array" ref="S6174">_xlfn.IFS(E6177&lt;30,"18-29",E6177&lt;45,"30-44",TRUE,"45+")</f>
        <v>30-44</v>
      </c>
      <c r="T6174" t="str" cm="1">
        <f t="array" ref="T6174">_xlfn.IFS(F6174&lt;=2,"0-2 Years",F6174&lt;=5,"3-5 Years",F6174&lt;=8,"6-8 Years",TRUE,"9-10 Years")</f>
        <v>3-5 Years</v>
      </c>
      <c r="U6174" t="str" cm="1">
        <f t="array" ref="U6174">_xlfn.IFS(P6174&gt;60,"High Risk",P6174&gt;30,"Medium Risk",TRUE,"Low Risk")</f>
        <v>Medium Risk</v>
      </c>
      <c r="V6174">
        <f t="shared" si="96"/>
        <v>0</v>
      </c>
    </row>
    <row r="6175" spans="1:22" x14ac:dyDescent="0.2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 s="2">
        <v>0</v>
      </c>
      <c r="H6175">
        <v>1</v>
      </c>
      <c r="I6175">
        <v>1</v>
      </c>
      <c r="J6175">
        <v>1</v>
      </c>
      <c r="K6175" s="1">
        <v>29792.11</v>
      </c>
      <c r="L6175">
        <v>0</v>
      </c>
      <c r="M6175">
        <v>9</v>
      </c>
      <c r="N6175">
        <v>4817</v>
      </c>
      <c r="O6175">
        <v>1</v>
      </c>
      <c r="P6175">
        <v>32</v>
      </c>
      <c r="Q6175">
        <v>0.1111111111111111</v>
      </c>
      <c r="R6175">
        <v>43353</v>
      </c>
      <c r="S6175" t="str" cm="1">
        <f t="array" ref="S6175">_xlfn.IFS(E6178&lt;30,"18-29",E6178&lt;45,"30-44",TRUE,"45+")</f>
        <v>30-44</v>
      </c>
      <c r="T6175" t="str" cm="1">
        <f t="array" ref="T6175">_xlfn.IFS(F6175&lt;=2,"0-2 Years",F6175&lt;=5,"3-5 Years",F6175&lt;=8,"6-8 Years",TRUE,"9-10 Years")</f>
        <v>0-2 Years</v>
      </c>
      <c r="U6175" t="str" cm="1">
        <f t="array" ref="U6175">_xlfn.IFS(P6175&gt;60,"High Risk",P6175&gt;30,"Medium Risk",TRUE,"Low Risk")</f>
        <v>Medium Risk</v>
      </c>
      <c r="V6175">
        <f t="shared" si="96"/>
        <v>7</v>
      </c>
    </row>
    <row r="6176" spans="1:22" hidden="1" x14ac:dyDescent="0.2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 s="2">
        <v>106648.98</v>
      </c>
      <c r="H6176">
        <v>1</v>
      </c>
      <c r="I6176">
        <v>0</v>
      </c>
      <c r="J6176">
        <v>1</v>
      </c>
      <c r="K6176" s="1">
        <v>7063.6</v>
      </c>
      <c r="L6176">
        <v>0</v>
      </c>
      <c r="M6176">
        <v>27</v>
      </c>
      <c r="N6176">
        <v>521</v>
      </c>
      <c r="O6176">
        <v>7</v>
      </c>
      <c r="P6176">
        <v>114</v>
      </c>
      <c r="Q6176">
        <v>0.25925925925925924</v>
      </c>
      <c r="R6176">
        <v>14067</v>
      </c>
      <c r="S6176" t="str" cm="1">
        <f t="array" ref="S6176">_xlfn.IFS(E6179&lt;30,"18-29",E6179&lt;45,"30-44",TRUE,"45+")</f>
        <v>30-44</v>
      </c>
      <c r="T6176" t="str" cm="1">
        <f t="array" ref="T6176">_xlfn.IFS(F6176&lt;=2,"0-2 Years",F6176&lt;=5,"3-5 Years",F6176&lt;=8,"6-8 Years",TRUE,"9-10 Years")</f>
        <v>0-2 Years</v>
      </c>
      <c r="U6176" t="str" cm="1">
        <f t="array" ref="U6176">_xlfn.IFS(P6176&gt;60,"High Risk",P6176&gt;30,"Medium Risk",TRUE,"Low Risk")</f>
        <v>High Risk</v>
      </c>
      <c r="V6176">
        <f t="shared" si="96"/>
        <v>3</v>
      </c>
    </row>
    <row r="6177" spans="1:22" hidden="1" x14ac:dyDescent="0.2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 s="2">
        <v>0</v>
      </c>
      <c r="H6177">
        <v>2</v>
      </c>
      <c r="I6177">
        <v>1</v>
      </c>
      <c r="J6177">
        <v>1</v>
      </c>
      <c r="K6177" s="1">
        <v>21645.06</v>
      </c>
      <c r="L6177">
        <v>0</v>
      </c>
      <c r="M6177">
        <v>5</v>
      </c>
      <c r="N6177">
        <v>2499</v>
      </c>
      <c r="O6177">
        <v>10</v>
      </c>
      <c r="P6177">
        <v>72</v>
      </c>
      <c r="Q6177">
        <v>1</v>
      </c>
      <c r="R6177">
        <v>12495</v>
      </c>
      <c r="S6177" t="str" cm="1">
        <f t="array" ref="S6177">_xlfn.IFS(E6180&lt;30,"18-29",E6180&lt;45,"30-44",TRUE,"45+")</f>
        <v>30-44</v>
      </c>
      <c r="T6177" t="str" cm="1">
        <f t="array" ref="T6177">_xlfn.IFS(F6177&lt;=2,"0-2 Years",F6177&lt;=5,"3-5 Years",F6177&lt;=8,"6-8 Years",TRUE,"9-10 Years")</f>
        <v>3-5 Years</v>
      </c>
      <c r="U6177" t="str" cm="1">
        <f t="array" ref="U6177">_xlfn.IFS(P6177&gt;60,"High Risk",P6177&gt;30,"Medium Risk",TRUE,"Low Risk")</f>
        <v>High Risk</v>
      </c>
      <c r="V6177">
        <f t="shared" si="96"/>
        <v>3</v>
      </c>
    </row>
    <row r="6178" spans="1:22" hidden="1" x14ac:dyDescent="0.2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 s="2">
        <v>103653.51</v>
      </c>
      <c r="H6178">
        <v>2</v>
      </c>
      <c r="I6178">
        <v>1</v>
      </c>
      <c r="J6178">
        <v>1</v>
      </c>
      <c r="K6178" s="1">
        <v>137079.85999999999</v>
      </c>
      <c r="L6178">
        <v>0</v>
      </c>
      <c r="M6178">
        <v>26</v>
      </c>
      <c r="N6178">
        <v>1338</v>
      </c>
      <c r="O6178">
        <v>8</v>
      </c>
      <c r="P6178">
        <v>116</v>
      </c>
      <c r="Q6178">
        <v>0.30769230769230771</v>
      </c>
      <c r="R6178">
        <v>34788</v>
      </c>
      <c r="S6178" t="str" cm="1">
        <f t="array" ref="S6178">_xlfn.IFS(E6181&lt;30,"18-29",E6181&lt;45,"30-44",TRUE,"45+")</f>
        <v>30-44</v>
      </c>
      <c r="T6178" t="str" cm="1">
        <f t="array" ref="T6178">_xlfn.IFS(F6178&lt;=2,"0-2 Years",F6178&lt;=5,"3-5 Years",F6178&lt;=8,"6-8 Years",TRUE,"9-10 Years")</f>
        <v>6-8 Years</v>
      </c>
      <c r="U6178" t="str" cm="1">
        <f t="array" ref="U6178">_xlfn.IFS(P6178&gt;60,"High Risk",P6178&gt;30,"Medium Risk",TRUE,"Low Risk")</f>
        <v>High Risk</v>
      </c>
      <c r="V6178">
        <f t="shared" si="96"/>
        <v>0</v>
      </c>
    </row>
    <row r="6179" spans="1:22" hidden="1" x14ac:dyDescent="0.2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 s="2">
        <v>116880.53</v>
      </c>
      <c r="H6179">
        <v>1</v>
      </c>
      <c r="I6179">
        <v>0</v>
      </c>
      <c r="J6179">
        <v>0</v>
      </c>
      <c r="K6179" s="1">
        <v>172718.35</v>
      </c>
      <c r="L6179">
        <v>1</v>
      </c>
      <c r="M6179">
        <v>10</v>
      </c>
      <c r="N6179">
        <v>2510</v>
      </c>
      <c r="O6179">
        <v>1</v>
      </c>
      <c r="P6179">
        <v>103</v>
      </c>
      <c r="Q6179">
        <v>0.1</v>
      </c>
      <c r="R6179">
        <v>25100</v>
      </c>
      <c r="S6179" t="str" cm="1">
        <f t="array" ref="S6179">_xlfn.IFS(E6182&lt;30,"18-29",E6182&lt;45,"30-44",TRUE,"45+")</f>
        <v>30-44</v>
      </c>
      <c r="T6179" t="str" cm="1">
        <f t="array" ref="T6179">_xlfn.IFS(F6179&lt;=2,"0-2 Years",F6179&lt;=5,"3-5 Years",F6179&lt;=8,"6-8 Years",TRUE,"9-10 Years")</f>
        <v>3-5 Years</v>
      </c>
      <c r="U6179" t="str" cm="1">
        <f t="array" ref="U6179">_xlfn.IFS(P6179&gt;60,"High Risk",P6179&gt;30,"Medium Risk",TRUE,"Low Risk")</f>
        <v>High Risk</v>
      </c>
      <c r="V6179">
        <f t="shared" si="96"/>
        <v>5</v>
      </c>
    </row>
    <row r="6180" spans="1:22" hidden="1" x14ac:dyDescent="0.2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 s="2">
        <v>97990.49</v>
      </c>
      <c r="H6180">
        <v>2</v>
      </c>
      <c r="I6180">
        <v>0</v>
      </c>
      <c r="J6180">
        <v>0</v>
      </c>
      <c r="K6180" s="1">
        <v>106691.02</v>
      </c>
      <c r="L6180">
        <v>0</v>
      </c>
      <c r="M6180">
        <v>19</v>
      </c>
      <c r="N6180">
        <v>4197</v>
      </c>
      <c r="O6180">
        <v>10</v>
      </c>
      <c r="P6180">
        <v>61</v>
      </c>
      <c r="Q6180">
        <v>0.52631578947368418</v>
      </c>
      <c r="R6180">
        <v>79743</v>
      </c>
      <c r="S6180" t="str" cm="1">
        <f t="array" ref="S6180">_xlfn.IFS(E6183&lt;30,"18-29",E6183&lt;45,"30-44",TRUE,"45+")</f>
        <v>30-44</v>
      </c>
      <c r="T6180" t="str" cm="1">
        <f t="array" ref="T6180">_xlfn.IFS(F6180&lt;=2,"0-2 Years",F6180&lt;=5,"3-5 Years",F6180&lt;=8,"6-8 Years",TRUE,"9-10 Years")</f>
        <v>3-5 Years</v>
      </c>
      <c r="U6180" t="str" cm="1">
        <f t="array" ref="U6180">_xlfn.IFS(P6180&gt;60,"High Risk",P6180&gt;30,"Medium Risk",TRUE,"Low Risk")</f>
        <v>High Risk</v>
      </c>
      <c r="V6180">
        <f t="shared" si="96"/>
        <v>3</v>
      </c>
    </row>
    <row r="6181" spans="1:22" hidden="1" x14ac:dyDescent="0.2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 s="2">
        <v>150635.29999999999</v>
      </c>
      <c r="H6181">
        <v>1</v>
      </c>
      <c r="I6181">
        <v>1</v>
      </c>
      <c r="J6181">
        <v>1</v>
      </c>
      <c r="K6181" s="1">
        <v>72274.84</v>
      </c>
      <c r="L6181">
        <v>0</v>
      </c>
      <c r="M6181">
        <v>18</v>
      </c>
      <c r="N6181">
        <v>2911</v>
      </c>
      <c r="O6181">
        <v>1</v>
      </c>
      <c r="P6181">
        <v>18</v>
      </c>
      <c r="Q6181">
        <v>5.5555555555555552E-2</v>
      </c>
      <c r="R6181">
        <v>52398</v>
      </c>
      <c r="S6181" t="str" cm="1">
        <f t="array" ref="S6181">_xlfn.IFS(E6184&lt;30,"18-29",E6184&lt;45,"30-44",TRUE,"45+")</f>
        <v>30-44</v>
      </c>
      <c r="T6181" t="str" cm="1">
        <f t="array" ref="T6181">_xlfn.IFS(F6181&lt;=2,"0-2 Years",F6181&lt;=5,"3-5 Years",F6181&lt;=8,"6-8 Years",TRUE,"9-10 Years")</f>
        <v>3-5 Years</v>
      </c>
      <c r="U6181" t="str" cm="1">
        <f t="array" ref="U6181">_xlfn.IFS(P6181&gt;60,"High Risk",P6181&gt;30,"Medium Risk",TRUE,"Low Risk")</f>
        <v>Low Risk</v>
      </c>
      <c r="V6181">
        <f t="shared" si="96"/>
        <v>2</v>
      </c>
    </row>
    <row r="6182" spans="1:22" hidden="1" x14ac:dyDescent="0.2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 s="2">
        <v>0</v>
      </c>
      <c r="H6182">
        <v>2</v>
      </c>
      <c r="I6182">
        <v>1</v>
      </c>
      <c r="J6182">
        <v>1</v>
      </c>
      <c r="K6182" s="1">
        <v>32246.63</v>
      </c>
      <c r="L6182">
        <v>0</v>
      </c>
      <c r="M6182">
        <v>3</v>
      </c>
      <c r="N6182">
        <v>3790</v>
      </c>
      <c r="O6182">
        <v>5</v>
      </c>
      <c r="P6182">
        <v>35</v>
      </c>
      <c r="Q6182">
        <v>1</v>
      </c>
      <c r="R6182">
        <v>11370</v>
      </c>
      <c r="S6182" t="str" cm="1">
        <f t="array" ref="S6182">_xlfn.IFS(E6185&lt;30,"18-29",E6185&lt;45,"30-44",TRUE,"45+")</f>
        <v>45+</v>
      </c>
      <c r="T6182" t="str" cm="1">
        <f t="array" ref="T6182">_xlfn.IFS(F6182&lt;=2,"0-2 Years",F6182&lt;=5,"3-5 Years",F6182&lt;=8,"6-8 Years",TRUE,"9-10 Years")</f>
        <v>3-5 Years</v>
      </c>
      <c r="U6182" t="str" cm="1">
        <f t="array" ref="U6182">_xlfn.IFS(P6182&gt;60,"High Risk",P6182&gt;30,"Medium Risk",TRUE,"Low Risk")</f>
        <v>Medium Risk</v>
      </c>
      <c r="V6182">
        <f t="shared" si="96"/>
        <v>3</v>
      </c>
    </row>
    <row r="6183" spans="1:22" hidden="1" x14ac:dyDescent="0.2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 s="2">
        <v>129674.89</v>
      </c>
      <c r="H6183">
        <v>2</v>
      </c>
      <c r="I6183">
        <v>1</v>
      </c>
      <c r="J6183">
        <v>0</v>
      </c>
      <c r="K6183" s="1">
        <v>80552.36</v>
      </c>
      <c r="L6183">
        <v>0</v>
      </c>
      <c r="M6183">
        <v>14</v>
      </c>
      <c r="N6183">
        <v>1056</v>
      </c>
      <c r="O6183">
        <v>9</v>
      </c>
      <c r="P6183">
        <v>97</v>
      </c>
      <c r="Q6183">
        <v>0.6428571428571429</v>
      </c>
      <c r="R6183">
        <v>14784</v>
      </c>
      <c r="S6183" t="str" cm="1">
        <f t="array" ref="S6183">_xlfn.IFS(E6186&lt;30,"18-29",E6186&lt;45,"30-44",TRUE,"45+")</f>
        <v>45+</v>
      </c>
      <c r="T6183" t="str" cm="1">
        <f t="array" ref="T6183">_xlfn.IFS(F6183&lt;=2,"0-2 Years",F6183&lt;=5,"3-5 Years",F6183&lt;=8,"6-8 Years",TRUE,"9-10 Years")</f>
        <v>9-10 Years</v>
      </c>
      <c r="U6183" t="str" cm="1">
        <f t="array" ref="U6183">_xlfn.IFS(P6183&gt;60,"High Risk",P6183&gt;30,"Medium Risk",TRUE,"Low Risk")</f>
        <v>High Risk</v>
      </c>
      <c r="V6183">
        <f t="shared" si="96"/>
        <v>3</v>
      </c>
    </row>
    <row r="6184" spans="1:22" x14ac:dyDescent="0.2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 s="2">
        <v>0</v>
      </c>
      <c r="H6184">
        <v>2</v>
      </c>
      <c r="I6184">
        <v>1</v>
      </c>
      <c r="J6184">
        <v>0</v>
      </c>
      <c r="K6184" s="1">
        <v>16733.59</v>
      </c>
      <c r="L6184">
        <v>0</v>
      </c>
      <c r="M6184">
        <v>21</v>
      </c>
      <c r="N6184">
        <v>1333</v>
      </c>
      <c r="O6184">
        <v>2</v>
      </c>
      <c r="P6184">
        <v>125</v>
      </c>
      <c r="Q6184">
        <v>9.5238095238095233E-2</v>
      </c>
      <c r="R6184">
        <v>27993</v>
      </c>
      <c r="S6184" t="str" cm="1">
        <f t="array" ref="S6184">_xlfn.IFS(E6187&lt;30,"18-29",E6187&lt;45,"30-44",TRUE,"45+")</f>
        <v>30-44</v>
      </c>
      <c r="T6184" t="str" cm="1">
        <f t="array" ref="T6184">_xlfn.IFS(F6184&lt;=2,"0-2 Years",F6184&lt;=5,"3-5 Years",F6184&lt;=8,"6-8 Years",TRUE,"9-10 Years")</f>
        <v>9-10 Years</v>
      </c>
      <c r="U6184" t="str" cm="1">
        <f t="array" ref="U6184">_xlfn.IFS(P6184&gt;60,"High Risk",P6184&gt;30,"Medium Risk",TRUE,"Low Risk")</f>
        <v>High Risk</v>
      </c>
      <c r="V6184">
        <f t="shared" si="96"/>
        <v>6</v>
      </c>
    </row>
    <row r="6185" spans="1:22" x14ac:dyDescent="0.2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 s="2">
        <v>83568.259999999995</v>
      </c>
      <c r="H6185">
        <v>1</v>
      </c>
      <c r="I6185">
        <v>0</v>
      </c>
      <c r="J6185">
        <v>0</v>
      </c>
      <c r="K6185" s="1">
        <v>1235.49</v>
      </c>
      <c r="L6185">
        <v>0</v>
      </c>
      <c r="M6185">
        <v>25</v>
      </c>
      <c r="N6185">
        <v>1285</v>
      </c>
      <c r="O6185">
        <v>4</v>
      </c>
      <c r="P6185">
        <v>155</v>
      </c>
      <c r="Q6185">
        <v>0.16</v>
      </c>
      <c r="R6185">
        <v>32125</v>
      </c>
      <c r="S6185" t="str" cm="1">
        <f t="array" ref="S6185">_xlfn.IFS(E6188&lt;30,"18-29",E6188&lt;45,"30-44",TRUE,"45+")</f>
        <v>30-44</v>
      </c>
      <c r="T6185" t="str" cm="1">
        <f t="array" ref="T6185">_xlfn.IFS(F6185&lt;=2,"0-2 Years",F6185&lt;=5,"3-5 Years",F6185&lt;=8,"6-8 Years",TRUE,"9-10 Years")</f>
        <v>3-5 Years</v>
      </c>
      <c r="U6185" t="str" cm="1">
        <f t="array" ref="U6185">_xlfn.IFS(P6185&gt;60,"High Risk",P6185&gt;30,"Medium Risk",TRUE,"Low Risk")</f>
        <v>High Risk</v>
      </c>
      <c r="V6185">
        <f t="shared" si="96"/>
        <v>6</v>
      </c>
    </row>
    <row r="6186" spans="1:22" hidden="1" x14ac:dyDescent="0.2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 s="2">
        <v>178144.91</v>
      </c>
      <c r="H6186">
        <v>2</v>
      </c>
      <c r="I6186">
        <v>0</v>
      </c>
      <c r="J6186">
        <v>0</v>
      </c>
      <c r="K6186" s="1">
        <v>50168.41</v>
      </c>
      <c r="L6186">
        <v>1</v>
      </c>
      <c r="M6186">
        <v>8</v>
      </c>
      <c r="N6186">
        <v>1757</v>
      </c>
      <c r="O6186">
        <v>1</v>
      </c>
      <c r="P6186">
        <v>86</v>
      </c>
      <c r="Q6186">
        <v>0.125</v>
      </c>
      <c r="R6186">
        <v>14056</v>
      </c>
      <c r="S6186" t="str" cm="1">
        <f t="array" ref="S6186">_xlfn.IFS(E6189&lt;30,"18-29",E6189&lt;45,"30-44",TRUE,"45+")</f>
        <v>30-44</v>
      </c>
      <c r="T6186" t="str" cm="1">
        <f t="array" ref="T6186">_xlfn.IFS(F6186&lt;=2,"0-2 Years",F6186&lt;=5,"3-5 Years",F6186&lt;=8,"6-8 Years",TRUE,"9-10 Years")</f>
        <v>3-5 Years</v>
      </c>
      <c r="U6186" t="str" cm="1">
        <f t="array" ref="U6186">_xlfn.IFS(P6186&gt;60,"High Risk",P6186&gt;30,"Medium Risk",TRUE,"Low Risk")</f>
        <v>High Risk</v>
      </c>
      <c r="V6186">
        <f t="shared" si="96"/>
        <v>4</v>
      </c>
    </row>
    <row r="6187" spans="1:22" hidden="1" x14ac:dyDescent="0.2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 s="2">
        <v>147137.74</v>
      </c>
      <c r="H6187">
        <v>1</v>
      </c>
      <c r="I6187">
        <v>1</v>
      </c>
      <c r="J6187">
        <v>1</v>
      </c>
      <c r="K6187" s="1">
        <v>33687.9</v>
      </c>
      <c r="L6187">
        <v>0</v>
      </c>
      <c r="M6187">
        <v>5</v>
      </c>
      <c r="N6187">
        <v>4712</v>
      </c>
      <c r="O6187">
        <v>5</v>
      </c>
      <c r="P6187">
        <v>70</v>
      </c>
      <c r="Q6187">
        <v>1</v>
      </c>
      <c r="R6187">
        <v>23560</v>
      </c>
      <c r="S6187" t="str" cm="1">
        <f t="array" ref="S6187">_xlfn.IFS(E6190&lt;30,"18-29",E6190&lt;45,"30-44",TRUE,"45+")</f>
        <v>45+</v>
      </c>
      <c r="T6187" t="str" cm="1">
        <f t="array" ref="T6187">_xlfn.IFS(F6187&lt;=2,"0-2 Years",F6187&lt;=5,"3-5 Years",F6187&lt;=8,"6-8 Years",TRUE,"9-10 Years")</f>
        <v>6-8 Years</v>
      </c>
      <c r="U6187" t="str" cm="1">
        <f t="array" ref="U6187">_xlfn.IFS(P6187&gt;60,"High Risk",P6187&gt;30,"Medium Risk",TRUE,"Low Risk")</f>
        <v>High Risk</v>
      </c>
      <c r="V6187">
        <f t="shared" si="96"/>
        <v>2</v>
      </c>
    </row>
    <row r="6188" spans="1:22" hidden="1" x14ac:dyDescent="0.2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 s="2">
        <v>0</v>
      </c>
      <c r="H6188">
        <v>1</v>
      </c>
      <c r="I6188">
        <v>0</v>
      </c>
      <c r="J6188">
        <v>1</v>
      </c>
      <c r="K6188" s="1">
        <v>178705.45</v>
      </c>
      <c r="L6188">
        <v>1</v>
      </c>
      <c r="M6188">
        <v>21</v>
      </c>
      <c r="N6188">
        <v>2607</v>
      </c>
      <c r="O6188">
        <v>7</v>
      </c>
      <c r="P6188">
        <v>56</v>
      </c>
      <c r="Q6188">
        <v>0.33333333333333331</v>
      </c>
      <c r="R6188">
        <v>54747</v>
      </c>
      <c r="S6188" t="str" cm="1">
        <f t="array" ref="S6188">_xlfn.IFS(E6191&lt;30,"18-29",E6191&lt;45,"30-44",TRUE,"45+")</f>
        <v>30-44</v>
      </c>
      <c r="T6188" t="str" cm="1">
        <f t="array" ref="T6188">_xlfn.IFS(F6188&lt;=2,"0-2 Years",F6188&lt;=5,"3-5 Years",F6188&lt;=8,"6-8 Years",TRUE,"9-10 Years")</f>
        <v>3-5 Years</v>
      </c>
      <c r="U6188" t="str" cm="1">
        <f t="array" ref="U6188">_xlfn.IFS(P6188&gt;60,"High Risk",P6188&gt;30,"Medium Risk",TRUE,"Low Risk")</f>
        <v>Medium Risk</v>
      </c>
      <c r="V6188">
        <f t="shared" si="96"/>
        <v>5</v>
      </c>
    </row>
    <row r="6189" spans="1:22" hidden="1" x14ac:dyDescent="0.2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 s="2">
        <v>114370.41</v>
      </c>
      <c r="H6189">
        <v>1</v>
      </c>
      <c r="I6189">
        <v>0</v>
      </c>
      <c r="J6189">
        <v>1</v>
      </c>
      <c r="K6189" s="1">
        <v>66810.48</v>
      </c>
      <c r="L6189">
        <v>0</v>
      </c>
      <c r="M6189">
        <v>16</v>
      </c>
      <c r="N6189">
        <v>3325</v>
      </c>
      <c r="O6189">
        <v>9</v>
      </c>
      <c r="P6189">
        <v>16</v>
      </c>
      <c r="Q6189">
        <v>0.5625</v>
      </c>
      <c r="R6189">
        <v>53200</v>
      </c>
      <c r="S6189" t="str" cm="1">
        <f t="array" ref="S6189">_xlfn.IFS(E6192&lt;30,"18-29",E6192&lt;45,"30-44",TRUE,"45+")</f>
        <v>30-44</v>
      </c>
      <c r="T6189" t="str" cm="1">
        <f t="array" ref="T6189">_xlfn.IFS(F6189&lt;=2,"0-2 Years",F6189&lt;=5,"3-5 Years",F6189&lt;=8,"6-8 Years",TRUE,"9-10 Years")</f>
        <v>3-5 Years</v>
      </c>
      <c r="U6189" t="str" cm="1">
        <f t="array" ref="U6189">_xlfn.IFS(P6189&gt;60,"High Risk",P6189&gt;30,"Medium Risk",TRUE,"Low Risk")</f>
        <v>Low Risk</v>
      </c>
      <c r="V6189">
        <f t="shared" si="96"/>
        <v>2</v>
      </c>
    </row>
    <row r="6190" spans="1:22" hidden="1" x14ac:dyDescent="0.2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 s="2">
        <v>108289.28</v>
      </c>
      <c r="H6190">
        <v>2</v>
      </c>
      <c r="I6190">
        <v>1</v>
      </c>
      <c r="J6190">
        <v>1</v>
      </c>
      <c r="K6190" s="1">
        <v>45859.55</v>
      </c>
      <c r="L6190">
        <v>1</v>
      </c>
      <c r="M6190">
        <v>5</v>
      </c>
      <c r="N6190">
        <v>3951</v>
      </c>
      <c r="O6190">
        <v>7</v>
      </c>
      <c r="P6190">
        <v>67</v>
      </c>
      <c r="Q6190">
        <v>1</v>
      </c>
      <c r="R6190">
        <v>19755</v>
      </c>
      <c r="S6190" t="str" cm="1">
        <f t="array" ref="S6190">_xlfn.IFS(E6193&lt;30,"18-29",E6193&lt;45,"30-44",TRUE,"45+")</f>
        <v>18-29</v>
      </c>
      <c r="T6190" t="str" cm="1">
        <f t="array" ref="T6190">_xlfn.IFS(F6190&lt;=2,"0-2 Years",F6190&lt;=5,"3-5 Years",F6190&lt;=8,"6-8 Years",TRUE,"9-10 Years")</f>
        <v>3-5 Years</v>
      </c>
      <c r="U6190" t="str" cm="1">
        <f t="array" ref="U6190">_xlfn.IFS(P6190&gt;60,"High Risk",P6190&gt;30,"Medium Risk",TRUE,"Low Risk")</f>
        <v>High Risk</v>
      </c>
      <c r="V6190">
        <f t="shared" si="96"/>
        <v>1</v>
      </c>
    </row>
    <row r="6191" spans="1:22" hidden="1" x14ac:dyDescent="0.2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 s="2">
        <v>149887.49</v>
      </c>
      <c r="H6191">
        <v>2</v>
      </c>
      <c r="I6191">
        <v>1</v>
      </c>
      <c r="J6191">
        <v>0</v>
      </c>
      <c r="K6191" s="1">
        <v>63846.36</v>
      </c>
      <c r="L6191">
        <v>0</v>
      </c>
      <c r="M6191">
        <v>26</v>
      </c>
      <c r="N6191">
        <v>4906</v>
      </c>
      <c r="O6191">
        <v>9</v>
      </c>
      <c r="P6191">
        <v>101</v>
      </c>
      <c r="Q6191">
        <v>0.34615384615384615</v>
      </c>
      <c r="R6191">
        <v>127556</v>
      </c>
      <c r="S6191" t="str" cm="1">
        <f t="array" ref="S6191">_xlfn.IFS(E6194&lt;30,"18-29",E6194&lt;45,"30-44",TRUE,"45+")</f>
        <v>30-44</v>
      </c>
      <c r="T6191" t="str" cm="1">
        <f t="array" ref="T6191">_xlfn.IFS(F6191&lt;=2,"0-2 Years",F6191&lt;=5,"3-5 Years",F6191&lt;=8,"6-8 Years",TRUE,"9-10 Years")</f>
        <v>3-5 Years</v>
      </c>
      <c r="U6191" t="str" cm="1">
        <f t="array" ref="U6191">_xlfn.IFS(P6191&gt;60,"High Risk",P6191&gt;30,"Medium Risk",TRUE,"Low Risk")</f>
        <v>High Risk</v>
      </c>
      <c r="V6191">
        <f t="shared" si="96"/>
        <v>3</v>
      </c>
    </row>
    <row r="6192" spans="1:22" hidden="1" x14ac:dyDescent="0.2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 s="2">
        <v>170172.9</v>
      </c>
      <c r="H6192">
        <v>1</v>
      </c>
      <c r="I6192">
        <v>0</v>
      </c>
      <c r="J6192">
        <v>1</v>
      </c>
      <c r="K6192" s="1">
        <v>100236.02</v>
      </c>
      <c r="L6192">
        <v>0</v>
      </c>
      <c r="M6192">
        <v>24</v>
      </c>
      <c r="N6192">
        <v>1025</v>
      </c>
      <c r="O6192">
        <v>8</v>
      </c>
      <c r="P6192">
        <v>110</v>
      </c>
      <c r="Q6192">
        <v>0.33333333333333331</v>
      </c>
      <c r="R6192">
        <v>24600</v>
      </c>
      <c r="S6192" t="str" cm="1">
        <f t="array" ref="S6192">_xlfn.IFS(E6195&lt;30,"18-29",E6195&lt;45,"30-44",TRUE,"45+")</f>
        <v>18-29</v>
      </c>
      <c r="T6192" t="str" cm="1">
        <f t="array" ref="T6192">_xlfn.IFS(F6192&lt;=2,"0-2 Years",F6192&lt;=5,"3-5 Years",F6192&lt;=8,"6-8 Years",TRUE,"9-10 Years")</f>
        <v>3-5 Years</v>
      </c>
      <c r="U6192" t="str" cm="1">
        <f t="array" ref="U6192">_xlfn.IFS(P6192&gt;60,"High Risk",P6192&gt;30,"Medium Risk",TRUE,"Low Risk")</f>
        <v>High Risk</v>
      </c>
      <c r="V6192">
        <f t="shared" si="96"/>
        <v>2</v>
      </c>
    </row>
    <row r="6193" spans="1:22" hidden="1" x14ac:dyDescent="0.2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 s="2">
        <v>0</v>
      </c>
      <c r="H6193">
        <v>2</v>
      </c>
      <c r="I6193">
        <v>1</v>
      </c>
      <c r="J6193">
        <v>1</v>
      </c>
      <c r="K6193" s="1">
        <v>19645.650000000001</v>
      </c>
      <c r="L6193">
        <v>0</v>
      </c>
      <c r="M6193">
        <v>3</v>
      </c>
      <c r="N6193">
        <v>1150</v>
      </c>
      <c r="O6193">
        <v>8</v>
      </c>
      <c r="P6193">
        <v>19</v>
      </c>
      <c r="Q6193">
        <v>1</v>
      </c>
      <c r="R6193">
        <v>3450</v>
      </c>
      <c r="S6193" t="str" cm="1">
        <f t="array" ref="S6193">_xlfn.IFS(E6196&lt;30,"18-29",E6196&lt;45,"30-44",TRUE,"45+")</f>
        <v>45+</v>
      </c>
      <c r="T6193" t="str" cm="1">
        <f t="array" ref="T6193">_xlfn.IFS(F6193&lt;=2,"0-2 Years",F6193&lt;=5,"3-5 Years",F6193&lt;=8,"6-8 Years",TRUE,"9-10 Years")</f>
        <v>3-5 Years</v>
      </c>
      <c r="U6193" t="str" cm="1">
        <f t="array" ref="U6193">_xlfn.IFS(P6193&gt;60,"High Risk",P6193&gt;30,"Medium Risk",TRUE,"Low Risk")</f>
        <v>Low Risk</v>
      </c>
      <c r="V6193">
        <f t="shared" si="96"/>
        <v>3</v>
      </c>
    </row>
    <row r="6194" spans="1:22" x14ac:dyDescent="0.2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 s="2">
        <v>0</v>
      </c>
      <c r="H6194">
        <v>2</v>
      </c>
      <c r="I6194">
        <v>1</v>
      </c>
      <c r="J6194">
        <v>0</v>
      </c>
      <c r="K6194" s="1">
        <v>178393.68</v>
      </c>
      <c r="L6194">
        <v>0</v>
      </c>
      <c r="M6194">
        <v>24</v>
      </c>
      <c r="N6194">
        <v>953</v>
      </c>
      <c r="O6194">
        <v>0</v>
      </c>
      <c r="P6194">
        <v>108</v>
      </c>
      <c r="Q6194">
        <v>0</v>
      </c>
      <c r="R6194">
        <v>22872</v>
      </c>
      <c r="S6194" t="str" cm="1">
        <f t="array" ref="S6194">_xlfn.IFS(E6197&lt;30,"18-29",E6197&lt;45,"30-44",TRUE,"45+")</f>
        <v>30-44</v>
      </c>
      <c r="T6194" t="str" cm="1">
        <f t="array" ref="T6194">_xlfn.IFS(F6194&lt;=2,"0-2 Years",F6194&lt;=5,"3-5 Years",F6194&lt;=8,"6-8 Years",TRUE,"9-10 Years")</f>
        <v>6-8 Years</v>
      </c>
      <c r="U6194" t="str" cm="1">
        <f t="array" ref="U6194">_xlfn.IFS(P6194&gt;60,"High Risk",P6194&gt;30,"Medium Risk",TRUE,"Low Risk")</f>
        <v>High Risk</v>
      </c>
      <c r="V6194">
        <f t="shared" si="96"/>
        <v>6</v>
      </c>
    </row>
    <row r="6195" spans="1:22" hidden="1" x14ac:dyDescent="0.2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 s="2">
        <v>64808.32</v>
      </c>
      <c r="H6195">
        <v>2</v>
      </c>
      <c r="I6195">
        <v>0</v>
      </c>
      <c r="J6195">
        <v>0</v>
      </c>
      <c r="K6195" s="1">
        <v>78591.149999999994</v>
      </c>
      <c r="L6195">
        <v>0</v>
      </c>
      <c r="M6195">
        <v>20</v>
      </c>
      <c r="N6195">
        <v>2920</v>
      </c>
      <c r="O6195">
        <v>6</v>
      </c>
      <c r="P6195">
        <v>23</v>
      </c>
      <c r="Q6195">
        <v>0.3</v>
      </c>
      <c r="R6195">
        <v>58400</v>
      </c>
      <c r="S6195" t="str" cm="1">
        <f t="array" ref="S6195">_xlfn.IFS(E6198&lt;30,"18-29",E6198&lt;45,"30-44",TRUE,"45+")</f>
        <v>18-29</v>
      </c>
      <c r="T6195" t="str" cm="1">
        <f t="array" ref="T6195">_xlfn.IFS(F6195&lt;=2,"0-2 Years",F6195&lt;=5,"3-5 Years",F6195&lt;=8,"6-8 Years",TRUE,"9-10 Years")</f>
        <v>0-2 Years</v>
      </c>
      <c r="U6195" t="str" cm="1">
        <f t="array" ref="U6195">_xlfn.IFS(P6195&gt;60,"High Risk",P6195&gt;30,"Medium Risk",TRUE,"Low Risk")</f>
        <v>Low Risk</v>
      </c>
      <c r="V6195">
        <f t="shared" si="96"/>
        <v>4</v>
      </c>
    </row>
    <row r="6196" spans="1:22" hidden="1" x14ac:dyDescent="0.2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 s="2">
        <v>62732.65</v>
      </c>
      <c r="H6196">
        <v>1</v>
      </c>
      <c r="I6196">
        <v>0</v>
      </c>
      <c r="J6196">
        <v>1</v>
      </c>
      <c r="K6196" s="1">
        <v>124954.56</v>
      </c>
      <c r="L6196">
        <v>0</v>
      </c>
      <c r="M6196">
        <v>16</v>
      </c>
      <c r="N6196">
        <v>366</v>
      </c>
      <c r="O6196">
        <v>10</v>
      </c>
      <c r="P6196">
        <v>23</v>
      </c>
      <c r="Q6196">
        <v>0.625</v>
      </c>
      <c r="R6196">
        <v>5856</v>
      </c>
      <c r="S6196" t="str" cm="1">
        <f t="array" ref="S6196">_xlfn.IFS(E6199&lt;30,"18-29",E6199&lt;45,"30-44",TRUE,"45+")</f>
        <v>45+</v>
      </c>
      <c r="T6196" t="str" cm="1">
        <f t="array" ref="T6196">_xlfn.IFS(F6196&lt;=2,"0-2 Years",F6196&lt;=5,"3-5 Years",F6196&lt;=8,"6-8 Years",TRUE,"9-10 Years")</f>
        <v>0-2 Years</v>
      </c>
      <c r="U6196" t="str" cm="1">
        <f t="array" ref="U6196">_xlfn.IFS(P6196&gt;60,"High Risk",P6196&gt;30,"Medium Risk",TRUE,"Low Risk")</f>
        <v>Low Risk</v>
      </c>
      <c r="V6196">
        <f t="shared" si="96"/>
        <v>4</v>
      </c>
    </row>
    <row r="6197" spans="1:22" hidden="1" x14ac:dyDescent="0.2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 s="2">
        <v>0</v>
      </c>
      <c r="H6197">
        <v>2</v>
      </c>
      <c r="I6197">
        <v>1</v>
      </c>
      <c r="J6197">
        <v>1</v>
      </c>
      <c r="K6197" s="1">
        <v>3756.65</v>
      </c>
      <c r="L6197">
        <v>0</v>
      </c>
      <c r="M6197">
        <v>1</v>
      </c>
      <c r="N6197">
        <v>4509</v>
      </c>
      <c r="O6197">
        <v>5</v>
      </c>
      <c r="P6197">
        <v>154</v>
      </c>
      <c r="Q6197">
        <v>1</v>
      </c>
      <c r="R6197">
        <v>4509</v>
      </c>
      <c r="S6197" t="str" cm="1">
        <f t="array" ref="S6197">_xlfn.IFS(E6200&lt;30,"18-29",E6200&lt;45,"30-44",TRUE,"45+")</f>
        <v>30-44</v>
      </c>
      <c r="T6197" t="str" cm="1">
        <f t="array" ref="T6197">_xlfn.IFS(F6197&lt;=2,"0-2 Years",F6197&lt;=5,"3-5 Years",F6197&lt;=8,"6-8 Years",TRUE,"9-10 Years")</f>
        <v>6-8 Years</v>
      </c>
      <c r="U6197" t="str" cm="1">
        <f t="array" ref="U6197">_xlfn.IFS(P6197&gt;60,"High Risk",P6197&gt;30,"Medium Risk",TRUE,"Low Risk")</f>
        <v>High Risk</v>
      </c>
      <c r="V6197">
        <f t="shared" si="96"/>
        <v>3</v>
      </c>
    </row>
    <row r="6198" spans="1:22" hidden="1" x14ac:dyDescent="0.2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 s="2">
        <v>95167.55</v>
      </c>
      <c r="H6198">
        <v>1</v>
      </c>
      <c r="I6198">
        <v>1</v>
      </c>
      <c r="J6198">
        <v>1</v>
      </c>
      <c r="K6198" s="1">
        <v>152723.23000000001</v>
      </c>
      <c r="L6198">
        <v>0</v>
      </c>
      <c r="M6198">
        <v>18</v>
      </c>
      <c r="N6198">
        <v>347</v>
      </c>
      <c r="O6198">
        <v>8</v>
      </c>
      <c r="P6198">
        <v>71</v>
      </c>
      <c r="Q6198">
        <v>0.44444444444444442</v>
      </c>
      <c r="R6198">
        <v>6246</v>
      </c>
      <c r="S6198" t="str" cm="1">
        <f t="array" ref="S6198">_xlfn.IFS(E6201&lt;30,"18-29",E6201&lt;45,"30-44",TRUE,"45+")</f>
        <v>30-44</v>
      </c>
      <c r="T6198" t="str" cm="1">
        <f t="array" ref="T6198">_xlfn.IFS(F6198&lt;=2,"0-2 Years",F6198&lt;=5,"3-5 Years",F6198&lt;=8,"6-8 Years",TRUE,"9-10 Years")</f>
        <v>3-5 Years</v>
      </c>
      <c r="U6198" t="str" cm="1">
        <f t="array" ref="U6198">_xlfn.IFS(P6198&gt;60,"High Risk",P6198&gt;30,"Medium Risk",TRUE,"Low Risk")</f>
        <v>High Risk</v>
      </c>
      <c r="V6198">
        <f t="shared" si="96"/>
        <v>2</v>
      </c>
    </row>
    <row r="6199" spans="1:22" x14ac:dyDescent="0.2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 s="2">
        <v>152508.99</v>
      </c>
      <c r="H6199">
        <v>1</v>
      </c>
      <c r="I6199">
        <v>1</v>
      </c>
      <c r="J6199">
        <v>0</v>
      </c>
      <c r="K6199" s="1">
        <v>187597.98</v>
      </c>
      <c r="L6199">
        <v>1</v>
      </c>
      <c r="M6199">
        <v>23</v>
      </c>
      <c r="N6199">
        <v>4102</v>
      </c>
      <c r="O6199">
        <v>3</v>
      </c>
      <c r="P6199">
        <v>81</v>
      </c>
      <c r="Q6199">
        <v>0.13043478260869565</v>
      </c>
      <c r="R6199">
        <v>94346</v>
      </c>
      <c r="S6199" t="str" cm="1">
        <f t="array" ref="S6199">_xlfn.IFS(E6202&lt;30,"18-29",E6202&lt;45,"30-44",TRUE,"45+")</f>
        <v>30-44</v>
      </c>
      <c r="T6199" t="str" cm="1">
        <f t="array" ref="T6199">_xlfn.IFS(F6199&lt;=2,"0-2 Years",F6199&lt;=5,"3-5 Years",F6199&lt;=8,"6-8 Years",TRUE,"9-10 Years")</f>
        <v>0-2 Years</v>
      </c>
      <c r="U6199" t="str" cm="1">
        <f t="array" ref="U6199">_xlfn.IFS(P6199&gt;60,"High Risk",P6199&gt;30,"Medium Risk",TRUE,"Low Risk")</f>
        <v>High Risk</v>
      </c>
      <c r="V6199">
        <f t="shared" si="96"/>
        <v>7</v>
      </c>
    </row>
    <row r="6200" spans="1:22" hidden="1" x14ac:dyDescent="0.2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 s="2">
        <v>134644.19</v>
      </c>
      <c r="H6200">
        <v>1</v>
      </c>
      <c r="I6200">
        <v>1</v>
      </c>
      <c r="J6200">
        <v>1</v>
      </c>
      <c r="K6200" s="1">
        <v>70381.490000000005</v>
      </c>
      <c r="L6200">
        <v>0</v>
      </c>
      <c r="M6200">
        <v>16</v>
      </c>
      <c r="N6200">
        <v>546</v>
      </c>
      <c r="O6200">
        <v>6</v>
      </c>
      <c r="P6200">
        <v>40</v>
      </c>
      <c r="Q6200">
        <v>0.375</v>
      </c>
      <c r="R6200">
        <v>8736</v>
      </c>
      <c r="S6200" t="str" cm="1">
        <f t="array" ref="S6200">_xlfn.IFS(E6203&lt;30,"18-29",E6203&lt;45,"30-44",TRUE,"45+")</f>
        <v>30-44</v>
      </c>
      <c r="T6200" t="str" cm="1">
        <f t="array" ref="T6200">_xlfn.IFS(F6200&lt;=2,"0-2 Years",F6200&lt;=5,"3-5 Years",F6200&lt;=8,"6-8 Years",TRUE,"9-10 Years")</f>
        <v>0-2 Years</v>
      </c>
      <c r="U6200" t="str" cm="1">
        <f t="array" ref="U6200">_xlfn.IFS(P6200&gt;60,"High Risk",P6200&gt;30,"Medium Risk",TRUE,"Low Risk")</f>
        <v>Medium Risk</v>
      </c>
      <c r="V6200">
        <f t="shared" si="96"/>
        <v>3</v>
      </c>
    </row>
    <row r="6201" spans="1:22" x14ac:dyDescent="0.2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 s="2">
        <v>0</v>
      </c>
      <c r="H6201">
        <v>2</v>
      </c>
      <c r="I6201">
        <v>0</v>
      </c>
      <c r="J6201">
        <v>0</v>
      </c>
      <c r="K6201" s="1">
        <v>156792.89000000001</v>
      </c>
      <c r="L6201">
        <v>0</v>
      </c>
      <c r="M6201">
        <v>28</v>
      </c>
      <c r="N6201">
        <v>1398</v>
      </c>
      <c r="O6201">
        <v>6</v>
      </c>
      <c r="P6201">
        <v>165</v>
      </c>
      <c r="Q6201">
        <v>0.21428571428571427</v>
      </c>
      <c r="R6201">
        <v>39144</v>
      </c>
      <c r="S6201" t="str" cm="1">
        <f t="array" ref="S6201">_xlfn.IFS(E6204&lt;30,"18-29",E6204&lt;45,"30-44",TRUE,"45+")</f>
        <v>45+</v>
      </c>
      <c r="T6201" t="str" cm="1">
        <f t="array" ref="T6201">_xlfn.IFS(F6201&lt;=2,"0-2 Years",F6201&lt;=5,"3-5 Years",F6201&lt;=8,"6-8 Years",TRUE,"9-10 Years")</f>
        <v>6-8 Years</v>
      </c>
      <c r="U6201" t="str" cm="1">
        <f t="array" ref="U6201">_xlfn.IFS(P6201&gt;60,"High Risk",P6201&gt;30,"Medium Risk",TRUE,"Low Risk")</f>
        <v>High Risk</v>
      </c>
      <c r="V6201">
        <f t="shared" si="96"/>
        <v>6</v>
      </c>
    </row>
    <row r="6202" spans="1:22" hidden="1" x14ac:dyDescent="0.2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 s="2">
        <v>51293.47</v>
      </c>
      <c r="H6202">
        <v>1</v>
      </c>
      <c r="I6202">
        <v>0</v>
      </c>
      <c r="J6202">
        <v>0</v>
      </c>
      <c r="K6202" s="1">
        <v>35534.68</v>
      </c>
      <c r="L6202">
        <v>0</v>
      </c>
      <c r="M6202">
        <v>9</v>
      </c>
      <c r="N6202">
        <v>1436</v>
      </c>
      <c r="O6202">
        <v>6</v>
      </c>
      <c r="P6202">
        <v>156</v>
      </c>
      <c r="Q6202">
        <v>0.66666666666666663</v>
      </c>
      <c r="R6202">
        <v>12924</v>
      </c>
      <c r="S6202" t="str" cm="1">
        <f t="array" ref="S6202">_xlfn.IFS(E6205&lt;30,"18-29",E6205&lt;45,"30-44",TRUE,"45+")</f>
        <v>45+</v>
      </c>
      <c r="T6202" t="str" cm="1">
        <f t="array" ref="T6202">_xlfn.IFS(F6202&lt;=2,"0-2 Years",F6202&lt;=5,"3-5 Years",F6202&lt;=8,"6-8 Years",TRUE,"9-10 Years")</f>
        <v>3-5 Years</v>
      </c>
      <c r="U6202" t="str" cm="1">
        <f t="array" ref="U6202">_xlfn.IFS(P6202&gt;60,"High Risk",P6202&gt;30,"Medium Risk",TRUE,"Low Risk")</f>
        <v>High Risk</v>
      </c>
      <c r="V6202">
        <f t="shared" si="96"/>
        <v>5</v>
      </c>
    </row>
    <row r="6203" spans="1:22" x14ac:dyDescent="0.2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 s="2">
        <v>0</v>
      </c>
      <c r="H6203">
        <v>3</v>
      </c>
      <c r="I6203">
        <v>0</v>
      </c>
      <c r="J6203">
        <v>0</v>
      </c>
      <c r="K6203" s="1">
        <v>151256.22</v>
      </c>
      <c r="L6203">
        <v>0</v>
      </c>
      <c r="M6203">
        <v>17</v>
      </c>
      <c r="N6203">
        <v>1828</v>
      </c>
      <c r="O6203">
        <v>0</v>
      </c>
      <c r="P6203">
        <v>84</v>
      </c>
      <c r="Q6203">
        <v>0</v>
      </c>
      <c r="R6203">
        <v>31076</v>
      </c>
      <c r="S6203" t="str" cm="1">
        <f t="array" ref="S6203">_xlfn.IFS(E6206&lt;30,"18-29",E6206&lt;45,"30-44",TRUE,"45+")</f>
        <v>30-44</v>
      </c>
      <c r="T6203" t="str" cm="1">
        <f t="array" ref="T6203">_xlfn.IFS(F6203&lt;=2,"0-2 Years",F6203&lt;=5,"3-5 Years",F6203&lt;=8,"6-8 Years",TRUE,"9-10 Years")</f>
        <v>3-5 Years</v>
      </c>
      <c r="U6203" t="str" cm="1">
        <f t="array" ref="U6203">_xlfn.IFS(P6203&gt;60,"High Risk",P6203&gt;30,"Medium Risk",TRUE,"Low Risk")</f>
        <v>High Risk</v>
      </c>
      <c r="V6203">
        <f t="shared" si="96"/>
        <v>6</v>
      </c>
    </row>
    <row r="6204" spans="1:22" hidden="1" x14ac:dyDescent="0.2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 s="2">
        <v>116622.73</v>
      </c>
      <c r="H6204">
        <v>1</v>
      </c>
      <c r="I6204">
        <v>0</v>
      </c>
      <c r="J6204">
        <v>1</v>
      </c>
      <c r="K6204" s="1">
        <v>51011.29</v>
      </c>
      <c r="L6204">
        <v>0</v>
      </c>
      <c r="M6204">
        <v>7</v>
      </c>
      <c r="N6204">
        <v>3348</v>
      </c>
      <c r="O6204">
        <v>3</v>
      </c>
      <c r="P6204">
        <v>6</v>
      </c>
      <c r="Q6204">
        <v>0.42857142857142855</v>
      </c>
      <c r="R6204">
        <v>23436</v>
      </c>
      <c r="S6204" t="str" cm="1">
        <f t="array" ref="S6204">_xlfn.IFS(E6207&lt;30,"18-29",E6207&lt;45,"30-44",TRUE,"45+")</f>
        <v>18-29</v>
      </c>
      <c r="T6204" t="str" cm="1">
        <f t="array" ref="T6204">_xlfn.IFS(F6204&lt;=2,"0-2 Years",F6204&lt;=5,"3-5 Years",F6204&lt;=8,"6-8 Years",TRUE,"9-10 Years")</f>
        <v>6-8 Years</v>
      </c>
      <c r="U6204" t="str" cm="1">
        <f t="array" ref="U6204">_xlfn.IFS(P6204&gt;60,"High Risk",P6204&gt;30,"Medium Risk",TRUE,"Low Risk")</f>
        <v>Low Risk</v>
      </c>
      <c r="V6204">
        <f t="shared" si="96"/>
        <v>3</v>
      </c>
    </row>
    <row r="6205" spans="1:22" x14ac:dyDescent="0.2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 s="2">
        <v>0</v>
      </c>
      <c r="H6205">
        <v>2</v>
      </c>
      <c r="I6205">
        <v>1</v>
      </c>
      <c r="J6205">
        <v>0</v>
      </c>
      <c r="K6205" s="1">
        <v>111190.53</v>
      </c>
      <c r="L6205">
        <v>0</v>
      </c>
      <c r="M6205">
        <v>12</v>
      </c>
      <c r="N6205">
        <v>2804</v>
      </c>
      <c r="O6205">
        <v>2</v>
      </c>
      <c r="P6205">
        <v>18</v>
      </c>
      <c r="Q6205">
        <v>0.16666666666666666</v>
      </c>
      <c r="R6205">
        <v>33648</v>
      </c>
      <c r="S6205" t="str" cm="1">
        <f t="array" ref="S6205">_xlfn.IFS(E6208&lt;30,"18-29",E6208&lt;45,"30-44",TRUE,"45+")</f>
        <v>45+</v>
      </c>
      <c r="T6205" t="str" cm="1">
        <f t="array" ref="T6205">_xlfn.IFS(F6205&lt;=2,"0-2 Years",F6205&lt;=5,"3-5 Years",F6205&lt;=8,"6-8 Years",TRUE,"9-10 Years")</f>
        <v>0-2 Years</v>
      </c>
      <c r="U6205" t="str" cm="1">
        <f t="array" ref="U6205">_xlfn.IFS(P6205&gt;60,"High Risk",P6205&gt;30,"Medium Risk",TRUE,"Low Risk")</f>
        <v>Low Risk</v>
      </c>
      <c r="V6205">
        <f t="shared" si="96"/>
        <v>8</v>
      </c>
    </row>
    <row r="6206" spans="1:22" x14ac:dyDescent="0.2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 s="2">
        <v>198113.86</v>
      </c>
      <c r="H6206">
        <v>1</v>
      </c>
      <c r="I6206">
        <v>1</v>
      </c>
      <c r="J6206">
        <v>0</v>
      </c>
      <c r="K6206" s="1">
        <v>69664.350000000006</v>
      </c>
      <c r="L6206">
        <v>0</v>
      </c>
      <c r="M6206">
        <v>22</v>
      </c>
      <c r="N6206">
        <v>1365</v>
      </c>
      <c r="O6206">
        <v>7</v>
      </c>
      <c r="P6206">
        <v>29</v>
      </c>
      <c r="Q6206">
        <v>0.31818181818181818</v>
      </c>
      <c r="R6206">
        <v>30030</v>
      </c>
      <c r="S6206" t="str" cm="1">
        <f t="array" ref="S6206">_xlfn.IFS(E6209&lt;30,"18-29",E6209&lt;45,"30-44",TRUE,"45+")</f>
        <v>30-44</v>
      </c>
      <c r="T6206" t="str" cm="1">
        <f t="array" ref="T6206">_xlfn.IFS(F6206&lt;=2,"0-2 Years",F6206&lt;=5,"3-5 Years",F6206&lt;=8,"6-8 Years",TRUE,"9-10 Years")</f>
        <v>0-2 Years</v>
      </c>
      <c r="U6206" t="str" cm="1">
        <f t="array" ref="U6206">_xlfn.IFS(P6206&gt;60,"High Risk",P6206&gt;30,"Medium Risk",TRUE,"Low Risk")</f>
        <v>Low Risk</v>
      </c>
      <c r="V6206">
        <f t="shared" si="96"/>
        <v>6</v>
      </c>
    </row>
    <row r="6207" spans="1:22" hidden="1" x14ac:dyDescent="0.2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 s="2">
        <v>85646.81</v>
      </c>
      <c r="H6207">
        <v>1</v>
      </c>
      <c r="I6207">
        <v>0</v>
      </c>
      <c r="J6207">
        <v>0</v>
      </c>
      <c r="K6207" s="1">
        <v>63233.02</v>
      </c>
      <c r="L6207">
        <v>1</v>
      </c>
      <c r="M6207">
        <v>7</v>
      </c>
      <c r="N6207">
        <v>420</v>
      </c>
      <c r="O6207">
        <v>3</v>
      </c>
      <c r="P6207">
        <v>126</v>
      </c>
      <c r="Q6207">
        <v>0.42857142857142855</v>
      </c>
      <c r="R6207">
        <v>2940</v>
      </c>
      <c r="S6207" t="str" cm="1">
        <f t="array" ref="S6207">_xlfn.IFS(E6210&lt;30,"18-29",E6210&lt;45,"30-44",TRUE,"45+")</f>
        <v>30-44</v>
      </c>
      <c r="T6207" t="str" cm="1">
        <f t="array" ref="T6207">_xlfn.IFS(F6207&lt;=2,"0-2 Years",F6207&lt;=5,"3-5 Years",F6207&lt;=8,"6-8 Years",TRUE,"9-10 Years")</f>
        <v>3-5 Years</v>
      </c>
      <c r="U6207" t="str" cm="1">
        <f t="array" ref="U6207">_xlfn.IFS(P6207&gt;60,"High Risk",P6207&gt;30,"Medium Risk",TRUE,"Low Risk")</f>
        <v>High Risk</v>
      </c>
      <c r="V6207">
        <f t="shared" si="96"/>
        <v>5</v>
      </c>
    </row>
    <row r="6208" spans="1:22" x14ac:dyDescent="0.2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 s="2">
        <v>0</v>
      </c>
      <c r="H6208">
        <v>1</v>
      </c>
      <c r="I6208">
        <v>0</v>
      </c>
      <c r="J6208">
        <v>1</v>
      </c>
      <c r="K6208" s="1">
        <v>40855.79</v>
      </c>
      <c r="L6208">
        <v>0</v>
      </c>
      <c r="M6208">
        <v>18</v>
      </c>
      <c r="N6208">
        <v>4723</v>
      </c>
      <c r="O6208">
        <v>10</v>
      </c>
      <c r="P6208">
        <v>50</v>
      </c>
      <c r="Q6208">
        <v>0.55555555555555558</v>
      </c>
      <c r="R6208">
        <v>85014</v>
      </c>
      <c r="S6208" t="str" cm="1">
        <f t="array" ref="S6208">_xlfn.IFS(E6211&lt;30,"18-29",E6211&lt;45,"30-44",TRUE,"45+")</f>
        <v>30-44</v>
      </c>
      <c r="T6208" t="str" cm="1">
        <f t="array" ref="T6208">_xlfn.IFS(F6208&lt;=2,"0-2 Years",F6208&lt;=5,"3-5 Years",F6208&lt;=8,"6-8 Years",TRUE,"9-10 Years")</f>
        <v>6-8 Years</v>
      </c>
      <c r="U6208" t="str" cm="1">
        <f t="array" ref="U6208">_xlfn.IFS(P6208&gt;60,"High Risk",P6208&gt;30,"Medium Risk",TRUE,"Low Risk")</f>
        <v>Medium Risk</v>
      </c>
      <c r="V6208">
        <f t="shared" si="96"/>
        <v>6</v>
      </c>
    </row>
    <row r="6209" spans="1:22" hidden="1" x14ac:dyDescent="0.2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 s="2">
        <v>141234.98000000001</v>
      </c>
      <c r="H6209">
        <v>1</v>
      </c>
      <c r="I6209">
        <v>1</v>
      </c>
      <c r="J6209">
        <v>0</v>
      </c>
      <c r="K6209" s="1">
        <v>95673.05</v>
      </c>
      <c r="L6209">
        <v>0</v>
      </c>
      <c r="M6209">
        <v>6</v>
      </c>
      <c r="N6209">
        <v>2898</v>
      </c>
      <c r="O6209">
        <v>7</v>
      </c>
      <c r="P6209">
        <v>47</v>
      </c>
      <c r="Q6209">
        <v>1</v>
      </c>
      <c r="R6209">
        <v>17388</v>
      </c>
      <c r="S6209" t="str" cm="1">
        <f t="array" ref="S6209">_xlfn.IFS(E6212&lt;30,"18-29",E6212&lt;45,"30-44",TRUE,"45+")</f>
        <v>30-44</v>
      </c>
      <c r="T6209" t="str" cm="1">
        <f t="array" ref="T6209">_xlfn.IFS(F6209&lt;=2,"0-2 Years",F6209&lt;=5,"3-5 Years",F6209&lt;=8,"6-8 Years",TRUE,"9-10 Years")</f>
        <v>9-10 Years</v>
      </c>
      <c r="U6209" t="str" cm="1">
        <f t="array" ref="U6209">_xlfn.IFS(P6209&gt;60,"High Risk",P6209&gt;30,"Medium Risk",TRUE,"Low Risk")</f>
        <v>Medium Risk</v>
      </c>
      <c r="V6209">
        <f t="shared" si="96"/>
        <v>5</v>
      </c>
    </row>
    <row r="6210" spans="1:22" hidden="1" x14ac:dyDescent="0.2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 s="2">
        <v>0</v>
      </c>
      <c r="H6210">
        <v>2</v>
      </c>
      <c r="I6210">
        <v>1</v>
      </c>
      <c r="J6210">
        <v>1</v>
      </c>
      <c r="K6210" s="1">
        <v>80234.14</v>
      </c>
      <c r="L6210">
        <v>0</v>
      </c>
      <c r="M6210">
        <v>25</v>
      </c>
      <c r="N6210">
        <v>2384</v>
      </c>
      <c r="O6210">
        <v>9</v>
      </c>
      <c r="P6210">
        <v>76</v>
      </c>
      <c r="Q6210">
        <v>0.36</v>
      </c>
      <c r="R6210">
        <v>59600</v>
      </c>
      <c r="S6210" t="str" cm="1">
        <f t="array" ref="S6210">_xlfn.IFS(E6213&lt;30,"18-29",E6213&lt;45,"30-44",TRUE,"45+")</f>
        <v>30-44</v>
      </c>
      <c r="T6210" t="str" cm="1">
        <f t="array" ref="T6210">_xlfn.IFS(F6210&lt;=2,"0-2 Years",F6210&lt;=5,"3-5 Years",F6210&lt;=8,"6-8 Years",TRUE,"9-10 Years")</f>
        <v>9-10 Years</v>
      </c>
      <c r="U6210" t="str" cm="1">
        <f t="array" ref="U6210">_xlfn.IFS(P6210&gt;60,"High Risk",P6210&gt;30,"Medium Risk",TRUE,"Low Risk")</f>
        <v>High Risk</v>
      </c>
      <c r="V6210">
        <f t="shared" si="96"/>
        <v>3</v>
      </c>
    </row>
    <row r="6211" spans="1:22" hidden="1" x14ac:dyDescent="0.2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 s="2">
        <v>77641.990000000005</v>
      </c>
      <c r="H6211">
        <v>1</v>
      </c>
      <c r="I6211">
        <v>0</v>
      </c>
      <c r="J6211">
        <v>0</v>
      </c>
      <c r="K6211" s="1">
        <v>189051.59</v>
      </c>
      <c r="L6211">
        <v>1</v>
      </c>
      <c r="M6211">
        <v>20</v>
      </c>
      <c r="N6211">
        <v>3371</v>
      </c>
      <c r="O6211">
        <v>7</v>
      </c>
      <c r="P6211">
        <v>171</v>
      </c>
      <c r="Q6211">
        <v>0.35</v>
      </c>
      <c r="R6211">
        <v>67420</v>
      </c>
      <c r="S6211" t="str" cm="1">
        <f t="array" ref="S6211">_xlfn.IFS(E6214&lt;30,"18-29",E6214&lt;45,"30-44",TRUE,"45+")</f>
        <v>45+</v>
      </c>
      <c r="T6211" t="str" cm="1">
        <f t="array" ref="T6211">_xlfn.IFS(F6211&lt;=2,"0-2 Years",F6211&lt;=5,"3-5 Years",F6211&lt;=8,"6-8 Years",TRUE,"9-10 Years")</f>
        <v>9-10 Years</v>
      </c>
      <c r="U6211" t="str" cm="1">
        <f t="array" ref="U6211">_xlfn.IFS(P6211&gt;60,"High Risk",P6211&gt;30,"Medium Risk",TRUE,"Low Risk")</f>
        <v>High Risk</v>
      </c>
      <c r="V6211">
        <f t="shared" ref="V6211:V6274" si="97">IF(J6211=0,3,0)+IF(G6211=0,3,0)+IF(H6211=1,2,0)+IF(E6211&gt;45,1,0)+IF(F6211&lt;3,1,0)</f>
        <v>5</v>
      </c>
    </row>
    <row r="6212" spans="1:22" x14ac:dyDescent="0.2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 s="2">
        <v>0</v>
      </c>
      <c r="H6212">
        <v>2</v>
      </c>
      <c r="I6212">
        <v>1</v>
      </c>
      <c r="J6212">
        <v>0</v>
      </c>
      <c r="K6212" s="1">
        <v>145490.85</v>
      </c>
      <c r="L6212">
        <v>0</v>
      </c>
      <c r="M6212">
        <v>1</v>
      </c>
      <c r="N6212">
        <v>535</v>
      </c>
      <c r="O6212">
        <v>10</v>
      </c>
      <c r="P6212">
        <v>131</v>
      </c>
      <c r="Q6212">
        <v>1</v>
      </c>
      <c r="R6212">
        <v>535</v>
      </c>
      <c r="S6212" t="str" cm="1">
        <f t="array" ref="S6212">_xlfn.IFS(E6215&lt;30,"18-29",E6215&lt;45,"30-44",TRUE,"45+")</f>
        <v>30-44</v>
      </c>
      <c r="T6212" t="str" cm="1">
        <f t="array" ref="T6212">_xlfn.IFS(F6212&lt;=2,"0-2 Years",F6212&lt;=5,"3-5 Years",F6212&lt;=8,"6-8 Years",TRUE,"9-10 Years")</f>
        <v>3-5 Years</v>
      </c>
      <c r="U6212" t="str" cm="1">
        <f t="array" ref="U6212">_xlfn.IFS(P6212&gt;60,"High Risk",P6212&gt;30,"Medium Risk",TRUE,"Low Risk")</f>
        <v>High Risk</v>
      </c>
      <c r="V6212">
        <f t="shared" si="97"/>
        <v>6</v>
      </c>
    </row>
    <row r="6213" spans="1:22" hidden="1" x14ac:dyDescent="0.2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 s="2">
        <v>117304.29</v>
      </c>
      <c r="H6213">
        <v>1</v>
      </c>
      <c r="I6213">
        <v>0</v>
      </c>
      <c r="J6213">
        <v>0</v>
      </c>
      <c r="K6213" s="1">
        <v>196278.32</v>
      </c>
      <c r="L6213">
        <v>0</v>
      </c>
      <c r="M6213">
        <v>8</v>
      </c>
      <c r="N6213">
        <v>2263</v>
      </c>
      <c r="O6213">
        <v>8</v>
      </c>
      <c r="P6213">
        <v>115</v>
      </c>
      <c r="Q6213">
        <v>1</v>
      </c>
      <c r="R6213">
        <v>18104</v>
      </c>
      <c r="S6213" t="str" cm="1">
        <f t="array" ref="S6213">_xlfn.IFS(E6216&lt;30,"18-29",E6216&lt;45,"30-44",TRUE,"45+")</f>
        <v>30-44</v>
      </c>
      <c r="T6213" t="str" cm="1">
        <f t="array" ref="T6213">_xlfn.IFS(F6213&lt;=2,"0-2 Years",F6213&lt;=5,"3-5 Years",F6213&lt;=8,"6-8 Years",TRUE,"9-10 Years")</f>
        <v>6-8 Years</v>
      </c>
      <c r="U6213" t="str" cm="1">
        <f t="array" ref="U6213">_xlfn.IFS(P6213&gt;60,"High Risk",P6213&gt;30,"Medium Risk",TRUE,"Low Risk")</f>
        <v>High Risk</v>
      </c>
      <c r="V6213">
        <f t="shared" si="97"/>
        <v>5</v>
      </c>
    </row>
    <row r="6214" spans="1:22" hidden="1" x14ac:dyDescent="0.2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 s="2">
        <v>0</v>
      </c>
      <c r="H6214">
        <v>2</v>
      </c>
      <c r="I6214">
        <v>1</v>
      </c>
      <c r="J6214">
        <v>1</v>
      </c>
      <c r="K6214" s="1">
        <v>162889.1</v>
      </c>
      <c r="L6214">
        <v>0</v>
      </c>
      <c r="M6214">
        <v>27</v>
      </c>
      <c r="N6214">
        <v>4911</v>
      </c>
      <c r="O6214">
        <v>9</v>
      </c>
      <c r="P6214">
        <v>27</v>
      </c>
      <c r="Q6214">
        <v>0.33333333333333331</v>
      </c>
      <c r="R6214">
        <v>132597</v>
      </c>
      <c r="S6214" t="str" cm="1">
        <f t="array" ref="S6214">_xlfn.IFS(E6217&lt;30,"18-29",E6217&lt;45,"30-44",TRUE,"45+")</f>
        <v>30-44</v>
      </c>
      <c r="T6214" t="str" cm="1">
        <f t="array" ref="T6214">_xlfn.IFS(F6214&lt;=2,"0-2 Years",F6214&lt;=5,"3-5 Years",F6214&lt;=8,"6-8 Years",TRUE,"9-10 Years")</f>
        <v>0-2 Years</v>
      </c>
      <c r="U6214" t="str" cm="1">
        <f t="array" ref="U6214">_xlfn.IFS(P6214&gt;60,"High Risk",P6214&gt;30,"Medium Risk",TRUE,"Low Risk")</f>
        <v>Low Risk</v>
      </c>
      <c r="V6214">
        <f t="shared" si="97"/>
        <v>5</v>
      </c>
    </row>
    <row r="6215" spans="1:22" hidden="1" x14ac:dyDescent="0.2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 s="2">
        <v>92340.69</v>
      </c>
      <c r="H6215">
        <v>2</v>
      </c>
      <c r="I6215">
        <v>1</v>
      </c>
      <c r="J6215">
        <v>1</v>
      </c>
      <c r="K6215" s="1">
        <v>174667.58</v>
      </c>
      <c r="L6215">
        <v>0</v>
      </c>
      <c r="M6215">
        <v>22</v>
      </c>
      <c r="N6215">
        <v>1183</v>
      </c>
      <c r="O6215">
        <v>5</v>
      </c>
      <c r="P6215">
        <v>174</v>
      </c>
      <c r="Q6215">
        <v>0.22727272727272727</v>
      </c>
      <c r="R6215">
        <v>26026</v>
      </c>
      <c r="S6215" t="str" cm="1">
        <f t="array" ref="S6215">_xlfn.IFS(E6218&lt;30,"18-29",E6218&lt;45,"30-44",TRUE,"45+")</f>
        <v>45+</v>
      </c>
      <c r="T6215" t="str" cm="1">
        <f t="array" ref="T6215">_xlfn.IFS(F6215&lt;=2,"0-2 Years",F6215&lt;=5,"3-5 Years",F6215&lt;=8,"6-8 Years",TRUE,"9-10 Years")</f>
        <v>6-8 Years</v>
      </c>
      <c r="U6215" t="str" cm="1">
        <f t="array" ref="U6215">_xlfn.IFS(P6215&gt;60,"High Risk",P6215&gt;30,"Medium Risk",TRUE,"Low Risk")</f>
        <v>High Risk</v>
      </c>
      <c r="V6215">
        <f t="shared" si="97"/>
        <v>0</v>
      </c>
    </row>
    <row r="6216" spans="1:22" hidden="1" x14ac:dyDescent="0.2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 s="2">
        <v>146780.51999999999</v>
      </c>
      <c r="H6216">
        <v>2</v>
      </c>
      <c r="I6216">
        <v>1</v>
      </c>
      <c r="J6216">
        <v>1</v>
      </c>
      <c r="K6216" s="1">
        <v>3476.38</v>
      </c>
      <c r="L6216">
        <v>0</v>
      </c>
      <c r="M6216">
        <v>15</v>
      </c>
      <c r="N6216">
        <v>487</v>
      </c>
      <c r="O6216">
        <v>9</v>
      </c>
      <c r="P6216">
        <v>75</v>
      </c>
      <c r="Q6216">
        <v>0.6</v>
      </c>
      <c r="R6216">
        <v>7305</v>
      </c>
      <c r="S6216" t="str" cm="1">
        <f t="array" ref="S6216">_xlfn.IFS(E6219&lt;30,"18-29",E6219&lt;45,"30-44",TRUE,"45+")</f>
        <v>30-44</v>
      </c>
      <c r="T6216" t="str" cm="1">
        <f t="array" ref="T6216">_xlfn.IFS(F6216&lt;=2,"0-2 Years",F6216&lt;=5,"3-5 Years",F6216&lt;=8,"6-8 Years",TRUE,"9-10 Years")</f>
        <v>9-10 Years</v>
      </c>
      <c r="U6216" t="str" cm="1">
        <f t="array" ref="U6216">_xlfn.IFS(P6216&gt;60,"High Risk",P6216&gt;30,"Medium Risk",TRUE,"Low Risk")</f>
        <v>High Risk</v>
      </c>
      <c r="V6216">
        <f t="shared" si="97"/>
        <v>0</v>
      </c>
    </row>
    <row r="6217" spans="1:22" hidden="1" x14ac:dyDescent="0.2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 s="2">
        <v>144974.54999999999</v>
      </c>
      <c r="H6217">
        <v>1</v>
      </c>
      <c r="I6217">
        <v>1</v>
      </c>
      <c r="J6217">
        <v>1</v>
      </c>
      <c r="K6217" s="1">
        <v>19344.919999999998</v>
      </c>
      <c r="L6217">
        <v>0</v>
      </c>
      <c r="M6217">
        <v>28</v>
      </c>
      <c r="N6217">
        <v>3570</v>
      </c>
      <c r="O6217">
        <v>7</v>
      </c>
      <c r="P6217">
        <v>136</v>
      </c>
      <c r="Q6217">
        <v>0.25</v>
      </c>
      <c r="R6217">
        <v>99960</v>
      </c>
      <c r="S6217" t="str" cm="1">
        <f t="array" ref="S6217">_xlfn.IFS(E6220&lt;30,"18-29",E6220&lt;45,"30-44",TRUE,"45+")</f>
        <v>30-44</v>
      </c>
      <c r="T6217" t="str" cm="1">
        <f t="array" ref="T6217">_xlfn.IFS(F6217&lt;=2,"0-2 Years",F6217&lt;=5,"3-5 Years",F6217&lt;=8,"6-8 Years",TRUE,"9-10 Years")</f>
        <v>6-8 Years</v>
      </c>
      <c r="U6217" t="str" cm="1">
        <f t="array" ref="U6217">_xlfn.IFS(P6217&gt;60,"High Risk",P6217&gt;30,"Medium Risk",TRUE,"Low Risk")</f>
        <v>High Risk</v>
      </c>
      <c r="V6217">
        <f t="shared" si="97"/>
        <v>2</v>
      </c>
    </row>
    <row r="6218" spans="1:22" x14ac:dyDescent="0.2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 s="2">
        <v>0</v>
      </c>
      <c r="H6218">
        <v>1</v>
      </c>
      <c r="I6218">
        <v>1</v>
      </c>
      <c r="J6218">
        <v>0</v>
      </c>
      <c r="K6218" s="1">
        <v>95270.83</v>
      </c>
      <c r="L6218">
        <v>0</v>
      </c>
      <c r="M6218">
        <v>14</v>
      </c>
      <c r="N6218">
        <v>1332</v>
      </c>
      <c r="O6218">
        <v>10</v>
      </c>
      <c r="P6218">
        <v>159</v>
      </c>
      <c r="Q6218">
        <v>0.7142857142857143</v>
      </c>
      <c r="R6218">
        <v>18648</v>
      </c>
      <c r="S6218" t="str" cm="1">
        <f t="array" ref="S6218">_xlfn.IFS(E6221&lt;30,"18-29",E6221&lt;45,"30-44",TRUE,"45+")</f>
        <v>30-44</v>
      </c>
      <c r="T6218" t="str" cm="1">
        <f t="array" ref="T6218">_xlfn.IFS(F6218&lt;=2,"0-2 Years",F6218&lt;=5,"3-5 Years",F6218&lt;=8,"6-8 Years",TRUE,"9-10 Years")</f>
        <v>0-2 Years</v>
      </c>
      <c r="U6218" t="str" cm="1">
        <f t="array" ref="U6218">_xlfn.IFS(P6218&gt;60,"High Risk",P6218&gt;30,"Medium Risk",TRUE,"Low Risk")</f>
        <v>High Risk</v>
      </c>
      <c r="V6218">
        <f t="shared" si="97"/>
        <v>10</v>
      </c>
    </row>
    <row r="6219" spans="1:22" hidden="1" x14ac:dyDescent="0.2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 s="2">
        <v>0</v>
      </c>
      <c r="H6219">
        <v>2</v>
      </c>
      <c r="I6219">
        <v>1</v>
      </c>
      <c r="J6219">
        <v>1</v>
      </c>
      <c r="K6219" s="1">
        <v>107759.31</v>
      </c>
      <c r="L6219">
        <v>0</v>
      </c>
      <c r="M6219">
        <v>16</v>
      </c>
      <c r="N6219">
        <v>2220</v>
      </c>
      <c r="O6219">
        <v>8</v>
      </c>
      <c r="P6219">
        <v>96</v>
      </c>
      <c r="Q6219">
        <v>0.5</v>
      </c>
      <c r="R6219">
        <v>35520</v>
      </c>
      <c r="S6219" t="str" cm="1">
        <f t="array" ref="S6219">_xlfn.IFS(E6222&lt;30,"18-29",E6222&lt;45,"30-44",TRUE,"45+")</f>
        <v>30-44</v>
      </c>
      <c r="T6219" t="str" cm="1">
        <f t="array" ref="T6219">_xlfn.IFS(F6219&lt;=2,"0-2 Years",F6219&lt;=5,"3-5 Years",F6219&lt;=8,"6-8 Years",TRUE,"9-10 Years")</f>
        <v>0-2 Years</v>
      </c>
      <c r="U6219" t="str" cm="1">
        <f t="array" ref="U6219">_xlfn.IFS(P6219&gt;60,"High Risk",P6219&gt;30,"Medium Risk",TRUE,"Low Risk")</f>
        <v>High Risk</v>
      </c>
      <c r="V6219">
        <f t="shared" si="97"/>
        <v>4</v>
      </c>
    </row>
    <row r="6220" spans="1:22" x14ac:dyDescent="0.2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 s="2">
        <v>0</v>
      </c>
      <c r="H6220">
        <v>2</v>
      </c>
      <c r="I6220">
        <v>1</v>
      </c>
      <c r="J6220">
        <v>0</v>
      </c>
      <c r="K6220" s="1">
        <v>118368.2</v>
      </c>
      <c r="L6220">
        <v>0</v>
      </c>
      <c r="M6220">
        <v>13</v>
      </c>
      <c r="N6220">
        <v>3867</v>
      </c>
      <c r="O6220">
        <v>1</v>
      </c>
      <c r="P6220">
        <v>47</v>
      </c>
      <c r="Q6220">
        <v>7.6923076923076927E-2</v>
      </c>
      <c r="R6220">
        <v>50271</v>
      </c>
      <c r="S6220" t="str" cm="1">
        <f t="array" ref="S6220">_xlfn.IFS(E6223&lt;30,"18-29",E6223&lt;45,"30-44",TRUE,"45+")</f>
        <v>45+</v>
      </c>
      <c r="T6220" t="str" cm="1">
        <f t="array" ref="T6220">_xlfn.IFS(F6220&lt;=2,"0-2 Years",F6220&lt;=5,"3-5 Years",F6220&lt;=8,"6-8 Years",TRUE,"9-10 Years")</f>
        <v>9-10 Years</v>
      </c>
      <c r="U6220" t="str" cm="1">
        <f t="array" ref="U6220">_xlfn.IFS(P6220&gt;60,"High Risk",P6220&gt;30,"Medium Risk",TRUE,"Low Risk")</f>
        <v>Medium Risk</v>
      </c>
      <c r="V6220">
        <f t="shared" si="97"/>
        <v>6</v>
      </c>
    </row>
    <row r="6221" spans="1:22" x14ac:dyDescent="0.2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 s="2">
        <v>115137.26</v>
      </c>
      <c r="H6221">
        <v>1</v>
      </c>
      <c r="I6221">
        <v>1</v>
      </c>
      <c r="J6221">
        <v>0</v>
      </c>
      <c r="K6221" s="1">
        <v>52484.01</v>
      </c>
      <c r="L6221">
        <v>0</v>
      </c>
      <c r="M6221">
        <v>17</v>
      </c>
      <c r="N6221">
        <v>3948</v>
      </c>
      <c r="O6221">
        <v>9</v>
      </c>
      <c r="P6221">
        <v>96</v>
      </c>
      <c r="Q6221">
        <v>0.52941176470588236</v>
      </c>
      <c r="R6221">
        <v>67116</v>
      </c>
      <c r="S6221" t="str" cm="1">
        <f t="array" ref="S6221">_xlfn.IFS(E6224&lt;30,"18-29",E6224&lt;45,"30-44",TRUE,"45+")</f>
        <v>30-44</v>
      </c>
      <c r="T6221" t="str" cm="1">
        <f t="array" ref="T6221">_xlfn.IFS(F6221&lt;=2,"0-2 Years",F6221&lt;=5,"3-5 Years",F6221&lt;=8,"6-8 Years",TRUE,"9-10 Years")</f>
        <v>0-2 Years</v>
      </c>
      <c r="U6221" t="str" cm="1">
        <f t="array" ref="U6221">_xlfn.IFS(P6221&gt;60,"High Risk",P6221&gt;30,"Medium Risk",TRUE,"Low Risk")</f>
        <v>High Risk</v>
      </c>
      <c r="V6221">
        <f t="shared" si="97"/>
        <v>6</v>
      </c>
    </row>
    <row r="6222" spans="1:22" hidden="1" x14ac:dyDescent="0.2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 s="2">
        <v>101952.97</v>
      </c>
      <c r="H6222">
        <v>2</v>
      </c>
      <c r="I6222">
        <v>1</v>
      </c>
      <c r="J6222">
        <v>0</v>
      </c>
      <c r="K6222" s="1">
        <v>178153.65</v>
      </c>
      <c r="L6222">
        <v>0</v>
      </c>
      <c r="M6222">
        <v>6</v>
      </c>
      <c r="N6222">
        <v>2305</v>
      </c>
      <c r="O6222">
        <v>10</v>
      </c>
      <c r="P6222">
        <v>75</v>
      </c>
      <c r="Q6222">
        <v>1</v>
      </c>
      <c r="R6222">
        <v>13830</v>
      </c>
      <c r="S6222" t="str" cm="1">
        <f t="array" ref="S6222">_xlfn.IFS(E6225&lt;30,"18-29",E6225&lt;45,"30-44",TRUE,"45+")</f>
        <v>30-44</v>
      </c>
      <c r="T6222" t="str" cm="1">
        <f t="array" ref="T6222">_xlfn.IFS(F6222&lt;=2,"0-2 Years",F6222&lt;=5,"3-5 Years",F6222&lt;=8,"6-8 Years",TRUE,"9-10 Years")</f>
        <v>9-10 Years</v>
      </c>
      <c r="U6222" t="str" cm="1">
        <f t="array" ref="U6222">_xlfn.IFS(P6222&gt;60,"High Risk",P6222&gt;30,"Medium Risk",TRUE,"Low Risk")</f>
        <v>High Risk</v>
      </c>
      <c r="V6222">
        <f t="shared" si="97"/>
        <v>3</v>
      </c>
    </row>
    <row r="6223" spans="1:22" hidden="1" x14ac:dyDescent="0.2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 s="2">
        <v>164649.51999999999</v>
      </c>
      <c r="H6223">
        <v>3</v>
      </c>
      <c r="I6223">
        <v>1</v>
      </c>
      <c r="J6223">
        <v>0</v>
      </c>
      <c r="K6223" s="1">
        <v>49915.519999999997</v>
      </c>
      <c r="L6223">
        <v>1</v>
      </c>
      <c r="M6223">
        <v>16</v>
      </c>
      <c r="N6223">
        <v>977</v>
      </c>
      <c r="O6223">
        <v>10</v>
      </c>
      <c r="P6223">
        <v>79</v>
      </c>
      <c r="Q6223">
        <v>0.625</v>
      </c>
      <c r="R6223">
        <v>15632</v>
      </c>
      <c r="S6223" t="str" cm="1">
        <f t="array" ref="S6223">_xlfn.IFS(E6226&lt;30,"18-29",E6226&lt;45,"30-44",TRUE,"45+")</f>
        <v>30-44</v>
      </c>
      <c r="T6223" t="str" cm="1">
        <f t="array" ref="T6223">_xlfn.IFS(F6223&lt;=2,"0-2 Years",F6223&lt;=5,"3-5 Years",F6223&lt;=8,"6-8 Years",TRUE,"9-10 Years")</f>
        <v>0-2 Years</v>
      </c>
      <c r="U6223" t="str" cm="1">
        <f t="array" ref="U6223">_xlfn.IFS(P6223&gt;60,"High Risk",P6223&gt;30,"Medium Risk",TRUE,"Low Risk")</f>
        <v>High Risk</v>
      </c>
      <c r="V6223">
        <f t="shared" si="97"/>
        <v>4</v>
      </c>
    </row>
    <row r="6224" spans="1:22" hidden="1" x14ac:dyDescent="0.2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 s="2">
        <v>0</v>
      </c>
      <c r="H6224">
        <v>2</v>
      </c>
      <c r="I6224">
        <v>1</v>
      </c>
      <c r="J6224">
        <v>1</v>
      </c>
      <c r="K6224" s="1">
        <v>33747.03</v>
      </c>
      <c r="L6224">
        <v>0</v>
      </c>
      <c r="M6224">
        <v>10</v>
      </c>
      <c r="N6224">
        <v>3331</v>
      </c>
      <c r="O6224">
        <v>0</v>
      </c>
      <c r="P6224">
        <v>120</v>
      </c>
      <c r="Q6224">
        <v>0</v>
      </c>
      <c r="R6224">
        <v>33310</v>
      </c>
      <c r="S6224" t="str" cm="1">
        <f t="array" ref="S6224">_xlfn.IFS(E6227&lt;30,"18-29",E6227&lt;45,"30-44",TRUE,"45+")</f>
        <v>30-44</v>
      </c>
      <c r="T6224" t="str" cm="1">
        <f t="array" ref="T6224">_xlfn.IFS(F6224&lt;=2,"0-2 Years",F6224&lt;=5,"3-5 Years",F6224&lt;=8,"6-8 Years",TRUE,"9-10 Years")</f>
        <v>0-2 Years</v>
      </c>
      <c r="U6224" t="str" cm="1">
        <f t="array" ref="U6224">_xlfn.IFS(P6224&gt;60,"High Risk",P6224&gt;30,"Medium Risk",TRUE,"Low Risk")</f>
        <v>High Risk</v>
      </c>
      <c r="V6224">
        <f t="shared" si="97"/>
        <v>4</v>
      </c>
    </row>
    <row r="6225" spans="1:22" hidden="1" x14ac:dyDescent="0.2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 s="2">
        <v>91956.49</v>
      </c>
      <c r="H6225">
        <v>1</v>
      </c>
      <c r="I6225">
        <v>1</v>
      </c>
      <c r="J6225">
        <v>1</v>
      </c>
      <c r="K6225" s="1">
        <v>59961.81</v>
      </c>
      <c r="L6225">
        <v>0</v>
      </c>
      <c r="M6225">
        <v>21</v>
      </c>
      <c r="N6225">
        <v>4334</v>
      </c>
      <c r="O6225">
        <v>7</v>
      </c>
      <c r="P6225">
        <v>88</v>
      </c>
      <c r="Q6225">
        <v>0.33333333333333331</v>
      </c>
      <c r="R6225">
        <v>91014</v>
      </c>
      <c r="S6225" t="str" cm="1">
        <f t="array" ref="S6225">_xlfn.IFS(E6228&lt;30,"18-29",E6228&lt;45,"30-44",TRUE,"45+")</f>
        <v>45+</v>
      </c>
      <c r="T6225" t="str" cm="1">
        <f t="array" ref="T6225">_xlfn.IFS(F6225&lt;=2,"0-2 Years",F6225&lt;=5,"3-5 Years",F6225&lt;=8,"6-8 Years",TRUE,"9-10 Years")</f>
        <v>0-2 Years</v>
      </c>
      <c r="U6225" t="str" cm="1">
        <f t="array" ref="U6225">_xlfn.IFS(P6225&gt;60,"High Risk",P6225&gt;30,"Medium Risk",TRUE,"Low Risk")</f>
        <v>High Risk</v>
      </c>
      <c r="V6225">
        <f t="shared" si="97"/>
        <v>3</v>
      </c>
    </row>
    <row r="6226" spans="1:22" hidden="1" x14ac:dyDescent="0.2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 s="2">
        <v>0</v>
      </c>
      <c r="H6226">
        <v>2</v>
      </c>
      <c r="I6226">
        <v>1</v>
      </c>
      <c r="J6226">
        <v>1</v>
      </c>
      <c r="K6226" s="1">
        <v>18613.52</v>
      </c>
      <c r="L6226">
        <v>0</v>
      </c>
      <c r="M6226">
        <v>28</v>
      </c>
      <c r="N6226">
        <v>537</v>
      </c>
      <c r="O6226">
        <v>5</v>
      </c>
      <c r="P6226">
        <v>123</v>
      </c>
      <c r="Q6226">
        <v>0.17857142857142858</v>
      </c>
      <c r="R6226">
        <v>15036</v>
      </c>
      <c r="S6226" t="str" cm="1">
        <f t="array" ref="S6226">_xlfn.IFS(E6229&lt;30,"18-29",E6229&lt;45,"30-44",TRUE,"45+")</f>
        <v>30-44</v>
      </c>
      <c r="T6226" t="str" cm="1">
        <f t="array" ref="T6226">_xlfn.IFS(F6226&lt;=2,"0-2 Years",F6226&lt;=5,"3-5 Years",F6226&lt;=8,"6-8 Years",TRUE,"9-10 Years")</f>
        <v>6-8 Years</v>
      </c>
      <c r="U6226" t="str" cm="1">
        <f t="array" ref="U6226">_xlfn.IFS(P6226&gt;60,"High Risk",P6226&gt;30,"Medium Risk",TRUE,"Low Risk")</f>
        <v>High Risk</v>
      </c>
      <c r="V6226">
        <f t="shared" si="97"/>
        <v>3</v>
      </c>
    </row>
    <row r="6227" spans="1:22" hidden="1" x14ac:dyDescent="0.2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 s="2">
        <v>123938.6</v>
      </c>
      <c r="H6227">
        <v>2</v>
      </c>
      <c r="I6227">
        <v>1</v>
      </c>
      <c r="J6227">
        <v>0</v>
      </c>
      <c r="K6227" s="1">
        <v>198894.42</v>
      </c>
      <c r="L6227">
        <v>0</v>
      </c>
      <c r="M6227">
        <v>23</v>
      </c>
      <c r="N6227">
        <v>677</v>
      </c>
      <c r="O6227">
        <v>4</v>
      </c>
      <c r="P6227">
        <v>24</v>
      </c>
      <c r="Q6227">
        <v>0.17391304347826086</v>
      </c>
      <c r="R6227">
        <v>15571</v>
      </c>
      <c r="S6227" t="str" cm="1">
        <f t="array" ref="S6227">_xlfn.IFS(E6230&lt;30,"18-29",E6230&lt;45,"30-44",TRUE,"45+")</f>
        <v>30-44</v>
      </c>
      <c r="T6227" t="str" cm="1">
        <f t="array" ref="T6227">_xlfn.IFS(F6227&lt;=2,"0-2 Years",F6227&lt;=5,"3-5 Years",F6227&lt;=8,"6-8 Years",TRUE,"9-10 Years")</f>
        <v>9-10 Years</v>
      </c>
      <c r="U6227" t="str" cm="1">
        <f t="array" ref="U6227">_xlfn.IFS(P6227&gt;60,"High Risk",P6227&gt;30,"Medium Risk",TRUE,"Low Risk")</f>
        <v>Low Risk</v>
      </c>
      <c r="V6227">
        <f t="shared" si="97"/>
        <v>3</v>
      </c>
    </row>
    <row r="6228" spans="1:22" hidden="1" x14ac:dyDescent="0.2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 s="2">
        <v>123571.77</v>
      </c>
      <c r="H6228">
        <v>3</v>
      </c>
      <c r="I6228">
        <v>0</v>
      </c>
      <c r="J6228">
        <v>1</v>
      </c>
      <c r="K6228" s="1">
        <v>57014.17</v>
      </c>
      <c r="L6228">
        <v>1</v>
      </c>
      <c r="M6228">
        <v>3</v>
      </c>
      <c r="N6228">
        <v>510</v>
      </c>
      <c r="O6228">
        <v>0</v>
      </c>
      <c r="P6228">
        <v>177</v>
      </c>
      <c r="Q6228">
        <v>0</v>
      </c>
      <c r="R6228">
        <v>1530</v>
      </c>
      <c r="S6228" t="str" cm="1">
        <f t="array" ref="S6228">_xlfn.IFS(E6231&lt;30,"18-29",E6231&lt;45,"30-44",TRUE,"45+")</f>
        <v>30-44</v>
      </c>
      <c r="T6228" t="str" cm="1">
        <f t="array" ref="T6228">_xlfn.IFS(F6228&lt;=2,"0-2 Years",F6228&lt;=5,"3-5 Years",F6228&lt;=8,"6-8 Years",TRUE,"9-10 Years")</f>
        <v>6-8 Years</v>
      </c>
      <c r="U6228" t="str" cm="1">
        <f t="array" ref="U6228">_xlfn.IFS(P6228&gt;60,"High Risk",P6228&gt;30,"Medium Risk",TRUE,"Low Risk")</f>
        <v>High Risk</v>
      </c>
      <c r="V6228">
        <f t="shared" si="97"/>
        <v>1</v>
      </c>
    </row>
    <row r="6229" spans="1:22" hidden="1" x14ac:dyDescent="0.2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 s="2">
        <v>120777.88</v>
      </c>
      <c r="H6229">
        <v>1</v>
      </c>
      <c r="I6229">
        <v>1</v>
      </c>
      <c r="J6229">
        <v>1</v>
      </c>
      <c r="K6229" s="1">
        <v>131729.51999999999</v>
      </c>
      <c r="L6229">
        <v>0</v>
      </c>
      <c r="M6229">
        <v>13</v>
      </c>
      <c r="N6229">
        <v>1890</v>
      </c>
      <c r="O6229">
        <v>1</v>
      </c>
      <c r="P6229">
        <v>14</v>
      </c>
      <c r="Q6229">
        <v>7.6923076923076927E-2</v>
      </c>
      <c r="R6229">
        <v>24570</v>
      </c>
      <c r="S6229" t="str" cm="1">
        <f t="array" ref="S6229">_xlfn.IFS(E6232&lt;30,"18-29",E6232&lt;45,"30-44",TRUE,"45+")</f>
        <v>45+</v>
      </c>
      <c r="T6229" t="str" cm="1">
        <f t="array" ref="T6229">_xlfn.IFS(F6229&lt;=2,"0-2 Years",F6229&lt;=5,"3-5 Years",F6229&lt;=8,"6-8 Years",TRUE,"9-10 Years")</f>
        <v>3-5 Years</v>
      </c>
      <c r="U6229" t="str" cm="1">
        <f t="array" ref="U6229">_xlfn.IFS(P6229&gt;60,"High Risk",P6229&gt;30,"Medium Risk",TRUE,"Low Risk")</f>
        <v>Low Risk</v>
      </c>
      <c r="V6229">
        <f t="shared" si="97"/>
        <v>2</v>
      </c>
    </row>
    <row r="6230" spans="1:22" hidden="1" x14ac:dyDescent="0.2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 s="2">
        <v>90248.79</v>
      </c>
      <c r="H6230">
        <v>1</v>
      </c>
      <c r="I6230">
        <v>1</v>
      </c>
      <c r="J6230">
        <v>1</v>
      </c>
      <c r="K6230" s="1">
        <v>79169.73</v>
      </c>
      <c r="L6230">
        <v>0</v>
      </c>
      <c r="M6230">
        <v>13</v>
      </c>
      <c r="N6230">
        <v>3512</v>
      </c>
      <c r="O6230">
        <v>8</v>
      </c>
      <c r="P6230">
        <v>114</v>
      </c>
      <c r="Q6230">
        <v>0.61538461538461542</v>
      </c>
      <c r="R6230">
        <v>45656</v>
      </c>
      <c r="S6230" t="str" cm="1">
        <f t="array" ref="S6230">_xlfn.IFS(E6233&lt;30,"18-29",E6233&lt;45,"30-44",TRUE,"45+")</f>
        <v>45+</v>
      </c>
      <c r="T6230" t="str" cm="1">
        <f t="array" ref="T6230">_xlfn.IFS(F6230&lt;=2,"0-2 Years",F6230&lt;=5,"3-5 Years",F6230&lt;=8,"6-8 Years",TRUE,"9-10 Years")</f>
        <v>3-5 Years</v>
      </c>
      <c r="U6230" t="str" cm="1">
        <f t="array" ref="U6230">_xlfn.IFS(P6230&gt;60,"High Risk",P6230&gt;30,"Medium Risk",TRUE,"Low Risk")</f>
        <v>High Risk</v>
      </c>
      <c r="V6230">
        <f t="shared" si="97"/>
        <v>2</v>
      </c>
    </row>
    <row r="6231" spans="1:22" x14ac:dyDescent="0.2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 s="2">
        <v>0</v>
      </c>
      <c r="H6231">
        <v>1</v>
      </c>
      <c r="I6231">
        <v>1</v>
      </c>
      <c r="J6231">
        <v>0</v>
      </c>
      <c r="K6231" s="1">
        <v>106472.34</v>
      </c>
      <c r="L6231">
        <v>0</v>
      </c>
      <c r="M6231">
        <v>21</v>
      </c>
      <c r="N6231">
        <v>4001</v>
      </c>
      <c r="O6231">
        <v>5</v>
      </c>
      <c r="P6231">
        <v>80</v>
      </c>
      <c r="Q6231">
        <v>0.23809523809523808</v>
      </c>
      <c r="R6231">
        <v>84021</v>
      </c>
      <c r="S6231" t="str" cm="1">
        <f t="array" ref="S6231">_xlfn.IFS(E6234&lt;30,"18-29",E6234&lt;45,"30-44",TRUE,"45+")</f>
        <v>45+</v>
      </c>
      <c r="T6231" t="str" cm="1">
        <f t="array" ref="T6231">_xlfn.IFS(F6231&lt;=2,"0-2 Years",F6231&lt;=5,"3-5 Years",F6231&lt;=8,"6-8 Years",TRUE,"9-10 Years")</f>
        <v>6-8 Years</v>
      </c>
      <c r="U6231" t="str" cm="1">
        <f t="array" ref="U6231">_xlfn.IFS(P6231&gt;60,"High Risk",P6231&gt;30,"Medium Risk",TRUE,"Low Risk")</f>
        <v>High Risk</v>
      </c>
      <c r="V6231">
        <f t="shared" si="97"/>
        <v>8</v>
      </c>
    </row>
    <row r="6232" spans="1:22" hidden="1" x14ac:dyDescent="0.2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 s="2">
        <v>0</v>
      </c>
      <c r="H6232">
        <v>2</v>
      </c>
      <c r="I6232">
        <v>0</v>
      </c>
      <c r="J6232">
        <v>1</v>
      </c>
      <c r="K6232" s="1">
        <v>17013.54</v>
      </c>
      <c r="L6232">
        <v>0</v>
      </c>
      <c r="M6232">
        <v>23</v>
      </c>
      <c r="N6232">
        <v>1434</v>
      </c>
      <c r="O6232">
        <v>7</v>
      </c>
      <c r="P6232">
        <v>116</v>
      </c>
      <c r="Q6232">
        <v>0.30434782608695654</v>
      </c>
      <c r="R6232">
        <v>32982</v>
      </c>
      <c r="S6232" t="str" cm="1">
        <f t="array" ref="S6232">_xlfn.IFS(E6235&lt;30,"18-29",E6235&lt;45,"30-44",TRUE,"45+")</f>
        <v>30-44</v>
      </c>
      <c r="T6232" t="str" cm="1">
        <f t="array" ref="T6232">_xlfn.IFS(F6232&lt;=2,"0-2 Years",F6232&lt;=5,"3-5 Years",F6232&lt;=8,"6-8 Years",TRUE,"9-10 Years")</f>
        <v>3-5 Years</v>
      </c>
      <c r="U6232" t="str" cm="1">
        <f t="array" ref="U6232">_xlfn.IFS(P6232&gt;60,"High Risk",P6232&gt;30,"Medium Risk",TRUE,"Low Risk")</f>
        <v>High Risk</v>
      </c>
      <c r="V6232">
        <f t="shared" si="97"/>
        <v>4</v>
      </c>
    </row>
    <row r="6233" spans="1:22" hidden="1" x14ac:dyDescent="0.2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 s="2">
        <v>106396.48</v>
      </c>
      <c r="H6233">
        <v>1</v>
      </c>
      <c r="I6233">
        <v>1</v>
      </c>
      <c r="J6233">
        <v>1</v>
      </c>
      <c r="K6233" s="1">
        <v>150661.42000000001</v>
      </c>
      <c r="L6233">
        <v>1</v>
      </c>
      <c r="M6233">
        <v>28</v>
      </c>
      <c r="N6233">
        <v>1562</v>
      </c>
      <c r="O6233">
        <v>7</v>
      </c>
      <c r="P6233">
        <v>26</v>
      </c>
      <c r="Q6233">
        <v>0.25</v>
      </c>
      <c r="R6233">
        <v>43736</v>
      </c>
      <c r="S6233" t="str" cm="1">
        <f t="array" ref="S6233">_xlfn.IFS(E6236&lt;30,"18-29",E6236&lt;45,"30-44",TRUE,"45+")</f>
        <v>30-44</v>
      </c>
      <c r="T6233" t="str" cm="1">
        <f t="array" ref="T6233">_xlfn.IFS(F6233&lt;=2,"0-2 Years",F6233&lt;=5,"3-5 Years",F6233&lt;=8,"6-8 Years",TRUE,"9-10 Years")</f>
        <v>0-2 Years</v>
      </c>
      <c r="U6233" t="str" cm="1">
        <f t="array" ref="U6233">_xlfn.IFS(P6233&gt;60,"High Risk",P6233&gt;30,"Medium Risk",TRUE,"Low Risk")</f>
        <v>Low Risk</v>
      </c>
      <c r="V6233">
        <f t="shared" si="97"/>
        <v>4</v>
      </c>
    </row>
    <row r="6234" spans="1:22" x14ac:dyDescent="0.2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 s="2">
        <v>104887.43</v>
      </c>
      <c r="H6234">
        <v>1</v>
      </c>
      <c r="I6234">
        <v>0</v>
      </c>
      <c r="J6234">
        <v>0</v>
      </c>
      <c r="K6234" s="1">
        <v>86622.56</v>
      </c>
      <c r="L6234">
        <v>1</v>
      </c>
      <c r="M6234">
        <v>19</v>
      </c>
      <c r="N6234">
        <v>2162</v>
      </c>
      <c r="O6234">
        <v>10</v>
      </c>
      <c r="P6234">
        <v>87</v>
      </c>
      <c r="Q6234">
        <v>0.52631578947368418</v>
      </c>
      <c r="R6234">
        <v>41078</v>
      </c>
      <c r="S6234" t="str" cm="1">
        <f t="array" ref="S6234">_xlfn.IFS(E6237&lt;30,"18-29",E6237&lt;45,"30-44",TRUE,"45+")</f>
        <v>30-44</v>
      </c>
      <c r="T6234" t="str" cm="1">
        <f t="array" ref="T6234">_xlfn.IFS(F6234&lt;=2,"0-2 Years",F6234&lt;=5,"3-5 Years",F6234&lt;=8,"6-8 Years",TRUE,"9-10 Years")</f>
        <v>0-2 Years</v>
      </c>
      <c r="U6234" t="str" cm="1">
        <f t="array" ref="U6234">_xlfn.IFS(P6234&gt;60,"High Risk",P6234&gt;30,"Medium Risk",TRUE,"Low Risk")</f>
        <v>High Risk</v>
      </c>
      <c r="V6234">
        <f t="shared" si="97"/>
        <v>7</v>
      </c>
    </row>
    <row r="6235" spans="1:22" hidden="1" x14ac:dyDescent="0.2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 s="2">
        <v>72079.710000000006</v>
      </c>
      <c r="H6235">
        <v>1</v>
      </c>
      <c r="I6235">
        <v>1</v>
      </c>
      <c r="J6235">
        <v>1</v>
      </c>
      <c r="K6235" s="1">
        <v>115767.93</v>
      </c>
      <c r="L6235">
        <v>0</v>
      </c>
      <c r="M6235">
        <v>28</v>
      </c>
      <c r="N6235">
        <v>457</v>
      </c>
      <c r="O6235">
        <v>1</v>
      </c>
      <c r="P6235">
        <v>48</v>
      </c>
      <c r="Q6235">
        <v>3.5714285714285712E-2</v>
      </c>
      <c r="R6235">
        <v>12796</v>
      </c>
      <c r="S6235" t="str" cm="1">
        <f t="array" ref="S6235">_xlfn.IFS(E6238&lt;30,"18-29",E6238&lt;45,"30-44",TRUE,"45+")</f>
        <v>30-44</v>
      </c>
      <c r="T6235" t="str" cm="1">
        <f t="array" ref="T6235">_xlfn.IFS(F6235&lt;=2,"0-2 Years",F6235&lt;=5,"3-5 Years",F6235&lt;=8,"6-8 Years",TRUE,"9-10 Years")</f>
        <v>0-2 Years</v>
      </c>
      <c r="U6235" t="str" cm="1">
        <f t="array" ref="U6235">_xlfn.IFS(P6235&gt;60,"High Risk",P6235&gt;30,"Medium Risk",TRUE,"Low Risk")</f>
        <v>Medium Risk</v>
      </c>
      <c r="V6235">
        <f t="shared" si="97"/>
        <v>3</v>
      </c>
    </row>
    <row r="6236" spans="1:22" x14ac:dyDescent="0.2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 s="2">
        <v>0</v>
      </c>
      <c r="H6236">
        <v>2</v>
      </c>
      <c r="I6236">
        <v>1</v>
      </c>
      <c r="J6236">
        <v>0</v>
      </c>
      <c r="K6236" s="1">
        <v>141998.89000000001</v>
      </c>
      <c r="L6236">
        <v>0</v>
      </c>
      <c r="M6236">
        <v>15</v>
      </c>
      <c r="N6236">
        <v>1602</v>
      </c>
      <c r="O6236">
        <v>0</v>
      </c>
      <c r="P6236">
        <v>168</v>
      </c>
      <c r="Q6236">
        <v>0</v>
      </c>
      <c r="R6236">
        <v>24030</v>
      </c>
      <c r="S6236" t="str" cm="1">
        <f t="array" ref="S6236">_xlfn.IFS(E6239&lt;30,"18-29",E6239&lt;45,"30-44",TRUE,"45+")</f>
        <v>18-29</v>
      </c>
      <c r="T6236" t="str" cm="1">
        <f t="array" ref="T6236">_xlfn.IFS(F6236&lt;=2,"0-2 Years",F6236&lt;=5,"3-5 Years",F6236&lt;=8,"6-8 Years",TRUE,"9-10 Years")</f>
        <v>6-8 Years</v>
      </c>
      <c r="U6236" t="str" cm="1">
        <f t="array" ref="U6236">_xlfn.IFS(P6236&gt;60,"High Risk",P6236&gt;30,"Medium Risk",TRUE,"Low Risk")</f>
        <v>High Risk</v>
      </c>
      <c r="V6236">
        <f t="shared" si="97"/>
        <v>6</v>
      </c>
    </row>
    <row r="6237" spans="1:22" hidden="1" x14ac:dyDescent="0.2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 s="2">
        <v>0</v>
      </c>
      <c r="H6237">
        <v>2</v>
      </c>
      <c r="I6237">
        <v>1</v>
      </c>
      <c r="J6237">
        <v>1</v>
      </c>
      <c r="K6237" s="1">
        <v>182787.17</v>
      </c>
      <c r="L6237">
        <v>0</v>
      </c>
      <c r="M6237">
        <v>9</v>
      </c>
      <c r="N6237">
        <v>4385</v>
      </c>
      <c r="O6237">
        <v>6</v>
      </c>
      <c r="P6237">
        <v>122</v>
      </c>
      <c r="Q6237">
        <v>0.66666666666666663</v>
      </c>
      <c r="R6237">
        <v>39465</v>
      </c>
      <c r="S6237" t="str" cm="1">
        <f t="array" ref="S6237">_xlfn.IFS(E6240&lt;30,"18-29",E6240&lt;45,"30-44",TRUE,"45+")</f>
        <v>18-29</v>
      </c>
      <c r="T6237" t="str" cm="1">
        <f t="array" ref="T6237">_xlfn.IFS(F6237&lt;=2,"0-2 Years",F6237&lt;=5,"3-5 Years",F6237&lt;=8,"6-8 Years",TRUE,"9-10 Years")</f>
        <v>0-2 Years</v>
      </c>
      <c r="U6237" t="str" cm="1">
        <f t="array" ref="U6237">_xlfn.IFS(P6237&gt;60,"High Risk",P6237&gt;30,"Medium Risk",TRUE,"Low Risk")</f>
        <v>High Risk</v>
      </c>
      <c r="V6237">
        <f t="shared" si="97"/>
        <v>4</v>
      </c>
    </row>
    <row r="6238" spans="1:22" hidden="1" x14ac:dyDescent="0.2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 s="2">
        <v>99844.68</v>
      </c>
      <c r="H6238">
        <v>1</v>
      </c>
      <c r="I6238">
        <v>0</v>
      </c>
      <c r="J6238">
        <v>0</v>
      </c>
      <c r="K6238" s="1">
        <v>187915.7</v>
      </c>
      <c r="L6238">
        <v>0</v>
      </c>
      <c r="M6238">
        <v>23</v>
      </c>
      <c r="N6238">
        <v>1555</v>
      </c>
      <c r="O6238">
        <v>0</v>
      </c>
      <c r="P6238">
        <v>146</v>
      </c>
      <c r="Q6238">
        <v>0</v>
      </c>
      <c r="R6238">
        <v>35765</v>
      </c>
      <c r="S6238" t="str" cm="1">
        <f t="array" ref="S6238">_xlfn.IFS(E6241&lt;30,"18-29",E6241&lt;45,"30-44",TRUE,"45+")</f>
        <v>45+</v>
      </c>
      <c r="T6238" t="str" cm="1">
        <f t="array" ref="T6238">_xlfn.IFS(F6238&lt;=2,"0-2 Years",F6238&lt;=5,"3-5 Years",F6238&lt;=8,"6-8 Years",TRUE,"9-10 Years")</f>
        <v>3-5 Years</v>
      </c>
      <c r="U6238" t="str" cm="1">
        <f t="array" ref="U6238">_xlfn.IFS(P6238&gt;60,"High Risk",P6238&gt;30,"Medium Risk",TRUE,"Low Risk")</f>
        <v>High Risk</v>
      </c>
      <c r="V6238">
        <f t="shared" si="97"/>
        <v>5</v>
      </c>
    </row>
    <row r="6239" spans="1:22" hidden="1" x14ac:dyDescent="0.2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 s="2">
        <v>0</v>
      </c>
      <c r="H6239">
        <v>2</v>
      </c>
      <c r="I6239">
        <v>1</v>
      </c>
      <c r="J6239">
        <v>1</v>
      </c>
      <c r="K6239" s="1">
        <v>133267.78</v>
      </c>
      <c r="L6239">
        <v>0</v>
      </c>
      <c r="M6239">
        <v>8</v>
      </c>
      <c r="N6239">
        <v>4978</v>
      </c>
      <c r="O6239">
        <v>5</v>
      </c>
      <c r="P6239">
        <v>74</v>
      </c>
      <c r="Q6239">
        <v>0.625</v>
      </c>
      <c r="R6239">
        <v>39824</v>
      </c>
      <c r="S6239" t="str" cm="1">
        <f t="array" ref="S6239">_xlfn.IFS(E6242&lt;30,"18-29",E6242&lt;45,"30-44",TRUE,"45+")</f>
        <v>18-29</v>
      </c>
      <c r="T6239" t="str" cm="1">
        <f t="array" ref="T6239">_xlfn.IFS(F6239&lt;=2,"0-2 Years",F6239&lt;=5,"3-5 Years",F6239&lt;=8,"6-8 Years",TRUE,"9-10 Years")</f>
        <v>0-2 Years</v>
      </c>
      <c r="U6239" t="str" cm="1">
        <f t="array" ref="U6239">_xlfn.IFS(P6239&gt;60,"High Risk",P6239&gt;30,"Medium Risk",TRUE,"Low Risk")</f>
        <v>High Risk</v>
      </c>
      <c r="V6239">
        <f t="shared" si="97"/>
        <v>4</v>
      </c>
    </row>
    <row r="6240" spans="1:22" hidden="1" x14ac:dyDescent="0.2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 s="2">
        <v>156815.71</v>
      </c>
      <c r="H6240">
        <v>1</v>
      </c>
      <c r="I6240">
        <v>1</v>
      </c>
      <c r="J6240">
        <v>1</v>
      </c>
      <c r="K6240" s="1">
        <v>137476.09</v>
      </c>
      <c r="L6240">
        <v>0</v>
      </c>
      <c r="M6240">
        <v>15</v>
      </c>
      <c r="N6240">
        <v>4597</v>
      </c>
      <c r="O6240">
        <v>3</v>
      </c>
      <c r="P6240">
        <v>96</v>
      </c>
      <c r="Q6240">
        <v>0.2</v>
      </c>
      <c r="R6240">
        <v>68955</v>
      </c>
      <c r="S6240" t="str" cm="1">
        <f t="array" ref="S6240">_xlfn.IFS(E6243&lt;30,"18-29",E6243&lt;45,"30-44",TRUE,"45+")</f>
        <v>30-44</v>
      </c>
      <c r="T6240" t="str" cm="1">
        <f t="array" ref="T6240">_xlfn.IFS(F6240&lt;=2,"0-2 Years",F6240&lt;=5,"3-5 Years",F6240&lt;=8,"6-8 Years",TRUE,"9-10 Years")</f>
        <v>3-5 Years</v>
      </c>
      <c r="U6240" t="str" cm="1">
        <f t="array" ref="U6240">_xlfn.IFS(P6240&gt;60,"High Risk",P6240&gt;30,"Medium Risk",TRUE,"Low Risk")</f>
        <v>High Risk</v>
      </c>
      <c r="V6240">
        <f t="shared" si="97"/>
        <v>2</v>
      </c>
    </row>
    <row r="6241" spans="1:22" hidden="1" x14ac:dyDescent="0.2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 s="2">
        <v>146034.74</v>
      </c>
      <c r="H6241">
        <v>1</v>
      </c>
      <c r="I6241">
        <v>1</v>
      </c>
      <c r="J6241">
        <v>1</v>
      </c>
      <c r="K6241" s="1">
        <v>77146.14</v>
      </c>
      <c r="L6241">
        <v>0</v>
      </c>
      <c r="M6241">
        <v>23</v>
      </c>
      <c r="N6241">
        <v>3301</v>
      </c>
      <c r="O6241">
        <v>3</v>
      </c>
      <c r="P6241">
        <v>166</v>
      </c>
      <c r="Q6241">
        <v>0.13043478260869565</v>
      </c>
      <c r="R6241">
        <v>75923</v>
      </c>
      <c r="S6241" t="str" cm="1">
        <f t="array" ref="S6241">_xlfn.IFS(E6244&lt;30,"18-29",E6244&lt;45,"30-44",TRUE,"45+")</f>
        <v>45+</v>
      </c>
      <c r="T6241" t="str" cm="1">
        <f t="array" ref="T6241">_xlfn.IFS(F6241&lt;=2,"0-2 Years",F6241&lt;=5,"3-5 Years",F6241&lt;=8,"6-8 Years",TRUE,"9-10 Years")</f>
        <v>6-8 Years</v>
      </c>
      <c r="U6241" t="str" cm="1">
        <f t="array" ref="U6241">_xlfn.IFS(P6241&gt;60,"High Risk",P6241&gt;30,"Medium Risk",TRUE,"Low Risk")</f>
        <v>High Risk</v>
      </c>
      <c r="V6241">
        <f t="shared" si="97"/>
        <v>3</v>
      </c>
    </row>
    <row r="6242" spans="1:22" x14ac:dyDescent="0.2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 s="2">
        <v>152283.39000000001</v>
      </c>
      <c r="H6242">
        <v>1</v>
      </c>
      <c r="I6242">
        <v>1</v>
      </c>
      <c r="J6242">
        <v>0</v>
      </c>
      <c r="K6242" s="1">
        <v>183271.15</v>
      </c>
      <c r="L6242">
        <v>0</v>
      </c>
      <c r="M6242">
        <v>30</v>
      </c>
      <c r="N6242">
        <v>258</v>
      </c>
      <c r="O6242">
        <v>5</v>
      </c>
      <c r="P6242">
        <v>87</v>
      </c>
      <c r="Q6242">
        <v>0.16666666666666666</v>
      </c>
      <c r="R6242">
        <v>7740</v>
      </c>
      <c r="S6242" t="str" cm="1">
        <f t="array" ref="S6242">_xlfn.IFS(E6245&lt;30,"18-29",E6245&lt;45,"30-44",TRUE,"45+")</f>
        <v>30-44</v>
      </c>
      <c r="T6242" t="str" cm="1">
        <f t="array" ref="T6242">_xlfn.IFS(F6242&lt;=2,"0-2 Years",F6242&lt;=5,"3-5 Years",F6242&lt;=8,"6-8 Years",TRUE,"9-10 Years")</f>
        <v>0-2 Years</v>
      </c>
      <c r="U6242" t="str" cm="1">
        <f t="array" ref="U6242">_xlfn.IFS(P6242&gt;60,"High Risk",P6242&gt;30,"Medium Risk",TRUE,"Low Risk")</f>
        <v>High Risk</v>
      </c>
      <c r="V6242">
        <f t="shared" si="97"/>
        <v>6</v>
      </c>
    </row>
    <row r="6243" spans="1:22" hidden="1" x14ac:dyDescent="0.2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 s="2">
        <v>118897.1</v>
      </c>
      <c r="H6243">
        <v>2</v>
      </c>
      <c r="I6243">
        <v>1</v>
      </c>
      <c r="J6243">
        <v>1</v>
      </c>
      <c r="K6243" s="1">
        <v>26362.400000000001</v>
      </c>
      <c r="L6243">
        <v>0</v>
      </c>
      <c r="M6243">
        <v>11</v>
      </c>
      <c r="N6243">
        <v>3157</v>
      </c>
      <c r="O6243">
        <v>4</v>
      </c>
      <c r="P6243">
        <v>25</v>
      </c>
      <c r="Q6243">
        <v>0.36363636363636365</v>
      </c>
      <c r="R6243">
        <v>34727</v>
      </c>
      <c r="S6243" t="str" cm="1">
        <f t="array" ref="S6243">_xlfn.IFS(E6246&lt;30,"18-29",E6246&lt;45,"30-44",TRUE,"45+")</f>
        <v>18-29</v>
      </c>
      <c r="T6243" t="str" cm="1">
        <f t="array" ref="T6243">_xlfn.IFS(F6243&lt;=2,"0-2 Years",F6243&lt;=5,"3-5 Years",F6243&lt;=8,"6-8 Years",TRUE,"9-10 Years")</f>
        <v>0-2 Years</v>
      </c>
      <c r="U6243" t="str" cm="1">
        <f t="array" ref="U6243">_xlfn.IFS(P6243&gt;60,"High Risk",P6243&gt;30,"Medium Risk",TRUE,"Low Risk")</f>
        <v>Low Risk</v>
      </c>
      <c r="V6243">
        <f t="shared" si="97"/>
        <v>1</v>
      </c>
    </row>
    <row r="6244" spans="1:22" hidden="1" x14ac:dyDescent="0.2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 s="2">
        <v>96781.39</v>
      </c>
      <c r="H6244">
        <v>1</v>
      </c>
      <c r="I6244">
        <v>1</v>
      </c>
      <c r="J6244">
        <v>1</v>
      </c>
      <c r="K6244" s="1">
        <v>153373.71</v>
      </c>
      <c r="L6244">
        <v>0</v>
      </c>
      <c r="M6244">
        <v>7</v>
      </c>
      <c r="N6244">
        <v>3427</v>
      </c>
      <c r="O6244">
        <v>0</v>
      </c>
      <c r="P6244">
        <v>28</v>
      </c>
      <c r="Q6244">
        <v>0</v>
      </c>
      <c r="R6244">
        <v>23989</v>
      </c>
      <c r="S6244" t="str" cm="1">
        <f t="array" ref="S6244">_xlfn.IFS(E6247&lt;30,"18-29",E6247&lt;45,"30-44",TRUE,"45+")</f>
        <v>30-44</v>
      </c>
      <c r="T6244" t="str" cm="1">
        <f t="array" ref="T6244">_xlfn.IFS(F6244&lt;=2,"0-2 Years",F6244&lt;=5,"3-5 Years",F6244&lt;=8,"6-8 Years",TRUE,"9-10 Years")</f>
        <v>6-8 Years</v>
      </c>
      <c r="U6244" t="str" cm="1">
        <f t="array" ref="U6244">_xlfn.IFS(P6244&gt;60,"High Risk",P6244&gt;30,"Medium Risk",TRUE,"Low Risk")</f>
        <v>Low Risk</v>
      </c>
      <c r="V6244">
        <f t="shared" si="97"/>
        <v>3</v>
      </c>
    </row>
    <row r="6245" spans="1:22" hidden="1" x14ac:dyDescent="0.2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 s="2">
        <v>102772.67</v>
      </c>
      <c r="H6245">
        <v>2</v>
      </c>
      <c r="I6245">
        <v>1</v>
      </c>
      <c r="J6245">
        <v>0</v>
      </c>
      <c r="K6245" s="1">
        <v>70705.58</v>
      </c>
      <c r="L6245">
        <v>0</v>
      </c>
      <c r="M6245">
        <v>6</v>
      </c>
      <c r="N6245">
        <v>1400</v>
      </c>
      <c r="O6245">
        <v>2</v>
      </c>
      <c r="P6245">
        <v>119</v>
      </c>
      <c r="Q6245">
        <v>0.33333333333333331</v>
      </c>
      <c r="R6245">
        <v>8400</v>
      </c>
      <c r="S6245" t="str" cm="1">
        <f t="array" ref="S6245">_xlfn.IFS(E6248&lt;30,"18-29",E6248&lt;45,"30-44",TRUE,"45+")</f>
        <v>30-44</v>
      </c>
      <c r="T6245" t="str" cm="1">
        <f t="array" ref="T6245">_xlfn.IFS(F6245&lt;=2,"0-2 Years",F6245&lt;=5,"3-5 Years",F6245&lt;=8,"6-8 Years",TRUE,"9-10 Years")</f>
        <v>0-2 Years</v>
      </c>
      <c r="U6245" t="str" cm="1">
        <f t="array" ref="U6245">_xlfn.IFS(P6245&gt;60,"High Risk",P6245&gt;30,"Medium Risk",TRUE,"Low Risk")</f>
        <v>High Risk</v>
      </c>
      <c r="V6245">
        <f t="shared" si="97"/>
        <v>4</v>
      </c>
    </row>
    <row r="6246" spans="1:22" x14ac:dyDescent="0.2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 s="2">
        <v>0</v>
      </c>
      <c r="H6246">
        <v>2</v>
      </c>
      <c r="I6246">
        <v>1</v>
      </c>
      <c r="J6246">
        <v>0</v>
      </c>
      <c r="K6246" s="1">
        <v>119759.24</v>
      </c>
      <c r="L6246">
        <v>0</v>
      </c>
      <c r="M6246">
        <v>19</v>
      </c>
      <c r="N6246">
        <v>485</v>
      </c>
      <c r="O6246">
        <v>6</v>
      </c>
      <c r="P6246">
        <v>124</v>
      </c>
      <c r="Q6246">
        <v>0.31578947368421051</v>
      </c>
      <c r="R6246">
        <v>9215</v>
      </c>
      <c r="S6246" t="str" cm="1">
        <f t="array" ref="S6246">_xlfn.IFS(E6249&lt;30,"18-29",E6249&lt;45,"30-44",TRUE,"45+")</f>
        <v>45+</v>
      </c>
      <c r="T6246" t="str" cm="1">
        <f t="array" ref="T6246">_xlfn.IFS(F6246&lt;=2,"0-2 Years",F6246&lt;=5,"3-5 Years",F6246&lt;=8,"6-8 Years",TRUE,"9-10 Years")</f>
        <v>3-5 Years</v>
      </c>
      <c r="U6246" t="str" cm="1">
        <f t="array" ref="U6246">_xlfn.IFS(P6246&gt;60,"High Risk",P6246&gt;30,"Medium Risk",TRUE,"Low Risk")</f>
        <v>High Risk</v>
      </c>
      <c r="V6246">
        <f t="shared" si="97"/>
        <v>6</v>
      </c>
    </row>
    <row r="6247" spans="1:22" x14ac:dyDescent="0.2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 s="2">
        <v>0</v>
      </c>
      <c r="H6247">
        <v>2</v>
      </c>
      <c r="I6247">
        <v>0</v>
      </c>
      <c r="J6247">
        <v>0</v>
      </c>
      <c r="K6247" s="1">
        <v>42392.24</v>
      </c>
      <c r="L6247">
        <v>0</v>
      </c>
      <c r="M6247">
        <v>21</v>
      </c>
      <c r="N6247">
        <v>1559</v>
      </c>
      <c r="O6247">
        <v>0</v>
      </c>
      <c r="P6247">
        <v>163</v>
      </c>
      <c r="Q6247">
        <v>0</v>
      </c>
      <c r="R6247">
        <v>32739</v>
      </c>
      <c r="S6247" t="str" cm="1">
        <f t="array" ref="S6247">_xlfn.IFS(E6250&lt;30,"18-29",E6250&lt;45,"30-44",TRUE,"45+")</f>
        <v>45+</v>
      </c>
      <c r="T6247" t="str" cm="1">
        <f t="array" ref="T6247">_xlfn.IFS(F6247&lt;=2,"0-2 Years",F6247&lt;=5,"3-5 Years",F6247&lt;=8,"6-8 Years",TRUE,"9-10 Years")</f>
        <v>6-8 Years</v>
      </c>
      <c r="U6247" t="str" cm="1">
        <f t="array" ref="U6247">_xlfn.IFS(P6247&gt;60,"High Risk",P6247&gt;30,"Medium Risk",TRUE,"Low Risk")</f>
        <v>High Risk</v>
      </c>
      <c r="V6247">
        <f t="shared" si="97"/>
        <v>6</v>
      </c>
    </row>
    <row r="6248" spans="1:22" hidden="1" x14ac:dyDescent="0.2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 s="2">
        <v>150578</v>
      </c>
      <c r="H6248">
        <v>1</v>
      </c>
      <c r="I6248">
        <v>0</v>
      </c>
      <c r="J6248">
        <v>1</v>
      </c>
      <c r="K6248" s="1">
        <v>34670.620000000003</v>
      </c>
      <c r="L6248">
        <v>1</v>
      </c>
      <c r="M6248">
        <v>8</v>
      </c>
      <c r="N6248">
        <v>3889</v>
      </c>
      <c r="O6248">
        <v>10</v>
      </c>
      <c r="P6248">
        <v>112</v>
      </c>
      <c r="Q6248">
        <v>1</v>
      </c>
      <c r="R6248">
        <v>31112</v>
      </c>
      <c r="S6248" t="str" cm="1">
        <f t="array" ref="S6248">_xlfn.IFS(E6251&lt;30,"18-29",E6251&lt;45,"30-44",TRUE,"45+")</f>
        <v>45+</v>
      </c>
      <c r="T6248" t="str" cm="1">
        <f t="array" ref="T6248">_xlfn.IFS(F6248&lt;=2,"0-2 Years",F6248&lt;=5,"3-5 Years",F6248&lt;=8,"6-8 Years",TRUE,"9-10 Years")</f>
        <v>3-5 Years</v>
      </c>
      <c r="U6248" t="str" cm="1">
        <f t="array" ref="U6248">_xlfn.IFS(P6248&gt;60,"High Risk",P6248&gt;30,"Medium Risk",TRUE,"Low Risk")</f>
        <v>High Risk</v>
      </c>
      <c r="V6248">
        <f t="shared" si="97"/>
        <v>2</v>
      </c>
    </row>
    <row r="6249" spans="1:22" x14ac:dyDescent="0.2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 s="2">
        <v>0</v>
      </c>
      <c r="H6249">
        <v>2</v>
      </c>
      <c r="I6249">
        <v>0</v>
      </c>
      <c r="J6249">
        <v>0</v>
      </c>
      <c r="K6249" s="1">
        <v>82106.19</v>
      </c>
      <c r="L6249">
        <v>0</v>
      </c>
      <c r="M6249">
        <v>20</v>
      </c>
      <c r="N6249">
        <v>2715</v>
      </c>
      <c r="O6249">
        <v>7</v>
      </c>
      <c r="P6249">
        <v>20</v>
      </c>
      <c r="Q6249">
        <v>0.35</v>
      </c>
      <c r="R6249">
        <v>54300</v>
      </c>
      <c r="S6249" t="str" cm="1">
        <f t="array" ref="S6249">_xlfn.IFS(E6252&lt;30,"18-29",E6252&lt;45,"30-44",TRUE,"45+")</f>
        <v>30-44</v>
      </c>
      <c r="T6249" t="str" cm="1">
        <f t="array" ref="T6249">_xlfn.IFS(F6249&lt;=2,"0-2 Years",F6249&lt;=5,"3-5 Years",F6249&lt;=8,"6-8 Years",TRUE,"9-10 Years")</f>
        <v>0-2 Years</v>
      </c>
      <c r="U6249" t="str" cm="1">
        <f t="array" ref="U6249">_xlfn.IFS(P6249&gt;60,"High Risk",P6249&gt;30,"Medium Risk",TRUE,"Low Risk")</f>
        <v>Low Risk</v>
      </c>
      <c r="V6249">
        <f t="shared" si="97"/>
        <v>8</v>
      </c>
    </row>
    <row r="6250" spans="1:22" x14ac:dyDescent="0.2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 s="2">
        <v>0</v>
      </c>
      <c r="H6250">
        <v>2</v>
      </c>
      <c r="I6250">
        <v>1</v>
      </c>
      <c r="J6250">
        <v>0</v>
      </c>
      <c r="K6250" s="1">
        <v>171774.5</v>
      </c>
      <c r="L6250">
        <v>0</v>
      </c>
      <c r="M6250">
        <v>13</v>
      </c>
      <c r="N6250">
        <v>1385</v>
      </c>
      <c r="O6250">
        <v>10</v>
      </c>
      <c r="P6250">
        <v>115</v>
      </c>
      <c r="Q6250">
        <v>0.76923076923076927</v>
      </c>
      <c r="R6250">
        <v>18005</v>
      </c>
      <c r="S6250" t="str" cm="1">
        <f t="array" ref="S6250">_xlfn.IFS(E6253&lt;30,"18-29",E6253&lt;45,"30-44",TRUE,"45+")</f>
        <v>30-44</v>
      </c>
      <c r="T6250" t="str" cm="1">
        <f t="array" ref="T6250">_xlfn.IFS(F6250&lt;=2,"0-2 Years",F6250&lt;=5,"3-5 Years",F6250&lt;=8,"6-8 Years",TRUE,"9-10 Years")</f>
        <v>3-5 Years</v>
      </c>
      <c r="U6250" t="str" cm="1">
        <f t="array" ref="U6250">_xlfn.IFS(P6250&gt;60,"High Risk",P6250&gt;30,"Medium Risk",TRUE,"Low Risk")</f>
        <v>High Risk</v>
      </c>
      <c r="V6250">
        <f t="shared" si="97"/>
        <v>7</v>
      </c>
    </row>
    <row r="6251" spans="1:22" x14ac:dyDescent="0.2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 s="2">
        <v>0</v>
      </c>
      <c r="H6251">
        <v>2</v>
      </c>
      <c r="I6251">
        <v>0</v>
      </c>
      <c r="J6251">
        <v>0</v>
      </c>
      <c r="K6251" s="1">
        <v>149772.60999999999</v>
      </c>
      <c r="L6251">
        <v>0</v>
      </c>
      <c r="M6251">
        <v>2</v>
      </c>
      <c r="N6251">
        <v>2890</v>
      </c>
      <c r="O6251">
        <v>2</v>
      </c>
      <c r="P6251">
        <v>36</v>
      </c>
      <c r="Q6251">
        <v>1</v>
      </c>
      <c r="R6251">
        <v>5780</v>
      </c>
      <c r="S6251" t="str" cm="1">
        <f t="array" ref="S6251">_xlfn.IFS(E6254&lt;30,"18-29",E6254&lt;45,"30-44",TRUE,"45+")</f>
        <v>30-44</v>
      </c>
      <c r="T6251" t="str" cm="1">
        <f t="array" ref="T6251">_xlfn.IFS(F6251&lt;=2,"0-2 Years",F6251&lt;=5,"3-5 Years",F6251&lt;=8,"6-8 Years",TRUE,"9-10 Years")</f>
        <v>0-2 Years</v>
      </c>
      <c r="U6251" t="str" cm="1">
        <f t="array" ref="U6251">_xlfn.IFS(P6251&gt;60,"High Risk",P6251&gt;30,"Medium Risk",TRUE,"Low Risk")</f>
        <v>Medium Risk</v>
      </c>
      <c r="V6251">
        <f t="shared" si="97"/>
        <v>8</v>
      </c>
    </row>
    <row r="6252" spans="1:22" hidden="1" x14ac:dyDescent="0.2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 s="2">
        <v>163548.07</v>
      </c>
      <c r="H6252">
        <v>1</v>
      </c>
      <c r="I6252">
        <v>1</v>
      </c>
      <c r="J6252">
        <v>0</v>
      </c>
      <c r="K6252" s="1">
        <v>38866.85</v>
      </c>
      <c r="L6252">
        <v>0</v>
      </c>
      <c r="M6252">
        <v>2</v>
      </c>
      <c r="N6252">
        <v>1527</v>
      </c>
      <c r="O6252">
        <v>2</v>
      </c>
      <c r="P6252">
        <v>98</v>
      </c>
      <c r="Q6252">
        <v>1</v>
      </c>
      <c r="R6252">
        <v>3054</v>
      </c>
      <c r="S6252" t="str" cm="1">
        <f t="array" ref="S6252">_xlfn.IFS(E6255&lt;30,"18-29",E6255&lt;45,"30-44",TRUE,"45+")</f>
        <v>30-44</v>
      </c>
      <c r="T6252" t="str" cm="1">
        <f t="array" ref="T6252">_xlfn.IFS(F6252&lt;=2,"0-2 Years",F6252&lt;=5,"3-5 Years",F6252&lt;=8,"6-8 Years",TRUE,"9-10 Years")</f>
        <v>9-10 Years</v>
      </c>
      <c r="U6252" t="str" cm="1">
        <f t="array" ref="U6252">_xlfn.IFS(P6252&gt;60,"High Risk",P6252&gt;30,"Medium Risk",TRUE,"Low Risk")</f>
        <v>High Risk</v>
      </c>
      <c r="V6252">
        <f t="shared" si="97"/>
        <v>5</v>
      </c>
    </row>
    <row r="6253" spans="1:22" hidden="1" x14ac:dyDescent="0.2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 s="2">
        <v>148580.12</v>
      </c>
      <c r="H6253">
        <v>1</v>
      </c>
      <c r="I6253">
        <v>1</v>
      </c>
      <c r="J6253">
        <v>0</v>
      </c>
      <c r="K6253" s="1">
        <v>35179.18</v>
      </c>
      <c r="L6253">
        <v>0</v>
      </c>
      <c r="M6253">
        <v>17</v>
      </c>
      <c r="N6253">
        <v>3651</v>
      </c>
      <c r="O6253">
        <v>9</v>
      </c>
      <c r="P6253">
        <v>105</v>
      </c>
      <c r="Q6253">
        <v>0.52941176470588236</v>
      </c>
      <c r="R6253">
        <v>62067</v>
      </c>
      <c r="S6253" t="str" cm="1">
        <f t="array" ref="S6253">_xlfn.IFS(E6256&lt;30,"18-29",E6256&lt;45,"30-44",TRUE,"45+")</f>
        <v>30-44</v>
      </c>
      <c r="T6253" t="str" cm="1">
        <f t="array" ref="T6253">_xlfn.IFS(F6253&lt;=2,"0-2 Years",F6253&lt;=5,"3-5 Years",F6253&lt;=8,"6-8 Years",TRUE,"9-10 Years")</f>
        <v>6-8 Years</v>
      </c>
      <c r="U6253" t="str" cm="1">
        <f t="array" ref="U6253">_xlfn.IFS(P6253&gt;60,"High Risk",P6253&gt;30,"Medium Risk",TRUE,"Low Risk")</f>
        <v>High Risk</v>
      </c>
      <c r="V6253">
        <f t="shared" si="97"/>
        <v>5</v>
      </c>
    </row>
    <row r="6254" spans="1:22" hidden="1" x14ac:dyDescent="0.2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 s="2">
        <v>96709.07</v>
      </c>
      <c r="H6254">
        <v>2</v>
      </c>
      <c r="I6254">
        <v>0</v>
      </c>
      <c r="J6254">
        <v>0</v>
      </c>
      <c r="K6254" s="1">
        <v>41788.370000000003</v>
      </c>
      <c r="L6254">
        <v>0</v>
      </c>
      <c r="M6254">
        <v>12</v>
      </c>
      <c r="N6254">
        <v>2518</v>
      </c>
      <c r="O6254">
        <v>2</v>
      </c>
      <c r="P6254">
        <v>76</v>
      </c>
      <c r="Q6254">
        <v>0.16666666666666666</v>
      </c>
      <c r="R6254">
        <v>30216</v>
      </c>
      <c r="S6254" t="str" cm="1">
        <f t="array" ref="S6254">_xlfn.IFS(E6257&lt;30,"18-29",E6257&lt;45,"30-44",TRUE,"45+")</f>
        <v>45+</v>
      </c>
      <c r="T6254" t="str" cm="1">
        <f t="array" ref="T6254">_xlfn.IFS(F6254&lt;=2,"0-2 Years",F6254&lt;=5,"3-5 Years",F6254&lt;=8,"6-8 Years",TRUE,"9-10 Years")</f>
        <v>3-5 Years</v>
      </c>
      <c r="U6254" t="str" cm="1">
        <f t="array" ref="U6254">_xlfn.IFS(P6254&gt;60,"High Risk",P6254&gt;30,"Medium Risk",TRUE,"Low Risk")</f>
        <v>High Risk</v>
      </c>
      <c r="V6254">
        <f t="shared" si="97"/>
        <v>3</v>
      </c>
    </row>
    <row r="6255" spans="1:22" hidden="1" x14ac:dyDescent="0.2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 s="2">
        <v>106011.59</v>
      </c>
      <c r="H6255">
        <v>1</v>
      </c>
      <c r="I6255">
        <v>1</v>
      </c>
      <c r="J6255">
        <v>1</v>
      </c>
      <c r="K6255" s="1">
        <v>17376.57</v>
      </c>
      <c r="L6255">
        <v>1</v>
      </c>
      <c r="M6255">
        <v>29</v>
      </c>
      <c r="N6255">
        <v>2649</v>
      </c>
      <c r="O6255">
        <v>6</v>
      </c>
      <c r="P6255">
        <v>84</v>
      </c>
      <c r="Q6255">
        <v>0.20689655172413793</v>
      </c>
      <c r="R6255">
        <v>76821</v>
      </c>
      <c r="S6255" t="str" cm="1">
        <f t="array" ref="S6255">_xlfn.IFS(E6258&lt;30,"18-29",E6258&lt;45,"30-44",TRUE,"45+")</f>
        <v>30-44</v>
      </c>
      <c r="T6255" t="str" cm="1">
        <f t="array" ref="T6255">_xlfn.IFS(F6255&lt;=2,"0-2 Years",F6255&lt;=5,"3-5 Years",F6255&lt;=8,"6-8 Years",TRUE,"9-10 Years")</f>
        <v>3-5 Years</v>
      </c>
      <c r="U6255" t="str" cm="1">
        <f t="array" ref="U6255">_xlfn.IFS(P6255&gt;60,"High Risk",P6255&gt;30,"Medium Risk",TRUE,"Low Risk")</f>
        <v>High Risk</v>
      </c>
      <c r="V6255">
        <f t="shared" si="97"/>
        <v>2</v>
      </c>
    </row>
    <row r="6256" spans="1:22" x14ac:dyDescent="0.2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 s="2">
        <v>135650.88</v>
      </c>
      <c r="H6256">
        <v>1</v>
      </c>
      <c r="I6256">
        <v>1</v>
      </c>
      <c r="J6256">
        <v>0</v>
      </c>
      <c r="K6256" s="1">
        <v>199428.19</v>
      </c>
      <c r="L6256">
        <v>0</v>
      </c>
      <c r="M6256">
        <v>6</v>
      </c>
      <c r="N6256">
        <v>2864</v>
      </c>
      <c r="O6256">
        <v>8</v>
      </c>
      <c r="P6256">
        <v>21</v>
      </c>
      <c r="Q6256">
        <v>1</v>
      </c>
      <c r="R6256">
        <v>17184</v>
      </c>
      <c r="S6256" t="str" cm="1">
        <f t="array" ref="S6256">_xlfn.IFS(E6259&lt;30,"18-29",E6259&lt;45,"30-44",TRUE,"45+")</f>
        <v>30-44</v>
      </c>
      <c r="T6256" t="str" cm="1">
        <f t="array" ref="T6256">_xlfn.IFS(F6256&lt;=2,"0-2 Years",F6256&lt;=5,"3-5 Years",F6256&lt;=8,"6-8 Years",TRUE,"9-10 Years")</f>
        <v>0-2 Years</v>
      </c>
      <c r="U6256" t="str" cm="1">
        <f t="array" ref="U6256">_xlfn.IFS(P6256&gt;60,"High Risk",P6256&gt;30,"Medium Risk",TRUE,"Low Risk")</f>
        <v>Low Risk</v>
      </c>
      <c r="V6256">
        <f t="shared" si="97"/>
        <v>6</v>
      </c>
    </row>
    <row r="6257" spans="1:22" hidden="1" x14ac:dyDescent="0.2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 s="2">
        <v>111362.76</v>
      </c>
      <c r="H6257">
        <v>3</v>
      </c>
      <c r="I6257">
        <v>1</v>
      </c>
      <c r="J6257">
        <v>0</v>
      </c>
      <c r="K6257" s="1">
        <v>16922.28</v>
      </c>
      <c r="L6257">
        <v>1</v>
      </c>
      <c r="M6257">
        <v>11</v>
      </c>
      <c r="N6257">
        <v>2878</v>
      </c>
      <c r="O6257">
        <v>3</v>
      </c>
      <c r="P6257">
        <v>144</v>
      </c>
      <c r="Q6257">
        <v>0.27272727272727271</v>
      </c>
      <c r="R6257">
        <v>31658</v>
      </c>
      <c r="S6257" t="str" cm="1">
        <f t="array" ref="S6257">_xlfn.IFS(E6260&lt;30,"18-29",E6260&lt;45,"30-44",TRUE,"45+")</f>
        <v>18-29</v>
      </c>
      <c r="T6257" t="str" cm="1">
        <f t="array" ref="T6257">_xlfn.IFS(F6257&lt;=2,"0-2 Years",F6257&lt;=5,"3-5 Years",F6257&lt;=8,"6-8 Years",TRUE,"9-10 Years")</f>
        <v>3-5 Years</v>
      </c>
      <c r="U6257" t="str" cm="1">
        <f t="array" ref="U6257">_xlfn.IFS(P6257&gt;60,"High Risk",P6257&gt;30,"Medium Risk",TRUE,"Low Risk")</f>
        <v>High Risk</v>
      </c>
      <c r="V6257">
        <f t="shared" si="97"/>
        <v>4</v>
      </c>
    </row>
    <row r="6258" spans="1:22" hidden="1" x14ac:dyDescent="0.2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 s="2">
        <v>39344.83</v>
      </c>
      <c r="H6258">
        <v>1</v>
      </c>
      <c r="I6258">
        <v>1</v>
      </c>
      <c r="J6258">
        <v>1</v>
      </c>
      <c r="K6258" s="1">
        <v>178291.89</v>
      </c>
      <c r="L6258">
        <v>1</v>
      </c>
      <c r="M6258">
        <v>12</v>
      </c>
      <c r="N6258">
        <v>3281</v>
      </c>
      <c r="O6258">
        <v>7</v>
      </c>
      <c r="P6258">
        <v>179</v>
      </c>
      <c r="Q6258">
        <v>0.58333333333333337</v>
      </c>
      <c r="R6258">
        <v>39372</v>
      </c>
      <c r="S6258" t="str" cm="1">
        <f t="array" ref="S6258">_xlfn.IFS(E6261&lt;30,"18-29",E6261&lt;45,"30-44",TRUE,"45+")</f>
        <v>18-29</v>
      </c>
      <c r="T6258" t="str" cm="1">
        <f t="array" ref="T6258">_xlfn.IFS(F6258&lt;=2,"0-2 Years",F6258&lt;=5,"3-5 Years",F6258&lt;=8,"6-8 Years",TRUE,"9-10 Years")</f>
        <v>0-2 Years</v>
      </c>
      <c r="U6258" t="str" cm="1">
        <f t="array" ref="U6258">_xlfn.IFS(P6258&gt;60,"High Risk",P6258&gt;30,"Medium Risk",TRUE,"Low Risk")</f>
        <v>High Risk</v>
      </c>
      <c r="V6258">
        <f t="shared" si="97"/>
        <v>3</v>
      </c>
    </row>
    <row r="6259" spans="1:22" hidden="1" x14ac:dyDescent="0.2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 s="2">
        <v>130809.77</v>
      </c>
      <c r="H6259">
        <v>1</v>
      </c>
      <c r="I6259">
        <v>1</v>
      </c>
      <c r="J6259">
        <v>0</v>
      </c>
      <c r="K6259" s="1">
        <v>152290.28</v>
      </c>
      <c r="L6259">
        <v>0</v>
      </c>
      <c r="M6259">
        <v>17</v>
      </c>
      <c r="N6259">
        <v>2427</v>
      </c>
      <c r="O6259">
        <v>6</v>
      </c>
      <c r="P6259">
        <v>108</v>
      </c>
      <c r="Q6259">
        <v>0.35294117647058826</v>
      </c>
      <c r="R6259">
        <v>41259</v>
      </c>
      <c r="S6259" t="str" cm="1">
        <f t="array" ref="S6259">_xlfn.IFS(E6262&lt;30,"18-29",E6262&lt;45,"30-44",TRUE,"45+")</f>
        <v>30-44</v>
      </c>
      <c r="T6259" t="str" cm="1">
        <f t="array" ref="T6259">_xlfn.IFS(F6259&lt;=2,"0-2 Years",F6259&lt;=5,"3-5 Years",F6259&lt;=8,"6-8 Years",TRUE,"9-10 Years")</f>
        <v>9-10 Years</v>
      </c>
      <c r="U6259" t="str" cm="1">
        <f t="array" ref="U6259">_xlfn.IFS(P6259&gt;60,"High Risk",P6259&gt;30,"Medium Risk",TRUE,"Low Risk")</f>
        <v>High Risk</v>
      </c>
      <c r="V6259">
        <f t="shared" si="97"/>
        <v>5</v>
      </c>
    </row>
    <row r="6260" spans="1:22" x14ac:dyDescent="0.2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 s="2">
        <v>133009.51</v>
      </c>
      <c r="H6260">
        <v>1</v>
      </c>
      <c r="I6260">
        <v>1</v>
      </c>
      <c r="J6260">
        <v>0</v>
      </c>
      <c r="K6260" s="1">
        <v>126809.15</v>
      </c>
      <c r="L6260">
        <v>0</v>
      </c>
      <c r="M6260">
        <v>15</v>
      </c>
      <c r="N6260">
        <v>3831</v>
      </c>
      <c r="O6260">
        <v>6</v>
      </c>
      <c r="P6260">
        <v>169</v>
      </c>
      <c r="Q6260">
        <v>0.4</v>
      </c>
      <c r="R6260">
        <v>57465</v>
      </c>
      <c r="S6260" t="str" cm="1">
        <f t="array" ref="S6260">_xlfn.IFS(E6263&lt;30,"18-29",E6263&lt;45,"30-44",TRUE,"45+")</f>
        <v>30-44</v>
      </c>
      <c r="T6260" t="str" cm="1">
        <f t="array" ref="T6260">_xlfn.IFS(F6260&lt;=2,"0-2 Years",F6260&lt;=5,"3-5 Years",F6260&lt;=8,"6-8 Years",TRUE,"9-10 Years")</f>
        <v>0-2 Years</v>
      </c>
      <c r="U6260" t="str" cm="1">
        <f t="array" ref="U6260">_xlfn.IFS(P6260&gt;60,"High Risk",P6260&gt;30,"Medium Risk",TRUE,"Low Risk")</f>
        <v>High Risk</v>
      </c>
      <c r="V6260">
        <f t="shared" si="97"/>
        <v>6</v>
      </c>
    </row>
    <row r="6261" spans="1:22" hidden="1" x14ac:dyDescent="0.2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 s="2">
        <v>135337.49</v>
      </c>
      <c r="H6261">
        <v>2</v>
      </c>
      <c r="I6261">
        <v>1</v>
      </c>
      <c r="J6261">
        <v>1</v>
      </c>
      <c r="K6261" s="1">
        <v>40385.61</v>
      </c>
      <c r="L6261">
        <v>0</v>
      </c>
      <c r="M6261">
        <v>15</v>
      </c>
      <c r="N6261">
        <v>1237</v>
      </c>
      <c r="O6261">
        <v>2</v>
      </c>
      <c r="P6261">
        <v>171</v>
      </c>
      <c r="Q6261">
        <v>0.13333333333333333</v>
      </c>
      <c r="R6261">
        <v>18555</v>
      </c>
      <c r="S6261" t="str" cm="1">
        <f t="array" ref="S6261">_xlfn.IFS(E6264&lt;30,"18-29",E6264&lt;45,"30-44",TRUE,"45+")</f>
        <v>30-44</v>
      </c>
      <c r="T6261" t="str" cm="1">
        <f t="array" ref="T6261">_xlfn.IFS(F6261&lt;=2,"0-2 Years",F6261&lt;=5,"3-5 Years",F6261&lt;=8,"6-8 Years",TRUE,"9-10 Years")</f>
        <v>9-10 Years</v>
      </c>
      <c r="U6261" t="str" cm="1">
        <f t="array" ref="U6261">_xlfn.IFS(P6261&gt;60,"High Risk",P6261&gt;30,"Medium Risk",TRUE,"Low Risk")</f>
        <v>High Risk</v>
      </c>
      <c r="V6261">
        <f t="shared" si="97"/>
        <v>0</v>
      </c>
    </row>
    <row r="6262" spans="1:22" hidden="1" x14ac:dyDescent="0.2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 s="2">
        <v>112536.57</v>
      </c>
      <c r="H6262">
        <v>2</v>
      </c>
      <c r="I6262">
        <v>1</v>
      </c>
      <c r="J6262">
        <v>1</v>
      </c>
      <c r="K6262" s="1">
        <v>34350.54</v>
      </c>
      <c r="L6262">
        <v>0</v>
      </c>
      <c r="M6262">
        <v>15</v>
      </c>
      <c r="N6262">
        <v>4781</v>
      </c>
      <c r="O6262">
        <v>0</v>
      </c>
      <c r="P6262">
        <v>55</v>
      </c>
      <c r="Q6262">
        <v>0</v>
      </c>
      <c r="R6262">
        <v>71715</v>
      </c>
      <c r="S6262" t="str" cm="1">
        <f t="array" ref="S6262">_xlfn.IFS(E6265&lt;30,"18-29",E6265&lt;45,"30-44",TRUE,"45+")</f>
        <v>30-44</v>
      </c>
      <c r="T6262" t="str" cm="1">
        <f t="array" ref="T6262">_xlfn.IFS(F6262&lt;=2,"0-2 Years",F6262&lt;=5,"3-5 Years",F6262&lt;=8,"6-8 Years",TRUE,"9-10 Years")</f>
        <v>9-10 Years</v>
      </c>
      <c r="U6262" t="str" cm="1">
        <f t="array" ref="U6262">_xlfn.IFS(P6262&gt;60,"High Risk",P6262&gt;30,"Medium Risk",TRUE,"Low Risk")</f>
        <v>Medium Risk</v>
      </c>
      <c r="V6262">
        <f t="shared" si="97"/>
        <v>0</v>
      </c>
    </row>
    <row r="6263" spans="1:22" hidden="1" x14ac:dyDescent="0.2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 s="2">
        <v>122570.69</v>
      </c>
      <c r="H6263">
        <v>1</v>
      </c>
      <c r="I6263">
        <v>0</v>
      </c>
      <c r="J6263">
        <v>0</v>
      </c>
      <c r="K6263" s="1">
        <v>199005.88</v>
      </c>
      <c r="L6263">
        <v>0</v>
      </c>
      <c r="M6263">
        <v>11</v>
      </c>
      <c r="N6263">
        <v>2958</v>
      </c>
      <c r="O6263">
        <v>9</v>
      </c>
      <c r="P6263">
        <v>40</v>
      </c>
      <c r="Q6263">
        <v>0.81818181818181823</v>
      </c>
      <c r="R6263">
        <v>32538</v>
      </c>
      <c r="S6263" t="str" cm="1">
        <f t="array" ref="S6263">_xlfn.IFS(E6266&lt;30,"18-29",E6266&lt;45,"30-44",TRUE,"45+")</f>
        <v>30-44</v>
      </c>
      <c r="T6263" t="str" cm="1">
        <f t="array" ref="T6263">_xlfn.IFS(F6263&lt;=2,"0-2 Years",F6263&lt;=5,"3-5 Years",F6263&lt;=8,"6-8 Years",TRUE,"9-10 Years")</f>
        <v>6-8 Years</v>
      </c>
      <c r="U6263" t="str" cm="1">
        <f t="array" ref="U6263">_xlfn.IFS(P6263&gt;60,"High Risk",P6263&gt;30,"Medium Risk",TRUE,"Low Risk")</f>
        <v>Medium Risk</v>
      </c>
      <c r="V6263">
        <f t="shared" si="97"/>
        <v>5</v>
      </c>
    </row>
    <row r="6264" spans="1:22" hidden="1" x14ac:dyDescent="0.2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 s="2">
        <v>63562.02</v>
      </c>
      <c r="H6264">
        <v>2</v>
      </c>
      <c r="I6264">
        <v>0</v>
      </c>
      <c r="J6264">
        <v>1</v>
      </c>
      <c r="K6264" s="1">
        <v>52629.73</v>
      </c>
      <c r="L6264">
        <v>1</v>
      </c>
      <c r="M6264">
        <v>6</v>
      </c>
      <c r="N6264">
        <v>1536</v>
      </c>
      <c r="O6264">
        <v>8</v>
      </c>
      <c r="P6264">
        <v>68</v>
      </c>
      <c r="Q6264">
        <v>1</v>
      </c>
      <c r="R6264">
        <v>9216</v>
      </c>
      <c r="S6264" t="str" cm="1">
        <f t="array" ref="S6264">_xlfn.IFS(E6267&lt;30,"18-29",E6267&lt;45,"30-44",TRUE,"45+")</f>
        <v>30-44</v>
      </c>
      <c r="T6264" t="str" cm="1">
        <f t="array" ref="T6264">_xlfn.IFS(F6264&lt;=2,"0-2 Years",F6264&lt;=5,"3-5 Years",F6264&lt;=8,"6-8 Years",TRUE,"9-10 Years")</f>
        <v>0-2 Years</v>
      </c>
      <c r="U6264" t="str" cm="1">
        <f t="array" ref="U6264">_xlfn.IFS(P6264&gt;60,"High Risk",P6264&gt;30,"Medium Risk",TRUE,"Low Risk")</f>
        <v>High Risk</v>
      </c>
      <c r="V6264">
        <f t="shared" si="97"/>
        <v>1</v>
      </c>
    </row>
    <row r="6265" spans="1:22" hidden="1" x14ac:dyDescent="0.2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 s="2">
        <v>0</v>
      </c>
      <c r="H6265">
        <v>2</v>
      </c>
      <c r="I6265">
        <v>1</v>
      </c>
      <c r="J6265">
        <v>1</v>
      </c>
      <c r="K6265" s="1">
        <v>180012.39</v>
      </c>
      <c r="L6265">
        <v>0</v>
      </c>
      <c r="M6265">
        <v>5</v>
      </c>
      <c r="N6265">
        <v>2304</v>
      </c>
      <c r="O6265">
        <v>7</v>
      </c>
      <c r="P6265">
        <v>58</v>
      </c>
      <c r="Q6265">
        <v>1</v>
      </c>
      <c r="R6265">
        <v>11520</v>
      </c>
      <c r="S6265" t="str" cm="1">
        <f t="array" ref="S6265">_xlfn.IFS(E6268&lt;30,"18-29",E6268&lt;45,"30-44",TRUE,"45+")</f>
        <v>30-44</v>
      </c>
      <c r="T6265" t="str" cm="1">
        <f t="array" ref="T6265">_xlfn.IFS(F6265&lt;=2,"0-2 Years",F6265&lt;=5,"3-5 Years",F6265&lt;=8,"6-8 Years",TRUE,"9-10 Years")</f>
        <v>3-5 Years</v>
      </c>
      <c r="U6265" t="str" cm="1">
        <f t="array" ref="U6265">_xlfn.IFS(P6265&gt;60,"High Risk",P6265&gt;30,"Medium Risk",TRUE,"Low Risk")</f>
        <v>Medium Risk</v>
      </c>
      <c r="V6265">
        <f t="shared" si="97"/>
        <v>3</v>
      </c>
    </row>
    <row r="6266" spans="1:22" hidden="1" x14ac:dyDescent="0.2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 s="2">
        <v>100368.63</v>
      </c>
      <c r="H6266">
        <v>2</v>
      </c>
      <c r="I6266">
        <v>0</v>
      </c>
      <c r="J6266">
        <v>0</v>
      </c>
      <c r="K6266" s="1">
        <v>35342.33</v>
      </c>
      <c r="L6266">
        <v>0</v>
      </c>
      <c r="M6266">
        <v>5</v>
      </c>
      <c r="N6266">
        <v>3467</v>
      </c>
      <c r="O6266">
        <v>3</v>
      </c>
      <c r="P6266">
        <v>136</v>
      </c>
      <c r="Q6266">
        <v>0.6</v>
      </c>
      <c r="R6266">
        <v>17335</v>
      </c>
      <c r="S6266" t="str" cm="1">
        <f t="array" ref="S6266">_xlfn.IFS(E6269&lt;30,"18-29",E6269&lt;45,"30-44",TRUE,"45+")</f>
        <v>45+</v>
      </c>
      <c r="T6266" t="str" cm="1">
        <f t="array" ref="T6266">_xlfn.IFS(F6266&lt;=2,"0-2 Years",F6266&lt;=5,"3-5 Years",F6266&lt;=8,"6-8 Years",TRUE,"9-10 Years")</f>
        <v>9-10 Years</v>
      </c>
      <c r="U6266" t="str" cm="1">
        <f t="array" ref="U6266">_xlfn.IFS(P6266&gt;60,"High Risk",P6266&gt;30,"Medium Risk",TRUE,"Low Risk")</f>
        <v>High Risk</v>
      </c>
      <c r="V6266">
        <f t="shared" si="97"/>
        <v>3</v>
      </c>
    </row>
    <row r="6267" spans="1:22" x14ac:dyDescent="0.2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 s="2">
        <v>0</v>
      </c>
      <c r="H6267">
        <v>2</v>
      </c>
      <c r="I6267">
        <v>1</v>
      </c>
      <c r="J6267">
        <v>0</v>
      </c>
      <c r="K6267" s="1">
        <v>109291.22</v>
      </c>
      <c r="L6267">
        <v>0</v>
      </c>
      <c r="M6267">
        <v>13</v>
      </c>
      <c r="N6267">
        <v>4458</v>
      </c>
      <c r="O6267">
        <v>3</v>
      </c>
      <c r="P6267">
        <v>58</v>
      </c>
      <c r="Q6267">
        <v>0.23076923076923078</v>
      </c>
      <c r="R6267">
        <v>57954</v>
      </c>
      <c r="S6267" t="str" cm="1">
        <f t="array" ref="S6267">_xlfn.IFS(E6270&lt;30,"18-29",E6270&lt;45,"30-44",TRUE,"45+")</f>
        <v>45+</v>
      </c>
      <c r="T6267" t="str" cm="1">
        <f t="array" ref="T6267">_xlfn.IFS(F6267&lt;=2,"0-2 Years",F6267&lt;=5,"3-5 Years",F6267&lt;=8,"6-8 Years",TRUE,"9-10 Years")</f>
        <v>6-8 Years</v>
      </c>
      <c r="U6267" t="str" cm="1">
        <f t="array" ref="U6267">_xlfn.IFS(P6267&gt;60,"High Risk",P6267&gt;30,"Medium Risk",TRUE,"Low Risk")</f>
        <v>Medium Risk</v>
      </c>
      <c r="V6267">
        <f t="shared" si="97"/>
        <v>6</v>
      </c>
    </row>
    <row r="6268" spans="1:22" hidden="1" x14ac:dyDescent="0.2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 s="2">
        <v>136082</v>
      </c>
      <c r="H6268">
        <v>1</v>
      </c>
      <c r="I6268">
        <v>1</v>
      </c>
      <c r="J6268">
        <v>0</v>
      </c>
      <c r="K6268" s="1">
        <v>62746.54</v>
      </c>
      <c r="L6268">
        <v>0</v>
      </c>
      <c r="M6268">
        <v>8</v>
      </c>
      <c r="N6268">
        <v>3019</v>
      </c>
      <c r="O6268">
        <v>8</v>
      </c>
      <c r="P6268">
        <v>107</v>
      </c>
      <c r="Q6268">
        <v>1</v>
      </c>
      <c r="R6268">
        <v>24152</v>
      </c>
      <c r="S6268" t="str" cm="1">
        <f t="array" ref="S6268">_xlfn.IFS(E6271&lt;30,"18-29",E6271&lt;45,"30-44",TRUE,"45+")</f>
        <v>30-44</v>
      </c>
      <c r="T6268" t="str" cm="1">
        <f t="array" ref="T6268">_xlfn.IFS(F6268&lt;=2,"0-2 Years",F6268&lt;=5,"3-5 Years",F6268&lt;=8,"6-8 Years",TRUE,"9-10 Years")</f>
        <v>6-8 Years</v>
      </c>
      <c r="U6268" t="str" cm="1">
        <f t="array" ref="U6268">_xlfn.IFS(P6268&gt;60,"High Risk",P6268&gt;30,"Medium Risk",TRUE,"Low Risk")</f>
        <v>High Risk</v>
      </c>
      <c r="V6268">
        <f t="shared" si="97"/>
        <v>5</v>
      </c>
    </row>
    <row r="6269" spans="1:22" x14ac:dyDescent="0.2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 s="2">
        <v>114169.16</v>
      </c>
      <c r="H6269">
        <v>1</v>
      </c>
      <c r="I6269">
        <v>0</v>
      </c>
      <c r="J6269">
        <v>0</v>
      </c>
      <c r="K6269" s="1">
        <v>173273.2</v>
      </c>
      <c r="L6269">
        <v>1</v>
      </c>
      <c r="M6269">
        <v>3</v>
      </c>
      <c r="N6269">
        <v>2984</v>
      </c>
      <c r="O6269">
        <v>8</v>
      </c>
      <c r="P6269">
        <v>19</v>
      </c>
      <c r="Q6269">
        <v>1</v>
      </c>
      <c r="R6269">
        <v>8952</v>
      </c>
      <c r="S6269" t="str" cm="1">
        <f t="array" ref="S6269">_xlfn.IFS(E6272&lt;30,"18-29",E6272&lt;45,"30-44",TRUE,"45+")</f>
        <v>18-29</v>
      </c>
      <c r="T6269" t="str" cm="1">
        <f t="array" ref="T6269">_xlfn.IFS(F6269&lt;=2,"0-2 Years",F6269&lt;=5,"3-5 Years",F6269&lt;=8,"6-8 Years",TRUE,"9-10 Years")</f>
        <v>9-10 Years</v>
      </c>
      <c r="U6269" t="str" cm="1">
        <f t="array" ref="U6269">_xlfn.IFS(P6269&gt;60,"High Risk",P6269&gt;30,"Medium Risk",TRUE,"Low Risk")</f>
        <v>Low Risk</v>
      </c>
      <c r="V6269">
        <f t="shared" si="97"/>
        <v>6</v>
      </c>
    </row>
    <row r="6270" spans="1:22" hidden="1" x14ac:dyDescent="0.2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 s="2">
        <v>47884.92</v>
      </c>
      <c r="H6270">
        <v>1</v>
      </c>
      <c r="I6270">
        <v>1</v>
      </c>
      <c r="J6270">
        <v>1</v>
      </c>
      <c r="K6270" s="1">
        <v>54340.24</v>
      </c>
      <c r="L6270">
        <v>0</v>
      </c>
      <c r="M6270">
        <v>30</v>
      </c>
      <c r="N6270">
        <v>438</v>
      </c>
      <c r="O6270">
        <v>8</v>
      </c>
      <c r="P6270">
        <v>54</v>
      </c>
      <c r="Q6270">
        <v>0.26666666666666666</v>
      </c>
      <c r="R6270">
        <v>13140</v>
      </c>
      <c r="S6270" t="str" cm="1">
        <f t="array" ref="S6270">_xlfn.IFS(E6273&lt;30,"18-29",E6273&lt;45,"30-44",TRUE,"45+")</f>
        <v>45+</v>
      </c>
      <c r="T6270" t="str" cm="1">
        <f t="array" ref="T6270">_xlfn.IFS(F6270&lt;=2,"0-2 Years",F6270&lt;=5,"3-5 Years",F6270&lt;=8,"6-8 Years",TRUE,"9-10 Years")</f>
        <v>3-5 Years</v>
      </c>
      <c r="U6270" t="str" cm="1">
        <f t="array" ref="U6270">_xlfn.IFS(P6270&gt;60,"High Risk",P6270&gt;30,"Medium Risk",TRUE,"Low Risk")</f>
        <v>Medium Risk</v>
      </c>
      <c r="V6270">
        <f t="shared" si="97"/>
        <v>2</v>
      </c>
    </row>
    <row r="6271" spans="1:22" hidden="1" x14ac:dyDescent="0.2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 s="2">
        <v>0</v>
      </c>
      <c r="H6271">
        <v>2</v>
      </c>
      <c r="I6271">
        <v>1</v>
      </c>
      <c r="J6271">
        <v>1</v>
      </c>
      <c r="K6271" s="1">
        <v>19302.78</v>
      </c>
      <c r="L6271">
        <v>0</v>
      </c>
      <c r="M6271">
        <v>29</v>
      </c>
      <c r="N6271">
        <v>187</v>
      </c>
      <c r="O6271">
        <v>6</v>
      </c>
      <c r="P6271">
        <v>154</v>
      </c>
      <c r="Q6271">
        <v>0.20689655172413793</v>
      </c>
      <c r="R6271">
        <v>5423</v>
      </c>
      <c r="S6271" t="str" cm="1">
        <f t="array" ref="S6271">_xlfn.IFS(E6274&lt;30,"18-29",E6274&lt;45,"30-44",TRUE,"45+")</f>
        <v>45+</v>
      </c>
      <c r="T6271" t="str" cm="1">
        <f t="array" ref="T6271">_xlfn.IFS(F6271&lt;=2,"0-2 Years",F6271&lt;=5,"3-5 Years",F6271&lt;=8,"6-8 Years",TRUE,"9-10 Years")</f>
        <v>0-2 Years</v>
      </c>
      <c r="U6271" t="str" cm="1">
        <f t="array" ref="U6271">_xlfn.IFS(P6271&gt;60,"High Risk",P6271&gt;30,"Medium Risk",TRUE,"Low Risk")</f>
        <v>High Risk</v>
      </c>
      <c r="V6271">
        <f t="shared" si="97"/>
        <v>4</v>
      </c>
    </row>
    <row r="6272" spans="1:22" x14ac:dyDescent="0.2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 s="2">
        <v>0</v>
      </c>
      <c r="H6272">
        <v>1</v>
      </c>
      <c r="I6272">
        <v>0</v>
      </c>
      <c r="J6272">
        <v>0</v>
      </c>
      <c r="K6272" s="1">
        <v>10883.52</v>
      </c>
      <c r="L6272">
        <v>0</v>
      </c>
      <c r="M6272">
        <v>13</v>
      </c>
      <c r="N6272">
        <v>872</v>
      </c>
      <c r="O6272">
        <v>3</v>
      </c>
      <c r="P6272">
        <v>64</v>
      </c>
      <c r="Q6272">
        <v>0.23076923076923078</v>
      </c>
      <c r="R6272">
        <v>11336</v>
      </c>
      <c r="S6272" t="str" cm="1">
        <f t="array" ref="S6272">_xlfn.IFS(E6275&lt;30,"18-29",E6275&lt;45,"30-44",TRUE,"45+")</f>
        <v>30-44</v>
      </c>
      <c r="T6272" t="str" cm="1">
        <f t="array" ref="T6272">_xlfn.IFS(F6272&lt;=2,"0-2 Years",F6272&lt;=5,"3-5 Years",F6272&lt;=8,"6-8 Years",TRUE,"9-10 Years")</f>
        <v>9-10 Years</v>
      </c>
      <c r="U6272" t="str" cm="1">
        <f t="array" ref="U6272">_xlfn.IFS(P6272&gt;60,"High Risk",P6272&gt;30,"Medium Risk",TRUE,"Low Risk")</f>
        <v>High Risk</v>
      </c>
      <c r="V6272">
        <f t="shared" si="97"/>
        <v>8</v>
      </c>
    </row>
    <row r="6273" spans="1:22" hidden="1" x14ac:dyDescent="0.2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 s="2">
        <v>202904.64</v>
      </c>
      <c r="H6273">
        <v>1</v>
      </c>
      <c r="I6273">
        <v>1</v>
      </c>
      <c r="J6273">
        <v>1</v>
      </c>
      <c r="K6273" s="1">
        <v>17298.72</v>
      </c>
      <c r="L6273">
        <v>1</v>
      </c>
      <c r="M6273">
        <v>2</v>
      </c>
      <c r="N6273">
        <v>1063</v>
      </c>
      <c r="O6273">
        <v>9</v>
      </c>
      <c r="P6273">
        <v>7</v>
      </c>
      <c r="Q6273">
        <v>1</v>
      </c>
      <c r="R6273">
        <v>2126</v>
      </c>
      <c r="S6273" t="str" cm="1">
        <f t="array" ref="S6273">_xlfn.IFS(E6276&lt;30,"18-29",E6276&lt;45,"30-44",TRUE,"45+")</f>
        <v>45+</v>
      </c>
      <c r="T6273" t="str" cm="1">
        <f t="array" ref="T6273">_xlfn.IFS(F6273&lt;=2,"0-2 Years",F6273&lt;=5,"3-5 Years",F6273&lt;=8,"6-8 Years",TRUE,"9-10 Years")</f>
        <v>6-8 Years</v>
      </c>
      <c r="U6273" t="str" cm="1">
        <f t="array" ref="U6273">_xlfn.IFS(P6273&gt;60,"High Risk",P6273&gt;30,"Medium Risk",TRUE,"Low Risk")</f>
        <v>Low Risk</v>
      </c>
      <c r="V6273">
        <f t="shared" si="97"/>
        <v>3</v>
      </c>
    </row>
    <row r="6274" spans="1:22" x14ac:dyDescent="0.2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 s="2">
        <v>0</v>
      </c>
      <c r="H6274">
        <v>1</v>
      </c>
      <c r="I6274">
        <v>1</v>
      </c>
      <c r="J6274">
        <v>1</v>
      </c>
      <c r="K6274" s="1">
        <v>115779.48</v>
      </c>
      <c r="L6274">
        <v>1</v>
      </c>
      <c r="M6274">
        <v>23</v>
      </c>
      <c r="N6274">
        <v>2936</v>
      </c>
      <c r="O6274">
        <v>6</v>
      </c>
      <c r="P6274">
        <v>139</v>
      </c>
      <c r="Q6274">
        <v>0.2608695652173913</v>
      </c>
      <c r="R6274">
        <v>67528</v>
      </c>
      <c r="S6274" t="str" cm="1">
        <f t="array" ref="S6274">_xlfn.IFS(E6277&lt;30,"18-29",E6277&lt;45,"30-44",TRUE,"45+")</f>
        <v>30-44</v>
      </c>
      <c r="T6274" t="str" cm="1">
        <f t="array" ref="T6274">_xlfn.IFS(F6274&lt;=2,"0-2 Years",F6274&lt;=5,"3-5 Years",F6274&lt;=8,"6-8 Years",TRUE,"9-10 Years")</f>
        <v>0-2 Years</v>
      </c>
      <c r="U6274" t="str" cm="1">
        <f t="array" ref="U6274">_xlfn.IFS(P6274&gt;60,"High Risk",P6274&gt;30,"Medium Risk",TRUE,"Low Risk")</f>
        <v>High Risk</v>
      </c>
      <c r="V6274">
        <f t="shared" si="97"/>
        <v>7</v>
      </c>
    </row>
    <row r="6275" spans="1:22" hidden="1" x14ac:dyDescent="0.2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 s="2">
        <v>161807.18</v>
      </c>
      <c r="H6275">
        <v>2</v>
      </c>
      <c r="I6275">
        <v>0</v>
      </c>
      <c r="J6275">
        <v>1</v>
      </c>
      <c r="K6275" s="1">
        <v>93228.86</v>
      </c>
      <c r="L6275">
        <v>1</v>
      </c>
      <c r="M6275">
        <v>11</v>
      </c>
      <c r="N6275">
        <v>4116</v>
      </c>
      <c r="O6275">
        <v>7</v>
      </c>
      <c r="P6275">
        <v>22</v>
      </c>
      <c r="Q6275">
        <v>0.63636363636363635</v>
      </c>
      <c r="R6275">
        <v>45276</v>
      </c>
      <c r="S6275" t="str" cm="1">
        <f t="array" ref="S6275">_xlfn.IFS(E6278&lt;30,"18-29",E6278&lt;45,"30-44",TRUE,"45+")</f>
        <v>45+</v>
      </c>
      <c r="T6275" t="str" cm="1">
        <f t="array" ref="T6275">_xlfn.IFS(F6275&lt;=2,"0-2 Years",F6275&lt;=5,"3-5 Years",F6275&lt;=8,"6-8 Years",TRUE,"9-10 Years")</f>
        <v>0-2 Years</v>
      </c>
      <c r="U6275" t="str" cm="1">
        <f t="array" ref="U6275">_xlfn.IFS(P6275&gt;60,"High Risk",P6275&gt;30,"Medium Risk",TRUE,"Low Risk")</f>
        <v>Low Risk</v>
      </c>
      <c r="V6275">
        <f t="shared" ref="V6275:V6338" si="98">IF(J6275=0,3,0)+IF(G6275=0,3,0)+IF(H6275=1,2,0)+IF(E6275&gt;45,1,0)+IF(F6275&lt;3,1,0)</f>
        <v>1</v>
      </c>
    </row>
    <row r="6276" spans="1:22" x14ac:dyDescent="0.2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 s="2">
        <v>110791.97</v>
      </c>
      <c r="H6276">
        <v>1</v>
      </c>
      <c r="I6276">
        <v>1</v>
      </c>
      <c r="J6276">
        <v>0</v>
      </c>
      <c r="K6276" s="1">
        <v>148704.76999999999</v>
      </c>
      <c r="L6276">
        <v>1</v>
      </c>
      <c r="M6276">
        <v>26</v>
      </c>
      <c r="N6276">
        <v>549</v>
      </c>
      <c r="O6276">
        <v>4</v>
      </c>
      <c r="P6276">
        <v>100</v>
      </c>
      <c r="Q6276">
        <v>0.15384615384615385</v>
      </c>
      <c r="R6276">
        <v>14274</v>
      </c>
      <c r="S6276" t="str" cm="1">
        <f t="array" ref="S6276">_xlfn.IFS(E6279&lt;30,"18-29",E6279&lt;45,"30-44",TRUE,"45+")</f>
        <v>30-44</v>
      </c>
      <c r="T6276" t="str" cm="1">
        <f t="array" ref="T6276">_xlfn.IFS(F6276&lt;=2,"0-2 Years",F6276&lt;=5,"3-5 Years",F6276&lt;=8,"6-8 Years",TRUE,"9-10 Years")</f>
        <v>3-5 Years</v>
      </c>
      <c r="U6276" t="str" cm="1">
        <f t="array" ref="U6276">_xlfn.IFS(P6276&gt;60,"High Risk",P6276&gt;30,"Medium Risk",TRUE,"Low Risk")</f>
        <v>High Risk</v>
      </c>
      <c r="V6276">
        <f t="shared" si="98"/>
        <v>6</v>
      </c>
    </row>
    <row r="6277" spans="1:22" hidden="1" x14ac:dyDescent="0.2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 s="2">
        <v>0</v>
      </c>
      <c r="H6277">
        <v>2</v>
      </c>
      <c r="I6277">
        <v>1</v>
      </c>
      <c r="J6277">
        <v>1</v>
      </c>
      <c r="K6277" s="1">
        <v>150475.14000000001</v>
      </c>
      <c r="L6277">
        <v>0</v>
      </c>
      <c r="M6277">
        <v>1</v>
      </c>
      <c r="N6277">
        <v>1695</v>
      </c>
      <c r="O6277">
        <v>7</v>
      </c>
      <c r="P6277">
        <v>98</v>
      </c>
      <c r="Q6277">
        <v>1</v>
      </c>
      <c r="R6277">
        <v>1695</v>
      </c>
      <c r="S6277" t="str" cm="1">
        <f t="array" ref="S6277">_xlfn.IFS(E6280&lt;30,"18-29",E6280&lt;45,"30-44",TRUE,"45+")</f>
        <v>45+</v>
      </c>
      <c r="T6277" t="str" cm="1">
        <f t="array" ref="T6277">_xlfn.IFS(F6277&lt;=2,"0-2 Years",F6277&lt;=5,"3-5 Years",F6277&lt;=8,"6-8 Years",TRUE,"9-10 Years")</f>
        <v>9-10 Years</v>
      </c>
      <c r="U6277" t="str" cm="1">
        <f t="array" ref="U6277">_xlfn.IFS(P6277&gt;60,"High Risk",P6277&gt;30,"Medium Risk",TRUE,"Low Risk")</f>
        <v>High Risk</v>
      </c>
      <c r="V6277">
        <f t="shared" si="98"/>
        <v>3</v>
      </c>
    </row>
    <row r="6278" spans="1:22" x14ac:dyDescent="0.2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 s="2">
        <v>108755</v>
      </c>
      <c r="H6278">
        <v>1</v>
      </c>
      <c r="I6278">
        <v>1</v>
      </c>
      <c r="J6278">
        <v>0</v>
      </c>
      <c r="K6278" s="1">
        <v>40914.32</v>
      </c>
      <c r="L6278">
        <v>1</v>
      </c>
      <c r="M6278">
        <v>6</v>
      </c>
      <c r="N6278">
        <v>1080</v>
      </c>
      <c r="O6278">
        <v>10</v>
      </c>
      <c r="P6278">
        <v>151</v>
      </c>
      <c r="Q6278">
        <v>1</v>
      </c>
      <c r="R6278">
        <v>6480</v>
      </c>
      <c r="S6278" t="str" cm="1">
        <f t="array" ref="S6278">_xlfn.IFS(E6281&lt;30,"18-29",E6281&lt;45,"30-44",TRUE,"45+")</f>
        <v>45+</v>
      </c>
      <c r="T6278" t="str" cm="1">
        <f t="array" ref="T6278">_xlfn.IFS(F6278&lt;=2,"0-2 Years",F6278&lt;=5,"3-5 Years",F6278&lt;=8,"6-8 Years",TRUE,"9-10 Years")</f>
        <v>6-8 Years</v>
      </c>
      <c r="U6278" t="str" cm="1">
        <f t="array" ref="U6278">_xlfn.IFS(P6278&gt;60,"High Risk",P6278&gt;30,"Medium Risk",TRUE,"Low Risk")</f>
        <v>High Risk</v>
      </c>
      <c r="V6278">
        <f t="shared" si="98"/>
        <v>6</v>
      </c>
    </row>
    <row r="6279" spans="1:22" x14ac:dyDescent="0.2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 s="2">
        <v>0</v>
      </c>
      <c r="H6279">
        <v>2</v>
      </c>
      <c r="I6279">
        <v>1</v>
      </c>
      <c r="J6279">
        <v>0</v>
      </c>
      <c r="K6279" s="1">
        <v>38587.699999999997</v>
      </c>
      <c r="L6279">
        <v>0</v>
      </c>
      <c r="M6279">
        <v>14</v>
      </c>
      <c r="N6279">
        <v>3841</v>
      </c>
      <c r="O6279">
        <v>0</v>
      </c>
      <c r="P6279">
        <v>68</v>
      </c>
      <c r="Q6279">
        <v>0</v>
      </c>
      <c r="R6279">
        <v>53774</v>
      </c>
      <c r="S6279" t="str" cm="1">
        <f t="array" ref="S6279">_xlfn.IFS(E6282&lt;30,"18-29",E6282&lt;45,"30-44",TRUE,"45+")</f>
        <v>18-29</v>
      </c>
      <c r="T6279" t="str" cm="1">
        <f t="array" ref="T6279">_xlfn.IFS(F6279&lt;=2,"0-2 Years",F6279&lt;=5,"3-5 Years",F6279&lt;=8,"6-8 Years",TRUE,"9-10 Years")</f>
        <v>3-5 Years</v>
      </c>
      <c r="U6279" t="str" cm="1">
        <f t="array" ref="U6279">_xlfn.IFS(P6279&gt;60,"High Risk",P6279&gt;30,"Medium Risk",TRUE,"Low Risk")</f>
        <v>High Risk</v>
      </c>
      <c r="V6279">
        <f t="shared" si="98"/>
        <v>6</v>
      </c>
    </row>
    <row r="6280" spans="1:22" hidden="1" x14ac:dyDescent="0.2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 s="2">
        <v>0</v>
      </c>
      <c r="H6280">
        <v>2</v>
      </c>
      <c r="I6280">
        <v>1</v>
      </c>
      <c r="J6280">
        <v>1</v>
      </c>
      <c r="K6280" s="1">
        <v>171260.66</v>
      </c>
      <c r="L6280">
        <v>0</v>
      </c>
      <c r="M6280">
        <v>19</v>
      </c>
      <c r="N6280">
        <v>869</v>
      </c>
      <c r="O6280">
        <v>8</v>
      </c>
      <c r="P6280">
        <v>89</v>
      </c>
      <c r="Q6280">
        <v>0.42105263157894735</v>
      </c>
      <c r="R6280">
        <v>16511</v>
      </c>
      <c r="S6280" t="str" cm="1">
        <f t="array" ref="S6280">_xlfn.IFS(E6283&lt;30,"18-29",E6283&lt;45,"30-44",TRUE,"45+")</f>
        <v>30-44</v>
      </c>
      <c r="T6280" t="str" cm="1">
        <f t="array" ref="T6280">_xlfn.IFS(F6280&lt;=2,"0-2 Years",F6280&lt;=5,"3-5 Years",F6280&lt;=8,"6-8 Years",TRUE,"9-10 Years")</f>
        <v>3-5 Years</v>
      </c>
      <c r="U6280" t="str" cm="1">
        <f t="array" ref="U6280">_xlfn.IFS(P6280&gt;60,"High Risk",P6280&gt;30,"Medium Risk",TRUE,"Low Risk")</f>
        <v>High Risk</v>
      </c>
      <c r="V6280">
        <f t="shared" si="98"/>
        <v>4</v>
      </c>
    </row>
    <row r="6281" spans="1:22" hidden="1" x14ac:dyDescent="0.2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 s="2">
        <v>117294.12</v>
      </c>
      <c r="H6281">
        <v>4</v>
      </c>
      <c r="I6281">
        <v>1</v>
      </c>
      <c r="J6281">
        <v>0</v>
      </c>
      <c r="K6281" s="1">
        <v>94187.47</v>
      </c>
      <c r="L6281">
        <v>1</v>
      </c>
      <c r="M6281">
        <v>23</v>
      </c>
      <c r="N6281">
        <v>2196</v>
      </c>
      <c r="O6281">
        <v>7</v>
      </c>
      <c r="P6281">
        <v>36</v>
      </c>
      <c r="Q6281">
        <v>0.30434782608695654</v>
      </c>
      <c r="R6281">
        <v>50508</v>
      </c>
      <c r="S6281" t="str" cm="1">
        <f t="array" ref="S6281">_xlfn.IFS(E6284&lt;30,"18-29",E6284&lt;45,"30-44",TRUE,"45+")</f>
        <v>18-29</v>
      </c>
      <c r="T6281" t="str" cm="1">
        <f t="array" ref="T6281">_xlfn.IFS(F6281&lt;=2,"0-2 Years",F6281&lt;=5,"3-5 Years",F6281&lt;=8,"6-8 Years",TRUE,"9-10 Years")</f>
        <v>9-10 Years</v>
      </c>
      <c r="U6281" t="str" cm="1">
        <f t="array" ref="U6281">_xlfn.IFS(P6281&gt;60,"High Risk",P6281&gt;30,"Medium Risk",TRUE,"Low Risk")</f>
        <v>Medium Risk</v>
      </c>
      <c r="V6281">
        <f t="shared" si="98"/>
        <v>4</v>
      </c>
    </row>
    <row r="6282" spans="1:22" hidden="1" x14ac:dyDescent="0.2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 s="2">
        <v>102251.14</v>
      </c>
      <c r="H6282">
        <v>1</v>
      </c>
      <c r="I6282">
        <v>1</v>
      </c>
      <c r="J6282">
        <v>1</v>
      </c>
      <c r="K6282" s="1">
        <v>145900.89000000001</v>
      </c>
      <c r="L6282">
        <v>0</v>
      </c>
      <c r="M6282">
        <v>27</v>
      </c>
      <c r="N6282">
        <v>3798</v>
      </c>
      <c r="O6282">
        <v>6</v>
      </c>
      <c r="P6282">
        <v>93</v>
      </c>
      <c r="Q6282">
        <v>0.22222222222222221</v>
      </c>
      <c r="R6282">
        <v>102546</v>
      </c>
      <c r="S6282" t="str" cm="1">
        <f t="array" ref="S6282">_xlfn.IFS(E6285&lt;30,"18-29",E6285&lt;45,"30-44",TRUE,"45+")</f>
        <v>30-44</v>
      </c>
      <c r="T6282" t="str" cm="1">
        <f t="array" ref="T6282">_xlfn.IFS(F6282&lt;=2,"0-2 Years",F6282&lt;=5,"3-5 Years",F6282&lt;=8,"6-8 Years",TRUE,"9-10 Years")</f>
        <v>3-5 Years</v>
      </c>
      <c r="U6282" t="str" cm="1">
        <f t="array" ref="U6282">_xlfn.IFS(P6282&gt;60,"High Risk",P6282&gt;30,"Medium Risk",TRUE,"Low Risk")</f>
        <v>High Risk</v>
      </c>
      <c r="V6282">
        <f t="shared" si="98"/>
        <v>2</v>
      </c>
    </row>
    <row r="6283" spans="1:22" x14ac:dyDescent="0.2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 s="2">
        <v>0</v>
      </c>
      <c r="H6283">
        <v>2</v>
      </c>
      <c r="I6283">
        <v>0</v>
      </c>
      <c r="J6283">
        <v>0</v>
      </c>
      <c r="K6283" s="1">
        <v>152298.28</v>
      </c>
      <c r="L6283">
        <v>0</v>
      </c>
      <c r="M6283">
        <v>19</v>
      </c>
      <c r="N6283">
        <v>1736</v>
      </c>
      <c r="O6283">
        <v>6</v>
      </c>
      <c r="P6283">
        <v>32</v>
      </c>
      <c r="Q6283">
        <v>0.31578947368421051</v>
      </c>
      <c r="R6283">
        <v>32984</v>
      </c>
      <c r="S6283" t="str" cm="1">
        <f t="array" ref="S6283">_xlfn.IFS(E6286&lt;30,"18-29",E6286&lt;45,"30-44",TRUE,"45+")</f>
        <v>30-44</v>
      </c>
      <c r="T6283" t="str" cm="1">
        <f t="array" ref="T6283">_xlfn.IFS(F6283&lt;=2,"0-2 Years",F6283&lt;=5,"3-5 Years",F6283&lt;=8,"6-8 Years",TRUE,"9-10 Years")</f>
        <v>3-5 Years</v>
      </c>
      <c r="U6283" t="str" cm="1">
        <f t="array" ref="U6283">_xlfn.IFS(P6283&gt;60,"High Risk",P6283&gt;30,"Medium Risk",TRUE,"Low Risk")</f>
        <v>Medium Risk</v>
      </c>
      <c r="V6283">
        <f t="shared" si="98"/>
        <v>6</v>
      </c>
    </row>
    <row r="6284" spans="1:22" hidden="1" x14ac:dyDescent="0.2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 s="2">
        <v>0</v>
      </c>
      <c r="H6284">
        <v>2</v>
      </c>
      <c r="I6284">
        <v>1</v>
      </c>
      <c r="J6284">
        <v>1</v>
      </c>
      <c r="K6284" s="1">
        <v>99828.45</v>
      </c>
      <c r="L6284">
        <v>0</v>
      </c>
      <c r="M6284">
        <v>18</v>
      </c>
      <c r="N6284">
        <v>1669</v>
      </c>
      <c r="O6284">
        <v>8</v>
      </c>
      <c r="P6284">
        <v>97</v>
      </c>
      <c r="Q6284">
        <v>0.44444444444444442</v>
      </c>
      <c r="R6284">
        <v>30042</v>
      </c>
      <c r="S6284" t="str" cm="1">
        <f t="array" ref="S6284">_xlfn.IFS(E6287&lt;30,"18-29",E6287&lt;45,"30-44",TRUE,"45+")</f>
        <v>30-44</v>
      </c>
      <c r="T6284" t="str" cm="1">
        <f t="array" ref="T6284">_xlfn.IFS(F6284&lt;=2,"0-2 Years",F6284&lt;=5,"3-5 Years",F6284&lt;=8,"6-8 Years",TRUE,"9-10 Years")</f>
        <v>3-5 Years</v>
      </c>
      <c r="U6284" t="str" cm="1">
        <f t="array" ref="U6284">_xlfn.IFS(P6284&gt;60,"High Risk",P6284&gt;30,"Medium Risk",TRUE,"Low Risk")</f>
        <v>High Risk</v>
      </c>
      <c r="V6284">
        <f t="shared" si="98"/>
        <v>3</v>
      </c>
    </row>
    <row r="6285" spans="1:22" hidden="1" x14ac:dyDescent="0.2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 s="2">
        <v>132057.92000000001</v>
      </c>
      <c r="H6285">
        <v>2</v>
      </c>
      <c r="I6285">
        <v>1</v>
      </c>
      <c r="J6285">
        <v>0</v>
      </c>
      <c r="K6285" s="1">
        <v>34743.980000000003</v>
      </c>
      <c r="L6285">
        <v>0</v>
      </c>
      <c r="M6285">
        <v>7</v>
      </c>
      <c r="N6285">
        <v>3013</v>
      </c>
      <c r="O6285">
        <v>9</v>
      </c>
      <c r="P6285">
        <v>95</v>
      </c>
      <c r="Q6285">
        <v>1</v>
      </c>
      <c r="R6285">
        <v>21091</v>
      </c>
      <c r="S6285" t="str" cm="1">
        <f t="array" ref="S6285">_xlfn.IFS(E6288&lt;30,"18-29",E6288&lt;45,"30-44",TRUE,"45+")</f>
        <v>30-44</v>
      </c>
      <c r="T6285" t="str" cm="1">
        <f t="array" ref="T6285">_xlfn.IFS(F6285&lt;=2,"0-2 Years",F6285&lt;=5,"3-5 Years",F6285&lt;=8,"6-8 Years",TRUE,"9-10 Years")</f>
        <v>0-2 Years</v>
      </c>
      <c r="U6285" t="str" cm="1">
        <f t="array" ref="U6285">_xlfn.IFS(P6285&gt;60,"High Risk",P6285&gt;30,"Medium Risk",TRUE,"Low Risk")</f>
        <v>High Risk</v>
      </c>
      <c r="V6285">
        <f t="shared" si="98"/>
        <v>4</v>
      </c>
    </row>
    <row r="6286" spans="1:22" x14ac:dyDescent="0.2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 s="2">
        <v>0</v>
      </c>
      <c r="H6286">
        <v>1</v>
      </c>
      <c r="I6286">
        <v>1</v>
      </c>
      <c r="J6286">
        <v>0</v>
      </c>
      <c r="K6286" s="1">
        <v>121189.3</v>
      </c>
      <c r="L6286">
        <v>1</v>
      </c>
      <c r="M6286">
        <v>4</v>
      </c>
      <c r="N6286">
        <v>3822</v>
      </c>
      <c r="O6286">
        <v>6</v>
      </c>
      <c r="P6286">
        <v>141</v>
      </c>
      <c r="Q6286">
        <v>1</v>
      </c>
      <c r="R6286">
        <v>15288</v>
      </c>
      <c r="S6286" t="str" cm="1">
        <f t="array" ref="S6286">_xlfn.IFS(E6289&lt;30,"18-29",E6289&lt;45,"30-44",TRUE,"45+")</f>
        <v>30-44</v>
      </c>
      <c r="T6286" t="str" cm="1">
        <f t="array" ref="T6286">_xlfn.IFS(F6286&lt;=2,"0-2 Years",F6286&lt;=5,"3-5 Years",F6286&lt;=8,"6-8 Years",TRUE,"9-10 Years")</f>
        <v>6-8 Years</v>
      </c>
      <c r="U6286" t="str" cm="1">
        <f t="array" ref="U6286">_xlfn.IFS(P6286&gt;60,"High Risk",P6286&gt;30,"Medium Risk",TRUE,"Low Risk")</f>
        <v>High Risk</v>
      </c>
      <c r="V6286">
        <f t="shared" si="98"/>
        <v>8</v>
      </c>
    </row>
    <row r="6287" spans="1:22" hidden="1" x14ac:dyDescent="0.2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 s="2">
        <v>114285.2</v>
      </c>
      <c r="H6287">
        <v>1</v>
      </c>
      <c r="I6287">
        <v>0</v>
      </c>
      <c r="J6287">
        <v>1</v>
      </c>
      <c r="K6287" s="1">
        <v>129660.59</v>
      </c>
      <c r="L6287">
        <v>0</v>
      </c>
      <c r="M6287">
        <v>6</v>
      </c>
      <c r="N6287">
        <v>1419</v>
      </c>
      <c r="O6287">
        <v>4</v>
      </c>
      <c r="P6287">
        <v>132</v>
      </c>
      <c r="Q6287">
        <v>0.66666666666666663</v>
      </c>
      <c r="R6287">
        <v>8514</v>
      </c>
      <c r="S6287" t="str" cm="1">
        <f t="array" ref="S6287">_xlfn.IFS(E6290&lt;30,"18-29",E6290&lt;45,"30-44",TRUE,"45+")</f>
        <v>30-44</v>
      </c>
      <c r="T6287" t="str" cm="1">
        <f t="array" ref="T6287">_xlfn.IFS(F6287&lt;=2,"0-2 Years",F6287&lt;=5,"3-5 Years",F6287&lt;=8,"6-8 Years",TRUE,"9-10 Years")</f>
        <v>6-8 Years</v>
      </c>
      <c r="U6287" t="str" cm="1">
        <f t="array" ref="U6287">_xlfn.IFS(P6287&gt;60,"High Risk",P6287&gt;30,"Medium Risk",TRUE,"Low Risk")</f>
        <v>High Risk</v>
      </c>
      <c r="V6287">
        <f t="shared" si="98"/>
        <v>2</v>
      </c>
    </row>
    <row r="6288" spans="1:22" x14ac:dyDescent="0.2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 s="2">
        <v>0</v>
      </c>
      <c r="H6288">
        <v>2</v>
      </c>
      <c r="I6288">
        <v>1</v>
      </c>
      <c r="J6288">
        <v>0</v>
      </c>
      <c r="K6288" s="1">
        <v>145477.35999999999</v>
      </c>
      <c r="L6288">
        <v>0</v>
      </c>
      <c r="M6288">
        <v>24</v>
      </c>
      <c r="N6288">
        <v>300</v>
      </c>
      <c r="O6288">
        <v>3</v>
      </c>
      <c r="P6288">
        <v>7</v>
      </c>
      <c r="Q6288">
        <v>0.125</v>
      </c>
      <c r="R6288">
        <v>7200</v>
      </c>
      <c r="S6288" t="str" cm="1">
        <f t="array" ref="S6288">_xlfn.IFS(E6291&lt;30,"18-29",E6291&lt;45,"30-44",TRUE,"45+")</f>
        <v>45+</v>
      </c>
      <c r="T6288" t="str" cm="1">
        <f t="array" ref="T6288">_xlfn.IFS(F6288&lt;=2,"0-2 Years",F6288&lt;=5,"3-5 Years",F6288&lt;=8,"6-8 Years",TRUE,"9-10 Years")</f>
        <v>9-10 Years</v>
      </c>
      <c r="U6288" t="str" cm="1">
        <f t="array" ref="U6288">_xlfn.IFS(P6288&gt;60,"High Risk",P6288&gt;30,"Medium Risk",TRUE,"Low Risk")</f>
        <v>Low Risk</v>
      </c>
      <c r="V6288">
        <f t="shared" si="98"/>
        <v>6</v>
      </c>
    </row>
    <row r="6289" spans="1:22" hidden="1" x14ac:dyDescent="0.2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 s="2">
        <v>76087.98</v>
      </c>
      <c r="H6289">
        <v>1</v>
      </c>
      <c r="I6289">
        <v>0</v>
      </c>
      <c r="J6289">
        <v>1</v>
      </c>
      <c r="K6289" s="1">
        <v>151822.66</v>
      </c>
      <c r="L6289">
        <v>0</v>
      </c>
      <c r="M6289">
        <v>13</v>
      </c>
      <c r="N6289">
        <v>641</v>
      </c>
      <c r="O6289">
        <v>7</v>
      </c>
      <c r="P6289">
        <v>101</v>
      </c>
      <c r="Q6289">
        <v>0.53846153846153844</v>
      </c>
      <c r="R6289">
        <v>8333</v>
      </c>
      <c r="S6289" t="str" cm="1">
        <f t="array" ref="S6289">_xlfn.IFS(E6292&lt;30,"18-29",E6292&lt;45,"30-44",TRUE,"45+")</f>
        <v>18-29</v>
      </c>
      <c r="T6289" t="str" cm="1">
        <f t="array" ref="T6289">_xlfn.IFS(F6289&lt;=2,"0-2 Years",F6289&lt;=5,"3-5 Years",F6289&lt;=8,"6-8 Years",TRUE,"9-10 Years")</f>
        <v>0-2 Years</v>
      </c>
      <c r="U6289" t="str" cm="1">
        <f t="array" ref="U6289">_xlfn.IFS(P6289&gt;60,"High Risk",P6289&gt;30,"Medium Risk",TRUE,"Low Risk")</f>
        <v>High Risk</v>
      </c>
      <c r="V6289">
        <f t="shared" si="98"/>
        <v>3</v>
      </c>
    </row>
    <row r="6290" spans="1:22" hidden="1" x14ac:dyDescent="0.2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 s="2">
        <v>160272.26999999999</v>
      </c>
      <c r="H6290">
        <v>1</v>
      </c>
      <c r="I6290">
        <v>1</v>
      </c>
      <c r="J6290">
        <v>0</v>
      </c>
      <c r="K6290" s="1">
        <v>49656.24</v>
      </c>
      <c r="L6290">
        <v>0</v>
      </c>
      <c r="M6290">
        <v>24</v>
      </c>
      <c r="N6290">
        <v>4400</v>
      </c>
      <c r="O6290">
        <v>1</v>
      </c>
      <c r="P6290">
        <v>29</v>
      </c>
      <c r="Q6290">
        <v>4.1666666666666664E-2</v>
      </c>
      <c r="R6290">
        <v>105600</v>
      </c>
      <c r="S6290" t="str" cm="1">
        <f t="array" ref="S6290">_xlfn.IFS(E6293&lt;30,"18-29",E6293&lt;45,"30-44",TRUE,"45+")</f>
        <v>18-29</v>
      </c>
      <c r="T6290" t="str" cm="1">
        <f t="array" ref="T6290">_xlfn.IFS(F6290&lt;=2,"0-2 Years",F6290&lt;=5,"3-5 Years",F6290&lt;=8,"6-8 Years",TRUE,"9-10 Years")</f>
        <v>6-8 Years</v>
      </c>
      <c r="U6290" t="str" cm="1">
        <f t="array" ref="U6290">_xlfn.IFS(P6290&gt;60,"High Risk",P6290&gt;30,"Medium Risk",TRUE,"Low Risk")</f>
        <v>Low Risk</v>
      </c>
      <c r="V6290">
        <f t="shared" si="98"/>
        <v>5</v>
      </c>
    </row>
    <row r="6291" spans="1:22" x14ac:dyDescent="0.2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 s="2">
        <v>114552.6</v>
      </c>
      <c r="H6291">
        <v>1</v>
      </c>
      <c r="I6291">
        <v>1</v>
      </c>
      <c r="J6291">
        <v>0</v>
      </c>
      <c r="K6291" s="1">
        <v>73856.28</v>
      </c>
      <c r="L6291">
        <v>1</v>
      </c>
      <c r="M6291">
        <v>3</v>
      </c>
      <c r="N6291">
        <v>346</v>
      </c>
      <c r="O6291">
        <v>1</v>
      </c>
      <c r="P6291">
        <v>9</v>
      </c>
      <c r="Q6291">
        <v>0.33333333333333331</v>
      </c>
      <c r="R6291">
        <v>1038</v>
      </c>
      <c r="S6291" t="str" cm="1">
        <f t="array" ref="S6291">_xlfn.IFS(E6294&lt;30,"18-29",E6294&lt;45,"30-44",TRUE,"45+")</f>
        <v>30-44</v>
      </c>
      <c r="T6291" t="str" cm="1">
        <f t="array" ref="T6291">_xlfn.IFS(F6291&lt;=2,"0-2 Years",F6291&lt;=5,"3-5 Years",F6291&lt;=8,"6-8 Years",TRUE,"9-10 Years")</f>
        <v>3-5 Years</v>
      </c>
      <c r="U6291" t="str" cm="1">
        <f t="array" ref="U6291">_xlfn.IFS(P6291&gt;60,"High Risk",P6291&gt;30,"Medium Risk",TRUE,"Low Risk")</f>
        <v>Low Risk</v>
      </c>
      <c r="V6291">
        <f t="shared" si="98"/>
        <v>6</v>
      </c>
    </row>
    <row r="6292" spans="1:22" hidden="1" x14ac:dyDescent="0.2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 s="2">
        <v>102000.17</v>
      </c>
      <c r="H6292">
        <v>1</v>
      </c>
      <c r="I6292">
        <v>1</v>
      </c>
      <c r="J6292">
        <v>1</v>
      </c>
      <c r="K6292" s="1">
        <v>116757</v>
      </c>
      <c r="L6292">
        <v>0</v>
      </c>
      <c r="M6292">
        <v>6</v>
      </c>
      <c r="N6292">
        <v>2854</v>
      </c>
      <c r="O6292">
        <v>3</v>
      </c>
      <c r="P6292">
        <v>172</v>
      </c>
      <c r="Q6292">
        <v>0.5</v>
      </c>
      <c r="R6292">
        <v>17124</v>
      </c>
      <c r="S6292" t="str" cm="1">
        <f t="array" ref="S6292">_xlfn.IFS(E6295&lt;30,"18-29",E6295&lt;45,"30-44",TRUE,"45+")</f>
        <v>18-29</v>
      </c>
      <c r="T6292" t="str" cm="1">
        <f t="array" ref="T6292">_xlfn.IFS(F6292&lt;=2,"0-2 Years",F6292&lt;=5,"3-5 Years",F6292&lt;=8,"6-8 Years",TRUE,"9-10 Years")</f>
        <v>6-8 Years</v>
      </c>
      <c r="U6292" t="str" cm="1">
        <f t="array" ref="U6292">_xlfn.IFS(P6292&gt;60,"High Risk",P6292&gt;30,"Medium Risk",TRUE,"Low Risk")</f>
        <v>High Risk</v>
      </c>
      <c r="V6292">
        <f t="shared" si="98"/>
        <v>2</v>
      </c>
    </row>
    <row r="6293" spans="1:22" x14ac:dyDescent="0.2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 s="2">
        <v>0</v>
      </c>
      <c r="H6293">
        <v>2</v>
      </c>
      <c r="I6293">
        <v>0</v>
      </c>
      <c r="J6293">
        <v>0</v>
      </c>
      <c r="K6293" s="1">
        <v>16319.56</v>
      </c>
      <c r="L6293">
        <v>0</v>
      </c>
      <c r="M6293">
        <v>24</v>
      </c>
      <c r="N6293">
        <v>1505</v>
      </c>
      <c r="O6293">
        <v>10</v>
      </c>
      <c r="P6293">
        <v>60</v>
      </c>
      <c r="Q6293">
        <v>0.41666666666666669</v>
      </c>
      <c r="R6293">
        <v>36120</v>
      </c>
      <c r="S6293" t="str" cm="1">
        <f t="array" ref="S6293">_xlfn.IFS(E6296&lt;30,"18-29",E6296&lt;45,"30-44",TRUE,"45+")</f>
        <v>30-44</v>
      </c>
      <c r="T6293" t="str" cm="1">
        <f t="array" ref="T6293">_xlfn.IFS(F6293&lt;=2,"0-2 Years",F6293&lt;=5,"3-5 Years",F6293&lt;=8,"6-8 Years",TRUE,"9-10 Years")</f>
        <v>6-8 Years</v>
      </c>
      <c r="U6293" t="str" cm="1">
        <f t="array" ref="U6293">_xlfn.IFS(P6293&gt;60,"High Risk",P6293&gt;30,"Medium Risk",TRUE,"Low Risk")</f>
        <v>Medium Risk</v>
      </c>
      <c r="V6293">
        <f t="shared" si="98"/>
        <v>6</v>
      </c>
    </row>
    <row r="6294" spans="1:22" hidden="1" x14ac:dyDescent="0.2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 s="2">
        <v>137853</v>
      </c>
      <c r="H6294">
        <v>1</v>
      </c>
      <c r="I6294">
        <v>0</v>
      </c>
      <c r="J6294">
        <v>1</v>
      </c>
      <c r="K6294" s="1">
        <v>90273.85</v>
      </c>
      <c r="L6294">
        <v>0</v>
      </c>
      <c r="M6294">
        <v>3</v>
      </c>
      <c r="N6294">
        <v>4657</v>
      </c>
      <c r="O6294">
        <v>5</v>
      </c>
      <c r="P6294">
        <v>28</v>
      </c>
      <c r="Q6294">
        <v>1</v>
      </c>
      <c r="R6294">
        <v>13971</v>
      </c>
      <c r="S6294" t="str" cm="1">
        <f t="array" ref="S6294">_xlfn.IFS(E6297&lt;30,"18-29",E6297&lt;45,"30-44",TRUE,"45+")</f>
        <v>45+</v>
      </c>
      <c r="T6294" t="str" cm="1">
        <f t="array" ref="T6294">_xlfn.IFS(F6294&lt;=2,"0-2 Years",F6294&lt;=5,"3-5 Years",F6294&lt;=8,"6-8 Years",TRUE,"9-10 Years")</f>
        <v>0-2 Years</v>
      </c>
      <c r="U6294" t="str" cm="1">
        <f t="array" ref="U6294">_xlfn.IFS(P6294&gt;60,"High Risk",P6294&gt;30,"Medium Risk",TRUE,"Low Risk")</f>
        <v>Low Risk</v>
      </c>
      <c r="V6294">
        <f t="shared" si="98"/>
        <v>3</v>
      </c>
    </row>
    <row r="6295" spans="1:22" x14ac:dyDescent="0.2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 s="2">
        <v>0</v>
      </c>
      <c r="H6295">
        <v>2</v>
      </c>
      <c r="I6295">
        <v>1</v>
      </c>
      <c r="J6295">
        <v>0</v>
      </c>
      <c r="K6295" s="1">
        <v>161344.13</v>
      </c>
      <c r="L6295">
        <v>0</v>
      </c>
      <c r="M6295">
        <v>22</v>
      </c>
      <c r="N6295">
        <v>1046</v>
      </c>
      <c r="O6295">
        <v>3</v>
      </c>
      <c r="P6295">
        <v>31</v>
      </c>
      <c r="Q6295">
        <v>0.13636363636363635</v>
      </c>
      <c r="R6295">
        <v>23012</v>
      </c>
      <c r="S6295" t="str" cm="1">
        <f t="array" ref="S6295">_xlfn.IFS(E6298&lt;30,"18-29",E6298&lt;45,"30-44",TRUE,"45+")</f>
        <v>30-44</v>
      </c>
      <c r="T6295" t="str" cm="1">
        <f t="array" ref="T6295">_xlfn.IFS(F6295&lt;=2,"0-2 Years",F6295&lt;=5,"3-5 Years",F6295&lt;=8,"6-8 Years",TRUE,"9-10 Years")</f>
        <v>9-10 Years</v>
      </c>
      <c r="U6295" t="str" cm="1">
        <f t="array" ref="U6295">_xlfn.IFS(P6295&gt;60,"High Risk",P6295&gt;30,"Medium Risk",TRUE,"Low Risk")</f>
        <v>Medium Risk</v>
      </c>
      <c r="V6295">
        <f t="shared" si="98"/>
        <v>6</v>
      </c>
    </row>
    <row r="6296" spans="1:22" hidden="1" x14ac:dyDescent="0.2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 s="2">
        <v>162318.60999999999</v>
      </c>
      <c r="H6296">
        <v>1</v>
      </c>
      <c r="I6296">
        <v>1</v>
      </c>
      <c r="J6296">
        <v>0</v>
      </c>
      <c r="K6296" s="1">
        <v>121061.89</v>
      </c>
      <c r="L6296">
        <v>0</v>
      </c>
      <c r="M6296">
        <v>15</v>
      </c>
      <c r="N6296">
        <v>901</v>
      </c>
      <c r="O6296">
        <v>8</v>
      </c>
      <c r="P6296">
        <v>126</v>
      </c>
      <c r="Q6296">
        <v>0.53333333333333333</v>
      </c>
      <c r="R6296">
        <v>13515</v>
      </c>
      <c r="S6296" t="str" cm="1">
        <f t="array" ref="S6296">_xlfn.IFS(E6299&lt;30,"18-29",E6299&lt;45,"30-44",TRUE,"45+")</f>
        <v>30-44</v>
      </c>
      <c r="T6296" t="str" cm="1">
        <f t="array" ref="T6296">_xlfn.IFS(F6296&lt;=2,"0-2 Years",F6296&lt;=5,"3-5 Years",F6296&lt;=8,"6-8 Years",TRUE,"9-10 Years")</f>
        <v>6-8 Years</v>
      </c>
      <c r="U6296" t="str" cm="1">
        <f t="array" ref="U6296">_xlfn.IFS(P6296&gt;60,"High Risk",P6296&gt;30,"Medium Risk",TRUE,"Low Risk")</f>
        <v>High Risk</v>
      </c>
      <c r="V6296">
        <f t="shared" si="98"/>
        <v>5</v>
      </c>
    </row>
    <row r="6297" spans="1:22" hidden="1" x14ac:dyDescent="0.2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 s="2">
        <v>140292.57999999999</v>
      </c>
      <c r="H6297">
        <v>3</v>
      </c>
      <c r="I6297">
        <v>0</v>
      </c>
      <c r="J6297">
        <v>0</v>
      </c>
      <c r="K6297" s="1">
        <v>69531.22</v>
      </c>
      <c r="L6297">
        <v>1</v>
      </c>
      <c r="M6297">
        <v>18</v>
      </c>
      <c r="N6297">
        <v>3746</v>
      </c>
      <c r="O6297">
        <v>10</v>
      </c>
      <c r="P6297">
        <v>125</v>
      </c>
      <c r="Q6297">
        <v>0.55555555555555558</v>
      </c>
      <c r="R6297">
        <v>67428</v>
      </c>
      <c r="S6297" t="str" cm="1">
        <f t="array" ref="S6297">_xlfn.IFS(E6300&lt;30,"18-29",E6300&lt;45,"30-44",TRUE,"45+")</f>
        <v>45+</v>
      </c>
      <c r="T6297" t="str" cm="1">
        <f t="array" ref="T6297">_xlfn.IFS(F6297&lt;=2,"0-2 Years",F6297&lt;=5,"3-5 Years",F6297&lt;=8,"6-8 Years",TRUE,"9-10 Years")</f>
        <v>0-2 Years</v>
      </c>
      <c r="U6297" t="str" cm="1">
        <f t="array" ref="U6297">_xlfn.IFS(P6297&gt;60,"High Risk",P6297&gt;30,"Medium Risk",TRUE,"Low Risk")</f>
        <v>High Risk</v>
      </c>
      <c r="V6297">
        <f t="shared" si="98"/>
        <v>5</v>
      </c>
    </row>
    <row r="6298" spans="1:22" hidden="1" x14ac:dyDescent="0.2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 s="2">
        <v>0</v>
      </c>
      <c r="H6298">
        <v>2</v>
      </c>
      <c r="I6298">
        <v>0</v>
      </c>
      <c r="J6298">
        <v>1</v>
      </c>
      <c r="K6298" s="1">
        <v>3756.23</v>
      </c>
      <c r="L6298">
        <v>0</v>
      </c>
      <c r="M6298">
        <v>9</v>
      </c>
      <c r="N6298">
        <v>3088</v>
      </c>
      <c r="O6298">
        <v>1</v>
      </c>
      <c r="P6298">
        <v>99</v>
      </c>
      <c r="Q6298">
        <v>0.1111111111111111</v>
      </c>
      <c r="R6298">
        <v>27792</v>
      </c>
      <c r="S6298" t="str" cm="1">
        <f t="array" ref="S6298">_xlfn.IFS(E6301&lt;30,"18-29",E6301&lt;45,"30-44",TRUE,"45+")</f>
        <v>18-29</v>
      </c>
      <c r="T6298" t="str" cm="1">
        <f t="array" ref="T6298">_xlfn.IFS(F6298&lt;=2,"0-2 Years",F6298&lt;=5,"3-5 Years",F6298&lt;=8,"6-8 Years",TRUE,"9-10 Years")</f>
        <v>0-2 Years</v>
      </c>
      <c r="U6298" t="str" cm="1">
        <f t="array" ref="U6298">_xlfn.IFS(P6298&gt;60,"High Risk",P6298&gt;30,"Medium Risk",TRUE,"Low Risk")</f>
        <v>High Risk</v>
      </c>
      <c r="V6298">
        <f t="shared" si="98"/>
        <v>4</v>
      </c>
    </row>
    <row r="6299" spans="1:22" x14ac:dyDescent="0.2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 s="2">
        <v>0</v>
      </c>
      <c r="H6299">
        <v>1</v>
      </c>
      <c r="I6299">
        <v>0</v>
      </c>
      <c r="J6299">
        <v>0</v>
      </c>
      <c r="K6299" s="1">
        <v>114448.13</v>
      </c>
      <c r="L6299">
        <v>0</v>
      </c>
      <c r="M6299">
        <v>17</v>
      </c>
      <c r="N6299">
        <v>519</v>
      </c>
      <c r="O6299">
        <v>8</v>
      </c>
      <c r="P6299">
        <v>123</v>
      </c>
      <c r="Q6299">
        <v>0.47058823529411764</v>
      </c>
      <c r="R6299">
        <v>8823</v>
      </c>
      <c r="S6299" t="str" cm="1">
        <f t="array" ref="S6299">_xlfn.IFS(E6302&lt;30,"18-29",E6302&lt;45,"30-44",TRUE,"45+")</f>
        <v>30-44</v>
      </c>
      <c r="T6299" t="str" cm="1">
        <f t="array" ref="T6299">_xlfn.IFS(F6299&lt;=2,"0-2 Years",F6299&lt;=5,"3-5 Years",F6299&lt;=8,"6-8 Years",TRUE,"9-10 Years")</f>
        <v>0-2 Years</v>
      </c>
      <c r="U6299" t="str" cm="1">
        <f t="array" ref="U6299">_xlfn.IFS(P6299&gt;60,"High Risk",P6299&gt;30,"Medium Risk",TRUE,"Low Risk")</f>
        <v>High Risk</v>
      </c>
      <c r="V6299">
        <f t="shared" si="98"/>
        <v>9</v>
      </c>
    </row>
    <row r="6300" spans="1:22" x14ac:dyDescent="0.2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 s="2">
        <v>0</v>
      </c>
      <c r="H6300">
        <v>1</v>
      </c>
      <c r="I6300">
        <v>0</v>
      </c>
      <c r="J6300">
        <v>1</v>
      </c>
      <c r="K6300" s="1">
        <v>144045.07999999999</v>
      </c>
      <c r="L6300">
        <v>1</v>
      </c>
      <c r="M6300">
        <v>7</v>
      </c>
      <c r="N6300">
        <v>2005</v>
      </c>
      <c r="O6300">
        <v>1</v>
      </c>
      <c r="P6300">
        <v>167</v>
      </c>
      <c r="Q6300">
        <v>0.14285714285714285</v>
      </c>
      <c r="R6300">
        <v>14035</v>
      </c>
      <c r="S6300" t="str" cm="1">
        <f t="array" ref="S6300">_xlfn.IFS(E6303&lt;30,"18-29",E6303&lt;45,"30-44",TRUE,"45+")</f>
        <v>45+</v>
      </c>
      <c r="T6300" t="str" cm="1">
        <f t="array" ref="T6300">_xlfn.IFS(F6300&lt;=2,"0-2 Years",F6300&lt;=5,"3-5 Years",F6300&lt;=8,"6-8 Years",TRUE,"9-10 Years")</f>
        <v>0-2 Years</v>
      </c>
      <c r="U6300" t="str" cm="1">
        <f t="array" ref="U6300">_xlfn.IFS(P6300&gt;60,"High Risk",P6300&gt;30,"Medium Risk",TRUE,"Low Risk")</f>
        <v>High Risk</v>
      </c>
      <c r="V6300">
        <f t="shared" si="98"/>
        <v>7</v>
      </c>
    </row>
    <row r="6301" spans="1:22" hidden="1" x14ac:dyDescent="0.2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 s="2">
        <v>126431.54</v>
      </c>
      <c r="H6301">
        <v>1</v>
      </c>
      <c r="I6301">
        <v>1</v>
      </c>
      <c r="J6301">
        <v>0</v>
      </c>
      <c r="K6301" s="1">
        <v>58781.11</v>
      </c>
      <c r="L6301">
        <v>0</v>
      </c>
      <c r="M6301">
        <v>16</v>
      </c>
      <c r="N6301">
        <v>624</v>
      </c>
      <c r="O6301">
        <v>10</v>
      </c>
      <c r="P6301">
        <v>26</v>
      </c>
      <c r="Q6301">
        <v>0.625</v>
      </c>
      <c r="R6301">
        <v>9984</v>
      </c>
      <c r="S6301" t="str" cm="1">
        <f t="array" ref="S6301">_xlfn.IFS(E6304&lt;30,"18-29",E6304&lt;45,"30-44",TRUE,"45+")</f>
        <v>30-44</v>
      </c>
      <c r="T6301" t="str" cm="1">
        <f t="array" ref="T6301">_xlfn.IFS(F6301&lt;=2,"0-2 Years",F6301&lt;=5,"3-5 Years",F6301&lt;=8,"6-8 Years",TRUE,"9-10 Years")</f>
        <v>6-8 Years</v>
      </c>
      <c r="U6301" t="str" cm="1">
        <f t="array" ref="U6301">_xlfn.IFS(P6301&gt;60,"High Risk",P6301&gt;30,"Medium Risk",TRUE,"Low Risk")</f>
        <v>Low Risk</v>
      </c>
      <c r="V6301">
        <f t="shared" si="98"/>
        <v>5</v>
      </c>
    </row>
    <row r="6302" spans="1:22" hidden="1" x14ac:dyDescent="0.2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 s="2">
        <v>123475.04</v>
      </c>
      <c r="H6302">
        <v>1</v>
      </c>
      <c r="I6302">
        <v>1</v>
      </c>
      <c r="J6302">
        <v>1</v>
      </c>
      <c r="K6302" s="1">
        <v>179227.51999999999</v>
      </c>
      <c r="L6302">
        <v>0</v>
      </c>
      <c r="M6302">
        <v>30</v>
      </c>
      <c r="N6302">
        <v>1477</v>
      </c>
      <c r="O6302">
        <v>3</v>
      </c>
      <c r="P6302">
        <v>44</v>
      </c>
      <c r="Q6302">
        <v>0.1</v>
      </c>
      <c r="R6302">
        <v>44310</v>
      </c>
      <c r="S6302" t="str" cm="1">
        <f t="array" ref="S6302">_xlfn.IFS(E6305&lt;30,"18-29",E6305&lt;45,"30-44",TRUE,"45+")</f>
        <v>45+</v>
      </c>
      <c r="T6302" t="str" cm="1">
        <f t="array" ref="T6302">_xlfn.IFS(F6302&lt;=2,"0-2 Years",F6302&lt;=5,"3-5 Years",F6302&lt;=8,"6-8 Years",TRUE,"9-10 Years")</f>
        <v>3-5 Years</v>
      </c>
      <c r="U6302" t="str" cm="1">
        <f t="array" ref="U6302">_xlfn.IFS(P6302&gt;60,"High Risk",P6302&gt;30,"Medium Risk",TRUE,"Low Risk")</f>
        <v>Medium Risk</v>
      </c>
      <c r="V6302">
        <f t="shared" si="98"/>
        <v>2</v>
      </c>
    </row>
    <row r="6303" spans="1:22" hidden="1" x14ac:dyDescent="0.2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 s="2">
        <v>97652.96</v>
      </c>
      <c r="H6303">
        <v>1</v>
      </c>
      <c r="I6303">
        <v>1</v>
      </c>
      <c r="J6303">
        <v>0</v>
      </c>
      <c r="K6303" s="1">
        <v>127332.33</v>
      </c>
      <c r="L6303">
        <v>0</v>
      </c>
      <c r="M6303">
        <v>20</v>
      </c>
      <c r="N6303">
        <v>611</v>
      </c>
      <c r="O6303">
        <v>3</v>
      </c>
      <c r="P6303">
        <v>104</v>
      </c>
      <c r="Q6303">
        <v>0.15</v>
      </c>
      <c r="R6303">
        <v>12220</v>
      </c>
      <c r="S6303" t="str" cm="1">
        <f t="array" ref="S6303">_xlfn.IFS(E6306&lt;30,"18-29",E6306&lt;45,"30-44",TRUE,"45+")</f>
        <v>30-44</v>
      </c>
      <c r="T6303" t="str" cm="1">
        <f t="array" ref="T6303">_xlfn.IFS(F6303&lt;=2,"0-2 Years",F6303&lt;=5,"3-5 Years",F6303&lt;=8,"6-8 Years",TRUE,"9-10 Years")</f>
        <v>6-8 Years</v>
      </c>
      <c r="U6303" t="str" cm="1">
        <f t="array" ref="U6303">_xlfn.IFS(P6303&gt;60,"High Risk",P6303&gt;30,"Medium Risk",TRUE,"Low Risk")</f>
        <v>High Risk</v>
      </c>
      <c r="V6303">
        <f t="shared" si="98"/>
        <v>5</v>
      </c>
    </row>
    <row r="6304" spans="1:22" hidden="1" x14ac:dyDescent="0.2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 s="2">
        <v>0</v>
      </c>
      <c r="H6304">
        <v>2</v>
      </c>
      <c r="I6304">
        <v>0</v>
      </c>
      <c r="J6304">
        <v>1</v>
      </c>
      <c r="K6304" s="1">
        <v>86642.38</v>
      </c>
      <c r="L6304">
        <v>0</v>
      </c>
      <c r="M6304">
        <v>3</v>
      </c>
      <c r="N6304">
        <v>1001</v>
      </c>
      <c r="O6304">
        <v>4</v>
      </c>
      <c r="P6304">
        <v>48</v>
      </c>
      <c r="Q6304">
        <v>1</v>
      </c>
      <c r="R6304">
        <v>3003</v>
      </c>
      <c r="S6304" t="str" cm="1">
        <f t="array" ref="S6304">_xlfn.IFS(E6307&lt;30,"18-29",E6307&lt;45,"30-44",TRUE,"45+")</f>
        <v>30-44</v>
      </c>
      <c r="T6304" t="str" cm="1">
        <f t="array" ref="T6304">_xlfn.IFS(F6304&lt;=2,"0-2 Years",F6304&lt;=5,"3-5 Years",F6304&lt;=8,"6-8 Years",TRUE,"9-10 Years")</f>
        <v>3-5 Years</v>
      </c>
      <c r="U6304" t="str" cm="1">
        <f t="array" ref="U6304">_xlfn.IFS(P6304&gt;60,"High Risk",P6304&gt;30,"Medium Risk",TRUE,"Low Risk")</f>
        <v>Medium Risk</v>
      </c>
      <c r="V6304">
        <f t="shared" si="98"/>
        <v>3</v>
      </c>
    </row>
    <row r="6305" spans="1:22" x14ac:dyDescent="0.2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 s="2">
        <v>137455.99</v>
      </c>
      <c r="H6305">
        <v>1</v>
      </c>
      <c r="I6305">
        <v>1</v>
      </c>
      <c r="J6305">
        <v>0</v>
      </c>
      <c r="K6305" s="1">
        <v>184178.29</v>
      </c>
      <c r="L6305">
        <v>1</v>
      </c>
      <c r="M6305">
        <v>22</v>
      </c>
      <c r="N6305">
        <v>1213</v>
      </c>
      <c r="O6305">
        <v>6</v>
      </c>
      <c r="P6305">
        <v>86</v>
      </c>
      <c r="Q6305">
        <v>0.27272727272727271</v>
      </c>
      <c r="R6305">
        <v>26686</v>
      </c>
      <c r="S6305" t="str" cm="1">
        <f t="array" ref="S6305">_xlfn.IFS(E6308&lt;30,"18-29",E6308&lt;45,"30-44",TRUE,"45+")</f>
        <v>30-44</v>
      </c>
      <c r="T6305" t="str" cm="1">
        <f t="array" ref="T6305">_xlfn.IFS(F6305&lt;=2,"0-2 Years",F6305&lt;=5,"3-5 Years",F6305&lt;=8,"6-8 Years",TRUE,"9-10 Years")</f>
        <v>3-5 Years</v>
      </c>
      <c r="U6305" t="str" cm="1">
        <f t="array" ref="U6305">_xlfn.IFS(P6305&gt;60,"High Risk",P6305&gt;30,"Medium Risk",TRUE,"Low Risk")</f>
        <v>High Risk</v>
      </c>
      <c r="V6305">
        <f t="shared" si="98"/>
        <v>6</v>
      </c>
    </row>
    <row r="6306" spans="1:22" hidden="1" x14ac:dyDescent="0.2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 s="2">
        <v>0</v>
      </c>
      <c r="H6306">
        <v>2</v>
      </c>
      <c r="I6306">
        <v>0</v>
      </c>
      <c r="J6306">
        <v>1</v>
      </c>
      <c r="K6306" s="1">
        <v>9551.49</v>
      </c>
      <c r="L6306">
        <v>0</v>
      </c>
      <c r="M6306">
        <v>28</v>
      </c>
      <c r="N6306">
        <v>4463</v>
      </c>
      <c r="O6306">
        <v>8</v>
      </c>
      <c r="P6306">
        <v>150</v>
      </c>
      <c r="Q6306">
        <v>0.2857142857142857</v>
      </c>
      <c r="R6306">
        <v>124964</v>
      </c>
      <c r="S6306" t="str" cm="1">
        <f t="array" ref="S6306">_xlfn.IFS(E6309&lt;30,"18-29",E6309&lt;45,"30-44",TRUE,"45+")</f>
        <v>18-29</v>
      </c>
      <c r="T6306" t="str" cm="1">
        <f t="array" ref="T6306">_xlfn.IFS(F6306&lt;=2,"0-2 Years",F6306&lt;=5,"3-5 Years",F6306&lt;=8,"6-8 Years",TRUE,"9-10 Years")</f>
        <v>0-2 Years</v>
      </c>
      <c r="U6306" t="str" cm="1">
        <f t="array" ref="U6306">_xlfn.IFS(P6306&gt;60,"High Risk",P6306&gt;30,"Medium Risk",TRUE,"Low Risk")</f>
        <v>High Risk</v>
      </c>
      <c r="V6306">
        <f t="shared" si="98"/>
        <v>4</v>
      </c>
    </row>
    <row r="6307" spans="1:22" hidden="1" x14ac:dyDescent="0.2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 s="2">
        <v>99046.31</v>
      </c>
      <c r="H6307">
        <v>2</v>
      </c>
      <c r="I6307">
        <v>1</v>
      </c>
      <c r="J6307">
        <v>1</v>
      </c>
      <c r="K6307" s="1">
        <v>56053.06</v>
      </c>
      <c r="L6307">
        <v>0</v>
      </c>
      <c r="M6307">
        <v>2</v>
      </c>
      <c r="N6307">
        <v>262</v>
      </c>
      <c r="O6307">
        <v>7</v>
      </c>
      <c r="P6307">
        <v>107</v>
      </c>
      <c r="Q6307">
        <v>1</v>
      </c>
      <c r="R6307">
        <v>524</v>
      </c>
      <c r="S6307" t="str" cm="1">
        <f t="array" ref="S6307">_xlfn.IFS(E6310&lt;30,"18-29",E6310&lt;45,"30-44",TRUE,"45+")</f>
        <v>45+</v>
      </c>
      <c r="T6307" t="str" cm="1">
        <f t="array" ref="T6307">_xlfn.IFS(F6307&lt;=2,"0-2 Years",F6307&lt;=5,"3-5 Years",F6307&lt;=8,"6-8 Years",TRUE,"9-10 Years")</f>
        <v>6-8 Years</v>
      </c>
      <c r="U6307" t="str" cm="1">
        <f t="array" ref="U6307">_xlfn.IFS(P6307&gt;60,"High Risk",P6307&gt;30,"Medium Risk",TRUE,"Low Risk")</f>
        <v>High Risk</v>
      </c>
      <c r="V6307">
        <f t="shared" si="98"/>
        <v>0</v>
      </c>
    </row>
    <row r="6308" spans="1:22" hidden="1" x14ac:dyDescent="0.2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 s="2">
        <v>0</v>
      </c>
      <c r="H6308">
        <v>2</v>
      </c>
      <c r="I6308">
        <v>1</v>
      </c>
      <c r="J6308">
        <v>1</v>
      </c>
      <c r="K6308" s="1">
        <v>1118.31</v>
      </c>
      <c r="L6308">
        <v>0</v>
      </c>
      <c r="M6308">
        <v>27</v>
      </c>
      <c r="N6308">
        <v>726</v>
      </c>
      <c r="O6308">
        <v>10</v>
      </c>
      <c r="P6308">
        <v>22</v>
      </c>
      <c r="Q6308">
        <v>0.37037037037037035</v>
      </c>
      <c r="R6308">
        <v>19602</v>
      </c>
      <c r="S6308" t="str" cm="1">
        <f t="array" ref="S6308">_xlfn.IFS(E6311&lt;30,"18-29",E6311&lt;45,"30-44",TRUE,"45+")</f>
        <v>18-29</v>
      </c>
      <c r="T6308" t="str" cm="1">
        <f t="array" ref="T6308">_xlfn.IFS(F6308&lt;=2,"0-2 Years",F6308&lt;=5,"3-5 Years",F6308&lt;=8,"6-8 Years",TRUE,"9-10 Years")</f>
        <v>9-10 Years</v>
      </c>
      <c r="U6308" t="str" cm="1">
        <f t="array" ref="U6308">_xlfn.IFS(P6308&gt;60,"High Risk",P6308&gt;30,"Medium Risk",TRUE,"Low Risk")</f>
        <v>Low Risk</v>
      </c>
      <c r="V6308">
        <f t="shared" si="98"/>
        <v>3</v>
      </c>
    </row>
    <row r="6309" spans="1:22" hidden="1" x14ac:dyDescent="0.2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 s="2">
        <v>105907.42</v>
      </c>
      <c r="H6309">
        <v>2</v>
      </c>
      <c r="I6309">
        <v>1</v>
      </c>
      <c r="J6309">
        <v>1</v>
      </c>
      <c r="K6309" s="1">
        <v>195732.04</v>
      </c>
      <c r="L6309">
        <v>0</v>
      </c>
      <c r="M6309">
        <v>17</v>
      </c>
      <c r="N6309">
        <v>3645</v>
      </c>
      <c r="O6309">
        <v>6</v>
      </c>
      <c r="P6309">
        <v>169</v>
      </c>
      <c r="Q6309">
        <v>0.35294117647058826</v>
      </c>
      <c r="R6309">
        <v>61965</v>
      </c>
      <c r="S6309" t="str" cm="1">
        <f t="array" ref="S6309">_xlfn.IFS(E6312&lt;30,"18-29",E6312&lt;45,"30-44",TRUE,"45+")</f>
        <v>30-44</v>
      </c>
      <c r="T6309" t="str" cm="1">
        <f t="array" ref="T6309">_xlfn.IFS(F6309&lt;=2,"0-2 Years",F6309&lt;=5,"3-5 Years",F6309&lt;=8,"6-8 Years",TRUE,"9-10 Years")</f>
        <v>3-5 Years</v>
      </c>
      <c r="U6309" t="str" cm="1">
        <f t="array" ref="U6309">_xlfn.IFS(P6309&gt;60,"High Risk",P6309&gt;30,"Medium Risk",TRUE,"Low Risk")</f>
        <v>High Risk</v>
      </c>
      <c r="V6309">
        <f t="shared" si="98"/>
        <v>0</v>
      </c>
    </row>
    <row r="6310" spans="1:22" hidden="1" x14ac:dyDescent="0.2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 s="2">
        <v>97720.35</v>
      </c>
      <c r="H6310">
        <v>2</v>
      </c>
      <c r="I6310">
        <v>1</v>
      </c>
      <c r="J6310">
        <v>0</v>
      </c>
      <c r="K6310" s="1">
        <v>175070.94</v>
      </c>
      <c r="L6310">
        <v>1</v>
      </c>
      <c r="M6310">
        <v>15</v>
      </c>
      <c r="N6310">
        <v>4724</v>
      </c>
      <c r="O6310">
        <v>4</v>
      </c>
      <c r="P6310">
        <v>121</v>
      </c>
      <c r="Q6310">
        <v>0.26666666666666666</v>
      </c>
      <c r="R6310">
        <v>70860</v>
      </c>
      <c r="S6310" t="str" cm="1">
        <f t="array" ref="S6310">_xlfn.IFS(E6313&lt;30,"18-29",E6313&lt;45,"30-44",TRUE,"45+")</f>
        <v>18-29</v>
      </c>
      <c r="T6310" t="str" cm="1">
        <f t="array" ref="T6310">_xlfn.IFS(F6310&lt;=2,"0-2 Years",F6310&lt;=5,"3-5 Years",F6310&lt;=8,"6-8 Years",TRUE,"9-10 Years")</f>
        <v>3-5 Years</v>
      </c>
      <c r="U6310" t="str" cm="1">
        <f t="array" ref="U6310">_xlfn.IFS(P6310&gt;60,"High Risk",P6310&gt;30,"Medium Risk",TRUE,"Low Risk")</f>
        <v>High Risk</v>
      </c>
      <c r="V6310">
        <f t="shared" si="98"/>
        <v>4</v>
      </c>
    </row>
    <row r="6311" spans="1:22" hidden="1" x14ac:dyDescent="0.2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 s="2">
        <v>0</v>
      </c>
      <c r="H6311">
        <v>2</v>
      </c>
      <c r="I6311">
        <v>0</v>
      </c>
      <c r="J6311">
        <v>1</v>
      </c>
      <c r="K6311" s="1">
        <v>112331.19</v>
      </c>
      <c r="L6311">
        <v>0</v>
      </c>
      <c r="M6311">
        <v>1</v>
      </c>
      <c r="N6311">
        <v>253</v>
      </c>
      <c r="O6311">
        <v>3</v>
      </c>
      <c r="P6311">
        <v>118</v>
      </c>
      <c r="Q6311">
        <v>1</v>
      </c>
      <c r="R6311">
        <v>253</v>
      </c>
      <c r="S6311" t="str" cm="1">
        <f t="array" ref="S6311">_xlfn.IFS(E6314&lt;30,"18-29",E6314&lt;45,"30-44",TRUE,"45+")</f>
        <v>18-29</v>
      </c>
      <c r="T6311" t="str" cm="1">
        <f t="array" ref="T6311">_xlfn.IFS(F6311&lt;=2,"0-2 Years",F6311&lt;=5,"3-5 Years",F6311&lt;=8,"6-8 Years",TRUE,"9-10 Years")</f>
        <v>9-10 Years</v>
      </c>
      <c r="U6311" t="str" cm="1">
        <f t="array" ref="U6311">_xlfn.IFS(P6311&gt;60,"High Risk",P6311&gt;30,"Medium Risk",TRUE,"Low Risk")</f>
        <v>High Risk</v>
      </c>
      <c r="V6311">
        <f t="shared" si="98"/>
        <v>3</v>
      </c>
    </row>
    <row r="6312" spans="1:22" hidden="1" x14ac:dyDescent="0.2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 s="2">
        <v>97392.18</v>
      </c>
      <c r="H6312">
        <v>2</v>
      </c>
      <c r="I6312">
        <v>1</v>
      </c>
      <c r="J6312">
        <v>0</v>
      </c>
      <c r="K6312" s="1">
        <v>43956.83</v>
      </c>
      <c r="L6312">
        <v>0</v>
      </c>
      <c r="M6312">
        <v>20</v>
      </c>
      <c r="N6312">
        <v>3272</v>
      </c>
      <c r="O6312">
        <v>4</v>
      </c>
      <c r="P6312">
        <v>7</v>
      </c>
      <c r="Q6312">
        <v>0.2</v>
      </c>
      <c r="R6312">
        <v>65440</v>
      </c>
      <c r="S6312" t="str" cm="1">
        <f t="array" ref="S6312">_xlfn.IFS(E6315&lt;30,"18-29",E6315&lt;45,"30-44",TRUE,"45+")</f>
        <v>18-29</v>
      </c>
      <c r="T6312" t="str" cm="1">
        <f t="array" ref="T6312">_xlfn.IFS(F6312&lt;=2,"0-2 Years",F6312&lt;=5,"3-5 Years",F6312&lt;=8,"6-8 Years",TRUE,"9-10 Years")</f>
        <v>3-5 Years</v>
      </c>
      <c r="U6312" t="str" cm="1">
        <f t="array" ref="U6312">_xlfn.IFS(P6312&gt;60,"High Risk",P6312&gt;30,"Medium Risk",TRUE,"Low Risk")</f>
        <v>Low Risk</v>
      </c>
      <c r="V6312">
        <f t="shared" si="98"/>
        <v>3</v>
      </c>
    </row>
    <row r="6313" spans="1:22" hidden="1" x14ac:dyDescent="0.2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 s="2">
        <v>0</v>
      </c>
      <c r="H6313">
        <v>2</v>
      </c>
      <c r="I6313">
        <v>1</v>
      </c>
      <c r="J6313">
        <v>1</v>
      </c>
      <c r="K6313" s="1">
        <v>115994.52</v>
      </c>
      <c r="L6313">
        <v>0</v>
      </c>
      <c r="M6313">
        <v>15</v>
      </c>
      <c r="N6313">
        <v>4168</v>
      </c>
      <c r="O6313">
        <v>10</v>
      </c>
      <c r="P6313">
        <v>3</v>
      </c>
      <c r="Q6313">
        <v>0.66666666666666663</v>
      </c>
      <c r="R6313">
        <v>62520</v>
      </c>
      <c r="S6313" t="str" cm="1">
        <f t="array" ref="S6313">_xlfn.IFS(E6316&lt;30,"18-29",E6316&lt;45,"30-44",TRUE,"45+")</f>
        <v>30-44</v>
      </c>
      <c r="T6313" t="str" cm="1">
        <f t="array" ref="T6313">_xlfn.IFS(F6313&lt;=2,"0-2 Years",F6313&lt;=5,"3-5 Years",F6313&lt;=8,"6-8 Years",TRUE,"9-10 Years")</f>
        <v>6-8 Years</v>
      </c>
      <c r="U6313" t="str" cm="1">
        <f t="array" ref="U6313">_xlfn.IFS(P6313&gt;60,"High Risk",P6313&gt;30,"Medium Risk",TRUE,"Low Risk")</f>
        <v>Low Risk</v>
      </c>
      <c r="V6313">
        <f t="shared" si="98"/>
        <v>3</v>
      </c>
    </row>
    <row r="6314" spans="1:22" hidden="1" x14ac:dyDescent="0.2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 s="2">
        <v>152812.57999999999</v>
      </c>
      <c r="H6314">
        <v>1</v>
      </c>
      <c r="I6314">
        <v>1</v>
      </c>
      <c r="J6314">
        <v>0</v>
      </c>
      <c r="K6314" s="1">
        <v>166682.57</v>
      </c>
      <c r="L6314">
        <v>0</v>
      </c>
      <c r="M6314">
        <v>17</v>
      </c>
      <c r="N6314">
        <v>3215</v>
      </c>
      <c r="O6314">
        <v>1</v>
      </c>
      <c r="P6314">
        <v>103</v>
      </c>
      <c r="Q6314">
        <v>5.8823529411764705E-2</v>
      </c>
      <c r="R6314">
        <v>54655</v>
      </c>
      <c r="S6314" t="str" cm="1">
        <f t="array" ref="S6314">_xlfn.IFS(E6317&lt;30,"18-29",E6317&lt;45,"30-44",TRUE,"45+")</f>
        <v>45+</v>
      </c>
      <c r="T6314" t="str" cm="1">
        <f t="array" ref="T6314">_xlfn.IFS(F6314&lt;=2,"0-2 Years",F6314&lt;=5,"3-5 Years",F6314&lt;=8,"6-8 Years",TRUE,"9-10 Years")</f>
        <v>9-10 Years</v>
      </c>
      <c r="U6314" t="str" cm="1">
        <f t="array" ref="U6314">_xlfn.IFS(P6314&gt;60,"High Risk",P6314&gt;30,"Medium Risk",TRUE,"Low Risk")</f>
        <v>High Risk</v>
      </c>
      <c r="V6314">
        <f t="shared" si="98"/>
        <v>5</v>
      </c>
    </row>
    <row r="6315" spans="1:22" hidden="1" x14ac:dyDescent="0.2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 s="2">
        <v>139301.68</v>
      </c>
      <c r="H6315">
        <v>1</v>
      </c>
      <c r="I6315">
        <v>1</v>
      </c>
      <c r="J6315">
        <v>0</v>
      </c>
      <c r="K6315" s="1">
        <v>99843.98</v>
      </c>
      <c r="L6315">
        <v>0</v>
      </c>
      <c r="M6315">
        <v>12</v>
      </c>
      <c r="N6315">
        <v>2351</v>
      </c>
      <c r="O6315">
        <v>4</v>
      </c>
      <c r="P6315">
        <v>86</v>
      </c>
      <c r="Q6315">
        <v>0.33333333333333331</v>
      </c>
      <c r="R6315">
        <v>28212</v>
      </c>
      <c r="S6315" t="str" cm="1">
        <f t="array" ref="S6315">_xlfn.IFS(E6318&lt;30,"18-29",E6318&lt;45,"30-44",TRUE,"45+")</f>
        <v>30-44</v>
      </c>
      <c r="T6315" t="str" cm="1">
        <f t="array" ref="T6315">_xlfn.IFS(F6315&lt;=2,"0-2 Years",F6315&lt;=5,"3-5 Years",F6315&lt;=8,"6-8 Years",TRUE,"9-10 Years")</f>
        <v>3-5 Years</v>
      </c>
      <c r="U6315" t="str" cm="1">
        <f t="array" ref="U6315">_xlfn.IFS(P6315&gt;60,"High Risk",P6315&gt;30,"Medium Risk",TRUE,"Low Risk")</f>
        <v>High Risk</v>
      </c>
      <c r="V6315">
        <f t="shared" si="98"/>
        <v>5</v>
      </c>
    </row>
    <row r="6316" spans="1:22" hidden="1" x14ac:dyDescent="0.2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 s="2">
        <v>76319.64</v>
      </c>
      <c r="H6316">
        <v>1</v>
      </c>
      <c r="I6316">
        <v>1</v>
      </c>
      <c r="J6316">
        <v>1</v>
      </c>
      <c r="K6316" s="1">
        <v>141175.18</v>
      </c>
      <c r="L6316">
        <v>1</v>
      </c>
      <c r="M6316">
        <v>5</v>
      </c>
      <c r="N6316">
        <v>3989</v>
      </c>
      <c r="O6316">
        <v>6</v>
      </c>
      <c r="P6316">
        <v>179</v>
      </c>
      <c r="Q6316">
        <v>1</v>
      </c>
      <c r="R6316">
        <v>19945</v>
      </c>
      <c r="S6316" t="str" cm="1">
        <f t="array" ref="S6316">_xlfn.IFS(E6319&lt;30,"18-29",E6319&lt;45,"30-44",TRUE,"45+")</f>
        <v>18-29</v>
      </c>
      <c r="T6316" t="str" cm="1">
        <f t="array" ref="T6316">_xlfn.IFS(F6316&lt;=2,"0-2 Years",F6316&lt;=5,"3-5 Years",F6316&lt;=8,"6-8 Years",TRUE,"9-10 Years")</f>
        <v>9-10 Years</v>
      </c>
      <c r="U6316" t="str" cm="1">
        <f t="array" ref="U6316">_xlfn.IFS(P6316&gt;60,"High Risk",P6316&gt;30,"Medium Risk",TRUE,"Low Risk")</f>
        <v>High Risk</v>
      </c>
      <c r="V6316">
        <f t="shared" si="98"/>
        <v>2</v>
      </c>
    </row>
    <row r="6317" spans="1:22" x14ac:dyDescent="0.2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 s="2">
        <v>125919.35</v>
      </c>
      <c r="H6317">
        <v>1</v>
      </c>
      <c r="I6317">
        <v>1</v>
      </c>
      <c r="J6317">
        <v>0</v>
      </c>
      <c r="K6317" s="1">
        <v>175910.95</v>
      </c>
      <c r="L6317">
        <v>1</v>
      </c>
      <c r="M6317">
        <v>19</v>
      </c>
      <c r="N6317">
        <v>1421</v>
      </c>
      <c r="O6317">
        <v>2</v>
      </c>
      <c r="P6317">
        <v>127</v>
      </c>
      <c r="Q6317">
        <v>0.10526315789473684</v>
      </c>
      <c r="R6317">
        <v>26999</v>
      </c>
      <c r="S6317" t="str" cm="1">
        <f t="array" ref="S6317">_xlfn.IFS(E6320&lt;30,"18-29",E6320&lt;45,"30-44",TRUE,"45+")</f>
        <v>45+</v>
      </c>
      <c r="T6317" t="str" cm="1">
        <f t="array" ref="T6317">_xlfn.IFS(F6317&lt;=2,"0-2 Years",F6317&lt;=5,"3-5 Years",F6317&lt;=8,"6-8 Years",TRUE,"9-10 Years")</f>
        <v>9-10 Years</v>
      </c>
      <c r="U6317" t="str" cm="1">
        <f t="array" ref="U6317">_xlfn.IFS(P6317&gt;60,"High Risk",P6317&gt;30,"Medium Risk",TRUE,"Low Risk")</f>
        <v>High Risk</v>
      </c>
      <c r="V6317">
        <f t="shared" si="98"/>
        <v>6</v>
      </c>
    </row>
    <row r="6318" spans="1:22" hidden="1" x14ac:dyDescent="0.2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 s="2">
        <v>124348.38</v>
      </c>
      <c r="H6318">
        <v>2</v>
      </c>
      <c r="I6318">
        <v>0</v>
      </c>
      <c r="J6318">
        <v>1</v>
      </c>
      <c r="K6318" s="1">
        <v>176984.34</v>
      </c>
      <c r="L6318">
        <v>0</v>
      </c>
      <c r="M6318">
        <v>12</v>
      </c>
      <c r="N6318">
        <v>4499</v>
      </c>
      <c r="O6318">
        <v>5</v>
      </c>
      <c r="P6318">
        <v>57</v>
      </c>
      <c r="Q6318">
        <v>0.41666666666666669</v>
      </c>
      <c r="R6318">
        <v>53988</v>
      </c>
      <c r="S6318" t="str" cm="1">
        <f t="array" ref="S6318">_xlfn.IFS(E6321&lt;30,"18-29",E6321&lt;45,"30-44",TRUE,"45+")</f>
        <v>18-29</v>
      </c>
      <c r="T6318" t="str" cm="1">
        <f t="array" ref="T6318">_xlfn.IFS(F6318&lt;=2,"0-2 Years",F6318&lt;=5,"3-5 Years",F6318&lt;=8,"6-8 Years",TRUE,"9-10 Years")</f>
        <v>6-8 Years</v>
      </c>
      <c r="U6318" t="str" cm="1">
        <f t="array" ref="U6318">_xlfn.IFS(P6318&gt;60,"High Risk",P6318&gt;30,"Medium Risk",TRUE,"Low Risk")</f>
        <v>Medium Risk</v>
      </c>
      <c r="V6318">
        <f t="shared" si="98"/>
        <v>0</v>
      </c>
    </row>
    <row r="6319" spans="1:22" hidden="1" x14ac:dyDescent="0.2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 s="2">
        <v>117199.8</v>
      </c>
      <c r="H6319">
        <v>1</v>
      </c>
      <c r="I6319">
        <v>1</v>
      </c>
      <c r="J6319">
        <v>1</v>
      </c>
      <c r="K6319" s="1">
        <v>43480.63</v>
      </c>
      <c r="L6319">
        <v>0</v>
      </c>
      <c r="M6319">
        <v>23</v>
      </c>
      <c r="N6319">
        <v>2790</v>
      </c>
      <c r="O6319">
        <v>10</v>
      </c>
      <c r="P6319">
        <v>53</v>
      </c>
      <c r="Q6319">
        <v>0.43478260869565216</v>
      </c>
      <c r="R6319">
        <v>64170</v>
      </c>
      <c r="S6319" t="str" cm="1">
        <f t="array" ref="S6319">_xlfn.IFS(E6322&lt;30,"18-29",E6322&lt;45,"30-44",TRUE,"45+")</f>
        <v>30-44</v>
      </c>
      <c r="T6319" t="str" cm="1">
        <f t="array" ref="T6319">_xlfn.IFS(F6319&lt;=2,"0-2 Years",F6319&lt;=5,"3-5 Years",F6319&lt;=8,"6-8 Years",TRUE,"9-10 Years")</f>
        <v>6-8 Years</v>
      </c>
      <c r="U6319" t="str" cm="1">
        <f t="array" ref="U6319">_xlfn.IFS(P6319&gt;60,"High Risk",P6319&gt;30,"Medium Risk",TRUE,"Low Risk")</f>
        <v>Medium Risk</v>
      </c>
      <c r="V6319">
        <f t="shared" si="98"/>
        <v>2</v>
      </c>
    </row>
    <row r="6320" spans="1:22" x14ac:dyDescent="0.2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 s="2">
        <v>148384.64000000001</v>
      </c>
      <c r="H6320">
        <v>1</v>
      </c>
      <c r="I6320">
        <v>0</v>
      </c>
      <c r="J6320">
        <v>0</v>
      </c>
      <c r="K6320" s="1">
        <v>155047.10999999999</v>
      </c>
      <c r="L6320">
        <v>1</v>
      </c>
      <c r="M6320">
        <v>12</v>
      </c>
      <c r="N6320">
        <v>2476</v>
      </c>
      <c r="O6320">
        <v>2</v>
      </c>
      <c r="P6320">
        <v>154</v>
      </c>
      <c r="Q6320">
        <v>0.16666666666666666</v>
      </c>
      <c r="R6320">
        <v>29712</v>
      </c>
      <c r="S6320" t="str" cm="1">
        <f t="array" ref="S6320">_xlfn.IFS(E6323&lt;30,"18-29",E6323&lt;45,"30-44",TRUE,"45+")</f>
        <v>45+</v>
      </c>
      <c r="T6320" t="str" cm="1">
        <f t="array" ref="T6320">_xlfn.IFS(F6320&lt;=2,"0-2 Years",F6320&lt;=5,"3-5 Years",F6320&lt;=8,"6-8 Years",TRUE,"9-10 Years")</f>
        <v>9-10 Years</v>
      </c>
      <c r="U6320" t="str" cm="1">
        <f t="array" ref="U6320">_xlfn.IFS(P6320&gt;60,"High Risk",P6320&gt;30,"Medium Risk",TRUE,"Low Risk")</f>
        <v>High Risk</v>
      </c>
      <c r="V6320">
        <f t="shared" si="98"/>
        <v>6</v>
      </c>
    </row>
    <row r="6321" spans="1:22" hidden="1" x14ac:dyDescent="0.2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 s="2">
        <v>113905.48</v>
      </c>
      <c r="H6321">
        <v>1</v>
      </c>
      <c r="I6321">
        <v>1</v>
      </c>
      <c r="J6321">
        <v>1</v>
      </c>
      <c r="K6321" s="1">
        <v>176137.2</v>
      </c>
      <c r="L6321">
        <v>0</v>
      </c>
      <c r="M6321">
        <v>6</v>
      </c>
      <c r="N6321">
        <v>555</v>
      </c>
      <c r="O6321">
        <v>3</v>
      </c>
      <c r="P6321">
        <v>14</v>
      </c>
      <c r="Q6321">
        <v>0.5</v>
      </c>
      <c r="R6321">
        <v>3330</v>
      </c>
      <c r="S6321" t="str" cm="1">
        <f t="array" ref="S6321">_xlfn.IFS(E6324&lt;30,"18-29",E6324&lt;45,"30-44",TRUE,"45+")</f>
        <v>45+</v>
      </c>
      <c r="T6321" t="str" cm="1">
        <f t="array" ref="T6321">_xlfn.IFS(F6321&lt;=2,"0-2 Years",F6321&lt;=5,"3-5 Years",F6321&lt;=8,"6-8 Years",TRUE,"9-10 Years")</f>
        <v>3-5 Years</v>
      </c>
      <c r="U6321" t="str" cm="1">
        <f t="array" ref="U6321">_xlfn.IFS(P6321&gt;60,"High Risk",P6321&gt;30,"Medium Risk",TRUE,"Low Risk")</f>
        <v>Low Risk</v>
      </c>
      <c r="V6321">
        <f t="shared" si="98"/>
        <v>2</v>
      </c>
    </row>
    <row r="6322" spans="1:22" hidden="1" x14ac:dyDescent="0.2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 s="2">
        <v>133476.09</v>
      </c>
      <c r="H6322">
        <v>1</v>
      </c>
      <c r="I6322">
        <v>0</v>
      </c>
      <c r="J6322">
        <v>1</v>
      </c>
      <c r="K6322" s="1">
        <v>154843.4</v>
      </c>
      <c r="L6322">
        <v>0</v>
      </c>
      <c r="M6322">
        <v>16</v>
      </c>
      <c r="N6322">
        <v>2100</v>
      </c>
      <c r="O6322">
        <v>1</v>
      </c>
      <c r="P6322">
        <v>149</v>
      </c>
      <c r="Q6322">
        <v>6.25E-2</v>
      </c>
      <c r="R6322">
        <v>33600</v>
      </c>
      <c r="S6322" t="str" cm="1">
        <f t="array" ref="S6322">_xlfn.IFS(E6325&lt;30,"18-29",E6325&lt;45,"30-44",TRUE,"45+")</f>
        <v>30-44</v>
      </c>
      <c r="T6322" t="str" cm="1">
        <f t="array" ref="T6322">_xlfn.IFS(F6322&lt;=2,"0-2 Years",F6322&lt;=5,"3-5 Years",F6322&lt;=8,"6-8 Years",TRUE,"9-10 Years")</f>
        <v>3-5 Years</v>
      </c>
      <c r="U6322" t="str" cm="1">
        <f t="array" ref="U6322">_xlfn.IFS(P6322&gt;60,"High Risk",P6322&gt;30,"Medium Risk",TRUE,"Low Risk")</f>
        <v>High Risk</v>
      </c>
      <c r="V6322">
        <f t="shared" si="98"/>
        <v>2</v>
      </c>
    </row>
    <row r="6323" spans="1:22" hidden="1" x14ac:dyDescent="0.2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 s="2">
        <v>117879.32</v>
      </c>
      <c r="H6323">
        <v>1</v>
      </c>
      <c r="I6323">
        <v>1</v>
      </c>
      <c r="J6323">
        <v>1</v>
      </c>
      <c r="K6323" s="1">
        <v>8214.4599999999991</v>
      </c>
      <c r="L6323">
        <v>0</v>
      </c>
      <c r="M6323">
        <v>18</v>
      </c>
      <c r="N6323">
        <v>2921</v>
      </c>
      <c r="O6323">
        <v>0</v>
      </c>
      <c r="P6323">
        <v>85</v>
      </c>
      <c r="Q6323">
        <v>0</v>
      </c>
      <c r="R6323">
        <v>52578</v>
      </c>
      <c r="S6323" t="str" cm="1">
        <f t="array" ref="S6323">_xlfn.IFS(E6326&lt;30,"18-29",E6326&lt;45,"30-44",TRUE,"45+")</f>
        <v>18-29</v>
      </c>
      <c r="T6323" t="str" cm="1">
        <f t="array" ref="T6323">_xlfn.IFS(F6323&lt;=2,"0-2 Years",F6323&lt;=5,"3-5 Years",F6323&lt;=8,"6-8 Years",TRUE,"9-10 Years")</f>
        <v>0-2 Years</v>
      </c>
      <c r="U6323" t="str" cm="1">
        <f t="array" ref="U6323">_xlfn.IFS(P6323&gt;60,"High Risk",P6323&gt;30,"Medium Risk",TRUE,"Low Risk")</f>
        <v>High Risk</v>
      </c>
      <c r="V6323">
        <f t="shared" si="98"/>
        <v>4</v>
      </c>
    </row>
    <row r="6324" spans="1:22" hidden="1" x14ac:dyDescent="0.2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 s="2">
        <v>0</v>
      </c>
      <c r="H6324">
        <v>2</v>
      </c>
      <c r="I6324">
        <v>0</v>
      </c>
      <c r="J6324">
        <v>1</v>
      </c>
      <c r="K6324" s="1">
        <v>147075.69</v>
      </c>
      <c r="L6324">
        <v>0</v>
      </c>
      <c r="M6324">
        <v>25</v>
      </c>
      <c r="N6324">
        <v>1000</v>
      </c>
      <c r="O6324">
        <v>0</v>
      </c>
      <c r="P6324">
        <v>166</v>
      </c>
      <c r="Q6324">
        <v>0</v>
      </c>
      <c r="R6324">
        <v>25000</v>
      </c>
      <c r="S6324" t="str" cm="1">
        <f t="array" ref="S6324">_xlfn.IFS(E6327&lt;30,"18-29",E6327&lt;45,"30-44",TRUE,"45+")</f>
        <v>45+</v>
      </c>
      <c r="T6324" t="str" cm="1">
        <f t="array" ref="T6324">_xlfn.IFS(F6324&lt;=2,"0-2 Years",F6324&lt;=5,"3-5 Years",F6324&lt;=8,"6-8 Years",TRUE,"9-10 Years")</f>
        <v>0-2 Years</v>
      </c>
      <c r="U6324" t="str" cm="1">
        <f t="array" ref="U6324">_xlfn.IFS(P6324&gt;60,"High Risk",P6324&gt;30,"Medium Risk",TRUE,"Low Risk")</f>
        <v>High Risk</v>
      </c>
      <c r="V6324">
        <f t="shared" si="98"/>
        <v>5</v>
      </c>
    </row>
    <row r="6325" spans="1:22" hidden="1" x14ac:dyDescent="0.2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 s="2">
        <v>122359.5</v>
      </c>
      <c r="H6325">
        <v>1</v>
      </c>
      <c r="I6325">
        <v>0</v>
      </c>
      <c r="J6325">
        <v>0</v>
      </c>
      <c r="K6325" s="1">
        <v>116495.55</v>
      </c>
      <c r="L6325">
        <v>0</v>
      </c>
      <c r="M6325">
        <v>22</v>
      </c>
      <c r="N6325">
        <v>1966</v>
      </c>
      <c r="O6325">
        <v>8</v>
      </c>
      <c r="P6325">
        <v>180</v>
      </c>
      <c r="Q6325">
        <v>0.36363636363636365</v>
      </c>
      <c r="R6325">
        <v>43252</v>
      </c>
      <c r="S6325" t="str" cm="1">
        <f t="array" ref="S6325">_xlfn.IFS(E6328&lt;30,"18-29",E6328&lt;45,"30-44",TRUE,"45+")</f>
        <v>30-44</v>
      </c>
      <c r="T6325" t="str" cm="1">
        <f t="array" ref="T6325">_xlfn.IFS(F6325&lt;=2,"0-2 Years",F6325&lt;=5,"3-5 Years",F6325&lt;=8,"6-8 Years",TRUE,"9-10 Years")</f>
        <v>6-8 Years</v>
      </c>
      <c r="U6325" t="str" cm="1">
        <f t="array" ref="U6325">_xlfn.IFS(P6325&gt;60,"High Risk",P6325&gt;30,"Medium Risk",TRUE,"Low Risk")</f>
        <v>High Risk</v>
      </c>
      <c r="V6325">
        <f t="shared" si="98"/>
        <v>5</v>
      </c>
    </row>
    <row r="6326" spans="1:22" hidden="1" x14ac:dyDescent="0.2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 s="2">
        <v>0</v>
      </c>
      <c r="H6326">
        <v>2</v>
      </c>
      <c r="I6326">
        <v>1</v>
      </c>
      <c r="J6326">
        <v>1</v>
      </c>
      <c r="K6326" s="1">
        <v>31165.06</v>
      </c>
      <c r="L6326">
        <v>1</v>
      </c>
      <c r="M6326">
        <v>6</v>
      </c>
      <c r="N6326">
        <v>2715</v>
      </c>
      <c r="O6326">
        <v>8</v>
      </c>
      <c r="P6326">
        <v>88</v>
      </c>
      <c r="Q6326">
        <v>1</v>
      </c>
      <c r="R6326">
        <v>16290</v>
      </c>
      <c r="S6326" t="str" cm="1">
        <f t="array" ref="S6326">_xlfn.IFS(E6329&lt;30,"18-29",E6329&lt;45,"30-44",TRUE,"45+")</f>
        <v>30-44</v>
      </c>
      <c r="T6326" t="str" cm="1">
        <f t="array" ref="T6326">_xlfn.IFS(F6326&lt;=2,"0-2 Years",F6326&lt;=5,"3-5 Years",F6326&lt;=8,"6-8 Years",TRUE,"9-10 Years")</f>
        <v>0-2 Years</v>
      </c>
      <c r="U6326" t="str" cm="1">
        <f t="array" ref="U6326">_xlfn.IFS(P6326&gt;60,"High Risk",P6326&gt;30,"Medium Risk",TRUE,"Low Risk")</f>
        <v>High Risk</v>
      </c>
      <c r="V6326">
        <f t="shared" si="98"/>
        <v>4</v>
      </c>
    </row>
    <row r="6327" spans="1:22" hidden="1" x14ac:dyDescent="0.2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 s="2">
        <v>108585.35</v>
      </c>
      <c r="H6327">
        <v>1</v>
      </c>
      <c r="I6327">
        <v>1</v>
      </c>
      <c r="J6327">
        <v>1</v>
      </c>
      <c r="K6327" s="1">
        <v>192127.22</v>
      </c>
      <c r="L6327">
        <v>1</v>
      </c>
      <c r="M6327">
        <v>2</v>
      </c>
      <c r="N6327">
        <v>428</v>
      </c>
      <c r="O6327">
        <v>2</v>
      </c>
      <c r="P6327">
        <v>144</v>
      </c>
      <c r="Q6327">
        <v>1</v>
      </c>
      <c r="R6327">
        <v>856</v>
      </c>
      <c r="S6327" t="str" cm="1">
        <f t="array" ref="S6327">_xlfn.IFS(E6330&lt;30,"18-29",E6330&lt;45,"30-44",TRUE,"45+")</f>
        <v>30-44</v>
      </c>
      <c r="T6327" t="str" cm="1">
        <f t="array" ref="T6327">_xlfn.IFS(F6327&lt;=2,"0-2 Years",F6327&lt;=5,"3-5 Years",F6327&lt;=8,"6-8 Years",TRUE,"9-10 Years")</f>
        <v>3-5 Years</v>
      </c>
      <c r="U6327" t="str" cm="1">
        <f t="array" ref="U6327">_xlfn.IFS(P6327&gt;60,"High Risk",P6327&gt;30,"Medium Risk",TRUE,"Low Risk")</f>
        <v>High Risk</v>
      </c>
      <c r="V6327">
        <f t="shared" si="98"/>
        <v>3</v>
      </c>
    </row>
    <row r="6328" spans="1:22" hidden="1" x14ac:dyDescent="0.2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 s="2">
        <v>145875.74</v>
      </c>
      <c r="H6328">
        <v>1</v>
      </c>
      <c r="I6328">
        <v>1</v>
      </c>
      <c r="J6328">
        <v>0</v>
      </c>
      <c r="K6328" s="1">
        <v>137491.23000000001</v>
      </c>
      <c r="L6328">
        <v>0</v>
      </c>
      <c r="M6328">
        <v>11</v>
      </c>
      <c r="N6328">
        <v>1764</v>
      </c>
      <c r="O6328">
        <v>8</v>
      </c>
      <c r="P6328">
        <v>41</v>
      </c>
      <c r="Q6328">
        <v>0.72727272727272729</v>
      </c>
      <c r="R6328">
        <v>19404</v>
      </c>
      <c r="S6328" t="str" cm="1">
        <f t="array" ref="S6328">_xlfn.IFS(E6331&lt;30,"18-29",E6331&lt;45,"30-44",TRUE,"45+")</f>
        <v>30-44</v>
      </c>
      <c r="T6328" t="str" cm="1">
        <f t="array" ref="T6328">_xlfn.IFS(F6328&lt;=2,"0-2 Years",F6328&lt;=5,"3-5 Years",F6328&lt;=8,"6-8 Years",TRUE,"9-10 Years")</f>
        <v>6-8 Years</v>
      </c>
      <c r="U6328" t="str" cm="1">
        <f t="array" ref="U6328">_xlfn.IFS(P6328&gt;60,"High Risk",P6328&gt;30,"Medium Risk",TRUE,"Low Risk")</f>
        <v>Medium Risk</v>
      </c>
      <c r="V6328">
        <f t="shared" si="98"/>
        <v>5</v>
      </c>
    </row>
    <row r="6329" spans="1:22" hidden="1" x14ac:dyDescent="0.2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 s="2">
        <v>121542.57</v>
      </c>
      <c r="H6329">
        <v>2</v>
      </c>
      <c r="I6329">
        <v>1</v>
      </c>
      <c r="J6329">
        <v>1</v>
      </c>
      <c r="K6329" s="1">
        <v>186841.71</v>
      </c>
      <c r="L6329">
        <v>0</v>
      </c>
      <c r="M6329">
        <v>13</v>
      </c>
      <c r="N6329">
        <v>386</v>
      </c>
      <c r="O6329">
        <v>1</v>
      </c>
      <c r="P6329">
        <v>73</v>
      </c>
      <c r="Q6329">
        <v>7.6923076923076927E-2</v>
      </c>
      <c r="R6329">
        <v>5018</v>
      </c>
      <c r="S6329" t="str" cm="1">
        <f t="array" ref="S6329">_xlfn.IFS(E6332&lt;30,"18-29",E6332&lt;45,"30-44",TRUE,"45+")</f>
        <v>30-44</v>
      </c>
      <c r="T6329" t="str" cm="1">
        <f t="array" ref="T6329">_xlfn.IFS(F6329&lt;=2,"0-2 Years",F6329&lt;=5,"3-5 Years",F6329&lt;=8,"6-8 Years",TRUE,"9-10 Years")</f>
        <v>3-5 Years</v>
      </c>
      <c r="U6329" t="str" cm="1">
        <f t="array" ref="U6329">_xlfn.IFS(P6329&gt;60,"High Risk",P6329&gt;30,"Medium Risk",TRUE,"Low Risk")</f>
        <v>High Risk</v>
      </c>
      <c r="V6329">
        <f t="shared" si="98"/>
        <v>0</v>
      </c>
    </row>
    <row r="6330" spans="1:22" hidden="1" x14ac:dyDescent="0.2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 s="2">
        <v>109508.68</v>
      </c>
      <c r="H6330">
        <v>1</v>
      </c>
      <c r="I6330">
        <v>0</v>
      </c>
      <c r="J6330">
        <v>0</v>
      </c>
      <c r="K6330" s="1">
        <v>86776.38</v>
      </c>
      <c r="L6330">
        <v>0</v>
      </c>
      <c r="M6330">
        <v>21</v>
      </c>
      <c r="N6330">
        <v>1567</v>
      </c>
      <c r="O6330">
        <v>3</v>
      </c>
      <c r="P6330">
        <v>74</v>
      </c>
      <c r="Q6330">
        <v>0.14285714285714285</v>
      </c>
      <c r="R6330">
        <v>32907</v>
      </c>
      <c r="S6330" t="str" cm="1">
        <f t="array" ref="S6330">_xlfn.IFS(E6333&lt;30,"18-29",E6333&lt;45,"30-44",TRUE,"45+")</f>
        <v>30-44</v>
      </c>
      <c r="T6330" t="str" cm="1">
        <f t="array" ref="T6330">_xlfn.IFS(F6330&lt;=2,"0-2 Years",F6330&lt;=5,"3-5 Years",F6330&lt;=8,"6-8 Years",TRUE,"9-10 Years")</f>
        <v>6-8 Years</v>
      </c>
      <c r="U6330" t="str" cm="1">
        <f t="array" ref="U6330">_xlfn.IFS(P6330&gt;60,"High Risk",P6330&gt;30,"Medium Risk",TRUE,"Low Risk")</f>
        <v>High Risk</v>
      </c>
      <c r="V6330">
        <f t="shared" si="98"/>
        <v>5</v>
      </c>
    </row>
    <row r="6331" spans="1:22" hidden="1" x14ac:dyDescent="0.2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 s="2">
        <v>146407.10999999999</v>
      </c>
      <c r="H6331">
        <v>1</v>
      </c>
      <c r="I6331">
        <v>1</v>
      </c>
      <c r="J6331">
        <v>1</v>
      </c>
      <c r="K6331" s="1">
        <v>72073.72</v>
      </c>
      <c r="L6331">
        <v>0</v>
      </c>
      <c r="M6331">
        <v>3</v>
      </c>
      <c r="N6331">
        <v>3982</v>
      </c>
      <c r="O6331">
        <v>3</v>
      </c>
      <c r="P6331">
        <v>146</v>
      </c>
      <c r="Q6331">
        <v>1</v>
      </c>
      <c r="R6331">
        <v>11946</v>
      </c>
      <c r="S6331" t="str" cm="1">
        <f t="array" ref="S6331">_xlfn.IFS(E6334&lt;30,"18-29",E6334&lt;45,"30-44",TRUE,"45+")</f>
        <v>30-44</v>
      </c>
      <c r="T6331" t="str" cm="1">
        <f t="array" ref="T6331">_xlfn.IFS(F6331&lt;=2,"0-2 Years",F6331&lt;=5,"3-5 Years",F6331&lt;=8,"6-8 Years",TRUE,"9-10 Years")</f>
        <v>0-2 Years</v>
      </c>
      <c r="U6331" t="str" cm="1">
        <f t="array" ref="U6331">_xlfn.IFS(P6331&gt;60,"High Risk",P6331&gt;30,"Medium Risk",TRUE,"Low Risk")</f>
        <v>High Risk</v>
      </c>
      <c r="V6331">
        <f t="shared" si="98"/>
        <v>3</v>
      </c>
    </row>
    <row r="6332" spans="1:22" x14ac:dyDescent="0.2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 s="2">
        <v>0</v>
      </c>
      <c r="H6332">
        <v>1</v>
      </c>
      <c r="I6332">
        <v>0</v>
      </c>
      <c r="J6332">
        <v>0</v>
      </c>
      <c r="K6332" s="1">
        <v>10662.58</v>
      </c>
      <c r="L6332">
        <v>0</v>
      </c>
      <c r="M6332">
        <v>24</v>
      </c>
      <c r="N6332">
        <v>4004</v>
      </c>
      <c r="O6332">
        <v>10</v>
      </c>
      <c r="P6332">
        <v>143</v>
      </c>
      <c r="Q6332">
        <v>0.41666666666666669</v>
      </c>
      <c r="R6332">
        <v>96096</v>
      </c>
      <c r="S6332" t="str" cm="1">
        <f t="array" ref="S6332">_xlfn.IFS(E6335&lt;30,"18-29",E6335&lt;45,"30-44",TRUE,"45+")</f>
        <v>30-44</v>
      </c>
      <c r="T6332" t="str" cm="1">
        <f t="array" ref="T6332">_xlfn.IFS(F6332&lt;=2,"0-2 Years",F6332&lt;=5,"3-5 Years",F6332&lt;=8,"6-8 Years",TRUE,"9-10 Years")</f>
        <v>6-8 Years</v>
      </c>
      <c r="U6332" t="str" cm="1">
        <f t="array" ref="U6332">_xlfn.IFS(P6332&gt;60,"High Risk",P6332&gt;30,"Medium Risk",TRUE,"Low Risk")</f>
        <v>High Risk</v>
      </c>
      <c r="V6332">
        <f t="shared" si="98"/>
        <v>8</v>
      </c>
    </row>
    <row r="6333" spans="1:22" hidden="1" x14ac:dyDescent="0.2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 s="2">
        <v>112330.83</v>
      </c>
      <c r="H6333">
        <v>1</v>
      </c>
      <c r="I6333">
        <v>1</v>
      </c>
      <c r="J6333">
        <v>1</v>
      </c>
      <c r="K6333" s="1">
        <v>91001.02</v>
      </c>
      <c r="L6333">
        <v>0</v>
      </c>
      <c r="M6333">
        <v>26</v>
      </c>
      <c r="N6333">
        <v>1973</v>
      </c>
      <c r="O6333">
        <v>4</v>
      </c>
      <c r="P6333">
        <v>14</v>
      </c>
      <c r="Q6333">
        <v>0.15384615384615385</v>
      </c>
      <c r="R6333">
        <v>51298</v>
      </c>
      <c r="S6333" t="str" cm="1">
        <f t="array" ref="S6333">_xlfn.IFS(E6336&lt;30,"18-29",E6336&lt;45,"30-44",TRUE,"45+")</f>
        <v>30-44</v>
      </c>
      <c r="T6333" t="str" cm="1">
        <f t="array" ref="T6333">_xlfn.IFS(F6333&lt;=2,"0-2 Years",F6333&lt;=5,"3-5 Years",F6333&lt;=8,"6-8 Years",TRUE,"9-10 Years")</f>
        <v>6-8 Years</v>
      </c>
      <c r="U6333" t="str" cm="1">
        <f t="array" ref="U6333">_xlfn.IFS(P6333&gt;60,"High Risk",P6333&gt;30,"Medium Risk",TRUE,"Low Risk")</f>
        <v>Low Risk</v>
      </c>
      <c r="V6333">
        <f t="shared" si="98"/>
        <v>2</v>
      </c>
    </row>
    <row r="6334" spans="1:22" hidden="1" x14ac:dyDescent="0.2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 s="2">
        <v>90413.119999999995</v>
      </c>
      <c r="H6334">
        <v>1</v>
      </c>
      <c r="I6334">
        <v>1</v>
      </c>
      <c r="J6334">
        <v>1</v>
      </c>
      <c r="K6334" s="1">
        <v>20555.21</v>
      </c>
      <c r="L6334">
        <v>0</v>
      </c>
      <c r="M6334">
        <v>28</v>
      </c>
      <c r="N6334">
        <v>1590</v>
      </c>
      <c r="O6334">
        <v>0</v>
      </c>
      <c r="P6334">
        <v>39</v>
      </c>
      <c r="Q6334">
        <v>0</v>
      </c>
      <c r="R6334">
        <v>44520</v>
      </c>
      <c r="S6334" t="str" cm="1">
        <f t="array" ref="S6334">_xlfn.IFS(E6337&lt;30,"18-29",E6337&lt;45,"30-44",TRUE,"45+")</f>
        <v>30-44</v>
      </c>
      <c r="T6334" t="str" cm="1">
        <f t="array" ref="T6334">_xlfn.IFS(F6334&lt;=2,"0-2 Years",F6334&lt;=5,"3-5 Years",F6334&lt;=8,"6-8 Years",TRUE,"9-10 Years")</f>
        <v>3-5 Years</v>
      </c>
      <c r="U6334" t="str" cm="1">
        <f t="array" ref="U6334">_xlfn.IFS(P6334&gt;60,"High Risk",P6334&gt;30,"Medium Risk",TRUE,"Low Risk")</f>
        <v>Medium Risk</v>
      </c>
      <c r="V6334">
        <f t="shared" si="98"/>
        <v>2</v>
      </c>
    </row>
    <row r="6335" spans="1:22" hidden="1" x14ac:dyDescent="0.2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 s="2">
        <v>105302.66</v>
      </c>
      <c r="H6335">
        <v>1</v>
      </c>
      <c r="I6335">
        <v>1</v>
      </c>
      <c r="J6335">
        <v>1</v>
      </c>
      <c r="K6335" s="1">
        <v>123164.97</v>
      </c>
      <c r="L6335">
        <v>0</v>
      </c>
      <c r="M6335">
        <v>23</v>
      </c>
      <c r="N6335">
        <v>4556</v>
      </c>
      <c r="O6335">
        <v>0</v>
      </c>
      <c r="P6335">
        <v>52</v>
      </c>
      <c r="Q6335">
        <v>0</v>
      </c>
      <c r="R6335">
        <v>104788</v>
      </c>
      <c r="S6335" t="str" cm="1">
        <f t="array" ref="S6335">_xlfn.IFS(E6338&lt;30,"18-29",E6338&lt;45,"30-44",TRUE,"45+")</f>
        <v>30-44</v>
      </c>
      <c r="T6335" t="str" cm="1">
        <f t="array" ref="T6335">_xlfn.IFS(F6335&lt;=2,"0-2 Years",F6335&lt;=5,"3-5 Years",F6335&lt;=8,"6-8 Years",TRUE,"9-10 Years")</f>
        <v>6-8 Years</v>
      </c>
      <c r="U6335" t="str" cm="1">
        <f t="array" ref="U6335">_xlfn.IFS(P6335&gt;60,"High Risk",P6335&gt;30,"Medium Risk",TRUE,"Low Risk")</f>
        <v>Medium Risk</v>
      </c>
      <c r="V6335">
        <f t="shared" si="98"/>
        <v>2</v>
      </c>
    </row>
    <row r="6336" spans="1:22" hidden="1" x14ac:dyDescent="0.2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 s="2">
        <v>0</v>
      </c>
      <c r="H6336">
        <v>2</v>
      </c>
      <c r="I6336">
        <v>1</v>
      </c>
      <c r="J6336">
        <v>1</v>
      </c>
      <c r="K6336" s="1">
        <v>143463.28</v>
      </c>
      <c r="L6336">
        <v>0</v>
      </c>
      <c r="M6336">
        <v>5</v>
      </c>
      <c r="N6336">
        <v>4062</v>
      </c>
      <c r="O6336">
        <v>10</v>
      </c>
      <c r="P6336">
        <v>144</v>
      </c>
      <c r="Q6336">
        <v>1</v>
      </c>
      <c r="R6336">
        <v>20310</v>
      </c>
      <c r="S6336" t="str" cm="1">
        <f t="array" ref="S6336">_xlfn.IFS(E6339&lt;30,"18-29",E6339&lt;45,"30-44",TRUE,"45+")</f>
        <v>30-44</v>
      </c>
      <c r="T6336" t="str" cm="1">
        <f t="array" ref="T6336">_xlfn.IFS(F6336&lt;=2,"0-2 Years",F6336&lt;=5,"3-5 Years",F6336&lt;=8,"6-8 Years",TRUE,"9-10 Years")</f>
        <v>6-8 Years</v>
      </c>
      <c r="U6336" t="str" cm="1">
        <f t="array" ref="U6336">_xlfn.IFS(P6336&gt;60,"High Risk",P6336&gt;30,"Medium Risk",TRUE,"Low Risk")</f>
        <v>High Risk</v>
      </c>
      <c r="V6336">
        <f t="shared" si="98"/>
        <v>3</v>
      </c>
    </row>
    <row r="6337" spans="1:22" x14ac:dyDescent="0.2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 s="2">
        <v>0</v>
      </c>
      <c r="H6337">
        <v>2</v>
      </c>
      <c r="I6337">
        <v>0</v>
      </c>
      <c r="J6337">
        <v>0</v>
      </c>
      <c r="K6337" s="1">
        <v>92131.54</v>
      </c>
      <c r="L6337">
        <v>0</v>
      </c>
      <c r="M6337">
        <v>2</v>
      </c>
      <c r="N6337">
        <v>1366</v>
      </c>
      <c r="O6337">
        <v>3</v>
      </c>
      <c r="P6337">
        <v>158</v>
      </c>
      <c r="Q6337">
        <v>1</v>
      </c>
      <c r="R6337">
        <v>2732</v>
      </c>
      <c r="S6337" t="str" cm="1">
        <f t="array" ref="S6337">_xlfn.IFS(E6340&lt;30,"18-29",E6340&lt;45,"30-44",TRUE,"45+")</f>
        <v>30-44</v>
      </c>
      <c r="T6337" t="str" cm="1">
        <f t="array" ref="T6337">_xlfn.IFS(F6337&lt;=2,"0-2 Years",F6337&lt;=5,"3-5 Years",F6337&lt;=8,"6-8 Years",TRUE,"9-10 Years")</f>
        <v>0-2 Years</v>
      </c>
      <c r="U6337" t="str" cm="1">
        <f t="array" ref="U6337">_xlfn.IFS(P6337&gt;60,"High Risk",P6337&gt;30,"Medium Risk",TRUE,"Low Risk")</f>
        <v>High Risk</v>
      </c>
      <c r="V6337">
        <f t="shared" si="98"/>
        <v>7</v>
      </c>
    </row>
    <row r="6338" spans="1:22" hidden="1" x14ac:dyDescent="0.2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 s="2">
        <v>121520.36</v>
      </c>
      <c r="H6338">
        <v>1</v>
      </c>
      <c r="I6338">
        <v>0</v>
      </c>
      <c r="J6338">
        <v>0</v>
      </c>
      <c r="K6338" s="1">
        <v>77178.42</v>
      </c>
      <c r="L6338">
        <v>0</v>
      </c>
      <c r="M6338">
        <v>5</v>
      </c>
      <c r="N6338">
        <v>2973</v>
      </c>
      <c r="O6338">
        <v>0</v>
      </c>
      <c r="P6338">
        <v>159</v>
      </c>
      <c r="Q6338">
        <v>0</v>
      </c>
      <c r="R6338">
        <v>14865</v>
      </c>
      <c r="S6338" t="str" cm="1">
        <f t="array" ref="S6338">_xlfn.IFS(E6341&lt;30,"18-29",E6341&lt;45,"30-44",TRUE,"45+")</f>
        <v>18-29</v>
      </c>
      <c r="T6338" t="str" cm="1">
        <f t="array" ref="T6338">_xlfn.IFS(F6338&lt;=2,"0-2 Years",F6338&lt;=5,"3-5 Years",F6338&lt;=8,"6-8 Years",TRUE,"9-10 Years")</f>
        <v>3-5 Years</v>
      </c>
      <c r="U6338" t="str" cm="1">
        <f t="array" ref="U6338">_xlfn.IFS(P6338&gt;60,"High Risk",P6338&gt;30,"Medium Risk",TRUE,"Low Risk")</f>
        <v>High Risk</v>
      </c>
      <c r="V6338">
        <f t="shared" si="98"/>
        <v>5</v>
      </c>
    </row>
    <row r="6339" spans="1:22" hidden="1" x14ac:dyDescent="0.2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 s="2">
        <v>103960.38</v>
      </c>
      <c r="H6339">
        <v>1</v>
      </c>
      <c r="I6339">
        <v>1</v>
      </c>
      <c r="J6339">
        <v>1</v>
      </c>
      <c r="K6339" s="1">
        <v>193650.16</v>
      </c>
      <c r="L6339">
        <v>0</v>
      </c>
      <c r="M6339">
        <v>11</v>
      </c>
      <c r="N6339">
        <v>4067</v>
      </c>
      <c r="O6339">
        <v>10</v>
      </c>
      <c r="P6339">
        <v>125</v>
      </c>
      <c r="Q6339">
        <v>0.90909090909090906</v>
      </c>
      <c r="R6339">
        <v>44737</v>
      </c>
      <c r="S6339" t="str" cm="1">
        <f t="array" ref="S6339">_xlfn.IFS(E6342&lt;30,"18-29",E6342&lt;45,"30-44",TRUE,"45+")</f>
        <v>30-44</v>
      </c>
      <c r="T6339" t="str" cm="1">
        <f t="array" ref="T6339">_xlfn.IFS(F6339&lt;=2,"0-2 Years",F6339&lt;=5,"3-5 Years",F6339&lt;=8,"6-8 Years",TRUE,"9-10 Years")</f>
        <v>0-2 Years</v>
      </c>
      <c r="U6339" t="str" cm="1">
        <f t="array" ref="U6339">_xlfn.IFS(P6339&gt;60,"High Risk",P6339&gt;30,"Medium Risk",TRUE,"Low Risk")</f>
        <v>High Risk</v>
      </c>
      <c r="V6339">
        <f t="shared" ref="V6339:V6402" si="99">IF(J6339=0,3,0)+IF(G6339=0,3,0)+IF(H6339=1,2,0)+IF(E6339&gt;45,1,0)+IF(F6339&lt;3,1,0)</f>
        <v>3</v>
      </c>
    </row>
    <row r="6340" spans="1:22" hidden="1" x14ac:dyDescent="0.2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 s="2">
        <v>102945.01</v>
      </c>
      <c r="H6340">
        <v>1</v>
      </c>
      <c r="I6340">
        <v>0</v>
      </c>
      <c r="J6340">
        <v>0</v>
      </c>
      <c r="K6340" s="1">
        <v>52861.89</v>
      </c>
      <c r="L6340">
        <v>0</v>
      </c>
      <c r="M6340">
        <v>4</v>
      </c>
      <c r="N6340">
        <v>1666</v>
      </c>
      <c r="O6340">
        <v>10</v>
      </c>
      <c r="P6340">
        <v>168</v>
      </c>
      <c r="Q6340">
        <v>1</v>
      </c>
      <c r="R6340">
        <v>6664</v>
      </c>
      <c r="S6340" t="str" cm="1">
        <f t="array" ref="S6340">_xlfn.IFS(E6343&lt;30,"18-29",E6343&lt;45,"30-44",TRUE,"45+")</f>
        <v>30-44</v>
      </c>
      <c r="T6340" t="str" cm="1">
        <f t="array" ref="T6340">_xlfn.IFS(F6340&lt;=2,"0-2 Years",F6340&lt;=5,"3-5 Years",F6340&lt;=8,"6-8 Years",TRUE,"9-10 Years")</f>
        <v>6-8 Years</v>
      </c>
      <c r="U6340" t="str" cm="1">
        <f t="array" ref="U6340">_xlfn.IFS(P6340&gt;60,"High Risk",P6340&gt;30,"Medium Risk",TRUE,"Low Risk")</f>
        <v>High Risk</v>
      </c>
      <c r="V6340">
        <f t="shared" si="99"/>
        <v>5</v>
      </c>
    </row>
    <row r="6341" spans="1:22" hidden="1" x14ac:dyDescent="0.2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 s="2">
        <v>92760.55</v>
      </c>
      <c r="H6341">
        <v>1</v>
      </c>
      <c r="I6341">
        <v>1</v>
      </c>
      <c r="J6341">
        <v>0</v>
      </c>
      <c r="K6341" s="1">
        <v>35896.75</v>
      </c>
      <c r="L6341">
        <v>0</v>
      </c>
      <c r="M6341">
        <v>13</v>
      </c>
      <c r="N6341">
        <v>4860</v>
      </c>
      <c r="O6341">
        <v>1</v>
      </c>
      <c r="P6341">
        <v>136</v>
      </c>
      <c r="Q6341">
        <v>7.6923076923076927E-2</v>
      </c>
      <c r="R6341">
        <v>63180</v>
      </c>
      <c r="S6341" t="str" cm="1">
        <f t="array" ref="S6341">_xlfn.IFS(E6344&lt;30,"18-29",E6344&lt;45,"30-44",TRUE,"45+")</f>
        <v>30-44</v>
      </c>
      <c r="T6341" t="str" cm="1">
        <f t="array" ref="T6341">_xlfn.IFS(F6341&lt;=2,"0-2 Years",F6341&lt;=5,"3-5 Years",F6341&lt;=8,"6-8 Years",TRUE,"9-10 Years")</f>
        <v>6-8 Years</v>
      </c>
      <c r="U6341" t="str" cm="1">
        <f t="array" ref="U6341">_xlfn.IFS(P6341&gt;60,"High Risk",P6341&gt;30,"Medium Risk",TRUE,"Low Risk")</f>
        <v>High Risk</v>
      </c>
      <c r="V6341">
        <f t="shared" si="99"/>
        <v>5</v>
      </c>
    </row>
    <row r="6342" spans="1:22" hidden="1" x14ac:dyDescent="0.2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 s="2">
        <v>0</v>
      </c>
      <c r="H6342">
        <v>2</v>
      </c>
      <c r="I6342">
        <v>1</v>
      </c>
      <c r="J6342">
        <v>1</v>
      </c>
      <c r="K6342" s="1">
        <v>149418.41</v>
      </c>
      <c r="L6342">
        <v>0</v>
      </c>
      <c r="M6342">
        <v>30</v>
      </c>
      <c r="N6342">
        <v>1828</v>
      </c>
      <c r="O6342">
        <v>3</v>
      </c>
      <c r="P6342">
        <v>140</v>
      </c>
      <c r="Q6342">
        <v>0.1</v>
      </c>
      <c r="R6342">
        <v>54840</v>
      </c>
      <c r="S6342" t="str" cm="1">
        <f t="array" ref="S6342">_xlfn.IFS(E6345&lt;30,"18-29",E6345&lt;45,"30-44",TRUE,"45+")</f>
        <v>45+</v>
      </c>
      <c r="T6342" t="str" cm="1">
        <f t="array" ref="T6342">_xlfn.IFS(F6342&lt;=2,"0-2 Years",F6342&lt;=5,"3-5 Years",F6342&lt;=8,"6-8 Years",TRUE,"9-10 Years")</f>
        <v>6-8 Years</v>
      </c>
      <c r="U6342" t="str" cm="1">
        <f t="array" ref="U6342">_xlfn.IFS(P6342&gt;60,"High Risk",P6342&gt;30,"Medium Risk",TRUE,"Low Risk")</f>
        <v>High Risk</v>
      </c>
      <c r="V6342">
        <f t="shared" si="99"/>
        <v>3</v>
      </c>
    </row>
    <row r="6343" spans="1:22" hidden="1" x14ac:dyDescent="0.2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 s="2">
        <v>134590.21</v>
      </c>
      <c r="H6343">
        <v>1</v>
      </c>
      <c r="I6343">
        <v>1</v>
      </c>
      <c r="J6343">
        <v>1</v>
      </c>
      <c r="K6343" s="1">
        <v>46253.65</v>
      </c>
      <c r="L6343">
        <v>0</v>
      </c>
      <c r="M6343">
        <v>16</v>
      </c>
      <c r="N6343">
        <v>1467</v>
      </c>
      <c r="O6343">
        <v>6</v>
      </c>
      <c r="P6343">
        <v>81</v>
      </c>
      <c r="Q6343">
        <v>0.375</v>
      </c>
      <c r="R6343">
        <v>23472</v>
      </c>
      <c r="S6343" t="str" cm="1">
        <f t="array" ref="S6343">_xlfn.IFS(E6346&lt;30,"18-29",E6346&lt;45,"30-44",TRUE,"45+")</f>
        <v>30-44</v>
      </c>
      <c r="T6343" t="str" cm="1">
        <f t="array" ref="T6343">_xlfn.IFS(F6343&lt;=2,"0-2 Years",F6343&lt;=5,"3-5 Years",F6343&lt;=8,"6-8 Years",TRUE,"9-10 Years")</f>
        <v>0-2 Years</v>
      </c>
      <c r="U6343" t="str" cm="1">
        <f t="array" ref="U6343">_xlfn.IFS(P6343&gt;60,"High Risk",P6343&gt;30,"Medium Risk",TRUE,"Low Risk")</f>
        <v>High Risk</v>
      </c>
      <c r="V6343">
        <f t="shared" si="99"/>
        <v>3</v>
      </c>
    </row>
    <row r="6344" spans="1:22" hidden="1" x14ac:dyDescent="0.2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 s="2">
        <v>104255.03</v>
      </c>
      <c r="H6344">
        <v>1</v>
      </c>
      <c r="I6344">
        <v>1</v>
      </c>
      <c r="J6344">
        <v>0</v>
      </c>
      <c r="K6344" s="1">
        <v>86609.37</v>
      </c>
      <c r="L6344">
        <v>0</v>
      </c>
      <c r="M6344">
        <v>18</v>
      </c>
      <c r="N6344">
        <v>1566</v>
      </c>
      <c r="O6344">
        <v>6</v>
      </c>
      <c r="P6344">
        <v>160</v>
      </c>
      <c r="Q6344">
        <v>0.33333333333333331</v>
      </c>
      <c r="R6344">
        <v>28188</v>
      </c>
      <c r="S6344" t="str" cm="1">
        <f t="array" ref="S6344">_xlfn.IFS(E6347&lt;30,"18-29",E6347&lt;45,"30-44",TRUE,"45+")</f>
        <v>30-44</v>
      </c>
      <c r="T6344" t="str" cm="1">
        <f t="array" ref="T6344">_xlfn.IFS(F6344&lt;=2,"0-2 Years",F6344&lt;=5,"3-5 Years",F6344&lt;=8,"6-8 Years",TRUE,"9-10 Years")</f>
        <v>9-10 Years</v>
      </c>
      <c r="U6344" t="str" cm="1">
        <f t="array" ref="U6344">_xlfn.IFS(P6344&gt;60,"High Risk",P6344&gt;30,"Medium Risk",TRUE,"Low Risk")</f>
        <v>High Risk</v>
      </c>
      <c r="V6344">
        <f t="shared" si="99"/>
        <v>5</v>
      </c>
    </row>
    <row r="6345" spans="1:22" x14ac:dyDescent="0.2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 s="2">
        <v>0</v>
      </c>
      <c r="H6345">
        <v>1</v>
      </c>
      <c r="I6345">
        <v>0</v>
      </c>
      <c r="J6345">
        <v>0</v>
      </c>
      <c r="K6345" s="1">
        <v>91943.94</v>
      </c>
      <c r="L6345">
        <v>1</v>
      </c>
      <c r="M6345">
        <v>17</v>
      </c>
      <c r="N6345">
        <v>3115</v>
      </c>
      <c r="O6345">
        <v>7</v>
      </c>
      <c r="P6345">
        <v>68</v>
      </c>
      <c r="Q6345">
        <v>0.41176470588235292</v>
      </c>
      <c r="R6345">
        <v>52955</v>
      </c>
      <c r="S6345" t="str" cm="1">
        <f t="array" ref="S6345">_xlfn.IFS(E6348&lt;30,"18-29",E6348&lt;45,"30-44",TRUE,"45+")</f>
        <v>45+</v>
      </c>
      <c r="T6345" t="str" cm="1">
        <f t="array" ref="T6345">_xlfn.IFS(F6345&lt;=2,"0-2 Years",F6345&lt;=5,"3-5 Years",F6345&lt;=8,"6-8 Years",TRUE,"9-10 Years")</f>
        <v>6-8 Years</v>
      </c>
      <c r="U6345" t="str" cm="1">
        <f t="array" ref="U6345">_xlfn.IFS(P6345&gt;60,"High Risk",P6345&gt;30,"Medium Risk",TRUE,"Low Risk")</f>
        <v>High Risk</v>
      </c>
      <c r="V6345">
        <f t="shared" si="99"/>
        <v>9</v>
      </c>
    </row>
    <row r="6346" spans="1:22" x14ac:dyDescent="0.2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 s="2">
        <v>0</v>
      </c>
      <c r="H6346">
        <v>2</v>
      </c>
      <c r="I6346">
        <v>1</v>
      </c>
      <c r="J6346">
        <v>0</v>
      </c>
      <c r="K6346" s="1">
        <v>128892.36</v>
      </c>
      <c r="L6346">
        <v>0</v>
      </c>
      <c r="M6346">
        <v>29</v>
      </c>
      <c r="N6346">
        <v>1193</v>
      </c>
      <c r="O6346">
        <v>0</v>
      </c>
      <c r="P6346">
        <v>136</v>
      </c>
      <c r="Q6346">
        <v>0</v>
      </c>
      <c r="R6346">
        <v>34597</v>
      </c>
      <c r="S6346" t="str" cm="1">
        <f t="array" ref="S6346">_xlfn.IFS(E6349&lt;30,"18-29",E6349&lt;45,"30-44",TRUE,"45+")</f>
        <v>30-44</v>
      </c>
      <c r="T6346" t="str" cm="1">
        <f t="array" ref="T6346">_xlfn.IFS(F6346&lt;=2,"0-2 Years",F6346&lt;=5,"3-5 Years",F6346&lt;=8,"6-8 Years",TRUE,"9-10 Years")</f>
        <v>3-5 Years</v>
      </c>
      <c r="U6346" t="str" cm="1">
        <f t="array" ref="U6346">_xlfn.IFS(P6346&gt;60,"High Risk",P6346&gt;30,"Medium Risk",TRUE,"Low Risk")</f>
        <v>High Risk</v>
      </c>
      <c r="V6346">
        <f t="shared" si="99"/>
        <v>6</v>
      </c>
    </row>
    <row r="6347" spans="1:22" x14ac:dyDescent="0.2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 s="2">
        <v>0</v>
      </c>
      <c r="H6347">
        <v>2</v>
      </c>
      <c r="I6347">
        <v>1</v>
      </c>
      <c r="J6347">
        <v>0</v>
      </c>
      <c r="K6347" s="1">
        <v>44830.71</v>
      </c>
      <c r="L6347">
        <v>0</v>
      </c>
      <c r="M6347">
        <v>16</v>
      </c>
      <c r="N6347">
        <v>3749</v>
      </c>
      <c r="O6347">
        <v>7</v>
      </c>
      <c r="P6347">
        <v>159</v>
      </c>
      <c r="Q6347">
        <v>0.4375</v>
      </c>
      <c r="R6347">
        <v>59984</v>
      </c>
      <c r="S6347" t="str" cm="1">
        <f t="array" ref="S6347">_xlfn.IFS(E6350&lt;30,"18-29",E6350&lt;45,"30-44",TRUE,"45+")</f>
        <v>30-44</v>
      </c>
      <c r="T6347" t="str" cm="1">
        <f t="array" ref="T6347">_xlfn.IFS(F6347&lt;=2,"0-2 Years",F6347&lt;=5,"3-5 Years",F6347&lt;=8,"6-8 Years",TRUE,"9-10 Years")</f>
        <v>3-5 Years</v>
      </c>
      <c r="U6347" t="str" cm="1">
        <f t="array" ref="U6347">_xlfn.IFS(P6347&gt;60,"High Risk",P6347&gt;30,"Medium Risk",TRUE,"Low Risk")</f>
        <v>High Risk</v>
      </c>
      <c r="V6347">
        <f t="shared" si="99"/>
        <v>6</v>
      </c>
    </row>
    <row r="6348" spans="1:22" hidden="1" x14ac:dyDescent="0.2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 s="2">
        <v>121399.98</v>
      </c>
      <c r="H6348">
        <v>1</v>
      </c>
      <c r="I6348">
        <v>0</v>
      </c>
      <c r="J6348">
        <v>1</v>
      </c>
      <c r="K6348" s="1">
        <v>84508.44</v>
      </c>
      <c r="L6348">
        <v>1</v>
      </c>
      <c r="M6348">
        <v>15</v>
      </c>
      <c r="N6348">
        <v>1539</v>
      </c>
      <c r="O6348">
        <v>3</v>
      </c>
      <c r="P6348">
        <v>170</v>
      </c>
      <c r="Q6348">
        <v>0.2</v>
      </c>
      <c r="R6348">
        <v>23085</v>
      </c>
      <c r="S6348" t="str" cm="1">
        <f t="array" ref="S6348">_xlfn.IFS(E6351&lt;30,"18-29",E6351&lt;45,"30-44",TRUE,"45+")</f>
        <v>18-29</v>
      </c>
      <c r="T6348" t="str" cm="1">
        <f t="array" ref="T6348">_xlfn.IFS(F6348&lt;=2,"0-2 Years",F6348&lt;=5,"3-5 Years",F6348&lt;=8,"6-8 Years",TRUE,"9-10 Years")</f>
        <v>0-2 Years</v>
      </c>
      <c r="U6348" t="str" cm="1">
        <f t="array" ref="U6348">_xlfn.IFS(P6348&gt;60,"High Risk",P6348&gt;30,"Medium Risk",TRUE,"Low Risk")</f>
        <v>High Risk</v>
      </c>
      <c r="V6348">
        <f t="shared" si="99"/>
        <v>4</v>
      </c>
    </row>
    <row r="6349" spans="1:22" hidden="1" x14ac:dyDescent="0.2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 s="2">
        <v>147127.81</v>
      </c>
      <c r="H6349">
        <v>2</v>
      </c>
      <c r="I6349">
        <v>1</v>
      </c>
      <c r="J6349">
        <v>1</v>
      </c>
      <c r="K6349" s="1">
        <v>84760.7</v>
      </c>
      <c r="L6349">
        <v>0</v>
      </c>
      <c r="M6349">
        <v>8</v>
      </c>
      <c r="N6349">
        <v>4939</v>
      </c>
      <c r="O6349">
        <v>5</v>
      </c>
      <c r="P6349">
        <v>75</v>
      </c>
      <c r="Q6349">
        <v>0.625</v>
      </c>
      <c r="R6349">
        <v>39512</v>
      </c>
      <c r="S6349" t="str" cm="1">
        <f t="array" ref="S6349">_xlfn.IFS(E6352&lt;30,"18-29",E6352&lt;45,"30-44",TRUE,"45+")</f>
        <v>45+</v>
      </c>
      <c r="T6349" t="str" cm="1">
        <f t="array" ref="T6349">_xlfn.IFS(F6349&lt;=2,"0-2 Years",F6349&lt;=5,"3-5 Years",F6349&lt;=8,"6-8 Years",TRUE,"9-10 Years")</f>
        <v>6-8 Years</v>
      </c>
      <c r="U6349" t="str" cm="1">
        <f t="array" ref="U6349">_xlfn.IFS(P6349&gt;60,"High Risk",P6349&gt;30,"Medium Risk",TRUE,"Low Risk")</f>
        <v>High Risk</v>
      </c>
      <c r="V6349">
        <f t="shared" si="99"/>
        <v>0</v>
      </c>
    </row>
    <row r="6350" spans="1:22" hidden="1" x14ac:dyDescent="0.2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 s="2">
        <v>125927.51</v>
      </c>
      <c r="H6350">
        <v>2</v>
      </c>
      <c r="I6350">
        <v>1</v>
      </c>
      <c r="J6350">
        <v>0</v>
      </c>
      <c r="K6350" s="1">
        <v>147661.47</v>
      </c>
      <c r="L6350">
        <v>0</v>
      </c>
      <c r="M6350">
        <v>27</v>
      </c>
      <c r="N6350">
        <v>1195</v>
      </c>
      <c r="O6350">
        <v>3</v>
      </c>
      <c r="P6350">
        <v>62</v>
      </c>
      <c r="Q6350">
        <v>0.1111111111111111</v>
      </c>
      <c r="R6350">
        <v>32265</v>
      </c>
      <c r="S6350" t="str" cm="1">
        <f t="array" ref="S6350">_xlfn.IFS(E6353&lt;30,"18-29",E6353&lt;45,"30-44",TRUE,"45+")</f>
        <v>18-29</v>
      </c>
      <c r="T6350" t="str" cm="1">
        <f t="array" ref="T6350">_xlfn.IFS(F6350&lt;=2,"0-2 Years",F6350&lt;=5,"3-5 Years",F6350&lt;=8,"6-8 Years",TRUE,"9-10 Years")</f>
        <v>6-8 Years</v>
      </c>
      <c r="U6350" t="str" cm="1">
        <f t="array" ref="U6350">_xlfn.IFS(P6350&gt;60,"High Risk",P6350&gt;30,"Medium Risk",TRUE,"Low Risk")</f>
        <v>High Risk</v>
      </c>
      <c r="V6350">
        <f t="shared" si="99"/>
        <v>3</v>
      </c>
    </row>
    <row r="6351" spans="1:22" hidden="1" x14ac:dyDescent="0.2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 s="2">
        <v>0</v>
      </c>
      <c r="H6351">
        <v>2</v>
      </c>
      <c r="I6351">
        <v>0</v>
      </c>
      <c r="J6351">
        <v>1</v>
      </c>
      <c r="K6351" s="1">
        <v>82393.08</v>
      </c>
      <c r="L6351">
        <v>0</v>
      </c>
      <c r="M6351">
        <v>25</v>
      </c>
      <c r="N6351">
        <v>2694</v>
      </c>
      <c r="O6351">
        <v>4</v>
      </c>
      <c r="P6351">
        <v>123</v>
      </c>
      <c r="Q6351">
        <v>0.16</v>
      </c>
      <c r="R6351">
        <v>67350</v>
      </c>
      <c r="S6351" t="str" cm="1">
        <f t="array" ref="S6351">_xlfn.IFS(E6354&lt;30,"18-29",E6354&lt;45,"30-44",TRUE,"45+")</f>
        <v>30-44</v>
      </c>
      <c r="T6351" t="str" cm="1">
        <f t="array" ref="T6351">_xlfn.IFS(F6351&lt;=2,"0-2 Years",F6351&lt;=5,"3-5 Years",F6351&lt;=8,"6-8 Years",TRUE,"9-10 Years")</f>
        <v>6-8 Years</v>
      </c>
      <c r="U6351" t="str" cm="1">
        <f t="array" ref="U6351">_xlfn.IFS(P6351&gt;60,"High Risk",P6351&gt;30,"Medium Risk",TRUE,"Low Risk")</f>
        <v>High Risk</v>
      </c>
      <c r="V6351">
        <f t="shared" si="99"/>
        <v>3</v>
      </c>
    </row>
    <row r="6352" spans="1:22" hidden="1" x14ac:dyDescent="0.2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 s="2">
        <v>111599.32</v>
      </c>
      <c r="H6352">
        <v>1</v>
      </c>
      <c r="I6352">
        <v>0</v>
      </c>
      <c r="J6352">
        <v>1</v>
      </c>
      <c r="K6352" s="1">
        <v>135995.57999999999</v>
      </c>
      <c r="L6352">
        <v>0</v>
      </c>
      <c r="M6352">
        <v>4</v>
      </c>
      <c r="N6352">
        <v>2480</v>
      </c>
      <c r="O6352">
        <v>8</v>
      </c>
      <c r="P6352">
        <v>28</v>
      </c>
      <c r="Q6352">
        <v>1</v>
      </c>
      <c r="R6352">
        <v>9920</v>
      </c>
      <c r="S6352" t="str" cm="1">
        <f t="array" ref="S6352">_xlfn.IFS(E6355&lt;30,"18-29",E6355&lt;45,"30-44",TRUE,"45+")</f>
        <v>30-44</v>
      </c>
      <c r="T6352" t="str" cm="1">
        <f t="array" ref="T6352">_xlfn.IFS(F6352&lt;=2,"0-2 Years",F6352&lt;=5,"3-5 Years",F6352&lt;=8,"6-8 Years",TRUE,"9-10 Years")</f>
        <v>0-2 Years</v>
      </c>
      <c r="U6352" t="str" cm="1">
        <f t="array" ref="U6352">_xlfn.IFS(P6352&gt;60,"High Risk",P6352&gt;30,"Medium Risk",TRUE,"Low Risk")</f>
        <v>Low Risk</v>
      </c>
      <c r="V6352">
        <f t="shared" si="99"/>
        <v>4</v>
      </c>
    </row>
    <row r="6353" spans="1:22" x14ac:dyDescent="0.2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 s="2">
        <v>0</v>
      </c>
      <c r="H6353">
        <v>2</v>
      </c>
      <c r="I6353">
        <v>0</v>
      </c>
      <c r="J6353">
        <v>0</v>
      </c>
      <c r="K6353" s="1">
        <v>159800.16</v>
      </c>
      <c r="L6353">
        <v>0</v>
      </c>
      <c r="M6353">
        <v>24</v>
      </c>
      <c r="N6353">
        <v>2847</v>
      </c>
      <c r="O6353">
        <v>0</v>
      </c>
      <c r="P6353">
        <v>109</v>
      </c>
      <c r="Q6353">
        <v>0</v>
      </c>
      <c r="R6353">
        <v>68328</v>
      </c>
      <c r="S6353" t="str" cm="1">
        <f t="array" ref="S6353">_xlfn.IFS(E6356&lt;30,"18-29",E6356&lt;45,"30-44",TRUE,"45+")</f>
        <v>30-44</v>
      </c>
      <c r="T6353" t="str" cm="1">
        <f t="array" ref="T6353">_xlfn.IFS(F6353&lt;=2,"0-2 Years",F6353&lt;=5,"3-5 Years",F6353&lt;=8,"6-8 Years",TRUE,"9-10 Years")</f>
        <v>3-5 Years</v>
      </c>
      <c r="U6353" t="str" cm="1">
        <f t="array" ref="U6353">_xlfn.IFS(P6353&gt;60,"High Risk",P6353&gt;30,"Medium Risk",TRUE,"Low Risk")</f>
        <v>High Risk</v>
      </c>
      <c r="V6353">
        <f t="shared" si="99"/>
        <v>6</v>
      </c>
    </row>
    <row r="6354" spans="1:22" x14ac:dyDescent="0.2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 s="2">
        <v>0</v>
      </c>
      <c r="H6354">
        <v>2</v>
      </c>
      <c r="I6354">
        <v>1</v>
      </c>
      <c r="J6354">
        <v>0</v>
      </c>
      <c r="K6354" s="1">
        <v>14379.01</v>
      </c>
      <c r="L6354">
        <v>0</v>
      </c>
      <c r="M6354">
        <v>23</v>
      </c>
      <c r="N6354">
        <v>3931</v>
      </c>
      <c r="O6354">
        <v>8</v>
      </c>
      <c r="P6354">
        <v>48</v>
      </c>
      <c r="Q6354">
        <v>0.34782608695652173</v>
      </c>
      <c r="R6354">
        <v>90413</v>
      </c>
      <c r="S6354" t="str" cm="1">
        <f t="array" ref="S6354">_xlfn.IFS(E6357&lt;30,"18-29",E6357&lt;45,"30-44",TRUE,"45+")</f>
        <v>30-44</v>
      </c>
      <c r="T6354" t="str" cm="1">
        <f t="array" ref="T6354">_xlfn.IFS(F6354&lt;=2,"0-2 Years",F6354&lt;=5,"3-5 Years",F6354&lt;=8,"6-8 Years",TRUE,"9-10 Years")</f>
        <v>9-10 Years</v>
      </c>
      <c r="U6354" t="str" cm="1">
        <f t="array" ref="U6354">_xlfn.IFS(P6354&gt;60,"High Risk",P6354&gt;30,"Medium Risk",TRUE,"Low Risk")</f>
        <v>Medium Risk</v>
      </c>
      <c r="V6354">
        <f t="shared" si="99"/>
        <v>6</v>
      </c>
    </row>
    <row r="6355" spans="1:22" hidden="1" x14ac:dyDescent="0.2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 s="2">
        <v>114212.6</v>
      </c>
      <c r="H6355">
        <v>1</v>
      </c>
      <c r="I6355">
        <v>1</v>
      </c>
      <c r="J6355">
        <v>1</v>
      </c>
      <c r="K6355" s="1">
        <v>74322.850000000006</v>
      </c>
      <c r="L6355">
        <v>0</v>
      </c>
      <c r="M6355">
        <v>8</v>
      </c>
      <c r="N6355">
        <v>2452</v>
      </c>
      <c r="O6355">
        <v>9</v>
      </c>
      <c r="P6355">
        <v>170</v>
      </c>
      <c r="Q6355">
        <v>1</v>
      </c>
      <c r="R6355">
        <v>19616</v>
      </c>
      <c r="S6355" t="str" cm="1">
        <f t="array" ref="S6355">_xlfn.IFS(E6358&lt;30,"18-29",E6358&lt;45,"30-44",TRUE,"45+")</f>
        <v>30-44</v>
      </c>
      <c r="T6355" t="str" cm="1">
        <f t="array" ref="T6355">_xlfn.IFS(F6355&lt;=2,"0-2 Years",F6355&lt;=5,"3-5 Years",F6355&lt;=8,"6-8 Years",TRUE,"9-10 Years")</f>
        <v>6-8 Years</v>
      </c>
      <c r="U6355" t="str" cm="1">
        <f t="array" ref="U6355">_xlfn.IFS(P6355&gt;60,"High Risk",P6355&gt;30,"Medium Risk",TRUE,"Low Risk")</f>
        <v>High Risk</v>
      </c>
      <c r="V6355">
        <f t="shared" si="99"/>
        <v>2</v>
      </c>
    </row>
    <row r="6356" spans="1:22" hidden="1" x14ac:dyDescent="0.2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 s="2">
        <v>0</v>
      </c>
      <c r="H6356">
        <v>3</v>
      </c>
      <c r="I6356">
        <v>1</v>
      </c>
      <c r="J6356">
        <v>1</v>
      </c>
      <c r="K6356" s="1">
        <v>189016.24</v>
      </c>
      <c r="L6356">
        <v>1</v>
      </c>
      <c r="M6356">
        <v>10</v>
      </c>
      <c r="N6356">
        <v>748</v>
      </c>
      <c r="O6356">
        <v>0</v>
      </c>
      <c r="P6356">
        <v>138</v>
      </c>
      <c r="Q6356">
        <v>0</v>
      </c>
      <c r="R6356">
        <v>7480</v>
      </c>
      <c r="S6356" t="str" cm="1">
        <f t="array" ref="S6356">_xlfn.IFS(E6359&lt;30,"18-29",E6359&lt;45,"30-44",TRUE,"45+")</f>
        <v>45+</v>
      </c>
      <c r="T6356" t="str" cm="1">
        <f t="array" ref="T6356">_xlfn.IFS(F6356&lt;=2,"0-2 Years",F6356&lt;=5,"3-5 Years",F6356&lt;=8,"6-8 Years",TRUE,"9-10 Years")</f>
        <v>3-5 Years</v>
      </c>
      <c r="U6356" t="str" cm="1">
        <f t="array" ref="U6356">_xlfn.IFS(P6356&gt;60,"High Risk",P6356&gt;30,"Medium Risk",TRUE,"Low Risk")</f>
        <v>High Risk</v>
      </c>
      <c r="V6356">
        <f t="shared" si="99"/>
        <v>3</v>
      </c>
    </row>
    <row r="6357" spans="1:22" hidden="1" x14ac:dyDescent="0.2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 s="2">
        <v>115251.64</v>
      </c>
      <c r="H6357">
        <v>1</v>
      </c>
      <c r="I6357">
        <v>0</v>
      </c>
      <c r="J6357">
        <v>0</v>
      </c>
      <c r="K6357" s="1">
        <v>136435.75</v>
      </c>
      <c r="L6357">
        <v>0</v>
      </c>
      <c r="M6357">
        <v>17</v>
      </c>
      <c r="N6357">
        <v>1874</v>
      </c>
      <c r="O6357">
        <v>2</v>
      </c>
      <c r="P6357">
        <v>20</v>
      </c>
      <c r="Q6357">
        <v>0.11764705882352941</v>
      </c>
      <c r="R6357">
        <v>31858</v>
      </c>
      <c r="S6357" t="str" cm="1">
        <f t="array" ref="S6357">_xlfn.IFS(E6360&lt;30,"18-29",E6360&lt;45,"30-44",TRUE,"45+")</f>
        <v>30-44</v>
      </c>
      <c r="T6357" t="str" cm="1">
        <f t="array" ref="T6357">_xlfn.IFS(F6357&lt;=2,"0-2 Years",F6357&lt;=5,"3-5 Years",F6357&lt;=8,"6-8 Years",TRUE,"9-10 Years")</f>
        <v>3-5 Years</v>
      </c>
      <c r="U6357" t="str" cm="1">
        <f t="array" ref="U6357">_xlfn.IFS(P6357&gt;60,"High Risk",P6357&gt;30,"Medium Risk",TRUE,"Low Risk")</f>
        <v>Low Risk</v>
      </c>
      <c r="V6357">
        <f t="shared" si="99"/>
        <v>5</v>
      </c>
    </row>
    <row r="6358" spans="1:22" hidden="1" x14ac:dyDescent="0.2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 s="2">
        <v>0</v>
      </c>
      <c r="H6358">
        <v>2</v>
      </c>
      <c r="I6358">
        <v>1</v>
      </c>
      <c r="J6358">
        <v>1</v>
      </c>
      <c r="K6358" s="1">
        <v>78488.39</v>
      </c>
      <c r="L6358">
        <v>0</v>
      </c>
      <c r="M6358">
        <v>22</v>
      </c>
      <c r="N6358">
        <v>2146</v>
      </c>
      <c r="O6358">
        <v>9</v>
      </c>
      <c r="P6358">
        <v>136</v>
      </c>
      <c r="Q6358">
        <v>0.40909090909090912</v>
      </c>
      <c r="R6358">
        <v>47212</v>
      </c>
      <c r="S6358" t="str" cm="1">
        <f t="array" ref="S6358">_xlfn.IFS(E6361&lt;30,"18-29",E6361&lt;45,"30-44",TRUE,"45+")</f>
        <v>45+</v>
      </c>
      <c r="T6358" t="str" cm="1">
        <f t="array" ref="T6358">_xlfn.IFS(F6358&lt;=2,"0-2 Years",F6358&lt;=5,"3-5 Years",F6358&lt;=8,"6-8 Years",TRUE,"9-10 Years")</f>
        <v>9-10 Years</v>
      </c>
      <c r="U6358" t="str" cm="1">
        <f t="array" ref="U6358">_xlfn.IFS(P6358&gt;60,"High Risk",P6358&gt;30,"Medium Risk",TRUE,"Low Risk")</f>
        <v>High Risk</v>
      </c>
      <c r="V6358">
        <f t="shared" si="99"/>
        <v>3</v>
      </c>
    </row>
    <row r="6359" spans="1:22" hidden="1" x14ac:dyDescent="0.2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 s="2">
        <v>107571.61</v>
      </c>
      <c r="H6359">
        <v>1</v>
      </c>
      <c r="I6359">
        <v>0</v>
      </c>
      <c r="J6359">
        <v>1</v>
      </c>
      <c r="K6359" s="1">
        <v>113695.99</v>
      </c>
      <c r="L6359">
        <v>0</v>
      </c>
      <c r="M6359">
        <v>23</v>
      </c>
      <c r="N6359">
        <v>2970</v>
      </c>
      <c r="O6359">
        <v>8</v>
      </c>
      <c r="P6359">
        <v>176</v>
      </c>
      <c r="Q6359">
        <v>0.34782608695652173</v>
      </c>
      <c r="R6359">
        <v>68310</v>
      </c>
      <c r="S6359" t="str" cm="1">
        <f t="array" ref="S6359">_xlfn.IFS(E6362&lt;30,"18-29",E6362&lt;45,"30-44",TRUE,"45+")</f>
        <v>30-44</v>
      </c>
      <c r="T6359" t="str" cm="1">
        <f t="array" ref="T6359">_xlfn.IFS(F6359&lt;=2,"0-2 Years",F6359&lt;=5,"3-5 Years",F6359&lt;=8,"6-8 Years",TRUE,"9-10 Years")</f>
        <v>3-5 Years</v>
      </c>
      <c r="U6359" t="str" cm="1">
        <f t="array" ref="U6359">_xlfn.IFS(P6359&gt;60,"High Risk",P6359&gt;30,"Medium Risk",TRUE,"Low Risk")</f>
        <v>High Risk</v>
      </c>
      <c r="V6359">
        <f t="shared" si="99"/>
        <v>3</v>
      </c>
    </row>
    <row r="6360" spans="1:22" x14ac:dyDescent="0.2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 s="2">
        <v>0</v>
      </c>
      <c r="H6360">
        <v>2</v>
      </c>
      <c r="I6360">
        <v>1</v>
      </c>
      <c r="J6360">
        <v>0</v>
      </c>
      <c r="K6360" s="1">
        <v>54628.11</v>
      </c>
      <c r="L6360">
        <v>0</v>
      </c>
      <c r="M6360">
        <v>23</v>
      </c>
      <c r="N6360">
        <v>3680</v>
      </c>
      <c r="O6360">
        <v>7</v>
      </c>
      <c r="P6360">
        <v>62</v>
      </c>
      <c r="Q6360">
        <v>0.30434782608695654</v>
      </c>
      <c r="R6360">
        <v>84640</v>
      </c>
      <c r="S6360" t="str" cm="1">
        <f t="array" ref="S6360">_xlfn.IFS(E6363&lt;30,"18-29",E6363&lt;45,"30-44",TRUE,"45+")</f>
        <v>18-29</v>
      </c>
      <c r="T6360" t="str" cm="1">
        <f t="array" ref="T6360">_xlfn.IFS(F6360&lt;=2,"0-2 Years",F6360&lt;=5,"3-5 Years",F6360&lt;=8,"6-8 Years",TRUE,"9-10 Years")</f>
        <v>0-2 Years</v>
      </c>
      <c r="U6360" t="str" cm="1">
        <f t="array" ref="U6360">_xlfn.IFS(P6360&gt;60,"High Risk",P6360&gt;30,"Medium Risk",TRUE,"Low Risk")</f>
        <v>High Risk</v>
      </c>
      <c r="V6360">
        <f t="shared" si="99"/>
        <v>7</v>
      </c>
    </row>
    <row r="6361" spans="1:22" hidden="1" x14ac:dyDescent="0.2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 s="2">
        <v>152367.21</v>
      </c>
      <c r="H6361">
        <v>3</v>
      </c>
      <c r="I6361">
        <v>1</v>
      </c>
      <c r="J6361">
        <v>0</v>
      </c>
      <c r="K6361" s="1">
        <v>150835.21</v>
      </c>
      <c r="L6361">
        <v>1</v>
      </c>
      <c r="M6361">
        <v>13</v>
      </c>
      <c r="N6361">
        <v>4698</v>
      </c>
      <c r="O6361">
        <v>8</v>
      </c>
      <c r="P6361">
        <v>75</v>
      </c>
      <c r="Q6361">
        <v>0.61538461538461542</v>
      </c>
      <c r="R6361">
        <v>61074</v>
      </c>
      <c r="S6361" t="str" cm="1">
        <f t="array" ref="S6361">_xlfn.IFS(E6364&lt;30,"18-29",E6364&lt;45,"30-44",TRUE,"45+")</f>
        <v>30-44</v>
      </c>
      <c r="T6361" t="str" cm="1">
        <f t="array" ref="T6361">_xlfn.IFS(F6361&lt;=2,"0-2 Years",F6361&lt;=5,"3-5 Years",F6361&lt;=8,"6-8 Years",TRUE,"9-10 Years")</f>
        <v>9-10 Years</v>
      </c>
      <c r="U6361" t="str" cm="1">
        <f t="array" ref="U6361">_xlfn.IFS(P6361&gt;60,"High Risk",P6361&gt;30,"Medium Risk",TRUE,"Low Risk")</f>
        <v>High Risk</v>
      </c>
      <c r="V6361">
        <f t="shared" si="99"/>
        <v>3</v>
      </c>
    </row>
    <row r="6362" spans="1:22" hidden="1" x14ac:dyDescent="0.2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 s="2">
        <v>130969.77</v>
      </c>
      <c r="H6362">
        <v>2</v>
      </c>
      <c r="I6362">
        <v>1</v>
      </c>
      <c r="J6362">
        <v>1</v>
      </c>
      <c r="K6362" s="1">
        <v>158891.79</v>
      </c>
      <c r="L6362">
        <v>0</v>
      </c>
      <c r="M6362">
        <v>15</v>
      </c>
      <c r="N6362">
        <v>1397</v>
      </c>
      <c r="O6362">
        <v>7</v>
      </c>
      <c r="P6362">
        <v>18</v>
      </c>
      <c r="Q6362">
        <v>0.46666666666666667</v>
      </c>
      <c r="R6362">
        <v>20955</v>
      </c>
      <c r="S6362" t="str" cm="1">
        <f t="array" ref="S6362">_xlfn.IFS(E6365&lt;30,"18-29",E6365&lt;45,"30-44",TRUE,"45+")</f>
        <v>30-44</v>
      </c>
      <c r="T6362" t="str" cm="1">
        <f t="array" ref="T6362">_xlfn.IFS(F6362&lt;=2,"0-2 Years",F6362&lt;=5,"3-5 Years",F6362&lt;=8,"6-8 Years",TRUE,"9-10 Years")</f>
        <v>0-2 Years</v>
      </c>
      <c r="U6362" t="str" cm="1">
        <f t="array" ref="U6362">_xlfn.IFS(P6362&gt;60,"High Risk",P6362&gt;30,"Medium Risk",TRUE,"Low Risk")</f>
        <v>Low Risk</v>
      </c>
      <c r="V6362">
        <f t="shared" si="99"/>
        <v>1</v>
      </c>
    </row>
    <row r="6363" spans="1:22" hidden="1" x14ac:dyDescent="0.2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 s="2">
        <v>97738.97</v>
      </c>
      <c r="H6363">
        <v>2</v>
      </c>
      <c r="I6363">
        <v>1</v>
      </c>
      <c r="J6363">
        <v>1</v>
      </c>
      <c r="K6363" s="1">
        <v>160523.32999999999</v>
      </c>
      <c r="L6363">
        <v>0</v>
      </c>
      <c r="M6363">
        <v>2</v>
      </c>
      <c r="N6363">
        <v>3033</v>
      </c>
      <c r="O6363">
        <v>8</v>
      </c>
      <c r="P6363">
        <v>80</v>
      </c>
      <c r="Q6363">
        <v>1</v>
      </c>
      <c r="R6363">
        <v>6066</v>
      </c>
      <c r="S6363" t="str" cm="1">
        <f t="array" ref="S6363">_xlfn.IFS(E6366&lt;30,"18-29",E6366&lt;45,"30-44",TRUE,"45+")</f>
        <v>18-29</v>
      </c>
      <c r="T6363" t="str" cm="1">
        <f t="array" ref="T6363">_xlfn.IFS(F6363&lt;=2,"0-2 Years",F6363&lt;=5,"3-5 Years",F6363&lt;=8,"6-8 Years",TRUE,"9-10 Years")</f>
        <v>0-2 Years</v>
      </c>
      <c r="U6363" t="str" cm="1">
        <f t="array" ref="U6363">_xlfn.IFS(P6363&gt;60,"High Risk",P6363&gt;30,"Medium Risk",TRUE,"Low Risk")</f>
        <v>High Risk</v>
      </c>
      <c r="V6363">
        <f t="shared" si="99"/>
        <v>1</v>
      </c>
    </row>
    <row r="6364" spans="1:22" hidden="1" x14ac:dyDescent="0.2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 s="2">
        <v>0</v>
      </c>
      <c r="H6364">
        <v>2</v>
      </c>
      <c r="I6364">
        <v>1</v>
      </c>
      <c r="J6364">
        <v>1</v>
      </c>
      <c r="K6364" s="1">
        <v>180595.02</v>
      </c>
      <c r="L6364">
        <v>0</v>
      </c>
      <c r="M6364">
        <v>9</v>
      </c>
      <c r="N6364">
        <v>150</v>
      </c>
      <c r="O6364">
        <v>3</v>
      </c>
      <c r="P6364">
        <v>94</v>
      </c>
      <c r="Q6364">
        <v>0.33333333333333331</v>
      </c>
      <c r="R6364">
        <v>1350</v>
      </c>
      <c r="S6364" t="str" cm="1">
        <f t="array" ref="S6364">_xlfn.IFS(E6367&lt;30,"18-29",E6367&lt;45,"30-44",TRUE,"45+")</f>
        <v>45+</v>
      </c>
      <c r="T6364" t="str" cm="1">
        <f t="array" ref="T6364">_xlfn.IFS(F6364&lt;=2,"0-2 Years",F6364&lt;=5,"3-5 Years",F6364&lt;=8,"6-8 Years",TRUE,"9-10 Years")</f>
        <v>6-8 Years</v>
      </c>
      <c r="U6364" t="str" cm="1">
        <f t="array" ref="U6364">_xlfn.IFS(P6364&gt;60,"High Risk",P6364&gt;30,"Medium Risk",TRUE,"Low Risk")</f>
        <v>High Risk</v>
      </c>
      <c r="V6364">
        <f t="shared" si="99"/>
        <v>3</v>
      </c>
    </row>
    <row r="6365" spans="1:22" hidden="1" x14ac:dyDescent="0.2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 s="2">
        <v>113794.22</v>
      </c>
      <c r="H6365">
        <v>1</v>
      </c>
      <c r="I6365">
        <v>1</v>
      </c>
      <c r="J6365">
        <v>0</v>
      </c>
      <c r="K6365" s="1">
        <v>16618.759999999998</v>
      </c>
      <c r="L6365">
        <v>0</v>
      </c>
      <c r="M6365">
        <v>7</v>
      </c>
      <c r="N6365">
        <v>2659</v>
      </c>
      <c r="O6365">
        <v>0</v>
      </c>
      <c r="P6365">
        <v>146</v>
      </c>
      <c r="Q6365">
        <v>0</v>
      </c>
      <c r="R6365">
        <v>18613</v>
      </c>
      <c r="S6365" t="str" cm="1">
        <f t="array" ref="S6365">_xlfn.IFS(E6368&lt;30,"18-29",E6368&lt;45,"30-44",TRUE,"45+")</f>
        <v>45+</v>
      </c>
      <c r="T6365" t="str" cm="1">
        <f t="array" ref="T6365">_xlfn.IFS(F6365&lt;=2,"0-2 Years",F6365&lt;=5,"3-5 Years",F6365&lt;=8,"6-8 Years",TRUE,"9-10 Years")</f>
        <v>3-5 Years</v>
      </c>
      <c r="U6365" t="str" cm="1">
        <f t="array" ref="U6365">_xlfn.IFS(P6365&gt;60,"High Risk",P6365&gt;30,"Medium Risk",TRUE,"Low Risk")</f>
        <v>High Risk</v>
      </c>
      <c r="V6365">
        <f t="shared" si="99"/>
        <v>5</v>
      </c>
    </row>
    <row r="6366" spans="1:22" hidden="1" x14ac:dyDescent="0.2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 s="2">
        <v>128396.33</v>
      </c>
      <c r="H6366">
        <v>2</v>
      </c>
      <c r="I6366">
        <v>1</v>
      </c>
      <c r="J6366">
        <v>0</v>
      </c>
      <c r="K6366" s="1">
        <v>79919.97</v>
      </c>
      <c r="L6366">
        <v>0</v>
      </c>
      <c r="M6366">
        <v>22</v>
      </c>
      <c r="N6366">
        <v>4796</v>
      </c>
      <c r="O6366">
        <v>7</v>
      </c>
      <c r="P6366">
        <v>20</v>
      </c>
      <c r="Q6366">
        <v>0.31818181818181818</v>
      </c>
      <c r="R6366">
        <v>105512</v>
      </c>
      <c r="S6366" t="str" cm="1">
        <f t="array" ref="S6366">_xlfn.IFS(E6369&lt;30,"18-29",E6369&lt;45,"30-44",TRUE,"45+")</f>
        <v>30-44</v>
      </c>
      <c r="T6366" t="str" cm="1">
        <f t="array" ref="T6366">_xlfn.IFS(F6366&lt;=2,"0-2 Years",F6366&lt;=5,"3-5 Years",F6366&lt;=8,"6-8 Years",TRUE,"9-10 Years")</f>
        <v>6-8 Years</v>
      </c>
      <c r="U6366" t="str" cm="1">
        <f t="array" ref="U6366">_xlfn.IFS(P6366&gt;60,"High Risk",P6366&gt;30,"Medium Risk",TRUE,"Low Risk")</f>
        <v>Low Risk</v>
      </c>
      <c r="V6366">
        <f t="shared" si="99"/>
        <v>3</v>
      </c>
    </row>
    <row r="6367" spans="1:22" hidden="1" x14ac:dyDescent="0.2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 s="2">
        <v>118207.69</v>
      </c>
      <c r="H6367">
        <v>2</v>
      </c>
      <c r="I6367">
        <v>0</v>
      </c>
      <c r="J6367">
        <v>0</v>
      </c>
      <c r="K6367" s="1">
        <v>186489.14</v>
      </c>
      <c r="L6367">
        <v>1</v>
      </c>
      <c r="M6367">
        <v>18</v>
      </c>
      <c r="N6367">
        <v>140</v>
      </c>
      <c r="O6367">
        <v>4</v>
      </c>
      <c r="P6367">
        <v>14</v>
      </c>
      <c r="Q6367">
        <v>0.22222222222222221</v>
      </c>
      <c r="R6367">
        <v>2520</v>
      </c>
      <c r="S6367" t="str" cm="1">
        <f t="array" ref="S6367">_xlfn.IFS(E6370&lt;30,"18-29",E6370&lt;45,"30-44",TRUE,"45+")</f>
        <v>45+</v>
      </c>
      <c r="T6367" t="str" cm="1">
        <f t="array" ref="T6367">_xlfn.IFS(F6367&lt;=2,"0-2 Years",F6367&lt;=5,"3-5 Years",F6367&lt;=8,"6-8 Years",TRUE,"9-10 Years")</f>
        <v>3-5 Years</v>
      </c>
      <c r="U6367" t="str" cm="1">
        <f t="array" ref="U6367">_xlfn.IFS(P6367&gt;60,"High Risk",P6367&gt;30,"Medium Risk",TRUE,"Low Risk")</f>
        <v>Low Risk</v>
      </c>
      <c r="V6367">
        <f t="shared" si="99"/>
        <v>4</v>
      </c>
    </row>
    <row r="6368" spans="1:22" hidden="1" x14ac:dyDescent="0.2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 s="2">
        <v>124730.26</v>
      </c>
      <c r="H6368">
        <v>1</v>
      </c>
      <c r="I6368">
        <v>1</v>
      </c>
      <c r="J6368">
        <v>1</v>
      </c>
      <c r="K6368" s="1">
        <v>51999.5</v>
      </c>
      <c r="L6368">
        <v>0</v>
      </c>
      <c r="M6368">
        <v>18</v>
      </c>
      <c r="N6368">
        <v>3034</v>
      </c>
      <c r="O6368">
        <v>8</v>
      </c>
      <c r="P6368">
        <v>117</v>
      </c>
      <c r="Q6368">
        <v>0.44444444444444442</v>
      </c>
      <c r="R6368">
        <v>54612</v>
      </c>
      <c r="S6368" t="str" cm="1">
        <f t="array" ref="S6368">_xlfn.IFS(E6371&lt;30,"18-29",E6371&lt;45,"30-44",TRUE,"45+")</f>
        <v>30-44</v>
      </c>
      <c r="T6368" t="str" cm="1">
        <f t="array" ref="T6368">_xlfn.IFS(F6368&lt;=2,"0-2 Years",F6368&lt;=5,"3-5 Years",F6368&lt;=8,"6-8 Years",TRUE,"9-10 Years")</f>
        <v>9-10 Years</v>
      </c>
      <c r="U6368" t="str" cm="1">
        <f t="array" ref="U6368">_xlfn.IFS(P6368&gt;60,"High Risk",P6368&gt;30,"Medium Risk",TRUE,"Low Risk")</f>
        <v>High Risk</v>
      </c>
      <c r="V6368">
        <f t="shared" si="99"/>
        <v>3</v>
      </c>
    </row>
    <row r="6369" spans="1:22" x14ac:dyDescent="0.2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 s="2">
        <v>0</v>
      </c>
      <c r="H6369">
        <v>1</v>
      </c>
      <c r="I6369">
        <v>1</v>
      </c>
      <c r="J6369">
        <v>0</v>
      </c>
      <c r="K6369" s="1">
        <v>121299.14</v>
      </c>
      <c r="L6369">
        <v>0</v>
      </c>
      <c r="M6369">
        <v>17</v>
      </c>
      <c r="N6369">
        <v>739</v>
      </c>
      <c r="O6369">
        <v>1</v>
      </c>
      <c r="P6369">
        <v>126</v>
      </c>
      <c r="Q6369">
        <v>5.8823529411764705E-2</v>
      </c>
      <c r="R6369">
        <v>12563</v>
      </c>
      <c r="S6369" t="str" cm="1">
        <f t="array" ref="S6369">_xlfn.IFS(E6372&lt;30,"18-29",E6372&lt;45,"30-44",TRUE,"45+")</f>
        <v>30-44</v>
      </c>
      <c r="T6369" t="str" cm="1">
        <f t="array" ref="T6369">_xlfn.IFS(F6369&lt;=2,"0-2 Years",F6369&lt;=5,"3-5 Years",F6369&lt;=8,"6-8 Years",TRUE,"9-10 Years")</f>
        <v>9-10 Years</v>
      </c>
      <c r="U6369" t="str" cm="1">
        <f t="array" ref="U6369">_xlfn.IFS(P6369&gt;60,"High Risk",P6369&gt;30,"Medium Risk",TRUE,"Low Risk")</f>
        <v>High Risk</v>
      </c>
      <c r="V6369">
        <f t="shared" si="99"/>
        <v>8</v>
      </c>
    </row>
    <row r="6370" spans="1:22" x14ac:dyDescent="0.2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 s="2">
        <v>136298.65</v>
      </c>
      <c r="H6370">
        <v>1</v>
      </c>
      <c r="I6370">
        <v>1</v>
      </c>
      <c r="J6370">
        <v>0</v>
      </c>
      <c r="K6370" s="1">
        <v>144593.29999999999</v>
      </c>
      <c r="L6370">
        <v>1</v>
      </c>
      <c r="M6370">
        <v>13</v>
      </c>
      <c r="N6370">
        <v>2074</v>
      </c>
      <c r="O6370">
        <v>2</v>
      </c>
      <c r="P6370">
        <v>51</v>
      </c>
      <c r="Q6370">
        <v>0.15384615384615385</v>
      </c>
      <c r="R6370">
        <v>26962</v>
      </c>
      <c r="S6370" t="str" cm="1">
        <f t="array" ref="S6370">_xlfn.IFS(E6373&lt;30,"18-29",E6373&lt;45,"30-44",TRUE,"45+")</f>
        <v>30-44</v>
      </c>
      <c r="T6370" t="str" cm="1">
        <f t="array" ref="T6370">_xlfn.IFS(F6370&lt;=2,"0-2 Years",F6370&lt;=5,"3-5 Years",F6370&lt;=8,"6-8 Years",TRUE,"9-10 Years")</f>
        <v>0-2 Years</v>
      </c>
      <c r="U6370" t="str" cm="1">
        <f t="array" ref="U6370">_xlfn.IFS(P6370&gt;60,"High Risk",P6370&gt;30,"Medium Risk",TRUE,"Low Risk")</f>
        <v>Medium Risk</v>
      </c>
      <c r="V6370">
        <f t="shared" si="99"/>
        <v>7</v>
      </c>
    </row>
    <row r="6371" spans="1:22" x14ac:dyDescent="0.2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 s="2">
        <v>0</v>
      </c>
      <c r="H6371">
        <v>2</v>
      </c>
      <c r="I6371">
        <v>0</v>
      </c>
      <c r="J6371">
        <v>0</v>
      </c>
      <c r="K6371" s="1">
        <v>178752.73</v>
      </c>
      <c r="L6371">
        <v>0</v>
      </c>
      <c r="M6371">
        <v>12</v>
      </c>
      <c r="N6371">
        <v>663</v>
      </c>
      <c r="O6371">
        <v>7</v>
      </c>
      <c r="P6371">
        <v>129</v>
      </c>
      <c r="Q6371">
        <v>0.58333333333333337</v>
      </c>
      <c r="R6371">
        <v>7956</v>
      </c>
      <c r="S6371" t="str" cm="1">
        <f t="array" ref="S6371">_xlfn.IFS(E6374&lt;30,"18-29",E6374&lt;45,"30-44",TRUE,"45+")</f>
        <v>45+</v>
      </c>
      <c r="T6371" t="str" cm="1">
        <f t="array" ref="T6371">_xlfn.IFS(F6371&lt;=2,"0-2 Years",F6371&lt;=5,"3-5 Years",F6371&lt;=8,"6-8 Years",TRUE,"9-10 Years")</f>
        <v>0-2 Years</v>
      </c>
      <c r="U6371" t="str" cm="1">
        <f t="array" ref="U6371">_xlfn.IFS(P6371&gt;60,"High Risk",P6371&gt;30,"Medium Risk",TRUE,"Low Risk")</f>
        <v>High Risk</v>
      </c>
      <c r="V6371">
        <f t="shared" si="99"/>
        <v>7</v>
      </c>
    </row>
    <row r="6372" spans="1:22" hidden="1" x14ac:dyDescent="0.2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 s="2">
        <v>0</v>
      </c>
      <c r="H6372">
        <v>3</v>
      </c>
      <c r="I6372">
        <v>1</v>
      </c>
      <c r="J6372">
        <v>1</v>
      </c>
      <c r="K6372" s="1">
        <v>94148.3</v>
      </c>
      <c r="L6372">
        <v>0</v>
      </c>
      <c r="M6372">
        <v>13</v>
      </c>
      <c r="N6372">
        <v>3197</v>
      </c>
      <c r="O6372">
        <v>4</v>
      </c>
      <c r="P6372">
        <v>37</v>
      </c>
      <c r="Q6372">
        <v>0.30769230769230771</v>
      </c>
      <c r="R6372">
        <v>41561</v>
      </c>
      <c r="S6372" t="str" cm="1">
        <f t="array" ref="S6372">_xlfn.IFS(E6375&lt;30,"18-29",E6375&lt;45,"30-44",TRUE,"45+")</f>
        <v>45+</v>
      </c>
      <c r="T6372" t="str" cm="1">
        <f t="array" ref="T6372">_xlfn.IFS(F6372&lt;=2,"0-2 Years",F6372&lt;=5,"3-5 Years",F6372&lt;=8,"6-8 Years",TRUE,"9-10 Years")</f>
        <v>0-2 Years</v>
      </c>
      <c r="U6372" t="str" cm="1">
        <f t="array" ref="U6372">_xlfn.IFS(P6372&gt;60,"High Risk",P6372&gt;30,"Medium Risk",TRUE,"Low Risk")</f>
        <v>Medium Risk</v>
      </c>
      <c r="V6372">
        <f t="shared" si="99"/>
        <v>4</v>
      </c>
    </row>
    <row r="6373" spans="1:22" hidden="1" x14ac:dyDescent="0.2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 s="2">
        <v>0</v>
      </c>
      <c r="H6373">
        <v>2</v>
      </c>
      <c r="I6373">
        <v>1</v>
      </c>
      <c r="J6373">
        <v>1</v>
      </c>
      <c r="K6373" s="1">
        <v>77414.45</v>
      </c>
      <c r="L6373">
        <v>0</v>
      </c>
      <c r="M6373">
        <v>27</v>
      </c>
      <c r="N6373">
        <v>2359</v>
      </c>
      <c r="O6373">
        <v>4</v>
      </c>
      <c r="P6373">
        <v>15</v>
      </c>
      <c r="Q6373">
        <v>0.14814814814814814</v>
      </c>
      <c r="R6373">
        <v>63693</v>
      </c>
      <c r="S6373" t="str" cm="1">
        <f t="array" ref="S6373">_xlfn.IFS(E6376&lt;30,"18-29",E6376&lt;45,"30-44",TRUE,"45+")</f>
        <v>30-44</v>
      </c>
      <c r="T6373" t="str" cm="1">
        <f t="array" ref="T6373">_xlfn.IFS(F6373&lt;=2,"0-2 Years",F6373&lt;=5,"3-5 Years",F6373&lt;=8,"6-8 Years",TRUE,"9-10 Years")</f>
        <v>3-5 Years</v>
      </c>
      <c r="U6373" t="str" cm="1">
        <f t="array" ref="U6373">_xlfn.IFS(P6373&gt;60,"High Risk",P6373&gt;30,"Medium Risk",TRUE,"Low Risk")</f>
        <v>Low Risk</v>
      </c>
      <c r="V6373">
        <f t="shared" si="99"/>
        <v>3</v>
      </c>
    </row>
    <row r="6374" spans="1:22" hidden="1" x14ac:dyDescent="0.2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 s="2">
        <v>125724.95</v>
      </c>
      <c r="H6374">
        <v>2</v>
      </c>
      <c r="I6374">
        <v>1</v>
      </c>
      <c r="J6374">
        <v>0</v>
      </c>
      <c r="K6374" s="1">
        <v>63236.97</v>
      </c>
      <c r="L6374">
        <v>0</v>
      </c>
      <c r="M6374">
        <v>19</v>
      </c>
      <c r="N6374">
        <v>3081</v>
      </c>
      <c r="O6374">
        <v>4</v>
      </c>
      <c r="P6374">
        <v>91</v>
      </c>
      <c r="Q6374">
        <v>0.21052631578947367</v>
      </c>
      <c r="R6374">
        <v>58539</v>
      </c>
      <c r="S6374" t="str" cm="1">
        <f t="array" ref="S6374">_xlfn.IFS(E6377&lt;30,"18-29",E6377&lt;45,"30-44",TRUE,"45+")</f>
        <v>45+</v>
      </c>
      <c r="T6374" t="str" cm="1">
        <f t="array" ref="T6374">_xlfn.IFS(F6374&lt;=2,"0-2 Years",F6374&lt;=5,"3-5 Years",F6374&lt;=8,"6-8 Years",TRUE,"9-10 Years")</f>
        <v>0-2 Years</v>
      </c>
      <c r="U6374" t="str" cm="1">
        <f t="array" ref="U6374">_xlfn.IFS(P6374&gt;60,"High Risk",P6374&gt;30,"Medium Risk",TRUE,"Low Risk")</f>
        <v>High Risk</v>
      </c>
      <c r="V6374">
        <f t="shared" si="99"/>
        <v>5</v>
      </c>
    </row>
    <row r="6375" spans="1:22" hidden="1" x14ac:dyDescent="0.2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 s="2">
        <v>0</v>
      </c>
      <c r="H6375">
        <v>2</v>
      </c>
      <c r="I6375">
        <v>0</v>
      </c>
      <c r="J6375">
        <v>1</v>
      </c>
      <c r="K6375" s="1">
        <v>108645.85</v>
      </c>
      <c r="L6375">
        <v>0</v>
      </c>
      <c r="M6375">
        <v>30</v>
      </c>
      <c r="N6375">
        <v>189</v>
      </c>
      <c r="O6375">
        <v>7</v>
      </c>
      <c r="P6375">
        <v>50</v>
      </c>
      <c r="Q6375">
        <v>0.23333333333333334</v>
      </c>
      <c r="R6375">
        <v>5670</v>
      </c>
      <c r="S6375" t="str" cm="1">
        <f t="array" ref="S6375">_xlfn.IFS(E6378&lt;30,"18-29",E6378&lt;45,"30-44",TRUE,"45+")</f>
        <v>45+</v>
      </c>
      <c r="T6375" t="str" cm="1">
        <f t="array" ref="T6375">_xlfn.IFS(F6375&lt;=2,"0-2 Years",F6375&lt;=5,"3-5 Years",F6375&lt;=8,"6-8 Years",TRUE,"9-10 Years")</f>
        <v>0-2 Years</v>
      </c>
      <c r="U6375" t="str" cm="1">
        <f t="array" ref="U6375">_xlfn.IFS(P6375&gt;60,"High Risk",P6375&gt;30,"Medium Risk",TRUE,"Low Risk")</f>
        <v>Medium Risk</v>
      </c>
      <c r="V6375">
        <f t="shared" si="99"/>
        <v>5</v>
      </c>
    </row>
    <row r="6376" spans="1:22" hidden="1" x14ac:dyDescent="0.2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 s="2">
        <v>0</v>
      </c>
      <c r="H6376">
        <v>2</v>
      </c>
      <c r="I6376">
        <v>1</v>
      </c>
      <c r="J6376">
        <v>1</v>
      </c>
      <c r="K6376" s="1">
        <v>95153.24</v>
      </c>
      <c r="L6376">
        <v>0</v>
      </c>
      <c r="M6376">
        <v>15</v>
      </c>
      <c r="N6376">
        <v>1684</v>
      </c>
      <c r="O6376">
        <v>1</v>
      </c>
      <c r="P6376">
        <v>51</v>
      </c>
      <c r="Q6376">
        <v>6.6666666666666666E-2</v>
      </c>
      <c r="R6376">
        <v>25260</v>
      </c>
      <c r="S6376" t="str" cm="1">
        <f t="array" ref="S6376">_xlfn.IFS(E6379&lt;30,"18-29",E6379&lt;45,"30-44",TRUE,"45+")</f>
        <v>30-44</v>
      </c>
      <c r="T6376" t="str" cm="1">
        <f t="array" ref="T6376">_xlfn.IFS(F6376&lt;=2,"0-2 Years",F6376&lt;=5,"3-5 Years",F6376&lt;=8,"6-8 Years",TRUE,"9-10 Years")</f>
        <v>0-2 Years</v>
      </c>
      <c r="U6376" t="str" cm="1">
        <f t="array" ref="U6376">_xlfn.IFS(P6376&gt;60,"High Risk",P6376&gt;30,"Medium Risk",TRUE,"Low Risk")</f>
        <v>Medium Risk</v>
      </c>
      <c r="V6376">
        <f t="shared" si="99"/>
        <v>4</v>
      </c>
    </row>
    <row r="6377" spans="1:22" x14ac:dyDescent="0.2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 s="2">
        <v>0</v>
      </c>
      <c r="H6377">
        <v>1</v>
      </c>
      <c r="I6377">
        <v>1</v>
      </c>
      <c r="J6377">
        <v>0</v>
      </c>
      <c r="K6377" s="1">
        <v>136079.64000000001</v>
      </c>
      <c r="L6377">
        <v>1</v>
      </c>
      <c r="M6377">
        <v>25</v>
      </c>
      <c r="N6377">
        <v>1738</v>
      </c>
      <c r="O6377">
        <v>10</v>
      </c>
      <c r="P6377">
        <v>73</v>
      </c>
      <c r="Q6377">
        <v>0.4</v>
      </c>
      <c r="R6377">
        <v>43450</v>
      </c>
      <c r="S6377" t="str" cm="1">
        <f t="array" ref="S6377">_xlfn.IFS(E6380&lt;30,"18-29",E6380&lt;45,"30-44",TRUE,"45+")</f>
        <v>30-44</v>
      </c>
      <c r="T6377" t="str" cm="1">
        <f t="array" ref="T6377">_xlfn.IFS(F6377&lt;=2,"0-2 Years",F6377&lt;=5,"3-5 Years",F6377&lt;=8,"6-8 Years",TRUE,"9-10 Years")</f>
        <v>3-5 Years</v>
      </c>
      <c r="U6377" t="str" cm="1">
        <f t="array" ref="U6377">_xlfn.IFS(P6377&gt;60,"High Risk",P6377&gt;30,"Medium Risk",TRUE,"Low Risk")</f>
        <v>High Risk</v>
      </c>
      <c r="V6377">
        <f t="shared" si="99"/>
        <v>9</v>
      </c>
    </row>
    <row r="6378" spans="1:22" x14ac:dyDescent="0.2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 s="2">
        <v>95872.86</v>
      </c>
      <c r="H6378">
        <v>1</v>
      </c>
      <c r="I6378">
        <v>1</v>
      </c>
      <c r="J6378">
        <v>0</v>
      </c>
      <c r="K6378" s="1">
        <v>98273.01</v>
      </c>
      <c r="L6378">
        <v>1</v>
      </c>
      <c r="M6378">
        <v>10</v>
      </c>
      <c r="N6378">
        <v>226</v>
      </c>
      <c r="O6378">
        <v>0</v>
      </c>
      <c r="P6378">
        <v>8</v>
      </c>
      <c r="Q6378">
        <v>0</v>
      </c>
      <c r="R6378">
        <v>2260</v>
      </c>
      <c r="S6378" t="str" cm="1">
        <f t="array" ref="S6378">_xlfn.IFS(E6381&lt;30,"18-29",E6381&lt;45,"30-44",TRUE,"45+")</f>
        <v>30-44</v>
      </c>
      <c r="T6378" t="str" cm="1">
        <f t="array" ref="T6378">_xlfn.IFS(F6378&lt;=2,"0-2 Years",F6378&lt;=5,"3-5 Years",F6378&lt;=8,"6-8 Years",TRUE,"9-10 Years")</f>
        <v>3-5 Years</v>
      </c>
      <c r="U6378" t="str" cm="1">
        <f t="array" ref="U6378">_xlfn.IFS(P6378&gt;60,"High Risk",P6378&gt;30,"Medium Risk",TRUE,"Low Risk")</f>
        <v>Low Risk</v>
      </c>
      <c r="V6378">
        <f t="shared" si="99"/>
        <v>6</v>
      </c>
    </row>
    <row r="6379" spans="1:22" x14ac:dyDescent="0.2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 s="2">
        <v>0</v>
      </c>
      <c r="H6379">
        <v>1</v>
      </c>
      <c r="I6379">
        <v>1</v>
      </c>
      <c r="J6379">
        <v>0</v>
      </c>
      <c r="K6379" s="1">
        <v>113505.93</v>
      </c>
      <c r="L6379">
        <v>1</v>
      </c>
      <c r="M6379">
        <v>16</v>
      </c>
      <c r="N6379">
        <v>1711</v>
      </c>
      <c r="O6379">
        <v>0</v>
      </c>
      <c r="P6379">
        <v>170</v>
      </c>
      <c r="Q6379">
        <v>0</v>
      </c>
      <c r="R6379">
        <v>27376</v>
      </c>
      <c r="S6379" t="str" cm="1">
        <f t="array" ref="S6379">_xlfn.IFS(E6382&lt;30,"18-29",E6382&lt;45,"30-44",TRUE,"45+")</f>
        <v>30-44</v>
      </c>
      <c r="T6379" t="str" cm="1">
        <f t="array" ref="T6379">_xlfn.IFS(F6379&lt;=2,"0-2 Years",F6379&lt;=5,"3-5 Years",F6379&lt;=8,"6-8 Years",TRUE,"9-10 Years")</f>
        <v>9-10 Years</v>
      </c>
      <c r="U6379" t="str" cm="1">
        <f t="array" ref="U6379">_xlfn.IFS(P6379&gt;60,"High Risk",P6379&gt;30,"Medium Risk",TRUE,"Low Risk")</f>
        <v>High Risk</v>
      </c>
      <c r="V6379">
        <f t="shared" si="99"/>
        <v>8</v>
      </c>
    </row>
    <row r="6380" spans="1:22" x14ac:dyDescent="0.2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 s="2">
        <v>0</v>
      </c>
      <c r="H6380">
        <v>1</v>
      </c>
      <c r="I6380">
        <v>0</v>
      </c>
      <c r="J6380">
        <v>1</v>
      </c>
      <c r="K6380" s="1">
        <v>52525.15</v>
      </c>
      <c r="L6380">
        <v>1</v>
      </c>
      <c r="M6380">
        <v>9</v>
      </c>
      <c r="N6380">
        <v>2540</v>
      </c>
      <c r="O6380">
        <v>0</v>
      </c>
      <c r="P6380">
        <v>136</v>
      </c>
      <c r="Q6380">
        <v>0</v>
      </c>
      <c r="R6380">
        <v>22860</v>
      </c>
      <c r="S6380" t="str" cm="1">
        <f t="array" ref="S6380">_xlfn.IFS(E6383&lt;30,"18-29",E6383&lt;45,"30-44",TRUE,"45+")</f>
        <v>30-44</v>
      </c>
      <c r="T6380" t="str" cm="1">
        <f t="array" ref="T6380">_xlfn.IFS(F6380&lt;=2,"0-2 Years",F6380&lt;=5,"3-5 Years",F6380&lt;=8,"6-8 Years",TRUE,"9-10 Years")</f>
        <v>0-2 Years</v>
      </c>
      <c r="U6380" t="str" cm="1">
        <f t="array" ref="U6380">_xlfn.IFS(P6380&gt;60,"High Risk",P6380&gt;30,"Medium Risk",TRUE,"Low Risk")</f>
        <v>High Risk</v>
      </c>
      <c r="V6380">
        <f t="shared" si="99"/>
        <v>6</v>
      </c>
    </row>
    <row r="6381" spans="1:22" hidden="1" x14ac:dyDescent="0.2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 s="2">
        <v>74260.03</v>
      </c>
      <c r="H6381">
        <v>1</v>
      </c>
      <c r="I6381">
        <v>1</v>
      </c>
      <c r="J6381">
        <v>0</v>
      </c>
      <c r="K6381" s="1">
        <v>194617.98</v>
      </c>
      <c r="L6381">
        <v>0</v>
      </c>
      <c r="M6381">
        <v>4</v>
      </c>
      <c r="N6381">
        <v>4347</v>
      </c>
      <c r="O6381">
        <v>5</v>
      </c>
      <c r="P6381">
        <v>92</v>
      </c>
      <c r="Q6381">
        <v>1</v>
      </c>
      <c r="R6381">
        <v>17388</v>
      </c>
      <c r="S6381" t="str" cm="1">
        <f t="array" ref="S6381">_xlfn.IFS(E6384&lt;30,"18-29",E6384&lt;45,"30-44",TRUE,"45+")</f>
        <v>18-29</v>
      </c>
      <c r="T6381" t="str" cm="1">
        <f t="array" ref="T6381">_xlfn.IFS(F6381&lt;=2,"0-2 Years",F6381&lt;=5,"3-5 Years",F6381&lt;=8,"6-8 Years",TRUE,"9-10 Years")</f>
        <v>6-8 Years</v>
      </c>
      <c r="U6381" t="str" cm="1">
        <f t="array" ref="U6381">_xlfn.IFS(P6381&gt;60,"High Risk",P6381&gt;30,"Medium Risk",TRUE,"Low Risk")</f>
        <v>High Risk</v>
      </c>
      <c r="V6381">
        <f t="shared" si="99"/>
        <v>5</v>
      </c>
    </row>
    <row r="6382" spans="1:22" x14ac:dyDescent="0.2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 s="2">
        <v>123407.69</v>
      </c>
      <c r="H6382">
        <v>1</v>
      </c>
      <c r="I6382">
        <v>1</v>
      </c>
      <c r="J6382">
        <v>0</v>
      </c>
      <c r="K6382" s="1">
        <v>152541.89000000001</v>
      </c>
      <c r="L6382">
        <v>1</v>
      </c>
      <c r="M6382">
        <v>10</v>
      </c>
      <c r="N6382">
        <v>3145</v>
      </c>
      <c r="O6382">
        <v>10</v>
      </c>
      <c r="P6382">
        <v>65</v>
      </c>
      <c r="Q6382">
        <v>1</v>
      </c>
      <c r="R6382">
        <v>31450</v>
      </c>
      <c r="S6382" t="str" cm="1">
        <f t="array" ref="S6382">_xlfn.IFS(E6385&lt;30,"18-29",E6385&lt;45,"30-44",TRUE,"45+")</f>
        <v>30-44</v>
      </c>
      <c r="T6382" t="str" cm="1">
        <f t="array" ref="T6382">_xlfn.IFS(F6382&lt;=2,"0-2 Years",F6382&lt;=5,"3-5 Years",F6382&lt;=8,"6-8 Years",TRUE,"9-10 Years")</f>
        <v>0-2 Years</v>
      </c>
      <c r="U6382" t="str" cm="1">
        <f t="array" ref="U6382">_xlfn.IFS(P6382&gt;60,"High Risk",P6382&gt;30,"Medium Risk",TRUE,"Low Risk")</f>
        <v>High Risk</v>
      </c>
      <c r="V6382">
        <f t="shared" si="99"/>
        <v>6</v>
      </c>
    </row>
    <row r="6383" spans="1:22" hidden="1" x14ac:dyDescent="0.2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 s="2">
        <v>123783.91</v>
      </c>
      <c r="H6383">
        <v>2</v>
      </c>
      <c r="I6383">
        <v>1</v>
      </c>
      <c r="J6383">
        <v>1</v>
      </c>
      <c r="K6383" s="1">
        <v>142903.44</v>
      </c>
      <c r="L6383">
        <v>0</v>
      </c>
      <c r="M6383">
        <v>12</v>
      </c>
      <c r="N6383">
        <v>851</v>
      </c>
      <c r="O6383">
        <v>7</v>
      </c>
      <c r="P6383">
        <v>138</v>
      </c>
      <c r="Q6383">
        <v>0.58333333333333337</v>
      </c>
      <c r="R6383">
        <v>10212</v>
      </c>
      <c r="S6383" t="str" cm="1">
        <f t="array" ref="S6383">_xlfn.IFS(E6386&lt;30,"18-29",E6386&lt;45,"30-44",TRUE,"45+")</f>
        <v>30-44</v>
      </c>
      <c r="T6383" t="str" cm="1">
        <f t="array" ref="T6383">_xlfn.IFS(F6383&lt;=2,"0-2 Years",F6383&lt;=5,"3-5 Years",F6383&lt;=8,"6-8 Years",TRUE,"9-10 Years")</f>
        <v>3-5 Years</v>
      </c>
      <c r="U6383" t="str" cm="1">
        <f t="array" ref="U6383">_xlfn.IFS(P6383&gt;60,"High Risk",P6383&gt;30,"Medium Risk",TRUE,"Low Risk")</f>
        <v>High Risk</v>
      </c>
      <c r="V6383">
        <f t="shared" si="99"/>
        <v>0</v>
      </c>
    </row>
    <row r="6384" spans="1:22" x14ac:dyDescent="0.2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 s="2">
        <v>0</v>
      </c>
      <c r="H6384">
        <v>2</v>
      </c>
      <c r="I6384">
        <v>1</v>
      </c>
      <c r="J6384">
        <v>0</v>
      </c>
      <c r="K6384" s="1">
        <v>182257.61</v>
      </c>
      <c r="L6384">
        <v>0</v>
      </c>
      <c r="M6384">
        <v>17</v>
      </c>
      <c r="N6384">
        <v>4762</v>
      </c>
      <c r="O6384">
        <v>8</v>
      </c>
      <c r="P6384">
        <v>77</v>
      </c>
      <c r="Q6384">
        <v>0.47058823529411764</v>
      </c>
      <c r="R6384">
        <v>80954</v>
      </c>
      <c r="S6384" t="str" cm="1">
        <f t="array" ref="S6384">_xlfn.IFS(E6387&lt;30,"18-29",E6387&lt;45,"30-44",TRUE,"45+")</f>
        <v>30-44</v>
      </c>
      <c r="T6384" t="str" cm="1">
        <f t="array" ref="T6384">_xlfn.IFS(F6384&lt;=2,"0-2 Years",F6384&lt;=5,"3-5 Years",F6384&lt;=8,"6-8 Years",TRUE,"9-10 Years")</f>
        <v>3-5 Years</v>
      </c>
      <c r="U6384" t="str" cm="1">
        <f t="array" ref="U6384">_xlfn.IFS(P6384&gt;60,"High Risk",P6384&gt;30,"Medium Risk",TRUE,"Low Risk")</f>
        <v>High Risk</v>
      </c>
      <c r="V6384">
        <f t="shared" si="99"/>
        <v>6</v>
      </c>
    </row>
    <row r="6385" spans="1:22" hidden="1" x14ac:dyDescent="0.2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 s="2">
        <v>153880.15</v>
      </c>
      <c r="H6385">
        <v>1</v>
      </c>
      <c r="I6385">
        <v>0</v>
      </c>
      <c r="J6385">
        <v>0</v>
      </c>
      <c r="K6385" s="1">
        <v>135431.72</v>
      </c>
      <c r="L6385">
        <v>0</v>
      </c>
      <c r="M6385">
        <v>21</v>
      </c>
      <c r="N6385">
        <v>1276</v>
      </c>
      <c r="O6385">
        <v>2</v>
      </c>
      <c r="P6385">
        <v>121</v>
      </c>
      <c r="Q6385">
        <v>9.5238095238095233E-2</v>
      </c>
      <c r="R6385">
        <v>26796</v>
      </c>
      <c r="S6385" t="str" cm="1">
        <f t="array" ref="S6385">_xlfn.IFS(E6388&lt;30,"18-29",E6388&lt;45,"30-44",TRUE,"45+")</f>
        <v>30-44</v>
      </c>
      <c r="T6385" t="str" cm="1">
        <f t="array" ref="T6385">_xlfn.IFS(F6385&lt;=2,"0-2 Years",F6385&lt;=5,"3-5 Years",F6385&lt;=8,"6-8 Years",TRUE,"9-10 Years")</f>
        <v>6-8 Years</v>
      </c>
      <c r="U6385" t="str" cm="1">
        <f t="array" ref="U6385">_xlfn.IFS(P6385&gt;60,"High Risk",P6385&gt;30,"Medium Risk",TRUE,"Low Risk")</f>
        <v>High Risk</v>
      </c>
      <c r="V6385">
        <f t="shared" si="99"/>
        <v>5</v>
      </c>
    </row>
    <row r="6386" spans="1:22" hidden="1" x14ac:dyDescent="0.2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 s="2">
        <v>0</v>
      </c>
      <c r="H6386">
        <v>2</v>
      </c>
      <c r="I6386">
        <v>1</v>
      </c>
      <c r="J6386">
        <v>1</v>
      </c>
      <c r="K6386" s="1">
        <v>175697.87</v>
      </c>
      <c r="L6386">
        <v>0</v>
      </c>
      <c r="M6386">
        <v>26</v>
      </c>
      <c r="N6386">
        <v>3546</v>
      </c>
      <c r="O6386">
        <v>8</v>
      </c>
      <c r="P6386">
        <v>41</v>
      </c>
      <c r="Q6386">
        <v>0.30769230769230771</v>
      </c>
      <c r="R6386">
        <v>92196</v>
      </c>
      <c r="S6386" t="str" cm="1">
        <f t="array" ref="S6386">_xlfn.IFS(E6389&lt;30,"18-29",E6389&lt;45,"30-44",TRUE,"45+")</f>
        <v>30-44</v>
      </c>
      <c r="T6386" t="str" cm="1">
        <f t="array" ref="T6386">_xlfn.IFS(F6386&lt;=2,"0-2 Years",F6386&lt;=5,"3-5 Years",F6386&lt;=8,"6-8 Years",TRUE,"9-10 Years")</f>
        <v>6-8 Years</v>
      </c>
      <c r="U6386" t="str" cm="1">
        <f t="array" ref="U6386">_xlfn.IFS(P6386&gt;60,"High Risk",P6386&gt;30,"Medium Risk",TRUE,"Low Risk")</f>
        <v>Medium Risk</v>
      </c>
      <c r="V6386">
        <f t="shared" si="99"/>
        <v>3</v>
      </c>
    </row>
    <row r="6387" spans="1:22" hidden="1" x14ac:dyDescent="0.2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 s="2">
        <v>106301.85</v>
      </c>
      <c r="H6387">
        <v>2</v>
      </c>
      <c r="I6387">
        <v>0</v>
      </c>
      <c r="J6387">
        <v>1</v>
      </c>
      <c r="K6387" s="1">
        <v>59061.25</v>
      </c>
      <c r="L6387">
        <v>0</v>
      </c>
      <c r="M6387">
        <v>25</v>
      </c>
      <c r="N6387">
        <v>2271</v>
      </c>
      <c r="O6387">
        <v>6</v>
      </c>
      <c r="P6387">
        <v>68</v>
      </c>
      <c r="Q6387">
        <v>0.24</v>
      </c>
      <c r="R6387">
        <v>56775</v>
      </c>
      <c r="S6387" t="str" cm="1">
        <f t="array" ref="S6387">_xlfn.IFS(E6390&lt;30,"18-29",E6390&lt;45,"30-44",TRUE,"45+")</f>
        <v>30-44</v>
      </c>
      <c r="T6387" t="str" cm="1">
        <f t="array" ref="T6387">_xlfn.IFS(F6387&lt;=2,"0-2 Years",F6387&lt;=5,"3-5 Years",F6387&lt;=8,"6-8 Years",TRUE,"9-10 Years")</f>
        <v>0-2 Years</v>
      </c>
      <c r="U6387" t="str" cm="1">
        <f t="array" ref="U6387">_xlfn.IFS(P6387&gt;60,"High Risk",P6387&gt;30,"Medium Risk",TRUE,"Low Risk")</f>
        <v>High Risk</v>
      </c>
      <c r="V6387">
        <f t="shared" si="99"/>
        <v>1</v>
      </c>
    </row>
    <row r="6388" spans="1:22" hidden="1" x14ac:dyDescent="0.2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 s="2">
        <v>0</v>
      </c>
      <c r="H6388">
        <v>2</v>
      </c>
      <c r="I6388">
        <v>0</v>
      </c>
      <c r="J6388">
        <v>1</v>
      </c>
      <c r="K6388" s="1">
        <v>131283.6</v>
      </c>
      <c r="L6388">
        <v>1</v>
      </c>
      <c r="M6388">
        <v>26</v>
      </c>
      <c r="N6388">
        <v>2137</v>
      </c>
      <c r="O6388">
        <v>8</v>
      </c>
      <c r="P6388">
        <v>38</v>
      </c>
      <c r="Q6388">
        <v>0.30769230769230771</v>
      </c>
      <c r="R6388">
        <v>55562</v>
      </c>
      <c r="S6388" t="str" cm="1">
        <f t="array" ref="S6388">_xlfn.IFS(E6391&lt;30,"18-29",E6391&lt;45,"30-44",TRUE,"45+")</f>
        <v>30-44</v>
      </c>
      <c r="T6388" t="str" cm="1">
        <f t="array" ref="T6388">_xlfn.IFS(F6388&lt;=2,"0-2 Years",F6388&lt;=5,"3-5 Years",F6388&lt;=8,"6-8 Years",TRUE,"9-10 Years")</f>
        <v>6-8 Years</v>
      </c>
      <c r="U6388" t="str" cm="1">
        <f t="array" ref="U6388">_xlfn.IFS(P6388&gt;60,"High Risk",P6388&gt;30,"Medium Risk",TRUE,"Low Risk")</f>
        <v>Medium Risk</v>
      </c>
      <c r="V6388">
        <f t="shared" si="99"/>
        <v>3</v>
      </c>
    </row>
    <row r="6389" spans="1:22" x14ac:dyDescent="0.2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 s="2">
        <v>0</v>
      </c>
      <c r="H6389">
        <v>2</v>
      </c>
      <c r="I6389">
        <v>1</v>
      </c>
      <c r="J6389">
        <v>0</v>
      </c>
      <c r="K6389" s="1">
        <v>152499.79999999999</v>
      </c>
      <c r="L6389">
        <v>0</v>
      </c>
      <c r="M6389">
        <v>23</v>
      </c>
      <c r="N6389">
        <v>1060</v>
      </c>
      <c r="O6389">
        <v>4</v>
      </c>
      <c r="P6389">
        <v>127</v>
      </c>
      <c r="Q6389">
        <v>0.17391304347826086</v>
      </c>
      <c r="R6389">
        <v>24380</v>
      </c>
      <c r="S6389" t="str" cm="1">
        <f t="array" ref="S6389">_xlfn.IFS(E6392&lt;30,"18-29",E6392&lt;45,"30-44",TRUE,"45+")</f>
        <v>30-44</v>
      </c>
      <c r="T6389" t="str" cm="1">
        <f t="array" ref="T6389">_xlfn.IFS(F6389&lt;=2,"0-2 Years",F6389&lt;=5,"3-5 Years",F6389&lt;=8,"6-8 Years",TRUE,"9-10 Years")</f>
        <v>9-10 Years</v>
      </c>
      <c r="U6389" t="str" cm="1">
        <f t="array" ref="U6389">_xlfn.IFS(P6389&gt;60,"High Risk",P6389&gt;30,"Medium Risk",TRUE,"Low Risk")</f>
        <v>High Risk</v>
      </c>
      <c r="V6389">
        <f t="shared" si="99"/>
        <v>6</v>
      </c>
    </row>
    <row r="6390" spans="1:22" hidden="1" x14ac:dyDescent="0.2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 s="2">
        <v>138076.47</v>
      </c>
      <c r="H6390">
        <v>1</v>
      </c>
      <c r="I6390">
        <v>1</v>
      </c>
      <c r="J6390">
        <v>0</v>
      </c>
      <c r="K6390" s="1">
        <v>15523.09</v>
      </c>
      <c r="L6390">
        <v>1</v>
      </c>
      <c r="M6390">
        <v>24</v>
      </c>
      <c r="N6390">
        <v>3584</v>
      </c>
      <c r="O6390">
        <v>4</v>
      </c>
      <c r="P6390">
        <v>55</v>
      </c>
      <c r="Q6390">
        <v>0.16666666666666666</v>
      </c>
      <c r="R6390">
        <v>86016</v>
      </c>
      <c r="S6390" t="str" cm="1">
        <f t="array" ref="S6390">_xlfn.IFS(E6393&lt;30,"18-29",E6393&lt;45,"30-44",TRUE,"45+")</f>
        <v>30-44</v>
      </c>
      <c r="T6390" t="str" cm="1">
        <f t="array" ref="T6390">_xlfn.IFS(F6390&lt;=2,"0-2 Years",F6390&lt;=5,"3-5 Years",F6390&lt;=8,"6-8 Years",TRUE,"9-10 Years")</f>
        <v>3-5 Years</v>
      </c>
      <c r="U6390" t="str" cm="1">
        <f t="array" ref="U6390">_xlfn.IFS(P6390&gt;60,"High Risk",P6390&gt;30,"Medium Risk",TRUE,"Low Risk")</f>
        <v>Medium Risk</v>
      </c>
      <c r="V6390">
        <f t="shared" si="99"/>
        <v>5</v>
      </c>
    </row>
    <row r="6391" spans="1:22" hidden="1" x14ac:dyDescent="0.2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 s="2">
        <v>135422.31</v>
      </c>
      <c r="H6391">
        <v>1</v>
      </c>
      <c r="I6391">
        <v>0</v>
      </c>
      <c r="J6391">
        <v>1</v>
      </c>
      <c r="K6391" s="1">
        <v>186418.85</v>
      </c>
      <c r="L6391">
        <v>0</v>
      </c>
      <c r="M6391">
        <v>25</v>
      </c>
      <c r="N6391">
        <v>1009</v>
      </c>
      <c r="O6391">
        <v>3</v>
      </c>
      <c r="P6391">
        <v>47</v>
      </c>
      <c r="Q6391">
        <v>0.12</v>
      </c>
      <c r="R6391">
        <v>25225</v>
      </c>
      <c r="S6391" t="str" cm="1">
        <f t="array" ref="S6391">_xlfn.IFS(E6394&lt;30,"18-29",E6394&lt;45,"30-44",TRUE,"45+")</f>
        <v>18-29</v>
      </c>
      <c r="T6391" t="str" cm="1">
        <f t="array" ref="T6391">_xlfn.IFS(F6391&lt;=2,"0-2 Years",F6391&lt;=5,"3-5 Years",F6391&lt;=8,"6-8 Years",TRUE,"9-10 Years")</f>
        <v>9-10 Years</v>
      </c>
      <c r="U6391" t="str" cm="1">
        <f t="array" ref="U6391">_xlfn.IFS(P6391&gt;60,"High Risk",P6391&gt;30,"Medium Risk",TRUE,"Low Risk")</f>
        <v>Medium Risk</v>
      </c>
      <c r="V6391">
        <f t="shared" si="99"/>
        <v>2</v>
      </c>
    </row>
    <row r="6392" spans="1:22" x14ac:dyDescent="0.2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 s="2">
        <v>0</v>
      </c>
      <c r="H6392">
        <v>2</v>
      </c>
      <c r="I6392">
        <v>1</v>
      </c>
      <c r="J6392">
        <v>0</v>
      </c>
      <c r="K6392" s="1">
        <v>32262.28</v>
      </c>
      <c r="L6392">
        <v>0</v>
      </c>
      <c r="M6392">
        <v>28</v>
      </c>
      <c r="N6392">
        <v>2106</v>
      </c>
      <c r="O6392">
        <v>2</v>
      </c>
      <c r="P6392">
        <v>109</v>
      </c>
      <c r="Q6392">
        <v>7.1428571428571425E-2</v>
      </c>
      <c r="R6392">
        <v>58968</v>
      </c>
      <c r="S6392" t="str" cm="1">
        <f t="array" ref="S6392">_xlfn.IFS(E6395&lt;30,"18-29",E6395&lt;45,"30-44",TRUE,"45+")</f>
        <v>30-44</v>
      </c>
      <c r="T6392" t="str" cm="1">
        <f t="array" ref="T6392">_xlfn.IFS(F6392&lt;=2,"0-2 Years",F6392&lt;=5,"3-5 Years",F6392&lt;=8,"6-8 Years",TRUE,"9-10 Years")</f>
        <v>6-8 Years</v>
      </c>
      <c r="U6392" t="str" cm="1">
        <f t="array" ref="U6392">_xlfn.IFS(P6392&gt;60,"High Risk",P6392&gt;30,"Medium Risk",TRUE,"Low Risk")</f>
        <v>High Risk</v>
      </c>
      <c r="V6392">
        <f t="shared" si="99"/>
        <v>6</v>
      </c>
    </row>
    <row r="6393" spans="1:22" hidden="1" x14ac:dyDescent="0.2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 s="2">
        <v>126875.62</v>
      </c>
      <c r="H6393">
        <v>1</v>
      </c>
      <c r="I6393">
        <v>1</v>
      </c>
      <c r="J6393">
        <v>0</v>
      </c>
      <c r="K6393" s="1">
        <v>128052.29</v>
      </c>
      <c r="L6393">
        <v>0</v>
      </c>
      <c r="M6393">
        <v>11</v>
      </c>
      <c r="N6393">
        <v>915</v>
      </c>
      <c r="O6393">
        <v>0</v>
      </c>
      <c r="P6393">
        <v>72</v>
      </c>
      <c r="Q6393">
        <v>0</v>
      </c>
      <c r="R6393">
        <v>10065</v>
      </c>
      <c r="S6393" t="str" cm="1">
        <f t="array" ref="S6393">_xlfn.IFS(E6396&lt;30,"18-29",E6396&lt;45,"30-44",TRUE,"45+")</f>
        <v>30-44</v>
      </c>
      <c r="T6393" t="str" cm="1">
        <f t="array" ref="T6393">_xlfn.IFS(F6393&lt;=2,"0-2 Years",F6393&lt;=5,"3-5 Years",F6393&lt;=8,"6-8 Years",TRUE,"9-10 Years")</f>
        <v>3-5 Years</v>
      </c>
      <c r="U6393" t="str" cm="1">
        <f t="array" ref="U6393">_xlfn.IFS(P6393&gt;60,"High Risk",P6393&gt;30,"Medium Risk",TRUE,"Low Risk")</f>
        <v>High Risk</v>
      </c>
      <c r="V6393">
        <f t="shared" si="99"/>
        <v>5</v>
      </c>
    </row>
    <row r="6394" spans="1:22" hidden="1" x14ac:dyDescent="0.2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 s="2">
        <v>96381.68</v>
      </c>
      <c r="H6394">
        <v>2</v>
      </c>
      <c r="I6394">
        <v>1</v>
      </c>
      <c r="J6394">
        <v>0</v>
      </c>
      <c r="K6394" s="1">
        <v>181419.29</v>
      </c>
      <c r="L6394">
        <v>0</v>
      </c>
      <c r="M6394">
        <v>21</v>
      </c>
      <c r="N6394">
        <v>4959</v>
      </c>
      <c r="O6394">
        <v>3</v>
      </c>
      <c r="P6394">
        <v>61</v>
      </c>
      <c r="Q6394">
        <v>0.14285714285714285</v>
      </c>
      <c r="R6394">
        <v>104139</v>
      </c>
      <c r="S6394" t="str" cm="1">
        <f t="array" ref="S6394">_xlfn.IFS(E6397&lt;30,"18-29",E6397&lt;45,"30-44",TRUE,"45+")</f>
        <v>30-44</v>
      </c>
      <c r="T6394" t="str" cm="1">
        <f t="array" ref="T6394">_xlfn.IFS(F6394&lt;=2,"0-2 Years",F6394&lt;=5,"3-5 Years",F6394&lt;=8,"6-8 Years",TRUE,"9-10 Years")</f>
        <v>3-5 Years</v>
      </c>
      <c r="U6394" t="str" cm="1">
        <f t="array" ref="U6394">_xlfn.IFS(P6394&gt;60,"High Risk",P6394&gt;30,"Medium Risk",TRUE,"Low Risk")</f>
        <v>High Risk</v>
      </c>
      <c r="V6394">
        <f t="shared" si="99"/>
        <v>3</v>
      </c>
    </row>
    <row r="6395" spans="1:22" hidden="1" x14ac:dyDescent="0.2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 s="2">
        <v>119703.1</v>
      </c>
      <c r="H6395">
        <v>2</v>
      </c>
      <c r="I6395">
        <v>1</v>
      </c>
      <c r="J6395">
        <v>1</v>
      </c>
      <c r="K6395" s="1">
        <v>109783.29</v>
      </c>
      <c r="L6395">
        <v>0</v>
      </c>
      <c r="M6395">
        <v>29</v>
      </c>
      <c r="N6395">
        <v>1009</v>
      </c>
      <c r="O6395">
        <v>1</v>
      </c>
      <c r="P6395">
        <v>62</v>
      </c>
      <c r="Q6395">
        <v>3.4482758620689655E-2</v>
      </c>
      <c r="R6395">
        <v>29261</v>
      </c>
      <c r="S6395" t="str" cm="1">
        <f t="array" ref="S6395">_xlfn.IFS(E6398&lt;30,"18-29",E6398&lt;45,"30-44",TRUE,"45+")</f>
        <v>30-44</v>
      </c>
      <c r="T6395" t="str" cm="1">
        <f t="array" ref="T6395">_xlfn.IFS(F6395&lt;=2,"0-2 Years",F6395&lt;=5,"3-5 Years",F6395&lt;=8,"6-8 Years",TRUE,"9-10 Years")</f>
        <v>3-5 Years</v>
      </c>
      <c r="U6395" t="str" cm="1">
        <f t="array" ref="U6395">_xlfn.IFS(P6395&gt;60,"High Risk",P6395&gt;30,"Medium Risk",TRUE,"Low Risk")</f>
        <v>High Risk</v>
      </c>
      <c r="V6395">
        <f t="shared" si="99"/>
        <v>0</v>
      </c>
    </row>
    <row r="6396" spans="1:22" hidden="1" x14ac:dyDescent="0.2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 s="2">
        <v>152102.18</v>
      </c>
      <c r="H6396">
        <v>2</v>
      </c>
      <c r="I6396">
        <v>1</v>
      </c>
      <c r="J6396">
        <v>0</v>
      </c>
      <c r="K6396" s="1">
        <v>181879.56</v>
      </c>
      <c r="L6396">
        <v>0</v>
      </c>
      <c r="M6396">
        <v>7</v>
      </c>
      <c r="N6396">
        <v>3489</v>
      </c>
      <c r="O6396">
        <v>9</v>
      </c>
      <c r="P6396">
        <v>149</v>
      </c>
      <c r="Q6396">
        <v>1</v>
      </c>
      <c r="R6396">
        <v>24423</v>
      </c>
      <c r="S6396" t="str" cm="1">
        <f t="array" ref="S6396">_xlfn.IFS(E6399&lt;30,"18-29",E6399&lt;45,"30-44",TRUE,"45+")</f>
        <v>30-44</v>
      </c>
      <c r="T6396" t="str" cm="1">
        <f t="array" ref="T6396">_xlfn.IFS(F6396&lt;=2,"0-2 Years",F6396&lt;=5,"3-5 Years",F6396&lt;=8,"6-8 Years",TRUE,"9-10 Years")</f>
        <v>0-2 Years</v>
      </c>
      <c r="U6396" t="str" cm="1">
        <f t="array" ref="U6396">_xlfn.IFS(P6396&gt;60,"High Risk",P6396&gt;30,"Medium Risk",TRUE,"Low Risk")</f>
        <v>High Risk</v>
      </c>
      <c r="V6396">
        <f t="shared" si="99"/>
        <v>4</v>
      </c>
    </row>
    <row r="6397" spans="1:22" hidden="1" x14ac:dyDescent="0.2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 s="2">
        <v>127675.39</v>
      </c>
      <c r="H6397">
        <v>2</v>
      </c>
      <c r="I6397">
        <v>1</v>
      </c>
      <c r="J6397">
        <v>0</v>
      </c>
      <c r="K6397" s="1">
        <v>74260.160000000003</v>
      </c>
      <c r="L6397">
        <v>0</v>
      </c>
      <c r="M6397">
        <v>8</v>
      </c>
      <c r="N6397">
        <v>624</v>
      </c>
      <c r="O6397">
        <v>5</v>
      </c>
      <c r="P6397">
        <v>153</v>
      </c>
      <c r="Q6397">
        <v>0.625</v>
      </c>
      <c r="R6397">
        <v>4992</v>
      </c>
      <c r="S6397" t="str" cm="1">
        <f t="array" ref="S6397">_xlfn.IFS(E6400&lt;30,"18-29",E6400&lt;45,"30-44",TRUE,"45+")</f>
        <v>18-29</v>
      </c>
      <c r="T6397" t="str" cm="1">
        <f t="array" ref="T6397">_xlfn.IFS(F6397&lt;=2,"0-2 Years",F6397&lt;=5,"3-5 Years",F6397&lt;=8,"6-8 Years",TRUE,"9-10 Years")</f>
        <v>0-2 Years</v>
      </c>
      <c r="U6397" t="str" cm="1">
        <f t="array" ref="U6397">_xlfn.IFS(P6397&gt;60,"High Risk",P6397&gt;30,"Medium Risk",TRUE,"Low Risk")</f>
        <v>High Risk</v>
      </c>
      <c r="V6397">
        <f t="shared" si="99"/>
        <v>4</v>
      </c>
    </row>
    <row r="6398" spans="1:22" hidden="1" x14ac:dyDescent="0.2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 s="2">
        <v>133776.85999999999</v>
      </c>
      <c r="H6398">
        <v>2</v>
      </c>
      <c r="I6398">
        <v>0</v>
      </c>
      <c r="J6398">
        <v>1</v>
      </c>
      <c r="K6398" s="1">
        <v>49865.04</v>
      </c>
      <c r="L6398">
        <v>0</v>
      </c>
      <c r="M6398">
        <v>23</v>
      </c>
      <c r="N6398">
        <v>2098</v>
      </c>
      <c r="O6398">
        <v>4</v>
      </c>
      <c r="P6398">
        <v>29</v>
      </c>
      <c r="Q6398">
        <v>0.17391304347826086</v>
      </c>
      <c r="R6398">
        <v>48254</v>
      </c>
      <c r="S6398" t="str" cm="1">
        <f t="array" ref="S6398">_xlfn.IFS(E6401&lt;30,"18-29",E6401&lt;45,"30-44",TRUE,"45+")</f>
        <v>45+</v>
      </c>
      <c r="T6398" t="str" cm="1">
        <f t="array" ref="T6398">_xlfn.IFS(F6398&lt;=2,"0-2 Years",F6398&lt;=5,"3-5 Years",F6398&lt;=8,"6-8 Years",TRUE,"9-10 Years")</f>
        <v>0-2 Years</v>
      </c>
      <c r="U6398" t="str" cm="1">
        <f t="array" ref="U6398">_xlfn.IFS(P6398&gt;60,"High Risk",P6398&gt;30,"Medium Risk",TRUE,"Low Risk")</f>
        <v>Low Risk</v>
      </c>
      <c r="V6398">
        <f t="shared" si="99"/>
        <v>1</v>
      </c>
    </row>
    <row r="6399" spans="1:22" hidden="1" x14ac:dyDescent="0.2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 s="2">
        <v>72788.03</v>
      </c>
      <c r="H6399">
        <v>1</v>
      </c>
      <c r="I6399">
        <v>1</v>
      </c>
      <c r="J6399">
        <v>1</v>
      </c>
      <c r="K6399" s="1">
        <v>103608.06</v>
      </c>
      <c r="L6399">
        <v>0</v>
      </c>
      <c r="M6399">
        <v>30</v>
      </c>
      <c r="N6399">
        <v>3592</v>
      </c>
      <c r="O6399">
        <v>1</v>
      </c>
      <c r="P6399">
        <v>1</v>
      </c>
      <c r="Q6399">
        <v>3.3333333333333333E-2</v>
      </c>
      <c r="R6399">
        <v>107760</v>
      </c>
      <c r="S6399" t="str" cm="1">
        <f t="array" ref="S6399">_xlfn.IFS(E6402&lt;30,"18-29",E6402&lt;45,"30-44",TRUE,"45+")</f>
        <v>30-44</v>
      </c>
      <c r="T6399" t="str" cm="1">
        <f t="array" ref="T6399">_xlfn.IFS(F6399&lt;=2,"0-2 Years",F6399&lt;=5,"3-5 Years",F6399&lt;=8,"6-8 Years",TRUE,"9-10 Years")</f>
        <v>9-10 Years</v>
      </c>
      <c r="U6399" t="str" cm="1">
        <f t="array" ref="U6399">_xlfn.IFS(P6399&gt;60,"High Risk",P6399&gt;30,"Medium Risk",TRUE,"Low Risk")</f>
        <v>Low Risk</v>
      </c>
      <c r="V6399">
        <f t="shared" si="99"/>
        <v>2</v>
      </c>
    </row>
    <row r="6400" spans="1:22" hidden="1" x14ac:dyDescent="0.2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 s="2">
        <v>76226.899999999994</v>
      </c>
      <c r="H6400">
        <v>1</v>
      </c>
      <c r="I6400">
        <v>1</v>
      </c>
      <c r="J6400">
        <v>0</v>
      </c>
      <c r="K6400" s="1">
        <v>167564.82</v>
      </c>
      <c r="L6400">
        <v>0</v>
      </c>
      <c r="M6400">
        <v>20</v>
      </c>
      <c r="N6400">
        <v>4710</v>
      </c>
      <c r="O6400">
        <v>1</v>
      </c>
      <c r="P6400">
        <v>5</v>
      </c>
      <c r="Q6400">
        <v>0.05</v>
      </c>
      <c r="R6400">
        <v>94200</v>
      </c>
      <c r="S6400" t="str" cm="1">
        <f t="array" ref="S6400">_xlfn.IFS(E6403&lt;30,"18-29",E6403&lt;45,"30-44",TRUE,"45+")</f>
        <v>45+</v>
      </c>
      <c r="T6400" t="str" cm="1">
        <f t="array" ref="T6400">_xlfn.IFS(F6400&lt;=2,"0-2 Years",F6400&lt;=5,"3-5 Years",F6400&lt;=8,"6-8 Years",TRUE,"9-10 Years")</f>
        <v>9-10 Years</v>
      </c>
      <c r="U6400" t="str" cm="1">
        <f t="array" ref="U6400">_xlfn.IFS(P6400&gt;60,"High Risk",P6400&gt;30,"Medium Risk",TRUE,"Low Risk")</f>
        <v>Low Risk</v>
      </c>
      <c r="V6400">
        <f t="shared" si="99"/>
        <v>5</v>
      </c>
    </row>
    <row r="6401" spans="1:22" hidden="1" x14ac:dyDescent="0.2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 s="2">
        <v>163630.76</v>
      </c>
      <c r="H6401">
        <v>1</v>
      </c>
      <c r="I6401">
        <v>0</v>
      </c>
      <c r="J6401">
        <v>1</v>
      </c>
      <c r="K6401" s="1">
        <v>41816.49</v>
      </c>
      <c r="L6401">
        <v>1</v>
      </c>
      <c r="M6401">
        <v>19</v>
      </c>
      <c r="N6401">
        <v>2043</v>
      </c>
      <c r="O6401">
        <v>4</v>
      </c>
      <c r="P6401">
        <v>157</v>
      </c>
      <c r="Q6401">
        <v>0.21052631578947367</v>
      </c>
      <c r="R6401">
        <v>38817</v>
      </c>
      <c r="S6401" t="str" cm="1">
        <f t="array" ref="S6401">_xlfn.IFS(E6404&lt;30,"18-29",E6404&lt;45,"30-44",TRUE,"45+")</f>
        <v>30-44</v>
      </c>
      <c r="T6401" t="str" cm="1">
        <f t="array" ref="T6401">_xlfn.IFS(F6401&lt;=2,"0-2 Years",F6401&lt;=5,"3-5 Years",F6401&lt;=8,"6-8 Years",TRUE,"9-10 Years")</f>
        <v>9-10 Years</v>
      </c>
      <c r="U6401" t="str" cm="1">
        <f t="array" ref="U6401">_xlfn.IFS(P6401&gt;60,"High Risk",P6401&gt;30,"Medium Risk",TRUE,"Low Risk")</f>
        <v>High Risk</v>
      </c>
      <c r="V6401">
        <f t="shared" si="99"/>
        <v>3</v>
      </c>
    </row>
    <row r="6402" spans="1:22" x14ac:dyDescent="0.2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 s="2">
        <v>0</v>
      </c>
      <c r="H6402">
        <v>2</v>
      </c>
      <c r="I6402">
        <v>0</v>
      </c>
      <c r="J6402">
        <v>0</v>
      </c>
      <c r="K6402" s="1">
        <v>179066.58</v>
      </c>
      <c r="L6402">
        <v>0</v>
      </c>
      <c r="M6402">
        <v>13</v>
      </c>
      <c r="N6402">
        <v>1832</v>
      </c>
      <c r="O6402">
        <v>2</v>
      </c>
      <c r="P6402">
        <v>72</v>
      </c>
      <c r="Q6402">
        <v>0.15384615384615385</v>
      </c>
      <c r="R6402">
        <v>23816</v>
      </c>
      <c r="S6402" t="str" cm="1">
        <f t="array" ref="S6402">_xlfn.IFS(E6405&lt;30,"18-29",E6405&lt;45,"30-44",TRUE,"45+")</f>
        <v>45+</v>
      </c>
      <c r="T6402" t="str" cm="1">
        <f t="array" ref="T6402">_xlfn.IFS(F6402&lt;=2,"0-2 Years",F6402&lt;=5,"3-5 Years",F6402&lt;=8,"6-8 Years",TRUE,"9-10 Years")</f>
        <v>3-5 Years</v>
      </c>
      <c r="U6402" t="str" cm="1">
        <f t="array" ref="U6402">_xlfn.IFS(P6402&gt;60,"High Risk",P6402&gt;30,"Medium Risk",TRUE,"Low Risk")</f>
        <v>High Risk</v>
      </c>
      <c r="V6402">
        <f t="shared" si="99"/>
        <v>6</v>
      </c>
    </row>
    <row r="6403" spans="1:22" x14ac:dyDescent="0.2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 s="2">
        <v>0</v>
      </c>
      <c r="H6403">
        <v>2</v>
      </c>
      <c r="I6403">
        <v>0</v>
      </c>
      <c r="J6403">
        <v>0</v>
      </c>
      <c r="K6403" s="1">
        <v>109184.24</v>
      </c>
      <c r="L6403">
        <v>0</v>
      </c>
      <c r="M6403">
        <v>22</v>
      </c>
      <c r="N6403">
        <v>4885</v>
      </c>
      <c r="O6403">
        <v>3</v>
      </c>
      <c r="P6403">
        <v>163</v>
      </c>
      <c r="Q6403">
        <v>0.13636363636363635</v>
      </c>
      <c r="R6403">
        <v>107470</v>
      </c>
      <c r="S6403" t="str" cm="1">
        <f t="array" ref="S6403">_xlfn.IFS(E6406&lt;30,"18-29",E6406&lt;45,"30-44",TRUE,"45+")</f>
        <v>45+</v>
      </c>
      <c r="T6403" t="str" cm="1">
        <f t="array" ref="T6403">_xlfn.IFS(F6403&lt;=2,"0-2 Years",F6403&lt;=5,"3-5 Years",F6403&lt;=8,"6-8 Years",TRUE,"9-10 Years")</f>
        <v>9-10 Years</v>
      </c>
      <c r="U6403" t="str" cm="1">
        <f t="array" ref="U6403">_xlfn.IFS(P6403&gt;60,"High Risk",P6403&gt;30,"Medium Risk",TRUE,"Low Risk")</f>
        <v>High Risk</v>
      </c>
      <c r="V6403">
        <f t="shared" ref="V6403:V6466" si="100">IF(J6403=0,3,0)+IF(G6403=0,3,0)+IF(H6403=1,2,0)+IF(E6403&gt;45,1,0)+IF(F6403&lt;3,1,0)</f>
        <v>7</v>
      </c>
    </row>
    <row r="6404" spans="1:22" hidden="1" x14ac:dyDescent="0.2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 s="2">
        <v>155423.17000000001</v>
      </c>
      <c r="H6404">
        <v>1</v>
      </c>
      <c r="I6404">
        <v>1</v>
      </c>
      <c r="J6404">
        <v>1</v>
      </c>
      <c r="K6404" s="1">
        <v>199841.32</v>
      </c>
      <c r="L6404">
        <v>0</v>
      </c>
      <c r="M6404">
        <v>12</v>
      </c>
      <c r="N6404">
        <v>3675</v>
      </c>
      <c r="O6404">
        <v>0</v>
      </c>
      <c r="P6404">
        <v>29</v>
      </c>
      <c r="Q6404">
        <v>0</v>
      </c>
      <c r="R6404">
        <v>44100</v>
      </c>
      <c r="S6404" t="str" cm="1">
        <f t="array" ref="S6404">_xlfn.IFS(E6407&lt;30,"18-29",E6407&lt;45,"30-44",TRUE,"45+")</f>
        <v>30-44</v>
      </c>
      <c r="T6404" t="str" cm="1">
        <f t="array" ref="T6404">_xlfn.IFS(F6404&lt;=2,"0-2 Years",F6404&lt;=5,"3-5 Years",F6404&lt;=8,"6-8 Years",TRUE,"9-10 Years")</f>
        <v>3-5 Years</v>
      </c>
      <c r="U6404" t="str" cm="1">
        <f t="array" ref="U6404">_xlfn.IFS(P6404&gt;60,"High Risk",P6404&gt;30,"Medium Risk",TRUE,"Low Risk")</f>
        <v>Low Risk</v>
      </c>
      <c r="V6404">
        <f t="shared" si="100"/>
        <v>2</v>
      </c>
    </row>
    <row r="6405" spans="1:22" hidden="1" x14ac:dyDescent="0.2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 s="2">
        <v>98710.89</v>
      </c>
      <c r="H6405">
        <v>1</v>
      </c>
      <c r="I6405">
        <v>1</v>
      </c>
      <c r="J6405">
        <v>1</v>
      </c>
      <c r="K6405" s="1">
        <v>83617.17</v>
      </c>
      <c r="L6405">
        <v>1</v>
      </c>
      <c r="M6405">
        <v>22</v>
      </c>
      <c r="N6405">
        <v>4890</v>
      </c>
      <c r="O6405">
        <v>0</v>
      </c>
      <c r="P6405">
        <v>11</v>
      </c>
      <c r="Q6405">
        <v>0</v>
      </c>
      <c r="R6405">
        <v>107580</v>
      </c>
      <c r="S6405" t="str" cm="1">
        <f t="array" ref="S6405">_xlfn.IFS(E6408&lt;30,"18-29",E6408&lt;45,"30-44",TRUE,"45+")</f>
        <v>30-44</v>
      </c>
      <c r="T6405" t="str" cm="1">
        <f t="array" ref="T6405">_xlfn.IFS(F6405&lt;=2,"0-2 Years",F6405&lt;=5,"3-5 Years",F6405&lt;=8,"6-8 Years",TRUE,"9-10 Years")</f>
        <v>0-2 Years</v>
      </c>
      <c r="U6405" t="str" cm="1">
        <f t="array" ref="U6405">_xlfn.IFS(P6405&gt;60,"High Risk",P6405&gt;30,"Medium Risk",TRUE,"Low Risk")</f>
        <v>Low Risk</v>
      </c>
      <c r="V6405">
        <f t="shared" si="100"/>
        <v>4</v>
      </c>
    </row>
    <row r="6406" spans="1:22" x14ac:dyDescent="0.2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 s="2">
        <v>0</v>
      </c>
      <c r="H6406">
        <v>1</v>
      </c>
      <c r="I6406">
        <v>1</v>
      </c>
      <c r="J6406">
        <v>0</v>
      </c>
      <c r="K6406" s="1">
        <v>84863.85</v>
      </c>
      <c r="L6406">
        <v>1</v>
      </c>
      <c r="M6406">
        <v>5</v>
      </c>
      <c r="N6406">
        <v>3013</v>
      </c>
      <c r="O6406">
        <v>7</v>
      </c>
      <c r="P6406">
        <v>104</v>
      </c>
      <c r="Q6406">
        <v>1</v>
      </c>
      <c r="R6406">
        <v>15065</v>
      </c>
      <c r="S6406" t="str" cm="1">
        <f t="array" ref="S6406">_xlfn.IFS(E6409&lt;30,"18-29",E6409&lt;45,"30-44",TRUE,"45+")</f>
        <v>30-44</v>
      </c>
      <c r="T6406" t="str" cm="1">
        <f t="array" ref="T6406">_xlfn.IFS(F6406&lt;=2,"0-2 Years",F6406&lt;=5,"3-5 Years",F6406&lt;=8,"6-8 Years",TRUE,"9-10 Years")</f>
        <v>0-2 Years</v>
      </c>
      <c r="U6406" t="str" cm="1">
        <f t="array" ref="U6406">_xlfn.IFS(P6406&gt;60,"High Risk",P6406&gt;30,"Medium Risk",TRUE,"Low Risk")</f>
        <v>High Risk</v>
      </c>
      <c r="V6406">
        <f t="shared" si="100"/>
        <v>10</v>
      </c>
    </row>
    <row r="6407" spans="1:22" hidden="1" x14ac:dyDescent="0.2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 s="2">
        <v>126683.8</v>
      </c>
      <c r="H6407">
        <v>1</v>
      </c>
      <c r="I6407">
        <v>0</v>
      </c>
      <c r="J6407">
        <v>1</v>
      </c>
      <c r="K6407" s="1">
        <v>114775.53</v>
      </c>
      <c r="L6407">
        <v>0</v>
      </c>
      <c r="M6407">
        <v>23</v>
      </c>
      <c r="N6407">
        <v>1567</v>
      </c>
      <c r="O6407">
        <v>0</v>
      </c>
      <c r="P6407">
        <v>168</v>
      </c>
      <c r="Q6407">
        <v>0</v>
      </c>
      <c r="R6407">
        <v>36041</v>
      </c>
      <c r="S6407" t="str" cm="1">
        <f t="array" ref="S6407">_xlfn.IFS(E6410&lt;30,"18-29",E6410&lt;45,"30-44",TRUE,"45+")</f>
        <v>30-44</v>
      </c>
      <c r="T6407" t="str" cm="1">
        <f t="array" ref="T6407">_xlfn.IFS(F6407&lt;=2,"0-2 Years",F6407&lt;=5,"3-5 Years",F6407&lt;=8,"6-8 Years",TRUE,"9-10 Years")</f>
        <v>6-8 Years</v>
      </c>
      <c r="U6407" t="str" cm="1">
        <f t="array" ref="U6407">_xlfn.IFS(P6407&gt;60,"High Risk",P6407&gt;30,"Medium Risk",TRUE,"Low Risk")</f>
        <v>High Risk</v>
      </c>
      <c r="V6407">
        <f t="shared" si="100"/>
        <v>2</v>
      </c>
    </row>
    <row r="6408" spans="1:22" hidden="1" x14ac:dyDescent="0.2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 s="2">
        <v>140700.60999999999</v>
      </c>
      <c r="H6408">
        <v>1</v>
      </c>
      <c r="I6408">
        <v>1</v>
      </c>
      <c r="J6408">
        <v>0</v>
      </c>
      <c r="K6408" s="1">
        <v>103557.93</v>
      </c>
      <c r="L6408">
        <v>0</v>
      </c>
      <c r="M6408">
        <v>19</v>
      </c>
      <c r="N6408">
        <v>1482</v>
      </c>
      <c r="O6408">
        <v>1</v>
      </c>
      <c r="P6408">
        <v>91</v>
      </c>
      <c r="Q6408">
        <v>5.2631578947368418E-2</v>
      </c>
      <c r="R6408">
        <v>28158</v>
      </c>
      <c r="S6408" t="str" cm="1">
        <f t="array" ref="S6408">_xlfn.IFS(E6411&lt;30,"18-29",E6411&lt;45,"30-44",TRUE,"45+")</f>
        <v>30-44</v>
      </c>
      <c r="T6408" t="str" cm="1">
        <f t="array" ref="T6408">_xlfn.IFS(F6408&lt;=2,"0-2 Years",F6408&lt;=5,"3-5 Years",F6408&lt;=8,"6-8 Years",TRUE,"9-10 Years")</f>
        <v>3-5 Years</v>
      </c>
      <c r="U6408" t="str" cm="1">
        <f t="array" ref="U6408">_xlfn.IFS(P6408&gt;60,"High Risk",P6408&gt;30,"Medium Risk",TRUE,"Low Risk")</f>
        <v>High Risk</v>
      </c>
      <c r="V6408">
        <f t="shared" si="100"/>
        <v>5</v>
      </c>
    </row>
    <row r="6409" spans="1:22" hidden="1" x14ac:dyDescent="0.2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 s="2">
        <v>168078.83</v>
      </c>
      <c r="H6409">
        <v>1</v>
      </c>
      <c r="I6409">
        <v>1</v>
      </c>
      <c r="J6409">
        <v>0</v>
      </c>
      <c r="K6409" s="1">
        <v>85028.36</v>
      </c>
      <c r="L6409">
        <v>1</v>
      </c>
      <c r="M6409">
        <v>5</v>
      </c>
      <c r="N6409">
        <v>4550</v>
      </c>
      <c r="O6409">
        <v>0</v>
      </c>
      <c r="P6409">
        <v>63</v>
      </c>
      <c r="Q6409">
        <v>0</v>
      </c>
      <c r="R6409">
        <v>22750</v>
      </c>
      <c r="S6409" t="str" cm="1">
        <f t="array" ref="S6409">_xlfn.IFS(E6412&lt;30,"18-29",E6412&lt;45,"30-44",TRUE,"45+")</f>
        <v>45+</v>
      </c>
      <c r="T6409" t="str" cm="1">
        <f t="array" ref="T6409">_xlfn.IFS(F6409&lt;=2,"0-2 Years",F6409&lt;=5,"3-5 Years",F6409&lt;=8,"6-8 Years",TRUE,"9-10 Years")</f>
        <v>6-8 Years</v>
      </c>
      <c r="U6409" t="str" cm="1">
        <f t="array" ref="U6409">_xlfn.IFS(P6409&gt;60,"High Risk",P6409&gt;30,"Medium Risk",TRUE,"Low Risk")</f>
        <v>High Risk</v>
      </c>
      <c r="V6409">
        <f t="shared" si="100"/>
        <v>5</v>
      </c>
    </row>
    <row r="6410" spans="1:22" hidden="1" x14ac:dyDescent="0.2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 s="2">
        <v>107726.93</v>
      </c>
      <c r="H6410">
        <v>2</v>
      </c>
      <c r="I6410">
        <v>1</v>
      </c>
      <c r="J6410">
        <v>0</v>
      </c>
      <c r="K6410" s="1">
        <v>153064.87</v>
      </c>
      <c r="L6410">
        <v>0</v>
      </c>
      <c r="M6410">
        <v>23</v>
      </c>
      <c r="N6410">
        <v>723</v>
      </c>
      <c r="O6410">
        <v>2</v>
      </c>
      <c r="P6410">
        <v>130</v>
      </c>
      <c r="Q6410">
        <v>8.6956521739130432E-2</v>
      </c>
      <c r="R6410">
        <v>16629</v>
      </c>
      <c r="S6410" t="str" cm="1">
        <f t="array" ref="S6410">_xlfn.IFS(E6413&lt;30,"18-29",E6413&lt;45,"30-44",TRUE,"45+")</f>
        <v>18-29</v>
      </c>
      <c r="T6410" t="str" cm="1">
        <f t="array" ref="T6410">_xlfn.IFS(F6410&lt;=2,"0-2 Years",F6410&lt;=5,"3-5 Years",F6410&lt;=8,"6-8 Years",TRUE,"9-10 Years")</f>
        <v>3-5 Years</v>
      </c>
      <c r="U6410" t="str" cm="1">
        <f t="array" ref="U6410">_xlfn.IFS(P6410&gt;60,"High Risk",P6410&gt;30,"Medium Risk",TRUE,"Low Risk")</f>
        <v>High Risk</v>
      </c>
      <c r="V6410">
        <f t="shared" si="100"/>
        <v>3</v>
      </c>
    </row>
    <row r="6411" spans="1:22" hidden="1" x14ac:dyDescent="0.2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 s="2">
        <v>0</v>
      </c>
      <c r="H6411">
        <v>2</v>
      </c>
      <c r="I6411">
        <v>1</v>
      </c>
      <c r="J6411">
        <v>1</v>
      </c>
      <c r="K6411" s="1">
        <v>38784.42</v>
      </c>
      <c r="L6411">
        <v>0</v>
      </c>
      <c r="M6411">
        <v>13</v>
      </c>
      <c r="N6411">
        <v>3713</v>
      </c>
      <c r="O6411">
        <v>10</v>
      </c>
      <c r="P6411">
        <v>54</v>
      </c>
      <c r="Q6411">
        <v>0.76923076923076927</v>
      </c>
      <c r="R6411">
        <v>48269</v>
      </c>
      <c r="S6411" t="str" cm="1">
        <f t="array" ref="S6411">_xlfn.IFS(E6414&lt;30,"18-29",E6414&lt;45,"30-44",TRUE,"45+")</f>
        <v>45+</v>
      </c>
      <c r="T6411" t="str" cm="1">
        <f t="array" ref="T6411">_xlfn.IFS(F6411&lt;=2,"0-2 Years",F6411&lt;=5,"3-5 Years",F6411&lt;=8,"6-8 Years",TRUE,"9-10 Years")</f>
        <v>9-10 Years</v>
      </c>
      <c r="U6411" t="str" cm="1">
        <f t="array" ref="U6411">_xlfn.IFS(P6411&gt;60,"High Risk",P6411&gt;30,"Medium Risk",TRUE,"Low Risk")</f>
        <v>Medium Risk</v>
      </c>
      <c r="V6411">
        <f t="shared" si="100"/>
        <v>3</v>
      </c>
    </row>
    <row r="6412" spans="1:22" hidden="1" x14ac:dyDescent="0.2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 s="2">
        <v>0</v>
      </c>
      <c r="H6412">
        <v>2</v>
      </c>
      <c r="I6412">
        <v>1</v>
      </c>
      <c r="J6412">
        <v>1</v>
      </c>
      <c r="K6412" s="1">
        <v>186526.12</v>
      </c>
      <c r="L6412">
        <v>0</v>
      </c>
      <c r="M6412">
        <v>10</v>
      </c>
      <c r="N6412">
        <v>562</v>
      </c>
      <c r="O6412">
        <v>4</v>
      </c>
      <c r="P6412">
        <v>68</v>
      </c>
      <c r="Q6412">
        <v>0.4</v>
      </c>
      <c r="R6412">
        <v>5620</v>
      </c>
      <c r="S6412" t="str" cm="1">
        <f t="array" ref="S6412">_xlfn.IFS(E6415&lt;30,"18-29",E6415&lt;45,"30-44",TRUE,"45+")</f>
        <v>18-29</v>
      </c>
      <c r="T6412" t="str" cm="1">
        <f t="array" ref="T6412">_xlfn.IFS(F6412&lt;=2,"0-2 Years",F6412&lt;=5,"3-5 Years",F6412&lt;=8,"6-8 Years",TRUE,"9-10 Years")</f>
        <v>0-2 Years</v>
      </c>
      <c r="U6412" t="str" cm="1">
        <f t="array" ref="U6412">_xlfn.IFS(P6412&gt;60,"High Risk",P6412&gt;30,"Medium Risk",TRUE,"Low Risk")</f>
        <v>High Risk</v>
      </c>
      <c r="V6412">
        <f t="shared" si="100"/>
        <v>5</v>
      </c>
    </row>
    <row r="6413" spans="1:22" x14ac:dyDescent="0.2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 s="2">
        <v>35741.69</v>
      </c>
      <c r="H6413">
        <v>1</v>
      </c>
      <c r="I6413">
        <v>1</v>
      </c>
      <c r="J6413">
        <v>0</v>
      </c>
      <c r="K6413" s="1">
        <v>28789.94</v>
      </c>
      <c r="L6413">
        <v>0</v>
      </c>
      <c r="M6413">
        <v>27</v>
      </c>
      <c r="N6413">
        <v>489</v>
      </c>
      <c r="O6413">
        <v>2</v>
      </c>
      <c r="P6413">
        <v>96</v>
      </c>
      <c r="Q6413">
        <v>7.407407407407407E-2</v>
      </c>
      <c r="R6413">
        <v>13203</v>
      </c>
      <c r="S6413" t="str" cm="1">
        <f t="array" ref="S6413">_xlfn.IFS(E6416&lt;30,"18-29",E6416&lt;45,"30-44",TRUE,"45+")</f>
        <v>18-29</v>
      </c>
      <c r="T6413" t="str" cm="1">
        <f t="array" ref="T6413">_xlfn.IFS(F6413&lt;=2,"0-2 Years",F6413&lt;=5,"3-5 Years",F6413&lt;=8,"6-8 Years",TRUE,"9-10 Years")</f>
        <v>0-2 Years</v>
      </c>
      <c r="U6413" t="str" cm="1">
        <f t="array" ref="U6413">_xlfn.IFS(P6413&gt;60,"High Risk",P6413&gt;30,"Medium Risk",TRUE,"Low Risk")</f>
        <v>High Risk</v>
      </c>
      <c r="V6413">
        <f t="shared" si="100"/>
        <v>6</v>
      </c>
    </row>
    <row r="6414" spans="1:22" hidden="1" x14ac:dyDescent="0.2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 s="2">
        <v>98268.84</v>
      </c>
      <c r="H6414">
        <v>1</v>
      </c>
      <c r="I6414">
        <v>0</v>
      </c>
      <c r="J6414">
        <v>1</v>
      </c>
      <c r="K6414" s="1">
        <v>45038.29</v>
      </c>
      <c r="L6414">
        <v>1</v>
      </c>
      <c r="M6414">
        <v>22</v>
      </c>
      <c r="N6414">
        <v>1632</v>
      </c>
      <c r="O6414">
        <v>2</v>
      </c>
      <c r="P6414">
        <v>70</v>
      </c>
      <c r="Q6414">
        <v>9.0909090909090912E-2</v>
      </c>
      <c r="R6414">
        <v>35904</v>
      </c>
      <c r="S6414" t="str" cm="1">
        <f t="array" ref="S6414">_xlfn.IFS(E6417&lt;30,"18-29",E6417&lt;45,"30-44",TRUE,"45+")</f>
        <v>30-44</v>
      </c>
      <c r="T6414" t="str" cm="1">
        <f t="array" ref="T6414">_xlfn.IFS(F6414&lt;=2,"0-2 Years",F6414&lt;=5,"3-5 Years",F6414&lt;=8,"6-8 Years",TRUE,"9-10 Years")</f>
        <v>3-5 Years</v>
      </c>
      <c r="U6414" t="str" cm="1">
        <f t="array" ref="U6414">_xlfn.IFS(P6414&gt;60,"High Risk",P6414&gt;30,"Medium Risk",TRUE,"Low Risk")</f>
        <v>High Risk</v>
      </c>
      <c r="V6414">
        <f t="shared" si="100"/>
        <v>3</v>
      </c>
    </row>
    <row r="6415" spans="1:22" hidden="1" x14ac:dyDescent="0.2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 s="2">
        <v>133800.98000000001</v>
      </c>
      <c r="H6415">
        <v>1</v>
      </c>
      <c r="I6415">
        <v>0</v>
      </c>
      <c r="J6415">
        <v>1</v>
      </c>
      <c r="K6415" s="1">
        <v>150245.81</v>
      </c>
      <c r="L6415">
        <v>0</v>
      </c>
      <c r="M6415">
        <v>1</v>
      </c>
      <c r="N6415">
        <v>2088</v>
      </c>
      <c r="O6415">
        <v>5</v>
      </c>
      <c r="P6415">
        <v>152</v>
      </c>
      <c r="Q6415">
        <v>1</v>
      </c>
      <c r="R6415">
        <v>2088</v>
      </c>
      <c r="S6415" t="str" cm="1">
        <f t="array" ref="S6415">_xlfn.IFS(E6418&lt;30,"18-29",E6418&lt;45,"30-44",TRUE,"45+")</f>
        <v>18-29</v>
      </c>
      <c r="T6415" t="str" cm="1">
        <f t="array" ref="T6415">_xlfn.IFS(F6415&lt;=2,"0-2 Years",F6415&lt;=5,"3-5 Years",F6415&lt;=8,"6-8 Years",TRUE,"9-10 Years")</f>
        <v>3-5 Years</v>
      </c>
      <c r="U6415" t="str" cm="1">
        <f t="array" ref="U6415">_xlfn.IFS(P6415&gt;60,"High Risk",P6415&gt;30,"Medium Risk",TRUE,"Low Risk")</f>
        <v>High Risk</v>
      </c>
      <c r="V6415">
        <f t="shared" si="100"/>
        <v>2</v>
      </c>
    </row>
    <row r="6416" spans="1:22" x14ac:dyDescent="0.2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 s="2">
        <v>125682.79</v>
      </c>
      <c r="H6416">
        <v>1</v>
      </c>
      <c r="I6416">
        <v>0</v>
      </c>
      <c r="J6416">
        <v>0</v>
      </c>
      <c r="K6416" s="1">
        <v>57762</v>
      </c>
      <c r="L6416">
        <v>0</v>
      </c>
      <c r="M6416">
        <v>22</v>
      </c>
      <c r="N6416">
        <v>1315</v>
      </c>
      <c r="O6416">
        <v>1</v>
      </c>
      <c r="P6416">
        <v>85</v>
      </c>
      <c r="Q6416">
        <v>4.5454545454545456E-2</v>
      </c>
      <c r="R6416">
        <v>28930</v>
      </c>
      <c r="S6416" t="str" cm="1">
        <f t="array" ref="S6416">_xlfn.IFS(E6419&lt;30,"18-29",E6419&lt;45,"30-44",TRUE,"45+")</f>
        <v>30-44</v>
      </c>
      <c r="T6416" t="str" cm="1">
        <f t="array" ref="T6416">_xlfn.IFS(F6416&lt;=2,"0-2 Years",F6416&lt;=5,"3-5 Years",F6416&lt;=8,"6-8 Years",TRUE,"9-10 Years")</f>
        <v>0-2 Years</v>
      </c>
      <c r="U6416" t="str" cm="1">
        <f t="array" ref="U6416">_xlfn.IFS(P6416&gt;60,"High Risk",P6416&gt;30,"Medium Risk",TRUE,"Low Risk")</f>
        <v>High Risk</v>
      </c>
      <c r="V6416">
        <f t="shared" si="100"/>
        <v>6</v>
      </c>
    </row>
    <row r="6417" spans="1:22" x14ac:dyDescent="0.2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 s="2">
        <v>0</v>
      </c>
      <c r="H6417">
        <v>2</v>
      </c>
      <c r="I6417">
        <v>1</v>
      </c>
      <c r="J6417">
        <v>0</v>
      </c>
      <c r="K6417" s="1">
        <v>4292.72</v>
      </c>
      <c r="L6417">
        <v>0</v>
      </c>
      <c r="M6417">
        <v>7</v>
      </c>
      <c r="N6417">
        <v>2118</v>
      </c>
      <c r="O6417">
        <v>1</v>
      </c>
      <c r="P6417">
        <v>138</v>
      </c>
      <c r="Q6417">
        <v>0.14285714285714285</v>
      </c>
      <c r="R6417">
        <v>14826</v>
      </c>
      <c r="S6417" t="str" cm="1">
        <f t="array" ref="S6417">_xlfn.IFS(E6420&lt;30,"18-29",E6420&lt;45,"30-44",TRUE,"45+")</f>
        <v>18-29</v>
      </c>
      <c r="T6417" t="str" cm="1">
        <f t="array" ref="T6417">_xlfn.IFS(F6417&lt;=2,"0-2 Years",F6417&lt;=5,"3-5 Years",F6417&lt;=8,"6-8 Years",TRUE,"9-10 Years")</f>
        <v>9-10 Years</v>
      </c>
      <c r="U6417" t="str" cm="1">
        <f t="array" ref="U6417">_xlfn.IFS(P6417&gt;60,"High Risk",P6417&gt;30,"Medium Risk",TRUE,"Low Risk")</f>
        <v>High Risk</v>
      </c>
      <c r="V6417">
        <f t="shared" si="100"/>
        <v>6</v>
      </c>
    </row>
    <row r="6418" spans="1:22" hidden="1" x14ac:dyDescent="0.2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 s="2">
        <v>130428.78</v>
      </c>
      <c r="H6418">
        <v>1</v>
      </c>
      <c r="I6418">
        <v>1</v>
      </c>
      <c r="J6418">
        <v>0</v>
      </c>
      <c r="K6418" s="1">
        <v>173365.89</v>
      </c>
      <c r="L6418">
        <v>0</v>
      </c>
      <c r="M6418">
        <v>19</v>
      </c>
      <c r="N6418">
        <v>1913</v>
      </c>
      <c r="O6418">
        <v>6</v>
      </c>
      <c r="P6418">
        <v>82</v>
      </c>
      <c r="Q6418">
        <v>0.31578947368421051</v>
      </c>
      <c r="R6418">
        <v>36347</v>
      </c>
      <c r="S6418" t="str" cm="1">
        <f t="array" ref="S6418">_xlfn.IFS(E6421&lt;30,"18-29",E6421&lt;45,"30-44",TRUE,"45+")</f>
        <v>30-44</v>
      </c>
      <c r="T6418" t="str" cm="1">
        <f t="array" ref="T6418">_xlfn.IFS(F6418&lt;=2,"0-2 Years",F6418&lt;=5,"3-5 Years",F6418&lt;=8,"6-8 Years",TRUE,"9-10 Years")</f>
        <v>6-8 Years</v>
      </c>
      <c r="U6418" t="str" cm="1">
        <f t="array" ref="U6418">_xlfn.IFS(P6418&gt;60,"High Risk",P6418&gt;30,"Medium Risk",TRUE,"Low Risk")</f>
        <v>High Risk</v>
      </c>
      <c r="V6418">
        <f t="shared" si="100"/>
        <v>5</v>
      </c>
    </row>
    <row r="6419" spans="1:22" hidden="1" x14ac:dyDescent="0.2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 s="2">
        <v>0</v>
      </c>
      <c r="H6419">
        <v>2</v>
      </c>
      <c r="I6419">
        <v>1</v>
      </c>
      <c r="J6419">
        <v>1</v>
      </c>
      <c r="K6419" s="1">
        <v>119484.01</v>
      </c>
      <c r="L6419">
        <v>0</v>
      </c>
      <c r="M6419">
        <v>1</v>
      </c>
      <c r="N6419">
        <v>4694</v>
      </c>
      <c r="O6419">
        <v>4</v>
      </c>
      <c r="P6419">
        <v>147</v>
      </c>
      <c r="Q6419">
        <v>1</v>
      </c>
      <c r="R6419">
        <v>4694</v>
      </c>
      <c r="S6419" t="str" cm="1">
        <f t="array" ref="S6419">_xlfn.IFS(E6422&lt;30,"18-29",E6422&lt;45,"30-44",TRUE,"45+")</f>
        <v>45+</v>
      </c>
      <c r="T6419" t="str" cm="1">
        <f t="array" ref="T6419">_xlfn.IFS(F6419&lt;=2,"0-2 Years",F6419&lt;=5,"3-5 Years",F6419&lt;=8,"6-8 Years",TRUE,"9-10 Years")</f>
        <v>6-8 Years</v>
      </c>
      <c r="U6419" t="str" cm="1">
        <f t="array" ref="U6419">_xlfn.IFS(P6419&gt;60,"High Risk",P6419&gt;30,"Medium Risk",TRUE,"Low Risk")</f>
        <v>High Risk</v>
      </c>
      <c r="V6419">
        <f t="shared" si="100"/>
        <v>3</v>
      </c>
    </row>
    <row r="6420" spans="1:22" x14ac:dyDescent="0.2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 s="2">
        <v>0</v>
      </c>
      <c r="H6420">
        <v>2</v>
      </c>
      <c r="I6420">
        <v>0</v>
      </c>
      <c r="J6420">
        <v>0</v>
      </c>
      <c r="K6420" s="1">
        <v>121821.16</v>
      </c>
      <c r="L6420">
        <v>0</v>
      </c>
      <c r="M6420">
        <v>6</v>
      </c>
      <c r="N6420">
        <v>3235</v>
      </c>
      <c r="O6420">
        <v>2</v>
      </c>
      <c r="P6420">
        <v>164</v>
      </c>
      <c r="Q6420">
        <v>0.33333333333333331</v>
      </c>
      <c r="R6420">
        <v>19410</v>
      </c>
      <c r="S6420" t="str" cm="1">
        <f t="array" ref="S6420">_xlfn.IFS(E6423&lt;30,"18-29",E6423&lt;45,"30-44",TRUE,"45+")</f>
        <v>18-29</v>
      </c>
      <c r="T6420" t="str" cm="1">
        <f t="array" ref="T6420">_xlfn.IFS(F6420&lt;=2,"0-2 Years",F6420&lt;=5,"3-5 Years",F6420&lt;=8,"6-8 Years",TRUE,"9-10 Years")</f>
        <v>6-8 Years</v>
      </c>
      <c r="U6420" t="str" cm="1">
        <f t="array" ref="U6420">_xlfn.IFS(P6420&gt;60,"High Risk",P6420&gt;30,"Medium Risk",TRUE,"Low Risk")</f>
        <v>High Risk</v>
      </c>
      <c r="V6420">
        <f t="shared" si="100"/>
        <v>6</v>
      </c>
    </row>
    <row r="6421" spans="1:22" x14ac:dyDescent="0.2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 s="2">
        <v>0</v>
      </c>
      <c r="H6421">
        <v>2</v>
      </c>
      <c r="I6421">
        <v>1</v>
      </c>
      <c r="J6421">
        <v>0</v>
      </c>
      <c r="K6421" s="1">
        <v>151733.43</v>
      </c>
      <c r="L6421">
        <v>0</v>
      </c>
      <c r="M6421">
        <v>26</v>
      </c>
      <c r="N6421">
        <v>2645</v>
      </c>
      <c r="O6421">
        <v>7</v>
      </c>
      <c r="P6421">
        <v>151</v>
      </c>
      <c r="Q6421">
        <v>0.26923076923076922</v>
      </c>
      <c r="R6421">
        <v>68770</v>
      </c>
      <c r="S6421" t="str" cm="1">
        <f t="array" ref="S6421">_xlfn.IFS(E6424&lt;30,"18-29",E6424&lt;45,"30-44",TRUE,"45+")</f>
        <v>45+</v>
      </c>
      <c r="T6421" t="str" cm="1">
        <f t="array" ref="T6421">_xlfn.IFS(F6421&lt;=2,"0-2 Years",F6421&lt;=5,"3-5 Years",F6421&lt;=8,"6-8 Years",TRUE,"9-10 Years")</f>
        <v>6-8 Years</v>
      </c>
      <c r="U6421" t="str" cm="1">
        <f t="array" ref="U6421">_xlfn.IFS(P6421&gt;60,"High Risk",P6421&gt;30,"Medium Risk",TRUE,"Low Risk")</f>
        <v>High Risk</v>
      </c>
      <c r="V6421">
        <f t="shared" si="100"/>
        <v>6</v>
      </c>
    </row>
    <row r="6422" spans="1:22" hidden="1" x14ac:dyDescent="0.2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 s="2">
        <v>137138.20000000001</v>
      </c>
      <c r="H6422">
        <v>2</v>
      </c>
      <c r="I6422">
        <v>0</v>
      </c>
      <c r="J6422">
        <v>1</v>
      </c>
      <c r="K6422" s="1">
        <v>53784.22</v>
      </c>
      <c r="L6422">
        <v>0</v>
      </c>
      <c r="M6422">
        <v>15</v>
      </c>
      <c r="N6422">
        <v>183</v>
      </c>
      <c r="O6422">
        <v>10</v>
      </c>
      <c r="P6422">
        <v>154</v>
      </c>
      <c r="Q6422">
        <v>0.66666666666666663</v>
      </c>
      <c r="R6422">
        <v>2745</v>
      </c>
      <c r="S6422" t="str" cm="1">
        <f t="array" ref="S6422">_xlfn.IFS(E6425&lt;30,"18-29",E6425&lt;45,"30-44",TRUE,"45+")</f>
        <v>30-44</v>
      </c>
      <c r="T6422" t="str" cm="1">
        <f t="array" ref="T6422">_xlfn.IFS(F6422&lt;=2,"0-2 Years",F6422&lt;=5,"3-5 Years",F6422&lt;=8,"6-8 Years",TRUE,"9-10 Years")</f>
        <v>0-2 Years</v>
      </c>
      <c r="U6422" t="str" cm="1">
        <f t="array" ref="U6422">_xlfn.IFS(P6422&gt;60,"High Risk",P6422&gt;30,"Medium Risk",TRUE,"Low Risk")</f>
        <v>High Risk</v>
      </c>
      <c r="V6422">
        <f t="shared" si="100"/>
        <v>2</v>
      </c>
    </row>
    <row r="6423" spans="1:22" hidden="1" x14ac:dyDescent="0.2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 s="2">
        <v>73112.95</v>
      </c>
      <c r="H6423">
        <v>1</v>
      </c>
      <c r="I6423">
        <v>1</v>
      </c>
      <c r="J6423">
        <v>1</v>
      </c>
      <c r="K6423" s="1">
        <v>62733.05</v>
      </c>
      <c r="L6423">
        <v>0</v>
      </c>
      <c r="M6423">
        <v>15</v>
      </c>
      <c r="N6423">
        <v>4021</v>
      </c>
      <c r="O6423">
        <v>9</v>
      </c>
      <c r="P6423">
        <v>96</v>
      </c>
      <c r="Q6423">
        <v>0.6</v>
      </c>
      <c r="R6423">
        <v>60315</v>
      </c>
      <c r="S6423" t="str" cm="1">
        <f t="array" ref="S6423">_xlfn.IFS(E6426&lt;30,"18-29",E6426&lt;45,"30-44",TRUE,"45+")</f>
        <v>30-44</v>
      </c>
      <c r="T6423" t="str" cm="1">
        <f t="array" ref="T6423">_xlfn.IFS(F6423&lt;=2,"0-2 Years",F6423&lt;=5,"3-5 Years",F6423&lt;=8,"6-8 Years",TRUE,"9-10 Years")</f>
        <v>6-8 Years</v>
      </c>
      <c r="U6423" t="str" cm="1">
        <f t="array" ref="U6423">_xlfn.IFS(P6423&gt;60,"High Risk",P6423&gt;30,"Medium Risk",TRUE,"Low Risk")</f>
        <v>High Risk</v>
      </c>
      <c r="V6423">
        <f t="shared" si="100"/>
        <v>2</v>
      </c>
    </row>
    <row r="6424" spans="1:22" hidden="1" x14ac:dyDescent="0.2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 s="2">
        <v>152347.01</v>
      </c>
      <c r="H6424">
        <v>1</v>
      </c>
      <c r="I6424">
        <v>0</v>
      </c>
      <c r="J6424">
        <v>1</v>
      </c>
      <c r="K6424" s="1">
        <v>17671.78</v>
      </c>
      <c r="L6424">
        <v>0</v>
      </c>
      <c r="M6424">
        <v>13</v>
      </c>
      <c r="N6424">
        <v>416</v>
      </c>
      <c r="O6424">
        <v>8</v>
      </c>
      <c r="P6424">
        <v>29</v>
      </c>
      <c r="Q6424">
        <v>0.61538461538461542</v>
      </c>
      <c r="R6424">
        <v>5408</v>
      </c>
      <c r="S6424" t="str" cm="1">
        <f t="array" ref="S6424">_xlfn.IFS(E6427&lt;30,"18-29",E6427&lt;45,"30-44",TRUE,"45+")</f>
        <v>30-44</v>
      </c>
      <c r="T6424" t="str" cm="1">
        <f t="array" ref="T6424">_xlfn.IFS(F6424&lt;=2,"0-2 Years",F6424&lt;=5,"3-5 Years",F6424&lt;=8,"6-8 Years",TRUE,"9-10 Years")</f>
        <v>9-10 Years</v>
      </c>
      <c r="U6424" t="str" cm="1">
        <f t="array" ref="U6424">_xlfn.IFS(P6424&gt;60,"High Risk",P6424&gt;30,"Medium Risk",TRUE,"Low Risk")</f>
        <v>Low Risk</v>
      </c>
      <c r="V6424">
        <f t="shared" si="100"/>
        <v>3</v>
      </c>
    </row>
    <row r="6425" spans="1:22" hidden="1" x14ac:dyDescent="0.2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 s="2">
        <v>115144.68</v>
      </c>
      <c r="H6425">
        <v>1</v>
      </c>
      <c r="I6425">
        <v>1</v>
      </c>
      <c r="J6425">
        <v>0</v>
      </c>
      <c r="K6425" s="1">
        <v>188905.43</v>
      </c>
      <c r="L6425">
        <v>0</v>
      </c>
      <c r="M6425">
        <v>2</v>
      </c>
      <c r="N6425">
        <v>4374</v>
      </c>
      <c r="O6425">
        <v>7</v>
      </c>
      <c r="P6425">
        <v>118</v>
      </c>
      <c r="Q6425">
        <v>1</v>
      </c>
      <c r="R6425">
        <v>8748</v>
      </c>
      <c r="S6425" t="str" cm="1">
        <f t="array" ref="S6425">_xlfn.IFS(E6428&lt;30,"18-29",E6428&lt;45,"30-44",TRUE,"45+")</f>
        <v>45+</v>
      </c>
      <c r="T6425" t="str" cm="1">
        <f t="array" ref="T6425">_xlfn.IFS(F6425&lt;=2,"0-2 Years",F6425&lt;=5,"3-5 Years",F6425&lt;=8,"6-8 Years",TRUE,"9-10 Years")</f>
        <v>6-8 Years</v>
      </c>
      <c r="U6425" t="str" cm="1">
        <f t="array" ref="U6425">_xlfn.IFS(P6425&gt;60,"High Risk",P6425&gt;30,"Medium Risk",TRUE,"Low Risk")</f>
        <v>High Risk</v>
      </c>
      <c r="V6425">
        <f t="shared" si="100"/>
        <v>5</v>
      </c>
    </row>
    <row r="6426" spans="1:22" x14ac:dyDescent="0.2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 s="2">
        <v>0</v>
      </c>
      <c r="H6426">
        <v>2</v>
      </c>
      <c r="I6426">
        <v>0</v>
      </c>
      <c r="J6426">
        <v>0</v>
      </c>
      <c r="K6426" s="1">
        <v>113079.19</v>
      </c>
      <c r="L6426">
        <v>1</v>
      </c>
      <c r="M6426">
        <v>15</v>
      </c>
      <c r="N6426">
        <v>1531</v>
      </c>
      <c r="O6426">
        <v>0</v>
      </c>
      <c r="P6426">
        <v>65</v>
      </c>
      <c r="Q6426">
        <v>0</v>
      </c>
      <c r="R6426">
        <v>22965</v>
      </c>
      <c r="S6426" t="str" cm="1">
        <f t="array" ref="S6426">_xlfn.IFS(E6429&lt;30,"18-29",E6429&lt;45,"30-44",TRUE,"45+")</f>
        <v>30-44</v>
      </c>
      <c r="T6426" t="str" cm="1">
        <f t="array" ref="T6426">_xlfn.IFS(F6426&lt;=2,"0-2 Years",F6426&lt;=5,"3-5 Years",F6426&lt;=8,"6-8 Years",TRUE,"9-10 Years")</f>
        <v>3-5 Years</v>
      </c>
      <c r="U6426" t="str" cm="1">
        <f t="array" ref="U6426">_xlfn.IFS(P6426&gt;60,"High Risk",P6426&gt;30,"Medium Risk",TRUE,"Low Risk")</f>
        <v>High Risk</v>
      </c>
      <c r="V6426">
        <f t="shared" si="100"/>
        <v>6</v>
      </c>
    </row>
    <row r="6427" spans="1:22" hidden="1" x14ac:dyDescent="0.2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 s="2">
        <v>137817.51999999999</v>
      </c>
      <c r="H6427">
        <v>1</v>
      </c>
      <c r="I6427">
        <v>0</v>
      </c>
      <c r="J6427">
        <v>0</v>
      </c>
      <c r="K6427" s="1">
        <v>83997.79</v>
      </c>
      <c r="L6427">
        <v>0</v>
      </c>
      <c r="M6427">
        <v>1</v>
      </c>
      <c r="N6427">
        <v>2959</v>
      </c>
      <c r="O6427">
        <v>5</v>
      </c>
      <c r="P6427">
        <v>140</v>
      </c>
      <c r="Q6427">
        <v>1</v>
      </c>
      <c r="R6427">
        <v>2959</v>
      </c>
      <c r="S6427" t="str" cm="1">
        <f t="array" ref="S6427">_xlfn.IFS(E6430&lt;30,"18-29",E6430&lt;45,"30-44",TRUE,"45+")</f>
        <v>30-44</v>
      </c>
      <c r="T6427" t="str" cm="1">
        <f t="array" ref="T6427">_xlfn.IFS(F6427&lt;=2,"0-2 Years",F6427&lt;=5,"3-5 Years",F6427&lt;=8,"6-8 Years",TRUE,"9-10 Years")</f>
        <v>3-5 Years</v>
      </c>
      <c r="U6427" t="str" cm="1">
        <f t="array" ref="U6427">_xlfn.IFS(P6427&gt;60,"High Risk",P6427&gt;30,"Medium Risk",TRUE,"Low Risk")</f>
        <v>High Risk</v>
      </c>
      <c r="V6427">
        <f t="shared" si="100"/>
        <v>5</v>
      </c>
    </row>
    <row r="6428" spans="1:22" hidden="1" x14ac:dyDescent="0.2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 s="2">
        <v>157332.26</v>
      </c>
      <c r="H6428">
        <v>1</v>
      </c>
      <c r="I6428">
        <v>1</v>
      </c>
      <c r="J6428">
        <v>0</v>
      </c>
      <c r="K6428" s="1">
        <v>125424.42</v>
      </c>
      <c r="L6428">
        <v>0</v>
      </c>
      <c r="M6428">
        <v>8</v>
      </c>
      <c r="N6428">
        <v>3149</v>
      </c>
      <c r="O6428">
        <v>5</v>
      </c>
      <c r="P6428">
        <v>63</v>
      </c>
      <c r="Q6428">
        <v>0.625</v>
      </c>
      <c r="R6428">
        <v>25192</v>
      </c>
      <c r="S6428" t="str" cm="1">
        <f t="array" ref="S6428">_xlfn.IFS(E6431&lt;30,"18-29",E6431&lt;45,"30-44",TRUE,"45+")</f>
        <v>30-44</v>
      </c>
      <c r="T6428" t="str" cm="1">
        <f t="array" ref="T6428">_xlfn.IFS(F6428&lt;=2,"0-2 Years",F6428&lt;=5,"3-5 Years",F6428&lt;=8,"6-8 Years",TRUE,"9-10 Years")</f>
        <v>6-8 Years</v>
      </c>
      <c r="U6428" t="str" cm="1">
        <f t="array" ref="U6428">_xlfn.IFS(P6428&gt;60,"High Risk",P6428&gt;30,"Medium Risk",TRUE,"Low Risk")</f>
        <v>High Risk</v>
      </c>
      <c r="V6428">
        <f t="shared" si="100"/>
        <v>5</v>
      </c>
    </row>
    <row r="6429" spans="1:22" x14ac:dyDescent="0.2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 s="2">
        <v>0</v>
      </c>
      <c r="H6429">
        <v>2</v>
      </c>
      <c r="I6429">
        <v>1</v>
      </c>
      <c r="J6429">
        <v>0</v>
      </c>
      <c r="K6429" s="1">
        <v>143194.04999999999</v>
      </c>
      <c r="L6429">
        <v>0</v>
      </c>
      <c r="M6429">
        <v>2</v>
      </c>
      <c r="N6429">
        <v>4506</v>
      </c>
      <c r="O6429">
        <v>2</v>
      </c>
      <c r="P6429">
        <v>11</v>
      </c>
      <c r="Q6429">
        <v>1</v>
      </c>
      <c r="R6429">
        <v>9012</v>
      </c>
      <c r="S6429" t="str" cm="1">
        <f t="array" ref="S6429">_xlfn.IFS(E6432&lt;30,"18-29",E6432&lt;45,"30-44",TRUE,"45+")</f>
        <v>30-44</v>
      </c>
      <c r="T6429" t="str" cm="1">
        <f t="array" ref="T6429">_xlfn.IFS(F6429&lt;=2,"0-2 Years",F6429&lt;=5,"3-5 Years",F6429&lt;=8,"6-8 Years",TRUE,"9-10 Years")</f>
        <v>0-2 Years</v>
      </c>
      <c r="U6429" t="str" cm="1">
        <f t="array" ref="U6429">_xlfn.IFS(P6429&gt;60,"High Risk",P6429&gt;30,"Medium Risk",TRUE,"Low Risk")</f>
        <v>Low Risk</v>
      </c>
      <c r="V6429">
        <f t="shared" si="100"/>
        <v>7</v>
      </c>
    </row>
    <row r="6430" spans="1:22" hidden="1" x14ac:dyDescent="0.2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 s="2">
        <v>124586.93</v>
      </c>
      <c r="H6430">
        <v>1</v>
      </c>
      <c r="I6430">
        <v>1</v>
      </c>
      <c r="J6430">
        <v>0</v>
      </c>
      <c r="K6430" s="1">
        <v>93132.61</v>
      </c>
      <c r="L6430">
        <v>1</v>
      </c>
      <c r="M6430">
        <v>8</v>
      </c>
      <c r="N6430">
        <v>463</v>
      </c>
      <c r="O6430">
        <v>5</v>
      </c>
      <c r="P6430">
        <v>155</v>
      </c>
      <c r="Q6430">
        <v>0.625</v>
      </c>
      <c r="R6430">
        <v>3704</v>
      </c>
      <c r="S6430" t="str" cm="1">
        <f t="array" ref="S6430">_xlfn.IFS(E6433&lt;30,"18-29",E6433&lt;45,"30-44",TRUE,"45+")</f>
        <v>30-44</v>
      </c>
      <c r="T6430" t="str" cm="1">
        <f t="array" ref="T6430">_xlfn.IFS(F6430&lt;=2,"0-2 Years",F6430&lt;=5,"3-5 Years",F6430&lt;=8,"6-8 Years",TRUE,"9-10 Years")</f>
        <v>3-5 Years</v>
      </c>
      <c r="U6430" t="str" cm="1">
        <f t="array" ref="U6430">_xlfn.IFS(P6430&gt;60,"High Risk",P6430&gt;30,"Medium Risk",TRUE,"Low Risk")</f>
        <v>High Risk</v>
      </c>
      <c r="V6430">
        <f t="shared" si="100"/>
        <v>5</v>
      </c>
    </row>
    <row r="6431" spans="1:22" hidden="1" x14ac:dyDescent="0.2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 s="2">
        <v>116980.78</v>
      </c>
      <c r="H6431">
        <v>2</v>
      </c>
      <c r="I6431">
        <v>0</v>
      </c>
      <c r="J6431">
        <v>1</v>
      </c>
      <c r="K6431" s="1">
        <v>76038.38</v>
      </c>
      <c r="L6431">
        <v>0</v>
      </c>
      <c r="M6431">
        <v>18</v>
      </c>
      <c r="N6431">
        <v>2502</v>
      </c>
      <c r="O6431">
        <v>4</v>
      </c>
      <c r="P6431">
        <v>178</v>
      </c>
      <c r="Q6431">
        <v>0.22222222222222221</v>
      </c>
      <c r="R6431">
        <v>45036</v>
      </c>
      <c r="S6431" t="str" cm="1">
        <f t="array" ref="S6431">_xlfn.IFS(E6434&lt;30,"18-29",E6434&lt;45,"30-44",TRUE,"45+")</f>
        <v>30-44</v>
      </c>
      <c r="T6431" t="str" cm="1">
        <f t="array" ref="T6431">_xlfn.IFS(F6431&lt;=2,"0-2 Years",F6431&lt;=5,"3-5 Years",F6431&lt;=8,"6-8 Years",TRUE,"9-10 Years")</f>
        <v>6-8 Years</v>
      </c>
      <c r="U6431" t="str" cm="1">
        <f t="array" ref="U6431">_xlfn.IFS(P6431&gt;60,"High Risk",P6431&gt;30,"Medium Risk",TRUE,"Low Risk")</f>
        <v>High Risk</v>
      </c>
      <c r="V6431">
        <f t="shared" si="100"/>
        <v>0</v>
      </c>
    </row>
    <row r="6432" spans="1:22" hidden="1" x14ac:dyDescent="0.2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 s="2">
        <v>128398.38</v>
      </c>
      <c r="H6432">
        <v>1</v>
      </c>
      <c r="I6432">
        <v>1</v>
      </c>
      <c r="J6432">
        <v>0</v>
      </c>
      <c r="K6432" s="1">
        <v>168658.3</v>
      </c>
      <c r="L6432">
        <v>0</v>
      </c>
      <c r="M6432">
        <v>12</v>
      </c>
      <c r="N6432">
        <v>2359</v>
      </c>
      <c r="O6432">
        <v>1</v>
      </c>
      <c r="P6432">
        <v>70</v>
      </c>
      <c r="Q6432">
        <v>8.3333333333333329E-2</v>
      </c>
      <c r="R6432">
        <v>28308</v>
      </c>
      <c r="S6432" t="str" cm="1">
        <f t="array" ref="S6432">_xlfn.IFS(E6435&lt;30,"18-29",E6435&lt;45,"30-44",TRUE,"45+")</f>
        <v>45+</v>
      </c>
      <c r="T6432" t="str" cm="1">
        <f t="array" ref="T6432">_xlfn.IFS(F6432&lt;=2,"0-2 Years",F6432&lt;=5,"3-5 Years",F6432&lt;=8,"6-8 Years",TRUE,"9-10 Years")</f>
        <v>3-5 Years</v>
      </c>
      <c r="U6432" t="str" cm="1">
        <f t="array" ref="U6432">_xlfn.IFS(P6432&gt;60,"High Risk",P6432&gt;30,"Medium Risk",TRUE,"Low Risk")</f>
        <v>High Risk</v>
      </c>
      <c r="V6432">
        <f t="shared" si="100"/>
        <v>5</v>
      </c>
    </row>
    <row r="6433" spans="1:22" x14ac:dyDescent="0.2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 s="2">
        <v>0</v>
      </c>
      <c r="H6433">
        <v>1</v>
      </c>
      <c r="I6433">
        <v>0</v>
      </c>
      <c r="J6433">
        <v>1</v>
      </c>
      <c r="K6433" s="1">
        <v>108419.41</v>
      </c>
      <c r="L6433">
        <v>0</v>
      </c>
      <c r="M6433">
        <v>16</v>
      </c>
      <c r="N6433">
        <v>1422</v>
      </c>
      <c r="O6433">
        <v>6</v>
      </c>
      <c r="P6433">
        <v>7</v>
      </c>
      <c r="Q6433">
        <v>0.375</v>
      </c>
      <c r="R6433">
        <v>22752</v>
      </c>
      <c r="S6433" t="str" cm="1">
        <f t="array" ref="S6433">_xlfn.IFS(E6436&lt;30,"18-29",E6436&lt;45,"30-44",TRUE,"45+")</f>
        <v>45+</v>
      </c>
      <c r="T6433" t="str" cm="1">
        <f t="array" ref="T6433">_xlfn.IFS(F6433&lt;=2,"0-2 Years",F6433&lt;=5,"3-5 Years",F6433&lt;=8,"6-8 Years",TRUE,"9-10 Years")</f>
        <v>0-2 Years</v>
      </c>
      <c r="U6433" t="str" cm="1">
        <f t="array" ref="U6433">_xlfn.IFS(P6433&gt;60,"High Risk",P6433&gt;30,"Medium Risk",TRUE,"Low Risk")</f>
        <v>Low Risk</v>
      </c>
      <c r="V6433">
        <f t="shared" si="100"/>
        <v>6</v>
      </c>
    </row>
    <row r="6434" spans="1:22" hidden="1" x14ac:dyDescent="0.2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 s="2">
        <v>137657.25</v>
      </c>
      <c r="H6434">
        <v>2</v>
      </c>
      <c r="I6434">
        <v>1</v>
      </c>
      <c r="J6434">
        <v>1</v>
      </c>
      <c r="K6434" s="1">
        <v>171657.57</v>
      </c>
      <c r="L6434">
        <v>0</v>
      </c>
      <c r="M6434">
        <v>21</v>
      </c>
      <c r="N6434">
        <v>168</v>
      </c>
      <c r="O6434">
        <v>8</v>
      </c>
      <c r="P6434">
        <v>95</v>
      </c>
      <c r="Q6434">
        <v>0.38095238095238093</v>
      </c>
      <c r="R6434">
        <v>3528</v>
      </c>
      <c r="S6434" t="str" cm="1">
        <f t="array" ref="S6434">_xlfn.IFS(E6437&lt;30,"18-29",E6437&lt;45,"30-44",TRUE,"45+")</f>
        <v>18-29</v>
      </c>
      <c r="T6434" t="str" cm="1">
        <f t="array" ref="T6434">_xlfn.IFS(F6434&lt;=2,"0-2 Years",F6434&lt;=5,"3-5 Years",F6434&lt;=8,"6-8 Years",TRUE,"9-10 Years")</f>
        <v>3-5 Years</v>
      </c>
      <c r="U6434" t="str" cm="1">
        <f t="array" ref="U6434">_xlfn.IFS(P6434&gt;60,"High Risk",P6434&gt;30,"Medium Risk",TRUE,"Low Risk")</f>
        <v>High Risk</v>
      </c>
      <c r="V6434">
        <f t="shared" si="100"/>
        <v>0</v>
      </c>
    </row>
    <row r="6435" spans="1:22" hidden="1" x14ac:dyDescent="0.2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 s="2">
        <v>167259.44</v>
      </c>
      <c r="H6435">
        <v>1</v>
      </c>
      <c r="I6435">
        <v>1</v>
      </c>
      <c r="J6435">
        <v>1</v>
      </c>
      <c r="K6435" s="1">
        <v>22357.25</v>
      </c>
      <c r="L6435">
        <v>0</v>
      </c>
      <c r="M6435">
        <v>10</v>
      </c>
      <c r="N6435">
        <v>235</v>
      </c>
      <c r="O6435">
        <v>5</v>
      </c>
      <c r="P6435">
        <v>15</v>
      </c>
      <c r="Q6435">
        <v>0.5</v>
      </c>
      <c r="R6435">
        <v>2350</v>
      </c>
      <c r="S6435" t="str" cm="1">
        <f t="array" ref="S6435">_xlfn.IFS(E6438&lt;30,"18-29",E6438&lt;45,"30-44",TRUE,"45+")</f>
        <v>30-44</v>
      </c>
      <c r="T6435" t="str" cm="1">
        <f t="array" ref="T6435">_xlfn.IFS(F6435&lt;=2,"0-2 Years",F6435&lt;=5,"3-5 Years",F6435&lt;=8,"6-8 Years",TRUE,"9-10 Years")</f>
        <v>3-5 Years</v>
      </c>
      <c r="U6435" t="str" cm="1">
        <f t="array" ref="U6435">_xlfn.IFS(P6435&gt;60,"High Risk",P6435&gt;30,"Medium Risk",TRUE,"Low Risk")</f>
        <v>Low Risk</v>
      </c>
      <c r="V6435">
        <f t="shared" si="100"/>
        <v>3</v>
      </c>
    </row>
    <row r="6436" spans="1:22" x14ac:dyDescent="0.2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 s="2">
        <v>0</v>
      </c>
      <c r="H6436">
        <v>2</v>
      </c>
      <c r="I6436">
        <v>1</v>
      </c>
      <c r="J6436">
        <v>0</v>
      </c>
      <c r="K6436" s="1">
        <v>193903.06</v>
      </c>
      <c r="L6436">
        <v>0</v>
      </c>
      <c r="M6436">
        <v>24</v>
      </c>
      <c r="N6436">
        <v>4054</v>
      </c>
      <c r="O6436">
        <v>0</v>
      </c>
      <c r="P6436">
        <v>142</v>
      </c>
      <c r="Q6436">
        <v>0</v>
      </c>
      <c r="R6436">
        <v>97296</v>
      </c>
      <c r="S6436" t="str" cm="1">
        <f t="array" ref="S6436">_xlfn.IFS(E6439&lt;30,"18-29",E6439&lt;45,"30-44",TRUE,"45+")</f>
        <v>30-44</v>
      </c>
      <c r="T6436" t="str" cm="1">
        <f t="array" ref="T6436">_xlfn.IFS(F6436&lt;=2,"0-2 Years",F6436&lt;=5,"3-5 Years",F6436&lt;=8,"6-8 Years",TRUE,"9-10 Years")</f>
        <v>6-8 Years</v>
      </c>
      <c r="U6436" t="str" cm="1">
        <f t="array" ref="U6436">_xlfn.IFS(P6436&gt;60,"High Risk",P6436&gt;30,"Medium Risk",TRUE,"Low Risk")</f>
        <v>High Risk</v>
      </c>
      <c r="V6436">
        <f t="shared" si="100"/>
        <v>6</v>
      </c>
    </row>
    <row r="6437" spans="1:22" hidden="1" x14ac:dyDescent="0.2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 s="2">
        <v>119009.57</v>
      </c>
      <c r="H6437">
        <v>1</v>
      </c>
      <c r="I6437">
        <v>1</v>
      </c>
      <c r="J6437">
        <v>0</v>
      </c>
      <c r="K6437" s="1">
        <v>141926.43</v>
      </c>
      <c r="L6437">
        <v>0</v>
      </c>
      <c r="M6437">
        <v>5</v>
      </c>
      <c r="N6437">
        <v>3152</v>
      </c>
      <c r="O6437">
        <v>7</v>
      </c>
      <c r="P6437">
        <v>153</v>
      </c>
      <c r="Q6437">
        <v>1</v>
      </c>
      <c r="R6437">
        <v>15760</v>
      </c>
      <c r="S6437" t="str" cm="1">
        <f t="array" ref="S6437">_xlfn.IFS(E6440&lt;30,"18-29",E6440&lt;45,"30-44",TRUE,"45+")</f>
        <v>30-44</v>
      </c>
      <c r="T6437" t="str" cm="1">
        <f t="array" ref="T6437">_xlfn.IFS(F6437&lt;=2,"0-2 Years",F6437&lt;=5,"3-5 Years",F6437&lt;=8,"6-8 Years",TRUE,"9-10 Years")</f>
        <v>3-5 Years</v>
      </c>
      <c r="U6437" t="str" cm="1">
        <f t="array" ref="U6437">_xlfn.IFS(P6437&gt;60,"High Risk",P6437&gt;30,"Medium Risk",TRUE,"Low Risk")</f>
        <v>High Risk</v>
      </c>
      <c r="V6437">
        <f t="shared" si="100"/>
        <v>5</v>
      </c>
    </row>
    <row r="6438" spans="1:22" hidden="1" x14ac:dyDescent="0.2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 s="2">
        <v>80002.33</v>
      </c>
      <c r="H6438">
        <v>1</v>
      </c>
      <c r="I6438">
        <v>1</v>
      </c>
      <c r="J6438">
        <v>1</v>
      </c>
      <c r="K6438" s="1">
        <v>104079.62</v>
      </c>
      <c r="L6438">
        <v>0</v>
      </c>
      <c r="M6438">
        <v>26</v>
      </c>
      <c r="N6438">
        <v>4673</v>
      </c>
      <c r="O6438">
        <v>5</v>
      </c>
      <c r="P6438">
        <v>112</v>
      </c>
      <c r="Q6438">
        <v>0.19230769230769232</v>
      </c>
      <c r="R6438">
        <v>121498</v>
      </c>
      <c r="S6438" t="str" cm="1">
        <f t="array" ref="S6438">_xlfn.IFS(E6441&lt;30,"18-29",E6441&lt;45,"30-44",TRUE,"45+")</f>
        <v>30-44</v>
      </c>
      <c r="T6438" t="str" cm="1">
        <f t="array" ref="T6438">_xlfn.IFS(F6438&lt;=2,"0-2 Years",F6438&lt;=5,"3-5 Years",F6438&lt;=8,"6-8 Years",TRUE,"9-10 Years")</f>
        <v>0-2 Years</v>
      </c>
      <c r="U6438" t="str" cm="1">
        <f t="array" ref="U6438">_xlfn.IFS(P6438&gt;60,"High Risk",P6438&gt;30,"Medium Risk",TRUE,"Low Risk")</f>
        <v>High Risk</v>
      </c>
      <c r="V6438">
        <f t="shared" si="100"/>
        <v>3</v>
      </c>
    </row>
    <row r="6439" spans="1:22" hidden="1" x14ac:dyDescent="0.2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 s="2">
        <v>140211.88</v>
      </c>
      <c r="H6439">
        <v>1</v>
      </c>
      <c r="I6439">
        <v>1</v>
      </c>
      <c r="J6439">
        <v>1</v>
      </c>
      <c r="K6439" s="1">
        <v>93832.33</v>
      </c>
      <c r="L6439">
        <v>0</v>
      </c>
      <c r="M6439">
        <v>17</v>
      </c>
      <c r="N6439">
        <v>4133</v>
      </c>
      <c r="O6439">
        <v>9</v>
      </c>
      <c r="P6439">
        <v>47</v>
      </c>
      <c r="Q6439">
        <v>0.52941176470588236</v>
      </c>
      <c r="R6439">
        <v>70261</v>
      </c>
      <c r="S6439" t="str" cm="1">
        <f t="array" ref="S6439">_xlfn.IFS(E6442&lt;30,"18-29",E6442&lt;45,"30-44",TRUE,"45+")</f>
        <v>45+</v>
      </c>
      <c r="T6439" t="str" cm="1">
        <f t="array" ref="T6439">_xlfn.IFS(F6439&lt;=2,"0-2 Years",F6439&lt;=5,"3-5 Years",F6439&lt;=8,"6-8 Years",TRUE,"9-10 Years")</f>
        <v>3-5 Years</v>
      </c>
      <c r="U6439" t="str" cm="1">
        <f t="array" ref="U6439">_xlfn.IFS(P6439&gt;60,"High Risk",P6439&gt;30,"Medium Risk",TRUE,"Low Risk")</f>
        <v>Medium Risk</v>
      </c>
      <c r="V6439">
        <f t="shared" si="100"/>
        <v>2</v>
      </c>
    </row>
    <row r="6440" spans="1:22" hidden="1" x14ac:dyDescent="0.2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 s="2">
        <v>118742.74</v>
      </c>
      <c r="H6440">
        <v>2</v>
      </c>
      <c r="I6440">
        <v>1</v>
      </c>
      <c r="J6440">
        <v>0</v>
      </c>
      <c r="K6440" s="1">
        <v>1568.91</v>
      </c>
      <c r="L6440">
        <v>0</v>
      </c>
      <c r="M6440">
        <v>23</v>
      </c>
      <c r="N6440">
        <v>2267</v>
      </c>
      <c r="O6440">
        <v>3</v>
      </c>
      <c r="P6440">
        <v>127</v>
      </c>
      <c r="Q6440">
        <v>0.13043478260869565</v>
      </c>
      <c r="R6440">
        <v>52141</v>
      </c>
      <c r="S6440" t="str" cm="1">
        <f t="array" ref="S6440">_xlfn.IFS(E6443&lt;30,"18-29",E6443&lt;45,"30-44",TRUE,"45+")</f>
        <v>45+</v>
      </c>
      <c r="T6440" t="str" cm="1">
        <f t="array" ref="T6440">_xlfn.IFS(F6440&lt;=2,"0-2 Years",F6440&lt;=5,"3-5 Years",F6440&lt;=8,"6-8 Years",TRUE,"9-10 Years")</f>
        <v>3-5 Years</v>
      </c>
      <c r="U6440" t="str" cm="1">
        <f t="array" ref="U6440">_xlfn.IFS(P6440&gt;60,"High Risk",P6440&gt;30,"Medium Risk",TRUE,"Low Risk")</f>
        <v>High Risk</v>
      </c>
      <c r="V6440">
        <f t="shared" si="100"/>
        <v>3</v>
      </c>
    </row>
    <row r="6441" spans="1:22" x14ac:dyDescent="0.2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 s="2">
        <v>138207.07999999999</v>
      </c>
      <c r="H6441">
        <v>1</v>
      </c>
      <c r="I6441">
        <v>1</v>
      </c>
      <c r="J6441">
        <v>0</v>
      </c>
      <c r="K6441" s="1">
        <v>60778.11</v>
      </c>
      <c r="L6441">
        <v>1</v>
      </c>
      <c r="M6441">
        <v>16</v>
      </c>
      <c r="N6441">
        <v>970</v>
      </c>
      <c r="O6441">
        <v>9</v>
      </c>
      <c r="P6441">
        <v>71</v>
      </c>
      <c r="Q6441">
        <v>0.5625</v>
      </c>
      <c r="R6441">
        <v>15520</v>
      </c>
      <c r="S6441" t="str" cm="1">
        <f t="array" ref="S6441">_xlfn.IFS(E6444&lt;30,"18-29",E6444&lt;45,"30-44",TRUE,"45+")</f>
        <v>30-44</v>
      </c>
      <c r="T6441" t="str" cm="1">
        <f t="array" ref="T6441">_xlfn.IFS(F6441&lt;=2,"0-2 Years",F6441&lt;=5,"3-5 Years",F6441&lt;=8,"6-8 Years",TRUE,"9-10 Years")</f>
        <v>0-2 Years</v>
      </c>
      <c r="U6441" t="str" cm="1">
        <f t="array" ref="U6441">_xlfn.IFS(P6441&gt;60,"High Risk",P6441&gt;30,"Medium Risk",TRUE,"Low Risk")</f>
        <v>High Risk</v>
      </c>
      <c r="V6441">
        <f t="shared" si="100"/>
        <v>6</v>
      </c>
    </row>
    <row r="6442" spans="1:22" hidden="1" x14ac:dyDescent="0.2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 s="2">
        <v>148636.21</v>
      </c>
      <c r="H6442">
        <v>1</v>
      </c>
      <c r="I6442">
        <v>0</v>
      </c>
      <c r="J6442">
        <v>1</v>
      </c>
      <c r="K6442" s="1">
        <v>16119.96</v>
      </c>
      <c r="L6442">
        <v>1</v>
      </c>
      <c r="M6442">
        <v>21</v>
      </c>
      <c r="N6442">
        <v>1954</v>
      </c>
      <c r="O6442">
        <v>6</v>
      </c>
      <c r="P6442">
        <v>23</v>
      </c>
      <c r="Q6442">
        <v>0.2857142857142857</v>
      </c>
      <c r="R6442">
        <v>41034</v>
      </c>
      <c r="S6442" t="str" cm="1">
        <f t="array" ref="S6442">_xlfn.IFS(E6445&lt;30,"18-29",E6445&lt;45,"30-44",TRUE,"45+")</f>
        <v>45+</v>
      </c>
      <c r="T6442" t="str" cm="1">
        <f t="array" ref="T6442">_xlfn.IFS(F6442&lt;=2,"0-2 Years",F6442&lt;=5,"3-5 Years",F6442&lt;=8,"6-8 Years",TRUE,"9-10 Years")</f>
        <v>9-10 Years</v>
      </c>
      <c r="U6442" t="str" cm="1">
        <f t="array" ref="U6442">_xlfn.IFS(P6442&gt;60,"High Risk",P6442&gt;30,"Medium Risk",TRUE,"Low Risk")</f>
        <v>Low Risk</v>
      </c>
      <c r="V6442">
        <f t="shared" si="100"/>
        <v>3</v>
      </c>
    </row>
    <row r="6443" spans="1:22" x14ac:dyDescent="0.2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 s="2">
        <v>178827.79</v>
      </c>
      <c r="H6443">
        <v>1</v>
      </c>
      <c r="I6443">
        <v>1</v>
      </c>
      <c r="J6443">
        <v>0</v>
      </c>
      <c r="K6443" s="1">
        <v>60375.18</v>
      </c>
      <c r="L6443">
        <v>0</v>
      </c>
      <c r="M6443">
        <v>13</v>
      </c>
      <c r="N6443">
        <v>3267</v>
      </c>
      <c r="O6443">
        <v>0</v>
      </c>
      <c r="P6443">
        <v>41</v>
      </c>
      <c r="Q6443">
        <v>0</v>
      </c>
      <c r="R6443">
        <v>42471</v>
      </c>
      <c r="S6443" t="str" cm="1">
        <f t="array" ref="S6443">_xlfn.IFS(E6446&lt;30,"18-29",E6446&lt;45,"30-44",TRUE,"45+")</f>
        <v>30-44</v>
      </c>
      <c r="T6443" t="str" cm="1">
        <f t="array" ref="T6443">_xlfn.IFS(F6443&lt;=2,"0-2 Years",F6443&lt;=5,"3-5 Years",F6443&lt;=8,"6-8 Years",TRUE,"9-10 Years")</f>
        <v>0-2 Years</v>
      </c>
      <c r="U6443" t="str" cm="1">
        <f t="array" ref="U6443">_xlfn.IFS(P6443&gt;60,"High Risk",P6443&gt;30,"Medium Risk",TRUE,"Low Risk")</f>
        <v>Medium Risk</v>
      </c>
      <c r="V6443">
        <f t="shared" si="100"/>
        <v>6</v>
      </c>
    </row>
    <row r="6444" spans="1:22" hidden="1" x14ac:dyDescent="0.2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 s="2">
        <v>83134.3</v>
      </c>
      <c r="H6444">
        <v>1</v>
      </c>
      <c r="I6444">
        <v>1</v>
      </c>
      <c r="J6444">
        <v>0</v>
      </c>
      <c r="K6444" s="1">
        <v>187946.55</v>
      </c>
      <c r="L6444">
        <v>0</v>
      </c>
      <c r="M6444">
        <v>20</v>
      </c>
      <c r="N6444">
        <v>390</v>
      </c>
      <c r="O6444">
        <v>10</v>
      </c>
      <c r="P6444">
        <v>11</v>
      </c>
      <c r="Q6444">
        <v>0.5</v>
      </c>
      <c r="R6444">
        <v>7800</v>
      </c>
      <c r="S6444" t="str" cm="1">
        <f t="array" ref="S6444">_xlfn.IFS(E6447&lt;30,"18-29",E6447&lt;45,"30-44",TRUE,"45+")</f>
        <v>30-44</v>
      </c>
      <c r="T6444" t="str" cm="1">
        <f t="array" ref="T6444">_xlfn.IFS(F6444&lt;=2,"0-2 Years",F6444&lt;=5,"3-5 Years",F6444&lt;=8,"6-8 Years",TRUE,"9-10 Years")</f>
        <v>3-5 Years</v>
      </c>
      <c r="U6444" t="str" cm="1">
        <f t="array" ref="U6444">_xlfn.IFS(P6444&gt;60,"High Risk",P6444&gt;30,"Medium Risk",TRUE,"Low Risk")</f>
        <v>Low Risk</v>
      </c>
      <c r="V6444">
        <f t="shared" si="100"/>
        <v>5</v>
      </c>
    </row>
    <row r="6445" spans="1:22" hidden="1" x14ac:dyDescent="0.2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 s="2">
        <v>121513.31</v>
      </c>
      <c r="H6445">
        <v>1</v>
      </c>
      <c r="I6445">
        <v>0</v>
      </c>
      <c r="J6445">
        <v>1</v>
      </c>
      <c r="K6445" s="1">
        <v>195563.99</v>
      </c>
      <c r="L6445">
        <v>0</v>
      </c>
      <c r="M6445">
        <v>23</v>
      </c>
      <c r="N6445">
        <v>1330</v>
      </c>
      <c r="O6445">
        <v>6</v>
      </c>
      <c r="P6445">
        <v>39</v>
      </c>
      <c r="Q6445">
        <v>0.2608695652173913</v>
      </c>
      <c r="R6445">
        <v>30590</v>
      </c>
      <c r="S6445" t="str" cm="1">
        <f t="array" ref="S6445">_xlfn.IFS(E6448&lt;30,"18-29",E6448&lt;45,"30-44",TRUE,"45+")</f>
        <v>30-44</v>
      </c>
      <c r="T6445" t="str" cm="1">
        <f t="array" ref="T6445">_xlfn.IFS(F6445&lt;=2,"0-2 Years",F6445&lt;=5,"3-5 Years",F6445&lt;=8,"6-8 Years",TRUE,"9-10 Years")</f>
        <v>3-5 Years</v>
      </c>
      <c r="U6445" t="str" cm="1">
        <f t="array" ref="U6445">_xlfn.IFS(P6445&gt;60,"High Risk",P6445&gt;30,"Medium Risk",TRUE,"Low Risk")</f>
        <v>Medium Risk</v>
      </c>
      <c r="V6445">
        <f t="shared" si="100"/>
        <v>3</v>
      </c>
    </row>
    <row r="6446" spans="1:22" hidden="1" x14ac:dyDescent="0.2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 s="2">
        <v>95900.04</v>
      </c>
      <c r="H6446">
        <v>1</v>
      </c>
      <c r="I6446">
        <v>1</v>
      </c>
      <c r="J6446">
        <v>1</v>
      </c>
      <c r="K6446" s="1">
        <v>38196.239999999998</v>
      </c>
      <c r="L6446">
        <v>0</v>
      </c>
      <c r="M6446">
        <v>10</v>
      </c>
      <c r="N6446">
        <v>1515</v>
      </c>
      <c r="O6446">
        <v>8</v>
      </c>
      <c r="P6446">
        <v>132</v>
      </c>
      <c r="Q6446">
        <v>0.8</v>
      </c>
      <c r="R6446">
        <v>15150</v>
      </c>
      <c r="S6446" t="str" cm="1">
        <f t="array" ref="S6446">_xlfn.IFS(E6449&lt;30,"18-29",E6449&lt;45,"30-44",TRUE,"45+")</f>
        <v>30-44</v>
      </c>
      <c r="T6446" t="str" cm="1">
        <f t="array" ref="T6446">_xlfn.IFS(F6446&lt;=2,"0-2 Years",F6446&lt;=5,"3-5 Years",F6446&lt;=8,"6-8 Years",TRUE,"9-10 Years")</f>
        <v>6-8 Years</v>
      </c>
      <c r="U6446" t="str" cm="1">
        <f t="array" ref="U6446">_xlfn.IFS(P6446&gt;60,"High Risk",P6446&gt;30,"Medium Risk",TRUE,"Low Risk")</f>
        <v>High Risk</v>
      </c>
      <c r="V6446">
        <f t="shared" si="100"/>
        <v>2</v>
      </c>
    </row>
    <row r="6447" spans="1:22" hidden="1" x14ac:dyDescent="0.2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 s="2">
        <v>112543.42</v>
      </c>
      <c r="H6447">
        <v>1</v>
      </c>
      <c r="I6447">
        <v>1</v>
      </c>
      <c r="J6447">
        <v>1</v>
      </c>
      <c r="K6447" s="1">
        <v>179435.21</v>
      </c>
      <c r="L6447">
        <v>0</v>
      </c>
      <c r="M6447">
        <v>16</v>
      </c>
      <c r="N6447">
        <v>3117</v>
      </c>
      <c r="O6447">
        <v>7</v>
      </c>
      <c r="P6447">
        <v>64</v>
      </c>
      <c r="Q6447">
        <v>0.4375</v>
      </c>
      <c r="R6447">
        <v>49872</v>
      </c>
      <c r="S6447" t="str" cm="1">
        <f t="array" ref="S6447">_xlfn.IFS(E6450&lt;30,"18-29",E6450&lt;45,"30-44",TRUE,"45+")</f>
        <v>30-44</v>
      </c>
      <c r="T6447" t="str" cm="1">
        <f t="array" ref="T6447">_xlfn.IFS(F6447&lt;=2,"0-2 Years",F6447&lt;=5,"3-5 Years",F6447&lt;=8,"6-8 Years",TRUE,"9-10 Years")</f>
        <v>0-2 Years</v>
      </c>
      <c r="U6447" t="str" cm="1">
        <f t="array" ref="U6447">_xlfn.IFS(P6447&gt;60,"High Risk",P6447&gt;30,"Medium Risk",TRUE,"Low Risk")</f>
        <v>High Risk</v>
      </c>
      <c r="V6447">
        <f t="shared" si="100"/>
        <v>3</v>
      </c>
    </row>
    <row r="6448" spans="1:22" hidden="1" x14ac:dyDescent="0.2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 s="2">
        <v>0</v>
      </c>
      <c r="H6448">
        <v>1</v>
      </c>
      <c r="I6448">
        <v>1</v>
      </c>
      <c r="J6448">
        <v>1</v>
      </c>
      <c r="K6448" s="1">
        <v>93208.22</v>
      </c>
      <c r="L6448">
        <v>0</v>
      </c>
      <c r="M6448">
        <v>25</v>
      </c>
      <c r="N6448">
        <v>3226</v>
      </c>
      <c r="O6448">
        <v>1</v>
      </c>
      <c r="P6448">
        <v>145</v>
      </c>
      <c r="Q6448">
        <v>0.04</v>
      </c>
      <c r="R6448">
        <v>80650</v>
      </c>
      <c r="S6448" t="str" cm="1">
        <f t="array" ref="S6448">_xlfn.IFS(E6451&lt;30,"18-29",E6451&lt;45,"30-44",TRUE,"45+")</f>
        <v>45+</v>
      </c>
      <c r="T6448" t="str" cm="1">
        <f t="array" ref="T6448">_xlfn.IFS(F6448&lt;=2,"0-2 Years",F6448&lt;=5,"3-5 Years",F6448&lt;=8,"6-8 Years",TRUE,"9-10 Years")</f>
        <v>9-10 Years</v>
      </c>
      <c r="U6448" t="str" cm="1">
        <f t="array" ref="U6448">_xlfn.IFS(P6448&gt;60,"High Risk",P6448&gt;30,"Medium Risk",TRUE,"Low Risk")</f>
        <v>High Risk</v>
      </c>
      <c r="V6448">
        <f t="shared" si="100"/>
        <v>5</v>
      </c>
    </row>
    <row r="6449" spans="1:22" hidden="1" x14ac:dyDescent="0.2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 s="2">
        <v>141751.82</v>
      </c>
      <c r="H6449">
        <v>1</v>
      </c>
      <c r="I6449">
        <v>0</v>
      </c>
      <c r="J6449">
        <v>1</v>
      </c>
      <c r="K6449" s="1">
        <v>61531.86</v>
      </c>
      <c r="L6449">
        <v>0</v>
      </c>
      <c r="M6449">
        <v>9</v>
      </c>
      <c r="N6449">
        <v>3218</v>
      </c>
      <c r="O6449">
        <v>4</v>
      </c>
      <c r="P6449">
        <v>27</v>
      </c>
      <c r="Q6449">
        <v>0.44444444444444442</v>
      </c>
      <c r="R6449">
        <v>28962</v>
      </c>
      <c r="S6449" t="str" cm="1">
        <f t="array" ref="S6449">_xlfn.IFS(E6452&lt;30,"18-29",E6452&lt;45,"30-44",TRUE,"45+")</f>
        <v>18-29</v>
      </c>
      <c r="T6449" t="str" cm="1">
        <f t="array" ref="T6449">_xlfn.IFS(F6449&lt;=2,"0-2 Years",F6449&lt;=5,"3-5 Years",F6449&lt;=8,"6-8 Years",TRUE,"9-10 Years")</f>
        <v>3-5 Years</v>
      </c>
      <c r="U6449" t="str" cm="1">
        <f t="array" ref="U6449">_xlfn.IFS(P6449&gt;60,"High Risk",P6449&gt;30,"Medium Risk",TRUE,"Low Risk")</f>
        <v>Low Risk</v>
      </c>
      <c r="V6449">
        <f t="shared" si="100"/>
        <v>2</v>
      </c>
    </row>
    <row r="6450" spans="1:22" hidden="1" x14ac:dyDescent="0.2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 s="2">
        <v>124140.57</v>
      </c>
      <c r="H6450">
        <v>2</v>
      </c>
      <c r="I6450">
        <v>1</v>
      </c>
      <c r="J6450">
        <v>0</v>
      </c>
      <c r="K6450" s="1">
        <v>92826.35</v>
      </c>
      <c r="L6450">
        <v>0</v>
      </c>
      <c r="M6450">
        <v>18</v>
      </c>
      <c r="N6450">
        <v>4160</v>
      </c>
      <c r="O6450">
        <v>4</v>
      </c>
      <c r="P6450">
        <v>69</v>
      </c>
      <c r="Q6450">
        <v>0.22222222222222221</v>
      </c>
      <c r="R6450">
        <v>74880</v>
      </c>
      <c r="S6450" t="str" cm="1">
        <f t="array" ref="S6450">_xlfn.IFS(E6453&lt;30,"18-29",E6453&lt;45,"30-44",TRUE,"45+")</f>
        <v>18-29</v>
      </c>
      <c r="T6450" t="str" cm="1">
        <f t="array" ref="T6450">_xlfn.IFS(F6450&lt;=2,"0-2 Years",F6450&lt;=5,"3-5 Years",F6450&lt;=8,"6-8 Years",TRUE,"9-10 Years")</f>
        <v>6-8 Years</v>
      </c>
      <c r="U6450" t="str" cm="1">
        <f t="array" ref="U6450">_xlfn.IFS(P6450&gt;60,"High Risk",P6450&gt;30,"Medium Risk",TRUE,"Low Risk")</f>
        <v>High Risk</v>
      </c>
      <c r="V6450">
        <f t="shared" si="100"/>
        <v>3</v>
      </c>
    </row>
    <row r="6451" spans="1:22" hidden="1" x14ac:dyDescent="0.2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 s="2">
        <v>116546.59</v>
      </c>
      <c r="H6451">
        <v>2</v>
      </c>
      <c r="I6451">
        <v>0</v>
      </c>
      <c r="J6451">
        <v>0</v>
      </c>
      <c r="K6451" s="1">
        <v>23140.28</v>
      </c>
      <c r="L6451">
        <v>1</v>
      </c>
      <c r="M6451">
        <v>19</v>
      </c>
      <c r="N6451">
        <v>1658</v>
      </c>
      <c r="O6451">
        <v>4</v>
      </c>
      <c r="P6451">
        <v>50</v>
      </c>
      <c r="Q6451">
        <v>0.21052631578947367</v>
      </c>
      <c r="R6451">
        <v>31502</v>
      </c>
      <c r="S6451" t="str" cm="1">
        <f t="array" ref="S6451">_xlfn.IFS(E6454&lt;30,"18-29",E6454&lt;45,"30-44",TRUE,"45+")</f>
        <v>30-44</v>
      </c>
      <c r="T6451" t="str" cm="1">
        <f t="array" ref="T6451">_xlfn.IFS(F6451&lt;=2,"0-2 Years",F6451&lt;=5,"3-5 Years",F6451&lt;=8,"6-8 Years",TRUE,"9-10 Years")</f>
        <v>0-2 Years</v>
      </c>
      <c r="U6451" t="str" cm="1">
        <f t="array" ref="U6451">_xlfn.IFS(P6451&gt;60,"High Risk",P6451&gt;30,"Medium Risk",TRUE,"Low Risk")</f>
        <v>Medium Risk</v>
      </c>
      <c r="V6451">
        <f t="shared" si="100"/>
        <v>4</v>
      </c>
    </row>
    <row r="6452" spans="1:22" x14ac:dyDescent="0.2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 s="2">
        <v>0</v>
      </c>
      <c r="H6452">
        <v>1</v>
      </c>
      <c r="I6452">
        <v>1</v>
      </c>
      <c r="J6452">
        <v>0</v>
      </c>
      <c r="K6452" s="1">
        <v>74287.53</v>
      </c>
      <c r="L6452">
        <v>0</v>
      </c>
      <c r="M6452">
        <v>30</v>
      </c>
      <c r="N6452">
        <v>4087</v>
      </c>
      <c r="O6452">
        <v>3</v>
      </c>
      <c r="P6452">
        <v>17</v>
      </c>
      <c r="Q6452">
        <v>0.1</v>
      </c>
      <c r="R6452">
        <v>122610</v>
      </c>
      <c r="S6452" t="str" cm="1">
        <f t="array" ref="S6452">_xlfn.IFS(E6455&lt;30,"18-29",E6455&lt;45,"30-44",TRUE,"45+")</f>
        <v>30-44</v>
      </c>
      <c r="T6452" t="str" cm="1">
        <f t="array" ref="T6452">_xlfn.IFS(F6452&lt;=2,"0-2 Years",F6452&lt;=5,"3-5 Years",F6452&lt;=8,"6-8 Years",TRUE,"9-10 Years")</f>
        <v>6-8 Years</v>
      </c>
      <c r="U6452" t="str" cm="1">
        <f t="array" ref="U6452">_xlfn.IFS(P6452&gt;60,"High Risk",P6452&gt;30,"Medium Risk",TRUE,"Low Risk")</f>
        <v>Low Risk</v>
      </c>
      <c r="V6452">
        <f t="shared" si="100"/>
        <v>8</v>
      </c>
    </row>
    <row r="6453" spans="1:22" hidden="1" x14ac:dyDescent="0.2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 s="2">
        <v>157576.47</v>
      </c>
      <c r="H6453">
        <v>2</v>
      </c>
      <c r="I6453">
        <v>1</v>
      </c>
      <c r="J6453">
        <v>1</v>
      </c>
      <c r="K6453" s="1">
        <v>101102.39</v>
      </c>
      <c r="L6453">
        <v>0</v>
      </c>
      <c r="M6453">
        <v>2</v>
      </c>
      <c r="N6453">
        <v>2584</v>
      </c>
      <c r="O6453">
        <v>4</v>
      </c>
      <c r="P6453">
        <v>67</v>
      </c>
      <c r="Q6453">
        <v>1</v>
      </c>
      <c r="R6453">
        <v>5168</v>
      </c>
      <c r="S6453" t="str" cm="1">
        <f t="array" ref="S6453">_xlfn.IFS(E6456&lt;30,"18-29",E6456&lt;45,"30-44",TRUE,"45+")</f>
        <v>30-44</v>
      </c>
      <c r="T6453" t="str" cm="1">
        <f t="array" ref="T6453">_xlfn.IFS(F6453&lt;=2,"0-2 Years",F6453&lt;=5,"3-5 Years",F6453&lt;=8,"6-8 Years",TRUE,"9-10 Years")</f>
        <v>6-8 Years</v>
      </c>
      <c r="U6453" t="str" cm="1">
        <f t="array" ref="U6453">_xlfn.IFS(P6453&gt;60,"High Risk",P6453&gt;30,"Medium Risk",TRUE,"Low Risk")</f>
        <v>High Risk</v>
      </c>
      <c r="V6453">
        <f t="shared" si="100"/>
        <v>0</v>
      </c>
    </row>
    <row r="6454" spans="1:22" x14ac:dyDescent="0.2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 s="2">
        <v>0</v>
      </c>
      <c r="H6454">
        <v>2</v>
      </c>
      <c r="I6454">
        <v>1</v>
      </c>
      <c r="J6454">
        <v>0</v>
      </c>
      <c r="K6454" s="1">
        <v>126933.73</v>
      </c>
      <c r="L6454">
        <v>0</v>
      </c>
      <c r="M6454">
        <v>4</v>
      </c>
      <c r="N6454">
        <v>3535</v>
      </c>
      <c r="O6454">
        <v>10</v>
      </c>
      <c r="P6454">
        <v>162</v>
      </c>
      <c r="Q6454">
        <v>1</v>
      </c>
      <c r="R6454">
        <v>14140</v>
      </c>
      <c r="S6454" t="str" cm="1">
        <f t="array" ref="S6454">_xlfn.IFS(E6457&lt;30,"18-29",E6457&lt;45,"30-44",TRUE,"45+")</f>
        <v>18-29</v>
      </c>
      <c r="T6454" t="str" cm="1">
        <f t="array" ref="T6454">_xlfn.IFS(F6454&lt;=2,"0-2 Years",F6454&lt;=5,"3-5 Years",F6454&lt;=8,"6-8 Years",TRUE,"9-10 Years")</f>
        <v>3-5 Years</v>
      </c>
      <c r="U6454" t="str" cm="1">
        <f t="array" ref="U6454">_xlfn.IFS(P6454&gt;60,"High Risk",P6454&gt;30,"Medium Risk",TRUE,"Low Risk")</f>
        <v>High Risk</v>
      </c>
      <c r="V6454">
        <f t="shared" si="100"/>
        <v>6</v>
      </c>
    </row>
    <row r="6455" spans="1:22" hidden="1" x14ac:dyDescent="0.2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 s="2">
        <v>141428.99</v>
      </c>
      <c r="H6455">
        <v>2</v>
      </c>
      <c r="I6455">
        <v>0</v>
      </c>
      <c r="J6455">
        <v>0</v>
      </c>
      <c r="K6455" s="1">
        <v>68408.740000000005</v>
      </c>
      <c r="L6455">
        <v>0</v>
      </c>
      <c r="M6455">
        <v>7</v>
      </c>
      <c r="N6455">
        <v>4113</v>
      </c>
      <c r="O6455">
        <v>5</v>
      </c>
      <c r="P6455">
        <v>114</v>
      </c>
      <c r="Q6455">
        <v>0.7142857142857143</v>
      </c>
      <c r="R6455">
        <v>28791</v>
      </c>
      <c r="S6455" t="str" cm="1">
        <f t="array" ref="S6455">_xlfn.IFS(E6458&lt;30,"18-29",E6458&lt;45,"30-44",TRUE,"45+")</f>
        <v>30-44</v>
      </c>
      <c r="T6455" t="str" cm="1">
        <f t="array" ref="T6455">_xlfn.IFS(F6455&lt;=2,"0-2 Years",F6455&lt;=5,"3-5 Years",F6455&lt;=8,"6-8 Years",TRUE,"9-10 Years")</f>
        <v>3-5 Years</v>
      </c>
      <c r="U6455" t="str" cm="1">
        <f t="array" ref="U6455">_xlfn.IFS(P6455&gt;60,"High Risk",P6455&gt;30,"Medium Risk",TRUE,"Low Risk")</f>
        <v>High Risk</v>
      </c>
      <c r="V6455">
        <f t="shared" si="100"/>
        <v>3</v>
      </c>
    </row>
    <row r="6456" spans="1:22" hidden="1" x14ac:dyDescent="0.2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 s="2">
        <v>127510.99</v>
      </c>
      <c r="H6456">
        <v>1</v>
      </c>
      <c r="I6456">
        <v>1</v>
      </c>
      <c r="J6456">
        <v>1</v>
      </c>
      <c r="K6456" s="1">
        <v>155356.34</v>
      </c>
      <c r="L6456">
        <v>0</v>
      </c>
      <c r="M6456">
        <v>26</v>
      </c>
      <c r="N6456">
        <v>4978</v>
      </c>
      <c r="O6456">
        <v>3</v>
      </c>
      <c r="P6456">
        <v>41</v>
      </c>
      <c r="Q6456">
        <v>0.11538461538461539</v>
      </c>
      <c r="R6456">
        <v>129428</v>
      </c>
      <c r="S6456" t="str" cm="1">
        <f t="array" ref="S6456">_xlfn.IFS(E6459&lt;30,"18-29",E6459&lt;45,"30-44",TRUE,"45+")</f>
        <v>45+</v>
      </c>
      <c r="T6456" t="str" cm="1">
        <f t="array" ref="T6456">_xlfn.IFS(F6456&lt;=2,"0-2 Years",F6456&lt;=5,"3-5 Years",F6456&lt;=8,"6-8 Years",TRUE,"9-10 Years")</f>
        <v>0-2 Years</v>
      </c>
      <c r="U6456" t="str" cm="1">
        <f t="array" ref="U6456">_xlfn.IFS(P6456&gt;60,"High Risk",P6456&gt;30,"Medium Risk",TRUE,"Low Risk")</f>
        <v>Medium Risk</v>
      </c>
      <c r="V6456">
        <f t="shared" si="100"/>
        <v>3</v>
      </c>
    </row>
    <row r="6457" spans="1:22" hidden="1" x14ac:dyDescent="0.2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 s="2">
        <v>0</v>
      </c>
      <c r="H6457">
        <v>2</v>
      </c>
      <c r="I6457">
        <v>0</v>
      </c>
      <c r="J6457">
        <v>1</v>
      </c>
      <c r="K6457" s="1">
        <v>3234.8</v>
      </c>
      <c r="L6457">
        <v>0</v>
      </c>
      <c r="M6457">
        <v>21</v>
      </c>
      <c r="N6457">
        <v>4637</v>
      </c>
      <c r="O6457">
        <v>5</v>
      </c>
      <c r="P6457">
        <v>20</v>
      </c>
      <c r="Q6457">
        <v>0.23809523809523808</v>
      </c>
      <c r="R6457">
        <v>97377</v>
      </c>
      <c r="S6457" t="str" cm="1">
        <f t="array" ref="S6457">_xlfn.IFS(E6460&lt;30,"18-29",E6460&lt;45,"30-44",TRUE,"45+")</f>
        <v>30-44</v>
      </c>
      <c r="T6457" t="str" cm="1">
        <f t="array" ref="T6457">_xlfn.IFS(F6457&lt;=2,"0-2 Years",F6457&lt;=5,"3-5 Years",F6457&lt;=8,"6-8 Years",TRUE,"9-10 Years")</f>
        <v>9-10 Years</v>
      </c>
      <c r="U6457" t="str" cm="1">
        <f t="array" ref="U6457">_xlfn.IFS(P6457&gt;60,"High Risk",P6457&gt;30,"Medium Risk",TRUE,"Low Risk")</f>
        <v>Low Risk</v>
      </c>
      <c r="V6457">
        <f t="shared" si="100"/>
        <v>3</v>
      </c>
    </row>
    <row r="6458" spans="1:22" x14ac:dyDescent="0.2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 s="2">
        <v>0</v>
      </c>
      <c r="H6458">
        <v>2</v>
      </c>
      <c r="I6458">
        <v>1</v>
      </c>
      <c r="J6458">
        <v>0</v>
      </c>
      <c r="K6458" s="1">
        <v>195209.4</v>
      </c>
      <c r="L6458">
        <v>0</v>
      </c>
      <c r="M6458">
        <v>26</v>
      </c>
      <c r="N6458">
        <v>1680</v>
      </c>
      <c r="O6458">
        <v>4</v>
      </c>
      <c r="P6458">
        <v>22</v>
      </c>
      <c r="Q6458">
        <v>0.15384615384615385</v>
      </c>
      <c r="R6458">
        <v>43680</v>
      </c>
      <c r="S6458" t="str" cm="1">
        <f t="array" ref="S6458">_xlfn.IFS(E6461&lt;30,"18-29",E6461&lt;45,"30-44",TRUE,"45+")</f>
        <v>45+</v>
      </c>
      <c r="T6458" t="str" cm="1">
        <f t="array" ref="T6458">_xlfn.IFS(F6458&lt;=2,"0-2 Years",F6458&lt;=5,"3-5 Years",F6458&lt;=8,"6-8 Years",TRUE,"9-10 Years")</f>
        <v>9-10 Years</v>
      </c>
      <c r="U6458" t="str" cm="1">
        <f t="array" ref="U6458">_xlfn.IFS(P6458&gt;60,"High Risk",P6458&gt;30,"Medium Risk",TRUE,"Low Risk")</f>
        <v>Low Risk</v>
      </c>
      <c r="V6458">
        <f t="shared" si="100"/>
        <v>6</v>
      </c>
    </row>
    <row r="6459" spans="1:22" hidden="1" x14ac:dyDescent="0.2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 s="2">
        <v>81818.490000000005</v>
      </c>
      <c r="H6459">
        <v>1</v>
      </c>
      <c r="I6459">
        <v>1</v>
      </c>
      <c r="J6459">
        <v>1</v>
      </c>
      <c r="K6459" s="1">
        <v>169149.38</v>
      </c>
      <c r="L6459">
        <v>0</v>
      </c>
      <c r="M6459">
        <v>10</v>
      </c>
      <c r="N6459">
        <v>1884</v>
      </c>
      <c r="O6459">
        <v>0</v>
      </c>
      <c r="P6459">
        <v>11</v>
      </c>
      <c r="Q6459">
        <v>0</v>
      </c>
      <c r="R6459">
        <v>18840</v>
      </c>
      <c r="S6459" t="str" cm="1">
        <f t="array" ref="S6459">_xlfn.IFS(E6462&lt;30,"18-29",E6462&lt;45,"30-44",TRUE,"45+")</f>
        <v>18-29</v>
      </c>
      <c r="T6459" t="str" cm="1">
        <f t="array" ref="T6459">_xlfn.IFS(F6459&lt;=2,"0-2 Years",F6459&lt;=5,"3-5 Years",F6459&lt;=8,"6-8 Years",TRUE,"9-10 Years")</f>
        <v>6-8 Years</v>
      </c>
      <c r="U6459" t="str" cm="1">
        <f t="array" ref="U6459">_xlfn.IFS(P6459&gt;60,"High Risk",P6459&gt;30,"Medium Risk",TRUE,"Low Risk")</f>
        <v>Low Risk</v>
      </c>
      <c r="V6459">
        <f t="shared" si="100"/>
        <v>3</v>
      </c>
    </row>
    <row r="6460" spans="1:22" hidden="1" x14ac:dyDescent="0.2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 s="2">
        <v>100895.54</v>
      </c>
      <c r="H6460">
        <v>1</v>
      </c>
      <c r="I6460">
        <v>1</v>
      </c>
      <c r="J6460">
        <v>1</v>
      </c>
      <c r="K6460" s="1">
        <v>68075.14</v>
      </c>
      <c r="L6460">
        <v>0</v>
      </c>
      <c r="M6460">
        <v>17</v>
      </c>
      <c r="N6460">
        <v>1033</v>
      </c>
      <c r="O6460">
        <v>8</v>
      </c>
      <c r="P6460">
        <v>147</v>
      </c>
      <c r="Q6460">
        <v>0.47058823529411764</v>
      </c>
      <c r="R6460">
        <v>17561</v>
      </c>
      <c r="S6460" t="str" cm="1">
        <f t="array" ref="S6460">_xlfn.IFS(E6463&lt;30,"18-29",E6463&lt;45,"30-44",TRUE,"45+")</f>
        <v>30-44</v>
      </c>
      <c r="T6460" t="str" cm="1">
        <f t="array" ref="T6460">_xlfn.IFS(F6460&lt;=2,"0-2 Years",F6460&lt;=5,"3-5 Years",F6460&lt;=8,"6-8 Years",TRUE,"9-10 Years")</f>
        <v>0-2 Years</v>
      </c>
      <c r="U6460" t="str" cm="1">
        <f t="array" ref="U6460">_xlfn.IFS(P6460&gt;60,"High Risk",P6460&gt;30,"Medium Risk",TRUE,"Low Risk")</f>
        <v>High Risk</v>
      </c>
      <c r="V6460">
        <f t="shared" si="100"/>
        <v>3</v>
      </c>
    </row>
    <row r="6461" spans="1:22" hidden="1" x14ac:dyDescent="0.2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 s="2">
        <v>63832.43</v>
      </c>
      <c r="H6461">
        <v>1</v>
      </c>
      <c r="I6461">
        <v>1</v>
      </c>
      <c r="J6461">
        <v>1</v>
      </c>
      <c r="K6461" s="1">
        <v>93707.8</v>
      </c>
      <c r="L6461">
        <v>0</v>
      </c>
      <c r="M6461">
        <v>27</v>
      </c>
      <c r="N6461">
        <v>1348</v>
      </c>
      <c r="O6461">
        <v>6</v>
      </c>
      <c r="P6461">
        <v>89</v>
      </c>
      <c r="Q6461">
        <v>0.22222222222222221</v>
      </c>
      <c r="R6461">
        <v>36396</v>
      </c>
      <c r="S6461" t="str" cm="1">
        <f t="array" ref="S6461">_xlfn.IFS(E6464&lt;30,"18-29",E6464&lt;45,"30-44",TRUE,"45+")</f>
        <v>45+</v>
      </c>
      <c r="T6461" t="str" cm="1">
        <f t="array" ref="T6461">_xlfn.IFS(F6461&lt;=2,"0-2 Years",F6461&lt;=5,"3-5 Years",F6461&lt;=8,"6-8 Years",TRUE,"9-10 Years")</f>
        <v>3-5 Years</v>
      </c>
      <c r="U6461" t="str" cm="1">
        <f t="array" ref="U6461">_xlfn.IFS(P6461&gt;60,"High Risk",P6461&gt;30,"Medium Risk",TRUE,"Low Risk")</f>
        <v>High Risk</v>
      </c>
      <c r="V6461">
        <f t="shared" si="100"/>
        <v>2</v>
      </c>
    </row>
    <row r="6462" spans="1:22" x14ac:dyDescent="0.2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 s="2">
        <v>0</v>
      </c>
      <c r="H6462">
        <v>2</v>
      </c>
      <c r="I6462">
        <v>0</v>
      </c>
      <c r="J6462">
        <v>0</v>
      </c>
      <c r="K6462" s="1">
        <v>156153.26999999999</v>
      </c>
      <c r="L6462">
        <v>0</v>
      </c>
      <c r="M6462">
        <v>8</v>
      </c>
      <c r="N6462">
        <v>2895</v>
      </c>
      <c r="O6462">
        <v>3</v>
      </c>
      <c r="P6462">
        <v>55</v>
      </c>
      <c r="Q6462">
        <v>0.375</v>
      </c>
      <c r="R6462">
        <v>23160</v>
      </c>
      <c r="S6462" t="str" cm="1">
        <f t="array" ref="S6462">_xlfn.IFS(E6465&lt;30,"18-29",E6465&lt;45,"30-44",TRUE,"45+")</f>
        <v>30-44</v>
      </c>
      <c r="T6462" t="str" cm="1">
        <f t="array" ref="T6462">_xlfn.IFS(F6462&lt;=2,"0-2 Years",F6462&lt;=5,"3-5 Years",F6462&lt;=8,"6-8 Years",TRUE,"9-10 Years")</f>
        <v>3-5 Years</v>
      </c>
      <c r="U6462" t="str" cm="1">
        <f t="array" ref="U6462">_xlfn.IFS(P6462&gt;60,"High Risk",P6462&gt;30,"Medium Risk",TRUE,"Low Risk")</f>
        <v>Medium Risk</v>
      </c>
      <c r="V6462">
        <f t="shared" si="100"/>
        <v>6</v>
      </c>
    </row>
    <row r="6463" spans="1:22" hidden="1" x14ac:dyDescent="0.2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 s="2">
        <v>116085.06</v>
      </c>
      <c r="H6463">
        <v>1</v>
      </c>
      <c r="I6463">
        <v>1</v>
      </c>
      <c r="J6463">
        <v>0</v>
      </c>
      <c r="K6463" s="1">
        <v>58601.61</v>
      </c>
      <c r="L6463">
        <v>0</v>
      </c>
      <c r="M6463">
        <v>24</v>
      </c>
      <c r="N6463">
        <v>3197</v>
      </c>
      <c r="O6463">
        <v>9</v>
      </c>
      <c r="P6463">
        <v>28</v>
      </c>
      <c r="Q6463">
        <v>0.375</v>
      </c>
      <c r="R6463">
        <v>76728</v>
      </c>
      <c r="S6463" t="str" cm="1">
        <f t="array" ref="S6463">_xlfn.IFS(E6466&lt;30,"18-29",E6466&lt;45,"30-44",TRUE,"45+")</f>
        <v>30-44</v>
      </c>
      <c r="T6463" t="str" cm="1">
        <f t="array" ref="T6463">_xlfn.IFS(F6463&lt;=2,"0-2 Years",F6463&lt;=5,"3-5 Years",F6463&lt;=8,"6-8 Years",TRUE,"9-10 Years")</f>
        <v>3-5 Years</v>
      </c>
      <c r="U6463" t="str" cm="1">
        <f t="array" ref="U6463">_xlfn.IFS(P6463&gt;60,"High Risk",P6463&gt;30,"Medium Risk",TRUE,"Low Risk")</f>
        <v>Low Risk</v>
      </c>
      <c r="V6463">
        <f t="shared" si="100"/>
        <v>5</v>
      </c>
    </row>
    <row r="6464" spans="1:22" hidden="1" x14ac:dyDescent="0.2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 s="2">
        <v>0</v>
      </c>
      <c r="H6464">
        <v>2</v>
      </c>
      <c r="I6464">
        <v>1</v>
      </c>
      <c r="J6464">
        <v>1</v>
      </c>
      <c r="K6464" s="1">
        <v>114448.77</v>
      </c>
      <c r="L6464">
        <v>0</v>
      </c>
      <c r="M6464">
        <v>26</v>
      </c>
      <c r="N6464">
        <v>1213</v>
      </c>
      <c r="O6464">
        <v>3</v>
      </c>
      <c r="P6464">
        <v>143</v>
      </c>
      <c r="Q6464">
        <v>0.11538461538461539</v>
      </c>
      <c r="R6464">
        <v>31538</v>
      </c>
      <c r="S6464" t="str" cm="1">
        <f t="array" ref="S6464">_xlfn.IFS(E6467&lt;30,"18-29",E6467&lt;45,"30-44",TRUE,"45+")</f>
        <v>18-29</v>
      </c>
      <c r="T6464" t="str" cm="1">
        <f t="array" ref="T6464">_xlfn.IFS(F6464&lt;=2,"0-2 Years",F6464&lt;=5,"3-5 Years",F6464&lt;=8,"6-8 Years",TRUE,"9-10 Years")</f>
        <v>0-2 Years</v>
      </c>
      <c r="U6464" t="str" cm="1">
        <f t="array" ref="U6464">_xlfn.IFS(P6464&gt;60,"High Risk",P6464&gt;30,"Medium Risk",TRUE,"Low Risk")</f>
        <v>High Risk</v>
      </c>
      <c r="V6464">
        <f t="shared" si="100"/>
        <v>5</v>
      </c>
    </row>
    <row r="6465" spans="1:22" hidden="1" x14ac:dyDescent="0.2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 s="2">
        <v>0</v>
      </c>
      <c r="H6465">
        <v>2</v>
      </c>
      <c r="I6465">
        <v>0</v>
      </c>
      <c r="J6465">
        <v>1</v>
      </c>
      <c r="K6465" s="1">
        <v>126551.65</v>
      </c>
      <c r="L6465">
        <v>0</v>
      </c>
      <c r="M6465">
        <v>24</v>
      </c>
      <c r="N6465">
        <v>2094</v>
      </c>
      <c r="O6465">
        <v>8</v>
      </c>
      <c r="P6465">
        <v>137</v>
      </c>
      <c r="Q6465">
        <v>0.33333333333333331</v>
      </c>
      <c r="R6465">
        <v>50256</v>
      </c>
      <c r="S6465" t="str" cm="1">
        <f t="array" ref="S6465">_xlfn.IFS(E6468&lt;30,"18-29",E6468&lt;45,"30-44",TRUE,"45+")</f>
        <v>30-44</v>
      </c>
      <c r="T6465" t="str" cm="1">
        <f t="array" ref="T6465">_xlfn.IFS(F6465&lt;=2,"0-2 Years",F6465&lt;=5,"3-5 Years",F6465&lt;=8,"6-8 Years",TRUE,"9-10 Years")</f>
        <v>0-2 Years</v>
      </c>
      <c r="U6465" t="str" cm="1">
        <f t="array" ref="U6465">_xlfn.IFS(P6465&gt;60,"High Risk",P6465&gt;30,"Medium Risk",TRUE,"Low Risk")</f>
        <v>High Risk</v>
      </c>
      <c r="V6465">
        <f t="shared" si="100"/>
        <v>4</v>
      </c>
    </row>
    <row r="6466" spans="1:22" hidden="1" x14ac:dyDescent="0.2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 s="2">
        <v>115761.51</v>
      </c>
      <c r="H6466">
        <v>1</v>
      </c>
      <c r="I6466">
        <v>0</v>
      </c>
      <c r="J6466">
        <v>1</v>
      </c>
      <c r="K6466" s="1">
        <v>112350.21</v>
      </c>
      <c r="L6466">
        <v>1</v>
      </c>
      <c r="M6466">
        <v>13</v>
      </c>
      <c r="N6466">
        <v>3567</v>
      </c>
      <c r="O6466">
        <v>10</v>
      </c>
      <c r="P6466">
        <v>81</v>
      </c>
      <c r="Q6466">
        <v>0.76923076923076927</v>
      </c>
      <c r="R6466">
        <v>46371</v>
      </c>
      <c r="S6466" t="str" cm="1">
        <f t="array" ref="S6466">_xlfn.IFS(E6469&lt;30,"18-29",E6469&lt;45,"30-44",TRUE,"45+")</f>
        <v>30-44</v>
      </c>
      <c r="T6466" t="str" cm="1">
        <f t="array" ref="T6466">_xlfn.IFS(F6466&lt;=2,"0-2 Years",F6466&lt;=5,"3-5 Years",F6466&lt;=8,"6-8 Years",TRUE,"9-10 Years")</f>
        <v>0-2 Years</v>
      </c>
      <c r="U6466" t="str" cm="1">
        <f t="array" ref="U6466">_xlfn.IFS(P6466&gt;60,"High Risk",P6466&gt;30,"Medium Risk",TRUE,"Low Risk")</f>
        <v>High Risk</v>
      </c>
      <c r="V6466">
        <f t="shared" si="100"/>
        <v>3</v>
      </c>
    </row>
    <row r="6467" spans="1:22" hidden="1" x14ac:dyDescent="0.2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 s="2">
        <v>0</v>
      </c>
      <c r="H6467">
        <v>2</v>
      </c>
      <c r="I6467">
        <v>1</v>
      </c>
      <c r="J6467">
        <v>1</v>
      </c>
      <c r="K6467" s="1">
        <v>185808.7</v>
      </c>
      <c r="L6467">
        <v>0</v>
      </c>
      <c r="M6467">
        <v>2</v>
      </c>
      <c r="N6467">
        <v>3062</v>
      </c>
      <c r="O6467">
        <v>8</v>
      </c>
      <c r="P6467">
        <v>92</v>
      </c>
      <c r="Q6467">
        <v>1</v>
      </c>
      <c r="R6467">
        <v>6124</v>
      </c>
      <c r="S6467" t="str" cm="1">
        <f t="array" ref="S6467">_xlfn.IFS(E6470&lt;30,"18-29",E6470&lt;45,"30-44",TRUE,"45+")</f>
        <v>30-44</v>
      </c>
      <c r="T6467" t="str" cm="1">
        <f t="array" ref="T6467">_xlfn.IFS(F6467&lt;=2,"0-2 Years",F6467&lt;=5,"3-5 Years",F6467&lt;=8,"6-8 Years",TRUE,"9-10 Years")</f>
        <v>6-8 Years</v>
      </c>
      <c r="U6467" t="str" cm="1">
        <f t="array" ref="U6467">_xlfn.IFS(P6467&gt;60,"High Risk",P6467&gt;30,"Medium Risk",TRUE,"Low Risk")</f>
        <v>High Risk</v>
      </c>
      <c r="V6467">
        <f t="shared" ref="V6467:V6530" si="101">IF(J6467=0,3,0)+IF(G6467=0,3,0)+IF(H6467=1,2,0)+IF(E6467&gt;45,1,0)+IF(F6467&lt;3,1,0)</f>
        <v>3</v>
      </c>
    </row>
    <row r="6468" spans="1:22" hidden="1" x14ac:dyDescent="0.2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 s="2">
        <v>139626.01</v>
      </c>
      <c r="H6468">
        <v>1</v>
      </c>
      <c r="I6468">
        <v>1</v>
      </c>
      <c r="J6468">
        <v>1</v>
      </c>
      <c r="K6468" s="1">
        <v>118235.52</v>
      </c>
      <c r="L6468">
        <v>1</v>
      </c>
      <c r="M6468">
        <v>18</v>
      </c>
      <c r="N6468">
        <v>367</v>
      </c>
      <c r="O6468">
        <v>4</v>
      </c>
      <c r="P6468">
        <v>29</v>
      </c>
      <c r="Q6468">
        <v>0.22222222222222221</v>
      </c>
      <c r="R6468">
        <v>6606</v>
      </c>
      <c r="S6468" t="str" cm="1">
        <f t="array" ref="S6468">_xlfn.IFS(E6471&lt;30,"18-29",E6471&lt;45,"30-44",TRUE,"45+")</f>
        <v>18-29</v>
      </c>
      <c r="T6468" t="str" cm="1">
        <f t="array" ref="T6468">_xlfn.IFS(F6468&lt;=2,"0-2 Years",F6468&lt;=5,"3-5 Years",F6468&lt;=8,"6-8 Years",TRUE,"9-10 Years")</f>
        <v>3-5 Years</v>
      </c>
      <c r="U6468" t="str" cm="1">
        <f t="array" ref="U6468">_xlfn.IFS(P6468&gt;60,"High Risk",P6468&gt;30,"Medium Risk",TRUE,"Low Risk")</f>
        <v>Low Risk</v>
      </c>
      <c r="V6468">
        <f t="shared" si="101"/>
        <v>2</v>
      </c>
    </row>
    <row r="6469" spans="1:22" hidden="1" x14ac:dyDescent="0.2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 s="2">
        <v>0</v>
      </c>
      <c r="H6469">
        <v>1</v>
      </c>
      <c r="I6469">
        <v>0</v>
      </c>
      <c r="J6469">
        <v>1</v>
      </c>
      <c r="K6469" s="1">
        <v>183051.6</v>
      </c>
      <c r="L6469">
        <v>1</v>
      </c>
      <c r="M6469">
        <v>24</v>
      </c>
      <c r="N6469">
        <v>3363</v>
      </c>
      <c r="O6469">
        <v>9</v>
      </c>
      <c r="P6469">
        <v>151</v>
      </c>
      <c r="Q6469">
        <v>0.375</v>
      </c>
      <c r="R6469">
        <v>80712</v>
      </c>
      <c r="S6469" t="str" cm="1">
        <f t="array" ref="S6469">_xlfn.IFS(E6472&lt;30,"18-29",E6472&lt;45,"30-44",TRUE,"45+")</f>
        <v>30-44</v>
      </c>
      <c r="T6469" t="str" cm="1">
        <f t="array" ref="T6469">_xlfn.IFS(F6469&lt;=2,"0-2 Years",F6469&lt;=5,"3-5 Years",F6469&lt;=8,"6-8 Years",TRUE,"9-10 Years")</f>
        <v>6-8 Years</v>
      </c>
      <c r="U6469" t="str" cm="1">
        <f t="array" ref="U6469">_xlfn.IFS(P6469&gt;60,"High Risk",P6469&gt;30,"Medium Risk",TRUE,"Low Risk")</f>
        <v>High Risk</v>
      </c>
      <c r="V6469">
        <f t="shared" si="101"/>
        <v>5</v>
      </c>
    </row>
    <row r="6470" spans="1:22" hidden="1" x14ac:dyDescent="0.2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 s="2">
        <v>115576.44</v>
      </c>
      <c r="H6470">
        <v>1</v>
      </c>
      <c r="I6470">
        <v>0</v>
      </c>
      <c r="J6470">
        <v>1</v>
      </c>
      <c r="K6470" s="1">
        <v>27922.45</v>
      </c>
      <c r="L6470">
        <v>0</v>
      </c>
      <c r="M6470">
        <v>1</v>
      </c>
      <c r="N6470">
        <v>4177</v>
      </c>
      <c r="O6470">
        <v>6</v>
      </c>
      <c r="P6470">
        <v>111</v>
      </c>
      <c r="Q6470">
        <v>1</v>
      </c>
      <c r="R6470">
        <v>4177</v>
      </c>
      <c r="S6470" t="str" cm="1">
        <f t="array" ref="S6470">_xlfn.IFS(E6473&lt;30,"18-29",E6473&lt;45,"30-44",TRUE,"45+")</f>
        <v>30-44</v>
      </c>
      <c r="T6470" t="str" cm="1">
        <f t="array" ref="T6470">_xlfn.IFS(F6470&lt;=2,"0-2 Years",F6470&lt;=5,"3-5 Years",F6470&lt;=8,"6-8 Years",TRUE,"9-10 Years")</f>
        <v>6-8 Years</v>
      </c>
      <c r="U6470" t="str" cm="1">
        <f t="array" ref="U6470">_xlfn.IFS(P6470&gt;60,"High Risk",P6470&gt;30,"Medium Risk",TRUE,"Low Risk")</f>
        <v>High Risk</v>
      </c>
      <c r="V6470">
        <f t="shared" si="101"/>
        <v>2</v>
      </c>
    </row>
    <row r="6471" spans="1:22" x14ac:dyDescent="0.2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 s="2">
        <v>0</v>
      </c>
      <c r="H6471">
        <v>2</v>
      </c>
      <c r="I6471">
        <v>1</v>
      </c>
      <c r="J6471">
        <v>0</v>
      </c>
      <c r="K6471" s="1">
        <v>196476.19</v>
      </c>
      <c r="L6471">
        <v>0</v>
      </c>
      <c r="M6471">
        <v>13</v>
      </c>
      <c r="N6471">
        <v>4048</v>
      </c>
      <c r="O6471">
        <v>5</v>
      </c>
      <c r="P6471">
        <v>35</v>
      </c>
      <c r="Q6471">
        <v>0.38461538461538464</v>
      </c>
      <c r="R6471">
        <v>52624</v>
      </c>
      <c r="S6471" t="str" cm="1">
        <f t="array" ref="S6471">_xlfn.IFS(E6474&lt;30,"18-29",E6474&lt;45,"30-44",TRUE,"45+")</f>
        <v>30-44</v>
      </c>
      <c r="T6471" t="str" cm="1">
        <f t="array" ref="T6471">_xlfn.IFS(F6471&lt;=2,"0-2 Years",F6471&lt;=5,"3-5 Years",F6471&lt;=8,"6-8 Years",TRUE,"9-10 Years")</f>
        <v>3-5 Years</v>
      </c>
      <c r="U6471" t="str" cm="1">
        <f t="array" ref="U6471">_xlfn.IFS(P6471&gt;60,"High Risk",P6471&gt;30,"Medium Risk",TRUE,"Low Risk")</f>
        <v>Medium Risk</v>
      </c>
      <c r="V6471">
        <f t="shared" si="101"/>
        <v>6</v>
      </c>
    </row>
    <row r="6472" spans="1:22" hidden="1" x14ac:dyDescent="0.2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 s="2">
        <v>77647.600000000006</v>
      </c>
      <c r="H6472">
        <v>1</v>
      </c>
      <c r="I6472">
        <v>1</v>
      </c>
      <c r="J6472">
        <v>0</v>
      </c>
      <c r="K6472" s="1">
        <v>190429.52</v>
      </c>
      <c r="L6472">
        <v>0</v>
      </c>
      <c r="M6472">
        <v>3</v>
      </c>
      <c r="N6472">
        <v>2564</v>
      </c>
      <c r="O6472">
        <v>2</v>
      </c>
      <c r="P6472">
        <v>122</v>
      </c>
      <c r="Q6472">
        <v>0.66666666666666663</v>
      </c>
      <c r="R6472">
        <v>7692</v>
      </c>
      <c r="S6472" t="str" cm="1">
        <f t="array" ref="S6472">_xlfn.IFS(E6475&lt;30,"18-29",E6475&lt;45,"30-44",TRUE,"45+")</f>
        <v>18-29</v>
      </c>
      <c r="T6472" t="str" cm="1">
        <f t="array" ref="T6472">_xlfn.IFS(F6472&lt;=2,"0-2 Years",F6472&lt;=5,"3-5 Years",F6472&lt;=8,"6-8 Years",TRUE,"9-10 Years")</f>
        <v>3-5 Years</v>
      </c>
      <c r="U6472" t="str" cm="1">
        <f t="array" ref="U6472">_xlfn.IFS(P6472&gt;60,"High Risk",P6472&gt;30,"Medium Risk",TRUE,"Low Risk")</f>
        <v>High Risk</v>
      </c>
      <c r="V6472">
        <f t="shared" si="101"/>
        <v>5</v>
      </c>
    </row>
    <row r="6473" spans="1:22" x14ac:dyDescent="0.2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 s="2">
        <v>0</v>
      </c>
      <c r="H6473">
        <v>2</v>
      </c>
      <c r="I6473">
        <v>1</v>
      </c>
      <c r="J6473">
        <v>0</v>
      </c>
      <c r="K6473" s="1">
        <v>35034.15</v>
      </c>
      <c r="L6473">
        <v>0</v>
      </c>
      <c r="M6473">
        <v>15</v>
      </c>
      <c r="N6473">
        <v>1332</v>
      </c>
      <c r="O6473">
        <v>4</v>
      </c>
      <c r="P6473">
        <v>104</v>
      </c>
      <c r="Q6473">
        <v>0.26666666666666666</v>
      </c>
      <c r="R6473">
        <v>19980</v>
      </c>
      <c r="S6473" t="str" cm="1">
        <f t="array" ref="S6473">_xlfn.IFS(E6476&lt;30,"18-29",E6476&lt;45,"30-44",TRUE,"45+")</f>
        <v>30-44</v>
      </c>
      <c r="T6473" t="str" cm="1">
        <f t="array" ref="T6473">_xlfn.IFS(F6473&lt;=2,"0-2 Years",F6473&lt;=5,"3-5 Years",F6473&lt;=8,"6-8 Years",TRUE,"9-10 Years")</f>
        <v>3-5 Years</v>
      </c>
      <c r="U6473" t="str" cm="1">
        <f t="array" ref="U6473">_xlfn.IFS(P6473&gt;60,"High Risk",P6473&gt;30,"Medium Risk",TRUE,"Low Risk")</f>
        <v>High Risk</v>
      </c>
      <c r="V6473">
        <f t="shared" si="101"/>
        <v>6</v>
      </c>
    </row>
    <row r="6474" spans="1:22" hidden="1" x14ac:dyDescent="0.2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 s="2">
        <v>148962.46</v>
      </c>
      <c r="H6474">
        <v>1</v>
      </c>
      <c r="I6474">
        <v>1</v>
      </c>
      <c r="J6474">
        <v>0</v>
      </c>
      <c r="K6474" s="1">
        <v>66389.429999999993</v>
      </c>
      <c r="L6474">
        <v>1</v>
      </c>
      <c r="M6474">
        <v>7</v>
      </c>
      <c r="N6474">
        <v>710</v>
      </c>
      <c r="O6474">
        <v>2</v>
      </c>
      <c r="P6474">
        <v>143</v>
      </c>
      <c r="Q6474">
        <v>0.2857142857142857</v>
      </c>
      <c r="R6474">
        <v>4970</v>
      </c>
      <c r="S6474" t="str" cm="1">
        <f t="array" ref="S6474">_xlfn.IFS(E6477&lt;30,"18-29",E6477&lt;45,"30-44",TRUE,"45+")</f>
        <v>30-44</v>
      </c>
      <c r="T6474" t="str" cm="1">
        <f t="array" ref="T6474">_xlfn.IFS(F6474&lt;=2,"0-2 Years",F6474&lt;=5,"3-5 Years",F6474&lt;=8,"6-8 Years",TRUE,"9-10 Years")</f>
        <v>9-10 Years</v>
      </c>
      <c r="U6474" t="str" cm="1">
        <f t="array" ref="U6474">_xlfn.IFS(P6474&gt;60,"High Risk",P6474&gt;30,"Medium Risk",TRUE,"Low Risk")</f>
        <v>High Risk</v>
      </c>
      <c r="V6474">
        <f t="shared" si="101"/>
        <v>5</v>
      </c>
    </row>
    <row r="6475" spans="1:22" x14ac:dyDescent="0.2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 s="2">
        <v>0</v>
      </c>
      <c r="H6475">
        <v>2</v>
      </c>
      <c r="I6475">
        <v>1</v>
      </c>
      <c r="J6475">
        <v>0</v>
      </c>
      <c r="K6475" s="1">
        <v>107615.43</v>
      </c>
      <c r="L6475">
        <v>0</v>
      </c>
      <c r="M6475">
        <v>22</v>
      </c>
      <c r="N6475">
        <v>1693</v>
      </c>
      <c r="O6475">
        <v>2</v>
      </c>
      <c r="P6475">
        <v>161</v>
      </c>
      <c r="Q6475">
        <v>9.0909090909090912E-2</v>
      </c>
      <c r="R6475">
        <v>37246</v>
      </c>
      <c r="S6475" t="str" cm="1">
        <f t="array" ref="S6475">_xlfn.IFS(E6478&lt;30,"18-29",E6478&lt;45,"30-44",TRUE,"45+")</f>
        <v>30-44</v>
      </c>
      <c r="T6475" t="str" cm="1">
        <f t="array" ref="T6475">_xlfn.IFS(F6475&lt;=2,"0-2 Years",F6475&lt;=5,"3-5 Years",F6475&lt;=8,"6-8 Years",TRUE,"9-10 Years")</f>
        <v>6-8 Years</v>
      </c>
      <c r="U6475" t="str" cm="1">
        <f t="array" ref="U6475">_xlfn.IFS(P6475&gt;60,"High Risk",P6475&gt;30,"Medium Risk",TRUE,"Low Risk")</f>
        <v>High Risk</v>
      </c>
      <c r="V6475">
        <f t="shared" si="101"/>
        <v>6</v>
      </c>
    </row>
    <row r="6476" spans="1:22" hidden="1" x14ac:dyDescent="0.2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 s="2">
        <v>0</v>
      </c>
      <c r="H6476">
        <v>2</v>
      </c>
      <c r="I6476">
        <v>1</v>
      </c>
      <c r="J6476">
        <v>1</v>
      </c>
      <c r="K6476" s="1">
        <v>99692.65</v>
      </c>
      <c r="L6476">
        <v>0</v>
      </c>
      <c r="M6476">
        <v>10</v>
      </c>
      <c r="N6476">
        <v>1613</v>
      </c>
      <c r="O6476">
        <v>0</v>
      </c>
      <c r="P6476">
        <v>82</v>
      </c>
      <c r="Q6476">
        <v>0</v>
      </c>
      <c r="R6476">
        <v>16130</v>
      </c>
      <c r="S6476" t="str" cm="1">
        <f t="array" ref="S6476">_xlfn.IFS(E6479&lt;30,"18-29",E6479&lt;45,"30-44",TRUE,"45+")</f>
        <v>30-44</v>
      </c>
      <c r="T6476" t="str" cm="1">
        <f t="array" ref="T6476">_xlfn.IFS(F6476&lt;=2,"0-2 Years",F6476&lt;=5,"3-5 Years",F6476&lt;=8,"6-8 Years",TRUE,"9-10 Years")</f>
        <v>0-2 Years</v>
      </c>
      <c r="U6476" t="str" cm="1">
        <f t="array" ref="U6476">_xlfn.IFS(P6476&gt;60,"High Risk",P6476&gt;30,"Medium Risk",TRUE,"Low Risk")</f>
        <v>High Risk</v>
      </c>
      <c r="V6476">
        <f t="shared" si="101"/>
        <v>4</v>
      </c>
    </row>
    <row r="6477" spans="1:22" hidden="1" x14ac:dyDescent="0.2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 s="2">
        <v>80542.81</v>
      </c>
      <c r="H6477">
        <v>1</v>
      </c>
      <c r="I6477">
        <v>0</v>
      </c>
      <c r="J6477">
        <v>0</v>
      </c>
      <c r="K6477" s="1">
        <v>88729.22</v>
      </c>
      <c r="L6477">
        <v>1</v>
      </c>
      <c r="M6477">
        <v>27</v>
      </c>
      <c r="N6477">
        <v>3034</v>
      </c>
      <c r="O6477">
        <v>4</v>
      </c>
      <c r="P6477">
        <v>103</v>
      </c>
      <c r="Q6477">
        <v>0.14814814814814814</v>
      </c>
      <c r="R6477">
        <v>81918</v>
      </c>
      <c r="S6477" t="str" cm="1">
        <f t="array" ref="S6477">_xlfn.IFS(E6480&lt;30,"18-29",E6480&lt;45,"30-44",TRUE,"45+")</f>
        <v>30-44</v>
      </c>
      <c r="T6477" t="str" cm="1">
        <f t="array" ref="T6477">_xlfn.IFS(F6477&lt;=2,"0-2 Years",F6477&lt;=5,"3-5 Years",F6477&lt;=8,"6-8 Years",TRUE,"9-10 Years")</f>
        <v>3-5 Years</v>
      </c>
      <c r="U6477" t="str" cm="1">
        <f t="array" ref="U6477">_xlfn.IFS(P6477&gt;60,"High Risk",P6477&gt;30,"Medium Risk",TRUE,"Low Risk")</f>
        <v>High Risk</v>
      </c>
      <c r="V6477">
        <f t="shared" si="101"/>
        <v>5</v>
      </c>
    </row>
    <row r="6478" spans="1:22" x14ac:dyDescent="0.2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 s="2">
        <v>0</v>
      </c>
      <c r="H6478">
        <v>2</v>
      </c>
      <c r="I6478">
        <v>0</v>
      </c>
      <c r="J6478">
        <v>0</v>
      </c>
      <c r="K6478" s="1">
        <v>173321.65</v>
      </c>
      <c r="L6478">
        <v>0</v>
      </c>
      <c r="M6478">
        <v>12</v>
      </c>
      <c r="N6478">
        <v>1558</v>
      </c>
      <c r="O6478">
        <v>3</v>
      </c>
      <c r="P6478">
        <v>132</v>
      </c>
      <c r="Q6478">
        <v>0.25</v>
      </c>
      <c r="R6478">
        <v>18696</v>
      </c>
      <c r="S6478" t="str" cm="1">
        <f t="array" ref="S6478">_xlfn.IFS(E6481&lt;30,"18-29",E6481&lt;45,"30-44",TRUE,"45+")</f>
        <v>45+</v>
      </c>
      <c r="T6478" t="str" cm="1">
        <f t="array" ref="T6478">_xlfn.IFS(F6478&lt;=2,"0-2 Years",F6478&lt;=5,"3-5 Years",F6478&lt;=8,"6-8 Years",TRUE,"9-10 Years")</f>
        <v>3-5 Years</v>
      </c>
      <c r="U6478" t="str" cm="1">
        <f t="array" ref="U6478">_xlfn.IFS(P6478&gt;60,"High Risk",P6478&gt;30,"Medium Risk",TRUE,"Low Risk")</f>
        <v>High Risk</v>
      </c>
      <c r="V6478">
        <f t="shared" si="101"/>
        <v>6</v>
      </c>
    </row>
    <row r="6479" spans="1:22" x14ac:dyDescent="0.2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 s="2">
        <v>0</v>
      </c>
      <c r="H6479">
        <v>2</v>
      </c>
      <c r="I6479">
        <v>0</v>
      </c>
      <c r="J6479">
        <v>0</v>
      </c>
      <c r="K6479" s="1">
        <v>139463.57</v>
      </c>
      <c r="L6479">
        <v>0</v>
      </c>
      <c r="M6479">
        <v>12</v>
      </c>
      <c r="N6479">
        <v>4518</v>
      </c>
      <c r="O6479">
        <v>10</v>
      </c>
      <c r="P6479">
        <v>10</v>
      </c>
      <c r="Q6479">
        <v>0.83333333333333337</v>
      </c>
      <c r="R6479">
        <v>54216</v>
      </c>
      <c r="S6479" t="str" cm="1">
        <f t="array" ref="S6479">_xlfn.IFS(E6482&lt;30,"18-29",E6482&lt;45,"30-44",TRUE,"45+")</f>
        <v>18-29</v>
      </c>
      <c r="T6479" t="str" cm="1">
        <f t="array" ref="T6479">_xlfn.IFS(F6479&lt;=2,"0-2 Years",F6479&lt;=5,"3-5 Years",F6479&lt;=8,"6-8 Years",TRUE,"9-10 Years")</f>
        <v>3-5 Years</v>
      </c>
      <c r="U6479" t="str" cm="1">
        <f t="array" ref="U6479">_xlfn.IFS(P6479&gt;60,"High Risk",P6479&gt;30,"Medium Risk",TRUE,"Low Risk")</f>
        <v>Low Risk</v>
      </c>
      <c r="V6479">
        <f t="shared" si="101"/>
        <v>6</v>
      </c>
    </row>
    <row r="6480" spans="1:22" hidden="1" x14ac:dyDescent="0.2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 s="2">
        <v>102050.47</v>
      </c>
      <c r="H6480">
        <v>1</v>
      </c>
      <c r="I6480">
        <v>1</v>
      </c>
      <c r="J6480">
        <v>1</v>
      </c>
      <c r="K6480" s="1">
        <v>3769.71</v>
      </c>
      <c r="L6480">
        <v>0</v>
      </c>
      <c r="M6480">
        <v>28</v>
      </c>
      <c r="N6480">
        <v>164</v>
      </c>
      <c r="O6480">
        <v>3</v>
      </c>
      <c r="P6480">
        <v>133</v>
      </c>
      <c r="Q6480">
        <v>0.10714285714285714</v>
      </c>
      <c r="R6480">
        <v>4592</v>
      </c>
      <c r="S6480" t="str" cm="1">
        <f t="array" ref="S6480">_xlfn.IFS(E6483&lt;30,"18-29",E6483&lt;45,"30-44",TRUE,"45+")</f>
        <v>30-44</v>
      </c>
      <c r="T6480" t="str" cm="1">
        <f t="array" ref="T6480">_xlfn.IFS(F6480&lt;=2,"0-2 Years",F6480&lt;=5,"3-5 Years",F6480&lt;=8,"6-8 Years",TRUE,"9-10 Years")</f>
        <v>9-10 Years</v>
      </c>
      <c r="U6480" t="str" cm="1">
        <f t="array" ref="U6480">_xlfn.IFS(P6480&gt;60,"High Risk",P6480&gt;30,"Medium Risk",TRUE,"Low Risk")</f>
        <v>High Risk</v>
      </c>
      <c r="V6480">
        <f t="shared" si="101"/>
        <v>2</v>
      </c>
    </row>
    <row r="6481" spans="1:22" x14ac:dyDescent="0.2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 s="2">
        <v>0</v>
      </c>
      <c r="H6481">
        <v>1</v>
      </c>
      <c r="I6481">
        <v>1</v>
      </c>
      <c r="J6481">
        <v>0</v>
      </c>
      <c r="K6481" s="1">
        <v>149946.43</v>
      </c>
      <c r="L6481">
        <v>1</v>
      </c>
      <c r="M6481">
        <v>5</v>
      </c>
      <c r="N6481">
        <v>3689</v>
      </c>
      <c r="O6481">
        <v>10</v>
      </c>
      <c r="P6481">
        <v>104</v>
      </c>
      <c r="Q6481">
        <v>1</v>
      </c>
      <c r="R6481">
        <v>18445</v>
      </c>
      <c r="S6481" t="str" cm="1">
        <f t="array" ref="S6481">_xlfn.IFS(E6484&lt;30,"18-29",E6484&lt;45,"30-44",TRUE,"45+")</f>
        <v>30-44</v>
      </c>
      <c r="T6481" t="str" cm="1">
        <f t="array" ref="T6481">_xlfn.IFS(F6481&lt;=2,"0-2 Years",F6481&lt;=5,"3-5 Years",F6481&lt;=8,"6-8 Years",TRUE,"9-10 Years")</f>
        <v>3-5 Years</v>
      </c>
      <c r="U6481" t="str" cm="1">
        <f t="array" ref="U6481">_xlfn.IFS(P6481&gt;60,"High Risk",P6481&gt;30,"Medium Risk",TRUE,"Low Risk")</f>
        <v>High Risk</v>
      </c>
      <c r="V6481">
        <f t="shared" si="101"/>
        <v>9</v>
      </c>
    </row>
    <row r="6482" spans="1:22" hidden="1" x14ac:dyDescent="0.2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 s="2">
        <v>114948.76</v>
      </c>
      <c r="H6482">
        <v>2</v>
      </c>
      <c r="I6482">
        <v>0</v>
      </c>
      <c r="J6482">
        <v>1</v>
      </c>
      <c r="K6482" s="1">
        <v>135768.25</v>
      </c>
      <c r="L6482">
        <v>0</v>
      </c>
      <c r="M6482">
        <v>15</v>
      </c>
      <c r="N6482">
        <v>3768</v>
      </c>
      <c r="O6482">
        <v>6</v>
      </c>
      <c r="P6482">
        <v>34</v>
      </c>
      <c r="Q6482">
        <v>0.4</v>
      </c>
      <c r="R6482">
        <v>56520</v>
      </c>
      <c r="S6482" t="str" cm="1">
        <f t="array" ref="S6482">_xlfn.IFS(E6485&lt;30,"18-29",E6485&lt;45,"30-44",TRUE,"45+")</f>
        <v>30-44</v>
      </c>
      <c r="T6482" t="str" cm="1">
        <f t="array" ref="T6482">_xlfn.IFS(F6482&lt;=2,"0-2 Years",F6482&lt;=5,"3-5 Years",F6482&lt;=8,"6-8 Years",TRUE,"9-10 Years")</f>
        <v>6-8 Years</v>
      </c>
      <c r="U6482" t="str" cm="1">
        <f t="array" ref="U6482">_xlfn.IFS(P6482&gt;60,"High Risk",P6482&gt;30,"Medium Risk",TRUE,"Low Risk")</f>
        <v>Medium Risk</v>
      </c>
      <c r="V6482">
        <f t="shared" si="101"/>
        <v>0</v>
      </c>
    </row>
    <row r="6483" spans="1:22" hidden="1" x14ac:dyDescent="0.2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 s="2">
        <v>136000.45000000001</v>
      </c>
      <c r="H6483">
        <v>2</v>
      </c>
      <c r="I6483">
        <v>1</v>
      </c>
      <c r="J6483">
        <v>0</v>
      </c>
      <c r="K6483" s="1">
        <v>31708.53</v>
      </c>
      <c r="L6483">
        <v>0</v>
      </c>
      <c r="M6483">
        <v>29</v>
      </c>
      <c r="N6483">
        <v>3867</v>
      </c>
      <c r="O6483">
        <v>4</v>
      </c>
      <c r="P6483">
        <v>95</v>
      </c>
      <c r="Q6483">
        <v>0.13793103448275862</v>
      </c>
      <c r="R6483">
        <v>112143</v>
      </c>
      <c r="S6483" t="str" cm="1">
        <f t="array" ref="S6483">_xlfn.IFS(E6486&lt;30,"18-29",E6486&lt;45,"30-44",TRUE,"45+")</f>
        <v>30-44</v>
      </c>
      <c r="T6483" t="str" cm="1">
        <f t="array" ref="T6483">_xlfn.IFS(F6483&lt;=2,"0-2 Years",F6483&lt;=5,"3-5 Years",F6483&lt;=8,"6-8 Years",TRUE,"9-10 Years")</f>
        <v>6-8 Years</v>
      </c>
      <c r="U6483" t="str" cm="1">
        <f t="array" ref="U6483">_xlfn.IFS(P6483&gt;60,"High Risk",P6483&gt;30,"Medium Risk",TRUE,"Low Risk")</f>
        <v>High Risk</v>
      </c>
      <c r="V6483">
        <f t="shared" si="101"/>
        <v>3</v>
      </c>
    </row>
    <row r="6484" spans="1:22" hidden="1" x14ac:dyDescent="0.2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 s="2">
        <v>156001.68</v>
      </c>
      <c r="H6484">
        <v>2</v>
      </c>
      <c r="I6484">
        <v>1</v>
      </c>
      <c r="J6484">
        <v>1</v>
      </c>
      <c r="K6484" s="1">
        <v>151677.31</v>
      </c>
      <c r="L6484">
        <v>0</v>
      </c>
      <c r="M6484">
        <v>20</v>
      </c>
      <c r="N6484">
        <v>4953</v>
      </c>
      <c r="O6484">
        <v>1</v>
      </c>
      <c r="P6484">
        <v>40</v>
      </c>
      <c r="Q6484">
        <v>0.05</v>
      </c>
      <c r="R6484">
        <v>99060</v>
      </c>
      <c r="S6484" t="str" cm="1">
        <f t="array" ref="S6484">_xlfn.IFS(E6487&lt;30,"18-29",E6487&lt;45,"30-44",TRUE,"45+")</f>
        <v>18-29</v>
      </c>
      <c r="T6484" t="str" cm="1">
        <f t="array" ref="T6484">_xlfn.IFS(F6484&lt;=2,"0-2 Years",F6484&lt;=5,"3-5 Years",F6484&lt;=8,"6-8 Years",TRUE,"9-10 Years")</f>
        <v>3-5 Years</v>
      </c>
      <c r="U6484" t="str" cm="1">
        <f t="array" ref="U6484">_xlfn.IFS(P6484&gt;60,"High Risk",P6484&gt;30,"Medium Risk",TRUE,"Low Risk")</f>
        <v>Medium Risk</v>
      </c>
      <c r="V6484">
        <f t="shared" si="101"/>
        <v>0</v>
      </c>
    </row>
    <row r="6485" spans="1:22" hidden="1" x14ac:dyDescent="0.2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 s="2">
        <v>147974.16</v>
      </c>
      <c r="H6485">
        <v>2</v>
      </c>
      <c r="I6485">
        <v>1</v>
      </c>
      <c r="J6485">
        <v>0</v>
      </c>
      <c r="K6485" s="1">
        <v>170518.83</v>
      </c>
      <c r="L6485">
        <v>0</v>
      </c>
      <c r="M6485">
        <v>8</v>
      </c>
      <c r="N6485">
        <v>2522</v>
      </c>
      <c r="O6485">
        <v>0</v>
      </c>
      <c r="P6485">
        <v>89</v>
      </c>
      <c r="Q6485">
        <v>0</v>
      </c>
      <c r="R6485">
        <v>20176</v>
      </c>
      <c r="S6485" t="str" cm="1">
        <f t="array" ref="S6485">_xlfn.IFS(E6488&lt;30,"18-29",E6488&lt;45,"30-44",TRUE,"45+")</f>
        <v>30-44</v>
      </c>
      <c r="T6485" t="str" cm="1">
        <f t="array" ref="T6485">_xlfn.IFS(F6485&lt;=2,"0-2 Years",F6485&lt;=5,"3-5 Years",F6485&lt;=8,"6-8 Years",TRUE,"9-10 Years")</f>
        <v>3-5 Years</v>
      </c>
      <c r="U6485" t="str" cm="1">
        <f t="array" ref="U6485">_xlfn.IFS(P6485&gt;60,"High Risk",P6485&gt;30,"Medium Risk",TRUE,"Low Risk")</f>
        <v>High Risk</v>
      </c>
      <c r="V6485">
        <f t="shared" si="101"/>
        <v>3</v>
      </c>
    </row>
    <row r="6486" spans="1:22" x14ac:dyDescent="0.2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 s="2">
        <v>0</v>
      </c>
      <c r="H6486">
        <v>2</v>
      </c>
      <c r="I6486">
        <v>1</v>
      </c>
      <c r="J6486">
        <v>0</v>
      </c>
      <c r="K6486" s="1">
        <v>196582.19</v>
      </c>
      <c r="L6486">
        <v>0</v>
      </c>
      <c r="M6486">
        <v>8</v>
      </c>
      <c r="N6486">
        <v>3540</v>
      </c>
      <c r="O6486">
        <v>0</v>
      </c>
      <c r="P6486">
        <v>75</v>
      </c>
      <c r="Q6486">
        <v>0</v>
      </c>
      <c r="R6486">
        <v>28320</v>
      </c>
      <c r="S6486" t="str" cm="1">
        <f t="array" ref="S6486">_xlfn.IFS(E6489&lt;30,"18-29",E6489&lt;45,"30-44",TRUE,"45+")</f>
        <v>30-44</v>
      </c>
      <c r="T6486" t="str" cm="1">
        <f t="array" ref="T6486">_xlfn.IFS(F6486&lt;=2,"0-2 Years",F6486&lt;=5,"3-5 Years",F6486&lt;=8,"6-8 Years",TRUE,"9-10 Years")</f>
        <v>0-2 Years</v>
      </c>
      <c r="U6486" t="str" cm="1">
        <f t="array" ref="U6486">_xlfn.IFS(P6486&gt;60,"High Risk",P6486&gt;30,"Medium Risk",TRUE,"Low Risk")</f>
        <v>High Risk</v>
      </c>
      <c r="V6486">
        <f t="shared" si="101"/>
        <v>7</v>
      </c>
    </row>
    <row r="6487" spans="1:22" hidden="1" x14ac:dyDescent="0.2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 s="2">
        <v>90402.77</v>
      </c>
      <c r="H6487">
        <v>1</v>
      </c>
      <c r="I6487">
        <v>1</v>
      </c>
      <c r="J6487">
        <v>1</v>
      </c>
      <c r="K6487" s="1">
        <v>3298.65</v>
      </c>
      <c r="L6487">
        <v>0</v>
      </c>
      <c r="M6487">
        <v>10</v>
      </c>
      <c r="N6487">
        <v>4438</v>
      </c>
      <c r="O6487">
        <v>3</v>
      </c>
      <c r="P6487">
        <v>84</v>
      </c>
      <c r="Q6487">
        <v>0.3</v>
      </c>
      <c r="R6487">
        <v>44380</v>
      </c>
      <c r="S6487" t="str" cm="1">
        <f t="array" ref="S6487">_xlfn.IFS(E6490&lt;30,"18-29",E6490&lt;45,"30-44",TRUE,"45+")</f>
        <v>30-44</v>
      </c>
      <c r="T6487" t="str" cm="1">
        <f t="array" ref="T6487">_xlfn.IFS(F6487&lt;=2,"0-2 Years",F6487&lt;=5,"3-5 Years",F6487&lt;=8,"6-8 Years",TRUE,"9-10 Years")</f>
        <v>3-5 Years</v>
      </c>
      <c r="U6487" t="str" cm="1">
        <f t="array" ref="U6487">_xlfn.IFS(P6487&gt;60,"High Risk",P6487&gt;30,"Medium Risk",TRUE,"Low Risk")</f>
        <v>High Risk</v>
      </c>
      <c r="V6487">
        <f t="shared" si="101"/>
        <v>2</v>
      </c>
    </row>
    <row r="6488" spans="1:22" x14ac:dyDescent="0.2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 s="2">
        <v>0</v>
      </c>
      <c r="H6488">
        <v>2</v>
      </c>
      <c r="I6488">
        <v>0</v>
      </c>
      <c r="J6488">
        <v>0</v>
      </c>
      <c r="K6488" s="1">
        <v>162878.96</v>
      </c>
      <c r="L6488">
        <v>0</v>
      </c>
      <c r="M6488">
        <v>9</v>
      </c>
      <c r="N6488">
        <v>3380</v>
      </c>
      <c r="O6488">
        <v>6</v>
      </c>
      <c r="P6488">
        <v>96</v>
      </c>
      <c r="Q6488">
        <v>0.66666666666666663</v>
      </c>
      <c r="R6488">
        <v>30420</v>
      </c>
      <c r="S6488" t="str" cm="1">
        <f t="array" ref="S6488">_xlfn.IFS(E6491&lt;30,"18-29",E6491&lt;45,"30-44",TRUE,"45+")</f>
        <v>30-44</v>
      </c>
      <c r="T6488" t="str" cm="1">
        <f t="array" ref="T6488">_xlfn.IFS(F6488&lt;=2,"0-2 Years",F6488&lt;=5,"3-5 Years",F6488&lt;=8,"6-8 Years",TRUE,"9-10 Years")</f>
        <v>3-5 Years</v>
      </c>
      <c r="U6488" t="str" cm="1">
        <f t="array" ref="U6488">_xlfn.IFS(P6488&gt;60,"High Risk",P6488&gt;30,"Medium Risk",TRUE,"Low Risk")</f>
        <v>High Risk</v>
      </c>
      <c r="V6488">
        <f t="shared" si="101"/>
        <v>6</v>
      </c>
    </row>
    <row r="6489" spans="1:22" hidden="1" x14ac:dyDescent="0.2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 s="2">
        <v>0</v>
      </c>
      <c r="H6489">
        <v>2</v>
      </c>
      <c r="I6489">
        <v>0</v>
      </c>
      <c r="J6489">
        <v>1</v>
      </c>
      <c r="K6489" s="1">
        <v>64014.239999999998</v>
      </c>
      <c r="L6489">
        <v>0</v>
      </c>
      <c r="M6489">
        <v>21</v>
      </c>
      <c r="N6489">
        <v>2566</v>
      </c>
      <c r="O6489">
        <v>4</v>
      </c>
      <c r="P6489">
        <v>95</v>
      </c>
      <c r="Q6489">
        <v>0.19047619047619047</v>
      </c>
      <c r="R6489">
        <v>53886</v>
      </c>
      <c r="S6489" t="str" cm="1">
        <f t="array" ref="S6489">_xlfn.IFS(E6492&lt;30,"18-29",E6492&lt;45,"30-44",TRUE,"45+")</f>
        <v>30-44</v>
      </c>
      <c r="T6489" t="str" cm="1">
        <f t="array" ref="T6489">_xlfn.IFS(F6489&lt;=2,"0-2 Years",F6489&lt;=5,"3-5 Years",F6489&lt;=8,"6-8 Years",TRUE,"9-10 Years")</f>
        <v>0-2 Years</v>
      </c>
      <c r="U6489" t="str" cm="1">
        <f t="array" ref="U6489">_xlfn.IFS(P6489&gt;60,"High Risk",P6489&gt;30,"Medium Risk",TRUE,"Low Risk")</f>
        <v>High Risk</v>
      </c>
      <c r="V6489">
        <f t="shared" si="101"/>
        <v>4</v>
      </c>
    </row>
    <row r="6490" spans="1:22" x14ac:dyDescent="0.2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 s="2">
        <v>0</v>
      </c>
      <c r="H6490">
        <v>2</v>
      </c>
      <c r="I6490">
        <v>1</v>
      </c>
      <c r="J6490">
        <v>0</v>
      </c>
      <c r="K6490" s="1">
        <v>26257.01</v>
      </c>
      <c r="L6490">
        <v>0</v>
      </c>
      <c r="M6490">
        <v>23</v>
      </c>
      <c r="N6490">
        <v>966</v>
      </c>
      <c r="O6490">
        <v>5</v>
      </c>
      <c r="P6490">
        <v>114</v>
      </c>
      <c r="Q6490">
        <v>0.21739130434782608</v>
      </c>
      <c r="R6490">
        <v>22218</v>
      </c>
      <c r="S6490" t="str" cm="1">
        <f t="array" ref="S6490">_xlfn.IFS(E6493&lt;30,"18-29",E6493&lt;45,"30-44",TRUE,"45+")</f>
        <v>30-44</v>
      </c>
      <c r="T6490" t="str" cm="1">
        <f t="array" ref="T6490">_xlfn.IFS(F6490&lt;=2,"0-2 Years",F6490&lt;=5,"3-5 Years",F6490&lt;=8,"6-8 Years",TRUE,"9-10 Years")</f>
        <v>9-10 Years</v>
      </c>
      <c r="U6490" t="str" cm="1">
        <f t="array" ref="U6490">_xlfn.IFS(P6490&gt;60,"High Risk",P6490&gt;30,"Medium Risk",TRUE,"Low Risk")</f>
        <v>High Risk</v>
      </c>
      <c r="V6490">
        <f t="shared" si="101"/>
        <v>6</v>
      </c>
    </row>
    <row r="6491" spans="1:22" hidden="1" x14ac:dyDescent="0.2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 s="2">
        <v>162701.65</v>
      </c>
      <c r="H6491">
        <v>2</v>
      </c>
      <c r="I6491">
        <v>1</v>
      </c>
      <c r="J6491">
        <v>1</v>
      </c>
      <c r="K6491" s="1">
        <v>126794.56</v>
      </c>
      <c r="L6491">
        <v>0</v>
      </c>
      <c r="M6491">
        <v>27</v>
      </c>
      <c r="N6491">
        <v>4036</v>
      </c>
      <c r="O6491">
        <v>3</v>
      </c>
      <c r="P6491">
        <v>101</v>
      </c>
      <c r="Q6491">
        <v>0.1111111111111111</v>
      </c>
      <c r="R6491">
        <v>108972</v>
      </c>
      <c r="S6491" t="str" cm="1">
        <f t="array" ref="S6491">_xlfn.IFS(E6494&lt;30,"18-29",E6494&lt;45,"30-44",TRUE,"45+")</f>
        <v>30-44</v>
      </c>
      <c r="T6491" t="str" cm="1">
        <f t="array" ref="T6491">_xlfn.IFS(F6491&lt;=2,"0-2 Years",F6491&lt;=5,"3-5 Years",F6491&lt;=8,"6-8 Years",TRUE,"9-10 Years")</f>
        <v>3-5 Years</v>
      </c>
      <c r="U6491" t="str" cm="1">
        <f t="array" ref="U6491">_xlfn.IFS(P6491&gt;60,"High Risk",P6491&gt;30,"Medium Risk",TRUE,"Low Risk")</f>
        <v>High Risk</v>
      </c>
      <c r="V6491">
        <f t="shared" si="101"/>
        <v>0</v>
      </c>
    </row>
    <row r="6492" spans="1:22" x14ac:dyDescent="0.2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 s="2">
        <v>0</v>
      </c>
      <c r="H6492">
        <v>2</v>
      </c>
      <c r="I6492">
        <v>1</v>
      </c>
      <c r="J6492">
        <v>0</v>
      </c>
      <c r="K6492" s="1">
        <v>164162.44</v>
      </c>
      <c r="L6492">
        <v>0</v>
      </c>
      <c r="M6492">
        <v>4</v>
      </c>
      <c r="N6492">
        <v>4544</v>
      </c>
      <c r="O6492">
        <v>7</v>
      </c>
      <c r="P6492">
        <v>172</v>
      </c>
      <c r="Q6492">
        <v>1</v>
      </c>
      <c r="R6492">
        <v>18176</v>
      </c>
      <c r="S6492" t="str" cm="1">
        <f t="array" ref="S6492">_xlfn.IFS(E6495&lt;30,"18-29",E6495&lt;45,"30-44",TRUE,"45+")</f>
        <v>30-44</v>
      </c>
      <c r="T6492" t="str" cm="1">
        <f t="array" ref="T6492">_xlfn.IFS(F6492&lt;=2,"0-2 Years",F6492&lt;=5,"3-5 Years",F6492&lt;=8,"6-8 Years",TRUE,"9-10 Years")</f>
        <v>0-2 Years</v>
      </c>
      <c r="U6492" t="str" cm="1">
        <f t="array" ref="U6492">_xlfn.IFS(P6492&gt;60,"High Risk",P6492&gt;30,"Medium Risk",TRUE,"Low Risk")</f>
        <v>High Risk</v>
      </c>
      <c r="V6492">
        <f t="shared" si="101"/>
        <v>7</v>
      </c>
    </row>
    <row r="6493" spans="1:22" x14ac:dyDescent="0.2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 s="2">
        <v>0</v>
      </c>
      <c r="H6493">
        <v>2</v>
      </c>
      <c r="I6493">
        <v>0</v>
      </c>
      <c r="J6493">
        <v>0</v>
      </c>
      <c r="K6493" s="1">
        <v>179206.92</v>
      </c>
      <c r="L6493">
        <v>0</v>
      </c>
      <c r="M6493">
        <v>17</v>
      </c>
      <c r="N6493">
        <v>3430</v>
      </c>
      <c r="O6493">
        <v>3</v>
      </c>
      <c r="P6493">
        <v>91</v>
      </c>
      <c r="Q6493">
        <v>0.17647058823529413</v>
      </c>
      <c r="R6493">
        <v>58310</v>
      </c>
      <c r="S6493" t="str" cm="1">
        <f t="array" ref="S6493">_xlfn.IFS(E6496&lt;30,"18-29",E6496&lt;45,"30-44",TRUE,"45+")</f>
        <v>18-29</v>
      </c>
      <c r="T6493" t="str" cm="1">
        <f t="array" ref="T6493">_xlfn.IFS(F6493&lt;=2,"0-2 Years",F6493&lt;=5,"3-5 Years",F6493&lt;=8,"6-8 Years",TRUE,"9-10 Years")</f>
        <v>6-8 Years</v>
      </c>
      <c r="U6493" t="str" cm="1">
        <f t="array" ref="U6493">_xlfn.IFS(P6493&gt;60,"High Risk",P6493&gt;30,"Medium Risk",TRUE,"Low Risk")</f>
        <v>High Risk</v>
      </c>
      <c r="V6493">
        <f t="shared" si="101"/>
        <v>6</v>
      </c>
    </row>
    <row r="6494" spans="1:22" hidden="1" x14ac:dyDescent="0.2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 s="2">
        <v>82453.960000000006</v>
      </c>
      <c r="H6494">
        <v>2</v>
      </c>
      <c r="I6494">
        <v>0</v>
      </c>
      <c r="J6494">
        <v>0</v>
      </c>
      <c r="K6494" s="1">
        <v>18254.75</v>
      </c>
      <c r="L6494">
        <v>0</v>
      </c>
      <c r="M6494">
        <v>4</v>
      </c>
      <c r="N6494">
        <v>603</v>
      </c>
      <c r="O6494">
        <v>8</v>
      </c>
      <c r="P6494">
        <v>26</v>
      </c>
      <c r="Q6494">
        <v>1</v>
      </c>
      <c r="R6494">
        <v>2412</v>
      </c>
      <c r="S6494" t="str" cm="1">
        <f t="array" ref="S6494">_xlfn.IFS(E6497&lt;30,"18-29",E6497&lt;45,"30-44",TRUE,"45+")</f>
        <v>30-44</v>
      </c>
      <c r="T6494" t="str" cm="1">
        <f t="array" ref="T6494">_xlfn.IFS(F6494&lt;=2,"0-2 Years",F6494&lt;=5,"3-5 Years",F6494&lt;=8,"6-8 Years",TRUE,"9-10 Years")</f>
        <v>3-5 Years</v>
      </c>
      <c r="U6494" t="str" cm="1">
        <f t="array" ref="U6494">_xlfn.IFS(P6494&gt;60,"High Risk",P6494&gt;30,"Medium Risk",TRUE,"Low Risk")</f>
        <v>Low Risk</v>
      </c>
      <c r="V6494">
        <f t="shared" si="101"/>
        <v>3</v>
      </c>
    </row>
    <row r="6495" spans="1:22" hidden="1" x14ac:dyDescent="0.2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 s="2">
        <v>100107.99</v>
      </c>
      <c r="H6495">
        <v>1</v>
      </c>
      <c r="I6495">
        <v>1</v>
      </c>
      <c r="J6495">
        <v>0</v>
      </c>
      <c r="K6495" s="1">
        <v>83949.68</v>
      </c>
      <c r="L6495">
        <v>0</v>
      </c>
      <c r="M6495">
        <v>24</v>
      </c>
      <c r="N6495">
        <v>2704</v>
      </c>
      <c r="O6495">
        <v>7</v>
      </c>
      <c r="P6495">
        <v>166</v>
      </c>
      <c r="Q6495">
        <v>0.29166666666666669</v>
      </c>
      <c r="R6495">
        <v>64896</v>
      </c>
      <c r="S6495" t="str" cm="1">
        <f t="array" ref="S6495">_xlfn.IFS(E6498&lt;30,"18-29",E6498&lt;45,"30-44",TRUE,"45+")</f>
        <v>30-44</v>
      </c>
      <c r="T6495" t="str" cm="1">
        <f t="array" ref="T6495">_xlfn.IFS(F6495&lt;=2,"0-2 Years",F6495&lt;=5,"3-5 Years",F6495&lt;=8,"6-8 Years",TRUE,"9-10 Years")</f>
        <v>9-10 Years</v>
      </c>
      <c r="U6495" t="str" cm="1">
        <f t="array" ref="U6495">_xlfn.IFS(P6495&gt;60,"High Risk",P6495&gt;30,"Medium Risk",TRUE,"Low Risk")</f>
        <v>High Risk</v>
      </c>
      <c r="V6495">
        <f t="shared" si="101"/>
        <v>5</v>
      </c>
    </row>
    <row r="6496" spans="1:22" hidden="1" x14ac:dyDescent="0.2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 s="2">
        <v>0</v>
      </c>
      <c r="H6496">
        <v>2</v>
      </c>
      <c r="I6496">
        <v>1</v>
      </c>
      <c r="J6496">
        <v>1</v>
      </c>
      <c r="K6496" s="1">
        <v>22684.78</v>
      </c>
      <c r="L6496">
        <v>0</v>
      </c>
      <c r="M6496">
        <v>19</v>
      </c>
      <c r="N6496">
        <v>2499</v>
      </c>
      <c r="O6496">
        <v>1</v>
      </c>
      <c r="P6496">
        <v>79</v>
      </c>
      <c r="Q6496">
        <v>5.2631578947368418E-2</v>
      </c>
      <c r="R6496">
        <v>47481</v>
      </c>
      <c r="S6496" t="str" cm="1">
        <f t="array" ref="S6496">_xlfn.IFS(E6499&lt;30,"18-29",E6499&lt;45,"30-44",TRUE,"45+")</f>
        <v>45+</v>
      </c>
      <c r="T6496" t="str" cm="1">
        <f t="array" ref="T6496">_xlfn.IFS(F6496&lt;=2,"0-2 Years",F6496&lt;=5,"3-5 Years",F6496&lt;=8,"6-8 Years",TRUE,"9-10 Years")</f>
        <v>6-8 Years</v>
      </c>
      <c r="U6496" t="str" cm="1">
        <f t="array" ref="U6496">_xlfn.IFS(P6496&gt;60,"High Risk",P6496&gt;30,"Medium Risk",TRUE,"Low Risk")</f>
        <v>High Risk</v>
      </c>
      <c r="V6496">
        <f t="shared" si="101"/>
        <v>3</v>
      </c>
    </row>
    <row r="6497" spans="1:22" hidden="1" x14ac:dyDescent="0.2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 s="2">
        <v>83348.89</v>
      </c>
      <c r="H6497">
        <v>3</v>
      </c>
      <c r="I6497">
        <v>1</v>
      </c>
      <c r="J6497">
        <v>0</v>
      </c>
      <c r="K6497" s="1">
        <v>7953.62</v>
      </c>
      <c r="L6497">
        <v>1</v>
      </c>
      <c r="M6497">
        <v>5</v>
      </c>
      <c r="N6497">
        <v>2504</v>
      </c>
      <c r="O6497">
        <v>2</v>
      </c>
      <c r="P6497">
        <v>106</v>
      </c>
      <c r="Q6497">
        <v>0.4</v>
      </c>
      <c r="R6497">
        <v>12520</v>
      </c>
      <c r="S6497" t="str" cm="1">
        <f t="array" ref="S6497">_xlfn.IFS(E6500&lt;30,"18-29",E6500&lt;45,"30-44",TRUE,"45+")</f>
        <v>18-29</v>
      </c>
      <c r="T6497" t="str" cm="1">
        <f t="array" ref="T6497">_xlfn.IFS(F6497&lt;=2,"0-2 Years",F6497&lt;=5,"3-5 Years",F6497&lt;=8,"6-8 Years",TRUE,"9-10 Years")</f>
        <v>3-5 Years</v>
      </c>
      <c r="U6497" t="str" cm="1">
        <f t="array" ref="U6497">_xlfn.IFS(P6497&gt;60,"High Risk",P6497&gt;30,"Medium Risk",TRUE,"Low Risk")</f>
        <v>High Risk</v>
      </c>
      <c r="V6497">
        <f t="shared" si="101"/>
        <v>3</v>
      </c>
    </row>
    <row r="6498" spans="1:22" hidden="1" x14ac:dyDescent="0.2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 s="2">
        <v>96553.52</v>
      </c>
      <c r="H6498">
        <v>2</v>
      </c>
      <c r="I6498">
        <v>1</v>
      </c>
      <c r="J6498">
        <v>0</v>
      </c>
      <c r="K6498" s="1">
        <v>143952.24</v>
      </c>
      <c r="L6498">
        <v>1</v>
      </c>
      <c r="M6498">
        <v>23</v>
      </c>
      <c r="N6498">
        <v>3747</v>
      </c>
      <c r="O6498">
        <v>8</v>
      </c>
      <c r="P6498">
        <v>122</v>
      </c>
      <c r="Q6498">
        <v>0.34782608695652173</v>
      </c>
      <c r="R6498">
        <v>86181</v>
      </c>
      <c r="S6498" t="str" cm="1">
        <f t="array" ref="S6498">_xlfn.IFS(E6501&lt;30,"18-29",E6501&lt;45,"30-44",TRUE,"45+")</f>
        <v>30-44</v>
      </c>
      <c r="T6498" t="str" cm="1">
        <f t="array" ref="T6498">_xlfn.IFS(F6498&lt;=2,"0-2 Years",F6498&lt;=5,"3-5 Years",F6498&lt;=8,"6-8 Years",TRUE,"9-10 Years")</f>
        <v>3-5 Years</v>
      </c>
      <c r="U6498" t="str" cm="1">
        <f t="array" ref="U6498">_xlfn.IFS(P6498&gt;60,"High Risk",P6498&gt;30,"Medium Risk",TRUE,"Low Risk")</f>
        <v>High Risk</v>
      </c>
      <c r="V6498">
        <f t="shared" si="101"/>
        <v>3</v>
      </c>
    </row>
    <row r="6499" spans="1:22" x14ac:dyDescent="0.2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 s="2">
        <v>201009.64</v>
      </c>
      <c r="H6499">
        <v>1</v>
      </c>
      <c r="I6499">
        <v>1</v>
      </c>
      <c r="J6499">
        <v>0</v>
      </c>
      <c r="K6499" s="1">
        <v>158032.5</v>
      </c>
      <c r="L6499">
        <v>1</v>
      </c>
      <c r="M6499">
        <v>19</v>
      </c>
      <c r="N6499">
        <v>942</v>
      </c>
      <c r="O6499">
        <v>2</v>
      </c>
      <c r="P6499">
        <v>136</v>
      </c>
      <c r="Q6499">
        <v>0.10526315789473684</v>
      </c>
      <c r="R6499">
        <v>17898</v>
      </c>
      <c r="S6499" t="str" cm="1">
        <f t="array" ref="S6499">_xlfn.IFS(E6502&lt;30,"18-29",E6502&lt;45,"30-44",TRUE,"45+")</f>
        <v>30-44</v>
      </c>
      <c r="T6499" t="str" cm="1">
        <f t="array" ref="T6499">_xlfn.IFS(F6499&lt;=2,"0-2 Years",F6499&lt;=5,"3-5 Years",F6499&lt;=8,"6-8 Years",TRUE,"9-10 Years")</f>
        <v>9-10 Years</v>
      </c>
      <c r="U6499" t="str" cm="1">
        <f t="array" ref="U6499">_xlfn.IFS(P6499&gt;60,"High Risk",P6499&gt;30,"Medium Risk",TRUE,"Low Risk")</f>
        <v>High Risk</v>
      </c>
      <c r="V6499">
        <f t="shared" si="101"/>
        <v>6</v>
      </c>
    </row>
    <row r="6500" spans="1:22" hidden="1" x14ac:dyDescent="0.2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 s="2">
        <v>125167.74</v>
      </c>
      <c r="H6500">
        <v>1</v>
      </c>
      <c r="I6500">
        <v>1</v>
      </c>
      <c r="J6500">
        <v>0</v>
      </c>
      <c r="K6500" s="1">
        <v>199104.52</v>
      </c>
      <c r="L6500">
        <v>0</v>
      </c>
      <c r="M6500">
        <v>26</v>
      </c>
      <c r="N6500">
        <v>1626</v>
      </c>
      <c r="O6500">
        <v>9</v>
      </c>
      <c r="P6500">
        <v>170</v>
      </c>
      <c r="Q6500">
        <v>0.34615384615384615</v>
      </c>
      <c r="R6500">
        <v>42276</v>
      </c>
      <c r="S6500" t="str" cm="1">
        <f t="array" ref="S6500">_xlfn.IFS(E6503&lt;30,"18-29",E6503&lt;45,"30-44",TRUE,"45+")</f>
        <v>30-44</v>
      </c>
      <c r="T6500" t="str" cm="1">
        <f t="array" ref="T6500">_xlfn.IFS(F6500&lt;=2,"0-2 Years",F6500&lt;=5,"3-5 Years",F6500&lt;=8,"6-8 Years",TRUE,"9-10 Years")</f>
        <v>3-5 Years</v>
      </c>
      <c r="U6500" t="str" cm="1">
        <f t="array" ref="U6500">_xlfn.IFS(P6500&gt;60,"High Risk",P6500&gt;30,"Medium Risk",TRUE,"Low Risk")</f>
        <v>High Risk</v>
      </c>
      <c r="V6500">
        <f t="shared" si="101"/>
        <v>5</v>
      </c>
    </row>
    <row r="6501" spans="1:22" hidden="1" x14ac:dyDescent="0.2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 s="2">
        <v>0</v>
      </c>
      <c r="H6501">
        <v>1</v>
      </c>
      <c r="I6501">
        <v>1</v>
      </c>
      <c r="J6501">
        <v>1</v>
      </c>
      <c r="K6501" s="1">
        <v>87566.97</v>
      </c>
      <c r="L6501">
        <v>0</v>
      </c>
      <c r="M6501">
        <v>8</v>
      </c>
      <c r="N6501">
        <v>2215</v>
      </c>
      <c r="O6501">
        <v>4</v>
      </c>
      <c r="P6501">
        <v>101</v>
      </c>
      <c r="Q6501">
        <v>0.5</v>
      </c>
      <c r="R6501">
        <v>17720</v>
      </c>
      <c r="S6501" t="str" cm="1">
        <f t="array" ref="S6501">_xlfn.IFS(E6504&lt;30,"18-29",E6504&lt;45,"30-44",TRUE,"45+")</f>
        <v>30-44</v>
      </c>
      <c r="T6501" t="str" cm="1">
        <f t="array" ref="T6501">_xlfn.IFS(F6501&lt;=2,"0-2 Years",F6501&lt;=5,"3-5 Years",F6501&lt;=8,"6-8 Years",TRUE,"9-10 Years")</f>
        <v>9-10 Years</v>
      </c>
      <c r="U6501" t="str" cm="1">
        <f t="array" ref="U6501">_xlfn.IFS(P6501&gt;60,"High Risk",P6501&gt;30,"Medium Risk",TRUE,"Low Risk")</f>
        <v>High Risk</v>
      </c>
      <c r="V6501">
        <f t="shared" si="101"/>
        <v>5</v>
      </c>
    </row>
    <row r="6502" spans="1:22" hidden="1" x14ac:dyDescent="0.2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 s="2">
        <v>153313.67000000001</v>
      </c>
      <c r="H6502">
        <v>1</v>
      </c>
      <c r="I6502">
        <v>0</v>
      </c>
      <c r="J6502">
        <v>0</v>
      </c>
      <c r="K6502" s="1">
        <v>170563.73</v>
      </c>
      <c r="L6502">
        <v>0</v>
      </c>
      <c r="M6502">
        <v>24</v>
      </c>
      <c r="N6502">
        <v>4515</v>
      </c>
      <c r="O6502">
        <v>0</v>
      </c>
      <c r="P6502">
        <v>99</v>
      </c>
      <c r="Q6502">
        <v>0</v>
      </c>
      <c r="R6502">
        <v>108360</v>
      </c>
      <c r="S6502" t="str" cm="1">
        <f t="array" ref="S6502">_xlfn.IFS(E6505&lt;30,"18-29",E6505&lt;45,"30-44",TRUE,"45+")</f>
        <v>30-44</v>
      </c>
      <c r="T6502" t="str" cm="1">
        <f t="array" ref="T6502">_xlfn.IFS(F6502&lt;=2,"0-2 Years",F6502&lt;=5,"3-5 Years",F6502&lt;=8,"6-8 Years",TRUE,"9-10 Years")</f>
        <v>3-5 Years</v>
      </c>
      <c r="U6502" t="str" cm="1">
        <f t="array" ref="U6502">_xlfn.IFS(P6502&gt;60,"High Risk",P6502&gt;30,"Medium Risk",TRUE,"Low Risk")</f>
        <v>High Risk</v>
      </c>
      <c r="V6502">
        <f t="shared" si="101"/>
        <v>5</v>
      </c>
    </row>
    <row r="6503" spans="1:22" x14ac:dyDescent="0.2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 s="2">
        <v>0</v>
      </c>
      <c r="H6503">
        <v>2</v>
      </c>
      <c r="I6503">
        <v>1</v>
      </c>
      <c r="J6503">
        <v>0</v>
      </c>
      <c r="K6503" s="1">
        <v>157871.54999999999</v>
      </c>
      <c r="L6503">
        <v>0</v>
      </c>
      <c r="M6503">
        <v>22</v>
      </c>
      <c r="N6503">
        <v>2279</v>
      </c>
      <c r="O6503">
        <v>9</v>
      </c>
      <c r="P6503">
        <v>32</v>
      </c>
      <c r="Q6503">
        <v>0.40909090909090912</v>
      </c>
      <c r="R6503">
        <v>50138</v>
      </c>
      <c r="S6503" t="str" cm="1">
        <f t="array" ref="S6503">_xlfn.IFS(E6506&lt;30,"18-29",E6506&lt;45,"30-44",TRUE,"45+")</f>
        <v>30-44</v>
      </c>
      <c r="T6503" t="str" cm="1">
        <f t="array" ref="T6503">_xlfn.IFS(F6503&lt;=2,"0-2 Years",F6503&lt;=5,"3-5 Years",F6503&lt;=8,"6-8 Years",TRUE,"9-10 Years")</f>
        <v>9-10 Years</v>
      </c>
      <c r="U6503" t="str" cm="1">
        <f t="array" ref="U6503">_xlfn.IFS(P6503&gt;60,"High Risk",P6503&gt;30,"Medium Risk",TRUE,"Low Risk")</f>
        <v>Medium Risk</v>
      </c>
      <c r="V6503">
        <f t="shared" si="101"/>
        <v>6</v>
      </c>
    </row>
    <row r="6504" spans="1:22" x14ac:dyDescent="0.2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 s="2">
        <v>125879.29</v>
      </c>
      <c r="H6504">
        <v>1</v>
      </c>
      <c r="I6504">
        <v>1</v>
      </c>
      <c r="J6504">
        <v>0</v>
      </c>
      <c r="K6504" s="1">
        <v>93203.43</v>
      </c>
      <c r="L6504">
        <v>0</v>
      </c>
      <c r="M6504">
        <v>30</v>
      </c>
      <c r="N6504">
        <v>1933</v>
      </c>
      <c r="O6504">
        <v>2</v>
      </c>
      <c r="P6504">
        <v>128</v>
      </c>
      <c r="Q6504">
        <v>6.6666666666666666E-2</v>
      </c>
      <c r="R6504">
        <v>57990</v>
      </c>
      <c r="S6504" t="str" cm="1">
        <f t="array" ref="S6504">_xlfn.IFS(E6507&lt;30,"18-29",E6507&lt;45,"30-44",TRUE,"45+")</f>
        <v>45+</v>
      </c>
      <c r="T6504" t="str" cm="1">
        <f t="array" ref="T6504">_xlfn.IFS(F6504&lt;=2,"0-2 Years",F6504&lt;=5,"3-5 Years",F6504&lt;=8,"6-8 Years",TRUE,"9-10 Years")</f>
        <v>0-2 Years</v>
      </c>
      <c r="U6504" t="str" cm="1">
        <f t="array" ref="U6504">_xlfn.IFS(P6504&gt;60,"High Risk",P6504&gt;30,"Medium Risk",TRUE,"Low Risk")</f>
        <v>High Risk</v>
      </c>
      <c r="V6504">
        <f t="shared" si="101"/>
        <v>6</v>
      </c>
    </row>
    <row r="6505" spans="1:22" hidden="1" x14ac:dyDescent="0.2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 s="2">
        <v>170057.62</v>
      </c>
      <c r="H6505">
        <v>1</v>
      </c>
      <c r="I6505">
        <v>0</v>
      </c>
      <c r="J6505">
        <v>1</v>
      </c>
      <c r="K6505" s="1">
        <v>54398.559999999998</v>
      </c>
      <c r="L6505">
        <v>0</v>
      </c>
      <c r="M6505">
        <v>15</v>
      </c>
      <c r="N6505">
        <v>2112</v>
      </c>
      <c r="O6505">
        <v>9</v>
      </c>
      <c r="P6505">
        <v>67</v>
      </c>
      <c r="Q6505">
        <v>0.6</v>
      </c>
      <c r="R6505">
        <v>31680</v>
      </c>
      <c r="S6505" t="str" cm="1">
        <f t="array" ref="S6505">_xlfn.IFS(E6508&lt;30,"18-29",E6508&lt;45,"30-44",TRUE,"45+")</f>
        <v>45+</v>
      </c>
      <c r="T6505" t="str" cm="1">
        <f t="array" ref="T6505">_xlfn.IFS(F6505&lt;=2,"0-2 Years",F6505&lt;=5,"3-5 Years",F6505&lt;=8,"6-8 Years",TRUE,"9-10 Years")</f>
        <v>6-8 Years</v>
      </c>
      <c r="U6505" t="str" cm="1">
        <f t="array" ref="U6505">_xlfn.IFS(P6505&gt;60,"High Risk",P6505&gt;30,"Medium Risk",TRUE,"Low Risk")</f>
        <v>High Risk</v>
      </c>
      <c r="V6505">
        <f t="shared" si="101"/>
        <v>2</v>
      </c>
    </row>
    <row r="6506" spans="1:22" hidden="1" x14ac:dyDescent="0.2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 s="2">
        <v>0</v>
      </c>
      <c r="H6506">
        <v>2</v>
      </c>
      <c r="I6506">
        <v>1</v>
      </c>
      <c r="J6506">
        <v>1</v>
      </c>
      <c r="K6506" s="1">
        <v>168779.47</v>
      </c>
      <c r="L6506">
        <v>0</v>
      </c>
      <c r="M6506">
        <v>23</v>
      </c>
      <c r="N6506">
        <v>3570</v>
      </c>
      <c r="O6506">
        <v>4</v>
      </c>
      <c r="P6506">
        <v>135</v>
      </c>
      <c r="Q6506">
        <v>0.17391304347826086</v>
      </c>
      <c r="R6506">
        <v>82110</v>
      </c>
      <c r="S6506" t="str" cm="1">
        <f t="array" ref="S6506">_xlfn.IFS(E6509&lt;30,"18-29",E6509&lt;45,"30-44",TRUE,"45+")</f>
        <v>30-44</v>
      </c>
      <c r="T6506" t="str" cm="1">
        <f t="array" ref="T6506">_xlfn.IFS(F6506&lt;=2,"0-2 Years",F6506&lt;=5,"3-5 Years",F6506&lt;=8,"6-8 Years",TRUE,"9-10 Years")</f>
        <v>0-2 Years</v>
      </c>
      <c r="U6506" t="str" cm="1">
        <f t="array" ref="U6506">_xlfn.IFS(P6506&gt;60,"High Risk",P6506&gt;30,"Medium Risk",TRUE,"Low Risk")</f>
        <v>High Risk</v>
      </c>
      <c r="V6506">
        <f t="shared" si="101"/>
        <v>4</v>
      </c>
    </row>
    <row r="6507" spans="1:22" x14ac:dyDescent="0.2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 s="2">
        <v>131326.47</v>
      </c>
      <c r="H6507">
        <v>1</v>
      </c>
      <c r="I6507">
        <v>0</v>
      </c>
      <c r="J6507">
        <v>0</v>
      </c>
      <c r="K6507" s="1">
        <v>1140.02</v>
      </c>
      <c r="L6507">
        <v>1</v>
      </c>
      <c r="M6507">
        <v>30</v>
      </c>
      <c r="N6507">
        <v>2810</v>
      </c>
      <c r="O6507">
        <v>10</v>
      </c>
      <c r="P6507">
        <v>110</v>
      </c>
      <c r="Q6507">
        <v>0.33333333333333331</v>
      </c>
      <c r="R6507">
        <v>84300</v>
      </c>
      <c r="S6507" t="str" cm="1">
        <f t="array" ref="S6507">_xlfn.IFS(E6510&lt;30,"18-29",E6510&lt;45,"30-44",TRUE,"45+")</f>
        <v>30-44</v>
      </c>
      <c r="T6507" t="str" cm="1">
        <f t="array" ref="T6507">_xlfn.IFS(F6507&lt;=2,"0-2 Years",F6507&lt;=5,"3-5 Years",F6507&lt;=8,"6-8 Years",TRUE,"9-10 Years")</f>
        <v>0-2 Years</v>
      </c>
      <c r="U6507" t="str" cm="1">
        <f t="array" ref="U6507">_xlfn.IFS(P6507&gt;60,"High Risk",P6507&gt;30,"Medium Risk",TRUE,"Low Risk")</f>
        <v>High Risk</v>
      </c>
      <c r="V6507">
        <f t="shared" si="101"/>
        <v>7</v>
      </c>
    </row>
    <row r="6508" spans="1:22" x14ac:dyDescent="0.2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 s="2">
        <v>128472.8</v>
      </c>
      <c r="H6508">
        <v>1</v>
      </c>
      <c r="I6508">
        <v>1</v>
      </c>
      <c r="J6508">
        <v>0</v>
      </c>
      <c r="K6508" s="1">
        <v>186476.91</v>
      </c>
      <c r="L6508">
        <v>1</v>
      </c>
      <c r="M6508">
        <v>26</v>
      </c>
      <c r="N6508">
        <v>1315</v>
      </c>
      <c r="O6508">
        <v>6</v>
      </c>
      <c r="P6508">
        <v>137</v>
      </c>
      <c r="Q6508">
        <v>0.23076923076923078</v>
      </c>
      <c r="R6508">
        <v>34190</v>
      </c>
      <c r="S6508" t="str" cm="1">
        <f t="array" ref="S6508">_xlfn.IFS(E6511&lt;30,"18-29",E6511&lt;45,"30-44",TRUE,"45+")</f>
        <v>30-44</v>
      </c>
      <c r="T6508" t="str" cm="1">
        <f t="array" ref="T6508">_xlfn.IFS(F6508&lt;=2,"0-2 Years",F6508&lt;=5,"3-5 Years",F6508&lt;=8,"6-8 Years",TRUE,"9-10 Years")</f>
        <v>0-2 Years</v>
      </c>
      <c r="U6508" t="str" cm="1">
        <f t="array" ref="U6508">_xlfn.IFS(P6508&gt;60,"High Risk",P6508&gt;30,"Medium Risk",TRUE,"Low Risk")</f>
        <v>High Risk</v>
      </c>
      <c r="V6508">
        <f t="shared" si="101"/>
        <v>7</v>
      </c>
    </row>
    <row r="6509" spans="1:22" hidden="1" x14ac:dyDescent="0.2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 s="2">
        <v>160485.16</v>
      </c>
      <c r="H6509">
        <v>1</v>
      </c>
      <c r="I6509">
        <v>1</v>
      </c>
      <c r="J6509">
        <v>0</v>
      </c>
      <c r="K6509" s="1">
        <v>29023.03</v>
      </c>
      <c r="L6509">
        <v>0</v>
      </c>
      <c r="M6509">
        <v>30</v>
      </c>
      <c r="N6509">
        <v>4245</v>
      </c>
      <c r="O6509">
        <v>4</v>
      </c>
      <c r="P6509">
        <v>173</v>
      </c>
      <c r="Q6509">
        <v>0.13333333333333333</v>
      </c>
      <c r="R6509">
        <v>127350</v>
      </c>
      <c r="S6509" t="str" cm="1">
        <f t="array" ref="S6509">_xlfn.IFS(E6512&lt;30,"18-29",E6512&lt;45,"30-44",TRUE,"45+")</f>
        <v>45+</v>
      </c>
      <c r="T6509" t="str" cm="1">
        <f t="array" ref="T6509">_xlfn.IFS(F6509&lt;=2,"0-2 Years",F6509&lt;=5,"3-5 Years",F6509&lt;=8,"6-8 Years",TRUE,"9-10 Years")</f>
        <v>6-8 Years</v>
      </c>
      <c r="U6509" t="str" cm="1">
        <f t="array" ref="U6509">_xlfn.IFS(P6509&gt;60,"High Risk",P6509&gt;30,"Medium Risk",TRUE,"Low Risk")</f>
        <v>High Risk</v>
      </c>
      <c r="V6509">
        <f t="shared" si="101"/>
        <v>5</v>
      </c>
    </row>
    <row r="6510" spans="1:22" hidden="1" x14ac:dyDescent="0.2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 s="2">
        <v>84445.68</v>
      </c>
      <c r="H6510">
        <v>3</v>
      </c>
      <c r="I6510">
        <v>0</v>
      </c>
      <c r="J6510">
        <v>1</v>
      </c>
      <c r="K6510" s="1">
        <v>60021.34</v>
      </c>
      <c r="L6510">
        <v>1</v>
      </c>
      <c r="M6510">
        <v>6</v>
      </c>
      <c r="N6510">
        <v>3594</v>
      </c>
      <c r="O6510">
        <v>3</v>
      </c>
      <c r="P6510">
        <v>152</v>
      </c>
      <c r="Q6510">
        <v>0.5</v>
      </c>
      <c r="R6510">
        <v>21564</v>
      </c>
      <c r="S6510" t="str" cm="1">
        <f t="array" ref="S6510">_xlfn.IFS(E6513&lt;30,"18-29",E6513&lt;45,"30-44",TRUE,"45+")</f>
        <v>45+</v>
      </c>
      <c r="T6510" t="str" cm="1">
        <f t="array" ref="T6510">_xlfn.IFS(F6510&lt;=2,"0-2 Years",F6510&lt;=5,"3-5 Years",F6510&lt;=8,"6-8 Years",TRUE,"9-10 Years")</f>
        <v>6-8 Years</v>
      </c>
      <c r="U6510" t="str" cm="1">
        <f t="array" ref="U6510">_xlfn.IFS(P6510&gt;60,"High Risk",P6510&gt;30,"Medium Risk",TRUE,"Low Risk")</f>
        <v>High Risk</v>
      </c>
      <c r="V6510">
        <f t="shared" si="101"/>
        <v>0</v>
      </c>
    </row>
    <row r="6511" spans="1:22" hidden="1" x14ac:dyDescent="0.2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 s="2">
        <v>115409.18</v>
      </c>
      <c r="H6511">
        <v>2</v>
      </c>
      <c r="I6511">
        <v>0</v>
      </c>
      <c r="J6511">
        <v>0</v>
      </c>
      <c r="K6511" s="1">
        <v>180456.8</v>
      </c>
      <c r="L6511">
        <v>0</v>
      </c>
      <c r="M6511">
        <v>5</v>
      </c>
      <c r="N6511">
        <v>1407</v>
      </c>
      <c r="O6511">
        <v>9</v>
      </c>
      <c r="P6511">
        <v>62</v>
      </c>
      <c r="Q6511">
        <v>1</v>
      </c>
      <c r="R6511">
        <v>7035</v>
      </c>
      <c r="S6511" t="str" cm="1">
        <f t="array" ref="S6511">_xlfn.IFS(E6514&lt;30,"18-29",E6514&lt;45,"30-44",TRUE,"45+")</f>
        <v>18-29</v>
      </c>
      <c r="T6511" t="str" cm="1">
        <f t="array" ref="T6511">_xlfn.IFS(F6511&lt;=2,"0-2 Years",F6511&lt;=5,"3-5 Years",F6511&lt;=8,"6-8 Years",TRUE,"9-10 Years")</f>
        <v>0-2 Years</v>
      </c>
      <c r="U6511" t="str" cm="1">
        <f t="array" ref="U6511">_xlfn.IFS(P6511&gt;60,"High Risk",P6511&gt;30,"Medium Risk",TRUE,"Low Risk")</f>
        <v>High Risk</v>
      </c>
      <c r="V6511">
        <f t="shared" si="101"/>
        <v>4</v>
      </c>
    </row>
    <row r="6512" spans="1:22" hidden="1" x14ac:dyDescent="0.2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 s="2">
        <v>62400.480000000003</v>
      </c>
      <c r="H6512">
        <v>1</v>
      </c>
      <c r="I6512">
        <v>1</v>
      </c>
      <c r="J6512">
        <v>1</v>
      </c>
      <c r="K6512" s="1">
        <v>132498.39000000001</v>
      </c>
      <c r="L6512">
        <v>1</v>
      </c>
      <c r="M6512">
        <v>20</v>
      </c>
      <c r="N6512">
        <v>384</v>
      </c>
      <c r="O6512">
        <v>9</v>
      </c>
      <c r="P6512">
        <v>135</v>
      </c>
      <c r="Q6512">
        <v>0.45</v>
      </c>
      <c r="R6512">
        <v>7680</v>
      </c>
      <c r="S6512" t="str" cm="1">
        <f t="array" ref="S6512">_xlfn.IFS(E6515&lt;30,"18-29",E6515&lt;45,"30-44",TRUE,"45+")</f>
        <v>30-44</v>
      </c>
      <c r="T6512" t="str" cm="1">
        <f t="array" ref="T6512">_xlfn.IFS(F6512&lt;=2,"0-2 Years",F6512&lt;=5,"3-5 Years",F6512&lt;=8,"6-8 Years",TRUE,"9-10 Years")</f>
        <v>6-8 Years</v>
      </c>
      <c r="U6512" t="str" cm="1">
        <f t="array" ref="U6512">_xlfn.IFS(P6512&gt;60,"High Risk",P6512&gt;30,"Medium Risk",TRUE,"Low Risk")</f>
        <v>High Risk</v>
      </c>
      <c r="V6512">
        <f t="shared" si="101"/>
        <v>3</v>
      </c>
    </row>
    <row r="6513" spans="1:22" hidden="1" x14ac:dyDescent="0.2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 s="2">
        <v>143054.56</v>
      </c>
      <c r="H6513">
        <v>1</v>
      </c>
      <c r="I6513">
        <v>0</v>
      </c>
      <c r="J6513">
        <v>1</v>
      </c>
      <c r="K6513" s="1">
        <v>109608.81</v>
      </c>
      <c r="L6513">
        <v>1</v>
      </c>
      <c r="M6513">
        <v>10</v>
      </c>
      <c r="N6513">
        <v>3387</v>
      </c>
      <c r="O6513">
        <v>5</v>
      </c>
      <c r="P6513">
        <v>86</v>
      </c>
      <c r="Q6513">
        <v>0.5</v>
      </c>
      <c r="R6513">
        <v>33870</v>
      </c>
      <c r="S6513" t="str" cm="1">
        <f t="array" ref="S6513">_xlfn.IFS(E6516&lt;30,"18-29",E6516&lt;45,"30-44",TRUE,"45+")</f>
        <v>18-29</v>
      </c>
      <c r="T6513" t="str" cm="1">
        <f t="array" ref="T6513">_xlfn.IFS(F6513&lt;=2,"0-2 Years",F6513&lt;=5,"3-5 Years",F6513&lt;=8,"6-8 Years",TRUE,"9-10 Years")</f>
        <v>3-5 Years</v>
      </c>
      <c r="U6513" t="str" cm="1">
        <f t="array" ref="U6513">_xlfn.IFS(P6513&gt;60,"High Risk",P6513&gt;30,"Medium Risk",TRUE,"Low Risk")</f>
        <v>High Risk</v>
      </c>
      <c r="V6513">
        <f t="shared" si="101"/>
        <v>3</v>
      </c>
    </row>
    <row r="6514" spans="1:22" hidden="1" x14ac:dyDescent="0.2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 s="2">
        <v>133628.09</v>
      </c>
      <c r="H6514">
        <v>2</v>
      </c>
      <c r="I6514">
        <v>1</v>
      </c>
      <c r="J6514">
        <v>1</v>
      </c>
      <c r="K6514" s="1">
        <v>98570.01</v>
      </c>
      <c r="L6514">
        <v>0</v>
      </c>
      <c r="M6514">
        <v>24</v>
      </c>
      <c r="N6514">
        <v>4651</v>
      </c>
      <c r="O6514">
        <v>7</v>
      </c>
      <c r="P6514">
        <v>124</v>
      </c>
      <c r="Q6514">
        <v>0.29166666666666669</v>
      </c>
      <c r="R6514">
        <v>111624</v>
      </c>
      <c r="S6514" t="str" cm="1">
        <f t="array" ref="S6514">_xlfn.IFS(E6517&lt;30,"18-29",E6517&lt;45,"30-44",TRUE,"45+")</f>
        <v>45+</v>
      </c>
      <c r="T6514" t="str" cm="1">
        <f t="array" ref="T6514">_xlfn.IFS(F6514&lt;=2,"0-2 Years",F6514&lt;=5,"3-5 Years",F6514&lt;=8,"6-8 Years",TRUE,"9-10 Years")</f>
        <v>6-8 Years</v>
      </c>
      <c r="U6514" t="str" cm="1">
        <f t="array" ref="U6514">_xlfn.IFS(P6514&gt;60,"High Risk",P6514&gt;30,"Medium Risk",TRUE,"Low Risk")</f>
        <v>High Risk</v>
      </c>
      <c r="V6514">
        <f t="shared" si="101"/>
        <v>0</v>
      </c>
    </row>
    <row r="6515" spans="1:22" hidden="1" x14ac:dyDescent="0.2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 s="2">
        <v>107135.03999999999</v>
      </c>
      <c r="H6515">
        <v>2</v>
      </c>
      <c r="I6515">
        <v>1</v>
      </c>
      <c r="J6515">
        <v>1</v>
      </c>
      <c r="K6515" s="1">
        <v>160546.57999999999</v>
      </c>
      <c r="L6515">
        <v>0</v>
      </c>
      <c r="M6515">
        <v>14</v>
      </c>
      <c r="N6515">
        <v>4054</v>
      </c>
      <c r="O6515">
        <v>2</v>
      </c>
      <c r="P6515">
        <v>38</v>
      </c>
      <c r="Q6515">
        <v>0.14285714285714285</v>
      </c>
      <c r="R6515">
        <v>56756</v>
      </c>
      <c r="S6515" t="str" cm="1">
        <f t="array" ref="S6515">_xlfn.IFS(E6518&lt;30,"18-29",E6518&lt;45,"30-44",TRUE,"45+")</f>
        <v>30-44</v>
      </c>
      <c r="T6515" t="str" cm="1">
        <f t="array" ref="T6515">_xlfn.IFS(F6515&lt;=2,"0-2 Years",F6515&lt;=5,"3-5 Years",F6515&lt;=8,"6-8 Years",TRUE,"9-10 Years")</f>
        <v>9-10 Years</v>
      </c>
      <c r="U6515" t="str" cm="1">
        <f t="array" ref="U6515">_xlfn.IFS(P6515&gt;60,"High Risk",P6515&gt;30,"Medium Risk",TRUE,"Low Risk")</f>
        <v>Medium Risk</v>
      </c>
      <c r="V6515">
        <f t="shared" si="101"/>
        <v>0</v>
      </c>
    </row>
    <row r="6516" spans="1:22" x14ac:dyDescent="0.2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 s="2">
        <v>0</v>
      </c>
      <c r="H6516">
        <v>2</v>
      </c>
      <c r="I6516">
        <v>0</v>
      </c>
      <c r="J6516">
        <v>0</v>
      </c>
      <c r="K6516" s="1">
        <v>6139.74</v>
      </c>
      <c r="L6516">
        <v>0</v>
      </c>
      <c r="M6516">
        <v>23</v>
      </c>
      <c r="N6516">
        <v>2011</v>
      </c>
      <c r="O6516">
        <v>7</v>
      </c>
      <c r="P6516">
        <v>114</v>
      </c>
      <c r="Q6516">
        <v>0.30434782608695654</v>
      </c>
      <c r="R6516">
        <v>46253</v>
      </c>
      <c r="S6516" t="str" cm="1">
        <f t="array" ref="S6516">_xlfn.IFS(E6519&lt;30,"18-29",E6519&lt;45,"30-44",TRUE,"45+")</f>
        <v>45+</v>
      </c>
      <c r="T6516" t="str" cm="1">
        <f t="array" ref="T6516">_xlfn.IFS(F6516&lt;=2,"0-2 Years",F6516&lt;=5,"3-5 Years",F6516&lt;=8,"6-8 Years",TRUE,"9-10 Years")</f>
        <v>6-8 Years</v>
      </c>
      <c r="U6516" t="str" cm="1">
        <f t="array" ref="U6516">_xlfn.IFS(P6516&gt;60,"High Risk",P6516&gt;30,"Medium Risk",TRUE,"Low Risk")</f>
        <v>High Risk</v>
      </c>
      <c r="V6516">
        <f t="shared" si="101"/>
        <v>6</v>
      </c>
    </row>
    <row r="6517" spans="1:22" hidden="1" x14ac:dyDescent="0.2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 s="2">
        <v>151659.51999999999</v>
      </c>
      <c r="H6517">
        <v>2</v>
      </c>
      <c r="I6517">
        <v>0</v>
      </c>
      <c r="J6517">
        <v>1</v>
      </c>
      <c r="K6517" s="1">
        <v>6930.17</v>
      </c>
      <c r="L6517">
        <v>0</v>
      </c>
      <c r="M6517">
        <v>28</v>
      </c>
      <c r="N6517">
        <v>3633</v>
      </c>
      <c r="O6517">
        <v>9</v>
      </c>
      <c r="P6517">
        <v>32</v>
      </c>
      <c r="Q6517">
        <v>0.32142857142857145</v>
      </c>
      <c r="R6517">
        <v>101724</v>
      </c>
      <c r="S6517" t="str" cm="1">
        <f t="array" ref="S6517">_xlfn.IFS(E6520&lt;30,"18-29",E6520&lt;45,"30-44",TRUE,"45+")</f>
        <v>45+</v>
      </c>
      <c r="T6517" t="str" cm="1">
        <f t="array" ref="T6517">_xlfn.IFS(F6517&lt;=2,"0-2 Years",F6517&lt;=5,"3-5 Years",F6517&lt;=8,"6-8 Years",TRUE,"9-10 Years")</f>
        <v>0-2 Years</v>
      </c>
      <c r="U6517" t="str" cm="1">
        <f t="array" ref="U6517">_xlfn.IFS(P6517&gt;60,"High Risk",P6517&gt;30,"Medium Risk",TRUE,"Low Risk")</f>
        <v>Medium Risk</v>
      </c>
      <c r="V6517">
        <f t="shared" si="101"/>
        <v>2</v>
      </c>
    </row>
    <row r="6518" spans="1:22" hidden="1" x14ac:dyDescent="0.2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 s="2">
        <v>0</v>
      </c>
      <c r="H6518">
        <v>3</v>
      </c>
      <c r="I6518">
        <v>0</v>
      </c>
      <c r="J6518">
        <v>1</v>
      </c>
      <c r="K6518" s="1">
        <v>10674.62</v>
      </c>
      <c r="L6518">
        <v>0</v>
      </c>
      <c r="M6518">
        <v>27</v>
      </c>
      <c r="N6518">
        <v>4986</v>
      </c>
      <c r="O6518">
        <v>0</v>
      </c>
      <c r="P6518">
        <v>83</v>
      </c>
      <c r="Q6518">
        <v>0</v>
      </c>
      <c r="R6518">
        <v>134622</v>
      </c>
      <c r="S6518" t="str" cm="1">
        <f t="array" ref="S6518">_xlfn.IFS(E6521&lt;30,"18-29",E6521&lt;45,"30-44",TRUE,"45+")</f>
        <v>45+</v>
      </c>
      <c r="T6518" t="str" cm="1">
        <f t="array" ref="T6518">_xlfn.IFS(F6518&lt;=2,"0-2 Years",F6518&lt;=5,"3-5 Years",F6518&lt;=8,"6-8 Years",TRUE,"9-10 Years")</f>
        <v>6-8 Years</v>
      </c>
      <c r="U6518" t="str" cm="1">
        <f t="array" ref="U6518">_xlfn.IFS(P6518&gt;60,"High Risk",P6518&gt;30,"Medium Risk",TRUE,"Low Risk")</f>
        <v>High Risk</v>
      </c>
      <c r="V6518">
        <f t="shared" si="101"/>
        <v>3</v>
      </c>
    </row>
    <row r="6519" spans="1:22" hidden="1" x14ac:dyDescent="0.2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 s="2">
        <v>155903.82</v>
      </c>
      <c r="H6519">
        <v>2</v>
      </c>
      <c r="I6519">
        <v>1</v>
      </c>
      <c r="J6519">
        <v>1</v>
      </c>
      <c r="K6519" s="1">
        <v>71159.839999999997</v>
      </c>
      <c r="L6519">
        <v>0</v>
      </c>
      <c r="M6519">
        <v>25</v>
      </c>
      <c r="N6519">
        <v>3079</v>
      </c>
      <c r="O6519">
        <v>10</v>
      </c>
      <c r="P6519">
        <v>37</v>
      </c>
      <c r="Q6519">
        <v>0.4</v>
      </c>
      <c r="R6519">
        <v>76975</v>
      </c>
      <c r="S6519" t="str" cm="1">
        <f t="array" ref="S6519">_xlfn.IFS(E6522&lt;30,"18-29",E6522&lt;45,"30-44",TRUE,"45+")</f>
        <v>30-44</v>
      </c>
      <c r="T6519" t="str" cm="1">
        <f t="array" ref="T6519">_xlfn.IFS(F6519&lt;=2,"0-2 Years",F6519&lt;=5,"3-5 Years",F6519&lt;=8,"6-8 Years",TRUE,"9-10 Years")</f>
        <v>9-10 Years</v>
      </c>
      <c r="U6519" t="str" cm="1">
        <f t="array" ref="U6519">_xlfn.IFS(P6519&gt;60,"High Risk",P6519&gt;30,"Medium Risk",TRUE,"Low Risk")</f>
        <v>Medium Risk</v>
      </c>
      <c r="V6519">
        <f t="shared" si="101"/>
        <v>1</v>
      </c>
    </row>
    <row r="6520" spans="1:22" hidden="1" x14ac:dyDescent="0.2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 s="2">
        <v>82940.25</v>
      </c>
      <c r="H6520">
        <v>2</v>
      </c>
      <c r="I6520">
        <v>0</v>
      </c>
      <c r="J6520">
        <v>0</v>
      </c>
      <c r="K6520" s="1">
        <v>62413.01</v>
      </c>
      <c r="L6520">
        <v>1</v>
      </c>
      <c r="M6520">
        <v>14</v>
      </c>
      <c r="N6520">
        <v>3304</v>
      </c>
      <c r="O6520">
        <v>4</v>
      </c>
      <c r="P6520">
        <v>92</v>
      </c>
      <c r="Q6520">
        <v>0.2857142857142857</v>
      </c>
      <c r="R6520">
        <v>46256</v>
      </c>
      <c r="S6520" t="str" cm="1">
        <f t="array" ref="S6520">_xlfn.IFS(E6523&lt;30,"18-29",E6523&lt;45,"30-44",TRUE,"45+")</f>
        <v>30-44</v>
      </c>
      <c r="T6520" t="str" cm="1">
        <f t="array" ref="T6520">_xlfn.IFS(F6520&lt;=2,"0-2 Years",F6520&lt;=5,"3-5 Years",F6520&lt;=8,"6-8 Years",TRUE,"9-10 Years")</f>
        <v>3-5 Years</v>
      </c>
      <c r="U6520" t="str" cm="1">
        <f t="array" ref="U6520">_xlfn.IFS(P6520&gt;60,"High Risk",P6520&gt;30,"Medium Risk",TRUE,"Low Risk")</f>
        <v>High Risk</v>
      </c>
      <c r="V6520">
        <f t="shared" si="101"/>
        <v>4</v>
      </c>
    </row>
    <row r="6521" spans="1:22" x14ac:dyDescent="0.2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 s="2">
        <v>112650.89</v>
      </c>
      <c r="H6521">
        <v>1</v>
      </c>
      <c r="I6521">
        <v>0</v>
      </c>
      <c r="J6521">
        <v>0</v>
      </c>
      <c r="K6521" s="1">
        <v>166386.22</v>
      </c>
      <c r="L6521">
        <v>1</v>
      </c>
      <c r="M6521">
        <v>25</v>
      </c>
      <c r="N6521">
        <v>1076</v>
      </c>
      <c r="O6521">
        <v>9</v>
      </c>
      <c r="P6521">
        <v>9</v>
      </c>
      <c r="Q6521">
        <v>0.36</v>
      </c>
      <c r="R6521">
        <v>26900</v>
      </c>
      <c r="S6521" t="str" cm="1">
        <f t="array" ref="S6521">_xlfn.IFS(E6524&lt;30,"18-29",E6524&lt;45,"30-44",TRUE,"45+")</f>
        <v>30-44</v>
      </c>
      <c r="T6521" t="str" cm="1">
        <f t="array" ref="T6521">_xlfn.IFS(F6521&lt;=2,"0-2 Years",F6521&lt;=5,"3-5 Years",F6521&lt;=8,"6-8 Years",TRUE,"9-10 Years")</f>
        <v>3-5 Years</v>
      </c>
      <c r="U6521" t="str" cm="1">
        <f t="array" ref="U6521">_xlfn.IFS(P6521&gt;60,"High Risk",P6521&gt;30,"Medium Risk",TRUE,"Low Risk")</f>
        <v>Low Risk</v>
      </c>
      <c r="V6521">
        <f t="shared" si="101"/>
        <v>6</v>
      </c>
    </row>
    <row r="6522" spans="1:22" x14ac:dyDescent="0.2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 s="2">
        <v>0</v>
      </c>
      <c r="H6522">
        <v>1</v>
      </c>
      <c r="I6522">
        <v>1</v>
      </c>
      <c r="J6522">
        <v>0</v>
      </c>
      <c r="K6522" s="1">
        <v>133086.45000000001</v>
      </c>
      <c r="L6522">
        <v>0</v>
      </c>
      <c r="M6522">
        <v>19</v>
      </c>
      <c r="N6522">
        <v>206</v>
      </c>
      <c r="O6522">
        <v>4</v>
      </c>
      <c r="P6522">
        <v>167</v>
      </c>
      <c r="Q6522">
        <v>0.21052631578947367</v>
      </c>
      <c r="R6522">
        <v>3914</v>
      </c>
      <c r="S6522" t="str" cm="1">
        <f t="array" ref="S6522">_xlfn.IFS(E6525&lt;30,"18-29",E6525&lt;45,"30-44",TRUE,"45+")</f>
        <v>30-44</v>
      </c>
      <c r="T6522" t="str" cm="1">
        <f t="array" ref="T6522">_xlfn.IFS(F6522&lt;=2,"0-2 Years",F6522&lt;=5,"3-5 Years",F6522&lt;=8,"6-8 Years",TRUE,"9-10 Years")</f>
        <v>9-10 Years</v>
      </c>
      <c r="U6522" t="str" cm="1">
        <f t="array" ref="U6522">_xlfn.IFS(P6522&gt;60,"High Risk",P6522&gt;30,"Medium Risk",TRUE,"Low Risk")</f>
        <v>High Risk</v>
      </c>
      <c r="V6522">
        <f t="shared" si="101"/>
        <v>8</v>
      </c>
    </row>
    <row r="6523" spans="1:22" hidden="1" x14ac:dyDescent="0.2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 s="2">
        <v>95853.39</v>
      </c>
      <c r="H6523">
        <v>2</v>
      </c>
      <c r="I6523">
        <v>1</v>
      </c>
      <c r="J6523">
        <v>0</v>
      </c>
      <c r="K6523" s="1">
        <v>192933.37</v>
      </c>
      <c r="L6523">
        <v>0</v>
      </c>
      <c r="M6523">
        <v>12</v>
      </c>
      <c r="N6523">
        <v>4351</v>
      </c>
      <c r="O6523">
        <v>9</v>
      </c>
      <c r="P6523">
        <v>113</v>
      </c>
      <c r="Q6523">
        <v>0.75</v>
      </c>
      <c r="R6523">
        <v>52212</v>
      </c>
      <c r="S6523" t="str" cm="1">
        <f t="array" ref="S6523">_xlfn.IFS(E6526&lt;30,"18-29",E6526&lt;45,"30-44",TRUE,"45+")</f>
        <v>30-44</v>
      </c>
      <c r="T6523" t="str" cm="1">
        <f t="array" ref="T6523">_xlfn.IFS(F6523&lt;=2,"0-2 Years",F6523&lt;=5,"3-5 Years",F6523&lt;=8,"6-8 Years",TRUE,"9-10 Years")</f>
        <v>3-5 Years</v>
      </c>
      <c r="U6523" t="str" cm="1">
        <f t="array" ref="U6523">_xlfn.IFS(P6523&gt;60,"High Risk",P6523&gt;30,"Medium Risk",TRUE,"Low Risk")</f>
        <v>High Risk</v>
      </c>
      <c r="V6523">
        <f t="shared" si="101"/>
        <v>3</v>
      </c>
    </row>
    <row r="6524" spans="1:22" hidden="1" x14ac:dyDescent="0.2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 s="2">
        <v>82228.67</v>
      </c>
      <c r="H6524">
        <v>2</v>
      </c>
      <c r="I6524">
        <v>1</v>
      </c>
      <c r="J6524">
        <v>0</v>
      </c>
      <c r="K6524" s="1">
        <v>71359.78</v>
      </c>
      <c r="L6524">
        <v>0</v>
      </c>
      <c r="M6524">
        <v>9</v>
      </c>
      <c r="N6524">
        <v>4545</v>
      </c>
      <c r="O6524">
        <v>3</v>
      </c>
      <c r="P6524">
        <v>12</v>
      </c>
      <c r="Q6524">
        <v>0.33333333333333331</v>
      </c>
      <c r="R6524">
        <v>40905</v>
      </c>
      <c r="S6524" t="str" cm="1">
        <f t="array" ref="S6524">_xlfn.IFS(E6527&lt;30,"18-29",E6527&lt;45,"30-44",TRUE,"45+")</f>
        <v>30-44</v>
      </c>
      <c r="T6524" t="str" cm="1">
        <f t="array" ref="T6524">_xlfn.IFS(F6524&lt;=2,"0-2 Years",F6524&lt;=5,"3-5 Years",F6524&lt;=8,"6-8 Years",TRUE,"9-10 Years")</f>
        <v>0-2 Years</v>
      </c>
      <c r="U6524" t="str" cm="1">
        <f t="array" ref="U6524">_xlfn.IFS(P6524&gt;60,"High Risk",P6524&gt;30,"Medium Risk",TRUE,"Low Risk")</f>
        <v>Low Risk</v>
      </c>
      <c r="V6524">
        <f t="shared" si="101"/>
        <v>4</v>
      </c>
    </row>
    <row r="6525" spans="1:22" hidden="1" x14ac:dyDescent="0.2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 s="2">
        <v>0</v>
      </c>
      <c r="H6525">
        <v>2</v>
      </c>
      <c r="I6525">
        <v>0</v>
      </c>
      <c r="J6525">
        <v>1</v>
      </c>
      <c r="K6525" s="1">
        <v>79270.02</v>
      </c>
      <c r="L6525">
        <v>0</v>
      </c>
      <c r="M6525">
        <v>27</v>
      </c>
      <c r="N6525">
        <v>1617</v>
      </c>
      <c r="O6525">
        <v>1</v>
      </c>
      <c r="P6525">
        <v>26</v>
      </c>
      <c r="Q6525">
        <v>3.7037037037037035E-2</v>
      </c>
      <c r="R6525">
        <v>43659</v>
      </c>
      <c r="S6525" t="str" cm="1">
        <f t="array" ref="S6525">_xlfn.IFS(E6528&lt;30,"18-29",E6528&lt;45,"30-44",TRUE,"45+")</f>
        <v>30-44</v>
      </c>
      <c r="T6525" t="str" cm="1">
        <f t="array" ref="T6525">_xlfn.IFS(F6525&lt;=2,"0-2 Years",F6525&lt;=5,"3-5 Years",F6525&lt;=8,"6-8 Years",TRUE,"9-10 Years")</f>
        <v>3-5 Years</v>
      </c>
      <c r="U6525" t="str" cm="1">
        <f t="array" ref="U6525">_xlfn.IFS(P6525&gt;60,"High Risk",P6525&gt;30,"Medium Risk",TRUE,"Low Risk")</f>
        <v>Low Risk</v>
      </c>
      <c r="V6525">
        <f t="shared" si="101"/>
        <v>3</v>
      </c>
    </row>
    <row r="6526" spans="1:22" hidden="1" x14ac:dyDescent="0.2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 s="2">
        <v>163700.78</v>
      </c>
      <c r="H6526">
        <v>3</v>
      </c>
      <c r="I6526">
        <v>1</v>
      </c>
      <c r="J6526">
        <v>1</v>
      </c>
      <c r="K6526" s="1">
        <v>29583.48</v>
      </c>
      <c r="L6526">
        <v>1</v>
      </c>
      <c r="M6526">
        <v>17</v>
      </c>
      <c r="N6526">
        <v>389</v>
      </c>
      <c r="O6526">
        <v>3</v>
      </c>
      <c r="P6526">
        <v>110</v>
      </c>
      <c r="Q6526">
        <v>0.17647058823529413</v>
      </c>
      <c r="R6526">
        <v>6613</v>
      </c>
      <c r="S6526" t="str" cm="1">
        <f t="array" ref="S6526">_xlfn.IFS(E6529&lt;30,"18-29",E6529&lt;45,"30-44",TRUE,"45+")</f>
        <v>30-44</v>
      </c>
      <c r="T6526" t="str" cm="1">
        <f t="array" ref="T6526">_xlfn.IFS(F6526&lt;=2,"0-2 Years",F6526&lt;=5,"3-5 Years",F6526&lt;=8,"6-8 Years",TRUE,"9-10 Years")</f>
        <v>0-2 Years</v>
      </c>
      <c r="U6526" t="str" cm="1">
        <f t="array" ref="U6526">_xlfn.IFS(P6526&gt;60,"High Risk",P6526&gt;30,"Medium Risk",TRUE,"Low Risk")</f>
        <v>High Risk</v>
      </c>
      <c r="V6526">
        <f t="shared" si="101"/>
        <v>1</v>
      </c>
    </row>
    <row r="6527" spans="1:22" hidden="1" x14ac:dyDescent="0.2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 s="2">
        <v>106328.08</v>
      </c>
      <c r="H6527">
        <v>1</v>
      </c>
      <c r="I6527">
        <v>1</v>
      </c>
      <c r="J6527">
        <v>0</v>
      </c>
      <c r="K6527" s="1">
        <v>88680.65</v>
      </c>
      <c r="L6527">
        <v>0</v>
      </c>
      <c r="M6527">
        <v>15</v>
      </c>
      <c r="N6527">
        <v>2775</v>
      </c>
      <c r="O6527">
        <v>8</v>
      </c>
      <c r="P6527">
        <v>158</v>
      </c>
      <c r="Q6527">
        <v>0.53333333333333333</v>
      </c>
      <c r="R6527">
        <v>41625</v>
      </c>
      <c r="S6527" t="str" cm="1">
        <f t="array" ref="S6527">_xlfn.IFS(E6530&lt;30,"18-29",E6530&lt;45,"30-44",TRUE,"45+")</f>
        <v>18-29</v>
      </c>
      <c r="T6527" t="str" cm="1">
        <f t="array" ref="T6527">_xlfn.IFS(F6527&lt;=2,"0-2 Years",F6527&lt;=5,"3-5 Years",F6527&lt;=8,"6-8 Years",TRUE,"9-10 Years")</f>
        <v>3-5 Years</v>
      </c>
      <c r="U6527" t="str" cm="1">
        <f t="array" ref="U6527">_xlfn.IFS(P6527&gt;60,"High Risk",P6527&gt;30,"Medium Risk",TRUE,"Low Risk")</f>
        <v>High Risk</v>
      </c>
      <c r="V6527">
        <f t="shared" si="101"/>
        <v>5</v>
      </c>
    </row>
    <row r="6528" spans="1:22" hidden="1" x14ac:dyDescent="0.2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 s="2">
        <v>152992.91</v>
      </c>
      <c r="H6528">
        <v>1</v>
      </c>
      <c r="I6528">
        <v>1</v>
      </c>
      <c r="J6528">
        <v>1</v>
      </c>
      <c r="K6528" s="1">
        <v>134691.20000000001</v>
      </c>
      <c r="L6528">
        <v>0</v>
      </c>
      <c r="M6528">
        <v>4</v>
      </c>
      <c r="N6528">
        <v>2587</v>
      </c>
      <c r="O6528">
        <v>4</v>
      </c>
      <c r="P6528">
        <v>86</v>
      </c>
      <c r="Q6528">
        <v>1</v>
      </c>
      <c r="R6528">
        <v>10348</v>
      </c>
      <c r="S6528" t="str" cm="1">
        <f t="array" ref="S6528">_xlfn.IFS(E6531&lt;30,"18-29",E6531&lt;45,"30-44",TRUE,"45+")</f>
        <v>30-44</v>
      </c>
      <c r="T6528" t="str" cm="1">
        <f t="array" ref="T6528">_xlfn.IFS(F6528&lt;=2,"0-2 Years",F6528&lt;=5,"3-5 Years",F6528&lt;=8,"6-8 Years",TRUE,"9-10 Years")</f>
        <v>6-8 Years</v>
      </c>
      <c r="U6528" t="str" cm="1">
        <f t="array" ref="U6528">_xlfn.IFS(P6528&gt;60,"High Risk",P6528&gt;30,"Medium Risk",TRUE,"Low Risk")</f>
        <v>High Risk</v>
      </c>
      <c r="V6528">
        <f t="shared" si="101"/>
        <v>2</v>
      </c>
    </row>
    <row r="6529" spans="1:22" hidden="1" x14ac:dyDescent="0.2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 s="2">
        <v>116439.65</v>
      </c>
      <c r="H6529">
        <v>1</v>
      </c>
      <c r="I6529">
        <v>1</v>
      </c>
      <c r="J6529">
        <v>0</v>
      </c>
      <c r="K6529" s="1">
        <v>75574.48</v>
      </c>
      <c r="L6529">
        <v>0</v>
      </c>
      <c r="M6529">
        <v>25</v>
      </c>
      <c r="N6529">
        <v>3282</v>
      </c>
      <c r="O6529">
        <v>8</v>
      </c>
      <c r="P6529">
        <v>66</v>
      </c>
      <c r="Q6529">
        <v>0.32</v>
      </c>
      <c r="R6529">
        <v>82050</v>
      </c>
      <c r="S6529" t="str" cm="1">
        <f t="array" ref="S6529">_xlfn.IFS(E6532&lt;30,"18-29",E6532&lt;45,"30-44",TRUE,"45+")</f>
        <v>45+</v>
      </c>
      <c r="T6529" t="str" cm="1">
        <f t="array" ref="T6529">_xlfn.IFS(F6529&lt;=2,"0-2 Years",F6529&lt;=5,"3-5 Years",F6529&lt;=8,"6-8 Years",TRUE,"9-10 Years")</f>
        <v>3-5 Years</v>
      </c>
      <c r="U6529" t="str" cm="1">
        <f t="array" ref="U6529">_xlfn.IFS(P6529&gt;60,"High Risk",P6529&gt;30,"Medium Risk",TRUE,"Low Risk")</f>
        <v>High Risk</v>
      </c>
      <c r="V6529">
        <f t="shared" si="101"/>
        <v>5</v>
      </c>
    </row>
    <row r="6530" spans="1:22" hidden="1" x14ac:dyDescent="0.2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 s="2">
        <v>101352.78</v>
      </c>
      <c r="H6530">
        <v>1</v>
      </c>
      <c r="I6530">
        <v>0</v>
      </c>
      <c r="J6530">
        <v>0</v>
      </c>
      <c r="K6530" s="1">
        <v>30252.3</v>
      </c>
      <c r="L6530">
        <v>0</v>
      </c>
      <c r="M6530">
        <v>24</v>
      </c>
      <c r="N6530">
        <v>2316</v>
      </c>
      <c r="O6530">
        <v>8</v>
      </c>
      <c r="P6530">
        <v>28</v>
      </c>
      <c r="Q6530">
        <v>0.33333333333333331</v>
      </c>
      <c r="R6530">
        <v>55584</v>
      </c>
      <c r="S6530" t="str" cm="1">
        <f t="array" ref="S6530">_xlfn.IFS(E6533&lt;30,"18-29",E6533&lt;45,"30-44",TRUE,"45+")</f>
        <v>45+</v>
      </c>
      <c r="T6530" t="str" cm="1">
        <f t="array" ref="T6530">_xlfn.IFS(F6530&lt;=2,"0-2 Years",F6530&lt;=5,"3-5 Years",F6530&lt;=8,"6-8 Years",TRUE,"9-10 Years")</f>
        <v>9-10 Years</v>
      </c>
      <c r="U6530" t="str" cm="1">
        <f t="array" ref="U6530">_xlfn.IFS(P6530&gt;60,"High Risk",P6530&gt;30,"Medium Risk",TRUE,"Low Risk")</f>
        <v>Low Risk</v>
      </c>
      <c r="V6530">
        <f t="shared" si="101"/>
        <v>5</v>
      </c>
    </row>
    <row r="6531" spans="1:22" x14ac:dyDescent="0.2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 s="2">
        <v>0</v>
      </c>
      <c r="H6531">
        <v>2</v>
      </c>
      <c r="I6531">
        <v>1</v>
      </c>
      <c r="J6531">
        <v>0</v>
      </c>
      <c r="K6531" s="1">
        <v>111324.41</v>
      </c>
      <c r="L6531">
        <v>0</v>
      </c>
      <c r="M6531">
        <v>25</v>
      </c>
      <c r="N6531">
        <v>2201</v>
      </c>
      <c r="O6531">
        <v>3</v>
      </c>
      <c r="P6531">
        <v>140</v>
      </c>
      <c r="Q6531">
        <v>0.12</v>
      </c>
      <c r="R6531">
        <v>55025</v>
      </c>
      <c r="S6531" t="str" cm="1">
        <f t="array" ref="S6531">_xlfn.IFS(E6534&lt;30,"18-29",E6534&lt;45,"30-44",TRUE,"45+")</f>
        <v>45+</v>
      </c>
      <c r="T6531" t="str" cm="1">
        <f t="array" ref="T6531">_xlfn.IFS(F6531&lt;=2,"0-2 Years",F6531&lt;=5,"3-5 Years",F6531&lt;=8,"6-8 Years",TRUE,"9-10 Years")</f>
        <v>9-10 Years</v>
      </c>
      <c r="U6531" t="str" cm="1">
        <f t="array" ref="U6531">_xlfn.IFS(P6531&gt;60,"High Risk",P6531&gt;30,"Medium Risk",TRUE,"Low Risk")</f>
        <v>High Risk</v>
      </c>
      <c r="V6531">
        <f t="shared" ref="V6531:V6594" si="102">IF(J6531=0,3,0)+IF(G6531=0,3,0)+IF(H6531=1,2,0)+IF(E6531&gt;45,1,0)+IF(F6531&lt;3,1,0)</f>
        <v>6</v>
      </c>
    </row>
    <row r="6532" spans="1:22" hidden="1" x14ac:dyDescent="0.2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 s="2">
        <v>105609.17</v>
      </c>
      <c r="H6532">
        <v>1</v>
      </c>
      <c r="I6532">
        <v>0</v>
      </c>
      <c r="J6532">
        <v>1</v>
      </c>
      <c r="K6532" s="1">
        <v>105425.18</v>
      </c>
      <c r="L6532">
        <v>0</v>
      </c>
      <c r="M6532">
        <v>20</v>
      </c>
      <c r="N6532">
        <v>4257</v>
      </c>
      <c r="O6532">
        <v>5</v>
      </c>
      <c r="P6532">
        <v>143</v>
      </c>
      <c r="Q6532">
        <v>0.25</v>
      </c>
      <c r="R6532">
        <v>85140</v>
      </c>
      <c r="S6532" t="str" cm="1">
        <f t="array" ref="S6532">_xlfn.IFS(E6535&lt;30,"18-29",E6535&lt;45,"30-44",TRUE,"45+")</f>
        <v>45+</v>
      </c>
      <c r="T6532" t="str" cm="1">
        <f t="array" ref="T6532">_xlfn.IFS(F6532&lt;=2,"0-2 Years",F6532&lt;=5,"3-5 Years",F6532&lt;=8,"6-8 Years",TRUE,"9-10 Years")</f>
        <v>9-10 Years</v>
      </c>
      <c r="U6532" t="str" cm="1">
        <f t="array" ref="U6532">_xlfn.IFS(P6532&gt;60,"High Risk",P6532&gt;30,"Medium Risk",TRUE,"Low Risk")</f>
        <v>High Risk</v>
      </c>
      <c r="V6532">
        <f t="shared" si="102"/>
        <v>3</v>
      </c>
    </row>
    <row r="6533" spans="1:22" hidden="1" x14ac:dyDescent="0.2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 s="2">
        <v>0</v>
      </c>
      <c r="H6533">
        <v>2</v>
      </c>
      <c r="I6533">
        <v>1</v>
      </c>
      <c r="J6533">
        <v>1</v>
      </c>
      <c r="K6533" s="1">
        <v>36193.07</v>
      </c>
      <c r="L6533">
        <v>0</v>
      </c>
      <c r="M6533">
        <v>17</v>
      </c>
      <c r="N6533">
        <v>3449</v>
      </c>
      <c r="O6533">
        <v>1</v>
      </c>
      <c r="P6533">
        <v>41</v>
      </c>
      <c r="Q6533">
        <v>5.8823529411764705E-2</v>
      </c>
      <c r="R6533">
        <v>58633</v>
      </c>
      <c r="S6533" t="str" cm="1">
        <f t="array" ref="S6533">_xlfn.IFS(E6536&lt;30,"18-29",E6536&lt;45,"30-44",TRUE,"45+")</f>
        <v>18-29</v>
      </c>
      <c r="T6533" t="str" cm="1">
        <f t="array" ref="T6533">_xlfn.IFS(F6533&lt;=2,"0-2 Years",F6533&lt;=5,"3-5 Years",F6533&lt;=8,"6-8 Years",TRUE,"9-10 Years")</f>
        <v>6-8 Years</v>
      </c>
      <c r="U6533" t="str" cm="1">
        <f t="array" ref="U6533">_xlfn.IFS(P6533&gt;60,"High Risk",P6533&gt;30,"Medium Risk",TRUE,"Low Risk")</f>
        <v>Medium Risk</v>
      </c>
      <c r="V6533">
        <f t="shared" si="102"/>
        <v>3</v>
      </c>
    </row>
    <row r="6534" spans="1:22" hidden="1" x14ac:dyDescent="0.2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 s="2">
        <v>0</v>
      </c>
      <c r="H6534">
        <v>3</v>
      </c>
      <c r="I6534">
        <v>1</v>
      </c>
      <c r="J6534">
        <v>1</v>
      </c>
      <c r="K6534" s="1">
        <v>93081.87</v>
      </c>
      <c r="L6534">
        <v>0</v>
      </c>
      <c r="M6534">
        <v>24</v>
      </c>
      <c r="N6534">
        <v>761</v>
      </c>
      <c r="O6534">
        <v>8</v>
      </c>
      <c r="P6534">
        <v>94</v>
      </c>
      <c r="Q6534">
        <v>0.33333333333333331</v>
      </c>
      <c r="R6534">
        <v>18264</v>
      </c>
      <c r="S6534" t="str" cm="1">
        <f t="array" ref="S6534">_xlfn.IFS(E6537&lt;30,"18-29",E6537&lt;45,"30-44",TRUE,"45+")</f>
        <v>30-44</v>
      </c>
      <c r="T6534" t="str" cm="1">
        <f t="array" ref="T6534">_xlfn.IFS(F6534&lt;=2,"0-2 Years",F6534&lt;=5,"3-5 Years",F6534&lt;=8,"6-8 Years",TRUE,"9-10 Years")</f>
        <v>3-5 Years</v>
      </c>
      <c r="U6534" t="str" cm="1">
        <f t="array" ref="U6534">_xlfn.IFS(P6534&gt;60,"High Risk",P6534&gt;30,"Medium Risk",TRUE,"Low Risk")</f>
        <v>High Risk</v>
      </c>
      <c r="V6534">
        <f t="shared" si="102"/>
        <v>4</v>
      </c>
    </row>
    <row r="6535" spans="1:22" hidden="1" x14ac:dyDescent="0.2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 s="2">
        <v>103894.38</v>
      </c>
      <c r="H6535">
        <v>2</v>
      </c>
      <c r="I6535">
        <v>1</v>
      </c>
      <c r="J6535">
        <v>1</v>
      </c>
      <c r="K6535" s="1">
        <v>107625.46</v>
      </c>
      <c r="L6535">
        <v>0</v>
      </c>
      <c r="M6535">
        <v>23</v>
      </c>
      <c r="N6535">
        <v>2132</v>
      </c>
      <c r="O6535">
        <v>3</v>
      </c>
      <c r="P6535">
        <v>31</v>
      </c>
      <c r="Q6535">
        <v>0.13043478260869565</v>
      </c>
      <c r="R6535">
        <v>49036</v>
      </c>
      <c r="S6535" t="str" cm="1">
        <f t="array" ref="S6535">_xlfn.IFS(E6538&lt;30,"18-29",E6538&lt;45,"30-44",TRUE,"45+")</f>
        <v>30-44</v>
      </c>
      <c r="T6535" t="str" cm="1">
        <f t="array" ref="T6535">_xlfn.IFS(F6535&lt;=2,"0-2 Years",F6535&lt;=5,"3-5 Years",F6535&lt;=8,"6-8 Years",TRUE,"9-10 Years")</f>
        <v>6-8 Years</v>
      </c>
      <c r="U6535" t="str" cm="1">
        <f t="array" ref="U6535">_xlfn.IFS(P6535&gt;60,"High Risk",P6535&gt;30,"Medium Risk",TRUE,"Low Risk")</f>
        <v>Medium Risk</v>
      </c>
      <c r="V6535">
        <f t="shared" si="102"/>
        <v>1</v>
      </c>
    </row>
    <row r="6536" spans="1:22" hidden="1" x14ac:dyDescent="0.2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 s="2">
        <v>139834.93</v>
      </c>
      <c r="H6536">
        <v>1</v>
      </c>
      <c r="I6536">
        <v>1</v>
      </c>
      <c r="J6536">
        <v>1</v>
      </c>
      <c r="K6536" s="1">
        <v>152733.89000000001</v>
      </c>
      <c r="L6536">
        <v>0</v>
      </c>
      <c r="M6536">
        <v>13</v>
      </c>
      <c r="N6536">
        <v>4238</v>
      </c>
      <c r="O6536">
        <v>8</v>
      </c>
      <c r="P6536">
        <v>134</v>
      </c>
      <c r="Q6536">
        <v>0.61538461538461542</v>
      </c>
      <c r="R6536">
        <v>55094</v>
      </c>
      <c r="S6536" t="str" cm="1">
        <f t="array" ref="S6536">_xlfn.IFS(E6539&lt;30,"18-29",E6539&lt;45,"30-44",TRUE,"45+")</f>
        <v>30-44</v>
      </c>
      <c r="T6536" t="str" cm="1">
        <f t="array" ref="T6536">_xlfn.IFS(F6536&lt;=2,"0-2 Years",F6536&lt;=5,"3-5 Years",F6536&lt;=8,"6-8 Years",TRUE,"9-10 Years")</f>
        <v>9-10 Years</v>
      </c>
      <c r="U6536" t="str" cm="1">
        <f t="array" ref="U6536">_xlfn.IFS(P6536&gt;60,"High Risk",P6536&gt;30,"Medium Risk",TRUE,"Low Risk")</f>
        <v>High Risk</v>
      </c>
      <c r="V6536">
        <f t="shared" si="102"/>
        <v>2</v>
      </c>
    </row>
    <row r="6537" spans="1:22" hidden="1" x14ac:dyDescent="0.2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 s="2">
        <v>112518.71</v>
      </c>
      <c r="H6537">
        <v>2</v>
      </c>
      <c r="I6537">
        <v>0</v>
      </c>
      <c r="J6537">
        <v>1</v>
      </c>
      <c r="K6537" s="1">
        <v>110421.31</v>
      </c>
      <c r="L6537">
        <v>0</v>
      </c>
      <c r="M6537">
        <v>21</v>
      </c>
      <c r="N6537">
        <v>2382</v>
      </c>
      <c r="O6537">
        <v>0</v>
      </c>
      <c r="P6537">
        <v>32</v>
      </c>
      <c r="Q6537">
        <v>0</v>
      </c>
      <c r="R6537">
        <v>50022</v>
      </c>
      <c r="S6537" t="str" cm="1">
        <f t="array" ref="S6537">_xlfn.IFS(E6540&lt;30,"18-29",E6540&lt;45,"30-44",TRUE,"45+")</f>
        <v>30-44</v>
      </c>
      <c r="T6537" t="str" cm="1">
        <f t="array" ref="T6537">_xlfn.IFS(F6537&lt;=2,"0-2 Years",F6537&lt;=5,"3-5 Years",F6537&lt;=8,"6-8 Years",TRUE,"9-10 Years")</f>
        <v>6-8 Years</v>
      </c>
      <c r="U6537" t="str" cm="1">
        <f t="array" ref="U6537">_xlfn.IFS(P6537&gt;60,"High Risk",P6537&gt;30,"Medium Risk",TRUE,"Low Risk")</f>
        <v>Medium Risk</v>
      </c>
      <c r="V6537">
        <f t="shared" si="102"/>
        <v>0</v>
      </c>
    </row>
    <row r="6538" spans="1:22" hidden="1" x14ac:dyDescent="0.2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 s="2">
        <v>115895.42</v>
      </c>
      <c r="H6538">
        <v>1</v>
      </c>
      <c r="I6538">
        <v>1</v>
      </c>
      <c r="J6538">
        <v>0</v>
      </c>
      <c r="K6538" s="1">
        <v>48486.25</v>
      </c>
      <c r="L6538">
        <v>0</v>
      </c>
      <c r="M6538">
        <v>14</v>
      </c>
      <c r="N6538">
        <v>4463</v>
      </c>
      <c r="O6538">
        <v>8</v>
      </c>
      <c r="P6538">
        <v>101</v>
      </c>
      <c r="Q6538">
        <v>0.5714285714285714</v>
      </c>
      <c r="R6538">
        <v>62482</v>
      </c>
      <c r="S6538" t="str" cm="1">
        <f t="array" ref="S6538">_xlfn.IFS(E6541&lt;30,"18-29",E6541&lt;45,"30-44",TRUE,"45+")</f>
        <v>45+</v>
      </c>
      <c r="T6538" t="str" cm="1">
        <f t="array" ref="T6538">_xlfn.IFS(F6538&lt;=2,"0-2 Years",F6538&lt;=5,"3-5 Years",F6538&lt;=8,"6-8 Years",TRUE,"9-10 Years")</f>
        <v>6-8 Years</v>
      </c>
      <c r="U6538" t="str" cm="1">
        <f t="array" ref="U6538">_xlfn.IFS(P6538&gt;60,"High Risk",P6538&gt;30,"Medium Risk",TRUE,"Low Risk")</f>
        <v>High Risk</v>
      </c>
      <c r="V6538">
        <f t="shared" si="102"/>
        <v>5</v>
      </c>
    </row>
    <row r="6539" spans="1:22" hidden="1" x14ac:dyDescent="0.2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 s="2">
        <v>146408.68</v>
      </c>
      <c r="H6539">
        <v>1</v>
      </c>
      <c r="I6539">
        <v>0</v>
      </c>
      <c r="J6539">
        <v>0</v>
      </c>
      <c r="K6539" s="1">
        <v>72993.67</v>
      </c>
      <c r="L6539">
        <v>0</v>
      </c>
      <c r="M6539">
        <v>22</v>
      </c>
      <c r="N6539">
        <v>3923</v>
      </c>
      <c r="O6539">
        <v>1</v>
      </c>
      <c r="P6539">
        <v>41</v>
      </c>
      <c r="Q6539">
        <v>4.5454545454545456E-2</v>
      </c>
      <c r="R6539">
        <v>86306</v>
      </c>
      <c r="S6539" t="str" cm="1">
        <f t="array" ref="S6539">_xlfn.IFS(E6542&lt;30,"18-29",E6542&lt;45,"30-44",TRUE,"45+")</f>
        <v>30-44</v>
      </c>
      <c r="T6539" t="str" cm="1">
        <f t="array" ref="T6539">_xlfn.IFS(F6539&lt;=2,"0-2 Years",F6539&lt;=5,"3-5 Years",F6539&lt;=8,"6-8 Years",TRUE,"9-10 Years")</f>
        <v>3-5 Years</v>
      </c>
      <c r="U6539" t="str" cm="1">
        <f t="array" ref="U6539">_xlfn.IFS(P6539&gt;60,"High Risk",P6539&gt;30,"Medium Risk",TRUE,"Low Risk")</f>
        <v>Medium Risk</v>
      </c>
      <c r="V6539">
        <f t="shared" si="102"/>
        <v>5</v>
      </c>
    </row>
    <row r="6540" spans="1:22" hidden="1" x14ac:dyDescent="0.2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 s="2">
        <v>165363.31</v>
      </c>
      <c r="H6540">
        <v>2</v>
      </c>
      <c r="I6540">
        <v>1</v>
      </c>
      <c r="J6540">
        <v>1</v>
      </c>
      <c r="K6540" s="1">
        <v>25744.13</v>
      </c>
      <c r="L6540">
        <v>1</v>
      </c>
      <c r="M6540">
        <v>23</v>
      </c>
      <c r="N6540">
        <v>4618</v>
      </c>
      <c r="O6540">
        <v>6</v>
      </c>
      <c r="P6540">
        <v>30</v>
      </c>
      <c r="Q6540">
        <v>0.2608695652173913</v>
      </c>
      <c r="R6540">
        <v>106214</v>
      </c>
      <c r="S6540" t="str" cm="1">
        <f t="array" ref="S6540">_xlfn.IFS(E6543&lt;30,"18-29",E6543&lt;45,"30-44",TRUE,"45+")</f>
        <v>30-44</v>
      </c>
      <c r="T6540" t="str" cm="1">
        <f t="array" ref="T6540">_xlfn.IFS(F6540&lt;=2,"0-2 Years",F6540&lt;=5,"3-5 Years",F6540&lt;=8,"6-8 Years",TRUE,"9-10 Years")</f>
        <v>3-5 Years</v>
      </c>
      <c r="U6540" t="str" cm="1">
        <f t="array" ref="U6540">_xlfn.IFS(P6540&gt;60,"High Risk",P6540&gt;30,"Medium Risk",TRUE,"Low Risk")</f>
        <v>Low Risk</v>
      </c>
      <c r="V6540">
        <f t="shared" si="102"/>
        <v>0</v>
      </c>
    </row>
    <row r="6541" spans="1:22" x14ac:dyDescent="0.2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 s="2">
        <v>0</v>
      </c>
      <c r="H6541">
        <v>2</v>
      </c>
      <c r="I6541">
        <v>1</v>
      </c>
      <c r="J6541">
        <v>0</v>
      </c>
      <c r="K6541" s="1">
        <v>46807.62</v>
      </c>
      <c r="L6541">
        <v>1</v>
      </c>
      <c r="M6541">
        <v>11</v>
      </c>
      <c r="N6541">
        <v>2923</v>
      </c>
      <c r="O6541">
        <v>3</v>
      </c>
      <c r="P6541">
        <v>67</v>
      </c>
      <c r="Q6541">
        <v>0.27272727272727271</v>
      </c>
      <c r="R6541">
        <v>32153</v>
      </c>
      <c r="S6541" t="str" cm="1">
        <f t="array" ref="S6541">_xlfn.IFS(E6544&lt;30,"18-29",E6544&lt;45,"30-44",TRUE,"45+")</f>
        <v>30-44</v>
      </c>
      <c r="T6541" t="str" cm="1">
        <f t="array" ref="T6541">_xlfn.IFS(F6541&lt;=2,"0-2 Years",F6541&lt;=5,"3-5 Years",F6541&lt;=8,"6-8 Years",TRUE,"9-10 Years")</f>
        <v>0-2 Years</v>
      </c>
      <c r="U6541" t="str" cm="1">
        <f t="array" ref="U6541">_xlfn.IFS(P6541&gt;60,"High Risk",P6541&gt;30,"Medium Risk",TRUE,"Low Risk")</f>
        <v>High Risk</v>
      </c>
      <c r="V6541">
        <f t="shared" si="102"/>
        <v>7</v>
      </c>
    </row>
    <row r="6542" spans="1:22" hidden="1" x14ac:dyDescent="0.2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 s="2">
        <v>71843.149999999994</v>
      </c>
      <c r="H6542">
        <v>1</v>
      </c>
      <c r="I6542">
        <v>1</v>
      </c>
      <c r="J6542">
        <v>0</v>
      </c>
      <c r="K6542" s="1">
        <v>26772.04</v>
      </c>
      <c r="L6542">
        <v>0</v>
      </c>
      <c r="M6542">
        <v>26</v>
      </c>
      <c r="N6542">
        <v>4679</v>
      </c>
      <c r="O6542">
        <v>6</v>
      </c>
      <c r="P6542">
        <v>128</v>
      </c>
      <c r="Q6542">
        <v>0.23076923076923078</v>
      </c>
      <c r="R6542">
        <v>121654</v>
      </c>
      <c r="S6542" t="str" cm="1">
        <f t="array" ref="S6542">_xlfn.IFS(E6545&lt;30,"18-29",E6545&lt;45,"30-44",TRUE,"45+")</f>
        <v>18-29</v>
      </c>
      <c r="T6542" t="str" cm="1">
        <f t="array" ref="T6542">_xlfn.IFS(F6542&lt;=2,"0-2 Years",F6542&lt;=5,"3-5 Years",F6542&lt;=8,"6-8 Years",TRUE,"9-10 Years")</f>
        <v>3-5 Years</v>
      </c>
      <c r="U6542" t="str" cm="1">
        <f t="array" ref="U6542">_xlfn.IFS(P6542&gt;60,"High Risk",P6542&gt;30,"Medium Risk",TRUE,"Low Risk")</f>
        <v>High Risk</v>
      </c>
      <c r="V6542">
        <f t="shared" si="102"/>
        <v>5</v>
      </c>
    </row>
    <row r="6543" spans="1:22" hidden="1" x14ac:dyDescent="0.2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 s="2">
        <v>105492.53</v>
      </c>
      <c r="H6543">
        <v>1</v>
      </c>
      <c r="I6543">
        <v>1</v>
      </c>
      <c r="J6543">
        <v>1</v>
      </c>
      <c r="K6543" s="1">
        <v>150057.20000000001</v>
      </c>
      <c r="L6543">
        <v>0</v>
      </c>
      <c r="M6543">
        <v>5</v>
      </c>
      <c r="N6543">
        <v>4792</v>
      </c>
      <c r="O6543">
        <v>6</v>
      </c>
      <c r="P6543">
        <v>142</v>
      </c>
      <c r="Q6543">
        <v>1</v>
      </c>
      <c r="R6543">
        <v>23960</v>
      </c>
      <c r="S6543" t="str" cm="1">
        <f t="array" ref="S6543">_xlfn.IFS(E6546&lt;30,"18-29",E6546&lt;45,"30-44",TRUE,"45+")</f>
        <v>45+</v>
      </c>
      <c r="T6543" t="str" cm="1">
        <f t="array" ref="T6543">_xlfn.IFS(F6543&lt;=2,"0-2 Years",F6543&lt;=5,"3-5 Years",F6543&lt;=8,"6-8 Years",TRUE,"9-10 Years")</f>
        <v>3-5 Years</v>
      </c>
      <c r="U6543" t="str" cm="1">
        <f t="array" ref="U6543">_xlfn.IFS(P6543&gt;60,"High Risk",P6543&gt;30,"Medium Risk",TRUE,"Low Risk")</f>
        <v>High Risk</v>
      </c>
      <c r="V6543">
        <f t="shared" si="102"/>
        <v>2</v>
      </c>
    </row>
    <row r="6544" spans="1:22" hidden="1" x14ac:dyDescent="0.2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 s="2">
        <v>183027.25</v>
      </c>
      <c r="H6544">
        <v>1</v>
      </c>
      <c r="I6544">
        <v>1</v>
      </c>
      <c r="J6544">
        <v>1</v>
      </c>
      <c r="K6544" s="1">
        <v>56028.79</v>
      </c>
      <c r="L6544">
        <v>0</v>
      </c>
      <c r="M6544">
        <v>25</v>
      </c>
      <c r="N6544">
        <v>1241</v>
      </c>
      <c r="O6544">
        <v>10</v>
      </c>
      <c r="P6544">
        <v>52</v>
      </c>
      <c r="Q6544">
        <v>0.4</v>
      </c>
      <c r="R6544">
        <v>31025</v>
      </c>
      <c r="S6544" t="str" cm="1">
        <f t="array" ref="S6544">_xlfn.IFS(E6547&lt;30,"18-29",E6547&lt;45,"30-44",TRUE,"45+")</f>
        <v>18-29</v>
      </c>
      <c r="T6544" t="str" cm="1">
        <f t="array" ref="T6544">_xlfn.IFS(F6544&lt;=2,"0-2 Years",F6544&lt;=5,"3-5 Years",F6544&lt;=8,"6-8 Years",TRUE,"9-10 Years")</f>
        <v>6-8 Years</v>
      </c>
      <c r="U6544" t="str" cm="1">
        <f t="array" ref="U6544">_xlfn.IFS(P6544&gt;60,"High Risk",P6544&gt;30,"Medium Risk",TRUE,"Low Risk")</f>
        <v>Medium Risk</v>
      </c>
      <c r="V6544">
        <f t="shared" si="102"/>
        <v>2</v>
      </c>
    </row>
    <row r="6545" spans="1:22" hidden="1" x14ac:dyDescent="0.2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 s="2">
        <v>131968.57</v>
      </c>
      <c r="H6545">
        <v>2</v>
      </c>
      <c r="I6545">
        <v>1</v>
      </c>
      <c r="J6545">
        <v>1</v>
      </c>
      <c r="K6545" s="1">
        <v>147693.92000000001</v>
      </c>
      <c r="L6545">
        <v>0</v>
      </c>
      <c r="M6545">
        <v>17</v>
      </c>
      <c r="N6545">
        <v>1968</v>
      </c>
      <c r="O6545">
        <v>5</v>
      </c>
      <c r="P6545">
        <v>140</v>
      </c>
      <c r="Q6545">
        <v>0.29411764705882354</v>
      </c>
      <c r="R6545">
        <v>33456</v>
      </c>
      <c r="S6545" t="str" cm="1">
        <f t="array" ref="S6545">_xlfn.IFS(E6548&lt;30,"18-29",E6548&lt;45,"30-44",TRUE,"45+")</f>
        <v>18-29</v>
      </c>
      <c r="T6545" t="str" cm="1">
        <f t="array" ref="T6545">_xlfn.IFS(F6545&lt;=2,"0-2 Years",F6545&lt;=5,"3-5 Years",F6545&lt;=8,"6-8 Years",TRUE,"9-10 Years")</f>
        <v>0-2 Years</v>
      </c>
      <c r="U6545" t="str" cm="1">
        <f t="array" ref="U6545">_xlfn.IFS(P6545&gt;60,"High Risk",P6545&gt;30,"Medium Risk",TRUE,"Low Risk")</f>
        <v>High Risk</v>
      </c>
      <c r="V6545">
        <f t="shared" si="102"/>
        <v>1</v>
      </c>
    </row>
    <row r="6546" spans="1:22" hidden="1" x14ac:dyDescent="0.2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 s="2">
        <v>104118.5</v>
      </c>
      <c r="H6546">
        <v>1</v>
      </c>
      <c r="I6546">
        <v>0</v>
      </c>
      <c r="J6546">
        <v>1</v>
      </c>
      <c r="K6546" s="1">
        <v>174032</v>
      </c>
      <c r="L6546">
        <v>0</v>
      </c>
      <c r="M6546">
        <v>2</v>
      </c>
      <c r="N6546">
        <v>4004</v>
      </c>
      <c r="O6546">
        <v>7</v>
      </c>
      <c r="P6546">
        <v>102</v>
      </c>
      <c r="Q6546">
        <v>1</v>
      </c>
      <c r="R6546">
        <v>8008</v>
      </c>
      <c r="S6546" t="str" cm="1">
        <f t="array" ref="S6546">_xlfn.IFS(E6549&lt;30,"18-29",E6549&lt;45,"30-44",TRUE,"45+")</f>
        <v>30-44</v>
      </c>
      <c r="T6546" t="str" cm="1">
        <f t="array" ref="T6546">_xlfn.IFS(F6546&lt;=2,"0-2 Years",F6546&lt;=5,"3-5 Years",F6546&lt;=8,"6-8 Years",TRUE,"9-10 Years")</f>
        <v>3-5 Years</v>
      </c>
      <c r="U6546" t="str" cm="1">
        <f t="array" ref="U6546">_xlfn.IFS(P6546&gt;60,"High Risk",P6546&gt;30,"Medium Risk",TRUE,"Low Risk")</f>
        <v>High Risk</v>
      </c>
      <c r="V6546">
        <f t="shared" si="102"/>
        <v>2</v>
      </c>
    </row>
    <row r="6547" spans="1:22" hidden="1" x14ac:dyDescent="0.2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 s="2">
        <v>0</v>
      </c>
      <c r="H6547">
        <v>2</v>
      </c>
      <c r="I6547">
        <v>1</v>
      </c>
      <c r="J6547">
        <v>1</v>
      </c>
      <c r="K6547" s="1">
        <v>153698.65</v>
      </c>
      <c r="L6547">
        <v>0</v>
      </c>
      <c r="M6547">
        <v>17</v>
      </c>
      <c r="N6547">
        <v>2273</v>
      </c>
      <c r="O6547">
        <v>7</v>
      </c>
      <c r="P6547">
        <v>150</v>
      </c>
      <c r="Q6547">
        <v>0.41176470588235292</v>
      </c>
      <c r="R6547">
        <v>38641</v>
      </c>
      <c r="S6547" t="str" cm="1">
        <f t="array" ref="S6547">_xlfn.IFS(E6550&lt;30,"18-29",E6550&lt;45,"30-44",TRUE,"45+")</f>
        <v>30-44</v>
      </c>
      <c r="T6547" t="str" cm="1">
        <f t="array" ref="T6547">_xlfn.IFS(F6547&lt;=2,"0-2 Years",F6547&lt;=5,"3-5 Years",F6547&lt;=8,"6-8 Years",TRUE,"9-10 Years")</f>
        <v>0-2 Years</v>
      </c>
      <c r="U6547" t="str" cm="1">
        <f t="array" ref="U6547">_xlfn.IFS(P6547&gt;60,"High Risk",P6547&gt;30,"Medium Risk",TRUE,"Low Risk")</f>
        <v>High Risk</v>
      </c>
      <c r="V6547">
        <f t="shared" si="102"/>
        <v>4</v>
      </c>
    </row>
    <row r="6548" spans="1:22" hidden="1" x14ac:dyDescent="0.2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 s="2">
        <v>125023.1</v>
      </c>
      <c r="H6548">
        <v>2</v>
      </c>
      <c r="I6548">
        <v>1</v>
      </c>
      <c r="J6548">
        <v>1</v>
      </c>
      <c r="K6548" s="1">
        <v>108301.45</v>
      </c>
      <c r="L6548">
        <v>0</v>
      </c>
      <c r="M6548">
        <v>24</v>
      </c>
      <c r="N6548">
        <v>3847</v>
      </c>
      <c r="O6548">
        <v>3</v>
      </c>
      <c r="P6548">
        <v>161</v>
      </c>
      <c r="Q6548">
        <v>0.125</v>
      </c>
      <c r="R6548">
        <v>92328</v>
      </c>
      <c r="S6548" t="str" cm="1">
        <f t="array" ref="S6548">_xlfn.IFS(E6551&lt;30,"18-29",E6551&lt;45,"30-44",TRUE,"45+")</f>
        <v>30-44</v>
      </c>
      <c r="T6548" t="str" cm="1">
        <f t="array" ref="T6548">_xlfn.IFS(F6548&lt;=2,"0-2 Years",F6548&lt;=5,"3-5 Years",F6548&lt;=8,"6-8 Years",TRUE,"9-10 Years")</f>
        <v>0-2 Years</v>
      </c>
      <c r="U6548" t="str" cm="1">
        <f t="array" ref="U6548">_xlfn.IFS(P6548&gt;60,"High Risk",P6548&gt;30,"Medium Risk",TRUE,"Low Risk")</f>
        <v>High Risk</v>
      </c>
      <c r="V6548">
        <f t="shared" si="102"/>
        <v>1</v>
      </c>
    </row>
    <row r="6549" spans="1:22" hidden="1" x14ac:dyDescent="0.2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 s="2">
        <v>74323.199999999997</v>
      </c>
      <c r="H6549">
        <v>1</v>
      </c>
      <c r="I6549">
        <v>1</v>
      </c>
      <c r="J6549">
        <v>1</v>
      </c>
      <c r="K6549" s="1">
        <v>22929.08</v>
      </c>
      <c r="L6549">
        <v>0</v>
      </c>
      <c r="M6549">
        <v>23</v>
      </c>
      <c r="N6549">
        <v>1486</v>
      </c>
      <c r="O6549">
        <v>3</v>
      </c>
      <c r="P6549">
        <v>121</v>
      </c>
      <c r="Q6549">
        <v>0.13043478260869565</v>
      </c>
      <c r="R6549">
        <v>34178</v>
      </c>
      <c r="S6549" t="str" cm="1">
        <f t="array" ref="S6549">_xlfn.IFS(E6552&lt;30,"18-29",E6552&lt;45,"30-44",TRUE,"45+")</f>
        <v>30-44</v>
      </c>
      <c r="T6549" t="str" cm="1">
        <f t="array" ref="T6549">_xlfn.IFS(F6549&lt;=2,"0-2 Years",F6549&lt;=5,"3-5 Years",F6549&lt;=8,"6-8 Years",TRUE,"9-10 Years")</f>
        <v>3-5 Years</v>
      </c>
      <c r="U6549" t="str" cm="1">
        <f t="array" ref="U6549">_xlfn.IFS(P6549&gt;60,"High Risk",P6549&gt;30,"Medium Risk",TRUE,"Low Risk")</f>
        <v>High Risk</v>
      </c>
      <c r="V6549">
        <f t="shared" si="102"/>
        <v>2</v>
      </c>
    </row>
    <row r="6550" spans="1:22" hidden="1" x14ac:dyDescent="0.2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 s="2">
        <v>109346.13</v>
      </c>
      <c r="H6550">
        <v>2</v>
      </c>
      <c r="I6550">
        <v>1</v>
      </c>
      <c r="J6550">
        <v>0</v>
      </c>
      <c r="K6550" s="1">
        <v>102665.92</v>
      </c>
      <c r="L6550">
        <v>0</v>
      </c>
      <c r="M6550">
        <v>8</v>
      </c>
      <c r="N6550">
        <v>2019</v>
      </c>
      <c r="O6550">
        <v>7</v>
      </c>
      <c r="P6550">
        <v>107</v>
      </c>
      <c r="Q6550">
        <v>0.875</v>
      </c>
      <c r="R6550">
        <v>16152</v>
      </c>
      <c r="S6550" t="str" cm="1">
        <f t="array" ref="S6550">_xlfn.IFS(E6553&lt;30,"18-29",E6553&lt;45,"30-44",TRUE,"45+")</f>
        <v>30-44</v>
      </c>
      <c r="T6550" t="str" cm="1">
        <f t="array" ref="T6550">_xlfn.IFS(F6550&lt;=2,"0-2 Years",F6550&lt;=5,"3-5 Years",F6550&lt;=8,"6-8 Years",TRUE,"9-10 Years")</f>
        <v>6-8 Years</v>
      </c>
      <c r="U6550" t="str" cm="1">
        <f t="array" ref="U6550">_xlfn.IFS(P6550&gt;60,"High Risk",P6550&gt;30,"Medium Risk",TRUE,"Low Risk")</f>
        <v>High Risk</v>
      </c>
      <c r="V6550">
        <f t="shared" si="102"/>
        <v>3</v>
      </c>
    </row>
    <row r="6551" spans="1:22" x14ac:dyDescent="0.2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 s="2">
        <v>0</v>
      </c>
      <c r="H6551">
        <v>2</v>
      </c>
      <c r="I6551">
        <v>1</v>
      </c>
      <c r="J6551">
        <v>0</v>
      </c>
      <c r="K6551" s="1">
        <v>56139.09</v>
      </c>
      <c r="L6551">
        <v>0</v>
      </c>
      <c r="M6551">
        <v>25</v>
      </c>
      <c r="N6551">
        <v>2484</v>
      </c>
      <c r="O6551">
        <v>4</v>
      </c>
      <c r="P6551">
        <v>97</v>
      </c>
      <c r="Q6551">
        <v>0.16</v>
      </c>
      <c r="R6551">
        <v>62100</v>
      </c>
      <c r="S6551" t="str" cm="1">
        <f t="array" ref="S6551">_xlfn.IFS(E6554&lt;30,"18-29",E6554&lt;45,"30-44",TRUE,"45+")</f>
        <v>30-44</v>
      </c>
      <c r="T6551" t="str" cm="1">
        <f t="array" ref="T6551">_xlfn.IFS(F6551&lt;=2,"0-2 Years",F6551&lt;=5,"3-5 Years",F6551&lt;=8,"6-8 Years",TRUE,"9-10 Years")</f>
        <v>6-8 Years</v>
      </c>
      <c r="U6551" t="str" cm="1">
        <f t="array" ref="U6551">_xlfn.IFS(P6551&gt;60,"High Risk",P6551&gt;30,"Medium Risk",TRUE,"Low Risk")</f>
        <v>High Risk</v>
      </c>
      <c r="V6551">
        <f t="shared" si="102"/>
        <v>6</v>
      </c>
    </row>
    <row r="6552" spans="1:22" hidden="1" x14ac:dyDescent="0.2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 s="2">
        <v>109698.41</v>
      </c>
      <c r="H6552">
        <v>1</v>
      </c>
      <c r="I6552">
        <v>1</v>
      </c>
      <c r="J6552">
        <v>1</v>
      </c>
      <c r="K6552" s="1">
        <v>88391.29</v>
      </c>
      <c r="L6552">
        <v>1</v>
      </c>
      <c r="M6552">
        <v>13</v>
      </c>
      <c r="N6552">
        <v>470</v>
      </c>
      <c r="O6552">
        <v>10</v>
      </c>
      <c r="P6552">
        <v>153</v>
      </c>
      <c r="Q6552">
        <v>0.76923076923076927</v>
      </c>
      <c r="R6552">
        <v>6110</v>
      </c>
      <c r="S6552" t="str" cm="1">
        <f t="array" ref="S6552">_xlfn.IFS(E6555&lt;30,"18-29",E6555&lt;45,"30-44",TRUE,"45+")</f>
        <v>45+</v>
      </c>
      <c r="T6552" t="str" cm="1">
        <f t="array" ref="T6552">_xlfn.IFS(F6552&lt;=2,"0-2 Years",F6552&lt;=5,"3-5 Years",F6552&lt;=8,"6-8 Years",TRUE,"9-10 Years")</f>
        <v>3-5 Years</v>
      </c>
      <c r="U6552" t="str" cm="1">
        <f t="array" ref="U6552">_xlfn.IFS(P6552&gt;60,"High Risk",P6552&gt;30,"Medium Risk",TRUE,"Low Risk")</f>
        <v>High Risk</v>
      </c>
      <c r="V6552">
        <f t="shared" si="102"/>
        <v>2</v>
      </c>
    </row>
    <row r="6553" spans="1:22" hidden="1" x14ac:dyDescent="0.2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 s="2">
        <v>0</v>
      </c>
      <c r="H6553">
        <v>2</v>
      </c>
      <c r="I6553">
        <v>0</v>
      </c>
      <c r="J6553">
        <v>1</v>
      </c>
      <c r="K6553" s="1">
        <v>149195.44</v>
      </c>
      <c r="L6553">
        <v>0</v>
      </c>
      <c r="M6553">
        <v>10</v>
      </c>
      <c r="N6553">
        <v>1087</v>
      </c>
      <c r="O6553">
        <v>1</v>
      </c>
      <c r="P6553">
        <v>108</v>
      </c>
      <c r="Q6553">
        <v>0.1</v>
      </c>
      <c r="R6553">
        <v>10870</v>
      </c>
      <c r="S6553" t="str" cm="1">
        <f t="array" ref="S6553">_xlfn.IFS(E6556&lt;30,"18-29",E6556&lt;45,"30-44",TRUE,"45+")</f>
        <v>30-44</v>
      </c>
      <c r="T6553" t="str" cm="1">
        <f t="array" ref="T6553">_xlfn.IFS(F6553&lt;=2,"0-2 Years",F6553&lt;=5,"3-5 Years",F6553&lt;=8,"6-8 Years",TRUE,"9-10 Years")</f>
        <v>3-5 Years</v>
      </c>
      <c r="U6553" t="str" cm="1">
        <f t="array" ref="U6553">_xlfn.IFS(P6553&gt;60,"High Risk",P6553&gt;30,"Medium Risk",TRUE,"Low Risk")</f>
        <v>High Risk</v>
      </c>
      <c r="V6553">
        <f t="shared" si="102"/>
        <v>3</v>
      </c>
    </row>
    <row r="6554" spans="1:22" hidden="1" x14ac:dyDescent="0.2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 s="2">
        <v>127758.09</v>
      </c>
      <c r="H6554">
        <v>1</v>
      </c>
      <c r="I6554">
        <v>1</v>
      </c>
      <c r="J6554">
        <v>0</v>
      </c>
      <c r="K6554" s="1">
        <v>143357.03</v>
      </c>
      <c r="L6554">
        <v>0</v>
      </c>
      <c r="M6554">
        <v>10</v>
      </c>
      <c r="N6554">
        <v>4537</v>
      </c>
      <c r="O6554">
        <v>7</v>
      </c>
      <c r="P6554">
        <v>19</v>
      </c>
      <c r="Q6554">
        <v>0.7</v>
      </c>
      <c r="R6554">
        <v>45370</v>
      </c>
      <c r="S6554" t="str" cm="1">
        <f t="array" ref="S6554">_xlfn.IFS(E6557&lt;30,"18-29",E6557&lt;45,"30-44",TRUE,"45+")</f>
        <v>30-44</v>
      </c>
      <c r="T6554" t="str" cm="1">
        <f t="array" ref="T6554">_xlfn.IFS(F6554&lt;=2,"0-2 Years",F6554&lt;=5,"3-5 Years",F6554&lt;=8,"6-8 Years",TRUE,"9-10 Years")</f>
        <v>3-5 Years</v>
      </c>
      <c r="U6554" t="str" cm="1">
        <f t="array" ref="U6554">_xlfn.IFS(P6554&gt;60,"High Risk",P6554&gt;30,"Medium Risk",TRUE,"Low Risk")</f>
        <v>Low Risk</v>
      </c>
      <c r="V6554">
        <f t="shared" si="102"/>
        <v>5</v>
      </c>
    </row>
    <row r="6555" spans="1:22" x14ac:dyDescent="0.2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 s="2">
        <v>102645.48</v>
      </c>
      <c r="H6555">
        <v>1</v>
      </c>
      <c r="I6555">
        <v>1</v>
      </c>
      <c r="J6555">
        <v>0</v>
      </c>
      <c r="K6555" s="1">
        <v>168359.98</v>
      </c>
      <c r="L6555">
        <v>1</v>
      </c>
      <c r="M6555">
        <v>24</v>
      </c>
      <c r="N6555">
        <v>3382</v>
      </c>
      <c r="O6555">
        <v>0</v>
      </c>
      <c r="P6555">
        <v>79</v>
      </c>
      <c r="Q6555">
        <v>0</v>
      </c>
      <c r="R6555">
        <v>81168</v>
      </c>
      <c r="S6555" t="str" cm="1">
        <f t="array" ref="S6555">_xlfn.IFS(E6558&lt;30,"18-29",E6558&lt;45,"30-44",TRUE,"45+")</f>
        <v>45+</v>
      </c>
      <c r="T6555" t="str" cm="1">
        <f t="array" ref="T6555">_xlfn.IFS(F6555&lt;=2,"0-2 Years",F6555&lt;=5,"3-5 Years",F6555&lt;=8,"6-8 Years",TRUE,"9-10 Years")</f>
        <v>0-2 Years</v>
      </c>
      <c r="U6555" t="str" cm="1">
        <f t="array" ref="U6555">_xlfn.IFS(P6555&gt;60,"High Risk",P6555&gt;30,"Medium Risk",TRUE,"Low Risk")</f>
        <v>High Risk</v>
      </c>
      <c r="V6555">
        <f t="shared" si="102"/>
        <v>7</v>
      </c>
    </row>
    <row r="6556" spans="1:22" hidden="1" x14ac:dyDescent="0.2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 s="2">
        <v>93249.4</v>
      </c>
      <c r="H6556">
        <v>1</v>
      </c>
      <c r="I6556">
        <v>1</v>
      </c>
      <c r="J6556">
        <v>0</v>
      </c>
      <c r="K6556" s="1">
        <v>77335.75</v>
      </c>
      <c r="L6556">
        <v>0</v>
      </c>
      <c r="M6556">
        <v>19</v>
      </c>
      <c r="N6556">
        <v>2380</v>
      </c>
      <c r="O6556">
        <v>8</v>
      </c>
      <c r="P6556">
        <v>111</v>
      </c>
      <c r="Q6556">
        <v>0.42105263157894735</v>
      </c>
      <c r="R6556">
        <v>45220</v>
      </c>
      <c r="S6556" t="str" cm="1">
        <f t="array" ref="S6556">_xlfn.IFS(E6559&lt;30,"18-29",E6559&lt;45,"30-44",TRUE,"45+")</f>
        <v>30-44</v>
      </c>
      <c r="T6556" t="str" cm="1">
        <f t="array" ref="T6556">_xlfn.IFS(F6556&lt;=2,"0-2 Years",F6556&lt;=5,"3-5 Years",F6556&lt;=8,"6-8 Years",TRUE,"9-10 Years")</f>
        <v>3-5 Years</v>
      </c>
      <c r="U6556" t="str" cm="1">
        <f t="array" ref="U6556">_xlfn.IFS(P6556&gt;60,"High Risk",P6556&gt;30,"Medium Risk",TRUE,"Low Risk")</f>
        <v>High Risk</v>
      </c>
      <c r="V6556">
        <f t="shared" si="102"/>
        <v>5</v>
      </c>
    </row>
    <row r="6557" spans="1:22" x14ac:dyDescent="0.2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 s="2">
        <v>0</v>
      </c>
      <c r="H6557">
        <v>2</v>
      </c>
      <c r="I6557">
        <v>1</v>
      </c>
      <c r="J6557">
        <v>0</v>
      </c>
      <c r="K6557" s="1">
        <v>93148.93</v>
      </c>
      <c r="L6557">
        <v>0</v>
      </c>
      <c r="M6557">
        <v>19</v>
      </c>
      <c r="N6557">
        <v>3080</v>
      </c>
      <c r="O6557">
        <v>10</v>
      </c>
      <c r="P6557">
        <v>98</v>
      </c>
      <c r="Q6557">
        <v>0.52631578947368418</v>
      </c>
      <c r="R6557">
        <v>58520</v>
      </c>
      <c r="S6557" t="str" cm="1">
        <f t="array" ref="S6557">_xlfn.IFS(E6560&lt;30,"18-29",E6560&lt;45,"30-44",TRUE,"45+")</f>
        <v>30-44</v>
      </c>
      <c r="T6557" t="str" cm="1">
        <f t="array" ref="T6557">_xlfn.IFS(F6557&lt;=2,"0-2 Years",F6557&lt;=5,"3-5 Years",F6557&lt;=8,"6-8 Years",TRUE,"9-10 Years")</f>
        <v>3-5 Years</v>
      </c>
      <c r="U6557" t="str" cm="1">
        <f t="array" ref="U6557">_xlfn.IFS(P6557&gt;60,"High Risk",P6557&gt;30,"Medium Risk",TRUE,"Low Risk")</f>
        <v>High Risk</v>
      </c>
      <c r="V6557">
        <f t="shared" si="102"/>
        <v>6</v>
      </c>
    </row>
    <row r="6558" spans="1:22" hidden="1" x14ac:dyDescent="0.2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 s="2">
        <v>87779.83</v>
      </c>
      <c r="H6558">
        <v>1</v>
      </c>
      <c r="I6558">
        <v>0</v>
      </c>
      <c r="J6558">
        <v>1</v>
      </c>
      <c r="K6558" s="1">
        <v>36687.11</v>
      </c>
      <c r="L6558">
        <v>1</v>
      </c>
      <c r="M6558">
        <v>10</v>
      </c>
      <c r="N6558">
        <v>4432</v>
      </c>
      <c r="O6558">
        <v>3</v>
      </c>
      <c r="P6558">
        <v>75</v>
      </c>
      <c r="Q6558">
        <v>0.3</v>
      </c>
      <c r="R6558">
        <v>44320</v>
      </c>
      <c r="S6558" t="str" cm="1">
        <f t="array" ref="S6558">_xlfn.IFS(E6561&lt;30,"18-29",E6561&lt;45,"30-44",TRUE,"45+")</f>
        <v>30-44</v>
      </c>
      <c r="T6558" t="str" cm="1">
        <f t="array" ref="T6558">_xlfn.IFS(F6558&lt;=2,"0-2 Years",F6558&lt;=5,"3-5 Years",F6558&lt;=8,"6-8 Years",TRUE,"9-10 Years")</f>
        <v>0-2 Years</v>
      </c>
      <c r="U6558" t="str" cm="1">
        <f t="array" ref="U6558">_xlfn.IFS(P6558&gt;60,"High Risk",P6558&gt;30,"Medium Risk",TRUE,"Low Risk")</f>
        <v>High Risk</v>
      </c>
      <c r="V6558">
        <f t="shared" si="102"/>
        <v>4</v>
      </c>
    </row>
    <row r="6559" spans="1:22" x14ac:dyDescent="0.2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 s="2">
        <v>0</v>
      </c>
      <c r="H6559">
        <v>2</v>
      </c>
      <c r="I6559">
        <v>0</v>
      </c>
      <c r="J6559">
        <v>0</v>
      </c>
      <c r="K6559" s="1">
        <v>146703.35999999999</v>
      </c>
      <c r="L6559">
        <v>0</v>
      </c>
      <c r="M6559">
        <v>4</v>
      </c>
      <c r="N6559">
        <v>589</v>
      </c>
      <c r="O6559">
        <v>8</v>
      </c>
      <c r="P6559">
        <v>142</v>
      </c>
      <c r="Q6559">
        <v>1</v>
      </c>
      <c r="R6559">
        <v>2356</v>
      </c>
      <c r="S6559" t="str" cm="1">
        <f t="array" ref="S6559">_xlfn.IFS(E6562&lt;30,"18-29",E6562&lt;45,"30-44",TRUE,"45+")</f>
        <v>30-44</v>
      </c>
      <c r="T6559" t="str" cm="1">
        <f t="array" ref="T6559">_xlfn.IFS(F6559&lt;=2,"0-2 Years",F6559&lt;=5,"3-5 Years",F6559&lt;=8,"6-8 Years",TRUE,"9-10 Years")</f>
        <v>3-5 Years</v>
      </c>
      <c r="U6559" t="str" cm="1">
        <f t="array" ref="U6559">_xlfn.IFS(P6559&gt;60,"High Risk",P6559&gt;30,"Medium Risk",TRUE,"Low Risk")</f>
        <v>High Risk</v>
      </c>
      <c r="V6559">
        <f t="shared" si="102"/>
        <v>6</v>
      </c>
    </row>
    <row r="6560" spans="1:22" hidden="1" x14ac:dyDescent="0.2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 s="2">
        <v>138131.34</v>
      </c>
      <c r="H6560">
        <v>1</v>
      </c>
      <c r="I6560">
        <v>0</v>
      </c>
      <c r="J6560">
        <v>1</v>
      </c>
      <c r="K6560" s="1">
        <v>115927.85</v>
      </c>
      <c r="L6560">
        <v>0</v>
      </c>
      <c r="M6560">
        <v>17</v>
      </c>
      <c r="N6560">
        <v>4101</v>
      </c>
      <c r="O6560">
        <v>6</v>
      </c>
      <c r="P6560">
        <v>105</v>
      </c>
      <c r="Q6560">
        <v>0.35294117647058826</v>
      </c>
      <c r="R6560">
        <v>69717</v>
      </c>
      <c r="S6560" t="str" cm="1">
        <f t="array" ref="S6560">_xlfn.IFS(E6563&lt;30,"18-29",E6563&lt;45,"30-44",TRUE,"45+")</f>
        <v>45+</v>
      </c>
      <c r="T6560" t="str" cm="1">
        <f t="array" ref="T6560">_xlfn.IFS(F6560&lt;=2,"0-2 Years",F6560&lt;=5,"3-5 Years",F6560&lt;=8,"6-8 Years",TRUE,"9-10 Years")</f>
        <v>0-2 Years</v>
      </c>
      <c r="U6560" t="str" cm="1">
        <f t="array" ref="U6560">_xlfn.IFS(P6560&gt;60,"High Risk",P6560&gt;30,"Medium Risk",TRUE,"Low Risk")</f>
        <v>High Risk</v>
      </c>
      <c r="V6560">
        <f t="shared" si="102"/>
        <v>3</v>
      </c>
    </row>
    <row r="6561" spans="1:22" hidden="1" x14ac:dyDescent="0.2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 s="2">
        <v>70362.52</v>
      </c>
      <c r="H6561">
        <v>2</v>
      </c>
      <c r="I6561">
        <v>1</v>
      </c>
      <c r="J6561">
        <v>1</v>
      </c>
      <c r="K6561" s="1">
        <v>104189.46</v>
      </c>
      <c r="L6561">
        <v>0</v>
      </c>
      <c r="M6561">
        <v>1</v>
      </c>
      <c r="N6561">
        <v>4213</v>
      </c>
      <c r="O6561">
        <v>10</v>
      </c>
      <c r="P6561">
        <v>21</v>
      </c>
      <c r="Q6561">
        <v>1</v>
      </c>
      <c r="R6561">
        <v>4213</v>
      </c>
      <c r="S6561" t="str" cm="1">
        <f t="array" ref="S6561">_xlfn.IFS(E6564&lt;30,"18-29",E6564&lt;45,"30-44",TRUE,"45+")</f>
        <v>30-44</v>
      </c>
      <c r="T6561" t="str" cm="1">
        <f t="array" ref="T6561">_xlfn.IFS(F6561&lt;=2,"0-2 Years",F6561&lt;=5,"3-5 Years",F6561&lt;=8,"6-8 Years",TRUE,"9-10 Years")</f>
        <v>3-5 Years</v>
      </c>
      <c r="U6561" t="str" cm="1">
        <f t="array" ref="U6561">_xlfn.IFS(P6561&gt;60,"High Risk",P6561&gt;30,"Medium Risk",TRUE,"Low Risk")</f>
        <v>Low Risk</v>
      </c>
      <c r="V6561">
        <f t="shared" si="102"/>
        <v>0</v>
      </c>
    </row>
    <row r="6562" spans="1:22" x14ac:dyDescent="0.2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 s="2">
        <v>0</v>
      </c>
      <c r="H6562">
        <v>2</v>
      </c>
      <c r="I6562">
        <v>1</v>
      </c>
      <c r="J6562">
        <v>0</v>
      </c>
      <c r="K6562" s="1">
        <v>9902.39</v>
      </c>
      <c r="L6562">
        <v>0</v>
      </c>
      <c r="M6562">
        <v>10</v>
      </c>
      <c r="N6562">
        <v>4274</v>
      </c>
      <c r="O6562">
        <v>6</v>
      </c>
      <c r="P6562">
        <v>61</v>
      </c>
      <c r="Q6562">
        <v>0.6</v>
      </c>
      <c r="R6562">
        <v>42740</v>
      </c>
      <c r="S6562" t="str" cm="1">
        <f t="array" ref="S6562">_xlfn.IFS(E6565&lt;30,"18-29",E6565&lt;45,"30-44",TRUE,"45+")</f>
        <v>18-29</v>
      </c>
      <c r="T6562" t="str" cm="1">
        <f t="array" ref="T6562">_xlfn.IFS(F6562&lt;=2,"0-2 Years",F6562&lt;=5,"3-5 Years",F6562&lt;=8,"6-8 Years",TRUE,"9-10 Years")</f>
        <v>0-2 Years</v>
      </c>
      <c r="U6562" t="str" cm="1">
        <f t="array" ref="U6562">_xlfn.IFS(P6562&gt;60,"High Risk",P6562&gt;30,"Medium Risk",TRUE,"Low Risk")</f>
        <v>High Risk</v>
      </c>
      <c r="V6562">
        <f t="shared" si="102"/>
        <v>7</v>
      </c>
    </row>
    <row r="6563" spans="1:22" x14ac:dyDescent="0.2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 s="2">
        <v>168286.58</v>
      </c>
      <c r="H6563">
        <v>1</v>
      </c>
      <c r="I6563">
        <v>1</v>
      </c>
      <c r="J6563">
        <v>0</v>
      </c>
      <c r="K6563" s="1">
        <v>16645.77</v>
      </c>
      <c r="L6563">
        <v>1</v>
      </c>
      <c r="M6563">
        <v>29</v>
      </c>
      <c r="N6563">
        <v>633</v>
      </c>
      <c r="O6563">
        <v>10</v>
      </c>
      <c r="P6563">
        <v>164</v>
      </c>
      <c r="Q6563">
        <v>0.34482758620689657</v>
      </c>
      <c r="R6563">
        <v>18357</v>
      </c>
      <c r="S6563" t="str" cm="1">
        <f t="array" ref="S6563">_xlfn.IFS(E6566&lt;30,"18-29",E6566&lt;45,"30-44",TRUE,"45+")</f>
        <v>45+</v>
      </c>
      <c r="T6563" t="str" cm="1">
        <f t="array" ref="T6563">_xlfn.IFS(F6563&lt;=2,"0-2 Years",F6563&lt;=5,"3-5 Years",F6563&lt;=8,"6-8 Years",TRUE,"9-10 Years")</f>
        <v>6-8 Years</v>
      </c>
      <c r="U6563" t="str" cm="1">
        <f t="array" ref="U6563">_xlfn.IFS(P6563&gt;60,"High Risk",P6563&gt;30,"Medium Risk",TRUE,"Low Risk")</f>
        <v>High Risk</v>
      </c>
      <c r="V6563">
        <f t="shared" si="102"/>
        <v>6</v>
      </c>
    </row>
    <row r="6564" spans="1:22" hidden="1" x14ac:dyDescent="0.2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 s="2">
        <v>86102.27</v>
      </c>
      <c r="H6564">
        <v>1</v>
      </c>
      <c r="I6564">
        <v>1</v>
      </c>
      <c r="J6564">
        <v>0</v>
      </c>
      <c r="K6564" s="1">
        <v>180134.88</v>
      </c>
      <c r="L6564">
        <v>1</v>
      </c>
      <c r="M6564">
        <v>19</v>
      </c>
      <c r="N6564">
        <v>3213</v>
      </c>
      <c r="O6564">
        <v>4</v>
      </c>
      <c r="P6564">
        <v>162</v>
      </c>
      <c r="Q6564">
        <v>0.21052631578947367</v>
      </c>
      <c r="R6564">
        <v>61047</v>
      </c>
      <c r="S6564" t="str" cm="1">
        <f t="array" ref="S6564">_xlfn.IFS(E6567&lt;30,"18-29",E6567&lt;45,"30-44",TRUE,"45+")</f>
        <v>30-44</v>
      </c>
      <c r="T6564" t="str" cm="1">
        <f t="array" ref="T6564">_xlfn.IFS(F6564&lt;=2,"0-2 Years",F6564&lt;=5,"3-5 Years",F6564&lt;=8,"6-8 Years",TRUE,"9-10 Years")</f>
        <v>3-5 Years</v>
      </c>
      <c r="U6564" t="str" cm="1">
        <f t="array" ref="U6564">_xlfn.IFS(P6564&gt;60,"High Risk",P6564&gt;30,"Medium Risk",TRUE,"Low Risk")</f>
        <v>High Risk</v>
      </c>
      <c r="V6564">
        <f t="shared" si="102"/>
        <v>5</v>
      </c>
    </row>
    <row r="6565" spans="1:22" hidden="1" x14ac:dyDescent="0.2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 s="2">
        <v>115142.9</v>
      </c>
      <c r="H6565">
        <v>1</v>
      </c>
      <c r="I6565">
        <v>1</v>
      </c>
      <c r="J6565">
        <v>1</v>
      </c>
      <c r="K6565" s="1">
        <v>148098.95000000001</v>
      </c>
      <c r="L6565">
        <v>0</v>
      </c>
      <c r="M6565">
        <v>9</v>
      </c>
      <c r="N6565">
        <v>2550</v>
      </c>
      <c r="O6565">
        <v>8</v>
      </c>
      <c r="P6565">
        <v>109</v>
      </c>
      <c r="Q6565">
        <v>0.88888888888888884</v>
      </c>
      <c r="R6565">
        <v>22950</v>
      </c>
      <c r="S6565" t="str" cm="1">
        <f t="array" ref="S6565">_xlfn.IFS(E6568&lt;30,"18-29",E6568&lt;45,"30-44",TRUE,"45+")</f>
        <v>30-44</v>
      </c>
      <c r="T6565" t="str" cm="1">
        <f t="array" ref="T6565">_xlfn.IFS(F6565&lt;=2,"0-2 Years",F6565&lt;=5,"3-5 Years",F6565&lt;=8,"6-8 Years",TRUE,"9-10 Years")</f>
        <v>3-5 Years</v>
      </c>
      <c r="U6565" t="str" cm="1">
        <f t="array" ref="U6565">_xlfn.IFS(P6565&gt;60,"High Risk",P6565&gt;30,"Medium Risk",TRUE,"Low Risk")</f>
        <v>High Risk</v>
      </c>
      <c r="V6565">
        <f t="shared" si="102"/>
        <v>2</v>
      </c>
    </row>
    <row r="6566" spans="1:22" hidden="1" x14ac:dyDescent="0.2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 s="2">
        <v>126597.89</v>
      </c>
      <c r="H6566">
        <v>2</v>
      </c>
      <c r="I6566">
        <v>1</v>
      </c>
      <c r="J6566">
        <v>1</v>
      </c>
      <c r="K6566" s="1">
        <v>38798.79</v>
      </c>
      <c r="L6566">
        <v>1</v>
      </c>
      <c r="M6566">
        <v>17</v>
      </c>
      <c r="N6566">
        <v>3406</v>
      </c>
      <c r="O6566">
        <v>0</v>
      </c>
      <c r="P6566">
        <v>28</v>
      </c>
      <c r="Q6566">
        <v>0</v>
      </c>
      <c r="R6566">
        <v>57902</v>
      </c>
      <c r="S6566" t="str" cm="1">
        <f t="array" ref="S6566">_xlfn.IFS(E6569&lt;30,"18-29",E6569&lt;45,"30-44",TRUE,"45+")</f>
        <v>45+</v>
      </c>
      <c r="T6566" t="str" cm="1">
        <f t="array" ref="T6566">_xlfn.IFS(F6566&lt;=2,"0-2 Years",F6566&lt;=5,"3-5 Years",F6566&lt;=8,"6-8 Years",TRUE,"9-10 Years")</f>
        <v>0-2 Years</v>
      </c>
      <c r="U6566" t="str" cm="1">
        <f t="array" ref="U6566">_xlfn.IFS(P6566&gt;60,"High Risk",P6566&gt;30,"Medium Risk",TRUE,"Low Risk")</f>
        <v>Low Risk</v>
      </c>
      <c r="V6566">
        <f t="shared" si="102"/>
        <v>2</v>
      </c>
    </row>
    <row r="6567" spans="1:22" x14ac:dyDescent="0.2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 s="2">
        <v>0</v>
      </c>
      <c r="H6567">
        <v>2</v>
      </c>
      <c r="I6567">
        <v>1</v>
      </c>
      <c r="J6567">
        <v>0</v>
      </c>
      <c r="K6567" s="1">
        <v>153295</v>
      </c>
      <c r="L6567">
        <v>0</v>
      </c>
      <c r="M6567">
        <v>2</v>
      </c>
      <c r="N6567">
        <v>3518</v>
      </c>
      <c r="O6567">
        <v>9</v>
      </c>
      <c r="P6567">
        <v>17</v>
      </c>
      <c r="Q6567">
        <v>1</v>
      </c>
      <c r="R6567">
        <v>7036</v>
      </c>
      <c r="S6567" t="str" cm="1">
        <f t="array" ref="S6567">_xlfn.IFS(E6570&lt;30,"18-29",E6570&lt;45,"30-44",TRUE,"45+")</f>
        <v>45+</v>
      </c>
      <c r="T6567" t="str" cm="1">
        <f t="array" ref="T6567">_xlfn.IFS(F6567&lt;=2,"0-2 Years",F6567&lt;=5,"3-5 Years",F6567&lt;=8,"6-8 Years",TRUE,"9-10 Years")</f>
        <v>0-2 Years</v>
      </c>
      <c r="U6567" t="str" cm="1">
        <f t="array" ref="U6567">_xlfn.IFS(P6567&gt;60,"High Risk",P6567&gt;30,"Medium Risk",TRUE,"Low Risk")</f>
        <v>Low Risk</v>
      </c>
      <c r="V6567">
        <f t="shared" si="102"/>
        <v>7</v>
      </c>
    </row>
    <row r="6568" spans="1:22" hidden="1" x14ac:dyDescent="0.2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 s="2">
        <v>157989.21</v>
      </c>
      <c r="H6568">
        <v>2</v>
      </c>
      <c r="I6568">
        <v>1</v>
      </c>
      <c r="J6568">
        <v>1</v>
      </c>
      <c r="K6568" s="1">
        <v>100687.67</v>
      </c>
      <c r="L6568">
        <v>0</v>
      </c>
      <c r="M6568">
        <v>9</v>
      </c>
      <c r="N6568">
        <v>3101</v>
      </c>
      <c r="O6568">
        <v>4</v>
      </c>
      <c r="P6568">
        <v>126</v>
      </c>
      <c r="Q6568">
        <v>0.44444444444444442</v>
      </c>
      <c r="R6568">
        <v>27909</v>
      </c>
      <c r="S6568" t="str" cm="1">
        <f t="array" ref="S6568">_xlfn.IFS(E6571&lt;30,"18-29",E6571&lt;45,"30-44",TRUE,"45+")</f>
        <v>30-44</v>
      </c>
      <c r="T6568" t="str" cm="1">
        <f t="array" ref="T6568">_xlfn.IFS(F6568&lt;=2,"0-2 Years",F6568&lt;=5,"3-5 Years",F6568&lt;=8,"6-8 Years",TRUE,"9-10 Years")</f>
        <v>0-2 Years</v>
      </c>
      <c r="U6568" t="str" cm="1">
        <f t="array" ref="U6568">_xlfn.IFS(P6568&gt;60,"High Risk",P6568&gt;30,"Medium Risk",TRUE,"Low Risk")</f>
        <v>High Risk</v>
      </c>
      <c r="V6568">
        <f t="shared" si="102"/>
        <v>1</v>
      </c>
    </row>
    <row r="6569" spans="1:22" x14ac:dyDescent="0.2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 s="2">
        <v>187997.15</v>
      </c>
      <c r="H6569">
        <v>1</v>
      </c>
      <c r="I6569">
        <v>0</v>
      </c>
      <c r="J6569">
        <v>0</v>
      </c>
      <c r="K6569" s="1">
        <v>111442.71</v>
      </c>
      <c r="L6569">
        <v>1</v>
      </c>
      <c r="M6569">
        <v>15</v>
      </c>
      <c r="N6569">
        <v>2310</v>
      </c>
      <c r="O6569">
        <v>2</v>
      </c>
      <c r="P6569">
        <v>31</v>
      </c>
      <c r="Q6569">
        <v>0.13333333333333333</v>
      </c>
      <c r="R6569">
        <v>34650</v>
      </c>
      <c r="S6569" t="str" cm="1">
        <f t="array" ref="S6569">_xlfn.IFS(E6572&lt;30,"18-29",E6572&lt;45,"30-44",TRUE,"45+")</f>
        <v>30-44</v>
      </c>
      <c r="T6569" t="str" cm="1">
        <f t="array" ref="T6569">_xlfn.IFS(F6569&lt;=2,"0-2 Years",F6569&lt;=5,"3-5 Years",F6569&lt;=8,"6-8 Years",TRUE,"9-10 Years")</f>
        <v>0-2 Years</v>
      </c>
      <c r="U6569" t="str" cm="1">
        <f t="array" ref="U6569">_xlfn.IFS(P6569&gt;60,"High Risk",P6569&gt;30,"Medium Risk",TRUE,"Low Risk")</f>
        <v>Medium Risk</v>
      </c>
      <c r="V6569">
        <f t="shared" si="102"/>
        <v>7</v>
      </c>
    </row>
    <row r="6570" spans="1:22" hidden="1" x14ac:dyDescent="0.2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 s="2">
        <v>172192.49</v>
      </c>
      <c r="H6570">
        <v>1</v>
      </c>
      <c r="I6570">
        <v>1</v>
      </c>
      <c r="J6570">
        <v>1</v>
      </c>
      <c r="K6570" s="1">
        <v>136902.01</v>
      </c>
      <c r="L6570">
        <v>0</v>
      </c>
      <c r="M6570">
        <v>1</v>
      </c>
      <c r="N6570">
        <v>205</v>
      </c>
      <c r="O6570">
        <v>10</v>
      </c>
      <c r="P6570">
        <v>76</v>
      </c>
      <c r="Q6570">
        <v>1</v>
      </c>
      <c r="R6570">
        <v>205</v>
      </c>
      <c r="S6570" t="str" cm="1">
        <f t="array" ref="S6570">_xlfn.IFS(E6573&lt;30,"18-29",E6573&lt;45,"30-44",TRUE,"45+")</f>
        <v>45+</v>
      </c>
      <c r="T6570" t="str" cm="1">
        <f t="array" ref="T6570">_xlfn.IFS(F6570&lt;=2,"0-2 Years",F6570&lt;=5,"3-5 Years",F6570&lt;=8,"6-8 Years",TRUE,"9-10 Years")</f>
        <v>6-8 Years</v>
      </c>
      <c r="U6570" t="str" cm="1">
        <f t="array" ref="U6570">_xlfn.IFS(P6570&gt;60,"High Risk",P6570&gt;30,"Medium Risk",TRUE,"Low Risk")</f>
        <v>High Risk</v>
      </c>
      <c r="V6570">
        <f t="shared" si="102"/>
        <v>3</v>
      </c>
    </row>
    <row r="6571" spans="1:22" x14ac:dyDescent="0.2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 s="2">
        <v>133105.47</v>
      </c>
      <c r="H6571">
        <v>1</v>
      </c>
      <c r="I6571">
        <v>1</v>
      </c>
      <c r="J6571">
        <v>0</v>
      </c>
      <c r="K6571" s="1">
        <v>105732.9</v>
      </c>
      <c r="L6571">
        <v>1</v>
      </c>
      <c r="M6571">
        <v>25</v>
      </c>
      <c r="N6571">
        <v>2132</v>
      </c>
      <c r="O6571">
        <v>8</v>
      </c>
      <c r="P6571">
        <v>158</v>
      </c>
      <c r="Q6571">
        <v>0.32</v>
      </c>
      <c r="R6571">
        <v>53300</v>
      </c>
      <c r="S6571" t="str" cm="1">
        <f t="array" ref="S6571">_xlfn.IFS(E6574&lt;30,"18-29",E6574&lt;45,"30-44",TRUE,"45+")</f>
        <v>18-29</v>
      </c>
      <c r="T6571" t="str" cm="1">
        <f t="array" ref="T6571">_xlfn.IFS(F6571&lt;=2,"0-2 Years",F6571&lt;=5,"3-5 Years",F6571&lt;=8,"6-8 Years",TRUE,"9-10 Years")</f>
        <v>0-2 Years</v>
      </c>
      <c r="U6571" t="str" cm="1">
        <f t="array" ref="U6571">_xlfn.IFS(P6571&gt;60,"High Risk",P6571&gt;30,"Medium Risk",TRUE,"Low Risk")</f>
        <v>High Risk</v>
      </c>
      <c r="V6571">
        <f t="shared" si="102"/>
        <v>6</v>
      </c>
    </row>
    <row r="6572" spans="1:22" hidden="1" x14ac:dyDescent="0.2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 s="2">
        <v>0</v>
      </c>
      <c r="H6572">
        <v>2</v>
      </c>
      <c r="I6572">
        <v>1</v>
      </c>
      <c r="J6572">
        <v>1</v>
      </c>
      <c r="K6572" s="1">
        <v>35884.910000000003</v>
      </c>
      <c r="L6572">
        <v>0</v>
      </c>
      <c r="M6572">
        <v>2</v>
      </c>
      <c r="N6572">
        <v>1213</v>
      </c>
      <c r="O6572">
        <v>7</v>
      </c>
      <c r="P6572">
        <v>145</v>
      </c>
      <c r="Q6572">
        <v>1</v>
      </c>
      <c r="R6572">
        <v>2426</v>
      </c>
      <c r="S6572" t="str" cm="1">
        <f t="array" ref="S6572">_xlfn.IFS(E6575&lt;30,"18-29",E6575&lt;45,"30-44",TRUE,"45+")</f>
        <v>30-44</v>
      </c>
      <c r="T6572" t="str" cm="1">
        <f t="array" ref="T6572">_xlfn.IFS(F6572&lt;=2,"0-2 Years",F6572&lt;=5,"3-5 Years",F6572&lt;=8,"6-8 Years",TRUE,"9-10 Years")</f>
        <v>3-5 Years</v>
      </c>
      <c r="U6572" t="str" cm="1">
        <f t="array" ref="U6572">_xlfn.IFS(P6572&gt;60,"High Risk",P6572&gt;30,"Medium Risk",TRUE,"Low Risk")</f>
        <v>High Risk</v>
      </c>
      <c r="V6572">
        <f t="shared" si="102"/>
        <v>3</v>
      </c>
    </row>
    <row r="6573" spans="1:22" x14ac:dyDescent="0.2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 s="2">
        <v>0</v>
      </c>
      <c r="H6573">
        <v>1</v>
      </c>
      <c r="I6573">
        <v>1</v>
      </c>
      <c r="J6573">
        <v>0</v>
      </c>
      <c r="K6573" s="1">
        <v>73489.149999999994</v>
      </c>
      <c r="L6573">
        <v>1</v>
      </c>
      <c r="M6573">
        <v>8</v>
      </c>
      <c r="N6573">
        <v>3734</v>
      </c>
      <c r="O6573">
        <v>3</v>
      </c>
      <c r="P6573">
        <v>169</v>
      </c>
      <c r="Q6573">
        <v>0.375</v>
      </c>
      <c r="R6573">
        <v>29872</v>
      </c>
      <c r="S6573" t="str" cm="1">
        <f t="array" ref="S6573">_xlfn.IFS(E6576&lt;30,"18-29",E6576&lt;45,"30-44",TRUE,"45+")</f>
        <v>30-44</v>
      </c>
      <c r="T6573" t="str" cm="1">
        <f t="array" ref="T6573">_xlfn.IFS(F6573&lt;=2,"0-2 Years",F6573&lt;=5,"3-5 Years",F6573&lt;=8,"6-8 Years",TRUE,"9-10 Years")</f>
        <v>9-10 Years</v>
      </c>
      <c r="U6573" t="str" cm="1">
        <f t="array" ref="U6573">_xlfn.IFS(P6573&gt;60,"High Risk",P6573&gt;30,"Medium Risk",TRUE,"Low Risk")</f>
        <v>High Risk</v>
      </c>
      <c r="V6573">
        <f t="shared" si="102"/>
        <v>9</v>
      </c>
    </row>
    <row r="6574" spans="1:22" hidden="1" x14ac:dyDescent="0.2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 s="2">
        <v>0</v>
      </c>
      <c r="H6574">
        <v>2</v>
      </c>
      <c r="I6574">
        <v>1</v>
      </c>
      <c r="J6574">
        <v>1</v>
      </c>
      <c r="K6574" s="1">
        <v>110114.19</v>
      </c>
      <c r="L6574">
        <v>0</v>
      </c>
      <c r="M6574">
        <v>9</v>
      </c>
      <c r="N6574">
        <v>4713</v>
      </c>
      <c r="O6574">
        <v>2</v>
      </c>
      <c r="P6574">
        <v>112</v>
      </c>
      <c r="Q6574">
        <v>0.22222222222222221</v>
      </c>
      <c r="R6574">
        <v>42417</v>
      </c>
      <c r="S6574" t="str" cm="1">
        <f t="array" ref="S6574">_xlfn.IFS(E6577&lt;30,"18-29",E6577&lt;45,"30-44",TRUE,"45+")</f>
        <v>45+</v>
      </c>
      <c r="T6574" t="str" cm="1">
        <f t="array" ref="T6574">_xlfn.IFS(F6574&lt;=2,"0-2 Years",F6574&lt;=5,"3-5 Years",F6574&lt;=8,"6-8 Years",TRUE,"9-10 Years")</f>
        <v>6-8 Years</v>
      </c>
      <c r="U6574" t="str" cm="1">
        <f t="array" ref="U6574">_xlfn.IFS(P6574&gt;60,"High Risk",P6574&gt;30,"Medium Risk",TRUE,"Low Risk")</f>
        <v>High Risk</v>
      </c>
      <c r="V6574">
        <f t="shared" si="102"/>
        <v>3</v>
      </c>
    </row>
    <row r="6575" spans="1:22" hidden="1" x14ac:dyDescent="0.2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 s="2">
        <v>192407.97</v>
      </c>
      <c r="H6575">
        <v>1</v>
      </c>
      <c r="I6575">
        <v>1</v>
      </c>
      <c r="J6575">
        <v>1</v>
      </c>
      <c r="K6575" s="1">
        <v>40145.279999999999</v>
      </c>
      <c r="L6575">
        <v>0</v>
      </c>
      <c r="M6575">
        <v>18</v>
      </c>
      <c r="N6575">
        <v>3181</v>
      </c>
      <c r="O6575">
        <v>2</v>
      </c>
      <c r="P6575">
        <v>157</v>
      </c>
      <c r="Q6575">
        <v>0.1111111111111111</v>
      </c>
      <c r="R6575">
        <v>57258</v>
      </c>
      <c r="S6575" t="str" cm="1">
        <f t="array" ref="S6575">_xlfn.IFS(E6578&lt;30,"18-29",E6578&lt;45,"30-44",TRUE,"45+")</f>
        <v>30-44</v>
      </c>
      <c r="T6575" t="str" cm="1">
        <f t="array" ref="T6575">_xlfn.IFS(F6575&lt;=2,"0-2 Years",F6575&lt;=5,"3-5 Years",F6575&lt;=8,"6-8 Years",TRUE,"9-10 Years")</f>
        <v>3-5 Years</v>
      </c>
      <c r="U6575" t="str" cm="1">
        <f t="array" ref="U6575">_xlfn.IFS(P6575&gt;60,"High Risk",P6575&gt;30,"Medium Risk",TRUE,"Low Risk")</f>
        <v>High Risk</v>
      </c>
      <c r="V6575">
        <f t="shared" si="102"/>
        <v>2</v>
      </c>
    </row>
    <row r="6576" spans="1:22" hidden="1" x14ac:dyDescent="0.2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 s="2">
        <v>107199.75</v>
      </c>
      <c r="H6576">
        <v>1</v>
      </c>
      <c r="I6576">
        <v>0</v>
      </c>
      <c r="J6576">
        <v>0</v>
      </c>
      <c r="K6576" s="1">
        <v>146398.51</v>
      </c>
      <c r="L6576">
        <v>0</v>
      </c>
      <c r="M6576">
        <v>16</v>
      </c>
      <c r="N6576">
        <v>2767</v>
      </c>
      <c r="O6576">
        <v>3</v>
      </c>
      <c r="P6576">
        <v>104</v>
      </c>
      <c r="Q6576">
        <v>0.1875</v>
      </c>
      <c r="R6576">
        <v>44272</v>
      </c>
      <c r="S6576" t="str" cm="1">
        <f t="array" ref="S6576">_xlfn.IFS(E6579&lt;30,"18-29",E6579&lt;45,"30-44",TRUE,"45+")</f>
        <v>30-44</v>
      </c>
      <c r="T6576" t="str" cm="1">
        <f t="array" ref="T6576">_xlfn.IFS(F6576&lt;=2,"0-2 Years",F6576&lt;=5,"3-5 Years",F6576&lt;=8,"6-8 Years",TRUE,"9-10 Years")</f>
        <v>9-10 Years</v>
      </c>
      <c r="U6576" t="str" cm="1">
        <f t="array" ref="U6576">_xlfn.IFS(P6576&gt;60,"High Risk",P6576&gt;30,"Medium Risk",TRUE,"Low Risk")</f>
        <v>High Risk</v>
      </c>
      <c r="V6576">
        <f t="shared" si="102"/>
        <v>5</v>
      </c>
    </row>
    <row r="6577" spans="1:22" x14ac:dyDescent="0.2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 s="2">
        <v>115796.7</v>
      </c>
      <c r="H6577">
        <v>1</v>
      </c>
      <c r="I6577">
        <v>1</v>
      </c>
      <c r="J6577">
        <v>0</v>
      </c>
      <c r="K6577" s="1">
        <v>160526.35999999999</v>
      </c>
      <c r="L6577">
        <v>1</v>
      </c>
      <c r="M6577">
        <v>19</v>
      </c>
      <c r="N6577">
        <v>3864</v>
      </c>
      <c r="O6577">
        <v>0</v>
      </c>
      <c r="P6577">
        <v>61</v>
      </c>
      <c r="Q6577">
        <v>0</v>
      </c>
      <c r="R6577">
        <v>73416</v>
      </c>
      <c r="S6577" t="str" cm="1">
        <f t="array" ref="S6577">_xlfn.IFS(E6580&lt;30,"18-29",E6580&lt;45,"30-44",TRUE,"45+")</f>
        <v>18-29</v>
      </c>
      <c r="T6577" t="str" cm="1">
        <f t="array" ref="T6577">_xlfn.IFS(F6577&lt;=2,"0-2 Years",F6577&lt;=5,"3-5 Years",F6577&lt;=8,"6-8 Years",TRUE,"9-10 Years")</f>
        <v>6-8 Years</v>
      </c>
      <c r="U6577" t="str" cm="1">
        <f t="array" ref="U6577">_xlfn.IFS(P6577&gt;60,"High Risk",P6577&gt;30,"Medium Risk",TRUE,"Low Risk")</f>
        <v>High Risk</v>
      </c>
      <c r="V6577">
        <f t="shared" si="102"/>
        <v>6</v>
      </c>
    </row>
    <row r="6578" spans="1:22" hidden="1" x14ac:dyDescent="0.2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 s="2">
        <v>164858.18</v>
      </c>
      <c r="H6578">
        <v>1</v>
      </c>
      <c r="I6578">
        <v>1</v>
      </c>
      <c r="J6578">
        <v>1</v>
      </c>
      <c r="K6578" s="1">
        <v>173516.71</v>
      </c>
      <c r="L6578">
        <v>0</v>
      </c>
      <c r="M6578">
        <v>18</v>
      </c>
      <c r="N6578">
        <v>384</v>
      </c>
      <c r="O6578">
        <v>9</v>
      </c>
      <c r="P6578">
        <v>84</v>
      </c>
      <c r="Q6578">
        <v>0.5</v>
      </c>
      <c r="R6578">
        <v>6912</v>
      </c>
      <c r="S6578" t="str" cm="1">
        <f t="array" ref="S6578">_xlfn.IFS(E6581&lt;30,"18-29",E6581&lt;45,"30-44",TRUE,"45+")</f>
        <v>30-44</v>
      </c>
      <c r="T6578" t="str" cm="1">
        <f t="array" ref="T6578">_xlfn.IFS(F6578&lt;=2,"0-2 Years",F6578&lt;=5,"3-5 Years",F6578&lt;=8,"6-8 Years",TRUE,"9-10 Years")</f>
        <v>3-5 Years</v>
      </c>
      <c r="U6578" t="str" cm="1">
        <f t="array" ref="U6578">_xlfn.IFS(P6578&gt;60,"High Risk",P6578&gt;30,"Medium Risk",TRUE,"Low Risk")</f>
        <v>High Risk</v>
      </c>
      <c r="V6578">
        <f t="shared" si="102"/>
        <v>2</v>
      </c>
    </row>
    <row r="6579" spans="1:22" hidden="1" x14ac:dyDescent="0.2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 s="2">
        <v>117633.28</v>
      </c>
      <c r="H6579">
        <v>1</v>
      </c>
      <c r="I6579">
        <v>0</v>
      </c>
      <c r="J6579">
        <v>1</v>
      </c>
      <c r="K6579" s="1">
        <v>88396.6</v>
      </c>
      <c r="L6579">
        <v>0</v>
      </c>
      <c r="M6579">
        <v>17</v>
      </c>
      <c r="N6579">
        <v>4539</v>
      </c>
      <c r="O6579">
        <v>4</v>
      </c>
      <c r="P6579">
        <v>92</v>
      </c>
      <c r="Q6579">
        <v>0.23529411764705882</v>
      </c>
      <c r="R6579">
        <v>77163</v>
      </c>
      <c r="S6579" t="str" cm="1">
        <f t="array" ref="S6579">_xlfn.IFS(E6582&lt;30,"18-29",E6582&lt;45,"30-44",TRUE,"45+")</f>
        <v>30-44</v>
      </c>
      <c r="T6579" t="str" cm="1">
        <f t="array" ref="T6579">_xlfn.IFS(F6579&lt;=2,"0-2 Years",F6579&lt;=5,"3-5 Years",F6579&lt;=8,"6-8 Years",TRUE,"9-10 Years")</f>
        <v>3-5 Years</v>
      </c>
      <c r="U6579" t="str" cm="1">
        <f t="array" ref="U6579">_xlfn.IFS(P6579&gt;60,"High Risk",P6579&gt;30,"Medium Risk",TRUE,"Low Risk")</f>
        <v>High Risk</v>
      </c>
      <c r="V6579">
        <f t="shared" si="102"/>
        <v>2</v>
      </c>
    </row>
    <row r="6580" spans="1:22" x14ac:dyDescent="0.2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 s="2">
        <v>0</v>
      </c>
      <c r="H6580">
        <v>2</v>
      </c>
      <c r="I6580">
        <v>1</v>
      </c>
      <c r="J6580">
        <v>0</v>
      </c>
      <c r="K6580" s="1">
        <v>185821.41</v>
      </c>
      <c r="L6580">
        <v>0</v>
      </c>
      <c r="M6580">
        <v>6</v>
      </c>
      <c r="N6580">
        <v>3985</v>
      </c>
      <c r="O6580">
        <v>5</v>
      </c>
      <c r="P6580">
        <v>88</v>
      </c>
      <c r="Q6580">
        <v>0.83333333333333337</v>
      </c>
      <c r="R6580">
        <v>23910</v>
      </c>
      <c r="S6580" t="str" cm="1">
        <f t="array" ref="S6580">_xlfn.IFS(E6583&lt;30,"18-29",E6583&lt;45,"30-44",TRUE,"45+")</f>
        <v>45+</v>
      </c>
      <c r="T6580" t="str" cm="1">
        <f t="array" ref="T6580">_xlfn.IFS(F6580&lt;=2,"0-2 Years",F6580&lt;=5,"3-5 Years",F6580&lt;=8,"6-8 Years",TRUE,"9-10 Years")</f>
        <v>9-10 Years</v>
      </c>
      <c r="U6580" t="str" cm="1">
        <f t="array" ref="U6580">_xlfn.IFS(P6580&gt;60,"High Risk",P6580&gt;30,"Medium Risk",TRUE,"Low Risk")</f>
        <v>High Risk</v>
      </c>
      <c r="V6580">
        <f t="shared" si="102"/>
        <v>6</v>
      </c>
    </row>
    <row r="6581" spans="1:22" x14ac:dyDescent="0.2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 s="2">
        <v>0</v>
      </c>
      <c r="H6581">
        <v>2</v>
      </c>
      <c r="I6581">
        <v>0</v>
      </c>
      <c r="J6581">
        <v>0</v>
      </c>
      <c r="K6581" s="1">
        <v>108098.28</v>
      </c>
      <c r="L6581">
        <v>0</v>
      </c>
      <c r="M6581">
        <v>27</v>
      </c>
      <c r="N6581">
        <v>4530</v>
      </c>
      <c r="O6581">
        <v>8</v>
      </c>
      <c r="P6581">
        <v>82</v>
      </c>
      <c r="Q6581">
        <v>0.29629629629629628</v>
      </c>
      <c r="R6581">
        <v>122310</v>
      </c>
      <c r="S6581" t="str" cm="1">
        <f t="array" ref="S6581">_xlfn.IFS(E6584&lt;30,"18-29",E6584&lt;45,"30-44",TRUE,"45+")</f>
        <v>45+</v>
      </c>
      <c r="T6581" t="str" cm="1">
        <f t="array" ref="T6581">_xlfn.IFS(F6581&lt;=2,"0-2 Years",F6581&lt;=5,"3-5 Years",F6581&lt;=8,"6-8 Years",TRUE,"9-10 Years")</f>
        <v>6-8 Years</v>
      </c>
      <c r="U6581" t="str" cm="1">
        <f t="array" ref="U6581">_xlfn.IFS(P6581&gt;60,"High Risk",P6581&gt;30,"Medium Risk",TRUE,"Low Risk")</f>
        <v>High Risk</v>
      </c>
      <c r="V6581">
        <f t="shared" si="102"/>
        <v>6</v>
      </c>
    </row>
    <row r="6582" spans="1:22" hidden="1" x14ac:dyDescent="0.2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 s="2">
        <v>126663.51</v>
      </c>
      <c r="H6582">
        <v>1</v>
      </c>
      <c r="I6582">
        <v>1</v>
      </c>
      <c r="J6582">
        <v>1</v>
      </c>
      <c r="K6582" s="1">
        <v>162267.91</v>
      </c>
      <c r="L6582">
        <v>0</v>
      </c>
      <c r="M6582">
        <v>1</v>
      </c>
      <c r="N6582">
        <v>4099</v>
      </c>
      <c r="O6582">
        <v>8</v>
      </c>
      <c r="P6582">
        <v>107</v>
      </c>
      <c r="Q6582">
        <v>1</v>
      </c>
      <c r="R6582">
        <v>4099</v>
      </c>
      <c r="S6582" t="str" cm="1">
        <f t="array" ref="S6582">_xlfn.IFS(E6585&lt;30,"18-29",E6585&lt;45,"30-44",TRUE,"45+")</f>
        <v>18-29</v>
      </c>
      <c r="T6582" t="str" cm="1">
        <f t="array" ref="T6582">_xlfn.IFS(F6582&lt;=2,"0-2 Years",F6582&lt;=5,"3-5 Years",F6582&lt;=8,"6-8 Years",TRUE,"9-10 Years")</f>
        <v>6-8 Years</v>
      </c>
      <c r="U6582" t="str" cm="1">
        <f t="array" ref="U6582">_xlfn.IFS(P6582&gt;60,"High Risk",P6582&gt;30,"Medium Risk",TRUE,"Low Risk")</f>
        <v>High Risk</v>
      </c>
      <c r="V6582">
        <f t="shared" si="102"/>
        <v>2</v>
      </c>
    </row>
    <row r="6583" spans="1:22" hidden="1" x14ac:dyDescent="0.2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 s="2">
        <v>140273.47</v>
      </c>
      <c r="H6583">
        <v>1</v>
      </c>
      <c r="I6583">
        <v>1</v>
      </c>
      <c r="J6583">
        <v>1</v>
      </c>
      <c r="K6583" s="1">
        <v>193135.25</v>
      </c>
      <c r="L6583">
        <v>1</v>
      </c>
      <c r="M6583">
        <v>15</v>
      </c>
      <c r="N6583">
        <v>2817</v>
      </c>
      <c r="O6583">
        <v>7</v>
      </c>
      <c r="P6583">
        <v>32</v>
      </c>
      <c r="Q6583">
        <v>0.46666666666666667</v>
      </c>
      <c r="R6583">
        <v>42255</v>
      </c>
      <c r="S6583" t="str" cm="1">
        <f t="array" ref="S6583">_xlfn.IFS(E6586&lt;30,"18-29",E6586&lt;45,"30-44",TRUE,"45+")</f>
        <v>18-29</v>
      </c>
      <c r="T6583" t="str" cm="1">
        <f t="array" ref="T6583">_xlfn.IFS(F6583&lt;=2,"0-2 Years",F6583&lt;=5,"3-5 Years",F6583&lt;=8,"6-8 Years",TRUE,"9-10 Years")</f>
        <v>6-8 Years</v>
      </c>
      <c r="U6583" t="str" cm="1">
        <f t="array" ref="U6583">_xlfn.IFS(P6583&gt;60,"High Risk",P6583&gt;30,"Medium Risk",TRUE,"Low Risk")</f>
        <v>Medium Risk</v>
      </c>
      <c r="V6583">
        <f t="shared" si="102"/>
        <v>3</v>
      </c>
    </row>
    <row r="6584" spans="1:22" hidden="1" x14ac:dyDescent="0.2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 s="2">
        <v>0</v>
      </c>
      <c r="H6584">
        <v>2</v>
      </c>
      <c r="I6584">
        <v>0</v>
      </c>
      <c r="J6584">
        <v>1</v>
      </c>
      <c r="K6584" s="1">
        <v>168034.9</v>
      </c>
      <c r="L6584">
        <v>0</v>
      </c>
      <c r="M6584">
        <v>3</v>
      </c>
      <c r="N6584">
        <v>3050</v>
      </c>
      <c r="O6584">
        <v>3</v>
      </c>
      <c r="P6584">
        <v>123</v>
      </c>
      <c r="Q6584">
        <v>1</v>
      </c>
      <c r="R6584">
        <v>9150</v>
      </c>
      <c r="S6584" t="str" cm="1">
        <f t="array" ref="S6584">_xlfn.IFS(E6587&lt;30,"18-29",E6587&lt;45,"30-44",TRUE,"45+")</f>
        <v>30-44</v>
      </c>
      <c r="T6584" t="str" cm="1">
        <f t="array" ref="T6584">_xlfn.IFS(F6584&lt;=2,"0-2 Years",F6584&lt;=5,"3-5 Years",F6584&lt;=8,"6-8 Years",TRUE,"9-10 Years")</f>
        <v>6-8 Years</v>
      </c>
      <c r="U6584" t="str" cm="1">
        <f t="array" ref="U6584">_xlfn.IFS(P6584&gt;60,"High Risk",P6584&gt;30,"Medium Risk",TRUE,"Low Risk")</f>
        <v>High Risk</v>
      </c>
      <c r="V6584">
        <f t="shared" si="102"/>
        <v>4</v>
      </c>
    </row>
    <row r="6585" spans="1:22" hidden="1" x14ac:dyDescent="0.2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 s="2">
        <v>153344.72</v>
      </c>
      <c r="H6585">
        <v>1</v>
      </c>
      <c r="I6585">
        <v>1</v>
      </c>
      <c r="J6585">
        <v>1</v>
      </c>
      <c r="K6585" s="1">
        <v>163295.87</v>
      </c>
      <c r="L6585">
        <v>0</v>
      </c>
      <c r="M6585">
        <v>16</v>
      </c>
      <c r="N6585">
        <v>4766</v>
      </c>
      <c r="O6585">
        <v>7</v>
      </c>
      <c r="P6585">
        <v>136</v>
      </c>
      <c r="Q6585">
        <v>0.4375</v>
      </c>
      <c r="R6585">
        <v>76256</v>
      </c>
      <c r="S6585" t="str" cm="1">
        <f t="array" ref="S6585">_xlfn.IFS(E6588&lt;30,"18-29",E6588&lt;45,"30-44",TRUE,"45+")</f>
        <v>30-44</v>
      </c>
      <c r="T6585" t="str" cm="1">
        <f t="array" ref="T6585">_xlfn.IFS(F6585&lt;=2,"0-2 Years",F6585&lt;=5,"3-5 Years",F6585&lt;=8,"6-8 Years",TRUE,"9-10 Years")</f>
        <v>6-8 Years</v>
      </c>
      <c r="U6585" t="str" cm="1">
        <f t="array" ref="U6585">_xlfn.IFS(P6585&gt;60,"High Risk",P6585&gt;30,"Medium Risk",TRUE,"Low Risk")</f>
        <v>High Risk</v>
      </c>
      <c r="V6585">
        <f t="shared" si="102"/>
        <v>2</v>
      </c>
    </row>
    <row r="6586" spans="1:22" hidden="1" x14ac:dyDescent="0.2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 s="2">
        <v>123943.18</v>
      </c>
      <c r="H6586">
        <v>1</v>
      </c>
      <c r="I6586">
        <v>1</v>
      </c>
      <c r="J6586">
        <v>1</v>
      </c>
      <c r="K6586" s="1">
        <v>159553.26999999999</v>
      </c>
      <c r="L6586">
        <v>0</v>
      </c>
      <c r="M6586">
        <v>2</v>
      </c>
      <c r="N6586">
        <v>4073</v>
      </c>
      <c r="O6586">
        <v>7</v>
      </c>
      <c r="P6586">
        <v>74</v>
      </c>
      <c r="Q6586">
        <v>1</v>
      </c>
      <c r="R6586">
        <v>8146</v>
      </c>
      <c r="S6586" t="str" cm="1">
        <f t="array" ref="S6586">_xlfn.IFS(E6589&lt;30,"18-29",E6589&lt;45,"30-44",TRUE,"45+")</f>
        <v>30-44</v>
      </c>
      <c r="T6586" t="str" cm="1">
        <f t="array" ref="T6586">_xlfn.IFS(F6586&lt;=2,"0-2 Years",F6586&lt;=5,"3-5 Years",F6586&lt;=8,"6-8 Years",TRUE,"9-10 Years")</f>
        <v>9-10 Years</v>
      </c>
      <c r="U6586" t="str" cm="1">
        <f t="array" ref="U6586">_xlfn.IFS(P6586&gt;60,"High Risk",P6586&gt;30,"Medium Risk",TRUE,"Low Risk")</f>
        <v>High Risk</v>
      </c>
      <c r="V6586">
        <f t="shared" si="102"/>
        <v>2</v>
      </c>
    </row>
    <row r="6587" spans="1:22" x14ac:dyDescent="0.2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 s="2">
        <v>0</v>
      </c>
      <c r="H6587">
        <v>1</v>
      </c>
      <c r="I6587">
        <v>1</v>
      </c>
      <c r="J6587">
        <v>0</v>
      </c>
      <c r="K6587" s="1">
        <v>99800.87</v>
      </c>
      <c r="L6587">
        <v>0</v>
      </c>
      <c r="M6587">
        <v>10</v>
      </c>
      <c r="N6587">
        <v>1425</v>
      </c>
      <c r="O6587">
        <v>6</v>
      </c>
      <c r="P6587">
        <v>123</v>
      </c>
      <c r="Q6587">
        <v>0.6</v>
      </c>
      <c r="R6587">
        <v>14250</v>
      </c>
      <c r="S6587" t="str" cm="1">
        <f t="array" ref="S6587">_xlfn.IFS(E6590&lt;30,"18-29",E6590&lt;45,"30-44",TRUE,"45+")</f>
        <v>18-29</v>
      </c>
      <c r="T6587" t="str" cm="1">
        <f t="array" ref="T6587">_xlfn.IFS(F6587&lt;=2,"0-2 Years",F6587&lt;=5,"3-5 Years",F6587&lt;=8,"6-8 Years",TRUE,"9-10 Years")</f>
        <v>3-5 Years</v>
      </c>
      <c r="U6587" t="str" cm="1">
        <f t="array" ref="U6587">_xlfn.IFS(P6587&gt;60,"High Risk",P6587&gt;30,"Medium Risk",TRUE,"Low Risk")</f>
        <v>High Risk</v>
      </c>
      <c r="V6587">
        <f t="shared" si="102"/>
        <v>8</v>
      </c>
    </row>
    <row r="6588" spans="1:22" hidden="1" x14ac:dyDescent="0.2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 s="2">
        <v>98630.31</v>
      </c>
      <c r="H6588">
        <v>2</v>
      </c>
      <c r="I6588">
        <v>1</v>
      </c>
      <c r="J6588">
        <v>1</v>
      </c>
      <c r="K6588" s="1">
        <v>40250.82</v>
      </c>
      <c r="L6588">
        <v>0</v>
      </c>
      <c r="M6588">
        <v>27</v>
      </c>
      <c r="N6588">
        <v>2524</v>
      </c>
      <c r="O6588">
        <v>1</v>
      </c>
      <c r="P6588">
        <v>59</v>
      </c>
      <c r="Q6588">
        <v>3.7037037037037035E-2</v>
      </c>
      <c r="R6588">
        <v>68148</v>
      </c>
      <c r="S6588" t="str" cm="1">
        <f t="array" ref="S6588">_xlfn.IFS(E6591&lt;30,"18-29",E6591&lt;45,"30-44",TRUE,"45+")</f>
        <v>45+</v>
      </c>
      <c r="T6588" t="str" cm="1">
        <f t="array" ref="T6588">_xlfn.IFS(F6588&lt;=2,"0-2 Years",F6588&lt;=5,"3-5 Years",F6588&lt;=8,"6-8 Years",TRUE,"9-10 Years")</f>
        <v>6-8 Years</v>
      </c>
      <c r="U6588" t="str" cm="1">
        <f t="array" ref="U6588">_xlfn.IFS(P6588&gt;60,"High Risk",P6588&gt;30,"Medium Risk",TRUE,"Low Risk")</f>
        <v>Medium Risk</v>
      </c>
      <c r="V6588">
        <f t="shared" si="102"/>
        <v>0</v>
      </c>
    </row>
    <row r="6589" spans="1:22" hidden="1" x14ac:dyDescent="0.2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 s="2">
        <v>58036.33</v>
      </c>
      <c r="H6589">
        <v>1</v>
      </c>
      <c r="I6589">
        <v>1</v>
      </c>
      <c r="J6589">
        <v>1</v>
      </c>
      <c r="K6589" s="1">
        <v>83335.78</v>
      </c>
      <c r="L6589">
        <v>0</v>
      </c>
      <c r="M6589">
        <v>6</v>
      </c>
      <c r="N6589">
        <v>3476</v>
      </c>
      <c r="O6589">
        <v>9</v>
      </c>
      <c r="P6589">
        <v>111</v>
      </c>
      <c r="Q6589">
        <v>1</v>
      </c>
      <c r="R6589">
        <v>20856</v>
      </c>
      <c r="S6589" t="str" cm="1">
        <f t="array" ref="S6589">_xlfn.IFS(E6592&lt;30,"18-29",E6592&lt;45,"30-44",TRUE,"45+")</f>
        <v>30-44</v>
      </c>
      <c r="T6589" t="str" cm="1">
        <f t="array" ref="T6589">_xlfn.IFS(F6589&lt;=2,"0-2 Years",F6589&lt;=5,"3-5 Years",F6589&lt;=8,"6-8 Years",TRUE,"9-10 Years")</f>
        <v>0-2 Years</v>
      </c>
      <c r="U6589" t="str" cm="1">
        <f t="array" ref="U6589">_xlfn.IFS(P6589&gt;60,"High Risk",P6589&gt;30,"Medium Risk",TRUE,"Low Risk")</f>
        <v>High Risk</v>
      </c>
      <c r="V6589">
        <f t="shared" si="102"/>
        <v>3</v>
      </c>
    </row>
    <row r="6590" spans="1:22" x14ac:dyDescent="0.2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 s="2">
        <v>0</v>
      </c>
      <c r="H6590">
        <v>2</v>
      </c>
      <c r="I6590">
        <v>1</v>
      </c>
      <c r="J6590">
        <v>0</v>
      </c>
      <c r="K6590" s="1">
        <v>48382.400000000001</v>
      </c>
      <c r="L6590">
        <v>0</v>
      </c>
      <c r="M6590">
        <v>5</v>
      </c>
      <c r="N6590">
        <v>752</v>
      </c>
      <c r="O6590">
        <v>9</v>
      </c>
      <c r="P6590">
        <v>49</v>
      </c>
      <c r="Q6590">
        <v>1</v>
      </c>
      <c r="R6590">
        <v>3760</v>
      </c>
      <c r="S6590" t="str" cm="1">
        <f t="array" ref="S6590">_xlfn.IFS(E6593&lt;30,"18-29",E6593&lt;45,"30-44",TRUE,"45+")</f>
        <v>30-44</v>
      </c>
      <c r="T6590" t="str" cm="1">
        <f t="array" ref="T6590">_xlfn.IFS(F6590&lt;=2,"0-2 Years",F6590&lt;=5,"3-5 Years",F6590&lt;=8,"6-8 Years",TRUE,"9-10 Years")</f>
        <v>3-5 Years</v>
      </c>
      <c r="U6590" t="str" cm="1">
        <f t="array" ref="U6590">_xlfn.IFS(P6590&gt;60,"High Risk",P6590&gt;30,"Medium Risk",TRUE,"Low Risk")</f>
        <v>Medium Risk</v>
      </c>
      <c r="V6590">
        <f t="shared" si="102"/>
        <v>6</v>
      </c>
    </row>
    <row r="6591" spans="1:22" hidden="1" x14ac:dyDescent="0.2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 s="2">
        <v>109200.74</v>
      </c>
      <c r="H6591">
        <v>2</v>
      </c>
      <c r="I6591">
        <v>0</v>
      </c>
      <c r="J6591">
        <v>1</v>
      </c>
      <c r="K6591" s="1">
        <v>165990.44</v>
      </c>
      <c r="L6591">
        <v>0</v>
      </c>
      <c r="M6591">
        <v>21</v>
      </c>
      <c r="N6591">
        <v>1255</v>
      </c>
      <c r="O6591">
        <v>5</v>
      </c>
      <c r="P6591">
        <v>166</v>
      </c>
      <c r="Q6591">
        <v>0.23809523809523808</v>
      </c>
      <c r="R6591">
        <v>26355</v>
      </c>
      <c r="S6591" t="str" cm="1">
        <f t="array" ref="S6591">_xlfn.IFS(E6594&lt;30,"18-29",E6594&lt;45,"30-44",TRUE,"45+")</f>
        <v>30-44</v>
      </c>
      <c r="T6591" t="str" cm="1">
        <f t="array" ref="T6591">_xlfn.IFS(F6591&lt;=2,"0-2 Years",F6591&lt;=5,"3-5 Years",F6591&lt;=8,"6-8 Years",TRUE,"9-10 Years")</f>
        <v>6-8 Years</v>
      </c>
      <c r="U6591" t="str" cm="1">
        <f t="array" ref="U6591">_xlfn.IFS(P6591&gt;60,"High Risk",P6591&gt;30,"Medium Risk",TRUE,"Low Risk")</f>
        <v>High Risk</v>
      </c>
      <c r="V6591">
        <f t="shared" si="102"/>
        <v>0</v>
      </c>
    </row>
    <row r="6592" spans="1:22" hidden="1" x14ac:dyDescent="0.2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 s="2">
        <v>0</v>
      </c>
      <c r="H6592">
        <v>2</v>
      </c>
      <c r="I6592">
        <v>1</v>
      </c>
      <c r="J6592">
        <v>1</v>
      </c>
      <c r="K6592" s="1">
        <v>9002.7999999999993</v>
      </c>
      <c r="L6592">
        <v>0</v>
      </c>
      <c r="M6592">
        <v>19</v>
      </c>
      <c r="N6592">
        <v>3598</v>
      </c>
      <c r="O6592">
        <v>7</v>
      </c>
      <c r="P6592">
        <v>133</v>
      </c>
      <c r="Q6592">
        <v>0.36842105263157893</v>
      </c>
      <c r="R6592">
        <v>68362</v>
      </c>
      <c r="S6592" t="str" cm="1">
        <f t="array" ref="S6592">_xlfn.IFS(E6595&lt;30,"18-29",E6595&lt;45,"30-44",TRUE,"45+")</f>
        <v>30-44</v>
      </c>
      <c r="T6592" t="str" cm="1">
        <f t="array" ref="T6592">_xlfn.IFS(F6592&lt;=2,"0-2 Years",F6592&lt;=5,"3-5 Years",F6592&lt;=8,"6-8 Years",TRUE,"9-10 Years")</f>
        <v>0-2 Years</v>
      </c>
      <c r="U6592" t="str" cm="1">
        <f t="array" ref="U6592">_xlfn.IFS(P6592&gt;60,"High Risk",P6592&gt;30,"Medium Risk",TRUE,"Low Risk")</f>
        <v>High Risk</v>
      </c>
      <c r="V6592">
        <f t="shared" si="102"/>
        <v>4</v>
      </c>
    </row>
    <row r="6593" spans="1:22" x14ac:dyDescent="0.2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 s="2">
        <v>0</v>
      </c>
      <c r="H6593">
        <v>1</v>
      </c>
      <c r="I6593">
        <v>1</v>
      </c>
      <c r="J6593">
        <v>0</v>
      </c>
      <c r="K6593" s="1">
        <v>188156.34</v>
      </c>
      <c r="L6593">
        <v>0</v>
      </c>
      <c r="M6593">
        <v>11</v>
      </c>
      <c r="N6593">
        <v>1741</v>
      </c>
      <c r="O6593">
        <v>8</v>
      </c>
      <c r="P6593">
        <v>87</v>
      </c>
      <c r="Q6593">
        <v>0.72727272727272729</v>
      </c>
      <c r="R6593">
        <v>19151</v>
      </c>
      <c r="S6593" t="str" cm="1">
        <f t="array" ref="S6593">_xlfn.IFS(E6596&lt;30,"18-29",E6596&lt;45,"30-44",TRUE,"45+")</f>
        <v>30-44</v>
      </c>
      <c r="T6593" t="str" cm="1">
        <f t="array" ref="T6593">_xlfn.IFS(F6593&lt;=2,"0-2 Years",F6593&lt;=5,"3-5 Years",F6593&lt;=8,"6-8 Years",TRUE,"9-10 Years")</f>
        <v>6-8 Years</v>
      </c>
      <c r="U6593" t="str" cm="1">
        <f t="array" ref="U6593">_xlfn.IFS(P6593&gt;60,"High Risk",P6593&gt;30,"Medium Risk",TRUE,"Low Risk")</f>
        <v>High Risk</v>
      </c>
      <c r="V6593">
        <f t="shared" si="102"/>
        <v>8</v>
      </c>
    </row>
    <row r="6594" spans="1:22" hidden="1" x14ac:dyDescent="0.2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 s="2">
        <v>0</v>
      </c>
      <c r="H6594">
        <v>2</v>
      </c>
      <c r="I6594">
        <v>0</v>
      </c>
      <c r="J6594">
        <v>1</v>
      </c>
      <c r="K6594" s="1">
        <v>186785.01</v>
      </c>
      <c r="L6594">
        <v>0</v>
      </c>
      <c r="M6594">
        <v>14</v>
      </c>
      <c r="N6594">
        <v>3998</v>
      </c>
      <c r="O6594">
        <v>4</v>
      </c>
      <c r="P6594">
        <v>86</v>
      </c>
      <c r="Q6594">
        <v>0.2857142857142857</v>
      </c>
      <c r="R6594">
        <v>55972</v>
      </c>
      <c r="S6594" t="str" cm="1">
        <f t="array" ref="S6594">_xlfn.IFS(E6597&lt;30,"18-29",E6597&lt;45,"30-44",TRUE,"45+")</f>
        <v>18-29</v>
      </c>
      <c r="T6594" t="str" cm="1">
        <f t="array" ref="T6594">_xlfn.IFS(F6594&lt;=2,"0-2 Years",F6594&lt;=5,"3-5 Years",F6594&lt;=8,"6-8 Years",TRUE,"9-10 Years")</f>
        <v>6-8 Years</v>
      </c>
      <c r="U6594" t="str" cm="1">
        <f t="array" ref="U6594">_xlfn.IFS(P6594&gt;60,"High Risk",P6594&gt;30,"Medium Risk",TRUE,"Low Risk")</f>
        <v>High Risk</v>
      </c>
      <c r="V6594">
        <f t="shared" si="102"/>
        <v>3</v>
      </c>
    </row>
    <row r="6595" spans="1:22" hidden="1" x14ac:dyDescent="0.2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 s="2">
        <v>83173.98</v>
      </c>
      <c r="H6595">
        <v>2</v>
      </c>
      <c r="I6595">
        <v>1</v>
      </c>
      <c r="J6595">
        <v>1</v>
      </c>
      <c r="K6595" s="1">
        <v>184259.6</v>
      </c>
      <c r="L6595">
        <v>0</v>
      </c>
      <c r="M6595">
        <v>4</v>
      </c>
      <c r="N6595">
        <v>142</v>
      </c>
      <c r="O6595">
        <v>6</v>
      </c>
      <c r="P6595">
        <v>53</v>
      </c>
      <c r="Q6595">
        <v>1</v>
      </c>
      <c r="R6595">
        <v>568</v>
      </c>
      <c r="S6595" t="str" cm="1">
        <f t="array" ref="S6595">_xlfn.IFS(E6598&lt;30,"18-29",E6598&lt;45,"30-44",TRUE,"45+")</f>
        <v>18-29</v>
      </c>
      <c r="T6595" t="str" cm="1">
        <f t="array" ref="T6595">_xlfn.IFS(F6595&lt;=2,"0-2 Years",F6595&lt;=5,"3-5 Years",F6595&lt;=8,"6-8 Years",TRUE,"9-10 Years")</f>
        <v>0-2 Years</v>
      </c>
      <c r="U6595" t="str" cm="1">
        <f t="array" ref="U6595">_xlfn.IFS(P6595&gt;60,"High Risk",P6595&gt;30,"Medium Risk",TRUE,"Low Risk")</f>
        <v>Medium Risk</v>
      </c>
      <c r="V6595">
        <f t="shared" ref="V6595:V6658" si="103">IF(J6595=0,3,0)+IF(G6595=0,3,0)+IF(H6595=1,2,0)+IF(E6595&gt;45,1,0)+IF(F6595&lt;3,1,0)</f>
        <v>1</v>
      </c>
    </row>
    <row r="6596" spans="1:22" x14ac:dyDescent="0.2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 s="2">
        <v>0</v>
      </c>
      <c r="H6596">
        <v>1</v>
      </c>
      <c r="I6596">
        <v>0</v>
      </c>
      <c r="J6596">
        <v>0</v>
      </c>
      <c r="K6596" s="1">
        <v>57817.84</v>
      </c>
      <c r="L6596">
        <v>1</v>
      </c>
      <c r="M6596">
        <v>12</v>
      </c>
      <c r="N6596">
        <v>2526</v>
      </c>
      <c r="O6596">
        <v>8</v>
      </c>
      <c r="P6596">
        <v>169</v>
      </c>
      <c r="Q6596">
        <v>0.66666666666666663</v>
      </c>
      <c r="R6596">
        <v>30312</v>
      </c>
      <c r="S6596" t="str" cm="1">
        <f t="array" ref="S6596">_xlfn.IFS(E6599&lt;30,"18-29",E6599&lt;45,"30-44",TRUE,"45+")</f>
        <v>30-44</v>
      </c>
      <c r="T6596" t="str" cm="1">
        <f t="array" ref="T6596">_xlfn.IFS(F6596&lt;=2,"0-2 Years",F6596&lt;=5,"3-5 Years",F6596&lt;=8,"6-8 Years",TRUE,"9-10 Years")</f>
        <v>3-5 Years</v>
      </c>
      <c r="U6596" t="str" cm="1">
        <f t="array" ref="U6596">_xlfn.IFS(P6596&gt;60,"High Risk",P6596&gt;30,"Medium Risk",TRUE,"Low Risk")</f>
        <v>High Risk</v>
      </c>
      <c r="V6596">
        <f t="shared" si="103"/>
        <v>8</v>
      </c>
    </row>
    <row r="6597" spans="1:22" x14ac:dyDescent="0.2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 s="2">
        <v>0</v>
      </c>
      <c r="H6597">
        <v>2</v>
      </c>
      <c r="I6597">
        <v>0</v>
      </c>
      <c r="J6597">
        <v>0</v>
      </c>
      <c r="K6597" s="1">
        <v>144660.42000000001</v>
      </c>
      <c r="L6597">
        <v>0</v>
      </c>
      <c r="M6597">
        <v>21</v>
      </c>
      <c r="N6597">
        <v>2909</v>
      </c>
      <c r="O6597">
        <v>5</v>
      </c>
      <c r="P6597">
        <v>178</v>
      </c>
      <c r="Q6597">
        <v>0.23809523809523808</v>
      </c>
      <c r="R6597">
        <v>61089</v>
      </c>
      <c r="S6597" t="str" cm="1">
        <f t="array" ref="S6597">_xlfn.IFS(E6600&lt;30,"18-29",E6600&lt;45,"30-44",TRUE,"45+")</f>
        <v>18-29</v>
      </c>
      <c r="T6597" t="str" cm="1">
        <f t="array" ref="T6597">_xlfn.IFS(F6597&lt;=2,"0-2 Years",F6597&lt;=5,"3-5 Years",F6597&lt;=8,"6-8 Years",TRUE,"9-10 Years")</f>
        <v>6-8 Years</v>
      </c>
      <c r="U6597" t="str" cm="1">
        <f t="array" ref="U6597">_xlfn.IFS(P6597&gt;60,"High Risk",P6597&gt;30,"Medium Risk",TRUE,"Low Risk")</f>
        <v>High Risk</v>
      </c>
      <c r="V6597">
        <f t="shared" si="103"/>
        <v>6</v>
      </c>
    </row>
    <row r="6598" spans="1:22" hidden="1" x14ac:dyDescent="0.2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 s="2">
        <v>82559.42</v>
      </c>
      <c r="H6598">
        <v>2</v>
      </c>
      <c r="I6598">
        <v>0</v>
      </c>
      <c r="J6598">
        <v>0</v>
      </c>
      <c r="K6598" s="1">
        <v>163112.9</v>
      </c>
      <c r="L6598">
        <v>1</v>
      </c>
      <c r="M6598">
        <v>23</v>
      </c>
      <c r="N6598">
        <v>3628</v>
      </c>
      <c r="O6598">
        <v>8</v>
      </c>
      <c r="P6598">
        <v>82</v>
      </c>
      <c r="Q6598">
        <v>0.34782608695652173</v>
      </c>
      <c r="R6598">
        <v>83444</v>
      </c>
      <c r="S6598" t="str" cm="1">
        <f t="array" ref="S6598">_xlfn.IFS(E6601&lt;30,"18-29",E6601&lt;45,"30-44",TRUE,"45+")</f>
        <v>45+</v>
      </c>
      <c r="T6598" t="str" cm="1">
        <f t="array" ref="T6598">_xlfn.IFS(F6598&lt;=2,"0-2 Years",F6598&lt;=5,"3-5 Years",F6598&lt;=8,"6-8 Years",TRUE,"9-10 Years")</f>
        <v>3-5 Years</v>
      </c>
      <c r="U6598" t="str" cm="1">
        <f t="array" ref="U6598">_xlfn.IFS(P6598&gt;60,"High Risk",P6598&gt;30,"Medium Risk",TRUE,"Low Risk")</f>
        <v>High Risk</v>
      </c>
      <c r="V6598">
        <f t="shared" si="103"/>
        <v>3</v>
      </c>
    </row>
    <row r="6599" spans="1:22" hidden="1" x14ac:dyDescent="0.2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 s="2">
        <v>73494.210000000006</v>
      </c>
      <c r="H6599">
        <v>1</v>
      </c>
      <c r="I6599">
        <v>0</v>
      </c>
      <c r="J6599">
        <v>0</v>
      </c>
      <c r="K6599" s="1">
        <v>136301.1</v>
      </c>
      <c r="L6599">
        <v>0</v>
      </c>
      <c r="M6599">
        <v>3</v>
      </c>
      <c r="N6599">
        <v>3761</v>
      </c>
      <c r="O6599">
        <v>3</v>
      </c>
      <c r="P6599">
        <v>52</v>
      </c>
      <c r="Q6599">
        <v>1</v>
      </c>
      <c r="R6599">
        <v>11283</v>
      </c>
      <c r="S6599" t="str" cm="1">
        <f t="array" ref="S6599">_xlfn.IFS(E6602&lt;30,"18-29",E6602&lt;45,"30-44",TRUE,"45+")</f>
        <v>30-44</v>
      </c>
      <c r="T6599" t="str" cm="1">
        <f t="array" ref="T6599">_xlfn.IFS(F6599&lt;=2,"0-2 Years",F6599&lt;=5,"3-5 Years",F6599&lt;=8,"6-8 Years",TRUE,"9-10 Years")</f>
        <v>3-5 Years</v>
      </c>
      <c r="U6599" t="str" cm="1">
        <f t="array" ref="U6599">_xlfn.IFS(P6599&gt;60,"High Risk",P6599&gt;30,"Medium Risk",TRUE,"Low Risk")</f>
        <v>Medium Risk</v>
      </c>
      <c r="V6599">
        <f t="shared" si="103"/>
        <v>5</v>
      </c>
    </row>
    <row r="6600" spans="1:22" hidden="1" x14ac:dyDescent="0.2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 s="2">
        <v>132450.23999999999</v>
      </c>
      <c r="H6600">
        <v>1</v>
      </c>
      <c r="I6600">
        <v>1</v>
      </c>
      <c r="J6600">
        <v>1</v>
      </c>
      <c r="K6600" s="1">
        <v>36176.629999999997</v>
      </c>
      <c r="L6600">
        <v>0</v>
      </c>
      <c r="M6600">
        <v>24</v>
      </c>
      <c r="N6600">
        <v>4068</v>
      </c>
      <c r="O6600">
        <v>0</v>
      </c>
      <c r="P6600">
        <v>157</v>
      </c>
      <c r="Q6600">
        <v>0</v>
      </c>
      <c r="R6600">
        <v>97632</v>
      </c>
      <c r="S6600" t="str" cm="1">
        <f t="array" ref="S6600">_xlfn.IFS(E6603&lt;30,"18-29",E6603&lt;45,"30-44",TRUE,"45+")</f>
        <v>45+</v>
      </c>
      <c r="T6600" t="str" cm="1">
        <f t="array" ref="T6600">_xlfn.IFS(F6600&lt;=2,"0-2 Years",F6600&lt;=5,"3-5 Years",F6600&lt;=8,"6-8 Years",TRUE,"9-10 Years")</f>
        <v>0-2 Years</v>
      </c>
      <c r="U6600" t="str" cm="1">
        <f t="array" ref="U6600">_xlfn.IFS(P6600&gt;60,"High Risk",P6600&gt;30,"Medium Risk",TRUE,"Low Risk")</f>
        <v>High Risk</v>
      </c>
      <c r="V6600">
        <f t="shared" si="103"/>
        <v>3</v>
      </c>
    </row>
    <row r="6601" spans="1:22" x14ac:dyDescent="0.2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 s="2">
        <v>128663.9</v>
      </c>
      <c r="H6601">
        <v>1</v>
      </c>
      <c r="I6601">
        <v>1</v>
      </c>
      <c r="J6601">
        <v>0</v>
      </c>
      <c r="K6601" s="1">
        <v>65769.3</v>
      </c>
      <c r="L6601">
        <v>1</v>
      </c>
      <c r="M6601">
        <v>28</v>
      </c>
      <c r="N6601">
        <v>1853</v>
      </c>
      <c r="O6601">
        <v>5</v>
      </c>
      <c r="P6601">
        <v>39</v>
      </c>
      <c r="Q6601">
        <v>0.17857142857142858</v>
      </c>
      <c r="R6601">
        <v>51884</v>
      </c>
      <c r="S6601" t="str" cm="1">
        <f t="array" ref="S6601">_xlfn.IFS(E6604&lt;30,"18-29",E6604&lt;45,"30-44",TRUE,"45+")</f>
        <v>30-44</v>
      </c>
      <c r="T6601" t="str" cm="1">
        <f t="array" ref="T6601">_xlfn.IFS(F6601&lt;=2,"0-2 Years",F6601&lt;=5,"3-5 Years",F6601&lt;=8,"6-8 Years",TRUE,"9-10 Years")</f>
        <v>6-8 Years</v>
      </c>
      <c r="U6601" t="str" cm="1">
        <f t="array" ref="U6601">_xlfn.IFS(P6601&gt;60,"High Risk",P6601&gt;30,"Medium Risk",TRUE,"Low Risk")</f>
        <v>Medium Risk</v>
      </c>
      <c r="V6601">
        <f t="shared" si="103"/>
        <v>6</v>
      </c>
    </row>
    <row r="6602" spans="1:22" hidden="1" x14ac:dyDescent="0.2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 s="2">
        <v>79951.899999999994</v>
      </c>
      <c r="H6602">
        <v>1</v>
      </c>
      <c r="I6602">
        <v>0</v>
      </c>
      <c r="J6602">
        <v>1</v>
      </c>
      <c r="K6602" s="1">
        <v>174123.16</v>
      </c>
      <c r="L6602">
        <v>1</v>
      </c>
      <c r="M6602">
        <v>4</v>
      </c>
      <c r="N6602">
        <v>1214</v>
      </c>
      <c r="O6602">
        <v>10</v>
      </c>
      <c r="P6602">
        <v>128</v>
      </c>
      <c r="Q6602">
        <v>1</v>
      </c>
      <c r="R6602">
        <v>4856</v>
      </c>
      <c r="S6602" t="str" cm="1">
        <f t="array" ref="S6602">_xlfn.IFS(E6605&lt;30,"18-29",E6605&lt;45,"30-44",TRUE,"45+")</f>
        <v>30-44</v>
      </c>
      <c r="T6602" t="str" cm="1">
        <f t="array" ref="T6602">_xlfn.IFS(F6602&lt;=2,"0-2 Years",F6602&lt;=5,"3-5 Years",F6602&lt;=8,"6-8 Years",TRUE,"9-10 Years")</f>
        <v>0-2 Years</v>
      </c>
      <c r="U6602" t="str" cm="1">
        <f t="array" ref="U6602">_xlfn.IFS(P6602&gt;60,"High Risk",P6602&gt;30,"Medium Risk",TRUE,"Low Risk")</f>
        <v>High Risk</v>
      </c>
      <c r="V6602">
        <f t="shared" si="103"/>
        <v>3</v>
      </c>
    </row>
    <row r="6603" spans="1:22" hidden="1" x14ac:dyDescent="0.2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 s="2">
        <v>132508.29999999999</v>
      </c>
      <c r="H6603">
        <v>1</v>
      </c>
      <c r="I6603">
        <v>1</v>
      </c>
      <c r="J6603">
        <v>1</v>
      </c>
      <c r="K6603" s="1">
        <v>161304.68</v>
      </c>
      <c r="L6603">
        <v>1</v>
      </c>
      <c r="M6603">
        <v>8</v>
      </c>
      <c r="N6603">
        <v>4344</v>
      </c>
      <c r="O6603">
        <v>9</v>
      </c>
      <c r="P6603">
        <v>33</v>
      </c>
      <c r="Q6603">
        <v>1</v>
      </c>
      <c r="R6603">
        <v>34752</v>
      </c>
      <c r="S6603" t="str" cm="1">
        <f t="array" ref="S6603">_xlfn.IFS(E6606&lt;30,"18-29",E6606&lt;45,"30-44",TRUE,"45+")</f>
        <v>45+</v>
      </c>
      <c r="T6603" t="str" cm="1">
        <f t="array" ref="T6603">_xlfn.IFS(F6603&lt;=2,"0-2 Years",F6603&lt;=5,"3-5 Years",F6603&lt;=8,"6-8 Years",TRUE,"9-10 Years")</f>
        <v>6-8 Years</v>
      </c>
      <c r="U6603" t="str" cm="1">
        <f t="array" ref="U6603">_xlfn.IFS(P6603&gt;60,"High Risk",P6603&gt;30,"Medium Risk",TRUE,"Low Risk")</f>
        <v>Medium Risk</v>
      </c>
      <c r="V6603">
        <f t="shared" si="103"/>
        <v>3</v>
      </c>
    </row>
    <row r="6604" spans="1:22" hidden="1" x14ac:dyDescent="0.2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 s="2">
        <v>120530.13</v>
      </c>
      <c r="H6604">
        <v>2</v>
      </c>
      <c r="I6604">
        <v>1</v>
      </c>
      <c r="J6604">
        <v>0</v>
      </c>
      <c r="K6604" s="1">
        <v>109394.62</v>
      </c>
      <c r="L6604">
        <v>0</v>
      </c>
      <c r="M6604">
        <v>24</v>
      </c>
      <c r="N6604">
        <v>3791</v>
      </c>
      <c r="O6604">
        <v>9</v>
      </c>
      <c r="P6604">
        <v>159</v>
      </c>
      <c r="Q6604">
        <v>0.375</v>
      </c>
      <c r="R6604">
        <v>90984</v>
      </c>
      <c r="S6604" t="str" cm="1">
        <f t="array" ref="S6604">_xlfn.IFS(E6607&lt;30,"18-29",E6607&lt;45,"30-44",TRUE,"45+")</f>
        <v>30-44</v>
      </c>
      <c r="T6604" t="str" cm="1">
        <f t="array" ref="T6604">_xlfn.IFS(F6604&lt;=2,"0-2 Years",F6604&lt;=5,"3-5 Years",F6604&lt;=8,"6-8 Years",TRUE,"9-10 Years")</f>
        <v>0-2 Years</v>
      </c>
      <c r="U6604" t="str" cm="1">
        <f t="array" ref="U6604">_xlfn.IFS(P6604&gt;60,"High Risk",P6604&gt;30,"Medium Risk",TRUE,"Low Risk")</f>
        <v>High Risk</v>
      </c>
      <c r="V6604">
        <f t="shared" si="103"/>
        <v>4</v>
      </c>
    </row>
    <row r="6605" spans="1:22" hidden="1" x14ac:dyDescent="0.2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 s="2">
        <v>74988.59</v>
      </c>
      <c r="H6605">
        <v>2</v>
      </c>
      <c r="I6605">
        <v>0</v>
      </c>
      <c r="J6605">
        <v>1</v>
      </c>
      <c r="K6605" s="1">
        <v>190155.13</v>
      </c>
      <c r="L6605">
        <v>0</v>
      </c>
      <c r="M6605">
        <v>23</v>
      </c>
      <c r="N6605">
        <v>3834</v>
      </c>
      <c r="O6605">
        <v>8</v>
      </c>
      <c r="P6605">
        <v>84</v>
      </c>
      <c r="Q6605">
        <v>0.34782608695652173</v>
      </c>
      <c r="R6605">
        <v>88182</v>
      </c>
      <c r="S6605" t="str" cm="1">
        <f t="array" ref="S6605">_xlfn.IFS(E6608&lt;30,"18-29",E6608&lt;45,"30-44",TRUE,"45+")</f>
        <v>30-44</v>
      </c>
      <c r="T6605" t="str" cm="1">
        <f t="array" ref="T6605">_xlfn.IFS(F6605&lt;=2,"0-2 Years",F6605&lt;=5,"3-5 Years",F6605&lt;=8,"6-8 Years",TRUE,"9-10 Years")</f>
        <v>9-10 Years</v>
      </c>
      <c r="U6605" t="str" cm="1">
        <f t="array" ref="U6605">_xlfn.IFS(P6605&gt;60,"High Risk",P6605&gt;30,"Medium Risk",TRUE,"Low Risk")</f>
        <v>High Risk</v>
      </c>
      <c r="V6605">
        <f t="shared" si="103"/>
        <v>0</v>
      </c>
    </row>
    <row r="6606" spans="1:22" hidden="1" x14ac:dyDescent="0.2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 s="2">
        <v>94722.880000000005</v>
      </c>
      <c r="H6606">
        <v>1</v>
      </c>
      <c r="I6606">
        <v>0</v>
      </c>
      <c r="J6606">
        <v>1</v>
      </c>
      <c r="K6606" s="1">
        <v>61450.96</v>
      </c>
      <c r="L6606">
        <v>0</v>
      </c>
      <c r="M6606">
        <v>1</v>
      </c>
      <c r="N6606">
        <v>3850</v>
      </c>
      <c r="O6606">
        <v>3</v>
      </c>
      <c r="P6606">
        <v>170</v>
      </c>
      <c r="Q6606">
        <v>1</v>
      </c>
      <c r="R6606">
        <v>3850</v>
      </c>
      <c r="S6606" t="str" cm="1">
        <f t="array" ref="S6606">_xlfn.IFS(E6609&lt;30,"18-29",E6609&lt;45,"30-44",TRUE,"45+")</f>
        <v>30-44</v>
      </c>
      <c r="T6606" t="str" cm="1">
        <f t="array" ref="T6606">_xlfn.IFS(F6606&lt;=2,"0-2 Years",F6606&lt;=5,"3-5 Years",F6606&lt;=8,"6-8 Years",TRUE,"9-10 Years")</f>
        <v>6-8 Years</v>
      </c>
      <c r="U6606" t="str" cm="1">
        <f t="array" ref="U6606">_xlfn.IFS(P6606&gt;60,"High Risk",P6606&gt;30,"Medium Risk",TRUE,"Low Risk")</f>
        <v>High Risk</v>
      </c>
      <c r="V6606">
        <f t="shared" si="103"/>
        <v>3</v>
      </c>
    </row>
    <row r="6607" spans="1:22" x14ac:dyDescent="0.2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 s="2">
        <v>0</v>
      </c>
      <c r="H6607">
        <v>2</v>
      </c>
      <c r="I6607">
        <v>1</v>
      </c>
      <c r="J6607">
        <v>0</v>
      </c>
      <c r="K6607" s="1">
        <v>8673.43</v>
      </c>
      <c r="L6607">
        <v>0</v>
      </c>
      <c r="M6607">
        <v>27</v>
      </c>
      <c r="N6607">
        <v>3433</v>
      </c>
      <c r="O6607">
        <v>5</v>
      </c>
      <c r="P6607">
        <v>107</v>
      </c>
      <c r="Q6607">
        <v>0.18518518518518517</v>
      </c>
      <c r="R6607">
        <v>92691</v>
      </c>
      <c r="S6607" t="str" cm="1">
        <f t="array" ref="S6607">_xlfn.IFS(E6610&lt;30,"18-29",E6610&lt;45,"30-44",TRUE,"45+")</f>
        <v>30-44</v>
      </c>
      <c r="T6607" t="str" cm="1">
        <f t="array" ref="T6607">_xlfn.IFS(F6607&lt;=2,"0-2 Years",F6607&lt;=5,"3-5 Years",F6607&lt;=8,"6-8 Years",TRUE,"9-10 Years")</f>
        <v>3-5 Years</v>
      </c>
      <c r="U6607" t="str" cm="1">
        <f t="array" ref="U6607">_xlfn.IFS(P6607&gt;60,"High Risk",P6607&gt;30,"Medium Risk",TRUE,"Low Risk")</f>
        <v>High Risk</v>
      </c>
      <c r="V6607">
        <f t="shared" si="103"/>
        <v>6</v>
      </c>
    </row>
    <row r="6608" spans="1:22" hidden="1" x14ac:dyDescent="0.2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 s="2">
        <v>71269.89</v>
      </c>
      <c r="H6608">
        <v>2</v>
      </c>
      <c r="I6608">
        <v>0</v>
      </c>
      <c r="J6608">
        <v>1</v>
      </c>
      <c r="K6608" s="1">
        <v>125912.77</v>
      </c>
      <c r="L6608">
        <v>0</v>
      </c>
      <c r="M6608">
        <v>28</v>
      </c>
      <c r="N6608">
        <v>439</v>
      </c>
      <c r="O6608">
        <v>1</v>
      </c>
      <c r="P6608">
        <v>74</v>
      </c>
      <c r="Q6608">
        <v>3.5714285714285712E-2</v>
      </c>
      <c r="R6608">
        <v>12292</v>
      </c>
      <c r="S6608" t="str" cm="1">
        <f t="array" ref="S6608">_xlfn.IFS(E6611&lt;30,"18-29",E6611&lt;45,"30-44",TRUE,"45+")</f>
        <v>30-44</v>
      </c>
      <c r="T6608" t="str" cm="1">
        <f t="array" ref="T6608">_xlfn.IFS(F6608&lt;=2,"0-2 Years",F6608&lt;=5,"3-5 Years",F6608&lt;=8,"6-8 Years",TRUE,"9-10 Years")</f>
        <v>6-8 Years</v>
      </c>
      <c r="U6608" t="str" cm="1">
        <f t="array" ref="U6608">_xlfn.IFS(P6608&gt;60,"High Risk",P6608&gt;30,"Medium Risk",TRUE,"Low Risk")</f>
        <v>High Risk</v>
      </c>
      <c r="V6608">
        <f t="shared" si="103"/>
        <v>0</v>
      </c>
    </row>
    <row r="6609" spans="1:22" hidden="1" x14ac:dyDescent="0.2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 s="2">
        <v>98612.1</v>
      </c>
      <c r="H6609">
        <v>1</v>
      </c>
      <c r="I6609">
        <v>1</v>
      </c>
      <c r="J6609">
        <v>0</v>
      </c>
      <c r="K6609" s="1">
        <v>151349.35</v>
      </c>
      <c r="L6609">
        <v>0</v>
      </c>
      <c r="M6609">
        <v>21</v>
      </c>
      <c r="N6609">
        <v>225</v>
      </c>
      <c r="O6609">
        <v>9</v>
      </c>
      <c r="P6609">
        <v>89</v>
      </c>
      <c r="Q6609">
        <v>0.42857142857142855</v>
      </c>
      <c r="R6609">
        <v>4725</v>
      </c>
      <c r="S6609" t="str" cm="1">
        <f t="array" ref="S6609">_xlfn.IFS(E6612&lt;30,"18-29",E6612&lt;45,"30-44",TRUE,"45+")</f>
        <v>45+</v>
      </c>
      <c r="T6609" t="str" cm="1">
        <f t="array" ref="T6609">_xlfn.IFS(F6609&lt;=2,"0-2 Years",F6609&lt;=5,"3-5 Years",F6609&lt;=8,"6-8 Years",TRUE,"9-10 Years")</f>
        <v>9-10 Years</v>
      </c>
      <c r="U6609" t="str" cm="1">
        <f t="array" ref="U6609">_xlfn.IFS(P6609&gt;60,"High Risk",P6609&gt;30,"Medium Risk",TRUE,"Low Risk")</f>
        <v>High Risk</v>
      </c>
      <c r="V6609">
        <f t="shared" si="103"/>
        <v>5</v>
      </c>
    </row>
    <row r="6610" spans="1:22" hidden="1" x14ac:dyDescent="0.2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 s="2">
        <v>138033.54999999999</v>
      </c>
      <c r="H6610">
        <v>1</v>
      </c>
      <c r="I6610">
        <v>1</v>
      </c>
      <c r="J6610">
        <v>1</v>
      </c>
      <c r="K6610" s="1">
        <v>67972.45</v>
      </c>
      <c r="L6610">
        <v>0</v>
      </c>
      <c r="M6610">
        <v>11</v>
      </c>
      <c r="N6610">
        <v>4015</v>
      </c>
      <c r="O6610">
        <v>9</v>
      </c>
      <c r="P6610">
        <v>169</v>
      </c>
      <c r="Q6610">
        <v>0.81818181818181823</v>
      </c>
      <c r="R6610">
        <v>44165</v>
      </c>
      <c r="S6610" t="str" cm="1">
        <f t="array" ref="S6610">_xlfn.IFS(E6613&lt;30,"18-29",E6613&lt;45,"30-44",TRUE,"45+")</f>
        <v>18-29</v>
      </c>
      <c r="T6610" t="str" cm="1">
        <f t="array" ref="T6610">_xlfn.IFS(F6610&lt;=2,"0-2 Years",F6610&lt;=5,"3-5 Years",F6610&lt;=8,"6-8 Years",TRUE,"9-10 Years")</f>
        <v>6-8 Years</v>
      </c>
      <c r="U6610" t="str" cm="1">
        <f t="array" ref="U6610">_xlfn.IFS(P6610&gt;60,"High Risk",P6610&gt;30,"Medium Risk",TRUE,"Low Risk")</f>
        <v>High Risk</v>
      </c>
      <c r="V6610">
        <f t="shared" si="103"/>
        <v>2</v>
      </c>
    </row>
    <row r="6611" spans="1:22" hidden="1" x14ac:dyDescent="0.2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 s="2">
        <v>91621.69</v>
      </c>
      <c r="H6611">
        <v>1</v>
      </c>
      <c r="I6611">
        <v>1</v>
      </c>
      <c r="J6611">
        <v>1</v>
      </c>
      <c r="K6611" s="1">
        <v>71139.31</v>
      </c>
      <c r="L6611">
        <v>0</v>
      </c>
      <c r="M6611">
        <v>18</v>
      </c>
      <c r="N6611">
        <v>2164</v>
      </c>
      <c r="O6611">
        <v>5</v>
      </c>
      <c r="P6611">
        <v>128</v>
      </c>
      <c r="Q6611">
        <v>0.27777777777777779</v>
      </c>
      <c r="R6611">
        <v>38952</v>
      </c>
      <c r="S6611" t="str" cm="1">
        <f t="array" ref="S6611">_xlfn.IFS(E6614&lt;30,"18-29",E6614&lt;45,"30-44",TRUE,"45+")</f>
        <v>45+</v>
      </c>
      <c r="T6611" t="str" cm="1">
        <f t="array" ref="T6611">_xlfn.IFS(F6611&lt;=2,"0-2 Years",F6611&lt;=5,"3-5 Years",F6611&lt;=8,"6-8 Years",TRUE,"9-10 Years")</f>
        <v>0-2 Years</v>
      </c>
      <c r="U6611" t="str" cm="1">
        <f t="array" ref="U6611">_xlfn.IFS(P6611&gt;60,"High Risk",P6611&gt;30,"Medium Risk",TRUE,"Low Risk")</f>
        <v>High Risk</v>
      </c>
      <c r="V6611">
        <f t="shared" si="103"/>
        <v>3</v>
      </c>
    </row>
    <row r="6612" spans="1:22" hidden="1" x14ac:dyDescent="0.2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 s="2">
        <v>140014.42000000001</v>
      </c>
      <c r="H6612">
        <v>1</v>
      </c>
      <c r="I6612">
        <v>0</v>
      </c>
      <c r="J6612">
        <v>1</v>
      </c>
      <c r="K6612" s="1">
        <v>86350.97</v>
      </c>
      <c r="L6612">
        <v>0</v>
      </c>
      <c r="M6612">
        <v>24</v>
      </c>
      <c r="N6612">
        <v>3523</v>
      </c>
      <c r="O6612">
        <v>7</v>
      </c>
      <c r="P6612">
        <v>105</v>
      </c>
      <c r="Q6612">
        <v>0.29166666666666669</v>
      </c>
      <c r="R6612">
        <v>84552</v>
      </c>
      <c r="S6612" t="str" cm="1">
        <f t="array" ref="S6612">_xlfn.IFS(E6615&lt;30,"18-29",E6615&lt;45,"30-44",TRUE,"45+")</f>
        <v>18-29</v>
      </c>
      <c r="T6612" t="str" cm="1">
        <f t="array" ref="T6612">_xlfn.IFS(F6612&lt;=2,"0-2 Years",F6612&lt;=5,"3-5 Years",F6612&lt;=8,"6-8 Years",TRUE,"9-10 Years")</f>
        <v>3-5 Years</v>
      </c>
      <c r="U6612" t="str" cm="1">
        <f t="array" ref="U6612">_xlfn.IFS(P6612&gt;60,"High Risk",P6612&gt;30,"Medium Risk",TRUE,"Low Risk")</f>
        <v>High Risk</v>
      </c>
      <c r="V6612">
        <f t="shared" si="103"/>
        <v>3</v>
      </c>
    </row>
    <row r="6613" spans="1:22" hidden="1" x14ac:dyDescent="0.2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 s="2">
        <v>126815.97</v>
      </c>
      <c r="H6613">
        <v>2</v>
      </c>
      <c r="I6613">
        <v>0</v>
      </c>
      <c r="J6613">
        <v>1</v>
      </c>
      <c r="K6613" s="1">
        <v>118648.12</v>
      </c>
      <c r="L6613">
        <v>0</v>
      </c>
      <c r="M6613">
        <v>6</v>
      </c>
      <c r="N6613">
        <v>632</v>
      </c>
      <c r="O6613">
        <v>4</v>
      </c>
      <c r="P6613">
        <v>99</v>
      </c>
      <c r="Q6613">
        <v>0.66666666666666663</v>
      </c>
      <c r="R6613">
        <v>3792</v>
      </c>
      <c r="S6613" t="str" cm="1">
        <f t="array" ref="S6613">_xlfn.IFS(E6616&lt;30,"18-29",E6616&lt;45,"30-44",TRUE,"45+")</f>
        <v>30-44</v>
      </c>
      <c r="T6613" t="str" cm="1">
        <f t="array" ref="T6613">_xlfn.IFS(F6613&lt;=2,"0-2 Years",F6613&lt;=5,"3-5 Years",F6613&lt;=8,"6-8 Years",TRUE,"9-10 Years")</f>
        <v>3-5 Years</v>
      </c>
      <c r="U6613" t="str" cm="1">
        <f t="array" ref="U6613">_xlfn.IFS(P6613&gt;60,"High Risk",P6613&gt;30,"Medium Risk",TRUE,"Low Risk")</f>
        <v>High Risk</v>
      </c>
      <c r="V6613">
        <f t="shared" si="103"/>
        <v>0</v>
      </c>
    </row>
    <row r="6614" spans="1:22" hidden="1" x14ac:dyDescent="0.2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 s="2">
        <v>139663.37</v>
      </c>
      <c r="H6614">
        <v>1</v>
      </c>
      <c r="I6614">
        <v>0</v>
      </c>
      <c r="J6614">
        <v>1</v>
      </c>
      <c r="K6614" s="1">
        <v>100995.11</v>
      </c>
      <c r="L6614">
        <v>0</v>
      </c>
      <c r="M6614">
        <v>12</v>
      </c>
      <c r="N6614">
        <v>3385</v>
      </c>
      <c r="O6614">
        <v>5</v>
      </c>
      <c r="P6614">
        <v>162</v>
      </c>
      <c r="Q6614">
        <v>0.41666666666666669</v>
      </c>
      <c r="R6614">
        <v>40620</v>
      </c>
      <c r="S6614" t="str" cm="1">
        <f t="array" ref="S6614">_xlfn.IFS(E6617&lt;30,"18-29",E6617&lt;45,"30-44",TRUE,"45+")</f>
        <v>18-29</v>
      </c>
      <c r="T6614" t="str" cm="1">
        <f t="array" ref="T6614">_xlfn.IFS(F6614&lt;=2,"0-2 Years",F6614&lt;=5,"3-5 Years",F6614&lt;=8,"6-8 Years",TRUE,"9-10 Years")</f>
        <v>3-5 Years</v>
      </c>
      <c r="U6614" t="str" cm="1">
        <f t="array" ref="U6614">_xlfn.IFS(P6614&gt;60,"High Risk",P6614&gt;30,"Medium Risk",TRUE,"Low Risk")</f>
        <v>High Risk</v>
      </c>
      <c r="V6614">
        <f t="shared" si="103"/>
        <v>3</v>
      </c>
    </row>
    <row r="6615" spans="1:22" hidden="1" x14ac:dyDescent="0.2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 s="2">
        <v>0</v>
      </c>
      <c r="H6615">
        <v>2</v>
      </c>
      <c r="I6615">
        <v>0</v>
      </c>
      <c r="J6615">
        <v>1</v>
      </c>
      <c r="K6615" s="1">
        <v>147100.72</v>
      </c>
      <c r="L6615">
        <v>0</v>
      </c>
      <c r="M6615">
        <v>23</v>
      </c>
      <c r="N6615">
        <v>1517</v>
      </c>
      <c r="O6615">
        <v>9</v>
      </c>
      <c r="P6615">
        <v>97</v>
      </c>
      <c r="Q6615">
        <v>0.39130434782608697</v>
      </c>
      <c r="R6615">
        <v>34891</v>
      </c>
      <c r="S6615" t="str" cm="1">
        <f t="array" ref="S6615">_xlfn.IFS(E6618&lt;30,"18-29",E6618&lt;45,"30-44",TRUE,"45+")</f>
        <v>30-44</v>
      </c>
      <c r="T6615" t="str" cm="1">
        <f t="array" ref="T6615">_xlfn.IFS(F6615&lt;=2,"0-2 Years",F6615&lt;=5,"3-5 Years",F6615&lt;=8,"6-8 Years",TRUE,"9-10 Years")</f>
        <v>6-8 Years</v>
      </c>
      <c r="U6615" t="str" cm="1">
        <f t="array" ref="U6615">_xlfn.IFS(P6615&gt;60,"High Risk",P6615&gt;30,"Medium Risk",TRUE,"Low Risk")</f>
        <v>High Risk</v>
      </c>
      <c r="V6615">
        <f t="shared" si="103"/>
        <v>3</v>
      </c>
    </row>
    <row r="6616" spans="1:22" x14ac:dyDescent="0.2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 s="2">
        <v>165312.26999999999</v>
      </c>
      <c r="H6616">
        <v>1</v>
      </c>
      <c r="I6616">
        <v>1</v>
      </c>
      <c r="J6616">
        <v>0</v>
      </c>
      <c r="K6616" s="1">
        <v>155495.63</v>
      </c>
      <c r="L6616">
        <v>0</v>
      </c>
      <c r="M6616">
        <v>3</v>
      </c>
      <c r="N6616">
        <v>170</v>
      </c>
      <c r="O6616">
        <v>8</v>
      </c>
      <c r="P6616">
        <v>163</v>
      </c>
      <c r="Q6616">
        <v>1</v>
      </c>
      <c r="R6616">
        <v>510</v>
      </c>
      <c r="S6616" t="str" cm="1">
        <f t="array" ref="S6616">_xlfn.IFS(E6619&lt;30,"18-29",E6619&lt;45,"30-44",TRUE,"45+")</f>
        <v>45+</v>
      </c>
      <c r="T6616" t="str" cm="1">
        <f t="array" ref="T6616">_xlfn.IFS(F6616&lt;=2,"0-2 Years",F6616&lt;=5,"3-5 Years",F6616&lt;=8,"6-8 Years",TRUE,"9-10 Years")</f>
        <v>0-2 Years</v>
      </c>
      <c r="U6616" t="str" cm="1">
        <f t="array" ref="U6616">_xlfn.IFS(P6616&gt;60,"High Risk",P6616&gt;30,"Medium Risk",TRUE,"Low Risk")</f>
        <v>High Risk</v>
      </c>
      <c r="V6616">
        <f t="shared" si="103"/>
        <v>6</v>
      </c>
    </row>
    <row r="6617" spans="1:22" x14ac:dyDescent="0.2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 s="2">
        <v>0</v>
      </c>
      <c r="H6617">
        <v>2</v>
      </c>
      <c r="I6617">
        <v>0</v>
      </c>
      <c r="J6617">
        <v>0</v>
      </c>
      <c r="K6617" s="1">
        <v>196875.87</v>
      </c>
      <c r="L6617">
        <v>0</v>
      </c>
      <c r="M6617">
        <v>29</v>
      </c>
      <c r="N6617">
        <v>4439</v>
      </c>
      <c r="O6617">
        <v>10</v>
      </c>
      <c r="P6617">
        <v>140</v>
      </c>
      <c r="Q6617">
        <v>0.34482758620689657</v>
      </c>
      <c r="R6617">
        <v>128731</v>
      </c>
      <c r="S6617" t="str" cm="1">
        <f t="array" ref="S6617">_xlfn.IFS(E6620&lt;30,"18-29",E6620&lt;45,"30-44",TRUE,"45+")</f>
        <v>18-29</v>
      </c>
      <c r="T6617" t="str" cm="1">
        <f t="array" ref="T6617">_xlfn.IFS(F6617&lt;=2,"0-2 Years",F6617&lt;=5,"3-5 Years",F6617&lt;=8,"6-8 Years",TRUE,"9-10 Years")</f>
        <v>6-8 Years</v>
      </c>
      <c r="U6617" t="str" cm="1">
        <f t="array" ref="U6617">_xlfn.IFS(P6617&gt;60,"High Risk",P6617&gt;30,"Medium Risk",TRUE,"Low Risk")</f>
        <v>High Risk</v>
      </c>
      <c r="V6617">
        <f t="shared" si="103"/>
        <v>6</v>
      </c>
    </row>
    <row r="6618" spans="1:22" hidden="1" x14ac:dyDescent="0.2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 s="2">
        <v>0</v>
      </c>
      <c r="H6618">
        <v>2</v>
      </c>
      <c r="I6618">
        <v>1</v>
      </c>
      <c r="J6618">
        <v>1</v>
      </c>
      <c r="K6618" s="1">
        <v>63176.77</v>
      </c>
      <c r="L6618">
        <v>0</v>
      </c>
      <c r="M6618">
        <v>28</v>
      </c>
      <c r="N6618">
        <v>1800</v>
      </c>
      <c r="O6618">
        <v>10</v>
      </c>
      <c r="P6618">
        <v>133</v>
      </c>
      <c r="Q6618">
        <v>0.35714285714285715</v>
      </c>
      <c r="R6618">
        <v>50400</v>
      </c>
      <c r="S6618" t="str" cm="1">
        <f t="array" ref="S6618">_xlfn.IFS(E6621&lt;30,"18-29",E6621&lt;45,"30-44",TRUE,"45+")</f>
        <v>30-44</v>
      </c>
      <c r="T6618" t="str" cm="1">
        <f t="array" ref="T6618">_xlfn.IFS(F6618&lt;=2,"0-2 Years",F6618&lt;=5,"3-5 Years",F6618&lt;=8,"6-8 Years",TRUE,"9-10 Years")</f>
        <v>6-8 Years</v>
      </c>
      <c r="U6618" t="str" cm="1">
        <f t="array" ref="U6618">_xlfn.IFS(P6618&gt;60,"High Risk",P6618&gt;30,"Medium Risk",TRUE,"Low Risk")</f>
        <v>High Risk</v>
      </c>
      <c r="V6618">
        <f t="shared" si="103"/>
        <v>3</v>
      </c>
    </row>
    <row r="6619" spans="1:22" hidden="1" x14ac:dyDescent="0.2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 s="2">
        <v>123699.28</v>
      </c>
      <c r="H6619">
        <v>2</v>
      </c>
      <c r="I6619">
        <v>0</v>
      </c>
      <c r="J6619">
        <v>1</v>
      </c>
      <c r="K6619" s="1">
        <v>105221.75999999999</v>
      </c>
      <c r="L6619">
        <v>0</v>
      </c>
      <c r="M6619">
        <v>29</v>
      </c>
      <c r="N6619">
        <v>4079</v>
      </c>
      <c r="O6619">
        <v>9</v>
      </c>
      <c r="P6619">
        <v>166</v>
      </c>
      <c r="Q6619">
        <v>0.31034482758620691</v>
      </c>
      <c r="R6619">
        <v>118291</v>
      </c>
      <c r="S6619" t="str" cm="1">
        <f t="array" ref="S6619">_xlfn.IFS(E6622&lt;30,"18-29",E6622&lt;45,"30-44",TRUE,"45+")</f>
        <v>30-44</v>
      </c>
      <c r="T6619" t="str" cm="1">
        <f t="array" ref="T6619">_xlfn.IFS(F6619&lt;=2,"0-2 Years",F6619&lt;=5,"3-5 Years",F6619&lt;=8,"6-8 Years",TRUE,"9-10 Years")</f>
        <v>0-2 Years</v>
      </c>
      <c r="U6619" t="str" cm="1">
        <f t="array" ref="U6619">_xlfn.IFS(P6619&gt;60,"High Risk",P6619&gt;30,"Medium Risk",TRUE,"Low Risk")</f>
        <v>High Risk</v>
      </c>
      <c r="V6619">
        <f t="shared" si="103"/>
        <v>2</v>
      </c>
    </row>
    <row r="6620" spans="1:22" hidden="1" x14ac:dyDescent="0.2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 s="2">
        <v>97325.15</v>
      </c>
      <c r="H6620">
        <v>1</v>
      </c>
      <c r="I6620">
        <v>0</v>
      </c>
      <c r="J6620">
        <v>1</v>
      </c>
      <c r="K6620" s="1">
        <v>131924.38</v>
      </c>
      <c r="L6620">
        <v>0</v>
      </c>
      <c r="M6620">
        <v>24</v>
      </c>
      <c r="N6620">
        <v>530</v>
      </c>
      <c r="O6620">
        <v>4</v>
      </c>
      <c r="P6620">
        <v>180</v>
      </c>
      <c r="Q6620">
        <v>0.16666666666666666</v>
      </c>
      <c r="R6620">
        <v>12720</v>
      </c>
      <c r="S6620" t="str" cm="1">
        <f t="array" ref="S6620">_xlfn.IFS(E6623&lt;30,"18-29",E6623&lt;45,"30-44",TRUE,"45+")</f>
        <v>45+</v>
      </c>
      <c r="T6620" t="str" cm="1">
        <f t="array" ref="T6620">_xlfn.IFS(F6620&lt;=2,"0-2 Years",F6620&lt;=5,"3-5 Years",F6620&lt;=8,"6-8 Years",TRUE,"9-10 Years")</f>
        <v>3-5 Years</v>
      </c>
      <c r="U6620" t="str" cm="1">
        <f t="array" ref="U6620">_xlfn.IFS(P6620&gt;60,"High Risk",P6620&gt;30,"Medium Risk",TRUE,"Low Risk")</f>
        <v>High Risk</v>
      </c>
      <c r="V6620">
        <f t="shared" si="103"/>
        <v>2</v>
      </c>
    </row>
    <row r="6621" spans="1:22" hidden="1" x14ac:dyDescent="0.2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 s="2">
        <v>97041.16</v>
      </c>
      <c r="H6621">
        <v>1</v>
      </c>
      <c r="I6621">
        <v>1</v>
      </c>
      <c r="J6621">
        <v>1</v>
      </c>
      <c r="K6621" s="1">
        <v>23132.73</v>
      </c>
      <c r="L6621">
        <v>0</v>
      </c>
      <c r="M6621">
        <v>11</v>
      </c>
      <c r="N6621">
        <v>1051</v>
      </c>
      <c r="O6621">
        <v>3</v>
      </c>
      <c r="P6621">
        <v>101</v>
      </c>
      <c r="Q6621">
        <v>0.27272727272727271</v>
      </c>
      <c r="R6621">
        <v>11561</v>
      </c>
      <c r="S6621" t="str" cm="1">
        <f t="array" ref="S6621">_xlfn.IFS(E6624&lt;30,"18-29",E6624&lt;45,"30-44",TRUE,"45+")</f>
        <v>30-44</v>
      </c>
      <c r="T6621" t="str" cm="1">
        <f t="array" ref="T6621">_xlfn.IFS(F6621&lt;=2,"0-2 Years",F6621&lt;=5,"3-5 Years",F6621&lt;=8,"6-8 Years",TRUE,"9-10 Years")</f>
        <v>3-5 Years</v>
      </c>
      <c r="U6621" t="str" cm="1">
        <f t="array" ref="U6621">_xlfn.IFS(P6621&gt;60,"High Risk",P6621&gt;30,"Medium Risk",TRUE,"Low Risk")</f>
        <v>High Risk</v>
      </c>
      <c r="V6621">
        <f t="shared" si="103"/>
        <v>2</v>
      </c>
    </row>
    <row r="6622" spans="1:22" x14ac:dyDescent="0.2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 s="2">
        <v>0</v>
      </c>
      <c r="H6622">
        <v>2</v>
      </c>
      <c r="I6622">
        <v>1</v>
      </c>
      <c r="J6622">
        <v>0</v>
      </c>
      <c r="K6622" s="1">
        <v>161428.25</v>
      </c>
      <c r="L6622">
        <v>0</v>
      </c>
      <c r="M6622">
        <v>7</v>
      </c>
      <c r="N6622">
        <v>2485</v>
      </c>
      <c r="O6622">
        <v>3</v>
      </c>
      <c r="P6622">
        <v>29</v>
      </c>
      <c r="Q6622">
        <v>0.42857142857142855</v>
      </c>
      <c r="R6622">
        <v>17395</v>
      </c>
      <c r="S6622" t="str" cm="1">
        <f t="array" ref="S6622">_xlfn.IFS(E6625&lt;30,"18-29",E6625&lt;45,"30-44",TRUE,"45+")</f>
        <v>18-29</v>
      </c>
      <c r="T6622" t="str" cm="1">
        <f t="array" ref="T6622">_xlfn.IFS(F6622&lt;=2,"0-2 Years",F6622&lt;=5,"3-5 Years",F6622&lt;=8,"6-8 Years",TRUE,"9-10 Years")</f>
        <v>3-5 Years</v>
      </c>
      <c r="U6622" t="str" cm="1">
        <f t="array" ref="U6622">_xlfn.IFS(P6622&gt;60,"High Risk",P6622&gt;30,"Medium Risk",TRUE,"Low Risk")</f>
        <v>Low Risk</v>
      </c>
      <c r="V6622">
        <f t="shared" si="103"/>
        <v>6</v>
      </c>
    </row>
    <row r="6623" spans="1:22" hidden="1" x14ac:dyDescent="0.2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 s="2">
        <v>104129.24</v>
      </c>
      <c r="H6623">
        <v>2</v>
      </c>
      <c r="I6623">
        <v>1</v>
      </c>
      <c r="J6623">
        <v>0</v>
      </c>
      <c r="K6623" s="1">
        <v>181794.86</v>
      </c>
      <c r="L6623">
        <v>1</v>
      </c>
      <c r="M6623">
        <v>25</v>
      </c>
      <c r="N6623">
        <v>2832</v>
      </c>
      <c r="O6623">
        <v>8</v>
      </c>
      <c r="P6623">
        <v>169</v>
      </c>
      <c r="Q6623">
        <v>0.32</v>
      </c>
      <c r="R6623">
        <v>70800</v>
      </c>
      <c r="S6623" t="str" cm="1">
        <f t="array" ref="S6623">_xlfn.IFS(E6626&lt;30,"18-29",E6626&lt;45,"30-44",TRUE,"45+")</f>
        <v>45+</v>
      </c>
      <c r="T6623" t="str" cm="1">
        <f t="array" ref="T6623">_xlfn.IFS(F6623&lt;=2,"0-2 Years",F6623&lt;=5,"3-5 Years",F6623&lt;=8,"6-8 Years",TRUE,"9-10 Years")</f>
        <v>0-2 Years</v>
      </c>
      <c r="U6623" t="str" cm="1">
        <f t="array" ref="U6623">_xlfn.IFS(P6623&gt;60,"High Risk",P6623&gt;30,"Medium Risk",TRUE,"Low Risk")</f>
        <v>High Risk</v>
      </c>
      <c r="V6623">
        <f t="shared" si="103"/>
        <v>5</v>
      </c>
    </row>
    <row r="6624" spans="1:22" x14ac:dyDescent="0.2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 s="2">
        <v>0</v>
      </c>
      <c r="H6624">
        <v>1</v>
      </c>
      <c r="I6624">
        <v>0</v>
      </c>
      <c r="J6624">
        <v>1</v>
      </c>
      <c r="K6624" s="1">
        <v>86634.3</v>
      </c>
      <c r="L6624">
        <v>0</v>
      </c>
      <c r="M6624">
        <v>14</v>
      </c>
      <c r="N6624">
        <v>1019</v>
      </c>
      <c r="O6624">
        <v>8</v>
      </c>
      <c r="P6624">
        <v>173</v>
      </c>
      <c r="Q6624">
        <v>0.5714285714285714</v>
      </c>
      <c r="R6624">
        <v>14266</v>
      </c>
      <c r="S6624" t="str" cm="1">
        <f t="array" ref="S6624">_xlfn.IFS(E6627&lt;30,"18-29",E6627&lt;45,"30-44",TRUE,"45+")</f>
        <v>30-44</v>
      </c>
      <c r="T6624" t="str" cm="1">
        <f t="array" ref="T6624">_xlfn.IFS(F6624&lt;=2,"0-2 Years",F6624&lt;=5,"3-5 Years",F6624&lt;=8,"6-8 Years",TRUE,"9-10 Years")</f>
        <v>0-2 Years</v>
      </c>
      <c r="U6624" t="str" cm="1">
        <f t="array" ref="U6624">_xlfn.IFS(P6624&gt;60,"High Risk",P6624&gt;30,"Medium Risk",TRUE,"Low Risk")</f>
        <v>High Risk</v>
      </c>
      <c r="V6624">
        <f t="shared" si="103"/>
        <v>6</v>
      </c>
    </row>
    <row r="6625" spans="1:22" hidden="1" x14ac:dyDescent="0.2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 s="2">
        <v>104367.5</v>
      </c>
      <c r="H6625">
        <v>1</v>
      </c>
      <c r="I6625">
        <v>1</v>
      </c>
      <c r="J6625">
        <v>1</v>
      </c>
      <c r="K6625" s="1">
        <v>29937.75</v>
      </c>
      <c r="L6625">
        <v>0</v>
      </c>
      <c r="M6625">
        <v>26</v>
      </c>
      <c r="N6625">
        <v>4929</v>
      </c>
      <c r="O6625">
        <v>5</v>
      </c>
      <c r="P6625">
        <v>62</v>
      </c>
      <c r="Q6625">
        <v>0.19230769230769232</v>
      </c>
      <c r="R6625">
        <v>128154</v>
      </c>
      <c r="S6625" t="str" cm="1">
        <f t="array" ref="S6625">_xlfn.IFS(E6628&lt;30,"18-29",E6628&lt;45,"30-44",TRUE,"45+")</f>
        <v>45+</v>
      </c>
      <c r="T6625" t="str" cm="1">
        <f t="array" ref="T6625">_xlfn.IFS(F6625&lt;=2,"0-2 Years",F6625&lt;=5,"3-5 Years",F6625&lt;=8,"6-8 Years",TRUE,"9-10 Years")</f>
        <v>3-5 Years</v>
      </c>
      <c r="U6625" t="str" cm="1">
        <f t="array" ref="U6625">_xlfn.IFS(P6625&gt;60,"High Risk",P6625&gt;30,"Medium Risk",TRUE,"Low Risk")</f>
        <v>High Risk</v>
      </c>
      <c r="V6625">
        <f t="shared" si="103"/>
        <v>2</v>
      </c>
    </row>
    <row r="6626" spans="1:22" hidden="1" x14ac:dyDescent="0.2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 s="2">
        <v>135369.71</v>
      </c>
      <c r="H6626">
        <v>1</v>
      </c>
      <c r="I6626">
        <v>0</v>
      </c>
      <c r="J6626">
        <v>1</v>
      </c>
      <c r="K6626" s="1">
        <v>140130.22</v>
      </c>
      <c r="L6626">
        <v>0</v>
      </c>
      <c r="M6626">
        <v>2</v>
      </c>
      <c r="N6626">
        <v>536</v>
      </c>
      <c r="O6626">
        <v>9</v>
      </c>
      <c r="P6626">
        <v>51</v>
      </c>
      <c r="Q6626">
        <v>1</v>
      </c>
      <c r="R6626">
        <v>1072</v>
      </c>
      <c r="S6626" t="str" cm="1">
        <f t="array" ref="S6626">_xlfn.IFS(E6629&lt;30,"18-29",E6629&lt;45,"30-44",TRUE,"45+")</f>
        <v>30-44</v>
      </c>
      <c r="T6626" t="str" cm="1">
        <f t="array" ref="T6626">_xlfn.IFS(F6626&lt;=2,"0-2 Years",F6626&lt;=5,"3-5 Years",F6626&lt;=8,"6-8 Years",TRUE,"9-10 Years")</f>
        <v>6-8 Years</v>
      </c>
      <c r="U6626" t="str" cm="1">
        <f t="array" ref="U6626">_xlfn.IFS(P6626&gt;60,"High Risk",P6626&gt;30,"Medium Risk",TRUE,"Low Risk")</f>
        <v>Medium Risk</v>
      </c>
      <c r="V6626">
        <f t="shared" si="103"/>
        <v>3</v>
      </c>
    </row>
    <row r="6627" spans="1:22" hidden="1" x14ac:dyDescent="0.2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 s="2">
        <v>112119.48</v>
      </c>
      <c r="H6627">
        <v>1</v>
      </c>
      <c r="I6627">
        <v>1</v>
      </c>
      <c r="J6627">
        <v>0</v>
      </c>
      <c r="K6627" s="1">
        <v>17536.82</v>
      </c>
      <c r="L6627">
        <v>0</v>
      </c>
      <c r="M6627">
        <v>10</v>
      </c>
      <c r="N6627">
        <v>506</v>
      </c>
      <c r="O6627">
        <v>3</v>
      </c>
      <c r="P6627">
        <v>52</v>
      </c>
      <c r="Q6627">
        <v>0.3</v>
      </c>
      <c r="R6627">
        <v>5060</v>
      </c>
      <c r="S6627" t="str" cm="1">
        <f t="array" ref="S6627">_xlfn.IFS(E6630&lt;30,"18-29",E6630&lt;45,"30-44",TRUE,"45+")</f>
        <v>45+</v>
      </c>
      <c r="T6627" t="str" cm="1">
        <f t="array" ref="T6627">_xlfn.IFS(F6627&lt;=2,"0-2 Years",F6627&lt;=5,"3-5 Years",F6627&lt;=8,"6-8 Years",TRUE,"9-10 Years")</f>
        <v>6-8 Years</v>
      </c>
      <c r="U6627" t="str" cm="1">
        <f t="array" ref="U6627">_xlfn.IFS(P6627&gt;60,"High Risk",P6627&gt;30,"Medium Risk",TRUE,"Low Risk")</f>
        <v>Medium Risk</v>
      </c>
      <c r="V6627">
        <f t="shared" si="103"/>
        <v>5</v>
      </c>
    </row>
    <row r="6628" spans="1:22" hidden="1" x14ac:dyDescent="0.2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 s="2">
        <v>123760.68</v>
      </c>
      <c r="H6628">
        <v>1</v>
      </c>
      <c r="I6628">
        <v>0</v>
      </c>
      <c r="J6628">
        <v>1</v>
      </c>
      <c r="K6628" s="1">
        <v>53157.16</v>
      </c>
      <c r="L6628">
        <v>0</v>
      </c>
      <c r="M6628">
        <v>16</v>
      </c>
      <c r="N6628">
        <v>1598</v>
      </c>
      <c r="O6628">
        <v>3</v>
      </c>
      <c r="P6628">
        <v>141</v>
      </c>
      <c r="Q6628">
        <v>0.1875</v>
      </c>
      <c r="R6628">
        <v>25568</v>
      </c>
      <c r="S6628" t="str" cm="1">
        <f t="array" ref="S6628">_xlfn.IFS(E6631&lt;30,"18-29",E6631&lt;45,"30-44",TRUE,"45+")</f>
        <v>30-44</v>
      </c>
      <c r="T6628" t="str" cm="1">
        <f t="array" ref="T6628">_xlfn.IFS(F6628&lt;=2,"0-2 Years",F6628&lt;=5,"3-5 Years",F6628&lt;=8,"6-8 Years",TRUE,"9-10 Years")</f>
        <v>6-8 Years</v>
      </c>
      <c r="U6628" t="str" cm="1">
        <f t="array" ref="U6628">_xlfn.IFS(P6628&gt;60,"High Risk",P6628&gt;30,"Medium Risk",TRUE,"Low Risk")</f>
        <v>High Risk</v>
      </c>
      <c r="V6628">
        <f t="shared" si="103"/>
        <v>3</v>
      </c>
    </row>
    <row r="6629" spans="1:22" hidden="1" x14ac:dyDescent="0.2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 s="2">
        <v>0</v>
      </c>
      <c r="H6629">
        <v>1</v>
      </c>
      <c r="I6629">
        <v>1</v>
      </c>
      <c r="J6629">
        <v>1</v>
      </c>
      <c r="K6629" s="1">
        <v>143585.29</v>
      </c>
      <c r="L6629">
        <v>1</v>
      </c>
      <c r="M6629">
        <v>25</v>
      </c>
      <c r="N6629">
        <v>2102</v>
      </c>
      <c r="O6629">
        <v>1</v>
      </c>
      <c r="P6629">
        <v>150</v>
      </c>
      <c r="Q6629">
        <v>0.04</v>
      </c>
      <c r="R6629">
        <v>52550</v>
      </c>
      <c r="S6629" t="str" cm="1">
        <f t="array" ref="S6629">_xlfn.IFS(E6632&lt;30,"18-29",E6632&lt;45,"30-44",TRUE,"45+")</f>
        <v>30-44</v>
      </c>
      <c r="T6629" t="str" cm="1">
        <f t="array" ref="T6629">_xlfn.IFS(F6629&lt;=2,"0-2 Years",F6629&lt;=5,"3-5 Years",F6629&lt;=8,"6-8 Years",TRUE,"9-10 Years")</f>
        <v>6-8 Years</v>
      </c>
      <c r="U6629" t="str" cm="1">
        <f t="array" ref="U6629">_xlfn.IFS(P6629&gt;60,"High Risk",P6629&gt;30,"Medium Risk",TRUE,"Low Risk")</f>
        <v>High Risk</v>
      </c>
      <c r="V6629">
        <f t="shared" si="103"/>
        <v>5</v>
      </c>
    </row>
    <row r="6630" spans="1:22" hidden="1" x14ac:dyDescent="0.2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 s="2">
        <v>0</v>
      </c>
      <c r="H6630">
        <v>2</v>
      </c>
      <c r="I6630">
        <v>1</v>
      </c>
      <c r="J6630">
        <v>1</v>
      </c>
      <c r="K6630" s="1">
        <v>72402</v>
      </c>
      <c r="L6630">
        <v>0</v>
      </c>
      <c r="M6630">
        <v>6</v>
      </c>
      <c r="N6630">
        <v>3541</v>
      </c>
      <c r="O6630">
        <v>9</v>
      </c>
      <c r="P6630">
        <v>49</v>
      </c>
      <c r="Q6630">
        <v>1</v>
      </c>
      <c r="R6630">
        <v>21246</v>
      </c>
      <c r="S6630" t="str" cm="1">
        <f t="array" ref="S6630">_xlfn.IFS(E6633&lt;30,"18-29",E6633&lt;45,"30-44",TRUE,"45+")</f>
        <v>30-44</v>
      </c>
      <c r="T6630" t="str" cm="1">
        <f t="array" ref="T6630">_xlfn.IFS(F6630&lt;=2,"0-2 Years",F6630&lt;=5,"3-5 Years",F6630&lt;=8,"6-8 Years",TRUE,"9-10 Years")</f>
        <v>6-8 Years</v>
      </c>
      <c r="U6630" t="str" cm="1">
        <f t="array" ref="U6630">_xlfn.IFS(P6630&gt;60,"High Risk",P6630&gt;30,"Medium Risk",TRUE,"Low Risk")</f>
        <v>Medium Risk</v>
      </c>
      <c r="V6630">
        <f t="shared" si="103"/>
        <v>4</v>
      </c>
    </row>
    <row r="6631" spans="1:22" hidden="1" x14ac:dyDescent="0.2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 s="2">
        <v>0</v>
      </c>
      <c r="H6631">
        <v>2</v>
      </c>
      <c r="I6631">
        <v>0</v>
      </c>
      <c r="J6631">
        <v>1</v>
      </c>
      <c r="K6631" s="1">
        <v>39891.839999999997</v>
      </c>
      <c r="L6631">
        <v>0</v>
      </c>
      <c r="M6631">
        <v>26</v>
      </c>
      <c r="N6631">
        <v>983</v>
      </c>
      <c r="O6631">
        <v>9</v>
      </c>
      <c r="P6631">
        <v>177</v>
      </c>
      <c r="Q6631">
        <v>0.34615384615384615</v>
      </c>
      <c r="R6631">
        <v>25558</v>
      </c>
      <c r="S6631" t="str" cm="1">
        <f t="array" ref="S6631">_xlfn.IFS(E6634&lt;30,"18-29",E6634&lt;45,"30-44",TRUE,"45+")</f>
        <v>30-44</v>
      </c>
      <c r="T6631" t="str" cm="1">
        <f t="array" ref="T6631">_xlfn.IFS(F6631&lt;=2,"0-2 Years",F6631&lt;=5,"3-5 Years",F6631&lt;=8,"6-8 Years",TRUE,"9-10 Years")</f>
        <v>3-5 Years</v>
      </c>
      <c r="U6631" t="str" cm="1">
        <f t="array" ref="U6631">_xlfn.IFS(P6631&gt;60,"High Risk",P6631&gt;30,"Medium Risk",TRUE,"Low Risk")</f>
        <v>High Risk</v>
      </c>
      <c r="V6631">
        <f t="shared" si="103"/>
        <v>3</v>
      </c>
    </row>
    <row r="6632" spans="1:22" hidden="1" x14ac:dyDescent="0.2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 s="2">
        <v>0</v>
      </c>
      <c r="H6632">
        <v>2</v>
      </c>
      <c r="I6632">
        <v>1</v>
      </c>
      <c r="J6632">
        <v>1</v>
      </c>
      <c r="K6632" s="1">
        <v>89804.83</v>
      </c>
      <c r="L6632">
        <v>0</v>
      </c>
      <c r="M6632">
        <v>29</v>
      </c>
      <c r="N6632">
        <v>4779</v>
      </c>
      <c r="O6632">
        <v>9</v>
      </c>
      <c r="P6632">
        <v>135</v>
      </c>
      <c r="Q6632">
        <v>0.31034482758620691</v>
      </c>
      <c r="R6632">
        <v>138591</v>
      </c>
      <c r="S6632" t="str" cm="1">
        <f t="array" ref="S6632">_xlfn.IFS(E6635&lt;30,"18-29",E6635&lt;45,"30-44",TRUE,"45+")</f>
        <v>30-44</v>
      </c>
      <c r="T6632" t="str" cm="1">
        <f t="array" ref="T6632">_xlfn.IFS(F6632&lt;=2,"0-2 Years",F6632&lt;=5,"3-5 Years",F6632&lt;=8,"6-8 Years",TRUE,"9-10 Years")</f>
        <v>3-5 Years</v>
      </c>
      <c r="U6632" t="str" cm="1">
        <f t="array" ref="U6632">_xlfn.IFS(P6632&gt;60,"High Risk",P6632&gt;30,"Medium Risk",TRUE,"Low Risk")</f>
        <v>High Risk</v>
      </c>
      <c r="V6632">
        <f t="shared" si="103"/>
        <v>3</v>
      </c>
    </row>
    <row r="6633" spans="1:22" hidden="1" x14ac:dyDescent="0.2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 s="2">
        <v>0</v>
      </c>
      <c r="H6633">
        <v>2</v>
      </c>
      <c r="I6633">
        <v>0</v>
      </c>
      <c r="J6633">
        <v>1</v>
      </c>
      <c r="K6633" s="1">
        <v>136491.72</v>
      </c>
      <c r="L6633">
        <v>0</v>
      </c>
      <c r="M6633">
        <v>19</v>
      </c>
      <c r="N6633">
        <v>368</v>
      </c>
      <c r="O6633">
        <v>2</v>
      </c>
      <c r="P6633">
        <v>45</v>
      </c>
      <c r="Q6633">
        <v>0.10526315789473684</v>
      </c>
      <c r="R6633">
        <v>6992</v>
      </c>
      <c r="S6633" t="str" cm="1">
        <f t="array" ref="S6633">_xlfn.IFS(E6636&lt;30,"18-29",E6636&lt;45,"30-44",TRUE,"45+")</f>
        <v>30-44</v>
      </c>
      <c r="T6633" t="str" cm="1">
        <f t="array" ref="T6633">_xlfn.IFS(F6633&lt;=2,"0-2 Years",F6633&lt;=5,"3-5 Years",F6633&lt;=8,"6-8 Years",TRUE,"9-10 Years")</f>
        <v>3-5 Years</v>
      </c>
      <c r="U6633" t="str" cm="1">
        <f t="array" ref="U6633">_xlfn.IFS(P6633&gt;60,"High Risk",P6633&gt;30,"Medium Risk",TRUE,"Low Risk")</f>
        <v>Medium Risk</v>
      </c>
      <c r="V6633">
        <f t="shared" si="103"/>
        <v>3</v>
      </c>
    </row>
    <row r="6634" spans="1:22" x14ac:dyDescent="0.2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 s="2">
        <v>0</v>
      </c>
      <c r="H6634">
        <v>1</v>
      </c>
      <c r="I6634">
        <v>1</v>
      </c>
      <c r="J6634">
        <v>0</v>
      </c>
      <c r="K6634" s="1">
        <v>35593.18</v>
      </c>
      <c r="L6634">
        <v>0</v>
      </c>
      <c r="M6634">
        <v>3</v>
      </c>
      <c r="N6634">
        <v>2403</v>
      </c>
      <c r="O6634">
        <v>7</v>
      </c>
      <c r="P6634">
        <v>128</v>
      </c>
      <c r="Q6634">
        <v>1</v>
      </c>
      <c r="R6634">
        <v>7209</v>
      </c>
      <c r="S6634" t="str" cm="1">
        <f t="array" ref="S6634">_xlfn.IFS(E6637&lt;30,"18-29",E6637&lt;45,"30-44",TRUE,"45+")</f>
        <v>45+</v>
      </c>
      <c r="T6634" t="str" cm="1">
        <f t="array" ref="T6634">_xlfn.IFS(F6634&lt;=2,"0-2 Years",F6634&lt;=5,"3-5 Years",F6634&lt;=8,"6-8 Years",TRUE,"9-10 Years")</f>
        <v>3-5 Years</v>
      </c>
      <c r="U6634" t="str" cm="1">
        <f t="array" ref="U6634">_xlfn.IFS(P6634&gt;60,"High Risk",P6634&gt;30,"Medium Risk",TRUE,"Low Risk")</f>
        <v>High Risk</v>
      </c>
      <c r="V6634">
        <f t="shared" si="103"/>
        <v>8</v>
      </c>
    </row>
    <row r="6635" spans="1:22" x14ac:dyDescent="0.2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 s="2">
        <v>0</v>
      </c>
      <c r="H6635">
        <v>2</v>
      </c>
      <c r="I6635">
        <v>1</v>
      </c>
      <c r="J6635">
        <v>0</v>
      </c>
      <c r="K6635" s="1">
        <v>58268.2</v>
      </c>
      <c r="L6635">
        <v>1</v>
      </c>
      <c r="M6635">
        <v>17</v>
      </c>
      <c r="N6635">
        <v>2228</v>
      </c>
      <c r="O6635">
        <v>8</v>
      </c>
      <c r="P6635">
        <v>166</v>
      </c>
      <c r="Q6635">
        <v>0.47058823529411764</v>
      </c>
      <c r="R6635">
        <v>37876</v>
      </c>
      <c r="S6635" t="str" cm="1">
        <f t="array" ref="S6635">_xlfn.IFS(E6638&lt;30,"18-29",E6638&lt;45,"30-44",TRUE,"45+")</f>
        <v>18-29</v>
      </c>
      <c r="T6635" t="str" cm="1">
        <f t="array" ref="T6635">_xlfn.IFS(F6635&lt;=2,"0-2 Years",F6635&lt;=5,"3-5 Years",F6635&lt;=8,"6-8 Years",TRUE,"9-10 Years")</f>
        <v>6-8 Years</v>
      </c>
      <c r="U6635" t="str" cm="1">
        <f t="array" ref="U6635">_xlfn.IFS(P6635&gt;60,"High Risk",P6635&gt;30,"Medium Risk",TRUE,"Low Risk")</f>
        <v>High Risk</v>
      </c>
      <c r="V6635">
        <f t="shared" si="103"/>
        <v>6</v>
      </c>
    </row>
    <row r="6636" spans="1:22" hidden="1" x14ac:dyDescent="0.2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 s="2">
        <v>152160.21</v>
      </c>
      <c r="H6636">
        <v>2</v>
      </c>
      <c r="I6636">
        <v>1</v>
      </c>
      <c r="J6636">
        <v>0</v>
      </c>
      <c r="K6636" s="1">
        <v>101778.9</v>
      </c>
      <c r="L6636">
        <v>0</v>
      </c>
      <c r="M6636">
        <v>30</v>
      </c>
      <c r="N6636">
        <v>3469</v>
      </c>
      <c r="O6636">
        <v>9</v>
      </c>
      <c r="P6636">
        <v>128</v>
      </c>
      <c r="Q6636">
        <v>0.3</v>
      </c>
      <c r="R6636">
        <v>104070</v>
      </c>
      <c r="S6636" t="str" cm="1">
        <f t="array" ref="S6636">_xlfn.IFS(E6639&lt;30,"18-29",E6639&lt;45,"30-44",TRUE,"45+")</f>
        <v>30-44</v>
      </c>
      <c r="T6636" t="str" cm="1">
        <f t="array" ref="T6636">_xlfn.IFS(F6636&lt;=2,"0-2 Years",F6636&lt;=5,"3-5 Years",F6636&lt;=8,"6-8 Years",TRUE,"9-10 Years")</f>
        <v>0-2 Years</v>
      </c>
      <c r="U6636" t="str" cm="1">
        <f t="array" ref="U6636">_xlfn.IFS(P6636&gt;60,"High Risk",P6636&gt;30,"Medium Risk",TRUE,"Low Risk")</f>
        <v>High Risk</v>
      </c>
      <c r="V6636">
        <f t="shared" si="103"/>
        <v>4</v>
      </c>
    </row>
    <row r="6637" spans="1:22" hidden="1" x14ac:dyDescent="0.2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 s="2">
        <v>0</v>
      </c>
      <c r="H6637">
        <v>2</v>
      </c>
      <c r="I6637">
        <v>1</v>
      </c>
      <c r="J6637">
        <v>1</v>
      </c>
      <c r="K6637" s="1">
        <v>185123.09</v>
      </c>
      <c r="L6637">
        <v>0</v>
      </c>
      <c r="M6637">
        <v>12</v>
      </c>
      <c r="N6637">
        <v>877</v>
      </c>
      <c r="O6637">
        <v>7</v>
      </c>
      <c r="P6637">
        <v>158</v>
      </c>
      <c r="Q6637">
        <v>0.58333333333333337</v>
      </c>
      <c r="R6637">
        <v>10524</v>
      </c>
      <c r="S6637" t="str" cm="1">
        <f t="array" ref="S6637">_xlfn.IFS(E6640&lt;30,"18-29",E6640&lt;45,"30-44",TRUE,"45+")</f>
        <v>30-44</v>
      </c>
      <c r="T6637" t="str" cm="1">
        <f t="array" ref="T6637">_xlfn.IFS(F6637&lt;=2,"0-2 Years",F6637&lt;=5,"3-5 Years",F6637&lt;=8,"6-8 Years",TRUE,"9-10 Years")</f>
        <v>3-5 Years</v>
      </c>
      <c r="U6637" t="str" cm="1">
        <f t="array" ref="U6637">_xlfn.IFS(P6637&gt;60,"High Risk",P6637&gt;30,"Medium Risk",TRUE,"Low Risk")</f>
        <v>High Risk</v>
      </c>
      <c r="V6637">
        <f t="shared" si="103"/>
        <v>4</v>
      </c>
    </row>
    <row r="6638" spans="1:22" hidden="1" x14ac:dyDescent="0.2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 s="2">
        <v>0</v>
      </c>
      <c r="H6638">
        <v>2</v>
      </c>
      <c r="I6638">
        <v>1</v>
      </c>
      <c r="J6638">
        <v>1</v>
      </c>
      <c r="K6638" s="1">
        <v>119927.81</v>
      </c>
      <c r="L6638">
        <v>0</v>
      </c>
      <c r="M6638">
        <v>8</v>
      </c>
      <c r="N6638">
        <v>486</v>
      </c>
      <c r="O6638">
        <v>0</v>
      </c>
      <c r="P6638">
        <v>158</v>
      </c>
      <c r="Q6638">
        <v>0</v>
      </c>
      <c r="R6638">
        <v>3888</v>
      </c>
      <c r="S6638" t="str" cm="1">
        <f t="array" ref="S6638">_xlfn.IFS(E6641&lt;30,"18-29",E6641&lt;45,"30-44",TRUE,"45+")</f>
        <v>30-44</v>
      </c>
      <c r="T6638" t="str" cm="1">
        <f t="array" ref="T6638">_xlfn.IFS(F6638&lt;=2,"0-2 Years",F6638&lt;=5,"3-5 Years",F6638&lt;=8,"6-8 Years",TRUE,"9-10 Years")</f>
        <v>0-2 Years</v>
      </c>
      <c r="U6638" t="str" cm="1">
        <f t="array" ref="U6638">_xlfn.IFS(P6638&gt;60,"High Risk",P6638&gt;30,"Medium Risk",TRUE,"Low Risk")</f>
        <v>High Risk</v>
      </c>
      <c r="V6638">
        <f t="shared" si="103"/>
        <v>4</v>
      </c>
    </row>
    <row r="6639" spans="1:22" x14ac:dyDescent="0.2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 s="2">
        <v>0</v>
      </c>
      <c r="H6639">
        <v>2</v>
      </c>
      <c r="I6639">
        <v>1</v>
      </c>
      <c r="J6639">
        <v>0</v>
      </c>
      <c r="K6639" s="1">
        <v>195033.07</v>
      </c>
      <c r="L6639">
        <v>0</v>
      </c>
      <c r="M6639">
        <v>23</v>
      </c>
      <c r="N6639">
        <v>1091</v>
      </c>
      <c r="O6639">
        <v>2</v>
      </c>
      <c r="P6639">
        <v>72</v>
      </c>
      <c r="Q6639">
        <v>8.6956521739130432E-2</v>
      </c>
      <c r="R6639">
        <v>25093</v>
      </c>
      <c r="S6639" t="str" cm="1">
        <f t="array" ref="S6639">_xlfn.IFS(E6642&lt;30,"18-29",E6642&lt;45,"30-44",TRUE,"45+")</f>
        <v>30-44</v>
      </c>
      <c r="T6639" t="str" cm="1">
        <f t="array" ref="T6639">_xlfn.IFS(F6639&lt;=2,"0-2 Years",F6639&lt;=5,"3-5 Years",F6639&lt;=8,"6-8 Years",TRUE,"9-10 Years")</f>
        <v>3-5 Years</v>
      </c>
      <c r="U6639" t="str" cm="1">
        <f t="array" ref="U6639">_xlfn.IFS(P6639&gt;60,"High Risk",P6639&gt;30,"Medium Risk",TRUE,"Low Risk")</f>
        <v>High Risk</v>
      </c>
      <c r="V6639">
        <f t="shared" si="103"/>
        <v>6</v>
      </c>
    </row>
    <row r="6640" spans="1:22" hidden="1" x14ac:dyDescent="0.2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 s="2">
        <v>172381.8</v>
      </c>
      <c r="H6640">
        <v>1</v>
      </c>
      <c r="I6640">
        <v>1</v>
      </c>
      <c r="J6640">
        <v>1</v>
      </c>
      <c r="K6640" s="1">
        <v>86480.29</v>
      </c>
      <c r="L6640">
        <v>0</v>
      </c>
      <c r="M6640">
        <v>22</v>
      </c>
      <c r="N6640">
        <v>3528</v>
      </c>
      <c r="O6640">
        <v>10</v>
      </c>
      <c r="P6640">
        <v>47</v>
      </c>
      <c r="Q6640">
        <v>0.45454545454545453</v>
      </c>
      <c r="R6640">
        <v>77616</v>
      </c>
      <c r="S6640" t="str" cm="1">
        <f t="array" ref="S6640">_xlfn.IFS(E6643&lt;30,"18-29",E6643&lt;45,"30-44",TRUE,"45+")</f>
        <v>30-44</v>
      </c>
      <c r="T6640" t="str" cm="1">
        <f t="array" ref="T6640">_xlfn.IFS(F6640&lt;=2,"0-2 Years",F6640&lt;=5,"3-5 Years",F6640&lt;=8,"6-8 Years",TRUE,"9-10 Years")</f>
        <v>3-5 Years</v>
      </c>
      <c r="U6640" t="str" cm="1">
        <f t="array" ref="U6640">_xlfn.IFS(P6640&gt;60,"High Risk",P6640&gt;30,"Medium Risk",TRUE,"Low Risk")</f>
        <v>Medium Risk</v>
      </c>
      <c r="V6640">
        <f t="shared" si="103"/>
        <v>2</v>
      </c>
    </row>
    <row r="6641" spans="1:22" hidden="1" x14ac:dyDescent="0.2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 s="2">
        <v>106116.56</v>
      </c>
      <c r="H6641">
        <v>2</v>
      </c>
      <c r="I6641">
        <v>1</v>
      </c>
      <c r="J6641">
        <v>0</v>
      </c>
      <c r="K6641" s="1">
        <v>198766.61</v>
      </c>
      <c r="L6641">
        <v>0</v>
      </c>
      <c r="M6641">
        <v>28</v>
      </c>
      <c r="N6641">
        <v>4440</v>
      </c>
      <c r="O6641">
        <v>1</v>
      </c>
      <c r="P6641">
        <v>130</v>
      </c>
      <c r="Q6641">
        <v>3.5714285714285712E-2</v>
      </c>
      <c r="R6641">
        <v>124320</v>
      </c>
      <c r="S6641" t="str" cm="1">
        <f t="array" ref="S6641">_xlfn.IFS(E6644&lt;30,"18-29",E6644&lt;45,"30-44",TRUE,"45+")</f>
        <v>30-44</v>
      </c>
      <c r="T6641" t="str" cm="1">
        <f t="array" ref="T6641">_xlfn.IFS(F6641&lt;=2,"0-2 Years",F6641&lt;=5,"3-5 Years",F6641&lt;=8,"6-8 Years",TRUE,"9-10 Years")</f>
        <v>6-8 Years</v>
      </c>
      <c r="U6641" t="str" cm="1">
        <f t="array" ref="U6641">_xlfn.IFS(P6641&gt;60,"High Risk",P6641&gt;30,"Medium Risk",TRUE,"Low Risk")</f>
        <v>High Risk</v>
      </c>
      <c r="V6641">
        <f t="shared" si="103"/>
        <v>3</v>
      </c>
    </row>
    <row r="6642" spans="1:22" hidden="1" x14ac:dyDescent="0.2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 s="2">
        <v>141952.07</v>
      </c>
      <c r="H6642">
        <v>1</v>
      </c>
      <c r="I6642">
        <v>1</v>
      </c>
      <c r="J6642">
        <v>1</v>
      </c>
      <c r="K6642" s="1">
        <v>185144.08</v>
      </c>
      <c r="L6642">
        <v>0</v>
      </c>
      <c r="M6642">
        <v>1</v>
      </c>
      <c r="N6642">
        <v>4852</v>
      </c>
      <c r="O6642">
        <v>1</v>
      </c>
      <c r="P6642">
        <v>36</v>
      </c>
      <c r="Q6642">
        <v>1</v>
      </c>
      <c r="R6642">
        <v>4852</v>
      </c>
      <c r="S6642" t="str" cm="1">
        <f t="array" ref="S6642">_xlfn.IFS(E6645&lt;30,"18-29",E6645&lt;45,"30-44",TRUE,"45+")</f>
        <v>30-44</v>
      </c>
      <c r="T6642" t="str" cm="1">
        <f t="array" ref="T6642">_xlfn.IFS(F6642&lt;=2,"0-2 Years",F6642&lt;=5,"3-5 Years",F6642&lt;=8,"6-8 Years",TRUE,"9-10 Years")</f>
        <v>3-5 Years</v>
      </c>
      <c r="U6642" t="str" cm="1">
        <f t="array" ref="U6642">_xlfn.IFS(P6642&gt;60,"High Risk",P6642&gt;30,"Medium Risk",TRUE,"Low Risk")</f>
        <v>Medium Risk</v>
      </c>
      <c r="V6642">
        <f t="shared" si="103"/>
        <v>2</v>
      </c>
    </row>
    <row r="6643" spans="1:22" hidden="1" x14ac:dyDescent="0.2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 s="2">
        <v>0</v>
      </c>
      <c r="H6643">
        <v>2</v>
      </c>
      <c r="I6643">
        <v>1</v>
      </c>
      <c r="J6643">
        <v>1</v>
      </c>
      <c r="K6643" s="1">
        <v>3729.89</v>
      </c>
      <c r="L6643">
        <v>0</v>
      </c>
      <c r="M6643">
        <v>3</v>
      </c>
      <c r="N6643">
        <v>4255</v>
      </c>
      <c r="O6643">
        <v>8</v>
      </c>
      <c r="P6643">
        <v>149</v>
      </c>
      <c r="Q6643">
        <v>1</v>
      </c>
      <c r="R6643">
        <v>12765</v>
      </c>
      <c r="S6643" t="str" cm="1">
        <f t="array" ref="S6643">_xlfn.IFS(E6646&lt;30,"18-29",E6646&lt;45,"30-44",TRUE,"45+")</f>
        <v>30-44</v>
      </c>
      <c r="T6643" t="str" cm="1">
        <f t="array" ref="T6643">_xlfn.IFS(F6643&lt;=2,"0-2 Years",F6643&lt;=5,"3-5 Years",F6643&lt;=8,"6-8 Years",TRUE,"9-10 Years")</f>
        <v>6-8 Years</v>
      </c>
      <c r="U6643" t="str" cm="1">
        <f t="array" ref="U6643">_xlfn.IFS(P6643&gt;60,"High Risk",P6643&gt;30,"Medium Risk",TRUE,"Low Risk")</f>
        <v>High Risk</v>
      </c>
      <c r="V6643">
        <f t="shared" si="103"/>
        <v>3</v>
      </c>
    </row>
    <row r="6644" spans="1:22" hidden="1" x14ac:dyDescent="0.2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 s="2">
        <v>138497.84</v>
      </c>
      <c r="H6644">
        <v>1</v>
      </c>
      <c r="I6644">
        <v>0</v>
      </c>
      <c r="J6644">
        <v>1</v>
      </c>
      <c r="K6644" s="1">
        <v>18988.580000000002</v>
      </c>
      <c r="L6644">
        <v>0</v>
      </c>
      <c r="M6644">
        <v>25</v>
      </c>
      <c r="N6644">
        <v>1445</v>
      </c>
      <c r="O6644">
        <v>8</v>
      </c>
      <c r="P6644">
        <v>80</v>
      </c>
      <c r="Q6644">
        <v>0.32</v>
      </c>
      <c r="R6644">
        <v>36125</v>
      </c>
      <c r="S6644" t="str" cm="1">
        <f t="array" ref="S6644">_xlfn.IFS(E6647&lt;30,"18-29",E6647&lt;45,"30-44",TRUE,"45+")</f>
        <v>30-44</v>
      </c>
      <c r="T6644" t="str" cm="1">
        <f t="array" ref="T6644">_xlfn.IFS(F6644&lt;=2,"0-2 Years",F6644&lt;=5,"3-5 Years",F6644&lt;=8,"6-8 Years",TRUE,"9-10 Years")</f>
        <v>6-8 Years</v>
      </c>
      <c r="U6644" t="str" cm="1">
        <f t="array" ref="U6644">_xlfn.IFS(P6644&gt;60,"High Risk",P6644&gt;30,"Medium Risk",TRUE,"Low Risk")</f>
        <v>High Risk</v>
      </c>
      <c r="V6644">
        <f t="shared" si="103"/>
        <v>2</v>
      </c>
    </row>
    <row r="6645" spans="1:22" x14ac:dyDescent="0.2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 s="2">
        <v>0</v>
      </c>
      <c r="H6645">
        <v>2</v>
      </c>
      <c r="I6645">
        <v>1</v>
      </c>
      <c r="J6645">
        <v>0</v>
      </c>
      <c r="K6645" s="1">
        <v>119313.74</v>
      </c>
      <c r="L6645">
        <v>0</v>
      </c>
      <c r="M6645">
        <v>7</v>
      </c>
      <c r="N6645">
        <v>2670</v>
      </c>
      <c r="O6645">
        <v>9</v>
      </c>
      <c r="P6645">
        <v>119</v>
      </c>
      <c r="Q6645">
        <v>1</v>
      </c>
      <c r="R6645">
        <v>18690</v>
      </c>
      <c r="S6645" t="str" cm="1">
        <f t="array" ref="S6645">_xlfn.IFS(E6648&lt;30,"18-29",E6648&lt;45,"30-44",TRUE,"45+")</f>
        <v>30-44</v>
      </c>
      <c r="T6645" t="str" cm="1">
        <f t="array" ref="T6645">_xlfn.IFS(F6645&lt;=2,"0-2 Years",F6645&lt;=5,"3-5 Years",F6645&lt;=8,"6-8 Years",TRUE,"9-10 Years")</f>
        <v>0-2 Years</v>
      </c>
      <c r="U6645" t="str" cm="1">
        <f t="array" ref="U6645">_xlfn.IFS(P6645&gt;60,"High Risk",P6645&gt;30,"Medium Risk",TRUE,"Low Risk")</f>
        <v>High Risk</v>
      </c>
      <c r="V6645">
        <f t="shared" si="103"/>
        <v>7</v>
      </c>
    </row>
    <row r="6646" spans="1:22" hidden="1" x14ac:dyDescent="0.2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 s="2">
        <v>124213.36</v>
      </c>
      <c r="H6646">
        <v>2</v>
      </c>
      <c r="I6646">
        <v>1</v>
      </c>
      <c r="J6646">
        <v>0</v>
      </c>
      <c r="K6646" s="1">
        <v>62627.55</v>
      </c>
      <c r="L6646">
        <v>0</v>
      </c>
      <c r="M6646">
        <v>1</v>
      </c>
      <c r="N6646">
        <v>4613</v>
      </c>
      <c r="O6646">
        <v>5</v>
      </c>
      <c r="P6646">
        <v>9</v>
      </c>
      <c r="Q6646">
        <v>1</v>
      </c>
      <c r="R6646">
        <v>4613</v>
      </c>
      <c r="S6646" t="str" cm="1">
        <f t="array" ref="S6646">_xlfn.IFS(E6649&lt;30,"18-29",E6649&lt;45,"30-44",TRUE,"45+")</f>
        <v>30-44</v>
      </c>
      <c r="T6646" t="str" cm="1">
        <f t="array" ref="T6646">_xlfn.IFS(F6646&lt;=2,"0-2 Years",F6646&lt;=5,"3-5 Years",F6646&lt;=8,"6-8 Years",TRUE,"9-10 Years")</f>
        <v>3-5 Years</v>
      </c>
      <c r="U6646" t="str" cm="1">
        <f t="array" ref="U6646">_xlfn.IFS(P6646&gt;60,"High Risk",P6646&gt;30,"Medium Risk",TRUE,"Low Risk")</f>
        <v>Low Risk</v>
      </c>
      <c r="V6646">
        <f t="shared" si="103"/>
        <v>3</v>
      </c>
    </row>
    <row r="6647" spans="1:22" hidden="1" x14ac:dyDescent="0.2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 s="2">
        <v>126872.6</v>
      </c>
      <c r="H6647">
        <v>1</v>
      </c>
      <c r="I6647">
        <v>1</v>
      </c>
      <c r="J6647">
        <v>0</v>
      </c>
      <c r="K6647" s="1">
        <v>197266.58</v>
      </c>
      <c r="L6647">
        <v>0</v>
      </c>
      <c r="M6647">
        <v>3</v>
      </c>
      <c r="N6647">
        <v>4238</v>
      </c>
      <c r="O6647">
        <v>8</v>
      </c>
      <c r="P6647">
        <v>118</v>
      </c>
      <c r="Q6647">
        <v>1</v>
      </c>
      <c r="R6647">
        <v>12714</v>
      </c>
      <c r="S6647" t="str" cm="1">
        <f t="array" ref="S6647">_xlfn.IFS(E6650&lt;30,"18-29",E6650&lt;45,"30-44",TRUE,"45+")</f>
        <v>18-29</v>
      </c>
      <c r="T6647" t="str" cm="1">
        <f t="array" ref="T6647">_xlfn.IFS(F6647&lt;=2,"0-2 Years",F6647&lt;=5,"3-5 Years",F6647&lt;=8,"6-8 Years",TRUE,"9-10 Years")</f>
        <v>3-5 Years</v>
      </c>
      <c r="U6647" t="str" cm="1">
        <f t="array" ref="U6647">_xlfn.IFS(P6647&gt;60,"High Risk",P6647&gt;30,"Medium Risk",TRUE,"Low Risk")</f>
        <v>High Risk</v>
      </c>
      <c r="V6647">
        <f t="shared" si="103"/>
        <v>5</v>
      </c>
    </row>
    <row r="6648" spans="1:22" x14ac:dyDescent="0.2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 s="2">
        <v>0</v>
      </c>
      <c r="H6648">
        <v>2</v>
      </c>
      <c r="I6648">
        <v>0</v>
      </c>
      <c r="J6648">
        <v>0</v>
      </c>
      <c r="K6648" s="1">
        <v>199992.48</v>
      </c>
      <c r="L6648">
        <v>0</v>
      </c>
      <c r="M6648">
        <v>12</v>
      </c>
      <c r="N6648">
        <v>2666</v>
      </c>
      <c r="O6648">
        <v>3</v>
      </c>
      <c r="P6648">
        <v>131</v>
      </c>
      <c r="Q6648">
        <v>0.25</v>
      </c>
      <c r="R6648">
        <v>31992</v>
      </c>
      <c r="S6648" t="str" cm="1">
        <f t="array" ref="S6648">_xlfn.IFS(E6651&lt;30,"18-29",E6651&lt;45,"30-44",TRUE,"45+")</f>
        <v>45+</v>
      </c>
      <c r="T6648" t="str" cm="1">
        <f t="array" ref="T6648">_xlfn.IFS(F6648&lt;=2,"0-2 Years",F6648&lt;=5,"3-5 Years",F6648&lt;=8,"6-8 Years",TRUE,"9-10 Years")</f>
        <v>0-2 Years</v>
      </c>
      <c r="U6648" t="str" cm="1">
        <f t="array" ref="U6648">_xlfn.IFS(P6648&gt;60,"High Risk",P6648&gt;30,"Medium Risk",TRUE,"Low Risk")</f>
        <v>High Risk</v>
      </c>
      <c r="V6648">
        <f t="shared" si="103"/>
        <v>7</v>
      </c>
    </row>
    <row r="6649" spans="1:22" hidden="1" x14ac:dyDescent="0.2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 s="2">
        <v>0</v>
      </c>
      <c r="H6649">
        <v>1</v>
      </c>
      <c r="I6649">
        <v>1</v>
      </c>
      <c r="J6649">
        <v>1</v>
      </c>
      <c r="K6649" s="1">
        <v>16403.41</v>
      </c>
      <c r="L6649">
        <v>0</v>
      </c>
      <c r="M6649">
        <v>24</v>
      </c>
      <c r="N6649">
        <v>4147</v>
      </c>
      <c r="O6649">
        <v>3</v>
      </c>
      <c r="P6649">
        <v>85</v>
      </c>
      <c r="Q6649">
        <v>0.125</v>
      </c>
      <c r="R6649">
        <v>99528</v>
      </c>
      <c r="S6649" t="str" cm="1">
        <f t="array" ref="S6649">_xlfn.IFS(E6652&lt;30,"18-29",E6652&lt;45,"30-44",TRUE,"45+")</f>
        <v>30-44</v>
      </c>
      <c r="T6649" t="str" cm="1">
        <f t="array" ref="T6649">_xlfn.IFS(F6649&lt;=2,"0-2 Years",F6649&lt;=5,"3-5 Years",F6649&lt;=8,"6-8 Years",TRUE,"9-10 Years")</f>
        <v>6-8 Years</v>
      </c>
      <c r="U6649" t="str" cm="1">
        <f t="array" ref="U6649">_xlfn.IFS(P6649&gt;60,"High Risk",P6649&gt;30,"Medium Risk",TRUE,"Low Risk")</f>
        <v>High Risk</v>
      </c>
      <c r="V6649">
        <f t="shared" si="103"/>
        <v>5</v>
      </c>
    </row>
    <row r="6650" spans="1:22" hidden="1" x14ac:dyDescent="0.2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 s="2">
        <v>120923.52</v>
      </c>
      <c r="H6650">
        <v>1</v>
      </c>
      <c r="I6650">
        <v>0</v>
      </c>
      <c r="J6650">
        <v>1</v>
      </c>
      <c r="K6650" s="1">
        <v>78854.570000000007</v>
      </c>
      <c r="L6650">
        <v>0</v>
      </c>
      <c r="M6650">
        <v>21</v>
      </c>
      <c r="N6650">
        <v>2255</v>
      </c>
      <c r="O6650">
        <v>6</v>
      </c>
      <c r="P6650">
        <v>147</v>
      </c>
      <c r="Q6650">
        <v>0.2857142857142857</v>
      </c>
      <c r="R6650">
        <v>47355</v>
      </c>
      <c r="S6650" t="str" cm="1">
        <f t="array" ref="S6650">_xlfn.IFS(E6653&lt;30,"18-29",E6653&lt;45,"30-44",TRUE,"45+")</f>
        <v>45+</v>
      </c>
      <c r="T6650" t="str" cm="1">
        <f t="array" ref="T6650">_xlfn.IFS(F6650&lt;=2,"0-2 Years",F6650&lt;=5,"3-5 Years",F6650&lt;=8,"6-8 Years",TRUE,"9-10 Years")</f>
        <v>0-2 Years</v>
      </c>
      <c r="U6650" t="str" cm="1">
        <f t="array" ref="U6650">_xlfn.IFS(P6650&gt;60,"High Risk",P6650&gt;30,"Medium Risk",TRUE,"Low Risk")</f>
        <v>High Risk</v>
      </c>
      <c r="V6650">
        <f t="shared" si="103"/>
        <v>3</v>
      </c>
    </row>
    <row r="6651" spans="1:22" x14ac:dyDescent="0.2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 s="2">
        <v>142643.54</v>
      </c>
      <c r="H6651">
        <v>1</v>
      </c>
      <c r="I6651">
        <v>1</v>
      </c>
      <c r="J6651">
        <v>0</v>
      </c>
      <c r="K6651" s="1">
        <v>189310.27</v>
      </c>
      <c r="L6651">
        <v>0</v>
      </c>
      <c r="M6651">
        <v>26</v>
      </c>
      <c r="N6651">
        <v>918</v>
      </c>
      <c r="O6651">
        <v>2</v>
      </c>
      <c r="P6651">
        <v>170</v>
      </c>
      <c r="Q6651">
        <v>7.6923076923076927E-2</v>
      </c>
      <c r="R6651">
        <v>23868</v>
      </c>
      <c r="S6651" t="str" cm="1">
        <f t="array" ref="S6651">_xlfn.IFS(E6654&lt;30,"18-29",E6654&lt;45,"30-44",TRUE,"45+")</f>
        <v>30-44</v>
      </c>
      <c r="T6651" t="str" cm="1">
        <f t="array" ref="T6651">_xlfn.IFS(F6651&lt;=2,"0-2 Years",F6651&lt;=5,"3-5 Years",F6651&lt;=8,"6-8 Years",TRUE,"9-10 Years")</f>
        <v>6-8 Years</v>
      </c>
      <c r="U6651" t="str" cm="1">
        <f t="array" ref="U6651">_xlfn.IFS(P6651&gt;60,"High Risk",P6651&gt;30,"Medium Risk",TRUE,"Low Risk")</f>
        <v>High Risk</v>
      </c>
      <c r="V6651">
        <f t="shared" si="103"/>
        <v>6</v>
      </c>
    </row>
    <row r="6652" spans="1:22" hidden="1" x14ac:dyDescent="0.2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 s="2">
        <v>79857.64</v>
      </c>
      <c r="H6652">
        <v>1</v>
      </c>
      <c r="I6652">
        <v>1</v>
      </c>
      <c r="J6652">
        <v>1</v>
      </c>
      <c r="K6652" s="1">
        <v>78088.17</v>
      </c>
      <c r="L6652">
        <v>0</v>
      </c>
      <c r="M6652">
        <v>9</v>
      </c>
      <c r="N6652">
        <v>2693</v>
      </c>
      <c r="O6652">
        <v>1</v>
      </c>
      <c r="P6652">
        <v>118</v>
      </c>
      <c r="Q6652">
        <v>0.1111111111111111</v>
      </c>
      <c r="R6652">
        <v>24237</v>
      </c>
      <c r="S6652" t="str" cm="1">
        <f t="array" ref="S6652">_xlfn.IFS(E6655&lt;30,"18-29",E6655&lt;45,"30-44",TRUE,"45+")</f>
        <v>18-29</v>
      </c>
      <c r="T6652" t="str" cm="1">
        <f t="array" ref="T6652">_xlfn.IFS(F6652&lt;=2,"0-2 Years",F6652&lt;=5,"3-5 Years",F6652&lt;=8,"6-8 Years",TRUE,"9-10 Years")</f>
        <v>9-10 Years</v>
      </c>
      <c r="U6652" t="str" cm="1">
        <f t="array" ref="U6652">_xlfn.IFS(P6652&gt;60,"High Risk",P6652&gt;30,"Medium Risk",TRUE,"Low Risk")</f>
        <v>High Risk</v>
      </c>
      <c r="V6652">
        <f t="shared" si="103"/>
        <v>2</v>
      </c>
    </row>
    <row r="6653" spans="1:22" x14ac:dyDescent="0.2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 s="2">
        <v>95502.21</v>
      </c>
      <c r="H6653">
        <v>1</v>
      </c>
      <c r="I6653">
        <v>0</v>
      </c>
      <c r="J6653">
        <v>0</v>
      </c>
      <c r="K6653" s="1">
        <v>19842.18</v>
      </c>
      <c r="L6653">
        <v>0</v>
      </c>
      <c r="M6653">
        <v>14</v>
      </c>
      <c r="N6653">
        <v>786</v>
      </c>
      <c r="O6653">
        <v>10</v>
      </c>
      <c r="P6653">
        <v>108</v>
      </c>
      <c r="Q6653">
        <v>0.7142857142857143</v>
      </c>
      <c r="R6653">
        <v>11004</v>
      </c>
      <c r="S6653" t="str" cm="1">
        <f t="array" ref="S6653">_xlfn.IFS(E6656&lt;30,"18-29",E6656&lt;45,"30-44",TRUE,"45+")</f>
        <v>30-44</v>
      </c>
      <c r="T6653" t="str" cm="1">
        <f t="array" ref="T6653">_xlfn.IFS(F6653&lt;=2,"0-2 Years",F6653&lt;=5,"3-5 Years",F6653&lt;=8,"6-8 Years",TRUE,"9-10 Years")</f>
        <v>9-10 Years</v>
      </c>
      <c r="U6653" t="str" cm="1">
        <f t="array" ref="U6653">_xlfn.IFS(P6653&gt;60,"High Risk",P6653&gt;30,"Medium Risk",TRUE,"Low Risk")</f>
        <v>High Risk</v>
      </c>
      <c r="V6653">
        <f t="shared" si="103"/>
        <v>6</v>
      </c>
    </row>
    <row r="6654" spans="1:22" x14ac:dyDescent="0.2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 s="2">
        <v>0</v>
      </c>
      <c r="H6654">
        <v>2</v>
      </c>
      <c r="I6654">
        <v>0</v>
      </c>
      <c r="J6654">
        <v>0</v>
      </c>
      <c r="K6654" s="1">
        <v>103305.01</v>
      </c>
      <c r="L6654">
        <v>0</v>
      </c>
      <c r="M6654">
        <v>13</v>
      </c>
      <c r="N6654">
        <v>4419</v>
      </c>
      <c r="O6654">
        <v>2</v>
      </c>
      <c r="P6654">
        <v>109</v>
      </c>
      <c r="Q6654">
        <v>0.15384615384615385</v>
      </c>
      <c r="R6654">
        <v>57447</v>
      </c>
      <c r="S6654" t="str" cm="1">
        <f t="array" ref="S6654">_xlfn.IFS(E6657&lt;30,"18-29",E6657&lt;45,"30-44",TRUE,"45+")</f>
        <v>30-44</v>
      </c>
      <c r="T6654" t="str" cm="1">
        <f t="array" ref="T6654">_xlfn.IFS(F6654&lt;=2,"0-2 Years",F6654&lt;=5,"3-5 Years",F6654&lt;=8,"6-8 Years",TRUE,"9-10 Years")</f>
        <v>3-5 Years</v>
      </c>
      <c r="U6654" t="str" cm="1">
        <f t="array" ref="U6654">_xlfn.IFS(P6654&gt;60,"High Risk",P6654&gt;30,"Medium Risk",TRUE,"Low Risk")</f>
        <v>High Risk</v>
      </c>
      <c r="V6654">
        <f t="shared" si="103"/>
        <v>6</v>
      </c>
    </row>
    <row r="6655" spans="1:22" hidden="1" x14ac:dyDescent="0.2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 s="2">
        <v>197715.93</v>
      </c>
      <c r="H6655">
        <v>2</v>
      </c>
      <c r="I6655">
        <v>1</v>
      </c>
      <c r="J6655">
        <v>1</v>
      </c>
      <c r="K6655" s="1">
        <v>116124.28</v>
      </c>
      <c r="L6655">
        <v>0</v>
      </c>
      <c r="M6655">
        <v>23</v>
      </c>
      <c r="N6655">
        <v>570</v>
      </c>
      <c r="O6655">
        <v>7</v>
      </c>
      <c r="P6655">
        <v>17</v>
      </c>
      <c r="Q6655">
        <v>0.30434782608695654</v>
      </c>
      <c r="R6655">
        <v>13110</v>
      </c>
      <c r="S6655" t="str" cm="1">
        <f t="array" ref="S6655">_xlfn.IFS(E6658&lt;30,"18-29",E6658&lt;45,"30-44",TRUE,"45+")</f>
        <v>30-44</v>
      </c>
      <c r="T6655" t="str" cm="1">
        <f t="array" ref="T6655">_xlfn.IFS(F6655&lt;=2,"0-2 Years",F6655&lt;=5,"3-5 Years",F6655&lt;=8,"6-8 Years",TRUE,"9-10 Years")</f>
        <v>6-8 Years</v>
      </c>
      <c r="U6655" t="str" cm="1">
        <f t="array" ref="U6655">_xlfn.IFS(P6655&gt;60,"High Risk",P6655&gt;30,"Medium Risk",TRUE,"Low Risk")</f>
        <v>Low Risk</v>
      </c>
      <c r="V6655">
        <f t="shared" si="103"/>
        <v>0</v>
      </c>
    </row>
    <row r="6656" spans="1:22" hidden="1" x14ac:dyDescent="0.2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 s="2">
        <v>85859.76</v>
      </c>
      <c r="H6656">
        <v>1</v>
      </c>
      <c r="I6656">
        <v>0</v>
      </c>
      <c r="J6656">
        <v>0</v>
      </c>
      <c r="K6656" s="1">
        <v>142730.26999999999</v>
      </c>
      <c r="L6656">
        <v>0</v>
      </c>
      <c r="M6656">
        <v>21</v>
      </c>
      <c r="N6656">
        <v>3712</v>
      </c>
      <c r="O6656">
        <v>8</v>
      </c>
      <c r="P6656">
        <v>3</v>
      </c>
      <c r="Q6656">
        <v>0.38095238095238093</v>
      </c>
      <c r="R6656">
        <v>77952</v>
      </c>
      <c r="S6656" t="str" cm="1">
        <f t="array" ref="S6656">_xlfn.IFS(E6659&lt;30,"18-29",E6659&lt;45,"30-44",TRUE,"45+")</f>
        <v>30-44</v>
      </c>
      <c r="T6656" t="str" cm="1">
        <f t="array" ref="T6656">_xlfn.IFS(F6656&lt;=2,"0-2 Years",F6656&lt;=5,"3-5 Years",F6656&lt;=8,"6-8 Years",TRUE,"9-10 Years")</f>
        <v>6-8 Years</v>
      </c>
      <c r="U6656" t="str" cm="1">
        <f t="array" ref="U6656">_xlfn.IFS(P6656&gt;60,"High Risk",P6656&gt;30,"Medium Risk",TRUE,"Low Risk")</f>
        <v>Low Risk</v>
      </c>
      <c r="V6656">
        <f t="shared" si="103"/>
        <v>5</v>
      </c>
    </row>
    <row r="6657" spans="1:22" hidden="1" x14ac:dyDescent="0.2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 s="2">
        <v>85304.27</v>
      </c>
      <c r="H6657">
        <v>1</v>
      </c>
      <c r="I6657">
        <v>1</v>
      </c>
      <c r="J6657">
        <v>1</v>
      </c>
      <c r="K6657" s="1">
        <v>58076.52</v>
      </c>
      <c r="L6657">
        <v>0</v>
      </c>
      <c r="M6657">
        <v>29</v>
      </c>
      <c r="N6657">
        <v>2009</v>
      </c>
      <c r="O6657">
        <v>9</v>
      </c>
      <c r="P6657">
        <v>97</v>
      </c>
      <c r="Q6657">
        <v>0.31034482758620691</v>
      </c>
      <c r="R6657">
        <v>58261</v>
      </c>
      <c r="S6657" t="str" cm="1">
        <f t="array" ref="S6657">_xlfn.IFS(E6660&lt;30,"18-29",E6660&lt;45,"30-44",TRUE,"45+")</f>
        <v>30-44</v>
      </c>
      <c r="T6657" t="str" cm="1">
        <f t="array" ref="T6657">_xlfn.IFS(F6657&lt;=2,"0-2 Years",F6657&lt;=5,"3-5 Years",F6657&lt;=8,"6-8 Years",TRUE,"9-10 Years")</f>
        <v>6-8 Years</v>
      </c>
      <c r="U6657" t="str" cm="1">
        <f t="array" ref="U6657">_xlfn.IFS(P6657&gt;60,"High Risk",P6657&gt;30,"Medium Risk",TRUE,"Low Risk")</f>
        <v>High Risk</v>
      </c>
      <c r="V6657">
        <f t="shared" si="103"/>
        <v>2</v>
      </c>
    </row>
    <row r="6658" spans="1:22" hidden="1" x14ac:dyDescent="0.2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 s="2">
        <v>132371.29999999999</v>
      </c>
      <c r="H6658">
        <v>2</v>
      </c>
      <c r="I6658">
        <v>0</v>
      </c>
      <c r="J6658">
        <v>0</v>
      </c>
      <c r="K6658" s="1">
        <v>186123.57</v>
      </c>
      <c r="L6658">
        <v>0</v>
      </c>
      <c r="M6658">
        <v>3</v>
      </c>
      <c r="N6658">
        <v>1581</v>
      </c>
      <c r="O6658">
        <v>6</v>
      </c>
      <c r="P6658">
        <v>46</v>
      </c>
      <c r="Q6658">
        <v>1</v>
      </c>
      <c r="R6658">
        <v>4743</v>
      </c>
      <c r="S6658" t="str" cm="1">
        <f t="array" ref="S6658">_xlfn.IFS(E6661&lt;30,"18-29",E6661&lt;45,"30-44",TRUE,"45+")</f>
        <v>30-44</v>
      </c>
      <c r="T6658" t="str" cm="1">
        <f t="array" ref="T6658">_xlfn.IFS(F6658&lt;=2,"0-2 Years",F6658&lt;=5,"3-5 Years",F6658&lt;=8,"6-8 Years",TRUE,"9-10 Years")</f>
        <v>0-2 Years</v>
      </c>
      <c r="U6658" t="str" cm="1">
        <f t="array" ref="U6658">_xlfn.IFS(P6658&gt;60,"High Risk",P6658&gt;30,"Medium Risk",TRUE,"Low Risk")</f>
        <v>Medium Risk</v>
      </c>
      <c r="V6658">
        <f t="shared" si="103"/>
        <v>4</v>
      </c>
    </row>
    <row r="6659" spans="1:22" x14ac:dyDescent="0.2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 s="2">
        <v>0</v>
      </c>
      <c r="H6659">
        <v>1</v>
      </c>
      <c r="I6659">
        <v>1</v>
      </c>
      <c r="J6659">
        <v>0</v>
      </c>
      <c r="K6659" s="1">
        <v>29664.45</v>
      </c>
      <c r="L6659">
        <v>0</v>
      </c>
      <c r="M6659">
        <v>14</v>
      </c>
      <c r="N6659">
        <v>1783</v>
      </c>
      <c r="O6659">
        <v>0</v>
      </c>
      <c r="P6659">
        <v>57</v>
      </c>
      <c r="Q6659">
        <v>0</v>
      </c>
      <c r="R6659">
        <v>24962</v>
      </c>
      <c r="S6659" t="str" cm="1">
        <f t="array" ref="S6659">_xlfn.IFS(E6662&lt;30,"18-29",E6662&lt;45,"30-44",TRUE,"45+")</f>
        <v>18-29</v>
      </c>
      <c r="T6659" t="str" cm="1">
        <f t="array" ref="T6659">_xlfn.IFS(F6659&lt;=2,"0-2 Years",F6659&lt;=5,"3-5 Years",F6659&lt;=8,"6-8 Years",TRUE,"9-10 Years")</f>
        <v>3-5 Years</v>
      </c>
      <c r="U6659" t="str" cm="1">
        <f t="array" ref="U6659">_xlfn.IFS(P6659&gt;60,"High Risk",P6659&gt;30,"Medium Risk",TRUE,"Low Risk")</f>
        <v>Medium Risk</v>
      </c>
      <c r="V6659">
        <f t="shared" ref="V6659:V6722" si="104">IF(J6659=0,3,0)+IF(G6659=0,3,0)+IF(H6659=1,2,0)+IF(E6659&gt;45,1,0)+IF(F6659&lt;3,1,0)</f>
        <v>8</v>
      </c>
    </row>
    <row r="6660" spans="1:22" x14ac:dyDescent="0.2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 s="2">
        <v>0</v>
      </c>
      <c r="H6660">
        <v>1</v>
      </c>
      <c r="I6660">
        <v>0</v>
      </c>
      <c r="J6660">
        <v>0</v>
      </c>
      <c r="K6660" s="1">
        <v>147963.07</v>
      </c>
      <c r="L6660">
        <v>1</v>
      </c>
      <c r="M6660">
        <v>10</v>
      </c>
      <c r="N6660">
        <v>2744</v>
      </c>
      <c r="O6660">
        <v>5</v>
      </c>
      <c r="P6660">
        <v>165</v>
      </c>
      <c r="Q6660">
        <v>0.5</v>
      </c>
      <c r="R6660">
        <v>27440</v>
      </c>
      <c r="S6660" t="str" cm="1">
        <f t="array" ref="S6660">_xlfn.IFS(E6663&lt;30,"18-29",E6663&lt;45,"30-44",TRUE,"45+")</f>
        <v>30-44</v>
      </c>
      <c r="T6660" t="str" cm="1">
        <f t="array" ref="T6660">_xlfn.IFS(F6660&lt;=2,"0-2 Years",F6660&lt;=5,"3-5 Years",F6660&lt;=8,"6-8 Years",TRUE,"9-10 Years")</f>
        <v>3-5 Years</v>
      </c>
      <c r="U6660" t="str" cm="1">
        <f t="array" ref="U6660">_xlfn.IFS(P6660&gt;60,"High Risk",P6660&gt;30,"Medium Risk",TRUE,"Low Risk")</f>
        <v>High Risk</v>
      </c>
      <c r="V6660">
        <f t="shared" si="104"/>
        <v>8</v>
      </c>
    </row>
    <row r="6661" spans="1:22" hidden="1" x14ac:dyDescent="0.2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 s="2">
        <v>79896</v>
      </c>
      <c r="H6661">
        <v>1</v>
      </c>
      <c r="I6661">
        <v>1</v>
      </c>
      <c r="J6661">
        <v>0</v>
      </c>
      <c r="K6661" s="1">
        <v>38466.39</v>
      </c>
      <c r="L6661">
        <v>0</v>
      </c>
      <c r="M6661">
        <v>14</v>
      </c>
      <c r="N6661">
        <v>1723</v>
      </c>
      <c r="O6661">
        <v>7</v>
      </c>
      <c r="P6661">
        <v>37</v>
      </c>
      <c r="Q6661">
        <v>0.5</v>
      </c>
      <c r="R6661">
        <v>24122</v>
      </c>
      <c r="S6661" t="str" cm="1">
        <f t="array" ref="S6661">_xlfn.IFS(E6664&lt;30,"18-29",E6664&lt;45,"30-44",TRUE,"45+")</f>
        <v>30-44</v>
      </c>
      <c r="T6661" t="str" cm="1">
        <f t="array" ref="T6661">_xlfn.IFS(F6661&lt;=2,"0-2 Years",F6661&lt;=5,"3-5 Years",F6661&lt;=8,"6-8 Years",TRUE,"9-10 Years")</f>
        <v>3-5 Years</v>
      </c>
      <c r="U6661" t="str" cm="1">
        <f t="array" ref="U6661">_xlfn.IFS(P6661&gt;60,"High Risk",P6661&gt;30,"Medium Risk",TRUE,"Low Risk")</f>
        <v>Medium Risk</v>
      </c>
      <c r="V6661">
        <f t="shared" si="104"/>
        <v>5</v>
      </c>
    </row>
    <row r="6662" spans="1:22" hidden="1" x14ac:dyDescent="0.2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 s="2">
        <v>0</v>
      </c>
      <c r="H6662">
        <v>2</v>
      </c>
      <c r="I6662">
        <v>1</v>
      </c>
      <c r="J6662">
        <v>1</v>
      </c>
      <c r="K6662" s="1">
        <v>143301.49</v>
      </c>
      <c r="L6662">
        <v>0</v>
      </c>
      <c r="M6662">
        <v>4</v>
      </c>
      <c r="N6662">
        <v>4708</v>
      </c>
      <c r="O6662">
        <v>2</v>
      </c>
      <c r="P6662">
        <v>121</v>
      </c>
      <c r="Q6662">
        <v>0.5</v>
      </c>
      <c r="R6662">
        <v>18832</v>
      </c>
      <c r="S6662" t="str" cm="1">
        <f t="array" ref="S6662">_xlfn.IFS(E6665&lt;30,"18-29",E6665&lt;45,"30-44",TRUE,"45+")</f>
        <v>30-44</v>
      </c>
      <c r="T6662" t="str" cm="1">
        <f t="array" ref="T6662">_xlfn.IFS(F6662&lt;=2,"0-2 Years",F6662&lt;=5,"3-5 Years",F6662&lt;=8,"6-8 Years",TRUE,"9-10 Years")</f>
        <v>3-5 Years</v>
      </c>
      <c r="U6662" t="str" cm="1">
        <f t="array" ref="U6662">_xlfn.IFS(P6662&gt;60,"High Risk",P6662&gt;30,"Medium Risk",TRUE,"Low Risk")</f>
        <v>High Risk</v>
      </c>
      <c r="V6662">
        <f t="shared" si="104"/>
        <v>3</v>
      </c>
    </row>
    <row r="6663" spans="1:22" x14ac:dyDescent="0.2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 s="2">
        <v>0</v>
      </c>
      <c r="H6663">
        <v>2</v>
      </c>
      <c r="I6663">
        <v>1</v>
      </c>
      <c r="J6663">
        <v>0</v>
      </c>
      <c r="K6663" s="1">
        <v>31422.69</v>
      </c>
      <c r="L6663">
        <v>0</v>
      </c>
      <c r="M6663">
        <v>22</v>
      </c>
      <c r="N6663">
        <v>174</v>
      </c>
      <c r="O6663">
        <v>7</v>
      </c>
      <c r="P6663">
        <v>161</v>
      </c>
      <c r="Q6663">
        <v>0.31818181818181818</v>
      </c>
      <c r="R6663">
        <v>3828</v>
      </c>
      <c r="S6663" t="str" cm="1">
        <f t="array" ref="S6663">_xlfn.IFS(E6666&lt;30,"18-29",E6666&lt;45,"30-44",TRUE,"45+")</f>
        <v>30-44</v>
      </c>
      <c r="T6663" t="str" cm="1">
        <f t="array" ref="T6663">_xlfn.IFS(F6663&lt;=2,"0-2 Years",F6663&lt;=5,"3-5 Years",F6663&lt;=8,"6-8 Years",TRUE,"9-10 Years")</f>
        <v>3-5 Years</v>
      </c>
      <c r="U6663" t="str" cm="1">
        <f t="array" ref="U6663">_xlfn.IFS(P6663&gt;60,"High Risk",P6663&gt;30,"Medium Risk",TRUE,"Low Risk")</f>
        <v>High Risk</v>
      </c>
      <c r="V6663">
        <f t="shared" si="104"/>
        <v>6</v>
      </c>
    </row>
    <row r="6664" spans="1:22" hidden="1" x14ac:dyDescent="0.2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 s="2">
        <v>0</v>
      </c>
      <c r="H6664">
        <v>2</v>
      </c>
      <c r="I6664">
        <v>0</v>
      </c>
      <c r="J6664">
        <v>1</v>
      </c>
      <c r="K6664" s="1">
        <v>121505.61</v>
      </c>
      <c r="L6664">
        <v>0</v>
      </c>
      <c r="M6664">
        <v>29</v>
      </c>
      <c r="N6664">
        <v>4838</v>
      </c>
      <c r="O6664">
        <v>3</v>
      </c>
      <c r="P6664">
        <v>99</v>
      </c>
      <c r="Q6664">
        <v>0.10344827586206896</v>
      </c>
      <c r="R6664">
        <v>140302</v>
      </c>
      <c r="S6664" t="str" cm="1">
        <f t="array" ref="S6664">_xlfn.IFS(E6667&lt;30,"18-29",E6667&lt;45,"30-44",TRUE,"45+")</f>
        <v>30-44</v>
      </c>
      <c r="T6664" t="str" cm="1">
        <f t="array" ref="T6664">_xlfn.IFS(F6664&lt;=2,"0-2 Years",F6664&lt;=5,"3-5 Years",F6664&lt;=8,"6-8 Years",TRUE,"9-10 Years")</f>
        <v>0-2 Years</v>
      </c>
      <c r="U6664" t="str" cm="1">
        <f t="array" ref="U6664">_xlfn.IFS(P6664&gt;60,"High Risk",P6664&gt;30,"Medium Risk",TRUE,"Low Risk")</f>
        <v>High Risk</v>
      </c>
      <c r="V6664">
        <f t="shared" si="104"/>
        <v>4</v>
      </c>
    </row>
    <row r="6665" spans="1:22" hidden="1" x14ac:dyDescent="0.2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 s="2">
        <v>146587.29999999999</v>
      </c>
      <c r="H6665">
        <v>1</v>
      </c>
      <c r="I6665">
        <v>1</v>
      </c>
      <c r="J6665">
        <v>1</v>
      </c>
      <c r="K6665" s="1">
        <v>89874.82</v>
      </c>
      <c r="L6665">
        <v>0</v>
      </c>
      <c r="M6665">
        <v>26</v>
      </c>
      <c r="N6665">
        <v>1367</v>
      </c>
      <c r="O6665">
        <v>1</v>
      </c>
      <c r="P6665">
        <v>22</v>
      </c>
      <c r="Q6665">
        <v>3.8461538461538464E-2</v>
      </c>
      <c r="R6665">
        <v>35542</v>
      </c>
      <c r="S6665" t="str" cm="1">
        <f t="array" ref="S6665">_xlfn.IFS(E6668&lt;30,"18-29",E6668&lt;45,"30-44",TRUE,"45+")</f>
        <v>30-44</v>
      </c>
      <c r="T6665" t="str" cm="1">
        <f t="array" ref="T6665">_xlfn.IFS(F6665&lt;=2,"0-2 Years",F6665&lt;=5,"3-5 Years",F6665&lt;=8,"6-8 Years",TRUE,"9-10 Years")</f>
        <v>3-5 Years</v>
      </c>
      <c r="U6665" t="str" cm="1">
        <f t="array" ref="U6665">_xlfn.IFS(P6665&gt;60,"High Risk",P6665&gt;30,"Medium Risk",TRUE,"Low Risk")</f>
        <v>Low Risk</v>
      </c>
      <c r="V6665">
        <f t="shared" si="104"/>
        <v>2</v>
      </c>
    </row>
    <row r="6666" spans="1:22" hidden="1" x14ac:dyDescent="0.2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 s="2">
        <v>0</v>
      </c>
      <c r="H6666">
        <v>2</v>
      </c>
      <c r="I6666">
        <v>0</v>
      </c>
      <c r="J6666">
        <v>1</v>
      </c>
      <c r="K6666" s="1">
        <v>72500.679999999993</v>
      </c>
      <c r="L6666">
        <v>0</v>
      </c>
      <c r="M6666">
        <v>5</v>
      </c>
      <c r="N6666">
        <v>1237</v>
      </c>
      <c r="O6666">
        <v>10</v>
      </c>
      <c r="P6666">
        <v>28</v>
      </c>
      <c r="Q6666">
        <v>1</v>
      </c>
      <c r="R6666">
        <v>6185</v>
      </c>
      <c r="S6666" t="str" cm="1">
        <f t="array" ref="S6666">_xlfn.IFS(E6669&lt;30,"18-29",E6669&lt;45,"30-44",TRUE,"45+")</f>
        <v>18-29</v>
      </c>
      <c r="T6666" t="str" cm="1">
        <f t="array" ref="T6666">_xlfn.IFS(F6666&lt;=2,"0-2 Years",F6666&lt;=5,"3-5 Years",F6666&lt;=8,"6-8 Years",TRUE,"9-10 Years")</f>
        <v>6-8 Years</v>
      </c>
      <c r="U6666" t="str" cm="1">
        <f t="array" ref="U6666">_xlfn.IFS(P6666&gt;60,"High Risk",P6666&gt;30,"Medium Risk",TRUE,"Low Risk")</f>
        <v>Low Risk</v>
      </c>
      <c r="V6666">
        <f t="shared" si="104"/>
        <v>3</v>
      </c>
    </row>
    <row r="6667" spans="1:22" hidden="1" x14ac:dyDescent="0.2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 s="2">
        <v>0</v>
      </c>
      <c r="H6667">
        <v>2</v>
      </c>
      <c r="I6667">
        <v>0</v>
      </c>
      <c r="J6667">
        <v>1</v>
      </c>
      <c r="K6667" s="1">
        <v>182692.8</v>
      </c>
      <c r="L6667">
        <v>0</v>
      </c>
      <c r="M6667">
        <v>26</v>
      </c>
      <c r="N6667">
        <v>3263</v>
      </c>
      <c r="O6667">
        <v>0</v>
      </c>
      <c r="P6667">
        <v>168</v>
      </c>
      <c r="Q6667">
        <v>0</v>
      </c>
      <c r="R6667">
        <v>84838</v>
      </c>
      <c r="S6667" t="str" cm="1">
        <f t="array" ref="S6667">_xlfn.IFS(E6670&lt;30,"18-29",E6670&lt;45,"30-44",TRUE,"45+")</f>
        <v>30-44</v>
      </c>
      <c r="T6667" t="str" cm="1">
        <f t="array" ref="T6667">_xlfn.IFS(F6667&lt;=2,"0-2 Years",F6667&lt;=5,"3-5 Years",F6667&lt;=8,"6-8 Years",TRUE,"9-10 Years")</f>
        <v>6-8 Years</v>
      </c>
      <c r="U6667" t="str" cm="1">
        <f t="array" ref="U6667">_xlfn.IFS(P6667&gt;60,"High Risk",P6667&gt;30,"Medium Risk",TRUE,"Low Risk")</f>
        <v>High Risk</v>
      </c>
      <c r="V6667">
        <f t="shared" si="104"/>
        <v>3</v>
      </c>
    </row>
    <row r="6668" spans="1:22" hidden="1" x14ac:dyDescent="0.2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 s="2">
        <v>109109.33</v>
      </c>
      <c r="H6668">
        <v>1</v>
      </c>
      <c r="I6668">
        <v>0</v>
      </c>
      <c r="J6668">
        <v>1</v>
      </c>
      <c r="K6668" s="1">
        <v>4993.9399999999996</v>
      </c>
      <c r="L6668">
        <v>0</v>
      </c>
      <c r="M6668">
        <v>25</v>
      </c>
      <c r="N6668">
        <v>4389</v>
      </c>
      <c r="O6668">
        <v>9</v>
      </c>
      <c r="P6668">
        <v>143</v>
      </c>
      <c r="Q6668">
        <v>0.36</v>
      </c>
      <c r="R6668">
        <v>109725</v>
      </c>
      <c r="S6668" t="str" cm="1">
        <f t="array" ref="S6668">_xlfn.IFS(E6671&lt;30,"18-29",E6671&lt;45,"30-44",TRUE,"45+")</f>
        <v>45+</v>
      </c>
      <c r="T6668" t="str" cm="1">
        <f t="array" ref="T6668">_xlfn.IFS(F6668&lt;=2,"0-2 Years",F6668&lt;=5,"3-5 Years",F6668&lt;=8,"6-8 Years",TRUE,"9-10 Years")</f>
        <v>3-5 Years</v>
      </c>
      <c r="U6668" t="str" cm="1">
        <f t="array" ref="U6668">_xlfn.IFS(P6668&gt;60,"High Risk",P6668&gt;30,"Medium Risk",TRUE,"Low Risk")</f>
        <v>High Risk</v>
      </c>
      <c r="V6668">
        <f t="shared" si="104"/>
        <v>2</v>
      </c>
    </row>
    <row r="6669" spans="1:22" hidden="1" x14ac:dyDescent="0.2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 s="2">
        <v>0</v>
      </c>
      <c r="H6669">
        <v>2</v>
      </c>
      <c r="I6669">
        <v>1</v>
      </c>
      <c r="J6669">
        <v>1</v>
      </c>
      <c r="K6669" s="1">
        <v>124964.82</v>
      </c>
      <c r="L6669">
        <v>0</v>
      </c>
      <c r="M6669">
        <v>16</v>
      </c>
      <c r="N6669">
        <v>483</v>
      </c>
      <c r="O6669">
        <v>10</v>
      </c>
      <c r="P6669">
        <v>167</v>
      </c>
      <c r="Q6669">
        <v>0.625</v>
      </c>
      <c r="R6669">
        <v>7728</v>
      </c>
      <c r="S6669" t="str" cm="1">
        <f t="array" ref="S6669">_xlfn.IFS(E6672&lt;30,"18-29",E6672&lt;45,"30-44",TRUE,"45+")</f>
        <v>30-44</v>
      </c>
      <c r="T6669" t="str" cm="1">
        <f t="array" ref="T6669">_xlfn.IFS(F6669&lt;=2,"0-2 Years",F6669&lt;=5,"3-5 Years",F6669&lt;=8,"6-8 Years",TRUE,"9-10 Years")</f>
        <v>6-8 Years</v>
      </c>
      <c r="U6669" t="str" cm="1">
        <f t="array" ref="U6669">_xlfn.IFS(P6669&gt;60,"High Risk",P6669&gt;30,"Medium Risk",TRUE,"Low Risk")</f>
        <v>High Risk</v>
      </c>
      <c r="V6669">
        <f t="shared" si="104"/>
        <v>3</v>
      </c>
    </row>
    <row r="6670" spans="1:22" x14ac:dyDescent="0.2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 s="2">
        <v>0</v>
      </c>
      <c r="H6670">
        <v>1</v>
      </c>
      <c r="I6670">
        <v>1</v>
      </c>
      <c r="J6670">
        <v>0</v>
      </c>
      <c r="K6670" s="1">
        <v>161971.42000000001</v>
      </c>
      <c r="L6670">
        <v>0</v>
      </c>
      <c r="M6670">
        <v>7</v>
      </c>
      <c r="N6670">
        <v>4499</v>
      </c>
      <c r="O6670">
        <v>4</v>
      </c>
      <c r="P6670">
        <v>86</v>
      </c>
      <c r="Q6670">
        <v>0.5714285714285714</v>
      </c>
      <c r="R6670">
        <v>31493</v>
      </c>
      <c r="S6670" t="str" cm="1">
        <f t="array" ref="S6670">_xlfn.IFS(E6673&lt;30,"18-29",E6673&lt;45,"30-44",TRUE,"45+")</f>
        <v>45+</v>
      </c>
      <c r="T6670" t="str" cm="1">
        <f t="array" ref="T6670">_xlfn.IFS(F6670&lt;=2,"0-2 Years",F6670&lt;=5,"3-5 Years",F6670&lt;=8,"6-8 Years",TRUE,"9-10 Years")</f>
        <v>3-5 Years</v>
      </c>
      <c r="U6670" t="str" cm="1">
        <f t="array" ref="U6670">_xlfn.IFS(P6670&gt;60,"High Risk",P6670&gt;30,"Medium Risk",TRUE,"Low Risk")</f>
        <v>High Risk</v>
      </c>
      <c r="V6670">
        <f t="shared" si="104"/>
        <v>8</v>
      </c>
    </row>
    <row r="6671" spans="1:22" x14ac:dyDescent="0.2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 s="2">
        <v>142147.32</v>
      </c>
      <c r="H6671">
        <v>1</v>
      </c>
      <c r="I6671">
        <v>0</v>
      </c>
      <c r="J6671">
        <v>0</v>
      </c>
      <c r="K6671" s="1">
        <v>39488.04</v>
      </c>
      <c r="L6671">
        <v>1</v>
      </c>
      <c r="M6671">
        <v>14</v>
      </c>
      <c r="N6671">
        <v>234</v>
      </c>
      <c r="O6671">
        <v>9</v>
      </c>
      <c r="P6671">
        <v>36</v>
      </c>
      <c r="Q6671">
        <v>0.6428571428571429</v>
      </c>
      <c r="R6671">
        <v>3276</v>
      </c>
      <c r="S6671" t="str" cm="1">
        <f t="array" ref="S6671">_xlfn.IFS(E6674&lt;30,"18-29",E6674&lt;45,"30-44",TRUE,"45+")</f>
        <v>30-44</v>
      </c>
      <c r="T6671" t="str" cm="1">
        <f t="array" ref="T6671">_xlfn.IFS(F6671&lt;=2,"0-2 Years",F6671&lt;=5,"3-5 Years",F6671&lt;=8,"6-8 Years",TRUE,"9-10 Years")</f>
        <v>9-10 Years</v>
      </c>
      <c r="U6671" t="str" cm="1">
        <f t="array" ref="U6671">_xlfn.IFS(P6671&gt;60,"High Risk",P6671&gt;30,"Medium Risk",TRUE,"Low Risk")</f>
        <v>Medium Risk</v>
      </c>
      <c r="V6671">
        <f t="shared" si="104"/>
        <v>6</v>
      </c>
    </row>
    <row r="6672" spans="1:22" hidden="1" x14ac:dyDescent="0.2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 s="2">
        <v>0</v>
      </c>
      <c r="H6672">
        <v>2</v>
      </c>
      <c r="I6672">
        <v>1</v>
      </c>
      <c r="J6672">
        <v>1</v>
      </c>
      <c r="K6672" s="1">
        <v>55313.440000000002</v>
      </c>
      <c r="L6672">
        <v>0</v>
      </c>
      <c r="M6672">
        <v>24</v>
      </c>
      <c r="N6672">
        <v>938</v>
      </c>
      <c r="O6672">
        <v>8</v>
      </c>
      <c r="P6672">
        <v>61</v>
      </c>
      <c r="Q6672">
        <v>0.33333333333333331</v>
      </c>
      <c r="R6672">
        <v>22512</v>
      </c>
      <c r="S6672" t="str" cm="1">
        <f t="array" ref="S6672">_xlfn.IFS(E6675&lt;30,"18-29",E6675&lt;45,"30-44",TRUE,"45+")</f>
        <v>30-44</v>
      </c>
      <c r="T6672" t="str" cm="1">
        <f t="array" ref="T6672">_xlfn.IFS(F6672&lt;=2,"0-2 Years",F6672&lt;=5,"3-5 Years",F6672&lt;=8,"6-8 Years",TRUE,"9-10 Years")</f>
        <v>9-10 Years</v>
      </c>
      <c r="U6672" t="str" cm="1">
        <f t="array" ref="U6672">_xlfn.IFS(P6672&gt;60,"High Risk",P6672&gt;30,"Medium Risk",TRUE,"Low Risk")</f>
        <v>High Risk</v>
      </c>
      <c r="V6672">
        <f t="shared" si="104"/>
        <v>3</v>
      </c>
    </row>
    <row r="6673" spans="1:22" hidden="1" x14ac:dyDescent="0.2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 s="2">
        <v>0</v>
      </c>
      <c r="H6673">
        <v>2</v>
      </c>
      <c r="I6673">
        <v>1</v>
      </c>
      <c r="J6673">
        <v>1</v>
      </c>
      <c r="K6673" s="1">
        <v>187811.71</v>
      </c>
      <c r="L6673">
        <v>0</v>
      </c>
      <c r="M6673">
        <v>15</v>
      </c>
      <c r="N6673">
        <v>1293</v>
      </c>
      <c r="O6673">
        <v>0</v>
      </c>
      <c r="P6673">
        <v>95</v>
      </c>
      <c r="Q6673">
        <v>0</v>
      </c>
      <c r="R6673">
        <v>19395</v>
      </c>
      <c r="S6673" t="str" cm="1">
        <f t="array" ref="S6673">_xlfn.IFS(E6676&lt;30,"18-29",E6676&lt;45,"30-44",TRUE,"45+")</f>
        <v>30-44</v>
      </c>
      <c r="T6673" t="str" cm="1">
        <f t="array" ref="T6673">_xlfn.IFS(F6673&lt;=2,"0-2 Years",F6673&lt;=5,"3-5 Years",F6673&lt;=8,"6-8 Years",TRUE,"9-10 Years")</f>
        <v>3-5 Years</v>
      </c>
      <c r="U6673" t="str" cm="1">
        <f t="array" ref="U6673">_xlfn.IFS(P6673&gt;60,"High Risk",P6673&gt;30,"Medium Risk",TRUE,"Low Risk")</f>
        <v>High Risk</v>
      </c>
      <c r="V6673">
        <f t="shared" si="104"/>
        <v>4</v>
      </c>
    </row>
    <row r="6674" spans="1:22" hidden="1" x14ac:dyDescent="0.2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 s="2">
        <v>0</v>
      </c>
      <c r="H6674">
        <v>2</v>
      </c>
      <c r="I6674">
        <v>0</v>
      </c>
      <c r="J6674">
        <v>1</v>
      </c>
      <c r="K6674" s="1">
        <v>184514.01</v>
      </c>
      <c r="L6674">
        <v>0</v>
      </c>
      <c r="M6674">
        <v>12</v>
      </c>
      <c r="N6674">
        <v>1269</v>
      </c>
      <c r="O6674">
        <v>7</v>
      </c>
      <c r="P6674">
        <v>65</v>
      </c>
      <c r="Q6674">
        <v>0.58333333333333337</v>
      </c>
      <c r="R6674">
        <v>15228</v>
      </c>
      <c r="S6674" t="str" cm="1">
        <f t="array" ref="S6674">_xlfn.IFS(E6677&lt;30,"18-29",E6677&lt;45,"30-44",TRUE,"45+")</f>
        <v>30-44</v>
      </c>
      <c r="T6674" t="str" cm="1">
        <f t="array" ref="T6674">_xlfn.IFS(F6674&lt;=2,"0-2 Years",F6674&lt;=5,"3-5 Years",F6674&lt;=8,"6-8 Years",TRUE,"9-10 Years")</f>
        <v>0-2 Years</v>
      </c>
      <c r="U6674" t="str" cm="1">
        <f t="array" ref="U6674">_xlfn.IFS(P6674&gt;60,"High Risk",P6674&gt;30,"Medium Risk",TRUE,"Low Risk")</f>
        <v>High Risk</v>
      </c>
      <c r="V6674">
        <f t="shared" si="104"/>
        <v>4</v>
      </c>
    </row>
    <row r="6675" spans="1:22" hidden="1" x14ac:dyDescent="0.2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 s="2">
        <v>109106.8</v>
      </c>
      <c r="H6675">
        <v>1</v>
      </c>
      <c r="I6675">
        <v>0</v>
      </c>
      <c r="J6675">
        <v>0</v>
      </c>
      <c r="K6675" s="1">
        <v>121311.12</v>
      </c>
      <c r="L6675">
        <v>0</v>
      </c>
      <c r="M6675">
        <v>9</v>
      </c>
      <c r="N6675">
        <v>1577</v>
      </c>
      <c r="O6675">
        <v>2</v>
      </c>
      <c r="P6675">
        <v>83</v>
      </c>
      <c r="Q6675">
        <v>0.22222222222222221</v>
      </c>
      <c r="R6675">
        <v>14193</v>
      </c>
      <c r="S6675" t="str" cm="1">
        <f t="array" ref="S6675">_xlfn.IFS(E6678&lt;30,"18-29",E6678&lt;45,"30-44",TRUE,"45+")</f>
        <v>45+</v>
      </c>
      <c r="T6675" t="str" cm="1">
        <f t="array" ref="T6675">_xlfn.IFS(F6675&lt;=2,"0-2 Years",F6675&lt;=5,"3-5 Years",F6675&lt;=8,"6-8 Years",TRUE,"9-10 Years")</f>
        <v>6-8 Years</v>
      </c>
      <c r="U6675" t="str" cm="1">
        <f t="array" ref="U6675">_xlfn.IFS(P6675&gt;60,"High Risk",P6675&gt;30,"Medium Risk",TRUE,"Low Risk")</f>
        <v>High Risk</v>
      </c>
      <c r="V6675">
        <f t="shared" si="104"/>
        <v>5</v>
      </c>
    </row>
    <row r="6676" spans="1:22" x14ac:dyDescent="0.2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 s="2">
        <v>112262.84</v>
      </c>
      <c r="H6676">
        <v>1</v>
      </c>
      <c r="I6676">
        <v>1</v>
      </c>
      <c r="J6676">
        <v>0</v>
      </c>
      <c r="K6676" s="1">
        <v>12873.39</v>
      </c>
      <c r="L6676">
        <v>0</v>
      </c>
      <c r="M6676">
        <v>9</v>
      </c>
      <c r="N6676">
        <v>918</v>
      </c>
      <c r="O6676">
        <v>0</v>
      </c>
      <c r="P6676">
        <v>93</v>
      </c>
      <c r="Q6676">
        <v>0</v>
      </c>
      <c r="R6676">
        <v>8262</v>
      </c>
      <c r="S6676" t="str" cm="1">
        <f t="array" ref="S6676">_xlfn.IFS(E6679&lt;30,"18-29",E6679&lt;45,"30-44",TRUE,"45+")</f>
        <v>18-29</v>
      </c>
      <c r="T6676" t="str" cm="1">
        <f t="array" ref="T6676">_xlfn.IFS(F6676&lt;=2,"0-2 Years",F6676&lt;=5,"3-5 Years",F6676&lt;=8,"6-8 Years",TRUE,"9-10 Years")</f>
        <v>0-2 Years</v>
      </c>
      <c r="U6676" t="str" cm="1">
        <f t="array" ref="U6676">_xlfn.IFS(P6676&gt;60,"High Risk",P6676&gt;30,"Medium Risk",TRUE,"Low Risk")</f>
        <v>High Risk</v>
      </c>
      <c r="V6676">
        <f t="shared" si="104"/>
        <v>6</v>
      </c>
    </row>
    <row r="6677" spans="1:22" x14ac:dyDescent="0.2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 s="2">
        <v>0</v>
      </c>
      <c r="H6677">
        <v>2</v>
      </c>
      <c r="I6677">
        <v>0</v>
      </c>
      <c r="J6677">
        <v>0</v>
      </c>
      <c r="K6677" s="1">
        <v>157238.04999999999</v>
      </c>
      <c r="L6677">
        <v>0</v>
      </c>
      <c r="M6677">
        <v>20</v>
      </c>
      <c r="N6677">
        <v>2265</v>
      </c>
      <c r="O6677">
        <v>1</v>
      </c>
      <c r="P6677">
        <v>69</v>
      </c>
      <c r="Q6677">
        <v>0.05</v>
      </c>
      <c r="R6677">
        <v>45300</v>
      </c>
      <c r="S6677" t="str" cm="1">
        <f t="array" ref="S6677">_xlfn.IFS(E6680&lt;30,"18-29",E6680&lt;45,"30-44",TRUE,"45+")</f>
        <v>30-44</v>
      </c>
      <c r="T6677" t="str" cm="1">
        <f t="array" ref="T6677">_xlfn.IFS(F6677&lt;=2,"0-2 Years",F6677&lt;=5,"3-5 Years",F6677&lt;=8,"6-8 Years",TRUE,"9-10 Years")</f>
        <v>3-5 Years</v>
      </c>
      <c r="U6677" t="str" cm="1">
        <f t="array" ref="U6677">_xlfn.IFS(P6677&gt;60,"High Risk",P6677&gt;30,"Medium Risk",TRUE,"Low Risk")</f>
        <v>High Risk</v>
      </c>
      <c r="V6677">
        <f t="shared" si="104"/>
        <v>6</v>
      </c>
    </row>
    <row r="6678" spans="1:22" hidden="1" x14ac:dyDescent="0.2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 s="2">
        <v>0</v>
      </c>
      <c r="H6678">
        <v>2</v>
      </c>
      <c r="I6678">
        <v>1</v>
      </c>
      <c r="J6678">
        <v>1</v>
      </c>
      <c r="K6678" s="1">
        <v>123242.11</v>
      </c>
      <c r="L6678">
        <v>0</v>
      </c>
      <c r="M6678">
        <v>28</v>
      </c>
      <c r="N6678">
        <v>2719</v>
      </c>
      <c r="O6678">
        <v>8</v>
      </c>
      <c r="P6678">
        <v>5</v>
      </c>
      <c r="Q6678">
        <v>0.2857142857142857</v>
      </c>
      <c r="R6678">
        <v>76132</v>
      </c>
      <c r="S6678" t="str" cm="1">
        <f t="array" ref="S6678">_xlfn.IFS(E6681&lt;30,"18-29",E6681&lt;45,"30-44",TRUE,"45+")</f>
        <v>30-44</v>
      </c>
      <c r="T6678" t="str" cm="1">
        <f t="array" ref="T6678">_xlfn.IFS(F6678&lt;=2,"0-2 Years",F6678&lt;=5,"3-5 Years",F6678&lt;=8,"6-8 Years",TRUE,"9-10 Years")</f>
        <v>6-8 Years</v>
      </c>
      <c r="U6678" t="str" cm="1">
        <f t="array" ref="U6678">_xlfn.IFS(P6678&gt;60,"High Risk",P6678&gt;30,"Medium Risk",TRUE,"Low Risk")</f>
        <v>Low Risk</v>
      </c>
      <c r="V6678">
        <f t="shared" si="104"/>
        <v>4</v>
      </c>
    </row>
    <row r="6679" spans="1:22" hidden="1" x14ac:dyDescent="0.2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 s="2">
        <v>144238.70000000001</v>
      </c>
      <c r="H6679">
        <v>1</v>
      </c>
      <c r="I6679">
        <v>1</v>
      </c>
      <c r="J6679">
        <v>1</v>
      </c>
      <c r="K6679" s="1">
        <v>184399.76</v>
      </c>
      <c r="L6679">
        <v>0</v>
      </c>
      <c r="M6679">
        <v>29</v>
      </c>
      <c r="N6679">
        <v>2457</v>
      </c>
      <c r="O6679">
        <v>2</v>
      </c>
      <c r="P6679">
        <v>152</v>
      </c>
      <c r="Q6679">
        <v>6.8965517241379309E-2</v>
      </c>
      <c r="R6679">
        <v>71253</v>
      </c>
      <c r="S6679" t="str" cm="1">
        <f t="array" ref="S6679">_xlfn.IFS(E6682&lt;30,"18-29",E6682&lt;45,"30-44",TRUE,"45+")</f>
        <v>45+</v>
      </c>
      <c r="T6679" t="str" cm="1">
        <f t="array" ref="T6679">_xlfn.IFS(F6679&lt;=2,"0-2 Years",F6679&lt;=5,"3-5 Years",F6679&lt;=8,"6-8 Years",TRUE,"9-10 Years")</f>
        <v>6-8 Years</v>
      </c>
      <c r="U6679" t="str" cm="1">
        <f t="array" ref="U6679">_xlfn.IFS(P6679&gt;60,"High Risk",P6679&gt;30,"Medium Risk",TRUE,"Low Risk")</f>
        <v>High Risk</v>
      </c>
      <c r="V6679">
        <f t="shared" si="104"/>
        <v>2</v>
      </c>
    </row>
    <row r="6680" spans="1:22" hidden="1" x14ac:dyDescent="0.2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 s="2">
        <v>159397.75</v>
      </c>
      <c r="H6680">
        <v>1</v>
      </c>
      <c r="I6680">
        <v>0</v>
      </c>
      <c r="J6680">
        <v>1</v>
      </c>
      <c r="K6680" s="1">
        <v>57323.18</v>
      </c>
      <c r="L6680">
        <v>0</v>
      </c>
      <c r="M6680">
        <v>7</v>
      </c>
      <c r="N6680">
        <v>2537</v>
      </c>
      <c r="O6680">
        <v>6</v>
      </c>
      <c r="P6680">
        <v>55</v>
      </c>
      <c r="Q6680">
        <v>0.8571428571428571</v>
      </c>
      <c r="R6680">
        <v>17759</v>
      </c>
      <c r="S6680" t="str" cm="1">
        <f t="array" ref="S6680">_xlfn.IFS(E6683&lt;30,"18-29",E6683&lt;45,"30-44",TRUE,"45+")</f>
        <v>30-44</v>
      </c>
      <c r="T6680" t="str" cm="1">
        <f t="array" ref="T6680">_xlfn.IFS(F6680&lt;=2,"0-2 Years",F6680&lt;=5,"3-5 Years",F6680&lt;=8,"6-8 Years",TRUE,"9-10 Years")</f>
        <v>0-2 Years</v>
      </c>
      <c r="U6680" t="str" cm="1">
        <f t="array" ref="U6680">_xlfn.IFS(P6680&gt;60,"High Risk",P6680&gt;30,"Medium Risk",TRUE,"Low Risk")</f>
        <v>Medium Risk</v>
      </c>
      <c r="V6680">
        <f t="shared" si="104"/>
        <v>3</v>
      </c>
    </row>
    <row r="6681" spans="1:22" hidden="1" x14ac:dyDescent="0.2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 s="2">
        <v>125385.01</v>
      </c>
      <c r="H6681">
        <v>1</v>
      </c>
      <c r="I6681">
        <v>1</v>
      </c>
      <c r="J6681">
        <v>0</v>
      </c>
      <c r="K6681" s="1">
        <v>68293.929999999993</v>
      </c>
      <c r="L6681">
        <v>0</v>
      </c>
      <c r="M6681">
        <v>1</v>
      </c>
      <c r="N6681">
        <v>2877</v>
      </c>
      <c r="O6681">
        <v>6</v>
      </c>
      <c r="P6681">
        <v>73</v>
      </c>
      <c r="Q6681">
        <v>1</v>
      </c>
      <c r="R6681">
        <v>2877</v>
      </c>
      <c r="S6681" t="str" cm="1">
        <f t="array" ref="S6681">_xlfn.IFS(E6684&lt;30,"18-29",E6684&lt;45,"30-44",TRUE,"45+")</f>
        <v>18-29</v>
      </c>
      <c r="T6681" t="str" cm="1">
        <f t="array" ref="T6681">_xlfn.IFS(F6681&lt;=2,"0-2 Years",F6681&lt;=5,"3-5 Years",F6681&lt;=8,"6-8 Years",TRUE,"9-10 Years")</f>
        <v>3-5 Years</v>
      </c>
      <c r="U6681" t="str" cm="1">
        <f t="array" ref="U6681">_xlfn.IFS(P6681&gt;60,"High Risk",P6681&gt;30,"Medium Risk",TRUE,"Low Risk")</f>
        <v>High Risk</v>
      </c>
      <c r="V6681">
        <f t="shared" si="104"/>
        <v>5</v>
      </c>
    </row>
    <row r="6682" spans="1:22" hidden="1" x14ac:dyDescent="0.2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 s="2">
        <v>69365.25</v>
      </c>
      <c r="H6682">
        <v>1</v>
      </c>
      <c r="I6682">
        <v>1</v>
      </c>
      <c r="J6682">
        <v>1</v>
      </c>
      <c r="K6682" s="1">
        <v>10288.24</v>
      </c>
      <c r="L6682">
        <v>0</v>
      </c>
      <c r="M6682">
        <v>15</v>
      </c>
      <c r="N6682">
        <v>1790</v>
      </c>
      <c r="O6682">
        <v>6</v>
      </c>
      <c r="P6682">
        <v>3</v>
      </c>
      <c r="Q6682">
        <v>0.4</v>
      </c>
      <c r="R6682">
        <v>26850</v>
      </c>
      <c r="S6682" t="str" cm="1">
        <f t="array" ref="S6682">_xlfn.IFS(E6685&lt;30,"18-29",E6685&lt;45,"30-44",TRUE,"45+")</f>
        <v>45+</v>
      </c>
      <c r="T6682" t="str" cm="1">
        <f t="array" ref="T6682">_xlfn.IFS(F6682&lt;=2,"0-2 Years",F6682&lt;=5,"3-5 Years",F6682&lt;=8,"6-8 Years",TRUE,"9-10 Years")</f>
        <v>6-8 Years</v>
      </c>
      <c r="U6682" t="str" cm="1">
        <f t="array" ref="U6682">_xlfn.IFS(P6682&gt;60,"High Risk",P6682&gt;30,"Medium Risk",TRUE,"Low Risk")</f>
        <v>Low Risk</v>
      </c>
      <c r="V6682">
        <f t="shared" si="104"/>
        <v>3</v>
      </c>
    </row>
    <row r="6683" spans="1:22" hidden="1" x14ac:dyDescent="0.2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 s="2">
        <v>155271.82999999999</v>
      </c>
      <c r="H6683">
        <v>1</v>
      </c>
      <c r="I6683">
        <v>1</v>
      </c>
      <c r="J6683">
        <v>1</v>
      </c>
      <c r="K6683" s="1">
        <v>179446.31</v>
      </c>
      <c r="L6683">
        <v>0</v>
      </c>
      <c r="M6683">
        <v>21</v>
      </c>
      <c r="N6683">
        <v>1959</v>
      </c>
      <c r="O6683">
        <v>7</v>
      </c>
      <c r="P6683">
        <v>164</v>
      </c>
      <c r="Q6683">
        <v>0.33333333333333331</v>
      </c>
      <c r="R6683">
        <v>41139</v>
      </c>
      <c r="S6683" t="str" cm="1">
        <f t="array" ref="S6683">_xlfn.IFS(E6686&lt;30,"18-29",E6686&lt;45,"30-44",TRUE,"45+")</f>
        <v>45+</v>
      </c>
      <c r="T6683" t="str" cm="1">
        <f t="array" ref="T6683">_xlfn.IFS(F6683&lt;=2,"0-2 Years",F6683&lt;=5,"3-5 Years",F6683&lt;=8,"6-8 Years",TRUE,"9-10 Years")</f>
        <v>6-8 Years</v>
      </c>
      <c r="U6683" t="str" cm="1">
        <f t="array" ref="U6683">_xlfn.IFS(P6683&gt;60,"High Risk",P6683&gt;30,"Medium Risk",TRUE,"Low Risk")</f>
        <v>High Risk</v>
      </c>
      <c r="V6683">
        <f t="shared" si="104"/>
        <v>2</v>
      </c>
    </row>
    <row r="6684" spans="1:22" hidden="1" x14ac:dyDescent="0.2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 s="2">
        <v>197200.04</v>
      </c>
      <c r="H6684">
        <v>2</v>
      </c>
      <c r="I6684">
        <v>1</v>
      </c>
      <c r="J6684">
        <v>0</v>
      </c>
      <c r="K6684" s="1">
        <v>141453.62</v>
      </c>
      <c r="L6684">
        <v>0</v>
      </c>
      <c r="M6684">
        <v>10</v>
      </c>
      <c r="N6684">
        <v>331</v>
      </c>
      <c r="O6684">
        <v>1</v>
      </c>
      <c r="P6684">
        <v>108</v>
      </c>
      <c r="Q6684">
        <v>0.1</v>
      </c>
      <c r="R6684">
        <v>3310</v>
      </c>
      <c r="S6684" t="str" cm="1">
        <f t="array" ref="S6684">_xlfn.IFS(E6687&lt;30,"18-29",E6687&lt;45,"30-44",TRUE,"45+")</f>
        <v>30-44</v>
      </c>
      <c r="T6684" t="str" cm="1">
        <f t="array" ref="T6684">_xlfn.IFS(F6684&lt;=2,"0-2 Years",F6684&lt;=5,"3-5 Years",F6684&lt;=8,"6-8 Years",TRUE,"9-10 Years")</f>
        <v>3-5 Years</v>
      </c>
      <c r="U6684" t="str" cm="1">
        <f t="array" ref="U6684">_xlfn.IFS(P6684&gt;60,"High Risk",P6684&gt;30,"Medium Risk",TRUE,"Low Risk")</f>
        <v>High Risk</v>
      </c>
      <c r="V6684">
        <f t="shared" si="104"/>
        <v>3</v>
      </c>
    </row>
    <row r="6685" spans="1:22" hidden="1" x14ac:dyDescent="0.2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 s="2">
        <v>144837.79</v>
      </c>
      <c r="H6685">
        <v>1</v>
      </c>
      <c r="I6685">
        <v>1</v>
      </c>
      <c r="J6685">
        <v>1</v>
      </c>
      <c r="K6685" s="1">
        <v>93151.77</v>
      </c>
      <c r="L6685">
        <v>0</v>
      </c>
      <c r="M6685">
        <v>5</v>
      </c>
      <c r="N6685">
        <v>1793</v>
      </c>
      <c r="O6685">
        <v>10</v>
      </c>
      <c r="P6685">
        <v>59</v>
      </c>
      <c r="Q6685">
        <v>1</v>
      </c>
      <c r="R6685">
        <v>8965</v>
      </c>
      <c r="S6685" t="str" cm="1">
        <f t="array" ref="S6685">_xlfn.IFS(E6688&lt;30,"18-29",E6688&lt;45,"30-44",TRUE,"45+")</f>
        <v>45+</v>
      </c>
      <c r="T6685" t="str" cm="1">
        <f t="array" ref="T6685">_xlfn.IFS(F6685&lt;=2,"0-2 Years",F6685&lt;=5,"3-5 Years",F6685&lt;=8,"6-8 Years",TRUE,"9-10 Years")</f>
        <v>3-5 Years</v>
      </c>
      <c r="U6685" t="str" cm="1">
        <f t="array" ref="U6685">_xlfn.IFS(P6685&gt;60,"High Risk",P6685&gt;30,"Medium Risk",TRUE,"Low Risk")</f>
        <v>Medium Risk</v>
      </c>
      <c r="V6685">
        <f t="shared" si="104"/>
        <v>3</v>
      </c>
    </row>
    <row r="6686" spans="1:22" x14ac:dyDescent="0.2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 s="2">
        <v>0</v>
      </c>
      <c r="H6686">
        <v>3</v>
      </c>
      <c r="I6686">
        <v>1</v>
      </c>
      <c r="J6686">
        <v>0</v>
      </c>
      <c r="K6686" s="1">
        <v>6554.97</v>
      </c>
      <c r="L6686">
        <v>1</v>
      </c>
      <c r="M6686">
        <v>26</v>
      </c>
      <c r="N6686">
        <v>1846</v>
      </c>
      <c r="O6686">
        <v>9</v>
      </c>
      <c r="P6686">
        <v>119</v>
      </c>
      <c r="Q6686">
        <v>0.34615384615384615</v>
      </c>
      <c r="R6686">
        <v>47996</v>
      </c>
      <c r="S6686" t="str" cm="1">
        <f t="array" ref="S6686">_xlfn.IFS(E6689&lt;30,"18-29",E6689&lt;45,"30-44",TRUE,"45+")</f>
        <v>30-44</v>
      </c>
      <c r="T6686" t="str" cm="1">
        <f t="array" ref="T6686">_xlfn.IFS(F6686&lt;=2,"0-2 Years",F6686&lt;=5,"3-5 Years",F6686&lt;=8,"6-8 Years",TRUE,"9-10 Years")</f>
        <v>3-5 Years</v>
      </c>
      <c r="U6686" t="str" cm="1">
        <f t="array" ref="U6686">_xlfn.IFS(P6686&gt;60,"High Risk",P6686&gt;30,"Medium Risk",TRUE,"Low Risk")</f>
        <v>High Risk</v>
      </c>
      <c r="V6686">
        <f t="shared" si="104"/>
        <v>7</v>
      </c>
    </row>
    <row r="6687" spans="1:22" x14ac:dyDescent="0.2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 s="2">
        <v>0</v>
      </c>
      <c r="H6687">
        <v>2</v>
      </c>
      <c r="I6687">
        <v>1</v>
      </c>
      <c r="J6687">
        <v>0</v>
      </c>
      <c r="K6687" s="1">
        <v>38570.129999999997</v>
      </c>
      <c r="L6687">
        <v>0</v>
      </c>
      <c r="M6687">
        <v>26</v>
      </c>
      <c r="N6687">
        <v>2791</v>
      </c>
      <c r="O6687">
        <v>9</v>
      </c>
      <c r="P6687">
        <v>91</v>
      </c>
      <c r="Q6687">
        <v>0.34615384615384615</v>
      </c>
      <c r="R6687">
        <v>72566</v>
      </c>
      <c r="S6687" t="str" cm="1">
        <f t="array" ref="S6687">_xlfn.IFS(E6690&lt;30,"18-29",E6690&lt;45,"30-44",TRUE,"45+")</f>
        <v>18-29</v>
      </c>
      <c r="T6687" t="str" cm="1">
        <f t="array" ref="T6687">_xlfn.IFS(F6687&lt;=2,"0-2 Years",F6687&lt;=5,"3-5 Years",F6687&lt;=8,"6-8 Years",TRUE,"9-10 Years")</f>
        <v>6-8 Years</v>
      </c>
      <c r="U6687" t="str" cm="1">
        <f t="array" ref="U6687">_xlfn.IFS(P6687&gt;60,"High Risk",P6687&gt;30,"Medium Risk",TRUE,"Low Risk")</f>
        <v>High Risk</v>
      </c>
      <c r="V6687">
        <f t="shared" si="104"/>
        <v>6</v>
      </c>
    </row>
    <row r="6688" spans="1:22" hidden="1" x14ac:dyDescent="0.2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 s="2">
        <v>163085.79</v>
      </c>
      <c r="H6688">
        <v>1</v>
      </c>
      <c r="I6688">
        <v>0</v>
      </c>
      <c r="J6688">
        <v>1</v>
      </c>
      <c r="K6688" s="1">
        <v>131048.36</v>
      </c>
      <c r="L6688">
        <v>0</v>
      </c>
      <c r="M6688">
        <v>26</v>
      </c>
      <c r="N6688">
        <v>2691</v>
      </c>
      <c r="O6688">
        <v>2</v>
      </c>
      <c r="P6688">
        <v>61</v>
      </c>
      <c r="Q6688">
        <v>7.6923076923076927E-2</v>
      </c>
      <c r="R6688">
        <v>69966</v>
      </c>
      <c r="S6688" t="str" cm="1">
        <f t="array" ref="S6688">_xlfn.IFS(E6691&lt;30,"18-29",E6691&lt;45,"30-44",TRUE,"45+")</f>
        <v>30-44</v>
      </c>
      <c r="T6688" t="str" cm="1">
        <f t="array" ref="T6688">_xlfn.IFS(F6688&lt;=2,"0-2 Years",F6688&lt;=5,"3-5 Years",F6688&lt;=8,"6-8 Years",TRUE,"9-10 Years")</f>
        <v>3-5 Years</v>
      </c>
      <c r="U6688" t="str" cm="1">
        <f t="array" ref="U6688">_xlfn.IFS(P6688&gt;60,"High Risk",P6688&gt;30,"Medium Risk",TRUE,"Low Risk")</f>
        <v>High Risk</v>
      </c>
      <c r="V6688">
        <f t="shared" si="104"/>
        <v>3</v>
      </c>
    </row>
    <row r="6689" spans="1:22" hidden="1" x14ac:dyDescent="0.2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 s="2">
        <v>125903.22</v>
      </c>
      <c r="H6689">
        <v>2</v>
      </c>
      <c r="I6689">
        <v>1</v>
      </c>
      <c r="J6689">
        <v>1</v>
      </c>
      <c r="K6689" s="1">
        <v>127068.92</v>
      </c>
      <c r="L6689">
        <v>0</v>
      </c>
      <c r="M6689">
        <v>7</v>
      </c>
      <c r="N6689">
        <v>1720</v>
      </c>
      <c r="O6689">
        <v>3</v>
      </c>
      <c r="P6689">
        <v>116</v>
      </c>
      <c r="Q6689">
        <v>0.42857142857142855</v>
      </c>
      <c r="R6689">
        <v>12040</v>
      </c>
      <c r="S6689" t="str" cm="1">
        <f t="array" ref="S6689">_xlfn.IFS(E6692&lt;30,"18-29",E6692&lt;45,"30-44",TRUE,"45+")</f>
        <v>30-44</v>
      </c>
      <c r="T6689" t="str" cm="1">
        <f t="array" ref="T6689">_xlfn.IFS(F6689&lt;=2,"0-2 Years",F6689&lt;=5,"3-5 Years",F6689&lt;=8,"6-8 Years",TRUE,"9-10 Years")</f>
        <v>6-8 Years</v>
      </c>
      <c r="U6689" t="str" cm="1">
        <f t="array" ref="U6689">_xlfn.IFS(P6689&gt;60,"High Risk",P6689&gt;30,"Medium Risk",TRUE,"Low Risk")</f>
        <v>High Risk</v>
      </c>
      <c r="V6689">
        <f t="shared" si="104"/>
        <v>0</v>
      </c>
    </row>
    <row r="6690" spans="1:22" hidden="1" x14ac:dyDescent="0.2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 s="2">
        <v>154377.29999999999</v>
      </c>
      <c r="H6690">
        <v>1</v>
      </c>
      <c r="I6690">
        <v>1</v>
      </c>
      <c r="J6690">
        <v>1</v>
      </c>
      <c r="K6690" s="1">
        <v>51721.52</v>
      </c>
      <c r="L6690">
        <v>0</v>
      </c>
      <c r="M6690">
        <v>30</v>
      </c>
      <c r="N6690">
        <v>1449</v>
      </c>
      <c r="O6690">
        <v>9</v>
      </c>
      <c r="P6690">
        <v>175</v>
      </c>
      <c r="Q6690">
        <v>0.3</v>
      </c>
      <c r="R6690">
        <v>43470</v>
      </c>
      <c r="S6690" t="str" cm="1">
        <f t="array" ref="S6690">_xlfn.IFS(E6693&lt;30,"18-29",E6693&lt;45,"30-44",TRUE,"45+")</f>
        <v>18-29</v>
      </c>
      <c r="T6690" t="str" cm="1">
        <f t="array" ref="T6690">_xlfn.IFS(F6690&lt;=2,"0-2 Years",F6690&lt;=5,"3-5 Years",F6690&lt;=8,"6-8 Years",TRUE,"9-10 Years")</f>
        <v>6-8 Years</v>
      </c>
      <c r="U6690" t="str" cm="1">
        <f t="array" ref="U6690">_xlfn.IFS(P6690&gt;60,"High Risk",P6690&gt;30,"Medium Risk",TRUE,"Low Risk")</f>
        <v>High Risk</v>
      </c>
      <c r="V6690">
        <f t="shared" si="104"/>
        <v>2</v>
      </c>
    </row>
    <row r="6691" spans="1:22" hidden="1" x14ac:dyDescent="0.2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 s="2">
        <v>107511.52</v>
      </c>
      <c r="H6691">
        <v>1</v>
      </c>
      <c r="I6691">
        <v>0</v>
      </c>
      <c r="J6691">
        <v>1</v>
      </c>
      <c r="K6691" s="1">
        <v>46156.87</v>
      </c>
      <c r="L6691">
        <v>0</v>
      </c>
      <c r="M6691">
        <v>19</v>
      </c>
      <c r="N6691">
        <v>4886</v>
      </c>
      <c r="O6691">
        <v>4</v>
      </c>
      <c r="P6691">
        <v>119</v>
      </c>
      <c r="Q6691">
        <v>0.21052631578947367</v>
      </c>
      <c r="R6691">
        <v>92834</v>
      </c>
      <c r="S6691" t="str" cm="1">
        <f t="array" ref="S6691">_xlfn.IFS(E6694&lt;30,"18-29",E6694&lt;45,"30-44",TRUE,"45+")</f>
        <v>30-44</v>
      </c>
      <c r="T6691" t="str" cm="1">
        <f t="array" ref="T6691">_xlfn.IFS(F6691&lt;=2,"0-2 Years",F6691&lt;=5,"3-5 Years",F6691&lt;=8,"6-8 Years",TRUE,"9-10 Years")</f>
        <v>6-8 Years</v>
      </c>
      <c r="U6691" t="str" cm="1">
        <f t="array" ref="U6691">_xlfn.IFS(P6691&gt;60,"High Risk",P6691&gt;30,"Medium Risk",TRUE,"Low Risk")</f>
        <v>High Risk</v>
      </c>
      <c r="V6691">
        <f t="shared" si="104"/>
        <v>2</v>
      </c>
    </row>
    <row r="6692" spans="1:22" hidden="1" x14ac:dyDescent="0.2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 s="2">
        <v>127406.5</v>
      </c>
      <c r="H6692">
        <v>1</v>
      </c>
      <c r="I6692">
        <v>1</v>
      </c>
      <c r="J6692">
        <v>0</v>
      </c>
      <c r="K6692" s="1">
        <v>192950.6</v>
      </c>
      <c r="L6692">
        <v>0</v>
      </c>
      <c r="M6692">
        <v>13</v>
      </c>
      <c r="N6692">
        <v>2455</v>
      </c>
      <c r="O6692">
        <v>6</v>
      </c>
      <c r="P6692">
        <v>153</v>
      </c>
      <c r="Q6692">
        <v>0.46153846153846156</v>
      </c>
      <c r="R6692">
        <v>31915</v>
      </c>
      <c r="S6692" t="str" cm="1">
        <f t="array" ref="S6692">_xlfn.IFS(E6695&lt;30,"18-29",E6695&lt;45,"30-44",TRUE,"45+")</f>
        <v>18-29</v>
      </c>
      <c r="T6692" t="str" cm="1">
        <f t="array" ref="T6692">_xlfn.IFS(F6692&lt;=2,"0-2 Years",F6692&lt;=5,"3-5 Years",F6692&lt;=8,"6-8 Years",TRUE,"9-10 Years")</f>
        <v>6-8 Years</v>
      </c>
      <c r="U6692" t="str" cm="1">
        <f t="array" ref="U6692">_xlfn.IFS(P6692&gt;60,"High Risk",P6692&gt;30,"Medium Risk",TRUE,"Low Risk")</f>
        <v>High Risk</v>
      </c>
      <c r="V6692">
        <f t="shared" si="104"/>
        <v>5</v>
      </c>
    </row>
    <row r="6693" spans="1:22" hidden="1" x14ac:dyDescent="0.2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 s="2">
        <v>143656.54999999999</v>
      </c>
      <c r="H6693">
        <v>1</v>
      </c>
      <c r="I6693">
        <v>0</v>
      </c>
      <c r="J6693">
        <v>1</v>
      </c>
      <c r="K6693" s="1">
        <v>180932.46</v>
      </c>
      <c r="L6693">
        <v>0</v>
      </c>
      <c r="M6693">
        <v>25</v>
      </c>
      <c r="N6693">
        <v>3560</v>
      </c>
      <c r="O6693">
        <v>0</v>
      </c>
      <c r="P6693">
        <v>25</v>
      </c>
      <c r="Q6693">
        <v>0</v>
      </c>
      <c r="R6693">
        <v>89000</v>
      </c>
      <c r="S6693" t="str" cm="1">
        <f t="array" ref="S6693">_xlfn.IFS(E6696&lt;30,"18-29",E6696&lt;45,"30-44",TRUE,"45+")</f>
        <v>30-44</v>
      </c>
      <c r="T6693" t="str" cm="1">
        <f t="array" ref="T6693">_xlfn.IFS(F6693&lt;=2,"0-2 Years",F6693&lt;=5,"3-5 Years",F6693&lt;=8,"6-8 Years",TRUE,"9-10 Years")</f>
        <v>6-8 Years</v>
      </c>
      <c r="U6693" t="str" cm="1">
        <f t="array" ref="U6693">_xlfn.IFS(P6693&gt;60,"High Risk",P6693&gt;30,"Medium Risk",TRUE,"Low Risk")</f>
        <v>Low Risk</v>
      </c>
      <c r="V6693">
        <f t="shared" si="104"/>
        <v>2</v>
      </c>
    </row>
    <row r="6694" spans="1:22" hidden="1" x14ac:dyDescent="0.2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 s="2">
        <v>138106.75</v>
      </c>
      <c r="H6694">
        <v>1</v>
      </c>
      <c r="I6694">
        <v>0</v>
      </c>
      <c r="J6694">
        <v>0</v>
      </c>
      <c r="K6694" s="1">
        <v>19596.73</v>
      </c>
      <c r="L6694">
        <v>0</v>
      </c>
      <c r="M6694">
        <v>7</v>
      </c>
      <c r="N6694">
        <v>3177</v>
      </c>
      <c r="O6694">
        <v>0</v>
      </c>
      <c r="P6694">
        <v>24</v>
      </c>
      <c r="Q6694">
        <v>0</v>
      </c>
      <c r="R6694">
        <v>22239</v>
      </c>
      <c r="S6694" t="str" cm="1">
        <f t="array" ref="S6694">_xlfn.IFS(E6697&lt;30,"18-29",E6697&lt;45,"30-44",TRUE,"45+")</f>
        <v>30-44</v>
      </c>
      <c r="T6694" t="str" cm="1">
        <f t="array" ref="T6694">_xlfn.IFS(F6694&lt;=2,"0-2 Years",F6694&lt;=5,"3-5 Years",F6694&lt;=8,"6-8 Years",TRUE,"9-10 Years")</f>
        <v>3-5 Years</v>
      </c>
      <c r="U6694" t="str" cm="1">
        <f t="array" ref="U6694">_xlfn.IFS(P6694&gt;60,"High Risk",P6694&gt;30,"Medium Risk",TRUE,"Low Risk")</f>
        <v>Low Risk</v>
      </c>
      <c r="V6694">
        <f t="shared" si="104"/>
        <v>5</v>
      </c>
    </row>
    <row r="6695" spans="1:22" hidden="1" x14ac:dyDescent="0.2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 s="2">
        <v>128940.24</v>
      </c>
      <c r="H6695">
        <v>1</v>
      </c>
      <c r="I6695">
        <v>1</v>
      </c>
      <c r="J6695">
        <v>0</v>
      </c>
      <c r="K6695" s="1">
        <v>46786.92</v>
      </c>
      <c r="L6695">
        <v>0</v>
      </c>
      <c r="M6695">
        <v>23</v>
      </c>
      <c r="N6695">
        <v>1653</v>
      </c>
      <c r="O6695">
        <v>1</v>
      </c>
      <c r="P6695">
        <v>177</v>
      </c>
      <c r="Q6695">
        <v>4.3478260869565216E-2</v>
      </c>
      <c r="R6695">
        <v>38019</v>
      </c>
      <c r="S6695" t="str" cm="1">
        <f t="array" ref="S6695">_xlfn.IFS(E6698&lt;30,"18-29",E6698&lt;45,"30-44",TRUE,"45+")</f>
        <v>45+</v>
      </c>
      <c r="T6695" t="str" cm="1">
        <f t="array" ref="T6695">_xlfn.IFS(F6695&lt;=2,"0-2 Years",F6695&lt;=5,"3-5 Years",F6695&lt;=8,"6-8 Years",TRUE,"9-10 Years")</f>
        <v>9-10 Years</v>
      </c>
      <c r="U6695" t="str" cm="1">
        <f t="array" ref="U6695">_xlfn.IFS(P6695&gt;60,"High Risk",P6695&gt;30,"Medium Risk",TRUE,"Low Risk")</f>
        <v>High Risk</v>
      </c>
      <c r="V6695">
        <f t="shared" si="104"/>
        <v>5</v>
      </c>
    </row>
    <row r="6696" spans="1:22" hidden="1" x14ac:dyDescent="0.2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 s="2">
        <v>114453.58</v>
      </c>
      <c r="H6696">
        <v>1</v>
      </c>
      <c r="I6696">
        <v>0</v>
      </c>
      <c r="J6696">
        <v>1</v>
      </c>
      <c r="K6696" s="1">
        <v>175820.91</v>
      </c>
      <c r="L6696">
        <v>0</v>
      </c>
      <c r="M6696">
        <v>26</v>
      </c>
      <c r="N6696">
        <v>1901</v>
      </c>
      <c r="O6696">
        <v>10</v>
      </c>
      <c r="P6696">
        <v>132</v>
      </c>
      <c r="Q6696">
        <v>0.38461538461538464</v>
      </c>
      <c r="R6696">
        <v>49426</v>
      </c>
      <c r="S6696" t="str" cm="1">
        <f t="array" ref="S6696">_xlfn.IFS(E6699&lt;30,"18-29",E6699&lt;45,"30-44",TRUE,"45+")</f>
        <v>30-44</v>
      </c>
      <c r="T6696" t="str" cm="1">
        <f t="array" ref="T6696">_xlfn.IFS(F6696&lt;=2,"0-2 Years",F6696&lt;=5,"3-5 Years",F6696&lt;=8,"6-8 Years",TRUE,"9-10 Years")</f>
        <v>9-10 Years</v>
      </c>
      <c r="U6696" t="str" cm="1">
        <f t="array" ref="U6696">_xlfn.IFS(P6696&gt;60,"High Risk",P6696&gt;30,"Medium Risk",TRUE,"Low Risk")</f>
        <v>High Risk</v>
      </c>
      <c r="V6696">
        <f t="shared" si="104"/>
        <v>2</v>
      </c>
    </row>
    <row r="6697" spans="1:22" x14ac:dyDescent="0.2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 s="2">
        <v>0</v>
      </c>
      <c r="H6697">
        <v>2</v>
      </c>
      <c r="I6697">
        <v>0</v>
      </c>
      <c r="J6697">
        <v>0</v>
      </c>
      <c r="K6697" s="1">
        <v>198208</v>
      </c>
      <c r="L6697">
        <v>0</v>
      </c>
      <c r="M6697">
        <v>3</v>
      </c>
      <c r="N6697">
        <v>3633</v>
      </c>
      <c r="O6697">
        <v>2</v>
      </c>
      <c r="P6697">
        <v>126</v>
      </c>
      <c r="Q6697">
        <v>0.66666666666666663</v>
      </c>
      <c r="R6697">
        <v>10899</v>
      </c>
      <c r="S6697" t="str" cm="1">
        <f t="array" ref="S6697">_xlfn.IFS(E6700&lt;30,"18-29",E6700&lt;45,"30-44",TRUE,"45+")</f>
        <v>30-44</v>
      </c>
      <c r="T6697" t="str" cm="1">
        <f t="array" ref="T6697">_xlfn.IFS(F6697&lt;=2,"0-2 Years",F6697&lt;=5,"3-5 Years",F6697&lt;=8,"6-8 Years",TRUE,"9-10 Years")</f>
        <v>0-2 Years</v>
      </c>
      <c r="U6697" t="str" cm="1">
        <f t="array" ref="U6697">_xlfn.IFS(P6697&gt;60,"High Risk",P6697&gt;30,"Medium Risk",TRUE,"Low Risk")</f>
        <v>High Risk</v>
      </c>
      <c r="V6697">
        <f t="shared" si="104"/>
        <v>7</v>
      </c>
    </row>
    <row r="6698" spans="1:22" x14ac:dyDescent="0.2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 s="2">
        <v>0</v>
      </c>
      <c r="H6698">
        <v>1</v>
      </c>
      <c r="I6698">
        <v>1</v>
      </c>
      <c r="J6698">
        <v>0</v>
      </c>
      <c r="K6698" s="1">
        <v>55362.45</v>
      </c>
      <c r="L6698">
        <v>0</v>
      </c>
      <c r="M6698">
        <v>29</v>
      </c>
      <c r="N6698">
        <v>1778</v>
      </c>
      <c r="O6698">
        <v>2</v>
      </c>
      <c r="P6698">
        <v>94</v>
      </c>
      <c r="Q6698">
        <v>6.8965517241379309E-2</v>
      </c>
      <c r="R6698">
        <v>51562</v>
      </c>
      <c r="S6698" t="str" cm="1">
        <f t="array" ref="S6698">_xlfn.IFS(E6701&lt;30,"18-29",E6701&lt;45,"30-44",TRUE,"45+")</f>
        <v>30-44</v>
      </c>
      <c r="T6698" t="str" cm="1">
        <f t="array" ref="T6698">_xlfn.IFS(F6698&lt;=2,"0-2 Years",F6698&lt;=5,"3-5 Years",F6698&lt;=8,"6-8 Years",TRUE,"9-10 Years")</f>
        <v>3-5 Years</v>
      </c>
      <c r="U6698" t="str" cm="1">
        <f t="array" ref="U6698">_xlfn.IFS(P6698&gt;60,"High Risk",P6698&gt;30,"Medium Risk",TRUE,"Low Risk")</f>
        <v>High Risk</v>
      </c>
      <c r="V6698">
        <f t="shared" si="104"/>
        <v>9</v>
      </c>
    </row>
    <row r="6699" spans="1:22" hidden="1" x14ac:dyDescent="0.2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 s="2">
        <v>131762.94</v>
      </c>
      <c r="H6699">
        <v>1</v>
      </c>
      <c r="I6699">
        <v>1</v>
      </c>
      <c r="J6699">
        <v>1</v>
      </c>
      <c r="K6699" s="1">
        <v>47675.29</v>
      </c>
      <c r="L6699">
        <v>0</v>
      </c>
      <c r="M6699">
        <v>22</v>
      </c>
      <c r="N6699">
        <v>4919</v>
      </c>
      <c r="O6699">
        <v>0</v>
      </c>
      <c r="P6699">
        <v>47</v>
      </c>
      <c r="Q6699">
        <v>0</v>
      </c>
      <c r="R6699">
        <v>108218</v>
      </c>
      <c r="S6699" t="str" cm="1">
        <f t="array" ref="S6699">_xlfn.IFS(E6702&lt;30,"18-29",E6702&lt;45,"30-44",TRUE,"45+")</f>
        <v>30-44</v>
      </c>
      <c r="T6699" t="str" cm="1">
        <f t="array" ref="T6699">_xlfn.IFS(F6699&lt;=2,"0-2 Years",F6699&lt;=5,"3-5 Years",F6699&lt;=8,"6-8 Years",TRUE,"9-10 Years")</f>
        <v>0-2 Years</v>
      </c>
      <c r="U6699" t="str" cm="1">
        <f t="array" ref="U6699">_xlfn.IFS(P6699&gt;60,"High Risk",P6699&gt;30,"Medium Risk",TRUE,"Low Risk")</f>
        <v>Medium Risk</v>
      </c>
      <c r="V6699">
        <f t="shared" si="104"/>
        <v>3</v>
      </c>
    </row>
    <row r="6700" spans="1:22" x14ac:dyDescent="0.2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 s="2">
        <v>0</v>
      </c>
      <c r="H6700">
        <v>1</v>
      </c>
      <c r="I6700">
        <v>0</v>
      </c>
      <c r="J6700">
        <v>0</v>
      </c>
      <c r="K6700" s="1">
        <v>61326.43</v>
      </c>
      <c r="L6700">
        <v>0</v>
      </c>
      <c r="M6700">
        <v>16</v>
      </c>
      <c r="N6700">
        <v>3715</v>
      </c>
      <c r="O6700">
        <v>0</v>
      </c>
      <c r="P6700">
        <v>3</v>
      </c>
      <c r="Q6700">
        <v>0</v>
      </c>
      <c r="R6700">
        <v>59440</v>
      </c>
      <c r="S6700" t="str" cm="1">
        <f t="array" ref="S6700">_xlfn.IFS(E6703&lt;30,"18-29",E6703&lt;45,"30-44",TRUE,"45+")</f>
        <v>30-44</v>
      </c>
      <c r="T6700" t="str" cm="1">
        <f t="array" ref="T6700">_xlfn.IFS(F6700&lt;=2,"0-2 Years",F6700&lt;=5,"3-5 Years",F6700&lt;=8,"6-8 Years",TRUE,"9-10 Years")</f>
        <v>6-8 Years</v>
      </c>
      <c r="U6700" t="str" cm="1">
        <f t="array" ref="U6700">_xlfn.IFS(P6700&gt;60,"High Risk",P6700&gt;30,"Medium Risk",TRUE,"Low Risk")</f>
        <v>Low Risk</v>
      </c>
      <c r="V6700">
        <f t="shared" si="104"/>
        <v>8</v>
      </c>
    </row>
    <row r="6701" spans="1:22" hidden="1" x14ac:dyDescent="0.2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 s="2">
        <v>150300.65</v>
      </c>
      <c r="H6701">
        <v>2</v>
      </c>
      <c r="I6701">
        <v>1</v>
      </c>
      <c r="J6701">
        <v>0</v>
      </c>
      <c r="K6701" s="1">
        <v>71672.86</v>
      </c>
      <c r="L6701">
        <v>0</v>
      </c>
      <c r="M6701">
        <v>10</v>
      </c>
      <c r="N6701">
        <v>4737</v>
      </c>
      <c r="O6701">
        <v>1</v>
      </c>
      <c r="P6701">
        <v>39</v>
      </c>
      <c r="Q6701">
        <v>0.1</v>
      </c>
      <c r="R6701">
        <v>47370</v>
      </c>
      <c r="S6701" t="str" cm="1">
        <f t="array" ref="S6701">_xlfn.IFS(E6704&lt;30,"18-29",E6704&lt;45,"30-44",TRUE,"45+")</f>
        <v>30-44</v>
      </c>
      <c r="T6701" t="str" cm="1">
        <f t="array" ref="T6701">_xlfn.IFS(F6701&lt;=2,"0-2 Years",F6701&lt;=5,"3-5 Years",F6701&lt;=8,"6-8 Years",TRUE,"9-10 Years")</f>
        <v>3-5 Years</v>
      </c>
      <c r="U6701" t="str" cm="1">
        <f t="array" ref="U6701">_xlfn.IFS(P6701&gt;60,"High Risk",P6701&gt;30,"Medium Risk",TRUE,"Low Risk")</f>
        <v>Medium Risk</v>
      </c>
      <c r="V6701">
        <f t="shared" si="104"/>
        <v>3</v>
      </c>
    </row>
    <row r="6702" spans="1:22" hidden="1" x14ac:dyDescent="0.2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 s="2">
        <v>108935.39</v>
      </c>
      <c r="H6702">
        <v>1</v>
      </c>
      <c r="I6702">
        <v>1</v>
      </c>
      <c r="J6702">
        <v>1</v>
      </c>
      <c r="K6702" s="1">
        <v>101168.3</v>
      </c>
      <c r="L6702">
        <v>0</v>
      </c>
      <c r="M6702">
        <v>10</v>
      </c>
      <c r="N6702">
        <v>4374</v>
      </c>
      <c r="O6702">
        <v>3</v>
      </c>
      <c r="P6702">
        <v>153</v>
      </c>
      <c r="Q6702">
        <v>0.3</v>
      </c>
      <c r="R6702">
        <v>43740</v>
      </c>
      <c r="S6702" t="str" cm="1">
        <f t="array" ref="S6702">_xlfn.IFS(E6705&lt;30,"18-29",E6705&lt;45,"30-44",TRUE,"45+")</f>
        <v>45+</v>
      </c>
      <c r="T6702" t="str" cm="1">
        <f t="array" ref="T6702">_xlfn.IFS(F6702&lt;=2,"0-2 Years",F6702&lt;=5,"3-5 Years",F6702&lt;=8,"6-8 Years",TRUE,"9-10 Years")</f>
        <v>9-10 Years</v>
      </c>
      <c r="U6702" t="str" cm="1">
        <f t="array" ref="U6702">_xlfn.IFS(P6702&gt;60,"High Risk",P6702&gt;30,"Medium Risk",TRUE,"Low Risk")</f>
        <v>High Risk</v>
      </c>
      <c r="V6702">
        <f t="shared" si="104"/>
        <v>2</v>
      </c>
    </row>
    <row r="6703" spans="1:22" hidden="1" x14ac:dyDescent="0.2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 s="2">
        <v>135847.47</v>
      </c>
      <c r="H6703">
        <v>1</v>
      </c>
      <c r="I6703">
        <v>1</v>
      </c>
      <c r="J6703">
        <v>0</v>
      </c>
      <c r="K6703" s="1">
        <v>144880.81</v>
      </c>
      <c r="L6703">
        <v>0</v>
      </c>
      <c r="M6703">
        <v>9</v>
      </c>
      <c r="N6703">
        <v>3863</v>
      </c>
      <c r="O6703">
        <v>6</v>
      </c>
      <c r="P6703">
        <v>85</v>
      </c>
      <c r="Q6703">
        <v>0.66666666666666663</v>
      </c>
      <c r="R6703">
        <v>34767</v>
      </c>
      <c r="S6703" t="str" cm="1">
        <f t="array" ref="S6703">_xlfn.IFS(E6706&lt;30,"18-29",E6706&lt;45,"30-44",TRUE,"45+")</f>
        <v>45+</v>
      </c>
      <c r="T6703" t="str" cm="1">
        <f t="array" ref="T6703">_xlfn.IFS(F6703&lt;=2,"0-2 Years",F6703&lt;=5,"3-5 Years",F6703&lt;=8,"6-8 Years",TRUE,"9-10 Years")</f>
        <v>6-8 Years</v>
      </c>
      <c r="U6703" t="str" cm="1">
        <f t="array" ref="U6703">_xlfn.IFS(P6703&gt;60,"High Risk",P6703&gt;30,"Medium Risk",TRUE,"Low Risk")</f>
        <v>High Risk</v>
      </c>
      <c r="V6703">
        <f t="shared" si="104"/>
        <v>5</v>
      </c>
    </row>
    <row r="6704" spans="1:22" hidden="1" x14ac:dyDescent="0.2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 s="2">
        <v>109908.06</v>
      </c>
      <c r="H6704">
        <v>2</v>
      </c>
      <c r="I6704">
        <v>1</v>
      </c>
      <c r="J6704">
        <v>0</v>
      </c>
      <c r="K6704" s="1">
        <v>115037.67</v>
      </c>
      <c r="L6704">
        <v>1</v>
      </c>
      <c r="M6704">
        <v>13</v>
      </c>
      <c r="N6704">
        <v>4396</v>
      </c>
      <c r="O6704">
        <v>1</v>
      </c>
      <c r="P6704">
        <v>91</v>
      </c>
      <c r="Q6704">
        <v>7.6923076923076927E-2</v>
      </c>
      <c r="R6704">
        <v>57148</v>
      </c>
      <c r="S6704" t="str" cm="1">
        <f t="array" ref="S6704">_xlfn.IFS(E6707&lt;30,"18-29",E6707&lt;45,"30-44",TRUE,"45+")</f>
        <v>30-44</v>
      </c>
      <c r="T6704" t="str" cm="1">
        <f t="array" ref="T6704">_xlfn.IFS(F6704&lt;=2,"0-2 Years",F6704&lt;=5,"3-5 Years",F6704&lt;=8,"6-8 Years",TRUE,"9-10 Years")</f>
        <v>6-8 Years</v>
      </c>
      <c r="U6704" t="str" cm="1">
        <f t="array" ref="U6704">_xlfn.IFS(P6704&gt;60,"High Risk",P6704&gt;30,"Medium Risk",TRUE,"Low Risk")</f>
        <v>High Risk</v>
      </c>
      <c r="V6704">
        <f t="shared" si="104"/>
        <v>3</v>
      </c>
    </row>
    <row r="6705" spans="1:22" x14ac:dyDescent="0.2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 s="2">
        <v>142946.18</v>
      </c>
      <c r="H6705">
        <v>1</v>
      </c>
      <c r="I6705">
        <v>0</v>
      </c>
      <c r="J6705">
        <v>0</v>
      </c>
      <c r="K6705" s="1">
        <v>187280.51</v>
      </c>
      <c r="L6705">
        <v>1</v>
      </c>
      <c r="M6705">
        <v>1</v>
      </c>
      <c r="N6705">
        <v>2595</v>
      </c>
      <c r="O6705">
        <v>6</v>
      </c>
      <c r="P6705">
        <v>49</v>
      </c>
      <c r="Q6705">
        <v>1</v>
      </c>
      <c r="R6705">
        <v>2595</v>
      </c>
      <c r="S6705" t="str" cm="1">
        <f t="array" ref="S6705">_xlfn.IFS(E6708&lt;30,"18-29",E6708&lt;45,"30-44",TRUE,"45+")</f>
        <v>45+</v>
      </c>
      <c r="T6705" t="str" cm="1">
        <f t="array" ref="T6705">_xlfn.IFS(F6705&lt;=2,"0-2 Years",F6705&lt;=5,"3-5 Years",F6705&lt;=8,"6-8 Years",TRUE,"9-10 Years")</f>
        <v>6-8 Years</v>
      </c>
      <c r="U6705" t="str" cm="1">
        <f t="array" ref="U6705">_xlfn.IFS(P6705&gt;60,"High Risk",P6705&gt;30,"Medium Risk",TRUE,"Low Risk")</f>
        <v>Medium Risk</v>
      </c>
      <c r="V6705">
        <f t="shared" si="104"/>
        <v>6</v>
      </c>
    </row>
    <row r="6706" spans="1:22" hidden="1" x14ac:dyDescent="0.2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 s="2">
        <v>104339.11</v>
      </c>
      <c r="H6706">
        <v>2</v>
      </c>
      <c r="I6706">
        <v>1</v>
      </c>
      <c r="J6706">
        <v>1</v>
      </c>
      <c r="K6706" s="1">
        <v>183540.22</v>
      </c>
      <c r="L6706">
        <v>1</v>
      </c>
      <c r="M6706">
        <v>14</v>
      </c>
      <c r="N6706">
        <v>3531</v>
      </c>
      <c r="O6706">
        <v>4</v>
      </c>
      <c r="P6706">
        <v>107</v>
      </c>
      <c r="Q6706">
        <v>0.2857142857142857</v>
      </c>
      <c r="R6706">
        <v>49434</v>
      </c>
      <c r="S6706" t="str" cm="1">
        <f t="array" ref="S6706">_xlfn.IFS(E6709&lt;30,"18-29",E6709&lt;45,"30-44",TRUE,"45+")</f>
        <v>30-44</v>
      </c>
      <c r="T6706" t="str" cm="1">
        <f t="array" ref="T6706">_xlfn.IFS(F6706&lt;=2,"0-2 Years",F6706&lt;=5,"3-5 Years",F6706&lt;=8,"6-8 Years",TRUE,"9-10 Years")</f>
        <v>3-5 Years</v>
      </c>
      <c r="U6706" t="str" cm="1">
        <f t="array" ref="U6706">_xlfn.IFS(P6706&gt;60,"High Risk",P6706&gt;30,"Medium Risk",TRUE,"Low Risk")</f>
        <v>High Risk</v>
      </c>
      <c r="V6706">
        <f t="shared" si="104"/>
        <v>0</v>
      </c>
    </row>
    <row r="6707" spans="1:22" hidden="1" x14ac:dyDescent="0.2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 s="2">
        <v>157274.35999999999</v>
      </c>
      <c r="H6707">
        <v>2</v>
      </c>
      <c r="I6707">
        <v>1</v>
      </c>
      <c r="J6707">
        <v>1</v>
      </c>
      <c r="K6707" s="1">
        <v>28531.81</v>
      </c>
      <c r="L6707">
        <v>0</v>
      </c>
      <c r="M6707">
        <v>12</v>
      </c>
      <c r="N6707">
        <v>2260</v>
      </c>
      <c r="O6707">
        <v>10</v>
      </c>
      <c r="P6707">
        <v>124</v>
      </c>
      <c r="Q6707">
        <v>0.83333333333333337</v>
      </c>
      <c r="R6707">
        <v>27120</v>
      </c>
      <c r="S6707" t="str" cm="1">
        <f t="array" ref="S6707">_xlfn.IFS(E6710&lt;30,"18-29",E6710&lt;45,"30-44",TRUE,"45+")</f>
        <v>30-44</v>
      </c>
      <c r="T6707" t="str" cm="1">
        <f t="array" ref="T6707">_xlfn.IFS(F6707&lt;=2,"0-2 Years",F6707&lt;=5,"3-5 Years",F6707&lt;=8,"6-8 Years",TRUE,"9-10 Years")</f>
        <v>3-5 Years</v>
      </c>
      <c r="U6707" t="str" cm="1">
        <f t="array" ref="U6707">_xlfn.IFS(P6707&gt;60,"High Risk",P6707&gt;30,"Medium Risk",TRUE,"Low Risk")</f>
        <v>High Risk</v>
      </c>
      <c r="V6707">
        <f t="shared" si="104"/>
        <v>0</v>
      </c>
    </row>
    <row r="6708" spans="1:22" hidden="1" x14ac:dyDescent="0.2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 s="2">
        <v>98848.19</v>
      </c>
      <c r="H6708">
        <v>1</v>
      </c>
      <c r="I6708">
        <v>0</v>
      </c>
      <c r="J6708">
        <v>1</v>
      </c>
      <c r="K6708" s="1">
        <v>42730.12</v>
      </c>
      <c r="L6708">
        <v>0</v>
      </c>
      <c r="M6708">
        <v>26</v>
      </c>
      <c r="N6708">
        <v>408</v>
      </c>
      <c r="O6708">
        <v>2</v>
      </c>
      <c r="P6708">
        <v>131</v>
      </c>
      <c r="Q6708">
        <v>7.6923076923076927E-2</v>
      </c>
      <c r="R6708">
        <v>10608</v>
      </c>
      <c r="S6708" t="str" cm="1">
        <f t="array" ref="S6708">_xlfn.IFS(E6711&lt;30,"18-29",E6711&lt;45,"30-44",TRUE,"45+")</f>
        <v>45+</v>
      </c>
      <c r="T6708" t="str" cm="1">
        <f t="array" ref="T6708">_xlfn.IFS(F6708&lt;=2,"0-2 Years",F6708&lt;=5,"3-5 Years",F6708&lt;=8,"6-8 Years",TRUE,"9-10 Years")</f>
        <v>0-2 Years</v>
      </c>
      <c r="U6708" t="str" cm="1">
        <f t="array" ref="U6708">_xlfn.IFS(P6708&gt;60,"High Risk",P6708&gt;30,"Medium Risk",TRUE,"Low Risk")</f>
        <v>High Risk</v>
      </c>
      <c r="V6708">
        <f t="shared" si="104"/>
        <v>4</v>
      </c>
    </row>
    <row r="6709" spans="1:22" hidden="1" x14ac:dyDescent="0.2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 s="2">
        <v>105103.33</v>
      </c>
      <c r="H6709">
        <v>1</v>
      </c>
      <c r="I6709">
        <v>1</v>
      </c>
      <c r="J6709">
        <v>0</v>
      </c>
      <c r="K6709" s="1">
        <v>104721.5</v>
      </c>
      <c r="L6709">
        <v>1</v>
      </c>
      <c r="M6709">
        <v>15</v>
      </c>
      <c r="N6709">
        <v>4496</v>
      </c>
      <c r="O6709">
        <v>9</v>
      </c>
      <c r="P6709">
        <v>133</v>
      </c>
      <c r="Q6709">
        <v>0.6</v>
      </c>
      <c r="R6709">
        <v>67440</v>
      </c>
      <c r="S6709" t="str" cm="1">
        <f t="array" ref="S6709">_xlfn.IFS(E6712&lt;30,"18-29",E6712&lt;45,"30-44",TRUE,"45+")</f>
        <v>30-44</v>
      </c>
      <c r="T6709" t="str" cm="1">
        <f t="array" ref="T6709">_xlfn.IFS(F6709&lt;=2,"0-2 Years",F6709&lt;=5,"3-5 Years",F6709&lt;=8,"6-8 Years",TRUE,"9-10 Years")</f>
        <v>6-8 Years</v>
      </c>
      <c r="U6709" t="str" cm="1">
        <f t="array" ref="U6709">_xlfn.IFS(P6709&gt;60,"High Risk",P6709&gt;30,"Medium Risk",TRUE,"Low Risk")</f>
        <v>High Risk</v>
      </c>
      <c r="V6709">
        <f t="shared" si="104"/>
        <v>5</v>
      </c>
    </row>
    <row r="6710" spans="1:22" hidden="1" x14ac:dyDescent="0.2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 s="2">
        <v>0</v>
      </c>
      <c r="H6710">
        <v>2</v>
      </c>
      <c r="I6710">
        <v>1</v>
      </c>
      <c r="J6710">
        <v>1</v>
      </c>
      <c r="K6710" s="1">
        <v>65219.85</v>
      </c>
      <c r="L6710">
        <v>0</v>
      </c>
      <c r="M6710">
        <v>20</v>
      </c>
      <c r="N6710">
        <v>1762</v>
      </c>
      <c r="O6710">
        <v>9</v>
      </c>
      <c r="P6710">
        <v>156</v>
      </c>
      <c r="Q6710">
        <v>0.45</v>
      </c>
      <c r="R6710">
        <v>35240</v>
      </c>
      <c r="S6710" t="str" cm="1">
        <f t="array" ref="S6710">_xlfn.IFS(E6713&lt;30,"18-29",E6713&lt;45,"30-44",TRUE,"45+")</f>
        <v>30-44</v>
      </c>
      <c r="T6710" t="str" cm="1">
        <f t="array" ref="T6710">_xlfn.IFS(F6710&lt;=2,"0-2 Years",F6710&lt;=5,"3-5 Years",F6710&lt;=8,"6-8 Years",TRUE,"9-10 Years")</f>
        <v>6-8 Years</v>
      </c>
      <c r="U6710" t="str" cm="1">
        <f t="array" ref="U6710">_xlfn.IFS(P6710&gt;60,"High Risk",P6710&gt;30,"Medium Risk",TRUE,"Low Risk")</f>
        <v>High Risk</v>
      </c>
      <c r="V6710">
        <f t="shared" si="104"/>
        <v>3</v>
      </c>
    </row>
    <row r="6711" spans="1:22" hidden="1" x14ac:dyDescent="0.2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 s="2">
        <v>127120.62</v>
      </c>
      <c r="H6711">
        <v>1</v>
      </c>
      <c r="I6711">
        <v>0</v>
      </c>
      <c r="J6711">
        <v>1</v>
      </c>
      <c r="K6711" s="1">
        <v>118929.64</v>
      </c>
      <c r="L6711">
        <v>1</v>
      </c>
      <c r="M6711">
        <v>25</v>
      </c>
      <c r="N6711">
        <v>1537</v>
      </c>
      <c r="O6711">
        <v>3</v>
      </c>
      <c r="P6711">
        <v>46</v>
      </c>
      <c r="Q6711">
        <v>0.12</v>
      </c>
      <c r="R6711">
        <v>38425</v>
      </c>
      <c r="S6711" t="str" cm="1">
        <f t="array" ref="S6711">_xlfn.IFS(E6714&lt;30,"18-29",E6714&lt;45,"30-44",TRUE,"45+")</f>
        <v>30-44</v>
      </c>
      <c r="T6711" t="str" cm="1">
        <f t="array" ref="T6711">_xlfn.IFS(F6711&lt;=2,"0-2 Years",F6711&lt;=5,"3-5 Years",F6711&lt;=8,"6-8 Years",TRUE,"9-10 Years")</f>
        <v>0-2 Years</v>
      </c>
      <c r="U6711" t="str" cm="1">
        <f t="array" ref="U6711">_xlfn.IFS(P6711&gt;60,"High Risk",P6711&gt;30,"Medium Risk",TRUE,"Low Risk")</f>
        <v>Medium Risk</v>
      </c>
      <c r="V6711">
        <f t="shared" si="104"/>
        <v>4</v>
      </c>
    </row>
    <row r="6712" spans="1:22" x14ac:dyDescent="0.2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 s="2">
        <v>0</v>
      </c>
      <c r="H6712">
        <v>2</v>
      </c>
      <c r="I6712">
        <v>1</v>
      </c>
      <c r="J6712">
        <v>0</v>
      </c>
      <c r="K6712" s="1">
        <v>70563.899999999994</v>
      </c>
      <c r="L6712">
        <v>0</v>
      </c>
      <c r="M6712">
        <v>3</v>
      </c>
      <c r="N6712">
        <v>947</v>
      </c>
      <c r="O6712">
        <v>1</v>
      </c>
      <c r="P6712">
        <v>172</v>
      </c>
      <c r="Q6712">
        <v>0.33333333333333331</v>
      </c>
      <c r="R6712">
        <v>2841</v>
      </c>
      <c r="S6712" t="str" cm="1">
        <f t="array" ref="S6712">_xlfn.IFS(E6715&lt;30,"18-29",E6715&lt;45,"30-44",TRUE,"45+")</f>
        <v>45+</v>
      </c>
      <c r="T6712" t="str" cm="1">
        <f t="array" ref="T6712">_xlfn.IFS(F6712&lt;=2,"0-2 Years",F6712&lt;=5,"3-5 Years",F6712&lt;=8,"6-8 Years",TRUE,"9-10 Years")</f>
        <v>0-2 Years</v>
      </c>
      <c r="U6712" t="str" cm="1">
        <f t="array" ref="U6712">_xlfn.IFS(P6712&gt;60,"High Risk",P6712&gt;30,"Medium Risk",TRUE,"Low Risk")</f>
        <v>High Risk</v>
      </c>
      <c r="V6712">
        <f t="shared" si="104"/>
        <v>7</v>
      </c>
    </row>
    <row r="6713" spans="1:22" hidden="1" x14ac:dyDescent="0.2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 s="2">
        <v>129118.5</v>
      </c>
      <c r="H6713">
        <v>2</v>
      </c>
      <c r="I6713">
        <v>0</v>
      </c>
      <c r="J6713">
        <v>0</v>
      </c>
      <c r="K6713" s="1">
        <v>139435.12</v>
      </c>
      <c r="L6713">
        <v>0</v>
      </c>
      <c r="M6713">
        <v>9</v>
      </c>
      <c r="N6713">
        <v>687</v>
      </c>
      <c r="O6713">
        <v>1</v>
      </c>
      <c r="P6713">
        <v>53</v>
      </c>
      <c r="Q6713">
        <v>0.1111111111111111</v>
      </c>
      <c r="R6713">
        <v>6183</v>
      </c>
      <c r="S6713" t="str" cm="1">
        <f t="array" ref="S6713">_xlfn.IFS(E6716&lt;30,"18-29",E6716&lt;45,"30-44",TRUE,"45+")</f>
        <v>30-44</v>
      </c>
      <c r="T6713" t="str" cm="1">
        <f t="array" ref="T6713">_xlfn.IFS(F6713&lt;=2,"0-2 Years",F6713&lt;=5,"3-5 Years",F6713&lt;=8,"6-8 Years",TRUE,"9-10 Years")</f>
        <v>3-5 Years</v>
      </c>
      <c r="U6713" t="str" cm="1">
        <f t="array" ref="U6713">_xlfn.IFS(P6713&gt;60,"High Risk",P6713&gt;30,"Medium Risk",TRUE,"Low Risk")</f>
        <v>Medium Risk</v>
      </c>
      <c r="V6713">
        <f t="shared" si="104"/>
        <v>3</v>
      </c>
    </row>
    <row r="6714" spans="1:22" x14ac:dyDescent="0.2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 s="2">
        <v>0</v>
      </c>
      <c r="H6714">
        <v>1</v>
      </c>
      <c r="I6714">
        <v>1</v>
      </c>
      <c r="J6714">
        <v>0</v>
      </c>
      <c r="K6714" s="1">
        <v>170347.1</v>
      </c>
      <c r="L6714">
        <v>0</v>
      </c>
      <c r="M6714">
        <v>28</v>
      </c>
      <c r="N6714">
        <v>2159</v>
      </c>
      <c r="O6714">
        <v>3</v>
      </c>
      <c r="P6714">
        <v>135</v>
      </c>
      <c r="Q6714">
        <v>0.10714285714285714</v>
      </c>
      <c r="R6714">
        <v>60452</v>
      </c>
      <c r="S6714" t="str" cm="1">
        <f t="array" ref="S6714">_xlfn.IFS(E6717&lt;30,"18-29",E6717&lt;45,"30-44",TRUE,"45+")</f>
        <v>45+</v>
      </c>
      <c r="T6714" t="str" cm="1">
        <f t="array" ref="T6714">_xlfn.IFS(F6714&lt;=2,"0-2 Years",F6714&lt;=5,"3-5 Years",F6714&lt;=8,"6-8 Years",TRUE,"9-10 Years")</f>
        <v>3-5 Years</v>
      </c>
      <c r="U6714" t="str" cm="1">
        <f t="array" ref="U6714">_xlfn.IFS(P6714&gt;60,"High Risk",P6714&gt;30,"Medium Risk",TRUE,"Low Risk")</f>
        <v>High Risk</v>
      </c>
      <c r="V6714">
        <f t="shared" si="104"/>
        <v>8</v>
      </c>
    </row>
    <row r="6715" spans="1:22" hidden="1" x14ac:dyDescent="0.2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 s="2">
        <v>0</v>
      </c>
      <c r="H6715">
        <v>3</v>
      </c>
      <c r="I6715">
        <v>0</v>
      </c>
      <c r="J6715">
        <v>1</v>
      </c>
      <c r="K6715" s="1">
        <v>131553.82</v>
      </c>
      <c r="L6715">
        <v>1</v>
      </c>
      <c r="M6715">
        <v>4</v>
      </c>
      <c r="N6715">
        <v>730</v>
      </c>
      <c r="O6715">
        <v>2</v>
      </c>
      <c r="P6715">
        <v>70</v>
      </c>
      <c r="Q6715">
        <v>0.5</v>
      </c>
      <c r="R6715">
        <v>2920</v>
      </c>
      <c r="S6715" t="str" cm="1">
        <f t="array" ref="S6715">_xlfn.IFS(E6718&lt;30,"18-29",E6718&lt;45,"30-44",TRUE,"45+")</f>
        <v>18-29</v>
      </c>
      <c r="T6715" t="str" cm="1">
        <f t="array" ref="T6715">_xlfn.IFS(F6715&lt;=2,"0-2 Years",F6715&lt;=5,"3-5 Years",F6715&lt;=8,"6-8 Years",TRUE,"9-10 Years")</f>
        <v>0-2 Years</v>
      </c>
      <c r="U6715" t="str" cm="1">
        <f t="array" ref="U6715">_xlfn.IFS(P6715&gt;60,"High Risk",P6715&gt;30,"Medium Risk",TRUE,"Low Risk")</f>
        <v>High Risk</v>
      </c>
      <c r="V6715">
        <f t="shared" si="104"/>
        <v>5</v>
      </c>
    </row>
    <row r="6716" spans="1:22" hidden="1" x14ac:dyDescent="0.2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 s="2">
        <v>146053.66</v>
      </c>
      <c r="H6716">
        <v>1</v>
      </c>
      <c r="I6716">
        <v>1</v>
      </c>
      <c r="J6716">
        <v>1</v>
      </c>
      <c r="K6716" s="1">
        <v>138344.70000000001</v>
      </c>
      <c r="L6716">
        <v>0</v>
      </c>
      <c r="M6716">
        <v>4</v>
      </c>
      <c r="N6716">
        <v>1013</v>
      </c>
      <c r="O6716">
        <v>7</v>
      </c>
      <c r="P6716">
        <v>49</v>
      </c>
      <c r="Q6716">
        <v>1</v>
      </c>
      <c r="R6716">
        <v>4052</v>
      </c>
      <c r="S6716" t="str" cm="1">
        <f t="array" ref="S6716">_xlfn.IFS(E6719&lt;30,"18-29",E6719&lt;45,"30-44",TRUE,"45+")</f>
        <v>45+</v>
      </c>
      <c r="T6716" t="str" cm="1">
        <f t="array" ref="T6716">_xlfn.IFS(F6716&lt;=2,"0-2 Years",F6716&lt;=5,"3-5 Years",F6716&lt;=8,"6-8 Years",TRUE,"9-10 Years")</f>
        <v>3-5 Years</v>
      </c>
      <c r="U6716" t="str" cm="1">
        <f t="array" ref="U6716">_xlfn.IFS(P6716&gt;60,"High Risk",P6716&gt;30,"Medium Risk",TRUE,"Low Risk")</f>
        <v>Medium Risk</v>
      </c>
      <c r="V6716">
        <f t="shared" si="104"/>
        <v>2</v>
      </c>
    </row>
    <row r="6717" spans="1:22" hidden="1" x14ac:dyDescent="0.2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 s="2">
        <v>124577.15</v>
      </c>
      <c r="H6717">
        <v>1</v>
      </c>
      <c r="I6717">
        <v>0</v>
      </c>
      <c r="J6717">
        <v>1</v>
      </c>
      <c r="K6717" s="1">
        <v>169894.39999999999</v>
      </c>
      <c r="L6717">
        <v>0</v>
      </c>
      <c r="M6717">
        <v>6</v>
      </c>
      <c r="N6717">
        <v>4088</v>
      </c>
      <c r="O6717">
        <v>4</v>
      </c>
      <c r="P6717">
        <v>120</v>
      </c>
      <c r="Q6717">
        <v>0.66666666666666663</v>
      </c>
      <c r="R6717">
        <v>24528</v>
      </c>
      <c r="S6717" t="str" cm="1">
        <f t="array" ref="S6717">_xlfn.IFS(E6720&lt;30,"18-29",E6720&lt;45,"30-44",TRUE,"45+")</f>
        <v>30-44</v>
      </c>
      <c r="T6717" t="str" cm="1">
        <f t="array" ref="T6717">_xlfn.IFS(F6717&lt;=2,"0-2 Years",F6717&lt;=5,"3-5 Years",F6717&lt;=8,"6-8 Years",TRUE,"9-10 Years")</f>
        <v>9-10 Years</v>
      </c>
      <c r="U6717" t="str" cm="1">
        <f t="array" ref="U6717">_xlfn.IFS(P6717&gt;60,"High Risk",P6717&gt;30,"Medium Risk",TRUE,"Low Risk")</f>
        <v>High Risk</v>
      </c>
      <c r="V6717">
        <f t="shared" si="104"/>
        <v>3</v>
      </c>
    </row>
    <row r="6718" spans="1:22" hidden="1" x14ac:dyDescent="0.2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 s="2">
        <v>151012.54999999999</v>
      </c>
      <c r="H6718">
        <v>2</v>
      </c>
      <c r="I6718">
        <v>1</v>
      </c>
      <c r="J6718">
        <v>0</v>
      </c>
      <c r="K6718" s="1">
        <v>9770.9699999999993</v>
      </c>
      <c r="L6718">
        <v>0</v>
      </c>
      <c r="M6718">
        <v>13</v>
      </c>
      <c r="N6718">
        <v>4894</v>
      </c>
      <c r="O6718">
        <v>9</v>
      </c>
      <c r="P6718">
        <v>99</v>
      </c>
      <c r="Q6718">
        <v>0.69230769230769229</v>
      </c>
      <c r="R6718">
        <v>63622</v>
      </c>
      <c r="S6718" t="str" cm="1">
        <f t="array" ref="S6718">_xlfn.IFS(E6721&lt;30,"18-29",E6721&lt;45,"30-44",TRUE,"45+")</f>
        <v>30-44</v>
      </c>
      <c r="T6718" t="str" cm="1">
        <f t="array" ref="T6718">_xlfn.IFS(F6718&lt;=2,"0-2 Years",F6718&lt;=5,"3-5 Years",F6718&lt;=8,"6-8 Years",TRUE,"9-10 Years")</f>
        <v>3-5 Years</v>
      </c>
      <c r="U6718" t="str" cm="1">
        <f t="array" ref="U6718">_xlfn.IFS(P6718&gt;60,"High Risk",P6718&gt;30,"Medium Risk",TRUE,"Low Risk")</f>
        <v>High Risk</v>
      </c>
      <c r="V6718">
        <f t="shared" si="104"/>
        <v>3</v>
      </c>
    </row>
    <row r="6719" spans="1:22" hidden="1" x14ac:dyDescent="0.2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 s="2">
        <v>216109.88</v>
      </c>
      <c r="H6719">
        <v>1</v>
      </c>
      <c r="I6719">
        <v>0</v>
      </c>
      <c r="J6719">
        <v>1</v>
      </c>
      <c r="K6719" s="1">
        <v>74176.710000000006</v>
      </c>
      <c r="L6719">
        <v>1</v>
      </c>
      <c r="M6719">
        <v>2</v>
      </c>
      <c r="N6719">
        <v>2702</v>
      </c>
      <c r="O6719">
        <v>5</v>
      </c>
      <c r="P6719">
        <v>83</v>
      </c>
      <c r="Q6719">
        <v>1</v>
      </c>
      <c r="R6719">
        <v>5404</v>
      </c>
      <c r="S6719" t="str" cm="1">
        <f t="array" ref="S6719">_xlfn.IFS(E6722&lt;30,"18-29",E6722&lt;45,"30-44",TRUE,"45+")</f>
        <v>18-29</v>
      </c>
      <c r="T6719" t="str" cm="1">
        <f t="array" ref="T6719">_xlfn.IFS(F6719&lt;=2,"0-2 Years",F6719&lt;=5,"3-5 Years",F6719&lt;=8,"6-8 Years",TRUE,"9-10 Years")</f>
        <v>3-5 Years</v>
      </c>
      <c r="U6719" t="str" cm="1">
        <f t="array" ref="U6719">_xlfn.IFS(P6719&gt;60,"High Risk",P6719&gt;30,"Medium Risk",TRUE,"Low Risk")</f>
        <v>High Risk</v>
      </c>
      <c r="V6719">
        <f t="shared" si="104"/>
        <v>3</v>
      </c>
    </row>
    <row r="6720" spans="1:22" x14ac:dyDescent="0.2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 s="2">
        <v>144318.97</v>
      </c>
      <c r="H6720">
        <v>1</v>
      </c>
      <c r="I6720">
        <v>1</v>
      </c>
      <c r="J6720">
        <v>0</v>
      </c>
      <c r="K6720" s="1">
        <v>112668.06</v>
      </c>
      <c r="L6720">
        <v>0</v>
      </c>
      <c r="M6720">
        <v>26</v>
      </c>
      <c r="N6720">
        <v>4901</v>
      </c>
      <c r="O6720">
        <v>0</v>
      </c>
      <c r="P6720">
        <v>76</v>
      </c>
      <c r="Q6720">
        <v>0</v>
      </c>
      <c r="R6720">
        <v>127426</v>
      </c>
      <c r="S6720" t="str" cm="1">
        <f t="array" ref="S6720">_xlfn.IFS(E6723&lt;30,"18-29",E6723&lt;45,"30-44",TRUE,"45+")</f>
        <v>45+</v>
      </c>
      <c r="T6720" t="str" cm="1">
        <f t="array" ref="T6720">_xlfn.IFS(F6720&lt;=2,"0-2 Years",F6720&lt;=5,"3-5 Years",F6720&lt;=8,"6-8 Years",TRUE,"9-10 Years")</f>
        <v>0-2 Years</v>
      </c>
      <c r="U6720" t="str" cm="1">
        <f t="array" ref="U6720">_xlfn.IFS(P6720&gt;60,"High Risk",P6720&gt;30,"Medium Risk",TRUE,"Low Risk")</f>
        <v>High Risk</v>
      </c>
      <c r="V6720">
        <f t="shared" si="104"/>
        <v>6</v>
      </c>
    </row>
    <row r="6721" spans="1:22" x14ac:dyDescent="0.2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 s="2">
        <v>0</v>
      </c>
      <c r="H6721">
        <v>2</v>
      </c>
      <c r="I6721">
        <v>0</v>
      </c>
      <c r="J6721">
        <v>0</v>
      </c>
      <c r="K6721" s="1">
        <v>186275.7</v>
      </c>
      <c r="L6721">
        <v>0</v>
      </c>
      <c r="M6721">
        <v>30</v>
      </c>
      <c r="N6721">
        <v>1651</v>
      </c>
      <c r="O6721">
        <v>8</v>
      </c>
      <c r="P6721">
        <v>31</v>
      </c>
      <c r="Q6721">
        <v>0.26666666666666666</v>
      </c>
      <c r="R6721">
        <v>49530</v>
      </c>
      <c r="S6721" t="str" cm="1">
        <f t="array" ref="S6721">_xlfn.IFS(E6724&lt;30,"18-29",E6724&lt;45,"30-44",TRUE,"45+")</f>
        <v>18-29</v>
      </c>
      <c r="T6721" t="str" cm="1">
        <f t="array" ref="T6721">_xlfn.IFS(F6721&lt;=2,"0-2 Years",F6721&lt;=5,"3-5 Years",F6721&lt;=8,"6-8 Years",TRUE,"9-10 Years")</f>
        <v>3-5 Years</v>
      </c>
      <c r="U6721" t="str" cm="1">
        <f t="array" ref="U6721">_xlfn.IFS(P6721&gt;60,"High Risk",P6721&gt;30,"Medium Risk",TRUE,"Low Risk")</f>
        <v>Medium Risk</v>
      </c>
      <c r="V6721">
        <f t="shared" si="104"/>
        <v>6</v>
      </c>
    </row>
    <row r="6722" spans="1:22" x14ac:dyDescent="0.2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 s="2">
        <v>0</v>
      </c>
      <c r="H6722">
        <v>2</v>
      </c>
      <c r="I6722">
        <v>1</v>
      </c>
      <c r="J6722">
        <v>0</v>
      </c>
      <c r="K6722" s="1">
        <v>98463.99</v>
      </c>
      <c r="L6722">
        <v>0</v>
      </c>
      <c r="M6722">
        <v>24</v>
      </c>
      <c r="N6722">
        <v>4951</v>
      </c>
      <c r="O6722">
        <v>2</v>
      </c>
      <c r="P6722">
        <v>141</v>
      </c>
      <c r="Q6722">
        <v>8.3333333333333329E-2</v>
      </c>
      <c r="R6722">
        <v>118824</v>
      </c>
      <c r="S6722" t="str" cm="1">
        <f t="array" ref="S6722">_xlfn.IFS(E6725&lt;30,"18-29",E6725&lt;45,"30-44",TRUE,"45+")</f>
        <v>45+</v>
      </c>
      <c r="T6722" t="str" cm="1">
        <f t="array" ref="T6722">_xlfn.IFS(F6722&lt;=2,"0-2 Years",F6722&lt;=5,"3-5 Years",F6722&lt;=8,"6-8 Years",TRUE,"9-10 Years")</f>
        <v>6-8 Years</v>
      </c>
      <c r="U6722" t="str" cm="1">
        <f t="array" ref="U6722">_xlfn.IFS(P6722&gt;60,"High Risk",P6722&gt;30,"Medium Risk",TRUE,"Low Risk")</f>
        <v>High Risk</v>
      </c>
      <c r="V6722">
        <f t="shared" si="104"/>
        <v>6</v>
      </c>
    </row>
    <row r="6723" spans="1:22" hidden="1" x14ac:dyDescent="0.2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 s="2">
        <v>27517.15</v>
      </c>
      <c r="H6723">
        <v>2</v>
      </c>
      <c r="I6723">
        <v>0</v>
      </c>
      <c r="J6723">
        <v>1</v>
      </c>
      <c r="K6723" s="1">
        <v>2746.41</v>
      </c>
      <c r="L6723">
        <v>0</v>
      </c>
      <c r="M6723">
        <v>3</v>
      </c>
      <c r="N6723">
        <v>1970</v>
      </c>
      <c r="O6723">
        <v>3</v>
      </c>
      <c r="P6723">
        <v>88</v>
      </c>
      <c r="Q6723">
        <v>1</v>
      </c>
      <c r="R6723">
        <v>5910</v>
      </c>
      <c r="S6723" t="str" cm="1">
        <f t="array" ref="S6723">_xlfn.IFS(E6726&lt;30,"18-29",E6726&lt;45,"30-44",TRUE,"45+")</f>
        <v>30-44</v>
      </c>
      <c r="T6723" t="str" cm="1">
        <f t="array" ref="T6723">_xlfn.IFS(F6723&lt;=2,"0-2 Years",F6723&lt;=5,"3-5 Years",F6723&lt;=8,"6-8 Years",TRUE,"9-10 Years")</f>
        <v>3-5 Years</v>
      </c>
      <c r="U6723" t="str" cm="1">
        <f t="array" ref="U6723">_xlfn.IFS(P6723&gt;60,"High Risk",P6723&gt;30,"Medium Risk",TRUE,"Low Risk")</f>
        <v>High Risk</v>
      </c>
      <c r="V6723">
        <f t="shared" ref="V6723:V6786" si="105">IF(J6723=0,3,0)+IF(G6723=0,3,0)+IF(H6723=1,2,0)+IF(E6723&gt;45,1,0)+IF(F6723&lt;3,1,0)</f>
        <v>1</v>
      </c>
    </row>
    <row r="6724" spans="1:22" hidden="1" x14ac:dyDescent="0.2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 s="2">
        <v>147092.65</v>
      </c>
      <c r="H6724">
        <v>1</v>
      </c>
      <c r="I6724">
        <v>1</v>
      </c>
      <c r="J6724">
        <v>0</v>
      </c>
      <c r="K6724" s="1">
        <v>10928.3</v>
      </c>
      <c r="L6724">
        <v>0</v>
      </c>
      <c r="M6724">
        <v>5</v>
      </c>
      <c r="N6724">
        <v>4256</v>
      </c>
      <c r="O6724">
        <v>5</v>
      </c>
      <c r="P6724">
        <v>45</v>
      </c>
      <c r="Q6724">
        <v>1</v>
      </c>
      <c r="R6724">
        <v>21280</v>
      </c>
      <c r="S6724" t="str" cm="1">
        <f t="array" ref="S6724">_xlfn.IFS(E6727&lt;30,"18-29",E6727&lt;45,"30-44",TRUE,"45+")</f>
        <v>30-44</v>
      </c>
      <c r="T6724" t="str" cm="1">
        <f t="array" ref="T6724">_xlfn.IFS(F6724&lt;=2,"0-2 Years",F6724&lt;=5,"3-5 Years",F6724&lt;=8,"6-8 Years",TRUE,"9-10 Years")</f>
        <v>3-5 Years</v>
      </c>
      <c r="U6724" t="str" cm="1">
        <f t="array" ref="U6724">_xlfn.IFS(P6724&gt;60,"High Risk",P6724&gt;30,"Medium Risk",TRUE,"Low Risk")</f>
        <v>Medium Risk</v>
      </c>
      <c r="V6724">
        <f t="shared" si="105"/>
        <v>5</v>
      </c>
    </row>
    <row r="6725" spans="1:22" hidden="1" x14ac:dyDescent="0.2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 s="2">
        <v>92246.14</v>
      </c>
      <c r="H6725">
        <v>2</v>
      </c>
      <c r="I6725">
        <v>0</v>
      </c>
      <c r="J6725">
        <v>1</v>
      </c>
      <c r="K6725" s="1">
        <v>91346.03</v>
      </c>
      <c r="L6725">
        <v>0</v>
      </c>
      <c r="M6725">
        <v>6</v>
      </c>
      <c r="N6725">
        <v>3655</v>
      </c>
      <c r="O6725">
        <v>0</v>
      </c>
      <c r="P6725">
        <v>145</v>
      </c>
      <c r="Q6725">
        <v>0</v>
      </c>
      <c r="R6725">
        <v>21930</v>
      </c>
      <c r="S6725" t="str" cm="1">
        <f t="array" ref="S6725">_xlfn.IFS(E6728&lt;30,"18-29",E6728&lt;45,"30-44",TRUE,"45+")</f>
        <v>45+</v>
      </c>
      <c r="T6725" t="str" cm="1">
        <f t="array" ref="T6725">_xlfn.IFS(F6725&lt;=2,"0-2 Years",F6725&lt;=5,"3-5 Years",F6725&lt;=8,"6-8 Years",TRUE,"9-10 Years")</f>
        <v>0-2 Years</v>
      </c>
      <c r="U6725" t="str" cm="1">
        <f t="array" ref="U6725">_xlfn.IFS(P6725&gt;60,"High Risk",P6725&gt;30,"Medium Risk",TRUE,"Low Risk")</f>
        <v>High Risk</v>
      </c>
      <c r="V6725">
        <f t="shared" si="105"/>
        <v>2</v>
      </c>
    </row>
    <row r="6726" spans="1:22" x14ac:dyDescent="0.2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 s="2">
        <v>0</v>
      </c>
      <c r="H6726">
        <v>2</v>
      </c>
      <c r="I6726">
        <v>1</v>
      </c>
      <c r="J6726">
        <v>0</v>
      </c>
      <c r="K6726" s="1">
        <v>139844.04</v>
      </c>
      <c r="L6726">
        <v>1</v>
      </c>
      <c r="M6726">
        <v>8</v>
      </c>
      <c r="N6726">
        <v>3628</v>
      </c>
      <c r="O6726">
        <v>6</v>
      </c>
      <c r="P6726">
        <v>87</v>
      </c>
      <c r="Q6726">
        <v>0.75</v>
      </c>
      <c r="R6726">
        <v>29024</v>
      </c>
      <c r="S6726" t="str" cm="1">
        <f t="array" ref="S6726">_xlfn.IFS(E6729&lt;30,"18-29",E6729&lt;45,"30-44",TRUE,"45+")</f>
        <v>30-44</v>
      </c>
      <c r="T6726" t="str" cm="1">
        <f t="array" ref="T6726">_xlfn.IFS(F6726&lt;=2,"0-2 Years",F6726&lt;=5,"3-5 Years",F6726&lt;=8,"6-8 Years",TRUE,"9-10 Years")</f>
        <v>6-8 Years</v>
      </c>
      <c r="U6726" t="str" cm="1">
        <f t="array" ref="U6726">_xlfn.IFS(P6726&gt;60,"High Risk",P6726&gt;30,"Medium Risk",TRUE,"Low Risk")</f>
        <v>High Risk</v>
      </c>
      <c r="V6726">
        <f t="shared" si="105"/>
        <v>6</v>
      </c>
    </row>
    <row r="6727" spans="1:22" hidden="1" x14ac:dyDescent="0.2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 s="2">
        <v>148897.01999999999</v>
      </c>
      <c r="H6727">
        <v>1</v>
      </c>
      <c r="I6727">
        <v>0</v>
      </c>
      <c r="J6727">
        <v>0</v>
      </c>
      <c r="K6727" s="1">
        <v>105052.9</v>
      </c>
      <c r="L6727">
        <v>0</v>
      </c>
      <c r="M6727">
        <v>29</v>
      </c>
      <c r="N6727">
        <v>3186</v>
      </c>
      <c r="O6727">
        <v>6</v>
      </c>
      <c r="P6727">
        <v>158</v>
      </c>
      <c r="Q6727">
        <v>0.20689655172413793</v>
      </c>
      <c r="R6727">
        <v>92394</v>
      </c>
      <c r="S6727" t="str" cm="1">
        <f t="array" ref="S6727">_xlfn.IFS(E6730&lt;30,"18-29",E6730&lt;45,"30-44",TRUE,"45+")</f>
        <v>30-44</v>
      </c>
      <c r="T6727" t="str" cm="1">
        <f t="array" ref="T6727">_xlfn.IFS(F6727&lt;=2,"0-2 Years",F6727&lt;=5,"3-5 Years",F6727&lt;=8,"6-8 Years",TRUE,"9-10 Years")</f>
        <v>6-8 Years</v>
      </c>
      <c r="U6727" t="str" cm="1">
        <f t="array" ref="U6727">_xlfn.IFS(P6727&gt;60,"High Risk",P6727&gt;30,"Medium Risk",TRUE,"Low Risk")</f>
        <v>High Risk</v>
      </c>
      <c r="V6727">
        <f t="shared" si="105"/>
        <v>5</v>
      </c>
    </row>
    <row r="6728" spans="1:22" x14ac:dyDescent="0.2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 s="2">
        <v>0</v>
      </c>
      <c r="H6728">
        <v>1</v>
      </c>
      <c r="I6728">
        <v>0</v>
      </c>
      <c r="J6728">
        <v>0</v>
      </c>
      <c r="K6728" s="1">
        <v>144366.82999999999</v>
      </c>
      <c r="L6728">
        <v>1</v>
      </c>
      <c r="M6728">
        <v>27</v>
      </c>
      <c r="N6728">
        <v>4200</v>
      </c>
      <c r="O6728">
        <v>1</v>
      </c>
      <c r="P6728">
        <v>52</v>
      </c>
      <c r="Q6728">
        <v>3.7037037037037035E-2</v>
      </c>
      <c r="R6728">
        <v>113400</v>
      </c>
      <c r="S6728" t="str" cm="1">
        <f t="array" ref="S6728">_xlfn.IFS(E6731&lt;30,"18-29",E6731&lt;45,"30-44",TRUE,"45+")</f>
        <v>45+</v>
      </c>
      <c r="T6728" t="str" cm="1">
        <f t="array" ref="T6728">_xlfn.IFS(F6728&lt;=2,"0-2 Years",F6728&lt;=5,"3-5 Years",F6728&lt;=8,"6-8 Years",TRUE,"9-10 Years")</f>
        <v>6-8 Years</v>
      </c>
      <c r="U6728" t="str" cm="1">
        <f t="array" ref="U6728">_xlfn.IFS(P6728&gt;60,"High Risk",P6728&gt;30,"Medium Risk",TRUE,"Low Risk")</f>
        <v>Medium Risk</v>
      </c>
      <c r="V6728">
        <f t="shared" si="105"/>
        <v>9</v>
      </c>
    </row>
    <row r="6729" spans="1:22" x14ac:dyDescent="0.2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 s="2">
        <v>0</v>
      </c>
      <c r="H6729">
        <v>1</v>
      </c>
      <c r="I6729">
        <v>1</v>
      </c>
      <c r="J6729">
        <v>0</v>
      </c>
      <c r="K6729" s="1">
        <v>19605.18</v>
      </c>
      <c r="L6729">
        <v>1</v>
      </c>
      <c r="M6729">
        <v>16</v>
      </c>
      <c r="N6729">
        <v>3765</v>
      </c>
      <c r="O6729">
        <v>5</v>
      </c>
      <c r="P6729">
        <v>138</v>
      </c>
      <c r="Q6729">
        <v>0.3125</v>
      </c>
      <c r="R6729">
        <v>60240</v>
      </c>
      <c r="S6729" t="str" cm="1">
        <f t="array" ref="S6729">_xlfn.IFS(E6732&lt;30,"18-29",E6732&lt;45,"30-44",TRUE,"45+")</f>
        <v>45+</v>
      </c>
      <c r="T6729" t="str" cm="1">
        <f t="array" ref="T6729">_xlfn.IFS(F6729&lt;=2,"0-2 Years",F6729&lt;=5,"3-5 Years",F6729&lt;=8,"6-8 Years",TRUE,"9-10 Years")</f>
        <v>9-10 Years</v>
      </c>
      <c r="U6729" t="str" cm="1">
        <f t="array" ref="U6729">_xlfn.IFS(P6729&gt;60,"High Risk",P6729&gt;30,"Medium Risk",TRUE,"Low Risk")</f>
        <v>High Risk</v>
      </c>
      <c r="V6729">
        <f t="shared" si="105"/>
        <v>8</v>
      </c>
    </row>
    <row r="6730" spans="1:22" hidden="1" x14ac:dyDescent="0.2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 s="2">
        <v>138335.96</v>
      </c>
      <c r="H6730">
        <v>1</v>
      </c>
      <c r="I6730">
        <v>1</v>
      </c>
      <c r="J6730">
        <v>1</v>
      </c>
      <c r="K6730" s="1">
        <v>80483.759999999995</v>
      </c>
      <c r="L6730">
        <v>0</v>
      </c>
      <c r="M6730">
        <v>23</v>
      </c>
      <c r="N6730">
        <v>2044</v>
      </c>
      <c r="O6730">
        <v>5</v>
      </c>
      <c r="P6730">
        <v>166</v>
      </c>
      <c r="Q6730">
        <v>0.21739130434782608</v>
      </c>
      <c r="R6730">
        <v>47012</v>
      </c>
      <c r="S6730" t="str" cm="1">
        <f t="array" ref="S6730">_xlfn.IFS(E6733&lt;30,"18-29",E6733&lt;45,"30-44",TRUE,"45+")</f>
        <v>30-44</v>
      </c>
      <c r="T6730" t="str" cm="1">
        <f t="array" ref="T6730">_xlfn.IFS(F6730&lt;=2,"0-2 Years",F6730&lt;=5,"3-5 Years",F6730&lt;=8,"6-8 Years",TRUE,"9-10 Years")</f>
        <v>9-10 Years</v>
      </c>
      <c r="U6730" t="str" cm="1">
        <f t="array" ref="U6730">_xlfn.IFS(P6730&gt;60,"High Risk",P6730&gt;30,"Medium Risk",TRUE,"Low Risk")</f>
        <v>High Risk</v>
      </c>
      <c r="V6730">
        <f t="shared" si="105"/>
        <v>2</v>
      </c>
    </row>
    <row r="6731" spans="1:22" x14ac:dyDescent="0.2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 s="2">
        <v>92895.56</v>
      </c>
      <c r="H6731">
        <v>1</v>
      </c>
      <c r="I6731">
        <v>1</v>
      </c>
      <c r="J6731">
        <v>0</v>
      </c>
      <c r="K6731" s="1">
        <v>154344</v>
      </c>
      <c r="L6731">
        <v>1</v>
      </c>
      <c r="M6731">
        <v>20</v>
      </c>
      <c r="N6731">
        <v>1821</v>
      </c>
      <c r="O6731">
        <v>0</v>
      </c>
      <c r="P6731">
        <v>7</v>
      </c>
      <c r="Q6731">
        <v>0</v>
      </c>
      <c r="R6731">
        <v>36420</v>
      </c>
      <c r="S6731" t="str" cm="1">
        <f t="array" ref="S6731">_xlfn.IFS(E6734&lt;30,"18-29",E6734&lt;45,"30-44",TRUE,"45+")</f>
        <v>30-44</v>
      </c>
      <c r="T6731" t="str" cm="1">
        <f t="array" ref="T6731">_xlfn.IFS(F6731&lt;=2,"0-2 Years",F6731&lt;=5,"3-5 Years",F6731&lt;=8,"6-8 Years",TRUE,"9-10 Years")</f>
        <v>9-10 Years</v>
      </c>
      <c r="U6731" t="str" cm="1">
        <f t="array" ref="U6731">_xlfn.IFS(P6731&gt;60,"High Risk",P6731&gt;30,"Medium Risk",TRUE,"Low Risk")</f>
        <v>Low Risk</v>
      </c>
      <c r="V6731">
        <f t="shared" si="105"/>
        <v>6</v>
      </c>
    </row>
    <row r="6732" spans="1:22" hidden="1" x14ac:dyDescent="0.2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 s="2">
        <v>160736.63</v>
      </c>
      <c r="H6732">
        <v>1</v>
      </c>
      <c r="I6732">
        <v>0</v>
      </c>
      <c r="J6732">
        <v>1</v>
      </c>
      <c r="K6732" s="1">
        <v>93503.02</v>
      </c>
      <c r="L6732">
        <v>0</v>
      </c>
      <c r="M6732">
        <v>8</v>
      </c>
      <c r="N6732">
        <v>2264</v>
      </c>
      <c r="O6732">
        <v>3</v>
      </c>
      <c r="P6732">
        <v>107</v>
      </c>
      <c r="Q6732">
        <v>0.375</v>
      </c>
      <c r="R6732">
        <v>18112</v>
      </c>
      <c r="S6732" t="str" cm="1">
        <f t="array" ref="S6732">_xlfn.IFS(E6735&lt;30,"18-29",E6735&lt;45,"30-44",TRUE,"45+")</f>
        <v>18-29</v>
      </c>
      <c r="T6732" t="str" cm="1">
        <f t="array" ref="T6732">_xlfn.IFS(F6732&lt;=2,"0-2 Years",F6732&lt;=5,"3-5 Years",F6732&lt;=8,"6-8 Years",TRUE,"9-10 Years")</f>
        <v>9-10 Years</v>
      </c>
      <c r="U6732" t="str" cm="1">
        <f t="array" ref="U6732">_xlfn.IFS(P6732&gt;60,"High Risk",P6732&gt;30,"Medium Risk",TRUE,"Low Risk")</f>
        <v>High Risk</v>
      </c>
      <c r="V6732">
        <f t="shared" si="105"/>
        <v>3</v>
      </c>
    </row>
    <row r="6733" spans="1:22" hidden="1" x14ac:dyDescent="0.2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 s="2">
        <v>0</v>
      </c>
      <c r="H6733">
        <v>2</v>
      </c>
      <c r="I6733">
        <v>1</v>
      </c>
      <c r="J6733">
        <v>1</v>
      </c>
      <c r="K6733" s="1">
        <v>153036.97</v>
      </c>
      <c r="L6733">
        <v>0</v>
      </c>
      <c r="M6733">
        <v>29</v>
      </c>
      <c r="N6733">
        <v>2621</v>
      </c>
      <c r="O6733">
        <v>8</v>
      </c>
      <c r="P6733">
        <v>20</v>
      </c>
      <c r="Q6733">
        <v>0.27586206896551724</v>
      </c>
      <c r="R6733">
        <v>76009</v>
      </c>
      <c r="S6733" t="str" cm="1">
        <f t="array" ref="S6733">_xlfn.IFS(E6736&lt;30,"18-29",E6736&lt;45,"30-44",TRUE,"45+")</f>
        <v>45+</v>
      </c>
      <c r="T6733" t="str" cm="1">
        <f t="array" ref="T6733">_xlfn.IFS(F6733&lt;=2,"0-2 Years",F6733&lt;=5,"3-5 Years",F6733&lt;=8,"6-8 Years",TRUE,"9-10 Years")</f>
        <v>3-5 Years</v>
      </c>
      <c r="U6733" t="str" cm="1">
        <f t="array" ref="U6733">_xlfn.IFS(P6733&gt;60,"High Risk",P6733&gt;30,"Medium Risk",TRUE,"Low Risk")</f>
        <v>Low Risk</v>
      </c>
      <c r="V6733">
        <f t="shared" si="105"/>
        <v>3</v>
      </c>
    </row>
    <row r="6734" spans="1:22" x14ac:dyDescent="0.2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 s="2">
        <v>0</v>
      </c>
      <c r="H6734">
        <v>2</v>
      </c>
      <c r="I6734">
        <v>0</v>
      </c>
      <c r="J6734">
        <v>0</v>
      </c>
      <c r="K6734" s="1">
        <v>98029.58</v>
      </c>
      <c r="L6734">
        <v>0</v>
      </c>
      <c r="M6734">
        <v>28</v>
      </c>
      <c r="N6734">
        <v>391</v>
      </c>
      <c r="O6734">
        <v>9</v>
      </c>
      <c r="P6734">
        <v>61</v>
      </c>
      <c r="Q6734">
        <v>0.32142857142857145</v>
      </c>
      <c r="R6734">
        <v>10948</v>
      </c>
      <c r="S6734" t="str" cm="1">
        <f t="array" ref="S6734">_xlfn.IFS(E6737&lt;30,"18-29",E6737&lt;45,"30-44",TRUE,"45+")</f>
        <v>30-44</v>
      </c>
      <c r="T6734" t="str" cm="1">
        <f t="array" ref="T6734">_xlfn.IFS(F6734&lt;=2,"0-2 Years",F6734&lt;=5,"3-5 Years",F6734&lt;=8,"6-8 Years",TRUE,"9-10 Years")</f>
        <v>9-10 Years</v>
      </c>
      <c r="U6734" t="str" cm="1">
        <f t="array" ref="U6734">_xlfn.IFS(P6734&gt;60,"High Risk",P6734&gt;30,"Medium Risk",TRUE,"Low Risk")</f>
        <v>High Risk</v>
      </c>
      <c r="V6734">
        <f t="shared" si="105"/>
        <v>6</v>
      </c>
    </row>
    <row r="6735" spans="1:22" hidden="1" x14ac:dyDescent="0.2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 s="2">
        <v>107141.27</v>
      </c>
      <c r="H6735">
        <v>1</v>
      </c>
      <c r="I6735">
        <v>1</v>
      </c>
      <c r="J6735">
        <v>0</v>
      </c>
      <c r="K6735" s="1">
        <v>193018.71</v>
      </c>
      <c r="L6735">
        <v>0</v>
      </c>
      <c r="M6735">
        <v>28</v>
      </c>
      <c r="N6735">
        <v>4221</v>
      </c>
      <c r="O6735">
        <v>4</v>
      </c>
      <c r="P6735">
        <v>95</v>
      </c>
      <c r="Q6735">
        <v>0.14285714285714285</v>
      </c>
      <c r="R6735">
        <v>118188</v>
      </c>
      <c r="S6735" t="str" cm="1">
        <f t="array" ref="S6735">_xlfn.IFS(E6738&lt;30,"18-29",E6738&lt;45,"30-44",TRUE,"45+")</f>
        <v>45+</v>
      </c>
      <c r="T6735" t="str" cm="1">
        <f t="array" ref="T6735">_xlfn.IFS(F6735&lt;=2,"0-2 Years",F6735&lt;=5,"3-5 Years",F6735&lt;=8,"6-8 Years",TRUE,"9-10 Years")</f>
        <v>3-5 Years</v>
      </c>
      <c r="U6735" t="str" cm="1">
        <f t="array" ref="U6735">_xlfn.IFS(P6735&gt;60,"High Risk",P6735&gt;30,"Medium Risk",TRUE,"Low Risk")</f>
        <v>High Risk</v>
      </c>
      <c r="V6735">
        <f t="shared" si="105"/>
        <v>5</v>
      </c>
    </row>
    <row r="6736" spans="1:22" x14ac:dyDescent="0.2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 s="2">
        <v>0</v>
      </c>
      <c r="H6736">
        <v>3</v>
      </c>
      <c r="I6736">
        <v>0</v>
      </c>
      <c r="J6736">
        <v>0</v>
      </c>
      <c r="K6736" s="1">
        <v>60810.64</v>
      </c>
      <c r="L6736">
        <v>1</v>
      </c>
      <c r="M6736">
        <v>2</v>
      </c>
      <c r="N6736">
        <v>579</v>
      </c>
      <c r="O6736">
        <v>0</v>
      </c>
      <c r="P6736">
        <v>144</v>
      </c>
      <c r="Q6736">
        <v>0</v>
      </c>
      <c r="R6736">
        <v>1158</v>
      </c>
      <c r="S6736" t="str" cm="1">
        <f t="array" ref="S6736">_xlfn.IFS(E6739&lt;30,"18-29",E6739&lt;45,"30-44",TRUE,"45+")</f>
        <v>30-44</v>
      </c>
      <c r="T6736" t="str" cm="1">
        <f t="array" ref="T6736">_xlfn.IFS(F6736&lt;=2,"0-2 Years",F6736&lt;=5,"3-5 Years",F6736&lt;=8,"6-8 Years",TRUE,"9-10 Years")</f>
        <v>0-2 Years</v>
      </c>
      <c r="U6736" t="str" cm="1">
        <f t="array" ref="U6736">_xlfn.IFS(P6736&gt;60,"High Risk",P6736&gt;30,"Medium Risk",TRUE,"Low Risk")</f>
        <v>High Risk</v>
      </c>
      <c r="V6736">
        <f t="shared" si="105"/>
        <v>8</v>
      </c>
    </row>
    <row r="6737" spans="1:22" hidden="1" x14ac:dyDescent="0.2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 s="2">
        <v>132446.07999999999</v>
      </c>
      <c r="H6737">
        <v>2</v>
      </c>
      <c r="I6737">
        <v>1</v>
      </c>
      <c r="J6737">
        <v>0</v>
      </c>
      <c r="K6737" s="1">
        <v>87071.18</v>
      </c>
      <c r="L6737">
        <v>1</v>
      </c>
      <c r="M6737">
        <v>6</v>
      </c>
      <c r="N6737">
        <v>776</v>
      </c>
      <c r="O6737">
        <v>6</v>
      </c>
      <c r="P6737">
        <v>176</v>
      </c>
      <c r="Q6737">
        <v>1</v>
      </c>
      <c r="R6737">
        <v>4656</v>
      </c>
      <c r="S6737" t="str" cm="1">
        <f t="array" ref="S6737">_xlfn.IFS(E6740&lt;30,"18-29",E6740&lt;45,"30-44",TRUE,"45+")</f>
        <v>30-44</v>
      </c>
      <c r="T6737" t="str" cm="1">
        <f t="array" ref="T6737">_xlfn.IFS(F6737&lt;=2,"0-2 Years",F6737&lt;=5,"3-5 Years",F6737&lt;=8,"6-8 Years",TRUE,"9-10 Years")</f>
        <v>3-5 Years</v>
      </c>
      <c r="U6737" t="str" cm="1">
        <f t="array" ref="U6737">_xlfn.IFS(P6737&gt;60,"High Risk",P6737&gt;30,"Medium Risk",TRUE,"Low Risk")</f>
        <v>High Risk</v>
      </c>
      <c r="V6737">
        <f t="shared" si="105"/>
        <v>3</v>
      </c>
    </row>
    <row r="6738" spans="1:22" hidden="1" x14ac:dyDescent="0.2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 s="2">
        <v>92053</v>
      </c>
      <c r="H6738">
        <v>1</v>
      </c>
      <c r="I6738">
        <v>1</v>
      </c>
      <c r="J6738">
        <v>1</v>
      </c>
      <c r="K6738" s="1">
        <v>164064.44</v>
      </c>
      <c r="L6738">
        <v>1</v>
      </c>
      <c r="M6738">
        <v>19</v>
      </c>
      <c r="N6738">
        <v>2158</v>
      </c>
      <c r="O6738">
        <v>1</v>
      </c>
      <c r="P6738">
        <v>160</v>
      </c>
      <c r="Q6738">
        <v>5.2631578947368418E-2</v>
      </c>
      <c r="R6738">
        <v>41002</v>
      </c>
      <c r="S6738" t="str" cm="1">
        <f t="array" ref="S6738">_xlfn.IFS(E6741&lt;30,"18-29",E6741&lt;45,"30-44",TRUE,"45+")</f>
        <v>45+</v>
      </c>
      <c r="T6738" t="str" cm="1">
        <f t="array" ref="T6738">_xlfn.IFS(F6738&lt;=2,"0-2 Years",F6738&lt;=5,"3-5 Years",F6738&lt;=8,"6-8 Years",TRUE,"9-10 Years")</f>
        <v>0-2 Years</v>
      </c>
      <c r="U6738" t="str" cm="1">
        <f t="array" ref="U6738">_xlfn.IFS(P6738&gt;60,"High Risk",P6738&gt;30,"Medium Risk",TRUE,"Low Risk")</f>
        <v>High Risk</v>
      </c>
      <c r="V6738">
        <f t="shared" si="105"/>
        <v>4</v>
      </c>
    </row>
    <row r="6739" spans="1:22" hidden="1" x14ac:dyDescent="0.2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 s="2">
        <v>96798.79</v>
      </c>
      <c r="H6739">
        <v>2</v>
      </c>
      <c r="I6739">
        <v>1</v>
      </c>
      <c r="J6739">
        <v>1</v>
      </c>
      <c r="K6739" s="1">
        <v>4554.67</v>
      </c>
      <c r="L6739">
        <v>0</v>
      </c>
      <c r="M6739">
        <v>5</v>
      </c>
      <c r="N6739">
        <v>4900</v>
      </c>
      <c r="O6739">
        <v>1</v>
      </c>
      <c r="P6739">
        <v>64</v>
      </c>
      <c r="Q6739">
        <v>0.2</v>
      </c>
      <c r="R6739">
        <v>24500</v>
      </c>
      <c r="S6739" t="str" cm="1">
        <f t="array" ref="S6739">_xlfn.IFS(E6742&lt;30,"18-29",E6742&lt;45,"30-44",TRUE,"45+")</f>
        <v>30-44</v>
      </c>
      <c r="T6739" t="str" cm="1">
        <f t="array" ref="T6739">_xlfn.IFS(F6739&lt;=2,"0-2 Years",F6739&lt;=5,"3-5 Years",F6739&lt;=8,"6-8 Years",TRUE,"9-10 Years")</f>
        <v>0-2 Years</v>
      </c>
      <c r="U6739" t="str" cm="1">
        <f t="array" ref="U6739">_xlfn.IFS(P6739&gt;60,"High Risk",P6739&gt;30,"Medium Risk",TRUE,"Low Risk")</f>
        <v>High Risk</v>
      </c>
      <c r="V6739">
        <f t="shared" si="105"/>
        <v>1</v>
      </c>
    </row>
    <row r="6740" spans="1:22" hidden="1" x14ac:dyDescent="0.2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 s="2">
        <v>134498.54</v>
      </c>
      <c r="H6740">
        <v>2</v>
      </c>
      <c r="I6740">
        <v>1</v>
      </c>
      <c r="J6740">
        <v>1</v>
      </c>
      <c r="K6740" s="1">
        <v>119924.8</v>
      </c>
      <c r="L6740">
        <v>0</v>
      </c>
      <c r="M6740">
        <v>12</v>
      </c>
      <c r="N6740">
        <v>332</v>
      </c>
      <c r="O6740">
        <v>0</v>
      </c>
      <c r="P6740">
        <v>53</v>
      </c>
      <c r="Q6740">
        <v>0</v>
      </c>
      <c r="R6740">
        <v>3984</v>
      </c>
      <c r="S6740" t="str" cm="1">
        <f t="array" ref="S6740">_xlfn.IFS(E6743&lt;30,"18-29",E6743&lt;45,"30-44",TRUE,"45+")</f>
        <v>30-44</v>
      </c>
      <c r="T6740" t="str" cm="1">
        <f t="array" ref="T6740">_xlfn.IFS(F6740&lt;=2,"0-2 Years",F6740&lt;=5,"3-5 Years",F6740&lt;=8,"6-8 Years",TRUE,"9-10 Years")</f>
        <v>9-10 Years</v>
      </c>
      <c r="U6740" t="str" cm="1">
        <f t="array" ref="U6740">_xlfn.IFS(P6740&gt;60,"High Risk",P6740&gt;30,"Medium Risk",TRUE,"Low Risk")</f>
        <v>Medium Risk</v>
      </c>
      <c r="V6740">
        <f t="shared" si="105"/>
        <v>0</v>
      </c>
    </row>
    <row r="6741" spans="1:22" hidden="1" x14ac:dyDescent="0.2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 s="2">
        <v>132387.91</v>
      </c>
      <c r="H6741">
        <v>2</v>
      </c>
      <c r="I6741">
        <v>1</v>
      </c>
      <c r="J6741">
        <v>1</v>
      </c>
      <c r="K6741" s="1">
        <v>170360.11</v>
      </c>
      <c r="L6741">
        <v>0</v>
      </c>
      <c r="M6741">
        <v>13</v>
      </c>
      <c r="N6741">
        <v>4604</v>
      </c>
      <c r="O6741">
        <v>9</v>
      </c>
      <c r="P6741">
        <v>174</v>
      </c>
      <c r="Q6741">
        <v>0.69230769230769229</v>
      </c>
      <c r="R6741">
        <v>59852</v>
      </c>
      <c r="S6741" t="str" cm="1">
        <f t="array" ref="S6741">_xlfn.IFS(E6744&lt;30,"18-29",E6744&lt;45,"30-44",TRUE,"45+")</f>
        <v>18-29</v>
      </c>
      <c r="T6741" t="str" cm="1">
        <f t="array" ref="T6741">_xlfn.IFS(F6741&lt;=2,"0-2 Years",F6741&lt;=5,"3-5 Years",F6741&lt;=8,"6-8 Years",TRUE,"9-10 Years")</f>
        <v>6-8 Years</v>
      </c>
      <c r="U6741" t="str" cm="1">
        <f t="array" ref="U6741">_xlfn.IFS(P6741&gt;60,"High Risk",P6741&gt;30,"Medium Risk",TRUE,"Low Risk")</f>
        <v>High Risk</v>
      </c>
      <c r="V6741">
        <f t="shared" si="105"/>
        <v>1</v>
      </c>
    </row>
    <row r="6742" spans="1:22" hidden="1" x14ac:dyDescent="0.2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 s="2">
        <v>147171.20000000001</v>
      </c>
      <c r="H6742">
        <v>1</v>
      </c>
      <c r="I6742">
        <v>0</v>
      </c>
      <c r="J6742">
        <v>1</v>
      </c>
      <c r="K6742" s="1">
        <v>69850.039999999994</v>
      </c>
      <c r="L6742">
        <v>0</v>
      </c>
      <c r="M6742">
        <v>2</v>
      </c>
      <c r="N6742">
        <v>1593</v>
      </c>
      <c r="O6742">
        <v>4</v>
      </c>
      <c r="P6742">
        <v>97</v>
      </c>
      <c r="Q6742">
        <v>1</v>
      </c>
      <c r="R6742">
        <v>3186</v>
      </c>
      <c r="S6742" t="str" cm="1">
        <f t="array" ref="S6742">_xlfn.IFS(E6745&lt;30,"18-29",E6745&lt;45,"30-44",TRUE,"45+")</f>
        <v>45+</v>
      </c>
      <c r="T6742" t="str" cm="1">
        <f t="array" ref="T6742">_xlfn.IFS(F6742&lt;=2,"0-2 Years",F6742&lt;=5,"3-5 Years",F6742&lt;=8,"6-8 Years",TRUE,"9-10 Years")</f>
        <v>0-2 Years</v>
      </c>
      <c r="U6742" t="str" cm="1">
        <f t="array" ref="U6742">_xlfn.IFS(P6742&gt;60,"High Risk",P6742&gt;30,"Medium Risk",TRUE,"Low Risk")</f>
        <v>High Risk</v>
      </c>
      <c r="V6742">
        <f t="shared" si="105"/>
        <v>3</v>
      </c>
    </row>
    <row r="6743" spans="1:22" hidden="1" x14ac:dyDescent="0.2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 s="2">
        <v>100524.69</v>
      </c>
      <c r="H6743">
        <v>1</v>
      </c>
      <c r="I6743">
        <v>1</v>
      </c>
      <c r="J6743">
        <v>1</v>
      </c>
      <c r="K6743" s="1">
        <v>47298.95</v>
      </c>
      <c r="L6743">
        <v>0</v>
      </c>
      <c r="M6743">
        <v>19</v>
      </c>
      <c r="N6743">
        <v>4567</v>
      </c>
      <c r="O6743">
        <v>8</v>
      </c>
      <c r="P6743">
        <v>41</v>
      </c>
      <c r="Q6743">
        <v>0.42105263157894735</v>
      </c>
      <c r="R6743">
        <v>86773</v>
      </c>
      <c r="S6743" t="str" cm="1">
        <f t="array" ref="S6743">_xlfn.IFS(E6746&lt;30,"18-29",E6746&lt;45,"30-44",TRUE,"45+")</f>
        <v>30-44</v>
      </c>
      <c r="T6743" t="str" cm="1">
        <f t="array" ref="T6743">_xlfn.IFS(F6743&lt;=2,"0-2 Years",F6743&lt;=5,"3-5 Years",F6743&lt;=8,"6-8 Years",TRUE,"9-10 Years")</f>
        <v>9-10 Years</v>
      </c>
      <c r="U6743" t="str" cm="1">
        <f t="array" ref="U6743">_xlfn.IFS(P6743&gt;60,"High Risk",P6743&gt;30,"Medium Risk",TRUE,"Low Risk")</f>
        <v>Medium Risk</v>
      </c>
      <c r="V6743">
        <f t="shared" si="105"/>
        <v>2</v>
      </c>
    </row>
    <row r="6744" spans="1:22" x14ac:dyDescent="0.2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 s="2">
        <v>0</v>
      </c>
      <c r="H6744">
        <v>2</v>
      </c>
      <c r="I6744">
        <v>1</v>
      </c>
      <c r="J6744">
        <v>0</v>
      </c>
      <c r="K6744" s="1">
        <v>45443.68</v>
      </c>
      <c r="L6744">
        <v>0</v>
      </c>
      <c r="M6744">
        <v>10</v>
      </c>
      <c r="N6744">
        <v>3282</v>
      </c>
      <c r="O6744">
        <v>1</v>
      </c>
      <c r="P6744">
        <v>16</v>
      </c>
      <c r="Q6744">
        <v>0.1</v>
      </c>
      <c r="R6744">
        <v>32820</v>
      </c>
      <c r="S6744" t="str" cm="1">
        <f t="array" ref="S6744">_xlfn.IFS(E6747&lt;30,"18-29",E6747&lt;45,"30-44",TRUE,"45+")</f>
        <v>45+</v>
      </c>
      <c r="T6744" t="str" cm="1">
        <f t="array" ref="T6744">_xlfn.IFS(F6744&lt;=2,"0-2 Years",F6744&lt;=5,"3-5 Years",F6744&lt;=8,"6-8 Years",TRUE,"9-10 Years")</f>
        <v>0-2 Years</v>
      </c>
      <c r="U6744" t="str" cm="1">
        <f t="array" ref="U6744">_xlfn.IFS(P6744&gt;60,"High Risk",P6744&gt;30,"Medium Risk",TRUE,"Low Risk")</f>
        <v>Low Risk</v>
      </c>
      <c r="V6744">
        <f t="shared" si="105"/>
        <v>7</v>
      </c>
    </row>
    <row r="6745" spans="1:22" x14ac:dyDescent="0.2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 s="2">
        <v>138214.5</v>
      </c>
      <c r="H6745">
        <v>1</v>
      </c>
      <c r="I6745">
        <v>1</v>
      </c>
      <c r="J6745">
        <v>0</v>
      </c>
      <c r="K6745" s="1">
        <v>198715.27</v>
      </c>
      <c r="L6745">
        <v>1</v>
      </c>
      <c r="M6745">
        <v>12</v>
      </c>
      <c r="N6745">
        <v>3551</v>
      </c>
      <c r="O6745">
        <v>6</v>
      </c>
      <c r="P6745">
        <v>33</v>
      </c>
      <c r="Q6745">
        <v>0.5</v>
      </c>
      <c r="R6745">
        <v>42612</v>
      </c>
      <c r="S6745" t="str" cm="1">
        <f t="array" ref="S6745">_xlfn.IFS(E6748&lt;30,"18-29",E6748&lt;45,"30-44",TRUE,"45+")</f>
        <v>30-44</v>
      </c>
      <c r="T6745" t="str" cm="1">
        <f t="array" ref="T6745">_xlfn.IFS(F6745&lt;=2,"0-2 Years",F6745&lt;=5,"3-5 Years",F6745&lt;=8,"6-8 Years",TRUE,"9-10 Years")</f>
        <v>9-10 Years</v>
      </c>
      <c r="U6745" t="str" cm="1">
        <f t="array" ref="U6745">_xlfn.IFS(P6745&gt;60,"High Risk",P6745&gt;30,"Medium Risk",TRUE,"Low Risk")</f>
        <v>Medium Risk</v>
      </c>
      <c r="V6745">
        <f t="shared" si="105"/>
        <v>6</v>
      </c>
    </row>
    <row r="6746" spans="1:22" hidden="1" x14ac:dyDescent="0.2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 s="2">
        <v>0</v>
      </c>
      <c r="H6746">
        <v>2</v>
      </c>
      <c r="I6746">
        <v>0</v>
      </c>
      <c r="J6746">
        <v>1</v>
      </c>
      <c r="K6746" s="1">
        <v>115611.97</v>
      </c>
      <c r="L6746">
        <v>0</v>
      </c>
      <c r="M6746">
        <v>21</v>
      </c>
      <c r="N6746">
        <v>3163</v>
      </c>
      <c r="O6746">
        <v>4</v>
      </c>
      <c r="P6746">
        <v>118</v>
      </c>
      <c r="Q6746">
        <v>0.19047619047619047</v>
      </c>
      <c r="R6746">
        <v>66423</v>
      </c>
      <c r="S6746" t="str" cm="1">
        <f t="array" ref="S6746">_xlfn.IFS(E6749&lt;30,"18-29",E6749&lt;45,"30-44",TRUE,"45+")</f>
        <v>30-44</v>
      </c>
      <c r="T6746" t="str" cm="1">
        <f t="array" ref="T6746">_xlfn.IFS(F6746&lt;=2,"0-2 Years",F6746&lt;=5,"3-5 Years",F6746&lt;=8,"6-8 Years",TRUE,"9-10 Years")</f>
        <v>3-5 Years</v>
      </c>
      <c r="U6746" t="str" cm="1">
        <f t="array" ref="U6746">_xlfn.IFS(P6746&gt;60,"High Risk",P6746&gt;30,"Medium Risk",TRUE,"Low Risk")</f>
        <v>High Risk</v>
      </c>
      <c r="V6746">
        <f t="shared" si="105"/>
        <v>3</v>
      </c>
    </row>
    <row r="6747" spans="1:22" x14ac:dyDescent="0.2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 s="2">
        <v>0</v>
      </c>
      <c r="H6747">
        <v>1</v>
      </c>
      <c r="I6747">
        <v>1</v>
      </c>
      <c r="J6747">
        <v>1</v>
      </c>
      <c r="K6747" s="1">
        <v>40333.94</v>
      </c>
      <c r="L6747">
        <v>0</v>
      </c>
      <c r="M6747">
        <v>12</v>
      </c>
      <c r="N6747">
        <v>2914</v>
      </c>
      <c r="O6747">
        <v>9</v>
      </c>
      <c r="P6747">
        <v>102</v>
      </c>
      <c r="Q6747">
        <v>0.75</v>
      </c>
      <c r="R6747">
        <v>34968</v>
      </c>
      <c r="S6747" t="str" cm="1">
        <f t="array" ref="S6747">_xlfn.IFS(E6750&lt;30,"18-29",E6750&lt;45,"30-44",TRUE,"45+")</f>
        <v>30-44</v>
      </c>
      <c r="T6747" t="str" cm="1">
        <f t="array" ref="T6747">_xlfn.IFS(F6747&lt;=2,"0-2 Years",F6747&lt;=5,"3-5 Years",F6747&lt;=8,"6-8 Years",TRUE,"9-10 Years")</f>
        <v>3-5 Years</v>
      </c>
      <c r="U6747" t="str" cm="1">
        <f t="array" ref="U6747">_xlfn.IFS(P6747&gt;60,"High Risk",P6747&gt;30,"Medium Risk",TRUE,"Low Risk")</f>
        <v>High Risk</v>
      </c>
      <c r="V6747">
        <f t="shared" si="105"/>
        <v>6</v>
      </c>
    </row>
    <row r="6748" spans="1:22" hidden="1" x14ac:dyDescent="0.2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 s="2">
        <v>0</v>
      </c>
      <c r="H6748">
        <v>1</v>
      </c>
      <c r="I6748">
        <v>1</v>
      </c>
      <c r="J6748">
        <v>1</v>
      </c>
      <c r="K6748" s="1">
        <v>105997.25</v>
      </c>
      <c r="L6748">
        <v>0</v>
      </c>
      <c r="M6748">
        <v>11</v>
      </c>
      <c r="N6748">
        <v>1553</v>
      </c>
      <c r="O6748">
        <v>4</v>
      </c>
      <c r="P6748">
        <v>25</v>
      </c>
      <c r="Q6748">
        <v>0.36363636363636365</v>
      </c>
      <c r="R6748">
        <v>17083</v>
      </c>
      <c r="S6748" t="str" cm="1">
        <f t="array" ref="S6748">_xlfn.IFS(E6751&lt;30,"18-29",E6751&lt;45,"30-44",TRUE,"45+")</f>
        <v>18-29</v>
      </c>
      <c r="T6748" t="str" cm="1">
        <f t="array" ref="T6748">_xlfn.IFS(F6748&lt;=2,"0-2 Years",F6748&lt;=5,"3-5 Years",F6748&lt;=8,"6-8 Years",TRUE,"9-10 Years")</f>
        <v>3-5 Years</v>
      </c>
      <c r="U6748" t="str" cm="1">
        <f t="array" ref="U6748">_xlfn.IFS(P6748&gt;60,"High Risk",P6748&gt;30,"Medium Risk",TRUE,"Low Risk")</f>
        <v>Low Risk</v>
      </c>
      <c r="V6748">
        <f t="shared" si="105"/>
        <v>5</v>
      </c>
    </row>
    <row r="6749" spans="1:22" hidden="1" x14ac:dyDescent="0.2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 s="2">
        <v>128743.55</v>
      </c>
      <c r="H6749">
        <v>1</v>
      </c>
      <c r="I6749">
        <v>1</v>
      </c>
      <c r="J6749">
        <v>0</v>
      </c>
      <c r="K6749" s="1">
        <v>134851.12</v>
      </c>
      <c r="L6749">
        <v>0</v>
      </c>
      <c r="M6749">
        <v>7</v>
      </c>
      <c r="N6749">
        <v>1432</v>
      </c>
      <c r="O6749">
        <v>7</v>
      </c>
      <c r="P6749">
        <v>113</v>
      </c>
      <c r="Q6749">
        <v>1</v>
      </c>
      <c r="R6749">
        <v>10024</v>
      </c>
      <c r="S6749" t="str" cm="1">
        <f t="array" ref="S6749">_xlfn.IFS(E6752&lt;30,"18-29",E6752&lt;45,"30-44",TRUE,"45+")</f>
        <v>30-44</v>
      </c>
      <c r="T6749" t="str" cm="1">
        <f t="array" ref="T6749">_xlfn.IFS(F6749&lt;=2,"0-2 Years",F6749&lt;=5,"3-5 Years",F6749&lt;=8,"6-8 Years",TRUE,"9-10 Years")</f>
        <v>3-5 Years</v>
      </c>
      <c r="U6749" t="str" cm="1">
        <f t="array" ref="U6749">_xlfn.IFS(P6749&gt;60,"High Risk",P6749&gt;30,"Medium Risk",TRUE,"Low Risk")</f>
        <v>High Risk</v>
      </c>
      <c r="V6749">
        <f t="shared" si="105"/>
        <v>5</v>
      </c>
    </row>
    <row r="6750" spans="1:22" hidden="1" x14ac:dyDescent="0.2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 s="2">
        <v>122647.32</v>
      </c>
      <c r="H6750">
        <v>1</v>
      </c>
      <c r="I6750">
        <v>0</v>
      </c>
      <c r="J6750">
        <v>0</v>
      </c>
      <c r="K6750" s="1">
        <v>61666.87</v>
      </c>
      <c r="L6750">
        <v>0</v>
      </c>
      <c r="M6750">
        <v>19</v>
      </c>
      <c r="N6750">
        <v>2050</v>
      </c>
      <c r="O6750">
        <v>5</v>
      </c>
      <c r="P6750">
        <v>73</v>
      </c>
      <c r="Q6750">
        <v>0.26315789473684209</v>
      </c>
      <c r="R6750">
        <v>38950</v>
      </c>
      <c r="S6750" t="str" cm="1">
        <f t="array" ref="S6750">_xlfn.IFS(E6753&lt;30,"18-29",E6753&lt;45,"30-44",TRUE,"45+")</f>
        <v>45+</v>
      </c>
      <c r="T6750" t="str" cm="1">
        <f t="array" ref="T6750">_xlfn.IFS(F6750&lt;=2,"0-2 Years",F6750&lt;=5,"3-5 Years",F6750&lt;=8,"6-8 Years",TRUE,"9-10 Years")</f>
        <v>9-10 Years</v>
      </c>
      <c r="U6750" t="str" cm="1">
        <f t="array" ref="U6750">_xlfn.IFS(P6750&gt;60,"High Risk",P6750&gt;30,"Medium Risk",TRUE,"Low Risk")</f>
        <v>High Risk</v>
      </c>
      <c r="V6750">
        <f t="shared" si="105"/>
        <v>5</v>
      </c>
    </row>
    <row r="6751" spans="1:22" hidden="1" x14ac:dyDescent="0.2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 s="2">
        <v>79263.899999999994</v>
      </c>
      <c r="H6751">
        <v>1</v>
      </c>
      <c r="I6751">
        <v>0</v>
      </c>
      <c r="J6751">
        <v>1</v>
      </c>
      <c r="K6751" s="1">
        <v>196574.48</v>
      </c>
      <c r="L6751">
        <v>0</v>
      </c>
      <c r="M6751">
        <v>16</v>
      </c>
      <c r="N6751">
        <v>3335</v>
      </c>
      <c r="O6751">
        <v>7</v>
      </c>
      <c r="P6751">
        <v>33</v>
      </c>
      <c r="Q6751">
        <v>0.4375</v>
      </c>
      <c r="R6751">
        <v>53360</v>
      </c>
      <c r="S6751" t="str" cm="1">
        <f t="array" ref="S6751">_xlfn.IFS(E6754&lt;30,"18-29",E6754&lt;45,"30-44",TRUE,"45+")</f>
        <v>30-44</v>
      </c>
      <c r="T6751" t="str" cm="1">
        <f t="array" ref="T6751">_xlfn.IFS(F6751&lt;=2,"0-2 Years",F6751&lt;=5,"3-5 Years",F6751&lt;=8,"6-8 Years",TRUE,"9-10 Years")</f>
        <v>9-10 Years</v>
      </c>
      <c r="U6751" t="str" cm="1">
        <f t="array" ref="U6751">_xlfn.IFS(P6751&gt;60,"High Risk",P6751&gt;30,"Medium Risk",TRUE,"Low Risk")</f>
        <v>Medium Risk</v>
      </c>
      <c r="V6751">
        <f t="shared" si="105"/>
        <v>2</v>
      </c>
    </row>
    <row r="6752" spans="1:22" x14ac:dyDescent="0.2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 s="2">
        <v>0</v>
      </c>
      <c r="H6752">
        <v>4</v>
      </c>
      <c r="I6752">
        <v>0</v>
      </c>
      <c r="J6752">
        <v>0</v>
      </c>
      <c r="K6752" s="1">
        <v>111097.39</v>
      </c>
      <c r="L6752">
        <v>1</v>
      </c>
      <c r="M6752">
        <v>6</v>
      </c>
      <c r="N6752">
        <v>549</v>
      </c>
      <c r="O6752">
        <v>5</v>
      </c>
      <c r="P6752">
        <v>146</v>
      </c>
      <c r="Q6752">
        <v>0.83333333333333337</v>
      </c>
      <c r="R6752">
        <v>3294</v>
      </c>
      <c r="S6752" t="str" cm="1">
        <f t="array" ref="S6752">_xlfn.IFS(E6755&lt;30,"18-29",E6755&lt;45,"30-44",TRUE,"45+")</f>
        <v>30-44</v>
      </c>
      <c r="T6752" t="str" cm="1">
        <f t="array" ref="T6752">_xlfn.IFS(F6752&lt;=2,"0-2 Years",F6752&lt;=5,"3-5 Years",F6752&lt;=8,"6-8 Years",TRUE,"9-10 Years")</f>
        <v>0-2 Years</v>
      </c>
      <c r="U6752" t="str" cm="1">
        <f t="array" ref="U6752">_xlfn.IFS(P6752&gt;60,"High Risk",P6752&gt;30,"Medium Risk",TRUE,"Low Risk")</f>
        <v>High Risk</v>
      </c>
      <c r="V6752">
        <f t="shared" si="105"/>
        <v>7</v>
      </c>
    </row>
    <row r="6753" spans="1:22" hidden="1" x14ac:dyDescent="0.2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 s="2">
        <v>121389.78</v>
      </c>
      <c r="H6753">
        <v>1</v>
      </c>
      <c r="I6753">
        <v>1</v>
      </c>
      <c r="J6753">
        <v>1</v>
      </c>
      <c r="K6753" s="1">
        <v>48201.64</v>
      </c>
      <c r="L6753">
        <v>1</v>
      </c>
      <c r="M6753">
        <v>10</v>
      </c>
      <c r="N6753">
        <v>1399</v>
      </c>
      <c r="O6753">
        <v>4</v>
      </c>
      <c r="P6753">
        <v>61</v>
      </c>
      <c r="Q6753">
        <v>0.4</v>
      </c>
      <c r="R6753">
        <v>13990</v>
      </c>
      <c r="S6753" t="str" cm="1">
        <f t="array" ref="S6753">_xlfn.IFS(E6756&lt;30,"18-29",E6756&lt;45,"30-44",TRUE,"45+")</f>
        <v>18-29</v>
      </c>
      <c r="T6753" t="str" cm="1">
        <f t="array" ref="T6753">_xlfn.IFS(F6753&lt;=2,"0-2 Years",F6753&lt;=5,"3-5 Years",F6753&lt;=8,"6-8 Years",TRUE,"9-10 Years")</f>
        <v>0-2 Years</v>
      </c>
      <c r="U6753" t="str" cm="1">
        <f t="array" ref="U6753">_xlfn.IFS(P6753&gt;60,"High Risk",P6753&gt;30,"Medium Risk",TRUE,"Low Risk")</f>
        <v>High Risk</v>
      </c>
      <c r="V6753">
        <f t="shared" si="105"/>
        <v>4</v>
      </c>
    </row>
    <row r="6754" spans="1:22" hidden="1" x14ac:dyDescent="0.2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 s="2">
        <v>123906.55</v>
      </c>
      <c r="H6754">
        <v>1</v>
      </c>
      <c r="I6754">
        <v>1</v>
      </c>
      <c r="J6754">
        <v>0</v>
      </c>
      <c r="K6754" s="1">
        <v>135096.78</v>
      </c>
      <c r="L6754">
        <v>0</v>
      </c>
      <c r="M6754">
        <v>14</v>
      </c>
      <c r="N6754">
        <v>4438</v>
      </c>
      <c r="O6754">
        <v>8</v>
      </c>
      <c r="P6754">
        <v>131</v>
      </c>
      <c r="Q6754">
        <v>0.5714285714285714</v>
      </c>
      <c r="R6754">
        <v>62132</v>
      </c>
      <c r="S6754" t="str" cm="1">
        <f t="array" ref="S6754">_xlfn.IFS(E6757&lt;30,"18-29",E6757&lt;45,"30-44",TRUE,"45+")</f>
        <v>30-44</v>
      </c>
      <c r="T6754" t="str" cm="1">
        <f t="array" ref="T6754">_xlfn.IFS(F6754&lt;=2,"0-2 Years",F6754&lt;=5,"3-5 Years",F6754&lt;=8,"6-8 Years",TRUE,"9-10 Years")</f>
        <v>6-8 Years</v>
      </c>
      <c r="U6754" t="str" cm="1">
        <f t="array" ref="U6754">_xlfn.IFS(P6754&gt;60,"High Risk",P6754&gt;30,"Medium Risk",TRUE,"Low Risk")</f>
        <v>High Risk</v>
      </c>
      <c r="V6754">
        <f t="shared" si="105"/>
        <v>5</v>
      </c>
    </row>
    <row r="6755" spans="1:22" hidden="1" x14ac:dyDescent="0.2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 s="2">
        <v>143006.70000000001</v>
      </c>
      <c r="H6755">
        <v>1</v>
      </c>
      <c r="I6755">
        <v>1</v>
      </c>
      <c r="J6755">
        <v>1</v>
      </c>
      <c r="K6755" s="1">
        <v>15650.89</v>
      </c>
      <c r="L6755">
        <v>0</v>
      </c>
      <c r="M6755">
        <v>9</v>
      </c>
      <c r="N6755">
        <v>4662</v>
      </c>
      <c r="O6755">
        <v>0</v>
      </c>
      <c r="P6755">
        <v>38</v>
      </c>
      <c r="Q6755">
        <v>0</v>
      </c>
      <c r="R6755">
        <v>41958</v>
      </c>
      <c r="S6755" t="str" cm="1">
        <f t="array" ref="S6755">_xlfn.IFS(E6758&lt;30,"18-29",E6758&lt;45,"30-44",TRUE,"45+")</f>
        <v>30-44</v>
      </c>
      <c r="T6755" t="str" cm="1">
        <f t="array" ref="T6755">_xlfn.IFS(F6755&lt;=2,"0-2 Years",F6755&lt;=5,"3-5 Years",F6755&lt;=8,"6-8 Years",TRUE,"9-10 Years")</f>
        <v>6-8 Years</v>
      </c>
      <c r="U6755" t="str" cm="1">
        <f t="array" ref="U6755">_xlfn.IFS(P6755&gt;60,"High Risk",P6755&gt;30,"Medium Risk",TRUE,"Low Risk")</f>
        <v>Medium Risk</v>
      </c>
      <c r="V6755">
        <f t="shared" si="105"/>
        <v>2</v>
      </c>
    </row>
    <row r="6756" spans="1:22" hidden="1" x14ac:dyDescent="0.2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 s="2">
        <v>157597.60999999999</v>
      </c>
      <c r="H6756">
        <v>1</v>
      </c>
      <c r="I6756">
        <v>0</v>
      </c>
      <c r="J6756">
        <v>1</v>
      </c>
      <c r="K6756" s="1">
        <v>34097.22</v>
      </c>
      <c r="L6756">
        <v>0</v>
      </c>
      <c r="M6756">
        <v>3</v>
      </c>
      <c r="N6756">
        <v>1185</v>
      </c>
      <c r="O6756">
        <v>1</v>
      </c>
      <c r="P6756">
        <v>178</v>
      </c>
      <c r="Q6756">
        <v>0.33333333333333331</v>
      </c>
      <c r="R6756">
        <v>3555</v>
      </c>
      <c r="S6756" t="str" cm="1">
        <f t="array" ref="S6756">_xlfn.IFS(E6759&lt;30,"18-29",E6759&lt;45,"30-44",TRUE,"45+")</f>
        <v>30-44</v>
      </c>
      <c r="T6756" t="str" cm="1">
        <f t="array" ref="T6756">_xlfn.IFS(F6756&lt;=2,"0-2 Years",F6756&lt;=5,"3-5 Years",F6756&lt;=8,"6-8 Years",TRUE,"9-10 Years")</f>
        <v>3-5 Years</v>
      </c>
      <c r="U6756" t="str" cm="1">
        <f t="array" ref="U6756">_xlfn.IFS(P6756&gt;60,"High Risk",P6756&gt;30,"Medium Risk",TRUE,"Low Risk")</f>
        <v>High Risk</v>
      </c>
      <c r="V6756">
        <f t="shared" si="105"/>
        <v>2</v>
      </c>
    </row>
    <row r="6757" spans="1:22" hidden="1" x14ac:dyDescent="0.2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 s="2">
        <v>127117.8</v>
      </c>
      <c r="H6757">
        <v>2</v>
      </c>
      <c r="I6757">
        <v>1</v>
      </c>
      <c r="J6757">
        <v>1</v>
      </c>
      <c r="K6757" s="1">
        <v>174822.74</v>
      </c>
      <c r="L6757">
        <v>0</v>
      </c>
      <c r="M6757">
        <v>12</v>
      </c>
      <c r="N6757">
        <v>4786</v>
      </c>
      <c r="O6757">
        <v>3</v>
      </c>
      <c r="P6757">
        <v>84</v>
      </c>
      <c r="Q6757">
        <v>0.25</v>
      </c>
      <c r="R6757">
        <v>57432</v>
      </c>
      <c r="S6757" t="str" cm="1">
        <f t="array" ref="S6757">_xlfn.IFS(E6760&lt;30,"18-29",E6760&lt;45,"30-44",TRUE,"45+")</f>
        <v>18-29</v>
      </c>
      <c r="T6757" t="str" cm="1">
        <f t="array" ref="T6757">_xlfn.IFS(F6757&lt;=2,"0-2 Years",F6757&lt;=5,"3-5 Years",F6757&lt;=8,"6-8 Years",TRUE,"9-10 Years")</f>
        <v>3-5 Years</v>
      </c>
      <c r="U6757" t="str" cm="1">
        <f t="array" ref="U6757">_xlfn.IFS(P6757&gt;60,"High Risk",P6757&gt;30,"Medium Risk",TRUE,"Low Risk")</f>
        <v>High Risk</v>
      </c>
      <c r="V6757">
        <f t="shared" si="105"/>
        <v>0</v>
      </c>
    </row>
    <row r="6758" spans="1:22" hidden="1" x14ac:dyDescent="0.2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 s="2">
        <v>117103.26</v>
      </c>
      <c r="H6758">
        <v>2</v>
      </c>
      <c r="I6758">
        <v>1</v>
      </c>
      <c r="J6758">
        <v>1</v>
      </c>
      <c r="K6758" s="1">
        <v>85937.52</v>
      </c>
      <c r="L6758">
        <v>1</v>
      </c>
      <c r="M6758">
        <v>9</v>
      </c>
      <c r="N6758">
        <v>929</v>
      </c>
      <c r="O6758">
        <v>2</v>
      </c>
      <c r="P6758">
        <v>119</v>
      </c>
      <c r="Q6758">
        <v>0.22222222222222221</v>
      </c>
      <c r="R6758">
        <v>8361</v>
      </c>
      <c r="S6758" t="str" cm="1">
        <f t="array" ref="S6758">_xlfn.IFS(E6761&lt;30,"18-29",E6761&lt;45,"30-44",TRUE,"45+")</f>
        <v>45+</v>
      </c>
      <c r="T6758" t="str" cm="1">
        <f t="array" ref="T6758">_xlfn.IFS(F6758&lt;=2,"0-2 Years",F6758&lt;=5,"3-5 Years",F6758&lt;=8,"6-8 Years",TRUE,"9-10 Years")</f>
        <v>9-10 Years</v>
      </c>
      <c r="U6758" t="str" cm="1">
        <f t="array" ref="U6758">_xlfn.IFS(P6758&gt;60,"High Risk",P6758&gt;30,"Medium Risk",TRUE,"Low Risk")</f>
        <v>High Risk</v>
      </c>
      <c r="V6758">
        <f t="shared" si="105"/>
        <v>0</v>
      </c>
    </row>
    <row r="6759" spans="1:22" hidden="1" x14ac:dyDescent="0.2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 s="2">
        <v>102989.83</v>
      </c>
      <c r="H6759">
        <v>2</v>
      </c>
      <c r="I6759">
        <v>0</v>
      </c>
      <c r="J6759">
        <v>1</v>
      </c>
      <c r="K6759" s="1">
        <v>49185.57</v>
      </c>
      <c r="L6759">
        <v>0</v>
      </c>
      <c r="M6759">
        <v>30</v>
      </c>
      <c r="N6759">
        <v>4046</v>
      </c>
      <c r="O6759">
        <v>6</v>
      </c>
      <c r="P6759">
        <v>87</v>
      </c>
      <c r="Q6759">
        <v>0.2</v>
      </c>
      <c r="R6759">
        <v>121380</v>
      </c>
      <c r="S6759" t="str" cm="1">
        <f t="array" ref="S6759">_xlfn.IFS(E6762&lt;30,"18-29",E6762&lt;45,"30-44",TRUE,"45+")</f>
        <v>30-44</v>
      </c>
      <c r="T6759" t="str" cm="1">
        <f t="array" ref="T6759">_xlfn.IFS(F6759&lt;=2,"0-2 Years",F6759&lt;=5,"3-5 Years",F6759&lt;=8,"6-8 Years",TRUE,"9-10 Years")</f>
        <v>0-2 Years</v>
      </c>
      <c r="U6759" t="str" cm="1">
        <f t="array" ref="U6759">_xlfn.IFS(P6759&gt;60,"High Risk",P6759&gt;30,"Medium Risk",TRUE,"Low Risk")</f>
        <v>High Risk</v>
      </c>
      <c r="V6759">
        <f t="shared" si="105"/>
        <v>1</v>
      </c>
    </row>
    <row r="6760" spans="1:22" hidden="1" x14ac:dyDescent="0.2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 s="2">
        <v>145118.82999999999</v>
      </c>
      <c r="H6760">
        <v>1</v>
      </c>
      <c r="I6760">
        <v>0</v>
      </c>
      <c r="J6760">
        <v>1</v>
      </c>
      <c r="K6760" s="1">
        <v>77742.38</v>
      </c>
      <c r="L6760">
        <v>0</v>
      </c>
      <c r="M6760">
        <v>12</v>
      </c>
      <c r="N6760">
        <v>903</v>
      </c>
      <c r="O6760">
        <v>4</v>
      </c>
      <c r="P6760">
        <v>87</v>
      </c>
      <c r="Q6760">
        <v>0.33333333333333331</v>
      </c>
      <c r="R6760">
        <v>10836</v>
      </c>
      <c r="S6760" t="str" cm="1">
        <f t="array" ref="S6760">_xlfn.IFS(E6763&lt;30,"18-29",E6763&lt;45,"30-44",TRUE,"45+")</f>
        <v>18-29</v>
      </c>
      <c r="T6760" t="str" cm="1">
        <f t="array" ref="T6760">_xlfn.IFS(F6760&lt;=2,"0-2 Years",F6760&lt;=5,"3-5 Years",F6760&lt;=8,"6-8 Years",TRUE,"9-10 Years")</f>
        <v>0-2 Years</v>
      </c>
      <c r="U6760" t="str" cm="1">
        <f t="array" ref="U6760">_xlfn.IFS(P6760&gt;60,"High Risk",P6760&gt;30,"Medium Risk",TRUE,"Low Risk")</f>
        <v>High Risk</v>
      </c>
      <c r="V6760">
        <f t="shared" si="105"/>
        <v>3</v>
      </c>
    </row>
    <row r="6761" spans="1:22" hidden="1" x14ac:dyDescent="0.2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 s="2">
        <v>126076.24</v>
      </c>
      <c r="H6761">
        <v>2</v>
      </c>
      <c r="I6761">
        <v>1</v>
      </c>
      <c r="J6761">
        <v>1</v>
      </c>
      <c r="K6761" s="1">
        <v>34436.83</v>
      </c>
      <c r="L6761">
        <v>0</v>
      </c>
      <c r="M6761">
        <v>1</v>
      </c>
      <c r="N6761">
        <v>4400</v>
      </c>
      <c r="O6761">
        <v>6</v>
      </c>
      <c r="P6761">
        <v>87</v>
      </c>
      <c r="Q6761">
        <v>1</v>
      </c>
      <c r="R6761">
        <v>4400</v>
      </c>
      <c r="S6761" t="str" cm="1">
        <f t="array" ref="S6761">_xlfn.IFS(E6764&lt;30,"18-29",E6764&lt;45,"30-44",TRUE,"45+")</f>
        <v>30-44</v>
      </c>
      <c r="T6761" t="str" cm="1">
        <f t="array" ref="T6761">_xlfn.IFS(F6761&lt;=2,"0-2 Years",F6761&lt;=5,"3-5 Years",F6761&lt;=8,"6-8 Years",TRUE,"9-10 Years")</f>
        <v>0-2 Years</v>
      </c>
      <c r="U6761" t="str" cm="1">
        <f t="array" ref="U6761">_xlfn.IFS(P6761&gt;60,"High Risk",P6761&gt;30,"Medium Risk",TRUE,"Low Risk")</f>
        <v>High Risk</v>
      </c>
      <c r="V6761">
        <f t="shared" si="105"/>
        <v>2</v>
      </c>
    </row>
    <row r="6762" spans="1:22" hidden="1" x14ac:dyDescent="0.2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 s="2">
        <v>0</v>
      </c>
      <c r="H6762">
        <v>1</v>
      </c>
      <c r="I6762">
        <v>0</v>
      </c>
      <c r="J6762">
        <v>1</v>
      </c>
      <c r="K6762" s="1">
        <v>88279.6</v>
      </c>
      <c r="L6762">
        <v>0</v>
      </c>
      <c r="M6762">
        <v>24</v>
      </c>
      <c r="N6762">
        <v>489</v>
      </c>
      <c r="O6762">
        <v>6</v>
      </c>
      <c r="P6762">
        <v>155</v>
      </c>
      <c r="Q6762">
        <v>0.25</v>
      </c>
      <c r="R6762">
        <v>11736</v>
      </c>
      <c r="S6762" t="str" cm="1">
        <f t="array" ref="S6762">_xlfn.IFS(E6765&lt;30,"18-29",E6765&lt;45,"30-44",TRUE,"45+")</f>
        <v>45+</v>
      </c>
      <c r="T6762" t="str" cm="1">
        <f t="array" ref="T6762">_xlfn.IFS(F6762&lt;=2,"0-2 Years",F6762&lt;=5,"3-5 Years",F6762&lt;=8,"6-8 Years",TRUE,"9-10 Years")</f>
        <v>3-5 Years</v>
      </c>
      <c r="U6762" t="str" cm="1">
        <f t="array" ref="U6762">_xlfn.IFS(P6762&gt;60,"High Risk",P6762&gt;30,"Medium Risk",TRUE,"Low Risk")</f>
        <v>High Risk</v>
      </c>
      <c r="V6762">
        <f t="shared" si="105"/>
        <v>5</v>
      </c>
    </row>
    <row r="6763" spans="1:22" hidden="1" x14ac:dyDescent="0.2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 s="2">
        <v>0</v>
      </c>
      <c r="H6763">
        <v>2</v>
      </c>
      <c r="I6763">
        <v>1</v>
      </c>
      <c r="J6763">
        <v>1</v>
      </c>
      <c r="K6763" s="1">
        <v>157549.6</v>
      </c>
      <c r="L6763">
        <v>0</v>
      </c>
      <c r="M6763">
        <v>7</v>
      </c>
      <c r="N6763">
        <v>2754</v>
      </c>
      <c r="O6763">
        <v>10</v>
      </c>
      <c r="P6763">
        <v>12</v>
      </c>
      <c r="Q6763">
        <v>1</v>
      </c>
      <c r="R6763">
        <v>19278</v>
      </c>
      <c r="S6763" t="str" cm="1">
        <f t="array" ref="S6763">_xlfn.IFS(E6766&lt;30,"18-29",E6766&lt;45,"30-44",TRUE,"45+")</f>
        <v>30-44</v>
      </c>
      <c r="T6763" t="str" cm="1">
        <f t="array" ref="T6763">_xlfn.IFS(F6763&lt;=2,"0-2 Years",F6763&lt;=5,"3-5 Years",F6763&lt;=8,"6-8 Years",TRUE,"9-10 Years")</f>
        <v>3-5 Years</v>
      </c>
      <c r="U6763" t="str" cm="1">
        <f t="array" ref="U6763">_xlfn.IFS(P6763&gt;60,"High Risk",P6763&gt;30,"Medium Risk",TRUE,"Low Risk")</f>
        <v>Low Risk</v>
      </c>
      <c r="V6763">
        <f t="shared" si="105"/>
        <v>3</v>
      </c>
    </row>
    <row r="6764" spans="1:22" hidden="1" x14ac:dyDescent="0.2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 s="2">
        <v>98186.7</v>
      </c>
      <c r="H6764">
        <v>1</v>
      </c>
      <c r="I6764">
        <v>0</v>
      </c>
      <c r="J6764">
        <v>1</v>
      </c>
      <c r="K6764" s="1">
        <v>173386.95</v>
      </c>
      <c r="L6764">
        <v>0</v>
      </c>
      <c r="M6764">
        <v>10</v>
      </c>
      <c r="N6764">
        <v>4505</v>
      </c>
      <c r="O6764">
        <v>8</v>
      </c>
      <c r="P6764">
        <v>29</v>
      </c>
      <c r="Q6764">
        <v>0.8</v>
      </c>
      <c r="R6764">
        <v>45050</v>
      </c>
      <c r="S6764" t="str" cm="1">
        <f t="array" ref="S6764">_xlfn.IFS(E6767&lt;30,"18-29",E6767&lt;45,"30-44",TRUE,"45+")</f>
        <v>30-44</v>
      </c>
      <c r="T6764" t="str" cm="1">
        <f t="array" ref="T6764">_xlfn.IFS(F6764&lt;=2,"0-2 Years",F6764&lt;=5,"3-5 Years",F6764&lt;=8,"6-8 Years",TRUE,"9-10 Years")</f>
        <v>3-5 Years</v>
      </c>
      <c r="U6764" t="str" cm="1">
        <f t="array" ref="U6764">_xlfn.IFS(P6764&gt;60,"High Risk",P6764&gt;30,"Medium Risk",TRUE,"Low Risk")</f>
        <v>Low Risk</v>
      </c>
      <c r="V6764">
        <f t="shared" si="105"/>
        <v>2</v>
      </c>
    </row>
    <row r="6765" spans="1:22" hidden="1" x14ac:dyDescent="0.2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 s="2">
        <v>0</v>
      </c>
      <c r="H6765">
        <v>3</v>
      </c>
      <c r="I6765">
        <v>1</v>
      </c>
      <c r="J6765">
        <v>1</v>
      </c>
      <c r="K6765" s="1">
        <v>82782.080000000002</v>
      </c>
      <c r="L6765">
        <v>0</v>
      </c>
      <c r="M6765">
        <v>17</v>
      </c>
      <c r="N6765">
        <v>1675</v>
      </c>
      <c r="O6765">
        <v>8</v>
      </c>
      <c r="P6765">
        <v>8</v>
      </c>
      <c r="Q6765">
        <v>0.47058823529411764</v>
      </c>
      <c r="R6765">
        <v>28475</v>
      </c>
      <c r="S6765" t="str" cm="1">
        <f t="array" ref="S6765">_xlfn.IFS(E6768&lt;30,"18-29",E6768&lt;45,"30-44",TRUE,"45+")</f>
        <v>30-44</v>
      </c>
      <c r="T6765" t="str" cm="1">
        <f t="array" ref="T6765">_xlfn.IFS(F6765&lt;=2,"0-2 Years",F6765&lt;=5,"3-5 Years",F6765&lt;=8,"6-8 Years",TRUE,"9-10 Years")</f>
        <v>6-8 Years</v>
      </c>
      <c r="U6765" t="str" cm="1">
        <f t="array" ref="U6765">_xlfn.IFS(P6765&gt;60,"High Risk",P6765&gt;30,"Medium Risk",TRUE,"Low Risk")</f>
        <v>Low Risk</v>
      </c>
      <c r="V6765">
        <f t="shared" si="105"/>
        <v>4</v>
      </c>
    </row>
    <row r="6766" spans="1:22" hidden="1" x14ac:dyDescent="0.2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 s="2">
        <v>0</v>
      </c>
      <c r="H6766">
        <v>1</v>
      </c>
      <c r="I6766">
        <v>1</v>
      </c>
      <c r="J6766">
        <v>1</v>
      </c>
      <c r="K6766" s="1">
        <v>187758.5</v>
      </c>
      <c r="L6766">
        <v>0</v>
      </c>
      <c r="M6766">
        <v>26</v>
      </c>
      <c r="N6766">
        <v>4580</v>
      </c>
      <c r="O6766">
        <v>2</v>
      </c>
      <c r="P6766">
        <v>3</v>
      </c>
      <c r="Q6766">
        <v>7.6923076923076927E-2</v>
      </c>
      <c r="R6766">
        <v>119080</v>
      </c>
      <c r="S6766" t="str" cm="1">
        <f t="array" ref="S6766">_xlfn.IFS(E6769&lt;30,"18-29",E6769&lt;45,"30-44",TRUE,"45+")</f>
        <v>45+</v>
      </c>
      <c r="T6766" t="str" cm="1">
        <f t="array" ref="T6766">_xlfn.IFS(F6766&lt;=2,"0-2 Years",F6766&lt;=5,"3-5 Years",F6766&lt;=8,"6-8 Years",TRUE,"9-10 Years")</f>
        <v>6-8 Years</v>
      </c>
      <c r="U6766" t="str" cm="1">
        <f t="array" ref="U6766">_xlfn.IFS(P6766&gt;60,"High Risk",P6766&gt;30,"Medium Risk",TRUE,"Low Risk")</f>
        <v>Low Risk</v>
      </c>
      <c r="V6766">
        <f t="shared" si="105"/>
        <v>5</v>
      </c>
    </row>
    <row r="6767" spans="1:22" x14ac:dyDescent="0.2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 s="2">
        <v>0</v>
      </c>
      <c r="H6767">
        <v>2</v>
      </c>
      <c r="I6767">
        <v>1</v>
      </c>
      <c r="J6767">
        <v>0</v>
      </c>
      <c r="K6767" s="1">
        <v>176547.8</v>
      </c>
      <c r="L6767">
        <v>0</v>
      </c>
      <c r="M6767">
        <v>27</v>
      </c>
      <c r="N6767">
        <v>480</v>
      </c>
      <c r="O6767">
        <v>3</v>
      </c>
      <c r="P6767">
        <v>74</v>
      </c>
      <c r="Q6767">
        <v>0.1111111111111111</v>
      </c>
      <c r="R6767">
        <v>12960</v>
      </c>
      <c r="S6767" t="str" cm="1">
        <f t="array" ref="S6767">_xlfn.IFS(E6770&lt;30,"18-29",E6770&lt;45,"30-44",TRUE,"45+")</f>
        <v>30-44</v>
      </c>
      <c r="T6767" t="str" cm="1">
        <f t="array" ref="T6767">_xlfn.IFS(F6767&lt;=2,"0-2 Years",F6767&lt;=5,"3-5 Years",F6767&lt;=8,"6-8 Years",TRUE,"9-10 Years")</f>
        <v>6-8 Years</v>
      </c>
      <c r="U6767" t="str" cm="1">
        <f t="array" ref="U6767">_xlfn.IFS(P6767&gt;60,"High Risk",P6767&gt;30,"Medium Risk",TRUE,"Low Risk")</f>
        <v>High Risk</v>
      </c>
      <c r="V6767">
        <f t="shared" si="105"/>
        <v>6</v>
      </c>
    </row>
    <row r="6768" spans="1:22" hidden="1" x14ac:dyDescent="0.2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 s="2">
        <v>129335.65</v>
      </c>
      <c r="H6768">
        <v>1</v>
      </c>
      <c r="I6768">
        <v>1</v>
      </c>
      <c r="J6768">
        <v>1</v>
      </c>
      <c r="K6768" s="1">
        <v>56585.2</v>
      </c>
      <c r="L6768">
        <v>1</v>
      </c>
      <c r="M6768">
        <v>3</v>
      </c>
      <c r="N6768">
        <v>4951</v>
      </c>
      <c r="O6768">
        <v>6</v>
      </c>
      <c r="P6768">
        <v>93</v>
      </c>
      <c r="Q6768">
        <v>1</v>
      </c>
      <c r="R6768">
        <v>14853</v>
      </c>
      <c r="S6768" t="str" cm="1">
        <f t="array" ref="S6768">_xlfn.IFS(E6771&lt;30,"18-29",E6771&lt;45,"30-44",TRUE,"45+")</f>
        <v>30-44</v>
      </c>
      <c r="T6768" t="str" cm="1">
        <f t="array" ref="T6768">_xlfn.IFS(F6768&lt;=2,"0-2 Years",F6768&lt;=5,"3-5 Years",F6768&lt;=8,"6-8 Years",TRUE,"9-10 Years")</f>
        <v>3-5 Years</v>
      </c>
      <c r="U6768" t="str" cm="1">
        <f t="array" ref="U6768">_xlfn.IFS(P6768&gt;60,"High Risk",P6768&gt;30,"Medium Risk",TRUE,"Low Risk")</f>
        <v>High Risk</v>
      </c>
      <c r="V6768">
        <f t="shared" si="105"/>
        <v>2</v>
      </c>
    </row>
    <row r="6769" spans="1:22" x14ac:dyDescent="0.2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 s="2">
        <v>75801.740000000005</v>
      </c>
      <c r="H6769">
        <v>1</v>
      </c>
      <c r="I6769">
        <v>1</v>
      </c>
      <c r="J6769">
        <v>0</v>
      </c>
      <c r="K6769" s="1">
        <v>125762.95</v>
      </c>
      <c r="L6769">
        <v>0</v>
      </c>
      <c r="M6769">
        <v>9</v>
      </c>
      <c r="N6769">
        <v>1998</v>
      </c>
      <c r="O6769">
        <v>6</v>
      </c>
      <c r="P6769">
        <v>52</v>
      </c>
      <c r="Q6769">
        <v>0.66666666666666663</v>
      </c>
      <c r="R6769">
        <v>17982</v>
      </c>
      <c r="S6769" t="str" cm="1">
        <f t="array" ref="S6769">_xlfn.IFS(E6772&lt;30,"18-29",E6772&lt;45,"30-44",TRUE,"45+")</f>
        <v>30-44</v>
      </c>
      <c r="T6769" t="str" cm="1">
        <f t="array" ref="T6769">_xlfn.IFS(F6769&lt;=2,"0-2 Years",F6769&lt;=5,"3-5 Years",F6769&lt;=8,"6-8 Years",TRUE,"9-10 Years")</f>
        <v>6-8 Years</v>
      </c>
      <c r="U6769" t="str" cm="1">
        <f t="array" ref="U6769">_xlfn.IFS(P6769&gt;60,"High Risk",P6769&gt;30,"Medium Risk",TRUE,"Low Risk")</f>
        <v>Medium Risk</v>
      </c>
      <c r="V6769">
        <f t="shared" si="105"/>
        <v>6</v>
      </c>
    </row>
    <row r="6770" spans="1:22" x14ac:dyDescent="0.2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 s="2">
        <v>0</v>
      </c>
      <c r="H6770">
        <v>2</v>
      </c>
      <c r="I6770">
        <v>1</v>
      </c>
      <c r="J6770">
        <v>0</v>
      </c>
      <c r="K6770" s="1">
        <v>113868.4</v>
      </c>
      <c r="L6770">
        <v>0</v>
      </c>
      <c r="M6770">
        <v>6</v>
      </c>
      <c r="N6770">
        <v>3699</v>
      </c>
      <c r="O6770">
        <v>2</v>
      </c>
      <c r="P6770">
        <v>69</v>
      </c>
      <c r="Q6770">
        <v>0.33333333333333331</v>
      </c>
      <c r="R6770">
        <v>22194</v>
      </c>
      <c r="S6770" t="str" cm="1">
        <f t="array" ref="S6770">_xlfn.IFS(E6773&lt;30,"18-29",E6773&lt;45,"30-44",TRUE,"45+")</f>
        <v>18-29</v>
      </c>
      <c r="T6770" t="str" cm="1">
        <f t="array" ref="T6770">_xlfn.IFS(F6770&lt;=2,"0-2 Years",F6770&lt;=5,"3-5 Years",F6770&lt;=8,"6-8 Years",TRUE,"9-10 Years")</f>
        <v>6-8 Years</v>
      </c>
      <c r="U6770" t="str" cm="1">
        <f t="array" ref="U6770">_xlfn.IFS(P6770&gt;60,"High Risk",P6770&gt;30,"Medium Risk",TRUE,"Low Risk")</f>
        <v>High Risk</v>
      </c>
      <c r="V6770">
        <f t="shared" si="105"/>
        <v>6</v>
      </c>
    </row>
    <row r="6771" spans="1:22" hidden="1" x14ac:dyDescent="0.2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 s="2">
        <v>159316.64000000001</v>
      </c>
      <c r="H6771">
        <v>1</v>
      </c>
      <c r="I6771">
        <v>0</v>
      </c>
      <c r="J6771">
        <v>0</v>
      </c>
      <c r="K6771" s="1">
        <v>24780.13</v>
      </c>
      <c r="L6771">
        <v>0</v>
      </c>
      <c r="M6771">
        <v>20</v>
      </c>
      <c r="N6771">
        <v>703</v>
      </c>
      <c r="O6771">
        <v>10</v>
      </c>
      <c r="P6771">
        <v>99</v>
      </c>
      <c r="Q6771">
        <v>0.5</v>
      </c>
      <c r="R6771">
        <v>14060</v>
      </c>
      <c r="S6771" t="str" cm="1">
        <f t="array" ref="S6771">_xlfn.IFS(E6774&lt;30,"18-29",E6774&lt;45,"30-44",TRUE,"45+")</f>
        <v>30-44</v>
      </c>
      <c r="T6771" t="str" cm="1">
        <f t="array" ref="T6771">_xlfn.IFS(F6771&lt;=2,"0-2 Years",F6771&lt;=5,"3-5 Years",F6771&lt;=8,"6-8 Years",TRUE,"9-10 Years")</f>
        <v>6-8 Years</v>
      </c>
      <c r="U6771" t="str" cm="1">
        <f t="array" ref="U6771">_xlfn.IFS(P6771&gt;60,"High Risk",P6771&gt;30,"Medium Risk",TRUE,"Low Risk")</f>
        <v>High Risk</v>
      </c>
      <c r="V6771">
        <f t="shared" si="105"/>
        <v>5</v>
      </c>
    </row>
    <row r="6772" spans="1:22" x14ac:dyDescent="0.2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 s="2">
        <v>96479.81</v>
      </c>
      <c r="H6772">
        <v>1</v>
      </c>
      <c r="I6772">
        <v>1</v>
      </c>
      <c r="J6772">
        <v>0</v>
      </c>
      <c r="K6772" s="1">
        <v>120259.41</v>
      </c>
      <c r="L6772">
        <v>0</v>
      </c>
      <c r="M6772">
        <v>27</v>
      </c>
      <c r="N6772">
        <v>4193</v>
      </c>
      <c r="O6772">
        <v>4</v>
      </c>
      <c r="P6772">
        <v>132</v>
      </c>
      <c r="Q6772">
        <v>0.14814814814814814</v>
      </c>
      <c r="R6772">
        <v>113211</v>
      </c>
      <c r="S6772" t="str" cm="1">
        <f t="array" ref="S6772">_xlfn.IFS(E6775&lt;30,"18-29",E6775&lt;45,"30-44",TRUE,"45+")</f>
        <v>30-44</v>
      </c>
      <c r="T6772" t="str" cm="1">
        <f t="array" ref="T6772">_xlfn.IFS(F6772&lt;=2,"0-2 Years",F6772&lt;=5,"3-5 Years",F6772&lt;=8,"6-8 Years",TRUE,"9-10 Years")</f>
        <v>0-2 Years</v>
      </c>
      <c r="U6772" t="str" cm="1">
        <f t="array" ref="U6772">_xlfn.IFS(P6772&gt;60,"High Risk",P6772&gt;30,"Medium Risk",TRUE,"Low Risk")</f>
        <v>High Risk</v>
      </c>
      <c r="V6772">
        <f t="shared" si="105"/>
        <v>6</v>
      </c>
    </row>
    <row r="6773" spans="1:22" hidden="1" x14ac:dyDescent="0.2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 s="2">
        <v>117726.33</v>
      </c>
      <c r="H6773">
        <v>1</v>
      </c>
      <c r="I6773">
        <v>1</v>
      </c>
      <c r="J6773">
        <v>1</v>
      </c>
      <c r="K6773" s="1">
        <v>175398.34</v>
      </c>
      <c r="L6773">
        <v>0</v>
      </c>
      <c r="M6773">
        <v>27</v>
      </c>
      <c r="N6773">
        <v>845</v>
      </c>
      <c r="O6773">
        <v>7</v>
      </c>
      <c r="P6773">
        <v>141</v>
      </c>
      <c r="Q6773">
        <v>0.25925925925925924</v>
      </c>
      <c r="R6773">
        <v>22815</v>
      </c>
      <c r="S6773" t="str" cm="1">
        <f t="array" ref="S6773">_xlfn.IFS(E6776&lt;30,"18-29",E6776&lt;45,"30-44",TRUE,"45+")</f>
        <v>45+</v>
      </c>
      <c r="T6773" t="str" cm="1">
        <f t="array" ref="T6773">_xlfn.IFS(F6773&lt;=2,"0-2 Years",F6773&lt;=5,"3-5 Years",F6773&lt;=8,"6-8 Years",TRUE,"9-10 Years")</f>
        <v>6-8 Years</v>
      </c>
      <c r="U6773" t="str" cm="1">
        <f t="array" ref="U6773">_xlfn.IFS(P6773&gt;60,"High Risk",P6773&gt;30,"Medium Risk",TRUE,"Low Risk")</f>
        <v>High Risk</v>
      </c>
      <c r="V6773">
        <f t="shared" si="105"/>
        <v>2</v>
      </c>
    </row>
    <row r="6774" spans="1:22" hidden="1" x14ac:dyDescent="0.2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 s="2">
        <v>0</v>
      </c>
      <c r="H6774">
        <v>2</v>
      </c>
      <c r="I6774">
        <v>1</v>
      </c>
      <c r="J6774">
        <v>1</v>
      </c>
      <c r="K6774" s="1">
        <v>86767.48</v>
      </c>
      <c r="L6774">
        <v>0</v>
      </c>
      <c r="M6774">
        <v>24</v>
      </c>
      <c r="N6774">
        <v>4569</v>
      </c>
      <c r="O6774">
        <v>8</v>
      </c>
      <c r="P6774">
        <v>29</v>
      </c>
      <c r="Q6774">
        <v>0.33333333333333331</v>
      </c>
      <c r="R6774">
        <v>109656</v>
      </c>
      <c r="S6774" t="str" cm="1">
        <f t="array" ref="S6774">_xlfn.IFS(E6777&lt;30,"18-29",E6777&lt;45,"30-44",TRUE,"45+")</f>
        <v>45+</v>
      </c>
      <c r="T6774" t="str" cm="1">
        <f t="array" ref="T6774">_xlfn.IFS(F6774&lt;=2,"0-2 Years",F6774&lt;=5,"3-5 Years",F6774&lt;=8,"6-8 Years",TRUE,"9-10 Years")</f>
        <v>6-8 Years</v>
      </c>
      <c r="U6774" t="str" cm="1">
        <f t="array" ref="U6774">_xlfn.IFS(P6774&gt;60,"High Risk",P6774&gt;30,"Medium Risk",TRUE,"Low Risk")</f>
        <v>Low Risk</v>
      </c>
      <c r="V6774">
        <f t="shared" si="105"/>
        <v>3</v>
      </c>
    </row>
    <row r="6775" spans="1:22" hidden="1" x14ac:dyDescent="0.2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 s="2">
        <v>122351.29</v>
      </c>
      <c r="H6775">
        <v>1</v>
      </c>
      <c r="I6775">
        <v>1</v>
      </c>
      <c r="J6775">
        <v>0</v>
      </c>
      <c r="K6775" s="1">
        <v>71216.600000000006</v>
      </c>
      <c r="L6775">
        <v>0</v>
      </c>
      <c r="M6775">
        <v>21</v>
      </c>
      <c r="N6775">
        <v>3351</v>
      </c>
      <c r="O6775">
        <v>0</v>
      </c>
      <c r="P6775">
        <v>45</v>
      </c>
      <c r="Q6775">
        <v>0</v>
      </c>
      <c r="R6775">
        <v>70371</v>
      </c>
      <c r="S6775" t="str" cm="1">
        <f t="array" ref="S6775">_xlfn.IFS(E6778&lt;30,"18-29",E6778&lt;45,"30-44",TRUE,"45+")</f>
        <v>30-44</v>
      </c>
      <c r="T6775" t="str" cm="1">
        <f t="array" ref="T6775">_xlfn.IFS(F6775&lt;=2,"0-2 Years",F6775&lt;=5,"3-5 Years",F6775&lt;=8,"6-8 Years",TRUE,"9-10 Years")</f>
        <v>3-5 Years</v>
      </c>
      <c r="U6775" t="str" cm="1">
        <f t="array" ref="U6775">_xlfn.IFS(P6775&gt;60,"High Risk",P6775&gt;30,"Medium Risk",TRUE,"Low Risk")</f>
        <v>Medium Risk</v>
      </c>
      <c r="V6775">
        <f t="shared" si="105"/>
        <v>5</v>
      </c>
    </row>
    <row r="6776" spans="1:22" hidden="1" x14ac:dyDescent="0.2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 s="2">
        <v>0</v>
      </c>
      <c r="H6776">
        <v>2</v>
      </c>
      <c r="I6776">
        <v>1</v>
      </c>
      <c r="J6776">
        <v>1</v>
      </c>
      <c r="K6776" s="1">
        <v>85240.61</v>
      </c>
      <c r="L6776">
        <v>1</v>
      </c>
      <c r="M6776">
        <v>4</v>
      </c>
      <c r="N6776">
        <v>1402</v>
      </c>
      <c r="O6776">
        <v>3</v>
      </c>
      <c r="P6776">
        <v>3</v>
      </c>
      <c r="Q6776">
        <v>0.75</v>
      </c>
      <c r="R6776">
        <v>5608</v>
      </c>
      <c r="S6776" t="str" cm="1">
        <f t="array" ref="S6776">_xlfn.IFS(E6779&lt;30,"18-29",E6779&lt;45,"30-44",TRUE,"45+")</f>
        <v>18-29</v>
      </c>
      <c r="T6776" t="str" cm="1">
        <f t="array" ref="T6776">_xlfn.IFS(F6776&lt;=2,"0-2 Years",F6776&lt;=5,"3-5 Years",F6776&lt;=8,"6-8 Years",TRUE,"9-10 Years")</f>
        <v>9-10 Years</v>
      </c>
      <c r="U6776" t="str" cm="1">
        <f t="array" ref="U6776">_xlfn.IFS(P6776&gt;60,"High Risk",P6776&gt;30,"Medium Risk",TRUE,"Low Risk")</f>
        <v>Low Risk</v>
      </c>
      <c r="V6776">
        <f t="shared" si="105"/>
        <v>4</v>
      </c>
    </row>
    <row r="6777" spans="1:22" x14ac:dyDescent="0.2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 s="2">
        <v>0</v>
      </c>
      <c r="H6777">
        <v>1</v>
      </c>
      <c r="I6777">
        <v>1</v>
      </c>
      <c r="J6777">
        <v>0</v>
      </c>
      <c r="K6777" s="1">
        <v>160529.71</v>
      </c>
      <c r="L6777">
        <v>1</v>
      </c>
      <c r="M6777">
        <v>1</v>
      </c>
      <c r="N6777">
        <v>574</v>
      </c>
      <c r="O6777">
        <v>10</v>
      </c>
      <c r="P6777">
        <v>155</v>
      </c>
      <c r="Q6777">
        <v>1</v>
      </c>
      <c r="R6777">
        <v>574</v>
      </c>
      <c r="S6777" t="str" cm="1">
        <f t="array" ref="S6777">_xlfn.IFS(E6780&lt;30,"18-29",E6780&lt;45,"30-44",TRUE,"45+")</f>
        <v>45+</v>
      </c>
      <c r="T6777" t="str" cm="1">
        <f t="array" ref="T6777">_xlfn.IFS(F6777&lt;=2,"0-2 Years",F6777&lt;=5,"3-5 Years",F6777&lt;=8,"6-8 Years",TRUE,"9-10 Years")</f>
        <v>3-5 Years</v>
      </c>
      <c r="U6777" t="str" cm="1">
        <f t="array" ref="U6777">_xlfn.IFS(P6777&gt;60,"High Risk",P6777&gt;30,"Medium Risk",TRUE,"Low Risk")</f>
        <v>High Risk</v>
      </c>
      <c r="V6777">
        <f t="shared" si="105"/>
        <v>9</v>
      </c>
    </row>
    <row r="6778" spans="1:22" x14ac:dyDescent="0.2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 s="2">
        <v>0</v>
      </c>
      <c r="H6778">
        <v>1</v>
      </c>
      <c r="I6778">
        <v>0</v>
      </c>
      <c r="J6778">
        <v>0</v>
      </c>
      <c r="K6778" s="1">
        <v>102806.6</v>
      </c>
      <c r="L6778">
        <v>0</v>
      </c>
      <c r="M6778">
        <v>8</v>
      </c>
      <c r="N6778">
        <v>3656</v>
      </c>
      <c r="O6778">
        <v>8</v>
      </c>
      <c r="P6778">
        <v>12</v>
      </c>
      <c r="Q6778">
        <v>1</v>
      </c>
      <c r="R6778">
        <v>29248</v>
      </c>
      <c r="S6778" t="str" cm="1">
        <f t="array" ref="S6778">_xlfn.IFS(E6781&lt;30,"18-29",E6781&lt;45,"30-44",TRUE,"45+")</f>
        <v>30-44</v>
      </c>
      <c r="T6778" t="str" cm="1">
        <f t="array" ref="T6778">_xlfn.IFS(F6778&lt;=2,"0-2 Years",F6778&lt;=5,"3-5 Years",F6778&lt;=8,"6-8 Years",TRUE,"9-10 Years")</f>
        <v>6-8 Years</v>
      </c>
      <c r="U6778" t="str" cm="1">
        <f t="array" ref="U6778">_xlfn.IFS(P6778&gt;60,"High Risk",P6778&gt;30,"Medium Risk",TRUE,"Low Risk")</f>
        <v>Low Risk</v>
      </c>
      <c r="V6778">
        <f t="shared" si="105"/>
        <v>8</v>
      </c>
    </row>
    <row r="6779" spans="1:22" x14ac:dyDescent="0.2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 s="2">
        <v>0</v>
      </c>
      <c r="H6779">
        <v>2</v>
      </c>
      <c r="I6779">
        <v>1</v>
      </c>
      <c r="J6779">
        <v>0</v>
      </c>
      <c r="K6779" s="1">
        <v>144134.64000000001</v>
      </c>
      <c r="L6779">
        <v>0</v>
      </c>
      <c r="M6779">
        <v>23</v>
      </c>
      <c r="N6779">
        <v>452</v>
      </c>
      <c r="O6779">
        <v>3</v>
      </c>
      <c r="P6779">
        <v>144</v>
      </c>
      <c r="Q6779">
        <v>0.13043478260869565</v>
      </c>
      <c r="R6779">
        <v>10396</v>
      </c>
      <c r="S6779" t="str" cm="1">
        <f t="array" ref="S6779">_xlfn.IFS(E6782&lt;30,"18-29",E6782&lt;45,"30-44",TRUE,"45+")</f>
        <v>30-44</v>
      </c>
      <c r="T6779" t="str" cm="1">
        <f t="array" ref="T6779">_xlfn.IFS(F6779&lt;=2,"0-2 Years",F6779&lt;=5,"3-5 Years",F6779&lt;=8,"6-8 Years",TRUE,"9-10 Years")</f>
        <v>6-8 Years</v>
      </c>
      <c r="U6779" t="str" cm="1">
        <f t="array" ref="U6779">_xlfn.IFS(P6779&gt;60,"High Risk",P6779&gt;30,"Medium Risk",TRUE,"Low Risk")</f>
        <v>High Risk</v>
      </c>
      <c r="V6779">
        <f t="shared" si="105"/>
        <v>6</v>
      </c>
    </row>
    <row r="6780" spans="1:22" hidden="1" x14ac:dyDescent="0.2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 s="2">
        <v>132598.38</v>
      </c>
      <c r="H6780">
        <v>2</v>
      </c>
      <c r="I6780">
        <v>1</v>
      </c>
      <c r="J6780">
        <v>1</v>
      </c>
      <c r="K6780" s="1">
        <v>184017.98</v>
      </c>
      <c r="L6780">
        <v>0</v>
      </c>
      <c r="M6780">
        <v>28</v>
      </c>
      <c r="N6780">
        <v>284</v>
      </c>
      <c r="O6780">
        <v>5</v>
      </c>
      <c r="P6780">
        <v>45</v>
      </c>
      <c r="Q6780">
        <v>0.17857142857142858</v>
      </c>
      <c r="R6780">
        <v>7952</v>
      </c>
      <c r="S6780" t="str" cm="1">
        <f t="array" ref="S6780">_xlfn.IFS(E6783&lt;30,"18-29",E6783&lt;45,"30-44",TRUE,"45+")</f>
        <v>30-44</v>
      </c>
      <c r="T6780" t="str" cm="1">
        <f t="array" ref="T6780">_xlfn.IFS(F6780&lt;=2,"0-2 Years",F6780&lt;=5,"3-5 Years",F6780&lt;=8,"6-8 Years",TRUE,"9-10 Years")</f>
        <v>6-8 Years</v>
      </c>
      <c r="U6780" t="str" cm="1">
        <f t="array" ref="U6780">_xlfn.IFS(P6780&gt;60,"High Risk",P6780&gt;30,"Medium Risk",TRUE,"Low Risk")</f>
        <v>Medium Risk</v>
      </c>
      <c r="V6780">
        <f t="shared" si="105"/>
        <v>1</v>
      </c>
    </row>
    <row r="6781" spans="1:22" x14ac:dyDescent="0.2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 s="2">
        <v>119272.29</v>
      </c>
      <c r="H6781">
        <v>1</v>
      </c>
      <c r="I6781">
        <v>0</v>
      </c>
      <c r="J6781">
        <v>0</v>
      </c>
      <c r="K6781" s="1">
        <v>195896.59</v>
      </c>
      <c r="L6781">
        <v>1</v>
      </c>
      <c r="M6781">
        <v>27</v>
      </c>
      <c r="N6781">
        <v>1150</v>
      </c>
      <c r="O6781">
        <v>1</v>
      </c>
      <c r="P6781">
        <v>125</v>
      </c>
      <c r="Q6781">
        <v>3.7037037037037035E-2</v>
      </c>
      <c r="R6781">
        <v>31050</v>
      </c>
      <c r="S6781" t="str" cm="1">
        <f t="array" ref="S6781">_xlfn.IFS(E6784&lt;30,"18-29",E6784&lt;45,"30-44",TRUE,"45+")</f>
        <v>45+</v>
      </c>
      <c r="T6781" t="str" cm="1">
        <f t="array" ref="T6781">_xlfn.IFS(F6781&lt;=2,"0-2 Years",F6781&lt;=5,"3-5 Years",F6781&lt;=8,"6-8 Years",TRUE,"9-10 Years")</f>
        <v>0-2 Years</v>
      </c>
      <c r="U6781" t="str" cm="1">
        <f t="array" ref="U6781">_xlfn.IFS(P6781&gt;60,"High Risk",P6781&gt;30,"Medium Risk",TRUE,"Low Risk")</f>
        <v>High Risk</v>
      </c>
      <c r="V6781">
        <f t="shared" si="105"/>
        <v>6</v>
      </c>
    </row>
    <row r="6782" spans="1:22" hidden="1" x14ac:dyDescent="0.2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 s="2">
        <v>0</v>
      </c>
      <c r="H6782">
        <v>2</v>
      </c>
      <c r="I6782">
        <v>1</v>
      </c>
      <c r="J6782">
        <v>1</v>
      </c>
      <c r="K6782" s="1">
        <v>126722.57</v>
      </c>
      <c r="L6782">
        <v>0</v>
      </c>
      <c r="M6782">
        <v>8</v>
      </c>
      <c r="N6782">
        <v>3645</v>
      </c>
      <c r="O6782">
        <v>10</v>
      </c>
      <c r="P6782">
        <v>29</v>
      </c>
      <c r="Q6782">
        <v>1</v>
      </c>
      <c r="R6782">
        <v>29160</v>
      </c>
      <c r="S6782" t="str" cm="1">
        <f t="array" ref="S6782">_xlfn.IFS(E6785&lt;30,"18-29",E6785&lt;45,"30-44",TRUE,"45+")</f>
        <v>30-44</v>
      </c>
      <c r="T6782" t="str" cm="1">
        <f t="array" ref="T6782">_xlfn.IFS(F6782&lt;=2,"0-2 Years",F6782&lt;=5,"3-5 Years",F6782&lt;=8,"6-8 Years",TRUE,"9-10 Years")</f>
        <v>0-2 Years</v>
      </c>
      <c r="U6782" t="str" cm="1">
        <f t="array" ref="U6782">_xlfn.IFS(P6782&gt;60,"High Risk",P6782&gt;30,"Medium Risk",TRUE,"Low Risk")</f>
        <v>Low Risk</v>
      </c>
      <c r="V6782">
        <f t="shared" si="105"/>
        <v>4</v>
      </c>
    </row>
    <row r="6783" spans="1:22" hidden="1" x14ac:dyDescent="0.2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 s="2">
        <v>0</v>
      </c>
      <c r="H6783">
        <v>2</v>
      </c>
      <c r="I6783">
        <v>1</v>
      </c>
      <c r="J6783">
        <v>1</v>
      </c>
      <c r="K6783" s="1">
        <v>176883.42</v>
      </c>
      <c r="L6783">
        <v>0</v>
      </c>
      <c r="M6783">
        <v>12</v>
      </c>
      <c r="N6783">
        <v>2140</v>
      </c>
      <c r="O6783">
        <v>3</v>
      </c>
      <c r="P6783">
        <v>132</v>
      </c>
      <c r="Q6783">
        <v>0.25</v>
      </c>
      <c r="R6783">
        <v>25680</v>
      </c>
      <c r="S6783" t="str" cm="1">
        <f t="array" ref="S6783">_xlfn.IFS(E6786&lt;30,"18-29",E6786&lt;45,"30-44",TRUE,"45+")</f>
        <v>30-44</v>
      </c>
      <c r="T6783" t="str" cm="1">
        <f t="array" ref="T6783">_xlfn.IFS(F6783&lt;=2,"0-2 Years",F6783&lt;=5,"3-5 Years",F6783&lt;=8,"6-8 Years",TRUE,"9-10 Years")</f>
        <v>3-5 Years</v>
      </c>
      <c r="U6783" t="str" cm="1">
        <f t="array" ref="U6783">_xlfn.IFS(P6783&gt;60,"High Risk",P6783&gt;30,"Medium Risk",TRUE,"Low Risk")</f>
        <v>High Risk</v>
      </c>
      <c r="V6783">
        <f t="shared" si="105"/>
        <v>3</v>
      </c>
    </row>
    <row r="6784" spans="1:22" hidden="1" x14ac:dyDescent="0.2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 s="2">
        <v>106415.57</v>
      </c>
      <c r="H6784">
        <v>3</v>
      </c>
      <c r="I6784">
        <v>1</v>
      </c>
      <c r="J6784">
        <v>1</v>
      </c>
      <c r="K6784" s="1">
        <v>122960.98</v>
      </c>
      <c r="L6784">
        <v>1</v>
      </c>
      <c r="M6784">
        <v>3</v>
      </c>
      <c r="N6784">
        <v>850</v>
      </c>
      <c r="O6784">
        <v>2</v>
      </c>
      <c r="P6784">
        <v>164</v>
      </c>
      <c r="Q6784">
        <v>0.66666666666666663</v>
      </c>
      <c r="R6784">
        <v>2550</v>
      </c>
      <c r="S6784" t="str" cm="1">
        <f t="array" ref="S6784">_xlfn.IFS(E6787&lt;30,"18-29",E6787&lt;45,"30-44",TRUE,"45+")</f>
        <v>30-44</v>
      </c>
      <c r="T6784" t="str" cm="1">
        <f t="array" ref="T6784">_xlfn.IFS(F6784&lt;=2,"0-2 Years",F6784&lt;=5,"3-5 Years",F6784&lt;=8,"6-8 Years",TRUE,"9-10 Years")</f>
        <v>9-10 Years</v>
      </c>
      <c r="U6784" t="str" cm="1">
        <f t="array" ref="U6784">_xlfn.IFS(P6784&gt;60,"High Risk",P6784&gt;30,"Medium Risk",TRUE,"Low Risk")</f>
        <v>High Risk</v>
      </c>
      <c r="V6784">
        <f t="shared" si="105"/>
        <v>1</v>
      </c>
    </row>
    <row r="6785" spans="1:22" hidden="1" x14ac:dyDescent="0.2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 s="2">
        <v>0</v>
      </c>
      <c r="H6785">
        <v>2</v>
      </c>
      <c r="I6785">
        <v>0</v>
      </c>
      <c r="J6785">
        <v>1</v>
      </c>
      <c r="K6785" s="1">
        <v>9607.1</v>
      </c>
      <c r="L6785">
        <v>0</v>
      </c>
      <c r="M6785">
        <v>25</v>
      </c>
      <c r="N6785">
        <v>150</v>
      </c>
      <c r="O6785">
        <v>7</v>
      </c>
      <c r="P6785">
        <v>49</v>
      </c>
      <c r="Q6785">
        <v>0.28000000000000003</v>
      </c>
      <c r="R6785">
        <v>3750</v>
      </c>
      <c r="S6785" t="str" cm="1">
        <f t="array" ref="S6785">_xlfn.IFS(E6788&lt;30,"18-29",E6788&lt;45,"30-44",TRUE,"45+")</f>
        <v>30-44</v>
      </c>
      <c r="T6785" t="str" cm="1">
        <f t="array" ref="T6785">_xlfn.IFS(F6785&lt;=2,"0-2 Years",F6785&lt;=5,"3-5 Years",F6785&lt;=8,"6-8 Years",TRUE,"9-10 Years")</f>
        <v>3-5 Years</v>
      </c>
      <c r="U6785" t="str" cm="1">
        <f t="array" ref="U6785">_xlfn.IFS(P6785&gt;60,"High Risk",P6785&gt;30,"Medium Risk",TRUE,"Low Risk")</f>
        <v>Medium Risk</v>
      </c>
      <c r="V6785">
        <f t="shared" si="105"/>
        <v>3</v>
      </c>
    </row>
    <row r="6786" spans="1:22" hidden="1" x14ac:dyDescent="0.2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 s="2">
        <v>127772.1</v>
      </c>
      <c r="H6786">
        <v>2</v>
      </c>
      <c r="I6786">
        <v>1</v>
      </c>
      <c r="J6786">
        <v>1</v>
      </c>
      <c r="K6786" s="1">
        <v>152643.48000000001</v>
      </c>
      <c r="L6786">
        <v>0</v>
      </c>
      <c r="M6786">
        <v>28</v>
      </c>
      <c r="N6786">
        <v>1663</v>
      </c>
      <c r="O6786">
        <v>7</v>
      </c>
      <c r="P6786">
        <v>153</v>
      </c>
      <c r="Q6786">
        <v>0.25</v>
      </c>
      <c r="R6786">
        <v>46564</v>
      </c>
      <c r="S6786" t="str" cm="1">
        <f t="array" ref="S6786">_xlfn.IFS(E6789&lt;30,"18-29",E6789&lt;45,"30-44",TRUE,"45+")</f>
        <v>30-44</v>
      </c>
      <c r="T6786" t="str" cm="1">
        <f t="array" ref="T6786">_xlfn.IFS(F6786&lt;=2,"0-2 Years",F6786&lt;=5,"3-5 Years",F6786&lt;=8,"6-8 Years",TRUE,"9-10 Years")</f>
        <v>9-10 Years</v>
      </c>
      <c r="U6786" t="str" cm="1">
        <f t="array" ref="U6786">_xlfn.IFS(P6786&gt;60,"High Risk",P6786&gt;30,"Medium Risk",TRUE,"Low Risk")</f>
        <v>High Risk</v>
      </c>
      <c r="V6786">
        <f t="shared" si="105"/>
        <v>0</v>
      </c>
    </row>
    <row r="6787" spans="1:22" hidden="1" x14ac:dyDescent="0.2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 s="2">
        <v>104631.67</v>
      </c>
      <c r="H6787">
        <v>1</v>
      </c>
      <c r="I6787">
        <v>1</v>
      </c>
      <c r="J6787">
        <v>1</v>
      </c>
      <c r="K6787" s="1">
        <v>95551.22</v>
      </c>
      <c r="L6787">
        <v>0</v>
      </c>
      <c r="M6787">
        <v>22</v>
      </c>
      <c r="N6787">
        <v>2157</v>
      </c>
      <c r="O6787">
        <v>10</v>
      </c>
      <c r="P6787">
        <v>137</v>
      </c>
      <c r="Q6787">
        <v>0.45454545454545453</v>
      </c>
      <c r="R6787">
        <v>47454</v>
      </c>
      <c r="S6787" t="str" cm="1">
        <f t="array" ref="S6787">_xlfn.IFS(E6790&lt;30,"18-29",E6790&lt;45,"30-44",TRUE,"45+")</f>
        <v>30-44</v>
      </c>
      <c r="T6787" t="str" cm="1">
        <f t="array" ref="T6787">_xlfn.IFS(F6787&lt;=2,"0-2 Years",F6787&lt;=5,"3-5 Years",F6787&lt;=8,"6-8 Years",TRUE,"9-10 Years")</f>
        <v>3-5 Years</v>
      </c>
      <c r="U6787" t="str" cm="1">
        <f t="array" ref="U6787">_xlfn.IFS(P6787&gt;60,"High Risk",P6787&gt;30,"Medium Risk",TRUE,"Low Risk")</f>
        <v>High Risk</v>
      </c>
      <c r="V6787">
        <f t="shared" ref="V6787:V6850" si="106">IF(J6787=0,3,0)+IF(G6787=0,3,0)+IF(H6787=1,2,0)+IF(E6787&gt;45,1,0)+IF(F6787&lt;3,1,0)</f>
        <v>2</v>
      </c>
    </row>
    <row r="6788" spans="1:22" x14ac:dyDescent="0.2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 s="2">
        <v>0</v>
      </c>
      <c r="H6788">
        <v>2</v>
      </c>
      <c r="I6788">
        <v>1</v>
      </c>
      <c r="J6788">
        <v>0</v>
      </c>
      <c r="K6788" s="1">
        <v>141860.62</v>
      </c>
      <c r="L6788">
        <v>0</v>
      </c>
      <c r="M6788">
        <v>12</v>
      </c>
      <c r="N6788">
        <v>1209</v>
      </c>
      <c r="O6788">
        <v>8</v>
      </c>
      <c r="P6788">
        <v>142</v>
      </c>
      <c r="Q6788">
        <v>0.66666666666666663</v>
      </c>
      <c r="R6788">
        <v>14508</v>
      </c>
      <c r="S6788" t="str" cm="1">
        <f t="array" ref="S6788">_xlfn.IFS(E6791&lt;30,"18-29",E6791&lt;45,"30-44",TRUE,"45+")</f>
        <v>45+</v>
      </c>
      <c r="T6788" t="str" cm="1">
        <f t="array" ref="T6788">_xlfn.IFS(F6788&lt;=2,"0-2 Years",F6788&lt;=5,"3-5 Years",F6788&lt;=8,"6-8 Years",TRUE,"9-10 Years")</f>
        <v>0-2 Years</v>
      </c>
      <c r="U6788" t="str" cm="1">
        <f t="array" ref="U6788">_xlfn.IFS(P6788&gt;60,"High Risk",P6788&gt;30,"Medium Risk",TRUE,"Low Risk")</f>
        <v>High Risk</v>
      </c>
      <c r="V6788">
        <f t="shared" si="106"/>
        <v>7</v>
      </c>
    </row>
    <row r="6789" spans="1:22" hidden="1" x14ac:dyDescent="0.2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 s="2">
        <v>0</v>
      </c>
      <c r="H6789">
        <v>1</v>
      </c>
      <c r="I6789">
        <v>1</v>
      </c>
      <c r="J6789">
        <v>1</v>
      </c>
      <c r="K6789" s="1">
        <v>76642.679999999993</v>
      </c>
      <c r="L6789">
        <v>0</v>
      </c>
      <c r="M6789">
        <v>7</v>
      </c>
      <c r="N6789">
        <v>4724</v>
      </c>
      <c r="O6789">
        <v>5</v>
      </c>
      <c r="P6789">
        <v>85</v>
      </c>
      <c r="Q6789">
        <v>0.7142857142857143</v>
      </c>
      <c r="R6789">
        <v>33068</v>
      </c>
      <c r="S6789" t="str" cm="1">
        <f t="array" ref="S6789">_xlfn.IFS(E6792&lt;30,"18-29",E6792&lt;45,"30-44",TRUE,"45+")</f>
        <v>30-44</v>
      </c>
      <c r="T6789" t="str" cm="1">
        <f t="array" ref="T6789">_xlfn.IFS(F6789&lt;=2,"0-2 Years",F6789&lt;=5,"3-5 Years",F6789&lt;=8,"6-8 Years",TRUE,"9-10 Years")</f>
        <v>9-10 Years</v>
      </c>
      <c r="U6789" t="str" cm="1">
        <f t="array" ref="U6789">_xlfn.IFS(P6789&gt;60,"High Risk",P6789&gt;30,"Medium Risk",TRUE,"Low Risk")</f>
        <v>High Risk</v>
      </c>
      <c r="V6789">
        <f t="shared" si="106"/>
        <v>5</v>
      </c>
    </row>
    <row r="6790" spans="1:22" hidden="1" x14ac:dyDescent="0.2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 s="2">
        <v>118050.79</v>
      </c>
      <c r="H6790">
        <v>1</v>
      </c>
      <c r="I6790">
        <v>0</v>
      </c>
      <c r="J6790">
        <v>1</v>
      </c>
      <c r="K6790" s="1">
        <v>52301.15</v>
      </c>
      <c r="L6790">
        <v>0</v>
      </c>
      <c r="M6790">
        <v>27</v>
      </c>
      <c r="N6790">
        <v>4796</v>
      </c>
      <c r="O6790">
        <v>2</v>
      </c>
      <c r="P6790">
        <v>5</v>
      </c>
      <c r="Q6790">
        <v>7.407407407407407E-2</v>
      </c>
      <c r="R6790">
        <v>129492</v>
      </c>
      <c r="S6790" t="str" cm="1">
        <f t="array" ref="S6790">_xlfn.IFS(E6793&lt;30,"18-29",E6793&lt;45,"30-44",TRUE,"45+")</f>
        <v>30-44</v>
      </c>
      <c r="T6790" t="str" cm="1">
        <f t="array" ref="T6790">_xlfn.IFS(F6790&lt;=2,"0-2 Years",F6790&lt;=5,"3-5 Years",F6790&lt;=8,"6-8 Years",TRUE,"9-10 Years")</f>
        <v>6-8 Years</v>
      </c>
      <c r="U6790" t="str" cm="1">
        <f t="array" ref="U6790">_xlfn.IFS(P6790&gt;60,"High Risk",P6790&gt;30,"Medium Risk",TRUE,"Low Risk")</f>
        <v>Low Risk</v>
      </c>
      <c r="V6790">
        <f t="shared" si="106"/>
        <v>2</v>
      </c>
    </row>
    <row r="6791" spans="1:22" x14ac:dyDescent="0.2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 s="2">
        <v>0</v>
      </c>
      <c r="H6791">
        <v>2</v>
      </c>
      <c r="I6791">
        <v>0</v>
      </c>
      <c r="J6791">
        <v>0</v>
      </c>
      <c r="K6791" s="1">
        <v>29388.02</v>
      </c>
      <c r="L6791">
        <v>0</v>
      </c>
      <c r="M6791">
        <v>16</v>
      </c>
      <c r="N6791">
        <v>787</v>
      </c>
      <c r="O6791">
        <v>9</v>
      </c>
      <c r="P6791">
        <v>172</v>
      </c>
      <c r="Q6791">
        <v>0.5625</v>
      </c>
      <c r="R6791">
        <v>12592</v>
      </c>
      <c r="S6791" t="str" cm="1">
        <f t="array" ref="S6791">_xlfn.IFS(E6794&lt;30,"18-29",E6794&lt;45,"30-44",TRUE,"45+")</f>
        <v>30-44</v>
      </c>
      <c r="T6791" t="str" cm="1">
        <f t="array" ref="T6791">_xlfn.IFS(F6791&lt;=2,"0-2 Years",F6791&lt;=5,"3-5 Years",F6791&lt;=8,"6-8 Years",TRUE,"9-10 Years")</f>
        <v>0-2 Years</v>
      </c>
      <c r="U6791" t="str" cm="1">
        <f t="array" ref="U6791">_xlfn.IFS(P6791&gt;60,"High Risk",P6791&gt;30,"Medium Risk",TRUE,"Low Risk")</f>
        <v>High Risk</v>
      </c>
      <c r="V6791">
        <f t="shared" si="106"/>
        <v>8</v>
      </c>
    </row>
    <row r="6792" spans="1:22" hidden="1" x14ac:dyDescent="0.2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 s="2">
        <v>136093.74</v>
      </c>
      <c r="H6792">
        <v>1</v>
      </c>
      <c r="I6792">
        <v>0</v>
      </c>
      <c r="J6792">
        <v>1</v>
      </c>
      <c r="K6792" s="1">
        <v>193408.43</v>
      </c>
      <c r="L6792">
        <v>0</v>
      </c>
      <c r="M6792">
        <v>12</v>
      </c>
      <c r="N6792">
        <v>4112</v>
      </c>
      <c r="O6792">
        <v>7</v>
      </c>
      <c r="P6792">
        <v>95</v>
      </c>
      <c r="Q6792">
        <v>0.58333333333333337</v>
      </c>
      <c r="R6792">
        <v>49344</v>
      </c>
      <c r="S6792" t="str" cm="1">
        <f t="array" ref="S6792">_xlfn.IFS(E6795&lt;30,"18-29",E6795&lt;45,"30-44",TRUE,"45+")</f>
        <v>45+</v>
      </c>
      <c r="T6792" t="str" cm="1">
        <f t="array" ref="T6792">_xlfn.IFS(F6792&lt;=2,"0-2 Years",F6792&lt;=5,"3-5 Years",F6792&lt;=8,"6-8 Years",TRUE,"9-10 Years")</f>
        <v>6-8 Years</v>
      </c>
      <c r="U6792" t="str" cm="1">
        <f t="array" ref="U6792">_xlfn.IFS(P6792&gt;60,"High Risk",P6792&gt;30,"Medium Risk",TRUE,"Low Risk")</f>
        <v>High Risk</v>
      </c>
      <c r="V6792">
        <f t="shared" si="106"/>
        <v>2</v>
      </c>
    </row>
    <row r="6793" spans="1:22" hidden="1" x14ac:dyDescent="0.2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 s="2">
        <v>88477.36</v>
      </c>
      <c r="H6793">
        <v>2</v>
      </c>
      <c r="I6793">
        <v>1</v>
      </c>
      <c r="J6793">
        <v>0</v>
      </c>
      <c r="K6793" s="1">
        <v>58632.37</v>
      </c>
      <c r="L6793">
        <v>0</v>
      </c>
      <c r="M6793">
        <v>30</v>
      </c>
      <c r="N6793">
        <v>1806</v>
      </c>
      <c r="O6793">
        <v>7</v>
      </c>
      <c r="P6793">
        <v>27</v>
      </c>
      <c r="Q6793">
        <v>0.23333333333333334</v>
      </c>
      <c r="R6793">
        <v>54180</v>
      </c>
      <c r="S6793" t="str" cm="1">
        <f t="array" ref="S6793">_xlfn.IFS(E6796&lt;30,"18-29",E6796&lt;45,"30-44",TRUE,"45+")</f>
        <v>45+</v>
      </c>
      <c r="T6793" t="str" cm="1">
        <f t="array" ref="T6793">_xlfn.IFS(F6793&lt;=2,"0-2 Years",F6793&lt;=5,"3-5 Years",F6793&lt;=8,"6-8 Years",TRUE,"9-10 Years")</f>
        <v>6-8 Years</v>
      </c>
      <c r="U6793" t="str" cm="1">
        <f t="array" ref="U6793">_xlfn.IFS(P6793&gt;60,"High Risk",P6793&gt;30,"Medium Risk",TRUE,"Low Risk")</f>
        <v>Low Risk</v>
      </c>
      <c r="V6793">
        <f t="shared" si="106"/>
        <v>3</v>
      </c>
    </row>
    <row r="6794" spans="1:22" hidden="1" x14ac:dyDescent="0.2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 s="2">
        <v>161572.24</v>
      </c>
      <c r="H6794">
        <v>1</v>
      </c>
      <c r="I6794">
        <v>0</v>
      </c>
      <c r="J6794">
        <v>1</v>
      </c>
      <c r="K6794" s="1">
        <v>191076.22</v>
      </c>
      <c r="L6794">
        <v>0</v>
      </c>
      <c r="M6794">
        <v>19</v>
      </c>
      <c r="N6794">
        <v>2426</v>
      </c>
      <c r="O6794">
        <v>9</v>
      </c>
      <c r="P6794">
        <v>111</v>
      </c>
      <c r="Q6794">
        <v>0.47368421052631576</v>
      </c>
      <c r="R6794">
        <v>46094</v>
      </c>
      <c r="S6794" t="str" cm="1">
        <f t="array" ref="S6794">_xlfn.IFS(E6797&lt;30,"18-29",E6797&lt;45,"30-44",TRUE,"45+")</f>
        <v>45+</v>
      </c>
      <c r="T6794" t="str" cm="1">
        <f t="array" ref="T6794">_xlfn.IFS(F6794&lt;=2,"0-2 Years",F6794&lt;=5,"3-5 Years",F6794&lt;=8,"6-8 Years",TRUE,"9-10 Years")</f>
        <v>3-5 Years</v>
      </c>
      <c r="U6794" t="str" cm="1">
        <f t="array" ref="U6794">_xlfn.IFS(P6794&gt;60,"High Risk",P6794&gt;30,"Medium Risk",TRUE,"Low Risk")</f>
        <v>High Risk</v>
      </c>
      <c r="V6794">
        <f t="shared" si="106"/>
        <v>2</v>
      </c>
    </row>
    <row r="6795" spans="1:22" hidden="1" x14ac:dyDescent="0.2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 s="2">
        <v>126608.37</v>
      </c>
      <c r="H6795">
        <v>1</v>
      </c>
      <c r="I6795">
        <v>0</v>
      </c>
      <c r="J6795">
        <v>1</v>
      </c>
      <c r="K6795" s="1">
        <v>645.61</v>
      </c>
      <c r="L6795">
        <v>1</v>
      </c>
      <c r="M6795">
        <v>23</v>
      </c>
      <c r="N6795">
        <v>3677</v>
      </c>
      <c r="O6795">
        <v>8</v>
      </c>
      <c r="P6795">
        <v>88</v>
      </c>
      <c r="Q6795">
        <v>0.34782608695652173</v>
      </c>
      <c r="R6795">
        <v>84571</v>
      </c>
      <c r="S6795" t="str" cm="1">
        <f t="array" ref="S6795">_xlfn.IFS(E6798&lt;30,"18-29",E6798&lt;45,"30-44",TRUE,"45+")</f>
        <v>18-29</v>
      </c>
      <c r="T6795" t="str" cm="1">
        <f t="array" ref="T6795">_xlfn.IFS(F6795&lt;=2,"0-2 Years",F6795&lt;=5,"3-5 Years",F6795&lt;=8,"6-8 Years",TRUE,"9-10 Years")</f>
        <v>6-8 Years</v>
      </c>
      <c r="U6795" t="str" cm="1">
        <f t="array" ref="U6795">_xlfn.IFS(P6795&gt;60,"High Risk",P6795&gt;30,"Medium Risk",TRUE,"Low Risk")</f>
        <v>High Risk</v>
      </c>
      <c r="V6795">
        <f t="shared" si="106"/>
        <v>3</v>
      </c>
    </row>
    <row r="6796" spans="1:22" hidden="1" x14ac:dyDescent="0.2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 s="2">
        <v>68332.960000000006</v>
      </c>
      <c r="H6796">
        <v>1</v>
      </c>
      <c r="I6796">
        <v>1</v>
      </c>
      <c r="J6796">
        <v>1</v>
      </c>
      <c r="K6796" s="1">
        <v>144390.75</v>
      </c>
      <c r="L6796">
        <v>0</v>
      </c>
      <c r="M6796">
        <v>11</v>
      </c>
      <c r="N6796">
        <v>4600</v>
      </c>
      <c r="O6796">
        <v>0</v>
      </c>
      <c r="P6796">
        <v>159</v>
      </c>
      <c r="Q6796">
        <v>0</v>
      </c>
      <c r="R6796">
        <v>50600</v>
      </c>
      <c r="S6796" t="str" cm="1">
        <f t="array" ref="S6796">_xlfn.IFS(E6799&lt;30,"18-29",E6799&lt;45,"30-44",TRUE,"45+")</f>
        <v>45+</v>
      </c>
      <c r="T6796" t="str" cm="1">
        <f t="array" ref="T6796">_xlfn.IFS(F6796&lt;=2,"0-2 Years",F6796&lt;=5,"3-5 Years",F6796&lt;=8,"6-8 Years",TRUE,"9-10 Years")</f>
        <v>9-10 Years</v>
      </c>
      <c r="U6796" t="str" cm="1">
        <f t="array" ref="U6796">_xlfn.IFS(P6796&gt;60,"High Risk",P6796&gt;30,"Medium Risk",TRUE,"Low Risk")</f>
        <v>High Risk</v>
      </c>
      <c r="V6796">
        <f t="shared" si="106"/>
        <v>3</v>
      </c>
    </row>
    <row r="6797" spans="1:22" x14ac:dyDescent="0.2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 s="2">
        <v>179852.26</v>
      </c>
      <c r="H6797">
        <v>1</v>
      </c>
      <c r="I6797">
        <v>1</v>
      </c>
      <c r="J6797">
        <v>0</v>
      </c>
      <c r="K6797" s="1">
        <v>193580.32</v>
      </c>
      <c r="L6797">
        <v>0</v>
      </c>
      <c r="M6797">
        <v>30</v>
      </c>
      <c r="N6797">
        <v>2497</v>
      </c>
      <c r="O6797">
        <v>4</v>
      </c>
      <c r="P6797">
        <v>144</v>
      </c>
      <c r="Q6797">
        <v>0.13333333333333333</v>
      </c>
      <c r="R6797">
        <v>74910</v>
      </c>
      <c r="S6797" t="str" cm="1">
        <f t="array" ref="S6797">_xlfn.IFS(E6800&lt;30,"18-29",E6800&lt;45,"30-44",TRUE,"45+")</f>
        <v>45+</v>
      </c>
      <c r="T6797" t="str" cm="1">
        <f t="array" ref="T6797">_xlfn.IFS(F6797&lt;=2,"0-2 Years",F6797&lt;=5,"3-5 Years",F6797&lt;=8,"6-8 Years",TRUE,"9-10 Years")</f>
        <v>6-8 Years</v>
      </c>
      <c r="U6797" t="str" cm="1">
        <f t="array" ref="U6797">_xlfn.IFS(P6797&gt;60,"High Risk",P6797&gt;30,"Medium Risk",TRUE,"Low Risk")</f>
        <v>High Risk</v>
      </c>
      <c r="V6797">
        <f t="shared" si="106"/>
        <v>6</v>
      </c>
    </row>
    <row r="6798" spans="1:22" hidden="1" x14ac:dyDescent="0.2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 s="2">
        <v>0</v>
      </c>
      <c r="H6798">
        <v>2</v>
      </c>
      <c r="I6798">
        <v>1</v>
      </c>
      <c r="J6798">
        <v>1</v>
      </c>
      <c r="K6798" s="1">
        <v>126761.2</v>
      </c>
      <c r="L6798">
        <v>0</v>
      </c>
      <c r="M6798">
        <v>6</v>
      </c>
      <c r="N6798">
        <v>2087</v>
      </c>
      <c r="O6798">
        <v>6</v>
      </c>
      <c r="P6798">
        <v>127</v>
      </c>
      <c r="Q6798">
        <v>1</v>
      </c>
      <c r="R6798">
        <v>12522</v>
      </c>
      <c r="S6798" t="str" cm="1">
        <f t="array" ref="S6798">_xlfn.IFS(E6801&lt;30,"18-29",E6801&lt;45,"30-44",TRUE,"45+")</f>
        <v>30-44</v>
      </c>
      <c r="T6798" t="str" cm="1">
        <f t="array" ref="T6798">_xlfn.IFS(F6798&lt;=2,"0-2 Years",F6798&lt;=5,"3-5 Years",F6798&lt;=8,"6-8 Years",TRUE,"9-10 Years")</f>
        <v>6-8 Years</v>
      </c>
      <c r="U6798" t="str" cm="1">
        <f t="array" ref="U6798">_xlfn.IFS(P6798&gt;60,"High Risk",P6798&gt;30,"Medium Risk",TRUE,"Low Risk")</f>
        <v>High Risk</v>
      </c>
      <c r="V6798">
        <f t="shared" si="106"/>
        <v>3</v>
      </c>
    </row>
    <row r="6799" spans="1:22" hidden="1" x14ac:dyDescent="0.2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 s="2">
        <v>104763.41</v>
      </c>
      <c r="H6799">
        <v>1</v>
      </c>
      <c r="I6799">
        <v>1</v>
      </c>
      <c r="J6799">
        <v>1</v>
      </c>
      <c r="K6799" s="1">
        <v>62368.33</v>
      </c>
      <c r="L6799">
        <v>0</v>
      </c>
      <c r="M6799">
        <v>27</v>
      </c>
      <c r="N6799">
        <v>1459</v>
      </c>
      <c r="O6799">
        <v>6</v>
      </c>
      <c r="P6799">
        <v>141</v>
      </c>
      <c r="Q6799">
        <v>0.22222222222222221</v>
      </c>
      <c r="R6799">
        <v>39393</v>
      </c>
      <c r="S6799" t="str" cm="1">
        <f t="array" ref="S6799">_xlfn.IFS(E6802&lt;30,"18-29",E6802&lt;45,"30-44",TRUE,"45+")</f>
        <v>30-44</v>
      </c>
      <c r="T6799" t="str" cm="1">
        <f t="array" ref="T6799">_xlfn.IFS(F6799&lt;=2,"0-2 Years",F6799&lt;=5,"3-5 Years",F6799&lt;=8,"6-8 Years",TRUE,"9-10 Years")</f>
        <v>0-2 Years</v>
      </c>
      <c r="U6799" t="str" cm="1">
        <f t="array" ref="U6799">_xlfn.IFS(P6799&gt;60,"High Risk",P6799&gt;30,"Medium Risk",TRUE,"Low Risk")</f>
        <v>High Risk</v>
      </c>
      <c r="V6799">
        <f t="shared" si="106"/>
        <v>4</v>
      </c>
    </row>
    <row r="6800" spans="1:22" hidden="1" x14ac:dyDescent="0.2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 s="2">
        <v>88541.57</v>
      </c>
      <c r="H6800">
        <v>2</v>
      </c>
      <c r="I6800">
        <v>1</v>
      </c>
      <c r="J6800">
        <v>1</v>
      </c>
      <c r="K6800" s="1">
        <v>131718.12</v>
      </c>
      <c r="L6800">
        <v>0</v>
      </c>
      <c r="M6800">
        <v>5</v>
      </c>
      <c r="N6800">
        <v>3054</v>
      </c>
      <c r="O6800">
        <v>7</v>
      </c>
      <c r="P6800">
        <v>108</v>
      </c>
      <c r="Q6800">
        <v>1</v>
      </c>
      <c r="R6800">
        <v>15270</v>
      </c>
      <c r="S6800" t="str" cm="1">
        <f t="array" ref="S6800">_xlfn.IFS(E6803&lt;30,"18-29",E6803&lt;45,"30-44",TRUE,"45+")</f>
        <v>30-44</v>
      </c>
      <c r="T6800" t="str" cm="1">
        <f t="array" ref="T6800">_xlfn.IFS(F6800&lt;=2,"0-2 Years",F6800&lt;=5,"3-5 Years",F6800&lt;=8,"6-8 Years",TRUE,"9-10 Years")</f>
        <v>6-8 Years</v>
      </c>
      <c r="U6800" t="str" cm="1">
        <f t="array" ref="U6800">_xlfn.IFS(P6800&gt;60,"High Risk",P6800&gt;30,"Medium Risk",TRUE,"Low Risk")</f>
        <v>High Risk</v>
      </c>
      <c r="V6800">
        <f t="shared" si="106"/>
        <v>1</v>
      </c>
    </row>
    <row r="6801" spans="1:22" hidden="1" x14ac:dyDescent="0.2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 s="2">
        <v>162888.73000000001</v>
      </c>
      <c r="H6801">
        <v>1</v>
      </c>
      <c r="I6801">
        <v>1</v>
      </c>
      <c r="J6801">
        <v>0</v>
      </c>
      <c r="K6801" s="1">
        <v>91098.76</v>
      </c>
      <c r="L6801">
        <v>1</v>
      </c>
      <c r="M6801">
        <v>7</v>
      </c>
      <c r="N6801">
        <v>3362</v>
      </c>
      <c r="O6801">
        <v>8</v>
      </c>
      <c r="P6801">
        <v>118</v>
      </c>
      <c r="Q6801">
        <v>1</v>
      </c>
      <c r="R6801">
        <v>23534</v>
      </c>
      <c r="S6801" t="str" cm="1">
        <f t="array" ref="S6801">_xlfn.IFS(E6804&lt;30,"18-29",E6804&lt;45,"30-44",TRUE,"45+")</f>
        <v>30-44</v>
      </c>
      <c r="T6801" t="str" cm="1">
        <f t="array" ref="T6801">_xlfn.IFS(F6801&lt;=2,"0-2 Years",F6801&lt;=5,"3-5 Years",F6801&lt;=8,"6-8 Years",TRUE,"9-10 Years")</f>
        <v>6-8 Years</v>
      </c>
      <c r="U6801" t="str" cm="1">
        <f t="array" ref="U6801">_xlfn.IFS(P6801&gt;60,"High Risk",P6801&gt;30,"Medium Risk",TRUE,"Low Risk")</f>
        <v>High Risk</v>
      </c>
      <c r="V6801">
        <f t="shared" si="106"/>
        <v>5</v>
      </c>
    </row>
    <row r="6802" spans="1:22" hidden="1" x14ac:dyDescent="0.2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 s="2">
        <v>0</v>
      </c>
      <c r="H6802">
        <v>1</v>
      </c>
      <c r="I6802">
        <v>1</v>
      </c>
      <c r="J6802">
        <v>1</v>
      </c>
      <c r="K6802" s="1">
        <v>67508.009999999995</v>
      </c>
      <c r="L6802">
        <v>0</v>
      </c>
      <c r="M6802">
        <v>23</v>
      </c>
      <c r="N6802">
        <v>4409</v>
      </c>
      <c r="O6802">
        <v>10</v>
      </c>
      <c r="P6802">
        <v>158</v>
      </c>
      <c r="Q6802">
        <v>0.43478260869565216</v>
      </c>
      <c r="R6802">
        <v>101407</v>
      </c>
      <c r="S6802" t="str" cm="1">
        <f t="array" ref="S6802">_xlfn.IFS(E6805&lt;30,"18-29",E6805&lt;45,"30-44",TRUE,"45+")</f>
        <v>30-44</v>
      </c>
      <c r="T6802" t="str" cm="1">
        <f t="array" ref="T6802">_xlfn.IFS(F6802&lt;=2,"0-2 Years",F6802&lt;=5,"3-5 Years",F6802&lt;=8,"6-8 Years",TRUE,"9-10 Years")</f>
        <v>6-8 Years</v>
      </c>
      <c r="U6802" t="str" cm="1">
        <f t="array" ref="U6802">_xlfn.IFS(P6802&gt;60,"High Risk",P6802&gt;30,"Medium Risk",TRUE,"Low Risk")</f>
        <v>High Risk</v>
      </c>
      <c r="V6802">
        <f t="shared" si="106"/>
        <v>5</v>
      </c>
    </row>
    <row r="6803" spans="1:22" x14ac:dyDescent="0.2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 s="2">
        <v>0</v>
      </c>
      <c r="H6803">
        <v>1</v>
      </c>
      <c r="I6803">
        <v>1</v>
      </c>
      <c r="J6803">
        <v>0</v>
      </c>
      <c r="K6803" s="1">
        <v>12156.93</v>
      </c>
      <c r="L6803">
        <v>1</v>
      </c>
      <c r="M6803">
        <v>19</v>
      </c>
      <c r="N6803">
        <v>3463</v>
      </c>
      <c r="O6803">
        <v>9</v>
      </c>
      <c r="P6803">
        <v>98</v>
      </c>
      <c r="Q6803">
        <v>0.47368421052631576</v>
      </c>
      <c r="R6803">
        <v>65797</v>
      </c>
      <c r="S6803" t="str" cm="1">
        <f t="array" ref="S6803">_xlfn.IFS(E6806&lt;30,"18-29",E6806&lt;45,"30-44",TRUE,"45+")</f>
        <v>30-44</v>
      </c>
      <c r="T6803" t="str" cm="1">
        <f t="array" ref="T6803">_xlfn.IFS(F6803&lt;=2,"0-2 Years",F6803&lt;=5,"3-5 Years",F6803&lt;=8,"6-8 Years",TRUE,"9-10 Years")</f>
        <v>6-8 Years</v>
      </c>
      <c r="U6803" t="str" cm="1">
        <f t="array" ref="U6803">_xlfn.IFS(P6803&gt;60,"High Risk",P6803&gt;30,"Medium Risk",TRUE,"Low Risk")</f>
        <v>High Risk</v>
      </c>
      <c r="V6803">
        <f t="shared" si="106"/>
        <v>8</v>
      </c>
    </row>
    <row r="6804" spans="1:22" x14ac:dyDescent="0.2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 s="2">
        <v>0</v>
      </c>
      <c r="H6804">
        <v>2</v>
      </c>
      <c r="I6804">
        <v>0</v>
      </c>
      <c r="J6804">
        <v>0</v>
      </c>
      <c r="K6804" s="1">
        <v>65089.38</v>
      </c>
      <c r="L6804">
        <v>0</v>
      </c>
      <c r="M6804">
        <v>8</v>
      </c>
      <c r="N6804">
        <v>3521</v>
      </c>
      <c r="O6804">
        <v>8</v>
      </c>
      <c r="P6804">
        <v>72</v>
      </c>
      <c r="Q6804">
        <v>1</v>
      </c>
      <c r="R6804">
        <v>28168</v>
      </c>
      <c r="S6804" t="str" cm="1">
        <f t="array" ref="S6804">_xlfn.IFS(E6807&lt;30,"18-29",E6807&lt;45,"30-44",TRUE,"45+")</f>
        <v>30-44</v>
      </c>
      <c r="T6804" t="str" cm="1">
        <f t="array" ref="T6804">_xlfn.IFS(F6804&lt;=2,"0-2 Years",F6804&lt;=5,"3-5 Years",F6804&lt;=8,"6-8 Years",TRUE,"9-10 Years")</f>
        <v>9-10 Years</v>
      </c>
      <c r="U6804" t="str" cm="1">
        <f t="array" ref="U6804">_xlfn.IFS(P6804&gt;60,"High Risk",P6804&gt;30,"Medium Risk",TRUE,"Low Risk")</f>
        <v>High Risk</v>
      </c>
      <c r="V6804">
        <f t="shared" si="106"/>
        <v>6</v>
      </c>
    </row>
    <row r="6805" spans="1:22" x14ac:dyDescent="0.2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 s="2">
        <v>0</v>
      </c>
      <c r="H6805">
        <v>2</v>
      </c>
      <c r="I6805">
        <v>0</v>
      </c>
      <c r="J6805">
        <v>0</v>
      </c>
      <c r="K6805" s="1">
        <v>62370.67</v>
      </c>
      <c r="L6805">
        <v>1</v>
      </c>
      <c r="M6805">
        <v>26</v>
      </c>
      <c r="N6805">
        <v>2192</v>
      </c>
      <c r="O6805">
        <v>7</v>
      </c>
      <c r="P6805">
        <v>109</v>
      </c>
      <c r="Q6805">
        <v>0.26923076923076922</v>
      </c>
      <c r="R6805">
        <v>56992</v>
      </c>
      <c r="S6805" t="str" cm="1">
        <f t="array" ref="S6805">_xlfn.IFS(E6808&lt;30,"18-29",E6808&lt;45,"30-44",TRUE,"45+")</f>
        <v>30-44</v>
      </c>
      <c r="T6805" t="str" cm="1">
        <f t="array" ref="T6805">_xlfn.IFS(F6805&lt;=2,"0-2 Years",F6805&lt;=5,"3-5 Years",F6805&lt;=8,"6-8 Years",TRUE,"9-10 Years")</f>
        <v>6-8 Years</v>
      </c>
      <c r="U6805" t="str" cm="1">
        <f t="array" ref="U6805">_xlfn.IFS(P6805&gt;60,"High Risk",P6805&gt;30,"Medium Risk",TRUE,"Low Risk")</f>
        <v>High Risk</v>
      </c>
      <c r="V6805">
        <f t="shared" si="106"/>
        <v>6</v>
      </c>
    </row>
    <row r="6806" spans="1:22" hidden="1" x14ac:dyDescent="0.2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 s="2">
        <v>0</v>
      </c>
      <c r="H6806">
        <v>2</v>
      </c>
      <c r="I6806">
        <v>1</v>
      </c>
      <c r="J6806">
        <v>1</v>
      </c>
      <c r="K6806" s="1">
        <v>18826.34</v>
      </c>
      <c r="L6806">
        <v>0</v>
      </c>
      <c r="M6806">
        <v>13</v>
      </c>
      <c r="N6806">
        <v>4644</v>
      </c>
      <c r="O6806">
        <v>10</v>
      </c>
      <c r="P6806">
        <v>20</v>
      </c>
      <c r="Q6806">
        <v>0.76923076923076927</v>
      </c>
      <c r="R6806">
        <v>60372</v>
      </c>
      <c r="S6806" t="str" cm="1">
        <f t="array" ref="S6806">_xlfn.IFS(E6809&lt;30,"18-29",E6809&lt;45,"30-44",TRUE,"45+")</f>
        <v>30-44</v>
      </c>
      <c r="T6806" t="str" cm="1">
        <f t="array" ref="T6806">_xlfn.IFS(F6806&lt;=2,"0-2 Years",F6806&lt;=5,"3-5 Years",F6806&lt;=8,"6-8 Years",TRUE,"9-10 Years")</f>
        <v>6-8 Years</v>
      </c>
      <c r="U6806" t="str" cm="1">
        <f t="array" ref="U6806">_xlfn.IFS(P6806&gt;60,"High Risk",P6806&gt;30,"Medium Risk",TRUE,"Low Risk")</f>
        <v>Low Risk</v>
      </c>
      <c r="V6806">
        <f t="shared" si="106"/>
        <v>3</v>
      </c>
    </row>
    <row r="6807" spans="1:22" hidden="1" x14ac:dyDescent="0.2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 s="2">
        <v>0</v>
      </c>
      <c r="H6807">
        <v>2</v>
      </c>
      <c r="I6807">
        <v>1</v>
      </c>
      <c r="J6807">
        <v>1</v>
      </c>
      <c r="K6807" s="1">
        <v>3342.62</v>
      </c>
      <c r="L6807">
        <v>0</v>
      </c>
      <c r="M6807">
        <v>30</v>
      </c>
      <c r="N6807">
        <v>3922</v>
      </c>
      <c r="O6807">
        <v>7</v>
      </c>
      <c r="P6807">
        <v>57</v>
      </c>
      <c r="Q6807">
        <v>0.23333333333333334</v>
      </c>
      <c r="R6807">
        <v>117660</v>
      </c>
      <c r="S6807" t="str" cm="1">
        <f t="array" ref="S6807">_xlfn.IFS(E6810&lt;30,"18-29",E6810&lt;45,"30-44",TRUE,"45+")</f>
        <v>30-44</v>
      </c>
      <c r="T6807" t="str" cm="1">
        <f t="array" ref="T6807">_xlfn.IFS(F6807&lt;=2,"0-2 Years",F6807&lt;=5,"3-5 Years",F6807&lt;=8,"6-8 Years",TRUE,"9-10 Years")</f>
        <v>0-2 Years</v>
      </c>
      <c r="U6807" t="str" cm="1">
        <f t="array" ref="U6807">_xlfn.IFS(P6807&gt;60,"High Risk",P6807&gt;30,"Medium Risk",TRUE,"Low Risk")</f>
        <v>Medium Risk</v>
      </c>
      <c r="V6807">
        <f t="shared" si="106"/>
        <v>4</v>
      </c>
    </row>
    <row r="6808" spans="1:22" x14ac:dyDescent="0.2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 s="2">
        <v>92474.05</v>
      </c>
      <c r="H6808">
        <v>1</v>
      </c>
      <c r="I6808">
        <v>1</v>
      </c>
      <c r="J6808">
        <v>0</v>
      </c>
      <c r="K6808" s="1">
        <v>178626.07</v>
      </c>
      <c r="L6808">
        <v>0</v>
      </c>
      <c r="M6808">
        <v>2</v>
      </c>
      <c r="N6808">
        <v>3258</v>
      </c>
      <c r="O6808">
        <v>2</v>
      </c>
      <c r="P6808">
        <v>165</v>
      </c>
      <c r="Q6808">
        <v>1</v>
      </c>
      <c r="R6808">
        <v>6516</v>
      </c>
      <c r="S6808" t="str" cm="1">
        <f t="array" ref="S6808">_xlfn.IFS(E6811&lt;30,"18-29",E6811&lt;45,"30-44",TRUE,"45+")</f>
        <v>18-29</v>
      </c>
      <c r="T6808" t="str" cm="1">
        <f t="array" ref="T6808">_xlfn.IFS(F6808&lt;=2,"0-2 Years",F6808&lt;=5,"3-5 Years",F6808&lt;=8,"6-8 Years",TRUE,"9-10 Years")</f>
        <v>0-2 Years</v>
      </c>
      <c r="U6808" t="str" cm="1">
        <f t="array" ref="U6808">_xlfn.IFS(P6808&gt;60,"High Risk",P6808&gt;30,"Medium Risk",TRUE,"Low Risk")</f>
        <v>High Risk</v>
      </c>
      <c r="V6808">
        <f t="shared" si="106"/>
        <v>6</v>
      </c>
    </row>
    <row r="6809" spans="1:22" x14ac:dyDescent="0.2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 s="2">
        <v>0</v>
      </c>
      <c r="H6809">
        <v>2</v>
      </c>
      <c r="I6809">
        <v>1</v>
      </c>
      <c r="J6809">
        <v>0</v>
      </c>
      <c r="K6809" s="1">
        <v>32845.32</v>
      </c>
      <c r="L6809">
        <v>0</v>
      </c>
      <c r="M6809">
        <v>20</v>
      </c>
      <c r="N6809">
        <v>298</v>
      </c>
      <c r="O6809">
        <v>3</v>
      </c>
      <c r="P6809">
        <v>136</v>
      </c>
      <c r="Q6809">
        <v>0.15</v>
      </c>
      <c r="R6809">
        <v>5960</v>
      </c>
      <c r="S6809" t="str" cm="1">
        <f t="array" ref="S6809">_xlfn.IFS(E6812&lt;30,"18-29",E6812&lt;45,"30-44",TRUE,"45+")</f>
        <v>30-44</v>
      </c>
      <c r="T6809" t="str" cm="1">
        <f t="array" ref="T6809">_xlfn.IFS(F6809&lt;=2,"0-2 Years",F6809&lt;=5,"3-5 Years",F6809&lt;=8,"6-8 Years",TRUE,"9-10 Years")</f>
        <v>6-8 Years</v>
      </c>
      <c r="U6809" t="str" cm="1">
        <f t="array" ref="U6809">_xlfn.IFS(P6809&gt;60,"High Risk",P6809&gt;30,"Medium Risk",TRUE,"Low Risk")</f>
        <v>High Risk</v>
      </c>
      <c r="V6809">
        <f t="shared" si="106"/>
        <v>6</v>
      </c>
    </row>
    <row r="6810" spans="1:22" hidden="1" x14ac:dyDescent="0.2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 s="2">
        <v>115479.48</v>
      </c>
      <c r="H6810">
        <v>2</v>
      </c>
      <c r="I6810">
        <v>1</v>
      </c>
      <c r="J6810">
        <v>1</v>
      </c>
      <c r="K6810" s="1">
        <v>134732.99</v>
      </c>
      <c r="L6810">
        <v>0</v>
      </c>
      <c r="M6810">
        <v>25</v>
      </c>
      <c r="N6810">
        <v>132</v>
      </c>
      <c r="O6810">
        <v>5</v>
      </c>
      <c r="P6810">
        <v>29</v>
      </c>
      <c r="Q6810">
        <v>0.2</v>
      </c>
      <c r="R6810">
        <v>3300</v>
      </c>
      <c r="S6810" t="str" cm="1">
        <f t="array" ref="S6810">_xlfn.IFS(E6813&lt;30,"18-29",E6813&lt;45,"30-44",TRUE,"45+")</f>
        <v>30-44</v>
      </c>
      <c r="T6810" t="str" cm="1">
        <f t="array" ref="T6810">_xlfn.IFS(F6810&lt;=2,"0-2 Years",F6810&lt;=5,"3-5 Years",F6810&lt;=8,"6-8 Years",TRUE,"9-10 Years")</f>
        <v>9-10 Years</v>
      </c>
      <c r="U6810" t="str" cm="1">
        <f t="array" ref="U6810">_xlfn.IFS(P6810&gt;60,"High Risk",P6810&gt;30,"Medium Risk",TRUE,"Low Risk")</f>
        <v>Low Risk</v>
      </c>
      <c r="V6810">
        <f t="shared" si="106"/>
        <v>0</v>
      </c>
    </row>
    <row r="6811" spans="1:22" hidden="1" x14ac:dyDescent="0.2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 s="2">
        <v>87098.91</v>
      </c>
      <c r="H6811">
        <v>1</v>
      </c>
      <c r="I6811">
        <v>0</v>
      </c>
      <c r="J6811">
        <v>0</v>
      </c>
      <c r="K6811" s="1">
        <v>106095.82</v>
      </c>
      <c r="L6811">
        <v>0</v>
      </c>
      <c r="M6811">
        <v>3</v>
      </c>
      <c r="N6811">
        <v>2677</v>
      </c>
      <c r="O6811">
        <v>8</v>
      </c>
      <c r="P6811">
        <v>21</v>
      </c>
      <c r="Q6811">
        <v>1</v>
      </c>
      <c r="R6811">
        <v>8031</v>
      </c>
      <c r="S6811" t="str" cm="1">
        <f t="array" ref="S6811">_xlfn.IFS(E6814&lt;30,"18-29",E6814&lt;45,"30-44",TRUE,"45+")</f>
        <v>45+</v>
      </c>
      <c r="T6811" t="str" cm="1">
        <f t="array" ref="T6811">_xlfn.IFS(F6811&lt;=2,"0-2 Years",F6811&lt;=5,"3-5 Years",F6811&lt;=8,"6-8 Years",TRUE,"9-10 Years")</f>
        <v>3-5 Years</v>
      </c>
      <c r="U6811" t="str" cm="1">
        <f t="array" ref="U6811">_xlfn.IFS(P6811&gt;60,"High Risk",P6811&gt;30,"Medium Risk",TRUE,"Low Risk")</f>
        <v>Low Risk</v>
      </c>
      <c r="V6811">
        <f t="shared" si="106"/>
        <v>5</v>
      </c>
    </row>
    <row r="6812" spans="1:22" hidden="1" x14ac:dyDescent="0.2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 s="2">
        <v>86351.85</v>
      </c>
      <c r="H6812">
        <v>2</v>
      </c>
      <c r="I6812">
        <v>1</v>
      </c>
      <c r="J6812">
        <v>0</v>
      </c>
      <c r="K6812" s="1">
        <v>57380.13</v>
      </c>
      <c r="L6812">
        <v>0</v>
      </c>
      <c r="M6812">
        <v>1</v>
      </c>
      <c r="N6812">
        <v>3411</v>
      </c>
      <c r="O6812">
        <v>9</v>
      </c>
      <c r="P6812">
        <v>3</v>
      </c>
      <c r="Q6812">
        <v>1</v>
      </c>
      <c r="R6812">
        <v>3411</v>
      </c>
      <c r="S6812" t="str" cm="1">
        <f t="array" ref="S6812">_xlfn.IFS(E6815&lt;30,"18-29",E6815&lt;45,"30-44",TRUE,"45+")</f>
        <v>30-44</v>
      </c>
      <c r="T6812" t="str" cm="1">
        <f t="array" ref="T6812">_xlfn.IFS(F6812&lt;=2,"0-2 Years",F6812&lt;=5,"3-5 Years",F6812&lt;=8,"6-8 Years",TRUE,"9-10 Years")</f>
        <v>9-10 Years</v>
      </c>
      <c r="U6812" t="str" cm="1">
        <f t="array" ref="U6812">_xlfn.IFS(P6812&gt;60,"High Risk",P6812&gt;30,"Medium Risk",TRUE,"Low Risk")</f>
        <v>Low Risk</v>
      </c>
      <c r="V6812">
        <f t="shared" si="106"/>
        <v>3</v>
      </c>
    </row>
    <row r="6813" spans="1:22" x14ac:dyDescent="0.2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 s="2">
        <v>0</v>
      </c>
      <c r="H6813">
        <v>2</v>
      </c>
      <c r="I6813">
        <v>0</v>
      </c>
      <c r="J6813">
        <v>0</v>
      </c>
      <c r="K6813" s="1">
        <v>25951.91</v>
      </c>
      <c r="L6813">
        <v>0</v>
      </c>
      <c r="M6813">
        <v>27</v>
      </c>
      <c r="N6813">
        <v>339</v>
      </c>
      <c r="O6813">
        <v>3</v>
      </c>
      <c r="P6813">
        <v>150</v>
      </c>
      <c r="Q6813">
        <v>0.1111111111111111</v>
      </c>
      <c r="R6813">
        <v>9153</v>
      </c>
      <c r="S6813" t="str" cm="1">
        <f t="array" ref="S6813">_xlfn.IFS(E6816&lt;30,"18-29",E6816&lt;45,"30-44",TRUE,"45+")</f>
        <v>18-29</v>
      </c>
      <c r="T6813" t="str" cm="1">
        <f t="array" ref="T6813">_xlfn.IFS(F6813&lt;=2,"0-2 Years",F6813&lt;=5,"3-5 Years",F6813&lt;=8,"6-8 Years",TRUE,"9-10 Years")</f>
        <v>3-5 Years</v>
      </c>
      <c r="U6813" t="str" cm="1">
        <f t="array" ref="U6813">_xlfn.IFS(P6813&gt;60,"High Risk",P6813&gt;30,"Medium Risk",TRUE,"Low Risk")</f>
        <v>High Risk</v>
      </c>
      <c r="V6813">
        <f t="shared" si="106"/>
        <v>6</v>
      </c>
    </row>
    <row r="6814" spans="1:22" x14ac:dyDescent="0.2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 s="2">
        <v>148843.56</v>
      </c>
      <c r="H6814">
        <v>1</v>
      </c>
      <c r="I6814">
        <v>1</v>
      </c>
      <c r="J6814">
        <v>0</v>
      </c>
      <c r="K6814" s="1">
        <v>69414.13</v>
      </c>
      <c r="L6814">
        <v>1</v>
      </c>
      <c r="M6814">
        <v>9</v>
      </c>
      <c r="N6814">
        <v>144</v>
      </c>
      <c r="O6814">
        <v>0</v>
      </c>
      <c r="P6814">
        <v>93</v>
      </c>
      <c r="Q6814">
        <v>0</v>
      </c>
      <c r="R6814">
        <v>1296</v>
      </c>
      <c r="S6814" t="str" cm="1">
        <f t="array" ref="S6814">_xlfn.IFS(E6817&lt;30,"18-29",E6817&lt;45,"30-44",TRUE,"45+")</f>
        <v>30-44</v>
      </c>
      <c r="T6814" t="str" cm="1">
        <f t="array" ref="T6814">_xlfn.IFS(F6814&lt;=2,"0-2 Years",F6814&lt;=5,"3-5 Years",F6814&lt;=8,"6-8 Years",TRUE,"9-10 Years")</f>
        <v>3-5 Years</v>
      </c>
      <c r="U6814" t="str" cm="1">
        <f t="array" ref="U6814">_xlfn.IFS(P6814&gt;60,"High Risk",P6814&gt;30,"Medium Risk",TRUE,"Low Risk")</f>
        <v>High Risk</v>
      </c>
      <c r="V6814">
        <f t="shared" si="106"/>
        <v>6</v>
      </c>
    </row>
    <row r="6815" spans="1:22" hidden="1" x14ac:dyDescent="0.2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 s="2">
        <v>163714.51999999999</v>
      </c>
      <c r="H6815">
        <v>1</v>
      </c>
      <c r="I6815">
        <v>1</v>
      </c>
      <c r="J6815">
        <v>0</v>
      </c>
      <c r="K6815" s="1">
        <v>96123.72</v>
      </c>
      <c r="L6815">
        <v>0</v>
      </c>
      <c r="M6815">
        <v>29</v>
      </c>
      <c r="N6815">
        <v>1151</v>
      </c>
      <c r="O6815">
        <v>4</v>
      </c>
      <c r="P6815">
        <v>110</v>
      </c>
      <c r="Q6815">
        <v>0.13793103448275862</v>
      </c>
      <c r="R6815">
        <v>33379</v>
      </c>
      <c r="S6815" t="str" cm="1">
        <f t="array" ref="S6815">_xlfn.IFS(E6818&lt;30,"18-29",E6818&lt;45,"30-44",TRUE,"45+")</f>
        <v>45+</v>
      </c>
      <c r="T6815" t="str" cm="1">
        <f t="array" ref="T6815">_xlfn.IFS(F6815&lt;=2,"0-2 Years",F6815&lt;=5,"3-5 Years",F6815&lt;=8,"6-8 Years",TRUE,"9-10 Years")</f>
        <v>3-5 Years</v>
      </c>
      <c r="U6815" t="str" cm="1">
        <f t="array" ref="U6815">_xlfn.IFS(P6815&gt;60,"High Risk",P6815&gt;30,"Medium Risk",TRUE,"Low Risk")</f>
        <v>High Risk</v>
      </c>
      <c r="V6815">
        <f t="shared" si="106"/>
        <v>5</v>
      </c>
    </row>
    <row r="6816" spans="1:22" x14ac:dyDescent="0.2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 s="2">
        <v>0</v>
      </c>
      <c r="H6816">
        <v>2</v>
      </c>
      <c r="I6816">
        <v>1</v>
      </c>
      <c r="J6816">
        <v>0</v>
      </c>
      <c r="K6816" s="1">
        <v>119425.94</v>
      </c>
      <c r="L6816">
        <v>0</v>
      </c>
      <c r="M6816">
        <v>25</v>
      </c>
      <c r="N6816">
        <v>3541</v>
      </c>
      <c r="O6816">
        <v>0</v>
      </c>
      <c r="P6816">
        <v>157</v>
      </c>
      <c r="Q6816">
        <v>0</v>
      </c>
      <c r="R6816">
        <v>88525</v>
      </c>
      <c r="S6816" t="str" cm="1">
        <f t="array" ref="S6816">_xlfn.IFS(E6819&lt;30,"18-29",E6819&lt;45,"30-44",TRUE,"45+")</f>
        <v>45+</v>
      </c>
      <c r="T6816" t="str" cm="1">
        <f t="array" ref="T6816">_xlfn.IFS(F6816&lt;=2,"0-2 Years",F6816&lt;=5,"3-5 Years",F6816&lt;=8,"6-8 Years",TRUE,"9-10 Years")</f>
        <v>6-8 Years</v>
      </c>
      <c r="U6816" t="str" cm="1">
        <f t="array" ref="U6816">_xlfn.IFS(P6816&gt;60,"High Risk",P6816&gt;30,"Medium Risk",TRUE,"Low Risk")</f>
        <v>High Risk</v>
      </c>
      <c r="V6816">
        <f t="shared" si="106"/>
        <v>6</v>
      </c>
    </row>
    <row r="6817" spans="1:22" hidden="1" x14ac:dyDescent="0.2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 s="2">
        <v>94153.56</v>
      </c>
      <c r="H6817">
        <v>1</v>
      </c>
      <c r="I6817">
        <v>0</v>
      </c>
      <c r="J6817">
        <v>1</v>
      </c>
      <c r="K6817" s="1">
        <v>120138.27</v>
      </c>
      <c r="L6817">
        <v>0</v>
      </c>
      <c r="M6817">
        <v>30</v>
      </c>
      <c r="N6817">
        <v>3703</v>
      </c>
      <c r="O6817">
        <v>4</v>
      </c>
      <c r="P6817">
        <v>37</v>
      </c>
      <c r="Q6817">
        <v>0.13333333333333333</v>
      </c>
      <c r="R6817">
        <v>111090</v>
      </c>
      <c r="S6817" t="str" cm="1">
        <f t="array" ref="S6817">_xlfn.IFS(E6820&lt;30,"18-29",E6820&lt;45,"30-44",TRUE,"45+")</f>
        <v>30-44</v>
      </c>
      <c r="T6817" t="str" cm="1">
        <f t="array" ref="T6817">_xlfn.IFS(F6817&lt;=2,"0-2 Years",F6817&lt;=5,"3-5 Years",F6817&lt;=8,"6-8 Years",TRUE,"9-10 Years")</f>
        <v>0-2 Years</v>
      </c>
      <c r="U6817" t="str" cm="1">
        <f t="array" ref="U6817">_xlfn.IFS(P6817&gt;60,"High Risk",P6817&gt;30,"Medium Risk",TRUE,"Low Risk")</f>
        <v>Medium Risk</v>
      </c>
      <c r="V6817">
        <f t="shared" si="106"/>
        <v>3</v>
      </c>
    </row>
    <row r="6818" spans="1:22" x14ac:dyDescent="0.2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 s="2">
        <v>162702.35</v>
      </c>
      <c r="H6818">
        <v>1</v>
      </c>
      <c r="I6818">
        <v>0</v>
      </c>
      <c r="J6818">
        <v>0</v>
      </c>
      <c r="K6818" s="1">
        <v>150548.5</v>
      </c>
      <c r="L6818">
        <v>1</v>
      </c>
      <c r="M6818">
        <v>10</v>
      </c>
      <c r="N6818">
        <v>3896</v>
      </c>
      <c r="O6818">
        <v>8</v>
      </c>
      <c r="P6818">
        <v>33</v>
      </c>
      <c r="Q6818">
        <v>0.8</v>
      </c>
      <c r="R6818">
        <v>38960</v>
      </c>
      <c r="S6818" t="str" cm="1">
        <f t="array" ref="S6818">_xlfn.IFS(E6821&lt;30,"18-29",E6821&lt;45,"30-44",TRUE,"45+")</f>
        <v>30-44</v>
      </c>
      <c r="T6818" t="str" cm="1">
        <f t="array" ref="T6818">_xlfn.IFS(F6818&lt;=2,"0-2 Years",F6818&lt;=5,"3-5 Years",F6818&lt;=8,"6-8 Years",TRUE,"9-10 Years")</f>
        <v>3-5 Years</v>
      </c>
      <c r="U6818" t="str" cm="1">
        <f t="array" ref="U6818">_xlfn.IFS(P6818&gt;60,"High Risk",P6818&gt;30,"Medium Risk",TRUE,"Low Risk")</f>
        <v>Medium Risk</v>
      </c>
      <c r="V6818">
        <f t="shared" si="106"/>
        <v>6</v>
      </c>
    </row>
    <row r="6819" spans="1:22" hidden="1" x14ac:dyDescent="0.2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 s="2">
        <v>129255.2</v>
      </c>
      <c r="H6819">
        <v>2</v>
      </c>
      <c r="I6819">
        <v>1</v>
      </c>
      <c r="J6819">
        <v>0</v>
      </c>
      <c r="K6819" s="1">
        <v>142492.04</v>
      </c>
      <c r="L6819">
        <v>1</v>
      </c>
      <c r="M6819">
        <v>2</v>
      </c>
      <c r="N6819">
        <v>2508</v>
      </c>
      <c r="O6819">
        <v>4</v>
      </c>
      <c r="P6819">
        <v>163</v>
      </c>
      <c r="Q6819">
        <v>1</v>
      </c>
      <c r="R6819">
        <v>5016</v>
      </c>
      <c r="S6819" t="str" cm="1">
        <f t="array" ref="S6819">_xlfn.IFS(E6822&lt;30,"18-29",E6822&lt;45,"30-44",TRUE,"45+")</f>
        <v>18-29</v>
      </c>
      <c r="T6819" t="str" cm="1">
        <f t="array" ref="T6819">_xlfn.IFS(F6819&lt;=2,"0-2 Years",F6819&lt;=5,"3-5 Years",F6819&lt;=8,"6-8 Years",TRUE,"9-10 Years")</f>
        <v>9-10 Years</v>
      </c>
      <c r="U6819" t="str" cm="1">
        <f t="array" ref="U6819">_xlfn.IFS(P6819&gt;60,"High Risk",P6819&gt;30,"Medium Risk",TRUE,"Low Risk")</f>
        <v>High Risk</v>
      </c>
      <c r="V6819">
        <f t="shared" si="106"/>
        <v>4</v>
      </c>
    </row>
    <row r="6820" spans="1:22" hidden="1" x14ac:dyDescent="0.2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 s="2">
        <v>90605.29</v>
      </c>
      <c r="H6820">
        <v>1</v>
      </c>
      <c r="I6820">
        <v>1</v>
      </c>
      <c r="J6820">
        <v>1</v>
      </c>
      <c r="K6820" s="1">
        <v>14357</v>
      </c>
      <c r="L6820">
        <v>0</v>
      </c>
      <c r="M6820">
        <v>8</v>
      </c>
      <c r="N6820">
        <v>848</v>
      </c>
      <c r="O6820">
        <v>5</v>
      </c>
      <c r="P6820">
        <v>34</v>
      </c>
      <c r="Q6820">
        <v>0.625</v>
      </c>
      <c r="R6820">
        <v>6784</v>
      </c>
      <c r="S6820" t="str" cm="1">
        <f t="array" ref="S6820">_xlfn.IFS(E6823&lt;30,"18-29",E6823&lt;45,"30-44",TRUE,"45+")</f>
        <v>30-44</v>
      </c>
      <c r="T6820" t="str" cm="1">
        <f t="array" ref="T6820">_xlfn.IFS(F6820&lt;=2,"0-2 Years",F6820&lt;=5,"3-5 Years",F6820&lt;=8,"6-8 Years",TRUE,"9-10 Years")</f>
        <v>3-5 Years</v>
      </c>
      <c r="U6820" t="str" cm="1">
        <f t="array" ref="U6820">_xlfn.IFS(P6820&gt;60,"High Risk",P6820&gt;30,"Medium Risk",TRUE,"Low Risk")</f>
        <v>Medium Risk</v>
      </c>
      <c r="V6820">
        <f t="shared" si="106"/>
        <v>2</v>
      </c>
    </row>
    <row r="6821" spans="1:22" hidden="1" x14ac:dyDescent="0.2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 s="2">
        <v>0</v>
      </c>
      <c r="H6821">
        <v>2</v>
      </c>
      <c r="I6821">
        <v>1</v>
      </c>
      <c r="J6821">
        <v>1</v>
      </c>
      <c r="K6821" s="1">
        <v>129569.92</v>
      </c>
      <c r="L6821">
        <v>0</v>
      </c>
      <c r="M6821">
        <v>24</v>
      </c>
      <c r="N6821">
        <v>4468</v>
      </c>
      <c r="O6821">
        <v>1</v>
      </c>
      <c r="P6821">
        <v>127</v>
      </c>
      <c r="Q6821">
        <v>4.1666666666666664E-2</v>
      </c>
      <c r="R6821">
        <v>107232</v>
      </c>
      <c r="S6821" t="str" cm="1">
        <f t="array" ref="S6821">_xlfn.IFS(E6824&lt;30,"18-29",E6824&lt;45,"30-44",TRUE,"45+")</f>
        <v>45+</v>
      </c>
      <c r="T6821" t="str" cm="1">
        <f t="array" ref="T6821">_xlfn.IFS(F6821&lt;=2,"0-2 Years",F6821&lt;=5,"3-5 Years",F6821&lt;=8,"6-8 Years",TRUE,"9-10 Years")</f>
        <v>3-5 Years</v>
      </c>
      <c r="U6821" t="str" cm="1">
        <f t="array" ref="U6821">_xlfn.IFS(P6821&gt;60,"High Risk",P6821&gt;30,"Medium Risk",TRUE,"Low Risk")</f>
        <v>High Risk</v>
      </c>
      <c r="V6821">
        <f t="shared" si="106"/>
        <v>3</v>
      </c>
    </row>
    <row r="6822" spans="1:22" hidden="1" x14ac:dyDescent="0.2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 s="2">
        <v>102787.42</v>
      </c>
      <c r="H6822">
        <v>1</v>
      </c>
      <c r="I6822">
        <v>1</v>
      </c>
      <c r="J6822">
        <v>0</v>
      </c>
      <c r="K6822" s="1">
        <v>55972.56</v>
      </c>
      <c r="L6822">
        <v>0</v>
      </c>
      <c r="M6822">
        <v>4</v>
      </c>
      <c r="N6822">
        <v>2435</v>
      </c>
      <c r="O6822">
        <v>10</v>
      </c>
      <c r="P6822">
        <v>146</v>
      </c>
      <c r="Q6822">
        <v>1</v>
      </c>
      <c r="R6822">
        <v>9740</v>
      </c>
      <c r="S6822" t="str" cm="1">
        <f t="array" ref="S6822">_xlfn.IFS(E6825&lt;30,"18-29",E6825&lt;45,"30-44",TRUE,"45+")</f>
        <v>18-29</v>
      </c>
      <c r="T6822" t="str" cm="1">
        <f t="array" ref="T6822">_xlfn.IFS(F6822&lt;=2,"0-2 Years",F6822&lt;=5,"3-5 Years",F6822&lt;=8,"6-8 Years",TRUE,"9-10 Years")</f>
        <v>3-5 Years</v>
      </c>
      <c r="U6822" t="str" cm="1">
        <f t="array" ref="U6822">_xlfn.IFS(P6822&gt;60,"High Risk",P6822&gt;30,"Medium Risk",TRUE,"Low Risk")</f>
        <v>High Risk</v>
      </c>
      <c r="V6822">
        <f t="shared" si="106"/>
        <v>5</v>
      </c>
    </row>
    <row r="6823" spans="1:22" hidden="1" x14ac:dyDescent="0.2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 s="2">
        <v>120145.96</v>
      </c>
      <c r="H6823">
        <v>2</v>
      </c>
      <c r="I6823">
        <v>0</v>
      </c>
      <c r="J6823">
        <v>1</v>
      </c>
      <c r="K6823" s="1">
        <v>59497.01</v>
      </c>
      <c r="L6823">
        <v>1</v>
      </c>
      <c r="M6823">
        <v>2</v>
      </c>
      <c r="N6823">
        <v>2898</v>
      </c>
      <c r="O6823">
        <v>10</v>
      </c>
      <c r="P6823">
        <v>114</v>
      </c>
      <c r="Q6823">
        <v>1</v>
      </c>
      <c r="R6823">
        <v>5796</v>
      </c>
      <c r="S6823" t="str" cm="1">
        <f t="array" ref="S6823">_xlfn.IFS(E6826&lt;30,"18-29",E6826&lt;45,"30-44",TRUE,"45+")</f>
        <v>30-44</v>
      </c>
      <c r="T6823" t="str" cm="1">
        <f t="array" ref="T6823">_xlfn.IFS(F6823&lt;=2,"0-2 Years",F6823&lt;=5,"3-5 Years",F6823&lt;=8,"6-8 Years",TRUE,"9-10 Years")</f>
        <v>6-8 Years</v>
      </c>
      <c r="U6823" t="str" cm="1">
        <f t="array" ref="U6823">_xlfn.IFS(P6823&gt;60,"High Risk",P6823&gt;30,"Medium Risk",TRUE,"Low Risk")</f>
        <v>High Risk</v>
      </c>
      <c r="V6823">
        <f t="shared" si="106"/>
        <v>0</v>
      </c>
    </row>
    <row r="6824" spans="1:22" hidden="1" x14ac:dyDescent="0.2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 s="2">
        <v>63723.78</v>
      </c>
      <c r="H6824">
        <v>2</v>
      </c>
      <c r="I6824">
        <v>1</v>
      </c>
      <c r="J6824">
        <v>1</v>
      </c>
      <c r="K6824" s="1">
        <v>181928.25</v>
      </c>
      <c r="L6824">
        <v>0</v>
      </c>
      <c r="M6824">
        <v>27</v>
      </c>
      <c r="N6824">
        <v>3710</v>
      </c>
      <c r="O6824">
        <v>1</v>
      </c>
      <c r="P6824">
        <v>154</v>
      </c>
      <c r="Q6824">
        <v>3.7037037037037035E-2</v>
      </c>
      <c r="R6824">
        <v>100170</v>
      </c>
      <c r="S6824" t="str" cm="1">
        <f t="array" ref="S6824">_xlfn.IFS(E6827&lt;30,"18-29",E6827&lt;45,"30-44",TRUE,"45+")</f>
        <v>30-44</v>
      </c>
      <c r="T6824" t="str" cm="1">
        <f t="array" ref="T6824">_xlfn.IFS(F6824&lt;=2,"0-2 Years",F6824&lt;=5,"3-5 Years",F6824&lt;=8,"6-8 Years",TRUE,"9-10 Years")</f>
        <v>0-2 Years</v>
      </c>
      <c r="U6824" t="str" cm="1">
        <f t="array" ref="U6824">_xlfn.IFS(P6824&gt;60,"High Risk",P6824&gt;30,"Medium Risk",TRUE,"Low Risk")</f>
        <v>High Risk</v>
      </c>
      <c r="V6824">
        <f t="shared" si="106"/>
        <v>2</v>
      </c>
    </row>
    <row r="6825" spans="1:22" hidden="1" x14ac:dyDescent="0.2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 s="2">
        <v>159203.71</v>
      </c>
      <c r="H6825">
        <v>1</v>
      </c>
      <c r="I6825">
        <v>1</v>
      </c>
      <c r="J6825">
        <v>1</v>
      </c>
      <c r="K6825" s="1">
        <v>102517.83</v>
      </c>
      <c r="L6825">
        <v>1</v>
      </c>
      <c r="M6825">
        <v>17</v>
      </c>
      <c r="N6825">
        <v>1480</v>
      </c>
      <c r="O6825">
        <v>7</v>
      </c>
      <c r="P6825">
        <v>130</v>
      </c>
      <c r="Q6825">
        <v>0.41176470588235292</v>
      </c>
      <c r="R6825">
        <v>25160</v>
      </c>
      <c r="S6825" t="str" cm="1">
        <f t="array" ref="S6825">_xlfn.IFS(E6828&lt;30,"18-29",E6828&lt;45,"30-44",TRUE,"45+")</f>
        <v>45+</v>
      </c>
      <c r="T6825" t="str" cm="1">
        <f t="array" ref="T6825">_xlfn.IFS(F6825&lt;=2,"0-2 Years",F6825&lt;=5,"3-5 Years",F6825&lt;=8,"6-8 Years",TRUE,"9-10 Years")</f>
        <v>9-10 Years</v>
      </c>
      <c r="U6825" t="str" cm="1">
        <f t="array" ref="U6825">_xlfn.IFS(P6825&gt;60,"High Risk",P6825&gt;30,"Medium Risk",TRUE,"Low Risk")</f>
        <v>High Risk</v>
      </c>
      <c r="V6825">
        <f t="shared" si="106"/>
        <v>2</v>
      </c>
    </row>
    <row r="6826" spans="1:22" x14ac:dyDescent="0.2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 s="2">
        <v>0</v>
      </c>
      <c r="H6826">
        <v>2</v>
      </c>
      <c r="I6826">
        <v>1</v>
      </c>
      <c r="J6826">
        <v>0</v>
      </c>
      <c r="K6826" s="1">
        <v>88827.67</v>
      </c>
      <c r="L6826">
        <v>0</v>
      </c>
      <c r="M6826">
        <v>16</v>
      </c>
      <c r="N6826">
        <v>3799</v>
      </c>
      <c r="O6826">
        <v>4</v>
      </c>
      <c r="P6826">
        <v>114</v>
      </c>
      <c r="Q6826">
        <v>0.25</v>
      </c>
      <c r="R6826">
        <v>60784</v>
      </c>
      <c r="S6826" t="str" cm="1">
        <f t="array" ref="S6826">_xlfn.IFS(E6829&lt;30,"18-29",E6829&lt;45,"30-44",TRUE,"45+")</f>
        <v>45+</v>
      </c>
      <c r="T6826" t="str" cm="1">
        <f t="array" ref="T6826">_xlfn.IFS(F6826&lt;=2,"0-2 Years",F6826&lt;=5,"3-5 Years",F6826&lt;=8,"6-8 Years",TRUE,"9-10 Years")</f>
        <v>9-10 Years</v>
      </c>
      <c r="U6826" t="str" cm="1">
        <f t="array" ref="U6826">_xlfn.IFS(P6826&gt;60,"High Risk",P6826&gt;30,"Medium Risk",TRUE,"Low Risk")</f>
        <v>High Risk</v>
      </c>
      <c r="V6826">
        <f t="shared" si="106"/>
        <v>6</v>
      </c>
    </row>
    <row r="6827" spans="1:22" x14ac:dyDescent="0.2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 s="2">
        <v>0</v>
      </c>
      <c r="H6827">
        <v>2</v>
      </c>
      <c r="I6827">
        <v>0</v>
      </c>
      <c r="J6827">
        <v>0</v>
      </c>
      <c r="K6827" s="1">
        <v>14161.3</v>
      </c>
      <c r="L6827">
        <v>0</v>
      </c>
      <c r="M6827">
        <v>22</v>
      </c>
      <c r="N6827">
        <v>4153</v>
      </c>
      <c r="O6827">
        <v>2</v>
      </c>
      <c r="P6827">
        <v>31</v>
      </c>
      <c r="Q6827">
        <v>9.0909090909090912E-2</v>
      </c>
      <c r="R6827">
        <v>91366</v>
      </c>
      <c r="S6827" t="str" cm="1">
        <f t="array" ref="S6827">_xlfn.IFS(E6830&lt;30,"18-29",E6830&lt;45,"30-44",TRUE,"45+")</f>
        <v>30-44</v>
      </c>
      <c r="T6827" t="str" cm="1">
        <f t="array" ref="T6827">_xlfn.IFS(F6827&lt;=2,"0-2 Years",F6827&lt;=5,"3-5 Years",F6827&lt;=8,"6-8 Years",TRUE,"9-10 Years")</f>
        <v>0-2 Years</v>
      </c>
      <c r="U6827" t="str" cm="1">
        <f t="array" ref="U6827">_xlfn.IFS(P6827&gt;60,"High Risk",P6827&gt;30,"Medium Risk",TRUE,"Low Risk")</f>
        <v>Medium Risk</v>
      </c>
      <c r="V6827">
        <f t="shared" si="106"/>
        <v>7</v>
      </c>
    </row>
    <row r="6828" spans="1:22" hidden="1" x14ac:dyDescent="0.2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 s="2">
        <v>0</v>
      </c>
      <c r="H6828">
        <v>2</v>
      </c>
      <c r="I6828">
        <v>1</v>
      </c>
      <c r="J6828">
        <v>1</v>
      </c>
      <c r="K6828" s="1">
        <v>56908.41</v>
      </c>
      <c r="L6828">
        <v>0</v>
      </c>
      <c r="M6828">
        <v>18</v>
      </c>
      <c r="N6828">
        <v>3393</v>
      </c>
      <c r="O6828">
        <v>3</v>
      </c>
      <c r="P6828">
        <v>171</v>
      </c>
      <c r="Q6828">
        <v>0.16666666666666666</v>
      </c>
      <c r="R6828">
        <v>61074</v>
      </c>
      <c r="S6828" t="str" cm="1">
        <f t="array" ref="S6828">_xlfn.IFS(E6831&lt;30,"18-29",E6831&lt;45,"30-44",TRUE,"45+")</f>
        <v>30-44</v>
      </c>
      <c r="T6828" t="str" cm="1">
        <f t="array" ref="T6828">_xlfn.IFS(F6828&lt;=2,"0-2 Years",F6828&lt;=5,"3-5 Years",F6828&lt;=8,"6-8 Years",TRUE,"9-10 Years")</f>
        <v>0-2 Years</v>
      </c>
      <c r="U6828" t="str" cm="1">
        <f t="array" ref="U6828">_xlfn.IFS(P6828&gt;60,"High Risk",P6828&gt;30,"Medium Risk",TRUE,"Low Risk")</f>
        <v>High Risk</v>
      </c>
      <c r="V6828">
        <f t="shared" si="106"/>
        <v>5</v>
      </c>
    </row>
    <row r="6829" spans="1:22" x14ac:dyDescent="0.2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 s="2">
        <v>0</v>
      </c>
      <c r="H6829">
        <v>1</v>
      </c>
      <c r="I6829">
        <v>1</v>
      </c>
      <c r="J6829">
        <v>0</v>
      </c>
      <c r="K6829" s="1">
        <v>184474.72</v>
      </c>
      <c r="L6829">
        <v>1</v>
      </c>
      <c r="M6829">
        <v>21</v>
      </c>
      <c r="N6829">
        <v>4458</v>
      </c>
      <c r="O6829">
        <v>6</v>
      </c>
      <c r="P6829">
        <v>178</v>
      </c>
      <c r="Q6829">
        <v>0.2857142857142857</v>
      </c>
      <c r="R6829">
        <v>93618</v>
      </c>
      <c r="S6829" t="str" cm="1">
        <f t="array" ref="S6829">_xlfn.IFS(E6832&lt;30,"18-29",E6832&lt;45,"30-44",TRUE,"45+")</f>
        <v>30-44</v>
      </c>
      <c r="T6829" t="str" cm="1">
        <f t="array" ref="T6829">_xlfn.IFS(F6829&lt;=2,"0-2 Years",F6829&lt;=5,"3-5 Years",F6829&lt;=8,"6-8 Years",TRUE,"9-10 Years")</f>
        <v>9-10 Years</v>
      </c>
      <c r="U6829" t="str" cm="1">
        <f t="array" ref="U6829">_xlfn.IFS(P6829&gt;60,"High Risk",P6829&gt;30,"Medium Risk",TRUE,"Low Risk")</f>
        <v>High Risk</v>
      </c>
      <c r="V6829">
        <f t="shared" si="106"/>
        <v>9</v>
      </c>
    </row>
    <row r="6830" spans="1:22" hidden="1" x14ac:dyDescent="0.2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 s="2">
        <v>162691.16</v>
      </c>
      <c r="H6830">
        <v>2</v>
      </c>
      <c r="I6830">
        <v>1</v>
      </c>
      <c r="J6830">
        <v>0</v>
      </c>
      <c r="K6830" s="1">
        <v>94912.78</v>
      </c>
      <c r="L6830">
        <v>0</v>
      </c>
      <c r="M6830">
        <v>11</v>
      </c>
      <c r="N6830">
        <v>299</v>
      </c>
      <c r="O6830">
        <v>10</v>
      </c>
      <c r="P6830">
        <v>155</v>
      </c>
      <c r="Q6830">
        <v>0.90909090909090906</v>
      </c>
      <c r="R6830">
        <v>3289</v>
      </c>
      <c r="S6830" t="str" cm="1">
        <f t="array" ref="S6830">_xlfn.IFS(E6833&lt;30,"18-29",E6833&lt;45,"30-44",TRUE,"45+")</f>
        <v>45+</v>
      </c>
      <c r="T6830" t="str" cm="1">
        <f t="array" ref="T6830">_xlfn.IFS(F6830&lt;=2,"0-2 Years",F6830&lt;=5,"3-5 Years",F6830&lt;=8,"6-8 Years",TRUE,"9-10 Years")</f>
        <v>9-10 Years</v>
      </c>
      <c r="U6830" t="str" cm="1">
        <f t="array" ref="U6830">_xlfn.IFS(P6830&gt;60,"High Risk",P6830&gt;30,"Medium Risk",TRUE,"Low Risk")</f>
        <v>High Risk</v>
      </c>
      <c r="V6830">
        <f t="shared" si="106"/>
        <v>3</v>
      </c>
    </row>
    <row r="6831" spans="1:22" hidden="1" x14ac:dyDescent="0.2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 s="2">
        <v>127806.91</v>
      </c>
      <c r="H6831">
        <v>1</v>
      </c>
      <c r="I6831">
        <v>1</v>
      </c>
      <c r="J6831">
        <v>1</v>
      </c>
      <c r="K6831" s="1">
        <v>73069.59</v>
      </c>
      <c r="L6831">
        <v>0</v>
      </c>
      <c r="M6831">
        <v>3</v>
      </c>
      <c r="N6831">
        <v>4394</v>
      </c>
      <c r="O6831">
        <v>4</v>
      </c>
      <c r="P6831">
        <v>110</v>
      </c>
      <c r="Q6831">
        <v>1</v>
      </c>
      <c r="R6831">
        <v>13182</v>
      </c>
      <c r="S6831" t="str" cm="1">
        <f t="array" ref="S6831">_xlfn.IFS(E6834&lt;30,"18-29",E6834&lt;45,"30-44",TRUE,"45+")</f>
        <v>18-29</v>
      </c>
      <c r="T6831" t="str" cm="1">
        <f t="array" ref="T6831">_xlfn.IFS(F6831&lt;=2,"0-2 Years",F6831&lt;=5,"3-5 Years",F6831&lt;=8,"6-8 Years",TRUE,"9-10 Years")</f>
        <v>9-10 Years</v>
      </c>
      <c r="U6831" t="str" cm="1">
        <f t="array" ref="U6831">_xlfn.IFS(P6831&gt;60,"High Risk",P6831&gt;30,"Medium Risk",TRUE,"Low Risk")</f>
        <v>High Risk</v>
      </c>
      <c r="V6831">
        <f t="shared" si="106"/>
        <v>2</v>
      </c>
    </row>
    <row r="6832" spans="1:22" hidden="1" x14ac:dyDescent="0.2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 s="2">
        <v>157960.49</v>
      </c>
      <c r="H6832">
        <v>2</v>
      </c>
      <c r="I6832">
        <v>0</v>
      </c>
      <c r="J6832">
        <v>0</v>
      </c>
      <c r="K6832" s="1">
        <v>136602.79999999999</v>
      </c>
      <c r="L6832">
        <v>0</v>
      </c>
      <c r="M6832">
        <v>21</v>
      </c>
      <c r="N6832">
        <v>3086</v>
      </c>
      <c r="O6832">
        <v>3</v>
      </c>
      <c r="P6832">
        <v>165</v>
      </c>
      <c r="Q6832">
        <v>0.14285714285714285</v>
      </c>
      <c r="R6832">
        <v>64806</v>
      </c>
      <c r="S6832" t="str" cm="1">
        <f t="array" ref="S6832">_xlfn.IFS(E6835&lt;30,"18-29",E6835&lt;45,"30-44",TRUE,"45+")</f>
        <v>30-44</v>
      </c>
      <c r="T6832" t="str" cm="1">
        <f t="array" ref="T6832">_xlfn.IFS(F6832&lt;=2,"0-2 Years",F6832&lt;=5,"3-5 Years",F6832&lt;=8,"6-8 Years",TRUE,"9-10 Years")</f>
        <v>9-10 Years</v>
      </c>
      <c r="U6832" t="str" cm="1">
        <f t="array" ref="U6832">_xlfn.IFS(P6832&gt;60,"High Risk",P6832&gt;30,"Medium Risk",TRUE,"Low Risk")</f>
        <v>High Risk</v>
      </c>
      <c r="V6832">
        <f t="shared" si="106"/>
        <v>3</v>
      </c>
    </row>
    <row r="6833" spans="1:22" hidden="1" x14ac:dyDescent="0.2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 s="2">
        <v>139493.25</v>
      </c>
      <c r="H6833">
        <v>3</v>
      </c>
      <c r="I6833">
        <v>0</v>
      </c>
      <c r="J6833">
        <v>0</v>
      </c>
      <c r="K6833" s="1">
        <v>150093.32</v>
      </c>
      <c r="L6833">
        <v>1</v>
      </c>
      <c r="M6833">
        <v>24</v>
      </c>
      <c r="N6833">
        <v>4484</v>
      </c>
      <c r="O6833">
        <v>0</v>
      </c>
      <c r="P6833">
        <v>179</v>
      </c>
      <c r="Q6833">
        <v>0</v>
      </c>
      <c r="R6833">
        <v>107616</v>
      </c>
      <c r="S6833" t="str" cm="1">
        <f t="array" ref="S6833">_xlfn.IFS(E6836&lt;30,"18-29",E6836&lt;45,"30-44",TRUE,"45+")</f>
        <v>45+</v>
      </c>
      <c r="T6833" t="str" cm="1">
        <f t="array" ref="T6833">_xlfn.IFS(F6833&lt;=2,"0-2 Years",F6833&lt;=5,"3-5 Years",F6833&lt;=8,"6-8 Years",TRUE,"9-10 Years")</f>
        <v>6-8 Years</v>
      </c>
      <c r="U6833" t="str" cm="1">
        <f t="array" ref="U6833">_xlfn.IFS(P6833&gt;60,"High Risk",P6833&gt;30,"Medium Risk",TRUE,"Low Risk")</f>
        <v>High Risk</v>
      </c>
      <c r="V6833">
        <f t="shared" si="106"/>
        <v>4</v>
      </c>
    </row>
    <row r="6834" spans="1:22" hidden="1" x14ac:dyDescent="0.2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 s="2">
        <v>87096.82</v>
      </c>
      <c r="H6834">
        <v>2</v>
      </c>
      <c r="I6834">
        <v>1</v>
      </c>
      <c r="J6834">
        <v>0</v>
      </c>
      <c r="K6834" s="1">
        <v>168186.11</v>
      </c>
      <c r="L6834">
        <v>0</v>
      </c>
      <c r="M6834">
        <v>19</v>
      </c>
      <c r="N6834">
        <v>3669</v>
      </c>
      <c r="O6834">
        <v>4</v>
      </c>
      <c r="P6834">
        <v>66</v>
      </c>
      <c r="Q6834">
        <v>0.21052631578947367</v>
      </c>
      <c r="R6834">
        <v>69711</v>
      </c>
      <c r="S6834" t="str" cm="1">
        <f t="array" ref="S6834">_xlfn.IFS(E6837&lt;30,"18-29",E6837&lt;45,"30-44",TRUE,"45+")</f>
        <v>30-44</v>
      </c>
      <c r="T6834" t="str" cm="1">
        <f t="array" ref="T6834">_xlfn.IFS(F6834&lt;=2,"0-2 Years",F6834&lt;=5,"3-5 Years",F6834&lt;=8,"6-8 Years",TRUE,"9-10 Years")</f>
        <v>0-2 Years</v>
      </c>
      <c r="U6834" t="str" cm="1">
        <f t="array" ref="U6834">_xlfn.IFS(P6834&gt;60,"High Risk",P6834&gt;30,"Medium Risk",TRUE,"Low Risk")</f>
        <v>High Risk</v>
      </c>
      <c r="V6834">
        <f t="shared" si="106"/>
        <v>4</v>
      </c>
    </row>
    <row r="6835" spans="1:22" hidden="1" x14ac:dyDescent="0.2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 s="2">
        <v>84944.58</v>
      </c>
      <c r="H6835">
        <v>1</v>
      </c>
      <c r="I6835">
        <v>0</v>
      </c>
      <c r="J6835">
        <v>0</v>
      </c>
      <c r="K6835" s="1">
        <v>146230.63</v>
      </c>
      <c r="L6835">
        <v>0</v>
      </c>
      <c r="M6835">
        <v>13</v>
      </c>
      <c r="N6835">
        <v>2421</v>
      </c>
      <c r="O6835">
        <v>8</v>
      </c>
      <c r="P6835">
        <v>118</v>
      </c>
      <c r="Q6835">
        <v>0.61538461538461542</v>
      </c>
      <c r="R6835">
        <v>31473</v>
      </c>
      <c r="S6835" t="str" cm="1">
        <f t="array" ref="S6835">_xlfn.IFS(E6838&lt;30,"18-29",E6838&lt;45,"30-44",TRUE,"45+")</f>
        <v>30-44</v>
      </c>
      <c r="T6835" t="str" cm="1">
        <f t="array" ref="T6835">_xlfn.IFS(F6835&lt;=2,"0-2 Years",F6835&lt;=5,"3-5 Years",F6835&lt;=8,"6-8 Years",TRUE,"9-10 Years")</f>
        <v>9-10 Years</v>
      </c>
      <c r="U6835" t="str" cm="1">
        <f t="array" ref="U6835">_xlfn.IFS(P6835&gt;60,"High Risk",P6835&gt;30,"Medium Risk",TRUE,"Low Risk")</f>
        <v>High Risk</v>
      </c>
      <c r="V6835">
        <f t="shared" si="106"/>
        <v>5</v>
      </c>
    </row>
    <row r="6836" spans="1:22" hidden="1" x14ac:dyDescent="0.2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 s="2">
        <v>160139.59</v>
      </c>
      <c r="H6836">
        <v>2</v>
      </c>
      <c r="I6836">
        <v>1</v>
      </c>
      <c r="J6836">
        <v>1</v>
      </c>
      <c r="K6836" s="1">
        <v>79314.100000000006</v>
      </c>
      <c r="L6836">
        <v>0</v>
      </c>
      <c r="M6836">
        <v>4</v>
      </c>
      <c r="N6836">
        <v>4301</v>
      </c>
      <c r="O6836">
        <v>1</v>
      </c>
      <c r="P6836">
        <v>134</v>
      </c>
      <c r="Q6836">
        <v>0.25</v>
      </c>
      <c r="R6836">
        <v>17204</v>
      </c>
      <c r="S6836" t="str" cm="1">
        <f t="array" ref="S6836">_xlfn.IFS(E6839&lt;30,"18-29",E6839&lt;45,"30-44",TRUE,"45+")</f>
        <v>30-44</v>
      </c>
      <c r="T6836" t="str" cm="1">
        <f t="array" ref="T6836">_xlfn.IFS(F6836&lt;=2,"0-2 Years",F6836&lt;=5,"3-5 Years",F6836&lt;=8,"6-8 Years",TRUE,"9-10 Years")</f>
        <v>6-8 Years</v>
      </c>
      <c r="U6836" t="str" cm="1">
        <f t="array" ref="U6836">_xlfn.IFS(P6836&gt;60,"High Risk",P6836&gt;30,"Medium Risk",TRUE,"Low Risk")</f>
        <v>High Risk</v>
      </c>
      <c r="V6836">
        <f t="shared" si="106"/>
        <v>1</v>
      </c>
    </row>
    <row r="6837" spans="1:22" hidden="1" x14ac:dyDescent="0.2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 s="2">
        <v>0</v>
      </c>
      <c r="H6837">
        <v>2</v>
      </c>
      <c r="I6837">
        <v>1</v>
      </c>
      <c r="J6837">
        <v>1</v>
      </c>
      <c r="K6837" s="1">
        <v>77965.67</v>
      </c>
      <c r="L6837">
        <v>0</v>
      </c>
      <c r="M6837">
        <v>28</v>
      </c>
      <c r="N6837">
        <v>1110</v>
      </c>
      <c r="O6837">
        <v>5</v>
      </c>
      <c r="P6837">
        <v>61</v>
      </c>
      <c r="Q6837">
        <v>0.17857142857142858</v>
      </c>
      <c r="R6837">
        <v>31080</v>
      </c>
      <c r="S6837" t="str" cm="1">
        <f t="array" ref="S6837">_xlfn.IFS(E6840&lt;30,"18-29",E6840&lt;45,"30-44",TRUE,"45+")</f>
        <v>18-29</v>
      </c>
      <c r="T6837" t="str" cm="1">
        <f t="array" ref="T6837">_xlfn.IFS(F6837&lt;=2,"0-2 Years",F6837&lt;=5,"3-5 Years",F6837&lt;=8,"6-8 Years",TRUE,"9-10 Years")</f>
        <v>6-8 Years</v>
      </c>
      <c r="U6837" t="str" cm="1">
        <f t="array" ref="U6837">_xlfn.IFS(P6837&gt;60,"High Risk",P6837&gt;30,"Medium Risk",TRUE,"Low Risk")</f>
        <v>High Risk</v>
      </c>
      <c r="V6837">
        <f t="shared" si="106"/>
        <v>3</v>
      </c>
    </row>
    <row r="6838" spans="1:22" hidden="1" x14ac:dyDescent="0.2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 s="2">
        <v>0</v>
      </c>
      <c r="H6838">
        <v>2</v>
      </c>
      <c r="I6838">
        <v>1</v>
      </c>
      <c r="J6838">
        <v>1</v>
      </c>
      <c r="K6838" s="1">
        <v>128745.69</v>
      </c>
      <c r="L6838">
        <v>0</v>
      </c>
      <c r="M6838">
        <v>29</v>
      </c>
      <c r="N6838">
        <v>4172</v>
      </c>
      <c r="O6838">
        <v>8</v>
      </c>
      <c r="P6838">
        <v>2</v>
      </c>
      <c r="Q6838">
        <v>0.27586206896551724</v>
      </c>
      <c r="R6838">
        <v>120988</v>
      </c>
      <c r="S6838" t="str" cm="1">
        <f t="array" ref="S6838">_xlfn.IFS(E6841&lt;30,"18-29",E6841&lt;45,"30-44",TRUE,"45+")</f>
        <v>30-44</v>
      </c>
      <c r="T6838" t="str" cm="1">
        <f t="array" ref="T6838">_xlfn.IFS(F6838&lt;=2,"0-2 Years",F6838&lt;=5,"3-5 Years",F6838&lt;=8,"6-8 Years",TRUE,"9-10 Years")</f>
        <v>6-8 Years</v>
      </c>
      <c r="U6838" t="str" cm="1">
        <f t="array" ref="U6838">_xlfn.IFS(P6838&gt;60,"High Risk",P6838&gt;30,"Medium Risk",TRUE,"Low Risk")</f>
        <v>Low Risk</v>
      </c>
      <c r="V6838">
        <f t="shared" si="106"/>
        <v>3</v>
      </c>
    </row>
    <row r="6839" spans="1:22" x14ac:dyDescent="0.2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 s="2">
        <v>0</v>
      </c>
      <c r="H6839">
        <v>2</v>
      </c>
      <c r="I6839">
        <v>1</v>
      </c>
      <c r="J6839">
        <v>0</v>
      </c>
      <c r="K6839" s="1">
        <v>194767.3</v>
      </c>
      <c r="L6839">
        <v>0</v>
      </c>
      <c r="M6839">
        <v>26</v>
      </c>
      <c r="N6839">
        <v>2892</v>
      </c>
      <c r="O6839">
        <v>1</v>
      </c>
      <c r="P6839">
        <v>139</v>
      </c>
      <c r="Q6839">
        <v>3.8461538461538464E-2</v>
      </c>
      <c r="R6839">
        <v>75192</v>
      </c>
      <c r="S6839" t="str" cm="1">
        <f t="array" ref="S6839">_xlfn.IFS(E6842&lt;30,"18-29",E6842&lt;45,"30-44",TRUE,"45+")</f>
        <v>30-44</v>
      </c>
      <c r="T6839" t="str" cm="1">
        <f t="array" ref="T6839">_xlfn.IFS(F6839&lt;=2,"0-2 Years",F6839&lt;=5,"3-5 Years",F6839&lt;=8,"6-8 Years",TRUE,"9-10 Years")</f>
        <v>9-10 Years</v>
      </c>
      <c r="U6839" t="str" cm="1">
        <f t="array" ref="U6839">_xlfn.IFS(P6839&gt;60,"High Risk",P6839&gt;30,"Medium Risk",TRUE,"Low Risk")</f>
        <v>High Risk</v>
      </c>
      <c r="V6839">
        <f t="shared" si="106"/>
        <v>6</v>
      </c>
    </row>
    <row r="6840" spans="1:22" hidden="1" x14ac:dyDescent="0.2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 s="2">
        <v>0</v>
      </c>
      <c r="H6840">
        <v>2</v>
      </c>
      <c r="I6840">
        <v>1</v>
      </c>
      <c r="J6840">
        <v>1</v>
      </c>
      <c r="K6840" s="1">
        <v>10672.54</v>
      </c>
      <c r="L6840">
        <v>0</v>
      </c>
      <c r="M6840">
        <v>12</v>
      </c>
      <c r="N6840">
        <v>2812</v>
      </c>
      <c r="O6840">
        <v>4</v>
      </c>
      <c r="P6840">
        <v>164</v>
      </c>
      <c r="Q6840">
        <v>0.33333333333333331</v>
      </c>
      <c r="R6840">
        <v>33744</v>
      </c>
      <c r="S6840" t="str" cm="1">
        <f t="array" ref="S6840">_xlfn.IFS(E6843&lt;30,"18-29",E6843&lt;45,"30-44",TRUE,"45+")</f>
        <v>18-29</v>
      </c>
      <c r="T6840" t="str" cm="1">
        <f t="array" ref="T6840">_xlfn.IFS(F6840&lt;=2,"0-2 Years",F6840&lt;=5,"3-5 Years",F6840&lt;=8,"6-8 Years",TRUE,"9-10 Years")</f>
        <v>6-8 Years</v>
      </c>
      <c r="U6840" t="str" cm="1">
        <f t="array" ref="U6840">_xlfn.IFS(P6840&gt;60,"High Risk",P6840&gt;30,"Medium Risk",TRUE,"Low Risk")</f>
        <v>High Risk</v>
      </c>
      <c r="V6840">
        <f t="shared" si="106"/>
        <v>3</v>
      </c>
    </row>
    <row r="6841" spans="1:22" hidden="1" x14ac:dyDescent="0.2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 s="2">
        <v>94615.11</v>
      </c>
      <c r="H6841">
        <v>2</v>
      </c>
      <c r="I6841">
        <v>1</v>
      </c>
      <c r="J6841">
        <v>1</v>
      </c>
      <c r="K6841" s="1">
        <v>10627.21</v>
      </c>
      <c r="L6841">
        <v>0</v>
      </c>
      <c r="M6841">
        <v>19</v>
      </c>
      <c r="N6841">
        <v>445</v>
      </c>
      <c r="O6841">
        <v>0</v>
      </c>
      <c r="P6841">
        <v>100</v>
      </c>
      <c r="Q6841">
        <v>0</v>
      </c>
      <c r="R6841">
        <v>8455</v>
      </c>
      <c r="S6841" t="str" cm="1">
        <f t="array" ref="S6841">_xlfn.IFS(E6844&lt;30,"18-29",E6844&lt;45,"30-44",TRUE,"45+")</f>
        <v>30-44</v>
      </c>
      <c r="T6841" t="str" cm="1">
        <f t="array" ref="T6841">_xlfn.IFS(F6841&lt;=2,"0-2 Years",F6841&lt;=5,"3-5 Years",F6841&lt;=8,"6-8 Years",TRUE,"9-10 Years")</f>
        <v>6-8 Years</v>
      </c>
      <c r="U6841" t="str" cm="1">
        <f t="array" ref="U6841">_xlfn.IFS(P6841&gt;60,"High Risk",P6841&gt;30,"Medium Risk",TRUE,"Low Risk")</f>
        <v>High Risk</v>
      </c>
      <c r="V6841">
        <f t="shared" si="106"/>
        <v>0</v>
      </c>
    </row>
    <row r="6842" spans="1:22" hidden="1" x14ac:dyDescent="0.2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 s="2">
        <v>90727.79</v>
      </c>
      <c r="H6842">
        <v>1</v>
      </c>
      <c r="I6842">
        <v>1</v>
      </c>
      <c r="J6842">
        <v>0</v>
      </c>
      <c r="K6842" s="1">
        <v>122268.75</v>
      </c>
      <c r="L6842">
        <v>0</v>
      </c>
      <c r="M6842">
        <v>7</v>
      </c>
      <c r="N6842">
        <v>1939</v>
      </c>
      <c r="O6842">
        <v>7</v>
      </c>
      <c r="P6842">
        <v>97</v>
      </c>
      <c r="Q6842">
        <v>1</v>
      </c>
      <c r="R6842">
        <v>13573</v>
      </c>
      <c r="S6842" t="str" cm="1">
        <f t="array" ref="S6842">_xlfn.IFS(E6845&lt;30,"18-29",E6845&lt;45,"30-44",TRUE,"45+")</f>
        <v>30-44</v>
      </c>
      <c r="T6842" t="str" cm="1">
        <f t="array" ref="T6842">_xlfn.IFS(F6842&lt;=2,"0-2 Years",F6842&lt;=5,"3-5 Years",F6842&lt;=8,"6-8 Years",TRUE,"9-10 Years")</f>
        <v>6-8 Years</v>
      </c>
      <c r="U6842" t="str" cm="1">
        <f t="array" ref="U6842">_xlfn.IFS(P6842&gt;60,"High Risk",P6842&gt;30,"Medium Risk",TRUE,"Low Risk")</f>
        <v>High Risk</v>
      </c>
      <c r="V6842">
        <f t="shared" si="106"/>
        <v>5</v>
      </c>
    </row>
    <row r="6843" spans="1:22" hidden="1" x14ac:dyDescent="0.2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 s="2">
        <v>119545.48</v>
      </c>
      <c r="H6843">
        <v>2</v>
      </c>
      <c r="I6843">
        <v>1</v>
      </c>
      <c r="J6843">
        <v>0</v>
      </c>
      <c r="K6843" s="1">
        <v>65482.94</v>
      </c>
      <c r="L6843">
        <v>0</v>
      </c>
      <c r="M6843">
        <v>4</v>
      </c>
      <c r="N6843">
        <v>415</v>
      </c>
      <c r="O6843">
        <v>4</v>
      </c>
      <c r="P6843">
        <v>158</v>
      </c>
      <c r="Q6843">
        <v>1</v>
      </c>
      <c r="R6843">
        <v>1660</v>
      </c>
      <c r="S6843" t="str" cm="1">
        <f t="array" ref="S6843">_xlfn.IFS(E6846&lt;30,"18-29",E6846&lt;45,"30-44",TRUE,"45+")</f>
        <v>30-44</v>
      </c>
      <c r="T6843" t="str" cm="1">
        <f t="array" ref="T6843">_xlfn.IFS(F6843&lt;=2,"0-2 Years",F6843&lt;=5,"3-5 Years",F6843&lt;=8,"6-8 Years",TRUE,"9-10 Years")</f>
        <v>3-5 Years</v>
      </c>
      <c r="U6843" t="str" cm="1">
        <f t="array" ref="U6843">_xlfn.IFS(P6843&gt;60,"High Risk",P6843&gt;30,"Medium Risk",TRUE,"Low Risk")</f>
        <v>High Risk</v>
      </c>
      <c r="V6843">
        <f t="shared" si="106"/>
        <v>3</v>
      </c>
    </row>
    <row r="6844" spans="1:22" x14ac:dyDescent="0.2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 s="2">
        <v>118311.76</v>
      </c>
      <c r="H6844">
        <v>1</v>
      </c>
      <c r="I6844">
        <v>1</v>
      </c>
      <c r="J6844">
        <v>0</v>
      </c>
      <c r="K6844" s="1">
        <v>146134.68</v>
      </c>
      <c r="L6844">
        <v>0</v>
      </c>
      <c r="M6844">
        <v>9</v>
      </c>
      <c r="N6844">
        <v>1724</v>
      </c>
      <c r="O6844">
        <v>7</v>
      </c>
      <c r="P6844">
        <v>75</v>
      </c>
      <c r="Q6844">
        <v>0.77777777777777779</v>
      </c>
      <c r="R6844">
        <v>15516</v>
      </c>
      <c r="S6844" t="str" cm="1">
        <f t="array" ref="S6844">_xlfn.IFS(E6847&lt;30,"18-29",E6847&lt;45,"30-44",TRUE,"45+")</f>
        <v>18-29</v>
      </c>
      <c r="T6844" t="str" cm="1">
        <f t="array" ref="T6844">_xlfn.IFS(F6844&lt;=2,"0-2 Years",F6844&lt;=5,"3-5 Years",F6844&lt;=8,"6-8 Years",TRUE,"9-10 Years")</f>
        <v>0-2 Years</v>
      </c>
      <c r="U6844" t="str" cm="1">
        <f t="array" ref="U6844">_xlfn.IFS(P6844&gt;60,"High Risk",P6844&gt;30,"Medium Risk",TRUE,"Low Risk")</f>
        <v>High Risk</v>
      </c>
      <c r="V6844">
        <f t="shared" si="106"/>
        <v>6</v>
      </c>
    </row>
    <row r="6845" spans="1:22" hidden="1" x14ac:dyDescent="0.2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 s="2">
        <v>129574.98</v>
      </c>
      <c r="H6845">
        <v>1</v>
      </c>
      <c r="I6845">
        <v>1</v>
      </c>
      <c r="J6845">
        <v>1</v>
      </c>
      <c r="K6845" s="1">
        <v>123300.38</v>
      </c>
      <c r="L6845">
        <v>0</v>
      </c>
      <c r="M6845">
        <v>12</v>
      </c>
      <c r="N6845">
        <v>835</v>
      </c>
      <c r="O6845">
        <v>5</v>
      </c>
      <c r="P6845">
        <v>74</v>
      </c>
      <c r="Q6845">
        <v>0.41666666666666669</v>
      </c>
      <c r="R6845">
        <v>10020</v>
      </c>
      <c r="S6845" t="str" cm="1">
        <f t="array" ref="S6845">_xlfn.IFS(E6848&lt;30,"18-29",E6848&lt;45,"30-44",TRUE,"45+")</f>
        <v>30-44</v>
      </c>
      <c r="T6845" t="str" cm="1">
        <f t="array" ref="T6845">_xlfn.IFS(F6845&lt;=2,"0-2 Years",F6845&lt;=5,"3-5 Years",F6845&lt;=8,"6-8 Years",TRUE,"9-10 Years")</f>
        <v>0-2 Years</v>
      </c>
      <c r="U6845" t="str" cm="1">
        <f t="array" ref="U6845">_xlfn.IFS(P6845&gt;60,"High Risk",P6845&gt;30,"Medium Risk",TRUE,"Low Risk")</f>
        <v>High Risk</v>
      </c>
      <c r="V6845">
        <f t="shared" si="106"/>
        <v>3</v>
      </c>
    </row>
    <row r="6846" spans="1:22" hidden="1" x14ac:dyDescent="0.2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 s="2">
        <v>148163.57</v>
      </c>
      <c r="H6846">
        <v>1</v>
      </c>
      <c r="I6846">
        <v>0</v>
      </c>
      <c r="J6846">
        <v>0</v>
      </c>
      <c r="K6846" s="1">
        <v>122925.4</v>
      </c>
      <c r="L6846">
        <v>0</v>
      </c>
      <c r="M6846">
        <v>2</v>
      </c>
      <c r="N6846">
        <v>3211</v>
      </c>
      <c r="O6846">
        <v>4</v>
      </c>
      <c r="P6846">
        <v>160</v>
      </c>
      <c r="Q6846">
        <v>1</v>
      </c>
      <c r="R6846">
        <v>6422</v>
      </c>
      <c r="S6846" t="str" cm="1">
        <f t="array" ref="S6846">_xlfn.IFS(E6849&lt;30,"18-29",E6849&lt;45,"30-44",TRUE,"45+")</f>
        <v>30-44</v>
      </c>
      <c r="T6846" t="str" cm="1">
        <f t="array" ref="T6846">_xlfn.IFS(F6846&lt;=2,"0-2 Years",F6846&lt;=5,"3-5 Years",F6846&lt;=8,"6-8 Years",TRUE,"9-10 Years")</f>
        <v>6-8 Years</v>
      </c>
      <c r="U6846" t="str" cm="1">
        <f t="array" ref="U6846">_xlfn.IFS(P6846&gt;60,"High Risk",P6846&gt;30,"Medium Risk",TRUE,"Low Risk")</f>
        <v>High Risk</v>
      </c>
      <c r="V6846">
        <f t="shared" si="106"/>
        <v>5</v>
      </c>
    </row>
    <row r="6847" spans="1:22" hidden="1" x14ac:dyDescent="0.2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 s="2">
        <v>117154.9</v>
      </c>
      <c r="H6847">
        <v>1</v>
      </c>
      <c r="I6847">
        <v>1</v>
      </c>
      <c r="J6847">
        <v>1</v>
      </c>
      <c r="K6847" s="1">
        <v>127744.02</v>
      </c>
      <c r="L6847">
        <v>0</v>
      </c>
      <c r="M6847">
        <v>18</v>
      </c>
      <c r="N6847">
        <v>3128</v>
      </c>
      <c r="O6847">
        <v>5</v>
      </c>
      <c r="P6847">
        <v>125</v>
      </c>
      <c r="Q6847">
        <v>0.27777777777777779</v>
      </c>
      <c r="R6847">
        <v>56304</v>
      </c>
      <c r="S6847" t="str" cm="1">
        <f t="array" ref="S6847">_xlfn.IFS(E6850&lt;30,"18-29",E6850&lt;45,"30-44",TRUE,"45+")</f>
        <v>30-44</v>
      </c>
      <c r="T6847" t="str" cm="1">
        <f t="array" ref="T6847">_xlfn.IFS(F6847&lt;=2,"0-2 Years",F6847&lt;=5,"3-5 Years",F6847&lt;=8,"6-8 Years",TRUE,"9-10 Years")</f>
        <v>3-5 Years</v>
      </c>
      <c r="U6847" t="str" cm="1">
        <f t="array" ref="U6847">_xlfn.IFS(P6847&gt;60,"High Risk",P6847&gt;30,"Medium Risk",TRUE,"Low Risk")</f>
        <v>High Risk</v>
      </c>
      <c r="V6847">
        <f t="shared" si="106"/>
        <v>2</v>
      </c>
    </row>
    <row r="6848" spans="1:22" hidden="1" x14ac:dyDescent="0.2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 s="2">
        <v>154251.67000000001</v>
      </c>
      <c r="H6848">
        <v>1</v>
      </c>
      <c r="I6848">
        <v>0</v>
      </c>
      <c r="J6848">
        <v>1</v>
      </c>
      <c r="K6848" s="1">
        <v>118319.5</v>
      </c>
      <c r="L6848">
        <v>0</v>
      </c>
      <c r="M6848">
        <v>2</v>
      </c>
      <c r="N6848">
        <v>569</v>
      </c>
      <c r="O6848">
        <v>4</v>
      </c>
      <c r="P6848">
        <v>117</v>
      </c>
      <c r="Q6848">
        <v>1</v>
      </c>
      <c r="R6848">
        <v>1138</v>
      </c>
      <c r="S6848" t="str" cm="1">
        <f t="array" ref="S6848">_xlfn.IFS(E6851&lt;30,"18-29",E6851&lt;45,"30-44",TRUE,"45+")</f>
        <v>30-44</v>
      </c>
      <c r="T6848" t="str" cm="1">
        <f t="array" ref="T6848">_xlfn.IFS(F6848&lt;=2,"0-2 Years",F6848&lt;=5,"3-5 Years",F6848&lt;=8,"6-8 Years",TRUE,"9-10 Years")</f>
        <v>3-5 Years</v>
      </c>
      <c r="U6848" t="str" cm="1">
        <f t="array" ref="U6848">_xlfn.IFS(P6848&gt;60,"High Risk",P6848&gt;30,"Medium Risk",TRUE,"Low Risk")</f>
        <v>High Risk</v>
      </c>
      <c r="V6848">
        <f t="shared" si="106"/>
        <v>2</v>
      </c>
    </row>
    <row r="6849" spans="1:22" hidden="1" x14ac:dyDescent="0.2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 s="2">
        <v>0</v>
      </c>
      <c r="H6849">
        <v>2</v>
      </c>
      <c r="I6849">
        <v>0</v>
      </c>
      <c r="J6849">
        <v>1</v>
      </c>
      <c r="K6849" s="1">
        <v>17104</v>
      </c>
      <c r="L6849">
        <v>0</v>
      </c>
      <c r="M6849">
        <v>10</v>
      </c>
      <c r="N6849">
        <v>880</v>
      </c>
      <c r="O6849">
        <v>7</v>
      </c>
      <c r="P6849">
        <v>50</v>
      </c>
      <c r="Q6849">
        <v>0.7</v>
      </c>
      <c r="R6849">
        <v>8800</v>
      </c>
      <c r="S6849" t="str" cm="1">
        <f t="array" ref="S6849">_xlfn.IFS(E6852&lt;30,"18-29",E6852&lt;45,"30-44",TRUE,"45+")</f>
        <v>30-44</v>
      </c>
      <c r="T6849" t="str" cm="1">
        <f t="array" ref="T6849">_xlfn.IFS(F6849&lt;=2,"0-2 Years",F6849&lt;=5,"3-5 Years",F6849&lt;=8,"6-8 Years",TRUE,"9-10 Years")</f>
        <v>3-5 Years</v>
      </c>
      <c r="U6849" t="str" cm="1">
        <f t="array" ref="U6849">_xlfn.IFS(P6849&gt;60,"High Risk",P6849&gt;30,"Medium Risk",TRUE,"Low Risk")</f>
        <v>Medium Risk</v>
      </c>
      <c r="V6849">
        <f t="shared" si="106"/>
        <v>3</v>
      </c>
    </row>
    <row r="6850" spans="1:22" hidden="1" x14ac:dyDescent="0.2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 s="2">
        <v>65667.789999999994</v>
      </c>
      <c r="H6850">
        <v>2</v>
      </c>
      <c r="I6850">
        <v>0</v>
      </c>
      <c r="J6850">
        <v>0</v>
      </c>
      <c r="K6850" s="1">
        <v>164608.98000000001</v>
      </c>
      <c r="L6850">
        <v>0</v>
      </c>
      <c r="M6850">
        <v>6</v>
      </c>
      <c r="N6850">
        <v>3629</v>
      </c>
      <c r="O6850">
        <v>0</v>
      </c>
      <c r="P6850">
        <v>40</v>
      </c>
      <c r="Q6850">
        <v>0</v>
      </c>
      <c r="R6850">
        <v>21774</v>
      </c>
      <c r="S6850" t="str" cm="1">
        <f t="array" ref="S6850">_xlfn.IFS(E6853&lt;30,"18-29",E6853&lt;45,"30-44",TRUE,"45+")</f>
        <v>30-44</v>
      </c>
      <c r="T6850" t="str" cm="1">
        <f t="array" ref="T6850">_xlfn.IFS(F6850&lt;=2,"0-2 Years",F6850&lt;=5,"3-5 Years",F6850&lt;=8,"6-8 Years",TRUE,"9-10 Years")</f>
        <v>0-2 Years</v>
      </c>
      <c r="U6850" t="str" cm="1">
        <f t="array" ref="U6850">_xlfn.IFS(P6850&gt;60,"High Risk",P6850&gt;30,"Medium Risk",TRUE,"Low Risk")</f>
        <v>Medium Risk</v>
      </c>
      <c r="V6850">
        <f t="shared" si="106"/>
        <v>4</v>
      </c>
    </row>
    <row r="6851" spans="1:22" x14ac:dyDescent="0.2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 s="2">
        <v>0</v>
      </c>
      <c r="H6851">
        <v>1</v>
      </c>
      <c r="I6851">
        <v>1</v>
      </c>
      <c r="J6851">
        <v>1</v>
      </c>
      <c r="K6851" s="1">
        <v>152108.47</v>
      </c>
      <c r="L6851">
        <v>0</v>
      </c>
      <c r="M6851">
        <v>22</v>
      </c>
      <c r="N6851">
        <v>258</v>
      </c>
      <c r="O6851">
        <v>7</v>
      </c>
      <c r="P6851">
        <v>139</v>
      </c>
      <c r="Q6851">
        <v>0.31818181818181818</v>
      </c>
      <c r="R6851">
        <v>5676</v>
      </c>
      <c r="S6851" t="str" cm="1">
        <f t="array" ref="S6851">_xlfn.IFS(E6854&lt;30,"18-29",E6854&lt;45,"30-44",TRUE,"45+")</f>
        <v>30-44</v>
      </c>
      <c r="T6851" t="str" cm="1">
        <f t="array" ref="T6851">_xlfn.IFS(F6851&lt;=2,"0-2 Years",F6851&lt;=5,"3-5 Years",F6851&lt;=8,"6-8 Years",TRUE,"9-10 Years")</f>
        <v>0-2 Years</v>
      </c>
      <c r="U6851" t="str" cm="1">
        <f t="array" ref="U6851">_xlfn.IFS(P6851&gt;60,"High Risk",P6851&gt;30,"Medium Risk",TRUE,"Low Risk")</f>
        <v>High Risk</v>
      </c>
      <c r="V6851">
        <f t="shared" ref="V6851:V6914" si="107">IF(J6851=0,3,0)+IF(G6851=0,3,0)+IF(H6851=1,2,0)+IF(E6851&gt;45,1,0)+IF(F6851&lt;3,1,0)</f>
        <v>6</v>
      </c>
    </row>
    <row r="6852" spans="1:22" hidden="1" x14ac:dyDescent="0.2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 s="2">
        <v>50194.59</v>
      </c>
      <c r="H6852">
        <v>1</v>
      </c>
      <c r="I6852">
        <v>1</v>
      </c>
      <c r="J6852">
        <v>1</v>
      </c>
      <c r="K6852" s="1">
        <v>23399.58</v>
      </c>
      <c r="L6852">
        <v>0</v>
      </c>
      <c r="M6852">
        <v>28</v>
      </c>
      <c r="N6852">
        <v>2894</v>
      </c>
      <c r="O6852">
        <v>5</v>
      </c>
      <c r="P6852">
        <v>89</v>
      </c>
      <c r="Q6852">
        <v>0.17857142857142858</v>
      </c>
      <c r="R6852">
        <v>81032</v>
      </c>
      <c r="S6852" t="str" cm="1">
        <f t="array" ref="S6852">_xlfn.IFS(E6855&lt;30,"18-29",E6855&lt;45,"30-44",TRUE,"45+")</f>
        <v>30-44</v>
      </c>
      <c r="T6852" t="str" cm="1">
        <f t="array" ref="T6852">_xlfn.IFS(F6852&lt;=2,"0-2 Years",F6852&lt;=5,"3-5 Years",F6852&lt;=8,"6-8 Years",TRUE,"9-10 Years")</f>
        <v>0-2 Years</v>
      </c>
      <c r="U6852" t="str" cm="1">
        <f t="array" ref="U6852">_xlfn.IFS(P6852&gt;60,"High Risk",P6852&gt;30,"Medium Risk",TRUE,"Low Risk")</f>
        <v>High Risk</v>
      </c>
      <c r="V6852">
        <f t="shared" si="107"/>
        <v>3</v>
      </c>
    </row>
    <row r="6853" spans="1:22" hidden="1" x14ac:dyDescent="0.2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 s="2">
        <v>96748.89</v>
      </c>
      <c r="H6853">
        <v>2</v>
      </c>
      <c r="I6853">
        <v>1</v>
      </c>
      <c r="J6853">
        <v>0</v>
      </c>
      <c r="K6853" s="1">
        <v>94711.43</v>
      </c>
      <c r="L6853">
        <v>0</v>
      </c>
      <c r="M6853">
        <v>18</v>
      </c>
      <c r="N6853">
        <v>3079</v>
      </c>
      <c r="O6853">
        <v>7</v>
      </c>
      <c r="P6853">
        <v>130</v>
      </c>
      <c r="Q6853">
        <v>0.3888888888888889</v>
      </c>
      <c r="R6853">
        <v>55422</v>
      </c>
      <c r="S6853" t="str" cm="1">
        <f t="array" ref="S6853">_xlfn.IFS(E6856&lt;30,"18-29",E6856&lt;45,"30-44",TRUE,"45+")</f>
        <v>30-44</v>
      </c>
      <c r="T6853" t="str" cm="1">
        <f t="array" ref="T6853">_xlfn.IFS(F6853&lt;=2,"0-2 Years",F6853&lt;=5,"3-5 Years",F6853&lt;=8,"6-8 Years",TRUE,"9-10 Years")</f>
        <v>9-10 Years</v>
      </c>
      <c r="U6853" t="str" cm="1">
        <f t="array" ref="U6853">_xlfn.IFS(P6853&gt;60,"High Risk",P6853&gt;30,"Medium Risk",TRUE,"Low Risk")</f>
        <v>High Risk</v>
      </c>
      <c r="V6853">
        <f t="shared" si="107"/>
        <v>3</v>
      </c>
    </row>
    <row r="6854" spans="1:22" x14ac:dyDescent="0.2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 s="2">
        <v>0</v>
      </c>
      <c r="H6854">
        <v>3</v>
      </c>
      <c r="I6854">
        <v>1</v>
      </c>
      <c r="J6854">
        <v>0</v>
      </c>
      <c r="K6854" s="1">
        <v>7312.25</v>
      </c>
      <c r="L6854">
        <v>1</v>
      </c>
      <c r="M6854">
        <v>1</v>
      </c>
      <c r="N6854">
        <v>4060</v>
      </c>
      <c r="O6854">
        <v>1</v>
      </c>
      <c r="P6854">
        <v>77</v>
      </c>
      <c r="Q6854">
        <v>1</v>
      </c>
      <c r="R6854">
        <v>4060</v>
      </c>
      <c r="S6854" t="str" cm="1">
        <f t="array" ref="S6854">_xlfn.IFS(E6857&lt;30,"18-29",E6857&lt;45,"30-44",TRUE,"45+")</f>
        <v>30-44</v>
      </c>
      <c r="T6854" t="str" cm="1">
        <f t="array" ref="T6854">_xlfn.IFS(F6854&lt;=2,"0-2 Years",F6854&lt;=5,"3-5 Years",F6854&lt;=8,"6-8 Years",TRUE,"9-10 Years")</f>
        <v>3-5 Years</v>
      </c>
      <c r="U6854" t="str" cm="1">
        <f t="array" ref="U6854">_xlfn.IFS(P6854&gt;60,"High Risk",P6854&gt;30,"Medium Risk",TRUE,"Low Risk")</f>
        <v>High Risk</v>
      </c>
      <c r="V6854">
        <f t="shared" si="107"/>
        <v>6</v>
      </c>
    </row>
    <row r="6855" spans="1:22" hidden="1" x14ac:dyDescent="0.2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 s="2">
        <v>132667.17000000001</v>
      </c>
      <c r="H6855">
        <v>1</v>
      </c>
      <c r="I6855">
        <v>1</v>
      </c>
      <c r="J6855">
        <v>1</v>
      </c>
      <c r="K6855" s="1">
        <v>41876.980000000003</v>
      </c>
      <c r="L6855">
        <v>0</v>
      </c>
      <c r="M6855">
        <v>18</v>
      </c>
      <c r="N6855">
        <v>2696</v>
      </c>
      <c r="O6855">
        <v>0</v>
      </c>
      <c r="P6855">
        <v>62</v>
      </c>
      <c r="Q6855">
        <v>0</v>
      </c>
      <c r="R6855">
        <v>48528</v>
      </c>
      <c r="S6855" t="str" cm="1">
        <f t="array" ref="S6855">_xlfn.IFS(E6858&lt;30,"18-29",E6858&lt;45,"30-44",TRUE,"45+")</f>
        <v>30-44</v>
      </c>
      <c r="T6855" t="str" cm="1">
        <f t="array" ref="T6855">_xlfn.IFS(F6855&lt;=2,"0-2 Years",F6855&lt;=5,"3-5 Years",F6855&lt;=8,"6-8 Years",TRUE,"9-10 Years")</f>
        <v>0-2 Years</v>
      </c>
      <c r="U6855" t="str" cm="1">
        <f t="array" ref="U6855">_xlfn.IFS(P6855&gt;60,"High Risk",P6855&gt;30,"Medium Risk",TRUE,"Low Risk")</f>
        <v>High Risk</v>
      </c>
      <c r="V6855">
        <f t="shared" si="107"/>
        <v>3</v>
      </c>
    </row>
    <row r="6856" spans="1:22" hidden="1" x14ac:dyDescent="0.2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 s="2">
        <v>0</v>
      </c>
      <c r="H6856">
        <v>2</v>
      </c>
      <c r="I6856">
        <v>1</v>
      </c>
      <c r="J6856">
        <v>1</v>
      </c>
      <c r="K6856" s="1">
        <v>96881.32</v>
      </c>
      <c r="L6856">
        <v>0</v>
      </c>
      <c r="M6856">
        <v>22</v>
      </c>
      <c r="N6856">
        <v>2183</v>
      </c>
      <c r="O6856">
        <v>5</v>
      </c>
      <c r="P6856">
        <v>9</v>
      </c>
      <c r="Q6856">
        <v>0.22727272727272727</v>
      </c>
      <c r="R6856">
        <v>48026</v>
      </c>
      <c r="S6856" t="str" cm="1">
        <f t="array" ref="S6856">_xlfn.IFS(E6859&lt;30,"18-29",E6859&lt;45,"30-44",TRUE,"45+")</f>
        <v>45+</v>
      </c>
      <c r="T6856" t="str" cm="1">
        <f t="array" ref="T6856">_xlfn.IFS(F6856&lt;=2,"0-2 Years",F6856&lt;=5,"3-5 Years",F6856&lt;=8,"6-8 Years",TRUE,"9-10 Years")</f>
        <v>3-5 Years</v>
      </c>
      <c r="U6856" t="str" cm="1">
        <f t="array" ref="U6856">_xlfn.IFS(P6856&gt;60,"High Risk",P6856&gt;30,"Medium Risk",TRUE,"Low Risk")</f>
        <v>Low Risk</v>
      </c>
      <c r="V6856">
        <f t="shared" si="107"/>
        <v>3</v>
      </c>
    </row>
    <row r="6857" spans="1:22" x14ac:dyDescent="0.2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 s="2">
        <v>127087.06</v>
      </c>
      <c r="H6857">
        <v>1</v>
      </c>
      <c r="I6857">
        <v>1</v>
      </c>
      <c r="J6857">
        <v>0</v>
      </c>
      <c r="K6857" s="1">
        <v>102402.91</v>
      </c>
      <c r="L6857">
        <v>1</v>
      </c>
      <c r="M6857">
        <v>20</v>
      </c>
      <c r="N6857">
        <v>4073</v>
      </c>
      <c r="O6857">
        <v>7</v>
      </c>
      <c r="P6857">
        <v>85</v>
      </c>
      <c r="Q6857">
        <v>0.35</v>
      </c>
      <c r="R6857">
        <v>81460</v>
      </c>
      <c r="S6857" t="str" cm="1">
        <f t="array" ref="S6857">_xlfn.IFS(E6860&lt;30,"18-29",E6860&lt;45,"30-44",TRUE,"45+")</f>
        <v>45+</v>
      </c>
      <c r="T6857" t="str" cm="1">
        <f t="array" ref="T6857">_xlfn.IFS(F6857&lt;=2,"0-2 Years",F6857&lt;=5,"3-5 Years",F6857&lt;=8,"6-8 Years",TRUE,"9-10 Years")</f>
        <v>0-2 Years</v>
      </c>
      <c r="U6857" t="str" cm="1">
        <f t="array" ref="U6857">_xlfn.IFS(P6857&gt;60,"High Risk",P6857&gt;30,"Medium Risk",TRUE,"Low Risk")</f>
        <v>High Risk</v>
      </c>
      <c r="V6857">
        <f t="shared" si="107"/>
        <v>6</v>
      </c>
    </row>
    <row r="6858" spans="1:22" hidden="1" x14ac:dyDescent="0.2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 s="2">
        <v>125566.9</v>
      </c>
      <c r="H6858">
        <v>1</v>
      </c>
      <c r="I6858">
        <v>1</v>
      </c>
      <c r="J6858">
        <v>1</v>
      </c>
      <c r="K6858" s="1">
        <v>176763.27</v>
      </c>
      <c r="L6858">
        <v>0</v>
      </c>
      <c r="M6858">
        <v>12</v>
      </c>
      <c r="N6858">
        <v>1189</v>
      </c>
      <c r="O6858">
        <v>10</v>
      </c>
      <c r="P6858">
        <v>34</v>
      </c>
      <c r="Q6858">
        <v>0.83333333333333337</v>
      </c>
      <c r="R6858">
        <v>14268</v>
      </c>
      <c r="S6858" t="str" cm="1">
        <f t="array" ref="S6858">_xlfn.IFS(E6861&lt;30,"18-29",E6861&lt;45,"30-44",TRUE,"45+")</f>
        <v>30-44</v>
      </c>
      <c r="T6858" t="str" cm="1">
        <f t="array" ref="T6858">_xlfn.IFS(F6858&lt;=2,"0-2 Years",F6858&lt;=5,"3-5 Years",F6858&lt;=8,"6-8 Years",TRUE,"9-10 Years")</f>
        <v>0-2 Years</v>
      </c>
      <c r="U6858" t="str" cm="1">
        <f t="array" ref="U6858">_xlfn.IFS(P6858&gt;60,"High Risk",P6858&gt;30,"Medium Risk",TRUE,"Low Risk")</f>
        <v>Medium Risk</v>
      </c>
      <c r="V6858">
        <f t="shared" si="107"/>
        <v>3</v>
      </c>
    </row>
    <row r="6859" spans="1:22" hidden="1" x14ac:dyDescent="0.2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 s="2">
        <v>106074.89</v>
      </c>
      <c r="H6859">
        <v>1</v>
      </c>
      <c r="I6859">
        <v>1</v>
      </c>
      <c r="J6859">
        <v>1</v>
      </c>
      <c r="K6859" s="1">
        <v>23548.45</v>
      </c>
      <c r="L6859">
        <v>1</v>
      </c>
      <c r="M6859">
        <v>19</v>
      </c>
      <c r="N6859">
        <v>2616</v>
      </c>
      <c r="O6859">
        <v>1</v>
      </c>
      <c r="P6859">
        <v>84</v>
      </c>
      <c r="Q6859">
        <v>5.2631578947368418E-2</v>
      </c>
      <c r="R6859">
        <v>49704</v>
      </c>
      <c r="S6859" t="str" cm="1">
        <f t="array" ref="S6859">_xlfn.IFS(E6862&lt;30,"18-29",E6862&lt;45,"30-44",TRUE,"45+")</f>
        <v>45+</v>
      </c>
      <c r="T6859" t="str" cm="1">
        <f t="array" ref="T6859">_xlfn.IFS(F6859&lt;=2,"0-2 Years",F6859&lt;=5,"3-5 Years",F6859&lt;=8,"6-8 Years",TRUE,"9-10 Years")</f>
        <v>0-2 Years</v>
      </c>
      <c r="U6859" t="str" cm="1">
        <f t="array" ref="U6859">_xlfn.IFS(P6859&gt;60,"High Risk",P6859&gt;30,"Medium Risk",TRUE,"Low Risk")</f>
        <v>High Risk</v>
      </c>
      <c r="V6859">
        <f t="shared" si="107"/>
        <v>4</v>
      </c>
    </row>
    <row r="6860" spans="1:22" hidden="1" x14ac:dyDescent="0.2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 s="2">
        <v>137367.94</v>
      </c>
      <c r="H6860">
        <v>1</v>
      </c>
      <c r="I6860">
        <v>1</v>
      </c>
      <c r="J6860">
        <v>1</v>
      </c>
      <c r="K6860" s="1">
        <v>33450.11</v>
      </c>
      <c r="L6860">
        <v>0</v>
      </c>
      <c r="M6860">
        <v>2</v>
      </c>
      <c r="N6860">
        <v>4347</v>
      </c>
      <c r="O6860">
        <v>3</v>
      </c>
      <c r="P6860">
        <v>148</v>
      </c>
      <c r="Q6860">
        <v>1</v>
      </c>
      <c r="R6860">
        <v>8694</v>
      </c>
      <c r="S6860" t="str" cm="1">
        <f t="array" ref="S6860">_xlfn.IFS(E6863&lt;30,"18-29",E6863&lt;45,"30-44",TRUE,"45+")</f>
        <v>30-44</v>
      </c>
      <c r="T6860" t="str" cm="1">
        <f t="array" ref="T6860">_xlfn.IFS(F6860&lt;=2,"0-2 Years",F6860&lt;=5,"3-5 Years",F6860&lt;=8,"6-8 Years",TRUE,"9-10 Years")</f>
        <v>3-5 Years</v>
      </c>
      <c r="U6860" t="str" cm="1">
        <f t="array" ref="U6860">_xlfn.IFS(P6860&gt;60,"High Risk",P6860&gt;30,"Medium Risk",TRUE,"Low Risk")</f>
        <v>High Risk</v>
      </c>
      <c r="V6860">
        <f t="shared" si="107"/>
        <v>3</v>
      </c>
    </row>
    <row r="6861" spans="1:22" hidden="1" x14ac:dyDescent="0.2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 s="2">
        <v>157658.35999999999</v>
      </c>
      <c r="H6861">
        <v>1</v>
      </c>
      <c r="I6861">
        <v>0</v>
      </c>
      <c r="J6861">
        <v>0</v>
      </c>
      <c r="K6861" s="1">
        <v>19658.43</v>
      </c>
      <c r="L6861">
        <v>0</v>
      </c>
      <c r="M6861">
        <v>17</v>
      </c>
      <c r="N6861">
        <v>2238</v>
      </c>
      <c r="O6861">
        <v>9</v>
      </c>
      <c r="P6861">
        <v>100</v>
      </c>
      <c r="Q6861">
        <v>0.52941176470588236</v>
      </c>
      <c r="R6861">
        <v>38046</v>
      </c>
      <c r="S6861" t="str" cm="1">
        <f t="array" ref="S6861">_xlfn.IFS(E6864&lt;30,"18-29",E6864&lt;45,"30-44",TRUE,"45+")</f>
        <v>30-44</v>
      </c>
      <c r="T6861" t="str" cm="1">
        <f t="array" ref="T6861">_xlfn.IFS(F6861&lt;=2,"0-2 Years",F6861&lt;=5,"3-5 Years",F6861&lt;=8,"6-8 Years",TRUE,"9-10 Years")</f>
        <v>3-5 Years</v>
      </c>
      <c r="U6861" t="str" cm="1">
        <f t="array" ref="U6861">_xlfn.IFS(P6861&gt;60,"High Risk",P6861&gt;30,"Medium Risk",TRUE,"Low Risk")</f>
        <v>High Risk</v>
      </c>
      <c r="V6861">
        <f t="shared" si="107"/>
        <v>5</v>
      </c>
    </row>
    <row r="6862" spans="1:22" hidden="1" x14ac:dyDescent="0.2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 s="2">
        <v>114422.85</v>
      </c>
      <c r="H6862">
        <v>2</v>
      </c>
      <c r="I6862">
        <v>1</v>
      </c>
      <c r="J6862">
        <v>1</v>
      </c>
      <c r="K6862" s="1">
        <v>104678.78</v>
      </c>
      <c r="L6862">
        <v>1</v>
      </c>
      <c r="M6862">
        <v>2</v>
      </c>
      <c r="N6862">
        <v>2748</v>
      </c>
      <c r="O6862">
        <v>10</v>
      </c>
      <c r="P6862">
        <v>11</v>
      </c>
      <c r="Q6862">
        <v>1</v>
      </c>
      <c r="R6862">
        <v>5496</v>
      </c>
      <c r="S6862" t="str" cm="1">
        <f t="array" ref="S6862">_xlfn.IFS(E6865&lt;30,"18-29",E6865&lt;45,"30-44",TRUE,"45+")</f>
        <v>18-29</v>
      </c>
      <c r="T6862" t="str" cm="1">
        <f t="array" ref="T6862">_xlfn.IFS(F6862&lt;=2,"0-2 Years",F6862&lt;=5,"3-5 Years",F6862&lt;=8,"6-8 Years",TRUE,"9-10 Years")</f>
        <v>6-8 Years</v>
      </c>
      <c r="U6862" t="str" cm="1">
        <f t="array" ref="U6862">_xlfn.IFS(P6862&gt;60,"High Risk",P6862&gt;30,"Medium Risk",TRUE,"Low Risk")</f>
        <v>Low Risk</v>
      </c>
      <c r="V6862">
        <f t="shared" si="107"/>
        <v>0</v>
      </c>
    </row>
    <row r="6863" spans="1:22" hidden="1" x14ac:dyDescent="0.2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 s="2">
        <v>103154.66</v>
      </c>
      <c r="H6863">
        <v>1</v>
      </c>
      <c r="I6863">
        <v>0</v>
      </c>
      <c r="J6863">
        <v>0</v>
      </c>
      <c r="K6863" s="1">
        <v>143203.78</v>
      </c>
      <c r="L6863">
        <v>0</v>
      </c>
      <c r="M6863">
        <v>29</v>
      </c>
      <c r="N6863">
        <v>1002</v>
      </c>
      <c r="O6863">
        <v>9</v>
      </c>
      <c r="P6863">
        <v>27</v>
      </c>
      <c r="Q6863">
        <v>0.31034482758620691</v>
      </c>
      <c r="R6863">
        <v>29058</v>
      </c>
      <c r="S6863" t="str" cm="1">
        <f t="array" ref="S6863">_xlfn.IFS(E6866&lt;30,"18-29",E6866&lt;45,"30-44",TRUE,"45+")</f>
        <v>45+</v>
      </c>
      <c r="T6863" t="str" cm="1">
        <f t="array" ref="T6863">_xlfn.IFS(F6863&lt;=2,"0-2 Years",F6863&lt;=5,"3-5 Years",F6863&lt;=8,"6-8 Years",TRUE,"9-10 Years")</f>
        <v>3-5 Years</v>
      </c>
      <c r="U6863" t="str" cm="1">
        <f t="array" ref="U6863">_xlfn.IFS(P6863&gt;60,"High Risk",P6863&gt;30,"Medium Risk",TRUE,"Low Risk")</f>
        <v>Low Risk</v>
      </c>
      <c r="V6863">
        <f t="shared" si="107"/>
        <v>5</v>
      </c>
    </row>
    <row r="6864" spans="1:22" x14ac:dyDescent="0.2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 s="2">
        <v>0</v>
      </c>
      <c r="H6864">
        <v>1</v>
      </c>
      <c r="I6864">
        <v>1</v>
      </c>
      <c r="J6864">
        <v>0</v>
      </c>
      <c r="K6864" s="1">
        <v>6975.02</v>
      </c>
      <c r="L6864">
        <v>0</v>
      </c>
      <c r="M6864">
        <v>4</v>
      </c>
      <c r="N6864">
        <v>222</v>
      </c>
      <c r="O6864">
        <v>6</v>
      </c>
      <c r="P6864">
        <v>30</v>
      </c>
      <c r="Q6864">
        <v>1</v>
      </c>
      <c r="R6864">
        <v>888</v>
      </c>
      <c r="S6864" t="str" cm="1">
        <f t="array" ref="S6864">_xlfn.IFS(E6867&lt;30,"18-29",E6867&lt;45,"30-44",TRUE,"45+")</f>
        <v>18-29</v>
      </c>
      <c r="T6864" t="str" cm="1">
        <f t="array" ref="T6864">_xlfn.IFS(F6864&lt;=2,"0-2 Years",F6864&lt;=5,"3-5 Years",F6864&lt;=8,"6-8 Years",TRUE,"9-10 Years")</f>
        <v>9-10 Years</v>
      </c>
      <c r="U6864" t="str" cm="1">
        <f t="array" ref="U6864">_xlfn.IFS(P6864&gt;60,"High Risk",P6864&gt;30,"Medium Risk",TRUE,"Low Risk")</f>
        <v>Low Risk</v>
      </c>
      <c r="V6864">
        <f t="shared" si="107"/>
        <v>8</v>
      </c>
    </row>
    <row r="6865" spans="1:22" hidden="1" x14ac:dyDescent="0.2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 s="2">
        <v>149592.14000000001</v>
      </c>
      <c r="H6865">
        <v>1</v>
      </c>
      <c r="I6865">
        <v>1</v>
      </c>
      <c r="J6865">
        <v>1</v>
      </c>
      <c r="K6865" s="1">
        <v>153771.79999999999</v>
      </c>
      <c r="L6865">
        <v>0</v>
      </c>
      <c r="M6865">
        <v>30</v>
      </c>
      <c r="N6865">
        <v>1630</v>
      </c>
      <c r="O6865">
        <v>1</v>
      </c>
      <c r="P6865">
        <v>107</v>
      </c>
      <c r="Q6865">
        <v>3.3333333333333333E-2</v>
      </c>
      <c r="R6865">
        <v>48900</v>
      </c>
      <c r="S6865" t="str" cm="1">
        <f t="array" ref="S6865">_xlfn.IFS(E6868&lt;30,"18-29",E6868&lt;45,"30-44",TRUE,"45+")</f>
        <v>30-44</v>
      </c>
      <c r="T6865" t="str" cm="1">
        <f t="array" ref="T6865">_xlfn.IFS(F6865&lt;=2,"0-2 Years",F6865&lt;=5,"3-5 Years",F6865&lt;=8,"6-8 Years",TRUE,"9-10 Years")</f>
        <v>6-8 Years</v>
      </c>
      <c r="U6865" t="str" cm="1">
        <f t="array" ref="U6865">_xlfn.IFS(P6865&gt;60,"High Risk",P6865&gt;30,"Medium Risk",TRUE,"Low Risk")</f>
        <v>High Risk</v>
      </c>
      <c r="V6865">
        <f t="shared" si="107"/>
        <v>2</v>
      </c>
    </row>
    <row r="6866" spans="1:22" hidden="1" x14ac:dyDescent="0.2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 s="2">
        <v>133903.12</v>
      </c>
      <c r="H6866">
        <v>2</v>
      </c>
      <c r="I6866">
        <v>1</v>
      </c>
      <c r="J6866">
        <v>1</v>
      </c>
      <c r="K6866" s="1">
        <v>85902.39</v>
      </c>
      <c r="L6866">
        <v>1</v>
      </c>
      <c r="M6866">
        <v>14</v>
      </c>
      <c r="N6866">
        <v>2877</v>
      </c>
      <c r="O6866">
        <v>0</v>
      </c>
      <c r="P6866">
        <v>100</v>
      </c>
      <c r="Q6866">
        <v>0</v>
      </c>
      <c r="R6866">
        <v>40278</v>
      </c>
      <c r="S6866" t="str" cm="1">
        <f t="array" ref="S6866">_xlfn.IFS(E6869&lt;30,"18-29",E6869&lt;45,"30-44",TRUE,"45+")</f>
        <v>30-44</v>
      </c>
      <c r="T6866" t="str" cm="1">
        <f t="array" ref="T6866">_xlfn.IFS(F6866&lt;=2,"0-2 Years",F6866&lt;=5,"3-5 Years",F6866&lt;=8,"6-8 Years",TRUE,"9-10 Years")</f>
        <v>3-5 Years</v>
      </c>
      <c r="U6866" t="str" cm="1">
        <f t="array" ref="U6866">_xlfn.IFS(P6866&gt;60,"High Risk",P6866&gt;30,"Medium Risk",TRUE,"Low Risk")</f>
        <v>High Risk</v>
      </c>
      <c r="V6866">
        <f t="shared" si="107"/>
        <v>1</v>
      </c>
    </row>
    <row r="6867" spans="1:22" hidden="1" x14ac:dyDescent="0.2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 s="2">
        <v>84587.9</v>
      </c>
      <c r="H6867">
        <v>1</v>
      </c>
      <c r="I6867">
        <v>0</v>
      </c>
      <c r="J6867">
        <v>1</v>
      </c>
      <c r="K6867" s="1">
        <v>188037.76000000001</v>
      </c>
      <c r="L6867">
        <v>0</v>
      </c>
      <c r="M6867">
        <v>26</v>
      </c>
      <c r="N6867">
        <v>1269</v>
      </c>
      <c r="O6867">
        <v>10</v>
      </c>
      <c r="P6867">
        <v>71</v>
      </c>
      <c r="Q6867">
        <v>0.38461538461538464</v>
      </c>
      <c r="R6867">
        <v>32994</v>
      </c>
      <c r="S6867" t="str" cm="1">
        <f t="array" ref="S6867">_xlfn.IFS(E6870&lt;30,"18-29",E6870&lt;45,"30-44",TRUE,"45+")</f>
        <v>30-44</v>
      </c>
      <c r="T6867" t="str" cm="1">
        <f t="array" ref="T6867">_xlfn.IFS(F6867&lt;=2,"0-2 Years",F6867&lt;=5,"3-5 Years",F6867&lt;=8,"6-8 Years",TRUE,"9-10 Years")</f>
        <v>0-2 Years</v>
      </c>
      <c r="U6867" t="str" cm="1">
        <f t="array" ref="U6867">_xlfn.IFS(P6867&gt;60,"High Risk",P6867&gt;30,"Medium Risk",TRUE,"Low Risk")</f>
        <v>High Risk</v>
      </c>
      <c r="V6867">
        <f t="shared" si="107"/>
        <v>3</v>
      </c>
    </row>
    <row r="6868" spans="1:22" hidden="1" x14ac:dyDescent="0.2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 s="2">
        <v>197436.82</v>
      </c>
      <c r="H6868">
        <v>1</v>
      </c>
      <c r="I6868">
        <v>1</v>
      </c>
      <c r="J6868">
        <v>1</v>
      </c>
      <c r="K6868" s="1">
        <v>52710.7</v>
      </c>
      <c r="L6868">
        <v>0</v>
      </c>
      <c r="M6868">
        <v>27</v>
      </c>
      <c r="N6868">
        <v>3380</v>
      </c>
      <c r="O6868">
        <v>4</v>
      </c>
      <c r="P6868">
        <v>144</v>
      </c>
      <c r="Q6868">
        <v>0.14814814814814814</v>
      </c>
      <c r="R6868">
        <v>91260</v>
      </c>
      <c r="S6868" t="str" cm="1">
        <f t="array" ref="S6868">_xlfn.IFS(E6871&lt;30,"18-29",E6871&lt;45,"30-44",TRUE,"45+")</f>
        <v>30-44</v>
      </c>
      <c r="T6868" t="str" cm="1">
        <f t="array" ref="T6868">_xlfn.IFS(F6868&lt;=2,"0-2 Years",F6868&lt;=5,"3-5 Years",F6868&lt;=8,"6-8 Years",TRUE,"9-10 Years")</f>
        <v>6-8 Years</v>
      </c>
      <c r="U6868" t="str" cm="1">
        <f t="array" ref="U6868">_xlfn.IFS(P6868&gt;60,"High Risk",P6868&gt;30,"Medium Risk",TRUE,"Low Risk")</f>
        <v>High Risk</v>
      </c>
      <c r="V6868">
        <f t="shared" si="107"/>
        <v>2</v>
      </c>
    </row>
    <row r="6869" spans="1:22" hidden="1" x14ac:dyDescent="0.2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 s="2">
        <v>104254.27</v>
      </c>
      <c r="H6869">
        <v>1</v>
      </c>
      <c r="I6869">
        <v>1</v>
      </c>
      <c r="J6869">
        <v>1</v>
      </c>
      <c r="K6869" s="1">
        <v>17034.37</v>
      </c>
      <c r="L6869">
        <v>0</v>
      </c>
      <c r="M6869">
        <v>13</v>
      </c>
      <c r="N6869">
        <v>2804</v>
      </c>
      <c r="O6869">
        <v>4</v>
      </c>
      <c r="P6869">
        <v>138</v>
      </c>
      <c r="Q6869">
        <v>0.30769230769230771</v>
      </c>
      <c r="R6869">
        <v>36452</v>
      </c>
      <c r="S6869" t="str" cm="1">
        <f t="array" ref="S6869">_xlfn.IFS(E6872&lt;30,"18-29",E6872&lt;45,"30-44",TRUE,"45+")</f>
        <v>30-44</v>
      </c>
      <c r="T6869" t="str" cm="1">
        <f t="array" ref="T6869">_xlfn.IFS(F6869&lt;=2,"0-2 Years",F6869&lt;=5,"3-5 Years",F6869&lt;=8,"6-8 Years",TRUE,"9-10 Years")</f>
        <v>0-2 Years</v>
      </c>
      <c r="U6869" t="str" cm="1">
        <f t="array" ref="U6869">_xlfn.IFS(P6869&gt;60,"High Risk",P6869&gt;30,"Medium Risk",TRUE,"Low Risk")</f>
        <v>High Risk</v>
      </c>
      <c r="V6869">
        <f t="shared" si="107"/>
        <v>3</v>
      </c>
    </row>
    <row r="6870" spans="1:22" hidden="1" x14ac:dyDescent="0.2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 s="2">
        <v>140133.07999999999</v>
      </c>
      <c r="H6870">
        <v>2</v>
      </c>
      <c r="I6870">
        <v>0</v>
      </c>
      <c r="J6870">
        <v>0</v>
      </c>
      <c r="K6870" s="1">
        <v>131304.45000000001</v>
      </c>
      <c r="L6870">
        <v>0</v>
      </c>
      <c r="M6870">
        <v>28</v>
      </c>
      <c r="N6870">
        <v>572</v>
      </c>
      <c r="O6870">
        <v>4</v>
      </c>
      <c r="P6870">
        <v>127</v>
      </c>
      <c r="Q6870">
        <v>0.14285714285714285</v>
      </c>
      <c r="R6870">
        <v>16016</v>
      </c>
      <c r="S6870" t="str" cm="1">
        <f t="array" ref="S6870">_xlfn.IFS(E6873&lt;30,"18-29",E6873&lt;45,"30-44",TRUE,"45+")</f>
        <v>45+</v>
      </c>
      <c r="T6870" t="str" cm="1">
        <f t="array" ref="T6870">_xlfn.IFS(F6870&lt;=2,"0-2 Years",F6870&lt;=5,"3-5 Years",F6870&lt;=8,"6-8 Years",TRUE,"9-10 Years")</f>
        <v>3-5 Years</v>
      </c>
      <c r="U6870" t="str" cm="1">
        <f t="array" ref="U6870">_xlfn.IFS(P6870&gt;60,"High Risk",P6870&gt;30,"Medium Risk",TRUE,"Low Risk")</f>
        <v>High Risk</v>
      </c>
      <c r="V6870">
        <f t="shared" si="107"/>
        <v>3</v>
      </c>
    </row>
    <row r="6871" spans="1:22" hidden="1" x14ac:dyDescent="0.2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 s="2">
        <v>0</v>
      </c>
      <c r="H6871">
        <v>3</v>
      </c>
      <c r="I6871">
        <v>1</v>
      </c>
      <c r="J6871">
        <v>1</v>
      </c>
      <c r="K6871" s="1">
        <v>172576.43</v>
      </c>
      <c r="L6871">
        <v>1</v>
      </c>
      <c r="M6871">
        <v>22</v>
      </c>
      <c r="N6871">
        <v>541</v>
      </c>
      <c r="O6871">
        <v>10</v>
      </c>
      <c r="P6871">
        <v>131</v>
      </c>
      <c r="Q6871">
        <v>0.45454545454545453</v>
      </c>
      <c r="R6871">
        <v>11902</v>
      </c>
      <c r="S6871" t="str" cm="1">
        <f t="array" ref="S6871">_xlfn.IFS(E6874&lt;30,"18-29",E6874&lt;45,"30-44",TRUE,"45+")</f>
        <v>18-29</v>
      </c>
      <c r="T6871" t="str" cm="1">
        <f t="array" ref="T6871">_xlfn.IFS(F6871&lt;=2,"0-2 Years",F6871&lt;=5,"3-5 Years",F6871&lt;=8,"6-8 Years",TRUE,"9-10 Years")</f>
        <v>0-2 Years</v>
      </c>
      <c r="U6871" t="str" cm="1">
        <f t="array" ref="U6871">_xlfn.IFS(P6871&gt;60,"High Risk",P6871&gt;30,"Medium Risk",TRUE,"Low Risk")</f>
        <v>High Risk</v>
      </c>
      <c r="V6871">
        <f t="shared" si="107"/>
        <v>4</v>
      </c>
    </row>
    <row r="6872" spans="1:22" hidden="1" x14ac:dyDescent="0.2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 s="2">
        <v>136980.23000000001</v>
      </c>
      <c r="H6872">
        <v>2</v>
      </c>
      <c r="I6872">
        <v>1</v>
      </c>
      <c r="J6872">
        <v>1</v>
      </c>
      <c r="K6872" s="1">
        <v>99019.65</v>
      </c>
      <c r="L6872">
        <v>0</v>
      </c>
      <c r="M6872">
        <v>14</v>
      </c>
      <c r="N6872">
        <v>3768</v>
      </c>
      <c r="O6872">
        <v>2</v>
      </c>
      <c r="P6872">
        <v>167</v>
      </c>
      <c r="Q6872">
        <v>0.14285714285714285</v>
      </c>
      <c r="R6872">
        <v>52752</v>
      </c>
      <c r="S6872" t="str" cm="1">
        <f t="array" ref="S6872">_xlfn.IFS(E6875&lt;30,"18-29",E6875&lt;45,"30-44",TRUE,"45+")</f>
        <v>30-44</v>
      </c>
      <c r="T6872" t="str" cm="1">
        <f t="array" ref="T6872">_xlfn.IFS(F6872&lt;=2,"0-2 Years",F6872&lt;=5,"3-5 Years",F6872&lt;=8,"6-8 Years",TRUE,"9-10 Years")</f>
        <v>0-2 Years</v>
      </c>
      <c r="U6872" t="str" cm="1">
        <f t="array" ref="U6872">_xlfn.IFS(P6872&gt;60,"High Risk",P6872&gt;30,"Medium Risk",TRUE,"Low Risk")</f>
        <v>High Risk</v>
      </c>
      <c r="V6872">
        <f t="shared" si="107"/>
        <v>1</v>
      </c>
    </row>
    <row r="6873" spans="1:22" x14ac:dyDescent="0.2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 s="2">
        <v>120568.41</v>
      </c>
      <c r="H6873">
        <v>1</v>
      </c>
      <c r="I6873">
        <v>1</v>
      </c>
      <c r="J6873">
        <v>0</v>
      </c>
      <c r="K6873" s="1">
        <v>190160.04</v>
      </c>
      <c r="L6873">
        <v>1</v>
      </c>
      <c r="M6873">
        <v>14</v>
      </c>
      <c r="N6873">
        <v>3103</v>
      </c>
      <c r="O6873">
        <v>7</v>
      </c>
      <c r="P6873">
        <v>95</v>
      </c>
      <c r="Q6873">
        <v>0.5</v>
      </c>
      <c r="R6873">
        <v>43442</v>
      </c>
      <c r="S6873" t="str" cm="1">
        <f t="array" ref="S6873">_xlfn.IFS(E6876&lt;30,"18-29",E6876&lt;45,"30-44",TRUE,"45+")</f>
        <v>18-29</v>
      </c>
      <c r="T6873" t="str" cm="1">
        <f t="array" ref="T6873">_xlfn.IFS(F6873&lt;=2,"0-2 Years",F6873&lt;=5,"3-5 Years",F6873&lt;=8,"6-8 Years",TRUE,"9-10 Years")</f>
        <v>3-5 Years</v>
      </c>
      <c r="U6873" t="str" cm="1">
        <f t="array" ref="U6873">_xlfn.IFS(P6873&gt;60,"High Risk",P6873&gt;30,"Medium Risk",TRUE,"Low Risk")</f>
        <v>High Risk</v>
      </c>
      <c r="V6873">
        <f t="shared" si="107"/>
        <v>6</v>
      </c>
    </row>
    <row r="6874" spans="1:22" hidden="1" x14ac:dyDescent="0.2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 s="2">
        <v>43658.33</v>
      </c>
      <c r="H6874">
        <v>2</v>
      </c>
      <c r="I6874">
        <v>1</v>
      </c>
      <c r="J6874">
        <v>1</v>
      </c>
      <c r="K6874" s="1">
        <v>3025.49</v>
      </c>
      <c r="L6874">
        <v>0</v>
      </c>
      <c r="M6874">
        <v>15</v>
      </c>
      <c r="N6874">
        <v>1483</v>
      </c>
      <c r="O6874">
        <v>7</v>
      </c>
      <c r="P6874">
        <v>174</v>
      </c>
      <c r="Q6874">
        <v>0.46666666666666667</v>
      </c>
      <c r="R6874">
        <v>22245</v>
      </c>
      <c r="S6874" t="str" cm="1">
        <f t="array" ref="S6874">_xlfn.IFS(E6877&lt;30,"18-29",E6877&lt;45,"30-44",TRUE,"45+")</f>
        <v>45+</v>
      </c>
      <c r="T6874" t="str" cm="1">
        <f t="array" ref="T6874">_xlfn.IFS(F6874&lt;=2,"0-2 Years",F6874&lt;=5,"3-5 Years",F6874&lt;=8,"6-8 Years",TRUE,"9-10 Years")</f>
        <v>6-8 Years</v>
      </c>
      <c r="U6874" t="str" cm="1">
        <f t="array" ref="U6874">_xlfn.IFS(P6874&gt;60,"High Risk",P6874&gt;30,"Medium Risk",TRUE,"Low Risk")</f>
        <v>High Risk</v>
      </c>
      <c r="V6874">
        <f t="shared" si="107"/>
        <v>0</v>
      </c>
    </row>
    <row r="6875" spans="1:22" hidden="1" x14ac:dyDescent="0.2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 s="2">
        <v>0</v>
      </c>
      <c r="H6875">
        <v>2</v>
      </c>
      <c r="I6875">
        <v>1</v>
      </c>
      <c r="J6875">
        <v>1</v>
      </c>
      <c r="K6875" s="1">
        <v>34689.769999999997</v>
      </c>
      <c r="L6875">
        <v>0</v>
      </c>
      <c r="M6875">
        <v>16</v>
      </c>
      <c r="N6875">
        <v>4930</v>
      </c>
      <c r="O6875">
        <v>2</v>
      </c>
      <c r="P6875">
        <v>125</v>
      </c>
      <c r="Q6875">
        <v>0.125</v>
      </c>
      <c r="R6875">
        <v>78880</v>
      </c>
      <c r="S6875" t="str" cm="1">
        <f t="array" ref="S6875">_xlfn.IFS(E6878&lt;30,"18-29",E6878&lt;45,"30-44",TRUE,"45+")</f>
        <v>30-44</v>
      </c>
      <c r="T6875" t="str" cm="1">
        <f t="array" ref="T6875">_xlfn.IFS(F6875&lt;=2,"0-2 Years",F6875&lt;=5,"3-5 Years",F6875&lt;=8,"6-8 Years",TRUE,"9-10 Years")</f>
        <v>9-10 Years</v>
      </c>
      <c r="U6875" t="str" cm="1">
        <f t="array" ref="U6875">_xlfn.IFS(P6875&gt;60,"High Risk",P6875&gt;30,"Medium Risk",TRUE,"Low Risk")</f>
        <v>High Risk</v>
      </c>
      <c r="V6875">
        <f t="shared" si="107"/>
        <v>3</v>
      </c>
    </row>
    <row r="6876" spans="1:22" x14ac:dyDescent="0.2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 s="2">
        <v>0</v>
      </c>
      <c r="H6876">
        <v>2</v>
      </c>
      <c r="I6876">
        <v>1</v>
      </c>
      <c r="J6876">
        <v>0</v>
      </c>
      <c r="K6876" s="1">
        <v>2305.27</v>
      </c>
      <c r="L6876">
        <v>0</v>
      </c>
      <c r="M6876">
        <v>15</v>
      </c>
      <c r="N6876">
        <v>404</v>
      </c>
      <c r="O6876">
        <v>9</v>
      </c>
      <c r="P6876">
        <v>158</v>
      </c>
      <c r="Q6876">
        <v>0.6</v>
      </c>
      <c r="R6876">
        <v>6060</v>
      </c>
      <c r="S6876" t="str" cm="1">
        <f t="array" ref="S6876">_xlfn.IFS(E6879&lt;30,"18-29",E6879&lt;45,"30-44",TRUE,"45+")</f>
        <v>30-44</v>
      </c>
      <c r="T6876" t="str" cm="1">
        <f t="array" ref="T6876">_xlfn.IFS(F6876&lt;=2,"0-2 Years",F6876&lt;=5,"3-5 Years",F6876&lt;=8,"6-8 Years",TRUE,"9-10 Years")</f>
        <v>3-5 Years</v>
      </c>
      <c r="U6876" t="str" cm="1">
        <f t="array" ref="U6876">_xlfn.IFS(P6876&gt;60,"High Risk",P6876&gt;30,"Medium Risk",TRUE,"Low Risk")</f>
        <v>High Risk</v>
      </c>
      <c r="V6876">
        <f t="shared" si="107"/>
        <v>6</v>
      </c>
    </row>
    <row r="6877" spans="1:22" hidden="1" x14ac:dyDescent="0.2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 s="2">
        <v>72092.95</v>
      </c>
      <c r="H6877">
        <v>4</v>
      </c>
      <c r="I6877">
        <v>0</v>
      </c>
      <c r="J6877">
        <v>1</v>
      </c>
      <c r="K6877" s="1">
        <v>113228.82</v>
      </c>
      <c r="L6877">
        <v>1</v>
      </c>
      <c r="M6877">
        <v>15</v>
      </c>
      <c r="N6877">
        <v>1294</v>
      </c>
      <c r="O6877">
        <v>4</v>
      </c>
      <c r="P6877">
        <v>72</v>
      </c>
      <c r="Q6877">
        <v>0.26666666666666666</v>
      </c>
      <c r="R6877">
        <v>19410</v>
      </c>
      <c r="S6877" t="str" cm="1">
        <f t="array" ref="S6877">_xlfn.IFS(E6880&lt;30,"18-29",E6880&lt;45,"30-44",TRUE,"45+")</f>
        <v>30-44</v>
      </c>
      <c r="T6877" t="str" cm="1">
        <f t="array" ref="T6877">_xlfn.IFS(F6877&lt;=2,"0-2 Years",F6877&lt;=5,"3-5 Years",F6877&lt;=8,"6-8 Years",TRUE,"9-10 Years")</f>
        <v>6-8 Years</v>
      </c>
      <c r="U6877" t="str" cm="1">
        <f t="array" ref="U6877">_xlfn.IFS(P6877&gt;60,"High Risk",P6877&gt;30,"Medium Risk",TRUE,"Low Risk")</f>
        <v>High Risk</v>
      </c>
      <c r="V6877">
        <f t="shared" si="107"/>
        <v>1</v>
      </c>
    </row>
    <row r="6878" spans="1:22" x14ac:dyDescent="0.2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 s="2">
        <v>0</v>
      </c>
      <c r="H6878">
        <v>2</v>
      </c>
      <c r="I6878">
        <v>0</v>
      </c>
      <c r="J6878">
        <v>0</v>
      </c>
      <c r="K6878" s="1">
        <v>171099.22</v>
      </c>
      <c r="L6878">
        <v>0</v>
      </c>
      <c r="M6878">
        <v>7</v>
      </c>
      <c r="N6878">
        <v>3442</v>
      </c>
      <c r="O6878">
        <v>5</v>
      </c>
      <c r="P6878">
        <v>2</v>
      </c>
      <c r="Q6878">
        <v>0.7142857142857143</v>
      </c>
      <c r="R6878">
        <v>24094</v>
      </c>
      <c r="S6878" t="str" cm="1">
        <f t="array" ref="S6878">_xlfn.IFS(E6881&lt;30,"18-29",E6881&lt;45,"30-44",TRUE,"45+")</f>
        <v>18-29</v>
      </c>
      <c r="T6878" t="str" cm="1">
        <f t="array" ref="T6878">_xlfn.IFS(F6878&lt;=2,"0-2 Years",F6878&lt;=5,"3-5 Years",F6878&lt;=8,"6-8 Years",TRUE,"9-10 Years")</f>
        <v>9-10 Years</v>
      </c>
      <c r="U6878" t="str" cm="1">
        <f t="array" ref="U6878">_xlfn.IFS(P6878&gt;60,"High Risk",P6878&gt;30,"Medium Risk",TRUE,"Low Risk")</f>
        <v>Low Risk</v>
      </c>
      <c r="V6878">
        <f t="shared" si="107"/>
        <v>6</v>
      </c>
    </row>
    <row r="6879" spans="1:22" hidden="1" x14ac:dyDescent="0.2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 s="2">
        <v>0</v>
      </c>
      <c r="H6879">
        <v>2</v>
      </c>
      <c r="I6879">
        <v>1</v>
      </c>
      <c r="J6879">
        <v>1</v>
      </c>
      <c r="K6879" s="1">
        <v>62023.1</v>
      </c>
      <c r="L6879">
        <v>0</v>
      </c>
      <c r="M6879">
        <v>12</v>
      </c>
      <c r="N6879">
        <v>3657</v>
      </c>
      <c r="O6879">
        <v>9</v>
      </c>
      <c r="P6879">
        <v>114</v>
      </c>
      <c r="Q6879">
        <v>0.75</v>
      </c>
      <c r="R6879">
        <v>43884</v>
      </c>
      <c r="S6879" t="str" cm="1">
        <f t="array" ref="S6879">_xlfn.IFS(E6882&lt;30,"18-29",E6882&lt;45,"30-44",TRUE,"45+")</f>
        <v>18-29</v>
      </c>
      <c r="T6879" t="str" cm="1">
        <f t="array" ref="T6879">_xlfn.IFS(F6879&lt;=2,"0-2 Years",F6879&lt;=5,"3-5 Years",F6879&lt;=8,"6-8 Years",TRUE,"9-10 Years")</f>
        <v>9-10 Years</v>
      </c>
      <c r="U6879" t="str" cm="1">
        <f t="array" ref="U6879">_xlfn.IFS(P6879&gt;60,"High Risk",P6879&gt;30,"Medium Risk",TRUE,"Low Risk")</f>
        <v>High Risk</v>
      </c>
      <c r="V6879">
        <f t="shared" si="107"/>
        <v>3</v>
      </c>
    </row>
    <row r="6880" spans="1:22" hidden="1" x14ac:dyDescent="0.2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 s="2">
        <v>181821.96</v>
      </c>
      <c r="H6880">
        <v>2</v>
      </c>
      <c r="I6880">
        <v>0</v>
      </c>
      <c r="J6880">
        <v>1</v>
      </c>
      <c r="K6880" s="1">
        <v>36923.67</v>
      </c>
      <c r="L6880">
        <v>1</v>
      </c>
      <c r="M6880">
        <v>3</v>
      </c>
      <c r="N6880">
        <v>418</v>
      </c>
      <c r="O6880">
        <v>6</v>
      </c>
      <c r="P6880">
        <v>171</v>
      </c>
      <c r="Q6880">
        <v>1</v>
      </c>
      <c r="R6880">
        <v>1254</v>
      </c>
      <c r="S6880" t="str" cm="1">
        <f t="array" ref="S6880">_xlfn.IFS(E6883&lt;30,"18-29",E6883&lt;45,"30-44",TRUE,"45+")</f>
        <v>18-29</v>
      </c>
      <c r="T6880" t="str" cm="1">
        <f t="array" ref="T6880">_xlfn.IFS(F6880&lt;=2,"0-2 Years",F6880&lt;=5,"3-5 Years",F6880&lt;=8,"6-8 Years",TRUE,"9-10 Years")</f>
        <v>0-2 Years</v>
      </c>
      <c r="U6880" t="str" cm="1">
        <f t="array" ref="U6880">_xlfn.IFS(P6880&gt;60,"High Risk",P6880&gt;30,"Medium Risk",TRUE,"Low Risk")</f>
        <v>High Risk</v>
      </c>
      <c r="V6880">
        <f t="shared" si="107"/>
        <v>1</v>
      </c>
    </row>
    <row r="6881" spans="1:22" hidden="1" x14ac:dyDescent="0.2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 s="2">
        <v>90920.75</v>
      </c>
      <c r="H6881">
        <v>1</v>
      </c>
      <c r="I6881">
        <v>0</v>
      </c>
      <c r="J6881">
        <v>1</v>
      </c>
      <c r="K6881" s="1">
        <v>112256.57</v>
      </c>
      <c r="L6881">
        <v>0</v>
      </c>
      <c r="M6881">
        <v>9</v>
      </c>
      <c r="N6881">
        <v>4569</v>
      </c>
      <c r="O6881">
        <v>9</v>
      </c>
      <c r="P6881">
        <v>10</v>
      </c>
      <c r="Q6881">
        <v>1</v>
      </c>
      <c r="R6881">
        <v>41121</v>
      </c>
      <c r="S6881" t="str" cm="1">
        <f t="array" ref="S6881">_xlfn.IFS(E6884&lt;30,"18-29",E6884&lt;45,"30-44",TRUE,"45+")</f>
        <v>30-44</v>
      </c>
      <c r="T6881" t="str" cm="1">
        <f t="array" ref="T6881">_xlfn.IFS(F6881&lt;=2,"0-2 Years",F6881&lt;=5,"3-5 Years",F6881&lt;=8,"6-8 Years",TRUE,"9-10 Years")</f>
        <v>6-8 Years</v>
      </c>
      <c r="U6881" t="str" cm="1">
        <f t="array" ref="U6881">_xlfn.IFS(P6881&gt;60,"High Risk",P6881&gt;30,"Medium Risk",TRUE,"Low Risk")</f>
        <v>Low Risk</v>
      </c>
      <c r="V6881">
        <f t="shared" si="107"/>
        <v>2</v>
      </c>
    </row>
    <row r="6882" spans="1:22" x14ac:dyDescent="0.2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 s="2">
        <v>0</v>
      </c>
      <c r="H6882">
        <v>1</v>
      </c>
      <c r="I6882">
        <v>0</v>
      </c>
      <c r="J6882">
        <v>0</v>
      </c>
      <c r="K6882" s="1">
        <v>198830.98</v>
      </c>
      <c r="L6882">
        <v>0</v>
      </c>
      <c r="M6882">
        <v>9</v>
      </c>
      <c r="N6882">
        <v>3820</v>
      </c>
      <c r="O6882">
        <v>3</v>
      </c>
      <c r="P6882">
        <v>138</v>
      </c>
      <c r="Q6882">
        <v>0.33333333333333331</v>
      </c>
      <c r="R6882">
        <v>34380</v>
      </c>
      <c r="S6882" t="str" cm="1">
        <f t="array" ref="S6882">_xlfn.IFS(E6885&lt;30,"18-29",E6885&lt;45,"30-44",TRUE,"45+")</f>
        <v>30-44</v>
      </c>
      <c r="T6882" t="str" cm="1">
        <f t="array" ref="T6882">_xlfn.IFS(F6882&lt;=2,"0-2 Years",F6882&lt;=5,"3-5 Years",F6882&lt;=8,"6-8 Years",TRUE,"9-10 Years")</f>
        <v>0-2 Years</v>
      </c>
      <c r="U6882" t="str" cm="1">
        <f t="array" ref="U6882">_xlfn.IFS(P6882&gt;60,"High Risk",P6882&gt;30,"Medium Risk",TRUE,"Low Risk")</f>
        <v>High Risk</v>
      </c>
      <c r="V6882">
        <f t="shared" si="107"/>
        <v>9</v>
      </c>
    </row>
    <row r="6883" spans="1:22" hidden="1" x14ac:dyDescent="0.2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 s="2">
        <v>0</v>
      </c>
      <c r="H6883">
        <v>2</v>
      </c>
      <c r="I6883">
        <v>1</v>
      </c>
      <c r="J6883">
        <v>1</v>
      </c>
      <c r="K6883" s="1">
        <v>197963.46</v>
      </c>
      <c r="L6883">
        <v>0</v>
      </c>
      <c r="M6883">
        <v>23</v>
      </c>
      <c r="N6883">
        <v>2030</v>
      </c>
      <c r="O6883">
        <v>5</v>
      </c>
      <c r="P6883">
        <v>117</v>
      </c>
      <c r="Q6883">
        <v>0.21739130434782608</v>
      </c>
      <c r="R6883">
        <v>46690</v>
      </c>
      <c r="S6883" t="str" cm="1">
        <f t="array" ref="S6883">_xlfn.IFS(E6886&lt;30,"18-29",E6886&lt;45,"30-44",TRUE,"45+")</f>
        <v>30-44</v>
      </c>
      <c r="T6883" t="str" cm="1">
        <f t="array" ref="T6883">_xlfn.IFS(F6883&lt;=2,"0-2 Years",F6883&lt;=5,"3-5 Years",F6883&lt;=8,"6-8 Years",TRUE,"9-10 Years")</f>
        <v>3-5 Years</v>
      </c>
      <c r="U6883" t="str" cm="1">
        <f t="array" ref="U6883">_xlfn.IFS(P6883&gt;60,"High Risk",P6883&gt;30,"Medium Risk",TRUE,"Low Risk")</f>
        <v>High Risk</v>
      </c>
      <c r="V6883">
        <f t="shared" si="107"/>
        <v>3</v>
      </c>
    </row>
    <row r="6884" spans="1:22" x14ac:dyDescent="0.2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 s="2">
        <v>0</v>
      </c>
      <c r="H6884">
        <v>2</v>
      </c>
      <c r="I6884">
        <v>0</v>
      </c>
      <c r="J6884">
        <v>0</v>
      </c>
      <c r="K6884" s="1">
        <v>31635.99</v>
      </c>
      <c r="L6884">
        <v>0</v>
      </c>
      <c r="M6884">
        <v>23</v>
      </c>
      <c r="N6884">
        <v>715</v>
      </c>
      <c r="O6884">
        <v>10</v>
      </c>
      <c r="P6884">
        <v>1</v>
      </c>
      <c r="Q6884">
        <v>0.43478260869565216</v>
      </c>
      <c r="R6884">
        <v>16445</v>
      </c>
      <c r="S6884" t="str" cm="1">
        <f t="array" ref="S6884">_xlfn.IFS(E6887&lt;30,"18-29",E6887&lt;45,"30-44",TRUE,"45+")</f>
        <v>18-29</v>
      </c>
      <c r="T6884" t="str" cm="1">
        <f t="array" ref="T6884">_xlfn.IFS(F6884&lt;=2,"0-2 Years",F6884&lt;=5,"3-5 Years",F6884&lt;=8,"6-8 Years",TRUE,"9-10 Years")</f>
        <v>0-2 Years</v>
      </c>
      <c r="U6884" t="str" cm="1">
        <f t="array" ref="U6884">_xlfn.IFS(P6884&gt;60,"High Risk",P6884&gt;30,"Medium Risk",TRUE,"Low Risk")</f>
        <v>Low Risk</v>
      </c>
      <c r="V6884">
        <f t="shared" si="107"/>
        <v>7</v>
      </c>
    </row>
    <row r="6885" spans="1:22" x14ac:dyDescent="0.2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 s="2">
        <v>0</v>
      </c>
      <c r="H6885">
        <v>1</v>
      </c>
      <c r="I6885">
        <v>1</v>
      </c>
      <c r="J6885">
        <v>0</v>
      </c>
      <c r="K6885" s="1">
        <v>49594.02</v>
      </c>
      <c r="L6885">
        <v>0</v>
      </c>
      <c r="M6885">
        <v>30</v>
      </c>
      <c r="N6885">
        <v>4407</v>
      </c>
      <c r="O6885">
        <v>8</v>
      </c>
      <c r="P6885">
        <v>116</v>
      </c>
      <c r="Q6885">
        <v>0.26666666666666666</v>
      </c>
      <c r="R6885">
        <v>132210</v>
      </c>
      <c r="S6885" t="str" cm="1">
        <f t="array" ref="S6885">_xlfn.IFS(E6888&lt;30,"18-29",E6888&lt;45,"30-44",TRUE,"45+")</f>
        <v>45+</v>
      </c>
      <c r="T6885" t="str" cm="1">
        <f t="array" ref="T6885">_xlfn.IFS(F6885&lt;=2,"0-2 Years",F6885&lt;=5,"3-5 Years",F6885&lt;=8,"6-8 Years",TRUE,"9-10 Years")</f>
        <v>9-10 Years</v>
      </c>
      <c r="U6885" t="str" cm="1">
        <f t="array" ref="U6885">_xlfn.IFS(P6885&gt;60,"High Risk",P6885&gt;30,"Medium Risk",TRUE,"Low Risk")</f>
        <v>High Risk</v>
      </c>
      <c r="V6885">
        <f t="shared" si="107"/>
        <v>8</v>
      </c>
    </row>
    <row r="6886" spans="1:22" x14ac:dyDescent="0.2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 s="2">
        <v>0</v>
      </c>
      <c r="H6886">
        <v>2</v>
      </c>
      <c r="I6886">
        <v>1</v>
      </c>
      <c r="J6886">
        <v>0</v>
      </c>
      <c r="K6886" s="1">
        <v>170483.9</v>
      </c>
      <c r="L6886">
        <v>0</v>
      </c>
      <c r="M6886">
        <v>20</v>
      </c>
      <c r="N6886">
        <v>2449</v>
      </c>
      <c r="O6886">
        <v>2</v>
      </c>
      <c r="P6886">
        <v>93</v>
      </c>
      <c r="Q6886">
        <v>0.1</v>
      </c>
      <c r="R6886">
        <v>48980</v>
      </c>
      <c r="S6886" t="str" cm="1">
        <f t="array" ref="S6886">_xlfn.IFS(E6889&lt;30,"18-29",E6889&lt;45,"30-44",TRUE,"45+")</f>
        <v>18-29</v>
      </c>
      <c r="T6886" t="str" cm="1">
        <f t="array" ref="T6886">_xlfn.IFS(F6886&lt;=2,"0-2 Years",F6886&lt;=5,"3-5 Years",F6886&lt;=8,"6-8 Years",TRUE,"9-10 Years")</f>
        <v>6-8 Years</v>
      </c>
      <c r="U6886" t="str" cm="1">
        <f t="array" ref="U6886">_xlfn.IFS(P6886&gt;60,"High Risk",P6886&gt;30,"Medium Risk",TRUE,"Low Risk")</f>
        <v>High Risk</v>
      </c>
      <c r="V6886">
        <f t="shared" si="107"/>
        <v>6</v>
      </c>
    </row>
    <row r="6887" spans="1:22" hidden="1" x14ac:dyDescent="0.2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 s="2">
        <v>94920.71</v>
      </c>
      <c r="H6887">
        <v>1</v>
      </c>
      <c r="I6887">
        <v>1</v>
      </c>
      <c r="J6887">
        <v>1</v>
      </c>
      <c r="K6887" s="1">
        <v>40339.9</v>
      </c>
      <c r="L6887">
        <v>0</v>
      </c>
      <c r="M6887">
        <v>27</v>
      </c>
      <c r="N6887">
        <v>1231</v>
      </c>
      <c r="O6887">
        <v>10</v>
      </c>
      <c r="P6887">
        <v>174</v>
      </c>
      <c r="Q6887">
        <v>0.37037037037037035</v>
      </c>
      <c r="R6887">
        <v>33237</v>
      </c>
      <c r="S6887" t="str" cm="1">
        <f t="array" ref="S6887">_xlfn.IFS(E6890&lt;30,"18-29",E6890&lt;45,"30-44",TRUE,"45+")</f>
        <v>30-44</v>
      </c>
      <c r="T6887" t="str" cm="1">
        <f t="array" ref="T6887">_xlfn.IFS(F6887&lt;=2,"0-2 Years",F6887&lt;=5,"3-5 Years",F6887&lt;=8,"6-8 Years",TRUE,"9-10 Years")</f>
        <v>0-2 Years</v>
      </c>
      <c r="U6887" t="str" cm="1">
        <f t="array" ref="U6887">_xlfn.IFS(P6887&gt;60,"High Risk",P6887&gt;30,"Medium Risk",TRUE,"Low Risk")</f>
        <v>High Risk</v>
      </c>
      <c r="V6887">
        <f t="shared" si="107"/>
        <v>3</v>
      </c>
    </row>
    <row r="6888" spans="1:22" hidden="1" x14ac:dyDescent="0.2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 s="2">
        <v>113939.36</v>
      </c>
      <c r="H6888">
        <v>2</v>
      </c>
      <c r="I6888">
        <v>1</v>
      </c>
      <c r="J6888">
        <v>0</v>
      </c>
      <c r="K6888" s="1">
        <v>3218.71</v>
      </c>
      <c r="L6888">
        <v>0</v>
      </c>
      <c r="M6888">
        <v>7</v>
      </c>
      <c r="N6888">
        <v>3068</v>
      </c>
      <c r="O6888">
        <v>0</v>
      </c>
      <c r="P6888">
        <v>40</v>
      </c>
      <c r="Q6888">
        <v>0</v>
      </c>
      <c r="R6888">
        <v>21476</v>
      </c>
      <c r="S6888" t="str" cm="1">
        <f t="array" ref="S6888">_xlfn.IFS(E6891&lt;30,"18-29",E6891&lt;45,"30-44",TRUE,"45+")</f>
        <v>18-29</v>
      </c>
      <c r="T6888" t="str" cm="1">
        <f t="array" ref="T6888">_xlfn.IFS(F6888&lt;=2,"0-2 Years",F6888&lt;=5,"3-5 Years",F6888&lt;=8,"6-8 Years",TRUE,"9-10 Years")</f>
        <v>0-2 Years</v>
      </c>
      <c r="U6888" t="str" cm="1">
        <f t="array" ref="U6888">_xlfn.IFS(P6888&gt;60,"High Risk",P6888&gt;30,"Medium Risk",TRUE,"Low Risk")</f>
        <v>Medium Risk</v>
      </c>
      <c r="V6888">
        <f t="shared" si="107"/>
        <v>4</v>
      </c>
    </row>
    <row r="6889" spans="1:22" hidden="1" x14ac:dyDescent="0.2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 s="2">
        <v>0</v>
      </c>
      <c r="H6889">
        <v>1</v>
      </c>
      <c r="I6889">
        <v>1</v>
      </c>
      <c r="J6889">
        <v>1</v>
      </c>
      <c r="K6889" s="1">
        <v>68569.89</v>
      </c>
      <c r="L6889">
        <v>0</v>
      </c>
      <c r="M6889">
        <v>23</v>
      </c>
      <c r="N6889">
        <v>3994</v>
      </c>
      <c r="O6889">
        <v>2</v>
      </c>
      <c r="P6889">
        <v>75</v>
      </c>
      <c r="Q6889">
        <v>8.6956521739130432E-2</v>
      </c>
      <c r="R6889">
        <v>91862</v>
      </c>
      <c r="S6889" t="str" cm="1">
        <f t="array" ref="S6889">_xlfn.IFS(E6892&lt;30,"18-29",E6892&lt;45,"30-44",TRUE,"45+")</f>
        <v>30-44</v>
      </c>
      <c r="T6889" t="str" cm="1">
        <f t="array" ref="T6889">_xlfn.IFS(F6889&lt;=2,"0-2 Years",F6889&lt;=5,"3-5 Years",F6889&lt;=8,"6-8 Years",TRUE,"9-10 Years")</f>
        <v>6-8 Years</v>
      </c>
      <c r="U6889" t="str" cm="1">
        <f t="array" ref="U6889">_xlfn.IFS(P6889&gt;60,"High Risk",P6889&gt;30,"Medium Risk",TRUE,"Low Risk")</f>
        <v>High Risk</v>
      </c>
      <c r="V6889">
        <f t="shared" si="107"/>
        <v>5</v>
      </c>
    </row>
    <row r="6890" spans="1:22" x14ac:dyDescent="0.2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 s="2">
        <v>0</v>
      </c>
      <c r="H6890">
        <v>2</v>
      </c>
      <c r="I6890">
        <v>1</v>
      </c>
      <c r="J6890">
        <v>0</v>
      </c>
      <c r="K6890" s="1">
        <v>29176.04</v>
      </c>
      <c r="L6890">
        <v>0</v>
      </c>
      <c r="M6890">
        <v>21</v>
      </c>
      <c r="N6890">
        <v>101</v>
      </c>
      <c r="O6890">
        <v>7</v>
      </c>
      <c r="P6890">
        <v>128</v>
      </c>
      <c r="Q6890">
        <v>0.33333333333333331</v>
      </c>
      <c r="R6890">
        <v>2121</v>
      </c>
      <c r="S6890" t="str" cm="1">
        <f t="array" ref="S6890">_xlfn.IFS(E6893&lt;30,"18-29",E6893&lt;45,"30-44",TRUE,"45+")</f>
        <v>45+</v>
      </c>
      <c r="T6890" t="str" cm="1">
        <f t="array" ref="T6890">_xlfn.IFS(F6890&lt;=2,"0-2 Years",F6890&lt;=5,"3-5 Years",F6890&lt;=8,"6-8 Years",TRUE,"9-10 Years")</f>
        <v>3-5 Years</v>
      </c>
      <c r="U6890" t="str" cm="1">
        <f t="array" ref="U6890">_xlfn.IFS(P6890&gt;60,"High Risk",P6890&gt;30,"Medium Risk",TRUE,"Low Risk")</f>
        <v>High Risk</v>
      </c>
      <c r="V6890">
        <f t="shared" si="107"/>
        <v>6</v>
      </c>
    </row>
    <row r="6891" spans="1:22" hidden="1" x14ac:dyDescent="0.2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 s="2">
        <v>110666.42</v>
      </c>
      <c r="H6891">
        <v>2</v>
      </c>
      <c r="I6891">
        <v>0</v>
      </c>
      <c r="J6891">
        <v>0</v>
      </c>
      <c r="K6891" s="1">
        <v>46758.42</v>
      </c>
      <c r="L6891">
        <v>0</v>
      </c>
      <c r="M6891">
        <v>18</v>
      </c>
      <c r="N6891">
        <v>3036</v>
      </c>
      <c r="O6891">
        <v>10</v>
      </c>
      <c r="P6891">
        <v>31</v>
      </c>
      <c r="Q6891">
        <v>0.55555555555555558</v>
      </c>
      <c r="R6891">
        <v>54648</v>
      </c>
      <c r="S6891" t="str" cm="1">
        <f t="array" ref="S6891">_xlfn.IFS(E6894&lt;30,"18-29",E6894&lt;45,"30-44",TRUE,"45+")</f>
        <v>45+</v>
      </c>
      <c r="T6891" t="str" cm="1">
        <f t="array" ref="T6891">_xlfn.IFS(F6891&lt;=2,"0-2 Years",F6891&lt;=5,"3-5 Years",F6891&lt;=8,"6-8 Years",TRUE,"9-10 Years")</f>
        <v>6-8 Years</v>
      </c>
      <c r="U6891" t="str" cm="1">
        <f t="array" ref="U6891">_xlfn.IFS(P6891&gt;60,"High Risk",P6891&gt;30,"Medium Risk",TRUE,"Low Risk")</f>
        <v>Medium Risk</v>
      </c>
      <c r="V6891">
        <f t="shared" si="107"/>
        <v>3</v>
      </c>
    </row>
    <row r="6892" spans="1:22" x14ac:dyDescent="0.2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 s="2">
        <v>0</v>
      </c>
      <c r="H6892">
        <v>3</v>
      </c>
      <c r="I6892">
        <v>1</v>
      </c>
      <c r="J6892">
        <v>0</v>
      </c>
      <c r="K6892" s="1">
        <v>171060.01</v>
      </c>
      <c r="L6892">
        <v>1</v>
      </c>
      <c r="M6892">
        <v>13</v>
      </c>
      <c r="N6892">
        <v>2694</v>
      </c>
      <c r="O6892">
        <v>4</v>
      </c>
      <c r="P6892">
        <v>109</v>
      </c>
      <c r="Q6892">
        <v>0.30769230769230771</v>
      </c>
      <c r="R6892">
        <v>35022</v>
      </c>
      <c r="S6892" t="str" cm="1">
        <f t="array" ref="S6892">_xlfn.IFS(E6895&lt;30,"18-29",E6895&lt;45,"30-44",TRUE,"45+")</f>
        <v>45+</v>
      </c>
      <c r="T6892" t="str" cm="1">
        <f t="array" ref="T6892">_xlfn.IFS(F6892&lt;=2,"0-2 Years",F6892&lt;=5,"3-5 Years",F6892&lt;=8,"6-8 Years",TRUE,"9-10 Years")</f>
        <v>0-2 Years</v>
      </c>
      <c r="U6892" t="str" cm="1">
        <f t="array" ref="U6892">_xlfn.IFS(P6892&gt;60,"High Risk",P6892&gt;30,"Medium Risk",TRUE,"Low Risk")</f>
        <v>High Risk</v>
      </c>
      <c r="V6892">
        <f t="shared" si="107"/>
        <v>7</v>
      </c>
    </row>
    <row r="6893" spans="1:22" x14ac:dyDescent="0.2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 s="2">
        <v>141819.01999999999</v>
      </c>
      <c r="H6893">
        <v>1</v>
      </c>
      <c r="I6893">
        <v>1</v>
      </c>
      <c r="J6893">
        <v>0</v>
      </c>
      <c r="K6893" s="1">
        <v>93550.53</v>
      </c>
      <c r="L6893">
        <v>1</v>
      </c>
      <c r="M6893">
        <v>14</v>
      </c>
      <c r="N6893">
        <v>4906</v>
      </c>
      <c r="O6893">
        <v>10</v>
      </c>
      <c r="P6893">
        <v>69</v>
      </c>
      <c r="Q6893">
        <v>0.7142857142857143</v>
      </c>
      <c r="R6893">
        <v>68684</v>
      </c>
      <c r="S6893" t="str" cm="1">
        <f t="array" ref="S6893">_xlfn.IFS(E6896&lt;30,"18-29",E6896&lt;45,"30-44",TRUE,"45+")</f>
        <v>18-29</v>
      </c>
      <c r="T6893" t="str" cm="1">
        <f t="array" ref="T6893">_xlfn.IFS(F6893&lt;=2,"0-2 Years",F6893&lt;=5,"3-5 Years",F6893&lt;=8,"6-8 Years",TRUE,"9-10 Years")</f>
        <v>6-8 Years</v>
      </c>
      <c r="U6893" t="str" cm="1">
        <f t="array" ref="U6893">_xlfn.IFS(P6893&gt;60,"High Risk",P6893&gt;30,"Medium Risk",TRUE,"Low Risk")</f>
        <v>High Risk</v>
      </c>
      <c r="V6893">
        <f t="shared" si="107"/>
        <v>6</v>
      </c>
    </row>
    <row r="6894" spans="1:22" x14ac:dyDescent="0.2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 s="2">
        <v>156974.26</v>
      </c>
      <c r="H6894">
        <v>1</v>
      </c>
      <c r="I6894">
        <v>1</v>
      </c>
      <c r="J6894">
        <v>0</v>
      </c>
      <c r="K6894" s="1">
        <v>89405.26</v>
      </c>
      <c r="L6894">
        <v>1</v>
      </c>
      <c r="M6894">
        <v>4</v>
      </c>
      <c r="N6894">
        <v>3328</v>
      </c>
      <c r="O6894">
        <v>9</v>
      </c>
      <c r="P6894">
        <v>130</v>
      </c>
      <c r="Q6894">
        <v>1</v>
      </c>
      <c r="R6894">
        <v>13312</v>
      </c>
      <c r="S6894" t="str" cm="1">
        <f t="array" ref="S6894">_xlfn.IFS(E6897&lt;30,"18-29",E6897&lt;45,"30-44",TRUE,"45+")</f>
        <v>45+</v>
      </c>
      <c r="T6894" t="str" cm="1">
        <f t="array" ref="T6894">_xlfn.IFS(F6894&lt;=2,"0-2 Years",F6894&lt;=5,"3-5 Years",F6894&lt;=8,"6-8 Years",TRUE,"9-10 Years")</f>
        <v>6-8 Years</v>
      </c>
      <c r="U6894" t="str" cm="1">
        <f t="array" ref="U6894">_xlfn.IFS(P6894&gt;60,"High Risk",P6894&gt;30,"Medium Risk",TRUE,"Low Risk")</f>
        <v>High Risk</v>
      </c>
      <c r="V6894">
        <f t="shared" si="107"/>
        <v>6</v>
      </c>
    </row>
    <row r="6895" spans="1:22" hidden="1" x14ac:dyDescent="0.2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 s="2">
        <v>151215.34</v>
      </c>
      <c r="H6895">
        <v>2</v>
      </c>
      <c r="I6895">
        <v>1</v>
      </c>
      <c r="J6895">
        <v>0</v>
      </c>
      <c r="K6895" s="1">
        <v>169804.4</v>
      </c>
      <c r="L6895">
        <v>0</v>
      </c>
      <c r="M6895">
        <v>22</v>
      </c>
      <c r="N6895">
        <v>1221</v>
      </c>
      <c r="O6895">
        <v>7</v>
      </c>
      <c r="P6895">
        <v>8</v>
      </c>
      <c r="Q6895">
        <v>0.31818181818181818</v>
      </c>
      <c r="R6895">
        <v>26862</v>
      </c>
      <c r="S6895" t="str" cm="1">
        <f t="array" ref="S6895">_xlfn.IFS(E6898&lt;30,"18-29",E6898&lt;45,"30-44",TRUE,"45+")</f>
        <v>30-44</v>
      </c>
      <c r="T6895" t="str" cm="1">
        <f t="array" ref="T6895">_xlfn.IFS(F6895&lt;=2,"0-2 Years",F6895&lt;=5,"3-5 Years",F6895&lt;=8,"6-8 Years",TRUE,"9-10 Years")</f>
        <v>3-5 Years</v>
      </c>
      <c r="U6895" t="str" cm="1">
        <f t="array" ref="U6895">_xlfn.IFS(P6895&gt;60,"High Risk",P6895&gt;30,"Medium Risk",TRUE,"Low Risk")</f>
        <v>Low Risk</v>
      </c>
      <c r="V6895">
        <f t="shared" si="107"/>
        <v>4</v>
      </c>
    </row>
    <row r="6896" spans="1:22" hidden="1" x14ac:dyDescent="0.2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 s="2">
        <v>116318.23</v>
      </c>
      <c r="H6896">
        <v>1</v>
      </c>
      <c r="I6896">
        <v>1</v>
      </c>
      <c r="J6896">
        <v>1</v>
      </c>
      <c r="K6896" s="1">
        <v>83253.05</v>
      </c>
      <c r="L6896">
        <v>0</v>
      </c>
      <c r="M6896">
        <v>16</v>
      </c>
      <c r="N6896">
        <v>568</v>
      </c>
      <c r="O6896">
        <v>0</v>
      </c>
      <c r="P6896">
        <v>113</v>
      </c>
      <c r="Q6896">
        <v>0</v>
      </c>
      <c r="R6896">
        <v>9088</v>
      </c>
      <c r="S6896" t="str" cm="1">
        <f t="array" ref="S6896">_xlfn.IFS(E6899&lt;30,"18-29",E6899&lt;45,"30-44",TRUE,"45+")</f>
        <v>45+</v>
      </c>
      <c r="T6896" t="str" cm="1">
        <f t="array" ref="T6896">_xlfn.IFS(F6896&lt;=2,"0-2 Years",F6896&lt;=5,"3-5 Years",F6896&lt;=8,"6-8 Years",TRUE,"9-10 Years")</f>
        <v>6-8 Years</v>
      </c>
      <c r="U6896" t="str" cm="1">
        <f t="array" ref="U6896">_xlfn.IFS(P6896&gt;60,"High Risk",P6896&gt;30,"Medium Risk",TRUE,"Low Risk")</f>
        <v>High Risk</v>
      </c>
      <c r="V6896">
        <f t="shared" si="107"/>
        <v>2</v>
      </c>
    </row>
    <row r="6897" spans="1:22" x14ac:dyDescent="0.2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 s="2">
        <v>113882.33</v>
      </c>
      <c r="H6897">
        <v>1</v>
      </c>
      <c r="I6897">
        <v>1</v>
      </c>
      <c r="J6897">
        <v>0</v>
      </c>
      <c r="K6897" s="1">
        <v>195813.81</v>
      </c>
      <c r="L6897">
        <v>1</v>
      </c>
      <c r="M6897">
        <v>9</v>
      </c>
      <c r="N6897">
        <v>1139</v>
      </c>
      <c r="O6897">
        <v>7</v>
      </c>
      <c r="P6897">
        <v>29</v>
      </c>
      <c r="Q6897">
        <v>0.77777777777777779</v>
      </c>
      <c r="R6897">
        <v>10251</v>
      </c>
      <c r="S6897" t="str" cm="1">
        <f t="array" ref="S6897">_xlfn.IFS(E6900&lt;30,"18-29",E6900&lt;45,"30-44",TRUE,"45+")</f>
        <v>30-44</v>
      </c>
      <c r="T6897" t="str" cm="1">
        <f t="array" ref="T6897">_xlfn.IFS(F6897&lt;=2,"0-2 Years",F6897&lt;=5,"3-5 Years",F6897&lt;=8,"6-8 Years",TRUE,"9-10 Years")</f>
        <v>6-8 Years</v>
      </c>
      <c r="U6897" t="str" cm="1">
        <f t="array" ref="U6897">_xlfn.IFS(P6897&gt;60,"High Risk",P6897&gt;30,"Medium Risk",TRUE,"Low Risk")</f>
        <v>Low Risk</v>
      </c>
      <c r="V6897">
        <f t="shared" si="107"/>
        <v>6</v>
      </c>
    </row>
    <row r="6898" spans="1:22" hidden="1" x14ac:dyDescent="0.2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 s="2">
        <v>0</v>
      </c>
      <c r="H6898">
        <v>2</v>
      </c>
      <c r="I6898">
        <v>1</v>
      </c>
      <c r="J6898">
        <v>1</v>
      </c>
      <c r="K6898" s="1">
        <v>121568.37</v>
      </c>
      <c r="L6898">
        <v>0</v>
      </c>
      <c r="M6898">
        <v>28</v>
      </c>
      <c r="N6898">
        <v>4783</v>
      </c>
      <c r="O6898">
        <v>1</v>
      </c>
      <c r="P6898">
        <v>81</v>
      </c>
      <c r="Q6898">
        <v>3.5714285714285712E-2</v>
      </c>
      <c r="R6898">
        <v>133924</v>
      </c>
      <c r="S6898" t="str" cm="1">
        <f t="array" ref="S6898">_xlfn.IFS(E6901&lt;30,"18-29",E6901&lt;45,"30-44",TRUE,"45+")</f>
        <v>45+</v>
      </c>
      <c r="T6898" t="str" cm="1">
        <f t="array" ref="T6898">_xlfn.IFS(F6898&lt;=2,"0-2 Years",F6898&lt;=5,"3-5 Years",F6898&lt;=8,"6-8 Years",TRUE,"9-10 Years")</f>
        <v>6-8 Years</v>
      </c>
      <c r="U6898" t="str" cm="1">
        <f t="array" ref="U6898">_xlfn.IFS(P6898&gt;60,"High Risk",P6898&gt;30,"Medium Risk",TRUE,"Low Risk")</f>
        <v>High Risk</v>
      </c>
      <c r="V6898">
        <f t="shared" si="107"/>
        <v>3</v>
      </c>
    </row>
    <row r="6899" spans="1:22" hidden="1" x14ac:dyDescent="0.2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 s="2">
        <v>127253.98</v>
      </c>
      <c r="H6899">
        <v>1</v>
      </c>
      <c r="I6899">
        <v>1</v>
      </c>
      <c r="J6899">
        <v>1</v>
      </c>
      <c r="K6899" s="1">
        <v>92144.09</v>
      </c>
      <c r="L6899">
        <v>1</v>
      </c>
      <c r="M6899">
        <v>9</v>
      </c>
      <c r="N6899">
        <v>3960</v>
      </c>
      <c r="O6899">
        <v>6</v>
      </c>
      <c r="P6899">
        <v>154</v>
      </c>
      <c r="Q6899">
        <v>0.66666666666666663</v>
      </c>
      <c r="R6899">
        <v>35640</v>
      </c>
      <c r="S6899" t="str" cm="1">
        <f t="array" ref="S6899">_xlfn.IFS(E6902&lt;30,"18-29",E6902&lt;45,"30-44",TRUE,"45+")</f>
        <v>30-44</v>
      </c>
      <c r="T6899" t="str" cm="1">
        <f t="array" ref="T6899">_xlfn.IFS(F6899&lt;=2,"0-2 Years",F6899&lt;=5,"3-5 Years",F6899&lt;=8,"6-8 Years",TRUE,"9-10 Years")</f>
        <v>6-8 Years</v>
      </c>
      <c r="U6899" t="str" cm="1">
        <f t="array" ref="U6899">_xlfn.IFS(P6899&gt;60,"High Risk",P6899&gt;30,"Medium Risk",TRUE,"Low Risk")</f>
        <v>High Risk</v>
      </c>
      <c r="V6899">
        <f t="shared" si="107"/>
        <v>3</v>
      </c>
    </row>
    <row r="6900" spans="1:22" x14ac:dyDescent="0.2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 s="2">
        <v>100062.39</v>
      </c>
      <c r="H6900">
        <v>1</v>
      </c>
      <c r="I6900">
        <v>0</v>
      </c>
      <c r="J6900">
        <v>0</v>
      </c>
      <c r="K6900" s="1">
        <v>126307.25</v>
      </c>
      <c r="L6900">
        <v>0</v>
      </c>
      <c r="M6900">
        <v>21</v>
      </c>
      <c r="N6900">
        <v>3338</v>
      </c>
      <c r="O6900">
        <v>3</v>
      </c>
      <c r="P6900">
        <v>99</v>
      </c>
      <c r="Q6900">
        <v>0.14285714285714285</v>
      </c>
      <c r="R6900">
        <v>70098</v>
      </c>
      <c r="S6900" t="str" cm="1">
        <f t="array" ref="S6900">_xlfn.IFS(E6903&lt;30,"18-29",E6903&lt;45,"30-44",TRUE,"45+")</f>
        <v>30-44</v>
      </c>
      <c r="T6900" t="str" cm="1">
        <f t="array" ref="T6900">_xlfn.IFS(F6900&lt;=2,"0-2 Years",F6900&lt;=5,"3-5 Years",F6900&lt;=8,"6-8 Years",TRUE,"9-10 Years")</f>
        <v>0-2 Years</v>
      </c>
      <c r="U6900" t="str" cm="1">
        <f t="array" ref="U6900">_xlfn.IFS(P6900&gt;60,"High Risk",P6900&gt;30,"Medium Risk",TRUE,"Low Risk")</f>
        <v>High Risk</v>
      </c>
      <c r="V6900">
        <f t="shared" si="107"/>
        <v>6</v>
      </c>
    </row>
    <row r="6901" spans="1:22" x14ac:dyDescent="0.2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 s="2">
        <v>0</v>
      </c>
      <c r="H6901">
        <v>1</v>
      </c>
      <c r="I6901">
        <v>1</v>
      </c>
      <c r="J6901">
        <v>0</v>
      </c>
      <c r="K6901" s="1">
        <v>130784.2</v>
      </c>
      <c r="L6901">
        <v>1</v>
      </c>
      <c r="M6901">
        <v>25</v>
      </c>
      <c r="N6901">
        <v>2954</v>
      </c>
      <c r="O6901">
        <v>2</v>
      </c>
      <c r="P6901">
        <v>133</v>
      </c>
      <c r="Q6901">
        <v>0.08</v>
      </c>
      <c r="R6901">
        <v>73850</v>
      </c>
      <c r="S6901" t="str" cm="1">
        <f t="array" ref="S6901">_xlfn.IFS(E6904&lt;30,"18-29",E6904&lt;45,"30-44",TRUE,"45+")</f>
        <v>30-44</v>
      </c>
      <c r="T6901" t="str" cm="1">
        <f t="array" ref="T6901">_xlfn.IFS(F6901&lt;=2,"0-2 Years",F6901&lt;=5,"3-5 Years",F6901&lt;=8,"6-8 Years",TRUE,"9-10 Years")</f>
        <v>0-2 Years</v>
      </c>
      <c r="U6901" t="str" cm="1">
        <f t="array" ref="U6901">_xlfn.IFS(P6901&gt;60,"High Risk",P6901&gt;30,"Medium Risk",TRUE,"Low Risk")</f>
        <v>High Risk</v>
      </c>
      <c r="V6901">
        <f t="shared" si="107"/>
        <v>10</v>
      </c>
    </row>
    <row r="6902" spans="1:22" hidden="1" x14ac:dyDescent="0.2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 s="2">
        <v>126605.14</v>
      </c>
      <c r="H6902">
        <v>1</v>
      </c>
      <c r="I6902">
        <v>1</v>
      </c>
      <c r="J6902">
        <v>1</v>
      </c>
      <c r="K6902" s="1">
        <v>166694.93</v>
      </c>
      <c r="L6902">
        <v>0</v>
      </c>
      <c r="M6902">
        <v>26</v>
      </c>
      <c r="N6902">
        <v>2988</v>
      </c>
      <c r="O6902">
        <v>4</v>
      </c>
      <c r="P6902">
        <v>122</v>
      </c>
      <c r="Q6902">
        <v>0.15384615384615385</v>
      </c>
      <c r="R6902">
        <v>77688</v>
      </c>
      <c r="S6902" t="str" cm="1">
        <f t="array" ref="S6902">_xlfn.IFS(E6905&lt;30,"18-29",E6905&lt;45,"30-44",TRUE,"45+")</f>
        <v>30-44</v>
      </c>
      <c r="T6902" t="str" cm="1">
        <f t="array" ref="T6902">_xlfn.IFS(F6902&lt;=2,"0-2 Years",F6902&lt;=5,"3-5 Years",F6902&lt;=8,"6-8 Years",TRUE,"9-10 Years")</f>
        <v>3-5 Years</v>
      </c>
      <c r="U6902" t="str" cm="1">
        <f t="array" ref="U6902">_xlfn.IFS(P6902&gt;60,"High Risk",P6902&gt;30,"Medium Risk",TRUE,"Low Risk")</f>
        <v>High Risk</v>
      </c>
      <c r="V6902">
        <f t="shared" si="107"/>
        <v>2</v>
      </c>
    </row>
    <row r="6903" spans="1:22" hidden="1" x14ac:dyDescent="0.2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 s="2">
        <v>106942.08</v>
      </c>
      <c r="H6903">
        <v>1</v>
      </c>
      <c r="I6903">
        <v>0</v>
      </c>
      <c r="J6903">
        <v>1</v>
      </c>
      <c r="K6903" s="1">
        <v>44001.11</v>
      </c>
      <c r="L6903">
        <v>0</v>
      </c>
      <c r="M6903">
        <v>22</v>
      </c>
      <c r="N6903">
        <v>3097</v>
      </c>
      <c r="O6903">
        <v>0</v>
      </c>
      <c r="P6903">
        <v>89</v>
      </c>
      <c r="Q6903">
        <v>0</v>
      </c>
      <c r="R6903">
        <v>68134</v>
      </c>
      <c r="S6903" t="str" cm="1">
        <f t="array" ref="S6903">_xlfn.IFS(E6906&lt;30,"18-29",E6906&lt;45,"30-44",TRUE,"45+")</f>
        <v>18-29</v>
      </c>
      <c r="T6903" t="str" cm="1">
        <f t="array" ref="T6903">_xlfn.IFS(F6903&lt;=2,"0-2 Years",F6903&lt;=5,"3-5 Years",F6903&lt;=8,"6-8 Years",TRUE,"9-10 Years")</f>
        <v>0-2 Years</v>
      </c>
      <c r="U6903" t="str" cm="1">
        <f t="array" ref="U6903">_xlfn.IFS(P6903&gt;60,"High Risk",P6903&gt;30,"Medium Risk",TRUE,"Low Risk")</f>
        <v>High Risk</v>
      </c>
      <c r="V6903">
        <f t="shared" si="107"/>
        <v>3</v>
      </c>
    </row>
    <row r="6904" spans="1:22" x14ac:dyDescent="0.2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 s="2">
        <v>0</v>
      </c>
      <c r="H6904">
        <v>2</v>
      </c>
      <c r="I6904">
        <v>0</v>
      </c>
      <c r="J6904">
        <v>0</v>
      </c>
      <c r="K6904" s="1">
        <v>185992.36</v>
      </c>
      <c r="L6904">
        <v>0</v>
      </c>
      <c r="M6904">
        <v>6</v>
      </c>
      <c r="N6904">
        <v>1303</v>
      </c>
      <c r="O6904">
        <v>9</v>
      </c>
      <c r="P6904">
        <v>19</v>
      </c>
      <c r="Q6904">
        <v>1</v>
      </c>
      <c r="R6904">
        <v>7818</v>
      </c>
      <c r="S6904" t="str" cm="1">
        <f t="array" ref="S6904">_xlfn.IFS(E6907&lt;30,"18-29",E6907&lt;45,"30-44",TRUE,"45+")</f>
        <v>30-44</v>
      </c>
      <c r="T6904" t="str" cm="1">
        <f t="array" ref="T6904">_xlfn.IFS(F6904&lt;=2,"0-2 Years",F6904&lt;=5,"3-5 Years",F6904&lt;=8,"6-8 Years",TRUE,"9-10 Years")</f>
        <v>6-8 Years</v>
      </c>
      <c r="U6904" t="str" cm="1">
        <f t="array" ref="U6904">_xlfn.IFS(P6904&gt;60,"High Risk",P6904&gt;30,"Medium Risk",TRUE,"Low Risk")</f>
        <v>Low Risk</v>
      </c>
      <c r="V6904">
        <f t="shared" si="107"/>
        <v>6</v>
      </c>
    </row>
    <row r="6905" spans="1:22" hidden="1" x14ac:dyDescent="0.2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 s="2">
        <v>88594.93</v>
      </c>
      <c r="H6905">
        <v>1</v>
      </c>
      <c r="I6905">
        <v>1</v>
      </c>
      <c r="J6905">
        <v>0</v>
      </c>
      <c r="K6905" s="1">
        <v>178997.89</v>
      </c>
      <c r="L6905">
        <v>0</v>
      </c>
      <c r="M6905">
        <v>29</v>
      </c>
      <c r="N6905">
        <v>3590</v>
      </c>
      <c r="O6905">
        <v>10</v>
      </c>
      <c r="P6905">
        <v>55</v>
      </c>
      <c r="Q6905">
        <v>0.34482758620689657</v>
      </c>
      <c r="R6905">
        <v>104110</v>
      </c>
      <c r="S6905" t="str" cm="1">
        <f t="array" ref="S6905">_xlfn.IFS(E6908&lt;30,"18-29",E6908&lt;45,"30-44",TRUE,"45+")</f>
        <v>45+</v>
      </c>
      <c r="T6905" t="str" cm="1">
        <f t="array" ref="T6905">_xlfn.IFS(F6905&lt;=2,"0-2 Years",F6905&lt;=5,"3-5 Years",F6905&lt;=8,"6-8 Years",TRUE,"9-10 Years")</f>
        <v>3-5 Years</v>
      </c>
      <c r="U6905" t="str" cm="1">
        <f t="array" ref="U6905">_xlfn.IFS(P6905&gt;60,"High Risk",P6905&gt;30,"Medium Risk",TRUE,"Low Risk")</f>
        <v>Medium Risk</v>
      </c>
      <c r="V6905">
        <f t="shared" si="107"/>
        <v>5</v>
      </c>
    </row>
    <row r="6906" spans="1:22" hidden="1" x14ac:dyDescent="0.2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 s="2">
        <v>123737.04</v>
      </c>
      <c r="H6906">
        <v>2</v>
      </c>
      <c r="I6906">
        <v>1</v>
      </c>
      <c r="J6906">
        <v>0</v>
      </c>
      <c r="K6906" s="1">
        <v>141558.04</v>
      </c>
      <c r="L6906">
        <v>0</v>
      </c>
      <c r="M6906">
        <v>17</v>
      </c>
      <c r="N6906">
        <v>2288</v>
      </c>
      <c r="O6906">
        <v>9</v>
      </c>
      <c r="P6906">
        <v>179</v>
      </c>
      <c r="Q6906">
        <v>0.52941176470588236</v>
      </c>
      <c r="R6906">
        <v>38896</v>
      </c>
      <c r="S6906" t="str" cm="1">
        <f t="array" ref="S6906">_xlfn.IFS(E6909&lt;30,"18-29",E6909&lt;45,"30-44",TRUE,"45+")</f>
        <v>30-44</v>
      </c>
      <c r="T6906" t="str" cm="1">
        <f t="array" ref="T6906">_xlfn.IFS(F6906&lt;=2,"0-2 Years",F6906&lt;=5,"3-5 Years",F6906&lt;=8,"6-8 Years",TRUE,"9-10 Years")</f>
        <v>6-8 Years</v>
      </c>
      <c r="U6906" t="str" cm="1">
        <f t="array" ref="U6906">_xlfn.IFS(P6906&gt;60,"High Risk",P6906&gt;30,"Medium Risk",TRUE,"Low Risk")</f>
        <v>High Risk</v>
      </c>
      <c r="V6906">
        <f t="shared" si="107"/>
        <v>3</v>
      </c>
    </row>
    <row r="6907" spans="1:22" hidden="1" x14ac:dyDescent="0.2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 s="2">
        <v>110752.15</v>
      </c>
      <c r="H6907">
        <v>2</v>
      </c>
      <c r="I6907">
        <v>1</v>
      </c>
      <c r="J6907">
        <v>1</v>
      </c>
      <c r="K6907" s="1">
        <v>47921.22</v>
      </c>
      <c r="L6907">
        <v>0</v>
      </c>
      <c r="M6907">
        <v>22</v>
      </c>
      <c r="N6907">
        <v>3168</v>
      </c>
      <c r="O6907">
        <v>7</v>
      </c>
      <c r="P6907">
        <v>7</v>
      </c>
      <c r="Q6907">
        <v>0.31818181818181818</v>
      </c>
      <c r="R6907">
        <v>69696</v>
      </c>
      <c r="S6907" t="str" cm="1">
        <f t="array" ref="S6907">_xlfn.IFS(E6910&lt;30,"18-29",E6910&lt;45,"30-44",TRUE,"45+")</f>
        <v>30-44</v>
      </c>
      <c r="T6907" t="str" cm="1">
        <f t="array" ref="T6907">_xlfn.IFS(F6907&lt;=2,"0-2 Years",F6907&lt;=5,"3-5 Years",F6907&lt;=8,"6-8 Years",TRUE,"9-10 Years")</f>
        <v>0-2 Years</v>
      </c>
      <c r="U6907" t="str" cm="1">
        <f t="array" ref="U6907">_xlfn.IFS(P6907&gt;60,"High Risk",P6907&gt;30,"Medium Risk",TRUE,"Low Risk")</f>
        <v>Low Risk</v>
      </c>
      <c r="V6907">
        <f t="shared" si="107"/>
        <v>1</v>
      </c>
    </row>
    <row r="6908" spans="1:22" hidden="1" x14ac:dyDescent="0.2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 s="2">
        <v>0</v>
      </c>
      <c r="H6908">
        <v>2</v>
      </c>
      <c r="I6908">
        <v>0</v>
      </c>
      <c r="J6908">
        <v>1</v>
      </c>
      <c r="K6908" s="1">
        <v>104902.68</v>
      </c>
      <c r="L6908">
        <v>0</v>
      </c>
      <c r="M6908">
        <v>15</v>
      </c>
      <c r="N6908">
        <v>2503</v>
      </c>
      <c r="O6908">
        <v>6</v>
      </c>
      <c r="P6908">
        <v>12</v>
      </c>
      <c r="Q6908">
        <v>0.4</v>
      </c>
      <c r="R6908">
        <v>37545</v>
      </c>
      <c r="S6908" t="str" cm="1">
        <f t="array" ref="S6908">_xlfn.IFS(E6911&lt;30,"18-29",E6911&lt;45,"30-44",TRUE,"45+")</f>
        <v>30-44</v>
      </c>
      <c r="T6908" t="str" cm="1">
        <f t="array" ref="T6908">_xlfn.IFS(F6908&lt;=2,"0-2 Years",F6908&lt;=5,"3-5 Years",F6908&lt;=8,"6-8 Years",TRUE,"9-10 Years")</f>
        <v>3-5 Years</v>
      </c>
      <c r="U6908" t="str" cm="1">
        <f t="array" ref="U6908">_xlfn.IFS(P6908&gt;60,"High Risk",P6908&gt;30,"Medium Risk",TRUE,"Low Risk")</f>
        <v>Low Risk</v>
      </c>
      <c r="V6908">
        <f t="shared" si="107"/>
        <v>4</v>
      </c>
    </row>
    <row r="6909" spans="1:22" x14ac:dyDescent="0.2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 s="2">
        <v>0</v>
      </c>
      <c r="H6909">
        <v>1</v>
      </c>
      <c r="I6909">
        <v>1</v>
      </c>
      <c r="J6909">
        <v>0</v>
      </c>
      <c r="K6909" s="1">
        <v>68479.600000000006</v>
      </c>
      <c r="L6909">
        <v>0</v>
      </c>
      <c r="M6909">
        <v>25</v>
      </c>
      <c r="N6909">
        <v>3936</v>
      </c>
      <c r="O6909">
        <v>0</v>
      </c>
      <c r="P6909">
        <v>69</v>
      </c>
      <c r="Q6909">
        <v>0</v>
      </c>
      <c r="R6909">
        <v>98400</v>
      </c>
      <c r="S6909" t="str" cm="1">
        <f t="array" ref="S6909">_xlfn.IFS(E6912&lt;30,"18-29",E6912&lt;45,"30-44",TRUE,"45+")</f>
        <v>30-44</v>
      </c>
      <c r="T6909" t="str" cm="1">
        <f t="array" ref="T6909">_xlfn.IFS(F6909&lt;=2,"0-2 Years",F6909&lt;=5,"3-5 Years",F6909&lt;=8,"6-8 Years",TRUE,"9-10 Years")</f>
        <v>3-5 Years</v>
      </c>
      <c r="U6909" t="str" cm="1">
        <f t="array" ref="U6909">_xlfn.IFS(P6909&gt;60,"High Risk",P6909&gt;30,"Medium Risk",TRUE,"Low Risk")</f>
        <v>High Risk</v>
      </c>
      <c r="V6909">
        <f t="shared" si="107"/>
        <v>8</v>
      </c>
    </row>
    <row r="6910" spans="1:22" hidden="1" x14ac:dyDescent="0.2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 s="2">
        <v>0</v>
      </c>
      <c r="H6910">
        <v>2</v>
      </c>
      <c r="I6910">
        <v>1</v>
      </c>
      <c r="J6910">
        <v>1</v>
      </c>
      <c r="K6910" s="1">
        <v>1271.51</v>
      </c>
      <c r="L6910">
        <v>0</v>
      </c>
      <c r="M6910">
        <v>28</v>
      </c>
      <c r="N6910">
        <v>615</v>
      </c>
      <c r="O6910">
        <v>10</v>
      </c>
      <c r="P6910">
        <v>175</v>
      </c>
      <c r="Q6910">
        <v>0.35714285714285715</v>
      </c>
      <c r="R6910">
        <v>17220</v>
      </c>
      <c r="S6910" t="str" cm="1">
        <f t="array" ref="S6910">_xlfn.IFS(E6913&lt;30,"18-29",E6913&lt;45,"30-44",TRUE,"45+")</f>
        <v>45+</v>
      </c>
      <c r="T6910" t="str" cm="1">
        <f t="array" ref="T6910">_xlfn.IFS(F6910&lt;=2,"0-2 Years",F6910&lt;=5,"3-5 Years",F6910&lt;=8,"6-8 Years",TRUE,"9-10 Years")</f>
        <v>3-5 Years</v>
      </c>
      <c r="U6910" t="str" cm="1">
        <f t="array" ref="U6910">_xlfn.IFS(P6910&gt;60,"High Risk",P6910&gt;30,"Medium Risk",TRUE,"Low Risk")</f>
        <v>High Risk</v>
      </c>
      <c r="V6910">
        <f t="shared" si="107"/>
        <v>3</v>
      </c>
    </row>
    <row r="6911" spans="1:22" x14ac:dyDescent="0.2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 s="2">
        <v>0</v>
      </c>
      <c r="H6911">
        <v>2</v>
      </c>
      <c r="I6911">
        <v>1</v>
      </c>
      <c r="J6911">
        <v>0</v>
      </c>
      <c r="K6911" s="1">
        <v>29346.1</v>
      </c>
      <c r="L6911">
        <v>0</v>
      </c>
      <c r="M6911">
        <v>11</v>
      </c>
      <c r="N6911">
        <v>3212</v>
      </c>
      <c r="O6911">
        <v>3</v>
      </c>
      <c r="P6911">
        <v>65</v>
      </c>
      <c r="Q6911">
        <v>0.27272727272727271</v>
      </c>
      <c r="R6911">
        <v>35332</v>
      </c>
      <c r="S6911" t="str" cm="1">
        <f t="array" ref="S6911">_xlfn.IFS(E6914&lt;30,"18-29",E6914&lt;45,"30-44",TRUE,"45+")</f>
        <v>45+</v>
      </c>
      <c r="T6911" t="str" cm="1">
        <f t="array" ref="T6911">_xlfn.IFS(F6911&lt;=2,"0-2 Years",F6911&lt;=5,"3-5 Years",F6911&lt;=8,"6-8 Years",TRUE,"9-10 Years")</f>
        <v>3-5 Years</v>
      </c>
      <c r="U6911" t="str" cm="1">
        <f t="array" ref="U6911">_xlfn.IFS(P6911&gt;60,"High Risk",P6911&gt;30,"Medium Risk",TRUE,"Low Risk")</f>
        <v>High Risk</v>
      </c>
      <c r="V6911">
        <f t="shared" si="107"/>
        <v>6</v>
      </c>
    </row>
    <row r="6912" spans="1:22" x14ac:dyDescent="0.2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 s="2">
        <v>0</v>
      </c>
      <c r="H6912">
        <v>1</v>
      </c>
      <c r="I6912">
        <v>1</v>
      </c>
      <c r="J6912">
        <v>1</v>
      </c>
      <c r="K6912" s="1">
        <v>184118.73</v>
      </c>
      <c r="L6912">
        <v>0</v>
      </c>
      <c r="M6912">
        <v>21</v>
      </c>
      <c r="N6912">
        <v>4929</v>
      </c>
      <c r="O6912">
        <v>7</v>
      </c>
      <c r="P6912">
        <v>131</v>
      </c>
      <c r="Q6912">
        <v>0.33333333333333331</v>
      </c>
      <c r="R6912">
        <v>103509</v>
      </c>
      <c r="S6912" t="str" cm="1">
        <f t="array" ref="S6912">_xlfn.IFS(E6915&lt;30,"18-29",E6915&lt;45,"30-44",TRUE,"45+")</f>
        <v>30-44</v>
      </c>
      <c r="T6912" t="str" cm="1">
        <f t="array" ref="T6912">_xlfn.IFS(F6912&lt;=2,"0-2 Years",F6912&lt;=5,"3-5 Years",F6912&lt;=8,"6-8 Years",TRUE,"9-10 Years")</f>
        <v>0-2 Years</v>
      </c>
      <c r="U6912" t="str" cm="1">
        <f t="array" ref="U6912">_xlfn.IFS(P6912&gt;60,"High Risk",P6912&gt;30,"Medium Risk",TRUE,"Low Risk")</f>
        <v>High Risk</v>
      </c>
      <c r="V6912">
        <f t="shared" si="107"/>
        <v>6</v>
      </c>
    </row>
    <row r="6913" spans="1:22" hidden="1" x14ac:dyDescent="0.2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 s="2">
        <v>125889.3</v>
      </c>
      <c r="H6913">
        <v>3</v>
      </c>
      <c r="I6913">
        <v>1</v>
      </c>
      <c r="J6913">
        <v>0</v>
      </c>
      <c r="K6913" s="1">
        <v>96013.5</v>
      </c>
      <c r="L6913">
        <v>1</v>
      </c>
      <c r="M6913">
        <v>2</v>
      </c>
      <c r="N6913">
        <v>4444</v>
      </c>
      <c r="O6913">
        <v>5</v>
      </c>
      <c r="P6913">
        <v>124</v>
      </c>
      <c r="Q6913">
        <v>1</v>
      </c>
      <c r="R6913">
        <v>8888</v>
      </c>
      <c r="S6913" t="str" cm="1">
        <f t="array" ref="S6913">_xlfn.IFS(E6916&lt;30,"18-29",E6916&lt;45,"30-44",TRUE,"45+")</f>
        <v>30-44</v>
      </c>
      <c r="T6913" t="str" cm="1">
        <f t="array" ref="T6913">_xlfn.IFS(F6913&lt;=2,"0-2 Years",F6913&lt;=5,"3-5 Years",F6913&lt;=8,"6-8 Years",TRUE,"9-10 Years")</f>
        <v>3-5 Years</v>
      </c>
      <c r="U6913" t="str" cm="1">
        <f t="array" ref="U6913">_xlfn.IFS(P6913&gt;60,"High Risk",P6913&gt;30,"Medium Risk",TRUE,"Low Risk")</f>
        <v>High Risk</v>
      </c>
      <c r="V6913">
        <f t="shared" si="107"/>
        <v>4</v>
      </c>
    </row>
    <row r="6914" spans="1:22" hidden="1" x14ac:dyDescent="0.2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 s="2">
        <v>78314.63</v>
      </c>
      <c r="H6914">
        <v>3</v>
      </c>
      <c r="I6914">
        <v>1</v>
      </c>
      <c r="J6914">
        <v>1</v>
      </c>
      <c r="K6914" s="1">
        <v>103713.93</v>
      </c>
      <c r="L6914">
        <v>1</v>
      </c>
      <c r="M6914">
        <v>2</v>
      </c>
      <c r="N6914">
        <v>4907</v>
      </c>
      <c r="O6914">
        <v>9</v>
      </c>
      <c r="P6914">
        <v>25</v>
      </c>
      <c r="Q6914">
        <v>1</v>
      </c>
      <c r="R6914">
        <v>9814</v>
      </c>
      <c r="S6914" t="str" cm="1">
        <f t="array" ref="S6914">_xlfn.IFS(E6917&lt;30,"18-29",E6917&lt;45,"30-44",TRUE,"45+")</f>
        <v>30-44</v>
      </c>
      <c r="T6914" t="str" cm="1">
        <f t="array" ref="T6914">_xlfn.IFS(F6914&lt;=2,"0-2 Years",F6914&lt;=5,"3-5 Years",F6914&lt;=8,"6-8 Years",TRUE,"9-10 Years")</f>
        <v>9-10 Years</v>
      </c>
      <c r="U6914" t="str" cm="1">
        <f t="array" ref="U6914">_xlfn.IFS(P6914&gt;60,"High Risk",P6914&gt;30,"Medium Risk",TRUE,"Low Risk")</f>
        <v>Low Risk</v>
      </c>
      <c r="V6914">
        <f t="shared" si="107"/>
        <v>1</v>
      </c>
    </row>
    <row r="6915" spans="1:22" hidden="1" x14ac:dyDescent="0.2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 s="2">
        <v>206329.65</v>
      </c>
      <c r="H6915">
        <v>1</v>
      </c>
      <c r="I6915">
        <v>1</v>
      </c>
      <c r="J6915">
        <v>1</v>
      </c>
      <c r="K6915" s="1">
        <v>46632.87</v>
      </c>
      <c r="L6915">
        <v>1</v>
      </c>
      <c r="M6915">
        <v>21</v>
      </c>
      <c r="N6915">
        <v>350</v>
      </c>
      <c r="O6915">
        <v>6</v>
      </c>
      <c r="P6915">
        <v>150</v>
      </c>
      <c r="Q6915">
        <v>0.2857142857142857</v>
      </c>
      <c r="R6915">
        <v>7350</v>
      </c>
      <c r="S6915" t="str" cm="1">
        <f t="array" ref="S6915">_xlfn.IFS(E6918&lt;30,"18-29",E6918&lt;45,"30-44",TRUE,"45+")</f>
        <v>18-29</v>
      </c>
      <c r="T6915" t="str" cm="1">
        <f t="array" ref="T6915">_xlfn.IFS(F6915&lt;=2,"0-2 Years",F6915&lt;=5,"3-5 Years",F6915&lt;=8,"6-8 Years",TRUE,"9-10 Years")</f>
        <v>6-8 Years</v>
      </c>
      <c r="U6915" t="str" cm="1">
        <f t="array" ref="U6915">_xlfn.IFS(P6915&gt;60,"High Risk",P6915&gt;30,"Medium Risk",TRUE,"Low Risk")</f>
        <v>High Risk</v>
      </c>
      <c r="V6915">
        <f t="shared" ref="V6915:V6978" si="108">IF(J6915=0,3,0)+IF(G6915=0,3,0)+IF(H6915=1,2,0)+IF(E6915&gt;45,1,0)+IF(F6915&lt;3,1,0)</f>
        <v>2</v>
      </c>
    </row>
    <row r="6916" spans="1:22" hidden="1" x14ac:dyDescent="0.2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 s="2">
        <v>145536.9</v>
      </c>
      <c r="H6916">
        <v>1</v>
      </c>
      <c r="I6916">
        <v>0</v>
      </c>
      <c r="J6916">
        <v>1</v>
      </c>
      <c r="K6916" s="1">
        <v>135334.24</v>
      </c>
      <c r="L6916">
        <v>0</v>
      </c>
      <c r="M6916">
        <v>18</v>
      </c>
      <c r="N6916">
        <v>2395</v>
      </c>
      <c r="O6916">
        <v>1</v>
      </c>
      <c r="P6916">
        <v>54</v>
      </c>
      <c r="Q6916">
        <v>5.5555555555555552E-2</v>
      </c>
      <c r="R6916">
        <v>43110</v>
      </c>
      <c r="S6916" t="str" cm="1">
        <f t="array" ref="S6916">_xlfn.IFS(E6919&lt;30,"18-29",E6919&lt;45,"30-44",TRUE,"45+")</f>
        <v>30-44</v>
      </c>
      <c r="T6916" t="str" cm="1">
        <f t="array" ref="T6916">_xlfn.IFS(F6916&lt;=2,"0-2 Years",F6916&lt;=5,"3-5 Years",F6916&lt;=8,"6-8 Years",TRUE,"9-10 Years")</f>
        <v>6-8 Years</v>
      </c>
      <c r="U6916" t="str" cm="1">
        <f t="array" ref="U6916">_xlfn.IFS(P6916&gt;60,"High Risk",P6916&gt;30,"Medium Risk",TRUE,"Low Risk")</f>
        <v>Medium Risk</v>
      </c>
      <c r="V6916">
        <f t="shared" si="108"/>
        <v>2</v>
      </c>
    </row>
    <row r="6917" spans="1:22" hidden="1" x14ac:dyDescent="0.2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 s="2">
        <v>77082.649999999994</v>
      </c>
      <c r="H6917">
        <v>2</v>
      </c>
      <c r="I6917">
        <v>0</v>
      </c>
      <c r="J6917">
        <v>0</v>
      </c>
      <c r="K6917" s="1">
        <v>13482.28</v>
      </c>
      <c r="L6917">
        <v>0</v>
      </c>
      <c r="M6917">
        <v>22</v>
      </c>
      <c r="N6917">
        <v>3023</v>
      </c>
      <c r="O6917">
        <v>2</v>
      </c>
      <c r="P6917">
        <v>42</v>
      </c>
      <c r="Q6917">
        <v>9.0909090909090912E-2</v>
      </c>
      <c r="R6917">
        <v>66506</v>
      </c>
      <c r="S6917" t="str" cm="1">
        <f t="array" ref="S6917">_xlfn.IFS(E6920&lt;30,"18-29",E6920&lt;45,"30-44",TRUE,"45+")</f>
        <v>18-29</v>
      </c>
      <c r="T6917" t="str" cm="1">
        <f t="array" ref="T6917">_xlfn.IFS(F6917&lt;=2,"0-2 Years",F6917&lt;=5,"3-5 Years",F6917&lt;=8,"6-8 Years",TRUE,"9-10 Years")</f>
        <v>0-2 Years</v>
      </c>
      <c r="U6917" t="str" cm="1">
        <f t="array" ref="U6917">_xlfn.IFS(P6917&gt;60,"High Risk",P6917&gt;30,"Medium Risk",TRUE,"Low Risk")</f>
        <v>Medium Risk</v>
      </c>
      <c r="V6917">
        <f t="shared" si="108"/>
        <v>4</v>
      </c>
    </row>
    <row r="6918" spans="1:22" hidden="1" x14ac:dyDescent="0.2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 s="2">
        <v>145081.73000000001</v>
      </c>
      <c r="H6918">
        <v>1</v>
      </c>
      <c r="I6918">
        <v>1</v>
      </c>
      <c r="J6918">
        <v>1</v>
      </c>
      <c r="K6918" s="1">
        <v>130075.07</v>
      </c>
      <c r="L6918">
        <v>0</v>
      </c>
      <c r="M6918">
        <v>20</v>
      </c>
      <c r="N6918">
        <v>470</v>
      </c>
      <c r="O6918">
        <v>8</v>
      </c>
      <c r="P6918">
        <v>17</v>
      </c>
      <c r="Q6918">
        <v>0.4</v>
      </c>
      <c r="R6918">
        <v>9400</v>
      </c>
      <c r="S6918" t="str" cm="1">
        <f t="array" ref="S6918">_xlfn.IFS(E6921&lt;30,"18-29",E6921&lt;45,"30-44",TRUE,"45+")</f>
        <v>30-44</v>
      </c>
      <c r="T6918" t="str" cm="1">
        <f t="array" ref="T6918">_xlfn.IFS(F6918&lt;=2,"0-2 Years",F6918&lt;=5,"3-5 Years",F6918&lt;=8,"6-8 Years",TRUE,"9-10 Years")</f>
        <v>6-8 Years</v>
      </c>
      <c r="U6918" t="str" cm="1">
        <f t="array" ref="U6918">_xlfn.IFS(P6918&gt;60,"High Risk",P6918&gt;30,"Medium Risk",TRUE,"Low Risk")</f>
        <v>Low Risk</v>
      </c>
      <c r="V6918">
        <f t="shared" si="108"/>
        <v>2</v>
      </c>
    </row>
    <row r="6919" spans="1:22" hidden="1" x14ac:dyDescent="0.2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 s="2">
        <v>115897.73</v>
      </c>
      <c r="H6919">
        <v>1</v>
      </c>
      <c r="I6919">
        <v>1</v>
      </c>
      <c r="J6919">
        <v>0</v>
      </c>
      <c r="K6919" s="1">
        <v>143544.48000000001</v>
      </c>
      <c r="L6919">
        <v>0</v>
      </c>
      <c r="M6919">
        <v>12</v>
      </c>
      <c r="N6919">
        <v>2339</v>
      </c>
      <c r="O6919">
        <v>3</v>
      </c>
      <c r="P6919">
        <v>134</v>
      </c>
      <c r="Q6919">
        <v>0.25</v>
      </c>
      <c r="R6919">
        <v>28068</v>
      </c>
      <c r="S6919" t="str" cm="1">
        <f t="array" ref="S6919">_xlfn.IFS(E6922&lt;30,"18-29",E6922&lt;45,"30-44",TRUE,"45+")</f>
        <v>30-44</v>
      </c>
      <c r="T6919" t="str" cm="1">
        <f t="array" ref="T6919">_xlfn.IFS(F6919&lt;=2,"0-2 Years",F6919&lt;=5,"3-5 Years",F6919&lt;=8,"6-8 Years",TRUE,"9-10 Years")</f>
        <v>3-5 Years</v>
      </c>
      <c r="U6919" t="str" cm="1">
        <f t="array" ref="U6919">_xlfn.IFS(P6919&gt;60,"High Risk",P6919&gt;30,"Medium Risk",TRUE,"Low Risk")</f>
        <v>High Risk</v>
      </c>
      <c r="V6919">
        <f t="shared" si="108"/>
        <v>5</v>
      </c>
    </row>
    <row r="6920" spans="1:22" hidden="1" x14ac:dyDescent="0.2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 s="2">
        <v>108058.07</v>
      </c>
      <c r="H6920">
        <v>2</v>
      </c>
      <c r="I6920">
        <v>1</v>
      </c>
      <c r="J6920">
        <v>1</v>
      </c>
      <c r="K6920" s="1">
        <v>187826.11</v>
      </c>
      <c r="L6920">
        <v>0</v>
      </c>
      <c r="M6920">
        <v>1</v>
      </c>
      <c r="N6920">
        <v>2257</v>
      </c>
      <c r="O6920">
        <v>10</v>
      </c>
      <c r="P6920">
        <v>107</v>
      </c>
      <c r="Q6920">
        <v>1</v>
      </c>
      <c r="R6920">
        <v>2257</v>
      </c>
      <c r="S6920" t="str" cm="1">
        <f t="array" ref="S6920">_xlfn.IFS(E6923&lt;30,"18-29",E6923&lt;45,"30-44",TRUE,"45+")</f>
        <v>30-44</v>
      </c>
      <c r="T6920" t="str" cm="1">
        <f t="array" ref="T6920">_xlfn.IFS(F6920&lt;=2,"0-2 Years",F6920&lt;=5,"3-5 Years",F6920&lt;=8,"6-8 Years",TRUE,"9-10 Years")</f>
        <v>0-2 Years</v>
      </c>
      <c r="U6920" t="str" cm="1">
        <f t="array" ref="U6920">_xlfn.IFS(P6920&gt;60,"High Risk",P6920&gt;30,"Medium Risk",TRUE,"Low Risk")</f>
        <v>High Risk</v>
      </c>
      <c r="V6920">
        <f t="shared" si="108"/>
        <v>1</v>
      </c>
    </row>
    <row r="6921" spans="1:22" hidden="1" x14ac:dyDescent="0.2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 s="2">
        <v>191523.09</v>
      </c>
      <c r="H6921">
        <v>1</v>
      </c>
      <c r="I6921">
        <v>1</v>
      </c>
      <c r="J6921">
        <v>1</v>
      </c>
      <c r="K6921" s="1">
        <v>167058.75</v>
      </c>
      <c r="L6921">
        <v>0</v>
      </c>
      <c r="M6921">
        <v>24</v>
      </c>
      <c r="N6921">
        <v>1859</v>
      </c>
      <c r="O6921">
        <v>3</v>
      </c>
      <c r="P6921">
        <v>52</v>
      </c>
      <c r="Q6921">
        <v>0.125</v>
      </c>
      <c r="R6921">
        <v>44616</v>
      </c>
      <c r="S6921" t="str" cm="1">
        <f t="array" ref="S6921">_xlfn.IFS(E6924&lt;30,"18-29",E6924&lt;45,"30-44",TRUE,"45+")</f>
        <v>45+</v>
      </c>
      <c r="T6921" t="str" cm="1">
        <f t="array" ref="T6921">_xlfn.IFS(F6921&lt;=2,"0-2 Years",F6921&lt;=5,"3-5 Years",F6921&lt;=8,"6-8 Years",TRUE,"9-10 Years")</f>
        <v>6-8 Years</v>
      </c>
      <c r="U6921" t="str" cm="1">
        <f t="array" ref="U6921">_xlfn.IFS(P6921&gt;60,"High Risk",P6921&gt;30,"Medium Risk",TRUE,"Low Risk")</f>
        <v>Medium Risk</v>
      </c>
      <c r="V6921">
        <f t="shared" si="108"/>
        <v>2</v>
      </c>
    </row>
    <row r="6922" spans="1:22" hidden="1" x14ac:dyDescent="0.2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 s="2">
        <v>0</v>
      </c>
      <c r="H6922">
        <v>2</v>
      </c>
      <c r="I6922">
        <v>1</v>
      </c>
      <c r="J6922">
        <v>1</v>
      </c>
      <c r="K6922" s="1">
        <v>79928.41</v>
      </c>
      <c r="L6922">
        <v>0</v>
      </c>
      <c r="M6922">
        <v>1</v>
      </c>
      <c r="N6922">
        <v>2816</v>
      </c>
      <c r="O6922">
        <v>0</v>
      </c>
      <c r="P6922">
        <v>171</v>
      </c>
      <c r="Q6922">
        <v>0</v>
      </c>
      <c r="R6922">
        <v>2816</v>
      </c>
      <c r="S6922" t="str" cm="1">
        <f t="array" ref="S6922">_xlfn.IFS(E6925&lt;30,"18-29",E6925&lt;45,"30-44",TRUE,"45+")</f>
        <v>30-44</v>
      </c>
      <c r="T6922" t="str" cm="1">
        <f t="array" ref="T6922">_xlfn.IFS(F6922&lt;=2,"0-2 Years",F6922&lt;=5,"3-5 Years",F6922&lt;=8,"6-8 Years",TRUE,"9-10 Years")</f>
        <v>3-5 Years</v>
      </c>
      <c r="U6922" t="str" cm="1">
        <f t="array" ref="U6922">_xlfn.IFS(P6922&gt;60,"High Risk",P6922&gt;30,"Medium Risk",TRUE,"Low Risk")</f>
        <v>High Risk</v>
      </c>
      <c r="V6922">
        <f t="shared" si="108"/>
        <v>3</v>
      </c>
    </row>
    <row r="6923" spans="1:22" hidden="1" x14ac:dyDescent="0.2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 s="2">
        <v>91187.9</v>
      </c>
      <c r="H6923">
        <v>1</v>
      </c>
      <c r="I6923">
        <v>0</v>
      </c>
      <c r="J6923">
        <v>1</v>
      </c>
      <c r="K6923" s="1">
        <v>6075.36</v>
      </c>
      <c r="L6923">
        <v>0</v>
      </c>
      <c r="M6923">
        <v>1</v>
      </c>
      <c r="N6923">
        <v>4147</v>
      </c>
      <c r="O6923">
        <v>2</v>
      </c>
      <c r="P6923">
        <v>96</v>
      </c>
      <c r="Q6923">
        <v>1</v>
      </c>
      <c r="R6923">
        <v>4147</v>
      </c>
      <c r="S6923" t="str" cm="1">
        <f t="array" ref="S6923">_xlfn.IFS(E6926&lt;30,"18-29",E6926&lt;45,"30-44",TRUE,"45+")</f>
        <v>30-44</v>
      </c>
      <c r="T6923" t="str" cm="1">
        <f t="array" ref="T6923">_xlfn.IFS(F6923&lt;=2,"0-2 Years",F6923&lt;=5,"3-5 Years",F6923&lt;=8,"6-8 Years",TRUE,"9-10 Years")</f>
        <v>6-8 Years</v>
      </c>
      <c r="U6923" t="str" cm="1">
        <f t="array" ref="U6923">_xlfn.IFS(P6923&gt;60,"High Risk",P6923&gt;30,"Medium Risk",TRUE,"Low Risk")</f>
        <v>High Risk</v>
      </c>
      <c r="V6923">
        <f t="shared" si="108"/>
        <v>2</v>
      </c>
    </row>
    <row r="6924" spans="1:22" hidden="1" x14ac:dyDescent="0.2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 s="2">
        <v>0</v>
      </c>
      <c r="H6924">
        <v>2</v>
      </c>
      <c r="I6924">
        <v>1</v>
      </c>
      <c r="J6924">
        <v>1</v>
      </c>
      <c r="K6924" s="1">
        <v>43821.56</v>
      </c>
      <c r="L6924">
        <v>0</v>
      </c>
      <c r="M6924">
        <v>18</v>
      </c>
      <c r="N6924">
        <v>445</v>
      </c>
      <c r="O6924">
        <v>8</v>
      </c>
      <c r="P6924">
        <v>77</v>
      </c>
      <c r="Q6924">
        <v>0.44444444444444442</v>
      </c>
      <c r="R6924">
        <v>8010</v>
      </c>
      <c r="S6924" t="str" cm="1">
        <f t="array" ref="S6924">_xlfn.IFS(E6927&lt;30,"18-29",E6927&lt;45,"30-44",TRUE,"45+")</f>
        <v>18-29</v>
      </c>
      <c r="T6924" t="str" cm="1">
        <f t="array" ref="T6924">_xlfn.IFS(F6924&lt;=2,"0-2 Years",F6924&lt;=5,"3-5 Years",F6924&lt;=8,"6-8 Years",TRUE,"9-10 Years")</f>
        <v>0-2 Years</v>
      </c>
      <c r="U6924" t="str" cm="1">
        <f t="array" ref="U6924">_xlfn.IFS(P6924&gt;60,"High Risk",P6924&gt;30,"Medium Risk",TRUE,"Low Risk")</f>
        <v>High Risk</v>
      </c>
      <c r="V6924">
        <f t="shared" si="108"/>
        <v>5</v>
      </c>
    </row>
    <row r="6925" spans="1:22" hidden="1" x14ac:dyDescent="0.2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 s="2">
        <v>113958.55</v>
      </c>
      <c r="H6925">
        <v>1</v>
      </c>
      <c r="I6925">
        <v>0</v>
      </c>
      <c r="J6925">
        <v>1</v>
      </c>
      <c r="K6925" s="1">
        <v>32125.98</v>
      </c>
      <c r="L6925">
        <v>0</v>
      </c>
      <c r="M6925">
        <v>28</v>
      </c>
      <c r="N6925">
        <v>2885</v>
      </c>
      <c r="O6925">
        <v>10</v>
      </c>
      <c r="P6925">
        <v>36</v>
      </c>
      <c r="Q6925">
        <v>0.35714285714285715</v>
      </c>
      <c r="R6925">
        <v>80780</v>
      </c>
      <c r="S6925" t="str" cm="1">
        <f t="array" ref="S6925">_xlfn.IFS(E6928&lt;30,"18-29",E6928&lt;45,"30-44",TRUE,"45+")</f>
        <v>30-44</v>
      </c>
      <c r="T6925" t="str" cm="1">
        <f t="array" ref="T6925">_xlfn.IFS(F6925&lt;=2,"0-2 Years",F6925&lt;=5,"3-5 Years",F6925&lt;=8,"6-8 Years",TRUE,"9-10 Years")</f>
        <v>3-5 Years</v>
      </c>
      <c r="U6925" t="str" cm="1">
        <f t="array" ref="U6925">_xlfn.IFS(P6925&gt;60,"High Risk",P6925&gt;30,"Medium Risk",TRUE,"Low Risk")</f>
        <v>Medium Risk</v>
      </c>
      <c r="V6925">
        <f t="shared" si="108"/>
        <v>2</v>
      </c>
    </row>
    <row r="6926" spans="1:22" x14ac:dyDescent="0.2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 s="2">
        <v>147167.25</v>
      </c>
      <c r="H6926">
        <v>1</v>
      </c>
      <c r="I6926">
        <v>0</v>
      </c>
      <c r="J6926">
        <v>0</v>
      </c>
      <c r="K6926" s="1">
        <v>141679.73000000001</v>
      </c>
      <c r="L6926">
        <v>0</v>
      </c>
      <c r="M6926">
        <v>7</v>
      </c>
      <c r="N6926">
        <v>356</v>
      </c>
      <c r="O6926">
        <v>9</v>
      </c>
      <c r="P6926">
        <v>123</v>
      </c>
      <c r="Q6926">
        <v>1</v>
      </c>
      <c r="R6926">
        <v>2492</v>
      </c>
      <c r="S6926" t="str" cm="1">
        <f t="array" ref="S6926">_xlfn.IFS(E6929&lt;30,"18-29",E6929&lt;45,"30-44",TRUE,"45+")</f>
        <v>30-44</v>
      </c>
      <c r="T6926" t="str" cm="1">
        <f t="array" ref="T6926">_xlfn.IFS(F6926&lt;=2,"0-2 Years",F6926&lt;=5,"3-5 Years",F6926&lt;=8,"6-8 Years",TRUE,"9-10 Years")</f>
        <v>0-2 Years</v>
      </c>
      <c r="U6926" t="str" cm="1">
        <f t="array" ref="U6926">_xlfn.IFS(P6926&gt;60,"High Risk",P6926&gt;30,"Medium Risk",TRUE,"Low Risk")</f>
        <v>High Risk</v>
      </c>
      <c r="V6926">
        <f t="shared" si="108"/>
        <v>6</v>
      </c>
    </row>
    <row r="6927" spans="1:22" hidden="1" x14ac:dyDescent="0.2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 s="2">
        <v>82916.479999999996</v>
      </c>
      <c r="H6927">
        <v>1</v>
      </c>
      <c r="I6927">
        <v>1</v>
      </c>
      <c r="J6927">
        <v>1</v>
      </c>
      <c r="K6927" s="1">
        <v>84133.48</v>
      </c>
      <c r="L6927">
        <v>0</v>
      </c>
      <c r="M6927">
        <v>10</v>
      </c>
      <c r="N6927">
        <v>3698</v>
      </c>
      <c r="O6927">
        <v>7</v>
      </c>
      <c r="P6927">
        <v>45</v>
      </c>
      <c r="Q6927">
        <v>0.7</v>
      </c>
      <c r="R6927">
        <v>36980</v>
      </c>
      <c r="S6927" t="str" cm="1">
        <f t="array" ref="S6927">_xlfn.IFS(E6930&lt;30,"18-29",E6930&lt;45,"30-44",TRUE,"45+")</f>
        <v>45+</v>
      </c>
      <c r="T6927" t="str" cm="1">
        <f t="array" ref="T6927">_xlfn.IFS(F6927&lt;=2,"0-2 Years",F6927&lt;=5,"3-5 Years",F6927&lt;=8,"6-8 Years",TRUE,"9-10 Years")</f>
        <v>9-10 Years</v>
      </c>
      <c r="U6927" t="str" cm="1">
        <f t="array" ref="U6927">_xlfn.IFS(P6927&gt;60,"High Risk",P6927&gt;30,"Medium Risk",TRUE,"Low Risk")</f>
        <v>Medium Risk</v>
      </c>
      <c r="V6927">
        <f t="shared" si="108"/>
        <v>2</v>
      </c>
    </row>
    <row r="6928" spans="1:22" x14ac:dyDescent="0.2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 s="2">
        <v>0</v>
      </c>
      <c r="H6928">
        <v>2</v>
      </c>
      <c r="I6928">
        <v>1</v>
      </c>
      <c r="J6928">
        <v>0</v>
      </c>
      <c r="K6928" s="1">
        <v>9692.58</v>
      </c>
      <c r="L6928">
        <v>0</v>
      </c>
      <c r="M6928">
        <v>4</v>
      </c>
      <c r="N6928">
        <v>3192</v>
      </c>
      <c r="O6928">
        <v>6</v>
      </c>
      <c r="P6928">
        <v>121</v>
      </c>
      <c r="Q6928">
        <v>1</v>
      </c>
      <c r="R6928">
        <v>12768</v>
      </c>
      <c r="S6928" t="str" cm="1">
        <f t="array" ref="S6928">_xlfn.IFS(E6931&lt;30,"18-29",E6931&lt;45,"30-44",TRUE,"45+")</f>
        <v>30-44</v>
      </c>
      <c r="T6928" t="str" cm="1">
        <f t="array" ref="T6928">_xlfn.IFS(F6928&lt;=2,"0-2 Years",F6928&lt;=5,"3-5 Years",F6928&lt;=8,"6-8 Years",TRUE,"9-10 Years")</f>
        <v>0-2 Years</v>
      </c>
      <c r="U6928" t="str" cm="1">
        <f t="array" ref="U6928">_xlfn.IFS(P6928&gt;60,"High Risk",P6928&gt;30,"Medium Risk",TRUE,"Low Risk")</f>
        <v>High Risk</v>
      </c>
      <c r="V6928">
        <f t="shared" si="108"/>
        <v>7</v>
      </c>
    </row>
    <row r="6929" spans="1:22" x14ac:dyDescent="0.2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 s="2">
        <v>0</v>
      </c>
      <c r="H6929">
        <v>1</v>
      </c>
      <c r="I6929">
        <v>0</v>
      </c>
      <c r="J6929">
        <v>0</v>
      </c>
      <c r="K6929" s="1">
        <v>20708.599999999999</v>
      </c>
      <c r="L6929">
        <v>0</v>
      </c>
      <c r="M6929">
        <v>24</v>
      </c>
      <c r="N6929">
        <v>3051</v>
      </c>
      <c r="O6929">
        <v>6</v>
      </c>
      <c r="P6929">
        <v>107</v>
      </c>
      <c r="Q6929">
        <v>0.25</v>
      </c>
      <c r="R6929">
        <v>73224</v>
      </c>
      <c r="S6929" t="str" cm="1">
        <f t="array" ref="S6929">_xlfn.IFS(E6932&lt;30,"18-29",E6932&lt;45,"30-44",TRUE,"45+")</f>
        <v>30-44</v>
      </c>
      <c r="T6929" t="str" cm="1">
        <f t="array" ref="T6929">_xlfn.IFS(F6929&lt;=2,"0-2 Years",F6929&lt;=5,"3-5 Years",F6929&lt;=8,"6-8 Years",TRUE,"9-10 Years")</f>
        <v>3-5 Years</v>
      </c>
      <c r="U6929" t="str" cm="1">
        <f t="array" ref="U6929">_xlfn.IFS(P6929&gt;60,"High Risk",P6929&gt;30,"Medium Risk",TRUE,"Low Risk")</f>
        <v>High Risk</v>
      </c>
      <c r="V6929">
        <f t="shared" si="108"/>
        <v>8</v>
      </c>
    </row>
    <row r="6930" spans="1:22" x14ac:dyDescent="0.2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 s="2">
        <v>57098.96</v>
      </c>
      <c r="H6930">
        <v>1</v>
      </c>
      <c r="I6930">
        <v>1</v>
      </c>
      <c r="J6930">
        <v>0</v>
      </c>
      <c r="K6930" s="1">
        <v>85644.06</v>
      </c>
      <c r="L6930">
        <v>1</v>
      </c>
      <c r="M6930">
        <v>14</v>
      </c>
      <c r="N6930">
        <v>3321</v>
      </c>
      <c r="O6930">
        <v>9</v>
      </c>
      <c r="P6930">
        <v>155</v>
      </c>
      <c r="Q6930">
        <v>0.6428571428571429</v>
      </c>
      <c r="R6930">
        <v>46494</v>
      </c>
      <c r="S6930" t="str" cm="1">
        <f t="array" ref="S6930">_xlfn.IFS(E6933&lt;30,"18-29",E6933&lt;45,"30-44",TRUE,"45+")</f>
        <v>30-44</v>
      </c>
      <c r="T6930" t="str" cm="1">
        <f t="array" ref="T6930">_xlfn.IFS(F6930&lt;=2,"0-2 Years",F6930&lt;=5,"3-5 Years",F6930&lt;=8,"6-8 Years",TRUE,"9-10 Years")</f>
        <v>0-2 Years</v>
      </c>
      <c r="U6930" t="str" cm="1">
        <f t="array" ref="U6930">_xlfn.IFS(P6930&gt;60,"High Risk",P6930&gt;30,"Medium Risk",TRUE,"Low Risk")</f>
        <v>High Risk</v>
      </c>
      <c r="V6930">
        <f t="shared" si="108"/>
        <v>7</v>
      </c>
    </row>
    <row r="6931" spans="1:22" hidden="1" x14ac:dyDescent="0.2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 s="2">
        <v>115341.19</v>
      </c>
      <c r="H6931">
        <v>1</v>
      </c>
      <c r="I6931">
        <v>1</v>
      </c>
      <c r="J6931">
        <v>1</v>
      </c>
      <c r="K6931" s="1">
        <v>107674.3</v>
      </c>
      <c r="L6931">
        <v>1</v>
      </c>
      <c r="M6931">
        <v>10</v>
      </c>
      <c r="N6931">
        <v>2025</v>
      </c>
      <c r="O6931">
        <v>9</v>
      </c>
      <c r="P6931">
        <v>179</v>
      </c>
      <c r="Q6931">
        <v>0.9</v>
      </c>
      <c r="R6931">
        <v>20250</v>
      </c>
      <c r="S6931" t="str" cm="1">
        <f t="array" ref="S6931">_xlfn.IFS(E6934&lt;30,"18-29",E6934&lt;45,"30-44",TRUE,"45+")</f>
        <v>30-44</v>
      </c>
      <c r="T6931" t="str" cm="1">
        <f t="array" ref="T6931">_xlfn.IFS(F6931&lt;=2,"0-2 Years",F6931&lt;=5,"3-5 Years",F6931&lt;=8,"6-8 Years",TRUE,"9-10 Years")</f>
        <v>0-2 Years</v>
      </c>
      <c r="U6931" t="str" cm="1">
        <f t="array" ref="U6931">_xlfn.IFS(P6931&gt;60,"High Risk",P6931&gt;30,"Medium Risk",TRUE,"Low Risk")</f>
        <v>High Risk</v>
      </c>
      <c r="V6931">
        <f t="shared" si="108"/>
        <v>3</v>
      </c>
    </row>
    <row r="6932" spans="1:22" hidden="1" x14ac:dyDescent="0.2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 s="2">
        <v>165257.20000000001</v>
      </c>
      <c r="H6932">
        <v>1</v>
      </c>
      <c r="I6932">
        <v>0</v>
      </c>
      <c r="J6932">
        <v>0</v>
      </c>
      <c r="K6932" s="1">
        <v>134822.04999999999</v>
      </c>
      <c r="L6932">
        <v>0</v>
      </c>
      <c r="M6932">
        <v>29</v>
      </c>
      <c r="N6932">
        <v>4648</v>
      </c>
      <c r="O6932">
        <v>8</v>
      </c>
      <c r="P6932">
        <v>134</v>
      </c>
      <c r="Q6932">
        <v>0.27586206896551724</v>
      </c>
      <c r="R6932">
        <v>134792</v>
      </c>
      <c r="S6932" t="str" cm="1">
        <f t="array" ref="S6932">_xlfn.IFS(E6935&lt;30,"18-29",E6935&lt;45,"30-44",TRUE,"45+")</f>
        <v>45+</v>
      </c>
      <c r="T6932" t="str" cm="1">
        <f t="array" ref="T6932">_xlfn.IFS(F6932&lt;=2,"0-2 Years",F6932&lt;=5,"3-5 Years",F6932&lt;=8,"6-8 Years",TRUE,"9-10 Years")</f>
        <v>3-5 Years</v>
      </c>
      <c r="U6932" t="str" cm="1">
        <f t="array" ref="U6932">_xlfn.IFS(P6932&gt;60,"High Risk",P6932&gt;30,"Medium Risk",TRUE,"Low Risk")</f>
        <v>High Risk</v>
      </c>
      <c r="V6932">
        <f t="shared" si="108"/>
        <v>5</v>
      </c>
    </row>
    <row r="6933" spans="1:22" x14ac:dyDescent="0.2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 s="2">
        <v>0</v>
      </c>
      <c r="H6933">
        <v>1</v>
      </c>
      <c r="I6933">
        <v>1</v>
      </c>
      <c r="J6933">
        <v>0</v>
      </c>
      <c r="K6933" s="1">
        <v>4606.97</v>
      </c>
      <c r="L6933">
        <v>0</v>
      </c>
      <c r="M6933">
        <v>29</v>
      </c>
      <c r="N6933">
        <v>3465</v>
      </c>
      <c r="O6933">
        <v>6</v>
      </c>
      <c r="P6933">
        <v>147</v>
      </c>
      <c r="Q6933">
        <v>0.20689655172413793</v>
      </c>
      <c r="R6933">
        <v>100485</v>
      </c>
      <c r="S6933" t="str" cm="1">
        <f t="array" ref="S6933">_xlfn.IFS(E6936&lt;30,"18-29",E6936&lt;45,"30-44",TRUE,"45+")</f>
        <v>30-44</v>
      </c>
      <c r="T6933" t="str" cm="1">
        <f t="array" ref="T6933">_xlfn.IFS(F6933&lt;=2,"0-2 Years",F6933&lt;=5,"3-5 Years",F6933&lt;=8,"6-8 Years",TRUE,"9-10 Years")</f>
        <v>0-2 Years</v>
      </c>
      <c r="U6933" t="str" cm="1">
        <f t="array" ref="U6933">_xlfn.IFS(P6933&gt;60,"High Risk",P6933&gt;30,"Medium Risk",TRUE,"Low Risk")</f>
        <v>High Risk</v>
      </c>
      <c r="V6933">
        <f t="shared" si="108"/>
        <v>9</v>
      </c>
    </row>
    <row r="6934" spans="1:22" hidden="1" x14ac:dyDescent="0.2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 s="2">
        <v>0</v>
      </c>
      <c r="H6934">
        <v>2</v>
      </c>
      <c r="I6934">
        <v>1</v>
      </c>
      <c r="J6934">
        <v>1</v>
      </c>
      <c r="K6934" s="1">
        <v>51362.82</v>
      </c>
      <c r="L6934">
        <v>0</v>
      </c>
      <c r="M6934">
        <v>18</v>
      </c>
      <c r="N6934">
        <v>439</v>
      </c>
      <c r="O6934">
        <v>2</v>
      </c>
      <c r="P6934">
        <v>176</v>
      </c>
      <c r="Q6934">
        <v>0.1111111111111111</v>
      </c>
      <c r="R6934">
        <v>7902</v>
      </c>
      <c r="S6934" t="str" cm="1">
        <f t="array" ref="S6934">_xlfn.IFS(E6937&lt;30,"18-29",E6937&lt;45,"30-44",TRUE,"45+")</f>
        <v>30-44</v>
      </c>
      <c r="T6934" t="str" cm="1">
        <f t="array" ref="T6934">_xlfn.IFS(F6934&lt;=2,"0-2 Years",F6934&lt;=5,"3-5 Years",F6934&lt;=8,"6-8 Years",TRUE,"9-10 Years")</f>
        <v>9-10 Years</v>
      </c>
      <c r="U6934" t="str" cm="1">
        <f t="array" ref="U6934">_xlfn.IFS(P6934&gt;60,"High Risk",P6934&gt;30,"Medium Risk",TRUE,"Low Risk")</f>
        <v>High Risk</v>
      </c>
      <c r="V6934">
        <f t="shared" si="108"/>
        <v>3</v>
      </c>
    </row>
    <row r="6935" spans="1:22" hidden="1" x14ac:dyDescent="0.2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 s="2">
        <v>68799.72</v>
      </c>
      <c r="H6935">
        <v>1</v>
      </c>
      <c r="I6935">
        <v>1</v>
      </c>
      <c r="J6935">
        <v>1</v>
      </c>
      <c r="K6935" s="1">
        <v>39704.14</v>
      </c>
      <c r="L6935">
        <v>0</v>
      </c>
      <c r="M6935">
        <v>13</v>
      </c>
      <c r="N6935">
        <v>547</v>
      </c>
      <c r="O6935">
        <v>10</v>
      </c>
      <c r="P6935">
        <v>61</v>
      </c>
      <c r="Q6935">
        <v>0.76923076923076927</v>
      </c>
      <c r="R6935">
        <v>7111</v>
      </c>
      <c r="S6935" t="str" cm="1">
        <f t="array" ref="S6935">_xlfn.IFS(E6938&lt;30,"18-29",E6938&lt;45,"30-44",TRUE,"45+")</f>
        <v>30-44</v>
      </c>
      <c r="T6935" t="str" cm="1">
        <f t="array" ref="T6935">_xlfn.IFS(F6935&lt;=2,"0-2 Years",F6935&lt;=5,"3-5 Years",F6935&lt;=8,"6-8 Years",TRUE,"9-10 Years")</f>
        <v>6-8 Years</v>
      </c>
      <c r="U6935" t="str" cm="1">
        <f t="array" ref="U6935">_xlfn.IFS(P6935&gt;60,"High Risk",P6935&gt;30,"Medium Risk",TRUE,"Low Risk")</f>
        <v>High Risk</v>
      </c>
      <c r="V6935">
        <f t="shared" si="108"/>
        <v>3</v>
      </c>
    </row>
    <row r="6936" spans="1:22" hidden="1" x14ac:dyDescent="0.2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 s="2">
        <v>116120.19</v>
      </c>
      <c r="H6936">
        <v>2</v>
      </c>
      <c r="I6936">
        <v>1</v>
      </c>
      <c r="J6936">
        <v>1</v>
      </c>
      <c r="K6936" s="1">
        <v>195638.13</v>
      </c>
      <c r="L6936">
        <v>0</v>
      </c>
      <c r="M6936">
        <v>5</v>
      </c>
      <c r="N6936">
        <v>3328</v>
      </c>
      <c r="O6936">
        <v>9</v>
      </c>
      <c r="P6936">
        <v>130</v>
      </c>
      <c r="Q6936">
        <v>1</v>
      </c>
      <c r="R6936">
        <v>16640</v>
      </c>
      <c r="S6936" t="str" cm="1">
        <f t="array" ref="S6936">_xlfn.IFS(E6939&lt;30,"18-29",E6939&lt;45,"30-44",TRUE,"45+")</f>
        <v>45+</v>
      </c>
      <c r="T6936" t="str" cm="1">
        <f t="array" ref="T6936">_xlfn.IFS(F6936&lt;=2,"0-2 Years",F6936&lt;=5,"3-5 Years",F6936&lt;=8,"6-8 Years",TRUE,"9-10 Years")</f>
        <v>0-2 Years</v>
      </c>
      <c r="U6936" t="str" cm="1">
        <f t="array" ref="U6936">_xlfn.IFS(P6936&gt;60,"High Risk",P6936&gt;30,"Medium Risk",TRUE,"Low Risk")</f>
        <v>High Risk</v>
      </c>
      <c r="V6936">
        <f t="shared" si="108"/>
        <v>1</v>
      </c>
    </row>
    <row r="6937" spans="1:22" hidden="1" x14ac:dyDescent="0.2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 s="2">
        <v>0</v>
      </c>
      <c r="H6937">
        <v>2</v>
      </c>
      <c r="I6937">
        <v>1</v>
      </c>
      <c r="J6937">
        <v>1</v>
      </c>
      <c r="K6937" s="1">
        <v>86413.11</v>
      </c>
      <c r="L6937">
        <v>0</v>
      </c>
      <c r="M6937">
        <v>17</v>
      </c>
      <c r="N6937">
        <v>3764</v>
      </c>
      <c r="O6937">
        <v>0</v>
      </c>
      <c r="P6937">
        <v>157</v>
      </c>
      <c r="Q6937">
        <v>0</v>
      </c>
      <c r="R6937">
        <v>63988</v>
      </c>
      <c r="S6937" t="str" cm="1">
        <f t="array" ref="S6937">_xlfn.IFS(E6940&lt;30,"18-29",E6940&lt;45,"30-44",TRUE,"45+")</f>
        <v>30-44</v>
      </c>
      <c r="T6937" t="str" cm="1">
        <f t="array" ref="T6937">_xlfn.IFS(F6937&lt;=2,"0-2 Years",F6937&lt;=5,"3-5 Years",F6937&lt;=8,"6-8 Years",TRUE,"9-10 Years")</f>
        <v>0-2 Years</v>
      </c>
      <c r="U6937" t="str" cm="1">
        <f t="array" ref="U6937">_xlfn.IFS(P6937&gt;60,"High Risk",P6937&gt;30,"Medium Risk",TRUE,"Low Risk")</f>
        <v>High Risk</v>
      </c>
      <c r="V6937">
        <f t="shared" si="108"/>
        <v>4</v>
      </c>
    </row>
    <row r="6938" spans="1:22" hidden="1" x14ac:dyDescent="0.2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 s="2">
        <v>84102.11</v>
      </c>
      <c r="H6938">
        <v>2</v>
      </c>
      <c r="I6938">
        <v>0</v>
      </c>
      <c r="J6938">
        <v>1</v>
      </c>
      <c r="K6938" s="1">
        <v>116385.24</v>
      </c>
      <c r="L6938">
        <v>0</v>
      </c>
      <c r="M6938">
        <v>24</v>
      </c>
      <c r="N6938">
        <v>4971</v>
      </c>
      <c r="O6938">
        <v>4</v>
      </c>
      <c r="P6938">
        <v>7</v>
      </c>
      <c r="Q6938">
        <v>0.16666666666666666</v>
      </c>
      <c r="R6938">
        <v>119304</v>
      </c>
      <c r="S6938" t="str" cm="1">
        <f t="array" ref="S6938">_xlfn.IFS(E6941&lt;30,"18-29",E6941&lt;45,"30-44",TRUE,"45+")</f>
        <v>30-44</v>
      </c>
      <c r="T6938" t="str" cm="1">
        <f t="array" ref="T6938">_xlfn.IFS(F6938&lt;=2,"0-2 Years",F6938&lt;=5,"3-5 Years",F6938&lt;=8,"6-8 Years",TRUE,"9-10 Years")</f>
        <v>0-2 Years</v>
      </c>
      <c r="U6938" t="str" cm="1">
        <f t="array" ref="U6938">_xlfn.IFS(P6938&gt;60,"High Risk",P6938&gt;30,"Medium Risk",TRUE,"Low Risk")</f>
        <v>Low Risk</v>
      </c>
      <c r="V6938">
        <f t="shared" si="108"/>
        <v>1</v>
      </c>
    </row>
    <row r="6939" spans="1:22" hidden="1" x14ac:dyDescent="0.2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 s="2">
        <v>0</v>
      </c>
      <c r="H6939">
        <v>2</v>
      </c>
      <c r="I6939">
        <v>0</v>
      </c>
      <c r="J6939">
        <v>1</v>
      </c>
      <c r="K6939" s="1">
        <v>182076.97</v>
      </c>
      <c r="L6939">
        <v>0</v>
      </c>
      <c r="M6939">
        <v>25</v>
      </c>
      <c r="N6939">
        <v>1185</v>
      </c>
      <c r="O6939">
        <v>3</v>
      </c>
      <c r="P6939">
        <v>141</v>
      </c>
      <c r="Q6939">
        <v>0.12</v>
      </c>
      <c r="R6939">
        <v>29625</v>
      </c>
      <c r="S6939" t="str" cm="1">
        <f t="array" ref="S6939">_xlfn.IFS(E6942&lt;30,"18-29",E6942&lt;45,"30-44",TRUE,"45+")</f>
        <v>45+</v>
      </c>
      <c r="T6939" t="str" cm="1">
        <f t="array" ref="T6939">_xlfn.IFS(F6939&lt;=2,"0-2 Years",F6939&lt;=5,"3-5 Years",F6939&lt;=8,"6-8 Years",TRUE,"9-10 Years")</f>
        <v>3-5 Years</v>
      </c>
      <c r="U6939" t="str" cm="1">
        <f t="array" ref="U6939">_xlfn.IFS(P6939&gt;60,"High Risk",P6939&gt;30,"Medium Risk",TRUE,"Low Risk")</f>
        <v>High Risk</v>
      </c>
      <c r="V6939">
        <f t="shared" si="108"/>
        <v>4</v>
      </c>
    </row>
    <row r="6940" spans="1:22" hidden="1" x14ac:dyDescent="0.2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 s="2">
        <v>0</v>
      </c>
      <c r="H6940">
        <v>1</v>
      </c>
      <c r="I6940">
        <v>1</v>
      </c>
      <c r="J6940">
        <v>1</v>
      </c>
      <c r="K6940" s="1">
        <v>67879.8</v>
      </c>
      <c r="L6940">
        <v>0</v>
      </c>
      <c r="M6940">
        <v>17</v>
      </c>
      <c r="N6940">
        <v>3516</v>
      </c>
      <c r="O6940">
        <v>3</v>
      </c>
      <c r="P6940">
        <v>60</v>
      </c>
      <c r="Q6940">
        <v>0.17647058823529413</v>
      </c>
      <c r="R6940">
        <v>59772</v>
      </c>
      <c r="S6940" t="str" cm="1">
        <f t="array" ref="S6940">_xlfn.IFS(E6943&lt;30,"18-29",E6943&lt;45,"30-44",TRUE,"45+")</f>
        <v>18-29</v>
      </c>
      <c r="T6940" t="str" cm="1">
        <f t="array" ref="T6940">_xlfn.IFS(F6940&lt;=2,"0-2 Years",F6940&lt;=5,"3-5 Years",F6940&lt;=8,"6-8 Years",TRUE,"9-10 Years")</f>
        <v>3-5 Years</v>
      </c>
      <c r="U6940" t="str" cm="1">
        <f t="array" ref="U6940">_xlfn.IFS(P6940&gt;60,"High Risk",P6940&gt;30,"Medium Risk",TRUE,"Low Risk")</f>
        <v>Medium Risk</v>
      </c>
      <c r="V6940">
        <f t="shared" si="108"/>
        <v>5</v>
      </c>
    </row>
    <row r="6941" spans="1:22" hidden="1" x14ac:dyDescent="0.2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 s="2">
        <v>0</v>
      </c>
      <c r="H6941">
        <v>2</v>
      </c>
      <c r="I6941">
        <v>0</v>
      </c>
      <c r="J6941">
        <v>1</v>
      </c>
      <c r="K6941" s="1">
        <v>11417.26</v>
      </c>
      <c r="L6941">
        <v>0</v>
      </c>
      <c r="M6941">
        <v>16</v>
      </c>
      <c r="N6941">
        <v>3349</v>
      </c>
      <c r="O6941">
        <v>4</v>
      </c>
      <c r="P6941">
        <v>64</v>
      </c>
      <c r="Q6941">
        <v>0.25</v>
      </c>
      <c r="R6941">
        <v>53584</v>
      </c>
      <c r="S6941" t="str" cm="1">
        <f t="array" ref="S6941">_xlfn.IFS(E6944&lt;30,"18-29",E6944&lt;45,"30-44",TRUE,"45+")</f>
        <v>30-44</v>
      </c>
      <c r="T6941" t="str" cm="1">
        <f t="array" ref="T6941">_xlfn.IFS(F6941&lt;=2,"0-2 Years",F6941&lt;=5,"3-5 Years",F6941&lt;=8,"6-8 Years",TRUE,"9-10 Years")</f>
        <v>9-10 Years</v>
      </c>
      <c r="U6941" t="str" cm="1">
        <f t="array" ref="U6941">_xlfn.IFS(P6941&gt;60,"High Risk",P6941&gt;30,"Medium Risk",TRUE,"Low Risk")</f>
        <v>High Risk</v>
      </c>
      <c r="V6941">
        <f t="shared" si="108"/>
        <v>3</v>
      </c>
    </row>
    <row r="6942" spans="1:22" hidden="1" x14ac:dyDescent="0.2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 s="2">
        <v>0</v>
      </c>
      <c r="H6942">
        <v>2</v>
      </c>
      <c r="I6942">
        <v>1</v>
      </c>
      <c r="J6942">
        <v>1</v>
      </c>
      <c r="K6942" s="1">
        <v>65998.259999999995</v>
      </c>
      <c r="L6942">
        <v>0</v>
      </c>
      <c r="M6942">
        <v>12</v>
      </c>
      <c r="N6942">
        <v>784</v>
      </c>
      <c r="O6942">
        <v>0</v>
      </c>
      <c r="P6942">
        <v>40</v>
      </c>
      <c r="Q6942">
        <v>0</v>
      </c>
      <c r="R6942">
        <v>9408</v>
      </c>
      <c r="S6942" t="str" cm="1">
        <f t="array" ref="S6942">_xlfn.IFS(E6945&lt;30,"18-29",E6945&lt;45,"30-44",TRUE,"45+")</f>
        <v>30-44</v>
      </c>
      <c r="T6942" t="str" cm="1">
        <f t="array" ref="T6942">_xlfn.IFS(F6942&lt;=2,"0-2 Years",F6942&lt;=5,"3-5 Years",F6942&lt;=8,"6-8 Years",TRUE,"9-10 Years")</f>
        <v>0-2 Years</v>
      </c>
      <c r="U6942" t="str" cm="1">
        <f t="array" ref="U6942">_xlfn.IFS(P6942&gt;60,"High Risk",P6942&gt;30,"Medium Risk",TRUE,"Low Risk")</f>
        <v>Medium Risk</v>
      </c>
      <c r="V6942">
        <f t="shared" si="108"/>
        <v>5</v>
      </c>
    </row>
    <row r="6943" spans="1:22" hidden="1" x14ac:dyDescent="0.2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 s="2">
        <v>104013.79</v>
      </c>
      <c r="H6943">
        <v>1</v>
      </c>
      <c r="I6943">
        <v>1</v>
      </c>
      <c r="J6943">
        <v>0</v>
      </c>
      <c r="K6943" s="1">
        <v>114774.35</v>
      </c>
      <c r="L6943">
        <v>0</v>
      </c>
      <c r="M6943">
        <v>13</v>
      </c>
      <c r="N6943">
        <v>604</v>
      </c>
      <c r="O6943">
        <v>7</v>
      </c>
      <c r="P6943">
        <v>53</v>
      </c>
      <c r="Q6943">
        <v>0.53846153846153844</v>
      </c>
      <c r="R6943">
        <v>7852</v>
      </c>
      <c r="S6943" t="str" cm="1">
        <f t="array" ref="S6943">_xlfn.IFS(E6946&lt;30,"18-29",E6946&lt;45,"30-44",TRUE,"45+")</f>
        <v>30-44</v>
      </c>
      <c r="T6943" t="str" cm="1">
        <f t="array" ref="T6943">_xlfn.IFS(F6943&lt;=2,"0-2 Years",F6943&lt;=5,"3-5 Years",F6943&lt;=8,"6-8 Years",TRUE,"9-10 Years")</f>
        <v>6-8 Years</v>
      </c>
      <c r="U6943" t="str" cm="1">
        <f t="array" ref="U6943">_xlfn.IFS(P6943&gt;60,"High Risk",P6943&gt;30,"Medium Risk",TRUE,"Low Risk")</f>
        <v>Medium Risk</v>
      </c>
      <c r="V6943">
        <f t="shared" si="108"/>
        <v>5</v>
      </c>
    </row>
    <row r="6944" spans="1:22" hidden="1" x14ac:dyDescent="0.2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 s="2">
        <v>120822.86</v>
      </c>
      <c r="H6944">
        <v>2</v>
      </c>
      <c r="I6944">
        <v>1</v>
      </c>
      <c r="J6944">
        <v>0</v>
      </c>
      <c r="K6944" s="1">
        <v>126153.24</v>
      </c>
      <c r="L6944">
        <v>0</v>
      </c>
      <c r="M6944">
        <v>5</v>
      </c>
      <c r="N6944">
        <v>4672</v>
      </c>
      <c r="O6944">
        <v>10</v>
      </c>
      <c r="P6944">
        <v>180</v>
      </c>
      <c r="Q6944">
        <v>1</v>
      </c>
      <c r="R6944">
        <v>23360</v>
      </c>
      <c r="S6944" t="str" cm="1">
        <f t="array" ref="S6944">_xlfn.IFS(E6947&lt;30,"18-29",E6947&lt;45,"30-44",TRUE,"45+")</f>
        <v>30-44</v>
      </c>
      <c r="T6944" t="str" cm="1">
        <f t="array" ref="T6944">_xlfn.IFS(F6944&lt;=2,"0-2 Years",F6944&lt;=5,"3-5 Years",F6944&lt;=8,"6-8 Years",TRUE,"9-10 Years")</f>
        <v>6-8 Years</v>
      </c>
      <c r="U6944" t="str" cm="1">
        <f t="array" ref="U6944">_xlfn.IFS(P6944&gt;60,"High Risk",P6944&gt;30,"Medium Risk",TRUE,"Low Risk")</f>
        <v>High Risk</v>
      </c>
      <c r="V6944">
        <f t="shared" si="108"/>
        <v>3</v>
      </c>
    </row>
    <row r="6945" spans="1:22" hidden="1" x14ac:dyDescent="0.2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 s="2">
        <v>128389.12</v>
      </c>
      <c r="H6945">
        <v>1</v>
      </c>
      <c r="I6945">
        <v>1</v>
      </c>
      <c r="J6945">
        <v>1</v>
      </c>
      <c r="K6945" s="1">
        <v>176091.31</v>
      </c>
      <c r="L6945">
        <v>0</v>
      </c>
      <c r="M6945">
        <v>13</v>
      </c>
      <c r="N6945">
        <v>940</v>
      </c>
      <c r="O6945">
        <v>3</v>
      </c>
      <c r="P6945">
        <v>159</v>
      </c>
      <c r="Q6945">
        <v>0.23076923076923078</v>
      </c>
      <c r="R6945">
        <v>12220</v>
      </c>
      <c r="S6945" t="str" cm="1">
        <f t="array" ref="S6945">_xlfn.IFS(E6948&lt;30,"18-29",E6948&lt;45,"30-44",TRUE,"45+")</f>
        <v>30-44</v>
      </c>
      <c r="T6945" t="str" cm="1">
        <f t="array" ref="T6945">_xlfn.IFS(F6945&lt;=2,"0-2 Years",F6945&lt;=5,"3-5 Years",F6945&lt;=8,"6-8 Years",TRUE,"9-10 Years")</f>
        <v>3-5 Years</v>
      </c>
      <c r="U6945" t="str" cm="1">
        <f t="array" ref="U6945">_xlfn.IFS(P6945&gt;60,"High Risk",P6945&gt;30,"Medium Risk",TRUE,"Low Risk")</f>
        <v>High Risk</v>
      </c>
      <c r="V6945">
        <f t="shared" si="108"/>
        <v>2</v>
      </c>
    </row>
    <row r="6946" spans="1:22" hidden="1" x14ac:dyDescent="0.2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 s="2">
        <v>102800.72</v>
      </c>
      <c r="H6946">
        <v>1</v>
      </c>
      <c r="I6946">
        <v>1</v>
      </c>
      <c r="J6946">
        <v>1</v>
      </c>
      <c r="K6946" s="1">
        <v>87352.43</v>
      </c>
      <c r="L6946">
        <v>0</v>
      </c>
      <c r="M6946">
        <v>11</v>
      </c>
      <c r="N6946">
        <v>2233</v>
      </c>
      <c r="O6946">
        <v>3</v>
      </c>
      <c r="P6946">
        <v>131</v>
      </c>
      <c r="Q6946">
        <v>0.27272727272727271</v>
      </c>
      <c r="R6946">
        <v>24563</v>
      </c>
      <c r="S6946" t="str" cm="1">
        <f t="array" ref="S6946">_xlfn.IFS(E6949&lt;30,"18-29",E6949&lt;45,"30-44",TRUE,"45+")</f>
        <v>30-44</v>
      </c>
      <c r="T6946" t="str" cm="1">
        <f t="array" ref="T6946">_xlfn.IFS(F6946&lt;=2,"0-2 Years",F6946&lt;=5,"3-5 Years",F6946&lt;=8,"6-8 Years",TRUE,"9-10 Years")</f>
        <v>6-8 Years</v>
      </c>
      <c r="U6946" t="str" cm="1">
        <f t="array" ref="U6946">_xlfn.IFS(P6946&gt;60,"High Risk",P6946&gt;30,"Medium Risk",TRUE,"Low Risk")</f>
        <v>High Risk</v>
      </c>
      <c r="V6946">
        <f t="shared" si="108"/>
        <v>2</v>
      </c>
    </row>
    <row r="6947" spans="1:22" hidden="1" x14ac:dyDescent="0.2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 s="2">
        <v>135470.9</v>
      </c>
      <c r="H6947">
        <v>1</v>
      </c>
      <c r="I6947">
        <v>1</v>
      </c>
      <c r="J6947">
        <v>0</v>
      </c>
      <c r="K6947" s="1">
        <v>107074.81</v>
      </c>
      <c r="L6947">
        <v>0</v>
      </c>
      <c r="M6947">
        <v>21</v>
      </c>
      <c r="N6947">
        <v>3646</v>
      </c>
      <c r="O6947">
        <v>8</v>
      </c>
      <c r="P6947">
        <v>5</v>
      </c>
      <c r="Q6947">
        <v>0.38095238095238093</v>
      </c>
      <c r="R6947">
        <v>76566</v>
      </c>
      <c r="S6947" t="str" cm="1">
        <f t="array" ref="S6947">_xlfn.IFS(E6950&lt;30,"18-29",E6950&lt;45,"30-44",TRUE,"45+")</f>
        <v>30-44</v>
      </c>
      <c r="T6947" t="str" cm="1">
        <f t="array" ref="T6947">_xlfn.IFS(F6947&lt;=2,"0-2 Years",F6947&lt;=5,"3-5 Years",F6947&lt;=8,"6-8 Years",TRUE,"9-10 Years")</f>
        <v>6-8 Years</v>
      </c>
      <c r="U6947" t="str" cm="1">
        <f t="array" ref="U6947">_xlfn.IFS(P6947&gt;60,"High Risk",P6947&gt;30,"Medium Risk",TRUE,"Low Risk")</f>
        <v>Low Risk</v>
      </c>
      <c r="V6947">
        <f t="shared" si="108"/>
        <v>5</v>
      </c>
    </row>
    <row r="6948" spans="1:22" hidden="1" x14ac:dyDescent="0.2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 s="2">
        <v>90145.04</v>
      </c>
      <c r="H6948">
        <v>1</v>
      </c>
      <c r="I6948">
        <v>1</v>
      </c>
      <c r="J6948">
        <v>1</v>
      </c>
      <c r="K6948" s="1">
        <v>69157.929999999993</v>
      </c>
      <c r="L6948">
        <v>0</v>
      </c>
      <c r="M6948">
        <v>23</v>
      </c>
      <c r="N6948">
        <v>4990</v>
      </c>
      <c r="O6948">
        <v>5</v>
      </c>
      <c r="P6948">
        <v>143</v>
      </c>
      <c r="Q6948">
        <v>0.21739130434782608</v>
      </c>
      <c r="R6948">
        <v>114770</v>
      </c>
      <c r="S6948" t="str" cm="1">
        <f t="array" ref="S6948">_xlfn.IFS(E6951&lt;30,"18-29",E6951&lt;45,"30-44",TRUE,"45+")</f>
        <v>30-44</v>
      </c>
      <c r="T6948" t="str" cm="1">
        <f t="array" ref="T6948">_xlfn.IFS(F6948&lt;=2,"0-2 Years",F6948&lt;=5,"3-5 Years",F6948&lt;=8,"6-8 Years",TRUE,"9-10 Years")</f>
        <v>6-8 Years</v>
      </c>
      <c r="U6948" t="str" cm="1">
        <f t="array" ref="U6948">_xlfn.IFS(P6948&gt;60,"High Risk",P6948&gt;30,"Medium Risk",TRUE,"Low Risk")</f>
        <v>High Risk</v>
      </c>
      <c r="V6948">
        <f t="shared" si="108"/>
        <v>2</v>
      </c>
    </row>
    <row r="6949" spans="1:22" hidden="1" x14ac:dyDescent="0.2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 s="2">
        <v>0</v>
      </c>
      <c r="H6949">
        <v>1</v>
      </c>
      <c r="I6949">
        <v>1</v>
      </c>
      <c r="J6949">
        <v>1</v>
      </c>
      <c r="K6949" s="1">
        <v>149970.59</v>
      </c>
      <c r="L6949">
        <v>0</v>
      </c>
      <c r="M6949">
        <v>10</v>
      </c>
      <c r="N6949">
        <v>256</v>
      </c>
      <c r="O6949">
        <v>9</v>
      </c>
      <c r="P6949">
        <v>169</v>
      </c>
      <c r="Q6949">
        <v>0.9</v>
      </c>
      <c r="R6949">
        <v>2560</v>
      </c>
      <c r="S6949" t="str" cm="1">
        <f t="array" ref="S6949">_xlfn.IFS(E6952&lt;30,"18-29",E6952&lt;45,"30-44",TRUE,"45+")</f>
        <v>30-44</v>
      </c>
      <c r="T6949" t="str" cm="1">
        <f t="array" ref="T6949">_xlfn.IFS(F6949&lt;=2,"0-2 Years",F6949&lt;=5,"3-5 Years",F6949&lt;=8,"6-8 Years",TRUE,"9-10 Years")</f>
        <v>6-8 Years</v>
      </c>
      <c r="U6949" t="str" cm="1">
        <f t="array" ref="U6949">_xlfn.IFS(P6949&gt;60,"High Risk",P6949&gt;30,"Medium Risk",TRUE,"Low Risk")</f>
        <v>High Risk</v>
      </c>
      <c r="V6949">
        <f t="shared" si="108"/>
        <v>5</v>
      </c>
    </row>
    <row r="6950" spans="1:22" hidden="1" x14ac:dyDescent="0.2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 s="2">
        <v>161801.47</v>
      </c>
      <c r="H6950">
        <v>1</v>
      </c>
      <c r="I6950">
        <v>0</v>
      </c>
      <c r="J6950">
        <v>1</v>
      </c>
      <c r="K6950" s="1">
        <v>153288.97</v>
      </c>
      <c r="L6950">
        <v>1</v>
      </c>
      <c r="M6950">
        <v>30</v>
      </c>
      <c r="N6950">
        <v>3397</v>
      </c>
      <c r="O6950">
        <v>9</v>
      </c>
      <c r="P6950">
        <v>30</v>
      </c>
      <c r="Q6950">
        <v>0.3</v>
      </c>
      <c r="R6950">
        <v>101910</v>
      </c>
      <c r="S6950" t="str" cm="1">
        <f t="array" ref="S6950">_xlfn.IFS(E6953&lt;30,"18-29",E6953&lt;45,"30-44",TRUE,"45+")</f>
        <v>30-44</v>
      </c>
      <c r="T6950" t="str" cm="1">
        <f t="array" ref="T6950">_xlfn.IFS(F6950&lt;=2,"0-2 Years",F6950&lt;=5,"3-5 Years",F6950&lt;=8,"6-8 Years",TRUE,"9-10 Years")</f>
        <v>3-5 Years</v>
      </c>
      <c r="U6950" t="str" cm="1">
        <f t="array" ref="U6950">_xlfn.IFS(P6950&gt;60,"High Risk",P6950&gt;30,"Medium Risk",TRUE,"Low Risk")</f>
        <v>Low Risk</v>
      </c>
      <c r="V6950">
        <f t="shared" si="108"/>
        <v>2</v>
      </c>
    </row>
    <row r="6951" spans="1:22" hidden="1" x14ac:dyDescent="0.2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 s="2">
        <v>99660.13</v>
      </c>
      <c r="H6951">
        <v>2</v>
      </c>
      <c r="I6951">
        <v>0</v>
      </c>
      <c r="J6951">
        <v>1</v>
      </c>
      <c r="K6951" s="1">
        <v>147700.78</v>
      </c>
      <c r="L6951">
        <v>0</v>
      </c>
      <c r="M6951">
        <v>11</v>
      </c>
      <c r="N6951">
        <v>3267</v>
      </c>
      <c r="O6951">
        <v>0</v>
      </c>
      <c r="P6951">
        <v>152</v>
      </c>
      <c r="Q6951">
        <v>0</v>
      </c>
      <c r="R6951">
        <v>35937</v>
      </c>
      <c r="S6951" t="str" cm="1">
        <f t="array" ref="S6951">_xlfn.IFS(E6954&lt;30,"18-29",E6954&lt;45,"30-44",TRUE,"45+")</f>
        <v>30-44</v>
      </c>
      <c r="T6951" t="str" cm="1">
        <f t="array" ref="T6951">_xlfn.IFS(F6951&lt;=2,"0-2 Years",F6951&lt;=5,"3-5 Years",F6951&lt;=8,"6-8 Years",TRUE,"9-10 Years")</f>
        <v>0-2 Years</v>
      </c>
      <c r="U6951" t="str" cm="1">
        <f t="array" ref="U6951">_xlfn.IFS(P6951&gt;60,"High Risk",P6951&gt;30,"Medium Risk",TRUE,"Low Risk")</f>
        <v>High Risk</v>
      </c>
      <c r="V6951">
        <f t="shared" si="108"/>
        <v>1</v>
      </c>
    </row>
    <row r="6952" spans="1:22" hidden="1" x14ac:dyDescent="0.2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 s="2">
        <v>123081.84</v>
      </c>
      <c r="H6952">
        <v>2</v>
      </c>
      <c r="I6952">
        <v>1</v>
      </c>
      <c r="J6952">
        <v>1</v>
      </c>
      <c r="K6952" s="1">
        <v>188657.97</v>
      </c>
      <c r="L6952">
        <v>0</v>
      </c>
      <c r="M6952">
        <v>1</v>
      </c>
      <c r="N6952">
        <v>3607</v>
      </c>
      <c r="O6952">
        <v>0</v>
      </c>
      <c r="P6952">
        <v>94</v>
      </c>
      <c r="Q6952">
        <v>0</v>
      </c>
      <c r="R6952">
        <v>3607</v>
      </c>
      <c r="S6952" t="str" cm="1">
        <f t="array" ref="S6952">_xlfn.IFS(E6955&lt;30,"18-29",E6955&lt;45,"30-44",TRUE,"45+")</f>
        <v>30-44</v>
      </c>
      <c r="T6952" t="str" cm="1">
        <f t="array" ref="T6952">_xlfn.IFS(F6952&lt;=2,"0-2 Years",F6952&lt;=5,"3-5 Years",F6952&lt;=8,"6-8 Years",TRUE,"9-10 Years")</f>
        <v>6-8 Years</v>
      </c>
      <c r="U6952" t="str" cm="1">
        <f t="array" ref="U6952">_xlfn.IFS(P6952&gt;60,"High Risk",P6952&gt;30,"Medium Risk",TRUE,"Low Risk")</f>
        <v>High Risk</v>
      </c>
      <c r="V6952">
        <f t="shared" si="108"/>
        <v>0</v>
      </c>
    </row>
    <row r="6953" spans="1:22" hidden="1" x14ac:dyDescent="0.2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 s="2">
        <v>102870.93</v>
      </c>
      <c r="H6953">
        <v>1</v>
      </c>
      <c r="I6953">
        <v>0</v>
      </c>
      <c r="J6953">
        <v>1</v>
      </c>
      <c r="K6953" s="1">
        <v>103764.55</v>
      </c>
      <c r="L6953">
        <v>1</v>
      </c>
      <c r="M6953">
        <v>6</v>
      </c>
      <c r="N6953">
        <v>2521</v>
      </c>
      <c r="O6953">
        <v>10</v>
      </c>
      <c r="P6953">
        <v>150</v>
      </c>
      <c r="Q6953">
        <v>1</v>
      </c>
      <c r="R6953">
        <v>15126</v>
      </c>
      <c r="S6953" t="str" cm="1">
        <f t="array" ref="S6953">_xlfn.IFS(E6956&lt;30,"18-29",E6956&lt;45,"30-44",TRUE,"45+")</f>
        <v>30-44</v>
      </c>
      <c r="T6953" t="str" cm="1">
        <f t="array" ref="T6953">_xlfn.IFS(F6953&lt;=2,"0-2 Years",F6953&lt;=5,"3-5 Years",F6953&lt;=8,"6-8 Years",TRUE,"9-10 Years")</f>
        <v>6-8 Years</v>
      </c>
      <c r="U6953" t="str" cm="1">
        <f t="array" ref="U6953">_xlfn.IFS(P6953&gt;60,"High Risk",P6953&gt;30,"Medium Risk",TRUE,"Low Risk")</f>
        <v>High Risk</v>
      </c>
      <c r="V6953">
        <f t="shared" si="108"/>
        <v>2</v>
      </c>
    </row>
    <row r="6954" spans="1:22" hidden="1" x14ac:dyDescent="0.2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 s="2">
        <v>151105.68</v>
      </c>
      <c r="H6954">
        <v>1</v>
      </c>
      <c r="I6954">
        <v>1</v>
      </c>
      <c r="J6954">
        <v>1</v>
      </c>
      <c r="K6954" s="1">
        <v>140934.57</v>
      </c>
      <c r="L6954">
        <v>0</v>
      </c>
      <c r="M6954">
        <v>11</v>
      </c>
      <c r="N6954">
        <v>2274</v>
      </c>
      <c r="O6954">
        <v>2</v>
      </c>
      <c r="P6954">
        <v>85</v>
      </c>
      <c r="Q6954">
        <v>0.18181818181818182</v>
      </c>
      <c r="R6954">
        <v>25014</v>
      </c>
      <c r="S6954" t="str" cm="1">
        <f t="array" ref="S6954">_xlfn.IFS(E6957&lt;30,"18-29",E6957&lt;45,"30-44",TRUE,"45+")</f>
        <v>30-44</v>
      </c>
      <c r="T6954" t="str" cm="1">
        <f t="array" ref="T6954">_xlfn.IFS(F6954&lt;=2,"0-2 Years",F6954&lt;=5,"3-5 Years",F6954&lt;=8,"6-8 Years",TRUE,"9-10 Years")</f>
        <v>0-2 Years</v>
      </c>
      <c r="U6954" t="str" cm="1">
        <f t="array" ref="U6954">_xlfn.IFS(P6954&gt;60,"High Risk",P6954&gt;30,"Medium Risk",TRUE,"Low Risk")</f>
        <v>High Risk</v>
      </c>
      <c r="V6954">
        <f t="shared" si="108"/>
        <v>3</v>
      </c>
    </row>
    <row r="6955" spans="1:22" hidden="1" x14ac:dyDescent="0.2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 s="2">
        <v>163856.76</v>
      </c>
      <c r="H6955">
        <v>1</v>
      </c>
      <c r="I6955">
        <v>1</v>
      </c>
      <c r="J6955">
        <v>1</v>
      </c>
      <c r="K6955" s="1">
        <v>15118.2</v>
      </c>
      <c r="L6955">
        <v>0</v>
      </c>
      <c r="M6955">
        <v>28</v>
      </c>
      <c r="N6955">
        <v>1422</v>
      </c>
      <c r="O6955">
        <v>10</v>
      </c>
      <c r="P6955">
        <v>157</v>
      </c>
      <c r="Q6955">
        <v>0.35714285714285715</v>
      </c>
      <c r="R6955">
        <v>39816</v>
      </c>
      <c r="S6955" t="str" cm="1">
        <f t="array" ref="S6955">_xlfn.IFS(E6958&lt;30,"18-29",E6958&lt;45,"30-44",TRUE,"45+")</f>
        <v>45+</v>
      </c>
      <c r="T6955" t="str" cm="1">
        <f t="array" ref="T6955">_xlfn.IFS(F6955&lt;=2,"0-2 Years",F6955&lt;=5,"3-5 Years",F6955&lt;=8,"6-8 Years",TRUE,"9-10 Years")</f>
        <v>3-5 Years</v>
      </c>
      <c r="U6955" t="str" cm="1">
        <f t="array" ref="U6955">_xlfn.IFS(P6955&gt;60,"High Risk",P6955&gt;30,"Medium Risk",TRUE,"Low Risk")</f>
        <v>High Risk</v>
      </c>
      <c r="V6955">
        <f t="shared" si="108"/>
        <v>2</v>
      </c>
    </row>
    <row r="6956" spans="1:22" hidden="1" x14ac:dyDescent="0.2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 s="2">
        <v>0</v>
      </c>
      <c r="H6956">
        <v>1</v>
      </c>
      <c r="I6956">
        <v>1</v>
      </c>
      <c r="J6956">
        <v>1</v>
      </c>
      <c r="K6956" s="1">
        <v>63202</v>
      </c>
      <c r="L6956">
        <v>0</v>
      </c>
      <c r="M6956">
        <v>15</v>
      </c>
      <c r="N6956">
        <v>1416</v>
      </c>
      <c r="O6956">
        <v>4</v>
      </c>
      <c r="P6956">
        <v>97</v>
      </c>
      <c r="Q6956">
        <v>0.26666666666666666</v>
      </c>
      <c r="R6956">
        <v>21240</v>
      </c>
      <c r="S6956" t="str" cm="1">
        <f t="array" ref="S6956">_xlfn.IFS(E6959&lt;30,"18-29",E6959&lt;45,"30-44",TRUE,"45+")</f>
        <v>30-44</v>
      </c>
      <c r="T6956" t="str" cm="1">
        <f t="array" ref="T6956">_xlfn.IFS(F6956&lt;=2,"0-2 Years",F6956&lt;=5,"3-5 Years",F6956&lt;=8,"6-8 Years",TRUE,"9-10 Years")</f>
        <v>6-8 Years</v>
      </c>
      <c r="U6956" t="str" cm="1">
        <f t="array" ref="U6956">_xlfn.IFS(P6956&gt;60,"High Risk",P6956&gt;30,"Medium Risk",TRUE,"Low Risk")</f>
        <v>High Risk</v>
      </c>
      <c r="V6956">
        <f t="shared" si="108"/>
        <v>5</v>
      </c>
    </row>
    <row r="6957" spans="1:22" hidden="1" x14ac:dyDescent="0.2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 s="2">
        <v>127290.61</v>
      </c>
      <c r="H6957">
        <v>1</v>
      </c>
      <c r="I6957">
        <v>1</v>
      </c>
      <c r="J6957">
        <v>0</v>
      </c>
      <c r="K6957" s="1">
        <v>16081.62</v>
      </c>
      <c r="L6957">
        <v>0</v>
      </c>
      <c r="M6957">
        <v>1</v>
      </c>
      <c r="N6957">
        <v>858</v>
      </c>
      <c r="O6957">
        <v>9</v>
      </c>
      <c r="P6957">
        <v>98</v>
      </c>
      <c r="Q6957">
        <v>1</v>
      </c>
      <c r="R6957">
        <v>858</v>
      </c>
      <c r="S6957" t="str" cm="1">
        <f t="array" ref="S6957">_xlfn.IFS(E6960&lt;30,"18-29",E6960&lt;45,"30-44",TRUE,"45+")</f>
        <v>30-44</v>
      </c>
      <c r="T6957" t="str" cm="1">
        <f t="array" ref="T6957">_xlfn.IFS(F6957&lt;=2,"0-2 Years",F6957&lt;=5,"3-5 Years",F6957&lt;=8,"6-8 Years",TRUE,"9-10 Years")</f>
        <v>6-8 Years</v>
      </c>
      <c r="U6957" t="str" cm="1">
        <f t="array" ref="U6957">_xlfn.IFS(P6957&gt;60,"High Risk",P6957&gt;30,"Medium Risk",TRUE,"Low Risk")</f>
        <v>High Risk</v>
      </c>
      <c r="V6957">
        <f t="shared" si="108"/>
        <v>5</v>
      </c>
    </row>
    <row r="6958" spans="1:22" x14ac:dyDescent="0.2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 s="2">
        <v>180614.04</v>
      </c>
      <c r="H6958">
        <v>1</v>
      </c>
      <c r="I6958">
        <v>0</v>
      </c>
      <c r="J6958">
        <v>0</v>
      </c>
      <c r="K6958" s="1">
        <v>523</v>
      </c>
      <c r="L6958">
        <v>0</v>
      </c>
      <c r="M6958">
        <v>2</v>
      </c>
      <c r="N6958">
        <v>3119</v>
      </c>
      <c r="O6958">
        <v>9</v>
      </c>
      <c r="P6958">
        <v>172</v>
      </c>
      <c r="Q6958">
        <v>1</v>
      </c>
      <c r="R6958">
        <v>6238</v>
      </c>
      <c r="S6958" t="str" cm="1">
        <f t="array" ref="S6958">_xlfn.IFS(E6961&lt;30,"18-29",E6961&lt;45,"30-44",TRUE,"45+")</f>
        <v>45+</v>
      </c>
      <c r="T6958" t="str" cm="1">
        <f t="array" ref="T6958">_xlfn.IFS(F6958&lt;=2,"0-2 Years",F6958&lt;=5,"3-5 Years",F6958&lt;=8,"6-8 Years",TRUE,"9-10 Years")</f>
        <v>3-5 Years</v>
      </c>
      <c r="U6958" t="str" cm="1">
        <f t="array" ref="U6958">_xlfn.IFS(P6958&gt;60,"High Risk",P6958&gt;30,"Medium Risk",TRUE,"Low Risk")</f>
        <v>High Risk</v>
      </c>
      <c r="V6958">
        <f t="shared" si="108"/>
        <v>6</v>
      </c>
    </row>
    <row r="6959" spans="1:22" hidden="1" x14ac:dyDescent="0.2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 s="2">
        <v>55053.62</v>
      </c>
      <c r="H6959">
        <v>1</v>
      </c>
      <c r="I6959">
        <v>1</v>
      </c>
      <c r="J6959">
        <v>0</v>
      </c>
      <c r="K6959" s="1">
        <v>181757.19</v>
      </c>
      <c r="L6959">
        <v>0</v>
      </c>
      <c r="M6959">
        <v>20</v>
      </c>
      <c r="N6959">
        <v>2209</v>
      </c>
      <c r="O6959">
        <v>2</v>
      </c>
      <c r="P6959">
        <v>83</v>
      </c>
      <c r="Q6959">
        <v>0.1</v>
      </c>
      <c r="R6959">
        <v>44180</v>
      </c>
      <c r="S6959" t="str" cm="1">
        <f t="array" ref="S6959">_xlfn.IFS(E6962&lt;30,"18-29",E6962&lt;45,"30-44",TRUE,"45+")</f>
        <v>30-44</v>
      </c>
      <c r="T6959" t="str" cm="1">
        <f t="array" ref="T6959">_xlfn.IFS(F6959&lt;=2,"0-2 Years",F6959&lt;=5,"3-5 Years",F6959&lt;=8,"6-8 Years",TRUE,"9-10 Years")</f>
        <v>6-8 Years</v>
      </c>
      <c r="U6959" t="str" cm="1">
        <f t="array" ref="U6959">_xlfn.IFS(P6959&gt;60,"High Risk",P6959&gt;30,"Medium Risk",TRUE,"Low Risk")</f>
        <v>High Risk</v>
      </c>
      <c r="V6959">
        <f t="shared" si="108"/>
        <v>5</v>
      </c>
    </row>
    <row r="6960" spans="1:22" hidden="1" x14ac:dyDescent="0.2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 s="2">
        <v>96110.22</v>
      </c>
      <c r="H6960">
        <v>1</v>
      </c>
      <c r="I6960">
        <v>1</v>
      </c>
      <c r="J6960">
        <v>0</v>
      </c>
      <c r="K6960" s="1">
        <v>1173.23</v>
      </c>
      <c r="L6960">
        <v>0</v>
      </c>
      <c r="M6960">
        <v>29</v>
      </c>
      <c r="N6960">
        <v>675</v>
      </c>
      <c r="O6960">
        <v>7</v>
      </c>
      <c r="P6960">
        <v>147</v>
      </c>
      <c r="Q6960">
        <v>0.2413793103448276</v>
      </c>
      <c r="R6960">
        <v>19575</v>
      </c>
      <c r="S6960" t="str" cm="1">
        <f t="array" ref="S6960">_xlfn.IFS(E6963&lt;30,"18-29",E6963&lt;45,"30-44",TRUE,"45+")</f>
        <v>30-44</v>
      </c>
      <c r="T6960" t="str" cm="1">
        <f t="array" ref="T6960">_xlfn.IFS(F6960&lt;=2,"0-2 Years",F6960&lt;=5,"3-5 Years",F6960&lt;=8,"6-8 Years",TRUE,"9-10 Years")</f>
        <v>3-5 Years</v>
      </c>
      <c r="U6960" t="str" cm="1">
        <f t="array" ref="U6960">_xlfn.IFS(P6960&gt;60,"High Risk",P6960&gt;30,"Medium Risk",TRUE,"Low Risk")</f>
        <v>High Risk</v>
      </c>
      <c r="V6960">
        <f t="shared" si="108"/>
        <v>5</v>
      </c>
    </row>
    <row r="6961" spans="1:22" hidden="1" x14ac:dyDescent="0.2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 s="2">
        <v>106521.49</v>
      </c>
      <c r="H6961">
        <v>1</v>
      </c>
      <c r="I6961">
        <v>0</v>
      </c>
      <c r="J6961">
        <v>1</v>
      </c>
      <c r="K6961" s="1">
        <v>86587.37</v>
      </c>
      <c r="L6961">
        <v>0</v>
      </c>
      <c r="M6961">
        <v>25</v>
      </c>
      <c r="N6961">
        <v>1692</v>
      </c>
      <c r="O6961">
        <v>6</v>
      </c>
      <c r="P6961">
        <v>94</v>
      </c>
      <c r="Q6961">
        <v>0.24</v>
      </c>
      <c r="R6961">
        <v>42300</v>
      </c>
      <c r="S6961" t="str" cm="1">
        <f t="array" ref="S6961">_xlfn.IFS(E6964&lt;30,"18-29",E6964&lt;45,"30-44",TRUE,"45+")</f>
        <v>18-29</v>
      </c>
      <c r="T6961" t="str" cm="1">
        <f t="array" ref="T6961">_xlfn.IFS(F6961&lt;=2,"0-2 Years",F6961&lt;=5,"3-5 Years",F6961&lt;=8,"6-8 Years",TRUE,"9-10 Years")</f>
        <v>3-5 Years</v>
      </c>
      <c r="U6961" t="str" cm="1">
        <f t="array" ref="U6961">_xlfn.IFS(P6961&gt;60,"High Risk",P6961&gt;30,"Medium Risk",TRUE,"Low Risk")</f>
        <v>High Risk</v>
      </c>
      <c r="V6961">
        <f t="shared" si="108"/>
        <v>3</v>
      </c>
    </row>
    <row r="6962" spans="1:22" hidden="1" x14ac:dyDescent="0.2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 s="2">
        <v>82255.509999999995</v>
      </c>
      <c r="H6962">
        <v>2</v>
      </c>
      <c r="I6962">
        <v>1</v>
      </c>
      <c r="J6962">
        <v>0</v>
      </c>
      <c r="K6962" s="1">
        <v>109545.56</v>
      </c>
      <c r="L6962">
        <v>0</v>
      </c>
      <c r="M6962">
        <v>15</v>
      </c>
      <c r="N6962">
        <v>868</v>
      </c>
      <c r="O6962">
        <v>5</v>
      </c>
      <c r="P6962">
        <v>79</v>
      </c>
      <c r="Q6962">
        <v>0.33333333333333331</v>
      </c>
      <c r="R6962">
        <v>13020</v>
      </c>
      <c r="S6962" t="str" cm="1">
        <f t="array" ref="S6962">_xlfn.IFS(E6965&lt;30,"18-29",E6965&lt;45,"30-44",TRUE,"45+")</f>
        <v>30-44</v>
      </c>
      <c r="T6962" t="str" cm="1">
        <f t="array" ref="T6962">_xlfn.IFS(F6962&lt;=2,"0-2 Years",F6962&lt;=5,"3-5 Years",F6962&lt;=8,"6-8 Years",TRUE,"9-10 Years")</f>
        <v>6-8 Years</v>
      </c>
      <c r="U6962" t="str" cm="1">
        <f t="array" ref="U6962">_xlfn.IFS(P6962&gt;60,"High Risk",P6962&gt;30,"Medium Risk",TRUE,"Low Risk")</f>
        <v>High Risk</v>
      </c>
      <c r="V6962">
        <f t="shared" si="108"/>
        <v>3</v>
      </c>
    </row>
    <row r="6963" spans="1:22" hidden="1" x14ac:dyDescent="0.2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 s="2">
        <v>0</v>
      </c>
      <c r="H6963">
        <v>2</v>
      </c>
      <c r="I6963">
        <v>1</v>
      </c>
      <c r="J6963">
        <v>1</v>
      </c>
      <c r="K6963" s="1">
        <v>174431.01</v>
      </c>
      <c r="L6963">
        <v>0</v>
      </c>
      <c r="M6963">
        <v>8</v>
      </c>
      <c r="N6963">
        <v>1141</v>
      </c>
      <c r="O6963">
        <v>5</v>
      </c>
      <c r="P6963">
        <v>86</v>
      </c>
      <c r="Q6963">
        <v>0.625</v>
      </c>
      <c r="R6963">
        <v>9128</v>
      </c>
      <c r="S6963" t="str" cm="1">
        <f t="array" ref="S6963">_xlfn.IFS(E6966&lt;30,"18-29",E6966&lt;45,"30-44",TRUE,"45+")</f>
        <v>45+</v>
      </c>
      <c r="T6963" t="str" cm="1">
        <f t="array" ref="T6963">_xlfn.IFS(F6963&lt;=2,"0-2 Years",F6963&lt;=5,"3-5 Years",F6963&lt;=8,"6-8 Years",TRUE,"9-10 Years")</f>
        <v>0-2 Years</v>
      </c>
      <c r="U6963" t="str" cm="1">
        <f t="array" ref="U6963">_xlfn.IFS(P6963&gt;60,"High Risk",P6963&gt;30,"Medium Risk",TRUE,"Low Risk")</f>
        <v>High Risk</v>
      </c>
      <c r="V6963">
        <f t="shared" si="108"/>
        <v>4</v>
      </c>
    </row>
    <row r="6964" spans="1:22" hidden="1" x14ac:dyDescent="0.2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 s="2">
        <v>102395.79</v>
      </c>
      <c r="H6964">
        <v>1</v>
      </c>
      <c r="I6964">
        <v>1</v>
      </c>
      <c r="J6964">
        <v>0</v>
      </c>
      <c r="K6964" s="1">
        <v>119368.99</v>
      </c>
      <c r="L6964">
        <v>0</v>
      </c>
      <c r="M6964">
        <v>27</v>
      </c>
      <c r="N6964">
        <v>1332</v>
      </c>
      <c r="O6964">
        <v>1</v>
      </c>
      <c r="P6964">
        <v>34</v>
      </c>
      <c r="Q6964">
        <v>3.7037037037037035E-2</v>
      </c>
      <c r="R6964">
        <v>35964</v>
      </c>
      <c r="S6964" t="str" cm="1">
        <f t="array" ref="S6964">_xlfn.IFS(E6967&lt;30,"18-29",E6967&lt;45,"30-44",TRUE,"45+")</f>
        <v>30-44</v>
      </c>
      <c r="T6964" t="str" cm="1">
        <f t="array" ref="T6964">_xlfn.IFS(F6964&lt;=2,"0-2 Years",F6964&lt;=5,"3-5 Years",F6964&lt;=8,"6-8 Years",TRUE,"9-10 Years")</f>
        <v>3-5 Years</v>
      </c>
      <c r="U6964" t="str" cm="1">
        <f t="array" ref="U6964">_xlfn.IFS(P6964&gt;60,"High Risk",P6964&gt;30,"Medium Risk",TRUE,"Low Risk")</f>
        <v>Medium Risk</v>
      </c>
      <c r="V6964">
        <f t="shared" si="108"/>
        <v>5</v>
      </c>
    </row>
    <row r="6965" spans="1:22" hidden="1" x14ac:dyDescent="0.2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 s="2">
        <v>118201.41</v>
      </c>
      <c r="H6965">
        <v>1</v>
      </c>
      <c r="I6965">
        <v>1</v>
      </c>
      <c r="J6965">
        <v>0</v>
      </c>
      <c r="K6965" s="1">
        <v>23315.59</v>
      </c>
      <c r="L6965">
        <v>0</v>
      </c>
      <c r="M6965">
        <v>19</v>
      </c>
      <c r="N6965">
        <v>3195</v>
      </c>
      <c r="O6965">
        <v>10</v>
      </c>
      <c r="P6965">
        <v>7</v>
      </c>
      <c r="Q6965">
        <v>0.52631578947368418</v>
      </c>
      <c r="R6965">
        <v>60705</v>
      </c>
      <c r="S6965" t="str" cm="1">
        <f t="array" ref="S6965">_xlfn.IFS(E6968&lt;30,"18-29",E6968&lt;45,"30-44",TRUE,"45+")</f>
        <v>18-29</v>
      </c>
      <c r="T6965" t="str" cm="1">
        <f t="array" ref="T6965">_xlfn.IFS(F6965&lt;=2,"0-2 Years",F6965&lt;=5,"3-5 Years",F6965&lt;=8,"6-8 Years",TRUE,"9-10 Years")</f>
        <v>6-8 Years</v>
      </c>
      <c r="U6965" t="str" cm="1">
        <f t="array" ref="U6965">_xlfn.IFS(P6965&gt;60,"High Risk",P6965&gt;30,"Medium Risk",TRUE,"Low Risk")</f>
        <v>Low Risk</v>
      </c>
      <c r="V6965">
        <f t="shared" si="108"/>
        <v>5</v>
      </c>
    </row>
    <row r="6966" spans="1:22" hidden="1" x14ac:dyDescent="0.2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 s="2">
        <v>44582.07</v>
      </c>
      <c r="H6966">
        <v>3</v>
      </c>
      <c r="I6966">
        <v>0</v>
      </c>
      <c r="J6966">
        <v>1</v>
      </c>
      <c r="K6966" s="1">
        <v>67539.850000000006</v>
      </c>
      <c r="L6966">
        <v>1</v>
      </c>
      <c r="M6966">
        <v>17</v>
      </c>
      <c r="N6966">
        <v>4495</v>
      </c>
      <c r="O6966">
        <v>3</v>
      </c>
      <c r="P6966">
        <v>146</v>
      </c>
      <c r="Q6966">
        <v>0.17647058823529413</v>
      </c>
      <c r="R6966">
        <v>76415</v>
      </c>
      <c r="S6966" t="str" cm="1">
        <f t="array" ref="S6966">_xlfn.IFS(E6969&lt;30,"18-29",E6969&lt;45,"30-44",TRUE,"45+")</f>
        <v>18-29</v>
      </c>
      <c r="T6966" t="str" cm="1">
        <f t="array" ref="T6966">_xlfn.IFS(F6966&lt;=2,"0-2 Years",F6966&lt;=5,"3-5 Years",F6966&lt;=8,"6-8 Years",TRUE,"9-10 Years")</f>
        <v>6-8 Years</v>
      </c>
      <c r="U6966" t="str" cm="1">
        <f t="array" ref="U6966">_xlfn.IFS(P6966&gt;60,"High Risk",P6966&gt;30,"Medium Risk",TRUE,"Low Risk")</f>
        <v>High Risk</v>
      </c>
      <c r="V6966">
        <f t="shared" si="108"/>
        <v>1</v>
      </c>
    </row>
    <row r="6967" spans="1:22" hidden="1" x14ac:dyDescent="0.2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 s="2">
        <v>0</v>
      </c>
      <c r="H6967">
        <v>2</v>
      </c>
      <c r="I6967">
        <v>1</v>
      </c>
      <c r="J6967">
        <v>1</v>
      </c>
      <c r="K6967" s="1">
        <v>185201.58</v>
      </c>
      <c r="L6967">
        <v>0</v>
      </c>
      <c r="M6967">
        <v>22</v>
      </c>
      <c r="N6967">
        <v>3182</v>
      </c>
      <c r="O6967">
        <v>7</v>
      </c>
      <c r="P6967">
        <v>20</v>
      </c>
      <c r="Q6967">
        <v>0.31818181818181818</v>
      </c>
      <c r="R6967">
        <v>70004</v>
      </c>
      <c r="S6967" t="str" cm="1">
        <f t="array" ref="S6967">_xlfn.IFS(E6970&lt;30,"18-29",E6970&lt;45,"30-44",TRUE,"45+")</f>
        <v>45+</v>
      </c>
      <c r="T6967" t="str" cm="1">
        <f t="array" ref="T6967">_xlfn.IFS(F6967&lt;=2,"0-2 Years",F6967&lt;=5,"3-5 Years",F6967&lt;=8,"6-8 Years",TRUE,"9-10 Years")</f>
        <v>3-5 Years</v>
      </c>
      <c r="U6967" t="str" cm="1">
        <f t="array" ref="U6967">_xlfn.IFS(P6967&gt;60,"High Risk",P6967&gt;30,"Medium Risk",TRUE,"Low Risk")</f>
        <v>Low Risk</v>
      </c>
      <c r="V6967">
        <f t="shared" si="108"/>
        <v>3</v>
      </c>
    </row>
    <row r="6968" spans="1:22" hidden="1" x14ac:dyDescent="0.2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 s="2">
        <v>0</v>
      </c>
      <c r="H6968">
        <v>2</v>
      </c>
      <c r="I6968">
        <v>0</v>
      </c>
      <c r="J6968">
        <v>1</v>
      </c>
      <c r="K6968" s="1">
        <v>131827.15</v>
      </c>
      <c r="L6968">
        <v>0</v>
      </c>
      <c r="M6968">
        <v>5</v>
      </c>
      <c r="N6968">
        <v>3387</v>
      </c>
      <c r="O6968">
        <v>7</v>
      </c>
      <c r="P6968">
        <v>2</v>
      </c>
      <c r="Q6968">
        <v>1</v>
      </c>
      <c r="R6968">
        <v>16935</v>
      </c>
      <c r="S6968" t="str" cm="1">
        <f t="array" ref="S6968">_xlfn.IFS(E6971&lt;30,"18-29",E6971&lt;45,"30-44",TRUE,"45+")</f>
        <v>30-44</v>
      </c>
      <c r="T6968" t="str" cm="1">
        <f t="array" ref="T6968">_xlfn.IFS(F6968&lt;=2,"0-2 Years",F6968&lt;=5,"3-5 Years",F6968&lt;=8,"6-8 Years",TRUE,"9-10 Years")</f>
        <v>6-8 Years</v>
      </c>
      <c r="U6968" t="str" cm="1">
        <f t="array" ref="U6968">_xlfn.IFS(P6968&gt;60,"High Risk",P6968&gt;30,"Medium Risk",TRUE,"Low Risk")</f>
        <v>Low Risk</v>
      </c>
      <c r="V6968">
        <f t="shared" si="108"/>
        <v>3</v>
      </c>
    </row>
    <row r="6969" spans="1:22" hidden="1" x14ac:dyDescent="0.2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 s="2">
        <v>105522.06</v>
      </c>
      <c r="H6969">
        <v>1</v>
      </c>
      <c r="I6969">
        <v>1</v>
      </c>
      <c r="J6969">
        <v>0</v>
      </c>
      <c r="K6969" s="1">
        <v>10842.46</v>
      </c>
      <c r="L6969">
        <v>0</v>
      </c>
      <c r="M6969">
        <v>26</v>
      </c>
      <c r="N6969">
        <v>1546</v>
      </c>
      <c r="O6969">
        <v>8</v>
      </c>
      <c r="P6969">
        <v>142</v>
      </c>
      <c r="Q6969">
        <v>0.30769230769230771</v>
      </c>
      <c r="R6969">
        <v>40196</v>
      </c>
      <c r="S6969" t="str" cm="1">
        <f t="array" ref="S6969">_xlfn.IFS(E6972&lt;30,"18-29",E6972&lt;45,"30-44",TRUE,"45+")</f>
        <v>45+</v>
      </c>
      <c r="T6969" t="str" cm="1">
        <f t="array" ref="T6969">_xlfn.IFS(F6969&lt;=2,"0-2 Years",F6969&lt;=5,"3-5 Years",F6969&lt;=8,"6-8 Years",TRUE,"9-10 Years")</f>
        <v>9-10 Years</v>
      </c>
      <c r="U6969" t="str" cm="1">
        <f t="array" ref="U6969">_xlfn.IFS(P6969&gt;60,"High Risk",P6969&gt;30,"Medium Risk",TRUE,"Low Risk")</f>
        <v>High Risk</v>
      </c>
      <c r="V6969">
        <f t="shared" si="108"/>
        <v>5</v>
      </c>
    </row>
    <row r="6970" spans="1:22" hidden="1" x14ac:dyDescent="0.2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 s="2">
        <v>123936.54</v>
      </c>
      <c r="H6970">
        <v>1</v>
      </c>
      <c r="I6970">
        <v>1</v>
      </c>
      <c r="J6970">
        <v>1</v>
      </c>
      <c r="K6970" s="1">
        <v>23768.01</v>
      </c>
      <c r="L6970">
        <v>0</v>
      </c>
      <c r="M6970">
        <v>10</v>
      </c>
      <c r="N6970">
        <v>1660</v>
      </c>
      <c r="O6970">
        <v>0</v>
      </c>
      <c r="P6970">
        <v>21</v>
      </c>
      <c r="Q6970">
        <v>0</v>
      </c>
      <c r="R6970">
        <v>16600</v>
      </c>
      <c r="S6970" t="str" cm="1">
        <f t="array" ref="S6970">_xlfn.IFS(E6973&lt;30,"18-29",E6973&lt;45,"30-44",TRUE,"45+")</f>
        <v>30-44</v>
      </c>
      <c r="T6970" t="str" cm="1">
        <f t="array" ref="T6970">_xlfn.IFS(F6970&lt;=2,"0-2 Years",F6970&lt;=5,"3-5 Years",F6970&lt;=8,"6-8 Years",TRUE,"9-10 Years")</f>
        <v>6-8 Years</v>
      </c>
      <c r="U6970" t="str" cm="1">
        <f t="array" ref="U6970">_xlfn.IFS(P6970&gt;60,"High Risk",P6970&gt;30,"Medium Risk",TRUE,"Low Risk")</f>
        <v>Low Risk</v>
      </c>
      <c r="V6970">
        <f t="shared" si="108"/>
        <v>3</v>
      </c>
    </row>
    <row r="6971" spans="1:22" hidden="1" x14ac:dyDescent="0.2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 s="2">
        <v>0</v>
      </c>
      <c r="H6971">
        <v>2</v>
      </c>
      <c r="I6971">
        <v>1</v>
      </c>
      <c r="J6971">
        <v>1</v>
      </c>
      <c r="K6971" s="1">
        <v>117616.29</v>
      </c>
      <c r="L6971">
        <v>0</v>
      </c>
      <c r="M6971">
        <v>27</v>
      </c>
      <c r="N6971">
        <v>2643</v>
      </c>
      <c r="O6971">
        <v>8</v>
      </c>
      <c r="P6971">
        <v>125</v>
      </c>
      <c r="Q6971">
        <v>0.29629629629629628</v>
      </c>
      <c r="R6971">
        <v>71361</v>
      </c>
      <c r="S6971" t="str" cm="1">
        <f t="array" ref="S6971">_xlfn.IFS(E6974&lt;30,"18-29",E6974&lt;45,"30-44",TRUE,"45+")</f>
        <v>45+</v>
      </c>
      <c r="T6971" t="str" cm="1">
        <f t="array" ref="T6971">_xlfn.IFS(F6971&lt;=2,"0-2 Years",F6971&lt;=5,"3-5 Years",F6971&lt;=8,"6-8 Years",TRUE,"9-10 Years")</f>
        <v>6-8 Years</v>
      </c>
      <c r="U6971" t="str" cm="1">
        <f t="array" ref="U6971">_xlfn.IFS(P6971&gt;60,"High Risk",P6971&gt;30,"Medium Risk",TRUE,"Low Risk")</f>
        <v>High Risk</v>
      </c>
      <c r="V6971">
        <f t="shared" si="108"/>
        <v>3</v>
      </c>
    </row>
    <row r="6972" spans="1:22" hidden="1" x14ac:dyDescent="0.2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 s="2">
        <v>119499.42</v>
      </c>
      <c r="H6972">
        <v>2</v>
      </c>
      <c r="I6972">
        <v>1</v>
      </c>
      <c r="J6972">
        <v>1</v>
      </c>
      <c r="K6972" s="1">
        <v>174027.3</v>
      </c>
      <c r="L6972">
        <v>0</v>
      </c>
      <c r="M6972">
        <v>9</v>
      </c>
      <c r="N6972">
        <v>3215</v>
      </c>
      <c r="O6972">
        <v>1</v>
      </c>
      <c r="P6972">
        <v>144</v>
      </c>
      <c r="Q6972">
        <v>0.1111111111111111</v>
      </c>
      <c r="R6972">
        <v>28935</v>
      </c>
      <c r="S6972" t="str" cm="1">
        <f t="array" ref="S6972">_xlfn.IFS(E6975&lt;30,"18-29",E6975&lt;45,"30-44",TRUE,"45+")</f>
        <v>30-44</v>
      </c>
      <c r="T6972" t="str" cm="1">
        <f t="array" ref="T6972">_xlfn.IFS(F6972&lt;=2,"0-2 Years",F6972&lt;=5,"3-5 Years",F6972&lt;=8,"6-8 Years",TRUE,"9-10 Years")</f>
        <v>6-8 Years</v>
      </c>
      <c r="U6972" t="str" cm="1">
        <f t="array" ref="U6972">_xlfn.IFS(P6972&gt;60,"High Risk",P6972&gt;30,"Medium Risk",TRUE,"Low Risk")</f>
        <v>High Risk</v>
      </c>
      <c r="V6972">
        <f t="shared" si="108"/>
        <v>1</v>
      </c>
    </row>
    <row r="6973" spans="1:22" hidden="1" x14ac:dyDescent="0.2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 s="2">
        <v>135814.70000000001</v>
      </c>
      <c r="H6973">
        <v>2</v>
      </c>
      <c r="I6973">
        <v>0</v>
      </c>
      <c r="J6973">
        <v>0</v>
      </c>
      <c r="K6973" s="1">
        <v>115091.38</v>
      </c>
      <c r="L6973">
        <v>0</v>
      </c>
      <c r="M6973">
        <v>29</v>
      </c>
      <c r="N6973">
        <v>4852</v>
      </c>
      <c r="O6973">
        <v>6</v>
      </c>
      <c r="P6973">
        <v>59</v>
      </c>
      <c r="Q6973">
        <v>0.20689655172413793</v>
      </c>
      <c r="R6973">
        <v>140708</v>
      </c>
      <c r="S6973" t="str" cm="1">
        <f t="array" ref="S6973">_xlfn.IFS(E6976&lt;30,"18-29",E6976&lt;45,"30-44",TRUE,"45+")</f>
        <v>30-44</v>
      </c>
      <c r="T6973" t="str" cm="1">
        <f t="array" ref="T6973">_xlfn.IFS(F6973&lt;=2,"0-2 Years",F6973&lt;=5,"3-5 Years",F6973&lt;=8,"6-8 Years",TRUE,"9-10 Years")</f>
        <v>9-10 Years</v>
      </c>
      <c r="U6973" t="str" cm="1">
        <f t="array" ref="U6973">_xlfn.IFS(P6973&gt;60,"High Risk",P6973&gt;30,"Medium Risk",TRUE,"Low Risk")</f>
        <v>Medium Risk</v>
      </c>
      <c r="V6973">
        <f t="shared" si="108"/>
        <v>3</v>
      </c>
    </row>
    <row r="6974" spans="1:22" x14ac:dyDescent="0.2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 s="2">
        <v>0</v>
      </c>
      <c r="H6974">
        <v>1</v>
      </c>
      <c r="I6974">
        <v>1</v>
      </c>
      <c r="J6974">
        <v>1</v>
      </c>
      <c r="K6974" s="1">
        <v>106340.66</v>
      </c>
      <c r="L6974">
        <v>1</v>
      </c>
      <c r="M6974">
        <v>18</v>
      </c>
      <c r="N6974">
        <v>1395</v>
      </c>
      <c r="O6974">
        <v>4</v>
      </c>
      <c r="P6974">
        <v>137</v>
      </c>
      <c r="Q6974">
        <v>0.22222222222222221</v>
      </c>
      <c r="R6974">
        <v>25110</v>
      </c>
      <c r="S6974" t="str" cm="1">
        <f t="array" ref="S6974">_xlfn.IFS(E6977&lt;30,"18-29",E6977&lt;45,"30-44",TRUE,"45+")</f>
        <v>30-44</v>
      </c>
      <c r="T6974" t="str" cm="1">
        <f t="array" ref="T6974">_xlfn.IFS(F6974&lt;=2,"0-2 Years",F6974&lt;=5,"3-5 Years",F6974&lt;=8,"6-8 Years",TRUE,"9-10 Years")</f>
        <v>9-10 Years</v>
      </c>
      <c r="U6974" t="str" cm="1">
        <f t="array" ref="U6974">_xlfn.IFS(P6974&gt;60,"High Risk",P6974&gt;30,"Medium Risk",TRUE,"Low Risk")</f>
        <v>High Risk</v>
      </c>
      <c r="V6974">
        <f t="shared" si="108"/>
        <v>6</v>
      </c>
    </row>
    <row r="6975" spans="1:22" hidden="1" x14ac:dyDescent="0.2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 s="2">
        <v>106259.63</v>
      </c>
      <c r="H6975">
        <v>2</v>
      </c>
      <c r="I6975">
        <v>1</v>
      </c>
      <c r="J6975">
        <v>1</v>
      </c>
      <c r="K6975" s="1">
        <v>198103.32</v>
      </c>
      <c r="L6975">
        <v>0</v>
      </c>
      <c r="M6975">
        <v>21</v>
      </c>
      <c r="N6975">
        <v>3551</v>
      </c>
      <c r="O6975">
        <v>7</v>
      </c>
      <c r="P6975">
        <v>34</v>
      </c>
      <c r="Q6975">
        <v>0.33333333333333331</v>
      </c>
      <c r="R6975">
        <v>74571</v>
      </c>
      <c r="S6975" t="str" cm="1">
        <f t="array" ref="S6975">_xlfn.IFS(E6978&lt;30,"18-29",E6978&lt;45,"30-44",TRUE,"45+")</f>
        <v>30-44</v>
      </c>
      <c r="T6975" t="str" cm="1">
        <f t="array" ref="T6975">_xlfn.IFS(F6975&lt;=2,"0-2 Years",F6975&lt;=5,"3-5 Years",F6975&lt;=8,"6-8 Years",TRUE,"9-10 Years")</f>
        <v>6-8 Years</v>
      </c>
      <c r="U6975" t="str" cm="1">
        <f t="array" ref="U6975">_xlfn.IFS(P6975&gt;60,"High Risk",P6975&gt;30,"Medium Risk",TRUE,"Low Risk")</f>
        <v>Medium Risk</v>
      </c>
      <c r="V6975">
        <f t="shared" si="108"/>
        <v>0</v>
      </c>
    </row>
    <row r="6976" spans="1:22" hidden="1" x14ac:dyDescent="0.2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 s="2">
        <v>0</v>
      </c>
      <c r="H6976">
        <v>2</v>
      </c>
      <c r="I6976">
        <v>1</v>
      </c>
      <c r="J6976">
        <v>1</v>
      </c>
      <c r="K6976" s="1">
        <v>175314.87</v>
      </c>
      <c r="L6976">
        <v>0</v>
      </c>
      <c r="M6976">
        <v>2</v>
      </c>
      <c r="N6976">
        <v>1531</v>
      </c>
      <c r="O6976">
        <v>7</v>
      </c>
      <c r="P6976">
        <v>12</v>
      </c>
      <c r="Q6976">
        <v>1</v>
      </c>
      <c r="R6976">
        <v>3062</v>
      </c>
      <c r="S6976" t="str" cm="1">
        <f t="array" ref="S6976">_xlfn.IFS(E6979&lt;30,"18-29",E6979&lt;45,"30-44",TRUE,"45+")</f>
        <v>30-44</v>
      </c>
      <c r="T6976" t="str" cm="1">
        <f t="array" ref="T6976">_xlfn.IFS(F6976&lt;=2,"0-2 Years",F6976&lt;=5,"3-5 Years",F6976&lt;=8,"6-8 Years",TRUE,"9-10 Years")</f>
        <v>6-8 Years</v>
      </c>
      <c r="U6976" t="str" cm="1">
        <f t="array" ref="U6976">_xlfn.IFS(P6976&gt;60,"High Risk",P6976&gt;30,"Medium Risk",TRUE,"Low Risk")</f>
        <v>Low Risk</v>
      </c>
      <c r="V6976">
        <f t="shared" si="108"/>
        <v>3</v>
      </c>
    </row>
    <row r="6977" spans="1:22" x14ac:dyDescent="0.2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 s="2">
        <v>115463.16</v>
      </c>
      <c r="H6977">
        <v>1</v>
      </c>
      <c r="I6977">
        <v>1</v>
      </c>
      <c r="J6977">
        <v>0</v>
      </c>
      <c r="K6977" s="1">
        <v>150679.65</v>
      </c>
      <c r="L6977">
        <v>0</v>
      </c>
      <c r="M6977">
        <v>19</v>
      </c>
      <c r="N6977">
        <v>2887</v>
      </c>
      <c r="O6977">
        <v>3</v>
      </c>
      <c r="P6977">
        <v>2</v>
      </c>
      <c r="Q6977">
        <v>0.15789473684210525</v>
      </c>
      <c r="R6977">
        <v>54853</v>
      </c>
      <c r="S6977" t="str" cm="1">
        <f t="array" ref="S6977">_xlfn.IFS(E6980&lt;30,"18-29",E6980&lt;45,"30-44",TRUE,"45+")</f>
        <v>45+</v>
      </c>
      <c r="T6977" t="str" cm="1">
        <f t="array" ref="T6977">_xlfn.IFS(F6977&lt;=2,"0-2 Years",F6977&lt;=5,"3-5 Years",F6977&lt;=8,"6-8 Years",TRUE,"9-10 Years")</f>
        <v>0-2 Years</v>
      </c>
      <c r="U6977" t="str" cm="1">
        <f t="array" ref="U6977">_xlfn.IFS(P6977&gt;60,"High Risk",P6977&gt;30,"Medium Risk",TRUE,"Low Risk")</f>
        <v>Low Risk</v>
      </c>
      <c r="V6977">
        <f t="shared" si="108"/>
        <v>6</v>
      </c>
    </row>
    <row r="6978" spans="1:22" hidden="1" x14ac:dyDescent="0.2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 s="2">
        <v>0</v>
      </c>
      <c r="H6978">
        <v>2</v>
      </c>
      <c r="I6978">
        <v>1</v>
      </c>
      <c r="J6978">
        <v>1</v>
      </c>
      <c r="K6978" s="1">
        <v>110043.88</v>
      </c>
      <c r="L6978">
        <v>0</v>
      </c>
      <c r="M6978">
        <v>30</v>
      </c>
      <c r="N6978">
        <v>4971</v>
      </c>
      <c r="O6978">
        <v>0</v>
      </c>
      <c r="P6978">
        <v>150</v>
      </c>
      <c r="Q6978">
        <v>0</v>
      </c>
      <c r="R6978">
        <v>149130</v>
      </c>
      <c r="S6978" t="str" cm="1">
        <f t="array" ref="S6978">_xlfn.IFS(E6981&lt;30,"18-29",E6981&lt;45,"30-44",TRUE,"45+")</f>
        <v>30-44</v>
      </c>
      <c r="T6978" t="str" cm="1">
        <f t="array" ref="T6978">_xlfn.IFS(F6978&lt;=2,"0-2 Years",F6978&lt;=5,"3-5 Years",F6978&lt;=8,"6-8 Years",TRUE,"9-10 Years")</f>
        <v>9-10 Years</v>
      </c>
      <c r="U6978" t="str" cm="1">
        <f t="array" ref="U6978">_xlfn.IFS(P6978&gt;60,"High Risk",P6978&gt;30,"Medium Risk",TRUE,"Low Risk")</f>
        <v>High Risk</v>
      </c>
      <c r="V6978">
        <f t="shared" si="108"/>
        <v>3</v>
      </c>
    </row>
    <row r="6979" spans="1:22" hidden="1" x14ac:dyDescent="0.2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 s="2">
        <v>120233.83</v>
      </c>
      <c r="H6979">
        <v>1</v>
      </c>
      <c r="I6979">
        <v>1</v>
      </c>
      <c r="J6979">
        <v>0</v>
      </c>
      <c r="K6979" s="1">
        <v>194890.33</v>
      </c>
      <c r="L6979">
        <v>0</v>
      </c>
      <c r="M6979">
        <v>15</v>
      </c>
      <c r="N6979">
        <v>481</v>
      </c>
      <c r="O6979">
        <v>1</v>
      </c>
      <c r="P6979">
        <v>48</v>
      </c>
      <c r="Q6979">
        <v>6.6666666666666666E-2</v>
      </c>
      <c r="R6979">
        <v>7215</v>
      </c>
      <c r="S6979" t="str" cm="1">
        <f t="array" ref="S6979">_xlfn.IFS(E6982&lt;30,"18-29",E6982&lt;45,"30-44",TRUE,"45+")</f>
        <v>30-44</v>
      </c>
      <c r="T6979" t="str" cm="1">
        <f t="array" ref="T6979">_xlfn.IFS(F6979&lt;=2,"0-2 Years",F6979&lt;=5,"3-5 Years",F6979&lt;=8,"6-8 Years",TRUE,"9-10 Years")</f>
        <v>3-5 Years</v>
      </c>
      <c r="U6979" t="str" cm="1">
        <f t="array" ref="U6979">_xlfn.IFS(P6979&gt;60,"High Risk",P6979&gt;30,"Medium Risk",TRUE,"Low Risk")</f>
        <v>Medium Risk</v>
      </c>
      <c r="V6979">
        <f t="shared" ref="V6979:V7042" si="109">IF(J6979=0,3,0)+IF(G6979=0,3,0)+IF(H6979=1,2,0)+IF(E6979&gt;45,1,0)+IF(F6979&lt;3,1,0)</f>
        <v>5</v>
      </c>
    </row>
    <row r="6980" spans="1:22" x14ac:dyDescent="0.2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 s="2">
        <v>0</v>
      </c>
      <c r="H6980">
        <v>2</v>
      </c>
      <c r="I6980">
        <v>0</v>
      </c>
      <c r="J6980">
        <v>0</v>
      </c>
      <c r="K6980" s="1">
        <v>112366.98</v>
      </c>
      <c r="L6980">
        <v>0</v>
      </c>
      <c r="M6980">
        <v>13</v>
      </c>
      <c r="N6980">
        <v>998</v>
      </c>
      <c r="O6980">
        <v>8</v>
      </c>
      <c r="P6980">
        <v>110</v>
      </c>
      <c r="Q6980">
        <v>0.61538461538461542</v>
      </c>
      <c r="R6980">
        <v>12974</v>
      </c>
      <c r="S6980" t="str" cm="1">
        <f t="array" ref="S6980">_xlfn.IFS(E6983&lt;30,"18-29",E6983&lt;45,"30-44",TRUE,"45+")</f>
        <v>30-44</v>
      </c>
      <c r="T6980" t="str" cm="1">
        <f t="array" ref="T6980">_xlfn.IFS(F6980&lt;=2,"0-2 Years",F6980&lt;=5,"3-5 Years",F6980&lt;=8,"6-8 Years",TRUE,"9-10 Years")</f>
        <v>6-8 Years</v>
      </c>
      <c r="U6980" t="str" cm="1">
        <f t="array" ref="U6980">_xlfn.IFS(P6980&gt;60,"High Risk",P6980&gt;30,"Medium Risk",TRUE,"Low Risk")</f>
        <v>High Risk</v>
      </c>
      <c r="V6980">
        <f t="shared" si="109"/>
        <v>7</v>
      </c>
    </row>
    <row r="6981" spans="1:22" hidden="1" x14ac:dyDescent="0.2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 s="2">
        <v>81132.210000000006</v>
      </c>
      <c r="H6981">
        <v>1</v>
      </c>
      <c r="I6981">
        <v>1</v>
      </c>
      <c r="J6981">
        <v>0</v>
      </c>
      <c r="K6981" s="1">
        <v>167289.82</v>
      </c>
      <c r="L6981">
        <v>0</v>
      </c>
      <c r="M6981">
        <v>11</v>
      </c>
      <c r="N6981">
        <v>2988</v>
      </c>
      <c r="O6981">
        <v>2</v>
      </c>
      <c r="P6981">
        <v>172</v>
      </c>
      <c r="Q6981">
        <v>0.18181818181818182</v>
      </c>
      <c r="R6981">
        <v>32868</v>
      </c>
      <c r="S6981" t="str" cm="1">
        <f t="array" ref="S6981">_xlfn.IFS(E6984&lt;30,"18-29",E6984&lt;45,"30-44",TRUE,"45+")</f>
        <v>45+</v>
      </c>
      <c r="T6981" t="str" cm="1">
        <f t="array" ref="T6981">_xlfn.IFS(F6981&lt;=2,"0-2 Years",F6981&lt;=5,"3-5 Years",F6981&lt;=8,"6-8 Years",TRUE,"9-10 Years")</f>
        <v>6-8 Years</v>
      </c>
      <c r="U6981" t="str" cm="1">
        <f t="array" ref="U6981">_xlfn.IFS(P6981&gt;60,"High Risk",P6981&gt;30,"Medium Risk",TRUE,"Low Risk")</f>
        <v>High Risk</v>
      </c>
      <c r="V6981">
        <f t="shared" si="109"/>
        <v>5</v>
      </c>
    </row>
    <row r="6982" spans="1:22" hidden="1" x14ac:dyDescent="0.2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 s="2">
        <v>122196.99</v>
      </c>
      <c r="H6982">
        <v>2</v>
      </c>
      <c r="I6982">
        <v>1</v>
      </c>
      <c r="J6982">
        <v>1</v>
      </c>
      <c r="K6982" s="1">
        <v>182099.71</v>
      </c>
      <c r="L6982">
        <v>0</v>
      </c>
      <c r="M6982">
        <v>8</v>
      </c>
      <c r="N6982">
        <v>2328</v>
      </c>
      <c r="O6982">
        <v>1</v>
      </c>
      <c r="P6982">
        <v>73</v>
      </c>
      <c r="Q6982">
        <v>0.125</v>
      </c>
      <c r="R6982">
        <v>18624</v>
      </c>
      <c r="S6982" t="str" cm="1">
        <f t="array" ref="S6982">_xlfn.IFS(E6985&lt;30,"18-29",E6985&lt;45,"30-44",TRUE,"45+")</f>
        <v>30-44</v>
      </c>
      <c r="T6982" t="str" cm="1">
        <f t="array" ref="T6982">_xlfn.IFS(F6982&lt;=2,"0-2 Years",F6982&lt;=5,"3-5 Years",F6982&lt;=8,"6-8 Years",TRUE,"9-10 Years")</f>
        <v>9-10 Years</v>
      </c>
      <c r="U6982" t="str" cm="1">
        <f t="array" ref="U6982">_xlfn.IFS(P6982&gt;60,"High Risk",P6982&gt;30,"Medium Risk",TRUE,"Low Risk")</f>
        <v>High Risk</v>
      </c>
      <c r="V6982">
        <f t="shared" si="109"/>
        <v>0</v>
      </c>
    </row>
    <row r="6983" spans="1:22" hidden="1" x14ac:dyDescent="0.2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 s="2">
        <v>112290.22</v>
      </c>
      <c r="H6983">
        <v>1</v>
      </c>
      <c r="I6983">
        <v>1</v>
      </c>
      <c r="J6983">
        <v>0</v>
      </c>
      <c r="K6983" s="1">
        <v>49373.97</v>
      </c>
      <c r="L6983">
        <v>1</v>
      </c>
      <c r="M6983">
        <v>28</v>
      </c>
      <c r="N6983">
        <v>3639</v>
      </c>
      <c r="O6983">
        <v>6</v>
      </c>
      <c r="P6983">
        <v>165</v>
      </c>
      <c r="Q6983">
        <v>0.21428571428571427</v>
      </c>
      <c r="R6983">
        <v>101892</v>
      </c>
      <c r="S6983" t="str" cm="1">
        <f t="array" ref="S6983">_xlfn.IFS(E6986&lt;30,"18-29",E6986&lt;45,"30-44",TRUE,"45+")</f>
        <v>30-44</v>
      </c>
      <c r="T6983" t="str" cm="1">
        <f t="array" ref="T6983">_xlfn.IFS(F6983&lt;=2,"0-2 Years",F6983&lt;=5,"3-5 Years",F6983&lt;=8,"6-8 Years",TRUE,"9-10 Years")</f>
        <v>3-5 Years</v>
      </c>
      <c r="U6983" t="str" cm="1">
        <f t="array" ref="U6983">_xlfn.IFS(P6983&gt;60,"High Risk",P6983&gt;30,"Medium Risk",TRUE,"Low Risk")</f>
        <v>High Risk</v>
      </c>
      <c r="V6983">
        <f t="shared" si="109"/>
        <v>5</v>
      </c>
    </row>
    <row r="6984" spans="1:22" hidden="1" x14ac:dyDescent="0.2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 s="2">
        <v>0</v>
      </c>
      <c r="H6984">
        <v>2</v>
      </c>
      <c r="I6984">
        <v>1</v>
      </c>
      <c r="J6984">
        <v>1</v>
      </c>
      <c r="K6984" s="1">
        <v>861.4</v>
      </c>
      <c r="L6984">
        <v>0</v>
      </c>
      <c r="M6984">
        <v>17</v>
      </c>
      <c r="N6984">
        <v>778</v>
      </c>
      <c r="O6984">
        <v>4</v>
      </c>
      <c r="P6984">
        <v>155</v>
      </c>
      <c r="Q6984">
        <v>0.23529411764705882</v>
      </c>
      <c r="R6984">
        <v>13226</v>
      </c>
      <c r="S6984" t="str" cm="1">
        <f t="array" ref="S6984">_xlfn.IFS(E6987&lt;30,"18-29",E6987&lt;45,"30-44",TRUE,"45+")</f>
        <v>30-44</v>
      </c>
      <c r="T6984" t="str" cm="1">
        <f t="array" ref="T6984">_xlfn.IFS(F6984&lt;=2,"0-2 Years",F6984&lt;=5,"3-5 Years",F6984&lt;=8,"6-8 Years",TRUE,"9-10 Years")</f>
        <v>3-5 Years</v>
      </c>
      <c r="U6984" t="str" cm="1">
        <f t="array" ref="U6984">_xlfn.IFS(P6984&gt;60,"High Risk",P6984&gt;30,"Medium Risk",TRUE,"Low Risk")</f>
        <v>High Risk</v>
      </c>
      <c r="V6984">
        <f t="shared" si="109"/>
        <v>4</v>
      </c>
    </row>
    <row r="6985" spans="1:22" hidden="1" x14ac:dyDescent="0.2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 s="2">
        <v>0</v>
      </c>
      <c r="H6985">
        <v>2</v>
      </c>
      <c r="I6985">
        <v>1</v>
      </c>
      <c r="J6985">
        <v>1</v>
      </c>
      <c r="K6985" s="1">
        <v>81718.37</v>
      </c>
      <c r="L6985">
        <v>0</v>
      </c>
      <c r="M6985">
        <v>15</v>
      </c>
      <c r="N6985">
        <v>2126</v>
      </c>
      <c r="O6985">
        <v>3</v>
      </c>
      <c r="P6985">
        <v>47</v>
      </c>
      <c r="Q6985">
        <v>0.2</v>
      </c>
      <c r="R6985">
        <v>31890</v>
      </c>
      <c r="S6985" t="str" cm="1">
        <f t="array" ref="S6985">_xlfn.IFS(E6988&lt;30,"18-29",E6988&lt;45,"30-44",TRUE,"45+")</f>
        <v>45+</v>
      </c>
      <c r="T6985" t="str" cm="1">
        <f t="array" ref="T6985">_xlfn.IFS(F6985&lt;=2,"0-2 Years",F6985&lt;=5,"3-5 Years",F6985&lt;=8,"6-8 Years",TRUE,"9-10 Years")</f>
        <v>3-5 Years</v>
      </c>
      <c r="U6985" t="str" cm="1">
        <f t="array" ref="U6985">_xlfn.IFS(P6985&gt;60,"High Risk",P6985&gt;30,"Medium Risk",TRUE,"Low Risk")</f>
        <v>Medium Risk</v>
      </c>
      <c r="V6985">
        <f t="shared" si="109"/>
        <v>3</v>
      </c>
    </row>
    <row r="6986" spans="1:22" hidden="1" x14ac:dyDescent="0.2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 s="2">
        <v>154409.74</v>
      </c>
      <c r="H6986">
        <v>1</v>
      </c>
      <c r="I6986">
        <v>1</v>
      </c>
      <c r="J6986">
        <v>0</v>
      </c>
      <c r="K6986" s="1">
        <v>49324.03</v>
      </c>
      <c r="L6986">
        <v>1</v>
      </c>
      <c r="M6986">
        <v>17</v>
      </c>
      <c r="N6986">
        <v>1447</v>
      </c>
      <c r="O6986">
        <v>5</v>
      </c>
      <c r="P6986">
        <v>158</v>
      </c>
      <c r="Q6986">
        <v>0.29411764705882354</v>
      </c>
      <c r="R6986">
        <v>24599</v>
      </c>
      <c r="S6986" t="str" cm="1">
        <f t="array" ref="S6986">_xlfn.IFS(E6989&lt;30,"18-29",E6989&lt;45,"30-44",TRUE,"45+")</f>
        <v>45+</v>
      </c>
      <c r="T6986" t="str" cm="1">
        <f t="array" ref="T6986">_xlfn.IFS(F6986&lt;=2,"0-2 Years",F6986&lt;=5,"3-5 Years",F6986&lt;=8,"6-8 Years",TRUE,"9-10 Years")</f>
        <v>6-8 Years</v>
      </c>
      <c r="U6986" t="str" cm="1">
        <f t="array" ref="U6986">_xlfn.IFS(P6986&gt;60,"High Risk",P6986&gt;30,"Medium Risk",TRUE,"Low Risk")</f>
        <v>High Risk</v>
      </c>
      <c r="V6986">
        <f t="shared" si="109"/>
        <v>5</v>
      </c>
    </row>
    <row r="6987" spans="1:22" x14ac:dyDescent="0.2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 s="2">
        <v>0</v>
      </c>
      <c r="H6987">
        <v>2</v>
      </c>
      <c r="I6987">
        <v>0</v>
      </c>
      <c r="J6987">
        <v>0</v>
      </c>
      <c r="K6987" s="1">
        <v>9751.0300000000007</v>
      </c>
      <c r="L6987">
        <v>0</v>
      </c>
      <c r="M6987">
        <v>26</v>
      </c>
      <c r="N6987">
        <v>1593</v>
      </c>
      <c r="O6987">
        <v>1</v>
      </c>
      <c r="P6987">
        <v>21</v>
      </c>
      <c r="Q6987">
        <v>3.8461538461538464E-2</v>
      </c>
      <c r="R6987">
        <v>41418</v>
      </c>
      <c r="S6987" t="str" cm="1">
        <f t="array" ref="S6987">_xlfn.IFS(E6990&lt;30,"18-29",E6990&lt;45,"30-44",TRUE,"45+")</f>
        <v>30-44</v>
      </c>
      <c r="T6987" t="str" cm="1">
        <f t="array" ref="T6987">_xlfn.IFS(F6987&lt;=2,"0-2 Years",F6987&lt;=5,"3-5 Years",F6987&lt;=8,"6-8 Years",TRUE,"9-10 Years")</f>
        <v>9-10 Years</v>
      </c>
      <c r="U6987" t="str" cm="1">
        <f t="array" ref="U6987">_xlfn.IFS(P6987&gt;60,"High Risk",P6987&gt;30,"Medium Risk",TRUE,"Low Risk")</f>
        <v>Low Risk</v>
      </c>
      <c r="V6987">
        <f t="shared" si="109"/>
        <v>6</v>
      </c>
    </row>
    <row r="6988" spans="1:22" x14ac:dyDescent="0.2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 s="2">
        <v>132759.79999999999</v>
      </c>
      <c r="H6988">
        <v>1</v>
      </c>
      <c r="I6988">
        <v>1</v>
      </c>
      <c r="J6988">
        <v>0</v>
      </c>
      <c r="K6988" s="1">
        <v>78899.22</v>
      </c>
      <c r="L6988">
        <v>0</v>
      </c>
      <c r="M6988">
        <v>19</v>
      </c>
      <c r="N6988">
        <v>1182</v>
      </c>
      <c r="O6988">
        <v>0</v>
      </c>
      <c r="P6988">
        <v>43</v>
      </c>
      <c r="Q6988">
        <v>0</v>
      </c>
      <c r="R6988">
        <v>22458</v>
      </c>
      <c r="S6988" t="str" cm="1">
        <f t="array" ref="S6988">_xlfn.IFS(E6991&lt;30,"18-29",E6991&lt;45,"30-44",TRUE,"45+")</f>
        <v>30-44</v>
      </c>
      <c r="T6988" t="str" cm="1">
        <f t="array" ref="T6988">_xlfn.IFS(F6988&lt;=2,"0-2 Years",F6988&lt;=5,"3-5 Years",F6988&lt;=8,"6-8 Years",TRUE,"9-10 Years")</f>
        <v>0-2 Years</v>
      </c>
      <c r="U6988" t="str" cm="1">
        <f t="array" ref="U6988">_xlfn.IFS(P6988&gt;60,"High Risk",P6988&gt;30,"Medium Risk",TRUE,"Low Risk")</f>
        <v>Medium Risk</v>
      </c>
      <c r="V6988">
        <f t="shared" si="109"/>
        <v>7</v>
      </c>
    </row>
    <row r="6989" spans="1:22" hidden="1" x14ac:dyDescent="0.2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 s="2">
        <v>76705.87</v>
      </c>
      <c r="H6989">
        <v>2</v>
      </c>
      <c r="I6989">
        <v>0</v>
      </c>
      <c r="J6989">
        <v>1</v>
      </c>
      <c r="K6989" s="1">
        <v>13889.73</v>
      </c>
      <c r="L6989">
        <v>0</v>
      </c>
      <c r="M6989">
        <v>14</v>
      </c>
      <c r="N6989">
        <v>2968</v>
      </c>
      <c r="O6989">
        <v>9</v>
      </c>
      <c r="P6989">
        <v>47</v>
      </c>
      <c r="Q6989">
        <v>0.6428571428571429</v>
      </c>
      <c r="R6989">
        <v>41552</v>
      </c>
      <c r="S6989" t="str" cm="1">
        <f t="array" ref="S6989">_xlfn.IFS(E6992&lt;30,"18-29",E6992&lt;45,"30-44",TRUE,"45+")</f>
        <v>30-44</v>
      </c>
      <c r="T6989" t="str" cm="1">
        <f t="array" ref="T6989">_xlfn.IFS(F6989&lt;=2,"0-2 Years",F6989&lt;=5,"3-5 Years",F6989&lt;=8,"6-8 Years",TRUE,"9-10 Years")</f>
        <v>3-5 Years</v>
      </c>
      <c r="U6989" t="str" cm="1">
        <f t="array" ref="U6989">_xlfn.IFS(P6989&gt;60,"High Risk",P6989&gt;30,"Medium Risk",TRUE,"Low Risk")</f>
        <v>Medium Risk</v>
      </c>
      <c r="V6989">
        <f t="shared" si="109"/>
        <v>1</v>
      </c>
    </row>
    <row r="6990" spans="1:22" hidden="1" x14ac:dyDescent="0.2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 s="2">
        <v>0</v>
      </c>
      <c r="H6990">
        <v>2</v>
      </c>
      <c r="I6990">
        <v>1</v>
      </c>
      <c r="J6990">
        <v>1</v>
      </c>
      <c r="K6990" s="1">
        <v>11467.38</v>
      </c>
      <c r="L6990">
        <v>0</v>
      </c>
      <c r="M6990">
        <v>16</v>
      </c>
      <c r="N6990">
        <v>3272</v>
      </c>
      <c r="O6990">
        <v>4</v>
      </c>
      <c r="P6990">
        <v>16</v>
      </c>
      <c r="Q6990">
        <v>0.25</v>
      </c>
      <c r="R6990">
        <v>52352</v>
      </c>
      <c r="S6990" t="str" cm="1">
        <f t="array" ref="S6990">_xlfn.IFS(E6993&lt;30,"18-29",E6993&lt;45,"30-44",TRUE,"45+")</f>
        <v>18-29</v>
      </c>
      <c r="T6990" t="str" cm="1">
        <f t="array" ref="T6990">_xlfn.IFS(F6990&lt;=2,"0-2 Years",F6990&lt;=5,"3-5 Years",F6990&lt;=8,"6-8 Years",TRUE,"9-10 Years")</f>
        <v>0-2 Years</v>
      </c>
      <c r="U6990" t="str" cm="1">
        <f t="array" ref="U6990">_xlfn.IFS(P6990&gt;60,"High Risk",P6990&gt;30,"Medium Risk",TRUE,"Low Risk")</f>
        <v>Low Risk</v>
      </c>
      <c r="V6990">
        <f t="shared" si="109"/>
        <v>4</v>
      </c>
    </row>
    <row r="6991" spans="1:22" x14ac:dyDescent="0.2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 s="2">
        <v>0</v>
      </c>
      <c r="H6991">
        <v>2</v>
      </c>
      <c r="I6991">
        <v>1</v>
      </c>
      <c r="J6991">
        <v>0</v>
      </c>
      <c r="K6991" s="1">
        <v>130789.15</v>
      </c>
      <c r="L6991">
        <v>0</v>
      </c>
      <c r="M6991">
        <v>8</v>
      </c>
      <c r="N6991">
        <v>133</v>
      </c>
      <c r="O6991">
        <v>2</v>
      </c>
      <c r="P6991">
        <v>41</v>
      </c>
      <c r="Q6991">
        <v>0.25</v>
      </c>
      <c r="R6991">
        <v>1064</v>
      </c>
      <c r="S6991" t="str" cm="1">
        <f t="array" ref="S6991">_xlfn.IFS(E6994&lt;30,"18-29",E6994&lt;45,"30-44",TRUE,"45+")</f>
        <v>30-44</v>
      </c>
      <c r="T6991" t="str" cm="1">
        <f t="array" ref="T6991">_xlfn.IFS(F6991&lt;=2,"0-2 Years",F6991&lt;=5,"3-5 Years",F6991&lt;=8,"6-8 Years",TRUE,"9-10 Years")</f>
        <v>3-5 Years</v>
      </c>
      <c r="U6991" t="str" cm="1">
        <f t="array" ref="U6991">_xlfn.IFS(P6991&gt;60,"High Risk",P6991&gt;30,"Medium Risk",TRUE,"Low Risk")</f>
        <v>Medium Risk</v>
      </c>
      <c r="V6991">
        <f t="shared" si="109"/>
        <v>6</v>
      </c>
    </row>
    <row r="6992" spans="1:22" hidden="1" x14ac:dyDescent="0.2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 s="2">
        <v>0</v>
      </c>
      <c r="H6992">
        <v>2</v>
      </c>
      <c r="I6992">
        <v>1</v>
      </c>
      <c r="J6992">
        <v>1</v>
      </c>
      <c r="K6992" s="1">
        <v>108665.89</v>
      </c>
      <c r="L6992">
        <v>0</v>
      </c>
      <c r="M6992">
        <v>26</v>
      </c>
      <c r="N6992">
        <v>1539</v>
      </c>
      <c r="O6992">
        <v>4</v>
      </c>
      <c r="P6992">
        <v>13</v>
      </c>
      <c r="Q6992">
        <v>0.15384615384615385</v>
      </c>
      <c r="R6992">
        <v>40014</v>
      </c>
      <c r="S6992" t="str" cm="1">
        <f t="array" ref="S6992">_xlfn.IFS(E6995&lt;30,"18-29",E6995&lt;45,"30-44",TRUE,"45+")</f>
        <v>30-44</v>
      </c>
      <c r="T6992" t="str" cm="1">
        <f t="array" ref="T6992">_xlfn.IFS(F6992&lt;=2,"0-2 Years",F6992&lt;=5,"3-5 Years",F6992&lt;=8,"6-8 Years",TRUE,"9-10 Years")</f>
        <v>3-5 Years</v>
      </c>
      <c r="U6992" t="str" cm="1">
        <f t="array" ref="U6992">_xlfn.IFS(P6992&gt;60,"High Risk",P6992&gt;30,"Medium Risk",TRUE,"Low Risk")</f>
        <v>Low Risk</v>
      </c>
      <c r="V6992">
        <f t="shared" si="109"/>
        <v>3</v>
      </c>
    </row>
    <row r="6993" spans="1:22" hidden="1" x14ac:dyDescent="0.2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 s="2">
        <v>125961.74</v>
      </c>
      <c r="H6993">
        <v>2</v>
      </c>
      <c r="I6993">
        <v>1</v>
      </c>
      <c r="J6993">
        <v>0</v>
      </c>
      <c r="K6993" s="1">
        <v>160303.07999999999</v>
      </c>
      <c r="L6993">
        <v>1</v>
      </c>
      <c r="M6993">
        <v>25</v>
      </c>
      <c r="N6993">
        <v>1117</v>
      </c>
      <c r="O6993">
        <v>2</v>
      </c>
      <c r="P6993">
        <v>20</v>
      </c>
      <c r="Q6993">
        <v>0.08</v>
      </c>
      <c r="R6993">
        <v>27925</v>
      </c>
      <c r="S6993" t="str" cm="1">
        <f t="array" ref="S6993">_xlfn.IFS(E6996&lt;30,"18-29",E6996&lt;45,"30-44",TRUE,"45+")</f>
        <v>18-29</v>
      </c>
      <c r="T6993" t="str" cm="1">
        <f t="array" ref="T6993">_xlfn.IFS(F6993&lt;=2,"0-2 Years",F6993&lt;=5,"3-5 Years",F6993&lt;=8,"6-8 Years",TRUE,"9-10 Years")</f>
        <v>9-10 Years</v>
      </c>
      <c r="U6993" t="str" cm="1">
        <f t="array" ref="U6993">_xlfn.IFS(P6993&gt;60,"High Risk",P6993&gt;30,"Medium Risk",TRUE,"Low Risk")</f>
        <v>Low Risk</v>
      </c>
      <c r="V6993">
        <f t="shared" si="109"/>
        <v>3</v>
      </c>
    </row>
    <row r="6994" spans="1:22" hidden="1" x14ac:dyDescent="0.2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 s="2">
        <v>49572.73</v>
      </c>
      <c r="H6994">
        <v>1</v>
      </c>
      <c r="I6994">
        <v>1</v>
      </c>
      <c r="J6994">
        <v>0</v>
      </c>
      <c r="K6994" s="1">
        <v>115287.99</v>
      </c>
      <c r="L6994">
        <v>1</v>
      </c>
      <c r="M6994">
        <v>8</v>
      </c>
      <c r="N6994">
        <v>4165</v>
      </c>
      <c r="O6994">
        <v>2</v>
      </c>
      <c r="P6994">
        <v>100</v>
      </c>
      <c r="Q6994">
        <v>0.25</v>
      </c>
      <c r="R6994">
        <v>33320</v>
      </c>
      <c r="S6994" t="str" cm="1">
        <f t="array" ref="S6994">_xlfn.IFS(E6997&lt;30,"18-29",E6997&lt;45,"30-44",TRUE,"45+")</f>
        <v>30-44</v>
      </c>
      <c r="T6994" t="str" cm="1">
        <f t="array" ref="T6994">_xlfn.IFS(F6994&lt;=2,"0-2 Years",F6994&lt;=5,"3-5 Years",F6994&lt;=8,"6-8 Years",TRUE,"9-10 Years")</f>
        <v>6-8 Years</v>
      </c>
      <c r="U6994" t="str" cm="1">
        <f t="array" ref="U6994">_xlfn.IFS(P6994&gt;60,"High Risk",P6994&gt;30,"Medium Risk",TRUE,"Low Risk")</f>
        <v>High Risk</v>
      </c>
      <c r="V6994">
        <f t="shared" si="109"/>
        <v>5</v>
      </c>
    </row>
    <row r="6995" spans="1:22" hidden="1" x14ac:dyDescent="0.2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 s="2">
        <v>103015.12</v>
      </c>
      <c r="H6995">
        <v>2</v>
      </c>
      <c r="I6995">
        <v>1</v>
      </c>
      <c r="J6995">
        <v>1</v>
      </c>
      <c r="K6995" s="1">
        <v>139094.12</v>
      </c>
      <c r="L6995">
        <v>0</v>
      </c>
      <c r="M6995">
        <v>21</v>
      </c>
      <c r="N6995">
        <v>1083</v>
      </c>
      <c r="O6995">
        <v>0</v>
      </c>
      <c r="P6995">
        <v>22</v>
      </c>
      <c r="Q6995">
        <v>0</v>
      </c>
      <c r="R6995">
        <v>22743</v>
      </c>
      <c r="S6995" t="str" cm="1">
        <f t="array" ref="S6995">_xlfn.IFS(E6998&lt;30,"18-29",E6998&lt;45,"30-44",TRUE,"45+")</f>
        <v>45+</v>
      </c>
      <c r="T6995" t="str" cm="1">
        <f t="array" ref="T6995">_xlfn.IFS(F6995&lt;=2,"0-2 Years",F6995&lt;=5,"3-5 Years",F6995&lt;=8,"6-8 Years",TRUE,"9-10 Years")</f>
        <v>0-2 Years</v>
      </c>
      <c r="U6995" t="str" cm="1">
        <f t="array" ref="U6995">_xlfn.IFS(P6995&gt;60,"High Risk",P6995&gt;30,"Medium Risk",TRUE,"Low Risk")</f>
        <v>Low Risk</v>
      </c>
      <c r="V6995">
        <f t="shared" si="109"/>
        <v>1</v>
      </c>
    </row>
    <row r="6996" spans="1:22" x14ac:dyDescent="0.2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 s="2">
        <v>0</v>
      </c>
      <c r="H6996">
        <v>1</v>
      </c>
      <c r="I6996">
        <v>0</v>
      </c>
      <c r="J6996">
        <v>0</v>
      </c>
      <c r="K6996" s="1">
        <v>20515.72</v>
      </c>
      <c r="L6996">
        <v>0</v>
      </c>
      <c r="M6996">
        <v>18</v>
      </c>
      <c r="N6996">
        <v>1688</v>
      </c>
      <c r="O6996">
        <v>0</v>
      </c>
      <c r="P6996">
        <v>23</v>
      </c>
      <c r="Q6996">
        <v>0</v>
      </c>
      <c r="R6996">
        <v>30384</v>
      </c>
      <c r="S6996" t="str" cm="1">
        <f t="array" ref="S6996">_xlfn.IFS(E6999&lt;30,"18-29",E6999&lt;45,"30-44",TRUE,"45+")</f>
        <v>45+</v>
      </c>
      <c r="T6996" t="str" cm="1">
        <f t="array" ref="T6996">_xlfn.IFS(F6996&lt;=2,"0-2 Years",F6996&lt;=5,"3-5 Years",F6996&lt;=8,"6-8 Years",TRUE,"9-10 Years")</f>
        <v>3-5 Years</v>
      </c>
      <c r="U6996" t="str" cm="1">
        <f t="array" ref="U6996">_xlfn.IFS(P6996&gt;60,"High Risk",P6996&gt;30,"Medium Risk",TRUE,"Low Risk")</f>
        <v>Low Risk</v>
      </c>
      <c r="V6996">
        <f t="shared" si="109"/>
        <v>8</v>
      </c>
    </row>
    <row r="6997" spans="1:22" hidden="1" x14ac:dyDescent="0.2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 s="2">
        <v>104001.38</v>
      </c>
      <c r="H6997">
        <v>1</v>
      </c>
      <c r="I6997">
        <v>0</v>
      </c>
      <c r="J6997">
        <v>1</v>
      </c>
      <c r="K6997" s="1">
        <v>36642.65</v>
      </c>
      <c r="L6997">
        <v>0</v>
      </c>
      <c r="M6997">
        <v>8</v>
      </c>
      <c r="N6997">
        <v>2555</v>
      </c>
      <c r="O6997">
        <v>10</v>
      </c>
      <c r="P6997">
        <v>95</v>
      </c>
      <c r="Q6997">
        <v>1</v>
      </c>
      <c r="R6997">
        <v>20440</v>
      </c>
      <c r="S6997" t="str" cm="1">
        <f t="array" ref="S6997">_xlfn.IFS(E7000&lt;30,"18-29",E7000&lt;45,"30-44",TRUE,"45+")</f>
        <v>45+</v>
      </c>
      <c r="T6997" t="str" cm="1">
        <f t="array" ref="T6997">_xlfn.IFS(F6997&lt;=2,"0-2 Years",F6997&lt;=5,"3-5 Years",F6997&lt;=8,"6-8 Years",TRUE,"9-10 Years")</f>
        <v>0-2 Years</v>
      </c>
      <c r="U6997" t="str" cm="1">
        <f t="array" ref="U6997">_xlfn.IFS(P6997&gt;60,"High Risk",P6997&gt;30,"Medium Risk",TRUE,"Low Risk")</f>
        <v>High Risk</v>
      </c>
      <c r="V6997">
        <f t="shared" si="109"/>
        <v>3</v>
      </c>
    </row>
    <row r="6998" spans="1:22" hidden="1" x14ac:dyDescent="0.2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 s="2">
        <v>87116.71</v>
      </c>
      <c r="H6998">
        <v>1</v>
      </c>
      <c r="I6998">
        <v>1</v>
      </c>
      <c r="J6998">
        <v>1</v>
      </c>
      <c r="K6998" s="1">
        <v>104382.11</v>
      </c>
      <c r="L6998">
        <v>0</v>
      </c>
      <c r="M6998">
        <v>15</v>
      </c>
      <c r="N6998">
        <v>4630</v>
      </c>
      <c r="O6998">
        <v>9</v>
      </c>
      <c r="P6998">
        <v>57</v>
      </c>
      <c r="Q6998">
        <v>0.6</v>
      </c>
      <c r="R6998">
        <v>69450</v>
      </c>
      <c r="S6998" t="str" cm="1">
        <f t="array" ref="S6998">_xlfn.IFS(E7001&lt;30,"18-29",E7001&lt;45,"30-44",TRUE,"45+")</f>
        <v>18-29</v>
      </c>
      <c r="T6998" t="str" cm="1">
        <f t="array" ref="T6998">_xlfn.IFS(F6998&lt;=2,"0-2 Years",F6998&lt;=5,"3-5 Years",F6998&lt;=8,"6-8 Years",TRUE,"9-10 Years")</f>
        <v>0-2 Years</v>
      </c>
      <c r="U6998" t="str" cm="1">
        <f t="array" ref="U6998">_xlfn.IFS(P6998&gt;60,"High Risk",P6998&gt;30,"Medium Risk",TRUE,"Low Risk")</f>
        <v>Medium Risk</v>
      </c>
      <c r="V6998">
        <f t="shared" si="109"/>
        <v>4</v>
      </c>
    </row>
    <row r="6999" spans="1:22" hidden="1" x14ac:dyDescent="0.2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 s="2">
        <v>82547.11</v>
      </c>
      <c r="H6999">
        <v>2</v>
      </c>
      <c r="I6999">
        <v>1</v>
      </c>
      <c r="J6999">
        <v>1</v>
      </c>
      <c r="K6999" s="1">
        <v>146448.01</v>
      </c>
      <c r="L6999">
        <v>0</v>
      </c>
      <c r="M6999">
        <v>9</v>
      </c>
      <c r="N6999">
        <v>4418</v>
      </c>
      <c r="O6999">
        <v>0</v>
      </c>
      <c r="P6999">
        <v>45</v>
      </c>
      <c r="Q6999">
        <v>0</v>
      </c>
      <c r="R6999">
        <v>39762</v>
      </c>
      <c r="S6999" t="str" cm="1">
        <f t="array" ref="S6999">_xlfn.IFS(E7002&lt;30,"18-29",E7002&lt;45,"30-44",TRUE,"45+")</f>
        <v>18-29</v>
      </c>
      <c r="T6999" t="str" cm="1">
        <f t="array" ref="T6999">_xlfn.IFS(F6999&lt;=2,"0-2 Years",F6999&lt;=5,"3-5 Years",F6999&lt;=8,"6-8 Years",TRUE,"9-10 Years")</f>
        <v>3-5 Years</v>
      </c>
      <c r="U6999" t="str" cm="1">
        <f t="array" ref="U6999">_xlfn.IFS(P6999&gt;60,"High Risk",P6999&gt;30,"Medium Risk",TRUE,"Low Risk")</f>
        <v>Medium Risk</v>
      </c>
      <c r="V6999">
        <f t="shared" si="109"/>
        <v>1</v>
      </c>
    </row>
    <row r="7000" spans="1:22" x14ac:dyDescent="0.2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 s="2">
        <v>0</v>
      </c>
      <c r="H7000">
        <v>1</v>
      </c>
      <c r="I7000">
        <v>0</v>
      </c>
      <c r="J7000">
        <v>0</v>
      </c>
      <c r="K7000" s="1">
        <v>166650.9</v>
      </c>
      <c r="L7000">
        <v>1</v>
      </c>
      <c r="M7000">
        <v>21</v>
      </c>
      <c r="N7000">
        <v>509</v>
      </c>
      <c r="O7000">
        <v>4</v>
      </c>
      <c r="P7000">
        <v>112</v>
      </c>
      <c r="Q7000">
        <v>0.19047619047619047</v>
      </c>
      <c r="R7000">
        <v>10689</v>
      </c>
      <c r="S7000" t="str" cm="1">
        <f t="array" ref="S7000">_xlfn.IFS(E7003&lt;30,"18-29",E7003&lt;45,"30-44",TRUE,"45+")</f>
        <v>45+</v>
      </c>
      <c r="T7000" t="str" cm="1">
        <f t="array" ref="T7000">_xlfn.IFS(F7000&lt;=2,"0-2 Years",F7000&lt;=5,"3-5 Years",F7000&lt;=8,"6-8 Years",TRUE,"9-10 Years")</f>
        <v>3-5 Years</v>
      </c>
      <c r="U7000" t="str" cm="1">
        <f t="array" ref="U7000">_xlfn.IFS(P7000&gt;60,"High Risk",P7000&gt;30,"Medium Risk",TRUE,"Low Risk")</f>
        <v>High Risk</v>
      </c>
      <c r="V7000">
        <f t="shared" si="109"/>
        <v>9</v>
      </c>
    </row>
    <row r="7001" spans="1:22" hidden="1" x14ac:dyDescent="0.2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 s="2">
        <v>121325.84</v>
      </c>
      <c r="H7001">
        <v>1</v>
      </c>
      <c r="I7001">
        <v>1</v>
      </c>
      <c r="J7001">
        <v>1</v>
      </c>
      <c r="K7001" s="1">
        <v>164223.70000000001</v>
      </c>
      <c r="L7001">
        <v>1</v>
      </c>
      <c r="M7001">
        <v>20</v>
      </c>
      <c r="N7001">
        <v>1925</v>
      </c>
      <c r="O7001">
        <v>6</v>
      </c>
      <c r="P7001">
        <v>175</v>
      </c>
      <c r="Q7001">
        <v>0.3</v>
      </c>
      <c r="R7001">
        <v>38500</v>
      </c>
      <c r="S7001" t="str" cm="1">
        <f t="array" ref="S7001">_xlfn.IFS(E7004&lt;30,"18-29",E7004&lt;45,"30-44",TRUE,"45+")</f>
        <v>30-44</v>
      </c>
      <c r="T7001" t="str" cm="1">
        <f t="array" ref="T7001">_xlfn.IFS(F7001&lt;=2,"0-2 Years",F7001&lt;=5,"3-5 Years",F7001&lt;=8,"6-8 Years",TRUE,"9-10 Years")</f>
        <v>3-5 Years</v>
      </c>
      <c r="U7001" t="str" cm="1">
        <f t="array" ref="U7001">_xlfn.IFS(P7001&gt;60,"High Risk",P7001&gt;30,"Medium Risk",TRUE,"Low Risk")</f>
        <v>High Risk</v>
      </c>
      <c r="V7001">
        <f t="shared" si="109"/>
        <v>2</v>
      </c>
    </row>
    <row r="7002" spans="1:22" hidden="1" x14ac:dyDescent="0.2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 s="2">
        <v>111167.7</v>
      </c>
      <c r="H7002">
        <v>1</v>
      </c>
      <c r="I7002">
        <v>1</v>
      </c>
      <c r="J7002">
        <v>0</v>
      </c>
      <c r="K7002" s="1">
        <v>149331.01</v>
      </c>
      <c r="L7002">
        <v>0</v>
      </c>
      <c r="M7002">
        <v>8</v>
      </c>
      <c r="N7002">
        <v>188</v>
      </c>
      <c r="O7002">
        <v>10</v>
      </c>
      <c r="P7002">
        <v>112</v>
      </c>
      <c r="Q7002">
        <v>1</v>
      </c>
      <c r="R7002">
        <v>1504</v>
      </c>
      <c r="S7002" t="str" cm="1">
        <f t="array" ref="S7002">_xlfn.IFS(E7005&lt;30,"18-29",E7005&lt;45,"30-44",TRUE,"45+")</f>
        <v>30-44</v>
      </c>
      <c r="T7002" t="str" cm="1">
        <f t="array" ref="T7002">_xlfn.IFS(F7002&lt;=2,"0-2 Years",F7002&lt;=5,"3-5 Years",F7002&lt;=8,"6-8 Years",TRUE,"9-10 Years")</f>
        <v>9-10 Years</v>
      </c>
      <c r="U7002" t="str" cm="1">
        <f t="array" ref="U7002">_xlfn.IFS(P7002&gt;60,"High Risk",P7002&gt;30,"Medium Risk",TRUE,"Low Risk")</f>
        <v>High Risk</v>
      </c>
      <c r="V7002">
        <f t="shared" si="109"/>
        <v>5</v>
      </c>
    </row>
    <row r="7003" spans="1:22" hidden="1" x14ac:dyDescent="0.2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 s="2">
        <v>139714.4</v>
      </c>
      <c r="H7003">
        <v>2</v>
      </c>
      <c r="I7003">
        <v>0</v>
      </c>
      <c r="J7003">
        <v>0</v>
      </c>
      <c r="K7003" s="1">
        <v>73066.720000000001</v>
      </c>
      <c r="L7003">
        <v>0</v>
      </c>
      <c r="M7003">
        <v>10</v>
      </c>
      <c r="N7003">
        <v>1688</v>
      </c>
      <c r="O7003">
        <v>5</v>
      </c>
      <c r="P7003">
        <v>2</v>
      </c>
      <c r="Q7003">
        <v>0.5</v>
      </c>
      <c r="R7003">
        <v>16880</v>
      </c>
      <c r="S7003" t="str" cm="1">
        <f t="array" ref="S7003">_xlfn.IFS(E7006&lt;30,"18-29",E7006&lt;45,"30-44",TRUE,"45+")</f>
        <v>45+</v>
      </c>
      <c r="T7003" t="str" cm="1">
        <f t="array" ref="T7003">_xlfn.IFS(F7003&lt;=2,"0-2 Years",F7003&lt;=5,"3-5 Years",F7003&lt;=8,"6-8 Years",TRUE,"9-10 Years")</f>
        <v>3-5 Years</v>
      </c>
      <c r="U7003" t="str" cm="1">
        <f t="array" ref="U7003">_xlfn.IFS(P7003&gt;60,"High Risk",P7003&gt;30,"Medium Risk",TRUE,"Low Risk")</f>
        <v>Low Risk</v>
      </c>
      <c r="V7003">
        <f t="shared" si="109"/>
        <v>4</v>
      </c>
    </row>
    <row r="7004" spans="1:22" hidden="1" x14ac:dyDescent="0.2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 s="2">
        <v>139875.20000000001</v>
      </c>
      <c r="H7004">
        <v>2</v>
      </c>
      <c r="I7004">
        <v>1</v>
      </c>
      <c r="J7004">
        <v>0</v>
      </c>
      <c r="K7004" s="1">
        <v>15378.23</v>
      </c>
      <c r="L7004">
        <v>0</v>
      </c>
      <c r="M7004">
        <v>10</v>
      </c>
      <c r="N7004">
        <v>1130</v>
      </c>
      <c r="O7004">
        <v>4</v>
      </c>
      <c r="P7004">
        <v>158</v>
      </c>
      <c r="Q7004">
        <v>0.4</v>
      </c>
      <c r="R7004">
        <v>11300</v>
      </c>
      <c r="S7004" t="str" cm="1">
        <f t="array" ref="S7004">_xlfn.IFS(E7007&lt;30,"18-29",E7007&lt;45,"30-44",TRUE,"45+")</f>
        <v>30-44</v>
      </c>
      <c r="T7004" t="str" cm="1">
        <f t="array" ref="T7004">_xlfn.IFS(F7004&lt;=2,"0-2 Years",F7004&lt;=5,"3-5 Years",F7004&lt;=8,"6-8 Years",TRUE,"9-10 Years")</f>
        <v>9-10 Years</v>
      </c>
      <c r="U7004" t="str" cm="1">
        <f t="array" ref="U7004">_xlfn.IFS(P7004&gt;60,"High Risk",P7004&gt;30,"Medium Risk",TRUE,"Low Risk")</f>
        <v>High Risk</v>
      </c>
      <c r="V7004">
        <f t="shared" si="109"/>
        <v>3</v>
      </c>
    </row>
    <row r="7005" spans="1:22" x14ac:dyDescent="0.2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 s="2">
        <v>113063.83</v>
      </c>
      <c r="H7005">
        <v>1</v>
      </c>
      <c r="I7005">
        <v>0</v>
      </c>
      <c r="J7005">
        <v>0</v>
      </c>
      <c r="K7005" s="1">
        <v>53072.49</v>
      </c>
      <c r="L7005">
        <v>1</v>
      </c>
      <c r="M7005">
        <v>1</v>
      </c>
      <c r="N7005">
        <v>3306</v>
      </c>
      <c r="O7005">
        <v>8</v>
      </c>
      <c r="P7005">
        <v>36</v>
      </c>
      <c r="Q7005">
        <v>1</v>
      </c>
      <c r="R7005">
        <v>3306</v>
      </c>
      <c r="S7005" t="str" cm="1">
        <f t="array" ref="S7005">_xlfn.IFS(E7008&lt;30,"18-29",E7008&lt;45,"30-44",TRUE,"45+")</f>
        <v>30-44</v>
      </c>
      <c r="T7005" t="str" cm="1">
        <f t="array" ref="T7005">_xlfn.IFS(F7005&lt;=2,"0-2 Years",F7005&lt;=5,"3-5 Years",F7005&lt;=8,"6-8 Years",TRUE,"9-10 Years")</f>
        <v>0-2 Years</v>
      </c>
      <c r="U7005" t="str" cm="1">
        <f t="array" ref="U7005">_xlfn.IFS(P7005&gt;60,"High Risk",P7005&gt;30,"Medium Risk",TRUE,"Low Risk")</f>
        <v>Medium Risk</v>
      </c>
      <c r="V7005">
        <f t="shared" si="109"/>
        <v>6</v>
      </c>
    </row>
    <row r="7006" spans="1:22" hidden="1" x14ac:dyDescent="0.2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 s="2">
        <v>138340.06</v>
      </c>
      <c r="H7006">
        <v>1</v>
      </c>
      <c r="I7006">
        <v>0</v>
      </c>
      <c r="J7006">
        <v>1</v>
      </c>
      <c r="K7006" s="1">
        <v>3159.15</v>
      </c>
      <c r="L7006">
        <v>0</v>
      </c>
      <c r="M7006">
        <v>5</v>
      </c>
      <c r="N7006">
        <v>3062</v>
      </c>
      <c r="O7006">
        <v>8</v>
      </c>
      <c r="P7006">
        <v>88</v>
      </c>
      <c r="Q7006">
        <v>1</v>
      </c>
      <c r="R7006">
        <v>15310</v>
      </c>
      <c r="S7006" t="str" cm="1">
        <f t="array" ref="S7006">_xlfn.IFS(E7009&lt;30,"18-29",E7009&lt;45,"30-44",TRUE,"45+")</f>
        <v>30-44</v>
      </c>
      <c r="T7006" t="str" cm="1">
        <f t="array" ref="T7006">_xlfn.IFS(F7006&lt;=2,"0-2 Years",F7006&lt;=5,"3-5 Years",F7006&lt;=8,"6-8 Years",TRUE,"9-10 Years")</f>
        <v>6-8 Years</v>
      </c>
      <c r="U7006" t="str" cm="1">
        <f t="array" ref="U7006">_xlfn.IFS(P7006&gt;60,"High Risk",P7006&gt;30,"Medium Risk",TRUE,"Low Risk")</f>
        <v>High Risk</v>
      </c>
      <c r="V7006">
        <f t="shared" si="109"/>
        <v>3</v>
      </c>
    </row>
    <row r="7007" spans="1:22" x14ac:dyDescent="0.2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 s="2">
        <v>114974.24</v>
      </c>
      <c r="H7007">
        <v>1</v>
      </c>
      <c r="I7007">
        <v>1</v>
      </c>
      <c r="J7007">
        <v>0</v>
      </c>
      <c r="K7007" s="1">
        <v>125920.54</v>
      </c>
      <c r="L7007">
        <v>0</v>
      </c>
      <c r="M7007">
        <v>2</v>
      </c>
      <c r="N7007">
        <v>2462</v>
      </c>
      <c r="O7007">
        <v>2</v>
      </c>
      <c r="P7007">
        <v>145</v>
      </c>
      <c r="Q7007">
        <v>1</v>
      </c>
      <c r="R7007">
        <v>4924</v>
      </c>
      <c r="S7007" t="str" cm="1">
        <f t="array" ref="S7007">_xlfn.IFS(E7010&lt;30,"18-29",E7010&lt;45,"30-44",TRUE,"45+")</f>
        <v>45+</v>
      </c>
      <c r="T7007" t="str" cm="1">
        <f t="array" ref="T7007">_xlfn.IFS(F7007&lt;=2,"0-2 Years",F7007&lt;=5,"3-5 Years",F7007&lt;=8,"6-8 Years",TRUE,"9-10 Years")</f>
        <v>0-2 Years</v>
      </c>
      <c r="U7007" t="str" cm="1">
        <f t="array" ref="U7007">_xlfn.IFS(P7007&gt;60,"High Risk",P7007&gt;30,"Medium Risk",TRUE,"Low Risk")</f>
        <v>High Risk</v>
      </c>
      <c r="V7007">
        <f t="shared" si="109"/>
        <v>6</v>
      </c>
    </row>
    <row r="7008" spans="1:22" hidden="1" x14ac:dyDescent="0.2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 s="2">
        <v>0</v>
      </c>
      <c r="H7008">
        <v>2</v>
      </c>
      <c r="I7008">
        <v>1</v>
      </c>
      <c r="J7008">
        <v>1</v>
      </c>
      <c r="K7008" s="1">
        <v>124113.04</v>
      </c>
      <c r="L7008">
        <v>0</v>
      </c>
      <c r="M7008">
        <v>16</v>
      </c>
      <c r="N7008">
        <v>2687</v>
      </c>
      <c r="O7008">
        <v>10</v>
      </c>
      <c r="P7008">
        <v>23</v>
      </c>
      <c r="Q7008">
        <v>0.625</v>
      </c>
      <c r="R7008">
        <v>42992</v>
      </c>
      <c r="S7008" t="str" cm="1">
        <f t="array" ref="S7008">_xlfn.IFS(E7011&lt;30,"18-29",E7011&lt;45,"30-44",TRUE,"45+")</f>
        <v>18-29</v>
      </c>
      <c r="T7008" t="str" cm="1">
        <f t="array" ref="T7008">_xlfn.IFS(F7008&lt;=2,"0-2 Years",F7008&lt;=5,"3-5 Years",F7008&lt;=8,"6-8 Years",TRUE,"9-10 Years")</f>
        <v>6-8 Years</v>
      </c>
      <c r="U7008" t="str" cm="1">
        <f t="array" ref="U7008">_xlfn.IFS(P7008&gt;60,"High Risk",P7008&gt;30,"Medium Risk",TRUE,"Low Risk")</f>
        <v>Low Risk</v>
      </c>
      <c r="V7008">
        <f t="shared" si="109"/>
        <v>3</v>
      </c>
    </row>
    <row r="7009" spans="1:22" x14ac:dyDescent="0.2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 s="2">
        <v>0</v>
      </c>
      <c r="H7009">
        <v>2</v>
      </c>
      <c r="I7009">
        <v>0</v>
      </c>
      <c r="J7009">
        <v>0</v>
      </c>
      <c r="K7009" s="1">
        <v>93716.38</v>
      </c>
      <c r="L7009">
        <v>0</v>
      </c>
      <c r="M7009">
        <v>12</v>
      </c>
      <c r="N7009">
        <v>1755</v>
      </c>
      <c r="O7009">
        <v>4</v>
      </c>
      <c r="P7009">
        <v>81</v>
      </c>
      <c r="Q7009">
        <v>0.33333333333333331</v>
      </c>
      <c r="R7009">
        <v>21060</v>
      </c>
      <c r="S7009" t="str" cm="1">
        <f t="array" ref="S7009">_xlfn.IFS(E7012&lt;30,"18-29",E7012&lt;45,"30-44",TRUE,"45+")</f>
        <v>30-44</v>
      </c>
      <c r="T7009" t="str" cm="1">
        <f t="array" ref="T7009">_xlfn.IFS(F7009&lt;=2,"0-2 Years",F7009&lt;=5,"3-5 Years",F7009&lt;=8,"6-8 Years",TRUE,"9-10 Years")</f>
        <v>3-5 Years</v>
      </c>
      <c r="U7009" t="str" cm="1">
        <f t="array" ref="U7009">_xlfn.IFS(P7009&gt;60,"High Risk",P7009&gt;30,"Medium Risk",TRUE,"Low Risk")</f>
        <v>High Risk</v>
      </c>
      <c r="V7009">
        <f t="shared" si="109"/>
        <v>6</v>
      </c>
    </row>
    <row r="7010" spans="1:22" x14ac:dyDescent="0.2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 s="2">
        <v>117325.54</v>
      </c>
      <c r="H7010">
        <v>1</v>
      </c>
      <c r="I7010">
        <v>1</v>
      </c>
      <c r="J7010">
        <v>0</v>
      </c>
      <c r="K7010" s="1">
        <v>155799.85999999999</v>
      </c>
      <c r="L7010">
        <v>1</v>
      </c>
      <c r="M7010">
        <v>10</v>
      </c>
      <c r="N7010">
        <v>173</v>
      </c>
      <c r="O7010">
        <v>2</v>
      </c>
      <c r="P7010">
        <v>23</v>
      </c>
      <c r="Q7010">
        <v>0.2</v>
      </c>
      <c r="R7010">
        <v>1730</v>
      </c>
      <c r="S7010" t="str" cm="1">
        <f t="array" ref="S7010">_xlfn.IFS(E7013&lt;30,"18-29",E7013&lt;45,"30-44",TRUE,"45+")</f>
        <v>18-29</v>
      </c>
      <c r="T7010" t="str" cm="1">
        <f t="array" ref="T7010">_xlfn.IFS(F7010&lt;=2,"0-2 Years",F7010&lt;=5,"3-5 Years",F7010&lt;=8,"6-8 Years",TRUE,"9-10 Years")</f>
        <v>3-5 Years</v>
      </c>
      <c r="U7010" t="str" cm="1">
        <f t="array" ref="U7010">_xlfn.IFS(P7010&gt;60,"High Risk",P7010&gt;30,"Medium Risk",TRUE,"Low Risk")</f>
        <v>Low Risk</v>
      </c>
      <c r="V7010">
        <f t="shared" si="109"/>
        <v>6</v>
      </c>
    </row>
    <row r="7011" spans="1:22" hidden="1" x14ac:dyDescent="0.2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 s="2">
        <v>0</v>
      </c>
      <c r="H7011">
        <v>1</v>
      </c>
      <c r="I7011">
        <v>0</v>
      </c>
      <c r="J7011">
        <v>1</v>
      </c>
      <c r="K7011" s="1">
        <v>8814.69</v>
      </c>
      <c r="L7011">
        <v>0</v>
      </c>
      <c r="M7011">
        <v>12</v>
      </c>
      <c r="N7011">
        <v>588</v>
      </c>
      <c r="O7011">
        <v>5</v>
      </c>
      <c r="P7011">
        <v>150</v>
      </c>
      <c r="Q7011">
        <v>0.41666666666666669</v>
      </c>
      <c r="R7011">
        <v>7056</v>
      </c>
      <c r="S7011" t="str" cm="1">
        <f t="array" ref="S7011">_xlfn.IFS(E7014&lt;30,"18-29",E7014&lt;45,"30-44",TRUE,"45+")</f>
        <v>30-44</v>
      </c>
      <c r="T7011" t="str" cm="1">
        <f t="array" ref="T7011">_xlfn.IFS(F7011&lt;=2,"0-2 Years",F7011&lt;=5,"3-5 Years",F7011&lt;=8,"6-8 Years",TRUE,"9-10 Years")</f>
        <v>6-8 Years</v>
      </c>
      <c r="U7011" t="str" cm="1">
        <f t="array" ref="U7011">_xlfn.IFS(P7011&gt;60,"High Risk",P7011&gt;30,"Medium Risk",TRUE,"Low Risk")</f>
        <v>High Risk</v>
      </c>
      <c r="V7011">
        <f t="shared" si="109"/>
        <v>5</v>
      </c>
    </row>
    <row r="7012" spans="1:22" x14ac:dyDescent="0.2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 s="2">
        <v>0</v>
      </c>
      <c r="H7012">
        <v>1</v>
      </c>
      <c r="I7012">
        <v>0</v>
      </c>
      <c r="J7012">
        <v>0</v>
      </c>
      <c r="K7012" s="1">
        <v>164453.98000000001</v>
      </c>
      <c r="L7012">
        <v>0</v>
      </c>
      <c r="M7012">
        <v>11</v>
      </c>
      <c r="N7012">
        <v>1614</v>
      </c>
      <c r="O7012">
        <v>6</v>
      </c>
      <c r="P7012">
        <v>117</v>
      </c>
      <c r="Q7012">
        <v>0.54545454545454541</v>
      </c>
      <c r="R7012">
        <v>17754</v>
      </c>
      <c r="S7012" t="str" cm="1">
        <f t="array" ref="S7012">_xlfn.IFS(E7015&lt;30,"18-29",E7015&lt;45,"30-44",TRUE,"45+")</f>
        <v>30-44</v>
      </c>
      <c r="T7012" t="str" cm="1">
        <f t="array" ref="T7012">_xlfn.IFS(F7012&lt;=2,"0-2 Years",F7012&lt;=5,"3-5 Years",F7012&lt;=8,"6-8 Years",TRUE,"9-10 Years")</f>
        <v>6-8 Years</v>
      </c>
      <c r="U7012" t="str" cm="1">
        <f t="array" ref="U7012">_xlfn.IFS(P7012&gt;60,"High Risk",P7012&gt;30,"Medium Risk",TRUE,"Low Risk")</f>
        <v>High Risk</v>
      </c>
      <c r="V7012">
        <f t="shared" si="109"/>
        <v>8</v>
      </c>
    </row>
    <row r="7013" spans="1:22" x14ac:dyDescent="0.2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 s="2">
        <v>0</v>
      </c>
      <c r="H7013">
        <v>2</v>
      </c>
      <c r="I7013">
        <v>0</v>
      </c>
      <c r="J7013">
        <v>0</v>
      </c>
      <c r="K7013" s="1">
        <v>87803.32</v>
      </c>
      <c r="L7013">
        <v>0</v>
      </c>
      <c r="M7013">
        <v>2</v>
      </c>
      <c r="N7013">
        <v>4964</v>
      </c>
      <c r="O7013">
        <v>10</v>
      </c>
      <c r="P7013">
        <v>34</v>
      </c>
      <c r="Q7013">
        <v>1</v>
      </c>
      <c r="R7013">
        <v>9928</v>
      </c>
      <c r="S7013" t="str" cm="1">
        <f t="array" ref="S7013">_xlfn.IFS(E7016&lt;30,"18-29",E7016&lt;45,"30-44",TRUE,"45+")</f>
        <v>30-44</v>
      </c>
      <c r="T7013" t="str" cm="1">
        <f t="array" ref="T7013">_xlfn.IFS(F7013&lt;=2,"0-2 Years",F7013&lt;=5,"3-5 Years",F7013&lt;=8,"6-8 Years",TRUE,"9-10 Years")</f>
        <v>0-2 Years</v>
      </c>
      <c r="U7013" t="str" cm="1">
        <f t="array" ref="U7013">_xlfn.IFS(P7013&gt;60,"High Risk",P7013&gt;30,"Medium Risk",TRUE,"Low Risk")</f>
        <v>Medium Risk</v>
      </c>
      <c r="V7013">
        <f t="shared" si="109"/>
        <v>7</v>
      </c>
    </row>
    <row r="7014" spans="1:22" hidden="1" x14ac:dyDescent="0.2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 s="2">
        <v>0</v>
      </c>
      <c r="H7014">
        <v>2</v>
      </c>
      <c r="I7014">
        <v>1</v>
      </c>
      <c r="J7014">
        <v>1</v>
      </c>
      <c r="K7014" s="1">
        <v>183617.32</v>
      </c>
      <c r="L7014">
        <v>0</v>
      </c>
      <c r="M7014">
        <v>22</v>
      </c>
      <c r="N7014">
        <v>2537</v>
      </c>
      <c r="O7014">
        <v>6</v>
      </c>
      <c r="P7014">
        <v>150</v>
      </c>
      <c r="Q7014">
        <v>0.27272727272727271</v>
      </c>
      <c r="R7014">
        <v>55814</v>
      </c>
      <c r="S7014" t="str" cm="1">
        <f t="array" ref="S7014">_xlfn.IFS(E7017&lt;30,"18-29",E7017&lt;45,"30-44",TRUE,"45+")</f>
        <v>30-44</v>
      </c>
      <c r="T7014" t="str" cm="1">
        <f t="array" ref="T7014">_xlfn.IFS(F7014&lt;=2,"0-2 Years",F7014&lt;=5,"3-5 Years",F7014&lt;=8,"6-8 Years",TRUE,"9-10 Years")</f>
        <v>6-8 Years</v>
      </c>
      <c r="U7014" t="str" cm="1">
        <f t="array" ref="U7014">_xlfn.IFS(P7014&gt;60,"High Risk",P7014&gt;30,"Medium Risk",TRUE,"Low Risk")</f>
        <v>High Risk</v>
      </c>
      <c r="V7014">
        <f t="shared" si="109"/>
        <v>3</v>
      </c>
    </row>
    <row r="7015" spans="1:22" x14ac:dyDescent="0.2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 s="2">
        <v>0</v>
      </c>
      <c r="H7015">
        <v>2</v>
      </c>
      <c r="I7015">
        <v>1</v>
      </c>
      <c r="J7015">
        <v>0</v>
      </c>
      <c r="K7015" s="1">
        <v>53584.03</v>
      </c>
      <c r="L7015">
        <v>0</v>
      </c>
      <c r="M7015">
        <v>5</v>
      </c>
      <c r="N7015">
        <v>2341</v>
      </c>
      <c r="O7015">
        <v>0</v>
      </c>
      <c r="P7015">
        <v>150</v>
      </c>
      <c r="Q7015">
        <v>0</v>
      </c>
      <c r="R7015">
        <v>11705</v>
      </c>
      <c r="S7015" t="str" cm="1">
        <f t="array" ref="S7015">_xlfn.IFS(E7018&lt;30,"18-29",E7018&lt;45,"30-44",TRUE,"45+")</f>
        <v>45+</v>
      </c>
      <c r="T7015" t="str" cm="1">
        <f t="array" ref="T7015">_xlfn.IFS(F7015&lt;=2,"0-2 Years",F7015&lt;=5,"3-5 Years",F7015&lt;=8,"6-8 Years",TRUE,"9-10 Years")</f>
        <v>6-8 Years</v>
      </c>
      <c r="U7015" t="str" cm="1">
        <f t="array" ref="U7015">_xlfn.IFS(P7015&gt;60,"High Risk",P7015&gt;30,"Medium Risk",TRUE,"Low Risk")</f>
        <v>High Risk</v>
      </c>
      <c r="V7015">
        <f t="shared" si="109"/>
        <v>6</v>
      </c>
    </row>
    <row r="7016" spans="1:22" hidden="1" x14ac:dyDescent="0.2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 s="2">
        <v>0</v>
      </c>
      <c r="H7016">
        <v>2</v>
      </c>
      <c r="I7016">
        <v>1</v>
      </c>
      <c r="J7016">
        <v>1</v>
      </c>
      <c r="K7016" s="1">
        <v>1950.93</v>
      </c>
      <c r="L7016">
        <v>0</v>
      </c>
      <c r="M7016">
        <v>6</v>
      </c>
      <c r="N7016">
        <v>2947</v>
      </c>
      <c r="O7016">
        <v>5</v>
      </c>
      <c r="P7016">
        <v>119</v>
      </c>
      <c r="Q7016">
        <v>0.83333333333333337</v>
      </c>
      <c r="R7016">
        <v>17682</v>
      </c>
      <c r="S7016" t="str" cm="1">
        <f t="array" ref="S7016">_xlfn.IFS(E7019&lt;30,"18-29",E7019&lt;45,"30-44",TRUE,"45+")</f>
        <v>18-29</v>
      </c>
      <c r="T7016" t="str" cm="1">
        <f t="array" ref="T7016">_xlfn.IFS(F7016&lt;=2,"0-2 Years",F7016&lt;=5,"3-5 Years",F7016&lt;=8,"6-8 Years",TRUE,"9-10 Years")</f>
        <v>0-2 Years</v>
      </c>
      <c r="U7016" t="str" cm="1">
        <f t="array" ref="U7016">_xlfn.IFS(P7016&gt;60,"High Risk",P7016&gt;30,"Medium Risk",TRUE,"Low Risk")</f>
        <v>High Risk</v>
      </c>
      <c r="V7016">
        <f t="shared" si="109"/>
        <v>4</v>
      </c>
    </row>
    <row r="7017" spans="1:22" hidden="1" x14ac:dyDescent="0.2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 s="2">
        <v>0</v>
      </c>
      <c r="H7017">
        <v>1</v>
      </c>
      <c r="I7017">
        <v>0</v>
      </c>
      <c r="J7017">
        <v>1</v>
      </c>
      <c r="K7017" s="1">
        <v>175025.27</v>
      </c>
      <c r="L7017">
        <v>0</v>
      </c>
      <c r="M7017">
        <v>28</v>
      </c>
      <c r="N7017">
        <v>951</v>
      </c>
      <c r="O7017">
        <v>4</v>
      </c>
      <c r="P7017">
        <v>73</v>
      </c>
      <c r="Q7017">
        <v>0.14285714285714285</v>
      </c>
      <c r="R7017">
        <v>26628</v>
      </c>
      <c r="S7017" t="str" cm="1">
        <f t="array" ref="S7017">_xlfn.IFS(E7020&lt;30,"18-29",E7020&lt;45,"30-44",TRUE,"45+")</f>
        <v>45+</v>
      </c>
      <c r="T7017" t="str" cm="1">
        <f t="array" ref="T7017">_xlfn.IFS(F7017&lt;=2,"0-2 Years",F7017&lt;=5,"3-5 Years",F7017&lt;=8,"6-8 Years",TRUE,"9-10 Years")</f>
        <v>6-8 Years</v>
      </c>
      <c r="U7017" t="str" cm="1">
        <f t="array" ref="U7017">_xlfn.IFS(P7017&gt;60,"High Risk",P7017&gt;30,"Medium Risk",TRUE,"Low Risk")</f>
        <v>High Risk</v>
      </c>
      <c r="V7017">
        <f t="shared" si="109"/>
        <v>5</v>
      </c>
    </row>
    <row r="7018" spans="1:22" hidden="1" x14ac:dyDescent="0.2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 s="2">
        <v>78737.61</v>
      </c>
      <c r="H7018">
        <v>1</v>
      </c>
      <c r="I7018">
        <v>1</v>
      </c>
      <c r="J7018">
        <v>1</v>
      </c>
      <c r="K7018" s="1">
        <v>13018.96</v>
      </c>
      <c r="L7018">
        <v>0</v>
      </c>
      <c r="M7018">
        <v>7</v>
      </c>
      <c r="N7018">
        <v>4512</v>
      </c>
      <c r="O7018">
        <v>1</v>
      </c>
      <c r="P7018">
        <v>99</v>
      </c>
      <c r="Q7018">
        <v>0.14285714285714285</v>
      </c>
      <c r="R7018">
        <v>31584</v>
      </c>
      <c r="S7018" t="str" cm="1">
        <f t="array" ref="S7018">_xlfn.IFS(E7021&lt;30,"18-29",E7021&lt;45,"30-44",TRUE,"45+")</f>
        <v>30-44</v>
      </c>
      <c r="T7018" t="str" cm="1">
        <f t="array" ref="T7018">_xlfn.IFS(F7018&lt;=2,"0-2 Years",F7018&lt;=5,"3-5 Years",F7018&lt;=8,"6-8 Years",TRUE,"9-10 Years")</f>
        <v>0-2 Years</v>
      </c>
      <c r="U7018" t="str" cm="1">
        <f t="array" ref="U7018">_xlfn.IFS(P7018&gt;60,"High Risk",P7018&gt;30,"Medium Risk",TRUE,"Low Risk")</f>
        <v>High Risk</v>
      </c>
      <c r="V7018">
        <f t="shared" si="109"/>
        <v>4</v>
      </c>
    </row>
    <row r="7019" spans="1:22" hidden="1" x14ac:dyDescent="0.2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 s="2">
        <v>182876.88</v>
      </c>
      <c r="H7019">
        <v>2</v>
      </c>
      <c r="I7019">
        <v>1</v>
      </c>
      <c r="J7019">
        <v>1</v>
      </c>
      <c r="K7019" s="1">
        <v>42537.59</v>
      </c>
      <c r="L7019">
        <v>1</v>
      </c>
      <c r="M7019">
        <v>20</v>
      </c>
      <c r="N7019">
        <v>2325</v>
      </c>
      <c r="O7019">
        <v>5</v>
      </c>
      <c r="P7019">
        <v>110</v>
      </c>
      <c r="Q7019">
        <v>0.25</v>
      </c>
      <c r="R7019">
        <v>46500</v>
      </c>
      <c r="S7019" t="str" cm="1">
        <f t="array" ref="S7019">_xlfn.IFS(E7022&lt;30,"18-29",E7022&lt;45,"30-44",TRUE,"45+")</f>
        <v>18-29</v>
      </c>
      <c r="T7019" t="str" cm="1">
        <f t="array" ref="T7019">_xlfn.IFS(F7019&lt;=2,"0-2 Years",F7019&lt;=5,"3-5 Years",F7019&lt;=8,"6-8 Years",TRUE,"9-10 Years")</f>
        <v>3-5 Years</v>
      </c>
      <c r="U7019" t="str" cm="1">
        <f t="array" ref="U7019">_xlfn.IFS(P7019&gt;60,"High Risk",P7019&gt;30,"Medium Risk",TRUE,"Low Risk")</f>
        <v>High Risk</v>
      </c>
      <c r="V7019">
        <f t="shared" si="109"/>
        <v>0</v>
      </c>
    </row>
    <row r="7020" spans="1:22" x14ac:dyDescent="0.2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 s="2">
        <v>130023.38</v>
      </c>
      <c r="H7020">
        <v>1</v>
      </c>
      <c r="I7020">
        <v>1</v>
      </c>
      <c r="J7020">
        <v>0</v>
      </c>
      <c r="K7020" s="1">
        <v>62989.82</v>
      </c>
      <c r="L7020">
        <v>1</v>
      </c>
      <c r="M7020">
        <v>19</v>
      </c>
      <c r="N7020">
        <v>3879</v>
      </c>
      <c r="O7020">
        <v>7</v>
      </c>
      <c r="P7020">
        <v>110</v>
      </c>
      <c r="Q7020">
        <v>0.36842105263157893</v>
      </c>
      <c r="R7020">
        <v>73701</v>
      </c>
      <c r="S7020" t="str" cm="1">
        <f t="array" ref="S7020">_xlfn.IFS(E7023&lt;30,"18-29",E7023&lt;45,"30-44",TRUE,"45+")</f>
        <v>18-29</v>
      </c>
      <c r="T7020" t="str" cm="1">
        <f t="array" ref="T7020">_xlfn.IFS(F7020&lt;=2,"0-2 Years",F7020&lt;=5,"3-5 Years",F7020&lt;=8,"6-8 Years",TRUE,"9-10 Years")</f>
        <v>9-10 Years</v>
      </c>
      <c r="U7020" t="str" cm="1">
        <f t="array" ref="U7020">_xlfn.IFS(P7020&gt;60,"High Risk",P7020&gt;30,"Medium Risk",TRUE,"Low Risk")</f>
        <v>High Risk</v>
      </c>
      <c r="V7020">
        <f t="shared" si="109"/>
        <v>6</v>
      </c>
    </row>
    <row r="7021" spans="1:22" hidden="1" x14ac:dyDescent="0.2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 s="2">
        <v>152606.82</v>
      </c>
      <c r="H7021">
        <v>1</v>
      </c>
      <c r="I7021">
        <v>1</v>
      </c>
      <c r="J7021">
        <v>1</v>
      </c>
      <c r="K7021" s="1">
        <v>71692.800000000003</v>
      </c>
      <c r="L7021">
        <v>0</v>
      </c>
      <c r="M7021">
        <v>20</v>
      </c>
      <c r="N7021">
        <v>2986</v>
      </c>
      <c r="O7021">
        <v>3</v>
      </c>
      <c r="P7021">
        <v>168</v>
      </c>
      <c r="Q7021">
        <v>0.15</v>
      </c>
      <c r="R7021">
        <v>59720</v>
      </c>
      <c r="S7021" t="str" cm="1">
        <f t="array" ref="S7021">_xlfn.IFS(E7024&lt;30,"18-29",E7024&lt;45,"30-44",TRUE,"45+")</f>
        <v>45+</v>
      </c>
      <c r="T7021" t="str" cm="1">
        <f t="array" ref="T7021">_xlfn.IFS(F7021&lt;=2,"0-2 Years",F7021&lt;=5,"3-5 Years",F7021&lt;=8,"6-8 Years",TRUE,"9-10 Years")</f>
        <v>0-2 Years</v>
      </c>
      <c r="U7021" t="str" cm="1">
        <f t="array" ref="U7021">_xlfn.IFS(P7021&gt;60,"High Risk",P7021&gt;30,"Medium Risk",TRUE,"Low Risk")</f>
        <v>High Risk</v>
      </c>
      <c r="V7021">
        <f t="shared" si="109"/>
        <v>3</v>
      </c>
    </row>
    <row r="7022" spans="1:22" x14ac:dyDescent="0.2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 s="2">
        <v>0</v>
      </c>
      <c r="H7022">
        <v>2</v>
      </c>
      <c r="I7022">
        <v>1</v>
      </c>
      <c r="J7022">
        <v>0</v>
      </c>
      <c r="K7022" s="1">
        <v>823.96</v>
      </c>
      <c r="L7022">
        <v>0</v>
      </c>
      <c r="M7022">
        <v>16</v>
      </c>
      <c r="N7022">
        <v>2314</v>
      </c>
      <c r="O7022">
        <v>0</v>
      </c>
      <c r="P7022">
        <v>121</v>
      </c>
      <c r="Q7022">
        <v>0</v>
      </c>
      <c r="R7022">
        <v>37024</v>
      </c>
      <c r="S7022" t="str" cm="1">
        <f t="array" ref="S7022">_xlfn.IFS(E7025&lt;30,"18-29",E7025&lt;45,"30-44",TRUE,"45+")</f>
        <v>18-29</v>
      </c>
      <c r="T7022" t="str" cm="1">
        <f t="array" ref="T7022">_xlfn.IFS(F7022&lt;=2,"0-2 Years",F7022&lt;=5,"3-5 Years",F7022&lt;=8,"6-8 Years",TRUE,"9-10 Years")</f>
        <v>6-8 Years</v>
      </c>
      <c r="U7022" t="str" cm="1">
        <f t="array" ref="U7022">_xlfn.IFS(P7022&gt;60,"High Risk",P7022&gt;30,"Medium Risk",TRUE,"Low Risk")</f>
        <v>High Risk</v>
      </c>
      <c r="V7022">
        <f t="shared" si="109"/>
        <v>6</v>
      </c>
    </row>
    <row r="7023" spans="1:22" hidden="1" x14ac:dyDescent="0.2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 s="2">
        <v>167268.98000000001</v>
      </c>
      <c r="H7023">
        <v>1</v>
      </c>
      <c r="I7023">
        <v>1</v>
      </c>
      <c r="J7023">
        <v>1</v>
      </c>
      <c r="K7023" s="1">
        <v>169469.3</v>
      </c>
      <c r="L7023">
        <v>0</v>
      </c>
      <c r="M7023">
        <v>22</v>
      </c>
      <c r="N7023">
        <v>3367</v>
      </c>
      <c r="O7023">
        <v>3</v>
      </c>
      <c r="P7023">
        <v>83</v>
      </c>
      <c r="Q7023">
        <v>0.13636363636363635</v>
      </c>
      <c r="R7023">
        <v>74074</v>
      </c>
      <c r="S7023" t="str" cm="1">
        <f t="array" ref="S7023">_xlfn.IFS(E7026&lt;30,"18-29",E7026&lt;45,"30-44",TRUE,"45+")</f>
        <v>45+</v>
      </c>
      <c r="T7023" t="str" cm="1">
        <f t="array" ref="T7023">_xlfn.IFS(F7023&lt;=2,"0-2 Years",F7023&lt;=5,"3-5 Years",F7023&lt;=8,"6-8 Years",TRUE,"9-10 Years")</f>
        <v>3-5 Years</v>
      </c>
      <c r="U7023" t="str" cm="1">
        <f t="array" ref="U7023">_xlfn.IFS(P7023&gt;60,"High Risk",P7023&gt;30,"Medium Risk",TRUE,"Low Risk")</f>
        <v>High Risk</v>
      </c>
      <c r="V7023">
        <f t="shared" si="109"/>
        <v>2</v>
      </c>
    </row>
    <row r="7024" spans="1:22" hidden="1" x14ac:dyDescent="0.2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 s="2">
        <v>167831.88</v>
      </c>
      <c r="H7024">
        <v>2</v>
      </c>
      <c r="I7024">
        <v>1</v>
      </c>
      <c r="J7024">
        <v>0</v>
      </c>
      <c r="K7024" s="1">
        <v>150159.95000000001</v>
      </c>
      <c r="L7024">
        <v>1</v>
      </c>
      <c r="M7024">
        <v>24</v>
      </c>
      <c r="N7024">
        <v>4195</v>
      </c>
      <c r="O7024">
        <v>2</v>
      </c>
      <c r="P7024">
        <v>172</v>
      </c>
      <c r="Q7024">
        <v>8.3333333333333329E-2</v>
      </c>
      <c r="R7024">
        <v>100680</v>
      </c>
      <c r="S7024" t="str" cm="1">
        <f t="array" ref="S7024">_xlfn.IFS(E7027&lt;30,"18-29",E7027&lt;45,"30-44",TRUE,"45+")</f>
        <v>45+</v>
      </c>
      <c r="T7024" t="str" cm="1">
        <f t="array" ref="T7024">_xlfn.IFS(F7024&lt;=2,"0-2 Years",F7024&lt;=5,"3-5 Years",F7024&lt;=8,"6-8 Years",TRUE,"9-10 Years")</f>
        <v>3-5 Years</v>
      </c>
      <c r="U7024" t="str" cm="1">
        <f t="array" ref="U7024">_xlfn.IFS(P7024&gt;60,"High Risk",P7024&gt;30,"Medium Risk",TRUE,"Low Risk")</f>
        <v>High Risk</v>
      </c>
      <c r="V7024">
        <f t="shared" si="109"/>
        <v>4</v>
      </c>
    </row>
    <row r="7025" spans="1:22" hidden="1" x14ac:dyDescent="0.2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 s="2">
        <v>144287.6</v>
      </c>
      <c r="H7025">
        <v>2</v>
      </c>
      <c r="I7025">
        <v>1</v>
      </c>
      <c r="J7025">
        <v>0</v>
      </c>
      <c r="K7025" s="1">
        <v>32063.3</v>
      </c>
      <c r="L7025">
        <v>0</v>
      </c>
      <c r="M7025">
        <v>24</v>
      </c>
      <c r="N7025">
        <v>2286</v>
      </c>
      <c r="O7025">
        <v>3</v>
      </c>
      <c r="P7025">
        <v>118</v>
      </c>
      <c r="Q7025">
        <v>0.125</v>
      </c>
      <c r="R7025">
        <v>54864</v>
      </c>
      <c r="S7025" t="str" cm="1">
        <f t="array" ref="S7025">_xlfn.IFS(E7028&lt;30,"18-29",E7028&lt;45,"30-44",TRUE,"45+")</f>
        <v>18-29</v>
      </c>
      <c r="T7025" t="str" cm="1">
        <f t="array" ref="T7025">_xlfn.IFS(F7025&lt;=2,"0-2 Years",F7025&lt;=5,"3-5 Years",F7025&lt;=8,"6-8 Years",TRUE,"9-10 Years")</f>
        <v>9-10 Years</v>
      </c>
      <c r="U7025" t="str" cm="1">
        <f t="array" ref="U7025">_xlfn.IFS(P7025&gt;60,"High Risk",P7025&gt;30,"Medium Risk",TRUE,"Low Risk")</f>
        <v>High Risk</v>
      </c>
      <c r="V7025">
        <f t="shared" si="109"/>
        <v>3</v>
      </c>
    </row>
    <row r="7026" spans="1:22" hidden="1" x14ac:dyDescent="0.2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 s="2">
        <v>151855.32999999999</v>
      </c>
      <c r="H7026">
        <v>1</v>
      </c>
      <c r="I7026">
        <v>1</v>
      </c>
      <c r="J7026">
        <v>0</v>
      </c>
      <c r="K7026" s="1">
        <v>68794.149999999994</v>
      </c>
      <c r="L7026">
        <v>0</v>
      </c>
      <c r="M7026">
        <v>24</v>
      </c>
      <c r="N7026">
        <v>4433</v>
      </c>
      <c r="O7026">
        <v>4</v>
      </c>
      <c r="P7026">
        <v>12</v>
      </c>
      <c r="Q7026">
        <v>0.16666666666666666</v>
      </c>
      <c r="R7026">
        <v>106392</v>
      </c>
      <c r="S7026" t="str" cm="1">
        <f t="array" ref="S7026">_xlfn.IFS(E7029&lt;30,"18-29",E7029&lt;45,"30-44",TRUE,"45+")</f>
        <v>30-44</v>
      </c>
      <c r="T7026" t="str" cm="1">
        <f t="array" ref="T7026">_xlfn.IFS(F7026&lt;=2,"0-2 Years",F7026&lt;=5,"3-5 Years",F7026&lt;=8,"6-8 Years",TRUE,"9-10 Years")</f>
        <v>3-5 Years</v>
      </c>
      <c r="U7026" t="str" cm="1">
        <f t="array" ref="U7026">_xlfn.IFS(P7026&gt;60,"High Risk",P7026&gt;30,"Medium Risk",TRUE,"Low Risk")</f>
        <v>Low Risk</v>
      </c>
      <c r="V7026">
        <f t="shared" si="109"/>
        <v>5</v>
      </c>
    </row>
    <row r="7027" spans="1:22" x14ac:dyDescent="0.2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 s="2">
        <v>0</v>
      </c>
      <c r="H7027">
        <v>3</v>
      </c>
      <c r="I7027">
        <v>1</v>
      </c>
      <c r="J7027">
        <v>0</v>
      </c>
      <c r="K7027" s="1">
        <v>75084.960000000006</v>
      </c>
      <c r="L7027">
        <v>1</v>
      </c>
      <c r="M7027">
        <v>17</v>
      </c>
      <c r="N7027">
        <v>3501</v>
      </c>
      <c r="O7027">
        <v>8</v>
      </c>
      <c r="P7027">
        <v>162</v>
      </c>
      <c r="Q7027">
        <v>0.47058823529411764</v>
      </c>
      <c r="R7027">
        <v>59517</v>
      </c>
      <c r="S7027" t="str" cm="1">
        <f t="array" ref="S7027">_xlfn.IFS(E7030&lt;30,"18-29",E7030&lt;45,"30-44",TRUE,"45+")</f>
        <v>18-29</v>
      </c>
      <c r="T7027" t="str" cm="1">
        <f t="array" ref="T7027">_xlfn.IFS(F7027&lt;=2,"0-2 Years",F7027&lt;=5,"3-5 Years",F7027&lt;=8,"6-8 Years",TRUE,"9-10 Years")</f>
        <v>3-5 Years</v>
      </c>
      <c r="U7027" t="str" cm="1">
        <f t="array" ref="U7027">_xlfn.IFS(P7027&gt;60,"High Risk",P7027&gt;30,"Medium Risk",TRUE,"Low Risk")</f>
        <v>High Risk</v>
      </c>
      <c r="V7027">
        <f t="shared" si="109"/>
        <v>7</v>
      </c>
    </row>
    <row r="7028" spans="1:22" hidden="1" x14ac:dyDescent="0.2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 s="2">
        <v>0</v>
      </c>
      <c r="H7028">
        <v>2</v>
      </c>
      <c r="I7028">
        <v>0</v>
      </c>
      <c r="J7028">
        <v>1</v>
      </c>
      <c r="K7028" s="1">
        <v>114685.92</v>
      </c>
      <c r="L7028">
        <v>0</v>
      </c>
      <c r="M7028">
        <v>12</v>
      </c>
      <c r="N7028">
        <v>2881</v>
      </c>
      <c r="O7028">
        <v>10</v>
      </c>
      <c r="P7028">
        <v>170</v>
      </c>
      <c r="Q7028">
        <v>0.83333333333333337</v>
      </c>
      <c r="R7028">
        <v>34572</v>
      </c>
      <c r="S7028" t="str" cm="1">
        <f t="array" ref="S7028">_xlfn.IFS(E7031&lt;30,"18-29",E7031&lt;45,"30-44",TRUE,"45+")</f>
        <v>45+</v>
      </c>
      <c r="T7028" t="str" cm="1">
        <f t="array" ref="T7028">_xlfn.IFS(F7028&lt;=2,"0-2 Years",F7028&lt;=5,"3-5 Years",F7028&lt;=8,"6-8 Years",TRUE,"9-10 Years")</f>
        <v>0-2 Years</v>
      </c>
      <c r="U7028" t="str" cm="1">
        <f t="array" ref="U7028">_xlfn.IFS(P7028&gt;60,"High Risk",P7028&gt;30,"Medium Risk",TRUE,"Low Risk")</f>
        <v>High Risk</v>
      </c>
      <c r="V7028">
        <f t="shared" si="109"/>
        <v>4</v>
      </c>
    </row>
    <row r="7029" spans="1:22" hidden="1" x14ac:dyDescent="0.2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 s="2">
        <v>155994.15</v>
      </c>
      <c r="H7029">
        <v>1</v>
      </c>
      <c r="I7029">
        <v>0</v>
      </c>
      <c r="J7029">
        <v>0</v>
      </c>
      <c r="K7029" s="1">
        <v>143665.44</v>
      </c>
      <c r="L7029">
        <v>0</v>
      </c>
      <c r="M7029">
        <v>4</v>
      </c>
      <c r="N7029">
        <v>2498</v>
      </c>
      <c r="O7029">
        <v>5</v>
      </c>
      <c r="P7029">
        <v>88</v>
      </c>
      <c r="Q7029">
        <v>1</v>
      </c>
      <c r="R7029">
        <v>9992</v>
      </c>
      <c r="S7029" t="str" cm="1">
        <f t="array" ref="S7029">_xlfn.IFS(E7032&lt;30,"18-29",E7032&lt;45,"30-44",TRUE,"45+")</f>
        <v>30-44</v>
      </c>
      <c r="T7029" t="str" cm="1">
        <f t="array" ref="T7029">_xlfn.IFS(F7029&lt;=2,"0-2 Years",F7029&lt;=5,"3-5 Years",F7029&lt;=8,"6-8 Years",TRUE,"9-10 Years")</f>
        <v>3-5 Years</v>
      </c>
      <c r="U7029" t="str" cm="1">
        <f t="array" ref="U7029">_xlfn.IFS(P7029&gt;60,"High Risk",P7029&gt;30,"Medium Risk",TRUE,"Low Risk")</f>
        <v>High Risk</v>
      </c>
      <c r="V7029">
        <f t="shared" si="109"/>
        <v>5</v>
      </c>
    </row>
    <row r="7030" spans="1:22" hidden="1" x14ac:dyDescent="0.2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 s="2">
        <v>147527.03</v>
      </c>
      <c r="H7030">
        <v>1</v>
      </c>
      <c r="I7030">
        <v>0</v>
      </c>
      <c r="J7030">
        <v>0</v>
      </c>
      <c r="K7030" s="1">
        <v>51099.56</v>
      </c>
      <c r="L7030">
        <v>0</v>
      </c>
      <c r="M7030">
        <v>1</v>
      </c>
      <c r="N7030">
        <v>3280</v>
      </c>
      <c r="O7030">
        <v>5</v>
      </c>
      <c r="P7030">
        <v>133</v>
      </c>
      <c r="Q7030">
        <v>1</v>
      </c>
      <c r="R7030">
        <v>3280</v>
      </c>
      <c r="S7030" t="str" cm="1">
        <f t="array" ref="S7030">_xlfn.IFS(E7033&lt;30,"18-29",E7033&lt;45,"30-44",TRUE,"45+")</f>
        <v>45+</v>
      </c>
      <c r="T7030" t="str" cm="1">
        <f t="array" ref="T7030">_xlfn.IFS(F7030&lt;=2,"0-2 Years",F7030&lt;=5,"3-5 Years",F7030&lt;=8,"6-8 Years",TRUE,"9-10 Years")</f>
        <v>6-8 Years</v>
      </c>
      <c r="U7030" t="str" cm="1">
        <f t="array" ref="U7030">_xlfn.IFS(P7030&gt;60,"High Risk",P7030&gt;30,"Medium Risk",TRUE,"Low Risk")</f>
        <v>High Risk</v>
      </c>
      <c r="V7030">
        <f t="shared" si="109"/>
        <v>5</v>
      </c>
    </row>
    <row r="7031" spans="1:22" x14ac:dyDescent="0.2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 s="2">
        <v>0</v>
      </c>
      <c r="H7031">
        <v>1</v>
      </c>
      <c r="I7031">
        <v>1</v>
      </c>
      <c r="J7031">
        <v>0</v>
      </c>
      <c r="K7031" s="1">
        <v>5408.74</v>
      </c>
      <c r="L7031">
        <v>1</v>
      </c>
      <c r="M7031">
        <v>21</v>
      </c>
      <c r="N7031">
        <v>4437</v>
      </c>
      <c r="O7031">
        <v>0</v>
      </c>
      <c r="P7031">
        <v>32</v>
      </c>
      <c r="Q7031">
        <v>0</v>
      </c>
      <c r="R7031">
        <v>93177</v>
      </c>
      <c r="S7031" t="str" cm="1">
        <f t="array" ref="S7031">_xlfn.IFS(E7034&lt;30,"18-29",E7034&lt;45,"30-44",TRUE,"45+")</f>
        <v>30-44</v>
      </c>
      <c r="T7031" t="str" cm="1">
        <f t="array" ref="T7031">_xlfn.IFS(F7031&lt;=2,"0-2 Years",F7031&lt;=5,"3-5 Years",F7031&lt;=8,"6-8 Years",TRUE,"9-10 Years")</f>
        <v>3-5 Years</v>
      </c>
      <c r="U7031" t="str" cm="1">
        <f t="array" ref="U7031">_xlfn.IFS(P7031&gt;60,"High Risk",P7031&gt;30,"Medium Risk",TRUE,"Low Risk")</f>
        <v>Medium Risk</v>
      </c>
      <c r="V7031">
        <f t="shared" si="109"/>
        <v>9</v>
      </c>
    </row>
    <row r="7032" spans="1:22" hidden="1" x14ac:dyDescent="0.2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 s="2">
        <v>100267.03</v>
      </c>
      <c r="H7032">
        <v>1</v>
      </c>
      <c r="I7032">
        <v>1</v>
      </c>
      <c r="J7032">
        <v>0</v>
      </c>
      <c r="K7032" s="1">
        <v>103006.27</v>
      </c>
      <c r="L7032">
        <v>0</v>
      </c>
      <c r="M7032">
        <v>29</v>
      </c>
      <c r="N7032">
        <v>2378</v>
      </c>
      <c r="O7032">
        <v>7</v>
      </c>
      <c r="P7032">
        <v>79</v>
      </c>
      <c r="Q7032">
        <v>0.2413793103448276</v>
      </c>
      <c r="R7032">
        <v>68962</v>
      </c>
      <c r="S7032" t="str" cm="1">
        <f t="array" ref="S7032">_xlfn.IFS(E7035&lt;30,"18-29",E7035&lt;45,"30-44",TRUE,"45+")</f>
        <v>45+</v>
      </c>
      <c r="T7032" t="str" cm="1">
        <f t="array" ref="T7032">_xlfn.IFS(F7032&lt;=2,"0-2 Years",F7032&lt;=5,"3-5 Years",F7032&lt;=8,"6-8 Years",TRUE,"9-10 Years")</f>
        <v>6-8 Years</v>
      </c>
      <c r="U7032" t="str" cm="1">
        <f t="array" ref="U7032">_xlfn.IFS(P7032&gt;60,"High Risk",P7032&gt;30,"Medium Risk",TRUE,"Low Risk")</f>
        <v>High Risk</v>
      </c>
      <c r="V7032">
        <f t="shared" si="109"/>
        <v>5</v>
      </c>
    </row>
    <row r="7033" spans="1:22" hidden="1" x14ac:dyDescent="0.2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 s="2">
        <v>83287.05</v>
      </c>
      <c r="H7033">
        <v>2</v>
      </c>
      <c r="I7033">
        <v>0</v>
      </c>
      <c r="J7033">
        <v>1</v>
      </c>
      <c r="K7033" s="1">
        <v>44147.95</v>
      </c>
      <c r="L7033">
        <v>1</v>
      </c>
      <c r="M7033">
        <v>10</v>
      </c>
      <c r="N7033">
        <v>3546</v>
      </c>
      <c r="O7033">
        <v>1</v>
      </c>
      <c r="P7033">
        <v>104</v>
      </c>
      <c r="Q7033">
        <v>0.1</v>
      </c>
      <c r="R7033">
        <v>35460</v>
      </c>
      <c r="S7033" t="str" cm="1">
        <f t="array" ref="S7033">_xlfn.IFS(E7036&lt;30,"18-29",E7036&lt;45,"30-44",TRUE,"45+")</f>
        <v>45+</v>
      </c>
      <c r="T7033" t="str" cm="1">
        <f t="array" ref="T7033">_xlfn.IFS(F7033&lt;=2,"0-2 Years",F7033&lt;=5,"3-5 Years",F7033&lt;=8,"6-8 Years",TRUE,"9-10 Years")</f>
        <v>0-2 Years</v>
      </c>
      <c r="U7033" t="str" cm="1">
        <f t="array" ref="U7033">_xlfn.IFS(P7033&gt;60,"High Risk",P7033&gt;30,"Medium Risk",TRUE,"Low Risk")</f>
        <v>High Risk</v>
      </c>
      <c r="V7033">
        <f t="shared" si="109"/>
        <v>2</v>
      </c>
    </row>
    <row r="7034" spans="1:22" hidden="1" x14ac:dyDescent="0.2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 s="2">
        <v>0</v>
      </c>
      <c r="H7034">
        <v>1</v>
      </c>
      <c r="I7034">
        <v>0</v>
      </c>
      <c r="J7034">
        <v>1</v>
      </c>
      <c r="K7034" s="1">
        <v>149278.96</v>
      </c>
      <c r="L7034">
        <v>0</v>
      </c>
      <c r="M7034">
        <v>10</v>
      </c>
      <c r="N7034">
        <v>163</v>
      </c>
      <c r="O7034">
        <v>1</v>
      </c>
      <c r="P7034">
        <v>90</v>
      </c>
      <c r="Q7034">
        <v>0.1</v>
      </c>
      <c r="R7034">
        <v>1630</v>
      </c>
      <c r="S7034" t="str" cm="1">
        <f t="array" ref="S7034">_xlfn.IFS(E7037&lt;30,"18-29",E7037&lt;45,"30-44",TRUE,"45+")</f>
        <v>45+</v>
      </c>
      <c r="T7034" t="str" cm="1">
        <f t="array" ref="T7034">_xlfn.IFS(F7034&lt;=2,"0-2 Years",F7034&lt;=5,"3-5 Years",F7034&lt;=8,"6-8 Years",TRUE,"9-10 Years")</f>
        <v>3-5 Years</v>
      </c>
      <c r="U7034" t="str" cm="1">
        <f t="array" ref="U7034">_xlfn.IFS(P7034&gt;60,"High Risk",P7034&gt;30,"Medium Risk",TRUE,"Low Risk")</f>
        <v>High Risk</v>
      </c>
      <c r="V7034">
        <f t="shared" si="109"/>
        <v>5</v>
      </c>
    </row>
    <row r="7035" spans="1:22" x14ac:dyDescent="0.2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 s="2">
        <v>0</v>
      </c>
      <c r="H7035">
        <v>2</v>
      </c>
      <c r="I7035">
        <v>0</v>
      </c>
      <c r="J7035">
        <v>0</v>
      </c>
      <c r="K7035" s="1">
        <v>193009.21</v>
      </c>
      <c r="L7035">
        <v>0</v>
      </c>
      <c r="M7035">
        <v>30</v>
      </c>
      <c r="N7035">
        <v>2170</v>
      </c>
      <c r="O7035">
        <v>0</v>
      </c>
      <c r="P7035">
        <v>18</v>
      </c>
      <c r="Q7035">
        <v>0</v>
      </c>
      <c r="R7035">
        <v>65100</v>
      </c>
      <c r="S7035" t="str" cm="1">
        <f t="array" ref="S7035">_xlfn.IFS(E7038&lt;30,"18-29",E7038&lt;45,"30-44",TRUE,"45+")</f>
        <v>30-44</v>
      </c>
      <c r="T7035" t="str" cm="1">
        <f t="array" ref="T7035">_xlfn.IFS(F7035&lt;=2,"0-2 Years",F7035&lt;=5,"3-5 Years",F7035&lt;=8,"6-8 Years",TRUE,"9-10 Years")</f>
        <v>3-5 Years</v>
      </c>
      <c r="U7035" t="str" cm="1">
        <f t="array" ref="U7035">_xlfn.IFS(P7035&gt;60,"High Risk",P7035&gt;30,"Medium Risk",TRUE,"Low Risk")</f>
        <v>Low Risk</v>
      </c>
      <c r="V7035">
        <f t="shared" si="109"/>
        <v>6</v>
      </c>
    </row>
    <row r="7036" spans="1:22" x14ac:dyDescent="0.2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 s="2">
        <v>117438.17</v>
      </c>
      <c r="H7036">
        <v>1</v>
      </c>
      <c r="I7036">
        <v>0</v>
      </c>
      <c r="J7036">
        <v>0</v>
      </c>
      <c r="K7036" s="1">
        <v>74898.8</v>
      </c>
      <c r="L7036">
        <v>1</v>
      </c>
      <c r="M7036">
        <v>15</v>
      </c>
      <c r="N7036">
        <v>4334</v>
      </c>
      <c r="O7036">
        <v>10</v>
      </c>
      <c r="P7036">
        <v>146</v>
      </c>
      <c r="Q7036">
        <v>0.66666666666666663</v>
      </c>
      <c r="R7036">
        <v>65010</v>
      </c>
      <c r="S7036" t="str" cm="1">
        <f t="array" ref="S7036">_xlfn.IFS(E7039&lt;30,"18-29",E7039&lt;45,"30-44",TRUE,"45+")</f>
        <v>45+</v>
      </c>
      <c r="T7036" t="str" cm="1">
        <f t="array" ref="T7036">_xlfn.IFS(F7036&lt;=2,"0-2 Years",F7036&lt;=5,"3-5 Years",F7036&lt;=8,"6-8 Years",TRUE,"9-10 Years")</f>
        <v>0-2 Years</v>
      </c>
      <c r="U7036" t="str" cm="1">
        <f t="array" ref="U7036">_xlfn.IFS(P7036&gt;60,"High Risk",P7036&gt;30,"Medium Risk",TRUE,"Low Risk")</f>
        <v>High Risk</v>
      </c>
      <c r="V7036">
        <f t="shared" si="109"/>
        <v>7</v>
      </c>
    </row>
    <row r="7037" spans="1:22" hidden="1" x14ac:dyDescent="0.2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 s="2">
        <v>121235.05</v>
      </c>
      <c r="H7037">
        <v>2</v>
      </c>
      <c r="I7037">
        <v>1</v>
      </c>
      <c r="J7037">
        <v>1</v>
      </c>
      <c r="K7037" s="1">
        <v>116253.1</v>
      </c>
      <c r="L7037">
        <v>0</v>
      </c>
      <c r="M7037">
        <v>2</v>
      </c>
      <c r="N7037">
        <v>2028</v>
      </c>
      <c r="O7037">
        <v>2</v>
      </c>
      <c r="P7037">
        <v>41</v>
      </c>
      <c r="Q7037">
        <v>1</v>
      </c>
      <c r="R7037">
        <v>4056</v>
      </c>
      <c r="S7037" t="str" cm="1">
        <f t="array" ref="S7037">_xlfn.IFS(E7040&lt;30,"18-29",E7040&lt;45,"30-44",TRUE,"45+")</f>
        <v>30-44</v>
      </c>
      <c r="T7037" t="str" cm="1">
        <f t="array" ref="T7037">_xlfn.IFS(F7037&lt;=2,"0-2 Years",F7037&lt;=5,"3-5 Years",F7037&lt;=8,"6-8 Years",TRUE,"9-10 Years")</f>
        <v>6-8 Years</v>
      </c>
      <c r="U7037" t="str" cm="1">
        <f t="array" ref="U7037">_xlfn.IFS(P7037&gt;60,"High Risk",P7037&gt;30,"Medium Risk",TRUE,"Low Risk")</f>
        <v>Medium Risk</v>
      </c>
      <c r="V7037">
        <f t="shared" si="109"/>
        <v>1</v>
      </c>
    </row>
    <row r="7038" spans="1:22" hidden="1" x14ac:dyDescent="0.2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 s="2">
        <v>129965.18</v>
      </c>
      <c r="H7038">
        <v>1</v>
      </c>
      <c r="I7038">
        <v>0</v>
      </c>
      <c r="J7038">
        <v>0</v>
      </c>
      <c r="K7038" s="1">
        <v>19374.080000000002</v>
      </c>
      <c r="L7038">
        <v>0</v>
      </c>
      <c r="M7038">
        <v>22</v>
      </c>
      <c r="N7038">
        <v>4417</v>
      </c>
      <c r="O7038">
        <v>5</v>
      </c>
      <c r="P7038">
        <v>31</v>
      </c>
      <c r="Q7038">
        <v>0.22727272727272727</v>
      </c>
      <c r="R7038">
        <v>97174</v>
      </c>
      <c r="S7038" t="str" cm="1">
        <f t="array" ref="S7038">_xlfn.IFS(E7041&lt;30,"18-29",E7041&lt;45,"30-44",TRUE,"45+")</f>
        <v>45+</v>
      </c>
      <c r="T7038" t="str" cm="1">
        <f t="array" ref="T7038">_xlfn.IFS(F7038&lt;=2,"0-2 Years",F7038&lt;=5,"3-5 Years",F7038&lt;=8,"6-8 Years",TRUE,"9-10 Years")</f>
        <v>3-5 Years</v>
      </c>
      <c r="U7038" t="str" cm="1">
        <f t="array" ref="U7038">_xlfn.IFS(P7038&gt;60,"High Risk",P7038&gt;30,"Medium Risk",TRUE,"Low Risk")</f>
        <v>Medium Risk</v>
      </c>
      <c r="V7038">
        <f t="shared" si="109"/>
        <v>5</v>
      </c>
    </row>
    <row r="7039" spans="1:22" x14ac:dyDescent="0.2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 s="2">
        <v>150836.92000000001</v>
      </c>
      <c r="H7039">
        <v>1</v>
      </c>
      <c r="I7039">
        <v>0</v>
      </c>
      <c r="J7039">
        <v>0</v>
      </c>
      <c r="K7039" s="1">
        <v>64516.800000000003</v>
      </c>
      <c r="L7039">
        <v>1</v>
      </c>
      <c r="M7039">
        <v>9</v>
      </c>
      <c r="N7039">
        <v>3691</v>
      </c>
      <c r="O7039">
        <v>5</v>
      </c>
      <c r="P7039">
        <v>81</v>
      </c>
      <c r="Q7039">
        <v>0.55555555555555558</v>
      </c>
      <c r="R7039">
        <v>33219</v>
      </c>
      <c r="S7039" t="str" cm="1">
        <f t="array" ref="S7039">_xlfn.IFS(E7042&lt;30,"18-29",E7042&lt;45,"30-44",TRUE,"45+")</f>
        <v>45+</v>
      </c>
      <c r="T7039" t="str" cm="1">
        <f t="array" ref="T7039">_xlfn.IFS(F7039&lt;=2,"0-2 Years",F7039&lt;=5,"3-5 Years",F7039&lt;=8,"6-8 Years",TRUE,"9-10 Years")</f>
        <v>6-8 Years</v>
      </c>
      <c r="U7039" t="str" cm="1">
        <f t="array" ref="U7039">_xlfn.IFS(P7039&gt;60,"High Risk",P7039&gt;30,"Medium Risk",TRUE,"Low Risk")</f>
        <v>High Risk</v>
      </c>
      <c r="V7039">
        <f t="shared" si="109"/>
        <v>6</v>
      </c>
    </row>
    <row r="7040" spans="1:22" hidden="1" x14ac:dyDescent="0.2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 s="2">
        <v>0</v>
      </c>
      <c r="H7040">
        <v>2</v>
      </c>
      <c r="I7040">
        <v>1</v>
      </c>
      <c r="J7040">
        <v>1</v>
      </c>
      <c r="K7040" s="1">
        <v>34475.14</v>
      </c>
      <c r="L7040">
        <v>0</v>
      </c>
      <c r="M7040">
        <v>6</v>
      </c>
      <c r="N7040">
        <v>465</v>
      </c>
      <c r="O7040">
        <v>2</v>
      </c>
      <c r="P7040">
        <v>111</v>
      </c>
      <c r="Q7040">
        <v>0.33333333333333331</v>
      </c>
      <c r="R7040">
        <v>2790</v>
      </c>
      <c r="S7040" t="str" cm="1">
        <f t="array" ref="S7040">_xlfn.IFS(E7043&lt;30,"18-29",E7043&lt;45,"30-44",TRUE,"45+")</f>
        <v>30-44</v>
      </c>
      <c r="T7040" t="str" cm="1">
        <f t="array" ref="T7040">_xlfn.IFS(F7040&lt;=2,"0-2 Years",F7040&lt;=5,"3-5 Years",F7040&lt;=8,"6-8 Years",TRUE,"9-10 Years")</f>
        <v>0-2 Years</v>
      </c>
      <c r="U7040" t="str" cm="1">
        <f t="array" ref="U7040">_xlfn.IFS(P7040&gt;60,"High Risk",P7040&gt;30,"Medium Risk",TRUE,"Low Risk")</f>
        <v>High Risk</v>
      </c>
      <c r="V7040">
        <f t="shared" si="109"/>
        <v>4</v>
      </c>
    </row>
    <row r="7041" spans="1:22" hidden="1" x14ac:dyDescent="0.2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 s="2">
        <v>163894.35</v>
      </c>
      <c r="H7041">
        <v>1</v>
      </c>
      <c r="I7041">
        <v>0</v>
      </c>
      <c r="J7041">
        <v>1</v>
      </c>
      <c r="K7041" s="1">
        <v>57061.71</v>
      </c>
      <c r="L7041">
        <v>0</v>
      </c>
      <c r="M7041">
        <v>20</v>
      </c>
      <c r="N7041">
        <v>4442</v>
      </c>
      <c r="O7041">
        <v>1</v>
      </c>
      <c r="P7041">
        <v>168</v>
      </c>
      <c r="Q7041">
        <v>0.05</v>
      </c>
      <c r="R7041">
        <v>88840</v>
      </c>
      <c r="S7041" t="str" cm="1">
        <f t="array" ref="S7041">_xlfn.IFS(E7044&lt;30,"18-29",E7044&lt;45,"30-44",TRUE,"45+")</f>
        <v>30-44</v>
      </c>
      <c r="T7041" t="str" cm="1">
        <f t="array" ref="T7041">_xlfn.IFS(F7041&lt;=2,"0-2 Years",F7041&lt;=5,"3-5 Years",F7041&lt;=8,"6-8 Years",TRUE,"9-10 Years")</f>
        <v>0-2 Years</v>
      </c>
      <c r="U7041" t="str" cm="1">
        <f t="array" ref="U7041">_xlfn.IFS(P7041&gt;60,"High Risk",P7041&gt;30,"Medium Risk",TRUE,"Low Risk")</f>
        <v>High Risk</v>
      </c>
      <c r="V7041">
        <f t="shared" si="109"/>
        <v>4</v>
      </c>
    </row>
    <row r="7042" spans="1:22" hidden="1" x14ac:dyDescent="0.2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 s="2">
        <v>0</v>
      </c>
      <c r="H7042">
        <v>2</v>
      </c>
      <c r="I7042">
        <v>1</v>
      </c>
      <c r="J7042">
        <v>1</v>
      </c>
      <c r="K7042" s="1">
        <v>32301.88</v>
      </c>
      <c r="L7042">
        <v>0</v>
      </c>
      <c r="M7042">
        <v>4</v>
      </c>
      <c r="N7042">
        <v>3739</v>
      </c>
      <c r="O7042">
        <v>1</v>
      </c>
      <c r="P7042">
        <v>50</v>
      </c>
      <c r="Q7042">
        <v>0.25</v>
      </c>
      <c r="R7042">
        <v>14956</v>
      </c>
      <c r="S7042" t="str" cm="1">
        <f t="array" ref="S7042">_xlfn.IFS(E7045&lt;30,"18-29",E7045&lt;45,"30-44",TRUE,"45+")</f>
        <v>30-44</v>
      </c>
      <c r="T7042" t="str" cm="1">
        <f t="array" ref="T7042">_xlfn.IFS(F7042&lt;=2,"0-2 Years",F7042&lt;=5,"3-5 Years",F7042&lt;=8,"6-8 Years",TRUE,"9-10 Years")</f>
        <v>0-2 Years</v>
      </c>
      <c r="U7042" t="str" cm="1">
        <f t="array" ref="U7042">_xlfn.IFS(P7042&gt;60,"High Risk",P7042&gt;30,"Medium Risk",TRUE,"Low Risk")</f>
        <v>Medium Risk</v>
      </c>
      <c r="V7042">
        <f t="shared" si="109"/>
        <v>5</v>
      </c>
    </row>
    <row r="7043" spans="1:22" x14ac:dyDescent="0.2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 s="2">
        <v>0</v>
      </c>
      <c r="H7043">
        <v>2</v>
      </c>
      <c r="I7043">
        <v>1</v>
      </c>
      <c r="J7043">
        <v>0</v>
      </c>
      <c r="K7043" s="1">
        <v>136859.54999999999</v>
      </c>
      <c r="L7043">
        <v>0</v>
      </c>
      <c r="M7043">
        <v>3</v>
      </c>
      <c r="N7043">
        <v>1233</v>
      </c>
      <c r="O7043">
        <v>6</v>
      </c>
      <c r="P7043">
        <v>14</v>
      </c>
      <c r="Q7043">
        <v>1</v>
      </c>
      <c r="R7043">
        <v>3699</v>
      </c>
      <c r="S7043" t="str" cm="1">
        <f t="array" ref="S7043">_xlfn.IFS(E7046&lt;30,"18-29",E7046&lt;45,"30-44",TRUE,"45+")</f>
        <v>18-29</v>
      </c>
      <c r="T7043" t="str" cm="1">
        <f t="array" ref="T7043">_xlfn.IFS(F7043&lt;=2,"0-2 Years",F7043&lt;=5,"3-5 Years",F7043&lt;=8,"6-8 Years",TRUE,"9-10 Years")</f>
        <v>0-2 Years</v>
      </c>
      <c r="U7043" t="str" cm="1">
        <f t="array" ref="U7043">_xlfn.IFS(P7043&gt;60,"High Risk",P7043&gt;30,"Medium Risk",TRUE,"Low Risk")</f>
        <v>Low Risk</v>
      </c>
      <c r="V7043">
        <f t="shared" ref="V7043:V7106" si="110">IF(J7043=0,3,0)+IF(G7043=0,3,0)+IF(H7043=1,2,0)+IF(E7043&gt;45,1,0)+IF(F7043&lt;3,1,0)</f>
        <v>7</v>
      </c>
    </row>
    <row r="7044" spans="1:22" x14ac:dyDescent="0.2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 s="2">
        <v>0</v>
      </c>
      <c r="H7044">
        <v>2</v>
      </c>
      <c r="I7044">
        <v>0</v>
      </c>
      <c r="J7044">
        <v>0</v>
      </c>
      <c r="K7044" s="1">
        <v>69244.240000000005</v>
      </c>
      <c r="L7044">
        <v>0</v>
      </c>
      <c r="M7044">
        <v>25</v>
      </c>
      <c r="N7044">
        <v>4256</v>
      </c>
      <c r="O7044">
        <v>3</v>
      </c>
      <c r="P7044">
        <v>85</v>
      </c>
      <c r="Q7044">
        <v>0.12</v>
      </c>
      <c r="R7044">
        <v>106400</v>
      </c>
      <c r="S7044" t="str" cm="1">
        <f t="array" ref="S7044">_xlfn.IFS(E7047&lt;30,"18-29",E7047&lt;45,"30-44",TRUE,"45+")</f>
        <v>30-44</v>
      </c>
      <c r="T7044" t="str" cm="1">
        <f t="array" ref="T7044">_xlfn.IFS(F7044&lt;=2,"0-2 Years",F7044&lt;=5,"3-5 Years",F7044&lt;=8,"6-8 Years",TRUE,"9-10 Years")</f>
        <v>0-2 Years</v>
      </c>
      <c r="U7044" t="str" cm="1">
        <f t="array" ref="U7044">_xlfn.IFS(P7044&gt;60,"High Risk",P7044&gt;30,"Medium Risk",TRUE,"Low Risk")</f>
        <v>High Risk</v>
      </c>
      <c r="V7044">
        <f t="shared" si="110"/>
        <v>7</v>
      </c>
    </row>
    <row r="7045" spans="1:22" hidden="1" x14ac:dyDescent="0.2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 s="2">
        <v>87967.42</v>
      </c>
      <c r="H7045">
        <v>2</v>
      </c>
      <c r="I7045">
        <v>0</v>
      </c>
      <c r="J7045">
        <v>1</v>
      </c>
      <c r="K7045" s="1">
        <v>156309.51999999999</v>
      </c>
      <c r="L7045">
        <v>0</v>
      </c>
      <c r="M7045">
        <v>16</v>
      </c>
      <c r="N7045">
        <v>3083</v>
      </c>
      <c r="O7045">
        <v>8</v>
      </c>
      <c r="P7045">
        <v>6</v>
      </c>
      <c r="Q7045">
        <v>0.5</v>
      </c>
      <c r="R7045">
        <v>49328</v>
      </c>
      <c r="S7045" t="str" cm="1">
        <f t="array" ref="S7045">_xlfn.IFS(E7048&lt;30,"18-29",E7048&lt;45,"30-44",TRUE,"45+")</f>
        <v>18-29</v>
      </c>
      <c r="T7045" t="str" cm="1">
        <f t="array" ref="T7045">_xlfn.IFS(F7045&lt;=2,"0-2 Years",F7045&lt;=5,"3-5 Years",F7045&lt;=8,"6-8 Years",TRUE,"9-10 Years")</f>
        <v>0-2 Years</v>
      </c>
      <c r="U7045" t="str" cm="1">
        <f t="array" ref="U7045">_xlfn.IFS(P7045&gt;60,"High Risk",P7045&gt;30,"Medium Risk",TRUE,"Low Risk")</f>
        <v>Low Risk</v>
      </c>
      <c r="V7045">
        <f t="shared" si="110"/>
        <v>1</v>
      </c>
    </row>
    <row r="7046" spans="1:22" x14ac:dyDescent="0.2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 s="2">
        <v>0</v>
      </c>
      <c r="H7046">
        <v>2</v>
      </c>
      <c r="I7046">
        <v>1</v>
      </c>
      <c r="J7046">
        <v>0</v>
      </c>
      <c r="K7046" s="1">
        <v>4989.33</v>
      </c>
      <c r="L7046">
        <v>0</v>
      </c>
      <c r="M7046">
        <v>13</v>
      </c>
      <c r="N7046">
        <v>3022</v>
      </c>
      <c r="O7046">
        <v>10</v>
      </c>
      <c r="P7046">
        <v>180</v>
      </c>
      <c r="Q7046">
        <v>0.76923076923076927</v>
      </c>
      <c r="R7046">
        <v>39286</v>
      </c>
      <c r="S7046" t="str" cm="1">
        <f t="array" ref="S7046">_xlfn.IFS(E7049&lt;30,"18-29",E7049&lt;45,"30-44",TRUE,"45+")</f>
        <v>30-44</v>
      </c>
      <c r="T7046" t="str" cm="1">
        <f t="array" ref="T7046">_xlfn.IFS(F7046&lt;=2,"0-2 Years",F7046&lt;=5,"3-5 Years",F7046&lt;=8,"6-8 Years",TRUE,"9-10 Years")</f>
        <v>3-5 Years</v>
      </c>
      <c r="U7046" t="str" cm="1">
        <f t="array" ref="U7046">_xlfn.IFS(P7046&gt;60,"High Risk",P7046&gt;30,"Medium Risk",TRUE,"Low Risk")</f>
        <v>High Risk</v>
      </c>
      <c r="V7046">
        <f t="shared" si="110"/>
        <v>6</v>
      </c>
    </row>
    <row r="7047" spans="1:22" hidden="1" x14ac:dyDescent="0.2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 s="2">
        <v>0</v>
      </c>
      <c r="H7047">
        <v>2</v>
      </c>
      <c r="I7047">
        <v>1</v>
      </c>
      <c r="J7047">
        <v>1</v>
      </c>
      <c r="K7047" s="1">
        <v>190194.95</v>
      </c>
      <c r="L7047">
        <v>0</v>
      </c>
      <c r="M7047">
        <v>29</v>
      </c>
      <c r="N7047">
        <v>1181</v>
      </c>
      <c r="O7047">
        <v>4</v>
      </c>
      <c r="P7047">
        <v>132</v>
      </c>
      <c r="Q7047">
        <v>0.13793103448275862</v>
      </c>
      <c r="R7047">
        <v>34249</v>
      </c>
      <c r="S7047" t="str" cm="1">
        <f t="array" ref="S7047">_xlfn.IFS(E7050&lt;30,"18-29",E7050&lt;45,"30-44",TRUE,"45+")</f>
        <v>45+</v>
      </c>
      <c r="T7047" t="str" cm="1">
        <f t="array" ref="T7047">_xlfn.IFS(F7047&lt;=2,"0-2 Years",F7047&lt;=5,"3-5 Years",F7047&lt;=8,"6-8 Years",TRUE,"9-10 Years")</f>
        <v>6-8 Years</v>
      </c>
      <c r="U7047" t="str" cm="1">
        <f t="array" ref="U7047">_xlfn.IFS(P7047&gt;60,"High Risk",P7047&gt;30,"Medium Risk",TRUE,"Low Risk")</f>
        <v>High Risk</v>
      </c>
      <c r="V7047">
        <f t="shared" si="110"/>
        <v>3</v>
      </c>
    </row>
    <row r="7048" spans="1:22" hidden="1" x14ac:dyDescent="0.2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 s="2">
        <v>121093.29</v>
      </c>
      <c r="H7048">
        <v>2</v>
      </c>
      <c r="I7048">
        <v>1</v>
      </c>
      <c r="J7048">
        <v>0</v>
      </c>
      <c r="K7048" s="1">
        <v>3529.72</v>
      </c>
      <c r="L7048">
        <v>0</v>
      </c>
      <c r="M7048">
        <v>27</v>
      </c>
      <c r="N7048">
        <v>293</v>
      </c>
      <c r="O7048">
        <v>6</v>
      </c>
      <c r="P7048">
        <v>14</v>
      </c>
      <c r="Q7048">
        <v>0.22222222222222221</v>
      </c>
      <c r="R7048">
        <v>7911</v>
      </c>
      <c r="S7048" t="str" cm="1">
        <f t="array" ref="S7048">_xlfn.IFS(E7051&lt;30,"18-29",E7051&lt;45,"30-44",TRUE,"45+")</f>
        <v>30-44</v>
      </c>
      <c r="T7048" t="str" cm="1">
        <f t="array" ref="T7048">_xlfn.IFS(F7048&lt;=2,"0-2 Years",F7048&lt;=5,"3-5 Years",F7048&lt;=8,"6-8 Years",TRUE,"9-10 Years")</f>
        <v>0-2 Years</v>
      </c>
      <c r="U7048" t="str" cm="1">
        <f t="array" ref="U7048">_xlfn.IFS(P7048&gt;60,"High Risk",P7048&gt;30,"Medium Risk",TRUE,"Low Risk")</f>
        <v>Low Risk</v>
      </c>
      <c r="V7048">
        <f t="shared" si="110"/>
        <v>4</v>
      </c>
    </row>
    <row r="7049" spans="1:22" hidden="1" x14ac:dyDescent="0.2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 s="2">
        <v>121691.54</v>
      </c>
      <c r="H7049">
        <v>2</v>
      </c>
      <c r="I7049">
        <v>0</v>
      </c>
      <c r="J7049">
        <v>0</v>
      </c>
      <c r="K7049" s="1">
        <v>81778.720000000001</v>
      </c>
      <c r="L7049">
        <v>0</v>
      </c>
      <c r="M7049">
        <v>21</v>
      </c>
      <c r="N7049">
        <v>2232</v>
      </c>
      <c r="O7049">
        <v>4</v>
      </c>
      <c r="P7049">
        <v>36</v>
      </c>
      <c r="Q7049">
        <v>0.19047619047619047</v>
      </c>
      <c r="R7049">
        <v>46872</v>
      </c>
      <c r="S7049" t="str" cm="1">
        <f t="array" ref="S7049">_xlfn.IFS(E7052&lt;30,"18-29",E7052&lt;45,"30-44",TRUE,"45+")</f>
        <v>18-29</v>
      </c>
      <c r="T7049" t="str" cm="1">
        <f t="array" ref="T7049">_xlfn.IFS(F7049&lt;=2,"0-2 Years",F7049&lt;=5,"3-5 Years",F7049&lt;=8,"6-8 Years",TRUE,"9-10 Years")</f>
        <v>0-2 Years</v>
      </c>
      <c r="U7049" t="str" cm="1">
        <f t="array" ref="U7049">_xlfn.IFS(P7049&gt;60,"High Risk",P7049&gt;30,"Medium Risk",TRUE,"Low Risk")</f>
        <v>Medium Risk</v>
      </c>
      <c r="V7049">
        <f t="shared" si="110"/>
        <v>4</v>
      </c>
    </row>
    <row r="7050" spans="1:22" hidden="1" x14ac:dyDescent="0.2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 s="2">
        <v>0</v>
      </c>
      <c r="H7050">
        <v>2</v>
      </c>
      <c r="I7050">
        <v>1</v>
      </c>
      <c r="J7050">
        <v>1</v>
      </c>
      <c r="K7050" s="1">
        <v>39297.480000000003</v>
      </c>
      <c r="L7050">
        <v>0</v>
      </c>
      <c r="M7050">
        <v>13</v>
      </c>
      <c r="N7050">
        <v>2711</v>
      </c>
      <c r="O7050">
        <v>5</v>
      </c>
      <c r="P7050">
        <v>38</v>
      </c>
      <c r="Q7050">
        <v>0.38461538461538464</v>
      </c>
      <c r="R7050">
        <v>35243</v>
      </c>
      <c r="S7050" t="str" cm="1">
        <f t="array" ref="S7050">_xlfn.IFS(E7053&lt;30,"18-29",E7053&lt;45,"30-44",TRUE,"45+")</f>
        <v>30-44</v>
      </c>
      <c r="T7050" t="str" cm="1">
        <f t="array" ref="T7050">_xlfn.IFS(F7050&lt;=2,"0-2 Years",F7050&lt;=5,"3-5 Years",F7050&lt;=8,"6-8 Years",TRUE,"9-10 Years")</f>
        <v>6-8 Years</v>
      </c>
      <c r="U7050" t="str" cm="1">
        <f t="array" ref="U7050">_xlfn.IFS(P7050&gt;60,"High Risk",P7050&gt;30,"Medium Risk",TRUE,"Low Risk")</f>
        <v>Medium Risk</v>
      </c>
      <c r="V7050">
        <f t="shared" si="110"/>
        <v>4</v>
      </c>
    </row>
    <row r="7051" spans="1:22" hidden="1" x14ac:dyDescent="0.2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 s="2">
        <v>154121.32</v>
      </c>
      <c r="H7051">
        <v>2</v>
      </c>
      <c r="I7051">
        <v>1</v>
      </c>
      <c r="J7051">
        <v>0</v>
      </c>
      <c r="K7051" s="1">
        <v>176614.86</v>
      </c>
      <c r="L7051">
        <v>1</v>
      </c>
      <c r="M7051">
        <v>19</v>
      </c>
      <c r="N7051">
        <v>2513</v>
      </c>
      <c r="O7051">
        <v>9</v>
      </c>
      <c r="P7051">
        <v>110</v>
      </c>
      <c r="Q7051">
        <v>0.47368421052631576</v>
      </c>
      <c r="R7051">
        <v>47747</v>
      </c>
      <c r="S7051" t="str" cm="1">
        <f t="array" ref="S7051">_xlfn.IFS(E7054&lt;30,"18-29",E7054&lt;45,"30-44",TRUE,"45+")</f>
        <v>30-44</v>
      </c>
      <c r="T7051" t="str" cm="1">
        <f t="array" ref="T7051">_xlfn.IFS(F7051&lt;=2,"0-2 Years",F7051&lt;=5,"3-5 Years",F7051&lt;=8,"6-8 Years",TRUE,"9-10 Years")</f>
        <v>6-8 Years</v>
      </c>
      <c r="U7051" t="str" cm="1">
        <f t="array" ref="U7051">_xlfn.IFS(P7051&gt;60,"High Risk",P7051&gt;30,"Medium Risk",TRUE,"Low Risk")</f>
        <v>High Risk</v>
      </c>
      <c r="V7051">
        <f t="shared" si="110"/>
        <v>3</v>
      </c>
    </row>
    <row r="7052" spans="1:22" hidden="1" x14ac:dyDescent="0.2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 s="2">
        <v>0</v>
      </c>
      <c r="H7052">
        <v>2</v>
      </c>
      <c r="I7052">
        <v>1</v>
      </c>
      <c r="J7052">
        <v>1</v>
      </c>
      <c r="K7052" s="1">
        <v>108684.65</v>
      </c>
      <c r="L7052">
        <v>0</v>
      </c>
      <c r="M7052">
        <v>6</v>
      </c>
      <c r="N7052">
        <v>2496</v>
      </c>
      <c r="O7052">
        <v>10</v>
      </c>
      <c r="P7052">
        <v>145</v>
      </c>
      <c r="Q7052">
        <v>1</v>
      </c>
      <c r="R7052">
        <v>14976</v>
      </c>
      <c r="S7052" t="str" cm="1">
        <f t="array" ref="S7052">_xlfn.IFS(E7055&lt;30,"18-29",E7055&lt;45,"30-44",TRUE,"45+")</f>
        <v>30-44</v>
      </c>
      <c r="T7052" t="str" cm="1">
        <f t="array" ref="T7052">_xlfn.IFS(F7052&lt;=2,"0-2 Years",F7052&lt;=5,"3-5 Years",F7052&lt;=8,"6-8 Years",TRUE,"9-10 Years")</f>
        <v>6-8 Years</v>
      </c>
      <c r="U7052" t="str" cm="1">
        <f t="array" ref="U7052">_xlfn.IFS(P7052&gt;60,"High Risk",P7052&gt;30,"Medium Risk",TRUE,"Low Risk")</f>
        <v>High Risk</v>
      </c>
      <c r="V7052">
        <f t="shared" si="110"/>
        <v>3</v>
      </c>
    </row>
    <row r="7053" spans="1:22" hidden="1" x14ac:dyDescent="0.2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 s="2">
        <v>0</v>
      </c>
      <c r="H7053">
        <v>2</v>
      </c>
      <c r="I7053">
        <v>1</v>
      </c>
      <c r="J7053">
        <v>1</v>
      </c>
      <c r="K7053" s="1">
        <v>145764.4</v>
      </c>
      <c r="L7053">
        <v>0</v>
      </c>
      <c r="M7053">
        <v>29</v>
      </c>
      <c r="N7053">
        <v>2831</v>
      </c>
      <c r="O7053">
        <v>0</v>
      </c>
      <c r="P7053">
        <v>110</v>
      </c>
      <c r="Q7053">
        <v>0</v>
      </c>
      <c r="R7053">
        <v>82099</v>
      </c>
      <c r="S7053" t="str" cm="1">
        <f t="array" ref="S7053">_xlfn.IFS(E7056&lt;30,"18-29",E7056&lt;45,"30-44",TRUE,"45+")</f>
        <v>30-44</v>
      </c>
      <c r="T7053" t="str" cm="1">
        <f t="array" ref="T7053">_xlfn.IFS(F7053&lt;=2,"0-2 Years",F7053&lt;=5,"3-5 Years",F7053&lt;=8,"6-8 Years",TRUE,"9-10 Years")</f>
        <v>0-2 Years</v>
      </c>
      <c r="U7053" t="str" cm="1">
        <f t="array" ref="U7053">_xlfn.IFS(P7053&gt;60,"High Risk",P7053&gt;30,"Medium Risk",TRUE,"Low Risk")</f>
        <v>High Risk</v>
      </c>
      <c r="V7053">
        <f t="shared" si="110"/>
        <v>4</v>
      </c>
    </row>
    <row r="7054" spans="1:22" hidden="1" x14ac:dyDescent="0.2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 s="2">
        <v>0</v>
      </c>
      <c r="H7054">
        <v>2</v>
      </c>
      <c r="I7054">
        <v>1</v>
      </c>
      <c r="J7054">
        <v>1</v>
      </c>
      <c r="K7054" s="1">
        <v>42135.28</v>
      </c>
      <c r="L7054">
        <v>0</v>
      </c>
      <c r="M7054">
        <v>24</v>
      </c>
      <c r="N7054">
        <v>3989</v>
      </c>
      <c r="O7054">
        <v>6</v>
      </c>
      <c r="P7054">
        <v>89</v>
      </c>
      <c r="Q7054">
        <v>0.25</v>
      </c>
      <c r="R7054">
        <v>95736</v>
      </c>
      <c r="S7054" t="str" cm="1">
        <f t="array" ref="S7054">_xlfn.IFS(E7057&lt;30,"18-29",E7057&lt;45,"30-44",TRUE,"45+")</f>
        <v>30-44</v>
      </c>
      <c r="T7054" t="str" cm="1">
        <f t="array" ref="T7054">_xlfn.IFS(F7054&lt;=2,"0-2 Years",F7054&lt;=5,"3-5 Years",F7054&lt;=8,"6-8 Years",TRUE,"9-10 Years")</f>
        <v>3-5 Years</v>
      </c>
      <c r="U7054" t="str" cm="1">
        <f t="array" ref="U7054">_xlfn.IFS(P7054&gt;60,"High Risk",P7054&gt;30,"Medium Risk",TRUE,"Low Risk")</f>
        <v>High Risk</v>
      </c>
      <c r="V7054">
        <f t="shared" si="110"/>
        <v>3</v>
      </c>
    </row>
    <row r="7055" spans="1:22" hidden="1" x14ac:dyDescent="0.2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 s="2">
        <v>165048.5</v>
      </c>
      <c r="H7055">
        <v>3</v>
      </c>
      <c r="I7055">
        <v>1</v>
      </c>
      <c r="J7055">
        <v>0</v>
      </c>
      <c r="K7055" s="1">
        <v>16929.41</v>
      </c>
      <c r="L7055">
        <v>1</v>
      </c>
      <c r="M7055">
        <v>27</v>
      </c>
      <c r="N7055">
        <v>2745</v>
      </c>
      <c r="O7055">
        <v>1</v>
      </c>
      <c r="P7055">
        <v>115</v>
      </c>
      <c r="Q7055">
        <v>3.7037037037037035E-2</v>
      </c>
      <c r="R7055">
        <v>74115</v>
      </c>
      <c r="S7055" t="str" cm="1">
        <f t="array" ref="S7055">_xlfn.IFS(E7058&lt;30,"18-29",E7058&lt;45,"30-44",TRUE,"45+")</f>
        <v>30-44</v>
      </c>
      <c r="T7055" t="str" cm="1">
        <f t="array" ref="T7055">_xlfn.IFS(F7055&lt;=2,"0-2 Years",F7055&lt;=5,"3-5 Years",F7055&lt;=8,"6-8 Years",TRUE,"9-10 Years")</f>
        <v>6-8 Years</v>
      </c>
      <c r="U7055" t="str" cm="1">
        <f t="array" ref="U7055">_xlfn.IFS(P7055&gt;60,"High Risk",P7055&gt;30,"Medium Risk",TRUE,"Low Risk")</f>
        <v>High Risk</v>
      </c>
      <c r="V7055">
        <f t="shared" si="110"/>
        <v>3</v>
      </c>
    </row>
    <row r="7056" spans="1:22" x14ac:dyDescent="0.2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 s="2">
        <v>0</v>
      </c>
      <c r="H7056">
        <v>2</v>
      </c>
      <c r="I7056">
        <v>0</v>
      </c>
      <c r="J7056">
        <v>0</v>
      </c>
      <c r="K7056" s="1">
        <v>104393.78</v>
      </c>
      <c r="L7056">
        <v>0</v>
      </c>
      <c r="M7056">
        <v>20</v>
      </c>
      <c r="N7056">
        <v>3104</v>
      </c>
      <c r="O7056">
        <v>4</v>
      </c>
      <c r="P7056">
        <v>105</v>
      </c>
      <c r="Q7056">
        <v>0.2</v>
      </c>
      <c r="R7056">
        <v>62080</v>
      </c>
      <c r="S7056" t="str" cm="1">
        <f t="array" ref="S7056">_xlfn.IFS(E7059&lt;30,"18-29",E7059&lt;45,"30-44",TRUE,"45+")</f>
        <v>45+</v>
      </c>
      <c r="T7056" t="str" cm="1">
        <f t="array" ref="T7056">_xlfn.IFS(F7056&lt;=2,"0-2 Years",F7056&lt;=5,"3-5 Years",F7056&lt;=8,"6-8 Years",TRUE,"9-10 Years")</f>
        <v>6-8 Years</v>
      </c>
      <c r="U7056" t="str" cm="1">
        <f t="array" ref="U7056">_xlfn.IFS(P7056&gt;60,"High Risk",P7056&gt;30,"Medium Risk",TRUE,"Low Risk")</f>
        <v>High Risk</v>
      </c>
      <c r="V7056">
        <f t="shared" si="110"/>
        <v>6</v>
      </c>
    </row>
    <row r="7057" spans="1:22" hidden="1" x14ac:dyDescent="0.2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 s="2">
        <v>127638.35</v>
      </c>
      <c r="H7057">
        <v>1</v>
      </c>
      <c r="I7057">
        <v>1</v>
      </c>
      <c r="J7057">
        <v>1</v>
      </c>
      <c r="K7057" s="1">
        <v>192717.57</v>
      </c>
      <c r="L7057">
        <v>0</v>
      </c>
      <c r="M7057">
        <v>21</v>
      </c>
      <c r="N7057">
        <v>2517</v>
      </c>
      <c r="O7057">
        <v>7</v>
      </c>
      <c r="P7057">
        <v>136</v>
      </c>
      <c r="Q7057">
        <v>0.33333333333333331</v>
      </c>
      <c r="R7057">
        <v>52857</v>
      </c>
      <c r="S7057" t="str" cm="1">
        <f t="array" ref="S7057">_xlfn.IFS(E7060&lt;30,"18-29",E7060&lt;45,"30-44",TRUE,"45+")</f>
        <v>45+</v>
      </c>
      <c r="T7057" t="str" cm="1">
        <f t="array" ref="T7057">_xlfn.IFS(F7057&lt;=2,"0-2 Years",F7057&lt;=5,"3-5 Years",F7057&lt;=8,"6-8 Years",TRUE,"9-10 Years")</f>
        <v>9-10 Years</v>
      </c>
      <c r="U7057" t="str" cm="1">
        <f t="array" ref="U7057">_xlfn.IFS(P7057&gt;60,"High Risk",P7057&gt;30,"Medium Risk",TRUE,"Low Risk")</f>
        <v>High Risk</v>
      </c>
      <c r="V7057">
        <f t="shared" si="110"/>
        <v>2</v>
      </c>
    </row>
    <row r="7058" spans="1:22" hidden="1" x14ac:dyDescent="0.2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 s="2">
        <v>0</v>
      </c>
      <c r="H7058">
        <v>2</v>
      </c>
      <c r="I7058">
        <v>1</v>
      </c>
      <c r="J7058">
        <v>1</v>
      </c>
      <c r="K7058" s="1">
        <v>59650.42</v>
      </c>
      <c r="L7058">
        <v>0</v>
      </c>
      <c r="M7058">
        <v>18</v>
      </c>
      <c r="N7058">
        <v>3194</v>
      </c>
      <c r="O7058">
        <v>0</v>
      </c>
      <c r="P7058">
        <v>4</v>
      </c>
      <c r="Q7058">
        <v>0</v>
      </c>
      <c r="R7058">
        <v>57492</v>
      </c>
      <c r="S7058" t="str" cm="1">
        <f t="array" ref="S7058">_xlfn.IFS(E7061&lt;30,"18-29",E7061&lt;45,"30-44",TRUE,"45+")</f>
        <v>30-44</v>
      </c>
      <c r="T7058" t="str" cm="1">
        <f t="array" ref="T7058">_xlfn.IFS(F7058&lt;=2,"0-2 Years",F7058&lt;=5,"3-5 Years",F7058&lt;=8,"6-8 Years",TRUE,"9-10 Years")</f>
        <v>6-8 Years</v>
      </c>
      <c r="U7058" t="str" cm="1">
        <f t="array" ref="U7058">_xlfn.IFS(P7058&gt;60,"High Risk",P7058&gt;30,"Medium Risk",TRUE,"Low Risk")</f>
        <v>Low Risk</v>
      </c>
      <c r="V7058">
        <f t="shared" si="110"/>
        <v>3</v>
      </c>
    </row>
    <row r="7059" spans="1:22" hidden="1" x14ac:dyDescent="0.2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 s="2">
        <v>135290.42000000001</v>
      </c>
      <c r="H7059">
        <v>2</v>
      </c>
      <c r="I7059">
        <v>1</v>
      </c>
      <c r="J7059">
        <v>1</v>
      </c>
      <c r="K7059" s="1">
        <v>63729.72</v>
      </c>
      <c r="L7059">
        <v>0</v>
      </c>
      <c r="M7059">
        <v>13</v>
      </c>
      <c r="N7059">
        <v>895</v>
      </c>
      <c r="O7059">
        <v>4</v>
      </c>
      <c r="P7059">
        <v>100</v>
      </c>
      <c r="Q7059">
        <v>0.30769230769230771</v>
      </c>
      <c r="R7059">
        <v>11635</v>
      </c>
      <c r="S7059" t="str" cm="1">
        <f t="array" ref="S7059">_xlfn.IFS(E7062&lt;30,"18-29",E7062&lt;45,"30-44",TRUE,"45+")</f>
        <v>30-44</v>
      </c>
      <c r="T7059" t="str" cm="1">
        <f t="array" ref="T7059">_xlfn.IFS(F7059&lt;=2,"0-2 Years",F7059&lt;=5,"3-5 Years",F7059&lt;=8,"6-8 Years",TRUE,"9-10 Years")</f>
        <v>6-8 Years</v>
      </c>
      <c r="U7059" t="str" cm="1">
        <f t="array" ref="U7059">_xlfn.IFS(P7059&gt;60,"High Risk",P7059&gt;30,"Medium Risk",TRUE,"Low Risk")</f>
        <v>High Risk</v>
      </c>
      <c r="V7059">
        <f t="shared" si="110"/>
        <v>1</v>
      </c>
    </row>
    <row r="7060" spans="1:22" hidden="1" x14ac:dyDescent="0.2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 s="2">
        <v>170252.05</v>
      </c>
      <c r="H7060">
        <v>3</v>
      </c>
      <c r="I7060">
        <v>1</v>
      </c>
      <c r="J7060">
        <v>1</v>
      </c>
      <c r="K7060" s="1">
        <v>73679.59</v>
      </c>
      <c r="L7060">
        <v>1</v>
      </c>
      <c r="M7060">
        <v>19</v>
      </c>
      <c r="N7060">
        <v>545</v>
      </c>
      <c r="O7060">
        <v>5</v>
      </c>
      <c r="P7060">
        <v>32</v>
      </c>
      <c r="Q7060">
        <v>0.26315789473684209</v>
      </c>
      <c r="R7060">
        <v>10355</v>
      </c>
      <c r="S7060" t="str" cm="1">
        <f t="array" ref="S7060">_xlfn.IFS(E7063&lt;30,"18-29",E7063&lt;45,"30-44",TRUE,"45+")</f>
        <v>30-44</v>
      </c>
      <c r="T7060" t="str" cm="1">
        <f t="array" ref="T7060">_xlfn.IFS(F7060&lt;=2,"0-2 Years",F7060&lt;=5,"3-5 Years",F7060&lt;=8,"6-8 Years",TRUE,"9-10 Years")</f>
        <v>3-5 Years</v>
      </c>
      <c r="U7060" t="str" cm="1">
        <f t="array" ref="U7060">_xlfn.IFS(P7060&gt;60,"High Risk",P7060&gt;30,"Medium Risk",TRUE,"Low Risk")</f>
        <v>Medium Risk</v>
      </c>
      <c r="V7060">
        <f t="shared" si="110"/>
        <v>1</v>
      </c>
    </row>
    <row r="7061" spans="1:22" hidden="1" x14ac:dyDescent="0.2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 s="2">
        <v>108269.2</v>
      </c>
      <c r="H7061">
        <v>2</v>
      </c>
      <c r="I7061">
        <v>1</v>
      </c>
      <c r="J7061">
        <v>0</v>
      </c>
      <c r="K7061" s="1">
        <v>174969.92</v>
      </c>
      <c r="L7061">
        <v>0</v>
      </c>
      <c r="M7061">
        <v>2</v>
      </c>
      <c r="N7061">
        <v>3801</v>
      </c>
      <c r="O7061">
        <v>0</v>
      </c>
      <c r="P7061">
        <v>42</v>
      </c>
      <c r="Q7061">
        <v>0</v>
      </c>
      <c r="R7061">
        <v>7602</v>
      </c>
      <c r="S7061" t="str" cm="1">
        <f t="array" ref="S7061">_xlfn.IFS(E7064&lt;30,"18-29",E7064&lt;45,"30-44",TRUE,"45+")</f>
        <v>30-44</v>
      </c>
      <c r="T7061" t="str" cm="1">
        <f t="array" ref="T7061">_xlfn.IFS(F7061&lt;=2,"0-2 Years",F7061&lt;=5,"3-5 Years",F7061&lt;=8,"6-8 Years",TRUE,"9-10 Years")</f>
        <v>3-5 Years</v>
      </c>
      <c r="U7061" t="str" cm="1">
        <f t="array" ref="U7061">_xlfn.IFS(P7061&gt;60,"High Risk",P7061&gt;30,"Medium Risk",TRUE,"Low Risk")</f>
        <v>Medium Risk</v>
      </c>
      <c r="V7061">
        <f t="shared" si="110"/>
        <v>3</v>
      </c>
    </row>
    <row r="7062" spans="1:22" x14ac:dyDescent="0.2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 s="2">
        <v>0</v>
      </c>
      <c r="H7062">
        <v>2</v>
      </c>
      <c r="I7062">
        <v>1</v>
      </c>
      <c r="J7062">
        <v>0</v>
      </c>
      <c r="K7062" s="1">
        <v>1703.58</v>
      </c>
      <c r="L7062">
        <v>0</v>
      </c>
      <c r="M7062">
        <v>26</v>
      </c>
      <c r="N7062">
        <v>1331</v>
      </c>
      <c r="O7062">
        <v>1</v>
      </c>
      <c r="P7062">
        <v>15</v>
      </c>
      <c r="Q7062">
        <v>3.8461538461538464E-2</v>
      </c>
      <c r="R7062">
        <v>34606</v>
      </c>
      <c r="S7062" t="str" cm="1">
        <f t="array" ref="S7062">_xlfn.IFS(E7065&lt;30,"18-29",E7065&lt;45,"30-44",TRUE,"45+")</f>
        <v>45+</v>
      </c>
      <c r="T7062" t="str" cm="1">
        <f t="array" ref="T7062">_xlfn.IFS(F7062&lt;=2,"0-2 Years",F7062&lt;=5,"3-5 Years",F7062&lt;=8,"6-8 Years",TRUE,"9-10 Years")</f>
        <v>0-2 Years</v>
      </c>
      <c r="U7062" t="str" cm="1">
        <f t="array" ref="U7062">_xlfn.IFS(P7062&gt;60,"High Risk",P7062&gt;30,"Medium Risk",TRUE,"Low Risk")</f>
        <v>Low Risk</v>
      </c>
      <c r="V7062">
        <f t="shared" si="110"/>
        <v>7</v>
      </c>
    </row>
    <row r="7063" spans="1:22" hidden="1" x14ac:dyDescent="0.2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 s="2">
        <v>145623.35999999999</v>
      </c>
      <c r="H7063">
        <v>1</v>
      </c>
      <c r="I7063">
        <v>1</v>
      </c>
      <c r="J7063">
        <v>0</v>
      </c>
      <c r="K7063" s="1">
        <v>163181.62</v>
      </c>
      <c r="L7063">
        <v>0</v>
      </c>
      <c r="M7063">
        <v>7</v>
      </c>
      <c r="N7063">
        <v>2551</v>
      </c>
      <c r="O7063">
        <v>9</v>
      </c>
      <c r="P7063">
        <v>32</v>
      </c>
      <c r="Q7063">
        <v>1</v>
      </c>
      <c r="R7063">
        <v>17857</v>
      </c>
      <c r="S7063" t="str" cm="1">
        <f t="array" ref="S7063">_xlfn.IFS(E7066&lt;30,"18-29",E7066&lt;45,"30-44",TRUE,"45+")</f>
        <v>30-44</v>
      </c>
      <c r="T7063" t="str" cm="1">
        <f t="array" ref="T7063">_xlfn.IFS(F7063&lt;=2,"0-2 Years",F7063&lt;=5,"3-5 Years",F7063&lt;=8,"6-8 Years",TRUE,"9-10 Years")</f>
        <v>9-10 Years</v>
      </c>
      <c r="U7063" t="str" cm="1">
        <f t="array" ref="U7063">_xlfn.IFS(P7063&gt;60,"High Risk",P7063&gt;30,"Medium Risk",TRUE,"Low Risk")</f>
        <v>Medium Risk</v>
      </c>
      <c r="V7063">
        <f t="shared" si="110"/>
        <v>5</v>
      </c>
    </row>
    <row r="7064" spans="1:22" hidden="1" x14ac:dyDescent="0.2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 s="2">
        <v>145809.53</v>
      </c>
      <c r="H7064">
        <v>2</v>
      </c>
      <c r="I7064">
        <v>1</v>
      </c>
      <c r="J7064">
        <v>1</v>
      </c>
      <c r="K7064" s="1">
        <v>52319.26</v>
      </c>
      <c r="L7064">
        <v>0</v>
      </c>
      <c r="M7064">
        <v>15</v>
      </c>
      <c r="N7064">
        <v>3833</v>
      </c>
      <c r="O7064">
        <v>0</v>
      </c>
      <c r="P7064">
        <v>73</v>
      </c>
      <c r="Q7064">
        <v>0</v>
      </c>
      <c r="R7064">
        <v>57495</v>
      </c>
      <c r="S7064" t="str" cm="1">
        <f t="array" ref="S7064">_xlfn.IFS(E7067&lt;30,"18-29",E7067&lt;45,"30-44",TRUE,"45+")</f>
        <v>45+</v>
      </c>
      <c r="T7064" t="str" cm="1">
        <f t="array" ref="T7064">_xlfn.IFS(F7064&lt;=2,"0-2 Years",F7064&lt;=5,"3-5 Years",F7064&lt;=8,"6-8 Years",TRUE,"9-10 Years")</f>
        <v>3-5 Years</v>
      </c>
      <c r="U7064" t="str" cm="1">
        <f t="array" ref="U7064">_xlfn.IFS(P7064&gt;60,"High Risk",P7064&gt;30,"Medium Risk",TRUE,"Low Risk")</f>
        <v>High Risk</v>
      </c>
      <c r="V7064">
        <f t="shared" si="110"/>
        <v>0</v>
      </c>
    </row>
    <row r="7065" spans="1:22" hidden="1" x14ac:dyDescent="0.2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 s="2">
        <v>130334.84</v>
      </c>
      <c r="H7065">
        <v>2</v>
      </c>
      <c r="I7065">
        <v>1</v>
      </c>
      <c r="J7065">
        <v>1</v>
      </c>
      <c r="K7065" s="1">
        <v>51672.08</v>
      </c>
      <c r="L7065">
        <v>0</v>
      </c>
      <c r="M7065">
        <v>16</v>
      </c>
      <c r="N7065">
        <v>1748</v>
      </c>
      <c r="O7065">
        <v>5</v>
      </c>
      <c r="P7065">
        <v>36</v>
      </c>
      <c r="Q7065">
        <v>0.3125</v>
      </c>
      <c r="R7065">
        <v>27968</v>
      </c>
      <c r="S7065" t="str" cm="1">
        <f t="array" ref="S7065">_xlfn.IFS(E7068&lt;30,"18-29",E7068&lt;45,"30-44",TRUE,"45+")</f>
        <v>30-44</v>
      </c>
      <c r="T7065" t="str" cm="1">
        <f t="array" ref="T7065">_xlfn.IFS(F7065&lt;=2,"0-2 Years",F7065&lt;=5,"3-5 Years",F7065&lt;=8,"6-8 Years",TRUE,"9-10 Years")</f>
        <v>0-2 Years</v>
      </c>
      <c r="U7065" t="str" cm="1">
        <f t="array" ref="U7065">_xlfn.IFS(P7065&gt;60,"High Risk",P7065&gt;30,"Medium Risk",TRUE,"Low Risk")</f>
        <v>Medium Risk</v>
      </c>
      <c r="V7065">
        <f t="shared" si="110"/>
        <v>2</v>
      </c>
    </row>
    <row r="7066" spans="1:22" hidden="1" x14ac:dyDescent="0.2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 s="2">
        <v>0</v>
      </c>
      <c r="H7066">
        <v>2</v>
      </c>
      <c r="I7066">
        <v>1</v>
      </c>
      <c r="J7066">
        <v>1</v>
      </c>
      <c r="K7066" s="1">
        <v>145355.10999999999</v>
      </c>
      <c r="L7066">
        <v>0</v>
      </c>
      <c r="M7066">
        <v>17</v>
      </c>
      <c r="N7066">
        <v>3796</v>
      </c>
      <c r="O7066">
        <v>5</v>
      </c>
      <c r="P7066">
        <v>70</v>
      </c>
      <c r="Q7066">
        <v>0.29411764705882354</v>
      </c>
      <c r="R7066">
        <v>64532</v>
      </c>
      <c r="S7066" t="str" cm="1">
        <f t="array" ref="S7066">_xlfn.IFS(E7069&lt;30,"18-29",E7069&lt;45,"30-44",TRUE,"45+")</f>
        <v>18-29</v>
      </c>
      <c r="T7066" t="str" cm="1">
        <f t="array" ref="T7066">_xlfn.IFS(F7066&lt;=2,"0-2 Years",F7066&lt;=5,"3-5 Years",F7066&lt;=8,"6-8 Years",TRUE,"9-10 Years")</f>
        <v>3-5 Years</v>
      </c>
      <c r="U7066" t="str" cm="1">
        <f t="array" ref="U7066">_xlfn.IFS(P7066&gt;60,"High Risk",P7066&gt;30,"Medium Risk",TRUE,"Low Risk")</f>
        <v>High Risk</v>
      </c>
      <c r="V7066">
        <f t="shared" si="110"/>
        <v>3</v>
      </c>
    </row>
    <row r="7067" spans="1:22" x14ac:dyDescent="0.2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 s="2">
        <v>0</v>
      </c>
      <c r="H7067">
        <v>1</v>
      </c>
      <c r="I7067">
        <v>1</v>
      </c>
      <c r="J7067">
        <v>1</v>
      </c>
      <c r="K7067" s="1">
        <v>51711.57</v>
      </c>
      <c r="L7067">
        <v>0</v>
      </c>
      <c r="M7067">
        <v>13</v>
      </c>
      <c r="N7067">
        <v>2425</v>
      </c>
      <c r="O7067">
        <v>1</v>
      </c>
      <c r="P7067">
        <v>141</v>
      </c>
      <c r="Q7067">
        <v>7.6923076923076927E-2</v>
      </c>
      <c r="R7067">
        <v>31525</v>
      </c>
      <c r="S7067" t="str" cm="1">
        <f t="array" ref="S7067">_xlfn.IFS(E7070&lt;30,"18-29",E7070&lt;45,"30-44",TRUE,"45+")</f>
        <v>45+</v>
      </c>
      <c r="T7067" t="str" cm="1">
        <f t="array" ref="T7067">_xlfn.IFS(F7067&lt;=2,"0-2 Years",F7067&lt;=5,"3-5 Years",F7067&lt;=8,"6-8 Years",TRUE,"9-10 Years")</f>
        <v>6-8 Years</v>
      </c>
      <c r="U7067" t="str" cm="1">
        <f t="array" ref="U7067">_xlfn.IFS(P7067&gt;60,"High Risk",P7067&gt;30,"Medium Risk",TRUE,"Low Risk")</f>
        <v>High Risk</v>
      </c>
      <c r="V7067">
        <f t="shared" si="110"/>
        <v>6</v>
      </c>
    </row>
    <row r="7068" spans="1:22" hidden="1" x14ac:dyDescent="0.2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 s="2">
        <v>0</v>
      </c>
      <c r="H7068">
        <v>2</v>
      </c>
      <c r="I7068">
        <v>1</v>
      </c>
      <c r="J7068">
        <v>1</v>
      </c>
      <c r="K7068" s="1">
        <v>149535.97</v>
      </c>
      <c r="L7068">
        <v>0</v>
      </c>
      <c r="M7068">
        <v>16</v>
      </c>
      <c r="N7068">
        <v>4758</v>
      </c>
      <c r="O7068">
        <v>9</v>
      </c>
      <c r="P7068">
        <v>71</v>
      </c>
      <c r="Q7068">
        <v>0.5625</v>
      </c>
      <c r="R7068">
        <v>76128</v>
      </c>
      <c r="S7068" t="str" cm="1">
        <f t="array" ref="S7068">_xlfn.IFS(E7071&lt;30,"18-29",E7071&lt;45,"30-44",TRUE,"45+")</f>
        <v>45+</v>
      </c>
      <c r="T7068" t="str" cm="1">
        <f t="array" ref="T7068">_xlfn.IFS(F7068&lt;=2,"0-2 Years",F7068&lt;=5,"3-5 Years",F7068&lt;=8,"6-8 Years",TRUE,"9-10 Years")</f>
        <v>0-2 Years</v>
      </c>
      <c r="U7068" t="str" cm="1">
        <f t="array" ref="U7068">_xlfn.IFS(P7068&gt;60,"High Risk",P7068&gt;30,"Medium Risk",TRUE,"Low Risk")</f>
        <v>High Risk</v>
      </c>
      <c r="V7068">
        <f t="shared" si="110"/>
        <v>4</v>
      </c>
    </row>
    <row r="7069" spans="1:22" hidden="1" x14ac:dyDescent="0.2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 s="2">
        <v>0</v>
      </c>
      <c r="H7069">
        <v>1</v>
      </c>
      <c r="I7069">
        <v>0</v>
      </c>
      <c r="J7069">
        <v>1</v>
      </c>
      <c r="K7069" s="1">
        <v>94105</v>
      </c>
      <c r="L7069">
        <v>0</v>
      </c>
      <c r="M7069">
        <v>28</v>
      </c>
      <c r="N7069">
        <v>1606</v>
      </c>
      <c r="O7069">
        <v>9</v>
      </c>
      <c r="P7069">
        <v>10</v>
      </c>
      <c r="Q7069">
        <v>0.32142857142857145</v>
      </c>
      <c r="R7069">
        <v>44968</v>
      </c>
      <c r="S7069" t="str" cm="1">
        <f t="array" ref="S7069">_xlfn.IFS(E7072&lt;30,"18-29",E7072&lt;45,"30-44",TRUE,"45+")</f>
        <v>30-44</v>
      </c>
      <c r="T7069" t="str" cm="1">
        <f t="array" ref="T7069">_xlfn.IFS(F7069&lt;=2,"0-2 Years",F7069&lt;=5,"3-5 Years",F7069&lt;=8,"6-8 Years",TRUE,"9-10 Years")</f>
        <v>3-5 Years</v>
      </c>
      <c r="U7069" t="str" cm="1">
        <f t="array" ref="U7069">_xlfn.IFS(P7069&gt;60,"High Risk",P7069&gt;30,"Medium Risk",TRUE,"Low Risk")</f>
        <v>Low Risk</v>
      </c>
      <c r="V7069">
        <f t="shared" si="110"/>
        <v>5</v>
      </c>
    </row>
    <row r="7070" spans="1:22" hidden="1" x14ac:dyDescent="0.2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 s="2">
        <v>111009.32</v>
      </c>
      <c r="H7070">
        <v>1</v>
      </c>
      <c r="I7070">
        <v>1</v>
      </c>
      <c r="J7070">
        <v>1</v>
      </c>
      <c r="K7070" s="1">
        <v>155905.79</v>
      </c>
      <c r="L7070">
        <v>1</v>
      </c>
      <c r="M7070">
        <v>11</v>
      </c>
      <c r="N7070">
        <v>1668</v>
      </c>
      <c r="O7070">
        <v>1</v>
      </c>
      <c r="P7070">
        <v>53</v>
      </c>
      <c r="Q7070">
        <v>9.0909090909090912E-2</v>
      </c>
      <c r="R7070">
        <v>18348</v>
      </c>
      <c r="S7070" t="str" cm="1">
        <f t="array" ref="S7070">_xlfn.IFS(E7073&lt;30,"18-29",E7073&lt;45,"30-44",TRUE,"45+")</f>
        <v>45+</v>
      </c>
      <c r="T7070" t="str" cm="1">
        <f t="array" ref="T7070">_xlfn.IFS(F7070&lt;=2,"0-2 Years",F7070&lt;=5,"3-5 Years",F7070&lt;=8,"6-8 Years",TRUE,"9-10 Years")</f>
        <v>3-5 Years</v>
      </c>
      <c r="U7070" t="str" cm="1">
        <f t="array" ref="U7070">_xlfn.IFS(P7070&gt;60,"High Risk",P7070&gt;30,"Medium Risk",TRUE,"Low Risk")</f>
        <v>Medium Risk</v>
      </c>
      <c r="V7070">
        <f t="shared" si="110"/>
        <v>3</v>
      </c>
    </row>
    <row r="7071" spans="1:22" x14ac:dyDescent="0.2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 s="2">
        <v>0</v>
      </c>
      <c r="H7071">
        <v>1</v>
      </c>
      <c r="I7071">
        <v>1</v>
      </c>
      <c r="J7071">
        <v>1</v>
      </c>
      <c r="K7071" s="1">
        <v>138380.10999999999</v>
      </c>
      <c r="L7071">
        <v>0</v>
      </c>
      <c r="M7071">
        <v>18</v>
      </c>
      <c r="N7071">
        <v>2209</v>
      </c>
      <c r="O7071">
        <v>6</v>
      </c>
      <c r="P7071">
        <v>99</v>
      </c>
      <c r="Q7071">
        <v>0.33333333333333331</v>
      </c>
      <c r="R7071">
        <v>39762</v>
      </c>
      <c r="S7071" t="str" cm="1">
        <f t="array" ref="S7071">_xlfn.IFS(E7074&lt;30,"18-29",E7074&lt;45,"30-44",TRUE,"45+")</f>
        <v>30-44</v>
      </c>
      <c r="T7071" t="str" cm="1">
        <f t="array" ref="T7071">_xlfn.IFS(F7071&lt;=2,"0-2 Years",F7071&lt;=5,"3-5 Years",F7071&lt;=8,"6-8 Years",TRUE,"9-10 Years")</f>
        <v>0-2 Years</v>
      </c>
      <c r="U7071" t="str" cm="1">
        <f t="array" ref="U7071">_xlfn.IFS(P7071&gt;60,"High Risk",P7071&gt;30,"Medium Risk",TRUE,"Low Risk")</f>
        <v>High Risk</v>
      </c>
      <c r="V7071">
        <f t="shared" si="110"/>
        <v>7</v>
      </c>
    </row>
    <row r="7072" spans="1:22" hidden="1" x14ac:dyDescent="0.2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 s="2">
        <v>157371.54</v>
      </c>
      <c r="H7072">
        <v>1</v>
      </c>
      <c r="I7072">
        <v>0</v>
      </c>
      <c r="J7072">
        <v>1</v>
      </c>
      <c r="K7072" s="1">
        <v>97734.3</v>
      </c>
      <c r="L7072">
        <v>0</v>
      </c>
      <c r="M7072">
        <v>16</v>
      </c>
      <c r="N7072">
        <v>4271</v>
      </c>
      <c r="O7072">
        <v>8</v>
      </c>
      <c r="P7072">
        <v>159</v>
      </c>
      <c r="Q7072">
        <v>0.5</v>
      </c>
      <c r="R7072">
        <v>68336</v>
      </c>
      <c r="S7072" t="str" cm="1">
        <f t="array" ref="S7072">_xlfn.IFS(E7075&lt;30,"18-29",E7075&lt;45,"30-44",TRUE,"45+")</f>
        <v>30-44</v>
      </c>
      <c r="T7072" t="str" cm="1">
        <f t="array" ref="T7072">_xlfn.IFS(F7072&lt;=2,"0-2 Years",F7072&lt;=5,"3-5 Years",F7072&lt;=8,"6-8 Years",TRUE,"9-10 Years")</f>
        <v>3-5 Years</v>
      </c>
      <c r="U7072" t="str" cm="1">
        <f t="array" ref="U7072">_xlfn.IFS(P7072&gt;60,"High Risk",P7072&gt;30,"Medium Risk",TRUE,"Low Risk")</f>
        <v>High Risk</v>
      </c>
      <c r="V7072">
        <f t="shared" si="110"/>
        <v>2</v>
      </c>
    </row>
    <row r="7073" spans="1:22" x14ac:dyDescent="0.2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 s="2">
        <v>0</v>
      </c>
      <c r="H7073">
        <v>1</v>
      </c>
      <c r="I7073">
        <v>1</v>
      </c>
      <c r="J7073">
        <v>1</v>
      </c>
      <c r="K7073" s="1">
        <v>173576.71</v>
      </c>
      <c r="L7073">
        <v>0</v>
      </c>
      <c r="M7073">
        <v>14</v>
      </c>
      <c r="N7073">
        <v>3208</v>
      </c>
      <c r="O7073">
        <v>7</v>
      </c>
      <c r="P7073">
        <v>65</v>
      </c>
      <c r="Q7073">
        <v>0.5</v>
      </c>
      <c r="R7073">
        <v>44912</v>
      </c>
      <c r="S7073" t="str" cm="1">
        <f t="array" ref="S7073">_xlfn.IFS(E7076&lt;30,"18-29",E7076&lt;45,"30-44",TRUE,"45+")</f>
        <v>30-44</v>
      </c>
      <c r="T7073" t="str" cm="1">
        <f t="array" ref="T7073">_xlfn.IFS(F7073&lt;=2,"0-2 Years",F7073&lt;=5,"3-5 Years",F7073&lt;=8,"6-8 Years",TRUE,"9-10 Years")</f>
        <v>3-5 Years</v>
      </c>
      <c r="U7073" t="str" cm="1">
        <f t="array" ref="U7073">_xlfn.IFS(P7073&gt;60,"High Risk",P7073&gt;30,"Medium Risk",TRUE,"Low Risk")</f>
        <v>High Risk</v>
      </c>
      <c r="V7073">
        <f t="shared" si="110"/>
        <v>6</v>
      </c>
    </row>
    <row r="7074" spans="1:22" hidden="1" x14ac:dyDescent="0.2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 s="2">
        <v>134560.62</v>
      </c>
      <c r="H7074">
        <v>1</v>
      </c>
      <c r="I7074">
        <v>1</v>
      </c>
      <c r="J7074">
        <v>0</v>
      </c>
      <c r="K7074" s="1">
        <v>27596.39</v>
      </c>
      <c r="L7074">
        <v>0</v>
      </c>
      <c r="M7074">
        <v>23</v>
      </c>
      <c r="N7074">
        <v>374</v>
      </c>
      <c r="O7074">
        <v>8</v>
      </c>
      <c r="P7074">
        <v>102</v>
      </c>
      <c r="Q7074">
        <v>0.34782608695652173</v>
      </c>
      <c r="R7074">
        <v>8602</v>
      </c>
      <c r="S7074" t="str" cm="1">
        <f t="array" ref="S7074">_xlfn.IFS(E7077&lt;30,"18-29",E7077&lt;45,"30-44",TRUE,"45+")</f>
        <v>30-44</v>
      </c>
      <c r="T7074" t="str" cm="1">
        <f t="array" ref="T7074">_xlfn.IFS(F7074&lt;=2,"0-2 Years",F7074&lt;=5,"3-5 Years",F7074&lt;=8,"6-8 Years",TRUE,"9-10 Years")</f>
        <v>9-10 Years</v>
      </c>
      <c r="U7074" t="str" cm="1">
        <f t="array" ref="U7074">_xlfn.IFS(P7074&gt;60,"High Risk",P7074&gt;30,"Medium Risk",TRUE,"Low Risk")</f>
        <v>High Risk</v>
      </c>
      <c r="V7074">
        <f t="shared" si="110"/>
        <v>5</v>
      </c>
    </row>
    <row r="7075" spans="1:22" x14ac:dyDescent="0.2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 s="2">
        <v>0</v>
      </c>
      <c r="H7075">
        <v>1</v>
      </c>
      <c r="I7075">
        <v>1</v>
      </c>
      <c r="J7075">
        <v>1</v>
      </c>
      <c r="K7075" s="1">
        <v>16897.189999999999</v>
      </c>
      <c r="L7075">
        <v>0</v>
      </c>
      <c r="M7075">
        <v>14</v>
      </c>
      <c r="N7075">
        <v>4489</v>
      </c>
      <c r="O7075">
        <v>6</v>
      </c>
      <c r="P7075">
        <v>89</v>
      </c>
      <c r="Q7075">
        <v>0.42857142857142855</v>
      </c>
      <c r="R7075">
        <v>62846</v>
      </c>
      <c r="S7075" t="str" cm="1">
        <f t="array" ref="S7075">_xlfn.IFS(E7078&lt;30,"18-29",E7078&lt;45,"30-44",TRUE,"45+")</f>
        <v>18-29</v>
      </c>
      <c r="T7075" t="str" cm="1">
        <f t="array" ref="T7075">_xlfn.IFS(F7075&lt;=2,"0-2 Years",F7075&lt;=5,"3-5 Years",F7075&lt;=8,"6-8 Years",TRUE,"9-10 Years")</f>
        <v>0-2 Years</v>
      </c>
      <c r="U7075" t="str" cm="1">
        <f t="array" ref="U7075">_xlfn.IFS(P7075&gt;60,"High Risk",P7075&gt;30,"Medium Risk",TRUE,"Low Risk")</f>
        <v>High Risk</v>
      </c>
      <c r="V7075">
        <f t="shared" si="110"/>
        <v>6</v>
      </c>
    </row>
    <row r="7076" spans="1:22" hidden="1" x14ac:dyDescent="0.2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 s="2">
        <v>72373.62</v>
      </c>
      <c r="H7076">
        <v>2</v>
      </c>
      <c r="I7076">
        <v>1</v>
      </c>
      <c r="J7076">
        <v>0</v>
      </c>
      <c r="K7076" s="1">
        <v>36895.99</v>
      </c>
      <c r="L7076">
        <v>0</v>
      </c>
      <c r="M7076">
        <v>16</v>
      </c>
      <c r="N7076">
        <v>631</v>
      </c>
      <c r="O7076">
        <v>0</v>
      </c>
      <c r="P7076">
        <v>38</v>
      </c>
      <c r="Q7076">
        <v>0</v>
      </c>
      <c r="R7076">
        <v>10096</v>
      </c>
      <c r="S7076" t="str" cm="1">
        <f t="array" ref="S7076">_xlfn.IFS(E7079&lt;30,"18-29",E7079&lt;45,"30-44",TRUE,"45+")</f>
        <v>18-29</v>
      </c>
      <c r="T7076" t="str" cm="1">
        <f t="array" ref="T7076">_xlfn.IFS(F7076&lt;=2,"0-2 Years",F7076&lt;=5,"3-5 Years",F7076&lt;=8,"6-8 Years",TRUE,"9-10 Years")</f>
        <v>3-5 Years</v>
      </c>
      <c r="U7076" t="str" cm="1">
        <f t="array" ref="U7076">_xlfn.IFS(P7076&gt;60,"High Risk",P7076&gt;30,"Medium Risk",TRUE,"Low Risk")</f>
        <v>Medium Risk</v>
      </c>
      <c r="V7076">
        <f t="shared" si="110"/>
        <v>3</v>
      </c>
    </row>
    <row r="7077" spans="1:22" hidden="1" x14ac:dyDescent="0.2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 s="2">
        <v>109564.1</v>
      </c>
      <c r="H7077">
        <v>1</v>
      </c>
      <c r="I7077">
        <v>0</v>
      </c>
      <c r="J7077">
        <v>1</v>
      </c>
      <c r="K7077" s="1">
        <v>113046.81</v>
      </c>
      <c r="L7077">
        <v>0</v>
      </c>
      <c r="M7077">
        <v>30</v>
      </c>
      <c r="N7077">
        <v>1720</v>
      </c>
      <c r="O7077">
        <v>4</v>
      </c>
      <c r="P7077">
        <v>52</v>
      </c>
      <c r="Q7077">
        <v>0.13333333333333333</v>
      </c>
      <c r="R7077">
        <v>51600</v>
      </c>
      <c r="S7077" t="str" cm="1">
        <f t="array" ref="S7077">_xlfn.IFS(E7080&lt;30,"18-29",E7080&lt;45,"30-44",TRUE,"45+")</f>
        <v>45+</v>
      </c>
      <c r="T7077" t="str" cm="1">
        <f t="array" ref="T7077">_xlfn.IFS(F7077&lt;=2,"0-2 Years",F7077&lt;=5,"3-5 Years",F7077&lt;=8,"6-8 Years",TRUE,"9-10 Years")</f>
        <v>6-8 Years</v>
      </c>
      <c r="U7077" t="str" cm="1">
        <f t="array" ref="U7077">_xlfn.IFS(P7077&gt;60,"High Risk",P7077&gt;30,"Medium Risk",TRUE,"Low Risk")</f>
        <v>Medium Risk</v>
      </c>
      <c r="V7077">
        <f t="shared" si="110"/>
        <v>2</v>
      </c>
    </row>
    <row r="7078" spans="1:22" hidden="1" x14ac:dyDescent="0.2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 s="2">
        <v>132116.13</v>
      </c>
      <c r="H7078">
        <v>2</v>
      </c>
      <c r="I7078">
        <v>1</v>
      </c>
      <c r="J7078">
        <v>0</v>
      </c>
      <c r="K7078" s="1">
        <v>129933.5</v>
      </c>
      <c r="L7078">
        <v>0</v>
      </c>
      <c r="M7078">
        <v>20</v>
      </c>
      <c r="N7078">
        <v>3092</v>
      </c>
      <c r="O7078">
        <v>1</v>
      </c>
      <c r="P7078">
        <v>157</v>
      </c>
      <c r="Q7078">
        <v>0.05</v>
      </c>
      <c r="R7078">
        <v>61840</v>
      </c>
      <c r="S7078" t="str" cm="1">
        <f t="array" ref="S7078">_xlfn.IFS(E7081&lt;30,"18-29",E7081&lt;45,"30-44",TRUE,"45+")</f>
        <v>30-44</v>
      </c>
      <c r="T7078" t="str" cm="1">
        <f t="array" ref="T7078">_xlfn.IFS(F7078&lt;=2,"0-2 Years",F7078&lt;=5,"3-5 Years",F7078&lt;=8,"6-8 Years",TRUE,"9-10 Years")</f>
        <v>3-5 Years</v>
      </c>
      <c r="U7078" t="str" cm="1">
        <f t="array" ref="U7078">_xlfn.IFS(P7078&gt;60,"High Risk",P7078&gt;30,"Medium Risk",TRUE,"Low Risk")</f>
        <v>High Risk</v>
      </c>
      <c r="V7078">
        <f t="shared" si="110"/>
        <v>3</v>
      </c>
    </row>
    <row r="7079" spans="1:22" hidden="1" x14ac:dyDescent="0.2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 s="2">
        <v>101195.23</v>
      </c>
      <c r="H7079">
        <v>1</v>
      </c>
      <c r="I7079">
        <v>0</v>
      </c>
      <c r="J7079">
        <v>0</v>
      </c>
      <c r="K7079" s="1">
        <v>133091.32</v>
      </c>
      <c r="L7079">
        <v>0</v>
      </c>
      <c r="M7079">
        <v>25</v>
      </c>
      <c r="N7079">
        <v>4026</v>
      </c>
      <c r="O7079">
        <v>1</v>
      </c>
      <c r="P7079">
        <v>9</v>
      </c>
      <c r="Q7079">
        <v>0.04</v>
      </c>
      <c r="R7079">
        <v>100650</v>
      </c>
      <c r="S7079" t="str" cm="1">
        <f t="array" ref="S7079">_xlfn.IFS(E7082&lt;30,"18-29",E7082&lt;45,"30-44",TRUE,"45+")</f>
        <v>45+</v>
      </c>
      <c r="T7079" t="str" cm="1">
        <f t="array" ref="T7079">_xlfn.IFS(F7079&lt;=2,"0-2 Years",F7079&lt;=5,"3-5 Years",F7079&lt;=8,"6-8 Years",TRUE,"9-10 Years")</f>
        <v>6-8 Years</v>
      </c>
      <c r="U7079" t="str" cm="1">
        <f t="array" ref="U7079">_xlfn.IFS(P7079&gt;60,"High Risk",P7079&gt;30,"Medium Risk",TRUE,"Low Risk")</f>
        <v>Low Risk</v>
      </c>
      <c r="V7079">
        <f t="shared" si="110"/>
        <v>5</v>
      </c>
    </row>
    <row r="7080" spans="1:22" hidden="1" x14ac:dyDescent="0.2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 s="2">
        <v>149436.73000000001</v>
      </c>
      <c r="H7080">
        <v>2</v>
      </c>
      <c r="I7080">
        <v>0</v>
      </c>
      <c r="J7080">
        <v>1</v>
      </c>
      <c r="K7080" s="1">
        <v>106282.74</v>
      </c>
      <c r="L7080">
        <v>0</v>
      </c>
      <c r="M7080">
        <v>21</v>
      </c>
      <c r="N7080">
        <v>2190</v>
      </c>
      <c r="O7080">
        <v>8</v>
      </c>
      <c r="P7080">
        <v>145</v>
      </c>
      <c r="Q7080">
        <v>0.38095238095238093</v>
      </c>
      <c r="R7080">
        <v>45990</v>
      </c>
      <c r="S7080" t="str" cm="1">
        <f t="array" ref="S7080">_xlfn.IFS(E7083&lt;30,"18-29",E7083&lt;45,"30-44",TRUE,"45+")</f>
        <v>30-44</v>
      </c>
      <c r="T7080" t="str" cm="1">
        <f t="array" ref="T7080">_xlfn.IFS(F7080&lt;=2,"0-2 Years",F7080&lt;=5,"3-5 Years",F7080&lt;=8,"6-8 Years",TRUE,"9-10 Years")</f>
        <v>0-2 Years</v>
      </c>
      <c r="U7080" t="str" cm="1">
        <f t="array" ref="U7080">_xlfn.IFS(P7080&gt;60,"High Risk",P7080&gt;30,"Medium Risk",TRUE,"Low Risk")</f>
        <v>High Risk</v>
      </c>
      <c r="V7080">
        <f t="shared" si="110"/>
        <v>2</v>
      </c>
    </row>
    <row r="7081" spans="1:22" hidden="1" x14ac:dyDescent="0.2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 s="2">
        <v>130682.11</v>
      </c>
      <c r="H7081">
        <v>2</v>
      </c>
      <c r="I7081">
        <v>1</v>
      </c>
      <c r="J7081">
        <v>1</v>
      </c>
      <c r="K7081" s="1">
        <v>57862.879999999997</v>
      </c>
      <c r="L7081">
        <v>0</v>
      </c>
      <c r="M7081">
        <v>20</v>
      </c>
      <c r="N7081">
        <v>714</v>
      </c>
      <c r="O7081">
        <v>5</v>
      </c>
      <c r="P7081">
        <v>138</v>
      </c>
      <c r="Q7081">
        <v>0.25</v>
      </c>
      <c r="R7081">
        <v>14280</v>
      </c>
      <c r="S7081" t="str" cm="1">
        <f t="array" ref="S7081">_xlfn.IFS(E7084&lt;30,"18-29",E7084&lt;45,"30-44",TRUE,"45+")</f>
        <v>30-44</v>
      </c>
      <c r="T7081" t="str" cm="1">
        <f t="array" ref="T7081">_xlfn.IFS(F7081&lt;=2,"0-2 Years",F7081&lt;=5,"3-5 Years",F7081&lt;=8,"6-8 Years",TRUE,"9-10 Years")</f>
        <v>9-10 Years</v>
      </c>
      <c r="U7081" t="str" cm="1">
        <f t="array" ref="U7081">_xlfn.IFS(P7081&gt;60,"High Risk",P7081&gt;30,"Medium Risk",TRUE,"Low Risk")</f>
        <v>High Risk</v>
      </c>
      <c r="V7081">
        <f t="shared" si="110"/>
        <v>0</v>
      </c>
    </row>
    <row r="7082" spans="1:22" hidden="1" x14ac:dyDescent="0.2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 s="2">
        <v>115280.49</v>
      </c>
      <c r="H7082">
        <v>2</v>
      </c>
      <c r="I7082">
        <v>0</v>
      </c>
      <c r="J7082">
        <v>0</v>
      </c>
      <c r="K7082" s="1">
        <v>12628.61</v>
      </c>
      <c r="L7082">
        <v>1</v>
      </c>
      <c r="M7082">
        <v>2</v>
      </c>
      <c r="N7082">
        <v>4671</v>
      </c>
      <c r="O7082">
        <v>2</v>
      </c>
      <c r="P7082">
        <v>76</v>
      </c>
      <c r="Q7082">
        <v>1</v>
      </c>
      <c r="R7082">
        <v>9342</v>
      </c>
      <c r="S7082" t="str" cm="1">
        <f t="array" ref="S7082">_xlfn.IFS(E7085&lt;30,"18-29",E7085&lt;45,"30-44",TRUE,"45+")</f>
        <v>30-44</v>
      </c>
      <c r="T7082" t="str" cm="1">
        <f t="array" ref="T7082">_xlfn.IFS(F7082&lt;=2,"0-2 Years",F7082&lt;=5,"3-5 Years",F7082&lt;=8,"6-8 Years",TRUE,"9-10 Years")</f>
        <v>9-10 Years</v>
      </c>
      <c r="U7082" t="str" cm="1">
        <f t="array" ref="U7082">_xlfn.IFS(P7082&gt;60,"High Risk",P7082&gt;30,"Medium Risk",TRUE,"Low Risk")</f>
        <v>High Risk</v>
      </c>
      <c r="V7082">
        <f t="shared" si="110"/>
        <v>4</v>
      </c>
    </row>
    <row r="7083" spans="1:22" hidden="1" x14ac:dyDescent="0.2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 s="2">
        <v>129944.39</v>
      </c>
      <c r="H7083">
        <v>2</v>
      </c>
      <c r="I7083">
        <v>0</v>
      </c>
      <c r="J7083">
        <v>0</v>
      </c>
      <c r="K7083" s="1">
        <v>198914.8</v>
      </c>
      <c r="L7083">
        <v>0</v>
      </c>
      <c r="M7083">
        <v>21</v>
      </c>
      <c r="N7083">
        <v>4391</v>
      </c>
      <c r="O7083">
        <v>1</v>
      </c>
      <c r="P7083">
        <v>9</v>
      </c>
      <c r="Q7083">
        <v>4.7619047619047616E-2</v>
      </c>
      <c r="R7083">
        <v>92211</v>
      </c>
      <c r="S7083" t="str" cm="1">
        <f t="array" ref="S7083">_xlfn.IFS(E7086&lt;30,"18-29",E7086&lt;45,"30-44",TRUE,"45+")</f>
        <v>45+</v>
      </c>
      <c r="T7083" t="str" cm="1">
        <f t="array" ref="T7083">_xlfn.IFS(F7083&lt;=2,"0-2 Years",F7083&lt;=5,"3-5 Years",F7083&lt;=8,"6-8 Years",TRUE,"9-10 Years")</f>
        <v>6-8 Years</v>
      </c>
      <c r="U7083" t="str" cm="1">
        <f t="array" ref="U7083">_xlfn.IFS(P7083&gt;60,"High Risk",P7083&gt;30,"Medium Risk",TRUE,"Low Risk")</f>
        <v>Low Risk</v>
      </c>
      <c r="V7083">
        <f t="shared" si="110"/>
        <v>3</v>
      </c>
    </row>
    <row r="7084" spans="1:22" hidden="1" x14ac:dyDescent="0.2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 s="2">
        <v>0</v>
      </c>
      <c r="H7084">
        <v>2</v>
      </c>
      <c r="I7084">
        <v>1</v>
      </c>
      <c r="J7084">
        <v>1</v>
      </c>
      <c r="K7084" s="1">
        <v>109127.54</v>
      </c>
      <c r="L7084">
        <v>0</v>
      </c>
      <c r="M7084">
        <v>1</v>
      </c>
      <c r="N7084">
        <v>762</v>
      </c>
      <c r="O7084">
        <v>3</v>
      </c>
      <c r="P7084">
        <v>88</v>
      </c>
      <c r="Q7084">
        <v>1</v>
      </c>
      <c r="R7084">
        <v>762</v>
      </c>
      <c r="S7084" t="str" cm="1">
        <f t="array" ref="S7084">_xlfn.IFS(E7087&lt;30,"18-29",E7087&lt;45,"30-44",TRUE,"45+")</f>
        <v>30-44</v>
      </c>
      <c r="T7084" t="str" cm="1">
        <f t="array" ref="T7084">_xlfn.IFS(F7084&lt;=2,"0-2 Years",F7084&lt;=5,"3-5 Years",F7084&lt;=8,"6-8 Years",TRUE,"9-10 Years")</f>
        <v>3-5 Years</v>
      </c>
      <c r="U7084" t="str" cm="1">
        <f t="array" ref="U7084">_xlfn.IFS(P7084&gt;60,"High Risk",P7084&gt;30,"Medium Risk",TRUE,"Low Risk")</f>
        <v>High Risk</v>
      </c>
      <c r="V7084">
        <f t="shared" si="110"/>
        <v>3</v>
      </c>
    </row>
    <row r="7085" spans="1:22" hidden="1" x14ac:dyDescent="0.2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 s="2">
        <v>0</v>
      </c>
      <c r="H7085">
        <v>1</v>
      </c>
      <c r="I7085">
        <v>1</v>
      </c>
      <c r="J7085">
        <v>1</v>
      </c>
      <c r="K7085" s="1">
        <v>22487.45</v>
      </c>
      <c r="L7085">
        <v>0</v>
      </c>
      <c r="M7085">
        <v>28</v>
      </c>
      <c r="N7085">
        <v>1708</v>
      </c>
      <c r="O7085">
        <v>1</v>
      </c>
      <c r="P7085">
        <v>142</v>
      </c>
      <c r="Q7085">
        <v>3.5714285714285712E-2</v>
      </c>
      <c r="R7085">
        <v>47824</v>
      </c>
      <c r="S7085" t="str" cm="1">
        <f t="array" ref="S7085">_xlfn.IFS(E7088&lt;30,"18-29",E7088&lt;45,"30-44",TRUE,"45+")</f>
        <v>30-44</v>
      </c>
      <c r="T7085" t="str" cm="1">
        <f t="array" ref="T7085">_xlfn.IFS(F7085&lt;=2,"0-2 Years",F7085&lt;=5,"3-5 Years",F7085&lt;=8,"6-8 Years",TRUE,"9-10 Years")</f>
        <v>9-10 Years</v>
      </c>
      <c r="U7085" t="str" cm="1">
        <f t="array" ref="U7085">_xlfn.IFS(P7085&gt;60,"High Risk",P7085&gt;30,"Medium Risk",TRUE,"Low Risk")</f>
        <v>High Risk</v>
      </c>
      <c r="V7085">
        <f t="shared" si="110"/>
        <v>5</v>
      </c>
    </row>
    <row r="7086" spans="1:22" x14ac:dyDescent="0.2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 s="2">
        <v>151802.29</v>
      </c>
      <c r="H7086">
        <v>1</v>
      </c>
      <c r="I7086">
        <v>1</v>
      </c>
      <c r="J7086">
        <v>0</v>
      </c>
      <c r="K7086" s="1">
        <v>46791.09</v>
      </c>
      <c r="L7086">
        <v>1</v>
      </c>
      <c r="M7086">
        <v>9</v>
      </c>
      <c r="N7086">
        <v>4898</v>
      </c>
      <c r="O7086">
        <v>6</v>
      </c>
      <c r="P7086">
        <v>96</v>
      </c>
      <c r="Q7086">
        <v>0.66666666666666663</v>
      </c>
      <c r="R7086">
        <v>44082</v>
      </c>
      <c r="S7086" t="str" cm="1">
        <f t="array" ref="S7086">_xlfn.IFS(E7089&lt;30,"18-29",E7089&lt;45,"30-44",TRUE,"45+")</f>
        <v>30-44</v>
      </c>
      <c r="T7086" t="str" cm="1">
        <f t="array" ref="T7086">_xlfn.IFS(F7086&lt;=2,"0-2 Years",F7086&lt;=5,"3-5 Years",F7086&lt;=8,"6-8 Years",TRUE,"9-10 Years")</f>
        <v>6-8 Years</v>
      </c>
      <c r="U7086" t="str" cm="1">
        <f t="array" ref="U7086">_xlfn.IFS(P7086&gt;60,"High Risk",P7086&gt;30,"Medium Risk",TRUE,"Low Risk")</f>
        <v>High Risk</v>
      </c>
      <c r="V7086">
        <f t="shared" si="110"/>
        <v>6</v>
      </c>
    </row>
    <row r="7087" spans="1:22" hidden="1" x14ac:dyDescent="0.2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 s="2">
        <v>0</v>
      </c>
      <c r="H7087">
        <v>2</v>
      </c>
      <c r="I7087">
        <v>1</v>
      </c>
      <c r="J7087">
        <v>1</v>
      </c>
      <c r="K7087" s="1">
        <v>158697.28</v>
      </c>
      <c r="L7087">
        <v>0</v>
      </c>
      <c r="M7087">
        <v>22</v>
      </c>
      <c r="N7087">
        <v>1406</v>
      </c>
      <c r="O7087">
        <v>10</v>
      </c>
      <c r="P7087">
        <v>22</v>
      </c>
      <c r="Q7087">
        <v>0.45454545454545453</v>
      </c>
      <c r="R7087">
        <v>30932</v>
      </c>
      <c r="S7087" t="str" cm="1">
        <f t="array" ref="S7087">_xlfn.IFS(E7090&lt;30,"18-29",E7090&lt;45,"30-44",TRUE,"45+")</f>
        <v>45+</v>
      </c>
      <c r="T7087" t="str" cm="1">
        <f t="array" ref="T7087">_xlfn.IFS(F7087&lt;=2,"0-2 Years",F7087&lt;=5,"3-5 Years",F7087&lt;=8,"6-8 Years",TRUE,"9-10 Years")</f>
        <v>6-8 Years</v>
      </c>
      <c r="U7087" t="str" cm="1">
        <f t="array" ref="U7087">_xlfn.IFS(P7087&gt;60,"High Risk",P7087&gt;30,"Medium Risk",TRUE,"Low Risk")</f>
        <v>Low Risk</v>
      </c>
      <c r="V7087">
        <f t="shared" si="110"/>
        <v>3</v>
      </c>
    </row>
    <row r="7088" spans="1:22" hidden="1" x14ac:dyDescent="0.2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 s="2">
        <v>138731.95000000001</v>
      </c>
      <c r="H7088">
        <v>1</v>
      </c>
      <c r="I7088">
        <v>1</v>
      </c>
      <c r="J7088">
        <v>1</v>
      </c>
      <c r="K7088" s="1">
        <v>194138.36</v>
      </c>
      <c r="L7088">
        <v>0</v>
      </c>
      <c r="M7088">
        <v>5</v>
      </c>
      <c r="N7088">
        <v>3177</v>
      </c>
      <c r="O7088">
        <v>4</v>
      </c>
      <c r="P7088">
        <v>7</v>
      </c>
      <c r="Q7088">
        <v>0.8</v>
      </c>
      <c r="R7088">
        <v>15885</v>
      </c>
      <c r="S7088" t="str" cm="1">
        <f t="array" ref="S7088">_xlfn.IFS(E7091&lt;30,"18-29",E7091&lt;45,"30-44",TRUE,"45+")</f>
        <v>45+</v>
      </c>
      <c r="T7088" t="str" cm="1">
        <f t="array" ref="T7088">_xlfn.IFS(F7088&lt;=2,"0-2 Years",F7088&lt;=5,"3-5 Years",F7088&lt;=8,"6-8 Years",TRUE,"9-10 Years")</f>
        <v>3-5 Years</v>
      </c>
      <c r="U7088" t="str" cm="1">
        <f t="array" ref="U7088">_xlfn.IFS(P7088&gt;60,"High Risk",P7088&gt;30,"Medium Risk",TRUE,"Low Risk")</f>
        <v>Low Risk</v>
      </c>
      <c r="V7088">
        <f t="shared" si="110"/>
        <v>2</v>
      </c>
    </row>
    <row r="7089" spans="1:22" hidden="1" x14ac:dyDescent="0.2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 s="2">
        <v>155621.07999999999</v>
      </c>
      <c r="H7089">
        <v>1</v>
      </c>
      <c r="I7089">
        <v>0</v>
      </c>
      <c r="J7089">
        <v>1</v>
      </c>
      <c r="K7089" s="1">
        <v>35177.31</v>
      </c>
      <c r="L7089">
        <v>0</v>
      </c>
      <c r="M7089">
        <v>25</v>
      </c>
      <c r="N7089">
        <v>4708</v>
      </c>
      <c r="O7089">
        <v>0</v>
      </c>
      <c r="P7089">
        <v>4</v>
      </c>
      <c r="Q7089">
        <v>0</v>
      </c>
      <c r="R7089">
        <v>117700</v>
      </c>
      <c r="S7089" t="str" cm="1">
        <f t="array" ref="S7089">_xlfn.IFS(E7092&lt;30,"18-29",E7092&lt;45,"30-44",TRUE,"45+")</f>
        <v>45+</v>
      </c>
      <c r="T7089" t="str" cm="1">
        <f t="array" ref="T7089">_xlfn.IFS(F7089&lt;=2,"0-2 Years",F7089&lt;=5,"3-5 Years",F7089&lt;=8,"6-8 Years",TRUE,"9-10 Years")</f>
        <v>6-8 Years</v>
      </c>
      <c r="U7089" t="str" cm="1">
        <f t="array" ref="U7089">_xlfn.IFS(P7089&gt;60,"High Risk",P7089&gt;30,"Medium Risk",TRUE,"Low Risk")</f>
        <v>Low Risk</v>
      </c>
      <c r="V7089">
        <f t="shared" si="110"/>
        <v>2</v>
      </c>
    </row>
    <row r="7090" spans="1:22" x14ac:dyDescent="0.2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 s="2">
        <v>150005.38</v>
      </c>
      <c r="H7090">
        <v>1</v>
      </c>
      <c r="I7090">
        <v>1</v>
      </c>
      <c r="J7090">
        <v>0</v>
      </c>
      <c r="K7090" s="1">
        <v>157015.5</v>
      </c>
      <c r="L7090">
        <v>1</v>
      </c>
      <c r="M7090">
        <v>13</v>
      </c>
      <c r="N7090">
        <v>1526</v>
      </c>
      <c r="O7090">
        <v>4</v>
      </c>
      <c r="P7090">
        <v>90</v>
      </c>
      <c r="Q7090">
        <v>0.30769230769230771</v>
      </c>
      <c r="R7090">
        <v>19838</v>
      </c>
      <c r="S7090" t="str" cm="1">
        <f t="array" ref="S7090">_xlfn.IFS(E7093&lt;30,"18-29",E7093&lt;45,"30-44",TRUE,"45+")</f>
        <v>45+</v>
      </c>
      <c r="T7090" t="str" cm="1">
        <f t="array" ref="T7090">_xlfn.IFS(F7090&lt;=2,"0-2 Years",F7090&lt;=5,"3-5 Years",F7090&lt;=8,"6-8 Years",TRUE,"9-10 Years")</f>
        <v>3-5 Years</v>
      </c>
      <c r="U7090" t="str" cm="1">
        <f t="array" ref="U7090">_xlfn.IFS(P7090&gt;60,"High Risk",P7090&gt;30,"Medium Risk",TRUE,"Low Risk")</f>
        <v>High Risk</v>
      </c>
      <c r="V7090">
        <f t="shared" si="110"/>
        <v>6</v>
      </c>
    </row>
    <row r="7091" spans="1:22" hidden="1" x14ac:dyDescent="0.2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 s="2">
        <v>0</v>
      </c>
      <c r="H7091">
        <v>2</v>
      </c>
      <c r="I7091">
        <v>1</v>
      </c>
      <c r="J7091">
        <v>1</v>
      </c>
      <c r="K7091" s="1">
        <v>136551.25</v>
      </c>
      <c r="L7091">
        <v>0</v>
      </c>
      <c r="M7091">
        <v>27</v>
      </c>
      <c r="N7091">
        <v>192</v>
      </c>
      <c r="O7091">
        <v>4</v>
      </c>
      <c r="P7091">
        <v>61</v>
      </c>
      <c r="Q7091">
        <v>0.14814814814814814</v>
      </c>
      <c r="R7091">
        <v>5184</v>
      </c>
      <c r="S7091" t="str" cm="1">
        <f t="array" ref="S7091">_xlfn.IFS(E7094&lt;30,"18-29",E7094&lt;45,"30-44",TRUE,"45+")</f>
        <v>30-44</v>
      </c>
      <c r="T7091" t="str" cm="1">
        <f t="array" ref="T7091">_xlfn.IFS(F7091&lt;=2,"0-2 Years",F7091&lt;=5,"3-5 Years",F7091&lt;=8,"6-8 Years",TRUE,"9-10 Years")</f>
        <v>0-2 Years</v>
      </c>
      <c r="U7091" t="str" cm="1">
        <f t="array" ref="U7091">_xlfn.IFS(P7091&gt;60,"High Risk",P7091&gt;30,"Medium Risk",TRUE,"Low Risk")</f>
        <v>High Risk</v>
      </c>
      <c r="V7091">
        <f t="shared" si="110"/>
        <v>5</v>
      </c>
    </row>
    <row r="7092" spans="1:22" hidden="1" x14ac:dyDescent="0.2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 s="2">
        <v>64430.06</v>
      </c>
      <c r="H7092">
        <v>2</v>
      </c>
      <c r="I7092">
        <v>0</v>
      </c>
      <c r="J7092">
        <v>1</v>
      </c>
      <c r="K7092" s="1">
        <v>96517.97</v>
      </c>
      <c r="L7092">
        <v>0</v>
      </c>
      <c r="M7092">
        <v>24</v>
      </c>
      <c r="N7092">
        <v>4555</v>
      </c>
      <c r="O7092">
        <v>7</v>
      </c>
      <c r="P7092">
        <v>177</v>
      </c>
      <c r="Q7092">
        <v>0.29166666666666669</v>
      </c>
      <c r="R7092">
        <v>109320</v>
      </c>
      <c r="S7092" t="str" cm="1">
        <f t="array" ref="S7092">_xlfn.IFS(E7095&lt;30,"18-29",E7095&lt;45,"30-44",TRUE,"45+")</f>
        <v>30-44</v>
      </c>
      <c r="T7092" t="str" cm="1">
        <f t="array" ref="T7092">_xlfn.IFS(F7092&lt;=2,"0-2 Years",F7092&lt;=5,"3-5 Years",F7092&lt;=8,"6-8 Years",TRUE,"9-10 Years")</f>
        <v>0-2 Years</v>
      </c>
      <c r="U7092" t="str" cm="1">
        <f t="array" ref="U7092">_xlfn.IFS(P7092&gt;60,"High Risk",P7092&gt;30,"Medium Risk",TRUE,"Low Risk")</f>
        <v>High Risk</v>
      </c>
      <c r="V7092">
        <f t="shared" si="110"/>
        <v>2</v>
      </c>
    </row>
    <row r="7093" spans="1:22" x14ac:dyDescent="0.2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 s="2">
        <v>106261.63</v>
      </c>
      <c r="H7093">
        <v>1</v>
      </c>
      <c r="I7093">
        <v>1</v>
      </c>
      <c r="J7093">
        <v>0</v>
      </c>
      <c r="K7093" s="1">
        <v>93629.66</v>
      </c>
      <c r="L7093">
        <v>1</v>
      </c>
      <c r="M7093">
        <v>5</v>
      </c>
      <c r="N7093">
        <v>4872</v>
      </c>
      <c r="O7093">
        <v>8</v>
      </c>
      <c r="P7093">
        <v>54</v>
      </c>
      <c r="Q7093">
        <v>1</v>
      </c>
      <c r="R7093">
        <v>24360</v>
      </c>
      <c r="S7093" t="str" cm="1">
        <f t="array" ref="S7093">_xlfn.IFS(E7096&lt;30,"18-29",E7096&lt;45,"30-44",TRUE,"45+")</f>
        <v>45+</v>
      </c>
      <c r="T7093" t="str" cm="1">
        <f t="array" ref="T7093">_xlfn.IFS(F7093&lt;=2,"0-2 Years",F7093&lt;=5,"3-5 Years",F7093&lt;=8,"6-8 Years",TRUE,"9-10 Years")</f>
        <v>6-8 Years</v>
      </c>
      <c r="U7093" t="str" cm="1">
        <f t="array" ref="U7093">_xlfn.IFS(P7093&gt;60,"High Risk",P7093&gt;30,"Medium Risk",TRUE,"Low Risk")</f>
        <v>Medium Risk</v>
      </c>
      <c r="V7093">
        <f t="shared" si="110"/>
        <v>6</v>
      </c>
    </row>
    <row r="7094" spans="1:22" x14ac:dyDescent="0.2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 s="2">
        <v>0</v>
      </c>
      <c r="H7094">
        <v>2</v>
      </c>
      <c r="I7094">
        <v>0</v>
      </c>
      <c r="J7094">
        <v>0</v>
      </c>
      <c r="K7094" s="1">
        <v>96097.65</v>
      </c>
      <c r="L7094">
        <v>0</v>
      </c>
      <c r="M7094">
        <v>12</v>
      </c>
      <c r="N7094">
        <v>1787</v>
      </c>
      <c r="O7094">
        <v>1</v>
      </c>
      <c r="P7094">
        <v>65</v>
      </c>
      <c r="Q7094">
        <v>8.3333333333333329E-2</v>
      </c>
      <c r="R7094">
        <v>21444</v>
      </c>
      <c r="S7094" t="str" cm="1">
        <f t="array" ref="S7094">_xlfn.IFS(E7097&lt;30,"18-29",E7097&lt;45,"30-44",TRUE,"45+")</f>
        <v>30-44</v>
      </c>
      <c r="T7094" t="str" cm="1">
        <f t="array" ref="T7094">_xlfn.IFS(F7094&lt;=2,"0-2 Years",F7094&lt;=5,"3-5 Years",F7094&lt;=8,"6-8 Years",TRUE,"9-10 Years")</f>
        <v>3-5 Years</v>
      </c>
      <c r="U7094" t="str" cm="1">
        <f t="array" ref="U7094">_xlfn.IFS(P7094&gt;60,"High Risk",P7094&gt;30,"Medium Risk",TRUE,"Low Risk")</f>
        <v>High Risk</v>
      </c>
      <c r="V7094">
        <f t="shared" si="110"/>
        <v>6</v>
      </c>
    </row>
    <row r="7095" spans="1:22" hidden="1" x14ac:dyDescent="0.2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 s="2">
        <v>132670.53</v>
      </c>
      <c r="H7095">
        <v>1</v>
      </c>
      <c r="I7095">
        <v>1</v>
      </c>
      <c r="J7095">
        <v>0</v>
      </c>
      <c r="K7095" s="1">
        <v>156476.35999999999</v>
      </c>
      <c r="L7095">
        <v>1</v>
      </c>
      <c r="M7095">
        <v>4</v>
      </c>
      <c r="N7095">
        <v>2549</v>
      </c>
      <c r="O7095">
        <v>7</v>
      </c>
      <c r="P7095">
        <v>113</v>
      </c>
      <c r="Q7095">
        <v>1</v>
      </c>
      <c r="R7095">
        <v>10196</v>
      </c>
      <c r="S7095" t="str" cm="1">
        <f t="array" ref="S7095">_xlfn.IFS(E7098&lt;30,"18-29",E7098&lt;45,"30-44",TRUE,"45+")</f>
        <v>30-44</v>
      </c>
      <c r="T7095" t="str" cm="1">
        <f t="array" ref="T7095">_xlfn.IFS(F7095&lt;=2,"0-2 Years",F7095&lt;=5,"3-5 Years",F7095&lt;=8,"6-8 Years",TRUE,"9-10 Years")</f>
        <v>3-5 Years</v>
      </c>
      <c r="U7095" t="str" cm="1">
        <f t="array" ref="U7095">_xlfn.IFS(P7095&gt;60,"High Risk",P7095&gt;30,"Medium Risk",TRUE,"Low Risk")</f>
        <v>High Risk</v>
      </c>
      <c r="V7095">
        <f t="shared" si="110"/>
        <v>5</v>
      </c>
    </row>
    <row r="7096" spans="1:22" x14ac:dyDescent="0.2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 s="2">
        <v>0</v>
      </c>
      <c r="H7096">
        <v>1</v>
      </c>
      <c r="I7096">
        <v>0</v>
      </c>
      <c r="J7096">
        <v>1</v>
      </c>
      <c r="K7096" s="1">
        <v>42964.63</v>
      </c>
      <c r="L7096">
        <v>0</v>
      </c>
      <c r="M7096">
        <v>19</v>
      </c>
      <c r="N7096">
        <v>1763</v>
      </c>
      <c r="O7096">
        <v>2</v>
      </c>
      <c r="P7096">
        <v>147</v>
      </c>
      <c r="Q7096">
        <v>0.10526315789473684</v>
      </c>
      <c r="R7096">
        <v>33497</v>
      </c>
      <c r="S7096" t="str" cm="1">
        <f t="array" ref="S7096">_xlfn.IFS(E7099&lt;30,"18-29",E7099&lt;45,"30-44",TRUE,"45+")</f>
        <v>45+</v>
      </c>
      <c r="T7096" t="str" cm="1">
        <f t="array" ref="T7096">_xlfn.IFS(F7096&lt;=2,"0-2 Years",F7096&lt;=5,"3-5 Years",F7096&lt;=8,"6-8 Years",TRUE,"9-10 Years")</f>
        <v>3-5 Years</v>
      </c>
      <c r="U7096" t="str" cm="1">
        <f t="array" ref="U7096">_xlfn.IFS(P7096&gt;60,"High Risk",P7096&gt;30,"Medium Risk",TRUE,"Low Risk")</f>
        <v>High Risk</v>
      </c>
      <c r="V7096">
        <f t="shared" si="110"/>
        <v>6</v>
      </c>
    </row>
    <row r="7097" spans="1:22" x14ac:dyDescent="0.2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 s="2">
        <v>117314.92</v>
      </c>
      <c r="H7097">
        <v>1</v>
      </c>
      <c r="I7097">
        <v>1</v>
      </c>
      <c r="J7097">
        <v>0</v>
      </c>
      <c r="K7097" s="1">
        <v>122021.33</v>
      </c>
      <c r="L7097">
        <v>1</v>
      </c>
      <c r="M7097">
        <v>1</v>
      </c>
      <c r="N7097">
        <v>2703</v>
      </c>
      <c r="O7097">
        <v>8</v>
      </c>
      <c r="P7097">
        <v>69</v>
      </c>
      <c r="Q7097">
        <v>1</v>
      </c>
      <c r="R7097">
        <v>2703</v>
      </c>
      <c r="S7097" t="str" cm="1">
        <f t="array" ref="S7097">_xlfn.IFS(E7100&lt;30,"18-29",E7100&lt;45,"30-44",TRUE,"45+")</f>
        <v>45+</v>
      </c>
      <c r="T7097" t="str" cm="1">
        <f t="array" ref="T7097">_xlfn.IFS(F7097&lt;=2,"0-2 Years",F7097&lt;=5,"3-5 Years",F7097&lt;=8,"6-8 Years",TRUE,"9-10 Years")</f>
        <v>0-2 Years</v>
      </c>
      <c r="U7097" t="str" cm="1">
        <f t="array" ref="U7097">_xlfn.IFS(P7097&gt;60,"High Risk",P7097&gt;30,"Medium Risk",TRUE,"Low Risk")</f>
        <v>High Risk</v>
      </c>
      <c r="V7097">
        <f t="shared" si="110"/>
        <v>6</v>
      </c>
    </row>
    <row r="7098" spans="1:22" hidden="1" x14ac:dyDescent="0.2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 s="2">
        <v>145874.35</v>
      </c>
      <c r="H7098">
        <v>1</v>
      </c>
      <c r="I7098">
        <v>1</v>
      </c>
      <c r="J7098">
        <v>0</v>
      </c>
      <c r="K7098" s="1">
        <v>56311.39</v>
      </c>
      <c r="L7098">
        <v>1</v>
      </c>
      <c r="M7098">
        <v>30</v>
      </c>
      <c r="N7098">
        <v>1831</v>
      </c>
      <c r="O7098">
        <v>1</v>
      </c>
      <c r="P7098">
        <v>37</v>
      </c>
      <c r="Q7098">
        <v>3.3333333333333333E-2</v>
      </c>
      <c r="R7098">
        <v>54930</v>
      </c>
      <c r="S7098" t="str" cm="1">
        <f t="array" ref="S7098">_xlfn.IFS(E7101&lt;30,"18-29",E7101&lt;45,"30-44",TRUE,"45+")</f>
        <v>30-44</v>
      </c>
      <c r="T7098" t="str" cm="1">
        <f t="array" ref="T7098">_xlfn.IFS(F7098&lt;=2,"0-2 Years",F7098&lt;=5,"3-5 Years",F7098&lt;=8,"6-8 Years",TRUE,"9-10 Years")</f>
        <v>3-5 Years</v>
      </c>
      <c r="U7098" t="str" cm="1">
        <f t="array" ref="U7098">_xlfn.IFS(P7098&gt;60,"High Risk",P7098&gt;30,"Medium Risk",TRUE,"Low Risk")</f>
        <v>Medium Risk</v>
      </c>
      <c r="V7098">
        <f t="shared" si="110"/>
        <v>5</v>
      </c>
    </row>
    <row r="7099" spans="1:22" hidden="1" x14ac:dyDescent="0.2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 s="2">
        <v>146777.44</v>
      </c>
      <c r="H7099">
        <v>2</v>
      </c>
      <c r="I7099">
        <v>0</v>
      </c>
      <c r="J7099">
        <v>1</v>
      </c>
      <c r="K7099" s="1">
        <v>150685.51999999999</v>
      </c>
      <c r="L7099">
        <v>0</v>
      </c>
      <c r="M7099">
        <v>25</v>
      </c>
      <c r="N7099">
        <v>3064</v>
      </c>
      <c r="O7099">
        <v>2</v>
      </c>
      <c r="P7099">
        <v>127</v>
      </c>
      <c r="Q7099">
        <v>0.08</v>
      </c>
      <c r="R7099">
        <v>76600</v>
      </c>
      <c r="S7099" t="str" cm="1">
        <f t="array" ref="S7099">_xlfn.IFS(E7102&lt;30,"18-29",E7102&lt;45,"30-44",TRUE,"45+")</f>
        <v>18-29</v>
      </c>
      <c r="T7099" t="str" cm="1">
        <f t="array" ref="T7099">_xlfn.IFS(F7099&lt;=2,"0-2 Years",F7099&lt;=5,"3-5 Years",F7099&lt;=8,"6-8 Years",TRUE,"9-10 Years")</f>
        <v>6-8 Years</v>
      </c>
      <c r="U7099" t="str" cm="1">
        <f t="array" ref="U7099">_xlfn.IFS(P7099&gt;60,"High Risk",P7099&gt;30,"Medium Risk",TRUE,"Low Risk")</f>
        <v>High Risk</v>
      </c>
      <c r="V7099">
        <f t="shared" si="110"/>
        <v>1</v>
      </c>
    </row>
    <row r="7100" spans="1:22" x14ac:dyDescent="0.2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 s="2">
        <v>109978.83</v>
      </c>
      <c r="H7100">
        <v>1</v>
      </c>
      <c r="I7100">
        <v>0</v>
      </c>
      <c r="J7100">
        <v>0</v>
      </c>
      <c r="K7100" s="1">
        <v>177740.58</v>
      </c>
      <c r="L7100">
        <v>1</v>
      </c>
      <c r="M7100">
        <v>22</v>
      </c>
      <c r="N7100">
        <v>1090</v>
      </c>
      <c r="O7100">
        <v>3</v>
      </c>
      <c r="P7100">
        <v>165</v>
      </c>
      <c r="Q7100">
        <v>0.13636363636363635</v>
      </c>
      <c r="R7100">
        <v>23980</v>
      </c>
      <c r="S7100" t="str" cm="1">
        <f t="array" ref="S7100">_xlfn.IFS(E7103&lt;30,"18-29",E7103&lt;45,"30-44",TRUE,"45+")</f>
        <v>30-44</v>
      </c>
      <c r="T7100" t="str" cm="1">
        <f t="array" ref="T7100">_xlfn.IFS(F7100&lt;=2,"0-2 Years",F7100&lt;=5,"3-5 Years",F7100&lt;=8,"6-8 Years",TRUE,"9-10 Years")</f>
        <v>3-5 Years</v>
      </c>
      <c r="U7100" t="str" cm="1">
        <f t="array" ref="U7100">_xlfn.IFS(P7100&gt;60,"High Risk",P7100&gt;30,"Medium Risk",TRUE,"Low Risk")</f>
        <v>High Risk</v>
      </c>
      <c r="V7100">
        <f t="shared" si="110"/>
        <v>6</v>
      </c>
    </row>
    <row r="7101" spans="1:22" hidden="1" x14ac:dyDescent="0.2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 s="2">
        <v>0</v>
      </c>
      <c r="H7101">
        <v>1</v>
      </c>
      <c r="I7101">
        <v>0</v>
      </c>
      <c r="J7101">
        <v>1</v>
      </c>
      <c r="K7101" s="1">
        <v>71492.28</v>
      </c>
      <c r="L7101">
        <v>0</v>
      </c>
      <c r="M7101">
        <v>30</v>
      </c>
      <c r="N7101">
        <v>2705</v>
      </c>
      <c r="O7101">
        <v>0</v>
      </c>
      <c r="P7101">
        <v>9</v>
      </c>
      <c r="Q7101">
        <v>0</v>
      </c>
      <c r="R7101">
        <v>81150</v>
      </c>
      <c r="S7101" t="str" cm="1">
        <f t="array" ref="S7101">_xlfn.IFS(E7104&lt;30,"18-29",E7104&lt;45,"30-44",TRUE,"45+")</f>
        <v>30-44</v>
      </c>
      <c r="T7101" t="str" cm="1">
        <f t="array" ref="T7101">_xlfn.IFS(F7101&lt;=2,"0-2 Years",F7101&lt;=5,"3-5 Years",F7101&lt;=8,"6-8 Years",TRUE,"9-10 Years")</f>
        <v>3-5 Years</v>
      </c>
      <c r="U7101" t="str" cm="1">
        <f t="array" ref="U7101">_xlfn.IFS(P7101&gt;60,"High Risk",P7101&gt;30,"Medium Risk",TRUE,"Low Risk")</f>
        <v>Low Risk</v>
      </c>
      <c r="V7101">
        <f t="shared" si="110"/>
        <v>5</v>
      </c>
    </row>
    <row r="7102" spans="1:22" hidden="1" x14ac:dyDescent="0.2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 s="2">
        <v>108881.73</v>
      </c>
      <c r="H7102">
        <v>1</v>
      </c>
      <c r="I7102">
        <v>1</v>
      </c>
      <c r="J7102">
        <v>0</v>
      </c>
      <c r="K7102" s="1">
        <v>104492.83</v>
      </c>
      <c r="L7102">
        <v>0</v>
      </c>
      <c r="M7102">
        <v>16</v>
      </c>
      <c r="N7102">
        <v>4248</v>
      </c>
      <c r="O7102">
        <v>7</v>
      </c>
      <c r="P7102">
        <v>143</v>
      </c>
      <c r="Q7102">
        <v>0.4375</v>
      </c>
      <c r="R7102">
        <v>67968</v>
      </c>
      <c r="S7102" t="str" cm="1">
        <f t="array" ref="S7102">_xlfn.IFS(E7105&lt;30,"18-29",E7105&lt;45,"30-44",TRUE,"45+")</f>
        <v>30-44</v>
      </c>
      <c r="T7102" t="str" cm="1">
        <f t="array" ref="T7102">_xlfn.IFS(F7102&lt;=2,"0-2 Years",F7102&lt;=5,"3-5 Years",F7102&lt;=8,"6-8 Years",TRUE,"9-10 Years")</f>
        <v>6-8 Years</v>
      </c>
      <c r="U7102" t="str" cm="1">
        <f t="array" ref="U7102">_xlfn.IFS(P7102&gt;60,"High Risk",P7102&gt;30,"Medium Risk",TRUE,"Low Risk")</f>
        <v>High Risk</v>
      </c>
      <c r="V7102">
        <f t="shared" si="110"/>
        <v>5</v>
      </c>
    </row>
    <row r="7103" spans="1:22" hidden="1" x14ac:dyDescent="0.2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 s="2">
        <v>0</v>
      </c>
      <c r="H7103">
        <v>1</v>
      </c>
      <c r="I7103">
        <v>0</v>
      </c>
      <c r="J7103">
        <v>1</v>
      </c>
      <c r="K7103" s="1">
        <v>47729.33</v>
      </c>
      <c r="L7103">
        <v>0</v>
      </c>
      <c r="M7103">
        <v>5</v>
      </c>
      <c r="N7103">
        <v>2251</v>
      </c>
      <c r="O7103">
        <v>2</v>
      </c>
      <c r="P7103">
        <v>135</v>
      </c>
      <c r="Q7103">
        <v>0.4</v>
      </c>
      <c r="R7103">
        <v>11255</v>
      </c>
      <c r="S7103" t="str" cm="1">
        <f t="array" ref="S7103">_xlfn.IFS(E7106&lt;30,"18-29",E7106&lt;45,"30-44",TRUE,"45+")</f>
        <v>30-44</v>
      </c>
      <c r="T7103" t="str" cm="1">
        <f t="array" ref="T7103">_xlfn.IFS(F7103&lt;=2,"0-2 Years",F7103&lt;=5,"3-5 Years",F7103&lt;=8,"6-8 Years",TRUE,"9-10 Years")</f>
        <v>9-10 Years</v>
      </c>
      <c r="U7103" t="str" cm="1">
        <f t="array" ref="U7103">_xlfn.IFS(P7103&gt;60,"High Risk",P7103&gt;30,"Medium Risk",TRUE,"Low Risk")</f>
        <v>High Risk</v>
      </c>
      <c r="V7103">
        <f t="shared" si="110"/>
        <v>5</v>
      </c>
    </row>
    <row r="7104" spans="1:22" hidden="1" x14ac:dyDescent="0.2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 s="2">
        <v>112957.26</v>
      </c>
      <c r="H7104">
        <v>2</v>
      </c>
      <c r="I7104">
        <v>1</v>
      </c>
      <c r="J7104">
        <v>0</v>
      </c>
      <c r="K7104" s="1">
        <v>97593.16</v>
      </c>
      <c r="L7104">
        <v>0</v>
      </c>
      <c r="M7104">
        <v>7</v>
      </c>
      <c r="N7104">
        <v>839</v>
      </c>
      <c r="O7104">
        <v>3</v>
      </c>
      <c r="P7104">
        <v>128</v>
      </c>
      <c r="Q7104">
        <v>0.42857142857142855</v>
      </c>
      <c r="R7104">
        <v>5873</v>
      </c>
      <c r="S7104" t="str" cm="1">
        <f t="array" ref="S7104">_xlfn.IFS(E7107&lt;30,"18-29",E7107&lt;45,"30-44",TRUE,"45+")</f>
        <v>45+</v>
      </c>
      <c r="T7104" t="str" cm="1">
        <f t="array" ref="T7104">_xlfn.IFS(F7104&lt;=2,"0-2 Years",F7104&lt;=5,"3-5 Years",F7104&lt;=8,"6-8 Years",TRUE,"9-10 Years")</f>
        <v>0-2 Years</v>
      </c>
      <c r="U7104" t="str" cm="1">
        <f t="array" ref="U7104">_xlfn.IFS(P7104&gt;60,"High Risk",P7104&gt;30,"Medium Risk",TRUE,"Low Risk")</f>
        <v>High Risk</v>
      </c>
      <c r="V7104">
        <f t="shared" si="110"/>
        <v>4</v>
      </c>
    </row>
    <row r="7105" spans="1:22" hidden="1" x14ac:dyDescent="0.2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 s="2">
        <v>103362.14</v>
      </c>
      <c r="H7105">
        <v>1</v>
      </c>
      <c r="I7105">
        <v>0</v>
      </c>
      <c r="J7105">
        <v>1</v>
      </c>
      <c r="K7105" s="1">
        <v>186869.58</v>
      </c>
      <c r="L7105">
        <v>1</v>
      </c>
      <c r="M7105">
        <v>7</v>
      </c>
      <c r="N7105">
        <v>3006</v>
      </c>
      <c r="O7105">
        <v>7</v>
      </c>
      <c r="P7105">
        <v>40</v>
      </c>
      <c r="Q7105">
        <v>1</v>
      </c>
      <c r="R7105">
        <v>21042</v>
      </c>
      <c r="S7105" t="str" cm="1">
        <f t="array" ref="S7105">_xlfn.IFS(E7108&lt;30,"18-29",E7108&lt;45,"30-44",TRUE,"45+")</f>
        <v>30-44</v>
      </c>
      <c r="T7105" t="str" cm="1">
        <f t="array" ref="T7105">_xlfn.IFS(F7105&lt;=2,"0-2 Years",F7105&lt;=5,"3-5 Years",F7105&lt;=8,"6-8 Years",TRUE,"9-10 Years")</f>
        <v>6-8 Years</v>
      </c>
      <c r="U7105" t="str" cm="1">
        <f t="array" ref="U7105">_xlfn.IFS(P7105&gt;60,"High Risk",P7105&gt;30,"Medium Risk",TRUE,"Low Risk")</f>
        <v>Medium Risk</v>
      </c>
      <c r="V7105">
        <f t="shared" si="110"/>
        <v>2</v>
      </c>
    </row>
    <row r="7106" spans="1:22" hidden="1" x14ac:dyDescent="0.2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 s="2">
        <v>89015.61</v>
      </c>
      <c r="H7106">
        <v>1</v>
      </c>
      <c r="I7106">
        <v>0</v>
      </c>
      <c r="J7106">
        <v>1</v>
      </c>
      <c r="K7106" s="1">
        <v>135227.23000000001</v>
      </c>
      <c r="L7106">
        <v>0</v>
      </c>
      <c r="M7106">
        <v>27</v>
      </c>
      <c r="N7106">
        <v>2332</v>
      </c>
      <c r="O7106">
        <v>3</v>
      </c>
      <c r="P7106">
        <v>87</v>
      </c>
      <c r="Q7106">
        <v>0.1111111111111111</v>
      </c>
      <c r="R7106">
        <v>62964</v>
      </c>
      <c r="S7106" t="str" cm="1">
        <f t="array" ref="S7106">_xlfn.IFS(E7109&lt;30,"18-29",E7109&lt;45,"30-44",TRUE,"45+")</f>
        <v>45+</v>
      </c>
      <c r="T7106" t="str" cm="1">
        <f t="array" ref="T7106">_xlfn.IFS(F7106&lt;=2,"0-2 Years",F7106&lt;=5,"3-5 Years",F7106&lt;=8,"6-8 Years",TRUE,"9-10 Years")</f>
        <v>3-5 Years</v>
      </c>
      <c r="U7106" t="str" cm="1">
        <f t="array" ref="U7106">_xlfn.IFS(P7106&gt;60,"High Risk",P7106&gt;30,"Medium Risk",TRUE,"Low Risk")</f>
        <v>High Risk</v>
      </c>
      <c r="V7106">
        <f t="shared" si="110"/>
        <v>2</v>
      </c>
    </row>
    <row r="7107" spans="1:22" hidden="1" x14ac:dyDescent="0.2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 s="2">
        <v>133618.01</v>
      </c>
      <c r="H7107">
        <v>1</v>
      </c>
      <c r="I7107">
        <v>0</v>
      </c>
      <c r="J7107">
        <v>0</v>
      </c>
      <c r="K7107" s="1">
        <v>135244.87</v>
      </c>
      <c r="L7107">
        <v>0</v>
      </c>
      <c r="M7107">
        <v>8</v>
      </c>
      <c r="N7107">
        <v>3951</v>
      </c>
      <c r="O7107">
        <v>0</v>
      </c>
      <c r="P7107">
        <v>6</v>
      </c>
      <c r="Q7107">
        <v>0</v>
      </c>
      <c r="R7107">
        <v>31608</v>
      </c>
      <c r="S7107" t="str" cm="1">
        <f t="array" ref="S7107">_xlfn.IFS(E7110&lt;30,"18-29",E7110&lt;45,"30-44",TRUE,"45+")</f>
        <v>30-44</v>
      </c>
      <c r="T7107" t="str" cm="1">
        <f t="array" ref="T7107">_xlfn.IFS(F7107&lt;=2,"0-2 Years",F7107&lt;=5,"3-5 Years",F7107&lt;=8,"6-8 Years",TRUE,"9-10 Years")</f>
        <v>3-5 Years</v>
      </c>
      <c r="U7107" t="str" cm="1">
        <f t="array" ref="U7107">_xlfn.IFS(P7107&gt;60,"High Risk",P7107&gt;30,"Medium Risk",TRUE,"Low Risk")</f>
        <v>Low Risk</v>
      </c>
      <c r="V7107">
        <f t="shared" ref="V7107:V7170" si="111">IF(J7107=0,3,0)+IF(G7107=0,3,0)+IF(H7107=1,2,0)+IF(E7107&gt;45,1,0)+IF(F7107&lt;3,1,0)</f>
        <v>5</v>
      </c>
    </row>
    <row r="7108" spans="1:22" hidden="1" x14ac:dyDescent="0.2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 s="2">
        <v>93680.43</v>
      </c>
      <c r="H7108">
        <v>2</v>
      </c>
      <c r="I7108">
        <v>1</v>
      </c>
      <c r="J7108">
        <v>1</v>
      </c>
      <c r="K7108" s="1">
        <v>179473.26</v>
      </c>
      <c r="L7108">
        <v>0</v>
      </c>
      <c r="M7108">
        <v>27</v>
      </c>
      <c r="N7108">
        <v>515</v>
      </c>
      <c r="O7108">
        <v>1</v>
      </c>
      <c r="P7108">
        <v>174</v>
      </c>
      <c r="Q7108">
        <v>3.7037037037037035E-2</v>
      </c>
      <c r="R7108">
        <v>13905</v>
      </c>
      <c r="S7108" t="str" cm="1">
        <f t="array" ref="S7108">_xlfn.IFS(E7111&lt;30,"18-29",E7111&lt;45,"30-44",TRUE,"45+")</f>
        <v>30-44</v>
      </c>
      <c r="T7108" t="str" cm="1">
        <f t="array" ref="T7108">_xlfn.IFS(F7108&lt;=2,"0-2 Years",F7108&lt;=5,"3-5 Years",F7108&lt;=8,"6-8 Years",TRUE,"9-10 Years")</f>
        <v>3-5 Years</v>
      </c>
      <c r="U7108" t="str" cm="1">
        <f t="array" ref="U7108">_xlfn.IFS(P7108&gt;60,"High Risk",P7108&gt;30,"Medium Risk",TRUE,"Low Risk")</f>
        <v>High Risk</v>
      </c>
      <c r="V7108">
        <f t="shared" si="111"/>
        <v>0</v>
      </c>
    </row>
    <row r="7109" spans="1:22" hidden="1" x14ac:dyDescent="0.2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 s="2">
        <v>97486.15</v>
      </c>
      <c r="H7109">
        <v>2</v>
      </c>
      <c r="I7109">
        <v>1</v>
      </c>
      <c r="J7109">
        <v>0</v>
      </c>
      <c r="K7109" s="1">
        <v>50610.62</v>
      </c>
      <c r="L7109">
        <v>0</v>
      </c>
      <c r="M7109">
        <v>13</v>
      </c>
      <c r="N7109">
        <v>3243</v>
      </c>
      <c r="O7109">
        <v>6</v>
      </c>
      <c r="P7109">
        <v>132</v>
      </c>
      <c r="Q7109">
        <v>0.46153846153846156</v>
      </c>
      <c r="R7109">
        <v>42159</v>
      </c>
      <c r="S7109" t="str" cm="1">
        <f t="array" ref="S7109">_xlfn.IFS(E7112&lt;30,"18-29",E7112&lt;45,"30-44",TRUE,"45+")</f>
        <v>18-29</v>
      </c>
      <c r="T7109" t="str" cm="1">
        <f t="array" ref="T7109">_xlfn.IFS(F7109&lt;=2,"0-2 Years",F7109&lt;=5,"3-5 Years",F7109&lt;=8,"6-8 Years",TRUE,"9-10 Years")</f>
        <v>0-2 Years</v>
      </c>
      <c r="U7109" t="str" cm="1">
        <f t="array" ref="U7109">_xlfn.IFS(P7109&gt;60,"High Risk",P7109&gt;30,"Medium Risk",TRUE,"Low Risk")</f>
        <v>High Risk</v>
      </c>
      <c r="V7109">
        <f t="shared" si="111"/>
        <v>4</v>
      </c>
    </row>
    <row r="7110" spans="1:22" hidden="1" x14ac:dyDescent="0.2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 s="2">
        <v>137794.18</v>
      </c>
      <c r="H7110">
        <v>2</v>
      </c>
      <c r="I7110">
        <v>0</v>
      </c>
      <c r="J7110">
        <v>1</v>
      </c>
      <c r="K7110" s="1">
        <v>75232.02</v>
      </c>
      <c r="L7110">
        <v>0</v>
      </c>
      <c r="M7110">
        <v>20</v>
      </c>
      <c r="N7110">
        <v>4131</v>
      </c>
      <c r="O7110">
        <v>9</v>
      </c>
      <c r="P7110">
        <v>20</v>
      </c>
      <c r="Q7110">
        <v>0.45</v>
      </c>
      <c r="R7110">
        <v>82620</v>
      </c>
      <c r="S7110" t="str" cm="1">
        <f t="array" ref="S7110">_xlfn.IFS(E7113&lt;30,"18-29",E7113&lt;45,"30-44",TRUE,"45+")</f>
        <v>30-44</v>
      </c>
      <c r="T7110" t="str" cm="1">
        <f t="array" ref="T7110">_xlfn.IFS(F7110&lt;=2,"0-2 Years",F7110&lt;=5,"3-5 Years",F7110&lt;=8,"6-8 Years",TRUE,"9-10 Years")</f>
        <v>0-2 Years</v>
      </c>
      <c r="U7110" t="str" cm="1">
        <f t="array" ref="U7110">_xlfn.IFS(P7110&gt;60,"High Risk",P7110&gt;30,"Medium Risk",TRUE,"Low Risk")</f>
        <v>Low Risk</v>
      </c>
      <c r="V7110">
        <f t="shared" si="111"/>
        <v>1</v>
      </c>
    </row>
    <row r="7111" spans="1:22" hidden="1" x14ac:dyDescent="0.2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 s="2">
        <v>101928.51</v>
      </c>
      <c r="H7111">
        <v>1</v>
      </c>
      <c r="I7111">
        <v>0</v>
      </c>
      <c r="J7111">
        <v>0</v>
      </c>
      <c r="K7111" s="1">
        <v>89205.54</v>
      </c>
      <c r="L7111">
        <v>0</v>
      </c>
      <c r="M7111">
        <v>12</v>
      </c>
      <c r="N7111">
        <v>2602</v>
      </c>
      <c r="O7111">
        <v>10</v>
      </c>
      <c r="P7111">
        <v>167</v>
      </c>
      <c r="Q7111">
        <v>0.83333333333333337</v>
      </c>
      <c r="R7111">
        <v>31224</v>
      </c>
      <c r="S7111" t="str" cm="1">
        <f t="array" ref="S7111">_xlfn.IFS(E7114&lt;30,"18-29",E7114&lt;45,"30-44",TRUE,"45+")</f>
        <v>30-44</v>
      </c>
      <c r="T7111" t="str" cm="1">
        <f t="array" ref="T7111">_xlfn.IFS(F7111&lt;=2,"0-2 Years",F7111&lt;=5,"3-5 Years",F7111&lt;=8,"6-8 Years",TRUE,"9-10 Years")</f>
        <v>6-8 Years</v>
      </c>
      <c r="U7111" t="str" cm="1">
        <f t="array" ref="U7111">_xlfn.IFS(P7111&gt;60,"High Risk",P7111&gt;30,"Medium Risk",TRUE,"Low Risk")</f>
        <v>High Risk</v>
      </c>
      <c r="V7111">
        <f t="shared" si="111"/>
        <v>5</v>
      </c>
    </row>
    <row r="7112" spans="1:22" hidden="1" x14ac:dyDescent="0.2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 s="2">
        <v>0</v>
      </c>
      <c r="H7112">
        <v>2</v>
      </c>
      <c r="I7112">
        <v>0</v>
      </c>
      <c r="J7112">
        <v>1</v>
      </c>
      <c r="K7112" s="1">
        <v>61761.77</v>
      </c>
      <c r="L7112">
        <v>0</v>
      </c>
      <c r="M7112">
        <v>22</v>
      </c>
      <c r="N7112">
        <v>2696</v>
      </c>
      <c r="O7112">
        <v>2</v>
      </c>
      <c r="P7112">
        <v>89</v>
      </c>
      <c r="Q7112">
        <v>9.0909090909090912E-2</v>
      </c>
      <c r="R7112">
        <v>59312</v>
      </c>
      <c r="S7112" t="str" cm="1">
        <f t="array" ref="S7112">_xlfn.IFS(E7115&lt;30,"18-29",E7115&lt;45,"30-44",TRUE,"45+")</f>
        <v>18-29</v>
      </c>
      <c r="T7112" t="str" cm="1">
        <f t="array" ref="T7112">_xlfn.IFS(F7112&lt;=2,"0-2 Years",F7112&lt;=5,"3-5 Years",F7112&lt;=8,"6-8 Years",TRUE,"9-10 Years")</f>
        <v>9-10 Years</v>
      </c>
      <c r="U7112" t="str" cm="1">
        <f t="array" ref="U7112">_xlfn.IFS(P7112&gt;60,"High Risk",P7112&gt;30,"Medium Risk",TRUE,"Low Risk")</f>
        <v>High Risk</v>
      </c>
      <c r="V7112">
        <f t="shared" si="111"/>
        <v>3</v>
      </c>
    </row>
    <row r="7113" spans="1:22" x14ac:dyDescent="0.2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 s="2">
        <v>0</v>
      </c>
      <c r="H7113">
        <v>2</v>
      </c>
      <c r="I7113">
        <v>1</v>
      </c>
      <c r="J7113">
        <v>0</v>
      </c>
      <c r="K7113" s="1">
        <v>103921.43</v>
      </c>
      <c r="L7113">
        <v>0</v>
      </c>
      <c r="M7113">
        <v>29</v>
      </c>
      <c r="N7113">
        <v>4435</v>
      </c>
      <c r="O7113">
        <v>1</v>
      </c>
      <c r="P7113">
        <v>97</v>
      </c>
      <c r="Q7113">
        <v>3.4482758620689655E-2</v>
      </c>
      <c r="R7113">
        <v>128615</v>
      </c>
      <c r="S7113" t="str" cm="1">
        <f t="array" ref="S7113">_xlfn.IFS(E7116&lt;30,"18-29",E7116&lt;45,"30-44",TRUE,"45+")</f>
        <v>30-44</v>
      </c>
      <c r="T7113" t="str" cm="1">
        <f t="array" ref="T7113">_xlfn.IFS(F7113&lt;=2,"0-2 Years",F7113&lt;=5,"3-5 Years",F7113&lt;=8,"6-8 Years",TRUE,"9-10 Years")</f>
        <v>6-8 Years</v>
      </c>
      <c r="U7113" t="str" cm="1">
        <f t="array" ref="U7113">_xlfn.IFS(P7113&gt;60,"High Risk",P7113&gt;30,"Medium Risk",TRUE,"Low Risk")</f>
        <v>High Risk</v>
      </c>
      <c r="V7113">
        <f t="shared" si="111"/>
        <v>6</v>
      </c>
    </row>
    <row r="7114" spans="1:22" hidden="1" x14ac:dyDescent="0.2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 s="2">
        <v>79585.960000000006</v>
      </c>
      <c r="H7114">
        <v>1</v>
      </c>
      <c r="I7114">
        <v>0</v>
      </c>
      <c r="J7114">
        <v>1</v>
      </c>
      <c r="K7114" s="1">
        <v>198802.9</v>
      </c>
      <c r="L7114">
        <v>0</v>
      </c>
      <c r="M7114">
        <v>1</v>
      </c>
      <c r="N7114">
        <v>4313</v>
      </c>
      <c r="O7114">
        <v>10</v>
      </c>
      <c r="P7114">
        <v>102</v>
      </c>
      <c r="Q7114">
        <v>1</v>
      </c>
      <c r="R7114">
        <v>4313</v>
      </c>
      <c r="S7114" t="str" cm="1">
        <f t="array" ref="S7114">_xlfn.IFS(E7117&lt;30,"18-29",E7117&lt;45,"30-44",TRUE,"45+")</f>
        <v>30-44</v>
      </c>
      <c r="T7114" t="str" cm="1">
        <f t="array" ref="T7114">_xlfn.IFS(F7114&lt;=2,"0-2 Years",F7114&lt;=5,"3-5 Years",F7114&lt;=8,"6-8 Years",TRUE,"9-10 Years")</f>
        <v>0-2 Years</v>
      </c>
      <c r="U7114" t="str" cm="1">
        <f t="array" ref="U7114">_xlfn.IFS(P7114&gt;60,"High Risk",P7114&gt;30,"Medium Risk",TRUE,"Low Risk")</f>
        <v>High Risk</v>
      </c>
      <c r="V7114">
        <f t="shared" si="111"/>
        <v>3</v>
      </c>
    </row>
    <row r="7115" spans="1:22" hidden="1" x14ac:dyDescent="0.2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 s="2">
        <v>161884.99</v>
      </c>
      <c r="H7115">
        <v>1</v>
      </c>
      <c r="I7115">
        <v>1</v>
      </c>
      <c r="J7115">
        <v>1</v>
      </c>
      <c r="K7115" s="1">
        <v>9617.24</v>
      </c>
      <c r="L7115">
        <v>0</v>
      </c>
      <c r="M7115">
        <v>19</v>
      </c>
      <c r="N7115">
        <v>4253</v>
      </c>
      <c r="O7115">
        <v>5</v>
      </c>
      <c r="P7115">
        <v>55</v>
      </c>
      <c r="Q7115">
        <v>0.26315789473684209</v>
      </c>
      <c r="R7115">
        <v>80807</v>
      </c>
      <c r="S7115" t="str" cm="1">
        <f t="array" ref="S7115">_xlfn.IFS(E7118&lt;30,"18-29",E7118&lt;45,"30-44",TRUE,"45+")</f>
        <v>45+</v>
      </c>
      <c r="T7115" t="str" cm="1">
        <f t="array" ref="T7115">_xlfn.IFS(F7115&lt;=2,"0-2 Years",F7115&lt;=5,"3-5 Years",F7115&lt;=8,"6-8 Years",TRUE,"9-10 Years")</f>
        <v>3-5 Years</v>
      </c>
      <c r="U7115" t="str" cm="1">
        <f t="array" ref="U7115">_xlfn.IFS(P7115&gt;60,"High Risk",P7115&gt;30,"Medium Risk",TRUE,"Low Risk")</f>
        <v>Medium Risk</v>
      </c>
      <c r="V7115">
        <f t="shared" si="111"/>
        <v>2</v>
      </c>
    </row>
    <row r="7116" spans="1:22" hidden="1" x14ac:dyDescent="0.2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 s="2">
        <v>129068.54</v>
      </c>
      <c r="H7116">
        <v>2</v>
      </c>
      <c r="I7116">
        <v>1</v>
      </c>
      <c r="J7116">
        <v>1</v>
      </c>
      <c r="K7116" s="1">
        <v>187905.12</v>
      </c>
      <c r="L7116">
        <v>0</v>
      </c>
      <c r="M7116">
        <v>1</v>
      </c>
      <c r="N7116">
        <v>3859</v>
      </c>
      <c r="O7116">
        <v>7</v>
      </c>
      <c r="P7116">
        <v>151</v>
      </c>
      <c r="Q7116">
        <v>1</v>
      </c>
      <c r="R7116">
        <v>3859</v>
      </c>
      <c r="S7116" t="str" cm="1">
        <f t="array" ref="S7116">_xlfn.IFS(E7119&lt;30,"18-29",E7119&lt;45,"30-44",TRUE,"45+")</f>
        <v>30-44</v>
      </c>
      <c r="T7116" t="str" cm="1">
        <f t="array" ref="T7116">_xlfn.IFS(F7116&lt;=2,"0-2 Years",F7116&lt;=5,"3-5 Years",F7116&lt;=8,"6-8 Years",TRUE,"9-10 Years")</f>
        <v>0-2 Years</v>
      </c>
      <c r="U7116" t="str" cm="1">
        <f t="array" ref="U7116">_xlfn.IFS(P7116&gt;60,"High Risk",P7116&gt;30,"Medium Risk",TRUE,"Low Risk")</f>
        <v>High Risk</v>
      </c>
      <c r="V7116">
        <f t="shared" si="111"/>
        <v>1</v>
      </c>
    </row>
    <row r="7117" spans="1:22" x14ac:dyDescent="0.2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 s="2">
        <v>0</v>
      </c>
      <c r="H7117">
        <v>2</v>
      </c>
      <c r="I7117">
        <v>1</v>
      </c>
      <c r="J7117">
        <v>0</v>
      </c>
      <c r="K7117" s="1">
        <v>121440.8</v>
      </c>
      <c r="L7117">
        <v>0</v>
      </c>
      <c r="M7117">
        <v>20</v>
      </c>
      <c r="N7117">
        <v>2026</v>
      </c>
      <c r="O7117">
        <v>0</v>
      </c>
      <c r="P7117">
        <v>114</v>
      </c>
      <c r="Q7117">
        <v>0</v>
      </c>
      <c r="R7117">
        <v>40520</v>
      </c>
      <c r="S7117" t="str" cm="1">
        <f t="array" ref="S7117">_xlfn.IFS(E7120&lt;30,"18-29",E7120&lt;45,"30-44",TRUE,"45+")</f>
        <v>30-44</v>
      </c>
      <c r="T7117" t="str" cm="1">
        <f t="array" ref="T7117">_xlfn.IFS(F7117&lt;=2,"0-2 Years",F7117&lt;=5,"3-5 Years",F7117&lt;=8,"6-8 Years",TRUE,"9-10 Years")</f>
        <v>3-5 Years</v>
      </c>
      <c r="U7117" t="str" cm="1">
        <f t="array" ref="U7117">_xlfn.IFS(P7117&gt;60,"High Risk",P7117&gt;30,"Medium Risk",TRUE,"Low Risk")</f>
        <v>High Risk</v>
      </c>
      <c r="V7117">
        <f t="shared" si="111"/>
        <v>6</v>
      </c>
    </row>
    <row r="7118" spans="1:22" hidden="1" x14ac:dyDescent="0.2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 s="2">
        <v>132623.76</v>
      </c>
      <c r="H7118">
        <v>3</v>
      </c>
      <c r="I7118">
        <v>1</v>
      </c>
      <c r="J7118">
        <v>0</v>
      </c>
      <c r="K7118" s="1">
        <v>36292.94</v>
      </c>
      <c r="L7118">
        <v>1</v>
      </c>
      <c r="M7118">
        <v>5</v>
      </c>
      <c r="N7118">
        <v>712</v>
      </c>
      <c r="O7118">
        <v>2</v>
      </c>
      <c r="P7118">
        <v>138</v>
      </c>
      <c r="Q7118">
        <v>0.4</v>
      </c>
      <c r="R7118">
        <v>3560</v>
      </c>
      <c r="S7118" t="str" cm="1">
        <f t="array" ref="S7118">_xlfn.IFS(E7121&lt;30,"18-29",E7121&lt;45,"30-44",TRUE,"45+")</f>
        <v>30-44</v>
      </c>
      <c r="T7118" t="str" cm="1">
        <f t="array" ref="T7118">_xlfn.IFS(F7118&lt;=2,"0-2 Years",F7118&lt;=5,"3-5 Years",F7118&lt;=8,"6-8 Years",TRUE,"9-10 Years")</f>
        <v>6-8 Years</v>
      </c>
      <c r="U7118" t="str" cm="1">
        <f t="array" ref="U7118">_xlfn.IFS(P7118&gt;60,"High Risk",P7118&gt;30,"Medium Risk",TRUE,"Low Risk")</f>
        <v>High Risk</v>
      </c>
      <c r="V7118">
        <f t="shared" si="111"/>
        <v>4</v>
      </c>
    </row>
    <row r="7119" spans="1:22" hidden="1" x14ac:dyDescent="0.2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 s="2">
        <v>121461.87</v>
      </c>
      <c r="H7119">
        <v>1</v>
      </c>
      <c r="I7119">
        <v>1</v>
      </c>
      <c r="J7119">
        <v>1</v>
      </c>
      <c r="K7119" s="1">
        <v>20432.09</v>
      </c>
      <c r="L7119">
        <v>1</v>
      </c>
      <c r="M7119">
        <v>30</v>
      </c>
      <c r="N7119">
        <v>4578</v>
      </c>
      <c r="O7119">
        <v>2</v>
      </c>
      <c r="P7119">
        <v>176</v>
      </c>
      <c r="Q7119">
        <v>6.6666666666666666E-2</v>
      </c>
      <c r="R7119">
        <v>137340</v>
      </c>
      <c r="S7119" t="str" cm="1">
        <f t="array" ref="S7119">_xlfn.IFS(E7122&lt;30,"18-29",E7122&lt;45,"30-44",TRUE,"45+")</f>
        <v>18-29</v>
      </c>
      <c r="T7119" t="str" cm="1">
        <f t="array" ref="T7119">_xlfn.IFS(F7119&lt;=2,"0-2 Years",F7119&lt;=5,"3-5 Years",F7119&lt;=8,"6-8 Years",TRUE,"9-10 Years")</f>
        <v>3-5 Years</v>
      </c>
      <c r="U7119" t="str" cm="1">
        <f t="array" ref="U7119">_xlfn.IFS(P7119&gt;60,"High Risk",P7119&gt;30,"Medium Risk",TRUE,"Low Risk")</f>
        <v>High Risk</v>
      </c>
      <c r="V7119">
        <f t="shared" si="111"/>
        <v>2</v>
      </c>
    </row>
    <row r="7120" spans="1:22" hidden="1" x14ac:dyDescent="0.2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 s="2">
        <v>175307.32</v>
      </c>
      <c r="H7120">
        <v>1</v>
      </c>
      <c r="I7120">
        <v>1</v>
      </c>
      <c r="J7120">
        <v>0</v>
      </c>
      <c r="K7120" s="1">
        <v>187051.23</v>
      </c>
      <c r="L7120">
        <v>0</v>
      </c>
      <c r="M7120">
        <v>18</v>
      </c>
      <c r="N7120">
        <v>4954</v>
      </c>
      <c r="O7120">
        <v>4</v>
      </c>
      <c r="P7120">
        <v>56</v>
      </c>
      <c r="Q7120">
        <v>0.22222222222222221</v>
      </c>
      <c r="R7120">
        <v>89172</v>
      </c>
      <c r="S7120" t="str" cm="1">
        <f t="array" ref="S7120">_xlfn.IFS(E7123&lt;30,"18-29",E7123&lt;45,"30-44",TRUE,"45+")</f>
        <v>30-44</v>
      </c>
      <c r="T7120" t="str" cm="1">
        <f t="array" ref="T7120">_xlfn.IFS(F7120&lt;=2,"0-2 Years",F7120&lt;=5,"3-5 Years",F7120&lt;=8,"6-8 Years",TRUE,"9-10 Years")</f>
        <v>6-8 Years</v>
      </c>
      <c r="U7120" t="str" cm="1">
        <f t="array" ref="U7120">_xlfn.IFS(P7120&gt;60,"High Risk",P7120&gt;30,"Medium Risk",TRUE,"Low Risk")</f>
        <v>Medium Risk</v>
      </c>
      <c r="V7120">
        <f t="shared" si="111"/>
        <v>5</v>
      </c>
    </row>
    <row r="7121" spans="1:22" hidden="1" x14ac:dyDescent="0.2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 s="2">
        <v>136658.60999999999</v>
      </c>
      <c r="H7121">
        <v>1</v>
      </c>
      <c r="I7121">
        <v>1</v>
      </c>
      <c r="J7121">
        <v>1</v>
      </c>
      <c r="K7121" s="1">
        <v>148689.13</v>
      </c>
      <c r="L7121">
        <v>0</v>
      </c>
      <c r="M7121">
        <v>12</v>
      </c>
      <c r="N7121">
        <v>447</v>
      </c>
      <c r="O7121">
        <v>9</v>
      </c>
      <c r="P7121">
        <v>58</v>
      </c>
      <c r="Q7121">
        <v>0.75</v>
      </c>
      <c r="R7121">
        <v>5364</v>
      </c>
      <c r="S7121" t="str" cm="1">
        <f t="array" ref="S7121">_xlfn.IFS(E7124&lt;30,"18-29",E7124&lt;45,"30-44",TRUE,"45+")</f>
        <v>45+</v>
      </c>
      <c r="T7121" t="str" cm="1">
        <f t="array" ref="T7121">_xlfn.IFS(F7121&lt;=2,"0-2 Years",F7121&lt;=5,"3-5 Years",F7121&lt;=8,"6-8 Years",TRUE,"9-10 Years")</f>
        <v>6-8 Years</v>
      </c>
      <c r="U7121" t="str" cm="1">
        <f t="array" ref="U7121">_xlfn.IFS(P7121&gt;60,"High Risk",P7121&gt;30,"Medium Risk",TRUE,"Low Risk")</f>
        <v>Medium Risk</v>
      </c>
      <c r="V7121">
        <f t="shared" si="111"/>
        <v>2</v>
      </c>
    </row>
    <row r="7122" spans="1:22" hidden="1" x14ac:dyDescent="0.2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 s="2">
        <v>146584.19</v>
      </c>
      <c r="H7122">
        <v>2</v>
      </c>
      <c r="I7122">
        <v>0</v>
      </c>
      <c r="J7122">
        <v>0</v>
      </c>
      <c r="K7122" s="1">
        <v>125445.8</v>
      </c>
      <c r="L7122">
        <v>0</v>
      </c>
      <c r="M7122">
        <v>22</v>
      </c>
      <c r="N7122">
        <v>4236</v>
      </c>
      <c r="O7122">
        <v>9</v>
      </c>
      <c r="P7122">
        <v>148</v>
      </c>
      <c r="Q7122">
        <v>0.40909090909090912</v>
      </c>
      <c r="R7122">
        <v>93192</v>
      </c>
      <c r="S7122" t="str" cm="1">
        <f t="array" ref="S7122">_xlfn.IFS(E7125&lt;30,"18-29",E7125&lt;45,"30-44",TRUE,"45+")</f>
        <v>30-44</v>
      </c>
      <c r="T7122" t="str" cm="1">
        <f t="array" ref="T7122">_xlfn.IFS(F7122&lt;=2,"0-2 Years",F7122&lt;=5,"3-5 Years",F7122&lt;=8,"6-8 Years",TRUE,"9-10 Years")</f>
        <v>3-5 Years</v>
      </c>
      <c r="U7122" t="str" cm="1">
        <f t="array" ref="U7122">_xlfn.IFS(P7122&gt;60,"High Risk",P7122&gt;30,"Medium Risk",TRUE,"Low Risk")</f>
        <v>High Risk</v>
      </c>
      <c r="V7122">
        <f t="shared" si="111"/>
        <v>3</v>
      </c>
    </row>
    <row r="7123" spans="1:22" x14ac:dyDescent="0.2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 s="2">
        <v>0</v>
      </c>
      <c r="H7123">
        <v>1</v>
      </c>
      <c r="I7123">
        <v>0</v>
      </c>
      <c r="J7123">
        <v>0</v>
      </c>
      <c r="K7123" s="1">
        <v>22736.06</v>
      </c>
      <c r="L7123">
        <v>0</v>
      </c>
      <c r="M7123">
        <v>11</v>
      </c>
      <c r="N7123">
        <v>4857</v>
      </c>
      <c r="O7123">
        <v>5</v>
      </c>
      <c r="P7123">
        <v>130</v>
      </c>
      <c r="Q7123">
        <v>0.45454545454545453</v>
      </c>
      <c r="R7123">
        <v>53427</v>
      </c>
      <c r="S7123" t="str" cm="1">
        <f t="array" ref="S7123">_xlfn.IFS(E7126&lt;30,"18-29",E7126&lt;45,"30-44",TRUE,"45+")</f>
        <v>30-44</v>
      </c>
      <c r="T7123" t="str" cm="1">
        <f t="array" ref="T7123">_xlfn.IFS(F7123&lt;=2,"0-2 Years",F7123&lt;=5,"3-5 Years",F7123&lt;=8,"6-8 Years",TRUE,"9-10 Years")</f>
        <v>6-8 Years</v>
      </c>
      <c r="U7123" t="str" cm="1">
        <f t="array" ref="U7123">_xlfn.IFS(P7123&gt;60,"High Risk",P7123&gt;30,"Medium Risk",TRUE,"Low Risk")</f>
        <v>High Risk</v>
      </c>
      <c r="V7123">
        <f t="shared" si="111"/>
        <v>8</v>
      </c>
    </row>
    <row r="7124" spans="1:22" x14ac:dyDescent="0.2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 s="2">
        <v>131414.76</v>
      </c>
      <c r="H7124">
        <v>1</v>
      </c>
      <c r="I7124">
        <v>1</v>
      </c>
      <c r="J7124">
        <v>0</v>
      </c>
      <c r="K7124" s="1">
        <v>54947.51</v>
      </c>
      <c r="L7124">
        <v>0</v>
      </c>
      <c r="M7124">
        <v>1</v>
      </c>
      <c r="N7124">
        <v>3335</v>
      </c>
      <c r="O7124">
        <v>0</v>
      </c>
      <c r="P7124">
        <v>121</v>
      </c>
      <c r="Q7124">
        <v>0</v>
      </c>
      <c r="R7124">
        <v>3335</v>
      </c>
      <c r="S7124" t="str" cm="1">
        <f t="array" ref="S7124">_xlfn.IFS(E7127&lt;30,"18-29",E7127&lt;45,"30-44",TRUE,"45+")</f>
        <v>30-44</v>
      </c>
      <c r="T7124" t="str" cm="1">
        <f t="array" ref="T7124">_xlfn.IFS(F7124&lt;=2,"0-2 Years",F7124&lt;=5,"3-5 Years",F7124&lt;=8,"6-8 Years",TRUE,"9-10 Years")</f>
        <v>9-10 Years</v>
      </c>
      <c r="U7124" t="str" cm="1">
        <f t="array" ref="U7124">_xlfn.IFS(P7124&gt;60,"High Risk",P7124&gt;30,"Medium Risk",TRUE,"Low Risk")</f>
        <v>High Risk</v>
      </c>
      <c r="V7124">
        <f t="shared" si="111"/>
        <v>6</v>
      </c>
    </row>
    <row r="7125" spans="1:22" hidden="1" x14ac:dyDescent="0.2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 s="2">
        <v>0</v>
      </c>
      <c r="H7125">
        <v>2</v>
      </c>
      <c r="I7125">
        <v>0</v>
      </c>
      <c r="J7125">
        <v>1</v>
      </c>
      <c r="K7125" s="1">
        <v>167984.72</v>
      </c>
      <c r="L7125">
        <v>0</v>
      </c>
      <c r="M7125">
        <v>22</v>
      </c>
      <c r="N7125">
        <v>1975</v>
      </c>
      <c r="O7125">
        <v>3</v>
      </c>
      <c r="P7125">
        <v>10</v>
      </c>
      <c r="Q7125">
        <v>0.13636363636363635</v>
      </c>
      <c r="R7125">
        <v>43450</v>
      </c>
      <c r="S7125" t="str" cm="1">
        <f t="array" ref="S7125">_xlfn.IFS(E7128&lt;30,"18-29",E7128&lt;45,"30-44",TRUE,"45+")</f>
        <v>18-29</v>
      </c>
      <c r="T7125" t="str" cm="1">
        <f t="array" ref="T7125">_xlfn.IFS(F7125&lt;=2,"0-2 Years",F7125&lt;=5,"3-5 Years",F7125&lt;=8,"6-8 Years",TRUE,"9-10 Years")</f>
        <v>3-5 Years</v>
      </c>
      <c r="U7125" t="str" cm="1">
        <f t="array" ref="U7125">_xlfn.IFS(P7125&gt;60,"High Risk",P7125&gt;30,"Medium Risk",TRUE,"Low Risk")</f>
        <v>Low Risk</v>
      </c>
      <c r="V7125">
        <f t="shared" si="111"/>
        <v>3</v>
      </c>
    </row>
    <row r="7126" spans="1:22" hidden="1" x14ac:dyDescent="0.2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 s="2">
        <v>99441.21</v>
      </c>
      <c r="H7126">
        <v>2</v>
      </c>
      <c r="I7126">
        <v>0</v>
      </c>
      <c r="J7126">
        <v>1</v>
      </c>
      <c r="K7126" s="1">
        <v>4802.2700000000004</v>
      </c>
      <c r="L7126">
        <v>0</v>
      </c>
      <c r="M7126">
        <v>20</v>
      </c>
      <c r="N7126">
        <v>3342</v>
      </c>
      <c r="O7126">
        <v>3</v>
      </c>
      <c r="P7126">
        <v>72</v>
      </c>
      <c r="Q7126">
        <v>0.15</v>
      </c>
      <c r="R7126">
        <v>66840</v>
      </c>
      <c r="S7126" t="str" cm="1">
        <f t="array" ref="S7126">_xlfn.IFS(E7129&lt;30,"18-29",E7129&lt;45,"30-44",TRUE,"45+")</f>
        <v>30-44</v>
      </c>
      <c r="T7126" t="str" cm="1">
        <f t="array" ref="T7126">_xlfn.IFS(F7126&lt;=2,"0-2 Years",F7126&lt;=5,"3-5 Years",F7126&lt;=8,"6-8 Years",TRUE,"9-10 Years")</f>
        <v>3-5 Years</v>
      </c>
      <c r="U7126" t="str" cm="1">
        <f t="array" ref="U7126">_xlfn.IFS(P7126&gt;60,"High Risk",P7126&gt;30,"Medium Risk",TRUE,"Low Risk")</f>
        <v>High Risk</v>
      </c>
      <c r="V7126">
        <f t="shared" si="111"/>
        <v>0</v>
      </c>
    </row>
    <row r="7127" spans="1:22" hidden="1" x14ac:dyDescent="0.2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 s="2">
        <v>0</v>
      </c>
      <c r="H7127">
        <v>2</v>
      </c>
      <c r="I7127">
        <v>1</v>
      </c>
      <c r="J7127">
        <v>1</v>
      </c>
      <c r="K7127" s="1">
        <v>72909.75</v>
      </c>
      <c r="L7127">
        <v>0</v>
      </c>
      <c r="M7127">
        <v>3</v>
      </c>
      <c r="N7127">
        <v>3837</v>
      </c>
      <c r="O7127">
        <v>0</v>
      </c>
      <c r="P7127">
        <v>165</v>
      </c>
      <c r="Q7127">
        <v>0</v>
      </c>
      <c r="R7127">
        <v>11511</v>
      </c>
      <c r="S7127" t="str" cm="1">
        <f t="array" ref="S7127">_xlfn.IFS(E7130&lt;30,"18-29",E7130&lt;45,"30-44",TRUE,"45+")</f>
        <v>30-44</v>
      </c>
      <c r="T7127" t="str" cm="1">
        <f t="array" ref="T7127">_xlfn.IFS(F7127&lt;=2,"0-2 Years",F7127&lt;=5,"3-5 Years",F7127&lt;=8,"6-8 Years",TRUE,"9-10 Years")</f>
        <v>3-5 Years</v>
      </c>
      <c r="U7127" t="str" cm="1">
        <f t="array" ref="U7127">_xlfn.IFS(P7127&gt;60,"High Risk",P7127&gt;30,"Medium Risk",TRUE,"Low Risk")</f>
        <v>High Risk</v>
      </c>
      <c r="V7127">
        <f t="shared" si="111"/>
        <v>3</v>
      </c>
    </row>
    <row r="7128" spans="1:22" x14ac:dyDescent="0.2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 s="2">
        <v>0</v>
      </c>
      <c r="H7128">
        <v>2</v>
      </c>
      <c r="I7128">
        <v>1</v>
      </c>
      <c r="J7128">
        <v>0</v>
      </c>
      <c r="K7128" s="1">
        <v>185488.81</v>
      </c>
      <c r="L7128">
        <v>0</v>
      </c>
      <c r="M7128">
        <v>11</v>
      </c>
      <c r="N7128">
        <v>2125</v>
      </c>
      <c r="O7128">
        <v>1</v>
      </c>
      <c r="P7128">
        <v>38</v>
      </c>
      <c r="Q7128">
        <v>9.0909090909090912E-2</v>
      </c>
      <c r="R7128">
        <v>23375</v>
      </c>
      <c r="S7128" t="str" cm="1">
        <f t="array" ref="S7128">_xlfn.IFS(E7131&lt;30,"18-29",E7131&lt;45,"30-44",TRUE,"45+")</f>
        <v>30-44</v>
      </c>
      <c r="T7128" t="str" cm="1">
        <f t="array" ref="T7128">_xlfn.IFS(F7128&lt;=2,"0-2 Years",F7128&lt;=5,"3-5 Years",F7128&lt;=8,"6-8 Years",TRUE,"9-10 Years")</f>
        <v>3-5 Years</v>
      </c>
      <c r="U7128" t="str" cm="1">
        <f t="array" ref="U7128">_xlfn.IFS(P7128&gt;60,"High Risk",P7128&gt;30,"Medium Risk",TRUE,"Low Risk")</f>
        <v>Medium Risk</v>
      </c>
      <c r="V7128">
        <f t="shared" si="111"/>
        <v>6</v>
      </c>
    </row>
    <row r="7129" spans="1:22" x14ac:dyDescent="0.2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 s="2">
        <v>0</v>
      </c>
      <c r="H7129">
        <v>2</v>
      </c>
      <c r="I7129">
        <v>1</v>
      </c>
      <c r="J7129">
        <v>0</v>
      </c>
      <c r="K7129" s="1">
        <v>88407.51</v>
      </c>
      <c r="L7129">
        <v>0</v>
      </c>
      <c r="M7129">
        <v>26</v>
      </c>
      <c r="N7129">
        <v>4377</v>
      </c>
      <c r="O7129">
        <v>0</v>
      </c>
      <c r="P7129">
        <v>131</v>
      </c>
      <c r="Q7129">
        <v>0</v>
      </c>
      <c r="R7129">
        <v>113802</v>
      </c>
      <c r="S7129" t="str" cm="1">
        <f t="array" ref="S7129">_xlfn.IFS(E7132&lt;30,"18-29",E7132&lt;45,"30-44",TRUE,"45+")</f>
        <v>30-44</v>
      </c>
      <c r="T7129" t="str" cm="1">
        <f t="array" ref="T7129">_xlfn.IFS(F7129&lt;=2,"0-2 Years",F7129&lt;=5,"3-5 Years",F7129&lt;=8,"6-8 Years",TRUE,"9-10 Years")</f>
        <v>3-5 Years</v>
      </c>
      <c r="U7129" t="str" cm="1">
        <f t="array" ref="U7129">_xlfn.IFS(P7129&gt;60,"High Risk",P7129&gt;30,"Medium Risk",TRUE,"Low Risk")</f>
        <v>High Risk</v>
      </c>
      <c r="V7129">
        <f t="shared" si="111"/>
        <v>6</v>
      </c>
    </row>
    <row r="7130" spans="1:22" hidden="1" x14ac:dyDescent="0.2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 s="2">
        <v>181110.13</v>
      </c>
      <c r="H7130">
        <v>2</v>
      </c>
      <c r="I7130">
        <v>1</v>
      </c>
      <c r="J7130">
        <v>0</v>
      </c>
      <c r="K7130" s="1">
        <v>184544.59</v>
      </c>
      <c r="L7130">
        <v>0</v>
      </c>
      <c r="M7130">
        <v>8</v>
      </c>
      <c r="N7130">
        <v>1505</v>
      </c>
      <c r="O7130">
        <v>3</v>
      </c>
      <c r="P7130">
        <v>138</v>
      </c>
      <c r="Q7130">
        <v>0.375</v>
      </c>
      <c r="R7130">
        <v>12040</v>
      </c>
      <c r="S7130" t="str" cm="1">
        <f t="array" ref="S7130">_xlfn.IFS(E7133&lt;30,"18-29",E7133&lt;45,"30-44",TRUE,"45+")</f>
        <v>30-44</v>
      </c>
      <c r="T7130" t="str" cm="1">
        <f t="array" ref="T7130">_xlfn.IFS(F7130&lt;=2,"0-2 Years",F7130&lt;=5,"3-5 Years",F7130&lt;=8,"6-8 Years",TRUE,"9-10 Years")</f>
        <v>0-2 Years</v>
      </c>
      <c r="U7130" t="str" cm="1">
        <f t="array" ref="U7130">_xlfn.IFS(P7130&gt;60,"High Risk",P7130&gt;30,"Medium Risk",TRUE,"Low Risk")</f>
        <v>High Risk</v>
      </c>
      <c r="V7130">
        <f t="shared" si="111"/>
        <v>4</v>
      </c>
    </row>
    <row r="7131" spans="1:22" hidden="1" x14ac:dyDescent="0.2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 s="2">
        <v>100476.46</v>
      </c>
      <c r="H7131">
        <v>2</v>
      </c>
      <c r="I7131">
        <v>1</v>
      </c>
      <c r="J7131">
        <v>1</v>
      </c>
      <c r="K7131" s="1">
        <v>136539.13</v>
      </c>
      <c r="L7131">
        <v>0</v>
      </c>
      <c r="M7131">
        <v>8</v>
      </c>
      <c r="N7131">
        <v>1148</v>
      </c>
      <c r="O7131">
        <v>3</v>
      </c>
      <c r="P7131">
        <v>146</v>
      </c>
      <c r="Q7131">
        <v>0.375</v>
      </c>
      <c r="R7131">
        <v>9184</v>
      </c>
      <c r="S7131" t="str" cm="1">
        <f t="array" ref="S7131">_xlfn.IFS(E7134&lt;30,"18-29",E7134&lt;45,"30-44",TRUE,"45+")</f>
        <v>45+</v>
      </c>
      <c r="T7131" t="str" cm="1">
        <f t="array" ref="T7131">_xlfn.IFS(F7131&lt;=2,"0-2 Years",F7131&lt;=5,"3-5 Years",F7131&lt;=8,"6-8 Years",TRUE,"9-10 Years")</f>
        <v>3-5 Years</v>
      </c>
      <c r="U7131" t="str" cm="1">
        <f t="array" ref="U7131">_xlfn.IFS(P7131&gt;60,"High Risk",P7131&gt;30,"Medium Risk",TRUE,"Low Risk")</f>
        <v>High Risk</v>
      </c>
      <c r="V7131">
        <f t="shared" si="111"/>
        <v>0</v>
      </c>
    </row>
    <row r="7132" spans="1:22" hidden="1" x14ac:dyDescent="0.2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 s="2">
        <v>51949.95</v>
      </c>
      <c r="H7132">
        <v>2</v>
      </c>
      <c r="I7132">
        <v>1</v>
      </c>
      <c r="J7132">
        <v>0</v>
      </c>
      <c r="K7132" s="1">
        <v>85045.92</v>
      </c>
      <c r="L7132">
        <v>0</v>
      </c>
      <c r="M7132">
        <v>8</v>
      </c>
      <c r="N7132">
        <v>2360</v>
      </c>
      <c r="O7132">
        <v>9</v>
      </c>
      <c r="P7132">
        <v>154</v>
      </c>
      <c r="Q7132">
        <v>1</v>
      </c>
      <c r="R7132">
        <v>18880</v>
      </c>
      <c r="S7132" t="str" cm="1">
        <f t="array" ref="S7132">_xlfn.IFS(E7135&lt;30,"18-29",E7135&lt;45,"30-44",TRUE,"45+")</f>
        <v>30-44</v>
      </c>
      <c r="T7132" t="str" cm="1">
        <f t="array" ref="T7132">_xlfn.IFS(F7132&lt;=2,"0-2 Years",F7132&lt;=5,"3-5 Years",F7132&lt;=8,"6-8 Years",TRUE,"9-10 Years")</f>
        <v>0-2 Years</v>
      </c>
      <c r="U7132" t="str" cm="1">
        <f t="array" ref="U7132">_xlfn.IFS(P7132&gt;60,"High Risk",P7132&gt;30,"Medium Risk",TRUE,"Low Risk")</f>
        <v>High Risk</v>
      </c>
      <c r="V7132">
        <f t="shared" si="111"/>
        <v>4</v>
      </c>
    </row>
    <row r="7133" spans="1:22" hidden="1" x14ac:dyDescent="0.2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 s="2">
        <v>121063.49</v>
      </c>
      <c r="H7133">
        <v>1</v>
      </c>
      <c r="I7133">
        <v>0</v>
      </c>
      <c r="J7133">
        <v>0</v>
      </c>
      <c r="K7133" s="1">
        <v>85421.48</v>
      </c>
      <c r="L7133">
        <v>0</v>
      </c>
      <c r="M7133">
        <v>17</v>
      </c>
      <c r="N7133">
        <v>3523</v>
      </c>
      <c r="O7133">
        <v>0</v>
      </c>
      <c r="P7133">
        <v>136</v>
      </c>
      <c r="Q7133">
        <v>0</v>
      </c>
      <c r="R7133">
        <v>59891</v>
      </c>
      <c r="S7133" t="str" cm="1">
        <f t="array" ref="S7133">_xlfn.IFS(E7136&lt;30,"18-29",E7136&lt;45,"30-44",TRUE,"45+")</f>
        <v>30-44</v>
      </c>
      <c r="T7133" t="str" cm="1">
        <f t="array" ref="T7133">_xlfn.IFS(F7133&lt;=2,"0-2 Years",F7133&lt;=5,"3-5 Years",F7133&lt;=8,"6-8 Years",TRUE,"9-10 Years")</f>
        <v>6-8 Years</v>
      </c>
      <c r="U7133" t="str" cm="1">
        <f t="array" ref="U7133">_xlfn.IFS(P7133&gt;60,"High Risk",P7133&gt;30,"Medium Risk",TRUE,"Low Risk")</f>
        <v>High Risk</v>
      </c>
      <c r="V7133">
        <f t="shared" si="111"/>
        <v>5</v>
      </c>
    </row>
    <row r="7134" spans="1:22" hidden="1" x14ac:dyDescent="0.2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 s="2">
        <v>88441.64</v>
      </c>
      <c r="H7134">
        <v>1</v>
      </c>
      <c r="I7134">
        <v>1</v>
      </c>
      <c r="J7134">
        <v>1</v>
      </c>
      <c r="K7134" s="1">
        <v>119903.2</v>
      </c>
      <c r="L7134">
        <v>1</v>
      </c>
      <c r="M7134">
        <v>5</v>
      </c>
      <c r="N7134">
        <v>4031</v>
      </c>
      <c r="O7134">
        <v>7</v>
      </c>
      <c r="P7134">
        <v>130</v>
      </c>
      <c r="Q7134">
        <v>1</v>
      </c>
      <c r="R7134">
        <v>20155</v>
      </c>
      <c r="S7134" t="str" cm="1">
        <f t="array" ref="S7134">_xlfn.IFS(E7137&lt;30,"18-29",E7137&lt;45,"30-44",TRUE,"45+")</f>
        <v>45+</v>
      </c>
      <c r="T7134" t="str" cm="1">
        <f t="array" ref="T7134">_xlfn.IFS(F7134&lt;=2,"0-2 Years",F7134&lt;=5,"3-5 Years",F7134&lt;=8,"6-8 Years",TRUE,"9-10 Years")</f>
        <v>6-8 Years</v>
      </c>
      <c r="U7134" t="str" cm="1">
        <f t="array" ref="U7134">_xlfn.IFS(P7134&gt;60,"High Risk",P7134&gt;30,"Medium Risk",TRUE,"Low Risk")</f>
        <v>High Risk</v>
      </c>
      <c r="V7134">
        <f t="shared" si="111"/>
        <v>3</v>
      </c>
    </row>
    <row r="7135" spans="1:22" hidden="1" x14ac:dyDescent="0.2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 s="2">
        <v>127023.39</v>
      </c>
      <c r="H7135">
        <v>1</v>
      </c>
      <c r="I7135">
        <v>1</v>
      </c>
      <c r="J7135">
        <v>1</v>
      </c>
      <c r="K7135" s="1">
        <v>138780.89000000001</v>
      </c>
      <c r="L7135">
        <v>0</v>
      </c>
      <c r="M7135">
        <v>26</v>
      </c>
      <c r="N7135">
        <v>4052</v>
      </c>
      <c r="O7135">
        <v>6</v>
      </c>
      <c r="P7135">
        <v>48</v>
      </c>
      <c r="Q7135">
        <v>0.23076923076923078</v>
      </c>
      <c r="R7135">
        <v>105352</v>
      </c>
      <c r="S7135" t="str" cm="1">
        <f t="array" ref="S7135">_xlfn.IFS(E7138&lt;30,"18-29",E7138&lt;45,"30-44",TRUE,"45+")</f>
        <v>45+</v>
      </c>
      <c r="T7135" t="str" cm="1">
        <f t="array" ref="T7135">_xlfn.IFS(F7135&lt;=2,"0-2 Years",F7135&lt;=5,"3-5 Years",F7135&lt;=8,"6-8 Years",TRUE,"9-10 Years")</f>
        <v>0-2 Years</v>
      </c>
      <c r="U7135" t="str" cm="1">
        <f t="array" ref="U7135">_xlfn.IFS(P7135&gt;60,"High Risk",P7135&gt;30,"Medium Risk",TRUE,"Low Risk")</f>
        <v>Medium Risk</v>
      </c>
      <c r="V7135">
        <f t="shared" si="111"/>
        <v>3</v>
      </c>
    </row>
    <row r="7136" spans="1:22" hidden="1" x14ac:dyDescent="0.2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 s="2">
        <v>144147.68</v>
      </c>
      <c r="H7136">
        <v>1</v>
      </c>
      <c r="I7136">
        <v>1</v>
      </c>
      <c r="J7136">
        <v>1</v>
      </c>
      <c r="K7136" s="1">
        <v>14789.9</v>
      </c>
      <c r="L7136">
        <v>0</v>
      </c>
      <c r="M7136">
        <v>24</v>
      </c>
      <c r="N7136">
        <v>323</v>
      </c>
      <c r="O7136">
        <v>7</v>
      </c>
      <c r="P7136">
        <v>28</v>
      </c>
      <c r="Q7136">
        <v>0.29166666666666669</v>
      </c>
      <c r="R7136">
        <v>7752</v>
      </c>
      <c r="S7136" t="str" cm="1">
        <f t="array" ref="S7136">_xlfn.IFS(E7139&lt;30,"18-29",E7139&lt;45,"30-44",TRUE,"45+")</f>
        <v>18-29</v>
      </c>
      <c r="T7136" t="str" cm="1">
        <f t="array" ref="T7136">_xlfn.IFS(F7136&lt;=2,"0-2 Years",F7136&lt;=5,"3-5 Years",F7136&lt;=8,"6-8 Years",TRUE,"9-10 Years")</f>
        <v>3-5 Years</v>
      </c>
      <c r="U7136" t="str" cm="1">
        <f t="array" ref="U7136">_xlfn.IFS(P7136&gt;60,"High Risk",P7136&gt;30,"Medium Risk",TRUE,"Low Risk")</f>
        <v>Low Risk</v>
      </c>
      <c r="V7136">
        <f t="shared" si="111"/>
        <v>2</v>
      </c>
    </row>
    <row r="7137" spans="1:22" hidden="1" x14ac:dyDescent="0.2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 s="2">
        <v>173306.13</v>
      </c>
      <c r="H7137">
        <v>1</v>
      </c>
      <c r="I7137">
        <v>0</v>
      </c>
      <c r="J7137">
        <v>1</v>
      </c>
      <c r="K7137" s="1">
        <v>131964.66</v>
      </c>
      <c r="L7137">
        <v>0</v>
      </c>
      <c r="M7137">
        <v>1</v>
      </c>
      <c r="N7137">
        <v>4133</v>
      </c>
      <c r="O7137">
        <v>1</v>
      </c>
      <c r="P7137">
        <v>155</v>
      </c>
      <c r="Q7137">
        <v>1</v>
      </c>
      <c r="R7137">
        <v>4133</v>
      </c>
      <c r="S7137" t="str" cm="1">
        <f t="array" ref="S7137">_xlfn.IFS(E7140&lt;30,"18-29",E7140&lt;45,"30-44",TRUE,"45+")</f>
        <v>45+</v>
      </c>
      <c r="T7137" t="str" cm="1">
        <f t="array" ref="T7137">_xlfn.IFS(F7137&lt;=2,"0-2 Years",F7137&lt;=5,"3-5 Years",F7137&lt;=8,"6-8 Years",TRUE,"9-10 Years")</f>
        <v>0-2 Years</v>
      </c>
      <c r="U7137" t="str" cm="1">
        <f t="array" ref="U7137">_xlfn.IFS(P7137&gt;60,"High Risk",P7137&gt;30,"Medium Risk",TRUE,"Low Risk")</f>
        <v>High Risk</v>
      </c>
      <c r="V7137">
        <f t="shared" si="111"/>
        <v>4</v>
      </c>
    </row>
    <row r="7138" spans="1:22" x14ac:dyDescent="0.2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 s="2">
        <v>0</v>
      </c>
      <c r="H7138">
        <v>1</v>
      </c>
      <c r="I7138">
        <v>0</v>
      </c>
      <c r="J7138">
        <v>0</v>
      </c>
      <c r="K7138" s="1">
        <v>178709.98</v>
      </c>
      <c r="L7138">
        <v>1</v>
      </c>
      <c r="M7138">
        <v>26</v>
      </c>
      <c r="N7138">
        <v>348</v>
      </c>
      <c r="O7138">
        <v>6</v>
      </c>
      <c r="P7138">
        <v>75</v>
      </c>
      <c r="Q7138">
        <v>0.23076923076923078</v>
      </c>
      <c r="R7138">
        <v>9048</v>
      </c>
      <c r="S7138" t="str" cm="1">
        <f t="array" ref="S7138">_xlfn.IFS(E7141&lt;30,"18-29",E7141&lt;45,"30-44",TRUE,"45+")</f>
        <v>45+</v>
      </c>
      <c r="T7138" t="str" cm="1">
        <f t="array" ref="T7138">_xlfn.IFS(F7138&lt;=2,"0-2 Years",F7138&lt;=5,"3-5 Years",F7138&lt;=8,"6-8 Years",TRUE,"9-10 Years")</f>
        <v>0-2 Years</v>
      </c>
      <c r="U7138" t="str" cm="1">
        <f t="array" ref="U7138">_xlfn.IFS(P7138&gt;60,"High Risk",P7138&gt;30,"Medium Risk",TRUE,"Low Risk")</f>
        <v>High Risk</v>
      </c>
      <c r="V7138">
        <f t="shared" si="111"/>
        <v>10</v>
      </c>
    </row>
    <row r="7139" spans="1:22" hidden="1" x14ac:dyDescent="0.2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 s="2">
        <v>106425.75</v>
      </c>
      <c r="H7139">
        <v>1</v>
      </c>
      <c r="I7139">
        <v>1</v>
      </c>
      <c r="J7139">
        <v>1</v>
      </c>
      <c r="K7139" s="1">
        <v>20344.84</v>
      </c>
      <c r="L7139">
        <v>0</v>
      </c>
      <c r="M7139">
        <v>30</v>
      </c>
      <c r="N7139">
        <v>3584</v>
      </c>
      <c r="O7139">
        <v>6</v>
      </c>
      <c r="P7139">
        <v>155</v>
      </c>
      <c r="Q7139">
        <v>0.2</v>
      </c>
      <c r="R7139">
        <v>107520</v>
      </c>
      <c r="S7139" t="str" cm="1">
        <f t="array" ref="S7139">_xlfn.IFS(E7142&lt;30,"18-29",E7142&lt;45,"30-44",TRUE,"45+")</f>
        <v>30-44</v>
      </c>
      <c r="T7139" t="str" cm="1">
        <f t="array" ref="T7139">_xlfn.IFS(F7139&lt;=2,"0-2 Years",F7139&lt;=5,"3-5 Years",F7139&lt;=8,"6-8 Years",TRUE,"9-10 Years")</f>
        <v>6-8 Years</v>
      </c>
      <c r="U7139" t="str" cm="1">
        <f t="array" ref="U7139">_xlfn.IFS(P7139&gt;60,"High Risk",P7139&gt;30,"Medium Risk",TRUE,"Low Risk")</f>
        <v>High Risk</v>
      </c>
      <c r="V7139">
        <f t="shared" si="111"/>
        <v>2</v>
      </c>
    </row>
    <row r="7140" spans="1:22" hidden="1" x14ac:dyDescent="0.2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 s="2">
        <v>135392.31</v>
      </c>
      <c r="H7140">
        <v>2</v>
      </c>
      <c r="I7140">
        <v>1</v>
      </c>
      <c r="J7140">
        <v>1</v>
      </c>
      <c r="K7140" s="1">
        <v>172852.06</v>
      </c>
      <c r="L7140">
        <v>1</v>
      </c>
      <c r="M7140">
        <v>24</v>
      </c>
      <c r="N7140">
        <v>3947</v>
      </c>
      <c r="O7140">
        <v>0</v>
      </c>
      <c r="P7140">
        <v>178</v>
      </c>
      <c r="Q7140">
        <v>0</v>
      </c>
      <c r="R7140">
        <v>94728</v>
      </c>
      <c r="S7140" t="str" cm="1">
        <f t="array" ref="S7140">_xlfn.IFS(E7143&lt;30,"18-29",E7143&lt;45,"30-44",TRUE,"45+")</f>
        <v>30-44</v>
      </c>
      <c r="T7140" t="str" cm="1">
        <f t="array" ref="T7140">_xlfn.IFS(F7140&lt;=2,"0-2 Years",F7140&lt;=5,"3-5 Years",F7140&lt;=8,"6-8 Years",TRUE,"9-10 Years")</f>
        <v>6-8 Years</v>
      </c>
      <c r="U7140" t="str" cm="1">
        <f t="array" ref="U7140">_xlfn.IFS(P7140&gt;60,"High Risk",P7140&gt;30,"Medium Risk",TRUE,"Low Risk")</f>
        <v>High Risk</v>
      </c>
      <c r="V7140">
        <f t="shared" si="111"/>
        <v>1</v>
      </c>
    </row>
    <row r="7141" spans="1:22" hidden="1" x14ac:dyDescent="0.2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 s="2">
        <v>0</v>
      </c>
      <c r="H7141">
        <v>2</v>
      </c>
      <c r="I7141">
        <v>0</v>
      </c>
      <c r="J7141">
        <v>1</v>
      </c>
      <c r="K7141" s="1">
        <v>103945.58</v>
      </c>
      <c r="L7141">
        <v>0</v>
      </c>
      <c r="M7141">
        <v>8</v>
      </c>
      <c r="N7141">
        <v>2008</v>
      </c>
      <c r="O7141">
        <v>3</v>
      </c>
      <c r="P7141">
        <v>155</v>
      </c>
      <c r="Q7141">
        <v>0.375</v>
      </c>
      <c r="R7141">
        <v>16064</v>
      </c>
      <c r="S7141" t="str" cm="1">
        <f t="array" ref="S7141">_xlfn.IFS(E7144&lt;30,"18-29",E7144&lt;45,"30-44",TRUE,"45+")</f>
        <v>45+</v>
      </c>
      <c r="T7141" t="str" cm="1">
        <f t="array" ref="T7141">_xlfn.IFS(F7141&lt;=2,"0-2 Years",F7141&lt;=5,"3-5 Years",F7141&lt;=8,"6-8 Years",TRUE,"9-10 Years")</f>
        <v>0-2 Years</v>
      </c>
      <c r="U7141" t="str" cm="1">
        <f t="array" ref="U7141">_xlfn.IFS(P7141&gt;60,"High Risk",P7141&gt;30,"Medium Risk",TRUE,"Low Risk")</f>
        <v>High Risk</v>
      </c>
      <c r="V7141">
        <f t="shared" si="111"/>
        <v>5</v>
      </c>
    </row>
    <row r="7142" spans="1:22" hidden="1" x14ac:dyDescent="0.2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 s="2">
        <v>152685.4</v>
      </c>
      <c r="H7142">
        <v>1</v>
      </c>
      <c r="I7142">
        <v>0</v>
      </c>
      <c r="J7142">
        <v>0</v>
      </c>
      <c r="K7142" s="1">
        <v>183656.12</v>
      </c>
      <c r="L7142">
        <v>0</v>
      </c>
      <c r="M7142">
        <v>23</v>
      </c>
      <c r="N7142">
        <v>4622</v>
      </c>
      <c r="O7142">
        <v>7</v>
      </c>
      <c r="P7142">
        <v>9</v>
      </c>
      <c r="Q7142">
        <v>0.30434782608695654</v>
      </c>
      <c r="R7142">
        <v>106306</v>
      </c>
      <c r="S7142" t="str" cm="1">
        <f t="array" ref="S7142">_xlfn.IFS(E7145&lt;30,"18-29",E7145&lt;45,"30-44",TRUE,"45+")</f>
        <v>45+</v>
      </c>
      <c r="T7142" t="str" cm="1">
        <f t="array" ref="T7142">_xlfn.IFS(F7142&lt;=2,"0-2 Years",F7142&lt;=5,"3-5 Years",F7142&lt;=8,"6-8 Years",TRUE,"9-10 Years")</f>
        <v>6-8 Years</v>
      </c>
      <c r="U7142" t="str" cm="1">
        <f t="array" ref="U7142">_xlfn.IFS(P7142&gt;60,"High Risk",P7142&gt;30,"Medium Risk",TRUE,"Low Risk")</f>
        <v>Low Risk</v>
      </c>
      <c r="V7142">
        <f t="shared" si="111"/>
        <v>5</v>
      </c>
    </row>
    <row r="7143" spans="1:22" hidden="1" x14ac:dyDescent="0.2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 s="2">
        <v>82083.520000000004</v>
      </c>
      <c r="H7143">
        <v>1</v>
      </c>
      <c r="I7143">
        <v>0</v>
      </c>
      <c r="J7143">
        <v>1</v>
      </c>
      <c r="K7143" s="1">
        <v>10333.780000000001</v>
      </c>
      <c r="L7143">
        <v>0</v>
      </c>
      <c r="M7143">
        <v>29</v>
      </c>
      <c r="N7143">
        <v>3166</v>
      </c>
      <c r="O7143">
        <v>9</v>
      </c>
      <c r="P7143">
        <v>95</v>
      </c>
      <c r="Q7143">
        <v>0.31034482758620691</v>
      </c>
      <c r="R7143">
        <v>91814</v>
      </c>
      <c r="S7143" t="str" cm="1">
        <f t="array" ref="S7143">_xlfn.IFS(E7146&lt;30,"18-29",E7146&lt;45,"30-44",TRUE,"45+")</f>
        <v>45+</v>
      </c>
      <c r="T7143" t="str" cm="1">
        <f t="array" ref="T7143">_xlfn.IFS(F7143&lt;=2,"0-2 Years",F7143&lt;=5,"3-5 Years",F7143&lt;=8,"6-8 Years",TRUE,"9-10 Years")</f>
        <v>0-2 Years</v>
      </c>
      <c r="U7143" t="str" cm="1">
        <f t="array" ref="U7143">_xlfn.IFS(P7143&gt;60,"High Risk",P7143&gt;30,"Medium Risk",TRUE,"Low Risk")</f>
        <v>High Risk</v>
      </c>
      <c r="V7143">
        <f t="shared" si="111"/>
        <v>3</v>
      </c>
    </row>
    <row r="7144" spans="1:22" hidden="1" x14ac:dyDescent="0.2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 s="2">
        <v>131629.17000000001</v>
      </c>
      <c r="H7144">
        <v>2</v>
      </c>
      <c r="I7144">
        <v>1</v>
      </c>
      <c r="J7144">
        <v>0</v>
      </c>
      <c r="K7144" s="1">
        <v>122109.58</v>
      </c>
      <c r="L7144">
        <v>1</v>
      </c>
      <c r="M7144">
        <v>1</v>
      </c>
      <c r="N7144">
        <v>2432</v>
      </c>
      <c r="O7144">
        <v>2</v>
      </c>
      <c r="P7144">
        <v>107</v>
      </c>
      <c r="Q7144">
        <v>1</v>
      </c>
      <c r="R7144">
        <v>2432</v>
      </c>
      <c r="S7144" t="str" cm="1">
        <f t="array" ref="S7144">_xlfn.IFS(E7147&lt;30,"18-29",E7147&lt;45,"30-44",TRUE,"45+")</f>
        <v>30-44</v>
      </c>
      <c r="T7144" t="str" cm="1">
        <f t="array" ref="T7144">_xlfn.IFS(F7144&lt;=2,"0-2 Years",F7144&lt;=5,"3-5 Years",F7144&lt;=8,"6-8 Years",TRUE,"9-10 Years")</f>
        <v>0-2 Years</v>
      </c>
      <c r="U7144" t="str" cm="1">
        <f t="array" ref="U7144">_xlfn.IFS(P7144&gt;60,"High Risk",P7144&gt;30,"Medium Risk",TRUE,"Low Risk")</f>
        <v>High Risk</v>
      </c>
      <c r="V7144">
        <f t="shared" si="111"/>
        <v>5</v>
      </c>
    </row>
    <row r="7145" spans="1:22" hidden="1" x14ac:dyDescent="0.2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 s="2">
        <v>0</v>
      </c>
      <c r="H7145">
        <v>2</v>
      </c>
      <c r="I7145">
        <v>1</v>
      </c>
      <c r="J7145">
        <v>1</v>
      </c>
      <c r="K7145" s="1">
        <v>125041.52</v>
      </c>
      <c r="L7145">
        <v>0</v>
      </c>
      <c r="M7145">
        <v>4</v>
      </c>
      <c r="N7145">
        <v>1790</v>
      </c>
      <c r="O7145">
        <v>3</v>
      </c>
      <c r="P7145">
        <v>119</v>
      </c>
      <c r="Q7145">
        <v>0.75</v>
      </c>
      <c r="R7145">
        <v>7160</v>
      </c>
      <c r="S7145" t="str" cm="1">
        <f t="array" ref="S7145">_xlfn.IFS(E7148&lt;30,"18-29",E7148&lt;45,"30-44",TRUE,"45+")</f>
        <v>30-44</v>
      </c>
      <c r="T7145" t="str" cm="1">
        <f t="array" ref="T7145">_xlfn.IFS(F7145&lt;=2,"0-2 Years",F7145&lt;=5,"3-5 Years",F7145&lt;=8,"6-8 Years",TRUE,"9-10 Years")</f>
        <v>6-8 Years</v>
      </c>
      <c r="U7145" t="str" cm="1">
        <f t="array" ref="U7145">_xlfn.IFS(P7145&gt;60,"High Risk",P7145&gt;30,"Medium Risk",TRUE,"Low Risk")</f>
        <v>High Risk</v>
      </c>
      <c r="V7145">
        <f t="shared" si="111"/>
        <v>4</v>
      </c>
    </row>
    <row r="7146" spans="1:22" hidden="1" x14ac:dyDescent="0.2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 s="2">
        <v>108477.27</v>
      </c>
      <c r="H7146">
        <v>1</v>
      </c>
      <c r="I7146">
        <v>0</v>
      </c>
      <c r="J7146">
        <v>1</v>
      </c>
      <c r="K7146" s="1">
        <v>140003</v>
      </c>
      <c r="L7146">
        <v>1</v>
      </c>
      <c r="M7146">
        <v>7</v>
      </c>
      <c r="N7146">
        <v>994</v>
      </c>
      <c r="O7146">
        <v>10</v>
      </c>
      <c r="P7146">
        <v>130</v>
      </c>
      <c r="Q7146">
        <v>1</v>
      </c>
      <c r="R7146">
        <v>6958</v>
      </c>
      <c r="S7146" t="str" cm="1">
        <f t="array" ref="S7146">_xlfn.IFS(E7149&lt;30,"18-29",E7149&lt;45,"30-44",TRUE,"45+")</f>
        <v>30-44</v>
      </c>
      <c r="T7146" t="str" cm="1">
        <f t="array" ref="T7146">_xlfn.IFS(F7146&lt;=2,"0-2 Years",F7146&lt;=5,"3-5 Years",F7146&lt;=8,"6-8 Years",TRUE,"9-10 Years")</f>
        <v>0-2 Years</v>
      </c>
      <c r="U7146" t="str" cm="1">
        <f t="array" ref="U7146">_xlfn.IFS(P7146&gt;60,"High Risk",P7146&gt;30,"Medium Risk",TRUE,"Low Risk")</f>
        <v>High Risk</v>
      </c>
      <c r="V7146">
        <f t="shared" si="111"/>
        <v>4</v>
      </c>
    </row>
    <row r="7147" spans="1:22" hidden="1" x14ac:dyDescent="0.2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 s="2">
        <v>114779.35</v>
      </c>
      <c r="H7147">
        <v>1</v>
      </c>
      <c r="I7147">
        <v>0</v>
      </c>
      <c r="J7147">
        <v>0</v>
      </c>
      <c r="K7147" s="1">
        <v>183171.47</v>
      </c>
      <c r="L7147">
        <v>0</v>
      </c>
      <c r="M7147">
        <v>20</v>
      </c>
      <c r="N7147">
        <v>2688</v>
      </c>
      <c r="O7147">
        <v>5</v>
      </c>
      <c r="P7147">
        <v>68</v>
      </c>
      <c r="Q7147">
        <v>0.25</v>
      </c>
      <c r="R7147">
        <v>53760</v>
      </c>
      <c r="S7147" t="str" cm="1">
        <f t="array" ref="S7147">_xlfn.IFS(E7150&lt;30,"18-29",E7150&lt;45,"30-44",TRUE,"45+")</f>
        <v>30-44</v>
      </c>
      <c r="T7147" t="str" cm="1">
        <f t="array" ref="T7147">_xlfn.IFS(F7147&lt;=2,"0-2 Years",F7147&lt;=5,"3-5 Years",F7147&lt;=8,"6-8 Years",TRUE,"9-10 Years")</f>
        <v>3-5 Years</v>
      </c>
      <c r="U7147" t="str" cm="1">
        <f t="array" ref="U7147">_xlfn.IFS(P7147&gt;60,"High Risk",P7147&gt;30,"Medium Risk",TRUE,"Low Risk")</f>
        <v>High Risk</v>
      </c>
      <c r="V7147">
        <f t="shared" si="111"/>
        <v>5</v>
      </c>
    </row>
    <row r="7148" spans="1:22" hidden="1" x14ac:dyDescent="0.2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 s="2">
        <v>57568.94</v>
      </c>
      <c r="H7148">
        <v>1</v>
      </c>
      <c r="I7148">
        <v>1</v>
      </c>
      <c r="J7148">
        <v>1</v>
      </c>
      <c r="K7148" s="1">
        <v>61128.29</v>
      </c>
      <c r="L7148">
        <v>0</v>
      </c>
      <c r="M7148">
        <v>4</v>
      </c>
      <c r="N7148">
        <v>3920</v>
      </c>
      <c r="O7148">
        <v>7</v>
      </c>
      <c r="P7148">
        <v>100</v>
      </c>
      <c r="Q7148">
        <v>1</v>
      </c>
      <c r="R7148">
        <v>15680</v>
      </c>
      <c r="S7148" t="str" cm="1">
        <f t="array" ref="S7148">_xlfn.IFS(E7151&lt;30,"18-29",E7151&lt;45,"30-44",TRUE,"45+")</f>
        <v>30-44</v>
      </c>
      <c r="T7148" t="str" cm="1">
        <f t="array" ref="T7148">_xlfn.IFS(F7148&lt;=2,"0-2 Years",F7148&lt;=5,"3-5 Years",F7148&lt;=8,"6-8 Years",TRUE,"9-10 Years")</f>
        <v>3-5 Years</v>
      </c>
      <c r="U7148" t="str" cm="1">
        <f t="array" ref="U7148">_xlfn.IFS(P7148&gt;60,"High Risk",P7148&gt;30,"Medium Risk",TRUE,"Low Risk")</f>
        <v>High Risk</v>
      </c>
      <c r="V7148">
        <f t="shared" si="111"/>
        <v>2</v>
      </c>
    </row>
    <row r="7149" spans="1:22" x14ac:dyDescent="0.2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 s="2">
        <v>0</v>
      </c>
      <c r="H7149">
        <v>2</v>
      </c>
      <c r="I7149">
        <v>1</v>
      </c>
      <c r="J7149">
        <v>0</v>
      </c>
      <c r="K7149" s="1">
        <v>52462.25</v>
      </c>
      <c r="L7149">
        <v>0</v>
      </c>
      <c r="M7149">
        <v>8</v>
      </c>
      <c r="N7149">
        <v>2135</v>
      </c>
      <c r="O7149">
        <v>10</v>
      </c>
      <c r="P7149">
        <v>109</v>
      </c>
      <c r="Q7149">
        <v>1</v>
      </c>
      <c r="R7149">
        <v>17080</v>
      </c>
      <c r="S7149" t="str" cm="1">
        <f t="array" ref="S7149">_xlfn.IFS(E7152&lt;30,"18-29",E7152&lt;45,"30-44",TRUE,"45+")</f>
        <v>30-44</v>
      </c>
      <c r="T7149" t="str" cm="1">
        <f t="array" ref="T7149">_xlfn.IFS(F7149&lt;=2,"0-2 Years",F7149&lt;=5,"3-5 Years",F7149&lt;=8,"6-8 Years",TRUE,"9-10 Years")</f>
        <v>0-2 Years</v>
      </c>
      <c r="U7149" t="str" cm="1">
        <f t="array" ref="U7149">_xlfn.IFS(P7149&gt;60,"High Risk",P7149&gt;30,"Medium Risk",TRUE,"Low Risk")</f>
        <v>High Risk</v>
      </c>
      <c r="V7149">
        <f t="shared" si="111"/>
        <v>7</v>
      </c>
    </row>
    <row r="7150" spans="1:22" hidden="1" x14ac:dyDescent="0.2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 s="2">
        <v>0</v>
      </c>
      <c r="H7150">
        <v>2</v>
      </c>
      <c r="I7150">
        <v>0</v>
      </c>
      <c r="J7150">
        <v>1</v>
      </c>
      <c r="K7150" s="1">
        <v>50839.85</v>
      </c>
      <c r="L7150">
        <v>0</v>
      </c>
      <c r="M7150">
        <v>20</v>
      </c>
      <c r="N7150">
        <v>1935</v>
      </c>
      <c r="O7150">
        <v>4</v>
      </c>
      <c r="P7150">
        <v>140</v>
      </c>
      <c r="Q7150">
        <v>0.2</v>
      </c>
      <c r="R7150">
        <v>38700</v>
      </c>
      <c r="S7150" t="str" cm="1">
        <f t="array" ref="S7150">_xlfn.IFS(E7153&lt;30,"18-29",E7153&lt;45,"30-44",TRUE,"45+")</f>
        <v>30-44</v>
      </c>
      <c r="T7150" t="str" cm="1">
        <f t="array" ref="T7150">_xlfn.IFS(F7150&lt;=2,"0-2 Years",F7150&lt;=5,"3-5 Years",F7150&lt;=8,"6-8 Years",TRUE,"9-10 Years")</f>
        <v>6-8 Years</v>
      </c>
      <c r="U7150" t="str" cm="1">
        <f t="array" ref="U7150">_xlfn.IFS(P7150&gt;60,"High Risk",P7150&gt;30,"Medium Risk",TRUE,"Low Risk")</f>
        <v>High Risk</v>
      </c>
      <c r="V7150">
        <f t="shared" si="111"/>
        <v>3</v>
      </c>
    </row>
    <row r="7151" spans="1:22" x14ac:dyDescent="0.2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 s="2">
        <v>0</v>
      </c>
      <c r="H7151">
        <v>2</v>
      </c>
      <c r="I7151">
        <v>1</v>
      </c>
      <c r="J7151">
        <v>0</v>
      </c>
      <c r="K7151" s="1">
        <v>61240.87</v>
      </c>
      <c r="L7151">
        <v>0</v>
      </c>
      <c r="M7151">
        <v>6</v>
      </c>
      <c r="N7151">
        <v>4569</v>
      </c>
      <c r="O7151">
        <v>6</v>
      </c>
      <c r="P7151">
        <v>134</v>
      </c>
      <c r="Q7151">
        <v>1</v>
      </c>
      <c r="R7151">
        <v>27414</v>
      </c>
      <c r="S7151" t="str" cm="1">
        <f t="array" ref="S7151">_xlfn.IFS(E7154&lt;30,"18-29",E7154&lt;45,"30-44",TRUE,"45+")</f>
        <v>45+</v>
      </c>
      <c r="T7151" t="str" cm="1">
        <f t="array" ref="T7151">_xlfn.IFS(F7151&lt;=2,"0-2 Years",F7151&lt;=5,"3-5 Years",F7151&lt;=8,"6-8 Years",TRUE,"9-10 Years")</f>
        <v>3-5 Years</v>
      </c>
      <c r="U7151" t="str" cm="1">
        <f t="array" ref="U7151">_xlfn.IFS(P7151&gt;60,"High Risk",P7151&gt;30,"Medium Risk",TRUE,"Low Risk")</f>
        <v>High Risk</v>
      </c>
      <c r="V7151">
        <f t="shared" si="111"/>
        <v>6</v>
      </c>
    </row>
    <row r="7152" spans="1:22" hidden="1" x14ac:dyDescent="0.2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 s="2">
        <v>110559.46</v>
      </c>
      <c r="H7152">
        <v>1</v>
      </c>
      <c r="I7152">
        <v>1</v>
      </c>
      <c r="J7152">
        <v>1</v>
      </c>
      <c r="K7152" s="1">
        <v>127429.56</v>
      </c>
      <c r="L7152">
        <v>0</v>
      </c>
      <c r="M7152">
        <v>1</v>
      </c>
      <c r="N7152">
        <v>4369</v>
      </c>
      <c r="O7152">
        <v>2</v>
      </c>
      <c r="P7152">
        <v>58</v>
      </c>
      <c r="Q7152">
        <v>1</v>
      </c>
      <c r="R7152">
        <v>4369</v>
      </c>
      <c r="S7152" t="str" cm="1">
        <f t="array" ref="S7152">_xlfn.IFS(E7155&lt;30,"18-29",E7155&lt;45,"30-44",TRUE,"45+")</f>
        <v>30-44</v>
      </c>
      <c r="T7152" t="str" cm="1">
        <f t="array" ref="T7152">_xlfn.IFS(F7152&lt;=2,"0-2 Years",F7152&lt;=5,"3-5 Years",F7152&lt;=8,"6-8 Years",TRUE,"9-10 Years")</f>
        <v>3-5 Years</v>
      </c>
      <c r="U7152" t="str" cm="1">
        <f t="array" ref="U7152">_xlfn.IFS(P7152&gt;60,"High Risk",P7152&gt;30,"Medium Risk",TRUE,"Low Risk")</f>
        <v>Medium Risk</v>
      </c>
      <c r="V7152">
        <f t="shared" si="111"/>
        <v>2</v>
      </c>
    </row>
    <row r="7153" spans="1:22" x14ac:dyDescent="0.2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 s="2">
        <v>0</v>
      </c>
      <c r="H7153">
        <v>2</v>
      </c>
      <c r="I7153">
        <v>1</v>
      </c>
      <c r="J7153">
        <v>0</v>
      </c>
      <c r="K7153" s="1">
        <v>68343.08</v>
      </c>
      <c r="L7153">
        <v>0</v>
      </c>
      <c r="M7153">
        <v>25</v>
      </c>
      <c r="N7153">
        <v>4975</v>
      </c>
      <c r="O7153">
        <v>7</v>
      </c>
      <c r="P7153">
        <v>121</v>
      </c>
      <c r="Q7153">
        <v>0.28000000000000003</v>
      </c>
      <c r="R7153">
        <v>124375</v>
      </c>
      <c r="S7153" t="str" cm="1">
        <f t="array" ref="S7153">_xlfn.IFS(E7156&lt;30,"18-29",E7156&lt;45,"30-44",TRUE,"45+")</f>
        <v>30-44</v>
      </c>
      <c r="T7153" t="str" cm="1">
        <f t="array" ref="T7153">_xlfn.IFS(F7153&lt;=2,"0-2 Years",F7153&lt;=5,"3-5 Years",F7153&lt;=8,"6-8 Years",TRUE,"9-10 Years")</f>
        <v>3-5 Years</v>
      </c>
      <c r="U7153" t="str" cm="1">
        <f t="array" ref="U7153">_xlfn.IFS(P7153&gt;60,"High Risk",P7153&gt;30,"Medium Risk",TRUE,"Low Risk")</f>
        <v>High Risk</v>
      </c>
      <c r="V7153">
        <f t="shared" si="111"/>
        <v>6</v>
      </c>
    </row>
    <row r="7154" spans="1:22" x14ac:dyDescent="0.2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 s="2">
        <v>0</v>
      </c>
      <c r="H7154">
        <v>1</v>
      </c>
      <c r="I7154">
        <v>0</v>
      </c>
      <c r="J7154">
        <v>0</v>
      </c>
      <c r="K7154" s="1">
        <v>126511.94</v>
      </c>
      <c r="L7154">
        <v>1</v>
      </c>
      <c r="M7154">
        <v>22</v>
      </c>
      <c r="N7154">
        <v>611</v>
      </c>
      <c r="O7154">
        <v>7</v>
      </c>
      <c r="P7154">
        <v>129</v>
      </c>
      <c r="Q7154">
        <v>0.31818181818181818</v>
      </c>
      <c r="R7154">
        <v>13442</v>
      </c>
      <c r="S7154" t="str" cm="1">
        <f t="array" ref="S7154">_xlfn.IFS(E7157&lt;30,"18-29",E7157&lt;45,"30-44",TRUE,"45+")</f>
        <v>45+</v>
      </c>
      <c r="T7154" t="str" cm="1">
        <f t="array" ref="T7154">_xlfn.IFS(F7154&lt;=2,"0-2 Years",F7154&lt;=5,"3-5 Years",F7154&lt;=8,"6-8 Years",TRUE,"9-10 Years")</f>
        <v>6-8 Years</v>
      </c>
      <c r="U7154" t="str" cm="1">
        <f t="array" ref="U7154">_xlfn.IFS(P7154&gt;60,"High Risk",P7154&gt;30,"Medium Risk",TRUE,"Low Risk")</f>
        <v>High Risk</v>
      </c>
      <c r="V7154">
        <f t="shared" si="111"/>
        <v>9</v>
      </c>
    </row>
    <row r="7155" spans="1:22" hidden="1" x14ac:dyDescent="0.2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 s="2">
        <v>0</v>
      </c>
      <c r="H7155">
        <v>2</v>
      </c>
      <c r="I7155">
        <v>1</v>
      </c>
      <c r="J7155">
        <v>1</v>
      </c>
      <c r="K7155" s="1">
        <v>8559.66</v>
      </c>
      <c r="L7155">
        <v>0</v>
      </c>
      <c r="M7155">
        <v>25</v>
      </c>
      <c r="N7155">
        <v>2092</v>
      </c>
      <c r="O7155">
        <v>8</v>
      </c>
      <c r="P7155">
        <v>3</v>
      </c>
      <c r="Q7155">
        <v>0.32</v>
      </c>
      <c r="R7155">
        <v>52300</v>
      </c>
      <c r="S7155" t="str" cm="1">
        <f t="array" ref="S7155">_xlfn.IFS(E7158&lt;30,"18-29",E7158&lt;45,"30-44",TRUE,"45+")</f>
        <v>45+</v>
      </c>
      <c r="T7155" t="str" cm="1">
        <f t="array" ref="T7155">_xlfn.IFS(F7155&lt;=2,"0-2 Years",F7155&lt;=5,"3-5 Years",F7155&lt;=8,"6-8 Years",TRUE,"9-10 Years")</f>
        <v>3-5 Years</v>
      </c>
      <c r="U7155" t="str" cm="1">
        <f t="array" ref="U7155">_xlfn.IFS(P7155&gt;60,"High Risk",P7155&gt;30,"Medium Risk",TRUE,"Low Risk")</f>
        <v>Low Risk</v>
      </c>
      <c r="V7155">
        <f t="shared" si="111"/>
        <v>3</v>
      </c>
    </row>
    <row r="7156" spans="1:22" hidden="1" x14ac:dyDescent="0.2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 s="2">
        <v>128152.82</v>
      </c>
      <c r="H7156">
        <v>1</v>
      </c>
      <c r="I7156">
        <v>0</v>
      </c>
      <c r="J7156">
        <v>0</v>
      </c>
      <c r="K7156" s="1">
        <v>147822.81</v>
      </c>
      <c r="L7156">
        <v>0</v>
      </c>
      <c r="M7156">
        <v>29</v>
      </c>
      <c r="N7156">
        <v>4597</v>
      </c>
      <c r="O7156">
        <v>10</v>
      </c>
      <c r="P7156">
        <v>104</v>
      </c>
      <c r="Q7156">
        <v>0.34482758620689657</v>
      </c>
      <c r="R7156">
        <v>133313</v>
      </c>
      <c r="S7156" t="str" cm="1">
        <f t="array" ref="S7156">_xlfn.IFS(E7159&lt;30,"18-29",E7159&lt;45,"30-44",TRUE,"45+")</f>
        <v>30-44</v>
      </c>
      <c r="T7156" t="str" cm="1">
        <f t="array" ref="T7156">_xlfn.IFS(F7156&lt;=2,"0-2 Years",F7156&lt;=5,"3-5 Years",F7156&lt;=8,"6-8 Years",TRUE,"9-10 Years")</f>
        <v>9-10 Years</v>
      </c>
      <c r="U7156" t="str" cm="1">
        <f t="array" ref="U7156">_xlfn.IFS(P7156&gt;60,"High Risk",P7156&gt;30,"Medium Risk",TRUE,"Low Risk")</f>
        <v>High Risk</v>
      </c>
      <c r="V7156">
        <f t="shared" si="111"/>
        <v>5</v>
      </c>
    </row>
    <row r="7157" spans="1:22" hidden="1" x14ac:dyDescent="0.2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 s="2">
        <v>120961.5</v>
      </c>
      <c r="H7157">
        <v>3</v>
      </c>
      <c r="I7157">
        <v>1</v>
      </c>
      <c r="J7157">
        <v>1</v>
      </c>
      <c r="K7157" s="1">
        <v>39288.11</v>
      </c>
      <c r="L7157">
        <v>1</v>
      </c>
      <c r="M7157">
        <v>24</v>
      </c>
      <c r="N7157">
        <v>4878</v>
      </c>
      <c r="O7157">
        <v>4</v>
      </c>
      <c r="P7157">
        <v>55</v>
      </c>
      <c r="Q7157">
        <v>0.16666666666666666</v>
      </c>
      <c r="R7157">
        <v>117072</v>
      </c>
      <c r="S7157" t="str" cm="1">
        <f t="array" ref="S7157">_xlfn.IFS(E7160&lt;30,"18-29",E7160&lt;45,"30-44",TRUE,"45+")</f>
        <v>45+</v>
      </c>
      <c r="T7157" t="str" cm="1">
        <f t="array" ref="T7157">_xlfn.IFS(F7157&lt;=2,"0-2 Years",F7157&lt;=5,"3-5 Years",F7157&lt;=8,"6-8 Years",TRUE,"9-10 Years")</f>
        <v>6-8 Years</v>
      </c>
      <c r="U7157" t="str" cm="1">
        <f t="array" ref="U7157">_xlfn.IFS(P7157&gt;60,"High Risk",P7157&gt;30,"Medium Risk",TRUE,"Low Risk")</f>
        <v>Medium Risk</v>
      </c>
      <c r="V7157">
        <f t="shared" si="111"/>
        <v>0</v>
      </c>
    </row>
    <row r="7158" spans="1:22" hidden="1" x14ac:dyDescent="0.2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 s="2">
        <v>129472.33</v>
      </c>
      <c r="H7158">
        <v>1</v>
      </c>
      <c r="I7158">
        <v>1</v>
      </c>
      <c r="J7158">
        <v>1</v>
      </c>
      <c r="K7158" s="1">
        <v>85179.48</v>
      </c>
      <c r="L7158">
        <v>0</v>
      </c>
      <c r="M7158">
        <v>10</v>
      </c>
      <c r="N7158">
        <v>3940</v>
      </c>
      <c r="O7158">
        <v>2</v>
      </c>
      <c r="P7158">
        <v>10</v>
      </c>
      <c r="Q7158">
        <v>0.2</v>
      </c>
      <c r="R7158">
        <v>39400</v>
      </c>
      <c r="S7158" t="str" cm="1">
        <f t="array" ref="S7158">_xlfn.IFS(E7161&lt;30,"18-29",E7161&lt;45,"30-44",TRUE,"45+")</f>
        <v>45+</v>
      </c>
      <c r="T7158" t="str" cm="1">
        <f t="array" ref="T7158">_xlfn.IFS(F7158&lt;=2,"0-2 Years",F7158&lt;=5,"3-5 Years",F7158&lt;=8,"6-8 Years",TRUE,"9-10 Years")</f>
        <v>6-8 Years</v>
      </c>
      <c r="U7158" t="str" cm="1">
        <f t="array" ref="U7158">_xlfn.IFS(P7158&gt;60,"High Risk",P7158&gt;30,"Medium Risk",TRUE,"Low Risk")</f>
        <v>Low Risk</v>
      </c>
      <c r="V7158">
        <f t="shared" si="111"/>
        <v>3</v>
      </c>
    </row>
    <row r="7159" spans="1:22" hidden="1" x14ac:dyDescent="0.2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 s="2">
        <v>105000.23</v>
      </c>
      <c r="H7159">
        <v>1</v>
      </c>
      <c r="I7159">
        <v>1</v>
      </c>
      <c r="J7159">
        <v>0</v>
      </c>
      <c r="K7159" s="1">
        <v>190019.61</v>
      </c>
      <c r="L7159">
        <v>0</v>
      </c>
      <c r="M7159">
        <v>9</v>
      </c>
      <c r="N7159">
        <v>4674</v>
      </c>
      <c r="O7159">
        <v>7</v>
      </c>
      <c r="P7159">
        <v>55</v>
      </c>
      <c r="Q7159">
        <v>0.77777777777777779</v>
      </c>
      <c r="R7159">
        <v>42066</v>
      </c>
      <c r="S7159" t="str" cm="1">
        <f t="array" ref="S7159">_xlfn.IFS(E7162&lt;30,"18-29",E7162&lt;45,"30-44",TRUE,"45+")</f>
        <v>18-29</v>
      </c>
      <c r="T7159" t="str" cm="1">
        <f t="array" ref="T7159">_xlfn.IFS(F7159&lt;=2,"0-2 Years",F7159&lt;=5,"3-5 Years",F7159&lt;=8,"6-8 Years",TRUE,"9-10 Years")</f>
        <v>9-10 Years</v>
      </c>
      <c r="U7159" t="str" cm="1">
        <f t="array" ref="U7159">_xlfn.IFS(P7159&gt;60,"High Risk",P7159&gt;30,"Medium Risk",TRUE,"Low Risk")</f>
        <v>Medium Risk</v>
      </c>
      <c r="V7159">
        <f t="shared" si="111"/>
        <v>5</v>
      </c>
    </row>
    <row r="7160" spans="1:22" hidden="1" x14ac:dyDescent="0.2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 s="2">
        <v>109339.17</v>
      </c>
      <c r="H7160">
        <v>2</v>
      </c>
      <c r="I7160">
        <v>1</v>
      </c>
      <c r="J7160">
        <v>0</v>
      </c>
      <c r="K7160" s="1">
        <v>96405.88</v>
      </c>
      <c r="L7160">
        <v>1</v>
      </c>
      <c r="M7160">
        <v>22</v>
      </c>
      <c r="N7160">
        <v>4950</v>
      </c>
      <c r="O7160">
        <v>3</v>
      </c>
      <c r="P7160">
        <v>131</v>
      </c>
      <c r="Q7160">
        <v>0.13636363636363635</v>
      </c>
      <c r="R7160">
        <v>108900</v>
      </c>
      <c r="S7160" t="str" cm="1">
        <f t="array" ref="S7160">_xlfn.IFS(E7163&lt;30,"18-29",E7163&lt;45,"30-44",TRUE,"45+")</f>
        <v>30-44</v>
      </c>
      <c r="T7160" t="str" cm="1">
        <f t="array" ref="T7160">_xlfn.IFS(F7160&lt;=2,"0-2 Years",F7160&lt;=5,"3-5 Years",F7160&lt;=8,"6-8 Years",TRUE,"9-10 Years")</f>
        <v>6-8 Years</v>
      </c>
      <c r="U7160" t="str" cm="1">
        <f t="array" ref="U7160">_xlfn.IFS(P7160&gt;60,"High Risk",P7160&gt;30,"Medium Risk",TRUE,"Low Risk")</f>
        <v>High Risk</v>
      </c>
      <c r="V7160">
        <f t="shared" si="111"/>
        <v>4</v>
      </c>
    </row>
    <row r="7161" spans="1:22" x14ac:dyDescent="0.2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 s="2">
        <v>55328.4</v>
      </c>
      <c r="H7161">
        <v>1</v>
      </c>
      <c r="I7161">
        <v>1</v>
      </c>
      <c r="J7161">
        <v>0</v>
      </c>
      <c r="K7161" s="1">
        <v>83342.73</v>
      </c>
      <c r="L7161">
        <v>1</v>
      </c>
      <c r="M7161">
        <v>24</v>
      </c>
      <c r="N7161">
        <v>2953</v>
      </c>
      <c r="O7161">
        <v>0</v>
      </c>
      <c r="P7161">
        <v>180</v>
      </c>
      <c r="Q7161">
        <v>0</v>
      </c>
      <c r="R7161">
        <v>70872</v>
      </c>
      <c r="S7161" t="str" cm="1">
        <f t="array" ref="S7161">_xlfn.IFS(E7164&lt;30,"18-29",E7164&lt;45,"30-44",TRUE,"45+")</f>
        <v>30-44</v>
      </c>
      <c r="T7161" t="str" cm="1">
        <f t="array" ref="T7161">_xlfn.IFS(F7161&lt;=2,"0-2 Years",F7161&lt;=5,"3-5 Years",F7161&lt;=8,"6-8 Years",TRUE,"9-10 Years")</f>
        <v>6-8 Years</v>
      </c>
      <c r="U7161" t="str" cm="1">
        <f t="array" ref="U7161">_xlfn.IFS(P7161&gt;60,"High Risk",P7161&gt;30,"Medium Risk",TRUE,"Low Risk")</f>
        <v>High Risk</v>
      </c>
      <c r="V7161">
        <f t="shared" si="111"/>
        <v>6</v>
      </c>
    </row>
    <row r="7162" spans="1:22" hidden="1" x14ac:dyDescent="0.2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 s="2">
        <v>72012.759999999995</v>
      </c>
      <c r="H7162">
        <v>1</v>
      </c>
      <c r="I7162">
        <v>1</v>
      </c>
      <c r="J7162">
        <v>0</v>
      </c>
      <c r="K7162" s="1">
        <v>161333.13</v>
      </c>
      <c r="L7162">
        <v>0</v>
      </c>
      <c r="M7162">
        <v>17</v>
      </c>
      <c r="N7162">
        <v>4841</v>
      </c>
      <c r="O7162">
        <v>9</v>
      </c>
      <c r="P7162">
        <v>41</v>
      </c>
      <c r="Q7162">
        <v>0.52941176470588236</v>
      </c>
      <c r="R7162">
        <v>82297</v>
      </c>
      <c r="S7162" t="str" cm="1">
        <f t="array" ref="S7162">_xlfn.IFS(E7165&lt;30,"18-29",E7165&lt;45,"30-44",TRUE,"45+")</f>
        <v>45+</v>
      </c>
      <c r="T7162" t="str" cm="1">
        <f t="array" ref="T7162">_xlfn.IFS(F7162&lt;=2,"0-2 Years",F7162&lt;=5,"3-5 Years",F7162&lt;=8,"6-8 Years",TRUE,"9-10 Years")</f>
        <v>3-5 Years</v>
      </c>
      <c r="U7162" t="str" cm="1">
        <f t="array" ref="U7162">_xlfn.IFS(P7162&gt;60,"High Risk",P7162&gt;30,"Medium Risk",TRUE,"Low Risk")</f>
        <v>Medium Risk</v>
      </c>
      <c r="V7162">
        <f t="shared" si="111"/>
        <v>5</v>
      </c>
    </row>
    <row r="7163" spans="1:22" hidden="1" x14ac:dyDescent="0.2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 s="2">
        <v>110480.48</v>
      </c>
      <c r="H7163">
        <v>1</v>
      </c>
      <c r="I7163">
        <v>0</v>
      </c>
      <c r="J7163">
        <v>0</v>
      </c>
      <c r="K7163" s="1">
        <v>81292.33</v>
      </c>
      <c r="L7163">
        <v>0</v>
      </c>
      <c r="M7163">
        <v>12</v>
      </c>
      <c r="N7163">
        <v>163</v>
      </c>
      <c r="O7163">
        <v>9</v>
      </c>
      <c r="P7163">
        <v>168</v>
      </c>
      <c r="Q7163">
        <v>0.75</v>
      </c>
      <c r="R7163">
        <v>1956</v>
      </c>
      <c r="S7163" t="str" cm="1">
        <f t="array" ref="S7163">_xlfn.IFS(E7166&lt;30,"18-29",E7166&lt;45,"30-44",TRUE,"45+")</f>
        <v>30-44</v>
      </c>
      <c r="T7163" t="str" cm="1">
        <f t="array" ref="T7163">_xlfn.IFS(F7163&lt;=2,"0-2 Years",F7163&lt;=5,"3-5 Years",F7163&lt;=8,"6-8 Years",TRUE,"9-10 Years")</f>
        <v>6-8 Years</v>
      </c>
      <c r="U7163" t="str" cm="1">
        <f t="array" ref="U7163">_xlfn.IFS(P7163&gt;60,"High Risk",P7163&gt;30,"Medium Risk",TRUE,"Low Risk")</f>
        <v>High Risk</v>
      </c>
      <c r="V7163">
        <f t="shared" si="111"/>
        <v>5</v>
      </c>
    </row>
    <row r="7164" spans="1:22" hidden="1" x14ac:dyDescent="0.2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 s="2">
        <v>132439.99</v>
      </c>
      <c r="H7164">
        <v>1</v>
      </c>
      <c r="I7164">
        <v>1</v>
      </c>
      <c r="J7164">
        <v>0</v>
      </c>
      <c r="K7164" s="1">
        <v>177747.72</v>
      </c>
      <c r="L7164">
        <v>0</v>
      </c>
      <c r="M7164">
        <v>22</v>
      </c>
      <c r="N7164">
        <v>879</v>
      </c>
      <c r="O7164">
        <v>5</v>
      </c>
      <c r="P7164">
        <v>102</v>
      </c>
      <c r="Q7164">
        <v>0.22727272727272727</v>
      </c>
      <c r="R7164">
        <v>19338</v>
      </c>
      <c r="S7164" t="str" cm="1">
        <f t="array" ref="S7164">_xlfn.IFS(E7167&lt;30,"18-29",E7167&lt;45,"30-44",TRUE,"45+")</f>
        <v>18-29</v>
      </c>
      <c r="T7164" t="str" cm="1">
        <f t="array" ref="T7164">_xlfn.IFS(F7164&lt;=2,"0-2 Years",F7164&lt;=5,"3-5 Years",F7164&lt;=8,"6-8 Years",TRUE,"9-10 Years")</f>
        <v>9-10 Years</v>
      </c>
      <c r="U7164" t="str" cm="1">
        <f t="array" ref="U7164">_xlfn.IFS(P7164&gt;60,"High Risk",P7164&gt;30,"Medium Risk",TRUE,"Low Risk")</f>
        <v>High Risk</v>
      </c>
      <c r="V7164">
        <f t="shared" si="111"/>
        <v>5</v>
      </c>
    </row>
    <row r="7165" spans="1:22" hidden="1" x14ac:dyDescent="0.2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 s="2">
        <v>0</v>
      </c>
      <c r="H7165">
        <v>2</v>
      </c>
      <c r="I7165">
        <v>1</v>
      </c>
      <c r="J7165">
        <v>1</v>
      </c>
      <c r="K7165" s="1">
        <v>187980.21</v>
      </c>
      <c r="L7165">
        <v>0</v>
      </c>
      <c r="M7165">
        <v>23</v>
      </c>
      <c r="N7165">
        <v>1006</v>
      </c>
      <c r="O7165">
        <v>3</v>
      </c>
      <c r="P7165">
        <v>139</v>
      </c>
      <c r="Q7165">
        <v>0.13043478260869565</v>
      </c>
      <c r="R7165">
        <v>23138</v>
      </c>
      <c r="S7165" t="str" cm="1">
        <f t="array" ref="S7165">_xlfn.IFS(E7168&lt;30,"18-29",E7168&lt;45,"30-44",TRUE,"45+")</f>
        <v>30-44</v>
      </c>
      <c r="T7165" t="str" cm="1">
        <f t="array" ref="T7165">_xlfn.IFS(F7165&lt;=2,"0-2 Years",F7165&lt;=5,"3-5 Years",F7165&lt;=8,"6-8 Years",TRUE,"9-10 Years")</f>
        <v>3-5 Years</v>
      </c>
      <c r="U7165" t="str" cm="1">
        <f t="array" ref="U7165">_xlfn.IFS(P7165&gt;60,"High Risk",P7165&gt;30,"Medium Risk",TRUE,"Low Risk")</f>
        <v>High Risk</v>
      </c>
      <c r="V7165">
        <f t="shared" si="111"/>
        <v>4</v>
      </c>
    </row>
    <row r="7166" spans="1:22" hidden="1" x14ac:dyDescent="0.2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 s="2">
        <v>94108.54</v>
      </c>
      <c r="H7166">
        <v>2</v>
      </c>
      <c r="I7166">
        <v>1</v>
      </c>
      <c r="J7166">
        <v>0</v>
      </c>
      <c r="K7166" s="1">
        <v>177235.21</v>
      </c>
      <c r="L7166">
        <v>0</v>
      </c>
      <c r="M7166">
        <v>3</v>
      </c>
      <c r="N7166">
        <v>4514</v>
      </c>
      <c r="O7166">
        <v>10</v>
      </c>
      <c r="P7166">
        <v>89</v>
      </c>
      <c r="Q7166">
        <v>1</v>
      </c>
      <c r="R7166">
        <v>13542</v>
      </c>
      <c r="S7166" t="str" cm="1">
        <f t="array" ref="S7166">_xlfn.IFS(E7169&lt;30,"18-29",E7169&lt;45,"30-44",TRUE,"45+")</f>
        <v>18-29</v>
      </c>
      <c r="T7166" t="str" cm="1">
        <f t="array" ref="T7166">_xlfn.IFS(F7166&lt;=2,"0-2 Years",F7166&lt;=5,"3-5 Years",F7166&lt;=8,"6-8 Years",TRUE,"9-10 Years")</f>
        <v>3-5 Years</v>
      </c>
      <c r="U7166" t="str" cm="1">
        <f t="array" ref="U7166">_xlfn.IFS(P7166&gt;60,"High Risk",P7166&gt;30,"Medium Risk",TRUE,"Low Risk")</f>
        <v>High Risk</v>
      </c>
      <c r="V7166">
        <f t="shared" si="111"/>
        <v>3</v>
      </c>
    </row>
    <row r="7167" spans="1:22" hidden="1" x14ac:dyDescent="0.2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 s="2">
        <v>105173.99</v>
      </c>
      <c r="H7167">
        <v>1</v>
      </c>
      <c r="I7167">
        <v>0</v>
      </c>
      <c r="J7167">
        <v>1</v>
      </c>
      <c r="K7167" s="1">
        <v>29835.37</v>
      </c>
      <c r="L7167">
        <v>1</v>
      </c>
      <c r="M7167">
        <v>25</v>
      </c>
      <c r="N7167">
        <v>3057</v>
      </c>
      <c r="O7167">
        <v>10</v>
      </c>
      <c r="P7167">
        <v>83</v>
      </c>
      <c r="Q7167">
        <v>0.4</v>
      </c>
      <c r="R7167">
        <v>76425</v>
      </c>
      <c r="S7167" t="str" cm="1">
        <f t="array" ref="S7167">_xlfn.IFS(E7170&lt;30,"18-29",E7170&lt;45,"30-44",TRUE,"45+")</f>
        <v>30-44</v>
      </c>
      <c r="T7167" t="str" cm="1">
        <f t="array" ref="T7167">_xlfn.IFS(F7167&lt;=2,"0-2 Years",F7167&lt;=5,"3-5 Years",F7167&lt;=8,"6-8 Years",TRUE,"9-10 Years")</f>
        <v>9-10 Years</v>
      </c>
      <c r="U7167" t="str" cm="1">
        <f t="array" ref="U7167">_xlfn.IFS(P7167&gt;60,"High Risk",P7167&gt;30,"Medium Risk",TRUE,"Low Risk")</f>
        <v>High Risk</v>
      </c>
      <c r="V7167">
        <f t="shared" si="111"/>
        <v>2</v>
      </c>
    </row>
    <row r="7168" spans="1:22" x14ac:dyDescent="0.2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 s="2">
        <v>0</v>
      </c>
      <c r="H7168">
        <v>2</v>
      </c>
      <c r="I7168">
        <v>1</v>
      </c>
      <c r="J7168">
        <v>0</v>
      </c>
      <c r="K7168" s="1">
        <v>80204.38</v>
      </c>
      <c r="L7168">
        <v>0</v>
      </c>
      <c r="M7168">
        <v>18</v>
      </c>
      <c r="N7168">
        <v>1591</v>
      </c>
      <c r="O7168">
        <v>7</v>
      </c>
      <c r="P7168">
        <v>141</v>
      </c>
      <c r="Q7168">
        <v>0.3888888888888889</v>
      </c>
      <c r="R7168">
        <v>28638</v>
      </c>
      <c r="S7168" t="str" cm="1">
        <f t="array" ref="S7168">_xlfn.IFS(E7171&lt;30,"18-29",E7171&lt;45,"30-44",TRUE,"45+")</f>
        <v>30-44</v>
      </c>
      <c r="T7168" t="str" cm="1">
        <f t="array" ref="T7168">_xlfn.IFS(F7168&lt;=2,"0-2 Years",F7168&lt;=5,"3-5 Years",F7168&lt;=8,"6-8 Years",TRUE,"9-10 Years")</f>
        <v>6-8 Years</v>
      </c>
      <c r="U7168" t="str" cm="1">
        <f t="array" ref="U7168">_xlfn.IFS(P7168&gt;60,"High Risk",P7168&gt;30,"Medium Risk",TRUE,"Low Risk")</f>
        <v>High Risk</v>
      </c>
      <c r="V7168">
        <f t="shared" si="111"/>
        <v>6</v>
      </c>
    </row>
    <row r="7169" spans="1:22" hidden="1" x14ac:dyDescent="0.2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 s="2">
        <v>131959.85999999999</v>
      </c>
      <c r="H7169">
        <v>1</v>
      </c>
      <c r="I7169">
        <v>0</v>
      </c>
      <c r="J7169">
        <v>0</v>
      </c>
      <c r="K7169" s="1">
        <v>189268.81</v>
      </c>
      <c r="L7169">
        <v>0</v>
      </c>
      <c r="M7169">
        <v>19</v>
      </c>
      <c r="N7169">
        <v>1964</v>
      </c>
      <c r="O7169">
        <v>0</v>
      </c>
      <c r="P7169">
        <v>128</v>
      </c>
      <c r="Q7169">
        <v>0</v>
      </c>
      <c r="R7169">
        <v>37316</v>
      </c>
      <c r="S7169" t="str" cm="1">
        <f t="array" ref="S7169">_xlfn.IFS(E7172&lt;30,"18-29",E7172&lt;45,"30-44",TRUE,"45+")</f>
        <v>30-44</v>
      </c>
      <c r="T7169" t="str" cm="1">
        <f t="array" ref="T7169">_xlfn.IFS(F7169&lt;=2,"0-2 Years",F7169&lt;=5,"3-5 Years",F7169&lt;=8,"6-8 Years",TRUE,"9-10 Years")</f>
        <v>6-8 Years</v>
      </c>
      <c r="U7169" t="str" cm="1">
        <f t="array" ref="U7169">_xlfn.IFS(P7169&gt;60,"High Risk",P7169&gt;30,"Medium Risk",TRUE,"Low Risk")</f>
        <v>High Risk</v>
      </c>
      <c r="V7169">
        <f t="shared" si="111"/>
        <v>5</v>
      </c>
    </row>
    <row r="7170" spans="1:22" hidden="1" x14ac:dyDescent="0.2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 s="2">
        <v>0</v>
      </c>
      <c r="H7170">
        <v>2</v>
      </c>
      <c r="I7170">
        <v>1</v>
      </c>
      <c r="J7170">
        <v>1</v>
      </c>
      <c r="K7170" s="1">
        <v>85411.01</v>
      </c>
      <c r="L7170">
        <v>0</v>
      </c>
      <c r="M7170">
        <v>27</v>
      </c>
      <c r="N7170">
        <v>188</v>
      </c>
      <c r="O7170">
        <v>3</v>
      </c>
      <c r="P7170">
        <v>94</v>
      </c>
      <c r="Q7170">
        <v>0.1111111111111111</v>
      </c>
      <c r="R7170">
        <v>5076</v>
      </c>
      <c r="S7170" t="str" cm="1">
        <f t="array" ref="S7170">_xlfn.IFS(E7173&lt;30,"18-29",E7173&lt;45,"30-44",TRUE,"45+")</f>
        <v>30-44</v>
      </c>
      <c r="T7170" t="str" cm="1">
        <f t="array" ref="T7170">_xlfn.IFS(F7170&lt;=2,"0-2 Years",F7170&lt;=5,"3-5 Years",F7170&lt;=8,"6-8 Years",TRUE,"9-10 Years")</f>
        <v>6-8 Years</v>
      </c>
      <c r="U7170" t="str" cm="1">
        <f t="array" ref="U7170">_xlfn.IFS(P7170&gt;60,"High Risk",P7170&gt;30,"Medium Risk",TRUE,"Low Risk")</f>
        <v>High Risk</v>
      </c>
      <c r="V7170">
        <f t="shared" si="111"/>
        <v>3</v>
      </c>
    </row>
    <row r="7171" spans="1:22" hidden="1" x14ac:dyDescent="0.2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 s="2">
        <v>122952.9</v>
      </c>
      <c r="H7171">
        <v>2</v>
      </c>
      <c r="I7171">
        <v>0</v>
      </c>
      <c r="J7171">
        <v>0</v>
      </c>
      <c r="K7171" s="1">
        <v>154360.97</v>
      </c>
      <c r="L7171">
        <v>0</v>
      </c>
      <c r="M7171">
        <v>9</v>
      </c>
      <c r="N7171">
        <v>153</v>
      </c>
      <c r="O7171">
        <v>10</v>
      </c>
      <c r="P7171">
        <v>129</v>
      </c>
      <c r="Q7171">
        <v>1</v>
      </c>
      <c r="R7171">
        <v>1377</v>
      </c>
      <c r="S7171" t="str" cm="1">
        <f t="array" ref="S7171">_xlfn.IFS(E7174&lt;30,"18-29",E7174&lt;45,"30-44",TRUE,"45+")</f>
        <v>30-44</v>
      </c>
      <c r="T7171" t="str" cm="1">
        <f t="array" ref="T7171">_xlfn.IFS(F7171&lt;=2,"0-2 Years",F7171&lt;=5,"3-5 Years",F7171&lt;=8,"6-8 Years",TRUE,"9-10 Years")</f>
        <v>3-5 Years</v>
      </c>
      <c r="U7171" t="str" cm="1">
        <f t="array" ref="U7171">_xlfn.IFS(P7171&gt;60,"High Risk",P7171&gt;30,"Medium Risk",TRUE,"Low Risk")</f>
        <v>High Risk</v>
      </c>
      <c r="V7171">
        <f t="shared" ref="V7171:V7234" si="112">IF(J7171=0,3,0)+IF(G7171=0,3,0)+IF(H7171=1,2,0)+IF(E7171&gt;45,1,0)+IF(F7171&lt;3,1,0)</f>
        <v>3</v>
      </c>
    </row>
    <row r="7172" spans="1:22" hidden="1" x14ac:dyDescent="0.2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 s="2">
        <v>107379.68</v>
      </c>
      <c r="H7172">
        <v>1</v>
      </c>
      <c r="I7172">
        <v>1</v>
      </c>
      <c r="J7172">
        <v>1</v>
      </c>
      <c r="K7172" s="1">
        <v>84460.18</v>
      </c>
      <c r="L7172">
        <v>0</v>
      </c>
      <c r="M7172">
        <v>19</v>
      </c>
      <c r="N7172">
        <v>4452</v>
      </c>
      <c r="O7172">
        <v>8</v>
      </c>
      <c r="P7172">
        <v>65</v>
      </c>
      <c r="Q7172">
        <v>0.42105263157894735</v>
      </c>
      <c r="R7172">
        <v>84588</v>
      </c>
      <c r="S7172" t="str" cm="1">
        <f t="array" ref="S7172">_xlfn.IFS(E7175&lt;30,"18-29",E7175&lt;45,"30-44",TRUE,"45+")</f>
        <v>30-44</v>
      </c>
      <c r="T7172" t="str" cm="1">
        <f t="array" ref="T7172">_xlfn.IFS(F7172&lt;=2,"0-2 Years",F7172&lt;=5,"3-5 Years",F7172&lt;=8,"6-8 Years",TRUE,"9-10 Years")</f>
        <v>0-2 Years</v>
      </c>
      <c r="U7172" t="str" cm="1">
        <f t="array" ref="U7172">_xlfn.IFS(P7172&gt;60,"High Risk",P7172&gt;30,"Medium Risk",TRUE,"Low Risk")</f>
        <v>High Risk</v>
      </c>
      <c r="V7172">
        <f t="shared" si="112"/>
        <v>3</v>
      </c>
    </row>
    <row r="7173" spans="1:22" hidden="1" x14ac:dyDescent="0.2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 s="2">
        <v>122641.56</v>
      </c>
      <c r="H7173">
        <v>2</v>
      </c>
      <c r="I7173">
        <v>1</v>
      </c>
      <c r="J7173">
        <v>0</v>
      </c>
      <c r="K7173" s="1">
        <v>65618.009999999995</v>
      </c>
      <c r="L7173">
        <v>0</v>
      </c>
      <c r="M7173">
        <v>1</v>
      </c>
      <c r="N7173">
        <v>3456</v>
      </c>
      <c r="O7173">
        <v>5</v>
      </c>
      <c r="P7173">
        <v>88</v>
      </c>
      <c r="Q7173">
        <v>1</v>
      </c>
      <c r="R7173">
        <v>3456</v>
      </c>
      <c r="S7173" t="str" cm="1">
        <f t="array" ref="S7173">_xlfn.IFS(E7176&lt;30,"18-29",E7176&lt;45,"30-44",TRUE,"45+")</f>
        <v>45+</v>
      </c>
      <c r="T7173" t="str" cm="1">
        <f t="array" ref="T7173">_xlfn.IFS(F7173&lt;=2,"0-2 Years",F7173&lt;=5,"3-5 Years",F7173&lt;=8,"6-8 Years",TRUE,"9-10 Years")</f>
        <v>6-8 Years</v>
      </c>
      <c r="U7173" t="str" cm="1">
        <f t="array" ref="U7173">_xlfn.IFS(P7173&gt;60,"High Risk",P7173&gt;30,"Medium Risk",TRUE,"Low Risk")</f>
        <v>High Risk</v>
      </c>
      <c r="V7173">
        <f t="shared" si="112"/>
        <v>3</v>
      </c>
    </row>
    <row r="7174" spans="1:22" hidden="1" x14ac:dyDescent="0.2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 s="2">
        <v>0</v>
      </c>
      <c r="H7174">
        <v>2</v>
      </c>
      <c r="I7174">
        <v>1</v>
      </c>
      <c r="J7174">
        <v>1</v>
      </c>
      <c r="K7174" s="1">
        <v>112928.74</v>
      </c>
      <c r="L7174">
        <v>0</v>
      </c>
      <c r="M7174">
        <v>21</v>
      </c>
      <c r="N7174">
        <v>4760</v>
      </c>
      <c r="O7174">
        <v>4</v>
      </c>
      <c r="P7174">
        <v>101</v>
      </c>
      <c r="Q7174">
        <v>0.19047619047619047</v>
      </c>
      <c r="R7174">
        <v>99960</v>
      </c>
      <c r="S7174" t="str" cm="1">
        <f t="array" ref="S7174">_xlfn.IFS(E7177&lt;30,"18-29",E7177&lt;45,"30-44",TRUE,"45+")</f>
        <v>30-44</v>
      </c>
      <c r="T7174" t="str" cm="1">
        <f t="array" ref="T7174">_xlfn.IFS(F7174&lt;=2,"0-2 Years",F7174&lt;=5,"3-5 Years",F7174&lt;=8,"6-8 Years",TRUE,"9-10 Years")</f>
        <v>6-8 Years</v>
      </c>
      <c r="U7174" t="str" cm="1">
        <f t="array" ref="U7174">_xlfn.IFS(P7174&gt;60,"High Risk",P7174&gt;30,"Medium Risk",TRUE,"Low Risk")</f>
        <v>High Risk</v>
      </c>
      <c r="V7174">
        <f t="shared" si="112"/>
        <v>3</v>
      </c>
    </row>
    <row r="7175" spans="1:22" hidden="1" x14ac:dyDescent="0.2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 s="2">
        <v>124037.28</v>
      </c>
      <c r="H7175">
        <v>1</v>
      </c>
      <c r="I7175">
        <v>1</v>
      </c>
      <c r="J7175">
        <v>1</v>
      </c>
      <c r="K7175" s="1">
        <v>142210.94</v>
      </c>
      <c r="L7175">
        <v>0</v>
      </c>
      <c r="M7175">
        <v>26</v>
      </c>
      <c r="N7175">
        <v>4346</v>
      </c>
      <c r="O7175">
        <v>7</v>
      </c>
      <c r="P7175">
        <v>46</v>
      </c>
      <c r="Q7175">
        <v>0.26923076923076922</v>
      </c>
      <c r="R7175">
        <v>112996</v>
      </c>
      <c r="S7175" t="str" cm="1">
        <f t="array" ref="S7175">_xlfn.IFS(E7178&lt;30,"18-29",E7178&lt;45,"30-44",TRUE,"45+")</f>
        <v>30-44</v>
      </c>
      <c r="T7175" t="str" cm="1">
        <f t="array" ref="T7175">_xlfn.IFS(F7175&lt;=2,"0-2 Years",F7175&lt;=5,"3-5 Years",F7175&lt;=8,"6-8 Years",TRUE,"9-10 Years")</f>
        <v>0-2 Years</v>
      </c>
      <c r="U7175" t="str" cm="1">
        <f t="array" ref="U7175">_xlfn.IFS(P7175&gt;60,"High Risk",P7175&gt;30,"Medium Risk",TRUE,"Low Risk")</f>
        <v>Medium Risk</v>
      </c>
      <c r="V7175">
        <f t="shared" si="112"/>
        <v>3</v>
      </c>
    </row>
    <row r="7176" spans="1:22" hidden="1" x14ac:dyDescent="0.2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 s="2">
        <v>117565.03</v>
      </c>
      <c r="H7176">
        <v>2</v>
      </c>
      <c r="I7176">
        <v>0</v>
      </c>
      <c r="J7176">
        <v>0</v>
      </c>
      <c r="K7176" s="1">
        <v>82559.77</v>
      </c>
      <c r="L7176">
        <v>0</v>
      </c>
      <c r="M7176">
        <v>19</v>
      </c>
      <c r="N7176">
        <v>2560</v>
      </c>
      <c r="O7176">
        <v>10</v>
      </c>
      <c r="P7176">
        <v>137</v>
      </c>
      <c r="Q7176">
        <v>0.52631578947368418</v>
      </c>
      <c r="R7176">
        <v>48640</v>
      </c>
      <c r="S7176" t="str" cm="1">
        <f t="array" ref="S7176">_xlfn.IFS(E7179&lt;30,"18-29",E7179&lt;45,"30-44",TRUE,"45+")</f>
        <v>18-29</v>
      </c>
      <c r="T7176" t="str" cm="1">
        <f t="array" ref="T7176">_xlfn.IFS(F7176&lt;=2,"0-2 Years",F7176&lt;=5,"3-5 Years",F7176&lt;=8,"6-8 Years",TRUE,"9-10 Years")</f>
        <v>9-10 Years</v>
      </c>
      <c r="U7176" t="str" cm="1">
        <f t="array" ref="U7176">_xlfn.IFS(P7176&gt;60,"High Risk",P7176&gt;30,"Medium Risk",TRUE,"Low Risk")</f>
        <v>High Risk</v>
      </c>
      <c r="V7176">
        <f t="shared" si="112"/>
        <v>4</v>
      </c>
    </row>
    <row r="7177" spans="1:22" hidden="1" x14ac:dyDescent="0.2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 s="2">
        <v>133189.4</v>
      </c>
      <c r="H7177">
        <v>1</v>
      </c>
      <c r="I7177">
        <v>0</v>
      </c>
      <c r="J7177">
        <v>0</v>
      </c>
      <c r="K7177" s="1">
        <v>127388.06</v>
      </c>
      <c r="L7177">
        <v>0</v>
      </c>
      <c r="M7177">
        <v>26</v>
      </c>
      <c r="N7177">
        <v>1363</v>
      </c>
      <c r="O7177">
        <v>2</v>
      </c>
      <c r="P7177">
        <v>33</v>
      </c>
      <c r="Q7177">
        <v>7.6923076923076927E-2</v>
      </c>
      <c r="R7177">
        <v>35438</v>
      </c>
      <c r="S7177" t="str" cm="1">
        <f t="array" ref="S7177">_xlfn.IFS(E7180&lt;30,"18-29",E7180&lt;45,"30-44",TRUE,"45+")</f>
        <v>30-44</v>
      </c>
      <c r="T7177" t="str" cm="1">
        <f t="array" ref="T7177">_xlfn.IFS(F7177&lt;=2,"0-2 Years",F7177&lt;=5,"3-5 Years",F7177&lt;=8,"6-8 Years",TRUE,"9-10 Years")</f>
        <v>3-5 Years</v>
      </c>
      <c r="U7177" t="str" cm="1">
        <f t="array" ref="U7177">_xlfn.IFS(P7177&gt;60,"High Risk",P7177&gt;30,"Medium Risk",TRUE,"Low Risk")</f>
        <v>Medium Risk</v>
      </c>
      <c r="V7177">
        <f t="shared" si="112"/>
        <v>5</v>
      </c>
    </row>
    <row r="7178" spans="1:22" hidden="1" x14ac:dyDescent="0.2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 s="2">
        <v>120252.02</v>
      </c>
      <c r="H7178">
        <v>2</v>
      </c>
      <c r="I7178">
        <v>1</v>
      </c>
      <c r="J7178">
        <v>1</v>
      </c>
      <c r="K7178" s="1">
        <v>10160.23</v>
      </c>
      <c r="L7178">
        <v>0</v>
      </c>
      <c r="M7178">
        <v>24</v>
      </c>
      <c r="N7178">
        <v>3550</v>
      </c>
      <c r="O7178">
        <v>2</v>
      </c>
      <c r="P7178">
        <v>3</v>
      </c>
      <c r="Q7178">
        <v>8.3333333333333329E-2</v>
      </c>
      <c r="R7178">
        <v>85200</v>
      </c>
      <c r="S7178" t="str" cm="1">
        <f t="array" ref="S7178">_xlfn.IFS(E7181&lt;30,"18-29",E7181&lt;45,"30-44",TRUE,"45+")</f>
        <v>30-44</v>
      </c>
      <c r="T7178" t="str" cm="1">
        <f t="array" ref="T7178">_xlfn.IFS(F7178&lt;=2,"0-2 Years",F7178&lt;=5,"3-5 Years",F7178&lt;=8,"6-8 Years",TRUE,"9-10 Years")</f>
        <v>6-8 Years</v>
      </c>
      <c r="U7178" t="str" cm="1">
        <f t="array" ref="U7178">_xlfn.IFS(P7178&gt;60,"High Risk",P7178&gt;30,"Medium Risk",TRUE,"Low Risk")</f>
        <v>Low Risk</v>
      </c>
      <c r="V7178">
        <f t="shared" si="112"/>
        <v>0</v>
      </c>
    </row>
    <row r="7179" spans="1:22" hidden="1" x14ac:dyDescent="0.2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 s="2">
        <v>152264.81</v>
      </c>
      <c r="H7179">
        <v>1</v>
      </c>
      <c r="I7179">
        <v>0</v>
      </c>
      <c r="J7179">
        <v>0</v>
      </c>
      <c r="K7179" s="1">
        <v>64242.31</v>
      </c>
      <c r="L7179">
        <v>0</v>
      </c>
      <c r="M7179">
        <v>9</v>
      </c>
      <c r="N7179">
        <v>2384</v>
      </c>
      <c r="O7179">
        <v>3</v>
      </c>
      <c r="P7179">
        <v>144</v>
      </c>
      <c r="Q7179">
        <v>0.33333333333333331</v>
      </c>
      <c r="R7179">
        <v>21456</v>
      </c>
      <c r="S7179" t="str" cm="1">
        <f t="array" ref="S7179">_xlfn.IFS(E7182&lt;30,"18-29",E7182&lt;45,"30-44",TRUE,"45+")</f>
        <v>30-44</v>
      </c>
      <c r="T7179" t="str" cm="1">
        <f t="array" ref="T7179">_xlfn.IFS(F7179&lt;=2,"0-2 Years",F7179&lt;=5,"3-5 Years",F7179&lt;=8,"6-8 Years",TRUE,"9-10 Years")</f>
        <v>3-5 Years</v>
      </c>
      <c r="U7179" t="str" cm="1">
        <f t="array" ref="U7179">_xlfn.IFS(P7179&gt;60,"High Risk",P7179&gt;30,"Medium Risk",TRUE,"Low Risk")</f>
        <v>High Risk</v>
      </c>
      <c r="V7179">
        <f t="shared" si="112"/>
        <v>5</v>
      </c>
    </row>
    <row r="7180" spans="1:22" hidden="1" x14ac:dyDescent="0.2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 s="2">
        <v>105069.98</v>
      </c>
      <c r="H7180">
        <v>2</v>
      </c>
      <c r="I7180">
        <v>1</v>
      </c>
      <c r="J7180">
        <v>1</v>
      </c>
      <c r="K7180" s="1">
        <v>198355.28</v>
      </c>
      <c r="L7180">
        <v>0</v>
      </c>
      <c r="M7180">
        <v>27</v>
      </c>
      <c r="N7180">
        <v>2286</v>
      </c>
      <c r="O7180">
        <v>0</v>
      </c>
      <c r="P7180">
        <v>21</v>
      </c>
      <c r="Q7180">
        <v>0</v>
      </c>
      <c r="R7180">
        <v>61722</v>
      </c>
      <c r="S7180" t="str" cm="1">
        <f t="array" ref="S7180">_xlfn.IFS(E7183&lt;30,"18-29",E7183&lt;45,"30-44",TRUE,"45+")</f>
        <v>30-44</v>
      </c>
      <c r="T7180" t="str" cm="1">
        <f t="array" ref="T7180">_xlfn.IFS(F7180&lt;=2,"0-2 Years",F7180&lt;=5,"3-5 Years",F7180&lt;=8,"6-8 Years",TRUE,"9-10 Years")</f>
        <v>3-5 Years</v>
      </c>
      <c r="U7180" t="str" cm="1">
        <f t="array" ref="U7180">_xlfn.IFS(P7180&gt;60,"High Risk",P7180&gt;30,"Medium Risk",TRUE,"Low Risk")</f>
        <v>Low Risk</v>
      </c>
      <c r="V7180">
        <f t="shared" si="112"/>
        <v>0</v>
      </c>
    </row>
    <row r="7181" spans="1:22" hidden="1" x14ac:dyDescent="0.2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 s="2">
        <v>115076.06</v>
      </c>
      <c r="H7181">
        <v>1</v>
      </c>
      <c r="I7181">
        <v>1</v>
      </c>
      <c r="J7181">
        <v>1</v>
      </c>
      <c r="K7181" s="1">
        <v>79323.61</v>
      </c>
      <c r="L7181">
        <v>0</v>
      </c>
      <c r="M7181">
        <v>27</v>
      </c>
      <c r="N7181">
        <v>4224</v>
      </c>
      <c r="O7181">
        <v>5</v>
      </c>
      <c r="P7181">
        <v>13</v>
      </c>
      <c r="Q7181">
        <v>0.18518518518518517</v>
      </c>
      <c r="R7181">
        <v>114048</v>
      </c>
      <c r="S7181" t="str" cm="1">
        <f t="array" ref="S7181">_xlfn.IFS(E7184&lt;30,"18-29",E7184&lt;45,"30-44",TRUE,"45+")</f>
        <v>45+</v>
      </c>
      <c r="T7181" t="str" cm="1">
        <f t="array" ref="T7181">_xlfn.IFS(F7181&lt;=2,"0-2 Years",F7181&lt;=5,"3-5 Years",F7181&lt;=8,"6-8 Years",TRUE,"9-10 Years")</f>
        <v>6-8 Years</v>
      </c>
      <c r="U7181" t="str" cm="1">
        <f t="array" ref="U7181">_xlfn.IFS(P7181&gt;60,"High Risk",P7181&gt;30,"Medium Risk",TRUE,"Low Risk")</f>
        <v>Low Risk</v>
      </c>
      <c r="V7181">
        <f t="shared" si="112"/>
        <v>2</v>
      </c>
    </row>
    <row r="7182" spans="1:22" hidden="1" x14ac:dyDescent="0.2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 s="2">
        <v>0</v>
      </c>
      <c r="H7182">
        <v>2</v>
      </c>
      <c r="I7182">
        <v>1</v>
      </c>
      <c r="J7182">
        <v>1</v>
      </c>
      <c r="K7182" s="1">
        <v>24113.91</v>
      </c>
      <c r="L7182">
        <v>0</v>
      </c>
      <c r="M7182">
        <v>25</v>
      </c>
      <c r="N7182">
        <v>670</v>
      </c>
      <c r="O7182">
        <v>0</v>
      </c>
      <c r="P7182">
        <v>14</v>
      </c>
      <c r="Q7182">
        <v>0</v>
      </c>
      <c r="R7182">
        <v>16750</v>
      </c>
      <c r="S7182" t="str" cm="1">
        <f t="array" ref="S7182">_xlfn.IFS(E7185&lt;30,"18-29",E7185&lt;45,"30-44",TRUE,"45+")</f>
        <v>30-44</v>
      </c>
      <c r="T7182" t="str" cm="1">
        <f t="array" ref="T7182">_xlfn.IFS(F7182&lt;=2,"0-2 Years",F7182&lt;=5,"3-5 Years",F7182&lt;=8,"6-8 Years",TRUE,"9-10 Years")</f>
        <v>6-8 Years</v>
      </c>
      <c r="U7182" t="str" cm="1">
        <f t="array" ref="U7182">_xlfn.IFS(P7182&gt;60,"High Risk",P7182&gt;30,"Medium Risk",TRUE,"Low Risk")</f>
        <v>Low Risk</v>
      </c>
      <c r="V7182">
        <f t="shared" si="112"/>
        <v>3</v>
      </c>
    </row>
    <row r="7183" spans="1:22" hidden="1" x14ac:dyDescent="0.2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 s="2">
        <v>117280.23</v>
      </c>
      <c r="H7183">
        <v>3</v>
      </c>
      <c r="I7183">
        <v>0</v>
      </c>
      <c r="J7183">
        <v>0</v>
      </c>
      <c r="K7183" s="1">
        <v>41921.06</v>
      </c>
      <c r="L7183">
        <v>1</v>
      </c>
      <c r="M7183">
        <v>15</v>
      </c>
      <c r="N7183">
        <v>1743</v>
      </c>
      <c r="O7183">
        <v>0</v>
      </c>
      <c r="P7183">
        <v>51</v>
      </c>
      <c r="Q7183">
        <v>0</v>
      </c>
      <c r="R7183">
        <v>26145</v>
      </c>
      <c r="S7183" t="str" cm="1">
        <f t="array" ref="S7183">_xlfn.IFS(E7186&lt;30,"18-29",E7186&lt;45,"30-44",TRUE,"45+")</f>
        <v>18-29</v>
      </c>
      <c r="T7183" t="str" cm="1">
        <f t="array" ref="T7183">_xlfn.IFS(F7183&lt;=2,"0-2 Years",F7183&lt;=5,"3-5 Years",F7183&lt;=8,"6-8 Years",TRUE,"9-10 Years")</f>
        <v>6-8 Years</v>
      </c>
      <c r="U7183" t="str" cm="1">
        <f t="array" ref="U7183">_xlfn.IFS(P7183&gt;60,"High Risk",P7183&gt;30,"Medium Risk",TRUE,"Low Risk")</f>
        <v>Medium Risk</v>
      </c>
      <c r="V7183">
        <f t="shared" si="112"/>
        <v>3</v>
      </c>
    </row>
    <row r="7184" spans="1:22" hidden="1" x14ac:dyDescent="0.2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 s="2">
        <v>110540.43</v>
      </c>
      <c r="H7184">
        <v>2</v>
      </c>
      <c r="I7184">
        <v>0</v>
      </c>
      <c r="J7184">
        <v>1</v>
      </c>
      <c r="K7184" s="1">
        <v>107472.99</v>
      </c>
      <c r="L7184">
        <v>0</v>
      </c>
      <c r="M7184">
        <v>13</v>
      </c>
      <c r="N7184">
        <v>4469</v>
      </c>
      <c r="O7184">
        <v>5</v>
      </c>
      <c r="P7184">
        <v>135</v>
      </c>
      <c r="Q7184">
        <v>0.38461538461538464</v>
      </c>
      <c r="R7184">
        <v>58097</v>
      </c>
      <c r="S7184" t="str" cm="1">
        <f t="array" ref="S7184">_xlfn.IFS(E7187&lt;30,"18-29",E7187&lt;45,"30-44",TRUE,"45+")</f>
        <v>30-44</v>
      </c>
      <c r="T7184" t="str" cm="1">
        <f t="array" ref="T7184">_xlfn.IFS(F7184&lt;=2,"0-2 Years",F7184&lt;=5,"3-5 Years",F7184&lt;=8,"6-8 Years",TRUE,"9-10 Years")</f>
        <v>6-8 Years</v>
      </c>
      <c r="U7184" t="str" cm="1">
        <f t="array" ref="U7184">_xlfn.IFS(P7184&gt;60,"High Risk",P7184&gt;30,"Medium Risk",TRUE,"Low Risk")</f>
        <v>High Risk</v>
      </c>
      <c r="V7184">
        <f t="shared" si="112"/>
        <v>1</v>
      </c>
    </row>
    <row r="7185" spans="1:22" hidden="1" x14ac:dyDescent="0.2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 s="2">
        <v>135095.47</v>
      </c>
      <c r="H7185">
        <v>1</v>
      </c>
      <c r="I7185">
        <v>1</v>
      </c>
      <c r="J7185">
        <v>0</v>
      </c>
      <c r="K7185" s="1">
        <v>143859.66</v>
      </c>
      <c r="L7185">
        <v>0</v>
      </c>
      <c r="M7185">
        <v>9</v>
      </c>
      <c r="N7185">
        <v>3390</v>
      </c>
      <c r="O7185">
        <v>2</v>
      </c>
      <c r="P7185">
        <v>125</v>
      </c>
      <c r="Q7185">
        <v>0.22222222222222221</v>
      </c>
      <c r="R7185">
        <v>30510</v>
      </c>
      <c r="S7185" t="str" cm="1">
        <f t="array" ref="S7185">_xlfn.IFS(E7188&lt;30,"18-29",E7188&lt;45,"30-44",TRUE,"45+")</f>
        <v>30-44</v>
      </c>
      <c r="T7185" t="str" cm="1">
        <f t="array" ref="T7185">_xlfn.IFS(F7185&lt;=2,"0-2 Years",F7185&lt;=5,"3-5 Years",F7185&lt;=8,"6-8 Years",TRUE,"9-10 Years")</f>
        <v>6-8 Years</v>
      </c>
      <c r="U7185" t="str" cm="1">
        <f t="array" ref="U7185">_xlfn.IFS(P7185&gt;60,"High Risk",P7185&gt;30,"Medium Risk",TRUE,"Low Risk")</f>
        <v>High Risk</v>
      </c>
      <c r="V7185">
        <f t="shared" si="112"/>
        <v>5</v>
      </c>
    </row>
    <row r="7186" spans="1:22" hidden="1" x14ac:dyDescent="0.2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 s="2">
        <v>187861.18</v>
      </c>
      <c r="H7186">
        <v>2</v>
      </c>
      <c r="I7186">
        <v>1</v>
      </c>
      <c r="J7186">
        <v>1</v>
      </c>
      <c r="K7186" s="1">
        <v>104120.17</v>
      </c>
      <c r="L7186">
        <v>0</v>
      </c>
      <c r="M7186">
        <v>5</v>
      </c>
      <c r="N7186">
        <v>3113</v>
      </c>
      <c r="O7186">
        <v>6</v>
      </c>
      <c r="P7186">
        <v>152</v>
      </c>
      <c r="Q7186">
        <v>1</v>
      </c>
      <c r="R7186">
        <v>15565</v>
      </c>
      <c r="S7186" t="str" cm="1">
        <f t="array" ref="S7186">_xlfn.IFS(E7189&lt;30,"18-29",E7189&lt;45,"30-44",TRUE,"45+")</f>
        <v>30-44</v>
      </c>
      <c r="T7186" t="str" cm="1">
        <f t="array" ref="T7186">_xlfn.IFS(F7186&lt;=2,"0-2 Years",F7186&lt;=5,"3-5 Years",F7186&lt;=8,"6-8 Years",TRUE,"9-10 Years")</f>
        <v>0-2 Years</v>
      </c>
      <c r="U7186" t="str" cm="1">
        <f t="array" ref="U7186">_xlfn.IFS(P7186&gt;60,"High Risk",P7186&gt;30,"Medium Risk",TRUE,"Low Risk")</f>
        <v>High Risk</v>
      </c>
      <c r="V7186">
        <f t="shared" si="112"/>
        <v>1</v>
      </c>
    </row>
    <row r="7187" spans="1:22" hidden="1" x14ac:dyDescent="0.2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 s="2">
        <v>124655.59</v>
      </c>
      <c r="H7187">
        <v>2</v>
      </c>
      <c r="I7187">
        <v>0</v>
      </c>
      <c r="J7187">
        <v>1</v>
      </c>
      <c r="K7187" s="1">
        <v>79792.3</v>
      </c>
      <c r="L7187">
        <v>0</v>
      </c>
      <c r="M7187">
        <v>17</v>
      </c>
      <c r="N7187">
        <v>3011</v>
      </c>
      <c r="O7187">
        <v>8</v>
      </c>
      <c r="P7187">
        <v>59</v>
      </c>
      <c r="Q7187">
        <v>0.47058823529411764</v>
      </c>
      <c r="R7187">
        <v>51187</v>
      </c>
      <c r="S7187" t="str" cm="1">
        <f t="array" ref="S7187">_xlfn.IFS(E7190&lt;30,"18-29",E7190&lt;45,"30-44",TRUE,"45+")</f>
        <v>30-44</v>
      </c>
      <c r="T7187" t="str" cm="1">
        <f t="array" ref="T7187">_xlfn.IFS(F7187&lt;=2,"0-2 Years",F7187&lt;=5,"3-5 Years",F7187&lt;=8,"6-8 Years",TRUE,"9-10 Years")</f>
        <v>3-5 Years</v>
      </c>
      <c r="U7187" t="str" cm="1">
        <f t="array" ref="U7187">_xlfn.IFS(P7187&gt;60,"High Risk",P7187&gt;30,"Medium Risk",TRUE,"Low Risk")</f>
        <v>Medium Risk</v>
      </c>
      <c r="V7187">
        <f t="shared" si="112"/>
        <v>0</v>
      </c>
    </row>
    <row r="7188" spans="1:22" hidden="1" x14ac:dyDescent="0.2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 s="2">
        <v>0</v>
      </c>
      <c r="H7188">
        <v>2</v>
      </c>
      <c r="I7188">
        <v>1</v>
      </c>
      <c r="J7188">
        <v>1</v>
      </c>
      <c r="K7188" s="1">
        <v>154639.72</v>
      </c>
      <c r="L7188">
        <v>0</v>
      </c>
      <c r="M7188">
        <v>10</v>
      </c>
      <c r="N7188">
        <v>1357</v>
      </c>
      <c r="O7188">
        <v>0</v>
      </c>
      <c r="P7188">
        <v>105</v>
      </c>
      <c r="Q7188">
        <v>0</v>
      </c>
      <c r="R7188">
        <v>13570</v>
      </c>
      <c r="S7188" t="str" cm="1">
        <f t="array" ref="S7188">_xlfn.IFS(E7191&lt;30,"18-29",E7191&lt;45,"30-44",TRUE,"45+")</f>
        <v>30-44</v>
      </c>
      <c r="T7188" t="str" cm="1">
        <f t="array" ref="T7188">_xlfn.IFS(F7188&lt;=2,"0-2 Years",F7188&lt;=5,"3-5 Years",F7188&lt;=8,"6-8 Years",TRUE,"9-10 Years")</f>
        <v>6-8 Years</v>
      </c>
      <c r="U7188" t="str" cm="1">
        <f t="array" ref="U7188">_xlfn.IFS(P7188&gt;60,"High Risk",P7188&gt;30,"Medium Risk",TRUE,"Low Risk")</f>
        <v>High Risk</v>
      </c>
      <c r="V7188">
        <f t="shared" si="112"/>
        <v>3</v>
      </c>
    </row>
    <row r="7189" spans="1:22" hidden="1" x14ac:dyDescent="0.2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 s="2">
        <v>134105.01</v>
      </c>
      <c r="H7189">
        <v>1</v>
      </c>
      <c r="I7189">
        <v>0</v>
      </c>
      <c r="J7189">
        <v>0</v>
      </c>
      <c r="K7189" s="1">
        <v>57850.1</v>
      </c>
      <c r="L7189">
        <v>0</v>
      </c>
      <c r="M7189">
        <v>6</v>
      </c>
      <c r="N7189">
        <v>203</v>
      </c>
      <c r="O7189">
        <v>7</v>
      </c>
      <c r="P7189">
        <v>117</v>
      </c>
      <c r="Q7189">
        <v>1</v>
      </c>
      <c r="R7189">
        <v>1218</v>
      </c>
      <c r="S7189" t="str" cm="1">
        <f t="array" ref="S7189">_xlfn.IFS(E7192&lt;30,"18-29",E7192&lt;45,"30-44",TRUE,"45+")</f>
        <v>45+</v>
      </c>
      <c r="T7189" t="str" cm="1">
        <f t="array" ref="T7189">_xlfn.IFS(F7189&lt;=2,"0-2 Years",F7189&lt;=5,"3-5 Years",F7189&lt;=8,"6-8 Years",TRUE,"9-10 Years")</f>
        <v>9-10 Years</v>
      </c>
      <c r="U7189" t="str" cm="1">
        <f t="array" ref="U7189">_xlfn.IFS(P7189&gt;60,"High Risk",P7189&gt;30,"Medium Risk",TRUE,"Low Risk")</f>
        <v>High Risk</v>
      </c>
      <c r="V7189">
        <f t="shared" si="112"/>
        <v>5</v>
      </c>
    </row>
    <row r="7190" spans="1:22" hidden="1" x14ac:dyDescent="0.2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 s="2">
        <v>0</v>
      </c>
      <c r="H7190">
        <v>1</v>
      </c>
      <c r="I7190">
        <v>1</v>
      </c>
      <c r="J7190">
        <v>1</v>
      </c>
      <c r="K7190" s="1">
        <v>62868.33</v>
      </c>
      <c r="L7190">
        <v>0</v>
      </c>
      <c r="M7190">
        <v>12</v>
      </c>
      <c r="N7190">
        <v>1790</v>
      </c>
      <c r="O7190">
        <v>0</v>
      </c>
      <c r="P7190">
        <v>6</v>
      </c>
      <c r="Q7190">
        <v>0</v>
      </c>
      <c r="R7190">
        <v>21480</v>
      </c>
      <c r="S7190" t="str" cm="1">
        <f t="array" ref="S7190">_xlfn.IFS(E7193&lt;30,"18-29",E7193&lt;45,"30-44",TRUE,"45+")</f>
        <v>30-44</v>
      </c>
      <c r="T7190" t="str" cm="1">
        <f t="array" ref="T7190">_xlfn.IFS(F7190&lt;=2,"0-2 Years",F7190&lt;=5,"3-5 Years",F7190&lt;=8,"6-8 Years",TRUE,"9-10 Years")</f>
        <v>3-5 Years</v>
      </c>
      <c r="U7190" t="str" cm="1">
        <f t="array" ref="U7190">_xlfn.IFS(P7190&gt;60,"High Risk",P7190&gt;30,"Medium Risk",TRUE,"Low Risk")</f>
        <v>Low Risk</v>
      </c>
      <c r="V7190">
        <f t="shared" si="112"/>
        <v>5</v>
      </c>
    </row>
    <row r="7191" spans="1:22" hidden="1" x14ac:dyDescent="0.2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 s="2">
        <v>0</v>
      </c>
      <c r="H7191">
        <v>2</v>
      </c>
      <c r="I7191">
        <v>0</v>
      </c>
      <c r="J7191">
        <v>1</v>
      </c>
      <c r="K7191" s="1">
        <v>92357.21</v>
      </c>
      <c r="L7191">
        <v>0</v>
      </c>
      <c r="M7191">
        <v>5</v>
      </c>
      <c r="N7191">
        <v>3835</v>
      </c>
      <c r="O7191">
        <v>3</v>
      </c>
      <c r="P7191">
        <v>96</v>
      </c>
      <c r="Q7191">
        <v>0.6</v>
      </c>
      <c r="R7191">
        <v>19175</v>
      </c>
      <c r="S7191" t="str" cm="1">
        <f t="array" ref="S7191">_xlfn.IFS(E7194&lt;30,"18-29",E7194&lt;45,"30-44",TRUE,"45+")</f>
        <v>30-44</v>
      </c>
      <c r="T7191" t="str" cm="1">
        <f t="array" ref="T7191">_xlfn.IFS(F7191&lt;=2,"0-2 Years",F7191&lt;=5,"3-5 Years",F7191&lt;=8,"6-8 Years",TRUE,"9-10 Years")</f>
        <v>9-10 Years</v>
      </c>
      <c r="U7191" t="str" cm="1">
        <f t="array" ref="U7191">_xlfn.IFS(P7191&gt;60,"High Risk",P7191&gt;30,"Medium Risk",TRUE,"Low Risk")</f>
        <v>High Risk</v>
      </c>
      <c r="V7191">
        <f t="shared" si="112"/>
        <v>3</v>
      </c>
    </row>
    <row r="7192" spans="1:22" hidden="1" x14ac:dyDescent="0.2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 s="2">
        <v>83693.34</v>
      </c>
      <c r="H7192">
        <v>2</v>
      </c>
      <c r="I7192">
        <v>1</v>
      </c>
      <c r="J7192">
        <v>1</v>
      </c>
      <c r="K7192" s="1">
        <v>161083.53</v>
      </c>
      <c r="L7192">
        <v>0</v>
      </c>
      <c r="M7192">
        <v>5</v>
      </c>
      <c r="N7192">
        <v>3728</v>
      </c>
      <c r="O7192">
        <v>10</v>
      </c>
      <c r="P7192">
        <v>43</v>
      </c>
      <c r="Q7192">
        <v>1</v>
      </c>
      <c r="R7192">
        <v>18640</v>
      </c>
      <c r="S7192" t="str" cm="1">
        <f t="array" ref="S7192">_xlfn.IFS(E7195&lt;30,"18-29",E7195&lt;45,"30-44",TRUE,"45+")</f>
        <v>30-44</v>
      </c>
      <c r="T7192" t="str" cm="1">
        <f t="array" ref="T7192">_xlfn.IFS(F7192&lt;=2,"0-2 Years",F7192&lt;=5,"3-5 Years",F7192&lt;=8,"6-8 Years",TRUE,"9-10 Years")</f>
        <v>6-8 Years</v>
      </c>
      <c r="U7192" t="str" cm="1">
        <f t="array" ref="U7192">_xlfn.IFS(P7192&gt;60,"High Risk",P7192&gt;30,"Medium Risk",TRUE,"Low Risk")</f>
        <v>Medium Risk</v>
      </c>
      <c r="V7192">
        <f t="shared" si="112"/>
        <v>1</v>
      </c>
    </row>
    <row r="7193" spans="1:22" hidden="1" x14ac:dyDescent="0.2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 s="2">
        <v>114631.23</v>
      </c>
      <c r="H7193">
        <v>1</v>
      </c>
      <c r="I7193">
        <v>0</v>
      </c>
      <c r="J7193">
        <v>1</v>
      </c>
      <c r="K7193" s="1">
        <v>91429.74</v>
      </c>
      <c r="L7193">
        <v>0</v>
      </c>
      <c r="M7193">
        <v>26</v>
      </c>
      <c r="N7193">
        <v>4769</v>
      </c>
      <c r="O7193">
        <v>9</v>
      </c>
      <c r="P7193">
        <v>101</v>
      </c>
      <c r="Q7193">
        <v>0.34615384615384615</v>
      </c>
      <c r="R7193">
        <v>123994</v>
      </c>
      <c r="S7193" t="str" cm="1">
        <f t="array" ref="S7193">_xlfn.IFS(E7196&lt;30,"18-29",E7196&lt;45,"30-44",TRUE,"45+")</f>
        <v>45+</v>
      </c>
      <c r="T7193" t="str" cm="1">
        <f t="array" ref="T7193">_xlfn.IFS(F7193&lt;=2,"0-2 Years",F7193&lt;=5,"3-5 Years",F7193&lt;=8,"6-8 Years",TRUE,"9-10 Years")</f>
        <v>9-10 Years</v>
      </c>
      <c r="U7193" t="str" cm="1">
        <f t="array" ref="U7193">_xlfn.IFS(P7193&gt;60,"High Risk",P7193&gt;30,"Medium Risk",TRUE,"Low Risk")</f>
        <v>High Risk</v>
      </c>
      <c r="V7193">
        <f t="shared" si="112"/>
        <v>2</v>
      </c>
    </row>
    <row r="7194" spans="1:22" hidden="1" x14ac:dyDescent="0.2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 s="2">
        <v>128601.98</v>
      </c>
      <c r="H7194">
        <v>1</v>
      </c>
      <c r="I7194">
        <v>1</v>
      </c>
      <c r="J7194">
        <v>0</v>
      </c>
      <c r="K7194" s="1">
        <v>117031.2</v>
      </c>
      <c r="L7194">
        <v>0</v>
      </c>
      <c r="M7194">
        <v>12</v>
      </c>
      <c r="N7194">
        <v>1943</v>
      </c>
      <c r="O7194">
        <v>4</v>
      </c>
      <c r="P7194">
        <v>55</v>
      </c>
      <c r="Q7194">
        <v>0.33333333333333331</v>
      </c>
      <c r="R7194">
        <v>23316</v>
      </c>
      <c r="S7194" t="str" cm="1">
        <f t="array" ref="S7194">_xlfn.IFS(E7197&lt;30,"18-29",E7197&lt;45,"30-44",TRUE,"45+")</f>
        <v>30-44</v>
      </c>
      <c r="T7194" t="str" cm="1">
        <f t="array" ref="T7194">_xlfn.IFS(F7194&lt;=2,"0-2 Years",F7194&lt;=5,"3-5 Years",F7194&lt;=8,"6-8 Years",TRUE,"9-10 Years")</f>
        <v>9-10 Years</v>
      </c>
      <c r="U7194" t="str" cm="1">
        <f t="array" ref="U7194">_xlfn.IFS(P7194&gt;60,"High Risk",P7194&gt;30,"Medium Risk",TRUE,"Low Risk")</f>
        <v>Medium Risk</v>
      </c>
      <c r="V7194">
        <f t="shared" si="112"/>
        <v>5</v>
      </c>
    </row>
    <row r="7195" spans="1:22" hidden="1" x14ac:dyDescent="0.2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 s="2">
        <v>91258.52</v>
      </c>
      <c r="H7195">
        <v>2</v>
      </c>
      <c r="I7195">
        <v>1</v>
      </c>
      <c r="J7195">
        <v>0</v>
      </c>
      <c r="K7195" s="1">
        <v>44857.4</v>
      </c>
      <c r="L7195">
        <v>0</v>
      </c>
      <c r="M7195">
        <v>6</v>
      </c>
      <c r="N7195">
        <v>3596</v>
      </c>
      <c r="O7195">
        <v>8</v>
      </c>
      <c r="P7195">
        <v>128</v>
      </c>
      <c r="Q7195">
        <v>1</v>
      </c>
      <c r="R7195">
        <v>21576</v>
      </c>
      <c r="S7195" t="str" cm="1">
        <f t="array" ref="S7195">_xlfn.IFS(E7198&lt;30,"18-29",E7198&lt;45,"30-44",TRUE,"45+")</f>
        <v>30-44</v>
      </c>
      <c r="T7195" t="str" cm="1">
        <f t="array" ref="T7195">_xlfn.IFS(F7195&lt;=2,"0-2 Years",F7195&lt;=5,"3-5 Years",F7195&lt;=8,"6-8 Years",TRUE,"9-10 Years")</f>
        <v>0-2 Years</v>
      </c>
      <c r="U7195" t="str" cm="1">
        <f t="array" ref="U7195">_xlfn.IFS(P7195&gt;60,"High Risk",P7195&gt;30,"Medium Risk",TRUE,"Low Risk")</f>
        <v>High Risk</v>
      </c>
      <c r="V7195">
        <f t="shared" si="112"/>
        <v>4</v>
      </c>
    </row>
    <row r="7196" spans="1:22" hidden="1" x14ac:dyDescent="0.2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 s="2">
        <v>70416.75</v>
      </c>
      <c r="H7196">
        <v>1</v>
      </c>
      <c r="I7196">
        <v>1</v>
      </c>
      <c r="J7196">
        <v>1</v>
      </c>
      <c r="K7196" s="1">
        <v>36483.519999999997</v>
      </c>
      <c r="L7196">
        <v>0</v>
      </c>
      <c r="M7196">
        <v>24</v>
      </c>
      <c r="N7196">
        <v>2366</v>
      </c>
      <c r="O7196">
        <v>5</v>
      </c>
      <c r="P7196">
        <v>69</v>
      </c>
      <c r="Q7196">
        <v>0.20833333333333334</v>
      </c>
      <c r="R7196">
        <v>56784</v>
      </c>
      <c r="S7196" t="str" cm="1">
        <f t="array" ref="S7196">_xlfn.IFS(E7199&lt;30,"18-29",E7199&lt;45,"30-44",TRUE,"45+")</f>
        <v>30-44</v>
      </c>
      <c r="T7196" t="str" cm="1">
        <f t="array" ref="T7196">_xlfn.IFS(F7196&lt;=2,"0-2 Years",F7196&lt;=5,"3-5 Years",F7196&lt;=8,"6-8 Years",TRUE,"9-10 Years")</f>
        <v>6-8 Years</v>
      </c>
      <c r="U7196" t="str" cm="1">
        <f t="array" ref="U7196">_xlfn.IFS(P7196&gt;60,"High Risk",P7196&gt;30,"Medium Risk",TRUE,"Low Risk")</f>
        <v>High Risk</v>
      </c>
      <c r="V7196">
        <f t="shared" si="112"/>
        <v>3</v>
      </c>
    </row>
    <row r="7197" spans="1:22" x14ac:dyDescent="0.2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 s="2">
        <v>0</v>
      </c>
      <c r="H7197">
        <v>2</v>
      </c>
      <c r="I7197">
        <v>1</v>
      </c>
      <c r="J7197">
        <v>0</v>
      </c>
      <c r="K7197" s="1">
        <v>34045.61</v>
      </c>
      <c r="L7197">
        <v>0</v>
      </c>
      <c r="M7197">
        <v>7</v>
      </c>
      <c r="N7197">
        <v>1180</v>
      </c>
      <c r="O7197">
        <v>8</v>
      </c>
      <c r="P7197">
        <v>66</v>
      </c>
      <c r="Q7197">
        <v>1</v>
      </c>
      <c r="R7197">
        <v>8260</v>
      </c>
      <c r="S7197" t="str" cm="1">
        <f t="array" ref="S7197">_xlfn.IFS(E7200&lt;30,"18-29",E7200&lt;45,"30-44",TRUE,"45+")</f>
        <v>30-44</v>
      </c>
      <c r="T7197" t="str" cm="1">
        <f t="array" ref="T7197">_xlfn.IFS(F7197&lt;=2,"0-2 Years",F7197&lt;=5,"3-5 Years",F7197&lt;=8,"6-8 Years",TRUE,"9-10 Years")</f>
        <v>6-8 Years</v>
      </c>
      <c r="U7197" t="str" cm="1">
        <f t="array" ref="U7197">_xlfn.IFS(P7197&gt;60,"High Risk",P7197&gt;30,"Medium Risk",TRUE,"Low Risk")</f>
        <v>High Risk</v>
      </c>
      <c r="V7197">
        <f t="shared" si="112"/>
        <v>6</v>
      </c>
    </row>
    <row r="7198" spans="1:22" x14ac:dyDescent="0.2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 s="2">
        <v>0</v>
      </c>
      <c r="H7198">
        <v>2</v>
      </c>
      <c r="I7198">
        <v>1</v>
      </c>
      <c r="J7198">
        <v>0</v>
      </c>
      <c r="K7198" s="1">
        <v>59981.62</v>
      </c>
      <c r="L7198">
        <v>0</v>
      </c>
      <c r="M7198">
        <v>26</v>
      </c>
      <c r="N7198">
        <v>4760</v>
      </c>
      <c r="O7198">
        <v>4</v>
      </c>
      <c r="P7198">
        <v>61</v>
      </c>
      <c r="Q7198">
        <v>0.15384615384615385</v>
      </c>
      <c r="R7198">
        <v>123760</v>
      </c>
      <c r="S7198" t="str" cm="1">
        <f t="array" ref="S7198">_xlfn.IFS(E7201&lt;30,"18-29",E7201&lt;45,"30-44",TRUE,"45+")</f>
        <v>30-44</v>
      </c>
      <c r="T7198" t="str" cm="1">
        <f t="array" ref="T7198">_xlfn.IFS(F7198&lt;=2,"0-2 Years",F7198&lt;=5,"3-5 Years",F7198&lt;=8,"6-8 Years",TRUE,"9-10 Years")</f>
        <v>3-5 Years</v>
      </c>
      <c r="U7198" t="str" cm="1">
        <f t="array" ref="U7198">_xlfn.IFS(P7198&gt;60,"High Risk",P7198&gt;30,"Medium Risk",TRUE,"Low Risk")</f>
        <v>High Risk</v>
      </c>
      <c r="V7198">
        <f t="shared" si="112"/>
        <v>6</v>
      </c>
    </row>
    <row r="7199" spans="1:22" hidden="1" x14ac:dyDescent="0.2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 s="2">
        <v>0</v>
      </c>
      <c r="H7199">
        <v>2</v>
      </c>
      <c r="I7199">
        <v>1</v>
      </c>
      <c r="J7199">
        <v>1</v>
      </c>
      <c r="K7199" s="1">
        <v>152944.39000000001</v>
      </c>
      <c r="L7199">
        <v>0</v>
      </c>
      <c r="M7199">
        <v>29</v>
      </c>
      <c r="N7199">
        <v>3961</v>
      </c>
      <c r="O7199">
        <v>0</v>
      </c>
      <c r="P7199">
        <v>6</v>
      </c>
      <c r="Q7199">
        <v>0</v>
      </c>
      <c r="R7199">
        <v>114869</v>
      </c>
      <c r="S7199" t="str" cm="1">
        <f t="array" ref="S7199">_xlfn.IFS(E7202&lt;30,"18-29",E7202&lt;45,"30-44",TRUE,"45+")</f>
        <v>18-29</v>
      </c>
      <c r="T7199" t="str" cm="1">
        <f t="array" ref="T7199">_xlfn.IFS(F7199&lt;=2,"0-2 Years",F7199&lt;=5,"3-5 Years",F7199&lt;=8,"6-8 Years",TRUE,"9-10 Years")</f>
        <v>9-10 Years</v>
      </c>
      <c r="U7199" t="str" cm="1">
        <f t="array" ref="U7199">_xlfn.IFS(P7199&gt;60,"High Risk",P7199&gt;30,"Medium Risk",TRUE,"Low Risk")</f>
        <v>Low Risk</v>
      </c>
      <c r="V7199">
        <f t="shared" si="112"/>
        <v>3</v>
      </c>
    </row>
    <row r="7200" spans="1:22" hidden="1" x14ac:dyDescent="0.2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 s="2">
        <v>88294.6</v>
      </c>
      <c r="H7200">
        <v>1</v>
      </c>
      <c r="I7200">
        <v>1</v>
      </c>
      <c r="J7200">
        <v>0</v>
      </c>
      <c r="K7200" s="1">
        <v>66979.06</v>
      </c>
      <c r="L7200">
        <v>0</v>
      </c>
      <c r="M7200">
        <v>3</v>
      </c>
      <c r="N7200">
        <v>2689</v>
      </c>
      <c r="O7200">
        <v>5</v>
      </c>
      <c r="P7200">
        <v>49</v>
      </c>
      <c r="Q7200">
        <v>1</v>
      </c>
      <c r="R7200">
        <v>8067</v>
      </c>
      <c r="S7200" t="str" cm="1">
        <f t="array" ref="S7200">_xlfn.IFS(E7203&lt;30,"18-29",E7203&lt;45,"30-44",TRUE,"45+")</f>
        <v>30-44</v>
      </c>
      <c r="T7200" t="str" cm="1">
        <f t="array" ref="T7200">_xlfn.IFS(F7200&lt;=2,"0-2 Years",F7200&lt;=5,"3-5 Years",F7200&lt;=8,"6-8 Years",TRUE,"9-10 Years")</f>
        <v>6-8 Years</v>
      </c>
      <c r="U7200" t="str" cm="1">
        <f t="array" ref="U7200">_xlfn.IFS(P7200&gt;60,"High Risk",P7200&gt;30,"Medium Risk",TRUE,"Low Risk")</f>
        <v>Medium Risk</v>
      </c>
      <c r="V7200">
        <f t="shared" si="112"/>
        <v>5</v>
      </c>
    </row>
    <row r="7201" spans="1:22" x14ac:dyDescent="0.2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 s="2">
        <v>0</v>
      </c>
      <c r="H7201">
        <v>1</v>
      </c>
      <c r="I7201">
        <v>1</v>
      </c>
      <c r="J7201">
        <v>0</v>
      </c>
      <c r="K7201" s="1">
        <v>28797.32</v>
      </c>
      <c r="L7201">
        <v>0</v>
      </c>
      <c r="M7201">
        <v>5</v>
      </c>
      <c r="N7201">
        <v>2250</v>
      </c>
      <c r="O7201">
        <v>8</v>
      </c>
      <c r="P7201">
        <v>162</v>
      </c>
      <c r="Q7201">
        <v>1</v>
      </c>
      <c r="R7201">
        <v>11250</v>
      </c>
      <c r="S7201" t="str" cm="1">
        <f t="array" ref="S7201">_xlfn.IFS(E7204&lt;30,"18-29",E7204&lt;45,"30-44",TRUE,"45+")</f>
        <v>45+</v>
      </c>
      <c r="T7201" t="str" cm="1">
        <f t="array" ref="T7201">_xlfn.IFS(F7201&lt;=2,"0-2 Years",F7201&lt;=5,"3-5 Years",F7201&lt;=8,"6-8 Years",TRUE,"9-10 Years")</f>
        <v>6-8 Years</v>
      </c>
      <c r="U7201" t="str" cm="1">
        <f t="array" ref="U7201">_xlfn.IFS(P7201&gt;60,"High Risk",P7201&gt;30,"Medium Risk",TRUE,"Low Risk")</f>
        <v>High Risk</v>
      </c>
      <c r="V7201">
        <f t="shared" si="112"/>
        <v>8</v>
      </c>
    </row>
    <row r="7202" spans="1:22" hidden="1" x14ac:dyDescent="0.2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 s="2">
        <v>93577.3</v>
      </c>
      <c r="H7202">
        <v>1</v>
      </c>
      <c r="I7202">
        <v>1</v>
      </c>
      <c r="J7202">
        <v>1</v>
      </c>
      <c r="K7202" s="1">
        <v>51670.82</v>
      </c>
      <c r="L7202">
        <v>0</v>
      </c>
      <c r="M7202">
        <v>13</v>
      </c>
      <c r="N7202">
        <v>153</v>
      </c>
      <c r="O7202">
        <v>9</v>
      </c>
      <c r="P7202">
        <v>119</v>
      </c>
      <c r="Q7202">
        <v>0.69230769230769229</v>
      </c>
      <c r="R7202">
        <v>1989</v>
      </c>
      <c r="S7202" t="str" cm="1">
        <f t="array" ref="S7202">_xlfn.IFS(E7205&lt;30,"18-29",E7205&lt;45,"30-44",TRUE,"45+")</f>
        <v>30-44</v>
      </c>
      <c r="T7202" t="str" cm="1">
        <f t="array" ref="T7202">_xlfn.IFS(F7202&lt;=2,"0-2 Years",F7202&lt;=5,"3-5 Years",F7202&lt;=8,"6-8 Years",TRUE,"9-10 Years")</f>
        <v>0-2 Years</v>
      </c>
      <c r="U7202" t="str" cm="1">
        <f t="array" ref="U7202">_xlfn.IFS(P7202&gt;60,"High Risk",P7202&gt;30,"Medium Risk",TRUE,"Low Risk")</f>
        <v>High Risk</v>
      </c>
      <c r="V7202">
        <f t="shared" si="112"/>
        <v>3</v>
      </c>
    </row>
    <row r="7203" spans="1:22" hidden="1" x14ac:dyDescent="0.2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 s="2">
        <v>136650.89000000001</v>
      </c>
      <c r="H7203">
        <v>1</v>
      </c>
      <c r="I7203">
        <v>1</v>
      </c>
      <c r="J7203">
        <v>1</v>
      </c>
      <c r="K7203" s="1">
        <v>41865.72</v>
      </c>
      <c r="L7203">
        <v>1</v>
      </c>
      <c r="M7203">
        <v>4</v>
      </c>
      <c r="N7203">
        <v>658</v>
      </c>
      <c r="O7203">
        <v>8</v>
      </c>
      <c r="P7203">
        <v>41</v>
      </c>
      <c r="Q7203">
        <v>1</v>
      </c>
      <c r="R7203">
        <v>2632</v>
      </c>
      <c r="S7203" t="str" cm="1">
        <f t="array" ref="S7203">_xlfn.IFS(E7206&lt;30,"18-29",E7206&lt;45,"30-44",TRUE,"45+")</f>
        <v>30-44</v>
      </c>
      <c r="T7203" t="str" cm="1">
        <f t="array" ref="T7203">_xlfn.IFS(F7203&lt;=2,"0-2 Years",F7203&lt;=5,"3-5 Years",F7203&lt;=8,"6-8 Years",TRUE,"9-10 Years")</f>
        <v>3-5 Years</v>
      </c>
      <c r="U7203" t="str" cm="1">
        <f t="array" ref="U7203">_xlfn.IFS(P7203&gt;60,"High Risk",P7203&gt;30,"Medium Risk",TRUE,"Low Risk")</f>
        <v>Medium Risk</v>
      </c>
      <c r="V7203">
        <f t="shared" si="112"/>
        <v>2</v>
      </c>
    </row>
    <row r="7204" spans="1:22" hidden="1" x14ac:dyDescent="0.2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 s="2">
        <v>98765.84</v>
      </c>
      <c r="H7204">
        <v>1</v>
      </c>
      <c r="I7204">
        <v>1</v>
      </c>
      <c r="J7204">
        <v>1</v>
      </c>
      <c r="K7204" s="1">
        <v>96015.53</v>
      </c>
      <c r="L7204">
        <v>0</v>
      </c>
      <c r="M7204">
        <v>10</v>
      </c>
      <c r="N7204">
        <v>1297</v>
      </c>
      <c r="O7204">
        <v>7</v>
      </c>
      <c r="P7204">
        <v>13</v>
      </c>
      <c r="Q7204">
        <v>0.7</v>
      </c>
      <c r="R7204">
        <v>12970</v>
      </c>
      <c r="S7204" t="str" cm="1">
        <f t="array" ref="S7204">_xlfn.IFS(E7207&lt;30,"18-29",E7207&lt;45,"30-44",TRUE,"45+")</f>
        <v>18-29</v>
      </c>
      <c r="T7204" t="str" cm="1">
        <f t="array" ref="T7204">_xlfn.IFS(F7204&lt;=2,"0-2 Years",F7204&lt;=5,"3-5 Years",F7204&lt;=8,"6-8 Years",TRUE,"9-10 Years")</f>
        <v>6-8 Years</v>
      </c>
      <c r="U7204" t="str" cm="1">
        <f t="array" ref="U7204">_xlfn.IFS(P7204&gt;60,"High Risk",P7204&gt;30,"Medium Risk",TRUE,"Low Risk")</f>
        <v>Low Risk</v>
      </c>
      <c r="V7204">
        <f t="shared" si="112"/>
        <v>3</v>
      </c>
    </row>
    <row r="7205" spans="1:22" hidden="1" x14ac:dyDescent="0.2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 s="2">
        <v>84309.57</v>
      </c>
      <c r="H7205">
        <v>2</v>
      </c>
      <c r="I7205">
        <v>0</v>
      </c>
      <c r="J7205">
        <v>0</v>
      </c>
      <c r="K7205" s="1">
        <v>103914.4</v>
      </c>
      <c r="L7205">
        <v>0</v>
      </c>
      <c r="M7205">
        <v>14</v>
      </c>
      <c r="N7205">
        <v>503</v>
      </c>
      <c r="O7205">
        <v>7</v>
      </c>
      <c r="P7205">
        <v>88</v>
      </c>
      <c r="Q7205">
        <v>0.5</v>
      </c>
      <c r="R7205">
        <v>7042</v>
      </c>
      <c r="S7205" t="str" cm="1">
        <f t="array" ref="S7205">_xlfn.IFS(E7208&lt;30,"18-29",E7208&lt;45,"30-44",TRUE,"45+")</f>
        <v>45+</v>
      </c>
      <c r="T7205" t="str" cm="1">
        <f t="array" ref="T7205">_xlfn.IFS(F7205&lt;=2,"0-2 Years",F7205&lt;=5,"3-5 Years",F7205&lt;=8,"6-8 Years",TRUE,"9-10 Years")</f>
        <v>0-2 Years</v>
      </c>
      <c r="U7205" t="str" cm="1">
        <f t="array" ref="U7205">_xlfn.IFS(P7205&gt;60,"High Risk",P7205&gt;30,"Medium Risk",TRUE,"Low Risk")</f>
        <v>High Risk</v>
      </c>
      <c r="V7205">
        <f t="shared" si="112"/>
        <v>4</v>
      </c>
    </row>
    <row r="7206" spans="1:22" hidden="1" x14ac:dyDescent="0.2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 s="2">
        <v>136258.06</v>
      </c>
      <c r="H7206">
        <v>1</v>
      </c>
      <c r="I7206">
        <v>0</v>
      </c>
      <c r="J7206">
        <v>0</v>
      </c>
      <c r="K7206" s="1">
        <v>89199.51</v>
      </c>
      <c r="L7206">
        <v>0</v>
      </c>
      <c r="M7206">
        <v>24</v>
      </c>
      <c r="N7206">
        <v>239</v>
      </c>
      <c r="O7206">
        <v>6</v>
      </c>
      <c r="P7206">
        <v>103</v>
      </c>
      <c r="Q7206">
        <v>0.25</v>
      </c>
      <c r="R7206">
        <v>5736</v>
      </c>
      <c r="S7206" t="str" cm="1">
        <f t="array" ref="S7206">_xlfn.IFS(E7209&lt;30,"18-29",E7209&lt;45,"30-44",TRUE,"45+")</f>
        <v>30-44</v>
      </c>
      <c r="T7206" t="str" cm="1">
        <f t="array" ref="T7206">_xlfn.IFS(F7206&lt;=2,"0-2 Years",F7206&lt;=5,"3-5 Years",F7206&lt;=8,"6-8 Years",TRUE,"9-10 Years")</f>
        <v>9-10 Years</v>
      </c>
      <c r="U7206" t="str" cm="1">
        <f t="array" ref="U7206">_xlfn.IFS(P7206&gt;60,"High Risk",P7206&gt;30,"Medium Risk",TRUE,"Low Risk")</f>
        <v>High Risk</v>
      </c>
      <c r="V7206">
        <f t="shared" si="112"/>
        <v>5</v>
      </c>
    </row>
    <row r="7207" spans="1:22" hidden="1" x14ac:dyDescent="0.2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 s="2">
        <v>0</v>
      </c>
      <c r="H7207">
        <v>2</v>
      </c>
      <c r="I7207">
        <v>1</v>
      </c>
      <c r="J7207">
        <v>1</v>
      </c>
      <c r="K7207" s="1">
        <v>48849.89</v>
      </c>
      <c r="L7207">
        <v>0</v>
      </c>
      <c r="M7207">
        <v>28</v>
      </c>
      <c r="N7207">
        <v>3915</v>
      </c>
      <c r="O7207">
        <v>1</v>
      </c>
      <c r="P7207">
        <v>155</v>
      </c>
      <c r="Q7207">
        <v>3.5714285714285712E-2</v>
      </c>
      <c r="R7207">
        <v>109620</v>
      </c>
      <c r="S7207" t="str" cm="1">
        <f t="array" ref="S7207">_xlfn.IFS(E7210&lt;30,"18-29",E7210&lt;45,"30-44",TRUE,"45+")</f>
        <v>18-29</v>
      </c>
      <c r="T7207" t="str" cm="1">
        <f t="array" ref="T7207">_xlfn.IFS(F7207&lt;=2,"0-2 Years",F7207&lt;=5,"3-5 Years",F7207&lt;=8,"6-8 Years",TRUE,"9-10 Years")</f>
        <v>9-10 Years</v>
      </c>
      <c r="U7207" t="str" cm="1">
        <f t="array" ref="U7207">_xlfn.IFS(P7207&gt;60,"High Risk",P7207&gt;30,"Medium Risk",TRUE,"Low Risk")</f>
        <v>High Risk</v>
      </c>
      <c r="V7207">
        <f t="shared" si="112"/>
        <v>3</v>
      </c>
    </row>
    <row r="7208" spans="1:22" x14ac:dyDescent="0.2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 s="2">
        <v>131160.85</v>
      </c>
      <c r="H7208">
        <v>1</v>
      </c>
      <c r="I7208">
        <v>1</v>
      </c>
      <c r="J7208">
        <v>0</v>
      </c>
      <c r="K7208" s="1">
        <v>197444.69</v>
      </c>
      <c r="L7208">
        <v>0</v>
      </c>
      <c r="M7208">
        <v>29</v>
      </c>
      <c r="N7208">
        <v>1784</v>
      </c>
      <c r="O7208">
        <v>2</v>
      </c>
      <c r="P7208">
        <v>54</v>
      </c>
      <c r="Q7208">
        <v>6.8965517241379309E-2</v>
      </c>
      <c r="R7208">
        <v>51736</v>
      </c>
      <c r="S7208" t="str" cm="1">
        <f t="array" ref="S7208">_xlfn.IFS(E7211&lt;30,"18-29",E7211&lt;45,"30-44",TRUE,"45+")</f>
        <v>45+</v>
      </c>
      <c r="T7208" t="str" cm="1">
        <f t="array" ref="T7208">_xlfn.IFS(F7208&lt;=2,"0-2 Years",F7208&lt;=5,"3-5 Years",F7208&lt;=8,"6-8 Years",TRUE,"9-10 Years")</f>
        <v>0-2 Years</v>
      </c>
      <c r="U7208" t="str" cm="1">
        <f t="array" ref="U7208">_xlfn.IFS(P7208&gt;60,"High Risk",P7208&gt;30,"Medium Risk",TRUE,"Low Risk")</f>
        <v>Medium Risk</v>
      </c>
      <c r="V7208">
        <f t="shared" si="112"/>
        <v>7</v>
      </c>
    </row>
    <row r="7209" spans="1:22" hidden="1" x14ac:dyDescent="0.2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 s="2">
        <v>145222.99</v>
      </c>
      <c r="H7209">
        <v>2</v>
      </c>
      <c r="I7209">
        <v>0</v>
      </c>
      <c r="J7209">
        <v>0</v>
      </c>
      <c r="K7209" s="1">
        <v>145160.95999999999</v>
      </c>
      <c r="L7209">
        <v>0</v>
      </c>
      <c r="M7209">
        <v>10</v>
      </c>
      <c r="N7209">
        <v>3514</v>
      </c>
      <c r="O7209">
        <v>2</v>
      </c>
      <c r="P7209">
        <v>37</v>
      </c>
      <c r="Q7209">
        <v>0.2</v>
      </c>
      <c r="R7209">
        <v>35140</v>
      </c>
      <c r="S7209" t="str" cm="1">
        <f t="array" ref="S7209">_xlfn.IFS(E7212&lt;30,"18-29",E7212&lt;45,"30-44",TRUE,"45+")</f>
        <v>18-29</v>
      </c>
      <c r="T7209" t="str" cm="1">
        <f t="array" ref="T7209">_xlfn.IFS(F7209&lt;=2,"0-2 Years",F7209&lt;=5,"3-5 Years",F7209&lt;=8,"6-8 Years",TRUE,"9-10 Years")</f>
        <v>3-5 Years</v>
      </c>
      <c r="U7209" t="str" cm="1">
        <f t="array" ref="U7209">_xlfn.IFS(P7209&gt;60,"High Risk",P7209&gt;30,"Medium Risk",TRUE,"Low Risk")</f>
        <v>Medium Risk</v>
      </c>
      <c r="V7209">
        <f t="shared" si="112"/>
        <v>3</v>
      </c>
    </row>
    <row r="7210" spans="1:22" hidden="1" x14ac:dyDescent="0.2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 s="2">
        <v>98141.57</v>
      </c>
      <c r="H7210">
        <v>2</v>
      </c>
      <c r="I7210">
        <v>1</v>
      </c>
      <c r="J7210">
        <v>1</v>
      </c>
      <c r="K7210" s="1">
        <v>52309.8</v>
      </c>
      <c r="L7210">
        <v>0</v>
      </c>
      <c r="M7210">
        <v>6</v>
      </c>
      <c r="N7210">
        <v>1958</v>
      </c>
      <c r="O7210">
        <v>4</v>
      </c>
      <c r="P7210">
        <v>59</v>
      </c>
      <c r="Q7210">
        <v>0.66666666666666663</v>
      </c>
      <c r="R7210">
        <v>11748</v>
      </c>
      <c r="S7210" t="str" cm="1">
        <f t="array" ref="S7210">_xlfn.IFS(E7213&lt;30,"18-29",E7213&lt;45,"30-44",TRUE,"45+")</f>
        <v>30-44</v>
      </c>
      <c r="T7210" t="str" cm="1">
        <f t="array" ref="T7210">_xlfn.IFS(F7210&lt;=2,"0-2 Years",F7210&lt;=5,"3-5 Years",F7210&lt;=8,"6-8 Years",TRUE,"9-10 Years")</f>
        <v>3-5 Years</v>
      </c>
      <c r="U7210" t="str" cm="1">
        <f t="array" ref="U7210">_xlfn.IFS(P7210&gt;60,"High Risk",P7210&gt;30,"Medium Risk",TRUE,"Low Risk")</f>
        <v>Medium Risk</v>
      </c>
      <c r="V7210">
        <f t="shared" si="112"/>
        <v>0</v>
      </c>
    </row>
    <row r="7211" spans="1:22" x14ac:dyDescent="0.2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 s="2">
        <v>0</v>
      </c>
      <c r="H7211">
        <v>1</v>
      </c>
      <c r="I7211">
        <v>1</v>
      </c>
      <c r="J7211">
        <v>0</v>
      </c>
      <c r="K7211" s="1">
        <v>50695.93</v>
      </c>
      <c r="L7211">
        <v>1</v>
      </c>
      <c r="M7211">
        <v>14</v>
      </c>
      <c r="N7211">
        <v>1504</v>
      </c>
      <c r="O7211">
        <v>8</v>
      </c>
      <c r="P7211">
        <v>30</v>
      </c>
      <c r="Q7211">
        <v>0.5714285714285714</v>
      </c>
      <c r="R7211">
        <v>21056</v>
      </c>
      <c r="S7211" t="str" cm="1">
        <f t="array" ref="S7211">_xlfn.IFS(E7214&lt;30,"18-29",E7214&lt;45,"30-44",TRUE,"45+")</f>
        <v>18-29</v>
      </c>
      <c r="T7211" t="str" cm="1">
        <f t="array" ref="T7211">_xlfn.IFS(F7211&lt;=2,"0-2 Years",F7211&lt;=5,"3-5 Years",F7211&lt;=8,"6-8 Years",TRUE,"9-10 Years")</f>
        <v>6-8 Years</v>
      </c>
      <c r="U7211" t="str" cm="1">
        <f t="array" ref="U7211">_xlfn.IFS(P7211&gt;60,"High Risk",P7211&gt;30,"Medium Risk",TRUE,"Low Risk")</f>
        <v>Low Risk</v>
      </c>
      <c r="V7211">
        <f t="shared" si="112"/>
        <v>9</v>
      </c>
    </row>
    <row r="7212" spans="1:22" hidden="1" x14ac:dyDescent="0.2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 s="2">
        <v>102282.61</v>
      </c>
      <c r="H7212">
        <v>1</v>
      </c>
      <c r="I7212">
        <v>1</v>
      </c>
      <c r="J7212">
        <v>1</v>
      </c>
      <c r="K7212" s="1">
        <v>157891.10999999999</v>
      </c>
      <c r="L7212">
        <v>0</v>
      </c>
      <c r="M7212">
        <v>10</v>
      </c>
      <c r="N7212">
        <v>4376</v>
      </c>
      <c r="O7212">
        <v>5</v>
      </c>
      <c r="P7212">
        <v>27</v>
      </c>
      <c r="Q7212">
        <v>0.5</v>
      </c>
      <c r="R7212">
        <v>43760</v>
      </c>
      <c r="S7212" t="str" cm="1">
        <f t="array" ref="S7212">_xlfn.IFS(E7215&lt;30,"18-29",E7215&lt;45,"30-44",TRUE,"45+")</f>
        <v>45+</v>
      </c>
      <c r="T7212" t="str" cm="1">
        <f t="array" ref="T7212">_xlfn.IFS(F7212&lt;=2,"0-2 Years",F7212&lt;=5,"3-5 Years",F7212&lt;=8,"6-8 Years",TRUE,"9-10 Years")</f>
        <v>9-10 Years</v>
      </c>
      <c r="U7212" t="str" cm="1">
        <f t="array" ref="U7212">_xlfn.IFS(P7212&gt;60,"High Risk",P7212&gt;30,"Medium Risk",TRUE,"Low Risk")</f>
        <v>Low Risk</v>
      </c>
      <c r="V7212">
        <f t="shared" si="112"/>
        <v>2</v>
      </c>
    </row>
    <row r="7213" spans="1:22" hidden="1" x14ac:dyDescent="0.2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 s="2">
        <v>116121.84</v>
      </c>
      <c r="H7213">
        <v>2</v>
      </c>
      <c r="I7213">
        <v>0</v>
      </c>
      <c r="J7213">
        <v>1</v>
      </c>
      <c r="K7213" s="1">
        <v>181850.74</v>
      </c>
      <c r="L7213">
        <v>0</v>
      </c>
      <c r="M7213">
        <v>13</v>
      </c>
      <c r="N7213">
        <v>4184</v>
      </c>
      <c r="O7213">
        <v>8</v>
      </c>
      <c r="P7213">
        <v>53</v>
      </c>
      <c r="Q7213">
        <v>0.61538461538461542</v>
      </c>
      <c r="R7213">
        <v>54392</v>
      </c>
      <c r="S7213" t="str" cm="1">
        <f t="array" ref="S7213">_xlfn.IFS(E7216&lt;30,"18-29",E7216&lt;45,"30-44",TRUE,"45+")</f>
        <v>30-44</v>
      </c>
      <c r="T7213" t="str" cm="1">
        <f t="array" ref="T7213">_xlfn.IFS(F7213&lt;=2,"0-2 Years",F7213&lt;=5,"3-5 Years",F7213&lt;=8,"6-8 Years",TRUE,"9-10 Years")</f>
        <v>3-5 Years</v>
      </c>
      <c r="U7213" t="str" cm="1">
        <f t="array" ref="U7213">_xlfn.IFS(P7213&gt;60,"High Risk",P7213&gt;30,"Medium Risk",TRUE,"Low Risk")</f>
        <v>Medium Risk</v>
      </c>
      <c r="V7213">
        <f t="shared" si="112"/>
        <v>0</v>
      </c>
    </row>
    <row r="7214" spans="1:22" hidden="1" x14ac:dyDescent="0.2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 s="2">
        <v>190066.54</v>
      </c>
      <c r="H7214">
        <v>1</v>
      </c>
      <c r="I7214">
        <v>0</v>
      </c>
      <c r="J7214">
        <v>0</v>
      </c>
      <c r="K7214" s="1">
        <v>51345.39</v>
      </c>
      <c r="L7214">
        <v>1</v>
      </c>
      <c r="M7214">
        <v>11</v>
      </c>
      <c r="N7214">
        <v>4456</v>
      </c>
      <c r="O7214">
        <v>3</v>
      </c>
      <c r="P7214">
        <v>17</v>
      </c>
      <c r="Q7214">
        <v>0.27272727272727271</v>
      </c>
      <c r="R7214">
        <v>49016</v>
      </c>
      <c r="S7214" t="str" cm="1">
        <f t="array" ref="S7214">_xlfn.IFS(E7217&lt;30,"18-29",E7217&lt;45,"30-44",TRUE,"45+")</f>
        <v>30-44</v>
      </c>
      <c r="T7214" t="str" cm="1">
        <f t="array" ref="T7214">_xlfn.IFS(F7214&lt;=2,"0-2 Years",F7214&lt;=5,"3-5 Years",F7214&lt;=8,"6-8 Years",TRUE,"9-10 Years")</f>
        <v>3-5 Years</v>
      </c>
      <c r="U7214" t="str" cm="1">
        <f t="array" ref="U7214">_xlfn.IFS(P7214&gt;60,"High Risk",P7214&gt;30,"Medium Risk",TRUE,"Low Risk")</f>
        <v>Low Risk</v>
      </c>
      <c r="V7214">
        <f t="shared" si="112"/>
        <v>5</v>
      </c>
    </row>
    <row r="7215" spans="1:22" hidden="1" x14ac:dyDescent="0.2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 s="2">
        <v>149349.57999999999</v>
      </c>
      <c r="H7215">
        <v>3</v>
      </c>
      <c r="I7215">
        <v>0</v>
      </c>
      <c r="J7215">
        <v>0</v>
      </c>
      <c r="K7215" s="1">
        <v>137519.92000000001</v>
      </c>
      <c r="L7215">
        <v>1</v>
      </c>
      <c r="M7215">
        <v>27</v>
      </c>
      <c r="N7215">
        <v>4391</v>
      </c>
      <c r="O7215">
        <v>10</v>
      </c>
      <c r="P7215">
        <v>55</v>
      </c>
      <c r="Q7215">
        <v>0.37037037037037035</v>
      </c>
      <c r="R7215">
        <v>118557</v>
      </c>
      <c r="S7215" t="str" cm="1">
        <f t="array" ref="S7215">_xlfn.IFS(E7218&lt;30,"18-29",E7218&lt;45,"30-44",TRUE,"45+")</f>
        <v>30-44</v>
      </c>
      <c r="T7215" t="str" cm="1">
        <f t="array" ref="T7215">_xlfn.IFS(F7215&lt;=2,"0-2 Years",F7215&lt;=5,"3-5 Years",F7215&lt;=8,"6-8 Years",TRUE,"9-10 Years")</f>
        <v>6-8 Years</v>
      </c>
      <c r="U7215" t="str" cm="1">
        <f t="array" ref="U7215">_xlfn.IFS(P7215&gt;60,"High Risk",P7215&gt;30,"Medium Risk",TRUE,"Low Risk")</f>
        <v>Medium Risk</v>
      </c>
      <c r="V7215">
        <f t="shared" si="112"/>
        <v>4</v>
      </c>
    </row>
    <row r="7216" spans="1:22" hidden="1" x14ac:dyDescent="0.2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 s="2">
        <v>155176.82999999999</v>
      </c>
      <c r="H7216">
        <v>2</v>
      </c>
      <c r="I7216">
        <v>1</v>
      </c>
      <c r="J7216">
        <v>1</v>
      </c>
      <c r="K7216" s="1">
        <v>49653.37</v>
      </c>
      <c r="L7216">
        <v>0</v>
      </c>
      <c r="M7216">
        <v>19</v>
      </c>
      <c r="N7216">
        <v>2065</v>
      </c>
      <c r="O7216">
        <v>3</v>
      </c>
      <c r="P7216">
        <v>86</v>
      </c>
      <c r="Q7216">
        <v>0.15789473684210525</v>
      </c>
      <c r="R7216">
        <v>39235</v>
      </c>
      <c r="S7216" t="str" cm="1">
        <f t="array" ref="S7216">_xlfn.IFS(E7219&lt;30,"18-29",E7219&lt;45,"30-44",TRUE,"45+")</f>
        <v>30-44</v>
      </c>
      <c r="T7216" t="str" cm="1">
        <f t="array" ref="T7216">_xlfn.IFS(F7216&lt;=2,"0-2 Years",F7216&lt;=5,"3-5 Years",F7216&lt;=8,"6-8 Years",TRUE,"9-10 Years")</f>
        <v>0-2 Years</v>
      </c>
      <c r="U7216" t="str" cm="1">
        <f t="array" ref="U7216">_xlfn.IFS(P7216&gt;60,"High Risk",P7216&gt;30,"Medium Risk",TRUE,"Low Risk")</f>
        <v>High Risk</v>
      </c>
      <c r="V7216">
        <f t="shared" si="112"/>
        <v>1</v>
      </c>
    </row>
    <row r="7217" spans="1:22" hidden="1" x14ac:dyDescent="0.2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 s="2">
        <v>98986.28</v>
      </c>
      <c r="H7217">
        <v>1</v>
      </c>
      <c r="I7217">
        <v>1</v>
      </c>
      <c r="J7217">
        <v>1</v>
      </c>
      <c r="K7217" s="1">
        <v>55867.38</v>
      </c>
      <c r="L7217">
        <v>0</v>
      </c>
      <c r="M7217">
        <v>1</v>
      </c>
      <c r="N7217">
        <v>2011</v>
      </c>
      <c r="O7217">
        <v>3</v>
      </c>
      <c r="P7217">
        <v>3</v>
      </c>
      <c r="Q7217">
        <v>1</v>
      </c>
      <c r="R7217">
        <v>2011</v>
      </c>
      <c r="S7217" t="str" cm="1">
        <f t="array" ref="S7217">_xlfn.IFS(E7220&lt;30,"18-29",E7220&lt;45,"30-44",TRUE,"45+")</f>
        <v>30-44</v>
      </c>
      <c r="T7217" t="str" cm="1">
        <f t="array" ref="T7217">_xlfn.IFS(F7217&lt;=2,"0-2 Years",F7217&lt;=5,"3-5 Years",F7217&lt;=8,"6-8 Years",TRUE,"9-10 Years")</f>
        <v>0-2 Years</v>
      </c>
      <c r="U7217" t="str" cm="1">
        <f t="array" ref="U7217">_xlfn.IFS(P7217&gt;60,"High Risk",P7217&gt;30,"Medium Risk",TRUE,"Low Risk")</f>
        <v>Low Risk</v>
      </c>
      <c r="V7217">
        <f t="shared" si="112"/>
        <v>3</v>
      </c>
    </row>
    <row r="7218" spans="1:22" hidden="1" x14ac:dyDescent="0.2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 s="2">
        <v>147726.98000000001</v>
      </c>
      <c r="H7218">
        <v>3</v>
      </c>
      <c r="I7218">
        <v>1</v>
      </c>
      <c r="J7218">
        <v>0</v>
      </c>
      <c r="K7218" s="1">
        <v>172749.4</v>
      </c>
      <c r="L7218">
        <v>1</v>
      </c>
      <c r="M7218">
        <v>19</v>
      </c>
      <c r="N7218">
        <v>3618</v>
      </c>
      <c r="O7218">
        <v>2</v>
      </c>
      <c r="P7218">
        <v>149</v>
      </c>
      <c r="Q7218">
        <v>0.10526315789473684</v>
      </c>
      <c r="R7218">
        <v>68742</v>
      </c>
      <c r="S7218" t="str" cm="1">
        <f t="array" ref="S7218">_xlfn.IFS(E7221&lt;30,"18-29",E7221&lt;45,"30-44",TRUE,"45+")</f>
        <v>45+</v>
      </c>
      <c r="T7218" t="str" cm="1">
        <f t="array" ref="T7218">_xlfn.IFS(F7218&lt;=2,"0-2 Years",F7218&lt;=5,"3-5 Years",F7218&lt;=8,"6-8 Years",TRUE,"9-10 Years")</f>
        <v>6-8 Years</v>
      </c>
      <c r="U7218" t="str" cm="1">
        <f t="array" ref="U7218">_xlfn.IFS(P7218&gt;60,"High Risk",P7218&gt;30,"Medium Risk",TRUE,"Low Risk")</f>
        <v>High Risk</v>
      </c>
      <c r="V7218">
        <f t="shared" si="112"/>
        <v>3</v>
      </c>
    </row>
    <row r="7219" spans="1:22" x14ac:dyDescent="0.2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 s="2">
        <v>0</v>
      </c>
      <c r="H7219">
        <v>2</v>
      </c>
      <c r="I7219">
        <v>1</v>
      </c>
      <c r="J7219">
        <v>0</v>
      </c>
      <c r="K7219" s="1">
        <v>90607.31</v>
      </c>
      <c r="L7219">
        <v>0</v>
      </c>
      <c r="M7219">
        <v>11</v>
      </c>
      <c r="N7219">
        <v>4748</v>
      </c>
      <c r="O7219">
        <v>2</v>
      </c>
      <c r="P7219">
        <v>159</v>
      </c>
      <c r="Q7219">
        <v>0.18181818181818182</v>
      </c>
      <c r="R7219">
        <v>52228</v>
      </c>
      <c r="S7219" t="str" cm="1">
        <f t="array" ref="S7219">_xlfn.IFS(E7222&lt;30,"18-29",E7222&lt;45,"30-44",TRUE,"45+")</f>
        <v>30-44</v>
      </c>
      <c r="T7219" t="str" cm="1">
        <f t="array" ref="T7219">_xlfn.IFS(F7219&lt;=2,"0-2 Years",F7219&lt;=5,"3-5 Years",F7219&lt;=8,"6-8 Years",TRUE,"9-10 Years")</f>
        <v>0-2 Years</v>
      </c>
      <c r="U7219" t="str" cm="1">
        <f t="array" ref="U7219">_xlfn.IFS(P7219&gt;60,"High Risk",P7219&gt;30,"Medium Risk",TRUE,"Low Risk")</f>
        <v>High Risk</v>
      </c>
      <c r="V7219">
        <f t="shared" si="112"/>
        <v>7</v>
      </c>
    </row>
    <row r="7220" spans="1:22" hidden="1" x14ac:dyDescent="0.2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 s="2">
        <v>144852.06</v>
      </c>
      <c r="H7220">
        <v>1</v>
      </c>
      <c r="I7220">
        <v>0</v>
      </c>
      <c r="J7220">
        <v>0</v>
      </c>
      <c r="K7220" s="1">
        <v>130861.95</v>
      </c>
      <c r="L7220">
        <v>0</v>
      </c>
      <c r="M7220">
        <v>19</v>
      </c>
      <c r="N7220">
        <v>1762</v>
      </c>
      <c r="O7220">
        <v>4</v>
      </c>
      <c r="P7220">
        <v>2</v>
      </c>
      <c r="Q7220">
        <v>0.21052631578947367</v>
      </c>
      <c r="R7220">
        <v>33478</v>
      </c>
      <c r="S7220" t="str" cm="1">
        <f t="array" ref="S7220">_xlfn.IFS(E7223&lt;30,"18-29",E7223&lt;45,"30-44",TRUE,"45+")</f>
        <v>30-44</v>
      </c>
      <c r="T7220" t="str" cm="1">
        <f t="array" ref="T7220">_xlfn.IFS(F7220&lt;=2,"0-2 Years",F7220&lt;=5,"3-5 Years",F7220&lt;=8,"6-8 Years",TRUE,"9-10 Years")</f>
        <v>6-8 Years</v>
      </c>
      <c r="U7220" t="str" cm="1">
        <f t="array" ref="U7220">_xlfn.IFS(P7220&gt;60,"High Risk",P7220&gt;30,"Medium Risk",TRUE,"Low Risk")</f>
        <v>Low Risk</v>
      </c>
      <c r="V7220">
        <f t="shared" si="112"/>
        <v>5</v>
      </c>
    </row>
    <row r="7221" spans="1:22" x14ac:dyDescent="0.2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 s="2">
        <v>89299.81</v>
      </c>
      <c r="H7221">
        <v>1</v>
      </c>
      <c r="I7221">
        <v>0</v>
      </c>
      <c r="J7221">
        <v>0</v>
      </c>
      <c r="K7221" s="1">
        <v>5558.47</v>
      </c>
      <c r="L7221">
        <v>1</v>
      </c>
      <c r="M7221">
        <v>19</v>
      </c>
      <c r="N7221">
        <v>4920</v>
      </c>
      <c r="O7221">
        <v>1</v>
      </c>
      <c r="P7221">
        <v>75</v>
      </c>
      <c r="Q7221">
        <v>5.2631578947368418E-2</v>
      </c>
      <c r="R7221">
        <v>93480</v>
      </c>
      <c r="S7221" t="str" cm="1">
        <f t="array" ref="S7221">_xlfn.IFS(E7224&lt;30,"18-29",E7224&lt;45,"30-44",TRUE,"45+")</f>
        <v>30-44</v>
      </c>
      <c r="T7221" t="str" cm="1">
        <f t="array" ref="T7221">_xlfn.IFS(F7221&lt;=2,"0-2 Years",F7221&lt;=5,"3-5 Years",F7221&lt;=8,"6-8 Years",TRUE,"9-10 Years")</f>
        <v>3-5 Years</v>
      </c>
      <c r="U7221" t="str" cm="1">
        <f t="array" ref="U7221">_xlfn.IFS(P7221&gt;60,"High Risk",P7221&gt;30,"Medium Risk",TRUE,"Low Risk")</f>
        <v>High Risk</v>
      </c>
      <c r="V7221">
        <f t="shared" si="112"/>
        <v>6</v>
      </c>
    </row>
    <row r="7222" spans="1:22" x14ac:dyDescent="0.2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 s="2">
        <v>0</v>
      </c>
      <c r="H7222">
        <v>2</v>
      </c>
      <c r="I7222">
        <v>0</v>
      </c>
      <c r="J7222">
        <v>0</v>
      </c>
      <c r="K7222" s="1">
        <v>121537.91</v>
      </c>
      <c r="L7222">
        <v>0</v>
      </c>
      <c r="M7222">
        <v>30</v>
      </c>
      <c r="N7222">
        <v>4618</v>
      </c>
      <c r="O7222">
        <v>7</v>
      </c>
      <c r="P7222">
        <v>148</v>
      </c>
      <c r="Q7222">
        <v>0.23333333333333334</v>
      </c>
      <c r="R7222">
        <v>138540</v>
      </c>
      <c r="S7222" t="str" cm="1">
        <f t="array" ref="S7222">_xlfn.IFS(E7225&lt;30,"18-29",E7225&lt;45,"30-44",TRUE,"45+")</f>
        <v>30-44</v>
      </c>
      <c r="T7222" t="str" cm="1">
        <f t="array" ref="T7222">_xlfn.IFS(F7222&lt;=2,"0-2 Years",F7222&lt;=5,"3-5 Years",F7222&lt;=8,"6-8 Years",TRUE,"9-10 Years")</f>
        <v>9-10 Years</v>
      </c>
      <c r="U7222" t="str" cm="1">
        <f t="array" ref="U7222">_xlfn.IFS(P7222&gt;60,"High Risk",P7222&gt;30,"Medium Risk",TRUE,"Low Risk")</f>
        <v>High Risk</v>
      </c>
      <c r="V7222">
        <f t="shared" si="112"/>
        <v>6</v>
      </c>
    </row>
    <row r="7223" spans="1:22" hidden="1" x14ac:dyDescent="0.2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 s="2">
        <v>97663.16</v>
      </c>
      <c r="H7223">
        <v>2</v>
      </c>
      <c r="I7223">
        <v>1</v>
      </c>
      <c r="J7223">
        <v>0</v>
      </c>
      <c r="K7223" s="1">
        <v>57128.78</v>
      </c>
      <c r="L7223">
        <v>0</v>
      </c>
      <c r="M7223">
        <v>23</v>
      </c>
      <c r="N7223">
        <v>3791</v>
      </c>
      <c r="O7223">
        <v>8</v>
      </c>
      <c r="P7223">
        <v>50</v>
      </c>
      <c r="Q7223">
        <v>0.34782608695652173</v>
      </c>
      <c r="R7223">
        <v>87193</v>
      </c>
      <c r="S7223" t="str" cm="1">
        <f t="array" ref="S7223">_xlfn.IFS(E7226&lt;30,"18-29",E7226&lt;45,"30-44",TRUE,"45+")</f>
        <v>30-44</v>
      </c>
      <c r="T7223" t="str" cm="1">
        <f t="array" ref="T7223">_xlfn.IFS(F7223&lt;=2,"0-2 Years",F7223&lt;=5,"3-5 Years",F7223&lt;=8,"6-8 Years",TRUE,"9-10 Years")</f>
        <v>6-8 Years</v>
      </c>
      <c r="U7223" t="str" cm="1">
        <f t="array" ref="U7223">_xlfn.IFS(P7223&gt;60,"High Risk",P7223&gt;30,"Medium Risk",TRUE,"Low Risk")</f>
        <v>Medium Risk</v>
      </c>
      <c r="V7223">
        <f t="shared" si="112"/>
        <v>3</v>
      </c>
    </row>
    <row r="7224" spans="1:22" hidden="1" x14ac:dyDescent="0.2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 s="2">
        <v>95161.75</v>
      </c>
      <c r="H7224">
        <v>1</v>
      </c>
      <c r="I7224">
        <v>1</v>
      </c>
      <c r="J7224">
        <v>0</v>
      </c>
      <c r="K7224" s="1">
        <v>19409.77</v>
      </c>
      <c r="L7224">
        <v>0</v>
      </c>
      <c r="M7224">
        <v>29</v>
      </c>
      <c r="N7224">
        <v>769</v>
      </c>
      <c r="O7224">
        <v>5</v>
      </c>
      <c r="P7224">
        <v>144</v>
      </c>
      <c r="Q7224">
        <v>0.17241379310344829</v>
      </c>
      <c r="R7224">
        <v>22301</v>
      </c>
      <c r="S7224" t="str" cm="1">
        <f t="array" ref="S7224">_xlfn.IFS(E7227&lt;30,"18-29",E7227&lt;45,"30-44",TRUE,"45+")</f>
        <v>30-44</v>
      </c>
      <c r="T7224" t="str" cm="1">
        <f t="array" ref="T7224">_xlfn.IFS(F7224&lt;=2,"0-2 Years",F7224&lt;=5,"3-5 Years",F7224&lt;=8,"6-8 Years",TRUE,"9-10 Years")</f>
        <v>3-5 Years</v>
      </c>
      <c r="U7224" t="str" cm="1">
        <f t="array" ref="U7224">_xlfn.IFS(P7224&gt;60,"High Risk",P7224&gt;30,"Medium Risk",TRUE,"Low Risk")</f>
        <v>High Risk</v>
      </c>
      <c r="V7224">
        <f t="shared" si="112"/>
        <v>5</v>
      </c>
    </row>
    <row r="7225" spans="1:22" hidden="1" x14ac:dyDescent="0.2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 s="2">
        <v>154586.92000000001</v>
      </c>
      <c r="H7225">
        <v>1</v>
      </c>
      <c r="I7225">
        <v>0</v>
      </c>
      <c r="J7225">
        <v>1</v>
      </c>
      <c r="K7225" s="1">
        <v>88604.89</v>
      </c>
      <c r="L7225">
        <v>1</v>
      </c>
      <c r="M7225">
        <v>18</v>
      </c>
      <c r="N7225">
        <v>3276</v>
      </c>
      <c r="O7225">
        <v>1</v>
      </c>
      <c r="P7225">
        <v>173</v>
      </c>
      <c r="Q7225">
        <v>5.5555555555555552E-2</v>
      </c>
      <c r="R7225">
        <v>58968</v>
      </c>
      <c r="S7225" t="str" cm="1">
        <f t="array" ref="S7225">_xlfn.IFS(E7228&lt;30,"18-29",E7228&lt;45,"30-44",TRUE,"45+")</f>
        <v>45+</v>
      </c>
      <c r="T7225" t="str" cm="1">
        <f t="array" ref="T7225">_xlfn.IFS(F7225&lt;=2,"0-2 Years",F7225&lt;=5,"3-5 Years",F7225&lt;=8,"6-8 Years",TRUE,"9-10 Years")</f>
        <v>9-10 Years</v>
      </c>
      <c r="U7225" t="str" cm="1">
        <f t="array" ref="U7225">_xlfn.IFS(P7225&gt;60,"High Risk",P7225&gt;30,"Medium Risk",TRUE,"Low Risk")</f>
        <v>High Risk</v>
      </c>
      <c r="V7225">
        <f t="shared" si="112"/>
        <v>2</v>
      </c>
    </row>
    <row r="7226" spans="1:22" hidden="1" x14ac:dyDescent="0.2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 s="2">
        <v>127095.14</v>
      </c>
      <c r="H7226">
        <v>2</v>
      </c>
      <c r="I7226">
        <v>0</v>
      </c>
      <c r="J7226">
        <v>0</v>
      </c>
      <c r="K7226" s="1">
        <v>479.54</v>
      </c>
      <c r="L7226">
        <v>0</v>
      </c>
      <c r="M7226">
        <v>28</v>
      </c>
      <c r="N7226">
        <v>685</v>
      </c>
      <c r="O7226">
        <v>8</v>
      </c>
      <c r="P7226">
        <v>159</v>
      </c>
      <c r="Q7226">
        <v>0.2857142857142857</v>
      </c>
      <c r="R7226">
        <v>19180</v>
      </c>
      <c r="S7226" t="str" cm="1">
        <f t="array" ref="S7226">_xlfn.IFS(E7229&lt;30,"18-29",E7229&lt;45,"30-44",TRUE,"45+")</f>
        <v>18-29</v>
      </c>
      <c r="T7226" t="str" cm="1">
        <f t="array" ref="T7226">_xlfn.IFS(F7226&lt;=2,"0-2 Years",F7226&lt;=5,"3-5 Years",F7226&lt;=8,"6-8 Years",TRUE,"9-10 Years")</f>
        <v>6-8 Years</v>
      </c>
      <c r="U7226" t="str" cm="1">
        <f t="array" ref="U7226">_xlfn.IFS(P7226&gt;60,"High Risk",P7226&gt;30,"Medium Risk",TRUE,"Low Risk")</f>
        <v>High Risk</v>
      </c>
      <c r="V7226">
        <f t="shared" si="112"/>
        <v>3</v>
      </c>
    </row>
    <row r="7227" spans="1:22" hidden="1" x14ac:dyDescent="0.2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 s="2">
        <v>92526.15</v>
      </c>
      <c r="H7227">
        <v>2</v>
      </c>
      <c r="I7227">
        <v>1</v>
      </c>
      <c r="J7227">
        <v>1</v>
      </c>
      <c r="K7227" s="1">
        <v>173837.54</v>
      </c>
      <c r="L7227">
        <v>0</v>
      </c>
      <c r="M7227">
        <v>17</v>
      </c>
      <c r="N7227">
        <v>996</v>
      </c>
      <c r="O7227">
        <v>5</v>
      </c>
      <c r="P7227">
        <v>8</v>
      </c>
      <c r="Q7227">
        <v>0.29411764705882354</v>
      </c>
      <c r="R7227">
        <v>16932</v>
      </c>
      <c r="S7227" t="str" cm="1">
        <f t="array" ref="S7227">_xlfn.IFS(E7230&lt;30,"18-29",E7230&lt;45,"30-44",TRUE,"45+")</f>
        <v>45+</v>
      </c>
      <c r="T7227" t="str" cm="1">
        <f t="array" ref="T7227">_xlfn.IFS(F7227&lt;=2,"0-2 Years",F7227&lt;=5,"3-5 Years",F7227&lt;=8,"6-8 Years",TRUE,"9-10 Years")</f>
        <v>6-8 Years</v>
      </c>
      <c r="U7227" t="str" cm="1">
        <f t="array" ref="U7227">_xlfn.IFS(P7227&gt;60,"High Risk",P7227&gt;30,"Medium Risk",TRUE,"Low Risk")</f>
        <v>Low Risk</v>
      </c>
      <c r="V7227">
        <f t="shared" si="112"/>
        <v>0</v>
      </c>
    </row>
    <row r="7228" spans="1:22" x14ac:dyDescent="0.2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 s="2">
        <v>107362.8</v>
      </c>
      <c r="H7228">
        <v>1</v>
      </c>
      <c r="I7228">
        <v>1</v>
      </c>
      <c r="J7228">
        <v>0</v>
      </c>
      <c r="K7228" s="1">
        <v>487.3</v>
      </c>
      <c r="L7228">
        <v>0</v>
      </c>
      <c r="M7228">
        <v>29</v>
      </c>
      <c r="N7228">
        <v>4275</v>
      </c>
      <c r="O7228">
        <v>5</v>
      </c>
      <c r="P7228">
        <v>107</v>
      </c>
      <c r="Q7228">
        <v>0.17241379310344829</v>
      </c>
      <c r="R7228">
        <v>123975</v>
      </c>
      <c r="S7228" t="str" cm="1">
        <f t="array" ref="S7228">_xlfn.IFS(E7231&lt;30,"18-29",E7231&lt;45,"30-44",TRUE,"45+")</f>
        <v>18-29</v>
      </c>
      <c r="T7228" t="str" cm="1">
        <f t="array" ref="T7228">_xlfn.IFS(F7228&lt;=2,"0-2 Years",F7228&lt;=5,"3-5 Years",F7228&lt;=8,"6-8 Years",TRUE,"9-10 Years")</f>
        <v>0-2 Years</v>
      </c>
      <c r="U7228" t="str" cm="1">
        <f t="array" ref="U7228">_xlfn.IFS(P7228&gt;60,"High Risk",P7228&gt;30,"Medium Risk",TRUE,"Low Risk")</f>
        <v>High Risk</v>
      </c>
      <c r="V7228">
        <f t="shared" si="112"/>
        <v>7</v>
      </c>
    </row>
    <row r="7229" spans="1:22" x14ac:dyDescent="0.2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 s="2">
        <v>0</v>
      </c>
      <c r="H7229">
        <v>1</v>
      </c>
      <c r="I7229">
        <v>1</v>
      </c>
      <c r="J7229">
        <v>0</v>
      </c>
      <c r="K7229" s="1">
        <v>35600.25</v>
      </c>
      <c r="L7229">
        <v>1</v>
      </c>
      <c r="M7229">
        <v>24</v>
      </c>
      <c r="N7229">
        <v>2606</v>
      </c>
      <c r="O7229">
        <v>5</v>
      </c>
      <c r="P7229">
        <v>15</v>
      </c>
      <c r="Q7229">
        <v>0.20833333333333334</v>
      </c>
      <c r="R7229">
        <v>62544</v>
      </c>
      <c r="S7229" t="str" cm="1">
        <f t="array" ref="S7229">_xlfn.IFS(E7232&lt;30,"18-29",E7232&lt;45,"30-44",TRUE,"45+")</f>
        <v>30-44</v>
      </c>
      <c r="T7229" t="str" cm="1">
        <f t="array" ref="T7229">_xlfn.IFS(F7229&lt;=2,"0-2 Years",F7229&lt;=5,"3-5 Years",F7229&lt;=8,"6-8 Years",TRUE,"9-10 Years")</f>
        <v>0-2 Years</v>
      </c>
      <c r="U7229" t="str" cm="1">
        <f t="array" ref="U7229">_xlfn.IFS(P7229&gt;60,"High Risk",P7229&gt;30,"Medium Risk",TRUE,"Low Risk")</f>
        <v>Low Risk</v>
      </c>
      <c r="V7229">
        <f t="shared" si="112"/>
        <v>9</v>
      </c>
    </row>
    <row r="7230" spans="1:22" hidden="1" x14ac:dyDescent="0.2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 s="2">
        <v>127286.04</v>
      </c>
      <c r="H7230">
        <v>2</v>
      </c>
      <c r="I7230">
        <v>1</v>
      </c>
      <c r="J7230">
        <v>1</v>
      </c>
      <c r="K7230" s="1">
        <v>166929.43</v>
      </c>
      <c r="L7230">
        <v>1</v>
      </c>
      <c r="M7230">
        <v>10</v>
      </c>
      <c r="N7230">
        <v>311</v>
      </c>
      <c r="O7230">
        <v>8</v>
      </c>
      <c r="P7230">
        <v>13</v>
      </c>
      <c r="Q7230">
        <v>0.8</v>
      </c>
      <c r="R7230">
        <v>3110</v>
      </c>
      <c r="S7230" t="str" cm="1">
        <f t="array" ref="S7230">_xlfn.IFS(E7233&lt;30,"18-29",E7233&lt;45,"30-44",TRUE,"45+")</f>
        <v>30-44</v>
      </c>
      <c r="T7230" t="str" cm="1">
        <f t="array" ref="T7230">_xlfn.IFS(F7230&lt;=2,"0-2 Years",F7230&lt;=5,"3-5 Years",F7230&lt;=8,"6-8 Years",TRUE,"9-10 Years")</f>
        <v>0-2 Years</v>
      </c>
      <c r="U7230" t="str" cm="1">
        <f t="array" ref="U7230">_xlfn.IFS(P7230&gt;60,"High Risk",P7230&gt;30,"Medium Risk",TRUE,"Low Risk")</f>
        <v>Low Risk</v>
      </c>
      <c r="V7230">
        <f t="shared" si="112"/>
        <v>2</v>
      </c>
    </row>
    <row r="7231" spans="1:22" hidden="1" x14ac:dyDescent="0.2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 s="2">
        <v>0</v>
      </c>
      <c r="H7231">
        <v>2</v>
      </c>
      <c r="I7231">
        <v>1</v>
      </c>
      <c r="J7231">
        <v>1</v>
      </c>
      <c r="K7231" s="1">
        <v>98998.61</v>
      </c>
      <c r="L7231">
        <v>0</v>
      </c>
      <c r="M7231">
        <v>25</v>
      </c>
      <c r="N7231">
        <v>4570</v>
      </c>
      <c r="O7231">
        <v>7</v>
      </c>
      <c r="P7231">
        <v>130</v>
      </c>
      <c r="Q7231">
        <v>0.28000000000000003</v>
      </c>
      <c r="R7231">
        <v>114250</v>
      </c>
      <c r="S7231" t="str" cm="1">
        <f t="array" ref="S7231">_xlfn.IFS(E7234&lt;30,"18-29",E7234&lt;45,"30-44",TRUE,"45+")</f>
        <v>30-44</v>
      </c>
      <c r="T7231" t="str" cm="1">
        <f t="array" ref="T7231">_xlfn.IFS(F7231&lt;=2,"0-2 Years",F7231&lt;=5,"3-5 Years",F7231&lt;=8,"6-8 Years",TRUE,"9-10 Years")</f>
        <v>6-8 Years</v>
      </c>
      <c r="U7231" t="str" cm="1">
        <f t="array" ref="U7231">_xlfn.IFS(P7231&gt;60,"High Risk",P7231&gt;30,"Medium Risk",TRUE,"Low Risk")</f>
        <v>High Risk</v>
      </c>
      <c r="V7231">
        <f t="shared" si="112"/>
        <v>3</v>
      </c>
    </row>
    <row r="7232" spans="1:22" hidden="1" x14ac:dyDescent="0.2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 s="2">
        <v>0</v>
      </c>
      <c r="H7232">
        <v>2</v>
      </c>
      <c r="I7232">
        <v>1</v>
      </c>
      <c r="J7232">
        <v>1</v>
      </c>
      <c r="K7232" s="1">
        <v>54229.74</v>
      </c>
      <c r="L7232">
        <v>0</v>
      </c>
      <c r="M7232">
        <v>19</v>
      </c>
      <c r="N7232">
        <v>3478</v>
      </c>
      <c r="O7232">
        <v>8</v>
      </c>
      <c r="P7232">
        <v>170</v>
      </c>
      <c r="Q7232">
        <v>0.42105263157894735</v>
      </c>
      <c r="R7232">
        <v>66082</v>
      </c>
      <c r="S7232" t="str" cm="1">
        <f t="array" ref="S7232">_xlfn.IFS(E7235&lt;30,"18-29",E7235&lt;45,"30-44",TRUE,"45+")</f>
        <v>30-44</v>
      </c>
      <c r="T7232" t="str" cm="1">
        <f t="array" ref="T7232">_xlfn.IFS(F7232&lt;=2,"0-2 Years",F7232&lt;=5,"3-5 Years",F7232&lt;=8,"6-8 Years",TRUE,"9-10 Years")</f>
        <v>0-2 Years</v>
      </c>
      <c r="U7232" t="str" cm="1">
        <f t="array" ref="U7232">_xlfn.IFS(P7232&gt;60,"High Risk",P7232&gt;30,"Medium Risk",TRUE,"Low Risk")</f>
        <v>High Risk</v>
      </c>
      <c r="V7232">
        <f t="shared" si="112"/>
        <v>4</v>
      </c>
    </row>
    <row r="7233" spans="1:22" hidden="1" x14ac:dyDescent="0.2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 s="2">
        <v>139930.18</v>
      </c>
      <c r="H7233">
        <v>1</v>
      </c>
      <c r="I7233">
        <v>1</v>
      </c>
      <c r="J7233">
        <v>1</v>
      </c>
      <c r="K7233" s="1">
        <v>105720.09</v>
      </c>
      <c r="L7233">
        <v>0</v>
      </c>
      <c r="M7233">
        <v>28</v>
      </c>
      <c r="N7233">
        <v>2221</v>
      </c>
      <c r="O7233">
        <v>6</v>
      </c>
      <c r="P7233">
        <v>154</v>
      </c>
      <c r="Q7233">
        <v>0.21428571428571427</v>
      </c>
      <c r="R7233">
        <v>62188</v>
      </c>
      <c r="S7233" t="str" cm="1">
        <f t="array" ref="S7233">_xlfn.IFS(E7236&lt;30,"18-29",E7236&lt;45,"30-44",TRUE,"45+")</f>
        <v>30-44</v>
      </c>
      <c r="T7233" t="str" cm="1">
        <f t="array" ref="T7233">_xlfn.IFS(F7233&lt;=2,"0-2 Years",F7233&lt;=5,"3-5 Years",F7233&lt;=8,"6-8 Years",TRUE,"9-10 Years")</f>
        <v>9-10 Years</v>
      </c>
      <c r="U7233" t="str" cm="1">
        <f t="array" ref="U7233">_xlfn.IFS(P7233&gt;60,"High Risk",P7233&gt;30,"Medium Risk",TRUE,"Low Risk")</f>
        <v>High Risk</v>
      </c>
      <c r="V7233">
        <f t="shared" si="112"/>
        <v>2</v>
      </c>
    </row>
    <row r="7234" spans="1:22" hidden="1" x14ac:dyDescent="0.2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 s="2">
        <v>77949.69</v>
      </c>
      <c r="H7234">
        <v>1</v>
      </c>
      <c r="I7234">
        <v>1</v>
      </c>
      <c r="J7234">
        <v>1</v>
      </c>
      <c r="K7234" s="1">
        <v>121151.46</v>
      </c>
      <c r="L7234">
        <v>0</v>
      </c>
      <c r="M7234">
        <v>18</v>
      </c>
      <c r="N7234">
        <v>2468</v>
      </c>
      <c r="O7234">
        <v>4</v>
      </c>
      <c r="P7234">
        <v>141</v>
      </c>
      <c r="Q7234">
        <v>0.22222222222222221</v>
      </c>
      <c r="R7234">
        <v>44424</v>
      </c>
      <c r="S7234" t="str" cm="1">
        <f t="array" ref="S7234">_xlfn.IFS(E7237&lt;30,"18-29",E7237&lt;45,"30-44",TRUE,"45+")</f>
        <v>30-44</v>
      </c>
      <c r="T7234" t="str" cm="1">
        <f t="array" ref="T7234">_xlfn.IFS(F7234&lt;=2,"0-2 Years",F7234&lt;=5,"3-5 Years",F7234&lt;=8,"6-8 Years",TRUE,"9-10 Years")</f>
        <v>3-5 Years</v>
      </c>
      <c r="U7234" t="str" cm="1">
        <f t="array" ref="U7234">_xlfn.IFS(P7234&gt;60,"High Risk",P7234&gt;30,"Medium Risk",TRUE,"Low Risk")</f>
        <v>High Risk</v>
      </c>
      <c r="V7234">
        <f t="shared" si="112"/>
        <v>2</v>
      </c>
    </row>
    <row r="7235" spans="1:22" hidden="1" x14ac:dyDescent="0.2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 s="2">
        <v>121405.04</v>
      </c>
      <c r="H7235">
        <v>1</v>
      </c>
      <c r="I7235">
        <v>1</v>
      </c>
      <c r="J7235">
        <v>1</v>
      </c>
      <c r="K7235" s="1">
        <v>154844.22</v>
      </c>
      <c r="L7235">
        <v>0</v>
      </c>
      <c r="M7235">
        <v>18</v>
      </c>
      <c r="N7235">
        <v>2305</v>
      </c>
      <c r="O7235">
        <v>5</v>
      </c>
      <c r="P7235">
        <v>1</v>
      </c>
      <c r="Q7235">
        <v>0.27777777777777779</v>
      </c>
      <c r="R7235">
        <v>41490</v>
      </c>
      <c r="S7235" t="str" cm="1">
        <f t="array" ref="S7235">_xlfn.IFS(E7238&lt;30,"18-29",E7238&lt;45,"30-44",TRUE,"45+")</f>
        <v>30-44</v>
      </c>
      <c r="T7235" t="str" cm="1">
        <f t="array" ref="T7235">_xlfn.IFS(F7235&lt;=2,"0-2 Years",F7235&lt;=5,"3-5 Years",F7235&lt;=8,"6-8 Years",TRUE,"9-10 Years")</f>
        <v>0-2 Years</v>
      </c>
      <c r="U7235" t="str" cm="1">
        <f t="array" ref="U7235">_xlfn.IFS(P7235&gt;60,"High Risk",P7235&gt;30,"Medium Risk",TRUE,"Low Risk")</f>
        <v>Low Risk</v>
      </c>
      <c r="V7235">
        <f t="shared" ref="V7235:V7298" si="113">IF(J7235=0,3,0)+IF(G7235=0,3,0)+IF(H7235=1,2,0)+IF(E7235&gt;45,1,0)+IF(F7235&lt;3,1,0)</f>
        <v>3</v>
      </c>
    </row>
    <row r="7236" spans="1:22" hidden="1" x14ac:dyDescent="0.2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 s="2">
        <v>124580.69</v>
      </c>
      <c r="H7236">
        <v>1</v>
      </c>
      <c r="I7236">
        <v>1</v>
      </c>
      <c r="J7236">
        <v>1</v>
      </c>
      <c r="K7236" s="1">
        <v>18785.48</v>
      </c>
      <c r="L7236">
        <v>0</v>
      </c>
      <c r="M7236">
        <v>5</v>
      </c>
      <c r="N7236">
        <v>1680</v>
      </c>
      <c r="O7236">
        <v>10</v>
      </c>
      <c r="P7236">
        <v>39</v>
      </c>
      <c r="Q7236">
        <v>1</v>
      </c>
      <c r="R7236">
        <v>8400</v>
      </c>
      <c r="S7236" t="str" cm="1">
        <f t="array" ref="S7236">_xlfn.IFS(E7239&lt;30,"18-29",E7239&lt;45,"30-44",TRUE,"45+")</f>
        <v>30-44</v>
      </c>
      <c r="T7236" t="str" cm="1">
        <f t="array" ref="T7236">_xlfn.IFS(F7236&lt;=2,"0-2 Years",F7236&lt;=5,"3-5 Years",F7236&lt;=8,"6-8 Years",TRUE,"9-10 Years")</f>
        <v>3-5 Years</v>
      </c>
      <c r="U7236" t="str" cm="1">
        <f t="array" ref="U7236">_xlfn.IFS(P7236&gt;60,"High Risk",P7236&gt;30,"Medium Risk",TRUE,"Low Risk")</f>
        <v>Medium Risk</v>
      </c>
      <c r="V7236">
        <f t="shared" si="113"/>
        <v>2</v>
      </c>
    </row>
    <row r="7237" spans="1:22" hidden="1" x14ac:dyDescent="0.2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 s="2">
        <v>133087.76</v>
      </c>
      <c r="H7237">
        <v>1</v>
      </c>
      <c r="I7237">
        <v>1</v>
      </c>
      <c r="J7237">
        <v>0</v>
      </c>
      <c r="K7237" s="1">
        <v>64771.61</v>
      </c>
      <c r="L7237">
        <v>0</v>
      </c>
      <c r="M7237">
        <v>9</v>
      </c>
      <c r="N7237">
        <v>1768</v>
      </c>
      <c r="O7237">
        <v>10</v>
      </c>
      <c r="P7237">
        <v>137</v>
      </c>
      <c r="Q7237">
        <v>1</v>
      </c>
      <c r="R7237">
        <v>15912</v>
      </c>
      <c r="S7237" t="str" cm="1">
        <f t="array" ref="S7237">_xlfn.IFS(E7240&lt;30,"18-29",E7240&lt;45,"30-44",TRUE,"45+")</f>
        <v>45+</v>
      </c>
      <c r="T7237" t="str" cm="1">
        <f t="array" ref="T7237">_xlfn.IFS(F7237&lt;=2,"0-2 Years",F7237&lt;=5,"3-5 Years",F7237&lt;=8,"6-8 Years",TRUE,"9-10 Years")</f>
        <v>3-5 Years</v>
      </c>
      <c r="U7237" t="str" cm="1">
        <f t="array" ref="U7237">_xlfn.IFS(P7237&gt;60,"High Risk",P7237&gt;30,"Medium Risk",TRUE,"Low Risk")</f>
        <v>High Risk</v>
      </c>
      <c r="V7237">
        <f t="shared" si="113"/>
        <v>5</v>
      </c>
    </row>
    <row r="7238" spans="1:22" hidden="1" x14ac:dyDescent="0.2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 s="2">
        <v>0</v>
      </c>
      <c r="H7238">
        <v>1</v>
      </c>
      <c r="I7238">
        <v>1</v>
      </c>
      <c r="J7238">
        <v>1</v>
      </c>
      <c r="K7238" s="1">
        <v>16250.61</v>
      </c>
      <c r="L7238">
        <v>0</v>
      </c>
      <c r="M7238">
        <v>5</v>
      </c>
      <c r="N7238">
        <v>338</v>
      </c>
      <c r="O7238">
        <v>0</v>
      </c>
      <c r="P7238">
        <v>87</v>
      </c>
      <c r="Q7238">
        <v>0</v>
      </c>
      <c r="R7238">
        <v>1690</v>
      </c>
      <c r="S7238" t="str" cm="1">
        <f t="array" ref="S7238">_xlfn.IFS(E7241&lt;30,"18-29",E7241&lt;45,"30-44",TRUE,"45+")</f>
        <v>45+</v>
      </c>
      <c r="T7238" t="str" cm="1">
        <f t="array" ref="T7238">_xlfn.IFS(F7238&lt;=2,"0-2 Years",F7238&lt;=5,"3-5 Years",F7238&lt;=8,"6-8 Years",TRUE,"9-10 Years")</f>
        <v>6-8 Years</v>
      </c>
      <c r="U7238" t="str" cm="1">
        <f t="array" ref="U7238">_xlfn.IFS(P7238&gt;60,"High Risk",P7238&gt;30,"Medium Risk",TRUE,"Low Risk")</f>
        <v>High Risk</v>
      </c>
      <c r="V7238">
        <f t="shared" si="113"/>
        <v>5</v>
      </c>
    </row>
    <row r="7239" spans="1:22" x14ac:dyDescent="0.2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 s="2">
        <v>0</v>
      </c>
      <c r="H7239">
        <v>2</v>
      </c>
      <c r="I7239">
        <v>1</v>
      </c>
      <c r="J7239">
        <v>0</v>
      </c>
      <c r="K7239" s="1">
        <v>131093.99</v>
      </c>
      <c r="L7239">
        <v>0</v>
      </c>
      <c r="M7239">
        <v>30</v>
      </c>
      <c r="N7239">
        <v>3820</v>
      </c>
      <c r="O7239">
        <v>4</v>
      </c>
      <c r="P7239">
        <v>137</v>
      </c>
      <c r="Q7239">
        <v>0.13333333333333333</v>
      </c>
      <c r="R7239">
        <v>114600</v>
      </c>
      <c r="S7239" t="str" cm="1">
        <f t="array" ref="S7239">_xlfn.IFS(E7242&lt;30,"18-29",E7242&lt;45,"30-44",TRUE,"45+")</f>
        <v>30-44</v>
      </c>
      <c r="T7239" t="str" cm="1">
        <f t="array" ref="T7239">_xlfn.IFS(F7239&lt;=2,"0-2 Years",F7239&lt;=5,"3-5 Years",F7239&lt;=8,"6-8 Years",TRUE,"9-10 Years")</f>
        <v>6-8 Years</v>
      </c>
      <c r="U7239" t="str" cm="1">
        <f t="array" ref="U7239">_xlfn.IFS(P7239&gt;60,"High Risk",P7239&gt;30,"Medium Risk",TRUE,"Low Risk")</f>
        <v>High Risk</v>
      </c>
      <c r="V7239">
        <f t="shared" si="113"/>
        <v>6</v>
      </c>
    </row>
    <row r="7240" spans="1:22" x14ac:dyDescent="0.2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 s="2">
        <v>0</v>
      </c>
      <c r="H7240">
        <v>1</v>
      </c>
      <c r="I7240">
        <v>1</v>
      </c>
      <c r="J7240">
        <v>0</v>
      </c>
      <c r="K7240" s="1">
        <v>129188.18</v>
      </c>
      <c r="L7240">
        <v>1</v>
      </c>
      <c r="M7240">
        <v>30</v>
      </c>
      <c r="N7240">
        <v>4124</v>
      </c>
      <c r="O7240">
        <v>5</v>
      </c>
      <c r="P7240">
        <v>66</v>
      </c>
      <c r="Q7240">
        <v>0.16666666666666666</v>
      </c>
      <c r="R7240">
        <v>123720</v>
      </c>
      <c r="S7240" t="str" cm="1">
        <f t="array" ref="S7240">_xlfn.IFS(E7243&lt;30,"18-29",E7243&lt;45,"30-44",TRUE,"45+")</f>
        <v>30-44</v>
      </c>
      <c r="T7240" t="str" cm="1">
        <f t="array" ref="T7240">_xlfn.IFS(F7240&lt;=2,"0-2 Years",F7240&lt;=5,"3-5 Years",F7240&lt;=8,"6-8 Years",TRUE,"9-10 Years")</f>
        <v>6-8 Years</v>
      </c>
      <c r="U7240" t="str" cm="1">
        <f t="array" ref="U7240">_xlfn.IFS(P7240&gt;60,"High Risk",P7240&gt;30,"Medium Risk",TRUE,"Low Risk")</f>
        <v>High Risk</v>
      </c>
      <c r="V7240">
        <f t="shared" si="113"/>
        <v>9</v>
      </c>
    </row>
    <row r="7241" spans="1:22" hidden="1" x14ac:dyDescent="0.2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 s="2">
        <v>103741.14</v>
      </c>
      <c r="H7241">
        <v>1</v>
      </c>
      <c r="I7241">
        <v>1</v>
      </c>
      <c r="J7241">
        <v>0</v>
      </c>
      <c r="K7241" s="1">
        <v>47428.73</v>
      </c>
      <c r="L7241">
        <v>1</v>
      </c>
      <c r="M7241">
        <v>16</v>
      </c>
      <c r="N7241">
        <v>2161</v>
      </c>
      <c r="O7241">
        <v>4</v>
      </c>
      <c r="P7241">
        <v>120</v>
      </c>
      <c r="Q7241">
        <v>0.25</v>
      </c>
      <c r="R7241">
        <v>34576</v>
      </c>
      <c r="S7241" t="str" cm="1">
        <f t="array" ref="S7241">_xlfn.IFS(E7244&lt;30,"18-29",E7244&lt;45,"30-44",TRUE,"45+")</f>
        <v>30-44</v>
      </c>
      <c r="T7241" t="str" cm="1">
        <f t="array" ref="T7241">_xlfn.IFS(F7241&lt;=2,"0-2 Years",F7241&lt;=5,"3-5 Years",F7241&lt;=8,"6-8 Years",TRUE,"9-10 Years")</f>
        <v>6-8 Years</v>
      </c>
      <c r="U7241" t="str" cm="1">
        <f t="array" ref="U7241">_xlfn.IFS(P7241&gt;60,"High Risk",P7241&gt;30,"Medium Risk",TRUE,"Low Risk")</f>
        <v>High Risk</v>
      </c>
      <c r="V7241">
        <f t="shared" si="113"/>
        <v>5</v>
      </c>
    </row>
    <row r="7242" spans="1:22" hidden="1" x14ac:dyDescent="0.2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 s="2">
        <v>98877.95</v>
      </c>
      <c r="H7242">
        <v>1</v>
      </c>
      <c r="I7242">
        <v>1</v>
      </c>
      <c r="J7242">
        <v>0</v>
      </c>
      <c r="K7242" s="1">
        <v>132973.21</v>
      </c>
      <c r="L7242">
        <v>0</v>
      </c>
      <c r="M7242">
        <v>19</v>
      </c>
      <c r="N7242">
        <v>1534</v>
      </c>
      <c r="O7242">
        <v>10</v>
      </c>
      <c r="P7242">
        <v>152</v>
      </c>
      <c r="Q7242">
        <v>0.52631578947368418</v>
      </c>
      <c r="R7242">
        <v>29146</v>
      </c>
      <c r="S7242" t="str" cm="1">
        <f t="array" ref="S7242">_xlfn.IFS(E7245&lt;30,"18-29",E7245&lt;45,"30-44",TRUE,"45+")</f>
        <v>45+</v>
      </c>
      <c r="T7242" t="str" cm="1">
        <f t="array" ref="T7242">_xlfn.IFS(F7242&lt;=2,"0-2 Years",F7242&lt;=5,"3-5 Years",F7242&lt;=8,"6-8 Years",TRUE,"9-10 Years")</f>
        <v>6-8 Years</v>
      </c>
      <c r="U7242" t="str" cm="1">
        <f t="array" ref="U7242">_xlfn.IFS(P7242&gt;60,"High Risk",P7242&gt;30,"Medium Risk",TRUE,"Low Risk")</f>
        <v>High Risk</v>
      </c>
      <c r="V7242">
        <f t="shared" si="113"/>
        <v>5</v>
      </c>
    </row>
    <row r="7243" spans="1:22" hidden="1" x14ac:dyDescent="0.2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 s="2">
        <v>105843.26</v>
      </c>
      <c r="H7243">
        <v>2</v>
      </c>
      <c r="I7243">
        <v>1</v>
      </c>
      <c r="J7243">
        <v>1</v>
      </c>
      <c r="K7243" s="1">
        <v>84908.2</v>
      </c>
      <c r="L7243">
        <v>0</v>
      </c>
      <c r="M7243">
        <v>1</v>
      </c>
      <c r="N7243">
        <v>1500</v>
      </c>
      <c r="O7243">
        <v>0</v>
      </c>
      <c r="P7243">
        <v>96</v>
      </c>
      <c r="Q7243">
        <v>0</v>
      </c>
      <c r="R7243">
        <v>1500</v>
      </c>
      <c r="S7243" t="str" cm="1">
        <f t="array" ref="S7243">_xlfn.IFS(E7246&lt;30,"18-29",E7246&lt;45,"30-44",TRUE,"45+")</f>
        <v>30-44</v>
      </c>
      <c r="T7243" t="str" cm="1">
        <f t="array" ref="T7243">_xlfn.IFS(F7243&lt;=2,"0-2 Years",F7243&lt;=5,"3-5 Years",F7243&lt;=8,"6-8 Years",TRUE,"9-10 Years")</f>
        <v>3-5 Years</v>
      </c>
      <c r="U7243" t="str" cm="1">
        <f t="array" ref="U7243">_xlfn.IFS(P7243&gt;60,"High Risk",P7243&gt;30,"Medium Risk",TRUE,"Low Risk")</f>
        <v>High Risk</v>
      </c>
      <c r="V7243">
        <f t="shared" si="113"/>
        <v>0</v>
      </c>
    </row>
    <row r="7244" spans="1:22" hidden="1" x14ac:dyDescent="0.2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 s="2">
        <v>77526.66</v>
      </c>
      <c r="H7244">
        <v>3</v>
      </c>
      <c r="I7244">
        <v>0</v>
      </c>
      <c r="J7244">
        <v>0</v>
      </c>
      <c r="K7244" s="1">
        <v>57338.559999999998</v>
      </c>
      <c r="L7244">
        <v>1</v>
      </c>
      <c r="M7244">
        <v>1</v>
      </c>
      <c r="N7244">
        <v>4806</v>
      </c>
      <c r="O7244">
        <v>8</v>
      </c>
      <c r="P7244">
        <v>25</v>
      </c>
      <c r="Q7244">
        <v>1</v>
      </c>
      <c r="R7244">
        <v>4806</v>
      </c>
      <c r="S7244" t="str" cm="1">
        <f t="array" ref="S7244">_xlfn.IFS(E7247&lt;30,"18-29",E7247&lt;45,"30-44",TRUE,"45+")</f>
        <v>30-44</v>
      </c>
      <c r="T7244" t="str" cm="1">
        <f t="array" ref="T7244">_xlfn.IFS(F7244&lt;=2,"0-2 Years",F7244&lt;=5,"3-5 Years",F7244&lt;=8,"6-8 Years",TRUE,"9-10 Years")</f>
        <v>6-8 Years</v>
      </c>
      <c r="U7244" t="str" cm="1">
        <f t="array" ref="U7244">_xlfn.IFS(P7244&gt;60,"High Risk",P7244&gt;30,"Medium Risk",TRUE,"Low Risk")</f>
        <v>Low Risk</v>
      </c>
      <c r="V7244">
        <f t="shared" si="113"/>
        <v>3</v>
      </c>
    </row>
    <row r="7245" spans="1:22" hidden="1" x14ac:dyDescent="0.2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 s="2">
        <v>0</v>
      </c>
      <c r="H7245">
        <v>2</v>
      </c>
      <c r="I7245">
        <v>1</v>
      </c>
      <c r="J7245">
        <v>1</v>
      </c>
      <c r="K7245" s="1">
        <v>161579.85</v>
      </c>
      <c r="L7245">
        <v>0</v>
      </c>
      <c r="M7245">
        <v>30</v>
      </c>
      <c r="N7245">
        <v>1348</v>
      </c>
      <c r="O7245">
        <v>7</v>
      </c>
      <c r="P7245">
        <v>140</v>
      </c>
      <c r="Q7245">
        <v>0.23333333333333334</v>
      </c>
      <c r="R7245">
        <v>40440</v>
      </c>
      <c r="S7245" t="str" cm="1">
        <f t="array" ref="S7245">_xlfn.IFS(E7248&lt;30,"18-29",E7248&lt;45,"30-44",TRUE,"45+")</f>
        <v>30-44</v>
      </c>
      <c r="T7245" t="str" cm="1">
        <f t="array" ref="T7245">_xlfn.IFS(F7245&lt;=2,"0-2 Years",F7245&lt;=5,"3-5 Years",F7245&lt;=8,"6-8 Years",TRUE,"9-10 Years")</f>
        <v>3-5 Years</v>
      </c>
      <c r="U7245" t="str" cm="1">
        <f t="array" ref="U7245">_xlfn.IFS(P7245&gt;60,"High Risk",P7245&gt;30,"Medium Risk",TRUE,"Low Risk")</f>
        <v>High Risk</v>
      </c>
      <c r="V7245">
        <f t="shared" si="113"/>
        <v>4</v>
      </c>
    </row>
    <row r="7246" spans="1:22" x14ac:dyDescent="0.2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 s="2">
        <v>0</v>
      </c>
      <c r="H7246">
        <v>2</v>
      </c>
      <c r="I7246">
        <v>1</v>
      </c>
      <c r="J7246">
        <v>0</v>
      </c>
      <c r="K7246" s="1">
        <v>122625.68</v>
      </c>
      <c r="L7246">
        <v>0</v>
      </c>
      <c r="M7246">
        <v>13</v>
      </c>
      <c r="N7246">
        <v>3354</v>
      </c>
      <c r="O7246">
        <v>6</v>
      </c>
      <c r="P7246">
        <v>15</v>
      </c>
      <c r="Q7246">
        <v>0.46153846153846156</v>
      </c>
      <c r="R7246">
        <v>43602</v>
      </c>
      <c r="S7246" t="str" cm="1">
        <f t="array" ref="S7246">_xlfn.IFS(E7249&lt;30,"18-29",E7249&lt;45,"30-44",TRUE,"45+")</f>
        <v>30-44</v>
      </c>
      <c r="T7246" t="str" cm="1">
        <f t="array" ref="T7246">_xlfn.IFS(F7246&lt;=2,"0-2 Years",F7246&lt;=5,"3-5 Years",F7246&lt;=8,"6-8 Years",TRUE,"9-10 Years")</f>
        <v>6-8 Years</v>
      </c>
      <c r="U7246" t="str" cm="1">
        <f t="array" ref="U7246">_xlfn.IFS(P7246&gt;60,"High Risk",P7246&gt;30,"Medium Risk",TRUE,"Low Risk")</f>
        <v>Low Risk</v>
      </c>
      <c r="V7246">
        <f t="shared" si="113"/>
        <v>6</v>
      </c>
    </row>
    <row r="7247" spans="1:22" hidden="1" x14ac:dyDescent="0.2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 s="2">
        <v>105264.88</v>
      </c>
      <c r="H7247">
        <v>2</v>
      </c>
      <c r="I7247">
        <v>1</v>
      </c>
      <c r="J7247">
        <v>1</v>
      </c>
      <c r="K7247" s="1">
        <v>52909.87</v>
      </c>
      <c r="L7247">
        <v>0</v>
      </c>
      <c r="M7247">
        <v>17</v>
      </c>
      <c r="N7247">
        <v>1372</v>
      </c>
      <c r="O7247">
        <v>8</v>
      </c>
      <c r="P7247">
        <v>117</v>
      </c>
      <c r="Q7247">
        <v>0.47058823529411764</v>
      </c>
      <c r="R7247">
        <v>23324</v>
      </c>
      <c r="S7247" t="str" cm="1">
        <f t="array" ref="S7247">_xlfn.IFS(E7250&lt;30,"18-29",E7250&lt;45,"30-44",TRUE,"45+")</f>
        <v>45+</v>
      </c>
      <c r="T7247" t="str" cm="1">
        <f t="array" ref="T7247">_xlfn.IFS(F7247&lt;=2,"0-2 Years",F7247&lt;=5,"3-5 Years",F7247&lt;=8,"6-8 Years",TRUE,"9-10 Years")</f>
        <v>0-2 Years</v>
      </c>
      <c r="U7247" t="str" cm="1">
        <f t="array" ref="U7247">_xlfn.IFS(P7247&gt;60,"High Risk",P7247&gt;30,"Medium Risk",TRUE,"Low Risk")</f>
        <v>High Risk</v>
      </c>
      <c r="V7247">
        <f t="shared" si="113"/>
        <v>1</v>
      </c>
    </row>
    <row r="7248" spans="1:22" hidden="1" x14ac:dyDescent="0.2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 s="2">
        <v>0</v>
      </c>
      <c r="H7248">
        <v>2</v>
      </c>
      <c r="I7248">
        <v>0</v>
      </c>
      <c r="J7248">
        <v>1</v>
      </c>
      <c r="K7248" s="1">
        <v>170226.47</v>
      </c>
      <c r="L7248">
        <v>0</v>
      </c>
      <c r="M7248">
        <v>5</v>
      </c>
      <c r="N7248">
        <v>4509</v>
      </c>
      <c r="O7248">
        <v>3</v>
      </c>
      <c r="P7248">
        <v>178</v>
      </c>
      <c r="Q7248">
        <v>0.6</v>
      </c>
      <c r="R7248">
        <v>22545</v>
      </c>
      <c r="S7248" t="str" cm="1">
        <f t="array" ref="S7248">_xlfn.IFS(E7251&lt;30,"18-29",E7251&lt;45,"30-44",TRUE,"45+")</f>
        <v>18-29</v>
      </c>
      <c r="T7248" t="str" cm="1">
        <f t="array" ref="T7248">_xlfn.IFS(F7248&lt;=2,"0-2 Years",F7248&lt;=5,"3-5 Years",F7248&lt;=8,"6-8 Years",TRUE,"9-10 Years")</f>
        <v>3-5 Years</v>
      </c>
      <c r="U7248" t="str" cm="1">
        <f t="array" ref="U7248">_xlfn.IFS(P7248&gt;60,"High Risk",P7248&gt;30,"Medium Risk",TRUE,"Low Risk")</f>
        <v>High Risk</v>
      </c>
      <c r="V7248">
        <f t="shared" si="113"/>
        <v>3</v>
      </c>
    </row>
    <row r="7249" spans="1:22" hidden="1" x14ac:dyDescent="0.2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 s="2">
        <v>110150.43</v>
      </c>
      <c r="H7249">
        <v>1</v>
      </c>
      <c r="I7249">
        <v>1</v>
      </c>
      <c r="J7249">
        <v>1</v>
      </c>
      <c r="K7249" s="1">
        <v>191757.65</v>
      </c>
      <c r="L7249">
        <v>1</v>
      </c>
      <c r="M7249">
        <v>6</v>
      </c>
      <c r="N7249">
        <v>4987</v>
      </c>
      <c r="O7249">
        <v>2</v>
      </c>
      <c r="P7249">
        <v>79</v>
      </c>
      <c r="Q7249">
        <v>0.33333333333333331</v>
      </c>
      <c r="R7249">
        <v>29922</v>
      </c>
      <c r="S7249" t="str" cm="1">
        <f t="array" ref="S7249">_xlfn.IFS(E7252&lt;30,"18-29",E7252&lt;45,"30-44",TRUE,"45+")</f>
        <v>18-29</v>
      </c>
      <c r="T7249" t="str" cm="1">
        <f t="array" ref="T7249">_xlfn.IFS(F7249&lt;=2,"0-2 Years",F7249&lt;=5,"3-5 Years",F7249&lt;=8,"6-8 Years",TRUE,"9-10 Years")</f>
        <v>3-5 Years</v>
      </c>
      <c r="U7249" t="str" cm="1">
        <f t="array" ref="U7249">_xlfn.IFS(P7249&gt;60,"High Risk",P7249&gt;30,"Medium Risk",TRUE,"Low Risk")</f>
        <v>High Risk</v>
      </c>
      <c r="V7249">
        <f t="shared" si="113"/>
        <v>2</v>
      </c>
    </row>
    <row r="7250" spans="1:22" x14ac:dyDescent="0.2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 s="2">
        <v>0</v>
      </c>
      <c r="H7250">
        <v>3</v>
      </c>
      <c r="I7250">
        <v>1</v>
      </c>
      <c r="J7250">
        <v>0</v>
      </c>
      <c r="K7250" s="1">
        <v>66652.75</v>
      </c>
      <c r="L7250">
        <v>1</v>
      </c>
      <c r="M7250">
        <v>20</v>
      </c>
      <c r="N7250">
        <v>1298</v>
      </c>
      <c r="O7250">
        <v>1</v>
      </c>
      <c r="P7250">
        <v>26</v>
      </c>
      <c r="Q7250">
        <v>0.05</v>
      </c>
      <c r="R7250">
        <v>25960</v>
      </c>
      <c r="S7250" t="str" cm="1">
        <f t="array" ref="S7250">_xlfn.IFS(E7253&lt;30,"18-29",E7253&lt;45,"30-44",TRUE,"45+")</f>
        <v>30-44</v>
      </c>
      <c r="T7250" t="str" cm="1">
        <f t="array" ref="T7250">_xlfn.IFS(F7250&lt;=2,"0-2 Years",F7250&lt;=5,"3-5 Years",F7250&lt;=8,"6-8 Years",TRUE,"9-10 Years")</f>
        <v>0-2 Years</v>
      </c>
      <c r="U7250" t="str" cm="1">
        <f t="array" ref="U7250">_xlfn.IFS(P7250&gt;60,"High Risk",P7250&gt;30,"Medium Risk",TRUE,"Low Risk")</f>
        <v>Low Risk</v>
      </c>
      <c r="V7250">
        <f t="shared" si="113"/>
        <v>8</v>
      </c>
    </row>
    <row r="7251" spans="1:22" hidden="1" x14ac:dyDescent="0.2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 s="2">
        <v>0</v>
      </c>
      <c r="H7251">
        <v>2</v>
      </c>
      <c r="I7251">
        <v>1</v>
      </c>
      <c r="J7251">
        <v>1</v>
      </c>
      <c r="K7251" s="1">
        <v>195977.75</v>
      </c>
      <c r="L7251">
        <v>0</v>
      </c>
      <c r="M7251">
        <v>24</v>
      </c>
      <c r="N7251">
        <v>3691</v>
      </c>
      <c r="O7251">
        <v>2</v>
      </c>
      <c r="P7251">
        <v>10</v>
      </c>
      <c r="Q7251">
        <v>8.3333333333333329E-2</v>
      </c>
      <c r="R7251">
        <v>88584</v>
      </c>
      <c r="S7251" t="str" cm="1">
        <f t="array" ref="S7251">_xlfn.IFS(E7254&lt;30,"18-29",E7254&lt;45,"30-44",TRUE,"45+")</f>
        <v>30-44</v>
      </c>
      <c r="T7251" t="str" cm="1">
        <f t="array" ref="T7251">_xlfn.IFS(F7251&lt;=2,"0-2 Years",F7251&lt;=5,"3-5 Years",F7251&lt;=8,"6-8 Years",TRUE,"9-10 Years")</f>
        <v>6-8 Years</v>
      </c>
      <c r="U7251" t="str" cm="1">
        <f t="array" ref="U7251">_xlfn.IFS(P7251&gt;60,"High Risk",P7251&gt;30,"Medium Risk",TRUE,"Low Risk")</f>
        <v>Low Risk</v>
      </c>
      <c r="V7251">
        <f t="shared" si="113"/>
        <v>3</v>
      </c>
    </row>
    <row r="7252" spans="1:22" hidden="1" x14ac:dyDescent="0.2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 s="2">
        <v>0</v>
      </c>
      <c r="H7252">
        <v>2</v>
      </c>
      <c r="I7252">
        <v>1</v>
      </c>
      <c r="J7252">
        <v>1</v>
      </c>
      <c r="K7252" s="1">
        <v>69056.259999999995</v>
      </c>
      <c r="L7252">
        <v>0</v>
      </c>
      <c r="M7252">
        <v>7</v>
      </c>
      <c r="N7252">
        <v>532</v>
      </c>
      <c r="O7252">
        <v>8</v>
      </c>
      <c r="P7252">
        <v>128</v>
      </c>
      <c r="Q7252">
        <v>1</v>
      </c>
      <c r="R7252">
        <v>3724</v>
      </c>
      <c r="S7252" t="str" cm="1">
        <f t="array" ref="S7252">_xlfn.IFS(E7255&lt;30,"18-29",E7255&lt;45,"30-44",TRUE,"45+")</f>
        <v>45+</v>
      </c>
      <c r="T7252" t="str" cm="1">
        <f t="array" ref="T7252">_xlfn.IFS(F7252&lt;=2,"0-2 Years",F7252&lt;=5,"3-5 Years",F7252&lt;=8,"6-8 Years",TRUE,"9-10 Years")</f>
        <v>6-8 Years</v>
      </c>
      <c r="U7252" t="str" cm="1">
        <f t="array" ref="U7252">_xlfn.IFS(P7252&gt;60,"High Risk",P7252&gt;30,"Medium Risk",TRUE,"Low Risk")</f>
        <v>High Risk</v>
      </c>
      <c r="V7252">
        <f t="shared" si="113"/>
        <v>3</v>
      </c>
    </row>
    <row r="7253" spans="1:22" hidden="1" x14ac:dyDescent="0.2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 s="2">
        <v>138166.29999999999</v>
      </c>
      <c r="H7253">
        <v>1</v>
      </c>
      <c r="I7253">
        <v>1</v>
      </c>
      <c r="J7253">
        <v>0</v>
      </c>
      <c r="K7253" s="1">
        <v>12920.43</v>
      </c>
      <c r="L7253">
        <v>0</v>
      </c>
      <c r="M7253">
        <v>20</v>
      </c>
      <c r="N7253">
        <v>3144</v>
      </c>
      <c r="O7253">
        <v>4</v>
      </c>
      <c r="P7253">
        <v>134</v>
      </c>
      <c r="Q7253">
        <v>0.2</v>
      </c>
      <c r="R7253">
        <v>62880</v>
      </c>
      <c r="S7253" t="str" cm="1">
        <f t="array" ref="S7253">_xlfn.IFS(E7256&lt;30,"18-29",E7256&lt;45,"30-44",TRUE,"45+")</f>
        <v>30-44</v>
      </c>
      <c r="T7253" t="str" cm="1">
        <f t="array" ref="T7253">_xlfn.IFS(F7253&lt;=2,"0-2 Years",F7253&lt;=5,"3-5 Years",F7253&lt;=8,"6-8 Years",TRUE,"9-10 Years")</f>
        <v>9-10 Years</v>
      </c>
      <c r="U7253" t="str" cm="1">
        <f t="array" ref="U7253">_xlfn.IFS(P7253&gt;60,"High Risk",P7253&gt;30,"Medium Risk",TRUE,"Low Risk")</f>
        <v>High Risk</v>
      </c>
      <c r="V7253">
        <f t="shared" si="113"/>
        <v>5</v>
      </c>
    </row>
    <row r="7254" spans="1:22" hidden="1" x14ac:dyDescent="0.2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 s="2">
        <v>122265.24</v>
      </c>
      <c r="H7254">
        <v>1</v>
      </c>
      <c r="I7254">
        <v>1</v>
      </c>
      <c r="J7254">
        <v>0</v>
      </c>
      <c r="K7254" s="1">
        <v>138552.74</v>
      </c>
      <c r="L7254">
        <v>0</v>
      </c>
      <c r="M7254">
        <v>14</v>
      </c>
      <c r="N7254">
        <v>2368</v>
      </c>
      <c r="O7254">
        <v>1</v>
      </c>
      <c r="P7254">
        <v>49</v>
      </c>
      <c r="Q7254">
        <v>7.1428571428571425E-2</v>
      </c>
      <c r="R7254">
        <v>33152</v>
      </c>
      <c r="S7254" t="str" cm="1">
        <f t="array" ref="S7254">_xlfn.IFS(E7257&lt;30,"18-29",E7257&lt;45,"30-44",TRUE,"45+")</f>
        <v>30-44</v>
      </c>
      <c r="T7254" t="str" cm="1">
        <f t="array" ref="T7254">_xlfn.IFS(F7254&lt;=2,"0-2 Years",F7254&lt;=5,"3-5 Years",F7254&lt;=8,"6-8 Years",TRUE,"9-10 Years")</f>
        <v>6-8 Years</v>
      </c>
      <c r="U7254" t="str" cm="1">
        <f t="array" ref="U7254">_xlfn.IFS(P7254&gt;60,"High Risk",P7254&gt;30,"Medium Risk",TRUE,"Low Risk")</f>
        <v>Medium Risk</v>
      </c>
      <c r="V7254">
        <f t="shared" si="113"/>
        <v>5</v>
      </c>
    </row>
    <row r="7255" spans="1:22" x14ac:dyDescent="0.2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 s="2">
        <v>133295.98000000001</v>
      </c>
      <c r="H7255">
        <v>1</v>
      </c>
      <c r="I7255">
        <v>1</v>
      </c>
      <c r="J7255">
        <v>0</v>
      </c>
      <c r="K7255" s="1">
        <v>22832.71</v>
      </c>
      <c r="L7255">
        <v>1</v>
      </c>
      <c r="M7255">
        <v>18</v>
      </c>
      <c r="N7255">
        <v>201</v>
      </c>
      <c r="O7255">
        <v>7</v>
      </c>
      <c r="P7255">
        <v>90</v>
      </c>
      <c r="Q7255">
        <v>0.3888888888888889</v>
      </c>
      <c r="R7255">
        <v>3618</v>
      </c>
      <c r="S7255" t="str" cm="1">
        <f t="array" ref="S7255">_xlfn.IFS(E7258&lt;30,"18-29",E7258&lt;45,"30-44",TRUE,"45+")</f>
        <v>30-44</v>
      </c>
      <c r="T7255" t="str" cm="1">
        <f t="array" ref="T7255">_xlfn.IFS(F7255&lt;=2,"0-2 Years",F7255&lt;=5,"3-5 Years",F7255&lt;=8,"6-8 Years",TRUE,"9-10 Years")</f>
        <v>0-2 Years</v>
      </c>
      <c r="U7255" t="str" cm="1">
        <f t="array" ref="U7255">_xlfn.IFS(P7255&gt;60,"High Risk",P7255&gt;30,"Medium Risk",TRUE,"Low Risk")</f>
        <v>High Risk</v>
      </c>
      <c r="V7255">
        <f t="shared" si="113"/>
        <v>7</v>
      </c>
    </row>
    <row r="7256" spans="1:22" x14ac:dyDescent="0.2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 s="2">
        <v>0</v>
      </c>
      <c r="H7256">
        <v>1</v>
      </c>
      <c r="I7256">
        <v>0</v>
      </c>
      <c r="J7256">
        <v>1</v>
      </c>
      <c r="K7256" s="1">
        <v>61811.1</v>
      </c>
      <c r="L7256">
        <v>0</v>
      </c>
      <c r="M7256">
        <v>2</v>
      </c>
      <c r="N7256">
        <v>538</v>
      </c>
      <c r="O7256">
        <v>3</v>
      </c>
      <c r="P7256">
        <v>33</v>
      </c>
      <c r="Q7256">
        <v>1</v>
      </c>
      <c r="R7256">
        <v>1076</v>
      </c>
      <c r="S7256" t="str" cm="1">
        <f t="array" ref="S7256">_xlfn.IFS(E7259&lt;30,"18-29",E7259&lt;45,"30-44",TRUE,"45+")</f>
        <v>45+</v>
      </c>
      <c r="T7256" t="str" cm="1">
        <f t="array" ref="T7256">_xlfn.IFS(F7256&lt;=2,"0-2 Years",F7256&lt;=5,"3-5 Years",F7256&lt;=8,"6-8 Years",TRUE,"9-10 Years")</f>
        <v>0-2 Years</v>
      </c>
      <c r="U7256" t="str" cm="1">
        <f t="array" ref="U7256">_xlfn.IFS(P7256&gt;60,"High Risk",P7256&gt;30,"Medium Risk",TRUE,"Low Risk")</f>
        <v>Medium Risk</v>
      </c>
      <c r="V7256">
        <f t="shared" si="113"/>
        <v>6</v>
      </c>
    </row>
    <row r="7257" spans="1:22" x14ac:dyDescent="0.2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 s="2">
        <v>148326.09</v>
      </c>
      <c r="H7257">
        <v>1</v>
      </c>
      <c r="I7257">
        <v>1</v>
      </c>
      <c r="J7257">
        <v>0</v>
      </c>
      <c r="K7257" s="1">
        <v>191604.27</v>
      </c>
      <c r="L7257">
        <v>1</v>
      </c>
      <c r="M7257">
        <v>15</v>
      </c>
      <c r="N7257">
        <v>1038</v>
      </c>
      <c r="O7257">
        <v>4</v>
      </c>
      <c r="P7257">
        <v>39</v>
      </c>
      <c r="Q7257">
        <v>0.26666666666666666</v>
      </c>
      <c r="R7257">
        <v>15570</v>
      </c>
      <c r="S7257" t="str" cm="1">
        <f t="array" ref="S7257">_xlfn.IFS(E7260&lt;30,"18-29",E7260&lt;45,"30-44",TRUE,"45+")</f>
        <v>45+</v>
      </c>
      <c r="T7257" t="str" cm="1">
        <f t="array" ref="T7257">_xlfn.IFS(F7257&lt;=2,"0-2 Years",F7257&lt;=5,"3-5 Years",F7257&lt;=8,"6-8 Years",TRUE,"9-10 Years")</f>
        <v>0-2 Years</v>
      </c>
      <c r="U7257" t="str" cm="1">
        <f t="array" ref="U7257">_xlfn.IFS(P7257&gt;60,"High Risk",P7257&gt;30,"Medium Risk",TRUE,"Low Risk")</f>
        <v>Medium Risk</v>
      </c>
      <c r="V7257">
        <f t="shared" si="113"/>
        <v>6</v>
      </c>
    </row>
    <row r="7258" spans="1:22" hidden="1" x14ac:dyDescent="0.2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 s="2">
        <v>68927.570000000007</v>
      </c>
      <c r="H7258">
        <v>1</v>
      </c>
      <c r="I7258">
        <v>1</v>
      </c>
      <c r="J7258">
        <v>1</v>
      </c>
      <c r="K7258" s="1">
        <v>25445</v>
      </c>
      <c r="L7258">
        <v>0</v>
      </c>
      <c r="M7258">
        <v>3</v>
      </c>
      <c r="N7258">
        <v>4152</v>
      </c>
      <c r="O7258">
        <v>7</v>
      </c>
      <c r="P7258">
        <v>111</v>
      </c>
      <c r="Q7258">
        <v>1</v>
      </c>
      <c r="R7258">
        <v>12456</v>
      </c>
      <c r="S7258" t="str" cm="1">
        <f t="array" ref="S7258">_xlfn.IFS(E7261&lt;30,"18-29",E7261&lt;45,"30-44",TRUE,"45+")</f>
        <v>30-44</v>
      </c>
      <c r="T7258" t="str" cm="1">
        <f t="array" ref="T7258">_xlfn.IFS(F7258&lt;=2,"0-2 Years",F7258&lt;=5,"3-5 Years",F7258&lt;=8,"6-8 Years",TRUE,"9-10 Years")</f>
        <v>0-2 Years</v>
      </c>
      <c r="U7258" t="str" cm="1">
        <f t="array" ref="U7258">_xlfn.IFS(P7258&gt;60,"High Risk",P7258&gt;30,"Medium Risk",TRUE,"Low Risk")</f>
        <v>High Risk</v>
      </c>
      <c r="V7258">
        <f t="shared" si="113"/>
        <v>3</v>
      </c>
    </row>
    <row r="7259" spans="1:22" hidden="1" x14ac:dyDescent="0.2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 s="2">
        <v>139914.6</v>
      </c>
      <c r="H7259">
        <v>4</v>
      </c>
      <c r="I7259">
        <v>0</v>
      </c>
      <c r="J7259">
        <v>1</v>
      </c>
      <c r="K7259" s="1">
        <v>129964.56</v>
      </c>
      <c r="L7259">
        <v>1</v>
      </c>
      <c r="M7259">
        <v>9</v>
      </c>
      <c r="N7259">
        <v>2283</v>
      </c>
      <c r="O7259">
        <v>10</v>
      </c>
      <c r="P7259">
        <v>59</v>
      </c>
      <c r="Q7259">
        <v>1</v>
      </c>
      <c r="R7259">
        <v>20547</v>
      </c>
      <c r="S7259" t="str" cm="1">
        <f t="array" ref="S7259">_xlfn.IFS(E7262&lt;30,"18-29",E7262&lt;45,"30-44",TRUE,"45+")</f>
        <v>30-44</v>
      </c>
      <c r="T7259" t="str" cm="1">
        <f t="array" ref="T7259">_xlfn.IFS(F7259&lt;=2,"0-2 Years",F7259&lt;=5,"3-5 Years",F7259&lt;=8,"6-8 Years",TRUE,"9-10 Years")</f>
        <v>3-5 Years</v>
      </c>
      <c r="U7259" t="str" cm="1">
        <f t="array" ref="U7259">_xlfn.IFS(P7259&gt;60,"High Risk",P7259&gt;30,"Medium Risk",TRUE,"Low Risk")</f>
        <v>Medium Risk</v>
      </c>
      <c r="V7259">
        <f t="shared" si="113"/>
        <v>1</v>
      </c>
    </row>
    <row r="7260" spans="1:22" x14ac:dyDescent="0.2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 s="2">
        <v>118723.11</v>
      </c>
      <c r="H7260">
        <v>1</v>
      </c>
      <c r="I7260">
        <v>0</v>
      </c>
      <c r="J7260">
        <v>0</v>
      </c>
      <c r="K7260" s="1">
        <v>6209.51</v>
      </c>
      <c r="L7260">
        <v>1</v>
      </c>
      <c r="M7260">
        <v>2</v>
      </c>
      <c r="N7260">
        <v>4867</v>
      </c>
      <c r="O7260">
        <v>6</v>
      </c>
      <c r="P7260">
        <v>134</v>
      </c>
      <c r="Q7260">
        <v>1</v>
      </c>
      <c r="R7260">
        <v>9734</v>
      </c>
      <c r="S7260" t="str" cm="1">
        <f t="array" ref="S7260">_xlfn.IFS(E7263&lt;30,"18-29",E7263&lt;45,"30-44",TRUE,"45+")</f>
        <v>45+</v>
      </c>
      <c r="T7260" t="str" cm="1">
        <f t="array" ref="T7260">_xlfn.IFS(F7260&lt;=2,"0-2 Years",F7260&lt;=5,"3-5 Years",F7260&lt;=8,"6-8 Years",TRUE,"9-10 Years")</f>
        <v>6-8 Years</v>
      </c>
      <c r="U7260" t="str" cm="1">
        <f t="array" ref="U7260">_xlfn.IFS(P7260&gt;60,"High Risk",P7260&gt;30,"Medium Risk",TRUE,"Low Risk")</f>
        <v>High Risk</v>
      </c>
      <c r="V7260">
        <f t="shared" si="113"/>
        <v>6</v>
      </c>
    </row>
    <row r="7261" spans="1:22" hidden="1" x14ac:dyDescent="0.2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 s="2">
        <v>106957.28</v>
      </c>
      <c r="H7261">
        <v>1</v>
      </c>
      <c r="I7261">
        <v>1</v>
      </c>
      <c r="J7261">
        <v>1</v>
      </c>
      <c r="K7261" s="1">
        <v>134794.01999999999</v>
      </c>
      <c r="L7261">
        <v>0</v>
      </c>
      <c r="M7261">
        <v>28</v>
      </c>
      <c r="N7261">
        <v>3595</v>
      </c>
      <c r="O7261">
        <v>10</v>
      </c>
      <c r="P7261">
        <v>116</v>
      </c>
      <c r="Q7261">
        <v>0.35714285714285715</v>
      </c>
      <c r="R7261">
        <v>100660</v>
      </c>
      <c r="S7261" t="str" cm="1">
        <f t="array" ref="S7261">_xlfn.IFS(E7264&lt;30,"18-29",E7264&lt;45,"30-44",TRUE,"45+")</f>
        <v>30-44</v>
      </c>
      <c r="T7261" t="str" cm="1">
        <f t="array" ref="T7261">_xlfn.IFS(F7261&lt;=2,"0-2 Years",F7261&lt;=5,"3-5 Years",F7261&lt;=8,"6-8 Years",TRUE,"9-10 Years")</f>
        <v>6-8 Years</v>
      </c>
      <c r="U7261" t="str" cm="1">
        <f t="array" ref="U7261">_xlfn.IFS(P7261&gt;60,"High Risk",P7261&gt;30,"Medium Risk",TRUE,"Low Risk")</f>
        <v>High Risk</v>
      </c>
      <c r="V7261">
        <f t="shared" si="113"/>
        <v>2</v>
      </c>
    </row>
    <row r="7262" spans="1:22" hidden="1" x14ac:dyDescent="0.2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 s="2">
        <v>190238.93</v>
      </c>
      <c r="H7262">
        <v>1</v>
      </c>
      <c r="I7262">
        <v>1</v>
      </c>
      <c r="J7262">
        <v>1</v>
      </c>
      <c r="K7262" s="1">
        <v>57549.65</v>
      </c>
      <c r="L7262">
        <v>0</v>
      </c>
      <c r="M7262">
        <v>12</v>
      </c>
      <c r="N7262">
        <v>3656</v>
      </c>
      <c r="O7262">
        <v>7</v>
      </c>
      <c r="P7262">
        <v>74</v>
      </c>
      <c r="Q7262">
        <v>0.58333333333333337</v>
      </c>
      <c r="R7262">
        <v>43872</v>
      </c>
      <c r="S7262" t="str" cm="1">
        <f t="array" ref="S7262">_xlfn.IFS(E7265&lt;30,"18-29",E7265&lt;45,"30-44",TRUE,"45+")</f>
        <v>45+</v>
      </c>
      <c r="T7262" t="str" cm="1">
        <f t="array" ref="T7262">_xlfn.IFS(F7262&lt;=2,"0-2 Years",F7262&lt;=5,"3-5 Years",F7262&lt;=8,"6-8 Years",TRUE,"9-10 Years")</f>
        <v>6-8 Years</v>
      </c>
      <c r="U7262" t="str" cm="1">
        <f t="array" ref="U7262">_xlfn.IFS(P7262&gt;60,"High Risk",P7262&gt;30,"Medium Risk",TRUE,"Low Risk")</f>
        <v>High Risk</v>
      </c>
      <c r="V7262">
        <f t="shared" si="113"/>
        <v>2</v>
      </c>
    </row>
    <row r="7263" spans="1:22" hidden="1" x14ac:dyDescent="0.2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 s="2">
        <v>113537.73</v>
      </c>
      <c r="H7263">
        <v>1</v>
      </c>
      <c r="I7263">
        <v>0</v>
      </c>
      <c r="J7263">
        <v>1</v>
      </c>
      <c r="K7263" s="1">
        <v>28367.21</v>
      </c>
      <c r="L7263">
        <v>0</v>
      </c>
      <c r="M7263">
        <v>1</v>
      </c>
      <c r="N7263">
        <v>1524</v>
      </c>
      <c r="O7263">
        <v>5</v>
      </c>
      <c r="P7263">
        <v>144</v>
      </c>
      <c r="Q7263">
        <v>1</v>
      </c>
      <c r="R7263">
        <v>1524</v>
      </c>
      <c r="S7263" t="str" cm="1">
        <f t="array" ref="S7263">_xlfn.IFS(E7266&lt;30,"18-29",E7266&lt;45,"30-44",TRUE,"45+")</f>
        <v>30-44</v>
      </c>
      <c r="T7263" t="str" cm="1">
        <f t="array" ref="T7263">_xlfn.IFS(F7263&lt;=2,"0-2 Years",F7263&lt;=5,"3-5 Years",F7263&lt;=8,"6-8 Years",TRUE,"9-10 Years")</f>
        <v>0-2 Years</v>
      </c>
      <c r="U7263" t="str" cm="1">
        <f t="array" ref="U7263">_xlfn.IFS(P7263&gt;60,"High Risk",P7263&gt;30,"Medium Risk",TRUE,"Low Risk")</f>
        <v>High Risk</v>
      </c>
      <c r="V7263">
        <f t="shared" si="113"/>
        <v>4</v>
      </c>
    </row>
    <row r="7264" spans="1:22" hidden="1" x14ac:dyDescent="0.2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 s="2">
        <v>101090.27</v>
      </c>
      <c r="H7264">
        <v>1</v>
      </c>
      <c r="I7264">
        <v>1</v>
      </c>
      <c r="J7264">
        <v>1</v>
      </c>
      <c r="K7264" s="1">
        <v>51703.09</v>
      </c>
      <c r="L7264">
        <v>0</v>
      </c>
      <c r="M7264">
        <v>26</v>
      </c>
      <c r="N7264">
        <v>4701</v>
      </c>
      <c r="O7264">
        <v>9</v>
      </c>
      <c r="P7264">
        <v>61</v>
      </c>
      <c r="Q7264">
        <v>0.34615384615384615</v>
      </c>
      <c r="R7264">
        <v>122226</v>
      </c>
      <c r="S7264" t="str" cm="1">
        <f t="array" ref="S7264">_xlfn.IFS(E7267&lt;30,"18-29",E7267&lt;45,"30-44",TRUE,"45+")</f>
        <v>30-44</v>
      </c>
      <c r="T7264" t="str" cm="1">
        <f t="array" ref="T7264">_xlfn.IFS(F7264&lt;=2,"0-2 Years",F7264&lt;=5,"3-5 Years",F7264&lt;=8,"6-8 Years",TRUE,"9-10 Years")</f>
        <v>3-5 Years</v>
      </c>
      <c r="U7264" t="str" cm="1">
        <f t="array" ref="U7264">_xlfn.IFS(P7264&gt;60,"High Risk",P7264&gt;30,"Medium Risk",TRUE,"Low Risk")</f>
        <v>High Risk</v>
      </c>
      <c r="V7264">
        <f t="shared" si="113"/>
        <v>2</v>
      </c>
    </row>
    <row r="7265" spans="1:22" hidden="1" x14ac:dyDescent="0.2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 s="2">
        <v>0</v>
      </c>
      <c r="H7265">
        <v>2</v>
      </c>
      <c r="I7265">
        <v>1</v>
      </c>
      <c r="J7265">
        <v>1</v>
      </c>
      <c r="K7265" s="1">
        <v>66602.7</v>
      </c>
      <c r="L7265">
        <v>0</v>
      </c>
      <c r="M7265">
        <v>10</v>
      </c>
      <c r="N7265">
        <v>4442</v>
      </c>
      <c r="O7265">
        <v>0</v>
      </c>
      <c r="P7265">
        <v>70</v>
      </c>
      <c r="Q7265">
        <v>0</v>
      </c>
      <c r="R7265">
        <v>44420</v>
      </c>
      <c r="S7265" t="str" cm="1">
        <f t="array" ref="S7265">_xlfn.IFS(E7268&lt;30,"18-29",E7268&lt;45,"30-44",TRUE,"45+")</f>
        <v>45+</v>
      </c>
      <c r="T7265" t="str" cm="1">
        <f t="array" ref="T7265">_xlfn.IFS(F7265&lt;=2,"0-2 Years",F7265&lt;=5,"3-5 Years",F7265&lt;=8,"6-8 Years",TRUE,"9-10 Years")</f>
        <v>0-2 Years</v>
      </c>
      <c r="U7265" t="str" cm="1">
        <f t="array" ref="U7265">_xlfn.IFS(P7265&gt;60,"High Risk",P7265&gt;30,"Medium Risk",TRUE,"Low Risk")</f>
        <v>High Risk</v>
      </c>
      <c r="V7265">
        <f t="shared" si="113"/>
        <v>5</v>
      </c>
    </row>
    <row r="7266" spans="1:22" hidden="1" x14ac:dyDescent="0.2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 s="2">
        <v>0</v>
      </c>
      <c r="H7266">
        <v>1</v>
      </c>
      <c r="I7266">
        <v>1</v>
      </c>
      <c r="J7266">
        <v>1</v>
      </c>
      <c r="K7266" s="1">
        <v>2739.71</v>
      </c>
      <c r="L7266">
        <v>0</v>
      </c>
      <c r="M7266">
        <v>17</v>
      </c>
      <c r="N7266">
        <v>4935</v>
      </c>
      <c r="O7266">
        <v>10</v>
      </c>
      <c r="P7266">
        <v>102</v>
      </c>
      <c r="Q7266">
        <v>0.58823529411764708</v>
      </c>
      <c r="R7266">
        <v>83895</v>
      </c>
      <c r="S7266" t="str" cm="1">
        <f t="array" ref="S7266">_xlfn.IFS(E7269&lt;30,"18-29",E7269&lt;45,"30-44",TRUE,"45+")</f>
        <v>30-44</v>
      </c>
      <c r="T7266" t="str" cm="1">
        <f t="array" ref="T7266">_xlfn.IFS(F7266&lt;=2,"0-2 Years",F7266&lt;=5,"3-5 Years",F7266&lt;=8,"6-8 Years",TRUE,"9-10 Years")</f>
        <v>3-5 Years</v>
      </c>
      <c r="U7266" t="str" cm="1">
        <f t="array" ref="U7266">_xlfn.IFS(P7266&gt;60,"High Risk",P7266&gt;30,"Medium Risk",TRUE,"Low Risk")</f>
        <v>High Risk</v>
      </c>
      <c r="V7266">
        <f t="shared" si="113"/>
        <v>5</v>
      </c>
    </row>
    <row r="7267" spans="1:22" x14ac:dyDescent="0.2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 s="2">
        <v>0</v>
      </c>
      <c r="H7267">
        <v>2</v>
      </c>
      <c r="I7267">
        <v>0</v>
      </c>
      <c r="J7267">
        <v>0</v>
      </c>
      <c r="K7267" s="1">
        <v>69227.42</v>
      </c>
      <c r="L7267">
        <v>0</v>
      </c>
      <c r="M7267">
        <v>9</v>
      </c>
      <c r="N7267">
        <v>727</v>
      </c>
      <c r="O7267">
        <v>6</v>
      </c>
      <c r="P7267">
        <v>6</v>
      </c>
      <c r="Q7267">
        <v>0.66666666666666663</v>
      </c>
      <c r="R7267">
        <v>6543</v>
      </c>
      <c r="S7267" t="str" cm="1">
        <f t="array" ref="S7267">_xlfn.IFS(E7270&lt;30,"18-29",E7270&lt;45,"30-44",TRUE,"45+")</f>
        <v>18-29</v>
      </c>
      <c r="T7267" t="str" cm="1">
        <f t="array" ref="T7267">_xlfn.IFS(F7267&lt;=2,"0-2 Years",F7267&lt;=5,"3-5 Years",F7267&lt;=8,"6-8 Years",TRUE,"9-10 Years")</f>
        <v>6-8 Years</v>
      </c>
      <c r="U7267" t="str" cm="1">
        <f t="array" ref="U7267">_xlfn.IFS(P7267&gt;60,"High Risk",P7267&gt;30,"Medium Risk",TRUE,"Low Risk")</f>
        <v>Low Risk</v>
      </c>
      <c r="V7267">
        <f t="shared" si="113"/>
        <v>6</v>
      </c>
    </row>
    <row r="7268" spans="1:22" x14ac:dyDescent="0.2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 s="2">
        <v>168920.75</v>
      </c>
      <c r="H7268">
        <v>1</v>
      </c>
      <c r="I7268">
        <v>1</v>
      </c>
      <c r="J7268">
        <v>0</v>
      </c>
      <c r="K7268" s="1">
        <v>31445.03</v>
      </c>
      <c r="L7268">
        <v>1</v>
      </c>
      <c r="M7268">
        <v>29</v>
      </c>
      <c r="N7268">
        <v>4415</v>
      </c>
      <c r="O7268">
        <v>9</v>
      </c>
      <c r="P7268">
        <v>4</v>
      </c>
      <c r="Q7268">
        <v>0.31034482758620691</v>
      </c>
      <c r="R7268">
        <v>128035</v>
      </c>
      <c r="S7268" t="str" cm="1">
        <f t="array" ref="S7268">_xlfn.IFS(E7271&lt;30,"18-29",E7271&lt;45,"30-44",TRUE,"45+")</f>
        <v>30-44</v>
      </c>
      <c r="T7268" t="str" cm="1">
        <f t="array" ref="T7268">_xlfn.IFS(F7268&lt;=2,"0-2 Years",F7268&lt;=5,"3-5 Years",F7268&lt;=8,"6-8 Years",TRUE,"9-10 Years")</f>
        <v>9-10 Years</v>
      </c>
      <c r="U7268" t="str" cm="1">
        <f t="array" ref="U7268">_xlfn.IFS(P7268&gt;60,"High Risk",P7268&gt;30,"Medium Risk",TRUE,"Low Risk")</f>
        <v>Low Risk</v>
      </c>
      <c r="V7268">
        <f t="shared" si="113"/>
        <v>6</v>
      </c>
    </row>
    <row r="7269" spans="1:22" hidden="1" x14ac:dyDescent="0.2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 s="2">
        <v>111589.67</v>
      </c>
      <c r="H7269">
        <v>1</v>
      </c>
      <c r="I7269">
        <v>1</v>
      </c>
      <c r="J7269">
        <v>0</v>
      </c>
      <c r="K7269" s="1">
        <v>150037.19</v>
      </c>
      <c r="L7269">
        <v>0</v>
      </c>
      <c r="M7269">
        <v>9</v>
      </c>
      <c r="N7269">
        <v>3161</v>
      </c>
      <c r="O7269">
        <v>0</v>
      </c>
      <c r="P7269">
        <v>13</v>
      </c>
      <c r="Q7269">
        <v>0</v>
      </c>
      <c r="R7269">
        <v>28449</v>
      </c>
      <c r="S7269" t="str" cm="1">
        <f t="array" ref="S7269">_xlfn.IFS(E7272&lt;30,"18-29",E7272&lt;45,"30-44",TRUE,"45+")</f>
        <v>45+</v>
      </c>
      <c r="T7269" t="str" cm="1">
        <f t="array" ref="T7269">_xlfn.IFS(F7269&lt;=2,"0-2 Years",F7269&lt;=5,"3-5 Years",F7269&lt;=8,"6-8 Years",TRUE,"9-10 Years")</f>
        <v>9-10 Years</v>
      </c>
      <c r="U7269" t="str" cm="1">
        <f t="array" ref="U7269">_xlfn.IFS(P7269&gt;60,"High Risk",P7269&gt;30,"Medium Risk",TRUE,"Low Risk")</f>
        <v>Low Risk</v>
      </c>
      <c r="V7269">
        <f t="shared" si="113"/>
        <v>5</v>
      </c>
    </row>
    <row r="7270" spans="1:22" hidden="1" x14ac:dyDescent="0.2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 s="2">
        <v>172310.33</v>
      </c>
      <c r="H7270">
        <v>1</v>
      </c>
      <c r="I7270">
        <v>0</v>
      </c>
      <c r="J7270">
        <v>1</v>
      </c>
      <c r="K7270" s="1">
        <v>111448.92</v>
      </c>
      <c r="L7270">
        <v>0</v>
      </c>
      <c r="M7270">
        <v>15</v>
      </c>
      <c r="N7270">
        <v>2740</v>
      </c>
      <c r="O7270">
        <v>5</v>
      </c>
      <c r="P7270">
        <v>131</v>
      </c>
      <c r="Q7270">
        <v>0.33333333333333331</v>
      </c>
      <c r="R7270">
        <v>41100</v>
      </c>
      <c r="S7270" t="str" cm="1">
        <f t="array" ref="S7270">_xlfn.IFS(E7273&lt;30,"18-29",E7273&lt;45,"30-44",TRUE,"45+")</f>
        <v>30-44</v>
      </c>
      <c r="T7270" t="str" cm="1">
        <f t="array" ref="T7270">_xlfn.IFS(F7270&lt;=2,"0-2 Years",F7270&lt;=5,"3-5 Years",F7270&lt;=8,"6-8 Years",TRUE,"9-10 Years")</f>
        <v>6-8 Years</v>
      </c>
      <c r="U7270" t="str" cm="1">
        <f t="array" ref="U7270">_xlfn.IFS(P7270&gt;60,"High Risk",P7270&gt;30,"Medium Risk",TRUE,"Low Risk")</f>
        <v>High Risk</v>
      </c>
      <c r="V7270">
        <f t="shared" si="113"/>
        <v>2</v>
      </c>
    </row>
    <row r="7271" spans="1:22" hidden="1" x14ac:dyDescent="0.2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 s="2">
        <v>118028.35</v>
      </c>
      <c r="H7271">
        <v>1</v>
      </c>
      <c r="I7271">
        <v>1</v>
      </c>
      <c r="J7271">
        <v>0</v>
      </c>
      <c r="K7271" s="1">
        <v>51226.32</v>
      </c>
      <c r="L7271">
        <v>1</v>
      </c>
      <c r="M7271">
        <v>15</v>
      </c>
      <c r="N7271">
        <v>2089</v>
      </c>
      <c r="O7271">
        <v>0</v>
      </c>
      <c r="P7271">
        <v>119</v>
      </c>
      <c r="Q7271">
        <v>0</v>
      </c>
      <c r="R7271">
        <v>31335</v>
      </c>
      <c r="S7271" t="str" cm="1">
        <f t="array" ref="S7271">_xlfn.IFS(E7274&lt;30,"18-29",E7274&lt;45,"30-44",TRUE,"45+")</f>
        <v>45+</v>
      </c>
      <c r="T7271" t="str" cm="1">
        <f t="array" ref="T7271">_xlfn.IFS(F7271&lt;=2,"0-2 Years",F7271&lt;=5,"3-5 Years",F7271&lt;=8,"6-8 Years",TRUE,"9-10 Years")</f>
        <v>6-8 Years</v>
      </c>
      <c r="U7271" t="str" cm="1">
        <f t="array" ref="U7271">_xlfn.IFS(P7271&gt;60,"High Risk",P7271&gt;30,"Medium Risk",TRUE,"Low Risk")</f>
        <v>High Risk</v>
      </c>
      <c r="V7271">
        <f t="shared" si="113"/>
        <v>5</v>
      </c>
    </row>
    <row r="7272" spans="1:22" hidden="1" x14ac:dyDescent="0.2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 s="2">
        <v>147910.29999999999</v>
      </c>
      <c r="H7272">
        <v>1</v>
      </c>
      <c r="I7272">
        <v>1</v>
      </c>
      <c r="J7272">
        <v>1</v>
      </c>
      <c r="K7272" s="1">
        <v>53581.14</v>
      </c>
      <c r="L7272">
        <v>0</v>
      </c>
      <c r="M7272">
        <v>2</v>
      </c>
      <c r="N7272">
        <v>2262</v>
      </c>
      <c r="O7272">
        <v>5</v>
      </c>
      <c r="P7272">
        <v>92</v>
      </c>
      <c r="Q7272">
        <v>1</v>
      </c>
      <c r="R7272">
        <v>4524</v>
      </c>
      <c r="S7272" t="str" cm="1">
        <f t="array" ref="S7272">_xlfn.IFS(E7275&lt;30,"18-29",E7275&lt;45,"30-44",TRUE,"45+")</f>
        <v>30-44</v>
      </c>
      <c r="T7272" t="str" cm="1">
        <f t="array" ref="T7272">_xlfn.IFS(F7272&lt;=2,"0-2 Years",F7272&lt;=5,"3-5 Years",F7272&lt;=8,"6-8 Years",TRUE,"9-10 Years")</f>
        <v>0-2 Years</v>
      </c>
      <c r="U7272" t="str" cm="1">
        <f t="array" ref="U7272">_xlfn.IFS(P7272&gt;60,"High Risk",P7272&gt;30,"Medium Risk",TRUE,"Low Risk")</f>
        <v>High Risk</v>
      </c>
      <c r="V7272">
        <f t="shared" si="113"/>
        <v>4</v>
      </c>
    </row>
    <row r="7273" spans="1:22" hidden="1" x14ac:dyDescent="0.2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 s="2">
        <v>131287.35999999999</v>
      </c>
      <c r="H7273">
        <v>2</v>
      </c>
      <c r="I7273">
        <v>1</v>
      </c>
      <c r="J7273">
        <v>1</v>
      </c>
      <c r="K7273" s="1">
        <v>149697.78</v>
      </c>
      <c r="L7273">
        <v>0</v>
      </c>
      <c r="M7273">
        <v>15</v>
      </c>
      <c r="N7273">
        <v>1073</v>
      </c>
      <c r="O7273">
        <v>0</v>
      </c>
      <c r="P7273">
        <v>33</v>
      </c>
      <c r="Q7273">
        <v>0</v>
      </c>
      <c r="R7273">
        <v>16095</v>
      </c>
      <c r="S7273" t="str" cm="1">
        <f t="array" ref="S7273">_xlfn.IFS(E7276&lt;30,"18-29",E7276&lt;45,"30-44",TRUE,"45+")</f>
        <v>30-44</v>
      </c>
      <c r="T7273" t="str" cm="1">
        <f t="array" ref="T7273">_xlfn.IFS(F7273&lt;=2,"0-2 Years",F7273&lt;=5,"3-5 Years",F7273&lt;=8,"6-8 Years",TRUE,"9-10 Years")</f>
        <v>6-8 Years</v>
      </c>
      <c r="U7273" t="str" cm="1">
        <f t="array" ref="U7273">_xlfn.IFS(P7273&gt;60,"High Risk",P7273&gt;30,"Medium Risk",TRUE,"Low Risk")</f>
        <v>Medium Risk</v>
      </c>
      <c r="V7273">
        <f t="shared" si="113"/>
        <v>0</v>
      </c>
    </row>
    <row r="7274" spans="1:22" hidden="1" x14ac:dyDescent="0.2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 s="2">
        <v>121276.32</v>
      </c>
      <c r="H7274">
        <v>1</v>
      </c>
      <c r="I7274">
        <v>1</v>
      </c>
      <c r="J7274">
        <v>1</v>
      </c>
      <c r="K7274" s="1">
        <v>160348.31</v>
      </c>
      <c r="L7274">
        <v>0</v>
      </c>
      <c r="M7274">
        <v>21</v>
      </c>
      <c r="N7274">
        <v>1443</v>
      </c>
      <c r="O7274">
        <v>5</v>
      </c>
      <c r="P7274">
        <v>3</v>
      </c>
      <c r="Q7274">
        <v>0.23809523809523808</v>
      </c>
      <c r="R7274">
        <v>30303</v>
      </c>
      <c r="S7274" t="str" cm="1">
        <f t="array" ref="S7274">_xlfn.IFS(E7277&lt;30,"18-29",E7277&lt;45,"30-44",TRUE,"45+")</f>
        <v>30-44</v>
      </c>
      <c r="T7274" t="str" cm="1">
        <f t="array" ref="T7274">_xlfn.IFS(F7274&lt;=2,"0-2 Years",F7274&lt;=5,"3-5 Years",F7274&lt;=8,"6-8 Years",TRUE,"9-10 Years")</f>
        <v>0-2 Years</v>
      </c>
      <c r="U7274" t="str" cm="1">
        <f t="array" ref="U7274">_xlfn.IFS(P7274&gt;60,"High Risk",P7274&gt;30,"Medium Risk",TRUE,"Low Risk")</f>
        <v>Low Risk</v>
      </c>
      <c r="V7274">
        <f t="shared" si="113"/>
        <v>4</v>
      </c>
    </row>
    <row r="7275" spans="1:22" hidden="1" x14ac:dyDescent="0.2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 s="2">
        <v>109869.32</v>
      </c>
      <c r="H7275">
        <v>1</v>
      </c>
      <c r="I7275">
        <v>1</v>
      </c>
      <c r="J7275">
        <v>1</v>
      </c>
      <c r="K7275" s="1">
        <v>154641.91</v>
      </c>
      <c r="L7275">
        <v>0</v>
      </c>
      <c r="M7275">
        <v>8</v>
      </c>
      <c r="N7275">
        <v>4516</v>
      </c>
      <c r="O7275">
        <v>7</v>
      </c>
      <c r="P7275">
        <v>176</v>
      </c>
      <c r="Q7275">
        <v>0.875</v>
      </c>
      <c r="R7275">
        <v>36128</v>
      </c>
      <c r="S7275" t="str" cm="1">
        <f t="array" ref="S7275">_xlfn.IFS(E7278&lt;30,"18-29",E7278&lt;45,"30-44",TRUE,"45+")</f>
        <v>30-44</v>
      </c>
      <c r="T7275" t="str" cm="1">
        <f t="array" ref="T7275">_xlfn.IFS(F7275&lt;=2,"0-2 Years",F7275&lt;=5,"3-5 Years",F7275&lt;=8,"6-8 Years",TRUE,"9-10 Years")</f>
        <v>6-8 Years</v>
      </c>
      <c r="U7275" t="str" cm="1">
        <f t="array" ref="U7275">_xlfn.IFS(P7275&gt;60,"High Risk",P7275&gt;30,"Medium Risk",TRUE,"Low Risk")</f>
        <v>High Risk</v>
      </c>
      <c r="V7275">
        <f t="shared" si="113"/>
        <v>2</v>
      </c>
    </row>
    <row r="7276" spans="1:22" hidden="1" x14ac:dyDescent="0.2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 s="2">
        <v>97435.85</v>
      </c>
      <c r="H7276">
        <v>2</v>
      </c>
      <c r="I7276">
        <v>1</v>
      </c>
      <c r="J7276">
        <v>1</v>
      </c>
      <c r="K7276" s="1">
        <v>104331.76</v>
      </c>
      <c r="L7276">
        <v>0</v>
      </c>
      <c r="M7276">
        <v>1</v>
      </c>
      <c r="N7276">
        <v>2672</v>
      </c>
      <c r="O7276">
        <v>0</v>
      </c>
      <c r="P7276">
        <v>58</v>
      </c>
      <c r="Q7276">
        <v>0</v>
      </c>
      <c r="R7276">
        <v>2672</v>
      </c>
      <c r="S7276" t="str" cm="1">
        <f t="array" ref="S7276">_xlfn.IFS(E7279&lt;30,"18-29",E7279&lt;45,"30-44",TRUE,"45+")</f>
        <v>30-44</v>
      </c>
      <c r="T7276" t="str" cm="1">
        <f t="array" ref="T7276">_xlfn.IFS(F7276&lt;=2,"0-2 Years",F7276&lt;=5,"3-5 Years",F7276&lt;=8,"6-8 Years",TRUE,"9-10 Years")</f>
        <v>6-8 Years</v>
      </c>
      <c r="U7276" t="str" cm="1">
        <f t="array" ref="U7276">_xlfn.IFS(P7276&gt;60,"High Risk",P7276&gt;30,"Medium Risk",TRUE,"Low Risk")</f>
        <v>Medium Risk</v>
      </c>
      <c r="V7276">
        <f t="shared" si="113"/>
        <v>0</v>
      </c>
    </row>
    <row r="7277" spans="1:22" x14ac:dyDescent="0.2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 s="2">
        <v>0</v>
      </c>
      <c r="H7277">
        <v>2</v>
      </c>
      <c r="I7277">
        <v>0</v>
      </c>
      <c r="J7277">
        <v>0</v>
      </c>
      <c r="K7277" s="1">
        <v>135630.32</v>
      </c>
      <c r="L7277">
        <v>0</v>
      </c>
      <c r="M7277">
        <v>15</v>
      </c>
      <c r="N7277">
        <v>2253</v>
      </c>
      <c r="O7277">
        <v>6</v>
      </c>
      <c r="P7277">
        <v>151</v>
      </c>
      <c r="Q7277">
        <v>0.4</v>
      </c>
      <c r="R7277">
        <v>33795</v>
      </c>
      <c r="S7277" t="str" cm="1">
        <f t="array" ref="S7277">_xlfn.IFS(E7280&lt;30,"18-29",E7280&lt;45,"30-44",TRUE,"45+")</f>
        <v>30-44</v>
      </c>
      <c r="T7277" t="str" cm="1">
        <f t="array" ref="T7277">_xlfn.IFS(F7277&lt;=2,"0-2 Years",F7277&lt;=5,"3-5 Years",F7277&lt;=8,"6-8 Years",TRUE,"9-10 Years")</f>
        <v>9-10 Years</v>
      </c>
      <c r="U7277" t="str" cm="1">
        <f t="array" ref="U7277">_xlfn.IFS(P7277&gt;60,"High Risk",P7277&gt;30,"Medium Risk",TRUE,"Low Risk")</f>
        <v>High Risk</v>
      </c>
      <c r="V7277">
        <f t="shared" si="113"/>
        <v>6</v>
      </c>
    </row>
    <row r="7278" spans="1:22" hidden="1" x14ac:dyDescent="0.2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 s="2">
        <v>133853.26999999999</v>
      </c>
      <c r="H7278">
        <v>1</v>
      </c>
      <c r="I7278">
        <v>1</v>
      </c>
      <c r="J7278">
        <v>1</v>
      </c>
      <c r="K7278" s="1">
        <v>65361.66</v>
      </c>
      <c r="L7278">
        <v>0</v>
      </c>
      <c r="M7278">
        <v>14</v>
      </c>
      <c r="N7278">
        <v>742</v>
      </c>
      <c r="O7278">
        <v>4</v>
      </c>
      <c r="P7278">
        <v>160</v>
      </c>
      <c r="Q7278">
        <v>0.2857142857142857</v>
      </c>
      <c r="R7278">
        <v>10388</v>
      </c>
      <c r="S7278" t="str" cm="1">
        <f t="array" ref="S7278">_xlfn.IFS(E7281&lt;30,"18-29",E7281&lt;45,"30-44",TRUE,"45+")</f>
        <v>30-44</v>
      </c>
      <c r="T7278" t="str" cm="1">
        <f t="array" ref="T7278">_xlfn.IFS(F7278&lt;=2,"0-2 Years",F7278&lt;=5,"3-5 Years",F7278&lt;=8,"6-8 Years",TRUE,"9-10 Years")</f>
        <v>0-2 Years</v>
      </c>
      <c r="U7278" t="str" cm="1">
        <f t="array" ref="U7278">_xlfn.IFS(P7278&gt;60,"High Risk",P7278&gt;30,"Medium Risk",TRUE,"Low Risk")</f>
        <v>High Risk</v>
      </c>
      <c r="V7278">
        <f t="shared" si="113"/>
        <v>3</v>
      </c>
    </row>
    <row r="7279" spans="1:22" hidden="1" x14ac:dyDescent="0.2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 s="2">
        <v>109528.16</v>
      </c>
      <c r="H7279">
        <v>2</v>
      </c>
      <c r="I7279">
        <v>1</v>
      </c>
      <c r="J7279">
        <v>1</v>
      </c>
      <c r="K7279" s="1">
        <v>56176.31</v>
      </c>
      <c r="L7279">
        <v>0</v>
      </c>
      <c r="M7279">
        <v>24</v>
      </c>
      <c r="N7279">
        <v>4993</v>
      </c>
      <c r="O7279">
        <v>3</v>
      </c>
      <c r="P7279">
        <v>50</v>
      </c>
      <c r="Q7279">
        <v>0.125</v>
      </c>
      <c r="R7279">
        <v>119832</v>
      </c>
      <c r="S7279" t="str" cm="1">
        <f t="array" ref="S7279">_xlfn.IFS(E7282&lt;30,"18-29",E7282&lt;45,"30-44",TRUE,"45+")</f>
        <v>45+</v>
      </c>
      <c r="T7279" t="str" cm="1">
        <f t="array" ref="T7279">_xlfn.IFS(F7279&lt;=2,"0-2 Years",F7279&lt;=5,"3-5 Years",F7279&lt;=8,"6-8 Years",TRUE,"9-10 Years")</f>
        <v>0-2 Years</v>
      </c>
      <c r="U7279" t="str" cm="1">
        <f t="array" ref="U7279">_xlfn.IFS(P7279&gt;60,"High Risk",P7279&gt;30,"Medium Risk",TRUE,"Low Risk")</f>
        <v>Medium Risk</v>
      </c>
      <c r="V7279">
        <f t="shared" si="113"/>
        <v>1</v>
      </c>
    </row>
    <row r="7280" spans="1:22" hidden="1" x14ac:dyDescent="0.2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 s="2">
        <v>84607.34</v>
      </c>
      <c r="H7280">
        <v>2</v>
      </c>
      <c r="I7280">
        <v>0</v>
      </c>
      <c r="J7280">
        <v>1</v>
      </c>
      <c r="K7280" s="1">
        <v>60059.47</v>
      </c>
      <c r="L7280">
        <v>0</v>
      </c>
      <c r="M7280">
        <v>13</v>
      </c>
      <c r="N7280">
        <v>762</v>
      </c>
      <c r="O7280">
        <v>2</v>
      </c>
      <c r="P7280">
        <v>36</v>
      </c>
      <c r="Q7280">
        <v>0.15384615384615385</v>
      </c>
      <c r="R7280">
        <v>9906</v>
      </c>
      <c r="S7280" t="str" cm="1">
        <f t="array" ref="S7280">_xlfn.IFS(E7283&lt;30,"18-29",E7283&lt;45,"30-44",TRUE,"45+")</f>
        <v>45+</v>
      </c>
      <c r="T7280" t="str" cm="1">
        <f t="array" ref="T7280">_xlfn.IFS(F7280&lt;=2,"0-2 Years",F7280&lt;=5,"3-5 Years",F7280&lt;=8,"6-8 Years",TRUE,"9-10 Years")</f>
        <v>3-5 Years</v>
      </c>
      <c r="U7280" t="str" cm="1">
        <f t="array" ref="U7280">_xlfn.IFS(P7280&gt;60,"High Risk",P7280&gt;30,"Medium Risk",TRUE,"Low Risk")</f>
        <v>Medium Risk</v>
      </c>
      <c r="V7280">
        <f t="shared" si="113"/>
        <v>0</v>
      </c>
    </row>
    <row r="7281" spans="1:22" x14ac:dyDescent="0.2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 s="2">
        <v>101438</v>
      </c>
      <c r="H7281">
        <v>1</v>
      </c>
      <c r="I7281">
        <v>0</v>
      </c>
      <c r="J7281">
        <v>0</v>
      </c>
      <c r="K7281" s="1">
        <v>51364.56</v>
      </c>
      <c r="L7281">
        <v>0</v>
      </c>
      <c r="M7281">
        <v>4</v>
      </c>
      <c r="N7281">
        <v>1949</v>
      </c>
      <c r="O7281">
        <v>4</v>
      </c>
      <c r="P7281">
        <v>78</v>
      </c>
      <c r="Q7281">
        <v>1</v>
      </c>
      <c r="R7281">
        <v>7796</v>
      </c>
      <c r="S7281" t="str" cm="1">
        <f t="array" ref="S7281">_xlfn.IFS(E7284&lt;30,"18-29",E7284&lt;45,"30-44",TRUE,"45+")</f>
        <v>30-44</v>
      </c>
      <c r="T7281" t="str" cm="1">
        <f t="array" ref="T7281">_xlfn.IFS(F7281&lt;=2,"0-2 Years",F7281&lt;=5,"3-5 Years",F7281&lt;=8,"6-8 Years",TRUE,"9-10 Years")</f>
        <v>0-2 Years</v>
      </c>
      <c r="U7281" t="str" cm="1">
        <f t="array" ref="U7281">_xlfn.IFS(P7281&gt;60,"High Risk",P7281&gt;30,"Medium Risk",TRUE,"Low Risk")</f>
        <v>High Risk</v>
      </c>
      <c r="V7281">
        <f t="shared" si="113"/>
        <v>6</v>
      </c>
    </row>
    <row r="7282" spans="1:22" hidden="1" x14ac:dyDescent="0.2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 s="2">
        <v>0</v>
      </c>
      <c r="H7282">
        <v>2</v>
      </c>
      <c r="I7282">
        <v>1</v>
      </c>
      <c r="J7282">
        <v>1</v>
      </c>
      <c r="K7282" s="1">
        <v>118752.6</v>
      </c>
      <c r="L7282">
        <v>0</v>
      </c>
      <c r="M7282">
        <v>26</v>
      </c>
      <c r="N7282">
        <v>2609</v>
      </c>
      <c r="O7282">
        <v>6</v>
      </c>
      <c r="P7282">
        <v>94</v>
      </c>
      <c r="Q7282">
        <v>0.23076923076923078</v>
      </c>
      <c r="R7282">
        <v>67834</v>
      </c>
      <c r="S7282" t="str" cm="1">
        <f t="array" ref="S7282">_xlfn.IFS(E7285&lt;30,"18-29",E7285&lt;45,"30-44",TRUE,"45+")</f>
        <v>30-44</v>
      </c>
      <c r="T7282" t="str" cm="1">
        <f t="array" ref="T7282">_xlfn.IFS(F7282&lt;=2,"0-2 Years",F7282&lt;=5,"3-5 Years",F7282&lt;=8,"6-8 Years",TRUE,"9-10 Years")</f>
        <v>6-8 Years</v>
      </c>
      <c r="U7282" t="str" cm="1">
        <f t="array" ref="U7282">_xlfn.IFS(P7282&gt;60,"High Risk",P7282&gt;30,"Medium Risk",TRUE,"Low Risk")</f>
        <v>High Risk</v>
      </c>
      <c r="V7282">
        <f t="shared" si="113"/>
        <v>4</v>
      </c>
    </row>
    <row r="7283" spans="1:22" hidden="1" x14ac:dyDescent="0.2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 s="2">
        <v>113657.83</v>
      </c>
      <c r="H7283">
        <v>1</v>
      </c>
      <c r="I7283">
        <v>1</v>
      </c>
      <c r="J7283">
        <v>1</v>
      </c>
      <c r="K7283" s="1">
        <v>116848.79</v>
      </c>
      <c r="L7283">
        <v>1</v>
      </c>
      <c r="M7283">
        <v>13</v>
      </c>
      <c r="N7283">
        <v>1352</v>
      </c>
      <c r="O7283">
        <v>5</v>
      </c>
      <c r="P7283">
        <v>15</v>
      </c>
      <c r="Q7283">
        <v>0.38461538461538464</v>
      </c>
      <c r="R7283">
        <v>17576</v>
      </c>
      <c r="S7283" t="str" cm="1">
        <f t="array" ref="S7283">_xlfn.IFS(E7286&lt;30,"18-29",E7286&lt;45,"30-44",TRUE,"45+")</f>
        <v>30-44</v>
      </c>
      <c r="T7283" t="str" cm="1">
        <f t="array" ref="T7283">_xlfn.IFS(F7283&lt;=2,"0-2 Years",F7283&lt;=5,"3-5 Years",F7283&lt;=8,"6-8 Years",TRUE,"9-10 Years")</f>
        <v>9-10 Years</v>
      </c>
      <c r="U7283" t="str" cm="1">
        <f t="array" ref="U7283">_xlfn.IFS(P7283&gt;60,"High Risk",P7283&gt;30,"Medium Risk",TRUE,"Low Risk")</f>
        <v>Low Risk</v>
      </c>
      <c r="V7283">
        <f t="shared" si="113"/>
        <v>3</v>
      </c>
    </row>
    <row r="7284" spans="1:22" hidden="1" x14ac:dyDescent="0.2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 s="2">
        <v>189318.16</v>
      </c>
      <c r="H7284">
        <v>2</v>
      </c>
      <c r="I7284">
        <v>1</v>
      </c>
      <c r="J7284">
        <v>0</v>
      </c>
      <c r="K7284" s="1">
        <v>45026.23</v>
      </c>
      <c r="L7284">
        <v>1</v>
      </c>
      <c r="M7284">
        <v>28</v>
      </c>
      <c r="N7284">
        <v>3989</v>
      </c>
      <c r="O7284">
        <v>6</v>
      </c>
      <c r="P7284">
        <v>70</v>
      </c>
      <c r="Q7284">
        <v>0.21428571428571427</v>
      </c>
      <c r="R7284">
        <v>111692</v>
      </c>
      <c r="S7284" t="str" cm="1">
        <f t="array" ref="S7284">_xlfn.IFS(E7287&lt;30,"18-29",E7287&lt;45,"30-44",TRUE,"45+")</f>
        <v>18-29</v>
      </c>
      <c r="T7284" t="str" cm="1">
        <f t="array" ref="T7284">_xlfn.IFS(F7284&lt;=2,"0-2 Years",F7284&lt;=5,"3-5 Years",F7284&lt;=8,"6-8 Years",TRUE,"9-10 Years")</f>
        <v>6-8 Years</v>
      </c>
      <c r="U7284" t="str" cm="1">
        <f t="array" ref="U7284">_xlfn.IFS(P7284&gt;60,"High Risk",P7284&gt;30,"Medium Risk",TRUE,"Low Risk")</f>
        <v>High Risk</v>
      </c>
      <c r="V7284">
        <f t="shared" si="113"/>
        <v>3</v>
      </c>
    </row>
    <row r="7285" spans="1:22" hidden="1" x14ac:dyDescent="0.2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 s="2">
        <v>99513.91</v>
      </c>
      <c r="H7285">
        <v>1</v>
      </c>
      <c r="I7285">
        <v>1</v>
      </c>
      <c r="J7285">
        <v>1</v>
      </c>
      <c r="K7285" s="1">
        <v>189657.26</v>
      </c>
      <c r="L7285">
        <v>0</v>
      </c>
      <c r="M7285">
        <v>23</v>
      </c>
      <c r="N7285">
        <v>1049</v>
      </c>
      <c r="O7285">
        <v>1</v>
      </c>
      <c r="P7285">
        <v>118</v>
      </c>
      <c r="Q7285">
        <v>4.3478260869565216E-2</v>
      </c>
      <c r="R7285">
        <v>24127</v>
      </c>
      <c r="S7285" t="str" cm="1">
        <f t="array" ref="S7285">_xlfn.IFS(E7288&lt;30,"18-29",E7288&lt;45,"30-44",TRUE,"45+")</f>
        <v>30-44</v>
      </c>
      <c r="T7285" t="str" cm="1">
        <f t="array" ref="T7285">_xlfn.IFS(F7285&lt;=2,"0-2 Years",F7285&lt;=5,"3-5 Years",F7285&lt;=8,"6-8 Years",TRUE,"9-10 Years")</f>
        <v>3-5 Years</v>
      </c>
      <c r="U7285" t="str" cm="1">
        <f t="array" ref="U7285">_xlfn.IFS(P7285&gt;60,"High Risk",P7285&gt;30,"Medium Risk",TRUE,"Low Risk")</f>
        <v>High Risk</v>
      </c>
      <c r="V7285">
        <f t="shared" si="113"/>
        <v>2</v>
      </c>
    </row>
    <row r="7286" spans="1:22" hidden="1" x14ac:dyDescent="0.2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 s="2">
        <v>97585.32</v>
      </c>
      <c r="H7286">
        <v>2</v>
      </c>
      <c r="I7286">
        <v>0</v>
      </c>
      <c r="J7286">
        <v>0</v>
      </c>
      <c r="K7286" s="1">
        <v>57213.46</v>
      </c>
      <c r="L7286">
        <v>0</v>
      </c>
      <c r="M7286">
        <v>19</v>
      </c>
      <c r="N7286">
        <v>2729</v>
      </c>
      <c r="O7286">
        <v>5</v>
      </c>
      <c r="P7286">
        <v>75</v>
      </c>
      <c r="Q7286">
        <v>0.26315789473684209</v>
      </c>
      <c r="R7286">
        <v>51851</v>
      </c>
      <c r="S7286" t="str" cm="1">
        <f t="array" ref="S7286">_xlfn.IFS(E7289&lt;30,"18-29",E7289&lt;45,"30-44",TRUE,"45+")</f>
        <v>30-44</v>
      </c>
      <c r="T7286" t="str" cm="1">
        <f t="array" ref="T7286">_xlfn.IFS(F7286&lt;=2,"0-2 Years",F7286&lt;=5,"3-5 Years",F7286&lt;=8,"6-8 Years",TRUE,"9-10 Years")</f>
        <v>3-5 Years</v>
      </c>
      <c r="U7286" t="str" cm="1">
        <f t="array" ref="U7286">_xlfn.IFS(P7286&gt;60,"High Risk",P7286&gt;30,"Medium Risk",TRUE,"Low Risk")</f>
        <v>High Risk</v>
      </c>
      <c r="V7286">
        <f t="shared" si="113"/>
        <v>3</v>
      </c>
    </row>
    <row r="7287" spans="1:22" hidden="1" x14ac:dyDescent="0.2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 s="2">
        <v>0</v>
      </c>
      <c r="H7287">
        <v>2</v>
      </c>
      <c r="I7287">
        <v>1</v>
      </c>
      <c r="J7287">
        <v>1</v>
      </c>
      <c r="K7287" s="1">
        <v>63687.06</v>
      </c>
      <c r="L7287">
        <v>0</v>
      </c>
      <c r="M7287">
        <v>6</v>
      </c>
      <c r="N7287">
        <v>2794</v>
      </c>
      <c r="O7287">
        <v>5</v>
      </c>
      <c r="P7287">
        <v>134</v>
      </c>
      <c r="Q7287">
        <v>0.83333333333333337</v>
      </c>
      <c r="R7287">
        <v>16764</v>
      </c>
      <c r="S7287" t="str" cm="1">
        <f t="array" ref="S7287">_xlfn.IFS(E7290&lt;30,"18-29",E7290&lt;45,"30-44",TRUE,"45+")</f>
        <v>30-44</v>
      </c>
      <c r="T7287" t="str" cm="1">
        <f t="array" ref="T7287">_xlfn.IFS(F7287&lt;=2,"0-2 Years",F7287&lt;=5,"3-5 Years",F7287&lt;=8,"6-8 Years",TRUE,"9-10 Years")</f>
        <v>3-5 Years</v>
      </c>
      <c r="U7287" t="str" cm="1">
        <f t="array" ref="U7287">_xlfn.IFS(P7287&gt;60,"High Risk",P7287&gt;30,"Medium Risk",TRUE,"Low Risk")</f>
        <v>High Risk</v>
      </c>
      <c r="V7287">
        <f t="shared" si="113"/>
        <v>3</v>
      </c>
    </row>
    <row r="7288" spans="1:22" hidden="1" x14ac:dyDescent="0.2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 s="2">
        <v>0</v>
      </c>
      <c r="H7288">
        <v>2</v>
      </c>
      <c r="I7288">
        <v>1</v>
      </c>
      <c r="J7288">
        <v>1</v>
      </c>
      <c r="K7288" s="1">
        <v>58761.33</v>
      </c>
      <c r="L7288">
        <v>0</v>
      </c>
      <c r="M7288">
        <v>12</v>
      </c>
      <c r="N7288">
        <v>1344</v>
      </c>
      <c r="O7288">
        <v>0</v>
      </c>
      <c r="P7288">
        <v>64</v>
      </c>
      <c r="Q7288">
        <v>0</v>
      </c>
      <c r="R7288">
        <v>16128</v>
      </c>
      <c r="S7288" t="str" cm="1">
        <f t="array" ref="S7288">_xlfn.IFS(E7291&lt;30,"18-29",E7291&lt;45,"30-44",TRUE,"45+")</f>
        <v>30-44</v>
      </c>
      <c r="T7288" t="str" cm="1">
        <f t="array" ref="T7288">_xlfn.IFS(F7288&lt;=2,"0-2 Years",F7288&lt;=5,"3-5 Years",F7288&lt;=8,"6-8 Years",TRUE,"9-10 Years")</f>
        <v>3-5 Years</v>
      </c>
      <c r="U7288" t="str" cm="1">
        <f t="array" ref="U7288">_xlfn.IFS(P7288&gt;60,"High Risk",P7288&gt;30,"Medium Risk",TRUE,"Low Risk")</f>
        <v>High Risk</v>
      </c>
      <c r="V7288">
        <f t="shared" si="113"/>
        <v>3</v>
      </c>
    </row>
    <row r="7289" spans="1:22" hidden="1" x14ac:dyDescent="0.2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 s="2">
        <v>136659.74</v>
      </c>
      <c r="H7289">
        <v>1</v>
      </c>
      <c r="I7289">
        <v>1</v>
      </c>
      <c r="J7289">
        <v>1</v>
      </c>
      <c r="K7289" s="1">
        <v>14187.78</v>
      </c>
      <c r="L7289">
        <v>0</v>
      </c>
      <c r="M7289">
        <v>6</v>
      </c>
      <c r="N7289">
        <v>3553</v>
      </c>
      <c r="O7289">
        <v>5</v>
      </c>
      <c r="P7289">
        <v>8</v>
      </c>
      <c r="Q7289">
        <v>0.83333333333333337</v>
      </c>
      <c r="R7289">
        <v>21318</v>
      </c>
      <c r="S7289" t="str" cm="1">
        <f t="array" ref="S7289">_xlfn.IFS(E7292&lt;30,"18-29",E7292&lt;45,"30-44",TRUE,"45+")</f>
        <v>30-44</v>
      </c>
      <c r="T7289" t="str" cm="1">
        <f t="array" ref="T7289">_xlfn.IFS(F7289&lt;=2,"0-2 Years",F7289&lt;=5,"3-5 Years",F7289&lt;=8,"6-8 Years",TRUE,"9-10 Years")</f>
        <v>3-5 Years</v>
      </c>
      <c r="U7289" t="str" cm="1">
        <f t="array" ref="U7289">_xlfn.IFS(P7289&gt;60,"High Risk",P7289&gt;30,"Medium Risk",TRUE,"Low Risk")</f>
        <v>Low Risk</v>
      </c>
      <c r="V7289">
        <f t="shared" si="113"/>
        <v>2</v>
      </c>
    </row>
    <row r="7290" spans="1:22" hidden="1" x14ac:dyDescent="0.2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 s="2">
        <v>85755.86</v>
      </c>
      <c r="H7290">
        <v>1</v>
      </c>
      <c r="I7290">
        <v>1</v>
      </c>
      <c r="J7290">
        <v>0</v>
      </c>
      <c r="K7290" s="1">
        <v>145115.95000000001</v>
      </c>
      <c r="L7290">
        <v>0</v>
      </c>
      <c r="M7290">
        <v>14</v>
      </c>
      <c r="N7290">
        <v>714</v>
      </c>
      <c r="O7290">
        <v>6</v>
      </c>
      <c r="P7290">
        <v>64</v>
      </c>
      <c r="Q7290">
        <v>0.42857142857142855</v>
      </c>
      <c r="R7290">
        <v>9996</v>
      </c>
      <c r="S7290" t="str" cm="1">
        <f t="array" ref="S7290">_xlfn.IFS(E7293&lt;30,"18-29",E7293&lt;45,"30-44",TRUE,"45+")</f>
        <v>30-44</v>
      </c>
      <c r="T7290" t="str" cm="1">
        <f t="array" ref="T7290">_xlfn.IFS(F7290&lt;=2,"0-2 Years",F7290&lt;=5,"3-5 Years",F7290&lt;=8,"6-8 Years",TRUE,"9-10 Years")</f>
        <v>3-5 Years</v>
      </c>
      <c r="U7290" t="str" cm="1">
        <f t="array" ref="U7290">_xlfn.IFS(P7290&gt;60,"High Risk",P7290&gt;30,"Medium Risk",TRUE,"Low Risk")</f>
        <v>High Risk</v>
      </c>
      <c r="V7290">
        <f t="shared" si="113"/>
        <v>5</v>
      </c>
    </row>
    <row r="7291" spans="1:22" x14ac:dyDescent="0.2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 s="2">
        <v>0</v>
      </c>
      <c r="H7291">
        <v>1</v>
      </c>
      <c r="I7291">
        <v>1</v>
      </c>
      <c r="J7291">
        <v>0</v>
      </c>
      <c r="K7291" s="1">
        <v>187718.26</v>
      </c>
      <c r="L7291">
        <v>0</v>
      </c>
      <c r="M7291">
        <v>19</v>
      </c>
      <c r="N7291">
        <v>1406</v>
      </c>
      <c r="O7291">
        <v>2</v>
      </c>
      <c r="P7291">
        <v>136</v>
      </c>
      <c r="Q7291">
        <v>0.10526315789473684</v>
      </c>
      <c r="R7291">
        <v>26714</v>
      </c>
      <c r="S7291" t="str" cm="1">
        <f t="array" ref="S7291">_xlfn.IFS(E7294&lt;30,"18-29",E7294&lt;45,"30-44",TRUE,"45+")</f>
        <v>30-44</v>
      </c>
      <c r="T7291" t="str" cm="1">
        <f t="array" ref="T7291">_xlfn.IFS(F7291&lt;=2,"0-2 Years",F7291&lt;=5,"3-5 Years",F7291&lt;=8,"6-8 Years",TRUE,"9-10 Years")</f>
        <v>6-8 Years</v>
      </c>
      <c r="U7291" t="str" cm="1">
        <f t="array" ref="U7291">_xlfn.IFS(P7291&gt;60,"High Risk",P7291&gt;30,"Medium Risk",TRUE,"Low Risk")</f>
        <v>High Risk</v>
      </c>
      <c r="V7291">
        <f t="shared" si="113"/>
        <v>8</v>
      </c>
    </row>
    <row r="7292" spans="1:22" x14ac:dyDescent="0.2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 s="2">
        <v>0</v>
      </c>
      <c r="H7292">
        <v>2</v>
      </c>
      <c r="I7292">
        <v>1</v>
      </c>
      <c r="J7292">
        <v>0</v>
      </c>
      <c r="K7292" s="1">
        <v>27150.35</v>
      </c>
      <c r="L7292">
        <v>0</v>
      </c>
      <c r="M7292">
        <v>25</v>
      </c>
      <c r="N7292">
        <v>4386</v>
      </c>
      <c r="O7292">
        <v>0</v>
      </c>
      <c r="P7292">
        <v>118</v>
      </c>
      <c r="Q7292">
        <v>0</v>
      </c>
      <c r="R7292">
        <v>109650</v>
      </c>
      <c r="S7292" t="str" cm="1">
        <f t="array" ref="S7292">_xlfn.IFS(E7295&lt;30,"18-29",E7295&lt;45,"30-44",TRUE,"45+")</f>
        <v>30-44</v>
      </c>
      <c r="T7292" t="str" cm="1">
        <f t="array" ref="T7292">_xlfn.IFS(F7292&lt;=2,"0-2 Years",F7292&lt;=5,"3-5 Years",F7292&lt;=8,"6-8 Years",TRUE,"9-10 Years")</f>
        <v>3-5 Years</v>
      </c>
      <c r="U7292" t="str" cm="1">
        <f t="array" ref="U7292">_xlfn.IFS(P7292&gt;60,"High Risk",P7292&gt;30,"Medium Risk",TRUE,"Low Risk")</f>
        <v>High Risk</v>
      </c>
      <c r="V7292">
        <f t="shared" si="113"/>
        <v>6</v>
      </c>
    </row>
    <row r="7293" spans="1:22" hidden="1" x14ac:dyDescent="0.2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 s="2">
        <v>51690.89</v>
      </c>
      <c r="H7293">
        <v>1</v>
      </c>
      <c r="I7293">
        <v>1</v>
      </c>
      <c r="J7293">
        <v>0</v>
      </c>
      <c r="K7293" s="1">
        <v>111622.76</v>
      </c>
      <c r="L7293">
        <v>1</v>
      </c>
      <c r="M7293">
        <v>17</v>
      </c>
      <c r="N7293">
        <v>4845</v>
      </c>
      <c r="O7293">
        <v>2</v>
      </c>
      <c r="P7293">
        <v>68</v>
      </c>
      <c r="Q7293">
        <v>0.11764705882352941</v>
      </c>
      <c r="R7293">
        <v>82365</v>
      </c>
      <c r="S7293" t="str" cm="1">
        <f t="array" ref="S7293">_xlfn.IFS(E7296&lt;30,"18-29",E7296&lt;45,"30-44",TRUE,"45+")</f>
        <v>30-44</v>
      </c>
      <c r="T7293" t="str" cm="1">
        <f t="array" ref="T7293">_xlfn.IFS(F7293&lt;=2,"0-2 Years",F7293&lt;=5,"3-5 Years",F7293&lt;=8,"6-8 Years",TRUE,"9-10 Years")</f>
        <v>3-5 Years</v>
      </c>
      <c r="U7293" t="str" cm="1">
        <f t="array" ref="U7293">_xlfn.IFS(P7293&gt;60,"High Risk",P7293&gt;30,"Medium Risk",TRUE,"Low Risk")</f>
        <v>High Risk</v>
      </c>
      <c r="V7293">
        <f t="shared" si="113"/>
        <v>5</v>
      </c>
    </row>
    <row r="7294" spans="1:22" x14ac:dyDescent="0.2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 s="2">
        <v>0</v>
      </c>
      <c r="H7294">
        <v>2</v>
      </c>
      <c r="I7294">
        <v>1</v>
      </c>
      <c r="J7294">
        <v>0</v>
      </c>
      <c r="K7294" s="1">
        <v>27244.35</v>
      </c>
      <c r="L7294">
        <v>0</v>
      </c>
      <c r="M7294">
        <v>25</v>
      </c>
      <c r="N7294">
        <v>2623</v>
      </c>
      <c r="O7294">
        <v>2</v>
      </c>
      <c r="P7294">
        <v>31</v>
      </c>
      <c r="Q7294">
        <v>0.08</v>
      </c>
      <c r="R7294">
        <v>65575</v>
      </c>
      <c r="S7294" t="str" cm="1">
        <f t="array" ref="S7294">_xlfn.IFS(E7297&lt;30,"18-29",E7297&lt;45,"30-44",TRUE,"45+")</f>
        <v>30-44</v>
      </c>
      <c r="T7294" t="str" cm="1">
        <f t="array" ref="T7294">_xlfn.IFS(F7294&lt;=2,"0-2 Years",F7294&lt;=5,"3-5 Years",F7294&lt;=8,"6-8 Years",TRUE,"9-10 Years")</f>
        <v>3-5 Years</v>
      </c>
      <c r="U7294" t="str" cm="1">
        <f t="array" ref="U7294">_xlfn.IFS(P7294&gt;60,"High Risk",P7294&gt;30,"Medium Risk",TRUE,"Low Risk")</f>
        <v>Medium Risk</v>
      </c>
      <c r="V7294">
        <f t="shared" si="113"/>
        <v>6</v>
      </c>
    </row>
    <row r="7295" spans="1:22" x14ac:dyDescent="0.2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 s="2">
        <v>111669.68</v>
      </c>
      <c r="H7295">
        <v>1</v>
      </c>
      <c r="I7295">
        <v>1</v>
      </c>
      <c r="J7295">
        <v>0</v>
      </c>
      <c r="K7295" s="1">
        <v>57029.66</v>
      </c>
      <c r="L7295">
        <v>0</v>
      </c>
      <c r="M7295">
        <v>25</v>
      </c>
      <c r="N7295">
        <v>1733</v>
      </c>
      <c r="O7295">
        <v>0</v>
      </c>
      <c r="P7295">
        <v>76</v>
      </c>
      <c r="Q7295">
        <v>0</v>
      </c>
      <c r="R7295">
        <v>43325</v>
      </c>
      <c r="S7295" t="str" cm="1">
        <f t="array" ref="S7295">_xlfn.IFS(E7298&lt;30,"18-29",E7298&lt;45,"30-44",TRUE,"45+")</f>
        <v>30-44</v>
      </c>
      <c r="T7295" t="str" cm="1">
        <f t="array" ref="T7295">_xlfn.IFS(F7295&lt;=2,"0-2 Years",F7295&lt;=5,"3-5 Years",F7295&lt;=8,"6-8 Years",TRUE,"9-10 Years")</f>
        <v>0-2 Years</v>
      </c>
      <c r="U7295" t="str" cm="1">
        <f t="array" ref="U7295">_xlfn.IFS(P7295&gt;60,"High Risk",P7295&gt;30,"Medium Risk",TRUE,"Low Risk")</f>
        <v>High Risk</v>
      </c>
      <c r="V7295">
        <f t="shared" si="113"/>
        <v>6</v>
      </c>
    </row>
    <row r="7296" spans="1:22" hidden="1" x14ac:dyDescent="0.2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 s="2">
        <v>154741.45000000001</v>
      </c>
      <c r="H7296">
        <v>2</v>
      </c>
      <c r="I7296">
        <v>0</v>
      </c>
      <c r="J7296">
        <v>0</v>
      </c>
      <c r="K7296" s="1">
        <v>25183.01</v>
      </c>
      <c r="L7296">
        <v>0</v>
      </c>
      <c r="M7296">
        <v>19</v>
      </c>
      <c r="N7296">
        <v>4843</v>
      </c>
      <c r="O7296">
        <v>3</v>
      </c>
      <c r="P7296">
        <v>145</v>
      </c>
      <c r="Q7296">
        <v>0.15789473684210525</v>
      </c>
      <c r="R7296">
        <v>92017</v>
      </c>
      <c r="S7296" t="str" cm="1">
        <f t="array" ref="S7296">_xlfn.IFS(E7299&lt;30,"18-29",E7299&lt;45,"30-44",TRUE,"45+")</f>
        <v>30-44</v>
      </c>
      <c r="T7296" t="str" cm="1">
        <f t="array" ref="T7296">_xlfn.IFS(F7296&lt;=2,"0-2 Years",F7296&lt;=5,"3-5 Years",F7296&lt;=8,"6-8 Years",TRUE,"9-10 Years")</f>
        <v>0-2 Years</v>
      </c>
      <c r="U7296" t="str" cm="1">
        <f t="array" ref="U7296">_xlfn.IFS(P7296&gt;60,"High Risk",P7296&gt;30,"Medium Risk",TRUE,"Low Risk")</f>
        <v>High Risk</v>
      </c>
      <c r="V7296">
        <f t="shared" si="113"/>
        <v>4</v>
      </c>
    </row>
    <row r="7297" spans="1:22" hidden="1" x14ac:dyDescent="0.2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 s="2">
        <v>125681.51</v>
      </c>
      <c r="H7297">
        <v>1</v>
      </c>
      <c r="I7297">
        <v>0</v>
      </c>
      <c r="J7297">
        <v>1</v>
      </c>
      <c r="K7297" s="1">
        <v>129980.93</v>
      </c>
      <c r="L7297">
        <v>0</v>
      </c>
      <c r="M7297">
        <v>21</v>
      </c>
      <c r="N7297">
        <v>3896</v>
      </c>
      <c r="O7297">
        <v>2</v>
      </c>
      <c r="P7297">
        <v>143</v>
      </c>
      <c r="Q7297">
        <v>9.5238095238095233E-2</v>
      </c>
      <c r="R7297">
        <v>81816</v>
      </c>
      <c r="S7297" t="str" cm="1">
        <f t="array" ref="S7297">_xlfn.IFS(E7300&lt;30,"18-29",E7300&lt;45,"30-44",TRUE,"45+")</f>
        <v>18-29</v>
      </c>
      <c r="T7297" t="str" cm="1">
        <f t="array" ref="T7297">_xlfn.IFS(F7297&lt;=2,"0-2 Years",F7297&lt;=5,"3-5 Years",F7297&lt;=8,"6-8 Years",TRUE,"9-10 Years")</f>
        <v>6-8 Years</v>
      </c>
      <c r="U7297" t="str" cm="1">
        <f t="array" ref="U7297">_xlfn.IFS(P7297&gt;60,"High Risk",P7297&gt;30,"Medium Risk",TRUE,"Low Risk")</f>
        <v>High Risk</v>
      </c>
      <c r="V7297">
        <f t="shared" si="113"/>
        <v>2</v>
      </c>
    </row>
    <row r="7298" spans="1:22" hidden="1" x14ac:dyDescent="0.2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 s="2">
        <v>155303.71</v>
      </c>
      <c r="H7298">
        <v>1</v>
      </c>
      <c r="I7298">
        <v>1</v>
      </c>
      <c r="J7298">
        <v>0</v>
      </c>
      <c r="K7298" s="1">
        <v>118716.63</v>
      </c>
      <c r="L7298">
        <v>0</v>
      </c>
      <c r="M7298">
        <v>21</v>
      </c>
      <c r="N7298">
        <v>4341</v>
      </c>
      <c r="O7298">
        <v>5</v>
      </c>
      <c r="P7298">
        <v>117</v>
      </c>
      <c r="Q7298">
        <v>0.23809523809523808</v>
      </c>
      <c r="R7298">
        <v>91161</v>
      </c>
      <c r="S7298" t="str" cm="1">
        <f t="array" ref="S7298">_xlfn.IFS(E7301&lt;30,"18-29",E7301&lt;45,"30-44",TRUE,"45+")</f>
        <v>45+</v>
      </c>
      <c r="T7298" t="str" cm="1">
        <f t="array" ref="T7298">_xlfn.IFS(F7298&lt;=2,"0-2 Years",F7298&lt;=5,"3-5 Years",F7298&lt;=8,"6-8 Years",TRUE,"9-10 Years")</f>
        <v>6-8 Years</v>
      </c>
      <c r="U7298" t="str" cm="1">
        <f t="array" ref="U7298">_xlfn.IFS(P7298&gt;60,"High Risk",P7298&gt;30,"Medium Risk",TRUE,"Low Risk")</f>
        <v>High Risk</v>
      </c>
      <c r="V7298">
        <f t="shared" si="113"/>
        <v>5</v>
      </c>
    </row>
    <row r="7299" spans="1:22" hidden="1" x14ac:dyDescent="0.2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 s="2">
        <v>140681.68</v>
      </c>
      <c r="H7299">
        <v>1</v>
      </c>
      <c r="I7299">
        <v>0</v>
      </c>
      <c r="J7299">
        <v>1</v>
      </c>
      <c r="K7299" s="1">
        <v>20134.07</v>
      </c>
      <c r="L7299">
        <v>0</v>
      </c>
      <c r="M7299">
        <v>13</v>
      </c>
      <c r="N7299">
        <v>2734</v>
      </c>
      <c r="O7299">
        <v>0</v>
      </c>
      <c r="P7299">
        <v>88</v>
      </c>
      <c r="Q7299">
        <v>0</v>
      </c>
      <c r="R7299">
        <v>35542</v>
      </c>
      <c r="S7299" t="str" cm="1">
        <f t="array" ref="S7299">_xlfn.IFS(E7302&lt;30,"18-29",E7302&lt;45,"30-44",TRUE,"45+")</f>
        <v>45+</v>
      </c>
      <c r="T7299" t="str" cm="1">
        <f t="array" ref="T7299">_xlfn.IFS(F7299&lt;=2,"0-2 Years",F7299&lt;=5,"3-5 Years",F7299&lt;=8,"6-8 Years",TRUE,"9-10 Years")</f>
        <v>3-5 Years</v>
      </c>
      <c r="U7299" t="str" cm="1">
        <f t="array" ref="U7299">_xlfn.IFS(P7299&gt;60,"High Risk",P7299&gt;30,"Medium Risk",TRUE,"Low Risk")</f>
        <v>High Risk</v>
      </c>
      <c r="V7299">
        <f t="shared" ref="V7299:V7362" si="114">IF(J7299=0,3,0)+IF(G7299=0,3,0)+IF(H7299=1,2,0)+IF(E7299&gt;45,1,0)+IF(F7299&lt;3,1,0)</f>
        <v>2</v>
      </c>
    </row>
    <row r="7300" spans="1:22" hidden="1" x14ac:dyDescent="0.2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 s="2">
        <v>71902.52</v>
      </c>
      <c r="H7300">
        <v>1</v>
      </c>
      <c r="I7300">
        <v>0</v>
      </c>
      <c r="J7300">
        <v>1</v>
      </c>
      <c r="K7300" s="1">
        <v>190208.23</v>
      </c>
      <c r="L7300">
        <v>0</v>
      </c>
      <c r="M7300">
        <v>16</v>
      </c>
      <c r="N7300">
        <v>673</v>
      </c>
      <c r="O7300">
        <v>2</v>
      </c>
      <c r="P7300">
        <v>152</v>
      </c>
      <c r="Q7300">
        <v>0.125</v>
      </c>
      <c r="R7300">
        <v>10768</v>
      </c>
      <c r="S7300" t="str" cm="1">
        <f t="array" ref="S7300">_xlfn.IFS(E7303&lt;30,"18-29",E7303&lt;45,"30-44",TRUE,"45+")</f>
        <v>30-44</v>
      </c>
      <c r="T7300" t="str" cm="1">
        <f t="array" ref="T7300">_xlfn.IFS(F7300&lt;=2,"0-2 Years",F7300&lt;=5,"3-5 Years",F7300&lt;=8,"6-8 Years",TRUE,"9-10 Years")</f>
        <v>9-10 Years</v>
      </c>
      <c r="U7300" t="str" cm="1">
        <f t="array" ref="U7300">_xlfn.IFS(P7300&gt;60,"High Risk",P7300&gt;30,"Medium Risk",TRUE,"Low Risk")</f>
        <v>High Risk</v>
      </c>
      <c r="V7300">
        <f t="shared" si="114"/>
        <v>2</v>
      </c>
    </row>
    <row r="7301" spans="1:22" hidden="1" x14ac:dyDescent="0.2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 s="2">
        <v>146606.6</v>
      </c>
      <c r="H7301">
        <v>1</v>
      </c>
      <c r="I7301">
        <v>1</v>
      </c>
      <c r="J7301">
        <v>1</v>
      </c>
      <c r="K7301" s="1">
        <v>68021.899999999994</v>
      </c>
      <c r="L7301">
        <v>0</v>
      </c>
      <c r="M7301">
        <v>28</v>
      </c>
      <c r="N7301">
        <v>3181</v>
      </c>
      <c r="O7301">
        <v>6</v>
      </c>
      <c r="P7301">
        <v>118</v>
      </c>
      <c r="Q7301">
        <v>0.21428571428571427</v>
      </c>
      <c r="R7301">
        <v>89068</v>
      </c>
      <c r="S7301" t="str" cm="1">
        <f t="array" ref="S7301">_xlfn.IFS(E7304&lt;30,"18-29",E7304&lt;45,"30-44",TRUE,"45+")</f>
        <v>45+</v>
      </c>
      <c r="T7301" t="str" cm="1">
        <f t="array" ref="T7301">_xlfn.IFS(F7301&lt;=2,"0-2 Years",F7301&lt;=5,"3-5 Years",F7301&lt;=8,"6-8 Years",TRUE,"9-10 Years")</f>
        <v>6-8 Years</v>
      </c>
      <c r="U7301" t="str" cm="1">
        <f t="array" ref="U7301">_xlfn.IFS(P7301&gt;60,"High Risk",P7301&gt;30,"Medium Risk",TRUE,"Low Risk")</f>
        <v>High Risk</v>
      </c>
      <c r="V7301">
        <f t="shared" si="114"/>
        <v>3</v>
      </c>
    </row>
    <row r="7302" spans="1:22" x14ac:dyDescent="0.2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 s="2">
        <v>123949.75</v>
      </c>
      <c r="H7302">
        <v>1</v>
      </c>
      <c r="I7302">
        <v>0</v>
      </c>
      <c r="J7302">
        <v>0</v>
      </c>
      <c r="K7302" s="1">
        <v>110881.56</v>
      </c>
      <c r="L7302">
        <v>0</v>
      </c>
      <c r="M7302">
        <v>11</v>
      </c>
      <c r="N7302">
        <v>177</v>
      </c>
      <c r="O7302">
        <v>0</v>
      </c>
      <c r="P7302">
        <v>46</v>
      </c>
      <c r="Q7302">
        <v>0</v>
      </c>
      <c r="R7302">
        <v>1947</v>
      </c>
      <c r="S7302" t="str" cm="1">
        <f t="array" ref="S7302">_xlfn.IFS(E7305&lt;30,"18-29",E7305&lt;45,"30-44",TRUE,"45+")</f>
        <v>30-44</v>
      </c>
      <c r="T7302" t="str" cm="1">
        <f t="array" ref="T7302">_xlfn.IFS(F7302&lt;=2,"0-2 Years",F7302&lt;=5,"3-5 Years",F7302&lt;=8,"6-8 Years",TRUE,"9-10 Years")</f>
        <v>0-2 Years</v>
      </c>
      <c r="U7302" t="str" cm="1">
        <f t="array" ref="U7302">_xlfn.IFS(P7302&gt;60,"High Risk",P7302&gt;30,"Medium Risk",TRUE,"Low Risk")</f>
        <v>Medium Risk</v>
      </c>
      <c r="V7302">
        <f t="shared" si="114"/>
        <v>6</v>
      </c>
    </row>
    <row r="7303" spans="1:22" hidden="1" x14ac:dyDescent="0.2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 s="2">
        <v>144753.21</v>
      </c>
      <c r="H7303">
        <v>1</v>
      </c>
      <c r="I7303">
        <v>1</v>
      </c>
      <c r="J7303">
        <v>1</v>
      </c>
      <c r="K7303" s="1">
        <v>132480.75</v>
      </c>
      <c r="L7303">
        <v>0</v>
      </c>
      <c r="M7303">
        <v>14</v>
      </c>
      <c r="N7303">
        <v>3094</v>
      </c>
      <c r="O7303">
        <v>8</v>
      </c>
      <c r="P7303">
        <v>12</v>
      </c>
      <c r="Q7303">
        <v>0.5714285714285714</v>
      </c>
      <c r="R7303">
        <v>43316</v>
      </c>
      <c r="S7303" t="str" cm="1">
        <f t="array" ref="S7303">_xlfn.IFS(E7306&lt;30,"18-29",E7306&lt;45,"30-44",TRUE,"45+")</f>
        <v>45+</v>
      </c>
      <c r="T7303" t="str" cm="1">
        <f t="array" ref="T7303">_xlfn.IFS(F7303&lt;=2,"0-2 Years",F7303&lt;=5,"3-5 Years",F7303&lt;=8,"6-8 Years",TRUE,"9-10 Years")</f>
        <v>0-2 Years</v>
      </c>
      <c r="U7303" t="str" cm="1">
        <f t="array" ref="U7303">_xlfn.IFS(P7303&gt;60,"High Risk",P7303&gt;30,"Medium Risk",TRUE,"Low Risk")</f>
        <v>Low Risk</v>
      </c>
      <c r="V7303">
        <f t="shared" si="114"/>
        <v>3</v>
      </c>
    </row>
    <row r="7304" spans="1:22" hidden="1" x14ac:dyDescent="0.2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 s="2">
        <v>91285.22</v>
      </c>
      <c r="H7304">
        <v>1</v>
      </c>
      <c r="I7304">
        <v>1</v>
      </c>
      <c r="J7304">
        <v>1</v>
      </c>
      <c r="K7304" s="1">
        <v>7032.95</v>
      </c>
      <c r="L7304">
        <v>0</v>
      </c>
      <c r="M7304">
        <v>8</v>
      </c>
      <c r="N7304">
        <v>2139</v>
      </c>
      <c r="O7304">
        <v>6</v>
      </c>
      <c r="P7304">
        <v>68</v>
      </c>
      <c r="Q7304">
        <v>0.75</v>
      </c>
      <c r="R7304">
        <v>17112</v>
      </c>
      <c r="S7304" t="str" cm="1">
        <f t="array" ref="S7304">_xlfn.IFS(E7307&lt;30,"18-29",E7307&lt;45,"30-44",TRUE,"45+")</f>
        <v>18-29</v>
      </c>
      <c r="T7304" t="str" cm="1">
        <f t="array" ref="T7304">_xlfn.IFS(F7304&lt;=2,"0-2 Years",F7304&lt;=5,"3-5 Years",F7304&lt;=8,"6-8 Years",TRUE,"9-10 Years")</f>
        <v>6-8 Years</v>
      </c>
      <c r="U7304" t="str" cm="1">
        <f t="array" ref="U7304">_xlfn.IFS(P7304&gt;60,"High Risk",P7304&gt;30,"Medium Risk",TRUE,"Low Risk")</f>
        <v>High Risk</v>
      </c>
      <c r="V7304">
        <f t="shared" si="114"/>
        <v>3</v>
      </c>
    </row>
    <row r="7305" spans="1:22" x14ac:dyDescent="0.2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 s="2">
        <v>0</v>
      </c>
      <c r="H7305">
        <v>2</v>
      </c>
      <c r="I7305">
        <v>1</v>
      </c>
      <c r="J7305">
        <v>0</v>
      </c>
      <c r="K7305" s="1">
        <v>27862.58</v>
      </c>
      <c r="L7305">
        <v>0</v>
      </c>
      <c r="M7305">
        <v>21</v>
      </c>
      <c r="N7305">
        <v>4597</v>
      </c>
      <c r="O7305">
        <v>8</v>
      </c>
      <c r="P7305">
        <v>154</v>
      </c>
      <c r="Q7305">
        <v>0.38095238095238093</v>
      </c>
      <c r="R7305">
        <v>96537</v>
      </c>
      <c r="S7305" t="str" cm="1">
        <f t="array" ref="S7305">_xlfn.IFS(E7308&lt;30,"18-29",E7308&lt;45,"30-44",TRUE,"45+")</f>
        <v>30-44</v>
      </c>
      <c r="T7305" t="str" cm="1">
        <f t="array" ref="T7305">_xlfn.IFS(F7305&lt;=2,"0-2 Years",F7305&lt;=5,"3-5 Years",F7305&lt;=8,"6-8 Years",TRUE,"9-10 Years")</f>
        <v>0-2 Years</v>
      </c>
      <c r="U7305" t="str" cm="1">
        <f t="array" ref="U7305">_xlfn.IFS(P7305&gt;60,"High Risk",P7305&gt;30,"Medium Risk",TRUE,"Low Risk")</f>
        <v>High Risk</v>
      </c>
      <c r="V7305">
        <f t="shared" si="114"/>
        <v>7</v>
      </c>
    </row>
    <row r="7306" spans="1:22" hidden="1" x14ac:dyDescent="0.2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 s="2">
        <v>125850.53</v>
      </c>
      <c r="H7306">
        <v>2</v>
      </c>
      <c r="I7306">
        <v>1</v>
      </c>
      <c r="J7306">
        <v>1</v>
      </c>
      <c r="K7306" s="1">
        <v>87008.17</v>
      </c>
      <c r="L7306">
        <v>0</v>
      </c>
      <c r="M7306">
        <v>1</v>
      </c>
      <c r="N7306">
        <v>2810</v>
      </c>
      <c r="O7306">
        <v>0</v>
      </c>
      <c r="P7306">
        <v>34</v>
      </c>
      <c r="Q7306">
        <v>0</v>
      </c>
      <c r="R7306">
        <v>2810</v>
      </c>
      <c r="S7306" t="str" cm="1">
        <f t="array" ref="S7306">_xlfn.IFS(E7309&lt;30,"18-29",E7309&lt;45,"30-44",TRUE,"45+")</f>
        <v>18-29</v>
      </c>
      <c r="T7306" t="str" cm="1">
        <f t="array" ref="T7306">_xlfn.IFS(F7306&lt;=2,"0-2 Years",F7306&lt;=5,"3-5 Years",F7306&lt;=8,"6-8 Years",TRUE,"9-10 Years")</f>
        <v>6-8 Years</v>
      </c>
      <c r="U7306" t="str" cm="1">
        <f t="array" ref="U7306">_xlfn.IFS(P7306&gt;60,"High Risk",P7306&gt;30,"Medium Risk",TRUE,"Low Risk")</f>
        <v>Medium Risk</v>
      </c>
      <c r="V7306">
        <f t="shared" si="114"/>
        <v>1</v>
      </c>
    </row>
    <row r="7307" spans="1:22" hidden="1" x14ac:dyDescent="0.2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 s="2">
        <v>108116.66</v>
      </c>
      <c r="H7307">
        <v>1</v>
      </c>
      <c r="I7307">
        <v>1</v>
      </c>
      <c r="J7307">
        <v>1</v>
      </c>
      <c r="K7307" s="1">
        <v>27411.19</v>
      </c>
      <c r="L7307">
        <v>0</v>
      </c>
      <c r="M7307">
        <v>5</v>
      </c>
      <c r="N7307">
        <v>3067</v>
      </c>
      <c r="O7307">
        <v>7</v>
      </c>
      <c r="P7307">
        <v>41</v>
      </c>
      <c r="Q7307">
        <v>1</v>
      </c>
      <c r="R7307">
        <v>15335</v>
      </c>
      <c r="S7307" t="str" cm="1">
        <f t="array" ref="S7307">_xlfn.IFS(E7310&lt;30,"18-29",E7310&lt;45,"30-44",TRUE,"45+")</f>
        <v>45+</v>
      </c>
      <c r="T7307" t="str" cm="1">
        <f t="array" ref="T7307">_xlfn.IFS(F7307&lt;=2,"0-2 Years",F7307&lt;=5,"3-5 Years",F7307&lt;=8,"6-8 Years",TRUE,"9-10 Years")</f>
        <v>6-8 Years</v>
      </c>
      <c r="U7307" t="str" cm="1">
        <f t="array" ref="U7307">_xlfn.IFS(P7307&gt;60,"High Risk",P7307&gt;30,"Medium Risk",TRUE,"Low Risk")</f>
        <v>Medium Risk</v>
      </c>
      <c r="V7307">
        <f t="shared" si="114"/>
        <v>2</v>
      </c>
    </row>
    <row r="7308" spans="1:22" hidden="1" x14ac:dyDescent="0.2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 s="2">
        <v>0</v>
      </c>
      <c r="H7308">
        <v>2</v>
      </c>
      <c r="I7308">
        <v>1</v>
      </c>
      <c r="J7308">
        <v>1</v>
      </c>
      <c r="K7308" s="1">
        <v>46395.21</v>
      </c>
      <c r="L7308">
        <v>0</v>
      </c>
      <c r="M7308">
        <v>27</v>
      </c>
      <c r="N7308">
        <v>4375</v>
      </c>
      <c r="O7308">
        <v>9</v>
      </c>
      <c r="P7308">
        <v>155</v>
      </c>
      <c r="Q7308">
        <v>0.33333333333333331</v>
      </c>
      <c r="R7308">
        <v>118125</v>
      </c>
      <c r="S7308" t="str" cm="1">
        <f t="array" ref="S7308">_xlfn.IFS(E7311&lt;30,"18-29",E7311&lt;45,"30-44",TRUE,"45+")</f>
        <v>18-29</v>
      </c>
      <c r="T7308" t="str" cm="1">
        <f t="array" ref="T7308">_xlfn.IFS(F7308&lt;=2,"0-2 Years",F7308&lt;=5,"3-5 Years",F7308&lt;=8,"6-8 Years",TRUE,"9-10 Years")</f>
        <v>0-2 Years</v>
      </c>
      <c r="U7308" t="str" cm="1">
        <f t="array" ref="U7308">_xlfn.IFS(P7308&gt;60,"High Risk",P7308&gt;30,"Medium Risk",TRUE,"Low Risk")</f>
        <v>High Risk</v>
      </c>
      <c r="V7308">
        <f t="shared" si="114"/>
        <v>4</v>
      </c>
    </row>
    <row r="7309" spans="1:22" hidden="1" x14ac:dyDescent="0.2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 s="2">
        <v>67639.56</v>
      </c>
      <c r="H7309">
        <v>2</v>
      </c>
      <c r="I7309">
        <v>1</v>
      </c>
      <c r="J7309">
        <v>1</v>
      </c>
      <c r="K7309" s="1">
        <v>194245.29</v>
      </c>
      <c r="L7309">
        <v>0</v>
      </c>
      <c r="M7309">
        <v>16</v>
      </c>
      <c r="N7309">
        <v>1160</v>
      </c>
      <c r="O7309">
        <v>9</v>
      </c>
      <c r="P7309">
        <v>144</v>
      </c>
      <c r="Q7309">
        <v>0.5625</v>
      </c>
      <c r="R7309">
        <v>18560</v>
      </c>
      <c r="S7309" t="str" cm="1">
        <f t="array" ref="S7309">_xlfn.IFS(E7312&lt;30,"18-29",E7312&lt;45,"30-44",TRUE,"45+")</f>
        <v>30-44</v>
      </c>
      <c r="T7309" t="str" cm="1">
        <f t="array" ref="T7309">_xlfn.IFS(F7309&lt;=2,"0-2 Years",F7309&lt;=5,"3-5 Years",F7309&lt;=8,"6-8 Years",TRUE,"9-10 Years")</f>
        <v>6-8 Years</v>
      </c>
      <c r="U7309" t="str" cm="1">
        <f t="array" ref="U7309">_xlfn.IFS(P7309&gt;60,"High Risk",P7309&gt;30,"Medium Risk",TRUE,"Low Risk")</f>
        <v>High Risk</v>
      </c>
      <c r="V7309">
        <f t="shared" si="114"/>
        <v>0</v>
      </c>
    </row>
    <row r="7310" spans="1:22" hidden="1" x14ac:dyDescent="0.2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 s="2">
        <v>150200.23000000001</v>
      </c>
      <c r="H7310">
        <v>1</v>
      </c>
      <c r="I7310">
        <v>0</v>
      </c>
      <c r="J7310">
        <v>1</v>
      </c>
      <c r="K7310" s="1">
        <v>151317.26999999999</v>
      </c>
      <c r="L7310">
        <v>1</v>
      </c>
      <c r="M7310">
        <v>29</v>
      </c>
      <c r="N7310">
        <v>2596</v>
      </c>
      <c r="O7310">
        <v>6</v>
      </c>
      <c r="P7310">
        <v>155</v>
      </c>
      <c r="Q7310">
        <v>0.20689655172413793</v>
      </c>
      <c r="R7310">
        <v>75284</v>
      </c>
      <c r="S7310" t="str" cm="1">
        <f t="array" ref="S7310">_xlfn.IFS(E7313&lt;30,"18-29",E7313&lt;45,"30-44",TRUE,"45+")</f>
        <v>30-44</v>
      </c>
      <c r="T7310" t="str" cm="1">
        <f t="array" ref="T7310">_xlfn.IFS(F7310&lt;=2,"0-2 Years",F7310&lt;=5,"3-5 Years",F7310&lt;=8,"6-8 Years",TRUE,"9-10 Years")</f>
        <v>6-8 Years</v>
      </c>
      <c r="U7310" t="str" cm="1">
        <f t="array" ref="U7310">_xlfn.IFS(P7310&gt;60,"High Risk",P7310&gt;30,"Medium Risk",TRUE,"Low Risk")</f>
        <v>High Risk</v>
      </c>
      <c r="V7310">
        <f t="shared" si="114"/>
        <v>3</v>
      </c>
    </row>
    <row r="7311" spans="1:22" hidden="1" x14ac:dyDescent="0.2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 s="2">
        <v>141287.15</v>
      </c>
      <c r="H7311">
        <v>1</v>
      </c>
      <c r="I7311">
        <v>1</v>
      </c>
      <c r="J7311">
        <v>0</v>
      </c>
      <c r="K7311" s="1">
        <v>118142.79</v>
      </c>
      <c r="L7311">
        <v>0</v>
      </c>
      <c r="M7311">
        <v>12</v>
      </c>
      <c r="N7311">
        <v>149</v>
      </c>
      <c r="O7311">
        <v>7</v>
      </c>
      <c r="P7311">
        <v>147</v>
      </c>
      <c r="Q7311">
        <v>0.58333333333333337</v>
      </c>
      <c r="R7311">
        <v>1788</v>
      </c>
      <c r="S7311" t="str" cm="1">
        <f t="array" ref="S7311">_xlfn.IFS(E7314&lt;30,"18-29",E7314&lt;45,"30-44",TRUE,"45+")</f>
        <v>30-44</v>
      </c>
      <c r="T7311" t="str" cm="1">
        <f t="array" ref="T7311">_xlfn.IFS(F7311&lt;=2,"0-2 Years",F7311&lt;=5,"3-5 Years",F7311&lt;=8,"6-8 Years",TRUE,"9-10 Years")</f>
        <v>6-8 Years</v>
      </c>
      <c r="U7311" t="str" cm="1">
        <f t="array" ref="U7311">_xlfn.IFS(P7311&gt;60,"High Risk",P7311&gt;30,"Medium Risk",TRUE,"Low Risk")</f>
        <v>High Risk</v>
      </c>
      <c r="V7311">
        <f t="shared" si="114"/>
        <v>5</v>
      </c>
    </row>
    <row r="7312" spans="1:22" hidden="1" x14ac:dyDescent="0.2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 s="2">
        <v>0</v>
      </c>
      <c r="H7312">
        <v>3</v>
      </c>
      <c r="I7312">
        <v>1</v>
      </c>
      <c r="J7312">
        <v>1</v>
      </c>
      <c r="K7312" s="1">
        <v>138700.75</v>
      </c>
      <c r="L7312">
        <v>1</v>
      </c>
      <c r="M7312">
        <v>13</v>
      </c>
      <c r="N7312">
        <v>2854</v>
      </c>
      <c r="O7312">
        <v>1</v>
      </c>
      <c r="P7312">
        <v>167</v>
      </c>
      <c r="Q7312">
        <v>7.6923076923076927E-2</v>
      </c>
      <c r="R7312">
        <v>37102</v>
      </c>
      <c r="S7312" t="str" cm="1">
        <f t="array" ref="S7312">_xlfn.IFS(E7315&lt;30,"18-29",E7315&lt;45,"30-44",TRUE,"45+")</f>
        <v>30-44</v>
      </c>
      <c r="T7312" t="str" cm="1">
        <f t="array" ref="T7312">_xlfn.IFS(F7312&lt;=2,"0-2 Years",F7312&lt;=5,"3-5 Years",F7312&lt;=8,"6-8 Years",TRUE,"9-10 Years")</f>
        <v>6-8 Years</v>
      </c>
      <c r="U7312" t="str" cm="1">
        <f t="array" ref="U7312">_xlfn.IFS(P7312&gt;60,"High Risk",P7312&gt;30,"Medium Risk",TRUE,"Low Risk")</f>
        <v>High Risk</v>
      </c>
      <c r="V7312">
        <f t="shared" si="114"/>
        <v>3</v>
      </c>
    </row>
    <row r="7313" spans="1:22" hidden="1" x14ac:dyDescent="0.2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 s="2">
        <v>0</v>
      </c>
      <c r="H7313">
        <v>2</v>
      </c>
      <c r="I7313">
        <v>0</v>
      </c>
      <c r="J7313">
        <v>1</v>
      </c>
      <c r="K7313" s="1">
        <v>6035.51</v>
      </c>
      <c r="L7313">
        <v>0</v>
      </c>
      <c r="M7313">
        <v>23</v>
      </c>
      <c r="N7313">
        <v>2918</v>
      </c>
      <c r="O7313">
        <v>1</v>
      </c>
      <c r="P7313">
        <v>101</v>
      </c>
      <c r="Q7313">
        <v>4.3478260869565216E-2</v>
      </c>
      <c r="R7313">
        <v>67114</v>
      </c>
      <c r="S7313" t="str" cm="1">
        <f t="array" ref="S7313">_xlfn.IFS(E7316&lt;30,"18-29",E7316&lt;45,"30-44",TRUE,"45+")</f>
        <v>30-44</v>
      </c>
      <c r="T7313" t="str" cm="1">
        <f t="array" ref="T7313">_xlfn.IFS(F7313&lt;=2,"0-2 Years",F7313&lt;=5,"3-5 Years",F7313&lt;=8,"6-8 Years",TRUE,"9-10 Years")</f>
        <v>0-2 Years</v>
      </c>
      <c r="U7313" t="str" cm="1">
        <f t="array" ref="U7313">_xlfn.IFS(P7313&gt;60,"High Risk",P7313&gt;30,"Medium Risk",TRUE,"Low Risk")</f>
        <v>High Risk</v>
      </c>
      <c r="V7313">
        <f t="shared" si="114"/>
        <v>4</v>
      </c>
    </row>
    <row r="7314" spans="1:22" hidden="1" x14ac:dyDescent="0.2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 s="2">
        <v>0</v>
      </c>
      <c r="H7314">
        <v>2</v>
      </c>
      <c r="I7314">
        <v>1</v>
      </c>
      <c r="J7314">
        <v>1</v>
      </c>
      <c r="K7314" s="1">
        <v>41263.69</v>
      </c>
      <c r="L7314">
        <v>0</v>
      </c>
      <c r="M7314">
        <v>21</v>
      </c>
      <c r="N7314">
        <v>1095</v>
      </c>
      <c r="O7314">
        <v>2</v>
      </c>
      <c r="P7314">
        <v>123</v>
      </c>
      <c r="Q7314">
        <v>9.5238095238095233E-2</v>
      </c>
      <c r="R7314">
        <v>22995</v>
      </c>
      <c r="S7314" t="str" cm="1">
        <f t="array" ref="S7314">_xlfn.IFS(E7317&lt;30,"18-29",E7317&lt;45,"30-44",TRUE,"45+")</f>
        <v>30-44</v>
      </c>
      <c r="T7314" t="str" cm="1">
        <f t="array" ref="T7314">_xlfn.IFS(F7314&lt;=2,"0-2 Years",F7314&lt;=5,"3-5 Years",F7314&lt;=8,"6-8 Years",TRUE,"9-10 Years")</f>
        <v>0-2 Years</v>
      </c>
      <c r="U7314" t="str" cm="1">
        <f t="array" ref="U7314">_xlfn.IFS(P7314&gt;60,"High Risk",P7314&gt;30,"Medium Risk",TRUE,"Low Risk")</f>
        <v>High Risk</v>
      </c>
      <c r="V7314">
        <f t="shared" si="114"/>
        <v>4</v>
      </c>
    </row>
    <row r="7315" spans="1:22" hidden="1" x14ac:dyDescent="0.2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 s="2">
        <v>97157.96</v>
      </c>
      <c r="H7315">
        <v>1</v>
      </c>
      <c r="I7315">
        <v>0</v>
      </c>
      <c r="J7315">
        <v>1</v>
      </c>
      <c r="K7315" s="1">
        <v>63185.05</v>
      </c>
      <c r="L7315">
        <v>0</v>
      </c>
      <c r="M7315">
        <v>14</v>
      </c>
      <c r="N7315">
        <v>3536</v>
      </c>
      <c r="O7315">
        <v>1</v>
      </c>
      <c r="P7315">
        <v>44</v>
      </c>
      <c r="Q7315">
        <v>7.1428571428571425E-2</v>
      </c>
      <c r="R7315">
        <v>49504</v>
      </c>
      <c r="S7315" t="str" cm="1">
        <f t="array" ref="S7315">_xlfn.IFS(E7318&lt;30,"18-29",E7318&lt;45,"30-44",TRUE,"45+")</f>
        <v>45+</v>
      </c>
      <c r="T7315" t="str" cm="1">
        <f t="array" ref="T7315">_xlfn.IFS(F7315&lt;=2,"0-2 Years",F7315&lt;=5,"3-5 Years",F7315&lt;=8,"6-8 Years",TRUE,"9-10 Years")</f>
        <v>3-5 Years</v>
      </c>
      <c r="U7315" t="str" cm="1">
        <f t="array" ref="U7315">_xlfn.IFS(P7315&gt;60,"High Risk",P7315&gt;30,"Medium Risk",TRUE,"Low Risk")</f>
        <v>Medium Risk</v>
      </c>
      <c r="V7315">
        <f t="shared" si="114"/>
        <v>2</v>
      </c>
    </row>
    <row r="7316" spans="1:22" x14ac:dyDescent="0.2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 s="2">
        <v>0</v>
      </c>
      <c r="H7316">
        <v>2</v>
      </c>
      <c r="I7316">
        <v>1</v>
      </c>
      <c r="J7316">
        <v>0</v>
      </c>
      <c r="K7316" s="1">
        <v>92536</v>
      </c>
      <c r="L7316">
        <v>1</v>
      </c>
      <c r="M7316">
        <v>21</v>
      </c>
      <c r="N7316">
        <v>3152</v>
      </c>
      <c r="O7316">
        <v>8</v>
      </c>
      <c r="P7316">
        <v>31</v>
      </c>
      <c r="Q7316">
        <v>0.38095238095238093</v>
      </c>
      <c r="R7316">
        <v>66192</v>
      </c>
      <c r="S7316" t="str" cm="1">
        <f t="array" ref="S7316">_xlfn.IFS(E7319&lt;30,"18-29",E7319&lt;45,"30-44",TRUE,"45+")</f>
        <v>45+</v>
      </c>
      <c r="T7316" t="str" cm="1">
        <f t="array" ref="T7316">_xlfn.IFS(F7316&lt;=2,"0-2 Years",F7316&lt;=5,"3-5 Years",F7316&lt;=8,"6-8 Years",TRUE,"9-10 Years")</f>
        <v>0-2 Years</v>
      </c>
      <c r="U7316" t="str" cm="1">
        <f t="array" ref="U7316">_xlfn.IFS(P7316&gt;60,"High Risk",P7316&gt;30,"Medium Risk",TRUE,"Low Risk")</f>
        <v>Medium Risk</v>
      </c>
      <c r="V7316">
        <f t="shared" si="114"/>
        <v>7</v>
      </c>
    </row>
    <row r="7317" spans="1:22" hidden="1" x14ac:dyDescent="0.2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 s="2">
        <v>125241.17</v>
      </c>
      <c r="H7317">
        <v>2</v>
      </c>
      <c r="I7317">
        <v>1</v>
      </c>
      <c r="J7317">
        <v>1</v>
      </c>
      <c r="K7317" s="1">
        <v>158736.07</v>
      </c>
      <c r="L7317">
        <v>0</v>
      </c>
      <c r="M7317">
        <v>17</v>
      </c>
      <c r="N7317">
        <v>284</v>
      </c>
      <c r="O7317">
        <v>0</v>
      </c>
      <c r="P7317">
        <v>176</v>
      </c>
      <c r="Q7317">
        <v>0</v>
      </c>
      <c r="R7317">
        <v>4828</v>
      </c>
      <c r="S7317" t="str" cm="1">
        <f t="array" ref="S7317">_xlfn.IFS(E7320&lt;30,"18-29",E7320&lt;45,"30-44",TRUE,"45+")</f>
        <v>30-44</v>
      </c>
      <c r="T7317" t="str" cm="1">
        <f t="array" ref="T7317">_xlfn.IFS(F7317&lt;=2,"0-2 Years",F7317&lt;=5,"3-5 Years",F7317&lt;=8,"6-8 Years",TRUE,"9-10 Years")</f>
        <v>6-8 Years</v>
      </c>
      <c r="U7317" t="str" cm="1">
        <f t="array" ref="U7317">_xlfn.IFS(P7317&gt;60,"High Risk",P7317&gt;30,"Medium Risk",TRUE,"Low Risk")</f>
        <v>High Risk</v>
      </c>
      <c r="V7317">
        <f t="shared" si="114"/>
        <v>0</v>
      </c>
    </row>
    <row r="7318" spans="1:22" x14ac:dyDescent="0.2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 s="2">
        <v>128966.13</v>
      </c>
      <c r="H7318">
        <v>1</v>
      </c>
      <c r="I7318">
        <v>0</v>
      </c>
      <c r="J7318">
        <v>0</v>
      </c>
      <c r="K7318" s="1">
        <v>18633.400000000001</v>
      </c>
      <c r="L7318">
        <v>1</v>
      </c>
      <c r="M7318">
        <v>5</v>
      </c>
      <c r="N7318">
        <v>4669</v>
      </c>
      <c r="O7318">
        <v>2</v>
      </c>
      <c r="P7318">
        <v>171</v>
      </c>
      <c r="Q7318">
        <v>0.4</v>
      </c>
      <c r="R7318">
        <v>23345</v>
      </c>
      <c r="S7318" t="str" cm="1">
        <f t="array" ref="S7318">_xlfn.IFS(E7321&lt;30,"18-29",E7321&lt;45,"30-44",TRUE,"45+")</f>
        <v>30-44</v>
      </c>
      <c r="T7318" t="str" cm="1">
        <f t="array" ref="T7318">_xlfn.IFS(F7318&lt;=2,"0-2 Years",F7318&lt;=5,"3-5 Years",F7318&lt;=8,"6-8 Years",TRUE,"9-10 Years")</f>
        <v>0-2 Years</v>
      </c>
      <c r="U7318" t="str" cm="1">
        <f t="array" ref="U7318">_xlfn.IFS(P7318&gt;60,"High Risk",P7318&gt;30,"Medium Risk",TRUE,"Low Risk")</f>
        <v>High Risk</v>
      </c>
      <c r="V7318">
        <f t="shared" si="114"/>
        <v>7</v>
      </c>
    </row>
    <row r="7319" spans="1:22" x14ac:dyDescent="0.2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 s="2">
        <v>152581.06</v>
      </c>
      <c r="H7319">
        <v>1</v>
      </c>
      <c r="I7319">
        <v>1</v>
      </c>
      <c r="J7319">
        <v>0</v>
      </c>
      <c r="K7319" s="1">
        <v>71830.100000000006</v>
      </c>
      <c r="L7319">
        <v>1</v>
      </c>
      <c r="M7319">
        <v>3</v>
      </c>
      <c r="N7319">
        <v>4252</v>
      </c>
      <c r="O7319">
        <v>10</v>
      </c>
      <c r="P7319">
        <v>11</v>
      </c>
      <c r="Q7319">
        <v>1</v>
      </c>
      <c r="R7319">
        <v>12756</v>
      </c>
      <c r="S7319" t="str" cm="1">
        <f t="array" ref="S7319">_xlfn.IFS(E7322&lt;30,"18-29",E7322&lt;45,"30-44",TRUE,"45+")</f>
        <v>30-44</v>
      </c>
      <c r="T7319" t="str" cm="1">
        <f t="array" ref="T7319">_xlfn.IFS(F7319&lt;=2,"0-2 Years",F7319&lt;=5,"3-5 Years",F7319&lt;=8,"6-8 Years",TRUE,"9-10 Years")</f>
        <v>3-5 Years</v>
      </c>
      <c r="U7319" t="str" cm="1">
        <f t="array" ref="U7319">_xlfn.IFS(P7319&gt;60,"High Risk",P7319&gt;30,"Medium Risk",TRUE,"Low Risk")</f>
        <v>Low Risk</v>
      </c>
      <c r="V7319">
        <f t="shared" si="114"/>
        <v>6</v>
      </c>
    </row>
    <row r="7320" spans="1:22" x14ac:dyDescent="0.2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 s="2">
        <v>0</v>
      </c>
      <c r="H7320">
        <v>2</v>
      </c>
      <c r="I7320">
        <v>1</v>
      </c>
      <c r="J7320">
        <v>0</v>
      </c>
      <c r="K7320" s="1">
        <v>19525.650000000001</v>
      </c>
      <c r="L7320">
        <v>0</v>
      </c>
      <c r="M7320">
        <v>7</v>
      </c>
      <c r="N7320">
        <v>3200</v>
      </c>
      <c r="O7320">
        <v>6</v>
      </c>
      <c r="P7320">
        <v>38</v>
      </c>
      <c r="Q7320">
        <v>0.8571428571428571</v>
      </c>
      <c r="R7320">
        <v>22400</v>
      </c>
      <c r="S7320" t="str" cm="1">
        <f t="array" ref="S7320">_xlfn.IFS(E7323&lt;30,"18-29",E7323&lt;45,"30-44",TRUE,"45+")</f>
        <v>30-44</v>
      </c>
      <c r="T7320" t="str" cm="1">
        <f t="array" ref="T7320">_xlfn.IFS(F7320&lt;=2,"0-2 Years",F7320&lt;=5,"3-5 Years",F7320&lt;=8,"6-8 Years",TRUE,"9-10 Years")</f>
        <v>0-2 Years</v>
      </c>
      <c r="U7320" t="str" cm="1">
        <f t="array" ref="U7320">_xlfn.IFS(P7320&gt;60,"High Risk",P7320&gt;30,"Medium Risk",TRUE,"Low Risk")</f>
        <v>Medium Risk</v>
      </c>
      <c r="V7320">
        <f t="shared" si="114"/>
        <v>7</v>
      </c>
    </row>
    <row r="7321" spans="1:22" hidden="1" x14ac:dyDescent="0.2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 s="2">
        <v>142688.57</v>
      </c>
      <c r="H7321">
        <v>2</v>
      </c>
      <c r="I7321">
        <v>1</v>
      </c>
      <c r="J7321">
        <v>1</v>
      </c>
      <c r="K7321" s="1">
        <v>110953.33</v>
      </c>
      <c r="L7321">
        <v>0</v>
      </c>
      <c r="M7321">
        <v>17</v>
      </c>
      <c r="N7321">
        <v>2248</v>
      </c>
      <c r="O7321">
        <v>3</v>
      </c>
      <c r="P7321">
        <v>15</v>
      </c>
      <c r="Q7321">
        <v>0.17647058823529413</v>
      </c>
      <c r="R7321">
        <v>38216</v>
      </c>
      <c r="S7321" t="str" cm="1">
        <f t="array" ref="S7321">_xlfn.IFS(E7324&lt;30,"18-29",E7324&lt;45,"30-44",TRUE,"45+")</f>
        <v>30-44</v>
      </c>
      <c r="T7321" t="str" cm="1">
        <f t="array" ref="T7321">_xlfn.IFS(F7321&lt;=2,"0-2 Years",F7321&lt;=5,"3-5 Years",F7321&lt;=8,"6-8 Years",TRUE,"9-10 Years")</f>
        <v>3-5 Years</v>
      </c>
      <c r="U7321" t="str" cm="1">
        <f t="array" ref="U7321">_xlfn.IFS(P7321&gt;60,"High Risk",P7321&gt;30,"Medium Risk",TRUE,"Low Risk")</f>
        <v>Low Risk</v>
      </c>
      <c r="V7321">
        <f t="shared" si="114"/>
        <v>0</v>
      </c>
    </row>
    <row r="7322" spans="1:22" hidden="1" x14ac:dyDescent="0.2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 s="2">
        <v>130089.56</v>
      </c>
      <c r="H7322">
        <v>2</v>
      </c>
      <c r="I7322">
        <v>1</v>
      </c>
      <c r="J7322">
        <v>1</v>
      </c>
      <c r="K7322" s="1">
        <v>4466.21</v>
      </c>
      <c r="L7322">
        <v>0</v>
      </c>
      <c r="M7322">
        <v>25</v>
      </c>
      <c r="N7322">
        <v>2088</v>
      </c>
      <c r="O7322">
        <v>4</v>
      </c>
      <c r="P7322">
        <v>147</v>
      </c>
      <c r="Q7322">
        <v>0.16</v>
      </c>
      <c r="R7322">
        <v>52200</v>
      </c>
      <c r="S7322" t="str" cm="1">
        <f t="array" ref="S7322">_xlfn.IFS(E7325&lt;30,"18-29",E7325&lt;45,"30-44",TRUE,"45+")</f>
        <v>18-29</v>
      </c>
      <c r="T7322" t="str" cm="1">
        <f t="array" ref="T7322">_xlfn.IFS(F7322&lt;=2,"0-2 Years",F7322&lt;=5,"3-5 Years",F7322&lt;=8,"6-8 Years",TRUE,"9-10 Years")</f>
        <v>0-2 Years</v>
      </c>
      <c r="U7322" t="str" cm="1">
        <f t="array" ref="U7322">_xlfn.IFS(P7322&gt;60,"High Risk",P7322&gt;30,"Medium Risk",TRUE,"Low Risk")</f>
        <v>High Risk</v>
      </c>
      <c r="V7322">
        <f t="shared" si="114"/>
        <v>1</v>
      </c>
    </row>
    <row r="7323" spans="1:22" hidden="1" x14ac:dyDescent="0.2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 s="2">
        <v>0</v>
      </c>
      <c r="H7323">
        <v>1</v>
      </c>
      <c r="I7323">
        <v>1</v>
      </c>
      <c r="J7323">
        <v>1</v>
      </c>
      <c r="K7323" s="1">
        <v>105818.51</v>
      </c>
      <c r="L7323">
        <v>0</v>
      </c>
      <c r="M7323">
        <v>27</v>
      </c>
      <c r="N7323">
        <v>4753</v>
      </c>
      <c r="O7323">
        <v>4</v>
      </c>
      <c r="P7323">
        <v>52</v>
      </c>
      <c r="Q7323">
        <v>0.14814814814814814</v>
      </c>
      <c r="R7323">
        <v>128331</v>
      </c>
      <c r="S7323" t="str" cm="1">
        <f t="array" ref="S7323">_xlfn.IFS(E7326&lt;30,"18-29",E7326&lt;45,"30-44",TRUE,"45+")</f>
        <v>30-44</v>
      </c>
      <c r="T7323" t="str" cm="1">
        <f t="array" ref="T7323">_xlfn.IFS(F7323&lt;=2,"0-2 Years",F7323&lt;=5,"3-5 Years",F7323&lt;=8,"6-8 Years",TRUE,"9-10 Years")</f>
        <v>9-10 Years</v>
      </c>
      <c r="U7323" t="str" cm="1">
        <f t="array" ref="U7323">_xlfn.IFS(P7323&gt;60,"High Risk",P7323&gt;30,"Medium Risk",TRUE,"Low Risk")</f>
        <v>Medium Risk</v>
      </c>
      <c r="V7323">
        <f t="shared" si="114"/>
        <v>5</v>
      </c>
    </row>
    <row r="7324" spans="1:22" x14ac:dyDescent="0.2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 s="2">
        <v>117094.02</v>
      </c>
      <c r="H7324">
        <v>1</v>
      </c>
      <c r="I7324">
        <v>0</v>
      </c>
      <c r="J7324">
        <v>0</v>
      </c>
      <c r="K7324" s="1">
        <v>149558.82999999999</v>
      </c>
      <c r="L7324">
        <v>1</v>
      </c>
      <c r="M7324">
        <v>7</v>
      </c>
      <c r="N7324">
        <v>2233</v>
      </c>
      <c r="O7324">
        <v>5</v>
      </c>
      <c r="P7324">
        <v>124</v>
      </c>
      <c r="Q7324">
        <v>0.7142857142857143</v>
      </c>
      <c r="R7324">
        <v>15631</v>
      </c>
      <c r="S7324" t="str" cm="1">
        <f t="array" ref="S7324">_xlfn.IFS(E7327&lt;30,"18-29",E7327&lt;45,"30-44",TRUE,"45+")</f>
        <v>30-44</v>
      </c>
      <c r="T7324" t="str" cm="1">
        <f t="array" ref="T7324">_xlfn.IFS(F7324&lt;=2,"0-2 Years",F7324&lt;=5,"3-5 Years",F7324&lt;=8,"6-8 Years",TRUE,"9-10 Years")</f>
        <v>0-2 Years</v>
      </c>
      <c r="U7324" t="str" cm="1">
        <f t="array" ref="U7324">_xlfn.IFS(P7324&gt;60,"High Risk",P7324&gt;30,"Medium Risk",TRUE,"Low Risk")</f>
        <v>High Risk</v>
      </c>
      <c r="V7324">
        <f t="shared" si="114"/>
        <v>6</v>
      </c>
    </row>
    <row r="7325" spans="1:22" x14ac:dyDescent="0.2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 s="2">
        <v>0</v>
      </c>
      <c r="H7325">
        <v>2</v>
      </c>
      <c r="I7325">
        <v>1</v>
      </c>
      <c r="J7325">
        <v>0</v>
      </c>
      <c r="K7325" s="1">
        <v>4070.28</v>
      </c>
      <c r="L7325">
        <v>0</v>
      </c>
      <c r="M7325">
        <v>13</v>
      </c>
      <c r="N7325">
        <v>202</v>
      </c>
      <c r="O7325">
        <v>9</v>
      </c>
      <c r="P7325">
        <v>24</v>
      </c>
      <c r="Q7325">
        <v>0.69230769230769229</v>
      </c>
      <c r="R7325">
        <v>2626</v>
      </c>
      <c r="S7325" t="str" cm="1">
        <f t="array" ref="S7325">_xlfn.IFS(E7328&lt;30,"18-29",E7328&lt;45,"30-44",TRUE,"45+")</f>
        <v>45+</v>
      </c>
      <c r="T7325" t="str" cm="1">
        <f t="array" ref="T7325">_xlfn.IFS(F7325&lt;=2,"0-2 Years",F7325&lt;=5,"3-5 Years",F7325&lt;=8,"6-8 Years",TRUE,"9-10 Years")</f>
        <v>6-8 Years</v>
      </c>
      <c r="U7325" t="str" cm="1">
        <f t="array" ref="U7325">_xlfn.IFS(P7325&gt;60,"High Risk",P7325&gt;30,"Medium Risk",TRUE,"Low Risk")</f>
        <v>Low Risk</v>
      </c>
      <c r="V7325">
        <f t="shared" si="114"/>
        <v>6</v>
      </c>
    </row>
    <row r="7326" spans="1:22" x14ac:dyDescent="0.2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 s="2">
        <v>0</v>
      </c>
      <c r="H7326">
        <v>3</v>
      </c>
      <c r="I7326">
        <v>1</v>
      </c>
      <c r="J7326">
        <v>0</v>
      </c>
      <c r="K7326" s="1">
        <v>132741.13</v>
      </c>
      <c r="L7326">
        <v>1</v>
      </c>
      <c r="M7326">
        <v>25</v>
      </c>
      <c r="N7326">
        <v>357</v>
      </c>
      <c r="O7326">
        <v>0</v>
      </c>
      <c r="P7326">
        <v>23</v>
      </c>
      <c r="Q7326">
        <v>0</v>
      </c>
      <c r="R7326">
        <v>8925</v>
      </c>
      <c r="S7326" t="str" cm="1">
        <f t="array" ref="S7326">_xlfn.IFS(E7329&lt;30,"18-29",E7329&lt;45,"30-44",TRUE,"45+")</f>
        <v>30-44</v>
      </c>
      <c r="T7326" t="str" cm="1">
        <f t="array" ref="T7326">_xlfn.IFS(F7326&lt;=2,"0-2 Years",F7326&lt;=5,"3-5 Years",F7326&lt;=8,"6-8 Years",TRUE,"9-10 Years")</f>
        <v>9-10 Years</v>
      </c>
      <c r="U7326" t="str" cm="1">
        <f t="array" ref="U7326">_xlfn.IFS(P7326&gt;60,"High Risk",P7326&gt;30,"Medium Risk",TRUE,"Low Risk")</f>
        <v>Low Risk</v>
      </c>
      <c r="V7326">
        <f t="shared" si="114"/>
        <v>6</v>
      </c>
    </row>
    <row r="7327" spans="1:22" x14ac:dyDescent="0.2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 s="2">
        <v>0</v>
      </c>
      <c r="H7327">
        <v>2</v>
      </c>
      <c r="I7327">
        <v>1</v>
      </c>
      <c r="J7327">
        <v>0</v>
      </c>
      <c r="K7327" s="1">
        <v>61251.25</v>
      </c>
      <c r="L7327">
        <v>0</v>
      </c>
      <c r="M7327">
        <v>5</v>
      </c>
      <c r="N7327">
        <v>3525</v>
      </c>
      <c r="O7327">
        <v>6</v>
      </c>
      <c r="P7327">
        <v>128</v>
      </c>
      <c r="Q7327">
        <v>1</v>
      </c>
      <c r="R7327">
        <v>17625</v>
      </c>
      <c r="S7327" t="str" cm="1">
        <f t="array" ref="S7327">_xlfn.IFS(E7330&lt;30,"18-29",E7330&lt;45,"30-44",TRUE,"45+")</f>
        <v>45+</v>
      </c>
      <c r="T7327" t="str" cm="1">
        <f t="array" ref="T7327">_xlfn.IFS(F7327&lt;=2,"0-2 Years",F7327&lt;=5,"3-5 Years",F7327&lt;=8,"6-8 Years",TRUE,"9-10 Years")</f>
        <v>0-2 Years</v>
      </c>
      <c r="U7327" t="str" cm="1">
        <f t="array" ref="U7327">_xlfn.IFS(P7327&gt;60,"High Risk",P7327&gt;30,"Medium Risk",TRUE,"Low Risk")</f>
        <v>High Risk</v>
      </c>
      <c r="V7327">
        <f t="shared" si="114"/>
        <v>7</v>
      </c>
    </row>
    <row r="7328" spans="1:22" x14ac:dyDescent="0.2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 s="2">
        <v>90218.9</v>
      </c>
      <c r="H7328">
        <v>1</v>
      </c>
      <c r="I7328">
        <v>1</v>
      </c>
      <c r="J7328">
        <v>0</v>
      </c>
      <c r="K7328" s="1">
        <v>91347.76</v>
      </c>
      <c r="L7328">
        <v>0</v>
      </c>
      <c r="M7328">
        <v>16</v>
      </c>
      <c r="N7328">
        <v>742</v>
      </c>
      <c r="O7328">
        <v>5</v>
      </c>
      <c r="P7328">
        <v>63</v>
      </c>
      <c r="Q7328">
        <v>0.3125</v>
      </c>
      <c r="R7328">
        <v>11872</v>
      </c>
      <c r="S7328" t="str" cm="1">
        <f t="array" ref="S7328">_xlfn.IFS(E7331&lt;30,"18-29",E7331&lt;45,"30-44",TRUE,"45+")</f>
        <v>30-44</v>
      </c>
      <c r="T7328" t="str" cm="1">
        <f t="array" ref="T7328">_xlfn.IFS(F7328&lt;=2,"0-2 Years",F7328&lt;=5,"3-5 Years",F7328&lt;=8,"6-8 Years",TRUE,"9-10 Years")</f>
        <v>6-8 Years</v>
      </c>
      <c r="U7328" t="str" cm="1">
        <f t="array" ref="U7328">_xlfn.IFS(P7328&gt;60,"High Risk",P7328&gt;30,"Medium Risk",TRUE,"Low Risk")</f>
        <v>High Risk</v>
      </c>
      <c r="V7328">
        <f t="shared" si="114"/>
        <v>6</v>
      </c>
    </row>
    <row r="7329" spans="1:22" hidden="1" x14ac:dyDescent="0.2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 s="2">
        <v>194532.66</v>
      </c>
      <c r="H7329">
        <v>1</v>
      </c>
      <c r="I7329">
        <v>1</v>
      </c>
      <c r="J7329">
        <v>0</v>
      </c>
      <c r="K7329" s="1">
        <v>171045.31</v>
      </c>
      <c r="L7329">
        <v>1</v>
      </c>
      <c r="M7329">
        <v>6</v>
      </c>
      <c r="N7329">
        <v>2322</v>
      </c>
      <c r="O7329">
        <v>2</v>
      </c>
      <c r="P7329">
        <v>87</v>
      </c>
      <c r="Q7329">
        <v>0.33333333333333331</v>
      </c>
      <c r="R7329">
        <v>13932</v>
      </c>
      <c r="S7329" t="str" cm="1">
        <f t="array" ref="S7329">_xlfn.IFS(E7332&lt;30,"18-29",E7332&lt;45,"30-44",TRUE,"45+")</f>
        <v>30-44</v>
      </c>
      <c r="T7329" t="str" cm="1">
        <f t="array" ref="T7329">_xlfn.IFS(F7329&lt;=2,"0-2 Years",F7329&lt;=5,"3-5 Years",F7329&lt;=8,"6-8 Years",TRUE,"9-10 Years")</f>
        <v>3-5 Years</v>
      </c>
      <c r="U7329" t="str" cm="1">
        <f t="array" ref="U7329">_xlfn.IFS(P7329&gt;60,"High Risk",P7329&gt;30,"Medium Risk",TRUE,"Low Risk")</f>
        <v>High Risk</v>
      </c>
      <c r="V7329">
        <f t="shared" si="114"/>
        <v>5</v>
      </c>
    </row>
    <row r="7330" spans="1:22" x14ac:dyDescent="0.2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 s="2">
        <v>169743.83</v>
      </c>
      <c r="H7330">
        <v>1</v>
      </c>
      <c r="I7330">
        <v>0</v>
      </c>
      <c r="J7330">
        <v>0</v>
      </c>
      <c r="K7330" s="1">
        <v>155850.4</v>
      </c>
      <c r="L7330">
        <v>1</v>
      </c>
      <c r="M7330">
        <v>20</v>
      </c>
      <c r="N7330">
        <v>3609</v>
      </c>
      <c r="O7330">
        <v>10</v>
      </c>
      <c r="P7330">
        <v>138</v>
      </c>
      <c r="Q7330">
        <v>0.5</v>
      </c>
      <c r="R7330">
        <v>72180</v>
      </c>
      <c r="S7330" t="str" cm="1">
        <f t="array" ref="S7330">_xlfn.IFS(E7333&lt;30,"18-29",E7333&lt;45,"30-44",TRUE,"45+")</f>
        <v>45+</v>
      </c>
      <c r="T7330" t="str" cm="1">
        <f t="array" ref="T7330">_xlfn.IFS(F7330&lt;=2,"0-2 Years",F7330&lt;=5,"3-5 Years",F7330&lt;=8,"6-8 Years",TRUE,"9-10 Years")</f>
        <v>0-2 Years</v>
      </c>
      <c r="U7330" t="str" cm="1">
        <f t="array" ref="U7330">_xlfn.IFS(P7330&gt;60,"High Risk",P7330&gt;30,"Medium Risk",TRUE,"Low Risk")</f>
        <v>High Risk</v>
      </c>
      <c r="V7330">
        <f t="shared" si="114"/>
        <v>7</v>
      </c>
    </row>
    <row r="7331" spans="1:22" x14ac:dyDescent="0.2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 s="2">
        <v>0</v>
      </c>
      <c r="H7331">
        <v>1</v>
      </c>
      <c r="I7331">
        <v>1</v>
      </c>
      <c r="J7331">
        <v>0</v>
      </c>
      <c r="K7331" s="1">
        <v>27380.99</v>
      </c>
      <c r="L7331">
        <v>0</v>
      </c>
      <c r="M7331">
        <v>7</v>
      </c>
      <c r="N7331">
        <v>3747</v>
      </c>
      <c r="O7331">
        <v>10</v>
      </c>
      <c r="P7331">
        <v>172</v>
      </c>
      <c r="Q7331">
        <v>1</v>
      </c>
      <c r="R7331">
        <v>26229</v>
      </c>
      <c r="S7331" t="str" cm="1">
        <f t="array" ref="S7331">_xlfn.IFS(E7334&lt;30,"18-29",E7334&lt;45,"30-44",TRUE,"45+")</f>
        <v>30-44</v>
      </c>
      <c r="T7331" t="str" cm="1">
        <f t="array" ref="T7331">_xlfn.IFS(F7331&lt;=2,"0-2 Years",F7331&lt;=5,"3-5 Years",F7331&lt;=8,"6-8 Years",TRUE,"9-10 Years")</f>
        <v>3-5 Years</v>
      </c>
      <c r="U7331" t="str" cm="1">
        <f t="array" ref="U7331">_xlfn.IFS(P7331&gt;60,"High Risk",P7331&gt;30,"Medium Risk",TRUE,"Low Risk")</f>
        <v>High Risk</v>
      </c>
      <c r="V7331">
        <f t="shared" si="114"/>
        <v>8</v>
      </c>
    </row>
    <row r="7332" spans="1:22" hidden="1" x14ac:dyDescent="0.2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 s="2">
        <v>155973.88</v>
      </c>
      <c r="H7332">
        <v>1</v>
      </c>
      <c r="I7332">
        <v>1</v>
      </c>
      <c r="J7332">
        <v>0</v>
      </c>
      <c r="K7332" s="1">
        <v>154208.95999999999</v>
      </c>
      <c r="L7332">
        <v>0</v>
      </c>
      <c r="M7332">
        <v>2</v>
      </c>
      <c r="N7332">
        <v>1594</v>
      </c>
      <c r="O7332">
        <v>0</v>
      </c>
      <c r="P7332">
        <v>50</v>
      </c>
      <c r="Q7332">
        <v>0</v>
      </c>
      <c r="R7332">
        <v>3188</v>
      </c>
      <c r="S7332" t="str" cm="1">
        <f t="array" ref="S7332">_xlfn.IFS(E7335&lt;30,"18-29",E7335&lt;45,"30-44",TRUE,"45+")</f>
        <v>30-44</v>
      </c>
      <c r="T7332" t="str" cm="1">
        <f t="array" ref="T7332">_xlfn.IFS(F7332&lt;=2,"0-2 Years",F7332&lt;=5,"3-5 Years",F7332&lt;=8,"6-8 Years",TRUE,"9-10 Years")</f>
        <v>6-8 Years</v>
      </c>
      <c r="U7332" t="str" cm="1">
        <f t="array" ref="U7332">_xlfn.IFS(P7332&gt;60,"High Risk",P7332&gt;30,"Medium Risk",TRUE,"Low Risk")</f>
        <v>Medium Risk</v>
      </c>
      <c r="V7332">
        <f t="shared" si="114"/>
        <v>5</v>
      </c>
    </row>
    <row r="7333" spans="1:22" hidden="1" x14ac:dyDescent="0.2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 s="2">
        <v>129321.44</v>
      </c>
      <c r="H7333">
        <v>1</v>
      </c>
      <c r="I7333">
        <v>1</v>
      </c>
      <c r="J7333">
        <v>1</v>
      </c>
      <c r="K7333" s="1">
        <v>93624.55</v>
      </c>
      <c r="L7333">
        <v>0</v>
      </c>
      <c r="M7333">
        <v>15</v>
      </c>
      <c r="N7333">
        <v>1918</v>
      </c>
      <c r="O7333">
        <v>4</v>
      </c>
      <c r="P7333">
        <v>150</v>
      </c>
      <c r="Q7333">
        <v>0.26666666666666666</v>
      </c>
      <c r="R7333">
        <v>28770</v>
      </c>
      <c r="S7333" t="str" cm="1">
        <f t="array" ref="S7333">_xlfn.IFS(E7336&lt;30,"18-29",E7336&lt;45,"30-44",TRUE,"45+")</f>
        <v>18-29</v>
      </c>
      <c r="T7333" t="str" cm="1">
        <f t="array" ref="T7333">_xlfn.IFS(F7333&lt;=2,"0-2 Years",F7333&lt;=5,"3-5 Years",F7333&lt;=8,"6-8 Years",TRUE,"9-10 Years")</f>
        <v>3-5 Years</v>
      </c>
      <c r="U7333" t="str" cm="1">
        <f t="array" ref="U7333">_xlfn.IFS(P7333&gt;60,"High Risk",P7333&gt;30,"Medium Risk",TRUE,"Low Risk")</f>
        <v>High Risk</v>
      </c>
      <c r="V7333">
        <f t="shared" si="114"/>
        <v>3</v>
      </c>
    </row>
    <row r="7334" spans="1:22" hidden="1" x14ac:dyDescent="0.2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 s="2">
        <v>138650.49</v>
      </c>
      <c r="H7334">
        <v>2</v>
      </c>
      <c r="I7334">
        <v>1</v>
      </c>
      <c r="J7334">
        <v>0</v>
      </c>
      <c r="K7334" s="1">
        <v>64746.07</v>
      </c>
      <c r="L7334">
        <v>0</v>
      </c>
      <c r="M7334">
        <v>4</v>
      </c>
      <c r="N7334">
        <v>1117</v>
      </c>
      <c r="O7334">
        <v>5</v>
      </c>
      <c r="P7334">
        <v>17</v>
      </c>
      <c r="Q7334">
        <v>1</v>
      </c>
      <c r="R7334">
        <v>4468</v>
      </c>
      <c r="S7334" t="str" cm="1">
        <f t="array" ref="S7334">_xlfn.IFS(E7337&lt;30,"18-29",E7337&lt;45,"30-44",TRUE,"45+")</f>
        <v>30-44</v>
      </c>
      <c r="T7334" t="str" cm="1">
        <f t="array" ref="T7334">_xlfn.IFS(F7334&lt;=2,"0-2 Years",F7334&lt;=5,"3-5 Years",F7334&lt;=8,"6-8 Years",TRUE,"9-10 Years")</f>
        <v>6-8 Years</v>
      </c>
      <c r="U7334" t="str" cm="1">
        <f t="array" ref="U7334">_xlfn.IFS(P7334&gt;60,"High Risk",P7334&gt;30,"Medium Risk",TRUE,"Low Risk")</f>
        <v>Low Risk</v>
      </c>
      <c r="V7334">
        <f t="shared" si="114"/>
        <v>3</v>
      </c>
    </row>
    <row r="7335" spans="1:22" hidden="1" x14ac:dyDescent="0.2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 s="2">
        <v>136487.85999999999</v>
      </c>
      <c r="H7335">
        <v>2</v>
      </c>
      <c r="I7335">
        <v>1</v>
      </c>
      <c r="J7335">
        <v>0</v>
      </c>
      <c r="K7335" s="1">
        <v>82815.929999999993</v>
      </c>
      <c r="L7335">
        <v>0</v>
      </c>
      <c r="M7335">
        <v>5</v>
      </c>
      <c r="N7335">
        <v>1284</v>
      </c>
      <c r="O7335">
        <v>2</v>
      </c>
      <c r="P7335">
        <v>22</v>
      </c>
      <c r="Q7335">
        <v>0.4</v>
      </c>
      <c r="R7335">
        <v>6420</v>
      </c>
      <c r="S7335" t="str" cm="1">
        <f t="array" ref="S7335">_xlfn.IFS(E7338&lt;30,"18-29",E7338&lt;45,"30-44",TRUE,"45+")</f>
        <v>18-29</v>
      </c>
      <c r="T7335" t="str" cm="1">
        <f t="array" ref="T7335">_xlfn.IFS(F7335&lt;=2,"0-2 Years",F7335&lt;=5,"3-5 Years",F7335&lt;=8,"6-8 Years",TRUE,"9-10 Years")</f>
        <v>0-2 Years</v>
      </c>
      <c r="U7335" t="str" cm="1">
        <f t="array" ref="U7335">_xlfn.IFS(P7335&gt;60,"High Risk",P7335&gt;30,"Medium Risk",TRUE,"Low Risk")</f>
        <v>Low Risk</v>
      </c>
      <c r="V7335">
        <f t="shared" si="114"/>
        <v>4</v>
      </c>
    </row>
    <row r="7336" spans="1:22" hidden="1" x14ac:dyDescent="0.2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 s="2">
        <v>0</v>
      </c>
      <c r="H7336">
        <v>2</v>
      </c>
      <c r="I7336">
        <v>1</v>
      </c>
      <c r="J7336">
        <v>1</v>
      </c>
      <c r="K7336" s="1">
        <v>27308.58</v>
      </c>
      <c r="L7336">
        <v>0</v>
      </c>
      <c r="M7336">
        <v>30</v>
      </c>
      <c r="N7336">
        <v>1091</v>
      </c>
      <c r="O7336">
        <v>2</v>
      </c>
      <c r="P7336">
        <v>90</v>
      </c>
      <c r="Q7336">
        <v>6.6666666666666666E-2</v>
      </c>
      <c r="R7336">
        <v>32730</v>
      </c>
      <c r="S7336" t="str" cm="1">
        <f t="array" ref="S7336">_xlfn.IFS(E7339&lt;30,"18-29",E7339&lt;45,"30-44",TRUE,"45+")</f>
        <v>30-44</v>
      </c>
      <c r="T7336" t="str" cm="1">
        <f t="array" ref="T7336">_xlfn.IFS(F7336&lt;=2,"0-2 Years",F7336&lt;=5,"3-5 Years",F7336&lt;=8,"6-8 Years",TRUE,"9-10 Years")</f>
        <v>6-8 Years</v>
      </c>
      <c r="U7336" t="str" cm="1">
        <f t="array" ref="U7336">_xlfn.IFS(P7336&gt;60,"High Risk",P7336&gt;30,"Medium Risk",TRUE,"Low Risk")</f>
        <v>High Risk</v>
      </c>
      <c r="V7336">
        <f t="shared" si="114"/>
        <v>3</v>
      </c>
    </row>
    <row r="7337" spans="1:22" hidden="1" x14ac:dyDescent="0.2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 s="2">
        <v>38617.199999999997</v>
      </c>
      <c r="H7337">
        <v>1</v>
      </c>
      <c r="I7337">
        <v>1</v>
      </c>
      <c r="J7337">
        <v>1</v>
      </c>
      <c r="K7337" s="1">
        <v>104876.8</v>
      </c>
      <c r="L7337">
        <v>0</v>
      </c>
      <c r="M7337">
        <v>9</v>
      </c>
      <c r="N7337">
        <v>2341</v>
      </c>
      <c r="O7337">
        <v>1</v>
      </c>
      <c r="P7337">
        <v>109</v>
      </c>
      <c r="Q7337">
        <v>0.1111111111111111</v>
      </c>
      <c r="R7337">
        <v>21069</v>
      </c>
      <c r="S7337" t="str" cm="1">
        <f t="array" ref="S7337">_xlfn.IFS(E7340&lt;30,"18-29",E7340&lt;45,"30-44",TRUE,"45+")</f>
        <v>45+</v>
      </c>
      <c r="T7337" t="str" cm="1">
        <f t="array" ref="T7337">_xlfn.IFS(F7337&lt;=2,"0-2 Years",F7337&lt;=5,"3-5 Years",F7337&lt;=8,"6-8 Years",TRUE,"9-10 Years")</f>
        <v>3-5 Years</v>
      </c>
      <c r="U7337" t="str" cm="1">
        <f t="array" ref="U7337">_xlfn.IFS(P7337&gt;60,"High Risk",P7337&gt;30,"Medium Risk",TRUE,"Low Risk")</f>
        <v>High Risk</v>
      </c>
      <c r="V7337">
        <f t="shared" si="114"/>
        <v>2</v>
      </c>
    </row>
    <row r="7338" spans="1:22" x14ac:dyDescent="0.2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 s="2">
        <v>0</v>
      </c>
      <c r="H7338">
        <v>2</v>
      </c>
      <c r="I7338">
        <v>1</v>
      </c>
      <c r="J7338">
        <v>0</v>
      </c>
      <c r="K7338" s="1">
        <v>151316.37</v>
      </c>
      <c r="L7338">
        <v>0</v>
      </c>
      <c r="M7338">
        <v>2</v>
      </c>
      <c r="N7338">
        <v>1149</v>
      </c>
      <c r="O7338">
        <v>0</v>
      </c>
      <c r="P7338">
        <v>138</v>
      </c>
      <c r="Q7338">
        <v>0</v>
      </c>
      <c r="R7338">
        <v>2298</v>
      </c>
      <c r="S7338" t="str" cm="1">
        <f t="array" ref="S7338">_xlfn.IFS(E7341&lt;30,"18-29",E7341&lt;45,"30-44",TRUE,"45+")</f>
        <v>30-44</v>
      </c>
      <c r="T7338" t="str" cm="1">
        <f t="array" ref="T7338">_xlfn.IFS(F7338&lt;=2,"0-2 Years",F7338&lt;=5,"3-5 Years",F7338&lt;=8,"6-8 Years",TRUE,"9-10 Years")</f>
        <v>6-8 Years</v>
      </c>
      <c r="U7338" t="str" cm="1">
        <f t="array" ref="U7338">_xlfn.IFS(P7338&gt;60,"High Risk",P7338&gt;30,"Medium Risk",TRUE,"Low Risk")</f>
        <v>High Risk</v>
      </c>
      <c r="V7338">
        <f t="shared" si="114"/>
        <v>6</v>
      </c>
    </row>
    <row r="7339" spans="1:22" hidden="1" x14ac:dyDescent="0.2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 s="2">
        <v>82909.14</v>
      </c>
      <c r="H7339">
        <v>1</v>
      </c>
      <c r="I7339">
        <v>1</v>
      </c>
      <c r="J7339">
        <v>0</v>
      </c>
      <c r="K7339" s="1">
        <v>91817.38</v>
      </c>
      <c r="L7339">
        <v>1</v>
      </c>
      <c r="M7339">
        <v>19</v>
      </c>
      <c r="N7339">
        <v>2846</v>
      </c>
      <c r="O7339">
        <v>5</v>
      </c>
      <c r="P7339">
        <v>50</v>
      </c>
      <c r="Q7339">
        <v>0.26315789473684209</v>
      </c>
      <c r="R7339">
        <v>54074</v>
      </c>
      <c r="S7339" t="str" cm="1">
        <f t="array" ref="S7339">_xlfn.IFS(E7342&lt;30,"18-29",E7342&lt;45,"30-44",TRUE,"45+")</f>
        <v>30-44</v>
      </c>
      <c r="T7339" t="str" cm="1">
        <f t="array" ref="T7339">_xlfn.IFS(F7339&lt;=2,"0-2 Years",F7339&lt;=5,"3-5 Years",F7339&lt;=8,"6-8 Years",TRUE,"9-10 Years")</f>
        <v>6-8 Years</v>
      </c>
      <c r="U7339" t="str" cm="1">
        <f t="array" ref="U7339">_xlfn.IFS(P7339&gt;60,"High Risk",P7339&gt;30,"Medium Risk",TRUE,"Low Risk")</f>
        <v>Medium Risk</v>
      </c>
      <c r="V7339">
        <f t="shared" si="114"/>
        <v>5</v>
      </c>
    </row>
    <row r="7340" spans="1:22" hidden="1" x14ac:dyDescent="0.2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 s="2">
        <v>145151.4</v>
      </c>
      <c r="H7340">
        <v>1</v>
      </c>
      <c r="I7340">
        <v>0</v>
      </c>
      <c r="J7340">
        <v>1</v>
      </c>
      <c r="K7340" s="1">
        <v>125311.17</v>
      </c>
      <c r="L7340">
        <v>1</v>
      </c>
      <c r="M7340">
        <v>17</v>
      </c>
      <c r="N7340">
        <v>2029</v>
      </c>
      <c r="O7340">
        <v>5</v>
      </c>
      <c r="P7340">
        <v>162</v>
      </c>
      <c r="Q7340">
        <v>0.29411764705882354</v>
      </c>
      <c r="R7340">
        <v>34493</v>
      </c>
      <c r="S7340" t="str" cm="1">
        <f t="array" ref="S7340">_xlfn.IFS(E7343&lt;30,"18-29",E7343&lt;45,"30-44",TRUE,"45+")</f>
        <v>45+</v>
      </c>
      <c r="T7340" t="str" cm="1">
        <f t="array" ref="T7340">_xlfn.IFS(F7340&lt;=2,"0-2 Years",F7340&lt;=5,"3-5 Years",F7340&lt;=8,"6-8 Years",TRUE,"9-10 Years")</f>
        <v>6-8 Years</v>
      </c>
      <c r="U7340" t="str" cm="1">
        <f t="array" ref="U7340">_xlfn.IFS(P7340&gt;60,"High Risk",P7340&gt;30,"Medium Risk",TRUE,"Low Risk")</f>
        <v>High Risk</v>
      </c>
      <c r="V7340">
        <f t="shared" si="114"/>
        <v>3</v>
      </c>
    </row>
    <row r="7341" spans="1:22" hidden="1" x14ac:dyDescent="0.2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 s="2">
        <v>147187.84</v>
      </c>
      <c r="H7341">
        <v>1</v>
      </c>
      <c r="I7341">
        <v>1</v>
      </c>
      <c r="J7341">
        <v>1</v>
      </c>
      <c r="K7341" s="1">
        <v>14868.94</v>
      </c>
      <c r="L7341">
        <v>1</v>
      </c>
      <c r="M7341">
        <v>30</v>
      </c>
      <c r="N7341">
        <v>2846</v>
      </c>
      <c r="O7341">
        <v>10</v>
      </c>
      <c r="P7341">
        <v>76</v>
      </c>
      <c r="Q7341">
        <v>0.33333333333333331</v>
      </c>
      <c r="R7341">
        <v>85380</v>
      </c>
      <c r="S7341" t="str" cm="1">
        <f t="array" ref="S7341">_xlfn.IFS(E7344&lt;30,"18-29",E7344&lt;45,"30-44",TRUE,"45+")</f>
        <v>30-44</v>
      </c>
      <c r="T7341" t="str" cm="1">
        <f t="array" ref="T7341">_xlfn.IFS(F7341&lt;=2,"0-2 Years",F7341&lt;=5,"3-5 Years",F7341&lt;=8,"6-8 Years",TRUE,"9-10 Years")</f>
        <v>0-2 Years</v>
      </c>
      <c r="U7341" t="str" cm="1">
        <f t="array" ref="U7341">_xlfn.IFS(P7341&gt;60,"High Risk",P7341&gt;30,"Medium Risk",TRUE,"Low Risk")</f>
        <v>High Risk</v>
      </c>
      <c r="V7341">
        <f t="shared" si="114"/>
        <v>3</v>
      </c>
    </row>
    <row r="7342" spans="1:22" x14ac:dyDescent="0.2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 s="2">
        <v>0</v>
      </c>
      <c r="H7342">
        <v>2</v>
      </c>
      <c r="I7342">
        <v>1</v>
      </c>
      <c r="J7342">
        <v>0</v>
      </c>
      <c r="K7342" s="1">
        <v>196112.45</v>
      </c>
      <c r="L7342">
        <v>0</v>
      </c>
      <c r="M7342">
        <v>3</v>
      </c>
      <c r="N7342">
        <v>732</v>
      </c>
      <c r="O7342">
        <v>2</v>
      </c>
      <c r="P7342">
        <v>145</v>
      </c>
      <c r="Q7342">
        <v>0.66666666666666663</v>
      </c>
      <c r="R7342">
        <v>2196</v>
      </c>
      <c r="S7342" t="str" cm="1">
        <f t="array" ref="S7342">_xlfn.IFS(E7345&lt;30,"18-29",E7345&lt;45,"30-44",TRUE,"45+")</f>
        <v>30-44</v>
      </c>
      <c r="T7342" t="str" cm="1">
        <f t="array" ref="T7342">_xlfn.IFS(F7342&lt;=2,"0-2 Years",F7342&lt;=5,"3-5 Years",F7342&lt;=8,"6-8 Years",TRUE,"9-10 Years")</f>
        <v>3-5 Years</v>
      </c>
      <c r="U7342" t="str" cm="1">
        <f t="array" ref="U7342">_xlfn.IFS(P7342&gt;60,"High Risk",P7342&gt;30,"Medium Risk",TRUE,"Low Risk")</f>
        <v>High Risk</v>
      </c>
      <c r="V7342">
        <f t="shared" si="114"/>
        <v>6</v>
      </c>
    </row>
    <row r="7343" spans="1:22" hidden="1" x14ac:dyDescent="0.2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 s="2">
        <v>108185.81</v>
      </c>
      <c r="H7343">
        <v>2</v>
      </c>
      <c r="I7343">
        <v>0</v>
      </c>
      <c r="J7343">
        <v>0</v>
      </c>
      <c r="K7343" s="1">
        <v>24093.4</v>
      </c>
      <c r="L7343">
        <v>1</v>
      </c>
      <c r="M7343">
        <v>11</v>
      </c>
      <c r="N7343">
        <v>1258</v>
      </c>
      <c r="O7343">
        <v>5</v>
      </c>
      <c r="P7343">
        <v>121</v>
      </c>
      <c r="Q7343">
        <v>0.45454545454545453</v>
      </c>
      <c r="R7343">
        <v>13838</v>
      </c>
      <c r="S7343" t="str" cm="1">
        <f t="array" ref="S7343">_xlfn.IFS(E7346&lt;30,"18-29",E7346&lt;45,"30-44",TRUE,"45+")</f>
        <v>18-29</v>
      </c>
      <c r="T7343" t="str" cm="1">
        <f t="array" ref="T7343">_xlfn.IFS(F7343&lt;=2,"0-2 Years",F7343&lt;=5,"3-5 Years",F7343&lt;=8,"6-8 Years",TRUE,"9-10 Years")</f>
        <v>6-8 Years</v>
      </c>
      <c r="U7343" t="str" cm="1">
        <f t="array" ref="U7343">_xlfn.IFS(P7343&gt;60,"High Risk",P7343&gt;30,"Medium Risk",TRUE,"Low Risk")</f>
        <v>High Risk</v>
      </c>
      <c r="V7343">
        <f t="shared" si="114"/>
        <v>4</v>
      </c>
    </row>
    <row r="7344" spans="1:22" hidden="1" x14ac:dyDescent="0.2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 s="2">
        <v>0</v>
      </c>
      <c r="H7344">
        <v>2</v>
      </c>
      <c r="I7344">
        <v>1</v>
      </c>
      <c r="J7344">
        <v>1</v>
      </c>
      <c r="K7344" s="1">
        <v>66263.87</v>
      </c>
      <c r="L7344">
        <v>0</v>
      </c>
      <c r="M7344">
        <v>12</v>
      </c>
      <c r="N7344">
        <v>258</v>
      </c>
      <c r="O7344">
        <v>3</v>
      </c>
      <c r="P7344">
        <v>85</v>
      </c>
      <c r="Q7344">
        <v>0.25</v>
      </c>
      <c r="R7344">
        <v>3096</v>
      </c>
      <c r="S7344" t="str" cm="1">
        <f t="array" ref="S7344">_xlfn.IFS(E7347&lt;30,"18-29",E7347&lt;45,"30-44",TRUE,"45+")</f>
        <v>45+</v>
      </c>
      <c r="T7344" t="str" cm="1">
        <f t="array" ref="T7344">_xlfn.IFS(F7344&lt;=2,"0-2 Years",F7344&lt;=5,"3-5 Years",F7344&lt;=8,"6-8 Years",TRUE,"9-10 Years")</f>
        <v>3-5 Years</v>
      </c>
      <c r="U7344" t="str" cm="1">
        <f t="array" ref="U7344">_xlfn.IFS(P7344&gt;60,"High Risk",P7344&gt;30,"Medium Risk",TRUE,"Low Risk")</f>
        <v>High Risk</v>
      </c>
      <c r="V7344">
        <f t="shared" si="114"/>
        <v>3</v>
      </c>
    </row>
    <row r="7345" spans="1:22" hidden="1" x14ac:dyDescent="0.2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 s="2">
        <v>0</v>
      </c>
      <c r="H7345">
        <v>2</v>
      </c>
      <c r="I7345">
        <v>0</v>
      </c>
      <c r="J7345">
        <v>1</v>
      </c>
      <c r="K7345" s="1">
        <v>100304.13</v>
      </c>
      <c r="L7345">
        <v>0</v>
      </c>
      <c r="M7345">
        <v>5</v>
      </c>
      <c r="N7345">
        <v>1688</v>
      </c>
      <c r="O7345">
        <v>7</v>
      </c>
      <c r="P7345">
        <v>135</v>
      </c>
      <c r="Q7345">
        <v>1</v>
      </c>
      <c r="R7345">
        <v>8440</v>
      </c>
      <c r="S7345" t="str" cm="1">
        <f t="array" ref="S7345">_xlfn.IFS(E7348&lt;30,"18-29",E7348&lt;45,"30-44",TRUE,"45+")</f>
        <v>18-29</v>
      </c>
      <c r="T7345" t="str" cm="1">
        <f t="array" ref="T7345">_xlfn.IFS(F7345&lt;=2,"0-2 Years",F7345&lt;=5,"3-5 Years",F7345&lt;=8,"6-8 Years",TRUE,"9-10 Years")</f>
        <v>6-8 Years</v>
      </c>
      <c r="U7345" t="str" cm="1">
        <f t="array" ref="U7345">_xlfn.IFS(P7345&gt;60,"High Risk",P7345&gt;30,"Medium Risk",TRUE,"Low Risk")</f>
        <v>High Risk</v>
      </c>
      <c r="V7345">
        <f t="shared" si="114"/>
        <v>3</v>
      </c>
    </row>
    <row r="7346" spans="1:22" x14ac:dyDescent="0.2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 s="2">
        <v>0</v>
      </c>
      <c r="H7346">
        <v>2</v>
      </c>
      <c r="I7346">
        <v>1</v>
      </c>
      <c r="J7346">
        <v>0</v>
      </c>
      <c r="K7346" s="1">
        <v>167909.52</v>
      </c>
      <c r="L7346">
        <v>0</v>
      </c>
      <c r="M7346">
        <v>19</v>
      </c>
      <c r="N7346">
        <v>3954</v>
      </c>
      <c r="O7346">
        <v>0</v>
      </c>
      <c r="P7346">
        <v>27</v>
      </c>
      <c r="Q7346">
        <v>0</v>
      </c>
      <c r="R7346">
        <v>75126</v>
      </c>
      <c r="S7346" t="str" cm="1">
        <f t="array" ref="S7346">_xlfn.IFS(E7349&lt;30,"18-29",E7349&lt;45,"30-44",TRUE,"45+")</f>
        <v>30-44</v>
      </c>
      <c r="T7346" t="str" cm="1">
        <f t="array" ref="T7346">_xlfn.IFS(F7346&lt;=2,"0-2 Years",F7346&lt;=5,"3-5 Years",F7346&lt;=8,"6-8 Years",TRUE,"9-10 Years")</f>
        <v>0-2 Years</v>
      </c>
      <c r="U7346" t="str" cm="1">
        <f t="array" ref="U7346">_xlfn.IFS(P7346&gt;60,"High Risk",P7346&gt;30,"Medium Risk",TRUE,"Low Risk")</f>
        <v>Low Risk</v>
      </c>
      <c r="V7346">
        <f t="shared" si="114"/>
        <v>7</v>
      </c>
    </row>
    <row r="7347" spans="1:22" hidden="1" x14ac:dyDescent="0.2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 s="2">
        <v>105918.1</v>
      </c>
      <c r="H7347">
        <v>1</v>
      </c>
      <c r="I7347">
        <v>1</v>
      </c>
      <c r="J7347">
        <v>1</v>
      </c>
      <c r="K7347" s="1">
        <v>16246.59</v>
      </c>
      <c r="L7347">
        <v>0</v>
      </c>
      <c r="M7347">
        <v>29</v>
      </c>
      <c r="N7347">
        <v>1808</v>
      </c>
      <c r="O7347">
        <v>0</v>
      </c>
      <c r="P7347">
        <v>152</v>
      </c>
      <c r="Q7347">
        <v>0</v>
      </c>
      <c r="R7347">
        <v>52432</v>
      </c>
      <c r="S7347" t="str" cm="1">
        <f t="array" ref="S7347">_xlfn.IFS(E7350&lt;30,"18-29",E7350&lt;45,"30-44",TRUE,"45+")</f>
        <v>18-29</v>
      </c>
      <c r="T7347" t="str" cm="1">
        <f t="array" ref="T7347">_xlfn.IFS(F7347&lt;=2,"0-2 Years",F7347&lt;=5,"3-5 Years",F7347&lt;=8,"6-8 Years",TRUE,"9-10 Years")</f>
        <v>3-5 Years</v>
      </c>
      <c r="U7347" t="str" cm="1">
        <f t="array" ref="U7347">_xlfn.IFS(P7347&gt;60,"High Risk",P7347&gt;30,"Medium Risk",TRUE,"Low Risk")</f>
        <v>High Risk</v>
      </c>
      <c r="V7347">
        <f t="shared" si="114"/>
        <v>3</v>
      </c>
    </row>
    <row r="7348" spans="1:22" x14ac:dyDescent="0.2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 s="2">
        <v>0</v>
      </c>
      <c r="H7348">
        <v>2</v>
      </c>
      <c r="I7348">
        <v>1</v>
      </c>
      <c r="J7348">
        <v>0</v>
      </c>
      <c r="K7348" s="1">
        <v>103603.65</v>
      </c>
      <c r="L7348">
        <v>0</v>
      </c>
      <c r="M7348">
        <v>26</v>
      </c>
      <c r="N7348">
        <v>922</v>
      </c>
      <c r="O7348">
        <v>8</v>
      </c>
      <c r="P7348">
        <v>108</v>
      </c>
      <c r="Q7348">
        <v>0.30769230769230771</v>
      </c>
      <c r="R7348">
        <v>23972</v>
      </c>
      <c r="S7348" t="str" cm="1">
        <f t="array" ref="S7348">_xlfn.IFS(E7351&lt;30,"18-29",E7351&lt;45,"30-44",TRUE,"45+")</f>
        <v>30-44</v>
      </c>
      <c r="T7348" t="str" cm="1">
        <f t="array" ref="T7348">_xlfn.IFS(F7348&lt;=2,"0-2 Years",F7348&lt;=5,"3-5 Years",F7348&lt;=8,"6-8 Years",TRUE,"9-10 Years")</f>
        <v>6-8 Years</v>
      </c>
      <c r="U7348" t="str" cm="1">
        <f t="array" ref="U7348">_xlfn.IFS(P7348&gt;60,"High Risk",P7348&gt;30,"Medium Risk",TRUE,"Low Risk")</f>
        <v>High Risk</v>
      </c>
      <c r="V7348">
        <f t="shared" si="114"/>
        <v>6</v>
      </c>
    </row>
    <row r="7349" spans="1:22" x14ac:dyDescent="0.2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 s="2">
        <v>0</v>
      </c>
      <c r="H7349">
        <v>2</v>
      </c>
      <c r="I7349">
        <v>1</v>
      </c>
      <c r="J7349">
        <v>0</v>
      </c>
      <c r="K7349" s="1">
        <v>7680.23</v>
      </c>
      <c r="L7349">
        <v>0</v>
      </c>
      <c r="M7349">
        <v>8</v>
      </c>
      <c r="N7349">
        <v>3831</v>
      </c>
      <c r="O7349">
        <v>10</v>
      </c>
      <c r="P7349">
        <v>180</v>
      </c>
      <c r="Q7349">
        <v>1</v>
      </c>
      <c r="R7349">
        <v>30648</v>
      </c>
      <c r="S7349" t="str" cm="1">
        <f t="array" ref="S7349">_xlfn.IFS(E7352&lt;30,"18-29",E7352&lt;45,"30-44",TRUE,"45+")</f>
        <v>18-29</v>
      </c>
      <c r="T7349" t="str" cm="1">
        <f t="array" ref="T7349">_xlfn.IFS(F7349&lt;=2,"0-2 Years",F7349&lt;=5,"3-5 Years",F7349&lt;=8,"6-8 Years",TRUE,"9-10 Years")</f>
        <v>6-8 Years</v>
      </c>
      <c r="U7349" t="str" cm="1">
        <f t="array" ref="U7349">_xlfn.IFS(P7349&gt;60,"High Risk",P7349&gt;30,"Medium Risk",TRUE,"Low Risk")</f>
        <v>High Risk</v>
      </c>
      <c r="V7349">
        <f t="shared" si="114"/>
        <v>6</v>
      </c>
    </row>
    <row r="7350" spans="1:22" x14ac:dyDescent="0.2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 s="2">
        <v>0</v>
      </c>
      <c r="H7350">
        <v>2</v>
      </c>
      <c r="I7350">
        <v>0</v>
      </c>
      <c r="J7350">
        <v>0</v>
      </c>
      <c r="K7350" s="1">
        <v>95215.73</v>
      </c>
      <c r="L7350">
        <v>0</v>
      </c>
      <c r="M7350">
        <v>12</v>
      </c>
      <c r="N7350">
        <v>705</v>
      </c>
      <c r="O7350">
        <v>0</v>
      </c>
      <c r="P7350">
        <v>50</v>
      </c>
      <c r="Q7350">
        <v>0</v>
      </c>
      <c r="R7350">
        <v>8460</v>
      </c>
      <c r="S7350" t="str" cm="1">
        <f t="array" ref="S7350">_xlfn.IFS(E7353&lt;30,"18-29",E7353&lt;45,"30-44",TRUE,"45+")</f>
        <v>30-44</v>
      </c>
      <c r="T7350" t="str" cm="1">
        <f t="array" ref="T7350">_xlfn.IFS(F7350&lt;=2,"0-2 Years",F7350&lt;=5,"3-5 Years",F7350&lt;=8,"6-8 Years",TRUE,"9-10 Years")</f>
        <v>0-2 Years</v>
      </c>
      <c r="U7350" t="str" cm="1">
        <f t="array" ref="U7350">_xlfn.IFS(P7350&gt;60,"High Risk",P7350&gt;30,"Medium Risk",TRUE,"Low Risk")</f>
        <v>Medium Risk</v>
      </c>
      <c r="V7350">
        <f t="shared" si="114"/>
        <v>7</v>
      </c>
    </row>
    <row r="7351" spans="1:22" hidden="1" x14ac:dyDescent="0.2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 s="2">
        <v>59972.26</v>
      </c>
      <c r="H7351">
        <v>2</v>
      </c>
      <c r="I7351">
        <v>0</v>
      </c>
      <c r="J7351">
        <v>1</v>
      </c>
      <c r="K7351" s="1">
        <v>148172.94</v>
      </c>
      <c r="L7351">
        <v>0</v>
      </c>
      <c r="M7351">
        <v>19</v>
      </c>
      <c r="N7351">
        <v>1108</v>
      </c>
      <c r="O7351">
        <v>10</v>
      </c>
      <c r="P7351">
        <v>89</v>
      </c>
      <c r="Q7351">
        <v>0.52631578947368418</v>
      </c>
      <c r="R7351">
        <v>21052</v>
      </c>
      <c r="S7351" t="str" cm="1">
        <f t="array" ref="S7351">_xlfn.IFS(E7354&lt;30,"18-29",E7354&lt;45,"30-44",TRUE,"45+")</f>
        <v>30-44</v>
      </c>
      <c r="T7351" t="str" cm="1">
        <f t="array" ref="T7351">_xlfn.IFS(F7351&lt;=2,"0-2 Years",F7351&lt;=5,"3-5 Years",F7351&lt;=8,"6-8 Years",TRUE,"9-10 Years")</f>
        <v>6-8 Years</v>
      </c>
      <c r="U7351" t="str" cm="1">
        <f t="array" ref="U7351">_xlfn.IFS(P7351&gt;60,"High Risk",P7351&gt;30,"Medium Risk",TRUE,"Low Risk")</f>
        <v>High Risk</v>
      </c>
      <c r="V7351">
        <f t="shared" si="114"/>
        <v>0</v>
      </c>
    </row>
    <row r="7352" spans="1:22" hidden="1" x14ac:dyDescent="0.2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 s="2">
        <v>157228.60999999999</v>
      </c>
      <c r="H7352">
        <v>2</v>
      </c>
      <c r="I7352">
        <v>1</v>
      </c>
      <c r="J7352">
        <v>0</v>
      </c>
      <c r="K7352" s="1">
        <v>124382.9</v>
      </c>
      <c r="L7352">
        <v>0</v>
      </c>
      <c r="M7352">
        <v>6</v>
      </c>
      <c r="N7352">
        <v>975</v>
      </c>
      <c r="O7352">
        <v>3</v>
      </c>
      <c r="P7352">
        <v>74</v>
      </c>
      <c r="Q7352">
        <v>0.5</v>
      </c>
      <c r="R7352">
        <v>5850</v>
      </c>
      <c r="S7352" t="str" cm="1">
        <f t="array" ref="S7352">_xlfn.IFS(E7355&lt;30,"18-29",E7355&lt;45,"30-44",TRUE,"45+")</f>
        <v>18-29</v>
      </c>
      <c r="T7352" t="str" cm="1">
        <f t="array" ref="T7352">_xlfn.IFS(F7352&lt;=2,"0-2 Years",F7352&lt;=5,"3-5 Years",F7352&lt;=8,"6-8 Years",TRUE,"9-10 Years")</f>
        <v>6-8 Years</v>
      </c>
      <c r="U7352" t="str" cm="1">
        <f t="array" ref="U7352">_xlfn.IFS(P7352&gt;60,"High Risk",P7352&gt;30,"Medium Risk",TRUE,"Low Risk")</f>
        <v>High Risk</v>
      </c>
      <c r="V7352">
        <f t="shared" si="114"/>
        <v>3</v>
      </c>
    </row>
    <row r="7353" spans="1:22" x14ac:dyDescent="0.2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 s="2">
        <v>0</v>
      </c>
      <c r="H7353">
        <v>2</v>
      </c>
      <c r="I7353">
        <v>1</v>
      </c>
      <c r="J7353">
        <v>0</v>
      </c>
      <c r="K7353" s="1">
        <v>159311.46</v>
      </c>
      <c r="L7353">
        <v>0</v>
      </c>
      <c r="M7353">
        <v>26</v>
      </c>
      <c r="N7353">
        <v>1243</v>
      </c>
      <c r="O7353">
        <v>6</v>
      </c>
      <c r="P7353">
        <v>147</v>
      </c>
      <c r="Q7353">
        <v>0.23076923076923078</v>
      </c>
      <c r="R7353">
        <v>32318</v>
      </c>
      <c r="S7353" t="str" cm="1">
        <f t="array" ref="S7353">_xlfn.IFS(E7356&lt;30,"18-29",E7356&lt;45,"30-44",TRUE,"45+")</f>
        <v>30-44</v>
      </c>
      <c r="T7353" t="str" cm="1">
        <f t="array" ref="T7353">_xlfn.IFS(F7353&lt;=2,"0-2 Years",F7353&lt;=5,"3-5 Years",F7353&lt;=8,"6-8 Years",TRUE,"9-10 Years")</f>
        <v>3-5 Years</v>
      </c>
      <c r="U7353" t="str" cm="1">
        <f t="array" ref="U7353">_xlfn.IFS(P7353&gt;60,"High Risk",P7353&gt;30,"Medium Risk",TRUE,"Low Risk")</f>
        <v>High Risk</v>
      </c>
      <c r="V7353">
        <f t="shared" si="114"/>
        <v>6</v>
      </c>
    </row>
    <row r="7354" spans="1:22" x14ac:dyDescent="0.2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 s="2">
        <v>0</v>
      </c>
      <c r="H7354">
        <v>2</v>
      </c>
      <c r="I7354">
        <v>0</v>
      </c>
      <c r="J7354">
        <v>0</v>
      </c>
      <c r="K7354" s="1">
        <v>6787.48</v>
      </c>
      <c r="L7354">
        <v>0</v>
      </c>
      <c r="M7354">
        <v>8</v>
      </c>
      <c r="N7354">
        <v>1965</v>
      </c>
      <c r="O7354">
        <v>1</v>
      </c>
      <c r="P7354">
        <v>58</v>
      </c>
      <c r="Q7354">
        <v>0.125</v>
      </c>
      <c r="R7354">
        <v>15720</v>
      </c>
      <c r="S7354" t="str" cm="1">
        <f t="array" ref="S7354">_xlfn.IFS(E7357&lt;30,"18-29",E7357&lt;45,"30-44",TRUE,"45+")</f>
        <v>30-44</v>
      </c>
      <c r="T7354" t="str" cm="1">
        <f t="array" ref="T7354">_xlfn.IFS(F7354&lt;=2,"0-2 Years",F7354&lt;=5,"3-5 Years",F7354&lt;=8,"6-8 Years",TRUE,"9-10 Years")</f>
        <v>3-5 Years</v>
      </c>
      <c r="U7354" t="str" cm="1">
        <f t="array" ref="U7354">_xlfn.IFS(P7354&gt;60,"High Risk",P7354&gt;30,"Medium Risk",TRUE,"Low Risk")</f>
        <v>Medium Risk</v>
      </c>
      <c r="V7354">
        <f t="shared" si="114"/>
        <v>6</v>
      </c>
    </row>
    <row r="7355" spans="1:22" hidden="1" x14ac:dyDescent="0.2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 s="2">
        <v>210433.08</v>
      </c>
      <c r="H7355">
        <v>2</v>
      </c>
      <c r="I7355">
        <v>0</v>
      </c>
      <c r="J7355">
        <v>1</v>
      </c>
      <c r="K7355" s="1">
        <v>197297.77</v>
      </c>
      <c r="L7355">
        <v>1</v>
      </c>
      <c r="M7355">
        <v>11</v>
      </c>
      <c r="N7355">
        <v>1381</v>
      </c>
      <c r="O7355">
        <v>7</v>
      </c>
      <c r="P7355">
        <v>59</v>
      </c>
      <c r="Q7355">
        <v>0.63636363636363635</v>
      </c>
      <c r="R7355">
        <v>15191</v>
      </c>
      <c r="S7355" t="str" cm="1">
        <f t="array" ref="S7355">_xlfn.IFS(E7358&lt;30,"18-29",E7358&lt;45,"30-44",TRUE,"45+")</f>
        <v>30-44</v>
      </c>
      <c r="T7355" t="str" cm="1">
        <f t="array" ref="T7355">_xlfn.IFS(F7355&lt;=2,"0-2 Years",F7355&lt;=5,"3-5 Years",F7355&lt;=8,"6-8 Years",TRUE,"9-10 Years")</f>
        <v>3-5 Years</v>
      </c>
      <c r="U7355" t="str" cm="1">
        <f t="array" ref="U7355">_xlfn.IFS(P7355&gt;60,"High Risk",P7355&gt;30,"Medium Risk",TRUE,"Low Risk")</f>
        <v>Medium Risk</v>
      </c>
      <c r="V7355">
        <f t="shared" si="114"/>
        <v>0</v>
      </c>
    </row>
    <row r="7356" spans="1:22" x14ac:dyDescent="0.2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 s="2">
        <v>102452.71</v>
      </c>
      <c r="H7356">
        <v>1</v>
      </c>
      <c r="I7356">
        <v>1</v>
      </c>
      <c r="J7356">
        <v>0</v>
      </c>
      <c r="K7356" s="1">
        <v>21556.95</v>
      </c>
      <c r="L7356">
        <v>0</v>
      </c>
      <c r="M7356">
        <v>3</v>
      </c>
      <c r="N7356">
        <v>3690</v>
      </c>
      <c r="O7356">
        <v>1</v>
      </c>
      <c r="P7356">
        <v>166</v>
      </c>
      <c r="Q7356">
        <v>0.33333333333333331</v>
      </c>
      <c r="R7356">
        <v>11070</v>
      </c>
      <c r="S7356" t="str" cm="1">
        <f t="array" ref="S7356">_xlfn.IFS(E7359&lt;30,"18-29",E7359&lt;45,"30-44",TRUE,"45+")</f>
        <v>18-29</v>
      </c>
      <c r="T7356" t="str" cm="1">
        <f t="array" ref="T7356">_xlfn.IFS(F7356&lt;=2,"0-2 Years",F7356&lt;=5,"3-5 Years",F7356&lt;=8,"6-8 Years",TRUE,"9-10 Years")</f>
        <v>0-2 Years</v>
      </c>
      <c r="U7356" t="str" cm="1">
        <f t="array" ref="U7356">_xlfn.IFS(P7356&gt;60,"High Risk",P7356&gt;30,"Medium Risk",TRUE,"Low Risk")</f>
        <v>High Risk</v>
      </c>
      <c r="V7356">
        <f t="shared" si="114"/>
        <v>6</v>
      </c>
    </row>
    <row r="7357" spans="1:22" x14ac:dyDescent="0.2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 s="2">
        <v>0</v>
      </c>
      <c r="H7357">
        <v>2</v>
      </c>
      <c r="I7357">
        <v>1</v>
      </c>
      <c r="J7357">
        <v>0</v>
      </c>
      <c r="K7357" s="1">
        <v>56518</v>
      </c>
      <c r="L7357">
        <v>0</v>
      </c>
      <c r="M7357">
        <v>13</v>
      </c>
      <c r="N7357">
        <v>544</v>
      </c>
      <c r="O7357">
        <v>0</v>
      </c>
      <c r="P7357">
        <v>93</v>
      </c>
      <c r="Q7357">
        <v>0</v>
      </c>
      <c r="R7357">
        <v>7072</v>
      </c>
      <c r="S7357" t="str" cm="1">
        <f t="array" ref="S7357">_xlfn.IFS(E7360&lt;30,"18-29",E7360&lt;45,"30-44",TRUE,"45+")</f>
        <v>45+</v>
      </c>
      <c r="T7357" t="str" cm="1">
        <f t="array" ref="T7357">_xlfn.IFS(F7357&lt;=2,"0-2 Years",F7357&lt;=5,"3-5 Years",F7357&lt;=8,"6-8 Years",TRUE,"9-10 Years")</f>
        <v>3-5 Years</v>
      </c>
      <c r="U7357" t="str" cm="1">
        <f t="array" ref="U7357">_xlfn.IFS(P7357&gt;60,"High Risk",P7357&gt;30,"Medium Risk",TRUE,"Low Risk")</f>
        <v>High Risk</v>
      </c>
      <c r="V7357">
        <f t="shared" si="114"/>
        <v>6</v>
      </c>
    </row>
    <row r="7358" spans="1:22" hidden="1" x14ac:dyDescent="0.2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 s="2">
        <v>142987.46</v>
      </c>
      <c r="H7358">
        <v>2</v>
      </c>
      <c r="I7358">
        <v>1</v>
      </c>
      <c r="J7358">
        <v>0</v>
      </c>
      <c r="K7358" s="1">
        <v>158840.99</v>
      </c>
      <c r="L7358">
        <v>0</v>
      </c>
      <c r="M7358">
        <v>13</v>
      </c>
      <c r="N7358">
        <v>605</v>
      </c>
      <c r="O7358">
        <v>3</v>
      </c>
      <c r="P7358">
        <v>150</v>
      </c>
      <c r="Q7358">
        <v>0.23076923076923078</v>
      </c>
      <c r="R7358">
        <v>7865</v>
      </c>
      <c r="S7358" t="str" cm="1">
        <f t="array" ref="S7358">_xlfn.IFS(E7361&lt;30,"18-29",E7361&lt;45,"30-44",TRUE,"45+")</f>
        <v>30-44</v>
      </c>
      <c r="T7358" t="str" cm="1">
        <f t="array" ref="T7358">_xlfn.IFS(F7358&lt;=2,"0-2 Years",F7358&lt;=5,"3-5 Years",F7358&lt;=8,"6-8 Years",TRUE,"9-10 Years")</f>
        <v>6-8 Years</v>
      </c>
      <c r="U7358" t="str" cm="1">
        <f t="array" ref="U7358">_xlfn.IFS(P7358&gt;60,"High Risk",P7358&gt;30,"Medium Risk",TRUE,"Low Risk")</f>
        <v>High Risk</v>
      </c>
      <c r="V7358">
        <f t="shared" si="114"/>
        <v>3</v>
      </c>
    </row>
    <row r="7359" spans="1:22" hidden="1" x14ac:dyDescent="0.2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 s="2">
        <v>143330.56</v>
      </c>
      <c r="H7359">
        <v>2</v>
      </c>
      <c r="I7359">
        <v>1</v>
      </c>
      <c r="J7359">
        <v>1</v>
      </c>
      <c r="K7359" s="1">
        <v>126396.01</v>
      </c>
      <c r="L7359">
        <v>0</v>
      </c>
      <c r="M7359">
        <v>10</v>
      </c>
      <c r="N7359">
        <v>4631</v>
      </c>
      <c r="O7359">
        <v>6</v>
      </c>
      <c r="P7359">
        <v>62</v>
      </c>
      <c r="Q7359">
        <v>0.6</v>
      </c>
      <c r="R7359">
        <v>46310</v>
      </c>
      <c r="S7359" t="str" cm="1">
        <f t="array" ref="S7359">_xlfn.IFS(E7362&lt;30,"18-29",E7362&lt;45,"30-44",TRUE,"45+")</f>
        <v>45+</v>
      </c>
      <c r="T7359" t="str" cm="1">
        <f t="array" ref="T7359">_xlfn.IFS(F7359&lt;=2,"0-2 Years",F7359&lt;=5,"3-5 Years",F7359&lt;=8,"6-8 Years",TRUE,"9-10 Years")</f>
        <v>6-8 Years</v>
      </c>
      <c r="U7359" t="str" cm="1">
        <f t="array" ref="U7359">_xlfn.IFS(P7359&gt;60,"High Risk",P7359&gt;30,"Medium Risk",TRUE,"Low Risk")</f>
        <v>High Risk</v>
      </c>
      <c r="V7359">
        <f t="shared" si="114"/>
        <v>0</v>
      </c>
    </row>
    <row r="7360" spans="1:22" x14ac:dyDescent="0.2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 s="2">
        <v>0</v>
      </c>
      <c r="H7360">
        <v>1</v>
      </c>
      <c r="I7360">
        <v>0</v>
      </c>
      <c r="J7360">
        <v>1</v>
      </c>
      <c r="K7360" s="1">
        <v>148087.88</v>
      </c>
      <c r="L7360">
        <v>1</v>
      </c>
      <c r="M7360">
        <v>14</v>
      </c>
      <c r="N7360">
        <v>3703</v>
      </c>
      <c r="O7360">
        <v>8</v>
      </c>
      <c r="P7360">
        <v>134</v>
      </c>
      <c r="Q7360">
        <v>0.5714285714285714</v>
      </c>
      <c r="R7360">
        <v>51842</v>
      </c>
      <c r="S7360" t="str" cm="1">
        <f t="array" ref="S7360">_xlfn.IFS(E7363&lt;30,"18-29",E7363&lt;45,"30-44",TRUE,"45+")</f>
        <v>30-44</v>
      </c>
      <c r="T7360" t="str" cm="1">
        <f t="array" ref="T7360">_xlfn.IFS(F7360&lt;=2,"0-2 Years",F7360&lt;=5,"3-5 Years",F7360&lt;=8,"6-8 Years",TRUE,"9-10 Years")</f>
        <v>6-8 Years</v>
      </c>
      <c r="U7360" t="str" cm="1">
        <f t="array" ref="U7360">_xlfn.IFS(P7360&gt;60,"High Risk",P7360&gt;30,"Medium Risk",TRUE,"Low Risk")</f>
        <v>High Risk</v>
      </c>
      <c r="V7360">
        <f t="shared" si="114"/>
        <v>6</v>
      </c>
    </row>
    <row r="7361" spans="1:22" hidden="1" x14ac:dyDescent="0.2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 s="2">
        <v>120165.4</v>
      </c>
      <c r="H7361">
        <v>2</v>
      </c>
      <c r="I7361">
        <v>1</v>
      </c>
      <c r="J7361">
        <v>0</v>
      </c>
      <c r="K7361" s="1">
        <v>33701.5</v>
      </c>
      <c r="L7361">
        <v>0</v>
      </c>
      <c r="M7361">
        <v>20</v>
      </c>
      <c r="N7361">
        <v>4649</v>
      </c>
      <c r="O7361">
        <v>1</v>
      </c>
      <c r="P7361">
        <v>31</v>
      </c>
      <c r="Q7361">
        <v>0.05</v>
      </c>
      <c r="R7361">
        <v>92980</v>
      </c>
      <c r="S7361" t="str" cm="1">
        <f t="array" ref="S7361">_xlfn.IFS(E7364&lt;30,"18-29",E7364&lt;45,"30-44",TRUE,"45+")</f>
        <v>45+</v>
      </c>
      <c r="T7361" t="str" cm="1">
        <f t="array" ref="T7361">_xlfn.IFS(F7361&lt;=2,"0-2 Years",F7361&lt;=5,"3-5 Years",F7361&lt;=8,"6-8 Years",TRUE,"9-10 Years")</f>
        <v>3-5 Years</v>
      </c>
      <c r="U7361" t="str" cm="1">
        <f t="array" ref="U7361">_xlfn.IFS(P7361&gt;60,"High Risk",P7361&gt;30,"Medium Risk",TRUE,"Low Risk")</f>
        <v>Medium Risk</v>
      </c>
      <c r="V7361">
        <f t="shared" si="114"/>
        <v>3</v>
      </c>
    </row>
    <row r="7362" spans="1:22" x14ac:dyDescent="0.2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 s="2">
        <v>0</v>
      </c>
      <c r="H7362">
        <v>1</v>
      </c>
      <c r="I7362">
        <v>0</v>
      </c>
      <c r="J7362">
        <v>1</v>
      </c>
      <c r="K7362" s="1">
        <v>84622.37</v>
      </c>
      <c r="L7362">
        <v>0</v>
      </c>
      <c r="M7362">
        <v>5</v>
      </c>
      <c r="N7362">
        <v>2661</v>
      </c>
      <c r="O7362">
        <v>10</v>
      </c>
      <c r="P7362">
        <v>129</v>
      </c>
      <c r="Q7362">
        <v>1</v>
      </c>
      <c r="R7362">
        <v>13305</v>
      </c>
      <c r="S7362" t="str" cm="1">
        <f t="array" ref="S7362">_xlfn.IFS(E7365&lt;30,"18-29",E7365&lt;45,"30-44",TRUE,"45+")</f>
        <v>30-44</v>
      </c>
      <c r="T7362" t="str" cm="1">
        <f t="array" ref="T7362">_xlfn.IFS(F7362&lt;=2,"0-2 Years",F7362&lt;=5,"3-5 Years",F7362&lt;=8,"6-8 Years",TRUE,"9-10 Years")</f>
        <v>6-8 Years</v>
      </c>
      <c r="U7362" t="str" cm="1">
        <f t="array" ref="U7362">_xlfn.IFS(P7362&gt;60,"High Risk",P7362&gt;30,"Medium Risk",TRUE,"Low Risk")</f>
        <v>High Risk</v>
      </c>
      <c r="V7362">
        <f t="shared" si="114"/>
        <v>6</v>
      </c>
    </row>
    <row r="7363" spans="1:22" x14ac:dyDescent="0.2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 s="2">
        <v>0</v>
      </c>
      <c r="H7363">
        <v>1</v>
      </c>
      <c r="I7363">
        <v>1</v>
      </c>
      <c r="J7363">
        <v>0</v>
      </c>
      <c r="K7363" s="1">
        <v>185580.89</v>
      </c>
      <c r="L7363">
        <v>1</v>
      </c>
      <c r="M7363">
        <v>9</v>
      </c>
      <c r="N7363">
        <v>3394</v>
      </c>
      <c r="O7363">
        <v>9</v>
      </c>
      <c r="P7363">
        <v>43</v>
      </c>
      <c r="Q7363">
        <v>1</v>
      </c>
      <c r="R7363">
        <v>30546</v>
      </c>
      <c r="S7363" t="str" cm="1">
        <f t="array" ref="S7363">_xlfn.IFS(E7366&lt;30,"18-29",E7366&lt;45,"30-44",TRUE,"45+")</f>
        <v>30-44</v>
      </c>
      <c r="T7363" t="str" cm="1">
        <f t="array" ref="T7363">_xlfn.IFS(F7363&lt;=2,"0-2 Years",F7363&lt;=5,"3-5 Years",F7363&lt;=8,"6-8 Years",TRUE,"9-10 Years")</f>
        <v>3-5 Years</v>
      </c>
      <c r="U7363" t="str" cm="1">
        <f t="array" ref="U7363">_xlfn.IFS(P7363&gt;60,"High Risk",P7363&gt;30,"Medium Risk",TRUE,"Low Risk")</f>
        <v>Medium Risk</v>
      </c>
      <c r="V7363">
        <f t="shared" ref="V7363:V7426" si="115">IF(J7363=0,3,0)+IF(G7363=0,3,0)+IF(H7363=1,2,0)+IF(E7363&gt;45,1,0)+IF(F7363&lt;3,1,0)</f>
        <v>8</v>
      </c>
    </row>
    <row r="7364" spans="1:22" hidden="1" x14ac:dyDescent="0.2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 s="2">
        <v>66573.17</v>
      </c>
      <c r="H7364">
        <v>1</v>
      </c>
      <c r="I7364">
        <v>1</v>
      </c>
      <c r="J7364">
        <v>1</v>
      </c>
      <c r="K7364" s="1">
        <v>62768.800000000003</v>
      </c>
      <c r="L7364">
        <v>0</v>
      </c>
      <c r="M7364">
        <v>3</v>
      </c>
      <c r="N7364">
        <v>4981</v>
      </c>
      <c r="O7364">
        <v>0</v>
      </c>
      <c r="P7364">
        <v>26</v>
      </c>
      <c r="Q7364">
        <v>0</v>
      </c>
      <c r="R7364">
        <v>14943</v>
      </c>
      <c r="S7364" t="str" cm="1">
        <f t="array" ref="S7364">_xlfn.IFS(E7367&lt;30,"18-29",E7367&lt;45,"30-44",TRUE,"45+")</f>
        <v>30-44</v>
      </c>
      <c r="T7364" t="str" cm="1">
        <f t="array" ref="T7364">_xlfn.IFS(F7364&lt;=2,"0-2 Years",F7364&lt;=5,"3-5 Years",F7364&lt;=8,"6-8 Years",TRUE,"9-10 Years")</f>
        <v>6-8 Years</v>
      </c>
      <c r="U7364" t="str" cm="1">
        <f t="array" ref="U7364">_xlfn.IFS(P7364&gt;60,"High Risk",P7364&gt;30,"Medium Risk",TRUE,"Low Risk")</f>
        <v>Low Risk</v>
      </c>
      <c r="V7364">
        <f t="shared" si="115"/>
        <v>3</v>
      </c>
    </row>
    <row r="7365" spans="1:22" hidden="1" x14ac:dyDescent="0.2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 s="2">
        <v>102833.46</v>
      </c>
      <c r="H7365">
        <v>2</v>
      </c>
      <c r="I7365">
        <v>1</v>
      </c>
      <c r="J7365">
        <v>1</v>
      </c>
      <c r="K7365" s="1">
        <v>38829.11</v>
      </c>
      <c r="L7365">
        <v>0</v>
      </c>
      <c r="M7365">
        <v>3</v>
      </c>
      <c r="N7365">
        <v>1321</v>
      </c>
      <c r="O7365">
        <v>0</v>
      </c>
      <c r="P7365">
        <v>64</v>
      </c>
      <c r="Q7365">
        <v>0</v>
      </c>
      <c r="R7365">
        <v>3963</v>
      </c>
      <c r="S7365" t="str" cm="1">
        <f t="array" ref="S7365">_xlfn.IFS(E7368&lt;30,"18-29",E7368&lt;45,"30-44",TRUE,"45+")</f>
        <v>30-44</v>
      </c>
      <c r="T7365" t="str" cm="1">
        <f t="array" ref="T7365">_xlfn.IFS(F7365&lt;=2,"0-2 Years",F7365&lt;=5,"3-5 Years",F7365&lt;=8,"6-8 Years",TRUE,"9-10 Years")</f>
        <v>3-5 Years</v>
      </c>
      <c r="U7365" t="str" cm="1">
        <f t="array" ref="U7365">_xlfn.IFS(P7365&gt;60,"High Risk",P7365&gt;30,"Medium Risk",TRUE,"Low Risk")</f>
        <v>High Risk</v>
      </c>
      <c r="V7365">
        <f t="shared" si="115"/>
        <v>0</v>
      </c>
    </row>
    <row r="7366" spans="1:22" hidden="1" x14ac:dyDescent="0.2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 s="2">
        <v>164757.56</v>
      </c>
      <c r="H7366">
        <v>1</v>
      </c>
      <c r="I7366">
        <v>1</v>
      </c>
      <c r="J7366">
        <v>0</v>
      </c>
      <c r="K7366" s="1">
        <v>110748.88</v>
      </c>
      <c r="L7366">
        <v>0</v>
      </c>
      <c r="M7366">
        <v>1</v>
      </c>
      <c r="N7366">
        <v>2866</v>
      </c>
      <c r="O7366">
        <v>4</v>
      </c>
      <c r="P7366">
        <v>62</v>
      </c>
      <c r="Q7366">
        <v>1</v>
      </c>
      <c r="R7366">
        <v>2866</v>
      </c>
      <c r="S7366" t="str" cm="1">
        <f t="array" ref="S7366">_xlfn.IFS(E7369&lt;30,"18-29",E7369&lt;45,"30-44",TRUE,"45+")</f>
        <v>30-44</v>
      </c>
      <c r="T7366" t="str" cm="1">
        <f t="array" ref="T7366">_xlfn.IFS(F7366&lt;=2,"0-2 Years",F7366&lt;=5,"3-5 Years",F7366&lt;=8,"6-8 Years",TRUE,"9-10 Years")</f>
        <v>3-5 Years</v>
      </c>
      <c r="U7366" t="str" cm="1">
        <f t="array" ref="U7366">_xlfn.IFS(P7366&gt;60,"High Risk",P7366&gt;30,"Medium Risk",TRUE,"Low Risk")</f>
        <v>High Risk</v>
      </c>
      <c r="V7366">
        <f t="shared" si="115"/>
        <v>5</v>
      </c>
    </row>
    <row r="7367" spans="1:22" hidden="1" x14ac:dyDescent="0.2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 s="2">
        <v>153610.60999999999</v>
      </c>
      <c r="H7367">
        <v>1</v>
      </c>
      <c r="I7367">
        <v>1</v>
      </c>
      <c r="J7367">
        <v>1</v>
      </c>
      <c r="K7367" s="1">
        <v>54083.8</v>
      </c>
      <c r="L7367">
        <v>1</v>
      </c>
      <c r="M7367">
        <v>30</v>
      </c>
      <c r="N7367">
        <v>3689</v>
      </c>
      <c r="O7367">
        <v>1</v>
      </c>
      <c r="P7367">
        <v>11</v>
      </c>
      <c r="Q7367">
        <v>3.3333333333333333E-2</v>
      </c>
      <c r="R7367">
        <v>110670</v>
      </c>
      <c r="S7367" t="str" cm="1">
        <f t="array" ref="S7367">_xlfn.IFS(E7370&lt;30,"18-29",E7370&lt;45,"30-44",TRUE,"45+")</f>
        <v>30-44</v>
      </c>
      <c r="T7367" t="str" cm="1">
        <f t="array" ref="T7367">_xlfn.IFS(F7367&lt;=2,"0-2 Years",F7367&lt;=5,"3-5 Years",F7367&lt;=8,"6-8 Years",TRUE,"9-10 Years")</f>
        <v>9-10 Years</v>
      </c>
      <c r="U7367" t="str" cm="1">
        <f t="array" ref="U7367">_xlfn.IFS(P7367&gt;60,"High Risk",P7367&gt;30,"Medium Risk",TRUE,"Low Risk")</f>
        <v>Low Risk</v>
      </c>
      <c r="V7367">
        <f t="shared" si="115"/>
        <v>2</v>
      </c>
    </row>
    <row r="7368" spans="1:22" hidden="1" x14ac:dyDescent="0.2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 s="2">
        <v>0</v>
      </c>
      <c r="H7368">
        <v>3</v>
      </c>
      <c r="I7368">
        <v>0</v>
      </c>
      <c r="J7368">
        <v>1</v>
      </c>
      <c r="K7368" s="1">
        <v>88658.73</v>
      </c>
      <c r="L7368">
        <v>0</v>
      </c>
      <c r="M7368">
        <v>11</v>
      </c>
      <c r="N7368">
        <v>1631</v>
      </c>
      <c r="O7368">
        <v>2</v>
      </c>
      <c r="P7368">
        <v>124</v>
      </c>
      <c r="Q7368">
        <v>0.18181818181818182</v>
      </c>
      <c r="R7368">
        <v>17941</v>
      </c>
      <c r="S7368" t="str" cm="1">
        <f t="array" ref="S7368">_xlfn.IFS(E7371&lt;30,"18-29",E7371&lt;45,"30-44",TRUE,"45+")</f>
        <v>18-29</v>
      </c>
      <c r="T7368" t="str" cm="1">
        <f t="array" ref="T7368">_xlfn.IFS(F7368&lt;=2,"0-2 Years",F7368&lt;=5,"3-5 Years",F7368&lt;=8,"6-8 Years",TRUE,"9-10 Years")</f>
        <v>6-8 Years</v>
      </c>
      <c r="U7368" t="str" cm="1">
        <f t="array" ref="U7368">_xlfn.IFS(P7368&gt;60,"High Risk",P7368&gt;30,"Medium Risk",TRUE,"Low Risk")</f>
        <v>High Risk</v>
      </c>
      <c r="V7368">
        <f t="shared" si="115"/>
        <v>3</v>
      </c>
    </row>
    <row r="7369" spans="1:22" x14ac:dyDescent="0.2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 s="2">
        <v>0</v>
      </c>
      <c r="H7369">
        <v>2</v>
      </c>
      <c r="I7369">
        <v>1</v>
      </c>
      <c r="J7369">
        <v>0</v>
      </c>
      <c r="K7369" s="1">
        <v>177938.52</v>
      </c>
      <c r="L7369">
        <v>0</v>
      </c>
      <c r="M7369">
        <v>10</v>
      </c>
      <c r="N7369">
        <v>1562</v>
      </c>
      <c r="O7369">
        <v>8</v>
      </c>
      <c r="P7369">
        <v>64</v>
      </c>
      <c r="Q7369">
        <v>0.8</v>
      </c>
      <c r="R7369">
        <v>15620</v>
      </c>
      <c r="S7369" t="str" cm="1">
        <f t="array" ref="S7369">_xlfn.IFS(E7372&lt;30,"18-29",E7372&lt;45,"30-44",TRUE,"45+")</f>
        <v>30-44</v>
      </c>
      <c r="T7369" t="str" cm="1">
        <f t="array" ref="T7369">_xlfn.IFS(F7369&lt;=2,"0-2 Years",F7369&lt;=5,"3-5 Years",F7369&lt;=8,"6-8 Years",TRUE,"9-10 Years")</f>
        <v>9-10 Years</v>
      </c>
      <c r="U7369" t="str" cm="1">
        <f t="array" ref="U7369">_xlfn.IFS(P7369&gt;60,"High Risk",P7369&gt;30,"Medium Risk",TRUE,"Low Risk")</f>
        <v>High Risk</v>
      </c>
      <c r="V7369">
        <f t="shared" si="115"/>
        <v>6</v>
      </c>
    </row>
    <row r="7370" spans="1:22" hidden="1" x14ac:dyDescent="0.2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 s="2">
        <v>169025.83</v>
      </c>
      <c r="H7370">
        <v>1</v>
      </c>
      <c r="I7370">
        <v>1</v>
      </c>
      <c r="J7370">
        <v>0</v>
      </c>
      <c r="K7370" s="1">
        <v>174235.06</v>
      </c>
      <c r="L7370">
        <v>0</v>
      </c>
      <c r="M7370">
        <v>22</v>
      </c>
      <c r="N7370">
        <v>523</v>
      </c>
      <c r="O7370">
        <v>5</v>
      </c>
      <c r="P7370">
        <v>116</v>
      </c>
      <c r="Q7370">
        <v>0.22727272727272727</v>
      </c>
      <c r="R7370">
        <v>11506</v>
      </c>
      <c r="S7370" t="str" cm="1">
        <f t="array" ref="S7370">_xlfn.IFS(E7373&lt;30,"18-29",E7373&lt;45,"30-44",TRUE,"45+")</f>
        <v>30-44</v>
      </c>
      <c r="T7370" t="str" cm="1">
        <f t="array" ref="T7370">_xlfn.IFS(F7370&lt;=2,"0-2 Years",F7370&lt;=5,"3-5 Years",F7370&lt;=8,"6-8 Years",TRUE,"9-10 Years")</f>
        <v>3-5 Years</v>
      </c>
      <c r="U7370" t="str" cm="1">
        <f t="array" ref="U7370">_xlfn.IFS(P7370&gt;60,"High Risk",P7370&gt;30,"Medium Risk",TRUE,"Low Risk")</f>
        <v>High Risk</v>
      </c>
      <c r="V7370">
        <f t="shared" si="115"/>
        <v>5</v>
      </c>
    </row>
    <row r="7371" spans="1:22" hidden="1" x14ac:dyDescent="0.2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 s="2">
        <v>153455.72</v>
      </c>
      <c r="H7371">
        <v>2</v>
      </c>
      <c r="I7371">
        <v>1</v>
      </c>
      <c r="J7371">
        <v>1</v>
      </c>
      <c r="K7371" s="1">
        <v>82696.84</v>
      </c>
      <c r="L7371">
        <v>0</v>
      </c>
      <c r="M7371">
        <v>5</v>
      </c>
      <c r="N7371">
        <v>4764</v>
      </c>
      <c r="O7371">
        <v>7</v>
      </c>
      <c r="P7371">
        <v>77</v>
      </c>
      <c r="Q7371">
        <v>1</v>
      </c>
      <c r="R7371">
        <v>23820</v>
      </c>
      <c r="S7371" t="str" cm="1">
        <f t="array" ref="S7371">_xlfn.IFS(E7374&lt;30,"18-29",E7374&lt;45,"30-44",TRUE,"45+")</f>
        <v>30-44</v>
      </c>
      <c r="T7371" t="str" cm="1">
        <f t="array" ref="T7371">_xlfn.IFS(F7371&lt;=2,"0-2 Years",F7371&lt;=5,"3-5 Years",F7371&lt;=8,"6-8 Years",TRUE,"9-10 Years")</f>
        <v>3-5 Years</v>
      </c>
      <c r="U7371" t="str" cm="1">
        <f t="array" ref="U7371">_xlfn.IFS(P7371&gt;60,"High Risk",P7371&gt;30,"Medium Risk",TRUE,"Low Risk")</f>
        <v>High Risk</v>
      </c>
      <c r="V7371">
        <f t="shared" si="115"/>
        <v>0</v>
      </c>
    </row>
    <row r="7372" spans="1:22" hidden="1" x14ac:dyDescent="0.2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 s="2">
        <v>0</v>
      </c>
      <c r="H7372">
        <v>2</v>
      </c>
      <c r="I7372">
        <v>1</v>
      </c>
      <c r="J7372">
        <v>1</v>
      </c>
      <c r="K7372" s="1">
        <v>142415.97</v>
      </c>
      <c r="L7372">
        <v>0</v>
      </c>
      <c r="M7372">
        <v>13</v>
      </c>
      <c r="N7372">
        <v>3992</v>
      </c>
      <c r="O7372">
        <v>8</v>
      </c>
      <c r="P7372">
        <v>125</v>
      </c>
      <c r="Q7372">
        <v>0.61538461538461542</v>
      </c>
      <c r="R7372">
        <v>51896</v>
      </c>
      <c r="S7372" t="str" cm="1">
        <f t="array" ref="S7372">_xlfn.IFS(E7375&lt;30,"18-29",E7375&lt;45,"30-44",TRUE,"45+")</f>
        <v>30-44</v>
      </c>
      <c r="T7372" t="str" cm="1">
        <f t="array" ref="T7372">_xlfn.IFS(F7372&lt;=2,"0-2 Years",F7372&lt;=5,"3-5 Years",F7372&lt;=8,"6-8 Years",TRUE,"9-10 Years")</f>
        <v>3-5 Years</v>
      </c>
      <c r="U7372" t="str" cm="1">
        <f t="array" ref="U7372">_xlfn.IFS(P7372&gt;60,"High Risk",P7372&gt;30,"Medium Risk",TRUE,"Low Risk")</f>
        <v>High Risk</v>
      </c>
      <c r="V7372">
        <f t="shared" si="115"/>
        <v>3</v>
      </c>
    </row>
    <row r="7373" spans="1:22" hidden="1" x14ac:dyDescent="0.2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 s="2">
        <v>153972.89000000001</v>
      </c>
      <c r="H7373">
        <v>2</v>
      </c>
      <c r="I7373">
        <v>1</v>
      </c>
      <c r="J7373">
        <v>0</v>
      </c>
      <c r="K7373" s="1">
        <v>62811.03</v>
      </c>
      <c r="L7373">
        <v>0</v>
      </c>
      <c r="M7373">
        <v>19</v>
      </c>
      <c r="N7373">
        <v>293</v>
      </c>
      <c r="O7373">
        <v>2</v>
      </c>
      <c r="P7373">
        <v>139</v>
      </c>
      <c r="Q7373">
        <v>0.10526315789473684</v>
      </c>
      <c r="R7373">
        <v>5567</v>
      </c>
      <c r="S7373" t="str" cm="1">
        <f t="array" ref="S7373">_xlfn.IFS(E7376&lt;30,"18-29",E7376&lt;45,"30-44",TRUE,"45+")</f>
        <v>30-44</v>
      </c>
      <c r="T7373" t="str" cm="1">
        <f t="array" ref="T7373">_xlfn.IFS(F7373&lt;=2,"0-2 Years",F7373&lt;=5,"3-5 Years",F7373&lt;=8,"6-8 Years",TRUE,"9-10 Years")</f>
        <v>9-10 Years</v>
      </c>
      <c r="U7373" t="str" cm="1">
        <f t="array" ref="U7373">_xlfn.IFS(P7373&gt;60,"High Risk",P7373&gt;30,"Medium Risk",TRUE,"Low Risk")</f>
        <v>High Risk</v>
      </c>
      <c r="V7373">
        <f t="shared" si="115"/>
        <v>3</v>
      </c>
    </row>
    <row r="7374" spans="1:22" hidden="1" x14ac:dyDescent="0.2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 s="2">
        <v>114609.55</v>
      </c>
      <c r="H7374">
        <v>2</v>
      </c>
      <c r="I7374">
        <v>0</v>
      </c>
      <c r="J7374">
        <v>1</v>
      </c>
      <c r="K7374" s="1">
        <v>25339.29</v>
      </c>
      <c r="L7374">
        <v>0</v>
      </c>
      <c r="M7374">
        <v>6</v>
      </c>
      <c r="N7374">
        <v>4363</v>
      </c>
      <c r="O7374">
        <v>5</v>
      </c>
      <c r="P7374">
        <v>11</v>
      </c>
      <c r="Q7374">
        <v>0.83333333333333337</v>
      </c>
      <c r="R7374">
        <v>26178</v>
      </c>
      <c r="S7374" t="str" cm="1">
        <f t="array" ref="S7374">_xlfn.IFS(E7377&lt;30,"18-29",E7377&lt;45,"30-44",TRUE,"45+")</f>
        <v>45+</v>
      </c>
      <c r="T7374" t="str" cm="1">
        <f t="array" ref="T7374">_xlfn.IFS(F7374&lt;=2,"0-2 Years",F7374&lt;=5,"3-5 Years",F7374&lt;=8,"6-8 Years",TRUE,"9-10 Years")</f>
        <v>9-10 Years</v>
      </c>
      <c r="U7374" t="str" cm="1">
        <f t="array" ref="U7374">_xlfn.IFS(P7374&gt;60,"High Risk",P7374&gt;30,"Medium Risk",TRUE,"Low Risk")</f>
        <v>Low Risk</v>
      </c>
      <c r="V7374">
        <f t="shared" si="115"/>
        <v>0</v>
      </c>
    </row>
    <row r="7375" spans="1:22" hidden="1" x14ac:dyDescent="0.2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 s="2">
        <v>143625.82999999999</v>
      </c>
      <c r="H7375">
        <v>2</v>
      </c>
      <c r="I7375">
        <v>0</v>
      </c>
      <c r="J7375">
        <v>1</v>
      </c>
      <c r="K7375" s="1">
        <v>176487.05</v>
      </c>
      <c r="L7375">
        <v>0</v>
      </c>
      <c r="M7375">
        <v>29</v>
      </c>
      <c r="N7375">
        <v>3395</v>
      </c>
      <c r="O7375">
        <v>4</v>
      </c>
      <c r="P7375">
        <v>166</v>
      </c>
      <c r="Q7375">
        <v>0.13793103448275862</v>
      </c>
      <c r="R7375">
        <v>98455</v>
      </c>
      <c r="S7375" t="str" cm="1">
        <f t="array" ref="S7375">_xlfn.IFS(E7378&lt;30,"18-29",E7378&lt;45,"30-44",TRUE,"45+")</f>
        <v>18-29</v>
      </c>
      <c r="T7375" t="str" cm="1">
        <f t="array" ref="T7375">_xlfn.IFS(F7375&lt;=2,"0-2 Years",F7375&lt;=5,"3-5 Years",F7375&lt;=8,"6-8 Years",TRUE,"9-10 Years")</f>
        <v>6-8 Years</v>
      </c>
      <c r="U7375" t="str" cm="1">
        <f t="array" ref="U7375">_xlfn.IFS(P7375&gt;60,"High Risk",P7375&gt;30,"Medium Risk",TRUE,"Low Risk")</f>
        <v>High Risk</v>
      </c>
      <c r="V7375">
        <f t="shared" si="115"/>
        <v>0</v>
      </c>
    </row>
    <row r="7376" spans="1:22" hidden="1" x14ac:dyDescent="0.2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 s="2">
        <v>116520.28</v>
      </c>
      <c r="H7376">
        <v>1</v>
      </c>
      <c r="I7376">
        <v>1</v>
      </c>
      <c r="J7376">
        <v>1</v>
      </c>
      <c r="K7376" s="1">
        <v>49833.5</v>
      </c>
      <c r="L7376">
        <v>1</v>
      </c>
      <c r="M7376">
        <v>8</v>
      </c>
      <c r="N7376">
        <v>3399</v>
      </c>
      <c r="O7376">
        <v>10</v>
      </c>
      <c r="P7376">
        <v>91</v>
      </c>
      <c r="Q7376">
        <v>1</v>
      </c>
      <c r="R7376">
        <v>27192</v>
      </c>
      <c r="S7376" t="str" cm="1">
        <f t="array" ref="S7376">_xlfn.IFS(E7379&lt;30,"18-29",E7379&lt;45,"30-44",TRUE,"45+")</f>
        <v>30-44</v>
      </c>
      <c r="T7376" t="str" cm="1">
        <f t="array" ref="T7376">_xlfn.IFS(F7376&lt;=2,"0-2 Years",F7376&lt;=5,"3-5 Years",F7376&lt;=8,"6-8 Years",TRUE,"9-10 Years")</f>
        <v>0-2 Years</v>
      </c>
      <c r="U7376" t="str" cm="1">
        <f t="array" ref="U7376">_xlfn.IFS(P7376&gt;60,"High Risk",P7376&gt;30,"Medium Risk",TRUE,"Low Risk")</f>
        <v>High Risk</v>
      </c>
      <c r="V7376">
        <f t="shared" si="115"/>
        <v>3</v>
      </c>
    </row>
    <row r="7377" spans="1:22" hidden="1" x14ac:dyDescent="0.2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 s="2">
        <v>80926.02</v>
      </c>
      <c r="H7377">
        <v>2</v>
      </c>
      <c r="I7377">
        <v>1</v>
      </c>
      <c r="J7377">
        <v>1</v>
      </c>
      <c r="K7377" s="1">
        <v>55829.25</v>
      </c>
      <c r="L7377">
        <v>0</v>
      </c>
      <c r="M7377">
        <v>25</v>
      </c>
      <c r="N7377">
        <v>3336</v>
      </c>
      <c r="O7377">
        <v>7</v>
      </c>
      <c r="P7377">
        <v>45</v>
      </c>
      <c r="Q7377">
        <v>0.28000000000000003</v>
      </c>
      <c r="R7377">
        <v>83400</v>
      </c>
      <c r="S7377" t="str" cm="1">
        <f t="array" ref="S7377">_xlfn.IFS(E7380&lt;30,"18-29",E7380&lt;45,"30-44",TRUE,"45+")</f>
        <v>30-44</v>
      </c>
      <c r="T7377" t="str" cm="1">
        <f t="array" ref="T7377">_xlfn.IFS(F7377&lt;=2,"0-2 Years",F7377&lt;=5,"3-5 Years",F7377&lt;=8,"6-8 Years",TRUE,"9-10 Years")</f>
        <v>6-8 Years</v>
      </c>
      <c r="U7377" t="str" cm="1">
        <f t="array" ref="U7377">_xlfn.IFS(P7377&gt;60,"High Risk",P7377&gt;30,"Medium Risk",TRUE,"Low Risk")</f>
        <v>Medium Risk</v>
      </c>
      <c r="V7377">
        <f t="shared" si="115"/>
        <v>1</v>
      </c>
    </row>
    <row r="7378" spans="1:22" hidden="1" x14ac:dyDescent="0.2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 s="2">
        <v>166594.78</v>
      </c>
      <c r="H7378">
        <v>1</v>
      </c>
      <c r="I7378">
        <v>1</v>
      </c>
      <c r="J7378">
        <v>1</v>
      </c>
      <c r="K7378" s="1">
        <v>155823.20000000001</v>
      </c>
      <c r="L7378">
        <v>0</v>
      </c>
      <c r="M7378">
        <v>2</v>
      </c>
      <c r="N7378">
        <v>4280</v>
      </c>
      <c r="O7378">
        <v>0</v>
      </c>
      <c r="P7378">
        <v>54</v>
      </c>
      <c r="Q7378">
        <v>0</v>
      </c>
      <c r="R7378">
        <v>8560</v>
      </c>
      <c r="S7378" t="str" cm="1">
        <f t="array" ref="S7378">_xlfn.IFS(E7381&lt;30,"18-29",E7381&lt;45,"30-44",TRUE,"45+")</f>
        <v>30-44</v>
      </c>
      <c r="T7378" t="str" cm="1">
        <f t="array" ref="T7378">_xlfn.IFS(F7378&lt;=2,"0-2 Years",F7378&lt;=5,"3-5 Years",F7378&lt;=8,"6-8 Years",TRUE,"9-10 Years")</f>
        <v>6-8 Years</v>
      </c>
      <c r="U7378" t="str" cm="1">
        <f t="array" ref="U7378">_xlfn.IFS(P7378&gt;60,"High Risk",P7378&gt;30,"Medium Risk",TRUE,"Low Risk")</f>
        <v>Medium Risk</v>
      </c>
      <c r="V7378">
        <f t="shared" si="115"/>
        <v>2</v>
      </c>
    </row>
    <row r="7379" spans="1:22" hidden="1" x14ac:dyDescent="0.2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 s="2">
        <v>115465.98</v>
      </c>
      <c r="H7379">
        <v>1</v>
      </c>
      <c r="I7379">
        <v>1</v>
      </c>
      <c r="J7379">
        <v>1</v>
      </c>
      <c r="K7379" s="1">
        <v>60622.61</v>
      </c>
      <c r="L7379">
        <v>0</v>
      </c>
      <c r="M7379">
        <v>11</v>
      </c>
      <c r="N7379">
        <v>2832</v>
      </c>
      <c r="O7379">
        <v>3</v>
      </c>
      <c r="P7379">
        <v>150</v>
      </c>
      <c r="Q7379">
        <v>0.27272727272727271</v>
      </c>
      <c r="R7379">
        <v>31152</v>
      </c>
      <c r="S7379" t="str" cm="1">
        <f t="array" ref="S7379">_xlfn.IFS(E7382&lt;30,"18-29",E7382&lt;45,"30-44",TRUE,"45+")</f>
        <v>30-44</v>
      </c>
      <c r="T7379" t="str" cm="1">
        <f t="array" ref="T7379">_xlfn.IFS(F7379&lt;=2,"0-2 Years",F7379&lt;=5,"3-5 Years",F7379&lt;=8,"6-8 Years",TRUE,"9-10 Years")</f>
        <v>0-2 Years</v>
      </c>
      <c r="U7379" t="str" cm="1">
        <f t="array" ref="U7379">_xlfn.IFS(P7379&gt;60,"High Risk",P7379&gt;30,"Medium Risk",TRUE,"Low Risk")</f>
        <v>High Risk</v>
      </c>
      <c r="V7379">
        <f t="shared" si="115"/>
        <v>3</v>
      </c>
    </row>
    <row r="7380" spans="1:22" hidden="1" x14ac:dyDescent="0.2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 s="2">
        <v>0</v>
      </c>
      <c r="H7380">
        <v>2</v>
      </c>
      <c r="I7380">
        <v>1</v>
      </c>
      <c r="J7380">
        <v>1</v>
      </c>
      <c r="K7380" s="1">
        <v>174196.68</v>
      </c>
      <c r="L7380">
        <v>0</v>
      </c>
      <c r="M7380">
        <v>10</v>
      </c>
      <c r="N7380">
        <v>4292</v>
      </c>
      <c r="O7380">
        <v>0</v>
      </c>
      <c r="P7380">
        <v>137</v>
      </c>
      <c r="Q7380">
        <v>0</v>
      </c>
      <c r="R7380">
        <v>42920</v>
      </c>
      <c r="S7380" t="str" cm="1">
        <f t="array" ref="S7380">_xlfn.IFS(E7383&lt;30,"18-29",E7383&lt;45,"30-44",TRUE,"45+")</f>
        <v>18-29</v>
      </c>
      <c r="T7380" t="str" cm="1">
        <f t="array" ref="T7380">_xlfn.IFS(F7380&lt;=2,"0-2 Years",F7380&lt;=5,"3-5 Years",F7380&lt;=8,"6-8 Years",TRUE,"9-10 Years")</f>
        <v>6-8 Years</v>
      </c>
      <c r="U7380" t="str" cm="1">
        <f t="array" ref="U7380">_xlfn.IFS(P7380&gt;60,"High Risk",P7380&gt;30,"Medium Risk",TRUE,"Low Risk")</f>
        <v>High Risk</v>
      </c>
      <c r="V7380">
        <f t="shared" si="115"/>
        <v>3</v>
      </c>
    </row>
    <row r="7381" spans="1:22" x14ac:dyDescent="0.2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 s="2">
        <v>0</v>
      </c>
      <c r="H7381">
        <v>1</v>
      </c>
      <c r="I7381">
        <v>1</v>
      </c>
      <c r="J7381">
        <v>1</v>
      </c>
      <c r="K7381" s="1">
        <v>56905.38</v>
      </c>
      <c r="L7381">
        <v>0</v>
      </c>
      <c r="M7381">
        <v>14</v>
      </c>
      <c r="N7381">
        <v>3302</v>
      </c>
      <c r="O7381">
        <v>7</v>
      </c>
      <c r="P7381">
        <v>146</v>
      </c>
      <c r="Q7381">
        <v>0.5</v>
      </c>
      <c r="R7381">
        <v>46228</v>
      </c>
      <c r="S7381" t="str" cm="1">
        <f t="array" ref="S7381">_xlfn.IFS(E7384&lt;30,"18-29",E7384&lt;45,"30-44",TRUE,"45+")</f>
        <v>18-29</v>
      </c>
      <c r="T7381" t="str" cm="1">
        <f t="array" ref="T7381">_xlfn.IFS(F7381&lt;=2,"0-2 Years",F7381&lt;=5,"3-5 Years",F7381&lt;=8,"6-8 Years",TRUE,"9-10 Years")</f>
        <v>0-2 Years</v>
      </c>
      <c r="U7381" t="str" cm="1">
        <f t="array" ref="U7381">_xlfn.IFS(P7381&gt;60,"High Risk",P7381&gt;30,"Medium Risk",TRUE,"Low Risk")</f>
        <v>High Risk</v>
      </c>
      <c r="V7381">
        <f t="shared" si="115"/>
        <v>6</v>
      </c>
    </row>
    <row r="7382" spans="1:22" hidden="1" x14ac:dyDescent="0.2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 s="2">
        <v>92618.62</v>
      </c>
      <c r="H7382">
        <v>1</v>
      </c>
      <c r="I7382">
        <v>1</v>
      </c>
      <c r="J7382">
        <v>1</v>
      </c>
      <c r="K7382" s="1">
        <v>101178.85</v>
      </c>
      <c r="L7382">
        <v>0</v>
      </c>
      <c r="M7382">
        <v>9</v>
      </c>
      <c r="N7382">
        <v>2778</v>
      </c>
      <c r="O7382">
        <v>6</v>
      </c>
      <c r="P7382">
        <v>55</v>
      </c>
      <c r="Q7382">
        <v>0.66666666666666663</v>
      </c>
      <c r="R7382">
        <v>25002</v>
      </c>
      <c r="S7382" t="str" cm="1">
        <f t="array" ref="S7382">_xlfn.IFS(E7385&lt;30,"18-29",E7385&lt;45,"30-44",TRUE,"45+")</f>
        <v>30-44</v>
      </c>
      <c r="T7382" t="str" cm="1">
        <f t="array" ref="T7382">_xlfn.IFS(F7382&lt;=2,"0-2 Years",F7382&lt;=5,"3-5 Years",F7382&lt;=8,"6-8 Years",TRUE,"9-10 Years")</f>
        <v>6-8 Years</v>
      </c>
      <c r="U7382" t="str" cm="1">
        <f t="array" ref="U7382">_xlfn.IFS(P7382&gt;60,"High Risk",P7382&gt;30,"Medium Risk",TRUE,"Low Risk")</f>
        <v>Medium Risk</v>
      </c>
      <c r="V7382">
        <f t="shared" si="115"/>
        <v>2</v>
      </c>
    </row>
    <row r="7383" spans="1:22" hidden="1" x14ac:dyDescent="0.2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 s="2">
        <v>141825.88</v>
      </c>
      <c r="H7383">
        <v>1</v>
      </c>
      <c r="I7383">
        <v>1</v>
      </c>
      <c r="J7383">
        <v>1</v>
      </c>
      <c r="K7383" s="1">
        <v>73857.94</v>
      </c>
      <c r="L7383">
        <v>1</v>
      </c>
      <c r="M7383">
        <v>26</v>
      </c>
      <c r="N7383">
        <v>4827</v>
      </c>
      <c r="O7383">
        <v>2</v>
      </c>
      <c r="P7383">
        <v>36</v>
      </c>
      <c r="Q7383">
        <v>7.6923076923076927E-2</v>
      </c>
      <c r="R7383">
        <v>125502</v>
      </c>
      <c r="S7383" t="str" cm="1">
        <f t="array" ref="S7383">_xlfn.IFS(E7386&lt;30,"18-29",E7386&lt;45,"30-44",TRUE,"45+")</f>
        <v>30-44</v>
      </c>
      <c r="T7383" t="str" cm="1">
        <f t="array" ref="T7383">_xlfn.IFS(F7383&lt;=2,"0-2 Years",F7383&lt;=5,"3-5 Years",F7383&lt;=8,"6-8 Years",TRUE,"9-10 Years")</f>
        <v>6-8 Years</v>
      </c>
      <c r="U7383" t="str" cm="1">
        <f t="array" ref="U7383">_xlfn.IFS(P7383&gt;60,"High Risk",P7383&gt;30,"Medium Risk",TRUE,"Low Risk")</f>
        <v>Medium Risk</v>
      </c>
      <c r="V7383">
        <f t="shared" si="115"/>
        <v>2</v>
      </c>
    </row>
    <row r="7384" spans="1:22" hidden="1" x14ac:dyDescent="0.2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 s="2">
        <v>149594.01999999999</v>
      </c>
      <c r="H7384">
        <v>2</v>
      </c>
      <c r="I7384">
        <v>1</v>
      </c>
      <c r="J7384">
        <v>0</v>
      </c>
      <c r="K7384" s="1">
        <v>102325.19</v>
      </c>
      <c r="L7384">
        <v>0</v>
      </c>
      <c r="M7384">
        <v>24</v>
      </c>
      <c r="N7384">
        <v>3776</v>
      </c>
      <c r="O7384">
        <v>8</v>
      </c>
      <c r="P7384">
        <v>171</v>
      </c>
      <c r="Q7384">
        <v>0.33333333333333331</v>
      </c>
      <c r="R7384">
        <v>90624</v>
      </c>
      <c r="S7384" t="str" cm="1">
        <f t="array" ref="S7384">_xlfn.IFS(E7387&lt;30,"18-29",E7387&lt;45,"30-44",TRUE,"45+")</f>
        <v>30-44</v>
      </c>
      <c r="T7384" t="str" cm="1">
        <f t="array" ref="T7384">_xlfn.IFS(F7384&lt;=2,"0-2 Years",F7384&lt;=5,"3-5 Years",F7384&lt;=8,"6-8 Years",TRUE,"9-10 Years")</f>
        <v>6-8 Years</v>
      </c>
      <c r="U7384" t="str" cm="1">
        <f t="array" ref="U7384">_xlfn.IFS(P7384&gt;60,"High Risk",P7384&gt;30,"Medium Risk",TRUE,"Low Risk")</f>
        <v>High Risk</v>
      </c>
      <c r="V7384">
        <f t="shared" si="115"/>
        <v>3</v>
      </c>
    </row>
    <row r="7385" spans="1:22" hidden="1" x14ac:dyDescent="0.2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 s="2">
        <v>130051.66</v>
      </c>
      <c r="H7385">
        <v>2</v>
      </c>
      <c r="I7385">
        <v>0</v>
      </c>
      <c r="J7385">
        <v>0</v>
      </c>
      <c r="K7385" s="1">
        <v>55356.39</v>
      </c>
      <c r="L7385">
        <v>1</v>
      </c>
      <c r="M7385">
        <v>30</v>
      </c>
      <c r="N7385">
        <v>611</v>
      </c>
      <c r="O7385">
        <v>5</v>
      </c>
      <c r="P7385">
        <v>33</v>
      </c>
      <c r="Q7385">
        <v>0.16666666666666666</v>
      </c>
      <c r="R7385">
        <v>18330</v>
      </c>
      <c r="S7385" t="str" cm="1">
        <f t="array" ref="S7385">_xlfn.IFS(E7388&lt;30,"18-29",E7388&lt;45,"30-44",TRUE,"45+")</f>
        <v>30-44</v>
      </c>
      <c r="T7385" t="str" cm="1">
        <f t="array" ref="T7385">_xlfn.IFS(F7385&lt;=2,"0-2 Years",F7385&lt;=5,"3-5 Years",F7385&lt;=8,"6-8 Years",TRUE,"9-10 Years")</f>
        <v>6-8 Years</v>
      </c>
      <c r="U7385" t="str" cm="1">
        <f t="array" ref="U7385">_xlfn.IFS(P7385&gt;60,"High Risk",P7385&gt;30,"Medium Risk",TRUE,"Low Risk")</f>
        <v>Medium Risk</v>
      </c>
      <c r="V7385">
        <f t="shared" si="115"/>
        <v>3</v>
      </c>
    </row>
    <row r="7386" spans="1:22" hidden="1" x14ac:dyDescent="0.2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 s="2">
        <v>0</v>
      </c>
      <c r="H7386">
        <v>2</v>
      </c>
      <c r="I7386">
        <v>1</v>
      </c>
      <c r="J7386">
        <v>1</v>
      </c>
      <c r="K7386" s="1">
        <v>131284.93</v>
      </c>
      <c r="L7386">
        <v>0</v>
      </c>
      <c r="M7386">
        <v>1</v>
      </c>
      <c r="N7386">
        <v>297</v>
      </c>
      <c r="O7386">
        <v>2</v>
      </c>
      <c r="P7386">
        <v>151</v>
      </c>
      <c r="Q7386">
        <v>1</v>
      </c>
      <c r="R7386">
        <v>297</v>
      </c>
      <c r="S7386" t="str" cm="1">
        <f t="array" ref="S7386">_xlfn.IFS(E7389&lt;30,"18-29",E7389&lt;45,"30-44",TRUE,"45+")</f>
        <v>30-44</v>
      </c>
      <c r="T7386" t="str" cm="1">
        <f t="array" ref="T7386">_xlfn.IFS(F7386&lt;=2,"0-2 Years",F7386&lt;=5,"3-5 Years",F7386&lt;=8,"6-8 Years",TRUE,"9-10 Years")</f>
        <v>6-8 Years</v>
      </c>
      <c r="U7386" t="str" cm="1">
        <f t="array" ref="U7386">_xlfn.IFS(P7386&gt;60,"High Risk",P7386&gt;30,"Medium Risk",TRUE,"Low Risk")</f>
        <v>High Risk</v>
      </c>
      <c r="V7386">
        <f t="shared" si="115"/>
        <v>3</v>
      </c>
    </row>
    <row r="7387" spans="1:22" x14ac:dyDescent="0.2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 s="2">
        <v>0</v>
      </c>
      <c r="H7387">
        <v>2</v>
      </c>
      <c r="I7387">
        <v>0</v>
      </c>
      <c r="J7387">
        <v>0</v>
      </c>
      <c r="K7387" s="1">
        <v>88080.43</v>
      </c>
      <c r="L7387">
        <v>0</v>
      </c>
      <c r="M7387">
        <v>16</v>
      </c>
      <c r="N7387">
        <v>2247</v>
      </c>
      <c r="O7387">
        <v>6</v>
      </c>
      <c r="P7387">
        <v>121</v>
      </c>
      <c r="Q7387">
        <v>0.375</v>
      </c>
      <c r="R7387">
        <v>35952</v>
      </c>
      <c r="S7387" t="str" cm="1">
        <f t="array" ref="S7387">_xlfn.IFS(E7390&lt;30,"18-29",E7390&lt;45,"30-44",TRUE,"45+")</f>
        <v>18-29</v>
      </c>
      <c r="T7387" t="str" cm="1">
        <f t="array" ref="T7387">_xlfn.IFS(F7387&lt;=2,"0-2 Years",F7387&lt;=5,"3-5 Years",F7387&lt;=8,"6-8 Years",TRUE,"9-10 Years")</f>
        <v>3-5 Years</v>
      </c>
      <c r="U7387" t="str" cm="1">
        <f t="array" ref="U7387">_xlfn.IFS(P7387&gt;60,"High Risk",P7387&gt;30,"Medium Risk",TRUE,"Low Risk")</f>
        <v>High Risk</v>
      </c>
      <c r="V7387">
        <f t="shared" si="115"/>
        <v>6</v>
      </c>
    </row>
    <row r="7388" spans="1:22" hidden="1" x14ac:dyDescent="0.2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 s="2">
        <v>158468.76</v>
      </c>
      <c r="H7388">
        <v>1</v>
      </c>
      <c r="I7388">
        <v>0</v>
      </c>
      <c r="J7388">
        <v>1</v>
      </c>
      <c r="K7388" s="1">
        <v>93266.01</v>
      </c>
      <c r="L7388">
        <v>0</v>
      </c>
      <c r="M7388">
        <v>12</v>
      </c>
      <c r="N7388">
        <v>2837</v>
      </c>
      <c r="O7388">
        <v>0</v>
      </c>
      <c r="P7388">
        <v>12</v>
      </c>
      <c r="Q7388">
        <v>0</v>
      </c>
      <c r="R7388">
        <v>34044</v>
      </c>
      <c r="S7388" t="str" cm="1">
        <f t="array" ref="S7388">_xlfn.IFS(E7391&lt;30,"18-29",E7391&lt;45,"30-44",TRUE,"45+")</f>
        <v>30-44</v>
      </c>
      <c r="T7388" t="str" cm="1">
        <f t="array" ref="T7388">_xlfn.IFS(F7388&lt;=2,"0-2 Years",F7388&lt;=5,"3-5 Years",F7388&lt;=8,"6-8 Years",TRUE,"9-10 Years")</f>
        <v>0-2 Years</v>
      </c>
      <c r="U7388" t="str" cm="1">
        <f t="array" ref="U7388">_xlfn.IFS(P7388&gt;60,"High Risk",P7388&gt;30,"Medium Risk",TRUE,"Low Risk")</f>
        <v>Low Risk</v>
      </c>
      <c r="V7388">
        <f t="shared" si="115"/>
        <v>3</v>
      </c>
    </row>
    <row r="7389" spans="1:22" hidden="1" x14ac:dyDescent="0.2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 s="2">
        <v>161889.79</v>
      </c>
      <c r="H7389">
        <v>1</v>
      </c>
      <c r="I7389">
        <v>0</v>
      </c>
      <c r="J7389">
        <v>0</v>
      </c>
      <c r="K7389" s="1">
        <v>75562.47</v>
      </c>
      <c r="L7389">
        <v>0</v>
      </c>
      <c r="M7389">
        <v>28</v>
      </c>
      <c r="N7389">
        <v>1588</v>
      </c>
      <c r="O7389">
        <v>6</v>
      </c>
      <c r="P7389">
        <v>26</v>
      </c>
      <c r="Q7389">
        <v>0.21428571428571427</v>
      </c>
      <c r="R7389">
        <v>44464</v>
      </c>
      <c r="S7389" t="str" cm="1">
        <f t="array" ref="S7389">_xlfn.IFS(E7392&lt;30,"18-29",E7392&lt;45,"30-44",TRUE,"45+")</f>
        <v>18-29</v>
      </c>
      <c r="T7389" t="str" cm="1">
        <f t="array" ref="T7389">_xlfn.IFS(F7389&lt;=2,"0-2 Years",F7389&lt;=5,"3-5 Years",F7389&lt;=8,"6-8 Years",TRUE,"9-10 Years")</f>
        <v>6-8 Years</v>
      </c>
      <c r="U7389" t="str" cm="1">
        <f t="array" ref="U7389">_xlfn.IFS(P7389&gt;60,"High Risk",P7389&gt;30,"Medium Risk",TRUE,"Low Risk")</f>
        <v>Low Risk</v>
      </c>
      <c r="V7389">
        <f t="shared" si="115"/>
        <v>5</v>
      </c>
    </row>
    <row r="7390" spans="1:22" hidden="1" x14ac:dyDescent="0.2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 s="2">
        <v>133681.78</v>
      </c>
      <c r="H7390">
        <v>1</v>
      </c>
      <c r="I7390">
        <v>1</v>
      </c>
      <c r="J7390">
        <v>1</v>
      </c>
      <c r="K7390" s="1">
        <v>153747.73000000001</v>
      </c>
      <c r="L7390">
        <v>0</v>
      </c>
      <c r="M7390">
        <v>20</v>
      </c>
      <c r="N7390">
        <v>774</v>
      </c>
      <c r="O7390">
        <v>2</v>
      </c>
      <c r="P7390">
        <v>64</v>
      </c>
      <c r="Q7390">
        <v>0.1</v>
      </c>
      <c r="R7390">
        <v>15480</v>
      </c>
      <c r="S7390" t="str" cm="1">
        <f t="array" ref="S7390">_xlfn.IFS(E7393&lt;30,"18-29",E7393&lt;45,"30-44",TRUE,"45+")</f>
        <v>30-44</v>
      </c>
      <c r="T7390" t="str" cm="1">
        <f t="array" ref="T7390">_xlfn.IFS(F7390&lt;=2,"0-2 Years",F7390&lt;=5,"3-5 Years",F7390&lt;=8,"6-8 Years",TRUE,"9-10 Years")</f>
        <v>9-10 Years</v>
      </c>
      <c r="U7390" t="str" cm="1">
        <f t="array" ref="U7390">_xlfn.IFS(P7390&gt;60,"High Risk",P7390&gt;30,"Medium Risk",TRUE,"Low Risk")</f>
        <v>High Risk</v>
      </c>
      <c r="V7390">
        <f t="shared" si="115"/>
        <v>2</v>
      </c>
    </row>
    <row r="7391" spans="1:22" x14ac:dyDescent="0.2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 s="2">
        <v>0</v>
      </c>
      <c r="H7391">
        <v>2</v>
      </c>
      <c r="I7391">
        <v>1</v>
      </c>
      <c r="J7391">
        <v>0</v>
      </c>
      <c r="K7391" s="1">
        <v>163830.64000000001</v>
      </c>
      <c r="L7391">
        <v>0</v>
      </c>
      <c r="M7391">
        <v>22</v>
      </c>
      <c r="N7391">
        <v>1896</v>
      </c>
      <c r="O7391">
        <v>10</v>
      </c>
      <c r="P7391">
        <v>179</v>
      </c>
      <c r="Q7391">
        <v>0.45454545454545453</v>
      </c>
      <c r="R7391">
        <v>41712</v>
      </c>
      <c r="S7391" t="str" cm="1">
        <f t="array" ref="S7391">_xlfn.IFS(E7394&lt;30,"18-29",E7394&lt;45,"30-44",TRUE,"45+")</f>
        <v>45+</v>
      </c>
      <c r="T7391" t="str" cm="1">
        <f t="array" ref="T7391">_xlfn.IFS(F7391&lt;=2,"0-2 Years",F7391&lt;=5,"3-5 Years",F7391&lt;=8,"6-8 Years",TRUE,"9-10 Years")</f>
        <v>3-5 Years</v>
      </c>
      <c r="U7391" t="str" cm="1">
        <f t="array" ref="U7391">_xlfn.IFS(P7391&gt;60,"High Risk",P7391&gt;30,"Medium Risk",TRUE,"Low Risk")</f>
        <v>High Risk</v>
      </c>
      <c r="V7391">
        <f t="shared" si="115"/>
        <v>6</v>
      </c>
    </row>
    <row r="7392" spans="1:22" hidden="1" x14ac:dyDescent="0.2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 s="2">
        <v>187294.46</v>
      </c>
      <c r="H7392">
        <v>1</v>
      </c>
      <c r="I7392">
        <v>1</v>
      </c>
      <c r="J7392">
        <v>0</v>
      </c>
      <c r="K7392" s="1">
        <v>103456.47</v>
      </c>
      <c r="L7392">
        <v>0</v>
      </c>
      <c r="M7392">
        <v>25</v>
      </c>
      <c r="N7392">
        <v>683</v>
      </c>
      <c r="O7392">
        <v>3</v>
      </c>
      <c r="P7392">
        <v>164</v>
      </c>
      <c r="Q7392">
        <v>0.12</v>
      </c>
      <c r="R7392">
        <v>17075</v>
      </c>
      <c r="S7392" t="str" cm="1">
        <f t="array" ref="S7392">_xlfn.IFS(E7395&lt;30,"18-29",E7395&lt;45,"30-44",TRUE,"45+")</f>
        <v>18-29</v>
      </c>
      <c r="T7392" t="str" cm="1">
        <f t="array" ref="T7392">_xlfn.IFS(F7392&lt;=2,"0-2 Years",F7392&lt;=5,"3-5 Years",F7392&lt;=8,"6-8 Years",TRUE,"9-10 Years")</f>
        <v>3-5 Years</v>
      </c>
      <c r="U7392" t="str" cm="1">
        <f t="array" ref="U7392">_xlfn.IFS(P7392&gt;60,"High Risk",P7392&gt;30,"Medium Risk",TRUE,"Low Risk")</f>
        <v>High Risk</v>
      </c>
      <c r="V7392">
        <f t="shared" si="115"/>
        <v>5</v>
      </c>
    </row>
    <row r="7393" spans="1:22" x14ac:dyDescent="0.2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 s="2">
        <v>0</v>
      </c>
      <c r="H7393">
        <v>1</v>
      </c>
      <c r="I7393">
        <v>1</v>
      </c>
      <c r="J7393">
        <v>0</v>
      </c>
      <c r="K7393" s="1">
        <v>95655.16</v>
      </c>
      <c r="L7393">
        <v>0</v>
      </c>
      <c r="M7393">
        <v>6</v>
      </c>
      <c r="N7393">
        <v>925</v>
      </c>
      <c r="O7393">
        <v>8</v>
      </c>
      <c r="P7393">
        <v>177</v>
      </c>
      <c r="Q7393">
        <v>1</v>
      </c>
      <c r="R7393">
        <v>5550</v>
      </c>
      <c r="S7393" t="str" cm="1">
        <f t="array" ref="S7393">_xlfn.IFS(E7396&lt;30,"18-29",E7396&lt;45,"30-44",TRUE,"45+")</f>
        <v>18-29</v>
      </c>
      <c r="T7393" t="str" cm="1">
        <f t="array" ref="T7393">_xlfn.IFS(F7393&lt;=2,"0-2 Years",F7393&lt;=5,"3-5 Years",F7393&lt;=8,"6-8 Years",TRUE,"9-10 Years")</f>
        <v>3-5 Years</v>
      </c>
      <c r="U7393" t="str" cm="1">
        <f t="array" ref="U7393">_xlfn.IFS(P7393&gt;60,"High Risk",P7393&gt;30,"Medium Risk",TRUE,"Low Risk")</f>
        <v>High Risk</v>
      </c>
      <c r="V7393">
        <f t="shared" si="115"/>
        <v>8</v>
      </c>
    </row>
    <row r="7394" spans="1:22" hidden="1" x14ac:dyDescent="0.2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 s="2">
        <v>0</v>
      </c>
      <c r="H7394">
        <v>2</v>
      </c>
      <c r="I7394">
        <v>1</v>
      </c>
      <c r="J7394">
        <v>1</v>
      </c>
      <c r="K7394" s="1">
        <v>138350.74</v>
      </c>
      <c r="L7394">
        <v>0</v>
      </c>
      <c r="M7394">
        <v>29</v>
      </c>
      <c r="N7394">
        <v>327</v>
      </c>
      <c r="O7394">
        <v>7</v>
      </c>
      <c r="P7394">
        <v>43</v>
      </c>
      <c r="Q7394">
        <v>0.2413793103448276</v>
      </c>
      <c r="R7394">
        <v>9483</v>
      </c>
      <c r="S7394" t="str" cm="1">
        <f t="array" ref="S7394">_xlfn.IFS(E7397&lt;30,"18-29",E7397&lt;45,"30-44",TRUE,"45+")</f>
        <v>45+</v>
      </c>
      <c r="T7394" t="str" cm="1">
        <f t="array" ref="T7394">_xlfn.IFS(F7394&lt;=2,"0-2 Years",F7394&lt;=5,"3-5 Years",F7394&lt;=8,"6-8 Years",TRUE,"9-10 Years")</f>
        <v>6-8 Years</v>
      </c>
      <c r="U7394" t="str" cm="1">
        <f t="array" ref="U7394">_xlfn.IFS(P7394&gt;60,"High Risk",P7394&gt;30,"Medium Risk",TRUE,"Low Risk")</f>
        <v>Medium Risk</v>
      </c>
      <c r="V7394">
        <f t="shared" si="115"/>
        <v>4</v>
      </c>
    </row>
    <row r="7395" spans="1:22" hidden="1" x14ac:dyDescent="0.2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 s="2">
        <v>119706.22</v>
      </c>
      <c r="H7395">
        <v>1</v>
      </c>
      <c r="I7395">
        <v>0</v>
      </c>
      <c r="J7395">
        <v>0</v>
      </c>
      <c r="K7395" s="1">
        <v>31190.42</v>
      </c>
      <c r="L7395">
        <v>0</v>
      </c>
      <c r="M7395">
        <v>19</v>
      </c>
      <c r="N7395">
        <v>2131</v>
      </c>
      <c r="O7395">
        <v>1</v>
      </c>
      <c r="P7395">
        <v>131</v>
      </c>
      <c r="Q7395">
        <v>5.2631578947368418E-2</v>
      </c>
      <c r="R7395">
        <v>40489</v>
      </c>
      <c r="S7395" t="str" cm="1">
        <f t="array" ref="S7395">_xlfn.IFS(E7398&lt;30,"18-29",E7398&lt;45,"30-44",TRUE,"45+")</f>
        <v>45+</v>
      </c>
      <c r="T7395" t="str" cm="1">
        <f t="array" ref="T7395">_xlfn.IFS(F7395&lt;=2,"0-2 Years",F7395&lt;=5,"3-5 Years",F7395&lt;=8,"6-8 Years",TRUE,"9-10 Years")</f>
        <v>6-8 Years</v>
      </c>
      <c r="U7395" t="str" cm="1">
        <f t="array" ref="U7395">_xlfn.IFS(P7395&gt;60,"High Risk",P7395&gt;30,"Medium Risk",TRUE,"Low Risk")</f>
        <v>High Risk</v>
      </c>
      <c r="V7395">
        <f t="shared" si="115"/>
        <v>5</v>
      </c>
    </row>
    <row r="7396" spans="1:22" hidden="1" x14ac:dyDescent="0.2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 s="2">
        <v>0</v>
      </c>
      <c r="H7396">
        <v>1</v>
      </c>
      <c r="I7396">
        <v>0</v>
      </c>
      <c r="J7396">
        <v>1</v>
      </c>
      <c r="K7396" s="1">
        <v>167553.06</v>
      </c>
      <c r="L7396">
        <v>0</v>
      </c>
      <c r="M7396">
        <v>13</v>
      </c>
      <c r="N7396">
        <v>1831</v>
      </c>
      <c r="O7396">
        <v>4</v>
      </c>
      <c r="P7396">
        <v>95</v>
      </c>
      <c r="Q7396">
        <v>0.30769230769230771</v>
      </c>
      <c r="R7396">
        <v>23803</v>
      </c>
      <c r="S7396" t="str" cm="1">
        <f t="array" ref="S7396">_xlfn.IFS(E7399&lt;30,"18-29",E7399&lt;45,"30-44",TRUE,"45+")</f>
        <v>45+</v>
      </c>
      <c r="T7396" t="str" cm="1">
        <f t="array" ref="T7396">_xlfn.IFS(F7396&lt;=2,"0-2 Years",F7396&lt;=5,"3-5 Years",F7396&lt;=8,"6-8 Years",TRUE,"9-10 Years")</f>
        <v>6-8 Years</v>
      </c>
      <c r="U7396" t="str" cm="1">
        <f t="array" ref="U7396">_xlfn.IFS(P7396&gt;60,"High Risk",P7396&gt;30,"Medium Risk",TRUE,"Low Risk")</f>
        <v>High Risk</v>
      </c>
      <c r="V7396">
        <f t="shared" si="115"/>
        <v>5</v>
      </c>
    </row>
    <row r="7397" spans="1:22" hidden="1" x14ac:dyDescent="0.2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 s="2">
        <v>138523.20000000001</v>
      </c>
      <c r="H7397">
        <v>1</v>
      </c>
      <c r="I7397">
        <v>0</v>
      </c>
      <c r="J7397">
        <v>0</v>
      </c>
      <c r="K7397" s="1">
        <v>59604.45</v>
      </c>
      <c r="L7397">
        <v>1</v>
      </c>
      <c r="M7397">
        <v>4</v>
      </c>
      <c r="N7397">
        <v>1751</v>
      </c>
      <c r="O7397">
        <v>3</v>
      </c>
      <c r="P7397">
        <v>147</v>
      </c>
      <c r="Q7397">
        <v>0.75</v>
      </c>
      <c r="R7397">
        <v>7004</v>
      </c>
      <c r="S7397" t="str" cm="1">
        <f t="array" ref="S7397">_xlfn.IFS(E7400&lt;30,"18-29",E7400&lt;45,"30-44",TRUE,"45+")</f>
        <v>30-44</v>
      </c>
      <c r="T7397" t="str" cm="1">
        <f t="array" ref="T7397">_xlfn.IFS(F7397&lt;=2,"0-2 Years",F7397&lt;=5,"3-5 Years",F7397&lt;=8,"6-8 Years",TRUE,"9-10 Years")</f>
        <v>6-8 Years</v>
      </c>
      <c r="U7397" t="str" cm="1">
        <f t="array" ref="U7397">_xlfn.IFS(P7397&gt;60,"High Risk",P7397&gt;30,"Medium Risk",TRUE,"Low Risk")</f>
        <v>High Risk</v>
      </c>
      <c r="V7397">
        <f t="shared" si="115"/>
        <v>5</v>
      </c>
    </row>
    <row r="7398" spans="1:22" hidden="1" x14ac:dyDescent="0.2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 s="2">
        <v>90778.76</v>
      </c>
      <c r="H7398">
        <v>2</v>
      </c>
      <c r="I7398">
        <v>1</v>
      </c>
      <c r="J7398">
        <v>0</v>
      </c>
      <c r="K7398" s="1">
        <v>162223.67000000001</v>
      </c>
      <c r="L7398">
        <v>1</v>
      </c>
      <c r="M7398">
        <v>24</v>
      </c>
      <c r="N7398">
        <v>912</v>
      </c>
      <c r="O7398">
        <v>4</v>
      </c>
      <c r="P7398">
        <v>108</v>
      </c>
      <c r="Q7398">
        <v>0.16666666666666666</v>
      </c>
      <c r="R7398">
        <v>21888</v>
      </c>
      <c r="S7398" t="str" cm="1">
        <f t="array" ref="S7398">_xlfn.IFS(E7401&lt;30,"18-29",E7401&lt;45,"30-44",TRUE,"45+")</f>
        <v>30-44</v>
      </c>
      <c r="T7398" t="str" cm="1">
        <f t="array" ref="T7398">_xlfn.IFS(F7398&lt;=2,"0-2 Years",F7398&lt;=5,"3-5 Years",F7398&lt;=8,"6-8 Years",TRUE,"9-10 Years")</f>
        <v>3-5 Years</v>
      </c>
      <c r="U7398" t="str" cm="1">
        <f t="array" ref="U7398">_xlfn.IFS(P7398&gt;60,"High Risk",P7398&gt;30,"Medium Risk",TRUE,"Low Risk")</f>
        <v>High Risk</v>
      </c>
      <c r="V7398">
        <f t="shared" si="115"/>
        <v>4</v>
      </c>
    </row>
    <row r="7399" spans="1:22" x14ac:dyDescent="0.2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 s="2">
        <v>99353.42</v>
      </c>
      <c r="H7399">
        <v>1</v>
      </c>
      <c r="I7399">
        <v>1</v>
      </c>
      <c r="J7399">
        <v>0</v>
      </c>
      <c r="K7399" s="1">
        <v>196549.85</v>
      </c>
      <c r="L7399">
        <v>1</v>
      </c>
      <c r="M7399">
        <v>10</v>
      </c>
      <c r="N7399">
        <v>857</v>
      </c>
      <c r="O7399">
        <v>5</v>
      </c>
      <c r="P7399">
        <v>151</v>
      </c>
      <c r="Q7399">
        <v>0.5</v>
      </c>
      <c r="R7399">
        <v>8570</v>
      </c>
      <c r="S7399" t="str" cm="1">
        <f t="array" ref="S7399">_xlfn.IFS(E7402&lt;30,"18-29",E7402&lt;45,"30-44",TRUE,"45+")</f>
        <v>30-44</v>
      </c>
      <c r="T7399" t="str" cm="1">
        <f t="array" ref="T7399">_xlfn.IFS(F7399&lt;=2,"0-2 Years",F7399&lt;=5,"3-5 Years",F7399&lt;=8,"6-8 Years",TRUE,"9-10 Years")</f>
        <v>3-5 Years</v>
      </c>
      <c r="U7399" t="str" cm="1">
        <f t="array" ref="U7399">_xlfn.IFS(P7399&gt;60,"High Risk",P7399&gt;30,"Medium Risk",TRUE,"Low Risk")</f>
        <v>High Risk</v>
      </c>
      <c r="V7399">
        <f t="shared" si="115"/>
        <v>6</v>
      </c>
    </row>
    <row r="7400" spans="1:22" hidden="1" x14ac:dyDescent="0.2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 s="2">
        <v>111524.49</v>
      </c>
      <c r="H7400">
        <v>1</v>
      </c>
      <c r="I7400">
        <v>1</v>
      </c>
      <c r="J7400">
        <v>1</v>
      </c>
      <c r="K7400" s="1">
        <v>120373.84</v>
      </c>
      <c r="L7400">
        <v>1</v>
      </c>
      <c r="M7400">
        <v>5</v>
      </c>
      <c r="N7400">
        <v>3829</v>
      </c>
      <c r="O7400">
        <v>1</v>
      </c>
      <c r="P7400">
        <v>178</v>
      </c>
      <c r="Q7400">
        <v>0.2</v>
      </c>
      <c r="R7400">
        <v>19145</v>
      </c>
      <c r="S7400" t="str" cm="1">
        <f t="array" ref="S7400">_xlfn.IFS(E7403&lt;30,"18-29",E7403&lt;45,"30-44",TRUE,"45+")</f>
        <v>30-44</v>
      </c>
      <c r="T7400" t="str" cm="1">
        <f t="array" ref="T7400">_xlfn.IFS(F7400&lt;=2,"0-2 Years",F7400&lt;=5,"3-5 Years",F7400&lt;=8,"6-8 Years",TRUE,"9-10 Years")</f>
        <v>0-2 Years</v>
      </c>
      <c r="U7400" t="str" cm="1">
        <f t="array" ref="U7400">_xlfn.IFS(P7400&gt;60,"High Risk",P7400&gt;30,"Medium Risk",TRUE,"Low Risk")</f>
        <v>High Risk</v>
      </c>
      <c r="V7400">
        <f t="shared" si="115"/>
        <v>3</v>
      </c>
    </row>
    <row r="7401" spans="1:22" hidden="1" x14ac:dyDescent="0.2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 s="2">
        <v>128645.67</v>
      </c>
      <c r="H7401">
        <v>1</v>
      </c>
      <c r="I7401">
        <v>1</v>
      </c>
      <c r="J7401">
        <v>0</v>
      </c>
      <c r="K7401" s="1">
        <v>92149.64</v>
      </c>
      <c r="L7401">
        <v>0</v>
      </c>
      <c r="M7401">
        <v>23</v>
      </c>
      <c r="N7401">
        <v>3491</v>
      </c>
      <c r="O7401">
        <v>0</v>
      </c>
      <c r="P7401">
        <v>80</v>
      </c>
      <c r="Q7401">
        <v>0</v>
      </c>
      <c r="R7401">
        <v>80293</v>
      </c>
      <c r="S7401" t="str" cm="1">
        <f t="array" ref="S7401">_xlfn.IFS(E7404&lt;30,"18-29",E7404&lt;45,"30-44",TRUE,"45+")</f>
        <v>30-44</v>
      </c>
      <c r="T7401" t="str" cm="1">
        <f t="array" ref="T7401">_xlfn.IFS(F7401&lt;=2,"0-2 Years",F7401&lt;=5,"3-5 Years",F7401&lt;=8,"6-8 Years",TRUE,"9-10 Years")</f>
        <v>6-8 Years</v>
      </c>
      <c r="U7401" t="str" cm="1">
        <f t="array" ref="U7401">_xlfn.IFS(P7401&gt;60,"High Risk",P7401&gt;30,"Medium Risk",TRUE,"Low Risk")</f>
        <v>High Risk</v>
      </c>
      <c r="V7401">
        <f t="shared" si="115"/>
        <v>5</v>
      </c>
    </row>
    <row r="7402" spans="1:22" hidden="1" x14ac:dyDescent="0.2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 s="2">
        <v>117458.51</v>
      </c>
      <c r="H7402">
        <v>1</v>
      </c>
      <c r="I7402">
        <v>0</v>
      </c>
      <c r="J7402">
        <v>1</v>
      </c>
      <c r="K7402" s="1">
        <v>178361.48</v>
      </c>
      <c r="L7402">
        <v>1</v>
      </c>
      <c r="M7402">
        <v>9</v>
      </c>
      <c r="N7402">
        <v>540</v>
      </c>
      <c r="O7402">
        <v>1</v>
      </c>
      <c r="P7402">
        <v>129</v>
      </c>
      <c r="Q7402">
        <v>0.1111111111111111</v>
      </c>
      <c r="R7402">
        <v>4860</v>
      </c>
      <c r="S7402" t="str" cm="1">
        <f t="array" ref="S7402">_xlfn.IFS(E7405&lt;30,"18-29",E7405&lt;45,"30-44",TRUE,"45+")</f>
        <v>45+</v>
      </c>
      <c r="T7402" t="str" cm="1">
        <f t="array" ref="T7402">_xlfn.IFS(F7402&lt;=2,"0-2 Years",F7402&lt;=5,"3-5 Years",F7402&lt;=8,"6-8 Years",TRUE,"9-10 Years")</f>
        <v>0-2 Years</v>
      </c>
      <c r="U7402" t="str" cm="1">
        <f t="array" ref="U7402">_xlfn.IFS(P7402&gt;60,"High Risk",P7402&gt;30,"Medium Risk",TRUE,"Low Risk")</f>
        <v>High Risk</v>
      </c>
      <c r="V7402">
        <f t="shared" si="115"/>
        <v>3</v>
      </c>
    </row>
    <row r="7403" spans="1:22" hidden="1" x14ac:dyDescent="0.2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 s="2">
        <v>129189.15</v>
      </c>
      <c r="H7403">
        <v>2</v>
      </c>
      <c r="I7403">
        <v>0</v>
      </c>
      <c r="J7403">
        <v>0</v>
      </c>
      <c r="K7403" s="1">
        <v>170998.83</v>
      </c>
      <c r="L7403">
        <v>0</v>
      </c>
      <c r="M7403">
        <v>19</v>
      </c>
      <c r="N7403">
        <v>3654</v>
      </c>
      <c r="O7403">
        <v>10</v>
      </c>
      <c r="P7403">
        <v>6</v>
      </c>
      <c r="Q7403">
        <v>0.52631578947368418</v>
      </c>
      <c r="R7403">
        <v>69426</v>
      </c>
      <c r="S7403" t="str" cm="1">
        <f t="array" ref="S7403">_xlfn.IFS(E7406&lt;30,"18-29",E7406&lt;45,"30-44",TRUE,"45+")</f>
        <v>30-44</v>
      </c>
      <c r="T7403" t="str" cm="1">
        <f t="array" ref="T7403">_xlfn.IFS(F7403&lt;=2,"0-2 Years",F7403&lt;=5,"3-5 Years",F7403&lt;=8,"6-8 Years",TRUE,"9-10 Years")</f>
        <v>9-10 Years</v>
      </c>
      <c r="U7403" t="str" cm="1">
        <f t="array" ref="U7403">_xlfn.IFS(P7403&gt;60,"High Risk",P7403&gt;30,"Medium Risk",TRUE,"Low Risk")</f>
        <v>Low Risk</v>
      </c>
      <c r="V7403">
        <f t="shared" si="115"/>
        <v>3</v>
      </c>
    </row>
    <row r="7404" spans="1:22" hidden="1" x14ac:dyDescent="0.2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 s="2">
        <v>121260.19</v>
      </c>
      <c r="H7404">
        <v>2</v>
      </c>
      <c r="I7404">
        <v>1</v>
      </c>
      <c r="J7404">
        <v>0</v>
      </c>
      <c r="K7404" s="1">
        <v>77216.479999999996</v>
      </c>
      <c r="L7404">
        <v>0</v>
      </c>
      <c r="M7404">
        <v>21</v>
      </c>
      <c r="N7404">
        <v>3018</v>
      </c>
      <c r="O7404">
        <v>7</v>
      </c>
      <c r="P7404">
        <v>144</v>
      </c>
      <c r="Q7404">
        <v>0.33333333333333331</v>
      </c>
      <c r="R7404">
        <v>63378</v>
      </c>
      <c r="S7404" t="str" cm="1">
        <f t="array" ref="S7404">_xlfn.IFS(E7407&lt;30,"18-29",E7407&lt;45,"30-44",TRUE,"45+")</f>
        <v>30-44</v>
      </c>
      <c r="T7404" t="str" cm="1">
        <f t="array" ref="T7404">_xlfn.IFS(F7404&lt;=2,"0-2 Years",F7404&lt;=5,"3-5 Years",F7404&lt;=8,"6-8 Years",TRUE,"9-10 Years")</f>
        <v>6-8 Years</v>
      </c>
      <c r="U7404" t="str" cm="1">
        <f t="array" ref="U7404">_xlfn.IFS(P7404&gt;60,"High Risk",P7404&gt;30,"Medium Risk",TRUE,"Low Risk")</f>
        <v>High Risk</v>
      </c>
      <c r="V7404">
        <f t="shared" si="115"/>
        <v>3</v>
      </c>
    </row>
    <row r="7405" spans="1:22" x14ac:dyDescent="0.2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 s="2">
        <v>94231.13</v>
      </c>
      <c r="H7405">
        <v>1</v>
      </c>
      <c r="I7405">
        <v>0</v>
      </c>
      <c r="J7405">
        <v>0</v>
      </c>
      <c r="K7405" s="1">
        <v>121164.6</v>
      </c>
      <c r="L7405">
        <v>1</v>
      </c>
      <c r="M7405">
        <v>13</v>
      </c>
      <c r="N7405">
        <v>3491</v>
      </c>
      <c r="O7405">
        <v>5</v>
      </c>
      <c r="P7405">
        <v>78</v>
      </c>
      <c r="Q7405">
        <v>0.38461538461538464</v>
      </c>
      <c r="R7405">
        <v>45383</v>
      </c>
      <c r="S7405" t="str" cm="1">
        <f t="array" ref="S7405">_xlfn.IFS(E7408&lt;30,"18-29",E7408&lt;45,"30-44",TRUE,"45+")</f>
        <v>45+</v>
      </c>
      <c r="T7405" t="str" cm="1">
        <f t="array" ref="T7405">_xlfn.IFS(F7405&lt;=2,"0-2 Years",F7405&lt;=5,"3-5 Years",F7405&lt;=8,"6-8 Years",TRUE,"9-10 Years")</f>
        <v>6-8 Years</v>
      </c>
      <c r="U7405" t="str" cm="1">
        <f t="array" ref="U7405">_xlfn.IFS(P7405&gt;60,"High Risk",P7405&gt;30,"Medium Risk",TRUE,"Low Risk")</f>
        <v>High Risk</v>
      </c>
      <c r="V7405">
        <f t="shared" si="115"/>
        <v>6</v>
      </c>
    </row>
    <row r="7406" spans="1:22" hidden="1" x14ac:dyDescent="0.2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 s="2">
        <v>0</v>
      </c>
      <c r="H7406">
        <v>2</v>
      </c>
      <c r="I7406">
        <v>1</v>
      </c>
      <c r="J7406">
        <v>1</v>
      </c>
      <c r="K7406" s="1">
        <v>141841.31</v>
      </c>
      <c r="L7406">
        <v>0</v>
      </c>
      <c r="M7406">
        <v>30</v>
      </c>
      <c r="N7406">
        <v>2423</v>
      </c>
      <c r="O7406">
        <v>8</v>
      </c>
      <c r="P7406">
        <v>88</v>
      </c>
      <c r="Q7406">
        <v>0.26666666666666666</v>
      </c>
      <c r="R7406">
        <v>72690</v>
      </c>
      <c r="S7406" t="str" cm="1">
        <f t="array" ref="S7406">_xlfn.IFS(E7409&lt;30,"18-29",E7409&lt;45,"30-44",TRUE,"45+")</f>
        <v>18-29</v>
      </c>
      <c r="T7406" t="str" cm="1">
        <f t="array" ref="T7406">_xlfn.IFS(F7406&lt;=2,"0-2 Years",F7406&lt;=5,"3-5 Years",F7406&lt;=8,"6-8 Years",TRUE,"9-10 Years")</f>
        <v>0-2 Years</v>
      </c>
      <c r="U7406" t="str" cm="1">
        <f t="array" ref="U7406">_xlfn.IFS(P7406&gt;60,"High Risk",P7406&gt;30,"Medium Risk",TRUE,"Low Risk")</f>
        <v>High Risk</v>
      </c>
      <c r="V7406">
        <f t="shared" si="115"/>
        <v>4</v>
      </c>
    </row>
    <row r="7407" spans="1:22" hidden="1" x14ac:dyDescent="0.2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 s="2">
        <v>163757.06</v>
      </c>
      <c r="H7407">
        <v>1</v>
      </c>
      <c r="I7407">
        <v>1</v>
      </c>
      <c r="J7407">
        <v>1</v>
      </c>
      <c r="K7407" s="1">
        <v>104000.06</v>
      </c>
      <c r="L7407">
        <v>0</v>
      </c>
      <c r="M7407">
        <v>30</v>
      </c>
      <c r="N7407">
        <v>3808</v>
      </c>
      <c r="O7407">
        <v>7</v>
      </c>
      <c r="P7407">
        <v>152</v>
      </c>
      <c r="Q7407">
        <v>0.23333333333333334</v>
      </c>
      <c r="R7407">
        <v>114240</v>
      </c>
      <c r="S7407" t="str" cm="1">
        <f t="array" ref="S7407">_xlfn.IFS(E7410&lt;30,"18-29",E7410&lt;45,"30-44",TRUE,"45+")</f>
        <v>30-44</v>
      </c>
      <c r="T7407" t="str" cm="1">
        <f t="array" ref="T7407">_xlfn.IFS(F7407&lt;=2,"0-2 Years",F7407&lt;=5,"3-5 Years",F7407&lt;=8,"6-8 Years",TRUE,"9-10 Years")</f>
        <v>6-8 Years</v>
      </c>
      <c r="U7407" t="str" cm="1">
        <f t="array" ref="U7407">_xlfn.IFS(P7407&gt;60,"High Risk",P7407&gt;30,"Medium Risk",TRUE,"Low Risk")</f>
        <v>High Risk</v>
      </c>
      <c r="V7407">
        <f t="shared" si="115"/>
        <v>2</v>
      </c>
    </row>
    <row r="7408" spans="1:22" hidden="1" x14ac:dyDescent="0.2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 s="2">
        <v>0</v>
      </c>
      <c r="H7408">
        <v>2</v>
      </c>
      <c r="I7408">
        <v>1</v>
      </c>
      <c r="J7408">
        <v>1</v>
      </c>
      <c r="K7408" s="1">
        <v>191419.32</v>
      </c>
      <c r="L7408">
        <v>0</v>
      </c>
      <c r="M7408">
        <v>16</v>
      </c>
      <c r="N7408">
        <v>608</v>
      </c>
      <c r="O7408">
        <v>0</v>
      </c>
      <c r="P7408">
        <v>135</v>
      </c>
      <c r="Q7408">
        <v>0</v>
      </c>
      <c r="R7408">
        <v>9728</v>
      </c>
      <c r="S7408" t="str" cm="1">
        <f t="array" ref="S7408">_xlfn.IFS(E7411&lt;30,"18-29",E7411&lt;45,"30-44",TRUE,"45+")</f>
        <v>30-44</v>
      </c>
      <c r="T7408" t="str" cm="1">
        <f t="array" ref="T7408">_xlfn.IFS(F7408&lt;=2,"0-2 Years",F7408&lt;=5,"3-5 Years",F7408&lt;=8,"6-8 Years",TRUE,"9-10 Years")</f>
        <v>3-5 Years</v>
      </c>
      <c r="U7408" t="str" cm="1">
        <f t="array" ref="U7408">_xlfn.IFS(P7408&gt;60,"High Risk",P7408&gt;30,"Medium Risk",TRUE,"Low Risk")</f>
        <v>High Risk</v>
      </c>
      <c r="V7408">
        <f t="shared" si="115"/>
        <v>4</v>
      </c>
    </row>
    <row r="7409" spans="1:22" x14ac:dyDescent="0.2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 s="2">
        <v>0</v>
      </c>
      <c r="H7409">
        <v>2</v>
      </c>
      <c r="I7409">
        <v>1</v>
      </c>
      <c r="J7409">
        <v>0</v>
      </c>
      <c r="K7409" s="1">
        <v>28188.959999999999</v>
      </c>
      <c r="L7409">
        <v>0</v>
      </c>
      <c r="M7409">
        <v>7</v>
      </c>
      <c r="N7409">
        <v>4232</v>
      </c>
      <c r="O7409">
        <v>3</v>
      </c>
      <c r="P7409">
        <v>76</v>
      </c>
      <c r="Q7409">
        <v>0.42857142857142855</v>
      </c>
      <c r="R7409">
        <v>29624</v>
      </c>
      <c r="S7409" t="str" cm="1">
        <f t="array" ref="S7409">_xlfn.IFS(E7412&lt;30,"18-29",E7412&lt;45,"30-44",TRUE,"45+")</f>
        <v>30-44</v>
      </c>
      <c r="T7409" t="str" cm="1">
        <f t="array" ref="T7409">_xlfn.IFS(F7409&lt;=2,"0-2 Years",F7409&lt;=5,"3-5 Years",F7409&lt;=8,"6-8 Years",TRUE,"9-10 Years")</f>
        <v>3-5 Years</v>
      </c>
      <c r="U7409" t="str" cm="1">
        <f t="array" ref="U7409">_xlfn.IFS(P7409&gt;60,"High Risk",P7409&gt;30,"Medium Risk",TRUE,"Low Risk")</f>
        <v>High Risk</v>
      </c>
      <c r="V7409">
        <f t="shared" si="115"/>
        <v>6</v>
      </c>
    </row>
    <row r="7410" spans="1:22" hidden="1" x14ac:dyDescent="0.2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 s="2">
        <v>141005.47</v>
      </c>
      <c r="H7410">
        <v>1</v>
      </c>
      <c r="I7410">
        <v>1</v>
      </c>
      <c r="J7410">
        <v>1</v>
      </c>
      <c r="K7410" s="1">
        <v>60407.93</v>
      </c>
      <c r="L7410">
        <v>0</v>
      </c>
      <c r="M7410">
        <v>5</v>
      </c>
      <c r="N7410">
        <v>1927</v>
      </c>
      <c r="O7410">
        <v>8</v>
      </c>
      <c r="P7410">
        <v>25</v>
      </c>
      <c r="Q7410">
        <v>1</v>
      </c>
      <c r="R7410">
        <v>9635</v>
      </c>
      <c r="S7410" t="str" cm="1">
        <f t="array" ref="S7410">_xlfn.IFS(E7413&lt;30,"18-29",E7413&lt;45,"30-44",TRUE,"45+")</f>
        <v>18-29</v>
      </c>
      <c r="T7410" t="str" cm="1">
        <f t="array" ref="T7410">_xlfn.IFS(F7410&lt;=2,"0-2 Years",F7410&lt;=5,"3-5 Years",F7410&lt;=8,"6-8 Years",TRUE,"9-10 Years")</f>
        <v>0-2 Years</v>
      </c>
      <c r="U7410" t="str" cm="1">
        <f t="array" ref="U7410">_xlfn.IFS(P7410&gt;60,"High Risk",P7410&gt;30,"Medium Risk",TRUE,"Low Risk")</f>
        <v>Low Risk</v>
      </c>
      <c r="V7410">
        <f t="shared" si="115"/>
        <v>3</v>
      </c>
    </row>
    <row r="7411" spans="1:22" hidden="1" x14ac:dyDescent="0.2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 s="2">
        <v>105356.09</v>
      </c>
      <c r="H7411">
        <v>2</v>
      </c>
      <c r="I7411">
        <v>1</v>
      </c>
      <c r="J7411">
        <v>1</v>
      </c>
      <c r="K7411" s="1">
        <v>130489.37</v>
      </c>
      <c r="L7411">
        <v>0</v>
      </c>
      <c r="M7411">
        <v>3</v>
      </c>
      <c r="N7411">
        <v>1539</v>
      </c>
      <c r="O7411">
        <v>4</v>
      </c>
      <c r="P7411">
        <v>106</v>
      </c>
      <c r="Q7411">
        <v>1</v>
      </c>
      <c r="R7411">
        <v>4617</v>
      </c>
      <c r="S7411" t="str" cm="1">
        <f t="array" ref="S7411">_xlfn.IFS(E7414&lt;30,"18-29",E7414&lt;45,"30-44",TRUE,"45+")</f>
        <v>30-44</v>
      </c>
      <c r="T7411" t="str" cm="1">
        <f t="array" ref="T7411">_xlfn.IFS(F7411&lt;=2,"0-2 Years",F7411&lt;=5,"3-5 Years",F7411&lt;=8,"6-8 Years",TRUE,"9-10 Years")</f>
        <v>9-10 Years</v>
      </c>
      <c r="U7411" t="str" cm="1">
        <f t="array" ref="U7411">_xlfn.IFS(P7411&gt;60,"High Risk",P7411&gt;30,"Medium Risk",TRUE,"Low Risk")</f>
        <v>High Risk</v>
      </c>
      <c r="V7411">
        <f t="shared" si="115"/>
        <v>0</v>
      </c>
    </row>
    <row r="7412" spans="1:22" x14ac:dyDescent="0.2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 s="2">
        <v>0</v>
      </c>
      <c r="H7412">
        <v>2</v>
      </c>
      <c r="I7412">
        <v>1</v>
      </c>
      <c r="J7412">
        <v>0</v>
      </c>
      <c r="K7412" s="1">
        <v>193040.32</v>
      </c>
      <c r="L7412">
        <v>0</v>
      </c>
      <c r="M7412">
        <v>9</v>
      </c>
      <c r="N7412">
        <v>3404</v>
      </c>
      <c r="O7412">
        <v>7</v>
      </c>
      <c r="P7412">
        <v>70</v>
      </c>
      <c r="Q7412">
        <v>0.77777777777777779</v>
      </c>
      <c r="R7412">
        <v>30636</v>
      </c>
      <c r="S7412" t="str" cm="1">
        <f t="array" ref="S7412">_xlfn.IFS(E7415&lt;30,"18-29",E7415&lt;45,"30-44",TRUE,"45+")</f>
        <v>30-44</v>
      </c>
      <c r="T7412" t="str" cm="1">
        <f t="array" ref="T7412">_xlfn.IFS(F7412&lt;=2,"0-2 Years",F7412&lt;=5,"3-5 Years",F7412&lt;=8,"6-8 Years",TRUE,"9-10 Years")</f>
        <v>3-5 Years</v>
      </c>
      <c r="U7412" t="str" cm="1">
        <f t="array" ref="U7412">_xlfn.IFS(P7412&gt;60,"High Risk",P7412&gt;30,"Medium Risk",TRUE,"Low Risk")</f>
        <v>High Risk</v>
      </c>
      <c r="V7412">
        <f t="shared" si="115"/>
        <v>6</v>
      </c>
    </row>
    <row r="7413" spans="1:22" hidden="1" x14ac:dyDescent="0.2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 s="2">
        <v>85897.95</v>
      </c>
      <c r="H7413">
        <v>1</v>
      </c>
      <c r="I7413">
        <v>1</v>
      </c>
      <c r="J7413">
        <v>0</v>
      </c>
      <c r="K7413" s="1">
        <v>109742.8</v>
      </c>
      <c r="L7413">
        <v>0</v>
      </c>
      <c r="M7413">
        <v>7</v>
      </c>
      <c r="N7413">
        <v>4763</v>
      </c>
      <c r="O7413">
        <v>8</v>
      </c>
      <c r="P7413">
        <v>64</v>
      </c>
      <c r="Q7413">
        <v>1</v>
      </c>
      <c r="R7413">
        <v>33341</v>
      </c>
      <c r="S7413" t="str" cm="1">
        <f t="array" ref="S7413">_xlfn.IFS(E7416&lt;30,"18-29",E7416&lt;45,"30-44",TRUE,"45+")</f>
        <v>45+</v>
      </c>
      <c r="T7413" t="str" cm="1">
        <f t="array" ref="T7413">_xlfn.IFS(F7413&lt;=2,"0-2 Years",F7413&lt;=5,"3-5 Years",F7413&lt;=8,"6-8 Years",TRUE,"9-10 Years")</f>
        <v>6-8 Years</v>
      </c>
      <c r="U7413" t="str" cm="1">
        <f t="array" ref="U7413">_xlfn.IFS(P7413&gt;60,"High Risk",P7413&gt;30,"Medium Risk",TRUE,"Low Risk")</f>
        <v>High Risk</v>
      </c>
      <c r="V7413">
        <f t="shared" si="115"/>
        <v>5</v>
      </c>
    </row>
    <row r="7414" spans="1:22" hidden="1" x14ac:dyDescent="0.2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 s="2">
        <v>0</v>
      </c>
      <c r="H7414">
        <v>2</v>
      </c>
      <c r="I7414">
        <v>1</v>
      </c>
      <c r="J7414">
        <v>1</v>
      </c>
      <c r="K7414" s="1">
        <v>74760.320000000007</v>
      </c>
      <c r="L7414">
        <v>0</v>
      </c>
      <c r="M7414">
        <v>15</v>
      </c>
      <c r="N7414">
        <v>1209</v>
      </c>
      <c r="O7414">
        <v>7</v>
      </c>
      <c r="P7414">
        <v>179</v>
      </c>
      <c r="Q7414">
        <v>0.46666666666666667</v>
      </c>
      <c r="R7414">
        <v>18135</v>
      </c>
      <c r="S7414" t="str" cm="1">
        <f t="array" ref="S7414">_xlfn.IFS(E7417&lt;30,"18-29",E7417&lt;45,"30-44",TRUE,"45+")</f>
        <v>18-29</v>
      </c>
      <c r="T7414" t="str" cm="1">
        <f t="array" ref="T7414">_xlfn.IFS(F7414&lt;=2,"0-2 Years",F7414&lt;=5,"3-5 Years",F7414&lt;=8,"6-8 Years",TRUE,"9-10 Years")</f>
        <v>6-8 Years</v>
      </c>
      <c r="U7414" t="str" cm="1">
        <f t="array" ref="U7414">_xlfn.IFS(P7414&gt;60,"High Risk",P7414&gt;30,"Medium Risk",TRUE,"Low Risk")</f>
        <v>High Risk</v>
      </c>
      <c r="V7414">
        <f t="shared" si="115"/>
        <v>3</v>
      </c>
    </row>
    <row r="7415" spans="1:22" hidden="1" x14ac:dyDescent="0.2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 s="2">
        <v>164672.66</v>
      </c>
      <c r="H7415">
        <v>1</v>
      </c>
      <c r="I7415">
        <v>0</v>
      </c>
      <c r="J7415">
        <v>1</v>
      </c>
      <c r="K7415" s="1">
        <v>61936.1</v>
      </c>
      <c r="L7415">
        <v>0</v>
      </c>
      <c r="M7415">
        <v>13</v>
      </c>
      <c r="N7415">
        <v>1884</v>
      </c>
      <c r="O7415">
        <v>3</v>
      </c>
      <c r="P7415">
        <v>46</v>
      </c>
      <c r="Q7415">
        <v>0.23076923076923078</v>
      </c>
      <c r="R7415">
        <v>24492</v>
      </c>
      <c r="S7415" t="str" cm="1">
        <f t="array" ref="S7415">_xlfn.IFS(E7418&lt;30,"18-29",E7418&lt;45,"30-44",TRUE,"45+")</f>
        <v>30-44</v>
      </c>
      <c r="T7415" t="str" cm="1">
        <f t="array" ref="T7415">_xlfn.IFS(F7415&lt;=2,"0-2 Years",F7415&lt;=5,"3-5 Years",F7415&lt;=8,"6-8 Years",TRUE,"9-10 Years")</f>
        <v>3-5 Years</v>
      </c>
      <c r="U7415" t="str" cm="1">
        <f t="array" ref="U7415">_xlfn.IFS(P7415&gt;60,"High Risk",P7415&gt;30,"Medium Risk",TRUE,"Low Risk")</f>
        <v>Medium Risk</v>
      </c>
      <c r="V7415">
        <f t="shared" si="115"/>
        <v>2</v>
      </c>
    </row>
    <row r="7416" spans="1:22" hidden="1" x14ac:dyDescent="0.2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 s="2">
        <v>99169.67</v>
      </c>
      <c r="H7416">
        <v>2</v>
      </c>
      <c r="I7416">
        <v>1</v>
      </c>
      <c r="J7416">
        <v>1</v>
      </c>
      <c r="K7416" s="1">
        <v>78650.95</v>
      </c>
      <c r="L7416">
        <v>0</v>
      </c>
      <c r="M7416">
        <v>13</v>
      </c>
      <c r="N7416">
        <v>2440</v>
      </c>
      <c r="O7416">
        <v>4</v>
      </c>
      <c r="P7416">
        <v>54</v>
      </c>
      <c r="Q7416">
        <v>0.30769230769230771</v>
      </c>
      <c r="R7416">
        <v>31720</v>
      </c>
      <c r="S7416" t="str" cm="1">
        <f t="array" ref="S7416">_xlfn.IFS(E7419&lt;30,"18-29",E7419&lt;45,"30-44",TRUE,"45+")</f>
        <v>30-44</v>
      </c>
      <c r="T7416" t="str" cm="1">
        <f t="array" ref="T7416">_xlfn.IFS(F7416&lt;=2,"0-2 Years",F7416&lt;=5,"3-5 Years",F7416&lt;=8,"6-8 Years",TRUE,"9-10 Years")</f>
        <v>0-2 Years</v>
      </c>
      <c r="U7416" t="str" cm="1">
        <f t="array" ref="U7416">_xlfn.IFS(P7416&gt;60,"High Risk",P7416&gt;30,"Medium Risk",TRUE,"Low Risk")</f>
        <v>Medium Risk</v>
      </c>
      <c r="V7416">
        <f t="shared" si="115"/>
        <v>1</v>
      </c>
    </row>
    <row r="7417" spans="1:22" x14ac:dyDescent="0.2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 s="2">
        <v>0</v>
      </c>
      <c r="H7417">
        <v>2</v>
      </c>
      <c r="I7417">
        <v>0</v>
      </c>
      <c r="J7417">
        <v>0</v>
      </c>
      <c r="K7417" s="1">
        <v>168023.6</v>
      </c>
      <c r="L7417">
        <v>0</v>
      </c>
      <c r="M7417">
        <v>23</v>
      </c>
      <c r="N7417">
        <v>1593</v>
      </c>
      <c r="O7417">
        <v>10</v>
      </c>
      <c r="P7417">
        <v>119</v>
      </c>
      <c r="Q7417">
        <v>0.43478260869565216</v>
      </c>
      <c r="R7417">
        <v>36639</v>
      </c>
      <c r="S7417" t="str" cm="1">
        <f t="array" ref="S7417">_xlfn.IFS(E7420&lt;30,"18-29",E7420&lt;45,"30-44",TRUE,"45+")</f>
        <v>30-44</v>
      </c>
      <c r="T7417" t="str" cm="1">
        <f t="array" ref="T7417">_xlfn.IFS(F7417&lt;=2,"0-2 Years",F7417&lt;=5,"3-5 Years",F7417&lt;=8,"6-8 Years",TRUE,"9-10 Years")</f>
        <v>6-8 Years</v>
      </c>
      <c r="U7417" t="str" cm="1">
        <f t="array" ref="U7417">_xlfn.IFS(P7417&gt;60,"High Risk",P7417&gt;30,"Medium Risk",TRUE,"Low Risk")</f>
        <v>High Risk</v>
      </c>
      <c r="V7417">
        <f t="shared" si="115"/>
        <v>6</v>
      </c>
    </row>
    <row r="7418" spans="1:22" hidden="1" x14ac:dyDescent="0.2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 s="2">
        <v>0</v>
      </c>
      <c r="H7418">
        <v>2</v>
      </c>
      <c r="I7418">
        <v>0</v>
      </c>
      <c r="J7418">
        <v>1</v>
      </c>
      <c r="K7418" s="1">
        <v>5571.59</v>
      </c>
      <c r="L7418">
        <v>0</v>
      </c>
      <c r="M7418">
        <v>10</v>
      </c>
      <c r="N7418">
        <v>567</v>
      </c>
      <c r="O7418">
        <v>3</v>
      </c>
      <c r="P7418">
        <v>162</v>
      </c>
      <c r="Q7418">
        <v>0.3</v>
      </c>
      <c r="R7418">
        <v>5670</v>
      </c>
      <c r="S7418" t="str" cm="1">
        <f t="array" ref="S7418">_xlfn.IFS(E7421&lt;30,"18-29",E7421&lt;45,"30-44",TRUE,"45+")</f>
        <v>30-44</v>
      </c>
      <c r="T7418" t="str" cm="1">
        <f t="array" ref="T7418">_xlfn.IFS(F7418&lt;=2,"0-2 Years",F7418&lt;=5,"3-5 Years",F7418&lt;=8,"6-8 Years",TRUE,"9-10 Years")</f>
        <v>6-8 Years</v>
      </c>
      <c r="U7418" t="str" cm="1">
        <f t="array" ref="U7418">_xlfn.IFS(P7418&gt;60,"High Risk",P7418&gt;30,"Medium Risk",TRUE,"Low Risk")</f>
        <v>High Risk</v>
      </c>
      <c r="V7418">
        <f t="shared" si="115"/>
        <v>3</v>
      </c>
    </row>
    <row r="7419" spans="1:22" hidden="1" x14ac:dyDescent="0.2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 s="2">
        <v>124053.03</v>
      </c>
      <c r="H7419">
        <v>1</v>
      </c>
      <c r="I7419">
        <v>1</v>
      </c>
      <c r="J7419">
        <v>0</v>
      </c>
      <c r="K7419" s="1">
        <v>118591.67</v>
      </c>
      <c r="L7419">
        <v>0</v>
      </c>
      <c r="M7419">
        <v>13</v>
      </c>
      <c r="N7419">
        <v>512</v>
      </c>
      <c r="O7419">
        <v>8</v>
      </c>
      <c r="P7419">
        <v>58</v>
      </c>
      <c r="Q7419">
        <v>0.61538461538461542</v>
      </c>
      <c r="R7419">
        <v>6656</v>
      </c>
      <c r="S7419" t="str" cm="1">
        <f t="array" ref="S7419">_xlfn.IFS(E7422&lt;30,"18-29",E7422&lt;45,"30-44",TRUE,"45+")</f>
        <v>30-44</v>
      </c>
      <c r="T7419" t="str" cm="1">
        <f t="array" ref="T7419">_xlfn.IFS(F7419&lt;=2,"0-2 Years",F7419&lt;=5,"3-5 Years",F7419&lt;=8,"6-8 Years",TRUE,"9-10 Years")</f>
        <v>3-5 Years</v>
      </c>
      <c r="U7419" t="str" cm="1">
        <f t="array" ref="U7419">_xlfn.IFS(P7419&gt;60,"High Risk",P7419&gt;30,"Medium Risk",TRUE,"Low Risk")</f>
        <v>Medium Risk</v>
      </c>
      <c r="V7419">
        <f t="shared" si="115"/>
        <v>5</v>
      </c>
    </row>
    <row r="7420" spans="1:22" x14ac:dyDescent="0.2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 s="2">
        <v>0</v>
      </c>
      <c r="H7420">
        <v>2</v>
      </c>
      <c r="I7420">
        <v>1</v>
      </c>
      <c r="J7420">
        <v>0</v>
      </c>
      <c r="K7420" s="1">
        <v>7824.31</v>
      </c>
      <c r="L7420">
        <v>0</v>
      </c>
      <c r="M7420">
        <v>13</v>
      </c>
      <c r="N7420">
        <v>4105</v>
      </c>
      <c r="O7420">
        <v>2</v>
      </c>
      <c r="P7420">
        <v>79</v>
      </c>
      <c r="Q7420">
        <v>0.15384615384615385</v>
      </c>
      <c r="R7420">
        <v>53365</v>
      </c>
      <c r="S7420" t="str" cm="1">
        <f t="array" ref="S7420">_xlfn.IFS(E7423&lt;30,"18-29",E7423&lt;45,"30-44",TRUE,"45+")</f>
        <v>30-44</v>
      </c>
      <c r="T7420" t="str" cm="1">
        <f t="array" ref="T7420">_xlfn.IFS(F7420&lt;=2,"0-2 Years",F7420&lt;=5,"3-5 Years",F7420&lt;=8,"6-8 Years",TRUE,"9-10 Years")</f>
        <v>3-5 Years</v>
      </c>
      <c r="U7420" t="str" cm="1">
        <f t="array" ref="U7420">_xlfn.IFS(P7420&gt;60,"High Risk",P7420&gt;30,"Medium Risk",TRUE,"Low Risk")</f>
        <v>High Risk</v>
      </c>
      <c r="V7420">
        <f t="shared" si="115"/>
        <v>6</v>
      </c>
    </row>
    <row r="7421" spans="1:22" hidden="1" x14ac:dyDescent="0.2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 s="2">
        <v>103499.09</v>
      </c>
      <c r="H7421">
        <v>2</v>
      </c>
      <c r="I7421">
        <v>0</v>
      </c>
      <c r="J7421">
        <v>0</v>
      </c>
      <c r="K7421" s="1">
        <v>38153.19</v>
      </c>
      <c r="L7421">
        <v>0</v>
      </c>
      <c r="M7421">
        <v>12</v>
      </c>
      <c r="N7421">
        <v>2521</v>
      </c>
      <c r="O7421">
        <v>6</v>
      </c>
      <c r="P7421">
        <v>165</v>
      </c>
      <c r="Q7421">
        <v>0.5</v>
      </c>
      <c r="R7421">
        <v>30252</v>
      </c>
      <c r="S7421" t="str" cm="1">
        <f t="array" ref="S7421">_xlfn.IFS(E7424&lt;30,"18-29",E7424&lt;45,"30-44",TRUE,"45+")</f>
        <v>18-29</v>
      </c>
      <c r="T7421" t="str" cm="1">
        <f t="array" ref="T7421">_xlfn.IFS(F7421&lt;=2,"0-2 Years",F7421&lt;=5,"3-5 Years",F7421&lt;=8,"6-8 Years",TRUE,"9-10 Years")</f>
        <v>3-5 Years</v>
      </c>
      <c r="U7421" t="str" cm="1">
        <f t="array" ref="U7421">_xlfn.IFS(P7421&gt;60,"High Risk",P7421&gt;30,"Medium Risk",TRUE,"Low Risk")</f>
        <v>High Risk</v>
      </c>
      <c r="V7421">
        <f t="shared" si="115"/>
        <v>3</v>
      </c>
    </row>
    <row r="7422" spans="1:22" hidden="1" x14ac:dyDescent="0.2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 s="2">
        <v>151766.71</v>
      </c>
      <c r="H7422">
        <v>1</v>
      </c>
      <c r="I7422">
        <v>1</v>
      </c>
      <c r="J7422">
        <v>1</v>
      </c>
      <c r="K7422" s="1">
        <v>180829.99</v>
      </c>
      <c r="L7422">
        <v>0</v>
      </c>
      <c r="M7422">
        <v>22</v>
      </c>
      <c r="N7422">
        <v>4909</v>
      </c>
      <c r="O7422">
        <v>7</v>
      </c>
      <c r="P7422">
        <v>47</v>
      </c>
      <c r="Q7422">
        <v>0.31818181818181818</v>
      </c>
      <c r="R7422">
        <v>107998</v>
      </c>
      <c r="S7422" t="str" cm="1">
        <f t="array" ref="S7422">_xlfn.IFS(E7425&lt;30,"18-29",E7425&lt;45,"30-44",TRUE,"45+")</f>
        <v>30-44</v>
      </c>
      <c r="T7422" t="str" cm="1">
        <f t="array" ref="T7422">_xlfn.IFS(F7422&lt;=2,"0-2 Years",F7422&lt;=5,"3-5 Years",F7422&lt;=8,"6-8 Years",TRUE,"9-10 Years")</f>
        <v>9-10 Years</v>
      </c>
      <c r="U7422" t="str" cm="1">
        <f t="array" ref="U7422">_xlfn.IFS(P7422&gt;60,"High Risk",P7422&gt;30,"Medium Risk",TRUE,"Low Risk")</f>
        <v>Medium Risk</v>
      </c>
      <c r="V7422">
        <f t="shared" si="115"/>
        <v>2</v>
      </c>
    </row>
    <row r="7423" spans="1:22" x14ac:dyDescent="0.2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 s="2">
        <v>0</v>
      </c>
      <c r="H7423">
        <v>1</v>
      </c>
      <c r="I7423">
        <v>1</v>
      </c>
      <c r="J7423">
        <v>1</v>
      </c>
      <c r="K7423" s="1">
        <v>143960.72</v>
      </c>
      <c r="L7423">
        <v>0</v>
      </c>
      <c r="M7423">
        <v>29</v>
      </c>
      <c r="N7423">
        <v>2961</v>
      </c>
      <c r="O7423">
        <v>9</v>
      </c>
      <c r="P7423">
        <v>58</v>
      </c>
      <c r="Q7423">
        <v>0.31034482758620691</v>
      </c>
      <c r="R7423">
        <v>85869</v>
      </c>
      <c r="S7423" t="str" cm="1">
        <f t="array" ref="S7423">_xlfn.IFS(E7426&lt;30,"18-29",E7426&lt;45,"30-44",TRUE,"45+")</f>
        <v>30-44</v>
      </c>
      <c r="T7423" t="str" cm="1">
        <f t="array" ref="T7423">_xlfn.IFS(F7423&lt;=2,"0-2 Years",F7423&lt;=5,"3-5 Years",F7423&lt;=8,"6-8 Years",TRUE,"9-10 Years")</f>
        <v>0-2 Years</v>
      </c>
      <c r="U7423" t="str" cm="1">
        <f t="array" ref="U7423">_xlfn.IFS(P7423&gt;60,"High Risk",P7423&gt;30,"Medium Risk",TRUE,"Low Risk")</f>
        <v>Medium Risk</v>
      </c>
      <c r="V7423">
        <f t="shared" si="115"/>
        <v>6</v>
      </c>
    </row>
    <row r="7424" spans="1:22" hidden="1" x14ac:dyDescent="0.2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 s="2">
        <v>101486.96</v>
      </c>
      <c r="H7424">
        <v>1</v>
      </c>
      <c r="I7424">
        <v>1</v>
      </c>
      <c r="J7424">
        <v>1</v>
      </c>
      <c r="K7424" s="1">
        <v>8788.35</v>
      </c>
      <c r="L7424">
        <v>0</v>
      </c>
      <c r="M7424">
        <v>6</v>
      </c>
      <c r="N7424">
        <v>3739</v>
      </c>
      <c r="O7424">
        <v>9</v>
      </c>
      <c r="P7424">
        <v>21</v>
      </c>
      <c r="Q7424">
        <v>1</v>
      </c>
      <c r="R7424">
        <v>22434</v>
      </c>
      <c r="S7424" t="str" cm="1">
        <f t="array" ref="S7424">_xlfn.IFS(E7427&lt;30,"18-29",E7427&lt;45,"30-44",TRUE,"45+")</f>
        <v>30-44</v>
      </c>
      <c r="T7424" t="str" cm="1">
        <f t="array" ref="T7424">_xlfn.IFS(F7424&lt;=2,"0-2 Years",F7424&lt;=5,"3-5 Years",F7424&lt;=8,"6-8 Years",TRUE,"9-10 Years")</f>
        <v>6-8 Years</v>
      </c>
      <c r="U7424" t="str" cm="1">
        <f t="array" ref="U7424">_xlfn.IFS(P7424&gt;60,"High Risk",P7424&gt;30,"Medium Risk",TRUE,"Low Risk")</f>
        <v>Low Risk</v>
      </c>
      <c r="V7424">
        <f t="shared" si="115"/>
        <v>2</v>
      </c>
    </row>
    <row r="7425" spans="1:22" hidden="1" x14ac:dyDescent="0.2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 s="2">
        <v>123601.56</v>
      </c>
      <c r="H7425">
        <v>2</v>
      </c>
      <c r="I7425">
        <v>1</v>
      </c>
      <c r="J7425">
        <v>0</v>
      </c>
      <c r="K7425" s="1">
        <v>103557.85</v>
      </c>
      <c r="L7425">
        <v>0</v>
      </c>
      <c r="M7425">
        <v>7</v>
      </c>
      <c r="N7425">
        <v>4670</v>
      </c>
      <c r="O7425">
        <v>8</v>
      </c>
      <c r="P7425">
        <v>115</v>
      </c>
      <c r="Q7425">
        <v>1</v>
      </c>
      <c r="R7425">
        <v>32690</v>
      </c>
      <c r="S7425" t="str" cm="1">
        <f t="array" ref="S7425">_xlfn.IFS(E7428&lt;30,"18-29",E7428&lt;45,"30-44",TRUE,"45+")</f>
        <v>45+</v>
      </c>
      <c r="T7425" t="str" cm="1">
        <f t="array" ref="T7425">_xlfn.IFS(F7425&lt;=2,"0-2 Years",F7425&lt;=5,"3-5 Years",F7425&lt;=8,"6-8 Years",TRUE,"9-10 Years")</f>
        <v>0-2 Years</v>
      </c>
      <c r="U7425" t="str" cm="1">
        <f t="array" ref="U7425">_xlfn.IFS(P7425&gt;60,"High Risk",P7425&gt;30,"Medium Risk",TRUE,"Low Risk")</f>
        <v>High Risk</v>
      </c>
      <c r="V7425">
        <f t="shared" si="115"/>
        <v>4</v>
      </c>
    </row>
    <row r="7426" spans="1:22" x14ac:dyDescent="0.2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 s="2">
        <v>127201.58</v>
      </c>
      <c r="H7426">
        <v>1</v>
      </c>
      <c r="I7426">
        <v>1</v>
      </c>
      <c r="J7426">
        <v>0</v>
      </c>
      <c r="K7426" s="1">
        <v>147168.28</v>
      </c>
      <c r="L7426">
        <v>1</v>
      </c>
      <c r="M7426">
        <v>24</v>
      </c>
      <c r="N7426">
        <v>1233</v>
      </c>
      <c r="O7426">
        <v>6</v>
      </c>
      <c r="P7426">
        <v>7</v>
      </c>
      <c r="Q7426">
        <v>0.25</v>
      </c>
      <c r="R7426">
        <v>29592</v>
      </c>
      <c r="S7426" t="str" cm="1">
        <f t="array" ref="S7426">_xlfn.IFS(E7429&lt;30,"18-29",E7429&lt;45,"30-44",TRUE,"45+")</f>
        <v>30-44</v>
      </c>
      <c r="T7426" t="str" cm="1">
        <f t="array" ref="T7426">_xlfn.IFS(F7426&lt;=2,"0-2 Years",F7426&lt;=5,"3-5 Years",F7426&lt;=8,"6-8 Years",TRUE,"9-10 Years")</f>
        <v>0-2 Years</v>
      </c>
      <c r="U7426" t="str" cm="1">
        <f t="array" ref="U7426">_xlfn.IFS(P7426&gt;60,"High Risk",P7426&gt;30,"Medium Risk",TRUE,"Low Risk")</f>
        <v>Low Risk</v>
      </c>
      <c r="V7426">
        <f t="shared" si="115"/>
        <v>6</v>
      </c>
    </row>
    <row r="7427" spans="1:22" hidden="1" x14ac:dyDescent="0.2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 s="2">
        <v>144962.74</v>
      </c>
      <c r="H7427">
        <v>1</v>
      </c>
      <c r="I7427">
        <v>1</v>
      </c>
      <c r="J7427">
        <v>0</v>
      </c>
      <c r="K7427" s="1">
        <v>58844.84</v>
      </c>
      <c r="L7427">
        <v>1</v>
      </c>
      <c r="M7427">
        <v>29</v>
      </c>
      <c r="N7427">
        <v>1633</v>
      </c>
      <c r="O7427">
        <v>6</v>
      </c>
      <c r="P7427">
        <v>3</v>
      </c>
      <c r="Q7427">
        <v>0.20689655172413793</v>
      </c>
      <c r="R7427">
        <v>47357</v>
      </c>
      <c r="S7427" t="str" cm="1">
        <f t="array" ref="S7427">_xlfn.IFS(E7430&lt;30,"18-29",E7430&lt;45,"30-44",TRUE,"45+")</f>
        <v>30-44</v>
      </c>
      <c r="T7427" t="str" cm="1">
        <f t="array" ref="T7427">_xlfn.IFS(F7427&lt;=2,"0-2 Years",F7427&lt;=5,"3-5 Years",F7427&lt;=8,"6-8 Years",TRUE,"9-10 Years")</f>
        <v>3-5 Years</v>
      </c>
      <c r="U7427" t="str" cm="1">
        <f t="array" ref="U7427">_xlfn.IFS(P7427&gt;60,"High Risk",P7427&gt;30,"Medium Risk",TRUE,"Low Risk")</f>
        <v>Low Risk</v>
      </c>
      <c r="V7427">
        <f t="shared" ref="V7427:V7490" si="116">IF(J7427=0,3,0)+IF(G7427=0,3,0)+IF(H7427=1,2,0)+IF(E7427&gt;45,1,0)+IF(F7427&lt;3,1,0)</f>
        <v>5</v>
      </c>
    </row>
    <row r="7428" spans="1:22" x14ac:dyDescent="0.2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 s="2">
        <v>0</v>
      </c>
      <c r="H7428">
        <v>1</v>
      </c>
      <c r="I7428">
        <v>0</v>
      </c>
      <c r="J7428">
        <v>0</v>
      </c>
      <c r="K7428" s="1">
        <v>18094.96</v>
      </c>
      <c r="L7428">
        <v>1</v>
      </c>
      <c r="M7428">
        <v>16</v>
      </c>
      <c r="N7428">
        <v>2209</v>
      </c>
      <c r="O7428">
        <v>9</v>
      </c>
      <c r="P7428">
        <v>180</v>
      </c>
      <c r="Q7428">
        <v>0.5625</v>
      </c>
      <c r="R7428">
        <v>35344</v>
      </c>
      <c r="S7428" t="str" cm="1">
        <f t="array" ref="S7428">_xlfn.IFS(E7431&lt;30,"18-29",E7431&lt;45,"30-44",TRUE,"45+")</f>
        <v>30-44</v>
      </c>
      <c r="T7428" t="str" cm="1">
        <f t="array" ref="T7428">_xlfn.IFS(F7428&lt;=2,"0-2 Years",F7428&lt;=5,"3-5 Years",F7428&lt;=8,"6-8 Years",TRUE,"9-10 Years")</f>
        <v>3-5 Years</v>
      </c>
      <c r="U7428" t="str" cm="1">
        <f t="array" ref="U7428">_xlfn.IFS(P7428&gt;60,"High Risk",P7428&gt;30,"Medium Risk",TRUE,"Low Risk")</f>
        <v>High Risk</v>
      </c>
      <c r="V7428">
        <f t="shared" si="116"/>
        <v>9</v>
      </c>
    </row>
    <row r="7429" spans="1:22" hidden="1" x14ac:dyDescent="0.2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 s="2">
        <v>122017.19</v>
      </c>
      <c r="H7429">
        <v>1</v>
      </c>
      <c r="I7429">
        <v>0</v>
      </c>
      <c r="J7429">
        <v>0</v>
      </c>
      <c r="K7429" s="1">
        <v>162515.17000000001</v>
      </c>
      <c r="L7429">
        <v>0</v>
      </c>
      <c r="M7429">
        <v>27</v>
      </c>
      <c r="N7429">
        <v>3258</v>
      </c>
      <c r="O7429">
        <v>4</v>
      </c>
      <c r="P7429">
        <v>85</v>
      </c>
      <c r="Q7429">
        <v>0.14814814814814814</v>
      </c>
      <c r="R7429">
        <v>87966</v>
      </c>
      <c r="S7429" t="str" cm="1">
        <f t="array" ref="S7429">_xlfn.IFS(E7432&lt;30,"18-29",E7432&lt;45,"30-44",TRUE,"45+")</f>
        <v>30-44</v>
      </c>
      <c r="T7429" t="str" cm="1">
        <f t="array" ref="T7429">_xlfn.IFS(F7429&lt;=2,"0-2 Years",F7429&lt;=5,"3-5 Years",F7429&lt;=8,"6-8 Years",TRUE,"9-10 Years")</f>
        <v>6-8 Years</v>
      </c>
      <c r="U7429" t="str" cm="1">
        <f t="array" ref="U7429">_xlfn.IFS(P7429&gt;60,"High Risk",P7429&gt;30,"Medium Risk",TRUE,"Low Risk")</f>
        <v>High Risk</v>
      </c>
      <c r="V7429">
        <f t="shared" si="116"/>
        <v>5</v>
      </c>
    </row>
    <row r="7430" spans="1:22" hidden="1" x14ac:dyDescent="0.2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 s="2">
        <v>100262.88</v>
      </c>
      <c r="H7430">
        <v>2</v>
      </c>
      <c r="I7430">
        <v>1</v>
      </c>
      <c r="J7430">
        <v>1</v>
      </c>
      <c r="K7430" s="1">
        <v>157921.25</v>
      </c>
      <c r="L7430">
        <v>0</v>
      </c>
      <c r="M7430">
        <v>5</v>
      </c>
      <c r="N7430">
        <v>1014</v>
      </c>
      <c r="O7430">
        <v>10</v>
      </c>
      <c r="P7430">
        <v>125</v>
      </c>
      <c r="Q7430">
        <v>1</v>
      </c>
      <c r="R7430">
        <v>5070</v>
      </c>
      <c r="S7430" t="str" cm="1">
        <f t="array" ref="S7430">_xlfn.IFS(E7433&lt;30,"18-29",E7433&lt;45,"30-44",TRUE,"45+")</f>
        <v>30-44</v>
      </c>
      <c r="T7430" t="str" cm="1">
        <f t="array" ref="T7430">_xlfn.IFS(F7430&lt;=2,"0-2 Years",F7430&lt;=5,"3-5 Years",F7430&lt;=8,"6-8 Years",TRUE,"9-10 Years")</f>
        <v>9-10 Years</v>
      </c>
      <c r="U7430" t="str" cm="1">
        <f t="array" ref="U7430">_xlfn.IFS(P7430&gt;60,"High Risk",P7430&gt;30,"Medium Risk",TRUE,"Low Risk")</f>
        <v>High Risk</v>
      </c>
      <c r="V7430">
        <f t="shared" si="116"/>
        <v>0</v>
      </c>
    </row>
    <row r="7431" spans="1:22" hidden="1" x14ac:dyDescent="0.2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 s="2">
        <v>117302.62</v>
      </c>
      <c r="H7431">
        <v>1</v>
      </c>
      <c r="I7431">
        <v>0</v>
      </c>
      <c r="J7431">
        <v>0</v>
      </c>
      <c r="K7431" s="1">
        <v>68701.73</v>
      </c>
      <c r="L7431">
        <v>0</v>
      </c>
      <c r="M7431">
        <v>30</v>
      </c>
      <c r="N7431">
        <v>4816</v>
      </c>
      <c r="O7431">
        <v>4</v>
      </c>
      <c r="P7431">
        <v>146</v>
      </c>
      <c r="Q7431">
        <v>0.13333333333333333</v>
      </c>
      <c r="R7431">
        <v>144480</v>
      </c>
      <c r="S7431" t="str" cm="1">
        <f t="array" ref="S7431">_xlfn.IFS(E7434&lt;30,"18-29",E7434&lt;45,"30-44",TRUE,"45+")</f>
        <v>30-44</v>
      </c>
      <c r="T7431" t="str" cm="1">
        <f t="array" ref="T7431">_xlfn.IFS(F7431&lt;=2,"0-2 Years",F7431&lt;=5,"3-5 Years",F7431&lt;=8,"6-8 Years",TRUE,"9-10 Years")</f>
        <v>6-8 Years</v>
      </c>
      <c r="U7431" t="str" cm="1">
        <f t="array" ref="U7431">_xlfn.IFS(P7431&gt;60,"High Risk",P7431&gt;30,"Medium Risk",TRUE,"Low Risk")</f>
        <v>High Risk</v>
      </c>
      <c r="V7431">
        <f t="shared" si="116"/>
        <v>5</v>
      </c>
    </row>
    <row r="7432" spans="1:22" hidden="1" x14ac:dyDescent="0.2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 s="2">
        <v>135984.15</v>
      </c>
      <c r="H7432">
        <v>2</v>
      </c>
      <c r="I7432">
        <v>1</v>
      </c>
      <c r="J7432">
        <v>0</v>
      </c>
      <c r="K7432" s="1">
        <v>186778.89</v>
      </c>
      <c r="L7432">
        <v>0</v>
      </c>
      <c r="M7432">
        <v>22</v>
      </c>
      <c r="N7432">
        <v>3873</v>
      </c>
      <c r="O7432">
        <v>1</v>
      </c>
      <c r="P7432">
        <v>162</v>
      </c>
      <c r="Q7432">
        <v>4.5454545454545456E-2</v>
      </c>
      <c r="R7432">
        <v>85206</v>
      </c>
      <c r="S7432" t="str" cm="1">
        <f t="array" ref="S7432">_xlfn.IFS(E7435&lt;30,"18-29",E7435&lt;45,"30-44",TRUE,"45+")</f>
        <v>30-44</v>
      </c>
      <c r="T7432" t="str" cm="1">
        <f t="array" ref="T7432">_xlfn.IFS(F7432&lt;=2,"0-2 Years",F7432&lt;=5,"3-5 Years",F7432&lt;=8,"6-8 Years",TRUE,"9-10 Years")</f>
        <v>0-2 Years</v>
      </c>
      <c r="U7432" t="str" cm="1">
        <f t="array" ref="U7432">_xlfn.IFS(P7432&gt;60,"High Risk",P7432&gt;30,"Medium Risk",TRUE,"Low Risk")</f>
        <v>High Risk</v>
      </c>
      <c r="V7432">
        <f t="shared" si="116"/>
        <v>4</v>
      </c>
    </row>
    <row r="7433" spans="1:22" x14ac:dyDescent="0.2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 s="2">
        <v>0</v>
      </c>
      <c r="H7433">
        <v>2</v>
      </c>
      <c r="I7433">
        <v>1</v>
      </c>
      <c r="J7433">
        <v>0</v>
      </c>
      <c r="K7433" s="1">
        <v>66561.600000000006</v>
      </c>
      <c r="L7433">
        <v>0</v>
      </c>
      <c r="M7433">
        <v>9</v>
      </c>
      <c r="N7433">
        <v>975</v>
      </c>
      <c r="O7433">
        <v>5</v>
      </c>
      <c r="P7433">
        <v>74</v>
      </c>
      <c r="Q7433">
        <v>0.55555555555555558</v>
      </c>
      <c r="R7433">
        <v>8775</v>
      </c>
      <c r="S7433" t="str" cm="1">
        <f t="array" ref="S7433">_xlfn.IFS(E7436&lt;30,"18-29",E7436&lt;45,"30-44",TRUE,"45+")</f>
        <v>30-44</v>
      </c>
      <c r="T7433" t="str" cm="1">
        <f t="array" ref="T7433">_xlfn.IFS(F7433&lt;=2,"0-2 Years",F7433&lt;=5,"3-5 Years",F7433&lt;=8,"6-8 Years",TRUE,"9-10 Years")</f>
        <v>3-5 Years</v>
      </c>
      <c r="U7433" t="str" cm="1">
        <f t="array" ref="U7433">_xlfn.IFS(P7433&gt;60,"High Risk",P7433&gt;30,"Medium Risk",TRUE,"Low Risk")</f>
        <v>High Risk</v>
      </c>
      <c r="V7433">
        <f t="shared" si="116"/>
        <v>6</v>
      </c>
    </row>
    <row r="7434" spans="1:22" hidden="1" x14ac:dyDescent="0.2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 s="2">
        <v>160997.54</v>
      </c>
      <c r="H7434">
        <v>2</v>
      </c>
      <c r="I7434">
        <v>0</v>
      </c>
      <c r="J7434">
        <v>1</v>
      </c>
      <c r="K7434" s="1">
        <v>64831.360000000001</v>
      </c>
      <c r="L7434">
        <v>0</v>
      </c>
      <c r="M7434">
        <v>1</v>
      </c>
      <c r="N7434">
        <v>1914</v>
      </c>
      <c r="O7434">
        <v>1</v>
      </c>
      <c r="P7434">
        <v>6</v>
      </c>
      <c r="Q7434">
        <v>1</v>
      </c>
      <c r="R7434">
        <v>1914</v>
      </c>
      <c r="S7434" t="str" cm="1">
        <f t="array" ref="S7434">_xlfn.IFS(E7437&lt;30,"18-29",E7437&lt;45,"30-44",TRUE,"45+")</f>
        <v>45+</v>
      </c>
      <c r="T7434" t="str" cm="1">
        <f t="array" ref="T7434">_xlfn.IFS(F7434&lt;=2,"0-2 Years",F7434&lt;=5,"3-5 Years",F7434&lt;=8,"6-8 Years",TRUE,"9-10 Years")</f>
        <v>0-2 Years</v>
      </c>
      <c r="U7434" t="str" cm="1">
        <f t="array" ref="U7434">_xlfn.IFS(P7434&gt;60,"High Risk",P7434&gt;30,"Medium Risk",TRUE,"Low Risk")</f>
        <v>Low Risk</v>
      </c>
      <c r="V7434">
        <f t="shared" si="116"/>
        <v>1</v>
      </c>
    </row>
    <row r="7435" spans="1:22" hidden="1" x14ac:dyDescent="0.2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 s="2">
        <v>128389.63</v>
      </c>
      <c r="H7435">
        <v>1</v>
      </c>
      <c r="I7435">
        <v>1</v>
      </c>
      <c r="J7435">
        <v>1</v>
      </c>
      <c r="K7435" s="1">
        <v>6589.16</v>
      </c>
      <c r="L7435">
        <v>1</v>
      </c>
      <c r="M7435">
        <v>11</v>
      </c>
      <c r="N7435">
        <v>1539</v>
      </c>
      <c r="O7435">
        <v>7</v>
      </c>
      <c r="P7435">
        <v>126</v>
      </c>
      <c r="Q7435">
        <v>0.63636363636363635</v>
      </c>
      <c r="R7435">
        <v>16929</v>
      </c>
      <c r="S7435" t="str" cm="1">
        <f t="array" ref="S7435">_xlfn.IFS(E7438&lt;30,"18-29",E7438&lt;45,"30-44",TRUE,"45+")</f>
        <v>45+</v>
      </c>
      <c r="T7435" t="str" cm="1">
        <f t="array" ref="T7435">_xlfn.IFS(F7435&lt;=2,"0-2 Years",F7435&lt;=5,"3-5 Years",F7435&lt;=8,"6-8 Years",TRUE,"9-10 Years")</f>
        <v>0-2 Years</v>
      </c>
      <c r="U7435" t="str" cm="1">
        <f t="array" ref="U7435">_xlfn.IFS(P7435&gt;60,"High Risk",P7435&gt;30,"Medium Risk",TRUE,"Low Risk")</f>
        <v>High Risk</v>
      </c>
      <c r="V7435">
        <f t="shared" si="116"/>
        <v>3</v>
      </c>
    </row>
    <row r="7436" spans="1:22" x14ac:dyDescent="0.2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 s="2">
        <v>0</v>
      </c>
      <c r="H7436">
        <v>2</v>
      </c>
      <c r="I7436">
        <v>1</v>
      </c>
      <c r="J7436">
        <v>0</v>
      </c>
      <c r="K7436" s="1">
        <v>165370.66</v>
      </c>
      <c r="L7436">
        <v>0</v>
      </c>
      <c r="M7436">
        <v>18</v>
      </c>
      <c r="N7436">
        <v>862</v>
      </c>
      <c r="O7436">
        <v>1</v>
      </c>
      <c r="P7436">
        <v>62</v>
      </c>
      <c r="Q7436">
        <v>5.5555555555555552E-2</v>
      </c>
      <c r="R7436">
        <v>15516</v>
      </c>
      <c r="S7436" t="str" cm="1">
        <f t="array" ref="S7436">_xlfn.IFS(E7439&lt;30,"18-29",E7439&lt;45,"30-44",TRUE,"45+")</f>
        <v>18-29</v>
      </c>
      <c r="T7436" t="str" cm="1">
        <f t="array" ref="T7436">_xlfn.IFS(F7436&lt;=2,"0-2 Years",F7436&lt;=5,"3-5 Years",F7436&lt;=8,"6-8 Years",TRUE,"9-10 Years")</f>
        <v>0-2 Years</v>
      </c>
      <c r="U7436" t="str" cm="1">
        <f t="array" ref="U7436">_xlfn.IFS(P7436&gt;60,"High Risk",P7436&gt;30,"Medium Risk",TRUE,"Low Risk")</f>
        <v>High Risk</v>
      </c>
      <c r="V7436">
        <f t="shared" si="116"/>
        <v>7</v>
      </c>
    </row>
    <row r="7437" spans="1:22" hidden="1" x14ac:dyDescent="0.2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 s="2">
        <v>130554.51</v>
      </c>
      <c r="H7437">
        <v>3</v>
      </c>
      <c r="I7437">
        <v>1</v>
      </c>
      <c r="J7437">
        <v>0</v>
      </c>
      <c r="K7437" s="1">
        <v>184758.17</v>
      </c>
      <c r="L7437">
        <v>1</v>
      </c>
      <c r="M7437">
        <v>29</v>
      </c>
      <c r="N7437">
        <v>1582</v>
      </c>
      <c r="O7437">
        <v>9</v>
      </c>
      <c r="P7437">
        <v>44</v>
      </c>
      <c r="Q7437">
        <v>0.31034482758620691</v>
      </c>
      <c r="R7437">
        <v>45878</v>
      </c>
      <c r="S7437" t="str" cm="1">
        <f t="array" ref="S7437">_xlfn.IFS(E7440&lt;30,"18-29",E7440&lt;45,"30-44",TRUE,"45+")</f>
        <v>30-44</v>
      </c>
      <c r="T7437" t="str" cm="1">
        <f t="array" ref="T7437">_xlfn.IFS(F7437&lt;=2,"0-2 Years",F7437&lt;=5,"3-5 Years",F7437&lt;=8,"6-8 Years",TRUE,"9-10 Years")</f>
        <v>3-5 Years</v>
      </c>
      <c r="U7437" t="str" cm="1">
        <f t="array" ref="U7437">_xlfn.IFS(P7437&gt;60,"High Risk",P7437&gt;30,"Medium Risk",TRUE,"Low Risk")</f>
        <v>Medium Risk</v>
      </c>
      <c r="V7437">
        <f t="shared" si="116"/>
        <v>4</v>
      </c>
    </row>
    <row r="7438" spans="1:22" x14ac:dyDescent="0.2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 s="2">
        <v>90212</v>
      </c>
      <c r="H7438">
        <v>1</v>
      </c>
      <c r="I7438">
        <v>1</v>
      </c>
      <c r="J7438">
        <v>0</v>
      </c>
      <c r="K7438" s="1">
        <v>13911.27</v>
      </c>
      <c r="L7438">
        <v>1</v>
      </c>
      <c r="M7438">
        <v>17</v>
      </c>
      <c r="N7438">
        <v>586</v>
      </c>
      <c r="O7438">
        <v>9</v>
      </c>
      <c r="P7438">
        <v>41</v>
      </c>
      <c r="Q7438">
        <v>0.52941176470588236</v>
      </c>
      <c r="R7438">
        <v>9962</v>
      </c>
      <c r="S7438" t="str" cm="1">
        <f t="array" ref="S7438">_xlfn.IFS(E7441&lt;30,"18-29",E7441&lt;45,"30-44",TRUE,"45+")</f>
        <v>18-29</v>
      </c>
      <c r="T7438" t="str" cm="1">
        <f t="array" ref="T7438">_xlfn.IFS(F7438&lt;=2,"0-2 Years",F7438&lt;=5,"3-5 Years",F7438&lt;=8,"6-8 Years",TRUE,"9-10 Years")</f>
        <v>6-8 Years</v>
      </c>
      <c r="U7438" t="str" cm="1">
        <f t="array" ref="U7438">_xlfn.IFS(P7438&gt;60,"High Risk",P7438&gt;30,"Medium Risk",TRUE,"Low Risk")</f>
        <v>Medium Risk</v>
      </c>
      <c r="V7438">
        <f t="shared" si="116"/>
        <v>6</v>
      </c>
    </row>
    <row r="7439" spans="1:22" hidden="1" x14ac:dyDescent="0.2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 s="2">
        <v>71996.289999999994</v>
      </c>
      <c r="H7439">
        <v>1</v>
      </c>
      <c r="I7439">
        <v>1</v>
      </c>
      <c r="J7439">
        <v>1</v>
      </c>
      <c r="K7439" s="1">
        <v>34857.46</v>
      </c>
      <c r="L7439">
        <v>0</v>
      </c>
      <c r="M7439">
        <v>22</v>
      </c>
      <c r="N7439">
        <v>844</v>
      </c>
      <c r="O7439">
        <v>8</v>
      </c>
      <c r="P7439">
        <v>59</v>
      </c>
      <c r="Q7439">
        <v>0.36363636363636365</v>
      </c>
      <c r="R7439">
        <v>18568</v>
      </c>
      <c r="S7439" t="str" cm="1">
        <f t="array" ref="S7439">_xlfn.IFS(E7442&lt;30,"18-29",E7442&lt;45,"30-44",TRUE,"45+")</f>
        <v>45+</v>
      </c>
      <c r="T7439" t="str" cm="1">
        <f t="array" ref="T7439">_xlfn.IFS(F7439&lt;=2,"0-2 Years",F7439&lt;=5,"3-5 Years",F7439&lt;=8,"6-8 Years",TRUE,"9-10 Years")</f>
        <v>9-10 Years</v>
      </c>
      <c r="U7439" t="str" cm="1">
        <f t="array" ref="U7439">_xlfn.IFS(P7439&gt;60,"High Risk",P7439&gt;30,"Medium Risk",TRUE,"Low Risk")</f>
        <v>Medium Risk</v>
      </c>
      <c r="V7439">
        <f t="shared" si="116"/>
        <v>2</v>
      </c>
    </row>
    <row r="7440" spans="1:22" hidden="1" x14ac:dyDescent="0.2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 s="2">
        <v>85615.66</v>
      </c>
      <c r="H7440">
        <v>2</v>
      </c>
      <c r="I7440">
        <v>1</v>
      </c>
      <c r="J7440">
        <v>0</v>
      </c>
      <c r="K7440" s="1">
        <v>156192.43</v>
      </c>
      <c r="L7440">
        <v>0</v>
      </c>
      <c r="M7440">
        <v>11</v>
      </c>
      <c r="N7440">
        <v>2104</v>
      </c>
      <c r="O7440">
        <v>5</v>
      </c>
      <c r="P7440">
        <v>3</v>
      </c>
      <c r="Q7440">
        <v>0.45454545454545453</v>
      </c>
      <c r="R7440">
        <v>23144</v>
      </c>
      <c r="S7440" t="str" cm="1">
        <f t="array" ref="S7440">_xlfn.IFS(E7443&lt;30,"18-29",E7443&lt;45,"30-44",TRUE,"45+")</f>
        <v>45+</v>
      </c>
      <c r="T7440" t="str" cm="1">
        <f t="array" ref="T7440">_xlfn.IFS(F7440&lt;=2,"0-2 Years",F7440&lt;=5,"3-5 Years",F7440&lt;=8,"6-8 Years",TRUE,"9-10 Years")</f>
        <v>3-5 Years</v>
      </c>
      <c r="U7440" t="str" cm="1">
        <f t="array" ref="U7440">_xlfn.IFS(P7440&gt;60,"High Risk",P7440&gt;30,"Medium Risk",TRUE,"Low Risk")</f>
        <v>Low Risk</v>
      </c>
      <c r="V7440">
        <f t="shared" si="116"/>
        <v>3</v>
      </c>
    </row>
    <row r="7441" spans="1:22" hidden="1" x14ac:dyDescent="0.2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 s="2">
        <v>62339.81</v>
      </c>
      <c r="H7441">
        <v>2</v>
      </c>
      <c r="I7441">
        <v>0</v>
      </c>
      <c r="J7441">
        <v>0</v>
      </c>
      <c r="K7441" s="1">
        <v>53874.67</v>
      </c>
      <c r="L7441">
        <v>0</v>
      </c>
      <c r="M7441">
        <v>2</v>
      </c>
      <c r="N7441">
        <v>1218</v>
      </c>
      <c r="O7441">
        <v>1</v>
      </c>
      <c r="P7441">
        <v>50</v>
      </c>
      <c r="Q7441">
        <v>0.5</v>
      </c>
      <c r="R7441">
        <v>2436</v>
      </c>
      <c r="S7441" t="str" cm="1">
        <f t="array" ref="S7441">_xlfn.IFS(E7444&lt;30,"18-29",E7444&lt;45,"30-44",TRUE,"45+")</f>
        <v>30-44</v>
      </c>
      <c r="T7441" t="str" cm="1">
        <f t="array" ref="T7441">_xlfn.IFS(F7441&lt;=2,"0-2 Years",F7441&lt;=5,"3-5 Years",F7441&lt;=8,"6-8 Years",TRUE,"9-10 Years")</f>
        <v>6-8 Years</v>
      </c>
      <c r="U7441" t="str" cm="1">
        <f t="array" ref="U7441">_xlfn.IFS(P7441&gt;60,"High Risk",P7441&gt;30,"Medium Risk",TRUE,"Low Risk")</f>
        <v>Medium Risk</v>
      </c>
      <c r="V7441">
        <f t="shared" si="116"/>
        <v>3</v>
      </c>
    </row>
    <row r="7442" spans="1:22" x14ac:dyDescent="0.2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 s="2">
        <v>142319.03</v>
      </c>
      <c r="H7442">
        <v>1</v>
      </c>
      <c r="I7442">
        <v>0</v>
      </c>
      <c r="J7442">
        <v>0</v>
      </c>
      <c r="K7442" s="1">
        <v>100183.05</v>
      </c>
      <c r="L7442">
        <v>0</v>
      </c>
      <c r="M7442">
        <v>25</v>
      </c>
      <c r="N7442">
        <v>4450</v>
      </c>
      <c r="O7442">
        <v>8</v>
      </c>
      <c r="P7442">
        <v>61</v>
      </c>
      <c r="Q7442">
        <v>0.32</v>
      </c>
      <c r="R7442">
        <v>111250</v>
      </c>
      <c r="S7442" t="str" cm="1">
        <f t="array" ref="S7442">_xlfn.IFS(E7445&lt;30,"18-29",E7445&lt;45,"30-44",TRUE,"45+")</f>
        <v>18-29</v>
      </c>
      <c r="T7442" t="str" cm="1">
        <f t="array" ref="T7442">_xlfn.IFS(F7442&lt;=2,"0-2 Years",F7442&lt;=5,"3-5 Years",F7442&lt;=8,"6-8 Years",TRUE,"9-10 Years")</f>
        <v>6-8 Years</v>
      </c>
      <c r="U7442" t="str" cm="1">
        <f t="array" ref="U7442">_xlfn.IFS(P7442&gt;60,"High Risk",P7442&gt;30,"Medium Risk",TRUE,"Low Risk")</f>
        <v>High Risk</v>
      </c>
      <c r="V7442">
        <f t="shared" si="116"/>
        <v>6</v>
      </c>
    </row>
    <row r="7443" spans="1:22" hidden="1" x14ac:dyDescent="0.2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 s="2">
        <v>0</v>
      </c>
      <c r="H7443">
        <v>2</v>
      </c>
      <c r="I7443">
        <v>1</v>
      </c>
      <c r="J7443">
        <v>1</v>
      </c>
      <c r="K7443" s="1">
        <v>4493.12</v>
      </c>
      <c r="L7443">
        <v>0</v>
      </c>
      <c r="M7443">
        <v>3</v>
      </c>
      <c r="N7443">
        <v>670</v>
      </c>
      <c r="O7443">
        <v>6</v>
      </c>
      <c r="P7443">
        <v>81</v>
      </c>
      <c r="Q7443">
        <v>1</v>
      </c>
      <c r="R7443">
        <v>2010</v>
      </c>
      <c r="S7443" t="str" cm="1">
        <f t="array" ref="S7443">_xlfn.IFS(E7446&lt;30,"18-29",E7446&lt;45,"30-44",TRUE,"45+")</f>
        <v>18-29</v>
      </c>
      <c r="T7443" t="str" cm="1">
        <f t="array" ref="T7443">_xlfn.IFS(F7443&lt;=2,"0-2 Years",F7443&lt;=5,"3-5 Years",F7443&lt;=8,"6-8 Years",TRUE,"9-10 Years")</f>
        <v>3-5 Years</v>
      </c>
      <c r="U7443" t="str" cm="1">
        <f t="array" ref="U7443">_xlfn.IFS(P7443&gt;60,"High Risk",P7443&gt;30,"Medium Risk",TRUE,"Low Risk")</f>
        <v>High Risk</v>
      </c>
      <c r="V7443">
        <f t="shared" si="116"/>
        <v>4</v>
      </c>
    </row>
    <row r="7444" spans="1:22" x14ac:dyDescent="0.2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 s="2">
        <v>0</v>
      </c>
      <c r="H7444">
        <v>2</v>
      </c>
      <c r="I7444">
        <v>1</v>
      </c>
      <c r="J7444">
        <v>0</v>
      </c>
      <c r="K7444" s="1">
        <v>130610.78</v>
      </c>
      <c r="L7444">
        <v>0</v>
      </c>
      <c r="M7444">
        <v>2</v>
      </c>
      <c r="N7444">
        <v>2530</v>
      </c>
      <c r="O7444">
        <v>0</v>
      </c>
      <c r="P7444">
        <v>108</v>
      </c>
      <c r="Q7444">
        <v>0</v>
      </c>
      <c r="R7444">
        <v>5060</v>
      </c>
      <c r="S7444" t="str" cm="1">
        <f t="array" ref="S7444">_xlfn.IFS(E7447&lt;30,"18-29",E7447&lt;45,"30-44",TRUE,"45+")</f>
        <v>45+</v>
      </c>
      <c r="T7444" t="str" cm="1">
        <f t="array" ref="T7444">_xlfn.IFS(F7444&lt;=2,"0-2 Years",F7444&lt;=5,"3-5 Years",F7444&lt;=8,"6-8 Years",TRUE,"9-10 Years")</f>
        <v>3-5 Years</v>
      </c>
      <c r="U7444" t="str" cm="1">
        <f t="array" ref="U7444">_xlfn.IFS(P7444&gt;60,"High Risk",P7444&gt;30,"Medium Risk",TRUE,"Low Risk")</f>
        <v>High Risk</v>
      </c>
      <c r="V7444">
        <f t="shared" si="116"/>
        <v>6</v>
      </c>
    </row>
    <row r="7445" spans="1:22" x14ac:dyDescent="0.2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 s="2">
        <v>87413.19</v>
      </c>
      <c r="H7445">
        <v>1</v>
      </c>
      <c r="I7445">
        <v>1</v>
      </c>
      <c r="J7445">
        <v>0</v>
      </c>
      <c r="K7445" s="1">
        <v>63340.65</v>
      </c>
      <c r="L7445">
        <v>0</v>
      </c>
      <c r="M7445">
        <v>29</v>
      </c>
      <c r="N7445">
        <v>2592</v>
      </c>
      <c r="O7445">
        <v>4</v>
      </c>
      <c r="P7445">
        <v>60</v>
      </c>
      <c r="Q7445">
        <v>0.13793103448275862</v>
      </c>
      <c r="R7445">
        <v>75168</v>
      </c>
      <c r="S7445" t="str" cm="1">
        <f t="array" ref="S7445">_xlfn.IFS(E7448&lt;30,"18-29",E7448&lt;45,"30-44",TRUE,"45+")</f>
        <v>30-44</v>
      </c>
      <c r="T7445" t="str" cm="1">
        <f t="array" ref="T7445">_xlfn.IFS(F7445&lt;=2,"0-2 Years",F7445&lt;=5,"3-5 Years",F7445&lt;=8,"6-8 Years",TRUE,"9-10 Years")</f>
        <v>0-2 Years</v>
      </c>
      <c r="U7445" t="str" cm="1">
        <f t="array" ref="U7445">_xlfn.IFS(P7445&gt;60,"High Risk",P7445&gt;30,"Medium Risk",TRUE,"Low Risk")</f>
        <v>Medium Risk</v>
      </c>
      <c r="V7445">
        <f t="shared" si="116"/>
        <v>6</v>
      </c>
    </row>
    <row r="7446" spans="1:22" hidden="1" x14ac:dyDescent="0.2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 s="2">
        <v>0</v>
      </c>
      <c r="H7446">
        <v>2</v>
      </c>
      <c r="I7446">
        <v>1</v>
      </c>
      <c r="J7446">
        <v>1</v>
      </c>
      <c r="K7446" s="1">
        <v>180066.59</v>
      </c>
      <c r="L7446">
        <v>0</v>
      </c>
      <c r="M7446">
        <v>28</v>
      </c>
      <c r="N7446">
        <v>4846</v>
      </c>
      <c r="O7446">
        <v>6</v>
      </c>
      <c r="P7446">
        <v>46</v>
      </c>
      <c r="Q7446">
        <v>0.21428571428571427</v>
      </c>
      <c r="R7446">
        <v>135688</v>
      </c>
      <c r="S7446" t="str" cm="1">
        <f t="array" ref="S7446">_xlfn.IFS(E7449&lt;30,"18-29",E7449&lt;45,"30-44",TRUE,"45+")</f>
        <v>30-44</v>
      </c>
      <c r="T7446" t="str" cm="1">
        <f t="array" ref="T7446">_xlfn.IFS(F7446&lt;=2,"0-2 Years",F7446&lt;=5,"3-5 Years",F7446&lt;=8,"6-8 Years",TRUE,"9-10 Years")</f>
        <v>3-5 Years</v>
      </c>
      <c r="U7446" t="str" cm="1">
        <f t="array" ref="U7446">_xlfn.IFS(P7446&gt;60,"High Risk",P7446&gt;30,"Medium Risk",TRUE,"Low Risk")</f>
        <v>Medium Risk</v>
      </c>
      <c r="V7446">
        <f t="shared" si="116"/>
        <v>3</v>
      </c>
    </row>
    <row r="7447" spans="1:22" x14ac:dyDescent="0.2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 s="2">
        <v>0</v>
      </c>
      <c r="H7447">
        <v>1</v>
      </c>
      <c r="I7447">
        <v>1</v>
      </c>
      <c r="J7447">
        <v>0</v>
      </c>
      <c r="K7447" s="1">
        <v>95273.73</v>
      </c>
      <c r="L7447">
        <v>1</v>
      </c>
      <c r="M7447">
        <v>6</v>
      </c>
      <c r="N7447">
        <v>3888</v>
      </c>
      <c r="O7447">
        <v>7</v>
      </c>
      <c r="P7447">
        <v>180</v>
      </c>
      <c r="Q7447">
        <v>1</v>
      </c>
      <c r="R7447">
        <v>23328</v>
      </c>
      <c r="S7447" t="str" cm="1">
        <f t="array" ref="S7447">_xlfn.IFS(E7450&lt;30,"18-29",E7450&lt;45,"30-44",TRUE,"45+")</f>
        <v>30-44</v>
      </c>
      <c r="T7447" t="str" cm="1">
        <f t="array" ref="T7447">_xlfn.IFS(F7447&lt;=2,"0-2 Years",F7447&lt;=5,"3-5 Years",F7447&lt;=8,"6-8 Years",TRUE,"9-10 Years")</f>
        <v>3-5 Years</v>
      </c>
      <c r="U7447" t="str" cm="1">
        <f t="array" ref="U7447">_xlfn.IFS(P7447&gt;60,"High Risk",P7447&gt;30,"Medium Risk",TRUE,"Low Risk")</f>
        <v>High Risk</v>
      </c>
      <c r="V7447">
        <f t="shared" si="116"/>
        <v>8</v>
      </c>
    </row>
    <row r="7448" spans="1:22" hidden="1" x14ac:dyDescent="0.2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 s="2">
        <v>97560.16</v>
      </c>
      <c r="H7448">
        <v>1</v>
      </c>
      <c r="I7448">
        <v>1</v>
      </c>
      <c r="J7448">
        <v>1</v>
      </c>
      <c r="K7448" s="1">
        <v>53511.74</v>
      </c>
      <c r="L7448">
        <v>0</v>
      </c>
      <c r="M7448">
        <v>23</v>
      </c>
      <c r="N7448">
        <v>1330</v>
      </c>
      <c r="O7448">
        <v>2</v>
      </c>
      <c r="P7448">
        <v>119</v>
      </c>
      <c r="Q7448">
        <v>8.6956521739130432E-2</v>
      </c>
      <c r="R7448">
        <v>30590</v>
      </c>
      <c r="S7448" t="str" cm="1">
        <f t="array" ref="S7448">_xlfn.IFS(E7451&lt;30,"18-29",E7451&lt;45,"30-44",TRUE,"45+")</f>
        <v>30-44</v>
      </c>
      <c r="T7448" t="str" cm="1">
        <f t="array" ref="T7448">_xlfn.IFS(F7448&lt;=2,"0-2 Years",F7448&lt;=5,"3-5 Years",F7448&lt;=8,"6-8 Years",TRUE,"9-10 Years")</f>
        <v>3-5 Years</v>
      </c>
      <c r="U7448" t="str" cm="1">
        <f t="array" ref="U7448">_xlfn.IFS(P7448&gt;60,"High Risk",P7448&gt;30,"Medium Risk",TRUE,"Low Risk")</f>
        <v>High Risk</v>
      </c>
      <c r="V7448">
        <f t="shared" si="116"/>
        <v>2</v>
      </c>
    </row>
    <row r="7449" spans="1:22" hidden="1" x14ac:dyDescent="0.2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 s="2">
        <v>141787.31</v>
      </c>
      <c r="H7449">
        <v>2</v>
      </c>
      <c r="I7449">
        <v>1</v>
      </c>
      <c r="J7449">
        <v>1</v>
      </c>
      <c r="K7449" s="1">
        <v>109685.61</v>
      </c>
      <c r="L7449">
        <v>0</v>
      </c>
      <c r="M7449">
        <v>13</v>
      </c>
      <c r="N7449">
        <v>4057</v>
      </c>
      <c r="O7449">
        <v>3</v>
      </c>
      <c r="P7449">
        <v>30</v>
      </c>
      <c r="Q7449">
        <v>0.23076923076923078</v>
      </c>
      <c r="R7449">
        <v>52741</v>
      </c>
      <c r="S7449" t="str" cm="1">
        <f t="array" ref="S7449">_xlfn.IFS(E7452&lt;30,"18-29",E7452&lt;45,"30-44",TRUE,"45+")</f>
        <v>30-44</v>
      </c>
      <c r="T7449" t="str" cm="1">
        <f t="array" ref="T7449">_xlfn.IFS(F7449&lt;=2,"0-2 Years",F7449&lt;=5,"3-5 Years",F7449&lt;=8,"6-8 Years",TRUE,"9-10 Years")</f>
        <v>6-8 Years</v>
      </c>
      <c r="U7449" t="str" cm="1">
        <f t="array" ref="U7449">_xlfn.IFS(P7449&gt;60,"High Risk",P7449&gt;30,"Medium Risk",TRUE,"Low Risk")</f>
        <v>Low Risk</v>
      </c>
      <c r="V7449">
        <f t="shared" si="116"/>
        <v>0</v>
      </c>
    </row>
    <row r="7450" spans="1:22" hidden="1" x14ac:dyDescent="0.2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 s="2">
        <v>129934.64</v>
      </c>
      <c r="H7450">
        <v>1</v>
      </c>
      <c r="I7450">
        <v>0</v>
      </c>
      <c r="J7450">
        <v>0</v>
      </c>
      <c r="K7450" s="1">
        <v>75664.56</v>
      </c>
      <c r="L7450">
        <v>1</v>
      </c>
      <c r="M7450">
        <v>21</v>
      </c>
      <c r="N7450">
        <v>632</v>
      </c>
      <c r="O7450">
        <v>0</v>
      </c>
      <c r="P7450">
        <v>118</v>
      </c>
      <c r="Q7450">
        <v>0</v>
      </c>
      <c r="R7450">
        <v>13272</v>
      </c>
      <c r="S7450" t="str" cm="1">
        <f t="array" ref="S7450">_xlfn.IFS(E7453&lt;30,"18-29",E7453&lt;45,"30-44",TRUE,"45+")</f>
        <v>18-29</v>
      </c>
      <c r="T7450" t="str" cm="1">
        <f t="array" ref="T7450">_xlfn.IFS(F7450&lt;=2,"0-2 Years",F7450&lt;=5,"3-5 Years",F7450&lt;=8,"6-8 Years",TRUE,"9-10 Years")</f>
        <v>6-8 Years</v>
      </c>
      <c r="U7450" t="str" cm="1">
        <f t="array" ref="U7450">_xlfn.IFS(P7450&gt;60,"High Risk",P7450&gt;30,"Medium Risk",TRUE,"Low Risk")</f>
        <v>High Risk</v>
      </c>
      <c r="V7450">
        <f t="shared" si="116"/>
        <v>5</v>
      </c>
    </row>
    <row r="7451" spans="1:22" hidden="1" x14ac:dyDescent="0.2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 s="2">
        <v>166178.01999999999</v>
      </c>
      <c r="H7451">
        <v>2</v>
      </c>
      <c r="I7451">
        <v>1</v>
      </c>
      <c r="J7451">
        <v>1</v>
      </c>
      <c r="K7451" s="1">
        <v>71972.95</v>
      </c>
      <c r="L7451">
        <v>0</v>
      </c>
      <c r="M7451">
        <v>22</v>
      </c>
      <c r="N7451">
        <v>4065</v>
      </c>
      <c r="O7451">
        <v>7</v>
      </c>
      <c r="P7451">
        <v>39</v>
      </c>
      <c r="Q7451">
        <v>0.31818181818181818</v>
      </c>
      <c r="R7451">
        <v>89430</v>
      </c>
      <c r="S7451" t="str" cm="1">
        <f t="array" ref="S7451">_xlfn.IFS(E7454&lt;30,"18-29",E7454&lt;45,"30-44",TRUE,"45+")</f>
        <v>30-44</v>
      </c>
      <c r="T7451" t="str" cm="1">
        <f t="array" ref="T7451">_xlfn.IFS(F7451&lt;=2,"0-2 Years",F7451&lt;=5,"3-5 Years",F7451&lt;=8,"6-8 Years",TRUE,"9-10 Years")</f>
        <v>0-2 Years</v>
      </c>
      <c r="U7451" t="str" cm="1">
        <f t="array" ref="U7451">_xlfn.IFS(P7451&gt;60,"High Risk",P7451&gt;30,"Medium Risk",TRUE,"Low Risk")</f>
        <v>Medium Risk</v>
      </c>
      <c r="V7451">
        <f t="shared" si="116"/>
        <v>1</v>
      </c>
    </row>
    <row r="7452" spans="1:22" hidden="1" x14ac:dyDescent="0.2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 s="2">
        <v>163097.54999999999</v>
      </c>
      <c r="H7452">
        <v>2</v>
      </c>
      <c r="I7452">
        <v>1</v>
      </c>
      <c r="J7452">
        <v>1</v>
      </c>
      <c r="K7452" s="1">
        <v>23702.42</v>
      </c>
      <c r="L7452">
        <v>0</v>
      </c>
      <c r="M7452">
        <v>28</v>
      </c>
      <c r="N7452">
        <v>3504</v>
      </c>
      <c r="O7452">
        <v>9</v>
      </c>
      <c r="P7452">
        <v>77</v>
      </c>
      <c r="Q7452">
        <v>0.32142857142857145</v>
      </c>
      <c r="R7452">
        <v>98112</v>
      </c>
      <c r="S7452" t="str" cm="1">
        <f t="array" ref="S7452">_xlfn.IFS(E7455&lt;30,"18-29",E7455&lt;45,"30-44",TRUE,"45+")</f>
        <v>30-44</v>
      </c>
      <c r="T7452" t="str" cm="1">
        <f t="array" ref="T7452">_xlfn.IFS(F7452&lt;=2,"0-2 Years",F7452&lt;=5,"3-5 Years",F7452&lt;=8,"6-8 Years",TRUE,"9-10 Years")</f>
        <v>3-5 Years</v>
      </c>
      <c r="U7452" t="str" cm="1">
        <f t="array" ref="U7452">_xlfn.IFS(P7452&gt;60,"High Risk",P7452&gt;30,"Medium Risk",TRUE,"Low Risk")</f>
        <v>High Risk</v>
      </c>
      <c r="V7452">
        <f t="shared" si="116"/>
        <v>0</v>
      </c>
    </row>
    <row r="7453" spans="1:22" x14ac:dyDescent="0.2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 s="2">
        <v>0</v>
      </c>
      <c r="H7453">
        <v>2</v>
      </c>
      <c r="I7453">
        <v>0</v>
      </c>
      <c r="J7453">
        <v>0</v>
      </c>
      <c r="K7453" s="1">
        <v>112572.02</v>
      </c>
      <c r="L7453">
        <v>0</v>
      </c>
      <c r="M7453">
        <v>15</v>
      </c>
      <c r="N7453">
        <v>177</v>
      </c>
      <c r="O7453">
        <v>3</v>
      </c>
      <c r="P7453">
        <v>30</v>
      </c>
      <c r="Q7453">
        <v>0.2</v>
      </c>
      <c r="R7453">
        <v>2655</v>
      </c>
      <c r="S7453" t="str" cm="1">
        <f t="array" ref="S7453">_xlfn.IFS(E7456&lt;30,"18-29",E7456&lt;45,"30-44",TRUE,"45+")</f>
        <v>45+</v>
      </c>
      <c r="T7453" t="str" cm="1">
        <f t="array" ref="T7453">_xlfn.IFS(F7453&lt;=2,"0-2 Years",F7453&lt;=5,"3-5 Years",F7453&lt;=8,"6-8 Years",TRUE,"9-10 Years")</f>
        <v>6-8 Years</v>
      </c>
      <c r="U7453" t="str" cm="1">
        <f t="array" ref="U7453">_xlfn.IFS(P7453&gt;60,"High Risk",P7453&gt;30,"Medium Risk",TRUE,"Low Risk")</f>
        <v>Low Risk</v>
      </c>
      <c r="V7453">
        <f t="shared" si="116"/>
        <v>6</v>
      </c>
    </row>
    <row r="7454" spans="1:22" x14ac:dyDescent="0.2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 s="2">
        <v>0</v>
      </c>
      <c r="H7454">
        <v>2</v>
      </c>
      <c r="I7454">
        <v>0</v>
      </c>
      <c r="J7454">
        <v>0</v>
      </c>
      <c r="K7454" s="1">
        <v>62424.46</v>
      </c>
      <c r="L7454">
        <v>0</v>
      </c>
      <c r="M7454">
        <v>4</v>
      </c>
      <c r="N7454">
        <v>1949</v>
      </c>
      <c r="O7454">
        <v>3</v>
      </c>
      <c r="P7454">
        <v>48</v>
      </c>
      <c r="Q7454">
        <v>0.75</v>
      </c>
      <c r="R7454">
        <v>7796</v>
      </c>
      <c r="S7454" t="str" cm="1">
        <f t="array" ref="S7454">_xlfn.IFS(E7457&lt;30,"18-29",E7457&lt;45,"30-44",TRUE,"45+")</f>
        <v>30-44</v>
      </c>
      <c r="T7454" t="str" cm="1">
        <f t="array" ref="T7454">_xlfn.IFS(F7454&lt;=2,"0-2 Years",F7454&lt;=5,"3-5 Years",F7454&lt;=8,"6-8 Years",TRUE,"9-10 Years")</f>
        <v>6-8 Years</v>
      </c>
      <c r="U7454" t="str" cm="1">
        <f t="array" ref="U7454">_xlfn.IFS(P7454&gt;60,"High Risk",P7454&gt;30,"Medium Risk",TRUE,"Low Risk")</f>
        <v>Medium Risk</v>
      </c>
      <c r="V7454">
        <f t="shared" si="116"/>
        <v>6</v>
      </c>
    </row>
    <row r="7455" spans="1:22" hidden="1" x14ac:dyDescent="0.2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 s="2">
        <v>151958.19</v>
      </c>
      <c r="H7455">
        <v>3</v>
      </c>
      <c r="I7455">
        <v>1</v>
      </c>
      <c r="J7455">
        <v>1</v>
      </c>
      <c r="K7455" s="1">
        <v>131238.37</v>
      </c>
      <c r="L7455">
        <v>1</v>
      </c>
      <c r="M7455">
        <v>25</v>
      </c>
      <c r="N7455">
        <v>4657</v>
      </c>
      <c r="O7455">
        <v>1</v>
      </c>
      <c r="P7455">
        <v>169</v>
      </c>
      <c r="Q7455">
        <v>0.04</v>
      </c>
      <c r="R7455">
        <v>116425</v>
      </c>
      <c r="S7455" t="str" cm="1">
        <f t="array" ref="S7455">_xlfn.IFS(E7458&lt;30,"18-29",E7458&lt;45,"30-44",TRUE,"45+")</f>
        <v>18-29</v>
      </c>
      <c r="T7455" t="str" cm="1">
        <f t="array" ref="T7455">_xlfn.IFS(F7455&lt;=2,"0-2 Years",F7455&lt;=5,"3-5 Years",F7455&lt;=8,"6-8 Years",TRUE,"9-10 Years")</f>
        <v>0-2 Years</v>
      </c>
      <c r="U7455" t="str" cm="1">
        <f t="array" ref="U7455">_xlfn.IFS(P7455&gt;60,"High Risk",P7455&gt;30,"Medium Risk",TRUE,"Low Risk")</f>
        <v>High Risk</v>
      </c>
      <c r="V7455">
        <f t="shared" si="116"/>
        <v>1</v>
      </c>
    </row>
    <row r="7456" spans="1:22" hidden="1" x14ac:dyDescent="0.2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 s="2">
        <v>0</v>
      </c>
      <c r="H7456">
        <v>2</v>
      </c>
      <c r="I7456">
        <v>1</v>
      </c>
      <c r="J7456">
        <v>1</v>
      </c>
      <c r="K7456" s="1">
        <v>184350.78</v>
      </c>
      <c r="L7456">
        <v>0</v>
      </c>
      <c r="M7456">
        <v>17</v>
      </c>
      <c r="N7456">
        <v>4921</v>
      </c>
      <c r="O7456">
        <v>10</v>
      </c>
      <c r="P7456">
        <v>163</v>
      </c>
      <c r="Q7456">
        <v>0.58823529411764708</v>
      </c>
      <c r="R7456">
        <v>83657</v>
      </c>
      <c r="S7456" t="str" cm="1">
        <f t="array" ref="S7456">_xlfn.IFS(E7459&lt;30,"18-29",E7459&lt;45,"30-44",TRUE,"45+")</f>
        <v>30-44</v>
      </c>
      <c r="T7456" t="str" cm="1">
        <f t="array" ref="T7456">_xlfn.IFS(F7456&lt;=2,"0-2 Years",F7456&lt;=5,"3-5 Years",F7456&lt;=8,"6-8 Years",TRUE,"9-10 Years")</f>
        <v>0-2 Years</v>
      </c>
      <c r="U7456" t="str" cm="1">
        <f t="array" ref="U7456">_xlfn.IFS(P7456&gt;60,"High Risk",P7456&gt;30,"Medium Risk",TRUE,"Low Risk")</f>
        <v>High Risk</v>
      </c>
      <c r="V7456">
        <f t="shared" si="116"/>
        <v>5</v>
      </c>
    </row>
    <row r="7457" spans="1:22" hidden="1" x14ac:dyDescent="0.2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 s="2">
        <v>118400.91</v>
      </c>
      <c r="H7457">
        <v>1</v>
      </c>
      <c r="I7457">
        <v>0</v>
      </c>
      <c r="J7457">
        <v>1</v>
      </c>
      <c r="K7457" s="1">
        <v>13999.64</v>
      </c>
      <c r="L7457">
        <v>1</v>
      </c>
      <c r="M7457">
        <v>13</v>
      </c>
      <c r="N7457">
        <v>606</v>
      </c>
      <c r="O7457">
        <v>6</v>
      </c>
      <c r="P7457">
        <v>175</v>
      </c>
      <c r="Q7457">
        <v>0.46153846153846156</v>
      </c>
      <c r="R7457">
        <v>7878</v>
      </c>
      <c r="S7457" t="str" cm="1">
        <f t="array" ref="S7457">_xlfn.IFS(E7460&lt;30,"18-29",E7460&lt;45,"30-44",TRUE,"45+")</f>
        <v>30-44</v>
      </c>
      <c r="T7457" t="str" cm="1">
        <f t="array" ref="T7457">_xlfn.IFS(F7457&lt;=2,"0-2 Years",F7457&lt;=5,"3-5 Years",F7457&lt;=8,"6-8 Years",TRUE,"9-10 Years")</f>
        <v>3-5 Years</v>
      </c>
      <c r="U7457" t="str" cm="1">
        <f t="array" ref="U7457">_xlfn.IFS(P7457&gt;60,"High Risk",P7457&gt;30,"Medium Risk",TRUE,"Low Risk")</f>
        <v>High Risk</v>
      </c>
      <c r="V7457">
        <f t="shared" si="116"/>
        <v>2</v>
      </c>
    </row>
    <row r="7458" spans="1:22" x14ac:dyDescent="0.2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 s="2">
        <v>0</v>
      </c>
      <c r="H7458">
        <v>2</v>
      </c>
      <c r="I7458">
        <v>1</v>
      </c>
      <c r="J7458">
        <v>0</v>
      </c>
      <c r="K7458" s="1">
        <v>168152.76</v>
      </c>
      <c r="L7458">
        <v>0</v>
      </c>
      <c r="M7458">
        <v>29</v>
      </c>
      <c r="N7458">
        <v>2152</v>
      </c>
      <c r="O7458">
        <v>5</v>
      </c>
      <c r="P7458">
        <v>31</v>
      </c>
      <c r="Q7458">
        <v>0.17241379310344829</v>
      </c>
      <c r="R7458">
        <v>62408</v>
      </c>
      <c r="S7458" t="str" cm="1">
        <f t="array" ref="S7458">_xlfn.IFS(E7461&lt;30,"18-29",E7461&lt;45,"30-44",TRUE,"45+")</f>
        <v>18-29</v>
      </c>
      <c r="T7458" t="str" cm="1">
        <f t="array" ref="T7458">_xlfn.IFS(F7458&lt;=2,"0-2 Years",F7458&lt;=5,"3-5 Years",F7458&lt;=8,"6-8 Years",TRUE,"9-10 Years")</f>
        <v>6-8 Years</v>
      </c>
      <c r="U7458" t="str" cm="1">
        <f t="array" ref="U7458">_xlfn.IFS(P7458&gt;60,"High Risk",P7458&gt;30,"Medium Risk",TRUE,"Low Risk")</f>
        <v>Medium Risk</v>
      </c>
      <c r="V7458">
        <f t="shared" si="116"/>
        <v>6</v>
      </c>
    </row>
    <row r="7459" spans="1:22" hidden="1" x14ac:dyDescent="0.2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 s="2">
        <v>116322.27</v>
      </c>
      <c r="H7459">
        <v>4</v>
      </c>
      <c r="I7459">
        <v>1</v>
      </c>
      <c r="J7459">
        <v>0</v>
      </c>
      <c r="K7459" s="1">
        <v>35640.120000000003</v>
      </c>
      <c r="L7459">
        <v>1</v>
      </c>
      <c r="M7459">
        <v>7</v>
      </c>
      <c r="N7459">
        <v>4154</v>
      </c>
      <c r="O7459">
        <v>2</v>
      </c>
      <c r="P7459">
        <v>156</v>
      </c>
      <c r="Q7459">
        <v>0.2857142857142857</v>
      </c>
      <c r="R7459">
        <v>29078</v>
      </c>
      <c r="S7459" t="str" cm="1">
        <f t="array" ref="S7459">_xlfn.IFS(E7462&lt;30,"18-29",E7462&lt;45,"30-44",TRUE,"45+")</f>
        <v>30-44</v>
      </c>
      <c r="T7459" t="str" cm="1">
        <f t="array" ref="T7459">_xlfn.IFS(F7459&lt;=2,"0-2 Years",F7459&lt;=5,"3-5 Years",F7459&lt;=8,"6-8 Years",TRUE,"9-10 Years")</f>
        <v>0-2 Years</v>
      </c>
      <c r="U7459" t="str" cm="1">
        <f t="array" ref="U7459">_xlfn.IFS(P7459&gt;60,"High Risk",P7459&gt;30,"Medium Risk",TRUE,"Low Risk")</f>
        <v>High Risk</v>
      </c>
      <c r="V7459">
        <f t="shared" si="116"/>
        <v>4</v>
      </c>
    </row>
    <row r="7460" spans="1:22" hidden="1" x14ac:dyDescent="0.2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 s="2">
        <v>0</v>
      </c>
      <c r="H7460">
        <v>1</v>
      </c>
      <c r="I7460">
        <v>1</v>
      </c>
      <c r="J7460">
        <v>1</v>
      </c>
      <c r="K7460" s="1">
        <v>120088.17</v>
      </c>
      <c r="L7460">
        <v>0</v>
      </c>
      <c r="M7460">
        <v>27</v>
      </c>
      <c r="N7460">
        <v>3274</v>
      </c>
      <c r="O7460">
        <v>0</v>
      </c>
      <c r="P7460">
        <v>112</v>
      </c>
      <c r="Q7460">
        <v>0</v>
      </c>
      <c r="R7460">
        <v>88398</v>
      </c>
      <c r="S7460" t="str" cm="1">
        <f t="array" ref="S7460">_xlfn.IFS(E7463&lt;30,"18-29",E7463&lt;45,"30-44",TRUE,"45+")</f>
        <v>30-44</v>
      </c>
      <c r="T7460" t="str" cm="1">
        <f t="array" ref="T7460">_xlfn.IFS(F7460&lt;=2,"0-2 Years",F7460&lt;=5,"3-5 Years",F7460&lt;=8,"6-8 Years",TRUE,"9-10 Years")</f>
        <v>3-5 Years</v>
      </c>
      <c r="U7460" t="str" cm="1">
        <f t="array" ref="U7460">_xlfn.IFS(P7460&gt;60,"High Risk",P7460&gt;30,"Medium Risk",TRUE,"Low Risk")</f>
        <v>High Risk</v>
      </c>
      <c r="V7460">
        <f t="shared" si="116"/>
        <v>5</v>
      </c>
    </row>
    <row r="7461" spans="1:22" hidden="1" x14ac:dyDescent="0.2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 s="2">
        <v>0</v>
      </c>
      <c r="H7461">
        <v>2</v>
      </c>
      <c r="I7461">
        <v>1</v>
      </c>
      <c r="J7461">
        <v>1</v>
      </c>
      <c r="K7461" s="1">
        <v>74346.11</v>
      </c>
      <c r="L7461">
        <v>0</v>
      </c>
      <c r="M7461">
        <v>8</v>
      </c>
      <c r="N7461">
        <v>3016</v>
      </c>
      <c r="O7461">
        <v>10</v>
      </c>
      <c r="P7461">
        <v>90</v>
      </c>
      <c r="Q7461">
        <v>1</v>
      </c>
      <c r="R7461">
        <v>24128</v>
      </c>
      <c r="S7461" t="str" cm="1">
        <f t="array" ref="S7461">_xlfn.IFS(E7464&lt;30,"18-29",E7464&lt;45,"30-44",TRUE,"45+")</f>
        <v>30-44</v>
      </c>
      <c r="T7461" t="str" cm="1">
        <f t="array" ref="T7461">_xlfn.IFS(F7461&lt;=2,"0-2 Years",F7461&lt;=5,"3-5 Years",F7461&lt;=8,"6-8 Years",TRUE,"9-10 Years")</f>
        <v>3-5 Years</v>
      </c>
      <c r="U7461" t="str" cm="1">
        <f t="array" ref="U7461">_xlfn.IFS(P7461&gt;60,"High Risk",P7461&gt;30,"Medium Risk",TRUE,"Low Risk")</f>
        <v>High Risk</v>
      </c>
      <c r="V7461">
        <f t="shared" si="116"/>
        <v>3</v>
      </c>
    </row>
    <row r="7462" spans="1:22" hidden="1" x14ac:dyDescent="0.2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 s="2">
        <v>143138.91</v>
      </c>
      <c r="H7462">
        <v>2</v>
      </c>
      <c r="I7462">
        <v>1</v>
      </c>
      <c r="J7462">
        <v>0</v>
      </c>
      <c r="K7462" s="1">
        <v>2955.46</v>
      </c>
      <c r="L7462">
        <v>0</v>
      </c>
      <c r="M7462">
        <v>14</v>
      </c>
      <c r="N7462">
        <v>2874</v>
      </c>
      <c r="O7462">
        <v>7</v>
      </c>
      <c r="P7462">
        <v>104</v>
      </c>
      <c r="Q7462">
        <v>0.5</v>
      </c>
      <c r="R7462">
        <v>40236</v>
      </c>
      <c r="S7462" t="str" cm="1">
        <f t="array" ref="S7462">_xlfn.IFS(E7465&lt;30,"18-29",E7465&lt;45,"30-44",TRUE,"45+")</f>
        <v>30-44</v>
      </c>
      <c r="T7462" t="str" cm="1">
        <f t="array" ref="T7462">_xlfn.IFS(F7462&lt;=2,"0-2 Years",F7462&lt;=5,"3-5 Years",F7462&lt;=8,"6-8 Years",TRUE,"9-10 Years")</f>
        <v>6-8 Years</v>
      </c>
      <c r="U7462" t="str" cm="1">
        <f t="array" ref="U7462">_xlfn.IFS(P7462&gt;60,"High Risk",P7462&gt;30,"Medium Risk",TRUE,"Low Risk")</f>
        <v>High Risk</v>
      </c>
      <c r="V7462">
        <f t="shared" si="116"/>
        <v>3</v>
      </c>
    </row>
    <row r="7463" spans="1:22" hidden="1" x14ac:dyDescent="0.2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 s="2">
        <v>0</v>
      </c>
      <c r="H7463">
        <v>2</v>
      </c>
      <c r="I7463">
        <v>0</v>
      </c>
      <c r="J7463">
        <v>1</v>
      </c>
      <c r="K7463" s="1">
        <v>146504.35</v>
      </c>
      <c r="L7463">
        <v>0</v>
      </c>
      <c r="M7463">
        <v>23</v>
      </c>
      <c r="N7463">
        <v>1373</v>
      </c>
      <c r="O7463">
        <v>9</v>
      </c>
      <c r="P7463">
        <v>180</v>
      </c>
      <c r="Q7463">
        <v>0.39130434782608697</v>
      </c>
      <c r="R7463">
        <v>31579</v>
      </c>
      <c r="S7463" t="str" cm="1">
        <f t="array" ref="S7463">_xlfn.IFS(E7466&lt;30,"18-29",E7466&lt;45,"30-44",TRUE,"45+")</f>
        <v>30-44</v>
      </c>
      <c r="T7463" t="str" cm="1">
        <f t="array" ref="T7463">_xlfn.IFS(F7463&lt;=2,"0-2 Years",F7463&lt;=5,"3-5 Years",F7463&lt;=8,"6-8 Years",TRUE,"9-10 Years")</f>
        <v>3-5 Years</v>
      </c>
      <c r="U7463" t="str" cm="1">
        <f t="array" ref="U7463">_xlfn.IFS(P7463&gt;60,"High Risk",P7463&gt;30,"Medium Risk",TRUE,"Low Risk")</f>
        <v>High Risk</v>
      </c>
      <c r="V7463">
        <f t="shared" si="116"/>
        <v>3</v>
      </c>
    </row>
    <row r="7464" spans="1:22" hidden="1" x14ac:dyDescent="0.2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 s="2">
        <v>0</v>
      </c>
      <c r="H7464">
        <v>1</v>
      </c>
      <c r="I7464">
        <v>1</v>
      </c>
      <c r="J7464">
        <v>1</v>
      </c>
      <c r="K7464" s="1">
        <v>149602.54</v>
      </c>
      <c r="L7464">
        <v>0</v>
      </c>
      <c r="M7464">
        <v>28</v>
      </c>
      <c r="N7464">
        <v>383</v>
      </c>
      <c r="O7464">
        <v>5</v>
      </c>
      <c r="P7464">
        <v>52</v>
      </c>
      <c r="Q7464">
        <v>0.17857142857142858</v>
      </c>
      <c r="R7464">
        <v>10724</v>
      </c>
      <c r="S7464" t="str" cm="1">
        <f t="array" ref="S7464">_xlfn.IFS(E7467&lt;30,"18-29",E7467&lt;45,"30-44",TRUE,"45+")</f>
        <v>30-44</v>
      </c>
      <c r="T7464" t="str" cm="1">
        <f t="array" ref="T7464">_xlfn.IFS(F7464&lt;=2,"0-2 Years",F7464&lt;=5,"3-5 Years",F7464&lt;=8,"6-8 Years",TRUE,"9-10 Years")</f>
        <v>9-10 Years</v>
      </c>
      <c r="U7464" t="str" cm="1">
        <f t="array" ref="U7464">_xlfn.IFS(P7464&gt;60,"High Risk",P7464&gt;30,"Medium Risk",TRUE,"Low Risk")</f>
        <v>Medium Risk</v>
      </c>
      <c r="V7464">
        <f t="shared" si="116"/>
        <v>5</v>
      </c>
    </row>
    <row r="7465" spans="1:22" x14ac:dyDescent="0.2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 s="2">
        <v>129804.17</v>
      </c>
      <c r="H7465">
        <v>1</v>
      </c>
      <c r="I7465">
        <v>1</v>
      </c>
      <c r="J7465">
        <v>0</v>
      </c>
      <c r="K7465" s="1">
        <v>53020.9</v>
      </c>
      <c r="L7465">
        <v>0</v>
      </c>
      <c r="M7465">
        <v>28</v>
      </c>
      <c r="N7465">
        <v>3940</v>
      </c>
      <c r="O7465">
        <v>7</v>
      </c>
      <c r="P7465">
        <v>81</v>
      </c>
      <c r="Q7465">
        <v>0.25</v>
      </c>
      <c r="R7465">
        <v>110320</v>
      </c>
      <c r="S7465" t="str" cm="1">
        <f t="array" ref="S7465">_xlfn.IFS(E7468&lt;30,"18-29",E7468&lt;45,"30-44",TRUE,"45+")</f>
        <v>30-44</v>
      </c>
      <c r="T7465" t="str" cm="1">
        <f t="array" ref="T7465">_xlfn.IFS(F7465&lt;=2,"0-2 Years",F7465&lt;=5,"3-5 Years",F7465&lt;=8,"6-8 Years",TRUE,"9-10 Years")</f>
        <v>0-2 Years</v>
      </c>
      <c r="U7465" t="str" cm="1">
        <f t="array" ref="U7465">_xlfn.IFS(P7465&gt;60,"High Risk",P7465&gt;30,"Medium Risk",TRUE,"Low Risk")</f>
        <v>High Risk</v>
      </c>
      <c r="V7465">
        <f t="shared" si="116"/>
        <v>6</v>
      </c>
    </row>
    <row r="7466" spans="1:22" hidden="1" x14ac:dyDescent="0.2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 s="2">
        <v>108308.11</v>
      </c>
      <c r="H7466">
        <v>1</v>
      </c>
      <c r="I7466">
        <v>1</v>
      </c>
      <c r="J7466">
        <v>0</v>
      </c>
      <c r="K7466" s="1">
        <v>41788.25</v>
      </c>
      <c r="L7466">
        <v>1</v>
      </c>
      <c r="M7466">
        <v>15</v>
      </c>
      <c r="N7466">
        <v>3281</v>
      </c>
      <c r="O7466">
        <v>4</v>
      </c>
      <c r="P7466">
        <v>47</v>
      </c>
      <c r="Q7466">
        <v>0.26666666666666666</v>
      </c>
      <c r="R7466">
        <v>49215</v>
      </c>
      <c r="S7466" t="str" cm="1">
        <f t="array" ref="S7466">_xlfn.IFS(E7469&lt;30,"18-29",E7469&lt;45,"30-44",TRUE,"45+")</f>
        <v>30-44</v>
      </c>
      <c r="T7466" t="str" cm="1">
        <f t="array" ref="T7466">_xlfn.IFS(F7466&lt;=2,"0-2 Years",F7466&lt;=5,"3-5 Years",F7466&lt;=8,"6-8 Years",TRUE,"9-10 Years")</f>
        <v>9-10 Years</v>
      </c>
      <c r="U7466" t="str" cm="1">
        <f t="array" ref="U7466">_xlfn.IFS(P7466&gt;60,"High Risk",P7466&gt;30,"Medium Risk",TRUE,"Low Risk")</f>
        <v>Medium Risk</v>
      </c>
      <c r="V7466">
        <f t="shared" si="116"/>
        <v>5</v>
      </c>
    </row>
    <row r="7467" spans="1:22" hidden="1" x14ac:dyDescent="0.2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 s="2">
        <v>110153.27</v>
      </c>
      <c r="H7467">
        <v>1</v>
      </c>
      <c r="I7467">
        <v>0</v>
      </c>
      <c r="J7467">
        <v>1</v>
      </c>
      <c r="K7467" s="1">
        <v>74849.460000000006</v>
      </c>
      <c r="L7467">
        <v>0</v>
      </c>
      <c r="M7467">
        <v>6</v>
      </c>
      <c r="N7467">
        <v>4949</v>
      </c>
      <c r="O7467">
        <v>4</v>
      </c>
      <c r="P7467">
        <v>90</v>
      </c>
      <c r="Q7467">
        <v>0.66666666666666663</v>
      </c>
      <c r="R7467">
        <v>29694</v>
      </c>
      <c r="S7467" t="str" cm="1">
        <f t="array" ref="S7467">_xlfn.IFS(E7470&lt;30,"18-29",E7470&lt;45,"30-44",TRUE,"45+")</f>
        <v>18-29</v>
      </c>
      <c r="T7467" t="str" cm="1">
        <f t="array" ref="T7467">_xlfn.IFS(F7467&lt;=2,"0-2 Years",F7467&lt;=5,"3-5 Years",F7467&lt;=8,"6-8 Years",TRUE,"9-10 Years")</f>
        <v>3-5 Years</v>
      </c>
      <c r="U7467" t="str" cm="1">
        <f t="array" ref="U7467">_xlfn.IFS(P7467&gt;60,"High Risk",P7467&gt;30,"Medium Risk",TRUE,"Low Risk")</f>
        <v>High Risk</v>
      </c>
      <c r="V7467">
        <f t="shared" si="116"/>
        <v>2</v>
      </c>
    </row>
    <row r="7468" spans="1:22" hidden="1" x14ac:dyDescent="0.2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 s="2">
        <v>116377.48</v>
      </c>
      <c r="H7468">
        <v>1</v>
      </c>
      <c r="I7468">
        <v>1</v>
      </c>
      <c r="J7468">
        <v>1</v>
      </c>
      <c r="K7468" s="1">
        <v>134417.31</v>
      </c>
      <c r="L7468">
        <v>0</v>
      </c>
      <c r="M7468">
        <v>17</v>
      </c>
      <c r="N7468">
        <v>941</v>
      </c>
      <c r="O7468">
        <v>8</v>
      </c>
      <c r="P7468">
        <v>128</v>
      </c>
      <c r="Q7468">
        <v>0.47058823529411764</v>
      </c>
      <c r="R7468">
        <v>15997</v>
      </c>
      <c r="S7468" t="str" cm="1">
        <f t="array" ref="S7468">_xlfn.IFS(E7471&lt;30,"18-29",E7471&lt;45,"30-44",TRUE,"45+")</f>
        <v>30-44</v>
      </c>
      <c r="T7468" t="str" cm="1">
        <f t="array" ref="T7468">_xlfn.IFS(F7468&lt;=2,"0-2 Years",F7468&lt;=5,"3-5 Years",F7468&lt;=8,"6-8 Years",TRUE,"9-10 Years")</f>
        <v>3-5 Years</v>
      </c>
      <c r="U7468" t="str" cm="1">
        <f t="array" ref="U7468">_xlfn.IFS(P7468&gt;60,"High Risk",P7468&gt;30,"Medium Risk",TRUE,"Low Risk")</f>
        <v>High Risk</v>
      </c>
      <c r="V7468">
        <f t="shared" si="116"/>
        <v>2</v>
      </c>
    </row>
    <row r="7469" spans="1:22" hidden="1" x14ac:dyDescent="0.2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 s="2">
        <v>117791.06</v>
      </c>
      <c r="H7469">
        <v>2</v>
      </c>
      <c r="I7469">
        <v>1</v>
      </c>
      <c r="J7469">
        <v>1</v>
      </c>
      <c r="K7469" s="1">
        <v>75837.58</v>
      </c>
      <c r="L7469">
        <v>0</v>
      </c>
      <c r="M7469">
        <v>8</v>
      </c>
      <c r="N7469">
        <v>266</v>
      </c>
      <c r="O7469">
        <v>5</v>
      </c>
      <c r="P7469">
        <v>118</v>
      </c>
      <c r="Q7469">
        <v>0.625</v>
      </c>
      <c r="R7469">
        <v>2128</v>
      </c>
      <c r="S7469" t="str" cm="1">
        <f t="array" ref="S7469">_xlfn.IFS(E7472&lt;30,"18-29",E7472&lt;45,"30-44",TRUE,"45+")</f>
        <v>45+</v>
      </c>
      <c r="T7469" t="str" cm="1">
        <f t="array" ref="T7469">_xlfn.IFS(F7469&lt;=2,"0-2 Years",F7469&lt;=5,"3-5 Years",F7469&lt;=8,"6-8 Years",TRUE,"9-10 Years")</f>
        <v>9-10 Years</v>
      </c>
      <c r="U7469" t="str" cm="1">
        <f t="array" ref="U7469">_xlfn.IFS(P7469&gt;60,"High Risk",P7469&gt;30,"Medium Risk",TRUE,"Low Risk")</f>
        <v>High Risk</v>
      </c>
      <c r="V7469">
        <f t="shared" si="116"/>
        <v>0</v>
      </c>
    </row>
    <row r="7470" spans="1:22" hidden="1" x14ac:dyDescent="0.2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 s="2">
        <v>0</v>
      </c>
      <c r="H7470">
        <v>2</v>
      </c>
      <c r="I7470">
        <v>1</v>
      </c>
      <c r="J7470">
        <v>1</v>
      </c>
      <c r="K7470" s="1">
        <v>54869.54</v>
      </c>
      <c r="L7470">
        <v>0</v>
      </c>
      <c r="M7470">
        <v>20</v>
      </c>
      <c r="N7470">
        <v>3158</v>
      </c>
      <c r="O7470">
        <v>3</v>
      </c>
      <c r="P7470">
        <v>100</v>
      </c>
      <c r="Q7470">
        <v>0.15</v>
      </c>
      <c r="R7470">
        <v>63160</v>
      </c>
      <c r="S7470" t="str" cm="1">
        <f t="array" ref="S7470">_xlfn.IFS(E7473&lt;30,"18-29",E7473&lt;45,"30-44",TRUE,"45+")</f>
        <v>45+</v>
      </c>
      <c r="T7470" t="str" cm="1">
        <f t="array" ref="T7470">_xlfn.IFS(F7470&lt;=2,"0-2 Years",F7470&lt;=5,"3-5 Years",F7470&lt;=8,"6-8 Years",TRUE,"9-10 Years")</f>
        <v>0-2 Years</v>
      </c>
      <c r="U7470" t="str" cm="1">
        <f t="array" ref="U7470">_xlfn.IFS(P7470&gt;60,"High Risk",P7470&gt;30,"Medium Risk",TRUE,"Low Risk")</f>
        <v>High Risk</v>
      </c>
      <c r="V7470">
        <f t="shared" si="116"/>
        <v>4</v>
      </c>
    </row>
    <row r="7471" spans="1:22" hidden="1" x14ac:dyDescent="0.2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 s="2">
        <v>105419.73</v>
      </c>
      <c r="H7471">
        <v>1</v>
      </c>
      <c r="I7471">
        <v>1</v>
      </c>
      <c r="J7471">
        <v>0</v>
      </c>
      <c r="K7471" s="1">
        <v>35356.46</v>
      </c>
      <c r="L7471">
        <v>0</v>
      </c>
      <c r="M7471">
        <v>21</v>
      </c>
      <c r="N7471">
        <v>3042</v>
      </c>
      <c r="O7471">
        <v>8</v>
      </c>
      <c r="P7471">
        <v>177</v>
      </c>
      <c r="Q7471">
        <v>0.38095238095238093</v>
      </c>
      <c r="R7471">
        <v>63882</v>
      </c>
      <c r="S7471" t="str" cm="1">
        <f t="array" ref="S7471">_xlfn.IFS(E7474&lt;30,"18-29",E7474&lt;45,"30-44",TRUE,"45+")</f>
        <v>30-44</v>
      </c>
      <c r="T7471" t="str" cm="1">
        <f t="array" ref="T7471">_xlfn.IFS(F7471&lt;=2,"0-2 Years",F7471&lt;=5,"3-5 Years",F7471&lt;=8,"6-8 Years",TRUE,"9-10 Years")</f>
        <v>6-8 Years</v>
      </c>
      <c r="U7471" t="str" cm="1">
        <f t="array" ref="U7471">_xlfn.IFS(P7471&gt;60,"High Risk",P7471&gt;30,"Medium Risk",TRUE,"Low Risk")</f>
        <v>High Risk</v>
      </c>
      <c r="V7471">
        <f t="shared" si="116"/>
        <v>5</v>
      </c>
    </row>
    <row r="7472" spans="1:22" hidden="1" x14ac:dyDescent="0.2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 s="2">
        <v>99219.47</v>
      </c>
      <c r="H7472">
        <v>2</v>
      </c>
      <c r="I7472">
        <v>1</v>
      </c>
      <c r="J7472">
        <v>1</v>
      </c>
      <c r="K7472" s="1">
        <v>122141.13</v>
      </c>
      <c r="L7472">
        <v>0</v>
      </c>
      <c r="M7472">
        <v>13</v>
      </c>
      <c r="N7472">
        <v>3491</v>
      </c>
      <c r="O7472">
        <v>10</v>
      </c>
      <c r="P7472">
        <v>163</v>
      </c>
      <c r="Q7472">
        <v>0.76923076923076927</v>
      </c>
      <c r="R7472">
        <v>45383</v>
      </c>
      <c r="S7472" t="str" cm="1">
        <f t="array" ref="S7472">_xlfn.IFS(E7475&lt;30,"18-29",E7475&lt;45,"30-44",TRUE,"45+")</f>
        <v>30-44</v>
      </c>
      <c r="T7472" t="str" cm="1">
        <f t="array" ref="T7472">_xlfn.IFS(F7472&lt;=2,"0-2 Years",F7472&lt;=5,"3-5 Years",F7472&lt;=8,"6-8 Years",TRUE,"9-10 Years")</f>
        <v>3-5 Years</v>
      </c>
      <c r="U7472" t="str" cm="1">
        <f t="array" ref="U7472">_xlfn.IFS(P7472&gt;60,"High Risk",P7472&gt;30,"Medium Risk",TRUE,"Low Risk")</f>
        <v>High Risk</v>
      </c>
      <c r="V7472">
        <f t="shared" si="116"/>
        <v>1</v>
      </c>
    </row>
    <row r="7473" spans="1:22" hidden="1" x14ac:dyDescent="0.2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 s="2">
        <v>119327.93</v>
      </c>
      <c r="H7473">
        <v>1</v>
      </c>
      <c r="I7473">
        <v>0</v>
      </c>
      <c r="J7473">
        <v>1</v>
      </c>
      <c r="K7473" s="1">
        <v>119439.66</v>
      </c>
      <c r="L7473">
        <v>0</v>
      </c>
      <c r="M7473">
        <v>25</v>
      </c>
      <c r="N7473">
        <v>3315</v>
      </c>
      <c r="O7473">
        <v>5</v>
      </c>
      <c r="P7473">
        <v>102</v>
      </c>
      <c r="Q7473">
        <v>0.2</v>
      </c>
      <c r="R7473">
        <v>82875</v>
      </c>
      <c r="S7473" t="str" cm="1">
        <f t="array" ref="S7473">_xlfn.IFS(E7476&lt;30,"18-29",E7476&lt;45,"30-44",TRUE,"45+")</f>
        <v>45+</v>
      </c>
      <c r="T7473" t="str" cm="1">
        <f t="array" ref="T7473">_xlfn.IFS(F7473&lt;=2,"0-2 Years",F7473&lt;=5,"3-5 Years",F7473&lt;=8,"6-8 Years",TRUE,"9-10 Years")</f>
        <v>6-8 Years</v>
      </c>
      <c r="U7473" t="str" cm="1">
        <f t="array" ref="U7473">_xlfn.IFS(P7473&gt;60,"High Risk",P7473&gt;30,"Medium Risk",TRUE,"Low Risk")</f>
        <v>High Risk</v>
      </c>
      <c r="V7473">
        <f t="shared" si="116"/>
        <v>3</v>
      </c>
    </row>
    <row r="7474" spans="1:22" hidden="1" x14ac:dyDescent="0.2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 s="2">
        <v>83947.12</v>
      </c>
      <c r="H7474">
        <v>2</v>
      </c>
      <c r="I7474">
        <v>1</v>
      </c>
      <c r="J7474">
        <v>0</v>
      </c>
      <c r="K7474" s="1">
        <v>81999.53</v>
      </c>
      <c r="L7474">
        <v>0</v>
      </c>
      <c r="M7474">
        <v>6</v>
      </c>
      <c r="N7474">
        <v>1323</v>
      </c>
      <c r="O7474">
        <v>6</v>
      </c>
      <c r="P7474">
        <v>9</v>
      </c>
      <c r="Q7474">
        <v>1</v>
      </c>
      <c r="R7474">
        <v>7938</v>
      </c>
      <c r="S7474" t="str" cm="1">
        <f t="array" ref="S7474">_xlfn.IFS(E7477&lt;30,"18-29",E7477&lt;45,"30-44",TRUE,"45+")</f>
        <v>30-44</v>
      </c>
      <c r="T7474" t="str" cm="1">
        <f t="array" ref="T7474">_xlfn.IFS(F7474&lt;=2,"0-2 Years",F7474&lt;=5,"3-5 Years",F7474&lt;=8,"6-8 Years",TRUE,"9-10 Years")</f>
        <v>6-8 Years</v>
      </c>
      <c r="U7474" t="str" cm="1">
        <f t="array" ref="U7474">_xlfn.IFS(P7474&gt;60,"High Risk",P7474&gt;30,"Medium Risk",TRUE,"Low Risk")</f>
        <v>Low Risk</v>
      </c>
      <c r="V7474">
        <f t="shared" si="116"/>
        <v>3</v>
      </c>
    </row>
    <row r="7475" spans="1:22" hidden="1" x14ac:dyDescent="0.2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 s="2">
        <v>99883.16</v>
      </c>
      <c r="H7475">
        <v>1</v>
      </c>
      <c r="I7475">
        <v>1</v>
      </c>
      <c r="J7475">
        <v>1</v>
      </c>
      <c r="K7475" s="1">
        <v>120594.85</v>
      </c>
      <c r="L7475">
        <v>0</v>
      </c>
      <c r="M7475">
        <v>1</v>
      </c>
      <c r="N7475">
        <v>4245</v>
      </c>
      <c r="O7475">
        <v>9</v>
      </c>
      <c r="P7475">
        <v>86</v>
      </c>
      <c r="Q7475">
        <v>1</v>
      </c>
      <c r="R7475">
        <v>4245</v>
      </c>
      <c r="S7475" t="str" cm="1">
        <f t="array" ref="S7475">_xlfn.IFS(E7478&lt;30,"18-29",E7478&lt;45,"30-44",TRUE,"45+")</f>
        <v>30-44</v>
      </c>
      <c r="T7475" t="str" cm="1">
        <f t="array" ref="T7475">_xlfn.IFS(F7475&lt;=2,"0-2 Years",F7475&lt;=5,"3-5 Years",F7475&lt;=8,"6-8 Years",TRUE,"9-10 Years")</f>
        <v>3-5 Years</v>
      </c>
      <c r="U7475" t="str" cm="1">
        <f t="array" ref="U7475">_xlfn.IFS(P7475&gt;60,"High Risk",P7475&gt;30,"Medium Risk",TRUE,"Low Risk")</f>
        <v>High Risk</v>
      </c>
      <c r="V7475">
        <f t="shared" si="116"/>
        <v>2</v>
      </c>
    </row>
    <row r="7476" spans="1:22" x14ac:dyDescent="0.2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 s="2">
        <v>165438.26</v>
      </c>
      <c r="H7476">
        <v>1</v>
      </c>
      <c r="I7476">
        <v>1</v>
      </c>
      <c r="J7476">
        <v>0</v>
      </c>
      <c r="K7476" s="1">
        <v>120770.75</v>
      </c>
      <c r="L7476">
        <v>1</v>
      </c>
      <c r="M7476">
        <v>14</v>
      </c>
      <c r="N7476">
        <v>1555</v>
      </c>
      <c r="O7476">
        <v>0</v>
      </c>
      <c r="P7476">
        <v>64</v>
      </c>
      <c r="Q7476">
        <v>0</v>
      </c>
      <c r="R7476">
        <v>21770</v>
      </c>
      <c r="S7476" t="str" cm="1">
        <f t="array" ref="S7476">_xlfn.IFS(E7479&lt;30,"18-29",E7479&lt;45,"30-44",TRUE,"45+")</f>
        <v>45+</v>
      </c>
      <c r="T7476" t="str" cm="1">
        <f t="array" ref="T7476">_xlfn.IFS(F7476&lt;=2,"0-2 Years",F7476&lt;=5,"3-5 Years",F7476&lt;=8,"6-8 Years",TRUE,"9-10 Years")</f>
        <v>3-5 Years</v>
      </c>
      <c r="U7476" t="str" cm="1">
        <f t="array" ref="U7476">_xlfn.IFS(P7476&gt;60,"High Risk",P7476&gt;30,"Medium Risk",TRUE,"Low Risk")</f>
        <v>High Risk</v>
      </c>
      <c r="V7476">
        <f t="shared" si="116"/>
        <v>6</v>
      </c>
    </row>
    <row r="7477" spans="1:22" x14ac:dyDescent="0.2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 s="2">
        <v>156111.24</v>
      </c>
      <c r="H7477">
        <v>1</v>
      </c>
      <c r="I7477">
        <v>0</v>
      </c>
      <c r="J7477">
        <v>0</v>
      </c>
      <c r="K7477" s="1">
        <v>134790.74</v>
      </c>
      <c r="L7477">
        <v>0</v>
      </c>
      <c r="M7477">
        <v>25</v>
      </c>
      <c r="N7477">
        <v>3246</v>
      </c>
      <c r="O7477">
        <v>4</v>
      </c>
      <c r="P7477">
        <v>109</v>
      </c>
      <c r="Q7477">
        <v>0.16</v>
      </c>
      <c r="R7477">
        <v>81150</v>
      </c>
      <c r="S7477" t="str" cm="1">
        <f t="array" ref="S7477">_xlfn.IFS(E7480&lt;30,"18-29",E7480&lt;45,"30-44",TRUE,"45+")</f>
        <v>18-29</v>
      </c>
      <c r="T7477" t="str" cm="1">
        <f t="array" ref="T7477">_xlfn.IFS(F7477&lt;=2,"0-2 Years",F7477&lt;=5,"3-5 Years",F7477&lt;=8,"6-8 Years",TRUE,"9-10 Years")</f>
        <v>0-2 Years</v>
      </c>
      <c r="U7477" t="str" cm="1">
        <f t="array" ref="U7477">_xlfn.IFS(P7477&gt;60,"High Risk",P7477&gt;30,"Medium Risk",TRUE,"Low Risk")</f>
        <v>High Risk</v>
      </c>
      <c r="V7477">
        <f t="shared" si="116"/>
        <v>6</v>
      </c>
    </row>
    <row r="7478" spans="1:22" hidden="1" x14ac:dyDescent="0.2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 s="2">
        <v>111095.58</v>
      </c>
      <c r="H7478">
        <v>2</v>
      </c>
      <c r="I7478">
        <v>1</v>
      </c>
      <c r="J7478">
        <v>0</v>
      </c>
      <c r="K7478" s="1">
        <v>100137.7</v>
      </c>
      <c r="L7478">
        <v>0</v>
      </c>
      <c r="M7478">
        <v>18</v>
      </c>
      <c r="N7478">
        <v>1742</v>
      </c>
      <c r="O7478">
        <v>8</v>
      </c>
      <c r="P7478">
        <v>121</v>
      </c>
      <c r="Q7478">
        <v>0.44444444444444442</v>
      </c>
      <c r="R7478">
        <v>31356</v>
      </c>
      <c r="S7478" t="str" cm="1">
        <f t="array" ref="S7478">_xlfn.IFS(E7481&lt;30,"18-29",E7481&lt;45,"30-44",TRUE,"45+")</f>
        <v>30-44</v>
      </c>
      <c r="T7478" t="str" cm="1">
        <f t="array" ref="T7478">_xlfn.IFS(F7478&lt;=2,"0-2 Years",F7478&lt;=5,"3-5 Years",F7478&lt;=8,"6-8 Years",TRUE,"9-10 Years")</f>
        <v>0-2 Years</v>
      </c>
      <c r="U7478" t="str" cm="1">
        <f t="array" ref="U7478">_xlfn.IFS(P7478&gt;60,"High Risk",P7478&gt;30,"Medium Risk",TRUE,"Low Risk")</f>
        <v>High Risk</v>
      </c>
      <c r="V7478">
        <f t="shared" si="116"/>
        <v>4</v>
      </c>
    </row>
    <row r="7479" spans="1:22" x14ac:dyDescent="0.2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 s="2">
        <v>119963.45</v>
      </c>
      <c r="H7479">
        <v>1</v>
      </c>
      <c r="I7479">
        <v>0</v>
      </c>
      <c r="J7479">
        <v>0</v>
      </c>
      <c r="K7479" s="1">
        <v>158325.87</v>
      </c>
      <c r="L7479">
        <v>1</v>
      </c>
      <c r="M7479">
        <v>8</v>
      </c>
      <c r="N7479">
        <v>4464</v>
      </c>
      <c r="O7479">
        <v>3</v>
      </c>
      <c r="P7479">
        <v>148</v>
      </c>
      <c r="Q7479">
        <v>0.375</v>
      </c>
      <c r="R7479">
        <v>35712</v>
      </c>
      <c r="S7479" t="str" cm="1">
        <f t="array" ref="S7479">_xlfn.IFS(E7482&lt;30,"18-29",E7482&lt;45,"30-44",TRUE,"45+")</f>
        <v>30-44</v>
      </c>
      <c r="T7479" t="str" cm="1">
        <f t="array" ref="T7479">_xlfn.IFS(F7479&lt;=2,"0-2 Years",F7479&lt;=5,"3-5 Years",F7479&lt;=8,"6-8 Years",TRUE,"9-10 Years")</f>
        <v>0-2 Years</v>
      </c>
      <c r="U7479" t="str" cm="1">
        <f t="array" ref="U7479">_xlfn.IFS(P7479&gt;60,"High Risk",P7479&gt;30,"Medium Risk",TRUE,"Low Risk")</f>
        <v>High Risk</v>
      </c>
      <c r="V7479">
        <f t="shared" si="116"/>
        <v>7</v>
      </c>
    </row>
    <row r="7480" spans="1:22" x14ac:dyDescent="0.2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 s="2">
        <v>0</v>
      </c>
      <c r="H7480">
        <v>2</v>
      </c>
      <c r="I7480">
        <v>1</v>
      </c>
      <c r="J7480">
        <v>0</v>
      </c>
      <c r="K7480" s="1">
        <v>70007.67</v>
      </c>
      <c r="L7480">
        <v>0</v>
      </c>
      <c r="M7480">
        <v>11</v>
      </c>
      <c r="N7480">
        <v>2618</v>
      </c>
      <c r="O7480">
        <v>6</v>
      </c>
      <c r="P7480">
        <v>142</v>
      </c>
      <c r="Q7480">
        <v>0.54545454545454541</v>
      </c>
      <c r="R7480">
        <v>28798</v>
      </c>
      <c r="S7480" t="str" cm="1">
        <f t="array" ref="S7480">_xlfn.IFS(E7483&lt;30,"18-29",E7483&lt;45,"30-44",TRUE,"45+")</f>
        <v>30-44</v>
      </c>
      <c r="T7480" t="str" cm="1">
        <f t="array" ref="T7480">_xlfn.IFS(F7480&lt;=2,"0-2 Years",F7480&lt;=5,"3-5 Years",F7480&lt;=8,"6-8 Years",TRUE,"9-10 Years")</f>
        <v>3-5 Years</v>
      </c>
      <c r="U7480" t="str" cm="1">
        <f t="array" ref="U7480">_xlfn.IFS(P7480&gt;60,"High Risk",P7480&gt;30,"Medium Risk",TRUE,"Low Risk")</f>
        <v>High Risk</v>
      </c>
      <c r="V7480">
        <f t="shared" si="116"/>
        <v>6</v>
      </c>
    </row>
    <row r="7481" spans="1:22" hidden="1" x14ac:dyDescent="0.2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 s="2">
        <v>153137.74</v>
      </c>
      <c r="H7481">
        <v>1</v>
      </c>
      <c r="I7481">
        <v>1</v>
      </c>
      <c r="J7481">
        <v>0</v>
      </c>
      <c r="K7481" s="1">
        <v>88659.07</v>
      </c>
      <c r="L7481">
        <v>0</v>
      </c>
      <c r="M7481">
        <v>12</v>
      </c>
      <c r="N7481">
        <v>1547</v>
      </c>
      <c r="O7481">
        <v>7</v>
      </c>
      <c r="P7481">
        <v>180</v>
      </c>
      <c r="Q7481">
        <v>0.58333333333333337</v>
      </c>
      <c r="R7481">
        <v>18564</v>
      </c>
      <c r="S7481" t="str" cm="1">
        <f t="array" ref="S7481">_xlfn.IFS(E7484&lt;30,"18-29",E7484&lt;45,"30-44",TRUE,"45+")</f>
        <v>30-44</v>
      </c>
      <c r="T7481" t="str" cm="1">
        <f t="array" ref="T7481">_xlfn.IFS(F7481&lt;=2,"0-2 Years",F7481&lt;=5,"3-5 Years",F7481&lt;=8,"6-8 Years",TRUE,"9-10 Years")</f>
        <v>6-8 Years</v>
      </c>
      <c r="U7481" t="str" cm="1">
        <f t="array" ref="U7481">_xlfn.IFS(P7481&gt;60,"High Risk",P7481&gt;30,"Medium Risk",TRUE,"Low Risk")</f>
        <v>High Risk</v>
      </c>
      <c r="V7481">
        <f t="shared" si="116"/>
        <v>5</v>
      </c>
    </row>
    <row r="7482" spans="1:22" hidden="1" x14ac:dyDescent="0.2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 s="2">
        <v>156111.07999999999</v>
      </c>
      <c r="H7482">
        <v>1</v>
      </c>
      <c r="I7482">
        <v>0</v>
      </c>
      <c r="J7482">
        <v>0</v>
      </c>
      <c r="K7482" s="1">
        <v>190889.13</v>
      </c>
      <c r="L7482">
        <v>0</v>
      </c>
      <c r="M7482">
        <v>26</v>
      </c>
      <c r="N7482">
        <v>967</v>
      </c>
      <c r="O7482">
        <v>8</v>
      </c>
      <c r="P7482">
        <v>36</v>
      </c>
      <c r="Q7482">
        <v>0.30769230769230771</v>
      </c>
      <c r="R7482">
        <v>25142</v>
      </c>
      <c r="S7482" t="str" cm="1">
        <f t="array" ref="S7482">_xlfn.IFS(E7485&lt;30,"18-29",E7485&lt;45,"30-44",TRUE,"45+")</f>
        <v>30-44</v>
      </c>
      <c r="T7482" t="str" cm="1">
        <f t="array" ref="T7482">_xlfn.IFS(F7482&lt;=2,"0-2 Years",F7482&lt;=5,"3-5 Years",F7482&lt;=8,"6-8 Years",TRUE,"9-10 Years")</f>
        <v>6-8 Years</v>
      </c>
      <c r="U7482" t="str" cm="1">
        <f t="array" ref="U7482">_xlfn.IFS(P7482&gt;60,"High Risk",P7482&gt;30,"Medium Risk",TRUE,"Low Risk")</f>
        <v>Medium Risk</v>
      </c>
      <c r="V7482">
        <f t="shared" si="116"/>
        <v>5</v>
      </c>
    </row>
    <row r="7483" spans="1:22" hidden="1" x14ac:dyDescent="0.2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 s="2">
        <v>113014.7</v>
      </c>
      <c r="H7483">
        <v>2</v>
      </c>
      <c r="I7483">
        <v>1</v>
      </c>
      <c r="J7483">
        <v>1</v>
      </c>
      <c r="K7483" s="1">
        <v>56646.28</v>
      </c>
      <c r="L7483">
        <v>0</v>
      </c>
      <c r="M7483">
        <v>10</v>
      </c>
      <c r="N7483">
        <v>1915</v>
      </c>
      <c r="O7483">
        <v>4</v>
      </c>
      <c r="P7483">
        <v>43</v>
      </c>
      <c r="Q7483">
        <v>0.4</v>
      </c>
      <c r="R7483">
        <v>19150</v>
      </c>
      <c r="S7483" t="str" cm="1">
        <f t="array" ref="S7483">_xlfn.IFS(E7486&lt;30,"18-29",E7486&lt;45,"30-44",TRUE,"45+")</f>
        <v>30-44</v>
      </c>
      <c r="T7483" t="str" cm="1">
        <f t="array" ref="T7483">_xlfn.IFS(F7483&lt;=2,"0-2 Years",F7483&lt;=5,"3-5 Years",F7483&lt;=8,"6-8 Years",TRUE,"9-10 Years")</f>
        <v>6-8 Years</v>
      </c>
      <c r="U7483" t="str" cm="1">
        <f t="array" ref="U7483">_xlfn.IFS(P7483&gt;60,"High Risk",P7483&gt;30,"Medium Risk",TRUE,"Low Risk")</f>
        <v>Medium Risk</v>
      </c>
      <c r="V7483">
        <f t="shared" si="116"/>
        <v>0</v>
      </c>
    </row>
    <row r="7484" spans="1:22" hidden="1" x14ac:dyDescent="0.2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 s="2">
        <v>132615.73000000001</v>
      </c>
      <c r="H7484">
        <v>2</v>
      </c>
      <c r="I7484">
        <v>1</v>
      </c>
      <c r="J7484">
        <v>0</v>
      </c>
      <c r="K7484" s="1">
        <v>32999.1</v>
      </c>
      <c r="L7484">
        <v>0</v>
      </c>
      <c r="M7484">
        <v>1</v>
      </c>
      <c r="N7484">
        <v>1163</v>
      </c>
      <c r="O7484">
        <v>6</v>
      </c>
      <c r="P7484">
        <v>110</v>
      </c>
      <c r="Q7484">
        <v>1</v>
      </c>
      <c r="R7484">
        <v>1163</v>
      </c>
      <c r="S7484" t="str" cm="1">
        <f t="array" ref="S7484">_xlfn.IFS(E7487&lt;30,"18-29",E7487&lt;45,"30-44",TRUE,"45+")</f>
        <v>30-44</v>
      </c>
      <c r="T7484" t="str" cm="1">
        <f t="array" ref="T7484">_xlfn.IFS(F7484&lt;=2,"0-2 Years",F7484&lt;=5,"3-5 Years",F7484&lt;=8,"6-8 Years",TRUE,"9-10 Years")</f>
        <v>3-5 Years</v>
      </c>
      <c r="U7484" t="str" cm="1">
        <f t="array" ref="U7484">_xlfn.IFS(P7484&gt;60,"High Risk",P7484&gt;30,"Medium Risk",TRUE,"Low Risk")</f>
        <v>High Risk</v>
      </c>
      <c r="V7484">
        <f t="shared" si="116"/>
        <v>3</v>
      </c>
    </row>
    <row r="7485" spans="1:22" hidden="1" x14ac:dyDescent="0.2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 s="2">
        <v>102016.38</v>
      </c>
      <c r="H7485">
        <v>1</v>
      </c>
      <c r="I7485">
        <v>0</v>
      </c>
      <c r="J7485">
        <v>1</v>
      </c>
      <c r="K7485" s="1">
        <v>178235.37</v>
      </c>
      <c r="L7485">
        <v>1</v>
      </c>
      <c r="M7485">
        <v>16</v>
      </c>
      <c r="N7485">
        <v>3585</v>
      </c>
      <c r="O7485">
        <v>3</v>
      </c>
      <c r="P7485">
        <v>134</v>
      </c>
      <c r="Q7485">
        <v>0.1875</v>
      </c>
      <c r="R7485">
        <v>57360</v>
      </c>
      <c r="S7485" t="str" cm="1">
        <f t="array" ref="S7485">_xlfn.IFS(E7488&lt;30,"18-29",E7488&lt;45,"30-44",TRUE,"45+")</f>
        <v>45+</v>
      </c>
      <c r="T7485" t="str" cm="1">
        <f t="array" ref="T7485">_xlfn.IFS(F7485&lt;=2,"0-2 Years",F7485&lt;=5,"3-5 Years",F7485&lt;=8,"6-8 Years",TRUE,"9-10 Years")</f>
        <v>3-5 Years</v>
      </c>
      <c r="U7485" t="str" cm="1">
        <f t="array" ref="U7485">_xlfn.IFS(P7485&gt;60,"High Risk",P7485&gt;30,"Medium Risk",TRUE,"Low Risk")</f>
        <v>High Risk</v>
      </c>
      <c r="V7485">
        <f t="shared" si="116"/>
        <v>2</v>
      </c>
    </row>
    <row r="7486" spans="1:22" hidden="1" x14ac:dyDescent="0.2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 s="2">
        <v>0</v>
      </c>
      <c r="H7486">
        <v>1</v>
      </c>
      <c r="I7486">
        <v>0</v>
      </c>
      <c r="J7486">
        <v>1</v>
      </c>
      <c r="K7486" s="1">
        <v>25448.31</v>
      </c>
      <c r="L7486">
        <v>0</v>
      </c>
      <c r="M7486">
        <v>10</v>
      </c>
      <c r="N7486">
        <v>162</v>
      </c>
      <c r="O7486">
        <v>7</v>
      </c>
      <c r="P7486">
        <v>165</v>
      </c>
      <c r="Q7486">
        <v>0.7</v>
      </c>
      <c r="R7486">
        <v>1620</v>
      </c>
      <c r="S7486" t="str" cm="1">
        <f t="array" ref="S7486">_xlfn.IFS(E7489&lt;30,"18-29",E7489&lt;45,"30-44",TRUE,"45+")</f>
        <v>45+</v>
      </c>
      <c r="T7486" t="str" cm="1">
        <f t="array" ref="T7486">_xlfn.IFS(F7486&lt;=2,"0-2 Years",F7486&lt;=5,"3-5 Years",F7486&lt;=8,"6-8 Years",TRUE,"9-10 Years")</f>
        <v>9-10 Years</v>
      </c>
      <c r="U7486" t="str" cm="1">
        <f t="array" ref="U7486">_xlfn.IFS(P7486&gt;60,"High Risk",P7486&gt;30,"Medium Risk",TRUE,"Low Risk")</f>
        <v>High Risk</v>
      </c>
      <c r="V7486">
        <f t="shared" si="116"/>
        <v>5</v>
      </c>
    </row>
    <row r="7487" spans="1:22" x14ac:dyDescent="0.2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 s="2">
        <v>0</v>
      </c>
      <c r="H7487">
        <v>2</v>
      </c>
      <c r="I7487">
        <v>1</v>
      </c>
      <c r="J7487">
        <v>0</v>
      </c>
      <c r="K7487" s="1">
        <v>84871.99</v>
      </c>
      <c r="L7487">
        <v>0</v>
      </c>
      <c r="M7487">
        <v>4</v>
      </c>
      <c r="N7487">
        <v>4381</v>
      </c>
      <c r="O7487">
        <v>2</v>
      </c>
      <c r="P7487">
        <v>36</v>
      </c>
      <c r="Q7487">
        <v>0.5</v>
      </c>
      <c r="R7487">
        <v>17524</v>
      </c>
      <c r="S7487" t="str" cm="1">
        <f t="array" ref="S7487">_xlfn.IFS(E7490&lt;30,"18-29",E7490&lt;45,"30-44",TRUE,"45+")</f>
        <v>30-44</v>
      </c>
      <c r="T7487" t="str" cm="1">
        <f t="array" ref="T7487">_xlfn.IFS(F7487&lt;=2,"0-2 Years",F7487&lt;=5,"3-5 Years",F7487&lt;=8,"6-8 Years",TRUE,"9-10 Years")</f>
        <v>3-5 Years</v>
      </c>
      <c r="U7487" t="str" cm="1">
        <f t="array" ref="U7487">_xlfn.IFS(P7487&gt;60,"High Risk",P7487&gt;30,"Medium Risk",TRUE,"Low Risk")</f>
        <v>Medium Risk</v>
      </c>
      <c r="V7487">
        <f t="shared" si="116"/>
        <v>6</v>
      </c>
    </row>
    <row r="7488" spans="1:22" x14ac:dyDescent="0.2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 s="2">
        <v>0</v>
      </c>
      <c r="H7488">
        <v>2</v>
      </c>
      <c r="I7488">
        <v>0</v>
      </c>
      <c r="J7488">
        <v>0</v>
      </c>
      <c r="K7488" s="1">
        <v>157822.54</v>
      </c>
      <c r="L7488">
        <v>0</v>
      </c>
      <c r="M7488">
        <v>18</v>
      </c>
      <c r="N7488">
        <v>4882</v>
      </c>
      <c r="O7488">
        <v>2</v>
      </c>
      <c r="P7488">
        <v>61</v>
      </c>
      <c r="Q7488">
        <v>0.1111111111111111</v>
      </c>
      <c r="R7488">
        <v>87876</v>
      </c>
      <c r="S7488" t="str" cm="1">
        <f t="array" ref="S7488">_xlfn.IFS(E7491&lt;30,"18-29",E7491&lt;45,"30-44",TRUE,"45+")</f>
        <v>18-29</v>
      </c>
      <c r="T7488" t="str" cm="1">
        <f t="array" ref="T7488">_xlfn.IFS(F7488&lt;=2,"0-2 Years",F7488&lt;=5,"3-5 Years",F7488&lt;=8,"6-8 Years",TRUE,"9-10 Years")</f>
        <v>6-8 Years</v>
      </c>
      <c r="U7488" t="str" cm="1">
        <f t="array" ref="U7488">_xlfn.IFS(P7488&gt;60,"High Risk",P7488&gt;30,"Medium Risk",TRUE,"Low Risk")</f>
        <v>High Risk</v>
      </c>
      <c r="V7488">
        <f t="shared" si="116"/>
        <v>7</v>
      </c>
    </row>
    <row r="7489" spans="1:22" x14ac:dyDescent="0.2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 s="2">
        <v>0</v>
      </c>
      <c r="H7489">
        <v>1</v>
      </c>
      <c r="I7489">
        <v>0</v>
      </c>
      <c r="J7489">
        <v>0</v>
      </c>
      <c r="K7489" s="1">
        <v>84383.22</v>
      </c>
      <c r="L7489">
        <v>1</v>
      </c>
      <c r="M7489">
        <v>28</v>
      </c>
      <c r="N7489">
        <v>3867</v>
      </c>
      <c r="O7489">
        <v>0</v>
      </c>
      <c r="P7489">
        <v>134</v>
      </c>
      <c r="Q7489">
        <v>0</v>
      </c>
      <c r="R7489">
        <v>108276</v>
      </c>
      <c r="S7489" t="str" cm="1">
        <f t="array" ref="S7489">_xlfn.IFS(E7492&lt;30,"18-29",E7492&lt;45,"30-44",TRUE,"45+")</f>
        <v>30-44</v>
      </c>
      <c r="T7489" t="str" cm="1">
        <f t="array" ref="T7489">_xlfn.IFS(F7489&lt;=2,"0-2 Years",F7489&lt;=5,"3-5 Years",F7489&lt;=8,"6-8 Years",TRUE,"9-10 Years")</f>
        <v>3-5 Years</v>
      </c>
      <c r="U7489" t="str" cm="1">
        <f t="array" ref="U7489">_xlfn.IFS(P7489&gt;60,"High Risk",P7489&gt;30,"Medium Risk",TRUE,"Low Risk")</f>
        <v>High Risk</v>
      </c>
      <c r="V7489">
        <f t="shared" si="116"/>
        <v>9</v>
      </c>
    </row>
    <row r="7490" spans="1:22" hidden="1" x14ac:dyDescent="0.2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 s="2">
        <v>80380.240000000005</v>
      </c>
      <c r="H7490">
        <v>1</v>
      </c>
      <c r="I7490">
        <v>1</v>
      </c>
      <c r="J7490">
        <v>0</v>
      </c>
      <c r="K7490" s="1">
        <v>119216.46</v>
      </c>
      <c r="L7490">
        <v>0</v>
      </c>
      <c r="M7490">
        <v>22</v>
      </c>
      <c r="N7490">
        <v>4470</v>
      </c>
      <c r="O7490">
        <v>6</v>
      </c>
      <c r="P7490">
        <v>139</v>
      </c>
      <c r="Q7490">
        <v>0.27272727272727271</v>
      </c>
      <c r="R7490">
        <v>98340</v>
      </c>
      <c r="S7490" t="str" cm="1">
        <f t="array" ref="S7490">_xlfn.IFS(E7493&lt;30,"18-29",E7493&lt;45,"30-44",TRUE,"45+")</f>
        <v>30-44</v>
      </c>
      <c r="T7490" t="str" cm="1">
        <f t="array" ref="T7490">_xlfn.IFS(F7490&lt;=2,"0-2 Years",F7490&lt;=5,"3-5 Years",F7490&lt;=8,"6-8 Years",TRUE,"9-10 Years")</f>
        <v>3-5 Years</v>
      </c>
      <c r="U7490" t="str" cm="1">
        <f t="array" ref="U7490">_xlfn.IFS(P7490&gt;60,"High Risk",P7490&gt;30,"Medium Risk",TRUE,"Low Risk")</f>
        <v>High Risk</v>
      </c>
      <c r="V7490">
        <f t="shared" si="116"/>
        <v>5</v>
      </c>
    </row>
    <row r="7491" spans="1:22" hidden="1" x14ac:dyDescent="0.2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 s="2">
        <v>108909.12</v>
      </c>
      <c r="H7491">
        <v>1</v>
      </c>
      <c r="I7491">
        <v>1</v>
      </c>
      <c r="J7491">
        <v>0</v>
      </c>
      <c r="K7491" s="1">
        <v>82547.009999999995</v>
      </c>
      <c r="L7491">
        <v>0</v>
      </c>
      <c r="M7491">
        <v>6</v>
      </c>
      <c r="N7491">
        <v>3017</v>
      </c>
      <c r="O7491">
        <v>5</v>
      </c>
      <c r="P7491">
        <v>151</v>
      </c>
      <c r="Q7491">
        <v>0.83333333333333337</v>
      </c>
      <c r="R7491">
        <v>18102</v>
      </c>
      <c r="S7491" t="str" cm="1">
        <f t="array" ref="S7491">_xlfn.IFS(E7494&lt;30,"18-29",E7494&lt;45,"30-44",TRUE,"45+")</f>
        <v>18-29</v>
      </c>
      <c r="T7491" t="str" cm="1">
        <f t="array" ref="T7491">_xlfn.IFS(F7491&lt;=2,"0-2 Years",F7491&lt;=5,"3-5 Years",F7491&lt;=8,"6-8 Years",TRUE,"9-10 Years")</f>
        <v>6-8 Years</v>
      </c>
      <c r="U7491" t="str" cm="1">
        <f t="array" ref="U7491">_xlfn.IFS(P7491&gt;60,"High Risk",P7491&gt;30,"Medium Risk",TRUE,"Low Risk")</f>
        <v>High Risk</v>
      </c>
      <c r="V7491">
        <f t="shared" ref="V7491:V7554" si="117">IF(J7491=0,3,0)+IF(G7491=0,3,0)+IF(H7491=1,2,0)+IF(E7491&gt;45,1,0)+IF(F7491&lt;3,1,0)</f>
        <v>5</v>
      </c>
    </row>
    <row r="7492" spans="1:22" hidden="1" x14ac:dyDescent="0.2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 s="2">
        <v>90865.8</v>
      </c>
      <c r="H7492">
        <v>1</v>
      </c>
      <c r="I7492">
        <v>1</v>
      </c>
      <c r="J7492">
        <v>1</v>
      </c>
      <c r="K7492" s="1">
        <v>86764.46</v>
      </c>
      <c r="L7492">
        <v>0</v>
      </c>
      <c r="M7492">
        <v>12</v>
      </c>
      <c r="N7492">
        <v>2526</v>
      </c>
      <c r="O7492">
        <v>2</v>
      </c>
      <c r="P7492">
        <v>175</v>
      </c>
      <c r="Q7492">
        <v>0.16666666666666666</v>
      </c>
      <c r="R7492">
        <v>30312</v>
      </c>
      <c r="S7492" t="str" cm="1">
        <f t="array" ref="S7492">_xlfn.IFS(E7495&lt;30,"18-29",E7495&lt;45,"30-44",TRUE,"45+")</f>
        <v>30-44</v>
      </c>
      <c r="T7492" t="str" cm="1">
        <f t="array" ref="T7492">_xlfn.IFS(F7492&lt;=2,"0-2 Years",F7492&lt;=5,"3-5 Years",F7492&lt;=8,"6-8 Years",TRUE,"9-10 Years")</f>
        <v>0-2 Years</v>
      </c>
      <c r="U7492" t="str" cm="1">
        <f t="array" ref="U7492">_xlfn.IFS(P7492&gt;60,"High Risk",P7492&gt;30,"Medium Risk",TRUE,"Low Risk")</f>
        <v>High Risk</v>
      </c>
      <c r="V7492">
        <f t="shared" si="117"/>
        <v>3</v>
      </c>
    </row>
    <row r="7493" spans="1:22" hidden="1" x14ac:dyDescent="0.2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 s="2">
        <v>99799.76</v>
      </c>
      <c r="H7493">
        <v>2</v>
      </c>
      <c r="I7493">
        <v>1</v>
      </c>
      <c r="J7493">
        <v>0</v>
      </c>
      <c r="K7493" s="1">
        <v>197372.13</v>
      </c>
      <c r="L7493">
        <v>0</v>
      </c>
      <c r="M7493">
        <v>23</v>
      </c>
      <c r="N7493">
        <v>4889</v>
      </c>
      <c r="O7493">
        <v>8</v>
      </c>
      <c r="P7493">
        <v>36</v>
      </c>
      <c r="Q7493">
        <v>0.34782608695652173</v>
      </c>
      <c r="R7493">
        <v>112447</v>
      </c>
      <c r="S7493" t="str" cm="1">
        <f t="array" ref="S7493">_xlfn.IFS(E7496&lt;30,"18-29",E7496&lt;45,"30-44",TRUE,"45+")</f>
        <v>30-44</v>
      </c>
      <c r="T7493" t="str" cm="1">
        <f t="array" ref="T7493">_xlfn.IFS(F7493&lt;=2,"0-2 Years",F7493&lt;=5,"3-5 Years",F7493&lt;=8,"6-8 Years",TRUE,"9-10 Years")</f>
        <v>3-5 Years</v>
      </c>
      <c r="U7493" t="str" cm="1">
        <f t="array" ref="U7493">_xlfn.IFS(P7493&gt;60,"High Risk",P7493&gt;30,"Medium Risk",TRUE,"Low Risk")</f>
        <v>Medium Risk</v>
      </c>
      <c r="V7493">
        <f t="shared" si="117"/>
        <v>3</v>
      </c>
    </row>
    <row r="7494" spans="1:22" hidden="1" x14ac:dyDescent="0.2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 s="2">
        <v>200724.96</v>
      </c>
      <c r="H7494">
        <v>1</v>
      </c>
      <c r="I7494">
        <v>0</v>
      </c>
      <c r="J7494">
        <v>1</v>
      </c>
      <c r="K7494" s="1">
        <v>82872.639999999999</v>
      </c>
      <c r="L7494">
        <v>1</v>
      </c>
      <c r="M7494">
        <v>8</v>
      </c>
      <c r="N7494">
        <v>3409</v>
      </c>
      <c r="O7494">
        <v>9</v>
      </c>
      <c r="P7494">
        <v>106</v>
      </c>
      <c r="Q7494">
        <v>1</v>
      </c>
      <c r="R7494">
        <v>27272</v>
      </c>
      <c r="S7494" t="str" cm="1">
        <f t="array" ref="S7494">_xlfn.IFS(E7497&lt;30,"18-29",E7497&lt;45,"30-44",TRUE,"45+")</f>
        <v>18-29</v>
      </c>
      <c r="T7494" t="str" cm="1">
        <f t="array" ref="T7494">_xlfn.IFS(F7494&lt;=2,"0-2 Years",F7494&lt;=5,"3-5 Years",F7494&lt;=8,"6-8 Years",TRUE,"9-10 Years")</f>
        <v>9-10 Years</v>
      </c>
      <c r="U7494" t="str" cm="1">
        <f t="array" ref="U7494">_xlfn.IFS(P7494&gt;60,"High Risk",P7494&gt;30,"Medium Risk",TRUE,"Low Risk")</f>
        <v>High Risk</v>
      </c>
      <c r="V7494">
        <f t="shared" si="117"/>
        <v>2</v>
      </c>
    </row>
    <row r="7495" spans="1:22" hidden="1" x14ac:dyDescent="0.2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 s="2">
        <v>140363.95000000001</v>
      </c>
      <c r="H7495">
        <v>2</v>
      </c>
      <c r="I7495">
        <v>1</v>
      </c>
      <c r="J7495">
        <v>1</v>
      </c>
      <c r="K7495" s="1">
        <v>129563.86</v>
      </c>
      <c r="L7495">
        <v>0</v>
      </c>
      <c r="M7495">
        <v>8</v>
      </c>
      <c r="N7495">
        <v>4995</v>
      </c>
      <c r="O7495">
        <v>2</v>
      </c>
      <c r="P7495">
        <v>5</v>
      </c>
      <c r="Q7495">
        <v>0.25</v>
      </c>
      <c r="R7495">
        <v>39960</v>
      </c>
      <c r="S7495" t="str" cm="1">
        <f t="array" ref="S7495">_xlfn.IFS(E7498&lt;30,"18-29",E7498&lt;45,"30-44",TRUE,"45+")</f>
        <v>45+</v>
      </c>
      <c r="T7495" t="str" cm="1">
        <f t="array" ref="T7495">_xlfn.IFS(F7495&lt;=2,"0-2 Years",F7495&lt;=5,"3-5 Years",F7495&lt;=8,"6-8 Years",TRUE,"9-10 Years")</f>
        <v>9-10 Years</v>
      </c>
      <c r="U7495" t="str" cm="1">
        <f t="array" ref="U7495">_xlfn.IFS(P7495&gt;60,"High Risk",P7495&gt;30,"Medium Risk",TRUE,"Low Risk")</f>
        <v>Low Risk</v>
      </c>
      <c r="V7495">
        <f t="shared" si="117"/>
        <v>0</v>
      </c>
    </row>
    <row r="7496" spans="1:22" hidden="1" x14ac:dyDescent="0.2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 s="2">
        <v>151844.64000000001</v>
      </c>
      <c r="H7496">
        <v>1</v>
      </c>
      <c r="I7496">
        <v>1</v>
      </c>
      <c r="J7496">
        <v>1</v>
      </c>
      <c r="K7496" s="1">
        <v>135388.89000000001</v>
      </c>
      <c r="L7496">
        <v>0</v>
      </c>
      <c r="M7496">
        <v>9</v>
      </c>
      <c r="N7496">
        <v>1708</v>
      </c>
      <c r="O7496">
        <v>1</v>
      </c>
      <c r="P7496">
        <v>151</v>
      </c>
      <c r="Q7496">
        <v>0.1111111111111111</v>
      </c>
      <c r="R7496">
        <v>15372</v>
      </c>
      <c r="S7496" t="str" cm="1">
        <f t="array" ref="S7496">_xlfn.IFS(E7499&lt;30,"18-29",E7499&lt;45,"30-44",TRUE,"45+")</f>
        <v>18-29</v>
      </c>
      <c r="T7496" t="str" cm="1">
        <f t="array" ref="T7496">_xlfn.IFS(F7496&lt;=2,"0-2 Years",F7496&lt;=5,"3-5 Years",F7496&lt;=8,"6-8 Years",TRUE,"9-10 Years")</f>
        <v>0-2 Years</v>
      </c>
      <c r="U7496" t="str" cm="1">
        <f t="array" ref="U7496">_xlfn.IFS(P7496&gt;60,"High Risk",P7496&gt;30,"Medium Risk",TRUE,"Low Risk")</f>
        <v>High Risk</v>
      </c>
      <c r="V7496">
        <f t="shared" si="117"/>
        <v>3</v>
      </c>
    </row>
    <row r="7497" spans="1:22" hidden="1" x14ac:dyDescent="0.2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 s="2">
        <v>0</v>
      </c>
      <c r="H7497">
        <v>2</v>
      </c>
      <c r="I7497">
        <v>0</v>
      </c>
      <c r="J7497">
        <v>1</v>
      </c>
      <c r="K7497" s="1">
        <v>4497.55</v>
      </c>
      <c r="L7497">
        <v>0</v>
      </c>
      <c r="M7497">
        <v>10</v>
      </c>
      <c r="N7497">
        <v>1808</v>
      </c>
      <c r="O7497">
        <v>6</v>
      </c>
      <c r="P7497">
        <v>9</v>
      </c>
      <c r="Q7497">
        <v>0.6</v>
      </c>
      <c r="R7497">
        <v>18080</v>
      </c>
      <c r="S7497" t="str" cm="1">
        <f t="array" ref="S7497">_xlfn.IFS(E7500&lt;30,"18-29",E7500&lt;45,"30-44",TRUE,"45+")</f>
        <v>30-44</v>
      </c>
      <c r="T7497" t="str" cm="1">
        <f t="array" ref="T7497">_xlfn.IFS(F7497&lt;=2,"0-2 Years",F7497&lt;=5,"3-5 Years",F7497&lt;=8,"6-8 Years",TRUE,"9-10 Years")</f>
        <v>0-2 Years</v>
      </c>
      <c r="U7497" t="str" cm="1">
        <f t="array" ref="U7497">_xlfn.IFS(P7497&gt;60,"High Risk",P7497&gt;30,"Medium Risk",TRUE,"Low Risk")</f>
        <v>Low Risk</v>
      </c>
      <c r="V7497">
        <f t="shared" si="117"/>
        <v>4</v>
      </c>
    </row>
    <row r="7498" spans="1:22" hidden="1" x14ac:dyDescent="0.2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 s="2">
        <v>133231.48000000001</v>
      </c>
      <c r="H7498">
        <v>1</v>
      </c>
      <c r="I7498">
        <v>1</v>
      </c>
      <c r="J7498">
        <v>1</v>
      </c>
      <c r="K7498" s="1">
        <v>67885.37</v>
      </c>
      <c r="L7498">
        <v>0</v>
      </c>
      <c r="M7498">
        <v>9</v>
      </c>
      <c r="N7498">
        <v>1093</v>
      </c>
      <c r="O7498">
        <v>2</v>
      </c>
      <c r="P7498">
        <v>61</v>
      </c>
      <c r="Q7498">
        <v>0.22222222222222221</v>
      </c>
      <c r="R7498">
        <v>9837</v>
      </c>
      <c r="S7498" t="str" cm="1">
        <f t="array" ref="S7498">_xlfn.IFS(E7501&lt;30,"18-29",E7501&lt;45,"30-44",TRUE,"45+")</f>
        <v>45+</v>
      </c>
      <c r="T7498" t="str" cm="1">
        <f t="array" ref="T7498">_xlfn.IFS(F7498&lt;=2,"0-2 Years",F7498&lt;=5,"3-5 Years",F7498&lt;=8,"6-8 Years",TRUE,"9-10 Years")</f>
        <v>6-8 Years</v>
      </c>
      <c r="U7498" t="str" cm="1">
        <f t="array" ref="U7498">_xlfn.IFS(P7498&gt;60,"High Risk",P7498&gt;30,"Medium Risk",TRUE,"Low Risk")</f>
        <v>High Risk</v>
      </c>
      <c r="V7498">
        <f t="shared" si="117"/>
        <v>3</v>
      </c>
    </row>
    <row r="7499" spans="1:22" x14ac:dyDescent="0.2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 s="2">
        <v>0</v>
      </c>
      <c r="H7499">
        <v>2</v>
      </c>
      <c r="I7499">
        <v>1</v>
      </c>
      <c r="J7499">
        <v>0</v>
      </c>
      <c r="K7499" s="1">
        <v>111471.55</v>
      </c>
      <c r="L7499">
        <v>0</v>
      </c>
      <c r="M7499">
        <v>17</v>
      </c>
      <c r="N7499">
        <v>3416</v>
      </c>
      <c r="O7499">
        <v>0</v>
      </c>
      <c r="P7499">
        <v>37</v>
      </c>
      <c r="Q7499">
        <v>0</v>
      </c>
      <c r="R7499">
        <v>58072</v>
      </c>
      <c r="S7499" t="str" cm="1">
        <f t="array" ref="S7499">_xlfn.IFS(E7502&lt;30,"18-29",E7502&lt;45,"30-44",TRUE,"45+")</f>
        <v>45+</v>
      </c>
      <c r="T7499" t="str" cm="1">
        <f t="array" ref="T7499">_xlfn.IFS(F7499&lt;=2,"0-2 Years",F7499&lt;=5,"3-5 Years",F7499&lt;=8,"6-8 Years",TRUE,"9-10 Years")</f>
        <v>6-8 Years</v>
      </c>
      <c r="U7499" t="str" cm="1">
        <f t="array" ref="U7499">_xlfn.IFS(P7499&gt;60,"High Risk",P7499&gt;30,"Medium Risk",TRUE,"Low Risk")</f>
        <v>Medium Risk</v>
      </c>
      <c r="V7499">
        <f t="shared" si="117"/>
        <v>6</v>
      </c>
    </row>
    <row r="7500" spans="1:22" hidden="1" x14ac:dyDescent="0.2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 s="2">
        <v>126598.99</v>
      </c>
      <c r="H7500">
        <v>2</v>
      </c>
      <c r="I7500">
        <v>1</v>
      </c>
      <c r="J7500">
        <v>1</v>
      </c>
      <c r="K7500" s="1">
        <v>134407.93</v>
      </c>
      <c r="L7500">
        <v>0</v>
      </c>
      <c r="M7500">
        <v>3</v>
      </c>
      <c r="N7500">
        <v>4402</v>
      </c>
      <c r="O7500">
        <v>0</v>
      </c>
      <c r="P7500">
        <v>142</v>
      </c>
      <c r="Q7500">
        <v>0</v>
      </c>
      <c r="R7500">
        <v>13206</v>
      </c>
      <c r="S7500" t="str" cm="1">
        <f t="array" ref="S7500">_xlfn.IFS(E7503&lt;30,"18-29",E7503&lt;45,"30-44",TRUE,"45+")</f>
        <v>45+</v>
      </c>
      <c r="T7500" t="str" cm="1">
        <f t="array" ref="T7500">_xlfn.IFS(F7500&lt;=2,"0-2 Years",F7500&lt;=5,"3-5 Years",F7500&lt;=8,"6-8 Years",TRUE,"9-10 Years")</f>
        <v>6-8 Years</v>
      </c>
      <c r="U7500" t="str" cm="1">
        <f t="array" ref="U7500">_xlfn.IFS(P7500&gt;60,"High Risk",P7500&gt;30,"Medium Risk",TRUE,"Low Risk")</f>
        <v>High Risk</v>
      </c>
      <c r="V7500">
        <f t="shared" si="117"/>
        <v>0</v>
      </c>
    </row>
    <row r="7501" spans="1:22" x14ac:dyDescent="0.2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 s="2">
        <v>113317.1</v>
      </c>
      <c r="H7501">
        <v>1</v>
      </c>
      <c r="I7501">
        <v>1</v>
      </c>
      <c r="J7501">
        <v>0</v>
      </c>
      <c r="K7501" s="1">
        <v>108258.22</v>
      </c>
      <c r="L7501">
        <v>1</v>
      </c>
      <c r="M7501">
        <v>27</v>
      </c>
      <c r="N7501">
        <v>887</v>
      </c>
      <c r="O7501">
        <v>7</v>
      </c>
      <c r="P7501">
        <v>47</v>
      </c>
      <c r="Q7501">
        <v>0.25925925925925924</v>
      </c>
      <c r="R7501">
        <v>23949</v>
      </c>
      <c r="S7501" t="str" cm="1">
        <f t="array" ref="S7501">_xlfn.IFS(E7504&lt;30,"18-29",E7504&lt;45,"30-44",TRUE,"45+")</f>
        <v>30-44</v>
      </c>
      <c r="T7501" t="str" cm="1">
        <f t="array" ref="T7501">_xlfn.IFS(F7501&lt;=2,"0-2 Years",F7501&lt;=5,"3-5 Years",F7501&lt;=8,"6-8 Years",TRUE,"9-10 Years")</f>
        <v>6-8 Years</v>
      </c>
      <c r="U7501" t="str" cm="1">
        <f t="array" ref="U7501">_xlfn.IFS(P7501&gt;60,"High Risk",P7501&gt;30,"Medium Risk",TRUE,"Low Risk")</f>
        <v>Medium Risk</v>
      </c>
      <c r="V7501">
        <f t="shared" si="117"/>
        <v>6</v>
      </c>
    </row>
    <row r="7502" spans="1:22" x14ac:dyDescent="0.2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 s="2">
        <v>0</v>
      </c>
      <c r="H7502">
        <v>2</v>
      </c>
      <c r="I7502">
        <v>1</v>
      </c>
      <c r="J7502">
        <v>0</v>
      </c>
      <c r="K7502" s="1">
        <v>197528.62</v>
      </c>
      <c r="L7502">
        <v>0</v>
      </c>
      <c r="M7502">
        <v>5</v>
      </c>
      <c r="N7502">
        <v>4551</v>
      </c>
      <c r="O7502">
        <v>1</v>
      </c>
      <c r="P7502">
        <v>10</v>
      </c>
      <c r="Q7502">
        <v>0.2</v>
      </c>
      <c r="R7502">
        <v>22755</v>
      </c>
      <c r="S7502" t="str" cm="1">
        <f t="array" ref="S7502">_xlfn.IFS(E7505&lt;30,"18-29",E7505&lt;45,"30-44",TRUE,"45+")</f>
        <v>30-44</v>
      </c>
      <c r="T7502" t="str" cm="1">
        <f t="array" ref="T7502">_xlfn.IFS(F7502&lt;=2,"0-2 Years",F7502&lt;=5,"3-5 Years",F7502&lt;=8,"6-8 Years",TRUE,"9-10 Years")</f>
        <v>3-5 Years</v>
      </c>
      <c r="U7502" t="str" cm="1">
        <f t="array" ref="U7502">_xlfn.IFS(P7502&gt;60,"High Risk",P7502&gt;30,"Medium Risk",TRUE,"Low Risk")</f>
        <v>Low Risk</v>
      </c>
      <c r="V7502">
        <f t="shared" si="117"/>
        <v>7</v>
      </c>
    </row>
    <row r="7503" spans="1:22" hidden="1" x14ac:dyDescent="0.2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 s="2">
        <v>93173.88</v>
      </c>
      <c r="H7503">
        <v>1</v>
      </c>
      <c r="I7503">
        <v>1</v>
      </c>
      <c r="J7503">
        <v>1</v>
      </c>
      <c r="K7503" s="1">
        <v>139761.25</v>
      </c>
      <c r="L7503">
        <v>0</v>
      </c>
      <c r="M7503">
        <v>22</v>
      </c>
      <c r="N7503">
        <v>1848</v>
      </c>
      <c r="O7503">
        <v>3</v>
      </c>
      <c r="P7503">
        <v>105</v>
      </c>
      <c r="Q7503">
        <v>0.13636363636363635</v>
      </c>
      <c r="R7503">
        <v>40656</v>
      </c>
      <c r="S7503" t="str" cm="1">
        <f t="array" ref="S7503">_xlfn.IFS(E7506&lt;30,"18-29",E7506&lt;45,"30-44",TRUE,"45+")</f>
        <v>30-44</v>
      </c>
      <c r="T7503" t="str" cm="1">
        <f t="array" ref="T7503">_xlfn.IFS(F7503&lt;=2,"0-2 Years",F7503&lt;=5,"3-5 Years",F7503&lt;=8,"6-8 Years",TRUE,"9-10 Years")</f>
        <v>6-8 Years</v>
      </c>
      <c r="U7503" t="str" cm="1">
        <f t="array" ref="U7503">_xlfn.IFS(P7503&gt;60,"High Risk",P7503&gt;30,"Medium Risk",TRUE,"Low Risk")</f>
        <v>High Risk</v>
      </c>
      <c r="V7503">
        <f t="shared" si="117"/>
        <v>3</v>
      </c>
    </row>
    <row r="7504" spans="1:22" x14ac:dyDescent="0.2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 s="2">
        <v>0</v>
      </c>
      <c r="H7504">
        <v>1</v>
      </c>
      <c r="I7504">
        <v>1</v>
      </c>
      <c r="J7504">
        <v>0</v>
      </c>
      <c r="K7504" s="1">
        <v>136119.96</v>
      </c>
      <c r="L7504">
        <v>1</v>
      </c>
      <c r="M7504">
        <v>23</v>
      </c>
      <c r="N7504">
        <v>3226</v>
      </c>
      <c r="O7504">
        <v>6</v>
      </c>
      <c r="P7504">
        <v>23</v>
      </c>
      <c r="Q7504">
        <v>0.2608695652173913</v>
      </c>
      <c r="R7504">
        <v>74198</v>
      </c>
      <c r="S7504" t="str" cm="1">
        <f t="array" ref="S7504">_xlfn.IFS(E7507&lt;30,"18-29",E7507&lt;45,"30-44",TRUE,"45+")</f>
        <v>18-29</v>
      </c>
      <c r="T7504" t="str" cm="1">
        <f t="array" ref="T7504">_xlfn.IFS(F7504&lt;=2,"0-2 Years",F7504&lt;=5,"3-5 Years",F7504&lt;=8,"6-8 Years",TRUE,"9-10 Years")</f>
        <v>9-10 Years</v>
      </c>
      <c r="U7504" t="str" cm="1">
        <f t="array" ref="U7504">_xlfn.IFS(P7504&gt;60,"High Risk",P7504&gt;30,"Medium Risk",TRUE,"Low Risk")</f>
        <v>Low Risk</v>
      </c>
      <c r="V7504">
        <f t="shared" si="117"/>
        <v>8</v>
      </c>
    </row>
    <row r="7505" spans="1:22" hidden="1" x14ac:dyDescent="0.2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 s="2">
        <v>105007.31</v>
      </c>
      <c r="H7505">
        <v>2</v>
      </c>
      <c r="I7505">
        <v>1</v>
      </c>
      <c r="J7505">
        <v>1</v>
      </c>
      <c r="K7505" s="1">
        <v>197812.16</v>
      </c>
      <c r="L7505">
        <v>0</v>
      </c>
      <c r="M7505">
        <v>12</v>
      </c>
      <c r="N7505">
        <v>4698</v>
      </c>
      <c r="O7505">
        <v>9</v>
      </c>
      <c r="P7505">
        <v>8</v>
      </c>
      <c r="Q7505">
        <v>0.75</v>
      </c>
      <c r="R7505">
        <v>56376</v>
      </c>
      <c r="S7505" t="str" cm="1">
        <f t="array" ref="S7505">_xlfn.IFS(E7508&lt;30,"18-29",E7508&lt;45,"30-44",TRUE,"45+")</f>
        <v>30-44</v>
      </c>
      <c r="T7505" t="str" cm="1">
        <f t="array" ref="T7505">_xlfn.IFS(F7505&lt;=2,"0-2 Years",F7505&lt;=5,"3-5 Years",F7505&lt;=8,"6-8 Years",TRUE,"9-10 Years")</f>
        <v>6-8 Years</v>
      </c>
      <c r="U7505" t="str" cm="1">
        <f t="array" ref="U7505">_xlfn.IFS(P7505&gt;60,"High Risk",P7505&gt;30,"Medium Risk",TRUE,"Low Risk")</f>
        <v>Low Risk</v>
      </c>
      <c r="V7505">
        <f t="shared" si="117"/>
        <v>0</v>
      </c>
    </row>
    <row r="7506" spans="1:22" x14ac:dyDescent="0.2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 s="2">
        <v>0</v>
      </c>
      <c r="H7506">
        <v>1</v>
      </c>
      <c r="I7506">
        <v>1</v>
      </c>
      <c r="J7506">
        <v>1</v>
      </c>
      <c r="K7506" s="1">
        <v>51972.92</v>
      </c>
      <c r="L7506">
        <v>1</v>
      </c>
      <c r="M7506">
        <v>17</v>
      </c>
      <c r="N7506">
        <v>274</v>
      </c>
      <c r="O7506">
        <v>5</v>
      </c>
      <c r="P7506">
        <v>68</v>
      </c>
      <c r="Q7506">
        <v>0.29411764705882354</v>
      </c>
      <c r="R7506">
        <v>4658</v>
      </c>
      <c r="S7506" t="str" cm="1">
        <f t="array" ref="S7506">_xlfn.IFS(E7509&lt;30,"18-29",E7509&lt;45,"30-44",TRUE,"45+")</f>
        <v>30-44</v>
      </c>
      <c r="T7506" t="str" cm="1">
        <f t="array" ref="T7506">_xlfn.IFS(F7506&lt;=2,"0-2 Years",F7506&lt;=5,"3-5 Years",F7506&lt;=8,"6-8 Years",TRUE,"9-10 Years")</f>
        <v>0-2 Years</v>
      </c>
      <c r="U7506" t="str" cm="1">
        <f t="array" ref="U7506">_xlfn.IFS(P7506&gt;60,"High Risk",P7506&gt;30,"Medium Risk",TRUE,"Low Risk")</f>
        <v>High Risk</v>
      </c>
      <c r="V7506">
        <f t="shared" si="117"/>
        <v>6</v>
      </c>
    </row>
    <row r="7507" spans="1:22" x14ac:dyDescent="0.2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 s="2">
        <v>0</v>
      </c>
      <c r="H7507">
        <v>2</v>
      </c>
      <c r="I7507">
        <v>1</v>
      </c>
      <c r="J7507">
        <v>0</v>
      </c>
      <c r="K7507" s="1">
        <v>99341.87</v>
      </c>
      <c r="L7507">
        <v>0</v>
      </c>
      <c r="M7507">
        <v>8</v>
      </c>
      <c r="N7507">
        <v>4735</v>
      </c>
      <c r="O7507">
        <v>6</v>
      </c>
      <c r="P7507">
        <v>146</v>
      </c>
      <c r="Q7507">
        <v>0.75</v>
      </c>
      <c r="R7507">
        <v>37880</v>
      </c>
      <c r="S7507" t="str" cm="1">
        <f t="array" ref="S7507">_xlfn.IFS(E7510&lt;30,"18-29",E7510&lt;45,"30-44",TRUE,"45+")</f>
        <v>45+</v>
      </c>
      <c r="T7507" t="str" cm="1">
        <f t="array" ref="T7507">_xlfn.IFS(F7507&lt;=2,"0-2 Years",F7507&lt;=5,"3-5 Years",F7507&lt;=8,"6-8 Years",TRUE,"9-10 Years")</f>
        <v>3-5 Years</v>
      </c>
      <c r="U7507" t="str" cm="1">
        <f t="array" ref="U7507">_xlfn.IFS(P7507&gt;60,"High Risk",P7507&gt;30,"Medium Risk",TRUE,"Low Risk")</f>
        <v>High Risk</v>
      </c>
      <c r="V7507">
        <f t="shared" si="117"/>
        <v>6</v>
      </c>
    </row>
    <row r="7508" spans="1:22" hidden="1" x14ac:dyDescent="0.2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 s="2">
        <v>131593.85</v>
      </c>
      <c r="H7508">
        <v>1</v>
      </c>
      <c r="I7508">
        <v>0</v>
      </c>
      <c r="J7508">
        <v>1</v>
      </c>
      <c r="K7508" s="1">
        <v>171345.02</v>
      </c>
      <c r="L7508">
        <v>1</v>
      </c>
      <c r="M7508">
        <v>7</v>
      </c>
      <c r="N7508">
        <v>2191</v>
      </c>
      <c r="O7508">
        <v>7</v>
      </c>
      <c r="P7508">
        <v>119</v>
      </c>
      <c r="Q7508">
        <v>1</v>
      </c>
      <c r="R7508">
        <v>15337</v>
      </c>
      <c r="S7508" t="str" cm="1">
        <f t="array" ref="S7508">_xlfn.IFS(E7511&lt;30,"18-29",E7511&lt;45,"30-44",TRUE,"45+")</f>
        <v>30-44</v>
      </c>
      <c r="T7508" t="str" cm="1">
        <f t="array" ref="T7508">_xlfn.IFS(F7508&lt;=2,"0-2 Years",F7508&lt;=5,"3-5 Years",F7508&lt;=8,"6-8 Years",TRUE,"9-10 Years")</f>
        <v>3-5 Years</v>
      </c>
      <c r="U7508" t="str" cm="1">
        <f t="array" ref="U7508">_xlfn.IFS(P7508&gt;60,"High Risk",P7508&gt;30,"Medium Risk",TRUE,"Low Risk")</f>
        <v>High Risk</v>
      </c>
      <c r="V7508">
        <f t="shared" si="117"/>
        <v>2</v>
      </c>
    </row>
    <row r="7509" spans="1:22" hidden="1" x14ac:dyDescent="0.2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 s="2">
        <v>119530.52</v>
      </c>
      <c r="H7509">
        <v>1</v>
      </c>
      <c r="I7509">
        <v>1</v>
      </c>
      <c r="J7509">
        <v>0</v>
      </c>
      <c r="K7509" s="1">
        <v>119056.68</v>
      </c>
      <c r="L7509">
        <v>1</v>
      </c>
      <c r="M7509">
        <v>19</v>
      </c>
      <c r="N7509">
        <v>1716</v>
      </c>
      <c r="O7509">
        <v>10</v>
      </c>
      <c r="P7509">
        <v>55</v>
      </c>
      <c r="Q7509">
        <v>0.52631578947368418</v>
      </c>
      <c r="R7509">
        <v>32604</v>
      </c>
      <c r="S7509" t="str" cm="1">
        <f t="array" ref="S7509">_xlfn.IFS(E7512&lt;30,"18-29",E7512&lt;45,"30-44",TRUE,"45+")</f>
        <v>30-44</v>
      </c>
      <c r="T7509" t="str" cm="1">
        <f t="array" ref="T7509">_xlfn.IFS(F7509&lt;=2,"0-2 Years",F7509&lt;=5,"3-5 Years",F7509&lt;=8,"6-8 Years",TRUE,"9-10 Years")</f>
        <v>9-10 Years</v>
      </c>
      <c r="U7509" t="str" cm="1">
        <f t="array" ref="U7509">_xlfn.IFS(P7509&gt;60,"High Risk",P7509&gt;30,"Medium Risk",TRUE,"Low Risk")</f>
        <v>Medium Risk</v>
      </c>
      <c r="V7509">
        <f t="shared" si="117"/>
        <v>5</v>
      </c>
    </row>
    <row r="7510" spans="1:22" hidden="1" x14ac:dyDescent="0.2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 s="2">
        <v>118614.6</v>
      </c>
      <c r="H7510">
        <v>2</v>
      </c>
      <c r="I7510">
        <v>1</v>
      </c>
      <c r="J7510">
        <v>1</v>
      </c>
      <c r="K7510" s="1">
        <v>172601.62</v>
      </c>
      <c r="L7510">
        <v>0</v>
      </c>
      <c r="M7510">
        <v>30</v>
      </c>
      <c r="N7510">
        <v>3998</v>
      </c>
      <c r="O7510">
        <v>10</v>
      </c>
      <c r="P7510">
        <v>39</v>
      </c>
      <c r="Q7510">
        <v>0.33333333333333331</v>
      </c>
      <c r="R7510">
        <v>119940</v>
      </c>
      <c r="S7510" t="str" cm="1">
        <f t="array" ref="S7510">_xlfn.IFS(E7513&lt;30,"18-29",E7513&lt;45,"30-44",TRUE,"45+")</f>
        <v>30-44</v>
      </c>
      <c r="T7510" t="str" cm="1">
        <f t="array" ref="T7510">_xlfn.IFS(F7510&lt;=2,"0-2 Years",F7510&lt;=5,"3-5 Years",F7510&lt;=8,"6-8 Years",TRUE,"9-10 Years")</f>
        <v>3-5 Years</v>
      </c>
      <c r="U7510" t="str" cm="1">
        <f t="array" ref="U7510">_xlfn.IFS(P7510&gt;60,"High Risk",P7510&gt;30,"Medium Risk",TRUE,"Low Risk")</f>
        <v>Medium Risk</v>
      </c>
      <c r="V7510">
        <f t="shared" si="117"/>
        <v>1</v>
      </c>
    </row>
    <row r="7511" spans="1:22" hidden="1" x14ac:dyDescent="0.2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 s="2">
        <v>95829.13</v>
      </c>
      <c r="H7511">
        <v>2</v>
      </c>
      <c r="I7511">
        <v>0</v>
      </c>
      <c r="J7511">
        <v>1</v>
      </c>
      <c r="K7511" s="1">
        <v>104936.88</v>
      </c>
      <c r="L7511">
        <v>0</v>
      </c>
      <c r="M7511">
        <v>4</v>
      </c>
      <c r="N7511">
        <v>1316</v>
      </c>
      <c r="O7511">
        <v>4</v>
      </c>
      <c r="P7511">
        <v>71</v>
      </c>
      <c r="Q7511">
        <v>1</v>
      </c>
      <c r="R7511">
        <v>5264</v>
      </c>
      <c r="S7511" t="str" cm="1">
        <f t="array" ref="S7511">_xlfn.IFS(E7514&lt;30,"18-29",E7514&lt;45,"30-44",TRUE,"45+")</f>
        <v>45+</v>
      </c>
      <c r="T7511" t="str" cm="1">
        <f t="array" ref="T7511">_xlfn.IFS(F7511&lt;=2,"0-2 Years",F7511&lt;=5,"3-5 Years",F7511&lt;=8,"6-8 Years",TRUE,"9-10 Years")</f>
        <v>9-10 Years</v>
      </c>
      <c r="U7511" t="str" cm="1">
        <f t="array" ref="U7511">_xlfn.IFS(P7511&gt;60,"High Risk",P7511&gt;30,"Medium Risk",TRUE,"Low Risk")</f>
        <v>High Risk</v>
      </c>
      <c r="V7511">
        <f t="shared" si="117"/>
        <v>0</v>
      </c>
    </row>
    <row r="7512" spans="1:22" hidden="1" x14ac:dyDescent="0.2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 s="2">
        <v>0</v>
      </c>
      <c r="H7512">
        <v>2</v>
      </c>
      <c r="I7512">
        <v>1</v>
      </c>
      <c r="J7512">
        <v>1</v>
      </c>
      <c r="K7512" s="1">
        <v>159044.1</v>
      </c>
      <c r="L7512">
        <v>0</v>
      </c>
      <c r="M7512">
        <v>22</v>
      </c>
      <c r="N7512">
        <v>3496</v>
      </c>
      <c r="O7512">
        <v>9</v>
      </c>
      <c r="P7512">
        <v>50</v>
      </c>
      <c r="Q7512">
        <v>0.40909090909090912</v>
      </c>
      <c r="R7512">
        <v>76912</v>
      </c>
      <c r="S7512" t="str" cm="1">
        <f t="array" ref="S7512">_xlfn.IFS(E7515&lt;30,"18-29",E7515&lt;45,"30-44",TRUE,"45+")</f>
        <v>18-29</v>
      </c>
      <c r="T7512" t="str" cm="1">
        <f t="array" ref="T7512">_xlfn.IFS(F7512&lt;=2,"0-2 Years",F7512&lt;=5,"3-5 Years",F7512&lt;=8,"6-8 Years",TRUE,"9-10 Years")</f>
        <v>0-2 Years</v>
      </c>
      <c r="U7512" t="str" cm="1">
        <f t="array" ref="U7512">_xlfn.IFS(P7512&gt;60,"High Risk",P7512&gt;30,"Medium Risk",TRUE,"Low Risk")</f>
        <v>Medium Risk</v>
      </c>
      <c r="V7512">
        <f t="shared" si="117"/>
        <v>4</v>
      </c>
    </row>
    <row r="7513" spans="1:22" x14ac:dyDescent="0.2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 s="2">
        <v>0</v>
      </c>
      <c r="H7513">
        <v>1</v>
      </c>
      <c r="I7513">
        <v>1</v>
      </c>
      <c r="J7513">
        <v>0</v>
      </c>
      <c r="K7513" s="1">
        <v>83263.06</v>
      </c>
      <c r="L7513">
        <v>0</v>
      </c>
      <c r="M7513">
        <v>9</v>
      </c>
      <c r="N7513">
        <v>4727</v>
      </c>
      <c r="O7513">
        <v>8</v>
      </c>
      <c r="P7513">
        <v>36</v>
      </c>
      <c r="Q7513">
        <v>0.88888888888888884</v>
      </c>
      <c r="R7513">
        <v>42543</v>
      </c>
      <c r="S7513" t="str" cm="1">
        <f t="array" ref="S7513">_xlfn.IFS(E7516&lt;30,"18-29",E7516&lt;45,"30-44",TRUE,"45+")</f>
        <v>45+</v>
      </c>
      <c r="T7513" t="str" cm="1">
        <f t="array" ref="T7513">_xlfn.IFS(F7513&lt;=2,"0-2 Years",F7513&lt;=5,"3-5 Years",F7513&lt;=8,"6-8 Years",TRUE,"9-10 Years")</f>
        <v>0-2 Years</v>
      </c>
      <c r="U7513" t="str" cm="1">
        <f t="array" ref="U7513">_xlfn.IFS(P7513&gt;60,"High Risk",P7513&gt;30,"Medium Risk",TRUE,"Low Risk")</f>
        <v>Medium Risk</v>
      </c>
      <c r="V7513">
        <f t="shared" si="117"/>
        <v>9</v>
      </c>
    </row>
    <row r="7514" spans="1:22" hidden="1" x14ac:dyDescent="0.2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 s="2">
        <v>153590.73000000001</v>
      </c>
      <c r="H7514">
        <v>2</v>
      </c>
      <c r="I7514">
        <v>1</v>
      </c>
      <c r="J7514">
        <v>1</v>
      </c>
      <c r="K7514" s="1">
        <v>130910.78</v>
      </c>
      <c r="L7514">
        <v>0</v>
      </c>
      <c r="M7514">
        <v>13</v>
      </c>
      <c r="N7514">
        <v>2193</v>
      </c>
      <c r="O7514">
        <v>5</v>
      </c>
      <c r="P7514">
        <v>80</v>
      </c>
      <c r="Q7514">
        <v>0.38461538461538464</v>
      </c>
      <c r="R7514">
        <v>28509</v>
      </c>
      <c r="S7514" t="str" cm="1">
        <f t="array" ref="S7514">_xlfn.IFS(E7517&lt;30,"18-29",E7517&lt;45,"30-44",TRUE,"45+")</f>
        <v>30-44</v>
      </c>
      <c r="T7514" t="str" cm="1">
        <f t="array" ref="T7514">_xlfn.IFS(F7514&lt;=2,"0-2 Years",F7514&lt;=5,"3-5 Years",F7514&lt;=8,"6-8 Years",TRUE,"9-10 Years")</f>
        <v>6-8 Years</v>
      </c>
      <c r="U7514" t="str" cm="1">
        <f t="array" ref="U7514">_xlfn.IFS(P7514&gt;60,"High Risk",P7514&gt;30,"Medium Risk",TRUE,"Low Risk")</f>
        <v>High Risk</v>
      </c>
      <c r="V7514">
        <f t="shared" si="117"/>
        <v>1</v>
      </c>
    </row>
    <row r="7515" spans="1:22" x14ac:dyDescent="0.2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 s="2">
        <v>0</v>
      </c>
      <c r="H7515">
        <v>1</v>
      </c>
      <c r="I7515">
        <v>1</v>
      </c>
      <c r="J7515">
        <v>0</v>
      </c>
      <c r="K7515" s="1">
        <v>126336.72</v>
      </c>
      <c r="L7515">
        <v>0</v>
      </c>
      <c r="M7515">
        <v>9</v>
      </c>
      <c r="N7515">
        <v>4402</v>
      </c>
      <c r="O7515">
        <v>2</v>
      </c>
      <c r="P7515">
        <v>179</v>
      </c>
      <c r="Q7515">
        <v>0.22222222222222221</v>
      </c>
      <c r="R7515">
        <v>39618</v>
      </c>
      <c r="S7515" t="str" cm="1">
        <f t="array" ref="S7515">_xlfn.IFS(E7518&lt;30,"18-29",E7518&lt;45,"30-44",TRUE,"45+")</f>
        <v>30-44</v>
      </c>
      <c r="T7515" t="str" cm="1">
        <f t="array" ref="T7515">_xlfn.IFS(F7515&lt;=2,"0-2 Years",F7515&lt;=5,"3-5 Years",F7515&lt;=8,"6-8 Years",TRUE,"9-10 Years")</f>
        <v>0-2 Years</v>
      </c>
      <c r="U7515" t="str" cm="1">
        <f t="array" ref="U7515">_xlfn.IFS(P7515&gt;60,"High Risk",P7515&gt;30,"Medium Risk",TRUE,"Low Risk")</f>
        <v>High Risk</v>
      </c>
      <c r="V7515">
        <f t="shared" si="117"/>
        <v>9</v>
      </c>
    </row>
    <row r="7516" spans="1:22" x14ac:dyDescent="0.2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 s="2">
        <v>113109.52</v>
      </c>
      <c r="H7516">
        <v>1</v>
      </c>
      <c r="I7516">
        <v>1</v>
      </c>
      <c r="J7516">
        <v>0</v>
      </c>
      <c r="K7516" s="1">
        <v>27980.799999999999</v>
      </c>
      <c r="L7516">
        <v>1</v>
      </c>
      <c r="M7516">
        <v>26</v>
      </c>
      <c r="N7516">
        <v>4588</v>
      </c>
      <c r="O7516">
        <v>0</v>
      </c>
      <c r="P7516">
        <v>88</v>
      </c>
      <c r="Q7516">
        <v>0</v>
      </c>
      <c r="R7516">
        <v>119288</v>
      </c>
      <c r="S7516" t="str" cm="1">
        <f t="array" ref="S7516">_xlfn.IFS(E7519&lt;30,"18-29",E7519&lt;45,"30-44",TRUE,"45+")</f>
        <v>45+</v>
      </c>
      <c r="T7516" t="str" cm="1">
        <f t="array" ref="T7516">_xlfn.IFS(F7516&lt;=2,"0-2 Years",F7516&lt;=5,"3-5 Years",F7516&lt;=8,"6-8 Years",TRUE,"9-10 Years")</f>
        <v>9-10 Years</v>
      </c>
      <c r="U7516" t="str" cm="1">
        <f t="array" ref="U7516">_xlfn.IFS(P7516&gt;60,"High Risk",P7516&gt;30,"Medium Risk",TRUE,"Low Risk")</f>
        <v>High Risk</v>
      </c>
      <c r="V7516">
        <f t="shared" si="117"/>
        <v>6</v>
      </c>
    </row>
    <row r="7517" spans="1:22" hidden="1" x14ac:dyDescent="0.2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 s="2">
        <v>130557.24</v>
      </c>
      <c r="H7517">
        <v>1</v>
      </c>
      <c r="I7517">
        <v>1</v>
      </c>
      <c r="J7517">
        <v>1</v>
      </c>
      <c r="K7517" s="1">
        <v>47880.71</v>
      </c>
      <c r="L7517">
        <v>0</v>
      </c>
      <c r="M7517">
        <v>29</v>
      </c>
      <c r="N7517">
        <v>4831</v>
      </c>
      <c r="O7517">
        <v>0</v>
      </c>
      <c r="P7517">
        <v>144</v>
      </c>
      <c r="Q7517">
        <v>0</v>
      </c>
      <c r="R7517">
        <v>140099</v>
      </c>
      <c r="S7517" t="str" cm="1">
        <f t="array" ref="S7517">_xlfn.IFS(E7520&lt;30,"18-29",E7520&lt;45,"30-44",TRUE,"45+")</f>
        <v>30-44</v>
      </c>
      <c r="T7517" t="str" cm="1">
        <f t="array" ref="T7517">_xlfn.IFS(F7517&lt;=2,"0-2 Years",F7517&lt;=5,"3-5 Years",F7517&lt;=8,"6-8 Years",TRUE,"9-10 Years")</f>
        <v>0-2 Years</v>
      </c>
      <c r="U7517" t="str" cm="1">
        <f t="array" ref="U7517">_xlfn.IFS(P7517&gt;60,"High Risk",P7517&gt;30,"Medium Risk",TRUE,"Low Risk")</f>
        <v>High Risk</v>
      </c>
      <c r="V7517">
        <f t="shared" si="117"/>
        <v>3</v>
      </c>
    </row>
    <row r="7518" spans="1:22" hidden="1" x14ac:dyDescent="0.2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 s="2">
        <v>93183.19</v>
      </c>
      <c r="H7518">
        <v>1</v>
      </c>
      <c r="I7518">
        <v>1</v>
      </c>
      <c r="J7518">
        <v>0</v>
      </c>
      <c r="K7518" s="1">
        <v>73882.490000000005</v>
      </c>
      <c r="L7518">
        <v>0</v>
      </c>
      <c r="M7518">
        <v>1</v>
      </c>
      <c r="N7518">
        <v>4138</v>
      </c>
      <c r="O7518">
        <v>3</v>
      </c>
      <c r="P7518">
        <v>20</v>
      </c>
      <c r="Q7518">
        <v>1</v>
      </c>
      <c r="R7518">
        <v>4138</v>
      </c>
      <c r="S7518" t="str" cm="1">
        <f t="array" ref="S7518">_xlfn.IFS(E7521&lt;30,"18-29",E7521&lt;45,"30-44",TRUE,"45+")</f>
        <v>30-44</v>
      </c>
      <c r="T7518" t="str" cm="1">
        <f t="array" ref="T7518">_xlfn.IFS(F7518&lt;=2,"0-2 Years",F7518&lt;=5,"3-5 Years",F7518&lt;=8,"6-8 Years",TRUE,"9-10 Years")</f>
        <v>6-8 Years</v>
      </c>
      <c r="U7518" t="str" cm="1">
        <f t="array" ref="U7518">_xlfn.IFS(P7518&gt;60,"High Risk",P7518&gt;30,"Medium Risk",TRUE,"Low Risk")</f>
        <v>Low Risk</v>
      </c>
      <c r="V7518">
        <f t="shared" si="117"/>
        <v>5</v>
      </c>
    </row>
    <row r="7519" spans="1:22" x14ac:dyDescent="0.2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 s="2">
        <v>151933.63</v>
      </c>
      <c r="H7519">
        <v>1</v>
      </c>
      <c r="I7519">
        <v>1</v>
      </c>
      <c r="J7519">
        <v>0</v>
      </c>
      <c r="K7519" s="1">
        <v>162960.04999999999</v>
      </c>
      <c r="L7519">
        <v>1</v>
      </c>
      <c r="M7519">
        <v>7</v>
      </c>
      <c r="N7519">
        <v>530</v>
      </c>
      <c r="O7519">
        <v>7</v>
      </c>
      <c r="P7519">
        <v>19</v>
      </c>
      <c r="Q7519">
        <v>1</v>
      </c>
      <c r="R7519">
        <v>3710</v>
      </c>
      <c r="S7519" t="str" cm="1">
        <f t="array" ref="S7519">_xlfn.IFS(E7522&lt;30,"18-29",E7522&lt;45,"30-44",TRUE,"45+")</f>
        <v>18-29</v>
      </c>
      <c r="T7519" t="str" cm="1">
        <f t="array" ref="T7519">_xlfn.IFS(F7519&lt;=2,"0-2 Years",F7519&lt;=5,"3-5 Years",F7519&lt;=8,"6-8 Years",TRUE,"9-10 Years")</f>
        <v>6-8 Years</v>
      </c>
      <c r="U7519" t="str" cm="1">
        <f t="array" ref="U7519">_xlfn.IFS(P7519&gt;60,"High Risk",P7519&gt;30,"Medium Risk",TRUE,"Low Risk")</f>
        <v>Low Risk</v>
      </c>
      <c r="V7519">
        <f t="shared" si="117"/>
        <v>6</v>
      </c>
    </row>
    <row r="7520" spans="1:22" hidden="1" x14ac:dyDescent="0.2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 s="2">
        <v>125495.64</v>
      </c>
      <c r="H7520">
        <v>2</v>
      </c>
      <c r="I7520">
        <v>1</v>
      </c>
      <c r="J7520">
        <v>1</v>
      </c>
      <c r="K7520" s="1">
        <v>68807.47</v>
      </c>
      <c r="L7520">
        <v>0</v>
      </c>
      <c r="M7520">
        <v>8</v>
      </c>
      <c r="N7520">
        <v>4441</v>
      </c>
      <c r="O7520">
        <v>8</v>
      </c>
      <c r="P7520">
        <v>116</v>
      </c>
      <c r="Q7520">
        <v>1</v>
      </c>
      <c r="R7520">
        <v>35528</v>
      </c>
      <c r="S7520" t="str" cm="1">
        <f t="array" ref="S7520">_xlfn.IFS(E7523&lt;30,"18-29",E7523&lt;45,"30-44",TRUE,"45+")</f>
        <v>30-44</v>
      </c>
      <c r="T7520" t="str" cm="1">
        <f t="array" ref="T7520">_xlfn.IFS(F7520&lt;=2,"0-2 Years",F7520&lt;=5,"3-5 Years",F7520&lt;=8,"6-8 Years",TRUE,"9-10 Years")</f>
        <v>0-2 Years</v>
      </c>
      <c r="U7520" t="str" cm="1">
        <f t="array" ref="U7520">_xlfn.IFS(P7520&gt;60,"High Risk",P7520&gt;30,"Medium Risk",TRUE,"Low Risk")</f>
        <v>High Risk</v>
      </c>
      <c r="V7520">
        <f t="shared" si="117"/>
        <v>1</v>
      </c>
    </row>
    <row r="7521" spans="1:22" x14ac:dyDescent="0.2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 s="2">
        <v>0</v>
      </c>
      <c r="H7521">
        <v>2</v>
      </c>
      <c r="I7521">
        <v>1</v>
      </c>
      <c r="J7521">
        <v>0</v>
      </c>
      <c r="K7521" s="1">
        <v>144039.04999999999</v>
      </c>
      <c r="L7521">
        <v>0</v>
      </c>
      <c r="M7521">
        <v>29</v>
      </c>
      <c r="N7521">
        <v>2491</v>
      </c>
      <c r="O7521">
        <v>4</v>
      </c>
      <c r="P7521">
        <v>81</v>
      </c>
      <c r="Q7521">
        <v>0.13793103448275862</v>
      </c>
      <c r="R7521">
        <v>72239</v>
      </c>
      <c r="S7521" t="str" cm="1">
        <f t="array" ref="S7521">_xlfn.IFS(E7524&lt;30,"18-29",E7524&lt;45,"30-44",TRUE,"45+")</f>
        <v>30-44</v>
      </c>
      <c r="T7521" t="str" cm="1">
        <f t="array" ref="T7521">_xlfn.IFS(F7521&lt;=2,"0-2 Years",F7521&lt;=5,"3-5 Years",F7521&lt;=8,"6-8 Years",TRUE,"9-10 Years")</f>
        <v>6-8 Years</v>
      </c>
      <c r="U7521" t="str" cm="1">
        <f t="array" ref="U7521">_xlfn.IFS(P7521&gt;60,"High Risk",P7521&gt;30,"Medium Risk",TRUE,"Low Risk")</f>
        <v>High Risk</v>
      </c>
      <c r="V7521">
        <f t="shared" si="117"/>
        <v>6</v>
      </c>
    </row>
    <row r="7522" spans="1:22" hidden="1" x14ac:dyDescent="0.2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 s="2">
        <v>118547.72</v>
      </c>
      <c r="H7522">
        <v>1</v>
      </c>
      <c r="I7522">
        <v>1</v>
      </c>
      <c r="J7522">
        <v>1</v>
      </c>
      <c r="K7522" s="1">
        <v>151192.18</v>
      </c>
      <c r="L7522">
        <v>0</v>
      </c>
      <c r="M7522">
        <v>22</v>
      </c>
      <c r="N7522">
        <v>4449</v>
      </c>
      <c r="O7522">
        <v>8</v>
      </c>
      <c r="P7522">
        <v>178</v>
      </c>
      <c r="Q7522">
        <v>0.36363636363636365</v>
      </c>
      <c r="R7522">
        <v>97878</v>
      </c>
      <c r="S7522" t="str" cm="1">
        <f t="array" ref="S7522">_xlfn.IFS(E7525&lt;30,"18-29",E7525&lt;45,"30-44",TRUE,"45+")</f>
        <v>45+</v>
      </c>
      <c r="T7522" t="str" cm="1">
        <f t="array" ref="T7522">_xlfn.IFS(F7522&lt;=2,"0-2 Years",F7522&lt;=5,"3-5 Years",F7522&lt;=8,"6-8 Years",TRUE,"9-10 Years")</f>
        <v>6-8 Years</v>
      </c>
      <c r="U7522" t="str" cm="1">
        <f t="array" ref="U7522">_xlfn.IFS(P7522&gt;60,"High Risk",P7522&gt;30,"Medium Risk",TRUE,"Low Risk")</f>
        <v>High Risk</v>
      </c>
      <c r="V7522">
        <f t="shared" si="117"/>
        <v>2</v>
      </c>
    </row>
    <row r="7523" spans="1:22" x14ac:dyDescent="0.2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 s="2">
        <v>97792.21</v>
      </c>
      <c r="H7523">
        <v>1</v>
      </c>
      <c r="I7523">
        <v>0</v>
      </c>
      <c r="J7523">
        <v>0</v>
      </c>
      <c r="K7523" s="1">
        <v>120225.62</v>
      </c>
      <c r="L7523">
        <v>0</v>
      </c>
      <c r="M7523">
        <v>13</v>
      </c>
      <c r="N7523">
        <v>1794</v>
      </c>
      <c r="O7523">
        <v>7</v>
      </c>
      <c r="P7523">
        <v>3</v>
      </c>
      <c r="Q7523">
        <v>0.53846153846153844</v>
      </c>
      <c r="R7523">
        <v>23322</v>
      </c>
      <c r="S7523" t="str" cm="1">
        <f t="array" ref="S7523">_xlfn.IFS(E7526&lt;30,"18-29",E7526&lt;45,"30-44",TRUE,"45+")</f>
        <v>30-44</v>
      </c>
      <c r="T7523" t="str" cm="1">
        <f t="array" ref="T7523">_xlfn.IFS(F7523&lt;=2,"0-2 Years",F7523&lt;=5,"3-5 Years",F7523&lt;=8,"6-8 Years",TRUE,"9-10 Years")</f>
        <v>0-2 Years</v>
      </c>
      <c r="U7523" t="str" cm="1">
        <f t="array" ref="U7523">_xlfn.IFS(P7523&gt;60,"High Risk",P7523&gt;30,"Medium Risk",TRUE,"Low Risk")</f>
        <v>Low Risk</v>
      </c>
      <c r="V7523">
        <f t="shared" si="117"/>
        <v>6</v>
      </c>
    </row>
    <row r="7524" spans="1:22" x14ac:dyDescent="0.2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 s="2">
        <v>0</v>
      </c>
      <c r="H7524">
        <v>3</v>
      </c>
      <c r="I7524">
        <v>0</v>
      </c>
      <c r="J7524">
        <v>0</v>
      </c>
      <c r="K7524" s="1">
        <v>56118.81</v>
      </c>
      <c r="L7524">
        <v>1</v>
      </c>
      <c r="M7524">
        <v>3</v>
      </c>
      <c r="N7524">
        <v>1740</v>
      </c>
      <c r="O7524">
        <v>3</v>
      </c>
      <c r="P7524">
        <v>33</v>
      </c>
      <c r="Q7524">
        <v>1</v>
      </c>
      <c r="R7524">
        <v>5220</v>
      </c>
      <c r="S7524" t="str" cm="1">
        <f t="array" ref="S7524">_xlfn.IFS(E7527&lt;30,"18-29",E7527&lt;45,"30-44",TRUE,"45+")</f>
        <v>30-44</v>
      </c>
      <c r="T7524" t="str" cm="1">
        <f t="array" ref="T7524">_xlfn.IFS(F7524&lt;=2,"0-2 Years",F7524&lt;=5,"3-5 Years",F7524&lt;=8,"6-8 Years",TRUE,"9-10 Years")</f>
        <v>6-8 Years</v>
      </c>
      <c r="U7524" t="str" cm="1">
        <f t="array" ref="U7524">_xlfn.IFS(P7524&gt;60,"High Risk",P7524&gt;30,"Medium Risk",TRUE,"Low Risk")</f>
        <v>Medium Risk</v>
      </c>
      <c r="V7524">
        <f t="shared" si="117"/>
        <v>6</v>
      </c>
    </row>
    <row r="7525" spans="1:22" hidden="1" x14ac:dyDescent="0.2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 s="2">
        <v>0</v>
      </c>
      <c r="H7525">
        <v>2</v>
      </c>
      <c r="I7525">
        <v>0</v>
      </c>
      <c r="J7525">
        <v>1</v>
      </c>
      <c r="K7525" s="1">
        <v>130853.03</v>
      </c>
      <c r="L7525">
        <v>0</v>
      </c>
      <c r="M7525">
        <v>21</v>
      </c>
      <c r="N7525">
        <v>2222</v>
      </c>
      <c r="O7525">
        <v>3</v>
      </c>
      <c r="P7525">
        <v>30</v>
      </c>
      <c r="Q7525">
        <v>0.14285714285714285</v>
      </c>
      <c r="R7525">
        <v>46662</v>
      </c>
      <c r="S7525" t="str" cm="1">
        <f t="array" ref="S7525">_xlfn.IFS(E7528&lt;30,"18-29",E7528&lt;45,"30-44",TRUE,"45+")</f>
        <v>45+</v>
      </c>
      <c r="T7525" t="str" cm="1">
        <f t="array" ref="T7525">_xlfn.IFS(F7525&lt;=2,"0-2 Years",F7525&lt;=5,"3-5 Years",F7525&lt;=8,"6-8 Years",TRUE,"9-10 Years")</f>
        <v>0-2 Years</v>
      </c>
      <c r="U7525" t="str" cm="1">
        <f t="array" ref="U7525">_xlfn.IFS(P7525&gt;60,"High Risk",P7525&gt;30,"Medium Risk",TRUE,"Low Risk")</f>
        <v>Low Risk</v>
      </c>
      <c r="V7525">
        <f t="shared" si="117"/>
        <v>5</v>
      </c>
    </row>
    <row r="7526" spans="1:22" hidden="1" x14ac:dyDescent="0.2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 s="2">
        <v>167181.01</v>
      </c>
      <c r="H7526">
        <v>1</v>
      </c>
      <c r="I7526">
        <v>1</v>
      </c>
      <c r="J7526">
        <v>1</v>
      </c>
      <c r="K7526" s="1">
        <v>185156.94</v>
      </c>
      <c r="L7526">
        <v>0</v>
      </c>
      <c r="M7526">
        <v>10</v>
      </c>
      <c r="N7526">
        <v>4346</v>
      </c>
      <c r="O7526">
        <v>9</v>
      </c>
      <c r="P7526">
        <v>21</v>
      </c>
      <c r="Q7526">
        <v>0.9</v>
      </c>
      <c r="R7526">
        <v>43460</v>
      </c>
      <c r="S7526" t="str" cm="1">
        <f t="array" ref="S7526">_xlfn.IFS(E7529&lt;30,"18-29",E7529&lt;45,"30-44",TRUE,"45+")</f>
        <v>30-44</v>
      </c>
      <c r="T7526" t="str" cm="1">
        <f t="array" ref="T7526">_xlfn.IFS(F7526&lt;=2,"0-2 Years",F7526&lt;=5,"3-5 Years",F7526&lt;=8,"6-8 Years",TRUE,"9-10 Years")</f>
        <v>6-8 Years</v>
      </c>
      <c r="U7526" t="str" cm="1">
        <f t="array" ref="U7526">_xlfn.IFS(P7526&gt;60,"High Risk",P7526&gt;30,"Medium Risk",TRUE,"Low Risk")</f>
        <v>Low Risk</v>
      </c>
      <c r="V7526">
        <f t="shared" si="117"/>
        <v>2</v>
      </c>
    </row>
    <row r="7527" spans="1:22" hidden="1" x14ac:dyDescent="0.2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 s="2">
        <v>121355.19</v>
      </c>
      <c r="H7527">
        <v>1</v>
      </c>
      <c r="I7527">
        <v>0</v>
      </c>
      <c r="J7527">
        <v>1</v>
      </c>
      <c r="K7527" s="1">
        <v>35671.449999999997</v>
      </c>
      <c r="L7527">
        <v>0</v>
      </c>
      <c r="M7527">
        <v>12</v>
      </c>
      <c r="N7527">
        <v>108</v>
      </c>
      <c r="O7527">
        <v>8</v>
      </c>
      <c r="P7527">
        <v>91</v>
      </c>
      <c r="Q7527">
        <v>0.66666666666666663</v>
      </c>
      <c r="R7527">
        <v>1296</v>
      </c>
      <c r="S7527" t="str" cm="1">
        <f t="array" ref="S7527">_xlfn.IFS(E7530&lt;30,"18-29",E7530&lt;45,"30-44",TRUE,"45+")</f>
        <v>45+</v>
      </c>
      <c r="T7527" t="str" cm="1">
        <f t="array" ref="T7527">_xlfn.IFS(F7527&lt;=2,"0-2 Years",F7527&lt;=5,"3-5 Years",F7527&lt;=8,"6-8 Years",TRUE,"9-10 Years")</f>
        <v>9-10 Years</v>
      </c>
      <c r="U7527" t="str" cm="1">
        <f t="array" ref="U7527">_xlfn.IFS(P7527&gt;60,"High Risk",P7527&gt;30,"Medium Risk",TRUE,"Low Risk")</f>
        <v>High Risk</v>
      </c>
      <c r="V7527">
        <f t="shared" si="117"/>
        <v>2</v>
      </c>
    </row>
    <row r="7528" spans="1:22" hidden="1" x14ac:dyDescent="0.2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 s="2">
        <v>0</v>
      </c>
      <c r="H7528">
        <v>2</v>
      </c>
      <c r="I7528">
        <v>1</v>
      </c>
      <c r="J7528">
        <v>1</v>
      </c>
      <c r="K7528" s="1">
        <v>59568.24</v>
      </c>
      <c r="L7528">
        <v>0</v>
      </c>
      <c r="M7528">
        <v>9</v>
      </c>
      <c r="N7528">
        <v>2083</v>
      </c>
      <c r="O7528">
        <v>9</v>
      </c>
      <c r="P7528">
        <v>96</v>
      </c>
      <c r="Q7528">
        <v>1</v>
      </c>
      <c r="R7528">
        <v>18747</v>
      </c>
      <c r="S7528" t="str" cm="1">
        <f t="array" ref="S7528">_xlfn.IFS(E7531&lt;30,"18-29",E7531&lt;45,"30-44",TRUE,"45+")</f>
        <v>30-44</v>
      </c>
      <c r="T7528" t="str" cm="1">
        <f t="array" ref="T7528">_xlfn.IFS(F7528&lt;=2,"0-2 Years",F7528&lt;=5,"3-5 Years",F7528&lt;=8,"6-8 Years",TRUE,"9-10 Years")</f>
        <v>0-2 Years</v>
      </c>
      <c r="U7528" t="str" cm="1">
        <f t="array" ref="U7528">_xlfn.IFS(P7528&gt;60,"High Risk",P7528&gt;30,"Medium Risk",TRUE,"Low Risk")</f>
        <v>High Risk</v>
      </c>
      <c r="V7528">
        <f t="shared" si="117"/>
        <v>5</v>
      </c>
    </row>
    <row r="7529" spans="1:22" x14ac:dyDescent="0.2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 s="2">
        <v>0</v>
      </c>
      <c r="H7529">
        <v>2</v>
      </c>
      <c r="I7529">
        <v>0</v>
      </c>
      <c r="J7529">
        <v>0</v>
      </c>
      <c r="K7529" s="1">
        <v>139911.57999999999</v>
      </c>
      <c r="L7529">
        <v>0</v>
      </c>
      <c r="M7529">
        <v>9</v>
      </c>
      <c r="N7529">
        <v>4974</v>
      </c>
      <c r="O7529">
        <v>3</v>
      </c>
      <c r="P7529">
        <v>85</v>
      </c>
      <c r="Q7529">
        <v>0.33333333333333331</v>
      </c>
      <c r="R7529">
        <v>44766</v>
      </c>
      <c r="S7529" t="str" cm="1">
        <f t="array" ref="S7529">_xlfn.IFS(E7532&lt;30,"18-29",E7532&lt;45,"30-44",TRUE,"45+")</f>
        <v>45+</v>
      </c>
      <c r="T7529" t="str" cm="1">
        <f t="array" ref="T7529">_xlfn.IFS(F7529&lt;=2,"0-2 Years",F7529&lt;=5,"3-5 Years",F7529&lt;=8,"6-8 Years",TRUE,"9-10 Years")</f>
        <v>0-2 Years</v>
      </c>
      <c r="U7529" t="str" cm="1">
        <f t="array" ref="U7529">_xlfn.IFS(P7529&gt;60,"High Risk",P7529&gt;30,"Medium Risk",TRUE,"Low Risk")</f>
        <v>High Risk</v>
      </c>
      <c r="V7529">
        <f t="shared" si="117"/>
        <v>7</v>
      </c>
    </row>
    <row r="7530" spans="1:22" x14ac:dyDescent="0.2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 s="2">
        <v>113226.47</v>
      </c>
      <c r="H7530">
        <v>1</v>
      </c>
      <c r="I7530">
        <v>1</v>
      </c>
      <c r="J7530">
        <v>0</v>
      </c>
      <c r="K7530" s="1">
        <v>56770.76</v>
      </c>
      <c r="L7530">
        <v>0</v>
      </c>
      <c r="M7530">
        <v>20</v>
      </c>
      <c r="N7530">
        <v>399</v>
      </c>
      <c r="O7530">
        <v>8</v>
      </c>
      <c r="P7530">
        <v>168</v>
      </c>
      <c r="Q7530">
        <v>0.4</v>
      </c>
      <c r="R7530">
        <v>7980</v>
      </c>
      <c r="S7530" t="str" cm="1">
        <f t="array" ref="S7530">_xlfn.IFS(E7533&lt;30,"18-29",E7533&lt;45,"30-44",TRUE,"45+")</f>
        <v>30-44</v>
      </c>
      <c r="T7530" t="str" cm="1">
        <f t="array" ref="T7530">_xlfn.IFS(F7530&lt;=2,"0-2 Years",F7530&lt;=5,"3-5 Years",F7530&lt;=8,"6-8 Years",TRUE,"9-10 Years")</f>
        <v>3-5 Years</v>
      </c>
      <c r="U7530" t="str" cm="1">
        <f t="array" ref="U7530">_xlfn.IFS(P7530&gt;60,"High Risk",P7530&gt;30,"Medium Risk",TRUE,"Low Risk")</f>
        <v>High Risk</v>
      </c>
      <c r="V7530">
        <f t="shared" si="117"/>
        <v>6</v>
      </c>
    </row>
    <row r="7531" spans="1:22" hidden="1" x14ac:dyDescent="0.2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 s="2">
        <v>118392.75</v>
      </c>
      <c r="H7531">
        <v>1</v>
      </c>
      <c r="I7531">
        <v>1</v>
      </c>
      <c r="J7531">
        <v>1</v>
      </c>
      <c r="K7531" s="1">
        <v>157564.75</v>
      </c>
      <c r="L7531">
        <v>0</v>
      </c>
      <c r="M7531">
        <v>3</v>
      </c>
      <c r="N7531">
        <v>4616</v>
      </c>
      <c r="O7531">
        <v>2</v>
      </c>
      <c r="P7531">
        <v>80</v>
      </c>
      <c r="Q7531">
        <v>0.66666666666666663</v>
      </c>
      <c r="R7531">
        <v>13848</v>
      </c>
      <c r="S7531" t="str" cm="1">
        <f t="array" ref="S7531">_xlfn.IFS(E7534&lt;30,"18-29",E7534&lt;45,"30-44",TRUE,"45+")</f>
        <v>30-44</v>
      </c>
      <c r="T7531" t="str" cm="1">
        <f t="array" ref="T7531">_xlfn.IFS(F7531&lt;=2,"0-2 Years",F7531&lt;=5,"3-5 Years",F7531&lt;=8,"6-8 Years",TRUE,"9-10 Years")</f>
        <v>0-2 Years</v>
      </c>
      <c r="U7531" t="str" cm="1">
        <f t="array" ref="U7531">_xlfn.IFS(P7531&gt;60,"High Risk",P7531&gt;30,"Medium Risk",TRUE,"Low Risk")</f>
        <v>High Risk</v>
      </c>
      <c r="V7531">
        <f t="shared" si="117"/>
        <v>3</v>
      </c>
    </row>
    <row r="7532" spans="1:22" hidden="1" x14ac:dyDescent="0.2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 s="2">
        <v>145262.54</v>
      </c>
      <c r="H7532">
        <v>1</v>
      </c>
      <c r="I7532">
        <v>0</v>
      </c>
      <c r="J7532">
        <v>1</v>
      </c>
      <c r="K7532" s="1">
        <v>131473.31</v>
      </c>
      <c r="L7532">
        <v>0</v>
      </c>
      <c r="M7532">
        <v>12</v>
      </c>
      <c r="N7532">
        <v>3245</v>
      </c>
      <c r="O7532">
        <v>2</v>
      </c>
      <c r="P7532">
        <v>103</v>
      </c>
      <c r="Q7532">
        <v>0.16666666666666666</v>
      </c>
      <c r="R7532">
        <v>38940</v>
      </c>
      <c r="S7532" t="str" cm="1">
        <f t="array" ref="S7532">_xlfn.IFS(E7535&lt;30,"18-29",E7535&lt;45,"30-44",TRUE,"45+")</f>
        <v>45+</v>
      </c>
      <c r="T7532" t="str" cm="1">
        <f t="array" ref="T7532">_xlfn.IFS(F7532&lt;=2,"0-2 Years",F7532&lt;=5,"3-5 Years",F7532&lt;=8,"6-8 Years",TRUE,"9-10 Years")</f>
        <v>6-8 Years</v>
      </c>
      <c r="U7532" t="str" cm="1">
        <f t="array" ref="U7532">_xlfn.IFS(P7532&gt;60,"High Risk",P7532&gt;30,"Medium Risk",TRUE,"Low Risk")</f>
        <v>High Risk</v>
      </c>
      <c r="V7532">
        <f t="shared" si="117"/>
        <v>3</v>
      </c>
    </row>
    <row r="7533" spans="1:22" hidden="1" x14ac:dyDescent="0.2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 s="2">
        <v>163505.16</v>
      </c>
      <c r="H7533">
        <v>1</v>
      </c>
      <c r="I7533">
        <v>0</v>
      </c>
      <c r="J7533">
        <v>0</v>
      </c>
      <c r="K7533" s="1">
        <v>90424.09</v>
      </c>
      <c r="L7533">
        <v>0</v>
      </c>
      <c r="M7533">
        <v>1</v>
      </c>
      <c r="N7533">
        <v>1757</v>
      </c>
      <c r="O7533">
        <v>9</v>
      </c>
      <c r="P7533">
        <v>145</v>
      </c>
      <c r="Q7533">
        <v>1</v>
      </c>
      <c r="R7533">
        <v>1757</v>
      </c>
      <c r="S7533" t="str" cm="1">
        <f t="array" ref="S7533">_xlfn.IFS(E7536&lt;30,"18-29",E7536&lt;45,"30-44",TRUE,"45+")</f>
        <v>30-44</v>
      </c>
      <c r="T7533" t="str" cm="1">
        <f t="array" ref="T7533">_xlfn.IFS(F7533&lt;=2,"0-2 Years",F7533&lt;=5,"3-5 Years",F7533&lt;=8,"6-8 Years",TRUE,"9-10 Years")</f>
        <v>6-8 Years</v>
      </c>
      <c r="U7533" t="str" cm="1">
        <f t="array" ref="U7533">_xlfn.IFS(P7533&gt;60,"High Risk",P7533&gt;30,"Medium Risk",TRUE,"Low Risk")</f>
        <v>High Risk</v>
      </c>
      <c r="V7533">
        <f t="shared" si="117"/>
        <v>5</v>
      </c>
    </row>
    <row r="7534" spans="1:22" hidden="1" x14ac:dyDescent="0.2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 s="2">
        <v>118114.28</v>
      </c>
      <c r="H7534">
        <v>2</v>
      </c>
      <c r="I7534">
        <v>0</v>
      </c>
      <c r="J7534">
        <v>1</v>
      </c>
      <c r="K7534" s="1">
        <v>156660.21</v>
      </c>
      <c r="L7534">
        <v>0</v>
      </c>
      <c r="M7534">
        <v>28</v>
      </c>
      <c r="N7534">
        <v>4022</v>
      </c>
      <c r="O7534">
        <v>3</v>
      </c>
      <c r="P7534">
        <v>44</v>
      </c>
      <c r="Q7534">
        <v>0.10714285714285714</v>
      </c>
      <c r="R7534">
        <v>112616</v>
      </c>
      <c r="S7534" t="str" cm="1">
        <f t="array" ref="S7534">_xlfn.IFS(E7537&lt;30,"18-29",E7537&lt;45,"30-44",TRUE,"45+")</f>
        <v>30-44</v>
      </c>
      <c r="T7534" t="str" cm="1">
        <f t="array" ref="T7534">_xlfn.IFS(F7534&lt;=2,"0-2 Years",F7534&lt;=5,"3-5 Years",F7534&lt;=8,"6-8 Years",TRUE,"9-10 Years")</f>
        <v>0-2 Years</v>
      </c>
      <c r="U7534" t="str" cm="1">
        <f t="array" ref="U7534">_xlfn.IFS(P7534&gt;60,"High Risk",P7534&gt;30,"Medium Risk",TRUE,"Low Risk")</f>
        <v>Medium Risk</v>
      </c>
      <c r="V7534">
        <f t="shared" si="117"/>
        <v>1</v>
      </c>
    </row>
    <row r="7535" spans="1:22" hidden="1" x14ac:dyDescent="0.2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 s="2">
        <v>108449.23</v>
      </c>
      <c r="H7535">
        <v>3</v>
      </c>
      <c r="I7535">
        <v>0</v>
      </c>
      <c r="J7535">
        <v>0</v>
      </c>
      <c r="K7535" s="1">
        <v>88372.69</v>
      </c>
      <c r="L7535">
        <v>1</v>
      </c>
      <c r="M7535">
        <v>10</v>
      </c>
      <c r="N7535">
        <v>3446</v>
      </c>
      <c r="O7535">
        <v>3</v>
      </c>
      <c r="P7535">
        <v>112</v>
      </c>
      <c r="Q7535">
        <v>0.3</v>
      </c>
      <c r="R7535">
        <v>34460</v>
      </c>
      <c r="S7535" t="str" cm="1">
        <f t="array" ref="S7535">_xlfn.IFS(E7538&lt;30,"18-29",E7538&lt;45,"30-44",TRUE,"45+")</f>
        <v>30-44</v>
      </c>
      <c r="T7535" t="str" cm="1">
        <f t="array" ref="T7535">_xlfn.IFS(F7535&lt;=2,"0-2 Years",F7535&lt;=5,"3-5 Years",F7535&lt;=8,"6-8 Years",TRUE,"9-10 Years")</f>
        <v>0-2 Years</v>
      </c>
      <c r="U7535" t="str" cm="1">
        <f t="array" ref="U7535">_xlfn.IFS(P7535&gt;60,"High Risk",P7535&gt;30,"Medium Risk",TRUE,"Low Risk")</f>
        <v>High Risk</v>
      </c>
      <c r="V7535">
        <f t="shared" si="117"/>
        <v>5</v>
      </c>
    </row>
    <row r="7536" spans="1:22" hidden="1" x14ac:dyDescent="0.2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 s="2">
        <v>0</v>
      </c>
      <c r="H7536">
        <v>2</v>
      </c>
      <c r="I7536">
        <v>1</v>
      </c>
      <c r="J7536">
        <v>1</v>
      </c>
      <c r="K7536" s="1">
        <v>46200.71</v>
      </c>
      <c r="L7536">
        <v>0</v>
      </c>
      <c r="M7536">
        <v>2</v>
      </c>
      <c r="N7536">
        <v>852</v>
      </c>
      <c r="O7536">
        <v>3</v>
      </c>
      <c r="P7536">
        <v>25</v>
      </c>
      <c r="Q7536">
        <v>1</v>
      </c>
      <c r="R7536">
        <v>1704</v>
      </c>
      <c r="S7536" t="str" cm="1">
        <f t="array" ref="S7536">_xlfn.IFS(E7539&lt;30,"18-29",E7539&lt;45,"30-44",TRUE,"45+")</f>
        <v>30-44</v>
      </c>
      <c r="T7536" t="str" cm="1">
        <f t="array" ref="T7536">_xlfn.IFS(F7536&lt;=2,"0-2 Years",F7536&lt;=5,"3-5 Years",F7536&lt;=8,"6-8 Years",TRUE,"9-10 Years")</f>
        <v>0-2 Years</v>
      </c>
      <c r="U7536" t="str" cm="1">
        <f t="array" ref="U7536">_xlfn.IFS(P7536&gt;60,"High Risk",P7536&gt;30,"Medium Risk",TRUE,"Low Risk")</f>
        <v>Low Risk</v>
      </c>
      <c r="V7536">
        <f t="shared" si="117"/>
        <v>4</v>
      </c>
    </row>
    <row r="7537" spans="1:22" hidden="1" x14ac:dyDescent="0.2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 s="2">
        <v>103294.56</v>
      </c>
      <c r="H7537">
        <v>1</v>
      </c>
      <c r="I7537">
        <v>1</v>
      </c>
      <c r="J7537">
        <v>0</v>
      </c>
      <c r="K7537" s="1">
        <v>160548.12</v>
      </c>
      <c r="L7537">
        <v>0</v>
      </c>
      <c r="M7537">
        <v>27</v>
      </c>
      <c r="N7537">
        <v>3916</v>
      </c>
      <c r="O7537">
        <v>3</v>
      </c>
      <c r="P7537">
        <v>95</v>
      </c>
      <c r="Q7537">
        <v>0.1111111111111111</v>
      </c>
      <c r="R7537">
        <v>105732</v>
      </c>
      <c r="S7537" t="str" cm="1">
        <f t="array" ref="S7537">_xlfn.IFS(E7540&lt;30,"18-29",E7540&lt;45,"30-44",TRUE,"45+")</f>
        <v>18-29</v>
      </c>
      <c r="T7537" t="str" cm="1">
        <f t="array" ref="T7537">_xlfn.IFS(F7537&lt;=2,"0-2 Years",F7537&lt;=5,"3-5 Years",F7537&lt;=8,"6-8 Years",TRUE,"9-10 Years")</f>
        <v>9-10 Years</v>
      </c>
      <c r="U7537" t="str" cm="1">
        <f t="array" ref="U7537">_xlfn.IFS(P7537&gt;60,"High Risk",P7537&gt;30,"Medium Risk",TRUE,"Low Risk")</f>
        <v>High Risk</v>
      </c>
      <c r="V7537">
        <f t="shared" si="117"/>
        <v>5</v>
      </c>
    </row>
    <row r="7538" spans="1:22" x14ac:dyDescent="0.2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 s="2">
        <v>0</v>
      </c>
      <c r="H7538">
        <v>1</v>
      </c>
      <c r="I7538">
        <v>1</v>
      </c>
      <c r="J7538">
        <v>0</v>
      </c>
      <c r="K7538" s="1">
        <v>1262.83</v>
      </c>
      <c r="L7538">
        <v>1</v>
      </c>
      <c r="M7538">
        <v>5</v>
      </c>
      <c r="N7538">
        <v>4758</v>
      </c>
      <c r="O7538">
        <v>0</v>
      </c>
      <c r="P7538">
        <v>10</v>
      </c>
      <c r="Q7538">
        <v>0</v>
      </c>
      <c r="R7538">
        <v>23790</v>
      </c>
      <c r="S7538" t="str" cm="1">
        <f t="array" ref="S7538">_xlfn.IFS(E7541&lt;30,"18-29",E7541&lt;45,"30-44",TRUE,"45+")</f>
        <v>30-44</v>
      </c>
      <c r="T7538" t="str" cm="1">
        <f t="array" ref="T7538">_xlfn.IFS(F7538&lt;=2,"0-2 Years",F7538&lt;=5,"3-5 Years",F7538&lt;=8,"6-8 Years",TRUE,"9-10 Years")</f>
        <v>0-2 Years</v>
      </c>
      <c r="U7538" t="str" cm="1">
        <f t="array" ref="U7538">_xlfn.IFS(P7538&gt;60,"High Risk",P7538&gt;30,"Medium Risk",TRUE,"Low Risk")</f>
        <v>Low Risk</v>
      </c>
      <c r="V7538">
        <f t="shared" si="117"/>
        <v>9</v>
      </c>
    </row>
    <row r="7539" spans="1:22" hidden="1" x14ac:dyDescent="0.2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 s="2">
        <v>0</v>
      </c>
      <c r="H7539">
        <v>1</v>
      </c>
      <c r="I7539">
        <v>1</v>
      </c>
      <c r="J7539">
        <v>1</v>
      </c>
      <c r="K7539" s="1">
        <v>188639.28</v>
      </c>
      <c r="L7539">
        <v>0</v>
      </c>
      <c r="M7539">
        <v>23</v>
      </c>
      <c r="N7539">
        <v>3063</v>
      </c>
      <c r="O7539">
        <v>3</v>
      </c>
      <c r="P7539">
        <v>5</v>
      </c>
      <c r="Q7539">
        <v>0.13043478260869565</v>
      </c>
      <c r="R7539">
        <v>70449</v>
      </c>
      <c r="S7539" t="str" cm="1">
        <f t="array" ref="S7539">_xlfn.IFS(E7542&lt;30,"18-29",E7542&lt;45,"30-44",TRUE,"45+")</f>
        <v>30-44</v>
      </c>
      <c r="T7539" t="str" cm="1">
        <f t="array" ref="T7539">_xlfn.IFS(F7539&lt;=2,"0-2 Years",F7539&lt;=5,"3-5 Years",F7539&lt;=8,"6-8 Years",TRUE,"9-10 Years")</f>
        <v>6-8 Years</v>
      </c>
      <c r="U7539" t="str" cm="1">
        <f t="array" ref="U7539">_xlfn.IFS(P7539&gt;60,"High Risk",P7539&gt;30,"Medium Risk",TRUE,"Low Risk")</f>
        <v>Low Risk</v>
      </c>
      <c r="V7539">
        <f t="shared" si="117"/>
        <v>5</v>
      </c>
    </row>
    <row r="7540" spans="1:22" x14ac:dyDescent="0.2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 s="2">
        <v>0</v>
      </c>
      <c r="H7540">
        <v>2</v>
      </c>
      <c r="I7540">
        <v>1</v>
      </c>
      <c r="J7540">
        <v>0</v>
      </c>
      <c r="K7540" s="1">
        <v>14665.28</v>
      </c>
      <c r="L7540">
        <v>0</v>
      </c>
      <c r="M7540">
        <v>12</v>
      </c>
      <c r="N7540">
        <v>1435</v>
      </c>
      <c r="O7540">
        <v>4</v>
      </c>
      <c r="P7540">
        <v>96</v>
      </c>
      <c r="Q7540">
        <v>0.33333333333333331</v>
      </c>
      <c r="R7540">
        <v>17220</v>
      </c>
      <c r="S7540" t="str" cm="1">
        <f t="array" ref="S7540">_xlfn.IFS(E7543&lt;30,"18-29",E7543&lt;45,"30-44",TRUE,"45+")</f>
        <v>18-29</v>
      </c>
      <c r="T7540" t="str" cm="1">
        <f t="array" ref="T7540">_xlfn.IFS(F7540&lt;=2,"0-2 Years",F7540&lt;=5,"3-5 Years",F7540&lt;=8,"6-8 Years",TRUE,"9-10 Years")</f>
        <v>6-8 Years</v>
      </c>
      <c r="U7540" t="str" cm="1">
        <f t="array" ref="U7540">_xlfn.IFS(P7540&gt;60,"High Risk",P7540&gt;30,"Medium Risk",TRUE,"Low Risk")</f>
        <v>High Risk</v>
      </c>
      <c r="V7540">
        <f t="shared" si="117"/>
        <v>6</v>
      </c>
    </row>
    <row r="7541" spans="1:22" x14ac:dyDescent="0.2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 s="2">
        <v>119919.12</v>
      </c>
      <c r="H7541">
        <v>1</v>
      </c>
      <c r="I7541">
        <v>1</v>
      </c>
      <c r="J7541">
        <v>0</v>
      </c>
      <c r="K7541" s="1">
        <v>156868.21</v>
      </c>
      <c r="L7541">
        <v>0</v>
      </c>
      <c r="M7541">
        <v>18</v>
      </c>
      <c r="N7541">
        <v>3901</v>
      </c>
      <c r="O7541">
        <v>3</v>
      </c>
      <c r="P7541">
        <v>15</v>
      </c>
      <c r="Q7541">
        <v>0.16666666666666666</v>
      </c>
      <c r="R7541">
        <v>70218</v>
      </c>
      <c r="S7541" t="str" cm="1">
        <f t="array" ref="S7541">_xlfn.IFS(E7544&lt;30,"18-29",E7544&lt;45,"30-44",TRUE,"45+")</f>
        <v>30-44</v>
      </c>
      <c r="T7541" t="str" cm="1">
        <f t="array" ref="T7541">_xlfn.IFS(F7541&lt;=2,"0-2 Years",F7541&lt;=5,"3-5 Years",F7541&lt;=8,"6-8 Years",TRUE,"9-10 Years")</f>
        <v>0-2 Years</v>
      </c>
      <c r="U7541" t="str" cm="1">
        <f t="array" ref="U7541">_xlfn.IFS(P7541&gt;60,"High Risk",P7541&gt;30,"Medium Risk",TRUE,"Low Risk")</f>
        <v>Low Risk</v>
      </c>
      <c r="V7541">
        <f t="shared" si="117"/>
        <v>6</v>
      </c>
    </row>
    <row r="7542" spans="1:22" x14ac:dyDescent="0.2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 s="2">
        <v>0</v>
      </c>
      <c r="H7542">
        <v>1</v>
      </c>
      <c r="I7542">
        <v>1</v>
      </c>
      <c r="J7542">
        <v>0</v>
      </c>
      <c r="K7542" s="1">
        <v>30461.55</v>
      </c>
      <c r="L7542">
        <v>0</v>
      </c>
      <c r="M7542">
        <v>25</v>
      </c>
      <c r="N7542">
        <v>3037</v>
      </c>
      <c r="O7542">
        <v>10</v>
      </c>
      <c r="P7542">
        <v>40</v>
      </c>
      <c r="Q7542">
        <v>0.4</v>
      </c>
      <c r="R7542">
        <v>75925</v>
      </c>
      <c r="S7542" t="str" cm="1">
        <f t="array" ref="S7542">_xlfn.IFS(E7545&lt;30,"18-29",E7545&lt;45,"30-44",TRUE,"45+")</f>
        <v>30-44</v>
      </c>
      <c r="T7542" t="str" cm="1">
        <f t="array" ref="T7542">_xlfn.IFS(F7542&lt;=2,"0-2 Years",F7542&lt;=5,"3-5 Years",F7542&lt;=8,"6-8 Years",TRUE,"9-10 Years")</f>
        <v>0-2 Years</v>
      </c>
      <c r="U7542" t="str" cm="1">
        <f t="array" ref="U7542">_xlfn.IFS(P7542&gt;60,"High Risk",P7542&gt;30,"Medium Risk",TRUE,"Low Risk")</f>
        <v>Medium Risk</v>
      </c>
      <c r="V7542">
        <f t="shared" si="117"/>
        <v>9</v>
      </c>
    </row>
    <row r="7543" spans="1:22" hidden="1" x14ac:dyDescent="0.2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 s="2">
        <v>0</v>
      </c>
      <c r="H7543">
        <v>2</v>
      </c>
      <c r="I7543">
        <v>1</v>
      </c>
      <c r="J7543">
        <v>1</v>
      </c>
      <c r="K7543" s="1">
        <v>123885.88</v>
      </c>
      <c r="L7543">
        <v>0</v>
      </c>
      <c r="M7543">
        <v>8</v>
      </c>
      <c r="N7543">
        <v>4993</v>
      </c>
      <c r="O7543">
        <v>7</v>
      </c>
      <c r="P7543">
        <v>2</v>
      </c>
      <c r="Q7543">
        <v>0.875</v>
      </c>
      <c r="R7543">
        <v>39944</v>
      </c>
      <c r="S7543" t="str" cm="1">
        <f t="array" ref="S7543">_xlfn.IFS(E7546&lt;30,"18-29",E7546&lt;45,"30-44",TRUE,"45+")</f>
        <v>30-44</v>
      </c>
      <c r="T7543" t="str" cm="1">
        <f t="array" ref="T7543">_xlfn.IFS(F7543&lt;=2,"0-2 Years",F7543&lt;=5,"3-5 Years",F7543&lt;=8,"6-8 Years",TRUE,"9-10 Years")</f>
        <v>3-5 Years</v>
      </c>
      <c r="U7543" t="str" cm="1">
        <f t="array" ref="U7543">_xlfn.IFS(P7543&gt;60,"High Risk",P7543&gt;30,"Medium Risk",TRUE,"Low Risk")</f>
        <v>Low Risk</v>
      </c>
      <c r="V7543">
        <f t="shared" si="117"/>
        <v>3</v>
      </c>
    </row>
    <row r="7544" spans="1:22" hidden="1" x14ac:dyDescent="0.2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 s="2">
        <v>0</v>
      </c>
      <c r="H7544">
        <v>2</v>
      </c>
      <c r="I7544">
        <v>1</v>
      </c>
      <c r="J7544">
        <v>1</v>
      </c>
      <c r="K7544" s="1">
        <v>60688.38</v>
      </c>
      <c r="L7544">
        <v>0</v>
      </c>
      <c r="M7544">
        <v>24</v>
      </c>
      <c r="N7544">
        <v>3671</v>
      </c>
      <c r="O7544">
        <v>2</v>
      </c>
      <c r="P7544">
        <v>127</v>
      </c>
      <c r="Q7544">
        <v>8.3333333333333329E-2</v>
      </c>
      <c r="R7544">
        <v>88104</v>
      </c>
      <c r="S7544" t="str" cm="1">
        <f t="array" ref="S7544">_xlfn.IFS(E7547&lt;30,"18-29",E7547&lt;45,"30-44",TRUE,"45+")</f>
        <v>18-29</v>
      </c>
      <c r="T7544" t="str" cm="1">
        <f t="array" ref="T7544">_xlfn.IFS(F7544&lt;=2,"0-2 Years",F7544&lt;=5,"3-5 Years",F7544&lt;=8,"6-8 Years",TRUE,"9-10 Years")</f>
        <v>3-5 Years</v>
      </c>
      <c r="U7544" t="str" cm="1">
        <f t="array" ref="U7544">_xlfn.IFS(P7544&gt;60,"High Risk",P7544&gt;30,"Medium Risk",TRUE,"Low Risk")</f>
        <v>High Risk</v>
      </c>
      <c r="V7544">
        <f t="shared" si="117"/>
        <v>3</v>
      </c>
    </row>
    <row r="7545" spans="1:22" x14ac:dyDescent="0.2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 s="2">
        <v>0</v>
      </c>
      <c r="H7545">
        <v>2</v>
      </c>
      <c r="I7545">
        <v>1</v>
      </c>
      <c r="J7545">
        <v>0</v>
      </c>
      <c r="K7545" s="1">
        <v>21785.91</v>
      </c>
      <c r="L7545">
        <v>0</v>
      </c>
      <c r="M7545">
        <v>11</v>
      </c>
      <c r="N7545">
        <v>1596</v>
      </c>
      <c r="O7545">
        <v>10</v>
      </c>
      <c r="P7545">
        <v>166</v>
      </c>
      <c r="Q7545">
        <v>0.90909090909090906</v>
      </c>
      <c r="R7545">
        <v>17556</v>
      </c>
      <c r="S7545" t="str" cm="1">
        <f t="array" ref="S7545">_xlfn.IFS(E7548&lt;30,"18-29",E7548&lt;45,"30-44",TRUE,"45+")</f>
        <v>30-44</v>
      </c>
      <c r="T7545" t="str" cm="1">
        <f t="array" ref="T7545">_xlfn.IFS(F7545&lt;=2,"0-2 Years",F7545&lt;=5,"3-5 Years",F7545&lt;=8,"6-8 Years",TRUE,"9-10 Years")</f>
        <v>0-2 Years</v>
      </c>
      <c r="U7545" t="str" cm="1">
        <f t="array" ref="U7545">_xlfn.IFS(P7545&gt;60,"High Risk",P7545&gt;30,"Medium Risk",TRUE,"Low Risk")</f>
        <v>High Risk</v>
      </c>
      <c r="V7545">
        <f t="shared" si="117"/>
        <v>7</v>
      </c>
    </row>
    <row r="7546" spans="1:22" x14ac:dyDescent="0.2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 s="2">
        <v>0</v>
      </c>
      <c r="H7546">
        <v>1</v>
      </c>
      <c r="I7546">
        <v>0</v>
      </c>
      <c r="J7546">
        <v>0</v>
      </c>
      <c r="K7546" s="1">
        <v>188135.69</v>
      </c>
      <c r="L7546">
        <v>0</v>
      </c>
      <c r="M7546">
        <v>2</v>
      </c>
      <c r="N7546">
        <v>3413</v>
      </c>
      <c r="O7546">
        <v>0</v>
      </c>
      <c r="P7546">
        <v>174</v>
      </c>
      <c r="Q7546">
        <v>0</v>
      </c>
      <c r="R7546">
        <v>6826</v>
      </c>
      <c r="S7546" t="str" cm="1">
        <f t="array" ref="S7546">_xlfn.IFS(E7549&lt;30,"18-29",E7549&lt;45,"30-44",TRUE,"45+")</f>
        <v>18-29</v>
      </c>
      <c r="T7546" t="str" cm="1">
        <f t="array" ref="T7546">_xlfn.IFS(F7546&lt;=2,"0-2 Years",F7546&lt;=5,"3-5 Years",F7546&lt;=8,"6-8 Years",TRUE,"9-10 Years")</f>
        <v>3-5 Years</v>
      </c>
      <c r="U7546" t="str" cm="1">
        <f t="array" ref="U7546">_xlfn.IFS(P7546&gt;60,"High Risk",P7546&gt;30,"Medium Risk",TRUE,"Low Risk")</f>
        <v>High Risk</v>
      </c>
      <c r="V7546">
        <f t="shared" si="117"/>
        <v>8</v>
      </c>
    </row>
    <row r="7547" spans="1:22" x14ac:dyDescent="0.2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 s="2">
        <v>0</v>
      </c>
      <c r="H7547">
        <v>2</v>
      </c>
      <c r="I7547">
        <v>1</v>
      </c>
      <c r="J7547">
        <v>0</v>
      </c>
      <c r="K7547" s="1">
        <v>154364.66</v>
      </c>
      <c r="L7547">
        <v>0</v>
      </c>
      <c r="M7547">
        <v>10</v>
      </c>
      <c r="N7547">
        <v>4108</v>
      </c>
      <c r="O7547">
        <v>0</v>
      </c>
      <c r="P7547">
        <v>154</v>
      </c>
      <c r="Q7547">
        <v>0</v>
      </c>
      <c r="R7547">
        <v>41080</v>
      </c>
      <c r="S7547" t="str" cm="1">
        <f t="array" ref="S7547">_xlfn.IFS(E7550&lt;30,"18-29",E7550&lt;45,"30-44",TRUE,"45+")</f>
        <v>45+</v>
      </c>
      <c r="T7547" t="str" cm="1">
        <f t="array" ref="T7547">_xlfn.IFS(F7547&lt;=2,"0-2 Years",F7547&lt;=5,"3-5 Years",F7547&lt;=8,"6-8 Years",TRUE,"9-10 Years")</f>
        <v>6-8 Years</v>
      </c>
      <c r="U7547" t="str" cm="1">
        <f t="array" ref="U7547">_xlfn.IFS(P7547&gt;60,"High Risk",P7547&gt;30,"Medium Risk",TRUE,"Low Risk")</f>
        <v>High Risk</v>
      </c>
      <c r="V7547">
        <f t="shared" si="117"/>
        <v>6</v>
      </c>
    </row>
    <row r="7548" spans="1:22" x14ac:dyDescent="0.2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 s="2">
        <v>0</v>
      </c>
      <c r="H7548">
        <v>2</v>
      </c>
      <c r="I7548">
        <v>1</v>
      </c>
      <c r="J7548">
        <v>0</v>
      </c>
      <c r="K7548" s="1">
        <v>61312.15</v>
      </c>
      <c r="L7548">
        <v>0</v>
      </c>
      <c r="M7548">
        <v>13</v>
      </c>
      <c r="N7548">
        <v>3061</v>
      </c>
      <c r="O7548">
        <v>7</v>
      </c>
      <c r="P7548">
        <v>178</v>
      </c>
      <c r="Q7548">
        <v>0.53846153846153844</v>
      </c>
      <c r="R7548">
        <v>39793</v>
      </c>
      <c r="S7548" t="str" cm="1">
        <f t="array" ref="S7548">_xlfn.IFS(E7551&lt;30,"18-29",E7551&lt;45,"30-44",TRUE,"45+")</f>
        <v>30-44</v>
      </c>
      <c r="T7548" t="str" cm="1">
        <f t="array" ref="T7548">_xlfn.IFS(F7548&lt;=2,"0-2 Years",F7548&lt;=5,"3-5 Years",F7548&lt;=8,"6-8 Years",TRUE,"9-10 Years")</f>
        <v>9-10 Years</v>
      </c>
      <c r="U7548" t="str" cm="1">
        <f t="array" ref="U7548">_xlfn.IFS(P7548&gt;60,"High Risk",P7548&gt;30,"Medium Risk",TRUE,"Low Risk")</f>
        <v>High Risk</v>
      </c>
      <c r="V7548">
        <f t="shared" si="117"/>
        <v>6</v>
      </c>
    </row>
    <row r="7549" spans="1:22" hidden="1" x14ac:dyDescent="0.2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 s="2">
        <v>128744.04</v>
      </c>
      <c r="H7549">
        <v>1</v>
      </c>
      <c r="I7549">
        <v>1</v>
      </c>
      <c r="J7549">
        <v>1</v>
      </c>
      <c r="K7549" s="1">
        <v>47454.93</v>
      </c>
      <c r="L7549">
        <v>0</v>
      </c>
      <c r="M7549">
        <v>22</v>
      </c>
      <c r="N7549">
        <v>3256</v>
      </c>
      <c r="O7549">
        <v>3</v>
      </c>
      <c r="P7549">
        <v>116</v>
      </c>
      <c r="Q7549">
        <v>0.13636363636363635</v>
      </c>
      <c r="R7549">
        <v>71632</v>
      </c>
      <c r="S7549" t="str" cm="1">
        <f t="array" ref="S7549">_xlfn.IFS(E7552&lt;30,"18-29",E7552&lt;45,"30-44",TRUE,"45+")</f>
        <v>30-44</v>
      </c>
      <c r="T7549" t="str" cm="1">
        <f t="array" ref="T7549">_xlfn.IFS(F7549&lt;=2,"0-2 Years",F7549&lt;=5,"3-5 Years",F7549&lt;=8,"6-8 Years",TRUE,"9-10 Years")</f>
        <v>3-5 Years</v>
      </c>
      <c r="U7549" t="str" cm="1">
        <f t="array" ref="U7549">_xlfn.IFS(P7549&gt;60,"High Risk",P7549&gt;30,"Medium Risk",TRUE,"Low Risk")</f>
        <v>High Risk</v>
      </c>
      <c r="V7549">
        <f t="shared" si="117"/>
        <v>2</v>
      </c>
    </row>
    <row r="7550" spans="1:22" hidden="1" x14ac:dyDescent="0.2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 s="2">
        <v>137727.34</v>
      </c>
      <c r="H7550">
        <v>2</v>
      </c>
      <c r="I7550">
        <v>0</v>
      </c>
      <c r="J7550">
        <v>1</v>
      </c>
      <c r="K7550" s="1">
        <v>121102.9</v>
      </c>
      <c r="L7550">
        <v>0</v>
      </c>
      <c r="M7550">
        <v>16</v>
      </c>
      <c r="N7550">
        <v>3043</v>
      </c>
      <c r="O7550">
        <v>8</v>
      </c>
      <c r="P7550">
        <v>56</v>
      </c>
      <c r="Q7550">
        <v>0.5</v>
      </c>
      <c r="R7550">
        <v>48688</v>
      </c>
      <c r="S7550" t="str" cm="1">
        <f t="array" ref="S7550">_xlfn.IFS(E7553&lt;30,"18-29",E7553&lt;45,"30-44",TRUE,"45+")</f>
        <v>30-44</v>
      </c>
      <c r="T7550" t="str" cm="1">
        <f t="array" ref="T7550">_xlfn.IFS(F7550&lt;=2,"0-2 Years",F7550&lt;=5,"3-5 Years",F7550&lt;=8,"6-8 Years",TRUE,"9-10 Years")</f>
        <v>9-10 Years</v>
      </c>
      <c r="U7550" t="str" cm="1">
        <f t="array" ref="U7550">_xlfn.IFS(P7550&gt;60,"High Risk",P7550&gt;30,"Medium Risk",TRUE,"Low Risk")</f>
        <v>Medium Risk</v>
      </c>
      <c r="V7550">
        <f t="shared" si="117"/>
        <v>1</v>
      </c>
    </row>
    <row r="7551" spans="1:22" hidden="1" x14ac:dyDescent="0.2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 s="2">
        <v>106731.58</v>
      </c>
      <c r="H7551">
        <v>1</v>
      </c>
      <c r="I7551">
        <v>1</v>
      </c>
      <c r="J7551">
        <v>0</v>
      </c>
      <c r="K7551" s="1">
        <v>137419.87</v>
      </c>
      <c r="L7551">
        <v>1</v>
      </c>
      <c r="M7551">
        <v>11</v>
      </c>
      <c r="N7551">
        <v>2462</v>
      </c>
      <c r="O7551">
        <v>6</v>
      </c>
      <c r="P7551">
        <v>77</v>
      </c>
      <c r="Q7551">
        <v>0.54545454545454541</v>
      </c>
      <c r="R7551">
        <v>27082</v>
      </c>
      <c r="S7551" t="str" cm="1">
        <f t="array" ref="S7551">_xlfn.IFS(E7554&lt;30,"18-29",E7554&lt;45,"30-44",TRUE,"45+")</f>
        <v>45+</v>
      </c>
      <c r="T7551" t="str" cm="1">
        <f t="array" ref="T7551">_xlfn.IFS(F7551&lt;=2,"0-2 Years",F7551&lt;=5,"3-5 Years",F7551&lt;=8,"6-8 Years",TRUE,"9-10 Years")</f>
        <v>9-10 Years</v>
      </c>
      <c r="U7551" t="str" cm="1">
        <f t="array" ref="U7551">_xlfn.IFS(P7551&gt;60,"High Risk",P7551&gt;30,"Medium Risk",TRUE,"Low Risk")</f>
        <v>High Risk</v>
      </c>
      <c r="V7551">
        <f t="shared" si="117"/>
        <v>5</v>
      </c>
    </row>
    <row r="7552" spans="1:22" hidden="1" x14ac:dyDescent="0.2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 s="2">
        <v>123544.21</v>
      </c>
      <c r="H7552">
        <v>1</v>
      </c>
      <c r="I7552">
        <v>1</v>
      </c>
      <c r="J7552">
        <v>1</v>
      </c>
      <c r="K7552" s="1">
        <v>157664.01999999999</v>
      </c>
      <c r="L7552">
        <v>0</v>
      </c>
      <c r="M7552">
        <v>27</v>
      </c>
      <c r="N7552">
        <v>1662</v>
      </c>
      <c r="O7552">
        <v>7</v>
      </c>
      <c r="P7552">
        <v>120</v>
      </c>
      <c r="Q7552">
        <v>0.25925925925925924</v>
      </c>
      <c r="R7552">
        <v>44874</v>
      </c>
      <c r="S7552" t="str" cm="1">
        <f t="array" ref="S7552">_xlfn.IFS(E7555&lt;30,"18-29",E7555&lt;45,"30-44",TRUE,"45+")</f>
        <v>30-44</v>
      </c>
      <c r="T7552" t="str" cm="1">
        <f t="array" ref="T7552">_xlfn.IFS(F7552&lt;=2,"0-2 Years",F7552&lt;=5,"3-5 Years",F7552&lt;=8,"6-8 Years",TRUE,"9-10 Years")</f>
        <v>6-8 Years</v>
      </c>
      <c r="U7552" t="str" cm="1">
        <f t="array" ref="U7552">_xlfn.IFS(P7552&gt;60,"High Risk",P7552&gt;30,"Medium Risk",TRUE,"Low Risk")</f>
        <v>High Risk</v>
      </c>
      <c r="V7552">
        <f t="shared" si="117"/>
        <v>2</v>
      </c>
    </row>
    <row r="7553" spans="1:22" hidden="1" x14ac:dyDescent="0.2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 s="2">
        <v>133968.95999999999</v>
      </c>
      <c r="H7553">
        <v>2</v>
      </c>
      <c r="I7553">
        <v>1</v>
      </c>
      <c r="J7553">
        <v>0</v>
      </c>
      <c r="K7553" s="1">
        <v>148689.65</v>
      </c>
      <c r="L7553">
        <v>0</v>
      </c>
      <c r="M7553">
        <v>18</v>
      </c>
      <c r="N7553">
        <v>4875</v>
      </c>
      <c r="O7553">
        <v>8</v>
      </c>
      <c r="P7553">
        <v>172</v>
      </c>
      <c r="Q7553">
        <v>0.44444444444444442</v>
      </c>
      <c r="R7553">
        <v>87750</v>
      </c>
      <c r="S7553" t="str" cm="1">
        <f t="array" ref="S7553">_xlfn.IFS(E7556&lt;30,"18-29",E7556&lt;45,"30-44",TRUE,"45+")</f>
        <v>30-44</v>
      </c>
      <c r="T7553" t="str" cm="1">
        <f t="array" ref="T7553">_xlfn.IFS(F7553&lt;=2,"0-2 Years",F7553&lt;=5,"3-5 Years",F7553&lt;=8,"6-8 Years",TRUE,"9-10 Years")</f>
        <v>0-2 Years</v>
      </c>
      <c r="U7553" t="str" cm="1">
        <f t="array" ref="U7553">_xlfn.IFS(P7553&gt;60,"High Risk",P7553&gt;30,"Medium Risk",TRUE,"Low Risk")</f>
        <v>High Risk</v>
      </c>
      <c r="V7553">
        <f t="shared" si="117"/>
        <v>4</v>
      </c>
    </row>
    <row r="7554" spans="1:22" hidden="1" x14ac:dyDescent="0.2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 s="2">
        <v>126534.6</v>
      </c>
      <c r="H7554">
        <v>1</v>
      </c>
      <c r="I7554">
        <v>1</v>
      </c>
      <c r="J7554">
        <v>1</v>
      </c>
      <c r="K7554" s="1">
        <v>39789.620000000003</v>
      </c>
      <c r="L7554">
        <v>0</v>
      </c>
      <c r="M7554">
        <v>17</v>
      </c>
      <c r="N7554">
        <v>1114</v>
      </c>
      <c r="O7554">
        <v>5</v>
      </c>
      <c r="P7554">
        <v>80</v>
      </c>
      <c r="Q7554">
        <v>0.29411764705882354</v>
      </c>
      <c r="R7554">
        <v>18938</v>
      </c>
      <c r="S7554" t="str" cm="1">
        <f t="array" ref="S7554">_xlfn.IFS(E7557&lt;30,"18-29",E7557&lt;45,"30-44",TRUE,"45+")</f>
        <v>30-44</v>
      </c>
      <c r="T7554" t="str" cm="1">
        <f t="array" ref="T7554">_xlfn.IFS(F7554&lt;=2,"0-2 Years",F7554&lt;=5,"3-5 Years",F7554&lt;=8,"6-8 Years",TRUE,"9-10 Years")</f>
        <v>9-10 Years</v>
      </c>
      <c r="U7554" t="str" cm="1">
        <f t="array" ref="U7554">_xlfn.IFS(P7554&gt;60,"High Risk",P7554&gt;30,"Medium Risk",TRUE,"Low Risk")</f>
        <v>High Risk</v>
      </c>
      <c r="V7554">
        <f t="shared" si="117"/>
        <v>3</v>
      </c>
    </row>
    <row r="7555" spans="1:22" hidden="1" x14ac:dyDescent="0.2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 s="2">
        <v>0</v>
      </c>
      <c r="H7555">
        <v>1</v>
      </c>
      <c r="I7555">
        <v>1</v>
      </c>
      <c r="J7555">
        <v>1</v>
      </c>
      <c r="K7555" s="1">
        <v>165162.4</v>
      </c>
      <c r="L7555">
        <v>0</v>
      </c>
      <c r="M7555">
        <v>25</v>
      </c>
      <c r="N7555">
        <v>2555</v>
      </c>
      <c r="O7555">
        <v>7</v>
      </c>
      <c r="P7555">
        <v>11</v>
      </c>
      <c r="Q7555">
        <v>0.28000000000000003</v>
      </c>
      <c r="R7555">
        <v>63875</v>
      </c>
      <c r="S7555" t="str" cm="1">
        <f t="array" ref="S7555">_xlfn.IFS(E7558&lt;30,"18-29",E7558&lt;45,"30-44",TRUE,"45+")</f>
        <v>45+</v>
      </c>
      <c r="T7555" t="str" cm="1">
        <f t="array" ref="T7555">_xlfn.IFS(F7555&lt;=2,"0-2 Years",F7555&lt;=5,"3-5 Years",F7555&lt;=8,"6-8 Years",TRUE,"9-10 Years")</f>
        <v>6-8 Years</v>
      </c>
      <c r="U7555" t="str" cm="1">
        <f t="array" ref="U7555">_xlfn.IFS(P7555&gt;60,"High Risk",P7555&gt;30,"Medium Risk",TRUE,"Low Risk")</f>
        <v>Low Risk</v>
      </c>
      <c r="V7555">
        <f t="shared" ref="V7555:V7618" si="118">IF(J7555=0,3,0)+IF(G7555=0,3,0)+IF(H7555=1,2,0)+IF(E7555&gt;45,1,0)+IF(F7555&lt;3,1,0)</f>
        <v>5</v>
      </c>
    </row>
    <row r="7556" spans="1:22" hidden="1" x14ac:dyDescent="0.2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 s="2">
        <v>87609.68</v>
      </c>
      <c r="H7556">
        <v>2</v>
      </c>
      <c r="I7556">
        <v>0</v>
      </c>
      <c r="J7556">
        <v>0</v>
      </c>
      <c r="K7556" s="1">
        <v>137674.54999999999</v>
      </c>
      <c r="L7556">
        <v>1</v>
      </c>
      <c r="M7556">
        <v>23</v>
      </c>
      <c r="N7556">
        <v>4467</v>
      </c>
      <c r="O7556">
        <v>5</v>
      </c>
      <c r="P7556">
        <v>4</v>
      </c>
      <c r="Q7556">
        <v>0.21739130434782608</v>
      </c>
      <c r="R7556">
        <v>102741</v>
      </c>
      <c r="S7556" t="str" cm="1">
        <f t="array" ref="S7556">_xlfn.IFS(E7559&lt;30,"18-29",E7559&lt;45,"30-44",TRUE,"45+")</f>
        <v>30-44</v>
      </c>
      <c r="T7556" t="str" cm="1">
        <f t="array" ref="T7556">_xlfn.IFS(F7556&lt;=2,"0-2 Years",F7556&lt;=5,"3-5 Years",F7556&lt;=8,"6-8 Years",TRUE,"9-10 Years")</f>
        <v>6-8 Years</v>
      </c>
      <c r="U7556" t="str" cm="1">
        <f t="array" ref="U7556">_xlfn.IFS(P7556&gt;60,"High Risk",P7556&gt;30,"Medium Risk",TRUE,"Low Risk")</f>
        <v>Low Risk</v>
      </c>
      <c r="V7556">
        <f t="shared" si="118"/>
        <v>3</v>
      </c>
    </row>
    <row r="7557" spans="1:22" x14ac:dyDescent="0.2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 s="2">
        <v>0</v>
      </c>
      <c r="H7557">
        <v>2</v>
      </c>
      <c r="I7557">
        <v>1</v>
      </c>
      <c r="J7557">
        <v>0</v>
      </c>
      <c r="K7557" s="1">
        <v>101371.72</v>
      </c>
      <c r="L7557">
        <v>0</v>
      </c>
      <c r="M7557">
        <v>22</v>
      </c>
      <c r="N7557">
        <v>3416</v>
      </c>
      <c r="O7557">
        <v>9</v>
      </c>
      <c r="P7557">
        <v>155</v>
      </c>
      <c r="Q7557">
        <v>0.40909090909090912</v>
      </c>
      <c r="R7557">
        <v>75152</v>
      </c>
      <c r="S7557" t="str" cm="1">
        <f t="array" ref="S7557">_xlfn.IFS(E7560&lt;30,"18-29",E7560&lt;45,"30-44",TRUE,"45+")</f>
        <v>30-44</v>
      </c>
      <c r="T7557" t="str" cm="1">
        <f t="array" ref="T7557">_xlfn.IFS(F7557&lt;=2,"0-2 Years",F7557&lt;=5,"3-5 Years",F7557&lt;=8,"6-8 Years",TRUE,"9-10 Years")</f>
        <v>3-5 Years</v>
      </c>
      <c r="U7557" t="str" cm="1">
        <f t="array" ref="U7557">_xlfn.IFS(P7557&gt;60,"High Risk",P7557&gt;30,"Medium Risk",TRUE,"Low Risk")</f>
        <v>High Risk</v>
      </c>
      <c r="V7557">
        <f t="shared" si="118"/>
        <v>6</v>
      </c>
    </row>
    <row r="7558" spans="1:22" hidden="1" x14ac:dyDescent="0.2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 s="2">
        <v>0</v>
      </c>
      <c r="H7558">
        <v>3</v>
      </c>
      <c r="I7558">
        <v>1</v>
      </c>
      <c r="J7558">
        <v>1</v>
      </c>
      <c r="K7558" s="1">
        <v>65066.48</v>
      </c>
      <c r="L7558">
        <v>1</v>
      </c>
      <c r="M7558">
        <v>17</v>
      </c>
      <c r="N7558">
        <v>1208</v>
      </c>
      <c r="O7558">
        <v>0</v>
      </c>
      <c r="P7558">
        <v>67</v>
      </c>
      <c r="Q7558">
        <v>0</v>
      </c>
      <c r="R7558">
        <v>20536</v>
      </c>
      <c r="S7558" t="str" cm="1">
        <f t="array" ref="S7558">_xlfn.IFS(E7561&lt;30,"18-29",E7561&lt;45,"30-44",TRUE,"45+")</f>
        <v>30-44</v>
      </c>
      <c r="T7558" t="str" cm="1">
        <f t="array" ref="T7558">_xlfn.IFS(F7558&lt;=2,"0-2 Years",F7558&lt;=5,"3-5 Years",F7558&lt;=8,"6-8 Years",TRUE,"9-10 Years")</f>
        <v>3-5 Years</v>
      </c>
      <c r="U7558" t="str" cm="1">
        <f t="array" ref="U7558">_xlfn.IFS(P7558&gt;60,"High Risk",P7558&gt;30,"Medium Risk",TRUE,"Low Risk")</f>
        <v>High Risk</v>
      </c>
      <c r="V7558">
        <f t="shared" si="118"/>
        <v>4</v>
      </c>
    </row>
    <row r="7559" spans="1:22" x14ac:dyDescent="0.2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 s="2">
        <v>0</v>
      </c>
      <c r="H7559">
        <v>2</v>
      </c>
      <c r="I7559">
        <v>1</v>
      </c>
      <c r="J7559">
        <v>0</v>
      </c>
      <c r="K7559" s="1">
        <v>107876.91</v>
      </c>
      <c r="L7559">
        <v>0</v>
      </c>
      <c r="M7559">
        <v>20</v>
      </c>
      <c r="N7559">
        <v>2680</v>
      </c>
      <c r="O7559">
        <v>3</v>
      </c>
      <c r="P7559">
        <v>76</v>
      </c>
      <c r="Q7559">
        <v>0.15</v>
      </c>
      <c r="R7559">
        <v>53600</v>
      </c>
      <c r="S7559" t="str" cm="1">
        <f t="array" ref="S7559">_xlfn.IFS(E7562&lt;30,"18-29",E7562&lt;45,"30-44",TRUE,"45+")</f>
        <v>45+</v>
      </c>
      <c r="T7559" t="str" cm="1">
        <f t="array" ref="T7559">_xlfn.IFS(F7559&lt;=2,"0-2 Years",F7559&lt;=5,"3-5 Years",F7559&lt;=8,"6-8 Years",TRUE,"9-10 Years")</f>
        <v>9-10 Years</v>
      </c>
      <c r="U7559" t="str" cm="1">
        <f t="array" ref="U7559">_xlfn.IFS(P7559&gt;60,"High Risk",P7559&gt;30,"Medium Risk",TRUE,"Low Risk")</f>
        <v>High Risk</v>
      </c>
      <c r="V7559">
        <f t="shared" si="118"/>
        <v>6</v>
      </c>
    </row>
    <row r="7560" spans="1:22" hidden="1" x14ac:dyDescent="0.2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 s="2">
        <v>108960</v>
      </c>
      <c r="H7560">
        <v>2</v>
      </c>
      <c r="I7560">
        <v>1</v>
      </c>
      <c r="J7560">
        <v>0</v>
      </c>
      <c r="K7560" s="1">
        <v>111180.3</v>
      </c>
      <c r="L7560">
        <v>1</v>
      </c>
      <c r="M7560">
        <v>30</v>
      </c>
      <c r="N7560">
        <v>2907</v>
      </c>
      <c r="O7560">
        <v>3</v>
      </c>
      <c r="P7560">
        <v>165</v>
      </c>
      <c r="Q7560">
        <v>0.1</v>
      </c>
      <c r="R7560">
        <v>87210</v>
      </c>
      <c r="S7560" t="str" cm="1">
        <f t="array" ref="S7560">_xlfn.IFS(E7563&lt;30,"18-29",E7563&lt;45,"30-44",TRUE,"45+")</f>
        <v>30-44</v>
      </c>
      <c r="T7560" t="str" cm="1">
        <f t="array" ref="T7560">_xlfn.IFS(F7560&lt;=2,"0-2 Years",F7560&lt;=5,"3-5 Years",F7560&lt;=8,"6-8 Years",TRUE,"9-10 Years")</f>
        <v>0-2 Years</v>
      </c>
      <c r="U7560" t="str" cm="1">
        <f t="array" ref="U7560">_xlfn.IFS(P7560&gt;60,"High Risk",P7560&gt;30,"Medium Risk",TRUE,"Low Risk")</f>
        <v>High Risk</v>
      </c>
      <c r="V7560">
        <f t="shared" si="118"/>
        <v>4</v>
      </c>
    </row>
    <row r="7561" spans="1:22" x14ac:dyDescent="0.2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 s="2">
        <v>0</v>
      </c>
      <c r="H7561">
        <v>2</v>
      </c>
      <c r="I7561">
        <v>1</v>
      </c>
      <c r="J7561">
        <v>0</v>
      </c>
      <c r="K7561" s="1">
        <v>115650.63</v>
      </c>
      <c r="L7561">
        <v>0</v>
      </c>
      <c r="M7561">
        <v>25</v>
      </c>
      <c r="N7561">
        <v>3014</v>
      </c>
      <c r="O7561">
        <v>7</v>
      </c>
      <c r="P7561">
        <v>5</v>
      </c>
      <c r="Q7561">
        <v>0.28000000000000003</v>
      </c>
      <c r="R7561">
        <v>75350</v>
      </c>
      <c r="S7561" t="str" cm="1">
        <f t="array" ref="S7561">_xlfn.IFS(E7564&lt;30,"18-29",E7564&lt;45,"30-44",TRUE,"45+")</f>
        <v>30-44</v>
      </c>
      <c r="T7561" t="str" cm="1">
        <f t="array" ref="T7561">_xlfn.IFS(F7561&lt;=2,"0-2 Years",F7561&lt;=5,"3-5 Years",F7561&lt;=8,"6-8 Years",TRUE,"9-10 Years")</f>
        <v>0-2 Years</v>
      </c>
      <c r="U7561" t="str" cm="1">
        <f t="array" ref="U7561">_xlfn.IFS(P7561&gt;60,"High Risk",P7561&gt;30,"Medium Risk",TRUE,"Low Risk")</f>
        <v>Low Risk</v>
      </c>
      <c r="V7561">
        <f t="shared" si="118"/>
        <v>7</v>
      </c>
    </row>
    <row r="7562" spans="1:22" hidden="1" x14ac:dyDescent="0.2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 s="2">
        <v>144953.31</v>
      </c>
      <c r="H7562">
        <v>1</v>
      </c>
      <c r="I7562">
        <v>1</v>
      </c>
      <c r="J7562">
        <v>1</v>
      </c>
      <c r="K7562" s="1">
        <v>165035.17000000001</v>
      </c>
      <c r="L7562">
        <v>0</v>
      </c>
      <c r="M7562">
        <v>16</v>
      </c>
      <c r="N7562">
        <v>119</v>
      </c>
      <c r="O7562">
        <v>2</v>
      </c>
      <c r="P7562">
        <v>33</v>
      </c>
      <c r="Q7562">
        <v>0.125</v>
      </c>
      <c r="R7562">
        <v>1904</v>
      </c>
      <c r="S7562" t="str" cm="1">
        <f t="array" ref="S7562">_xlfn.IFS(E7565&lt;30,"18-29",E7565&lt;45,"30-44",TRUE,"45+")</f>
        <v>45+</v>
      </c>
      <c r="T7562" t="str" cm="1">
        <f t="array" ref="T7562">_xlfn.IFS(F7562&lt;=2,"0-2 Years",F7562&lt;=5,"3-5 Years",F7562&lt;=8,"6-8 Years",TRUE,"9-10 Years")</f>
        <v>6-8 Years</v>
      </c>
      <c r="U7562" t="str" cm="1">
        <f t="array" ref="U7562">_xlfn.IFS(P7562&gt;60,"High Risk",P7562&gt;30,"Medium Risk",TRUE,"Low Risk")</f>
        <v>Medium Risk</v>
      </c>
      <c r="V7562">
        <f t="shared" si="118"/>
        <v>3</v>
      </c>
    </row>
    <row r="7563" spans="1:22" hidden="1" x14ac:dyDescent="0.2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 s="2">
        <v>103544.88</v>
      </c>
      <c r="H7563">
        <v>2</v>
      </c>
      <c r="I7563">
        <v>1</v>
      </c>
      <c r="J7563">
        <v>0</v>
      </c>
      <c r="K7563" s="1">
        <v>193746.55</v>
      </c>
      <c r="L7563">
        <v>0</v>
      </c>
      <c r="M7563">
        <v>28</v>
      </c>
      <c r="N7563">
        <v>4252</v>
      </c>
      <c r="O7563">
        <v>1</v>
      </c>
      <c r="P7563">
        <v>19</v>
      </c>
      <c r="Q7563">
        <v>3.5714285714285712E-2</v>
      </c>
      <c r="R7563">
        <v>119056</v>
      </c>
      <c r="S7563" t="str" cm="1">
        <f t="array" ref="S7563">_xlfn.IFS(E7566&lt;30,"18-29",E7566&lt;45,"30-44",TRUE,"45+")</f>
        <v>30-44</v>
      </c>
      <c r="T7563" t="str" cm="1">
        <f t="array" ref="T7563">_xlfn.IFS(F7563&lt;=2,"0-2 Years",F7563&lt;=5,"3-5 Years",F7563&lt;=8,"6-8 Years",TRUE,"9-10 Years")</f>
        <v>3-5 Years</v>
      </c>
      <c r="U7563" t="str" cm="1">
        <f t="array" ref="U7563">_xlfn.IFS(P7563&gt;60,"High Risk",P7563&gt;30,"Medium Risk",TRUE,"Low Risk")</f>
        <v>Low Risk</v>
      </c>
      <c r="V7563">
        <f t="shared" si="118"/>
        <v>3</v>
      </c>
    </row>
    <row r="7564" spans="1:22" x14ac:dyDescent="0.2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 s="2">
        <v>0</v>
      </c>
      <c r="H7564">
        <v>1</v>
      </c>
      <c r="I7564">
        <v>1</v>
      </c>
      <c r="J7564">
        <v>0</v>
      </c>
      <c r="K7564" s="1">
        <v>58458.26</v>
      </c>
      <c r="L7564">
        <v>0</v>
      </c>
      <c r="M7564">
        <v>4</v>
      </c>
      <c r="N7564">
        <v>1784</v>
      </c>
      <c r="O7564">
        <v>4</v>
      </c>
      <c r="P7564">
        <v>73</v>
      </c>
      <c r="Q7564">
        <v>1</v>
      </c>
      <c r="R7564">
        <v>7136</v>
      </c>
      <c r="S7564" t="str" cm="1">
        <f t="array" ref="S7564">_xlfn.IFS(E7567&lt;30,"18-29",E7567&lt;45,"30-44",TRUE,"45+")</f>
        <v>45+</v>
      </c>
      <c r="T7564" t="str" cm="1">
        <f t="array" ref="T7564">_xlfn.IFS(F7564&lt;=2,"0-2 Years",F7564&lt;=5,"3-5 Years",F7564&lt;=8,"6-8 Years",TRUE,"9-10 Years")</f>
        <v>6-8 Years</v>
      </c>
      <c r="U7564" t="str" cm="1">
        <f t="array" ref="U7564">_xlfn.IFS(P7564&gt;60,"High Risk",P7564&gt;30,"Medium Risk",TRUE,"Low Risk")</f>
        <v>High Risk</v>
      </c>
      <c r="V7564">
        <f t="shared" si="118"/>
        <v>8</v>
      </c>
    </row>
    <row r="7565" spans="1:22" hidden="1" x14ac:dyDescent="0.2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 s="2">
        <v>0</v>
      </c>
      <c r="H7565">
        <v>2</v>
      </c>
      <c r="I7565">
        <v>0</v>
      </c>
      <c r="J7565">
        <v>1</v>
      </c>
      <c r="K7565" s="1">
        <v>52332.85</v>
      </c>
      <c r="L7565">
        <v>0</v>
      </c>
      <c r="M7565">
        <v>5</v>
      </c>
      <c r="N7565">
        <v>250</v>
      </c>
      <c r="O7565">
        <v>7</v>
      </c>
      <c r="P7565">
        <v>89</v>
      </c>
      <c r="Q7565">
        <v>1</v>
      </c>
      <c r="R7565">
        <v>1250</v>
      </c>
      <c r="S7565" t="str" cm="1">
        <f t="array" ref="S7565">_xlfn.IFS(E7568&lt;30,"18-29",E7568&lt;45,"30-44",TRUE,"45+")</f>
        <v>30-44</v>
      </c>
      <c r="T7565" t="str" cm="1">
        <f t="array" ref="T7565">_xlfn.IFS(F7565&lt;=2,"0-2 Years",F7565&lt;=5,"3-5 Years",F7565&lt;=8,"6-8 Years",TRUE,"9-10 Years")</f>
        <v>6-8 Years</v>
      </c>
      <c r="U7565" t="str" cm="1">
        <f t="array" ref="U7565">_xlfn.IFS(P7565&gt;60,"High Risk",P7565&gt;30,"Medium Risk",TRUE,"Low Risk")</f>
        <v>High Risk</v>
      </c>
      <c r="V7565">
        <f t="shared" si="118"/>
        <v>4</v>
      </c>
    </row>
    <row r="7566" spans="1:22" hidden="1" x14ac:dyDescent="0.2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 s="2">
        <v>101487.18</v>
      </c>
      <c r="H7566">
        <v>1</v>
      </c>
      <c r="I7566">
        <v>1</v>
      </c>
      <c r="J7566">
        <v>1</v>
      </c>
      <c r="K7566" s="1">
        <v>75959.100000000006</v>
      </c>
      <c r="L7566">
        <v>1</v>
      </c>
      <c r="M7566">
        <v>4</v>
      </c>
      <c r="N7566">
        <v>4303</v>
      </c>
      <c r="O7566">
        <v>7</v>
      </c>
      <c r="P7566">
        <v>130</v>
      </c>
      <c r="Q7566">
        <v>1</v>
      </c>
      <c r="R7566">
        <v>17212</v>
      </c>
      <c r="S7566" t="str" cm="1">
        <f t="array" ref="S7566">_xlfn.IFS(E7569&lt;30,"18-29",E7569&lt;45,"30-44",TRUE,"45+")</f>
        <v>30-44</v>
      </c>
      <c r="T7566" t="str" cm="1">
        <f t="array" ref="T7566">_xlfn.IFS(F7566&lt;=2,"0-2 Years",F7566&lt;=5,"3-5 Years",F7566&lt;=8,"6-8 Years",TRUE,"9-10 Years")</f>
        <v>0-2 Years</v>
      </c>
      <c r="U7566" t="str" cm="1">
        <f t="array" ref="U7566">_xlfn.IFS(P7566&gt;60,"High Risk",P7566&gt;30,"Medium Risk",TRUE,"Low Risk")</f>
        <v>High Risk</v>
      </c>
      <c r="V7566">
        <f t="shared" si="118"/>
        <v>3</v>
      </c>
    </row>
    <row r="7567" spans="1:22" x14ac:dyDescent="0.2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 s="2">
        <v>105355.81</v>
      </c>
      <c r="H7567">
        <v>1</v>
      </c>
      <c r="I7567">
        <v>1</v>
      </c>
      <c r="J7567">
        <v>0</v>
      </c>
      <c r="K7567" s="1">
        <v>123.07</v>
      </c>
      <c r="L7567">
        <v>1</v>
      </c>
      <c r="M7567">
        <v>13</v>
      </c>
      <c r="N7567">
        <v>4440</v>
      </c>
      <c r="O7567">
        <v>8</v>
      </c>
      <c r="P7567">
        <v>130</v>
      </c>
      <c r="Q7567">
        <v>0.61538461538461542</v>
      </c>
      <c r="R7567">
        <v>57720</v>
      </c>
      <c r="S7567" t="str" cm="1">
        <f t="array" ref="S7567">_xlfn.IFS(E7570&lt;30,"18-29",E7570&lt;45,"30-44",TRUE,"45+")</f>
        <v>45+</v>
      </c>
      <c r="T7567" t="str" cm="1">
        <f t="array" ref="T7567">_xlfn.IFS(F7567&lt;=2,"0-2 Years",F7567&lt;=5,"3-5 Years",F7567&lt;=8,"6-8 Years",TRUE,"9-10 Years")</f>
        <v>9-10 Years</v>
      </c>
      <c r="U7567" t="str" cm="1">
        <f t="array" ref="U7567">_xlfn.IFS(P7567&gt;60,"High Risk",P7567&gt;30,"Medium Risk",TRUE,"Low Risk")</f>
        <v>High Risk</v>
      </c>
      <c r="V7567">
        <f t="shared" si="118"/>
        <v>6</v>
      </c>
    </row>
    <row r="7568" spans="1:22" hidden="1" x14ac:dyDescent="0.2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 s="2">
        <v>77967.5</v>
      </c>
      <c r="H7568">
        <v>1</v>
      </c>
      <c r="I7568">
        <v>1</v>
      </c>
      <c r="J7568">
        <v>0</v>
      </c>
      <c r="K7568" s="1">
        <v>167066.95000000001</v>
      </c>
      <c r="L7568">
        <v>1</v>
      </c>
      <c r="M7568">
        <v>16</v>
      </c>
      <c r="N7568">
        <v>4866</v>
      </c>
      <c r="O7568">
        <v>7</v>
      </c>
      <c r="P7568">
        <v>122</v>
      </c>
      <c r="Q7568">
        <v>0.4375</v>
      </c>
      <c r="R7568">
        <v>77856</v>
      </c>
      <c r="S7568" t="str" cm="1">
        <f t="array" ref="S7568">_xlfn.IFS(E7571&lt;30,"18-29",E7571&lt;45,"30-44",TRUE,"45+")</f>
        <v>18-29</v>
      </c>
      <c r="T7568" t="str" cm="1">
        <f t="array" ref="T7568">_xlfn.IFS(F7568&lt;=2,"0-2 Years",F7568&lt;=5,"3-5 Years",F7568&lt;=8,"6-8 Years",TRUE,"9-10 Years")</f>
        <v>3-5 Years</v>
      </c>
      <c r="U7568" t="str" cm="1">
        <f t="array" ref="U7568">_xlfn.IFS(P7568&gt;60,"High Risk",P7568&gt;30,"Medium Risk",TRUE,"Low Risk")</f>
        <v>High Risk</v>
      </c>
      <c r="V7568">
        <f t="shared" si="118"/>
        <v>5</v>
      </c>
    </row>
    <row r="7569" spans="1:22" x14ac:dyDescent="0.2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 s="2">
        <v>0</v>
      </c>
      <c r="H7569">
        <v>4</v>
      </c>
      <c r="I7569">
        <v>0</v>
      </c>
      <c r="J7569">
        <v>0</v>
      </c>
      <c r="K7569" s="1">
        <v>117572.59</v>
      </c>
      <c r="L7569">
        <v>1</v>
      </c>
      <c r="M7569">
        <v>2</v>
      </c>
      <c r="N7569">
        <v>3831</v>
      </c>
      <c r="O7569">
        <v>1</v>
      </c>
      <c r="P7569">
        <v>34</v>
      </c>
      <c r="Q7569">
        <v>0.5</v>
      </c>
      <c r="R7569">
        <v>7662</v>
      </c>
      <c r="S7569" t="str" cm="1">
        <f t="array" ref="S7569">_xlfn.IFS(E7572&lt;30,"18-29",E7572&lt;45,"30-44",TRUE,"45+")</f>
        <v>30-44</v>
      </c>
      <c r="T7569" t="str" cm="1">
        <f t="array" ref="T7569">_xlfn.IFS(F7569&lt;=2,"0-2 Years",F7569&lt;=5,"3-5 Years",F7569&lt;=8,"6-8 Years",TRUE,"9-10 Years")</f>
        <v>3-5 Years</v>
      </c>
      <c r="U7569" t="str" cm="1">
        <f t="array" ref="U7569">_xlfn.IFS(P7569&gt;60,"High Risk",P7569&gt;30,"Medium Risk",TRUE,"Low Risk")</f>
        <v>Medium Risk</v>
      </c>
      <c r="V7569">
        <f t="shared" si="118"/>
        <v>6</v>
      </c>
    </row>
    <row r="7570" spans="1:22" hidden="1" x14ac:dyDescent="0.2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 s="2">
        <v>0</v>
      </c>
      <c r="H7570">
        <v>2</v>
      </c>
      <c r="I7570">
        <v>1</v>
      </c>
      <c r="J7570">
        <v>1</v>
      </c>
      <c r="K7570" s="1">
        <v>7166.71</v>
      </c>
      <c r="L7570">
        <v>0</v>
      </c>
      <c r="M7570">
        <v>1</v>
      </c>
      <c r="N7570">
        <v>4734</v>
      </c>
      <c r="O7570">
        <v>10</v>
      </c>
      <c r="P7570">
        <v>167</v>
      </c>
      <c r="Q7570">
        <v>1</v>
      </c>
      <c r="R7570">
        <v>4734</v>
      </c>
      <c r="S7570" t="str" cm="1">
        <f t="array" ref="S7570">_xlfn.IFS(E7573&lt;30,"18-29",E7573&lt;45,"30-44",TRUE,"45+")</f>
        <v>45+</v>
      </c>
      <c r="T7570" t="str" cm="1">
        <f t="array" ref="T7570">_xlfn.IFS(F7570&lt;=2,"0-2 Years",F7570&lt;=5,"3-5 Years",F7570&lt;=8,"6-8 Years",TRUE,"9-10 Years")</f>
        <v>3-5 Years</v>
      </c>
      <c r="U7570" t="str" cm="1">
        <f t="array" ref="U7570">_xlfn.IFS(P7570&gt;60,"High Risk",P7570&gt;30,"Medium Risk",TRUE,"Low Risk")</f>
        <v>High Risk</v>
      </c>
      <c r="V7570">
        <f t="shared" si="118"/>
        <v>4</v>
      </c>
    </row>
    <row r="7571" spans="1:22" hidden="1" x14ac:dyDescent="0.2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 s="2">
        <v>120047.77</v>
      </c>
      <c r="H7571">
        <v>1</v>
      </c>
      <c r="I7571">
        <v>1</v>
      </c>
      <c r="J7571">
        <v>1</v>
      </c>
      <c r="K7571" s="1">
        <v>137173.39000000001</v>
      </c>
      <c r="L7571">
        <v>0</v>
      </c>
      <c r="M7571">
        <v>8</v>
      </c>
      <c r="N7571">
        <v>4616</v>
      </c>
      <c r="O7571">
        <v>6</v>
      </c>
      <c r="P7571">
        <v>169</v>
      </c>
      <c r="Q7571">
        <v>0.75</v>
      </c>
      <c r="R7571">
        <v>36928</v>
      </c>
      <c r="S7571" t="str" cm="1">
        <f t="array" ref="S7571">_xlfn.IFS(E7574&lt;30,"18-29",E7574&lt;45,"30-44",TRUE,"45+")</f>
        <v>30-44</v>
      </c>
      <c r="T7571" t="str" cm="1">
        <f t="array" ref="T7571">_xlfn.IFS(F7571&lt;=2,"0-2 Years",F7571&lt;=5,"3-5 Years",F7571&lt;=8,"6-8 Years",TRUE,"9-10 Years")</f>
        <v>6-8 Years</v>
      </c>
      <c r="U7571" t="str" cm="1">
        <f t="array" ref="U7571">_xlfn.IFS(P7571&gt;60,"High Risk",P7571&gt;30,"Medium Risk",TRUE,"Low Risk")</f>
        <v>High Risk</v>
      </c>
      <c r="V7571">
        <f t="shared" si="118"/>
        <v>2</v>
      </c>
    </row>
    <row r="7572" spans="1:22" hidden="1" x14ac:dyDescent="0.2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 s="2">
        <v>175464.85</v>
      </c>
      <c r="H7572">
        <v>3</v>
      </c>
      <c r="I7572">
        <v>1</v>
      </c>
      <c r="J7572">
        <v>0</v>
      </c>
      <c r="K7572" s="1">
        <v>116442.42</v>
      </c>
      <c r="L7572">
        <v>1</v>
      </c>
      <c r="M7572">
        <v>26</v>
      </c>
      <c r="N7572">
        <v>2143</v>
      </c>
      <c r="O7572">
        <v>5</v>
      </c>
      <c r="P7572">
        <v>68</v>
      </c>
      <c r="Q7572">
        <v>0.19230769230769232</v>
      </c>
      <c r="R7572">
        <v>55718</v>
      </c>
      <c r="S7572" t="str" cm="1">
        <f t="array" ref="S7572">_xlfn.IFS(E7575&lt;30,"18-29",E7575&lt;45,"30-44",TRUE,"45+")</f>
        <v>30-44</v>
      </c>
      <c r="T7572" t="str" cm="1">
        <f t="array" ref="T7572">_xlfn.IFS(F7572&lt;=2,"0-2 Years",F7572&lt;=5,"3-5 Years",F7572&lt;=8,"6-8 Years",TRUE,"9-10 Years")</f>
        <v>6-8 Years</v>
      </c>
      <c r="U7572" t="str" cm="1">
        <f t="array" ref="U7572">_xlfn.IFS(P7572&gt;60,"High Risk",P7572&gt;30,"Medium Risk",TRUE,"Low Risk")</f>
        <v>High Risk</v>
      </c>
      <c r="V7572">
        <f t="shared" si="118"/>
        <v>3</v>
      </c>
    </row>
    <row r="7573" spans="1:22" hidden="1" x14ac:dyDescent="0.2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 s="2">
        <v>79475.3</v>
      </c>
      <c r="H7573">
        <v>3</v>
      </c>
      <c r="I7573">
        <v>1</v>
      </c>
      <c r="J7573">
        <v>1</v>
      </c>
      <c r="K7573" s="1">
        <v>32421.32</v>
      </c>
      <c r="L7573">
        <v>1</v>
      </c>
      <c r="M7573">
        <v>30</v>
      </c>
      <c r="N7573">
        <v>3702</v>
      </c>
      <c r="O7573">
        <v>10</v>
      </c>
      <c r="P7573">
        <v>119</v>
      </c>
      <c r="Q7573">
        <v>0.33333333333333331</v>
      </c>
      <c r="R7573">
        <v>111060</v>
      </c>
      <c r="S7573" t="str" cm="1">
        <f t="array" ref="S7573">_xlfn.IFS(E7576&lt;30,"18-29",E7576&lt;45,"30-44",TRUE,"45+")</f>
        <v>30-44</v>
      </c>
      <c r="T7573" t="str" cm="1">
        <f t="array" ref="T7573">_xlfn.IFS(F7573&lt;=2,"0-2 Years",F7573&lt;=5,"3-5 Years",F7573&lt;=8,"6-8 Years",TRUE,"9-10 Years")</f>
        <v>6-8 Years</v>
      </c>
      <c r="U7573" t="str" cm="1">
        <f t="array" ref="U7573">_xlfn.IFS(P7573&gt;60,"High Risk",P7573&gt;30,"Medium Risk",TRUE,"Low Risk")</f>
        <v>High Risk</v>
      </c>
      <c r="V7573">
        <f t="shared" si="118"/>
        <v>1</v>
      </c>
    </row>
    <row r="7574" spans="1:22" hidden="1" x14ac:dyDescent="0.2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 s="2">
        <v>167735.69</v>
      </c>
      <c r="H7574">
        <v>2</v>
      </c>
      <c r="I7574">
        <v>0</v>
      </c>
      <c r="J7574">
        <v>1</v>
      </c>
      <c r="K7574" s="1">
        <v>104665.79</v>
      </c>
      <c r="L7574">
        <v>0</v>
      </c>
      <c r="M7574">
        <v>2</v>
      </c>
      <c r="N7574">
        <v>4905</v>
      </c>
      <c r="O7574">
        <v>0</v>
      </c>
      <c r="P7574">
        <v>125</v>
      </c>
      <c r="Q7574">
        <v>0</v>
      </c>
      <c r="R7574">
        <v>9810</v>
      </c>
      <c r="S7574" t="str" cm="1">
        <f t="array" ref="S7574">_xlfn.IFS(E7577&lt;30,"18-29",E7577&lt;45,"30-44",TRUE,"45+")</f>
        <v>45+</v>
      </c>
      <c r="T7574" t="str" cm="1">
        <f t="array" ref="T7574">_xlfn.IFS(F7574&lt;=2,"0-2 Years",F7574&lt;=5,"3-5 Years",F7574&lt;=8,"6-8 Years",TRUE,"9-10 Years")</f>
        <v>6-8 Years</v>
      </c>
      <c r="U7574" t="str" cm="1">
        <f t="array" ref="U7574">_xlfn.IFS(P7574&gt;60,"High Risk",P7574&gt;30,"Medium Risk",TRUE,"Low Risk")</f>
        <v>High Risk</v>
      </c>
      <c r="V7574">
        <f t="shared" si="118"/>
        <v>0</v>
      </c>
    </row>
    <row r="7575" spans="1:22" x14ac:dyDescent="0.2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 s="2">
        <v>0</v>
      </c>
      <c r="H7575">
        <v>2</v>
      </c>
      <c r="I7575">
        <v>1</v>
      </c>
      <c r="J7575">
        <v>0</v>
      </c>
      <c r="K7575" s="1">
        <v>44215.86</v>
      </c>
      <c r="L7575">
        <v>0</v>
      </c>
      <c r="M7575">
        <v>29</v>
      </c>
      <c r="N7575">
        <v>2547</v>
      </c>
      <c r="O7575">
        <v>9</v>
      </c>
      <c r="P7575">
        <v>47</v>
      </c>
      <c r="Q7575">
        <v>0.31034482758620691</v>
      </c>
      <c r="R7575">
        <v>73863</v>
      </c>
      <c r="S7575" t="str" cm="1">
        <f t="array" ref="S7575">_xlfn.IFS(E7578&lt;30,"18-29",E7578&lt;45,"30-44",TRUE,"45+")</f>
        <v>18-29</v>
      </c>
      <c r="T7575" t="str" cm="1">
        <f t="array" ref="T7575">_xlfn.IFS(F7575&lt;=2,"0-2 Years",F7575&lt;=5,"3-5 Years",F7575&lt;=8,"6-8 Years",TRUE,"9-10 Years")</f>
        <v>6-8 Years</v>
      </c>
      <c r="U7575" t="str" cm="1">
        <f t="array" ref="U7575">_xlfn.IFS(P7575&gt;60,"High Risk",P7575&gt;30,"Medium Risk",TRUE,"Low Risk")</f>
        <v>Medium Risk</v>
      </c>
      <c r="V7575">
        <f t="shared" si="118"/>
        <v>6</v>
      </c>
    </row>
    <row r="7576" spans="1:22" x14ac:dyDescent="0.2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 s="2">
        <v>74385.98</v>
      </c>
      <c r="H7576">
        <v>1</v>
      </c>
      <c r="I7576">
        <v>1</v>
      </c>
      <c r="J7576">
        <v>0</v>
      </c>
      <c r="K7576" s="1">
        <v>20164.47</v>
      </c>
      <c r="L7576">
        <v>0</v>
      </c>
      <c r="M7576">
        <v>27</v>
      </c>
      <c r="N7576">
        <v>606</v>
      </c>
      <c r="O7576">
        <v>9</v>
      </c>
      <c r="P7576">
        <v>113</v>
      </c>
      <c r="Q7576">
        <v>0.33333333333333331</v>
      </c>
      <c r="R7576">
        <v>16362</v>
      </c>
      <c r="S7576" t="str" cm="1">
        <f t="array" ref="S7576">_xlfn.IFS(E7579&lt;30,"18-29",E7579&lt;45,"30-44",TRUE,"45+")</f>
        <v>30-44</v>
      </c>
      <c r="T7576" t="str" cm="1">
        <f t="array" ref="T7576">_xlfn.IFS(F7576&lt;=2,"0-2 Years",F7576&lt;=5,"3-5 Years",F7576&lt;=8,"6-8 Years",TRUE,"9-10 Years")</f>
        <v>0-2 Years</v>
      </c>
      <c r="U7576" t="str" cm="1">
        <f t="array" ref="U7576">_xlfn.IFS(P7576&gt;60,"High Risk",P7576&gt;30,"Medium Risk",TRUE,"Low Risk")</f>
        <v>High Risk</v>
      </c>
      <c r="V7576">
        <f t="shared" si="118"/>
        <v>6</v>
      </c>
    </row>
    <row r="7577" spans="1:22" hidden="1" x14ac:dyDescent="0.2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 s="2">
        <v>94754</v>
      </c>
      <c r="H7577">
        <v>1</v>
      </c>
      <c r="I7577">
        <v>1</v>
      </c>
      <c r="J7577">
        <v>1</v>
      </c>
      <c r="K7577" s="1">
        <v>26691.31</v>
      </c>
      <c r="L7577">
        <v>0</v>
      </c>
      <c r="M7577">
        <v>14</v>
      </c>
      <c r="N7577">
        <v>1804</v>
      </c>
      <c r="O7577">
        <v>9</v>
      </c>
      <c r="P7577">
        <v>14</v>
      </c>
      <c r="Q7577">
        <v>0.6428571428571429</v>
      </c>
      <c r="R7577">
        <v>25256</v>
      </c>
      <c r="S7577" t="str" cm="1">
        <f t="array" ref="S7577">_xlfn.IFS(E7580&lt;30,"18-29",E7580&lt;45,"30-44",TRUE,"45+")</f>
        <v>30-44</v>
      </c>
      <c r="T7577" t="str" cm="1">
        <f t="array" ref="T7577">_xlfn.IFS(F7577&lt;=2,"0-2 Years",F7577&lt;=5,"3-5 Years",F7577&lt;=8,"6-8 Years",TRUE,"9-10 Years")</f>
        <v>3-5 Years</v>
      </c>
      <c r="U7577" t="str" cm="1">
        <f t="array" ref="U7577">_xlfn.IFS(P7577&gt;60,"High Risk",P7577&gt;30,"Medium Risk",TRUE,"Low Risk")</f>
        <v>Low Risk</v>
      </c>
      <c r="V7577">
        <f t="shared" si="118"/>
        <v>3</v>
      </c>
    </row>
    <row r="7578" spans="1:22" hidden="1" x14ac:dyDescent="0.2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 s="2">
        <v>0</v>
      </c>
      <c r="H7578">
        <v>1</v>
      </c>
      <c r="I7578">
        <v>0</v>
      </c>
      <c r="J7578">
        <v>1</v>
      </c>
      <c r="K7578" s="1">
        <v>107955.67</v>
      </c>
      <c r="L7578">
        <v>0</v>
      </c>
      <c r="M7578">
        <v>9</v>
      </c>
      <c r="N7578">
        <v>1305</v>
      </c>
      <c r="O7578">
        <v>4</v>
      </c>
      <c r="P7578">
        <v>168</v>
      </c>
      <c r="Q7578">
        <v>0.44444444444444442</v>
      </c>
      <c r="R7578">
        <v>11745</v>
      </c>
      <c r="S7578" t="str" cm="1">
        <f t="array" ref="S7578">_xlfn.IFS(E7581&lt;30,"18-29",E7581&lt;45,"30-44",TRUE,"45+")</f>
        <v>30-44</v>
      </c>
      <c r="T7578" t="str" cm="1">
        <f t="array" ref="T7578">_xlfn.IFS(F7578&lt;=2,"0-2 Years",F7578&lt;=5,"3-5 Years",F7578&lt;=8,"6-8 Years",TRUE,"9-10 Years")</f>
        <v>3-5 Years</v>
      </c>
      <c r="U7578" t="str" cm="1">
        <f t="array" ref="U7578">_xlfn.IFS(P7578&gt;60,"High Risk",P7578&gt;30,"Medium Risk",TRUE,"Low Risk")</f>
        <v>High Risk</v>
      </c>
      <c r="V7578">
        <f t="shared" si="118"/>
        <v>5</v>
      </c>
    </row>
    <row r="7579" spans="1:22" hidden="1" x14ac:dyDescent="0.2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 s="2">
        <v>86920.86</v>
      </c>
      <c r="H7579">
        <v>1</v>
      </c>
      <c r="I7579">
        <v>1</v>
      </c>
      <c r="J7579">
        <v>1</v>
      </c>
      <c r="K7579" s="1">
        <v>150048.37</v>
      </c>
      <c r="L7579">
        <v>0</v>
      </c>
      <c r="M7579">
        <v>22</v>
      </c>
      <c r="N7579">
        <v>491</v>
      </c>
      <c r="O7579">
        <v>6</v>
      </c>
      <c r="P7579">
        <v>179</v>
      </c>
      <c r="Q7579">
        <v>0.27272727272727271</v>
      </c>
      <c r="R7579">
        <v>10802</v>
      </c>
      <c r="S7579" t="str" cm="1">
        <f t="array" ref="S7579">_xlfn.IFS(E7582&lt;30,"18-29",E7582&lt;45,"30-44",TRUE,"45+")</f>
        <v>30-44</v>
      </c>
      <c r="T7579" t="str" cm="1">
        <f t="array" ref="T7579">_xlfn.IFS(F7579&lt;=2,"0-2 Years",F7579&lt;=5,"3-5 Years",F7579&lt;=8,"6-8 Years",TRUE,"9-10 Years")</f>
        <v>3-5 Years</v>
      </c>
      <c r="U7579" t="str" cm="1">
        <f t="array" ref="U7579">_xlfn.IFS(P7579&gt;60,"High Risk",P7579&gt;30,"Medium Risk",TRUE,"Low Risk")</f>
        <v>High Risk</v>
      </c>
      <c r="V7579">
        <f t="shared" si="118"/>
        <v>2</v>
      </c>
    </row>
    <row r="7580" spans="1:22" hidden="1" x14ac:dyDescent="0.2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 s="2">
        <v>132077.48000000001</v>
      </c>
      <c r="H7580">
        <v>2</v>
      </c>
      <c r="I7580">
        <v>1</v>
      </c>
      <c r="J7580">
        <v>0</v>
      </c>
      <c r="K7580" s="1">
        <v>192255.15</v>
      </c>
      <c r="L7580">
        <v>0</v>
      </c>
      <c r="M7580">
        <v>3</v>
      </c>
      <c r="N7580">
        <v>4806</v>
      </c>
      <c r="O7580">
        <v>10</v>
      </c>
      <c r="P7580">
        <v>7</v>
      </c>
      <c r="Q7580">
        <v>1</v>
      </c>
      <c r="R7580">
        <v>14418</v>
      </c>
      <c r="S7580" t="str" cm="1">
        <f t="array" ref="S7580">_xlfn.IFS(E7583&lt;30,"18-29",E7583&lt;45,"30-44",TRUE,"45+")</f>
        <v>30-44</v>
      </c>
      <c r="T7580" t="str" cm="1">
        <f t="array" ref="T7580">_xlfn.IFS(F7580&lt;=2,"0-2 Years",F7580&lt;=5,"3-5 Years",F7580&lt;=8,"6-8 Years",TRUE,"9-10 Years")</f>
        <v>0-2 Years</v>
      </c>
      <c r="U7580" t="str" cm="1">
        <f t="array" ref="U7580">_xlfn.IFS(P7580&gt;60,"High Risk",P7580&gt;30,"Medium Risk",TRUE,"Low Risk")</f>
        <v>Low Risk</v>
      </c>
      <c r="V7580">
        <f t="shared" si="118"/>
        <v>4</v>
      </c>
    </row>
    <row r="7581" spans="1:22" hidden="1" x14ac:dyDescent="0.2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 s="2">
        <v>127847.86</v>
      </c>
      <c r="H7581">
        <v>1</v>
      </c>
      <c r="I7581">
        <v>0</v>
      </c>
      <c r="J7581">
        <v>0</v>
      </c>
      <c r="K7581" s="1">
        <v>173245.68</v>
      </c>
      <c r="L7581">
        <v>0</v>
      </c>
      <c r="M7581">
        <v>23</v>
      </c>
      <c r="N7581">
        <v>3559</v>
      </c>
      <c r="O7581">
        <v>10</v>
      </c>
      <c r="P7581">
        <v>40</v>
      </c>
      <c r="Q7581">
        <v>0.43478260869565216</v>
      </c>
      <c r="R7581">
        <v>81857</v>
      </c>
      <c r="S7581" t="str" cm="1">
        <f t="array" ref="S7581">_xlfn.IFS(E7584&lt;30,"18-29",E7584&lt;45,"30-44",TRUE,"45+")</f>
        <v>30-44</v>
      </c>
      <c r="T7581" t="str" cm="1">
        <f t="array" ref="T7581">_xlfn.IFS(F7581&lt;=2,"0-2 Years",F7581&lt;=5,"3-5 Years",F7581&lt;=8,"6-8 Years",TRUE,"9-10 Years")</f>
        <v>9-10 Years</v>
      </c>
      <c r="U7581" t="str" cm="1">
        <f t="array" ref="U7581">_xlfn.IFS(P7581&gt;60,"High Risk",P7581&gt;30,"Medium Risk",TRUE,"Low Risk")</f>
        <v>Medium Risk</v>
      </c>
      <c r="V7581">
        <f t="shared" si="118"/>
        <v>5</v>
      </c>
    </row>
    <row r="7582" spans="1:22" hidden="1" x14ac:dyDescent="0.2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 s="2">
        <v>0</v>
      </c>
      <c r="H7582">
        <v>1</v>
      </c>
      <c r="I7582">
        <v>0</v>
      </c>
      <c r="J7582">
        <v>1</v>
      </c>
      <c r="K7582" s="1">
        <v>121457.88</v>
      </c>
      <c r="L7582">
        <v>1</v>
      </c>
      <c r="M7582">
        <v>18</v>
      </c>
      <c r="N7582">
        <v>4661</v>
      </c>
      <c r="O7582">
        <v>5</v>
      </c>
      <c r="P7582">
        <v>106</v>
      </c>
      <c r="Q7582">
        <v>0.27777777777777779</v>
      </c>
      <c r="R7582">
        <v>83898</v>
      </c>
      <c r="S7582" t="str" cm="1">
        <f t="array" ref="S7582">_xlfn.IFS(E7585&lt;30,"18-29",E7585&lt;45,"30-44",TRUE,"45+")</f>
        <v>18-29</v>
      </c>
      <c r="T7582" t="str" cm="1">
        <f t="array" ref="T7582">_xlfn.IFS(F7582&lt;=2,"0-2 Years",F7582&lt;=5,"3-5 Years",F7582&lt;=8,"6-8 Years",TRUE,"9-10 Years")</f>
        <v>3-5 Years</v>
      </c>
      <c r="U7582" t="str" cm="1">
        <f t="array" ref="U7582">_xlfn.IFS(P7582&gt;60,"High Risk",P7582&gt;30,"Medium Risk",TRUE,"Low Risk")</f>
        <v>High Risk</v>
      </c>
      <c r="V7582">
        <f t="shared" si="118"/>
        <v>5</v>
      </c>
    </row>
    <row r="7583" spans="1:22" hidden="1" x14ac:dyDescent="0.2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 s="2">
        <v>176702.36</v>
      </c>
      <c r="H7583">
        <v>2</v>
      </c>
      <c r="I7583">
        <v>1</v>
      </c>
      <c r="J7583">
        <v>1</v>
      </c>
      <c r="K7583" s="1">
        <v>104804.74</v>
      </c>
      <c r="L7583">
        <v>0</v>
      </c>
      <c r="M7583">
        <v>14</v>
      </c>
      <c r="N7583">
        <v>4241</v>
      </c>
      <c r="O7583">
        <v>1</v>
      </c>
      <c r="P7583">
        <v>146</v>
      </c>
      <c r="Q7583">
        <v>7.1428571428571425E-2</v>
      </c>
      <c r="R7583">
        <v>59374</v>
      </c>
      <c r="S7583" t="str" cm="1">
        <f t="array" ref="S7583">_xlfn.IFS(E7586&lt;30,"18-29",E7586&lt;45,"30-44",TRUE,"45+")</f>
        <v>30-44</v>
      </c>
      <c r="T7583" t="str" cm="1">
        <f t="array" ref="T7583">_xlfn.IFS(F7583&lt;=2,"0-2 Years",F7583&lt;=5,"3-5 Years",F7583&lt;=8,"6-8 Years",TRUE,"9-10 Years")</f>
        <v>9-10 Years</v>
      </c>
      <c r="U7583" t="str" cm="1">
        <f t="array" ref="U7583">_xlfn.IFS(P7583&gt;60,"High Risk",P7583&gt;30,"Medium Risk",TRUE,"Low Risk")</f>
        <v>High Risk</v>
      </c>
      <c r="V7583">
        <f t="shared" si="118"/>
        <v>0</v>
      </c>
    </row>
    <row r="7584" spans="1:22" hidden="1" x14ac:dyDescent="0.2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 s="2">
        <v>83555.58</v>
      </c>
      <c r="H7584">
        <v>1</v>
      </c>
      <c r="I7584">
        <v>0</v>
      </c>
      <c r="J7584">
        <v>0</v>
      </c>
      <c r="K7584" s="1">
        <v>69767.14</v>
      </c>
      <c r="L7584">
        <v>0</v>
      </c>
      <c r="M7584">
        <v>6</v>
      </c>
      <c r="N7584">
        <v>3505</v>
      </c>
      <c r="O7584">
        <v>9</v>
      </c>
      <c r="P7584">
        <v>137</v>
      </c>
      <c r="Q7584">
        <v>1</v>
      </c>
      <c r="R7584">
        <v>21030</v>
      </c>
      <c r="S7584" t="str" cm="1">
        <f t="array" ref="S7584">_xlfn.IFS(E7587&lt;30,"18-29",E7587&lt;45,"30-44",TRUE,"45+")</f>
        <v>30-44</v>
      </c>
      <c r="T7584" t="str" cm="1">
        <f t="array" ref="T7584">_xlfn.IFS(F7584&lt;=2,"0-2 Years",F7584&lt;=5,"3-5 Years",F7584&lt;=8,"6-8 Years",TRUE,"9-10 Years")</f>
        <v>9-10 Years</v>
      </c>
      <c r="U7584" t="str" cm="1">
        <f t="array" ref="U7584">_xlfn.IFS(P7584&gt;60,"High Risk",P7584&gt;30,"Medium Risk",TRUE,"Low Risk")</f>
        <v>High Risk</v>
      </c>
      <c r="V7584">
        <f t="shared" si="118"/>
        <v>5</v>
      </c>
    </row>
    <row r="7585" spans="1:22" x14ac:dyDescent="0.2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 s="2">
        <v>0</v>
      </c>
      <c r="H7585">
        <v>2</v>
      </c>
      <c r="I7585">
        <v>1</v>
      </c>
      <c r="J7585">
        <v>0</v>
      </c>
      <c r="K7585" s="1">
        <v>178373.43</v>
      </c>
      <c r="L7585">
        <v>0</v>
      </c>
      <c r="M7585">
        <v>17</v>
      </c>
      <c r="N7585">
        <v>896</v>
      </c>
      <c r="O7585">
        <v>5</v>
      </c>
      <c r="P7585">
        <v>84</v>
      </c>
      <c r="Q7585">
        <v>0.29411764705882354</v>
      </c>
      <c r="R7585">
        <v>15232</v>
      </c>
      <c r="S7585" t="str" cm="1">
        <f t="array" ref="S7585">_xlfn.IFS(E7588&lt;30,"18-29",E7588&lt;45,"30-44",TRUE,"45+")</f>
        <v>30-44</v>
      </c>
      <c r="T7585" t="str" cm="1">
        <f t="array" ref="T7585">_xlfn.IFS(F7585&lt;=2,"0-2 Years",F7585&lt;=5,"3-5 Years",F7585&lt;=8,"6-8 Years",TRUE,"9-10 Years")</f>
        <v>6-8 Years</v>
      </c>
      <c r="U7585" t="str" cm="1">
        <f t="array" ref="U7585">_xlfn.IFS(P7585&gt;60,"High Risk",P7585&gt;30,"Medium Risk",TRUE,"Low Risk")</f>
        <v>High Risk</v>
      </c>
      <c r="V7585">
        <f t="shared" si="118"/>
        <v>6</v>
      </c>
    </row>
    <row r="7586" spans="1:22" x14ac:dyDescent="0.2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 s="2">
        <v>0</v>
      </c>
      <c r="H7586">
        <v>2</v>
      </c>
      <c r="I7586">
        <v>0</v>
      </c>
      <c r="J7586">
        <v>0</v>
      </c>
      <c r="K7586" s="1">
        <v>99924.04</v>
      </c>
      <c r="L7586">
        <v>0</v>
      </c>
      <c r="M7586">
        <v>13</v>
      </c>
      <c r="N7586">
        <v>2697</v>
      </c>
      <c r="O7586">
        <v>1</v>
      </c>
      <c r="P7586">
        <v>107</v>
      </c>
      <c r="Q7586">
        <v>7.6923076923076927E-2</v>
      </c>
      <c r="R7586">
        <v>35061</v>
      </c>
      <c r="S7586" t="str" cm="1">
        <f t="array" ref="S7586">_xlfn.IFS(E7589&lt;30,"18-29",E7589&lt;45,"30-44",TRUE,"45+")</f>
        <v>30-44</v>
      </c>
      <c r="T7586" t="str" cm="1">
        <f t="array" ref="T7586">_xlfn.IFS(F7586&lt;=2,"0-2 Years",F7586&lt;=5,"3-5 Years",F7586&lt;=8,"6-8 Years",TRUE,"9-10 Years")</f>
        <v>9-10 Years</v>
      </c>
      <c r="U7586" t="str" cm="1">
        <f t="array" ref="U7586">_xlfn.IFS(P7586&gt;60,"High Risk",P7586&gt;30,"Medium Risk",TRUE,"Low Risk")</f>
        <v>High Risk</v>
      </c>
      <c r="V7586">
        <f t="shared" si="118"/>
        <v>6</v>
      </c>
    </row>
    <row r="7587" spans="1:22" x14ac:dyDescent="0.2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 s="2">
        <v>0</v>
      </c>
      <c r="H7587">
        <v>1</v>
      </c>
      <c r="I7587">
        <v>1</v>
      </c>
      <c r="J7587">
        <v>1</v>
      </c>
      <c r="K7587" s="1">
        <v>49594.19</v>
      </c>
      <c r="L7587">
        <v>1</v>
      </c>
      <c r="M7587">
        <v>25</v>
      </c>
      <c r="N7587">
        <v>4167</v>
      </c>
      <c r="O7587">
        <v>4</v>
      </c>
      <c r="P7587">
        <v>35</v>
      </c>
      <c r="Q7587">
        <v>0.16</v>
      </c>
      <c r="R7587">
        <v>104175</v>
      </c>
      <c r="S7587" t="str" cm="1">
        <f t="array" ref="S7587">_xlfn.IFS(E7590&lt;30,"18-29",E7590&lt;45,"30-44",TRUE,"45+")</f>
        <v>30-44</v>
      </c>
      <c r="T7587" t="str" cm="1">
        <f t="array" ref="T7587">_xlfn.IFS(F7587&lt;=2,"0-2 Years",F7587&lt;=5,"3-5 Years",F7587&lt;=8,"6-8 Years",TRUE,"9-10 Years")</f>
        <v>0-2 Years</v>
      </c>
      <c r="U7587" t="str" cm="1">
        <f t="array" ref="U7587">_xlfn.IFS(P7587&gt;60,"High Risk",P7587&gt;30,"Medium Risk",TRUE,"Low Risk")</f>
        <v>Medium Risk</v>
      </c>
      <c r="V7587">
        <f t="shared" si="118"/>
        <v>6</v>
      </c>
    </row>
    <row r="7588" spans="1:22" hidden="1" x14ac:dyDescent="0.2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 s="2">
        <v>0</v>
      </c>
      <c r="H7588">
        <v>1</v>
      </c>
      <c r="I7588">
        <v>1</v>
      </c>
      <c r="J7588">
        <v>1</v>
      </c>
      <c r="K7588" s="1">
        <v>186071.14</v>
      </c>
      <c r="L7588">
        <v>0</v>
      </c>
      <c r="M7588">
        <v>10</v>
      </c>
      <c r="N7588">
        <v>3127</v>
      </c>
      <c r="O7588">
        <v>1</v>
      </c>
      <c r="P7588">
        <v>128</v>
      </c>
      <c r="Q7588">
        <v>0.1</v>
      </c>
      <c r="R7588">
        <v>31270</v>
      </c>
      <c r="S7588" t="str" cm="1">
        <f t="array" ref="S7588">_xlfn.IFS(E7591&lt;30,"18-29",E7591&lt;45,"30-44",TRUE,"45+")</f>
        <v>30-44</v>
      </c>
      <c r="T7588" t="str" cm="1">
        <f t="array" ref="T7588">_xlfn.IFS(F7588&lt;=2,"0-2 Years",F7588&lt;=5,"3-5 Years",F7588&lt;=8,"6-8 Years",TRUE,"9-10 Years")</f>
        <v>9-10 Years</v>
      </c>
      <c r="U7588" t="str" cm="1">
        <f t="array" ref="U7588">_xlfn.IFS(P7588&gt;60,"High Risk",P7588&gt;30,"Medium Risk",TRUE,"Low Risk")</f>
        <v>High Risk</v>
      </c>
      <c r="V7588">
        <f t="shared" si="118"/>
        <v>5</v>
      </c>
    </row>
    <row r="7589" spans="1:22" hidden="1" x14ac:dyDescent="0.2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 s="2">
        <v>96858.35</v>
      </c>
      <c r="H7589">
        <v>1</v>
      </c>
      <c r="I7589">
        <v>1</v>
      </c>
      <c r="J7589">
        <v>0</v>
      </c>
      <c r="K7589" s="1">
        <v>77511.45</v>
      </c>
      <c r="L7589">
        <v>0</v>
      </c>
      <c r="M7589">
        <v>10</v>
      </c>
      <c r="N7589">
        <v>4335</v>
      </c>
      <c r="O7589">
        <v>9</v>
      </c>
      <c r="P7589">
        <v>61</v>
      </c>
      <c r="Q7589">
        <v>0.9</v>
      </c>
      <c r="R7589">
        <v>43350</v>
      </c>
      <c r="S7589" t="str" cm="1">
        <f t="array" ref="S7589">_xlfn.IFS(E7592&lt;30,"18-29",E7592&lt;45,"30-44",TRUE,"45+")</f>
        <v>30-44</v>
      </c>
      <c r="T7589" t="str" cm="1">
        <f t="array" ref="T7589">_xlfn.IFS(F7589&lt;=2,"0-2 Years",F7589&lt;=5,"3-5 Years",F7589&lt;=8,"6-8 Years",TRUE,"9-10 Years")</f>
        <v>6-8 Years</v>
      </c>
      <c r="U7589" t="str" cm="1">
        <f t="array" ref="U7589">_xlfn.IFS(P7589&gt;60,"High Risk",P7589&gt;30,"Medium Risk",TRUE,"Low Risk")</f>
        <v>High Risk</v>
      </c>
      <c r="V7589">
        <f t="shared" si="118"/>
        <v>5</v>
      </c>
    </row>
    <row r="7590" spans="1:22" hidden="1" x14ac:dyDescent="0.2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 s="2">
        <v>0</v>
      </c>
      <c r="H7590">
        <v>2</v>
      </c>
      <c r="I7590">
        <v>1</v>
      </c>
      <c r="J7590">
        <v>1</v>
      </c>
      <c r="K7590" s="1">
        <v>54816.57</v>
      </c>
      <c r="L7590">
        <v>0</v>
      </c>
      <c r="M7590">
        <v>3</v>
      </c>
      <c r="N7590">
        <v>4758</v>
      </c>
      <c r="O7590">
        <v>0</v>
      </c>
      <c r="P7590">
        <v>7</v>
      </c>
      <c r="Q7590">
        <v>0</v>
      </c>
      <c r="R7590">
        <v>14274</v>
      </c>
      <c r="S7590" t="str" cm="1">
        <f t="array" ref="S7590">_xlfn.IFS(E7593&lt;30,"18-29",E7593&lt;45,"30-44",TRUE,"45+")</f>
        <v>30-44</v>
      </c>
      <c r="T7590" t="str" cm="1">
        <f t="array" ref="T7590">_xlfn.IFS(F7590&lt;=2,"0-2 Years",F7590&lt;=5,"3-5 Years",F7590&lt;=8,"6-8 Years",TRUE,"9-10 Years")</f>
        <v>0-2 Years</v>
      </c>
      <c r="U7590" t="str" cm="1">
        <f t="array" ref="U7590">_xlfn.IFS(P7590&gt;60,"High Risk",P7590&gt;30,"Medium Risk",TRUE,"Low Risk")</f>
        <v>Low Risk</v>
      </c>
      <c r="V7590">
        <f t="shared" si="118"/>
        <v>4</v>
      </c>
    </row>
    <row r="7591" spans="1:22" hidden="1" x14ac:dyDescent="0.2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 s="2">
        <v>0</v>
      </c>
      <c r="H7591">
        <v>2</v>
      </c>
      <c r="I7591">
        <v>0</v>
      </c>
      <c r="J7591">
        <v>1</v>
      </c>
      <c r="K7591" s="1">
        <v>61290.99</v>
      </c>
      <c r="L7591">
        <v>0</v>
      </c>
      <c r="M7591">
        <v>24</v>
      </c>
      <c r="N7591">
        <v>2581</v>
      </c>
      <c r="O7591">
        <v>7</v>
      </c>
      <c r="P7591">
        <v>23</v>
      </c>
      <c r="Q7591">
        <v>0.29166666666666669</v>
      </c>
      <c r="R7591">
        <v>61944</v>
      </c>
      <c r="S7591" t="str" cm="1">
        <f t="array" ref="S7591">_xlfn.IFS(E7594&lt;30,"18-29",E7594&lt;45,"30-44",TRUE,"45+")</f>
        <v>30-44</v>
      </c>
      <c r="T7591" t="str" cm="1">
        <f t="array" ref="T7591">_xlfn.IFS(F7591&lt;=2,"0-2 Years",F7591&lt;=5,"3-5 Years",F7591&lt;=8,"6-8 Years",TRUE,"9-10 Years")</f>
        <v>0-2 Years</v>
      </c>
      <c r="U7591" t="str" cm="1">
        <f t="array" ref="U7591">_xlfn.IFS(P7591&gt;60,"High Risk",P7591&gt;30,"Medium Risk",TRUE,"Low Risk")</f>
        <v>Low Risk</v>
      </c>
      <c r="V7591">
        <f t="shared" si="118"/>
        <v>4</v>
      </c>
    </row>
    <row r="7592" spans="1:22" hidden="1" x14ac:dyDescent="0.2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 s="2">
        <v>132796.04</v>
      </c>
      <c r="H7592">
        <v>3</v>
      </c>
      <c r="I7592">
        <v>1</v>
      </c>
      <c r="J7592">
        <v>1</v>
      </c>
      <c r="K7592" s="1">
        <v>191821.35</v>
      </c>
      <c r="L7592">
        <v>1</v>
      </c>
      <c r="M7592">
        <v>14</v>
      </c>
      <c r="N7592">
        <v>1553</v>
      </c>
      <c r="O7592">
        <v>2</v>
      </c>
      <c r="P7592">
        <v>104</v>
      </c>
      <c r="Q7592">
        <v>0.14285714285714285</v>
      </c>
      <c r="R7592">
        <v>21742</v>
      </c>
      <c r="S7592" t="str" cm="1">
        <f t="array" ref="S7592">_xlfn.IFS(E7595&lt;30,"18-29",E7595&lt;45,"30-44",TRUE,"45+")</f>
        <v>18-29</v>
      </c>
      <c r="T7592" t="str" cm="1">
        <f t="array" ref="T7592">_xlfn.IFS(F7592&lt;=2,"0-2 Years",F7592&lt;=5,"3-5 Years",F7592&lt;=8,"6-8 Years",TRUE,"9-10 Years")</f>
        <v>6-8 Years</v>
      </c>
      <c r="U7592" t="str" cm="1">
        <f t="array" ref="U7592">_xlfn.IFS(P7592&gt;60,"High Risk",P7592&gt;30,"Medium Risk",TRUE,"Low Risk")</f>
        <v>High Risk</v>
      </c>
      <c r="V7592">
        <f t="shared" si="118"/>
        <v>0</v>
      </c>
    </row>
    <row r="7593" spans="1:22" hidden="1" x14ac:dyDescent="0.2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 s="2">
        <v>154970.54</v>
      </c>
      <c r="H7593">
        <v>1</v>
      </c>
      <c r="I7593">
        <v>0</v>
      </c>
      <c r="J7593">
        <v>1</v>
      </c>
      <c r="K7593" s="1">
        <v>156768.45000000001</v>
      </c>
      <c r="L7593">
        <v>0</v>
      </c>
      <c r="M7593">
        <v>30</v>
      </c>
      <c r="N7593">
        <v>2739</v>
      </c>
      <c r="O7593">
        <v>6</v>
      </c>
      <c r="P7593">
        <v>5</v>
      </c>
      <c r="Q7593">
        <v>0.2</v>
      </c>
      <c r="R7593">
        <v>82170</v>
      </c>
      <c r="S7593" t="str" cm="1">
        <f t="array" ref="S7593">_xlfn.IFS(E7596&lt;30,"18-29",E7596&lt;45,"30-44",TRUE,"45+")</f>
        <v>30-44</v>
      </c>
      <c r="T7593" t="str" cm="1">
        <f t="array" ref="T7593">_xlfn.IFS(F7593&lt;=2,"0-2 Years",F7593&lt;=5,"3-5 Years",F7593&lt;=8,"6-8 Years",TRUE,"9-10 Years")</f>
        <v>0-2 Years</v>
      </c>
      <c r="U7593" t="str" cm="1">
        <f t="array" ref="U7593">_xlfn.IFS(P7593&gt;60,"High Risk",P7593&gt;30,"Medium Risk",TRUE,"Low Risk")</f>
        <v>Low Risk</v>
      </c>
      <c r="V7593">
        <f t="shared" si="118"/>
        <v>3</v>
      </c>
    </row>
    <row r="7594" spans="1:22" hidden="1" x14ac:dyDescent="0.2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 s="2">
        <v>88902.21</v>
      </c>
      <c r="H7594">
        <v>1</v>
      </c>
      <c r="I7594">
        <v>1</v>
      </c>
      <c r="J7594">
        <v>0</v>
      </c>
      <c r="K7594" s="1">
        <v>73731.320000000007</v>
      </c>
      <c r="L7594">
        <v>0</v>
      </c>
      <c r="M7594">
        <v>5</v>
      </c>
      <c r="N7594">
        <v>4519</v>
      </c>
      <c r="O7594">
        <v>1</v>
      </c>
      <c r="P7594">
        <v>162</v>
      </c>
      <c r="Q7594">
        <v>0.2</v>
      </c>
      <c r="R7594">
        <v>22595</v>
      </c>
      <c r="S7594" t="str" cm="1">
        <f t="array" ref="S7594">_xlfn.IFS(E7597&lt;30,"18-29",E7597&lt;45,"30-44",TRUE,"45+")</f>
        <v>45+</v>
      </c>
      <c r="T7594" t="str" cm="1">
        <f t="array" ref="T7594">_xlfn.IFS(F7594&lt;=2,"0-2 Years",F7594&lt;=5,"3-5 Years",F7594&lt;=8,"6-8 Years",TRUE,"9-10 Years")</f>
        <v>3-5 Years</v>
      </c>
      <c r="U7594" t="str" cm="1">
        <f t="array" ref="U7594">_xlfn.IFS(P7594&gt;60,"High Risk",P7594&gt;30,"Medium Risk",TRUE,"Low Risk")</f>
        <v>High Risk</v>
      </c>
      <c r="V7594">
        <f t="shared" si="118"/>
        <v>5</v>
      </c>
    </row>
    <row r="7595" spans="1:22" hidden="1" x14ac:dyDescent="0.2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 s="2">
        <v>98738.92</v>
      </c>
      <c r="H7595">
        <v>1</v>
      </c>
      <c r="I7595">
        <v>1</v>
      </c>
      <c r="J7595">
        <v>0</v>
      </c>
      <c r="K7595" s="1">
        <v>122190.22</v>
      </c>
      <c r="L7595">
        <v>0</v>
      </c>
      <c r="M7595">
        <v>5</v>
      </c>
      <c r="N7595">
        <v>978</v>
      </c>
      <c r="O7595">
        <v>5</v>
      </c>
      <c r="P7595">
        <v>36</v>
      </c>
      <c r="Q7595">
        <v>1</v>
      </c>
      <c r="R7595">
        <v>4890</v>
      </c>
      <c r="S7595" t="str" cm="1">
        <f t="array" ref="S7595">_xlfn.IFS(E7598&lt;30,"18-29",E7598&lt;45,"30-44",TRUE,"45+")</f>
        <v>30-44</v>
      </c>
      <c r="T7595" t="str" cm="1">
        <f t="array" ref="T7595">_xlfn.IFS(F7595&lt;=2,"0-2 Years",F7595&lt;=5,"3-5 Years",F7595&lt;=8,"6-8 Years",TRUE,"9-10 Years")</f>
        <v>6-8 Years</v>
      </c>
      <c r="U7595" t="str" cm="1">
        <f t="array" ref="U7595">_xlfn.IFS(P7595&gt;60,"High Risk",P7595&gt;30,"Medium Risk",TRUE,"Low Risk")</f>
        <v>Medium Risk</v>
      </c>
      <c r="V7595">
        <f t="shared" si="118"/>
        <v>5</v>
      </c>
    </row>
    <row r="7596" spans="1:22" hidden="1" x14ac:dyDescent="0.2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 s="2">
        <v>0</v>
      </c>
      <c r="H7596">
        <v>2</v>
      </c>
      <c r="I7596">
        <v>1</v>
      </c>
      <c r="J7596">
        <v>1</v>
      </c>
      <c r="K7596" s="1">
        <v>123509.01</v>
      </c>
      <c r="L7596">
        <v>0</v>
      </c>
      <c r="M7596">
        <v>18</v>
      </c>
      <c r="N7596">
        <v>4785</v>
      </c>
      <c r="O7596">
        <v>6</v>
      </c>
      <c r="P7596">
        <v>156</v>
      </c>
      <c r="Q7596">
        <v>0.33333333333333331</v>
      </c>
      <c r="R7596">
        <v>86130</v>
      </c>
      <c r="S7596" t="str" cm="1">
        <f t="array" ref="S7596">_xlfn.IFS(E7599&lt;30,"18-29",E7599&lt;45,"30-44",TRUE,"45+")</f>
        <v>18-29</v>
      </c>
      <c r="T7596" t="str" cm="1">
        <f t="array" ref="T7596">_xlfn.IFS(F7596&lt;=2,"0-2 Years",F7596&lt;=5,"3-5 Years",F7596&lt;=8,"6-8 Years",TRUE,"9-10 Years")</f>
        <v>6-8 Years</v>
      </c>
      <c r="U7596" t="str" cm="1">
        <f t="array" ref="U7596">_xlfn.IFS(P7596&gt;60,"High Risk",P7596&gt;30,"Medium Risk",TRUE,"Low Risk")</f>
        <v>High Risk</v>
      </c>
      <c r="V7596">
        <f t="shared" si="118"/>
        <v>3</v>
      </c>
    </row>
    <row r="7597" spans="1:22" x14ac:dyDescent="0.2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 s="2">
        <v>0</v>
      </c>
      <c r="H7597">
        <v>1</v>
      </c>
      <c r="I7597">
        <v>1</v>
      </c>
      <c r="J7597">
        <v>0</v>
      </c>
      <c r="K7597" s="1">
        <v>8199.5</v>
      </c>
      <c r="L7597">
        <v>0</v>
      </c>
      <c r="M7597">
        <v>12</v>
      </c>
      <c r="N7597">
        <v>4521</v>
      </c>
      <c r="O7597">
        <v>1</v>
      </c>
      <c r="P7597">
        <v>108</v>
      </c>
      <c r="Q7597">
        <v>8.3333333333333329E-2</v>
      </c>
      <c r="R7597">
        <v>54252</v>
      </c>
      <c r="S7597" t="str" cm="1">
        <f t="array" ref="S7597">_xlfn.IFS(E7600&lt;30,"18-29",E7600&lt;45,"30-44",TRUE,"45+")</f>
        <v>45+</v>
      </c>
      <c r="T7597" t="str" cm="1">
        <f t="array" ref="T7597">_xlfn.IFS(F7597&lt;=2,"0-2 Years",F7597&lt;=5,"3-5 Years",F7597&lt;=8,"6-8 Years",TRUE,"9-10 Years")</f>
        <v>6-8 Years</v>
      </c>
      <c r="U7597" t="str" cm="1">
        <f t="array" ref="U7597">_xlfn.IFS(P7597&gt;60,"High Risk",P7597&gt;30,"Medium Risk",TRUE,"Low Risk")</f>
        <v>High Risk</v>
      </c>
      <c r="V7597">
        <f t="shared" si="118"/>
        <v>9</v>
      </c>
    </row>
    <row r="7598" spans="1:22" hidden="1" x14ac:dyDescent="0.2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 s="2">
        <v>137456.28</v>
      </c>
      <c r="H7598">
        <v>2</v>
      </c>
      <c r="I7598">
        <v>1</v>
      </c>
      <c r="J7598">
        <v>1</v>
      </c>
      <c r="K7598" s="1">
        <v>14113.11</v>
      </c>
      <c r="L7598">
        <v>0</v>
      </c>
      <c r="M7598">
        <v>29</v>
      </c>
      <c r="N7598">
        <v>3160</v>
      </c>
      <c r="O7598">
        <v>4</v>
      </c>
      <c r="P7598">
        <v>107</v>
      </c>
      <c r="Q7598">
        <v>0.13793103448275862</v>
      </c>
      <c r="R7598">
        <v>91640</v>
      </c>
      <c r="S7598" t="str" cm="1">
        <f t="array" ref="S7598">_xlfn.IFS(E7601&lt;30,"18-29",E7601&lt;45,"30-44",TRUE,"45+")</f>
        <v>45+</v>
      </c>
      <c r="T7598" t="str" cm="1">
        <f t="array" ref="T7598">_xlfn.IFS(F7598&lt;=2,"0-2 Years",F7598&lt;=5,"3-5 Years",F7598&lt;=8,"6-8 Years",TRUE,"9-10 Years")</f>
        <v>9-10 Years</v>
      </c>
      <c r="U7598" t="str" cm="1">
        <f t="array" ref="U7598">_xlfn.IFS(P7598&gt;60,"High Risk",P7598&gt;30,"Medium Risk",TRUE,"Low Risk")</f>
        <v>High Risk</v>
      </c>
      <c r="V7598">
        <f t="shared" si="118"/>
        <v>0</v>
      </c>
    </row>
    <row r="7599" spans="1:22" x14ac:dyDescent="0.2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 s="2">
        <v>0</v>
      </c>
      <c r="H7599">
        <v>2</v>
      </c>
      <c r="I7599">
        <v>0</v>
      </c>
      <c r="J7599">
        <v>0</v>
      </c>
      <c r="K7599" s="1">
        <v>51705.01</v>
      </c>
      <c r="L7599">
        <v>0</v>
      </c>
      <c r="M7599">
        <v>30</v>
      </c>
      <c r="N7599">
        <v>3557</v>
      </c>
      <c r="O7599">
        <v>5</v>
      </c>
      <c r="P7599">
        <v>1</v>
      </c>
      <c r="Q7599">
        <v>0.16666666666666666</v>
      </c>
      <c r="R7599">
        <v>106710</v>
      </c>
      <c r="S7599" t="str" cm="1">
        <f t="array" ref="S7599">_xlfn.IFS(E7602&lt;30,"18-29",E7602&lt;45,"30-44",TRUE,"45+")</f>
        <v>30-44</v>
      </c>
      <c r="T7599" t="str" cm="1">
        <f t="array" ref="T7599">_xlfn.IFS(F7599&lt;=2,"0-2 Years",F7599&lt;=5,"3-5 Years",F7599&lt;=8,"6-8 Years",TRUE,"9-10 Years")</f>
        <v>3-5 Years</v>
      </c>
      <c r="U7599" t="str" cm="1">
        <f t="array" ref="U7599">_xlfn.IFS(P7599&gt;60,"High Risk",P7599&gt;30,"Medium Risk",TRUE,"Low Risk")</f>
        <v>Low Risk</v>
      </c>
      <c r="V7599">
        <f t="shared" si="118"/>
        <v>6</v>
      </c>
    </row>
    <row r="7600" spans="1:22" x14ac:dyDescent="0.2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 s="2">
        <v>73937.02</v>
      </c>
      <c r="H7600">
        <v>1</v>
      </c>
      <c r="I7600">
        <v>1</v>
      </c>
      <c r="J7600">
        <v>0</v>
      </c>
      <c r="K7600" s="1">
        <v>161937.62</v>
      </c>
      <c r="L7600">
        <v>1</v>
      </c>
      <c r="M7600">
        <v>25</v>
      </c>
      <c r="N7600">
        <v>2715</v>
      </c>
      <c r="O7600">
        <v>0</v>
      </c>
      <c r="P7600">
        <v>172</v>
      </c>
      <c r="Q7600">
        <v>0</v>
      </c>
      <c r="R7600">
        <v>67875</v>
      </c>
      <c r="S7600" t="str" cm="1">
        <f t="array" ref="S7600">_xlfn.IFS(E7603&lt;30,"18-29",E7603&lt;45,"30-44",TRUE,"45+")</f>
        <v>30-44</v>
      </c>
      <c r="T7600" t="str" cm="1">
        <f t="array" ref="T7600">_xlfn.IFS(F7600&lt;=2,"0-2 Years",F7600&lt;=5,"3-5 Years",F7600&lt;=8,"6-8 Years",TRUE,"9-10 Years")</f>
        <v>6-8 Years</v>
      </c>
      <c r="U7600" t="str" cm="1">
        <f t="array" ref="U7600">_xlfn.IFS(P7600&gt;60,"High Risk",P7600&gt;30,"Medium Risk",TRUE,"Low Risk")</f>
        <v>High Risk</v>
      </c>
      <c r="V7600">
        <f t="shared" si="118"/>
        <v>6</v>
      </c>
    </row>
    <row r="7601" spans="1:22" hidden="1" x14ac:dyDescent="0.2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 s="2">
        <v>158621.04</v>
      </c>
      <c r="H7601">
        <v>1</v>
      </c>
      <c r="I7601">
        <v>1</v>
      </c>
      <c r="J7601">
        <v>0</v>
      </c>
      <c r="K7601" s="1">
        <v>120892.96</v>
      </c>
      <c r="L7601">
        <v>1</v>
      </c>
      <c r="M7601">
        <v>13</v>
      </c>
      <c r="N7601">
        <v>551</v>
      </c>
      <c r="O7601">
        <v>9</v>
      </c>
      <c r="P7601">
        <v>167</v>
      </c>
      <c r="Q7601">
        <v>0.69230769230769229</v>
      </c>
      <c r="R7601">
        <v>7163</v>
      </c>
      <c r="S7601" t="str" cm="1">
        <f t="array" ref="S7601">_xlfn.IFS(E7604&lt;30,"18-29",E7604&lt;45,"30-44",TRUE,"45+")</f>
        <v>18-29</v>
      </c>
      <c r="T7601" t="str" cm="1">
        <f t="array" ref="T7601">_xlfn.IFS(F7601&lt;=2,"0-2 Years",F7601&lt;=5,"3-5 Years",F7601&lt;=8,"6-8 Years",TRUE,"9-10 Years")</f>
        <v>6-8 Years</v>
      </c>
      <c r="U7601" t="str" cm="1">
        <f t="array" ref="U7601">_xlfn.IFS(P7601&gt;60,"High Risk",P7601&gt;30,"Medium Risk",TRUE,"Low Risk")</f>
        <v>High Risk</v>
      </c>
      <c r="V7601">
        <f t="shared" si="118"/>
        <v>5</v>
      </c>
    </row>
    <row r="7602" spans="1:22" hidden="1" x14ac:dyDescent="0.2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 s="2">
        <v>113257.2</v>
      </c>
      <c r="H7602">
        <v>1</v>
      </c>
      <c r="I7602">
        <v>1</v>
      </c>
      <c r="J7602">
        <v>1</v>
      </c>
      <c r="K7602" s="1">
        <v>65035.02</v>
      </c>
      <c r="L7602">
        <v>0</v>
      </c>
      <c r="M7602">
        <v>4</v>
      </c>
      <c r="N7602">
        <v>4762</v>
      </c>
      <c r="O7602">
        <v>4</v>
      </c>
      <c r="P7602">
        <v>131</v>
      </c>
      <c r="Q7602">
        <v>1</v>
      </c>
      <c r="R7602">
        <v>19048</v>
      </c>
      <c r="S7602" t="str" cm="1">
        <f t="array" ref="S7602">_xlfn.IFS(E7605&lt;30,"18-29",E7605&lt;45,"30-44",TRUE,"45+")</f>
        <v>18-29</v>
      </c>
      <c r="T7602" t="str" cm="1">
        <f t="array" ref="T7602">_xlfn.IFS(F7602&lt;=2,"0-2 Years",F7602&lt;=5,"3-5 Years",F7602&lt;=8,"6-8 Years",TRUE,"9-10 Years")</f>
        <v>0-2 Years</v>
      </c>
      <c r="U7602" t="str" cm="1">
        <f t="array" ref="U7602">_xlfn.IFS(P7602&gt;60,"High Risk",P7602&gt;30,"Medium Risk",TRUE,"Low Risk")</f>
        <v>High Risk</v>
      </c>
      <c r="V7602">
        <f t="shared" si="118"/>
        <v>3</v>
      </c>
    </row>
    <row r="7603" spans="1:22" hidden="1" x14ac:dyDescent="0.2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 s="2">
        <v>0</v>
      </c>
      <c r="H7603">
        <v>1</v>
      </c>
      <c r="I7603">
        <v>0</v>
      </c>
      <c r="J7603">
        <v>1</v>
      </c>
      <c r="K7603" s="1">
        <v>164257.37</v>
      </c>
      <c r="L7603">
        <v>0</v>
      </c>
      <c r="M7603">
        <v>14</v>
      </c>
      <c r="N7603">
        <v>4606</v>
      </c>
      <c r="O7603">
        <v>9</v>
      </c>
      <c r="P7603">
        <v>73</v>
      </c>
      <c r="Q7603">
        <v>0.6428571428571429</v>
      </c>
      <c r="R7603">
        <v>64484</v>
      </c>
      <c r="S7603" t="str" cm="1">
        <f t="array" ref="S7603">_xlfn.IFS(E7606&lt;30,"18-29",E7606&lt;45,"30-44",TRUE,"45+")</f>
        <v>45+</v>
      </c>
      <c r="T7603" t="str" cm="1">
        <f t="array" ref="T7603">_xlfn.IFS(F7603&lt;=2,"0-2 Years",F7603&lt;=5,"3-5 Years",F7603&lt;=8,"6-8 Years",TRUE,"9-10 Years")</f>
        <v>9-10 Years</v>
      </c>
      <c r="U7603" t="str" cm="1">
        <f t="array" ref="U7603">_xlfn.IFS(P7603&gt;60,"High Risk",P7603&gt;30,"Medium Risk",TRUE,"Low Risk")</f>
        <v>High Risk</v>
      </c>
      <c r="V7603">
        <f t="shared" si="118"/>
        <v>5</v>
      </c>
    </row>
    <row r="7604" spans="1:22" hidden="1" x14ac:dyDescent="0.2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 s="2">
        <v>116536.43</v>
      </c>
      <c r="H7604">
        <v>1</v>
      </c>
      <c r="I7604">
        <v>1</v>
      </c>
      <c r="J7604">
        <v>0</v>
      </c>
      <c r="K7604" s="1">
        <v>51987.99</v>
      </c>
      <c r="L7604">
        <v>0</v>
      </c>
      <c r="M7604">
        <v>6</v>
      </c>
      <c r="N7604">
        <v>3537</v>
      </c>
      <c r="O7604">
        <v>0</v>
      </c>
      <c r="P7604">
        <v>114</v>
      </c>
      <c r="Q7604">
        <v>0</v>
      </c>
      <c r="R7604">
        <v>21222</v>
      </c>
      <c r="S7604" t="str" cm="1">
        <f t="array" ref="S7604">_xlfn.IFS(E7607&lt;30,"18-29",E7607&lt;45,"30-44",TRUE,"45+")</f>
        <v>30-44</v>
      </c>
      <c r="T7604" t="str" cm="1">
        <f t="array" ref="T7604">_xlfn.IFS(F7604&lt;=2,"0-2 Years",F7604&lt;=5,"3-5 Years",F7604&lt;=8,"6-8 Years",TRUE,"9-10 Years")</f>
        <v>9-10 Years</v>
      </c>
      <c r="U7604" t="str" cm="1">
        <f t="array" ref="U7604">_xlfn.IFS(P7604&gt;60,"High Risk",P7604&gt;30,"Medium Risk",TRUE,"Low Risk")</f>
        <v>High Risk</v>
      </c>
      <c r="V7604">
        <f t="shared" si="118"/>
        <v>5</v>
      </c>
    </row>
    <row r="7605" spans="1:22" x14ac:dyDescent="0.2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 s="2">
        <v>0</v>
      </c>
      <c r="H7605">
        <v>2</v>
      </c>
      <c r="I7605">
        <v>1</v>
      </c>
      <c r="J7605">
        <v>0</v>
      </c>
      <c r="K7605" s="1">
        <v>10899.63</v>
      </c>
      <c r="L7605">
        <v>1</v>
      </c>
      <c r="M7605">
        <v>21</v>
      </c>
      <c r="N7605">
        <v>4175</v>
      </c>
      <c r="O7605">
        <v>0</v>
      </c>
      <c r="P7605">
        <v>135</v>
      </c>
      <c r="Q7605">
        <v>0</v>
      </c>
      <c r="R7605">
        <v>87675</v>
      </c>
      <c r="S7605" t="str" cm="1">
        <f t="array" ref="S7605">_xlfn.IFS(E7608&lt;30,"18-29",E7608&lt;45,"30-44",TRUE,"45+")</f>
        <v>30-44</v>
      </c>
      <c r="T7605" t="str" cm="1">
        <f t="array" ref="T7605">_xlfn.IFS(F7605&lt;=2,"0-2 Years",F7605&lt;=5,"3-5 Years",F7605&lt;=8,"6-8 Years",TRUE,"9-10 Years")</f>
        <v>3-5 Years</v>
      </c>
      <c r="U7605" t="str" cm="1">
        <f t="array" ref="U7605">_xlfn.IFS(P7605&gt;60,"High Risk",P7605&gt;30,"Medium Risk",TRUE,"Low Risk")</f>
        <v>High Risk</v>
      </c>
      <c r="V7605">
        <f t="shared" si="118"/>
        <v>6</v>
      </c>
    </row>
    <row r="7606" spans="1:22" x14ac:dyDescent="0.2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 s="2">
        <v>101070.69</v>
      </c>
      <c r="H7606">
        <v>1</v>
      </c>
      <c r="I7606">
        <v>1</v>
      </c>
      <c r="J7606">
        <v>0</v>
      </c>
      <c r="K7606" s="1">
        <v>177355.8</v>
      </c>
      <c r="L7606">
        <v>1</v>
      </c>
      <c r="M7606">
        <v>19</v>
      </c>
      <c r="N7606">
        <v>4123</v>
      </c>
      <c r="O7606">
        <v>4</v>
      </c>
      <c r="P7606">
        <v>108</v>
      </c>
      <c r="Q7606">
        <v>0.21052631578947367</v>
      </c>
      <c r="R7606">
        <v>78337</v>
      </c>
      <c r="S7606" t="str" cm="1">
        <f t="array" ref="S7606">_xlfn.IFS(E7609&lt;30,"18-29",E7609&lt;45,"30-44",TRUE,"45+")</f>
        <v>30-44</v>
      </c>
      <c r="T7606" t="str" cm="1">
        <f t="array" ref="T7606">_xlfn.IFS(F7606&lt;=2,"0-2 Years",F7606&lt;=5,"3-5 Years",F7606&lt;=8,"6-8 Years",TRUE,"9-10 Years")</f>
        <v>6-8 Years</v>
      </c>
      <c r="U7606" t="str" cm="1">
        <f t="array" ref="U7606">_xlfn.IFS(P7606&gt;60,"High Risk",P7606&gt;30,"Medium Risk",TRUE,"Low Risk")</f>
        <v>High Risk</v>
      </c>
      <c r="V7606">
        <f t="shared" si="118"/>
        <v>6</v>
      </c>
    </row>
    <row r="7607" spans="1:22" hidden="1" x14ac:dyDescent="0.2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 s="2">
        <v>0</v>
      </c>
      <c r="H7607">
        <v>2</v>
      </c>
      <c r="I7607">
        <v>0</v>
      </c>
      <c r="J7607">
        <v>1</v>
      </c>
      <c r="K7607" s="1">
        <v>63889.1</v>
      </c>
      <c r="L7607">
        <v>0</v>
      </c>
      <c r="M7607">
        <v>17</v>
      </c>
      <c r="N7607">
        <v>4751</v>
      </c>
      <c r="O7607">
        <v>5</v>
      </c>
      <c r="P7607">
        <v>30</v>
      </c>
      <c r="Q7607">
        <v>0.29411764705882354</v>
      </c>
      <c r="R7607">
        <v>80767</v>
      </c>
      <c r="S7607" t="str" cm="1">
        <f t="array" ref="S7607">_xlfn.IFS(E7610&lt;30,"18-29",E7610&lt;45,"30-44",TRUE,"45+")</f>
        <v>30-44</v>
      </c>
      <c r="T7607" t="str" cm="1">
        <f t="array" ref="T7607">_xlfn.IFS(F7607&lt;=2,"0-2 Years",F7607&lt;=5,"3-5 Years",F7607&lt;=8,"6-8 Years",TRUE,"9-10 Years")</f>
        <v>6-8 Years</v>
      </c>
      <c r="U7607" t="str" cm="1">
        <f t="array" ref="U7607">_xlfn.IFS(P7607&gt;60,"High Risk",P7607&gt;30,"Medium Risk",TRUE,"Low Risk")</f>
        <v>Low Risk</v>
      </c>
      <c r="V7607">
        <f t="shared" si="118"/>
        <v>3</v>
      </c>
    </row>
    <row r="7608" spans="1:22" hidden="1" x14ac:dyDescent="0.2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 s="2">
        <v>127331.46</v>
      </c>
      <c r="H7608">
        <v>3</v>
      </c>
      <c r="I7608">
        <v>1</v>
      </c>
      <c r="J7608">
        <v>1</v>
      </c>
      <c r="K7608" s="1">
        <v>176433.6</v>
      </c>
      <c r="L7608">
        <v>0</v>
      </c>
      <c r="M7608">
        <v>1</v>
      </c>
      <c r="N7608">
        <v>2156</v>
      </c>
      <c r="O7608">
        <v>3</v>
      </c>
      <c r="P7608">
        <v>18</v>
      </c>
      <c r="Q7608">
        <v>1</v>
      </c>
      <c r="R7608">
        <v>2156</v>
      </c>
      <c r="S7608" t="str" cm="1">
        <f t="array" ref="S7608">_xlfn.IFS(E7611&lt;30,"18-29",E7611&lt;45,"30-44",TRUE,"45+")</f>
        <v>45+</v>
      </c>
      <c r="T7608" t="str" cm="1">
        <f t="array" ref="T7608">_xlfn.IFS(F7608&lt;=2,"0-2 Years",F7608&lt;=5,"3-5 Years",F7608&lt;=8,"6-8 Years",TRUE,"9-10 Years")</f>
        <v>3-5 Years</v>
      </c>
      <c r="U7608" t="str" cm="1">
        <f t="array" ref="U7608">_xlfn.IFS(P7608&gt;60,"High Risk",P7608&gt;30,"Medium Risk",TRUE,"Low Risk")</f>
        <v>Low Risk</v>
      </c>
      <c r="V7608">
        <f t="shared" si="118"/>
        <v>0</v>
      </c>
    </row>
    <row r="7609" spans="1:22" x14ac:dyDescent="0.2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 s="2">
        <v>0</v>
      </c>
      <c r="H7609">
        <v>2</v>
      </c>
      <c r="I7609">
        <v>1</v>
      </c>
      <c r="J7609">
        <v>0</v>
      </c>
      <c r="K7609" s="1">
        <v>81313.509999999995</v>
      </c>
      <c r="L7609">
        <v>0</v>
      </c>
      <c r="M7609">
        <v>2</v>
      </c>
      <c r="N7609">
        <v>2018</v>
      </c>
      <c r="O7609">
        <v>7</v>
      </c>
      <c r="P7609">
        <v>158</v>
      </c>
      <c r="Q7609">
        <v>1</v>
      </c>
      <c r="R7609">
        <v>4036</v>
      </c>
      <c r="S7609" t="str" cm="1">
        <f t="array" ref="S7609">_xlfn.IFS(E7612&lt;30,"18-29",E7612&lt;45,"30-44",TRUE,"45+")</f>
        <v>30-44</v>
      </c>
      <c r="T7609" t="str" cm="1">
        <f t="array" ref="T7609">_xlfn.IFS(F7609&lt;=2,"0-2 Years",F7609&lt;=5,"3-5 Years",F7609&lt;=8,"6-8 Years",TRUE,"9-10 Years")</f>
        <v>3-5 Years</v>
      </c>
      <c r="U7609" t="str" cm="1">
        <f t="array" ref="U7609">_xlfn.IFS(P7609&gt;60,"High Risk",P7609&gt;30,"Medium Risk",TRUE,"Low Risk")</f>
        <v>High Risk</v>
      </c>
      <c r="V7609">
        <f t="shared" si="118"/>
        <v>6</v>
      </c>
    </row>
    <row r="7610" spans="1:22" hidden="1" x14ac:dyDescent="0.2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 s="2">
        <v>0</v>
      </c>
      <c r="H7610">
        <v>2</v>
      </c>
      <c r="I7610">
        <v>0</v>
      </c>
      <c r="J7610">
        <v>1</v>
      </c>
      <c r="K7610" s="1">
        <v>13998.88</v>
      </c>
      <c r="L7610">
        <v>0</v>
      </c>
      <c r="M7610">
        <v>27</v>
      </c>
      <c r="N7610">
        <v>3737</v>
      </c>
      <c r="O7610">
        <v>0</v>
      </c>
      <c r="P7610">
        <v>180</v>
      </c>
      <c r="Q7610">
        <v>0</v>
      </c>
      <c r="R7610">
        <v>100899</v>
      </c>
      <c r="S7610" t="str" cm="1">
        <f t="array" ref="S7610">_xlfn.IFS(E7613&lt;30,"18-29",E7613&lt;45,"30-44",TRUE,"45+")</f>
        <v>30-44</v>
      </c>
      <c r="T7610" t="str" cm="1">
        <f t="array" ref="T7610">_xlfn.IFS(F7610&lt;=2,"0-2 Years",F7610&lt;=5,"3-5 Years",F7610&lt;=8,"6-8 Years",TRUE,"9-10 Years")</f>
        <v>3-5 Years</v>
      </c>
      <c r="U7610" t="str" cm="1">
        <f t="array" ref="U7610">_xlfn.IFS(P7610&gt;60,"High Risk",P7610&gt;30,"Medium Risk",TRUE,"Low Risk")</f>
        <v>High Risk</v>
      </c>
      <c r="V7610">
        <f t="shared" si="118"/>
        <v>3</v>
      </c>
    </row>
    <row r="7611" spans="1:22" x14ac:dyDescent="0.2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 s="2">
        <v>105969.42</v>
      </c>
      <c r="H7611">
        <v>1</v>
      </c>
      <c r="I7611">
        <v>1</v>
      </c>
      <c r="J7611">
        <v>0</v>
      </c>
      <c r="K7611" s="1">
        <v>5771.56</v>
      </c>
      <c r="L7611">
        <v>0</v>
      </c>
      <c r="M7611">
        <v>9</v>
      </c>
      <c r="N7611">
        <v>723</v>
      </c>
      <c r="O7611">
        <v>9</v>
      </c>
      <c r="P7611">
        <v>92</v>
      </c>
      <c r="Q7611">
        <v>1</v>
      </c>
      <c r="R7611">
        <v>6507</v>
      </c>
      <c r="S7611" t="str" cm="1">
        <f t="array" ref="S7611">_xlfn.IFS(E7614&lt;30,"18-29",E7614&lt;45,"30-44",TRUE,"45+")</f>
        <v>18-29</v>
      </c>
      <c r="T7611" t="str" cm="1">
        <f t="array" ref="T7611">_xlfn.IFS(F7611&lt;=2,"0-2 Years",F7611&lt;=5,"3-5 Years",F7611&lt;=8,"6-8 Years",TRUE,"9-10 Years")</f>
        <v>0-2 Years</v>
      </c>
      <c r="U7611" t="str" cm="1">
        <f t="array" ref="U7611">_xlfn.IFS(P7611&gt;60,"High Risk",P7611&gt;30,"Medium Risk",TRUE,"Low Risk")</f>
        <v>High Risk</v>
      </c>
      <c r="V7611">
        <f t="shared" si="118"/>
        <v>7</v>
      </c>
    </row>
    <row r="7612" spans="1:22" hidden="1" x14ac:dyDescent="0.2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 s="2">
        <v>119547.46</v>
      </c>
      <c r="H7612">
        <v>1</v>
      </c>
      <c r="I7612">
        <v>1</v>
      </c>
      <c r="J7612">
        <v>1</v>
      </c>
      <c r="K7612" s="1">
        <v>42693.65</v>
      </c>
      <c r="L7612">
        <v>0</v>
      </c>
      <c r="M7612">
        <v>5</v>
      </c>
      <c r="N7612">
        <v>109</v>
      </c>
      <c r="O7612">
        <v>10</v>
      </c>
      <c r="P7612">
        <v>142</v>
      </c>
      <c r="Q7612">
        <v>1</v>
      </c>
      <c r="R7612">
        <v>545</v>
      </c>
      <c r="S7612" t="str" cm="1">
        <f t="array" ref="S7612">_xlfn.IFS(E7615&lt;30,"18-29",E7615&lt;45,"30-44",TRUE,"45+")</f>
        <v>30-44</v>
      </c>
      <c r="T7612" t="str" cm="1">
        <f t="array" ref="T7612">_xlfn.IFS(F7612&lt;=2,"0-2 Years",F7612&lt;=5,"3-5 Years",F7612&lt;=8,"6-8 Years",TRUE,"9-10 Years")</f>
        <v>3-5 Years</v>
      </c>
      <c r="U7612" t="str" cm="1">
        <f t="array" ref="U7612">_xlfn.IFS(P7612&gt;60,"High Risk",P7612&gt;30,"Medium Risk",TRUE,"Low Risk")</f>
        <v>High Risk</v>
      </c>
      <c r="V7612">
        <f t="shared" si="118"/>
        <v>2</v>
      </c>
    </row>
    <row r="7613" spans="1:22" x14ac:dyDescent="0.2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 s="2">
        <v>0</v>
      </c>
      <c r="H7613">
        <v>2</v>
      </c>
      <c r="I7613">
        <v>0</v>
      </c>
      <c r="J7613">
        <v>0</v>
      </c>
      <c r="K7613" s="1">
        <v>90839.61</v>
      </c>
      <c r="L7613">
        <v>0</v>
      </c>
      <c r="M7613">
        <v>26</v>
      </c>
      <c r="N7613">
        <v>2454</v>
      </c>
      <c r="O7613">
        <v>8</v>
      </c>
      <c r="P7613">
        <v>142</v>
      </c>
      <c r="Q7613">
        <v>0.30769230769230771</v>
      </c>
      <c r="R7613">
        <v>63804</v>
      </c>
      <c r="S7613" t="str" cm="1">
        <f t="array" ref="S7613">_xlfn.IFS(E7616&lt;30,"18-29",E7616&lt;45,"30-44",TRUE,"45+")</f>
        <v>30-44</v>
      </c>
      <c r="T7613" t="str" cm="1">
        <f t="array" ref="T7613">_xlfn.IFS(F7613&lt;=2,"0-2 Years",F7613&lt;=5,"3-5 Years",F7613&lt;=8,"6-8 Years",TRUE,"9-10 Years")</f>
        <v>6-8 Years</v>
      </c>
      <c r="U7613" t="str" cm="1">
        <f t="array" ref="U7613">_xlfn.IFS(P7613&gt;60,"High Risk",P7613&gt;30,"Medium Risk",TRUE,"Low Risk")</f>
        <v>High Risk</v>
      </c>
      <c r="V7613">
        <f t="shared" si="118"/>
        <v>6</v>
      </c>
    </row>
    <row r="7614" spans="1:22" hidden="1" x14ac:dyDescent="0.2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 s="2">
        <v>138668.18</v>
      </c>
      <c r="H7614">
        <v>1</v>
      </c>
      <c r="I7614">
        <v>1</v>
      </c>
      <c r="J7614">
        <v>1</v>
      </c>
      <c r="K7614" s="1">
        <v>54144.01</v>
      </c>
      <c r="L7614">
        <v>0</v>
      </c>
      <c r="M7614">
        <v>13</v>
      </c>
      <c r="N7614">
        <v>453</v>
      </c>
      <c r="O7614">
        <v>3</v>
      </c>
      <c r="P7614">
        <v>12</v>
      </c>
      <c r="Q7614">
        <v>0.23076923076923078</v>
      </c>
      <c r="R7614">
        <v>5889</v>
      </c>
      <c r="S7614" t="str" cm="1">
        <f t="array" ref="S7614">_xlfn.IFS(E7617&lt;30,"18-29",E7617&lt;45,"30-44",TRUE,"45+")</f>
        <v>30-44</v>
      </c>
      <c r="T7614" t="str" cm="1">
        <f t="array" ref="T7614">_xlfn.IFS(F7614&lt;=2,"0-2 Years",F7614&lt;=5,"3-5 Years",F7614&lt;=8,"6-8 Years",TRUE,"9-10 Years")</f>
        <v>3-5 Years</v>
      </c>
      <c r="U7614" t="str" cm="1">
        <f t="array" ref="U7614">_xlfn.IFS(P7614&gt;60,"High Risk",P7614&gt;30,"Medium Risk",TRUE,"Low Risk")</f>
        <v>Low Risk</v>
      </c>
      <c r="V7614">
        <f t="shared" si="118"/>
        <v>2</v>
      </c>
    </row>
    <row r="7615" spans="1:22" hidden="1" x14ac:dyDescent="0.2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 s="2">
        <v>51582.5</v>
      </c>
      <c r="H7615">
        <v>2</v>
      </c>
      <c r="I7615">
        <v>1</v>
      </c>
      <c r="J7615">
        <v>1</v>
      </c>
      <c r="K7615" s="1">
        <v>184312.88</v>
      </c>
      <c r="L7615">
        <v>0</v>
      </c>
      <c r="M7615">
        <v>7</v>
      </c>
      <c r="N7615">
        <v>4860</v>
      </c>
      <c r="O7615">
        <v>4</v>
      </c>
      <c r="P7615">
        <v>153</v>
      </c>
      <c r="Q7615">
        <v>0.5714285714285714</v>
      </c>
      <c r="R7615">
        <v>34020</v>
      </c>
      <c r="S7615" t="str" cm="1">
        <f t="array" ref="S7615">_xlfn.IFS(E7618&lt;30,"18-29",E7618&lt;45,"30-44",TRUE,"45+")</f>
        <v>18-29</v>
      </c>
      <c r="T7615" t="str" cm="1">
        <f t="array" ref="T7615">_xlfn.IFS(F7615&lt;=2,"0-2 Years",F7615&lt;=5,"3-5 Years",F7615&lt;=8,"6-8 Years",TRUE,"9-10 Years")</f>
        <v>6-8 Years</v>
      </c>
      <c r="U7615" t="str" cm="1">
        <f t="array" ref="U7615">_xlfn.IFS(P7615&gt;60,"High Risk",P7615&gt;30,"Medium Risk",TRUE,"Low Risk")</f>
        <v>High Risk</v>
      </c>
      <c r="V7615">
        <f t="shared" si="118"/>
        <v>0</v>
      </c>
    </row>
    <row r="7616" spans="1:22" x14ac:dyDescent="0.2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 s="2">
        <v>0</v>
      </c>
      <c r="H7616">
        <v>2</v>
      </c>
      <c r="I7616">
        <v>1</v>
      </c>
      <c r="J7616">
        <v>0</v>
      </c>
      <c r="K7616" s="1">
        <v>20306.79</v>
      </c>
      <c r="L7616">
        <v>0</v>
      </c>
      <c r="M7616">
        <v>12</v>
      </c>
      <c r="N7616">
        <v>4855</v>
      </c>
      <c r="O7616">
        <v>2</v>
      </c>
      <c r="P7616">
        <v>125</v>
      </c>
      <c r="Q7616">
        <v>0.16666666666666666</v>
      </c>
      <c r="R7616">
        <v>58260</v>
      </c>
      <c r="S7616" t="str" cm="1">
        <f t="array" ref="S7616">_xlfn.IFS(E7619&lt;30,"18-29",E7619&lt;45,"30-44",TRUE,"45+")</f>
        <v>30-44</v>
      </c>
      <c r="T7616" t="str" cm="1">
        <f t="array" ref="T7616">_xlfn.IFS(F7616&lt;=2,"0-2 Years",F7616&lt;=5,"3-5 Years",F7616&lt;=8,"6-8 Years",TRUE,"9-10 Years")</f>
        <v>6-8 Years</v>
      </c>
      <c r="U7616" t="str" cm="1">
        <f t="array" ref="U7616">_xlfn.IFS(P7616&gt;60,"High Risk",P7616&gt;30,"Medium Risk",TRUE,"Low Risk")</f>
        <v>High Risk</v>
      </c>
      <c r="V7616">
        <f t="shared" si="118"/>
        <v>6</v>
      </c>
    </row>
    <row r="7617" spans="1:22" hidden="1" x14ac:dyDescent="0.2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 s="2">
        <v>169902.92</v>
      </c>
      <c r="H7617">
        <v>1</v>
      </c>
      <c r="I7617">
        <v>1</v>
      </c>
      <c r="J7617">
        <v>1</v>
      </c>
      <c r="K7617" s="1">
        <v>128256.18</v>
      </c>
      <c r="L7617">
        <v>0</v>
      </c>
      <c r="M7617">
        <v>23</v>
      </c>
      <c r="N7617">
        <v>867</v>
      </c>
      <c r="O7617">
        <v>7</v>
      </c>
      <c r="P7617">
        <v>180</v>
      </c>
      <c r="Q7617">
        <v>0.30434782608695654</v>
      </c>
      <c r="R7617">
        <v>19941</v>
      </c>
      <c r="S7617" t="str" cm="1">
        <f t="array" ref="S7617">_xlfn.IFS(E7620&lt;30,"18-29",E7620&lt;45,"30-44",TRUE,"45+")</f>
        <v>30-44</v>
      </c>
      <c r="T7617" t="str" cm="1">
        <f t="array" ref="T7617">_xlfn.IFS(F7617&lt;=2,"0-2 Years",F7617&lt;=5,"3-5 Years",F7617&lt;=8,"6-8 Years",TRUE,"9-10 Years")</f>
        <v>6-8 Years</v>
      </c>
      <c r="U7617" t="str" cm="1">
        <f t="array" ref="U7617">_xlfn.IFS(P7617&gt;60,"High Risk",P7617&gt;30,"Medium Risk",TRUE,"Low Risk")</f>
        <v>High Risk</v>
      </c>
      <c r="V7617">
        <f t="shared" si="118"/>
        <v>2</v>
      </c>
    </row>
    <row r="7618" spans="1:22" hidden="1" x14ac:dyDescent="0.2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 s="2">
        <v>87262.399999999994</v>
      </c>
      <c r="H7618">
        <v>2</v>
      </c>
      <c r="I7618">
        <v>1</v>
      </c>
      <c r="J7618">
        <v>0</v>
      </c>
      <c r="K7618" s="1">
        <v>182720.07</v>
      </c>
      <c r="L7618">
        <v>0</v>
      </c>
      <c r="M7618">
        <v>15</v>
      </c>
      <c r="N7618">
        <v>276</v>
      </c>
      <c r="O7618">
        <v>3</v>
      </c>
      <c r="P7618">
        <v>79</v>
      </c>
      <c r="Q7618">
        <v>0.2</v>
      </c>
      <c r="R7618">
        <v>4140</v>
      </c>
      <c r="S7618" t="str" cm="1">
        <f t="array" ref="S7618">_xlfn.IFS(E7621&lt;30,"18-29",E7621&lt;45,"30-44",TRUE,"45+")</f>
        <v>30-44</v>
      </c>
      <c r="T7618" t="str" cm="1">
        <f t="array" ref="T7618">_xlfn.IFS(F7618&lt;=2,"0-2 Years",F7618&lt;=5,"3-5 Years",F7618&lt;=8,"6-8 Years",TRUE,"9-10 Years")</f>
        <v>3-5 Years</v>
      </c>
      <c r="U7618" t="str" cm="1">
        <f t="array" ref="U7618">_xlfn.IFS(P7618&gt;60,"High Risk",P7618&gt;30,"Medium Risk",TRUE,"Low Risk")</f>
        <v>High Risk</v>
      </c>
      <c r="V7618">
        <f t="shared" si="118"/>
        <v>3</v>
      </c>
    </row>
    <row r="7619" spans="1:22" hidden="1" x14ac:dyDescent="0.2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 s="2">
        <v>0</v>
      </c>
      <c r="H7619">
        <v>2</v>
      </c>
      <c r="I7619">
        <v>0</v>
      </c>
      <c r="J7619">
        <v>1</v>
      </c>
      <c r="K7619" s="1">
        <v>4082.52</v>
      </c>
      <c r="L7619">
        <v>0</v>
      </c>
      <c r="M7619">
        <v>6</v>
      </c>
      <c r="N7619">
        <v>1672</v>
      </c>
      <c r="O7619">
        <v>4</v>
      </c>
      <c r="P7619">
        <v>147</v>
      </c>
      <c r="Q7619">
        <v>0.66666666666666663</v>
      </c>
      <c r="R7619">
        <v>10032</v>
      </c>
      <c r="S7619" t="str" cm="1">
        <f t="array" ref="S7619">_xlfn.IFS(E7622&lt;30,"18-29",E7622&lt;45,"30-44",TRUE,"45+")</f>
        <v>18-29</v>
      </c>
      <c r="T7619" t="str" cm="1">
        <f t="array" ref="T7619">_xlfn.IFS(F7619&lt;=2,"0-2 Years",F7619&lt;=5,"3-5 Years",F7619&lt;=8,"6-8 Years",TRUE,"9-10 Years")</f>
        <v>6-8 Years</v>
      </c>
      <c r="U7619" t="str" cm="1">
        <f t="array" ref="U7619">_xlfn.IFS(P7619&gt;60,"High Risk",P7619&gt;30,"Medium Risk",TRUE,"Low Risk")</f>
        <v>High Risk</v>
      </c>
      <c r="V7619">
        <f t="shared" ref="V7619:V7682" si="119">IF(J7619=0,3,0)+IF(G7619=0,3,0)+IF(H7619=1,2,0)+IF(E7619&gt;45,1,0)+IF(F7619&lt;3,1,0)</f>
        <v>3</v>
      </c>
    </row>
    <row r="7620" spans="1:22" x14ac:dyDescent="0.2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 s="2">
        <v>0</v>
      </c>
      <c r="H7620">
        <v>2</v>
      </c>
      <c r="I7620">
        <v>0</v>
      </c>
      <c r="J7620">
        <v>0</v>
      </c>
      <c r="K7620" s="1">
        <v>102233.73</v>
      </c>
      <c r="L7620">
        <v>0</v>
      </c>
      <c r="M7620">
        <v>17</v>
      </c>
      <c r="N7620">
        <v>3715</v>
      </c>
      <c r="O7620">
        <v>0</v>
      </c>
      <c r="P7620">
        <v>65</v>
      </c>
      <c r="Q7620">
        <v>0</v>
      </c>
      <c r="R7620">
        <v>63155</v>
      </c>
      <c r="S7620" t="str" cm="1">
        <f t="array" ref="S7620">_xlfn.IFS(E7623&lt;30,"18-29",E7623&lt;45,"30-44",TRUE,"45+")</f>
        <v>30-44</v>
      </c>
      <c r="T7620" t="str" cm="1">
        <f t="array" ref="T7620">_xlfn.IFS(F7620&lt;=2,"0-2 Years",F7620&lt;=5,"3-5 Years",F7620&lt;=8,"6-8 Years",TRUE,"9-10 Years")</f>
        <v>6-8 Years</v>
      </c>
      <c r="U7620" t="str" cm="1">
        <f t="array" ref="U7620">_xlfn.IFS(P7620&gt;60,"High Risk",P7620&gt;30,"Medium Risk",TRUE,"Low Risk")</f>
        <v>High Risk</v>
      </c>
      <c r="V7620">
        <f t="shared" si="119"/>
        <v>6</v>
      </c>
    </row>
    <row r="7621" spans="1:22" x14ac:dyDescent="0.2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 s="2">
        <v>0</v>
      </c>
      <c r="H7621">
        <v>2</v>
      </c>
      <c r="I7621">
        <v>1</v>
      </c>
      <c r="J7621">
        <v>0</v>
      </c>
      <c r="K7621" s="1">
        <v>132002.82999999999</v>
      </c>
      <c r="L7621">
        <v>0</v>
      </c>
      <c r="M7621">
        <v>27</v>
      </c>
      <c r="N7621">
        <v>2170</v>
      </c>
      <c r="O7621">
        <v>6</v>
      </c>
      <c r="P7621">
        <v>11</v>
      </c>
      <c r="Q7621">
        <v>0.22222222222222221</v>
      </c>
      <c r="R7621">
        <v>58590</v>
      </c>
      <c r="S7621" t="str" cm="1">
        <f t="array" ref="S7621">_xlfn.IFS(E7624&lt;30,"18-29",E7624&lt;45,"30-44",TRUE,"45+")</f>
        <v>45+</v>
      </c>
      <c r="T7621" t="str" cm="1">
        <f t="array" ref="T7621">_xlfn.IFS(F7621&lt;=2,"0-2 Years",F7621&lt;=5,"3-5 Years",F7621&lt;=8,"6-8 Years",TRUE,"9-10 Years")</f>
        <v>0-2 Years</v>
      </c>
      <c r="U7621" t="str" cm="1">
        <f t="array" ref="U7621">_xlfn.IFS(P7621&gt;60,"High Risk",P7621&gt;30,"Medium Risk",TRUE,"Low Risk")</f>
        <v>Low Risk</v>
      </c>
      <c r="V7621">
        <f t="shared" si="119"/>
        <v>7</v>
      </c>
    </row>
    <row r="7622" spans="1:22" x14ac:dyDescent="0.2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 s="2">
        <v>0</v>
      </c>
      <c r="H7622">
        <v>2</v>
      </c>
      <c r="I7622">
        <v>1</v>
      </c>
      <c r="J7622">
        <v>0</v>
      </c>
      <c r="K7622" s="1">
        <v>126838.7</v>
      </c>
      <c r="L7622">
        <v>0</v>
      </c>
      <c r="M7622">
        <v>3</v>
      </c>
      <c r="N7622">
        <v>1524</v>
      </c>
      <c r="O7622">
        <v>4</v>
      </c>
      <c r="P7622">
        <v>129</v>
      </c>
      <c r="Q7622">
        <v>1</v>
      </c>
      <c r="R7622">
        <v>4572</v>
      </c>
      <c r="S7622" t="str" cm="1">
        <f t="array" ref="S7622">_xlfn.IFS(E7625&lt;30,"18-29",E7625&lt;45,"30-44",TRUE,"45+")</f>
        <v>45+</v>
      </c>
      <c r="T7622" t="str" cm="1">
        <f t="array" ref="T7622">_xlfn.IFS(F7622&lt;=2,"0-2 Years",F7622&lt;=5,"3-5 Years",F7622&lt;=8,"6-8 Years",TRUE,"9-10 Years")</f>
        <v>9-10 Years</v>
      </c>
      <c r="U7622" t="str" cm="1">
        <f t="array" ref="U7622">_xlfn.IFS(P7622&gt;60,"High Risk",P7622&gt;30,"Medium Risk",TRUE,"Low Risk")</f>
        <v>High Risk</v>
      </c>
      <c r="V7622">
        <f t="shared" si="119"/>
        <v>6</v>
      </c>
    </row>
    <row r="7623" spans="1:22" x14ac:dyDescent="0.2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 s="2">
        <v>0</v>
      </c>
      <c r="H7623">
        <v>2</v>
      </c>
      <c r="I7623">
        <v>0</v>
      </c>
      <c r="J7623">
        <v>0</v>
      </c>
      <c r="K7623" s="1">
        <v>181461.46</v>
      </c>
      <c r="L7623">
        <v>0</v>
      </c>
      <c r="M7623">
        <v>19</v>
      </c>
      <c r="N7623">
        <v>1773</v>
      </c>
      <c r="O7623">
        <v>5</v>
      </c>
      <c r="P7623">
        <v>23</v>
      </c>
      <c r="Q7623">
        <v>0.26315789473684209</v>
      </c>
      <c r="R7623">
        <v>33687</v>
      </c>
      <c r="S7623" t="str" cm="1">
        <f t="array" ref="S7623">_xlfn.IFS(E7626&lt;30,"18-29",E7626&lt;45,"30-44",TRUE,"45+")</f>
        <v>45+</v>
      </c>
      <c r="T7623" t="str" cm="1">
        <f t="array" ref="T7623">_xlfn.IFS(F7623&lt;=2,"0-2 Years",F7623&lt;=5,"3-5 Years",F7623&lt;=8,"6-8 Years",TRUE,"9-10 Years")</f>
        <v>3-5 Years</v>
      </c>
      <c r="U7623" t="str" cm="1">
        <f t="array" ref="U7623">_xlfn.IFS(P7623&gt;60,"High Risk",P7623&gt;30,"Medium Risk",TRUE,"Low Risk")</f>
        <v>Low Risk</v>
      </c>
      <c r="V7623">
        <f t="shared" si="119"/>
        <v>6</v>
      </c>
    </row>
    <row r="7624" spans="1:22" x14ac:dyDescent="0.2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 s="2">
        <v>0</v>
      </c>
      <c r="H7624">
        <v>2</v>
      </c>
      <c r="I7624">
        <v>1</v>
      </c>
      <c r="J7624">
        <v>0</v>
      </c>
      <c r="K7624" s="1">
        <v>195325.74</v>
      </c>
      <c r="L7624">
        <v>0</v>
      </c>
      <c r="M7624">
        <v>18</v>
      </c>
      <c r="N7624">
        <v>1078</v>
      </c>
      <c r="O7624">
        <v>0</v>
      </c>
      <c r="P7624">
        <v>56</v>
      </c>
      <c r="Q7624">
        <v>0</v>
      </c>
      <c r="R7624">
        <v>19404</v>
      </c>
      <c r="S7624" t="str" cm="1">
        <f t="array" ref="S7624">_xlfn.IFS(E7627&lt;30,"18-29",E7627&lt;45,"30-44",TRUE,"45+")</f>
        <v>18-29</v>
      </c>
      <c r="T7624" t="str" cm="1">
        <f t="array" ref="T7624">_xlfn.IFS(F7624&lt;=2,"0-2 Years",F7624&lt;=5,"3-5 Years",F7624&lt;=8,"6-8 Years",TRUE,"9-10 Years")</f>
        <v>6-8 Years</v>
      </c>
      <c r="U7624" t="str" cm="1">
        <f t="array" ref="U7624">_xlfn.IFS(P7624&gt;60,"High Risk",P7624&gt;30,"Medium Risk",TRUE,"Low Risk")</f>
        <v>Medium Risk</v>
      </c>
      <c r="V7624">
        <f t="shared" si="119"/>
        <v>7</v>
      </c>
    </row>
    <row r="7625" spans="1:22" hidden="1" x14ac:dyDescent="0.2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 s="2">
        <v>0</v>
      </c>
      <c r="H7625">
        <v>2</v>
      </c>
      <c r="I7625">
        <v>0</v>
      </c>
      <c r="J7625">
        <v>1</v>
      </c>
      <c r="K7625" s="1">
        <v>29132.43</v>
      </c>
      <c r="L7625">
        <v>0</v>
      </c>
      <c r="M7625">
        <v>8</v>
      </c>
      <c r="N7625">
        <v>3151</v>
      </c>
      <c r="O7625">
        <v>0</v>
      </c>
      <c r="P7625">
        <v>159</v>
      </c>
      <c r="Q7625">
        <v>0</v>
      </c>
      <c r="R7625">
        <v>25208</v>
      </c>
      <c r="S7625" t="str" cm="1">
        <f t="array" ref="S7625">_xlfn.IFS(E7628&lt;30,"18-29",E7628&lt;45,"30-44",TRUE,"45+")</f>
        <v>45+</v>
      </c>
      <c r="T7625" t="str" cm="1">
        <f t="array" ref="T7625">_xlfn.IFS(F7625&lt;=2,"0-2 Years",F7625&lt;=5,"3-5 Years",F7625&lt;=8,"6-8 Years",TRUE,"9-10 Years")</f>
        <v>3-5 Years</v>
      </c>
      <c r="U7625" t="str" cm="1">
        <f t="array" ref="U7625">_xlfn.IFS(P7625&gt;60,"High Risk",P7625&gt;30,"Medium Risk",TRUE,"Low Risk")</f>
        <v>High Risk</v>
      </c>
      <c r="V7625">
        <f t="shared" si="119"/>
        <v>4</v>
      </c>
    </row>
    <row r="7626" spans="1:22" hidden="1" x14ac:dyDescent="0.2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 s="2">
        <v>0</v>
      </c>
      <c r="H7626">
        <v>2</v>
      </c>
      <c r="I7626">
        <v>1</v>
      </c>
      <c r="J7626">
        <v>1</v>
      </c>
      <c r="K7626" s="1">
        <v>131804.85999999999</v>
      </c>
      <c r="L7626">
        <v>0</v>
      </c>
      <c r="M7626">
        <v>25</v>
      </c>
      <c r="N7626">
        <v>3884</v>
      </c>
      <c r="O7626">
        <v>7</v>
      </c>
      <c r="P7626">
        <v>81</v>
      </c>
      <c r="Q7626">
        <v>0.28000000000000003</v>
      </c>
      <c r="R7626">
        <v>97100</v>
      </c>
      <c r="S7626" t="str" cm="1">
        <f t="array" ref="S7626">_xlfn.IFS(E7629&lt;30,"18-29",E7629&lt;45,"30-44",TRUE,"45+")</f>
        <v>30-44</v>
      </c>
      <c r="T7626" t="str" cm="1">
        <f t="array" ref="T7626">_xlfn.IFS(F7626&lt;=2,"0-2 Years",F7626&lt;=5,"3-5 Years",F7626&lt;=8,"6-8 Years",TRUE,"9-10 Years")</f>
        <v>0-2 Years</v>
      </c>
      <c r="U7626" t="str" cm="1">
        <f t="array" ref="U7626">_xlfn.IFS(P7626&gt;60,"High Risk",P7626&gt;30,"Medium Risk",TRUE,"Low Risk")</f>
        <v>High Risk</v>
      </c>
      <c r="V7626">
        <f t="shared" si="119"/>
        <v>5</v>
      </c>
    </row>
    <row r="7627" spans="1:22" hidden="1" x14ac:dyDescent="0.2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 s="2">
        <v>150348.37</v>
      </c>
      <c r="H7627">
        <v>1</v>
      </c>
      <c r="I7627">
        <v>1</v>
      </c>
      <c r="J7627">
        <v>1</v>
      </c>
      <c r="K7627" s="1">
        <v>173784.04</v>
      </c>
      <c r="L7627">
        <v>0</v>
      </c>
      <c r="M7627">
        <v>22</v>
      </c>
      <c r="N7627">
        <v>2111</v>
      </c>
      <c r="O7627">
        <v>7</v>
      </c>
      <c r="P7627">
        <v>121</v>
      </c>
      <c r="Q7627">
        <v>0.31818181818181818</v>
      </c>
      <c r="R7627">
        <v>46442</v>
      </c>
      <c r="S7627" t="str" cm="1">
        <f t="array" ref="S7627">_xlfn.IFS(E7630&lt;30,"18-29",E7630&lt;45,"30-44",TRUE,"45+")</f>
        <v>18-29</v>
      </c>
      <c r="T7627" t="str" cm="1">
        <f t="array" ref="T7627">_xlfn.IFS(F7627&lt;=2,"0-2 Years",F7627&lt;=5,"3-5 Years",F7627&lt;=8,"6-8 Years",TRUE,"9-10 Years")</f>
        <v>3-5 Years</v>
      </c>
      <c r="U7627" t="str" cm="1">
        <f t="array" ref="U7627">_xlfn.IFS(P7627&gt;60,"High Risk",P7627&gt;30,"Medium Risk",TRUE,"Low Risk")</f>
        <v>High Risk</v>
      </c>
      <c r="V7627">
        <f t="shared" si="119"/>
        <v>2</v>
      </c>
    </row>
    <row r="7628" spans="1:22" hidden="1" x14ac:dyDescent="0.2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 s="2">
        <v>115074.02</v>
      </c>
      <c r="H7628">
        <v>2</v>
      </c>
      <c r="I7628">
        <v>1</v>
      </c>
      <c r="J7628">
        <v>0</v>
      </c>
      <c r="K7628" s="1">
        <v>26249.86</v>
      </c>
      <c r="L7628">
        <v>0</v>
      </c>
      <c r="M7628">
        <v>28</v>
      </c>
      <c r="N7628">
        <v>2489</v>
      </c>
      <c r="O7628">
        <v>3</v>
      </c>
      <c r="P7628">
        <v>145</v>
      </c>
      <c r="Q7628">
        <v>0.10714285714285714</v>
      </c>
      <c r="R7628">
        <v>69692</v>
      </c>
      <c r="S7628" t="str" cm="1">
        <f t="array" ref="S7628">_xlfn.IFS(E7631&lt;30,"18-29",E7631&lt;45,"30-44",TRUE,"45+")</f>
        <v>45+</v>
      </c>
      <c r="T7628" t="str" cm="1">
        <f t="array" ref="T7628">_xlfn.IFS(F7628&lt;=2,"0-2 Years",F7628&lt;=5,"3-5 Years",F7628&lt;=8,"6-8 Years",TRUE,"9-10 Years")</f>
        <v>3-5 Years</v>
      </c>
      <c r="U7628" t="str" cm="1">
        <f t="array" ref="U7628">_xlfn.IFS(P7628&gt;60,"High Risk",P7628&gt;30,"Medium Risk",TRUE,"Low Risk")</f>
        <v>High Risk</v>
      </c>
      <c r="V7628">
        <f t="shared" si="119"/>
        <v>4</v>
      </c>
    </row>
    <row r="7629" spans="1:22" hidden="1" x14ac:dyDescent="0.2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 s="2">
        <v>0</v>
      </c>
      <c r="H7629">
        <v>1</v>
      </c>
      <c r="I7629">
        <v>1</v>
      </c>
      <c r="J7629">
        <v>1</v>
      </c>
      <c r="K7629" s="1">
        <v>182650.15</v>
      </c>
      <c r="L7629">
        <v>0</v>
      </c>
      <c r="M7629">
        <v>28</v>
      </c>
      <c r="N7629">
        <v>128</v>
      </c>
      <c r="O7629">
        <v>2</v>
      </c>
      <c r="P7629">
        <v>42</v>
      </c>
      <c r="Q7629">
        <v>7.1428571428571425E-2</v>
      </c>
      <c r="R7629">
        <v>3584</v>
      </c>
      <c r="S7629" t="str" cm="1">
        <f t="array" ref="S7629">_xlfn.IFS(E7632&lt;30,"18-29",E7632&lt;45,"30-44",TRUE,"45+")</f>
        <v>30-44</v>
      </c>
      <c r="T7629" t="str" cm="1">
        <f t="array" ref="T7629">_xlfn.IFS(F7629&lt;=2,"0-2 Years",F7629&lt;=5,"3-5 Years",F7629&lt;=8,"6-8 Years",TRUE,"9-10 Years")</f>
        <v>3-5 Years</v>
      </c>
      <c r="U7629" t="str" cm="1">
        <f t="array" ref="U7629">_xlfn.IFS(P7629&gt;60,"High Risk",P7629&gt;30,"Medium Risk",TRUE,"Low Risk")</f>
        <v>Medium Risk</v>
      </c>
      <c r="V7629">
        <f t="shared" si="119"/>
        <v>5</v>
      </c>
    </row>
    <row r="7630" spans="1:22" hidden="1" x14ac:dyDescent="0.2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 s="2">
        <v>99986.98</v>
      </c>
      <c r="H7630">
        <v>1</v>
      </c>
      <c r="I7630">
        <v>1</v>
      </c>
      <c r="J7630">
        <v>0</v>
      </c>
      <c r="K7630" s="1">
        <v>196582.55</v>
      </c>
      <c r="L7630">
        <v>0</v>
      </c>
      <c r="M7630">
        <v>29</v>
      </c>
      <c r="N7630">
        <v>2536</v>
      </c>
      <c r="O7630">
        <v>2</v>
      </c>
      <c r="P7630">
        <v>161</v>
      </c>
      <c r="Q7630">
        <v>6.8965517241379309E-2</v>
      </c>
      <c r="R7630">
        <v>73544</v>
      </c>
      <c r="S7630" t="str" cm="1">
        <f t="array" ref="S7630">_xlfn.IFS(E7633&lt;30,"18-29",E7633&lt;45,"30-44",TRUE,"45+")</f>
        <v>30-44</v>
      </c>
      <c r="T7630" t="str" cm="1">
        <f t="array" ref="T7630">_xlfn.IFS(F7630&lt;=2,"0-2 Years",F7630&lt;=5,"3-5 Years",F7630&lt;=8,"6-8 Years",TRUE,"9-10 Years")</f>
        <v>6-8 Years</v>
      </c>
      <c r="U7630" t="str" cm="1">
        <f t="array" ref="U7630">_xlfn.IFS(P7630&gt;60,"High Risk",P7630&gt;30,"Medium Risk",TRUE,"Low Risk")</f>
        <v>High Risk</v>
      </c>
      <c r="V7630">
        <f t="shared" si="119"/>
        <v>5</v>
      </c>
    </row>
    <row r="7631" spans="1:22" x14ac:dyDescent="0.2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 s="2">
        <v>110357</v>
      </c>
      <c r="H7631">
        <v>1</v>
      </c>
      <c r="I7631">
        <v>0</v>
      </c>
      <c r="J7631">
        <v>0</v>
      </c>
      <c r="K7631" s="1">
        <v>141977.54</v>
      </c>
      <c r="L7631">
        <v>1</v>
      </c>
      <c r="M7631">
        <v>17</v>
      </c>
      <c r="N7631">
        <v>2752</v>
      </c>
      <c r="O7631">
        <v>3</v>
      </c>
      <c r="P7631">
        <v>155</v>
      </c>
      <c r="Q7631">
        <v>0.17647058823529413</v>
      </c>
      <c r="R7631">
        <v>46784</v>
      </c>
      <c r="S7631" t="str" cm="1">
        <f t="array" ref="S7631">_xlfn.IFS(E7634&lt;30,"18-29",E7634&lt;45,"30-44",TRUE,"45+")</f>
        <v>30-44</v>
      </c>
      <c r="T7631" t="str" cm="1">
        <f t="array" ref="T7631">_xlfn.IFS(F7631&lt;=2,"0-2 Years",F7631&lt;=5,"3-5 Years",F7631&lt;=8,"6-8 Years",TRUE,"9-10 Years")</f>
        <v>3-5 Years</v>
      </c>
      <c r="U7631" t="str" cm="1">
        <f t="array" ref="U7631">_xlfn.IFS(P7631&gt;60,"High Risk",P7631&gt;30,"Medium Risk",TRUE,"Low Risk")</f>
        <v>High Risk</v>
      </c>
      <c r="V7631">
        <f t="shared" si="119"/>
        <v>6</v>
      </c>
    </row>
    <row r="7632" spans="1:22" hidden="1" x14ac:dyDescent="0.2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 s="2">
        <v>166685.92000000001</v>
      </c>
      <c r="H7632">
        <v>2</v>
      </c>
      <c r="I7632">
        <v>1</v>
      </c>
      <c r="J7632">
        <v>1</v>
      </c>
      <c r="K7632" s="1">
        <v>55313.51</v>
      </c>
      <c r="L7632">
        <v>0</v>
      </c>
      <c r="M7632">
        <v>11</v>
      </c>
      <c r="N7632">
        <v>3600</v>
      </c>
      <c r="O7632">
        <v>8</v>
      </c>
      <c r="P7632">
        <v>86</v>
      </c>
      <c r="Q7632">
        <v>0.72727272727272729</v>
      </c>
      <c r="R7632">
        <v>39600</v>
      </c>
      <c r="S7632" t="str" cm="1">
        <f t="array" ref="S7632">_xlfn.IFS(E7635&lt;30,"18-29",E7635&lt;45,"30-44",TRUE,"45+")</f>
        <v>45+</v>
      </c>
      <c r="T7632" t="str" cm="1">
        <f t="array" ref="T7632">_xlfn.IFS(F7632&lt;=2,"0-2 Years",F7632&lt;=5,"3-5 Years",F7632&lt;=8,"6-8 Years",TRUE,"9-10 Years")</f>
        <v>6-8 Years</v>
      </c>
      <c r="U7632" t="str" cm="1">
        <f t="array" ref="U7632">_xlfn.IFS(P7632&gt;60,"High Risk",P7632&gt;30,"Medium Risk",TRUE,"Low Risk")</f>
        <v>High Risk</v>
      </c>
      <c r="V7632">
        <f t="shared" si="119"/>
        <v>0</v>
      </c>
    </row>
    <row r="7633" spans="1:22" hidden="1" x14ac:dyDescent="0.2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 s="2">
        <v>95312.8</v>
      </c>
      <c r="H7633">
        <v>1</v>
      </c>
      <c r="I7633">
        <v>1</v>
      </c>
      <c r="J7633">
        <v>1</v>
      </c>
      <c r="K7633" s="1">
        <v>62944.75</v>
      </c>
      <c r="L7633">
        <v>0</v>
      </c>
      <c r="M7633">
        <v>23</v>
      </c>
      <c r="N7633">
        <v>745</v>
      </c>
      <c r="O7633">
        <v>1</v>
      </c>
      <c r="P7633">
        <v>106</v>
      </c>
      <c r="Q7633">
        <v>4.3478260869565216E-2</v>
      </c>
      <c r="R7633">
        <v>17135</v>
      </c>
      <c r="S7633" t="str" cm="1">
        <f t="array" ref="S7633">_xlfn.IFS(E7636&lt;30,"18-29",E7636&lt;45,"30-44",TRUE,"45+")</f>
        <v>30-44</v>
      </c>
      <c r="T7633" t="str" cm="1">
        <f t="array" ref="T7633">_xlfn.IFS(F7633&lt;=2,"0-2 Years",F7633&lt;=5,"3-5 Years",F7633&lt;=8,"6-8 Years",TRUE,"9-10 Years")</f>
        <v>6-8 Years</v>
      </c>
      <c r="U7633" t="str" cm="1">
        <f t="array" ref="U7633">_xlfn.IFS(P7633&gt;60,"High Risk",P7633&gt;30,"Medium Risk",TRUE,"Low Risk")</f>
        <v>High Risk</v>
      </c>
      <c r="V7633">
        <f t="shared" si="119"/>
        <v>2</v>
      </c>
    </row>
    <row r="7634" spans="1:22" hidden="1" x14ac:dyDescent="0.2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 s="2">
        <v>202443.47</v>
      </c>
      <c r="H7634">
        <v>1</v>
      </c>
      <c r="I7634">
        <v>1</v>
      </c>
      <c r="J7634">
        <v>0</v>
      </c>
      <c r="K7634" s="1">
        <v>72375.03</v>
      </c>
      <c r="L7634">
        <v>0</v>
      </c>
      <c r="M7634">
        <v>29</v>
      </c>
      <c r="N7634">
        <v>4075</v>
      </c>
      <c r="O7634">
        <v>0</v>
      </c>
      <c r="P7634">
        <v>100</v>
      </c>
      <c r="Q7634">
        <v>0</v>
      </c>
      <c r="R7634">
        <v>118175</v>
      </c>
      <c r="S7634" t="str" cm="1">
        <f t="array" ref="S7634">_xlfn.IFS(E7637&lt;30,"18-29",E7637&lt;45,"30-44",TRUE,"45+")</f>
        <v>18-29</v>
      </c>
      <c r="T7634" t="str" cm="1">
        <f t="array" ref="T7634">_xlfn.IFS(F7634&lt;=2,"0-2 Years",F7634&lt;=5,"3-5 Years",F7634&lt;=8,"6-8 Years",TRUE,"9-10 Years")</f>
        <v>3-5 Years</v>
      </c>
      <c r="U7634" t="str" cm="1">
        <f t="array" ref="U7634">_xlfn.IFS(P7634&gt;60,"High Risk",P7634&gt;30,"Medium Risk",TRUE,"Low Risk")</f>
        <v>High Risk</v>
      </c>
      <c r="V7634">
        <f t="shared" si="119"/>
        <v>5</v>
      </c>
    </row>
    <row r="7635" spans="1:22" x14ac:dyDescent="0.2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 s="2">
        <v>109493.62</v>
      </c>
      <c r="H7635">
        <v>1</v>
      </c>
      <c r="I7635">
        <v>0</v>
      </c>
      <c r="J7635">
        <v>0</v>
      </c>
      <c r="K7635" s="1">
        <v>188324.01</v>
      </c>
      <c r="L7635">
        <v>1</v>
      </c>
      <c r="M7635">
        <v>7</v>
      </c>
      <c r="N7635">
        <v>1800</v>
      </c>
      <c r="O7635">
        <v>10</v>
      </c>
      <c r="P7635">
        <v>152</v>
      </c>
      <c r="Q7635">
        <v>1</v>
      </c>
      <c r="R7635">
        <v>12600</v>
      </c>
      <c r="S7635" t="str" cm="1">
        <f t="array" ref="S7635">_xlfn.IFS(E7638&lt;30,"18-29",E7638&lt;45,"30-44",TRUE,"45+")</f>
        <v>45+</v>
      </c>
      <c r="T7635" t="str" cm="1">
        <f t="array" ref="T7635">_xlfn.IFS(F7635&lt;=2,"0-2 Years",F7635&lt;=5,"3-5 Years",F7635&lt;=8,"6-8 Years",TRUE,"9-10 Years")</f>
        <v>0-2 Years</v>
      </c>
      <c r="U7635" t="str" cm="1">
        <f t="array" ref="U7635">_xlfn.IFS(P7635&gt;60,"High Risk",P7635&gt;30,"Medium Risk",TRUE,"Low Risk")</f>
        <v>High Risk</v>
      </c>
      <c r="V7635">
        <f t="shared" si="119"/>
        <v>7</v>
      </c>
    </row>
    <row r="7636" spans="1:22" hidden="1" x14ac:dyDescent="0.2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 s="2">
        <v>88977.39</v>
      </c>
      <c r="H7636">
        <v>2</v>
      </c>
      <c r="I7636">
        <v>0</v>
      </c>
      <c r="J7636">
        <v>1</v>
      </c>
      <c r="K7636" s="1">
        <v>133403.07</v>
      </c>
      <c r="L7636">
        <v>0</v>
      </c>
      <c r="M7636">
        <v>6</v>
      </c>
      <c r="N7636">
        <v>3691</v>
      </c>
      <c r="O7636">
        <v>9</v>
      </c>
      <c r="P7636">
        <v>130</v>
      </c>
      <c r="Q7636">
        <v>1</v>
      </c>
      <c r="R7636">
        <v>22146</v>
      </c>
      <c r="S7636" t="str" cm="1">
        <f t="array" ref="S7636">_xlfn.IFS(E7639&lt;30,"18-29",E7639&lt;45,"30-44",TRUE,"45+")</f>
        <v>30-44</v>
      </c>
      <c r="T7636" t="str" cm="1">
        <f t="array" ref="T7636">_xlfn.IFS(F7636&lt;=2,"0-2 Years",F7636&lt;=5,"3-5 Years",F7636&lt;=8,"6-8 Years",TRUE,"9-10 Years")</f>
        <v>9-10 Years</v>
      </c>
      <c r="U7636" t="str" cm="1">
        <f t="array" ref="U7636">_xlfn.IFS(P7636&gt;60,"High Risk",P7636&gt;30,"Medium Risk",TRUE,"Low Risk")</f>
        <v>High Risk</v>
      </c>
      <c r="V7636">
        <f t="shared" si="119"/>
        <v>0</v>
      </c>
    </row>
    <row r="7637" spans="1:22" x14ac:dyDescent="0.2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 s="2">
        <v>104982.57</v>
      </c>
      <c r="H7637">
        <v>1</v>
      </c>
      <c r="I7637">
        <v>1</v>
      </c>
      <c r="J7637">
        <v>0</v>
      </c>
      <c r="K7637" s="1">
        <v>157378.5</v>
      </c>
      <c r="L7637">
        <v>0</v>
      </c>
      <c r="M7637">
        <v>2</v>
      </c>
      <c r="N7637">
        <v>1058</v>
      </c>
      <c r="O7637">
        <v>1</v>
      </c>
      <c r="P7637">
        <v>116</v>
      </c>
      <c r="Q7637">
        <v>0.5</v>
      </c>
      <c r="R7637">
        <v>2116</v>
      </c>
      <c r="S7637" t="str" cm="1">
        <f t="array" ref="S7637">_xlfn.IFS(E7640&lt;30,"18-29",E7640&lt;45,"30-44",TRUE,"45+")</f>
        <v>18-29</v>
      </c>
      <c r="T7637" t="str" cm="1">
        <f t="array" ref="T7637">_xlfn.IFS(F7637&lt;=2,"0-2 Years",F7637&lt;=5,"3-5 Years",F7637&lt;=8,"6-8 Years",TRUE,"9-10 Years")</f>
        <v>0-2 Years</v>
      </c>
      <c r="U7637" t="str" cm="1">
        <f t="array" ref="U7637">_xlfn.IFS(P7637&gt;60,"High Risk",P7637&gt;30,"Medium Risk",TRUE,"Low Risk")</f>
        <v>High Risk</v>
      </c>
      <c r="V7637">
        <f t="shared" si="119"/>
        <v>6</v>
      </c>
    </row>
    <row r="7638" spans="1:22" hidden="1" x14ac:dyDescent="0.2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 s="2">
        <v>154110.99</v>
      </c>
      <c r="H7638">
        <v>2</v>
      </c>
      <c r="I7638">
        <v>1</v>
      </c>
      <c r="J7638">
        <v>0</v>
      </c>
      <c r="K7638" s="1">
        <v>101240.08</v>
      </c>
      <c r="L7638">
        <v>1</v>
      </c>
      <c r="M7638">
        <v>20</v>
      </c>
      <c r="N7638">
        <v>2010</v>
      </c>
      <c r="O7638">
        <v>7</v>
      </c>
      <c r="P7638">
        <v>7</v>
      </c>
      <c r="Q7638">
        <v>0.35</v>
      </c>
      <c r="R7638">
        <v>40200</v>
      </c>
      <c r="S7638" t="str" cm="1">
        <f t="array" ref="S7638">_xlfn.IFS(E7641&lt;30,"18-29",E7641&lt;45,"30-44",TRUE,"45+")</f>
        <v>45+</v>
      </c>
      <c r="T7638" t="str" cm="1">
        <f t="array" ref="T7638">_xlfn.IFS(F7638&lt;=2,"0-2 Years",F7638&lt;=5,"3-5 Years",F7638&lt;=8,"6-8 Years",TRUE,"9-10 Years")</f>
        <v>6-8 Years</v>
      </c>
      <c r="U7638" t="str" cm="1">
        <f t="array" ref="U7638">_xlfn.IFS(P7638&gt;60,"High Risk",P7638&gt;30,"Medium Risk",TRUE,"Low Risk")</f>
        <v>Low Risk</v>
      </c>
      <c r="V7638">
        <f t="shared" si="119"/>
        <v>4</v>
      </c>
    </row>
    <row r="7639" spans="1:22" hidden="1" x14ac:dyDescent="0.2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 s="2">
        <v>185714.28</v>
      </c>
      <c r="H7639">
        <v>1</v>
      </c>
      <c r="I7639">
        <v>1</v>
      </c>
      <c r="J7639">
        <v>1</v>
      </c>
      <c r="K7639" s="1">
        <v>102502.5</v>
      </c>
      <c r="L7639">
        <v>0</v>
      </c>
      <c r="M7639">
        <v>18</v>
      </c>
      <c r="N7639">
        <v>2677</v>
      </c>
      <c r="O7639">
        <v>6</v>
      </c>
      <c r="P7639">
        <v>42</v>
      </c>
      <c r="Q7639">
        <v>0.33333333333333331</v>
      </c>
      <c r="R7639">
        <v>48186</v>
      </c>
      <c r="S7639" t="str" cm="1">
        <f t="array" ref="S7639">_xlfn.IFS(E7642&lt;30,"18-29",E7642&lt;45,"30-44",TRUE,"45+")</f>
        <v>30-44</v>
      </c>
      <c r="T7639" t="str" cm="1">
        <f t="array" ref="T7639">_xlfn.IFS(F7639&lt;=2,"0-2 Years",F7639&lt;=5,"3-5 Years",F7639&lt;=8,"6-8 Years",TRUE,"9-10 Years")</f>
        <v>6-8 Years</v>
      </c>
      <c r="U7639" t="str" cm="1">
        <f t="array" ref="U7639">_xlfn.IFS(P7639&gt;60,"High Risk",P7639&gt;30,"Medium Risk",TRUE,"Low Risk")</f>
        <v>Medium Risk</v>
      </c>
      <c r="V7639">
        <f t="shared" si="119"/>
        <v>2</v>
      </c>
    </row>
    <row r="7640" spans="1:22" hidden="1" x14ac:dyDescent="0.2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 s="2">
        <v>116022.53</v>
      </c>
      <c r="H7640">
        <v>2</v>
      </c>
      <c r="I7640">
        <v>1</v>
      </c>
      <c r="J7640">
        <v>1</v>
      </c>
      <c r="K7640" s="1">
        <v>37577.660000000003</v>
      </c>
      <c r="L7640">
        <v>0</v>
      </c>
      <c r="M7640">
        <v>22</v>
      </c>
      <c r="N7640">
        <v>4121</v>
      </c>
      <c r="O7640">
        <v>10</v>
      </c>
      <c r="P7640">
        <v>119</v>
      </c>
      <c r="Q7640">
        <v>0.45454545454545453</v>
      </c>
      <c r="R7640">
        <v>90662</v>
      </c>
      <c r="S7640" t="str" cm="1">
        <f t="array" ref="S7640">_xlfn.IFS(E7643&lt;30,"18-29",E7643&lt;45,"30-44",TRUE,"45+")</f>
        <v>30-44</v>
      </c>
      <c r="T7640" t="str" cm="1">
        <f t="array" ref="T7640">_xlfn.IFS(F7640&lt;=2,"0-2 Years",F7640&lt;=5,"3-5 Years",F7640&lt;=8,"6-8 Years",TRUE,"9-10 Years")</f>
        <v>3-5 Years</v>
      </c>
      <c r="U7640" t="str" cm="1">
        <f t="array" ref="U7640">_xlfn.IFS(P7640&gt;60,"High Risk",P7640&gt;30,"Medium Risk",TRUE,"Low Risk")</f>
        <v>High Risk</v>
      </c>
      <c r="V7640">
        <f t="shared" si="119"/>
        <v>0</v>
      </c>
    </row>
    <row r="7641" spans="1:22" hidden="1" x14ac:dyDescent="0.2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 s="2">
        <v>0</v>
      </c>
      <c r="H7641">
        <v>2</v>
      </c>
      <c r="I7641">
        <v>1</v>
      </c>
      <c r="J7641">
        <v>1</v>
      </c>
      <c r="K7641" s="1">
        <v>83456.67</v>
      </c>
      <c r="L7641">
        <v>0</v>
      </c>
      <c r="M7641">
        <v>30</v>
      </c>
      <c r="N7641">
        <v>3821</v>
      </c>
      <c r="O7641">
        <v>7</v>
      </c>
      <c r="P7641">
        <v>125</v>
      </c>
      <c r="Q7641">
        <v>0.23333333333333334</v>
      </c>
      <c r="R7641">
        <v>114630</v>
      </c>
      <c r="S7641" t="str" cm="1">
        <f t="array" ref="S7641">_xlfn.IFS(E7644&lt;30,"18-29",E7644&lt;45,"30-44",TRUE,"45+")</f>
        <v>30-44</v>
      </c>
      <c r="T7641" t="str" cm="1">
        <f t="array" ref="T7641">_xlfn.IFS(F7641&lt;=2,"0-2 Years",F7641&lt;=5,"3-5 Years",F7641&lt;=8,"6-8 Years",TRUE,"9-10 Years")</f>
        <v>6-8 Years</v>
      </c>
      <c r="U7641" t="str" cm="1">
        <f t="array" ref="U7641">_xlfn.IFS(P7641&gt;60,"High Risk",P7641&gt;30,"Medium Risk",TRUE,"Low Risk")</f>
        <v>High Risk</v>
      </c>
      <c r="V7641">
        <f t="shared" si="119"/>
        <v>4</v>
      </c>
    </row>
    <row r="7642" spans="1:22" x14ac:dyDescent="0.2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 s="2">
        <v>164011.48000000001</v>
      </c>
      <c r="H7642">
        <v>1</v>
      </c>
      <c r="I7642">
        <v>1</v>
      </c>
      <c r="J7642">
        <v>0</v>
      </c>
      <c r="K7642" s="1">
        <v>199420.41</v>
      </c>
      <c r="L7642">
        <v>0</v>
      </c>
      <c r="M7642">
        <v>28</v>
      </c>
      <c r="N7642">
        <v>3804</v>
      </c>
      <c r="O7642">
        <v>6</v>
      </c>
      <c r="P7642">
        <v>53</v>
      </c>
      <c r="Q7642">
        <v>0.21428571428571427</v>
      </c>
      <c r="R7642">
        <v>106512</v>
      </c>
      <c r="S7642" t="str" cm="1">
        <f t="array" ref="S7642">_xlfn.IFS(E7645&lt;30,"18-29",E7645&lt;45,"30-44",TRUE,"45+")</f>
        <v>30-44</v>
      </c>
      <c r="T7642" t="str" cm="1">
        <f t="array" ref="T7642">_xlfn.IFS(F7642&lt;=2,"0-2 Years",F7642&lt;=5,"3-5 Years",F7642&lt;=8,"6-8 Years",TRUE,"9-10 Years")</f>
        <v>0-2 Years</v>
      </c>
      <c r="U7642" t="str" cm="1">
        <f t="array" ref="U7642">_xlfn.IFS(P7642&gt;60,"High Risk",P7642&gt;30,"Medium Risk",TRUE,"Low Risk")</f>
        <v>Medium Risk</v>
      </c>
      <c r="V7642">
        <f t="shared" si="119"/>
        <v>6</v>
      </c>
    </row>
    <row r="7643" spans="1:22" hidden="1" x14ac:dyDescent="0.2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 s="2">
        <v>0</v>
      </c>
      <c r="H7643">
        <v>2</v>
      </c>
      <c r="I7643">
        <v>1</v>
      </c>
      <c r="J7643">
        <v>1</v>
      </c>
      <c r="K7643" s="1">
        <v>24748.89</v>
      </c>
      <c r="L7643">
        <v>0</v>
      </c>
      <c r="M7643">
        <v>19</v>
      </c>
      <c r="N7643">
        <v>3777</v>
      </c>
      <c r="O7643">
        <v>10</v>
      </c>
      <c r="P7643">
        <v>34</v>
      </c>
      <c r="Q7643">
        <v>0.52631578947368418</v>
      </c>
      <c r="R7643">
        <v>71763</v>
      </c>
      <c r="S7643" t="str" cm="1">
        <f t="array" ref="S7643">_xlfn.IFS(E7646&lt;30,"18-29",E7646&lt;45,"30-44",TRUE,"45+")</f>
        <v>18-29</v>
      </c>
      <c r="T7643" t="str" cm="1">
        <f t="array" ref="T7643">_xlfn.IFS(F7643&lt;=2,"0-2 Years",F7643&lt;=5,"3-5 Years",F7643&lt;=8,"6-8 Years",TRUE,"9-10 Years")</f>
        <v>9-10 Years</v>
      </c>
      <c r="U7643" t="str" cm="1">
        <f t="array" ref="U7643">_xlfn.IFS(P7643&gt;60,"High Risk",P7643&gt;30,"Medium Risk",TRUE,"Low Risk")</f>
        <v>Medium Risk</v>
      </c>
      <c r="V7643">
        <f t="shared" si="119"/>
        <v>3</v>
      </c>
    </row>
    <row r="7644" spans="1:22" hidden="1" x14ac:dyDescent="0.2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 s="2">
        <v>101514.89</v>
      </c>
      <c r="H7644">
        <v>1</v>
      </c>
      <c r="I7644">
        <v>1</v>
      </c>
      <c r="J7644">
        <v>1</v>
      </c>
      <c r="K7644" s="1">
        <v>121765</v>
      </c>
      <c r="L7644">
        <v>0</v>
      </c>
      <c r="M7644">
        <v>9</v>
      </c>
      <c r="N7644">
        <v>1994</v>
      </c>
      <c r="O7644">
        <v>2</v>
      </c>
      <c r="P7644">
        <v>173</v>
      </c>
      <c r="Q7644">
        <v>0.22222222222222221</v>
      </c>
      <c r="R7644">
        <v>17946</v>
      </c>
      <c r="S7644" t="str" cm="1">
        <f t="array" ref="S7644">_xlfn.IFS(E7647&lt;30,"18-29",E7647&lt;45,"30-44",TRUE,"45+")</f>
        <v>30-44</v>
      </c>
      <c r="T7644" t="str" cm="1">
        <f t="array" ref="T7644">_xlfn.IFS(F7644&lt;=2,"0-2 Years",F7644&lt;=5,"3-5 Years",F7644&lt;=8,"6-8 Years",TRUE,"9-10 Years")</f>
        <v>0-2 Years</v>
      </c>
      <c r="U7644" t="str" cm="1">
        <f t="array" ref="U7644">_xlfn.IFS(P7644&gt;60,"High Risk",P7644&gt;30,"Medium Risk",TRUE,"Low Risk")</f>
        <v>High Risk</v>
      </c>
      <c r="V7644">
        <f t="shared" si="119"/>
        <v>3</v>
      </c>
    </row>
    <row r="7645" spans="1:22" hidden="1" x14ac:dyDescent="0.2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 s="2">
        <v>0</v>
      </c>
      <c r="H7645">
        <v>2</v>
      </c>
      <c r="I7645">
        <v>1</v>
      </c>
      <c r="J7645">
        <v>1</v>
      </c>
      <c r="K7645" s="1">
        <v>113666.48</v>
      </c>
      <c r="L7645">
        <v>0</v>
      </c>
      <c r="M7645">
        <v>24</v>
      </c>
      <c r="N7645">
        <v>2980</v>
      </c>
      <c r="O7645">
        <v>0</v>
      </c>
      <c r="P7645">
        <v>92</v>
      </c>
      <c r="Q7645">
        <v>0</v>
      </c>
      <c r="R7645">
        <v>71520</v>
      </c>
      <c r="S7645" t="str" cm="1">
        <f t="array" ref="S7645">_xlfn.IFS(E7648&lt;30,"18-29",E7648&lt;45,"30-44",TRUE,"45+")</f>
        <v>30-44</v>
      </c>
      <c r="T7645" t="str" cm="1">
        <f t="array" ref="T7645">_xlfn.IFS(F7645&lt;=2,"0-2 Years",F7645&lt;=5,"3-5 Years",F7645&lt;=8,"6-8 Years",TRUE,"9-10 Years")</f>
        <v>3-5 Years</v>
      </c>
      <c r="U7645" t="str" cm="1">
        <f t="array" ref="U7645">_xlfn.IFS(P7645&gt;60,"High Risk",P7645&gt;30,"Medium Risk",TRUE,"Low Risk")</f>
        <v>High Risk</v>
      </c>
      <c r="V7645">
        <f t="shared" si="119"/>
        <v>3</v>
      </c>
    </row>
    <row r="7646" spans="1:22" x14ac:dyDescent="0.2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 s="2">
        <v>0</v>
      </c>
      <c r="H7646">
        <v>1</v>
      </c>
      <c r="I7646">
        <v>1</v>
      </c>
      <c r="J7646">
        <v>0</v>
      </c>
      <c r="K7646" s="1">
        <v>134110.93</v>
      </c>
      <c r="L7646">
        <v>0</v>
      </c>
      <c r="M7646">
        <v>2</v>
      </c>
      <c r="N7646">
        <v>1495</v>
      </c>
      <c r="O7646">
        <v>5</v>
      </c>
      <c r="P7646">
        <v>177</v>
      </c>
      <c r="Q7646">
        <v>1</v>
      </c>
      <c r="R7646">
        <v>2990</v>
      </c>
      <c r="S7646" t="str" cm="1">
        <f t="array" ref="S7646">_xlfn.IFS(E7649&lt;30,"18-29",E7649&lt;45,"30-44",TRUE,"45+")</f>
        <v>18-29</v>
      </c>
      <c r="T7646" t="str" cm="1">
        <f t="array" ref="T7646">_xlfn.IFS(F7646&lt;=2,"0-2 Years",F7646&lt;=5,"3-5 Years",F7646&lt;=8,"6-8 Years",TRUE,"9-10 Years")</f>
        <v>9-10 Years</v>
      </c>
      <c r="U7646" t="str" cm="1">
        <f t="array" ref="U7646">_xlfn.IFS(P7646&gt;60,"High Risk",P7646&gt;30,"Medium Risk",TRUE,"Low Risk")</f>
        <v>High Risk</v>
      </c>
      <c r="V7646">
        <f t="shared" si="119"/>
        <v>8</v>
      </c>
    </row>
    <row r="7647" spans="1:22" hidden="1" x14ac:dyDescent="0.2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 s="2">
        <v>134599.32999999999</v>
      </c>
      <c r="H7647">
        <v>2</v>
      </c>
      <c r="I7647">
        <v>1</v>
      </c>
      <c r="J7647">
        <v>0</v>
      </c>
      <c r="K7647" s="1">
        <v>183095.87</v>
      </c>
      <c r="L7647">
        <v>0</v>
      </c>
      <c r="M7647">
        <v>4</v>
      </c>
      <c r="N7647">
        <v>1341</v>
      </c>
      <c r="O7647">
        <v>10</v>
      </c>
      <c r="P7647">
        <v>146</v>
      </c>
      <c r="Q7647">
        <v>1</v>
      </c>
      <c r="R7647">
        <v>5364</v>
      </c>
      <c r="S7647" t="str" cm="1">
        <f t="array" ref="S7647">_xlfn.IFS(E7650&lt;30,"18-29",E7650&lt;45,"30-44",TRUE,"45+")</f>
        <v>30-44</v>
      </c>
      <c r="T7647" t="str" cm="1">
        <f t="array" ref="T7647">_xlfn.IFS(F7647&lt;=2,"0-2 Years",F7647&lt;=5,"3-5 Years",F7647&lt;=8,"6-8 Years",TRUE,"9-10 Years")</f>
        <v>9-10 Years</v>
      </c>
      <c r="U7647" t="str" cm="1">
        <f t="array" ref="U7647">_xlfn.IFS(P7647&gt;60,"High Risk",P7647&gt;30,"Medium Risk",TRUE,"Low Risk")</f>
        <v>High Risk</v>
      </c>
      <c r="V7647">
        <f t="shared" si="119"/>
        <v>3</v>
      </c>
    </row>
    <row r="7648" spans="1:22" hidden="1" x14ac:dyDescent="0.2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 s="2">
        <v>147511.26</v>
      </c>
      <c r="H7648">
        <v>1</v>
      </c>
      <c r="I7648">
        <v>1</v>
      </c>
      <c r="J7648">
        <v>1</v>
      </c>
      <c r="K7648" s="1">
        <v>159891.03</v>
      </c>
      <c r="L7648">
        <v>0</v>
      </c>
      <c r="M7648">
        <v>18</v>
      </c>
      <c r="N7648">
        <v>2396</v>
      </c>
      <c r="O7648">
        <v>3</v>
      </c>
      <c r="P7648">
        <v>90</v>
      </c>
      <c r="Q7648">
        <v>0.16666666666666666</v>
      </c>
      <c r="R7648">
        <v>43128</v>
      </c>
      <c r="S7648" t="str" cm="1">
        <f t="array" ref="S7648">_xlfn.IFS(E7651&lt;30,"18-29",E7651&lt;45,"30-44",TRUE,"45+")</f>
        <v>30-44</v>
      </c>
      <c r="T7648" t="str" cm="1">
        <f t="array" ref="T7648">_xlfn.IFS(F7648&lt;=2,"0-2 Years",F7648&lt;=5,"3-5 Years",F7648&lt;=8,"6-8 Years",TRUE,"9-10 Years")</f>
        <v>9-10 Years</v>
      </c>
      <c r="U7648" t="str" cm="1">
        <f t="array" ref="U7648">_xlfn.IFS(P7648&gt;60,"High Risk",P7648&gt;30,"Medium Risk",TRUE,"Low Risk")</f>
        <v>High Risk</v>
      </c>
      <c r="V7648">
        <f t="shared" si="119"/>
        <v>2</v>
      </c>
    </row>
    <row r="7649" spans="1:22" hidden="1" x14ac:dyDescent="0.2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 s="2">
        <v>78396.08</v>
      </c>
      <c r="H7649">
        <v>1</v>
      </c>
      <c r="I7649">
        <v>1</v>
      </c>
      <c r="J7649">
        <v>1</v>
      </c>
      <c r="K7649" s="1">
        <v>8316.19</v>
      </c>
      <c r="L7649">
        <v>0</v>
      </c>
      <c r="M7649">
        <v>18</v>
      </c>
      <c r="N7649">
        <v>2146</v>
      </c>
      <c r="O7649">
        <v>8</v>
      </c>
      <c r="P7649">
        <v>160</v>
      </c>
      <c r="Q7649">
        <v>0.44444444444444442</v>
      </c>
      <c r="R7649">
        <v>38628</v>
      </c>
      <c r="S7649" t="str" cm="1">
        <f t="array" ref="S7649">_xlfn.IFS(E7652&lt;30,"18-29",E7652&lt;45,"30-44",TRUE,"45+")</f>
        <v>30-44</v>
      </c>
      <c r="T7649" t="str" cm="1">
        <f t="array" ref="T7649">_xlfn.IFS(F7649&lt;=2,"0-2 Years",F7649&lt;=5,"3-5 Years",F7649&lt;=8,"6-8 Years",TRUE,"9-10 Years")</f>
        <v>0-2 Years</v>
      </c>
      <c r="U7649" t="str" cm="1">
        <f t="array" ref="U7649">_xlfn.IFS(P7649&gt;60,"High Risk",P7649&gt;30,"Medium Risk",TRUE,"Low Risk")</f>
        <v>High Risk</v>
      </c>
      <c r="V7649">
        <f t="shared" si="119"/>
        <v>3</v>
      </c>
    </row>
    <row r="7650" spans="1:22" x14ac:dyDescent="0.2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 s="2">
        <v>0</v>
      </c>
      <c r="H7650">
        <v>2</v>
      </c>
      <c r="I7650">
        <v>0</v>
      </c>
      <c r="J7650">
        <v>0</v>
      </c>
      <c r="K7650" s="1">
        <v>63736.36</v>
      </c>
      <c r="L7650">
        <v>0</v>
      </c>
      <c r="M7650">
        <v>3</v>
      </c>
      <c r="N7650">
        <v>2348</v>
      </c>
      <c r="O7650">
        <v>4</v>
      </c>
      <c r="P7650">
        <v>40</v>
      </c>
      <c r="Q7650">
        <v>1</v>
      </c>
      <c r="R7650">
        <v>7044</v>
      </c>
      <c r="S7650" t="str" cm="1">
        <f t="array" ref="S7650">_xlfn.IFS(E7653&lt;30,"18-29",E7653&lt;45,"30-44",TRUE,"45+")</f>
        <v>45+</v>
      </c>
      <c r="T7650" t="str" cm="1">
        <f t="array" ref="T7650">_xlfn.IFS(F7650&lt;=2,"0-2 Years",F7650&lt;=5,"3-5 Years",F7650&lt;=8,"6-8 Years",TRUE,"9-10 Years")</f>
        <v>3-5 Years</v>
      </c>
      <c r="U7650" t="str" cm="1">
        <f t="array" ref="U7650">_xlfn.IFS(P7650&gt;60,"High Risk",P7650&gt;30,"Medium Risk",TRUE,"Low Risk")</f>
        <v>Medium Risk</v>
      </c>
      <c r="V7650">
        <f t="shared" si="119"/>
        <v>6</v>
      </c>
    </row>
    <row r="7651" spans="1:22" hidden="1" x14ac:dyDescent="0.2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 s="2">
        <v>110581.29</v>
      </c>
      <c r="H7651">
        <v>1</v>
      </c>
      <c r="I7651">
        <v>1</v>
      </c>
      <c r="J7651">
        <v>1</v>
      </c>
      <c r="K7651" s="1">
        <v>94715.24</v>
      </c>
      <c r="L7651">
        <v>0</v>
      </c>
      <c r="M7651">
        <v>11</v>
      </c>
      <c r="N7651">
        <v>209</v>
      </c>
      <c r="O7651">
        <v>10</v>
      </c>
      <c r="P7651">
        <v>81</v>
      </c>
      <c r="Q7651">
        <v>0.90909090909090906</v>
      </c>
      <c r="R7651">
        <v>2299</v>
      </c>
      <c r="S7651" t="str" cm="1">
        <f t="array" ref="S7651">_xlfn.IFS(E7654&lt;30,"18-29",E7654&lt;45,"30-44",TRUE,"45+")</f>
        <v>18-29</v>
      </c>
      <c r="T7651" t="str" cm="1">
        <f t="array" ref="T7651">_xlfn.IFS(F7651&lt;=2,"0-2 Years",F7651&lt;=5,"3-5 Years",F7651&lt;=8,"6-8 Years",TRUE,"9-10 Years")</f>
        <v>3-5 Years</v>
      </c>
      <c r="U7651" t="str" cm="1">
        <f t="array" ref="U7651">_xlfn.IFS(P7651&gt;60,"High Risk",P7651&gt;30,"Medium Risk",TRUE,"Low Risk")</f>
        <v>High Risk</v>
      </c>
      <c r="V7651">
        <f t="shared" si="119"/>
        <v>2</v>
      </c>
    </row>
    <row r="7652" spans="1:22" hidden="1" x14ac:dyDescent="0.2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 s="2">
        <v>151836.35999999999</v>
      </c>
      <c r="H7652">
        <v>2</v>
      </c>
      <c r="I7652">
        <v>1</v>
      </c>
      <c r="J7652">
        <v>0</v>
      </c>
      <c r="K7652" s="1">
        <v>68695.38</v>
      </c>
      <c r="L7652">
        <v>0</v>
      </c>
      <c r="M7652">
        <v>20</v>
      </c>
      <c r="N7652">
        <v>1443</v>
      </c>
      <c r="O7652">
        <v>10</v>
      </c>
      <c r="P7652">
        <v>91</v>
      </c>
      <c r="Q7652">
        <v>0.5</v>
      </c>
      <c r="R7652">
        <v>28860</v>
      </c>
      <c r="S7652" t="str" cm="1">
        <f t="array" ref="S7652">_xlfn.IFS(E7655&lt;30,"18-29",E7655&lt;45,"30-44",TRUE,"45+")</f>
        <v>30-44</v>
      </c>
      <c r="T7652" t="str" cm="1">
        <f t="array" ref="T7652">_xlfn.IFS(F7652&lt;=2,"0-2 Years",F7652&lt;=5,"3-5 Years",F7652&lt;=8,"6-8 Years",TRUE,"9-10 Years")</f>
        <v>6-8 Years</v>
      </c>
      <c r="U7652" t="str" cm="1">
        <f t="array" ref="U7652">_xlfn.IFS(P7652&gt;60,"High Risk",P7652&gt;30,"Medium Risk",TRUE,"Low Risk")</f>
        <v>High Risk</v>
      </c>
      <c r="V7652">
        <f t="shared" si="119"/>
        <v>3</v>
      </c>
    </row>
    <row r="7653" spans="1:22" hidden="1" x14ac:dyDescent="0.2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 s="2">
        <v>83624.55</v>
      </c>
      <c r="H7653">
        <v>2</v>
      </c>
      <c r="I7653">
        <v>0</v>
      </c>
      <c r="J7653">
        <v>0</v>
      </c>
      <c r="K7653" s="1">
        <v>36899.620000000003</v>
      </c>
      <c r="L7653">
        <v>0</v>
      </c>
      <c r="M7653">
        <v>26</v>
      </c>
      <c r="N7653">
        <v>2173</v>
      </c>
      <c r="O7653">
        <v>4</v>
      </c>
      <c r="P7653">
        <v>152</v>
      </c>
      <c r="Q7653">
        <v>0.15384615384615385</v>
      </c>
      <c r="R7653">
        <v>56498</v>
      </c>
      <c r="S7653" t="str" cm="1">
        <f t="array" ref="S7653">_xlfn.IFS(E7656&lt;30,"18-29",E7656&lt;45,"30-44",TRUE,"45+")</f>
        <v>30-44</v>
      </c>
      <c r="T7653" t="str" cm="1">
        <f t="array" ref="T7653">_xlfn.IFS(F7653&lt;=2,"0-2 Years",F7653&lt;=5,"3-5 Years",F7653&lt;=8,"6-8 Years",TRUE,"9-10 Years")</f>
        <v>3-5 Years</v>
      </c>
      <c r="U7653" t="str" cm="1">
        <f t="array" ref="U7653">_xlfn.IFS(P7653&gt;60,"High Risk",P7653&gt;30,"Medium Risk",TRUE,"Low Risk")</f>
        <v>High Risk</v>
      </c>
      <c r="V7653">
        <f t="shared" si="119"/>
        <v>3</v>
      </c>
    </row>
    <row r="7654" spans="1:22" hidden="1" x14ac:dyDescent="0.2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 s="2">
        <v>148197.15</v>
      </c>
      <c r="H7654">
        <v>2</v>
      </c>
      <c r="I7654">
        <v>1</v>
      </c>
      <c r="J7654">
        <v>0</v>
      </c>
      <c r="K7654" s="1">
        <v>182775.08</v>
      </c>
      <c r="L7654">
        <v>0</v>
      </c>
      <c r="M7654">
        <v>19</v>
      </c>
      <c r="N7654">
        <v>988</v>
      </c>
      <c r="O7654">
        <v>2</v>
      </c>
      <c r="P7654">
        <v>28</v>
      </c>
      <c r="Q7654">
        <v>0.10526315789473684</v>
      </c>
      <c r="R7654">
        <v>18772</v>
      </c>
      <c r="S7654" t="str" cm="1">
        <f t="array" ref="S7654">_xlfn.IFS(E7657&lt;30,"18-29",E7657&lt;45,"30-44",TRUE,"45+")</f>
        <v>30-44</v>
      </c>
      <c r="T7654" t="str" cm="1">
        <f t="array" ref="T7654">_xlfn.IFS(F7654&lt;=2,"0-2 Years",F7654&lt;=5,"3-5 Years",F7654&lt;=8,"6-8 Years",TRUE,"9-10 Years")</f>
        <v>0-2 Years</v>
      </c>
      <c r="U7654" t="str" cm="1">
        <f t="array" ref="U7654">_xlfn.IFS(P7654&gt;60,"High Risk",P7654&gt;30,"Medium Risk",TRUE,"Low Risk")</f>
        <v>Low Risk</v>
      </c>
      <c r="V7654">
        <f t="shared" si="119"/>
        <v>4</v>
      </c>
    </row>
    <row r="7655" spans="1:22" hidden="1" x14ac:dyDescent="0.2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 s="2">
        <v>122924.75</v>
      </c>
      <c r="H7655">
        <v>1</v>
      </c>
      <c r="I7655">
        <v>0</v>
      </c>
      <c r="J7655">
        <v>0</v>
      </c>
      <c r="K7655" s="1">
        <v>62390.59</v>
      </c>
      <c r="L7655">
        <v>1</v>
      </c>
      <c r="M7655">
        <v>9</v>
      </c>
      <c r="N7655">
        <v>418</v>
      </c>
      <c r="O7655">
        <v>1</v>
      </c>
      <c r="P7655">
        <v>73</v>
      </c>
      <c r="Q7655">
        <v>0.1111111111111111</v>
      </c>
      <c r="R7655">
        <v>3762</v>
      </c>
      <c r="S7655" t="str" cm="1">
        <f t="array" ref="S7655">_xlfn.IFS(E7658&lt;30,"18-29",E7658&lt;45,"30-44",TRUE,"45+")</f>
        <v>45+</v>
      </c>
      <c r="T7655" t="str" cm="1">
        <f t="array" ref="T7655">_xlfn.IFS(F7655&lt;=2,"0-2 Years",F7655&lt;=5,"3-5 Years",F7655&lt;=8,"6-8 Years",TRUE,"9-10 Years")</f>
        <v>3-5 Years</v>
      </c>
      <c r="U7655" t="str" cm="1">
        <f t="array" ref="U7655">_xlfn.IFS(P7655&gt;60,"High Risk",P7655&gt;30,"Medium Risk",TRUE,"Low Risk")</f>
        <v>High Risk</v>
      </c>
      <c r="V7655">
        <f t="shared" si="119"/>
        <v>5</v>
      </c>
    </row>
    <row r="7656" spans="1:22" hidden="1" x14ac:dyDescent="0.2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 s="2">
        <v>72594</v>
      </c>
      <c r="H7656">
        <v>1</v>
      </c>
      <c r="I7656">
        <v>1</v>
      </c>
      <c r="J7656">
        <v>1</v>
      </c>
      <c r="K7656" s="1">
        <v>76042.48</v>
      </c>
      <c r="L7656">
        <v>0</v>
      </c>
      <c r="M7656">
        <v>9</v>
      </c>
      <c r="N7656">
        <v>1764</v>
      </c>
      <c r="O7656">
        <v>1</v>
      </c>
      <c r="P7656">
        <v>176</v>
      </c>
      <c r="Q7656">
        <v>0.1111111111111111</v>
      </c>
      <c r="R7656">
        <v>15876</v>
      </c>
      <c r="S7656" t="str" cm="1">
        <f t="array" ref="S7656">_xlfn.IFS(E7659&lt;30,"18-29",E7659&lt;45,"30-44",TRUE,"45+")</f>
        <v>30-44</v>
      </c>
      <c r="T7656" t="str" cm="1">
        <f t="array" ref="T7656">_xlfn.IFS(F7656&lt;=2,"0-2 Years",F7656&lt;=5,"3-5 Years",F7656&lt;=8,"6-8 Years",TRUE,"9-10 Years")</f>
        <v>3-5 Years</v>
      </c>
      <c r="U7656" t="str" cm="1">
        <f t="array" ref="U7656">_xlfn.IFS(P7656&gt;60,"High Risk",P7656&gt;30,"Medium Risk",TRUE,"Low Risk")</f>
        <v>High Risk</v>
      </c>
      <c r="V7656">
        <f t="shared" si="119"/>
        <v>2</v>
      </c>
    </row>
    <row r="7657" spans="1:22" hidden="1" x14ac:dyDescent="0.2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 s="2">
        <v>115221.36</v>
      </c>
      <c r="H7657">
        <v>1</v>
      </c>
      <c r="I7657">
        <v>0</v>
      </c>
      <c r="J7657">
        <v>1</v>
      </c>
      <c r="K7657" s="1">
        <v>70956.75</v>
      </c>
      <c r="L7657">
        <v>0</v>
      </c>
      <c r="M7657">
        <v>2</v>
      </c>
      <c r="N7657">
        <v>1088</v>
      </c>
      <c r="O7657">
        <v>4</v>
      </c>
      <c r="P7657">
        <v>156</v>
      </c>
      <c r="Q7657">
        <v>1</v>
      </c>
      <c r="R7657">
        <v>2176</v>
      </c>
      <c r="S7657" t="str" cm="1">
        <f t="array" ref="S7657">_xlfn.IFS(E7660&lt;30,"18-29",E7660&lt;45,"30-44",TRUE,"45+")</f>
        <v>45+</v>
      </c>
      <c r="T7657" t="str" cm="1">
        <f t="array" ref="T7657">_xlfn.IFS(F7657&lt;=2,"0-2 Years",F7657&lt;=5,"3-5 Years",F7657&lt;=8,"6-8 Years",TRUE,"9-10 Years")</f>
        <v>3-5 Years</v>
      </c>
      <c r="U7657" t="str" cm="1">
        <f t="array" ref="U7657">_xlfn.IFS(P7657&gt;60,"High Risk",P7657&gt;30,"Medium Risk",TRUE,"Low Risk")</f>
        <v>High Risk</v>
      </c>
      <c r="V7657">
        <f t="shared" si="119"/>
        <v>2</v>
      </c>
    </row>
    <row r="7658" spans="1:22" hidden="1" x14ac:dyDescent="0.2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 s="2">
        <v>117808.74</v>
      </c>
      <c r="H7658">
        <v>2</v>
      </c>
      <c r="I7658">
        <v>1</v>
      </c>
      <c r="J7658">
        <v>1</v>
      </c>
      <c r="K7658" s="1">
        <v>67311.12</v>
      </c>
      <c r="L7658">
        <v>0</v>
      </c>
      <c r="M7658">
        <v>15</v>
      </c>
      <c r="N7658">
        <v>303</v>
      </c>
      <c r="O7658">
        <v>3</v>
      </c>
      <c r="P7658">
        <v>96</v>
      </c>
      <c r="Q7658">
        <v>0.2</v>
      </c>
      <c r="R7658">
        <v>4545</v>
      </c>
      <c r="S7658" t="str" cm="1">
        <f t="array" ref="S7658">_xlfn.IFS(E7661&lt;30,"18-29",E7661&lt;45,"30-44",TRUE,"45+")</f>
        <v>30-44</v>
      </c>
      <c r="T7658" t="str" cm="1">
        <f t="array" ref="T7658">_xlfn.IFS(F7658&lt;=2,"0-2 Years",F7658&lt;=5,"3-5 Years",F7658&lt;=8,"6-8 Years",TRUE,"9-10 Years")</f>
        <v>6-8 Years</v>
      </c>
      <c r="U7658" t="str" cm="1">
        <f t="array" ref="U7658">_xlfn.IFS(P7658&gt;60,"High Risk",P7658&gt;30,"Medium Risk",TRUE,"Low Risk")</f>
        <v>High Risk</v>
      </c>
      <c r="V7658">
        <f t="shared" si="119"/>
        <v>1</v>
      </c>
    </row>
    <row r="7659" spans="1:22" hidden="1" x14ac:dyDescent="0.2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 s="2">
        <v>147754.68</v>
      </c>
      <c r="H7659">
        <v>1</v>
      </c>
      <c r="I7659">
        <v>1</v>
      </c>
      <c r="J7659">
        <v>1</v>
      </c>
      <c r="K7659" s="1">
        <v>110454.46</v>
      </c>
      <c r="L7659">
        <v>0</v>
      </c>
      <c r="M7659">
        <v>30</v>
      </c>
      <c r="N7659">
        <v>2277</v>
      </c>
      <c r="O7659">
        <v>0</v>
      </c>
      <c r="P7659">
        <v>147</v>
      </c>
      <c r="Q7659">
        <v>0</v>
      </c>
      <c r="R7659">
        <v>68310</v>
      </c>
      <c r="S7659" t="str" cm="1">
        <f t="array" ref="S7659">_xlfn.IFS(E7662&lt;30,"18-29",E7662&lt;45,"30-44",TRUE,"45+")</f>
        <v>30-44</v>
      </c>
      <c r="T7659" t="str" cm="1">
        <f t="array" ref="T7659">_xlfn.IFS(F7659&lt;=2,"0-2 Years",F7659&lt;=5,"3-5 Years",F7659&lt;=8,"6-8 Years",TRUE,"9-10 Years")</f>
        <v>6-8 Years</v>
      </c>
      <c r="U7659" t="str" cm="1">
        <f t="array" ref="U7659">_xlfn.IFS(P7659&gt;60,"High Risk",P7659&gt;30,"Medium Risk",TRUE,"Low Risk")</f>
        <v>High Risk</v>
      </c>
      <c r="V7659">
        <f t="shared" si="119"/>
        <v>2</v>
      </c>
    </row>
    <row r="7660" spans="1:22" x14ac:dyDescent="0.2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 s="2">
        <v>0</v>
      </c>
      <c r="H7660">
        <v>3</v>
      </c>
      <c r="I7660">
        <v>0</v>
      </c>
      <c r="J7660">
        <v>0</v>
      </c>
      <c r="K7660" s="1">
        <v>88479.02</v>
      </c>
      <c r="L7660">
        <v>1</v>
      </c>
      <c r="M7660">
        <v>25</v>
      </c>
      <c r="N7660">
        <v>1711</v>
      </c>
      <c r="O7660">
        <v>1</v>
      </c>
      <c r="P7660">
        <v>101</v>
      </c>
      <c r="Q7660">
        <v>0.04</v>
      </c>
      <c r="R7660">
        <v>42775</v>
      </c>
      <c r="S7660" t="str" cm="1">
        <f t="array" ref="S7660">_xlfn.IFS(E7663&lt;30,"18-29",E7663&lt;45,"30-44",TRUE,"45+")</f>
        <v>30-44</v>
      </c>
      <c r="T7660" t="str" cm="1">
        <f t="array" ref="T7660">_xlfn.IFS(F7660&lt;=2,"0-2 Years",F7660&lt;=5,"3-5 Years",F7660&lt;=8,"6-8 Years",TRUE,"9-10 Years")</f>
        <v>3-5 Years</v>
      </c>
      <c r="U7660" t="str" cm="1">
        <f t="array" ref="U7660">_xlfn.IFS(P7660&gt;60,"High Risk",P7660&gt;30,"Medium Risk",TRUE,"Low Risk")</f>
        <v>High Risk</v>
      </c>
      <c r="V7660">
        <f t="shared" si="119"/>
        <v>7</v>
      </c>
    </row>
    <row r="7661" spans="1:22" hidden="1" x14ac:dyDescent="0.2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 s="2">
        <v>113292.17</v>
      </c>
      <c r="H7661">
        <v>1</v>
      </c>
      <c r="I7661">
        <v>1</v>
      </c>
      <c r="J7661">
        <v>1</v>
      </c>
      <c r="K7661" s="1">
        <v>122639.73</v>
      </c>
      <c r="L7661">
        <v>0</v>
      </c>
      <c r="M7661">
        <v>24</v>
      </c>
      <c r="N7661">
        <v>1623</v>
      </c>
      <c r="O7661">
        <v>10</v>
      </c>
      <c r="P7661">
        <v>12</v>
      </c>
      <c r="Q7661">
        <v>0.41666666666666669</v>
      </c>
      <c r="R7661">
        <v>38952</v>
      </c>
      <c r="S7661" t="str" cm="1">
        <f t="array" ref="S7661">_xlfn.IFS(E7664&lt;30,"18-29",E7664&lt;45,"30-44",TRUE,"45+")</f>
        <v>45+</v>
      </c>
      <c r="T7661" t="str" cm="1">
        <f t="array" ref="T7661">_xlfn.IFS(F7661&lt;=2,"0-2 Years",F7661&lt;=5,"3-5 Years",F7661&lt;=8,"6-8 Years",TRUE,"9-10 Years")</f>
        <v>9-10 Years</v>
      </c>
      <c r="U7661" t="str" cm="1">
        <f t="array" ref="U7661">_xlfn.IFS(P7661&gt;60,"High Risk",P7661&gt;30,"Medium Risk",TRUE,"Low Risk")</f>
        <v>Low Risk</v>
      </c>
      <c r="V7661">
        <f t="shared" si="119"/>
        <v>2</v>
      </c>
    </row>
    <row r="7662" spans="1:22" x14ac:dyDescent="0.2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 s="2">
        <v>0</v>
      </c>
      <c r="H7662">
        <v>2</v>
      </c>
      <c r="I7662">
        <v>1</v>
      </c>
      <c r="J7662">
        <v>0</v>
      </c>
      <c r="K7662" s="1">
        <v>79723.78</v>
      </c>
      <c r="L7662">
        <v>0</v>
      </c>
      <c r="M7662">
        <v>11</v>
      </c>
      <c r="N7662">
        <v>1076</v>
      </c>
      <c r="O7662">
        <v>7</v>
      </c>
      <c r="P7662">
        <v>171</v>
      </c>
      <c r="Q7662">
        <v>0.63636363636363635</v>
      </c>
      <c r="R7662">
        <v>11836</v>
      </c>
      <c r="S7662" t="str" cm="1">
        <f t="array" ref="S7662">_xlfn.IFS(E7665&lt;30,"18-29",E7665&lt;45,"30-44",TRUE,"45+")</f>
        <v>30-44</v>
      </c>
      <c r="T7662" t="str" cm="1">
        <f t="array" ref="T7662">_xlfn.IFS(F7662&lt;=2,"0-2 Years",F7662&lt;=5,"3-5 Years",F7662&lt;=8,"6-8 Years",TRUE,"9-10 Years")</f>
        <v>3-5 Years</v>
      </c>
      <c r="U7662" t="str" cm="1">
        <f t="array" ref="U7662">_xlfn.IFS(P7662&gt;60,"High Risk",P7662&gt;30,"Medium Risk",TRUE,"Low Risk")</f>
        <v>High Risk</v>
      </c>
      <c r="V7662">
        <f t="shared" si="119"/>
        <v>6</v>
      </c>
    </row>
    <row r="7663" spans="1:22" hidden="1" x14ac:dyDescent="0.2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 s="2">
        <v>115163.38</v>
      </c>
      <c r="H7663">
        <v>1</v>
      </c>
      <c r="I7663">
        <v>1</v>
      </c>
      <c r="J7663">
        <v>1</v>
      </c>
      <c r="K7663" s="1">
        <v>97677.52</v>
      </c>
      <c r="L7663">
        <v>1</v>
      </c>
      <c r="M7663">
        <v>16</v>
      </c>
      <c r="N7663">
        <v>2192</v>
      </c>
      <c r="O7663">
        <v>0</v>
      </c>
      <c r="P7663">
        <v>3</v>
      </c>
      <c r="Q7663">
        <v>0</v>
      </c>
      <c r="R7663">
        <v>35072</v>
      </c>
      <c r="S7663" t="str" cm="1">
        <f t="array" ref="S7663">_xlfn.IFS(E7666&lt;30,"18-29",E7666&lt;45,"30-44",TRUE,"45+")</f>
        <v>30-44</v>
      </c>
      <c r="T7663" t="str" cm="1">
        <f t="array" ref="T7663">_xlfn.IFS(F7663&lt;=2,"0-2 Years",F7663&lt;=5,"3-5 Years",F7663&lt;=8,"6-8 Years",TRUE,"9-10 Years")</f>
        <v>0-2 Years</v>
      </c>
      <c r="U7663" t="str" cm="1">
        <f t="array" ref="U7663">_xlfn.IFS(P7663&gt;60,"High Risk",P7663&gt;30,"Medium Risk",TRUE,"Low Risk")</f>
        <v>Low Risk</v>
      </c>
      <c r="V7663">
        <f t="shared" si="119"/>
        <v>3</v>
      </c>
    </row>
    <row r="7664" spans="1:22" hidden="1" x14ac:dyDescent="0.2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 s="2">
        <v>118098.62</v>
      </c>
      <c r="H7664">
        <v>1</v>
      </c>
      <c r="I7664">
        <v>1</v>
      </c>
      <c r="J7664">
        <v>1</v>
      </c>
      <c r="K7664" s="1">
        <v>100720.02</v>
      </c>
      <c r="L7664">
        <v>1</v>
      </c>
      <c r="M7664">
        <v>22</v>
      </c>
      <c r="N7664">
        <v>4279</v>
      </c>
      <c r="O7664">
        <v>7</v>
      </c>
      <c r="P7664">
        <v>110</v>
      </c>
      <c r="Q7664">
        <v>0.31818181818181818</v>
      </c>
      <c r="R7664">
        <v>94138</v>
      </c>
      <c r="S7664" t="str" cm="1">
        <f t="array" ref="S7664">_xlfn.IFS(E7667&lt;30,"18-29",E7667&lt;45,"30-44",TRUE,"45+")</f>
        <v>30-44</v>
      </c>
      <c r="T7664" t="str" cm="1">
        <f t="array" ref="T7664">_xlfn.IFS(F7664&lt;=2,"0-2 Years",F7664&lt;=5,"3-5 Years",F7664&lt;=8,"6-8 Years",TRUE,"9-10 Years")</f>
        <v>9-10 Years</v>
      </c>
      <c r="U7664" t="str" cm="1">
        <f t="array" ref="U7664">_xlfn.IFS(P7664&gt;60,"High Risk",P7664&gt;30,"Medium Risk",TRUE,"Low Risk")</f>
        <v>High Risk</v>
      </c>
      <c r="V7664">
        <f t="shared" si="119"/>
        <v>3</v>
      </c>
    </row>
    <row r="7665" spans="1:22" hidden="1" x14ac:dyDescent="0.2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 s="2">
        <v>0</v>
      </c>
      <c r="H7665">
        <v>2</v>
      </c>
      <c r="I7665">
        <v>1</v>
      </c>
      <c r="J7665">
        <v>1</v>
      </c>
      <c r="K7665" s="1">
        <v>104730.52</v>
      </c>
      <c r="L7665">
        <v>0</v>
      </c>
      <c r="M7665">
        <v>7</v>
      </c>
      <c r="N7665">
        <v>4818</v>
      </c>
      <c r="O7665">
        <v>5</v>
      </c>
      <c r="P7665">
        <v>88</v>
      </c>
      <c r="Q7665">
        <v>0.7142857142857143</v>
      </c>
      <c r="R7665">
        <v>33726</v>
      </c>
      <c r="S7665" t="str" cm="1">
        <f t="array" ref="S7665">_xlfn.IFS(E7668&lt;30,"18-29",E7668&lt;45,"30-44",TRUE,"45+")</f>
        <v>18-29</v>
      </c>
      <c r="T7665" t="str" cm="1">
        <f t="array" ref="T7665">_xlfn.IFS(F7665&lt;=2,"0-2 Years",F7665&lt;=5,"3-5 Years",F7665&lt;=8,"6-8 Years",TRUE,"9-10 Years")</f>
        <v>9-10 Years</v>
      </c>
      <c r="U7665" t="str" cm="1">
        <f t="array" ref="U7665">_xlfn.IFS(P7665&gt;60,"High Risk",P7665&gt;30,"Medium Risk",TRUE,"Low Risk")</f>
        <v>High Risk</v>
      </c>
      <c r="V7665">
        <f t="shared" si="119"/>
        <v>3</v>
      </c>
    </row>
    <row r="7666" spans="1:22" hidden="1" x14ac:dyDescent="0.2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 s="2">
        <v>0</v>
      </c>
      <c r="H7666">
        <v>1</v>
      </c>
      <c r="I7666">
        <v>1</v>
      </c>
      <c r="J7666">
        <v>1</v>
      </c>
      <c r="K7666" s="1">
        <v>22499.29</v>
      </c>
      <c r="L7666">
        <v>0</v>
      </c>
      <c r="M7666">
        <v>23</v>
      </c>
      <c r="N7666">
        <v>1169</v>
      </c>
      <c r="O7666">
        <v>7</v>
      </c>
      <c r="P7666">
        <v>95</v>
      </c>
      <c r="Q7666">
        <v>0.30434782608695654</v>
      </c>
      <c r="R7666">
        <v>26887</v>
      </c>
      <c r="S7666" t="str" cm="1">
        <f t="array" ref="S7666">_xlfn.IFS(E7669&lt;30,"18-29",E7669&lt;45,"30-44",TRUE,"45+")</f>
        <v>18-29</v>
      </c>
      <c r="T7666" t="str" cm="1">
        <f t="array" ref="T7666">_xlfn.IFS(F7666&lt;=2,"0-2 Years",F7666&lt;=5,"3-5 Years",F7666&lt;=8,"6-8 Years",TRUE,"9-10 Years")</f>
        <v>6-8 Years</v>
      </c>
      <c r="U7666" t="str" cm="1">
        <f t="array" ref="U7666">_xlfn.IFS(P7666&gt;60,"High Risk",P7666&gt;30,"Medium Risk",TRUE,"Low Risk")</f>
        <v>High Risk</v>
      </c>
      <c r="V7666">
        <f t="shared" si="119"/>
        <v>5</v>
      </c>
    </row>
    <row r="7667" spans="1:22" x14ac:dyDescent="0.2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 s="2">
        <v>120825.7</v>
      </c>
      <c r="H7667">
        <v>1</v>
      </c>
      <c r="I7667">
        <v>1</v>
      </c>
      <c r="J7667">
        <v>0</v>
      </c>
      <c r="K7667" s="1">
        <v>28257.89</v>
      </c>
      <c r="L7667">
        <v>0</v>
      </c>
      <c r="M7667">
        <v>25</v>
      </c>
      <c r="N7667">
        <v>3990</v>
      </c>
      <c r="O7667">
        <v>3</v>
      </c>
      <c r="P7667">
        <v>78</v>
      </c>
      <c r="Q7667">
        <v>0.12</v>
      </c>
      <c r="R7667">
        <v>99750</v>
      </c>
      <c r="S7667" t="str" cm="1">
        <f t="array" ref="S7667">_xlfn.IFS(E7670&lt;30,"18-29",E7670&lt;45,"30-44",TRUE,"45+")</f>
        <v>45+</v>
      </c>
      <c r="T7667" t="str" cm="1">
        <f t="array" ref="T7667">_xlfn.IFS(F7667&lt;=2,"0-2 Years",F7667&lt;=5,"3-5 Years",F7667&lt;=8,"6-8 Years",TRUE,"9-10 Years")</f>
        <v>0-2 Years</v>
      </c>
      <c r="U7667" t="str" cm="1">
        <f t="array" ref="U7667">_xlfn.IFS(P7667&gt;60,"High Risk",P7667&gt;30,"Medium Risk",TRUE,"Low Risk")</f>
        <v>High Risk</v>
      </c>
      <c r="V7667">
        <f t="shared" si="119"/>
        <v>6</v>
      </c>
    </row>
    <row r="7668" spans="1:22" hidden="1" x14ac:dyDescent="0.2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 s="2">
        <v>0</v>
      </c>
      <c r="H7668">
        <v>2</v>
      </c>
      <c r="I7668">
        <v>0</v>
      </c>
      <c r="J7668">
        <v>1</v>
      </c>
      <c r="K7668" s="1">
        <v>109988.09</v>
      </c>
      <c r="L7668">
        <v>0</v>
      </c>
      <c r="M7668">
        <v>19</v>
      </c>
      <c r="N7668">
        <v>974</v>
      </c>
      <c r="O7668">
        <v>1</v>
      </c>
      <c r="P7668">
        <v>100</v>
      </c>
      <c r="Q7668">
        <v>5.2631578947368418E-2</v>
      </c>
      <c r="R7668">
        <v>18506</v>
      </c>
      <c r="S7668" t="str" cm="1">
        <f t="array" ref="S7668">_xlfn.IFS(E7671&lt;30,"18-29",E7671&lt;45,"30-44",TRUE,"45+")</f>
        <v>30-44</v>
      </c>
      <c r="T7668" t="str" cm="1">
        <f t="array" ref="T7668">_xlfn.IFS(F7668&lt;=2,"0-2 Years",F7668&lt;=5,"3-5 Years",F7668&lt;=8,"6-8 Years",TRUE,"9-10 Years")</f>
        <v>6-8 Years</v>
      </c>
      <c r="U7668" t="str" cm="1">
        <f t="array" ref="U7668">_xlfn.IFS(P7668&gt;60,"High Risk",P7668&gt;30,"Medium Risk",TRUE,"Low Risk")</f>
        <v>High Risk</v>
      </c>
      <c r="V7668">
        <f t="shared" si="119"/>
        <v>3</v>
      </c>
    </row>
    <row r="7669" spans="1:22" x14ac:dyDescent="0.2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 s="2">
        <v>0</v>
      </c>
      <c r="H7669">
        <v>1</v>
      </c>
      <c r="I7669">
        <v>0</v>
      </c>
      <c r="J7669">
        <v>1</v>
      </c>
      <c r="K7669" s="1">
        <v>149991.32</v>
      </c>
      <c r="L7669">
        <v>0</v>
      </c>
      <c r="M7669">
        <v>4</v>
      </c>
      <c r="N7669">
        <v>248</v>
      </c>
      <c r="O7669">
        <v>7</v>
      </c>
      <c r="P7669">
        <v>12</v>
      </c>
      <c r="Q7669">
        <v>1</v>
      </c>
      <c r="R7669">
        <v>992</v>
      </c>
      <c r="S7669" t="str" cm="1">
        <f t="array" ref="S7669">_xlfn.IFS(E7672&lt;30,"18-29",E7672&lt;45,"30-44",TRUE,"45+")</f>
        <v>18-29</v>
      </c>
      <c r="T7669" t="str" cm="1">
        <f t="array" ref="T7669">_xlfn.IFS(F7669&lt;=2,"0-2 Years",F7669&lt;=5,"3-5 Years",F7669&lt;=8,"6-8 Years",TRUE,"9-10 Years")</f>
        <v>0-2 Years</v>
      </c>
      <c r="U7669" t="str" cm="1">
        <f t="array" ref="U7669">_xlfn.IFS(P7669&gt;60,"High Risk",P7669&gt;30,"Medium Risk",TRUE,"Low Risk")</f>
        <v>Low Risk</v>
      </c>
      <c r="V7669">
        <f t="shared" si="119"/>
        <v>6</v>
      </c>
    </row>
    <row r="7670" spans="1:22" hidden="1" x14ac:dyDescent="0.2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 s="2">
        <v>133845.28</v>
      </c>
      <c r="H7670">
        <v>2</v>
      </c>
      <c r="I7670">
        <v>1</v>
      </c>
      <c r="J7670">
        <v>1</v>
      </c>
      <c r="K7670" s="1">
        <v>45180.800000000003</v>
      </c>
      <c r="L7670">
        <v>0</v>
      </c>
      <c r="M7670">
        <v>9</v>
      </c>
      <c r="N7670">
        <v>375</v>
      </c>
      <c r="O7670">
        <v>9</v>
      </c>
      <c r="P7670">
        <v>38</v>
      </c>
      <c r="Q7670">
        <v>1</v>
      </c>
      <c r="R7670">
        <v>3375</v>
      </c>
      <c r="S7670" t="str" cm="1">
        <f t="array" ref="S7670">_xlfn.IFS(E7673&lt;30,"18-29",E7673&lt;45,"30-44",TRUE,"45+")</f>
        <v>30-44</v>
      </c>
      <c r="T7670" t="str" cm="1">
        <f t="array" ref="T7670">_xlfn.IFS(F7670&lt;=2,"0-2 Years",F7670&lt;=5,"3-5 Years",F7670&lt;=8,"6-8 Years",TRUE,"9-10 Years")</f>
        <v>6-8 Years</v>
      </c>
      <c r="U7670" t="str" cm="1">
        <f t="array" ref="U7670">_xlfn.IFS(P7670&gt;60,"High Risk",P7670&gt;30,"Medium Risk",TRUE,"Low Risk")</f>
        <v>Medium Risk</v>
      </c>
      <c r="V7670">
        <f t="shared" si="119"/>
        <v>1</v>
      </c>
    </row>
    <row r="7671" spans="1:22" x14ac:dyDescent="0.2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 s="2">
        <v>0</v>
      </c>
      <c r="H7671">
        <v>2</v>
      </c>
      <c r="I7671">
        <v>1</v>
      </c>
      <c r="J7671">
        <v>0</v>
      </c>
      <c r="K7671" s="1">
        <v>181605.85</v>
      </c>
      <c r="L7671">
        <v>0</v>
      </c>
      <c r="M7671">
        <v>28</v>
      </c>
      <c r="N7671">
        <v>4635</v>
      </c>
      <c r="O7671">
        <v>9</v>
      </c>
      <c r="P7671">
        <v>52</v>
      </c>
      <c r="Q7671">
        <v>0.32142857142857145</v>
      </c>
      <c r="R7671">
        <v>129780</v>
      </c>
      <c r="S7671" t="str" cm="1">
        <f t="array" ref="S7671">_xlfn.IFS(E7674&lt;30,"18-29",E7674&lt;45,"30-44",TRUE,"45+")</f>
        <v>30-44</v>
      </c>
      <c r="T7671" t="str" cm="1">
        <f t="array" ref="T7671">_xlfn.IFS(F7671&lt;=2,"0-2 Years",F7671&lt;=5,"3-5 Years",F7671&lt;=8,"6-8 Years",TRUE,"9-10 Years")</f>
        <v>6-8 Years</v>
      </c>
      <c r="U7671" t="str" cm="1">
        <f t="array" ref="U7671">_xlfn.IFS(P7671&gt;60,"High Risk",P7671&gt;30,"Medium Risk",TRUE,"Low Risk")</f>
        <v>Medium Risk</v>
      </c>
      <c r="V7671">
        <f t="shared" si="119"/>
        <v>6</v>
      </c>
    </row>
    <row r="7672" spans="1:22" hidden="1" x14ac:dyDescent="0.2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 s="2">
        <v>108541.04</v>
      </c>
      <c r="H7672">
        <v>1</v>
      </c>
      <c r="I7672">
        <v>1</v>
      </c>
      <c r="J7672">
        <v>1</v>
      </c>
      <c r="K7672" s="1">
        <v>126469.09</v>
      </c>
      <c r="L7672">
        <v>0</v>
      </c>
      <c r="M7672">
        <v>12</v>
      </c>
      <c r="N7672">
        <v>3675</v>
      </c>
      <c r="O7672">
        <v>4</v>
      </c>
      <c r="P7672">
        <v>90</v>
      </c>
      <c r="Q7672">
        <v>0.33333333333333331</v>
      </c>
      <c r="R7672">
        <v>44100</v>
      </c>
      <c r="S7672" t="str" cm="1">
        <f t="array" ref="S7672">_xlfn.IFS(E7675&lt;30,"18-29",E7675&lt;45,"30-44",TRUE,"45+")</f>
        <v>30-44</v>
      </c>
      <c r="T7672" t="str" cm="1">
        <f t="array" ref="T7672">_xlfn.IFS(F7672&lt;=2,"0-2 Years",F7672&lt;=5,"3-5 Years",F7672&lt;=8,"6-8 Years",TRUE,"9-10 Years")</f>
        <v>3-5 Years</v>
      </c>
      <c r="U7672" t="str" cm="1">
        <f t="array" ref="U7672">_xlfn.IFS(P7672&gt;60,"High Risk",P7672&gt;30,"Medium Risk",TRUE,"Low Risk")</f>
        <v>High Risk</v>
      </c>
      <c r="V7672">
        <f t="shared" si="119"/>
        <v>2</v>
      </c>
    </row>
    <row r="7673" spans="1:22" x14ac:dyDescent="0.2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 s="2">
        <v>0</v>
      </c>
      <c r="H7673">
        <v>1</v>
      </c>
      <c r="I7673">
        <v>1</v>
      </c>
      <c r="J7673">
        <v>0</v>
      </c>
      <c r="K7673" s="1">
        <v>160810.85</v>
      </c>
      <c r="L7673">
        <v>1</v>
      </c>
      <c r="M7673">
        <v>1</v>
      </c>
      <c r="N7673">
        <v>4982</v>
      </c>
      <c r="O7673">
        <v>6</v>
      </c>
      <c r="P7673">
        <v>142</v>
      </c>
      <c r="Q7673">
        <v>1</v>
      </c>
      <c r="R7673">
        <v>4982</v>
      </c>
      <c r="S7673" t="str" cm="1">
        <f t="array" ref="S7673">_xlfn.IFS(E7676&lt;30,"18-29",E7676&lt;45,"30-44",TRUE,"45+")</f>
        <v>18-29</v>
      </c>
      <c r="T7673" t="str" cm="1">
        <f t="array" ref="T7673">_xlfn.IFS(F7673&lt;=2,"0-2 Years",F7673&lt;=5,"3-5 Years",F7673&lt;=8,"6-8 Years",TRUE,"9-10 Years")</f>
        <v>9-10 Years</v>
      </c>
      <c r="U7673" t="str" cm="1">
        <f t="array" ref="U7673">_xlfn.IFS(P7673&gt;60,"High Risk",P7673&gt;30,"Medium Risk",TRUE,"Low Risk")</f>
        <v>High Risk</v>
      </c>
      <c r="V7673">
        <f t="shared" si="119"/>
        <v>8</v>
      </c>
    </row>
    <row r="7674" spans="1:22" x14ac:dyDescent="0.2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 s="2">
        <v>0</v>
      </c>
      <c r="H7674">
        <v>2</v>
      </c>
      <c r="I7674">
        <v>0</v>
      </c>
      <c r="J7674">
        <v>0</v>
      </c>
      <c r="K7674" s="1">
        <v>88146.86</v>
      </c>
      <c r="L7674">
        <v>0</v>
      </c>
      <c r="M7674">
        <v>13</v>
      </c>
      <c r="N7674">
        <v>4195</v>
      </c>
      <c r="O7674">
        <v>6</v>
      </c>
      <c r="P7674">
        <v>163</v>
      </c>
      <c r="Q7674">
        <v>0.46153846153846156</v>
      </c>
      <c r="R7674">
        <v>54535</v>
      </c>
      <c r="S7674" t="str" cm="1">
        <f t="array" ref="S7674">_xlfn.IFS(E7677&lt;30,"18-29",E7677&lt;45,"30-44",TRUE,"45+")</f>
        <v>30-44</v>
      </c>
      <c r="T7674" t="str" cm="1">
        <f t="array" ref="T7674">_xlfn.IFS(F7674&lt;=2,"0-2 Years",F7674&lt;=5,"3-5 Years",F7674&lt;=8,"6-8 Years",TRUE,"9-10 Years")</f>
        <v>0-2 Years</v>
      </c>
      <c r="U7674" t="str" cm="1">
        <f t="array" ref="U7674">_xlfn.IFS(P7674&gt;60,"High Risk",P7674&gt;30,"Medium Risk",TRUE,"Low Risk")</f>
        <v>High Risk</v>
      </c>
      <c r="V7674">
        <f t="shared" si="119"/>
        <v>7</v>
      </c>
    </row>
    <row r="7675" spans="1:22" x14ac:dyDescent="0.2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 s="2">
        <v>113817.06</v>
      </c>
      <c r="H7675">
        <v>1</v>
      </c>
      <c r="I7675">
        <v>0</v>
      </c>
      <c r="J7675">
        <v>0</v>
      </c>
      <c r="K7675" s="1">
        <v>88333.74</v>
      </c>
      <c r="L7675">
        <v>0</v>
      </c>
      <c r="M7675">
        <v>19</v>
      </c>
      <c r="N7675">
        <v>4145</v>
      </c>
      <c r="O7675">
        <v>6</v>
      </c>
      <c r="P7675">
        <v>143</v>
      </c>
      <c r="Q7675">
        <v>0.31578947368421051</v>
      </c>
      <c r="R7675">
        <v>78755</v>
      </c>
      <c r="S7675" t="str" cm="1">
        <f t="array" ref="S7675">_xlfn.IFS(E7678&lt;30,"18-29",E7678&lt;45,"30-44",TRUE,"45+")</f>
        <v>30-44</v>
      </c>
      <c r="T7675" t="str" cm="1">
        <f t="array" ref="T7675">_xlfn.IFS(F7675&lt;=2,"0-2 Years",F7675&lt;=5,"3-5 Years",F7675&lt;=8,"6-8 Years",TRUE,"9-10 Years")</f>
        <v>0-2 Years</v>
      </c>
      <c r="U7675" t="str" cm="1">
        <f t="array" ref="U7675">_xlfn.IFS(P7675&gt;60,"High Risk",P7675&gt;30,"Medium Risk",TRUE,"Low Risk")</f>
        <v>High Risk</v>
      </c>
      <c r="V7675">
        <f t="shared" si="119"/>
        <v>6</v>
      </c>
    </row>
    <row r="7676" spans="1:22" hidden="1" x14ac:dyDescent="0.2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 s="2">
        <v>137300.23000000001</v>
      </c>
      <c r="H7676">
        <v>1</v>
      </c>
      <c r="I7676">
        <v>1</v>
      </c>
      <c r="J7676">
        <v>0</v>
      </c>
      <c r="K7676" s="1">
        <v>90174.83</v>
      </c>
      <c r="L7676">
        <v>0</v>
      </c>
      <c r="M7676">
        <v>30</v>
      </c>
      <c r="N7676">
        <v>4887</v>
      </c>
      <c r="O7676">
        <v>2</v>
      </c>
      <c r="P7676">
        <v>103</v>
      </c>
      <c r="Q7676">
        <v>6.6666666666666666E-2</v>
      </c>
      <c r="R7676">
        <v>146610</v>
      </c>
      <c r="S7676" t="str" cm="1">
        <f t="array" ref="S7676">_xlfn.IFS(E7679&lt;30,"18-29",E7679&lt;45,"30-44",TRUE,"45+")</f>
        <v>30-44</v>
      </c>
      <c r="T7676" t="str" cm="1">
        <f t="array" ref="T7676">_xlfn.IFS(F7676&lt;=2,"0-2 Years",F7676&lt;=5,"3-5 Years",F7676&lt;=8,"6-8 Years",TRUE,"9-10 Years")</f>
        <v>6-8 Years</v>
      </c>
      <c r="U7676" t="str" cm="1">
        <f t="array" ref="U7676">_xlfn.IFS(P7676&gt;60,"High Risk",P7676&gt;30,"Medium Risk",TRUE,"Low Risk")</f>
        <v>High Risk</v>
      </c>
      <c r="V7676">
        <f t="shared" si="119"/>
        <v>5</v>
      </c>
    </row>
    <row r="7677" spans="1:22" hidden="1" x14ac:dyDescent="0.2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 s="2">
        <v>158024.38</v>
      </c>
      <c r="H7677">
        <v>1</v>
      </c>
      <c r="I7677">
        <v>1</v>
      </c>
      <c r="J7677">
        <v>0</v>
      </c>
      <c r="K7677" s="1">
        <v>81298.09</v>
      </c>
      <c r="L7677">
        <v>0</v>
      </c>
      <c r="M7677">
        <v>9</v>
      </c>
      <c r="N7677">
        <v>3825</v>
      </c>
      <c r="O7677">
        <v>4</v>
      </c>
      <c r="P7677">
        <v>81</v>
      </c>
      <c r="Q7677">
        <v>0.44444444444444442</v>
      </c>
      <c r="R7677">
        <v>34425</v>
      </c>
      <c r="S7677" t="str" cm="1">
        <f t="array" ref="S7677">_xlfn.IFS(E7680&lt;30,"18-29",E7680&lt;45,"30-44",TRUE,"45+")</f>
        <v>30-44</v>
      </c>
      <c r="T7677" t="str" cm="1">
        <f t="array" ref="T7677">_xlfn.IFS(F7677&lt;=2,"0-2 Years",F7677&lt;=5,"3-5 Years",F7677&lt;=8,"6-8 Years",TRUE,"9-10 Years")</f>
        <v>3-5 Years</v>
      </c>
      <c r="U7677" t="str" cm="1">
        <f t="array" ref="U7677">_xlfn.IFS(P7677&gt;60,"High Risk",P7677&gt;30,"Medium Risk",TRUE,"Low Risk")</f>
        <v>High Risk</v>
      </c>
      <c r="V7677">
        <f t="shared" si="119"/>
        <v>5</v>
      </c>
    </row>
    <row r="7678" spans="1:22" hidden="1" x14ac:dyDescent="0.2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 s="2">
        <v>127837.54</v>
      </c>
      <c r="H7678">
        <v>1</v>
      </c>
      <c r="I7678">
        <v>0</v>
      </c>
      <c r="J7678">
        <v>1</v>
      </c>
      <c r="K7678" s="1">
        <v>60013.17</v>
      </c>
      <c r="L7678">
        <v>0</v>
      </c>
      <c r="M7678">
        <v>4</v>
      </c>
      <c r="N7678">
        <v>1691</v>
      </c>
      <c r="O7678">
        <v>9</v>
      </c>
      <c r="P7678">
        <v>18</v>
      </c>
      <c r="Q7678">
        <v>1</v>
      </c>
      <c r="R7678">
        <v>6764</v>
      </c>
      <c r="S7678" t="str" cm="1">
        <f t="array" ref="S7678">_xlfn.IFS(E7681&lt;30,"18-29",E7681&lt;45,"30-44",TRUE,"45+")</f>
        <v>30-44</v>
      </c>
      <c r="T7678" t="str" cm="1">
        <f t="array" ref="T7678">_xlfn.IFS(F7678&lt;=2,"0-2 Years",F7678&lt;=5,"3-5 Years",F7678&lt;=8,"6-8 Years",TRUE,"9-10 Years")</f>
        <v>6-8 Years</v>
      </c>
      <c r="U7678" t="str" cm="1">
        <f t="array" ref="U7678">_xlfn.IFS(P7678&gt;60,"High Risk",P7678&gt;30,"Medium Risk",TRUE,"Low Risk")</f>
        <v>Low Risk</v>
      </c>
      <c r="V7678">
        <f t="shared" si="119"/>
        <v>2</v>
      </c>
    </row>
    <row r="7679" spans="1:22" hidden="1" x14ac:dyDescent="0.2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 s="2">
        <v>161533</v>
      </c>
      <c r="H7679">
        <v>1</v>
      </c>
      <c r="I7679">
        <v>1</v>
      </c>
      <c r="J7679">
        <v>0</v>
      </c>
      <c r="K7679" s="1">
        <v>100940.91</v>
      </c>
      <c r="L7679">
        <v>0</v>
      </c>
      <c r="M7679">
        <v>1</v>
      </c>
      <c r="N7679">
        <v>3869</v>
      </c>
      <c r="O7679">
        <v>3</v>
      </c>
      <c r="P7679">
        <v>41</v>
      </c>
      <c r="Q7679">
        <v>1</v>
      </c>
      <c r="R7679">
        <v>3869</v>
      </c>
      <c r="S7679" t="str" cm="1">
        <f t="array" ref="S7679">_xlfn.IFS(E7682&lt;30,"18-29",E7682&lt;45,"30-44",TRUE,"45+")</f>
        <v>18-29</v>
      </c>
      <c r="T7679" t="str" cm="1">
        <f t="array" ref="T7679">_xlfn.IFS(F7679&lt;=2,"0-2 Years",F7679&lt;=5,"3-5 Years",F7679&lt;=8,"6-8 Years",TRUE,"9-10 Years")</f>
        <v>3-5 Years</v>
      </c>
      <c r="U7679" t="str" cm="1">
        <f t="array" ref="U7679">_xlfn.IFS(P7679&gt;60,"High Risk",P7679&gt;30,"Medium Risk",TRUE,"Low Risk")</f>
        <v>Medium Risk</v>
      </c>
      <c r="V7679">
        <f t="shared" si="119"/>
        <v>5</v>
      </c>
    </row>
    <row r="7680" spans="1:22" hidden="1" x14ac:dyDescent="0.2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 s="2">
        <v>161171.70000000001</v>
      </c>
      <c r="H7680">
        <v>2</v>
      </c>
      <c r="I7680">
        <v>1</v>
      </c>
      <c r="J7680">
        <v>0</v>
      </c>
      <c r="K7680" s="1">
        <v>12599.94</v>
      </c>
      <c r="L7680">
        <v>1</v>
      </c>
      <c r="M7680">
        <v>12</v>
      </c>
      <c r="N7680">
        <v>2366</v>
      </c>
      <c r="O7680">
        <v>1</v>
      </c>
      <c r="P7680">
        <v>79</v>
      </c>
      <c r="Q7680">
        <v>8.3333333333333329E-2</v>
      </c>
      <c r="R7680">
        <v>28392</v>
      </c>
      <c r="S7680" t="str" cm="1">
        <f t="array" ref="S7680">_xlfn.IFS(E7683&lt;30,"18-29",E7683&lt;45,"30-44",TRUE,"45+")</f>
        <v>30-44</v>
      </c>
      <c r="T7680" t="str" cm="1">
        <f t="array" ref="T7680">_xlfn.IFS(F7680&lt;=2,"0-2 Years",F7680&lt;=5,"3-5 Years",F7680&lt;=8,"6-8 Years",TRUE,"9-10 Years")</f>
        <v>6-8 Years</v>
      </c>
      <c r="U7680" t="str" cm="1">
        <f t="array" ref="U7680">_xlfn.IFS(P7680&gt;60,"High Risk",P7680&gt;30,"Medium Risk",TRUE,"Low Risk")</f>
        <v>High Risk</v>
      </c>
      <c r="V7680">
        <f t="shared" si="119"/>
        <v>3</v>
      </c>
    </row>
    <row r="7681" spans="1:22" hidden="1" x14ac:dyDescent="0.2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 s="2">
        <v>80958.36</v>
      </c>
      <c r="H7681">
        <v>1</v>
      </c>
      <c r="I7681">
        <v>1</v>
      </c>
      <c r="J7681">
        <v>1</v>
      </c>
      <c r="K7681" s="1">
        <v>128590.73</v>
      </c>
      <c r="L7681">
        <v>0</v>
      </c>
      <c r="M7681">
        <v>18</v>
      </c>
      <c r="N7681">
        <v>4420</v>
      </c>
      <c r="O7681">
        <v>1</v>
      </c>
      <c r="P7681">
        <v>101</v>
      </c>
      <c r="Q7681">
        <v>5.5555555555555552E-2</v>
      </c>
      <c r="R7681">
        <v>79560</v>
      </c>
      <c r="S7681" t="str" cm="1">
        <f t="array" ref="S7681">_xlfn.IFS(E7684&lt;30,"18-29",E7684&lt;45,"30-44",TRUE,"45+")</f>
        <v>18-29</v>
      </c>
      <c r="T7681" t="str" cm="1">
        <f t="array" ref="T7681">_xlfn.IFS(F7681&lt;=2,"0-2 Years",F7681&lt;=5,"3-5 Years",F7681&lt;=8,"6-8 Years",TRUE,"9-10 Years")</f>
        <v>9-10 Years</v>
      </c>
      <c r="U7681" t="str" cm="1">
        <f t="array" ref="U7681">_xlfn.IFS(P7681&gt;60,"High Risk",P7681&gt;30,"Medium Risk",TRUE,"Low Risk")</f>
        <v>High Risk</v>
      </c>
      <c r="V7681">
        <f t="shared" si="119"/>
        <v>2</v>
      </c>
    </row>
    <row r="7682" spans="1:22" hidden="1" x14ac:dyDescent="0.2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 s="2">
        <v>0</v>
      </c>
      <c r="H7682">
        <v>2</v>
      </c>
      <c r="I7682">
        <v>0</v>
      </c>
      <c r="J7682">
        <v>1</v>
      </c>
      <c r="K7682" s="1">
        <v>23180.37</v>
      </c>
      <c r="L7682">
        <v>0</v>
      </c>
      <c r="M7682">
        <v>28</v>
      </c>
      <c r="N7682">
        <v>4846</v>
      </c>
      <c r="O7682">
        <v>10</v>
      </c>
      <c r="P7682">
        <v>139</v>
      </c>
      <c r="Q7682">
        <v>0.35714285714285715</v>
      </c>
      <c r="R7682">
        <v>135688</v>
      </c>
      <c r="S7682" t="str" cm="1">
        <f t="array" ref="S7682">_xlfn.IFS(E7685&lt;30,"18-29",E7685&lt;45,"30-44",TRUE,"45+")</f>
        <v>18-29</v>
      </c>
      <c r="T7682" t="str" cm="1">
        <f t="array" ref="T7682">_xlfn.IFS(F7682&lt;=2,"0-2 Years",F7682&lt;=5,"3-5 Years",F7682&lt;=8,"6-8 Years",TRUE,"9-10 Years")</f>
        <v>6-8 Years</v>
      </c>
      <c r="U7682" t="str" cm="1">
        <f t="array" ref="U7682">_xlfn.IFS(P7682&gt;60,"High Risk",P7682&gt;30,"Medium Risk",TRUE,"Low Risk")</f>
        <v>High Risk</v>
      </c>
      <c r="V7682">
        <f t="shared" si="119"/>
        <v>3</v>
      </c>
    </row>
    <row r="7683" spans="1:22" hidden="1" x14ac:dyDescent="0.2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 s="2">
        <v>146193.60000000001</v>
      </c>
      <c r="H7683">
        <v>2</v>
      </c>
      <c r="I7683">
        <v>1</v>
      </c>
      <c r="J7683">
        <v>1</v>
      </c>
      <c r="K7683" s="1">
        <v>55796.83</v>
      </c>
      <c r="L7683">
        <v>1</v>
      </c>
      <c r="M7683">
        <v>28</v>
      </c>
      <c r="N7683">
        <v>4507</v>
      </c>
      <c r="O7683">
        <v>2</v>
      </c>
      <c r="P7683">
        <v>56</v>
      </c>
      <c r="Q7683">
        <v>7.1428571428571425E-2</v>
      </c>
      <c r="R7683">
        <v>126196</v>
      </c>
      <c r="S7683" t="str" cm="1">
        <f t="array" ref="S7683">_xlfn.IFS(E7686&lt;30,"18-29",E7686&lt;45,"30-44",TRUE,"45+")</f>
        <v>30-44</v>
      </c>
      <c r="T7683" t="str" cm="1">
        <f t="array" ref="T7683">_xlfn.IFS(F7683&lt;=2,"0-2 Years",F7683&lt;=5,"3-5 Years",F7683&lt;=8,"6-8 Years",TRUE,"9-10 Years")</f>
        <v>0-2 Years</v>
      </c>
      <c r="U7683" t="str" cm="1">
        <f t="array" ref="U7683">_xlfn.IFS(P7683&gt;60,"High Risk",P7683&gt;30,"Medium Risk",TRUE,"Low Risk")</f>
        <v>Medium Risk</v>
      </c>
      <c r="V7683">
        <f t="shared" ref="V7683:V7746" si="120">IF(J7683=0,3,0)+IF(G7683=0,3,0)+IF(H7683=1,2,0)+IF(E7683&gt;45,1,0)+IF(F7683&lt;3,1,0)</f>
        <v>1</v>
      </c>
    </row>
    <row r="7684" spans="1:22" hidden="1" x14ac:dyDescent="0.2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 s="2">
        <v>0</v>
      </c>
      <c r="H7684">
        <v>2</v>
      </c>
      <c r="I7684">
        <v>0</v>
      </c>
      <c r="J7684">
        <v>1</v>
      </c>
      <c r="K7684" s="1">
        <v>152097.01999999999</v>
      </c>
      <c r="L7684">
        <v>0</v>
      </c>
      <c r="M7684">
        <v>19</v>
      </c>
      <c r="N7684">
        <v>674</v>
      </c>
      <c r="O7684">
        <v>5</v>
      </c>
      <c r="P7684">
        <v>140</v>
      </c>
      <c r="Q7684">
        <v>0.26315789473684209</v>
      </c>
      <c r="R7684">
        <v>12806</v>
      </c>
      <c r="S7684" t="str" cm="1">
        <f t="array" ref="S7684">_xlfn.IFS(E7687&lt;30,"18-29",E7687&lt;45,"30-44",TRUE,"45+")</f>
        <v>30-44</v>
      </c>
      <c r="T7684" t="str" cm="1">
        <f t="array" ref="T7684">_xlfn.IFS(F7684&lt;=2,"0-2 Years",F7684&lt;=5,"3-5 Years",F7684&lt;=8,"6-8 Years",TRUE,"9-10 Years")</f>
        <v>6-8 Years</v>
      </c>
      <c r="U7684" t="str" cm="1">
        <f t="array" ref="U7684">_xlfn.IFS(P7684&gt;60,"High Risk",P7684&gt;30,"Medium Risk",TRUE,"Low Risk")</f>
        <v>High Risk</v>
      </c>
      <c r="V7684">
        <f t="shared" si="120"/>
        <v>3</v>
      </c>
    </row>
    <row r="7685" spans="1:22" hidden="1" x14ac:dyDescent="0.2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 s="2">
        <v>115021.75999999999</v>
      </c>
      <c r="H7685">
        <v>1</v>
      </c>
      <c r="I7685">
        <v>0</v>
      </c>
      <c r="J7685">
        <v>1</v>
      </c>
      <c r="K7685" s="1">
        <v>162443.04999999999</v>
      </c>
      <c r="L7685">
        <v>0</v>
      </c>
      <c r="M7685">
        <v>3</v>
      </c>
      <c r="N7685">
        <v>3486</v>
      </c>
      <c r="O7685">
        <v>5</v>
      </c>
      <c r="P7685">
        <v>15</v>
      </c>
      <c r="Q7685">
        <v>1</v>
      </c>
      <c r="R7685">
        <v>10458</v>
      </c>
      <c r="S7685" t="str" cm="1">
        <f t="array" ref="S7685">_xlfn.IFS(E7688&lt;30,"18-29",E7688&lt;45,"30-44",TRUE,"45+")</f>
        <v>45+</v>
      </c>
      <c r="T7685" t="str" cm="1">
        <f t="array" ref="T7685">_xlfn.IFS(F7685&lt;=2,"0-2 Years",F7685&lt;=5,"3-5 Years",F7685&lt;=8,"6-8 Years",TRUE,"9-10 Years")</f>
        <v>3-5 Years</v>
      </c>
      <c r="U7685" t="str" cm="1">
        <f t="array" ref="U7685">_xlfn.IFS(P7685&gt;60,"High Risk",P7685&gt;30,"Medium Risk",TRUE,"Low Risk")</f>
        <v>Low Risk</v>
      </c>
      <c r="V7685">
        <f t="shared" si="120"/>
        <v>2</v>
      </c>
    </row>
    <row r="7686" spans="1:22" hidden="1" x14ac:dyDescent="0.2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 s="2">
        <v>126773.43</v>
      </c>
      <c r="H7686">
        <v>1</v>
      </c>
      <c r="I7686">
        <v>1</v>
      </c>
      <c r="J7686">
        <v>1</v>
      </c>
      <c r="K7686" s="1">
        <v>55551.26</v>
      </c>
      <c r="L7686">
        <v>0</v>
      </c>
      <c r="M7686">
        <v>3</v>
      </c>
      <c r="N7686">
        <v>625</v>
      </c>
      <c r="O7686">
        <v>0</v>
      </c>
      <c r="P7686">
        <v>165</v>
      </c>
      <c r="Q7686">
        <v>0</v>
      </c>
      <c r="R7686">
        <v>1875</v>
      </c>
      <c r="S7686" t="str" cm="1">
        <f t="array" ref="S7686">_xlfn.IFS(E7689&lt;30,"18-29",E7689&lt;45,"30-44",TRUE,"45+")</f>
        <v>45+</v>
      </c>
      <c r="T7686" t="str" cm="1">
        <f t="array" ref="T7686">_xlfn.IFS(F7686&lt;=2,"0-2 Years",F7686&lt;=5,"3-5 Years",F7686&lt;=8,"6-8 Years",TRUE,"9-10 Years")</f>
        <v>0-2 Years</v>
      </c>
      <c r="U7686" t="str" cm="1">
        <f t="array" ref="U7686">_xlfn.IFS(P7686&gt;60,"High Risk",P7686&gt;30,"Medium Risk",TRUE,"Low Risk")</f>
        <v>High Risk</v>
      </c>
      <c r="V7686">
        <f t="shared" si="120"/>
        <v>3</v>
      </c>
    </row>
    <row r="7687" spans="1:22" hidden="1" x14ac:dyDescent="0.2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 s="2">
        <v>92889.91</v>
      </c>
      <c r="H7687">
        <v>1</v>
      </c>
      <c r="I7687">
        <v>1</v>
      </c>
      <c r="J7687">
        <v>1</v>
      </c>
      <c r="K7687" s="1">
        <v>109496.69</v>
      </c>
      <c r="L7687">
        <v>0</v>
      </c>
      <c r="M7687">
        <v>24</v>
      </c>
      <c r="N7687">
        <v>3347</v>
      </c>
      <c r="O7687">
        <v>3</v>
      </c>
      <c r="P7687">
        <v>59</v>
      </c>
      <c r="Q7687">
        <v>0.125</v>
      </c>
      <c r="R7687">
        <v>80328</v>
      </c>
      <c r="S7687" t="str" cm="1">
        <f t="array" ref="S7687">_xlfn.IFS(E7690&lt;30,"18-29",E7690&lt;45,"30-44",TRUE,"45+")</f>
        <v>45+</v>
      </c>
      <c r="T7687" t="str" cm="1">
        <f t="array" ref="T7687">_xlfn.IFS(F7687&lt;=2,"0-2 Years",F7687&lt;=5,"3-5 Years",F7687&lt;=8,"6-8 Years",TRUE,"9-10 Years")</f>
        <v>3-5 Years</v>
      </c>
      <c r="U7687" t="str" cm="1">
        <f t="array" ref="U7687">_xlfn.IFS(P7687&gt;60,"High Risk",P7687&gt;30,"Medium Risk",TRUE,"Low Risk")</f>
        <v>Medium Risk</v>
      </c>
      <c r="V7687">
        <f t="shared" si="120"/>
        <v>2</v>
      </c>
    </row>
    <row r="7688" spans="1:22" hidden="1" x14ac:dyDescent="0.2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 s="2">
        <v>0</v>
      </c>
      <c r="H7688">
        <v>2</v>
      </c>
      <c r="I7688">
        <v>1</v>
      </c>
      <c r="J7688">
        <v>1</v>
      </c>
      <c r="K7688" s="1">
        <v>72105.63</v>
      </c>
      <c r="L7688">
        <v>0</v>
      </c>
      <c r="M7688">
        <v>29</v>
      </c>
      <c r="N7688">
        <v>904</v>
      </c>
      <c r="O7688">
        <v>2</v>
      </c>
      <c r="P7688">
        <v>129</v>
      </c>
      <c r="Q7688">
        <v>6.8965517241379309E-2</v>
      </c>
      <c r="R7688">
        <v>26216</v>
      </c>
      <c r="S7688" t="str" cm="1">
        <f t="array" ref="S7688">_xlfn.IFS(E7691&lt;30,"18-29",E7691&lt;45,"30-44",TRUE,"45+")</f>
        <v>45+</v>
      </c>
      <c r="T7688" t="str" cm="1">
        <f t="array" ref="T7688">_xlfn.IFS(F7688&lt;=2,"0-2 Years",F7688&lt;=5,"3-5 Years",F7688&lt;=8,"6-8 Years",TRUE,"9-10 Years")</f>
        <v>9-10 Years</v>
      </c>
      <c r="U7688" t="str" cm="1">
        <f t="array" ref="U7688">_xlfn.IFS(P7688&gt;60,"High Risk",P7688&gt;30,"Medium Risk",TRUE,"Low Risk")</f>
        <v>High Risk</v>
      </c>
      <c r="V7688">
        <f t="shared" si="120"/>
        <v>4</v>
      </c>
    </row>
    <row r="7689" spans="1:22" hidden="1" x14ac:dyDescent="0.2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 s="2">
        <v>146622.35</v>
      </c>
      <c r="H7689">
        <v>1</v>
      </c>
      <c r="I7689">
        <v>1</v>
      </c>
      <c r="J7689">
        <v>1</v>
      </c>
      <c r="K7689" s="1">
        <v>41815.22</v>
      </c>
      <c r="L7689">
        <v>1</v>
      </c>
      <c r="M7689">
        <v>4</v>
      </c>
      <c r="N7689">
        <v>2897</v>
      </c>
      <c r="O7689">
        <v>0</v>
      </c>
      <c r="P7689">
        <v>29</v>
      </c>
      <c r="Q7689">
        <v>0</v>
      </c>
      <c r="R7689">
        <v>11588</v>
      </c>
      <c r="S7689" t="str" cm="1">
        <f t="array" ref="S7689">_xlfn.IFS(E7692&lt;30,"18-29",E7692&lt;45,"30-44",TRUE,"45+")</f>
        <v>30-44</v>
      </c>
      <c r="T7689" t="str" cm="1">
        <f t="array" ref="T7689">_xlfn.IFS(F7689&lt;=2,"0-2 Years",F7689&lt;=5,"3-5 Years",F7689&lt;=8,"6-8 Years",TRUE,"9-10 Years")</f>
        <v>3-5 Years</v>
      </c>
      <c r="U7689" t="str" cm="1">
        <f t="array" ref="U7689">_xlfn.IFS(P7689&gt;60,"High Risk",P7689&gt;30,"Medium Risk",TRUE,"Low Risk")</f>
        <v>Low Risk</v>
      </c>
      <c r="V7689">
        <f t="shared" si="120"/>
        <v>3</v>
      </c>
    </row>
    <row r="7690" spans="1:22" hidden="1" x14ac:dyDescent="0.2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 s="2">
        <v>131038.14</v>
      </c>
      <c r="H7690">
        <v>1</v>
      </c>
      <c r="I7690">
        <v>1</v>
      </c>
      <c r="J7690">
        <v>0</v>
      </c>
      <c r="K7690" s="1">
        <v>74005.039999999994</v>
      </c>
      <c r="L7690">
        <v>1</v>
      </c>
      <c r="M7690">
        <v>8</v>
      </c>
      <c r="N7690">
        <v>4022</v>
      </c>
      <c r="O7690">
        <v>3</v>
      </c>
      <c r="P7690">
        <v>94</v>
      </c>
      <c r="Q7690">
        <v>0.375</v>
      </c>
      <c r="R7690">
        <v>32176</v>
      </c>
      <c r="S7690" t="str" cm="1">
        <f t="array" ref="S7690">_xlfn.IFS(E7693&lt;30,"18-29",E7693&lt;45,"30-44",TRUE,"45+")</f>
        <v>30-44</v>
      </c>
      <c r="T7690" t="str" cm="1">
        <f t="array" ref="T7690">_xlfn.IFS(F7690&lt;=2,"0-2 Years",F7690&lt;=5,"3-5 Years",F7690&lt;=8,"6-8 Years",TRUE,"9-10 Years")</f>
        <v>3-5 Years</v>
      </c>
      <c r="U7690" t="str" cm="1">
        <f t="array" ref="U7690">_xlfn.IFS(P7690&gt;60,"High Risk",P7690&gt;30,"Medium Risk",TRUE,"Low Risk")</f>
        <v>High Risk</v>
      </c>
      <c r="V7690">
        <f t="shared" si="120"/>
        <v>5</v>
      </c>
    </row>
    <row r="7691" spans="1:22" x14ac:dyDescent="0.2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 s="2">
        <v>88820.29</v>
      </c>
      <c r="H7691">
        <v>1</v>
      </c>
      <c r="I7691">
        <v>0</v>
      </c>
      <c r="J7691">
        <v>0</v>
      </c>
      <c r="K7691" s="1">
        <v>70224.34</v>
      </c>
      <c r="L7691">
        <v>0</v>
      </c>
      <c r="M7691">
        <v>7</v>
      </c>
      <c r="N7691">
        <v>277</v>
      </c>
      <c r="O7691">
        <v>0</v>
      </c>
      <c r="P7691">
        <v>72</v>
      </c>
      <c r="Q7691">
        <v>0</v>
      </c>
      <c r="R7691">
        <v>1939</v>
      </c>
      <c r="S7691" t="str" cm="1">
        <f t="array" ref="S7691">_xlfn.IFS(E7694&lt;30,"18-29",E7694&lt;45,"30-44",TRUE,"45+")</f>
        <v>45+</v>
      </c>
      <c r="T7691" t="str" cm="1">
        <f t="array" ref="T7691">_xlfn.IFS(F7691&lt;=2,"0-2 Years",F7691&lt;=5,"3-5 Years",F7691&lt;=8,"6-8 Years",TRUE,"9-10 Years")</f>
        <v>6-8 Years</v>
      </c>
      <c r="U7691" t="str" cm="1">
        <f t="array" ref="U7691">_xlfn.IFS(P7691&gt;60,"High Risk",P7691&gt;30,"Medium Risk",TRUE,"Low Risk")</f>
        <v>High Risk</v>
      </c>
      <c r="V7691">
        <f t="shared" si="120"/>
        <v>6</v>
      </c>
    </row>
    <row r="7692" spans="1:22" x14ac:dyDescent="0.2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 s="2">
        <v>115406.97</v>
      </c>
      <c r="H7692">
        <v>1</v>
      </c>
      <c r="I7692">
        <v>0</v>
      </c>
      <c r="J7692">
        <v>0</v>
      </c>
      <c r="K7692" s="1">
        <v>145528.22</v>
      </c>
      <c r="L7692">
        <v>0</v>
      </c>
      <c r="M7692">
        <v>20</v>
      </c>
      <c r="N7692">
        <v>3528</v>
      </c>
      <c r="O7692">
        <v>5</v>
      </c>
      <c r="P7692">
        <v>66</v>
      </c>
      <c r="Q7692">
        <v>0.25</v>
      </c>
      <c r="R7692">
        <v>70560</v>
      </c>
      <c r="S7692" t="str" cm="1">
        <f t="array" ref="S7692">_xlfn.IFS(E7695&lt;30,"18-29",E7695&lt;45,"30-44",TRUE,"45+")</f>
        <v>45+</v>
      </c>
      <c r="T7692" t="str" cm="1">
        <f t="array" ref="T7692">_xlfn.IFS(F7692&lt;=2,"0-2 Years",F7692&lt;=5,"3-5 Years",F7692&lt;=8,"6-8 Years",TRUE,"9-10 Years")</f>
        <v>0-2 Years</v>
      </c>
      <c r="U7692" t="str" cm="1">
        <f t="array" ref="U7692">_xlfn.IFS(P7692&gt;60,"High Risk",P7692&gt;30,"Medium Risk",TRUE,"Low Risk")</f>
        <v>High Risk</v>
      </c>
      <c r="V7692">
        <f t="shared" si="120"/>
        <v>6</v>
      </c>
    </row>
    <row r="7693" spans="1:22" hidden="1" x14ac:dyDescent="0.2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 s="2">
        <v>132951.92000000001</v>
      </c>
      <c r="H7693">
        <v>1</v>
      </c>
      <c r="I7693">
        <v>0</v>
      </c>
      <c r="J7693">
        <v>1</v>
      </c>
      <c r="K7693" s="1">
        <v>124486.28</v>
      </c>
      <c r="L7693">
        <v>0</v>
      </c>
      <c r="M7693">
        <v>28</v>
      </c>
      <c r="N7693">
        <v>2312</v>
      </c>
      <c r="O7693">
        <v>5</v>
      </c>
      <c r="P7693">
        <v>109</v>
      </c>
      <c r="Q7693">
        <v>0.17857142857142858</v>
      </c>
      <c r="R7693">
        <v>64736</v>
      </c>
      <c r="S7693" t="str" cm="1">
        <f t="array" ref="S7693">_xlfn.IFS(E7696&lt;30,"18-29",E7696&lt;45,"30-44",TRUE,"45+")</f>
        <v>45+</v>
      </c>
      <c r="T7693" t="str" cm="1">
        <f t="array" ref="T7693">_xlfn.IFS(F7693&lt;=2,"0-2 Years",F7693&lt;=5,"3-5 Years",F7693&lt;=8,"6-8 Years",TRUE,"9-10 Years")</f>
        <v>3-5 Years</v>
      </c>
      <c r="U7693" t="str" cm="1">
        <f t="array" ref="U7693">_xlfn.IFS(P7693&gt;60,"High Risk",P7693&gt;30,"Medium Risk",TRUE,"Low Risk")</f>
        <v>High Risk</v>
      </c>
      <c r="V7693">
        <f t="shared" si="120"/>
        <v>2</v>
      </c>
    </row>
    <row r="7694" spans="1:22" x14ac:dyDescent="0.2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 s="2">
        <v>108891.7</v>
      </c>
      <c r="H7694">
        <v>1</v>
      </c>
      <c r="I7694">
        <v>1</v>
      </c>
      <c r="J7694">
        <v>0</v>
      </c>
      <c r="K7694" s="1">
        <v>10078.02</v>
      </c>
      <c r="L7694">
        <v>0</v>
      </c>
      <c r="M7694">
        <v>2</v>
      </c>
      <c r="N7694">
        <v>1986</v>
      </c>
      <c r="O7694">
        <v>10</v>
      </c>
      <c r="P7694">
        <v>147</v>
      </c>
      <c r="Q7694">
        <v>1</v>
      </c>
      <c r="R7694">
        <v>3972</v>
      </c>
      <c r="S7694" t="str" cm="1">
        <f t="array" ref="S7694">_xlfn.IFS(E7697&lt;30,"18-29",E7697&lt;45,"30-44",TRUE,"45+")</f>
        <v>45+</v>
      </c>
      <c r="T7694" t="str" cm="1">
        <f t="array" ref="T7694">_xlfn.IFS(F7694&lt;=2,"0-2 Years",F7694&lt;=5,"3-5 Years",F7694&lt;=8,"6-8 Years",TRUE,"9-10 Years")</f>
        <v>3-5 Years</v>
      </c>
      <c r="U7694" t="str" cm="1">
        <f t="array" ref="U7694">_xlfn.IFS(P7694&gt;60,"High Risk",P7694&gt;30,"Medium Risk",TRUE,"Low Risk")</f>
        <v>High Risk</v>
      </c>
      <c r="V7694">
        <f t="shared" si="120"/>
        <v>6</v>
      </c>
    </row>
    <row r="7695" spans="1:22" hidden="1" x14ac:dyDescent="0.2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 s="2">
        <v>141788.63</v>
      </c>
      <c r="H7695">
        <v>2</v>
      </c>
      <c r="I7695">
        <v>0</v>
      </c>
      <c r="J7695">
        <v>0</v>
      </c>
      <c r="K7695" s="1">
        <v>164967.21</v>
      </c>
      <c r="L7695">
        <v>0</v>
      </c>
      <c r="M7695">
        <v>21</v>
      </c>
      <c r="N7695">
        <v>2586</v>
      </c>
      <c r="O7695">
        <v>6</v>
      </c>
      <c r="P7695">
        <v>21</v>
      </c>
      <c r="Q7695">
        <v>0.2857142857142857</v>
      </c>
      <c r="R7695">
        <v>54306</v>
      </c>
      <c r="S7695" t="str" cm="1">
        <f t="array" ref="S7695">_xlfn.IFS(E7698&lt;30,"18-29",E7698&lt;45,"30-44",TRUE,"45+")</f>
        <v>30-44</v>
      </c>
      <c r="T7695" t="str" cm="1">
        <f t="array" ref="T7695">_xlfn.IFS(F7695&lt;=2,"0-2 Years",F7695&lt;=5,"3-5 Years",F7695&lt;=8,"6-8 Years",TRUE,"9-10 Years")</f>
        <v>3-5 Years</v>
      </c>
      <c r="U7695" t="str" cm="1">
        <f t="array" ref="U7695">_xlfn.IFS(P7695&gt;60,"High Risk",P7695&gt;30,"Medium Risk",TRUE,"Low Risk")</f>
        <v>Low Risk</v>
      </c>
      <c r="V7695">
        <f t="shared" si="120"/>
        <v>4</v>
      </c>
    </row>
    <row r="7696" spans="1:22" hidden="1" x14ac:dyDescent="0.2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 s="2">
        <v>116954.32</v>
      </c>
      <c r="H7696">
        <v>1</v>
      </c>
      <c r="I7696">
        <v>1</v>
      </c>
      <c r="J7696">
        <v>1</v>
      </c>
      <c r="K7696" s="1">
        <v>91149.48</v>
      </c>
      <c r="L7696">
        <v>0</v>
      </c>
      <c r="M7696">
        <v>22</v>
      </c>
      <c r="N7696">
        <v>2330</v>
      </c>
      <c r="O7696">
        <v>0</v>
      </c>
      <c r="P7696">
        <v>34</v>
      </c>
      <c r="Q7696">
        <v>0</v>
      </c>
      <c r="R7696">
        <v>51260</v>
      </c>
      <c r="S7696" t="str" cm="1">
        <f t="array" ref="S7696">_xlfn.IFS(E7699&lt;30,"18-29",E7699&lt;45,"30-44",TRUE,"45+")</f>
        <v>30-44</v>
      </c>
      <c r="T7696" t="str" cm="1">
        <f t="array" ref="T7696">_xlfn.IFS(F7696&lt;=2,"0-2 Years",F7696&lt;=5,"3-5 Years",F7696&lt;=8,"6-8 Years",TRUE,"9-10 Years")</f>
        <v>3-5 Years</v>
      </c>
      <c r="U7696" t="str" cm="1">
        <f t="array" ref="U7696">_xlfn.IFS(P7696&gt;60,"High Risk",P7696&gt;30,"Medium Risk",TRUE,"Low Risk")</f>
        <v>Medium Risk</v>
      </c>
      <c r="V7696">
        <f t="shared" si="120"/>
        <v>3</v>
      </c>
    </row>
    <row r="7697" spans="1:22" hidden="1" x14ac:dyDescent="0.2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 s="2">
        <v>90450</v>
      </c>
      <c r="H7697">
        <v>2</v>
      </c>
      <c r="I7697">
        <v>0</v>
      </c>
      <c r="J7697">
        <v>0</v>
      </c>
      <c r="K7697" s="1">
        <v>103379.31</v>
      </c>
      <c r="L7697">
        <v>1</v>
      </c>
      <c r="M7697">
        <v>5</v>
      </c>
      <c r="N7697">
        <v>3913</v>
      </c>
      <c r="O7697">
        <v>5</v>
      </c>
      <c r="P7697">
        <v>128</v>
      </c>
      <c r="Q7697">
        <v>1</v>
      </c>
      <c r="R7697">
        <v>19565</v>
      </c>
      <c r="S7697" t="str" cm="1">
        <f t="array" ref="S7697">_xlfn.IFS(E7700&lt;30,"18-29",E7700&lt;45,"30-44",TRUE,"45+")</f>
        <v>45+</v>
      </c>
      <c r="T7697" t="str" cm="1">
        <f t="array" ref="T7697">_xlfn.IFS(F7697&lt;=2,"0-2 Years",F7697&lt;=5,"3-5 Years",F7697&lt;=8,"6-8 Years",TRUE,"9-10 Years")</f>
        <v>9-10 Years</v>
      </c>
      <c r="U7697" t="str" cm="1">
        <f t="array" ref="U7697">_xlfn.IFS(P7697&gt;60,"High Risk",P7697&gt;30,"Medium Risk",TRUE,"Low Risk")</f>
        <v>High Risk</v>
      </c>
      <c r="V7697">
        <f t="shared" si="120"/>
        <v>4</v>
      </c>
    </row>
    <row r="7698" spans="1:22" hidden="1" x14ac:dyDescent="0.2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 s="2">
        <v>125997.22</v>
      </c>
      <c r="H7698">
        <v>1</v>
      </c>
      <c r="I7698">
        <v>1</v>
      </c>
      <c r="J7698">
        <v>1</v>
      </c>
      <c r="K7698" s="1">
        <v>128049.34</v>
      </c>
      <c r="L7698">
        <v>1</v>
      </c>
      <c r="M7698">
        <v>18</v>
      </c>
      <c r="N7698">
        <v>2400</v>
      </c>
      <c r="O7698">
        <v>10</v>
      </c>
      <c r="P7698">
        <v>155</v>
      </c>
      <c r="Q7698">
        <v>0.55555555555555558</v>
      </c>
      <c r="R7698">
        <v>43200</v>
      </c>
      <c r="S7698" t="str" cm="1">
        <f t="array" ref="S7698">_xlfn.IFS(E7701&lt;30,"18-29",E7701&lt;45,"30-44",TRUE,"45+")</f>
        <v>30-44</v>
      </c>
      <c r="T7698" t="str" cm="1">
        <f t="array" ref="T7698">_xlfn.IFS(F7698&lt;=2,"0-2 Years",F7698&lt;=5,"3-5 Years",F7698&lt;=8,"6-8 Years",TRUE,"9-10 Years")</f>
        <v>6-8 Years</v>
      </c>
      <c r="U7698" t="str" cm="1">
        <f t="array" ref="U7698">_xlfn.IFS(P7698&gt;60,"High Risk",P7698&gt;30,"Medium Risk",TRUE,"Low Risk")</f>
        <v>High Risk</v>
      </c>
      <c r="V7698">
        <f t="shared" si="120"/>
        <v>2</v>
      </c>
    </row>
    <row r="7699" spans="1:22" x14ac:dyDescent="0.2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 s="2">
        <v>0</v>
      </c>
      <c r="H7699">
        <v>2</v>
      </c>
      <c r="I7699">
        <v>1</v>
      </c>
      <c r="J7699">
        <v>0</v>
      </c>
      <c r="K7699" s="1">
        <v>54342.83</v>
      </c>
      <c r="L7699">
        <v>0</v>
      </c>
      <c r="M7699">
        <v>26</v>
      </c>
      <c r="N7699">
        <v>4269</v>
      </c>
      <c r="O7699">
        <v>7</v>
      </c>
      <c r="P7699">
        <v>154</v>
      </c>
      <c r="Q7699">
        <v>0.26923076923076922</v>
      </c>
      <c r="R7699">
        <v>110994</v>
      </c>
      <c r="S7699" t="str" cm="1">
        <f t="array" ref="S7699">_xlfn.IFS(E7702&lt;30,"18-29",E7702&lt;45,"30-44",TRUE,"45+")</f>
        <v>30-44</v>
      </c>
      <c r="T7699" t="str" cm="1">
        <f t="array" ref="T7699">_xlfn.IFS(F7699&lt;=2,"0-2 Years",F7699&lt;=5,"3-5 Years",F7699&lt;=8,"6-8 Years",TRUE,"9-10 Years")</f>
        <v>3-5 Years</v>
      </c>
      <c r="U7699" t="str" cm="1">
        <f t="array" ref="U7699">_xlfn.IFS(P7699&gt;60,"High Risk",P7699&gt;30,"Medium Risk",TRUE,"Low Risk")</f>
        <v>High Risk</v>
      </c>
      <c r="V7699">
        <f t="shared" si="120"/>
        <v>6</v>
      </c>
    </row>
    <row r="7700" spans="1:22" hidden="1" x14ac:dyDescent="0.2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 s="2">
        <v>0</v>
      </c>
      <c r="H7700">
        <v>4</v>
      </c>
      <c r="I7700">
        <v>1</v>
      </c>
      <c r="J7700">
        <v>1</v>
      </c>
      <c r="K7700" s="1">
        <v>13614.01</v>
      </c>
      <c r="L7700">
        <v>1</v>
      </c>
      <c r="M7700">
        <v>12</v>
      </c>
      <c r="N7700">
        <v>4853</v>
      </c>
      <c r="O7700">
        <v>3</v>
      </c>
      <c r="P7700">
        <v>45</v>
      </c>
      <c r="Q7700">
        <v>0.25</v>
      </c>
      <c r="R7700">
        <v>58236</v>
      </c>
      <c r="S7700" t="str" cm="1">
        <f t="array" ref="S7700">_xlfn.IFS(E7703&lt;30,"18-29",E7703&lt;45,"30-44",TRUE,"45+")</f>
        <v>18-29</v>
      </c>
      <c r="T7700" t="str" cm="1">
        <f t="array" ref="T7700">_xlfn.IFS(F7700&lt;=2,"0-2 Years",F7700&lt;=5,"3-5 Years",F7700&lt;=8,"6-8 Years",TRUE,"9-10 Years")</f>
        <v>9-10 Years</v>
      </c>
      <c r="U7700" t="str" cm="1">
        <f t="array" ref="U7700">_xlfn.IFS(P7700&gt;60,"High Risk",P7700&gt;30,"Medium Risk",TRUE,"Low Risk")</f>
        <v>Medium Risk</v>
      </c>
      <c r="V7700">
        <f t="shared" si="120"/>
        <v>4</v>
      </c>
    </row>
    <row r="7701" spans="1:22" hidden="1" x14ac:dyDescent="0.2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 s="2">
        <v>0</v>
      </c>
      <c r="H7701">
        <v>2</v>
      </c>
      <c r="I7701">
        <v>0</v>
      </c>
      <c r="J7701">
        <v>1</v>
      </c>
      <c r="K7701" s="1">
        <v>35521.629999999997</v>
      </c>
      <c r="L7701">
        <v>0</v>
      </c>
      <c r="M7701">
        <v>9</v>
      </c>
      <c r="N7701">
        <v>1339</v>
      </c>
      <c r="O7701">
        <v>4</v>
      </c>
      <c r="P7701">
        <v>32</v>
      </c>
      <c r="Q7701">
        <v>0.44444444444444442</v>
      </c>
      <c r="R7701">
        <v>12051</v>
      </c>
      <c r="S7701" t="str" cm="1">
        <f t="array" ref="S7701">_xlfn.IFS(E7704&lt;30,"18-29",E7704&lt;45,"30-44",TRUE,"45+")</f>
        <v>30-44</v>
      </c>
      <c r="T7701" t="str" cm="1">
        <f t="array" ref="T7701">_xlfn.IFS(F7701&lt;=2,"0-2 Years",F7701&lt;=5,"3-5 Years",F7701&lt;=8,"6-8 Years",TRUE,"9-10 Years")</f>
        <v>9-10 Years</v>
      </c>
      <c r="U7701" t="str" cm="1">
        <f t="array" ref="U7701">_xlfn.IFS(P7701&gt;60,"High Risk",P7701&gt;30,"Medium Risk",TRUE,"Low Risk")</f>
        <v>Medium Risk</v>
      </c>
      <c r="V7701">
        <f t="shared" si="120"/>
        <v>3</v>
      </c>
    </row>
    <row r="7702" spans="1:22" hidden="1" x14ac:dyDescent="0.2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 s="2">
        <v>144637.85999999999</v>
      </c>
      <c r="H7702">
        <v>2</v>
      </c>
      <c r="I7702">
        <v>1</v>
      </c>
      <c r="J7702">
        <v>0</v>
      </c>
      <c r="K7702" s="1">
        <v>40496.720000000001</v>
      </c>
      <c r="L7702">
        <v>0</v>
      </c>
      <c r="M7702">
        <v>1</v>
      </c>
      <c r="N7702">
        <v>4873</v>
      </c>
      <c r="O7702">
        <v>10</v>
      </c>
      <c r="P7702">
        <v>69</v>
      </c>
      <c r="Q7702">
        <v>1</v>
      </c>
      <c r="R7702">
        <v>4873</v>
      </c>
      <c r="S7702" t="str" cm="1">
        <f t="array" ref="S7702">_xlfn.IFS(E7705&lt;30,"18-29",E7705&lt;45,"30-44",TRUE,"45+")</f>
        <v>45+</v>
      </c>
      <c r="T7702" t="str" cm="1">
        <f t="array" ref="T7702">_xlfn.IFS(F7702&lt;=2,"0-2 Years",F7702&lt;=5,"3-5 Years",F7702&lt;=8,"6-8 Years",TRUE,"9-10 Years")</f>
        <v>3-5 Years</v>
      </c>
      <c r="U7702" t="str" cm="1">
        <f t="array" ref="U7702">_xlfn.IFS(P7702&gt;60,"High Risk",P7702&gt;30,"Medium Risk",TRUE,"Low Risk")</f>
        <v>High Risk</v>
      </c>
      <c r="V7702">
        <f t="shared" si="120"/>
        <v>3</v>
      </c>
    </row>
    <row r="7703" spans="1:22" hidden="1" x14ac:dyDescent="0.2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 s="2">
        <v>86616.35</v>
      </c>
      <c r="H7703">
        <v>1</v>
      </c>
      <c r="I7703">
        <v>0</v>
      </c>
      <c r="J7703">
        <v>0</v>
      </c>
      <c r="K7703" s="1">
        <v>91903.9</v>
      </c>
      <c r="L7703">
        <v>1</v>
      </c>
      <c r="M7703">
        <v>3</v>
      </c>
      <c r="N7703">
        <v>2981</v>
      </c>
      <c r="O7703">
        <v>8</v>
      </c>
      <c r="P7703">
        <v>31</v>
      </c>
      <c r="Q7703">
        <v>1</v>
      </c>
      <c r="R7703">
        <v>8943</v>
      </c>
      <c r="S7703" t="str" cm="1">
        <f t="array" ref="S7703">_xlfn.IFS(E7706&lt;30,"18-29",E7706&lt;45,"30-44",TRUE,"45+")</f>
        <v>30-44</v>
      </c>
      <c r="T7703" t="str" cm="1">
        <f t="array" ref="T7703">_xlfn.IFS(F7703&lt;=2,"0-2 Years",F7703&lt;=5,"3-5 Years",F7703&lt;=8,"6-8 Years",TRUE,"9-10 Years")</f>
        <v>3-5 Years</v>
      </c>
      <c r="U7703" t="str" cm="1">
        <f t="array" ref="U7703">_xlfn.IFS(P7703&gt;60,"High Risk",P7703&gt;30,"Medium Risk",TRUE,"Low Risk")</f>
        <v>Medium Risk</v>
      </c>
      <c r="V7703">
        <f t="shared" si="120"/>
        <v>5</v>
      </c>
    </row>
    <row r="7704" spans="1:22" x14ac:dyDescent="0.2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 s="2">
        <v>0</v>
      </c>
      <c r="H7704">
        <v>2</v>
      </c>
      <c r="I7704">
        <v>1</v>
      </c>
      <c r="J7704">
        <v>0</v>
      </c>
      <c r="K7704" s="1">
        <v>178667.7</v>
      </c>
      <c r="L7704">
        <v>0</v>
      </c>
      <c r="M7704">
        <v>2</v>
      </c>
      <c r="N7704">
        <v>1228</v>
      </c>
      <c r="O7704">
        <v>2</v>
      </c>
      <c r="P7704">
        <v>149</v>
      </c>
      <c r="Q7704">
        <v>1</v>
      </c>
      <c r="R7704">
        <v>2456</v>
      </c>
      <c r="S7704" t="str" cm="1">
        <f t="array" ref="S7704">_xlfn.IFS(E7707&lt;30,"18-29",E7707&lt;45,"30-44",TRUE,"45+")</f>
        <v>18-29</v>
      </c>
      <c r="T7704" t="str" cm="1">
        <f t="array" ref="T7704">_xlfn.IFS(F7704&lt;=2,"0-2 Years",F7704&lt;=5,"3-5 Years",F7704&lt;=8,"6-8 Years",TRUE,"9-10 Years")</f>
        <v>6-8 Years</v>
      </c>
      <c r="U7704" t="str" cm="1">
        <f t="array" ref="U7704">_xlfn.IFS(P7704&gt;60,"High Risk",P7704&gt;30,"Medium Risk",TRUE,"Low Risk")</f>
        <v>High Risk</v>
      </c>
      <c r="V7704">
        <f t="shared" si="120"/>
        <v>6</v>
      </c>
    </row>
    <row r="7705" spans="1:22" hidden="1" x14ac:dyDescent="0.2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 s="2">
        <v>127924.25</v>
      </c>
      <c r="H7705">
        <v>2</v>
      </c>
      <c r="I7705">
        <v>1</v>
      </c>
      <c r="J7705">
        <v>0</v>
      </c>
      <c r="K7705" s="1">
        <v>32202.61</v>
      </c>
      <c r="L7705">
        <v>0</v>
      </c>
      <c r="M7705">
        <v>13</v>
      </c>
      <c r="N7705">
        <v>3010</v>
      </c>
      <c r="O7705">
        <v>10</v>
      </c>
      <c r="P7705">
        <v>55</v>
      </c>
      <c r="Q7705">
        <v>0.76923076923076927</v>
      </c>
      <c r="R7705">
        <v>39130</v>
      </c>
      <c r="S7705" t="str" cm="1">
        <f t="array" ref="S7705">_xlfn.IFS(E7708&lt;30,"18-29",E7708&lt;45,"30-44",TRUE,"45+")</f>
        <v>30-44</v>
      </c>
      <c r="T7705" t="str" cm="1">
        <f t="array" ref="T7705">_xlfn.IFS(F7705&lt;=2,"0-2 Years",F7705&lt;=5,"3-5 Years",F7705&lt;=8,"6-8 Years",TRUE,"9-10 Years")</f>
        <v>0-2 Years</v>
      </c>
      <c r="U7705" t="str" cm="1">
        <f t="array" ref="U7705">_xlfn.IFS(P7705&gt;60,"High Risk",P7705&gt;30,"Medium Risk",TRUE,"Low Risk")</f>
        <v>Medium Risk</v>
      </c>
      <c r="V7705">
        <f t="shared" si="120"/>
        <v>5</v>
      </c>
    </row>
    <row r="7706" spans="1:22" x14ac:dyDescent="0.2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 s="2">
        <v>0</v>
      </c>
      <c r="H7706">
        <v>2</v>
      </c>
      <c r="I7706">
        <v>1</v>
      </c>
      <c r="J7706">
        <v>0</v>
      </c>
      <c r="K7706" s="1">
        <v>117034.32</v>
      </c>
      <c r="L7706">
        <v>0</v>
      </c>
      <c r="M7706">
        <v>8</v>
      </c>
      <c r="N7706">
        <v>4958</v>
      </c>
      <c r="O7706">
        <v>1</v>
      </c>
      <c r="P7706">
        <v>83</v>
      </c>
      <c r="Q7706">
        <v>0.125</v>
      </c>
      <c r="R7706">
        <v>39664</v>
      </c>
      <c r="S7706" t="str" cm="1">
        <f t="array" ref="S7706">_xlfn.IFS(E7709&lt;30,"18-29",E7709&lt;45,"30-44",TRUE,"45+")</f>
        <v>30-44</v>
      </c>
      <c r="T7706" t="str" cm="1">
        <f t="array" ref="T7706">_xlfn.IFS(F7706&lt;=2,"0-2 Years",F7706&lt;=5,"3-5 Years",F7706&lt;=8,"6-8 Years",TRUE,"9-10 Years")</f>
        <v>9-10 Years</v>
      </c>
      <c r="U7706" t="str" cm="1">
        <f t="array" ref="U7706">_xlfn.IFS(P7706&gt;60,"High Risk",P7706&gt;30,"Medium Risk",TRUE,"Low Risk")</f>
        <v>High Risk</v>
      </c>
      <c r="V7706">
        <f t="shared" si="120"/>
        <v>6</v>
      </c>
    </row>
    <row r="7707" spans="1:22" hidden="1" x14ac:dyDescent="0.2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 s="2">
        <v>131240.60999999999</v>
      </c>
      <c r="H7707">
        <v>1</v>
      </c>
      <c r="I7707">
        <v>1</v>
      </c>
      <c r="J7707">
        <v>1</v>
      </c>
      <c r="K7707" s="1">
        <v>163746.09</v>
      </c>
      <c r="L7707">
        <v>1</v>
      </c>
      <c r="M7707">
        <v>10</v>
      </c>
      <c r="N7707">
        <v>1828</v>
      </c>
      <c r="O7707">
        <v>6</v>
      </c>
      <c r="P7707">
        <v>51</v>
      </c>
      <c r="Q7707">
        <v>0.6</v>
      </c>
      <c r="R7707">
        <v>18280</v>
      </c>
      <c r="S7707" t="str" cm="1">
        <f t="array" ref="S7707">_xlfn.IFS(E7710&lt;30,"18-29",E7710&lt;45,"30-44",TRUE,"45+")</f>
        <v>30-44</v>
      </c>
      <c r="T7707" t="str" cm="1">
        <f t="array" ref="T7707">_xlfn.IFS(F7707&lt;=2,"0-2 Years",F7707&lt;=5,"3-5 Years",F7707&lt;=8,"6-8 Years",TRUE,"9-10 Years")</f>
        <v>9-10 Years</v>
      </c>
      <c r="U7707" t="str" cm="1">
        <f t="array" ref="U7707">_xlfn.IFS(P7707&gt;60,"High Risk",P7707&gt;30,"Medium Risk",TRUE,"Low Risk")</f>
        <v>Medium Risk</v>
      </c>
      <c r="V7707">
        <f t="shared" si="120"/>
        <v>2</v>
      </c>
    </row>
    <row r="7708" spans="1:22" hidden="1" x14ac:dyDescent="0.2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 s="2">
        <v>0</v>
      </c>
      <c r="H7708">
        <v>2</v>
      </c>
      <c r="I7708">
        <v>1</v>
      </c>
      <c r="J7708">
        <v>1</v>
      </c>
      <c r="K7708" s="1">
        <v>20346.689999999999</v>
      </c>
      <c r="L7708">
        <v>0</v>
      </c>
      <c r="M7708">
        <v>26</v>
      </c>
      <c r="N7708">
        <v>4925</v>
      </c>
      <c r="O7708">
        <v>9</v>
      </c>
      <c r="P7708">
        <v>158</v>
      </c>
      <c r="Q7708">
        <v>0.34615384615384615</v>
      </c>
      <c r="R7708">
        <v>128050</v>
      </c>
      <c r="S7708" t="str" cm="1">
        <f t="array" ref="S7708">_xlfn.IFS(E7711&lt;30,"18-29",E7711&lt;45,"30-44",TRUE,"45+")</f>
        <v>45+</v>
      </c>
      <c r="T7708" t="str" cm="1">
        <f t="array" ref="T7708">_xlfn.IFS(F7708&lt;=2,"0-2 Years",F7708&lt;=5,"3-5 Years",F7708&lt;=8,"6-8 Years",TRUE,"9-10 Years")</f>
        <v>3-5 Years</v>
      </c>
      <c r="U7708" t="str" cm="1">
        <f t="array" ref="U7708">_xlfn.IFS(P7708&gt;60,"High Risk",P7708&gt;30,"Medium Risk",TRUE,"Low Risk")</f>
        <v>High Risk</v>
      </c>
      <c r="V7708">
        <f t="shared" si="120"/>
        <v>3</v>
      </c>
    </row>
    <row r="7709" spans="1:22" hidden="1" x14ac:dyDescent="0.2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 s="2">
        <v>120046.74</v>
      </c>
      <c r="H7709">
        <v>2</v>
      </c>
      <c r="I7709">
        <v>1</v>
      </c>
      <c r="J7709">
        <v>0</v>
      </c>
      <c r="K7709" s="1">
        <v>84710.65</v>
      </c>
      <c r="L7709">
        <v>0</v>
      </c>
      <c r="M7709">
        <v>16</v>
      </c>
      <c r="N7709">
        <v>2505</v>
      </c>
      <c r="O7709">
        <v>2</v>
      </c>
      <c r="P7709">
        <v>107</v>
      </c>
      <c r="Q7709">
        <v>0.125</v>
      </c>
      <c r="R7709">
        <v>40080</v>
      </c>
      <c r="S7709" t="str" cm="1">
        <f t="array" ref="S7709">_xlfn.IFS(E7712&lt;30,"18-29",E7712&lt;45,"30-44",TRUE,"45+")</f>
        <v>30-44</v>
      </c>
      <c r="T7709" t="str" cm="1">
        <f t="array" ref="T7709">_xlfn.IFS(F7709&lt;=2,"0-2 Years",F7709&lt;=5,"3-5 Years",F7709&lt;=8,"6-8 Years",TRUE,"9-10 Years")</f>
        <v>3-5 Years</v>
      </c>
      <c r="U7709" t="str" cm="1">
        <f t="array" ref="U7709">_xlfn.IFS(P7709&gt;60,"High Risk",P7709&gt;30,"Medium Risk",TRUE,"Low Risk")</f>
        <v>High Risk</v>
      </c>
      <c r="V7709">
        <f t="shared" si="120"/>
        <v>3</v>
      </c>
    </row>
    <row r="7710" spans="1:22" hidden="1" x14ac:dyDescent="0.2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 s="2">
        <v>97819.36</v>
      </c>
      <c r="H7710">
        <v>1</v>
      </c>
      <c r="I7710">
        <v>0</v>
      </c>
      <c r="J7710">
        <v>1</v>
      </c>
      <c r="K7710" s="1">
        <v>120531.31</v>
      </c>
      <c r="L7710">
        <v>0</v>
      </c>
      <c r="M7710">
        <v>18</v>
      </c>
      <c r="N7710">
        <v>4059</v>
      </c>
      <c r="O7710">
        <v>4</v>
      </c>
      <c r="P7710">
        <v>159</v>
      </c>
      <c r="Q7710">
        <v>0.22222222222222221</v>
      </c>
      <c r="R7710">
        <v>73062</v>
      </c>
      <c r="S7710" t="str" cm="1">
        <f t="array" ref="S7710">_xlfn.IFS(E7713&lt;30,"18-29",E7713&lt;45,"30-44",TRUE,"45+")</f>
        <v>45+</v>
      </c>
      <c r="T7710" t="str" cm="1">
        <f t="array" ref="T7710">_xlfn.IFS(F7710&lt;=2,"0-2 Years",F7710&lt;=5,"3-5 Years",F7710&lt;=8,"6-8 Years",TRUE,"9-10 Years")</f>
        <v>6-8 Years</v>
      </c>
      <c r="U7710" t="str" cm="1">
        <f t="array" ref="U7710">_xlfn.IFS(P7710&gt;60,"High Risk",P7710&gt;30,"Medium Risk",TRUE,"Low Risk")</f>
        <v>High Risk</v>
      </c>
      <c r="V7710">
        <f t="shared" si="120"/>
        <v>2</v>
      </c>
    </row>
    <row r="7711" spans="1:22" hidden="1" x14ac:dyDescent="0.2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 s="2">
        <v>62979.93</v>
      </c>
      <c r="H7711">
        <v>1</v>
      </c>
      <c r="I7711">
        <v>1</v>
      </c>
      <c r="J7711">
        <v>1</v>
      </c>
      <c r="K7711" s="1">
        <v>152273.57</v>
      </c>
      <c r="L7711">
        <v>0</v>
      </c>
      <c r="M7711">
        <v>19</v>
      </c>
      <c r="N7711">
        <v>4451</v>
      </c>
      <c r="O7711">
        <v>8</v>
      </c>
      <c r="P7711">
        <v>1</v>
      </c>
      <c r="Q7711">
        <v>0.42105263157894735</v>
      </c>
      <c r="R7711">
        <v>84569</v>
      </c>
      <c r="S7711" t="str" cm="1">
        <f t="array" ref="S7711">_xlfn.IFS(E7714&lt;30,"18-29",E7714&lt;45,"30-44",TRUE,"45+")</f>
        <v>30-44</v>
      </c>
      <c r="T7711" t="str" cm="1">
        <f t="array" ref="T7711">_xlfn.IFS(F7711&lt;=2,"0-2 Years",F7711&lt;=5,"3-5 Years",F7711&lt;=8,"6-8 Years",TRUE,"9-10 Years")</f>
        <v>0-2 Years</v>
      </c>
      <c r="U7711" t="str" cm="1">
        <f t="array" ref="U7711">_xlfn.IFS(P7711&gt;60,"High Risk",P7711&gt;30,"Medium Risk",TRUE,"Low Risk")</f>
        <v>Low Risk</v>
      </c>
      <c r="V7711">
        <f t="shared" si="120"/>
        <v>4</v>
      </c>
    </row>
    <row r="7712" spans="1:22" hidden="1" x14ac:dyDescent="0.2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 s="2">
        <v>0</v>
      </c>
      <c r="H7712">
        <v>1</v>
      </c>
      <c r="I7712">
        <v>1</v>
      </c>
      <c r="J7712">
        <v>1</v>
      </c>
      <c r="K7712" s="1">
        <v>144345.57999999999</v>
      </c>
      <c r="L7712">
        <v>0</v>
      </c>
      <c r="M7712">
        <v>16</v>
      </c>
      <c r="N7712">
        <v>981</v>
      </c>
      <c r="O7712">
        <v>3</v>
      </c>
      <c r="P7712">
        <v>80</v>
      </c>
      <c r="Q7712">
        <v>0.1875</v>
      </c>
      <c r="R7712">
        <v>15696</v>
      </c>
      <c r="S7712" t="str" cm="1">
        <f t="array" ref="S7712">_xlfn.IFS(E7715&lt;30,"18-29",E7715&lt;45,"30-44",TRUE,"45+")</f>
        <v>45+</v>
      </c>
      <c r="T7712" t="str" cm="1">
        <f t="array" ref="T7712">_xlfn.IFS(F7712&lt;=2,"0-2 Years",F7712&lt;=5,"3-5 Years",F7712&lt;=8,"6-8 Years",TRUE,"9-10 Years")</f>
        <v>3-5 Years</v>
      </c>
      <c r="U7712" t="str" cm="1">
        <f t="array" ref="U7712">_xlfn.IFS(P7712&gt;60,"High Risk",P7712&gt;30,"Medium Risk",TRUE,"Low Risk")</f>
        <v>High Risk</v>
      </c>
      <c r="V7712">
        <f t="shared" si="120"/>
        <v>5</v>
      </c>
    </row>
    <row r="7713" spans="1:22" hidden="1" x14ac:dyDescent="0.2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 s="2">
        <v>161450.03</v>
      </c>
      <c r="H7713">
        <v>1</v>
      </c>
      <c r="I7713">
        <v>1</v>
      </c>
      <c r="J7713">
        <v>1</v>
      </c>
      <c r="K7713" s="1">
        <v>96961</v>
      </c>
      <c r="L7713">
        <v>1</v>
      </c>
      <c r="M7713">
        <v>19</v>
      </c>
      <c r="N7713">
        <v>2029</v>
      </c>
      <c r="O7713">
        <v>4</v>
      </c>
      <c r="P7713">
        <v>176</v>
      </c>
      <c r="Q7713">
        <v>0.21052631578947367</v>
      </c>
      <c r="R7713">
        <v>38551</v>
      </c>
      <c r="S7713" t="str" cm="1">
        <f t="array" ref="S7713">_xlfn.IFS(E7716&lt;30,"18-29",E7716&lt;45,"30-44",TRUE,"45+")</f>
        <v>30-44</v>
      </c>
      <c r="T7713" t="str" cm="1">
        <f t="array" ref="T7713">_xlfn.IFS(F7713&lt;=2,"0-2 Years",F7713&lt;=5,"3-5 Years",F7713&lt;=8,"6-8 Years",TRUE,"9-10 Years")</f>
        <v>9-10 Years</v>
      </c>
      <c r="U7713" t="str" cm="1">
        <f t="array" ref="U7713">_xlfn.IFS(P7713&gt;60,"High Risk",P7713&gt;30,"Medium Risk",TRUE,"Low Risk")</f>
        <v>High Risk</v>
      </c>
      <c r="V7713">
        <f t="shared" si="120"/>
        <v>3</v>
      </c>
    </row>
    <row r="7714" spans="1:22" x14ac:dyDescent="0.2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 s="2">
        <v>0</v>
      </c>
      <c r="H7714">
        <v>2</v>
      </c>
      <c r="I7714">
        <v>1</v>
      </c>
      <c r="J7714">
        <v>0</v>
      </c>
      <c r="K7714" s="1">
        <v>170307.43</v>
      </c>
      <c r="L7714">
        <v>0</v>
      </c>
      <c r="M7714">
        <v>13</v>
      </c>
      <c r="N7714">
        <v>3485</v>
      </c>
      <c r="O7714">
        <v>8</v>
      </c>
      <c r="P7714">
        <v>140</v>
      </c>
      <c r="Q7714">
        <v>0.61538461538461542</v>
      </c>
      <c r="R7714">
        <v>45305</v>
      </c>
      <c r="S7714" t="str" cm="1">
        <f t="array" ref="S7714">_xlfn.IFS(E7717&lt;30,"18-29",E7717&lt;45,"30-44",TRUE,"45+")</f>
        <v>45+</v>
      </c>
      <c r="T7714" t="str" cm="1">
        <f t="array" ref="T7714">_xlfn.IFS(F7714&lt;=2,"0-2 Years",F7714&lt;=5,"3-5 Years",F7714&lt;=8,"6-8 Years",TRUE,"9-10 Years")</f>
        <v>3-5 Years</v>
      </c>
      <c r="U7714" t="str" cm="1">
        <f t="array" ref="U7714">_xlfn.IFS(P7714&gt;60,"High Risk",P7714&gt;30,"Medium Risk",TRUE,"Low Risk")</f>
        <v>High Risk</v>
      </c>
      <c r="V7714">
        <f t="shared" si="120"/>
        <v>6</v>
      </c>
    </row>
    <row r="7715" spans="1:22" hidden="1" x14ac:dyDescent="0.2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 s="2">
        <v>119496.25</v>
      </c>
      <c r="H7715">
        <v>2</v>
      </c>
      <c r="I7715">
        <v>1</v>
      </c>
      <c r="J7715">
        <v>0</v>
      </c>
      <c r="K7715" s="1">
        <v>29880.99</v>
      </c>
      <c r="L7715">
        <v>0</v>
      </c>
      <c r="M7715">
        <v>20</v>
      </c>
      <c r="N7715">
        <v>3293</v>
      </c>
      <c r="O7715">
        <v>5</v>
      </c>
      <c r="P7715">
        <v>69</v>
      </c>
      <c r="Q7715">
        <v>0.25</v>
      </c>
      <c r="R7715">
        <v>65860</v>
      </c>
      <c r="S7715" t="str" cm="1">
        <f t="array" ref="S7715">_xlfn.IFS(E7718&lt;30,"18-29",E7718&lt;45,"30-44",TRUE,"45+")</f>
        <v>30-44</v>
      </c>
      <c r="T7715" t="str" cm="1">
        <f t="array" ref="T7715">_xlfn.IFS(F7715&lt;=2,"0-2 Years",F7715&lt;=5,"3-5 Years",F7715&lt;=8,"6-8 Years",TRUE,"9-10 Years")</f>
        <v>6-8 Years</v>
      </c>
      <c r="U7715" t="str" cm="1">
        <f t="array" ref="U7715">_xlfn.IFS(P7715&gt;60,"High Risk",P7715&gt;30,"Medium Risk",TRUE,"Low Risk")</f>
        <v>High Risk</v>
      </c>
      <c r="V7715">
        <f t="shared" si="120"/>
        <v>4</v>
      </c>
    </row>
    <row r="7716" spans="1:22" hidden="1" x14ac:dyDescent="0.2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 s="2">
        <v>0</v>
      </c>
      <c r="H7716">
        <v>2</v>
      </c>
      <c r="I7716">
        <v>1</v>
      </c>
      <c r="J7716">
        <v>1</v>
      </c>
      <c r="K7716" s="1">
        <v>195104.91</v>
      </c>
      <c r="L7716">
        <v>0</v>
      </c>
      <c r="M7716">
        <v>13</v>
      </c>
      <c r="N7716">
        <v>4546</v>
      </c>
      <c r="O7716">
        <v>3</v>
      </c>
      <c r="P7716">
        <v>89</v>
      </c>
      <c r="Q7716">
        <v>0.23076923076923078</v>
      </c>
      <c r="R7716">
        <v>59098</v>
      </c>
      <c r="S7716" t="str" cm="1">
        <f t="array" ref="S7716">_xlfn.IFS(E7719&lt;30,"18-29",E7719&lt;45,"30-44",TRUE,"45+")</f>
        <v>45+</v>
      </c>
      <c r="T7716" t="str" cm="1">
        <f t="array" ref="T7716">_xlfn.IFS(F7716&lt;=2,"0-2 Years",F7716&lt;=5,"3-5 Years",F7716&lt;=8,"6-8 Years",TRUE,"9-10 Years")</f>
        <v>9-10 Years</v>
      </c>
      <c r="U7716" t="str" cm="1">
        <f t="array" ref="U7716">_xlfn.IFS(P7716&gt;60,"High Risk",P7716&gt;30,"Medium Risk",TRUE,"Low Risk")</f>
        <v>High Risk</v>
      </c>
      <c r="V7716">
        <f t="shared" si="120"/>
        <v>3</v>
      </c>
    </row>
    <row r="7717" spans="1:22" hidden="1" x14ac:dyDescent="0.2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 s="2">
        <v>43772.66</v>
      </c>
      <c r="H7717">
        <v>3</v>
      </c>
      <c r="I7717">
        <v>1</v>
      </c>
      <c r="J7717">
        <v>0</v>
      </c>
      <c r="K7717" s="1">
        <v>187756.24</v>
      </c>
      <c r="L7717">
        <v>1</v>
      </c>
      <c r="M7717">
        <v>20</v>
      </c>
      <c r="N7717">
        <v>2902</v>
      </c>
      <c r="O7717">
        <v>3</v>
      </c>
      <c r="P7717">
        <v>121</v>
      </c>
      <c r="Q7717">
        <v>0.15</v>
      </c>
      <c r="R7717">
        <v>58040</v>
      </c>
      <c r="S7717" t="str" cm="1">
        <f t="array" ref="S7717">_xlfn.IFS(E7720&lt;30,"18-29",E7720&lt;45,"30-44",TRUE,"45+")</f>
        <v>45+</v>
      </c>
      <c r="T7717" t="str" cm="1">
        <f t="array" ref="T7717">_xlfn.IFS(F7717&lt;=2,"0-2 Years",F7717&lt;=5,"3-5 Years",F7717&lt;=8,"6-8 Years",TRUE,"9-10 Years")</f>
        <v>0-2 Years</v>
      </c>
      <c r="U7717" t="str" cm="1">
        <f t="array" ref="U7717">_xlfn.IFS(P7717&gt;60,"High Risk",P7717&gt;30,"Medium Risk",TRUE,"Low Risk")</f>
        <v>High Risk</v>
      </c>
      <c r="V7717">
        <f t="shared" si="120"/>
        <v>5</v>
      </c>
    </row>
    <row r="7718" spans="1:22" hidden="1" x14ac:dyDescent="0.2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 s="2">
        <v>100249.41</v>
      </c>
      <c r="H7718">
        <v>2</v>
      </c>
      <c r="I7718">
        <v>0</v>
      </c>
      <c r="J7718">
        <v>1</v>
      </c>
      <c r="K7718" s="1">
        <v>67599.69</v>
      </c>
      <c r="L7718">
        <v>0</v>
      </c>
      <c r="M7718">
        <v>4</v>
      </c>
      <c r="N7718">
        <v>301</v>
      </c>
      <c r="O7718">
        <v>0</v>
      </c>
      <c r="P7718">
        <v>105</v>
      </c>
      <c r="Q7718">
        <v>0</v>
      </c>
      <c r="R7718">
        <v>1204</v>
      </c>
      <c r="S7718" t="str" cm="1">
        <f t="array" ref="S7718">_xlfn.IFS(E7721&lt;30,"18-29",E7721&lt;45,"30-44",TRUE,"45+")</f>
        <v>45+</v>
      </c>
      <c r="T7718" t="str" cm="1">
        <f t="array" ref="T7718">_xlfn.IFS(F7718&lt;=2,"0-2 Years",F7718&lt;=5,"3-5 Years",F7718&lt;=8,"6-8 Years",TRUE,"9-10 Years")</f>
        <v>9-10 Years</v>
      </c>
      <c r="U7718" t="str" cm="1">
        <f t="array" ref="U7718">_xlfn.IFS(P7718&gt;60,"High Risk",P7718&gt;30,"Medium Risk",TRUE,"Low Risk")</f>
        <v>High Risk</v>
      </c>
      <c r="V7718">
        <f t="shared" si="120"/>
        <v>0</v>
      </c>
    </row>
    <row r="7719" spans="1:22" hidden="1" x14ac:dyDescent="0.2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 s="2">
        <v>0</v>
      </c>
      <c r="H7719">
        <v>2</v>
      </c>
      <c r="I7719">
        <v>1</v>
      </c>
      <c r="J7719">
        <v>1</v>
      </c>
      <c r="K7719" s="1">
        <v>105983.09</v>
      </c>
      <c r="L7719">
        <v>0</v>
      </c>
      <c r="M7719">
        <v>23</v>
      </c>
      <c r="N7719">
        <v>3451</v>
      </c>
      <c r="O7719">
        <v>8</v>
      </c>
      <c r="P7719">
        <v>154</v>
      </c>
      <c r="Q7719">
        <v>0.34782608695652173</v>
      </c>
      <c r="R7719">
        <v>79373</v>
      </c>
      <c r="S7719" t="str" cm="1">
        <f t="array" ref="S7719">_xlfn.IFS(E7722&lt;30,"18-29",E7722&lt;45,"30-44",TRUE,"45+")</f>
        <v>45+</v>
      </c>
      <c r="T7719" t="str" cm="1">
        <f t="array" ref="T7719">_xlfn.IFS(F7719&lt;=2,"0-2 Years",F7719&lt;=5,"3-5 Years",F7719&lt;=8,"6-8 Years",TRUE,"9-10 Years")</f>
        <v>0-2 Years</v>
      </c>
      <c r="U7719" t="str" cm="1">
        <f t="array" ref="U7719">_xlfn.IFS(P7719&gt;60,"High Risk",P7719&gt;30,"Medium Risk",TRUE,"Low Risk")</f>
        <v>High Risk</v>
      </c>
      <c r="V7719">
        <f t="shared" si="120"/>
        <v>5</v>
      </c>
    </row>
    <row r="7720" spans="1:22" hidden="1" x14ac:dyDescent="0.2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 s="2">
        <v>108028.08</v>
      </c>
      <c r="H7720">
        <v>2</v>
      </c>
      <c r="I7720">
        <v>0</v>
      </c>
      <c r="J7720">
        <v>0</v>
      </c>
      <c r="K7720" s="1">
        <v>25980.42</v>
      </c>
      <c r="L7720">
        <v>1</v>
      </c>
      <c r="M7720">
        <v>29</v>
      </c>
      <c r="N7720">
        <v>3197</v>
      </c>
      <c r="O7720">
        <v>5</v>
      </c>
      <c r="P7720">
        <v>21</v>
      </c>
      <c r="Q7720">
        <v>0.17241379310344829</v>
      </c>
      <c r="R7720">
        <v>92713</v>
      </c>
      <c r="S7720" t="str" cm="1">
        <f t="array" ref="S7720">_xlfn.IFS(E7723&lt;30,"18-29",E7723&lt;45,"30-44",TRUE,"45+")</f>
        <v>30-44</v>
      </c>
      <c r="T7720" t="str" cm="1">
        <f t="array" ref="T7720">_xlfn.IFS(F7720&lt;=2,"0-2 Years",F7720&lt;=5,"3-5 Years",F7720&lt;=8,"6-8 Years",TRUE,"9-10 Years")</f>
        <v>3-5 Years</v>
      </c>
      <c r="U7720" t="str" cm="1">
        <f t="array" ref="U7720">_xlfn.IFS(P7720&gt;60,"High Risk",P7720&gt;30,"Medium Risk",TRUE,"Low Risk")</f>
        <v>Low Risk</v>
      </c>
      <c r="V7720">
        <f t="shared" si="120"/>
        <v>4</v>
      </c>
    </row>
    <row r="7721" spans="1:22" hidden="1" x14ac:dyDescent="0.2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 s="2">
        <v>53013.29</v>
      </c>
      <c r="H7721">
        <v>2</v>
      </c>
      <c r="I7721">
        <v>1</v>
      </c>
      <c r="J7721">
        <v>1</v>
      </c>
      <c r="K7721" s="1">
        <v>112222.64</v>
      </c>
      <c r="L7721">
        <v>0</v>
      </c>
      <c r="M7721">
        <v>21</v>
      </c>
      <c r="N7721">
        <v>464</v>
      </c>
      <c r="O7721">
        <v>2</v>
      </c>
      <c r="P7721">
        <v>53</v>
      </c>
      <c r="Q7721">
        <v>9.5238095238095233E-2</v>
      </c>
      <c r="R7721">
        <v>9744</v>
      </c>
      <c r="S7721" t="str" cm="1">
        <f t="array" ref="S7721">_xlfn.IFS(E7724&lt;30,"18-29",E7724&lt;45,"30-44",TRUE,"45+")</f>
        <v>18-29</v>
      </c>
      <c r="T7721" t="str" cm="1">
        <f t="array" ref="T7721">_xlfn.IFS(F7721&lt;=2,"0-2 Years",F7721&lt;=5,"3-5 Years",F7721&lt;=8,"6-8 Years",TRUE,"9-10 Years")</f>
        <v>0-2 Years</v>
      </c>
      <c r="U7721" t="str" cm="1">
        <f t="array" ref="U7721">_xlfn.IFS(P7721&gt;60,"High Risk",P7721&gt;30,"Medium Risk",TRUE,"Low Risk")</f>
        <v>Medium Risk</v>
      </c>
      <c r="V7721">
        <f t="shared" si="120"/>
        <v>2</v>
      </c>
    </row>
    <row r="7722" spans="1:22" hidden="1" x14ac:dyDescent="0.2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 s="2">
        <v>0</v>
      </c>
      <c r="H7722">
        <v>2</v>
      </c>
      <c r="I7722">
        <v>1</v>
      </c>
      <c r="J7722">
        <v>1</v>
      </c>
      <c r="K7722" s="1">
        <v>59864.959999999999</v>
      </c>
      <c r="L7722">
        <v>0</v>
      </c>
      <c r="M7722">
        <v>2</v>
      </c>
      <c r="N7722">
        <v>3209</v>
      </c>
      <c r="O7722">
        <v>2</v>
      </c>
      <c r="P7722">
        <v>33</v>
      </c>
      <c r="Q7722">
        <v>1</v>
      </c>
      <c r="R7722">
        <v>6418</v>
      </c>
      <c r="S7722" t="str" cm="1">
        <f t="array" ref="S7722">_xlfn.IFS(E7725&lt;30,"18-29",E7725&lt;45,"30-44",TRUE,"45+")</f>
        <v>30-44</v>
      </c>
      <c r="T7722" t="str" cm="1">
        <f t="array" ref="T7722">_xlfn.IFS(F7722&lt;=2,"0-2 Years",F7722&lt;=5,"3-5 Years",F7722&lt;=8,"6-8 Years",TRUE,"9-10 Years")</f>
        <v>0-2 Years</v>
      </c>
      <c r="U7722" t="str" cm="1">
        <f t="array" ref="U7722">_xlfn.IFS(P7722&gt;60,"High Risk",P7722&gt;30,"Medium Risk",TRUE,"Low Risk")</f>
        <v>Medium Risk</v>
      </c>
      <c r="V7722">
        <f t="shared" si="120"/>
        <v>5</v>
      </c>
    </row>
    <row r="7723" spans="1:22" x14ac:dyDescent="0.2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 s="2">
        <v>122088.67</v>
      </c>
      <c r="H7723">
        <v>1</v>
      </c>
      <c r="I7723">
        <v>1</v>
      </c>
      <c r="J7723">
        <v>0</v>
      </c>
      <c r="K7723" s="1">
        <v>42581.09</v>
      </c>
      <c r="L7723">
        <v>0</v>
      </c>
      <c r="M7723">
        <v>3</v>
      </c>
      <c r="N7723">
        <v>726</v>
      </c>
      <c r="O7723">
        <v>1</v>
      </c>
      <c r="P7723">
        <v>3</v>
      </c>
      <c r="Q7723">
        <v>0.33333333333333331</v>
      </c>
      <c r="R7723">
        <v>2178</v>
      </c>
      <c r="S7723" t="str" cm="1">
        <f t="array" ref="S7723">_xlfn.IFS(E7726&lt;30,"18-29",E7726&lt;45,"30-44",TRUE,"45+")</f>
        <v>30-44</v>
      </c>
      <c r="T7723" t="str" cm="1">
        <f t="array" ref="T7723">_xlfn.IFS(F7723&lt;=2,"0-2 Years",F7723&lt;=5,"3-5 Years",F7723&lt;=8,"6-8 Years",TRUE,"9-10 Years")</f>
        <v>0-2 Years</v>
      </c>
      <c r="U7723" t="str" cm="1">
        <f t="array" ref="U7723">_xlfn.IFS(P7723&gt;60,"High Risk",P7723&gt;30,"Medium Risk",TRUE,"Low Risk")</f>
        <v>Low Risk</v>
      </c>
      <c r="V7723">
        <f t="shared" si="120"/>
        <v>6</v>
      </c>
    </row>
    <row r="7724" spans="1:22" hidden="1" x14ac:dyDescent="0.2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 s="2">
        <v>90544</v>
      </c>
      <c r="H7724">
        <v>1</v>
      </c>
      <c r="I7724">
        <v>0</v>
      </c>
      <c r="J7724">
        <v>1</v>
      </c>
      <c r="K7724" s="1">
        <v>4777.2299999999996</v>
      </c>
      <c r="L7724">
        <v>0</v>
      </c>
      <c r="M7724">
        <v>30</v>
      </c>
      <c r="N7724">
        <v>1112</v>
      </c>
      <c r="O7724">
        <v>3</v>
      </c>
      <c r="P7724">
        <v>27</v>
      </c>
      <c r="Q7724">
        <v>0.1</v>
      </c>
      <c r="R7724">
        <v>33360</v>
      </c>
      <c r="S7724" t="str" cm="1">
        <f t="array" ref="S7724">_xlfn.IFS(E7727&lt;30,"18-29",E7727&lt;45,"30-44",TRUE,"45+")</f>
        <v>30-44</v>
      </c>
      <c r="T7724" t="str" cm="1">
        <f t="array" ref="T7724">_xlfn.IFS(F7724&lt;=2,"0-2 Years",F7724&lt;=5,"3-5 Years",F7724&lt;=8,"6-8 Years",TRUE,"9-10 Years")</f>
        <v>9-10 Years</v>
      </c>
      <c r="U7724" t="str" cm="1">
        <f t="array" ref="U7724">_xlfn.IFS(P7724&gt;60,"High Risk",P7724&gt;30,"Medium Risk",TRUE,"Low Risk")</f>
        <v>Low Risk</v>
      </c>
      <c r="V7724">
        <f t="shared" si="120"/>
        <v>2</v>
      </c>
    </row>
    <row r="7725" spans="1:22" hidden="1" x14ac:dyDescent="0.2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 s="2">
        <v>0</v>
      </c>
      <c r="H7725">
        <v>2</v>
      </c>
      <c r="I7725">
        <v>0</v>
      </c>
      <c r="J7725">
        <v>1</v>
      </c>
      <c r="K7725" s="1">
        <v>178038.17</v>
      </c>
      <c r="L7725">
        <v>0</v>
      </c>
      <c r="M7725">
        <v>8</v>
      </c>
      <c r="N7725">
        <v>1034</v>
      </c>
      <c r="O7725">
        <v>8</v>
      </c>
      <c r="P7725">
        <v>33</v>
      </c>
      <c r="Q7725">
        <v>1</v>
      </c>
      <c r="R7725">
        <v>8272</v>
      </c>
      <c r="S7725" t="str" cm="1">
        <f t="array" ref="S7725">_xlfn.IFS(E7728&lt;30,"18-29",E7728&lt;45,"30-44",TRUE,"45+")</f>
        <v>45+</v>
      </c>
      <c r="T7725" t="str" cm="1">
        <f t="array" ref="T7725">_xlfn.IFS(F7725&lt;=2,"0-2 Years",F7725&lt;=5,"3-5 Years",F7725&lt;=8,"6-8 Years",TRUE,"9-10 Years")</f>
        <v>6-8 Years</v>
      </c>
      <c r="U7725" t="str" cm="1">
        <f t="array" ref="U7725">_xlfn.IFS(P7725&gt;60,"High Risk",P7725&gt;30,"Medium Risk",TRUE,"Low Risk")</f>
        <v>Medium Risk</v>
      </c>
      <c r="V7725">
        <f t="shared" si="120"/>
        <v>3</v>
      </c>
    </row>
    <row r="7726" spans="1:22" hidden="1" x14ac:dyDescent="0.2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 s="2">
        <v>141252.18</v>
      </c>
      <c r="H7726">
        <v>4</v>
      </c>
      <c r="I7726">
        <v>0</v>
      </c>
      <c r="J7726">
        <v>1</v>
      </c>
      <c r="K7726" s="1">
        <v>128521.16</v>
      </c>
      <c r="L7726">
        <v>1</v>
      </c>
      <c r="M7726">
        <v>24</v>
      </c>
      <c r="N7726">
        <v>2062</v>
      </c>
      <c r="O7726">
        <v>8</v>
      </c>
      <c r="P7726">
        <v>95</v>
      </c>
      <c r="Q7726">
        <v>0.33333333333333331</v>
      </c>
      <c r="R7726">
        <v>49488</v>
      </c>
      <c r="S7726" t="str" cm="1">
        <f t="array" ref="S7726">_xlfn.IFS(E7729&lt;30,"18-29",E7729&lt;45,"30-44",TRUE,"45+")</f>
        <v>45+</v>
      </c>
      <c r="T7726" t="str" cm="1">
        <f t="array" ref="T7726">_xlfn.IFS(F7726&lt;=2,"0-2 Years",F7726&lt;=5,"3-5 Years",F7726&lt;=8,"6-8 Years",TRUE,"9-10 Years")</f>
        <v>3-5 Years</v>
      </c>
      <c r="U7726" t="str" cm="1">
        <f t="array" ref="U7726">_xlfn.IFS(P7726&gt;60,"High Risk",P7726&gt;30,"Medium Risk",TRUE,"Low Risk")</f>
        <v>High Risk</v>
      </c>
      <c r="V7726">
        <f t="shared" si="120"/>
        <v>0</v>
      </c>
    </row>
    <row r="7727" spans="1:22" hidden="1" x14ac:dyDescent="0.2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 s="2">
        <v>147813.04999999999</v>
      </c>
      <c r="H7727">
        <v>2</v>
      </c>
      <c r="I7727">
        <v>0</v>
      </c>
      <c r="J7727">
        <v>0</v>
      </c>
      <c r="K7727" s="1">
        <v>109029.72</v>
      </c>
      <c r="L7727">
        <v>0</v>
      </c>
      <c r="M7727">
        <v>3</v>
      </c>
      <c r="N7727">
        <v>4685</v>
      </c>
      <c r="O7727">
        <v>1</v>
      </c>
      <c r="P7727">
        <v>81</v>
      </c>
      <c r="Q7727">
        <v>0.33333333333333331</v>
      </c>
      <c r="R7727">
        <v>14055</v>
      </c>
      <c r="S7727" t="str" cm="1">
        <f t="array" ref="S7727">_xlfn.IFS(E7730&lt;30,"18-29",E7730&lt;45,"30-44",TRUE,"45+")</f>
        <v>30-44</v>
      </c>
      <c r="T7727" t="str" cm="1">
        <f t="array" ref="T7727">_xlfn.IFS(F7727&lt;=2,"0-2 Years",F7727&lt;=5,"3-5 Years",F7727&lt;=8,"6-8 Years",TRUE,"9-10 Years")</f>
        <v>3-5 Years</v>
      </c>
      <c r="U7727" t="str" cm="1">
        <f t="array" ref="U7727">_xlfn.IFS(P7727&gt;60,"High Risk",P7727&gt;30,"Medium Risk",TRUE,"Low Risk")</f>
        <v>High Risk</v>
      </c>
      <c r="V7727">
        <f t="shared" si="120"/>
        <v>3</v>
      </c>
    </row>
    <row r="7728" spans="1:22" x14ac:dyDescent="0.2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 s="2">
        <v>134140.68</v>
      </c>
      <c r="H7728">
        <v>1</v>
      </c>
      <c r="I7728">
        <v>1</v>
      </c>
      <c r="J7728">
        <v>0</v>
      </c>
      <c r="K7728" s="1">
        <v>2267.88</v>
      </c>
      <c r="L7728">
        <v>0</v>
      </c>
      <c r="M7728">
        <v>14</v>
      </c>
      <c r="N7728">
        <v>3646</v>
      </c>
      <c r="O7728">
        <v>10</v>
      </c>
      <c r="P7728">
        <v>81</v>
      </c>
      <c r="Q7728">
        <v>0.7142857142857143</v>
      </c>
      <c r="R7728">
        <v>51044</v>
      </c>
      <c r="S7728" t="str" cm="1">
        <f t="array" ref="S7728">_xlfn.IFS(E7731&lt;30,"18-29",E7731&lt;45,"30-44",TRUE,"45+")</f>
        <v>30-44</v>
      </c>
      <c r="T7728" t="str" cm="1">
        <f t="array" ref="T7728">_xlfn.IFS(F7728&lt;=2,"0-2 Years",F7728&lt;=5,"3-5 Years",F7728&lt;=8,"6-8 Years",TRUE,"9-10 Years")</f>
        <v>6-8 Years</v>
      </c>
      <c r="U7728" t="str" cm="1">
        <f t="array" ref="U7728">_xlfn.IFS(P7728&gt;60,"High Risk",P7728&gt;30,"Medium Risk",TRUE,"Low Risk")</f>
        <v>High Risk</v>
      </c>
      <c r="V7728">
        <f t="shared" si="120"/>
        <v>6</v>
      </c>
    </row>
    <row r="7729" spans="1:22" hidden="1" x14ac:dyDescent="0.2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 s="2">
        <v>0</v>
      </c>
      <c r="H7729">
        <v>2</v>
      </c>
      <c r="I7729">
        <v>1</v>
      </c>
      <c r="J7729">
        <v>1</v>
      </c>
      <c r="K7729" s="1">
        <v>55054.48</v>
      </c>
      <c r="L7729">
        <v>0</v>
      </c>
      <c r="M7729">
        <v>10</v>
      </c>
      <c r="N7729">
        <v>4833</v>
      </c>
      <c r="O7729">
        <v>7</v>
      </c>
      <c r="P7729">
        <v>60</v>
      </c>
      <c r="Q7729">
        <v>0.7</v>
      </c>
      <c r="R7729">
        <v>48330</v>
      </c>
      <c r="S7729" t="str" cm="1">
        <f t="array" ref="S7729">_xlfn.IFS(E7732&lt;30,"18-29",E7732&lt;45,"30-44",TRUE,"45+")</f>
        <v>30-44</v>
      </c>
      <c r="T7729" t="str" cm="1">
        <f t="array" ref="T7729">_xlfn.IFS(F7729&lt;=2,"0-2 Years",F7729&lt;=5,"3-5 Years",F7729&lt;=8,"6-8 Years",TRUE,"9-10 Years")</f>
        <v>6-8 Years</v>
      </c>
      <c r="U7729" t="str" cm="1">
        <f t="array" ref="U7729">_xlfn.IFS(P7729&gt;60,"High Risk",P7729&gt;30,"Medium Risk",TRUE,"Low Risk")</f>
        <v>Medium Risk</v>
      </c>
      <c r="V7729">
        <f t="shared" si="120"/>
        <v>4</v>
      </c>
    </row>
    <row r="7730" spans="1:22" hidden="1" x14ac:dyDescent="0.2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 s="2">
        <v>0</v>
      </c>
      <c r="H7730">
        <v>1</v>
      </c>
      <c r="I7730">
        <v>0</v>
      </c>
      <c r="J7730">
        <v>1</v>
      </c>
      <c r="K7730" s="1">
        <v>76456.17</v>
      </c>
      <c r="L7730">
        <v>0</v>
      </c>
      <c r="M7730">
        <v>19</v>
      </c>
      <c r="N7730">
        <v>3093</v>
      </c>
      <c r="O7730">
        <v>4</v>
      </c>
      <c r="P7730">
        <v>15</v>
      </c>
      <c r="Q7730">
        <v>0.21052631578947367</v>
      </c>
      <c r="R7730">
        <v>58767</v>
      </c>
      <c r="S7730" t="str" cm="1">
        <f t="array" ref="S7730">_xlfn.IFS(E7733&lt;30,"18-29",E7733&lt;45,"30-44",TRUE,"45+")</f>
        <v>30-44</v>
      </c>
      <c r="T7730" t="str" cm="1">
        <f t="array" ref="T7730">_xlfn.IFS(F7730&lt;=2,"0-2 Years",F7730&lt;=5,"3-5 Years",F7730&lt;=8,"6-8 Years",TRUE,"9-10 Years")</f>
        <v>6-8 Years</v>
      </c>
      <c r="U7730" t="str" cm="1">
        <f t="array" ref="U7730">_xlfn.IFS(P7730&gt;60,"High Risk",P7730&gt;30,"Medium Risk",TRUE,"Low Risk")</f>
        <v>Low Risk</v>
      </c>
      <c r="V7730">
        <f t="shared" si="120"/>
        <v>5</v>
      </c>
    </row>
    <row r="7731" spans="1:22" hidden="1" x14ac:dyDescent="0.2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 s="2">
        <v>128548.49</v>
      </c>
      <c r="H7731">
        <v>4</v>
      </c>
      <c r="I7731">
        <v>1</v>
      </c>
      <c r="J7731">
        <v>0</v>
      </c>
      <c r="K7731" s="1">
        <v>75478.95</v>
      </c>
      <c r="L7731">
        <v>1</v>
      </c>
      <c r="M7731">
        <v>22</v>
      </c>
      <c r="N7731">
        <v>3813</v>
      </c>
      <c r="O7731">
        <v>5</v>
      </c>
      <c r="P7731">
        <v>54</v>
      </c>
      <c r="Q7731">
        <v>0.22727272727272727</v>
      </c>
      <c r="R7731">
        <v>83886</v>
      </c>
      <c r="S7731" t="str" cm="1">
        <f t="array" ref="S7731">_xlfn.IFS(E7734&lt;30,"18-29",E7734&lt;45,"30-44",TRUE,"45+")</f>
        <v>30-44</v>
      </c>
      <c r="T7731" t="str" cm="1">
        <f t="array" ref="T7731">_xlfn.IFS(F7731&lt;=2,"0-2 Years",F7731&lt;=5,"3-5 Years",F7731&lt;=8,"6-8 Years",TRUE,"9-10 Years")</f>
        <v>0-2 Years</v>
      </c>
      <c r="U7731" t="str" cm="1">
        <f t="array" ref="U7731">_xlfn.IFS(P7731&gt;60,"High Risk",P7731&gt;30,"Medium Risk",TRUE,"Low Risk")</f>
        <v>Medium Risk</v>
      </c>
      <c r="V7731">
        <f t="shared" si="120"/>
        <v>4</v>
      </c>
    </row>
    <row r="7732" spans="1:22" hidden="1" x14ac:dyDescent="0.2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 s="2">
        <v>122198.21</v>
      </c>
      <c r="H7732">
        <v>2</v>
      </c>
      <c r="I7732">
        <v>0</v>
      </c>
      <c r="J7732">
        <v>1</v>
      </c>
      <c r="K7732" s="1">
        <v>179144.54</v>
      </c>
      <c r="L7732">
        <v>0</v>
      </c>
      <c r="M7732">
        <v>30</v>
      </c>
      <c r="N7732">
        <v>1165</v>
      </c>
      <c r="O7732">
        <v>3</v>
      </c>
      <c r="P7732">
        <v>40</v>
      </c>
      <c r="Q7732">
        <v>0.1</v>
      </c>
      <c r="R7732">
        <v>34950</v>
      </c>
      <c r="S7732" t="str" cm="1">
        <f t="array" ref="S7732">_xlfn.IFS(E7735&lt;30,"18-29",E7735&lt;45,"30-44",TRUE,"45+")</f>
        <v>45+</v>
      </c>
      <c r="T7732" t="str" cm="1">
        <f t="array" ref="T7732">_xlfn.IFS(F7732&lt;=2,"0-2 Years",F7732&lt;=5,"3-5 Years",F7732&lt;=8,"6-8 Years",TRUE,"9-10 Years")</f>
        <v>9-10 Years</v>
      </c>
      <c r="U7732" t="str" cm="1">
        <f t="array" ref="U7732">_xlfn.IFS(P7732&gt;60,"High Risk",P7732&gt;30,"Medium Risk",TRUE,"Low Risk")</f>
        <v>Medium Risk</v>
      </c>
      <c r="V7732">
        <f t="shared" si="120"/>
        <v>0</v>
      </c>
    </row>
    <row r="7733" spans="1:22" hidden="1" x14ac:dyDescent="0.2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 s="2">
        <v>145177.84</v>
      </c>
      <c r="H7733">
        <v>1</v>
      </c>
      <c r="I7733">
        <v>1</v>
      </c>
      <c r="J7733">
        <v>0</v>
      </c>
      <c r="K7733" s="1">
        <v>193471.74</v>
      </c>
      <c r="L7733">
        <v>1</v>
      </c>
      <c r="M7733">
        <v>30</v>
      </c>
      <c r="N7733">
        <v>1082</v>
      </c>
      <c r="O7733">
        <v>9</v>
      </c>
      <c r="P7733">
        <v>150</v>
      </c>
      <c r="Q7733">
        <v>0.3</v>
      </c>
      <c r="R7733">
        <v>32460</v>
      </c>
      <c r="S7733" t="str" cm="1">
        <f t="array" ref="S7733">_xlfn.IFS(E7736&lt;30,"18-29",E7736&lt;45,"30-44",TRUE,"45+")</f>
        <v>30-44</v>
      </c>
      <c r="T7733" t="str" cm="1">
        <f t="array" ref="T7733">_xlfn.IFS(F7733&lt;=2,"0-2 Years",F7733&lt;=5,"3-5 Years",F7733&lt;=8,"6-8 Years",TRUE,"9-10 Years")</f>
        <v>6-8 Years</v>
      </c>
      <c r="U7733" t="str" cm="1">
        <f t="array" ref="U7733">_xlfn.IFS(P7733&gt;60,"High Risk",P7733&gt;30,"Medium Risk",TRUE,"Low Risk")</f>
        <v>High Risk</v>
      </c>
      <c r="V7733">
        <f t="shared" si="120"/>
        <v>5</v>
      </c>
    </row>
    <row r="7734" spans="1:22" x14ac:dyDescent="0.2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 s="2">
        <v>94222.53</v>
      </c>
      <c r="H7734">
        <v>1</v>
      </c>
      <c r="I7734">
        <v>1</v>
      </c>
      <c r="J7734">
        <v>0</v>
      </c>
      <c r="K7734" s="1">
        <v>103570.8</v>
      </c>
      <c r="L7734">
        <v>0</v>
      </c>
      <c r="M7734">
        <v>9</v>
      </c>
      <c r="N7734">
        <v>395</v>
      </c>
      <c r="O7734">
        <v>6</v>
      </c>
      <c r="P7734">
        <v>22</v>
      </c>
      <c r="Q7734">
        <v>0.66666666666666663</v>
      </c>
      <c r="R7734">
        <v>3555</v>
      </c>
      <c r="S7734" t="str" cm="1">
        <f t="array" ref="S7734">_xlfn.IFS(E7737&lt;30,"18-29",E7737&lt;45,"30-44",TRUE,"45+")</f>
        <v>30-44</v>
      </c>
      <c r="T7734" t="str" cm="1">
        <f t="array" ref="T7734">_xlfn.IFS(F7734&lt;=2,"0-2 Years",F7734&lt;=5,"3-5 Years",F7734&lt;=8,"6-8 Years",TRUE,"9-10 Years")</f>
        <v>0-2 Years</v>
      </c>
      <c r="U7734" t="str" cm="1">
        <f t="array" ref="U7734">_xlfn.IFS(P7734&gt;60,"High Risk",P7734&gt;30,"Medium Risk",TRUE,"Low Risk")</f>
        <v>Low Risk</v>
      </c>
      <c r="V7734">
        <f t="shared" si="120"/>
        <v>6</v>
      </c>
    </row>
    <row r="7735" spans="1:22" x14ac:dyDescent="0.2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 s="2">
        <v>143212.22</v>
      </c>
      <c r="H7735">
        <v>1</v>
      </c>
      <c r="I7735">
        <v>0</v>
      </c>
      <c r="J7735">
        <v>0</v>
      </c>
      <c r="K7735" s="1">
        <v>102628.56</v>
      </c>
      <c r="L7735">
        <v>1</v>
      </c>
      <c r="M7735">
        <v>18</v>
      </c>
      <c r="N7735">
        <v>4770</v>
      </c>
      <c r="O7735">
        <v>6</v>
      </c>
      <c r="P7735">
        <v>100</v>
      </c>
      <c r="Q7735">
        <v>0.33333333333333331</v>
      </c>
      <c r="R7735">
        <v>85860</v>
      </c>
      <c r="S7735" t="str" cm="1">
        <f t="array" ref="S7735">_xlfn.IFS(E7738&lt;30,"18-29",E7738&lt;45,"30-44",TRUE,"45+")</f>
        <v>30-44</v>
      </c>
      <c r="T7735" t="str" cm="1">
        <f t="array" ref="T7735">_xlfn.IFS(F7735&lt;=2,"0-2 Years",F7735&lt;=5,"3-5 Years",F7735&lt;=8,"6-8 Years",TRUE,"9-10 Years")</f>
        <v>0-2 Years</v>
      </c>
      <c r="U7735" t="str" cm="1">
        <f t="array" ref="U7735">_xlfn.IFS(P7735&gt;60,"High Risk",P7735&gt;30,"Medium Risk",TRUE,"Low Risk")</f>
        <v>High Risk</v>
      </c>
      <c r="V7735">
        <f t="shared" si="120"/>
        <v>7</v>
      </c>
    </row>
    <row r="7736" spans="1:22" x14ac:dyDescent="0.2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 s="2">
        <v>0</v>
      </c>
      <c r="H7736">
        <v>2</v>
      </c>
      <c r="I7736">
        <v>1</v>
      </c>
      <c r="J7736">
        <v>0</v>
      </c>
      <c r="K7736" s="1">
        <v>55772.04</v>
      </c>
      <c r="L7736">
        <v>0</v>
      </c>
      <c r="M7736">
        <v>17</v>
      </c>
      <c r="N7736">
        <v>880</v>
      </c>
      <c r="O7736">
        <v>3</v>
      </c>
      <c r="P7736">
        <v>94</v>
      </c>
      <c r="Q7736">
        <v>0.17647058823529413</v>
      </c>
      <c r="R7736">
        <v>14960</v>
      </c>
      <c r="S7736" t="str" cm="1">
        <f t="array" ref="S7736">_xlfn.IFS(E7739&lt;30,"18-29",E7739&lt;45,"30-44",TRUE,"45+")</f>
        <v>30-44</v>
      </c>
      <c r="T7736" t="str" cm="1">
        <f t="array" ref="T7736">_xlfn.IFS(F7736&lt;=2,"0-2 Years",F7736&lt;=5,"3-5 Years",F7736&lt;=8,"6-8 Years",TRUE,"9-10 Years")</f>
        <v>3-5 Years</v>
      </c>
      <c r="U7736" t="str" cm="1">
        <f t="array" ref="U7736">_xlfn.IFS(P7736&gt;60,"High Risk",P7736&gt;30,"Medium Risk",TRUE,"Low Risk")</f>
        <v>High Risk</v>
      </c>
      <c r="V7736">
        <f t="shared" si="120"/>
        <v>6</v>
      </c>
    </row>
    <row r="7737" spans="1:22" hidden="1" x14ac:dyDescent="0.2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 s="2">
        <v>143350.41</v>
      </c>
      <c r="H7737">
        <v>1</v>
      </c>
      <c r="I7737">
        <v>1</v>
      </c>
      <c r="J7737">
        <v>1</v>
      </c>
      <c r="K7737" s="1">
        <v>192070.16</v>
      </c>
      <c r="L7737">
        <v>1</v>
      </c>
      <c r="M7737">
        <v>29</v>
      </c>
      <c r="N7737">
        <v>1519</v>
      </c>
      <c r="O7737">
        <v>0</v>
      </c>
      <c r="P7737">
        <v>141</v>
      </c>
      <c r="Q7737">
        <v>0</v>
      </c>
      <c r="R7737">
        <v>44051</v>
      </c>
      <c r="S7737" t="str" cm="1">
        <f t="array" ref="S7737">_xlfn.IFS(E7740&lt;30,"18-29",E7740&lt;45,"30-44",TRUE,"45+")</f>
        <v>30-44</v>
      </c>
      <c r="T7737" t="str" cm="1">
        <f t="array" ref="T7737">_xlfn.IFS(F7737&lt;=2,"0-2 Years",F7737&lt;=5,"3-5 Years",F7737&lt;=8,"6-8 Years",TRUE,"9-10 Years")</f>
        <v>6-8 Years</v>
      </c>
      <c r="U7737" t="str" cm="1">
        <f t="array" ref="U7737">_xlfn.IFS(P7737&gt;60,"High Risk",P7737&gt;30,"Medium Risk",TRUE,"Low Risk")</f>
        <v>High Risk</v>
      </c>
      <c r="V7737">
        <f t="shared" si="120"/>
        <v>2</v>
      </c>
    </row>
    <row r="7738" spans="1:22" hidden="1" x14ac:dyDescent="0.2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 s="2">
        <v>130931.83</v>
      </c>
      <c r="H7738">
        <v>1</v>
      </c>
      <c r="I7738">
        <v>1</v>
      </c>
      <c r="J7738">
        <v>1</v>
      </c>
      <c r="K7738" s="1">
        <v>144808.37</v>
      </c>
      <c r="L7738">
        <v>0</v>
      </c>
      <c r="M7738">
        <v>24</v>
      </c>
      <c r="N7738">
        <v>784</v>
      </c>
      <c r="O7738">
        <v>5</v>
      </c>
      <c r="P7738">
        <v>49</v>
      </c>
      <c r="Q7738">
        <v>0.20833333333333334</v>
      </c>
      <c r="R7738">
        <v>18816</v>
      </c>
      <c r="S7738" t="str" cm="1">
        <f t="array" ref="S7738">_xlfn.IFS(E7741&lt;30,"18-29",E7741&lt;45,"30-44",TRUE,"45+")</f>
        <v>30-44</v>
      </c>
      <c r="T7738" t="str" cm="1">
        <f t="array" ref="T7738">_xlfn.IFS(F7738&lt;=2,"0-2 Years",F7738&lt;=5,"3-5 Years",F7738&lt;=8,"6-8 Years",TRUE,"9-10 Years")</f>
        <v>3-5 Years</v>
      </c>
      <c r="U7738" t="str" cm="1">
        <f t="array" ref="U7738">_xlfn.IFS(P7738&gt;60,"High Risk",P7738&gt;30,"Medium Risk",TRUE,"Low Risk")</f>
        <v>Medium Risk</v>
      </c>
      <c r="V7738">
        <f t="shared" si="120"/>
        <v>2</v>
      </c>
    </row>
    <row r="7739" spans="1:22" hidden="1" x14ac:dyDescent="0.2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 s="2">
        <v>137851.31</v>
      </c>
      <c r="H7739">
        <v>1</v>
      </c>
      <c r="I7739">
        <v>1</v>
      </c>
      <c r="J7739">
        <v>0</v>
      </c>
      <c r="K7739" s="1">
        <v>5008.2299999999996</v>
      </c>
      <c r="L7739">
        <v>1</v>
      </c>
      <c r="M7739">
        <v>19</v>
      </c>
      <c r="N7739">
        <v>501</v>
      </c>
      <c r="O7739">
        <v>6</v>
      </c>
      <c r="P7739">
        <v>2</v>
      </c>
      <c r="Q7739">
        <v>0.31578947368421051</v>
      </c>
      <c r="R7739">
        <v>9519</v>
      </c>
      <c r="S7739" t="str" cm="1">
        <f t="array" ref="S7739">_xlfn.IFS(E7742&lt;30,"18-29",E7742&lt;45,"30-44",TRUE,"45+")</f>
        <v>45+</v>
      </c>
      <c r="T7739" t="str" cm="1">
        <f t="array" ref="T7739">_xlfn.IFS(F7739&lt;=2,"0-2 Years",F7739&lt;=5,"3-5 Years",F7739&lt;=8,"6-8 Years",TRUE,"9-10 Years")</f>
        <v>3-5 Years</v>
      </c>
      <c r="U7739" t="str" cm="1">
        <f t="array" ref="U7739">_xlfn.IFS(P7739&gt;60,"High Risk",P7739&gt;30,"Medium Risk",TRUE,"Low Risk")</f>
        <v>Low Risk</v>
      </c>
      <c r="V7739">
        <f t="shared" si="120"/>
        <v>5</v>
      </c>
    </row>
    <row r="7740" spans="1:22" x14ac:dyDescent="0.2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 s="2">
        <v>0</v>
      </c>
      <c r="H7740">
        <v>2</v>
      </c>
      <c r="I7740">
        <v>0</v>
      </c>
      <c r="J7740">
        <v>0</v>
      </c>
      <c r="K7740" s="1">
        <v>173680.39</v>
      </c>
      <c r="L7740">
        <v>0</v>
      </c>
      <c r="M7740">
        <v>2</v>
      </c>
      <c r="N7740">
        <v>4615</v>
      </c>
      <c r="O7740">
        <v>7</v>
      </c>
      <c r="P7740">
        <v>45</v>
      </c>
      <c r="Q7740">
        <v>1</v>
      </c>
      <c r="R7740">
        <v>9230</v>
      </c>
      <c r="S7740" t="str" cm="1">
        <f t="array" ref="S7740">_xlfn.IFS(E7743&lt;30,"18-29",E7743&lt;45,"30-44",TRUE,"45+")</f>
        <v>45+</v>
      </c>
      <c r="T7740" t="str" cm="1">
        <f t="array" ref="T7740">_xlfn.IFS(F7740&lt;=2,"0-2 Years",F7740&lt;=5,"3-5 Years",F7740&lt;=8,"6-8 Years",TRUE,"9-10 Years")</f>
        <v>6-8 Years</v>
      </c>
      <c r="U7740" t="str" cm="1">
        <f t="array" ref="U7740">_xlfn.IFS(P7740&gt;60,"High Risk",P7740&gt;30,"Medium Risk",TRUE,"Low Risk")</f>
        <v>Medium Risk</v>
      </c>
      <c r="V7740">
        <f t="shared" si="120"/>
        <v>6</v>
      </c>
    </row>
    <row r="7741" spans="1:22" hidden="1" x14ac:dyDescent="0.2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 s="2">
        <v>0</v>
      </c>
      <c r="H7741">
        <v>1</v>
      </c>
      <c r="I7741">
        <v>0</v>
      </c>
      <c r="J7741">
        <v>1</v>
      </c>
      <c r="K7741" s="1">
        <v>115753.94</v>
      </c>
      <c r="L7741">
        <v>0</v>
      </c>
      <c r="M7741">
        <v>21</v>
      </c>
      <c r="N7741">
        <v>2954</v>
      </c>
      <c r="O7741">
        <v>3</v>
      </c>
      <c r="P7741">
        <v>114</v>
      </c>
      <c r="Q7741">
        <v>0.14285714285714285</v>
      </c>
      <c r="R7741">
        <v>62034</v>
      </c>
      <c r="S7741" t="str" cm="1">
        <f t="array" ref="S7741">_xlfn.IFS(E7744&lt;30,"18-29",E7744&lt;45,"30-44",TRUE,"45+")</f>
        <v>18-29</v>
      </c>
      <c r="T7741" t="str" cm="1">
        <f t="array" ref="T7741">_xlfn.IFS(F7741&lt;=2,"0-2 Years",F7741&lt;=5,"3-5 Years",F7741&lt;=8,"6-8 Years",TRUE,"9-10 Years")</f>
        <v>3-5 Years</v>
      </c>
      <c r="U7741" t="str" cm="1">
        <f t="array" ref="U7741">_xlfn.IFS(P7741&gt;60,"High Risk",P7741&gt;30,"Medium Risk",TRUE,"Low Risk")</f>
        <v>High Risk</v>
      </c>
      <c r="V7741">
        <f t="shared" si="120"/>
        <v>5</v>
      </c>
    </row>
    <row r="7742" spans="1:22" x14ac:dyDescent="0.2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 s="2">
        <v>0</v>
      </c>
      <c r="H7742">
        <v>1</v>
      </c>
      <c r="I7742">
        <v>1</v>
      </c>
      <c r="J7742">
        <v>1</v>
      </c>
      <c r="K7742" s="1">
        <v>38928.480000000003</v>
      </c>
      <c r="L7742">
        <v>1</v>
      </c>
      <c r="M7742">
        <v>17</v>
      </c>
      <c r="N7742">
        <v>3382</v>
      </c>
      <c r="O7742">
        <v>10</v>
      </c>
      <c r="P7742">
        <v>153</v>
      </c>
      <c r="Q7742">
        <v>0.58823529411764708</v>
      </c>
      <c r="R7742">
        <v>57494</v>
      </c>
      <c r="S7742" t="str" cm="1">
        <f t="array" ref="S7742">_xlfn.IFS(E7745&lt;30,"18-29",E7745&lt;45,"30-44",TRUE,"45+")</f>
        <v>30-44</v>
      </c>
      <c r="T7742" t="str" cm="1">
        <f t="array" ref="T7742">_xlfn.IFS(F7742&lt;=2,"0-2 Years",F7742&lt;=5,"3-5 Years",F7742&lt;=8,"6-8 Years",TRUE,"9-10 Years")</f>
        <v>6-8 Years</v>
      </c>
      <c r="U7742" t="str" cm="1">
        <f t="array" ref="U7742">_xlfn.IFS(P7742&gt;60,"High Risk",P7742&gt;30,"Medium Risk",TRUE,"Low Risk")</f>
        <v>High Risk</v>
      </c>
      <c r="V7742">
        <f t="shared" si="120"/>
        <v>6</v>
      </c>
    </row>
    <row r="7743" spans="1:22" hidden="1" x14ac:dyDescent="0.2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 s="2">
        <v>140614.15</v>
      </c>
      <c r="H7743">
        <v>1</v>
      </c>
      <c r="I7743">
        <v>0</v>
      </c>
      <c r="J7743">
        <v>1</v>
      </c>
      <c r="K7743" s="1">
        <v>174381.23</v>
      </c>
      <c r="L7743">
        <v>0</v>
      </c>
      <c r="M7743">
        <v>28</v>
      </c>
      <c r="N7743">
        <v>2464</v>
      </c>
      <c r="O7743">
        <v>2</v>
      </c>
      <c r="P7743">
        <v>154</v>
      </c>
      <c r="Q7743">
        <v>7.1428571428571425E-2</v>
      </c>
      <c r="R7743">
        <v>68992</v>
      </c>
      <c r="S7743" t="str" cm="1">
        <f t="array" ref="S7743">_xlfn.IFS(E7746&lt;30,"18-29",E7746&lt;45,"30-44",TRUE,"45+")</f>
        <v>30-44</v>
      </c>
      <c r="T7743" t="str" cm="1">
        <f t="array" ref="T7743">_xlfn.IFS(F7743&lt;=2,"0-2 Years",F7743&lt;=5,"3-5 Years",F7743&lt;=8,"6-8 Years",TRUE,"9-10 Years")</f>
        <v>0-2 Years</v>
      </c>
      <c r="U7743" t="str" cm="1">
        <f t="array" ref="U7743">_xlfn.IFS(P7743&gt;60,"High Risk",P7743&gt;30,"Medium Risk",TRUE,"Low Risk")</f>
        <v>High Risk</v>
      </c>
      <c r="V7743">
        <f t="shared" si="120"/>
        <v>4</v>
      </c>
    </row>
    <row r="7744" spans="1:22" hidden="1" x14ac:dyDescent="0.2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 s="2">
        <v>118680.57</v>
      </c>
      <c r="H7744">
        <v>1</v>
      </c>
      <c r="I7744">
        <v>1</v>
      </c>
      <c r="J7744">
        <v>1</v>
      </c>
      <c r="K7744" s="1">
        <v>49829.8</v>
      </c>
      <c r="L7744">
        <v>0</v>
      </c>
      <c r="M7744">
        <v>15</v>
      </c>
      <c r="N7744">
        <v>1485</v>
      </c>
      <c r="O7744">
        <v>3</v>
      </c>
      <c r="P7744">
        <v>133</v>
      </c>
      <c r="Q7744">
        <v>0.2</v>
      </c>
      <c r="R7744">
        <v>22275</v>
      </c>
      <c r="S7744" t="str" cm="1">
        <f t="array" ref="S7744">_xlfn.IFS(E7747&lt;30,"18-29",E7747&lt;45,"30-44",TRUE,"45+")</f>
        <v>30-44</v>
      </c>
      <c r="T7744" t="str" cm="1">
        <f t="array" ref="T7744">_xlfn.IFS(F7744&lt;=2,"0-2 Years",F7744&lt;=5,"3-5 Years",F7744&lt;=8,"6-8 Years",TRUE,"9-10 Years")</f>
        <v>3-5 Years</v>
      </c>
      <c r="U7744" t="str" cm="1">
        <f t="array" ref="U7744">_xlfn.IFS(P7744&gt;60,"High Risk",P7744&gt;30,"Medium Risk",TRUE,"Low Risk")</f>
        <v>High Risk</v>
      </c>
      <c r="V7744">
        <f t="shared" si="120"/>
        <v>2</v>
      </c>
    </row>
    <row r="7745" spans="1:22" hidden="1" x14ac:dyDescent="0.2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 s="2">
        <v>122917.69</v>
      </c>
      <c r="H7745">
        <v>1</v>
      </c>
      <c r="I7745">
        <v>1</v>
      </c>
      <c r="J7745">
        <v>1</v>
      </c>
      <c r="K7745" s="1">
        <v>76169.679999999993</v>
      </c>
      <c r="L7745">
        <v>0</v>
      </c>
      <c r="M7745">
        <v>30</v>
      </c>
      <c r="N7745">
        <v>379</v>
      </c>
      <c r="O7745">
        <v>4</v>
      </c>
      <c r="P7745">
        <v>32</v>
      </c>
      <c r="Q7745">
        <v>0.13333333333333333</v>
      </c>
      <c r="R7745">
        <v>11370</v>
      </c>
      <c r="S7745" t="str" cm="1">
        <f t="array" ref="S7745">_xlfn.IFS(E7748&lt;30,"18-29",E7748&lt;45,"30-44",TRUE,"45+")</f>
        <v>30-44</v>
      </c>
      <c r="T7745" t="str" cm="1">
        <f t="array" ref="T7745">_xlfn.IFS(F7745&lt;=2,"0-2 Years",F7745&lt;=5,"3-5 Years",F7745&lt;=8,"6-8 Years",TRUE,"9-10 Years")</f>
        <v>6-8 Years</v>
      </c>
      <c r="U7745" t="str" cm="1">
        <f t="array" ref="U7745">_xlfn.IFS(P7745&gt;60,"High Risk",P7745&gt;30,"Medium Risk",TRUE,"Low Risk")</f>
        <v>Medium Risk</v>
      </c>
      <c r="V7745">
        <f t="shared" si="120"/>
        <v>2</v>
      </c>
    </row>
    <row r="7746" spans="1:22" x14ac:dyDescent="0.2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 s="2">
        <v>0</v>
      </c>
      <c r="H7746">
        <v>2</v>
      </c>
      <c r="I7746">
        <v>0</v>
      </c>
      <c r="J7746">
        <v>0</v>
      </c>
      <c r="K7746" s="1">
        <v>133465.57</v>
      </c>
      <c r="L7746">
        <v>0</v>
      </c>
      <c r="M7746">
        <v>6</v>
      </c>
      <c r="N7746">
        <v>4138</v>
      </c>
      <c r="O7746">
        <v>2</v>
      </c>
      <c r="P7746">
        <v>99</v>
      </c>
      <c r="Q7746">
        <v>0.33333333333333331</v>
      </c>
      <c r="R7746">
        <v>24828</v>
      </c>
      <c r="S7746" t="str" cm="1">
        <f t="array" ref="S7746">_xlfn.IFS(E7749&lt;30,"18-29",E7749&lt;45,"30-44",TRUE,"45+")</f>
        <v>18-29</v>
      </c>
      <c r="T7746" t="str" cm="1">
        <f t="array" ref="T7746">_xlfn.IFS(F7746&lt;=2,"0-2 Years",F7746&lt;=5,"3-5 Years",F7746&lt;=8,"6-8 Years",TRUE,"9-10 Years")</f>
        <v>0-2 Years</v>
      </c>
      <c r="U7746" t="str" cm="1">
        <f t="array" ref="U7746">_xlfn.IFS(P7746&gt;60,"High Risk",P7746&gt;30,"Medium Risk",TRUE,"Low Risk")</f>
        <v>High Risk</v>
      </c>
      <c r="V7746">
        <f t="shared" si="120"/>
        <v>7</v>
      </c>
    </row>
    <row r="7747" spans="1:22" hidden="1" x14ac:dyDescent="0.2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 s="2">
        <v>131754.10999999999</v>
      </c>
      <c r="H7747">
        <v>2</v>
      </c>
      <c r="I7747">
        <v>1</v>
      </c>
      <c r="J7747">
        <v>1</v>
      </c>
      <c r="K7747" s="1">
        <v>38761.61</v>
      </c>
      <c r="L7747">
        <v>0</v>
      </c>
      <c r="M7747">
        <v>25</v>
      </c>
      <c r="N7747">
        <v>4801</v>
      </c>
      <c r="O7747">
        <v>10</v>
      </c>
      <c r="P7747">
        <v>30</v>
      </c>
      <c r="Q7747">
        <v>0.4</v>
      </c>
      <c r="R7747">
        <v>120025</v>
      </c>
      <c r="S7747" t="str" cm="1">
        <f t="array" ref="S7747">_xlfn.IFS(E7750&lt;30,"18-29",E7750&lt;45,"30-44",TRUE,"45+")</f>
        <v>30-44</v>
      </c>
      <c r="T7747" t="str" cm="1">
        <f t="array" ref="T7747">_xlfn.IFS(F7747&lt;=2,"0-2 Years",F7747&lt;=5,"3-5 Years",F7747&lt;=8,"6-8 Years",TRUE,"9-10 Years")</f>
        <v>3-5 Years</v>
      </c>
      <c r="U7747" t="str" cm="1">
        <f t="array" ref="U7747">_xlfn.IFS(P7747&gt;60,"High Risk",P7747&gt;30,"Medium Risk",TRUE,"Low Risk")</f>
        <v>Low Risk</v>
      </c>
      <c r="V7747">
        <f t="shared" ref="V7747:V7810" si="121">IF(J7747=0,3,0)+IF(G7747=0,3,0)+IF(H7747=1,2,0)+IF(E7747&gt;45,1,0)+IF(F7747&lt;3,1,0)</f>
        <v>0</v>
      </c>
    </row>
    <row r="7748" spans="1:22" hidden="1" x14ac:dyDescent="0.2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 s="2">
        <v>0</v>
      </c>
      <c r="H7748">
        <v>2</v>
      </c>
      <c r="I7748">
        <v>1</v>
      </c>
      <c r="J7748">
        <v>1</v>
      </c>
      <c r="K7748" s="1">
        <v>176779.46</v>
      </c>
      <c r="L7748">
        <v>0</v>
      </c>
      <c r="M7748">
        <v>21</v>
      </c>
      <c r="N7748">
        <v>3719</v>
      </c>
      <c r="O7748">
        <v>2</v>
      </c>
      <c r="P7748">
        <v>77</v>
      </c>
      <c r="Q7748">
        <v>9.5238095238095233E-2</v>
      </c>
      <c r="R7748">
        <v>78099</v>
      </c>
      <c r="S7748" t="str" cm="1">
        <f t="array" ref="S7748">_xlfn.IFS(E7751&lt;30,"18-29",E7751&lt;45,"30-44",TRUE,"45+")</f>
        <v>30-44</v>
      </c>
      <c r="T7748" t="str" cm="1">
        <f t="array" ref="T7748">_xlfn.IFS(F7748&lt;=2,"0-2 Years",F7748&lt;=5,"3-5 Years",F7748&lt;=8,"6-8 Years",TRUE,"9-10 Years")</f>
        <v>6-8 Years</v>
      </c>
      <c r="U7748" t="str" cm="1">
        <f t="array" ref="U7748">_xlfn.IFS(P7748&gt;60,"High Risk",P7748&gt;30,"Medium Risk",TRUE,"Low Risk")</f>
        <v>High Risk</v>
      </c>
      <c r="V7748">
        <f t="shared" si="121"/>
        <v>3</v>
      </c>
    </row>
    <row r="7749" spans="1:22" hidden="1" x14ac:dyDescent="0.2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 s="2">
        <v>0</v>
      </c>
      <c r="H7749">
        <v>2</v>
      </c>
      <c r="I7749">
        <v>1</v>
      </c>
      <c r="J7749">
        <v>1</v>
      </c>
      <c r="K7749" s="1">
        <v>13159.9</v>
      </c>
      <c r="L7749">
        <v>0</v>
      </c>
      <c r="M7749">
        <v>13</v>
      </c>
      <c r="N7749">
        <v>2677</v>
      </c>
      <c r="O7749">
        <v>8</v>
      </c>
      <c r="P7749">
        <v>60</v>
      </c>
      <c r="Q7749">
        <v>0.61538461538461542</v>
      </c>
      <c r="R7749">
        <v>34801</v>
      </c>
      <c r="S7749" t="str" cm="1">
        <f t="array" ref="S7749">_xlfn.IFS(E7752&lt;30,"18-29",E7752&lt;45,"30-44",TRUE,"45+")</f>
        <v>18-29</v>
      </c>
      <c r="T7749" t="str" cm="1">
        <f t="array" ref="T7749">_xlfn.IFS(F7749&lt;=2,"0-2 Years",F7749&lt;=5,"3-5 Years",F7749&lt;=8,"6-8 Years",TRUE,"9-10 Years")</f>
        <v>6-8 Years</v>
      </c>
      <c r="U7749" t="str" cm="1">
        <f t="array" ref="U7749">_xlfn.IFS(P7749&gt;60,"High Risk",P7749&gt;30,"Medium Risk",TRUE,"Low Risk")</f>
        <v>Medium Risk</v>
      </c>
      <c r="V7749">
        <f t="shared" si="121"/>
        <v>3</v>
      </c>
    </row>
    <row r="7750" spans="1:22" hidden="1" x14ac:dyDescent="0.2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 s="2">
        <v>119948.09</v>
      </c>
      <c r="H7750">
        <v>1</v>
      </c>
      <c r="I7750">
        <v>1</v>
      </c>
      <c r="J7750">
        <v>0</v>
      </c>
      <c r="K7750" s="1">
        <v>48217.97</v>
      </c>
      <c r="L7750">
        <v>1</v>
      </c>
      <c r="M7750">
        <v>19</v>
      </c>
      <c r="N7750">
        <v>3062</v>
      </c>
      <c r="O7750">
        <v>3</v>
      </c>
      <c r="P7750">
        <v>67</v>
      </c>
      <c r="Q7750">
        <v>0.15789473684210525</v>
      </c>
      <c r="R7750">
        <v>58178</v>
      </c>
      <c r="S7750" t="str" cm="1">
        <f t="array" ref="S7750">_xlfn.IFS(E7753&lt;30,"18-29",E7753&lt;45,"30-44",TRUE,"45+")</f>
        <v>30-44</v>
      </c>
      <c r="T7750" t="str" cm="1">
        <f t="array" ref="T7750">_xlfn.IFS(F7750&lt;=2,"0-2 Years",F7750&lt;=5,"3-5 Years",F7750&lt;=8,"6-8 Years",TRUE,"9-10 Years")</f>
        <v>9-10 Years</v>
      </c>
      <c r="U7750" t="str" cm="1">
        <f t="array" ref="U7750">_xlfn.IFS(P7750&gt;60,"High Risk",P7750&gt;30,"Medium Risk",TRUE,"Low Risk")</f>
        <v>High Risk</v>
      </c>
      <c r="V7750">
        <f t="shared" si="121"/>
        <v>5</v>
      </c>
    </row>
    <row r="7751" spans="1:22" x14ac:dyDescent="0.2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 s="2">
        <v>0</v>
      </c>
      <c r="H7751">
        <v>1</v>
      </c>
      <c r="I7751">
        <v>1</v>
      </c>
      <c r="J7751">
        <v>0</v>
      </c>
      <c r="K7751" s="1">
        <v>134964.85</v>
      </c>
      <c r="L7751">
        <v>1</v>
      </c>
      <c r="M7751">
        <v>17</v>
      </c>
      <c r="N7751">
        <v>1273</v>
      </c>
      <c r="O7751">
        <v>8</v>
      </c>
      <c r="P7751">
        <v>129</v>
      </c>
      <c r="Q7751">
        <v>0.47058823529411764</v>
      </c>
      <c r="R7751">
        <v>21641</v>
      </c>
      <c r="S7751" t="str" cm="1">
        <f t="array" ref="S7751">_xlfn.IFS(E7754&lt;30,"18-29",E7754&lt;45,"30-44",TRUE,"45+")</f>
        <v>30-44</v>
      </c>
      <c r="T7751" t="str" cm="1">
        <f t="array" ref="T7751">_xlfn.IFS(F7751&lt;=2,"0-2 Years",F7751&lt;=5,"3-5 Years",F7751&lt;=8,"6-8 Years",TRUE,"9-10 Years")</f>
        <v>0-2 Years</v>
      </c>
      <c r="U7751" t="str" cm="1">
        <f t="array" ref="U7751">_xlfn.IFS(P7751&gt;60,"High Risk",P7751&gt;30,"Medium Risk",TRUE,"Low Risk")</f>
        <v>High Risk</v>
      </c>
      <c r="V7751">
        <f t="shared" si="121"/>
        <v>9</v>
      </c>
    </row>
    <row r="7752" spans="1:22" hidden="1" x14ac:dyDescent="0.2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 s="2">
        <v>0</v>
      </c>
      <c r="H7752">
        <v>2</v>
      </c>
      <c r="I7752">
        <v>1</v>
      </c>
      <c r="J7752">
        <v>1</v>
      </c>
      <c r="K7752" s="1">
        <v>184221.11</v>
      </c>
      <c r="L7752">
        <v>0</v>
      </c>
      <c r="M7752">
        <v>24</v>
      </c>
      <c r="N7752">
        <v>953</v>
      </c>
      <c r="O7752">
        <v>1</v>
      </c>
      <c r="P7752">
        <v>179</v>
      </c>
      <c r="Q7752">
        <v>4.1666666666666664E-2</v>
      </c>
      <c r="R7752">
        <v>22872</v>
      </c>
      <c r="S7752" t="str" cm="1">
        <f t="array" ref="S7752">_xlfn.IFS(E7755&lt;30,"18-29",E7755&lt;45,"30-44",TRUE,"45+")</f>
        <v>18-29</v>
      </c>
      <c r="T7752" t="str" cm="1">
        <f t="array" ref="T7752">_xlfn.IFS(F7752&lt;=2,"0-2 Years",F7752&lt;=5,"3-5 Years",F7752&lt;=8,"6-8 Years",TRUE,"9-10 Years")</f>
        <v>0-2 Years</v>
      </c>
      <c r="U7752" t="str" cm="1">
        <f t="array" ref="U7752">_xlfn.IFS(P7752&gt;60,"High Risk",P7752&gt;30,"Medium Risk",TRUE,"Low Risk")</f>
        <v>High Risk</v>
      </c>
      <c r="V7752">
        <f t="shared" si="121"/>
        <v>4</v>
      </c>
    </row>
    <row r="7753" spans="1:22" x14ac:dyDescent="0.2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 s="2">
        <v>0</v>
      </c>
      <c r="H7753">
        <v>2</v>
      </c>
      <c r="I7753">
        <v>0</v>
      </c>
      <c r="J7753">
        <v>0</v>
      </c>
      <c r="K7753" s="1">
        <v>19264.330000000002</v>
      </c>
      <c r="L7753">
        <v>0</v>
      </c>
      <c r="M7753">
        <v>7</v>
      </c>
      <c r="N7753">
        <v>1998</v>
      </c>
      <c r="O7753">
        <v>1</v>
      </c>
      <c r="P7753">
        <v>159</v>
      </c>
      <c r="Q7753">
        <v>0.14285714285714285</v>
      </c>
      <c r="R7753">
        <v>13986</v>
      </c>
      <c r="S7753" t="str" cm="1">
        <f t="array" ref="S7753">_xlfn.IFS(E7756&lt;30,"18-29",E7756&lt;45,"30-44",TRUE,"45+")</f>
        <v>30-44</v>
      </c>
      <c r="T7753" t="str" cm="1">
        <f t="array" ref="T7753">_xlfn.IFS(F7753&lt;=2,"0-2 Years",F7753&lt;=5,"3-5 Years",F7753&lt;=8,"6-8 Years",TRUE,"9-10 Years")</f>
        <v>6-8 Years</v>
      </c>
      <c r="U7753" t="str" cm="1">
        <f t="array" ref="U7753">_xlfn.IFS(P7753&gt;60,"High Risk",P7753&gt;30,"Medium Risk",TRUE,"Low Risk")</f>
        <v>High Risk</v>
      </c>
      <c r="V7753">
        <f t="shared" si="121"/>
        <v>6</v>
      </c>
    </row>
    <row r="7754" spans="1:22" hidden="1" x14ac:dyDescent="0.2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 s="2">
        <v>97266.1</v>
      </c>
      <c r="H7754">
        <v>1</v>
      </c>
      <c r="I7754">
        <v>1</v>
      </c>
      <c r="J7754">
        <v>1</v>
      </c>
      <c r="K7754" s="1">
        <v>92797.23</v>
      </c>
      <c r="L7754">
        <v>0</v>
      </c>
      <c r="M7754">
        <v>16</v>
      </c>
      <c r="N7754">
        <v>1100</v>
      </c>
      <c r="O7754">
        <v>1</v>
      </c>
      <c r="P7754">
        <v>153</v>
      </c>
      <c r="Q7754">
        <v>6.25E-2</v>
      </c>
      <c r="R7754">
        <v>17600</v>
      </c>
      <c r="S7754" t="str" cm="1">
        <f t="array" ref="S7754">_xlfn.IFS(E7757&lt;30,"18-29",E7757&lt;45,"30-44",TRUE,"45+")</f>
        <v>30-44</v>
      </c>
      <c r="T7754" t="str" cm="1">
        <f t="array" ref="T7754">_xlfn.IFS(F7754&lt;=2,"0-2 Years",F7754&lt;=5,"3-5 Years",F7754&lt;=8,"6-8 Years",TRUE,"9-10 Years")</f>
        <v>3-5 Years</v>
      </c>
      <c r="U7754" t="str" cm="1">
        <f t="array" ref="U7754">_xlfn.IFS(P7754&gt;60,"High Risk",P7754&gt;30,"Medium Risk",TRUE,"Low Risk")</f>
        <v>High Risk</v>
      </c>
      <c r="V7754">
        <f t="shared" si="121"/>
        <v>2</v>
      </c>
    </row>
    <row r="7755" spans="1:22" hidden="1" x14ac:dyDescent="0.2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 s="2">
        <v>113690.83</v>
      </c>
      <c r="H7755">
        <v>1</v>
      </c>
      <c r="I7755">
        <v>1</v>
      </c>
      <c r="J7755">
        <v>0</v>
      </c>
      <c r="K7755" s="1">
        <v>33114.239999999998</v>
      </c>
      <c r="L7755">
        <v>0</v>
      </c>
      <c r="M7755">
        <v>3</v>
      </c>
      <c r="N7755">
        <v>4854</v>
      </c>
      <c r="O7755">
        <v>9</v>
      </c>
      <c r="P7755">
        <v>166</v>
      </c>
      <c r="Q7755">
        <v>1</v>
      </c>
      <c r="R7755">
        <v>14562</v>
      </c>
      <c r="S7755" t="str" cm="1">
        <f t="array" ref="S7755">_xlfn.IFS(E7758&lt;30,"18-29",E7758&lt;45,"30-44",TRUE,"45+")</f>
        <v>30-44</v>
      </c>
      <c r="T7755" t="str" cm="1">
        <f t="array" ref="T7755">_xlfn.IFS(F7755&lt;=2,"0-2 Years",F7755&lt;=5,"3-5 Years",F7755&lt;=8,"6-8 Years",TRUE,"9-10 Years")</f>
        <v>9-10 Years</v>
      </c>
      <c r="U7755" t="str" cm="1">
        <f t="array" ref="U7755">_xlfn.IFS(P7755&gt;60,"High Risk",P7755&gt;30,"Medium Risk",TRUE,"Low Risk")</f>
        <v>High Risk</v>
      </c>
      <c r="V7755">
        <f t="shared" si="121"/>
        <v>5</v>
      </c>
    </row>
    <row r="7756" spans="1:22" hidden="1" x14ac:dyDescent="0.2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 s="2">
        <v>99056.22</v>
      </c>
      <c r="H7756">
        <v>2</v>
      </c>
      <c r="I7756">
        <v>1</v>
      </c>
      <c r="J7756">
        <v>0</v>
      </c>
      <c r="K7756" s="1">
        <v>154347.95000000001</v>
      </c>
      <c r="L7756">
        <v>1</v>
      </c>
      <c r="M7756">
        <v>20</v>
      </c>
      <c r="N7756">
        <v>4760</v>
      </c>
      <c r="O7756">
        <v>4</v>
      </c>
      <c r="P7756">
        <v>91</v>
      </c>
      <c r="Q7756">
        <v>0.2</v>
      </c>
      <c r="R7756">
        <v>95200</v>
      </c>
      <c r="S7756" t="str" cm="1">
        <f t="array" ref="S7756">_xlfn.IFS(E7759&lt;30,"18-29",E7759&lt;45,"30-44",TRUE,"45+")</f>
        <v>30-44</v>
      </c>
      <c r="T7756" t="str" cm="1">
        <f t="array" ref="T7756">_xlfn.IFS(F7756&lt;=2,"0-2 Years",F7756&lt;=5,"3-5 Years",F7756&lt;=8,"6-8 Years",TRUE,"9-10 Years")</f>
        <v>6-8 Years</v>
      </c>
      <c r="U7756" t="str" cm="1">
        <f t="array" ref="U7756">_xlfn.IFS(P7756&gt;60,"High Risk",P7756&gt;30,"Medium Risk",TRUE,"Low Risk")</f>
        <v>High Risk</v>
      </c>
      <c r="V7756">
        <f t="shared" si="121"/>
        <v>3</v>
      </c>
    </row>
    <row r="7757" spans="1:22" hidden="1" x14ac:dyDescent="0.2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 s="2">
        <v>0</v>
      </c>
      <c r="H7757">
        <v>2</v>
      </c>
      <c r="I7757">
        <v>1</v>
      </c>
      <c r="J7757">
        <v>1</v>
      </c>
      <c r="K7757" s="1">
        <v>184842.21</v>
      </c>
      <c r="L7757">
        <v>0</v>
      </c>
      <c r="M7757">
        <v>25</v>
      </c>
      <c r="N7757">
        <v>4082</v>
      </c>
      <c r="O7757">
        <v>9</v>
      </c>
      <c r="P7757">
        <v>101</v>
      </c>
      <c r="Q7757">
        <v>0.36</v>
      </c>
      <c r="R7757">
        <v>102050</v>
      </c>
      <c r="S7757" t="str" cm="1">
        <f t="array" ref="S7757">_xlfn.IFS(E7760&lt;30,"18-29",E7760&lt;45,"30-44",TRUE,"45+")</f>
        <v>30-44</v>
      </c>
      <c r="T7757" t="str" cm="1">
        <f t="array" ref="T7757">_xlfn.IFS(F7757&lt;=2,"0-2 Years",F7757&lt;=5,"3-5 Years",F7757&lt;=8,"6-8 Years",TRUE,"9-10 Years")</f>
        <v>6-8 Years</v>
      </c>
      <c r="U7757" t="str" cm="1">
        <f t="array" ref="U7757">_xlfn.IFS(P7757&gt;60,"High Risk",P7757&gt;30,"Medium Risk",TRUE,"Low Risk")</f>
        <v>High Risk</v>
      </c>
      <c r="V7757">
        <f t="shared" si="121"/>
        <v>3</v>
      </c>
    </row>
    <row r="7758" spans="1:22" hidden="1" x14ac:dyDescent="0.2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 s="2">
        <v>116338.68</v>
      </c>
      <c r="H7758">
        <v>1</v>
      </c>
      <c r="I7758">
        <v>1</v>
      </c>
      <c r="J7758">
        <v>1</v>
      </c>
      <c r="K7758" s="1">
        <v>155743.48000000001</v>
      </c>
      <c r="L7758">
        <v>0</v>
      </c>
      <c r="M7758">
        <v>5</v>
      </c>
      <c r="N7758">
        <v>285</v>
      </c>
      <c r="O7758">
        <v>8</v>
      </c>
      <c r="P7758">
        <v>71</v>
      </c>
      <c r="Q7758">
        <v>1</v>
      </c>
      <c r="R7758">
        <v>1425</v>
      </c>
      <c r="S7758" t="str" cm="1">
        <f t="array" ref="S7758">_xlfn.IFS(E7761&lt;30,"18-29",E7761&lt;45,"30-44",TRUE,"45+")</f>
        <v>45+</v>
      </c>
      <c r="T7758" t="str" cm="1">
        <f t="array" ref="T7758">_xlfn.IFS(F7758&lt;=2,"0-2 Years",F7758&lt;=5,"3-5 Years",F7758&lt;=8,"6-8 Years",TRUE,"9-10 Years")</f>
        <v>6-8 Years</v>
      </c>
      <c r="U7758" t="str" cm="1">
        <f t="array" ref="U7758">_xlfn.IFS(P7758&gt;60,"High Risk",P7758&gt;30,"Medium Risk",TRUE,"Low Risk")</f>
        <v>High Risk</v>
      </c>
      <c r="V7758">
        <f t="shared" si="121"/>
        <v>2</v>
      </c>
    </row>
    <row r="7759" spans="1:22" hidden="1" x14ac:dyDescent="0.2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 s="2">
        <v>97339.99</v>
      </c>
      <c r="H7759">
        <v>1</v>
      </c>
      <c r="I7759">
        <v>0</v>
      </c>
      <c r="J7759">
        <v>1</v>
      </c>
      <c r="K7759" s="1">
        <v>88815.25</v>
      </c>
      <c r="L7759">
        <v>0</v>
      </c>
      <c r="M7759">
        <v>25</v>
      </c>
      <c r="N7759">
        <v>635</v>
      </c>
      <c r="O7759">
        <v>2</v>
      </c>
      <c r="P7759">
        <v>118</v>
      </c>
      <c r="Q7759">
        <v>0.08</v>
      </c>
      <c r="R7759">
        <v>15875</v>
      </c>
      <c r="S7759" t="str" cm="1">
        <f t="array" ref="S7759">_xlfn.IFS(E7762&lt;30,"18-29",E7762&lt;45,"30-44",TRUE,"45+")</f>
        <v>30-44</v>
      </c>
      <c r="T7759" t="str" cm="1">
        <f t="array" ref="T7759">_xlfn.IFS(F7759&lt;=2,"0-2 Years",F7759&lt;=5,"3-5 Years",F7759&lt;=8,"6-8 Years",TRUE,"9-10 Years")</f>
        <v>6-8 Years</v>
      </c>
      <c r="U7759" t="str" cm="1">
        <f t="array" ref="U7759">_xlfn.IFS(P7759&gt;60,"High Risk",P7759&gt;30,"Medium Risk",TRUE,"Low Risk")</f>
        <v>High Risk</v>
      </c>
      <c r="V7759">
        <f t="shared" si="121"/>
        <v>2</v>
      </c>
    </row>
    <row r="7760" spans="1:22" hidden="1" x14ac:dyDescent="0.2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 s="2">
        <v>0</v>
      </c>
      <c r="H7760">
        <v>2</v>
      </c>
      <c r="I7760">
        <v>1</v>
      </c>
      <c r="J7760">
        <v>1</v>
      </c>
      <c r="K7760" s="1">
        <v>193747.57</v>
      </c>
      <c r="L7760">
        <v>0</v>
      </c>
      <c r="M7760">
        <v>29</v>
      </c>
      <c r="N7760">
        <v>3652</v>
      </c>
      <c r="O7760">
        <v>3</v>
      </c>
      <c r="P7760">
        <v>134</v>
      </c>
      <c r="Q7760">
        <v>0.10344827586206896</v>
      </c>
      <c r="R7760">
        <v>105908</v>
      </c>
      <c r="S7760" t="str" cm="1">
        <f t="array" ref="S7760">_xlfn.IFS(E7763&lt;30,"18-29",E7763&lt;45,"30-44",TRUE,"45+")</f>
        <v>30-44</v>
      </c>
      <c r="T7760" t="str" cm="1">
        <f t="array" ref="T7760">_xlfn.IFS(F7760&lt;=2,"0-2 Years",F7760&lt;=5,"3-5 Years",F7760&lt;=8,"6-8 Years",TRUE,"9-10 Years")</f>
        <v>3-5 Years</v>
      </c>
      <c r="U7760" t="str" cm="1">
        <f t="array" ref="U7760">_xlfn.IFS(P7760&gt;60,"High Risk",P7760&gt;30,"Medium Risk",TRUE,"Low Risk")</f>
        <v>High Risk</v>
      </c>
      <c r="V7760">
        <f t="shared" si="121"/>
        <v>3</v>
      </c>
    </row>
    <row r="7761" spans="1:22" hidden="1" x14ac:dyDescent="0.2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 s="2">
        <v>137592.31</v>
      </c>
      <c r="H7761">
        <v>2</v>
      </c>
      <c r="I7761">
        <v>0</v>
      </c>
      <c r="J7761">
        <v>1</v>
      </c>
      <c r="K7761" s="1">
        <v>116548.02</v>
      </c>
      <c r="L7761">
        <v>1</v>
      </c>
      <c r="M7761">
        <v>21</v>
      </c>
      <c r="N7761">
        <v>852</v>
      </c>
      <c r="O7761">
        <v>5</v>
      </c>
      <c r="P7761">
        <v>63</v>
      </c>
      <c r="Q7761">
        <v>0.23809523809523808</v>
      </c>
      <c r="R7761">
        <v>17892</v>
      </c>
      <c r="S7761" t="str" cm="1">
        <f t="array" ref="S7761">_xlfn.IFS(E7764&lt;30,"18-29",E7764&lt;45,"30-44",TRUE,"45+")</f>
        <v>30-44</v>
      </c>
      <c r="T7761" t="str" cm="1">
        <f t="array" ref="T7761">_xlfn.IFS(F7761&lt;=2,"0-2 Years",F7761&lt;=5,"3-5 Years",F7761&lt;=8,"6-8 Years",TRUE,"9-10 Years")</f>
        <v>0-2 Years</v>
      </c>
      <c r="U7761" t="str" cm="1">
        <f t="array" ref="U7761">_xlfn.IFS(P7761&gt;60,"High Risk",P7761&gt;30,"Medium Risk",TRUE,"Low Risk")</f>
        <v>High Risk</v>
      </c>
      <c r="V7761">
        <f t="shared" si="121"/>
        <v>2</v>
      </c>
    </row>
    <row r="7762" spans="1:22" hidden="1" x14ac:dyDescent="0.2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 s="2">
        <v>108760.27</v>
      </c>
      <c r="H7762">
        <v>2</v>
      </c>
      <c r="I7762">
        <v>1</v>
      </c>
      <c r="J7762">
        <v>0</v>
      </c>
      <c r="K7762" s="1">
        <v>166324.79</v>
      </c>
      <c r="L7762">
        <v>1</v>
      </c>
      <c r="M7762">
        <v>20</v>
      </c>
      <c r="N7762">
        <v>2521</v>
      </c>
      <c r="O7762">
        <v>0</v>
      </c>
      <c r="P7762">
        <v>26</v>
      </c>
      <c r="Q7762">
        <v>0</v>
      </c>
      <c r="R7762">
        <v>50420</v>
      </c>
      <c r="S7762" t="str" cm="1">
        <f t="array" ref="S7762">_xlfn.IFS(E7765&lt;30,"18-29",E7765&lt;45,"30-44",TRUE,"45+")</f>
        <v>30-44</v>
      </c>
      <c r="T7762" t="str" cm="1">
        <f t="array" ref="T7762">_xlfn.IFS(F7762&lt;=2,"0-2 Years",F7762&lt;=5,"3-5 Years",F7762&lt;=8,"6-8 Years",TRUE,"9-10 Years")</f>
        <v>6-8 Years</v>
      </c>
      <c r="U7762" t="str" cm="1">
        <f t="array" ref="U7762">_xlfn.IFS(P7762&gt;60,"High Risk",P7762&gt;30,"Medium Risk",TRUE,"Low Risk")</f>
        <v>Low Risk</v>
      </c>
      <c r="V7762">
        <f t="shared" si="121"/>
        <v>3</v>
      </c>
    </row>
    <row r="7763" spans="1:22" hidden="1" x14ac:dyDescent="0.2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 s="2">
        <v>128770.88</v>
      </c>
      <c r="H7763">
        <v>2</v>
      </c>
      <c r="I7763">
        <v>1</v>
      </c>
      <c r="J7763">
        <v>1</v>
      </c>
      <c r="K7763" s="1">
        <v>40199.01</v>
      </c>
      <c r="L7763">
        <v>0</v>
      </c>
      <c r="M7763">
        <v>24</v>
      </c>
      <c r="N7763">
        <v>4634</v>
      </c>
      <c r="O7763">
        <v>2</v>
      </c>
      <c r="P7763">
        <v>146</v>
      </c>
      <c r="Q7763">
        <v>8.3333333333333329E-2</v>
      </c>
      <c r="R7763">
        <v>111216</v>
      </c>
      <c r="S7763" t="str" cm="1">
        <f t="array" ref="S7763">_xlfn.IFS(E7766&lt;30,"18-29",E7766&lt;45,"30-44",TRUE,"45+")</f>
        <v>30-44</v>
      </c>
      <c r="T7763" t="str" cm="1">
        <f t="array" ref="T7763">_xlfn.IFS(F7763&lt;=2,"0-2 Years",F7763&lt;=5,"3-5 Years",F7763&lt;=8,"6-8 Years",TRUE,"9-10 Years")</f>
        <v>3-5 Years</v>
      </c>
      <c r="U7763" t="str" cm="1">
        <f t="array" ref="U7763">_xlfn.IFS(P7763&gt;60,"High Risk",P7763&gt;30,"Medium Risk",TRUE,"Low Risk")</f>
        <v>High Risk</v>
      </c>
      <c r="V7763">
        <f t="shared" si="121"/>
        <v>0</v>
      </c>
    </row>
    <row r="7764" spans="1:22" x14ac:dyDescent="0.2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 s="2">
        <v>0</v>
      </c>
      <c r="H7764">
        <v>2</v>
      </c>
      <c r="I7764">
        <v>0</v>
      </c>
      <c r="J7764">
        <v>0</v>
      </c>
      <c r="K7764" s="1">
        <v>51919.040000000001</v>
      </c>
      <c r="L7764">
        <v>0</v>
      </c>
      <c r="M7764">
        <v>7</v>
      </c>
      <c r="N7764">
        <v>1917</v>
      </c>
      <c r="O7764">
        <v>4</v>
      </c>
      <c r="P7764">
        <v>56</v>
      </c>
      <c r="Q7764">
        <v>0.5714285714285714</v>
      </c>
      <c r="R7764">
        <v>13419</v>
      </c>
      <c r="S7764" t="str" cm="1">
        <f t="array" ref="S7764">_xlfn.IFS(E7767&lt;30,"18-29",E7767&lt;45,"30-44",TRUE,"45+")</f>
        <v>45+</v>
      </c>
      <c r="T7764" t="str" cm="1">
        <f t="array" ref="T7764">_xlfn.IFS(F7764&lt;=2,"0-2 Years",F7764&lt;=5,"3-5 Years",F7764&lt;=8,"6-8 Years",TRUE,"9-10 Years")</f>
        <v>0-2 Years</v>
      </c>
      <c r="U7764" t="str" cm="1">
        <f t="array" ref="U7764">_xlfn.IFS(P7764&gt;60,"High Risk",P7764&gt;30,"Medium Risk",TRUE,"Low Risk")</f>
        <v>Medium Risk</v>
      </c>
      <c r="V7764">
        <f t="shared" si="121"/>
        <v>7</v>
      </c>
    </row>
    <row r="7765" spans="1:22" hidden="1" x14ac:dyDescent="0.2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 s="2">
        <v>44054.84</v>
      </c>
      <c r="H7765">
        <v>1</v>
      </c>
      <c r="I7765">
        <v>1</v>
      </c>
      <c r="J7765">
        <v>1</v>
      </c>
      <c r="K7765" s="1">
        <v>73329.08</v>
      </c>
      <c r="L7765">
        <v>0</v>
      </c>
      <c r="M7765">
        <v>24</v>
      </c>
      <c r="N7765">
        <v>1738</v>
      </c>
      <c r="O7765">
        <v>10</v>
      </c>
      <c r="P7765">
        <v>71</v>
      </c>
      <c r="Q7765">
        <v>0.41666666666666669</v>
      </c>
      <c r="R7765">
        <v>41712</v>
      </c>
      <c r="S7765" t="str" cm="1">
        <f t="array" ref="S7765">_xlfn.IFS(E7768&lt;30,"18-29",E7768&lt;45,"30-44",TRUE,"45+")</f>
        <v>30-44</v>
      </c>
      <c r="T7765" t="str" cm="1">
        <f t="array" ref="T7765">_xlfn.IFS(F7765&lt;=2,"0-2 Years",F7765&lt;=5,"3-5 Years",F7765&lt;=8,"6-8 Years",TRUE,"9-10 Years")</f>
        <v>0-2 Years</v>
      </c>
      <c r="U7765" t="str" cm="1">
        <f t="array" ref="U7765">_xlfn.IFS(P7765&gt;60,"High Risk",P7765&gt;30,"Medium Risk",TRUE,"Low Risk")</f>
        <v>High Risk</v>
      </c>
      <c r="V7765">
        <f t="shared" si="121"/>
        <v>3</v>
      </c>
    </row>
    <row r="7766" spans="1:22" x14ac:dyDescent="0.2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 s="2">
        <v>119657.53</v>
      </c>
      <c r="H7766">
        <v>1</v>
      </c>
      <c r="I7766">
        <v>1</v>
      </c>
      <c r="J7766">
        <v>0</v>
      </c>
      <c r="K7766" s="1">
        <v>145387.04999999999</v>
      </c>
      <c r="L7766">
        <v>1</v>
      </c>
      <c r="M7766">
        <v>10</v>
      </c>
      <c r="N7766">
        <v>1954</v>
      </c>
      <c r="O7766">
        <v>7</v>
      </c>
      <c r="P7766">
        <v>147</v>
      </c>
      <c r="Q7766">
        <v>0.7</v>
      </c>
      <c r="R7766">
        <v>19540</v>
      </c>
      <c r="S7766" t="str" cm="1">
        <f t="array" ref="S7766">_xlfn.IFS(E7769&lt;30,"18-29",E7769&lt;45,"30-44",TRUE,"45+")</f>
        <v>45+</v>
      </c>
      <c r="T7766" t="str" cm="1">
        <f t="array" ref="T7766">_xlfn.IFS(F7766&lt;=2,"0-2 Years",F7766&lt;=5,"3-5 Years",F7766&lt;=8,"6-8 Years",TRUE,"9-10 Years")</f>
        <v>0-2 Years</v>
      </c>
      <c r="U7766" t="str" cm="1">
        <f t="array" ref="U7766">_xlfn.IFS(P7766&gt;60,"High Risk",P7766&gt;30,"Medium Risk",TRUE,"Low Risk")</f>
        <v>High Risk</v>
      </c>
      <c r="V7766">
        <f t="shared" si="121"/>
        <v>6</v>
      </c>
    </row>
    <row r="7767" spans="1:22" hidden="1" x14ac:dyDescent="0.2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 s="2">
        <v>108797.63</v>
      </c>
      <c r="H7767">
        <v>2</v>
      </c>
      <c r="I7767">
        <v>0</v>
      </c>
      <c r="J7767">
        <v>0</v>
      </c>
      <c r="K7767" s="1">
        <v>140763.18</v>
      </c>
      <c r="L7767">
        <v>0</v>
      </c>
      <c r="M7767">
        <v>5</v>
      </c>
      <c r="N7767">
        <v>1358</v>
      </c>
      <c r="O7767">
        <v>0</v>
      </c>
      <c r="P7767">
        <v>2</v>
      </c>
      <c r="Q7767">
        <v>0</v>
      </c>
      <c r="R7767">
        <v>6790</v>
      </c>
      <c r="S7767" t="str" cm="1">
        <f t="array" ref="S7767">_xlfn.IFS(E7770&lt;30,"18-29",E7770&lt;45,"30-44",TRUE,"45+")</f>
        <v>18-29</v>
      </c>
      <c r="T7767" t="str" cm="1">
        <f t="array" ref="T7767">_xlfn.IFS(F7767&lt;=2,"0-2 Years",F7767&lt;=5,"3-5 Years",F7767&lt;=8,"6-8 Years",TRUE,"9-10 Years")</f>
        <v>6-8 Years</v>
      </c>
      <c r="U7767" t="str" cm="1">
        <f t="array" ref="U7767">_xlfn.IFS(P7767&gt;60,"High Risk",P7767&gt;30,"Medium Risk",TRUE,"Low Risk")</f>
        <v>Low Risk</v>
      </c>
      <c r="V7767">
        <f t="shared" si="121"/>
        <v>4</v>
      </c>
    </row>
    <row r="7768" spans="1:22" x14ac:dyDescent="0.2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 s="2">
        <v>0</v>
      </c>
      <c r="H7768">
        <v>2</v>
      </c>
      <c r="I7768">
        <v>0</v>
      </c>
      <c r="J7768">
        <v>0</v>
      </c>
      <c r="K7768" s="1">
        <v>67979.350000000006</v>
      </c>
      <c r="L7768">
        <v>0</v>
      </c>
      <c r="M7768">
        <v>13</v>
      </c>
      <c r="N7768">
        <v>3671</v>
      </c>
      <c r="O7768">
        <v>3</v>
      </c>
      <c r="P7768">
        <v>139</v>
      </c>
      <c r="Q7768">
        <v>0.23076923076923078</v>
      </c>
      <c r="R7768">
        <v>47723</v>
      </c>
      <c r="S7768" t="str" cm="1">
        <f t="array" ref="S7768">_xlfn.IFS(E7771&lt;30,"18-29",E7771&lt;45,"30-44",TRUE,"45+")</f>
        <v>18-29</v>
      </c>
      <c r="T7768" t="str" cm="1">
        <f t="array" ref="T7768">_xlfn.IFS(F7768&lt;=2,"0-2 Years",F7768&lt;=5,"3-5 Years",F7768&lt;=8,"6-8 Years",TRUE,"9-10 Years")</f>
        <v>0-2 Years</v>
      </c>
      <c r="U7768" t="str" cm="1">
        <f t="array" ref="U7768">_xlfn.IFS(P7768&gt;60,"High Risk",P7768&gt;30,"Medium Risk",TRUE,"Low Risk")</f>
        <v>High Risk</v>
      </c>
      <c r="V7768">
        <f t="shared" si="121"/>
        <v>7</v>
      </c>
    </row>
    <row r="7769" spans="1:22" x14ac:dyDescent="0.2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 s="2">
        <v>102025.32</v>
      </c>
      <c r="H7769">
        <v>1</v>
      </c>
      <c r="I7769">
        <v>1</v>
      </c>
      <c r="J7769">
        <v>0</v>
      </c>
      <c r="K7769" s="1">
        <v>133051.64000000001</v>
      </c>
      <c r="L7769">
        <v>1</v>
      </c>
      <c r="M7769">
        <v>19</v>
      </c>
      <c r="N7769">
        <v>1171</v>
      </c>
      <c r="O7769">
        <v>5</v>
      </c>
      <c r="P7769">
        <v>32</v>
      </c>
      <c r="Q7769">
        <v>0.26315789473684209</v>
      </c>
      <c r="R7769">
        <v>22249</v>
      </c>
      <c r="S7769" t="str" cm="1">
        <f t="array" ref="S7769">_xlfn.IFS(E7772&lt;30,"18-29",E7772&lt;45,"30-44",TRUE,"45+")</f>
        <v>18-29</v>
      </c>
      <c r="T7769" t="str" cm="1">
        <f t="array" ref="T7769">_xlfn.IFS(F7769&lt;=2,"0-2 Years",F7769&lt;=5,"3-5 Years",F7769&lt;=8,"6-8 Years",TRUE,"9-10 Years")</f>
        <v>0-2 Years</v>
      </c>
      <c r="U7769" t="str" cm="1">
        <f t="array" ref="U7769">_xlfn.IFS(P7769&gt;60,"High Risk",P7769&gt;30,"Medium Risk",TRUE,"Low Risk")</f>
        <v>Medium Risk</v>
      </c>
      <c r="V7769">
        <f t="shared" si="121"/>
        <v>7</v>
      </c>
    </row>
    <row r="7770" spans="1:22" hidden="1" x14ac:dyDescent="0.2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 s="2">
        <v>122446.61</v>
      </c>
      <c r="H7770">
        <v>2</v>
      </c>
      <c r="I7770">
        <v>1</v>
      </c>
      <c r="J7770">
        <v>0</v>
      </c>
      <c r="K7770" s="1">
        <v>86791.9</v>
      </c>
      <c r="L7770">
        <v>0</v>
      </c>
      <c r="M7770">
        <v>26</v>
      </c>
      <c r="N7770">
        <v>3255</v>
      </c>
      <c r="O7770">
        <v>0</v>
      </c>
      <c r="P7770">
        <v>77</v>
      </c>
      <c r="Q7770">
        <v>0</v>
      </c>
      <c r="R7770">
        <v>84630</v>
      </c>
      <c r="S7770" t="str" cm="1">
        <f t="array" ref="S7770">_xlfn.IFS(E7773&lt;30,"18-29",E7773&lt;45,"30-44",TRUE,"45+")</f>
        <v>18-29</v>
      </c>
      <c r="T7770" t="str" cm="1">
        <f t="array" ref="T7770">_xlfn.IFS(F7770&lt;=2,"0-2 Years",F7770&lt;=5,"3-5 Years",F7770&lt;=8,"6-8 Years",TRUE,"9-10 Years")</f>
        <v>9-10 Years</v>
      </c>
      <c r="U7770" t="str" cm="1">
        <f t="array" ref="U7770">_xlfn.IFS(P7770&gt;60,"High Risk",P7770&gt;30,"Medium Risk",TRUE,"Low Risk")</f>
        <v>High Risk</v>
      </c>
      <c r="V7770">
        <f t="shared" si="121"/>
        <v>3</v>
      </c>
    </row>
    <row r="7771" spans="1:22" hidden="1" x14ac:dyDescent="0.2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 s="2">
        <v>158786.67000000001</v>
      </c>
      <c r="H7771">
        <v>2</v>
      </c>
      <c r="I7771">
        <v>0</v>
      </c>
      <c r="J7771">
        <v>1</v>
      </c>
      <c r="K7771" s="1">
        <v>47579.25</v>
      </c>
      <c r="L7771">
        <v>0</v>
      </c>
      <c r="M7771">
        <v>30</v>
      </c>
      <c r="N7771">
        <v>943</v>
      </c>
      <c r="O7771">
        <v>5</v>
      </c>
      <c r="P7771">
        <v>16</v>
      </c>
      <c r="Q7771">
        <v>0.16666666666666666</v>
      </c>
      <c r="R7771">
        <v>28290</v>
      </c>
      <c r="S7771" t="str" cm="1">
        <f t="array" ref="S7771">_xlfn.IFS(E7774&lt;30,"18-29",E7774&lt;45,"30-44",TRUE,"45+")</f>
        <v>45+</v>
      </c>
      <c r="T7771" t="str" cm="1">
        <f t="array" ref="T7771">_xlfn.IFS(F7771&lt;=2,"0-2 Years",F7771&lt;=5,"3-5 Years",F7771&lt;=8,"6-8 Years",TRUE,"9-10 Years")</f>
        <v>6-8 Years</v>
      </c>
      <c r="U7771" t="str" cm="1">
        <f t="array" ref="U7771">_xlfn.IFS(P7771&gt;60,"High Risk",P7771&gt;30,"Medium Risk",TRUE,"Low Risk")</f>
        <v>Low Risk</v>
      </c>
      <c r="V7771">
        <f t="shared" si="121"/>
        <v>0</v>
      </c>
    </row>
    <row r="7772" spans="1:22" hidden="1" x14ac:dyDescent="0.2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 s="2">
        <v>125689.29</v>
      </c>
      <c r="H7772">
        <v>1</v>
      </c>
      <c r="I7772">
        <v>1</v>
      </c>
      <c r="J7772">
        <v>1</v>
      </c>
      <c r="K7772" s="1">
        <v>151623.71</v>
      </c>
      <c r="L7772">
        <v>0</v>
      </c>
      <c r="M7772">
        <v>29</v>
      </c>
      <c r="N7772">
        <v>4046</v>
      </c>
      <c r="O7772">
        <v>2</v>
      </c>
      <c r="P7772">
        <v>137</v>
      </c>
      <c r="Q7772">
        <v>6.8965517241379309E-2</v>
      </c>
      <c r="R7772">
        <v>117334</v>
      </c>
      <c r="S7772" t="str" cm="1">
        <f t="array" ref="S7772">_xlfn.IFS(E7775&lt;30,"18-29",E7775&lt;45,"30-44",TRUE,"45+")</f>
        <v>45+</v>
      </c>
      <c r="T7772" t="str" cm="1">
        <f t="array" ref="T7772">_xlfn.IFS(F7772&lt;=2,"0-2 Years",F7772&lt;=5,"3-5 Years",F7772&lt;=8,"6-8 Years",TRUE,"9-10 Years")</f>
        <v>3-5 Years</v>
      </c>
      <c r="U7772" t="str" cm="1">
        <f t="array" ref="U7772">_xlfn.IFS(P7772&gt;60,"High Risk",P7772&gt;30,"Medium Risk",TRUE,"Low Risk")</f>
        <v>High Risk</v>
      </c>
      <c r="V7772">
        <f t="shared" si="121"/>
        <v>2</v>
      </c>
    </row>
    <row r="7773" spans="1:22" hidden="1" x14ac:dyDescent="0.2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 s="2">
        <v>154640.41</v>
      </c>
      <c r="H7773">
        <v>1</v>
      </c>
      <c r="I7773">
        <v>1</v>
      </c>
      <c r="J7773">
        <v>1</v>
      </c>
      <c r="K7773" s="1">
        <v>164039.51</v>
      </c>
      <c r="L7773">
        <v>0</v>
      </c>
      <c r="M7773">
        <v>14</v>
      </c>
      <c r="N7773">
        <v>4437</v>
      </c>
      <c r="O7773">
        <v>3</v>
      </c>
      <c r="P7773">
        <v>120</v>
      </c>
      <c r="Q7773">
        <v>0.21428571428571427</v>
      </c>
      <c r="R7773">
        <v>62118</v>
      </c>
      <c r="S7773" t="str" cm="1">
        <f t="array" ref="S7773">_xlfn.IFS(E7776&lt;30,"18-29",E7776&lt;45,"30-44",TRUE,"45+")</f>
        <v>30-44</v>
      </c>
      <c r="T7773" t="str" cm="1">
        <f t="array" ref="T7773">_xlfn.IFS(F7773&lt;=2,"0-2 Years",F7773&lt;=5,"3-5 Years",F7773&lt;=8,"6-8 Years",TRUE,"9-10 Years")</f>
        <v>0-2 Years</v>
      </c>
      <c r="U7773" t="str" cm="1">
        <f t="array" ref="U7773">_xlfn.IFS(P7773&gt;60,"High Risk",P7773&gt;30,"Medium Risk",TRUE,"Low Risk")</f>
        <v>High Risk</v>
      </c>
      <c r="V7773">
        <f t="shared" si="121"/>
        <v>3</v>
      </c>
    </row>
    <row r="7774" spans="1:22" x14ac:dyDescent="0.2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 s="2">
        <v>146710.76</v>
      </c>
      <c r="H7774">
        <v>1</v>
      </c>
      <c r="I7774">
        <v>1</v>
      </c>
      <c r="J7774">
        <v>0</v>
      </c>
      <c r="K7774" s="1">
        <v>16528.400000000001</v>
      </c>
      <c r="L7774">
        <v>1</v>
      </c>
      <c r="M7774">
        <v>3</v>
      </c>
      <c r="N7774">
        <v>501</v>
      </c>
      <c r="O7774">
        <v>4</v>
      </c>
      <c r="P7774">
        <v>79</v>
      </c>
      <c r="Q7774">
        <v>1</v>
      </c>
      <c r="R7774">
        <v>1503</v>
      </c>
      <c r="S7774" t="str" cm="1">
        <f t="array" ref="S7774">_xlfn.IFS(E7777&lt;30,"18-29",E7777&lt;45,"30-44",TRUE,"45+")</f>
        <v>30-44</v>
      </c>
      <c r="T7774" t="str" cm="1">
        <f t="array" ref="T7774">_xlfn.IFS(F7774&lt;=2,"0-2 Years",F7774&lt;=5,"3-5 Years",F7774&lt;=8,"6-8 Years",TRUE,"9-10 Years")</f>
        <v>3-5 Years</v>
      </c>
      <c r="U7774" t="str" cm="1">
        <f t="array" ref="U7774">_xlfn.IFS(P7774&gt;60,"High Risk",P7774&gt;30,"Medium Risk",TRUE,"Low Risk")</f>
        <v>High Risk</v>
      </c>
      <c r="V7774">
        <f t="shared" si="121"/>
        <v>6</v>
      </c>
    </row>
    <row r="7775" spans="1:22" hidden="1" x14ac:dyDescent="0.2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 s="2">
        <v>136709.35</v>
      </c>
      <c r="H7775">
        <v>1</v>
      </c>
      <c r="I7775">
        <v>0</v>
      </c>
      <c r="J7775">
        <v>1</v>
      </c>
      <c r="K7775" s="1">
        <v>66753.100000000006</v>
      </c>
      <c r="L7775">
        <v>1</v>
      </c>
      <c r="M7775">
        <v>14</v>
      </c>
      <c r="N7775">
        <v>3535</v>
      </c>
      <c r="O7775">
        <v>8</v>
      </c>
      <c r="P7775">
        <v>56</v>
      </c>
      <c r="Q7775">
        <v>0.5714285714285714</v>
      </c>
      <c r="R7775">
        <v>49490</v>
      </c>
      <c r="S7775" t="str" cm="1">
        <f t="array" ref="S7775">_xlfn.IFS(E7778&lt;30,"18-29",E7778&lt;45,"30-44",TRUE,"45+")</f>
        <v>45+</v>
      </c>
      <c r="T7775" t="str" cm="1">
        <f t="array" ref="T7775">_xlfn.IFS(F7775&lt;=2,"0-2 Years",F7775&lt;=5,"3-5 Years",F7775&lt;=8,"6-8 Years",TRUE,"9-10 Years")</f>
        <v>6-8 Years</v>
      </c>
      <c r="U7775" t="str" cm="1">
        <f t="array" ref="U7775">_xlfn.IFS(P7775&gt;60,"High Risk",P7775&gt;30,"Medium Risk",TRUE,"Low Risk")</f>
        <v>Medium Risk</v>
      </c>
      <c r="V7775">
        <f t="shared" si="121"/>
        <v>3</v>
      </c>
    </row>
    <row r="7776" spans="1:22" hidden="1" x14ac:dyDescent="0.2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 s="2">
        <v>129305.09</v>
      </c>
      <c r="H7776">
        <v>2</v>
      </c>
      <c r="I7776">
        <v>0</v>
      </c>
      <c r="J7776">
        <v>1</v>
      </c>
      <c r="K7776" s="1">
        <v>19244.580000000002</v>
      </c>
      <c r="L7776">
        <v>0</v>
      </c>
      <c r="M7776">
        <v>30</v>
      </c>
      <c r="N7776">
        <v>4543</v>
      </c>
      <c r="O7776">
        <v>9</v>
      </c>
      <c r="P7776">
        <v>120</v>
      </c>
      <c r="Q7776">
        <v>0.3</v>
      </c>
      <c r="R7776">
        <v>136290</v>
      </c>
      <c r="S7776" t="str" cm="1">
        <f t="array" ref="S7776">_xlfn.IFS(E7779&lt;30,"18-29",E7779&lt;45,"30-44",TRUE,"45+")</f>
        <v>18-29</v>
      </c>
      <c r="T7776" t="str" cm="1">
        <f t="array" ref="T7776">_xlfn.IFS(F7776&lt;=2,"0-2 Years",F7776&lt;=5,"3-5 Years",F7776&lt;=8,"6-8 Years",TRUE,"9-10 Years")</f>
        <v>3-5 Years</v>
      </c>
      <c r="U7776" t="str" cm="1">
        <f t="array" ref="U7776">_xlfn.IFS(P7776&gt;60,"High Risk",P7776&gt;30,"Medium Risk",TRUE,"Low Risk")</f>
        <v>High Risk</v>
      </c>
      <c r="V7776">
        <f t="shared" si="121"/>
        <v>0</v>
      </c>
    </row>
    <row r="7777" spans="1:22" x14ac:dyDescent="0.2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 s="2">
        <v>0</v>
      </c>
      <c r="H7777">
        <v>2</v>
      </c>
      <c r="I7777">
        <v>1</v>
      </c>
      <c r="J7777">
        <v>0</v>
      </c>
      <c r="K7777" s="1">
        <v>103832.58</v>
      </c>
      <c r="L7777">
        <v>0</v>
      </c>
      <c r="M7777">
        <v>18</v>
      </c>
      <c r="N7777">
        <v>3184</v>
      </c>
      <c r="O7777">
        <v>1</v>
      </c>
      <c r="P7777">
        <v>77</v>
      </c>
      <c r="Q7777">
        <v>5.5555555555555552E-2</v>
      </c>
      <c r="R7777">
        <v>57312</v>
      </c>
      <c r="S7777" t="str" cm="1">
        <f t="array" ref="S7777">_xlfn.IFS(E7780&lt;30,"18-29",E7780&lt;45,"30-44",TRUE,"45+")</f>
        <v>18-29</v>
      </c>
      <c r="T7777" t="str" cm="1">
        <f t="array" ref="T7777">_xlfn.IFS(F7777&lt;=2,"0-2 Years",F7777&lt;=5,"3-5 Years",F7777&lt;=8,"6-8 Years",TRUE,"9-10 Years")</f>
        <v>9-10 Years</v>
      </c>
      <c r="U7777" t="str" cm="1">
        <f t="array" ref="U7777">_xlfn.IFS(P7777&gt;60,"High Risk",P7777&gt;30,"Medium Risk",TRUE,"Low Risk")</f>
        <v>High Risk</v>
      </c>
      <c r="V7777">
        <f t="shared" si="121"/>
        <v>6</v>
      </c>
    </row>
    <row r="7778" spans="1:22" hidden="1" x14ac:dyDescent="0.2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 s="2">
        <v>0</v>
      </c>
      <c r="H7778">
        <v>2</v>
      </c>
      <c r="I7778">
        <v>0</v>
      </c>
      <c r="J7778">
        <v>1</v>
      </c>
      <c r="K7778" s="1">
        <v>502.7</v>
      </c>
      <c r="L7778">
        <v>0</v>
      </c>
      <c r="M7778">
        <v>26</v>
      </c>
      <c r="N7778">
        <v>2302</v>
      </c>
      <c r="O7778">
        <v>9</v>
      </c>
      <c r="P7778">
        <v>40</v>
      </c>
      <c r="Q7778">
        <v>0.34615384615384615</v>
      </c>
      <c r="R7778">
        <v>59852</v>
      </c>
      <c r="S7778" t="str" cm="1">
        <f t="array" ref="S7778">_xlfn.IFS(E7781&lt;30,"18-29",E7781&lt;45,"30-44",TRUE,"45+")</f>
        <v>45+</v>
      </c>
      <c r="T7778" t="str" cm="1">
        <f t="array" ref="T7778">_xlfn.IFS(F7778&lt;=2,"0-2 Years",F7778&lt;=5,"3-5 Years",F7778&lt;=8,"6-8 Years",TRUE,"9-10 Years")</f>
        <v>9-10 Years</v>
      </c>
      <c r="U7778" t="str" cm="1">
        <f t="array" ref="U7778">_xlfn.IFS(P7778&gt;60,"High Risk",P7778&gt;30,"Medium Risk",TRUE,"Low Risk")</f>
        <v>Medium Risk</v>
      </c>
      <c r="V7778">
        <f t="shared" si="121"/>
        <v>4</v>
      </c>
    </row>
    <row r="7779" spans="1:22" hidden="1" x14ac:dyDescent="0.2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 s="2">
        <v>82844.33</v>
      </c>
      <c r="H7779">
        <v>2</v>
      </c>
      <c r="I7779">
        <v>0</v>
      </c>
      <c r="J7779">
        <v>1</v>
      </c>
      <c r="K7779" s="1">
        <v>1408.68</v>
      </c>
      <c r="L7779">
        <v>0</v>
      </c>
      <c r="M7779">
        <v>15</v>
      </c>
      <c r="N7779">
        <v>2058</v>
      </c>
      <c r="O7779">
        <v>5</v>
      </c>
      <c r="P7779">
        <v>130</v>
      </c>
      <c r="Q7779">
        <v>0.33333333333333331</v>
      </c>
      <c r="R7779">
        <v>30870</v>
      </c>
      <c r="S7779" t="str" cm="1">
        <f t="array" ref="S7779">_xlfn.IFS(E7782&lt;30,"18-29",E7782&lt;45,"30-44",TRUE,"45+")</f>
        <v>30-44</v>
      </c>
      <c r="T7779" t="str" cm="1">
        <f t="array" ref="T7779">_xlfn.IFS(F7779&lt;=2,"0-2 Years",F7779&lt;=5,"3-5 Years",F7779&lt;=8,"6-8 Years",TRUE,"9-10 Years")</f>
        <v>0-2 Years</v>
      </c>
      <c r="U7779" t="str" cm="1">
        <f t="array" ref="U7779">_xlfn.IFS(P7779&gt;60,"High Risk",P7779&gt;30,"Medium Risk",TRUE,"Low Risk")</f>
        <v>High Risk</v>
      </c>
      <c r="V7779">
        <f t="shared" si="121"/>
        <v>1</v>
      </c>
    </row>
    <row r="7780" spans="1:22" hidden="1" x14ac:dyDescent="0.2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 s="2">
        <v>0</v>
      </c>
      <c r="H7780">
        <v>2</v>
      </c>
      <c r="I7780">
        <v>0</v>
      </c>
      <c r="J7780">
        <v>1</v>
      </c>
      <c r="K7780" s="1">
        <v>5985.36</v>
      </c>
      <c r="L7780">
        <v>0</v>
      </c>
      <c r="M7780">
        <v>16</v>
      </c>
      <c r="N7780">
        <v>1571</v>
      </c>
      <c r="O7780">
        <v>0</v>
      </c>
      <c r="P7780">
        <v>137</v>
      </c>
      <c r="Q7780">
        <v>0</v>
      </c>
      <c r="R7780">
        <v>25136</v>
      </c>
      <c r="S7780" t="str" cm="1">
        <f t="array" ref="S7780">_xlfn.IFS(E7783&lt;30,"18-29",E7783&lt;45,"30-44",TRUE,"45+")</f>
        <v>30-44</v>
      </c>
      <c r="T7780" t="str" cm="1">
        <f t="array" ref="T7780">_xlfn.IFS(F7780&lt;=2,"0-2 Years",F7780&lt;=5,"3-5 Years",F7780&lt;=8,"6-8 Years",TRUE,"9-10 Years")</f>
        <v>0-2 Years</v>
      </c>
      <c r="U7780" t="str" cm="1">
        <f t="array" ref="U7780">_xlfn.IFS(P7780&gt;60,"High Risk",P7780&gt;30,"Medium Risk",TRUE,"Low Risk")</f>
        <v>High Risk</v>
      </c>
      <c r="V7780">
        <f t="shared" si="121"/>
        <v>4</v>
      </c>
    </row>
    <row r="7781" spans="1:22" x14ac:dyDescent="0.2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 s="2">
        <v>0</v>
      </c>
      <c r="H7781">
        <v>2</v>
      </c>
      <c r="I7781">
        <v>1</v>
      </c>
      <c r="J7781">
        <v>0</v>
      </c>
      <c r="K7781" s="1">
        <v>37460.050000000003</v>
      </c>
      <c r="L7781">
        <v>0</v>
      </c>
      <c r="M7781">
        <v>1</v>
      </c>
      <c r="N7781">
        <v>1410</v>
      </c>
      <c r="O7781">
        <v>10</v>
      </c>
      <c r="P7781">
        <v>1</v>
      </c>
      <c r="Q7781">
        <v>1</v>
      </c>
      <c r="R7781">
        <v>1410</v>
      </c>
      <c r="S7781" t="str" cm="1">
        <f t="array" ref="S7781">_xlfn.IFS(E7784&lt;30,"18-29",E7784&lt;45,"30-44",TRUE,"45+")</f>
        <v>45+</v>
      </c>
      <c r="T7781" t="str" cm="1">
        <f t="array" ref="T7781">_xlfn.IFS(F7781&lt;=2,"0-2 Years",F7781&lt;=5,"3-5 Years",F7781&lt;=8,"6-8 Years",TRUE,"9-10 Years")</f>
        <v>0-2 Years</v>
      </c>
      <c r="U7781" t="str" cm="1">
        <f t="array" ref="U7781">_xlfn.IFS(P7781&gt;60,"High Risk",P7781&gt;30,"Medium Risk",TRUE,"Low Risk")</f>
        <v>Low Risk</v>
      </c>
      <c r="V7781">
        <f t="shared" si="121"/>
        <v>8</v>
      </c>
    </row>
    <row r="7782" spans="1:22" hidden="1" x14ac:dyDescent="0.2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 s="2">
        <v>76692.22</v>
      </c>
      <c r="H7782">
        <v>1</v>
      </c>
      <c r="I7782">
        <v>0</v>
      </c>
      <c r="J7782">
        <v>1</v>
      </c>
      <c r="K7782" s="1">
        <v>30396.43</v>
      </c>
      <c r="L7782">
        <v>0</v>
      </c>
      <c r="M7782">
        <v>28</v>
      </c>
      <c r="N7782">
        <v>1133</v>
      </c>
      <c r="O7782">
        <v>10</v>
      </c>
      <c r="P7782">
        <v>78</v>
      </c>
      <c r="Q7782">
        <v>0.35714285714285715</v>
      </c>
      <c r="R7782">
        <v>31724</v>
      </c>
      <c r="S7782" t="str" cm="1">
        <f t="array" ref="S7782">_xlfn.IFS(E7785&lt;30,"18-29",E7785&lt;45,"30-44",TRUE,"45+")</f>
        <v>30-44</v>
      </c>
      <c r="T7782" t="str" cm="1">
        <f t="array" ref="T7782">_xlfn.IFS(F7782&lt;=2,"0-2 Years",F7782&lt;=5,"3-5 Years",F7782&lt;=8,"6-8 Years",TRUE,"9-10 Years")</f>
        <v>9-10 Years</v>
      </c>
      <c r="U7782" t="str" cm="1">
        <f t="array" ref="U7782">_xlfn.IFS(P7782&gt;60,"High Risk",P7782&gt;30,"Medium Risk",TRUE,"Low Risk")</f>
        <v>High Risk</v>
      </c>
      <c r="V7782">
        <f t="shared" si="121"/>
        <v>2</v>
      </c>
    </row>
    <row r="7783" spans="1:22" hidden="1" x14ac:dyDescent="0.2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 s="2">
        <v>117715.84</v>
      </c>
      <c r="H7783">
        <v>1</v>
      </c>
      <c r="I7783">
        <v>1</v>
      </c>
      <c r="J7783">
        <v>0</v>
      </c>
      <c r="K7783" s="1">
        <v>2498.67</v>
      </c>
      <c r="L7783">
        <v>0</v>
      </c>
      <c r="M7783">
        <v>9</v>
      </c>
      <c r="N7783">
        <v>3402</v>
      </c>
      <c r="O7783">
        <v>0</v>
      </c>
      <c r="P7783">
        <v>29</v>
      </c>
      <c r="Q7783">
        <v>0</v>
      </c>
      <c r="R7783">
        <v>30618</v>
      </c>
      <c r="S7783" t="str" cm="1">
        <f t="array" ref="S7783">_xlfn.IFS(E7786&lt;30,"18-29",E7786&lt;45,"30-44",TRUE,"45+")</f>
        <v>45+</v>
      </c>
      <c r="T7783" t="str" cm="1">
        <f t="array" ref="T7783">_xlfn.IFS(F7783&lt;=2,"0-2 Years",F7783&lt;=5,"3-5 Years",F7783&lt;=8,"6-8 Years",TRUE,"9-10 Years")</f>
        <v>6-8 Years</v>
      </c>
      <c r="U7783" t="str" cm="1">
        <f t="array" ref="U7783">_xlfn.IFS(P7783&gt;60,"High Risk",P7783&gt;30,"Medium Risk",TRUE,"Low Risk")</f>
        <v>Low Risk</v>
      </c>
      <c r="V7783">
        <f t="shared" si="121"/>
        <v>5</v>
      </c>
    </row>
    <row r="7784" spans="1:22" hidden="1" x14ac:dyDescent="0.2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 s="2">
        <v>87105.32</v>
      </c>
      <c r="H7784">
        <v>1</v>
      </c>
      <c r="I7784">
        <v>1</v>
      </c>
      <c r="J7784">
        <v>1</v>
      </c>
      <c r="K7784" s="1">
        <v>55346.14</v>
      </c>
      <c r="L7784">
        <v>0</v>
      </c>
      <c r="M7784">
        <v>19</v>
      </c>
      <c r="N7784">
        <v>3969</v>
      </c>
      <c r="O7784">
        <v>8</v>
      </c>
      <c r="P7784">
        <v>42</v>
      </c>
      <c r="Q7784">
        <v>0.42105263157894735</v>
      </c>
      <c r="R7784">
        <v>75411</v>
      </c>
      <c r="S7784" t="str" cm="1">
        <f t="array" ref="S7784">_xlfn.IFS(E7787&lt;30,"18-29",E7787&lt;45,"30-44",TRUE,"45+")</f>
        <v>18-29</v>
      </c>
      <c r="T7784" t="str" cm="1">
        <f t="array" ref="T7784">_xlfn.IFS(F7784&lt;=2,"0-2 Years",F7784&lt;=5,"3-5 Years",F7784&lt;=8,"6-8 Years",TRUE,"9-10 Years")</f>
        <v>6-8 Years</v>
      </c>
      <c r="U7784" t="str" cm="1">
        <f t="array" ref="U7784">_xlfn.IFS(P7784&gt;60,"High Risk",P7784&gt;30,"Medium Risk",TRUE,"Low Risk")</f>
        <v>Medium Risk</v>
      </c>
      <c r="V7784">
        <f t="shared" si="121"/>
        <v>3</v>
      </c>
    </row>
    <row r="7785" spans="1:22" x14ac:dyDescent="0.2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 s="2">
        <v>0</v>
      </c>
      <c r="H7785">
        <v>1</v>
      </c>
      <c r="I7785">
        <v>1</v>
      </c>
      <c r="J7785">
        <v>0</v>
      </c>
      <c r="K7785" s="1">
        <v>148330.97</v>
      </c>
      <c r="L7785">
        <v>1</v>
      </c>
      <c r="M7785">
        <v>23</v>
      </c>
      <c r="N7785">
        <v>2368</v>
      </c>
      <c r="O7785">
        <v>0</v>
      </c>
      <c r="P7785">
        <v>158</v>
      </c>
      <c r="Q7785">
        <v>0</v>
      </c>
      <c r="R7785">
        <v>54464</v>
      </c>
      <c r="S7785" t="str" cm="1">
        <f t="array" ref="S7785">_xlfn.IFS(E7788&lt;30,"18-29",E7788&lt;45,"30-44",TRUE,"45+")</f>
        <v>30-44</v>
      </c>
      <c r="T7785" t="str" cm="1">
        <f t="array" ref="T7785">_xlfn.IFS(F7785&lt;=2,"0-2 Years",F7785&lt;=5,"3-5 Years",F7785&lt;=8,"6-8 Years",TRUE,"9-10 Years")</f>
        <v>6-8 Years</v>
      </c>
      <c r="U7785" t="str" cm="1">
        <f t="array" ref="U7785">_xlfn.IFS(P7785&gt;60,"High Risk",P7785&gt;30,"Medium Risk",TRUE,"Low Risk")</f>
        <v>High Risk</v>
      </c>
      <c r="V7785">
        <f t="shared" si="121"/>
        <v>8</v>
      </c>
    </row>
    <row r="7786" spans="1:22" hidden="1" x14ac:dyDescent="0.2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 s="2">
        <v>69311.16</v>
      </c>
      <c r="H7786">
        <v>1</v>
      </c>
      <c r="I7786">
        <v>1</v>
      </c>
      <c r="J7786">
        <v>1</v>
      </c>
      <c r="K7786" s="1">
        <v>59237.72</v>
      </c>
      <c r="L7786">
        <v>0</v>
      </c>
      <c r="M7786">
        <v>18</v>
      </c>
      <c r="N7786">
        <v>1878</v>
      </c>
      <c r="O7786">
        <v>9</v>
      </c>
      <c r="P7786">
        <v>44</v>
      </c>
      <c r="Q7786">
        <v>0.5</v>
      </c>
      <c r="R7786">
        <v>33804</v>
      </c>
      <c r="S7786" t="str" cm="1">
        <f t="array" ref="S7786">_xlfn.IFS(E7789&lt;30,"18-29",E7789&lt;45,"30-44",TRUE,"45+")</f>
        <v>45+</v>
      </c>
      <c r="T7786" t="str" cm="1">
        <f t="array" ref="T7786">_xlfn.IFS(F7786&lt;=2,"0-2 Years",F7786&lt;=5,"3-5 Years",F7786&lt;=8,"6-8 Years",TRUE,"9-10 Years")</f>
        <v>0-2 Years</v>
      </c>
      <c r="U7786" t="str" cm="1">
        <f t="array" ref="U7786">_xlfn.IFS(P7786&gt;60,"High Risk",P7786&gt;30,"Medium Risk",TRUE,"Low Risk")</f>
        <v>Medium Risk</v>
      </c>
      <c r="V7786">
        <f t="shared" si="121"/>
        <v>4</v>
      </c>
    </row>
    <row r="7787" spans="1:22" hidden="1" x14ac:dyDescent="0.2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 s="2">
        <v>0</v>
      </c>
      <c r="H7787">
        <v>2</v>
      </c>
      <c r="I7787">
        <v>1</v>
      </c>
      <c r="J7787">
        <v>1</v>
      </c>
      <c r="K7787" s="1">
        <v>48644.94</v>
      </c>
      <c r="L7787">
        <v>0</v>
      </c>
      <c r="M7787">
        <v>7</v>
      </c>
      <c r="N7787">
        <v>3227</v>
      </c>
      <c r="O7787">
        <v>6</v>
      </c>
      <c r="P7787">
        <v>22</v>
      </c>
      <c r="Q7787">
        <v>0.8571428571428571</v>
      </c>
      <c r="R7787">
        <v>22589</v>
      </c>
      <c r="S7787" t="str" cm="1">
        <f t="array" ref="S7787">_xlfn.IFS(E7790&lt;30,"18-29",E7790&lt;45,"30-44",TRUE,"45+")</f>
        <v>45+</v>
      </c>
      <c r="T7787" t="str" cm="1">
        <f t="array" ref="T7787">_xlfn.IFS(F7787&lt;=2,"0-2 Years",F7787&lt;=5,"3-5 Years",F7787&lt;=8,"6-8 Years",TRUE,"9-10 Years")</f>
        <v>9-10 Years</v>
      </c>
      <c r="U7787" t="str" cm="1">
        <f t="array" ref="U7787">_xlfn.IFS(P7787&gt;60,"High Risk",P7787&gt;30,"Medium Risk",TRUE,"Low Risk")</f>
        <v>Low Risk</v>
      </c>
      <c r="V7787">
        <f t="shared" si="121"/>
        <v>3</v>
      </c>
    </row>
    <row r="7788" spans="1:22" hidden="1" x14ac:dyDescent="0.2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 s="2">
        <v>66948.67</v>
      </c>
      <c r="H7788">
        <v>2</v>
      </c>
      <c r="I7788">
        <v>1</v>
      </c>
      <c r="J7788">
        <v>1</v>
      </c>
      <c r="K7788" s="1">
        <v>140759.03</v>
      </c>
      <c r="L7788">
        <v>0</v>
      </c>
      <c r="M7788">
        <v>10</v>
      </c>
      <c r="N7788">
        <v>3313</v>
      </c>
      <c r="O7788">
        <v>10</v>
      </c>
      <c r="P7788">
        <v>83</v>
      </c>
      <c r="Q7788">
        <v>1</v>
      </c>
      <c r="R7788">
        <v>33130</v>
      </c>
      <c r="S7788" t="str" cm="1">
        <f t="array" ref="S7788">_xlfn.IFS(E7791&lt;30,"18-29",E7791&lt;45,"30-44",TRUE,"45+")</f>
        <v>30-44</v>
      </c>
      <c r="T7788" t="str" cm="1">
        <f t="array" ref="T7788">_xlfn.IFS(F7788&lt;=2,"0-2 Years",F7788&lt;=5,"3-5 Years",F7788&lt;=8,"6-8 Years",TRUE,"9-10 Years")</f>
        <v>9-10 Years</v>
      </c>
      <c r="U7788" t="str" cm="1">
        <f t="array" ref="U7788">_xlfn.IFS(P7788&gt;60,"High Risk",P7788&gt;30,"Medium Risk",TRUE,"Low Risk")</f>
        <v>High Risk</v>
      </c>
      <c r="V7788">
        <f t="shared" si="121"/>
        <v>0</v>
      </c>
    </row>
    <row r="7789" spans="1:22" hidden="1" x14ac:dyDescent="0.2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 s="2">
        <v>0</v>
      </c>
      <c r="H7789">
        <v>2</v>
      </c>
      <c r="I7789">
        <v>1</v>
      </c>
      <c r="J7789">
        <v>1</v>
      </c>
      <c r="K7789" s="1">
        <v>107712.42</v>
      </c>
      <c r="L7789">
        <v>0</v>
      </c>
      <c r="M7789">
        <v>10</v>
      </c>
      <c r="N7789">
        <v>4377</v>
      </c>
      <c r="O7789">
        <v>3</v>
      </c>
      <c r="P7789">
        <v>122</v>
      </c>
      <c r="Q7789">
        <v>0.3</v>
      </c>
      <c r="R7789">
        <v>43770</v>
      </c>
      <c r="S7789" t="str" cm="1">
        <f t="array" ref="S7789">_xlfn.IFS(E7792&lt;30,"18-29",E7792&lt;45,"30-44",TRUE,"45+")</f>
        <v>18-29</v>
      </c>
      <c r="T7789" t="str" cm="1">
        <f t="array" ref="T7789">_xlfn.IFS(F7789&lt;=2,"0-2 Years",F7789&lt;=5,"3-5 Years",F7789&lt;=8,"6-8 Years",TRUE,"9-10 Years")</f>
        <v>9-10 Years</v>
      </c>
      <c r="U7789" t="str" cm="1">
        <f t="array" ref="U7789">_xlfn.IFS(P7789&gt;60,"High Risk",P7789&gt;30,"Medium Risk",TRUE,"Low Risk")</f>
        <v>High Risk</v>
      </c>
      <c r="V7789">
        <f t="shared" si="121"/>
        <v>4</v>
      </c>
    </row>
    <row r="7790" spans="1:22" hidden="1" x14ac:dyDescent="0.2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 s="2">
        <v>128410.71</v>
      </c>
      <c r="H7790">
        <v>2</v>
      </c>
      <c r="I7790">
        <v>1</v>
      </c>
      <c r="J7790">
        <v>1</v>
      </c>
      <c r="K7790" s="1">
        <v>181718.73</v>
      </c>
      <c r="L7790">
        <v>0</v>
      </c>
      <c r="M7790">
        <v>12</v>
      </c>
      <c r="N7790">
        <v>213</v>
      </c>
      <c r="O7790">
        <v>0</v>
      </c>
      <c r="P7790">
        <v>84</v>
      </c>
      <c r="Q7790">
        <v>0</v>
      </c>
      <c r="R7790">
        <v>2556</v>
      </c>
      <c r="S7790" t="str" cm="1">
        <f t="array" ref="S7790">_xlfn.IFS(E7793&lt;30,"18-29",E7793&lt;45,"30-44",TRUE,"45+")</f>
        <v>30-44</v>
      </c>
      <c r="T7790" t="str" cm="1">
        <f t="array" ref="T7790">_xlfn.IFS(F7790&lt;=2,"0-2 Years",F7790&lt;=5,"3-5 Years",F7790&lt;=8,"6-8 Years",TRUE,"9-10 Years")</f>
        <v>0-2 Years</v>
      </c>
      <c r="U7790" t="str" cm="1">
        <f t="array" ref="U7790">_xlfn.IFS(P7790&gt;60,"High Risk",P7790&gt;30,"Medium Risk",TRUE,"Low Risk")</f>
        <v>High Risk</v>
      </c>
      <c r="V7790">
        <f t="shared" si="121"/>
        <v>2</v>
      </c>
    </row>
    <row r="7791" spans="1:22" hidden="1" x14ac:dyDescent="0.2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 s="2">
        <v>99897.53</v>
      </c>
      <c r="H7791">
        <v>1</v>
      </c>
      <c r="I7791">
        <v>0</v>
      </c>
      <c r="J7791">
        <v>0</v>
      </c>
      <c r="K7791" s="1">
        <v>37054.65</v>
      </c>
      <c r="L7791">
        <v>0</v>
      </c>
      <c r="M7791">
        <v>5</v>
      </c>
      <c r="N7791">
        <v>3426</v>
      </c>
      <c r="O7791">
        <v>10</v>
      </c>
      <c r="P7791">
        <v>73</v>
      </c>
      <c r="Q7791">
        <v>1</v>
      </c>
      <c r="R7791">
        <v>17130</v>
      </c>
      <c r="S7791" t="str" cm="1">
        <f t="array" ref="S7791">_xlfn.IFS(E7794&lt;30,"18-29",E7794&lt;45,"30-44",TRUE,"45+")</f>
        <v>30-44</v>
      </c>
      <c r="T7791" t="str" cm="1">
        <f t="array" ref="T7791">_xlfn.IFS(F7791&lt;=2,"0-2 Years",F7791&lt;=5,"3-5 Years",F7791&lt;=8,"6-8 Years",TRUE,"9-10 Years")</f>
        <v>3-5 Years</v>
      </c>
      <c r="U7791" t="str" cm="1">
        <f t="array" ref="U7791">_xlfn.IFS(P7791&gt;60,"High Risk",P7791&gt;30,"Medium Risk",TRUE,"Low Risk")</f>
        <v>High Risk</v>
      </c>
      <c r="V7791">
        <f t="shared" si="121"/>
        <v>5</v>
      </c>
    </row>
    <row r="7792" spans="1:22" hidden="1" x14ac:dyDescent="0.2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 s="2">
        <v>0</v>
      </c>
      <c r="H7792">
        <v>1</v>
      </c>
      <c r="I7792">
        <v>1</v>
      </c>
      <c r="J7792">
        <v>1</v>
      </c>
      <c r="K7792" s="1">
        <v>173940.59</v>
      </c>
      <c r="L7792">
        <v>0</v>
      </c>
      <c r="M7792">
        <v>1</v>
      </c>
      <c r="N7792">
        <v>1377</v>
      </c>
      <c r="O7792">
        <v>10</v>
      </c>
      <c r="P7792">
        <v>140</v>
      </c>
      <c r="Q7792">
        <v>1</v>
      </c>
      <c r="R7792">
        <v>1377</v>
      </c>
      <c r="S7792" t="str" cm="1">
        <f t="array" ref="S7792">_xlfn.IFS(E7795&lt;30,"18-29",E7795&lt;45,"30-44",TRUE,"45+")</f>
        <v>45+</v>
      </c>
      <c r="T7792" t="str" cm="1">
        <f t="array" ref="T7792">_xlfn.IFS(F7792&lt;=2,"0-2 Years",F7792&lt;=5,"3-5 Years",F7792&lt;=8,"6-8 Years",TRUE,"9-10 Years")</f>
        <v>3-5 Years</v>
      </c>
      <c r="U7792" t="str" cm="1">
        <f t="array" ref="U7792">_xlfn.IFS(P7792&gt;60,"High Risk",P7792&gt;30,"Medium Risk",TRUE,"Low Risk")</f>
        <v>High Risk</v>
      </c>
      <c r="V7792">
        <f t="shared" si="121"/>
        <v>5</v>
      </c>
    </row>
    <row r="7793" spans="1:22" hidden="1" x14ac:dyDescent="0.2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 s="2">
        <v>152622.34</v>
      </c>
      <c r="H7793">
        <v>1</v>
      </c>
      <c r="I7793">
        <v>1</v>
      </c>
      <c r="J7793">
        <v>0</v>
      </c>
      <c r="K7793" s="1">
        <v>99298.8</v>
      </c>
      <c r="L7793">
        <v>0</v>
      </c>
      <c r="M7793">
        <v>7</v>
      </c>
      <c r="N7793">
        <v>1294</v>
      </c>
      <c r="O7793">
        <v>5</v>
      </c>
      <c r="P7793">
        <v>129</v>
      </c>
      <c r="Q7793">
        <v>0.7142857142857143</v>
      </c>
      <c r="R7793">
        <v>9058</v>
      </c>
      <c r="S7793" t="str" cm="1">
        <f t="array" ref="S7793">_xlfn.IFS(E7796&lt;30,"18-29",E7796&lt;45,"30-44",TRUE,"45+")</f>
        <v>18-29</v>
      </c>
      <c r="T7793" t="str" cm="1">
        <f t="array" ref="T7793">_xlfn.IFS(F7793&lt;=2,"0-2 Years",F7793&lt;=5,"3-5 Years",F7793&lt;=8,"6-8 Years",TRUE,"9-10 Years")</f>
        <v>6-8 Years</v>
      </c>
      <c r="U7793" t="str" cm="1">
        <f t="array" ref="U7793">_xlfn.IFS(P7793&gt;60,"High Risk",P7793&gt;30,"Medium Risk",TRUE,"Low Risk")</f>
        <v>High Risk</v>
      </c>
      <c r="V7793">
        <f t="shared" si="121"/>
        <v>5</v>
      </c>
    </row>
    <row r="7794" spans="1:22" x14ac:dyDescent="0.2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 s="2">
        <v>0</v>
      </c>
      <c r="H7794">
        <v>2</v>
      </c>
      <c r="I7794">
        <v>1</v>
      </c>
      <c r="J7794">
        <v>0</v>
      </c>
      <c r="K7794" s="1">
        <v>62933.03</v>
      </c>
      <c r="L7794">
        <v>0</v>
      </c>
      <c r="M7794">
        <v>29</v>
      </c>
      <c r="N7794">
        <v>2363</v>
      </c>
      <c r="O7794">
        <v>4</v>
      </c>
      <c r="P7794">
        <v>29</v>
      </c>
      <c r="Q7794">
        <v>0.13793103448275862</v>
      </c>
      <c r="R7794">
        <v>68527</v>
      </c>
      <c r="S7794" t="str" cm="1">
        <f t="array" ref="S7794">_xlfn.IFS(E7797&lt;30,"18-29",E7797&lt;45,"30-44",TRUE,"45+")</f>
        <v>30-44</v>
      </c>
      <c r="T7794" t="str" cm="1">
        <f t="array" ref="T7794">_xlfn.IFS(F7794&lt;=2,"0-2 Years",F7794&lt;=5,"3-5 Years",F7794&lt;=8,"6-8 Years",TRUE,"9-10 Years")</f>
        <v>6-8 Years</v>
      </c>
      <c r="U7794" t="str" cm="1">
        <f t="array" ref="U7794">_xlfn.IFS(P7794&gt;60,"High Risk",P7794&gt;30,"Medium Risk",TRUE,"Low Risk")</f>
        <v>Low Risk</v>
      </c>
      <c r="V7794">
        <f t="shared" si="121"/>
        <v>6</v>
      </c>
    </row>
    <row r="7795" spans="1:22" hidden="1" x14ac:dyDescent="0.2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 s="2">
        <v>138227.19</v>
      </c>
      <c r="H7795">
        <v>2</v>
      </c>
      <c r="I7795">
        <v>1</v>
      </c>
      <c r="J7795">
        <v>1</v>
      </c>
      <c r="K7795" s="1">
        <v>55287.839999999997</v>
      </c>
      <c r="L7795">
        <v>0</v>
      </c>
      <c r="M7795">
        <v>15</v>
      </c>
      <c r="N7795">
        <v>4839</v>
      </c>
      <c r="O7795">
        <v>9</v>
      </c>
      <c r="P7795">
        <v>80</v>
      </c>
      <c r="Q7795">
        <v>0.6</v>
      </c>
      <c r="R7795">
        <v>72585</v>
      </c>
      <c r="S7795" t="str" cm="1">
        <f t="array" ref="S7795">_xlfn.IFS(E7798&lt;30,"18-29",E7798&lt;45,"30-44",TRUE,"45+")</f>
        <v>30-44</v>
      </c>
      <c r="T7795" t="str" cm="1">
        <f t="array" ref="T7795">_xlfn.IFS(F7795&lt;=2,"0-2 Years",F7795&lt;=5,"3-5 Years",F7795&lt;=8,"6-8 Years",TRUE,"9-10 Years")</f>
        <v>3-5 Years</v>
      </c>
      <c r="U7795" t="str" cm="1">
        <f t="array" ref="U7795">_xlfn.IFS(P7795&gt;60,"High Risk",P7795&gt;30,"Medium Risk",TRUE,"Low Risk")</f>
        <v>High Risk</v>
      </c>
      <c r="V7795">
        <f t="shared" si="121"/>
        <v>1</v>
      </c>
    </row>
    <row r="7796" spans="1:22" hidden="1" x14ac:dyDescent="0.2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 s="2">
        <v>111395.53</v>
      </c>
      <c r="H7796">
        <v>1</v>
      </c>
      <c r="I7796">
        <v>0</v>
      </c>
      <c r="J7796">
        <v>1</v>
      </c>
      <c r="K7796" s="1">
        <v>48197.06</v>
      </c>
      <c r="L7796">
        <v>0</v>
      </c>
      <c r="M7796">
        <v>16</v>
      </c>
      <c r="N7796">
        <v>842</v>
      </c>
      <c r="O7796">
        <v>4</v>
      </c>
      <c r="P7796">
        <v>125</v>
      </c>
      <c r="Q7796">
        <v>0.25</v>
      </c>
      <c r="R7796">
        <v>13472</v>
      </c>
      <c r="S7796" t="str" cm="1">
        <f t="array" ref="S7796">_xlfn.IFS(E7799&lt;30,"18-29",E7799&lt;45,"30-44",TRUE,"45+")</f>
        <v>30-44</v>
      </c>
      <c r="T7796" t="str" cm="1">
        <f t="array" ref="T7796">_xlfn.IFS(F7796&lt;=2,"0-2 Years",F7796&lt;=5,"3-5 Years",F7796&lt;=8,"6-8 Years",TRUE,"9-10 Years")</f>
        <v>0-2 Years</v>
      </c>
      <c r="U7796" t="str" cm="1">
        <f t="array" ref="U7796">_xlfn.IFS(P7796&gt;60,"High Risk",P7796&gt;30,"Medium Risk",TRUE,"Low Risk")</f>
        <v>High Risk</v>
      </c>
      <c r="V7796">
        <f t="shared" si="121"/>
        <v>3</v>
      </c>
    </row>
    <row r="7797" spans="1:22" hidden="1" x14ac:dyDescent="0.2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 s="2">
        <v>84386.57</v>
      </c>
      <c r="H7797">
        <v>1</v>
      </c>
      <c r="I7797">
        <v>1</v>
      </c>
      <c r="J7797">
        <v>0</v>
      </c>
      <c r="K7797" s="1">
        <v>178642.73</v>
      </c>
      <c r="L7797">
        <v>0</v>
      </c>
      <c r="M7797">
        <v>13</v>
      </c>
      <c r="N7797">
        <v>573</v>
      </c>
      <c r="O7797">
        <v>1</v>
      </c>
      <c r="P7797">
        <v>105</v>
      </c>
      <c r="Q7797">
        <v>7.6923076923076927E-2</v>
      </c>
      <c r="R7797">
        <v>7449</v>
      </c>
      <c r="S7797" t="str" cm="1">
        <f t="array" ref="S7797">_xlfn.IFS(E7800&lt;30,"18-29",E7800&lt;45,"30-44",TRUE,"45+")</f>
        <v>45+</v>
      </c>
      <c r="T7797" t="str" cm="1">
        <f t="array" ref="T7797">_xlfn.IFS(F7797&lt;=2,"0-2 Years",F7797&lt;=5,"3-5 Years",F7797&lt;=8,"6-8 Years",TRUE,"9-10 Years")</f>
        <v>6-8 Years</v>
      </c>
      <c r="U7797" t="str" cm="1">
        <f t="array" ref="U7797">_xlfn.IFS(P7797&gt;60,"High Risk",P7797&gt;30,"Medium Risk",TRUE,"Low Risk")</f>
        <v>High Risk</v>
      </c>
      <c r="V7797">
        <f t="shared" si="121"/>
        <v>5</v>
      </c>
    </row>
    <row r="7798" spans="1:22" hidden="1" x14ac:dyDescent="0.2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 s="2">
        <v>0</v>
      </c>
      <c r="H7798">
        <v>2</v>
      </c>
      <c r="I7798">
        <v>1</v>
      </c>
      <c r="J7798">
        <v>1</v>
      </c>
      <c r="K7798" s="1">
        <v>8282.2199999999993</v>
      </c>
      <c r="L7798">
        <v>0</v>
      </c>
      <c r="M7798">
        <v>25</v>
      </c>
      <c r="N7798">
        <v>381</v>
      </c>
      <c r="O7798">
        <v>7</v>
      </c>
      <c r="P7798">
        <v>24</v>
      </c>
      <c r="Q7798">
        <v>0.28000000000000003</v>
      </c>
      <c r="R7798">
        <v>9525</v>
      </c>
      <c r="S7798" t="str" cm="1">
        <f t="array" ref="S7798">_xlfn.IFS(E7801&lt;30,"18-29",E7801&lt;45,"30-44",TRUE,"45+")</f>
        <v>45+</v>
      </c>
      <c r="T7798" t="str" cm="1">
        <f t="array" ref="T7798">_xlfn.IFS(F7798&lt;=2,"0-2 Years",F7798&lt;=5,"3-5 Years",F7798&lt;=8,"6-8 Years",TRUE,"9-10 Years")</f>
        <v>3-5 Years</v>
      </c>
      <c r="U7798" t="str" cm="1">
        <f t="array" ref="U7798">_xlfn.IFS(P7798&gt;60,"High Risk",P7798&gt;30,"Medium Risk",TRUE,"Low Risk")</f>
        <v>Low Risk</v>
      </c>
      <c r="V7798">
        <f t="shared" si="121"/>
        <v>3</v>
      </c>
    </row>
    <row r="7799" spans="1:22" hidden="1" x14ac:dyDescent="0.2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 s="2">
        <v>174673.65</v>
      </c>
      <c r="H7799">
        <v>2</v>
      </c>
      <c r="I7799">
        <v>1</v>
      </c>
      <c r="J7799">
        <v>0</v>
      </c>
      <c r="K7799" s="1">
        <v>33300.559999999998</v>
      </c>
      <c r="L7799">
        <v>0</v>
      </c>
      <c r="M7799">
        <v>27</v>
      </c>
      <c r="N7799">
        <v>3951</v>
      </c>
      <c r="O7799">
        <v>10</v>
      </c>
      <c r="P7799">
        <v>60</v>
      </c>
      <c r="Q7799">
        <v>0.37037037037037035</v>
      </c>
      <c r="R7799">
        <v>106677</v>
      </c>
      <c r="S7799" t="str" cm="1">
        <f t="array" ref="S7799">_xlfn.IFS(E7802&lt;30,"18-29",E7802&lt;45,"30-44",TRUE,"45+")</f>
        <v>45+</v>
      </c>
      <c r="T7799" t="str" cm="1">
        <f t="array" ref="T7799">_xlfn.IFS(F7799&lt;=2,"0-2 Years",F7799&lt;=5,"3-5 Years",F7799&lt;=8,"6-8 Years",TRUE,"9-10 Years")</f>
        <v>3-5 Years</v>
      </c>
      <c r="U7799" t="str" cm="1">
        <f t="array" ref="U7799">_xlfn.IFS(P7799&gt;60,"High Risk",P7799&gt;30,"Medium Risk",TRUE,"Low Risk")</f>
        <v>Medium Risk</v>
      </c>
      <c r="V7799">
        <f t="shared" si="121"/>
        <v>3</v>
      </c>
    </row>
    <row r="7800" spans="1:22" x14ac:dyDescent="0.2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 s="2">
        <v>0</v>
      </c>
      <c r="H7800">
        <v>2</v>
      </c>
      <c r="I7800">
        <v>1</v>
      </c>
      <c r="J7800">
        <v>0</v>
      </c>
      <c r="K7800" s="1">
        <v>76515.789999999994</v>
      </c>
      <c r="L7800">
        <v>0</v>
      </c>
      <c r="M7800">
        <v>22</v>
      </c>
      <c r="N7800">
        <v>3190</v>
      </c>
      <c r="O7800">
        <v>8</v>
      </c>
      <c r="P7800">
        <v>144</v>
      </c>
      <c r="Q7800">
        <v>0.36363636363636365</v>
      </c>
      <c r="R7800">
        <v>70180</v>
      </c>
      <c r="S7800" t="str" cm="1">
        <f t="array" ref="S7800">_xlfn.IFS(E7803&lt;30,"18-29",E7803&lt;45,"30-44",TRUE,"45+")</f>
        <v>45+</v>
      </c>
      <c r="T7800" t="str" cm="1">
        <f t="array" ref="T7800">_xlfn.IFS(F7800&lt;=2,"0-2 Years",F7800&lt;=5,"3-5 Years",F7800&lt;=8,"6-8 Years",TRUE,"9-10 Years")</f>
        <v>3-5 Years</v>
      </c>
      <c r="U7800" t="str" cm="1">
        <f t="array" ref="U7800">_xlfn.IFS(P7800&gt;60,"High Risk",P7800&gt;30,"Medium Risk",TRUE,"Low Risk")</f>
        <v>High Risk</v>
      </c>
      <c r="V7800">
        <f t="shared" si="121"/>
        <v>7</v>
      </c>
    </row>
    <row r="7801" spans="1:22" hidden="1" x14ac:dyDescent="0.2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 s="2">
        <v>109019.65</v>
      </c>
      <c r="H7801">
        <v>2</v>
      </c>
      <c r="I7801">
        <v>1</v>
      </c>
      <c r="J7801">
        <v>1</v>
      </c>
      <c r="K7801" s="1">
        <v>33680.559999999998</v>
      </c>
      <c r="L7801">
        <v>0</v>
      </c>
      <c r="M7801">
        <v>25</v>
      </c>
      <c r="N7801">
        <v>4429</v>
      </c>
      <c r="O7801">
        <v>4</v>
      </c>
      <c r="P7801">
        <v>153</v>
      </c>
      <c r="Q7801">
        <v>0.16</v>
      </c>
      <c r="R7801">
        <v>110725</v>
      </c>
      <c r="S7801" t="str" cm="1">
        <f t="array" ref="S7801">_xlfn.IFS(E7804&lt;30,"18-29",E7804&lt;45,"30-44",TRUE,"45+")</f>
        <v>45+</v>
      </c>
      <c r="T7801" t="str" cm="1">
        <f t="array" ref="T7801">_xlfn.IFS(F7801&lt;=2,"0-2 Years",F7801&lt;=5,"3-5 Years",F7801&lt;=8,"6-8 Years",TRUE,"9-10 Years")</f>
        <v>3-5 Years</v>
      </c>
      <c r="U7801" t="str" cm="1">
        <f t="array" ref="U7801">_xlfn.IFS(P7801&gt;60,"High Risk",P7801&gt;30,"Medium Risk",TRUE,"Low Risk")</f>
        <v>High Risk</v>
      </c>
      <c r="V7801">
        <f t="shared" si="121"/>
        <v>1</v>
      </c>
    </row>
    <row r="7802" spans="1:22" x14ac:dyDescent="0.2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 s="2">
        <v>107906.75</v>
      </c>
      <c r="H7802">
        <v>1</v>
      </c>
      <c r="I7802">
        <v>1</v>
      </c>
      <c r="J7802">
        <v>0</v>
      </c>
      <c r="K7802" s="1">
        <v>168886.39</v>
      </c>
      <c r="L7802">
        <v>1</v>
      </c>
      <c r="M7802">
        <v>16</v>
      </c>
      <c r="N7802">
        <v>4886</v>
      </c>
      <c r="O7802">
        <v>8</v>
      </c>
      <c r="P7802">
        <v>71</v>
      </c>
      <c r="Q7802">
        <v>0.5</v>
      </c>
      <c r="R7802">
        <v>78176</v>
      </c>
      <c r="S7802" t="str" cm="1">
        <f t="array" ref="S7802">_xlfn.IFS(E7805&lt;30,"18-29",E7805&lt;45,"30-44",TRUE,"45+")</f>
        <v>45+</v>
      </c>
      <c r="T7802" t="str" cm="1">
        <f t="array" ref="T7802">_xlfn.IFS(F7802&lt;=2,"0-2 Years",F7802&lt;=5,"3-5 Years",F7802&lt;=8,"6-8 Years",TRUE,"9-10 Years")</f>
        <v>0-2 Years</v>
      </c>
      <c r="U7802" t="str" cm="1">
        <f t="array" ref="U7802">_xlfn.IFS(P7802&gt;60,"High Risk",P7802&gt;30,"Medium Risk",TRUE,"Low Risk")</f>
        <v>High Risk</v>
      </c>
      <c r="V7802">
        <f t="shared" si="121"/>
        <v>7</v>
      </c>
    </row>
    <row r="7803" spans="1:22" x14ac:dyDescent="0.2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 s="2">
        <v>128914.97</v>
      </c>
      <c r="H7803">
        <v>1</v>
      </c>
      <c r="I7803">
        <v>0</v>
      </c>
      <c r="J7803">
        <v>0</v>
      </c>
      <c r="K7803" s="1">
        <v>191746.23</v>
      </c>
      <c r="L7803">
        <v>1</v>
      </c>
      <c r="M7803">
        <v>10</v>
      </c>
      <c r="N7803">
        <v>4744</v>
      </c>
      <c r="O7803">
        <v>7</v>
      </c>
      <c r="P7803">
        <v>180</v>
      </c>
      <c r="Q7803">
        <v>0.7</v>
      </c>
      <c r="R7803">
        <v>47440</v>
      </c>
      <c r="S7803" t="str" cm="1">
        <f t="array" ref="S7803">_xlfn.IFS(E7806&lt;30,"18-29",E7806&lt;45,"30-44",TRUE,"45+")</f>
        <v>45+</v>
      </c>
      <c r="T7803" t="str" cm="1">
        <f t="array" ref="T7803">_xlfn.IFS(F7803&lt;=2,"0-2 Years",F7803&lt;=5,"3-5 Years",F7803&lt;=8,"6-8 Years",TRUE,"9-10 Years")</f>
        <v>6-8 Years</v>
      </c>
      <c r="U7803" t="str" cm="1">
        <f t="array" ref="U7803">_xlfn.IFS(P7803&gt;60,"High Risk",P7803&gt;30,"Medium Risk",TRUE,"Low Risk")</f>
        <v>High Risk</v>
      </c>
      <c r="V7803">
        <f t="shared" si="121"/>
        <v>6</v>
      </c>
    </row>
    <row r="7804" spans="1:22" hidden="1" x14ac:dyDescent="0.2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 s="2">
        <v>111179.83</v>
      </c>
      <c r="H7804">
        <v>1</v>
      </c>
      <c r="I7804">
        <v>1</v>
      </c>
      <c r="J7804">
        <v>1</v>
      </c>
      <c r="K7804" s="1">
        <v>93091.02</v>
      </c>
      <c r="L7804">
        <v>0</v>
      </c>
      <c r="M7804">
        <v>26</v>
      </c>
      <c r="N7804">
        <v>3009</v>
      </c>
      <c r="O7804">
        <v>6</v>
      </c>
      <c r="P7804">
        <v>7</v>
      </c>
      <c r="Q7804">
        <v>0.23076923076923078</v>
      </c>
      <c r="R7804">
        <v>78234</v>
      </c>
      <c r="S7804" t="str" cm="1">
        <f t="array" ref="S7804">_xlfn.IFS(E7807&lt;30,"18-29",E7807&lt;45,"30-44",TRUE,"45+")</f>
        <v>30-44</v>
      </c>
      <c r="T7804" t="str" cm="1">
        <f t="array" ref="T7804">_xlfn.IFS(F7804&lt;=2,"0-2 Years",F7804&lt;=5,"3-5 Years",F7804&lt;=8,"6-8 Years",TRUE,"9-10 Years")</f>
        <v>9-10 Years</v>
      </c>
      <c r="U7804" t="str" cm="1">
        <f t="array" ref="U7804">_xlfn.IFS(P7804&gt;60,"High Risk",P7804&gt;30,"Medium Risk",TRUE,"Low Risk")</f>
        <v>Low Risk</v>
      </c>
      <c r="V7804">
        <f t="shared" si="121"/>
        <v>3</v>
      </c>
    </row>
    <row r="7805" spans="1:22" x14ac:dyDescent="0.2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 s="2">
        <v>124099.13</v>
      </c>
      <c r="H7805">
        <v>1</v>
      </c>
      <c r="I7805">
        <v>0</v>
      </c>
      <c r="J7805">
        <v>0</v>
      </c>
      <c r="K7805" s="1">
        <v>23904.52</v>
      </c>
      <c r="L7805">
        <v>0</v>
      </c>
      <c r="M7805">
        <v>29</v>
      </c>
      <c r="N7805">
        <v>395</v>
      </c>
      <c r="O7805">
        <v>6</v>
      </c>
      <c r="P7805">
        <v>138</v>
      </c>
      <c r="Q7805">
        <v>0.20689655172413793</v>
      </c>
      <c r="R7805">
        <v>11455</v>
      </c>
      <c r="S7805" t="str" cm="1">
        <f t="array" ref="S7805">_xlfn.IFS(E7808&lt;30,"18-29",E7808&lt;45,"30-44",TRUE,"45+")</f>
        <v>18-29</v>
      </c>
      <c r="T7805" t="str" cm="1">
        <f t="array" ref="T7805">_xlfn.IFS(F7805&lt;=2,"0-2 Years",F7805&lt;=5,"3-5 Years",F7805&lt;=8,"6-8 Years",TRUE,"9-10 Years")</f>
        <v>6-8 Years</v>
      </c>
      <c r="U7805" t="str" cm="1">
        <f t="array" ref="U7805">_xlfn.IFS(P7805&gt;60,"High Risk",P7805&gt;30,"Medium Risk",TRUE,"Low Risk")</f>
        <v>High Risk</v>
      </c>
      <c r="V7805">
        <f t="shared" si="121"/>
        <v>6</v>
      </c>
    </row>
    <row r="7806" spans="1:22" hidden="1" x14ac:dyDescent="0.2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 s="2">
        <v>122471.09</v>
      </c>
      <c r="H7806">
        <v>1</v>
      </c>
      <c r="I7806">
        <v>0</v>
      </c>
      <c r="J7806">
        <v>1</v>
      </c>
      <c r="K7806" s="1">
        <v>15807.07</v>
      </c>
      <c r="L7806">
        <v>0</v>
      </c>
      <c r="M7806">
        <v>28</v>
      </c>
      <c r="N7806">
        <v>2768</v>
      </c>
      <c r="O7806">
        <v>10</v>
      </c>
      <c r="P7806">
        <v>12</v>
      </c>
      <c r="Q7806">
        <v>0.35714285714285715</v>
      </c>
      <c r="R7806">
        <v>77504</v>
      </c>
      <c r="S7806" t="str" cm="1">
        <f t="array" ref="S7806">_xlfn.IFS(E7809&lt;30,"18-29",E7809&lt;45,"30-44",TRUE,"45+")</f>
        <v>30-44</v>
      </c>
      <c r="T7806" t="str" cm="1">
        <f t="array" ref="T7806">_xlfn.IFS(F7806&lt;=2,"0-2 Years",F7806&lt;=5,"3-5 Years",F7806&lt;=8,"6-8 Years",TRUE,"9-10 Years")</f>
        <v>9-10 Years</v>
      </c>
      <c r="U7806" t="str" cm="1">
        <f t="array" ref="U7806">_xlfn.IFS(P7806&gt;60,"High Risk",P7806&gt;30,"Medium Risk",TRUE,"Low Risk")</f>
        <v>Low Risk</v>
      </c>
      <c r="V7806">
        <f t="shared" si="121"/>
        <v>3</v>
      </c>
    </row>
    <row r="7807" spans="1:22" hidden="1" x14ac:dyDescent="0.2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 s="2">
        <v>134692.4</v>
      </c>
      <c r="H7807">
        <v>2</v>
      </c>
      <c r="I7807">
        <v>1</v>
      </c>
      <c r="J7807">
        <v>1</v>
      </c>
      <c r="K7807" s="1">
        <v>83773.02</v>
      </c>
      <c r="L7807">
        <v>0</v>
      </c>
      <c r="M7807">
        <v>26</v>
      </c>
      <c r="N7807">
        <v>4139</v>
      </c>
      <c r="O7807">
        <v>4</v>
      </c>
      <c r="P7807">
        <v>151</v>
      </c>
      <c r="Q7807">
        <v>0.15384615384615385</v>
      </c>
      <c r="R7807">
        <v>107614</v>
      </c>
      <c r="S7807" t="str" cm="1">
        <f t="array" ref="S7807">_xlfn.IFS(E7810&lt;30,"18-29",E7810&lt;45,"30-44",TRUE,"45+")</f>
        <v>45+</v>
      </c>
      <c r="T7807" t="str" cm="1">
        <f t="array" ref="T7807">_xlfn.IFS(F7807&lt;=2,"0-2 Years",F7807&lt;=5,"3-5 Years",F7807&lt;=8,"6-8 Years",TRUE,"9-10 Years")</f>
        <v>3-5 Years</v>
      </c>
      <c r="U7807" t="str" cm="1">
        <f t="array" ref="U7807">_xlfn.IFS(P7807&gt;60,"High Risk",P7807&gt;30,"Medium Risk",TRUE,"Low Risk")</f>
        <v>High Risk</v>
      </c>
      <c r="V7807">
        <f t="shared" si="121"/>
        <v>0</v>
      </c>
    </row>
    <row r="7808" spans="1:22" hidden="1" x14ac:dyDescent="0.2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 s="2">
        <v>123816.5</v>
      </c>
      <c r="H7808">
        <v>1</v>
      </c>
      <c r="I7808">
        <v>1</v>
      </c>
      <c r="J7808">
        <v>1</v>
      </c>
      <c r="K7808" s="1">
        <v>90162.35</v>
      </c>
      <c r="L7808">
        <v>0</v>
      </c>
      <c r="M7808">
        <v>10</v>
      </c>
      <c r="N7808">
        <v>1363</v>
      </c>
      <c r="O7808">
        <v>0</v>
      </c>
      <c r="P7808">
        <v>62</v>
      </c>
      <c r="Q7808">
        <v>0</v>
      </c>
      <c r="R7808">
        <v>13630</v>
      </c>
      <c r="S7808" t="str" cm="1">
        <f t="array" ref="S7808">_xlfn.IFS(E7811&lt;30,"18-29",E7811&lt;45,"30-44",TRUE,"45+")</f>
        <v>30-44</v>
      </c>
      <c r="T7808" t="str" cm="1">
        <f t="array" ref="T7808">_xlfn.IFS(F7808&lt;=2,"0-2 Years",F7808&lt;=5,"3-5 Years",F7808&lt;=8,"6-8 Years",TRUE,"9-10 Years")</f>
        <v>3-5 Years</v>
      </c>
      <c r="U7808" t="str" cm="1">
        <f t="array" ref="U7808">_xlfn.IFS(P7808&gt;60,"High Risk",P7808&gt;30,"Medium Risk",TRUE,"Low Risk")</f>
        <v>High Risk</v>
      </c>
      <c r="V7808">
        <f t="shared" si="121"/>
        <v>2</v>
      </c>
    </row>
    <row r="7809" spans="1:22" hidden="1" x14ac:dyDescent="0.2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 s="2">
        <v>106288.54</v>
      </c>
      <c r="H7809">
        <v>1</v>
      </c>
      <c r="I7809">
        <v>1</v>
      </c>
      <c r="J7809">
        <v>1</v>
      </c>
      <c r="K7809" s="1">
        <v>36639.25</v>
      </c>
      <c r="L7809">
        <v>0</v>
      </c>
      <c r="M7809">
        <v>8</v>
      </c>
      <c r="N7809">
        <v>2044</v>
      </c>
      <c r="O7809">
        <v>10</v>
      </c>
      <c r="P7809">
        <v>55</v>
      </c>
      <c r="Q7809">
        <v>1</v>
      </c>
      <c r="R7809">
        <v>16352</v>
      </c>
      <c r="S7809" t="str" cm="1">
        <f t="array" ref="S7809">_xlfn.IFS(E7812&lt;30,"18-29",E7812&lt;45,"30-44",TRUE,"45+")</f>
        <v>30-44</v>
      </c>
      <c r="T7809" t="str" cm="1">
        <f t="array" ref="T7809">_xlfn.IFS(F7809&lt;=2,"0-2 Years",F7809&lt;=5,"3-5 Years",F7809&lt;=8,"6-8 Years",TRUE,"9-10 Years")</f>
        <v>3-5 Years</v>
      </c>
      <c r="U7809" t="str" cm="1">
        <f t="array" ref="U7809">_xlfn.IFS(P7809&gt;60,"High Risk",P7809&gt;30,"Medium Risk",TRUE,"Low Risk")</f>
        <v>Medium Risk</v>
      </c>
      <c r="V7809">
        <f t="shared" si="121"/>
        <v>2</v>
      </c>
    </row>
    <row r="7810" spans="1:22" hidden="1" x14ac:dyDescent="0.2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 s="2">
        <v>127723.25</v>
      </c>
      <c r="H7810">
        <v>2</v>
      </c>
      <c r="I7810">
        <v>1</v>
      </c>
      <c r="J7810">
        <v>0</v>
      </c>
      <c r="K7810" s="1">
        <v>139469.10999999999</v>
      </c>
      <c r="L7810">
        <v>1</v>
      </c>
      <c r="M7810">
        <v>11</v>
      </c>
      <c r="N7810">
        <v>1167</v>
      </c>
      <c r="O7810">
        <v>3</v>
      </c>
      <c r="P7810">
        <v>18</v>
      </c>
      <c r="Q7810">
        <v>0.27272727272727271</v>
      </c>
      <c r="R7810">
        <v>12837</v>
      </c>
      <c r="S7810" t="str" cm="1">
        <f t="array" ref="S7810">_xlfn.IFS(E7813&lt;30,"18-29",E7813&lt;45,"30-44",TRUE,"45+")</f>
        <v>30-44</v>
      </c>
      <c r="T7810" t="str" cm="1">
        <f t="array" ref="T7810">_xlfn.IFS(F7810&lt;=2,"0-2 Years",F7810&lt;=5,"3-5 Years",F7810&lt;=8,"6-8 Years",TRUE,"9-10 Years")</f>
        <v>6-8 Years</v>
      </c>
      <c r="U7810" t="str" cm="1">
        <f t="array" ref="U7810">_xlfn.IFS(P7810&gt;60,"High Risk",P7810&gt;30,"Medium Risk",TRUE,"Low Risk")</f>
        <v>Low Risk</v>
      </c>
      <c r="V7810">
        <f t="shared" si="121"/>
        <v>4</v>
      </c>
    </row>
    <row r="7811" spans="1:22" hidden="1" x14ac:dyDescent="0.2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 s="2">
        <v>145843.82</v>
      </c>
      <c r="H7811">
        <v>1</v>
      </c>
      <c r="I7811">
        <v>1</v>
      </c>
      <c r="J7811">
        <v>1</v>
      </c>
      <c r="K7811" s="1">
        <v>198402.37</v>
      </c>
      <c r="L7811">
        <v>1</v>
      </c>
      <c r="M7811">
        <v>10</v>
      </c>
      <c r="N7811">
        <v>4087</v>
      </c>
      <c r="O7811">
        <v>9</v>
      </c>
      <c r="P7811">
        <v>97</v>
      </c>
      <c r="Q7811">
        <v>0.9</v>
      </c>
      <c r="R7811">
        <v>40870</v>
      </c>
      <c r="S7811" t="str" cm="1">
        <f t="array" ref="S7811">_xlfn.IFS(E7814&lt;30,"18-29",E7814&lt;45,"30-44",TRUE,"45+")</f>
        <v>18-29</v>
      </c>
      <c r="T7811" t="str" cm="1">
        <f t="array" ref="T7811">_xlfn.IFS(F7811&lt;=2,"0-2 Years",F7811&lt;=5,"3-5 Years",F7811&lt;=8,"6-8 Years",TRUE,"9-10 Years")</f>
        <v>0-2 Years</v>
      </c>
      <c r="U7811" t="str" cm="1">
        <f t="array" ref="U7811">_xlfn.IFS(P7811&gt;60,"High Risk",P7811&gt;30,"Medium Risk",TRUE,"Low Risk")</f>
        <v>High Risk</v>
      </c>
      <c r="V7811">
        <f t="shared" ref="V7811:V7874" si="122">IF(J7811=0,3,0)+IF(G7811=0,3,0)+IF(H7811=1,2,0)+IF(E7811&gt;45,1,0)+IF(F7811&lt;3,1,0)</f>
        <v>3</v>
      </c>
    </row>
    <row r="7812" spans="1:22" x14ac:dyDescent="0.2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 s="2">
        <v>148200.72</v>
      </c>
      <c r="H7812">
        <v>1</v>
      </c>
      <c r="I7812">
        <v>0</v>
      </c>
      <c r="J7812">
        <v>0</v>
      </c>
      <c r="K7812" s="1">
        <v>194584.48</v>
      </c>
      <c r="L7812">
        <v>0</v>
      </c>
      <c r="M7812">
        <v>28</v>
      </c>
      <c r="N7812">
        <v>1086</v>
      </c>
      <c r="O7812">
        <v>1</v>
      </c>
      <c r="P7812">
        <v>125</v>
      </c>
      <c r="Q7812">
        <v>3.5714285714285712E-2</v>
      </c>
      <c r="R7812">
        <v>30408</v>
      </c>
      <c r="S7812" t="str" cm="1">
        <f t="array" ref="S7812">_xlfn.IFS(E7815&lt;30,"18-29",E7815&lt;45,"30-44",TRUE,"45+")</f>
        <v>45+</v>
      </c>
      <c r="T7812" t="str" cm="1">
        <f t="array" ref="T7812">_xlfn.IFS(F7812&lt;=2,"0-2 Years",F7812&lt;=5,"3-5 Years",F7812&lt;=8,"6-8 Years",TRUE,"9-10 Years")</f>
        <v>0-2 Years</v>
      </c>
      <c r="U7812" t="str" cm="1">
        <f t="array" ref="U7812">_xlfn.IFS(P7812&gt;60,"High Risk",P7812&gt;30,"Medium Risk",TRUE,"Low Risk")</f>
        <v>High Risk</v>
      </c>
      <c r="V7812">
        <f t="shared" si="122"/>
        <v>6</v>
      </c>
    </row>
    <row r="7813" spans="1:22" x14ac:dyDescent="0.2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 s="2">
        <v>104145.65</v>
      </c>
      <c r="H7813">
        <v>1</v>
      </c>
      <c r="I7813">
        <v>0</v>
      </c>
      <c r="J7813">
        <v>0</v>
      </c>
      <c r="K7813" s="1">
        <v>159629.64000000001</v>
      </c>
      <c r="L7813">
        <v>0</v>
      </c>
      <c r="M7813">
        <v>6</v>
      </c>
      <c r="N7813">
        <v>3376</v>
      </c>
      <c r="O7813">
        <v>8</v>
      </c>
      <c r="P7813">
        <v>169</v>
      </c>
      <c r="Q7813">
        <v>1</v>
      </c>
      <c r="R7813">
        <v>20256</v>
      </c>
      <c r="S7813" t="str" cm="1">
        <f t="array" ref="S7813">_xlfn.IFS(E7816&lt;30,"18-29",E7816&lt;45,"30-44",TRUE,"45+")</f>
        <v>30-44</v>
      </c>
      <c r="T7813" t="str" cm="1">
        <f t="array" ref="T7813">_xlfn.IFS(F7813&lt;=2,"0-2 Years",F7813&lt;=5,"3-5 Years",F7813&lt;=8,"6-8 Years",TRUE,"9-10 Years")</f>
        <v>0-2 Years</v>
      </c>
      <c r="U7813" t="str" cm="1">
        <f t="array" ref="U7813">_xlfn.IFS(P7813&gt;60,"High Risk",P7813&gt;30,"Medium Risk",TRUE,"Low Risk")</f>
        <v>High Risk</v>
      </c>
      <c r="V7813">
        <f t="shared" si="122"/>
        <v>6</v>
      </c>
    </row>
    <row r="7814" spans="1:22" hidden="1" x14ac:dyDescent="0.2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 s="2">
        <v>142755.25</v>
      </c>
      <c r="H7814">
        <v>1</v>
      </c>
      <c r="I7814">
        <v>0</v>
      </c>
      <c r="J7814">
        <v>0</v>
      </c>
      <c r="K7814" s="1">
        <v>34231.480000000003</v>
      </c>
      <c r="L7814">
        <v>0</v>
      </c>
      <c r="M7814">
        <v>17</v>
      </c>
      <c r="N7814">
        <v>2913</v>
      </c>
      <c r="O7814">
        <v>5</v>
      </c>
      <c r="P7814">
        <v>79</v>
      </c>
      <c r="Q7814">
        <v>0.29411764705882354</v>
      </c>
      <c r="R7814">
        <v>49521</v>
      </c>
      <c r="S7814" t="str" cm="1">
        <f t="array" ref="S7814">_xlfn.IFS(E7817&lt;30,"18-29",E7817&lt;45,"30-44",TRUE,"45+")</f>
        <v>30-44</v>
      </c>
      <c r="T7814" t="str" cm="1">
        <f t="array" ref="T7814">_xlfn.IFS(F7814&lt;=2,"0-2 Years",F7814&lt;=5,"3-5 Years",F7814&lt;=8,"6-8 Years",TRUE,"9-10 Years")</f>
        <v>6-8 Years</v>
      </c>
      <c r="U7814" t="str" cm="1">
        <f t="array" ref="U7814">_xlfn.IFS(P7814&gt;60,"High Risk",P7814&gt;30,"Medium Risk",TRUE,"Low Risk")</f>
        <v>High Risk</v>
      </c>
      <c r="V7814">
        <f t="shared" si="122"/>
        <v>5</v>
      </c>
    </row>
    <row r="7815" spans="1:22" x14ac:dyDescent="0.2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 s="2">
        <v>81245.789999999994</v>
      </c>
      <c r="H7815">
        <v>1</v>
      </c>
      <c r="I7815">
        <v>1</v>
      </c>
      <c r="J7815">
        <v>0</v>
      </c>
      <c r="K7815" s="1">
        <v>69643.31</v>
      </c>
      <c r="L7815">
        <v>1</v>
      </c>
      <c r="M7815">
        <v>19</v>
      </c>
      <c r="N7815">
        <v>826</v>
      </c>
      <c r="O7815">
        <v>7</v>
      </c>
      <c r="P7815">
        <v>28</v>
      </c>
      <c r="Q7815">
        <v>0.36842105263157893</v>
      </c>
      <c r="R7815">
        <v>15694</v>
      </c>
      <c r="S7815" t="str" cm="1">
        <f t="array" ref="S7815">_xlfn.IFS(E7818&lt;30,"18-29",E7818&lt;45,"30-44",TRUE,"45+")</f>
        <v>30-44</v>
      </c>
      <c r="T7815" t="str" cm="1">
        <f t="array" ref="T7815">_xlfn.IFS(F7815&lt;=2,"0-2 Years",F7815&lt;=5,"3-5 Years",F7815&lt;=8,"6-8 Years",TRUE,"9-10 Years")</f>
        <v>3-5 Years</v>
      </c>
      <c r="U7815" t="str" cm="1">
        <f t="array" ref="U7815">_xlfn.IFS(P7815&gt;60,"High Risk",P7815&gt;30,"Medium Risk",TRUE,"Low Risk")</f>
        <v>Low Risk</v>
      </c>
      <c r="V7815">
        <f t="shared" si="122"/>
        <v>6</v>
      </c>
    </row>
    <row r="7816" spans="1:22" hidden="1" x14ac:dyDescent="0.2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 s="2">
        <v>168560.46</v>
      </c>
      <c r="H7816">
        <v>2</v>
      </c>
      <c r="I7816">
        <v>0</v>
      </c>
      <c r="J7816">
        <v>0</v>
      </c>
      <c r="K7816" s="1">
        <v>90270.16</v>
      </c>
      <c r="L7816">
        <v>0</v>
      </c>
      <c r="M7816">
        <v>5</v>
      </c>
      <c r="N7816">
        <v>1092</v>
      </c>
      <c r="O7816">
        <v>3</v>
      </c>
      <c r="P7816">
        <v>37</v>
      </c>
      <c r="Q7816">
        <v>0.6</v>
      </c>
      <c r="R7816">
        <v>5460</v>
      </c>
      <c r="S7816" t="str" cm="1">
        <f t="array" ref="S7816">_xlfn.IFS(E7819&lt;30,"18-29",E7819&lt;45,"30-44",TRUE,"45+")</f>
        <v>45+</v>
      </c>
      <c r="T7816" t="str" cm="1">
        <f t="array" ref="T7816">_xlfn.IFS(F7816&lt;=2,"0-2 Years",F7816&lt;=5,"3-5 Years",F7816&lt;=8,"6-8 Years",TRUE,"9-10 Years")</f>
        <v>3-5 Years</v>
      </c>
      <c r="U7816" t="str" cm="1">
        <f t="array" ref="U7816">_xlfn.IFS(P7816&gt;60,"High Risk",P7816&gt;30,"Medium Risk",TRUE,"Low Risk")</f>
        <v>Medium Risk</v>
      </c>
      <c r="V7816">
        <f t="shared" si="122"/>
        <v>3</v>
      </c>
    </row>
    <row r="7817" spans="1:22" x14ac:dyDescent="0.2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 s="2">
        <v>0</v>
      </c>
      <c r="H7817">
        <v>1</v>
      </c>
      <c r="I7817">
        <v>1</v>
      </c>
      <c r="J7817">
        <v>0</v>
      </c>
      <c r="K7817" s="1">
        <v>47848.56</v>
      </c>
      <c r="L7817">
        <v>0</v>
      </c>
      <c r="M7817">
        <v>17</v>
      </c>
      <c r="N7817">
        <v>934</v>
      </c>
      <c r="O7817">
        <v>9</v>
      </c>
      <c r="P7817">
        <v>145</v>
      </c>
      <c r="Q7817">
        <v>0.52941176470588236</v>
      </c>
      <c r="R7817">
        <v>15878</v>
      </c>
      <c r="S7817" t="str" cm="1">
        <f t="array" ref="S7817">_xlfn.IFS(E7820&lt;30,"18-29",E7820&lt;45,"30-44",TRUE,"45+")</f>
        <v>18-29</v>
      </c>
      <c r="T7817" t="str" cm="1">
        <f t="array" ref="T7817">_xlfn.IFS(F7817&lt;=2,"0-2 Years",F7817&lt;=5,"3-5 Years",F7817&lt;=8,"6-8 Years",TRUE,"9-10 Years")</f>
        <v>6-8 Years</v>
      </c>
      <c r="U7817" t="str" cm="1">
        <f t="array" ref="U7817">_xlfn.IFS(P7817&gt;60,"High Risk",P7817&gt;30,"Medium Risk",TRUE,"Low Risk")</f>
        <v>High Risk</v>
      </c>
      <c r="V7817">
        <f t="shared" si="122"/>
        <v>8</v>
      </c>
    </row>
    <row r="7818" spans="1:22" hidden="1" x14ac:dyDescent="0.2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 s="2">
        <v>132193.94</v>
      </c>
      <c r="H7818">
        <v>2</v>
      </c>
      <c r="I7818">
        <v>1</v>
      </c>
      <c r="J7818">
        <v>1</v>
      </c>
      <c r="K7818" s="1">
        <v>162865.51999999999</v>
      </c>
      <c r="L7818">
        <v>0</v>
      </c>
      <c r="M7818">
        <v>22</v>
      </c>
      <c r="N7818">
        <v>1804</v>
      </c>
      <c r="O7818">
        <v>5</v>
      </c>
      <c r="P7818">
        <v>162</v>
      </c>
      <c r="Q7818">
        <v>0.22727272727272727</v>
      </c>
      <c r="R7818">
        <v>39688</v>
      </c>
      <c r="S7818" t="str" cm="1">
        <f t="array" ref="S7818">_xlfn.IFS(E7821&lt;30,"18-29",E7821&lt;45,"30-44",TRUE,"45+")</f>
        <v>18-29</v>
      </c>
      <c r="T7818" t="str" cm="1">
        <f t="array" ref="T7818">_xlfn.IFS(F7818&lt;=2,"0-2 Years",F7818&lt;=5,"3-5 Years",F7818&lt;=8,"6-8 Years",TRUE,"9-10 Years")</f>
        <v>0-2 Years</v>
      </c>
      <c r="U7818" t="str" cm="1">
        <f t="array" ref="U7818">_xlfn.IFS(P7818&gt;60,"High Risk",P7818&gt;30,"Medium Risk",TRUE,"Low Risk")</f>
        <v>High Risk</v>
      </c>
      <c r="V7818">
        <f t="shared" si="122"/>
        <v>1</v>
      </c>
    </row>
    <row r="7819" spans="1:22" x14ac:dyDescent="0.2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 s="2">
        <v>0</v>
      </c>
      <c r="H7819">
        <v>1</v>
      </c>
      <c r="I7819">
        <v>0</v>
      </c>
      <c r="J7819">
        <v>1</v>
      </c>
      <c r="K7819" s="1">
        <v>168650.4</v>
      </c>
      <c r="L7819">
        <v>0</v>
      </c>
      <c r="M7819">
        <v>11</v>
      </c>
      <c r="N7819">
        <v>3957</v>
      </c>
      <c r="O7819">
        <v>0</v>
      </c>
      <c r="P7819">
        <v>115</v>
      </c>
      <c r="Q7819">
        <v>0</v>
      </c>
      <c r="R7819">
        <v>43527</v>
      </c>
      <c r="S7819" t="str" cm="1">
        <f t="array" ref="S7819">_xlfn.IFS(E7822&lt;30,"18-29",E7822&lt;45,"30-44",TRUE,"45+")</f>
        <v>30-44</v>
      </c>
      <c r="T7819" t="str" cm="1">
        <f t="array" ref="T7819">_xlfn.IFS(F7819&lt;=2,"0-2 Years",F7819&lt;=5,"3-5 Years",F7819&lt;=8,"6-8 Years",TRUE,"9-10 Years")</f>
        <v>9-10 Years</v>
      </c>
      <c r="U7819" t="str" cm="1">
        <f t="array" ref="U7819">_xlfn.IFS(P7819&gt;60,"High Risk",P7819&gt;30,"Medium Risk",TRUE,"Low Risk")</f>
        <v>High Risk</v>
      </c>
      <c r="V7819">
        <f t="shared" si="122"/>
        <v>6</v>
      </c>
    </row>
    <row r="7820" spans="1:22" hidden="1" x14ac:dyDescent="0.2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 s="2">
        <v>139330.1</v>
      </c>
      <c r="H7820">
        <v>1</v>
      </c>
      <c r="I7820">
        <v>0</v>
      </c>
      <c r="J7820">
        <v>0</v>
      </c>
      <c r="K7820" s="1">
        <v>54372.37</v>
      </c>
      <c r="L7820">
        <v>0</v>
      </c>
      <c r="M7820">
        <v>22</v>
      </c>
      <c r="N7820">
        <v>4798</v>
      </c>
      <c r="O7820">
        <v>6</v>
      </c>
      <c r="P7820">
        <v>43</v>
      </c>
      <c r="Q7820">
        <v>0.27272727272727271</v>
      </c>
      <c r="R7820">
        <v>105556</v>
      </c>
      <c r="S7820" t="str" cm="1">
        <f t="array" ref="S7820">_xlfn.IFS(E7823&lt;30,"18-29",E7823&lt;45,"30-44",TRUE,"45+")</f>
        <v>18-29</v>
      </c>
      <c r="T7820" t="str" cm="1">
        <f t="array" ref="T7820">_xlfn.IFS(F7820&lt;=2,"0-2 Years",F7820&lt;=5,"3-5 Years",F7820&lt;=8,"6-8 Years",TRUE,"9-10 Years")</f>
        <v>6-8 Years</v>
      </c>
      <c r="U7820" t="str" cm="1">
        <f t="array" ref="U7820">_xlfn.IFS(P7820&gt;60,"High Risk",P7820&gt;30,"Medium Risk",TRUE,"Low Risk")</f>
        <v>Medium Risk</v>
      </c>
      <c r="V7820">
        <f t="shared" si="122"/>
        <v>5</v>
      </c>
    </row>
    <row r="7821" spans="1:22" hidden="1" x14ac:dyDescent="0.2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 s="2">
        <v>0</v>
      </c>
      <c r="H7821">
        <v>2</v>
      </c>
      <c r="I7821">
        <v>0</v>
      </c>
      <c r="J7821">
        <v>1</v>
      </c>
      <c r="K7821" s="1">
        <v>133897.32</v>
      </c>
      <c r="L7821">
        <v>0</v>
      </c>
      <c r="M7821">
        <v>29</v>
      </c>
      <c r="N7821">
        <v>3633</v>
      </c>
      <c r="O7821">
        <v>5</v>
      </c>
      <c r="P7821">
        <v>68</v>
      </c>
      <c r="Q7821">
        <v>0.17241379310344829</v>
      </c>
      <c r="R7821">
        <v>105357</v>
      </c>
      <c r="S7821" t="str" cm="1">
        <f t="array" ref="S7821">_xlfn.IFS(E7824&lt;30,"18-29",E7824&lt;45,"30-44",TRUE,"45+")</f>
        <v>45+</v>
      </c>
      <c r="T7821" t="str" cm="1">
        <f t="array" ref="T7821">_xlfn.IFS(F7821&lt;=2,"0-2 Years",F7821&lt;=5,"3-5 Years",F7821&lt;=8,"6-8 Years",TRUE,"9-10 Years")</f>
        <v>0-2 Years</v>
      </c>
      <c r="U7821" t="str" cm="1">
        <f t="array" ref="U7821">_xlfn.IFS(P7821&gt;60,"High Risk",P7821&gt;30,"Medium Risk",TRUE,"Low Risk")</f>
        <v>High Risk</v>
      </c>
      <c r="V7821">
        <f t="shared" si="122"/>
        <v>4</v>
      </c>
    </row>
    <row r="7822" spans="1:22" x14ac:dyDescent="0.2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 s="2">
        <v>0</v>
      </c>
      <c r="H7822">
        <v>2</v>
      </c>
      <c r="I7822">
        <v>1</v>
      </c>
      <c r="J7822">
        <v>0</v>
      </c>
      <c r="K7822" s="1">
        <v>147878.04999999999</v>
      </c>
      <c r="L7822">
        <v>0</v>
      </c>
      <c r="M7822">
        <v>17</v>
      </c>
      <c r="N7822">
        <v>4044</v>
      </c>
      <c r="O7822">
        <v>0</v>
      </c>
      <c r="P7822">
        <v>124</v>
      </c>
      <c r="Q7822">
        <v>0</v>
      </c>
      <c r="R7822">
        <v>68748</v>
      </c>
      <c r="S7822" t="str" cm="1">
        <f t="array" ref="S7822">_xlfn.IFS(E7825&lt;30,"18-29",E7825&lt;45,"30-44",TRUE,"45+")</f>
        <v>30-44</v>
      </c>
      <c r="T7822" t="str" cm="1">
        <f t="array" ref="T7822">_xlfn.IFS(F7822&lt;=2,"0-2 Years",F7822&lt;=5,"3-5 Years",F7822&lt;=8,"6-8 Years",TRUE,"9-10 Years")</f>
        <v>3-5 Years</v>
      </c>
      <c r="U7822" t="str" cm="1">
        <f t="array" ref="U7822">_xlfn.IFS(P7822&gt;60,"High Risk",P7822&gt;30,"Medium Risk",TRUE,"Low Risk")</f>
        <v>High Risk</v>
      </c>
      <c r="V7822">
        <f t="shared" si="122"/>
        <v>6</v>
      </c>
    </row>
    <row r="7823" spans="1:22" hidden="1" x14ac:dyDescent="0.2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 s="2">
        <v>134571.5</v>
      </c>
      <c r="H7823">
        <v>1</v>
      </c>
      <c r="I7823">
        <v>0</v>
      </c>
      <c r="J7823">
        <v>1</v>
      </c>
      <c r="K7823" s="1">
        <v>118313.38</v>
      </c>
      <c r="L7823">
        <v>0</v>
      </c>
      <c r="M7823">
        <v>12</v>
      </c>
      <c r="N7823">
        <v>1806</v>
      </c>
      <c r="O7823">
        <v>4</v>
      </c>
      <c r="P7823">
        <v>90</v>
      </c>
      <c r="Q7823">
        <v>0.33333333333333331</v>
      </c>
      <c r="R7823">
        <v>21672</v>
      </c>
      <c r="S7823" t="str" cm="1">
        <f t="array" ref="S7823">_xlfn.IFS(E7826&lt;30,"18-29",E7826&lt;45,"30-44",TRUE,"45+")</f>
        <v>30-44</v>
      </c>
      <c r="T7823" t="str" cm="1">
        <f t="array" ref="T7823">_xlfn.IFS(F7823&lt;=2,"0-2 Years",F7823&lt;=5,"3-5 Years",F7823&lt;=8,"6-8 Years",TRUE,"9-10 Years")</f>
        <v>0-2 Years</v>
      </c>
      <c r="U7823" t="str" cm="1">
        <f t="array" ref="U7823">_xlfn.IFS(P7823&gt;60,"High Risk",P7823&gt;30,"Medium Risk",TRUE,"Low Risk")</f>
        <v>High Risk</v>
      </c>
      <c r="V7823">
        <f t="shared" si="122"/>
        <v>3</v>
      </c>
    </row>
    <row r="7824" spans="1:22" hidden="1" x14ac:dyDescent="0.2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 s="2">
        <v>143829.20000000001</v>
      </c>
      <c r="H7824">
        <v>2</v>
      </c>
      <c r="I7824">
        <v>1</v>
      </c>
      <c r="J7824">
        <v>0</v>
      </c>
      <c r="K7824" s="1">
        <v>181224.24</v>
      </c>
      <c r="L7824">
        <v>1</v>
      </c>
      <c r="M7824">
        <v>12</v>
      </c>
      <c r="N7824">
        <v>3676</v>
      </c>
      <c r="O7824">
        <v>5</v>
      </c>
      <c r="P7824">
        <v>178</v>
      </c>
      <c r="Q7824">
        <v>0.41666666666666669</v>
      </c>
      <c r="R7824">
        <v>44112</v>
      </c>
      <c r="S7824" t="str" cm="1">
        <f t="array" ref="S7824">_xlfn.IFS(E7827&lt;30,"18-29",E7827&lt;45,"30-44",TRUE,"45+")</f>
        <v>18-29</v>
      </c>
      <c r="T7824" t="str" cm="1">
        <f t="array" ref="T7824">_xlfn.IFS(F7824&lt;=2,"0-2 Years",F7824&lt;=5,"3-5 Years",F7824&lt;=8,"6-8 Years",TRUE,"9-10 Years")</f>
        <v>0-2 Years</v>
      </c>
      <c r="U7824" t="str" cm="1">
        <f t="array" ref="U7824">_xlfn.IFS(P7824&gt;60,"High Risk",P7824&gt;30,"Medium Risk",TRUE,"Low Risk")</f>
        <v>High Risk</v>
      </c>
      <c r="V7824">
        <f t="shared" si="122"/>
        <v>5</v>
      </c>
    </row>
    <row r="7825" spans="1:22" x14ac:dyDescent="0.2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 s="2">
        <v>0</v>
      </c>
      <c r="H7825">
        <v>2</v>
      </c>
      <c r="I7825">
        <v>1</v>
      </c>
      <c r="J7825">
        <v>0</v>
      </c>
      <c r="K7825" s="1">
        <v>7921.57</v>
      </c>
      <c r="L7825">
        <v>0</v>
      </c>
      <c r="M7825">
        <v>15</v>
      </c>
      <c r="N7825">
        <v>1693</v>
      </c>
      <c r="O7825">
        <v>1</v>
      </c>
      <c r="P7825">
        <v>14</v>
      </c>
      <c r="Q7825">
        <v>6.6666666666666666E-2</v>
      </c>
      <c r="R7825">
        <v>25395</v>
      </c>
      <c r="S7825" t="str" cm="1">
        <f t="array" ref="S7825">_xlfn.IFS(E7828&lt;30,"18-29",E7828&lt;45,"30-44",TRUE,"45+")</f>
        <v>45+</v>
      </c>
      <c r="T7825" t="str" cm="1">
        <f t="array" ref="T7825">_xlfn.IFS(F7825&lt;=2,"0-2 Years",F7825&lt;=5,"3-5 Years",F7825&lt;=8,"6-8 Years",TRUE,"9-10 Years")</f>
        <v>6-8 Years</v>
      </c>
      <c r="U7825" t="str" cm="1">
        <f t="array" ref="U7825">_xlfn.IFS(P7825&gt;60,"High Risk",P7825&gt;30,"Medium Risk",TRUE,"Low Risk")</f>
        <v>Low Risk</v>
      </c>
      <c r="V7825">
        <f t="shared" si="122"/>
        <v>6</v>
      </c>
    </row>
    <row r="7826" spans="1:22" hidden="1" x14ac:dyDescent="0.2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 s="2">
        <v>133444.97</v>
      </c>
      <c r="H7826">
        <v>1</v>
      </c>
      <c r="I7826">
        <v>0</v>
      </c>
      <c r="J7826">
        <v>1</v>
      </c>
      <c r="K7826" s="1">
        <v>5708.19</v>
      </c>
      <c r="L7826">
        <v>0</v>
      </c>
      <c r="M7826">
        <v>26</v>
      </c>
      <c r="N7826">
        <v>210</v>
      </c>
      <c r="O7826">
        <v>0</v>
      </c>
      <c r="P7826">
        <v>141</v>
      </c>
      <c r="Q7826">
        <v>0</v>
      </c>
      <c r="R7826">
        <v>5460</v>
      </c>
      <c r="S7826" t="str" cm="1">
        <f t="array" ref="S7826">_xlfn.IFS(E7829&lt;30,"18-29",E7829&lt;45,"30-44",TRUE,"45+")</f>
        <v>30-44</v>
      </c>
      <c r="T7826" t="str" cm="1">
        <f t="array" ref="T7826">_xlfn.IFS(F7826&lt;=2,"0-2 Years",F7826&lt;=5,"3-5 Years",F7826&lt;=8,"6-8 Years",TRUE,"9-10 Years")</f>
        <v>6-8 Years</v>
      </c>
      <c r="U7826" t="str" cm="1">
        <f t="array" ref="U7826">_xlfn.IFS(P7826&gt;60,"High Risk",P7826&gt;30,"Medium Risk",TRUE,"Low Risk")</f>
        <v>High Risk</v>
      </c>
      <c r="V7826">
        <f t="shared" si="122"/>
        <v>2</v>
      </c>
    </row>
    <row r="7827" spans="1:22" hidden="1" x14ac:dyDescent="0.2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 s="2">
        <v>104753.84</v>
      </c>
      <c r="H7827">
        <v>2</v>
      </c>
      <c r="I7827">
        <v>1</v>
      </c>
      <c r="J7827">
        <v>0</v>
      </c>
      <c r="K7827" s="1">
        <v>56756.52</v>
      </c>
      <c r="L7827">
        <v>1</v>
      </c>
      <c r="M7827">
        <v>15</v>
      </c>
      <c r="N7827">
        <v>2043</v>
      </c>
      <c r="O7827">
        <v>3</v>
      </c>
      <c r="P7827">
        <v>166</v>
      </c>
      <c r="Q7827">
        <v>0.2</v>
      </c>
      <c r="R7827">
        <v>30645</v>
      </c>
      <c r="S7827" t="str" cm="1">
        <f t="array" ref="S7827">_xlfn.IFS(E7830&lt;30,"18-29",E7830&lt;45,"30-44",TRUE,"45+")</f>
        <v>30-44</v>
      </c>
      <c r="T7827" t="str" cm="1">
        <f t="array" ref="T7827">_xlfn.IFS(F7827&lt;=2,"0-2 Years",F7827&lt;=5,"3-5 Years",F7827&lt;=8,"6-8 Years",TRUE,"9-10 Years")</f>
        <v>3-5 Years</v>
      </c>
      <c r="U7827" t="str" cm="1">
        <f t="array" ref="U7827">_xlfn.IFS(P7827&gt;60,"High Risk",P7827&gt;30,"Medium Risk",TRUE,"Low Risk")</f>
        <v>High Risk</v>
      </c>
      <c r="V7827">
        <f t="shared" si="122"/>
        <v>3</v>
      </c>
    </row>
    <row r="7828" spans="1:22" x14ac:dyDescent="0.2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 s="2">
        <v>116574.84</v>
      </c>
      <c r="H7828">
        <v>1</v>
      </c>
      <c r="I7828">
        <v>1</v>
      </c>
      <c r="J7828">
        <v>0</v>
      </c>
      <c r="K7828" s="1">
        <v>4121.04</v>
      </c>
      <c r="L7828">
        <v>1</v>
      </c>
      <c r="M7828">
        <v>18</v>
      </c>
      <c r="N7828">
        <v>4319</v>
      </c>
      <c r="O7828">
        <v>8</v>
      </c>
      <c r="P7828">
        <v>10</v>
      </c>
      <c r="Q7828">
        <v>0.44444444444444442</v>
      </c>
      <c r="R7828">
        <v>77742</v>
      </c>
      <c r="S7828" t="str" cm="1">
        <f t="array" ref="S7828">_xlfn.IFS(E7831&lt;30,"18-29",E7831&lt;45,"30-44",TRUE,"45+")</f>
        <v>30-44</v>
      </c>
      <c r="T7828" t="str" cm="1">
        <f t="array" ref="T7828">_xlfn.IFS(F7828&lt;=2,"0-2 Years",F7828&lt;=5,"3-5 Years",F7828&lt;=8,"6-8 Years",TRUE,"9-10 Years")</f>
        <v>0-2 Years</v>
      </c>
      <c r="U7828" t="str" cm="1">
        <f t="array" ref="U7828">_xlfn.IFS(P7828&gt;60,"High Risk",P7828&gt;30,"Medium Risk",TRUE,"Low Risk")</f>
        <v>Low Risk</v>
      </c>
      <c r="V7828">
        <f t="shared" si="122"/>
        <v>7</v>
      </c>
    </row>
    <row r="7829" spans="1:22" hidden="1" x14ac:dyDescent="0.2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 s="2">
        <v>0</v>
      </c>
      <c r="H7829">
        <v>2</v>
      </c>
      <c r="I7829">
        <v>0</v>
      </c>
      <c r="J7829">
        <v>1</v>
      </c>
      <c r="K7829" s="1">
        <v>97213.09</v>
      </c>
      <c r="L7829">
        <v>0</v>
      </c>
      <c r="M7829">
        <v>11</v>
      </c>
      <c r="N7829">
        <v>4638</v>
      </c>
      <c r="O7829">
        <v>10</v>
      </c>
      <c r="P7829">
        <v>38</v>
      </c>
      <c r="Q7829">
        <v>0.90909090909090906</v>
      </c>
      <c r="R7829">
        <v>51018</v>
      </c>
      <c r="S7829" t="str" cm="1">
        <f t="array" ref="S7829">_xlfn.IFS(E7832&lt;30,"18-29",E7832&lt;45,"30-44",TRUE,"45+")</f>
        <v>30-44</v>
      </c>
      <c r="T7829" t="str" cm="1">
        <f t="array" ref="T7829">_xlfn.IFS(F7829&lt;=2,"0-2 Years",F7829&lt;=5,"3-5 Years",F7829&lt;=8,"6-8 Years",TRUE,"9-10 Years")</f>
        <v>9-10 Years</v>
      </c>
      <c r="U7829" t="str" cm="1">
        <f t="array" ref="U7829">_xlfn.IFS(P7829&gt;60,"High Risk",P7829&gt;30,"Medium Risk",TRUE,"Low Risk")</f>
        <v>Medium Risk</v>
      </c>
      <c r="V7829">
        <f t="shared" si="122"/>
        <v>3</v>
      </c>
    </row>
    <row r="7830" spans="1:22" hidden="1" x14ac:dyDescent="0.2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 s="2">
        <v>176914.8</v>
      </c>
      <c r="H7830">
        <v>1</v>
      </c>
      <c r="I7830">
        <v>1</v>
      </c>
      <c r="J7830">
        <v>1</v>
      </c>
      <c r="K7830" s="1">
        <v>12799.23</v>
      </c>
      <c r="L7830">
        <v>0</v>
      </c>
      <c r="M7830">
        <v>26</v>
      </c>
      <c r="N7830">
        <v>3108</v>
      </c>
      <c r="O7830">
        <v>0</v>
      </c>
      <c r="P7830">
        <v>70</v>
      </c>
      <c r="Q7830">
        <v>0</v>
      </c>
      <c r="R7830">
        <v>80808</v>
      </c>
      <c r="S7830" t="str" cm="1">
        <f t="array" ref="S7830">_xlfn.IFS(E7833&lt;30,"18-29",E7833&lt;45,"30-44",TRUE,"45+")</f>
        <v>30-44</v>
      </c>
      <c r="T7830" t="str" cm="1">
        <f t="array" ref="T7830">_xlfn.IFS(F7830&lt;=2,"0-2 Years",F7830&lt;=5,"3-5 Years",F7830&lt;=8,"6-8 Years",TRUE,"9-10 Years")</f>
        <v>9-10 Years</v>
      </c>
      <c r="U7830" t="str" cm="1">
        <f t="array" ref="U7830">_xlfn.IFS(P7830&gt;60,"High Risk",P7830&gt;30,"Medium Risk",TRUE,"Low Risk")</f>
        <v>High Risk</v>
      </c>
      <c r="V7830">
        <f t="shared" si="122"/>
        <v>2</v>
      </c>
    </row>
    <row r="7831" spans="1:22" hidden="1" x14ac:dyDescent="0.2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 s="2">
        <v>68348.179999999993</v>
      </c>
      <c r="H7831">
        <v>2</v>
      </c>
      <c r="I7831">
        <v>0</v>
      </c>
      <c r="J7831">
        <v>1</v>
      </c>
      <c r="K7831" s="1">
        <v>50400.32</v>
      </c>
      <c r="L7831">
        <v>0</v>
      </c>
      <c r="M7831">
        <v>4</v>
      </c>
      <c r="N7831">
        <v>4839</v>
      </c>
      <c r="O7831">
        <v>1</v>
      </c>
      <c r="P7831">
        <v>100</v>
      </c>
      <c r="Q7831">
        <v>0.25</v>
      </c>
      <c r="R7831">
        <v>19356</v>
      </c>
      <c r="S7831" t="str" cm="1">
        <f t="array" ref="S7831">_xlfn.IFS(E7834&lt;30,"18-29",E7834&lt;45,"30-44",TRUE,"45+")</f>
        <v>45+</v>
      </c>
      <c r="T7831" t="str" cm="1">
        <f t="array" ref="T7831">_xlfn.IFS(F7831&lt;=2,"0-2 Years",F7831&lt;=5,"3-5 Years",F7831&lt;=8,"6-8 Years",TRUE,"9-10 Years")</f>
        <v>6-8 Years</v>
      </c>
      <c r="U7831" t="str" cm="1">
        <f t="array" ref="U7831">_xlfn.IFS(P7831&gt;60,"High Risk",P7831&gt;30,"Medium Risk",TRUE,"Low Risk")</f>
        <v>High Risk</v>
      </c>
      <c r="V7831">
        <f t="shared" si="122"/>
        <v>0</v>
      </c>
    </row>
    <row r="7832" spans="1:22" hidden="1" x14ac:dyDescent="0.2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 s="2">
        <v>0</v>
      </c>
      <c r="H7832">
        <v>2</v>
      </c>
      <c r="I7832">
        <v>1</v>
      </c>
      <c r="J7832">
        <v>1</v>
      </c>
      <c r="K7832" s="1">
        <v>41447.86</v>
      </c>
      <c r="L7832">
        <v>0</v>
      </c>
      <c r="M7832">
        <v>6</v>
      </c>
      <c r="N7832">
        <v>2068</v>
      </c>
      <c r="O7832">
        <v>4</v>
      </c>
      <c r="P7832">
        <v>153</v>
      </c>
      <c r="Q7832">
        <v>0.66666666666666663</v>
      </c>
      <c r="R7832">
        <v>12408</v>
      </c>
      <c r="S7832" t="str" cm="1">
        <f t="array" ref="S7832">_xlfn.IFS(E7835&lt;30,"18-29",E7835&lt;45,"30-44",TRUE,"45+")</f>
        <v>30-44</v>
      </c>
      <c r="T7832" t="str" cm="1">
        <f t="array" ref="T7832">_xlfn.IFS(F7832&lt;=2,"0-2 Years",F7832&lt;=5,"3-5 Years",F7832&lt;=8,"6-8 Years",TRUE,"9-10 Years")</f>
        <v>9-10 Years</v>
      </c>
      <c r="U7832" t="str" cm="1">
        <f t="array" ref="U7832">_xlfn.IFS(P7832&gt;60,"High Risk",P7832&gt;30,"Medium Risk",TRUE,"Low Risk")</f>
        <v>High Risk</v>
      </c>
      <c r="V7832">
        <f t="shared" si="122"/>
        <v>3</v>
      </c>
    </row>
    <row r="7833" spans="1:22" hidden="1" x14ac:dyDescent="0.2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 s="2">
        <v>56726.83</v>
      </c>
      <c r="H7833">
        <v>2</v>
      </c>
      <c r="I7833">
        <v>0</v>
      </c>
      <c r="J7833">
        <v>1</v>
      </c>
      <c r="K7833" s="1">
        <v>185543.35</v>
      </c>
      <c r="L7833">
        <v>0</v>
      </c>
      <c r="M7833">
        <v>5</v>
      </c>
      <c r="N7833">
        <v>1228</v>
      </c>
      <c r="O7833">
        <v>6</v>
      </c>
      <c r="P7833">
        <v>65</v>
      </c>
      <c r="Q7833">
        <v>1</v>
      </c>
      <c r="R7833">
        <v>6140</v>
      </c>
      <c r="S7833" t="str" cm="1">
        <f t="array" ref="S7833">_xlfn.IFS(E7836&lt;30,"18-29",E7836&lt;45,"30-44",TRUE,"45+")</f>
        <v>45+</v>
      </c>
      <c r="T7833" t="str" cm="1">
        <f t="array" ref="T7833">_xlfn.IFS(F7833&lt;=2,"0-2 Years",F7833&lt;=5,"3-5 Years",F7833&lt;=8,"6-8 Years",TRUE,"9-10 Years")</f>
        <v>0-2 Years</v>
      </c>
      <c r="U7833" t="str" cm="1">
        <f t="array" ref="U7833">_xlfn.IFS(P7833&gt;60,"High Risk",P7833&gt;30,"Medium Risk",TRUE,"Low Risk")</f>
        <v>High Risk</v>
      </c>
      <c r="V7833">
        <f t="shared" si="122"/>
        <v>1</v>
      </c>
    </row>
    <row r="7834" spans="1:22" hidden="1" x14ac:dyDescent="0.2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 s="2">
        <v>65269.23</v>
      </c>
      <c r="H7834">
        <v>1</v>
      </c>
      <c r="I7834">
        <v>0</v>
      </c>
      <c r="J7834">
        <v>1</v>
      </c>
      <c r="K7834" s="1">
        <v>189988.65</v>
      </c>
      <c r="L7834">
        <v>1</v>
      </c>
      <c r="M7834">
        <v>19</v>
      </c>
      <c r="N7834">
        <v>1046</v>
      </c>
      <c r="O7834">
        <v>2</v>
      </c>
      <c r="P7834">
        <v>46</v>
      </c>
      <c r="Q7834">
        <v>0.10526315789473684</v>
      </c>
      <c r="R7834">
        <v>19874</v>
      </c>
      <c r="S7834" t="str" cm="1">
        <f t="array" ref="S7834">_xlfn.IFS(E7837&lt;30,"18-29",E7837&lt;45,"30-44",TRUE,"45+")</f>
        <v>30-44</v>
      </c>
      <c r="T7834" t="str" cm="1">
        <f t="array" ref="T7834">_xlfn.IFS(F7834&lt;=2,"0-2 Years",F7834&lt;=5,"3-5 Years",F7834&lt;=8,"6-8 Years",TRUE,"9-10 Years")</f>
        <v>3-5 Years</v>
      </c>
      <c r="U7834" t="str" cm="1">
        <f t="array" ref="U7834">_xlfn.IFS(P7834&gt;60,"High Risk",P7834&gt;30,"Medium Risk",TRUE,"Low Risk")</f>
        <v>Medium Risk</v>
      </c>
      <c r="V7834">
        <f t="shared" si="122"/>
        <v>3</v>
      </c>
    </row>
    <row r="7835" spans="1:22" hidden="1" x14ac:dyDescent="0.2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 s="2">
        <v>66220.17</v>
      </c>
      <c r="H7835">
        <v>1</v>
      </c>
      <c r="I7835">
        <v>0</v>
      </c>
      <c r="J7835">
        <v>1</v>
      </c>
      <c r="K7835" s="1">
        <v>170819.01</v>
      </c>
      <c r="L7835">
        <v>0</v>
      </c>
      <c r="M7835">
        <v>7</v>
      </c>
      <c r="N7835">
        <v>4921</v>
      </c>
      <c r="O7835">
        <v>1</v>
      </c>
      <c r="P7835">
        <v>119</v>
      </c>
      <c r="Q7835">
        <v>0.14285714285714285</v>
      </c>
      <c r="R7835">
        <v>34447</v>
      </c>
      <c r="S7835" t="str" cm="1">
        <f t="array" ref="S7835">_xlfn.IFS(E7838&lt;30,"18-29",E7838&lt;45,"30-44",TRUE,"45+")</f>
        <v>30-44</v>
      </c>
      <c r="T7835" t="str" cm="1">
        <f t="array" ref="T7835">_xlfn.IFS(F7835&lt;=2,"0-2 Years",F7835&lt;=5,"3-5 Years",F7835&lt;=8,"6-8 Years",TRUE,"9-10 Years")</f>
        <v>6-8 Years</v>
      </c>
      <c r="U7835" t="str" cm="1">
        <f t="array" ref="U7835">_xlfn.IFS(P7835&gt;60,"High Risk",P7835&gt;30,"Medium Risk",TRUE,"Low Risk")</f>
        <v>High Risk</v>
      </c>
      <c r="V7835">
        <f t="shared" si="122"/>
        <v>2</v>
      </c>
    </row>
    <row r="7836" spans="1:22" x14ac:dyDescent="0.2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 s="2">
        <v>0</v>
      </c>
      <c r="H7836">
        <v>1</v>
      </c>
      <c r="I7836">
        <v>0</v>
      </c>
      <c r="J7836">
        <v>0</v>
      </c>
      <c r="K7836" s="1">
        <v>85547.33</v>
      </c>
      <c r="L7836">
        <v>1</v>
      </c>
      <c r="M7836">
        <v>25</v>
      </c>
      <c r="N7836">
        <v>3759</v>
      </c>
      <c r="O7836">
        <v>6</v>
      </c>
      <c r="P7836">
        <v>133</v>
      </c>
      <c r="Q7836">
        <v>0.24</v>
      </c>
      <c r="R7836">
        <v>93975</v>
      </c>
      <c r="S7836" t="str" cm="1">
        <f t="array" ref="S7836">_xlfn.IFS(E7839&lt;30,"18-29",E7839&lt;45,"30-44",TRUE,"45+")</f>
        <v>45+</v>
      </c>
      <c r="T7836" t="str" cm="1">
        <f t="array" ref="T7836">_xlfn.IFS(F7836&lt;=2,"0-2 Years",F7836&lt;=5,"3-5 Years",F7836&lt;=8,"6-8 Years",TRUE,"9-10 Years")</f>
        <v>9-10 Years</v>
      </c>
      <c r="U7836" t="str" cm="1">
        <f t="array" ref="U7836">_xlfn.IFS(P7836&gt;60,"High Risk",P7836&gt;30,"Medium Risk",TRUE,"Low Risk")</f>
        <v>High Risk</v>
      </c>
      <c r="V7836">
        <f t="shared" si="122"/>
        <v>9</v>
      </c>
    </row>
    <row r="7837" spans="1:22" hidden="1" x14ac:dyDescent="0.2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 s="2">
        <v>96147.55</v>
      </c>
      <c r="H7837">
        <v>1</v>
      </c>
      <c r="I7837">
        <v>1</v>
      </c>
      <c r="J7837">
        <v>0</v>
      </c>
      <c r="K7837" s="1">
        <v>137037.97</v>
      </c>
      <c r="L7837">
        <v>0</v>
      </c>
      <c r="M7837">
        <v>16</v>
      </c>
      <c r="N7837">
        <v>2738</v>
      </c>
      <c r="O7837">
        <v>6</v>
      </c>
      <c r="P7837">
        <v>25</v>
      </c>
      <c r="Q7837">
        <v>0.375</v>
      </c>
      <c r="R7837">
        <v>43808</v>
      </c>
      <c r="S7837" t="str" cm="1">
        <f t="array" ref="S7837">_xlfn.IFS(E7840&lt;30,"18-29",E7840&lt;45,"30-44",TRUE,"45+")</f>
        <v>30-44</v>
      </c>
      <c r="T7837" t="str" cm="1">
        <f t="array" ref="T7837">_xlfn.IFS(F7837&lt;=2,"0-2 Years",F7837&lt;=5,"3-5 Years",F7837&lt;=8,"6-8 Years",TRUE,"9-10 Years")</f>
        <v>6-8 Years</v>
      </c>
      <c r="U7837" t="str" cm="1">
        <f t="array" ref="U7837">_xlfn.IFS(P7837&gt;60,"High Risk",P7837&gt;30,"Medium Risk",TRUE,"Low Risk")</f>
        <v>Low Risk</v>
      </c>
      <c r="V7837">
        <f t="shared" si="122"/>
        <v>5</v>
      </c>
    </row>
    <row r="7838" spans="1:22" x14ac:dyDescent="0.2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 s="2">
        <v>0</v>
      </c>
      <c r="H7838">
        <v>2</v>
      </c>
      <c r="I7838">
        <v>1</v>
      </c>
      <c r="J7838">
        <v>0</v>
      </c>
      <c r="K7838" s="1">
        <v>19283.14</v>
      </c>
      <c r="L7838">
        <v>0</v>
      </c>
      <c r="M7838">
        <v>27</v>
      </c>
      <c r="N7838">
        <v>4350</v>
      </c>
      <c r="O7838">
        <v>9</v>
      </c>
      <c r="P7838">
        <v>78</v>
      </c>
      <c r="Q7838">
        <v>0.33333333333333331</v>
      </c>
      <c r="R7838">
        <v>117450</v>
      </c>
      <c r="S7838" t="str" cm="1">
        <f t="array" ref="S7838">_xlfn.IFS(E7841&lt;30,"18-29",E7841&lt;45,"30-44",TRUE,"45+")</f>
        <v>18-29</v>
      </c>
      <c r="T7838" t="str" cm="1">
        <f t="array" ref="T7838">_xlfn.IFS(F7838&lt;=2,"0-2 Years",F7838&lt;=5,"3-5 Years",F7838&lt;=8,"6-8 Years",TRUE,"9-10 Years")</f>
        <v>3-5 Years</v>
      </c>
      <c r="U7838" t="str" cm="1">
        <f t="array" ref="U7838">_xlfn.IFS(P7838&gt;60,"High Risk",P7838&gt;30,"Medium Risk",TRUE,"Low Risk")</f>
        <v>High Risk</v>
      </c>
      <c r="V7838">
        <f t="shared" si="122"/>
        <v>6</v>
      </c>
    </row>
    <row r="7839" spans="1:22" x14ac:dyDescent="0.2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 s="2">
        <v>0</v>
      </c>
      <c r="H7839">
        <v>1</v>
      </c>
      <c r="I7839">
        <v>1</v>
      </c>
      <c r="J7839">
        <v>0</v>
      </c>
      <c r="K7839" s="1">
        <v>169425.3</v>
      </c>
      <c r="L7839">
        <v>1</v>
      </c>
      <c r="M7839">
        <v>14</v>
      </c>
      <c r="N7839">
        <v>2007</v>
      </c>
      <c r="O7839">
        <v>10</v>
      </c>
      <c r="P7839">
        <v>12</v>
      </c>
      <c r="Q7839">
        <v>0.7142857142857143</v>
      </c>
      <c r="R7839">
        <v>28098</v>
      </c>
      <c r="S7839" t="str" cm="1">
        <f t="array" ref="S7839">_xlfn.IFS(E7842&lt;30,"18-29",E7842&lt;45,"30-44",TRUE,"45+")</f>
        <v>45+</v>
      </c>
      <c r="T7839" t="str" cm="1">
        <f t="array" ref="T7839">_xlfn.IFS(F7839&lt;=2,"0-2 Years",F7839&lt;=5,"3-5 Years",F7839&lt;=8,"6-8 Years",TRUE,"9-10 Years")</f>
        <v>0-2 Years</v>
      </c>
      <c r="U7839" t="str" cm="1">
        <f t="array" ref="U7839">_xlfn.IFS(P7839&gt;60,"High Risk",P7839&gt;30,"Medium Risk",TRUE,"Low Risk")</f>
        <v>Low Risk</v>
      </c>
      <c r="V7839">
        <f t="shared" si="122"/>
        <v>10</v>
      </c>
    </row>
    <row r="7840" spans="1:22" hidden="1" x14ac:dyDescent="0.2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 s="2">
        <v>145330.43</v>
      </c>
      <c r="H7840">
        <v>1</v>
      </c>
      <c r="I7840">
        <v>1</v>
      </c>
      <c r="J7840">
        <v>1</v>
      </c>
      <c r="K7840" s="1">
        <v>132038.65</v>
      </c>
      <c r="L7840">
        <v>0</v>
      </c>
      <c r="M7840">
        <v>2</v>
      </c>
      <c r="N7840">
        <v>1784</v>
      </c>
      <c r="O7840">
        <v>6</v>
      </c>
      <c r="P7840">
        <v>102</v>
      </c>
      <c r="Q7840">
        <v>1</v>
      </c>
      <c r="R7840">
        <v>3568</v>
      </c>
      <c r="S7840" t="str" cm="1">
        <f t="array" ref="S7840">_xlfn.IFS(E7843&lt;30,"18-29",E7843&lt;45,"30-44",TRUE,"45+")</f>
        <v>45+</v>
      </c>
      <c r="T7840" t="str" cm="1">
        <f t="array" ref="T7840">_xlfn.IFS(F7840&lt;=2,"0-2 Years",F7840&lt;=5,"3-5 Years",F7840&lt;=8,"6-8 Years",TRUE,"9-10 Years")</f>
        <v>6-8 Years</v>
      </c>
      <c r="U7840" t="str" cm="1">
        <f t="array" ref="U7840">_xlfn.IFS(P7840&gt;60,"High Risk",P7840&gt;30,"Medium Risk",TRUE,"Low Risk")</f>
        <v>High Risk</v>
      </c>
      <c r="V7840">
        <f t="shared" si="122"/>
        <v>2</v>
      </c>
    </row>
    <row r="7841" spans="1:22" hidden="1" x14ac:dyDescent="0.2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 s="2">
        <v>0</v>
      </c>
      <c r="H7841">
        <v>2</v>
      </c>
      <c r="I7841">
        <v>1</v>
      </c>
      <c r="J7841">
        <v>1</v>
      </c>
      <c r="K7841" s="1">
        <v>3626.47</v>
      </c>
      <c r="L7841">
        <v>0</v>
      </c>
      <c r="M7841">
        <v>17</v>
      </c>
      <c r="N7841">
        <v>4344</v>
      </c>
      <c r="O7841">
        <v>5</v>
      </c>
      <c r="P7841">
        <v>84</v>
      </c>
      <c r="Q7841">
        <v>0.29411764705882354</v>
      </c>
      <c r="R7841">
        <v>73848</v>
      </c>
      <c r="S7841" t="str" cm="1">
        <f t="array" ref="S7841">_xlfn.IFS(E7844&lt;30,"18-29",E7844&lt;45,"30-44",TRUE,"45+")</f>
        <v>30-44</v>
      </c>
      <c r="T7841" t="str" cm="1">
        <f t="array" ref="T7841">_xlfn.IFS(F7841&lt;=2,"0-2 Years",F7841&lt;=5,"3-5 Years",F7841&lt;=8,"6-8 Years",TRUE,"9-10 Years")</f>
        <v>3-5 Years</v>
      </c>
      <c r="U7841" t="str" cm="1">
        <f t="array" ref="U7841">_xlfn.IFS(P7841&gt;60,"High Risk",P7841&gt;30,"Medium Risk",TRUE,"Low Risk")</f>
        <v>High Risk</v>
      </c>
      <c r="V7841">
        <f t="shared" si="122"/>
        <v>3</v>
      </c>
    </row>
    <row r="7842" spans="1:22" hidden="1" x14ac:dyDescent="0.2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 s="2">
        <v>124192.28</v>
      </c>
      <c r="H7842">
        <v>2</v>
      </c>
      <c r="I7842">
        <v>1</v>
      </c>
      <c r="J7842">
        <v>1</v>
      </c>
      <c r="K7842" s="1">
        <v>50881.51</v>
      </c>
      <c r="L7842">
        <v>0</v>
      </c>
      <c r="M7842">
        <v>11</v>
      </c>
      <c r="N7842">
        <v>4349</v>
      </c>
      <c r="O7842">
        <v>10</v>
      </c>
      <c r="P7842">
        <v>144</v>
      </c>
      <c r="Q7842">
        <v>0.90909090909090906</v>
      </c>
      <c r="R7842">
        <v>47839</v>
      </c>
      <c r="S7842" t="str" cm="1">
        <f t="array" ref="S7842">_xlfn.IFS(E7845&lt;30,"18-29",E7845&lt;45,"30-44",TRUE,"45+")</f>
        <v>30-44</v>
      </c>
      <c r="T7842" t="str" cm="1">
        <f t="array" ref="T7842">_xlfn.IFS(F7842&lt;=2,"0-2 Years",F7842&lt;=5,"3-5 Years",F7842&lt;=8,"6-8 Years",TRUE,"9-10 Years")</f>
        <v>3-5 Years</v>
      </c>
      <c r="U7842" t="str" cm="1">
        <f t="array" ref="U7842">_xlfn.IFS(P7842&gt;60,"High Risk",P7842&gt;30,"Medium Risk",TRUE,"Low Risk")</f>
        <v>High Risk</v>
      </c>
      <c r="V7842">
        <f t="shared" si="122"/>
        <v>1</v>
      </c>
    </row>
    <row r="7843" spans="1:22" hidden="1" x14ac:dyDescent="0.2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 s="2">
        <v>111288.18</v>
      </c>
      <c r="H7843">
        <v>1</v>
      </c>
      <c r="I7843">
        <v>1</v>
      </c>
      <c r="J7843">
        <v>1</v>
      </c>
      <c r="K7843" s="1">
        <v>149170.25</v>
      </c>
      <c r="L7843">
        <v>1</v>
      </c>
      <c r="M7843">
        <v>12</v>
      </c>
      <c r="N7843">
        <v>3686</v>
      </c>
      <c r="O7843">
        <v>3</v>
      </c>
      <c r="P7843">
        <v>28</v>
      </c>
      <c r="Q7843">
        <v>0.25</v>
      </c>
      <c r="R7843">
        <v>44232</v>
      </c>
      <c r="S7843" t="str" cm="1">
        <f t="array" ref="S7843">_xlfn.IFS(E7846&lt;30,"18-29",E7846&lt;45,"30-44",TRUE,"45+")</f>
        <v>30-44</v>
      </c>
      <c r="T7843" t="str" cm="1">
        <f t="array" ref="T7843">_xlfn.IFS(F7843&lt;=2,"0-2 Years",F7843&lt;=5,"3-5 Years",F7843&lt;=8,"6-8 Years",TRUE,"9-10 Years")</f>
        <v>6-8 Years</v>
      </c>
      <c r="U7843" t="str" cm="1">
        <f t="array" ref="U7843">_xlfn.IFS(P7843&gt;60,"High Risk",P7843&gt;30,"Medium Risk",TRUE,"Low Risk")</f>
        <v>Low Risk</v>
      </c>
      <c r="V7843">
        <f t="shared" si="122"/>
        <v>3</v>
      </c>
    </row>
    <row r="7844" spans="1:22" hidden="1" x14ac:dyDescent="0.2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 s="2">
        <v>107805.67</v>
      </c>
      <c r="H7844">
        <v>1</v>
      </c>
      <c r="I7844">
        <v>0</v>
      </c>
      <c r="J7844">
        <v>0</v>
      </c>
      <c r="K7844" s="1">
        <v>182505.68</v>
      </c>
      <c r="L7844">
        <v>0</v>
      </c>
      <c r="M7844">
        <v>22</v>
      </c>
      <c r="N7844">
        <v>2236</v>
      </c>
      <c r="O7844">
        <v>4</v>
      </c>
      <c r="P7844">
        <v>64</v>
      </c>
      <c r="Q7844">
        <v>0.18181818181818182</v>
      </c>
      <c r="R7844">
        <v>49192</v>
      </c>
      <c r="S7844" t="str" cm="1">
        <f t="array" ref="S7844">_xlfn.IFS(E7847&lt;30,"18-29",E7847&lt;45,"30-44",TRUE,"45+")</f>
        <v>30-44</v>
      </c>
      <c r="T7844" t="str" cm="1">
        <f t="array" ref="T7844">_xlfn.IFS(F7844&lt;=2,"0-2 Years",F7844&lt;=5,"3-5 Years",F7844&lt;=8,"6-8 Years",TRUE,"9-10 Years")</f>
        <v>6-8 Years</v>
      </c>
      <c r="U7844" t="str" cm="1">
        <f t="array" ref="U7844">_xlfn.IFS(P7844&gt;60,"High Risk",P7844&gt;30,"Medium Risk",TRUE,"Low Risk")</f>
        <v>High Risk</v>
      </c>
      <c r="V7844">
        <f t="shared" si="122"/>
        <v>5</v>
      </c>
    </row>
    <row r="7845" spans="1:22" hidden="1" x14ac:dyDescent="0.2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 s="2">
        <v>103700.69</v>
      </c>
      <c r="H7845">
        <v>1</v>
      </c>
      <c r="I7845">
        <v>1</v>
      </c>
      <c r="J7845">
        <v>0</v>
      </c>
      <c r="K7845" s="1">
        <v>194072.56</v>
      </c>
      <c r="L7845">
        <v>1</v>
      </c>
      <c r="M7845">
        <v>11</v>
      </c>
      <c r="N7845">
        <v>4824</v>
      </c>
      <c r="O7845">
        <v>7</v>
      </c>
      <c r="P7845">
        <v>79</v>
      </c>
      <c r="Q7845">
        <v>0.63636363636363635</v>
      </c>
      <c r="R7845">
        <v>53064</v>
      </c>
      <c r="S7845" t="str" cm="1">
        <f t="array" ref="S7845">_xlfn.IFS(E7848&lt;30,"18-29",E7848&lt;45,"30-44",TRUE,"45+")</f>
        <v>18-29</v>
      </c>
      <c r="T7845" t="str" cm="1">
        <f t="array" ref="T7845">_xlfn.IFS(F7845&lt;=2,"0-2 Years",F7845&lt;=5,"3-5 Years",F7845&lt;=8,"6-8 Years",TRUE,"9-10 Years")</f>
        <v>3-5 Years</v>
      </c>
      <c r="U7845" t="str" cm="1">
        <f t="array" ref="U7845">_xlfn.IFS(P7845&gt;60,"High Risk",P7845&gt;30,"Medium Risk",TRUE,"Low Risk")</f>
        <v>High Risk</v>
      </c>
      <c r="V7845">
        <f t="shared" si="122"/>
        <v>5</v>
      </c>
    </row>
    <row r="7846" spans="1:22" hidden="1" x14ac:dyDescent="0.2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 s="2">
        <v>0</v>
      </c>
      <c r="H7846">
        <v>2</v>
      </c>
      <c r="I7846">
        <v>1</v>
      </c>
      <c r="J7846">
        <v>1</v>
      </c>
      <c r="K7846" s="1">
        <v>9209.2099999999991</v>
      </c>
      <c r="L7846">
        <v>0</v>
      </c>
      <c r="M7846">
        <v>24</v>
      </c>
      <c r="N7846">
        <v>278</v>
      </c>
      <c r="O7846">
        <v>5</v>
      </c>
      <c r="P7846">
        <v>63</v>
      </c>
      <c r="Q7846">
        <v>0.20833333333333334</v>
      </c>
      <c r="R7846">
        <v>6672</v>
      </c>
      <c r="S7846" t="str" cm="1">
        <f t="array" ref="S7846">_xlfn.IFS(E7849&lt;30,"18-29",E7849&lt;45,"30-44",TRUE,"45+")</f>
        <v>18-29</v>
      </c>
      <c r="T7846" t="str" cm="1">
        <f t="array" ref="T7846">_xlfn.IFS(F7846&lt;=2,"0-2 Years",F7846&lt;=5,"3-5 Years",F7846&lt;=8,"6-8 Years",TRUE,"9-10 Years")</f>
        <v>0-2 Years</v>
      </c>
      <c r="U7846" t="str" cm="1">
        <f t="array" ref="U7846">_xlfn.IFS(P7846&gt;60,"High Risk",P7846&gt;30,"Medium Risk",TRUE,"Low Risk")</f>
        <v>High Risk</v>
      </c>
      <c r="V7846">
        <f t="shared" si="122"/>
        <v>4</v>
      </c>
    </row>
    <row r="7847" spans="1:22" x14ac:dyDescent="0.2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 s="2">
        <v>0</v>
      </c>
      <c r="H7847">
        <v>1</v>
      </c>
      <c r="I7847">
        <v>1</v>
      </c>
      <c r="J7847">
        <v>1</v>
      </c>
      <c r="K7847" s="1">
        <v>167931.81</v>
      </c>
      <c r="L7847">
        <v>0</v>
      </c>
      <c r="M7847">
        <v>12</v>
      </c>
      <c r="N7847">
        <v>2369</v>
      </c>
      <c r="O7847">
        <v>4</v>
      </c>
      <c r="P7847">
        <v>44</v>
      </c>
      <c r="Q7847">
        <v>0.33333333333333331</v>
      </c>
      <c r="R7847">
        <v>28428</v>
      </c>
      <c r="S7847" t="str" cm="1">
        <f t="array" ref="S7847">_xlfn.IFS(E7850&lt;30,"18-29",E7850&lt;45,"30-44",TRUE,"45+")</f>
        <v>45+</v>
      </c>
      <c r="T7847" t="str" cm="1">
        <f t="array" ref="T7847">_xlfn.IFS(F7847&lt;=2,"0-2 Years",F7847&lt;=5,"3-5 Years",F7847&lt;=8,"6-8 Years",TRUE,"9-10 Years")</f>
        <v>0-2 Years</v>
      </c>
      <c r="U7847" t="str" cm="1">
        <f t="array" ref="U7847">_xlfn.IFS(P7847&gt;60,"High Risk",P7847&gt;30,"Medium Risk",TRUE,"Low Risk")</f>
        <v>Medium Risk</v>
      </c>
      <c r="V7847">
        <f t="shared" si="122"/>
        <v>6</v>
      </c>
    </row>
    <row r="7848" spans="1:22" hidden="1" x14ac:dyDescent="0.2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 s="2">
        <v>87739.08</v>
      </c>
      <c r="H7848">
        <v>1</v>
      </c>
      <c r="I7848">
        <v>1</v>
      </c>
      <c r="J7848">
        <v>1</v>
      </c>
      <c r="K7848" s="1">
        <v>123096.56</v>
      </c>
      <c r="L7848">
        <v>0</v>
      </c>
      <c r="M7848">
        <v>6</v>
      </c>
      <c r="N7848">
        <v>3584</v>
      </c>
      <c r="O7848">
        <v>8</v>
      </c>
      <c r="P7848">
        <v>104</v>
      </c>
      <c r="Q7848">
        <v>1</v>
      </c>
      <c r="R7848">
        <v>21504</v>
      </c>
      <c r="S7848" t="str" cm="1">
        <f t="array" ref="S7848">_xlfn.IFS(E7851&lt;30,"18-29",E7851&lt;45,"30-44",TRUE,"45+")</f>
        <v>30-44</v>
      </c>
      <c r="T7848" t="str" cm="1">
        <f t="array" ref="T7848">_xlfn.IFS(F7848&lt;=2,"0-2 Years",F7848&lt;=5,"3-5 Years",F7848&lt;=8,"6-8 Years",TRUE,"9-10 Years")</f>
        <v>3-5 Years</v>
      </c>
      <c r="U7848" t="str" cm="1">
        <f t="array" ref="U7848">_xlfn.IFS(P7848&gt;60,"High Risk",P7848&gt;30,"Medium Risk",TRUE,"Low Risk")</f>
        <v>High Risk</v>
      </c>
      <c r="V7848">
        <f t="shared" si="122"/>
        <v>2</v>
      </c>
    </row>
    <row r="7849" spans="1:22" hidden="1" x14ac:dyDescent="0.2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 s="2">
        <v>133313.34</v>
      </c>
      <c r="H7849">
        <v>1</v>
      </c>
      <c r="I7849">
        <v>1</v>
      </c>
      <c r="J7849">
        <v>1</v>
      </c>
      <c r="K7849" s="1">
        <v>3965.69</v>
      </c>
      <c r="L7849">
        <v>0</v>
      </c>
      <c r="M7849">
        <v>26</v>
      </c>
      <c r="N7849">
        <v>4252</v>
      </c>
      <c r="O7849">
        <v>1</v>
      </c>
      <c r="P7849">
        <v>8</v>
      </c>
      <c r="Q7849">
        <v>3.8461538461538464E-2</v>
      </c>
      <c r="R7849">
        <v>110552</v>
      </c>
      <c r="S7849" t="str" cm="1">
        <f t="array" ref="S7849">_xlfn.IFS(E7852&lt;30,"18-29",E7852&lt;45,"30-44",TRUE,"45+")</f>
        <v>30-44</v>
      </c>
      <c r="T7849" t="str" cm="1">
        <f t="array" ref="T7849">_xlfn.IFS(F7849&lt;=2,"0-2 Years",F7849&lt;=5,"3-5 Years",F7849&lt;=8,"6-8 Years",TRUE,"9-10 Years")</f>
        <v>0-2 Years</v>
      </c>
      <c r="U7849" t="str" cm="1">
        <f t="array" ref="U7849">_xlfn.IFS(P7849&gt;60,"High Risk",P7849&gt;30,"Medium Risk",TRUE,"Low Risk")</f>
        <v>Low Risk</v>
      </c>
      <c r="V7849">
        <f t="shared" si="122"/>
        <v>3</v>
      </c>
    </row>
    <row r="7850" spans="1:22" x14ac:dyDescent="0.2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 s="2">
        <v>0</v>
      </c>
      <c r="H7850">
        <v>1</v>
      </c>
      <c r="I7850">
        <v>1</v>
      </c>
      <c r="J7850">
        <v>1</v>
      </c>
      <c r="K7850" s="1">
        <v>87711.61</v>
      </c>
      <c r="L7850">
        <v>0</v>
      </c>
      <c r="M7850">
        <v>10</v>
      </c>
      <c r="N7850">
        <v>256</v>
      </c>
      <c r="O7850">
        <v>4</v>
      </c>
      <c r="P7850">
        <v>113</v>
      </c>
      <c r="Q7850">
        <v>0.4</v>
      </c>
      <c r="R7850">
        <v>2560</v>
      </c>
      <c r="S7850" t="str" cm="1">
        <f t="array" ref="S7850">_xlfn.IFS(E7853&lt;30,"18-29",E7853&lt;45,"30-44",TRUE,"45+")</f>
        <v>45+</v>
      </c>
      <c r="T7850" t="str" cm="1">
        <f t="array" ref="T7850">_xlfn.IFS(F7850&lt;=2,"0-2 Years",F7850&lt;=5,"3-5 Years",F7850&lt;=8,"6-8 Years",TRUE,"9-10 Years")</f>
        <v>9-10 Years</v>
      </c>
      <c r="U7850" t="str" cm="1">
        <f t="array" ref="U7850">_xlfn.IFS(P7850&gt;60,"High Risk",P7850&gt;30,"Medium Risk",TRUE,"Low Risk")</f>
        <v>High Risk</v>
      </c>
      <c r="V7850">
        <f t="shared" si="122"/>
        <v>6</v>
      </c>
    </row>
    <row r="7851" spans="1:22" hidden="1" x14ac:dyDescent="0.2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 s="2">
        <v>154902.66</v>
      </c>
      <c r="H7851">
        <v>1</v>
      </c>
      <c r="I7851">
        <v>1</v>
      </c>
      <c r="J7851">
        <v>1</v>
      </c>
      <c r="K7851" s="1">
        <v>49667.28</v>
      </c>
      <c r="L7851">
        <v>0</v>
      </c>
      <c r="M7851">
        <v>26</v>
      </c>
      <c r="N7851">
        <v>280</v>
      </c>
      <c r="O7851">
        <v>5</v>
      </c>
      <c r="P7851">
        <v>42</v>
      </c>
      <c r="Q7851">
        <v>0.19230769230769232</v>
      </c>
      <c r="R7851">
        <v>7280</v>
      </c>
      <c r="S7851" t="str" cm="1">
        <f t="array" ref="S7851">_xlfn.IFS(E7854&lt;30,"18-29",E7854&lt;45,"30-44",TRUE,"45+")</f>
        <v>30-44</v>
      </c>
      <c r="T7851" t="str" cm="1">
        <f t="array" ref="T7851">_xlfn.IFS(F7851&lt;=2,"0-2 Years",F7851&lt;=5,"3-5 Years",F7851&lt;=8,"6-8 Years",TRUE,"9-10 Years")</f>
        <v>6-8 Years</v>
      </c>
      <c r="U7851" t="str" cm="1">
        <f t="array" ref="U7851">_xlfn.IFS(P7851&gt;60,"High Risk",P7851&gt;30,"Medium Risk",TRUE,"Low Risk")</f>
        <v>Medium Risk</v>
      </c>
      <c r="V7851">
        <f t="shared" si="122"/>
        <v>2</v>
      </c>
    </row>
    <row r="7852" spans="1:22" x14ac:dyDescent="0.2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 s="2">
        <v>0</v>
      </c>
      <c r="H7852">
        <v>2</v>
      </c>
      <c r="I7852">
        <v>1</v>
      </c>
      <c r="J7852">
        <v>0</v>
      </c>
      <c r="K7852" s="1">
        <v>136675.22</v>
      </c>
      <c r="L7852">
        <v>0</v>
      </c>
      <c r="M7852">
        <v>15</v>
      </c>
      <c r="N7852">
        <v>4447</v>
      </c>
      <c r="O7852">
        <v>5</v>
      </c>
      <c r="P7852">
        <v>157</v>
      </c>
      <c r="Q7852">
        <v>0.33333333333333331</v>
      </c>
      <c r="R7852">
        <v>66705</v>
      </c>
      <c r="S7852" t="str" cm="1">
        <f t="array" ref="S7852">_xlfn.IFS(E7855&lt;30,"18-29",E7855&lt;45,"30-44",TRUE,"45+")</f>
        <v>45+</v>
      </c>
      <c r="T7852" t="str" cm="1">
        <f t="array" ref="T7852">_xlfn.IFS(F7852&lt;=2,"0-2 Years",F7852&lt;=5,"3-5 Years",F7852&lt;=8,"6-8 Years",TRUE,"9-10 Years")</f>
        <v>0-2 Years</v>
      </c>
      <c r="U7852" t="str" cm="1">
        <f t="array" ref="U7852">_xlfn.IFS(P7852&gt;60,"High Risk",P7852&gt;30,"Medium Risk",TRUE,"Low Risk")</f>
        <v>High Risk</v>
      </c>
      <c r="V7852">
        <f t="shared" si="122"/>
        <v>7</v>
      </c>
    </row>
    <row r="7853" spans="1:22" x14ac:dyDescent="0.2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 s="2">
        <v>112595.85</v>
      </c>
      <c r="H7853">
        <v>1</v>
      </c>
      <c r="I7853">
        <v>1</v>
      </c>
      <c r="J7853">
        <v>0</v>
      </c>
      <c r="K7853" s="1">
        <v>35865.440000000002</v>
      </c>
      <c r="L7853">
        <v>1</v>
      </c>
      <c r="M7853">
        <v>30</v>
      </c>
      <c r="N7853">
        <v>2879</v>
      </c>
      <c r="O7853">
        <v>7</v>
      </c>
      <c r="P7853">
        <v>23</v>
      </c>
      <c r="Q7853">
        <v>0.23333333333333334</v>
      </c>
      <c r="R7853">
        <v>86370</v>
      </c>
      <c r="S7853" t="str" cm="1">
        <f t="array" ref="S7853">_xlfn.IFS(E7856&lt;30,"18-29",E7856&lt;45,"30-44",TRUE,"45+")</f>
        <v>45+</v>
      </c>
      <c r="T7853" t="str" cm="1">
        <f t="array" ref="T7853">_xlfn.IFS(F7853&lt;=2,"0-2 Years",F7853&lt;=5,"3-5 Years",F7853&lt;=8,"6-8 Years",TRUE,"9-10 Years")</f>
        <v>6-8 Years</v>
      </c>
      <c r="U7853" t="str" cm="1">
        <f t="array" ref="U7853">_xlfn.IFS(P7853&gt;60,"High Risk",P7853&gt;30,"Medium Risk",TRUE,"Low Risk")</f>
        <v>Low Risk</v>
      </c>
      <c r="V7853">
        <f t="shared" si="122"/>
        <v>6</v>
      </c>
    </row>
    <row r="7854" spans="1:22" hidden="1" x14ac:dyDescent="0.2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 s="2">
        <v>119695.75</v>
      </c>
      <c r="H7854">
        <v>1</v>
      </c>
      <c r="I7854">
        <v>0</v>
      </c>
      <c r="J7854">
        <v>1</v>
      </c>
      <c r="K7854" s="1">
        <v>26136.13</v>
      </c>
      <c r="L7854">
        <v>0</v>
      </c>
      <c r="M7854">
        <v>17</v>
      </c>
      <c r="N7854">
        <v>2717</v>
      </c>
      <c r="O7854">
        <v>0</v>
      </c>
      <c r="P7854">
        <v>63</v>
      </c>
      <c r="Q7854">
        <v>0</v>
      </c>
      <c r="R7854">
        <v>46189</v>
      </c>
      <c r="S7854" t="str" cm="1">
        <f t="array" ref="S7854">_xlfn.IFS(E7857&lt;30,"18-29",E7857&lt;45,"30-44",TRUE,"45+")</f>
        <v>45+</v>
      </c>
      <c r="T7854" t="str" cm="1">
        <f t="array" ref="T7854">_xlfn.IFS(F7854&lt;=2,"0-2 Years",F7854&lt;=5,"3-5 Years",F7854&lt;=8,"6-8 Years",TRUE,"9-10 Years")</f>
        <v>3-5 Years</v>
      </c>
      <c r="U7854" t="str" cm="1">
        <f t="array" ref="U7854">_xlfn.IFS(P7854&gt;60,"High Risk",P7854&gt;30,"Medium Risk",TRUE,"Low Risk")</f>
        <v>High Risk</v>
      </c>
      <c r="V7854">
        <f t="shared" si="122"/>
        <v>2</v>
      </c>
    </row>
    <row r="7855" spans="1:22" x14ac:dyDescent="0.2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 s="2">
        <v>0</v>
      </c>
      <c r="H7855">
        <v>1</v>
      </c>
      <c r="I7855">
        <v>1</v>
      </c>
      <c r="J7855">
        <v>0</v>
      </c>
      <c r="K7855" s="1">
        <v>33373.26</v>
      </c>
      <c r="L7855">
        <v>1</v>
      </c>
      <c r="M7855">
        <v>30</v>
      </c>
      <c r="N7855">
        <v>784</v>
      </c>
      <c r="O7855">
        <v>6</v>
      </c>
      <c r="P7855">
        <v>76</v>
      </c>
      <c r="Q7855">
        <v>0.2</v>
      </c>
      <c r="R7855">
        <v>23520</v>
      </c>
      <c r="S7855" t="str" cm="1">
        <f t="array" ref="S7855">_xlfn.IFS(E7858&lt;30,"18-29",E7858&lt;45,"30-44",TRUE,"45+")</f>
        <v>30-44</v>
      </c>
      <c r="T7855" t="str" cm="1">
        <f t="array" ref="T7855">_xlfn.IFS(F7855&lt;=2,"0-2 Years",F7855&lt;=5,"3-5 Years",F7855&lt;=8,"6-8 Years",TRUE,"9-10 Years")</f>
        <v>6-8 Years</v>
      </c>
      <c r="U7855" t="str" cm="1">
        <f t="array" ref="U7855">_xlfn.IFS(P7855&gt;60,"High Risk",P7855&gt;30,"Medium Risk",TRUE,"Low Risk")</f>
        <v>High Risk</v>
      </c>
      <c r="V7855">
        <f t="shared" si="122"/>
        <v>9</v>
      </c>
    </row>
    <row r="7856" spans="1:22" hidden="1" x14ac:dyDescent="0.2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 s="2">
        <v>0</v>
      </c>
      <c r="H7856">
        <v>2</v>
      </c>
      <c r="I7856">
        <v>0</v>
      </c>
      <c r="J7856">
        <v>1</v>
      </c>
      <c r="K7856" s="1">
        <v>10096.25</v>
      </c>
      <c r="L7856">
        <v>0</v>
      </c>
      <c r="M7856">
        <v>18</v>
      </c>
      <c r="N7856">
        <v>3952</v>
      </c>
      <c r="O7856">
        <v>2</v>
      </c>
      <c r="P7856">
        <v>9</v>
      </c>
      <c r="Q7856">
        <v>0.1111111111111111</v>
      </c>
      <c r="R7856">
        <v>71136</v>
      </c>
      <c r="S7856" t="str" cm="1">
        <f t="array" ref="S7856">_xlfn.IFS(E7859&lt;30,"18-29",E7859&lt;45,"30-44",TRUE,"45+")</f>
        <v>18-29</v>
      </c>
      <c r="T7856" t="str" cm="1">
        <f t="array" ref="T7856">_xlfn.IFS(F7856&lt;=2,"0-2 Years",F7856&lt;=5,"3-5 Years",F7856&lt;=8,"6-8 Years",TRUE,"9-10 Years")</f>
        <v>6-8 Years</v>
      </c>
      <c r="U7856" t="str" cm="1">
        <f t="array" ref="U7856">_xlfn.IFS(P7856&gt;60,"High Risk",P7856&gt;30,"Medium Risk",TRUE,"Low Risk")</f>
        <v>Low Risk</v>
      </c>
      <c r="V7856">
        <f t="shared" si="122"/>
        <v>4</v>
      </c>
    </row>
    <row r="7857" spans="1:22" hidden="1" x14ac:dyDescent="0.2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 s="2">
        <v>152614.51</v>
      </c>
      <c r="H7857">
        <v>2</v>
      </c>
      <c r="I7857">
        <v>1</v>
      </c>
      <c r="J7857">
        <v>1</v>
      </c>
      <c r="K7857" s="1">
        <v>188782.3</v>
      </c>
      <c r="L7857">
        <v>0</v>
      </c>
      <c r="M7857">
        <v>21</v>
      </c>
      <c r="N7857">
        <v>3167</v>
      </c>
      <c r="O7857">
        <v>6</v>
      </c>
      <c r="P7857">
        <v>73</v>
      </c>
      <c r="Q7857">
        <v>0.2857142857142857</v>
      </c>
      <c r="R7857">
        <v>66507</v>
      </c>
      <c r="S7857" t="str" cm="1">
        <f t="array" ref="S7857">_xlfn.IFS(E7860&lt;30,"18-29",E7860&lt;45,"30-44",TRUE,"45+")</f>
        <v>18-29</v>
      </c>
      <c r="T7857" t="str" cm="1">
        <f t="array" ref="T7857">_xlfn.IFS(F7857&lt;=2,"0-2 Years",F7857&lt;=5,"3-5 Years",F7857&lt;=8,"6-8 Years",TRUE,"9-10 Years")</f>
        <v>6-8 Years</v>
      </c>
      <c r="U7857" t="str" cm="1">
        <f t="array" ref="U7857">_xlfn.IFS(P7857&gt;60,"High Risk",P7857&gt;30,"Medium Risk",TRUE,"Low Risk")</f>
        <v>High Risk</v>
      </c>
      <c r="V7857">
        <f t="shared" si="122"/>
        <v>1</v>
      </c>
    </row>
    <row r="7858" spans="1:22" hidden="1" x14ac:dyDescent="0.2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 s="2">
        <v>131647.01</v>
      </c>
      <c r="H7858">
        <v>2</v>
      </c>
      <c r="I7858">
        <v>0</v>
      </c>
      <c r="J7858">
        <v>0</v>
      </c>
      <c r="K7858" s="1">
        <v>79775.19</v>
      </c>
      <c r="L7858">
        <v>0</v>
      </c>
      <c r="M7858">
        <v>29</v>
      </c>
      <c r="N7858">
        <v>694</v>
      </c>
      <c r="O7858">
        <v>3</v>
      </c>
      <c r="P7858">
        <v>177</v>
      </c>
      <c r="Q7858">
        <v>0.10344827586206896</v>
      </c>
      <c r="R7858">
        <v>20126</v>
      </c>
      <c r="S7858" t="str" cm="1">
        <f t="array" ref="S7858">_xlfn.IFS(E7861&lt;30,"18-29",E7861&lt;45,"30-44",TRUE,"45+")</f>
        <v>18-29</v>
      </c>
      <c r="T7858" t="str" cm="1">
        <f t="array" ref="T7858">_xlfn.IFS(F7858&lt;=2,"0-2 Years",F7858&lt;=5,"3-5 Years",F7858&lt;=8,"6-8 Years",TRUE,"9-10 Years")</f>
        <v>6-8 Years</v>
      </c>
      <c r="U7858" t="str" cm="1">
        <f t="array" ref="U7858">_xlfn.IFS(P7858&gt;60,"High Risk",P7858&gt;30,"Medium Risk",TRUE,"Low Risk")</f>
        <v>High Risk</v>
      </c>
      <c r="V7858">
        <f t="shared" si="122"/>
        <v>3</v>
      </c>
    </row>
    <row r="7859" spans="1:22" hidden="1" x14ac:dyDescent="0.2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 s="2">
        <v>96654.720000000001</v>
      </c>
      <c r="H7859">
        <v>2</v>
      </c>
      <c r="I7859">
        <v>0</v>
      </c>
      <c r="J7859">
        <v>0</v>
      </c>
      <c r="K7859" s="1">
        <v>152740.16</v>
      </c>
      <c r="L7859">
        <v>0</v>
      </c>
      <c r="M7859">
        <v>2</v>
      </c>
      <c r="N7859">
        <v>4486</v>
      </c>
      <c r="O7859">
        <v>4</v>
      </c>
      <c r="P7859">
        <v>80</v>
      </c>
      <c r="Q7859">
        <v>1</v>
      </c>
      <c r="R7859">
        <v>8972</v>
      </c>
      <c r="S7859" t="str" cm="1">
        <f t="array" ref="S7859">_xlfn.IFS(E7862&lt;30,"18-29",E7862&lt;45,"30-44",TRUE,"45+")</f>
        <v>30-44</v>
      </c>
      <c r="T7859" t="str" cm="1">
        <f t="array" ref="T7859">_xlfn.IFS(F7859&lt;=2,"0-2 Years",F7859&lt;=5,"3-5 Years",F7859&lt;=8,"6-8 Years",TRUE,"9-10 Years")</f>
        <v>6-8 Years</v>
      </c>
      <c r="U7859" t="str" cm="1">
        <f t="array" ref="U7859">_xlfn.IFS(P7859&gt;60,"High Risk",P7859&gt;30,"Medium Risk",TRUE,"Low Risk")</f>
        <v>High Risk</v>
      </c>
      <c r="V7859">
        <f t="shared" si="122"/>
        <v>3</v>
      </c>
    </row>
    <row r="7860" spans="1:22" hidden="1" x14ac:dyDescent="0.2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 s="2">
        <v>137583.04000000001</v>
      </c>
      <c r="H7860">
        <v>1</v>
      </c>
      <c r="I7860">
        <v>0</v>
      </c>
      <c r="J7860">
        <v>1</v>
      </c>
      <c r="K7860" s="1">
        <v>5791.85</v>
      </c>
      <c r="L7860">
        <v>0</v>
      </c>
      <c r="M7860">
        <v>7</v>
      </c>
      <c r="N7860">
        <v>4603</v>
      </c>
      <c r="O7860">
        <v>7</v>
      </c>
      <c r="P7860">
        <v>180</v>
      </c>
      <c r="Q7860">
        <v>1</v>
      </c>
      <c r="R7860">
        <v>32221</v>
      </c>
      <c r="S7860" t="str" cm="1">
        <f t="array" ref="S7860">_xlfn.IFS(E7863&lt;30,"18-29",E7863&lt;45,"30-44",TRUE,"45+")</f>
        <v>18-29</v>
      </c>
      <c r="T7860" t="str" cm="1">
        <f t="array" ref="T7860">_xlfn.IFS(F7860&lt;=2,"0-2 Years",F7860&lt;=5,"3-5 Years",F7860&lt;=8,"6-8 Years",TRUE,"9-10 Years")</f>
        <v>3-5 Years</v>
      </c>
      <c r="U7860" t="str" cm="1">
        <f t="array" ref="U7860">_xlfn.IFS(P7860&gt;60,"High Risk",P7860&gt;30,"Medium Risk",TRUE,"Low Risk")</f>
        <v>High Risk</v>
      </c>
      <c r="V7860">
        <f t="shared" si="122"/>
        <v>2</v>
      </c>
    </row>
    <row r="7861" spans="1:22" hidden="1" x14ac:dyDescent="0.2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 s="2">
        <v>62717.84</v>
      </c>
      <c r="H7861">
        <v>2</v>
      </c>
      <c r="I7861">
        <v>1</v>
      </c>
      <c r="J7861">
        <v>1</v>
      </c>
      <c r="K7861" s="1">
        <v>13182.43</v>
      </c>
      <c r="L7861">
        <v>0</v>
      </c>
      <c r="M7861">
        <v>20</v>
      </c>
      <c r="N7861">
        <v>4454</v>
      </c>
      <c r="O7861">
        <v>9</v>
      </c>
      <c r="P7861">
        <v>114</v>
      </c>
      <c r="Q7861">
        <v>0.45</v>
      </c>
      <c r="R7861">
        <v>89080</v>
      </c>
      <c r="S7861" t="str" cm="1">
        <f t="array" ref="S7861">_xlfn.IFS(E7864&lt;30,"18-29",E7864&lt;45,"30-44",TRUE,"45+")</f>
        <v>30-44</v>
      </c>
      <c r="T7861" t="str" cm="1">
        <f t="array" ref="T7861">_xlfn.IFS(F7861&lt;=2,"0-2 Years",F7861&lt;=5,"3-5 Years",F7861&lt;=8,"6-8 Years",TRUE,"9-10 Years")</f>
        <v>3-5 Years</v>
      </c>
      <c r="U7861" t="str" cm="1">
        <f t="array" ref="U7861">_xlfn.IFS(P7861&gt;60,"High Risk",P7861&gt;30,"Medium Risk",TRUE,"Low Risk")</f>
        <v>High Risk</v>
      </c>
      <c r="V7861">
        <f t="shared" si="122"/>
        <v>0</v>
      </c>
    </row>
    <row r="7862" spans="1:22" hidden="1" x14ac:dyDescent="0.2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 s="2">
        <v>95377.13</v>
      </c>
      <c r="H7862">
        <v>1</v>
      </c>
      <c r="I7862">
        <v>0</v>
      </c>
      <c r="J7862">
        <v>1</v>
      </c>
      <c r="K7862" s="1">
        <v>187551.24</v>
      </c>
      <c r="L7862">
        <v>0</v>
      </c>
      <c r="M7862">
        <v>26</v>
      </c>
      <c r="N7862">
        <v>1180</v>
      </c>
      <c r="O7862">
        <v>8</v>
      </c>
      <c r="P7862">
        <v>81</v>
      </c>
      <c r="Q7862">
        <v>0.30769230769230771</v>
      </c>
      <c r="R7862">
        <v>30680</v>
      </c>
      <c r="S7862" t="str" cm="1">
        <f t="array" ref="S7862">_xlfn.IFS(E7865&lt;30,"18-29",E7865&lt;45,"30-44",TRUE,"45+")</f>
        <v>45+</v>
      </c>
      <c r="T7862" t="str" cm="1">
        <f t="array" ref="T7862">_xlfn.IFS(F7862&lt;=2,"0-2 Years",F7862&lt;=5,"3-5 Years",F7862&lt;=8,"6-8 Years",TRUE,"9-10 Years")</f>
        <v>9-10 Years</v>
      </c>
      <c r="U7862" t="str" cm="1">
        <f t="array" ref="U7862">_xlfn.IFS(P7862&gt;60,"High Risk",P7862&gt;30,"Medium Risk",TRUE,"Low Risk")</f>
        <v>High Risk</v>
      </c>
      <c r="V7862">
        <f t="shared" si="122"/>
        <v>2</v>
      </c>
    </row>
    <row r="7863" spans="1:22" hidden="1" x14ac:dyDescent="0.2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 s="2">
        <v>135936.1</v>
      </c>
      <c r="H7863">
        <v>2</v>
      </c>
      <c r="I7863">
        <v>1</v>
      </c>
      <c r="J7863">
        <v>1</v>
      </c>
      <c r="K7863" s="1">
        <v>110560.14</v>
      </c>
      <c r="L7863">
        <v>0</v>
      </c>
      <c r="M7863">
        <v>13</v>
      </c>
      <c r="N7863">
        <v>1059</v>
      </c>
      <c r="O7863">
        <v>5</v>
      </c>
      <c r="P7863">
        <v>15</v>
      </c>
      <c r="Q7863">
        <v>0.38461538461538464</v>
      </c>
      <c r="R7863">
        <v>13767</v>
      </c>
      <c r="S7863" t="str" cm="1">
        <f t="array" ref="S7863">_xlfn.IFS(E7866&lt;30,"18-29",E7866&lt;45,"30-44",TRUE,"45+")</f>
        <v>30-44</v>
      </c>
      <c r="T7863" t="str" cm="1">
        <f t="array" ref="T7863">_xlfn.IFS(F7863&lt;=2,"0-2 Years",F7863&lt;=5,"3-5 Years",F7863&lt;=8,"6-8 Years",TRUE,"9-10 Years")</f>
        <v>0-2 Years</v>
      </c>
      <c r="U7863" t="str" cm="1">
        <f t="array" ref="U7863">_xlfn.IFS(P7863&gt;60,"High Risk",P7863&gt;30,"Medium Risk",TRUE,"Low Risk")</f>
        <v>Low Risk</v>
      </c>
      <c r="V7863">
        <f t="shared" si="122"/>
        <v>1</v>
      </c>
    </row>
    <row r="7864" spans="1:22" hidden="1" x14ac:dyDescent="0.2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 s="2">
        <v>161591.10999999999</v>
      </c>
      <c r="H7864">
        <v>3</v>
      </c>
      <c r="I7864">
        <v>1</v>
      </c>
      <c r="J7864">
        <v>1</v>
      </c>
      <c r="K7864" s="1">
        <v>63795.62</v>
      </c>
      <c r="L7864">
        <v>0</v>
      </c>
      <c r="M7864">
        <v>30</v>
      </c>
      <c r="N7864">
        <v>653</v>
      </c>
      <c r="O7864">
        <v>2</v>
      </c>
      <c r="P7864">
        <v>178</v>
      </c>
      <c r="Q7864">
        <v>6.6666666666666666E-2</v>
      </c>
      <c r="R7864">
        <v>19590</v>
      </c>
      <c r="S7864" t="str" cm="1">
        <f t="array" ref="S7864">_xlfn.IFS(E7867&lt;30,"18-29",E7867&lt;45,"30-44",TRUE,"45+")</f>
        <v>30-44</v>
      </c>
      <c r="T7864" t="str" cm="1">
        <f t="array" ref="T7864">_xlfn.IFS(F7864&lt;=2,"0-2 Years",F7864&lt;=5,"3-5 Years",F7864&lt;=8,"6-8 Years",TRUE,"9-10 Years")</f>
        <v>3-5 Years</v>
      </c>
      <c r="U7864" t="str" cm="1">
        <f t="array" ref="U7864">_xlfn.IFS(P7864&gt;60,"High Risk",P7864&gt;30,"Medium Risk",TRUE,"Low Risk")</f>
        <v>High Risk</v>
      </c>
      <c r="V7864">
        <f t="shared" si="122"/>
        <v>0</v>
      </c>
    </row>
    <row r="7865" spans="1:22" hidden="1" x14ac:dyDescent="0.2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 s="2">
        <v>142382.03</v>
      </c>
      <c r="H7865">
        <v>1</v>
      </c>
      <c r="I7865">
        <v>1</v>
      </c>
      <c r="J7865">
        <v>1</v>
      </c>
      <c r="K7865" s="1">
        <v>62086.62</v>
      </c>
      <c r="L7865">
        <v>0</v>
      </c>
      <c r="M7865">
        <v>27</v>
      </c>
      <c r="N7865">
        <v>1719</v>
      </c>
      <c r="O7865">
        <v>6</v>
      </c>
      <c r="P7865">
        <v>116</v>
      </c>
      <c r="Q7865">
        <v>0.22222222222222221</v>
      </c>
      <c r="R7865">
        <v>46413</v>
      </c>
      <c r="S7865" t="str" cm="1">
        <f t="array" ref="S7865">_xlfn.IFS(E7868&lt;30,"18-29",E7868&lt;45,"30-44",TRUE,"45+")</f>
        <v>30-44</v>
      </c>
      <c r="T7865" t="str" cm="1">
        <f t="array" ref="T7865">_xlfn.IFS(F7865&lt;=2,"0-2 Years",F7865&lt;=5,"3-5 Years",F7865&lt;=8,"6-8 Years",TRUE,"9-10 Years")</f>
        <v>6-8 Years</v>
      </c>
      <c r="U7865" t="str" cm="1">
        <f t="array" ref="U7865">_xlfn.IFS(P7865&gt;60,"High Risk",P7865&gt;30,"Medium Risk",TRUE,"Low Risk")</f>
        <v>High Risk</v>
      </c>
      <c r="V7865">
        <f t="shared" si="122"/>
        <v>3</v>
      </c>
    </row>
    <row r="7866" spans="1:22" hidden="1" x14ac:dyDescent="0.2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 s="2">
        <v>0</v>
      </c>
      <c r="H7866">
        <v>2</v>
      </c>
      <c r="I7866">
        <v>1</v>
      </c>
      <c r="J7866">
        <v>1</v>
      </c>
      <c r="K7866" s="1">
        <v>12483.56</v>
      </c>
      <c r="L7866">
        <v>0</v>
      </c>
      <c r="M7866">
        <v>23</v>
      </c>
      <c r="N7866">
        <v>833</v>
      </c>
      <c r="O7866">
        <v>7</v>
      </c>
      <c r="P7866">
        <v>138</v>
      </c>
      <c r="Q7866">
        <v>0.30434782608695654</v>
      </c>
      <c r="R7866">
        <v>19159</v>
      </c>
      <c r="S7866" t="str" cm="1">
        <f t="array" ref="S7866">_xlfn.IFS(E7869&lt;30,"18-29",E7869&lt;45,"30-44",TRUE,"45+")</f>
        <v>45+</v>
      </c>
      <c r="T7866" t="str" cm="1">
        <f t="array" ref="T7866">_xlfn.IFS(F7866&lt;=2,"0-2 Years",F7866&lt;=5,"3-5 Years",F7866&lt;=8,"6-8 Years",TRUE,"9-10 Years")</f>
        <v>0-2 Years</v>
      </c>
      <c r="U7866" t="str" cm="1">
        <f t="array" ref="U7866">_xlfn.IFS(P7866&gt;60,"High Risk",P7866&gt;30,"Medium Risk",TRUE,"Low Risk")</f>
        <v>High Risk</v>
      </c>
      <c r="V7866">
        <f t="shared" si="122"/>
        <v>4</v>
      </c>
    </row>
    <row r="7867" spans="1:22" hidden="1" x14ac:dyDescent="0.2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 s="2">
        <v>0</v>
      </c>
      <c r="H7867">
        <v>2</v>
      </c>
      <c r="I7867">
        <v>0</v>
      </c>
      <c r="J7867">
        <v>1</v>
      </c>
      <c r="K7867" s="1">
        <v>10963.04</v>
      </c>
      <c r="L7867">
        <v>0</v>
      </c>
      <c r="M7867">
        <v>30</v>
      </c>
      <c r="N7867">
        <v>2702</v>
      </c>
      <c r="O7867">
        <v>2</v>
      </c>
      <c r="P7867">
        <v>12</v>
      </c>
      <c r="Q7867">
        <v>6.6666666666666666E-2</v>
      </c>
      <c r="R7867">
        <v>81060</v>
      </c>
      <c r="S7867" t="str" cm="1">
        <f t="array" ref="S7867">_xlfn.IFS(E7870&lt;30,"18-29",E7870&lt;45,"30-44",TRUE,"45+")</f>
        <v>18-29</v>
      </c>
      <c r="T7867" t="str" cm="1">
        <f t="array" ref="T7867">_xlfn.IFS(F7867&lt;=2,"0-2 Years",F7867&lt;=5,"3-5 Years",F7867&lt;=8,"6-8 Years",TRUE,"9-10 Years")</f>
        <v>9-10 Years</v>
      </c>
      <c r="U7867" t="str" cm="1">
        <f t="array" ref="U7867">_xlfn.IFS(P7867&gt;60,"High Risk",P7867&gt;30,"Medium Risk",TRUE,"Low Risk")</f>
        <v>Low Risk</v>
      </c>
      <c r="V7867">
        <f t="shared" si="122"/>
        <v>3</v>
      </c>
    </row>
    <row r="7868" spans="1:22" hidden="1" x14ac:dyDescent="0.2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 s="2">
        <v>127043.09</v>
      </c>
      <c r="H7868">
        <v>1</v>
      </c>
      <c r="I7868">
        <v>1</v>
      </c>
      <c r="J7868">
        <v>1</v>
      </c>
      <c r="K7868" s="1">
        <v>8247</v>
      </c>
      <c r="L7868">
        <v>0</v>
      </c>
      <c r="M7868">
        <v>8</v>
      </c>
      <c r="N7868">
        <v>4150</v>
      </c>
      <c r="O7868">
        <v>4</v>
      </c>
      <c r="P7868">
        <v>140</v>
      </c>
      <c r="Q7868">
        <v>0.5</v>
      </c>
      <c r="R7868">
        <v>33200</v>
      </c>
      <c r="S7868" t="str" cm="1">
        <f t="array" ref="S7868">_xlfn.IFS(E7871&lt;30,"18-29",E7871&lt;45,"30-44",TRUE,"45+")</f>
        <v>45+</v>
      </c>
      <c r="T7868" t="str" cm="1">
        <f t="array" ref="T7868">_xlfn.IFS(F7868&lt;=2,"0-2 Years",F7868&lt;=5,"3-5 Years",F7868&lt;=8,"6-8 Years",TRUE,"9-10 Years")</f>
        <v>6-8 Years</v>
      </c>
      <c r="U7868" t="str" cm="1">
        <f t="array" ref="U7868">_xlfn.IFS(P7868&gt;60,"High Risk",P7868&gt;30,"Medium Risk",TRUE,"Low Risk")</f>
        <v>High Risk</v>
      </c>
      <c r="V7868">
        <f t="shared" si="122"/>
        <v>2</v>
      </c>
    </row>
    <row r="7869" spans="1:22" x14ac:dyDescent="0.2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 s="2">
        <v>0</v>
      </c>
      <c r="H7869">
        <v>1</v>
      </c>
      <c r="I7869">
        <v>1</v>
      </c>
      <c r="J7869">
        <v>1</v>
      </c>
      <c r="K7869" s="1">
        <v>156260.07999999999</v>
      </c>
      <c r="L7869">
        <v>0</v>
      </c>
      <c r="M7869">
        <v>24</v>
      </c>
      <c r="N7869">
        <v>3196</v>
      </c>
      <c r="O7869">
        <v>0</v>
      </c>
      <c r="P7869">
        <v>121</v>
      </c>
      <c r="Q7869">
        <v>0</v>
      </c>
      <c r="R7869">
        <v>76704</v>
      </c>
      <c r="S7869" t="str" cm="1">
        <f t="array" ref="S7869">_xlfn.IFS(E7872&lt;30,"18-29",E7872&lt;45,"30-44",TRUE,"45+")</f>
        <v>18-29</v>
      </c>
      <c r="T7869" t="str" cm="1">
        <f t="array" ref="T7869">_xlfn.IFS(F7869&lt;=2,"0-2 Years",F7869&lt;=5,"3-5 Years",F7869&lt;=8,"6-8 Years",TRUE,"9-10 Years")</f>
        <v>3-5 Years</v>
      </c>
      <c r="U7869" t="str" cm="1">
        <f t="array" ref="U7869">_xlfn.IFS(P7869&gt;60,"High Risk",P7869&gt;30,"Medium Risk",TRUE,"Low Risk")</f>
        <v>High Risk</v>
      </c>
      <c r="V7869">
        <f t="shared" si="122"/>
        <v>6</v>
      </c>
    </row>
    <row r="7870" spans="1:22" hidden="1" x14ac:dyDescent="0.2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 s="2">
        <v>78885.88</v>
      </c>
      <c r="H7870">
        <v>2</v>
      </c>
      <c r="I7870">
        <v>1</v>
      </c>
      <c r="J7870">
        <v>1</v>
      </c>
      <c r="K7870" s="1">
        <v>26927.69</v>
      </c>
      <c r="L7870">
        <v>0</v>
      </c>
      <c r="M7870">
        <v>25</v>
      </c>
      <c r="N7870">
        <v>2591</v>
      </c>
      <c r="O7870">
        <v>9</v>
      </c>
      <c r="P7870">
        <v>152</v>
      </c>
      <c r="Q7870">
        <v>0.36</v>
      </c>
      <c r="R7870">
        <v>64775</v>
      </c>
      <c r="S7870" t="str" cm="1">
        <f t="array" ref="S7870">_xlfn.IFS(E7873&lt;30,"18-29",E7873&lt;45,"30-44",TRUE,"45+")</f>
        <v>30-44</v>
      </c>
      <c r="T7870" t="str" cm="1">
        <f t="array" ref="T7870">_xlfn.IFS(F7870&lt;=2,"0-2 Years",F7870&lt;=5,"3-5 Years",F7870&lt;=8,"6-8 Years",TRUE,"9-10 Years")</f>
        <v>3-5 Years</v>
      </c>
      <c r="U7870" t="str" cm="1">
        <f t="array" ref="U7870">_xlfn.IFS(P7870&gt;60,"High Risk",P7870&gt;30,"Medium Risk",TRUE,"Low Risk")</f>
        <v>High Risk</v>
      </c>
      <c r="V7870">
        <f t="shared" si="122"/>
        <v>0</v>
      </c>
    </row>
    <row r="7871" spans="1:22" hidden="1" x14ac:dyDescent="0.2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 s="2">
        <v>95922.9</v>
      </c>
      <c r="H7871">
        <v>1</v>
      </c>
      <c r="I7871">
        <v>1</v>
      </c>
      <c r="J7871">
        <v>0</v>
      </c>
      <c r="K7871" s="1">
        <v>84782.42</v>
      </c>
      <c r="L7871">
        <v>1</v>
      </c>
      <c r="M7871">
        <v>18</v>
      </c>
      <c r="N7871">
        <v>2490</v>
      </c>
      <c r="O7871">
        <v>2</v>
      </c>
      <c r="P7871">
        <v>52</v>
      </c>
      <c r="Q7871">
        <v>0.1111111111111111</v>
      </c>
      <c r="R7871">
        <v>44820</v>
      </c>
      <c r="S7871" t="str" cm="1">
        <f t="array" ref="S7871">_xlfn.IFS(E7874&lt;30,"18-29",E7874&lt;45,"30-44",TRUE,"45+")</f>
        <v>45+</v>
      </c>
      <c r="T7871" t="str" cm="1">
        <f t="array" ref="T7871">_xlfn.IFS(F7871&lt;=2,"0-2 Years",F7871&lt;=5,"3-5 Years",F7871&lt;=8,"6-8 Years",TRUE,"9-10 Years")</f>
        <v>6-8 Years</v>
      </c>
      <c r="U7871" t="str" cm="1">
        <f t="array" ref="U7871">_xlfn.IFS(P7871&gt;60,"High Risk",P7871&gt;30,"Medium Risk",TRUE,"Low Risk")</f>
        <v>Medium Risk</v>
      </c>
      <c r="V7871">
        <f t="shared" si="122"/>
        <v>5</v>
      </c>
    </row>
    <row r="7872" spans="1:22" x14ac:dyDescent="0.2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 s="2">
        <v>0</v>
      </c>
      <c r="H7872">
        <v>2</v>
      </c>
      <c r="I7872">
        <v>1</v>
      </c>
      <c r="J7872">
        <v>0</v>
      </c>
      <c r="K7872" s="1">
        <v>19842.11</v>
      </c>
      <c r="L7872">
        <v>0</v>
      </c>
      <c r="M7872">
        <v>3</v>
      </c>
      <c r="N7872">
        <v>952</v>
      </c>
      <c r="O7872">
        <v>6</v>
      </c>
      <c r="P7872">
        <v>171</v>
      </c>
      <c r="Q7872">
        <v>1</v>
      </c>
      <c r="R7872">
        <v>2856</v>
      </c>
      <c r="S7872" t="str" cm="1">
        <f t="array" ref="S7872">_xlfn.IFS(E7875&lt;30,"18-29",E7875&lt;45,"30-44",TRUE,"45+")</f>
        <v>30-44</v>
      </c>
      <c r="T7872" t="str" cm="1">
        <f t="array" ref="T7872">_xlfn.IFS(F7872&lt;=2,"0-2 Years",F7872&lt;=5,"3-5 Years",F7872&lt;=8,"6-8 Years",TRUE,"9-10 Years")</f>
        <v>6-8 Years</v>
      </c>
      <c r="U7872" t="str" cm="1">
        <f t="array" ref="U7872">_xlfn.IFS(P7872&gt;60,"High Risk",P7872&gt;30,"Medium Risk",TRUE,"Low Risk")</f>
        <v>High Risk</v>
      </c>
      <c r="V7872">
        <f t="shared" si="122"/>
        <v>6</v>
      </c>
    </row>
    <row r="7873" spans="1:22" hidden="1" x14ac:dyDescent="0.2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 s="2">
        <v>91711.59</v>
      </c>
      <c r="H7873">
        <v>1</v>
      </c>
      <c r="I7873">
        <v>1</v>
      </c>
      <c r="J7873">
        <v>1</v>
      </c>
      <c r="K7873" s="1">
        <v>95393.43</v>
      </c>
      <c r="L7873">
        <v>0</v>
      </c>
      <c r="M7873">
        <v>1</v>
      </c>
      <c r="N7873">
        <v>2178</v>
      </c>
      <c r="O7873">
        <v>3</v>
      </c>
      <c r="P7873">
        <v>52</v>
      </c>
      <c r="Q7873">
        <v>1</v>
      </c>
      <c r="R7873">
        <v>2178</v>
      </c>
      <c r="S7873" t="str" cm="1">
        <f t="array" ref="S7873">_xlfn.IFS(E7876&lt;30,"18-29",E7876&lt;45,"30-44",TRUE,"45+")</f>
        <v>30-44</v>
      </c>
      <c r="T7873" t="str" cm="1">
        <f t="array" ref="T7873">_xlfn.IFS(F7873&lt;=2,"0-2 Years",F7873&lt;=5,"3-5 Years",F7873&lt;=8,"6-8 Years",TRUE,"9-10 Years")</f>
        <v>3-5 Years</v>
      </c>
      <c r="U7873" t="str" cm="1">
        <f t="array" ref="U7873">_xlfn.IFS(P7873&gt;60,"High Risk",P7873&gt;30,"Medium Risk",TRUE,"Low Risk")</f>
        <v>Medium Risk</v>
      </c>
      <c r="V7873">
        <f t="shared" si="122"/>
        <v>2</v>
      </c>
    </row>
    <row r="7874" spans="1:22" hidden="1" x14ac:dyDescent="0.2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 s="2">
        <v>110031.09</v>
      </c>
      <c r="H7874">
        <v>2</v>
      </c>
      <c r="I7874">
        <v>1</v>
      </c>
      <c r="J7874">
        <v>1</v>
      </c>
      <c r="K7874" s="1">
        <v>133995.59</v>
      </c>
      <c r="L7874">
        <v>0</v>
      </c>
      <c r="M7874">
        <v>8</v>
      </c>
      <c r="N7874">
        <v>2295</v>
      </c>
      <c r="O7874">
        <v>6</v>
      </c>
      <c r="P7874">
        <v>20</v>
      </c>
      <c r="Q7874">
        <v>0.75</v>
      </c>
      <c r="R7874">
        <v>18360</v>
      </c>
      <c r="S7874" t="str" cm="1">
        <f t="array" ref="S7874">_xlfn.IFS(E7877&lt;30,"18-29",E7877&lt;45,"30-44",TRUE,"45+")</f>
        <v>30-44</v>
      </c>
      <c r="T7874" t="str" cm="1">
        <f t="array" ref="T7874">_xlfn.IFS(F7874&lt;=2,"0-2 Years",F7874&lt;=5,"3-5 Years",F7874&lt;=8,"6-8 Years",TRUE,"9-10 Years")</f>
        <v>9-10 Years</v>
      </c>
      <c r="U7874" t="str" cm="1">
        <f t="array" ref="U7874">_xlfn.IFS(P7874&gt;60,"High Risk",P7874&gt;30,"Medium Risk",TRUE,"Low Risk")</f>
        <v>Low Risk</v>
      </c>
      <c r="V7874">
        <f t="shared" si="122"/>
        <v>1</v>
      </c>
    </row>
    <row r="7875" spans="1:22" hidden="1" x14ac:dyDescent="0.2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 s="2">
        <v>81210.720000000001</v>
      </c>
      <c r="H7875">
        <v>2</v>
      </c>
      <c r="I7875">
        <v>0</v>
      </c>
      <c r="J7875">
        <v>1</v>
      </c>
      <c r="K7875" s="1">
        <v>108003.38</v>
      </c>
      <c r="L7875">
        <v>0</v>
      </c>
      <c r="M7875">
        <v>8</v>
      </c>
      <c r="N7875">
        <v>1929</v>
      </c>
      <c r="O7875">
        <v>4</v>
      </c>
      <c r="P7875">
        <v>88</v>
      </c>
      <c r="Q7875">
        <v>0.5</v>
      </c>
      <c r="R7875">
        <v>15432</v>
      </c>
      <c r="S7875" t="str" cm="1">
        <f t="array" ref="S7875">_xlfn.IFS(E7878&lt;30,"18-29",E7878&lt;45,"30-44",TRUE,"45+")</f>
        <v>45+</v>
      </c>
      <c r="T7875" t="str" cm="1">
        <f t="array" ref="T7875">_xlfn.IFS(F7875&lt;=2,"0-2 Years",F7875&lt;=5,"3-5 Years",F7875&lt;=8,"6-8 Years",TRUE,"9-10 Years")</f>
        <v>3-5 Years</v>
      </c>
      <c r="U7875" t="str" cm="1">
        <f t="array" ref="U7875">_xlfn.IFS(P7875&gt;60,"High Risk",P7875&gt;30,"Medium Risk",TRUE,"Low Risk")</f>
        <v>High Risk</v>
      </c>
      <c r="V7875">
        <f t="shared" ref="V7875:V7938" si="123">IF(J7875=0,3,0)+IF(G7875=0,3,0)+IF(H7875=1,2,0)+IF(E7875&gt;45,1,0)+IF(F7875&lt;3,1,0)</f>
        <v>0</v>
      </c>
    </row>
    <row r="7876" spans="1:22" hidden="1" x14ac:dyDescent="0.2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 s="2">
        <v>122947.92</v>
      </c>
      <c r="H7876">
        <v>1</v>
      </c>
      <c r="I7876">
        <v>1</v>
      </c>
      <c r="J7876">
        <v>1</v>
      </c>
      <c r="K7876" s="1">
        <v>99154.86</v>
      </c>
      <c r="L7876">
        <v>0</v>
      </c>
      <c r="M7876">
        <v>30</v>
      </c>
      <c r="N7876">
        <v>1710</v>
      </c>
      <c r="O7876">
        <v>7</v>
      </c>
      <c r="P7876">
        <v>84</v>
      </c>
      <c r="Q7876">
        <v>0.23333333333333334</v>
      </c>
      <c r="R7876">
        <v>51300</v>
      </c>
      <c r="S7876" t="str" cm="1">
        <f t="array" ref="S7876">_xlfn.IFS(E7879&lt;30,"18-29",E7879&lt;45,"30-44",TRUE,"45+")</f>
        <v>30-44</v>
      </c>
      <c r="T7876" t="str" cm="1">
        <f t="array" ref="T7876">_xlfn.IFS(F7876&lt;=2,"0-2 Years",F7876&lt;=5,"3-5 Years",F7876&lt;=8,"6-8 Years",TRUE,"9-10 Years")</f>
        <v>3-5 Years</v>
      </c>
      <c r="U7876" t="str" cm="1">
        <f t="array" ref="U7876">_xlfn.IFS(P7876&gt;60,"High Risk",P7876&gt;30,"Medium Risk",TRUE,"Low Risk")</f>
        <v>High Risk</v>
      </c>
      <c r="V7876">
        <f t="shared" si="123"/>
        <v>2</v>
      </c>
    </row>
    <row r="7877" spans="1:22" x14ac:dyDescent="0.2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 s="2">
        <v>182065.85</v>
      </c>
      <c r="H7877">
        <v>1</v>
      </c>
      <c r="I7877">
        <v>1</v>
      </c>
      <c r="J7877">
        <v>0</v>
      </c>
      <c r="K7877" s="1">
        <v>49503.5</v>
      </c>
      <c r="L7877">
        <v>0</v>
      </c>
      <c r="M7877">
        <v>8</v>
      </c>
      <c r="N7877">
        <v>818</v>
      </c>
      <c r="O7877">
        <v>7</v>
      </c>
      <c r="P7877">
        <v>64</v>
      </c>
      <c r="Q7877">
        <v>0.875</v>
      </c>
      <c r="R7877">
        <v>6544</v>
      </c>
      <c r="S7877" t="str" cm="1">
        <f t="array" ref="S7877">_xlfn.IFS(E7880&lt;30,"18-29",E7880&lt;45,"30-44",TRUE,"45+")</f>
        <v>30-44</v>
      </c>
      <c r="T7877" t="str" cm="1">
        <f t="array" ref="T7877">_xlfn.IFS(F7877&lt;=2,"0-2 Years",F7877&lt;=5,"3-5 Years",F7877&lt;=8,"6-8 Years",TRUE,"9-10 Years")</f>
        <v>0-2 Years</v>
      </c>
      <c r="U7877" t="str" cm="1">
        <f t="array" ref="U7877">_xlfn.IFS(P7877&gt;60,"High Risk",P7877&gt;30,"Medium Risk",TRUE,"Low Risk")</f>
        <v>High Risk</v>
      </c>
      <c r="V7877">
        <f t="shared" si="123"/>
        <v>6</v>
      </c>
    </row>
    <row r="7878" spans="1:22" x14ac:dyDescent="0.2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 s="2">
        <v>0</v>
      </c>
      <c r="H7878">
        <v>1</v>
      </c>
      <c r="I7878">
        <v>1</v>
      </c>
      <c r="J7878">
        <v>0</v>
      </c>
      <c r="K7878" s="1">
        <v>196533.72</v>
      </c>
      <c r="L7878">
        <v>1</v>
      </c>
      <c r="M7878">
        <v>26</v>
      </c>
      <c r="N7878">
        <v>2152</v>
      </c>
      <c r="O7878">
        <v>6</v>
      </c>
      <c r="P7878">
        <v>89</v>
      </c>
      <c r="Q7878">
        <v>0.23076923076923078</v>
      </c>
      <c r="R7878">
        <v>55952</v>
      </c>
      <c r="S7878" t="str" cm="1">
        <f t="array" ref="S7878">_xlfn.IFS(E7881&lt;30,"18-29",E7881&lt;45,"30-44",TRUE,"45+")</f>
        <v>30-44</v>
      </c>
      <c r="T7878" t="str" cm="1">
        <f t="array" ref="T7878">_xlfn.IFS(F7878&lt;=2,"0-2 Years",F7878&lt;=5,"3-5 Years",F7878&lt;=8,"6-8 Years",TRUE,"9-10 Years")</f>
        <v>0-2 Years</v>
      </c>
      <c r="U7878" t="str" cm="1">
        <f t="array" ref="U7878">_xlfn.IFS(P7878&gt;60,"High Risk",P7878&gt;30,"Medium Risk",TRUE,"Low Risk")</f>
        <v>High Risk</v>
      </c>
      <c r="V7878">
        <f t="shared" si="123"/>
        <v>9</v>
      </c>
    </row>
    <row r="7879" spans="1:22" hidden="1" x14ac:dyDescent="0.2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 s="2">
        <v>69974.66</v>
      </c>
      <c r="H7879">
        <v>2</v>
      </c>
      <c r="I7879">
        <v>1</v>
      </c>
      <c r="J7879">
        <v>0</v>
      </c>
      <c r="K7879" s="1">
        <v>188426.13</v>
      </c>
      <c r="L7879">
        <v>1</v>
      </c>
      <c r="M7879">
        <v>25</v>
      </c>
      <c r="N7879">
        <v>3498</v>
      </c>
      <c r="O7879">
        <v>1</v>
      </c>
      <c r="P7879">
        <v>29</v>
      </c>
      <c r="Q7879">
        <v>0.04</v>
      </c>
      <c r="R7879">
        <v>87450</v>
      </c>
      <c r="S7879" t="str" cm="1">
        <f t="array" ref="S7879">_xlfn.IFS(E7882&lt;30,"18-29",E7882&lt;45,"30-44",TRUE,"45+")</f>
        <v>30-44</v>
      </c>
      <c r="T7879" t="str" cm="1">
        <f t="array" ref="T7879">_xlfn.IFS(F7879&lt;=2,"0-2 Years",F7879&lt;=5,"3-5 Years",F7879&lt;=8,"6-8 Years",TRUE,"9-10 Years")</f>
        <v>0-2 Years</v>
      </c>
      <c r="U7879" t="str" cm="1">
        <f t="array" ref="U7879">_xlfn.IFS(P7879&gt;60,"High Risk",P7879&gt;30,"Medium Risk",TRUE,"Low Risk")</f>
        <v>Low Risk</v>
      </c>
      <c r="V7879">
        <f t="shared" si="123"/>
        <v>4</v>
      </c>
    </row>
    <row r="7880" spans="1:22" hidden="1" x14ac:dyDescent="0.2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 s="2">
        <v>123711.73</v>
      </c>
      <c r="H7880">
        <v>2</v>
      </c>
      <c r="I7880">
        <v>1</v>
      </c>
      <c r="J7880">
        <v>0</v>
      </c>
      <c r="K7880" s="1">
        <v>171340.68</v>
      </c>
      <c r="L7880">
        <v>1</v>
      </c>
      <c r="M7880">
        <v>27</v>
      </c>
      <c r="N7880">
        <v>2866</v>
      </c>
      <c r="O7880">
        <v>5</v>
      </c>
      <c r="P7880">
        <v>68</v>
      </c>
      <c r="Q7880">
        <v>0.18518518518518517</v>
      </c>
      <c r="R7880">
        <v>77382</v>
      </c>
      <c r="S7880" t="str" cm="1">
        <f t="array" ref="S7880">_xlfn.IFS(E7883&lt;30,"18-29",E7883&lt;45,"30-44",TRUE,"45+")</f>
        <v>45+</v>
      </c>
      <c r="T7880" t="str" cm="1">
        <f t="array" ref="T7880">_xlfn.IFS(F7880&lt;=2,"0-2 Years",F7880&lt;=5,"3-5 Years",F7880&lt;=8,"6-8 Years",TRUE,"9-10 Years")</f>
        <v>9-10 Years</v>
      </c>
      <c r="U7880" t="str" cm="1">
        <f t="array" ref="U7880">_xlfn.IFS(P7880&gt;60,"High Risk",P7880&gt;30,"Medium Risk",TRUE,"Low Risk")</f>
        <v>High Risk</v>
      </c>
      <c r="V7880">
        <f t="shared" si="123"/>
        <v>3</v>
      </c>
    </row>
    <row r="7881" spans="1:22" hidden="1" x14ac:dyDescent="0.2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 s="2">
        <v>76495.039999999994</v>
      </c>
      <c r="H7881">
        <v>1</v>
      </c>
      <c r="I7881">
        <v>1</v>
      </c>
      <c r="J7881">
        <v>0</v>
      </c>
      <c r="K7881" s="1">
        <v>79071.89</v>
      </c>
      <c r="L7881">
        <v>0</v>
      </c>
      <c r="M7881">
        <v>20</v>
      </c>
      <c r="N7881">
        <v>2757</v>
      </c>
      <c r="O7881">
        <v>9</v>
      </c>
      <c r="P7881">
        <v>68</v>
      </c>
      <c r="Q7881">
        <v>0.45</v>
      </c>
      <c r="R7881">
        <v>55140</v>
      </c>
      <c r="S7881" t="str" cm="1">
        <f t="array" ref="S7881">_xlfn.IFS(E7884&lt;30,"18-29",E7884&lt;45,"30-44",TRUE,"45+")</f>
        <v>45+</v>
      </c>
      <c r="T7881" t="str" cm="1">
        <f t="array" ref="T7881">_xlfn.IFS(F7881&lt;=2,"0-2 Years",F7881&lt;=5,"3-5 Years",F7881&lt;=8,"6-8 Years",TRUE,"9-10 Years")</f>
        <v>6-8 Years</v>
      </c>
      <c r="U7881" t="str" cm="1">
        <f t="array" ref="U7881">_xlfn.IFS(P7881&gt;60,"High Risk",P7881&gt;30,"Medium Risk",TRUE,"Low Risk")</f>
        <v>High Risk</v>
      </c>
      <c r="V7881">
        <f t="shared" si="123"/>
        <v>5</v>
      </c>
    </row>
    <row r="7882" spans="1:22" x14ac:dyDescent="0.2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 s="2">
        <v>0</v>
      </c>
      <c r="H7882">
        <v>2</v>
      </c>
      <c r="I7882">
        <v>0</v>
      </c>
      <c r="J7882">
        <v>0</v>
      </c>
      <c r="K7882" s="1">
        <v>20940.759999999998</v>
      </c>
      <c r="L7882">
        <v>0</v>
      </c>
      <c r="M7882">
        <v>28</v>
      </c>
      <c r="N7882">
        <v>3748</v>
      </c>
      <c r="O7882">
        <v>7</v>
      </c>
      <c r="P7882">
        <v>95</v>
      </c>
      <c r="Q7882">
        <v>0.25</v>
      </c>
      <c r="R7882">
        <v>104944</v>
      </c>
      <c r="S7882" t="str" cm="1">
        <f t="array" ref="S7882">_xlfn.IFS(E7885&lt;30,"18-29",E7885&lt;45,"30-44",TRUE,"45+")</f>
        <v>45+</v>
      </c>
      <c r="T7882" t="str" cm="1">
        <f t="array" ref="T7882">_xlfn.IFS(F7882&lt;=2,"0-2 Years",F7882&lt;=5,"3-5 Years",F7882&lt;=8,"6-8 Years",TRUE,"9-10 Years")</f>
        <v>9-10 Years</v>
      </c>
      <c r="U7882" t="str" cm="1">
        <f t="array" ref="U7882">_xlfn.IFS(P7882&gt;60,"High Risk",P7882&gt;30,"Medium Risk",TRUE,"Low Risk")</f>
        <v>High Risk</v>
      </c>
      <c r="V7882">
        <f t="shared" si="123"/>
        <v>6</v>
      </c>
    </row>
    <row r="7883" spans="1:22" hidden="1" x14ac:dyDescent="0.2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 s="2">
        <v>0</v>
      </c>
      <c r="H7883">
        <v>2</v>
      </c>
      <c r="I7883">
        <v>1</v>
      </c>
      <c r="J7883">
        <v>1</v>
      </c>
      <c r="K7883" s="1">
        <v>34774.26</v>
      </c>
      <c r="L7883">
        <v>0</v>
      </c>
      <c r="M7883">
        <v>28</v>
      </c>
      <c r="N7883">
        <v>2114</v>
      </c>
      <c r="O7883">
        <v>7</v>
      </c>
      <c r="P7883">
        <v>150</v>
      </c>
      <c r="Q7883">
        <v>0.25</v>
      </c>
      <c r="R7883">
        <v>59192</v>
      </c>
      <c r="S7883" t="str" cm="1">
        <f t="array" ref="S7883">_xlfn.IFS(E7886&lt;30,"18-29",E7886&lt;45,"30-44",TRUE,"45+")</f>
        <v>30-44</v>
      </c>
      <c r="T7883" t="str" cm="1">
        <f t="array" ref="T7883">_xlfn.IFS(F7883&lt;=2,"0-2 Years",F7883&lt;=5,"3-5 Years",F7883&lt;=8,"6-8 Years",TRUE,"9-10 Years")</f>
        <v>9-10 Years</v>
      </c>
      <c r="U7883" t="str" cm="1">
        <f t="array" ref="U7883">_xlfn.IFS(P7883&gt;60,"High Risk",P7883&gt;30,"Medium Risk",TRUE,"Low Risk")</f>
        <v>High Risk</v>
      </c>
      <c r="V7883">
        <f t="shared" si="123"/>
        <v>4</v>
      </c>
    </row>
    <row r="7884" spans="1:22" x14ac:dyDescent="0.2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 s="2">
        <v>121874.89</v>
      </c>
      <c r="H7884">
        <v>1</v>
      </c>
      <c r="I7884">
        <v>0</v>
      </c>
      <c r="J7884">
        <v>0</v>
      </c>
      <c r="K7884" s="1">
        <v>6865.41</v>
      </c>
      <c r="L7884">
        <v>1</v>
      </c>
      <c r="M7884">
        <v>21</v>
      </c>
      <c r="N7884">
        <v>452</v>
      </c>
      <c r="O7884">
        <v>2</v>
      </c>
      <c r="P7884">
        <v>130</v>
      </c>
      <c r="Q7884">
        <v>9.5238095238095233E-2</v>
      </c>
      <c r="R7884">
        <v>9492</v>
      </c>
      <c r="S7884" t="str" cm="1">
        <f t="array" ref="S7884">_xlfn.IFS(E7887&lt;30,"18-29",E7887&lt;45,"30-44",TRUE,"45+")</f>
        <v>30-44</v>
      </c>
      <c r="T7884" t="str" cm="1">
        <f t="array" ref="T7884">_xlfn.IFS(F7884&lt;=2,"0-2 Years",F7884&lt;=5,"3-5 Years",F7884&lt;=8,"6-8 Years",TRUE,"9-10 Years")</f>
        <v>0-2 Years</v>
      </c>
      <c r="U7884" t="str" cm="1">
        <f t="array" ref="U7884">_xlfn.IFS(P7884&gt;60,"High Risk",P7884&gt;30,"Medium Risk",TRUE,"Low Risk")</f>
        <v>High Risk</v>
      </c>
      <c r="V7884">
        <f t="shared" si="123"/>
        <v>6</v>
      </c>
    </row>
    <row r="7885" spans="1:22" hidden="1" x14ac:dyDescent="0.2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 s="2">
        <v>0</v>
      </c>
      <c r="H7885">
        <v>2</v>
      </c>
      <c r="I7885">
        <v>1</v>
      </c>
      <c r="J7885">
        <v>1</v>
      </c>
      <c r="K7885" s="1">
        <v>51143.43</v>
      </c>
      <c r="L7885">
        <v>0</v>
      </c>
      <c r="M7885">
        <v>27</v>
      </c>
      <c r="N7885">
        <v>687</v>
      </c>
      <c r="O7885">
        <v>7</v>
      </c>
      <c r="P7885">
        <v>48</v>
      </c>
      <c r="Q7885">
        <v>0.25925925925925924</v>
      </c>
      <c r="R7885">
        <v>18549</v>
      </c>
      <c r="S7885" t="str" cm="1">
        <f t="array" ref="S7885">_xlfn.IFS(E7888&lt;30,"18-29",E7888&lt;45,"30-44",TRUE,"45+")</f>
        <v>30-44</v>
      </c>
      <c r="T7885" t="str" cm="1">
        <f t="array" ref="T7885">_xlfn.IFS(F7885&lt;=2,"0-2 Years",F7885&lt;=5,"3-5 Years",F7885&lt;=8,"6-8 Years",TRUE,"9-10 Years")</f>
        <v>6-8 Years</v>
      </c>
      <c r="U7885" t="str" cm="1">
        <f t="array" ref="U7885">_xlfn.IFS(P7885&gt;60,"High Risk",P7885&gt;30,"Medium Risk",TRUE,"Low Risk")</f>
        <v>Medium Risk</v>
      </c>
      <c r="V7885">
        <f t="shared" si="123"/>
        <v>3</v>
      </c>
    </row>
    <row r="7886" spans="1:22" hidden="1" x14ac:dyDescent="0.2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 s="2">
        <v>188455.19</v>
      </c>
      <c r="H7886">
        <v>1</v>
      </c>
      <c r="I7886">
        <v>0</v>
      </c>
      <c r="J7886">
        <v>0</v>
      </c>
      <c r="K7886" s="1">
        <v>47031.4</v>
      </c>
      <c r="L7886">
        <v>1</v>
      </c>
      <c r="M7886">
        <v>1</v>
      </c>
      <c r="N7886">
        <v>3552</v>
      </c>
      <c r="O7886">
        <v>6</v>
      </c>
      <c r="P7886">
        <v>42</v>
      </c>
      <c r="Q7886">
        <v>1</v>
      </c>
      <c r="R7886">
        <v>3552</v>
      </c>
      <c r="S7886" t="str" cm="1">
        <f t="array" ref="S7886">_xlfn.IFS(E7889&lt;30,"18-29",E7889&lt;45,"30-44",TRUE,"45+")</f>
        <v>30-44</v>
      </c>
      <c r="T7886" t="str" cm="1">
        <f t="array" ref="T7886">_xlfn.IFS(F7886&lt;=2,"0-2 Years",F7886&lt;=5,"3-5 Years",F7886&lt;=8,"6-8 Years",TRUE,"9-10 Years")</f>
        <v>6-8 Years</v>
      </c>
      <c r="U7886" t="str" cm="1">
        <f t="array" ref="U7886">_xlfn.IFS(P7886&gt;60,"High Risk",P7886&gt;30,"Medium Risk",TRUE,"Low Risk")</f>
        <v>Medium Risk</v>
      </c>
      <c r="V7886">
        <f t="shared" si="123"/>
        <v>5</v>
      </c>
    </row>
    <row r="7887" spans="1:22" hidden="1" x14ac:dyDescent="0.2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 s="2">
        <v>99045.93</v>
      </c>
      <c r="H7887">
        <v>2</v>
      </c>
      <c r="I7887">
        <v>1</v>
      </c>
      <c r="J7887">
        <v>0</v>
      </c>
      <c r="K7887" s="1">
        <v>47160.01</v>
      </c>
      <c r="L7887">
        <v>0</v>
      </c>
      <c r="M7887">
        <v>8</v>
      </c>
      <c r="N7887">
        <v>4769</v>
      </c>
      <c r="O7887">
        <v>10</v>
      </c>
      <c r="P7887">
        <v>14</v>
      </c>
      <c r="Q7887">
        <v>1</v>
      </c>
      <c r="R7887">
        <v>38152</v>
      </c>
      <c r="S7887" t="str" cm="1">
        <f t="array" ref="S7887">_xlfn.IFS(E7890&lt;30,"18-29",E7890&lt;45,"30-44",TRUE,"45+")</f>
        <v>30-44</v>
      </c>
      <c r="T7887" t="str" cm="1">
        <f t="array" ref="T7887">_xlfn.IFS(F7887&lt;=2,"0-2 Years",F7887&lt;=5,"3-5 Years",F7887&lt;=8,"6-8 Years",TRUE,"9-10 Years")</f>
        <v>0-2 Years</v>
      </c>
      <c r="U7887" t="str" cm="1">
        <f t="array" ref="U7887">_xlfn.IFS(P7887&gt;60,"High Risk",P7887&gt;30,"Medium Risk",TRUE,"Low Risk")</f>
        <v>Low Risk</v>
      </c>
      <c r="V7887">
        <f t="shared" si="123"/>
        <v>4</v>
      </c>
    </row>
    <row r="7888" spans="1:22" hidden="1" x14ac:dyDescent="0.2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 s="2">
        <v>0</v>
      </c>
      <c r="H7888">
        <v>1</v>
      </c>
      <c r="I7888">
        <v>0</v>
      </c>
      <c r="J7888">
        <v>1</v>
      </c>
      <c r="K7888" s="1">
        <v>158666.99</v>
      </c>
      <c r="L7888">
        <v>0</v>
      </c>
      <c r="M7888">
        <v>4</v>
      </c>
      <c r="N7888">
        <v>3889</v>
      </c>
      <c r="O7888">
        <v>1</v>
      </c>
      <c r="P7888">
        <v>50</v>
      </c>
      <c r="Q7888">
        <v>0.25</v>
      </c>
      <c r="R7888">
        <v>15556</v>
      </c>
      <c r="S7888" t="str" cm="1">
        <f t="array" ref="S7888">_xlfn.IFS(E7891&lt;30,"18-29",E7891&lt;45,"30-44",TRUE,"45+")</f>
        <v>45+</v>
      </c>
      <c r="T7888" t="str" cm="1">
        <f t="array" ref="T7888">_xlfn.IFS(F7888&lt;=2,"0-2 Years",F7888&lt;=5,"3-5 Years",F7888&lt;=8,"6-8 Years",TRUE,"9-10 Years")</f>
        <v>6-8 Years</v>
      </c>
      <c r="U7888" t="str" cm="1">
        <f t="array" ref="U7888">_xlfn.IFS(P7888&gt;60,"High Risk",P7888&gt;30,"Medium Risk",TRUE,"Low Risk")</f>
        <v>Medium Risk</v>
      </c>
      <c r="V7888">
        <f t="shared" si="123"/>
        <v>5</v>
      </c>
    </row>
    <row r="7889" spans="1:22" hidden="1" x14ac:dyDescent="0.2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 s="2">
        <v>205770.78</v>
      </c>
      <c r="H7889">
        <v>2</v>
      </c>
      <c r="I7889">
        <v>0</v>
      </c>
      <c r="J7889">
        <v>0</v>
      </c>
      <c r="K7889" s="1">
        <v>65464.66</v>
      </c>
      <c r="L7889">
        <v>0</v>
      </c>
      <c r="M7889">
        <v>9</v>
      </c>
      <c r="N7889">
        <v>1832</v>
      </c>
      <c r="O7889">
        <v>3</v>
      </c>
      <c r="P7889">
        <v>179</v>
      </c>
      <c r="Q7889">
        <v>0.33333333333333331</v>
      </c>
      <c r="R7889">
        <v>16488</v>
      </c>
      <c r="S7889" t="str" cm="1">
        <f t="array" ref="S7889">_xlfn.IFS(E7892&lt;30,"18-29",E7892&lt;45,"30-44",TRUE,"45+")</f>
        <v>45+</v>
      </c>
      <c r="T7889" t="str" cm="1">
        <f t="array" ref="T7889">_xlfn.IFS(F7889&lt;=2,"0-2 Years",F7889&lt;=5,"3-5 Years",F7889&lt;=8,"6-8 Years",TRUE,"9-10 Years")</f>
        <v>0-2 Years</v>
      </c>
      <c r="U7889" t="str" cm="1">
        <f t="array" ref="U7889">_xlfn.IFS(P7889&gt;60,"High Risk",P7889&gt;30,"Medium Risk",TRUE,"Low Risk")</f>
        <v>High Risk</v>
      </c>
      <c r="V7889">
        <f t="shared" si="123"/>
        <v>4</v>
      </c>
    </row>
    <row r="7890" spans="1:22" x14ac:dyDescent="0.2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 s="2">
        <v>79340.95</v>
      </c>
      <c r="H7890">
        <v>1</v>
      </c>
      <c r="I7890">
        <v>1</v>
      </c>
      <c r="J7890">
        <v>0</v>
      </c>
      <c r="K7890" s="1">
        <v>78255.86</v>
      </c>
      <c r="L7890">
        <v>0</v>
      </c>
      <c r="M7890">
        <v>3</v>
      </c>
      <c r="N7890">
        <v>3674</v>
      </c>
      <c r="O7890">
        <v>2</v>
      </c>
      <c r="P7890">
        <v>37</v>
      </c>
      <c r="Q7890">
        <v>0.66666666666666663</v>
      </c>
      <c r="R7890">
        <v>11022</v>
      </c>
      <c r="S7890" t="str" cm="1">
        <f t="array" ref="S7890">_xlfn.IFS(E7893&lt;30,"18-29",E7893&lt;45,"30-44",TRUE,"45+")</f>
        <v>45+</v>
      </c>
      <c r="T7890" t="str" cm="1">
        <f t="array" ref="T7890">_xlfn.IFS(F7890&lt;=2,"0-2 Years",F7890&lt;=5,"3-5 Years",F7890&lt;=8,"6-8 Years",TRUE,"9-10 Years")</f>
        <v>0-2 Years</v>
      </c>
      <c r="U7890" t="str" cm="1">
        <f t="array" ref="U7890">_xlfn.IFS(P7890&gt;60,"High Risk",P7890&gt;30,"Medium Risk",TRUE,"Low Risk")</f>
        <v>Medium Risk</v>
      </c>
      <c r="V7890">
        <f t="shared" si="123"/>
        <v>6</v>
      </c>
    </row>
    <row r="7891" spans="1:22" hidden="1" x14ac:dyDescent="0.2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 s="2">
        <v>138456.03</v>
      </c>
      <c r="H7891">
        <v>2</v>
      </c>
      <c r="I7891">
        <v>1</v>
      </c>
      <c r="J7891">
        <v>1</v>
      </c>
      <c r="K7891" s="1">
        <v>103548.25</v>
      </c>
      <c r="L7891">
        <v>0</v>
      </c>
      <c r="M7891">
        <v>26</v>
      </c>
      <c r="N7891">
        <v>1965</v>
      </c>
      <c r="O7891">
        <v>5</v>
      </c>
      <c r="P7891">
        <v>72</v>
      </c>
      <c r="Q7891">
        <v>0.19230769230769232</v>
      </c>
      <c r="R7891">
        <v>51090</v>
      </c>
      <c r="S7891" t="str" cm="1">
        <f t="array" ref="S7891">_xlfn.IFS(E7894&lt;30,"18-29",E7894&lt;45,"30-44",TRUE,"45+")</f>
        <v>30-44</v>
      </c>
      <c r="T7891" t="str" cm="1">
        <f t="array" ref="T7891">_xlfn.IFS(F7891&lt;=2,"0-2 Years",F7891&lt;=5,"3-5 Years",F7891&lt;=8,"6-8 Years",TRUE,"9-10 Years")</f>
        <v>9-10 Years</v>
      </c>
      <c r="U7891" t="str" cm="1">
        <f t="array" ref="U7891">_xlfn.IFS(P7891&gt;60,"High Risk",P7891&gt;30,"Medium Risk",TRUE,"Low Risk")</f>
        <v>High Risk</v>
      </c>
      <c r="V7891">
        <f t="shared" si="123"/>
        <v>1</v>
      </c>
    </row>
    <row r="7892" spans="1:22" hidden="1" x14ac:dyDescent="0.2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 s="2">
        <v>0</v>
      </c>
      <c r="H7892">
        <v>2</v>
      </c>
      <c r="I7892">
        <v>1</v>
      </c>
      <c r="J7892">
        <v>1</v>
      </c>
      <c r="K7892" s="1">
        <v>89609.26</v>
      </c>
      <c r="L7892">
        <v>0</v>
      </c>
      <c r="M7892">
        <v>2</v>
      </c>
      <c r="N7892">
        <v>3371</v>
      </c>
      <c r="O7892">
        <v>8</v>
      </c>
      <c r="P7892">
        <v>175</v>
      </c>
      <c r="Q7892">
        <v>1</v>
      </c>
      <c r="R7892">
        <v>6742</v>
      </c>
      <c r="S7892" t="str" cm="1">
        <f t="array" ref="S7892">_xlfn.IFS(E7895&lt;30,"18-29",E7895&lt;45,"30-44",TRUE,"45+")</f>
        <v>30-44</v>
      </c>
      <c r="T7892" t="str" cm="1">
        <f t="array" ref="T7892">_xlfn.IFS(F7892&lt;=2,"0-2 Years",F7892&lt;=5,"3-5 Years",F7892&lt;=8,"6-8 Years",TRUE,"9-10 Years")</f>
        <v>6-8 Years</v>
      </c>
      <c r="U7892" t="str" cm="1">
        <f t="array" ref="U7892">_xlfn.IFS(P7892&gt;60,"High Risk",P7892&gt;30,"Medium Risk",TRUE,"Low Risk")</f>
        <v>High Risk</v>
      </c>
      <c r="V7892">
        <f t="shared" si="123"/>
        <v>4</v>
      </c>
    </row>
    <row r="7893" spans="1:22" hidden="1" x14ac:dyDescent="0.2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 s="2">
        <v>101099.9</v>
      </c>
      <c r="H7893">
        <v>2</v>
      </c>
      <c r="I7893">
        <v>0</v>
      </c>
      <c r="J7893">
        <v>1</v>
      </c>
      <c r="K7893" s="1">
        <v>193476.04</v>
      </c>
      <c r="L7893">
        <v>0</v>
      </c>
      <c r="M7893">
        <v>15</v>
      </c>
      <c r="N7893">
        <v>4413</v>
      </c>
      <c r="O7893">
        <v>2</v>
      </c>
      <c r="P7893">
        <v>24</v>
      </c>
      <c r="Q7893">
        <v>0.13333333333333333</v>
      </c>
      <c r="R7893">
        <v>66195</v>
      </c>
      <c r="S7893" t="str" cm="1">
        <f t="array" ref="S7893">_xlfn.IFS(E7896&lt;30,"18-29",E7896&lt;45,"30-44",TRUE,"45+")</f>
        <v>45+</v>
      </c>
      <c r="T7893" t="str" cm="1">
        <f t="array" ref="T7893">_xlfn.IFS(F7893&lt;=2,"0-2 Years",F7893&lt;=5,"3-5 Years",F7893&lt;=8,"6-8 Years",TRUE,"9-10 Years")</f>
        <v>0-2 Years</v>
      </c>
      <c r="U7893" t="str" cm="1">
        <f t="array" ref="U7893">_xlfn.IFS(P7893&gt;60,"High Risk",P7893&gt;30,"Medium Risk",TRUE,"Low Risk")</f>
        <v>Low Risk</v>
      </c>
      <c r="V7893">
        <f t="shared" si="123"/>
        <v>2</v>
      </c>
    </row>
    <row r="7894" spans="1:22" hidden="1" x14ac:dyDescent="0.2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 s="2">
        <v>0</v>
      </c>
      <c r="H7894">
        <v>2</v>
      </c>
      <c r="I7894">
        <v>1</v>
      </c>
      <c r="J7894">
        <v>1</v>
      </c>
      <c r="K7894" s="1">
        <v>5199.0200000000004</v>
      </c>
      <c r="L7894">
        <v>0</v>
      </c>
      <c r="M7894">
        <v>13</v>
      </c>
      <c r="N7894">
        <v>4550</v>
      </c>
      <c r="O7894">
        <v>1</v>
      </c>
      <c r="P7894">
        <v>6</v>
      </c>
      <c r="Q7894">
        <v>7.6923076923076927E-2</v>
      </c>
      <c r="R7894">
        <v>59150</v>
      </c>
      <c r="S7894" t="str" cm="1">
        <f t="array" ref="S7894">_xlfn.IFS(E7897&lt;30,"18-29",E7897&lt;45,"30-44",TRUE,"45+")</f>
        <v>30-44</v>
      </c>
      <c r="T7894" t="str" cm="1">
        <f t="array" ref="T7894">_xlfn.IFS(F7894&lt;=2,"0-2 Years",F7894&lt;=5,"3-5 Years",F7894&lt;=8,"6-8 Years",TRUE,"9-10 Years")</f>
        <v>3-5 Years</v>
      </c>
      <c r="U7894" t="str" cm="1">
        <f t="array" ref="U7894">_xlfn.IFS(P7894&gt;60,"High Risk",P7894&gt;30,"Medium Risk",TRUE,"Low Risk")</f>
        <v>Low Risk</v>
      </c>
      <c r="V7894">
        <f t="shared" si="123"/>
        <v>3</v>
      </c>
    </row>
    <row r="7895" spans="1:22" hidden="1" x14ac:dyDescent="0.2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 s="2">
        <v>109219.83</v>
      </c>
      <c r="H7895">
        <v>1</v>
      </c>
      <c r="I7895">
        <v>1</v>
      </c>
      <c r="J7895">
        <v>0</v>
      </c>
      <c r="K7895" s="1">
        <v>52827.51</v>
      </c>
      <c r="L7895">
        <v>0</v>
      </c>
      <c r="M7895">
        <v>21</v>
      </c>
      <c r="N7895">
        <v>1444</v>
      </c>
      <c r="O7895">
        <v>2</v>
      </c>
      <c r="P7895">
        <v>112</v>
      </c>
      <c r="Q7895">
        <v>9.5238095238095233E-2</v>
      </c>
      <c r="R7895">
        <v>30324</v>
      </c>
      <c r="S7895" t="str" cm="1">
        <f t="array" ref="S7895">_xlfn.IFS(E7898&lt;30,"18-29",E7898&lt;45,"30-44",TRUE,"45+")</f>
        <v>30-44</v>
      </c>
      <c r="T7895" t="str" cm="1">
        <f t="array" ref="T7895">_xlfn.IFS(F7895&lt;=2,"0-2 Years",F7895&lt;=5,"3-5 Years",F7895&lt;=8,"6-8 Years",TRUE,"9-10 Years")</f>
        <v>6-8 Years</v>
      </c>
      <c r="U7895" t="str" cm="1">
        <f t="array" ref="U7895">_xlfn.IFS(P7895&gt;60,"High Risk",P7895&gt;30,"Medium Risk",TRUE,"Low Risk")</f>
        <v>High Risk</v>
      </c>
      <c r="V7895">
        <f t="shared" si="123"/>
        <v>5</v>
      </c>
    </row>
    <row r="7896" spans="1:22" hidden="1" x14ac:dyDescent="0.2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 s="2">
        <v>123276.69</v>
      </c>
      <c r="H7896">
        <v>2</v>
      </c>
      <c r="I7896">
        <v>1</v>
      </c>
      <c r="J7896">
        <v>1</v>
      </c>
      <c r="K7896" s="1">
        <v>86507.88</v>
      </c>
      <c r="L7896">
        <v>1</v>
      </c>
      <c r="M7896">
        <v>13</v>
      </c>
      <c r="N7896">
        <v>3984</v>
      </c>
      <c r="O7896">
        <v>8</v>
      </c>
      <c r="P7896">
        <v>86</v>
      </c>
      <c r="Q7896">
        <v>0.61538461538461542</v>
      </c>
      <c r="R7896">
        <v>51792</v>
      </c>
      <c r="S7896" t="str" cm="1">
        <f t="array" ref="S7896">_xlfn.IFS(E7899&lt;30,"18-29",E7899&lt;45,"30-44",TRUE,"45+")</f>
        <v>30-44</v>
      </c>
      <c r="T7896" t="str" cm="1">
        <f t="array" ref="T7896">_xlfn.IFS(F7896&lt;=2,"0-2 Years",F7896&lt;=5,"3-5 Years",F7896&lt;=8,"6-8 Years",TRUE,"9-10 Years")</f>
        <v>0-2 Years</v>
      </c>
      <c r="U7896" t="str" cm="1">
        <f t="array" ref="U7896">_xlfn.IFS(P7896&gt;60,"High Risk",P7896&gt;30,"Medium Risk",TRUE,"Low Risk")</f>
        <v>High Risk</v>
      </c>
      <c r="V7896">
        <f t="shared" si="123"/>
        <v>2</v>
      </c>
    </row>
    <row r="7897" spans="1:22" hidden="1" x14ac:dyDescent="0.2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 s="2">
        <v>113034.31</v>
      </c>
      <c r="H7897">
        <v>1</v>
      </c>
      <c r="I7897">
        <v>1</v>
      </c>
      <c r="J7897">
        <v>1</v>
      </c>
      <c r="K7897" s="1">
        <v>100423.88</v>
      </c>
      <c r="L7897">
        <v>0</v>
      </c>
      <c r="M7897">
        <v>9</v>
      </c>
      <c r="N7897">
        <v>193</v>
      </c>
      <c r="O7897">
        <v>0</v>
      </c>
      <c r="P7897">
        <v>77</v>
      </c>
      <c r="Q7897">
        <v>0</v>
      </c>
      <c r="R7897">
        <v>1737</v>
      </c>
      <c r="S7897" t="str" cm="1">
        <f t="array" ref="S7897">_xlfn.IFS(E7900&lt;30,"18-29",E7900&lt;45,"30-44",TRUE,"45+")</f>
        <v>45+</v>
      </c>
      <c r="T7897" t="str" cm="1">
        <f t="array" ref="T7897">_xlfn.IFS(F7897&lt;=2,"0-2 Years",F7897&lt;=5,"3-5 Years",F7897&lt;=8,"6-8 Years",TRUE,"9-10 Years")</f>
        <v>9-10 Years</v>
      </c>
      <c r="U7897" t="str" cm="1">
        <f t="array" ref="U7897">_xlfn.IFS(P7897&gt;60,"High Risk",P7897&gt;30,"Medium Risk",TRUE,"Low Risk")</f>
        <v>High Risk</v>
      </c>
      <c r="V7897">
        <f t="shared" si="123"/>
        <v>2</v>
      </c>
    </row>
    <row r="7898" spans="1:22" x14ac:dyDescent="0.2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 s="2">
        <v>0</v>
      </c>
      <c r="H7898">
        <v>2</v>
      </c>
      <c r="I7898">
        <v>1</v>
      </c>
      <c r="J7898">
        <v>0</v>
      </c>
      <c r="K7898" s="1">
        <v>175611.5</v>
      </c>
      <c r="L7898">
        <v>0</v>
      </c>
      <c r="M7898">
        <v>6</v>
      </c>
      <c r="N7898">
        <v>853</v>
      </c>
      <c r="O7898">
        <v>8</v>
      </c>
      <c r="P7898">
        <v>108</v>
      </c>
      <c r="Q7898">
        <v>1</v>
      </c>
      <c r="R7898">
        <v>5118</v>
      </c>
      <c r="S7898" t="str" cm="1">
        <f t="array" ref="S7898">_xlfn.IFS(E7901&lt;30,"18-29",E7901&lt;45,"30-44",TRUE,"45+")</f>
        <v>30-44</v>
      </c>
      <c r="T7898" t="str" cm="1">
        <f t="array" ref="T7898">_xlfn.IFS(F7898&lt;=2,"0-2 Years",F7898&lt;=5,"3-5 Years",F7898&lt;=8,"6-8 Years",TRUE,"9-10 Years")</f>
        <v>0-2 Years</v>
      </c>
      <c r="U7898" t="str" cm="1">
        <f t="array" ref="U7898">_xlfn.IFS(P7898&gt;60,"High Risk",P7898&gt;30,"Medium Risk",TRUE,"Low Risk")</f>
        <v>High Risk</v>
      </c>
      <c r="V7898">
        <f t="shared" si="123"/>
        <v>7</v>
      </c>
    </row>
    <row r="7899" spans="1:22" hidden="1" x14ac:dyDescent="0.2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 s="2">
        <v>129548.5</v>
      </c>
      <c r="H7899">
        <v>2</v>
      </c>
      <c r="I7899">
        <v>1</v>
      </c>
      <c r="J7899">
        <v>1</v>
      </c>
      <c r="K7899" s="1">
        <v>19282.849999999999</v>
      </c>
      <c r="L7899">
        <v>0</v>
      </c>
      <c r="M7899">
        <v>21</v>
      </c>
      <c r="N7899">
        <v>2373</v>
      </c>
      <c r="O7899">
        <v>2</v>
      </c>
      <c r="P7899">
        <v>177</v>
      </c>
      <c r="Q7899">
        <v>9.5238095238095233E-2</v>
      </c>
      <c r="R7899">
        <v>49833</v>
      </c>
      <c r="S7899" t="str" cm="1">
        <f t="array" ref="S7899">_xlfn.IFS(E7902&lt;30,"18-29",E7902&lt;45,"30-44",TRUE,"45+")</f>
        <v>45+</v>
      </c>
      <c r="T7899" t="str" cm="1">
        <f t="array" ref="T7899">_xlfn.IFS(F7899&lt;=2,"0-2 Years",F7899&lt;=5,"3-5 Years",F7899&lt;=8,"6-8 Years",TRUE,"9-10 Years")</f>
        <v>6-8 Years</v>
      </c>
      <c r="U7899" t="str" cm="1">
        <f t="array" ref="U7899">_xlfn.IFS(P7899&gt;60,"High Risk",P7899&gt;30,"Medium Risk",TRUE,"Low Risk")</f>
        <v>High Risk</v>
      </c>
      <c r="V7899">
        <f t="shared" si="123"/>
        <v>0</v>
      </c>
    </row>
    <row r="7900" spans="1:22" hidden="1" x14ac:dyDescent="0.2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 s="2">
        <v>74812.84</v>
      </c>
      <c r="H7900">
        <v>1</v>
      </c>
      <c r="I7900">
        <v>0</v>
      </c>
      <c r="J7900">
        <v>1</v>
      </c>
      <c r="K7900" s="1">
        <v>27448.33</v>
      </c>
      <c r="L7900">
        <v>0</v>
      </c>
      <c r="M7900">
        <v>8</v>
      </c>
      <c r="N7900">
        <v>2558</v>
      </c>
      <c r="O7900">
        <v>2</v>
      </c>
      <c r="P7900">
        <v>63</v>
      </c>
      <c r="Q7900">
        <v>0.25</v>
      </c>
      <c r="R7900">
        <v>20464</v>
      </c>
      <c r="S7900" t="str" cm="1">
        <f t="array" ref="S7900">_xlfn.IFS(E7903&lt;30,"18-29",E7903&lt;45,"30-44",TRUE,"45+")</f>
        <v>18-29</v>
      </c>
      <c r="T7900" t="str" cm="1">
        <f t="array" ref="T7900">_xlfn.IFS(F7900&lt;=2,"0-2 Years",F7900&lt;=5,"3-5 Years",F7900&lt;=8,"6-8 Years",TRUE,"9-10 Years")</f>
        <v>3-5 Years</v>
      </c>
      <c r="U7900" t="str" cm="1">
        <f t="array" ref="U7900">_xlfn.IFS(P7900&gt;60,"High Risk",P7900&gt;30,"Medium Risk",TRUE,"Low Risk")</f>
        <v>High Risk</v>
      </c>
      <c r="V7900">
        <f t="shared" si="123"/>
        <v>3</v>
      </c>
    </row>
    <row r="7901" spans="1:22" x14ac:dyDescent="0.2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 s="2">
        <v>0</v>
      </c>
      <c r="H7901">
        <v>2</v>
      </c>
      <c r="I7901">
        <v>1</v>
      </c>
      <c r="J7901">
        <v>0</v>
      </c>
      <c r="K7901" s="1">
        <v>183963.34</v>
      </c>
      <c r="L7901">
        <v>0</v>
      </c>
      <c r="M7901">
        <v>8</v>
      </c>
      <c r="N7901">
        <v>4228</v>
      </c>
      <c r="O7901">
        <v>3</v>
      </c>
      <c r="P7901">
        <v>73</v>
      </c>
      <c r="Q7901">
        <v>0.375</v>
      </c>
      <c r="R7901">
        <v>33824</v>
      </c>
      <c r="S7901" t="str" cm="1">
        <f t="array" ref="S7901">_xlfn.IFS(E7904&lt;30,"18-29",E7904&lt;45,"30-44",TRUE,"45+")</f>
        <v>30-44</v>
      </c>
      <c r="T7901" t="str" cm="1">
        <f t="array" ref="T7901">_xlfn.IFS(F7901&lt;=2,"0-2 Years",F7901&lt;=5,"3-5 Years",F7901&lt;=8,"6-8 Years",TRUE,"9-10 Years")</f>
        <v>6-8 Years</v>
      </c>
      <c r="U7901" t="str" cm="1">
        <f t="array" ref="U7901">_xlfn.IFS(P7901&gt;60,"High Risk",P7901&gt;30,"Medium Risk",TRUE,"Low Risk")</f>
        <v>High Risk</v>
      </c>
      <c r="V7901">
        <f t="shared" si="123"/>
        <v>6</v>
      </c>
    </row>
    <row r="7902" spans="1:22" x14ac:dyDescent="0.2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 s="2">
        <v>0</v>
      </c>
      <c r="H7902">
        <v>2</v>
      </c>
      <c r="I7902">
        <v>1</v>
      </c>
      <c r="J7902">
        <v>0</v>
      </c>
      <c r="K7902" s="1">
        <v>45113.919999999998</v>
      </c>
      <c r="L7902">
        <v>1</v>
      </c>
      <c r="M7902">
        <v>25</v>
      </c>
      <c r="N7902">
        <v>4700</v>
      </c>
      <c r="O7902">
        <v>8</v>
      </c>
      <c r="P7902">
        <v>32</v>
      </c>
      <c r="Q7902">
        <v>0.32</v>
      </c>
      <c r="R7902">
        <v>117500</v>
      </c>
      <c r="S7902" t="str" cm="1">
        <f t="array" ref="S7902">_xlfn.IFS(E7905&lt;30,"18-29",E7905&lt;45,"30-44",TRUE,"45+")</f>
        <v>30-44</v>
      </c>
      <c r="T7902" t="str" cm="1">
        <f t="array" ref="T7902">_xlfn.IFS(F7902&lt;=2,"0-2 Years",F7902&lt;=5,"3-5 Years",F7902&lt;=8,"6-8 Years",TRUE,"9-10 Years")</f>
        <v>0-2 Years</v>
      </c>
      <c r="U7902" t="str" cm="1">
        <f t="array" ref="U7902">_xlfn.IFS(P7902&gt;60,"High Risk",P7902&gt;30,"Medium Risk",TRUE,"Low Risk")</f>
        <v>Medium Risk</v>
      </c>
      <c r="V7902">
        <f t="shared" si="123"/>
        <v>8</v>
      </c>
    </row>
    <row r="7903" spans="1:22" hidden="1" x14ac:dyDescent="0.2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 s="2">
        <v>153538.13</v>
      </c>
      <c r="H7903">
        <v>2</v>
      </c>
      <c r="I7903">
        <v>1</v>
      </c>
      <c r="J7903">
        <v>0</v>
      </c>
      <c r="K7903" s="1">
        <v>110776.01</v>
      </c>
      <c r="L7903">
        <v>0</v>
      </c>
      <c r="M7903">
        <v>29</v>
      </c>
      <c r="N7903">
        <v>2271</v>
      </c>
      <c r="O7903">
        <v>9</v>
      </c>
      <c r="P7903">
        <v>119</v>
      </c>
      <c r="Q7903">
        <v>0.31034482758620691</v>
      </c>
      <c r="R7903">
        <v>65859</v>
      </c>
      <c r="S7903" t="str" cm="1">
        <f t="array" ref="S7903">_xlfn.IFS(E7906&lt;30,"18-29",E7906&lt;45,"30-44",TRUE,"45+")</f>
        <v>30-44</v>
      </c>
      <c r="T7903" t="str" cm="1">
        <f t="array" ref="T7903">_xlfn.IFS(F7903&lt;=2,"0-2 Years",F7903&lt;=5,"3-5 Years",F7903&lt;=8,"6-8 Years",TRUE,"9-10 Years")</f>
        <v>3-5 Years</v>
      </c>
      <c r="U7903" t="str" cm="1">
        <f t="array" ref="U7903">_xlfn.IFS(P7903&gt;60,"High Risk",P7903&gt;30,"Medium Risk",TRUE,"Low Risk")</f>
        <v>High Risk</v>
      </c>
      <c r="V7903">
        <f t="shared" si="123"/>
        <v>3</v>
      </c>
    </row>
    <row r="7904" spans="1:22" hidden="1" x14ac:dyDescent="0.2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 s="2">
        <v>0</v>
      </c>
      <c r="H7904">
        <v>2</v>
      </c>
      <c r="I7904">
        <v>0</v>
      </c>
      <c r="J7904">
        <v>1</v>
      </c>
      <c r="K7904" s="1">
        <v>183042.2</v>
      </c>
      <c r="L7904">
        <v>0</v>
      </c>
      <c r="M7904">
        <v>20</v>
      </c>
      <c r="N7904">
        <v>758</v>
      </c>
      <c r="O7904">
        <v>5</v>
      </c>
      <c r="P7904">
        <v>27</v>
      </c>
      <c r="Q7904">
        <v>0.25</v>
      </c>
      <c r="R7904">
        <v>15160</v>
      </c>
      <c r="S7904" t="str" cm="1">
        <f t="array" ref="S7904">_xlfn.IFS(E7907&lt;30,"18-29",E7907&lt;45,"30-44",TRUE,"45+")</f>
        <v>30-44</v>
      </c>
      <c r="T7904" t="str" cm="1">
        <f t="array" ref="T7904">_xlfn.IFS(F7904&lt;=2,"0-2 Years",F7904&lt;=5,"3-5 Years",F7904&lt;=8,"6-8 Years",TRUE,"9-10 Years")</f>
        <v>9-10 Years</v>
      </c>
      <c r="U7904" t="str" cm="1">
        <f t="array" ref="U7904">_xlfn.IFS(P7904&gt;60,"High Risk",P7904&gt;30,"Medium Risk",TRUE,"Low Risk")</f>
        <v>Low Risk</v>
      </c>
      <c r="V7904">
        <f t="shared" si="123"/>
        <v>3</v>
      </c>
    </row>
    <row r="7905" spans="1:22" hidden="1" x14ac:dyDescent="0.2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 s="2">
        <v>0</v>
      </c>
      <c r="H7905">
        <v>2</v>
      </c>
      <c r="I7905">
        <v>0</v>
      </c>
      <c r="J7905">
        <v>1</v>
      </c>
      <c r="K7905" s="1">
        <v>161571.79</v>
      </c>
      <c r="L7905">
        <v>0</v>
      </c>
      <c r="M7905">
        <v>27</v>
      </c>
      <c r="N7905">
        <v>3604</v>
      </c>
      <c r="O7905">
        <v>1</v>
      </c>
      <c r="P7905">
        <v>121</v>
      </c>
      <c r="Q7905">
        <v>3.7037037037037035E-2</v>
      </c>
      <c r="R7905">
        <v>97308</v>
      </c>
      <c r="S7905" t="str" cm="1">
        <f t="array" ref="S7905">_xlfn.IFS(E7908&lt;30,"18-29",E7908&lt;45,"30-44",TRUE,"45+")</f>
        <v>30-44</v>
      </c>
      <c r="T7905" t="str" cm="1">
        <f t="array" ref="T7905">_xlfn.IFS(F7905&lt;=2,"0-2 Years",F7905&lt;=5,"3-5 Years",F7905&lt;=8,"6-8 Years",TRUE,"9-10 Years")</f>
        <v>9-10 Years</v>
      </c>
      <c r="U7905" t="str" cm="1">
        <f t="array" ref="U7905">_xlfn.IFS(P7905&gt;60,"High Risk",P7905&gt;30,"Medium Risk",TRUE,"Low Risk")</f>
        <v>High Risk</v>
      </c>
      <c r="V7905">
        <f t="shared" si="123"/>
        <v>3</v>
      </c>
    </row>
    <row r="7906" spans="1:22" hidden="1" x14ac:dyDescent="0.2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 s="2">
        <v>155619.35999999999</v>
      </c>
      <c r="H7906">
        <v>1</v>
      </c>
      <c r="I7906">
        <v>1</v>
      </c>
      <c r="J7906">
        <v>1</v>
      </c>
      <c r="K7906" s="1">
        <v>166692.03</v>
      </c>
      <c r="L7906">
        <v>0</v>
      </c>
      <c r="M7906">
        <v>29</v>
      </c>
      <c r="N7906">
        <v>685</v>
      </c>
      <c r="O7906">
        <v>1</v>
      </c>
      <c r="P7906">
        <v>23</v>
      </c>
      <c r="Q7906">
        <v>3.4482758620689655E-2</v>
      </c>
      <c r="R7906">
        <v>19865</v>
      </c>
      <c r="S7906" t="str" cm="1">
        <f t="array" ref="S7906">_xlfn.IFS(E7909&lt;30,"18-29",E7909&lt;45,"30-44",TRUE,"45+")</f>
        <v>30-44</v>
      </c>
      <c r="T7906" t="str" cm="1">
        <f t="array" ref="T7906">_xlfn.IFS(F7906&lt;=2,"0-2 Years",F7906&lt;=5,"3-5 Years",F7906&lt;=8,"6-8 Years",TRUE,"9-10 Years")</f>
        <v>0-2 Years</v>
      </c>
      <c r="U7906" t="str" cm="1">
        <f t="array" ref="U7906">_xlfn.IFS(P7906&gt;60,"High Risk",P7906&gt;30,"Medium Risk",TRUE,"Low Risk")</f>
        <v>Low Risk</v>
      </c>
      <c r="V7906">
        <f t="shared" si="123"/>
        <v>3</v>
      </c>
    </row>
    <row r="7907" spans="1:22" hidden="1" x14ac:dyDescent="0.2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 s="2">
        <v>159693.9</v>
      </c>
      <c r="H7907">
        <v>2</v>
      </c>
      <c r="I7907">
        <v>1</v>
      </c>
      <c r="J7907">
        <v>1</v>
      </c>
      <c r="K7907" s="1">
        <v>71173.64</v>
      </c>
      <c r="L7907">
        <v>0</v>
      </c>
      <c r="M7907">
        <v>15</v>
      </c>
      <c r="N7907">
        <v>1336</v>
      </c>
      <c r="O7907">
        <v>4</v>
      </c>
      <c r="P7907">
        <v>127</v>
      </c>
      <c r="Q7907">
        <v>0.26666666666666666</v>
      </c>
      <c r="R7907">
        <v>20040</v>
      </c>
      <c r="S7907" t="str" cm="1">
        <f t="array" ref="S7907">_xlfn.IFS(E7910&lt;30,"18-29",E7910&lt;45,"30-44",TRUE,"45+")</f>
        <v>30-44</v>
      </c>
      <c r="T7907" t="str" cm="1">
        <f t="array" ref="T7907">_xlfn.IFS(F7907&lt;=2,"0-2 Years",F7907&lt;=5,"3-5 Years",F7907&lt;=8,"6-8 Years",TRUE,"9-10 Years")</f>
        <v>9-10 Years</v>
      </c>
      <c r="U7907" t="str" cm="1">
        <f t="array" ref="U7907">_xlfn.IFS(P7907&gt;60,"High Risk",P7907&gt;30,"Medium Risk",TRUE,"Low Risk")</f>
        <v>High Risk</v>
      </c>
      <c r="V7907">
        <f t="shared" si="123"/>
        <v>0</v>
      </c>
    </row>
    <row r="7908" spans="1:22" hidden="1" x14ac:dyDescent="0.2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 s="2">
        <v>171653.17</v>
      </c>
      <c r="H7908">
        <v>1</v>
      </c>
      <c r="I7908">
        <v>0</v>
      </c>
      <c r="J7908">
        <v>1</v>
      </c>
      <c r="K7908" s="1">
        <v>5353.12</v>
      </c>
      <c r="L7908">
        <v>0</v>
      </c>
      <c r="M7908">
        <v>8</v>
      </c>
      <c r="N7908">
        <v>4416</v>
      </c>
      <c r="O7908">
        <v>4</v>
      </c>
      <c r="P7908">
        <v>4</v>
      </c>
      <c r="Q7908">
        <v>0.5</v>
      </c>
      <c r="R7908">
        <v>35328</v>
      </c>
      <c r="S7908" t="str" cm="1">
        <f t="array" ref="S7908">_xlfn.IFS(E7911&lt;30,"18-29",E7911&lt;45,"30-44",TRUE,"45+")</f>
        <v>45+</v>
      </c>
      <c r="T7908" t="str" cm="1">
        <f t="array" ref="T7908">_xlfn.IFS(F7908&lt;=2,"0-2 Years",F7908&lt;=5,"3-5 Years",F7908&lt;=8,"6-8 Years",TRUE,"9-10 Years")</f>
        <v>3-5 Years</v>
      </c>
      <c r="U7908" t="str" cm="1">
        <f t="array" ref="U7908">_xlfn.IFS(P7908&gt;60,"High Risk",P7908&gt;30,"Medium Risk",TRUE,"Low Risk")</f>
        <v>Low Risk</v>
      </c>
      <c r="V7908">
        <f t="shared" si="123"/>
        <v>2</v>
      </c>
    </row>
    <row r="7909" spans="1:22" hidden="1" x14ac:dyDescent="0.2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 s="2">
        <v>47685.47</v>
      </c>
      <c r="H7909">
        <v>2</v>
      </c>
      <c r="I7909">
        <v>1</v>
      </c>
      <c r="J7909">
        <v>1</v>
      </c>
      <c r="K7909" s="1">
        <v>86019.48</v>
      </c>
      <c r="L7909">
        <v>0</v>
      </c>
      <c r="M7909">
        <v>10</v>
      </c>
      <c r="N7909">
        <v>428</v>
      </c>
      <c r="O7909">
        <v>4</v>
      </c>
      <c r="P7909">
        <v>125</v>
      </c>
      <c r="Q7909">
        <v>0.4</v>
      </c>
      <c r="R7909">
        <v>4280</v>
      </c>
      <c r="S7909" t="str" cm="1">
        <f t="array" ref="S7909">_xlfn.IFS(E7912&lt;30,"18-29",E7912&lt;45,"30-44",TRUE,"45+")</f>
        <v>18-29</v>
      </c>
      <c r="T7909" t="str" cm="1">
        <f t="array" ref="T7909">_xlfn.IFS(F7909&lt;=2,"0-2 Years",F7909&lt;=5,"3-5 Years",F7909&lt;=8,"6-8 Years",TRUE,"9-10 Years")</f>
        <v>0-2 Years</v>
      </c>
      <c r="U7909" t="str" cm="1">
        <f t="array" ref="U7909">_xlfn.IFS(P7909&gt;60,"High Risk",P7909&gt;30,"Medium Risk",TRUE,"Low Risk")</f>
        <v>High Risk</v>
      </c>
      <c r="V7909">
        <f t="shared" si="123"/>
        <v>1</v>
      </c>
    </row>
    <row r="7910" spans="1:22" hidden="1" x14ac:dyDescent="0.2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 s="2">
        <v>0</v>
      </c>
      <c r="H7910">
        <v>2</v>
      </c>
      <c r="I7910">
        <v>0</v>
      </c>
      <c r="J7910">
        <v>1</v>
      </c>
      <c r="K7910" s="1">
        <v>86383.82</v>
      </c>
      <c r="L7910">
        <v>0</v>
      </c>
      <c r="M7910">
        <v>6</v>
      </c>
      <c r="N7910">
        <v>864</v>
      </c>
      <c r="O7910">
        <v>3</v>
      </c>
      <c r="P7910">
        <v>155</v>
      </c>
      <c r="Q7910">
        <v>0.5</v>
      </c>
      <c r="R7910">
        <v>5184</v>
      </c>
      <c r="S7910" t="str" cm="1">
        <f t="array" ref="S7910">_xlfn.IFS(E7913&lt;30,"18-29",E7913&lt;45,"30-44",TRUE,"45+")</f>
        <v>18-29</v>
      </c>
      <c r="T7910" t="str" cm="1">
        <f t="array" ref="T7910">_xlfn.IFS(F7910&lt;=2,"0-2 Years",F7910&lt;=5,"3-5 Years",F7910&lt;=8,"6-8 Years",TRUE,"9-10 Years")</f>
        <v>3-5 Years</v>
      </c>
      <c r="U7910" t="str" cm="1">
        <f t="array" ref="U7910">_xlfn.IFS(P7910&gt;60,"High Risk",P7910&gt;30,"Medium Risk",TRUE,"Low Risk")</f>
        <v>High Risk</v>
      </c>
      <c r="V7910">
        <f t="shared" si="123"/>
        <v>3</v>
      </c>
    </row>
    <row r="7911" spans="1:22" x14ac:dyDescent="0.2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 s="2">
        <v>0</v>
      </c>
      <c r="H7911">
        <v>1</v>
      </c>
      <c r="I7911">
        <v>0</v>
      </c>
      <c r="J7911">
        <v>0</v>
      </c>
      <c r="K7911" s="1">
        <v>31641.52</v>
      </c>
      <c r="L7911">
        <v>1</v>
      </c>
      <c r="M7911">
        <v>20</v>
      </c>
      <c r="N7911">
        <v>4364</v>
      </c>
      <c r="O7911">
        <v>1</v>
      </c>
      <c r="P7911">
        <v>169</v>
      </c>
      <c r="Q7911">
        <v>0.05</v>
      </c>
      <c r="R7911">
        <v>87280</v>
      </c>
      <c r="S7911" t="str" cm="1">
        <f t="array" ref="S7911">_xlfn.IFS(E7914&lt;30,"18-29",E7914&lt;45,"30-44",TRUE,"45+")</f>
        <v>30-44</v>
      </c>
      <c r="T7911" t="str" cm="1">
        <f t="array" ref="T7911">_xlfn.IFS(F7911&lt;=2,"0-2 Years",F7911&lt;=5,"3-5 Years",F7911&lt;=8,"6-8 Years",TRUE,"9-10 Years")</f>
        <v>3-5 Years</v>
      </c>
      <c r="U7911" t="str" cm="1">
        <f t="array" ref="U7911">_xlfn.IFS(P7911&gt;60,"High Risk",P7911&gt;30,"Medium Risk",TRUE,"Low Risk")</f>
        <v>High Risk</v>
      </c>
      <c r="V7911">
        <f t="shared" si="123"/>
        <v>9</v>
      </c>
    </row>
    <row r="7912" spans="1:22" hidden="1" x14ac:dyDescent="0.2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 s="2">
        <v>123692</v>
      </c>
      <c r="H7912">
        <v>1</v>
      </c>
      <c r="I7912">
        <v>1</v>
      </c>
      <c r="J7912">
        <v>1</v>
      </c>
      <c r="K7912" s="1">
        <v>70548.960000000006</v>
      </c>
      <c r="L7912">
        <v>0</v>
      </c>
      <c r="M7912">
        <v>5</v>
      </c>
      <c r="N7912">
        <v>3421</v>
      </c>
      <c r="O7912">
        <v>1</v>
      </c>
      <c r="P7912">
        <v>39</v>
      </c>
      <c r="Q7912">
        <v>0.2</v>
      </c>
      <c r="R7912">
        <v>17105</v>
      </c>
      <c r="S7912" t="str" cm="1">
        <f t="array" ref="S7912">_xlfn.IFS(E7915&lt;30,"18-29",E7915&lt;45,"30-44",TRUE,"45+")</f>
        <v>18-29</v>
      </c>
      <c r="T7912" t="str" cm="1">
        <f t="array" ref="T7912">_xlfn.IFS(F7912&lt;=2,"0-2 Years",F7912&lt;=5,"3-5 Years",F7912&lt;=8,"6-8 Years",TRUE,"9-10 Years")</f>
        <v>6-8 Years</v>
      </c>
      <c r="U7912" t="str" cm="1">
        <f t="array" ref="U7912">_xlfn.IFS(P7912&gt;60,"High Risk",P7912&gt;30,"Medium Risk",TRUE,"Low Risk")</f>
        <v>Medium Risk</v>
      </c>
      <c r="V7912">
        <f t="shared" si="123"/>
        <v>2</v>
      </c>
    </row>
    <row r="7913" spans="1:22" hidden="1" x14ac:dyDescent="0.2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 s="2">
        <v>148853.29</v>
      </c>
      <c r="H7913">
        <v>2</v>
      </c>
      <c r="I7913">
        <v>1</v>
      </c>
      <c r="J7913">
        <v>1</v>
      </c>
      <c r="K7913" s="1">
        <v>24411.02</v>
      </c>
      <c r="L7913">
        <v>0</v>
      </c>
      <c r="M7913">
        <v>10</v>
      </c>
      <c r="N7913">
        <v>4821</v>
      </c>
      <c r="O7913">
        <v>1</v>
      </c>
      <c r="P7913">
        <v>105</v>
      </c>
      <c r="Q7913">
        <v>0.1</v>
      </c>
      <c r="R7913">
        <v>48210</v>
      </c>
      <c r="S7913" t="str" cm="1">
        <f t="array" ref="S7913">_xlfn.IFS(E7916&lt;30,"18-29",E7916&lt;45,"30-44",TRUE,"45+")</f>
        <v>30-44</v>
      </c>
      <c r="T7913" t="str" cm="1">
        <f t="array" ref="T7913">_xlfn.IFS(F7913&lt;=2,"0-2 Years",F7913&lt;=5,"3-5 Years",F7913&lt;=8,"6-8 Years",TRUE,"9-10 Years")</f>
        <v>0-2 Years</v>
      </c>
      <c r="U7913" t="str" cm="1">
        <f t="array" ref="U7913">_xlfn.IFS(P7913&gt;60,"High Risk",P7913&gt;30,"Medium Risk",TRUE,"Low Risk")</f>
        <v>High Risk</v>
      </c>
      <c r="V7913">
        <f t="shared" si="123"/>
        <v>1</v>
      </c>
    </row>
    <row r="7914" spans="1:22" hidden="1" x14ac:dyDescent="0.2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 s="2">
        <v>133161.95000000001</v>
      </c>
      <c r="H7914">
        <v>1</v>
      </c>
      <c r="I7914">
        <v>0</v>
      </c>
      <c r="J7914">
        <v>1</v>
      </c>
      <c r="K7914" s="1">
        <v>122254.86</v>
      </c>
      <c r="L7914">
        <v>0</v>
      </c>
      <c r="M7914">
        <v>30</v>
      </c>
      <c r="N7914">
        <v>2577</v>
      </c>
      <c r="O7914">
        <v>0</v>
      </c>
      <c r="P7914">
        <v>68</v>
      </c>
      <c r="Q7914">
        <v>0</v>
      </c>
      <c r="R7914">
        <v>77310</v>
      </c>
      <c r="S7914" t="str" cm="1">
        <f t="array" ref="S7914">_xlfn.IFS(E7917&lt;30,"18-29",E7917&lt;45,"30-44",TRUE,"45+")</f>
        <v>45+</v>
      </c>
      <c r="T7914" t="str" cm="1">
        <f t="array" ref="T7914">_xlfn.IFS(F7914&lt;=2,"0-2 Years",F7914&lt;=5,"3-5 Years",F7914&lt;=8,"6-8 Years",TRUE,"9-10 Years")</f>
        <v>0-2 Years</v>
      </c>
      <c r="U7914" t="str" cm="1">
        <f t="array" ref="U7914">_xlfn.IFS(P7914&gt;60,"High Risk",P7914&gt;30,"Medium Risk",TRUE,"Low Risk")</f>
        <v>High Risk</v>
      </c>
      <c r="V7914">
        <f t="shared" si="123"/>
        <v>3</v>
      </c>
    </row>
    <row r="7915" spans="1:22" hidden="1" x14ac:dyDescent="0.2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 s="2">
        <v>143221.35</v>
      </c>
      <c r="H7915">
        <v>2</v>
      </c>
      <c r="I7915">
        <v>1</v>
      </c>
      <c r="J7915">
        <v>0</v>
      </c>
      <c r="K7915" s="1">
        <v>186035.72</v>
      </c>
      <c r="L7915">
        <v>0</v>
      </c>
      <c r="M7915">
        <v>6</v>
      </c>
      <c r="N7915">
        <v>3897</v>
      </c>
      <c r="O7915">
        <v>8</v>
      </c>
      <c r="P7915">
        <v>49</v>
      </c>
      <c r="Q7915">
        <v>1</v>
      </c>
      <c r="R7915">
        <v>23382</v>
      </c>
      <c r="S7915" t="str" cm="1">
        <f t="array" ref="S7915">_xlfn.IFS(E7918&lt;30,"18-29",E7918&lt;45,"30-44",TRUE,"45+")</f>
        <v>30-44</v>
      </c>
      <c r="T7915" t="str" cm="1">
        <f t="array" ref="T7915">_xlfn.IFS(F7915&lt;=2,"0-2 Years",F7915&lt;=5,"3-5 Years",F7915&lt;=8,"6-8 Years",TRUE,"9-10 Years")</f>
        <v>6-8 Years</v>
      </c>
      <c r="U7915" t="str" cm="1">
        <f t="array" ref="U7915">_xlfn.IFS(P7915&gt;60,"High Risk",P7915&gt;30,"Medium Risk",TRUE,"Low Risk")</f>
        <v>Medium Risk</v>
      </c>
      <c r="V7915">
        <f t="shared" si="123"/>
        <v>3</v>
      </c>
    </row>
    <row r="7916" spans="1:22" hidden="1" x14ac:dyDescent="0.2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 s="2">
        <v>0</v>
      </c>
      <c r="H7916">
        <v>2</v>
      </c>
      <c r="I7916">
        <v>0</v>
      </c>
      <c r="J7916">
        <v>1</v>
      </c>
      <c r="K7916" s="1">
        <v>73133.820000000007</v>
      </c>
      <c r="L7916">
        <v>0</v>
      </c>
      <c r="M7916">
        <v>27</v>
      </c>
      <c r="N7916">
        <v>510</v>
      </c>
      <c r="O7916">
        <v>5</v>
      </c>
      <c r="P7916">
        <v>89</v>
      </c>
      <c r="Q7916">
        <v>0.18518518518518517</v>
      </c>
      <c r="R7916">
        <v>13770</v>
      </c>
      <c r="S7916" t="str" cm="1">
        <f t="array" ref="S7916">_xlfn.IFS(E7919&lt;30,"18-29",E7919&lt;45,"30-44",TRUE,"45+")</f>
        <v>30-44</v>
      </c>
      <c r="T7916" t="str" cm="1">
        <f t="array" ref="T7916">_xlfn.IFS(F7916&lt;=2,"0-2 Years",F7916&lt;=5,"3-5 Years",F7916&lt;=8,"6-8 Years",TRUE,"9-10 Years")</f>
        <v>9-10 Years</v>
      </c>
      <c r="U7916" t="str" cm="1">
        <f t="array" ref="U7916">_xlfn.IFS(P7916&gt;60,"High Risk",P7916&gt;30,"Medium Risk",TRUE,"Low Risk")</f>
        <v>High Risk</v>
      </c>
      <c r="V7916">
        <f t="shared" si="123"/>
        <v>3</v>
      </c>
    </row>
    <row r="7917" spans="1:22" x14ac:dyDescent="0.2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 s="2">
        <v>0</v>
      </c>
      <c r="H7917">
        <v>3</v>
      </c>
      <c r="I7917">
        <v>1</v>
      </c>
      <c r="J7917">
        <v>0</v>
      </c>
      <c r="K7917" s="1">
        <v>187734.49</v>
      </c>
      <c r="L7917">
        <v>1</v>
      </c>
      <c r="M7917">
        <v>6</v>
      </c>
      <c r="N7917">
        <v>4597</v>
      </c>
      <c r="O7917">
        <v>4</v>
      </c>
      <c r="P7917">
        <v>142</v>
      </c>
      <c r="Q7917">
        <v>0.66666666666666663</v>
      </c>
      <c r="R7917">
        <v>27582</v>
      </c>
      <c r="S7917" t="str" cm="1">
        <f t="array" ref="S7917">_xlfn.IFS(E7920&lt;30,"18-29",E7920&lt;45,"30-44",TRUE,"45+")</f>
        <v>30-44</v>
      </c>
      <c r="T7917" t="str" cm="1">
        <f t="array" ref="T7917">_xlfn.IFS(F7917&lt;=2,"0-2 Years",F7917&lt;=5,"3-5 Years",F7917&lt;=8,"6-8 Years",TRUE,"9-10 Years")</f>
        <v>0-2 Years</v>
      </c>
      <c r="U7917" t="str" cm="1">
        <f t="array" ref="U7917">_xlfn.IFS(P7917&gt;60,"High Risk",P7917&gt;30,"Medium Risk",TRUE,"Low Risk")</f>
        <v>High Risk</v>
      </c>
      <c r="V7917">
        <f t="shared" si="123"/>
        <v>8</v>
      </c>
    </row>
    <row r="7918" spans="1:22" x14ac:dyDescent="0.2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 s="2">
        <v>0</v>
      </c>
      <c r="H7918">
        <v>2</v>
      </c>
      <c r="I7918">
        <v>1</v>
      </c>
      <c r="J7918">
        <v>0</v>
      </c>
      <c r="K7918" s="1">
        <v>111590.35</v>
      </c>
      <c r="L7918">
        <v>0</v>
      </c>
      <c r="M7918">
        <v>25</v>
      </c>
      <c r="N7918">
        <v>724</v>
      </c>
      <c r="O7918">
        <v>5</v>
      </c>
      <c r="P7918">
        <v>55</v>
      </c>
      <c r="Q7918">
        <v>0.2</v>
      </c>
      <c r="R7918">
        <v>18100</v>
      </c>
      <c r="S7918" t="str" cm="1">
        <f t="array" ref="S7918">_xlfn.IFS(E7921&lt;30,"18-29",E7921&lt;45,"30-44",TRUE,"45+")</f>
        <v>30-44</v>
      </c>
      <c r="T7918" t="str" cm="1">
        <f t="array" ref="T7918">_xlfn.IFS(F7918&lt;=2,"0-2 Years",F7918&lt;=5,"3-5 Years",F7918&lt;=8,"6-8 Years",TRUE,"9-10 Years")</f>
        <v>6-8 Years</v>
      </c>
      <c r="U7918" t="str" cm="1">
        <f t="array" ref="U7918">_xlfn.IFS(P7918&gt;60,"High Risk",P7918&gt;30,"Medium Risk",TRUE,"Low Risk")</f>
        <v>Medium Risk</v>
      </c>
      <c r="V7918">
        <f t="shared" si="123"/>
        <v>6</v>
      </c>
    </row>
    <row r="7919" spans="1:22" hidden="1" x14ac:dyDescent="0.2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 s="2">
        <v>126265.88</v>
      </c>
      <c r="H7919">
        <v>2</v>
      </c>
      <c r="I7919">
        <v>0</v>
      </c>
      <c r="J7919">
        <v>0</v>
      </c>
      <c r="K7919" s="1">
        <v>15859.95</v>
      </c>
      <c r="L7919">
        <v>0</v>
      </c>
      <c r="M7919">
        <v>15</v>
      </c>
      <c r="N7919">
        <v>358</v>
      </c>
      <c r="O7919">
        <v>8</v>
      </c>
      <c r="P7919">
        <v>13</v>
      </c>
      <c r="Q7919">
        <v>0.53333333333333333</v>
      </c>
      <c r="R7919">
        <v>5370</v>
      </c>
      <c r="S7919" t="str" cm="1">
        <f t="array" ref="S7919">_xlfn.IFS(E7922&lt;30,"18-29",E7922&lt;45,"30-44",TRUE,"45+")</f>
        <v>30-44</v>
      </c>
      <c r="T7919" t="str" cm="1">
        <f t="array" ref="T7919">_xlfn.IFS(F7919&lt;=2,"0-2 Years",F7919&lt;=5,"3-5 Years",F7919&lt;=8,"6-8 Years",TRUE,"9-10 Years")</f>
        <v>9-10 Years</v>
      </c>
      <c r="U7919" t="str" cm="1">
        <f t="array" ref="U7919">_xlfn.IFS(P7919&gt;60,"High Risk",P7919&gt;30,"Medium Risk",TRUE,"Low Risk")</f>
        <v>Low Risk</v>
      </c>
      <c r="V7919">
        <f t="shared" si="123"/>
        <v>3</v>
      </c>
    </row>
    <row r="7920" spans="1:22" x14ac:dyDescent="0.2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 s="2">
        <v>0</v>
      </c>
      <c r="H7920">
        <v>1</v>
      </c>
      <c r="I7920">
        <v>1</v>
      </c>
      <c r="J7920">
        <v>0</v>
      </c>
      <c r="K7920" s="1">
        <v>61324.87</v>
      </c>
      <c r="L7920">
        <v>0</v>
      </c>
      <c r="M7920">
        <v>27</v>
      </c>
      <c r="N7920">
        <v>2538</v>
      </c>
      <c r="O7920">
        <v>2</v>
      </c>
      <c r="P7920">
        <v>109</v>
      </c>
      <c r="Q7920">
        <v>7.407407407407407E-2</v>
      </c>
      <c r="R7920">
        <v>68526</v>
      </c>
      <c r="S7920" t="str" cm="1">
        <f t="array" ref="S7920">_xlfn.IFS(E7923&lt;30,"18-29",E7923&lt;45,"30-44",TRUE,"45+")</f>
        <v>30-44</v>
      </c>
      <c r="T7920" t="str" cm="1">
        <f t="array" ref="T7920">_xlfn.IFS(F7920&lt;=2,"0-2 Years",F7920&lt;=5,"3-5 Years",F7920&lt;=8,"6-8 Years",TRUE,"9-10 Years")</f>
        <v>3-5 Years</v>
      </c>
      <c r="U7920" t="str" cm="1">
        <f t="array" ref="U7920">_xlfn.IFS(P7920&gt;60,"High Risk",P7920&gt;30,"Medium Risk",TRUE,"Low Risk")</f>
        <v>High Risk</v>
      </c>
      <c r="V7920">
        <f t="shared" si="123"/>
        <v>8</v>
      </c>
    </row>
    <row r="7921" spans="1:22" hidden="1" x14ac:dyDescent="0.2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 s="2">
        <v>112713.34</v>
      </c>
      <c r="H7921">
        <v>1</v>
      </c>
      <c r="I7921">
        <v>1</v>
      </c>
      <c r="J7921">
        <v>1</v>
      </c>
      <c r="K7921" s="1">
        <v>176868.89</v>
      </c>
      <c r="L7921">
        <v>0</v>
      </c>
      <c r="M7921">
        <v>1</v>
      </c>
      <c r="N7921">
        <v>2493</v>
      </c>
      <c r="O7921">
        <v>0</v>
      </c>
      <c r="P7921">
        <v>80</v>
      </c>
      <c r="Q7921">
        <v>0</v>
      </c>
      <c r="R7921">
        <v>2493</v>
      </c>
      <c r="S7921" t="str" cm="1">
        <f t="array" ref="S7921">_xlfn.IFS(E7924&lt;30,"18-29",E7924&lt;45,"30-44",TRUE,"45+")</f>
        <v>30-44</v>
      </c>
      <c r="T7921" t="str" cm="1">
        <f t="array" ref="T7921">_xlfn.IFS(F7921&lt;=2,"0-2 Years",F7921&lt;=5,"3-5 Years",F7921&lt;=8,"6-8 Years",TRUE,"9-10 Years")</f>
        <v>6-8 Years</v>
      </c>
      <c r="U7921" t="str" cm="1">
        <f t="array" ref="U7921">_xlfn.IFS(P7921&gt;60,"High Risk",P7921&gt;30,"Medium Risk",TRUE,"Low Risk")</f>
        <v>High Risk</v>
      </c>
      <c r="V7921">
        <f t="shared" si="123"/>
        <v>2</v>
      </c>
    </row>
    <row r="7922" spans="1:22" hidden="1" x14ac:dyDescent="0.2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 s="2">
        <v>141173.03</v>
      </c>
      <c r="H7922">
        <v>1</v>
      </c>
      <c r="I7922">
        <v>0</v>
      </c>
      <c r="J7922">
        <v>1</v>
      </c>
      <c r="K7922" s="1">
        <v>98896.06</v>
      </c>
      <c r="L7922">
        <v>0</v>
      </c>
      <c r="M7922">
        <v>13</v>
      </c>
      <c r="N7922">
        <v>158</v>
      </c>
      <c r="O7922">
        <v>6</v>
      </c>
      <c r="P7922">
        <v>33</v>
      </c>
      <c r="Q7922">
        <v>0.46153846153846156</v>
      </c>
      <c r="R7922">
        <v>2054</v>
      </c>
      <c r="S7922" t="str" cm="1">
        <f t="array" ref="S7922">_xlfn.IFS(E7925&lt;30,"18-29",E7925&lt;45,"30-44",TRUE,"45+")</f>
        <v>30-44</v>
      </c>
      <c r="T7922" t="str" cm="1">
        <f t="array" ref="T7922">_xlfn.IFS(F7922&lt;=2,"0-2 Years",F7922&lt;=5,"3-5 Years",F7922&lt;=8,"6-8 Years",TRUE,"9-10 Years")</f>
        <v>3-5 Years</v>
      </c>
      <c r="U7922" t="str" cm="1">
        <f t="array" ref="U7922">_xlfn.IFS(P7922&gt;60,"High Risk",P7922&gt;30,"Medium Risk",TRUE,"Low Risk")</f>
        <v>Medium Risk</v>
      </c>
      <c r="V7922">
        <f t="shared" si="123"/>
        <v>2</v>
      </c>
    </row>
    <row r="7923" spans="1:22" hidden="1" x14ac:dyDescent="0.2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 s="2">
        <v>0</v>
      </c>
      <c r="H7923">
        <v>2</v>
      </c>
      <c r="I7923">
        <v>1</v>
      </c>
      <c r="J7923">
        <v>1</v>
      </c>
      <c r="K7923" s="1">
        <v>108739.15</v>
      </c>
      <c r="L7923">
        <v>0</v>
      </c>
      <c r="M7923">
        <v>24</v>
      </c>
      <c r="N7923">
        <v>3795</v>
      </c>
      <c r="O7923">
        <v>7</v>
      </c>
      <c r="P7923">
        <v>72</v>
      </c>
      <c r="Q7923">
        <v>0.29166666666666669</v>
      </c>
      <c r="R7923">
        <v>91080</v>
      </c>
      <c r="S7923" t="str" cm="1">
        <f t="array" ref="S7923">_xlfn.IFS(E7926&lt;30,"18-29",E7926&lt;45,"30-44",TRUE,"45+")</f>
        <v>45+</v>
      </c>
      <c r="T7923" t="str" cm="1">
        <f t="array" ref="T7923">_xlfn.IFS(F7923&lt;=2,"0-2 Years",F7923&lt;=5,"3-5 Years",F7923&lt;=8,"6-8 Years",TRUE,"9-10 Years")</f>
        <v>6-8 Years</v>
      </c>
      <c r="U7923" t="str" cm="1">
        <f t="array" ref="U7923">_xlfn.IFS(P7923&gt;60,"High Risk",P7923&gt;30,"Medium Risk",TRUE,"Low Risk")</f>
        <v>High Risk</v>
      </c>
      <c r="V7923">
        <f t="shared" si="123"/>
        <v>3</v>
      </c>
    </row>
    <row r="7924" spans="1:22" x14ac:dyDescent="0.2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 s="2">
        <v>0</v>
      </c>
      <c r="H7924">
        <v>2</v>
      </c>
      <c r="I7924">
        <v>1</v>
      </c>
      <c r="J7924">
        <v>0</v>
      </c>
      <c r="K7924" s="1">
        <v>12266.06</v>
      </c>
      <c r="L7924">
        <v>0</v>
      </c>
      <c r="M7924">
        <v>30</v>
      </c>
      <c r="N7924">
        <v>454</v>
      </c>
      <c r="O7924">
        <v>8</v>
      </c>
      <c r="P7924">
        <v>107</v>
      </c>
      <c r="Q7924">
        <v>0.26666666666666666</v>
      </c>
      <c r="R7924">
        <v>13620</v>
      </c>
      <c r="S7924" t="str" cm="1">
        <f t="array" ref="S7924">_xlfn.IFS(E7927&lt;30,"18-29",E7927&lt;45,"30-44",TRUE,"45+")</f>
        <v>30-44</v>
      </c>
      <c r="T7924" t="str" cm="1">
        <f t="array" ref="T7924">_xlfn.IFS(F7924&lt;=2,"0-2 Years",F7924&lt;=5,"3-5 Years",F7924&lt;=8,"6-8 Years",TRUE,"9-10 Years")</f>
        <v>6-8 Years</v>
      </c>
      <c r="U7924" t="str" cm="1">
        <f t="array" ref="U7924">_xlfn.IFS(P7924&gt;60,"High Risk",P7924&gt;30,"Medium Risk",TRUE,"Low Risk")</f>
        <v>High Risk</v>
      </c>
      <c r="V7924">
        <f t="shared" si="123"/>
        <v>6</v>
      </c>
    </row>
    <row r="7925" spans="1:22" hidden="1" x14ac:dyDescent="0.2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 s="2">
        <v>118866.36</v>
      </c>
      <c r="H7925">
        <v>1</v>
      </c>
      <c r="I7925">
        <v>1</v>
      </c>
      <c r="J7925">
        <v>1</v>
      </c>
      <c r="K7925" s="1">
        <v>163317.5</v>
      </c>
      <c r="L7925">
        <v>0</v>
      </c>
      <c r="M7925">
        <v>11</v>
      </c>
      <c r="N7925">
        <v>894</v>
      </c>
      <c r="O7925">
        <v>5</v>
      </c>
      <c r="P7925">
        <v>98</v>
      </c>
      <c r="Q7925">
        <v>0.45454545454545453</v>
      </c>
      <c r="R7925">
        <v>9834</v>
      </c>
      <c r="S7925" t="str" cm="1">
        <f t="array" ref="S7925">_xlfn.IFS(E7928&lt;30,"18-29",E7928&lt;45,"30-44",TRUE,"45+")</f>
        <v>45+</v>
      </c>
      <c r="T7925" t="str" cm="1">
        <f t="array" ref="T7925">_xlfn.IFS(F7925&lt;=2,"0-2 Years",F7925&lt;=5,"3-5 Years",F7925&lt;=8,"6-8 Years",TRUE,"9-10 Years")</f>
        <v>3-5 Years</v>
      </c>
      <c r="U7925" t="str" cm="1">
        <f t="array" ref="U7925">_xlfn.IFS(P7925&gt;60,"High Risk",P7925&gt;30,"Medium Risk",TRUE,"Low Risk")</f>
        <v>High Risk</v>
      </c>
      <c r="V7925">
        <f t="shared" si="123"/>
        <v>2</v>
      </c>
    </row>
    <row r="7926" spans="1:22" hidden="1" x14ac:dyDescent="0.2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 s="2">
        <v>0</v>
      </c>
      <c r="H7926">
        <v>2</v>
      </c>
      <c r="I7926">
        <v>1</v>
      </c>
      <c r="J7926">
        <v>1</v>
      </c>
      <c r="K7926" s="1">
        <v>182247.77</v>
      </c>
      <c r="L7926">
        <v>0</v>
      </c>
      <c r="M7926">
        <v>18</v>
      </c>
      <c r="N7926">
        <v>418</v>
      </c>
      <c r="O7926">
        <v>1</v>
      </c>
      <c r="P7926">
        <v>121</v>
      </c>
      <c r="Q7926">
        <v>5.5555555555555552E-2</v>
      </c>
      <c r="R7926">
        <v>7524</v>
      </c>
      <c r="S7926" t="str" cm="1">
        <f t="array" ref="S7926">_xlfn.IFS(E7929&lt;30,"18-29",E7929&lt;45,"30-44",TRUE,"45+")</f>
        <v>30-44</v>
      </c>
      <c r="T7926" t="str" cm="1">
        <f t="array" ref="T7926">_xlfn.IFS(F7926&lt;=2,"0-2 Years",F7926&lt;=5,"3-5 Years",F7926&lt;=8,"6-8 Years",TRUE,"9-10 Years")</f>
        <v>0-2 Years</v>
      </c>
      <c r="U7926" t="str" cm="1">
        <f t="array" ref="U7926">_xlfn.IFS(P7926&gt;60,"High Risk",P7926&gt;30,"Medium Risk",TRUE,"Low Risk")</f>
        <v>High Risk</v>
      </c>
      <c r="V7926">
        <f t="shared" si="123"/>
        <v>5</v>
      </c>
    </row>
    <row r="7927" spans="1:22" hidden="1" x14ac:dyDescent="0.2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 s="2">
        <v>0</v>
      </c>
      <c r="H7927">
        <v>2</v>
      </c>
      <c r="I7927">
        <v>1</v>
      </c>
      <c r="J7927">
        <v>1</v>
      </c>
      <c r="K7927" s="1">
        <v>168261.4</v>
      </c>
      <c r="L7927">
        <v>0</v>
      </c>
      <c r="M7927">
        <v>27</v>
      </c>
      <c r="N7927">
        <v>2642</v>
      </c>
      <c r="O7927">
        <v>4</v>
      </c>
      <c r="P7927">
        <v>139</v>
      </c>
      <c r="Q7927">
        <v>0.14814814814814814</v>
      </c>
      <c r="R7927">
        <v>71334</v>
      </c>
      <c r="S7927" t="str" cm="1">
        <f t="array" ref="S7927">_xlfn.IFS(E7930&lt;30,"18-29",E7930&lt;45,"30-44",TRUE,"45+")</f>
        <v>30-44</v>
      </c>
      <c r="T7927" t="str" cm="1">
        <f t="array" ref="T7927">_xlfn.IFS(F7927&lt;=2,"0-2 Years",F7927&lt;=5,"3-5 Years",F7927&lt;=8,"6-8 Years",TRUE,"9-10 Years")</f>
        <v>6-8 Years</v>
      </c>
      <c r="U7927" t="str" cm="1">
        <f t="array" ref="U7927">_xlfn.IFS(P7927&gt;60,"High Risk",P7927&gt;30,"Medium Risk",TRUE,"Low Risk")</f>
        <v>High Risk</v>
      </c>
      <c r="V7927">
        <f t="shared" si="123"/>
        <v>3</v>
      </c>
    </row>
    <row r="7928" spans="1:22" hidden="1" x14ac:dyDescent="0.2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 s="2">
        <v>92316.31</v>
      </c>
      <c r="H7928">
        <v>2</v>
      </c>
      <c r="I7928">
        <v>1</v>
      </c>
      <c r="J7928">
        <v>0</v>
      </c>
      <c r="K7928" s="1">
        <v>158590.66</v>
      </c>
      <c r="L7928">
        <v>1</v>
      </c>
      <c r="M7928">
        <v>19</v>
      </c>
      <c r="N7928">
        <v>4123</v>
      </c>
      <c r="O7928">
        <v>7</v>
      </c>
      <c r="P7928">
        <v>165</v>
      </c>
      <c r="Q7928">
        <v>0.36842105263157893</v>
      </c>
      <c r="R7928">
        <v>78337</v>
      </c>
      <c r="S7928" t="str" cm="1">
        <f t="array" ref="S7928">_xlfn.IFS(E7931&lt;30,"18-29",E7931&lt;45,"30-44",TRUE,"45+")</f>
        <v>30-44</v>
      </c>
      <c r="T7928" t="str" cm="1">
        <f t="array" ref="T7928">_xlfn.IFS(F7928&lt;=2,"0-2 Years",F7928&lt;=5,"3-5 Years",F7928&lt;=8,"6-8 Years",TRUE,"9-10 Years")</f>
        <v>3-5 Years</v>
      </c>
      <c r="U7928" t="str" cm="1">
        <f t="array" ref="U7928">_xlfn.IFS(P7928&gt;60,"High Risk",P7928&gt;30,"Medium Risk",TRUE,"Low Risk")</f>
        <v>High Risk</v>
      </c>
      <c r="V7928">
        <f t="shared" si="123"/>
        <v>4</v>
      </c>
    </row>
    <row r="7929" spans="1:22" x14ac:dyDescent="0.2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 s="2">
        <v>122185.53</v>
      </c>
      <c r="H7929">
        <v>1</v>
      </c>
      <c r="I7929">
        <v>1</v>
      </c>
      <c r="J7929">
        <v>0</v>
      </c>
      <c r="K7929" s="1">
        <v>102566.46</v>
      </c>
      <c r="L7929">
        <v>1</v>
      </c>
      <c r="M7929">
        <v>8</v>
      </c>
      <c r="N7929">
        <v>1014</v>
      </c>
      <c r="O7929">
        <v>9</v>
      </c>
      <c r="P7929">
        <v>17</v>
      </c>
      <c r="Q7929">
        <v>1</v>
      </c>
      <c r="R7929">
        <v>8112</v>
      </c>
      <c r="S7929" t="str" cm="1">
        <f t="array" ref="S7929">_xlfn.IFS(E7932&lt;30,"18-29",E7932&lt;45,"30-44",TRUE,"45+")</f>
        <v>30-44</v>
      </c>
      <c r="T7929" t="str" cm="1">
        <f t="array" ref="T7929">_xlfn.IFS(F7929&lt;=2,"0-2 Years",F7929&lt;=5,"3-5 Years",F7929&lt;=8,"6-8 Years",TRUE,"9-10 Years")</f>
        <v>0-2 Years</v>
      </c>
      <c r="U7929" t="str" cm="1">
        <f t="array" ref="U7929">_xlfn.IFS(P7929&gt;60,"High Risk",P7929&gt;30,"Medium Risk",TRUE,"Low Risk")</f>
        <v>Low Risk</v>
      </c>
      <c r="V7929">
        <f t="shared" si="123"/>
        <v>6</v>
      </c>
    </row>
    <row r="7930" spans="1:22" hidden="1" x14ac:dyDescent="0.2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 s="2">
        <v>123345.85</v>
      </c>
      <c r="H7930">
        <v>1</v>
      </c>
      <c r="I7930">
        <v>1</v>
      </c>
      <c r="J7930">
        <v>0</v>
      </c>
      <c r="K7930" s="1">
        <v>141827.82999999999</v>
      </c>
      <c r="L7930">
        <v>0</v>
      </c>
      <c r="M7930">
        <v>19</v>
      </c>
      <c r="N7930">
        <v>620</v>
      </c>
      <c r="O7930">
        <v>0</v>
      </c>
      <c r="P7930">
        <v>36</v>
      </c>
      <c r="Q7930">
        <v>0</v>
      </c>
      <c r="R7930">
        <v>11780</v>
      </c>
      <c r="S7930" t="str" cm="1">
        <f t="array" ref="S7930">_xlfn.IFS(E7933&lt;30,"18-29",E7933&lt;45,"30-44",TRUE,"45+")</f>
        <v>45+</v>
      </c>
      <c r="T7930" t="str" cm="1">
        <f t="array" ref="T7930">_xlfn.IFS(F7930&lt;=2,"0-2 Years",F7930&lt;=5,"3-5 Years",F7930&lt;=8,"6-8 Years",TRUE,"9-10 Years")</f>
        <v>3-5 Years</v>
      </c>
      <c r="U7930" t="str" cm="1">
        <f t="array" ref="U7930">_xlfn.IFS(P7930&gt;60,"High Risk",P7930&gt;30,"Medium Risk",TRUE,"Low Risk")</f>
        <v>Medium Risk</v>
      </c>
      <c r="V7930">
        <f t="shared" si="123"/>
        <v>5</v>
      </c>
    </row>
    <row r="7931" spans="1:22" hidden="1" x14ac:dyDescent="0.2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 s="2">
        <v>73070.179999999993</v>
      </c>
      <c r="H7931">
        <v>2</v>
      </c>
      <c r="I7931">
        <v>0</v>
      </c>
      <c r="J7931">
        <v>0</v>
      </c>
      <c r="K7931" s="1">
        <v>161671.15</v>
      </c>
      <c r="L7931">
        <v>0</v>
      </c>
      <c r="M7931">
        <v>14</v>
      </c>
      <c r="N7931">
        <v>2543</v>
      </c>
      <c r="O7931">
        <v>3</v>
      </c>
      <c r="P7931">
        <v>170</v>
      </c>
      <c r="Q7931">
        <v>0.21428571428571427</v>
      </c>
      <c r="R7931">
        <v>35602</v>
      </c>
      <c r="S7931" t="str" cm="1">
        <f t="array" ref="S7931">_xlfn.IFS(E7934&lt;30,"18-29",E7934&lt;45,"30-44",TRUE,"45+")</f>
        <v>30-44</v>
      </c>
      <c r="T7931" t="str" cm="1">
        <f t="array" ref="T7931">_xlfn.IFS(F7931&lt;=2,"0-2 Years",F7931&lt;=5,"3-5 Years",F7931&lt;=8,"6-8 Years",TRUE,"9-10 Years")</f>
        <v>3-5 Years</v>
      </c>
      <c r="U7931" t="str" cm="1">
        <f t="array" ref="U7931">_xlfn.IFS(P7931&gt;60,"High Risk",P7931&gt;30,"Medium Risk",TRUE,"Low Risk")</f>
        <v>High Risk</v>
      </c>
      <c r="V7931">
        <f t="shared" si="123"/>
        <v>3</v>
      </c>
    </row>
    <row r="7932" spans="1:22" x14ac:dyDescent="0.2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 s="2">
        <v>0</v>
      </c>
      <c r="H7932">
        <v>2</v>
      </c>
      <c r="I7932">
        <v>0</v>
      </c>
      <c r="J7932">
        <v>0</v>
      </c>
      <c r="K7932" s="1">
        <v>192013.23</v>
      </c>
      <c r="L7932">
        <v>0</v>
      </c>
      <c r="M7932">
        <v>17</v>
      </c>
      <c r="N7932">
        <v>793</v>
      </c>
      <c r="O7932">
        <v>6</v>
      </c>
      <c r="P7932">
        <v>45</v>
      </c>
      <c r="Q7932">
        <v>0.35294117647058826</v>
      </c>
      <c r="R7932">
        <v>13481</v>
      </c>
      <c r="S7932" t="str" cm="1">
        <f t="array" ref="S7932">_xlfn.IFS(E7935&lt;30,"18-29",E7935&lt;45,"30-44",TRUE,"45+")</f>
        <v>45+</v>
      </c>
      <c r="T7932" t="str" cm="1">
        <f t="array" ref="T7932">_xlfn.IFS(F7932&lt;=2,"0-2 Years",F7932&lt;=5,"3-5 Years",F7932&lt;=8,"6-8 Years",TRUE,"9-10 Years")</f>
        <v>6-8 Years</v>
      </c>
      <c r="U7932" t="str" cm="1">
        <f t="array" ref="U7932">_xlfn.IFS(P7932&gt;60,"High Risk",P7932&gt;30,"Medium Risk",TRUE,"Low Risk")</f>
        <v>Medium Risk</v>
      </c>
      <c r="V7932">
        <f t="shared" si="123"/>
        <v>6</v>
      </c>
    </row>
    <row r="7933" spans="1:22" x14ac:dyDescent="0.2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 s="2">
        <v>95120.59</v>
      </c>
      <c r="H7933">
        <v>1</v>
      </c>
      <c r="I7933">
        <v>0</v>
      </c>
      <c r="J7933">
        <v>0</v>
      </c>
      <c r="K7933" s="1">
        <v>127875.1</v>
      </c>
      <c r="L7933">
        <v>0</v>
      </c>
      <c r="M7933">
        <v>19</v>
      </c>
      <c r="N7933">
        <v>3024</v>
      </c>
      <c r="O7933">
        <v>0</v>
      </c>
      <c r="P7933">
        <v>118</v>
      </c>
      <c r="Q7933">
        <v>0</v>
      </c>
      <c r="R7933">
        <v>57456</v>
      </c>
      <c r="S7933" t="str" cm="1">
        <f t="array" ref="S7933">_xlfn.IFS(E7936&lt;30,"18-29",E7936&lt;45,"30-44",TRUE,"45+")</f>
        <v>30-44</v>
      </c>
      <c r="T7933" t="str" cm="1">
        <f t="array" ref="T7933">_xlfn.IFS(F7933&lt;=2,"0-2 Years",F7933&lt;=5,"3-5 Years",F7933&lt;=8,"6-8 Years",TRUE,"9-10 Years")</f>
        <v>0-2 Years</v>
      </c>
      <c r="U7933" t="str" cm="1">
        <f t="array" ref="U7933">_xlfn.IFS(P7933&gt;60,"High Risk",P7933&gt;30,"Medium Risk",TRUE,"Low Risk")</f>
        <v>High Risk</v>
      </c>
      <c r="V7933">
        <f t="shared" si="123"/>
        <v>7</v>
      </c>
    </row>
    <row r="7934" spans="1:22" hidden="1" x14ac:dyDescent="0.2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 s="2">
        <v>102800.65</v>
      </c>
      <c r="H7934">
        <v>1</v>
      </c>
      <c r="I7934">
        <v>1</v>
      </c>
      <c r="J7934">
        <v>0</v>
      </c>
      <c r="K7934" s="1">
        <v>60811.56</v>
      </c>
      <c r="L7934">
        <v>0</v>
      </c>
      <c r="M7934">
        <v>16</v>
      </c>
      <c r="N7934">
        <v>2785</v>
      </c>
      <c r="O7934">
        <v>8</v>
      </c>
      <c r="P7934">
        <v>163</v>
      </c>
      <c r="Q7934">
        <v>0.5</v>
      </c>
      <c r="R7934">
        <v>44560</v>
      </c>
      <c r="S7934" t="str" cm="1">
        <f t="array" ref="S7934">_xlfn.IFS(E7937&lt;30,"18-29",E7937&lt;45,"30-44",TRUE,"45+")</f>
        <v>30-44</v>
      </c>
      <c r="T7934" t="str" cm="1">
        <f t="array" ref="T7934">_xlfn.IFS(F7934&lt;=2,"0-2 Years",F7934&lt;=5,"3-5 Years",F7934&lt;=8,"6-8 Years",TRUE,"9-10 Years")</f>
        <v>6-8 Years</v>
      </c>
      <c r="U7934" t="str" cm="1">
        <f t="array" ref="U7934">_xlfn.IFS(P7934&gt;60,"High Risk",P7934&gt;30,"Medium Risk",TRUE,"Low Risk")</f>
        <v>High Risk</v>
      </c>
      <c r="V7934">
        <f t="shared" si="123"/>
        <v>5</v>
      </c>
    </row>
    <row r="7935" spans="1:22" hidden="1" x14ac:dyDescent="0.2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 s="2">
        <v>97072.42</v>
      </c>
      <c r="H7935">
        <v>1</v>
      </c>
      <c r="I7935">
        <v>0</v>
      </c>
      <c r="J7935">
        <v>1</v>
      </c>
      <c r="K7935" s="1">
        <v>131177.22</v>
      </c>
      <c r="L7935">
        <v>0</v>
      </c>
      <c r="M7935">
        <v>18</v>
      </c>
      <c r="N7935">
        <v>3932</v>
      </c>
      <c r="O7935">
        <v>3</v>
      </c>
      <c r="P7935">
        <v>180</v>
      </c>
      <c r="Q7935">
        <v>0.16666666666666666</v>
      </c>
      <c r="R7935">
        <v>70776</v>
      </c>
      <c r="S7935" t="str" cm="1">
        <f t="array" ref="S7935">_xlfn.IFS(E7938&lt;30,"18-29",E7938&lt;45,"30-44",TRUE,"45+")</f>
        <v>18-29</v>
      </c>
      <c r="T7935" t="str" cm="1">
        <f t="array" ref="T7935">_xlfn.IFS(F7935&lt;=2,"0-2 Years",F7935&lt;=5,"3-5 Years",F7935&lt;=8,"6-8 Years",TRUE,"9-10 Years")</f>
        <v>6-8 Years</v>
      </c>
      <c r="U7935" t="str" cm="1">
        <f t="array" ref="U7935">_xlfn.IFS(P7935&gt;60,"High Risk",P7935&gt;30,"Medium Risk",TRUE,"Low Risk")</f>
        <v>High Risk</v>
      </c>
      <c r="V7935">
        <f t="shared" si="123"/>
        <v>3</v>
      </c>
    </row>
    <row r="7936" spans="1:22" hidden="1" x14ac:dyDescent="0.2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 s="2">
        <v>132876.54999999999</v>
      </c>
      <c r="H7936">
        <v>1</v>
      </c>
      <c r="I7936">
        <v>1</v>
      </c>
      <c r="J7936">
        <v>1</v>
      </c>
      <c r="K7936" s="1">
        <v>130862.11</v>
      </c>
      <c r="L7936">
        <v>0</v>
      </c>
      <c r="M7936">
        <v>2</v>
      </c>
      <c r="N7936">
        <v>578</v>
      </c>
      <c r="O7936">
        <v>3</v>
      </c>
      <c r="P7936">
        <v>45</v>
      </c>
      <c r="Q7936">
        <v>1</v>
      </c>
      <c r="R7936">
        <v>1156</v>
      </c>
      <c r="S7936" t="str" cm="1">
        <f t="array" ref="S7936">_xlfn.IFS(E7939&lt;30,"18-29",E7939&lt;45,"30-44",TRUE,"45+")</f>
        <v>30-44</v>
      </c>
      <c r="T7936" t="str" cm="1">
        <f t="array" ref="T7936">_xlfn.IFS(F7936&lt;=2,"0-2 Years",F7936&lt;=5,"3-5 Years",F7936&lt;=8,"6-8 Years",TRUE,"9-10 Years")</f>
        <v>6-8 Years</v>
      </c>
      <c r="U7936" t="str" cm="1">
        <f t="array" ref="U7936">_xlfn.IFS(P7936&gt;60,"High Risk",P7936&gt;30,"Medium Risk",TRUE,"Low Risk")</f>
        <v>Medium Risk</v>
      </c>
      <c r="V7936">
        <f t="shared" si="123"/>
        <v>2</v>
      </c>
    </row>
    <row r="7937" spans="1:22" hidden="1" x14ac:dyDescent="0.2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 s="2">
        <v>0</v>
      </c>
      <c r="H7937">
        <v>2</v>
      </c>
      <c r="I7937">
        <v>0</v>
      </c>
      <c r="J7937">
        <v>1</v>
      </c>
      <c r="K7937" s="1">
        <v>72970.929999999993</v>
      </c>
      <c r="L7937">
        <v>0</v>
      </c>
      <c r="M7937">
        <v>23</v>
      </c>
      <c r="N7937">
        <v>657</v>
      </c>
      <c r="O7937">
        <v>0</v>
      </c>
      <c r="P7937">
        <v>132</v>
      </c>
      <c r="Q7937">
        <v>0</v>
      </c>
      <c r="R7937">
        <v>15111</v>
      </c>
      <c r="S7937" t="str" cm="1">
        <f t="array" ref="S7937">_xlfn.IFS(E7940&lt;30,"18-29",E7940&lt;45,"30-44",TRUE,"45+")</f>
        <v>30-44</v>
      </c>
      <c r="T7937" t="str" cm="1">
        <f t="array" ref="T7937">_xlfn.IFS(F7937&lt;=2,"0-2 Years",F7937&lt;=5,"3-5 Years",F7937&lt;=8,"6-8 Years",TRUE,"9-10 Years")</f>
        <v>6-8 Years</v>
      </c>
      <c r="U7937" t="str" cm="1">
        <f t="array" ref="U7937">_xlfn.IFS(P7937&gt;60,"High Risk",P7937&gt;30,"Medium Risk",TRUE,"Low Risk")</f>
        <v>High Risk</v>
      </c>
      <c r="V7937">
        <f t="shared" si="123"/>
        <v>3</v>
      </c>
    </row>
    <row r="7938" spans="1:22" x14ac:dyDescent="0.2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 s="2">
        <v>0</v>
      </c>
      <c r="H7938">
        <v>2</v>
      </c>
      <c r="I7938">
        <v>1</v>
      </c>
      <c r="J7938">
        <v>0</v>
      </c>
      <c r="K7938" s="1">
        <v>28123.99</v>
      </c>
      <c r="L7938">
        <v>0</v>
      </c>
      <c r="M7938">
        <v>3</v>
      </c>
      <c r="N7938">
        <v>3878</v>
      </c>
      <c r="O7938">
        <v>2</v>
      </c>
      <c r="P7938">
        <v>75</v>
      </c>
      <c r="Q7938">
        <v>0.66666666666666663</v>
      </c>
      <c r="R7938">
        <v>11634</v>
      </c>
      <c r="S7938" t="str" cm="1">
        <f t="array" ref="S7938">_xlfn.IFS(E7941&lt;30,"18-29",E7941&lt;45,"30-44",TRUE,"45+")</f>
        <v>18-29</v>
      </c>
      <c r="T7938" t="str" cm="1">
        <f t="array" ref="T7938">_xlfn.IFS(F7938&lt;=2,"0-2 Years",F7938&lt;=5,"3-5 Years",F7938&lt;=8,"6-8 Years",TRUE,"9-10 Years")</f>
        <v>0-2 Years</v>
      </c>
      <c r="U7938" t="str" cm="1">
        <f t="array" ref="U7938">_xlfn.IFS(P7938&gt;60,"High Risk",P7938&gt;30,"Medium Risk",TRUE,"Low Risk")</f>
        <v>High Risk</v>
      </c>
      <c r="V7938">
        <f t="shared" si="123"/>
        <v>7</v>
      </c>
    </row>
    <row r="7939" spans="1:22" x14ac:dyDescent="0.2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 s="2">
        <v>0</v>
      </c>
      <c r="H7939">
        <v>1</v>
      </c>
      <c r="I7939">
        <v>1</v>
      </c>
      <c r="J7939">
        <v>0</v>
      </c>
      <c r="K7939" s="1">
        <v>140754.19</v>
      </c>
      <c r="L7939">
        <v>1</v>
      </c>
      <c r="M7939">
        <v>23</v>
      </c>
      <c r="N7939">
        <v>3502</v>
      </c>
      <c r="O7939">
        <v>4</v>
      </c>
      <c r="P7939">
        <v>24</v>
      </c>
      <c r="Q7939">
        <v>0.17391304347826086</v>
      </c>
      <c r="R7939">
        <v>80546</v>
      </c>
      <c r="S7939" t="str" cm="1">
        <f t="array" ref="S7939">_xlfn.IFS(E7942&lt;30,"18-29",E7942&lt;45,"30-44",TRUE,"45+")</f>
        <v>18-29</v>
      </c>
      <c r="T7939" t="str" cm="1">
        <f t="array" ref="T7939">_xlfn.IFS(F7939&lt;=2,"0-2 Years",F7939&lt;=5,"3-5 Years",F7939&lt;=8,"6-8 Years",TRUE,"9-10 Years")</f>
        <v>3-5 Years</v>
      </c>
      <c r="U7939" t="str" cm="1">
        <f t="array" ref="U7939">_xlfn.IFS(P7939&gt;60,"High Risk",P7939&gt;30,"Medium Risk",TRUE,"Low Risk")</f>
        <v>Low Risk</v>
      </c>
      <c r="V7939">
        <f t="shared" ref="V7939:V8002" si="124">IF(J7939=0,3,0)+IF(G7939=0,3,0)+IF(H7939=1,2,0)+IF(E7939&gt;45,1,0)+IF(F7939&lt;3,1,0)</f>
        <v>8</v>
      </c>
    </row>
    <row r="7940" spans="1:22" x14ac:dyDescent="0.2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 s="2">
        <v>0</v>
      </c>
      <c r="H7940">
        <v>1</v>
      </c>
      <c r="I7940">
        <v>0</v>
      </c>
      <c r="J7940">
        <v>0</v>
      </c>
      <c r="K7940" s="1">
        <v>166650.32</v>
      </c>
      <c r="L7940">
        <v>0</v>
      </c>
      <c r="M7940">
        <v>8</v>
      </c>
      <c r="N7940">
        <v>2088</v>
      </c>
      <c r="O7940">
        <v>10</v>
      </c>
      <c r="P7940">
        <v>76</v>
      </c>
      <c r="Q7940">
        <v>1</v>
      </c>
      <c r="R7940">
        <v>16704</v>
      </c>
      <c r="S7940" t="str" cm="1">
        <f t="array" ref="S7940">_xlfn.IFS(E7943&lt;30,"18-29",E7943&lt;45,"30-44",TRUE,"45+")</f>
        <v>30-44</v>
      </c>
      <c r="T7940" t="str" cm="1">
        <f t="array" ref="T7940">_xlfn.IFS(F7940&lt;=2,"0-2 Years",F7940&lt;=5,"3-5 Years",F7940&lt;=8,"6-8 Years",TRUE,"9-10 Years")</f>
        <v>0-2 Years</v>
      </c>
      <c r="U7940" t="str" cm="1">
        <f t="array" ref="U7940">_xlfn.IFS(P7940&gt;60,"High Risk",P7940&gt;30,"Medium Risk",TRUE,"Low Risk")</f>
        <v>High Risk</v>
      </c>
      <c r="V7940">
        <f t="shared" si="124"/>
        <v>9</v>
      </c>
    </row>
    <row r="7941" spans="1:22" hidden="1" x14ac:dyDescent="0.2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 s="2">
        <v>51962.91</v>
      </c>
      <c r="H7941">
        <v>2</v>
      </c>
      <c r="I7941">
        <v>1</v>
      </c>
      <c r="J7941">
        <v>0</v>
      </c>
      <c r="K7941" s="1">
        <v>45507.24</v>
      </c>
      <c r="L7941">
        <v>0</v>
      </c>
      <c r="M7941">
        <v>27</v>
      </c>
      <c r="N7941">
        <v>1777</v>
      </c>
      <c r="O7941">
        <v>7</v>
      </c>
      <c r="P7941">
        <v>150</v>
      </c>
      <c r="Q7941">
        <v>0.25925925925925924</v>
      </c>
      <c r="R7941">
        <v>47979</v>
      </c>
      <c r="S7941" t="str" cm="1">
        <f t="array" ref="S7941">_xlfn.IFS(E7944&lt;30,"18-29",E7944&lt;45,"30-44",TRUE,"45+")</f>
        <v>30-44</v>
      </c>
      <c r="T7941" t="str" cm="1">
        <f t="array" ref="T7941">_xlfn.IFS(F7941&lt;=2,"0-2 Years",F7941&lt;=5,"3-5 Years",F7941&lt;=8,"6-8 Years",TRUE,"9-10 Years")</f>
        <v>9-10 Years</v>
      </c>
      <c r="U7941" t="str" cm="1">
        <f t="array" ref="U7941">_xlfn.IFS(P7941&gt;60,"High Risk",P7941&gt;30,"Medium Risk",TRUE,"Low Risk")</f>
        <v>High Risk</v>
      </c>
      <c r="V7941">
        <f t="shared" si="124"/>
        <v>3</v>
      </c>
    </row>
    <row r="7942" spans="1:22" hidden="1" x14ac:dyDescent="0.2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 s="2">
        <v>98759.89</v>
      </c>
      <c r="H7942">
        <v>1</v>
      </c>
      <c r="I7942">
        <v>0</v>
      </c>
      <c r="J7942">
        <v>0</v>
      </c>
      <c r="K7942" s="1">
        <v>112202.64</v>
      </c>
      <c r="L7942">
        <v>0</v>
      </c>
      <c r="M7942">
        <v>28</v>
      </c>
      <c r="N7942">
        <v>316</v>
      </c>
      <c r="O7942">
        <v>5</v>
      </c>
      <c r="P7942">
        <v>122</v>
      </c>
      <c r="Q7942">
        <v>0.17857142857142858</v>
      </c>
      <c r="R7942">
        <v>8848</v>
      </c>
      <c r="S7942" t="str" cm="1">
        <f t="array" ref="S7942">_xlfn.IFS(E7945&lt;30,"18-29",E7945&lt;45,"30-44",TRUE,"45+")</f>
        <v>30-44</v>
      </c>
      <c r="T7942" t="str" cm="1">
        <f t="array" ref="T7942">_xlfn.IFS(F7942&lt;=2,"0-2 Years",F7942&lt;=5,"3-5 Years",F7942&lt;=8,"6-8 Years",TRUE,"9-10 Years")</f>
        <v>6-8 Years</v>
      </c>
      <c r="U7942" t="str" cm="1">
        <f t="array" ref="U7942">_xlfn.IFS(P7942&gt;60,"High Risk",P7942&gt;30,"Medium Risk",TRUE,"Low Risk")</f>
        <v>High Risk</v>
      </c>
      <c r="V7942">
        <f t="shared" si="124"/>
        <v>5</v>
      </c>
    </row>
    <row r="7943" spans="1:22" hidden="1" x14ac:dyDescent="0.2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 s="2">
        <v>156570.85999999999</v>
      </c>
      <c r="H7943">
        <v>1</v>
      </c>
      <c r="I7943">
        <v>1</v>
      </c>
      <c r="J7943">
        <v>1</v>
      </c>
      <c r="K7943" s="1">
        <v>37140.199999999997</v>
      </c>
      <c r="L7943">
        <v>0</v>
      </c>
      <c r="M7943">
        <v>3</v>
      </c>
      <c r="N7943">
        <v>1288</v>
      </c>
      <c r="O7943">
        <v>10</v>
      </c>
      <c r="P7943">
        <v>50</v>
      </c>
      <c r="Q7943">
        <v>1</v>
      </c>
      <c r="R7943">
        <v>3864</v>
      </c>
      <c r="S7943" t="str" cm="1">
        <f t="array" ref="S7943">_xlfn.IFS(E7946&lt;30,"18-29",E7946&lt;45,"30-44",TRUE,"45+")</f>
        <v>30-44</v>
      </c>
      <c r="T7943" t="str" cm="1">
        <f t="array" ref="T7943">_xlfn.IFS(F7943&lt;=2,"0-2 Years",F7943&lt;=5,"3-5 Years",F7943&lt;=8,"6-8 Years",TRUE,"9-10 Years")</f>
        <v>0-2 Years</v>
      </c>
      <c r="U7943" t="str" cm="1">
        <f t="array" ref="U7943">_xlfn.IFS(P7943&gt;60,"High Risk",P7943&gt;30,"Medium Risk",TRUE,"Low Risk")</f>
        <v>Medium Risk</v>
      </c>
      <c r="V7943">
        <f t="shared" si="124"/>
        <v>3</v>
      </c>
    </row>
    <row r="7944" spans="1:22" x14ac:dyDescent="0.2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 s="2">
        <v>0</v>
      </c>
      <c r="H7944">
        <v>1</v>
      </c>
      <c r="I7944">
        <v>1</v>
      </c>
      <c r="J7944">
        <v>1</v>
      </c>
      <c r="K7944" s="1">
        <v>178256.58</v>
      </c>
      <c r="L7944">
        <v>1</v>
      </c>
      <c r="M7944">
        <v>9</v>
      </c>
      <c r="N7944">
        <v>2871</v>
      </c>
      <c r="O7944">
        <v>4</v>
      </c>
      <c r="P7944">
        <v>18</v>
      </c>
      <c r="Q7944">
        <v>0.44444444444444442</v>
      </c>
      <c r="R7944">
        <v>25839</v>
      </c>
      <c r="S7944" t="str" cm="1">
        <f t="array" ref="S7944">_xlfn.IFS(E7947&lt;30,"18-29",E7947&lt;45,"30-44",TRUE,"45+")</f>
        <v>45+</v>
      </c>
      <c r="T7944" t="str" cm="1">
        <f t="array" ref="T7944">_xlfn.IFS(F7944&lt;=2,"0-2 Years",F7944&lt;=5,"3-5 Years",F7944&lt;=8,"6-8 Years",TRUE,"9-10 Years")</f>
        <v>0-2 Years</v>
      </c>
      <c r="U7944" t="str" cm="1">
        <f t="array" ref="U7944">_xlfn.IFS(P7944&gt;60,"High Risk",P7944&gt;30,"Medium Risk",TRUE,"Low Risk")</f>
        <v>Low Risk</v>
      </c>
      <c r="V7944">
        <f t="shared" si="124"/>
        <v>6</v>
      </c>
    </row>
    <row r="7945" spans="1:22" x14ac:dyDescent="0.2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 s="2">
        <v>159024.71</v>
      </c>
      <c r="H7945">
        <v>1</v>
      </c>
      <c r="I7945">
        <v>1</v>
      </c>
      <c r="J7945">
        <v>0</v>
      </c>
      <c r="K7945" s="1">
        <v>100982.93</v>
      </c>
      <c r="L7945">
        <v>1</v>
      </c>
      <c r="M7945">
        <v>3</v>
      </c>
      <c r="N7945">
        <v>880</v>
      </c>
      <c r="O7945">
        <v>9</v>
      </c>
      <c r="P7945">
        <v>157</v>
      </c>
      <c r="Q7945">
        <v>1</v>
      </c>
      <c r="R7945">
        <v>2640</v>
      </c>
      <c r="S7945" t="str" cm="1">
        <f t="array" ref="S7945">_xlfn.IFS(E7948&lt;30,"18-29",E7948&lt;45,"30-44",TRUE,"45+")</f>
        <v>30-44</v>
      </c>
      <c r="T7945" t="str" cm="1">
        <f t="array" ref="T7945">_xlfn.IFS(F7945&lt;=2,"0-2 Years",F7945&lt;=5,"3-5 Years",F7945&lt;=8,"6-8 Years",TRUE,"9-10 Years")</f>
        <v>0-2 Years</v>
      </c>
      <c r="U7945" t="str" cm="1">
        <f t="array" ref="U7945">_xlfn.IFS(P7945&gt;60,"High Risk",P7945&gt;30,"Medium Risk",TRUE,"Low Risk")</f>
        <v>High Risk</v>
      </c>
      <c r="V7945">
        <f t="shared" si="124"/>
        <v>6</v>
      </c>
    </row>
    <row r="7946" spans="1:22" hidden="1" x14ac:dyDescent="0.2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 s="2">
        <v>73493.17</v>
      </c>
      <c r="H7946">
        <v>1</v>
      </c>
      <c r="I7946">
        <v>0</v>
      </c>
      <c r="J7946">
        <v>1</v>
      </c>
      <c r="K7946" s="1">
        <v>109626.13</v>
      </c>
      <c r="L7946">
        <v>1</v>
      </c>
      <c r="M7946">
        <v>29</v>
      </c>
      <c r="N7946">
        <v>2931</v>
      </c>
      <c r="O7946">
        <v>5</v>
      </c>
      <c r="P7946">
        <v>109</v>
      </c>
      <c r="Q7946">
        <v>0.17241379310344829</v>
      </c>
      <c r="R7946">
        <v>84999</v>
      </c>
      <c r="S7946" t="str" cm="1">
        <f t="array" ref="S7946">_xlfn.IFS(E7949&lt;30,"18-29",E7949&lt;45,"30-44",TRUE,"45+")</f>
        <v>30-44</v>
      </c>
      <c r="T7946" t="str" cm="1">
        <f t="array" ref="T7946">_xlfn.IFS(F7946&lt;=2,"0-2 Years",F7946&lt;=5,"3-5 Years",F7946&lt;=8,"6-8 Years",TRUE,"9-10 Years")</f>
        <v>0-2 Years</v>
      </c>
      <c r="U7946" t="str" cm="1">
        <f t="array" ref="U7946">_xlfn.IFS(P7946&gt;60,"High Risk",P7946&gt;30,"Medium Risk",TRUE,"Low Risk")</f>
        <v>High Risk</v>
      </c>
      <c r="V7946">
        <f t="shared" si="124"/>
        <v>3</v>
      </c>
    </row>
    <row r="7947" spans="1:22" hidden="1" x14ac:dyDescent="0.2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 s="2">
        <v>0</v>
      </c>
      <c r="H7947">
        <v>2</v>
      </c>
      <c r="I7947">
        <v>1</v>
      </c>
      <c r="J7947">
        <v>1</v>
      </c>
      <c r="K7947" s="1">
        <v>99251.24</v>
      </c>
      <c r="L7947">
        <v>0</v>
      </c>
      <c r="M7947">
        <v>6</v>
      </c>
      <c r="N7947">
        <v>290</v>
      </c>
      <c r="O7947">
        <v>0</v>
      </c>
      <c r="P7947">
        <v>78</v>
      </c>
      <c r="Q7947">
        <v>0</v>
      </c>
      <c r="R7947">
        <v>1740</v>
      </c>
      <c r="S7947" t="str" cm="1">
        <f t="array" ref="S7947">_xlfn.IFS(E7950&lt;30,"18-29",E7950&lt;45,"30-44",TRUE,"45+")</f>
        <v>18-29</v>
      </c>
      <c r="T7947" t="str" cm="1">
        <f t="array" ref="T7947">_xlfn.IFS(F7947&lt;=2,"0-2 Years",F7947&lt;=5,"3-5 Years",F7947&lt;=8,"6-8 Years",TRUE,"9-10 Years")</f>
        <v>6-8 Years</v>
      </c>
      <c r="U7947" t="str" cm="1">
        <f t="array" ref="U7947">_xlfn.IFS(P7947&gt;60,"High Risk",P7947&gt;30,"Medium Risk",TRUE,"Low Risk")</f>
        <v>High Risk</v>
      </c>
      <c r="V7947">
        <f t="shared" si="124"/>
        <v>3</v>
      </c>
    </row>
    <row r="7948" spans="1:22" hidden="1" x14ac:dyDescent="0.2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 s="2">
        <v>69617.36</v>
      </c>
      <c r="H7948">
        <v>1</v>
      </c>
      <c r="I7948">
        <v>1</v>
      </c>
      <c r="J7948">
        <v>0</v>
      </c>
      <c r="K7948" s="1">
        <v>143345.69</v>
      </c>
      <c r="L7948">
        <v>0</v>
      </c>
      <c r="M7948">
        <v>11</v>
      </c>
      <c r="N7948">
        <v>1803</v>
      </c>
      <c r="O7948">
        <v>4</v>
      </c>
      <c r="P7948">
        <v>69</v>
      </c>
      <c r="Q7948">
        <v>0.36363636363636365</v>
      </c>
      <c r="R7948">
        <v>19833</v>
      </c>
      <c r="S7948" t="str" cm="1">
        <f t="array" ref="S7948">_xlfn.IFS(E7951&lt;30,"18-29",E7951&lt;45,"30-44",TRUE,"45+")</f>
        <v>45+</v>
      </c>
      <c r="T7948" t="str" cm="1">
        <f t="array" ref="T7948">_xlfn.IFS(F7948&lt;=2,"0-2 Years",F7948&lt;=5,"3-5 Years",F7948&lt;=8,"6-8 Years",TRUE,"9-10 Years")</f>
        <v>6-8 Years</v>
      </c>
      <c r="U7948" t="str" cm="1">
        <f t="array" ref="U7948">_xlfn.IFS(P7948&gt;60,"High Risk",P7948&gt;30,"Medium Risk",TRUE,"Low Risk")</f>
        <v>High Risk</v>
      </c>
      <c r="V7948">
        <f t="shared" si="124"/>
        <v>5</v>
      </c>
    </row>
    <row r="7949" spans="1:22" hidden="1" x14ac:dyDescent="0.2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 s="2">
        <v>136526.26</v>
      </c>
      <c r="H7949">
        <v>2</v>
      </c>
      <c r="I7949">
        <v>1</v>
      </c>
      <c r="J7949">
        <v>0</v>
      </c>
      <c r="K7949" s="1">
        <v>59653.03</v>
      </c>
      <c r="L7949">
        <v>0</v>
      </c>
      <c r="M7949">
        <v>21</v>
      </c>
      <c r="N7949">
        <v>4174</v>
      </c>
      <c r="O7949">
        <v>1</v>
      </c>
      <c r="P7949">
        <v>129</v>
      </c>
      <c r="Q7949">
        <v>4.7619047619047616E-2</v>
      </c>
      <c r="R7949">
        <v>87654</v>
      </c>
      <c r="S7949" t="str" cm="1">
        <f t="array" ref="S7949">_xlfn.IFS(E7952&lt;30,"18-29",E7952&lt;45,"30-44",TRUE,"45+")</f>
        <v>30-44</v>
      </c>
      <c r="T7949" t="str" cm="1">
        <f t="array" ref="T7949">_xlfn.IFS(F7949&lt;=2,"0-2 Years",F7949&lt;=5,"3-5 Years",F7949&lt;=8,"6-8 Years",TRUE,"9-10 Years")</f>
        <v>3-5 Years</v>
      </c>
      <c r="U7949" t="str" cm="1">
        <f t="array" ref="U7949">_xlfn.IFS(P7949&gt;60,"High Risk",P7949&gt;30,"Medium Risk",TRUE,"Low Risk")</f>
        <v>High Risk</v>
      </c>
      <c r="V7949">
        <f t="shared" si="124"/>
        <v>3</v>
      </c>
    </row>
    <row r="7950" spans="1:22" hidden="1" x14ac:dyDescent="0.2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 s="2">
        <v>113736.27</v>
      </c>
      <c r="H7950">
        <v>1</v>
      </c>
      <c r="I7950">
        <v>0</v>
      </c>
      <c r="J7950">
        <v>1</v>
      </c>
      <c r="K7950" s="1">
        <v>196864.61</v>
      </c>
      <c r="L7950">
        <v>0</v>
      </c>
      <c r="M7950">
        <v>23</v>
      </c>
      <c r="N7950">
        <v>3606</v>
      </c>
      <c r="O7950">
        <v>0</v>
      </c>
      <c r="P7950">
        <v>107</v>
      </c>
      <c r="Q7950">
        <v>0</v>
      </c>
      <c r="R7950">
        <v>82938</v>
      </c>
      <c r="S7950" t="str" cm="1">
        <f t="array" ref="S7950">_xlfn.IFS(E7953&lt;30,"18-29",E7953&lt;45,"30-44",TRUE,"45+")</f>
        <v>30-44</v>
      </c>
      <c r="T7950" t="str" cm="1">
        <f t="array" ref="T7950">_xlfn.IFS(F7950&lt;=2,"0-2 Years",F7950&lt;=5,"3-5 Years",F7950&lt;=8,"6-8 Years",TRUE,"9-10 Years")</f>
        <v>3-5 Years</v>
      </c>
      <c r="U7950" t="str" cm="1">
        <f t="array" ref="U7950">_xlfn.IFS(P7950&gt;60,"High Risk",P7950&gt;30,"Medium Risk",TRUE,"Low Risk")</f>
        <v>High Risk</v>
      </c>
      <c r="V7950">
        <f t="shared" si="124"/>
        <v>2</v>
      </c>
    </row>
    <row r="7951" spans="1:22" x14ac:dyDescent="0.2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 s="2">
        <v>106723.28</v>
      </c>
      <c r="H7951">
        <v>1</v>
      </c>
      <c r="I7951">
        <v>0</v>
      </c>
      <c r="J7951">
        <v>0</v>
      </c>
      <c r="K7951" s="1">
        <v>109960.4</v>
      </c>
      <c r="L7951">
        <v>1</v>
      </c>
      <c r="M7951">
        <v>6</v>
      </c>
      <c r="N7951">
        <v>1340</v>
      </c>
      <c r="O7951">
        <v>10</v>
      </c>
      <c r="P7951">
        <v>97</v>
      </c>
      <c r="Q7951">
        <v>1</v>
      </c>
      <c r="R7951">
        <v>8040</v>
      </c>
      <c r="S7951" t="str" cm="1">
        <f t="array" ref="S7951">_xlfn.IFS(E7954&lt;30,"18-29",E7954&lt;45,"30-44",TRUE,"45+")</f>
        <v>30-44</v>
      </c>
      <c r="T7951" t="str" cm="1">
        <f t="array" ref="T7951">_xlfn.IFS(F7951&lt;=2,"0-2 Years",F7951&lt;=5,"3-5 Years",F7951&lt;=8,"6-8 Years",TRUE,"9-10 Years")</f>
        <v>0-2 Years</v>
      </c>
      <c r="U7951" t="str" cm="1">
        <f t="array" ref="U7951">_xlfn.IFS(P7951&gt;60,"High Risk",P7951&gt;30,"Medium Risk",TRUE,"Low Risk")</f>
        <v>High Risk</v>
      </c>
      <c r="V7951">
        <f t="shared" si="124"/>
        <v>7</v>
      </c>
    </row>
    <row r="7952" spans="1:22" hidden="1" x14ac:dyDescent="0.2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 s="2">
        <v>138847.9</v>
      </c>
      <c r="H7952">
        <v>1</v>
      </c>
      <c r="I7952">
        <v>1</v>
      </c>
      <c r="J7952">
        <v>1</v>
      </c>
      <c r="K7952" s="1">
        <v>127256.7</v>
      </c>
      <c r="L7952">
        <v>0</v>
      </c>
      <c r="M7952">
        <v>2</v>
      </c>
      <c r="N7952">
        <v>3176</v>
      </c>
      <c r="O7952">
        <v>1</v>
      </c>
      <c r="P7952">
        <v>44</v>
      </c>
      <c r="Q7952">
        <v>0.5</v>
      </c>
      <c r="R7952">
        <v>6352</v>
      </c>
      <c r="S7952" t="str" cm="1">
        <f t="array" ref="S7952">_xlfn.IFS(E7955&lt;30,"18-29",E7955&lt;45,"30-44",TRUE,"45+")</f>
        <v>30-44</v>
      </c>
      <c r="T7952" t="str" cm="1">
        <f t="array" ref="T7952">_xlfn.IFS(F7952&lt;=2,"0-2 Years",F7952&lt;=5,"3-5 Years",F7952&lt;=8,"6-8 Years",TRUE,"9-10 Years")</f>
        <v>9-10 Years</v>
      </c>
      <c r="U7952" t="str" cm="1">
        <f t="array" ref="U7952">_xlfn.IFS(P7952&gt;60,"High Risk",P7952&gt;30,"Medium Risk",TRUE,"Low Risk")</f>
        <v>Medium Risk</v>
      </c>
      <c r="V7952">
        <f t="shared" si="124"/>
        <v>2</v>
      </c>
    </row>
    <row r="7953" spans="1:22" x14ac:dyDescent="0.2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 s="2">
        <v>0</v>
      </c>
      <c r="H7953">
        <v>2</v>
      </c>
      <c r="I7953">
        <v>1</v>
      </c>
      <c r="J7953">
        <v>0</v>
      </c>
      <c r="K7953" s="1">
        <v>1099.95</v>
      </c>
      <c r="L7953">
        <v>0</v>
      </c>
      <c r="M7953">
        <v>3</v>
      </c>
      <c r="N7953">
        <v>3961</v>
      </c>
      <c r="O7953">
        <v>1</v>
      </c>
      <c r="P7953">
        <v>17</v>
      </c>
      <c r="Q7953">
        <v>0.33333333333333331</v>
      </c>
      <c r="R7953">
        <v>11883</v>
      </c>
      <c r="S7953" t="str" cm="1">
        <f t="array" ref="S7953">_xlfn.IFS(E7956&lt;30,"18-29",E7956&lt;45,"30-44",TRUE,"45+")</f>
        <v>30-44</v>
      </c>
      <c r="T7953" t="str" cm="1">
        <f t="array" ref="T7953">_xlfn.IFS(F7953&lt;=2,"0-2 Years",F7953&lt;=5,"3-5 Years",F7953&lt;=8,"6-8 Years",TRUE,"9-10 Years")</f>
        <v>0-2 Years</v>
      </c>
      <c r="U7953" t="str" cm="1">
        <f t="array" ref="U7953">_xlfn.IFS(P7953&gt;60,"High Risk",P7953&gt;30,"Medium Risk",TRUE,"Low Risk")</f>
        <v>Low Risk</v>
      </c>
      <c r="V7953">
        <f t="shared" si="124"/>
        <v>7</v>
      </c>
    </row>
    <row r="7954" spans="1:22" hidden="1" x14ac:dyDescent="0.2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 s="2">
        <v>107868.14</v>
      </c>
      <c r="H7954">
        <v>2</v>
      </c>
      <c r="I7954">
        <v>1</v>
      </c>
      <c r="J7954">
        <v>1</v>
      </c>
      <c r="K7954" s="1">
        <v>146192.4</v>
      </c>
      <c r="L7954">
        <v>0</v>
      </c>
      <c r="M7954">
        <v>7</v>
      </c>
      <c r="N7954">
        <v>4330</v>
      </c>
      <c r="O7954">
        <v>0</v>
      </c>
      <c r="P7954">
        <v>60</v>
      </c>
      <c r="Q7954">
        <v>0</v>
      </c>
      <c r="R7954">
        <v>30310</v>
      </c>
      <c r="S7954" t="str" cm="1">
        <f t="array" ref="S7954">_xlfn.IFS(E7957&lt;30,"18-29",E7957&lt;45,"30-44",TRUE,"45+")</f>
        <v>30-44</v>
      </c>
      <c r="T7954" t="str" cm="1">
        <f t="array" ref="T7954">_xlfn.IFS(F7954&lt;=2,"0-2 Years",F7954&lt;=5,"3-5 Years",F7954&lt;=8,"6-8 Years",TRUE,"9-10 Years")</f>
        <v>0-2 Years</v>
      </c>
      <c r="U7954" t="str" cm="1">
        <f t="array" ref="U7954">_xlfn.IFS(P7954&gt;60,"High Risk",P7954&gt;30,"Medium Risk",TRUE,"Low Risk")</f>
        <v>Medium Risk</v>
      </c>
      <c r="V7954">
        <f t="shared" si="124"/>
        <v>1</v>
      </c>
    </row>
    <row r="7955" spans="1:22" hidden="1" x14ac:dyDescent="0.2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 s="2">
        <v>96926.12</v>
      </c>
      <c r="H7955">
        <v>2</v>
      </c>
      <c r="I7955">
        <v>1</v>
      </c>
      <c r="J7955">
        <v>0</v>
      </c>
      <c r="K7955" s="1">
        <v>48553.77</v>
      </c>
      <c r="L7955">
        <v>0</v>
      </c>
      <c r="M7955">
        <v>3</v>
      </c>
      <c r="N7955">
        <v>3357</v>
      </c>
      <c r="O7955">
        <v>5</v>
      </c>
      <c r="P7955">
        <v>54</v>
      </c>
      <c r="Q7955">
        <v>1</v>
      </c>
      <c r="R7955">
        <v>10071</v>
      </c>
      <c r="S7955" t="str" cm="1">
        <f t="array" ref="S7955">_xlfn.IFS(E7958&lt;30,"18-29",E7958&lt;45,"30-44",TRUE,"45+")</f>
        <v>45+</v>
      </c>
      <c r="T7955" t="str" cm="1">
        <f t="array" ref="T7955">_xlfn.IFS(F7955&lt;=2,"0-2 Years",F7955&lt;=5,"3-5 Years",F7955&lt;=8,"6-8 Years",TRUE,"9-10 Years")</f>
        <v>3-5 Years</v>
      </c>
      <c r="U7955" t="str" cm="1">
        <f t="array" ref="U7955">_xlfn.IFS(P7955&gt;60,"High Risk",P7955&gt;30,"Medium Risk",TRUE,"Low Risk")</f>
        <v>Medium Risk</v>
      </c>
      <c r="V7955">
        <f t="shared" si="124"/>
        <v>3</v>
      </c>
    </row>
    <row r="7956" spans="1:22" hidden="1" x14ac:dyDescent="0.2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 s="2">
        <v>77599.23</v>
      </c>
      <c r="H7956">
        <v>1</v>
      </c>
      <c r="I7956">
        <v>0</v>
      </c>
      <c r="J7956">
        <v>0</v>
      </c>
      <c r="K7956" s="1">
        <v>144407.1</v>
      </c>
      <c r="L7956">
        <v>0</v>
      </c>
      <c r="M7956">
        <v>7</v>
      </c>
      <c r="N7956">
        <v>908</v>
      </c>
      <c r="O7956">
        <v>0</v>
      </c>
      <c r="P7956">
        <v>9</v>
      </c>
      <c r="Q7956">
        <v>0</v>
      </c>
      <c r="R7956">
        <v>6356</v>
      </c>
      <c r="S7956" t="str" cm="1">
        <f t="array" ref="S7956">_xlfn.IFS(E7959&lt;30,"18-29",E7959&lt;45,"30-44",TRUE,"45+")</f>
        <v>30-44</v>
      </c>
      <c r="T7956" t="str" cm="1">
        <f t="array" ref="T7956">_xlfn.IFS(F7956&lt;=2,"0-2 Years",F7956&lt;=5,"3-5 Years",F7956&lt;=8,"6-8 Years",TRUE,"9-10 Years")</f>
        <v>6-8 Years</v>
      </c>
      <c r="U7956" t="str" cm="1">
        <f t="array" ref="U7956">_xlfn.IFS(P7956&gt;60,"High Risk",P7956&gt;30,"Medium Risk",TRUE,"Low Risk")</f>
        <v>Low Risk</v>
      </c>
      <c r="V7956">
        <f t="shared" si="124"/>
        <v>5</v>
      </c>
    </row>
    <row r="7957" spans="1:22" hidden="1" x14ac:dyDescent="0.2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 s="2">
        <v>178787.54</v>
      </c>
      <c r="H7957">
        <v>1</v>
      </c>
      <c r="I7957">
        <v>1</v>
      </c>
      <c r="J7957">
        <v>1</v>
      </c>
      <c r="K7957" s="1">
        <v>195760.53</v>
      </c>
      <c r="L7957">
        <v>0</v>
      </c>
      <c r="M7957">
        <v>4</v>
      </c>
      <c r="N7957">
        <v>566</v>
      </c>
      <c r="O7957">
        <v>9</v>
      </c>
      <c r="P7957">
        <v>147</v>
      </c>
      <c r="Q7957">
        <v>1</v>
      </c>
      <c r="R7957">
        <v>2264</v>
      </c>
      <c r="S7957" t="str" cm="1">
        <f t="array" ref="S7957">_xlfn.IFS(E7960&lt;30,"18-29",E7960&lt;45,"30-44",TRUE,"45+")</f>
        <v>30-44</v>
      </c>
      <c r="T7957" t="str" cm="1">
        <f t="array" ref="T7957">_xlfn.IFS(F7957&lt;=2,"0-2 Years",F7957&lt;=5,"3-5 Years",F7957&lt;=8,"6-8 Years",TRUE,"9-10 Years")</f>
        <v>3-5 Years</v>
      </c>
      <c r="U7957" t="str" cm="1">
        <f t="array" ref="U7957">_xlfn.IFS(P7957&gt;60,"High Risk",P7957&gt;30,"Medium Risk",TRUE,"Low Risk")</f>
        <v>High Risk</v>
      </c>
      <c r="V7957">
        <f t="shared" si="124"/>
        <v>2</v>
      </c>
    </row>
    <row r="7958" spans="1:22" hidden="1" x14ac:dyDescent="0.2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 s="2">
        <v>0</v>
      </c>
      <c r="H7958">
        <v>2</v>
      </c>
      <c r="I7958">
        <v>1</v>
      </c>
      <c r="J7958">
        <v>1</v>
      </c>
      <c r="K7958" s="1">
        <v>44827.47</v>
      </c>
      <c r="L7958">
        <v>0</v>
      </c>
      <c r="M7958">
        <v>1</v>
      </c>
      <c r="N7958">
        <v>2090</v>
      </c>
      <c r="O7958">
        <v>3</v>
      </c>
      <c r="P7958">
        <v>4</v>
      </c>
      <c r="Q7958">
        <v>1</v>
      </c>
      <c r="R7958">
        <v>2090</v>
      </c>
      <c r="S7958" t="str" cm="1">
        <f t="array" ref="S7958">_xlfn.IFS(E7961&lt;30,"18-29",E7961&lt;45,"30-44",TRUE,"45+")</f>
        <v>30-44</v>
      </c>
      <c r="T7958" t="str" cm="1">
        <f t="array" ref="T7958">_xlfn.IFS(F7958&lt;=2,"0-2 Years",F7958&lt;=5,"3-5 Years",F7958&lt;=8,"6-8 Years",TRUE,"9-10 Years")</f>
        <v>3-5 Years</v>
      </c>
      <c r="U7958" t="str" cm="1">
        <f t="array" ref="U7958">_xlfn.IFS(P7958&gt;60,"High Risk",P7958&gt;30,"Medium Risk",TRUE,"Low Risk")</f>
        <v>Low Risk</v>
      </c>
      <c r="V7958">
        <f t="shared" si="124"/>
        <v>4</v>
      </c>
    </row>
    <row r="7959" spans="1:22" hidden="1" x14ac:dyDescent="0.2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 s="2">
        <v>129668.43</v>
      </c>
      <c r="H7959">
        <v>2</v>
      </c>
      <c r="I7959">
        <v>1</v>
      </c>
      <c r="J7959">
        <v>1</v>
      </c>
      <c r="K7959" s="1">
        <v>88743.99</v>
      </c>
      <c r="L7959">
        <v>0</v>
      </c>
      <c r="M7959">
        <v>9</v>
      </c>
      <c r="N7959">
        <v>2351</v>
      </c>
      <c r="O7959">
        <v>3</v>
      </c>
      <c r="P7959">
        <v>117</v>
      </c>
      <c r="Q7959">
        <v>0.33333333333333331</v>
      </c>
      <c r="R7959">
        <v>21159</v>
      </c>
      <c r="S7959" t="str" cm="1">
        <f t="array" ref="S7959">_xlfn.IFS(E7962&lt;30,"18-29",E7962&lt;45,"30-44",TRUE,"45+")</f>
        <v>30-44</v>
      </c>
      <c r="T7959" t="str" cm="1">
        <f t="array" ref="T7959">_xlfn.IFS(F7959&lt;=2,"0-2 Years",F7959&lt;=5,"3-5 Years",F7959&lt;=8,"6-8 Years",TRUE,"9-10 Years")</f>
        <v>3-5 Years</v>
      </c>
      <c r="U7959" t="str" cm="1">
        <f t="array" ref="U7959">_xlfn.IFS(P7959&gt;60,"High Risk",P7959&gt;30,"Medium Risk",TRUE,"Low Risk")</f>
        <v>High Risk</v>
      </c>
      <c r="V7959">
        <f t="shared" si="124"/>
        <v>0</v>
      </c>
    </row>
    <row r="7960" spans="1:22" hidden="1" x14ac:dyDescent="0.2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 s="2">
        <v>146178.13</v>
      </c>
      <c r="H7960">
        <v>2</v>
      </c>
      <c r="I7960">
        <v>1</v>
      </c>
      <c r="J7960">
        <v>1</v>
      </c>
      <c r="K7960" s="1">
        <v>88837.11</v>
      </c>
      <c r="L7960">
        <v>0</v>
      </c>
      <c r="M7960">
        <v>26</v>
      </c>
      <c r="N7960">
        <v>326</v>
      </c>
      <c r="O7960">
        <v>6</v>
      </c>
      <c r="P7960">
        <v>135</v>
      </c>
      <c r="Q7960">
        <v>0.23076923076923078</v>
      </c>
      <c r="R7960">
        <v>8476</v>
      </c>
      <c r="S7960" t="str" cm="1">
        <f t="array" ref="S7960">_xlfn.IFS(E7963&lt;30,"18-29",E7963&lt;45,"30-44",TRUE,"45+")</f>
        <v>30-44</v>
      </c>
      <c r="T7960" t="str" cm="1">
        <f t="array" ref="T7960">_xlfn.IFS(F7960&lt;=2,"0-2 Years",F7960&lt;=5,"3-5 Years",F7960&lt;=8,"6-8 Years",TRUE,"9-10 Years")</f>
        <v>6-8 Years</v>
      </c>
      <c r="U7960" t="str" cm="1">
        <f t="array" ref="U7960">_xlfn.IFS(P7960&gt;60,"High Risk",P7960&gt;30,"Medium Risk",TRUE,"Low Risk")</f>
        <v>High Risk</v>
      </c>
      <c r="V7960">
        <f t="shared" si="124"/>
        <v>0</v>
      </c>
    </row>
    <row r="7961" spans="1:22" x14ac:dyDescent="0.2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 s="2">
        <v>0</v>
      </c>
      <c r="H7961">
        <v>2</v>
      </c>
      <c r="I7961">
        <v>1</v>
      </c>
      <c r="J7961">
        <v>0</v>
      </c>
      <c r="K7961" s="1">
        <v>62112.7</v>
      </c>
      <c r="L7961">
        <v>0</v>
      </c>
      <c r="M7961">
        <v>3</v>
      </c>
      <c r="N7961">
        <v>2079</v>
      </c>
      <c r="O7961">
        <v>6</v>
      </c>
      <c r="P7961">
        <v>92</v>
      </c>
      <c r="Q7961">
        <v>1</v>
      </c>
      <c r="R7961">
        <v>6237</v>
      </c>
      <c r="S7961" t="str" cm="1">
        <f t="array" ref="S7961">_xlfn.IFS(E7964&lt;30,"18-29",E7964&lt;45,"30-44",TRUE,"45+")</f>
        <v>45+</v>
      </c>
      <c r="T7961" t="str" cm="1">
        <f t="array" ref="T7961">_xlfn.IFS(F7961&lt;=2,"0-2 Years",F7961&lt;=5,"3-5 Years",F7961&lt;=8,"6-8 Years",TRUE,"9-10 Years")</f>
        <v>6-8 Years</v>
      </c>
      <c r="U7961" t="str" cm="1">
        <f t="array" ref="U7961">_xlfn.IFS(P7961&gt;60,"High Risk",P7961&gt;30,"Medium Risk",TRUE,"Low Risk")</f>
        <v>High Risk</v>
      </c>
      <c r="V7961">
        <f t="shared" si="124"/>
        <v>6</v>
      </c>
    </row>
    <row r="7962" spans="1:22" x14ac:dyDescent="0.2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 s="2">
        <v>0</v>
      </c>
      <c r="H7962">
        <v>2</v>
      </c>
      <c r="I7962">
        <v>0</v>
      </c>
      <c r="J7962">
        <v>0</v>
      </c>
      <c r="K7962" s="1">
        <v>163563.07</v>
      </c>
      <c r="L7962">
        <v>0</v>
      </c>
      <c r="M7962">
        <v>1</v>
      </c>
      <c r="N7962">
        <v>4323</v>
      </c>
      <c r="O7962">
        <v>10</v>
      </c>
      <c r="P7962">
        <v>90</v>
      </c>
      <c r="Q7962">
        <v>1</v>
      </c>
      <c r="R7962">
        <v>4323</v>
      </c>
      <c r="S7962" t="str" cm="1">
        <f t="array" ref="S7962">_xlfn.IFS(E7965&lt;30,"18-29",E7965&lt;45,"30-44",TRUE,"45+")</f>
        <v>30-44</v>
      </c>
      <c r="T7962" t="str" cm="1">
        <f t="array" ref="T7962">_xlfn.IFS(F7962&lt;=2,"0-2 Years",F7962&lt;=5,"3-5 Years",F7962&lt;=8,"6-8 Years",TRUE,"9-10 Years")</f>
        <v>3-5 Years</v>
      </c>
      <c r="U7962" t="str" cm="1">
        <f t="array" ref="U7962">_xlfn.IFS(P7962&gt;60,"High Risk",P7962&gt;30,"Medium Risk",TRUE,"Low Risk")</f>
        <v>High Risk</v>
      </c>
      <c r="V7962">
        <f t="shared" si="124"/>
        <v>6</v>
      </c>
    </row>
    <row r="7963" spans="1:22" hidden="1" x14ac:dyDescent="0.2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 s="2">
        <v>154763.21</v>
      </c>
      <c r="H7963">
        <v>2</v>
      </c>
      <c r="I7963">
        <v>1</v>
      </c>
      <c r="J7963">
        <v>1</v>
      </c>
      <c r="K7963" s="1">
        <v>174800.31</v>
      </c>
      <c r="L7963">
        <v>0</v>
      </c>
      <c r="M7963">
        <v>27</v>
      </c>
      <c r="N7963">
        <v>1205</v>
      </c>
      <c r="O7963">
        <v>3</v>
      </c>
      <c r="P7963">
        <v>60</v>
      </c>
      <c r="Q7963">
        <v>0.1111111111111111</v>
      </c>
      <c r="R7963">
        <v>32535</v>
      </c>
      <c r="S7963" t="str" cm="1">
        <f t="array" ref="S7963">_xlfn.IFS(E7966&lt;30,"18-29",E7966&lt;45,"30-44",TRUE,"45+")</f>
        <v>30-44</v>
      </c>
      <c r="T7963" t="str" cm="1">
        <f t="array" ref="T7963">_xlfn.IFS(F7963&lt;=2,"0-2 Years",F7963&lt;=5,"3-5 Years",F7963&lt;=8,"6-8 Years",TRUE,"9-10 Years")</f>
        <v>0-2 Years</v>
      </c>
      <c r="U7963" t="str" cm="1">
        <f t="array" ref="U7963">_xlfn.IFS(P7963&gt;60,"High Risk",P7963&gt;30,"Medium Risk",TRUE,"Low Risk")</f>
        <v>Medium Risk</v>
      </c>
      <c r="V7963">
        <f t="shared" si="124"/>
        <v>1</v>
      </c>
    </row>
    <row r="7964" spans="1:22" hidden="1" x14ac:dyDescent="0.2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 s="2">
        <v>116251.24</v>
      </c>
      <c r="H7964">
        <v>1</v>
      </c>
      <c r="I7964">
        <v>0</v>
      </c>
      <c r="J7964">
        <v>1</v>
      </c>
      <c r="K7964" s="1">
        <v>42429.88</v>
      </c>
      <c r="L7964">
        <v>1</v>
      </c>
      <c r="M7964">
        <v>21</v>
      </c>
      <c r="N7964">
        <v>3957</v>
      </c>
      <c r="O7964">
        <v>7</v>
      </c>
      <c r="P7964">
        <v>35</v>
      </c>
      <c r="Q7964">
        <v>0.33333333333333331</v>
      </c>
      <c r="R7964">
        <v>83097</v>
      </c>
      <c r="S7964" t="str" cm="1">
        <f t="array" ref="S7964">_xlfn.IFS(E7967&lt;30,"18-29",E7967&lt;45,"30-44",TRUE,"45+")</f>
        <v>45+</v>
      </c>
      <c r="T7964" t="str" cm="1">
        <f t="array" ref="T7964">_xlfn.IFS(F7964&lt;=2,"0-2 Years",F7964&lt;=5,"3-5 Years",F7964&lt;=8,"6-8 Years",TRUE,"9-10 Years")</f>
        <v>3-5 Years</v>
      </c>
      <c r="U7964" t="str" cm="1">
        <f t="array" ref="U7964">_xlfn.IFS(P7964&gt;60,"High Risk",P7964&gt;30,"Medium Risk",TRUE,"Low Risk")</f>
        <v>Medium Risk</v>
      </c>
      <c r="V7964">
        <f t="shared" si="124"/>
        <v>3</v>
      </c>
    </row>
    <row r="7965" spans="1:22" hidden="1" x14ac:dyDescent="0.2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 s="2">
        <v>0</v>
      </c>
      <c r="H7965">
        <v>2</v>
      </c>
      <c r="I7965">
        <v>1</v>
      </c>
      <c r="J7965">
        <v>1</v>
      </c>
      <c r="K7965" s="1">
        <v>82647.649999999994</v>
      </c>
      <c r="L7965">
        <v>0</v>
      </c>
      <c r="M7965">
        <v>27</v>
      </c>
      <c r="N7965">
        <v>4207</v>
      </c>
      <c r="O7965">
        <v>0</v>
      </c>
      <c r="P7965">
        <v>84</v>
      </c>
      <c r="Q7965">
        <v>0</v>
      </c>
      <c r="R7965">
        <v>113589</v>
      </c>
      <c r="S7965" t="str" cm="1">
        <f t="array" ref="S7965">_xlfn.IFS(E7968&lt;30,"18-29",E7968&lt;45,"30-44",TRUE,"45+")</f>
        <v>30-44</v>
      </c>
      <c r="T7965" t="str" cm="1">
        <f t="array" ref="T7965">_xlfn.IFS(F7965&lt;=2,"0-2 Years",F7965&lt;=5,"3-5 Years",F7965&lt;=8,"6-8 Years",TRUE,"9-10 Years")</f>
        <v>6-8 Years</v>
      </c>
      <c r="U7965" t="str" cm="1">
        <f t="array" ref="U7965">_xlfn.IFS(P7965&gt;60,"High Risk",P7965&gt;30,"Medium Risk",TRUE,"Low Risk")</f>
        <v>High Risk</v>
      </c>
      <c r="V7965">
        <f t="shared" si="124"/>
        <v>3</v>
      </c>
    </row>
    <row r="7966" spans="1:22" hidden="1" x14ac:dyDescent="0.2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 s="2">
        <v>100954.88</v>
      </c>
      <c r="H7966">
        <v>2</v>
      </c>
      <c r="I7966">
        <v>0</v>
      </c>
      <c r="J7966">
        <v>0</v>
      </c>
      <c r="K7966" s="1">
        <v>134175.15</v>
      </c>
      <c r="L7966">
        <v>0</v>
      </c>
      <c r="M7966">
        <v>16</v>
      </c>
      <c r="N7966">
        <v>1667</v>
      </c>
      <c r="O7966">
        <v>3</v>
      </c>
      <c r="P7966">
        <v>154</v>
      </c>
      <c r="Q7966">
        <v>0.1875</v>
      </c>
      <c r="R7966">
        <v>26672</v>
      </c>
      <c r="S7966" t="str" cm="1">
        <f t="array" ref="S7966">_xlfn.IFS(E7969&lt;30,"18-29",E7969&lt;45,"30-44",TRUE,"45+")</f>
        <v>30-44</v>
      </c>
      <c r="T7966" t="str" cm="1">
        <f t="array" ref="T7966">_xlfn.IFS(F7966&lt;=2,"0-2 Years",F7966&lt;=5,"3-5 Years",F7966&lt;=8,"6-8 Years",TRUE,"9-10 Years")</f>
        <v>0-2 Years</v>
      </c>
      <c r="U7966" t="str" cm="1">
        <f t="array" ref="U7966">_xlfn.IFS(P7966&gt;60,"High Risk",P7966&gt;30,"Medium Risk",TRUE,"Low Risk")</f>
        <v>High Risk</v>
      </c>
      <c r="V7966">
        <f t="shared" si="124"/>
        <v>4</v>
      </c>
    </row>
    <row r="7967" spans="1:22" hidden="1" x14ac:dyDescent="0.2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 s="2">
        <v>124620.01</v>
      </c>
      <c r="H7967">
        <v>2</v>
      </c>
      <c r="I7967">
        <v>1</v>
      </c>
      <c r="J7967">
        <v>0</v>
      </c>
      <c r="K7967" s="1">
        <v>92243.94</v>
      </c>
      <c r="L7967">
        <v>1</v>
      </c>
      <c r="M7967">
        <v>25</v>
      </c>
      <c r="N7967">
        <v>468</v>
      </c>
      <c r="O7967">
        <v>6</v>
      </c>
      <c r="P7967">
        <v>34</v>
      </c>
      <c r="Q7967">
        <v>0.24</v>
      </c>
      <c r="R7967">
        <v>11700</v>
      </c>
      <c r="S7967" t="str" cm="1">
        <f t="array" ref="S7967">_xlfn.IFS(E7970&lt;30,"18-29",E7970&lt;45,"30-44",TRUE,"45+")</f>
        <v>45+</v>
      </c>
      <c r="T7967" t="str" cm="1">
        <f t="array" ref="T7967">_xlfn.IFS(F7967&lt;=2,"0-2 Years",F7967&lt;=5,"3-5 Years",F7967&lt;=8,"6-8 Years",TRUE,"9-10 Years")</f>
        <v>3-5 Years</v>
      </c>
      <c r="U7967" t="str" cm="1">
        <f t="array" ref="U7967">_xlfn.IFS(P7967&gt;60,"High Risk",P7967&gt;30,"Medium Risk",TRUE,"Low Risk")</f>
        <v>Medium Risk</v>
      </c>
      <c r="V7967">
        <f t="shared" si="124"/>
        <v>4</v>
      </c>
    </row>
    <row r="7968" spans="1:22" hidden="1" x14ac:dyDescent="0.2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 s="2">
        <v>0</v>
      </c>
      <c r="H7968">
        <v>2</v>
      </c>
      <c r="I7968">
        <v>1</v>
      </c>
      <c r="J7968">
        <v>1</v>
      </c>
      <c r="K7968" s="1">
        <v>6175.53</v>
      </c>
      <c r="L7968">
        <v>0</v>
      </c>
      <c r="M7968">
        <v>11</v>
      </c>
      <c r="N7968">
        <v>2939</v>
      </c>
      <c r="O7968">
        <v>5</v>
      </c>
      <c r="P7968">
        <v>68</v>
      </c>
      <c r="Q7968">
        <v>0.45454545454545453</v>
      </c>
      <c r="R7968">
        <v>32329</v>
      </c>
      <c r="S7968" t="str" cm="1">
        <f t="array" ref="S7968">_xlfn.IFS(E7971&lt;30,"18-29",E7971&lt;45,"30-44",TRUE,"45+")</f>
        <v>45+</v>
      </c>
      <c r="T7968" t="str" cm="1">
        <f t="array" ref="T7968">_xlfn.IFS(F7968&lt;=2,"0-2 Years",F7968&lt;=5,"3-5 Years",F7968&lt;=8,"6-8 Years",TRUE,"9-10 Years")</f>
        <v>3-5 Years</v>
      </c>
      <c r="U7968" t="str" cm="1">
        <f t="array" ref="U7968">_xlfn.IFS(P7968&gt;60,"High Risk",P7968&gt;30,"Medium Risk",TRUE,"Low Risk")</f>
        <v>High Risk</v>
      </c>
      <c r="V7968">
        <f t="shared" si="124"/>
        <v>3</v>
      </c>
    </row>
    <row r="7969" spans="1:22" hidden="1" x14ac:dyDescent="0.2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 s="2">
        <v>112701.04</v>
      </c>
      <c r="H7969">
        <v>1</v>
      </c>
      <c r="I7969">
        <v>0</v>
      </c>
      <c r="J7969">
        <v>0</v>
      </c>
      <c r="K7969" s="1">
        <v>29213.63</v>
      </c>
      <c r="L7969">
        <v>0</v>
      </c>
      <c r="M7969">
        <v>19</v>
      </c>
      <c r="N7969">
        <v>3405</v>
      </c>
      <c r="O7969">
        <v>0</v>
      </c>
      <c r="P7969">
        <v>148</v>
      </c>
      <c r="Q7969">
        <v>0</v>
      </c>
      <c r="R7969">
        <v>64695</v>
      </c>
      <c r="S7969" t="str" cm="1">
        <f t="array" ref="S7969">_xlfn.IFS(E7972&lt;30,"18-29",E7972&lt;45,"30-44",TRUE,"45+")</f>
        <v>30-44</v>
      </c>
      <c r="T7969" t="str" cm="1">
        <f t="array" ref="T7969">_xlfn.IFS(F7969&lt;=2,"0-2 Years",F7969&lt;=5,"3-5 Years",F7969&lt;=8,"6-8 Years",TRUE,"9-10 Years")</f>
        <v>9-10 Years</v>
      </c>
      <c r="U7969" t="str" cm="1">
        <f t="array" ref="U7969">_xlfn.IFS(P7969&gt;60,"High Risk",P7969&gt;30,"Medium Risk",TRUE,"Low Risk")</f>
        <v>High Risk</v>
      </c>
      <c r="V7969">
        <f t="shared" si="124"/>
        <v>5</v>
      </c>
    </row>
    <row r="7970" spans="1:22" hidden="1" x14ac:dyDescent="0.2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 s="2">
        <v>84692.5</v>
      </c>
      <c r="H7970">
        <v>1</v>
      </c>
      <c r="I7970">
        <v>0</v>
      </c>
      <c r="J7970">
        <v>1</v>
      </c>
      <c r="K7970" s="1">
        <v>67214.02</v>
      </c>
      <c r="L7970">
        <v>0</v>
      </c>
      <c r="M7970">
        <v>10</v>
      </c>
      <c r="N7970">
        <v>4349</v>
      </c>
      <c r="O7970">
        <v>2</v>
      </c>
      <c r="P7970">
        <v>76</v>
      </c>
      <c r="Q7970">
        <v>0.2</v>
      </c>
      <c r="R7970">
        <v>43490</v>
      </c>
      <c r="S7970" t="str" cm="1">
        <f t="array" ref="S7970">_xlfn.IFS(E7973&lt;30,"18-29",E7973&lt;45,"30-44",TRUE,"45+")</f>
        <v>30-44</v>
      </c>
      <c r="T7970" t="str" cm="1">
        <f t="array" ref="T7970">_xlfn.IFS(F7970&lt;=2,"0-2 Years",F7970&lt;=5,"3-5 Years",F7970&lt;=8,"6-8 Years",TRUE,"9-10 Years")</f>
        <v>6-8 Years</v>
      </c>
      <c r="U7970" t="str" cm="1">
        <f t="array" ref="U7970">_xlfn.IFS(P7970&gt;60,"High Risk",P7970&gt;30,"Medium Risk",TRUE,"Low Risk")</f>
        <v>High Risk</v>
      </c>
      <c r="V7970">
        <f t="shared" si="124"/>
        <v>2</v>
      </c>
    </row>
    <row r="7971" spans="1:22" x14ac:dyDescent="0.2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 s="2">
        <v>108204.52</v>
      </c>
      <c r="H7971">
        <v>1</v>
      </c>
      <c r="I7971">
        <v>1</v>
      </c>
      <c r="J7971">
        <v>0</v>
      </c>
      <c r="K7971" s="1">
        <v>169037.84</v>
      </c>
      <c r="L7971">
        <v>1</v>
      </c>
      <c r="M7971">
        <v>7</v>
      </c>
      <c r="N7971">
        <v>3104</v>
      </c>
      <c r="O7971">
        <v>4</v>
      </c>
      <c r="P7971">
        <v>50</v>
      </c>
      <c r="Q7971">
        <v>0.5714285714285714</v>
      </c>
      <c r="R7971">
        <v>21728</v>
      </c>
      <c r="S7971" t="str" cm="1">
        <f t="array" ref="S7971">_xlfn.IFS(E7974&lt;30,"18-29",E7974&lt;45,"30-44",TRUE,"45+")</f>
        <v>30-44</v>
      </c>
      <c r="T7971" t="str" cm="1">
        <f t="array" ref="T7971">_xlfn.IFS(F7971&lt;=2,"0-2 Years",F7971&lt;=5,"3-5 Years",F7971&lt;=8,"6-8 Years",TRUE,"9-10 Years")</f>
        <v>0-2 Years</v>
      </c>
      <c r="U7971" t="str" cm="1">
        <f t="array" ref="U7971">_xlfn.IFS(P7971&gt;60,"High Risk",P7971&gt;30,"Medium Risk",TRUE,"Low Risk")</f>
        <v>Medium Risk</v>
      </c>
      <c r="V7971">
        <f t="shared" si="124"/>
        <v>7</v>
      </c>
    </row>
    <row r="7972" spans="1:22" hidden="1" x14ac:dyDescent="0.2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 s="2">
        <v>86449.39</v>
      </c>
      <c r="H7972">
        <v>1</v>
      </c>
      <c r="I7972">
        <v>1</v>
      </c>
      <c r="J7972">
        <v>1</v>
      </c>
      <c r="K7972" s="1">
        <v>188809.23</v>
      </c>
      <c r="L7972">
        <v>0</v>
      </c>
      <c r="M7972">
        <v>4</v>
      </c>
      <c r="N7972">
        <v>3179</v>
      </c>
      <c r="O7972">
        <v>1</v>
      </c>
      <c r="P7972">
        <v>47</v>
      </c>
      <c r="Q7972">
        <v>0.25</v>
      </c>
      <c r="R7972">
        <v>12716</v>
      </c>
      <c r="S7972" t="str" cm="1">
        <f t="array" ref="S7972">_xlfn.IFS(E7975&lt;30,"18-29",E7975&lt;45,"30-44",TRUE,"45+")</f>
        <v>30-44</v>
      </c>
      <c r="T7972" t="str" cm="1">
        <f t="array" ref="T7972">_xlfn.IFS(F7972&lt;=2,"0-2 Years",F7972&lt;=5,"3-5 Years",F7972&lt;=8,"6-8 Years",TRUE,"9-10 Years")</f>
        <v>6-8 Years</v>
      </c>
      <c r="U7972" t="str" cm="1">
        <f t="array" ref="U7972">_xlfn.IFS(P7972&gt;60,"High Risk",P7972&gt;30,"Medium Risk",TRUE,"Low Risk")</f>
        <v>Medium Risk</v>
      </c>
      <c r="V7972">
        <f t="shared" si="124"/>
        <v>2</v>
      </c>
    </row>
    <row r="7973" spans="1:22" hidden="1" x14ac:dyDescent="0.2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 s="2">
        <v>0</v>
      </c>
      <c r="H7973">
        <v>1</v>
      </c>
      <c r="I7973">
        <v>0</v>
      </c>
      <c r="J7973">
        <v>1</v>
      </c>
      <c r="K7973" s="1">
        <v>79408.17</v>
      </c>
      <c r="L7973">
        <v>0</v>
      </c>
      <c r="M7973">
        <v>6</v>
      </c>
      <c r="N7973">
        <v>4395</v>
      </c>
      <c r="O7973">
        <v>8</v>
      </c>
      <c r="P7973">
        <v>147</v>
      </c>
      <c r="Q7973">
        <v>1</v>
      </c>
      <c r="R7973">
        <v>26370</v>
      </c>
      <c r="S7973" t="str" cm="1">
        <f t="array" ref="S7973">_xlfn.IFS(E7976&lt;30,"18-29",E7976&lt;45,"30-44",TRUE,"45+")</f>
        <v>45+</v>
      </c>
      <c r="T7973" t="str" cm="1">
        <f t="array" ref="T7973">_xlfn.IFS(F7973&lt;=2,"0-2 Years",F7973&lt;=5,"3-5 Years",F7973&lt;=8,"6-8 Years",TRUE,"9-10 Years")</f>
        <v>9-10 Years</v>
      </c>
      <c r="U7973" t="str" cm="1">
        <f t="array" ref="U7973">_xlfn.IFS(P7973&gt;60,"High Risk",P7973&gt;30,"Medium Risk",TRUE,"Low Risk")</f>
        <v>High Risk</v>
      </c>
      <c r="V7973">
        <f t="shared" si="124"/>
        <v>5</v>
      </c>
    </row>
    <row r="7974" spans="1:22" hidden="1" x14ac:dyDescent="0.2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 s="2">
        <v>73194.990000000005</v>
      </c>
      <c r="H7974">
        <v>1</v>
      </c>
      <c r="I7974">
        <v>1</v>
      </c>
      <c r="J7974">
        <v>1</v>
      </c>
      <c r="K7974" s="1">
        <v>89222.66</v>
      </c>
      <c r="L7974">
        <v>0</v>
      </c>
      <c r="M7974">
        <v>19</v>
      </c>
      <c r="N7974">
        <v>106</v>
      </c>
      <c r="O7974">
        <v>3</v>
      </c>
      <c r="P7974">
        <v>39</v>
      </c>
      <c r="Q7974">
        <v>0.15789473684210525</v>
      </c>
      <c r="R7974">
        <v>2014</v>
      </c>
      <c r="S7974" t="str" cm="1">
        <f t="array" ref="S7974">_xlfn.IFS(E7977&lt;30,"18-29",E7977&lt;45,"30-44",TRUE,"45+")</f>
        <v>30-44</v>
      </c>
      <c r="T7974" t="str" cm="1">
        <f t="array" ref="T7974">_xlfn.IFS(F7974&lt;=2,"0-2 Years",F7974&lt;=5,"3-5 Years",F7974&lt;=8,"6-8 Years",TRUE,"9-10 Years")</f>
        <v>3-5 Years</v>
      </c>
      <c r="U7974" t="str" cm="1">
        <f t="array" ref="U7974">_xlfn.IFS(P7974&gt;60,"High Risk",P7974&gt;30,"Medium Risk",TRUE,"Low Risk")</f>
        <v>Medium Risk</v>
      </c>
      <c r="V7974">
        <f t="shared" si="124"/>
        <v>2</v>
      </c>
    </row>
    <row r="7975" spans="1:22" hidden="1" x14ac:dyDescent="0.2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 s="2">
        <v>124593.23</v>
      </c>
      <c r="H7975">
        <v>1</v>
      </c>
      <c r="I7975">
        <v>1</v>
      </c>
      <c r="J7975">
        <v>0</v>
      </c>
      <c r="K7975" s="1">
        <v>86079.67</v>
      </c>
      <c r="L7975">
        <v>0</v>
      </c>
      <c r="M7975">
        <v>18</v>
      </c>
      <c r="N7975">
        <v>957</v>
      </c>
      <c r="O7975">
        <v>1</v>
      </c>
      <c r="P7975">
        <v>141</v>
      </c>
      <c r="Q7975">
        <v>5.5555555555555552E-2</v>
      </c>
      <c r="R7975">
        <v>17226</v>
      </c>
      <c r="S7975" t="str" cm="1">
        <f t="array" ref="S7975">_xlfn.IFS(E7978&lt;30,"18-29",E7978&lt;45,"30-44",TRUE,"45+")</f>
        <v>30-44</v>
      </c>
      <c r="T7975" t="str" cm="1">
        <f t="array" ref="T7975">_xlfn.IFS(F7975&lt;=2,"0-2 Years",F7975&lt;=5,"3-5 Years",F7975&lt;=8,"6-8 Years",TRUE,"9-10 Years")</f>
        <v>6-8 Years</v>
      </c>
      <c r="U7975" t="str" cm="1">
        <f t="array" ref="U7975">_xlfn.IFS(P7975&gt;60,"High Risk",P7975&gt;30,"Medium Risk",TRUE,"Low Risk")</f>
        <v>High Risk</v>
      </c>
      <c r="V7975">
        <f t="shared" si="124"/>
        <v>5</v>
      </c>
    </row>
    <row r="7976" spans="1:22" hidden="1" x14ac:dyDescent="0.2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 s="2">
        <v>119655.77</v>
      </c>
      <c r="H7976">
        <v>1</v>
      </c>
      <c r="I7976">
        <v>1</v>
      </c>
      <c r="J7976">
        <v>1</v>
      </c>
      <c r="K7976" s="1">
        <v>12944.17</v>
      </c>
      <c r="L7976">
        <v>1</v>
      </c>
      <c r="M7976">
        <v>4</v>
      </c>
      <c r="N7976">
        <v>4458</v>
      </c>
      <c r="O7976">
        <v>6</v>
      </c>
      <c r="P7976">
        <v>86</v>
      </c>
      <c r="Q7976">
        <v>1</v>
      </c>
      <c r="R7976">
        <v>17832</v>
      </c>
      <c r="S7976" t="str" cm="1">
        <f t="array" ref="S7976">_xlfn.IFS(E7979&lt;30,"18-29",E7979&lt;45,"30-44",TRUE,"45+")</f>
        <v>45+</v>
      </c>
      <c r="T7976" t="str" cm="1">
        <f t="array" ref="T7976">_xlfn.IFS(F7976&lt;=2,"0-2 Years",F7976&lt;=5,"3-5 Years",F7976&lt;=8,"6-8 Years",TRUE,"9-10 Years")</f>
        <v>0-2 Years</v>
      </c>
      <c r="U7976" t="str" cm="1">
        <f t="array" ref="U7976">_xlfn.IFS(P7976&gt;60,"High Risk",P7976&gt;30,"Medium Risk",TRUE,"Low Risk")</f>
        <v>High Risk</v>
      </c>
      <c r="V7976">
        <f t="shared" si="124"/>
        <v>4</v>
      </c>
    </row>
    <row r="7977" spans="1:22" hidden="1" x14ac:dyDescent="0.2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 s="2">
        <v>121765.37</v>
      </c>
      <c r="H7977">
        <v>2</v>
      </c>
      <c r="I7977">
        <v>1</v>
      </c>
      <c r="J7977">
        <v>1</v>
      </c>
      <c r="K7977" s="1">
        <v>166516.84</v>
      </c>
      <c r="L7977">
        <v>0</v>
      </c>
      <c r="M7977">
        <v>2</v>
      </c>
      <c r="N7977">
        <v>2998</v>
      </c>
      <c r="O7977">
        <v>0</v>
      </c>
      <c r="P7977">
        <v>123</v>
      </c>
      <c r="Q7977">
        <v>0</v>
      </c>
      <c r="R7977">
        <v>5996</v>
      </c>
      <c r="S7977" t="str" cm="1">
        <f t="array" ref="S7977">_xlfn.IFS(E7980&lt;30,"18-29",E7980&lt;45,"30-44",TRUE,"45+")</f>
        <v>30-44</v>
      </c>
      <c r="T7977" t="str" cm="1">
        <f t="array" ref="T7977">_xlfn.IFS(F7977&lt;=2,"0-2 Years",F7977&lt;=5,"3-5 Years",F7977&lt;=8,"6-8 Years",TRUE,"9-10 Years")</f>
        <v>3-5 Years</v>
      </c>
      <c r="U7977" t="str" cm="1">
        <f t="array" ref="U7977">_xlfn.IFS(P7977&gt;60,"High Risk",P7977&gt;30,"Medium Risk",TRUE,"Low Risk")</f>
        <v>High Risk</v>
      </c>
      <c r="V7977">
        <f t="shared" si="124"/>
        <v>0</v>
      </c>
    </row>
    <row r="7978" spans="1:22" hidden="1" x14ac:dyDescent="0.2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 s="2">
        <v>110837.73</v>
      </c>
      <c r="H7978">
        <v>1</v>
      </c>
      <c r="I7978">
        <v>0</v>
      </c>
      <c r="J7978">
        <v>0</v>
      </c>
      <c r="K7978" s="1">
        <v>126419.8</v>
      </c>
      <c r="L7978">
        <v>0</v>
      </c>
      <c r="M7978">
        <v>3</v>
      </c>
      <c r="N7978">
        <v>4499</v>
      </c>
      <c r="O7978">
        <v>9</v>
      </c>
      <c r="P7978">
        <v>125</v>
      </c>
      <c r="Q7978">
        <v>1</v>
      </c>
      <c r="R7978">
        <v>13497</v>
      </c>
      <c r="S7978" t="str" cm="1">
        <f t="array" ref="S7978">_xlfn.IFS(E7981&lt;30,"18-29",E7981&lt;45,"30-44",TRUE,"45+")</f>
        <v>18-29</v>
      </c>
      <c r="T7978" t="str" cm="1">
        <f t="array" ref="T7978">_xlfn.IFS(F7978&lt;=2,"0-2 Years",F7978&lt;=5,"3-5 Years",F7978&lt;=8,"6-8 Years",TRUE,"9-10 Years")</f>
        <v>3-5 Years</v>
      </c>
      <c r="U7978" t="str" cm="1">
        <f t="array" ref="U7978">_xlfn.IFS(P7978&gt;60,"High Risk",P7978&gt;30,"Medium Risk",TRUE,"Low Risk")</f>
        <v>High Risk</v>
      </c>
      <c r="V7978">
        <f t="shared" si="124"/>
        <v>5</v>
      </c>
    </row>
    <row r="7979" spans="1:22" hidden="1" x14ac:dyDescent="0.2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 s="2">
        <v>99835.17</v>
      </c>
      <c r="H7979">
        <v>1</v>
      </c>
      <c r="I7979">
        <v>0</v>
      </c>
      <c r="J7979">
        <v>1</v>
      </c>
      <c r="K7979" s="1">
        <v>89103.05</v>
      </c>
      <c r="L7979">
        <v>0</v>
      </c>
      <c r="M7979">
        <v>22</v>
      </c>
      <c r="N7979">
        <v>1551</v>
      </c>
      <c r="O7979">
        <v>1</v>
      </c>
      <c r="P7979">
        <v>152</v>
      </c>
      <c r="Q7979">
        <v>4.5454545454545456E-2</v>
      </c>
      <c r="R7979">
        <v>34122</v>
      </c>
      <c r="S7979" t="str" cm="1">
        <f t="array" ref="S7979">_xlfn.IFS(E7982&lt;30,"18-29",E7982&lt;45,"30-44",TRUE,"45+")</f>
        <v>18-29</v>
      </c>
      <c r="T7979" t="str" cm="1">
        <f t="array" ref="T7979">_xlfn.IFS(F7979&lt;=2,"0-2 Years",F7979&lt;=5,"3-5 Years",F7979&lt;=8,"6-8 Years",TRUE,"9-10 Years")</f>
        <v>9-10 Years</v>
      </c>
      <c r="U7979" t="str" cm="1">
        <f t="array" ref="U7979">_xlfn.IFS(P7979&gt;60,"High Risk",P7979&gt;30,"Medium Risk",TRUE,"Low Risk")</f>
        <v>High Risk</v>
      </c>
      <c r="V7979">
        <f t="shared" si="124"/>
        <v>3</v>
      </c>
    </row>
    <row r="7980" spans="1:22" hidden="1" x14ac:dyDescent="0.2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 s="2">
        <v>91057.37</v>
      </c>
      <c r="H7980">
        <v>2</v>
      </c>
      <c r="I7980">
        <v>1</v>
      </c>
      <c r="J7980">
        <v>0</v>
      </c>
      <c r="K7980" s="1">
        <v>132973.17000000001</v>
      </c>
      <c r="L7980">
        <v>0</v>
      </c>
      <c r="M7980">
        <v>3</v>
      </c>
      <c r="N7980">
        <v>2168</v>
      </c>
      <c r="O7980">
        <v>10</v>
      </c>
      <c r="P7980">
        <v>172</v>
      </c>
      <c r="Q7980">
        <v>1</v>
      </c>
      <c r="R7980">
        <v>6504</v>
      </c>
      <c r="S7980" t="str" cm="1">
        <f t="array" ref="S7980">_xlfn.IFS(E7983&lt;30,"18-29",E7983&lt;45,"30-44",TRUE,"45+")</f>
        <v>30-44</v>
      </c>
      <c r="T7980" t="str" cm="1">
        <f t="array" ref="T7980">_xlfn.IFS(F7980&lt;=2,"0-2 Years",F7980&lt;=5,"3-5 Years",F7980&lt;=8,"6-8 Years",TRUE,"9-10 Years")</f>
        <v>0-2 Years</v>
      </c>
      <c r="U7980" t="str" cm="1">
        <f t="array" ref="U7980">_xlfn.IFS(P7980&gt;60,"High Risk",P7980&gt;30,"Medium Risk",TRUE,"Low Risk")</f>
        <v>High Risk</v>
      </c>
      <c r="V7980">
        <f t="shared" si="124"/>
        <v>4</v>
      </c>
    </row>
    <row r="7981" spans="1:22" x14ac:dyDescent="0.2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 s="2">
        <v>0</v>
      </c>
      <c r="H7981">
        <v>2</v>
      </c>
      <c r="I7981">
        <v>1</v>
      </c>
      <c r="J7981">
        <v>0</v>
      </c>
      <c r="K7981" s="1">
        <v>93122.41</v>
      </c>
      <c r="L7981">
        <v>0</v>
      </c>
      <c r="M7981">
        <v>16</v>
      </c>
      <c r="N7981">
        <v>4648</v>
      </c>
      <c r="O7981">
        <v>8</v>
      </c>
      <c r="P7981">
        <v>8</v>
      </c>
      <c r="Q7981">
        <v>0.5</v>
      </c>
      <c r="R7981">
        <v>74368</v>
      </c>
      <c r="S7981" t="str" cm="1">
        <f t="array" ref="S7981">_xlfn.IFS(E7984&lt;30,"18-29",E7984&lt;45,"30-44",TRUE,"45+")</f>
        <v>30-44</v>
      </c>
      <c r="T7981" t="str" cm="1">
        <f t="array" ref="T7981">_xlfn.IFS(F7981&lt;=2,"0-2 Years",F7981&lt;=5,"3-5 Years",F7981&lt;=8,"6-8 Years",TRUE,"9-10 Years")</f>
        <v>6-8 Years</v>
      </c>
      <c r="U7981" t="str" cm="1">
        <f t="array" ref="U7981">_xlfn.IFS(P7981&gt;60,"High Risk",P7981&gt;30,"Medium Risk",TRUE,"Low Risk")</f>
        <v>Low Risk</v>
      </c>
      <c r="V7981">
        <f t="shared" si="124"/>
        <v>6</v>
      </c>
    </row>
    <row r="7982" spans="1:22" hidden="1" x14ac:dyDescent="0.2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 s="2">
        <v>149400.26999999999</v>
      </c>
      <c r="H7982">
        <v>1</v>
      </c>
      <c r="I7982">
        <v>0</v>
      </c>
      <c r="J7982">
        <v>0</v>
      </c>
      <c r="K7982" s="1">
        <v>167522.19</v>
      </c>
      <c r="L7982">
        <v>0</v>
      </c>
      <c r="M7982">
        <v>2</v>
      </c>
      <c r="N7982">
        <v>3666</v>
      </c>
      <c r="O7982">
        <v>8</v>
      </c>
      <c r="P7982">
        <v>172</v>
      </c>
      <c r="Q7982">
        <v>1</v>
      </c>
      <c r="R7982">
        <v>7332</v>
      </c>
      <c r="S7982" t="str" cm="1">
        <f t="array" ref="S7982">_xlfn.IFS(E7985&lt;30,"18-29",E7985&lt;45,"30-44",TRUE,"45+")</f>
        <v>30-44</v>
      </c>
      <c r="T7982" t="str" cm="1">
        <f t="array" ref="T7982">_xlfn.IFS(F7982&lt;=2,"0-2 Years",F7982&lt;=5,"3-5 Years",F7982&lt;=8,"6-8 Years",TRUE,"9-10 Years")</f>
        <v>6-8 Years</v>
      </c>
      <c r="U7982" t="str" cm="1">
        <f t="array" ref="U7982">_xlfn.IFS(P7982&gt;60,"High Risk",P7982&gt;30,"Medium Risk",TRUE,"Low Risk")</f>
        <v>High Risk</v>
      </c>
      <c r="V7982">
        <f t="shared" si="124"/>
        <v>5</v>
      </c>
    </row>
    <row r="7983" spans="1:22" hidden="1" x14ac:dyDescent="0.2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 s="2">
        <v>89111.63</v>
      </c>
      <c r="H7983">
        <v>1</v>
      </c>
      <c r="I7983">
        <v>0</v>
      </c>
      <c r="J7983">
        <v>0</v>
      </c>
      <c r="K7983" s="1">
        <v>157239.6</v>
      </c>
      <c r="L7983">
        <v>0</v>
      </c>
      <c r="M7983">
        <v>16</v>
      </c>
      <c r="N7983">
        <v>4735</v>
      </c>
      <c r="O7983">
        <v>10</v>
      </c>
      <c r="P7983">
        <v>23</v>
      </c>
      <c r="Q7983">
        <v>0.625</v>
      </c>
      <c r="R7983">
        <v>75760</v>
      </c>
      <c r="S7983" t="str" cm="1">
        <f t="array" ref="S7983">_xlfn.IFS(E7986&lt;30,"18-29",E7986&lt;45,"30-44",TRUE,"45+")</f>
        <v>45+</v>
      </c>
      <c r="T7983" t="str" cm="1">
        <f t="array" ref="T7983">_xlfn.IFS(F7983&lt;=2,"0-2 Years",F7983&lt;=5,"3-5 Years",F7983&lt;=8,"6-8 Years",TRUE,"9-10 Years")</f>
        <v>9-10 Years</v>
      </c>
      <c r="U7983" t="str" cm="1">
        <f t="array" ref="U7983">_xlfn.IFS(P7983&gt;60,"High Risk",P7983&gt;30,"Medium Risk",TRUE,"Low Risk")</f>
        <v>Low Risk</v>
      </c>
      <c r="V7983">
        <f t="shared" si="124"/>
        <v>5</v>
      </c>
    </row>
    <row r="7984" spans="1:22" hidden="1" x14ac:dyDescent="0.2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 s="2">
        <v>132527.9</v>
      </c>
      <c r="H7984">
        <v>2</v>
      </c>
      <c r="I7984">
        <v>0</v>
      </c>
      <c r="J7984">
        <v>1</v>
      </c>
      <c r="K7984" s="1">
        <v>107429.71</v>
      </c>
      <c r="L7984">
        <v>0</v>
      </c>
      <c r="M7984">
        <v>9</v>
      </c>
      <c r="N7984">
        <v>1479</v>
      </c>
      <c r="O7984">
        <v>7</v>
      </c>
      <c r="P7984">
        <v>1</v>
      </c>
      <c r="Q7984">
        <v>0.77777777777777779</v>
      </c>
      <c r="R7984">
        <v>13311</v>
      </c>
      <c r="S7984" t="str" cm="1">
        <f t="array" ref="S7984">_xlfn.IFS(E7987&lt;30,"18-29",E7987&lt;45,"30-44",TRUE,"45+")</f>
        <v>18-29</v>
      </c>
      <c r="T7984" t="str" cm="1">
        <f t="array" ref="T7984">_xlfn.IFS(F7984&lt;=2,"0-2 Years",F7984&lt;=5,"3-5 Years",F7984&lt;=8,"6-8 Years",TRUE,"9-10 Years")</f>
        <v>0-2 Years</v>
      </c>
      <c r="U7984" t="str" cm="1">
        <f t="array" ref="U7984">_xlfn.IFS(P7984&gt;60,"High Risk",P7984&gt;30,"Medium Risk",TRUE,"Low Risk")</f>
        <v>Low Risk</v>
      </c>
      <c r="V7984">
        <f t="shared" si="124"/>
        <v>1</v>
      </c>
    </row>
    <row r="7985" spans="1:22" hidden="1" x14ac:dyDescent="0.2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 s="2">
        <v>114997.42</v>
      </c>
      <c r="H7985">
        <v>1</v>
      </c>
      <c r="I7985">
        <v>1</v>
      </c>
      <c r="J7985">
        <v>0</v>
      </c>
      <c r="K7985" s="1">
        <v>75304.09</v>
      </c>
      <c r="L7985">
        <v>0</v>
      </c>
      <c r="M7985">
        <v>19</v>
      </c>
      <c r="N7985">
        <v>4792</v>
      </c>
      <c r="O7985">
        <v>6</v>
      </c>
      <c r="P7985">
        <v>62</v>
      </c>
      <c r="Q7985">
        <v>0.31578947368421051</v>
      </c>
      <c r="R7985">
        <v>91048</v>
      </c>
      <c r="S7985" t="str" cm="1">
        <f t="array" ref="S7985">_xlfn.IFS(E7988&lt;30,"18-29",E7988&lt;45,"30-44",TRUE,"45+")</f>
        <v>45+</v>
      </c>
      <c r="T7985" t="str" cm="1">
        <f t="array" ref="T7985">_xlfn.IFS(F7985&lt;=2,"0-2 Years",F7985&lt;=5,"3-5 Years",F7985&lt;=8,"6-8 Years",TRUE,"9-10 Years")</f>
        <v>9-10 Years</v>
      </c>
      <c r="U7985" t="str" cm="1">
        <f t="array" ref="U7985">_xlfn.IFS(P7985&gt;60,"High Risk",P7985&gt;30,"Medium Risk",TRUE,"Low Risk")</f>
        <v>High Risk</v>
      </c>
      <c r="V7985">
        <f t="shared" si="124"/>
        <v>5</v>
      </c>
    </row>
    <row r="7986" spans="1:22" x14ac:dyDescent="0.2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 s="2">
        <v>161798.53</v>
      </c>
      <c r="H7986">
        <v>1</v>
      </c>
      <c r="I7986">
        <v>1</v>
      </c>
      <c r="J7986">
        <v>0</v>
      </c>
      <c r="K7986" s="1">
        <v>182944.47</v>
      </c>
      <c r="L7986">
        <v>0</v>
      </c>
      <c r="M7986">
        <v>20</v>
      </c>
      <c r="N7986">
        <v>612</v>
      </c>
      <c r="O7986">
        <v>0</v>
      </c>
      <c r="P7986">
        <v>155</v>
      </c>
      <c r="Q7986">
        <v>0</v>
      </c>
      <c r="R7986">
        <v>12240</v>
      </c>
      <c r="S7986" t="str" cm="1">
        <f t="array" ref="S7986">_xlfn.IFS(E7989&lt;30,"18-29",E7989&lt;45,"30-44",TRUE,"45+")</f>
        <v>30-44</v>
      </c>
      <c r="T7986" t="str" cm="1">
        <f t="array" ref="T7986">_xlfn.IFS(F7986&lt;=2,"0-2 Years",F7986&lt;=5,"3-5 Years",F7986&lt;=8,"6-8 Years",TRUE,"9-10 Years")</f>
        <v>6-8 Years</v>
      </c>
      <c r="U7986" t="str" cm="1">
        <f t="array" ref="U7986">_xlfn.IFS(P7986&gt;60,"High Risk",P7986&gt;30,"Medium Risk",TRUE,"Low Risk")</f>
        <v>High Risk</v>
      </c>
      <c r="V7986">
        <f t="shared" si="124"/>
        <v>6</v>
      </c>
    </row>
    <row r="7987" spans="1:22" hidden="1" x14ac:dyDescent="0.2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 s="2">
        <v>96129.32</v>
      </c>
      <c r="H7987">
        <v>2</v>
      </c>
      <c r="I7987">
        <v>1</v>
      </c>
      <c r="J7987">
        <v>1</v>
      </c>
      <c r="K7987" s="1">
        <v>5983.7</v>
      </c>
      <c r="L7987">
        <v>0</v>
      </c>
      <c r="M7987">
        <v>18</v>
      </c>
      <c r="N7987">
        <v>771</v>
      </c>
      <c r="O7987">
        <v>1</v>
      </c>
      <c r="P7987">
        <v>66</v>
      </c>
      <c r="Q7987">
        <v>5.5555555555555552E-2</v>
      </c>
      <c r="R7987">
        <v>13878</v>
      </c>
      <c r="S7987" t="str" cm="1">
        <f t="array" ref="S7987">_xlfn.IFS(E7990&lt;30,"18-29",E7990&lt;45,"30-44",TRUE,"45+")</f>
        <v>45+</v>
      </c>
      <c r="T7987" t="str" cm="1">
        <f t="array" ref="T7987">_xlfn.IFS(F7987&lt;=2,"0-2 Years",F7987&lt;=5,"3-5 Years",F7987&lt;=8,"6-8 Years",TRUE,"9-10 Years")</f>
        <v>0-2 Years</v>
      </c>
      <c r="U7987" t="str" cm="1">
        <f t="array" ref="U7987">_xlfn.IFS(P7987&gt;60,"High Risk",P7987&gt;30,"Medium Risk",TRUE,"Low Risk")</f>
        <v>High Risk</v>
      </c>
      <c r="V7987">
        <f t="shared" si="124"/>
        <v>1</v>
      </c>
    </row>
    <row r="7988" spans="1:22" x14ac:dyDescent="0.2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 s="2">
        <v>0</v>
      </c>
      <c r="H7988">
        <v>2</v>
      </c>
      <c r="I7988">
        <v>0</v>
      </c>
      <c r="J7988">
        <v>0</v>
      </c>
      <c r="K7988" s="1">
        <v>163655.01</v>
      </c>
      <c r="L7988">
        <v>0</v>
      </c>
      <c r="M7988">
        <v>17</v>
      </c>
      <c r="N7988">
        <v>2083</v>
      </c>
      <c r="O7988">
        <v>0</v>
      </c>
      <c r="P7988">
        <v>72</v>
      </c>
      <c r="Q7988">
        <v>0</v>
      </c>
      <c r="R7988">
        <v>35411</v>
      </c>
      <c r="S7988" t="str" cm="1">
        <f t="array" ref="S7988">_xlfn.IFS(E7991&lt;30,"18-29",E7991&lt;45,"30-44",TRUE,"45+")</f>
        <v>30-44</v>
      </c>
      <c r="T7988" t="str" cm="1">
        <f t="array" ref="T7988">_xlfn.IFS(F7988&lt;=2,"0-2 Years",F7988&lt;=5,"3-5 Years",F7988&lt;=8,"6-8 Years",TRUE,"9-10 Years")</f>
        <v>3-5 Years</v>
      </c>
      <c r="U7988" t="str" cm="1">
        <f t="array" ref="U7988">_xlfn.IFS(P7988&gt;60,"High Risk",P7988&gt;30,"Medium Risk",TRUE,"Low Risk")</f>
        <v>High Risk</v>
      </c>
      <c r="V7988">
        <f t="shared" si="124"/>
        <v>6</v>
      </c>
    </row>
    <row r="7989" spans="1:22" hidden="1" x14ac:dyDescent="0.2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 s="2">
        <v>133050.97</v>
      </c>
      <c r="H7989">
        <v>2</v>
      </c>
      <c r="I7989">
        <v>1</v>
      </c>
      <c r="J7989">
        <v>0</v>
      </c>
      <c r="K7989" s="1">
        <v>89385.919999999998</v>
      </c>
      <c r="L7989">
        <v>0</v>
      </c>
      <c r="M7989">
        <v>6</v>
      </c>
      <c r="N7989">
        <v>525</v>
      </c>
      <c r="O7989">
        <v>5</v>
      </c>
      <c r="P7989">
        <v>2</v>
      </c>
      <c r="Q7989">
        <v>0.83333333333333337</v>
      </c>
      <c r="R7989">
        <v>3150</v>
      </c>
      <c r="S7989" t="str" cm="1">
        <f t="array" ref="S7989">_xlfn.IFS(E7992&lt;30,"18-29",E7992&lt;45,"30-44",TRUE,"45+")</f>
        <v>30-44</v>
      </c>
      <c r="T7989" t="str" cm="1">
        <f t="array" ref="T7989">_xlfn.IFS(F7989&lt;=2,"0-2 Years",F7989&lt;=5,"3-5 Years",F7989&lt;=8,"6-8 Years",TRUE,"9-10 Years")</f>
        <v>3-5 Years</v>
      </c>
      <c r="U7989" t="str" cm="1">
        <f t="array" ref="U7989">_xlfn.IFS(P7989&gt;60,"High Risk",P7989&gt;30,"Medium Risk",TRUE,"Low Risk")</f>
        <v>Low Risk</v>
      </c>
      <c r="V7989">
        <f t="shared" si="124"/>
        <v>3</v>
      </c>
    </row>
    <row r="7990" spans="1:22" hidden="1" x14ac:dyDescent="0.2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 s="2">
        <v>120124.35</v>
      </c>
      <c r="H7990">
        <v>2</v>
      </c>
      <c r="I7990">
        <v>0</v>
      </c>
      <c r="J7990">
        <v>1</v>
      </c>
      <c r="K7990" s="1">
        <v>168773.54</v>
      </c>
      <c r="L7990">
        <v>0</v>
      </c>
      <c r="M7990">
        <v>5</v>
      </c>
      <c r="N7990">
        <v>4579</v>
      </c>
      <c r="O7990">
        <v>6</v>
      </c>
      <c r="P7990">
        <v>175</v>
      </c>
      <c r="Q7990">
        <v>1</v>
      </c>
      <c r="R7990">
        <v>22895</v>
      </c>
      <c r="S7990" t="str" cm="1">
        <f t="array" ref="S7990">_xlfn.IFS(E7993&lt;30,"18-29",E7993&lt;45,"30-44",TRUE,"45+")</f>
        <v>30-44</v>
      </c>
      <c r="T7990" t="str" cm="1">
        <f t="array" ref="T7990">_xlfn.IFS(F7990&lt;=2,"0-2 Years",F7990&lt;=5,"3-5 Years",F7990&lt;=8,"6-8 Years",TRUE,"9-10 Years")</f>
        <v>6-8 Years</v>
      </c>
      <c r="U7990" t="str" cm="1">
        <f t="array" ref="U7990">_xlfn.IFS(P7990&gt;60,"High Risk",P7990&gt;30,"Medium Risk",TRUE,"Low Risk")</f>
        <v>High Risk</v>
      </c>
      <c r="V7990">
        <f t="shared" si="124"/>
        <v>1</v>
      </c>
    </row>
    <row r="7991" spans="1:22" x14ac:dyDescent="0.2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 s="2">
        <v>0</v>
      </c>
      <c r="H7991">
        <v>2</v>
      </c>
      <c r="I7991">
        <v>0</v>
      </c>
      <c r="J7991">
        <v>0</v>
      </c>
      <c r="K7991" s="1">
        <v>96864.36</v>
      </c>
      <c r="L7991">
        <v>0</v>
      </c>
      <c r="M7991">
        <v>5</v>
      </c>
      <c r="N7991">
        <v>926</v>
      </c>
      <c r="O7991">
        <v>1</v>
      </c>
      <c r="P7991">
        <v>38</v>
      </c>
      <c r="Q7991">
        <v>0.2</v>
      </c>
      <c r="R7991">
        <v>4630</v>
      </c>
      <c r="S7991" t="str" cm="1">
        <f t="array" ref="S7991">_xlfn.IFS(E7994&lt;30,"18-29",E7994&lt;45,"30-44",TRUE,"45+")</f>
        <v>30-44</v>
      </c>
      <c r="T7991" t="str" cm="1">
        <f t="array" ref="T7991">_xlfn.IFS(F7991&lt;=2,"0-2 Years",F7991&lt;=5,"3-5 Years",F7991&lt;=8,"6-8 Years",TRUE,"9-10 Years")</f>
        <v>6-8 Years</v>
      </c>
      <c r="U7991" t="str" cm="1">
        <f t="array" ref="U7991">_xlfn.IFS(P7991&gt;60,"High Risk",P7991&gt;30,"Medium Risk",TRUE,"Low Risk")</f>
        <v>Medium Risk</v>
      </c>
      <c r="V7991">
        <f t="shared" si="124"/>
        <v>6</v>
      </c>
    </row>
    <row r="7992" spans="1:22" hidden="1" x14ac:dyDescent="0.2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 s="2">
        <v>133705.74</v>
      </c>
      <c r="H7992">
        <v>1</v>
      </c>
      <c r="I7992">
        <v>0</v>
      </c>
      <c r="J7992">
        <v>0</v>
      </c>
      <c r="K7992" s="1">
        <v>134455.84</v>
      </c>
      <c r="L7992">
        <v>0</v>
      </c>
      <c r="M7992">
        <v>16</v>
      </c>
      <c r="N7992">
        <v>1320</v>
      </c>
      <c r="O7992">
        <v>5</v>
      </c>
      <c r="P7992">
        <v>143</v>
      </c>
      <c r="Q7992">
        <v>0.3125</v>
      </c>
      <c r="R7992">
        <v>21120</v>
      </c>
      <c r="S7992" t="str" cm="1">
        <f t="array" ref="S7992">_xlfn.IFS(E7995&lt;30,"18-29",E7995&lt;45,"30-44",TRUE,"45+")</f>
        <v>30-44</v>
      </c>
      <c r="T7992" t="str" cm="1">
        <f t="array" ref="T7992">_xlfn.IFS(F7992&lt;=2,"0-2 Years",F7992&lt;=5,"3-5 Years",F7992&lt;=8,"6-8 Years",TRUE,"9-10 Years")</f>
        <v>3-5 Years</v>
      </c>
      <c r="U7992" t="str" cm="1">
        <f t="array" ref="U7992">_xlfn.IFS(P7992&gt;60,"High Risk",P7992&gt;30,"Medium Risk",TRUE,"Low Risk")</f>
        <v>High Risk</v>
      </c>
      <c r="V7992">
        <f t="shared" si="124"/>
        <v>5</v>
      </c>
    </row>
    <row r="7993" spans="1:22" x14ac:dyDescent="0.2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 s="2">
        <v>0</v>
      </c>
      <c r="H7993">
        <v>2</v>
      </c>
      <c r="I7993">
        <v>1</v>
      </c>
      <c r="J7993">
        <v>0</v>
      </c>
      <c r="K7993" s="1">
        <v>28368.37</v>
      </c>
      <c r="L7993">
        <v>0</v>
      </c>
      <c r="M7993">
        <v>1</v>
      </c>
      <c r="N7993">
        <v>2625</v>
      </c>
      <c r="O7993">
        <v>2</v>
      </c>
      <c r="P7993">
        <v>76</v>
      </c>
      <c r="Q7993">
        <v>1</v>
      </c>
      <c r="R7993">
        <v>2625</v>
      </c>
      <c r="S7993" t="str" cm="1">
        <f t="array" ref="S7993">_xlfn.IFS(E7996&lt;30,"18-29",E7996&lt;45,"30-44",TRUE,"45+")</f>
        <v>18-29</v>
      </c>
      <c r="T7993" t="str" cm="1">
        <f t="array" ref="T7993">_xlfn.IFS(F7993&lt;=2,"0-2 Years",F7993&lt;=5,"3-5 Years",F7993&lt;=8,"6-8 Years",TRUE,"9-10 Years")</f>
        <v>9-10 Years</v>
      </c>
      <c r="U7993" t="str" cm="1">
        <f t="array" ref="U7993">_xlfn.IFS(P7993&gt;60,"High Risk",P7993&gt;30,"Medium Risk",TRUE,"Low Risk")</f>
        <v>High Risk</v>
      </c>
      <c r="V7993">
        <f t="shared" si="124"/>
        <v>6</v>
      </c>
    </row>
    <row r="7994" spans="1:22" x14ac:dyDescent="0.2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 s="2">
        <v>0</v>
      </c>
      <c r="H7994">
        <v>2</v>
      </c>
      <c r="I7994">
        <v>1</v>
      </c>
      <c r="J7994">
        <v>0</v>
      </c>
      <c r="K7994" s="1">
        <v>103898.59</v>
      </c>
      <c r="L7994">
        <v>0</v>
      </c>
      <c r="M7994">
        <v>11</v>
      </c>
      <c r="N7994">
        <v>370</v>
      </c>
      <c r="O7994">
        <v>2</v>
      </c>
      <c r="P7994">
        <v>2</v>
      </c>
      <c r="Q7994">
        <v>0.18181818181818182</v>
      </c>
      <c r="R7994">
        <v>4070</v>
      </c>
      <c r="S7994" t="str" cm="1">
        <f t="array" ref="S7994">_xlfn.IFS(E7997&lt;30,"18-29",E7997&lt;45,"30-44",TRUE,"45+")</f>
        <v>45+</v>
      </c>
      <c r="T7994" t="str" cm="1">
        <f t="array" ref="T7994">_xlfn.IFS(F7994&lt;=2,"0-2 Years",F7994&lt;=5,"3-5 Years",F7994&lt;=8,"6-8 Years",TRUE,"9-10 Years")</f>
        <v>6-8 Years</v>
      </c>
      <c r="U7994" t="str" cm="1">
        <f t="array" ref="U7994">_xlfn.IFS(P7994&gt;60,"High Risk",P7994&gt;30,"Medium Risk",TRUE,"Low Risk")</f>
        <v>Low Risk</v>
      </c>
      <c r="V7994">
        <f t="shared" si="124"/>
        <v>6</v>
      </c>
    </row>
    <row r="7995" spans="1:22" hidden="1" x14ac:dyDescent="0.2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 s="2">
        <v>152805.04999999999</v>
      </c>
      <c r="H7995">
        <v>1</v>
      </c>
      <c r="I7995">
        <v>1</v>
      </c>
      <c r="J7995">
        <v>0</v>
      </c>
      <c r="K7995" s="1">
        <v>63239.65</v>
      </c>
      <c r="L7995">
        <v>0</v>
      </c>
      <c r="M7995">
        <v>20</v>
      </c>
      <c r="N7995">
        <v>3721</v>
      </c>
      <c r="O7995">
        <v>6</v>
      </c>
      <c r="P7995">
        <v>44</v>
      </c>
      <c r="Q7995">
        <v>0.3</v>
      </c>
      <c r="R7995">
        <v>74420</v>
      </c>
      <c r="S7995" t="str" cm="1">
        <f t="array" ref="S7995">_xlfn.IFS(E7998&lt;30,"18-29",E7998&lt;45,"30-44",TRUE,"45+")</f>
        <v>18-29</v>
      </c>
      <c r="T7995" t="str" cm="1">
        <f t="array" ref="T7995">_xlfn.IFS(F7995&lt;=2,"0-2 Years",F7995&lt;=5,"3-5 Years",F7995&lt;=8,"6-8 Years",TRUE,"9-10 Years")</f>
        <v>3-5 Years</v>
      </c>
      <c r="U7995" t="str" cm="1">
        <f t="array" ref="U7995">_xlfn.IFS(P7995&gt;60,"High Risk",P7995&gt;30,"Medium Risk",TRUE,"Low Risk")</f>
        <v>Medium Risk</v>
      </c>
      <c r="V7995">
        <f t="shared" si="124"/>
        <v>5</v>
      </c>
    </row>
    <row r="7996" spans="1:22" hidden="1" x14ac:dyDescent="0.2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 s="2">
        <v>151701.45000000001</v>
      </c>
      <c r="H7996">
        <v>3</v>
      </c>
      <c r="I7996">
        <v>1</v>
      </c>
      <c r="J7996">
        <v>1</v>
      </c>
      <c r="K7996" s="1">
        <v>170138.68</v>
      </c>
      <c r="L7996">
        <v>1</v>
      </c>
      <c r="M7996">
        <v>9</v>
      </c>
      <c r="N7996">
        <v>1841</v>
      </c>
      <c r="O7996">
        <v>5</v>
      </c>
      <c r="P7996">
        <v>71</v>
      </c>
      <c r="Q7996">
        <v>0.55555555555555558</v>
      </c>
      <c r="R7996">
        <v>16569</v>
      </c>
      <c r="S7996" t="str" cm="1">
        <f t="array" ref="S7996">_xlfn.IFS(E7999&lt;30,"18-29",E7999&lt;45,"30-44",TRUE,"45+")</f>
        <v>18-29</v>
      </c>
      <c r="T7996" t="str" cm="1">
        <f t="array" ref="T7996">_xlfn.IFS(F7996&lt;=2,"0-2 Years",F7996&lt;=5,"3-5 Years",F7996&lt;=8,"6-8 Years",TRUE,"9-10 Years")</f>
        <v>0-2 Years</v>
      </c>
      <c r="U7996" t="str" cm="1">
        <f t="array" ref="U7996">_xlfn.IFS(P7996&gt;60,"High Risk",P7996&gt;30,"Medium Risk",TRUE,"Low Risk")</f>
        <v>High Risk</v>
      </c>
      <c r="V7996">
        <f t="shared" si="124"/>
        <v>1</v>
      </c>
    </row>
    <row r="7997" spans="1:22" hidden="1" x14ac:dyDescent="0.2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 s="2">
        <v>0</v>
      </c>
      <c r="H7997">
        <v>2</v>
      </c>
      <c r="I7997">
        <v>0</v>
      </c>
      <c r="J7997">
        <v>1</v>
      </c>
      <c r="K7997" s="1">
        <v>3837.08</v>
      </c>
      <c r="L7997">
        <v>0</v>
      </c>
      <c r="M7997">
        <v>7</v>
      </c>
      <c r="N7997">
        <v>3839</v>
      </c>
      <c r="O7997">
        <v>4</v>
      </c>
      <c r="P7997">
        <v>141</v>
      </c>
      <c r="Q7997">
        <v>0.5714285714285714</v>
      </c>
      <c r="R7997">
        <v>26873</v>
      </c>
      <c r="S7997" t="str" cm="1">
        <f t="array" ref="S7997">_xlfn.IFS(E8000&lt;30,"18-29",E8000&lt;45,"30-44",TRUE,"45+")</f>
        <v>18-29</v>
      </c>
      <c r="T7997" t="str" cm="1">
        <f t="array" ref="T7997">_xlfn.IFS(F7997&lt;=2,"0-2 Years",F7997&lt;=5,"3-5 Years",F7997&lt;=8,"6-8 Years",TRUE,"9-10 Years")</f>
        <v>0-2 Years</v>
      </c>
      <c r="U7997" t="str" cm="1">
        <f t="array" ref="U7997">_xlfn.IFS(P7997&gt;60,"High Risk",P7997&gt;30,"Medium Risk",TRUE,"Low Risk")</f>
        <v>High Risk</v>
      </c>
      <c r="V7997">
        <f t="shared" si="124"/>
        <v>5</v>
      </c>
    </row>
    <row r="7998" spans="1:22" hidden="1" x14ac:dyDescent="0.2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 s="2">
        <v>112465.06</v>
      </c>
      <c r="H7998">
        <v>1</v>
      </c>
      <c r="I7998">
        <v>1</v>
      </c>
      <c r="J7998">
        <v>1</v>
      </c>
      <c r="K7998" s="1">
        <v>92977.75</v>
      </c>
      <c r="L7998">
        <v>0</v>
      </c>
      <c r="M7998">
        <v>23</v>
      </c>
      <c r="N7998">
        <v>115</v>
      </c>
      <c r="O7998">
        <v>3</v>
      </c>
      <c r="P7998">
        <v>40</v>
      </c>
      <c r="Q7998">
        <v>0.13043478260869565</v>
      </c>
      <c r="R7998">
        <v>2645</v>
      </c>
      <c r="S7998" t="str" cm="1">
        <f t="array" ref="S7998">_xlfn.IFS(E8001&lt;30,"18-29",E8001&lt;45,"30-44",TRUE,"45+")</f>
        <v>18-29</v>
      </c>
      <c r="T7998" t="str" cm="1">
        <f t="array" ref="T7998">_xlfn.IFS(F7998&lt;=2,"0-2 Years",F7998&lt;=5,"3-5 Years",F7998&lt;=8,"6-8 Years",TRUE,"9-10 Years")</f>
        <v>3-5 Years</v>
      </c>
      <c r="U7998" t="str" cm="1">
        <f t="array" ref="U7998">_xlfn.IFS(P7998&gt;60,"High Risk",P7998&gt;30,"Medium Risk",TRUE,"Low Risk")</f>
        <v>Medium Risk</v>
      </c>
      <c r="V7998">
        <f t="shared" si="124"/>
        <v>2</v>
      </c>
    </row>
    <row r="7999" spans="1:22" hidden="1" x14ac:dyDescent="0.2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 s="2">
        <v>156007.09</v>
      </c>
      <c r="H7999">
        <v>1</v>
      </c>
      <c r="I7999">
        <v>1</v>
      </c>
      <c r="J7999">
        <v>0</v>
      </c>
      <c r="K7999" s="1">
        <v>191368.37</v>
      </c>
      <c r="L7999">
        <v>0</v>
      </c>
      <c r="M7999">
        <v>6</v>
      </c>
      <c r="N7999">
        <v>1109</v>
      </c>
      <c r="O7999">
        <v>4</v>
      </c>
      <c r="P7999">
        <v>88</v>
      </c>
      <c r="Q7999">
        <v>0.66666666666666663</v>
      </c>
      <c r="R7999">
        <v>6654</v>
      </c>
      <c r="S7999" t="str" cm="1">
        <f t="array" ref="S7999">_xlfn.IFS(E8002&lt;30,"18-29",E8002&lt;45,"30-44",TRUE,"45+")</f>
        <v>30-44</v>
      </c>
      <c r="T7999" t="str" cm="1">
        <f t="array" ref="T7999">_xlfn.IFS(F7999&lt;=2,"0-2 Years",F7999&lt;=5,"3-5 Years",F7999&lt;=8,"6-8 Years",TRUE,"9-10 Years")</f>
        <v>6-8 Years</v>
      </c>
      <c r="U7999" t="str" cm="1">
        <f t="array" ref="U7999">_xlfn.IFS(P7999&gt;60,"High Risk",P7999&gt;30,"Medium Risk",TRUE,"Low Risk")</f>
        <v>High Risk</v>
      </c>
      <c r="V7999">
        <f t="shared" si="124"/>
        <v>5</v>
      </c>
    </row>
    <row r="8000" spans="1:22" hidden="1" x14ac:dyDescent="0.2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 s="2">
        <v>132405.51999999999</v>
      </c>
      <c r="H8000">
        <v>3</v>
      </c>
      <c r="I8000">
        <v>1</v>
      </c>
      <c r="J8000">
        <v>0</v>
      </c>
      <c r="K8000" s="1">
        <v>104889.2</v>
      </c>
      <c r="L8000">
        <v>1</v>
      </c>
      <c r="M8000">
        <v>1</v>
      </c>
      <c r="N8000">
        <v>4846</v>
      </c>
      <c r="O8000">
        <v>1</v>
      </c>
      <c r="P8000">
        <v>162</v>
      </c>
      <c r="Q8000">
        <v>1</v>
      </c>
      <c r="R8000">
        <v>4846</v>
      </c>
      <c r="S8000" t="str" cm="1">
        <f t="array" ref="S8000">_xlfn.IFS(E8003&lt;30,"18-29",E8003&lt;45,"30-44",TRUE,"45+")</f>
        <v>30-44</v>
      </c>
      <c r="T8000" t="str" cm="1">
        <f t="array" ref="T8000">_xlfn.IFS(F8000&lt;=2,"0-2 Years",F8000&lt;=5,"3-5 Years",F8000&lt;=8,"6-8 Years",TRUE,"9-10 Years")</f>
        <v>3-5 Years</v>
      </c>
      <c r="U8000" t="str" cm="1">
        <f t="array" ref="U8000">_xlfn.IFS(P8000&gt;60,"High Risk",P8000&gt;30,"Medium Risk",TRUE,"Low Risk")</f>
        <v>High Risk</v>
      </c>
      <c r="V8000">
        <f t="shared" si="124"/>
        <v>3</v>
      </c>
    </row>
    <row r="8001" spans="1:22" hidden="1" x14ac:dyDescent="0.2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 s="2">
        <v>142662.68</v>
      </c>
      <c r="H8001">
        <v>1</v>
      </c>
      <c r="I8001">
        <v>0</v>
      </c>
      <c r="J8001">
        <v>0</v>
      </c>
      <c r="K8001" s="1">
        <v>60285.3</v>
      </c>
      <c r="L8001">
        <v>0</v>
      </c>
      <c r="M8001">
        <v>20</v>
      </c>
      <c r="N8001">
        <v>785</v>
      </c>
      <c r="O8001">
        <v>6</v>
      </c>
      <c r="P8001">
        <v>20</v>
      </c>
      <c r="Q8001">
        <v>0.3</v>
      </c>
      <c r="R8001">
        <v>15700</v>
      </c>
      <c r="S8001" t="str" cm="1">
        <f t="array" ref="S8001">_xlfn.IFS(E8004&lt;30,"18-29",E8004&lt;45,"30-44",TRUE,"45+")</f>
        <v>30-44</v>
      </c>
      <c r="T8001" t="str" cm="1">
        <f t="array" ref="T8001">_xlfn.IFS(F8001&lt;=2,"0-2 Years",F8001&lt;=5,"3-5 Years",F8001&lt;=8,"6-8 Years",TRUE,"9-10 Years")</f>
        <v>3-5 Years</v>
      </c>
      <c r="U8001" t="str" cm="1">
        <f t="array" ref="U8001">_xlfn.IFS(P8001&gt;60,"High Risk",P8001&gt;30,"Medium Risk",TRUE,"Low Risk")</f>
        <v>Low Risk</v>
      </c>
      <c r="V8001">
        <f t="shared" si="124"/>
        <v>5</v>
      </c>
    </row>
    <row r="8002" spans="1:22" hidden="1" x14ac:dyDescent="0.2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 s="2">
        <v>102603.3</v>
      </c>
      <c r="H8002">
        <v>2</v>
      </c>
      <c r="I8002">
        <v>1</v>
      </c>
      <c r="J8002">
        <v>1</v>
      </c>
      <c r="K8002" s="1">
        <v>180693.61</v>
      </c>
      <c r="L8002">
        <v>0</v>
      </c>
      <c r="M8002">
        <v>27</v>
      </c>
      <c r="N8002">
        <v>895</v>
      </c>
      <c r="O8002">
        <v>2</v>
      </c>
      <c r="P8002">
        <v>157</v>
      </c>
      <c r="Q8002">
        <v>7.407407407407407E-2</v>
      </c>
      <c r="R8002">
        <v>24165</v>
      </c>
      <c r="S8002" t="str" cm="1">
        <f t="array" ref="S8002">_xlfn.IFS(E8005&lt;30,"18-29",E8005&lt;45,"30-44",TRUE,"45+")</f>
        <v>45+</v>
      </c>
      <c r="T8002" t="str" cm="1">
        <f t="array" ref="T8002">_xlfn.IFS(F8002&lt;=2,"0-2 Years",F8002&lt;=5,"3-5 Years",F8002&lt;=8,"6-8 Years",TRUE,"9-10 Years")</f>
        <v>6-8 Years</v>
      </c>
      <c r="U8002" t="str" cm="1">
        <f t="array" ref="U8002">_xlfn.IFS(P8002&gt;60,"High Risk",P8002&gt;30,"Medium Risk",TRUE,"Low Risk")</f>
        <v>High Risk</v>
      </c>
      <c r="V8002">
        <f t="shared" si="124"/>
        <v>0</v>
      </c>
    </row>
    <row r="8003" spans="1:22" x14ac:dyDescent="0.2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 s="2">
        <v>0</v>
      </c>
      <c r="H8003">
        <v>2</v>
      </c>
      <c r="I8003">
        <v>1</v>
      </c>
      <c r="J8003">
        <v>0</v>
      </c>
      <c r="K8003" s="1">
        <v>126475.79</v>
      </c>
      <c r="L8003">
        <v>0</v>
      </c>
      <c r="M8003">
        <v>4</v>
      </c>
      <c r="N8003">
        <v>2099</v>
      </c>
      <c r="O8003">
        <v>1</v>
      </c>
      <c r="P8003">
        <v>62</v>
      </c>
      <c r="Q8003">
        <v>0.25</v>
      </c>
      <c r="R8003">
        <v>8396</v>
      </c>
      <c r="S8003" t="str" cm="1">
        <f t="array" ref="S8003">_xlfn.IFS(E8006&lt;30,"18-29",E8006&lt;45,"30-44",TRUE,"45+")</f>
        <v>45+</v>
      </c>
      <c r="T8003" t="str" cm="1">
        <f t="array" ref="T8003">_xlfn.IFS(F8003&lt;=2,"0-2 Years",F8003&lt;=5,"3-5 Years",F8003&lt;=8,"6-8 Years",TRUE,"9-10 Years")</f>
        <v>9-10 Years</v>
      </c>
      <c r="U8003" t="str" cm="1">
        <f t="array" ref="U8003">_xlfn.IFS(P8003&gt;60,"High Risk",P8003&gt;30,"Medium Risk",TRUE,"Low Risk")</f>
        <v>High Risk</v>
      </c>
      <c r="V8003">
        <f t="shared" ref="V8003:V8066" si="125">IF(J8003=0,3,0)+IF(G8003=0,3,0)+IF(H8003=1,2,0)+IF(E8003&gt;45,1,0)+IF(F8003&lt;3,1,0)</f>
        <v>6</v>
      </c>
    </row>
    <row r="8004" spans="1:22" x14ac:dyDescent="0.2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 s="2">
        <v>0</v>
      </c>
      <c r="H8004">
        <v>2</v>
      </c>
      <c r="I8004">
        <v>0</v>
      </c>
      <c r="J8004">
        <v>0</v>
      </c>
      <c r="K8004" s="1">
        <v>133535.99</v>
      </c>
      <c r="L8004">
        <v>0</v>
      </c>
      <c r="M8004">
        <v>21</v>
      </c>
      <c r="N8004">
        <v>898</v>
      </c>
      <c r="O8004">
        <v>8</v>
      </c>
      <c r="P8004">
        <v>90</v>
      </c>
      <c r="Q8004">
        <v>0.38095238095238093</v>
      </c>
      <c r="R8004">
        <v>18858</v>
      </c>
      <c r="S8004" t="str" cm="1">
        <f t="array" ref="S8004">_xlfn.IFS(E8007&lt;30,"18-29",E8007&lt;45,"30-44",TRUE,"45+")</f>
        <v>30-44</v>
      </c>
      <c r="T8004" t="str" cm="1">
        <f t="array" ref="T8004">_xlfn.IFS(F8004&lt;=2,"0-2 Years",F8004&lt;=5,"3-5 Years",F8004&lt;=8,"6-8 Years",TRUE,"9-10 Years")</f>
        <v>0-2 Years</v>
      </c>
      <c r="U8004" t="str" cm="1">
        <f t="array" ref="U8004">_xlfn.IFS(P8004&gt;60,"High Risk",P8004&gt;30,"Medium Risk",TRUE,"Low Risk")</f>
        <v>High Risk</v>
      </c>
      <c r="V8004">
        <f t="shared" si="125"/>
        <v>7</v>
      </c>
    </row>
    <row r="8005" spans="1:22" hidden="1" x14ac:dyDescent="0.2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 s="2">
        <v>105000.85</v>
      </c>
      <c r="H8005">
        <v>2</v>
      </c>
      <c r="I8005">
        <v>1</v>
      </c>
      <c r="J8005">
        <v>1</v>
      </c>
      <c r="K8005" s="1">
        <v>87412.24</v>
      </c>
      <c r="L8005">
        <v>1</v>
      </c>
      <c r="M8005">
        <v>28</v>
      </c>
      <c r="N8005">
        <v>3856</v>
      </c>
      <c r="O8005">
        <v>8</v>
      </c>
      <c r="P8005">
        <v>5</v>
      </c>
      <c r="Q8005">
        <v>0.2857142857142857</v>
      </c>
      <c r="R8005">
        <v>107968</v>
      </c>
      <c r="S8005" t="str" cm="1">
        <f t="array" ref="S8005">_xlfn.IFS(E8008&lt;30,"18-29",E8008&lt;45,"30-44",TRUE,"45+")</f>
        <v>30-44</v>
      </c>
      <c r="T8005" t="str" cm="1">
        <f t="array" ref="T8005">_xlfn.IFS(F8005&lt;=2,"0-2 Years",F8005&lt;=5,"3-5 Years",F8005&lt;=8,"6-8 Years",TRUE,"9-10 Years")</f>
        <v>6-8 Years</v>
      </c>
      <c r="U8005" t="str" cm="1">
        <f t="array" ref="U8005">_xlfn.IFS(P8005&gt;60,"High Risk",P8005&gt;30,"Medium Risk",TRUE,"Low Risk")</f>
        <v>Low Risk</v>
      </c>
      <c r="V8005">
        <f t="shared" si="125"/>
        <v>1</v>
      </c>
    </row>
    <row r="8006" spans="1:22" hidden="1" x14ac:dyDescent="0.2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 s="2">
        <v>0</v>
      </c>
      <c r="H8006">
        <v>2</v>
      </c>
      <c r="I8006">
        <v>1</v>
      </c>
      <c r="J8006">
        <v>1</v>
      </c>
      <c r="K8006" s="1">
        <v>164886.64000000001</v>
      </c>
      <c r="L8006">
        <v>0</v>
      </c>
      <c r="M8006">
        <v>20</v>
      </c>
      <c r="N8006">
        <v>2611</v>
      </c>
      <c r="O8006">
        <v>4</v>
      </c>
      <c r="P8006">
        <v>79</v>
      </c>
      <c r="Q8006">
        <v>0.2</v>
      </c>
      <c r="R8006">
        <v>52220</v>
      </c>
      <c r="S8006" t="str" cm="1">
        <f t="array" ref="S8006">_xlfn.IFS(E8009&lt;30,"18-29",E8009&lt;45,"30-44",TRUE,"45+")</f>
        <v>30-44</v>
      </c>
      <c r="T8006" t="str" cm="1">
        <f t="array" ref="T8006">_xlfn.IFS(F8006&lt;=2,"0-2 Years",F8006&lt;=5,"3-5 Years",F8006&lt;=8,"6-8 Years",TRUE,"9-10 Years")</f>
        <v>3-5 Years</v>
      </c>
      <c r="U8006" t="str" cm="1">
        <f t="array" ref="U8006">_xlfn.IFS(P8006&gt;60,"High Risk",P8006&gt;30,"Medium Risk",TRUE,"Low Risk")</f>
        <v>High Risk</v>
      </c>
      <c r="V8006">
        <f t="shared" si="125"/>
        <v>3</v>
      </c>
    </row>
    <row r="8007" spans="1:22" x14ac:dyDescent="0.2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 s="2">
        <v>69518.95</v>
      </c>
      <c r="H8007">
        <v>1</v>
      </c>
      <c r="I8007">
        <v>1</v>
      </c>
      <c r="J8007">
        <v>0</v>
      </c>
      <c r="K8007" s="1">
        <v>116238.39</v>
      </c>
      <c r="L8007">
        <v>0</v>
      </c>
      <c r="M8007">
        <v>15</v>
      </c>
      <c r="N8007">
        <v>4646</v>
      </c>
      <c r="O8007">
        <v>4</v>
      </c>
      <c r="P8007">
        <v>38</v>
      </c>
      <c r="Q8007">
        <v>0.26666666666666666</v>
      </c>
      <c r="R8007">
        <v>69690</v>
      </c>
      <c r="S8007" t="str" cm="1">
        <f t="array" ref="S8007">_xlfn.IFS(E8010&lt;30,"18-29",E8010&lt;45,"30-44",TRUE,"45+")</f>
        <v>30-44</v>
      </c>
      <c r="T8007" t="str" cm="1">
        <f t="array" ref="T8007">_xlfn.IFS(F8007&lt;=2,"0-2 Years",F8007&lt;=5,"3-5 Years",F8007&lt;=8,"6-8 Years",TRUE,"9-10 Years")</f>
        <v>0-2 Years</v>
      </c>
      <c r="U8007" t="str" cm="1">
        <f t="array" ref="U8007">_xlfn.IFS(P8007&gt;60,"High Risk",P8007&gt;30,"Medium Risk",TRUE,"Low Risk")</f>
        <v>Medium Risk</v>
      </c>
      <c r="V8007">
        <f t="shared" si="125"/>
        <v>6</v>
      </c>
    </row>
    <row r="8008" spans="1:22" hidden="1" x14ac:dyDescent="0.2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 s="2">
        <v>126145.54</v>
      </c>
      <c r="H8008">
        <v>2</v>
      </c>
      <c r="I8008">
        <v>1</v>
      </c>
      <c r="J8008">
        <v>1</v>
      </c>
      <c r="K8008" s="1">
        <v>138051.19</v>
      </c>
      <c r="L8008">
        <v>0</v>
      </c>
      <c r="M8008">
        <v>4</v>
      </c>
      <c r="N8008">
        <v>3158</v>
      </c>
      <c r="O8008">
        <v>3</v>
      </c>
      <c r="P8008">
        <v>102</v>
      </c>
      <c r="Q8008">
        <v>0.75</v>
      </c>
      <c r="R8008">
        <v>12632</v>
      </c>
      <c r="S8008" t="str" cm="1">
        <f t="array" ref="S8008">_xlfn.IFS(E8011&lt;30,"18-29",E8011&lt;45,"30-44",TRUE,"45+")</f>
        <v>30-44</v>
      </c>
      <c r="T8008" t="str" cm="1">
        <f t="array" ref="T8008">_xlfn.IFS(F8008&lt;=2,"0-2 Years",F8008&lt;=5,"3-5 Years",F8008&lt;=8,"6-8 Years",TRUE,"9-10 Years")</f>
        <v>6-8 Years</v>
      </c>
      <c r="U8008" t="str" cm="1">
        <f t="array" ref="U8008">_xlfn.IFS(P8008&gt;60,"High Risk",P8008&gt;30,"Medium Risk",TRUE,"Low Risk")</f>
        <v>High Risk</v>
      </c>
      <c r="V8008">
        <f t="shared" si="125"/>
        <v>0</v>
      </c>
    </row>
    <row r="8009" spans="1:22" hidden="1" x14ac:dyDescent="0.2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 s="2">
        <v>138937.35</v>
      </c>
      <c r="H8009">
        <v>1</v>
      </c>
      <c r="I8009">
        <v>1</v>
      </c>
      <c r="J8009">
        <v>1</v>
      </c>
      <c r="K8009" s="1">
        <v>101617.64</v>
      </c>
      <c r="L8009">
        <v>1</v>
      </c>
      <c r="M8009">
        <v>26</v>
      </c>
      <c r="N8009">
        <v>1264</v>
      </c>
      <c r="O8009">
        <v>4</v>
      </c>
      <c r="P8009">
        <v>146</v>
      </c>
      <c r="Q8009">
        <v>0.15384615384615385</v>
      </c>
      <c r="R8009">
        <v>32864</v>
      </c>
      <c r="S8009" t="str" cm="1">
        <f t="array" ref="S8009">_xlfn.IFS(E8012&lt;30,"18-29",E8012&lt;45,"30-44",TRUE,"45+")</f>
        <v>45+</v>
      </c>
      <c r="T8009" t="str" cm="1">
        <f t="array" ref="T8009">_xlfn.IFS(F8009&lt;=2,"0-2 Years",F8009&lt;=5,"3-5 Years",F8009&lt;=8,"6-8 Years",TRUE,"9-10 Years")</f>
        <v>3-5 Years</v>
      </c>
      <c r="U8009" t="str" cm="1">
        <f t="array" ref="U8009">_xlfn.IFS(P8009&gt;60,"High Risk",P8009&gt;30,"Medium Risk",TRUE,"Low Risk")</f>
        <v>High Risk</v>
      </c>
      <c r="V8009">
        <f t="shared" si="125"/>
        <v>2</v>
      </c>
    </row>
    <row r="8010" spans="1:22" hidden="1" x14ac:dyDescent="0.2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 s="2">
        <v>113581.98</v>
      </c>
      <c r="H8010">
        <v>1</v>
      </c>
      <c r="I8010">
        <v>1</v>
      </c>
      <c r="J8010">
        <v>0</v>
      </c>
      <c r="K8010" s="1">
        <v>1985.41</v>
      </c>
      <c r="L8010">
        <v>0</v>
      </c>
      <c r="M8010">
        <v>29</v>
      </c>
      <c r="N8010">
        <v>4816</v>
      </c>
      <c r="O8010">
        <v>7</v>
      </c>
      <c r="P8010">
        <v>117</v>
      </c>
      <c r="Q8010">
        <v>0.2413793103448276</v>
      </c>
      <c r="R8010">
        <v>139664</v>
      </c>
      <c r="S8010" t="str" cm="1">
        <f t="array" ref="S8010">_xlfn.IFS(E8013&lt;30,"18-29",E8013&lt;45,"30-44",TRUE,"45+")</f>
        <v>30-44</v>
      </c>
      <c r="T8010" t="str" cm="1">
        <f t="array" ref="T8010">_xlfn.IFS(F8010&lt;=2,"0-2 Years",F8010&lt;=5,"3-5 Years",F8010&lt;=8,"6-8 Years",TRUE,"9-10 Years")</f>
        <v>9-10 Years</v>
      </c>
      <c r="U8010" t="str" cm="1">
        <f t="array" ref="U8010">_xlfn.IFS(P8010&gt;60,"High Risk",P8010&gt;30,"Medium Risk",TRUE,"Low Risk")</f>
        <v>High Risk</v>
      </c>
      <c r="V8010">
        <f t="shared" si="125"/>
        <v>5</v>
      </c>
    </row>
    <row r="8011" spans="1:22" x14ac:dyDescent="0.2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 s="2">
        <v>112572.39</v>
      </c>
      <c r="H8011">
        <v>1</v>
      </c>
      <c r="I8011">
        <v>0</v>
      </c>
      <c r="J8011">
        <v>0</v>
      </c>
      <c r="K8011" s="1">
        <v>165626.6</v>
      </c>
      <c r="L8011">
        <v>0</v>
      </c>
      <c r="M8011">
        <v>12</v>
      </c>
      <c r="N8011">
        <v>848</v>
      </c>
      <c r="O8011">
        <v>9</v>
      </c>
      <c r="P8011">
        <v>83</v>
      </c>
      <c r="Q8011">
        <v>0.75</v>
      </c>
      <c r="R8011">
        <v>10176</v>
      </c>
      <c r="S8011" t="str" cm="1">
        <f t="array" ref="S8011">_xlfn.IFS(E8014&lt;30,"18-29",E8014&lt;45,"30-44",TRUE,"45+")</f>
        <v>30-44</v>
      </c>
      <c r="T8011" t="str" cm="1">
        <f t="array" ref="T8011">_xlfn.IFS(F8011&lt;=2,"0-2 Years",F8011&lt;=5,"3-5 Years",F8011&lt;=8,"6-8 Years",TRUE,"9-10 Years")</f>
        <v>0-2 Years</v>
      </c>
      <c r="U8011" t="str" cm="1">
        <f t="array" ref="U8011">_xlfn.IFS(P8011&gt;60,"High Risk",P8011&gt;30,"Medium Risk",TRUE,"Low Risk")</f>
        <v>High Risk</v>
      </c>
      <c r="V8011">
        <f t="shared" si="125"/>
        <v>6</v>
      </c>
    </row>
    <row r="8012" spans="1:22" hidden="1" x14ac:dyDescent="0.2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 s="2">
        <v>114514.71</v>
      </c>
      <c r="H8012">
        <v>2</v>
      </c>
      <c r="I8012">
        <v>1</v>
      </c>
      <c r="J8012">
        <v>0</v>
      </c>
      <c r="K8012" s="1">
        <v>177784.68</v>
      </c>
      <c r="L8012">
        <v>1</v>
      </c>
      <c r="M8012">
        <v>15</v>
      </c>
      <c r="N8012">
        <v>1026</v>
      </c>
      <c r="O8012">
        <v>6</v>
      </c>
      <c r="P8012">
        <v>162</v>
      </c>
      <c r="Q8012">
        <v>0.4</v>
      </c>
      <c r="R8012">
        <v>15390</v>
      </c>
      <c r="S8012" t="str" cm="1">
        <f t="array" ref="S8012">_xlfn.IFS(E8015&lt;30,"18-29",E8015&lt;45,"30-44",TRUE,"45+")</f>
        <v>30-44</v>
      </c>
      <c r="T8012" t="str" cm="1">
        <f t="array" ref="T8012">_xlfn.IFS(F8012&lt;=2,"0-2 Years",F8012&lt;=5,"3-5 Years",F8012&lt;=8,"6-8 Years",TRUE,"9-10 Years")</f>
        <v>9-10 Years</v>
      </c>
      <c r="U8012" t="str" cm="1">
        <f t="array" ref="U8012">_xlfn.IFS(P8012&gt;60,"High Risk",P8012&gt;30,"Medium Risk",TRUE,"Low Risk")</f>
        <v>High Risk</v>
      </c>
      <c r="V8012">
        <f t="shared" si="125"/>
        <v>4</v>
      </c>
    </row>
    <row r="8013" spans="1:22" hidden="1" x14ac:dyDescent="0.2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 s="2">
        <v>0</v>
      </c>
      <c r="H8013">
        <v>2</v>
      </c>
      <c r="I8013">
        <v>1</v>
      </c>
      <c r="J8013">
        <v>1</v>
      </c>
      <c r="K8013" s="1">
        <v>65765.22</v>
      </c>
      <c r="L8013">
        <v>0</v>
      </c>
      <c r="M8013">
        <v>16</v>
      </c>
      <c r="N8013">
        <v>2515</v>
      </c>
      <c r="O8013">
        <v>2</v>
      </c>
      <c r="P8013">
        <v>5</v>
      </c>
      <c r="Q8013">
        <v>0.125</v>
      </c>
      <c r="R8013">
        <v>40240</v>
      </c>
      <c r="S8013" t="str" cm="1">
        <f t="array" ref="S8013">_xlfn.IFS(E8016&lt;30,"18-29",E8016&lt;45,"30-44",TRUE,"45+")</f>
        <v>30-44</v>
      </c>
      <c r="T8013" t="str" cm="1">
        <f t="array" ref="T8013">_xlfn.IFS(F8013&lt;=2,"0-2 Years",F8013&lt;=5,"3-5 Years",F8013&lt;=8,"6-8 Years",TRUE,"9-10 Years")</f>
        <v>0-2 Years</v>
      </c>
      <c r="U8013" t="str" cm="1">
        <f t="array" ref="U8013">_xlfn.IFS(P8013&gt;60,"High Risk",P8013&gt;30,"Medium Risk",TRUE,"Low Risk")</f>
        <v>Low Risk</v>
      </c>
      <c r="V8013">
        <f t="shared" si="125"/>
        <v>4</v>
      </c>
    </row>
    <row r="8014" spans="1:22" hidden="1" x14ac:dyDescent="0.2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 s="2">
        <v>0</v>
      </c>
      <c r="H8014">
        <v>2</v>
      </c>
      <c r="I8014">
        <v>1</v>
      </c>
      <c r="J8014">
        <v>1</v>
      </c>
      <c r="K8014" s="1">
        <v>50759.8</v>
      </c>
      <c r="L8014">
        <v>0</v>
      </c>
      <c r="M8014">
        <v>7</v>
      </c>
      <c r="N8014">
        <v>360</v>
      </c>
      <c r="O8014">
        <v>4</v>
      </c>
      <c r="P8014">
        <v>46</v>
      </c>
      <c r="Q8014">
        <v>0.5714285714285714</v>
      </c>
      <c r="R8014">
        <v>2520</v>
      </c>
      <c r="S8014" t="str" cm="1">
        <f t="array" ref="S8014">_xlfn.IFS(E8017&lt;30,"18-29",E8017&lt;45,"30-44",TRUE,"45+")</f>
        <v>18-29</v>
      </c>
      <c r="T8014" t="str" cm="1">
        <f t="array" ref="T8014">_xlfn.IFS(F8014&lt;=2,"0-2 Years",F8014&lt;=5,"3-5 Years",F8014&lt;=8,"6-8 Years",TRUE,"9-10 Years")</f>
        <v>9-10 Years</v>
      </c>
      <c r="U8014" t="str" cm="1">
        <f t="array" ref="U8014">_xlfn.IFS(P8014&gt;60,"High Risk",P8014&gt;30,"Medium Risk",TRUE,"Low Risk")</f>
        <v>Medium Risk</v>
      </c>
      <c r="V8014">
        <f t="shared" si="125"/>
        <v>3</v>
      </c>
    </row>
    <row r="8015" spans="1:22" x14ac:dyDescent="0.2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 s="2">
        <v>84906.45</v>
      </c>
      <c r="H8015">
        <v>1</v>
      </c>
      <c r="I8015">
        <v>1</v>
      </c>
      <c r="J8015">
        <v>0</v>
      </c>
      <c r="K8015" s="1">
        <v>163216.48000000001</v>
      </c>
      <c r="L8015">
        <v>0</v>
      </c>
      <c r="M8015">
        <v>18</v>
      </c>
      <c r="N8015">
        <v>3594</v>
      </c>
      <c r="O8015">
        <v>5</v>
      </c>
      <c r="P8015">
        <v>14</v>
      </c>
      <c r="Q8015">
        <v>0.27777777777777779</v>
      </c>
      <c r="R8015">
        <v>64692</v>
      </c>
      <c r="S8015" t="str" cm="1">
        <f t="array" ref="S8015">_xlfn.IFS(E8018&lt;30,"18-29",E8018&lt;45,"30-44",TRUE,"45+")</f>
        <v>30-44</v>
      </c>
      <c r="T8015" t="str" cm="1">
        <f t="array" ref="T8015">_xlfn.IFS(F8015&lt;=2,"0-2 Years",F8015&lt;=5,"3-5 Years",F8015&lt;=8,"6-8 Years",TRUE,"9-10 Years")</f>
        <v>0-2 Years</v>
      </c>
      <c r="U8015" t="str" cm="1">
        <f t="array" ref="U8015">_xlfn.IFS(P8015&gt;60,"High Risk",P8015&gt;30,"Medium Risk",TRUE,"Low Risk")</f>
        <v>Low Risk</v>
      </c>
      <c r="V8015">
        <f t="shared" si="125"/>
        <v>6</v>
      </c>
    </row>
    <row r="8016" spans="1:22" hidden="1" x14ac:dyDescent="0.2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 s="2">
        <v>126816.18</v>
      </c>
      <c r="H8016">
        <v>1</v>
      </c>
      <c r="I8016">
        <v>1</v>
      </c>
      <c r="J8016">
        <v>1</v>
      </c>
      <c r="K8016" s="1">
        <v>74850.929999999993</v>
      </c>
      <c r="L8016">
        <v>0</v>
      </c>
      <c r="M8016">
        <v>17</v>
      </c>
      <c r="N8016">
        <v>1012</v>
      </c>
      <c r="O8016">
        <v>9</v>
      </c>
      <c r="P8016">
        <v>170</v>
      </c>
      <c r="Q8016">
        <v>0.52941176470588236</v>
      </c>
      <c r="R8016">
        <v>17204</v>
      </c>
      <c r="S8016" t="str" cm="1">
        <f t="array" ref="S8016">_xlfn.IFS(E8019&lt;30,"18-29",E8019&lt;45,"30-44",TRUE,"45+")</f>
        <v>45+</v>
      </c>
      <c r="T8016" t="str" cm="1">
        <f t="array" ref="T8016">_xlfn.IFS(F8016&lt;=2,"0-2 Years",F8016&lt;=5,"3-5 Years",F8016&lt;=8,"6-8 Years",TRUE,"9-10 Years")</f>
        <v>0-2 Years</v>
      </c>
      <c r="U8016" t="str" cm="1">
        <f t="array" ref="U8016">_xlfn.IFS(P8016&gt;60,"High Risk",P8016&gt;30,"Medium Risk",TRUE,"Low Risk")</f>
        <v>High Risk</v>
      </c>
      <c r="V8016">
        <f t="shared" si="125"/>
        <v>3</v>
      </c>
    </row>
    <row r="8017" spans="1:22" hidden="1" x14ac:dyDescent="0.2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 s="2">
        <v>105249.76</v>
      </c>
      <c r="H8017">
        <v>2</v>
      </c>
      <c r="I8017">
        <v>1</v>
      </c>
      <c r="J8017">
        <v>1</v>
      </c>
      <c r="K8017" s="1">
        <v>23491.09</v>
      </c>
      <c r="L8017">
        <v>0</v>
      </c>
      <c r="M8017">
        <v>20</v>
      </c>
      <c r="N8017">
        <v>4888</v>
      </c>
      <c r="O8017">
        <v>7</v>
      </c>
      <c r="P8017">
        <v>117</v>
      </c>
      <c r="Q8017">
        <v>0.35</v>
      </c>
      <c r="R8017">
        <v>97760</v>
      </c>
      <c r="S8017" t="str" cm="1">
        <f t="array" ref="S8017">_xlfn.IFS(E8020&lt;30,"18-29",E8020&lt;45,"30-44",TRUE,"45+")</f>
        <v>18-29</v>
      </c>
      <c r="T8017" t="str" cm="1">
        <f t="array" ref="T8017">_xlfn.IFS(F8017&lt;=2,"0-2 Years",F8017&lt;=5,"3-5 Years",F8017&lt;=8,"6-8 Years",TRUE,"9-10 Years")</f>
        <v>0-2 Years</v>
      </c>
      <c r="U8017" t="str" cm="1">
        <f t="array" ref="U8017">_xlfn.IFS(P8017&gt;60,"High Risk",P8017&gt;30,"Medium Risk",TRUE,"Low Risk")</f>
        <v>High Risk</v>
      </c>
      <c r="V8017">
        <f t="shared" si="125"/>
        <v>1</v>
      </c>
    </row>
    <row r="8018" spans="1:22" x14ac:dyDescent="0.2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 s="2">
        <v>0</v>
      </c>
      <c r="H8018">
        <v>2</v>
      </c>
      <c r="I8018">
        <v>1</v>
      </c>
      <c r="J8018">
        <v>0</v>
      </c>
      <c r="K8018" s="1">
        <v>134272.57</v>
      </c>
      <c r="L8018">
        <v>0</v>
      </c>
      <c r="M8018">
        <v>14</v>
      </c>
      <c r="N8018">
        <v>1197</v>
      </c>
      <c r="O8018">
        <v>6</v>
      </c>
      <c r="P8018">
        <v>1</v>
      </c>
      <c r="Q8018">
        <v>0.42857142857142855</v>
      </c>
      <c r="R8018">
        <v>16758</v>
      </c>
      <c r="S8018" t="str" cm="1">
        <f t="array" ref="S8018">_xlfn.IFS(E8021&lt;30,"18-29",E8021&lt;45,"30-44",TRUE,"45+")</f>
        <v>45+</v>
      </c>
      <c r="T8018" t="str" cm="1">
        <f t="array" ref="T8018">_xlfn.IFS(F8018&lt;=2,"0-2 Years",F8018&lt;=5,"3-5 Years",F8018&lt;=8,"6-8 Years",TRUE,"9-10 Years")</f>
        <v>0-2 Years</v>
      </c>
      <c r="U8018" t="str" cm="1">
        <f t="array" ref="U8018">_xlfn.IFS(P8018&gt;60,"High Risk",P8018&gt;30,"Medium Risk",TRUE,"Low Risk")</f>
        <v>Low Risk</v>
      </c>
      <c r="V8018">
        <f t="shared" si="125"/>
        <v>7</v>
      </c>
    </row>
    <row r="8019" spans="1:22" x14ac:dyDescent="0.2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 s="2">
        <v>109387.9</v>
      </c>
      <c r="H8019">
        <v>1</v>
      </c>
      <c r="I8019">
        <v>1</v>
      </c>
      <c r="J8019">
        <v>0</v>
      </c>
      <c r="K8019" s="1">
        <v>155721.15</v>
      </c>
      <c r="L8019">
        <v>0</v>
      </c>
      <c r="M8019">
        <v>19</v>
      </c>
      <c r="N8019">
        <v>3634</v>
      </c>
      <c r="O8019">
        <v>9</v>
      </c>
      <c r="P8019">
        <v>58</v>
      </c>
      <c r="Q8019">
        <v>0.47368421052631576</v>
      </c>
      <c r="R8019">
        <v>69046</v>
      </c>
      <c r="S8019" t="str" cm="1">
        <f t="array" ref="S8019">_xlfn.IFS(E8022&lt;30,"18-29",E8022&lt;45,"30-44",TRUE,"45+")</f>
        <v>45+</v>
      </c>
      <c r="T8019" t="str" cm="1">
        <f t="array" ref="T8019">_xlfn.IFS(F8019&lt;=2,"0-2 Years",F8019&lt;=5,"3-5 Years",F8019&lt;=8,"6-8 Years",TRUE,"9-10 Years")</f>
        <v>3-5 Years</v>
      </c>
      <c r="U8019" t="str" cm="1">
        <f t="array" ref="U8019">_xlfn.IFS(P8019&gt;60,"High Risk",P8019&gt;30,"Medium Risk",TRUE,"Low Risk")</f>
        <v>Medium Risk</v>
      </c>
      <c r="V8019">
        <f t="shared" si="125"/>
        <v>6</v>
      </c>
    </row>
    <row r="8020" spans="1:22" hidden="1" x14ac:dyDescent="0.2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 s="2">
        <v>122478.51</v>
      </c>
      <c r="H8020">
        <v>1</v>
      </c>
      <c r="I8020">
        <v>1</v>
      </c>
      <c r="J8020">
        <v>0</v>
      </c>
      <c r="K8020" s="1">
        <v>147230.76999999999</v>
      </c>
      <c r="L8020">
        <v>1</v>
      </c>
      <c r="M8020">
        <v>19</v>
      </c>
      <c r="N8020">
        <v>4515</v>
      </c>
      <c r="O8020">
        <v>7</v>
      </c>
      <c r="P8020">
        <v>57</v>
      </c>
      <c r="Q8020">
        <v>0.36842105263157893</v>
      </c>
      <c r="R8020">
        <v>85785</v>
      </c>
      <c r="S8020" t="str" cm="1">
        <f t="array" ref="S8020">_xlfn.IFS(E8023&lt;30,"18-29",E8023&lt;45,"30-44",TRUE,"45+")</f>
        <v>30-44</v>
      </c>
      <c r="T8020" t="str" cm="1">
        <f t="array" ref="T8020">_xlfn.IFS(F8020&lt;=2,"0-2 Years",F8020&lt;=5,"3-5 Years",F8020&lt;=8,"6-8 Years",TRUE,"9-10 Years")</f>
        <v>3-5 Years</v>
      </c>
      <c r="U8020" t="str" cm="1">
        <f t="array" ref="U8020">_xlfn.IFS(P8020&gt;60,"High Risk",P8020&gt;30,"Medium Risk",TRUE,"Low Risk")</f>
        <v>Medium Risk</v>
      </c>
      <c r="V8020">
        <f t="shared" si="125"/>
        <v>5</v>
      </c>
    </row>
    <row r="8021" spans="1:22" hidden="1" x14ac:dyDescent="0.2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 s="2">
        <v>137732.23000000001</v>
      </c>
      <c r="H8021">
        <v>2</v>
      </c>
      <c r="I8021">
        <v>1</v>
      </c>
      <c r="J8021">
        <v>1</v>
      </c>
      <c r="K8021" s="1">
        <v>133210.44</v>
      </c>
      <c r="L8021">
        <v>0</v>
      </c>
      <c r="M8021">
        <v>9</v>
      </c>
      <c r="N8021">
        <v>4782</v>
      </c>
      <c r="O8021">
        <v>6</v>
      </c>
      <c r="P8021">
        <v>32</v>
      </c>
      <c r="Q8021">
        <v>0.66666666666666663</v>
      </c>
      <c r="R8021">
        <v>43038</v>
      </c>
      <c r="S8021" t="str" cm="1">
        <f t="array" ref="S8021">_xlfn.IFS(E8024&lt;30,"18-29",E8024&lt;45,"30-44",TRUE,"45+")</f>
        <v>30-44</v>
      </c>
      <c r="T8021" t="str" cm="1">
        <f t="array" ref="T8021">_xlfn.IFS(F8021&lt;=2,"0-2 Years",F8021&lt;=5,"3-5 Years",F8021&lt;=8,"6-8 Years",TRUE,"9-10 Years")</f>
        <v>6-8 Years</v>
      </c>
      <c r="U8021" t="str" cm="1">
        <f t="array" ref="U8021">_xlfn.IFS(P8021&gt;60,"High Risk",P8021&gt;30,"Medium Risk",TRUE,"Low Risk")</f>
        <v>Medium Risk</v>
      </c>
      <c r="V8021">
        <f t="shared" si="125"/>
        <v>1</v>
      </c>
    </row>
    <row r="8022" spans="1:22" hidden="1" x14ac:dyDescent="0.2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 s="2">
        <v>157866.76999999999</v>
      </c>
      <c r="H8022">
        <v>1</v>
      </c>
      <c r="I8022">
        <v>1</v>
      </c>
      <c r="J8022">
        <v>1</v>
      </c>
      <c r="K8022" s="1">
        <v>18986.12</v>
      </c>
      <c r="L8022">
        <v>0</v>
      </c>
      <c r="M8022">
        <v>11</v>
      </c>
      <c r="N8022">
        <v>599</v>
      </c>
      <c r="O8022">
        <v>2</v>
      </c>
      <c r="P8022">
        <v>19</v>
      </c>
      <c r="Q8022">
        <v>0.18181818181818182</v>
      </c>
      <c r="R8022">
        <v>6589</v>
      </c>
      <c r="S8022" t="str" cm="1">
        <f t="array" ref="S8022">_xlfn.IFS(E8025&lt;30,"18-29",E8025&lt;45,"30-44",TRUE,"45+")</f>
        <v>30-44</v>
      </c>
      <c r="T8022" t="str" cm="1">
        <f t="array" ref="T8022">_xlfn.IFS(F8022&lt;=2,"0-2 Years",F8022&lt;=5,"3-5 Years",F8022&lt;=8,"6-8 Years",TRUE,"9-10 Years")</f>
        <v>0-2 Years</v>
      </c>
      <c r="U8022" t="str" cm="1">
        <f t="array" ref="U8022">_xlfn.IFS(P8022&gt;60,"High Risk",P8022&gt;30,"Medium Risk",TRUE,"Low Risk")</f>
        <v>Low Risk</v>
      </c>
      <c r="V8022">
        <f t="shared" si="125"/>
        <v>4</v>
      </c>
    </row>
    <row r="8023" spans="1:22" hidden="1" x14ac:dyDescent="0.2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 s="2">
        <v>0</v>
      </c>
      <c r="H8023">
        <v>1</v>
      </c>
      <c r="I8023">
        <v>1</v>
      </c>
      <c r="J8023">
        <v>1</v>
      </c>
      <c r="K8023" s="1">
        <v>100507.81</v>
      </c>
      <c r="L8023">
        <v>0</v>
      </c>
      <c r="M8023">
        <v>27</v>
      </c>
      <c r="N8023">
        <v>1004</v>
      </c>
      <c r="O8023">
        <v>0</v>
      </c>
      <c r="P8023">
        <v>88</v>
      </c>
      <c r="Q8023">
        <v>0</v>
      </c>
      <c r="R8023">
        <v>27108</v>
      </c>
      <c r="S8023" t="str" cm="1">
        <f t="array" ref="S8023">_xlfn.IFS(E8026&lt;30,"18-29",E8026&lt;45,"30-44",TRUE,"45+")</f>
        <v>30-44</v>
      </c>
      <c r="T8023" t="str" cm="1">
        <f t="array" ref="T8023">_xlfn.IFS(F8023&lt;=2,"0-2 Years",F8023&lt;=5,"3-5 Years",F8023&lt;=8,"6-8 Years",TRUE,"9-10 Years")</f>
        <v>6-8 Years</v>
      </c>
      <c r="U8023" t="str" cm="1">
        <f t="array" ref="U8023">_xlfn.IFS(P8023&gt;60,"High Risk",P8023&gt;30,"Medium Risk",TRUE,"Low Risk")</f>
        <v>High Risk</v>
      </c>
      <c r="V8023">
        <f t="shared" si="125"/>
        <v>5</v>
      </c>
    </row>
    <row r="8024" spans="1:22" hidden="1" x14ac:dyDescent="0.2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 s="2">
        <v>136789.14000000001</v>
      </c>
      <c r="H8024">
        <v>1</v>
      </c>
      <c r="I8024">
        <v>1</v>
      </c>
      <c r="J8024">
        <v>0</v>
      </c>
      <c r="K8024" s="1">
        <v>59346.400000000001</v>
      </c>
      <c r="L8024">
        <v>1</v>
      </c>
      <c r="M8024">
        <v>25</v>
      </c>
      <c r="N8024">
        <v>4328</v>
      </c>
      <c r="O8024">
        <v>8</v>
      </c>
      <c r="P8024">
        <v>119</v>
      </c>
      <c r="Q8024">
        <v>0.32</v>
      </c>
      <c r="R8024">
        <v>108200</v>
      </c>
      <c r="S8024" t="str" cm="1">
        <f t="array" ref="S8024">_xlfn.IFS(E8027&lt;30,"18-29",E8027&lt;45,"30-44",TRUE,"45+")</f>
        <v>18-29</v>
      </c>
      <c r="T8024" t="str" cm="1">
        <f t="array" ref="T8024">_xlfn.IFS(F8024&lt;=2,"0-2 Years",F8024&lt;=5,"3-5 Years",F8024&lt;=8,"6-8 Years",TRUE,"9-10 Years")</f>
        <v>3-5 Years</v>
      </c>
      <c r="U8024" t="str" cm="1">
        <f t="array" ref="U8024">_xlfn.IFS(P8024&gt;60,"High Risk",P8024&gt;30,"Medium Risk",TRUE,"Low Risk")</f>
        <v>High Risk</v>
      </c>
      <c r="V8024">
        <f t="shared" si="125"/>
        <v>5</v>
      </c>
    </row>
    <row r="8025" spans="1:22" hidden="1" x14ac:dyDescent="0.2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 s="2">
        <v>0</v>
      </c>
      <c r="H8025">
        <v>2</v>
      </c>
      <c r="I8025">
        <v>1</v>
      </c>
      <c r="J8025">
        <v>1</v>
      </c>
      <c r="K8025" s="1">
        <v>95372.64</v>
      </c>
      <c r="L8025">
        <v>0</v>
      </c>
      <c r="M8025">
        <v>23</v>
      </c>
      <c r="N8025">
        <v>2218</v>
      </c>
      <c r="O8025">
        <v>8</v>
      </c>
      <c r="P8025">
        <v>30</v>
      </c>
      <c r="Q8025">
        <v>0.34782608695652173</v>
      </c>
      <c r="R8025">
        <v>51014</v>
      </c>
      <c r="S8025" t="str" cm="1">
        <f t="array" ref="S8025">_xlfn.IFS(E8028&lt;30,"18-29",E8028&lt;45,"30-44",TRUE,"45+")</f>
        <v>30-44</v>
      </c>
      <c r="T8025" t="str" cm="1">
        <f t="array" ref="T8025">_xlfn.IFS(F8025&lt;=2,"0-2 Years",F8025&lt;=5,"3-5 Years",F8025&lt;=8,"6-8 Years",TRUE,"9-10 Years")</f>
        <v>0-2 Years</v>
      </c>
      <c r="U8025" t="str" cm="1">
        <f t="array" ref="U8025">_xlfn.IFS(P8025&gt;60,"High Risk",P8025&gt;30,"Medium Risk",TRUE,"Low Risk")</f>
        <v>Low Risk</v>
      </c>
      <c r="V8025">
        <f t="shared" si="125"/>
        <v>4</v>
      </c>
    </row>
    <row r="8026" spans="1:22" hidden="1" x14ac:dyDescent="0.2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 s="2">
        <v>144684.03</v>
      </c>
      <c r="H8026">
        <v>1</v>
      </c>
      <c r="I8026">
        <v>1</v>
      </c>
      <c r="J8026">
        <v>1</v>
      </c>
      <c r="K8026" s="1">
        <v>31805.49</v>
      </c>
      <c r="L8026">
        <v>0</v>
      </c>
      <c r="M8026">
        <v>28</v>
      </c>
      <c r="N8026">
        <v>2722</v>
      </c>
      <c r="O8026">
        <v>6</v>
      </c>
      <c r="P8026">
        <v>122</v>
      </c>
      <c r="Q8026">
        <v>0.21428571428571427</v>
      </c>
      <c r="R8026">
        <v>76216</v>
      </c>
      <c r="S8026" t="str" cm="1">
        <f t="array" ref="S8026">_xlfn.IFS(E8029&lt;30,"18-29",E8029&lt;45,"30-44",TRUE,"45+")</f>
        <v>30-44</v>
      </c>
      <c r="T8026" t="str" cm="1">
        <f t="array" ref="T8026">_xlfn.IFS(F8026&lt;=2,"0-2 Years",F8026&lt;=5,"3-5 Years",F8026&lt;=8,"6-8 Years",TRUE,"9-10 Years")</f>
        <v>9-10 Years</v>
      </c>
      <c r="U8026" t="str" cm="1">
        <f t="array" ref="U8026">_xlfn.IFS(P8026&gt;60,"High Risk",P8026&gt;30,"Medium Risk",TRUE,"Low Risk")</f>
        <v>High Risk</v>
      </c>
      <c r="V8026">
        <f t="shared" si="125"/>
        <v>2</v>
      </c>
    </row>
    <row r="8027" spans="1:22" hidden="1" x14ac:dyDescent="0.2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 s="2">
        <v>107065.31</v>
      </c>
      <c r="H8027">
        <v>1</v>
      </c>
      <c r="I8027">
        <v>1</v>
      </c>
      <c r="J8027">
        <v>1</v>
      </c>
      <c r="K8027" s="1">
        <v>51959.82</v>
      </c>
      <c r="L8027">
        <v>0</v>
      </c>
      <c r="M8027">
        <v>22</v>
      </c>
      <c r="N8027">
        <v>2599</v>
      </c>
      <c r="O8027">
        <v>5</v>
      </c>
      <c r="P8027">
        <v>146</v>
      </c>
      <c r="Q8027">
        <v>0.22727272727272727</v>
      </c>
      <c r="R8027">
        <v>57178</v>
      </c>
      <c r="S8027" t="str" cm="1">
        <f t="array" ref="S8027">_xlfn.IFS(E8030&lt;30,"18-29",E8030&lt;45,"30-44",TRUE,"45+")</f>
        <v>30-44</v>
      </c>
      <c r="T8027" t="str" cm="1">
        <f t="array" ref="T8027">_xlfn.IFS(F8027&lt;=2,"0-2 Years",F8027&lt;=5,"3-5 Years",F8027&lt;=8,"6-8 Years",TRUE,"9-10 Years")</f>
        <v>9-10 Years</v>
      </c>
      <c r="U8027" t="str" cm="1">
        <f t="array" ref="U8027">_xlfn.IFS(P8027&gt;60,"High Risk",P8027&gt;30,"Medium Risk",TRUE,"Low Risk")</f>
        <v>High Risk</v>
      </c>
      <c r="V8027">
        <f t="shared" si="125"/>
        <v>2</v>
      </c>
    </row>
    <row r="8028" spans="1:22" hidden="1" x14ac:dyDescent="0.2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 s="2">
        <v>91301.72</v>
      </c>
      <c r="H8028">
        <v>1</v>
      </c>
      <c r="I8028">
        <v>0</v>
      </c>
      <c r="J8028">
        <v>1</v>
      </c>
      <c r="K8028" s="1">
        <v>130824.57</v>
      </c>
      <c r="L8028">
        <v>0</v>
      </c>
      <c r="M8028">
        <v>1</v>
      </c>
      <c r="N8028">
        <v>2694</v>
      </c>
      <c r="O8028">
        <v>2</v>
      </c>
      <c r="P8028">
        <v>118</v>
      </c>
      <c r="Q8028">
        <v>1</v>
      </c>
      <c r="R8028">
        <v>2694</v>
      </c>
      <c r="S8028" t="str" cm="1">
        <f t="array" ref="S8028">_xlfn.IFS(E8031&lt;30,"18-29",E8031&lt;45,"30-44",TRUE,"45+")</f>
        <v>45+</v>
      </c>
      <c r="T8028" t="str" cm="1">
        <f t="array" ref="T8028">_xlfn.IFS(F8028&lt;=2,"0-2 Years",F8028&lt;=5,"3-5 Years",F8028&lt;=8,"6-8 Years",TRUE,"9-10 Years")</f>
        <v>6-8 Years</v>
      </c>
      <c r="U8028" t="str" cm="1">
        <f t="array" ref="U8028">_xlfn.IFS(P8028&gt;60,"High Risk",P8028&gt;30,"Medium Risk",TRUE,"Low Risk")</f>
        <v>High Risk</v>
      </c>
      <c r="V8028">
        <f t="shared" si="125"/>
        <v>2</v>
      </c>
    </row>
    <row r="8029" spans="1:22" hidden="1" x14ac:dyDescent="0.2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 s="2">
        <v>207034.96</v>
      </c>
      <c r="H8029">
        <v>2</v>
      </c>
      <c r="I8029">
        <v>0</v>
      </c>
      <c r="J8029">
        <v>0</v>
      </c>
      <c r="K8029" s="1">
        <v>157694.76</v>
      </c>
      <c r="L8029">
        <v>1</v>
      </c>
      <c r="M8029">
        <v>21</v>
      </c>
      <c r="N8029">
        <v>4768</v>
      </c>
      <c r="O8029">
        <v>2</v>
      </c>
      <c r="P8029">
        <v>24</v>
      </c>
      <c r="Q8029">
        <v>9.5238095238095233E-2</v>
      </c>
      <c r="R8029">
        <v>100128</v>
      </c>
      <c r="S8029" t="str" cm="1">
        <f t="array" ref="S8029">_xlfn.IFS(E8032&lt;30,"18-29",E8032&lt;45,"30-44",TRUE,"45+")</f>
        <v>30-44</v>
      </c>
      <c r="T8029" t="str" cm="1">
        <f t="array" ref="T8029">_xlfn.IFS(F8029&lt;=2,"0-2 Years",F8029&lt;=5,"3-5 Years",F8029&lt;=8,"6-8 Years",TRUE,"9-10 Years")</f>
        <v>3-5 Years</v>
      </c>
      <c r="U8029" t="str" cm="1">
        <f t="array" ref="U8029">_xlfn.IFS(P8029&gt;60,"High Risk",P8029&gt;30,"Medium Risk",TRUE,"Low Risk")</f>
        <v>Low Risk</v>
      </c>
      <c r="V8029">
        <f t="shared" si="125"/>
        <v>3</v>
      </c>
    </row>
    <row r="8030" spans="1:22" hidden="1" x14ac:dyDescent="0.2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 s="2">
        <v>0</v>
      </c>
      <c r="H8030">
        <v>2</v>
      </c>
      <c r="I8030">
        <v>1</v>
      </c>
      <c r="J8030">
        <v>1</v>
      </c>
      <c r="K8030" s="1">
        <v>933.38</v>
      </c>
      <c r="L8030">
        <v>0</v>
      </c>
      <c r="M8030">
        <v>18</v>
      </c>
      <c r="N8030">
        <v>4317</v>
      </c>
      <c r="O8030">
        <v>1</v>
      </c>
      <c r="P8030">
        <v>137</v>
      </c>
      <c r="Q8030">
        <v>5.5555555555555552E-2</v>
      </c>
      <c r="R8030">
        <v>77706</v>
      </c>
      <c r="S8030" t="str" cm="1">
        <f t="array" ref="S8030">_xlfn.IFS(E8033&lt;30,"18-29",E8033&lt;45,"30-44",TRUE,"45+")</f>
        <v>30-44</v>
      </c>
      <c r="T8030" t="str" cm="1">
        <f t="array" ref="T8030">_xlfn.IFS(F8030&lt;=2,"0-2 Years",F8030&lt;=5,"3-5 Years",F8030&lt;=8,"6-8 Years",TRUE,"9-10 Years")</f>
        <v>6-8 Years</v>
      </c>
      <c r="U8030" t="str" cm="1">
        <f t="array" ref="U8030">_xlfn.IFS(P8030&gt;60,"High Risk",P8030&gt;30,"Medium Risk",TRUE,"Low Risk")</f>
        <v>High Risk</v>
      </c>
      <c r="V8030">
        <f t="shared" si="125"/>
        <v>3</v>
      </c>
    </row>
    <row r="8031" spans="1:22" x14ac:dyDescent="0.2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 s="2">
        <v>0</v>
      </c>
      <c r="H8031">
        <v>1</v>
      </c>
      <c r="I8031">
        <v>0</v>
      </c>
      <c r="J8031">
        <v>1</v>
      </c>
      <c r="K8031" s="1">
        <v>2560.11</v>
      </c>
      <c r="L8031">
        <v>0</v>
      </c>
      <c r="M8031">
        <v>17</v>
      </c>
      <c r="N8031">
        <v>1363</v>
      </c>
      <c r="O8031">
        <v>4</v>
      </c>
      <c r="P8031">
        <v>47</v>
      </c>
      <c r="Q8031">
        <v>0.23529411764705882</v>
      </c>
      <c r="R8031">
        <v>23171</v>
      </c>
      <c r="S8031" t="str" cm="1">
        <f t="array" ref="S8031">_xlfn.IFS(E8034&lt;30,"18-29",E8034&lt;45,"30-44",TRUE,"45+")</f>
        <v>30-44</v>
      </c>
      <c r="T8031" t="str" cm="1">
        <f t="array" ref="T8031">_xlfn.IFS(F8031&lt;=2,"0-2 Years",F8031&lt;=5,"3-5 Years",F8031&lt;=8,"6-8 Years",TRUE,"9-10 Years")</f>
        <v>6-8 Years</v>
      </c>
      <c r="U8031" t="str" cm="1">
        <f t="array" ref="U8031">_xlfn.IFS(P8031&gt;60,"High Risk",P8031&gt;30,"Medium Risk",TRUE,"Low Risk")</f>
        <v>Medium Risk</v>
      </c>
      <c r="V8031">
        <f t="shared" si="125"/>
        <v>6</v>
      </c>
    </row>
    <row r="8032" spans="1:22" hidden="1" x14ac:dyDescent="0.2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 s="2">
        <v>0</v>
      </c>
      <c r="H8032">
        <v>1</v>
      </c>
      <c r="I8032">
        <v>1</v>
      </c>
      <c r="J8032">
        <v>1</v>
      </c>
      <c r="K8032" s="1">
        <v>12905.89</v>
      </c>
      <c r="L8032">
        <v>1</v>
      </c>
      <c r="M8032">
        <v>2</v>
      </c>
      <c r="N8032">
        <v>4466</v>
      </c>
      <c r="O8032">
        <v>3</v>
      </c>
      <c r="P8032">
        <v>39</v>
      </c>
      <c r="Q8032">
        <v>1</v>
      </c>
      <c r="R8032">
        <v>8932</v>
      </c>
      <c r="S8032" t="str" cm="1">
        <f t="array" ref="S8032">_xlfn.IFS(E8035&lt;30,"18-29",E8035&lt;45,"30-44",TRUE,"45+")</f>
        <v>30-44</v>
      </c>
      <c r="T8032" t="str" cm="1">
        <f t="array" ref="T8032">_xlfn.IFS(F8032&lt;=2,"0-2 Years",F8032&lt;=5,"3-5 Years",F8032&lt;=8,"6-8 Years",TRUE,"9-10 Years")</f>
        <v>3-5 Years</v>
      </c>
      <c r="U8032" t="str" cm="1">
        <f t="array" ref="U8032">_xlfn.IFS(P8032&gt;60,"High Risk",P8032&gt;30,"Medium Risk",TRUE,"Low Risk")</f>
        <v>Medium Risk</v>
      </c>
      <c r="V8032">
        <f t="shared" si="125"/>
        <v>5</v>
      </c>
    </row>
    <row r="8033" spans="1:22" x14ac:dyDescent="0.2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 s="2">
        <v>0</v>
      </c>
      <c r="H8033">
        <v>2</v>
      </c>
      <c r="I8033">
        <v>1</v>
      </c>
      <c r="J8033">
        <v>0</v>
      </c>
      <c r="K8033" s="1">
        <v>176692.87</v>
      </c>
      <c r="L8033">
        <v>0</v>
      </c>
      <c r="M8033">
        <v>23</v>
      </c>
      <c r="N8033">
        <v>2768</v>
      </c>
      <c r="O8033">
        <v>7</v>
      </c>
      <c r="P8033">
        <v>132</v>
      </c>
      <c r="Q8033">
        <v>0.30434782608695654</v>
      </c>
      <c r="R8033">
        <v>63664</v>
      </c>
      <c r="S8033" t="str" cm="1">
        <f t="array" ref="S8033">_xlfn.IFS(E8036&lt;30,"18-29",E8036&lt;45,"30-44",TRUE,"45+")</f>
        <v>30-44</v>
      </c>
      <c r="T8033" t="str" cm="1">
        <f t="array" ref="T8033">_xlfn.IFS(F8033&lt;=2,"0-2 Years",F8033&lt;=5,"3-5 Years",F8033&lt;=8,"6-8 Years",TRUE,"9-10 Years")</f>
        <v>6-8 Years</v>
      </c>
      <c r="U8033" t="str" cm="1">
        <f t="array" ref="U8033">_xlfn.IFS(P8033&gt;60,"High Risk",P8033&gt;30,"Medium Risk",TRUE,"Low Risk")</f>
        <v>High Risk</v>
      </c>
      <c r="V8033">
        <f t="shared" si="125"/>
        <v>6</v>
      </c>
    </row>
    <row r="8034" spans="1:22" hidden="1" x14ac:dyDescent="0.2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 s="2">
        <v>0</v>
      </c>
      <c r="H8034">
        <v>2</v>
      </c>
      <c r="I8034">
        <v>1</v>
      </c>
      <c r="J8034">
        <v>1</v>
      </c>
      <c r="K8034" s="1">
        <v>102908.63</v>
      </c>
      <c r="L8034">
        <v>0</v>
      </c>
      <c r="M8034">
        <v>15</v>
      </c>
      <c r="N8034">
        <v>977</v>
      </c>
      <c r="O8034">
        <v>10</v>
      </c>
      <c r="P8034">
        <v>16</v>
      </c>
      <c r="Q8034">
        <v>0.66666666666666663</v>
      </c>
      <c r="R8034">
        <v>14655</v>
      </c>
      <c r="S8034" t="str" cm="1">
        <f t="array" ref="S8034">_xlfn.IFS(E8037&lt;30,"18-29",E8037&lt;45,"30-44",TRUE,"45+")</f>
        <v>30-44</v>
      </c>
      <c r="T8034" t="str" cm="1">
        <f t="array" ref="T8034">_xlfn.IFS(F8034&lt;=2,"0-2 Years",F8034&lt;=5,"3-5 Years",F8034&lt;=8,"6-8 Years",TRUE,"9-10 Years")</f>
        <v>3-5 Years</v>
      </c>
      <c r="U8034" t="str" cm="1">
        <f t="array" ref="U8034">_xlfn.IFS(P8034&gt;60,"High Risk",P8034&gt;30,"Medium Risk",TRUE,"Low Risk")</f>
        <v>Low Risk</v>
      </c>
      <c r="V8034">
        <f t="shared" si="125"/>
        <v>3</v>
      </c>
    </row>
    <row r="8035" spans="1:22" hidden="1" x14ac:dyDescent="0.2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 s="2">
        <v>0</v>
      </c>
      <c r="H8035">
        <v>2</v>
      </c>
      <c r="I8035">
        <v>0</v>
      </c>
      <c r="J8035">
        <v>1</v>
      </c>
      <c r="K8035" s="1">
        <v>41291.050000000003</v>
      </c>
      <c r="L8035">
        <v>0</v>
      </c>
      <c r="M8035">
        <v>12</v>
      </c>
      <c r="N8035">
        <v>695</v>
      </c>
      <c r="O8035">
        <v>2</v>
      </c>
      <c r="P8035">
        <v>121</v>
      </c>
      <c r="Q8035">
        <v>0.16666666666666666</v>
      </c>
      <c r="R8035">
        <v>8340</v>
      </c>
      <c r="S8035" t="str" cm="1">
        <f t="array" ref="S8035">_xlfn.IFS(E8038&lt;30,"18-29",E8038&lt;45,"30-44",TRUE,"45+")</f>
        <v>18-29</v>
      </c>
      <c r="T8035" t="str" cm="1">
        <f t="array" ref="T8035">_xlfn.IFS(F8035&lt;=2,"0-2 Years",F8035&lt;=5,"3-5 Years",F8035&lt;=8,"6-8 Years",TRUE,"9-10 Years")</f>
        <v>6-8 Years</v>
      </c>
      <c r="U8035" t="str" cm="1">
        <f t="array" ref="U8035">_xlfn.IFS(P8035&gt;60,"High Risk",P8035&gt;30,"Medium Risk",TRUE,"Low Risk")</f>
        <v>High Risk</v>
      </c>
      <c r="V8035">
        <f t="shared" si="125"/>
        <v>3</v>
      </c>
    </row>
    <row r="8036" spans="1:22" x14ac:dyDescent="0.2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 s="2">
        <v>0</v>
      </c>
      <c r="H8036">
        <v>2</v>
      </c>
      <c r="I8036">
        <v>1</v>
      </c>
      <c r="J8036">
        <v>0</v>
      </c>
      <c r="K8036" s="1">
        <v>119127.06</v>
      </c>
      <c r="L8036">
        <v>0</v>
      </c>
      <c r="M8036">
        <v>22</v>
      </c>
      <c r="N8036">
        <v>1390</v>
      </c>
      <c r="O8036">
        <v>9</v>
      </c>
      <c r="P8036">
        <v>159</v>
      </c>
      <c r="Q8036">
        <v>0.40909090909090912</v>
      </c>
      <c r="R8036">
        <v>30580</v>
      </c>
      <c r="S8036" t="str" cm="1">
        <f t="array" ref="S8036">_xlfn.IFS(E8039&lt;30,"18-29",E8039&lt;45,"30-44",TRUE,"45+")</f>
        <v>45+</v>
      </c>
      <c r="T8036" t="str" cm="1">
        <f t="array" ref="T8036">_xlfn.IFS(F8036&lt;=2,"0-2 Years",F8036&lt;=5,"3-5 Years",F8036&lt;=8,"6-8 Years",TRUE,"9-10 Years")</f>
        <v>9-10 Years</v>
      </c>
      <c r="U8036" t="str" cm="1">
        <f t="array" ref="U8036">_xlfn.IFS(P8036&gt;60,"High Risk",P8036&gt;30,"Medium Risk",TRUE,"Low Risk")</f>
        <v>High Risk</v>
      </c>
      <c r="V8036">
        <f t="shared" si="125"/>
        <v>6</v>
      </c>
    </row>
    <row r="8037" spans="1:22" hidden="1" x14ac:dyDescent="0.2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 s="2">
        <v>92472.1</v>
      </c>
      <c r="H8037">
        <v>2</v>
      </c>
      <c r="I8037">
        <v>0</v>
      </c>
      <c r="J8037">
        <v>1</v>
      </c>
      <c r="K8037" s="1">
        <v>126434.61</v>
      </c>
      <c r="L8037">
        <v>0</v>
      </c>
      <c r="M8037">
        <v>11</v>
      </c>
      <c r="N8037">
        <v>3597</v>
      </c>
      <c r="O8037">
        <v>4</v>
      </c>
      <c r="P8037">
        <v>170</v>
      </c>
      <c r="Q8037">
        <v>0.36363636363636365</v>
      </c>
      <c r="R8037">
        <v>39567</v>
      </c>
      <c r="S8037" t="str" cm="1">
        <f t="array" ref="S8037">_xlfn.IFS(E8040&lt;30,"18-29",E8040&lt;45,"30-44",TRUE,"45+")</f>
        <v>45+</v>
      </c>
      <c r="T8037" t="str" cm="1">
        <f t="array" ref="T8037">_xlfn.IFS(F8037&lt;=2,"0-2 Years",F8037&lt;=5,"3-5 Years",F8037&lt;=8,"6-8 Years",TRUE,"9-10 Years")</f>
        <v>6-8 Years</v>
      </c>
      <c r="U8037" t="str" cm="1">
        <f t="array" ref="U8037">_xlfn.IFS(P8037&gt;60,"High Risk",P8037&gt;30,"Medium Risk",TRUE,"Low Risk")</f>
        <v>High Risk</v>
      </c>
      <c r="V8037">
        <f t="shared" si="125"/>
        <v>0</v>
      </c>
    </row>
    <row r="8038" spans="1:22" x14ac:dyDescent="0.2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 s="2">
        <v>0</v>
      </c>
      <c r="H8038">
        <v>2</v>
      </c>
      <c r="I8038">
        <v>0</v>
      </c>
      <c r="J8038">
        <v>0</v>
      </c>
      <c r="K8038" s="1">
        <v>103901.35</v>
      </c>
      <c r="L8038">
        <v>0</v>
      </c>
      <c r="M8038">
        <v>22</v>
      </c>
      <c r="N8038">
        <v>2768</v>
      </c>
      <c r="O8038">
        <v>2</v>
      </c>
      <c r="P8038">
        <v>123</v>
      </c>
      <c r="Q8038">
        <v>9.0909090909090912E-2</v>
      </c>
      <c r="R8038">
        <v>60896</v>
      </c>
      <c r="S8038" t="str" cm="1">
        <f t="array" ref="S8038">_xlfn.IFS(E8041&lt;30,"18-29",E8041&lt;45,"30-44",TRUE,"45+")</f>
        <v>30-44</v>
      </c>
      <c r="T8038" t="str" cm="1">
        <f t="array" ref="T8038">_xlfn.IFS(F8038&lt;=2,"0-2 Years",F8038&lt;=5,"3-5 Years",F8038&lt;=8,"6-8 Years",TRUE,"9-10 Years")</f>
        <v>0-2 Years</v>
      </c>
      <c r="U8038" t="str" cm="1">
        <f t="array" ref="U8038">_xlfn.IFS(P8038&gt;60,"High Risk",P8038&gt;30,"Medium Risk",TRUE,"Low Risk")</f>
        <v>High Risk</v>
      </c>
      <c r="V8038">
        <f t="shared" si="125"/>
        <v>7</v>
      </c>
    </row>
    <row r="8039" spans="1:22" hidden="1" x14ac:dyDescent="0.2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 s="2">
        <v>127738.75</v>
      </c>
      <c r="H8039">
        <v>2</v>
      </c>
      <c r="I8039">
        <v>1</v>
      </c>
      <c r="J8039">
        <v>1</v>
      </c>
      <c r="K8039" s="1">
        <v>85153</v>
      </c>
      <c r="L8039">
        <v>0</v>
      </c>
      <c r="M8039">
        <v>16</v>
      </c>
      <c r="N8039">
        <v>3774</v>
      </c>
      <c r="O8039">
        <v>4</v>
      </c>
      <c r="P8039">
        <v>70</v>
      </c>
      <c r="Q8039">
        <v>0.25</v>
      </c>
      <c r="R8039">
        <v>60384</v>
      </c>
      <c r="S8039" t="str" cm="1">
        <f t="array" ref="S8039">_xlfn.IFS(E8042&lt;30,"18-29",E8042&lt;45,"30-44",TRUE,"45+")</f>
        <v>30-44</v>
      </c>
      <c r="T8039" t="str" cm="1">
        <f t="array" ref="T8039">_xlfn.IFS(F8039&lt;=2,"0-2 Years",F8039&lt;=5,"3-5 Years",F8039&lt;=8,"6-8 Years",TRUE,"9-10 Years")</f>
        <v>9-10 Years</v>
      </c>
      <c r="U8039" t="str" cm="1">
        <f t="array" ref="U8039">_xlfn.IFS(P8039&gt;60,"High Risk",P8039&gt;30,"Medium Risk",TRUE,"Low Risk")</f>
        <v>High Risk</v>
      </c>
      <c r="V8039">
        <f t="shared" si="125"/>
        <v>1</v>
      </c>
    </row>
    <row r="8040" spans="1:22" hidden="1" x14ac:dyDescent="0.2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 s="2">
        <v>101242.98</v>
      </c>
      <c r="H8040">
        <v>2</v>
      </c>
      <c r="I8040">
        <v>1</v>
      </c>
      <c r="J8040">
        <v>0</v>
      </c>
      <c r="K8040" s="1">
        <v>12493.61</v>
      </c>
      <c r="L8040">
        <v>0</v>
      </c>
      <c r="M8040">
        <v>28</v>
      </c>
      <c r="N8040">
        <v>3703</v>
      </c>
      <c r="O8040">
        <v>7</v>
      </c>
      <c r="P8040">
        <v>107</v>
      </c>
      <c r="Q8040">
        <v>0.25</v>
      </c>
      <c r="R8040">
        <v>103684</v>
      </c>
      <c r="S8040" t="str" cm="1">
        <f t="array" ref="S8040">_xlfn.IFS(E8043&lt;30,"18-29",E8043&lt;45,"30-44",TRUE,"45+")</f>
        <v>45+</v>
      </c>
      <c r="T8040" t="str" cm="1">
        <f t="array" ref="T8040">_xlfn.IFS(F8040&lt;=2,"0-2 Years",F8040&lt;=5,"3-5 Years",F8040&lt;=8,"6-8 Years",TRUE,"9-10 Years")</f>
        <v>3-5 Years</v>
      </c>
      <c r="U8040" t="str" cm="1">
        <f t="array" ref="U8040">_xlfn.IFS(P8040&gt;60,"High Risk",P8040&gt;30,"Medium Risk",TRUE,"Low Risk")</f>
        <v>High Risk</v>
      </c>
      <c r="V8040">
        <f t="shared" si="125"/>
        <v>4</v>
      </c>
    </row>
    <row r="8041" spans="1:22" hidden="1" x14ac:dyDescent="0.2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 s="2">
        <v>92599.55</v>
      </c>
      <c r="H8041">
        <v>2</v>
      </c>
      <c r="I8041">
        <v>1</v>
      </c>
      <c r="J8041">
        <v>1</v>
      </c>
      <c r="K8041" s="1">
        <v>167336.78</v>
      </c>
      <c r="L8041">
        <v>0</v>
      </c>
      <c r="M8041">
        <v>11</v>
      </c>
      <c r="N8041">
        <v>1754</v>
      </c>
      <c r="O8041">
        <v>1</v>
      </c>
      <c r="P8041">
        <v>18</v>
      </c>
      <c r="Q8041">
        <v>9.0909090909090912E-2</v>
      </c>
      <c r="R8041">
        <v>19294</v>
      </c>
      <c r="S8041" t="str" cm="1">
        <f t="array" ref="S8041">_xlfn.IFS(E8044&lt;30,"18-29",E8044&lt;45,"30-44",TRUE,"45+")</f>
        <v>30-44</v>
      </c>
      <c r="T8041" t="str" cm="1">
        <f t="array" ref="T8041">_xlfn.IFS(F8041&lt;=2,"0-2 Years",F8041&lt;=5,"3-5 Years",F8041&lt;=8,"6-8 Years",TRUE,"9-10 Years")</f>
        <v>3-5 Years</v>
      </c>
      <c r="U8041" t="str" cm="1">
        <f t="array" ref="U8041">_xlfn.IFS(P8041&gt;60,"High Risk",P8041&gt;30,"Medium Risk",TRUE,"Low Risk")</f>
        <v>Low Risk</v>
      </c>
      <c r="V8041">
        <f t="shared" si="125"/>
        <v>0</v>
      </c>
    </row>
    <row r="8042" spans="1:22" hidden="1" x14ac:dyDescent="0.2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 s="2">
        <v>0</v>
      </c>
      <c r="H8042">
        <v>2</v>
      </c>
      <c r="I8042">
        <v>0</v>
      </c>
      <c r="J8042">
        <v>1</v>
      </c>
      <c r="K8042" s="1">
        <v>186180.42</v>
      </c>
      <c r="L8042">
        <v>0</v>
      </c>
      <c r="M8042">
        <v>4</v>
      </c>
      <c r="N8042">
        <v>4585</v>
      </c>
      <c r="O8042">
        <v>5</v>
      </c>
      <c r="P8042">
        <v>140</v>
      </c>
      <c r="Q8042">
        <v>1</v>
      </c>
      <c r="R8042">
        <v>18340</v>
      </c>
      <c r="S8042" t="str" cm="1">
        <f t="array" ref="S8042">_xlfn.IFS(E8045&lt;30,"18-29",E8045&lt;45,"30-44",TRUE,"45+")</f>
        <v>30-44</v>
      </c>
      <c r="T8042" t="str" cm="1">
        <f t="array" ref="T8042">_xlfn.IFS(F8042&lt;=2,"0-2 Years",F8042&lt;=5,"3-5 Years",F8042&lt;=8,"6-8 Years",TRUE,"9-10 Years")</f>
        <v>9-10 Years</v>
      </c>
      <c r="U8042" t="str" cm="1">
        <f t="array" ref="U8042">_xlfn.IFS(P8042&gt;60,"High Risk",P8042&gt;30,"Medium Risk",TRUE,"Low Risk")</f>
        <v>High Risk</v>
      </c>
      <c r="V8042">
        <f t="shared" si="125"/>
        <v>3</v>
      </c>
    </row>
    <row r="8043" spans="1:22" x14ac:dyDescent="0.2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 s="2">
        <v>0</v>
      </c>
      <c r="H8043">
        <v>4</v>
      </c>
      <c r="I8043">
        <v>1</v>
      </c>
      <c r="J8043">
        <v>0</v>
      </c>
      <c r="K8043" s="1">
        <v>88566.9</v>
      </c>
      <c r="L8043">
        <v>1</v>
      </c>
      <c r="M8043">
        <v>5</v>
      </c>
      <c r="N8043">
        <v>950</v>
      </c>
      <c r="O8043">
        <v>9</v>
      </c>
      <c r="P8043">
        <v>56</v>
      </c>
      <c r="Q8043">
        <v>1</v>
      </c>
      <c r="R8043">
        <v>4750</v>
      </c>
      <c r="S8043" t="str" cm="1">
        <f t="array" ref="S8043">_xlfn.IFS(E8046&lt;30,"18-29",E8046&lt;45,"30-44",TRUE,"45+")</f>
        <v>18-29</v>
      </c>
      <c r="T8043" t="str" cm="1">
        <f t="array" ref="T8043">_xlfn.IFS(F8043&lt;=2,"0-2 Years",F8043&lt;=5,"3-5 Years",F8043&lt;=8,"6-8 Years",TRUE,"9-10 Years")</f>
        <v>0-2 Years</v>
      </c>
      <c r="U8043" t="str" cm="1">
        <f t="array" ref="U8043">_xlfn.IFS(P8043&gt;60,"High Risk",P8043&gt;30,"Medium Risk",TRUE,"Low Risk")</f>
        <v>Medium Risk</v>
      </c>
      <c r="V8043">
        <f t="shared" si="125"/>
        <v>8</v>
      </c>
    </row>
    <row r="8044" spans="1:22" hidden="1" x14ac:dyDescent="0.2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 s="2">
        <v>82373.94</v>
      </c>
      <c r="H8044">
        <v>1</v>
      </c>
      <c r="I8044">
        <v>0</v>
      </c>
      <c r="J8044">
        <v>0</v>
      </c>
      <c r="K8044" s="1">
        <v>172526.9</v>
      </c>
      <c r="L8044">
        <v>1</v>
      </c>
      <c r="M8044">
        <v>19</v>
      </c>
      <c r="N8044">
        <v>2399</v>
      </c>
      <c r="O8044">
        <v>0</v>
      </c>
      <c r="P8044">
        <v>153</v>
      </c>
      <c r="Q8044">
        <v>0</v>
      </c>
      <c r="R8044">
        <v>45581</v>
      </c>
      <c r="S8044" t="str" cm="1">
        <f t="array" ref="S8044">_xlfn.IFS(E8047&lt;30,"18-29",E8047&lt;45,"30-44",TRUE,"45+")</f>
        <v>45+</v>
      </c>
      <c r="T8044" t="str" cm="1">
        <f t="array" ref="T8044">_xlfn.IFS(F8044&lt;=2,"0-2 Years",F8044&lt;=5,"3-5 Years",F8044&lt;=8,"6-8 Years",TRUE,"9-10 Years")</f>
        <v>6-8 Years</v>
      </c>
      <c r="U8044" t="str" cm="1">
        <f t="array" ref="U8044">_xlfn.IFS(P8044&gt;60,"High Risk",P8044&gt;30,"Medium Risk",TRUE,"Low Risk")</f>
        <v>High Risk</v>
      </c>
      <c r="V8044">
        <f t="shared" si="125"/>
        <v>5</v>
      </c>
    </row>
    <row r="8045" spans="1:22" hidden="1" x14ac:dyDescent="0.2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 s="2">
        <v>141356.47</v>
      </c>
      <c r="H8045">
        <v>1</v>
      </c>
      <c r="I8045">
        <v>0</v>
      </c>
      <c r="J8045">
        <v>0</v>
      </c>
      <c r="K8045" s="1">
        <v>137985.69</v>
      </c>
      <c r="L8045">
        <v>0</v>
      </c>
      <c r="M8045">
        <v>30</v>
      </c>
      <c r="N8045">
        <v>2988</v>
      </c>
      <c r="O8045">
        <v>2</v>
      </c>
      <c r="P8045">
        <v>160</v>
      </c>
      <c r="Q8045">
        <v>6.6666666666666666E-2</v>
      </c>
      <c r="R8045">
        <v>89640</v>
      </c>
      <c r="S8045" t="str" cm="1">
        <f t="array" ref="S8045">_xlfn.IFS(E8048&lt;30,"18-29",E8048&lt;45,"30-44",TRUE,"45+")</f>
        <v>45+</v>
      </c>
      <c r="T8045" t="str" cm="1">
        <f t="array" ref="T8045">_xlfn.IFS(F8045&lt;=2,"0-2 Years",F8045&lt;=5,"3-5 Years",F8045&lt;=8,"6-8 Years",TRUE,"9-10 Years")</f>
        <v>3-5 Years</v>
      </c>
      <c r="U8045" t="str" cm="1">
        <f t="array" ref="U8045">_xlfn.IFS(P8045&gt;60,"High Risk",P8045&gt;30,"Medium Risk",TRUE,"Low Risk")</f>
        <v>High Risk</v>
      </c>
      <c r="V8045">
        <f t="shared" si="125"/>
        <v>5</v>
      </c>
    </row>
    <row r="8046" spans="1:22" x14ac:dyDescent="0.2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 s="2">
        <v>0</v>
      </c>
      <c r="H8046">
        <v>1</v>
      </c>
      <c r="I8046">
        <v>1</v>
      </c>
      <c r="J8046">
        <v>0</v>
      </c>
      <c r="K8046" s="1">
        <v>19793.73</v>
      </c>
      <c r="L8046">
        <v>1</v>
      </c>
      <c r="M8046">
        <v>30</v>
      </c>
      <c r="N8046">
        <v>2533</v>
      </c>
      <c r="O8046">
        <v>10</v>
      </c>
      <c r="P8046">
        <v>93</v>
      </c>
      <c r="Q8046">
        <v>0.33333333333333331</v>
      </c>
      <c r="R8046">
        <v>75990</v>
      </c>
      <c r="S8046" t="str" cm="1">
        <f t="array" ref="S8046">_xlfn.IFS(E8049&lt;30,"18-29",E8049&lt;45,"30-44",TRUE,"45+")</f>
        <v>30-44</v>
      </c>
      <c r="T8046" t="str" cm="1">
        <f t="array" ref="T8046">_xlfn.IFS(F8046&lt;=2,"0-2 Years",F8046&lt;=5,"3-5 Years",F8046&lt;=8,"6-8 Years",TRUE,"9-10 Years")</f>
        <v>9-10 Years</v>
      </c>
      <c r="U8046" t="str" cm="1">
        <f t="array" ref="U8046">_xlfn.IFS(P8046&gt;60,"High Risk",P8046&gt;30,"Medium Risk",TRUE,"Low Risk")</f>
        <v>High Risk</v>
      </c>
      <c r="V8046">
        <f t="shared" si="125"/>
        <v>8</v>
      </c>
    </row>
    <row r="8047" spans="1:22" hidden="1" x14ac:dyDescent="0.2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 s="2">
        <v>72664</v>
      </c>
      <c r="H8047">
        <v>2</v>
      </c>
      <c r="I8047">
        <v>1</v>
      </c>
      <c r="J8047">
        <v>1</v>
      </c>
      <c r="K8047" s="1">
        <v>107874.39</v>
      </c>
      <c r="L8047">
        <v>0</v>
      </c>
      <c r="M8047">
        <v>9</v>
      </c>
      <c r="N8047">
        <v>574</v>
      </c>
      <c r="O8047">
        <v>7</v>
      </c>
      <c r="P8047">
        <v>22</v>
      </c>
      <c r="Q8047">
        <v>0.77777777777777779</v>
      </c>
      <c r="R8047">
        <v>5166</v>
      </c>
      <c r="S8047" t="str" cm="1">
        <f t="array" ref="S8047">_xlfn.IFS(E8050&lt;30,"18-29",E8050&lt;45,"30-44",TRUE,"45+")</f>
        <v>30-44</v>
      </c>
      <c r="T8047" t="str" cm="1">
        <f t="array" ref="T8047">_xlfn.IFS(F8047&lt;=2,"0-2 Years",F8047&lt;=5,"3-5 Years",F8047&lt;=8,"6-8 Years",TRUE,"9-10 Years")</f>
        <v>3-5 Years</v>
      </c>
      <c r="U8047" t="str" cm="1">
        <f t="array" ref="U8047">_xlfn.IFS(P8047&gt;60,"High Risk",P8047&gt;30,"Medium Risk",TRUE,"Low Risk")</f>
        <v>Low Risk</v>
      </c>
      <c r="V8047">
        <f t="shared" si="125"/>
        <v>1</v>
      </c>
    </row>
    <row r="8048" spans="1:22" hidden="1" x14ac:dyDescent="0.2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 s="2">
        <v>123365.34</v>
      </c>
      <c r="H8048">
        <v>2</v>
      </c>
      <c r="I8048">
        <v>0</v>
      </c>
      <c r="J8048">
        <v>0</v>
      </c>
      <c r="K8048" s="1">
        <v>171995.34</v>
      </c>
      <c r="L8048">
        <v>0</v>
      </c>
      <c r="M8048">
        <v>9</v>
      </c>
      <c r="N8048">
        <v>2294</v>
      </c>
      <c r="O8048">
        <v>4</v>
      </c>
      <c r="P8048">
        <v>157</v>
      </c>
      <c r="Q8048">
        <v>0.44444444444444442</v>
      </c>
      <c r="R8048">
        <v>20646</v>
      </c>
      <c r="S8048" t="str" cm="1">
        <f t="array" ref="S8048">_xlfn.IFS(E8051&lt;30,"18-29",E8051&lt;45,"30-44",TRUE,"45+")</f>
        <v>30-44</v>
      </c>
      <c r="T8048" t="str" cm="1">
        <f t="array" ref="T8048">_xlfn.IFS(F8048&lt;=2,"0-2 Years",F8048&lt;=5,"3-5 Years",F8048&lt;=8,"6-8 Years",TRUE,"9-10 Years")</f>
        <v>3-5 Years</v>
      </c>
      <c r="U8048" t="str" cm="1">
        <f t="array" ref="U8048">_xlfn.IFS(P8048&gt;60,"High Risk",P8048&gt;30,"Medium Risk",TRUE,"Low Risk")</f>
        <v>High Risk</v>
      </c>
      <c r="V8048">
        <f t="shared" si="125"/>
        <v>4</v>
      </c>
    </row>
    <row r="8049" spans="1:22" hidden="1" x14ac:dyDescent="0.2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 s="2">
        <v>121898.58</v>
      </c>
      <c r="H8049">
        <v>1</v>
      </c>
      <c r="I8049">
        <v>1</v>
      </c>
      <c r="J8049">
        <v>0</v>
      </c>
      <c r="K8049" s="1">
        <v>61829.89</v>
      </c>
      <c r="L8049">
        <v>0</v>
      </c>
      <c r="M8049">
        <v>29</v>
      </c>
      <c r="N8049">
        <v>3827</v>
      </c>
      <c r="O8049">
        <v>8</v>
      </c>
      <c r="P8049">
        <v>171</v>
      </c>
      <c r="Q8049">
        <v>0.27586206896551724</v>
      </c>
      <c r="R8049">
        <v>110983</v>
      </c>
      <c r="S8049" t="str" cm="1">
        <f t="array" ref="S8049">_xlfn.IFS(E8052&lt;30,"18-29",E8052&lt;45,"30-44",TRUE,"45+")</f>
        <v>30-44</v>
      </c>
      <c r="T8049" t="str" cm="1">
        <f t="array" ref="T8049">_xlfn.IFS(F8049&lt;=2,"0-2 Years",F8049&lt;=5,"3-5 Years",F8049&lt;=8,"6-8 Years",TRUE,"9-10 Years")</f>
        <v>3-5 Years</v>
      </c>
      <c r="U8049" t="str" cm="1">
        <f t="array" ref="U8049">_xlfn.IFS(P8049&gt;60,"High Risk",P8049&gt;30,"Medium Risk",TRUE,"Low Risk")</f>
        <v>High Risk</v>
      </c>
      <c r="V8049">
        <f t="shared" si="125"/>
        <v>5</v>
      </c>
    </row>
    <row r="8050" spans="1:22" hidden="1" x14ac:dyDescent="0.2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 s="2">
        <v>0</v>
      </c>
      <c r="H8050">
        <v>1</v>
      </c>
      <c r="I8050">
        <v>1</v>
      </c>
      <c r="J8050">
        <v>1</v>
      </c>
      <c r="K8050" s="1">
        <v>31728.35</v>
      </c>
      <c r="L8050">
        <v>0</v>
      </c>
      <c r="M8050">
        <v>8</v>
      </c>
      <c r="N8050">
        <v>1972</v>
      </c>
      <c r="O8050">
        <v>6</v>
      </c>
      <c r="P8050">
        <v>89</v>
      </c>
      <c r="Q8050">
        <v>0.75</v>
      </c>
      <c r="R8050">
        <v>15776</v>
      </c>
      <c r="S8050" t="str" cm="1">
        <f t="array" ref="S8050">_xlfn.IFS(E8053&lt;30,"18-29",E8053&lt;45,"30-44",TRUE,"45+")</f>
        <v>45+</v>
      </c>
      <c r="T8050" t="str" cm="1">
        <f t="array" ref="T8050">_xlfn.IFS(F8050&lt;=2,"0-2 Years",F8050&lt;=5,"3-5 Years",F8050&lt;=8,"6-8 Years",TRUE,"9-10 Years")</f>
        <v>6-8 Years</v>
      </c>
      <c r="U8050" t="str" cm="1">
        <f t="array" ref="U8050">_xlfn.IFS(P8050&gt;60,"High Risk",P8050&gt;30,"Medium Risk",TRUE,"Low Risk")</f>
        <v>High Risk</v>
      </c>
      <c r="V8050">
        <f t="shared" si="125"/>
        <v>5</v>
      </c>
    </row>
    <row r="8051" spans="1:22" hidden="1" x14ac:dyDescent="0.2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 s="2">
        <v>103696.97</v>
      </c>
      <c r="H8051">
        <v>3</v>
      </c>
      <c r="I8051">
        <v>0</v>
      </c>
      <c r="J8051">
        <v>0</v>
      </c>
      <c r="K8051" s="1">
        <v>155221.04999999999</v>
      </c>
      <c r="L8051">
        <v>1</v>
      </c>
      <c r="M8051">
        <v>12</v>
      </c>
      <c r="N8051">
        <v>1401</v>
      </c>
      <c r="O8051">
        <v>2</v>
      </c>
      <c r="P8051">
        <v>1</v>
      </c>
      <c r="Q8051">
        <v>0.16666666666666666</v>
      </c>
      <c r="R8051">
        <v>16812</v>
      </c>
      <c r="S8051" t="str" cm="1">
        <f t="array" ref="S8051">_xlfn.IFS(E8054&lt;30,"18-29",E8054&lt;45,"30-44",TRUE,"45+")</f>
        <v>30-44</v>
      </c>
      <c r="T8051" t="str" cm="1">
        <f t="array" ref="T8051">_xlfn.IFS(F8051&lt;=2,"0-2 Years",F8051&lt;=5,"3-5 Years",F8051&lt;=8,"6-8 Years",TRUE,"9-10 Years")</f>
        <v>3-5 Years</v>
      </c>
      <c r="U8051" t="str" cm="1">
        <f t="array" ref="U8051">_xlfn.IFS(P8051&gt;60,"High Risk",P8051&gt;30,"Medium Risk",TRUE,"Low Risk")</f>
        <v>Low Risk</v>
      </c>
      <c r="V8051">
        <f t="shared" si="125"/>
        <v>3</v>
      </c>
    </row>
    <row r="8052" spans="1:22" x14ac:dyDescent="0.2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 s="2">
        <v>0</v>
      </c>
      <c r="H8052">
        <v>2</v>
      </c>
      <c r="I8052">
        <v>0</v>
      </c>
      <c r="J8052">
        <v>0</v>
      </c>
      <c r="K8052" s="1">
        <v>130866.95</v>
      </c>
      <c r="L8052">
        <v>0</v>
      </c>
      <c r="M8052">
        <v>2</v>
      </c>
      <c r="N8052">
        <v>3513</v>
      </c>
      <c r="O8052">
        <v>6</v>
      </c>
      <c r="P8052">
        <v>125</v>
      </c>
      <c r="Q8052">
        <v>1</v>
      </c>
      <c r="R8052">
        <v>7026</v>
      </c>
      <c r="S8052" t="str" cm="1">
        <f t="array" ref="S8052">_xlfn.IFS(E8055&lt;30,"18-29",E8055&lt;45,"30-44",TRUE,"45+")</f>
        <v>18-29</v>
      </c>
      <c r="T8052" t="str" cm="1">
        <f t="array" ref="T8052">_xlfn.IFS(F8052&lt;=2,"0-2 Years",F8052&lt;=5,"3-5 Years",F8052&lt;=8,"6-8 Years",TRUE,"9-10 Years")</f>
        <v>0-2 Years</v>
      </c>
      <c r="U8052" t="str" cm="1">
        <f t="array" ref="U8052">_xlfn.IFS(P8052&gt;60,"High Risk",P8052&gt;30,"Medium Risk",TRUE,"Low Risk")</f>
        <v>High Risk</v>
      </c>
      <c r="V8052">
        <f t="shared" si="125"/>
        <v>7</v>
      </c>
    </row>
    <row r="8053" spans="1:22" hidden="1" x14ac:dyDescent="0.2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 s="2">
        <v>74129.179999999993</v>
      </c>
      <c r="H8053">
        <v>2</v>
      </c>
      <c r="I8053">
        <v>1</v>
      </c>
      <c r="J8053">
        <v>1</v>
      </c>
      <c r="K8053" s="1">
        <v>62199.78</v>
      </c>
      <c r="L8053">
        <v>1</v>
      </c>
      <c r="M8053">
        <v>30</v>
      </c>
      <c r="N8053">
        <v>4069</v>
      </c>
      <c r="O8053">
        <v>9</v>
      </c>
      <c r="P8053">
        <v>108</v>
      </c>
      <c r="Q8053">
        <v>0.3</v>
      </c>
      <c r="R8053">
        <v>122070</v>
      </c>
      <c r="S8053" t="str" cm="1">
        <f t="array" ref="S8053">_xlfn.IFS(E8056&lt;30,"18-29",E8056&lt;45,"30-44",TRUE,"45+")</f>
        <v>45+</v>
      </c>
      <c r="T8053" t="str" cm="1">
        <f t="array" ref="T8053">_xlfn.IFS(F8053&lt;=2,"0-2 Years",F8053&lt;=5,"3-5 Years",F8053&lt;=8,"6-8 Years",TRUE,"9-10 Years")</f>
        <v>0-2 Years</v>
      </c>
      <c r="U8053" t="str" cm="1">
        <f t="array" ref="U8053">_xlfn.IFS(P8053&gt;60,"High Risk",P8053&gt;30,"Medium Risk",TRUE,"Low Risk")</f>
        <v>High Risk</v>
      </c>
      <c r="V8053">
        <f t="shared" si="125"/>
        <v>2</v>
      </c>
    </row>
    <row r="8054" spans="1:22" x14ac:dyDescent="0.2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 s="2">
        <v>0</v>
      </c>
      <c r="H8054">
        <v>1</v>
      </c>
      <c r="I8054">
        <v>1</v>
      </c>
      <c r="J8054">
        <v>0</v>
      </c>
      <c r="K8054" s="1">
        <v>24255.21</v>
      </c>
      <c r="L8054">
        <v>0</v>
      </c>
      <c r="M8054">
        <v>20</v>
      </c>
      <c r="N8054">
        <v>3176</v>
      </c>
      <c r="O8054">
        <v>2</v>
      </c>
      <c r="P8054">
        <v>129</v>
      </c>
      <c r="Q8054">
        <v>0.1</v>
      </c>
      <c r="R8054">
        <v>63520</v>
      </c>
      <c r="S8054" t="str" cm="1">
        <f t="array" ref="S8054">_xlfn.IFS(E8057&lt;30,"18-29",E8057&lt;45,"30-44",TRUE,"45+")</f>
        <v>30-44</v>
      </c>
      <c r="T8054" t="str" cm="1">
        <f t="array" ref="T8054">_xlfn.IFS(F8054&lt;=2,"0-2 Years",F8054&lt;=5,"3-5 Years",F8054&lt;=8,"6-8 Years",TRUE,"9-10 Years")</f>
        <v>9-10 Years</v>
      </c>
      <c r="U8054" t="str" cm="1">
        <f t="array" ref="U8054">_xlfn.IFS(P8054&gt;60,"High Risk",P8054&gt;30,"Medium Risk",TRUE,"Low Risk")</f>
        <v>High Risk</v>
      </c>
      <c r="V8054">
        <f t="shared" si="125"/>
        <v>8</v>
      </c>
    </row>
    <row r="8055" spans="1:22" hidden="1" x14ac:dyDescent="0.2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 s="2">
        <v>185379.02</v>
      </c>
      <c r="H8055">
        <v>1</v>
      </c>
      <c r="I8055">
        <v>1</v>
      </c>
      <c r="J8055">
        <v>0</v>
      </c>
      <c r="K8055" s="1">
        <v>64679.07</v>
      </c>
      <c r="L8055">
        <v>0</v>
      </c>
      <c r="M8055">
        <v>26</v>
      </c>
      <c r="N8055">
        <v>1499</v>
      </c>
      <c r="O8055">
        <v>4</v>
      </c>
      <c r="P8055">
        <v>119</v>
      </c>
      <c r="Q8055">
        <v>0.15384615384615385</v>
      </c>
      <c r="R8055">
        <v>38974</v>
      </c>
      <c r="S8055" t="str" cm="1">
        <f t="array" ref="S8055">_xlfn.IFS(E8058&lt;30,"18-29",E8058&lt;45,"30-44",TRUE,"45+")</f>
        <v>30-44</v>
      </c>
      <c r="T8055" t="str" cm="1">
        <f t="array" ref="T8055">_xlfn.IFS(F8055&lt;=2,"0-2 Years",F8055&lt;=5,"3-5 Years",F8055&lt;=8,"6-8 Years",TRUE,"9-10 Years")</f>
        <v>3-5 Years</v>
      </c>
      <c r="U8055" t="str" cm="1">
        <f t="array" ref="U8055">_xlfn.IFS(P8055&gt;60,"High Risk",P8055&gt;30,"Medium Risk",TRUE,"Low Risk")</f>
        <v>High Risk</v>
      </c>
      <c r="V8055">
        <f t="shared" si="125"/>
        <v>5</v>
      </c>
    </row>
    <row r="8056" spans="1:22" x14ac:dyDescent="0.2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 s="2">
        <v>118087.67999999999</v>
      </c>
      <c r="H8056">
        <v>1</v>
      </c>
      <c r="I8056">
        <v>1</v>
      </c>
      <c r="J8056">
        <v>0</v>
      </c>
      <c r="K8056" s="1">
        <v>88120.78</v>
      </c>
      <c r="L8056">
        <v>1</v>
      </c>
      <c r="M8056">
        <v>20</v>
      </c>
      <c r="N8056">
        <v>1144</v>
      </c>
      <c r="O8056">
        <v>6</v>
      </c>
      <c r="P8056">
        <v>95</v>
      </c>
      <c r="Q8056">
        <v>0.3</v>
      </c>
      <c r="R8056">
        <v>22880</v>
      </c>
      <c r="S8056" t="str" cm="1">
        <f t="array" ref="S8056">_xlfn.IFS(E8059&lt;30,"18-29",E8059&lt;45,"30-44",TRUE,"45+")</f>
        <v>30-44</v>
      </c>
      <c r="T8056" t="str" cm="1">
        <f t="array" ref="T8056">_xlfn.IFS(F8056&lt;=2,"0-2 Years",F8056&lt;=5,"3-5 Years",F8056&lt;=8,"6-8 Years",TRUE,"9-10 Years")</f>
        <v>0-2 Years</v>
      </c>
      <c r="U8056" t="str" cm="1">
        <f t="array" ref="U8056">_xlfn.IFS(P8056&gt;60,"High Risk",P8056&gt;30,"Medium Risk",TRUE,"Low Risk")</f>
        <v>High Risk</v>
      </c>
      <c r="V8056">
        <f t="shared" si="125"/>
        <v>7</v>
      </c>
    </row>
    <row r="8057" spans="1:22" hidden="1" x14ac:dyDescent="0.2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 s="2">
        <v>109402.13</v>
      </c>
      <c r="H8057">
        <v>1</v>
      </c>
      <c r="I8057">
        <v>1</v>
      </c>
      <c r="J8057">
        <v>1</v>
      </c>
      <c r="K8057" s="1">
        <v>66463.62</v>
      </c>
      <c r="L8057">
        <v>0</v>
      </c>
      <c r="M8057">
        <v>19</v>
      </c>
      <c r="N8057">
        <v>4102</v>
      </c>
      <c r="O8057">
        <v>0</v>
      </c>
      <c r="P8057">
        <v>61</v>
      </c>
      <c r="Q8057">
        <v>0</v>
      </c>
      <c r="R8057">
        <v>77938</v>
      </c>
      <c r="S8057" t="str" cm="1">
        <f t="array" ref="S8057">_xlfn.IFS(E8060&lt;30,"18-29",E8060&lt;45,"30-44",TRUE,"45+")</f>
        <v>45+</v>
      </c>
      <c r="T8057" t="str" cm="1">
        <f t="array" ref="T8057">_xlfn.IFS(F8057&lt;=2,"0-2 Years",F8057&lt;=5,"3-5 Years",F8057&lt;=8,"6-8 Years",TRUE,"9-10 Years")</f>
        <v>6-8 Years</v>
      </c>
      <c r="U8057" t="str" cm="1">
        <f t="array" ref="U8057">_xlfn.IFS(P8057&gt;60,"High Risk",P8057&gt;30,"Medium Risk",TRUE,"Low Risk")</f>
        <v>High Risk</v>
      </c>
      <c r="V8057">
        <f t="shared" si="125"/>
        <v>2</v>
      </c>
    </row>
    <row r="8058" spans="1:22" hidden="1" x14ac:dyDescent="0.2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 s="2">
        <v>130367.87</v>
      </c>
      <c r="H8058">
        <v>1</v>
      </c>
      <c r="I8058">
        <v>1</v>
      </c>
      <c r="J8058">
        <v>0</v>
      </c>
      <c r="K8058" s="1">
        <v>15142.1</v>
      </c>
      <c r="L8058">
        <v>1</v>
      </c>
      <c r="M8058">
        <v>21</v>
      </c>
      <c r="N8058">
        <v>3425</v>
      </c>
      <c r="O8058">
        <v>2</v>
      </c>
      <c r="P8058">
        <v>174</v>
      </c>
      <c r="Q8058">
        <v>9.5238095238095233E-2</v>
      </c>
      <c r="R8058">
        <v>71925</v>
      </c>
      <c r="S8058" t="str" cm="1">
        <f t="array" ref="S8058">_xlfn.IFS(E8061&lt;30,"18-29",E8061&lt;45,"30-44",TRUE,"45+")</f>
        <v>30-44</v>
      </c>
      <c r="T8058" t="str" cm="1">
        <f t="array" ref="T8058">_xlfn.IFS(F8058&lt;=2,"0-2 Years",F8058&lt;=5,"3-5 Years",F8058&lt;=8,"6-8 Years",TRUE,"9-10 Years")</f>
        <v>6-8 Years</v>
      </c>
      <c r="U8058" t="str" cm="1">
        <f t="array" ref="U8058">_xlfn.IFS(P8058&gt;60,"High Risk",P8058&gt;30,"Medium Risk",TRUE,"Low Risk")</f>
        <v>High Risk</v>
      </c>
      <c r="V8058">
        <f t="shared" si="125"/>
        <v>5</v>
      </c>
    </row>
    <row r="8059" spans="1:22" hidden="1" x14ac:dyDescent="0.2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 s="2">
        <v>108410.87</v>
      </c>
      <c r="H8059">
        <v>2</v>
      </c>
      <c r="I8059">
        <v>1</v>
      </c>
      <c r="J8059">
        <v>0</v>
      </c>
      <c r="K8059" s="1">
        <v>102908.91</v>
      </c>
      <c r="L8059">
        <v>0</v>
      </c>
      <c r="M8059">
        <v>11</v>
      </c>
      <c r="N8059">
        <v>793</v>
      </c>
      <c r="O8059">
        <v>5</v>
      </c>
      <c r="P8059">
        <v>143</v>
      </c>
      <c r="Q8059">
        <v>0.45454545454545453</v>
      </c>
      <c r="R8059">
        <v>8723</v>
      </c>
      <c r="S8059" t="str" cm="1">
        <f t="array" ref="S8059">_xlfn.IFS(E8062&lt;30,"18-29",E8062&lt;45,"30-44",TRUE,"45+")</f>
        <v>30-44</v>
      </c>
      <c r="T8059" t="str" cm="1">
        <f t="array" ref="T8059">_xlfn.IFS(F8059&lt;=2,"0-2 Years",F8059&lt;=5,"3-5 Years",F8059&lt;=8,"6-8 Years",TRUE,"9-10 Years")</f>
        <v>0-2 Years</v>
      </c>
      <c r="U8059" t="str" cm="1">
        <f t="array" ref="U8059">_xlfn.IFS(P8059&gt;60,"High Risk",P8059&gt;30,"Medium Risk",TRUE,"Low Risk")</f>
        <v>High Risk</v>
      </c>
      <c r="V8059">
        <f t="shared" si="125"/>
        <v>4</v>
      </c>
    </row>
    <row r="8060" spans="1:22" hidden="1" x14ac:dyDescent="0.2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 s="2">
        <v>90408.16</v>
      </c>
      <c r="H8060">
        <v>2</v>
      </c>
      <c r="I8060">
        <v>0</v>
      </c>
      <c r="J8060">
        <v>0</v>
      </c>
      <c r="K8060" s="1">
        <v>48170.57</v>
      </c>
      <c r="L8060">
        <v>0</v>
      </c>
      <c r="M8060">
        <v>14</v>
      </c>
      <c r="N8060">
        <v>4738</v>
      </c>
      <c r="O8060">
        <v>3</v>
      </c>
      <c r="P8060">
        <v>47</v>
      </c>
      <c r="Q8060">
        <v>0.21428571428571427</v>
      </c>
      <c r="R8060">
        <v>66332</v>
      </c>
      <c r="S8060" t="str" cm="1">
        <f t="array" ref="S8060">_xlfn.IFS(E8063&lt;30,"18-29",E8063&lt;45,"30-44",TRUE,"45+")</f>
        <v>30-44</v>
      </c>
      <c r="T8060" t="str" cm="1">
        <f t="array" ref="T8060">_xlfn.IFS(F8060&lt;=2,"0-2 Years",F8060&lt;=5,"3-5 Years",F8060&lt;=8,"6-8 Years",TRUE,"9-10 Years")</f>
        <v>0-2 Years</v>
      </c>
      <c r="U8060" t="str" cm="1">
        <f t="array" ref="U8060">_xlfn.IFS(P8060&gt;60,"High Risk",P8060&gt;30,"Medium Risk",TRUE,"Low Risk")</f>
        <v>Medium Risk</v>
      </c>
      <c r="V8060">
        <f t="shared" si="125"/>
        <v>5</v>
      </c>
    </row>
    <row r="8061" spans="1:22" hidden="1" x14ac:dyDescent="0.2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 s="2">
        <v>90425.15</v>
      </c>
      <c r="H8061">
        <v>2</v>
      </c>
      <c r="I8061">
        <v>1</v>
      </c>
      <c r="J8061">
        <v>1</v>
      </c>
      <c r="K8061" s="1">
        <v>11597.69</v>
      </c>
      <c r="L8061">
        <v>0</v>
      </c>
      <c r="M8061">
        <v>15</v>
      </c>
      <c r="N8061">
        <v>4698</v>
      </c>
      <c r="O8061">
        <v>5</v>
      </c>
      <c r="P8061">
        <v>41</v>
      </c>
      <c r="Q8061">
        <v>0.33333333333333331</v>
      </c>
      <c r="R8061">
        <v>70470</v>
      </c>
      <c r="S8061" t="str" cm="1">
        <f t="array" ref="S8061">_xlfn.IFS(E8064&lt;30,"18-29",E8064&lt;45,"30-44",TRUE,"45+")</f>
        <v>45+</v>
      </c>
      <c r="T8061" t="str" cm="1">
        <f t="array" ref="T8061">_xlfn.IFS(F8061&lt;=2,"0-2 Years",F8061&lt;=5,"3-5 Years",F8061&lt;=8,"6-8 Years",TRUE,"9-10 Years")</f>
        <v>6-8 Years</v>
      </c>
      <c r="U8061" t="str" cm="1">
        <f t="array" ref="U8061">_xlfn.IFS(P8061&gt;60,"High Risk",P8061&gt;30,"Medium Risk",TRUE,"Low Risk")</f>
        <v>Medium Risk</v>
      </c>
      <c r="V8061">
        <f t="shared" si="125"/>
        <v>0</v>
      </c>
    </row>
    <row r="8062" spans="1:22" hidden="1" x14ac:dyDescent="0.2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 s="2">
        <v>140094.59</v>
      </c>
      <c r="H8062">
        <v>1</v>
      </c>
      <c r="I8062">
        <v>1</v>
      </c>
      <c r="J8062">
        <v>0</v>
      </c>
      <c r="K8062" s="1">
        <v>172450.04</v>
      </c>
      <c r="L8062">
        <v>1</v>
      </c>
      <c r="M8062">
        <v>21</v>
      </c>
      <c r="N8062">
        <v>2285</v>
      </c>
      <c r="O8062">
        <v>3</v>
      </c>
      <c r="P8062">
        <v>30</v>
      </c>
      <c r="Q8062">
        <v>0.14285714285714285</v>
      </c>
      <c r="R8062">
        <v>47985</v>
      </c>
      <c r="S8062" t="str" cm="1">
        <f t="array" ref="S8062">_xlfn.IFS(E8065&lt;30,"18-29",E8065&lt;45,"30-44",TRUE,"45+")</f>
        <v>30-44</v>
      </c>
      <c r="T8062" t="str" cm="1">
        <f t="array" ref="T8062">_xlfn.IFS(F8062&lt;=2,"0-2 Years",F8062&lt;=5,"3-5 Years",F8062&lt;=8,"6-8 Years",TRUE,"9-10 Years")</f>
        <v>6-8 Years</v>
      </c>
      <c r="U8062" t="str" cm="1">
        <f t="array" ref="U8062">_xlfn.IFS(P8062&gt;60,"High Risk",P8062&gt;30,"Medium Risk",TRUE,"Low Risk")</f>
        <v>Low Risk</v>
      </c>
      <c r="V8062">
        <f t="shared" si="125"/>
        <v>5</v>
      </c>
    </row>
    <row r="8063" spans="1:22" hidden="1" x14ac:dyDescent="0.2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 s="2">
        <v>0</v>
      </c>
      <c r="H8063">
        <v>2</v>
      </c>
      <c r="I8063">
        <v>0</v>
      </c>
      <c r="J8063">
        <v>1</v>
      </c>
      <c r="K8063" s="1">
        <v>184061.17</v>
      </c>
      <c r="L8063">
        <v>0</v>
      </c>
      <c r="M8063">
        <v>1</v>
      </c>
      <c r="N8063">
        <v>3896</v>
      </c>
      <c r="O8063">
        <v>5</v>
      </c>
      <c r="P8063">
        <v>150</v>
      </c>
      <c r="Q8063">
        <v>1</v>
      </c>
      <c r="R8063">
        <v>3896</v>
      </c>
      <c r="S8063" t="str" cm="1">
        <f t="array" ref="S8063">_xlfn.IFS(E8066&lt;30,"18-29",E8066&lt;45,"30-44",TRUE,"45+")</f>
        <v>18-29</v>
      </c>
      <c r="T8063" t="str" cm="1">
        <f t="array" ref="T8063">_xlfn.IFS(F8063&lt;=2,"0-2 Years",F8063&lt;=5,"3-5 Years",F8063&lt;=8,"6-8 Years",TRUE,"9-10 Years")</f>
        <v>9-10 Years</v>
      </c>
      <c r="U8063" t="str" cm="1">
        <f t="array" ref="U8063">_xlfn.IFS(P8063&gt;60,"High Risk",P8063&gt;30,"Medium Risk",TRUE,"Low Risk")</f>
        <v>High Risk</v>
      </c>
      <c r="V8063">
        <f t="shared" si="125"/>
        <v>3</v>
      </c>
    </row>
    <row r="8064" spans="1:22" hidden="1" x14ac:dyDescent="0.2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 s="2">
        <v>95439.4</v>
      </c>
      <c r="H8064">
        <v>1</v>
      </c>
      <c r="I8064">
        <v>1</v>
      </c>
      <c r="J8064">
        <v>1</v>
      </c>
      <c r="K8064" s="1">
        <v>21038.58</v>
      </c>
      <c r="L8064">
        <v>1</v>
      </c>
      <c r="M8064">
        <v>23</v>
      </c>
      <c r="N8064">
        <v>2965</v>
      </c>
      <c r="O8064">
        <v>10</v>
      </c>
      <c r="P8064">
        <v>56</v>
      </c>
      <c r="Q8064">
        <v>0.43478260869565216</v>
      </c>
      <c r="R8064">
        <v>68195</v>
      </c>
      <c r="S8064" t="str" cm="1">
        <f t="array" ref="S8064">_xlfn.IFS(E8067&lt;30,"18-29",E8067&lt;45,"30-44",TRUE,"45+")</f>
        <v>45+</v>
      </c>
      <c r="T8064" t="str" cm="1">
        <f t="array" ref="T8064">_xlfn.IFS(F8064&lt;=2,"0-2 Years",F8064&lt;=5,"3-5 Years",F8064&lt;=8,"6-8 Years",TRUE,"9-10 Years")</f>
        <v>6-8 Years</v>
      </c>
      <c r="U8064" t="str" cm="1">
        <f t="array" ref="U8064">_xlfn.IFS(P8064&gt;60,"High Risk",P8064&gt;30,"Medium Risk",TRUE,"Low Risk")</f>
        <v>Medium Risk</v>
      </c>
      <c r="V8064">
        <f t="shared" si="125"/>
        <v>3</v>
      </c>
    </row>
    <row r="8065" spans="1:22" hidden="1" x14ac:dyDescent="0.2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 s="2">
        <v>204017.4</v>
      </c>
      <c r="H8065">
        <v>2</v>
      </c>
      <c r="I8065">
        <v>1</v>
      </c>
      <c r="J8065">
        <v>0</v>
      </c>
      <c r="K8065" s="1">
        <v>109538.35</v>
      </c>
      <c r="L8065">
        <v>0</v>
      </c>
      <c r="M8065">
        <v>16</v>
      </c>
      <c r="N8065">
        <v>4207</v>
      </c>
      <c r="O8065">
        <v>1</v>
      </c>
      <c r="P8065">
        <v>88</v>
      </c>
      <c r="Q8065">
        <v>6.25E-2</v>
      </c>
      <c r="R8065">
        <v>67312</v>
      </c>
      <c r="S8065" t="str" cm="1">
        <f t="array" ref="S8065">_xlfn.IFS(E8068&lt;30,"18-29",E8068&lt;45,"30-44",TRUE,"45+")</f>
        <v>30-44</v>
      </c>
      <c r="T8065" t="str" cm="1">
        <f t="array" ref="T8065">_xlfn.IFS(F8065&lt;=2,"0-2 Years",F8065&lt;=5,"3-5 Years",F8065&lt;=8,"6-8 Years",TRUE,"9-10 Years")</f>
        <v>6-8 Years</v>
      </c>
      <c r="U8065" t="str" cm="1">
        <f t="array" ref="U8065">_xlfn.IFS(P8065&gt;60,"High Risk",P8065&gt;30,"Medium Risk",TRUE,"Low Risk")</f>
        <v>High Risk</v>
      </c>
      <c r="V8065">
        <f t="shared" si="125"/>
        <v>3</v>
      </c>
    </row>
    <row r="8066" spans="1:22" x14ac:dyDescent="0.2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 s="2">
        <v>0</v>
      </c>
      <c r="H8066">
        <v>2</v>
      </c>
      <c r="I8066">
        <v>1</v>
      </c>
      <c r="J8066">
        <v>0</v>
      </c>
      <c r="K8066" s="1">
        <v>129192.55</v>
      </c>
      <c r="L8066">
        <v>0</v>
      </c>
      <c r="M8066">
        <v>18</v>
      </c>
      <c r="N8066">
        <v>3859</v>
      </c>
      <c r="O8066">
        <v>3</v>
      </c>
      <c r="P8066">
        <v>39</v>
      </c>
      <c r="Q8066">
        <v>0.16666666666666666</v>
      </c>
      <c r="R8066">
        <v>69462</v>
      </c>
      <c r="S8066" t="str" cm="1">
        <f t="array" ref="S8066">_xlfn.IFS(E8069&lt;30,"18-29",E8069&lt;45,"30-44",TRUE,"45+")</f>
        <v>18-29</v>
      </c>
      <c r="T8066" t="str" cm="1">
        <f t="array" ref="T8066">_xlfn.IFS(F8066&lt;=2,"0-2 Years",F8066&lt;=5,"3-5 Years",F8066&lt;=8,"6-8 Years",TRUE,"9-10 Years")</f>
        <v>9-10 Years</v>
      </c>
      <c r="U8066" t="str" cm="1">
        <f t="array" ref="U8066">_xlfn.IFS(P8066&gt;60,"High Risk",P8066&gt;30,"Medium Risk",TRUE,"Low Risk")</f>
        <v>Medium Risk</v>
      </c>
      <c r="V8066">
        <f t="shared" si="125"/>
        <v>6</v>
      </c>
    </row>
    <row r="8067" spans="1:22" x14ac:dyDescent="0.2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 s="2">
        <v>137115.16</v>
      </c>
      <c r="H8067">
        <v>1</v>
      </c>
      <c r="I8067">
        <v>1</v>
      </c>
      <c r="J8067">
        <v>0</v>
      </c>
      <c r="K8067" s="1">
        <v>146516.85999999999</v>
      </c>
      <c r="L8067">
        <v>1</v>
      </c>
      <c r="M8067">
        <v>14</v>
      </c>
      <c r="N8067">
        <v>776</v>
      </c>
      <c r="O8067">
        <v>6</v>
      </c>
      <c r="P8067">
        <v>129</v>
      </c>
      <c r="Q8067">
        <v>0.42857142857142855</v>
      </c>
      <c r="R8067">
        <v>10864</v>
      </c>
      <c r="S8067" t="str" cm="1">
        <f t="array" ref="S8067">_xlfn.IFS(E8070&lt;30,"18-29",E8070&lt;45,"30-44",TRUE,"45+")</f>
        <v>18-29</v>
      </c>
      <c r="T8067" t="str" cm="1">
        <f t="array" ref="T8067">_xlfn.IFS(F8067&lt;=2,"0-2 Years",F8067&lt;=5,"3-5 Years",F8067&lt;=8,"6-8 Years",TRUE,"9-10 Years")</f>
        <v>3-5 Years</v>
      </c>
      <c r="U8067" t="str" cm="1">
        <f t="array" ref="U8067">_xlfn.IFS(P8067&gt;60,"High Risk",P8067&gt;30,"Medium Risk",TRUE,"Low Risk")</f>
        <v>High Risk</v>
      </c>
      <c r="V8067">
        <f t="shared" ref="V8067:V8130" si="126">IF(J8067=0,3,0)+IF(G8067=0,3,0)+IF(H8067=1,2,0)+IF(E8067&gt;45,1,0)+IF(F8067&lt;3,1,0)</f>
        <v>6</v>
      </c>
    </row>
    <row r="8068" spans="1:22" hidden="1" x14ac:dyDescent="0.2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 s="2">
        <v>134740.19</v>
      </c>
      <c r="H8068">
        <v>2</v>
      </c>
      <c r="I8068">
        <v>1</v>
      </c>
      <c r="J8068">
        <v>0</v>
      </c>
      <c r="K8068" s="1">
        <v>181430.91</v>
      </c>
      <c r="L8068">
        <v>0</v>
      </c>
      <c r="M8068">
        <v>19</v>
      </c>
      <c r="N8068">
        <v>4598</v>
      </c>
      <c r="O8068">
        <v>4</v>
      </c>
      <c r="P8068">
        <v>163</v>
      </c>
      <c r="Q8068">
        <v>0.21052631578947367</v>
      </c>
      <c r="R8068">
        <v>87362</v>
      </c>
      <c r="S8068" t="str" cm="1">
        <f t="array" ref="S8068">_xlfn.IFS(E8071&lt;30,"18-29",E8071&lt;45,"30-44",TRUE,"45+")</f>
        <v>30-44</v>
      </c>
      <c r="T8068" t="str" cm="1">
        <f t="array" ref="T8068">_xlfn.IFS(F8068&lt;=2,"0-2 Years",F8068&lt;=5,"3-5 Years",F8068&lt;=8,"6-8 Years",TRUE,"9-10 Years")</f>
        <v>3-5 Years</v>
      </c>
      <c r="U8068" t="str" cm="1">
        <f t="array" ref="U8068">_xlfn.IFS(P8068&gt;60,"High Risk",P8068&gt;30,"Medium Risk",TRUE,"Low Risk")</f>
        <v>High Risk</v>
      </c>
      <c r="V8068">
        <f t="shared" si="126"/>
        <v>3</v>
      </c>
    </row>
    <row r="8069" spans="1:22" x14ac:dyDescent="0.2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 s="2">
        <v>0</v>
      </c>
      <c r="H8069">
        <v>2</v>
      </c>
      <c r="I8069">
        <v>0</v>
      </c>
      <c r="J8069">
        <v>0</v>
      </c>
      <c r="K8069" s="1">
        <v>121451.21</v>
      </c>
      <c r="L8069">
        <v>0</v>
      </c>
      <c r="M8069">
        <v>27</v>
      </c>
      <c r="N8069">
        <v>1607</v>
      </c>
      <c r="O8069">
        <v>0</v>
      </c>
      <c r="P8069">
        <v>166</v>
      </c>
      <c r="Q8069">
        <v>0</v>
      </c>
      <c r="R8069">
        <v>43389</v>
      </c>
      <c r="S8069" t="str" cm="1">
        <f t="array" ref="S8069">_xlfn.IFS(E8072&lt;30,"18-29",E8072&lt;45,"30-44",TRUE,"45+")</f>
        <v>30-44</v>
      </c>
      <c r="T8069" t="str" cm="1">
        <f t="array" ref="T8069">_xlfn.IFS(F8069&lt;=2,"0-2 Years",F8069&lt;=5,"3-5 Years",F8069&lt;=8,"6-8 Years",TRUE,"9-10 Years")</f>
        <v>3-5 Years</v>
      </c>
      <c r="U8069" t="str" cm="1">
        <f t="array" ref="U8069">_xlfn.IFS(P8069&gt;60,"High Risk",P8069&gt;30,"Medium Risk",TRUE,"Low Risk")</f>
        <v>High Risk</v>
      </c>
      <c r="V8069">
        <f t="shared" si="126"/>
        <v>6</v>
      </c>
    </row>
    <row r="8070" spans="1:22" hidden="1" x14ac:dyDescent="0.2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 s="2">
        <v>98955.87</v>
      </c>
      <c r="H8070">
        <v>1</v>
      </c>
      <c r="I8070">
        <v>0</v>
      </c>
      <c r="J8070">
        <v>1</v>
      </c>
      <c r="K8070" s="1">
        <v>131712.51</v>
      </c>
      <c r="L8070">
        <v>0</v>
      </c>
      <c r="M8070">
        <v>8</v>
      </c>
      <c r="N8070">
        <v>4497</v>
      </c>
      <c r="O8070">
        <v>5</v>
      </c>
      <c r="P8070">
        <v>134</v>
      </c>
      <c r="Q8070">
        <v>0.625</v>
      </c>
      <c r="R8070">
        <v>35976</v>
      </c>
      <c r="S8070" t="str" cm="1">
        <f t="array" ref="S8070">_xlfn.IFS(E8073&lt;30,"18-29",E8073&lt;45,"30-44",TRUE,"45+")</f>
        <v>45+</v>
      </c>
      <c r="T8070" t="str" cm="1">
        <f t="array" ref="T8070">_xlfn.IFS(F8070&lt;=2,"0-2 Years",F8070&lt;=5,"3-5 Years",F8070&lt;=8,"6-8 Years",TRUE,"9-10 Years")</f>
        <v>3-5 Years</v>
      </c>
      <c r="U8070" t="str" cm="1">
        <f t="array" ref="U8070">_xlfn.IFS(P8070&gt;60,"High Risk",P8070&gt;30,"Medium Risk",TRUE,"Low Risk")</f>
        <v>High Risk</v>
      </c>
      <c r="V8070">
        <f t="shared" si="126"/>
        <v>2</v>
      </c>
    </row>
    <row r="8071" spans="1:22" hidden="1" x14ac:dyDescent="0.2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 s="2">
        <v>49157.09</v>
      </c>
      <c r="H8071">
        <v>2</v>
      </c>
      <c r="I8071">
        <v>1</v>
      </c>
      <c r="J8071">
        <v>0</v>
      </c>
      <c r="K8071" s="1">
        <v>53294.17</v>
      </c>
      <c r="L8071">
        <v>0</v>
      </c>
      <c r="M8071">
        <v>19</v>
      </c>
      <c r="N8071">
        <v>1485</v>
      </c>
      <c r="O8071">
        <v>2</v>
      </c>
      <c r="P8071">
        <v>35</v>
      </c>
      <c r="Q8071">
        <v>0.10526315789473684</v>
      </c>
      <c r="R8071">
        <v>28215</v>
      </c>
      <c r="S8071" t="str" cm="1">
        <f t="array" ref="S8071">_xlfn.IFS(E8074&lt;30,"18-29",E8074&lt;45,"30-44",TRUE,"45+")</f>
        <v>45+</v>
      </c>
      <c r="T8071" t="str" cm="1">
        <f t="array" ref="T8071">_xlfn.IFS(F8071&lt;=2,"0-2 Years",F8071&lt;=5,"3-5 Years",F8071&lt;=8,"6-8 Years",TRUE,"9-10 Years")</f>
        <v>9-10 Years</v>
      </c>
      <c r="U8071" t="str" cm="1">
        <f t="array" ref="U8071">_xlfn.IFS(P8071&gt;60,"High Risk",P8071&gt;30,"Medium Risk",TRUE,"Low Risk")</f>
        <v>Medium Risk</v>
      </c>
      <c r="V8071">
        <f t="shared" si="126"/>
        <v>3</v>
      </c>
    </row>
    <row r="8072" spans="1:22" x14ac:dyDescent="0.2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 s="2">
        <v>130240.33</v>
      </c>
      <c r="H8072">
        <v>1</v>
      </c>
      <c r="I8072">
        <v>0</v>
      </c>
      <c r="J8072">
        <v>0</v>
      </c>
      <c r="K8072" s="1">
        <v>96546.55</v>
      </c>
      <c r="L8072">
        <v>0</v>
      </c>
      <c r="M8072">
        <v>9</v>
      </c>
      <c r="N8072">
        <v>3050</v>
      </c>
      <c r="O8072">
        <v>6</v>
      </c>
      <c r="P8072">
        <v>44</v>
      </c>
      <c r="Q8072">
        <v>0.66666666666666663</v>
      </c>
      <c r="R8072">
        <v>27450</v>
      </c>
      <c r="S8072" t="str" cm="1">
        <f t="array" ref="S8072">_xlfn.IFS(E8075&lt;30,"18-29",E8075&lt;45,"30-44",TRUE,"45+")</f>
        <v>30-44</v>
      </c>
      <c r="T8072" t="str" cm="1">
        <f t="array" ref="T8072">_xlfn.IFS(F8072&lt;=2,"0-2 Years",F8072&lt;=5,"3-5 Years",F8072&lt;=8,"6-8 Years",TRUE,"9-10 Years")</f>
        <v>0-2 Years</v>
      </c>
      <c r="U8072" t="str" cm="1">
        <f t="array" ref="U8072">_xlfn.IFS(P8072&gt;60,"High Risk",P8072&gt;30,"Medium Risk",TRUE,"Low Risk")</f>
        <v>Medium Risk</v>
      </c>
      <c r="V8072">
        <f t="shared" si="126"/>
        <v>6</v>
      </c>
    </row>
    <row r="8073" spans="1:22" hidden="1" x14ac:dyDescent="0.2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 s="2">
        <v>108019.27</v>
      </c>
      <c r="H8073">
        <v>3</v>
      </c>
      <c r="I8073">
        <v>1</v>
      </c>
      <c r="J8073">
        <v>1</v>
      </c>
      <c r="K8073" s="1">
        <v>184524.65</v>
      </c>
      <c r="L8073">
        <v>1</v>
      </c>
      <c r="M8073">
        <v>21</v>
      </c>
      <c r="N8073">
        <v>4717</v>
      </c>
      <c r="O8073">
        <v>0</v>
      </c>
      <c r="P8073">
        <v>12</v>
      </c>
      <c r="Q8073">
        <v>0</v>
      </c>
      <c r="R8073">
        <v>99057</v>
      </c>
      <c r="S8073" t="str" cm="1">
        <f t="array" ref="S8073">_xlfn.IFS(E8076&lt;30,"18-29",E8076&lt;45,"30-44",TRUE,"45+")</f>
        <v>18-29</v>
      </c>
      <c r="T8073" t="str" cm="1">
        <f t="array" ref="T8073">_xlfn.IFS(F8073&lt;=2,"0-2 Years",F8073&lt;=5,"3-5 Years",F8073&lt;=8,"6-8 Years",TRUE,"9-10 Years")</f>
        <v>0-2 Years</v>
      </c>
      <c r="U8073" t="str" cm="1">
        <f t="array" ref="U8073">_xlfn.IFS(P8073&gt;60,"High Risk",P8073&gt;30,"Medium Risk",TRUE,"Low Risk")</f>
        <v>Low Risk</v>
      </c>
      <c r="V8073">
        <f t="shared" si="126"/>
        <v>2</v>
      </c>
    </row>
    <row r="8074" spans="1:22" x14ac:dyDescent="0.2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 s="2">
        <v>126725.25</v>
      </c>
      <c r="H8074">
        <v>1</v>
      </c>
      <c r="I8074">
        <v>1</v>
      </c>
      <c r="J8074">
        <v>0</v>
      </c>
      <c r="K8074" s="1">
        <v>195259.31</v>
      </c>
      <c r="L8074">
        <v>1</v>
      </c>
      <c r="M8074">
        <v>20</v>
      </c>
      <c r="N8074">
        <v>4649</v>
      </c>
      <c r="O8074">
        <v>8</v>
      </c>
      <c r="P8074">
        <v>125</v>
      </c>
      <c r="Q8074">
        <v>0.4</v>
      </c>
      <c r="R8074">
        <v>92980</v>
      </c>
      <c r="S8074" t="str" cm="1">
        <f t="array" ref="S8074">_xlfn.IFS(E8077&lt;30,"18-29",E8077&lt;45,"30-44",TRUE,"45+")</f>
        <v>45+</v>
      </c>
      <c r="T8074" t="str" cm="1">
        <f t="array" ref="T8074">_xlfn.IFS(F8074&lt;=2,"0-2 Years",F8074&lt;=5,"3-5 Years",F8074&lt;=8,"6-8 Years",TRUE,"9-10 Years")</f>
        <v>3-5 Years</v>
      </c>
      <c r="U8074" t="str" cm="1">
        <f t="array" ref="U8074">_xlfn.IFS(P8074&gt;60,"High Risk",P8074&gt;30,"Medium Risk",TRUE,"Low Risk")</f>
        <v>High Risk</v>
      </c>
      <c r="V8074">
        <f t="shared" si="126"/>
        <v>6</v>
      </c>
    </row>
    <row r="8075" spans="1:22" hidden="1" x14ac:dyDescent="0.2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 s="2">
        <v>96693.66</v>
      </c>
      <c r="H8075">
        <v>1</v>
      </c>
      <c r="I8075">
        <v>1</v>
      </c>
      <c r="J8075">
        <v>1</v>
      </c>
      <c r="K8075" s="1">
        <v>172618.52</v>
      </c>
      <c r="L8075">
        <v>0</v>
      </c>
      <c r="M8075">
        <v>1</v>
      </c>
      <c r="N8075">
        <v>4011</v>
      </c>
      <c r="O8075">
        <v>5</v>
      </c>
      <c r="P8075">
        <v>159</v>
      </c>
      <c r="Q8075">
        <v>1</v>
      </c>
      <c r="R8075">
        <v>4011</v>
      </c>
      <c r="S8075" t="str" cm="1">
        <f t="array" ref="S8075">_xlfn.IFS(E8078&lt;30,"18-29",E8078&lt;45,"30-44",TRUE,"45+")</f>
        <v>30-44</v>
      </c>
      <c r="T8075" t="str" cm="1">
        <f t="array" ref="T8075">_xlfn.IFS(F8075&lt;=2,"0-2 Years",F8075&lt;=5,"3-5 Years",F8075&lt;=8,"6-8 Years",TRUE,"9-10 Years")</f>
        <v>3-5 Years</v>
      </c>
      <c r="U8075" t="str" cm="1">
        <f t="array" ref="U8075">_xlfn.IFS(P8075&gt;60,"High Risk",P8075&gt;30,"Medium Risk",TRUE,"Low Risk")</f>
        <v>High Risk</v>
      </c>
      <c r="V8075">
        <f t="shared" si="126"/>
        <v>2</v>
      </c>
    </row>
    <row r="8076" spans="1:22" hidden="1" x14ac:dyDescent="0.2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 s="2">
        <v>129810.6</v>
      </c>
      <c r="H8076">
        <v>1</v>
      </c>
      <c r="I8076">
        <v>1</v>
      </c>
      <c r="J8076">
        <v>1</v>
      </c>
      <c r="K8076" s="1">
        <v>59259.44</v>
      </c>
      <c r="L8076">
        <v>0</v>
      </c>
      <c r="M8076">
        <v>10</v>
      </c>
      <c r="N8076">
        <v>3790</v>
      </c>
      <c r="O8076">
        <v>3</v>
      </c>
      <c r="P8076">
        <v>113</v>
      </c>
      <c r="Q8076">
        <v>0.3</v>
      </c>
      <c r="R8076">
        <v>37900</v>
      </c>
      <c r="S8076" t="str" cm="1">
        <f t="array" ref="S8076">_xlfn.IFS(E8079&lt;30,"18-29",E8079&lt;45,"30-44",TRUE,"45+")</f>
        <v>30-44</v>
      </c>
      <c r="T8076" t="str" cm="1">
        <f t="array" ref="T8076">_xlfn.IFS(F8076&lt;=2,"0-2 Years",F8076&lt;=5,"3-5 Years",F8076&lt;=8,"6-8 Years",TRUE,"9-10 Years")</f>
        <v>6-8 Years</v>
      </c>
      <c r="U8076" t="str" cm="1">
        <f t="array" ref="U8076">_xlfn.IFS(P8076&gt;60,"High Risk",P8076&gt;30,"Medium Risk",TRUE,"Low Risk")</f>
        <v>High Risk</v>
      </c>
      <c r="V8076">
        <f t="shared" si="126"/>
        <v>2</v>
      </c>
    </row>
    <row r="8077" spans="1:22" x14ac:dyDescent="0.2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 s="2">
        <v>156652.13</v>
      </c>
      <c r="H8077">
        <v>1</v>
      </c>
      <c r="I8077">
        <v>0</v>
      </c>
      <c r="J8077">
        <v>0</v>
      </c>
      <c r="K8077" s="1">
        <v>25899.21</v>
      </c>
      <c r="L8077">
        <v>1</v>
      </c>
      <c r="M8077">
        <v>16</v>
      </c>
      <c r="N8077">
        <v>1759</v>
      </c>
      <c r="O8077">
        <v>2</v>
      </c>
      <c r="P8077">
        <v>140</v>
      </c>
      <c r="Q8077">
        <v>0.125</v>
      </c>
      <c r="R8077">
        <v>28144</v>
      </c>
      <c r="S8077" t="str" cm="1">
        <f t="array" ref="S8077">_xlfn.IFS(E8080&lt;30,"18-29",E8080&lt;45,"30-44",TRUE,"45+")</f>
        <v>45+</v>
      </c>
      <c r="T8077" t="str" cm="1">
        <f t="array" ref="T8077">_xlfn.IFS(F8077&lt;=2,"0-2 Years",F8077&lt;=5,"3-5 Years",F8077&lt;=8,"6-8 Years",TRUE,"9-10 Years")</f>
        <v>6-8 Years</v>
      </c>
      <c r="U8077" t="str" cm="1">
        <f t="array" ref="U8077">_xlfn.IFS(P8077&gt;60,"High Risk",P8077&gt;30,"Medium Risk",TRUE,"Low Risk")</f>
        <v>High Risk</v>
      </c>
      <c r="V8077">
        <f t="shared" si="126"/>
        <v>6</v>
      </c>
    </row>
    <row r="8078" spans="1:22" x14ac:dyDescent="0.2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 s="2">
        <v>0</v>
      </c>
      <c r="H8078">
        <v>1</v>
      </c>
      <c r="I8078">
        <v>0</v>
      </c>
      <c r="J8078">
        <v>0</v>
      </c>
      <c r="K8078" s="1">
        <v>3749</v>
      </c>
      <c r="L8078">
        <v>1</v>
      </c>
      <c r="M8078">
        <v>15</v>
      </c>
      <c r="N8078">
        <v>1508</v>
      </c>
      <c r="O8078">
        <v>8</v>
      </c>
      <c r="P8078">
        <v>145</v>
      </c>
      <c r="Q8078">
        <v>0.53333333333333333</v>
      </c>
      <c r="R8078">
        <v>22620</v>
      </c>
      <c r="S8078" t="str" cm="1">
        <f t="array" ref="S8078">_xlfn.IFS(E8081&lt;30,"18-29",E8081&lt;45,"30-44",TRUE,"45+")</f>
        <v>30-44</v>
      </c>
      <c r="T8078" t="str" cm="1">
        <f t="array" ref="T8078">_xlfn.IFS(F8078&lt;=2,"0-2 Years",F8078&lt;=5,"3-5 Years",F8078&lt;=8,"6-8 Years",TRUE,"9-10 Years")</f>
        <v>9-10 Years</v>
      </c>
      <c r="U8078" t="str" cm="1">
        <f t="array" ref="U8078">_xlfn.IFS(P8078&gt;60,"High Risk",P8078&gt;30,"Medium Risk",TRUE,"Low Risk")</f>
        <v>High Risk</v>
      </c>
      <c r="V8078">
        <f t="shared" si="126"/>
        <v>8</v>
      </c>
    </row>
    <row r="8079" spans="1:22" hidden="1" x14ac:dyDescent="0.2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 s="2">
        <v>130661.96</v>
      </c>
      <c r="H8079">
        <v>1</v>
      </c>
      <c r="I8079">
        <v>1</v>
      </c>
      <c r="J8079">
        <v>1</v>
      </c>
      <c r="K8079" s="1">
        <v>101918.96</v>
      </c>
      <c r="L8079">
        <v>0</v>
      </c>
      <c r="M8079">
        <v>25</v>
      </c>
      <c r="N8079">
        <v>4355</v>
      </c>
      <c r="O8079">
        <v>5</v>
      </c>
      <c r="P8079">
        <v>45</v>
      </c>
      <c r="Q8079">
        <v>0.2</v>
      </c>
      <c r="R8079">
        <v>108875</v>
      </c>
      <c r="S8079" t="str" cm="1">
        <f t="array" ref="S8079">_xlfn.IFS(E8082&lt;30,"18-29",E8082&lt;45,"30-44",TRUE,"45+")</f>
        <v>45+</v>
      </c>
      <c r="T8079" t="str" cm="1">
        <f t="array" ref="T8079">_xlfn.IFS(F8079&lt;=2,"0-2 Years",F8079&lt;=5,"3-5 Years",F8079&lt;=8,"6-8 Years",TRUE,"9-10 Years")</f>
        <v>3-5 Years</v>
      </c>
      <c r="U8079" t="str" cm="1">
        <f t="array" ref="U8079">_xlfn.IFS(P8079&gt;60,"High Risk",P8079&gt;30,"Medium Risk",TRUE,"Low Risk")</f>
        <v>Medium Risk</v>
      </c>
      <c r="V8079">
        <f t="shared" si="126"/>
        <v>2</v>
      </c>
    </row>
    <row r="8080" spans="1:22" hidden="1" x14ac:dyDescent="0.2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 s="2">
        <v>0</v>
      </c>
      <c r="H8080">
        <v>2</v>
      </c>
      <c r="I8080">
        <v>1</v>
      </c>
      <c r="J8080">
        <v>1</v>
      </c>
      <c r="K8080" s="1">
        <v>57802.62</v>
      </c>
      <c r="L8080">
        <v>0</v>
      </c>
      <c r="M8080">
        <v>15</v>
      </c>
      <c r="N8080">
        <v>927</v>
      </c>
      <c r="O8080">
        <v>3</v>
      </c>
      <c r="P8080">
        <v>96</v>
      </c>
      <c r="Q8080">
        <v>0.2</v>
      </c>
      <c r="R8080">
        <v>13905</v>
      </c>
      <c r="S8080" t="str" cm="1">
        <f t="array" ref="S8080">_xlfn.IFS(E8083&lt;30,"18-29",E8083&lt;45,"30-44",TRUE,"45+")</f>
        <v>30-44</v>
      </c>
      <c r="T8080" t="str" cm="1">
        <f t="array" ref="T8080">_xlfn.IFS(F8080&lt;=2,"0-2 Years",F8080&lt;=5,"3-5 Years",F8080&lt;=8,"6-8 Years",TRUE,"9-10 Years")</f>
        <v>6-8 Years</v>
      </c>
      <c r="U8080" t="str" cm="1">
        <f t="array" ref="U8080">_xlfn.IFS(P8080&gt;60,"High Risk",P8080&gt;30,"Medium Risk",TRUE,"Low Risk")</f>
        <v>High Risk</v>
      </c>
      <c r="V8080">
        <f t="shared" si="126"/>
        <v>4</v>
      </c>
    </row>
    <row r="8081" spans="1:22" x14ac:dyDescent="0.2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 s="2">
        <v>0</v>
      </c>
      <c r="H8081">
        <v>2</v>
      </c>
      <c r="I8081">
        <v>0</v>
      </c>
      <c r="J8081">
        <v>0</v>
      </c>
      <c r="K8081" s="1">
        <v>142454.76999999999</v>
      </c>
      <c r="L8081">
        <v>0</v>
      </c>
      <c r="M8081">
        <v>4</v>
      </c>
      <c r="N8081">
        <v>1277</v>
      </c>
      <c r="O8081">
        <v>6</v>
      </c>
      <c r="P8081">
        <v>129</v>
      </c>
      <c r="Q8081">
        <v>1</v>
      </c>
      <c r="R8081">
        <v>5108</v>
      </c>
      <c r="S8081" t="str" cm="1">
        <f t="array" ref="S8081">_xlfn.IFS(E8084&lt;30,"18-29",E8084&lt;45,"30-44",TRUE,"45+")</f>
        <v>30-44</v>
      </c>
      <c r="T8081" t="str" cm="1">
        <f t="array" ref="T8081">_xlfn.IFS(F8081&lt;=2,"0-2 Years",F8081&lt;=5,"3-5 Years",F8081&lt;=8,"6-8 Years",TRUE,"9-10 Years")</f>
        <v>6-8 Years</v>
      </c>
      <c r="U8081" t="str" cm="1">
        <f t="array" ref="U8081">_xlfn.IFS(P8081&gt;60,"High Risk",P8081&gt;30,"Medium Risk",TRUE,"Low Risk")</f>
        <v>High Risk</v>
      </c>
      <c r="V8081">
        <f t="shared" si="126"/>
        <v>6</v>
      </c>
    </row>
    <row r="8082" spans="1:22" x14ac:dyDescent="0.2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 s="2">
        <v>130747.1</v>
      </c>
      <c r="H8082">
        <v>1</v>
      </c>
      <c r="I8082">
        <v>1</v>
      </c>
      <c r="J8082">
        <v>0</v>
      </c>
      <c r="K8082" s="1">
        <v>143829.54</v>
      </c>
      <c r="L8082">
        <v>0</v>
      </c>
      <c r="M8082">
        <v>28</v>
      </c>
      <c r="N8082">
        <v>4811</v>
      </c>
      <c r="O8082">
        <v>8</v>
      </c>
      <c r="P8082">
        <v>83</v>
      </c>
      <c r="Q8082">
        <v>0.2857142857142857</v>
      </c>
      <c r="R8082">
        <v>134708</v>
      </c>
      <c r="S8082" t="str" cm="1">
        <f t="array" ref="S8082">_xlfn.IFS(E8085&lt;30,"18-29",E8085&lt;45,"30-44",TRUE,"45+")</f>
        <v>18-29</v>
      </c>
      <c r="T8082" t="str" cm="1">
        <f t="array" ref="T8082">_xlfn.IFS(F8082&lt;=2,"0-2 Years",F8082&lt;=5,"3-5 Years",F8082&lt;=8,"6-8 Years",TRUE,"9-10 Years")</f>
        <v>3-5 Years</v>
      </c>
      <c r="U8082" t="str" cm="1">
        <f t="array" ref="U8082">_xlfn.IFS(P8082&gt;60,"High Risk",P8082&gt;30,"Medium Risk",TRUE,"Low Risk")</f>
        <v>High Risk</v>
      </c>
      <c r="V8082">
        <f t="shared" si="126"/>
        <v>6</v>
      </c>
    </row>
    <row r="8083" spans="1:22" hidden="1" x14ac:dyDescent="0.2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 s="2">
        <v>106629.49</v>
      </c>
      <c r="H8083">
        <v>1</v>
      </c>
      <c r="I8083">
        <v>0</v>
      </c>
      <c r="J8083">
        <v>1</v>
      </c>
      <c r="K8083" s="1">
        <v>44114.879999999997</v>
      </c>
      <c r="L8083">
        <v>0</v>
      </c>
      <c r="M8083">
        <v>19</v>
      </c>
      <c r="N8083">
        <v>1742</v>
      </c>
      <c r="O8083">
        <v>0</v>
      </c>
      <c r="P8083">
        <v>9</v>
      </c>
      <c r="Q8083">
        <v>0</v>
      </c>
      <c r="R8083">
        <v>33098</v>
      </c>
      <c r="S8083" t="str" cm="1">
        <f t="array" ref="S8083">_xlfn.IFS(E8086&lt;30,"18-29",E8086&lt;45,"30-44",TRUE,"45+")</f>
        <v>18-29</v>
      </c>
      <c r="T8083" t="str" cm="1">
        <f t="array" ref="T8083">_xlfn.IFS(F8083&lt;=2,"0-2 Years",F8083&lt;=5,"3-5 Years",F8083&lt;=8,"6-8 Years",TRUE,"9-10 Years")</f>
        <v>6-8 Years</v>
      </c>
      <c r="U8083" t="str" cm="1">
        <f t="array" ref="U8083">_xlfn.IFS(P8083&gt;60,"High Risk",P8083&gt;30,"Medium Risk",TRUE,"Low Risk")</f>
        <v>Low Risk</v>
      </c>
      <c r="V8083">
        <f t="shared" si="126"/>
        <v>2</v>
      </c>
    </row>
    <row r="8084" spans="1:22" hidden="1" x14ac:dyDescent="0.2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 s="2">
        <v>112029.83</v>
      </c>
      <c r="H8084">
        <v>1</v>
      </c>
      <c r="I8084">
        <v>1</v>
      </c>
      <c r="J8084">
        <v>1</v>
      </c>
      <c r="K8084" s="1">
        <v>186948.35</v>
      </c>
      <c r="L8084">
        <v>0</v>
      </c>
      <c r="M8084">
        <v>14</v>
      </c>
      <c r="N8084">
        <v>1531</v>
      </c>
      <c r="O8084">
        <v>7</v>
      </c>
      <c r="P8084">
        <v>44</v>
      </c>
      <c r="Q8084">
        <v>0.5</v>
      </c>
      <c r="R8084">
        <v>21434</v>
      </c>
      <c r="S8084" t="str" cm="1">
        <f t="array" ref="S8084">_xlfn.IFS(E8087&lt;30,"18-29",E8087&lt;45,"30-44",TRUE,"45+")</f>
        <v>30-44</v>
      </c>
      <c r="T8084" t="str" cm="1">
        <f t="array" ref="T8084">_xlfn.IFS(F8084&lt;=2,"0-2 Years",F8084&lt;=5,"3-5 Years",F8084&lt;=8,"6-8 Years",TRUE,"9-10 Years")</f>
        <v>3-5 Years</v>
      </c>
      <c r="U8084" t="str" cm="1">
        <f t="array" ref="U8084">_xlfn.IFS(P8084&gt;60,"High Risk",P8084&gt;30,"Medium Risk",TRUE,"Low Risk")</f>
        <v>Medium Risk</v>
      </c>
      <c r="V8084">
        <f t="shared" si="126"/>
        <v>2</v>
      </c>
    </row>
    <row r="8085" spans="1:22" hidden="1" x14ac:dyDescent="0.2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 s="2">
        <v>130575.26</v>
      </c>
      <c r="H8085">
        <v>1</v>
      </c>
      <c r="I8085">
        <v>0</v>
      </c>
      <c r="J8085">
        <v>1</v>
      </c>
      <c r="K8085" s="1">
        <v>173629.78</v>
      </c>
      <c r="L8085">
        <v>0</v>
      </c>
      <c r="M8085">
        <v>18</v>
      </c>
      <c r="N8085">
        <v>1632</v>
      </c>
      <c r="O8085">
        <v>4</v>
      </c>
      <c r="P8085">
        <v>128</v>
      </c>
      <c r="Q8085">
        <v>0.22222222222222221</v>
      </c>
      <c r="R8085">
        <v>29376</v>
      </c>
      <c r="S8085" t="str" cm="1">
        <f t="array" ref="S8085">_xlfn.IFS(E8088&lt;30,"18-29",E8088&lt;45,"30-44",TRUE,"45+")</f>
        <v>45+</v>
      </c>
      <c r="T8085" t="str" cm="1">
        <f t="array" ref="T8085">_xlfn.IFS(F8085&lt;=2,"0-2 Years",F8085&lt;=5,"3-5 Years",F8085&lt;=8,"6-8 Years",TRUE,"9-10 Years")</f>
        <v>6-8 Years</v>
      </c>
      <c r="U8085" t="str" cm="1">
        <f t="array" ref="U8085">_xlfn.IFS(P8085&gt;60,"High Risk",P8085&gt;30,"Medium Risk",TRUE,"Low Risk")</f>
        <v>High Risk</v>
      </c>
      <c r="V8085">
        <f t="shared" si="126"/>
        <v>2</v>
      </c>
    </row>
    <row r="8086" spans="1:22" hidden="1" x14ac:dyDescent="0.2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 s="2">
        <v>96679.71</v>
      </c>
      <c r="H8086">
        <v>1</v>
      </c>
      <c r="I8086">
        <v>1</v>
      </c>
      <c r="J8086">
        <v>1</v>
      </c>
      <c r="K8086" s="1">
        <v>49133.45</v>
      </c>
      <c r="L8086">
        <v>0</v>
      </c>
      <c r="M8086">
        <v>28</v>
      </c>
      <c r="N8086">
        <v>2389</v>
      </c>
      <c r="O8086">
        <v>0</v>
      </c>
      <c r="P8086">
        <v>47</v>
      </c>
      <c r="Q8086">
        <v>0</v>
      </c>
      <c r="R8086">
        <v>66892</v>
      </c>
      <c r="S8086" t="str" cm="1">
        <f t="array" ref="S8086">_xlfn.IFS(E8089&lt;30,"18-29",E8089&lt;45,"30-44",TRUE,"45+")</f>
        <v>30-44</v>
      </c>
      <c r="T8086" t="str" cm="1">
        <f t="array" ref="T8086">_xlfn.IFS(F8086&lt;=2,"0-2 Years",F8086&lt;=5,"3-5 Years",F8086&lt;=8,"6-8 Years",TRUE,"9-10 Years")</f>
        <v>3-5 Years</v>
      </c>
      <c r="U8086" t="str" cm="1">
        <f t="array" ref="U8086">_xlfn.IFS(P8086&gt;60,"High Risk",P8086&gt;30,"Medium Risk",TRUE,"Low Risk")</f>
        <v>Medium Risk</v>
      </c>
      <c r="V8086">
        <f t="shared" si="126"/>
        <v>2</v>
      </c>
    </row>
    <row r="8087" spans="1:22" x14ac:dyDescent="0.2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 s="2">
        <v>0</v>
      </c>
      <c r="H8087">
        <v>2</v>
      </c>
      <c r="I8087">
        <v>0</v>
      </c>
      <c r="J8087">
        <v>0</v>
      </c>
      <c r="K8087" s="1">
        <v>178122.71</v>
      </c>
      <c r="L8087">
        <v>0</v>
      </c>
      <c r="M8087">
        <v>4</v>
      </c>
      <c r="N8087">
        <v>2377</v>
      </c>
      <c r="O8087">
        <v>10</v>
      </c>
      <c r="P8087">
        <v>137</v>
      </c>
      <c r="Q8087">
        <v>1</v>
      </c>
      <c r="R8087">
        <v>9508</v>
      </c>
      <c r="S8087" t="str" cm="1">
        <f t="array" ref="S8087">_xlfn.IFS(E8090&lt;30,"18-29",E8090&lt;45,"30-44",TRUE,"45+")</f>
        <v>30-44</v>
      </c>
      <c r="T8087" t="str" cm="1">
        <f t="array" ref="T8087">_xlfn.IFS(F8087&lt;=2,"0-2 Years",F8087&lt;=5,"3-5 Years",F8087&lt;=8,"6-8 Years",TRUE,"9-10 Years")</f>
        <v>0-2 Years</v>
      </c>
      <c r="U8087" t="str" cm="1">
        <f t="array" ref="U8087">_xlfn.IFS(P8087&gt;60,"High Risk",P8087&gt;30,"Medium Risk",TRUE,"Low Risk")</f>
        <v>High Risk</v>
      </c>
      <c r="V8087">
        <f t="shared" si="126"/>
        <v>7</v>
      </c>
    </row>
    <row r="8088" spans="1:22" x14ac:dyDescent="0.2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 s="2">
        <v>171740.69</v>
      </c>
      <c r="H8088">
        <v>1</v>
      </c>
      <c r="I8088">
        <v>0</v>
      </c>
      <c r="J8088">
        <v>0</v>
      </c>
      <c r="K8088" s="1">
        <v>20893.61</v>
      </c>
      <c r="L8088">
        <v>0</v>
      </c>
      <c r="M8088">
        <v>16</v>
      </c>
      <c r="N8088">
        <v>518</v>
      </c>
      <c r="O8088">
        <v>2</v>
      </c>
      <c r="P8088">
        <v>135</v>
      </c>
      <c r="Q8088">
        <v>0.125</v>
      </c>
      <c r="R8088">
        <v>8288</v>
      </c>
      <c r="S8088" t="str" cm="1">
        <f t="array" ref="S8088">_xlfn.IFS(E8091&lt;30,"18-29",E8091&lt;45,"30-44",TRUE,"45+")</f>
        <v>18-29</v>
      </c>
      <c r="T8088" t="str" cm="1">
        <f t="array" ref="T8088">_xlfn.IFS(F8088&lt;=2,"0-2 Years",F8088&lt;=5,"3-5 Years",F8088&lt;=8,"6-8 Years",TRUE,"9-10 Years")</f>
        <v>6-8 Years</v>
      </c>
      <c r="U8088" t="str" cm="1">
        <f t="array" ref="U8088">_xlfn.IFS(P8088&gt;60,"High Risk",P8088&gt;30,"Medium Risk",TRUE,"Low Risk")</f>
        <v>High Risk</v>
      </c>
      <c r="V8088">
        <f t="shared" si="126"/>
        <v>6</v>
      </c>
    </row>
    <row r="8089" spans="1:22" x14ac:dyDescent="0.2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 s="2">
        <v>0</v>
      </c>
      <c r="H8089">
        <v>2</v>
      </c>
      <c r="I8089">
        <v>1</v>
      </c>
      <c r="J8089">
        <v>0</v>
      </c>
      <c r="K8089" s="1">
        <v>41303.29</v>
      </c>
      <c r="L8089">
        <v>0</v>
      </c>
      <c r="M8089">
        <v>21</v>
      </c>
      <c r="N8089">
        <v>4303</v>
      </c>
      <c r="O8089">
        <v>4</v>
      </c>
      <c r="P8089">
        <v>164</v>
      </c>
      <c r="Q8089">
        <v>0.19047619047619047</v>
      </c>
      <c r="R8089">
        <v>90363</v>
      </c>
      <c r="S8089" t="str" cm="1">
        <f t="array" ref="S8089">_xlfn.IFS(E8092&lt;30,"18-29",E8092&lt;45,"30-44",TRUE,"45+")</f>
        <v>45+</v>
      </c>
      <c r="T8089" t="str" cm="1">
        <f t="array" ref="T8089">_xlfn.IFS(F8089&lt;=2,"0-2 Years",F8089&lt;=5,"3-5 Years",F8089&lt;=8,"6-8 Years",TRUE,"9-10 Years")</f>
        <v>0-2 Years</v>
      </c>
      <c r="U8089" t="str" cm="1">
        <f t="array" ref="U8089">_xlfn.IFS(P8089&gt;60,"High Risk",P8089&gt;30,"Medium Risk",TRUE,"Low Risk")</f>
        <v>High Risk</v>
      </c>
      <c r="V8089">
        <f t="shared" si="126"/>
        <v>7</v>
      </c>
    </row>
    <row r="8090" spans="1:22" hidden="1" x14ac:dyDescent="0.2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 s="2">
        <v>100116.67</v>
      </c>
      <c r="H8090">
        <v>1</v>
      </c>
      <c r="I8090">
        <v>1</v>
      </c>
      <c r="J8090">
        <v>1</v>
      </c>
      <c r="K8090" s="1">
        <v>199808.1</v>
      </c>
      <c r="L8090">
        <v>1</v>
      </c>
      <c r="M8090">
        <v>20</v>
      </c>
      <c r="N8090">
        <v>4237</v>
      </c>
      <c r="O8090">
        <v>10</v>
      </c>
      <c r="P8090">
        <v>25</v>
      </c>
      <c r="Q8090">
        <v>0.5</v>
      </c>
      <c r="R8090">
        <v>84740</v>
      </c>
      <c r="S8090" t="str" cm="1">
        <f t="array" ref="S8090">_xlfn.IFS(E8093&lt;30,"18-29",E8093&lt;45,"30-44",TRUE,"45+")</f>
        <v>18-29</v>
      </c>
      <c r="T8090" t="str" cm="1">
        <f t="array" ref="T8090">_xlfn.IFS(F8090&lt;=2,"0-2 Years",F8090&lt;=5,"3-5 Years",F8090&lt;=8,"6-8 Years",TRUE,"9-10 Years")</f>
        <v>9-10 Years</v>
      </c>
      <c r="U8090" t="str" cm="1">
        <f t="array" ref="U8090">_xlfn.IFS(P8090&gt;60,"High Risk",P8090&gt;30,"Medium Risk",TRUE,"Low Risk")</f>
        <v>Low Risk</v>
      </c>
      <c r="V8090">
        <f t="shared" si="126"/>
        <v>2</v>
      </c>
    </row>
    <row r="8091" spans="1:22" hidden="1" x14ac:dyDescent="0.2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 s="2">
        <v>120596.93</v>
      </c>
      <c r="H8091">
        <v>1</v>
      </c>
      <c r="I8091">
        <v>0</v>
      </c>
      <c r="J8091">
        <v>1</v>
      </c>
      <c r="K8091" s="1">
        <v>180490.53</v>
      </c>
      <c r="L8091">
        <v>0</v>
      </c>
      <c r="M8091">
        <v>16</v>
      </c>
      <c r="N8091">
        <v>4789</v>
      </c>
      <c r="O8091">
        <v>5</v>
      </c>
      <c r="P8091">
        <v>124</v>
      </c>
      <c r="Q8091">
        <v>0.3125</v>
      </c>
      <c r="R8091">
        <v>76624</v>
      </c>
      <c r="S8091" t="str" cm="1">
        <f t="array" ref="S8091">_xlfn.IFS(E8094&lt;30,"18-29",E8094&lt;45,"30-44",TRUE,"45+")</f>
        <v>30-44</v>
      </c>
      <c r="T8091" t="str" cm="1">
        <f t="array" ref="T8091">_xlfn.IFS(F8091&lt;=2,"0-2 Years",F8091&lt;=5,"3-5 Years",F8091&lt;=8,"6-8 Years",TRUE,"9-10 Years")</f>
        <v>0-2 Years</v>
      </c>
      <c r="U8091" t="str" cm="1">
        <f t="array" ref="U8091">_xlfn.IFS(P8091&gt;60,"High Risk",P8091&gt;30,"Medium Risk",TRUE,"Low Risk")</f>
        <v>High Risk</v>
      </c>
      <c r="V8091">
        <f t="shared" si="126"/>
        <v>3</v>
      </c>
    </row>
    <row r="8092" spans="1:22" hidden="1" x14ac:dyDescent="0.2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 s="2">
        <v>0</v>
      </c>
      <c r="H8092">
        <v>2</v>
      </c>
      <c r="I8092">
        <v>1</v>
      </c>
      <c r="J8092">
        <v>1</v>
      </c>
      <c r="K8092" s="1">
        <v>87400.53</v>
      </c>
      <c r="L8092">
        <v>0</v>
      </c>
      <c r="M8092">
        <v>21</v>
      </c>
      <c r="N8092">
        <v>3439</v>
      </c>
      <c r="O8092">
        <v>10</v>
      </c>
      <c r="P8092">
        <v>137</v>
      </c>
      <c r="Q8092">
        <v>0.47619047619047616</v>
      </c>
      <c r="R8092">
        <v>72219</v>
      </c>
      <c r="S8092" t="str" cm="1">
        <f t="array" ref="S8092">_xlfn.IFS(E8095&lt;30,"18-29",E8095&lt;45,"30-44",TRUE,"45+")</f>
        <v>45+</v>
      </c>
      <c r="T8092" t="str" cm="1">
        <f t="array" ref="T8092">_xlfn.IFS(F8092&lt;=2,"0-2 Years",F8092&lt;=5,"3-5 Years",F8092&lt;=8,"6-8 Years",TRUE,"9-10 Years")</f>
        <v>0-2 Years</v>
      </c>
      <c r="U8092" t="str" cm="1">
        <f t="array" ref="U8092">_xlfn.IFS(P8092&gt;60,"High Risk",P8092&gt;30,"Medium Risk",TRUE,"Low Risk")</f>
        <v>High Risk</v>
      </c>
      <c r="V8092">
        <f t="shared" si="126"/>
        <v>5</v>
      </c>
    </row>
    <row r="8093" spans="1:22" hidden="1" x14ac:dyDescent="0.2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 s="2">
        <v>95984.69</v>
      </c>
      <c r="H8093">
        <v>2</v>
      </c>
      <c r="I8093">
        <v>1</v>
      </c>
      <c r="J8093">
        <v>1</v>
      </c>
      <c r="K8093" s="1">
        <v>73686.75</v>
      </c>
      <c r="L8093">
        <v>0</v>
      </c>
      <c r="M8093">
        <v>22</v>
      </c>
      <c r="N8093">
        <v>2760</v>
      </c>
      <c r="O8093">
        <v>6</v>
      </c>
      <c r="P8093">
        <v>49</v>
      </c>
      <c r="Q8093">
        <v>0.27272727272727271</v>
      </c>
      <c r="R8093">
        <v>60720</v>
      </c>
      <c r="S8093" t="str" cm="1">
        <f t="array" ref="S8093">_xlfn.IFS(E8096&lt;30,"18-29",E8096&lt;45,"30-44",TRUE,"45+")</f>
        <v>45+</v>
      </c>
      <c r="T8093" t="str" cm="1">
        <f t="array" ref="T8093">_xlfn.IFS(F8093&lt;=2,"0-2 Years",F8093&lt;=5,"3-5 Years",F8093&lt;=8,"6-8 Years",TRUE,"9-10 Years")</f>
        <v>0-2 Years</v>
      </c>
      <c r="U8093" t="str" cm="1">
        <f t="array" ref="U8093">_xlfn.IFS(P8093&gt;60,"High Risk",P8093&gt;30,"Medium Risk",TRUE,"Low Risk")</f>
        <v>Medium Risk</v>
      </c>
      <c r="V8093">
        <f t="shared" si="126"/>
        <v>1</v>
      </c>
    </row>
    <row r="8094" spans="1:22" hidden="1" x14ac:dyDescent="0.2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 s="2">
        <v>142557.10999999999</v>
      </c>
      <c r="H8094">
        <v>1</v>
      </c>
      <c r="I8094">
        <v>1</v>
      </c>
      <c r="J8094">
        <v>1</v>
      </c>
      <c r="K8094" s="1">
        <v>172497.73</v>
      </c>
      <c r="L8094">
        <v>0</v>
      </c>
      <c r="M8094">
        <v>20</v>
      </c>
      <c r="N8094">
        <v>2112</v>
      </c>
      <c r="O8094">
        <v>3</v>
      </c>
      <c r="P8094">
        <v>161</v>
      </c>
      <c r="Q8094">
        <v>0.15</v>
      </c>
      <c r="R8094">
        <v>42240</v>
      </c>
      <c r="S8094" t="str" cm="1">
        <f t="array" ref="S8094">_xlfn.IFS(E8097&lt;30,"18-29",E8097&lt;45,"30-44",TRUE,"45+")</f>
        <v>30-44</v>
      </c>
      <c r="T8094" t="str" cm="1">
        <f t="array" ref="T8094">_xlfn.IFS(F8094&lt;=2,"0-2 Years",F8094&lt;=5,"3-5 Years",F8094&lt;=8,"6-8 Years",TRUE,"9-10 Years")</f>
        <v>0-2 Years</v>
      </c>
      <c r="U8094" t="str" cm="1">
        <f t="array" ref="U8094">_xlfn.IFS(P8094&gt;60,"High Risk",P8094&gt;30,"Medium Risk",TRUE,"Low Risk")</f>
        <v>High Risk</v>
      </c>
      <c r="V8094">
        <f t="shared" si="126"/>
        <v>3</v>
      </c>
    </row>
    <row r="8095" spans="1:22" x14ac:dyDescent="0.2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 s="2">
        <v>0</v>
      </c>
      <c r="H8095">
        <v>2</v>
      </c>
      <c r="I8095">
        <v>1</v>
      </c>
      <c r="J8095">
        <v>0</v>
      </c>
      <c r="K8095" s="1">
        <v>89286.29</v>
      </c>
      <c r="L8095">
        <v>0</v>
      </c>
      <c r="M8095">
        <v>12</v>
      </c>
      <c r="N8095">
        <v>2791</v>
      </c>
      <c r="O8095">
        <v>8</v>
      </c>
      <c r="P8095">
        <v>35</v>
      </c>
      <c r="Q8095">
        <v>0.66666666666666663</v>
      </c>
      <c r="R8095">
        <v>33492</v>
      </c>
      <c r="S8095" t="str" cm="1">
        <f t="array" ref="S8095">_xlfn.IFS(E8098&lt;30,"18-29",E8098&lt;45,"30-44",TRUE,"45+")</f>
        <v>30-44</v>
      </c>
      <c r="T8095" t="str" cm="1">
        <f t="array" ref="T8095">_xlfn.IFS(F8095&lt;=2,"0-2 Years",F8095&lt;=5,"3-5 Years",F8095&lt;=8,"6-8 Years",TRUE,"9-10 Years")</f>
        <v>3-5 Years</v>
      </c>
      <c r="U8095" t="str" cm="1">
        <f t="array" ref="U8095">_xlfn.IFS(P8095&gt;60,"High Risk",P8095&gt;30,"Medium Risk",TRUE,"Low Risk")</f>
        <v>Medium Risk</v>
      </c>
      <c r="V8095">
        <f t="shared" si="126"/>
        <v>7</v>
      </c>
    </row>
    <row r="8096" spans="1:22" hidden="1" x14ac:dyDescent="0.2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 s="2">
        <v>0</v>
      </c>
      <c r="H8096">
        <v>2</v>
      </c>
      <c r="I8096">
        <v>0</v>
      </c>
      <c r="J8096">
        <v>1</v>
      </c>
      <c r="K8096" s="1">
        <v>180082.7</v>
      </c>
      <c r="L8096">
        <v>0</v>
      </c>
      <c r="M8096">
        <v>16</v>
      </c>
      <c r="N8096">
        <v>1054</v>
      </c>
      <c r="O8096">
        <v>9</v>
      </c>
      <c r="P8096">
        <v>138</v>
      </c>
      <c r="Q8096">
        <v>0.5625</v>
      </c>
      <c r="R8096">
        <v>16864</v>
      </c>
      <c r="S8096" t="str" cm="1">
        <f t="array" ref="S8096">_xlfn.IFS(E8099&lt;30,"18-29",E8099&lt;45,"30-44",TRUE,"45+")</f>
        <v>45+</v>
      </c>
      <c r="T8096" t="str" cm="1">
        <f t="array" ref="T8096">_xlfn.IFS(F8096&lt;=2,"0-2 Years",F8096&lt;=5,"3-5 Years",F8096&lt;=8,"6-8 Years",TRUE,"9-10 Years")</f>
        <v>0-2 Years</v>
      </c>
      <c r="U8096" t="str" cm="1">
        <f t="array" ref="U8096">_xlfn.IFS(P8096&gt;60,"High Risk",P8096&gt;30,"Medium Risk",TRUE,"Low Risk")</f>
        <v>High Risk</v>
      </c>
      <c r="V8096">
        <f t="shared" si="126"/>
        <v>5</v>
      </c>
    </row>
    <row r="8097" spans="1:22" hidden="1" x14ac:dyDescent="0.2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 s="2">
        <v>143644.16</v>
      </c>
      <c r="H8097">
        <v>1</v>
      </c>
      <c r="I8097">
        <v>1</v>
      </c>
      <c r="J8097">
        <v>0</v>
      </c>
      <c r="K8097" s="1">
        <v>22102.25</v>
      </c>
      <c r="L8097">
        <v>1</v>
      </c>
      <c r="M8097">
        <v>22</v>
      </c>
      <c r="N8097">
        <v>3936</v>
      </c>
      <c r="O8097">
        <v>7</v>
      </c>
      <c r="P8097">
        <v>108</v>
      </c>
      <c r="Q8097">
        <v>0.31818181818181818</v>
      </c>
      <c r="R8097">
        <v>86592</v>
      </c>
      <c r="S8097" t="str" cm="1">
        <f t="array" ref="S8097">_xlfn.IFS(E8100&lt;30,"18-29",E8100&lt;45,"30-44",TRUE,"45+")</f>
        <v>45+</v>
      </c>
      <c r="T8097" t="str" cm="1">
        <f t="array" ref="T8097">_xlfn.IFS(F8097&lt;=2,"0-2 Years",F8097&lt;=5,"3-5 Years",F8097&lt;=8,"6-8 Years",TRUE,"9-10 Years")</f>
        <v>6-8 Years</v>
      </c>
      <c r="U8097" t="str" cm="1">
        <f t="array" ref="U8097">_xlfn.IFS(P8097&gt;60,"High Risk",P8097&gt;30,"Medium Risk",TRUE,"Low Risk")</f>
        <v>High Risk</v>
      </c>
      <c r="V8097">
        <f t="shared" si="126"/>
        <v>5</v>
      </c>
    </row>
    <row r="8098" spans="1:22" hidden="1" x14ac:dyDescent="0.2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 s="2">
        <v>132129.72</v>
      </c>
      <c r="H8098">
        <v>1</v>
      </c>
      <c r="I8098">
        <v>0</v>
      </c>
      <c r="J8098">
        <v>1</v>
      </c>
      <c r="K8098" s="1">
        <v>76068.95</v>
      </c>
      <c r="L8098">
        <v>0</v>
      </c>
      <c r="M8098">
        <v>15</v>
      </c>
      <c r="N8098">
        <v>947</v>
      </c>
      <c r="O8098">
        <v>9</v>
      </c>
      <c r="P8098">
        <v>25</v>
      </c>
      <c r="Q8098">
        <v>0.6</v>
      </c>
      <c r="R8098">
        <v>14205</v>
      </c>
      <c r="S8098" t="str" cm="1">
        <f t="array" ref="S8098">_xlfn.IFS(E8101&lt;30,"18-29",E8101&lt;45,"30-44",TRUE,"45+")</f>
        <v>30-44</v>
      </c>
      <c r="T8098" t="str" cm="1">
        <f t="array" ref="T8098">_xlfn.IFS(F8098&lt;=2,"0-2 Years",F8098&lt;=5,"3-5 Years",F8098&lt;=8,"6-8 Years",TRUE,"9-10 Years")</f>
        <v>6-8 Years</v>
      </c>
      <c r="U8098" t="str" cm="1">
        <f t="array" ref="U8098">_xlfn.IFS(P8098&gt;60,"High Risk",P8098&gt;30,"Medium Risk",TRUE,"Low Risk")</f>
        <v>Low Risk</v>
      </c>
      <c r="V8098">
        <f t="shared" si="126"/>
        <v>2</v>
      </c>
    </row>
    <row r="8099" spans="1:22" x14ac:dyDescent="0.2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 s="2">
        <v>0</v>
      </c>
      <c r="H8099">
        <v>2</v>
      </c>
      <c r="I8099">
        <v>1</v>
      </c>
      <c r="J8099">
        <v>0</v>
      </c>
      <c r="K8099" s="1">
        <v>32159.46</v>
      </c>
      <c r="L8099">
        <v>1</v>
      </c>
      <c r="M8099">
        <v>15</v>
      </c>
      <c r="N8099">
        <v>2652</v>
      </c>
      <c r="O8099">
        <v>10</v>
      </c>
      <c r="P8099">
        <v>105</v>
      </c>
      <c r="Q8099">
        <v>0.66666666666666663</v>
      </c>
      <c r="R8099">
        <v>39780</v>
      </c>
      <c r="S8099" t="str" cm="1">
        <f t="array" ref="S8099">_xlfn.IFS(E8102&lt;30,"18-29",E8102&lt;45,"30-44",TRUE,"45+")</f>
        <v>30-44</v>
      </c>
      <c r="T8099" t="str" cm="1">
        <f t="array" ref="T8099">_xlfn.IFS(F8099&lt;=2,"0-2 Years",F8099&lt;=5,"3-5 Years",F8099&lt;=8,"6-8 Years",TRUE,"9-10 Years")</f>
        <v>0-2 Years</v>
      </c>
      <c r="U8099" t="str" cm="1">
        <f t="array" ref="U8099">_xlfn.IFS(P8099&gt;60,"High Risk",P8099&gt;30,"Medium Risk",TRUE,"Low Risk")</f>
        <v>High Risk</v>
      </c>
      <c r="V8099">
        <f t="shared" si="126"/>
        <v>8</v>
      </c>
    </row>
    <row r="8100" spans="1:22" x14ac:dyDescent="0.2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 s="2">
        <v>183555.24</v>
      </c>
      <c r="H8100">
        <v>1</v>
      </c>
      <c r="I8100">
        <v>0</v>
      </c>
      <c r="J8100">
        <v>0</v>
      </c>
      <c r="K8100" s="1">
        <v>159557.28</v>
      </c>
      <c r="L8100">
        <v>1</v>
      </c>
      <c r="M8100">
        <v>15</v>
      </c>
      <c r="N8100">
        <v>1818</v>
      </c>
      <c r="O8100">
        <v>2</v>
      </c>
      <c r="P8100">
        <v>23</v>
      </c>
      <c r="Q8100">
        <v>0.13333333333333333</v>
      </c>
      <c r="R8100">
        <v>27270</v>
      </c>
      <c r="S8100" t="str" cm="1">
        <f t="array" ref="S8100">_xlfn.IFS(E8103&lt;30,"18-29",E8103&lt;45,"30-44",TRUE,"45+")</f>
        <v>30-44</v>
      </c>
      <c r="T8100" t="str" cm="1">
        <f t="array" ref="T8100">_xlfn.IFS(F8100&lt;=2,"0-2 Years",F8100&lt;=5,"3-5 Years",F8100&lt;=8,"6-8 Years",TRUE,"9-10 Years")</f>
        <v>0-2 Years</v>
      </c>
      <c r="U8100" t="str" cm="1">
        <f t="array" ref="U8100">_xlfn.IFS(P8100&gt;60,"High Risk",P8100&gt;30,"Medium Risk",TRUE,"Low Risk")</f>
        <v>Low Risk</v>
      </c>
      <c r="V8100">
        <f t="shared" si="126"/>
        <v>7</v>
      </c>
    </row>
    <row r="8101" spans="1:22" hidden="1" x14ac:dyDescent="0.2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 s="2">
        <v>91902.56</v>
      </c>
      <c r="H8101">
        <v>2</v>
      </c>
      <c r="I8101">
        <v>1</v>
      </c>
      <c r="J8101">
        <v>1</v>
      </c>
      <c r="K8101" s="1">
        <v>107673.35</v>
      </c>
      <c r="L8101">
        <v>0</v>
      </c>
      <c r="M8101">
        <v>20</v>
      </c>
      <c r="N8101">
        <v>3560</v>
      </c>
      <c r="O8101">
        <v>3</v>
      </c>
      <c r="P8101">
        <v>169</v>
      </c>
      <c r="Q8101">
        <v>0.15</v>
      </c>
      <c r="R8101">
        <v>71200</v>
      </c>
      <c r="S8101" t="str" cm="1">
        <f t="array" ref="S8101">_xlfn.IFS(E8104&lt;30,"18-29",E8104&lt;45,"30-44",TRUE,"45+")</f>
        <v>45+</v>
      </c>
      <c r="T8101" t="str" cm="1">
        <f t="array" ref="T8101">_xlfn.IFS(F8101&lt;=2,"0-2 Years",F8101&lt;=5,"3-5 Years",F8101&lt;=8,"6-8 Years",TRUE,"9-10 Years")</f>
        <v>0-2 Years</v>
      </c>
      <c r="U8101" t="str" cm="1">
        <f t="array" ref="U8101">_xlfn.IFS(P8101&gt;60,"High Risk",P8101&gt;30,"Medium Risk",TRUE,"Low Risk")</f>
        <v>High Risk</v>
      </c>
      <c r="V8101">
        <f t="shared" si="126"/>
        <v>1</v>
      </c>
    </row>
    <row r="8102" spans="1:22" hidden="1" x14ac:dyDescent="0.2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 s="2">
        <v>156218.19</v>
      </c>
      <c r="H8102">
        <v>1</v>
      </c>
      <c r="I8102">
        <v>0</v>
      </c>
      <c r="J8102">
        <v>1</v>
      </c>
      <c r="K8102" s="1">
        <v>33607.72</v>
      </c>
      <c r="L8102">
        <v>0</v>
      </c>
      <c r="M8102">
        <v>14</v>
      </c>
      <c r="N8102">
        <v>2759</v>
      </c>
      <c r="O8102">
        <v>7</v>
      </c>
      <c r="P8102">
        <v>37</v>
      </c>
      <c r="Q8102">
        <v>0.5</v>
      </c>
      <c r="R8102">
        <v>38626</v>
      </c>
      <c r="S8102" t="str" cm="1">
        <f t="array" ref="S8102">_xlfn.IFS(E8105&lt;30,"18-29",E8105&lt;45,"30-44",TRUE,"45+")</f>
        <v>45+</v>
      </c>
      <c r="T8102" t="str" cm="1">
        <f t="array" ref="T8102">_xlfn.IFS(F8102&lt;=2,"0-2 Years",F8102&lt;=5,"3-5 Years",F8102&lt;=8,"6-8 Years",TRUE,"9-10 Years")</f>
        <v>6-8 Years</v>
      </c>
      <c r="U8102" t="str" cm="1">
        <f t="array" ref="U8102">_xlfn.IFS(P8102&gt;60,"High Risk",P8102&gt;30,"Medium Risk",TRUE,"Low Risk")</f>
        <v>Medium Risk</v>
      </c>
      <c r="V8102">
        <f t="shared" si="126"/>
        <v>2</v>
      </c>
    </row>
    <row r="8103" spans="1:22" hidden="1" x14ac:dyDescent="0.2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 s="2">
        <v>93259.57</v>
      </c>
      <c r="H8103">
        <v>3</v>
      </c>
      <c r="I8103">
        <v>1</v>
      </c>
      <c r="J8103">
        <v>0</v>
      </c>
      <c r="K8103" s="1">
        <v>141035.65</v>
      </c>
      <c r="L8103">
        <v>1</v>
      </c>
      <c r="M8103">
        <v>25</v>
      </c>
      <c r="N8103">
        <v>1615</v>
      </c>
      <c r="O8103">
        <v>10</v>
      </c>
      <c r="P8103">
        <v>47</v>
      </c>
      <c r="Q8103">
        <v>0.4</v>
      </c>
      <c r="R8103">
        <v>40375</v>
      </c>
      <c r="S8103" t="str" cm="1">
        <f t="array" ref="S8103">_xlfn.IFS(E8106&lt;30,"18-29",E8106&lt;45,"30-44",TRUE,"45+")</f>
        <v>30-44</v>
      </c>
      <c r="T8103" t="str" cm="1">
        <f t="array" ref="T8103">_xlfn.IFS(F8103&lt;=2,"0-2 Years",F8103&lt;=5,"3-5 Years",F8103&lt;=8,"6-8 Years",TRUE,"9-10 Years")</f>
        <v>3-5 Years</v>
      </c>
      <c r="U8103" t="str" cm="1">
        <f t="array" ref="U8103">_xlfn.IFS(P8103&gt;60,"High Risk",P8103&gt;30,"Medium Risk",TRUE,"Low Risk")</f>
        <v>Medium Risk</v>
      </c>
      <c r="V8103">
        <f t="shared" si="126"/>
        <v>3</v>
      </c>
    </row>
    <row r="8104" spans="1:22" hidden="1" x14ac:dyDescent="0.2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 s="2">
        <v>168085.38</v>
      </c>
      <c r="H8104">
        <v>2</v>
      </c>
      <c r="I8104">
        <v>0</v>
      </c>
      <c r="J8104">
        <v>1</v>
      </c>
      <c r="K8104" s="1">
        <v>115719.08</v>
      </c>
      <c r="L8104">
        <v>0</v>
      </c>
      <c r="M8104">
        <v>10</v>
      </c>
      <c r="N8104">
        <v>4004</v>
      </c>
      <c r="O8104">
        <v>4</v>
      </c>
      <c r="P8104">
        <v>162</v>
      </c>
      <c r="Q8104">
        <v>0.4</v>
      </c>
      <c r="R8104">
        <v>40040</v>
      </c>
      <c r="S8104" t="str" cm="1">
        <f t="array" ref="S8104">_xlfn.IFS(E8107&lt;30,"18-29",E8107&lt;45,"30-44",TRUE,"45+")</f>
        <v>45+</v>
      </c>
      <c r="T8104" t="str" cm="1">
        <f t="array" ref="T8104">_xlfn.IFS(F8104&lt;=2,"0-2 Years",F8104&lt;=5,"3-5 Years",F8104&lt;=8,"6-8 Years",TRUE,"9-10 Years")</f>
        <v>0-2 Years</v>
      </c>
      <c r="U8104" t="str" cm="1">
        <f t="array" ref="U8104">_xlfn.IFS(P8104&gt;60,"High Risk",P8104&gt;30,"Medium Risk",TRUE,"Low Risk")</f>
        <v>High Risk</v>
      </c>
      <c r="V8104">
        <f t="shared" si="126"/>
        <v>1</v>
      </c>
    </row>
    <row r="8105" spans="1:22" hidden="1" x14ac:dyDescent="0.2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 s="2">
        <v>107714.74</v>
      </c>
      <c r="H8105">
        <v>3</v>
      </c>
      <c r="I8105">
        <v>1</v>
      </c>
      <c r="J8105">
        <v>0</v>
      </c>
      <c r="K8105" s="1">
        <v>86128.21</v>
      </c>
      <c r="L8105">
        <v>1</v>
      </c>
      <c r="M8105">
        <v>18</v>
      </c>
      <c r="N8105">
        <v>2519</v>
      </c>
      <c r="O8105">
        <v>3</v>
      </c>
      <c r="P8105">
        <v>143</v>
      </c>
      <c r="Q8105">
        <v>0.16666666666666666</v>
      </c>
      <c r="R8105">
        <v>45342</v>
      </c>
      <c r="S8105" t="str" cm="1">
        <f t="array" ref="S8105">_xlfn.IFS(E8108&lt;30,"18-29",E8108&lt;45,"30-44",TRUE,"45+")</f>
        <v>45+</v>
      </c>
      <c r="T8105" t="str" cm="1">
        <f t="array" ref="T8105">_xlfn.IFS(F8105&lt;=2,"0-2 Years",F8105&lt;=5,"3-5 Years",F8105&lt;=8,"6-8 Years",TRUE,"9-10 Years")</f>
        <v>0-2 Years</v>
      </c>
      <c r="U8105" t="str" cm="1">
        <f t="array" ref="U8105">_xlfn.IFS(P8105&gt;60,"High Risk",P8105&gt;30,"Medium Risk",TRUE,"Low Risk")</f>
        <v>High Risk</v>
      </c>
      <c r="V8105">
        <f t="shared" si="126"/>
        <v>5</v>
      </c>
    </row>
    <row r="8106" spans="1:22" hidden="1" x14ac:dyDescent="0.2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 s="2">
        <v>117852.26</v>
      </c>
      <c r="H8106">
        <v>2</v>
      </c>
      <c r="I8106">
        <v>1</v>
      </c>
      <c r="J8106">
        <v>0</v>
      </c>
      <c r="K8106" s="1">
        <v>147668.64000000001</v>
      </c>
      <c r="L8106">
        <v>0</v>
      </c>
      <c r="M8106">
        <v>18</v>
      </c>
      <c r="N8106">
        <v>2765</v>
      </c>
      <c r="O8106">
        <v>6</v>
      </c>
      <c r="P8106">
        <v>150</v>
      </c>
      <c r="Q8106">
        <v>0.33333333333333331</v>
      </c>
      <c r="R8106">
        <v>49770</v>
      </c>
      <c r="S8106" t="str" cm="1">
        <f t="array" ref="S8106">_xlfn.IFS(E8109&lt;30,"18-29",E8109&lt;45,"30-44",TRUE,"45+")</f>
        <v>45+</v>
      </c>
      <c r="T8106" t="str" cm="1">
        <f t="array" ref="T8106">_xlfn.IFS(F8106&lt;=2,"0-2 Years",F8106&lt;=5,"3-5 Years",F8106&lt;=8,"6-8 Years",TRUE,"9-10 Years")</f>
        <v>6-8 Years</v>
      </c>
      <c r="U8106" t="str" cm="1">
        <f t="array" ref="U8106">_xlfn.IFS(P8106&gt;60,"High Risk",P8106&gt;30,"Medium Risk",TRUE,"Low Risk")</f>
        <v>High Risk</v>
      </c>
      <c r="V8106">
        <f t="shared" si="126"/>
        <v>3</v>
      </c>
    </row>
    <row r="8107" spans="1:22" x14ac:dyDescent="0.2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 s="2">
        <v>0</v>
      </c>
      <c r="H8107">
        <v>1</v>
      </c>
      <c r="I8107">
        <v>1</v>
      </c>
      <c r="J8107">
        <v>0</v>
      </c>
      <c r="K8107" s="1">
        <v>177480.45</v>
      </c>
      <c r="L8107">
        <v>1</v>
      </c>
      <c r="M8107">
        <v>14</v>
      </c>
      <c r="N8107">
        <v>2670</v>
      </c>
      <c r="O8107">
        <v>7</v>
      </c>
      <c r="P8107">
        <v>32</v>
      </c>
      <c r="Q8107">
        <v>0.5</v>
      </c>
      <c r="R8107">
        <v>37380</v>
      </c>
      <c r="S8107" t="str" cm="1">
        <f t="array" ref="S8107">_xlfn.IFS(E8110&lt;30,"18-29",E8110&lt;45,"30-44",TRUE,"45+")</f>
        <v>30-44</v>
      </c>
      <c r="T8107" t="str" cm="1">
        <f t="array" ref="T8107">_xlfn.IFS(F8107&lt;=2,"0-2 Years",F8107&lt;=5,"3-5 Years",F8107&lt;=8,"6-8 Years",TRUE,"9-10 Years")</f>
        <v>0-2 Years</v>
      </c>
      <c r="U8107" t="str" cm="1">
        <f t="array" ref="U8107">_xlfn.IFS(P8107&gt;60,"High Risk",P8107&gt;30,"Medium Risk",TRUE,"Low Risk")</f>
        <v>Medium Risk</v>
      </c>
      <c r="V8107">
        <f t="shared" si="126"/>
        <v>10</v>
      </c>
    </row>
    <row r="8108" spans="1:22" hidden="1" x14ac:dyDescent="0.2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 s="2">
        <v>84474.62</v>
      </c>
      <c r="H8108">
        <v>2</v>
      </c>
      <c r="I8108">
        <v>1</v>
      </c>
      <c r="J8108">
        <v>1</v>
      </c>
      <c r="K8108" s="1">
        <v>190937.09</v>
      </c>
      <c r="L8108">
        <v>0</v>
      </c>
      <c r="M8108">
        <v>8</v>
      </c>
      <c r="N8108">
        <v>2900</v>
      </c>
      <c r="O8108">
        <v>7</v>
      </c>
      <c r="P8108">
        <v>14</v>
      </c>
      <c r="Q8108">
        <v>0.875</v>
      </c>
      <c r="R8108">
        <v>23200</v>
      </c>
      <c r="S8108" t="str" cm="1">
        <f t="array" ref="S8108">_xlfn.IFS(E8111&lt;30,"18-29",E8111&lt;45,"30-44",TRUE,"45+")</f>
        <v>30-44</v>
      </c>
      <c r="T8108" t="str" cm="1">
        <f t="array" ref="T8108">_xlfn.IFS(F8108&lt;=2,"0-2 Years",F8108&lt;=5,"3-5 Years",F8108&lt;=8,"6-8 Years",TRUE,"9-10 Years")</f>
        <v>9-10 Years</v>
      </c>
      <c r="U8108" t="str" cm="1">
        <f t="array" ref="U8108">_xlfn.IFS(P8108&gt;60,"High Risk",P8108&gt;30,"Medium Risk",TRUE,"Low Risk")</f>
        <v>Low Risk</v>
      </c>
      <c r="V8108">
        <f t="shared" si="126"/>
        <v>1</v>
      </c>
    </row>
    <row r="8109" spans="1:22" x14ac:dyDescent="0.2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 s="2">
        <v>0</v>
      </c>
      <c r="H8109">
        <v>2</v>
      </c>
      <c r="I8109">
        <v>1</v>
      </c>
      <c r="J8109">
        <v>0</v>
      </c>
      <c r="K8109" s="1">
        <v>84531.79</v>
      </c>
      <c r="L8109">
        <v>0</v>
      </c>
      <c r="M8109">
        <v>20</v>
      </c>
      <c r="N8109">
        <v>721</v>
      </c>
      <c r="O8109">
        <v>10</v>
      </c>
      <c r="P8109">
        <v>30</v>
      </c>
      <c r="Q8109">
        <v>0.5</v>
      </c>
      <c r="R8109">
        <v>14420</v>
      </c>
      <c r="S8109" t="str" cm="1">
        <f t="array" ref="S8109">_xlfn.IFS(E8112&lt;30,"18-29",E8112&lt;45,"30-44",TRUE,"45+")</f>
        <v>30-44</v>
      </c>
      <c r="T8109" t="str" cm="1">
        <f t="array" ref="T8109">_xlfn.IFS(F8109&lt;=2,"0-2 Years",F8109&lt;=5,"3-5 Years",F8109&lt;=8,"6-8 Years",TRUE,"9-10 Years")</f>
        <v>3-5 Years</v>
      </c>
      <c r="U8109" t="str" cm="1">
        <f t="array" ref="U8109">_xlfn.IFS(P8109&gt;60,"High Risk",P8109&gt;30,"Medium Risk",TRUE,"Low Risk")</f>
        <v>Low Risk</v>
      </c>
      <c r="V8109">
        <f t="shared" si="126"/>
        <v>7</v>
      </c>
    </row>
    <row r="8110" spans="1:22" hidden="1" x14ac:dyDescent="0.2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 s="2">
        <v>126803.34</v>
      </c>
      <c r="H8110">
        <v>2</v>
      </c>
      <c r="I8110">
        <v>1</v>
      </c>
      <c r="J8110">
        <v>1</v>
      </c>
      <c r="K8110" s="1">
        <v>161133.4</v>
      </c>
      <c r="L8110">
        <v>0</v>
      </c>
      <c r="M8110">
        <v>6</v>
      </c>
      <c r="N8110">
        <v>1621</v>
      </c>
      <c r="O8110">
        <v>5</v>
      </c>
      <c r="P8110">
        <v>77</v>
      </c>
      <c r="Q8110">
        <v>0.83333333333333337</v>
      </c>
      <c r="R8110">
        <v>9726</v>
      </c>
      <c r="S8110" t="str" cm="1">
        <f t="array" ref="S8110">_xlfn.IFS(E8113&lt;30,"18-29",E8113&lt;45,"30-44",TRUE,"45+")</f>
        <v>30-44</v>
      </c>
      <c r="T8110" t="str" cm="1">
        <f t="array" ref="T8110">_xlfn.IFS(F8110&lt;=2,"0-2 Years",F8110&lt;=5,"3-5 Years",F8110&lt;=8,"6-8 Years",TRUE,"9-10 Years")</f>
        <v>6-8 Years</v>
      </c>
      <c r="U8110" t="str" cm="1">
        <f t="array" ref="U8110">_xlfn.IFS(P8110&gt;60,"High Risk",P8110&gt;30,"Medium Risk",TRUE,"Low Risk")</f>
        <v>High Risk</v>
      </c>
      <c r="V8110">
        <f t="shared" si="126"/>
        <v>0</v>
      </c>
    </row>
    <row r="8111" spans="1:22" x14ac:dyDescent="0.2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 s="2">
        <v>0</v>
      </c>
      <c r="H8111">
        <v>2</v>
      </c>
      <c r="I8111">
        <v>1</v>
      </c>
      <c r="J8111">
        <v>0</v>
      </c>
      <c r="K8111" s="1">
        <v>185555.63</v>
      </c>
      <c r="L8111">
        <v>0</v>
      </c>
      <c r="M8111">
        <v>18</v>
      </c>
      <c r="N8111">
        <v>3242</v>
      </c>
      <c r="O8111">
        <v>8</v>
      </c>
      <c r="P8111">
        <v>177</v>
      </c>
      <c r="Q8111">
        <v>0.44444444444444442</v>
      </c>
      <c r="R8111">
        <v>58356</v>
      </c>
      <c r="S8111" t="str" cm="1">
        <f t="array" ref="S8111">_xlfn.IFS(E8114&lt;30,"18-29",E8114&lt;45,"30-44",TRUE,"45+")</f>
        <v>30-44</v>
      </c>
      <c r="T8111" t="str" cm="1">
        <f t="array" ref="T8111">_xlfn.IFS(F8111&lt;=2,"0-2 Years",F8111&lt;=5,"3-5 Years",F8111&lt;=8,"6-8 Years",TRUE,"9-10 Years")</f>
        <v>0-2 Years</v>
      </c>
      <c r="U8111" t="str" cm="1">
        <f t="array" ref="U8111">_xlfn.IFS(P8111&gt;60,"High Risk",P8111&gt;30,"Medium Risk",TRUE,"Low Risk")</f>
        <v>High Risk</v>
      </c>
      <c r="V8111">
        <f t="shared" si="126"/>
        <v>7</v>
      </c>
    </row>
    <row r="8112" spans="1:22" hidden="1" x14ac:dyDescent="0.2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 s="2">
        <v>68806.84</v>
      </c>
      <c r="H8112">
        <v>1</v>
      </c>
      <c r="I8112">
        <v>1</v>
      </c>
      <c r="J8112">
        <v>0</v>
      </c>
      <c r="K8112" s="1">
        <v>33075.24</v>
      </c>
      <c r="L8112">
        <v>0</v>
      </c>
      <c r="M8112">
        <v>25</v>
      </c>
      <c r="N8112">
        <v>2389</v>
      </c>
      <c r="O8112">
        <v>2</v>
      </c>
      <c r="P8112">
        <v>172</v>
      </c>
      <c r="Q8112">
        <v>0.08</v>
      </c>
      <c r="R8112">
        <v>59725</v>
      </c>
      <c r="S8112" t="str" cm="1">
        <f t="array" ref="S8112">_xlfn.IFS(E8115&lt;30,"18-29",E8115&lt;45,"30-44",TRUE,"45+")</f>
        <v>30-44</v>
      </c>
      <c r="T8112" t="str" cm="1">
        <f t="array" ref="T8112">_xlfn.IFS(F8112&lt;=2,"0-2 Years",F8112&lt;=5,"3-5 Years",F8112&lt;=8,"6-8 Years",TRUE,"9-10 Years")</f>
        <v>9-10 Years</v>
      </c>
      <c r="U8112" t="str" cm="1">
        <f t="array" ref="U8112">_xlfn.IFS(P8112&gt;60,"High Risk",P8112&gt;30,"Medium Risk",TRUE,"Low Risk")</f>
        <v>High Risk</v>
      </c>
      <c r="V8112">
        <f t="shared" si="126"/>
        <v>5</v>
      </c>
    </row>
    <row r="8113" spans="1:22" hidden="1" x14ac:dyDescent="0.2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 s="2">
        <v>115141.18</v>
      </c>
      <c r="H8113">
        <v>1</v>
      </c>
      <c r="I8113">
        <v>1</v>
      </c>
      <c r="J8113">
        <v>0</v>
      </c>
      <c r="K8113" s="1">
        <v>39806.75</v>
      </c>
      <c r="L8113">
        <v>0</v>
      </c>
      <c r="M8113">
        <v>22</v>
      </c>
      <c r="N8113">
        <v>3918</v>
      </c>
      <c r="O8113">
        <v>5</v>
      </c>
      <c r="P8113">
        <v>142</v>
      </c>
      <c r="Q8113">
        <v>0.22727272727272727</v>
      </c>
      <c r="R8113">
        <v>86196</v>
      </c>
      <c r="S8113" t="str" cm="1">
        <f t="array" ref="S8113">_xlfn.IFS(E8116&lt;30,"18-29",E8116&lt;45,"30-44",TRUE,"45+")</f>
        <v>45+</v>
      </c>
      <c r="T8113" t="str" cm="1">
        <f t="array" ref="T8113">_xlfn.IFS(F8113&lt;=2,"0-2 Years",F8113&lt;=5,"3-5 Years",F8113&lt;=8,"6-8 Years",TRUE,"9-10 Years")</f>
        <v>3-5 Years</v>
      </c>
      <c r="U8113" t="str" cm="1">
        <f t="array" ref="U8113">_xlfn.IFS(P8113&gt;60,"High Risk",P8113&gt;30,"Medium Risk",TRUE,"Low Risk")</f>
        <v>High Risk</v>
      </c>
      <c r="V8113">
        <f t="shared" si="126"/>
        <v>5</v>
      </c>
    </row>
    <row r="8114" spans="1:22" hidden="1" x14ac:dyDescent="0.2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 s="2">
        <v>0</v>
      </c>
      <c r="H8114">
        <v>2</v>
      </c>
      <c r="I8114">
        <v>0</v>
      </c>
      <c r="J8114">
        <v>1</v>
      </c>
      <c r="K8114" s="1">
        <v>26389.919999999998</v>
      </c>
      <c r="L8114">
        <v>0</v>
      </c>
      <c r="M8114">
        <v>8</v>
      </c>
      <c r="N8114">
        <v>3179</v>
      </c>
      <c r="O8114">
        <v>5</v>
      </c>
      <c r="P8114">
        <v>25</v>
      </c>
      <c r="Q8114">
        <v>0.625</v>
      </c>
      <c r="R8114">
        <v>25432</v>
      </c>
      <c r="S8114" t="str" cm="1">
        <f t="array" ref="S8114">_xlfn.IFS(E8117&lt;30,"18-29",E8117&lt;45,"30-44",TRUE,"45+")</f>
        <v>30-44</v>
      </c>
      <c r="T8114" t="str" cm="1">
        <f t="array" ref="T8114">_xlfn.IFS(F8114&lt;=2,"0-2 Years",F8114&lt;=5,"3-5 Years",F8114&lt;=8,"6-8 Years",TRUE,"9-10 Years")</f>
        <v>0-2 Years</v>
      </c>
      <c r="U8114" t="str" cm="1">
        <f t="array" ref="U8114">_xlfn.IFS(P8114&gt;60,"High Risk",P8114&gt;30,"Medium Risk",TRUE,"Low Risk")</f>
        <v>Low Risk</v>
      </c>
      <c r="V8114">
        <f t="shared" si="126"/>
        <v>4</v>
      </c>
    </row>
    <row r="8115" spans="1:22" hidden="1" x14ac:dyDescent="0.2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 s="2">
        <v>90723.36</v>
      </c>
      <c r="H8115">
        <v>1</v>
      </c>
      <c r="I8115">
        <v>1</v>
      </c>
      <c r="J8115">
        <v>1</v>
      </c>
      <c r="K8115" s="1">
        <v>12162.76</v>
      </c>
      <c r="L8115">
        <v>0</v>
      </c>
      <c r="M8115">
        <v>28</v>
      </c>
      <c r="N8115">
        <v>2329</v>
      </c>
      <c r="O8115">
        <v>8</v>
      </c>
      <c r="P8115">
        <v>142</v>
      </c>
      <c r="Q8115">
        <v>0.2857142857142857</v>
      </c>
      <c r="R8115">
        <v>65212</v>
      </c>
      <c r="S8115" t="str" cm="1">
        <f t="array" ref="S8115">_xlfn.IFS(E8118&lt;30,"18-29",E8118&lt;45,"30-44",TRUE,"45+")</f>
        <v>30-44</v>
      </c>
      <c r="T8115" t="str" cm="1">
        <f t="array" ref="T8115">_xlfn.IFS(F8115&lt;=2,"0-2 Years",F8115&lt;=5,"3-5 Years",F8115&lt;=8,"6-8 Years",TRUE,"9-10 Years")</f>
        <v>6-8 Years</v>
      </c>
      <c r="U8115" t="str" cm="1">
        <f t="array" ref="U8115">_xlfn.IFS(P8115&gt;60,"High Risk",P8115&gt;30,"Medium Risk",TRUE,"Low Risk")</f>
        <v>High Risk</v>
      </c>
      <c r="V8115">
        <f t="shared" si="126"/>
        <v>2</v>
      </c>
    </row>
    <row r="8116" spans="1:22" hidden="1" x14ac:dyDescent="0.2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 s="2">
        <v>151249.45000000001</v>
      </c>
      <c r="H8116">
        <v>2</v>
      </c>
      <c r="I8116">
        <v>1</v>
      </c>
      <c r="J8116">
        <v>1</v>
      </c>
      <c r="K8116" s="1">
        <v>167237.94</v>
      </c>
      <c r="L8116">
        <v>0</v>
      </c>
      <c r="M8116">
        <v>17</v>
      </c>
      <c r="N8116">
        <v>1323</v>
      </c>
      <c r="O8116">
        <v>8</v>
      </c>
      <c r="P8116">
        <v>163</v>
      </c>
      <c r="Q8116">
        <v>0.47058823529411764</v>
      </c>
      <c r="R8116">
        <v>22491</v>
      </c>
      <c r="S8116" t="str" cm="1">
        <f t="array" ref="S8116">_xlfn.IFS(E8119&lt;30,"18-29",E8119&lt;45,"30-44",TRUE,"45+")</f>
        <v>30-44</v>
      </c>
      <c r="T8116" t="str" cm="1">
        <f t="array" ref="T8116">_xlfn.IFS(F8116&lt;=2,"0-2 Years",F8116&lt;=5,"3-5 Years",F8116&lt;=8,"6-8 Years",TRUE,"9-10 Years")</f>
        <v>0-2 Years</v>
      </c>
      <c r="U8116" t="str" cm="1">
        <f t="array" ref="U8116">_xlfn.IFS(P8116&gt;60,"High Risk",P8116&gt;30,"Medium Risk",TRUE,"Low Risk")</f>
        <v>High Risk</v>
      </c>
      <c r="V8116">
        <f t="shared" si="126"/>
        <v>2</v>
      </c>
    </row>
    <row r="8117" spans="1:22" hidden="1" x14ac:dyDescent="0.2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 s="2">
        <v>0</v>
      </c>
      <c r="H8117">
        <v>2</v>
      </c>
      <c r="I8117">
        <v>1</v>
      </c>
      <c r="J8117">
        <v>1</v>
      </c>
      <c r="K8117" s="1">
        <v>52067.37</v>
      </c>
      <c r="L8117">
        <v>0</v>
      </c>
      <c r="M8117">
        <v>22</v>
      </c>
      <c r="N8117">
        <v>1409</v>
      </c>
      <c r="O8117">
        <v>0</v>
      </c>
      <c r="P8117">
        <v>29</v>
      </c>
      <c r="Q8117">
        <v>0</v>
      </c>
      <c r="R8117">
        <v>30998</v>
      </c>
      <c r="S8117" t="str" cm="1">
        <f t="array" ref="S8117">_xlfn.IFS(E8120&lt;30,"18-29",E8120&lt;45,"30-44",TRUE,"45+")</f>
        <v>18-29</v>
      </c>
      <c r="T8117" t="str" cm="1">
        <f t="array" ref="T8117">_xlfn.IFS(F8117&lt;=2,"0-2 Years",F8117&lt;=5,"3-5 Years",F8117&lt;=8,"6-8 Years",TRUE,"9-10 Years")</f>
        <v>6-8 Years</v>
      </c>
      <c r="U8117" t="str" cm="1">
        <f t="array" ref="U8117">_xlfn.IFS(P8117&gt;60,"High Risk",P8117&gt;30,"Medium Risk",TRUE,"Low Risk")</f>
        <v>Low Risk</v>
      </c>
      <c r="V8117">
        <f t="shared" si="126"/>
        <v>3</v>
      </c>
    </row>
    <row r="8118" spans="1:22" hidden="1" x14ac:dyDescent="0.2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 s="2">
        <v>94752.49</v>
      </c>
      <c r="H8118">
        <v>1</v>
      </c>
      <c r="I8118">
        <v>1</v>
      </c>
      <c r="J8118">
        <v>0</v>
      </c>
      <c r="K8118" s="1">
        <v>184006.36</v>
      </c>
      <c r="L8118">
        <v>1</v>
      </c>
      <c r="M8118">
        <v>19</v>
      </c>
      <c r="N8118">
        <v>4557</v>
      </c>
      <c r="O8118">
        <v>2</v>
      </c>
      <c r="P8118">
        <v>66</v>
      </c>
      <c r="Q8118">
        <v>0.10526315789473684</v>
      </c>
      <c r="R8118">
        <v>86583</v>
      </c>
      <c r="S8118" t="str" cm="1">
        <f t="array" ref="S8118">_xlfn.IFS(E8121&lt;30,"18-29",E8121&lt;45,"30-44",TRUE,"45+")</f>
        <v>30-44</v>
      </c>
      <c r="T8118" t="str" cm="1">
        <f t="array" ref="T8118">_xlfn.IFS(F8118&lt;=2,"0-2 Years",F8118&lt;=5,"3-5 Years",F8118&lt;=8,"6-8 Years",TRUE,"9-10 Years")</f>
        <v>9-10 Years</v>
      </c>
      <c r="U8118" t="str" cm="1">
        <f t="array" ref="U8118">_xlfn.IFS(P8118&gt;60,"High Risk",P8118&gt;30,"Medium Risk",TRUE,"Low Risk")</f>
        <v>High Risk</v>
      </c>
      <c r="V8118">
        <f t="shared" si="126"/>
        <v>5</v>
      </c>
    </row>
    <row r="8119" spans="1:22" x14ac:dyDescent="0.2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 s="2">
        <v>0</v>
      </c>
      <c r="H8119">
        <v>1</v>
      </c>
      <c r="I8119">
        <v>1</v>
      </c>
      <c r="J8119">
        <v>0</v>
      </c>
      <c r="K8119" s="1">
        <v>582.59</v>
      </c>
      <c r="L8119">
        <v>1</v>
      </c>
      <c r="M8119">
        <v>3</v>
      </c>
      <c r="N8119">
        <v>2189</v>
      </c>
      <c r="O8119">
        <v>3</v>
      </c>
      <c r="P8119">
        <v>143</v>
      </c>
      <c r="Q8119">
        <v>1</v>
      </c>
      <c r="R8119">
        <v>6567</v>
      </c>
      <c r="S8119" t="str" cm="1">
        <f t="array" ref="S8119">_xlfn.IFS(E8122&lt;30,"18-29",E8122&lt;45,"30-44",TRUE,"45+")</f>
        <v>45+</v>
      </c>
      <c r="T8119" t="str" cm="1">
        <f t="array" ref="T8119">_xlfn.IFS(F8119&lt;=2,"0-2 Years",F8119&lt;=5,"3-5 Years",F8119&lt;=8,"6-8 Years",TRUE,"9-10 Years")</f>
        <v>6-8 Years</v>
      </c>
      <c r="U8119" t="str" cm="1">
        <f t="array" ref="U8119">_xlfn.IFS(P8119&gt;60,"High Risk",P8119&gt;30,"Medium Risk",TRUE,"Low Risk")</f>
        <v>High Risk</v>
      </c>
      <c r="V8119">
        <f t="shared" si="126"/>
        <v>8</v>
      </c>
    </row>
    <row r="8120" spans="1:22" x14ac:dyDescent="0.2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 s="2">
        <v>0</v>
      </c>
      <c r="H8120">
        <v>1</v>
      </c>
      <c r="I8120">
        <v>1</v>
      </c>
      <c r="J8120">
        <v>0</v>
      </c>
      <c r="K8120" s="1">
        <v>143274.41</v>
      </c>
      <c r="L8120">
        <v>0</v>
      </c>
      <c r="M8120">
        <v>28</v>
      </c>
      <c r="N8120">
        <v>4937</v>
      </c>
      <c r="O8120">
        <v>0</v>
      </c>
      <c r="P8120">
        <v>16</v>
      </c>
      <c r="Q8120">
        <v>0</v>
      </c>
      <c r="R8120">
        <v>138236</v>
      </c>
      <c r="S8120" t="str" cm="1">
        <f t="array" ref="S8120">_xlfn.IFS(E8123&lt;30,"18-29",E8123&lt;45,"30-44",TRUE,"45+")</f>
        <v>30-44</v>
      </c>
      <c r="T8120" t="str" cm="1">
        <f t="array" ref="T8120">_xlfn.IFS(F8120&lt;=2,"0-2 Years",F8120&lt;=5,"3-5 Years",F8120&lt;=8,"6-8 Years",TRUE,"9-10 Years")</f>
        <v>6-8 Years</v>
      </c>
      <c r="U8120" t="str" cm="1">
        <f t="array" ref="U8120">_xlfn.IFS(P8120&gt;60,"High Risk",P8120&gt;30,"Medium Risk",TRUE,"Low Risk")</f>
        <v>Low Risk</v>
      </c>
      <c r="V8120">
        <f t="shared" si="126"/>
        <v>8</v>
      </c>
    </row>
    <row r="8121" spans="1:22" hidden="1" x14ac:dyDescent="0.2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 s="2">
        <v>132084.66</v>
      </c>
      <c r="H8121">
        <v>3</v>
      </c>
      <c r="I8121">
        <v>1</v>
      </c>
      <c r="J8121">
        <v>1</v>
      </c>
      <c r="K8121" s="1">
        <v>54474.48</v>
      </c>
      <c r="L8121">
        <v>1</v>
      </c>
      <c r="M8121">
        <v>24</v>
      </c>
      <c r="N8121">
        <v>2967</v>
      </c>
      <c r="O8121">
        <v>9</v>
      </c>
      <c r="P8121">
        <v>41</v>
      </c>
      <c r="Q8121">
        <v>0.375</v>
      </c>
      <c r="R8121">
        <v>71208</v>
      </c>
      <c r="S8121" t="str" cm="1">
        <f t="array" ref="S8121">_xlfn.IFS(E8124&lt;30,"18-29",E8124&lt;45,"30-44",TRUE,"45+")</f>
        <v>45+</v>
      </c>
      <c r="T8121" t="str" cm="1">
        <f t="array" ref="T8121">_xlfn.IFS(F8121&lt;=2,"0-2 Years",F8121&lt;=5,"3-5 Years",F8121&lt;=8,"6-8 Years",TRUE,"9-10 Years")</f>
        <v>3-5 Years</v>
      </c>
      <c r="U8121" t="str" cm="1">
        <f t="array" ref="U8121">_xlfn.IFS(P8121&gt;60,"High Risk",P8121&gt;30,"Medium Risk",TRUE,"Low Risk")</f>
        <v>Medium Risk</v>
      </c>
      <c r="V8121">
        <f t="shared" si="126"/>
        <v>0</v>
      </c>
    </row>
    <row r="8122" spans="1:22" hidden="1" x14ac:dyDescent="0.2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 s="2">
        <v>0</v>
      </c>
      <c r="H8122">
        <v>2</v>
      </c>
      <c r="I8122">
        <v>1</v>
      </c>
      <c r="J8122">
        <v>1</v>
      </c>
      <c r="K8122" s="1">
        <v>121428.2</v>
      </c>
      <c r="L8122">
        <v>0</v>
      </c>
      <c r="M8122">
        <v>13</v>
      </c>
      <c r="N8122">
        <v>1152</v>
      </c>
      <c r="O8122">
        <v>1</v>
      </c>
      <c r="P8122">
        <v>118</v>
      </c>
      <c r="Q8122">
        <v>7.6923076923076927E-2</v>
      </c>
      <c r="R8122">
        <v>14976</v>
      </c>
      <c r="S8122" t="str" cm="1">
        <f t="array" ref="S8122">_xlfn.IFS(E8125&lt;30,"18-29",E8125&lt;45,"30-44",TRUE,"45+")</f>
        <v>30-44</v>
      </c>
      <c r="T8122" t="str" cm="1">
        <f t="array" ref="T8122">_xlfn.IFS(F8122&lt;=2,"0-2 Years",F8122&lt;=5,"3-5 Years",F8122&lt;=8,"6-8 Years",TRUE,"9-10 Years")</f>
        <v>3-5 Years</v>
      </c>
      <c r="U8122" t="str" cm="1">
        <f t="array" ref="U8122">_xlfn.IFS(P8122&gt;60,"High Risk",P8122&gt;30,"Medium Risk",TRUE,"Low Risk")</f>
        <v>High Risk</v>
      </c>
      <c r="V8122">
        <f t="shared" si="126"/>
        <v>3</v>
      </c>
    </row>
    <row r="8123" spans="1:22" hidden="1" x14ac:dyDescent="0.2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 s="2">
        <v>0</v>
      </c>
      <c r="H8123">
        <v>2</v>
      </c>
      <c r="I8123">
        <v>1</v>
      </c>
      <c r="J8123">
        <v>1</v>
      </c>
      <c r="K8123" s="1">
        <v>79704.12</v>
      </c>
      <c r="L8123">
        <v>0</v>
      </c>
      <c r="M8123">
        <v>30</v>
      </c>
      <c r="N8123">
        <v>1805</v>
      </c>
      <c r="O8123">
        <v>3</v>
      </c>
      <c r="P8123">
        <v>159</v>
      </c>
      <c r="Q8123">
        <v>0.1</v>
      </c>
      <c r="R8123">
        <v>54150</v>
      </c>
      <c r="S8123" t="str" cm="1">
        <f t="array" ref="S8123">_xlfn.IFS(E8126&lt;30,"18-29",E8126&lt;45,"30-44",TRUE,"45+")</f>
        <v>30-44</v>
      </c>
      <c r="T8123" t="str" cm="1">
        <f t="array" ref="T8123">_xlfn.IFS(F8123&lt;=2,"0-2 Years",F8123&lt;=5,"3-5 Years",F8123&lt;=8,"6-8 Years",TRUE,"9-10 Years")</f>
        <v>0-2 Years</v>
      </c>
      <c r="U8123" t="str" cm="1">
        <f t="array" ref="U8123">_xlfn.IFS(P8123&gt;60,"High Risk",P8123&gt;30,"Medium Risk",TRUE,"Low Risk")</f>
        <v>High Risk</v>
      </c>
      <c r="V8123">
        <f t="shared" si="126"/>
        <v>4</v>
      </c>
    </row>
    <row r="8124" spans="1:22" hidden="1" x14ac:dyDescent="0.2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 s="2">
        <v>45472.28</v>
      </c>
      <c r="H8124">
        <v>1</v>
      </c>
      <c r="I8124">
        <v>1</v>
      </c>
      <c r="J8124">
        <v>1</v>
      </c>
      <c r="K8124" s="1">
        <v>41055.71</v>
      </c>
      <c r="L8124">
        <v>1</v>
      </c>
      <c r="M8124">
        <v>8</v>
      </c>
      <c r="N8124">
        <v>1711</v>
      </c>
      <c r="O8124">
        <v>4</v>
      </c>
      <c r="P8124">
        <v>81</v>
      </c>
      <c r="Q8124">
        <v>0.5</v>
      </c>
      <c r="R8124">
        <v>13688</v>
      </c>
      <c r="S8124" t="str" cm="1">
        <f t="array" ref="S8124">_xlfn.IFS(E8127&lt;30,"18-29",E8127&lt;45,"30-44",TRUE,"45+")</f>
        <v>30-44</v>
      </c>
      <c r="T8124" t="str" cm="1">
        <f t="array" ref="T8124">_xlfn.IFS(F8124&lt;=2,"0-2 Years",F8124&lt;=5,"3-5 Years",F8124&lt;=8,"6-8 Years",TRUE,"9-10 Years")</f>
        <v>0-2 Years</v>
      </c>
      <c r="U8124" t="str" cm="1">
        <f t="array" ref="U8124">_xlfn.IFS(P8124&gt;60,"High Risk",P8124&gt;30,"Medium Risk",TRUE,"Low Risk")</f>
        <v>High Risk</v>
      </c>
      <c r="V8124">
        <f t="shared" si="126"/>
        <v>4</v>
      </c>
    </row>
    <row r="8125" spans="1:22" x14ac:dyDescent="0.2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 s="2">
        <v>0</v>
      </c>
      <c r="H8125">
        <v>1</v>
      </c>
      <c r="I8125">
        <v>0</v>
      </c>
      <c r="J8125">
        <v>0</v>
      </c>
      <c r="K8125" s="1">
        <v>41590.400000000001</v>
      </c>
      <c r="L8125">
        <v>0</v>
      </c>
      <c r="M8125">
        <v>28</v>
      </c>
      <c r="N8125">
        <v>4646</v>
      </c>
      <c r="O8125">
        <v>10</v>
      </c>
      <c r="P8125">
        <v>95</v>
      </c>
      <c r="Q8125">
        <v>0.35714285714285715</v>
      </c>
      <c r="R8125">
        <v>130088</v>
      </c>
      <c r="S8125" t="str" cm="1">
        <f t="array" ref="S8125">_xlfn.IFS(E8128&lt;30,"18-29",E8128&lt;45,"30-44",TRUE,"45+")</f>
        <v>30-44</v>
      </c>
      <c r="T8125" t="str" cm="1">
        <f t="array" ref="T8125">_xlfn.IFS(F8125&lt;=2,"0-2 Years",F8125&lt;=5,"3-5 Years",F8125&lt;=8,"6-8 Years",TRUE,"9-10 Years")</f>
        <v>0-2 Years</v>
      </c>
      <c r="U8125" t="str" cm="1">
        <f t="array" ref="U8125">_xlfn.IFS(P8125&gt;60,"High Risk",P8125&gt;30,"Medium Risk",TRUE,"Low Risk")</f>
        <v>High Risk</v>
      </c>
      <c r="V8125">
        <f t="shared" si="126"/>
        <v>9</v>
      </c>
    </row>
    <row r="8126" spans="1:22" hidden="1" x14ac:dyDescent="0.2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 s="2">
        <v>130229.71</v>
      </c>
      <c r="H8126">
        <v>2</v>
      </c>
      <c r="I8126">
        <v>0</v>
      </c>
      <c r="J8126">
        <v>0</v>
      </c>
      <c r="K8126" s="1">
        <v>54019.93</v>
      </c>
      <c r="L8126">
        <v>1</v>
      </c>
      <c r="M8126">
        <v>8</v>
      </c>
      <c r="N8126">
        <v>3810</v>
      </c>
      <c r="O8126">
        <v>7</v>
      </c>
      <c r="P8126">
        <v>122</v>
      </c>
      <c r="Q8126">
        <v>0.875</v>
      </c>
      <c r="R8126">
        <v>30480</v>
      </c>
      <c r="S8126" t="str" cm="1">
        <f t="array" ref="S8126">_xlfn.IFS(E8129&lt;30,"18-29",E8129&lt;45,"30-44",TRUE,"45+")</f>
        <v>30-44</v>
      </c>
      <c r="T8126" t="str" cm="1">
        <f t="array" ref="T8126">_xlfn.IFS(F8126&lt;=2,"0-2 Years",F8126&lt;=5,"3-5 Years",F8126&lt;=8,"6-8 Years",TRUE,"9-10 Years")</f>
        <v>9-10 Years</v>
      </c>
      <c r="U8126" t="str" cm="1">
        <f t="array" ref="U8126">_xlfn.IFS(P8126&gt;60,"High Risk",P8126&gt;30,"Medium Risk",TRUE,"Low Risk")</f>
        <v>High Risk</v>
      </c>
      <c r="V8126">
        <f t="shared" si="126"/>
        <v>3</v>
      </c>
    </row>
    <row r="8127" spans="1:22" hidden="1" x14ac:dyDescent="0.2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 s="2">
        <v>123948.85</v>
      </c>
      <c r="H8127">
        <v>1</v>
      </c>
      <c r="I8127">
        <v>1</v>
      </c>
      <c r="J8127">
        <v>0</v>
      </c>
      <c r="K8127" s="1">
        <v>76053.070000000007</v>
      </c>
      <c r="L8127">
        <v>0</v>
      </c>
      <c r="M8127">
        <v>22</v>
      </c>
      <c r="N8127">
        <v>3942</v>
      </c>
      <c r="O8127">
        <v>4</v>
      </c>
      <c r="P8127">
        <v>73</v>
      </c>
      <c r="Q8127">
        <v>0.18181818181818182</v>
      </c>
      <c r="R8127">
        <v>86724</v>
      </c>
      <c r="S8127" t="str" cm="1">
        <f t="array" ref="S8127">_xlfn.IFS(E8130&lt;30,"18-29",E8130&lt;45,"30-44",TRUE,"45+")</f>
        <v>30-44</v>
      </c>
      <c r="T8127" t="str" cm="1">
        <f t="array" ref="T8127">_xlfn.IFS(F8127&lt;=2,"0-2 Years",F8127&lt;=5,"3-5 Years",F8127&lt;=8,"6-8 Years",TRUE,"9-10 Years")</f>
        <v>9-10 Years</v>
      </c>
      <c r="U8127" t="str" cm="1">
        <f t="array" ref="U8127">_xlfn.IFS(P8127&gt;60,"High Risk",P8127&gt;30,"Medium Risk",TRUE,"Low Risk")</f>
        <v>High Risk</v>
      </c>
      <c r="V8127">
        <f t="shared" si="126"/>
        <v>5</v>
      </c>
    </row>
    <row r="8128" spans="1:22" hidden="1" x14ac:dyDescent="0.2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 s="2">
        <v>127415.85</v>
      </c>
      <c r="H8128">
        <v>1</v>
      </c>
      <c r="I8128">
        <v>1</v>
      </c>
      <c r="J8128">
        <v>1</v>
      </c>
      <c r="K8128" s="1">
        <v>184977.2</v>
      </c>
      <c r="L8128">
        <v>1</v>
      </c>
      <c r="M8128">
        <v>16</v>
      </c>
      <c r="N8128">
        <v>3696</v>
      </c>
      <c r="O8128">
        <v>3</v>
      </c>
      <c r="P8128">
        <v>127</v>
      </c>
      <c r="Q8128">
        <v>0.1875</v>
      </c>
      <c r="R8128">
        <v>59136</v>
      </c>
      <c r="S8128" t="str" cm="1">
        <f t="array" ref="S8128">_xlfn.IFS(E8131&lt;30,"18-29",E8131&lt;45,"30-44",TRUE,"45+")</f>
        <v>30-44</v>
      </c>
      <c r="T8128" t="str" cm="1">
        <f t="array" ref="T8128">_xlfn.IFS(F8128&lt;=2,"0-2 Years",F8128&lt;=5,"3-5 Years",F8128&lt;=8,"6-8 Years",TRUE,"9-10 Years")</f>
        <v>6-8 Years</v>
      </c>
      <c r="U8128" t="str" cm="1">
        <f t="array" ref="U8128">_xlfn.IFS(P8128&gt;60,"High Risk",P8128&gt;30,"Medium Risk",TRUE,"Low Risk")</f>
        <v>High Risk</v>
      </c>
      <c r="V8128">
        <f t="shared" si="126"/>
        <v>2</v>
      </c>
    </row>
    <row r="8129" spans="1:22" hidden="1" x14ac:dyDescent="0.2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 s="2">
        <v>110067.71</v>
      </c>
      <c r="H8129">
        <v>1</v>
      </c>
      <c r="I8129">
        <v>1</v>
      </c>
      <c r="J8129">
        <v>0</v>
      </c>
      <c r="K8129" s="1">
        <v>127678.95</v>
      </c>
      <c r="L8129">
        <v>1</v>
      </c>
      <c r="M8129">
        <v>22</v>
      </c>
      <c r="N8129">
        <v>4269</v>
      </c>
      <c r="O8129">
        <v>5</v>
      </c>
      <c r="P8129">
        <v>100</v>
      </c>
      <c r="Q8129">
        <v>0.22727272727272727</v>
      </c>
      <c r="R8129">
        <v>93918</v>
      </c>
      <c r="S8129" t="str" cm="1">
        <f t="array" ref="S8129">_xlfn.IFS(E8132&lt;30,"18-29",E8132&lt;45,"30-44",TRUE,"45+")</f>
        <v>45+</v>
      </c>
      <c r="T8129" t="str" cm="1">
        <f t="array" ref="T8129">_xlfn.IFS(F8129&lt;=2,"0-2 Years",F8129&lt;=5,"3-5 Years",F8129&lt;=8,"6-8 Years",TRUE,"9-10 Years")</f>
        <v>6-8 Years</v>
      </c>
      <c r="U8129" t="str" cm="1">
        <f t="array" ref="U8129">_xlfn.IFS(P8129&gt;60,"High Risk",P8129&gt;30,"Medium Risk",TRUE,"Low Risk")</f>
        <v>High Risk</v>
      </c>
      <c r="V8129">
        <f t="shared" si="126"/>
        <v>5</v>
      </c>
    </row>
    <row r="8130" spans="1:22" hidden="1" x14ac:dyDescent="0.2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 s="2">
        <v>65521.2</v>
      </c>
      <c r="H8130">
        <v>1</v>
      </c>
      <c r="I8130">
        <v>1</v>
      </c>
      <c r="J8130">
        <v>1</v>
      </c>
      <c r="K8130" s="1">
        <v>1243.97</v>
      </c>
      <c r="L8130">
        <v>0</v>
      </c>
      <c r="M8130">
        <v>18</v>
      </c>
      <c r="N8130">
        <v>1893</v>
      </c>
      <c r="O8130">
        <v>9</v>
      </c>
      <c r="P8130">
        <v>99</v>
      </c>
      <c r="Q8130">
        <v>0.5</v>
      </c>
      <c r="R8130">
        <v>34074</v>
      </c>
      <c r="S8130" t="str" cm="1">
        <f t="array" ref="S8130">_xlfn.IFS(E8133&lt;30,"18-29",E8133&lt;45,"30-44",TRUE,"45+")</f>
        <v>30-44</v>
      </c>
      <c r="T8130" t="str" cm="1">
        <f t="array" ref="T8130">_xlfn.IFS(F8130&lt;=2,"0-2 Years",F8130&lt;=5,"3-5 Years",F8130&lt;=8,"6-8 Years",TRUE,"9-10 Years")</f>
        <v>3-5 Years</v>
      </c>
      <c r="U8130" t="str" cm="1">
        <f t="array" ref="U8130">_xlfn.IFS(P8130&gt;60,"High Risk",P8130&gt;30,"Medium Risk",TRUE,"Low Risk")</f>
        <v>High Risk</v>
      </c>
      <c r="V8130">
        <f t="shared" si="126"/>
        <v>2</v>
      </c>
    </row>
    <row r="8131" spans="1:22" hidden="1" x14ac:dyDescent="0.2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 s="2">
        <v>0</v>
      </c>
      <c r="H8131">
        <v>2</v>
      </c>
      <c r="I8131">
        <v>1</v>
      </c>
      <c r="J8131">
        <v>1</v>
      </c>
      <c r="K8131" s="1">
        <v>76326.67</v>
      </c>
      <c r="L8131">
        <v>0</v>
      </c>
      <c r="M8131">
        <v>1</v>
      </c>
      <c r="N8131">
        <v>3759</v>
      </c>
      <c r="O8131">
        <v>6</v>
      </c>
      <c r="P8131">
        <v>132</v>
      </c>
      <c r="Q8131">
        <v>1</v>
      </c>
      <c r="R8131">
        <v>3759</v>
      </c>
      <c r="S8131" t="str" cm="1">
        <f t="array" ref="S8131">_xlfn.IFS(E8134&lt;30,"18-29",E8134&lt;45,"30-44",TRUE,"45+")</f>
        <v>18-29</v>
      </c>
      <c r="T8131" t="str" cm="1">
        <f t="array" ref="T8131">_xlfn.IFS(F8131&lt;=2,"0-2 Years",F8131&lt;=5,"3-5 Years",F8131&lt;=8,"6-8 Years",TRUE,"9-10 Years")</f>
        <v>3-5 Years</v>
      </c>
      <c r="U8131" t="str" cm="1">
        <f t="array" ref="U8131">_xlfn.IFS(P8131&gt;60,"High Risk",P8131&gt;30,"Medium Risk",TRUE,"Low Risk")</f>
        <v>High Risk</v>
      </c>
      <c r="V8131">
        <f t="shared" ref="V8131:V8194" si="127">IF(J8131=0,3,0)+IF(G8131=0,3,0)+IF(H8131=1,2,0)+IF(E8131&gt;45,1,0)+IF(F8131&lt;3,1,0)</f>
        <v>3</v>
      </c>
    </row>
    <row r="8132" spans="1:22" hidden="1" x14ac:dyDescent="0.2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 s="2">
        <v>0</v>
      </c>
      <c r="H8132">
        <v>2</v>
      </c>
      <c r="I8132">
        <v>1</v>
      </c>
      <c r="J8132">
        <v>1</v>
      </c>
      <c r="K8132" s="1">
        <v>145338.60999999999</v>
      </c>
      <c r="L8132">
        <v>0</v>
      </c>
      <c r="M8132">
        <v>9</v>
      </c>
      <c r="N8132">
        <v>3136</v>
      </c>
      <c r="O8132">
        <v>8</v>
      </c>
      <c r="P8132">
        <v>14</v>
      </c>
      <c r="Q8132">
        <v>0.88888888888888884</v>
      </c>
      <c r="R8132">
        <v>28224</v>
      </c>
      <c r="S8132" t="str" cm="1">
        <f t="array" ref="S8132">_xlfn.IFS(E8135&lt;30,"18-29",E8135&lt;45,"30-44",TRUE,"45+")</f>
        <v>30-44</v>
      </c>
      <c r="T8132" t="str" cm="1">
        <f t="array" ref="T8132">_xlfn.IFS(F8132&lt;=2,"0-2 Years",F8132&lt;=5,"3-5 Years",F8132&lt;=8,"6-8 Years",TRUE,"9-10 Years")</f>
        <v>3-5 Years</v>
      </c>
      <c r="U8132" t="str" cm="1">
        <f t="array" ref="U8132">_xlfn.IFS(P8132&gt;60,"High Risk",P8132&gt;30,"Medium Risk",TRUE,"Low Risk")</f>
        <v>Low Risk</v>
      </c>
      <c r="V8132">
        <f t="shared" si="127"/>
        <v>4</v>
      </c>
    </row>
    <row r="8133" spans="1:22" hidden="1" x14ac:dyDescent="0.2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 s="2">
        <v>155736.42000000001</v>
      </c>
      <c r="H8133">
        <v>2</v>
      </c>
      <c r="I8133">
        <v>1</v>
      </c>
      <c r="J8133">
        <v>1</v>
      </c>
      <c r="K8133" s="1">
        <v>57751.21</v>
      </c>
      <c r="L8133">
        <v>0</v>
      </c>
      <c r="M8133">
        <v>6</v>
      </c>
      <c r="N8133">
        <v>1625</v>
      </c>
      <c r="O8133">
        <v>3</v>
      </c>
      <c r="P8133">
        <v>62</v>
      </c>
      <c r="Q8133">
        <v>0.5</v>
      </c>
      <c r="R8133">
        <v>9750</v>
      </c>
      <c r="S8133" t="str" cm="1">
        <f t="array" ref="S8133">_xlfn.IFS(E8136&lt;30,"18-29",E8136&lt;45,"30-44",TRUE,"45+")</f>
        <v>30-44</v>
      </c>
      <c r="T8133" t="str" cm="1">
        <f t="array" ref="T8133">_xlfn.IFS(F8133&lt;=2,"0-2 Years",F8133&lt;=5,"3-5 Years",F8133&lt;=8,"6-8 Years",TRUE,"9-10 Years")</f>
        <v>3-5 Years</v>
      </c>
      <c r="U8133" t="str" cm="1">
        <f t="array" ref="U8133">_xlfn.IFS(P8133&gt;60,"High Risk",P8133&gt;30,"Medium Risk",TRUE,"Low Risk")</f>
        <v>High Risk</v>
      </c>
      <c r="V8133">
        <f t="shared" si="127"/>
        <v>0</v>
      </c>
    </row>
    <row r="8134" spans="1:22" x14ac:dyDescent="0.2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 s="2">
        <v>0</v>
      </c>
      <c r="H8134">
        <v>2</v>
      </c>
      <c r="I8134">
        <v>0</v>
      </c>
      <c r="J8134">
        <v>0</v>
      </c>
      <c r="K8134" s="1">
        <v>138880.24</v>
      </c>
      <c r="L8134">
        <v>0</v>
      </c>
      <c r="M8134">
        <v>22</v>
      </c>
      <c r="N8134">
        <v>3329</v>
      </c>
      <c r="O8134">
        <v>7</v>
      </c>
      <c r="P8134">
        <v>111</v>
      </c>
      <c r="Q8134">
        <v>0.31818181818181818</v>
      </c>
      <c r="R8134">
        <v>73238</v>
      </c>
      <c r="S8134" t="str" cm="1">
        <f t="array" ref="S8134">_xlfn.IFS(E8137&lt;30,"18-29",E8137&lt;45,"30-44",TRUE,"45+")</f>
        <v>18-29</v>
      </c>
      <c r="T8134" t="str" cm="1">
        <f t="array" ref="T8134">_xlfn.IFS(F8134&lt;=2,"0-2 Years",F8134&lt;=5,"3-5 Years",F8134&lt;=8,"6-8 Years",TRUE,"9-10 Years")</f>
        <v>3-5 Years</v>
      </c>
      <c r="U8134" t="str" cm="1">
        <f t="array" ref="U8134">_xlfn.IFS(P8134&gt;60,"High Risk",P8134&gt;30,"Medium Risk",TRUE,"Low Risk")</f>
        <v>High Risk</v>
      </c>
      <c r="V8134">
        <f t="shared" si="127"/>
        <v>6</v>
      </c>
    </row>
    <row r="8135" spans="1:22" hidden="1" x14ac:dyDescent="0.2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 s="2">
        <v>118307.57</v>
      </c>
      <c r="H8135">
        <v>2</v>
      </c>
      <c r="I8135">
        <v>1</v>
      </c>
      <c r="J8135">
        <v>1</v>
      </c>
      <c r="K8135" s="1">
        <v>136120.29</v>
      </c>
      <c r="L8135">
        <v>0</v>
      </c>
      <c r="M8135">
        <v>17</v>
      </c>
      <c r="N8135">
        <v>3843</v>
      </c>
      <c r="O8135">
        <v>0</v>
      </c>
      <c r="P8135">
        <v>144</v>
      </c>
      <c r="Q8135">
        <v>0</v>
      </c>
      <c r="R8135">
        <v>65331</v>
      </c>
      <c r="S8135" t="str" cm="1">
        <f t="array" ref="S8135">_xlfn.IFS(E8138&lt;30,"18-29",E8138&lt;45,"30-44",TRUE,"45+")</f>
        <v>30-44</v>
      </c>
      <c r="T8135" t="str" cm="1">
        <f t="array" ref="T8135">_xlfn.IFS(F8135&lt;=2,"0-2 Years",F8135&lt;=5,"3-5 Years",F8135&lt;=8,"6-8 Years",TRUE,"9-10 Years")</f>
        <v>3-5 Years</v>
      </c>
      <c r="U8135" t="str" cm="1">
        <f t="array" ref="U8135">_xlfn.IFS(P8135&gt;60,"High Risk",P8135&gt;30,"Medium Risk",TRUE,"Low Risk")</f>
        <v>High Risk</v>
      </c>
      <c r="V8135">
        <f t="shared" si="127"/>
        <v>0</v>
      </c>
    </row>
    <row r="8136" spans="1:22" hidden="1" x14ac:dyDescent="0.2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 s="2">
        <v>0</v>
      </c>
      <c r="H8136">
        <v>1</v>
      </c>
      <c r="I8136">
        <v>1</v>
      </c>
      <c r="J8136">
        <v>1</v>
      </c>
      <c r="K8136" s="1">
        <v>167621.18</v>
      </c>
      <c r="L8136">
        <v>0</v>
      </c>
      <c r="M8136">
        <v>12</v>
      </c>
      <c r="N8136">
        <v>4607</v>
      </c>
      <c r="O8136">
        <v>4</v>
      </c>
      <c r="P8136">
        <v>47</v>
      </c>
      <c r="Q8136">
        <v>0.33333333333333331</v>
      </c>
      <c r="R8136">
        <v>55284</v>
      </c>
      <c r="S8136" t="str" cm="1">
        <f t="array" ref="S8136">_xlfn.IFS(E8139&lt;30,"18-29",E8139&lt;45,"30-44",TRUE,"45+")</f>
        <v>30-44</v>
      </c>
      <c r="T8136" t="str" cm="1">
        <f t="array" ref="T8136">_xlfn.IFS(F8136&lt;=2,"0-2 Years",F8136&lt;=5,"3-5 Years",F8136&lt;=8,"6-8 Years",TRUE,"9-10 Years")</f>
        <v>6-8 Years</v>
      </c>
      <c r="U8136" t="str" cm="1">
        <f t="array" ref="U8136">_xlfn.IFS(P8136&gt;60,"High Risk",P8136&gt;30,"Medium Risk",TRUE,"Low Risk")</f>
        <v>Medium Risk</v>
      </c>
      <c r="V8136">
        <f t="shared" si="127"/>
        <v>5</v>
      </c>
    </row>
    <row r="8137" spans="1:22" hidden="1" x14ac:dyDescent="0.2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 s="2">
        <v>103099.17</v>
      </c>
      <c r="H8137">
        <v>2</v>
      </c>
      <c r="I8137">
        <v>1</v>
      </c>
      <c r="J8137">
        <v>0</v>
      </c>
      <c r="K8137" s="1">
        <v>173276.62</v>
      </c>
      <c r="L8137">
        <v>0</v>
      </c>
      <c r="M8137">
        <v>22</v>
      </c>
      <c r="N8137">
        <v>1132</v>
      </c>
      <c r="O8137">
        <v>6</v>
      </c>
      <c r="P8137">
        <v>15</v>
      </c>
      <c r="Q8137">
        <v>0.27272727272727271</v>
      </c>
      <c r="R8137">
        <v>24904</v>
      </c>
      <c r="S8137" t="str" cm="1">
        <f t="array" ref="S8137">_xlfn.IFS(E8140&lt;30,"18-29",E8140&lt;45,"30-44",TRUE,"45+")</f>
        <v>30-44</v>
      </c>
      <c r="T8137" t="str" cm="1">
        <f t="array" ref="T8137">_xlfn.IFS(F8137&lt;=2,"0-2 Years",F8137&lt;=5,"3-5 Years",F8137&lt;=8,"6-8 Years",TRUE,"9-10 Years")</f>
        <v>6-8 Years</v>
      </c>
      <c r="U8137" t="str" cm="1">
        <f t="array" ref="U8137">_xlfn.IFS(P8137&gt;60,"High Risk",P8137&gt;30,"Medium Risk",TRUE,"Low Risk")</f>
        <v>Low Risk</v>
      </c>
      <c r="V8137">
        <f t="shared" si="127"/>
        <v>3</v>
      </c>
    </row>
    <row r="8138" spans="1:22" hidden="1" x14ac:dyDescent="0.2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 s="2">
        <v>0</v>
      </c>
      <c r="H8138">
        <v>2</v>
      </c>
      <c r="I8138">
        <v>1</v>
      </c>
      <c r="J8138">
        <v>1</v>
      </c>
      <c r="K8138" s="1">
        <v>99661.46</v>
      </c>
      <c r="L8138">
        <v>0</v>
      </c>
      <c r="M8138">
        <v>18</v>
      </c>
      <c r="N8138">
        <v>3086</v>
      </c>
      <c r="O8138">
        <v>3</v>
      </c>
      <c r="P8138">
        <v>21</v>
      </c>
      <c r="Q8138">
        <v>0.16666666666666666</v>
      </c>
      <c r="R8138">
        <v>55548</v>
      </c>
      <c r="S8138" t="str" cm="1">
        <f t="array" ref="S8138">_xlfn.IFS(E8141&lt;30,"18-29",E8141&lt;45,"30-44",TRUE,"45+")</f>
        <v>30-44</v>
      </c>
      <c r="T8138" t="str" cm="1">
        <f t="array" ref="T8138">_xlfn.IFS(F8138&lt;=2,"0-2 Years",F8138&lt;=5,"3-5 Years",F8138&lt;=8,"6-8 Years",TRUE,"9-10 Years")</f>
        <v>0-2 Years</v>
      </c>
      <c r="U8138" t="str" cm="1">
        <f t="array" ref="U8138">_xlfn.IFS(P8138&gt;60,"High Risk",P8138&gt;30,"Medium Risk",TRUE,"Low Risk")</f>
        <v>Low Risk</v>
      </c>
      <c r="V8138">
        <f t="shared" si="127"/>
        <v>4</v>
      </c>
    </row>
    <row r="8139" spans="1:22" hidden="1" x14ac:dyDescent="0.2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 s="2">
        <v>125789.69</v>
      </c>
      <c r="H8139">
        <v>1</v>
      </c>
      <c r="I8139">
        <v>0</v>
      </c>
      <c r="J8139">
        <v>0</v>
      </c>
      <c r="K8139" s="1">
        <v>66333.56</v>
      </c>
      <c r="L8139">
        <v>1</v>
      </c>
      <c r="M8139">
        <v>8</v>
      </c>
      <c r="N8139">
        <v>3593</v>
      </c>
      <c r="O8139">
        <v>1</v>
      </c>
      <c r="P8139">
        <v>160</v>
      </c>
      <c r="Q8139">
        <v>0.125</v>
      </c>
      <c r="R8139">
        <v>28744</v>
      </c>
      <c r="S8139" t="str" cm="1">
        <f t="array" ref="S8139">_xlfn.IFS(E8142&lt;30,"18-29",E8142&lt;45,"30-44",TRUE,"45+")</f>
        <v>30-44</v>
      </c>
      <c r="T8139" t="str" cm="1">
        <f t="array" ref="T8139">_xlfn.IFS(F8139&lt;=2,"0-2 Years",F8139&lt;=5,"3-5 Years",F8139&lt;=8,"6-8 Years",TRUE,"9-10 Years")</f>
        <v>6-8 Years</v>
      </c>
      <c r="U8139" t="str" cm="1">
        <f t="array" ref="U8139">_xlfn.IFS(P8139&gt;60,"High Risk",P8139&gt;30,"Medium Risk",TRUE,"Low Risk")</f>
        <v>High Risk</v>
      </c>
      <c r="V8139">
        <f t="shared" si="127"/>
        <v>5</v>
      </c>
    </row>
    <row r="8140" spans="1:22" hidden="1" x14ac:dyDescent="0.2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 s="2">
        <v>109646.83</v>
      </c>
      <c r="H8140">
        <v>1</v>
      </c>
      <c r="I8140">
        <v>1</v>
      </c>
      <c r="J8140">
        <v>1</v>
      </c>
      <c r="K8140" s="1">
        <v>70240.789999999994</v>
      </c>
      <c r="L8140">
        <v>0</v>
      </c>
      <c r="M8140">
        <v>13</v>
      </c>
      <c r="N8140">
        <v>3571</v>
      </c>
      <c r="O8140">
        <v>0</v>
      </c>
      <c r="P8140">
        <v>27</v>
      </c>
      <c r="Q8140">
        <v>0</v>
      </c>
      <c r="R8140">
        <v>46423</v>
      </c>
      <c r="S8140" t="str" cm="1">
        <f t="array" ref="S8140">_xlfn.IFS(E8143&lt;30,"18-29",E8143&lt;45,"30-44",TRUE,"45+")</f>
        <v>18-29</v>
      </c>
      <c r="T8140" t="str" cm="1">
        <f t="array" ref="T8140">_xlfn.IFS(F8140&lt;=2,"0-2 Years",F8140&lt;=5,"3-5 Years",F8140&lt;=8,"6-8 Years",TRUE,"9-10 Years")</f>
        <v>3-5 Years</v>
      </c>
      <c r="U8140" t="str" cm="1">
        <f t="array" ref="U8140">_xlfn.IFS(P8140&gt;60,"High Risk",P8140&gt;30,"Medium Risk",TRUE,"Low Risk")</f>
        <v>Low Risk</v>
      </c>
      <c r="V8140">
        <f t="shared" si="127"/>
        <v>2</v>
      </c>
    </row>
    <row r="8141" spans="1:22" hidden="1" x14ac:dyDescent="0.2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 s="2">
        <v>127187.86</v>
      </c>
      <c r="H8141">
        <v>1</v>
      </c>
      <c r="I8141">
        <v>1</v>
      </c>
      <c r="J8141">
        <v>1</v>
      </c>
      <c r="K8141" s="1">
        <v>113553.42</v>
      </c>
      <c r="L8141">
        <v>0</v>
      </c>
      <c r="M8141">
        <v>1</v>
      </c>
      <c r="N8141">
        <v>1748</v>
      </c>
      <c r="O8141">
        <v>0</v>
      </c>
      <c r="P8141">
        <v>78</v>
      </c>
      <c r="Q8141">
        <v>0</v>
      </c>
      <c r="R8141">
        <v>1748</v>
      </c>
      <c r="S8141" t="str" cm="1">
        <f t="array" ref="S8141">_xlfn.IFS(E8144&lt;30,"18-29",E8144&lt;45,"30-44",TRUE,"45+")</f>
        <v>30-44</v>
      </c>
      <c r="T8141" t="str" cm="1">
        <f t="array" ref="T8141">_xlfn.IFS(F8141&lt;=2,"0-2 Years",F8141&lt;=5,"3-5 Years",F8141&lt;=8,"6-8 Years",TRUE,"9-10 Years")</f>
        <v>0-2 Years</v>
      </c>
      <c r="U8141" t="str" cm="1">
        <f t="array" ref="U8141">_xlfn.IFS(P8141&gt;60,"High Risk",P8141&gt;30,"Medium Risk",TRUE,"Low Risk")</f>
        <v>High Risk</v>
      </c>
      <c r="V8141">
        <f t="shared" si="127"/>
        <v>3</v>
      </c>
    </row>
    <row r="8142" spans="1:22" hidden="1" x14ac:dyDescent="0.2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 s="2">
        <v>0</v>
      </c>
      <c r="H8142">
        <v>1</v>
      </c>
      <c r="I8142">
        <v>0</v>
      </c>
      <c r="J8142">
        <v>1</v>
      </c>
      <c r="K8142" s="1">
        <v>690.84</v>
      </c>
      <c r="L8142">
        <v>0</v>
      </c>
      <c r="M8142">
        <v>18</v>
      </c>
      <c r="N8142">
        <v>703</v>
      </c>
      <c r="O8142">
        <v>6</v>
      </c>
      <c r="P8142">
        <v>105</v>
      </c>
      <c r="Q8142">
        <v>0.33333333333333331</v>
      </c>
      <c r="R8142">
        <v>12654</v>
      </c>
      <c r="S8142" t="str" cm="1">
        <f t="array" ref="S8142">_xlfn.IFS(E8145&lt;30,"18-29",E8145&lt;45,"30-44",TRUE,"45+")</f>
        <v>18-29</v>
      </c>
      <c r="T8142" t="str" cm="1">
        <f t="array" ref="T8142">_xlfn.IFS(F8142&lt;=2,"0-2 Years",F8142&lt;=5,"3-5 Years",F8142&lt;=8,"6-8 Years",TRUE,"9-10 Years")</f>
        <v>6-8 Years</v>
      </c>
      <c r="U8142" t="str" cm="1">
        <f t="array" ref="U8142">_xlfn.IFS(P8142&gt;60,"High Risk",P8142&gt;30,"Medium Risk",TRUE,"Low Risk")</f>
        <v>High Risk</v>
      </c>
      <c r="V8142">
        <f t="shared" si="127"/>
        <v>5</v>
      </c>
    </row>
    <row r="8143" spans="1:22" x14ac:dyDescent="0.2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 s="2">
        <v>0</v>
      </c>
      <c r="H8143">
        <v>1</v>
      </c>
      <c r="I8143">
        <v>1</v>
      </c>
      <c r="J8143">
        <v>0</v>
      </c>
      <c r="K8143" s="1">
        <v>98802.76</v>
      </c>
      <c r="L8143">
        <v>0</v>
      </c>
      <c r="M8143">
        <v>26</v>
      </c>
      <c r="N8143">
        <v>559</v>
      </c>
      <c r="O8143">
        <v>6</v>
      </c>
      <c r="P8143">
        <v>63</v>
      </c>
      <c r="Q8143">
        <v>0.23076923076923078</v>
      </c>
      <c r="R8143">
        <v>14534</v>
      </c>
      <c r="S8143" t="str" cm="1">
        <f t="array" ref="S8143">_xlfn.IFS(E8146&lt;30,"18-29",E8146&lt;45,"30-44",TRUE,"45+")</f>
        <v>30-44</v>
      </c>
      <c r="T8143" t="str" cm="1">
        <f t="array" ref="T8143">_xlfn.IFS(F8143&lt;=2,"0-2 Years",F8143&lt;=5,"3-5 Years",F8143&lt;=8,"6-8 Years",TRUE,"9-10 Years")</f>
        <v>0-2 Years</v>
      </c>
      <c r="U8143" t="str" cm="1">
        <f t="array" ref="U8143">_xlfn.IFS(P8143&gt;60,"High Risk",P8143&gt;30,"Medium Risk",TRUE,"Low Risk")</f>
        <v>High Risk</v>
      </c>
      <c r="V8143">
        <f t="shared" si="127"/>
        <v>9</v>
      </c>
    </row>
    <row r="8144" spans="1:22" hidden="1" x14ac:dyDescent="0.2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 s="2">
        <v>130385.82</v>
      </c>
      <c r="H8144">
        <v>1</v>
      </c>
      <c r="I8144">
        <v>0</v>
      </c>
      <c r="J8144">
        <v>1</v>
      </c>
      <c r="K8144" s="1">
        <v>130661.95</v>
      </c>
      <c r="L8144">
        <v>0</v>
      </c>
      <c r="M8144">
        <v>2</v>
      </c>
      <c r="N8144">
        <v>851</v>
      </c>
      <c r="O8144">
        <v>1</v>
      </c>
      <c r="P8144">
        <v>94</v>
      </c>
      <c r="Q8144">
        <v>0.5</v>
      </c>
      <c r="R8144">
        <v>1702</v>
      </c>
      <c r="S8144" t="str" cm="1">
        <f t="array" ref="S8144">_xlfn.IFS(E8147&lt;30,"18-29",E8147&lt;45,"30-44",TRUE,"45+")</f>
        <v>30-44</v>
      </c>
      <c r="T8144" t="str" cm="1">
        <f t="array" ref="T8144">_xlfn.IFS(F8144&lt;=2,"0-2 Years",F8144&lt;=5,"3-5 Years",F8144&lt;=8,"6-8 Years",TRUE,"9-10 Years")</f>
        <v>3-5 Years</v>
      </c>
      <c r="U8144" t="str" cm="1">
        <f t="array" ref="U8144">_xlfn.IFS(P8144&gt;60,"High Risk",P8144&gt;30,"Medium Risk",TRUE,"Low Risk")</f>
        <v>High Risk</v>
      </c>
      <c r="V8144">
        <f t="shared" si="127"/>
        <v>2</v>
      </c>
    </row>
    <row r="8145" spans="1:22" hidden="1" x14ac:dyDescent="0.2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 s="2">
        <v>107787.47</v>
      </c>
      <c r="H8145">
        <v>1</v>
      </c>
      <c r="I8145">
        <v>0</v>
      </c>
      <c r="J8145">
        <v>1</v>
      </c>
      <c r="K8145" s="1">
        <v>116378.82</v>
      </c>
      <c r="L8145">
        <v>0</v>
      </c>
      <c r="M8145">
        <v>12</v>
      </c>
      <c r="N8145">
        <v>1180</v>
      </c>
      <c r="O8145">
        <v>0</v>
      </c>
      <c r="P8145">
        <v>161</v>
      </c>
      <c r="Q8145">
        <v>0</v>
      </c>
      <c r="R8145">
        <v>14160</v>
      </c>
      <c r="S8145" t="str" cm="1">
        <f t="array" ref="S8145">_xlfn.IFS(E8148&lt;30,"18-29",E8148&lt;45,"30-44",TRUE,"45+")</f>
        <v>45+</v>
      </c>
      <c r="T8145" t="str" cm="1">
        <f t="array" ref="T8145">_xlfn.IFS(F8145&lt;=2,"0-2 Years",F8145&lt;=5,"3-5 Years",F8145&lt;=8,"6-8 Years",TRUE,"9-10 Years")</f>
        <v>0-2 Years</v>
      </c>
      <c r="U8145" t="str" cm="1">
        <f t="array" ref="U8145">_xlfn.IFS(P8145&gt;60,"High Risk",P8145&gt;30,"Medium Risk",TRUE,"Low Risk")</f>
        <v>High Risk</v>
      </c>
      <c r="V8145">
        <f t="shared" si="127"/>
        <v>3</v>
      </c>
    </row>
    <row r="8146" spans="1:22" hidden="1" x14ac:dyDescent="0.2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 s="2">
        <v>99325.04</v>
      </c>
      <c r="H8146">
        <v>2</v>
      </c>
      <c r="I8146">
        <v>0</v>
      </c>
      <c r="J8146">
        <v>1</v>
      </c>
      <c r="K8146" s="1">
        <v>186052.15</v>
      </c>
      <c r="L8146">
        <v>0</v>
      </c>
      <c r="M8146">
        <v>16</v>
      </c>
      <c r="N8146">
        <v>4494</v>
      </c>
      <c r="O8146">
        <v>3</v>
      </c>
      <c r="P8146">
        <v>156</v>
      </c>
      <c r="Q8146">
        <v>0.1875</v>
      </c>
      <c r="R8146">
        <v>71904</v>
      </c>
      <c r="S8146" t="str" cm="1">
        <f t="array" ref="S8146">_xlfn.IFS(E8149&lt;30,"18-29",E8149&lt;45,"30-44",TRUE,"45+")</f>
        <v>30-44</v>
      </c>
      <c r="T8146" t="str" cm="1">
        <f t="array" ref="T8146">_xlfn.IFS(F8146&lt;=2,"0-2 Years",F8146&lt;=5,"3-5 Years",F8146&lt;=8,"6-8 Years",TRUE,"9-10 Years")</f>
        <v>0-2 Years</v>
      </c>
      <c r="U8146" t="str" cm="1">
        <f t="array" ref="U8146">_xlfn.IFS(P8146&gt;60,"High Risk",P8146&gt;30,"Medium Risk",TRUE,"Low Risk")</f>
        <v>High Risk</v>
      </c>
      <c r="V8146">
        <f t="shared" si="127"/>
        <v>1</v>
      </c>
    </row>
    <row r="8147" spans="1:22" x14ac:dyDescent="0.2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 s="2">
        <v>0</v>
      </c>
      <c r="H8147">
        <v>1</v>
      </c>
      <c r="I8147">
        <v>0</v>
      </c>
      <c r="J8147">
        <v>0</v>
      </c>
      <c r="K8147" s="1">
        <v>100101.06</v>
      </c>
      <c r="L8147">
        <v>0</v>
      </c>
      <c r="M8147">
        <v>5</v>
      </c>
      <c r="N8147">
        <v>1210</v>
      </c>
      <c r="O8147">
        <v>1</v>
      </c>
      <c r="P8147">
        <v>102</v>
      </c>
      <c r="Q8147">
        <v>0.2</v>
      </c>
      <c r="R8147">
        <v>6050</v>
      </c>
      <c r="S8147" t="str" cm="1">
        <f t="array" ref="S8147">_xlfn.IFS(E8150&lt;30,"18-29",E8150&lt;45,"30-44",TRUE,"45+")</f>
        <v>45+</v>
      </c>
      <c r="T8147" t="str" cm="1">
        <f t="array" ref="T8147">_xlfn.IFS(F8147&lt;=2,"0-2 Years",F8147&lt;=5,"3-5 Years",F8147&lt;=8,"6-8 Years",TRUE,"9-10 Years")</f>
        <v>9-10 Years</v>
      </c>
      <c r="U8147" t="str" cm="1">
        <f t="array" ref="U8147">_xlfn.IFS(P8147&gt;60,"High Risk",P8147&gt;30,"Medium Risk",TRUE,"Low Risk")</f>
        <v>High Risk</v>
      </c>
      <c r="V8147">
        <f t="shared" si="127"/>
        <v>8</v>
      </c>
    </row>
    <row r="8148" spans="1:22" hidden="1" x14ac:dyDescent="0.2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 s="2">
        <v>123764.95</v>
      </c>
      <c r="H8148">
        <v>1</v>
      </c>
      <c r="I8148">
        <v>1</v>
      </c>
      <c r="J8148">
        <v>1</v>
      </c>
      <c r="K8148" s="1">
        <v>169952.82</v>
      </c>
      <c r="L8148">
        <v>0</v>
      </c>
      <c r="M8148">
        <v>12</v>
      </c>
      <c r="N8148">
        <v>4055</v>
      </c>
      <c r="O8148">
        <v>2</v>
      </c>
      <c r="P8148">
        <v>105</v>
      </c>
      <c r="Q8148">
        <v>0.16666666666666666</v>
      </c>
      <c r="R8148">
        <v>48660</v>
      </c>
      <c r="S8148" t="str" cm="1">
        <f t="array" ref="S8148">_xlfn.IFS(E8151&lt;30,"18-29",E8151&lt;45,"30-44",TRUE,"45+")</f>
        <v>30-44</v>
      </c>
      <c r="T8148" t="str" cm="1">
        <f t="array" ref="T8148">_xlfn.IFS(F8148&lt;=2,"0-2 Years",F8148&lt;=5,"3-5 Years",F8148&lt;=8,"6-8 Years",TRUE,"9-10 Years")</f>
        <v>6-8 Years</v>
      </c>
      <c r="U8148" t="str" cm="1">
        <f t="array" ref="U8148">_xlfn.IFS(P8148&gt;60,"High Risk",P8148&gt;30,"Medium Risk",TRUE,"Low Risk")</f>
        <v>High Risk</v>
      </c>
      <c r="V8148">
        <f t="shared" si="127"/>
        <v>3</v>
      </c>
    </row>
    <row r="8149" spans="1:22" hidden="1" x14ac:dyDescent="0.2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 s="2">
        <v>128264.03</v>
      </c>
      <c r="H8149">
        <v>1</v>
      </c>
      <c r="I8149">
        <v>1</v>
      </c>
      <c r="J8149">
        <v>0</v>
      </c>
      <c r="K8149" s="1">
        <v>61792.76</v>
      </c>
      <c r="L8149">
        <v>1</v>
      </c>
      <c r="M8149">
        <v>5</v>
      </c>
      <c r="N8149">
        <v>2090</v>
      </c>
      <c r="O8149">
        <v>6</v>
      </c>
      <c r="P8149">
        <v>5</v>
      </c>
      <c r="Q8149">
        <v>1</v>
      </c>
      <c r="R8149">
        <v>10450</v>
      </c>
      <c r="S8149" t="str" cm="1">
        <f t="array" ref="S8149">_xlfn.IFS(E8152&lt;30,"18-29",E8152&lt;45,"30-44",TRUE,"45+")</f>
        <v>18-29</v>
      </c>
      <c r="T8149" t="str" cm="1">
        <f t="array" ref="T8149">_xlfn.IFS(F8149&lt;=2,"0-2 Years",F8149&lt;=5,"3-5 Years",F8149&lt;=8,"6-8 Years",TRUE,"9-10 Years")</f>
        <v>6-8 Years</v>
      </c>
      <c r="U8149" t="str" cm="1">
        <f t="array" ref="U8149">_xlfn.IFS(P8149&gt;60,"High Risk",P8149&gt;30,"Medium Risk",TRUE,"Low Risk")</f>
        <v>Low Risk</v>
      </c>
      <c r="V8149">
        <f t="shared" si="127"/>
        <v>5</v>
      </c>
    </row>
    <row r="8150" spans="1:22" hidden="1" x14ac:dyDescent="0.2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 s="2">
        <v>86006.21</v>
      </c>
      <c r="H8150">
        <v>1</v>
      </c>
      <c r="I8150">
        <v>1</v>
      </c>
      <c r="J8150">
        <v>1</v>
      </c>
      <c r="K8150" s="1">
        <v>37973.129999999997</v>
      </c>
      <c r="L8150">
        <v>0</v>
      </c>
      <c r="M8150">
        <v>16</v>
      </c>
      <c r="N8150">
        <v>4563</v>
      </c>
      <c r="O8150">
        <v>5</v>
      </c>
      <c r="P8150">
        <v>165</v>
      </c>
      <c r="Q8150">
        <v>0.3125</v>
      </c>
      <c r="R8150">
        <v>73008</v>
      </c>
      <c r="S8150" t="str" cm="1">
        <f t="array" ref="S8150">_xlfn.IFS(E8153&lt;30,"18-29",E8153&lt;45,"30-44",TRUE,"45+")</f>
        <v>30-44</v>
      </c>
      <c r="T8150" t="str" cm="1">
        <f t="array" ref="T8150">_xlfn.IFS(F8150&lt;=2,"0-2 Years",F8150&lt;=5,"3-5 Years",F8150&lt;=8,"6-8 Years",TRUE,"9-10 Years")</f>
        <v>6-8 Years</v>
      </c>
      <c r="U8150" t="str" cm="1">
        <f t="array" ref="U8150">_xlfn.IFS(P8150&gt;60,"High Risk",P8150&gt;30,"Medium Risk",TRUE,"Low Risk")</f>
        <v>High Risk</v>
      </c>
      <c r="V8150">
        <f t="shared" si="127"/>
        <v>3</v>
      </c>
    </row>
    <row r="8151" spans="1:22" hidden="1" x14ac:dyDescent="0.2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 s="2">
        <v>57068.43</v>
      </c>
      <c r="H8151">
        <v>2</v>
      </c>
      <c r="I8151">
        <v>1</v>
      </c>
      <c r="J8151">
        <v>0</v>
      </c>
      <c r="K8151" s="1">
        <v>188974.81</v>
      </c>
      <c r="L8151">
        <v>0</v>
      </c>
      <c r="M8151">
        <v>28</v>
      </c>
      <c r="N8151">
        <v>2550</v>
      </c>
      <c r="O8151">
        <v>2</v>
      </c>
      <c r="P8151">
        <v>29</v>
      </c>
      <c r="Q8151">
        <v>7.1428571428571425E-2</v>
      </c>
      <c r="R8151">
        <v>71400</v>
      </c>
      <c r="S8151" t="str" cm="1">
        <f t="array" ref="S8151">_xlfn.IFS(E8154&lt;30,"18-29",E8154&lt;45,"30-44",TRUE,"45+")</f>
        <v>30-44</v>
      </c>
      <c r="T8151" t="str" cm="1">
        <f t="array" ref="T8151">_xlfn.IFS(F8151&lt;=2,"0-2 Years",F8151&lt;=5,"3-5 Years",F8151&lt;=8,"6-8 Years",TRUE,"9-10 Years")</f>
        <v>6-8 Years</v>
      </c>
      <c r="U8151" t="str" cm="1">
        <f t="array" ref="U8151">_xlfn.IFS(P8151&gt;60,"High Risk",P8151&gt;30,"Medium Risk",TRUE,"Low Risk")</f>
        <v>Low Risk</v>
      </c>
      <c r="V8151">
        <f t="shared" si="127"/>
        <v>3</v>
      </c>
    </row>
    <row r="8152" spans="1:22" hidden="1" x14ac:dyDescent="0.2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 s="2">
        <v>103607.24</v>
      </c>
      <c r="H8152">
        <v>2</v>
      </c>
      <c r="I8152">
        <v>0</v>
      </c>
      <c r="J8152">
        <v>1</v>
      </c>
      <c r="K8152" s="1">
        <v>86334.64</v>
      </c>
      <c r="L8152">
        <v>0</v>
      </c>
      <c r="M8152">
        <v>22</v>
      </c>
      <c r="N8152">
        <v>2016</v>
      </c>
      <c r="O8152">
        <v>10</v>
      </c>
      <c r="P8152">
        <v>78</v>
      </c>
      <c r="Q8152">
        <v>0.45454545454545453</v>
      </c>
      <c r="R8152">
        <v>44352</v>
      </c>
      <c r="S8152" t="str" cm="1">
        <f t="array" ref="S8152">_xlfn.IFS(E8155&lt;30,"18-29",E8155&lt;45,"30-44",TRUE,"45+")</f>
        <v>18-29</v>
      </c>
      <c r="T8152" t="str" cm="1">
        <f t="array" ref="T8152">_xlfn.IFS(F8152&lt;=2,"0-2 Years",F8152&lt;=5,"3-5 Years",F8152&lt;=8,"6-8 Years",TRUE,"9-10 Years")</f>
        <v>3-5 Years</v>
      </c>
      <c r="U8152" t="str" cm="1">
        <f t="array" ref="U8152">_xlfn.IFS(P8152&gt;60,"High Risk",P8152&gt;30,"Medium Risk",TRUE,"Low Risk")</f>
        <v>High Risk</v>
      </c>
      <c r="V8152">
        <f t="shared" si="127"/>
        <v>0</v>
      </c>
    </row>
    <row r="8153" spans="1:22" hidden="1" x14ac:dyDescent="0.2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 s="2">
        <v>99004.24</v>
      </c>
      <c r="H8153">
        <v>1</v>
      </c>
      <c r="I8153">
        <v>1</v>
      </c>
      <c r="J8153">
        <v>1</v>
      </c>
      <c r="K8153" s="1">
        <v>152845.99</v>
      </c>
      <c r="L8153">
        <v>0</v>
      </c>
      <c r="M8153">
        <v>22</v>
      </c>
      <c r="N8153">
        <v>298</v>
      </c>
      <c r="O8153">
        <v>0</v>
      </c>
      <c r="P8153">
        <v>162</v>
      </c>
      <c r="Q8153">
        <v>0</v>
      </c>
      <c r="R8153">
        <v>6556</v>
      </c>
      <c r="S8153" t="str" cm="1">
        <f t="array" ref="S8153">_xlfn.IFS(E8156&lt;30,"18-29",E8156&lt;45,"30-44",TRUE,"45+")</f>
        <v>30-44</v>
      </c>
      <c r="T8153" t="str" cm="1">
        <f t="array" ref="T8153">_xlfn.IFS(F8153&lt;=2,"0-2 Years",F8153&lt;=5,"3-5 Years",F8153&lt;=8,"6-8 Years",TRUE,"9-10 Years")</f>
        <v>0-2 Years</v>
      </c>
      <c r="U8153" t="str" cm="1">
        <f t="array" ref="U8153">_xlfn.IFS(P8153&gt;60,"High Risk",P8153&gt;30,"Medium Risk",TRUE,"Low Risk")</f>
        <v>High Risk</v>
      </c>
      <c r="V8153">
        <f t="shared" si="127"/>
        <v>3</v>
      </c>
    </row>
    <row r="8154" spans="1:22" hidden="1" x14ac:dyDescent="0.2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 s="2">
        <v>0</v>
      </c>
      <c r="H8154">
        <v>2</v>
      </c>
      <c r="I8154">
        <v>1</v>
      </c>
      <c r="J8154">
        <v>1</v>
      </c>
      <c r="K8154" s="1">
        <v>146652.10999999999</v>
      </c>
      <c r="L8154">
        <v>0</v>
      </c>
      <c r="M8154">
        <v>8</v>
      </c>
      <c r="N8154">
        <v>569</v>
      </c>
      <c r="O8154">
        <v>3</v>
      </c>
      <c r="P8154">
        <v>4</v>
      </c>
      <c r="Q8154">
        <v>0.375</v>
      </c>
      <c r="R8154">
        <v>4552</v>
      </c>
      <c r="S8154" t="str" cm="1">
        <f t="array" ref="S8154">_xlfn.IFS(E8157&lt;30,"18-29",E8157&lt;45,"30-44",TRUE,"45+")</f>
        <v>30-44</v>
      </c>
      <c r="T8154" t="str" cm="1">
        <f t="array" ref="T8154">_xlfn.IFS(F8154&lt;=2,"0-2 Years",F8154&lt;=5,"3-5 Years",F8154&lt;=8,"6-8 Years",TRUE,"9-10 Years")</f>
        <v>0-2 Years</v>
      </c>
      <c r="U8154" t="str" cm="1">
        <f t="array" ref="U8154">_xlfn.IFS(P8154&gt;60,"High Risk",P8154&gt;30,"Medium Risk",TRUE,"Low Risk")</f>
        <v>Low Risk</v>
      </c>
      <c r="V8154">
        <f t="shared" si="127"/>
        <v>4</v>
      </c>
    </row>
    <row r="8155" spans="1:22" hidden="1" x14ac:dyDescent="0.2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 s="2">
        <v>147386.72</v>
      </c>
      <c r="H8155">
        <v>3</v>
      </c>
      <c r="I8155">
        <v>1</v>
      </c>
      <c r="J8155">
        <v>0</v>
      </c>
      <c r="K8155" s="1">
        <v>45482.04</v>
      </c>
      <c r="L8155">
        <v>1</v>
      </c>
      <c r="M8155">
        <v>24</v>
      </c>
      <c r="N8155">
        <v>1598</v>
      </c>
      <c r="O8155">
        <v>2</v>
      </c>
      <c r="P8155">
        <v>168</v>
      </c>
      <c r="Q8155">
        <v>8.3333333333333329E-2</v>
      </c>
      <c r="R8155">
        <v>38352</v>
      </c>
      <c r="S8155" t="str" cm="1">
        <f t="array" ref="S8155">_xlfn.IFS(E8158&lt;30,"18-29",E8158&lt;45,"30-44",TRUE,"45+")</f>
        <v>45+</v>
      </c>
      <c r="T8155" t="str" cm="1">
        <f t="array" ref="T8155">_xlfn.IFS(F8155&lt;=2,"0-2 Years",F8155&lt;=5,"3-5 Years",F8155&lt;=8,"6-8 Years",TRUE,"9-10 Years")</f>
        <v>3-5 Years</v>
      </c>
      <c r="U8155" t="str" cm="1">
        <f t="array" ref="U8155">_xlfn.IFS(P8155&gt;60,"High Risk",P8155&gt;30,"Medium Risk",TRUE,"Low Risk")</f>
        <v>High Risk</v>
      </c>
      <c r="V8155">
        <f t="shared" si="127"/>
        <v>3</v>
      </c>
    </row>
    <row r="8156" spans="1:22" hidden="1" x14ac:dyDescent="0.2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 s="2">
        <v>93608.28</v>
      </c>
      <c r="H8156">
        <v>1</v>
      </c>
      <c r="I8156">
        <v>1</v>
      </c>
      <c r="J8156">
        <v>0</v>
      </c>
      <c r="K8156" s="1">
        <v>168816.73</v>
      </c>
      <c r="L8156">
        <v>1</v>
      </c>
      <c r="M8156">
        <v>17</v>
      </c>
      <c r="N8156">
        <v>3805</v>
      </c>
      <c r="O8156">
        <v>2</v>
      </c>
      <c r="P8156">
        <v>73</v>
      </c>
      <c r="Q8156">
        <v>0.11764705882352941</v>
      </c>
      <c r="R8156">
        <v>64685</v>
      </c>
      <c r="S8156" t="str" cm="1">
        <f t="array" ref="S8156">_xlfn.IFS(E8159&lt;30,"18-29",E8159&lt;45,"30-44",TRUE,"45+")</f>
        <v>30-44</v>
      </c>
      <c r="T8156" t="str" cm="1">
        <f t="array" ref="T8156">_xlfn.IFS(F8156&lt;=2,"0-2 Years",F8156&lt;=5,"3-5 Years",F8156&lt;=8,"6-8 Years",TRUE,"9-10 Years")</f>
        <v>6-8 Years</v>
      </c>
      <c r="U8156" t="str" cm="1">
        <f t="array" ref="U8156">_xlfn.IFS(P8156&gt;60,"High Risk",P8156&gt;30,"Medium Risk",TRUE,"Low Risk")</f>
        <v>High Risk</v>
      </c>
      <c r="V8156">
        <f t="shared" si="127"/>
        <v>5</v>
      </c>
    </row>
    <row r="8157" spans="1:22" hidden="1" x14ac:dyDescent="0.2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 s="2">
        <v>0</v>
      </c>
      <c r="H8157">
        <v>2</v>
      </c>
      <c r="I8157">
        <v>1</v>
      </c>
      <c r="J8157">
        <v>1</v>
      </c>
      <c r="K8157" s="1">
        <v>59297.34</v>
      </c>
      <c r="L8157">
        <v>0</v>
      </c>
      <c r="M8157">
        <v>15</v>
      </c>
      <c r="N8157">
        <v>4554</v>
      </c>
      <c r="O8157">
        <v>6</v>
      </c>
      <c r="P8157">
        <v>63</v>
      </c>
      <c r="Q8157">
        <v>0.4</v>
      </c>
      <c r="R8157">
        <v>68310</v>
      </c>
      <c r="S8157" t="str" cm="1">
        <f t="array" ref="S8157">_xlfn.IFS(E8160&lt;30,"18-29",E8160&lt;45,"30-44",TRUE,"45+")</f>
        <v>30-44</v>
      </c>
      <c r="T8157" t="str" cm="1">
        <f t="array" ref="T8157">_xlfn.IFS(F8157&lt;=2,"0-2 Years",F8157&lt;=5,"3-5 Years",F8157&lt;=8,"6-8 Years",TRUE,"9-10 Years")</f>
        <v>0-2 Years</v>
      </c>
      <c r="U8157" t="str" cm="1">
        <f t="array" ref="U8157">_xlfn.IFS(P8157&gt;60,"High Risk",P8157&gt;30,"Medium Risk",TRUE,"Low Risk")</f>
        <v>High Risk</v>
      </c>
      <c r="V8157">
        <f t="shared" si="127"/>
        <v>4</v>
      </c>
    </row>
    <row r="8158" spans="1:22" x14ac:dyDescent="0.2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 s="2">
        <v>119496.87</v>
      </c>
      <c r="H8158">
        <v>1</v>
      </c>
      <c r="I8158">
        <v>1</v>
      </c>
      <c r="J8158">
        <v>0</v>
      </c>
      <c r="K8158" s="1">
        <v>125848.88</v>
      </c>
      <c r="L8158">
        <v>0</v>
      </c>
      <c r="M8158">
        <v>26</v>
      </c>
      <c r="N8158">
        <v>634</v>
      </c>
      <c r="O8158">
        <v>2</v>
      </c>
      <c r="P8158">
        <v>27</v>
      </c>
      <c r="Q8158">
        <v>7.6923076923076927E-2</v>
      </c>
      <c r="R8158">
        <v>16484</v>
      </c>
      <c r="S8158" t="str" cm="1">
        <f t="array" ref="S8158">_xlfn.IFS(E8161&lt;30,"18-29",E8161&lt;45,"30-44",TRUE,"45+")</f>
        <v>18-29</v>
      </c>
      <c r="T8158" t="str" cm="1">
        <f t="array" ref="T8158">_xlfn.IFS(F8158&lt;=2,"0-2 Years",F8158&lt;=5,"3-5 Years",F8158&lt;=8,"6-8 Years",TRUE,"9-10 Years")</f>
        <v>9-10 Years</v>
      </c>
      <c r="U8158" t="str" cm="1">
        <f t="array" ref="U8158">_xlfn.IFS(P8158&gt;60,"High Risk",P8158&gt;30,"Medium Risk",TRUE,"Low Risk")</f>
        <v>Low Risk</v>
      </c>
      <c r="V8158">
        <f t="shared" si="127"/>
        <v>6</v>
      </c>
    </row>
    <row r="8159" spans="1:22" x14ac:dyDescent="0.2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 s="2">
        <v>0</v>
      </c>
      <c r="H8159">
        <v>1</v>
      </c>
      <c r="I8159">
        <v>0</v>
      </c>
      <c r="J8159">
        <v>0</v>
      </c>
      <c r="K8159" s="1">
        <v>76264.27</v>
      </c>
      <c r="L8159">
        <v>0</v>
      </c>
      <c r="M8159">
        <v>4</v>
      </c>
      <c r="N8159">
        <v>1947</v>
      </c>
      <c r="O8159">
        <v>5</v>
      </c>
      <c r="P8159">
        <v>85</v>
      </c>
      <c r="Q8159">
        <v>1</v>
      </c>
      <c r="R8159">
        <v>7788</v>
      </c>
      <c r="S8159" t="str" cm="1">
        <f t="array" ref="S8159">_xlfn.IFS(E8162&lt;30,"18-29",E8162&lt;45,"30-44",TRUE,"45+")</f>
        <v>18-29</v>
      </c>
      <c r="T8159" t="str" cm="1">
        <f t="array" ref="T8159">_xlfn.IFS(F8159&lt;=2,"0-2 Years",F8159&lt;=5,"3-5 Years",F8159&lt;=8,"6-8 Years",TRUE,"9-10 Years")</f>
        <v>6-8 Years</v>
      </c>
      <c r="U8159" t="str" cm="1">
        <f t="array" ref="U8159">_xlfn.IFS(P8159&gt;60,"High Risk",P8159&gt;30,"Medium Risk",TRUE,"Low Risk")</f>
        <v>High Risk</v>
      </c>
      <c r="V8159">
        <f t="shared" si="127"/>
        <v>8</v>
      </c>
    </row>
    <row r="8160" spans="1:22" x14ac:dyDescent="0.2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 s="2">
        <v>0</v>
      </c>
      <c r="H8160">
        <v>2</v>
      </c>
      <c r="I8160">
        <v>1</v>
      </c>
      <c r="J8160">
        <v>0</v>
      </c>
      <c r="K8160" s="1">
        <v>3939.87</v>
      </c>
      <c r="L8160">
        <v>0</v>
      </c>
      <c r="M8160">
        <v>10</v>
      </c>
      <c r="N8160">
        <v>4002</v>
      </c>
      <c r="O8160">
        <v>1</v>
      </c>
      <c r="P8160">
        <v>138</v>
      </c>
      <c r="Q8160">
        <v>0.1</v>
      </c>
      <c r="R8160">
        <v>40020</v>
      </c>
      <c r="S8160" t="str" cm="1">
        <f t="array" ref="S8160">_xlfn.IFS(E8163&lt;30,"18-29",E8163&lt;45,"30-44",TRUE,"45+")</f>
        <v>30-44</v>
      </c>
      <c r="T8160" t="str" cm="1">
        <f t="array" ref="T8160">_xlfn.IFS(F8160&lt;=2,"0-2 Years",F8160&lt;=5,"3-5 Years",F8160&lt;=8,"6-8 Years",TRUE,"9-10 Years")</f>
        <v>0-2 Years</v>
      </c>
      <c r="U8160" t="str" cm="1">
        <f t="array" ref="U8160">_xlfn.IFS(P8160&gt;60,"High Risk",P8160&gt;30,"Medium Risk",TRUE,"Low Risk")</f>
        <v>High Risk</v>
      </c>
      <c r="V8160">
        <f t="shared" si="127"/>
        <v>7</v>
      </c>
    </row>
    <row r="8161" spans="1:22" hidden="1" x14ac:dyDescent="0.2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 s="2">
        <v>0</v>
      </c>
      <c r="H8161">
        <v>2</v>
      </c>
      <c r="I8161">
        <v>1</v>
      </c>
      <c r="J8161">
        <v>1</v>
      </c>
      <c r="K8161" s="1">
        <v>15306.29</v>
      </c>
      <c r="L8161">
        <v>0</v>
      </c>
      <c r="M8161">
        <v>30</v>
      </c>
      <c r="N8161">
        <v>1302</v>
      </c>
      <c r="O8161">
        <v>8</v>
      </c>
      <c r="P8161">
        <v>123</v>
      </c>
      <c r="Q8161">
        <v>0.26666666666666666</v>
      </c>
      <c r="R8161">
        <v>39060</v>
      </c>
      <c r="S8161" t="str" cm="1">
        <f t="array" ref="S8161">_xlfn.IFS(E8164&lt;30,"18-29",E8164&lt;45,"30-44",TRUE,"45+")</f>
        <v>18-29</v>
      </c>
      <c r="T8161" t="str" cm="1">
        <f t="array" ref="T8161">_xlfn.IFS(F8161&lt;=2,"0-2 Years",F8161&lt;=5,"3-5 Years",F8161&lt;=8,"6-8 Years",TRUE,"9-10 Years")</f>
        <v>6-8 Years</v>
      </c>
      <c r="U8161" t="str" cm="1">
        <f t="array" ref="U8161">_xlfn.IFS(P8161&gt;60,"High Risk",P8161&gt;30,"Medium Risk",TRUE,"Low Risk")</f>
        <v>High Risk</v>
      </c>
      <c r="V8161">
        <f t="shared" si="127"/>
        <v>3</v>
      </c>
    </row>
    <row r="8162" spans="1:22" hidden="1" x14ac:dyDescent="0.2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 s="2">
        <v>152885.76999999999</v>
      </c>
      <c r="H8162">
        <v>1</v>
      </c>
      <c r="I8162">
        <v>1</v>
      </c>
      <c r="J8162">
        <v>0</v>
      </c>
      <c r="K8162" s="1">
        <v>58214.79</v>
      </c>
      <c r="L8162">
        <v>0</v>
      </c>
      <c r="M8162">
        <v>2</v>
      </c>
      <c r="N8162">
        <v>1998</v>
      </c>
      <c r="O8162">
        <v>4</v>
      </c>
      <c r="P8162">
        <v>130</v>
      </c>
      <c r="Q8162">
        <v>1</v>
      </c>
      <c r="R8162">
        <v>3996</v>
      </c>
      <c r="S8162" t="str" cm="1">
        <f t="array" ref="S8162">_xlfn.IFS(E8165&lt;30,"18-29",E8165&lt;45,"30-44",TRUE,"45+")</f>
        <v>45+</v>
      </c>
      <c r="T8162" t="str" cm="1">
        <f t="array" ref="T8162">_xlfn.IFS(F8162&lt;=2,"0-2 Years",F8162&lt;=5,"3-5 Years",F8162&lt;=8,"6-8 Years",TRUE,"9-10 Years")</f>
        <v>3-5 Years</v>
      </c>
      <c r="U8162" t="str" cm="1">
        <f t="array" ref="U8162">_xlfn.IFS(P8162&gt;60,"High Risk",P8162&gt;30,"Medium Risk",TRUE,"Low Risk")</f>
        <v>High Risk</v>
      </c>
      <c r="V8162">
        <f t="shared" si="127"/>
        <v>5</v>
      </c>
    </row>
    <row r="8163" spans="1:22" hidden="1" x14ac:dyDescent="0.2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 s="2">
        <v>99607.37</v>
      </c>
      <c r="H8163">
        <v>2</v>
      </c>
      <c r="I8163">
        <v>0</v>
      </c>
      <c r="J8163">
        <v>1</v>
      </c>
      <c r="K8163" s="1">
        <v>35877.03</v>
      </c>
      <c r="L8163">
        <v>0</v>
      </c>
      <c r="M8163">
        <v>30</v>
      </c>
      <c r="N8163">
        <v>4444</v>
      </c>
      <c r="O8163">
        <v>1</v>
      </c>
      <c r="P8163">
        <v>129</v>
      </c>
      <c r="Q8163">
        <v>3.3333333333333333E-2</v>
      </c>
      <c r="R8163">
        <v>133320</v>
      </c>
      <c r="S8163" t="str" cm="1">
        <f t="array" ref="S8163">_xlfn.IFS(E8166&lt;30,"18-29",E8166&lt;45,"30-44",TRUE,"45+")</f>
        <v>30-44</v>
      </c>
      <c r="T8163" t="str" cm="1">
        <f t="array" ref="T8163">_xlfn.IFS(F8163&lt;=2,"0-2 Years",F8163&lt;=5,"3-5 Years",F8163&lt;=8,"6-8 Years",TRUE,"9-10 Years")</f>
        <v>3-5 Years</v>
      </c>
      <c r="U8163" t="str" cm="1">
        <f t="array" ref="U8163">_xlfn.IFS(P8163&gt;60,"High Risk",P8163&gt;30,"Medium Risk",TRUE,"Low Risk")</f>
        <v>High Risk</v>
      </c>
      <c r="V8163">
        <f t="shared" si="127"/>
        <v>0</v>
      </c>
    </row>
    <row r="8164" spans="1:22" hidden="1" x14ac:dyDescent="0.2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 s="2">
        <v>137003.68</v>
      </c>
      <c r="H8164">
        <v>1</v>
      </c>
      <c r="I8164">
        <v>1</v>
      </c>
      <c r="J8164">
        <v>0</v>
      </c>
      <c r="K8164" s="1">
        <v>21254.06</v>
      </c>
      <c r="L8164">
        <v>0</v>
      </c>
      <c r="M8164">
        <v>15</v>
      </c>
      <c r="N8164">
        <v>576</v>
      </c>
      <c r="O8164">
        <v>10</v>
      </c>
      <c r="P8164">
        <v>109</v>
      </c>
      <c r="Q8164">
        <v>0.66666666666666663</v>
      </c>
      <c r="R8164">
        <v>8640</v>
      </c>
      <c r="S8164" t="str" cm="1">
        <f t="array" ref="S8164">_xlfn.IFS(E8167&lt;30,"18-29",E8167&lt;45,"30-44",TRUE,"45+")</f>
        <v>30-44</v>
      </c>
      <c r="T8164" t="str" cm="1">
        <f t="array" ref="T8164">_xlfn.IFS(F8164&lt;=2,"0-2 Years",F8164&lt;=5,"3-5 Years",F8164&lt;=8,"6-8 Years",TRUE,"9-10 Years")</f>
        <v>3-5 Years</v>
      </c>
      <c r="U8164" t="str" cm="1">
        <f t="array" ref="U8164">_xlfn.IFS(P8164&gt;60,"High Risk",P8164&gt;30,"Medium Risk",TRUE,"Low Risk")</f>
        <v>High Risk</v>
      </c>
      <c r="V8164">
        <f t="shared" si="127"/>
        <v>5</v>
      </c>
    </row>
    <row r="8165" spans="1:22" hidden="1" x14ac:dyDescent="0.2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 s="2">
        <v>122831.58</v>
      </c>
      <c r="H8165">
        <v>1</v>
      </c>
      <c r="I8165">
        <v>1</v>
      </c>
      <c r="J8165">
        <v>1</v>
      </c>
      <c r="K8165" s="1">
        <v>24533.89</v>
      </c>
      <c r="L8165">
        <v>1</v>
      </c>
      <c r="M8165">
        <v>12</v>
      </c>
      <c r="N8165">
        <v>2200</v>
      </c>
      <c r="O8165">
        <v>3</v>
      </c>
      <c r="P8165">
        <v>124</v>
      </c>
      <c r="Q8165">
        <v>0.25</v>
      </c>
      <c r="R8165">
        <v>26400</v>
      </c>
      <c r="S8165" t="str" cm="1">
        <f t="array" ref="S8165">_xlfn.IFS(E8168&lt;30,"18-29",E8168&lt;45,"30-44",TRUE,"45+")</f>
        <v>30-44</v>
      </c>
      <c r="T8165" t="str" cm="1">
        <f t="array" ref="T8165">_xlfn.IFS(F8165&lt;=2,"0-2 Years",F8165&lt;=5,"3-5 Years",F8165&lt;=8,"6-8 Years",TRUE,"9-10 Years")</f>
        <v>3-5 Years</v>
      </c>
      <c r="U8165" t="str" cm="1">
        <f t="array" ref="U8165">_xlfn.IFS(P8165&gt;60,"High Risk",P8165&gt;30,"Medium Risk",TRUE,"Low Risk")</f>
        <v>High Risk</v>
      </c>
      <c r="V8165">
        <f t="shared" si="127"/>
        <v>3</v>
      </c>
    </row>
    <row r="8166" spans="1:22" hidden="1" x14ac:dyDescent="0.2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 s="2">
        <v>99811.44</v>
      </c>
      <c r="H8166">
        <v>2</v>
      </c>
      <c r="I8166">
        <v>1</v>
      </c>
      <c r="J8166">
        <v>0</v>
      </c>
      <c r="K8166" s="1">
        <v>23531.5</v>
      </c>
      <c r="L8166">
        <v>0</v>
      </c>
      <c r="M8166">
        <v>13</v>
      </c>
      <c r="N8166">
        <v>1505</v>
      </c>
      <c r="O8166">
        <v>3</v>
      </c>
      <c r="P8166">
        <v>149</v>
      </c>
      <c r="Q8166">
        <v>0.23076923076923078</v>
      </c>
      <c r="R8166">
        <v>19565</v>
      </c>
      <c r="S8166" t="str" cm="1">
        <f t="array" ref="S8166">_xlfn.IFS(E8169&lt;30,"18-29",E8169&lt;45,"30-44",TRUE,"45+")</f>
        <v>18-29</v>
      </c>
      <c r="T8166" t="str" cm="1">
        <f t="array" ref="T8166">_xlfn.IFS(F8166&lt;=2,"0-2 Years",F8166&lt;=5,"3-5 Years",F8166&lt;=8,"6-8 Years",TRUE,"9-10 Years")</f>
        <v>0-2 Years</v>
      </c>
      <c r="U8166" t="str" cm="1">
        <f t="array" ref="U8166">_xlfn.IFS(P8166&gt;60,"High Risk",P8166&gt;30,"Medium Risk",TRUE,"Low Risk")</f>
        <v>High Risk</v>
      </c>
      <c r="V8166">
        <f t="shared" si="127"/>
        <v>4</v>
      </c>
    </row>
    <row r="8167" spans="1:22" hidden="1" x14ac:dyDescent="0.2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 s="2">
        <v>154712.57999999999</v>
      </c>
      <c r="H8167">
        <v>2</v>
      </c>
      <c r="I8167">
        <v>1</v>
      </c>
      <c r="J8167">
        <v>0</v>
      </c>
      <c r="K8167" s="1">
        <v>89099.18</v>
      </c>
      <c r="L8167">
        <v>0</v>
      </c>
      <c r="M8167">
        <v>4</v>
      </c>
      <c r="N8167">
        <v>3350</v>
      </c>
      <c r="O8167">
        <v>2</v>
      </c>
      <c r="P8167">
        <v>83</v>
      </c>
      <c r="Q8167">
        <v>0.5</v>
      </c>
      <c r="R8167">
        <v>13400</v>
      </c>
      <c r="S8167" t="str" cm="1">
        <f t="array" ref="S8167">_xlfn.IFS(E8170&lt;30,"18-29",E8170&lt;45,"30-44",TRUE,"45+")</f>
        <v>30-44</v>
      </c>
      <c r="T8167" t="str" cm="1">
        <f t="array" ref="T8167">_xlfn.IFS(F8167&lt;=2,"0-2 Years",F8167&lt;=5,"3-5 Years",F8167&lt;=8,"6-8 Years",TRUE,"9-10 Years")</f>
        <v>6-8 Years</v>
      </c>
      <c r="U8167" t="str" cm="1">
        <f t="array" ref="U8167">_xlfn.IFS(P8167&gt;60,"High Risk",P8167&gt;30,"Medium Risk",TRUE,"Low Risk")</f>
        <v>High Risk</v>
      </c>
      <c r="V8167">
        <f t="shared" si="127"/>
        <v>3</v>
      </c>
    </row>
    <row r="8168" spans="1:22" hidden="1" x14ac:dyDescent="0.2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 s="2">
        <v>0</v>
      </c>
      <c r="H8168">
        <v>1</v>
      </c>
      <c r="I8168">
        <v>1</v>
      </c>
      <c r="J8168">
        <v>1</v>
      </c>
      <c r="K8168" s="1">
        <v>807.06</v>
      </c>
      <c r="L8168">
        <v>0</v>
      </c>
      <c r="M8168">
        <v>28</v>
      </c>
      <c r="N8168">
        <v>743</v>
      </c>
      <c r="O8168">
        <v>1</v>
      </c>
      <c r="P8168">
        <v>170</v>
      </c>
      <c r="Q8168">
        <v>3.5714285714285712E-2</v>
      </c>
      <c r="R8168">
        <v>20804</v>
      </c>
      <c r="S8168" t="str" cm="1">
        <f t="array" ref="S8168">_xlfn.IFS(E8171&lt;30,"18-29",E8171&lt;45,"30-44",TRUE,"45+")</f>
        <v>18-29</v>
      </c>
      <c r="T8168" t="str" cm="1">
        <f t="array" ref="T8168">_xlfn.IFS(F8168&lt;=2,"0-2 Years",F8168&lt;=5,"3-5 Years",F8168&lt;=8,"6-8 Years",TRUE,"9-10 Years")</f>
        <v>6-8 Years</v>
      </c>
      <c r="U8168" t="str" cm="1">
        <f t="array" ref="U8168">_xlfn.IFS(P8168&gt;60,"High Risk",P8168&gt;30,"Medium Risk",TRUE,"Low Risk")</f>
        <v>High Risk</v>
      </c>
      <c r="V8168">
        <f t="shared" si="127"/>
        <v>5</v>
      </c>
    </row>
    <row r="8169" spans="1:22" hidden="1" x14ac:dyDescent="0.2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 s="2">
        <v>147687.24</v>
      </c>
      <c r="H8169">
        <v>1</v>
      </c>
      <c r="I8169">
        <v>1</v>
      </c>
      <c r="J8169">
        <v>1</v>
      </c>
      <c r="K8169" s="1">
        <v>121592.5</v>
      </c>
      <c r="L8169">
        <v>0</v>
      </c>
      <c r="M8169">
        <v>14</v>
      </c>
      <c r="N8169">
        <v>3747</v>
      </c>
      <c r="O8169">
        <v>5</v>
      </c>
      <c r="P8169">
        <v>53</v>
      </c>
      <c r="Q8169">
        <v>0.35714285714285715</v>
      </c>
      <c r="R8169">
        <v>52458</v>
      </c>
      <c r="S8169" t="str" cm="1">
        <f t="array" ref="S8169">_xlfn.IFS(E8172&lt;30,"18-29",E8172&lt;45,"30-44",TRUE,"45+")</f>
        <v>45+</v>
      </c>
      <c r="T8169" t="str" cm="1">
        <f t="array" ref="T8169">_xlfn.IFS(F8169&lt;=2,"0-2 Years",F8169&lt;=5,"3-5 Years",F8169&lt;=8,"6-8 Years",TRUE,"9-10 Years")</f>
        <v>6-8 Years</v>
      </c>
      <c r="U8169" t="str" cm="1">
        <f t="array" ref="U8169">_xlfn.IFS(P8169&gt;60,"High Risk",P8169&gt;30,"Medium Risk",TRUE,"Low Risk")</f>
        <v>Medium Risk</v>
      </c>
      <c r="V8169">
        <f t="shared" si="127"/>
        <v>2</v>
      </c>
    </row>
    <row r="8170" spans="1:22" hidden="1" x14ac:dyDescent="0.2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 s="2">
        <v>0</v>
      </c>
      <c r="H8170">
        <v>2</v>
      </c>
      <c r="I8170">
        <v>1</v>
      </c>
      <c r="J8170">
        <v>1</v>
      </c>
      <c r="K8170" s="1">
        <v>4700.66</v>
      </c>
      <c r="L8170">
        <v>0</v>
      </c>
      <c r="M8170">
        <v>25</v>
      </c>
      <c r="N8170">
        <v>1975</v>
      </c>
      <c r="O8170">
        <v>4</v>
      </c>
      <c r="P8170">
        <v>28</v>
      </c>
      <c r="Q8170">
        <v>0.16</v>
      </c>
      <c r="R8170">
        <v>49375</v>
      </c>
      <c r="S8170" t="str" cm="1">
        <f t="array" ref="S8170">_xlfn.IFS(E8173&lt;30,"18-29",E8173&lt;45,"30-44",TRUE,"45+")</f>
        <v>30-44</v>
      </c>
      <c r="T8170" t="str" cm="1">
        <f t="array" ref="T8170">_xlfn.IFS(F8170&lt;=2,"0-2 Years",F8170&lt;=5,"3-5 Years",F8170&lt;=8,"6-8 Years",TRUE,"9-10 Years")</f>
        <v>0-2 Years</v>
      </c>
      <c r="U8170" t="str" cm="1">
        <f t="array" ref="U8170">_xlfn.IFS(P8170&gt;60,"High Risk",P8170&gt;30,"Medium Risk",TRUE,"Low Risk")</f>
        <v>Low Risk</v>
      </c>
      <c r="V8170">
        <f t="shared" si="127"/>
        <v>4</v>
      </c>
    </row>
    <row r="8171" spans="1:22" hidden="1" x14ac:dyDescent="0.2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 s="2">
        <v>127009.83</v>
      </c>
      <c r="H8171">
        <v>1</v>
      </c>
      <c r="I8171">
        <v>1</v>
      </c>
      <c r="J8171">
        <v>0</v>
      </c>
      <c r="K8171" s="1">
        <v>161909.95000000001</v>
      </c>
      <c r="L8171">
        <v>0</v>
      </c>
      <c r="M8171">
        <v>5</v>
      </c>
      <c r="N8171">
        <v>1994</v>
      </c>
      <c r="O8171">
        <v>2</v>
      </c>
      <c r="P8171">
        <v>70</v>
      </c>
      <c r="Q8171">
        <v>0.4</v>
      </c>
      <c r="R8171">
        <v>9970</v>
      </c>
      <c r="S8171" t="str" cm="1">
        <f t="array" ref="S8171">_xlfn.IFS(E8174&lt;30,"18-29",E8174&lt;45,"30-44",TRUE,"45+")</f>
        <v>30-44</v>
      </c>
      <c r="T8171" t="str" cm="1">
        <f t="array" ref="T8171">_xlfn.IFS(F8171&lt;=2,"0-2 Years",F8171&lt;=5,"3-5 Years",F8171&lt;=8,"6-8 Years",TRUE,"9-10 Years")</f>
        <v>3-5 Years</v>
      </c>
      <c r="U8171" t="str" cm="1">
        <f t="array" ref="U8171">_xlfn.IFS(P8171&gt;60,"High Risk",P8171&gt;30,"Medium Risk",TRUE,"Low Risk")</f>
        <v>High Risk</v>
      </c>
      <c r="V8171">
        <f t="shared" si="127"/>
        <v>5</v>
      </c>
    </row>
    <row r="8172" spans="1:22" hidden="1" x14ac:dyDescent="0.2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 s="2">
        <v>124737.96</v>
      </c>
      <c r="H8172">
        <v>1</v>
      </c>
      <c r="I8172">
        <v>0</v>
      </c>
      <c r="J8172">
        <v>1</v>
      </c>
      <c r="K8172" s="1">
        <v>90389.61</v>
      </c>
      <c r="L8172">
        <v>1</v>
      </c>
      <c r="M8172">
        <v>8</v>
      </c>
      <c r="N8172">
        <v>2072</v>
      </c>
      <c r="O8172">
        <v>6</v>
      </c>
      <c r="P8172">
        <v>55</v>
      </c>
      <c r="Q8172">
        <v>0.75</v>
      </c>
      <c r="R8172">
        <v>16576</v>
      </c>
      <c r="S8172" t="str" cm="1">
        <f t="array" ref="S8172">_xlfn.IFS(E8175&lt;30,"18-29",E8175&lt;45,"30-44",TRUE,"45+")</f>
        <v>30-44</v>
      </c>
      <c r="T8172" t="str" cm="1">
        <f t="array" ref="T8172">_xlfn.IFS(F8172&lt;=2,"0-2 Years",F8172&lt;=5,"3-5 Years",F8172&lt;=8,"6-8 Years",TRUE,"9-10 Years")</f>
        <v>0-2 Years</v>
      </c>
      <c r="U8172" t="str" cm="1">
        <f t="array" ref="U8172">_xlfn.IFS(P8172&gt;60,"High Risk",P8172&gt;30,"Medium Risk",TRUE,"Low Risk")</f>
        <v>Medium Risk</v>
      </c>
      <c r="V8172">
        <f t="shared" si="127"/>
        <v>4</v>
      </c>
    </row>
    <row r="8173" spans="1:22" hidden="1" x14ac:dyDescent="0.2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 s="2">
        <v>179356.28</v>
      </c>
      <c r="H8173">
        <v>2</v>
      </c>
      <c r="I8173">
        <v>1</v>
      </c>
      <c r="J8173">
        <v>0</v>
      </c>
      <c r="K8173" s="1">
        <v>2919.21</v>
      </c>
      <c r="L8173">
        <v>1</v>
      </c>
      <c r="M8173">
        <v>2</v>
      </c>
      <c r="N8173">
        <v>1063</v>
      </c>
      <c r="O8173">
        <v>8</v>
      </c>
      <c r="P8173">
        <v>64</v>
      </c>
      <c r="Q8173">
        <v>1</v>
      </c>
      <c r="R8173">
        <v>2126</v>
      </c>
      <c r="S8173" t="str" cm="1">
        <f t="array" ref="S8173">_xlfn.IFS(E8176&lt;30,"18-29",E8176&lt;45,"30-44",TRUE,"45+")</f>
        <v>30-44</v>
      </c>
      <c r="T8173" t="str" cm="1">
        <f t="array" ref="T8173">_xlfn.IFS(F8173&lt;=2,"0-2 Years",F8173&lt;=5,"3-5 Years",F8173&lt;=8,"6-8 Years",TRUE,"9-10 Years")</f>
        <v>0-2 Years</v>
      </c>
      <c r="U8173" t="str" cm="1">
        <f t="array" ref="U8173">_xlfn.IFS(P8173&gt;60,"High Risk",P8173&gt;30,"Medium Risk",TRUE,"Low Risk")</f>
        <v>High Risk</v>
      </c>
      <c r="V8173">
        <f t="shared" si="127"/>
        <v>4</v>
      </c>
    </row>
    <row r="8174" spans="1:22" hidden="1" x14ac:dyDescent="0.2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 s="2">
        <v>0</v>
      </c>
      <c r="H8174">
        <v>2</v>
      </c>
      <c r="I8174">
        <v>1</v>
      </c>
      <c r="J8174">
        <v>1</v>
      </c>
      <c r="K8174" s="1">
        <v>99086.74</v>
      </c>
      <c r="L8174">
        <v>0</v>
      </c>
      <c r="M8174">
        <v>1</v>
      </c>
      <c r="N8174">
        <v>161</v>
      </c>
      <c r="O8174">
        <v>1</v>
      </c>
      <c r="P8174">
        <v>4</v>
      </c>
      <c r="Q8174">
        <v>1</v>
      </c>
      <c r="R8174">
        <v>161</v>
      </c>
      <c r="S8174" t="str" cm="1">
        <f t="array" ref="S8174">_xlfn.IFS(E8177&lt;30,"18-29",E8177&lt;45,"30-44",TRUE,"45+")</f>
        <v>18-29</v>
      </c>
      <c r="T8174" t="str" cm="1">
        <f t="array" ref="T8174">_xlfn.IFS(F8174&lt;=2,"0-2 Years",F8174&lt;=5,"3-5 Years",F8174&lt;=8,"6-8 Years",TRUE,"9-10 Years")</f>
        <v>6-8 Years</v>
      </c>
      <c r="U8174" t="str" cm="1">
        <f t="array" ref="U8174">_xlfn.IFS(P8174&gt;60,"High Risk",P8174&gt;30,"Medium Risk",TRUE,"Low Risk")</f>
        <v>Low Risk</v>
      </c>
      <c r="V8174">
        <f t="shared" si="127"/>
        <v>3</v>
      </c>
    </row>
    <row r="8175" spans="1:22" hidden="1" x14ac:dyDescent="0.2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 s="2">
        <v>127320.36</v>
      </c>
      <c r="H8175">
        <v>3</v>
      </c>
      <c r="I8175">
        <v>1</v>
      </c>
      <c r="J8175">
        <v>0</v>
      </c>
      <c r="K8175" s="1">
        <v>163170.32</v>
      </c>
      <c r="L8175">
        <v>0</v>
      </c>
      <c r="M8175">
        <v>7</v>
      </c>
      <c r="N8175">
        <v>1336</v>
      </c>
      <c r="O8175">
        <v>7</v>
      </c>
      <c r="P8175">
        <v>140</v>
      </c>
      <c r="Q8175">
        <v>1</v>
      </c>
      <c r="R8175">
        <v>9352</v>
      </c>
      <c r="S8175" t="str" cm="1">
        <f t="array" ref="S8175">_xlfn.IFS(E8178&lt;30,"18-29",E8178&lt;45,"30-44",TRUE,"45+")</f>
        <v>30-44</v>
      </c>
      <c r="T8175" t="str" cm="1">
        <f t="array" ref="T8175">_xlfn.IFS(F8175&lt;=2,"0-2 Years",F8175&lt;=5,"3-5 Years",F8175&lt;=8,"6-8 Years",TRUE,"9-10 Years")</f>
        <v>0-2 Years</v>
      </c>
      <c r="U8175" t="str" cm="1">
        <f t="array" ref="U8175">_xlfn.IFS(P8175&gt;60,"High Risk",P8175&gt;30,"Medium Risk",TRUE,"Low Risk")</f>
        <v>High Risk</v>
      </c>
      <c r="V8175">
        <f t="shared" si="127"/>
        <v>4</v>
      </c>
    </row>
    <row r="8176" spans="1:22" hidden="1" x14ac:dyDescent="0.2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 s="2">
        <v>125175.58</v>
      </c>
      <c r="H8176">
        <v>1</v>
      </c>
      <c r="I8176">
        <v>1</v>
      </c>
      <c r="J8176">
        <v>1</v>
      </c>
      <c r="K8176" s="1">
        <v>72757.33</v>
      </c>
      <c r="L8176">
        <v>0</v>
      </c>
      <c r="M8176">
        <v>10</v>
      </c>
      <c r="N8176">
        <v>253</v>
      </c>
      <c r="O8176">
        <v>3</v>
      </c>
      <c r="P8176">
        <v>66</v>
      </c>
      <c r="Q8176">
        <v>0.3</v>
      </c>
      <c r="R8176">
        <v>2530</v>
      </c>
      <c r="S8176" t="str" cm="1">
        <f t="array" ref="S8176">_xlfn.IFS(E8179&lt;30,"18-29",E8179&lt;45,"30-44",TRUE,"45+")</f>
        <v>30-44</v>
      </c>
      <c r="T8176" t="str" cm="1">
        <f t="array" ref="T8176">_xlfn.IFS(F8176&lt;=2,"0-2 Years",F8176&lt;=5,"3-5 Years",F8176&lt;=8,"6-8 Years",TRUE,"9-10 Years")</f>
        <v>0-2 Years</v>
      </c>
      <c r="U8176" t="str" cm="1">
        <f t="array" ref="U8176">_xlfn.IFS(P8176&gt;60,"High Risk",P8176&gt;30,"Medium Risk",TRUE,"Low Risk")</f>
        <v>High Risk</v>
      </c>
      <c r="V8176">
        <f t="shared" si="127"/>
        <v>3</v>
      </c>
    </row>
    <row r="8177" spans="1:22" hidden="1" x14ac:dyDescent="0.2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 s="2">
        <v>186788.96</v>
      </c>
      <c r="H8177">
        <v>2</v>
      </c>
      <c r="I8177">
        <v>1</v>
      </c>
      <c r="J8177">
        <v>0</v>
      </c>
      <c r="K8177" s="1">
        <v>73286.8</v>
      </c>
      <c r="L8177">
        <v>0</v>
      </c>
      <c r="M8177">
        <v>17</v>
      </c>
      <c r="N8177">
        <v>1929</v>
      </c>
      <c r="O8177">
        <v>4</v>
      </c>
      <c r="P8177">
        <v>92</v>
      </c>
      <c r="Q8177">
        <v>0.23529411764705882</v>
      </c>
      <c r="R8177">
        <v>32793</v>
      </c>
      <c r="S8177" t="str" cm="1">
        <f t="array" ref="S8177">_xlfn.IFS(E8180&lt;30,"18-29",E8180&lt;45,"30-44",TRUE,"45+")</f>
        <v>45+</v>
      </c>
      <c r="T8177" t="str" cm="1">
        <f t="array" ref="T8177">_xlfn.IFS(F8177&lt;=2,"0-2 Years",F8177&lt;=5,"3-5 Years",F8177&lt;=8,"6-8 Years",TRUE,"9-10 Years")</f>
        <v>6-8 Years</v>
      </c>
      <c r="U8177" t="str" cm="1">
        <f t="array" ref="U8177">_xlfn.IFS(P8177&gt;60,"High Risk",P8177&gt;30,"Medium Risk",TRUE,"Low Risk")</f>
        <v>High Risk</v>
      </c>
      <c r="V8177">
        <f t="shared" si="127"/>
        <v>3</v>
      </c>
    </row>
    <row r="8178" spans="1:22" hidden="1" x14ac:dyDescent="0.2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 s="2">
        <v>148556.74</v>
      </c>
      <c r="H8178">
        <v>1</v>
      </c>
      <c r="I8178">
        <v>0</v>
      </c>
      <c r="J8178">
        <v>1</v>
      </c>
      <c r="K8178" s="1">
        <v>146056.29</v>
      </c>
      <c r="L8178">
        <v>0</v>
      </c>
      <c r="M8178">
        <v>24</v>
      </c>
      <c r="N8178">
        <v>2195</v>
      </c>
      <c r="O8178">
        <v>6</v>
      </c>
      <c r="P8178">
        <v>89</v>
      </c>
      <c r="Q8178">
        <v>0.25</v>
      </c>
      <c r="R8178">
        <v>52680</v>
      </c>
      <c r="S8178" t="str" cm="1">
        <f t="array" ref="S8178">_xlfn.IFS(E8181&lt;30,"18-29",E8181&lt;45,"30-44",TRUE,"45+")</f>
        <v>18-29</v>
      </c>
      <c r="T8178" t="str" cm="1">
        <f t="array" ref="T8178">_xlfn.IFS(F8178&lt;=2,"0-2 Years",F8178&lt;=5,"3-5 Years",F8178&lt;=8,"6-8 Years",TRUE,"9-10 Years")</f>
        <v>3-5 Years</v>
      </c>
      <c r="U8178" t="str" cm="1">
        <f t="array" ref="U8178">_xlfn.IFS(P8178&gt;60,"High Risk",P8178&gt;30,"Medium Risk",TRUE,"Low Risk")</f>
        <v>High Risk</v>
      </c>
      <c r="V8178">
        <f t="shared" si="127"/>
        <v>2</v>
      </c>
    </row>
    <row r="8179" spans="1:22" hidden="1" x14ac:dyDescent="0.2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 s="2">
        <v>128644.46</v>
      </c>
      <c r="H8179">
        <v>1</v>
      </c>
      <c r="I8179">
        <v>0</v>
      </c>
      <c r="J8179">
        <v>0</v>
      </c>
      <c r="K8179" s="1">
        <v>167673.37</v>
      </c>
      <c r="L8179">
        <v>0</v>
      </c>
      <c r="M8179">
        <v>13</v>
      </c>
      <c r="N8179">
        <v>3284</v>
      </c>
      <c r="O8179">
        <v>8</v>
      </c>
      <c r="P8179">
        <v>62</v>
      </c>
      <c r="Q8179">
        <v>0.61538461538461542</v>
      </c>
      <c r="R8179">
        <v>42692</v>
      </c>
      <c r="S8179" t="str" cm="1">
        <f t="array" ref="S8179">_xlfn.IFS(E8182&lt;30,"18-29",E8182&lt;45,"30-44",TRUE,"45+")</f>
        <v>30-44</v>
      </c>
      <c r="T8179" t="str" cm="1">
        <f t="array" ref="T8179">_xlfn.IFS(F8179&lt;=2,"0-2 Years",F8179&lt;=5,"3-5 Years",F8179&lt;=8,"6-8 Years",TRUE,"9-10 Years")</f>
        <v>6-8 Years</v>
      </c>
      <c r="U8179" t="str" cm="1">
        <f t="array" ref="U8179">_xlfn.IFS(P8179&gt;60,"High Risk",P8179&gt;30,"Medium Risk",TRUE,"Low Risk")</f>
        <v>High Risk</v>
      </c>
      <c r="V8179">
        <f t="shared" si="127"/>
        <v>5</v>
      </c>
    </row>
    <row r="8180" spans="1:22" hidden="1" x14ac:dyDescent="0.2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 s="2">
        <v>127476.73</v>
      </c>
      <c r="H8180">
        <v>2</v>
      </c>
      <c r="I8180">
        <v>1</v>
      </c>
      <c r="J8180">
        <v>1</v>
      </c>
      <c r="K8180" s="1">
        <v>146011.54999999999</v>
      </c>
      <c r="L8180">
        <v>0</v>
      </c>
      <c r="M8180">
        <v>16</v>
      </c>
      <c r="N8180">
        <v>4918</v>
      </c>
      <c r="O8180">
        <v>0</v>
      </c>
      <c r="P8180">
        <v>127</v>
      </c>
      <c r="Q8180">
        <v>0</v>
      </c>
      <c r="R8180">
        <v>78688</v>
      </c>
      <c r="S8180" t="str" cm="1">
        <f t="array" ref="S8180">_xlfn.IFS(E8183&lt;30,"18-29",E8183&lt;45,"30-44",TRUE,"45+")</f>
        <v>18-29</v>
      </c>
      <c r="T8180" t="str" cm="1">
        <f t="array" ref="T8180">_xlfn.IFS(F8180&lt;=2,"0-2 Years",F8180&lt;=5,"3-5 Years",F8180&lt;=8,"6-8 Years",TRUE,"9-10 Years")</f>
        <v>6-8 Years</v>
      </c>
      <c r="U8180" t="str" cm="1">
        <f t="array" ref="U8180">_xlfn.IFS(P8180&gt;60,"High Risk",P8180&gt;30,"Medium Risk",TRUE,"Low Risk")</f>
        <v>High Risk</v>
      </c>
      <c r="V8180">
        <f t="shared" si="127"/>
        <v>1</v>
      </c>
    </row>
    <row r="8181" spans="1:22" hidden="1" x14ac:dyDescent="0.2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 s="2">
        <v>159561.93</v>
      </c>
      <c r="H8181">
        <v>1</v>
      </c>
      <c r="I8181">
        <v>0</v>
      </c>
      <c r="J8181">
        <v>1</v>
      </c>
      <c r="K8181" s="1">
        <v>103381.47</v>
      </c>
      <c r="L8181">
        <v>0</v>
      </c>
      <c r="M8181">
        <v>23</v>
      </c>
      <c r="N8181">
        <v>2294</v>
      </c>
      <c r="O8181">
        <v>9</v>
      </c>
      <c r="P8181">
        <v>58</v>
      </c>
      <c r="Q8181">
        <v>0.39130434782608697</v>
      </c>
      <c r="R8181">
        <v>52762</v>
      </c>
      <c r="S8181" t="str" cm="1">
        <f t="array" ref="S8181">_xlfn.IFS(E8184&lt;30,"18-29",E8184&lt;45,"30-44",TRUE,"45+")</f>
        <v>30-44</v>
      </c>
      <c r="T8181" t="str" cm="1">
        <f t="array" ref="T8181">_xlfn.IFS(F8181&lt;=2,"0-2 Years",F8181&lt;=5,"3-5 Years",F8181&lt;=8,"6-8 Years",TRUE,"9-10 Years")</f>
        <v>9-10 Years</v>
      </c>
      <c r="U8181" t="str" cm="1">
        <f t="array" ref="U8181">_xlfn.IFS(P8181&gt;60,"High Risk",P8181&gt;30,"Medium Risk",TRUE,"Low Risk")</f>
        <v>Medium Risk</v>
      </c>
      <c r="V8181">
        <f t="shared" si="127"/>
        <v>2</v>
      </c>
    </row>
    <row r="8182" spans="1:22" hidden="1" x14ac:dyDescent="0.2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 s="2">
        <v>112419.92</v>
      </c>
      <c r="H8182">
        <v>1</v>
      </c>
      <c r="I8182">
        <v>1</v>
      </c>
      <c r="J8182">
        <v>1</v>
      </c>
      <c r="K8182" s="1">
        <v>83022.92</v>
      </c>
      <c r="L8182">
        <v>0</v>
      </c>
      <c r="M8182">
        <v>7</v>
      </c>
      <c r="N8182">
        <v>839</v>
      </c>
      <c r="O8182">
        <v>10</v>
      </c>
      <c r="P8182">
        <v>124</v>
      </c>
      <c r="Q8182">
        <v>1</v>
      </c>
      <c r="R8182">
        <v>5873</v>
      </c>
      <c r="S8182" t="str" cm="1">
        <f t="array" ref="S8182">_xlfn.IFS(E8185&lt;30,"18-29",E8185&lt;45,"30-44",TRUE,"45+")</f>
        <v>45+</v>
      </c>
      <c r="T8182" t="str" cm="1">
        <f t="array" ref="T8182">_xlfn.IFS(F8182&lt;=2,"0-2 Years",F8182&lt;=5,"3-5 Years",F8182&lt;=8,"6-8 Years",TRUE,"9-10 Years")</f>
        <v>0-2 Years</v>
      </c>
      <c r="U8182" t="str" cm="1">
        <f t="array" ref="U8182">_xlfn.IFS(P8182&gt;60,"High Risk",P8182&gt;30,"Medium Risk",TRUE,"Low Risk")</f>
        <v>High Risk</v>
      </c>
      <c r="V8182">
        <f t="shared" si="127"/>
        <v>3</v>
      </c>
    </row>
    <row r="8183" spans="1:22" hidden="1" x14ac:dyDescent="0.2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 s="2">
        <v>129991.76</v>
      </c>
      <c r="H8183">
        <v>2</v>
      </c>
      <c r="I8183">
        <v>0</v>
      </c>
      <c r="J8183">
        <v>1</v>
      </c>
      <c r="K8183" s="1">
        <v>46041.08</v>
      </c>
      <c r="L8183">
        <v>0</v>
      </c>
      <c r="M8183">
        <v>12</v>
      </c>
      <c r="N8183">
        <v>1695</v>
      </c>
      <c r="O8183">
        <v>8</v>
      </c>
      <c r="P8183">
        <v>166</v>
      </c>
      <c r="Q8183">
        <v>0.66666666666666663</v>
      </c>
      <c r="R8183">
        <v>20340</v>
      </c>
      <c r="S8183" t="str" cm="1">
        <f t="array" ref="S8183">_xlfn.IFS(E8186&lt;30,"18-29",E8186&lt;45,"30-44",TRUE,"45+")</f>
        <v>45+</v>
      </c>
      <c r="T8183" t="str" cm="1">
        <f t="array" ref="T8183">_xlfn.IFS(F8183&lt;=2,"0-2 Years",F8183&lt;=5,"3-5 Years",F8183&lt;=8,"6-8 Years",TRUE,"9-10 Years")</f>
        <v>6-8 Years</v>
      </c>
      <c r="U8183" t="str" cm="1">
        <f t="array" ref="U8183">_xlfn.IFS(P8183&gt;60,"High Risk",P8183&gt;30,"Medium Risk",TRUE,"Low Risk")</f>
        <v>High Risk</v>
      </c>
      <c r="V8183">
        <f t="shared" si="127"/>
        <v>0</v>
      </c>
    </row>
    <row r="8184" spans="1:22" hidden="1" x14ac:dyDescent="0.2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 s="2">
        <v>0</v>
      </c>
      <c r="H8184">
        <v>1</v>
      </c>
      <c r="I8184">
        <v>0</v>
      </c>
      <c r="J8184">
        <v>1</v>
      </c>
      <c r="K8184" s="1">
        <v>182843.24</v>
      </c>
      <c r="L8184">
        <v>0</v>
      </c>
      <c r="M8184">
        <v>26</v>
      </c>
      <c r="N8184">
        <v>2428</v>
      </c>
      <c r="O8184">
        <v>1</v>
      </c>
      <c r="P8184">
        <v>35</v>
      </c>
      <c r="Q8184">
        <v>3.8461538461538464E-2</v>
      </c>
      <c r="R8184">
        <v>63128</v>
      </c>
      <c r="S8184" t="str" cm="1">
        <f t="array" ref="S8184">_xlfn.IFS(E8187&lt;30,"18-29",E8187&lt;45,"30-44",TRUE,"45+")</f>
        <v>30-44</v>
      </c>
      <c r="T8184" t="str" cm="1">
        <f t="array" ref="T8184">_xlfn.IFS(F8184&lt;=2,"0-2 Years",F8184&lt;=5,"3-5 Years",F8184&lt;=8,"6-8 Years",TRUE,"9-10 Years")</f>
        <v>3-5 Years</v>
      </c>
      <c r="U8184" t="str" cm="1">
        <f t="array" ref="U8184">_xlfn.IFS(P8184&gt;60,"High Risk",P8184&gt;30,"Medium Risk",TRUE,"Low Risk")</f>
        <v>Medium Risk</v>
      </c>
      <c r="V8184">
        <f t="shared" si="127"/>
        <v>5</v>
      </c>
    </row>
    <row r="8185" spans="1:22" hidden="1" x14ac:dyDescent="0.2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 s="2">
        <v>0</v>
      </c>
      <c r="H8185">
        <v>2</v>
      </c>
      <c r="I8185">
        <v>1</v>
      </c>
      <c r="J8185">
        <v>1</v>
      </c>
      <c r="K8185" s="1">
        <v>171364.18</v>
      </c>
      <c r="L8185">
        <v>0</v>
      </c>
      <c r="M8185">
        <v>6</v>
      </c>
      <c r="N8185">
        <v>3280</v>
      </c>
      <c r="O8185">
        <v>5</v>
      </c>
      <c r="P8185">
        <v>91</v>
      </c>
      <c r="Q8185">
        <v>0.83333333333333337</v>
      </c>
      <c r="R8185">
        <v>19680</v>
      </c>
      <c r="S8185" t="str" cm="1">
        <f t="array" ref="S8185">_xlfn.IFS(E8188&lt;30,"18-29",E8188&lt;45,"30-44",TRUE,"45+")</f>
        <v>30-44</v>
      </c>
      <c r="T8185" t="str" cm="1">
        <f t="array" ref="T8185">_xlfn.IFS(F8185&lt;=2,"0-2 Years",F8185&lt;=5,"3-5 Years",F8185&lt;=8,"6-8 Years",TRUE,"9-10 Years")</f>
        <v>0-2 Years</v>
      </c>
      <c r="U8185" t="str" cm="1">
        <f t="array" ref="U8185">_xlfn.IFS(P8185&gt;60,"High Risk",P8185&gt;30,"Medium Risk",TRUE,"Low Risk")</f>
        <v>High Risk</v>
      </c>
      <c r="V8185">
        <f t="shared" si="127"/>
        <v>5</v>
      </c>
    </row>
    <row r="8186" spans="1:22" x14ac:dyDescent="0.2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 s="2">
        <v>0</v>
      </c>
      <c r="H8186">
        <v>1</v>
      </c>
      <c r="I8186">
        <v>1</v>
      </c>
      <c r="J8186">
        <v>0</v>
      </c>
      <c r="K8186" s="1">
        <v>183399.12</v>
      </c>
      <c r="L8186">
        <v>1</v>
      </c>
      <c r="M8186">
        <v>21</v>
      </c>
      <c r="N8186">
        <v>791</v>
      </c>
      <c r="O8186">
        <v>0</v>
      </c>
      <c r="P8186">
        <v>4</v>
      </c>
      <c r="Q8186">
        <v>0</v>
      </c>
      <c r="R8186">
        <v>16611</v>
      </c>
      <c r="S8186" t="str" cm="1">
        <f t="array" ref="S8186">_xlfn.IFS(E8189&lt;30,"18-29",E8189&lt;45,"30-44",TRUE,"45+")</f>
        <v>30-44</v>
      </c>
      <c r="T8186" t="str" cm="1">
        <f t="array" ref="T8186">_xlfn.IFS(F8186&lt;=2,"0-2 Years",F8186&lt;=5,"3-5 Years",F8186&lt;=8,"6-8 Years",TRUE,"9-10 Years")</f>
        <v>3-5 Years</v>
      </c>
      <c r="U8186" t="str" cm="1">
        <f t="array" ref="U8186">_xlfn.IFS(P8186&gt;60,"High Risk",P8186&gt;30,"Medium Risk",TRUE,"Low Risk")</f>
        <v>Low Risk</v>
      </c>
      <c r="V8186">
        <f t="shared" si="127"/>
        <v>9</v>
      </c>
    </row>
    <row r="8187" spans="1:22" hidden="1" x14ac:dyDescent="0.2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 s="2">
        <v>89175.06</v>
      </c>
      <c r="H8187">
        <v>2</v>
      </c>
      <c r="I8187">
        <v>0</v>
      </c>
      <c r="J8187">
        <v>1</v>
      </c>
      <c r="K8187" s="1">
        <v>152883.95000000001</v>
      </c>
      <c r="L8187">
        <v>0</v>
      </c>
      <c r="M8187">
        <v>9</v>
      </c>
      <c r="N8187">
        <v>2684</v>
      </c>
      <c r="O8187">
        <v>1</v>
      </c>
      <c r="P8187">
        <v>147</v>
      </c>
      <c r="Q8187">
        <v>0.1111111111111111</v>
      </c>
      <c r="R8187">
        <v>24156</v>
      </c>
      <c r="S8187" t="str" cm="1">
        <f t="array" ref="S8187">_xlfn.IFS(E8190&lt;30,"18-29",E8190&lt;45,"30-44",TRUE,"45+")</f>
        <v>45+</v>
      </c>
      <c r="T8187" t="str" cm="1">
        <f t="array" ref="T8187">_xlfn.IFS(F8187&lt;=2,"0-2 Years",F8187&lt;=5,"3-5 Years",F8187&lt;=8,"6-8 Years",TRUE,"9-10 Years")</f>
        <v>6-8 Years</v>
      </c>
      <c r="U8187" t="str" cm="1">
        <f t="array" ref="U8187">_xlfn.IFS(P8187&gt;60,"High Risk",P8187&gt;30,"Medium Risk",TRUE,"Low Risk")</f>
        <v>High Risk</v>
      </c>
      <c r="V8187">
        <f t="shared" si="127"/>
        <v>0</v>
      </c>
    </row>
    <row r="8188" spans="1:22" x14ac:dyDescent="0.2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 s="2">
        <v>0</v>
      </c>
      <c r="H8188">
        <v>2</v>
      </c>
      <c r="I8188">
        <v>1</v>
      </c>
      <c r="J8188">
        <v>0</v>
      </c>
      <c r="K8188" s="1">
        <v>50560.45</v>
      </c>
      <c r="L8188">
        <v>1</v>
      </c>
      <c r="M8188">
        <v>20</v>
      </c>
      <c r="N8188">
        <v>1785</v>
      </c>
      <c r="O8188">
        <v>5</v>
      </c>
      <c r="P8188">
        <v>150</v>
      </c>
      <c r="Q8188">
        <v>0.25</v>
      </c>
      <c r="R8188">
        <v>35700</v>
      </c>
      <c r="S8188" t="str" cm="1">
        <f t="array" ref="S8188">_xlfn.IFS(E8191&lt;30,"18-29",E8191&lt;45,"30-44",TRUE,"45+")</f>
        <v>18-29</v>
      </c>
      <c r="T8188" t="str" cm="1">
        <f t="array" ref="T8188">_xlfn.IFS(F8188&lt;=2,"0-2 Years",F8188&lt;=5,"3-5 Years",F8188&lt;=8,"6-8 Years",TRUE,"9-10 Years")</f>
        <v>3-5 Years</v>
      </c>
      <c r="U8188" t="str" cm="1">
        <f t="array" ref="U8188">_xlfn.IFS(P8188&gt;60,"High Risk",P8188&gt;30,"Medium Risk",TRUE,"Low Risk")</f>
        <v>High Risk</v>
      </c>
      <c r="V8188">
        <f t="shared" si="127"/>
        <v>6</v>
      </c>
    </row>
    <row r="8189" spans="1:22" hidden="1" x14ac:dyDescent="0.2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 s="2">
        <v>162390.51999999999</v>
      </c>
      <c r="H8189">
        <v>2</v>
      </c>
      <c r="I8189">
        <v>1</v>
      </c>
      <c r="J8189">
        <v>0</v>
      </c>
      <c r="K8189" s="1">
        <v>54702.66</v>
      </c>
      <c r="L8189">
        <v>0</v>
      </c>
      <c r="M8189">
        <v>27</v>
      </c>
      <c r="N8189">
        <v>1140</v>
      </c>
      <c r="O8189">
        <v>1</v>
      </c>
      <c r="P8189">
        <v>37</v>
      </c>
      <c r="Q8189">
        <v>3.7037037037037035E-2</v>
      </c>
      <c r="R8189">
        <v>30780</v>
      </c>
      <c r="S8189" t="str" cm="1">
        <f t="array" ref="S8189">_xlfn.IFS(E8192&lt;30,"18-29",E8192&lt;45,"30-44",TRUE,"45+")</f>
        <v>45+</v>
      </c>
      <c r="T8189" t="str" cm="1">
        <f t="array" ref="T8189">_xlfn.IFS(F8189&lt;=2,"0-2 Years",F8189&lt;=5,"3-5 Years",F8189&lt;=8,"6-8 Years",TRUE,"9-10 Years")</f>
        <v>3-5 Years</v>
      </c>
      <c r="U8189" t="str" cm="1">
        <f t="array" ref="U8189">_xlfn.IFS(P8189&gt;60,"High Risk",P8189&gt;30,"Medium Risk",TRUE,"Low Risk")</f>
        <v>Medium Risk</v>
      </c>
      <c r="V8189">
        <f t="shared" si="127"/>
        <v>3</v>
      </c>
    </row>
    <row r="8190" spans="1:22" x14ac:dyDescent="0.2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 s="2">
        <v>190353.08</v>
      </c>
      <c r="H8190">
        <v>1</v>
      </c>
      <c r="I8190">
        <v>1</v>
      </c>
      <c r="J8190">
        <v>0</v>
      </c>
      <c r="K8190" s="1">
        <v>78365.75</v>
      </c>
      <c r="L8190">
        <v>0</v>
      </c>
      <c r="M8190">
        <v>11</v>
      </c>
      <c r="N8190">
        <v>837</v>
      </c>
      <c r="O8190">
        <v>4</v>
      </c>
      <c r="P8190">
        <v>31</v>
      </c>
      <c r="Q8190">
        <v>0.36363636363636365</v>
      </c>
      <c r="R8190">
        <v>9207</v>
      </c>
      <c r="S8190" t="str" cm="1">
        <f t="array" ref="S8190">_xlfn.IFS(E8193&lt;30,"18-29",E8193&lt;45,"30-44",TRUE,"45+")</f>
        <v>30-44</v>
      </c>
      <c r="T8190" t="str" cm="1">
        <f t="array" ref="T8190">_xlfn.IFS(F8190&lt;=2,"0-2 Years",F8190&lt;=5,"3-5 Years",F8190&lt;=8,"6-8 Years",TRUE,"9-10 Years")</f>
        <v>3-5 Years</v>
      </c>
      <c r="U8190" t="str" cm="1">
        <f t="array" ref="U8190">_xlfn.IFS(P8190&gt;60,"High Risk",P8190&gt;30,"Medium Risk",TRUE,"Low Risk")</f>
        <v>Medium Risk</v>
      </c>
      <c r="V8190">
        <f t="shared" si="127"/>
        <v>6</v>
      </c>
    </row>
    <row r="8191" spans="1:22" x14ac:dyDescent="0.2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 s="2">
        <v>0</v>
      </c>
      <c r="H8191">
        <v>2</v>
      </c>
      <c r="I8191">
        <v>1</v>
      </c>
      <c r="J8191">
        <v>0</v>
      </c>
      <c r="K8191" s="1">
        <v>68666.63</v>
      </c>
      <c r="L8191">
        <v>0</v>
      </c>
      <c r="M8191">
        <v>28</v>
      </c>
      <c r="N8191">
        <v>791</v>
      </c>
      <c r="O8191">
        <v>4</v>
      </c>
      <c r="P8191">
        <v>110</v>
      </c>
      <c r="Q8191">
        <v>0.14285714285714285</v>
      </c>
      <c r="R8191">
        <v>22148</v>
      </c>
      <c r="S8191" t="str" cm="1">
        <f t="array" ref="S8191">_xlfn.IFS(E8194&lt;30,"18-29",E8194&lt;45,"30-44",TRUE,"45+")</f>
        <v>30-44</v>
      </c>
      <c r="T8191" t="str" cm="1">
        <f t="array" ref="T8191">_xlfn.IFS(F8191&lt;=2,"0-2 Years",F8191&lt;=5,"3-5 Years",F8191&lt;=8,"6-8 Years",TRUE,"9-10 Years")</f>
        <v>6-8 Years</v>
      </c>
      <c r="U8191" t="str" cm="1">
        <f t="array" ref="U8191">_xlfn.IFS(P8191&gt;60,"High Risk",P8191&gt;30,"Medium Risk",TRUE,"Low Risk")</f>
        <v>High Risk</v>
      </c>
      <c r="V8191">
        <f t="shared" si="127"/>
        <v>6</v>
      </c>
    </row>
    <row r="8192" spans="1:22" x14ac:dyDescent="0.2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 s="2">
        <v>0</v>
      </c>
      <c r="H8192">
        <v>2</v>
      </c>
      <c r="I8192">
        <v>1</v>
      </c>
      <c r="J8192">
        <v>0</v>
      </c>
      <c r="K8192" s="1">
        <v>151375.73000000001</v>
      </c>
      <c r="L8192">
        <v>0</v>
      </c>
      <c r="M8192">
        <v>23</v>
      </c>
      <c r="N8192">
        <v>1468</v>
      </c>
      <c r="O8192">
        <v>10</v>
      </c>
      <c r="P8192">
        <v>156</v>
      </c>
      <c r="Q8192">
        <v>0.43478260869565216</v>
      </c>
      <c r="R8192">
        <v>33764</v>
      </c>
      <c r="S8192" t="str" cm="1">
        <f t="array" ref="S8192">_xlfn.IFS(E8195&lt;30,"18-29",E8195&lt;45,"30-44",TRUE,"45+")</f>
        <v>45+</v>
      </c>
      <c r="T8192" t="str" cm="1">
        <f t="array" ref="T8192">_xlfn.IFS(F8192&lt;=2,"0-2 Years",F8192&lt;=5,"3-5 Years",F8192&lt;=8,"6-8 Years",TRUE,"9-10 Years")</f>
        <v>0-2 Years</v>
      </c>
      <c r="U8192" t="str" cm="1">
        <f t="array" ref="U8192">_xlfn.IFS(P8192&gt;60,"High Risk",P8192&gt;30,"Medium Risk",TRUE,"Low Risk")</f>
        <v>High Risk</v>
      </c>
      <c r="V8192">
        <f t="shared" si="127"/>
        <v>8</v>
      </c>
    </row>
    <row r="8193" spans="1:22" hidden="1" x14ac:dyDescent="0.2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 s="2">
        <v>139180.97</v>
      </c>
      <c r="H8193">
        <v>1</v>
      </c>
      <c r="I8193">
        <v>1</v>
      </c>
      <c r="J8193">
        <v>1</v>
      </c>
      <c r="K8193" s="1">
        <v>19959.669999999998</v>
      </c>
      <c r="L8193">
        <v>0</v>
      </c>
      <c r="M8193">
        <v>20</v>
      </c>
      <c r="N8193">
        <v>4568</v>
      </c>
      <c r="O8193">
        <v>2</v>
      </c>
      <c r="P8193">
        <v>121</v>
      </c>
      <c r="Q8193">
        <v>0.1</v>
      </c>
      <c r="R8193">
        <v>91360</v>
      </c>
      <c r="S8193" t="str" cm="1">
        <f t="array" ref="S8193">_xlfn.IFS(E8196&lt;30,"18-29",E8196&lt;45,"30-44",TRUE,"45+")</f>
        <v>30-44</v>
      </c>
      <c r="T8193" t="str" cm="1">
        <f t="array" ref="T8193">_xlfn.IFS(F8193&lt;=2,"0-2 Years",F8193&lt;=5,"3-5 Years",F8193&lt;=8,"6-8 Years",TRUE,"9-10 Years")</f>
        <v>9-10 Years</v>
      </c>
      <c r="U8193" t="str" cm="1">
        <f t="array" ref="U8193">_xlfn.IFS(P8193&gt;60,"High Risk",P8193&gt;30,"Medium Risk",TRUE,"Low Risk")</f>
        <v>High Risk</v>
      </c>
      <c r="V8193">
        <f t="shared" si="127"/>
        <v>2</v>
      </c>
    </row>
    <row r="8194" spans="1:22" hidden="1" x14ac:dyDescent="0.2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 s="2">
        <v>114435.47</v>
      </c>
      <c r="H8194">
        <v>1</v>
      </c>
      <c r="I8194">
        <v>1</v>
      </c>
      <c r="J8194">
        <v>0</v>
      </c>
      <c r="K8194" s="1">
        <v>26955.72</v>
      </c>
      <c r="L8194">
        <v>0</v>
      </c>
      <c r="M8194">
        <v>1</v>
      </c>
      <c r="N8194">
        <v>3088</v>
      </c>
      <c r="O8194">
        <v>8</v>
      </c>
      <c r="P8194">
        <v>59</v>
      </c>
      <c r="Q8194">
        <v>1</v>
      </c>
      <c r="R8194">
        <v>3088</v>
      </c>
      <c r="S8194" t="str" cm="1">
        <f t="array" ref="S8194">_xlfn.IFS(E8197&lt;30,"18-29",E8197&lt;45,"30-44",TRUE,"45+")</f>
        <v>45+</v>
      </c>
      <c r="T8194" t="str" cm="1">
        <f t="array" ref="T8194">_xlfn.IFS(F8194&lt;=2,"0-2 Years",F8194&lt;=5,"3-5 Years",F8194&lt;=8,"6-8 Years",TRUE,"9-10 Years")</f>
        <v>6-8 Years</v>
      </c>
      <c r="U8194" t="str" cm="1">
        <f t="array" ref="U8194">_xlfn.IFS(P8194&gt;60,"High Risk",P8194&gt;30,"Medium Risk",TRUE,"Low Risk")</f>
        <v>Medium Risk</v>
      </c>
      <c r="V8194">
        <f t="shared" si="127"/>
        <v>5</v>
      </c>
    </row>
    <row r="8195" spans="1:22" hidden="1" x14ac:dyDescent="0.2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 s="2">
        <v>149950.19</v>
      </c>
      <c r="H8195">
        <v>1</v>
      </c>
      <c r="I8195">
        <v>1</v>
      </c>
      <c r="J8195">
        <v>1</v>
      </c>
      <c r="K8195" s="1">
        <v>76267.59</v>
      </c>
      <c r="L8195">
        <v>0</v>
      </c>
      <c r="M8195">
        <v>28</v>
      </c>
      <c r="N8195">
        <v>2370</v>
      </c>
      <c r="O8195">
        <v>1</v>
      </c>
      <c r="P8195">
        <v>180</v>
      </c>
      <c r="Q8195">
        <v>3.5714285714285712E-2</v>
      </c>
      <c r="R8195">
        <v>66360</v>
      </c>
      <c r="S8195" t="str" cm="1">
        <f t="array" ref="S8195">_xlfn.IFS(E8198&lt;30,"18-29",E8198&lt;45,"30-44",TRUE,"45+")</f>
        <v>30-44</v>
      </c>
      <c r="T8195" t="str" cm="1">
        <f t="array" ref="T8195">_xlfn.IFS(F8195&lt;=2,"0-2 Years",F8195&lt;=5,"3-5 Years",F8195&lt;=8,"6-8 Years",TRUE,"9-10 Years")</f>
        <v>3-5 Years</v>
      </c>
      <c r="U8195" t="str" cm="1">
        <f t="array" ref="U8195">_xlfn.IFS(P8195&gt;60,"High Risk",P8195&gt;30,"Medium Risk",TRUE,"Low Risk")</f>
        <v>High Risk</v>
      </c>
      <c r="V8195">
        <f t="shared" ref="V8195:V8258" si="128">IF(J8195=0,3,0)+IF(G8195=0,3,0)+IF(H8195=1,2,0)+IF(E8195&gt;45,1,0)+IF(F8195&lt;3,1,0)</f>
        <v>3</v>
      </c>
    </row>
    <row r="8196" spans="1:22" hidden="1" x14ac:dyDescent="0.2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 s="2">
        <v>126115.6</v>
      </c>
      <c r="H8196">
        <v>1</v>
      </c>
      <c r="I8196">
        <v>1</v>
      </c>
      <c r="J8196">
        <v>0</v>
      </c>
      <c r="K8196" s="1">
        <v>100998.5</v>
      </c>
      <c r="L8196">
        <v>0</v>
      </c>
      <c r="M8196">
        <v>8</v>
      </c>
      <c r="N8196">
        <v>1938</v>
      </c>
      <c r="O8196">
        <v>10</v>
      </c>
      <c r="P8196">
        <v>165</v>
      </c>
      <c r="Q8196">
        <v>1</v>
      </c>
      <c r="R8196">
        <v>15504</v>
      </c>
      <c r="S8196" t="str" cm="1">
        <f t="array" ref="S8196">_xlfn.IFS(E8199&lt;30,"18-29",E8199&lt;45,"30-44",TRUE,"45+")</f>
        <v>45+</v>
      </c>
      <c r="T8196" t="str" cm="1">
        <f t="array" ref="T8196">_xlfn.IFS(F8196&lt;=2,"0-2 Years",F8196&lt;=5,"3-5 Years",F8196&lt;=8,"6-8 Years",TRUE,"9-10 Years")</f>
        <v>3-5 Years</v>
      </c>
      <c r="U8196" t="str" cm="1">
        <f t="array" ref="U8196">_xlfn.IFS(P8196&gt;60,"High Risk",P8196&gt;30,"Medium Risk",TRUE,"Low Risk")</f>
        <v>High Risk</v>
      </c>
      <c r="V8196">
        <f t="shared" si="128"/>
        <v>5</v>
      </c>
    </row>
    <row r="8197" spans="1:22" hidden="1" x14ac:dyDescent="0.2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 s="2">
        <v>111396.97</v>
      </c>
      <c r="H8197">
        <v>1</v>
      </c>
      <c r="I8197">
        <v>0</v>
      </c>
      <c r="J8197">
        <v>1</v>
      </c>
      <c r="K8197" s="1">
        <v>191070.01</v>
      </c>
      <c r="L8197">
        <v>0</v>
      </c>
      <c r="M8197">
        <v>2</v>
      </c>
      <c r="N8197">
        <v>2546</v>
      </c>
      <c r="O8197">
        <v>0</v>
      </c>
      <c r="P8197">
        <v>21</v>
      </c>
      <c r="Q8197">
        <v>0</v>
      </c>
      <c r="R8197">
        <v>5092</v>
      </c>
      <c r="S8197" t="str" cm="1">
        <f t="array" ref="S8197">_xlfn.IFS(E8200&lt;30,"18-29",E8200&lt;45,"30-44",TRUE,"45+")</f>
        <v>30-44</v>
      </c>
      <c r="T8197" t="str" cm="1">
        <f t="array" ref="T8197">_xlfn.IFS(F8197&lt;=2,"0-2 Years",F8197&lt;=5,"3-5 Years",F8197&lt;=8,"6-8 Years",TRUE,"9-10 Years")</f>
        <v>6-8 Years</v>
      </c>
      <c r="U8197" t="str" cm="1">
        <f t="array" ref="U8197">_xlfn.IFS(P8197&gt;60,"High Risk",P8197&gt;30,"Medium Risk",TRUE,"Low Risk")</f>
        <v>Low Risk</v>
      </c>
      <c r="V8197">
        <f t="shared" si="128"/>
        <v>3</v>
      </c>
    </row>
    <row r="8198" spans="1:22" hidden="1" x14ac:dyDescent="0.2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 s="2">
        <v>115007.08</v>
      </c>
      <c r="H8198">
        <v>1</v>
      </c>
      <c r="I8198">
        <v>0</v>
      </c>
      <c r="J8198">
        <v>0</v>
      </c>
      <c r="K8198" s="1">
        <v>176858.5</v>
      </c>
      <c r="L8198">
        <v>0</v>
      </c>
      <c r="M8198">
        <v>1</v>
      </c>
      <c r="N8198">
        <v>2422</v>
      </c>
      <c r="O8198">
        <v>2</v>
      </c>
      <c r="P8198">
        <v>76</v>
      </c>
      <c r="Q8198">
        <v>1</v>
      </c>
      <c r="R8198">
        <v>2422</v>
      </c>
      <c r="S8198" t="str" cm="1">
        <f t="array" ref="S8198">_xlfn.IFS(E8201&lt;30,"18-29",E8201&lt;45,"30-44",TRUE,"45+")</f>
        <v>30-44</v>
      </c>
      <c r="T8198" t="str" cm="1">
        <f t="array" ref="T8198">_xlfn.IFS(F8198&lt;=2,"0-2 Years",F8198&lt;=5,"3-5 Years",F8198&lt;=8,"6-8 Years",TRUE,"9-10 Years")</f>
        <v>3-5 Years</v>
      </c>
      <c r="U8198" t="str" cm="1">
        <f t="array" ref="U8198">_xlfn.IFS(P8198&gt;60,"High Risk",P8198&gt;30,"Medium Risk",TRUE,"Low Risk")</f>
        <v>High Risk</v>
      </c>
      <c r="V8198">
        <f t="shared" si="128"/>
        <v>5</v>
      </c>
    </row>
    <row r="8199" spans="1:22" hidden="1" x14ac:dyDescent="0.2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 s="2">
        <v>102141.9</v>
      </c>
      <c r="H8199">
        <v>1</v>
      </c>
      <c r="I8199">
        <v>1</v>
      </c>
      <c r="J8199">
        <v>1</v>
      </c>
      <c r="K8199" s="1">
        <v>45325.26</v>
      </c>
      <c r="L8199">
        <v>0</v>
      </c>
      <c r="M8199">
        <v>15</v>
      </c>
      <c r="N8199">
        <v>2206</v>
      </c>
      <c r="O8199">
        <v>7</v>
      </c>
      <c r="P8199">
        <v>38</v>
      </c>
      <c r="Q8199">
        <v>0.46666666666666667</v>
      </c>
      <c r="R8199">
        <v>33090</v>
      </c>
      <c r="S8199" t="str" cm="1">
        <f t="array" ref="S8199">_xlfn.IFS(E8202&lt;30,"18-29",E8202&lt;45,"30-44",TRUE,"45+")</f>
        <v>45+</v>
      </c>
      <c r="T8199" t="str" cm="1">
        <f t="array" ref="T8199">_xlfn.IFS(F8199&lt;=2,"0-2 Years",F8199&lt;=5,"3-5 Years",F8199&lt;=8,"6-8 Years",TRUE,"9-10 Years")</f>
        <v>6-8 Years</v>
      </c>
      <c r="U8199" t="str" cm="1">
        <f t="array" ref="U8199">_xlfn.IFS(P8199&gt;60,"High Risk",P8199&gt;30,"Medium Risk",TRUE,"Low Risk")</f>
        <v>Medium Risk</v>
      </c>
      <c r="V8199">
        <f t="shared" si="128"/>
        <v>3</v>
      </c>
    </row>
    <row r="8200" spans="1:22" hidden="1" x14ac:dyDescent="0.2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 s="2">
        <v>133686.51999999999</v>
      </c>
      <c r="H8200">
        <v>1</v>
      </c>
      <c r="I8200">
        <v>1</v>
      </c>
      <c r="J8200">
        <v>0</v>
      </c>
      <c r="K8200" s="1">
        <v>190958.48</v>
      </c>
      <c r="L8200">
        <v>1</v>
      </c>
      <c r="M8200">
        <v>1</v>
      </c>
      <c r="N8200">
        <v>3121</v>
      </c>
      <c r="O8200">
        <v>4</v>
      </c>
      <c r="P8200">
        <v>87</v>
      </c>
      <c r="Q8200">
        <v>1</v>
      </c>
      <c r="R8200">
        <v>3121</v>
      </c>
      <c r="S8200" t="str" cm="1">
        <f t="array" ref="S8200">_xlfn.IFS(E8203&lt;30,"18-29",E8203&lt;45,"30-44",TRUE,"45+")</f>
        <v>45+</v>
      </c>
      <c r="T8200" t="str" cm="1">
        <f t="array" ref="T8200">_xlfn.IFS(F8200&lt;=2,"0-2 Years",F8200&lt;=5,"3-5 Years",F8200&lt;=8,"6-8 Years",TRUE,"9-10 Years")</f>
        <v>3-5 Years</v>
      </c>
      <c r="U8200" t="str" cm="1">
        <f t="array" ref="U8200">_xlfn.IFS(P8200&gt;60,"High Risk",P8200&gt;30,"Medium Risk",TRUE,"Low Risk")</f>
        <v>High Risk</v>
      </c>
      <c r="V8200">
        <f t="shared" si="128"/>
        <v>5</v>
      </c>
    </row>
    <row r="8201" spans="1:22" hidden="1" x14ac:dyDescent="0.2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 s="2">
        <v>120879.73</v>
      </c>
      <c r="H8201">
        <v>2</v>
      </c>
      <c r="I8201">
        <v>0</v>
      </c>
      <c r="J8201">
        <v>1</v>
      </c>
      <c r="K8201" s="1">
        <v>78896.59</v>
      </c>
      <c r="L8201">
        <v>0</v>
      </c>
      <c r="M8201">
        <v>2</v>
      </c>
      <c r="N8201">
        <v>4214</v>
      </c>
      <c r="O8201">
        <v>2</v>
      </c>
      <c r="P8201">
        <v>83</v>
      </c>
      <c r="Q8201">
        <v>1</v>
      </c>
      <c r="R8201">
        <v>8428</v>
      </c>
      <c r="S8201" t="str" cm="1">
        <f t="array" ref="S8201">_xlfn.IFS(E8204&lt;30,"18-29",E8204&lt;45,"30-44",TRUE,"45+")</f>
        <v>18-29</v>
      </c>
      <c r="T8201" t="str" cm="1">
        <f t="array" ref="T8201">_xlfn.IFS(F8201&lt;=2,"0-2 Years",F8201&lt;=5,"3-5 Years",F8201&lt;=8,"6-8 Years",TRUE,"9-10 Years")</f>
        <v>9-10 Years</v>
      </c>
      <c r="U8201" t="str" cm="1">
        <f t="array" ref="U8201">_xlfn.IFS(P8201&gt;60,"High Risk",P8201&gt;30,"Medium Risk",TRUE,"Low Risk")</f>
        <v>High Risk</v>
      </c>
      <c r="V8201">
        <f t="shared" si="128"/>
        <v>0</v>
      </c>
    </row>
    <row r="8202" spans="1:22" x14ac:dyDescent="0.2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 s="2">
        <v>0</v>
      </c>
      <c r="H8202">
        <v>1</v>
      </c>
      <c r="I8202">
        <v>1</v>
      </c>
      <c r="J8202">
        <v>0</v>
      </c>
      <c r="K8202" s="1">
        <v>121964.46</v>
      </c>
      <c r="L8202">
        <v>1</v>
      </c>
      <c r="M8202">
        <v>11</v>
      </c>
      <c r="N8202">
        <v>1658</v>
      </c>
      <c r="O8202">
        <v>7</v>
      </c>
      <c r="P8202">
        <v>174</v>
      </c>
      <c r="Q8202">
        <v>0.63636363636363635</v>
      </c>
      <c r="R8202">
        <v>18238</v>
      </c>
      <c r="S8202" t="str" cm="1">
        <f t="array" ref="S8202">_xlfn.IFS(E8205&lt;30,"18-29",E8205&lt;45,"30-44",TRUE,"45+")</f>
        <v>30-44</v>
      </c>
      <c r="T8202" t="str" cm="1">
        <f t="array" ref="T8202">_xlfn.IFS(F8202&lt;=2,"0-2 Years",F8202&lt;=5,"3-5 Years",F8202&lt;=8,"6-8 Years",TRUE,"9-10 Years")</f>
        <v>3-5 Years</v>
      </c>
      <c r="U8202" t="str" cm="1">
        <f t="array" ref="U8202">_xlfn.IFS(P8202&gt;60,"High Risk",P8202&gt;30,"Medium Risk",TRUE,"Low Risk")</f>
        <v>High Risk</v>
      </c>
      <c r="V8202">
        <f t="shared" si="128"/>
        <v>9</v>
      </c>
    </row>
    <row r="8203" spans="1:22" hidden="1" x14ac:dyDescent="0.2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 s="2">
        <v>82321.88</v>
      </c>
      <c r="H8203">
        <v>1</v>
      </c>
      <c r="I8203">
        <v>0</v>
      </c>
      <c r="J8203">
        <v>1</v>
      </c>
      <c r="K8203" s="1">
        <v>11144.4</v>
      </c>
      <c r="L8203">
        <v>0</v>
      </c>
      <c r="M8203">
        <v>19</v>
      </c>
      <c r="N8203">
        <v>4394</v>
      </c>
      <c r="O8203">
        <v>5</v>
      </c>
      <c r="P8203">
        <v>142</v>
      </c>
      <c r="Q8203">
        <v>0.26315789473684209</v>
      </c>
      <c r="R8203">
        <v>83486</v>
      </c>
      <c r="S8203" t="str" cm="1">
        <f t="array" ref="S8203">_xlfn.IFS(E8206&lt;30,"18-29",E8206&lt;45,"30-44",TRUE,"45+")</f>
        <v>30-44</v>
      </c>
      <c r="T8203" t="str" cm="1">
        <f t="array" ref="T8203">_xlfn.IFS(F8203&lt;=2,"0-2 Years",F8203&lt;=5,"3-5 Years",F8203&lt;=8,"6-8 Years",TRUE,"9-10 Years")</f>
        <v>9-10 Years</v>
      </c>
      <c r="U8203" t="str" cm="1">
        <f t="array" ref="U8203">_xlfn.IFS(P8203&gt;60,"High Risk",P8203&gt;30,"Medium Risk",TRUE,"Low Risk")</f>
        <v>High Risk</v>
      </c>
      <c r="V8203">
        <f t="shared" si="128"/>
        <v>3</v>
      </c>
    </row>
    <row r="8204" spans="1:22" x14ac:dyDescent="0.2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 s="2">
        <v>0</v>
      </c>
      <c r="H8204">
        <v>2</v>
      </c>
      <c r="I8204">
        <v>1</v>
      </c>
      <c r="J8204">
        <v>0</v>
      </c>
      <c r="K8204" s="1">
        <v>144181.48000000001</v>
      </c>
      <c r="L8204">
        <v>0</v>
      </c>
      <c r="M8204">
        <v>30</v>
      </c>
      <c r="N8204">
        <v>3762</v>
      </c>
      <c r="O8204">
        <v>0</v>
      </c>
      <c r="P8204">
        <v>90</v>
      </c>
      <c r="Q8204">
        <v>0</v>
      </c>
      <c r="R8204">
        <v>112860</v>
      </c>
      <c r="S8204" t="str" cm="1">
        <f t="array" ref="S8204">_xlfn.IFS(E8207&lt;30,"18-29",E8207&lt;45,"30-44",TRUE,"45+")</f>
        <v>30-44</v>
      </c>
      <c r="T8204" t="str" cm="1">
        <f t="array" ref="T8204">_xlfn.IFS(F8204&lt;=2,"0-2 Years",F8204&lt;=5,"3-5 Years",F8204&lt;=8,"6-8 Years",TRUE,"9-10 Years")</f>
        <v>3-5 Years</v>
      </c>
      <c r="U8204" t="str" cm="1">
        <f t="array" ref="U8204">_xlfn.IFS(P8204&gt;60,"High Risk",P8204&gt;30,"Medium Risk",TRUE,"Low Risk")</f>
        <v>High Risk</v>
      </c>
      <c r="V8204">
        <f t="shared" si="128"/>
        <v>6</v>
      </c>
    </row>
    <row r="8205" spans="1:22" hidden="1" x14ac:dyDescent="0.2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 s="2">
        <v>116474.28</v>
      </c>
      <c r="H8205">
        <v>2</v>
      </c>
      <c r="I8205">
        <v>1</v>
      </c>
      <c r="J8205">
        <v>1</v>
      </c>
      <c r="K8205" s="1">
        <v>32757.55</v>
      </c>
      <c r="L8205">
        <v>0</v>
      </c>
      <c r="M8205">
        <v>14</v>
      </c>
      <c r="N8205">
        <v>3795</v>
      </c>
      <c r="O8205">
        <v>4</v>
      </c>
      <c r="P8205">
        <v>76</v>
      </c>
      <c r="Q8205">
        <v>0.2857142857142857</v>
      </c>
      <c r="R8205">
        <v>53130</v>
      </c>
      <c r="S8205" t="str" cm="1">
        <f t="array" ref="S8205">_xlfn.IFS(E8208&lt;30,"18-29",E8208&lt;45,"30-44",TRUE,"45+")</f>
        <v>30-44</v>
      </c>
      <c r="T8205" t="str" cm="1">
        <f t="array" ref="T8205">_xlfn.IFS(F8205&lt;=2,"0-2 Years",F8205&lt;=5,"3-5 Years",F8205&lt;=8,"6-8 Years",TRUE,"9-10 Years")</f>
        <v>3-5 Years</v>
      </c>
      <c r="U8205" t="str" cm="1">
        <f t="array" ref="U8205">_xlfn.IFS(P8205&gt;60,"High Risk",P8205&gt;30,"Medium Risk",TRUE,"Low Risk")</f>
        <v>High Risk</v>
      </c>
      <c r="V8205">
        <f t="shared" si="128"/>
        <v>0</v>
      </c>
    </row>
    <row r="8206" spans="1:22" hidden="1" x14ac:dyDescent="0.2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 s="2">
        <v>132352.69</v>
      </c>
      <c r="H8206">
        <v>1</v>
      </c>
      <c r="I8206">
        <v>1</v>
      </c>
      <c r="J8206">
        <v>0</v>
      </c>
      <c r="K8206" s="1">
        <v>80320.3</v>
      </c>
      <c r="L8206">
        <v>0</v>
      </c>
      <c r="M8206">
        <v>22</v>
      </c>
      <c r="N8206">
        <v>1365</v>
      </c>
      <c r="O8206">
        <v>5</v>
      </c>
      <c r="P8206">
        <v>114</v>
      </c>
      <c r="Q8206">
        <v>0.22727272727272727</v>
      </c>
      <c r="R8206">
        <v>30030</v>
      </c>
      <c r="S8206" t="str" cm="1">
        <f t="array" ref="S8206">_xlfn.IFS(E8209&lt;30,"18-29",E8209&lt;45,"30-44",TRUE,"45+")</f>
        <v>45+</v>
      </c>
      <c r="T8206" t="str" cm="1">
        <f t="array" ref="T8206">_xlfn.IFS(F8206&lt;=2,"0-2 Years",F8206&lt;=5,"3-5 Years",F8206&lt;=8,"6-8 Years",TRUE,"9-10 Years")</f>
        <v>3-5 Years</v>
      </c>
      <c r="U8206" t="str" cm="1">
        <f t="array" ref="U8206">_xlfn.IFS(P8206&gt;60,"High Risk",P8206&gt;30,"Medium Risk",TRUE,"Low Risk")</f>
        <v>High Risk</v>
      </c>
      <c r="V8206">
        <f t="shared" si="128"/>
        <v>5</v>
      </c>
    </row>
    <row r="8207" spans="1:22" hidden="1" x14ac:dyDescent="0.2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 s="2">
        <v>182491.57</v>
      </c>
      <c r="H8207">
        <v>1</v>
      </c>
      <c r="I8207">
        <v>1</v>
      </c>
      <c r="J8207">
        <v>0</v>
      </c>
      <c r="K8207" s="1">
        <v>185830.72</v>
      </c>
      <c r="L8207">
        <v>0</v>
      </c>
      <c r="M8207">
        <v>27</v>
      </c>
      <c r="N8207">
        <v>2195</v>
      </c>
      <c r="O8207">
        <v>0</v>
      </c>
      <c r="P8207">
        <v>73</v>
      </c>
      <c r="Q8207">
        <v>0</v>
      </c>
      <c r="R8207">
        <v>59265</v>
      </c>
      <c r="S8207" t="str" cm="1">
        <f t="array" ref="S8207">_xlfn.IFS(E8210&lt;30,"18-29",E8210&lt;45,"30-44",TRUE,"45+")</f>
        <v>18-29</v>
      </c>
      <c r="T8207" t="str" cm="1">
        <f t="array" ref="T8207">_xlfn.IFS(F8207&lt;=2,"0-2 Years",F8207&lt;=5,"3-5 Years",F8207&lt;=8,"6-8 Years",TRUE,"9-10 Years")</f>
        <v>3-5 Years</v>
      </c>
      <c r="U8207" t="str" cm="1">
        <f t="array" ref="U8207">_xlfn.IFS(P8207&gt;60,"High Risk",P8207&gt;30,"Medium Risk",TRUE,"Low Risk")</f>
        <v>High Risk</v>
      </c>
      <c r="V8207">
        <f t="shared" si="128"/>
        <v>5</v>
      </c>
    </row>
    <row r="8208" spans="1:22" hidden="1" x14ac:dyDescent="0.2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 s="2">
        <v>0</v>
      </c>
      <c r="H8208">
        <v>2</v>
      </c>
      <c r="I8208">
        <v>1</v>
      </c>
      <c r="J8208">
        <v>1</v>
      </c>
      <c r="K8208" s="1">
        <v>160095.31</v>
      </c>
      <c r="L8208">
        <v>0</v>
      </c>
      <c r="M8208">
        <v>16</v>
      </c>
      <c r="N8208">
        <v>4266</v>
      </c>
      <c r="O8208">
        <v>4</v>
      </c>
      <c r="P8208">
        <v>105</v>
      </c>
      <c r="Q8208">
        <v>0.25</v>
      </c>
      <c r="R8208">
        <v>68256</v>
      </c>
      <c r="S8208" t="str" cm="1">
        <f t="array" ref="S8208">_xlfn.IFS(E8211&lt;30,"18-29",E8211&lt;45,"30-44",TRUE,"45+")</f>
        <v>30-44</v>
      </c>
      <c r="T8208" t="str" cm="1">
        <f t="array" ref="T8208">_xlfn.IFS(F8208&lt;=2,"0-2 Years",F8208&lt;=5,"3-5 Years",F8208&lt;=8,"6-8 Years",TRUE,"9-10 Years")</f>
        <v>6-8 Years</v>
      </c>
      <c r="U8208" t="str" cm="1">
        <f t="array" ref="U8208">_xlfn.IFS(P8208&gt;60,"High Risk",P8208&gt;30,"Medium Risk",TRUE,"Low Risk")</f>
        <v>High Risk</v>
      </c>
      <c r="V8208">
        <f t="shared" si="128"/>
        <v>3</v>
      </c>
    </row>
    <row r="8209" spans="1:22" hidden="1" x14ac:dyDescent="0.2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 s="2">
        <v>120787.18</v>
      </c>
      <c r="H8209">
        <v>2</v>
      </c>
      <c r="I8209">
        <v>1</v>
      </c>
      <c r="J8209">
        <v>1</v>
      </c>
      <c r="K8209" s="1">
        <v>52198.84</v>
      </c>
      <c r="L8209">
        <v>0</v>
      </c>
      <c r="M8209">
        <v>22</v>
      </c>
      <c r="N8209">
        <v>834</v>
      </c>
      <c r="O8209">
        <v>5</v>
      </c>
      <c r="P8209">
        <v>86</v>
      </c>
      <c r="Q8209">
        <v>0.22727272727272727</v>
      </c>
      <c r="R8209">
        <v>18348</v>
      </c>
      <c r="S8209" t="str" cm="1">
        <f t="array" ref="S8209">_xlfn.IFS(E8212&lt;30,"18-29",E8212&lt;45,"30-44",TRUE,"45+")</f>
        <v>30-44</v>
      </c>
      <c r="T8209" t="str" cm="1">
        <f t="array" ref="T8209">_xlfn.IFS(F8209&lt;=2,"0-2 Years",F8209&lt;=5,"3-5 Years",F8209&lt;=8,"6-8 Years",TRUE,"9-10 Years")</f>
        <v>0-2 Years</v>
      </c>
      <c r="U8209" t="str" cm="1">
        <f t="array" ref="U8209">_xlfn.IFS(P8209&gt;60,"High Risk",P8209&gt;30,"Medium Risk",TRUE,"Low Risk")</f>
        <v>High Risk</v>
      </c>
      <c r="V8209">
        <f t="shared" si="128"/>
        <v>2</v>
      </c>
    </row>
    <row r="8210" spans="1:22" hidden="1" x14ac:dyDescent="0.2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 s="2">
        <v>130181.47</v>
      </c>
      <c r="H8210">
        <v>2</v>
      </c>
      <c r="I8210">
        <v>1</v>
      </c>
      <c r="J8210">
        <v>0</v>
      </c>
      <c r="K8210" s="1">
        <v>31811.439999999999</v>
      </c>
      <c r="L8210">
        <v>0</v>
      </c>
      <c r="M8210">
        <v>1</v>
      </c>
      <c r="N8210">
        <v>1995</v>
      </c>
      <c r="O8210">
        <v>4</v>
      </c>
      <c r="P8210">
        <v>157</v>
      </c>
      <c r="Q8210">
        <v>1</v>
      </c>
      <c r="R8210">
        <v>1995</v>
      </c>
      <c r="S8210" t="str" cm="1">
        <f t="array" ref="S8210">_xlfn.IFS(E8213&lt;30,"18-29",E8213&lt;45,"30-44",TRUE,"45+")</f>
        <v>30-44</v>
      </c>
      <c r="T8210" t="str" cm="1">
        <f t="array" ref="T8210">_xlfn.IFS(F8210&lt;=2,"0-2 Years",F8210&lt;=5,"3-5 Years",F8210&lt;=8,"6-8 Years",TRUE,"9-10 Years")</f>
        <v>3-5 Years</v>
      </c>
      <c r="U8210" t="str" cm="1">
        <f t="array" ref="U8210">_xlfn.IFS(P8210&gt;60,"High Risk",P8210&gt;30,"Medium Risk",TRUE,"Low Risk")</f>
        <v>High Risk</v>
      </c>
      <c r="V8210">
        <f t="shared" si="128"/>
        <v>3</v>
      </c>
    </row>
    <row r="8211" spans="1:22" hidden="1" x14ac:dyDescent="0.2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 s="2">
        <v>88348.43</v>
      </c>
      <c r="H8211">
        <v>2</v>
      </c>
      <c r="I8211">
        <v>1</v>
      </c>
      <c r="J8211">
        <v>1</v>
      </c>
      <c r="K8211" s="1">
        <v>104181.78</v>
      </c>
      <c r="L8211">
        <v>0</v>
      </c>
      <c r="M8211">
        <v>20</v>
      </c>
      <c r="N8211">
        <v>2574</v>
      </c>
      <c r="O8211">
        <v>7</v>
      </c>
      <c r="P8211">
        <v>103</v>
      </c>
      <c r="Q8211">
        <v>0.35</v>
      </c>
      <c r="R8211">
        <v>51480</v>
      </c>
      <c r="S8211" t="str" cm="1">
        <f t="array" ref="S8211">_xlfn.IFS(E8214&lt;30,"18-29",E8214&lt;45,"30-44",TRUE,"45+")</f>
        <v>30-44</v>
      </c>
      <c r="T8211" t="str" cm="1">
        <f t="array" ref="T8211">_xlfn.IFS(F8211&lt;=2,"0-2 Years",F8211&lt;=5,"3-5 Years",F8211&lt;=8,"6-8 Years",TRUE,"9-10 Years")</f>
        <v>3-5 Years</v>
      </c>
      <c r="U8211" t="str" cm="1">
        <f t="array" ref="U8211">_xlfn.IFS(P8211&gt;60,"High Risk",P8211&gt;30,"Medium Risk",TRUE,"Low Risk")</f>
        <v>High Risk</v>
      </c>
      <c r="V8211">
        <f t="shared" si="128"/>
        <v>0</v>
      </c>
    </row>
    <row r="8212" spans="1:22" hidden="1" x14ac:dyDescent="0.2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 s="2">
        <v>0</v>
      </c>
      <c r="H8212">
        <v>2</v>
      </c>
      <c r="I8212">
        <v>1</v>
      </c>
      <c r="J8212">
        <v>1</v>
      </c>
      <c r="K8212" s="1">
        <v>67667.19</v>
      </c>
      <c r="L8212">
        <v>0</v>
      </c>
      <c r="M8212">
        <v>2</v>
      </c>
      <c r="N8212">
        <v>3564</v>
      </c>
      <c r="O8212">
        <v>0</v>
      </c>
      <c r="P8212">
        <v>124</v>
      </c>
      <c r="Q8212">
        <v>0</v>
      </c>
      <c r="R8212">
        <v>7128</v>
      </c>
      <c r="S8212" t="str" cm="1">
        <f t="array" ref="S8212">_xlfn.IFS(E8215&lt;30,"18-29",E8215&lt;45,"30-44",TRUE,"45+")</f>
        <v>30-44</v>
      </c>
      <c r="T8212" t="str" cm="1">
        <f t="array" ref="T8212">_xlfn.IFS(F8212&lt;=2,"0-2 Years",F8212&lt;=5,"3-5 Years",F8212&lt;=8,"6-8 Years",TRUE,"9-10 Years")</f>
        <v>6-8 Years</v>
      </c>
      <c r="U8212" t="str" cm="1">
        <f t="array" ref="U8212">_xlfn.IFS(P8212&gt;60,"High Risk",P8212&gt;30,"Medium Risk",TRUE,"Low Risk")</f>
        <v>High Risk</v>
      </c>
      <c r="V8212">
        <f t="shared" si="128"/>
        <v>3</v>
      </c>
    </row>
    <row r="8213" spans="1:22" hidden="1" x14ac:dyDescent="0.2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 s="2">
        <v>146186.28</v>
      </c>
      <c r="H8213">
        <v>2</v>
      </c>
      <c r="I8213">
        <v>1</v>
      </c>
      <c r="J8213">
        <v>1</v>
      </c>
      <c r="K8213" s="1">
        <v>193974.47</v>
      </c>
      <c r="L8213">
        <v>0</v>
      </c>
      <c r="M8213">
        <v>27</v>
      </c>
      <c r="N8213">
        <v>4389</v>
      </c>
      <c r="O8213">
        <v>6</v>
      </c>
      <c r="P8213">
        <v>71</v>
      </c>
      <c r="Q8213">
        <v>0.22222222222222221</v>
      </c>
      <c r="R8213">
        <v>118503</v>
      </c>
      <c r="S8213" t="str" cm="1">
        <f t="array" ref="S8213">_xlfn.IFS(E8216&lt;30,"18-29",E8216&lt;45,"30-44",TRUE,"45+")</f>
        <v>30-44</v>
      </c>
      <c r="T8213" t="str" cm="1">
        <f t="array" ref="T8213">_xlfn.IFS(F8213&lt;=2,"0-2 Years",F8213&lt;=5,"3-5 Years",F8213&lt;=8,"6-8 Years",TRUE,"9-10 Years")</f>
        <v>0-2 Years</v>
      </c>
      <c r="U8213" t="str" cm="1">
        <f t="array" ref="U8213">_xlfn.IFS(P8213&gt;60,"High Risk",P8213&gt;30,"Medium Risk",TRUE,"Low Risk")</f>
        <v>High Risk</v>
      </c>
      <c r="V8213">
        <f t="shared" si="128"/>
        <v>1</v>
      </c>
    </row>
    <row r="8214" spans="1:22" x14ac:dyDescent="0.2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 s="2">
        <v>0</v>
      </c>
      <c r="H8214">
        <v>1</v>
      </c>
      <c r="I8214">
        <v>1</v>
      </c>
      <c r="J8214">
        <v>0</v>
      </c>
      <c r="K8214" s="1">
        <v>198055.94</v>
      </c>
      <c r="L8214">
        <v>1</v>
      </c>
      <c r="M8214">
        <v>26</v>
      </c>
      <c r="N8214">
        <v>4847</v>
      </c>
      <c r="O8214">
        <v>5</v>
      </c>
      <c r="P8214">
        <v>115</v>
      </c>
      <c r="Q8214">
        <v>0.19230769230769232</v>
      </c>
      <c r="R8214">
        <v>126022</v>
      </c>
      <c r="S8214" t="str" cm="1">
        <f t="array" ref="S8214">_xlfn.IFS(E8217&lt;30,"18-29",E8217&lt;45,"30-44",TRUE,"45+")</f>
        <v>45+</v>
      </c>
      <c r="T8214" t="str" cm="1">
        <f t="array" ref="T8214">_xlfn.IFS(F8214&lt;=2,"0-2 Years",F8214&lt;=5,"3-5 Years",F8214&lt;=8,"6-8 Years",TRUE,"9-10 Years")</f>
        <v>6-8 Years</v>
      </c>
      <c r="U8214" t="str" cm="1">
        <f t="array" ref="U8214">_xlfn.IFS(P8214&gt;60,"High Risk",P8214&gt;30,"Medium Risk",TRUE,"Low Risk")</f>
        <v>High Risk</v>
      </c>
      <c r="V8214">
        <f t="shared" si="128"/>
        <v>8</v>
      </c>
    </row>
    <row r="8215" spans="1:22" hidden="1" x14ac:dyDescent="0.2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 s="2">
        <v>104488.17</v>
      </c>
      <c r="H8215">
        <v>1</v>
      </c>
      <c r="I8215">
        <v>0</v>
      </c>
      <c r="J8215">
        <v>1</v>
      </c>
      <c r="K8215" s="1">
        <v>43249.67</v>
      </c>
      <c r="L8215">
        <v>0</v>
      </c>
      <c r="M8215">
        <v>2</v>
      </c>
      <c r="N8215">
        <v>3295</v>
      </c>
      <c r="O8215">
        <v>6</v>
      </c>
      <c r="P8215">
        <v>92</v>
      </c>
      <c r="Q8215">
        <v>1</v>
      </c>
      <c r="R8215">
        <v>6590</v>
      </c>
      <c r="S8215" t="str" cm="1">
        <f t="array" ref="S8215">_xlfn.IFS(E8218&lt;30,"18-29",E8218&lt;45,"30-44",TRUE,"45+")</f>
        <v>30-44</v>
      </c>
      <c r="T8215" t="str" cm="1">
        <f t="array" ref="T8215">_xlfn.IFS(F8215&lt;=2,"0-2 Years",F8215&lt;=5,"3-5 Years",F8215&lt;=8,"6-8 Years",TRUE,"9-10 Years")</f>
        <v>0-2 Years</v>
      </c>
      <c r="U8215" t="str" cm="1">
        <f t="array" ref="U8215">_xlfn.IFS(P8215&gt;60,"High Risk",P8215&gt;30,"Medium Risk",TRUE,"Low Risk")</f>
        <v>High Risk</v>
      </c>
      <c r="V8215">
        <f t="shared" si="128"/>
        <v>3</v>
      </c>
    </row>
    <row r="8216" spans="1:22" hidden="1" x14ac:dyDescent="0.2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 s="2">
        <v>109196.67</v>
      </c>
      <c r="H8216">
        <v>2</v>
      </c>
      <c r="I8216">
        <v>1</v>
      </c>
      <c r="J8216">
        <v>0</v>
      </c>
      <c r="K8216" s="1">
        <v>55218.02</v>
      </c>
      <c r="L8216">
        <v>0</v>
      </c>
      <c r="M8216">
        <v>10</v>
      </c>
      <c r="N8216">
        <v>434</v>
      </c>
      <c r="O8216">
        <v>6</v>
      </c>
      <c r="P8216">
        <v>165</v>
      </c>
      <c r="Q8216">
        <v>0.6</v>
      </c>
      <c r="R8216">
        <v>4340</v>
      </c>
      <c r="S8216" t="str" cm="1">
        <f t="array" ref="S8216">_xlfn.IFS(E8219&lt;30,"18-29",E8219&lt;45,"30-44",TRUE,"45+")</f>
        <v>45+</v>
      </c>
      <c r="T8216" t="str" cm="1">
        <f t="array" ref="T8216">_xlfn.IFS(F8216&lt;=2,"0-2 Years",F8216&lt;=5,"3-5 Years",F8216&lt;=8,"6-8 Years",TRUE,"9-10 Years")</f>
        <v>3-5 Years</v>
      </c>
      <c r="U8216" t="str" cm="1">
        <f t="array" ref="U8216">_xlfn.IFS(P8216&gt;60,"High Risk",P8216&gt;30,"Medium Risk",TRUE,"Low Risk")</f>
        <v>High Risk</v>
      </c>
      <c r="V8216">
        <f t="shared" si="128"/>
        <v>3</v>
      </c>
    </row>
    <row r="8217" spans="1:22" x14ac:dyDescent="0.2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 s="2">
        <v>80538.559999999998</v>
      </c>
      <c r="H8217">
        <v>1</v>
      </c>
      <c r="I8217">
        <v>1</v>
      </c>
      <c r="J8217">
        <v>0</v>
      </c>
      <c r="K8217" s="1">
        <v>131305.37</v>
      </c>
      <c r="L8217">
        <v>1</v>
      </c>
      <c r="M8217">
        <v>28</v>
      </c>
      <c r="N8217">
        <v>2470</v>
      </c>
      <c r="O8217">
        <v>8</v>
      </c>
      <c r="P8217">
        <v>32</v>
      </c>
      <c r="Q8217">
        <v>0.2857142857142857</v>
      </c>
      <c r="R8217">
        <v>69160</v>
      </c>
      <c r="S8217" t="str" cm="1">
        <f t="array" ref="S8217">_xlfn.IFS(E8220&lt;30,"18-29",E8220&lt;45,"30-44",TRUE,"45+")</f>
        <v>30-44</v>
      </c>
      <c r="T8217" t="str" cm="1">
        <f t="array" ref="T8217">_xlfn.IFS(F8217&lt;=2,"0-2 Years",F8217&lt;=5,"3-5 Years",F8217&lt;=8,"6-8 Years",TRUE,"9-10 Years")</f>
        <v>6-8 Years</v>
      </c>
      <c r="U8217" t="str" cm="1">
        <f t="array" ref="U8217">_xlfn.IFS(P8217&gt;60,"High Risk",P8217&gt;30,"Medium Risk",TRUE,"Low Risk")</f>
        <v>Medium Risk</v>
      </c>
      <c r="V8217">
        <f t="shared" si="128"/>
        <v>6</v>
      </c>
    </row>
    <row r="8218" spans="1:22" hidden="1" x14ac:dyDescent="0.2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 s="2">
        <v>109026.8</v>
      </c>
      <c r="H8218">
        <v>2</v>
      </c>
      <c r="I8218">
        <v>1</v>
      </c>
      <c r="J8218">
        <v>1</v>
      </c>
      <c r="K8218" s="1">
        <v>43117.1</v>
      </c>
      <c r="L8218">
        <v>0</v>
      </c>
      <c r="M8218">
        <v>26</v>
      </c>
      <c r="N8218">
        <v>4026</v>
      </c>
      <c r="O8218">
        <v>5</v>
      </c>
      <c r="P8218">
        <v>23</v>
      </c>
      <c r="Q8218">
        <v>0.19230769230769232</v>
      </c>
      <c r="R8218">
        <v>104676</v>
      </c>
      <c r="S8218" t="str" cm="1">
        <f t="array" ref="S8218">_xlfn.IFS(E8221&lt;30,"18-29",E8221&lt;45,"30-44",TRUE,"45+")</f>
        <v>30-44</v>
      </c>
      <c r="T8218" t="str" cm="1">
        <f t="array" ref="T8218">_xlfn.IFS(F8218&lt;=2,"0-2 Years",F8218&lt;=5,"3-5 Years",F8218&lt;=8,"6-8 Years",TRUE,"9-10 Years")</f>
        <v>3-5 Years</v>
      </c>
      <c r="U8218" t="str" cm="1">
        <f t="array" ref="U8218">_xlfn.IFS(P8218&gt;60,"High Risk",P8218&gt;30,"Medium Risk",TRUE,"Low Risk")</f>
        <v>Low Risk</v>
      </c>
      <c r="V8218">
        <f t="shared" si="128"/>
        <v>0</v>
      </c>
    </row>
    <row r="8219" spans="1:22" hidden="1" x14ac:dyDescent="0.2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 s="2">
        <v>61319.63</v>
      </c>
      <c r="H8219">
        <v>1</v>
      </c>
      <c r="I8219">
        <v>0</v>
      </c>
      <c r="J8219">
        <v>1</v>
      </c>
      <c r="K8219" s="1">
        <v>186655.11</v>
      </c>
      <c r="L8219">
        <v>0</v>
      </c>
      <c r="M8219">
        <v>9</v>
      </c>
      <c r="N8219">
        <v>2844</v>
      </c>
      <c r="O8219">
        <v>9</v>
      </c>
      <c r="P8219">
        <v>101</v>
      </c>
      <c r="Q8219">
        <v>1</v>
      </c>
      <c r="R8219">
        <v>25596</v>
      </c>
      <c r="S8219" t="str" cm="1">
        <f t="array" ref="S8219">_xlfn.IFS(E8222&lt;30,"18-29",E8222&lt;45,"30-44",TRUE,"45+")</f>
        <v>30-44</v>
      </c>
      <c r="T8219" t="str" cm="1">
        <f t="array" ref="T8219">_xlfn.IFS(F8219&lt;=2,"0-2 Years",F8219&lt;=5,"3-5 Years",F8219&lt;=8,"6-8 Years",TRUE,"9-10 Years")</f>
        <v>0-2 Years</v>
      </c>
      <c r="U8219" t="str" cm="1">
        <f t="array" ref="U8219">_xlfn.IFS(P8219&gt;60,"High Risk",P8219&gt;30,"Medium Risk",TRUE,"Low Risk")</f>
        <v>High Risk</v>
      </c>
      <c r="V8219">
        <f t="shared" si="128"/>
        <v>4</v>
      </c>
    </row>
    <row r="8220" spans="1:22" hidden="1" x14ac:dyDescent="0.2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 s="2">
        <v>0</v>
      </c>
      <c r="H8220">
        <v>2</v>
      </c>
      <c r="I8220">
        <v>0</v>
      </c>
      <c r="J8220">
        <v>1</v>
      </c>
      <c r="K8220" s="1">
        <v>33266.29</v>
      </c>
      <c r="L8220">
        <v>0</v>
      </c>
      <c r="M8220">
        <v>24</v>
      </c>
      <c r="N8220">
        <v>2479</v>
      </c>
      <c r="O8220">
        <v>1</v>
      </c>
      <c r="P8220">
        <v>165</v>
      </c>
      <c r="Q8220">
        <v>4.1666666666666664E-2</v>
      </c>
      <c r="R8220">
        <v>59496</v>
      </c>
      <c r="S8220" t="str" cm="1">
        <f t="array" ref="S8220">_xlfn.IFS(E8223&lt;30,"18-29",E8223&lt;45,"30-44",TRUE,"45+")</f>
        <v>45+</v>
      </c>
      <c r="T8220" t="str" cm="1">
        <f t="array" ref="T8220">_xlfn.IFS(F8220&lt;=2,"0-2 Years",F8220&lt;=5,"3-5 Years",F8220&lt;=8,"6-8 Years",TRUE,"9-10 Years")</f>
        <v>9-10 Years</v>
      </c>
      <c r="U8220" t="str" cm="1">
        <f t="array" ref="U8220">_xlfn.IFS(P8220&gt;60,"High Risk",P8220&gt;30,"Medium Risk",TRUE,"Low Risk")</f>
        <v>High Risk</v>
      </c>
      <c r="V8220">
        <f t="shared" si="128"/>
        <v>3</v>
      </c>
    </row>
    <row r="8221" spans="1:22" hidden="1" x14ac:dyDescent="0.2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 s="2">
        <v>0</v>
      </c>
      <c r="H8221">
        <v>2</v>
      </c>
      <c r="I8221">
        <v>1</v>
      </c>
      <c r="J8221">
        <v>1</v>
      </c>
      <c r="K8221" s="1">
        <v>555.28</v>
      </c>
      <c r="L8221">
        <v>0</v>
      </c>
      <c r="M8221">
        <v>8</v>
      </c>
      <c r="N8221">
        <v>1671</v>
      </c>
      <c r="O8221">
        <v>8</v>
      </c>
      <c r="P8221">
        <v>61</v>
      </c>
      <c r="Q8221">
        <v>1</v>
      </c>
      <c r="R8221">
        <v>13368</v>
      </c>
      <c r="S8221" t="str" cm="1">
        <f t="array" ref="S8221">_xlfn.IFS(E8224&lt;30,"18-29",E8224&lt;45,"30-44",TRUE,"45+")</f>
        <v>18-29</v>
      </c>
      <c r="T8221" t="str" cm="1">
        <f t="array" ref="T8221">_xlfn.IFS(F8221&lt;=2,"0-2 Years",F8221&lt;=5,"3-5 Years",F8221&lt;=8,"6-8 Years",TRUE,"9-10 Years")</f>
        <v>0-2 Years</v>
      </c>
      <c r="U8221" t="str" cm="1">
        <f t="array" ref="U8221">_xlfn.IFS(P8221&gt;60,"High Risk",P8221&gt;30,"Medium Risk",TRUE,"Low Risk")</f>
        <v>High Risk</v>
      </c>
      <c r="V8221">
        <f t="shared" si="128"/>
        <v>4</v>
      </c>
    </row>
    <row r="8222" spans="1:22" hidden="1" x14ac:dyDescent="0.2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 s="2">
        <v>177822.03</v>
      </c>
      <c r="H8222">
        <v>1</v>
      </c>
      <c r="I8222">
        <v>1</v>
      </c>
      <c r="J8222">
        <v>0</v>
      </c>
      <c r="K8222" s="1">
        <v>150944.31</v>
      </c>
      <c r="L8222">
        <v>1</v>
      </c>
      <c r="M8222">
        <v>2</v>
      </c>
      <c r="N8222">
        <v>2969</v>
      </c>
      <c r="O8222">
        <v>5</v>
      </c>
      <c r="P8222">
        <v>139</v>
      </c>
      <c r="Q8222">
        <v>1</v>
      </c>
      <c r="R8222">
        <v>5938</v>
      </c>
      <c r="S8222" t="str" cm="1">
        <f t="array" ref="S8222">_xlfn.IFS(E8225&lt;30,"18-29",E8225&lt;45,"30-44",TRUE,"45+")</f>
        <v>18-29</v>
      </c>
      <c r="T8222" t="str" cm="1">
        <f t="array" ref="T8222">_xlfn.IFS(F8222&lt;=2,"0-2 Years",F8222&lt;=5,"3-5 Years",F8222&lt;=8,"6-8 Years",TRUE,"9-10 Years")</f>
        <v>6-8 Years</v>
      </c>
      <c r="U8222" t="str" cm="1">
        <f t="array" ref="U8222">_xlfn.IFS(P8222&gt;60,"High Risk",P8222&gt;30,"Medium Risk",TRUE,"Low Risk")</f>
        <v>High Risk</v>
      </c>
      <c r="V8222">
        <f t="shared" si="128"/>
        <v>5</v>
      </c>
    </row>
    <row r="8223" spans="1:22" x14ac:dyDescent="0.2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 s="2">
        <v>110939.3</v>
      </c>
      <c r="H8223">
        <v>1</v>
      </c>
      <c r="I8223">
        <v>1</v>
      </c>
      <c r="J8223">
        <v>0</v>
      </c>
      <c r="K8223" s="1">
        <v>72846.58</v>
      </c>
      <c r="L8223">
        <v>1</v>
      </c>
      <c r="M8223">
        <v>11</v>
      </c>
      <c r="N8223">
        <v>2873</v>
      </c>
      <c r="O8223">
        <v>2</v>
      </c>
      <c r="P8223">
        <v>54</v>
      </c>
      <c r="Q8223">
        <v>0.18181818181818182</v>
      </c>
      <c r="R8223">
        <v>31603</v>
      </c>
      <c r="S8223" t="str" cm="1">
        <f t="array" ref="S8223">_xlfn.IFS(E8226&lt;30,"18-29",E8226&lt;45,"30-44",TRUE,"45+")</f>
        <v>45+</v>
      </c>
      <c r="T8223" t="str" cm="1">
        <f t="array" ref="T8223">_xlfn.IFS(F8223&lt;=2,"0-2 Years",F8223&lt;=5,"3-5 Years",F8223&lt;=8,"6-8 Years",TRUE,"9-10 Years")</f>
        <v>3-5 Years</v>
      </c>
      <c r="U8223" t="str" cm="1">
        <f t="array" ref="U8223">_xlfn.IFS(P8223&gt;60,"High Risk",P8223&gt;30,"Medium Risk",TRUE,"Low Risk")</f>
        <v>Medium Risk</v>
      </c>
      <c r="V8223">
        <f t="shared" si="128"/>
        <v>6</v>
      </c>
    </row>
    <row r="8224" spans="1:22" hidden="1" x14ac:dyDescent="0.2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 s="2">
        <v>165413.43</v>
      </c>
      <c r="H8224">
        <v>1</v>
      </c>
      <c r="I8224">
        <v>1</v>
      </c>
      <c r="J8224">
        <v>1</v>
      </c>
      <c r="K8224" s="1">
        <v>35279.74</v>
      </c>
      <c r="L8224">
        <v>0</v>
      </c>
      <c r="M8224">
        <v>23</v>
      </c>
      <c r="N8224">
        <v>3389</v>
      </c>
      <c r="O8224">
        <v>1</v>
      </c>
      <c r="P8224">
        <v>36</v>
      </c>
      <c r="Q8224">
        <v>4.3478260869565216E-2</v>
      </c>
      <c r="R8224">
        <v>77947</v>
      </c>
      <c r="S8224" t="str" cm="1">
        <f t="array" ref="S8224">_xlfn.IFS(E8227&lt;30,"18-29",E8227&lt;45,"30-44",TRUE,"45+")</f>
        <v>45+</v>
      </c>
      <c r="T8224" t="str" cm="1">
        <f t="array" ref="T8224">_xlfn.IFS(F8224&lt;=2,"0-2 Years",F8224&lt;=5,"3-5 Years",F8224&lt;=8,"6-8 Years",TRUE,"9-10 Years")</f>
        <v>6-8 Years</v>
      </c>
      <c r="U8224" t="str" cm="1">
        <f t="array" ref="U8224">_xlfn.IFS(P8224&gt;60,"High Risk",P8224&gt;30,"Medium Risk",TRUE,"Low Risk")</f>
        <v>Medium Risk</v>
      </c>
      <c r="V8224">
        <f t="shared" si="128"/>
        <v>2</v>
      </c>
    </row>
    <row r="8225" spans="1:22" hidden="1" x14ac:dyDescent="0.2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 s="2">
        <v>77805.66</v>
      </c>
      <c r="H8225">
        <v>1</v>
      </c>
      <c r="I8225">
        <v>1</v>
      </c>
      <c r="J8225">
        <v>1</v>
      </c>
      <c r="K8225" s="1">
        <v>2101.89</v>
      </c>
      <c r="L8225">
        <v>0</v>
      </c>
      <c r="M8225">
        <v>22</v>
      </c>
      <c r="N8225">
        <v>817</v>
      </c>
      <c r="O8225">
        <v>7</v>
      </c>
      <c r="P8225">
        <v>153</v>
      </c>
      <c r="Q8225">
        <v>0.31818181818181818</v>
      </c>
      <c r="R8225">
        <v>17974</v>
      </c>
      <c r="S8225" t="str" cm="1">
        <f t="array" ref="S8225">_xlfn.IFS(E8228&lt;30,"18-29",E8228&lt;45,"30-44",TRUE,"45+")</f>
        <v>30-44</v>
      </c>
      <c r="T8225" t="str" cm="1">
        <f t="array" ref="T8225">_xlfn.IFS(F8225&lt;=2,"0-2 Years",F8225&lt;=5,"3-5 Years",F8225&lt;=8,"6-8 Years",TRUE,"9-10 Years")</f>
        <v>0-2 Years</v>
      </c>
      <c r="U8225" t="str" cm="1">
        <f t="array" ref="U8225">_xlfn.IFS(P8225&gt;60,"High Risk",P8225&gt;30,"Medium Risk",TRUE,"Low Risk")</f>
        <v>High Risk</v>
      </c>
      <c r="V8225">
        <f t="shared" si="128"/>
        <v>3</v>
      </c>
    </row>
    <row r="8226" spans="1:22" x14ac:dyDescent="0.2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 s="2">
        <v>0</v>
      </c>
      <c r="H8226">
        <v>2</v>
      </c>
      <c r="I8226">
        <v>0</v>
      </c>
      <c r="J8226">
        <v>0</v>
      </c>
      <c r="K8226" s="1">
        <v>94949.84</v>
      </c>
      <c r="L8226">
        <v>0</v>
      </c>
      <c r="M8226">
        <v>27</v>
      </c>
      <c r="N8226">
        <v>251</v>
      </c>
      <c r="O8226">
        <v>3</v>
      </c>
      <c r="P8226">
        <v>34</v>
      </c>
      <c r="Q8226">
        <v>0.1111111111111111</v>
      </c>
      <c r="R8226">
        <v>6777</v>
      </c>
      <c r="S8226" t="str" cm="1">
        <f t="array" ref="S8226">_xlfn.IFS(E8229&lt;30,"18-29",E8229&lt;45,"30-44",TRUE,"45+")</f>
        <v>30-44</v>
      </c>
      <c r="T8226" t="str" cm="1">
        <f t="array" ref="T8226">_xlfn.IFS(F8226&lt;=2,"0-2 Years",F8226&lt;=5,"3-5 Years",F8226&lt;=8,"6-8 Years",TRUE,"9-10 Years")</f>
        <v>3-5 Years</v>
      </c>
      <c r="U8226" t="str" cm="1">
        <f t="array" ref="U8226">_xlfn.IFS(P8226&gt;60,"High Risk",P8226&gt;30,"Medium Risk",TRUE,"Low Risk")</f>
        <v>Medium Risk</v>
      </c>
      <c r="V8226">
        <f t="shared" si="128"/>
        <v>7</v>
      </c>
    </row>
    <row r="8227" spans="1:22" hidden="1" x14ac:dyDescent="0.2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 s="2">
        <v>175575.95</v>
      </c>
      <c r="H8227">
        <v>2</v>
      </c>
      <c r="I8227">
        <v>1</v>
      </c>
      <c r="J8227">
        <v>0</v>
      </c>
      <c r="K8227" s="1">
        <v>99061.75</v>
      </c>
      <c r="L8227">
        <v>1</v>
      </c>
      <c r="M8227">
        <v>11</v>
      </c>
      <c r="N8227">
        <v>1236</v>
      </c>
      <c r="O8227">
        <v>10</v>
      </c>
      <c r="P8227">
        <v>113</v>
      </c>
      <c r="Q8227">
        <v>0.90909090909090906</v>
      </c>
      <c r="R8227">
        <v>13596</v>
      </c>
      <c r="S8227" t="str" cm="1">
        <f t="array" ref="S8227">_xlfn.IFS(E8230&lt;30,"18-29",E8230&lt;45,"30-44",TRUE,"45+")</f>
        <v>30-44</v>
      </c>
      <c r="T8227" t="str" cm="1">
        <f t="array" ref="T8227">_xlfn.IFS(F8227&lt;=2,"0-2 Years",F8227&lt;=5,"3-5 Years",F8227&lt;=8,"6-8 Years",TRUE,"9-10 Years")</f>
        <v>3-5 Years</v>
      </c>
      <c r="U8227" t="str" cm="1">
        <f t="array" ref="U8227">_xlfn.IFS(P8227&gt;60,"High Risk",P8227&gt;30,"Medium Risk",TRUE,"Low Risk")</f>
        <v>High Risk</v>
      </c>
      <c r="V8227">
        <f t="shared" si="128"/>
        <v>4</v>
      </c>
    </row>
    <row r="8228" spans="1:22" hidden="1" x14ac:dyDescent="0.2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 s="2">
        <v>124197.22</v>
      </c>
      <c r="H8228">
        <v>1</v>
      </c>
      <c r="I8228">
        <v>1</v>
      </c>
      <c r="J8228">
        <v>0</v>
      </c>
      <c r="K8228" s="1">
        <v>74692.06</v>
      </c>
      <c r="L8228">
        <v>0</v>
      </c>
      <c r="M8228">
        <v>10</v>
      </c>
      <c r="N8228">
        <v>788</v>
      </c>
      <c r="O8228">
        <v>2</v>
      </c>
      <c r="P8228">
        <v>73</v>
      </c>
      <c r="Q8228">
        <v>0.2</v>
      </c>
      <c r="R8228">
        <v>7880</v>
      </c>
      <c r="S8228" t="str" cm="1">
        <f t="array" ref="S8228">_xlfn.IFS(E8231&lt;30,"18-29",E8231&lt;45,"30-44",TRUE,"45+")</f>
        <v>30-44</v>
      </c>
      <c r="T8228" t="str" cm="1">
        <f t="array" ref="T8228">_xlfn.IFS(F8228&lt;=2,"0-2 Years",F8228&lt;=5,"3-5 Years",F8228&lt;=8,"6-8 Years",TRUE,"9-10 Years")</f>
        <v>3-5 Years</v>
      </c>
      <c r="U8228" t="str" cm="1">
        <f t="array" ref="U8228">_xlfn.IFS(P8228&gt;60,"High Risk",P8228&gt;30,"Medium Risk",TRUE,"Low Risk")</f>
        <v>High Risk</v>
      </c>
      <c r="V8228">
        <f t="shared" si="128"/>
        <v>5</v>
      </c>
    </row>
    <row r="8229" spans="1:22" x14ac:dyDescent="0.2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 s="2">
        <v>0</v>
      </c>
      <c r="H8229">
        <v>2</v>
      </c>
      <c r="I8229">
        <v>1</v>
      </c>
      <c r="J8229">
        <v>0</v>
      </c>
      <c r="K8229" s="1">
        <v>116692.8</v>
      </c>
      <c r="L8229">
        <v>0</v>
      </c>
      <c r="M8229">
        <v>19</v>
      </c>
      <c r="N8229">
        <v>2652</v>
      </c>
      <c r="O8229">
        <v>2</v>
      </c>
      <c r="P8229">
        <v>101</v>
      </c>
      <c r="Q8229">
        <v>0.10526315789473684</v>
      </c>
      <c r="R8229">
        <v>50388</v>
      </c>
      <c r="S8229" t="str" cm="1">
        <f t="array" ref="S8229">_xlfn.IFS(E8232&lt;30,"18-29",E8232&lt;45,"30-44",TRUE,"45+")</f>
        <v>30-44</v>
      </c>
      <c r="T8229" t="str" cm="1">
        <f t="array" ref="T8229">_xlfn.IFS(F8229&lt;=2,"0-2 Years",F8229&lt;=5,"3-5 Years",F8229&lt;=8,"6-8 Years",TRUE,"9-10 Years")</f>
        <v>3-5 Years</v>
      </c>
      <c r="U8229" t="str" cm="1">
        <f t="array" ref="U8229">_xlfn.IFS(P8229&gt;60,"High Risk",P8229&gt;30,"Medium Risk",TRUE,"Low Risk")</f>
        <v>High Risk</v>
      </c>
      <c r="V8229">
        <f t="shared" si="128"/>
        <v>6</v>
      </c>
    </row>
    <row r="8230" spans="1:22" hidden="1" x14ac:dyDescent="0.2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 s="2">
        <v>160132.75</v>
      </c>
      <c r="H8230">
        <v>1</v>
      </c>
      <c r="I8230">
        <v>1</v>
      </c>
      <c r="J8230">
        <v>0</v>
      </c>
      <c r="K8230" s="1">
        <v>32824.15</v>
      </c>
      <c r="L8230">
        <v>0</v>
      </c>
      <c r="M8230">
        <v>27</v>
      </c>
      <c r="N8230">
        <v>3458</v>
      </c>
      <c r="O8230">
        <v>5</v>
      </c>
      <c r="P8230">
        <v>176</v>
      </c>
      <c r="Q8230">
        <v>0.18518518518518517</v>
      </c>
      <c r="R8230">
        <v>93366</v>
      </c>
      <c r="S8230" t="str" cm="1">
        <f t="array" ref="S8230">_xlfn.IFS(E8233&lt;30,"18-29",E8233&lt;45,"30-44",TRUE,"45+")</f>
        <v>30-44</v>
      </c>
      <c r="T8230" t="str" cm="1">
        <f t="array" ref="T8230">_xlfn.IFS(F8230&lt;=2,"0-2 Years",F8230&lt;=5,"3-5 Years",F8230&lt;=8,"6-8 Years",TRUE,"9-10 Years")</f>
        <v>9-10 Years</v>
      </c>
      <c r="U8230" t="str" cm="1">
        <f t="array" ref="U8230">_xlfn.IFS(P8230&gt;60,"High Risk",P8230&gt;30,"Medium Risk",TRUE,"Low Risk")</f>
        <v>High Risk</v>
      </c>
      <c r="V8230">
        <f t="shared" si="128"/>
        <v>5</v>
      </c>
    </row>
    <row r="8231" spans="1:22" hidden="1" x14ac:dyDescent="0.2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 s="2">
        <v>70258.880000000005</v>
      </c>
      <c r="H8231">
        <v>2</v>
      </c>
      <c r="I8231">
        <v>1</v>
      </c>
      <c r="J8231">
        <v>0</v>
      </c>
      <c r="K8231" s="1">
        <v>139607.60999999999</v>
      </c>
      <c r="L8231">
        <v>0</v>
      </c>
      <c r="M8231">
        <v>27</v>
      </c>
      <c r="N8231">
        <v>1361</v>
      </c>
      <c r="O8231">
        <v>1</v>
      </c>
      <c r="P8231">
        <v>99</v>
      </c>
      <c r="Q8231">
        <v>3.7037037037037035E-2</v>
      </c>
      <c r="R8231">
        <v>36747</v>
      </c>
      <c r="S8231" t="str" cm="1">
        <f t="array" ref="S8231">_xlfn.IFS(E8234&lt;30,"18-29",E8234&lt;45,"30-44",TRUE,"45+")</f>
        <v>18-29</v>
      </c>
      <c r="T8231" t="str" cm="1">
        <f t="array" ref="T8231">_xlfn.IFS(F8231&lt;=2,"0-2 Years",F8231&lt;=5,"3-5 Years",F8231&lt;=8,"6-8 Years",TRUE,"9-10 Years")</f>
        <v>6-8 Years</v>
      </c>
      <c r="U8231" t="str" cm="1">
        <f t="array" ref="U8231">_xlfn.IFS(P8231&gt;60,"High Risk",P8231&gt;30,"Medium Risk",TRUE,"Low Risk")</f>
        <v>High Risk</v>
      </c>
      <c r="V8231">
        <f t="shared" si="128"/>
        <v>3</v>
      </c>
    </row>
    <row r="8232" spans="1:22" hidden="1" x14ac:dyDescent="0.2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 s="2">
        <v>162657.64000000001</v>
      </c>
      <c r="H8232">
        <v>2</v>
      </c>
      <c r="I8232">
        <v>1</v>
      </c>
      <c r="J8232">
        <v>1</v>
      </c>
      <c r="K8232" s="1">
        <v>115525.13</v>
      </c>
      <c r="L8232">
        <v>0</v>
      </c>
      <c r="M8232">
        <v>14</v>
      </c>
      <c r="N8232">
        <v>2526</v>
      </c>
      <c r="O8232">
        <v>7</v>
      </c>
      <c r="P8232">
        <v>125</v>
      </c>
      <c r="Q8232">
        <v>0.5</v>
      </c>
      <c r="R8232">
        <v>35364</v>
      </c>
      <c r="S8232" t="str" cm="1">
        <f t="array" ref="S8232">_xlfn.IFS(E8235&lt;30,"18-29",E8235&lt;45,"30-44",TRUE,"45+")</f>
        <v>30-44</v>
      </c>
      <c r="T8232" t="str" cm="1">
        <f t="array" ref="T8232">_xlfn.IFS(F8232&lt;=2,"0-2 Years",F8232&lt;=5,"3-5 Years",F8232&lt;=8,"6-8 Years",TRUE,"9-10 Years")</f>
        <v>3-5 Years</v>
      </c>
      <c r="U8232" t="str" cm="1">
        <f t="array" ref="U8232">_xlfn.IFS(P8232&gt;60,"High Risk",P8232&gt;30,"Medium Risk",TRUE,"Low Risk")</f>
        <v>High Risk</v>
      </c>
      <c r="V8232">
        <f t="shared" si="128"/>
        <v>0</v>
      </c>
    </row>
    <row r="8233" spans="1:22" x14ac:dyDescent="0.2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 s="2">
        <v>132217.45000000001</v>
      </c>
      <c r="H8233">
        <v>1</v>
      </c>
      <c r="I8233">
        <v>1</v>
      </c>
      <c r="J8233">
        <v>0</v>
      </c>
      <c r="K8233" s="1">
        <v>20955.03</v>
      </c>
      <c r="L8233">
        <v>1</v>
      </c>
      <c r="M8233">
        <v>25</v>
      </c>
      <c r="N8233">
        <v>2011</v>
      </c>
      <c r="O8233">
        <v>7</v>
      </c>
      <c r="P8233">
        <v>117</v>
      </c>
      <c r="Q8233">
        <v>0.28000000000000003</v>
      </c>
      <c r="R8233">
        <v>50275</v>
      </c>
      <c r="S8233" t="str" cm="1">
        <f t="array" ref="S8233">_xlfn.IFS(E8236&lt;30,"18-29",E8236&lt;45,"30-44",TRUE,"45+")</f>
        <v>45+</v>
      </c>
      <c r="T8233" t="str" cm="1">
        <f t="array" ref="T8233">_xlfn.IFS(F8233&lt;=2,"0-2 Years",F8233&lt;=5,"3-5 Years",F8233&lt;=8,"6-8 Years",TRUE,"9-10 Years")</f>
        <v>0-2 Years</v>
      </c>
      <c r="U8233" t="str" cm="1">
        <f t="array" ref="U8233">_xlfn.IFS(P8233&gt;60,"High Risk",P8233&gt;30,"Medium Risk",TRUE,"Low Risk")</f>
        <v>High Risk</v>
      </c>
      <c r="V8233">
        <f t="shared" si="128"/>
        <v>6</v>
      </c>
    </row>
    <row r="8234" spans="1:22" hidden="1" x14ac:dyDescent="0.2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 s="2">
        <v>148042.97</v>
      </c>
      <c r="H8234">
        <v>2</v>
      </c>
      <c r="I8234">
        <v>1</v>
      </c>
      <c r="J8234">
        <v>0</v>
      </c>
      <c r="K8234" s="1">
        <v>52341.15</v>
      </c>
      <c r="L8234">
        <v>0</v>
      </c>
      <c r="M8234">
        <v>10</v>
      </c>
      <c r="N8234">
        <v>455</v>
      </c>
      <c r="O8234">
        <v>5</v>
      </c>
      <c r="P8234">
        <v>177</v>
      </c>
      <c r="Q8234">
        <v>0.5</v>
      </c>
      <c r="R8234">
        <v>4550</v>
      </c>
      <c r="S8234" t="str" cm="1">
        <f t="array" ref="S8234">_xlfn.IFS(E8237&lt;30,"18-29",E8237&lt;45,"30-44",TRUE,"45+")</f>
        <v>30-44</v>
      </c>
      <c r="T8234" t="str" cm="1">
        <f t="array" ref="T8234">_xlfn.IFS(F8234&lt;=2,"0-2 Years",F8234&lt;=5,"3-5 Years",F8234&lt;=8,"6-8 Years",TRUE,"9-10 Years")</f>
        <v>9-10 Years</v>
      </c>
      <c r="U8234" t="str" cm="1">
        <f t="array" ref="U8234">_xlfn.IFS(P8234&gt;60,"High Risk",P8234&gt;30,"Medium Risk",TRUE,"Low Risk")</f>
        <v>High Risk</v>
      </c>
      <c r="V8234">
        <f t="shared" si="128"/>
        <v>3</v>
      </c>
    </row>
    <row r="8235" spans="1:22" hidden="1" x14ac:dyDescent="0.2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 s="2">
        <v>92855.02</v>
      </c>
      <c r="H8235">
        <v>1</v>
      </c>
      <c r="I8235">
        <v>1</v>
      </c>
      <c r="J8235">
        <v>1</v>
      </c>
      <c r="K8235" s="1">
        <v>159813.18</v>
      </c>
      <c r="L8235">
        <v>0</v>
      </c>
      <c r="M8235">
        <v>14</v>
      </c>
      <c r="N8235">
        <v>1479</v>
      </c>
      <c r="O8235">
        <v>1</v>
      </c>
      <c r="P8235">
        <v>23</v>
      </c>
      <c r="Q8235">
        <v>7.1428571428571425E-2</v>
      </c>
      <c r="R8235">
        <v>20706</v>
      </c>
      <c r="S8235" t="str" cm="1">
        <f t="array" ref="S8235">_xlfn.IFS(E8238&lt;30,"18-29",E8238&lt;45,"30-44",TRUE,"45+")</f>
        <v>30-44</v>
      </c>
      <c r="T8235" t="str" cm="1">
        <f t="array" ref="T8235">_xlfn.IFS(F8235&lt;=2,"0-2 Years",F8235&lt;=5,"3-5 Years",F8235&lt;=8,"6-8 Years",TRUE,"9-10 Years")</f>
        <v>3-5 Years</v>
      </c>
      <c r="U8235" t="str" cm="1">
        <f t="array" ref="U8235">_xlfn.IFS(P8235&gt;60,"High Risk",P8235&gt;30,"Medium Risk",TRUE,"Low Risk")</f>
        <v>Low Risk</v>
      </c>
      <c r="V8235">
        <f t="shared" si="128"/>
        <v>2</v>
      </c>
    </row>
    <row r="8236" spans="1:22" x14ac:dyDescent="0.2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 s="2">
        <v>129289.98</v>
      </c>
      <c r="H8236">
        <v>1</v>
      </c>
      <c r="I8236">
        <v>1</v>
      </c>
      <c r="J8236">
        <v>0</v>
      </c>
      <c r="K8236" s="1">
        <v>169935.46</v>
      </c>
      <c r="L8236">
        <v>1</v>
      </c>
      <c r="M8236">
        <v>12</v>
      </c>
      <c r="N8236">
        <v>1202</v>
      </c>
      <c r="O8236">
        <v>10</v>
      </c>
      <c r="P8236">
        <v>5</v>
      </c>
      <c r="Q8236">
        <v>0.83333333333333337</v>
      </c>
      <c r="R8236">
        <v>14424</v>
      </c>
      <c r="S8236" t="str" cm="1">
        <f t="array" ref="S8236">_xlfn.IFS(E8239&lt;30,"18-29",E8239&lt;45,"30-44",TRUE,"45+")</f>
        <v>30-44</v>
      </c>
      <c r="T8236" t="str" cm="1">
        <f t="array" ref="T8236">_xlfn.IFS(F8236&lt;=2,"0-2 Years",F8236&lt;=5,"3-5 Years",F8236&lt;=8,"6-8 Years",TRUE,"9-10 Years")</f>
        <v>9-10 Years</v>
      </c>
      <c r="U8236" t="str" cm="1">
        <f t="array" ref="U8236">_xlfn.IFS(P8236&gt;60,"High Risk",P8236&gt;30,"Medium Risk",TRUE,"Low Risk")</f>
        <v>Low Risk</v>
      </c>
      <c r="V8236">
        <f t="shared" si="128"/>
        <v>6</v>
      </c>
    </row>
    <row r="8237" spans="1:22" hidden="1" x14ac:dyDescent="0.2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 s="2">
        <v>100252.18</v>
      </c>
      <c r="H8237">
        <v>1</v>
      </c>
      <c r="I8237">
        <v>1</v>
      </c>
      <c r="J8237">
        <v>1</v>
      </c>
      <c r="K8237" s="1">
        <v>146033.51999999999</v>
      </c>
      <c r="L8237">
        <v>0</v>
      </c>
      <c r="M8237">
        <v>11</v>
      </c>
      <c r="N8237">
        <v>4591</v>
      </c>
      <c r="O8237">
        <v>0</v>
      </c>
      <c r="P8237">
        <v>4</v>
      </c>
      <c r="Q8237">
        <v>0</v>
      </c>
      <c r="R8237">
        <v>50501</v>
      </c>
      <c r="S8237" t="str" cm="1">
        <f t="array" ref="S8237">_xlfn.IFS(E8240&lt;30,"18-29",E8240&lt;45,"30-44",TRUE,"45+")</f>
        <v>30-44</v>
      </c>
      <c r="T8237" t="str" cm="1">
        <f t="array" ref="T8237">_xlfn.IFS(F8237&lt;=2,"0-2 Years",F8237&lt;=5,"3-5 Years",F8237&lt;=8,"6-8 Years",TRUE,"9-10 Years")</f>
        <v>9-10 Years</v>
      </c>
      <c r="U8237" t="str" cm="1">
        <f t="array" ref="U8237">_xlfn.IFS(P8237&gt;60,"High Risk",P8237&gt;30,"Medium Risk",TRUE,"Low Risk")</f>
        <v>Low Risk</v>
      </c>
      <c r="V8237">
        <f t="shared" si="128"/>
        <v>2</v>
      </c>
    </row>
    <row r="8238" spans="1:22" hidden="1" x14ac:dyDescent="0.2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 s="2">
        <v>107592.89</v>
      </c>
      <c r="H8238">
        <v>2</v>
      </c>
      <c r="I8238">
        <v>0</v>
      </c>
      <c r="J8238">
        <v>1</v>
      </c>
      <c r="K8238" s="1">
        <v>153122.73000000001</v>
      </c>
      <c r="L8238">
        <v>0</v>
      </c>
      <c r="M8238">
        <v>11</v>
      </c>
      <c r="N8238">
        <v>4037</v>
      </c>
      <c r="O8238">
        <v>7</v>
      </c>
      <c r="P8238">
        <v>62</v>
      </c>
      <c r="Q8238">
        <v>0.63636363636363635</v>
      </c>
      <c r="R8238">
        <v>44407</v>
      </c>
      <c r="S8238" t="str" cm="1">
        <f t="array" ref="S8238">_xlfn.IFS(E8241&lt;30,"18-29",E8241&lt;45,"30-44",TRUE,"45+")</f>
        <v>30-44</v>
      </c>
      <c r="T8238" t="str" cm="1">
        <f t="array" ref="T8238">_xlfn.IFS(F8238&lt;=2,"0-2 Years",F8238&lt;=5,"3-5 Years",F8238&lt;=8,"6-8 Years",TRUE,"9-10 Years")</f>
        <v>3-5 Years</v>
      </c>
      <c r="U8238" t="str" cm="1">
        <f t="array" ref="U8238">_xlfn.IFS(P8238&gt;60,"High Risk",P8238&gt;30,"Medium Risk",TRUE,"Low Risk")</f>
        <v>High Risk</v>
      </c>
      <c r="V8238">
        <f t="shared" si="128"/>
        <v>0</v>
      </c>
    </row>
    <row r="8239" spans="1:22" hidden="1" x14ac:dyDescent="0.2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 s="2">
        <v>113096.41</v>
      </c>
      <c r="H8239">
        <v>1</v>
      </c>
      <c r="I8239">
        <v>1</v>
      </c>
      <c r="J8239">
        <v>1</v>
      </c>
      <c r="K8239" s="1">
        <v>60335.24</v>
      </c>
      <c r="L8239">
        <v>0</v>
      </c>
      <c r="M8239">
        <v>9</v>
      </c>
      <c r="N8239">
        <v>2644</v>
      </c>
      <c r="O8239">
        <v>1</v>
      </c>
      <c r="P8239">
        <v>111</v>
      </c>
      <c r="Q8239">
        <v>0.1111111111111111</v>
      </c>
      <c r="R8239">
        <v>23796</v>
      </c>
      <c r="S8239" t="str" cm="1">
        <f t="array" ref="S8239">_xlfn.IFS(E8242&lt;30,"18-29",E8242&lt;45,"30-44",TRUE,"45+")</f>
        <v>45+</v>
      </c>
      <c r="T8239" t="str" cm="1">
        <f t="array" ref="T8239">_xlfn.IFS(F8239&lt;=2,"0-2 Years",F8239&lt;=5,"3-5 Years",F8239&lt;=8,"6-8 Years",TRUE,"9-10 Years")</f>
        <v>3-5 Years</v>
      </c>
      <c r="U8239" t="str" cm="1">
        <f t="array" ref="U8239">_xlfn.IFS(P8239&gt;60,"High Risk",P8239&gt;30,"Medium Risk",TRUE,"Low Risk")</f>
        <v>High Risk</v>
      </c>
      <c r="V8239">
        <f t="shared" si="128"/>
        <v>2</v>
      </c>
    </row>
    <row r="8240" spans="1:22" hidden="1" x14ac:dyDescent="0.2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 s="2">
        <v>0</v>
      </c>
      <c r="H8240">
        <v>2</v>
      </c>
      <c r="I8240">
        <v>1</v>
      </c>
      <c r="J8240">
        <v>1</v>
      </c>
      <c r="K8240" s="1">
        <v>163757.29</v>
      </c>
      <c r="L8240">
        <v>0</v>
      </c>
      <c r="M8240">
        <v>21</v>
      </c>
      <c r="N8240">
        <v>4917</v>
      </c>
      <c r="O8240">
        <v>1</v>
      </c>
      <c r="P8240">
        <v>88</v>
      </c>
      <c r="Q8240">
        <v>4.7619047619047616E-2</v>
      </c>
      <c r="R8240">
        <v>103257</v>
      </c>
      <c r="S8240" t="str" cm="1">
        <f t="array" ref="S8240">_xlfn.IFS(E8243&lt;30,"18-29",E8243&lt;45,"30-44",TRUE,"45+")</f>
        <v>30-44</v>
      </c>
      <c r="T8240" t="str" cm="1">
        <f t="array" ref="T8240">_xlfn.IFS(F8240&lt;=2,"0-2 Years",F8240&lt;=5,"3-5 Years",F8240&lt;=8,"6-8 Years",TRUE,"9-10 Years")</f>
        <v>6-8 Years</v>
      </c>
      <c r="U8240" t="str" cm="1">
        <f t="array" ref="U8240">_xlfn.IFS(P8240&gt;60,"High Risk",P8240&gt;30,"Medium Risk",TRUE,"Low Risk")</f>
        <v>High Risk</v>
      </c>
      <c r="V8240">
        <f t="shared" si="128"/>
        <v>3</v>
      </c>
    </row>
    <row r="8241" spans="1:22" hidden="1" x14ac:dyDescent="0.2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 s="2">
        <v>149940.04</v>
      </c>
      <c r="H8241">
        <v>2</v>
      </c>
      <c r="I8241">
        <v>0</v>
      </c>
      <c r="J8241">
        <v>0</v>
      </c>
      <c r="K8241" s="1">
        <v>156648.81</v>
      </c>
      <c r="L8241">
        <v>0</v>
      </c>
      <c r="M8241">
        <v>19</v>
      </c>
      <c r="N8241">
        <v>2054</v>
      </c>
      <c r="O8241">
        <v>10</v>
      </c>
      <c r="P8241">
        <v>16</v>
      </c>
      <c r="Q8241">
        <v>0.52631578947368418</v>
      </c>
      <c r="R8241">
        <v>39026</v>
      </c>
      <c r="S8241" t="str" cm="1">
        <f t="array" ref="S8241">_xlfn.IFS(E8244&lt;30,"18-29",E8244&lt;45,"30-44",TRUE,"45+")</f>
        <v>45+</v>
      </c>
      <c r="T8241" t="str" cm="1">
        <f t="array" ref="T8241">_xlfn.IFS(F8241&lt;=2,"0-2 Years",F8241&lt;=5,"3-5 Years",F8241&lt;=8,"6-8 Years",TRUE,"9-10 Years")</f>
        <v>6-8 Years</v>
      </c>
      <c r="U8241" t="str" cm="1">
        <f t="array" ref="U8241">_xlfn.IFS(P8241&gt;60,"High Risk",P8241&gt;30,"Medium Risk",TRUE,"Low Risk")</f>
        <v>Low Risk</v>
      </c>
      <c r="V8241">
        <f t="shared" si="128"/>
        <v>3</v>
      </c>
    </row>
    <row r="8242" spans="1:22" hidden="1" x14ac:dyDescent="0.2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 s="2">
        <v>121438.58</v>
      </c>
      <c r="H8242">
        <v>1</v>
      </c>
      <c r="I8242">
        <v>1</v>
      </c>
      <c r="J8242">
        <v>1</v>
      </c>
      <c r="K8242" s="1">
        <v>176471.78</v>
      </c>
      <c r="L8242">
        <v>1</v>
      </c>
      <c r="M8242">
        <v>22</v>
      </c>
      <c r="N8242">
        <v>645</v>
      </c>
      <c r="O8242">
        <v>1</v>
      </c>
      <c r="P8242">
        <v>19</v>
      </c>
      <c r="Q8242">
        <v>4.5454545454545456E-2</v>
      </c>
      <c r="R8242">
        <v>14190</v>
      </c>
      <c r="S8242" t="str" cm="1">
        <f t="array" ref="S8242">_xlfn.IFS(E8245&lt;30,"18-29",E8245&lt;45,"30-44",TRUE,"45+")</f>
        <v>18-29</v>
      </c>
      <c r="T8242" t="str" cm="1">
        <f t="array" ref="T8242">_xlfn.IFS(F8242&lt;=2,"0-2 Years",F8242&lt;=5,"3-5 Years",F8242&lt;=8,"6-8 Years",TRUE,"9-10 Years")</f>
        <v>6-8 Years</v>
      </c>
      <c r="U8242" t="str" cm="1">
        <f t="array" ref="U8242">_xlfn.IFS(P8242&gt;60,"High Risk",P8242&gt;30,"Medium Risk",TRUE,"Low Risk")</f>
        <v>Low Risk</v>
      </c>
      <c r="V8242">
        <f t="shared" si="128"/>
        <v>3</v>
      </c>
    </row>
    <row r="8243" spans="1:22" x14ac:dyDescent="0.2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 s="2">
        <v>0</v>
      </c>
      <c r="H8243">
        <v>2</v>
      </c>
      <c r="I8243">
        <v>1</v>
      </c>
      <c r="J8243">
        <v>0</v>
      </c>
      <c r="K8243" s="1">
        <v>5388.3</v>
      </c>
      <c r="L8243">
        <v>0</v>
      </c>
      <c r="M8243">
        <v>12</v>
      </c>
      <c r="N8243">
        <v>2684</v>
      </c>
      <c r="O8243">
        <v>2</v>
      </c>
      <c r="P8243">
        <v>177</v>
      </c>
      <c r="Q8243">
        <v>0.16666666666666666</v>
      </c>
      <c r="R8243">
        <v>32208</v>
      </c>
      <c r="S8243" t="str" cm="1">
        <f t="array" ref="S8243">_xlfn.IFS(E8246&lt;30,"18-29",E8246&lt;45,"30-44",TRUE,"45+")</f>
        <v>30-44</v>
      </c>
      <c r="T8243" t="str" cm="1">
        <f t="array" ref="T8243">_xlfn.IFS(F8243&lt;=2,"0-2 Years",F8243&lt;=5,"3-5 Years",F8243&lt;=8,"6-8 Years",TRUE,"9-10 Years")</f>
        <v>9-10 Years</v>
      </c>
      <c r="U8243" t="str" cm="1">
        <f t="array" ref="U8243">_xlfn.IFS(P8243&gt;60,"High Risk",P8243&gt;30,"Medium Risk",TRUE,"Low Risk")</f>
        <v>High Risk</v>
      </c>
      <c r="V8243">
        <f t="shared" si="128"/>
        <v>6</v>
      </c>
    </row>
    <row r="8244" spans="1:22" x14ac:dyDescent="0.2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 s="2">
        <v>0</v>
      </c>
      <c r="H8244">
        <v>1</v>
      </c>
      <c r="I8244">
        <v>0</v>
      </c>
      <c r="J8244">
        <v>1</v>
      </c>
      <c r="K8244" s="1">
        <v>93332.64</v>
      </c>
      <c r="L8244">
        <v>1</v>
      </c>
      <c r="M8244">
        <v>26</v>
      </c>
      <c r="N8244">
        <v>4158</v>
      </c>
      <c r="O8244">
        <v>5</v>
      </c>
      <c r="P8244">
        <v>167</v>
      </c>
      <c r="Q8244">
        <v>0.19230769230769232</v>
      </c>
      <c r="R8244">
        <v>108108</v>
      </c>
      <c r="S8244" t="str" cm="1">
        <f t="array" ref="S8244">_xlfn.IFS(E8247&lt;30,"18-29",E8247&lt;45,"30-44",TRUE,"45+")</f>
        <v>30-44</v>
      </c>
      <c r="T8244" t="str" cm="1">
        <f t="array" ref="T8244">_xlfn.IFS(F8244&lt;=2,"0-2 Years",F8244&lt;=5,"3-5 Years",F8244&lt;=8,"6-8 Years",TRUE,"9-10 Years")</f>
        <v>0-2 Years</v>
      </c>
      <c r="U8244" t="str" cm="1">
        <f t="array" ref="U8244">_xlfn.IFS(P8244&gt;60,"High Risk",P8244&gt;30,"Medium Risk",TRUE,"Low Risk")</f>
        <v>High Risk</v>
      </c>
      <c r="V8244">
        <f t="shared" si="128"/>
        <v>7</v>
      </c>
    </row>
    <row r="8245" spans="1:22" hidden="1" x14ac:dyDescent="0.2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 s="2">
        <v>148874.01</v>
      </c>
      <c r="H8245">
        <v>2</v>
      </c>
      <c r="I8245">
        <v>0</v>
      </c>
      <c r="J8245">
        <v>1</v>
      </c>
      <c r="K8245" s="1">
        <v>71192.820000000007</v>
      </c>
      <c r="L8245">
        <v>0</v>
      </c>
      <c r="M8245">
        <v>8</v>
      </c>
      <c r="N8245">
        <v>4737</v>
      </c>
      <c r="O8245">
        <v>3</v>
      </c>
      <c r="P8245">
        <v>84</v>
      </c>
      <c r="Q8245">
        <v>0.375</v>
      </c>
      <c r="R8245">
        <v>37896</v>
      </c>
      <c r="S8245" t="str" cm="1">
        <f t="array" ref="S8245">_xlfn.IFS(E8248&lt;30,"18-29",E8248&lt;45,"30-44",TRUE,"45+")</f>
        <v>18-29</v>
      </c>
      <c r="T8245" t="str" cm="1">
        <f t="array" ref="T8245">_xlfn.IFS(F8245&lt;=2,"0-2 Years",F8245&lt;=5,"3-5 Years",F8245&lt;=8,"6-8 Years",TRUE,"9-10 Years")</f>
        <v>3-5 Years</v>
      </c>
      <c r="U8245" t="str" cm="1">
        <f t="array" ref="U8245">_xlfn.IFS(P8245&gt;60,"High Risk",P8245&gt;30,"Medium Risk",TRUE,"Low Risk")</f>
        <v>High Risk</v>
      </c>
      <c r="V8245">
        <f t="shared" si="128"/>
        <v>0</v>
      </c>
    </row>
    <row r="8246" spans="1:22" hidden="1" x14ac:dyDescent="0.2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 s="2">
        <v>68138.37</v>
      </c>
      <c r="H8246">
        <v>1</v>
      </c>
      <c r="I8246">
        <v>1</v>
      </c>
      <c r="J8246">
        <v>1</v>
      </c>
      <c r="K8246" s="1">
        <v>170309.19</v>
      </c>
      <c r="L8246">
        <v>0</v>
      </c>
      <c r="M8246">
        <v>29</v>
      </c>
      <c r="N8246">
        <v>2865</v>
      </c>
      <c r="O8246">
        <v>8</v>
      </c>
      <c r="P8246">
        <v>80</v>
      </c>
      <c r="Q8246">
        <v>0.27586206896551724</v>
      </c>
      <c r="R8246">
        <v>83085</v>
      </c>
      <c r="S8246" t="str" cm="1">
        <f t="array" ref="S8246">_xlfn.IFS(E8249&lt;30,"18-29",E8249&lt;45,"30-44",TRUE,"45+")</f>
        <v>18-29</v>
      </c>
      <c r="T8246" t="str" cm="1">
        <f t="array" ref="T8246">_xlfn.IFS(F8246&lt;=2,"0-2 Years",F8246&lt;=5,"3-5 Years",F8246&lt;=8,"6-8 Years",TRUE,"9-10 Years")</f>
        <v>0-2 Years</v>
      </c>
      <c r="U8246" t="str" cm="1">
        <f t="array" ref="U8246">_xlfn.IFS(P8246&gt;60,"High Risk",P8246&gt;30,"Medium Risk",TRUE,"Low Risk")</f>
        <v>High Risk</v>
      </c>
      <c r="V8246">
        <f t="shared" si="128"/>
        <v>3</v>
      </c>
    </row>
    <row r="8247" spans="1:22" hidden="1" x14ac:dyDescent="0.2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 s="2">
        <v>110080.3</v>
      </c>
      <c r="H8247">
        <v>1</v>
      </c>
      <c r="I8247">
        <v>1</v>
      </c>
      <c r="J8247">
        <v>1</v>
      </c>
      <c r="K8247" s="1">
        <v>109794.31</v>
      </c>
      <c r="L8247">
        <v>0</v>
      </c>
      <c r="M8247">
        <v>15</v>
      </c>
      <c r="N8247">
        <v>3746</v>
      </c>
      <c r="O8247">
        <v>10</v>
      </c>
      <c r="P8247">
        <v>106</v>
      </c>
      <c r="Q8247">
        <v>0.66666666666666663</v>
      </c>
      <c r="R8247">
        <v>56190</v>
      </c>
      <c r="S8247" t="str" cm="1">
        <f t="array" ref="S8247">_xlfn.IFS(E8250&lt;30,"18-29",E8250&lt;45,"30-44",TRUE,"45+")</f>
        <v>18-29</v>
      </c>
      <c r="T8247" t="str" cm="1">
        <f t="array" ref="T8247">_xlfn.IFS(F8247&lt;=2,"0-2 Years",F8247&lt;=5,"3-5 Years",F8247&lt;=8,"6-8 Years",TRUE,"9-10 Years")</f>
        <v>3-5 Years</v>
      </c>
      <c r="U8247" t="str" cm="1">
        <f t="array" ref="U8247">_xlfn.IFS(P8247&gt;60,"High Risk",P8247&gt;30,"Medium Risk",TRUE,"Low Risk")</f>
        <v>High Risk</v>
      </c>
      <c r="V8247">
        <f t="shared" si="128"/>
        <v>2</v>
      </c>
    </row>
    <row r="8248" spans="1:22" hidden="1" x14ac:dyDescent="0.2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 s="2">
        <v>0</v>
      </c>
      <c r="H8248">
        <v>2</v>
      </c>
      <c r="I8248">
        <v>1</v>
      </c>
      <c r="J8248">
        <v>1</v>
      </c>
      <c r="K8248" s="1">
        <v>166310.82</v>
      </c>
      <c r="L8248">
        <v>0</v>
      </c>
      <c r="M8248">
        <v>5</v>
      </c>
      <c r="N8248">
        <v>4180</v>
      </c>
      <c r="O8248">
        <v>4</v>
      </c>
      <c r="P8248">
        <v>97</v>
      </c>
      <c r="Q8248">
        <v>0.8</v>
      </c>
      <c r="R8248">
        <v>20900</v>
      </c>
      <c r="S8248" t="str" cm="1">
        <f t="array" ref="S8248">_xlfn.IFS(E8251&lt;30,"18-29",E8251&lt;45,"30-44",TRUE,"45+")</f>
        <v>30-44</v>
      </c>
      <c r="T8248" t="str" cm="1">
        <f t="array" ref="T8248">_xlfn.IFS(F8248&lt;=2,"0-2 Years",F8248&lt;=5,"3-5 Years",F8248&lt;=8,"6-8 Years",TRUE,"9-10 Years")</f>
        <v>6-8 Years</v>
      </c>
      <c r="U8248" t="str" cm="1">
        <f t="array" ref="U8248">_xlfn.IFS(P8248&gt;60,"High Risk",P8248&gt;30,"Medium Risk",TRUE,"Low Risk")</f>
        <v>High Risk</v>
      </c>
      <c r="V8248">
        <f t="shared" si="128"/>
        <v>3</v>
      </c>
    </row>
    <row r="8249" spans="1:22" hidden="1" x14ac:dyDescent="0.2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 s="2">
        <v>114268.85</v>
      </c>
      <c r="H8249">
        <v>2</v>
      </c>
      <c r="I8249">
        <v>1</v>
      </c>
      <c r="J8249">
        <v>1</v>
      </c>
      <c r="K8249" s="1">
        <v>126728.27</v>
      </c>
      <c r="L8249">
        <v>0</v>
      </c>
      <c r="M8249">
        <v>17</v>
      </c>
      <c r="N8249">
        <v>4915</v>
      </c>
      <c r="O8249">
        <v>1</v>
      </c>
      <c r="P8249">
        <v>125</v>
      </c>
      <c r="Q8249">
        <v>5.8823529411764705E-2</v>
      </c>
      <c r="R8249">
        <v>83555</v>
      </c>
      <c r="S8249" t="str" cm="1">
        <f t="array" ref="S8249">_xlfn.IFS(E8252&lt;30,"18-29",E8252&lt;45,"30-44",TRUE,"45+")</f>
        <v>30-44</v>
      </c>
      <c r="T8249" t="str" cm="1">
        <f t="array" ref="T8249">_xlfn.IFS(F8249&lt;=2,"0-2 Years",F8249&lt;=5,"3-5 Years",F8249&lt;=8,"6-8 Years",TRUE,"9-10 Years")</f>
        <v>3-5 Years</v>
      </c>
      <c r="U8249" t="str" cm="1">
        <f t="array" ref="U8249">_xlfn.IFS(P8249&gt;60,"High Risk",P8249&gt;30,"Medium Risk",TRUE,"Low Risk")</f>
        <v>High Risk</v>
      </c>
      <c r="V8249">
        <f t="shared" si="128"/>
        <v>0</v>
      </c>
    </row>
    <row r="8250" spans="1:22" hidden="1" x14ac:dyDescent="0.2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 s="2">
        <v>117412.35</v>
      </c>
      <c r="H8250">
        <v>1</v>
      </c>
      <c r="I8250">
        <v>0</v>
      </c>
      <c r="J8250">
        <v>0</v>
      </c>
      <c r="K8250" s="1">
        <v>30338.94</v>
      </c>
      <c r="L8250">
        <v>0</v>
      </c>
      <c r="M8250">
        <v>13</v>
      </c>
      <c r="N8250">
        <v>1492</v>
      </c>
      <c r="O8250">
        <v>7</v>
      </c>
      <c r="P8250">
        <v>77</v>
      </c>
      <c r="Q8250">
        <v>0.53846153846153844</v>
      </c>
      <c r="R8250">
        <v>19396</v>
      </c>
      <c r="S8250" t="str" cm="1">
        <f t="array" ref="S8250">_xlfn.IFS(E8253&lt;30,"18-29",E8253&lt;45,"30-44",TRUE,"45+")</f>
        <v>30-44</v>
      </c>
      <c r="T8250" t="str" cm="1">
        <f t="array" ref="T8250">_xlfn.IFS(F8250&lt;=2,"0-2 Years",F8250&lt;=5,"3-5 Years",F8250&lt;=8,"6-8 Years",TRUE,"9-10 Years")</f>
        <v>6-8 Years</v>
      </c>
      <c r="U8250" t="str" cm="1">
        <f t="array" ref="U8250">_xlfn.IFS(P8250&gt;60,"High Risk",P8250&gt;30,"Medium Risk",TRUE,"Low Risk")</f>
        <v>High Risk</v>
      </c>
      <c r="V8250">
        <f t="shared" si="128"/>
        <v>5</v>
      </c>
    </row>
    <row r="8251" spans="1:22" hidden="1" x14ac:dyDescent="0.2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 s="2">
        <v>0</v>
      </c>
      <c r="H8251">
        <v>2</v>
      </c>
      <c r="I8251">
        <v>1</v>
      </c>
      <c r="J8251">
        <v>1</v>
      </c>
      <c r="K8251" s="1">
        <v>37935.83</v>
      </c>
      <c r="L8251">
        <v>0</v>
      </c>
      <c r="M8251">
        <v>16</v>
      </c>
      <c r="N8251">
        <v>3758</v>
      </c>
      <c r="O8251">
        <v>1</v>
      </c>
      <c r="P8251">
        <v>36</v>
      </c>
      <c r="Q8251">
        <v>6.25E-2</v>
      </c>
      <c r="R8251">
        <v>60128</v>
      </c>
      <c r="S8251" t="str" cm="1">
        <f t="array" ref="S8251">_xlfn.IFS(E8254&lt;30,"18-29",E8254&lt;45,"30-44",TRUE,"45+")</f>
        <v>45+</v>
      </c>
      <c r="T8251" t="str" cm="1">
        <f t="array" ref="T8251">_xlfn.IFS(F8251&lt;=2,"0-2 Years",F8251&lt;=5,"3-5 Years",F8251&lt;=8,"6-8 Years",TRUE,"9-10 Years")</f>
        <v>6-8 Years</v>
      </c>
      <c r="U8251" t="str" cm="1">
        <f t="array" ref="U8251">_xlfn.IFS(P8251&gt;60,"High Risk",P8251&gt;30,"Medium Risk",TRUE,"Low Risk")</f>
        <v>Medium Risk</v>
      </c>
      <c r="V8251">
        <f t="shared" si="128"/>
        <v>3</v>
      </c>
    </row>
    <row r="8252" spans="1:22" x14ac:dyDescent="0.2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 s="2">
        <v>0</v>
      </c>
      <c r="H8252">
        <v>2</v>
      </c>
      <c r="I8252">
        <v>0</v>
      </c>
      <c r="J8252">
        <v>0</v>
      </c>
      <c r="K8252" s="1">
        <v>25329.48</v>
      </c>
      <c r="L8252">
        <v>0</v>
      </c>
      <c r="M8252">
        <v>6</v>
      </c>
      <c r="N8252">
        <v>3340</v>
      </c>
      <c r="O8252">
        <v>7</v>
      </c>
      <c r="P8252">
        <v>87</v>
      </c>
      <c r="Q8252">
        <v>1</v>
      </c>
      <c r="R8252">
        <v>20040</v>
      </c>
      <c r="S8252" t="str" cm="1">
        <f t="array" ref="S8252">_xlfn.IFS(E8255&lt;30,"18-29",E8255&lt;45,"30-44",TRUE,"45+")</f>
        <v>30-44</v>
      </c>
      <c r="T8252" t="str" cm="1">
        <f t="array" ref="T8252">_xlfn.IFS(F8252&lt;=2,"0-2 Years",F8252&lt;=5,"3-5 Years",F8252&lt;=8,"6-8 Years",TRUE,"9-10 Years")</f>
        <v>9-10 Years</v>
      </c>
      <c r="U8252" t="str" cm="1">
        <f t="array" ref="U8252">_xlfn.IFS(P8252&gt;60,"High Risk",P8252&gt;30,"Medium Risk",TRUE,"Low Risk")</f>
        <v>High Risk</v>
      </c>
      <c r="V8252">
        <f t="shared" si="128"/>
        <v>6</v>
      </c>
    </row>
    <row r="8253" spans="1:22" hidden="1" x14ac:dyDescent="0.2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 s="2">
        <v>35549.81</v>
      </c>
      <c r="H8253">
        <v>2</v>
      </c>
      <c r="I8253">
        <v>0</v>
      </c>
      <c r="J8253">
        <v>0</v>
      </c>
      <c r="K8253" s="1">
        <v>49676.33</v>
      </c>
      <c r="L8253">
        <v>0</v>
      </c>
      <c r="M8253">
        <v>15</v>
      </c>
      <c r="N8253">
        <v>4159</v>
      </c>
      <c r="O8253">
        <v>4</v>
      </c>
      <c r="P8253">
        <v>40</v>
      </c>
      <c r="Q8253">
        <v>0.26666666666666666</v>
      </c>
      <c r="R8253">
        <v>62385</v>
      </c>
      <c r="S8253" t="str" cm="1">
        <f t="array" ref="S8253">_xlfn.IFS(E8256&lt;30,"18-29",E8256&lt;45,"30-44",TRUE,"45+")</f>
        <v>18-29</v>
      </c>
      <c r="T8253" t="str" cm="1">
        <f t="array" ref="T8253">_xlfn.IFS(F8253&lt;=2,"0-2 Years",F8253&lt;=5,"3-5 Years",F8253&lt;=8,"6-8 Years",TRUE,"9-10 Years")</f>
        <v>0-2 Years</v>
      </c>
      <c r="U8253" t="str" cm="1">
        <f t="array" ref="U8253">_xlfn.IFS(P8253&gt;60,"High Risk",P8253&gt;30,"Medium Risk",TRUE,"Low Risk")</f>
        <v>Medium Risk</v>
      </c>
      <c r="V8253">
        <f t="shared" si="128"/>
        <v>4</v>
      </c>
    </row>
    <row r="8254" spans="1:22" hidden="1" x14ac:dyDescent="0.2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 s="2">
        <v>0</v>
      </c>
      <c r="H8254">
        <v>2</v>
      </c>
      <c r="I8254">
        <v>1</v>
      </c>
      <c r="J8254">
        <v>1</v>
      </c>
      <c r="K8254" s="1">
        <v>169498.61</v>
      </c>
      <c r="L8254">
        <v>0</v>
      </c>
      <c r="M8254">
        <v>4</v>
      </c>
      <c r="N8254">
        <v>4079</v>
      </c>
      <c r="O8254">
        <v>8</v>
      </c>
      <c r="P8254">
        <v>168</v>
      </c>
      <c r="Q8254">
        <v>1</v>
      </c>
      <c r="R8254">
        <v>16316</v>
      </c>
      <c r="S8254" t="str" cm="1">
        <f t="array" ref="S8254">_xlfn.IFS(E8257&lt;30,"18-29",E8257&lt;45,"30-44",TRUE,"45+")</f>
        <v>30-44</v>
      </c>
      <c r="T8254" t="str" cm="1">
        <f t="array" ref="T8254">_xlfn.IFS(F8254&lt;=2,"0-2 Years",F8254&lt;=5,"3-5 Years",F8254&lt;=8,"6-8 Years",TRUE,"9-10 Years")</f>
        <v>9-10 Years</v>
      </c>
      <c r="U8254" t="str" cm="1">
        <f t="array" ref="U8254">_xlfn.IFS(P8254&gt;60,"High Risk",P8254&gt;30,"Medium Risk",TRUE,"Low Risk")</f>
        <v>High Risk</v>
      </c>
      <c r="V8254">
        <f t="shared" si="128"/>
        <v>4</v>
      </c>
    </row>
    <row r="8255" spans="1:22" hidden="1" x14ac:dyDescent="0.2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 s="2">
        <v>136492.92000000001</v>
      </c>
      <c r="H8255">
        <v>3</v>
      </c>
      <c r="I8255">
        <v>1</v>
      </c>
      <c r="J8255">
        <v>1</v>
      </c>
      <c r="K8255" s="1">
        <v>26500.29</v>
      </c>
      <c r="L8255">
        <v>1</v>
      </c>
      <c r="M8255">
        <v>10</v>
      </c>
      <c r="N8255">
        <v>4138</v>
      </c>
      <c r="O8255">
        <v>3</v>
      </c>
      <c r="P8255">
        <v>148</v>
      </c>
      <c r="Q8255">
        <v>0.3</v>
      </c>
      <c r="R8255">
        <v>41380</v>
      </c>
      <c r="S8255" t="str" cm="1">
        <f t="array" ref="S8255">_xlfn.IFS(E8258&lt;30,"18-29",E8258&lt;45,"30-44",TRUE,"45+")</f>
        <v>45+</v>
      </c>
      <c r="T8255" t="str" cm="1">
        <f t="array" ref="T8255">_xlfn.IFS(F8255&lt;=2,"0-2 Years",F8255&lt;=5,"3-5 Years",F8255&lt;=8,"6-8 Years",TRUE,"9-10 Years")</f>
        <v>6-8 Years</v>
      </c>
      <c r="U8255" t="str" cm="1">
        <f t="array" ref="U8255">_xlfn.IFS(P8255&gt;60,"High Risk",P8255&gt;30,"Medium Risk",TRUE,"Low Risk")</f>
        <v>High Risk</v>
      </c>
      <c r="V8255">
        <f t="shared" si="128"/>
        <v>0</v>
      </c>
    </row>
    <row r="8256" spans="1:22" hidden="1" x14ac:dyDescent="0.2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 s="2">
        <v>123675.69</v>
      </c>
      <c r="H8256">
        <v>1</v>
      </c>
      <c r="I8256">
        <v>1</v>
      </c>
      <c r="J8256">
        <v>1</v>
      </c>
      <c r="K8256" s="1">
        <v>166458.41</v>
      </c>
      <c r="L8256">
        <v>0</v>
      </c>
      <c r="M8256">
        <v>4</v>
      </c>
      <c r="N8256">
        <v>3446</v>
      </c>
      <c r="O8256">
        <v>4</v>
      </c>
      <c r="P8256">
        <v>145</v>
      </c>
      <c r="Q8256">
        <v>1</v>
      </c>
      <c r="R8256">
        <v>13784</v>
      </c>
      <c r="S8256" t="str" cm="1">
        <f t="array" ref="S8256">_xlfn.IFS(E8259&lt;30,"18-29",E8259&lt;45,"30-44",TRUE,"45+")</f>
        <v>30-44</v>
      </c>
      <c r="T8256" t="str" cm="1">
        <f t="array" ref="T8256">_xlfn.IFS(F8256&lt;=2,"0-2 Years",F8256&lt;=5,"3-5 Years",F8256&lt;=8,"6-8 Years",TRUE,"9-10 Years")</f>
        <v>3-5 Years</v>
      </c>
      <c r="U8256" t="str" cm="1">
        <f t="array" ref="U8256">_xlfn.IFS(P8256&gt;60,"High Risk",P8256&gt;30,"Medium Risk",TRUE,"Low Risk")</f>
        <v>High Risk</v>
      </c>
      <c r="V8256">
        <f t="shared" si="128"/>
        <v>2</v>
      </c>
    </row>
    <row r="8257" spans="1:22" x14ac:dyDescent="0.2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 s="2">
        <v>139532.34</v>
      </c>
      <c r="H8257">
        <v>1</v>
      </c>
      <c r="I8257">
        <v>1</v>
      </c>
      <c r="J8257">
        <v>0</v>
      </c>
      <c r="K8257" s="1">
        <v>181294.39</v>
      </c>
      <c r="L8257">
        <v>0</v>
      </c>
      <c r="M8257">
        <v>14</v>
      </c>
      <c r="N8257">
        <v>2886</v>
      </c>
      <c r="O8257">
        <v>4</v>
      </c>
      <c r="P8257">
        <v>179</v>
      </c>
      <c r="Q8257">
        <v>0.2857142857142857</v>
      </c>
      <c r="R8257">
        <v>40404</v>
      </c>
      <c r="S8257" t="str" cm="1">
        <f t="array" ref="S8257">_xlfn.IFS(E8260&lt;30,"18-29",E8260&lt;45,"30-44",TRUE,"45+")</f>
        <v>30-44</v>
      </c>
      <c r="T8257" t="str" cm="1">
        <f t="array" ref="T8257">_xlfn.IFS(F8257&lt;=2,"0-2 Years",F8257&lt;=5,"3-5 Years",F8257&lt;=8,"6-8 Years",TRUE,"9-10 Years")</f>
        <v>0-2 Years</v>
      </c>
      <c r="U8257" t="str" cm="1">
        <f t="array" ref="U8257">_xlfn.IFS(P8257&gt;60,"High Risk",P8257&gt;30,"Medium Risk",TRUE,"Low Risk")</f>
        <v>High Risk</v>
      </c>
      <c r="V8257">
        <f t="shared" si="128"/>
        <v>6</v>
      </c>
    </row>
    <row r="8258" spans="1:22" hidden="1" x14ac:dyDescent="0.2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 s="2">
        <v>178713.98</v>
      </c>
      <c r="H8258">
        <v>1</v>
      </c>
      <c r="I8258">
        <v>1</v>
      </c>
      <c r="J8258">
        <v>1</v>
      </c>
      <c r="K8258" s="1">
        <v>21768.21</v>
      </c>
      <c r="L8258">
        <v>0</v>
      </c>
      <c r="M8258">
        <v>20</v>
      </c>
      <c r="N8258">
        <v>1611</v>
      </c>
      <c r="O8258">
        <v>5</v>
      </c>
      <c r="P8258">
        <v>102</v>
      </c>
      <c r="Q8258">
        <v>0.25</v>
      </c>
      <c r="R8258">
        <v>32220</v>
      </c>
      <c r="S8258" t="str" cm="1">
        <f t="array" ref="S8258">_xlfn.IFS(E8261&lt;30,"18-29",E8261&lt;45,"30-44",TRUE,"45+")</f>
        <v>30-44</v>
      </c>
      <c r="T8258" t="str" cm="1">
        <f t="array" ref="T8258">_xlfn.IFS(F8258&lt;=2,"0-2 Years",F8258&lt;=5,"3-5 Years",F8258&lt;=8,"6-8 Years",TRUE,"9-10 Years")</f>
        <v>0-2 Years</v>
      </c>
      <c r="U8258" t="str" cm="1">
        <f t="array" ref="U8258">_xlfn.IFS(P8258&gt;60,"High Risk",P8258&gt;30,"Medium Risk",TRUE,"Low Risk")</f>
        <v>High Risk</v>
      </c>
      <c r="V8258">
        <f t="shared" si="128"/>
        <v>4</v>
      </c>
    </row>
    <row r="8259" spans="1:22" x14ac:dyDescent="0.2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 s="2">
        <v>0</v>
      </c>
      <c r="H8259">
        <v>2</v>
      </c>
      <c r="I8259">
        <v>0</v>
      </c>
      <c r="J8259">
        <v>0</v>
      </c>
      <c r="K8259" s="1">
        <v>72849.289999999994</v>
      </c>
      <c r="L8259">
        <v>0</v>
      </c>
      <c r="M8259">
        <v>10</v>
      </c>
      <c r="N8259">
        <v>4835</v>
      </c>
      <c r="O8259">
        <v>10</v>
      </c>
      <c r="P8259">
        <v>102</v>
      </c>
      <c r="Q8259">
        <v>1</v>
      </c>
      <c r="R8259">
        <v>48350</v>
      </c>
      <c r="S8259" t="str" cm="1">
        <f t="array" ref="S8259">_xlfn.IFS(E8262&lt;30,"18-29",E8262&lt;45,"30-44",TRUE,"45+")</f>
        <v>30-44</v>
      </c>
      <c r="T8259" t="str" cm="1">
        <f t="array" ref="T8259">_xlfn.IFS(F8259&lt;=2,"0-2 Years",F8259&lt;=5,"3-5 Years",F8259&lt;=8,"6-8 Years",TRUE,"9-10 Years")</f>
        <v>3-5 Years</v>
      </c>
      <c r="U8259" t="str" cm="1">
        <f t="array" ref="U8259">_xlfn.IFS(P8259&gt;60,"High Risk",P8259&gt;30,"Medium Risk",TRUE,"Low Risk")</f>
        <v>High Risk</v>
      </c>
      <c r="V8259">
        <f t="shared" ref="V8259:V8322" si="129">IF(J8259=0,3,0)+IF(G8259=0,3,0)+IF(H8259=1,2,0)+IF(E8259&gt;45,1,0)+IF(F8259&lt;3,1,0)</f>
        <v>6</v>
      </c>
    </row>
    <row r="8260" spans="1:22" x14ac:dyDescent="0.2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 s="2">
        <v>89086.31</v>
      </c>
      <c r="H8260">
        <v>1</v>
      </c>
      <c r="I8260">
        <v>1</v>
      </c>
      <c r="J8260">
        <v>0</v>
      </c>
      <c r="K8260" s="1">
        <v>24499.97</v>
      </c>
      <c r="L8260">
        <v>0</v>
      </c>
      <c r="M8260">
        <v>22</v>
      </c>
      <c r="N8260">
        <v>4878</v>
      </c>
      <c r="O8260">
        <v>0</v>
      </c>
      <c r="P8260">
        <v>11</v>
      </c>
      <c r="Q8260">
        <v>0</v>
      </c>
      <c r="R8260">
        <v>107316</v>
      </c>
      <c r="S8260" t="str" cm="1">
        <f t="array" ref="S8260">_xlfn.IFS(E8263&lt;30,"18-29",E8263&lt;45,"30-44",TRUE,"45+")</f>
        <v>30-44</v>
      </c>
      <c r="T8260" t="str" cm="1">
        <f t="array" ref="T8260">_xlfn.IFS(F8260&lt;=2,"0-2 Years",F8260&lt;=5,"3-5 Years",F8260&lt;=8,"6-8 Years",TRUE,"9-10 Years")</f>
        <v>0-2 Years</v>
      </c>
      <c r="U8260" t="str" cm="1">
        <f t="array" ref="U8260">_xlfn.IFS(P8260&gt;60,"High Risk",P8260&gt;30,"Medium Risk",TRUE,"Low Risk")</f>
        <v>Low Risk</v>
      </c>
      <c r="V8260">
        <f t="shared" si="129"/>
        <v>6</v>
      </c>
    </row>
    <row r="8261" spans="1:22" hidden="1" x14ac:dyDescent="0.2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 s="2">
        <v>96143.47</v>
      </c>
      <c r="H8261">
        <v>1</v>
      </c>
      <c r="I8261">
        <v>0</v>
      </c>
      <c r="J8261">
        <v>0</v>
      </c>
      <c r="K8261" s="1">
        <v>98994.92</v>
      </c>
      <c r="L8261">
        <v>0</v>
      </c>
      <c r="M8261">
        <v>5</v>
      </c>
      <c r="N8261">
        <v>3666</v>
      </c>
      <c r="O8261">
        <v>4</v>
      </c>
      <c r="P8261">
        <v>114</v>
      </c>
      <c r="Q8261">
        <v>0.8</v>
      </c>
      <c r="R8261">
        <v>18330</v>
      </c>
      <c r="S8261" t="str" cm="1">
        <f t="array" ref="S8261">_xlfn.IFS(E8264&lt;30,"18-29",E8264&lt;45,"30-44",TRUE,"45+")</f>
        <v>30-44</v>
      </c>
      <c r="T8261" t="str" cm="1">
        <f t="array" ref="T8261">_xlfn.IFS(F8261&lt;=2,"0-2 Years",F8261&lt;=5,"3-5 Years",F8261&lt;=8,"6-8 Years",TRUE,"9-10 Years")</f>
        <v>3-5 Years</v>
      </c>
      <c r="U8261" t="str" cm="1">
        <f t="array" ref="U8261">_xlfn.IFS(P8261&gt;60,"High Risk",P8261&gt;30,"Medium Risk",TRUE,"Low Risk")</f>
        <v>High Risk</v>
      </c>
      <c r="V8261">
        <f t="shared" si="129"/>
        <v>5</v>
      </c>
    </row>
    <row r="8262" spans="1:22" hidden="1" x14ac:dyDescent="0.2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 s="2">
        <v>32197.64</v>
      </c>
      <c r="H8262">
        <v>1</v>
      </c>
      <c r="I8262">
        <v>0</v>
      </c>
      <c r="J8262">
        <v>1</v>
      </c>
      <c r="K8262" s="1">
        <v>141446.01</v>
      </c>
      <c r="L8262">
        <v>0</v>
      </c>
      <c r="M8262">
        <v>17</v>
      </c>
      <c r="N8262">
        <v>4148</v>
      </c>
      <c r="O8262">
        <v>3</v>
      </c>
      <c r="P8262">
        <v>12</v>
      </c>
      <c r="Q8262">
        <v>0.17647058823529413</v>
      </c>
      <c r="R8262">
        <v>70516</v>
      </c>
      <c r="S8262" t="str" cm="1">
        <f t="array" ref="S8262">_xlfn.IFS(E8265&lt;30,"18-29",E8265&lt;45,"30-44",TRUE,"45+")</f>
        <v>30-44</v>
      </c>
      <c r="T8262" t="str" cm="1">
        <f t="array" ref="T8262">_xlfn.IFS(F8262&lt;=2,"0-2 Years",F8262&lt;=5,"3-5 Years",F8262&lt;=8,"6-8 Years",TRUE,"9-10 Years")</f>
        <v>3-5 Years</v>
      </c>
      <c r="U8262" t="str" cm="1">
        <f t="array" ref="U8262">_xlfn.IFS(P8262&gt;60,"High Risk",P8262&gt;30,"Medium Risk",TRUE,"Low Risk")</f>
        <v>Low Risk</v>
      </c>
      <c r="V8262">
        <f t="shared" si="129"/>
        <v>2</v>
      </c>
    </row>
    <row r="8263" spans="1:22" hidden="1" x14ac:dyDescent="0.2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 s="2">
        <v>0</v>
      </c>
      <c r="H8263">
        <v>2</v>
      </c>
      <c r="I8263">
        <v>1</v>
      </c>
      <c r="J8263">
        <v>1</v>
      </c>
      <c r="K8263" s="1">
        <v>77864.41</v>
      </c>
      <c r="L8263">
        <v>0</v>
      </c>
      <c r="M8263">
        <v>8</v>
      </c>
      <c r="N8263">
        <v>2148</v>
      </c>
      <c r="O8263">
        <v>7</v>
      </c>
      <c r="P8263">
        <v>40</v>
      </c>
      <c r="Q8263">
        <v>0.875</v>
      </c>
      <c r="R8263">
        <v>17184</v>
      </c>
      <c r="S8263" t="str" cm="1">
        <f t="array" ref="S8263">_xlfn.IFS(E8266&lt;30,"18-29",E8266&lt;45,"30-44",TRUE,"45+")</f>
        <v>30-44</v>
      </c>
      <c r="T8263" t="str" cm="1">
        <f t="array" ref="T8263">_xlfn.IFS(F8263&lt;=2,"0-2 Years",F8263&lt;=5,"3-5 Years",F8263&lt;=8,"6-8 Years",TRUE,"9-10 Years")</f>
        <v>6-8 Years</v>
      </c>
      <c r="U8263" t="str" cm="1">
        <f t="array" ref="U8263">_xlfn.IFS(P8263&gt;60,"High Risk",P8263&gt;30,"Medium Risk",TRUE,"Low Risk")</f>
        <v>Medium Risk</v>
      </c>
      <c r="V8263">
        <f t="shared" si="129"/>
        <v>3</v>
      </c>
    </row>
    <row r="8264" spans="1:22" x14ac:dyDescent="0.2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 s="2">
        <v>0</v>
      </c>
      <c r="H8264">
        <v>2</v>
      </c>
      <c r="I8264">
        <v>1</v>
      </c>
      <c r="J8264">
        <v>0</v>
      </c>
      <c r="K8264" s="1">
        <v>115115.32</v>
      </c>
      <c r="L8264">
        <v>0</v>
      </c>
      <c r="M8264">
        <v>17</v>
      </c>
      <c r="N8264">
        <v>612</v>
      </c>
      <c r="O8264">
        <v>9</v>
      </c>
      <c r="P8264">
        <v>75</v>
      </c>
      <c r="Q8264">
        <v>0.52941176470588236</v>
      </c>
      <c r="R8264">
        <v>10404</v>
      </c>
      <c r="S8264" t="str" cm="1">
        <f t="array" ref="S8264">_xlfn.IFS(E8267&lt;30,"18-29",E8267&lt;45,"30-44",TRUE,"45+")</f>
        <v>30-44</v>
      </c>
      <c r="T8264" t="str" cm="1">
        <f t="array" ref="T8264">_xlfn.IFS(F8264&lt;=2,"0-2 Years",F8264&lt;=5,"3-5 Years",F8264&lt;=8,"6-8 Years",TRUE,"9-10 Years")</f>
        <v>3-5 Years</v>
      </c>
      <c r="U8264" t="str" cm="1">
        <f t="array" ref="U8264">_xlfn.IFS(P8264&gt;60,"High Risk",P8264&gt;30,"Medium Risk",TRUE,"Low Risk")</f>
        <v>High Risk</v>
      </c>
      <c r="V8264">
        <f t="shared" si="129"/>
        <v>6</v>
      </c>
    </row>
    <row r="8265" spans="1:22" hidden="1" x14ac:dyDescent="0.2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 s="2">
        <v>0</v>
      </c>
      <c r="H8265">
        <v>2</v>
      </c>
      <c r="I8265">
        <v>0</v>
      </c>
      <c r="J8265">
        <v>1</v>
      </c>
      <c r="K8265" s="1">
        <v>168605.96</v>
      </c>
      <c r="L8265">
        <v>0</v>
      </c>
      <c r="M8265">
        <v>24</v>
      </c>
      <c r="N8265">
        <v>3387</v>
      </c>
      <c r="O8265">
        <v>7</v>
      </c>
      <c r="P8265">
        <v>179</v>
      </c>
      <c r="Q8265">
        <v>0.29166666666666669</v>
      </c>
      <c r="R8265">
        <v>81288</v>
      </c>
      <c r="S8265" t="str" cm="1">
        <f t="array" ref="S8265">_xlfn.IFS(E8268&lt;30,"18-29",E8268&lt;45,"30-44",TRUE,"45+")</f>
        <v>30-44</v>
      </c>
      <c r="T8265" t="str" cm="1">
        <f t="array" ref="T8265">_xlfn.IFS(F8265&lt;=2,"0-2 Years",F8265&lt;=5,"3-5 Years",F8265&lt;=8,"6-8 Years",TRUE,"9-10 Years")</f>
        <v>9-10 Years</v>
      </c>
      <c r="U8265" t="str" cm="1">
        <f t="array" ref="U8265">_xlfn.IFS(P8265&gt;60,"High Risk",P8265&gt;30,"Medium Risk",TRUE,"Low Risk")</f>
        <v>High Risk</v>
      </c>
      <c r="V8265">
        <f t="shared" si="129"/>
        <v>3</v>
      </c>
    </row>
    <row r="8266" spans="1:22" x14ac:dyDescent="0.2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 s="2">
        <v>0</v>
      </c>
      <c r="H8266">
        <v>2</v>
      </c>
      <c r="I8266">
        <v>0</v>
      </c>
      <c r="J8266">
        <v>0</v>
      </c>
      <c r="K8266" s="1">
        <v>38550.400000000001</v>
      </c>
      <c r="L8266">
        <v>0</v>
      </c>
      <c r="M8266">
        <v>22</v>
      </c>
      <c r="N8266">
        <v>4306</v>
      </c>
      <c r="O8266">
        <v>10</v>
      </c>
      <c r="P8266">
        <v>72</v>
      </c>
      <c r="Q8266">
        <v>0.45454545454545453</v>
      </c>
      <c r="R8266">
        <v>94732</v>
      </c>
      <c r="S8266" t="str" cm="1">
        <f t="array" ref="S8266">_xlfn.IFS(E8269&lt;30,"18-29",E8269&lt;45,"30-44",TRUE,"45+")</f>
        <v>30-44</v>
      </c>
      <c r="T8266" t="str" cm="1">
        <f t="array" ref="T8266">_xlfn.IFS(F8266&lt;=2,"0-2 Years",F8266&lt;=5,"3-5 Years",F8266&lt;=8,"6-8 Years",TRUE,"9-10 Years")</f>
        <v>6-8 Years</v>
      </c>
      <c r="U8266" t="str" cm="1">
        <f t="array" ref="U8266">_xlfn.IFS(P8266&gt;60,"High Risk",P8266&gt;30,"Medium Risk",TRUE,"Low Risk")</f>
        <v>High Risk</v>
      </c>
      <c r="V8266">
        <f t="shared" si="129"/>
        <v>6</v>
      </c>
    </row>
    <row r="8267" spans="1:22" x14ac:dyDescent="0.2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 s="2">
        <v>140306.38</v>
      </c>
      <c r="H8267">
        <v>1</v>
      </c>
      <c r="I8267">
        <v>1</v>
      </c>
      <c r="J8267">
        <v>0</v>
      </c>
      <c r="K8267" s="1">
        <v>160618.60999999999</v>
      </c>
      <c r="L8267">
        <v>1</v>
      </c>
      <c r="M8267">
        <v>29</v>
      </c>
      <c r="N8267">
        <v>3071</v>
      </c>
      <c r="O8267">
        <v>0</v>
      </c>
      <c r="P8267">
        <v>148</v>
      </c>
      <c r="Q8267">
        <v>0</v>
      </c>
      <c r="R8267">
        <v>89059</v>
      </c>
      <c r="S8267" t="str" cm="1">
        <f t="array" ref="S8267">_xlfn.IFS(E8270&lt;30,"18-29",E8270&lt;45,"30-44",TRUE,"45+")</f>
        <v>30-44</v>
      </c>
      <c r="T8267" t="str" cm="1">
        <f t="array" ref="T8267">_xlfn.IFS(F8267&lt;=2,"0-2 Years",F8267&lt;=5,"3-5 Years",F8267&lt;=8,"6-8 Years",TRUE,"9-10 Years")</f>
        <v>0-2 Years</v>
      </c>
      <c r="U8267" t="str" cm="1">
        <f t="array" ref="U8267">_xlfn.IFS(P8267&gt;60,"High Risk",P8267&gt;30,"Medium Risk",TRUE,"Low Risk")</f>
        <v>High Risk</v>
      </c>
      <c r="V8267">
        <f t="shared" si="129"/>
        <v>6</v>
      </c>
    </row>
    <row r="8268" spans="1:22" x14ac:dyDescent="0.2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 s="2">
        <v>0</v>
      </c>
      <c r="H8268">
        <v>2</v>
      </c>
      <c r="I8268">
        <v>1</v>
      </c>
      <c r="J8268">
        <v>0</v>
      </c>
      <c r="K8268" s="1">
        <v>3701.63</v>
      </c>
      <c r="L8268">
        <v>0</v>
      </c>
      <c r="M8268">
        <v>6</v>
      </c>
      <c r="N8268">
        <v>2698</v>
      </c>
      <c r="O8268">
        <v>0</v>
      </c>
      <c r="P8268">
        <v>103</v>
      </c>
      <c r="Q8268">
        <v>0</v>
      </c>
      <c r="R8268">
        <v>16188</v>
      </c>
      <c r="S8268" t="str" cm="1">
        <f t="array" ref="S8268">_xlfn.IFS(E8271&lt;30,"18-29",E8271&lt;45,"30-44",TRUE,"45+")</f>
        <v>45+</v>
      </c>
      <c r="T8268" t="str" cm="1">
        <f t="array" ref="T8268">_xlfn.IFS(F8268&lt;=2,"0-2 Years",F8268&lt;=5,"3-5 Years",F8268&lt;=8,"6-8 Years",TRUE,"9-10 Years")</f>
        <v>0-2 Years</v>
      </c>
      <c r="U8268" t="str" cm="1">
        <f t="array" ref="U8268">_xlfn.IFS(P8268&gt;60,"High Risk",P8268&gt;30,"Medium Risk",TRUE,"Low Risk")</f>
        <v>High Risk</v>
      </c>
      <c r="V8268">
        <f t="shared" si="129"/>
        <v>7</v>
      </c>
    </row>
    <row r="8269" spans="1:22" x14ac:dyDescent="0.2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 s="2">
        <v>0</v>
      </c>
      <c r="H8269">
        <v>2</v>
      </c>
      <c r="I8269">
        <v>1</v>
      </c>
      <c r="J8269">
        <v>0</v>
      </c>
      <c r="K8269" s="1">
        <v>88659.44</v>
      </c>
      <c r="L8269">
        <v>0</v>
      </c>
      <c r="M8269">
        <v>14</v>
      </c>
      <c r="N8269">
        <v>4524</v>
      </c>
      <c r="O8269">
        <v>4</v>
      </c>
      <c r="P8269">
        <v>103</v>
      </c>
      <c r="Q8269">
        <v>0.2857142857142857</v>
      </c>
      <c r="R8269">
        <v>63336</v>
      </c>
      <c r="S8269" t="str" cm="1">
        <f t="array" ref="S8269">_xlfn.IFS(E8272&lt;30,"18-29",E8272&lt;45,"30-44",TRUE,"45+")</f>
        <v>30-44</v>
      </c>
      <c r="T8269" t="str" cm="1">
        <f t="array" ref="T8269">_xlfn.IFS(F8269&lt;=2,"0-2 Years",F8269&lt;=5,"3-5 Years",F8269&lt;=8,"6-8 Years",TRUE,"9-10 Years")</f>
        <v>6-8 Years</v>
      </c>
      <c r="U8269" t="str" cm="1">
        <f t="array" ref="U8269">_xlfn.IFS(P8269&gt;60,"High Risk",P8269&gt;30,"Medium Risk",TRUE,"Low Risk")</f>
        <v>High Risk</v>
      </c>
      <c r="V8269">
        <f t="shared" si="129"/>
        <v>6</v>
      </c>
    </row>
    <row r="8270" spans="1:22" hidden="1" x14ac:dyDescent="0.2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 s="2">
        <v>74483.97</v>
      </c>
      <c r="H8270">
        <v>2</v>
      </c>
      <c r="I8270">
        <v>0</v>
      </c>
      <c r="J8270">
        <v>1</v>
      </c>
      <c r="K8270" s="1">
        <v>44273.91</v>
      </c>
      <c r="L8270">
        <v>0</v>
      </c>
      <c r="M8270">
        <v>25</v>
      </c>
      <c r="N8270">
        <v>2535</v>
      </c>
      <c r="O8270">
        <v>2</v>
      </c>
      <c r="P8270">
        <v>73</v>
      </c>
      <c r="Q8270">
        <v>0.08</v>
      </c>
      <c r="R8270">
        <v>63375</v>
      </c>
      <c r="S8270" t="str" cm="1">
        <f t="array" ref="S8270">_xlfn.IFS(E8273&lt;30,"18-29",E8273&lt;45,"30-44",TRUE,"45+")</f>
        <v>30-44</v>
      </c>
      <c r="T8270" t="str" cm="1">
        <f t="array" ref="T8270">_xlfn.IFS(F8270&lt;=2,"0-2 Years",F8270&lt;=5,"3-5 Years",F8270&lt;=8,"6-8 Years",TRUE,"9-10 Years")</f>
        <v>0-2 Years</v>
      </c>
      <c r="U8270" t="str" cm="1">
        <f t="array" ref="U8270">_xlfn.IFS(P8270&gt;60,"High Risk",P8270&gt;30,"Medium Risk",TRUE,"Low Risk")</f>
        <v>High Risk</v>
      </c>
      <c r="V8270">
        <f t="shared" si="129"/>
        <v>1</v>
      </c>
    </row>
    <row r="8271" spans="1:22" hidden="1" x14ac:dyDescent="0.2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 s="2">
        <v>0</v>
      </c>
      <c r="H8271">
        <v>2</v>
      </c>
      <c r="I8271">
        <v>0</v>
      </c>
      <c r="J8271">
        <v>1</v>
      </c>
      <c r="K8271" s="1">
        <v>156495.39000000001</v>
      </c>
      <c r="L8271">
        <v>1</v>
      </c>
      <c r="M8271">
        <v>5</v>
      </c>
      <c r="N8271">
        <v>3563</v>
      </c>
      <c r="O8271">
        <v>5</v>
      </c>
      <c r="P8271">
        <v>149</v>
      </c>
      <c r="Q8271">
        <v>1</v>
      </c>
      <c r="R8271">
        <v>17815</v>
      </c>
      <c r="S8271" t="str" cm="1">
        <f t="array" ref="S8271">_xlfn.IFS(E8274&lt;30,"18-29",E8274&lt;45,"30-44",TRUE,"45+")</f>
        <v>30-44</v>
      </c>
      <c r="T8271" t="str" cm="1">
        <f t="array" ref="T8271">_xlfn.IFS(F8271&lt;=2,"0-2 Years",F8271&lt;=5,"3-5 Years",F8271&lt;=8,"6-8 Years",TRUE,"9-10 Years")</f>
        <v>6-8 Years</v>
      </c>
      <c r="U8271" t="str" cm="1">
        <f t="array" ref="U8271">_xlfn.IFS(P8271&gt;60,"High Risk",P8271&gt;30,"Medium Risk",TRUE,"Low Risk")</f>
        <v>High Risk</v>
      </c>
      <c r="V8271">
        <f t="shared" si="129"/>
        <v>4</v>
      </c>
    </row>
    <row r="8272" spans="1:22" x14ac:dyDescent="0.2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 s="2">
        <v>0</v>
      </c>
      <c r="H8272">
        <v>1</v>
      </c>
      <c r="I8272">
        <v>1</v>
      </c>
      <c r="J8272">
        <v>0</v>
      </c>
      <c r="K8272" s="1">
        <v>182988.94</v>
      </c>
      <c r="L8272">
        <v>0</v>
      </c>
      <c r="M8272">
        <v>30</v>
      </c>
      <c r="N8272">
        <v>2812</v>
      </c>
      <c r="O8272">
        <v>9</v>
      </c>
      <c r="P8272">
        <v>119</v>
      </c>
      <c r="Q8272">
        <v>0.3</v>
      </c>
      <c r="R8272">
        <v>84360</v>
      </c>
      <c r="S8272" t="str" cm="1">
        <f t="array" ref="S8272">_xlfn.IFS(E8275&lt;30,"18-29",E8275&lt;45,"30-44",TRUE,"45+")</f>
        <v>30-44</v>
      </c>
      <c r="T8272" t="str" cm="1">
        <f t="array" ref="T8272">_xlfn.IFS(F8272&lt;=2,"0-2 Years",F8272&lt;=5,"3-5 Years",F8272&lt;=8,"6-8 Years",TRUE,"9-10 Years")</f>
        <v>0-2 Years</v>
      </c>
      <c r="U8272" t="str" cm="1">
        <f t="array" ref="U8272">_xlfn.IFS(P8272&gt;60,"High Risk",P8272&gt;30,"Medium Risk",TRUE,"Low Risk")</f>
        <v>High Risk</v>
      </c>
      <c r="V8272">
        <f t="shared" si="129"/>
        <v>9</v>
      </c>
    </row>
    <row r="8273" spans="1:22" hidden="1" x14ac:dyDescent="0.2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 s="2">
        <v>152303.66</v>
      </c>
      <c r="H8273">
        <v>2</v>
      </c>
      <c r="I8273">
        <v>1</v>
      </c>
      <c r="J8273">
        <v>1</v>
      </c>
      <c r="K8273" s="1">
        <v>175082.2</v>
      </c>
      <c r="L8273">
        <v>0</v>
      </c>
      <c r="M8273">
        <v>13</v>
      </c>
      <c r="N8273">
        <v>658</v>
      </c>
      <c r="O8273">
        <v>6</v>
      </c>
      <c r="P8273">
        <v>76</v>
      </c>
      <c r="Q8273">
        <v>0.46153846153846156</v>
      </c>
      <c r="R8273">
        <v>8554</v>
      </c>
      <c r="S8273" t="str" cm="1">
        <f t="array" ref="S8273">_xlfn.IFS(E8276&lt;30,"18-29",E8276&lt;45,"30-44",TRUE,"45+")</f>
        <v>30-44</v>
      </c>
      <c r="T8273" t="str" cm="1">
        <f t="array" ref="T8273">_xlfn.IFS(F8273&lt;=2,"0-2 Years",F8273&lt;=5,"3-5 Years",F8273&lt;=8,"6-8 Years",TRUE,"9-10 Years")</f>
        <v>6-8 Years</v>
      </c>
      <c r="U8273" t="str" cm="1">
        <f t="array" ref="U8273">_xlfn.IFS(P8273&gt;60,"High Risk",P8273&gt;30,"Medium Risk",TRUE,"Low Risk")</f>
        <v>High Risk</v>
      </c>
      <c r="V8273">
        <f t="shared" si="129"/>
        <v>0</v>
      </c>
    </row>
    <row r="8274" spans="1:22" hidden="1" x14ac:dyDescent="0.2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 s="2">
        <v>159904.79</v>
      </c>
      <c r="H8274">
        <v>1</v>
      </c>
      <c r="I8274">
        <v>1</v>
      </c>
      <c r="J8274">
        <v>0</v>
      </c>
      <c r="K8274" s="1">
        <v>148811.14000000001</v>
      </c>
      <c r="L8274">
        <v>0</v>
      </c>
      <c r="M8274">
        <v>11</v>
      </c>
      <c r="N8274">
        <v>1299</v>
      </c>
      <c r="O8274">
        <v>5</v>
      </c>
      <c r="P8274">
        <v>90</v>
      </c>
      <c r="Q8274">
        <v>0.45454545454545453</v>
      </c>
      <c r="R8274">
        <v>14289</v>
      </c>
      <c r="S8274" t="str" cm="1">
        <f t="array" ref="S8274">_xlfn.IFS(E8277&lt;30,"18-29",E8277&lt;45,"30-44",TRUE,"45+")</f>
        <v>45+</v>
      </c>
      <c r="T8274" t="str" cm="1">
        <f t="array" ref="T8274">_xlfn.IFS(F8274&lt;=2,"0-2 Years",F8274&lt;=5,"3-5 Years",F8274&lt;=8,"6-8 Years",TRUE,"9-10 Years")</f>
        <v>3-5 Years</v>
      </c>
      <c r="U8274" t="str" cm="1">
        <f t="array" ref="U8274">_xlfn.IFS(P8274&gt;60,"High Risk",P8274&gt;30,"Medium Risk",TRUE,"Low Risk")</f>
        <v>High Risk</v>
      </c>
      <c r="V8274">
        <f t="shared" si="129"/>
        <v>5</v>
      </c>
    </row>
    <row r="8275" spans="1:22" x14ac:dyDescent="0.2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 s="2">
        <v>0</v>
      </c>
      <c r="H8275">
        <v>3</v>
      </c>
      <c r="I8275">
        <v>1</v>
      </c>
      <c r="J8275">
        <v>0</v>
      </c>
      <c r="K8275" s="1">
        <v>85901.09</v>
      </c>
      <c r="L8275">
        <v>0</v>
      </c>
      <c r="M8275">
        <v>10</v>
      </c>
      <c r="N8275">
        <v>3175</v>
      </c>
      <c r="O8275">
        <v>10</v>
      </c>
      <c r="P8275">
        <v>64</v>
      </c>
      <c r="Q8275">
        <v>1</v>
      </c>
      <c r="R8275">
        <v>31750</v>
      </c>
      <c r="S8275" t="str" cm="1">
        <f t="array" ref="S8275">_xlfn.IFS(E8278&lt;30,"18-29",E8278&lt;45,"30-44",TRUE,"45+")</f>
        <v>30-44</v>
      </c>
      <c r="T8275" t="str" cm="1">
        <f t="array" ref="T8275">_xlfn.IFS(F8275&lt;=2,"0-2 Years",F8275&lt;=5,"3-5 Years",F8275&lt;=8,"6-8 Years",TRUE,"9-10 Years")</f>
        <v>0-2 Years</v>
      </c>
      <c r="U8275" t="str" cm="1">
        <f t="array" ref="U8275">_xlfn.IFS(P8275&gt;60,"High Risk",P8275&gt;30,"Medium Risk",TRUE,"Low Risk")</f>
        <v>High Risk</v>
      </c>
      <c r="V8275">
        <f t="shared" si="129"/>
        <v>7</v>
      </c>
    </row>
    <row r="8276" spans="1:22" x14ac:dyDescent="0.2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 s="2">
        <v>99557.94</v>
      </c>
      <c r="H8276">
        <v>1</v>
      </c>
      <c r="I8276">
        <v>1</v>
      </c>
      <c r="J8276">
        <v>0</v>
      </c>
      <c r="K8276" s="1">
        <v>199255.32</v>
      </c>
      <c r="L8276">
        <v>0</v>
      </c>
      <c r="M8276">
        <v>28</v>
      </c>
      <c r="N8276">
        <v>2198</v>
      </c>
      <c r="O8276">
        <v>5</v>
      </c>
      <c r="P8276">
        <v>112</v>
      </c>
      <c r="Q8276">
        <v>0.17857142857142858</v>
      </c>
      <c r="R8276">
        <v>61544</v>
      </c>
      <c r="S8276" t="str" cm="1">
        <f t="array" ref="S8276">_xlfn.IFS(E8279&lt;30,"18-29",E8279&lt;45,"30-44",TRUE,"45+")</f>
        <v>30-44</v>
      </c>
      <c r="T8276" t="str" cm="1">
        <f t="array" ref="T8276">_xlfn.IFS(F8276&lt;=2,"0-2 Years",F8276&lt;=5,"3-5 Years",F8276&lt;=8,"6-8 Years",TRUE,"9-10 Years")</f>
        <v>0-2 Years</v>
      </c>
      <c r="U8276" t="str" cm="1">
        <f t="array" ref="U8276">_xlfn.IFS(P8276&gt;60,"High Risk",P8276&gt;30,"Medium Risk",TRUE,"Low Risk")</f>
        <v>High Risk</v>
      </c>
      <c r="V8276">
        <f t="shared" si="129"/>
        <v>6</v>
      </c>
    </row>
    <row r="8277" spans="1:22" x14ac:dyDescent="0.2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 s="2">
        <v>116886.59</v>
      </c>
      <c r="H8277">
        <v>1</v>
      </c>
      <c r="I8277">
        <v>0</v>
      </c>
      <c r="J8277">
        <v>0</v>
      </c>
      <c r="K8277" s="1">
        <v>107973.44</v>
      </c>
      <c r="L8277">
        <v>0</v>
      </c>
      <c r="M8277">
        <v>25</v>
      </c>
      <c r="N8277">
        <v>4190</v>
      </c>
      <c r="O8277">
        <v>9</v>
      </c>
      <c r="P8277">
        <v>51</v>
      </c>
      <c r="Q8277">
        <v>0.36</v>
      </c>
      <c r="R8277">
        <v>104750</v>
      </c>
      <c r="S8277" t="str" cm="1">
        <f t="array" ref="S8277">_xlfn.IFS(E8280&lt;30,"18-29",E8280&lt;45,"30-44",TRUE,"45+")</f>
        <v>30-44</v>
      </c>
      <c r="T8277" t="str" cm="1">
        <f t="array" ref="T8277">_xlfn.IFS(F8277&lt;=2,"0-2 Years",F8277&lt;=5,"3-5 Years",F8277&lt;=8,"6-8 Years",TRUE,"9-10 Years")</f>
        <v>3-5 Years</v>
      </c>
      <c r="U8277" t="str" cm="1">
        <f t="array" ref="U8277">_xlfn.IFS(P8277&gt;60,"High Risk",P8277&gt;30,"Medium Risk",TRUE,"Low Risk")</f>
        <v>Medium Risk</v>
      </c>
      <c r="V8277">
        <f t="shared" si="129"/>
        <v>6</v>
      </c>
    </row>
    <row r="8278" spans="1:22" hidden="1" x14ac:dyDescent="0.2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 s="2">
        <v>142188.20000000001</v>
      </c>
      <c r="H8278">
        <v>2</v>
      </c>
      <c r="I8278">
        <v>0</v>
      </c>
      <c r="J8278">
        <v>1</v>
      </c>
      <c r="K8278" s="1">
        <v>128028.6</v>
      </c>
      <c r="L8278">
        <v>0</v>
      </c>
      <c r="M8278">
        <v>15</v>
      </c>
      <c r="N8278">
        <v>3799</v>
      </c>
      <c r="O8278">
        <v>3</v>
      </c>
      <c r="P8278">
        <v>173</v>
      </c>
      <c r="Q8278">
        <v>0.2</v>
      </c>
      <c r="R8278">
        <v>56985</v>
      </c>
      <c r="S8278" t="str" cm="1">
        <f t="array" ref="S8278">_xlfn.IFS(E8281&lt;30,"18-29",E8281&lt;45,"30-44",TRUE,"45+")</f>
        <v>30-44</v>
      </c>
      <c r="T8278" t="str" cm="1">
        <f t="array" ref="T8278">_xlfn.IFS(F8278&lt;=2,"0-2 Years",F8278&lt;=5,"3-5 Years",F8278&lt;=8,"6-8 Years",TRUE,"9-10 Years")</f>
        <v>9-10 Years</v>
      </c>
      <c r="U8278" t="str" cm="1">
        <f t="array" ref="U8278">_xlfn.IFS(P8278&gt;60,"High Risk",P8278&gt;30,"Medium Risk",TRUE,"Low Risk")</f>
        <v>High Risk</v>
      </c>
      <c r="V8278">
        <f t="shared" si="129"/>
        <v>0</v>
      </c>
    </row>
    <row r="8279" spans="1:22" hidden="1" x14ac:dyDescent="0.2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 s="2">
        <v>149961.99</v>
      </c>
      <c r="H8279">
        <v>2</v>
      </c>
      <c r="I8279">
        <v>1</v>
      </c>
      <c r="J8279">
        <v>0</v>
      </c>
      <c r="K8279" s="1">
        <v>104610.86</v>
      </c>
      <c r="L8279">
        <v>0</v>
      </c>
      <c r="M8279">
        <v>7</v>
      </c>
      <c r="N8279">
        <v>4913</v>
      </c>
      <c r="O8279">
        <v>7</v>
      </c>
      <c r="P8279">
        <v>73</v>
      </c>
      <c r="Q8279">
        <v>1</v>
      </c>
      <c r="R8279">
        <v>34391</v>
      </c>
      <c r="S8279" t="str" cm="1">
        <f t="array" ref="S8279">_xlfn.IFS(E8282&lt;30,"18-29",E8282&lt;45,"30-44",TRUE,"45+")</f>
        <v>45+</v>
      </c>
      <c r="T8279" t="str" cm="1">
        <f t="array" ref="T8279">_xlfn.IFS(F8279&lt;=2,"0-2 Years",F8279&lt;=5,"3-5 Years",F8279&lt;=8,"6-8 Years",TRUE,"9-10 Years")</f>
        <v>3-5 Years</v>
      </c>
      <c r="U8279" t="str" cm="1">
        <f t="array" ref="U8279">_xlfn.IFS(P8279&gt;60,"High Risk",P8279&gt;30,"Medium Risk",TRUE,"Low Risk")</f>
        <v>High Risk</v>
      </c>
      <c r="V8279">
        <f t="shared" si="129"/>
        <v>3</v>
      </c>
    </row>
    <row r="8280" spans="1:22" hidden="1" x14ac:dyDescent="0.2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 s="2">
        <v>0</v>
      </c>
      <c r="H8280">
        <v>2</v>
      </c>
      <c r="I8280">
        <v>1</v>
      </c>
      <c r="J8280">
        <v>1</v>
      </c>
      <c r="K8280" s="1">
        <v>69676.55</v>
      </c>
      <c r="L8280">
        <v>0</v>
      </c>
      <c r="M8280">
        <v>17</v>
      </c>
      <c r="N8280">
        <v>1531</v>
      </c>
      <c r="O8280">
        <v>3</v>
      </c>
      <c r="P8280">
        <v>155</v>
      </c>
      <c r="Q8280">
        <v>0.17647058823529413</v>
      </c>
      <c r="R8280">
        <v>26027</v>
      </c>
      <c r="S8280" t="str" cm="1">
        <f t="array" ref="S8280">_xlfn.IFS(E8283&lt;30,"18-29",E8283&lt;45,"30-44",TRUE,"45+")</f>
        <v>30-44</v>
      </c>
      <c r="T8280" t="str" cm="1">
        <f t="array" ref="T8280">_xlfn.IFS(F8280&lt;=2,"0-2 Years",F8280&lt;=5,"3-5 Years",F8280&lt;=8,"6-8 Years",TRUE,"9-10 Years")</f>
        <v>6-8 Years</v>
      </c>
      <c r="U8280" t="str" cm="1">
        <f t="array" ref="U8280">_xlfn.IFS(P8280&gt;60,"High Risk",P8280&gt;30,"Medium Risk",TRUE,"Low Risk")</f>
        <v>High Risk</v>
      </c>
      <c r="V8280">
        <f t="shared" si="129"/>
        <v>3</v>
      </c>
    </row>
    <row r="8281" spans="1:22" x14ac:dyDescent="0.2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 s="2">
        <v>0</v>
      </c>
      <c r="H8281">
        <v>1</v>
      </c>
      <c r="I8281">
        <v>0</v>
      </c>
      <c r="J8281">
        <v>0</v>
      </c>
      <c r="K8281" s="1">
        <v>35982.42</v>
      </c>
      <c r="L8281">
        <v>0</v>
      </c>
      <c r="M8281">
        <v>14</v>
      </c>
      <c r="N8281">
        <v>1510</v>
      </c>
      <c r="O8281">
        <v>10</v>
      </c>
      <c r="P8281">
        <v>48</v>
      </c>
      <c r="Q8281">
        <v>0.7142857142857143</v>
      </c>
      <c r="R8281">
        <v>21140</v>
      </c>
      <c r="S8281" t="str" cm="1">
        <f t="array" ref="S8281">_xlfn.IFS(E8284&lt;30,"18-29",E8284&lt;45,"30-44",TRUE,"45+")</f>
        <v>18-29</v>
      </c>
      <c r="T8281" t="str" cm="1">
        <f t="array" ref="T8281">_xlfn.IFS(F8281&lt;=2,"0-2 Years",F8281&lt;=5,"3-5 Years",F8281&lt;=8,"6-8 Years",TRUE,"9-10 Years")</f>
        <v>0-2 Years</v>
      </c>
      <c r="U8281" t="str" cm="1">
        <f t="array" ref="U8281">_xlfn.IFS(P8281&gt;60,"High Risk",P8281&gt;30,"Medium Risk",TRUE,"Low Risk")</f>
        <v>Medium Risk</v>
      </c>
      <c r="V8281">
        <f t="shared" si="129"/>
        <v>9</v>
      </c>
    </row>
    <row r="8282" spans="1:22" hidden="1" x14ac:dyDescent="0.2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 s="2">
        <v>0</v>
      </c>
      <c r="H8282">
        <v>2</v>
      </c>
      <c r="I8282">
        <v>0</v>
      </c>
      <c r="J8282">
        <v>1</v>
      </c>
      <c r="K8282" s="1">
        <v>117939.17</v>
      </c>
      <c r="L8282">
        <v>0</v>
      </c>
      <c r="M8282">
        <v>3</v>
      </c>
      <c r="N8282">
        <v>4304</v>
      </c>
      <c r="O8282">
        <v>10</v>
      </c>
      <c r="P8282">
        <v>73</v>
      </c>
      <c r="Q8282">
        <v>1</v>
      </c>
      <c r="R8282">
        <v>12912</v>
      </c>
      <c r="S8282" t="str" cm="1">
        <f t="array" ref="S8282">_xlfn.IFS(E8285&lt;30,"18-29",E8285&lt;45,"30-44",TRUE,"45+")</f>
        <v>45+</v>
      </c>
      <c r="T8282" t="str" cm="1">
        <f t="array" ref="T8282">_xlfn.IFS(F8282&lt;=2,"0-2 Years",F8282&lt;=5,"3-5 Years",F8282&lt;=8,"6-8 Years",TRUE,"9-10 Years")</f>
        <v>6-8 Years</v>
      </c>
      <c r="U8282" t="str" cm="1">
        <f t="array" ref="U8282">_xlfn.IFS(P8282&gt;60,"High Risk",P8282&gt;30,"Medium Risk",TRUE,"Low Risk")</f>
        <v>High Risk</v>
      </c>
      <c r="V8282">
        <f t="shared" si="129"/>
        <v>4</v>
      </c>
    </row>
    <row r="8283" spans="1:22" hidden="1" x14ac:dyDescent="0.2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 s="2">
        <v>28649.64</v>
      </c>
      <c r="H8283">
        <v>1</v>
      </c>
      <c r="I8283">
        <v>1</v>
      </c>
      <c r="J8283">
        <v>1</v>
      </c>
      <c r="K8283" s="1">
        <v>95140.62</v>
      </c>
      <c r="L8283">
        <v>0</v>
      </c>
      <c r="M8283">
        <v>6</v>
      </c>
      <c r="N8283">
        <v>4592</v>
      </c>
      <c r="O8283">
        <v>5</v>
      </c>
      <c r="P8283">
        <v>108</v>
      </c>
      <c r="Q8283">
        <v>0.83333333333333337</v>
      </c>
      <c r="R8283">
        <v>27552</v>
      </c>
      <c r="S8283" t="str" cm="1">
        <f t="array" ref="S8283">_xlfn.IFS(E8286&lt;30,"18-29",E8286&lt;45,"30-44",TRUE,"45+")</f>
        <v>30-44</v>
      </c>
      <c r="T8283" t="str" cm="1">
        <f t="array" ref="T8283">_xlfn.IFS(F8283&lt;=2,"0-2 Years",F8283&lt;=5,"3-5 Years",F8283&lt;=8,"6-8 Years",TRUE,"9-10 Years")</f>
        <v>6-8 Years</v>
      </c>
      <c r="U8283" t="str" cm="1">
        <f t="array" ref="U8283">_xlfn.IFS(P8283&gt;60,"High Risk",P8283&gt;30,"Medium Risk",TRUE,"Low Risk")</f>
        <v>High Risk</v>
      </c>
      <c r="V8283">
        <f t="shared" si="129"/>
        <v>2</v>
      </c>
    </row>
    <row r="8284" spans="1:22" hidden="1" x14ac:dyDescent="0.2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 s="2">
        <v>81025.600000000006</v>
      </c>
      <c r="H8284">
        <v>2</v>
      </c>
      <c r="I8284">
        <v>1</v>
      </c>
      <c r="J8284">
        <v>0</v>
      </c>
      <c r="K8284" s="1">
        <v>167682.57</v>
      </c>
      <c r="L8284">
        <v>0</v>
      </c>
      <c r="M8284">
        <v>3</v>
      </c>
      <c r="N8284">
        <v>4782</v>
      </c>
      <c r="O8284">
        <v>9</v>
      </c>
      <c r="P8284">
        <v>54</v>
      </c>
      <c r="Q8284">
        <v>1</v>
      </c>
      <c r="R8284">
        <v>14346</v>
      </c>
      <c r="S8284" t="str" cm="1">
        <f t="array" ref="S8284">_xlfn.IFS(E8287&lt;30,"18-29",E8287&lt;45,"30-44",TRUE,"45+")</f>
        <v>18-29</v>
      </c>
      <c r="T8284" t="str" cm="1">
        <f t="array" ref="T8284">_xlfn.IFS(F8284&lt;=2,"0-2 Years",F8284&lt;=5,"3-5 Years",F8284&lt;=8,"6-8 Years",TRUE,"9-10 Years")</f>
        <v>3-5 Years</v>
      </c>
      <c r="U8284" t="str" cm="1">
        <f t="array" ref="U8284">_xlfn.IFS(P8284&gt;60,"High Risk",P8284&gt;30,"Medium Risk",TRUE,"Low Risk")</f>
        <v>Medium Risk</v>
      </c>
      <c r="V8284">
        <f t="shared" si="129"/>
        <v>3</v>
      </c>
    </row>
    <row r="8285" spans="1:22" hidden="1" x14ac:dyDescent="0.2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 s="2">
        <v>0</v>
      </c>
      <c r="H8285">
        <v>2</v>
      </c>
      <c r="I8285">
        <v>1</v>
      </c>
      <c r="J8285">
        <v>1</v>
      </c>
      <c r="K8285" s="1">
        <v>56562.57</v>
      </c>
      <c r="L8285">
        <v>0</v>
      </c>
      <c r="M8285">
        <v>7</v>
      </c>
      <c r="N8285">
        <v>2154</v>
      </c>
      <c r="O8285">
        <v>4</v>
      </c>
      <c r="P8285">
        <v>124</v>
      </c>
      <c r="Q8285">
        <v>0.5714285714285714</v>
      </c>
      <c r="R8285">
        <v>15078</v>
      </c>
      <c r="S8285" t="str" cm="1">
        <f t="array" ref="S8285">_xlfn.IFS(E8288&lt;30,"18-29",E8288&lt;45,"30-44",TRUE,"45+")</f>
        <v>18-29</v>
      </c>
      <c r="T8285" t="str" cm="1">
        <f t="array" ref="T8285">_xlfn.IFS(F8285&lt;=2,"0-2 Years",F8285&lt;=5,"3-5 Years",F8285&lt;=8,"6-8 Years",TRUE,"9-10 Years")</f>
        <v>0-2 Years</v>
      </c>
      <c r="U8285" t="str" cm="1">
        <f t="array" ref="U8285">_xlfn.IFS(P8285&gt;60,"High Risk",P8285&gt;30,"Medium Risk",TRUE,"Low Risk")</f>
        <v>High Risk</v>
      </c>
      <c r="V8285">
        <f t="shared" si="129"/>
        <v>5</v>
      </c>
    </row>
    <row r="8286" spans="1:22" hidden="1" x14ac:dyDescent="0.2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 s="2">
        <v>152462.79</v>
      </c>
      <c r="H8286">
        <v>1</v>
      </c>
      <c r="I8286">
        <v>1</v>
      </c>
      <c r="J8286">
        <v>0</v>
      </c>
      <c r="K8286" s="1">
        <v>90305.97</v>
      </c>
      <c r="L8286">
        <v>0</v>
      </c>
      <c r="M8286">
        <v>2</v>
      </c>
      <c r="N8286">
        <v>4300</v>
      </c>
      <c r="O8286">
        <v>10</v>
      </c>
      <c r="P8286">
        <v>176</v>
      </c>
      <c r="Q8286">
        <v>1</v>
      </c>
      <c r="R8286">
        <v>8600</v>
      </c>
      <c r="S8286" t="str" cm="1">
        <f t="array" ref="S8286">_xlfn.IFS(E8289&lt;30,"18-29",E8289&lt;45,"30-44",TRUE,"45+")</f>
        <v>30-44</v>
      </c>
      <c r="T8286" t="str" cm="1">
        <f t="array" ref="T8286">_xlfn.IFS(F8286&lt;=2,"0-2 Years",F8286&lt;=5,"3-5 Years",F8286&lt;=8,"6-8 Years",TRUE,"9-10 Years")</f>
        <v>3-5 Years</v>
      </c>
      <c r="U8286" t="str" cm="1">
        <f t="array" ref="U8286">_xlfn.IFS(P8286&gt;60,"High Risk",P8286&gt;30,"Medium Risk",TRUE,"Low Risk")</f>
        <v>High Risk</v>
      </c>
      <c r="V8286">
        <f t="shared" si="129"/>
        <v>5</v>
      </c>
    </row>
    <row r="8287" spans="1:22" hidden="1" x14ac:dyDescent="0.2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 s="2">
        <v>0</v>
      </c>
      <c r="H8287">
        <v>1</v>
      </c>
      <c r="I8287">
        <v>0</v>
      </c>
      <c r="J8287">
        <v>1</v>
      </c>
      <c r="K8287" s="1">
        <v>109895.16</v>
      </c>
      <c r="L8287">
        <v>0</v>
      </c>
      <c r="M8287">
        <v>21</v>
      </c>
      <c r="N8287">
        <v>1634</v>
      </c>
      <c r="O8287">
        <v>0</v>
      </c>
      <c r="P8287">
        <v>148</v>
      </c>
      <c r="Q8287">
        <v>0</v>
      </c>
      <c r="R8287">
        <v>34314</v>
      </c>
      <c r="S8287" t="str" cm="1">
        <f t="array" ref="S8287">_xlfn.IFS(E8290&lt;30,"18-29",E8290&lt;45,"30-44",TRUE,"45+")</f>
        <v>30-44</v>
      </c>
      <c r="T8287" t="str" cm="1">
        <f t="array" ref="T8287">_xlfn.IFS(F8287&lt;=2,"0-2 Years",F8287&lt;=5,"3-5 Years",F8287&lt;=8,"6-8 Years",TRUE,"9-10 Years")</f>
        <v>9-10 Years</v>
      </c>
      <c r="U8287" t="str" cm="1">
        <f t="array" ref="U8287">_xlfn.IFS(P8287&gt;60,"High Risk",P8287&gt;30,"Medium Risk",TRUE,"Low Risk")</f>
        <v>High Risk</v>
      </c>
      <c r="V8287">
        <f t="shared" si="129"/>
        <v>5</v>
      </c>
    </row>
    <row r="8288" spans="1:22" hidden="1" x14ac:dyDescent="0.2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 s="2">
        <v>155519.59</v>
      </c>
      <c r="H8288">
        <v>1</v>
      </c>
      <c r="I8288">
        <v>1</v>
      </c>
      <c r="J8288">
        <v>0</v>
      </c>
      <c r="K8288" s="1">
        <v>1843.24</v>
      </c>
      <c r="L8288">
        <v>0</v>
      </c>
      <c r="M8288">
        <v>24</v>
      </c>
      <c r="N8288">
        <v>4219</v>
      </c>
      <c r="O8288">
        <v>3</v>
      </c>
      <c r="P8288">
        <v>88</v>
      </c>
      <c r="Q8288">
        <v>0.125</v>
      </c>
      <c r="R8288">
        <v>101256</v>
      </c>
      <c r="S8288" t="str" cm="1">
        <f t="array" ref="S8288">_xlfn.IFS(E8291&lt;30,"18-29",E8291&lt;45,"30-44",TRUE,"45+")</f>
        <v>30-44</v>
      </c>
      <c r="T8288" t="str" cm="1">
        <f t="array" ref="T8288">_xlfn.IFS(F8288&lt;=2,"0-2 Years",F8288&lt;=5,"3-5 Years",F8288&lt;=8,"6-8 Years",TRUE,"9-10 Years")</f>
        <v>6-8 Years</v>
      </c>
      <c r="U8288" t="str" cm="1">
        <f t="array" ref="U8288">_xlfn.IFS(P8288&gt;60,"High Risk",P8288&gt;30,"Medium Risk",TRUE,"Low Risk")</f>
        <v>High Risk</v>
      </c>
      <c r="V8288">
        <f t="shared" si="129"/>
        <v>5</v>
      </c>
    </row>
    <row r="8289" spans="1:22" hidden="1" x14ac:dyDescent="0.2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 s="2">
        <v>118851.05</v>
      </c>
      <c r="H8289">
        <v>1</v>
      </c>
      <c r="I8289">
        <v>1</v>
      </c>
      <c r="J8289">
        <v>1</v>
      </c>
      <c r="K8289" s="1">
        <v>102747.02</v>
      </c>
      <c r="L8289">
        <v>0</v>
      </c>
      <c r="M8289">
        <v>6</v>
      </c>
      <c r="N8289">
        <v>990</v>
      </c>
      <c r="O8289">
        <v>10</v>
      </c>
      <c r="P8289">
        <v>25</v>
      </c>
      <c r="Q8289">
        <v>1</v>
      </c>
      <c r="R8289">
        <v>5940</v>
      </c>
      <c r="S8289" t="str" cm="1">
        <f t="array" ref="S8289">_xlfn.IFS(E8292&lt;30,"18-29",E8292&lt;45,"30-44",TRUE,"45+")</f>
        <v>30-44</v>
      </c>
      <c r="T8289" t="str" cm="1">
        <f t="array" ref="T8289">_xlfn.IFS(F8289&lt;=2,"0-2 Years",F8289&lt;=5,"3-5 Years",F8289&lt;=8,"6-8 Years",TRUE,"9-10 Years")</f>
        <v>0-2 Years</v>
      </c>
      <c r="U8289" t="str" cm="1">
        <f t="array" ref="U8289">_xlfn.IFS(P8289&gt;60,"High Risk",P8289&gt;30,"Medium Risk",TRUE,"Low Risk")</f>
        <v>Low Risk</v>
      </c>
      <c r="V8289">
        <f t="shared" si="129"/>
        <v>3</v>
      </c>
    </row>
    <row r="8290" spans="1:22" hidden="1" x14ac:dyDescent="0.2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 s="2">
        <v>92899.27</v>
      </c>
      <c r="H8290">
        <v>2</v>
      </c>
      <c r="I8290">
        <v>1</v>
      </c>
      <c r="J8290">
        <v>0</v>
      </c>
      <c r="K8290" s="1">
        <v>97465.89</v>
      </c>
      <c r="L8290">
        <v>0</v>
      </c>
      <c r="M8290">
        <v>13</v>
      </c>
      <c r="N8290">
        <v>292</v>
      </c>
      <c r="O8290">
        <v>4</v>
      </c>
      <c r="P8290">
        <v>101</v>
      </c>
      <c r="Q8290">
        <v>0.30769230769230771</v>
      </c>
      <c r="R8290">
        <v>3796</v>
      </c>
      <c r="S8290" t="str" cm="1">
        <f t="array" ref="S8290">_xlfn.IFS(E8293&lt;30,"18-29",E8293&lt;45,"30-44",TRUE,"45+")</f>
        <v>30-44</v>
      </c>
      <c r="T8290" t="str" cm="1">
        <f t="array" ref="T8290">_xlfn.IFS(F8290&lt;=2,"0-2 Years",F8290&lt;=5,"3-5 Years",F8290&lt;=8,"6-8 Years",TRUE,"9-10 Years")</f>
        <v>9-10 Years</v>
      </c>
      <c r="U8290" t="str" cm="1">
        <f t="array" ref="U8290">_xlfn.IFS(P8290&gt;60,"High Risk",P8290&gt;30,"Medium Risk",TRUE,"Low Risk")</f>
        <v>High Risk</v>
      </c>
      <c r="V8290">
        <f t="shared" si="129"/>
        <v>3</v>
      </c>
    </row>
    <row r="8291" spans="1:22" hidden="1" x14ac:dyDescent="0.2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 s="2">
        <v>0</v>
      </c>
      <c r="H8291">
        <v>1</v>
      </c>
      <c r="I8291">
        <v>0</v>
      </c>
      <c r="J8291">
        <v>1</v>
      </c>
      <c r="K8291" s="1">
        <v>105352.55</v>
      </c>
      <c r="L8291">
        <v>0</v>
      </c>
      <c r="M8291">
        <v>21</v>
      </c>
      <c r="N8291">
        <v>1703</v>
      </c>
      <c r="O8291">
        <v>6</v>
      </c>
      <c r="P8291">
        <v>21</v>
      </c>
      <c r="Q8291">
        <v>0.2857142857142857</v>
      </c>
      <c r="R8291">
        <v>35763</v>
      </c>
      <c r="S8291" t="str" cm="1">
        <f t="array" ref="S8291">_xlfn.IFS(E8294&lt;30,"18-29",E8294&lt;45,"30-44",TRUE,"45+")</f>
        <v>30-44</v>
      </c>
      <c r="T8291" t="str" cm="1">
        <f t="array" ref="T8291">_xlfn.IFS(F8291&lt;=2,"0-2 Years",F8291&lt;=5,"3-5 Years",F8291&lt;=8,"6-8 Years",TRUE,"9-10 Years")</f>
        <v>3-5 Years</v>
      </c>
      <c r="U8291" t="str" cm="1">
        <f t="array" ref="U8291">_xlfn.IFS(P8291&gt;60,"High Risk",P8291&gt;30,"Medium Risk",TRUE,"Low Risk")</f>
        <v>Low Risk</v>
      </c>
      <c r="V8291">
        <f t="shared" si="129"/>
        <v>5</v>
      </c>
    </row>
    <row r="8292" spans="1:22" hidden="1" x14ac:dyDescent="0.2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 s="2">
        <v>75263.7</v>
      </c>
      <c r="H8292">
        <v>1</v>
      </c>
      <c r="I8292">
        <v>1</v>
      </c>
      <c r="J8292">
        <v>0</v>
      </c>
      <c r="K8292" s="1">
        <v>85801.77</v>
      </c>
      <c r="L8292">
        <v>0</v>
      </c>
      <c r="M8292">
        <v>21</v>
      </c>
      <c r="N8292">
        <v>3908</v>
      </c>
      <c r="O8292">
        <v>3</v>
      </c>
      <c r="P8292">
        <v>61</v>
      </c>
      <c r="Q8292">
        <v>0.14285714285714285</v>
      </c>
      <c r="R8292">
        <v>82068</v>
      </c>
      <c r="S8292" t="str" cm="1">
        <f t="array" ref="S8292">_xlfn.IFS(E8295&lt;30,"18-29",E8295&lt;45,"30-44",TRUE,"45+")</f>
        <v>18-29</v>
      </c>
      <c r="T8292" t="str" cm="1">
        <f t="array" ref="T8292">_xlfn.IFS(F8292&lt;=2,"0-2 Years",F8292&lt;=5,"3-5 Years",F8292&lt;=8,"6-8 Years",TRUE,"9-10 Years")</f>
        <v>3-5 Years</v>
      </c>
      <c r="U8292" t="str" cm="1">
        <f t="array" ref="U8292">_xlfn.IFS(P8292&gt;60,"High Risk",P8292&gt;30,"Medium Risk",TRUE,"Low Risk")</f>
        <v>High Risk</v>
      </c>
      <c r="V8292">
        <f t="shared" si="129"/>
        <v>5</v>
      </c>
    </row>
    <row r="8293" spans="1:22" hidden="1" x14ac:dyDescent="0.2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 s="2">
        <v>147904.31</v>
      </c>
      <c r="H8293">
        <v>1</v>
      </c>
      <c r="I8293">
        <v>1</v>
      </c>
      <c r="J8293">
        <v>1</v>
      </c>
      <c r="K8293" s="1">
        <v>69370.05</v>
      </c>
      <c r="L8293">
        <v>0</v>
      </c>
      <c r="M8293">
        <v>15</v>
      </c>
      <c r="N8293">
        <v>1565</v>
      </c>
      <c r="O8293">
        <v>6</v>
      </c>
      <c r="P8293">
        <v>81</v>
      </c>
      <c r="Q8293">
        <v>0.4</v>
      </c>
      <c r="R8293">
        <v>23475</v>
      </c>
      <c r="S8293" t="str" cm="1">
        <f t="array" ref="S8293">_xlfn.IFS(E8296&lt;30,"18-29",E8296&lt;45,"30-44",TRUE,"45+")</f>
        <v>30-44</v>
      </c>
      <c r="T8293" t="str" cm="1">
        <f t="array" ref="T8293">_xlfn.IFS(F8293&lt;=2,"0-2 Years",F8293&lt;=5,"3-5 Years",F8293&lt;=8,"6-8 Years",TRUE,"9-10 Years")</f>
        <v>0-2 Years</v>
      </c>
      <c r="U8293" t="str" cm="1">
        <f t="array" ref="U8293">_xlfn.IFS(P8293&gt;60,"High Risk",P8293&gt;30,"Medium Risk",TRUE,"Low Risk")</f>
        <v>High Risk</v>
      </c>
      <c r="V8293">
        <f t="shared" si="129"/>
        <v>3</v>
      </c>
    </row>
    <row r="8294" spans="1:22" hidden="1" x14ac:dyDescent="0.2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 s="2">
        <v>106640.5</v>
      </c>
      <c r="H8294">
        <v>1</v>
      </c>
      <c r="I8294">
        <v>1</v>
      </c>
      <c r="J8294">
        <v>0</v>
      </c>
      <c r="K8294" s="1">
        <v>176945.96</v>
      </c>
      <c r="L8294">
        <v>0</v>
      </c>
      <c r="M8294">
        <v>2</v>
      </c>
      <c r="N8294">
        <v>914</v>
      </c>
      <c r="O8294">
        <v>0</v>
      </c>
      <c r="P8294">
        <v>135</v>
      </c>
      <c r="Q8294">
        <v>0</v>
      </c>
      <c r="R8294">
        <v>1828</v>
      </c>
      <c r="S8294" t="str" cm="1">
        <f t="array" ref="S8294">_xlfn.IFS(E8297&lt;30,"18-29",E8297&lt;45,"30-44",TRUE,"45+")</f>
        <v>30-44</v>
      </c>
      <c r="T8294" t="str" cm="1">
        <f t="array" ref="T8294">_xlfn.IFS(F8294&lt;=2,"0-2 Years",F8294&lt;=5,"3-5 Years",F8294&lt;=8,"6-8 Years",TRUE,"9-10 Years")</f>
        <v>3-5 Years</v>
      </c>
      <c r="U8294" t="str" cm="1">
        <f t="array" ref="U8294">_xlfn.IFS(P8294&gt;60,"High Risk",P8294&gt;30,"Medium Risk",TRUE,"Low Risk")</f>
        <v>High Risk</v>
      </c>
      <c r="V8294">
        <f t="shared" si="129"/>
        <v>5</v>
      </c>
    </row>
    <row r="8295" spans="1:22" hidden="1" x14ac:dyDescent="0.2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 s="2">
        <v>90696.78</v>
      </c>
      <c r="H8295">
        <v>1</v>
      </c>
      <c r="I8295">
        <v>0</v>
      </c>
      <c r="J8295">
        <v>1</v>
      </c>
      <c r="K8295" s="1">
        <v>21597.200000000001</v>
      </c>
      <c r="L8295">
        <v>0</v>
      </c>
      <c r="M8295">
        <v>12</v>
      </c>
      <c r="N8295">
        <v>1444</v>
      </c>
      <c r="O8295">
        <v>0</v>
      </c>
      <c r="P8295">
        <v>134</v>
      </c>
      <c r="Q8295">
        <v>0</v>
      </c>
      <c r="R8295">
        <v>17328</v>
      </c>
      <c r="S8295" t="str" cm="1">
        <f t="array" ref="S8295">_xlfn.IFS(E8298&lt;30,"18-29",E8298&lt;45,"30-44",TRUE,"45+")</f>
        <v>30-44</v>
      </c>
      <c r="T8295" t="str" cm="1">
        <f t="array" ref="T8295">_xlfn.IFS(F8295&lt;=2,"0-2 Years",F8295&lt;=5,"3-5 Years",F8295&lt;=8,"6-8 Years",TRUE,"9-10 Years")</f>
        <v>3-5 Years</v>
      </c>
      <c r="U8295" t="str" cm="1">
        <f t="array" ref="U8295">_xlfn.IFS(P8295&gt;60,"High Risk",P8295&gt;30,"Medium Risk",TRUE,"Low Risk")</f>
        <v>High Risk</v>
      </c>
      <c r="V8295">
        <f t="shared" si="129"/>
        <v>2</v>
      </c>
    </row>
    <row r="8296" spans="1:22" hidden="1" x14ac:dyDescent="0.2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 s="2">
        <v>175509.8</v>
      </c>
      <c r="H8296">
        <v>2</v>
      </c>
      <c r="I8296">
        <v>1</v>
      </c>
      <c r="J8296">
        <v>0</v>
      </c>
      <c r="K8296" s="1">
        <v>152039.67000000001</v>
      </c>
      <c r="L8296">
        <v>0</v>
      </c>
      <c r="M8296">
        <v>22</v>
      </c>
      <c r="N8296">
        <v>4999</v>
      </c>
      <c r="O8296">
        <v>10</v>
      </c>
      <c r="P8296">
        <v>65</v>
      </c>
      <c r="Q8296">
        <v>0.45454545454545453</v>
      </c>
      <c r="R8296">
        <v>109978</v>
      </c>
      <c r="S8296" t="str" cm="1">
        <f t="array" ref="S8296">_xlfn.IFS(E8299&lt;30,"18-29",E8299&lt;45,"30-44",TRUE,"45+")</f>
        <v>30-44</v>
      </c>
      <c r="T8296" t="str" cm="1">
        <f t="array" ref="T8296">_xlfn.IFS(F8296&lt;=2,"0-2 Years",F8296&lt;=5,"3-5 Years",F8296&lt;=8,"6-8 Years",TRUE,"9-10 Years")</f>
        <v>0-2 Years</v>
      </c>
      <c r="U8296" t="str" cm="1">
        <f t="array" ref="U8296">_xlfn.IFS(P8296&gt;60,"High Risk",P8296&gt;30,"Medium Risk",TRUE,"Low Risk")</f>
        <v>High Risk</v>
      </c>
      <c r="V8296">
        <f t="shared" si="129"/>
        <v>4</v>
      </c>
    </row>
    <row r="8297" spans="1:22" hidden="1" x14ac:dyDescent="0.2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 s="2">
        <v>0</v>
      </c>
      <c r="H8297">
        <v>2</v>
      </c>
      <c r="I8297">
        <v>1</v>
      </c>
      <c r="J8297">
        <v>1</v>
      </c>
      <c r="K8297" s="1">
        <v>111893.09</v>
      </c>
      <c r="L8297">
        <v>0</v>
      </c>
      <c r="M8297">
        <v>9</v>
      </c>
      <c r="N8297">
        <v>948</v>
      </c>
      <c r="O8297">
        <v>8</v>
      </c>
      <c r="P8297">
        <v>80</v>
      </c>
      <c r="Q8297">
        <v>0.88888888888888884</v>
      </c>
      <c r="R8297">
        <v>8532</v>
      </c>
      <c r="S8297" t="str" cm="1">
        <f t="array" ref="S8297">_xlfn.IFS(E8300&lt;30,"18-29",E8300&lt;45,"30-44",TRUE,"45+")</f>
        <v>45+</v>
      </c>
      <c r="T8297" t="str" cm="1">
        <f t="array" ref="T8297">_xlfn.IFS(F8297&lt;=2,"0-2 Years",F8297&lt;=5,"3-5 Years",F8297&lt;=8,"6-8 Years",TRUE,"9-10 Years")</f>
        <v>6-8 Years</v>
      </c>
      <c r="U8297" t="str" cm="1">
        <f t="array" ref="U8297">_xlfn.IFS(P8297&gt;60,"High Risk",P8297&gt;30,"Medium Risk",TRUE,"Low Risk")</f>
        <v>High Risk</v>
      </c>
      <c r="V8297">
        <f t="shared" si="129"/>
        <v>3</v>
      </c>
    </row>
    <row r="8298" spans="1:22" x14ac:dyDescent="0.2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 s="2">
        <v>0</v>
      </c>
      <c r="H8298">
        <v>2</v>
      </c>
      <c r="I8298">
        <v>1</v>
      </c>
      <c r="J8298">
        <v>0</v>
      </c>
      <c r="K8298" s="1">
        <v>195074.62</v>
      </c>
      <c r="L8298">
        <v>0</v>
      </c>
      <c r="M8298">
        <v>11</v>
      </c>
      <c r="N8298">
        <v>2106</v>
      </c>
      <c r="O8298">
        <v>4</v>
      </c>
      <c r="P8298">
        <v>103</v>
      </c>
      <c r="Q8298">
        <v>0.36363636363636365</v>
      </c>
      <c r="R8298">
        <v>23166</v>
      </c>
      <c r="S8298" t="str" cm="1">
        <f t="array" ref="S8298">_xlfn.IFS(E8301&lt;30,"18-29",E8301&lt;45,"30-44",TRUE,"45+")</f>
        <v>45+</v>
      </c>
      <c r="T8298" t="str" cm="1">
        <f t="array" ref="T8298">_xlfn.IFS(F8298&lt;=2,"0-2 Years",F8298&lt;=5,"3-5 Years",F8298&lt;=8,"6-8 Years",TRUE,"9-10 Years")</f>
        <v>6-8 Years</v>
      </c>
      <c r="U8298" t="str" cm="1">
        <f t="array" ref="U8298">_xlfn.IFS(P8298&gt;60,"High Risk",P8298&gt;30,"Medium Risk",TRUE,"Low Risk")</f>
        <v>High Risk</v>
      </c>
      <c r="V8298">
        <f t="shared" si="129"/>
        <v>6</v>
      </c>
    </row>
    <row r="8299" spans="1:22" hidden="1" x14ac:dyDescent="0.2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 s="2">
        <v>114321.28</v>
      </c>
      <c r="H8299">
        <v>2</v>
      </c>
      <c r="I8299">
        <v>0</v>
      </c>
      <c r="J8299">
        <v>0</v>
      </c>
      <c r="K8299" s="1">
        <v>15959.01</v>
      </c>
      <c r="L8299">
        <v>0</v>
      </c>
      <c r="M8299">
        <v>6</v>
      </c>
      <c r="N8299">
        <v>734</v>
      </c>
      <c r="O8299">
        <v>6</v>
      </c>
      <c r="P8299">
        <v>111</v>
      </c>
      <c r="Q8299">
        <v>1</v>
      </c>
      <c r="R8299">
        <v>4404</v>
      </c>
      <c r="S8299" t="str" cm="1">
        <f t="array" ref="S8299">_xlfn.IFS(E8302&lt;30,"18-29",E8302&lt;45,"30-44",TRUE,"45+")</f>
        <v>45+</v>
      </c>
      <c r="T8299" t="str" cm="1">
        <f t="array" ref="T8299">_xlfn.IFS(F8299&lt;=2,"0-2 Years",F8299&lt;=5,"3-5 Years",F8299&lt;=8,"6-8 Years",TRUE,"9-10 Years")</f>
        <v>0-2 Years</v>
      </c>
      <c r="U8299" t="str" cm="1">
        <f t="array" ref="U8299">_xlfn.IFS(P8299&gt;60,"High Risk",P8299&gt;30,"Medium Risk",TRUE,"Low Risk")</f>
        <v>High Risk</v>
      </c>
      <c r="V8299">
        <f t="shared" si="129"/>
        <v>4</v>
      </c>
    </row>
    <row r="8300" spans="1:22" x14ac:dyDescent="0.2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 s="2">
        <v>95560.04</v>
      </c>
      <c r="H8300">
        <v>1</v>
      </c>
      <c r="I8300">
        <v>0</v>
      </c>
      <c r="J8300">
        <v>0</v>
      </c>
      <c r="K8300" s="1">
        <v>72628.84</v>
      </c>
      <c r="L8300">
        <v>1</v>
      </c>
      <c r="M8300">
        <v>23</v>
      </c>
      <c r="N8300">
        <v>3860</v>
      </c>
      <c r="O8300">
        <v>6</v>
      </c>
      <c r="P8300">
        <v>158</v>
      </c>
      <c r="Q8300">
        <v>0.2608695652173913</v>
      </c>
      <c r="R8300">
        <v>88780</v>
      </c>
      <c r="S8300" t="str" cm="1">
        <f t="array" ref="S8300">_xlfn.IFS(E8303&lt;30,"18-29",E8303&lt;45,"30-44",TRUE,"45+")</f>
        <v>45+</v>
      </c>
      <c r="T8300" t="str" cm="1">
        <f t="array" ref="T8300">_xlfn.IFS(F8300&lt;=2,"0-2 Years",F8300&lt;=5,"3-5 Years",F8300&lt;=8,"6-8 Years",TRUE,"9-10 Years")</f>
        <v>3-5 Years</v>
      </c>
      <c r="U8300" t="str" cm="1">
        <f t="array" ref="U8300">_xlfn.IFS(P8300&gt;60,"High Risk",P8300&gt;30,"Medium Risk",TRUE,"Low Risk")</f>
        <v>High Risk</v>
      </c>
      <c r="V8300">
        <f t="shared" si="129"/>
        <v>6</v>
      </c>
    </row>
    <row r="8301" spans="1:22" hidden="1" x14ac:dyDescent="0.2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 s="2">
        <v>88379.81</v>
      </c>
      <c r="H8301">
        <v>3</v>
      </c>
      <c r="I8301">
        <v>0</v>
      </c>
      <c r="J8301">
        <v>1</v>
      </c>
      <c r="K8301" s="1">
        <v>64157.24</v>
      </c>
      <c r="L8301">
        <v>1</v>
      </c>
      <c r="M8301">
        <v>17</v>
      </c>
      <c r="N8301">
        <v>1507</v>
      </c>
      <c r="O8301">
        <v>7</v>
      </c>
      <c r="P8301">
        <v>149</v>
      </c>
      <c r="Q8301">
        <v>0.41176470588235292</v>
      </c>
      <c r="R8301">
        <v>25619</v>
      </c>
      <c r="S8301" t="str" cm="1">
        <f t="array" ref="S8301">_xlfn.IFS(E8304&lt;30,"18-29",E8304&lt;45,"30-44",TRUE,"45+")</f>
        <v>30-44</v>
      </c>
      <c r="T8301" t="str" cm="1">
        <f t="array" ref="T8301">_xlfn.IFS(F8301&lt;=2,"0-2 Years",F8301&lt;=5,"3-5 Years",F8301&lt;=8,"6-8 Years",TRUE,"9-10 Years")</f>
        <v>3-5 Years</v>
      </c>
      <c r="U8301" t="str" cm="1">
        <f t="array" ref="U8301">_xlfn.IFS(P8301&gt;60,"High Risk",P8301&gt;30,"Medium Risk",TRUE,"Low Risk")</f>
        <v>High Risk</v>
      </c>
      <c r="V8301">
        <f t="shared" si="129"/>
        <v>1</v>
      </c>
    </row>
    <row r="8302" spans="1:22" hidden="1" x14ac:dyDescent="0.2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 s="2">
        <v>85915.520000000004</v>
      </c>
      <c r="H8302">
        <v>1</v>
      </c>
      <c r="I8302">
        <v>1</v>
      </c>
      <c r="J8302">
        <v>1</v>
      </c>
      <c r="K8302" s="1">
        <v>23860.5</v>
      </c>
      <c r="L8302">
        <v>0</v>
      </c>
      <c r="M8302">
        <v>3</v>
      </c>
      <c r="N8302">
        <v>2924</v>
      </c>
      <c r="O8302">
        <v>4</v>
      </c>
      <c r="P8302">
        <v>18</v>
      </c>
      <c r="Q8302">
        <v>1</v>
      </c>
      <c r="R8302">
        <v>8772</v>
      </c>
      <c r="S8302" t="str" cm="1">
        <f t="array" ref="S8302">_xlfn.IFS(E8305&lt;30,"18-29",E8305&lt;45,"30-44",TRUE,"45+")</f>
        <v>30-44</v>
      </c>
      <c r="T8302" t="str" cm="1">
        <f t="array" ref="T8302">_xlfn.IFS(F8302&lt;=2,"0-2 Years",F8302&lt;=5,"3-5 Years",F8302&lt;=8,"6-8 Years",TRUE,"9-10 Years")</f>
        <v>6-8 Years</v>
      </c>
      <c r="U8302" t="str" cm="1">
        <f t="array" ref="U8302">_xlfn.IFS(P8302&gt;60,"High Risk",P8302&gt;30,"Medium Risk",TRUE,"Low Risk")</f>
        <v>Low Risk</v>
      </c>
      <c r="V8302">
        <f t="shared" si="129"/>
        <v>3</v>
      </c>
    </row>
    <row r="8303" spans="1:22" hidden="1" x14ac:dyDescent="0.2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 s="2">
        <v>72309.3</v>
      </c>
      <c r="H8303">
        <v>1</v>
      </c>
      <c r="I8303">
        <v>1</v>
      </c>
      <c r="J8303">
        <v>1</v>
      </c>
      <c r="K8303" s="1">
        <v>85687.09</v>
      </c>
      <c r="L8303">
        <v>1</v>
      </c>
      <c r="M8303">
        <v>6</v>
      </c>
      <c r="N8303">
        <v>526</v>
      </c>
      <c r="O8303">
        <v>2</v>
      </c>
      <c r="P8303">
        <v>144</v>
      </c>
      <c r="Q8303">
        <v>0.33333333333333331</v>
      </c>
      <c r="R8303">
        <v>3156</v>
      </c>
      <c r="S8303" t="str" cm="1">
        <f t="array" ref="S8303">_xlfn.IFS(E8306&lt;30,"18-29",E8306&lt;45,"30-44",TRUE,"45+")</f>
        <v>45+</v>
      </c>
      <c r="T8303" t="str" cm="1">
        <f t="array" ref="T8303">_xlfn.IFS(F8303&lt;=2,"0-2 Years",F8303&lt;=5,"3-5 Years",F8303&lt;=8,"6-8 Years",TRUE,"9-10 Years")</f>
        <v>3-5 Years</v>
      </c>
      <c r="U8303" t="str" cm="1">
        <f t="array" ref="U8303">_xlfn.IFS(P8303&gt;60,"High Risk",P8303&gt;30,"Medium Risk",TRUE,"Low Risk")</f>
        <v>High Risk</v>
      </c>
      <c r="V8303">
        <f t="shared" si="129"/>
        <v>3</v>
      </c>
    </row>
    <row r="8304" spans="1:22" x14ac:dyDescent="0.2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 s="2">
        <v>0</v>
      </c>
      <c r="H8304">
        <v>2</v>
      </c>
      <c r="I8304">
        <v>1</v>
      </c>
      <c r="J8304">
        <v>0</v>
      </c>
      <c r="K8304" s="1">
        <v>179451.42</v>
      </c>
      <c r="L8304">
        <v>0</v>
      </c>
      <c r="M8304">
        <v>4</v>
      </c>
      <c r="N8304">
        <v>3112</v>
      </c>
      <c r="O8304">
        <v>0</v>
      </c>
      <c r="P8304">
        <v>64</v>
      </c>
      <c r="Q8304">
        <v>0</v>
      </c>
      <c r="R8304">
        <v>12448</v>
      </c>
      <c r="S8304" t="str" cm="1">
        <f t="array" ref="S8304">_xlfn.IFS(E8307&lt;30,"18-29",E8307&lt;45,"30-44",TRUE,"45+")</f>
        <v>45+</v>
      </c>
      <c r="T8304" t="str" cm="1">
        <f t="array" ref="T8304">_xlfn.IFS(F8304&lt;=2,"0-2 Years",F8304&lt;=5,"3-5 Years",F8304&lt;=8,"6-8 Years",TRUE,"9-10 Years")</f>
        <v>0-2 Years</v>
      </c>
      <c r="U8304" t="str" cm="1">
        <f t="array" ref="U8304">_xlfn.IFS(P8304&gt;60,"High Risk",P8304&gt;30,"Medium Risk",TRUE,"Low Risk")</f>
        <v>High Risk</v>
      </c>
      <c r="V8304">
        <f t="shared" si="129"/>
        <v>7</v>
      </c>
    </row>
    <row r="8305" spans="1:22" hidden="1" x14ac:dyDescent="0.2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 s="2">
        <v>0</v>
      </c>
      <c r="H8305">
        <v>1</v>
      </c>
      <c r="I8305">
        <v>1</v>
      </c>
      <c r="J8305">
        <v>1</v>
      </c>
      <c r="K8305" s="1">
        <v>93180.09</v>
      </c>
      <c r="L8305">
        <v>0</v>
      </c>
      <c r="M8305">
        <v>13</v>
      </c>
      <c r="N8305">
        <v>3700</v>
      </c>
      <c r="O8305">
        <v>7</v>
      </c>
      <c r="P8305">
        <v>134</v>
      </c>
      <c r="Q8305">
        <v>0.53846153846153844</v>
      </c>
      <c r="R8305">
        <v>48100</v>
      </c>
      <c r="S8305" t="str" cm="1">
        <f t="array" ref="S8305">_xlfn.IFS(E8308&lt;30,"18-29",E8308&lt;45,"30-44",TRUE,"45+")</f>
        <v>30-44</v>
      </c>
      <c r="T8305" t="str" cm="1">
        <f t="array" ref="T8305">_xlfn.IFS(F8305&lt;=2,"0-2 Years",F8305&lt;=5,"3-5 Years",F8305&lt;=8,"6-8 Years",TRUE,"9-10 Years")</f>
        <v>6-8 Years</v>
      </c>
      <c r="U8305" t="str" cm="1">
        <f t="array" ref="U8305">_xlfn.IFS(P8305&gt;60,"High Risk",P8305&gt;30,"Medium Risk",TRUE,"Low Risk")</f>
        <v>High Risk</v>
      </c>
      <c r="V8305">
        <f t="shared" si="129"/>
        <v>5</v>
      </c>
    </row>
    <row r="8306" spans="1:22" x14ac:dyDescent="0.2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 s="2">
        <v>0</v>
      </c>
      <c r="H8306">
        <v>2</v>
      </c>
      <c r="I8306">
        <v>1</v>
      </c>
      <c r="J8306">
        <v>0</v>
      </c>
      <c r="K8306" s="1">
        <v>157097.09</v>
      </c>
      <c r="L8306">
        <v>0</v>
      </c>
      <c r="M8306">
        <v>3</v>
      </c>
      <c r="N8306">
        <v>1620</v>
      </c>
      <c r="O8306">
        <v>0</v>
      </c>
      <c r="P8306">
        <v>109</v>
      </c>
      <c r="Q8306">
        <v>0</v>
      </c>
      <c r="R8306">
        <v>4860</v>
      </c>
      <c r="S8306" t="str" cm="1">
        <f t="array" ref="S8306">_xlfn.IFS(E8309&lt;30,"18-29",E8309&lt;45,"30-44",TRUE,"45+")</f>
        <v>30-44</v>
      </c>
      <c r="T8306" t="str" cm="1">
        <f t="array" ref="T8306">_xlfn.IFS(F8306&lt;=2,"0-2 Years",F8306&lt;=5,"3-5 Years",F8306&lt;=8,"6-8 Years",TRUE,"9-10 Years")</f>
        <v>0-2 Years</v>
      </c>
      <c r="U8306" t="str" cm="1">
        <f t="array" ref="U8306">_xlfn.IFS(P8306&gt;60,"High Risk",P8306&gt;30,"Medium Risk",TRUE,"Low Risk")</f>
        <v>High Risk</v>
      </c>
      <c r="V8306">
        <f t="shared" si="129"/>
        <v>8</v>
      </c>
    </row>
    <row r="8307" spans="1:22" hidden="1" x14ac:dyDescent="0.2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 s="2">
        <v>0</v>
      </c>
      <c r="H8307">
        <v>3</v>
      </c>
      <c r="I8307">
        <v>1</v>
      </c>
      <c r="J8307">
        <v>1</v>
      </c>
      <c r="K8307" s="1">
        <v>80344.960000000006</v>
      </c>
      <c r="L8307">
        <v>1</v>
      </c>
      <c r="M8307">
        <v>10</v>
      </c>
      <c r="N8307">
        <v>1532</v>
      </c>
      <c r="O8307">
        <v>9</v>
      </c>
      <c r="P8307">
        <v>57</v>
      </c>
      <c r="Q8307">
        <v>0.9</v>
      </c>
      <c r="R8307">
        <v>15320</v>
      </c>
      <c r="S8307" t="str" cm="1">
        <f t="array" ref="S8307">_xlfn.IFS(E8310&lt;30,"18-29",E8310&lt;45,"30-44",TRUE,"45+")</f>
        <v>30-44</v>
      </c>
      <c r="T8307" t="str" cm="1">
        <f t="array" ref="T8307">_xlfn.IFS(F8307&lt;=2,"0-2 Years",F8307&lt;=5,"3-5 Years",F8307&lt;=8,"6-8 Years",TRUE,"9-10 Years")</f>
        <v>3-5 Years</v>
      </c>
      <c r="U8307" t="str" cm="1">
        <f t="array" ref="U8307">_xlfn.IFS(P8307&gt;60,"High Risk",P8307&gt;30,"Medium Risk",TRUE,"Low Risk")</f>
        <v>Medium Risk</v>
      </c>
      <c r="V8307">
        <f t="shared" si="129"/>
        <v>4</v>
      </c>
    </row>
    <row r="8308" spans="1:22" x14ac:dyDescent="0.2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 s="2">
        <v>0</v>
      </c>
      <c r="H8308">
        <v>1</v>
      </c>
      <c r="I8308">
        <v>1</v>
      </c>
      <c r="J8308">
        <v>0</v>
      </c>
      <c r="K8308" s="1">
        <v>26080.54</v>
      </c>
      <c r="L8308">
        <v>1</v>
      </c>
      <c r="M8308">
        <v>9</v>
      </c>
      <c r="N8308">
        <v>3202</v>
      </c>
      <c r="O8308">
        <v>10</v>
      </c>
      <c r="P8308">
        <v>74</v>
      </c>
      <c r="Q8308">
        <v>1</v>
      </c>
      <c r="R8308">
        <v>28818</v>
      </c>
      <c r="S8308" t="str" cm="1">
        <f t="array" ref="S8308">_xlfn.IFS(E8311&lt;30,"18-29",E8311&lt;45,"30-44",TRUE,"45+")</f>
        <v>18-29</v>
      </c>
      <c r="T8308" t="str" cm="1">
        <f t="array" ref="T8308">_xlfn.IFS(F8308&lt;=2,"0-2 Years",F8308&lt;=5,"3-5 Years",F8308&lt;=8,"6-8 Years",TRUE,"9-10 Years")</f>
        <v>3-5 Years</v>
      </c>
      <c r="U8308" t="str" cm="1">
        <f t="array" ref="U8308">_xlfn.IFS(P8308&gt;60,"High Risk",P8308&gt;30,"Medium Risk",TRUE,"Low Risk")</f>
        <v>High Risk</v>
      </c>
      <c r="V8308">
        <f t="shared" si="129"/>
        <v>8</v>
      </c>
    </row>
    <row r="8309" spans="1:22" hidden="1" x14ac:dyDescent="0.2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 s="2">
        <v>133844.22</v>
      </c>
      <c r="H8309">
        <v>1</v>
      </c>
      <c r="I8309">
        <v>1</v>
      </c>
      <c r="J8309">
        <v>1</v>
      </c>
      <c r="K8309" s="1">
        <v>31406.93</v>
      </c>
      <c r="L8309">
        <v>0</v>
      </c>
      <c r="M8309">
        <v>5</v>
      </c>
      <c r="N8309">
        <v>4008</v>
      </c>
      <c r="O8309">
        <v>4</v>
      </c>
      <c r="P8309">
        <v>32</v>
      </c>
      <c r="Q8309">
        <v>0.8</v>
      </c>
      <c r="R8309">
        <v>20040</v>
      </c>
      <c r="S8309" t="str" cm="1">
        <f t="array" ref="S8309">_xlfn.IFS(E8312&lt;30,"18-29",E8312&lt;45,"30-44",TRUE,"45+")</f>
        <v>30-44</v>
      </c>
      <c r="T8309" t="str" cm="1">
        <f t="array" ref="T8309">_xlfn.IFS(F8309&lt;=2,"0-2 Years",F8309&lt;=5,"3-5 Years",F8309&lt;=8,"6-8 Years",TRUE,"9-10 Years")</f>
        <v>3-5 Years</v>
      </c>
      <c r="U8309" t="str" cm="1">
        <f t="array" ref="U8309">_xlfn.IFS(P8309&gt;60,"High Risk",P8309&gt;30,"Medium Risk",TRUE,"Low Risk")</f>
        <v>Medium Risk</v>
      </c>
      <c r="V8309">
        <f t="shared" si="129"/>
        <v>2</v>
      </c>
    </row>
    <row r="8310" spans="1:22" hidden="1" x14ac:dyDescent="0.2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 s="2">
        <v>154872.07999999999</v>
      </c>
      <c r="H8310">
        <v>2</v>
      </c>
      <c r="I8310">
        <v>1</v>
      </c>
      <c r="J8310">
        <v>1</v>
      </c>
      <c r="K8310" s="1">
        <v>32044.639999999999</v>
      </c>
      <c r="L8310">
        <v>0</v>
      </c>
      <c r="M8310">
        <v>25</v>
      </c>
      <c r="N8310">
        <v>3743</v>
      </c>
      <c r="O8310">
        <v>10</v>
      </c>
      <c r="P8310">
        <v>141</v>
      </c>
      <c r="Q8310">
        <v>0.4</v>
      </c>
      <c r="R8310">
        <v>93575</v>
      </c>
      <c r="S8310" t="str" cm="1">
        <f t="array" ref="S8310">_xlfn.IFS(E8313&lt;30,"18-29",E8313&lt;45,"30-44",TRUE,"45+")</f>
        <v>30-44</v>
      </c>
      <c r="T8310" t="str" cm="1">
        <f t="array" ref="T8310">_xlfn.IFS(F8310&lt;=2,"0-2 Years",F8310&lt;=5,"3-5 Years",F8310&lt;=8,"6-8 Years",TRUE,"9-10 Years")</f>
        <v>6-8 Years</v>
      </c>
      <c r="U8310" t="str" cm="1">
        <f t="array" ref="U8310">_xlfn.IFS(P8310&gt;60,"High Risk",P8310&gt;30,"Medium Risk",TRUE,"Low Risk")</f>
        <v>High Risk</v>
      </c>
      <c r="V8310">
        <f t="shared" si="129"/>
        <v>0</v>
      </c>
    </row>
    <row r="8311" spans="1:22" x14ac:dyDescent="0.2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 s="2">
        <v>0</v>
      </c>
      <c r="H8311">
        <v>2</v>
      </c>
      <c r="I8311">
        <v>1</v>
      </c>
      <c r="J8311">
        <v>0</v>
      </c>
      <c r="K8311" s="1">
        <v>132734.87</v>
      </c>
      <c r="L8311">
        <v>0</v>
      </c>
      <c r="M8311">
        <v>26</v>
      </c>
      <c r="N8311">
        <v>3493</v>
      </c>
      <c r="O8311">
        <v>6</v>
      </c>
      <c r="P8311">
        <v>76</v>
      </c>
      <c r="Q8311">
        <v>0.23076923076923078</v>
      </c>
      <c r="R8311">
        <v>90818</v>
      </c>
      <c r="S8311" t="str" cm="1">
        <f t="array" ref="S8311">_xlfn.IFS(E8314&lt;30,"18-29",E8314&lt;45,"30-44",TRUE,"45+")</f>
        <v>45+</v>
      </c>
      <c r="T8311" t="str" cm="1">
        <f t="array" ref="T8311">_xlfn.IFS(F8311&lt;=2,"0-2 Years",F8311&lt;=5,"3-5 Years",F8311&lt;=8,"6-8 Years",TRUE,"9-10 Years")</f>
        <v>9-10 Years</v>
      </c>
      <c r="U8311" t="str" cm="1">
        <f t="array" ref="U8311">_xlfn.IFS(P8311&gt;60,"High Risk",P8311&gt;30,"Medium Risk",TRUE,"Low Risk")</f>
        <v>High Risk</v>
      </c>
      <c r="V8311">
        <f t="shared" si="129"/>
        <v>6</v>
      </c>
    </row>
    <row r="8312" spans="1:22" hidden="1" x14ac:dyDescent="0.2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 s="2">
        <v>116121.67</v>
      </c>
      <c r="H8312">
        <v>1</v>
      </c>
      <c r="I8312">
        <v>1</v>
      </c>
      <c r="J8312">
        <v>0</v>
      </c>
      <c r="K8312" s="1">
        <v>61602.42</v>
      </c>
      <c r="L8312">
        <v>0</v>
      </c>
      <c r="M8312">
        <v>29</v>
      </c>
      <c r="N8312">
        <v>4106</v>
      </c>
      <c r="O8312">
        <v>3</v>
      </c>
      <c r="P8312">
        <v>24</v>
      </c>
      <c r="Q8312">
        <v>0.10344827586206896</v>
      </c>
      <c r="R8312">
        <v>119074</v>
      </c>
      <c r="S8312" t="str" cm="1">
        <f t="array" ref="S8312">_xlfn.IFS(E8315&lt;30,"18-29",E8315&lt;45,"30-44",TRUE,"45+")</f>
        <v>30-44</v>
      </c>
      <c r="T8312" t="str" cm="1">
        <f t="array" ref="T8312">_xlfn.IFS(F8312&lt;=2,"0-2 Years",F8312&lt;=5,"3-5 Years",F8312&lt;=8,"6-8 Years",TRUE,"9-10 Years")</f>
        <v>6-8 Years</v>
      </c>
      <c r="U8312" t="str" cm="1">
        <f t="array" ref="U8312">_xlfn.IFS(P8312&gt;60,"High Risk",P8312&gt;30,"Medium Risk",TRUE,"Low Risk")</f>
        <v>Low Risk</v>
      </c>
      <c r="V8312">
        <f t="shared" si="129"/>
        <v>5</v>
      </c>
    </row>
    <row r="8313" spans="1:22" hidden="1" x14ac:dyDescent="0.2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 s="2">
        <v>107104.5</v>
      </c>
      <c r="H8313">
        <v>1</v>
      </c>
      <c r="I8313">
        <v>1</v>
      </c>
      <c r="J8313">
        <v>1</v>
      </c>
      <c r="K8313" s="1">
        <v>41304.44</v>
      </c>
      <c r="L8313">
        <v>1</v>
      </c>
      <c r="M8313">
        <v>3</v>
      </c>
      <c r="N8313">
        <v>786</v>
      </c>
      <c r="O8313">
        <v>9</v>
      </c>
      <c r="P8313">
        <v>155</v>
      </c>
      <c r="Q8313">
        <v>1</v>
      </c>
      <c r="R8313">
        <v>2358</v>
      </c>
      <c r="S8313" t="str" cm="1">
        <f t="array" ref="S8313">_xlfn.IFS(E8316&lt;30,"18-29",E8316&lt;45,"30-44",TRUE,"45+")</f>
        <v>30-44</v>
      </c>
      <c r="T8313" t="str" cm="1">
        <f t="array" ref="T8313">_xlfn.IFS(F8313&lt;=2,"0-2 Years",F8313&lt;=5,"3-5 Years",F8313&lt;=8,"6-8 Years",TRUE,"9-10 Years")</f>
        <v>6-8 Years</v>
      </c>
      <c r="U8313" t="str" cm="1">
        <f t="array" ref="U8313">_xlfn.IFS(P8313&gt;60,"High Risk",P8313&gt;30,"Medium Risk",TRUE,"Low Risk")</f>
        <v>High Risk</v>
      </c>
      <c r="V8313">
        <f t="shared" si="129"/>
        <v>2</v>
      </c>
    </row>
    <row r="8314" spans="1:22" x14ac:dyDescent="0.2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 s="2">
        <v>71026.77</v>
      </c>
      <c r="H8314">
        <v>1</v>
      </c>
      <c r="I8314">
        <v>1</v>
      </c>
      <c r="J8314">
        <v>0</v>
      </c>
      <c r="K8314" s="1">
        <v>57962.41</v>
      </c>
      <c r="L8314">
        <v>0</v>
      </c>
      <c r="M8314">
        <v>13</v>
      </c>
      <c r="N8314">
        <v>1206</v>
      </c>
      <c r="O8314">
        <v>10</v>
      </c>
      <c r="P8314">
        <v>160</v>
      </c>
      <c r="Q8314">
        <v>0.76923076923076927</v>
      </c>
      <c r="R8314">
        <v>15678</v>
      </c>
      <c r="S8314" t="str" cm="1">
        <f t="array" ref="S8314">_xlfn.IFS(E8317&lt;30,"18-29",E8317&lt;45,"30-44",TRUE,"45+")</f>
        <v>30-44</v>
      </c>
      <c r="T8314" t="str" cm="1">
        <f t="array" ref="T8314">_xlfn.IFS(F8314&lt;=2,"0-2 Years",F8314&lt;=5,"3-5 Years",F8314&lt;=8,"6-8 Years",TRUE,"9-10 Years")</f>
        <v>6-8 Years</v>
      </c>
      <c r="U8314" t="str" cm="1">
        <f t="array" ref="U8314">_xlfn.IFS(P8314&gt;60,"High Risk",P8314&gt;30,"Medium Risk",TRUE,"Low Risk")</f>
        <v>High Risk</v>
      </c>
      <c r="V8314">
        <f t="shared" si="129"/>
        <v>6</v>
      </c>
    </row>
    <row r="8315" spans="1:22" x14ac:dyDescent="0.2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 s="2">
        <v>0</v>
      </c>
      <c r="H8315">
        <v>1</v>
      </c>
      <c r="I8315">
        <v>1</v>
      </c>
      <c r="J8315">
        <v>0</v>
      </c>
      <c r="K8315" s="1">
        <v>42862.82</v>
      </c>
      <c r="L8315">
        <v>0</v>
      </c>
      <c r="M8315">
        <v>15</v>
      </c>
      <c r="N8315">
        <v>3644</v>
      </c>
      <c r="O8315">
        <v>10</v>
      </c>
      <c r="P8315">
        <v>46</v>
      </c>
      <c r="Q8315">
        <v>0.66666666666666663</v>
      </c>
      <c r="R8315">
        <v>54660</v>
      </c>
      <c r="S8315" t="str" cm="1">
        <f t="array" ref="S8315">_xlfn.IFS(E8318&lt;30,"18-29",E8318&lt;45,"30-44",TRUE,"45+")</f>
        <v>45+</v>
      </c>
      <c r="T8315" t="str" cm="1">
        <f t="array" ref="T8315">_xlfn.IFS(F8315&lt;=2,"0-2 Years",F8315&lt;=5,"3-5 Years",F8315&lt;=8,"6-8 Years",TRUE,"9-10 Years")</f>
        <v>3-5 Years</v>
      </c>
      <c r="U8315" t="str" cm="1">
        <f t="array" ref="U8315">_xlfn.IFS(P8315&gt;60,"High Risk",P8315&gt;30,"Medium Risk",TRUE,"Low Risk")</f>
        <v>Medium Risk</v>
      </c>
      <c r="V8315">
        <f t="shared" si="129"/>
        <v>8</v>
      </c>
    </row>
    <row r="8316" spans="1:22" hidden="1" x14ac:dyDescent="0.2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 s="2">
        <v>0</v>
      </c>
      <c r="H8316">
        <v>2</v>
      </c>
      <c r="I8316">
        <v>1</v>
      </c>
      <c r="J8316">
        <v>1</v>
      </c>
      <c r="K8316" s="1">
        <v>152992.04</v>
      </c>
      <c r="L8316">
        <v>0</v>
      </c>
      <c r="M8316">
        <v>25</v>
      </c>
      <c r="N8316">
        <v>2271</v>
      </c>
      <c r="O8316">
        <v>3</v>
      </c>
      <c r="P8316">
        <v>14</v>
      </c>
      <c r="Q8316">
        <v>0.12</v>
      </c>
      <c r="R8316">
        <v>56775</v>
      </c>
      <c r="S8316" t="str" cm="1">
        <f t="array" ref="S8316">_xlfn.IFS(E8319&lt;30,"18-29",E8319&lt;45,"30-44",TRUE,"45+")</f>
        <v>18-29</v>
      </c>
      <c r="T8316" t="str" cm="1">
        <f t="array" ref="T8316">_xlfn.IFS(F8316&lt;=2,"0-2 Years",F8316&lt;=5,"3-5 Years",F8316&lt;=8,"6-8 Years",TRUE,"9-10 Years")</f>
        <v>3-5 Years</v>
      </c>
      <c r="U8316" t="str" cm="1">
        <f t="array" ref="U8316">_xlfn.IFS(P8316&gt;60,"High Risk",P8316&gt;30,"Medium Risk",TRUE,"Low Risk")</f>
        <v>Low Risk</v>
      </c>
      <c r="V8316">
        <f t="shared" si="129"/>
        <v>3</v>
      </c>
    </row>
    <row r="8317" spans="1:22" hidden="1" x14ac:dyDescent="0.2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 s="2">
        <v>0</v>
      </c>
      <c r="H8317">
        <v>2</v>
      </c>
      <c r="I8317">
        <v>1</v>
      </c>
      <c r="J8317">
        <v>1</v>
      </c>
      <c r="K8317" s="1">
        <v>91193.65</v>
      </c>
      <c r="L8317">
        <v>0</v>
      </c>
      <c r="M8317">
        <v>5</v>
      </c>
      <c r="N8317">
        <v>345</v>
      </c>
      <c r="O8317">
        <v>0</v>
      </c>
      <c r="P8317">
        <v>164</v>
      </c>
      <c r="Q8317">
        <v>0</v>
      </c>
      <c r="R8317">
        <v>1725</v>
      </c>
      <c r="S8317" t="str" cm="1">
        <f t="array" ref="S8317">_xlfn.IFS(E8320&lt;30,"18-29",E8320&lt;45,"30-44",TRUE,"45+")</f>
        <v>30-44</v>
      </c>
      <c r="T8317" t="str" cm="1">
        <f t="array" ref="T8317">_xlfn.IFS(F8317&lt;=2,"0-2 Years",F8317&lt;=5,"3-5 Years",F8317&lt;=8,"6-8 Years",TRUE,"9-10 Years")</f>
        <v>0-2 Years</v>
      </c>
      <c r="U8317" t="str" cm="1">
        <f t="array" ref="U8317">_xlfn.IFS(P8317&gt;60,"High Risk",P8317&gt;30,"Medium Risk",TRUE,"Low Risk")</f>
        <v>High Risk</v>
      </c>
      <c r="V8317">
        <f t="shared" si="129"/>
        <v>4</v>
      </c>
    </row>
    <row r="8318" spans="1:22" hidden="1" x14ac:dyDescent="0.2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 s="2">
        <v>0</v>
      </c>
      <c r="H8318">
        <v>2</v>
      </c>
      <c r="I8318">
        <v>1</v>
      </c>
      <c r="J8318">
        <v>1</v>
      </c>
      <c r="K8318" s="1">
        <v>130132.41</v>
      </c>
      <c r="L8318">
        <v>0</v>
      </c>
      <c r="M8318">
        <v>10</v>
      </c>
      <c r="N8318">
        <v>4926</v>
      </c>
      <c r="O8318">
        <v>10</v>
      </c>
      <c r="P8318">
        <v>4</v>
      </c>
      <c r="Q8318">
        <v>1</v>
      </c>
      <c r="R8318">
        <v>49260</v>
      </c>
      <c r="S8318" t="str" cm="1">
        <f t="array" ref="S8318">_xlfn.IFS(E8321&lt;30,"18-29",E8321&lt;45,"30-44",TRUE,"45+")</f>
        <v>45+</v>
      </c>
      <c r="T8318" t="str" cm="1">
        <f t="array" ref="T8318">_xlfn.IFS(F8318&lt;=2,"0-2 Years",F8318&lt;=5,"3-5 Years",F8318&lt;=8,"6-8 Years",TRUE,"9-10 Years")</f>
        <v>6-8 Years</v>
      </c>
      <c r="U8318" t="str" cm="1">
        <f t="array" ref="U8318">_xlfn.IFS(P8318&gt;60,"High Risk",P8318&gt;30,"Medium Risk",TRUE,"Low Risk")</f>
        <v>Low Risk</v>
      </c>
      <c r="V8318">
        <f t="shared" si="129"/>
        <v>4</v>
      </c>
    </row>
    <row r="8319" spans="1:22" x14ac:dyDescent="0.2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 s="2">
        <v>0</v>
      </c>
      <c r="H8319">
        <v>2</v>
      </c>
      <c r="I8319">
        <v>0</v>
      </c>
      <c r="J8319">
        <v>0</v>
      </c>
      <c r="K8319" s="1">
        <v>88751.45</v>
      </c>
      <c r="L8319">
        <v>0</v>
      </c>
      <c r="M8319">
        <v>16</v>
      </c>
      <c r="N8319">
        <v>1155</v>
      </c>
      <c r="O8319">
        <v>2</v>
      </c>
      <c r="P8319">
        <v>89</v>
      </c>
      <c r="Q8319">
        <v>0.125</v>
      </c>
      <c r="R8319">
        <v>18480</v>
      </c>
      <c r="S8319" t="str" cm="1">
        <f t="array" ref="S8319">_xlfn.IFS(E8322&lt;30,"18-29",E8322&lt;45,"30-44",TRUE,"45+")</f>
        <v>30-44</v>
      </c>
      <c r="T8319" t="str" cm="1">
        <f t="array" ref="T8319">_xlfn.IFS(F8319&lt;=2,"0-2 Years",F8319&lt;=5,"3-5 Years",F8319&lt;=8,"6-8 Years",TRUE,"9-10 Years")</f>
        <v>3-5 Years</v>
      </c>
      <c r="U8319" t="str" cm="1">
        <f t="array" ref="U8319">_xlfn.IFS(P8319&gt;60,"High Risk",P8319&gt;30,"Medium Risk",TRUE,"Low Risk")</f>
        <v>High Risk</v>
      </c>
      <c r="V8319">
        <f t="shared" si="129"/>
        <v>6</v>
      </c>
    </row>
    <row r="8320" spans="1:22" hidden="1" x14ac:dyDescent="0.2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 s="2">
        <v>145644.04999999999</v>
      </c>
      <c r="H8320">
        <v>1</v>
      </c>
      <c r="I8320">
        <v>0</v>
      </c>
      <c r="J8320">
        <v>0</v>
      </c>
      <c r="K8320" s="1">
        <v>104118.93</v>
      </c>
      <c r="L8320">
        <v>0</v>
      </c>
      <c r="M8320">
        <v>11</v>
      </c>
      <c r="N8320">
        <v>4141</v>
      </c>
      <c r="O8320">
        <v>3</v>
      </c>
      <c r="P8320">
        <v>42</v>
      </c>
      <c r="Q8320">
        <v>0.27272727272727271</v>
      </c>
      <c r="R8320">
        <v>45551</v>
      </c>
      <c r="S8320" t="str" cm="1">
        <f t="array" ref="S8320">_xlfn.IFS(E8323&lt;30,"18-29",E8323&lt;45,"30-44",TRUE,"45+")</f>
        <v>45+</v>
      </c>
      <c r="T8320" t="str" cm="1">
        <f t="array" ref="T8320">_xlfn.IFS(F8320&lt;=2,"0-2 Years",F8320&lt;=5,"3-5 Years",F8320&lt;=8,"6-8 Years",TRUE,"9-10 Years")</f>
        <v>6-8 Years</v>
      </c>
      <c r="U8320" t="str" cm="1">
        <f t="array" ref="U8320">_xlfn.IFS(P8320&gt;60,"High Risk",P8320&gt;30,"Medium Risk",TRUE,"Low Risk")</f>
        <v>Medium Risk</v>
      </c>
      <c r="V8320">
        <f t="shared" si="129"/>
        <v>5</v>
      </c>
    </row>
    <row r="8321" spans="1:22" x14ac:dyDescent="0.2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 s="2">
        <v>129667.77</v>
      </c>
      <c r="H8321">
        <v>1</v>
      </c>
      <c r="I8321">
        <v>0</v>
      </c>
      <c r="J8321">
        <v>0</v>
      </c>
      <c r="K8321" s="1">
        <v>42028.160000000003</v>
      </c>
      <c r="L8321">
        <v>0</v>
      </c>
      <c r="M8321">
        <v>14</v>
      </c>
      <c r="N8321">
        <v>1164</v>
      </c>
      <c r="O8321">
        <v>3</v>
      </c>
      <c r="P8321">
        <v>16</v>
      </c>
      <c r="Q8321">
        <v>0.21428571428571427</v>
      </c>
      <c r="R8321">
        <v>16296</v>
      </c>
      <c r="S8321" t="str" cm="1">
        <f t="array" ref="S8321">_xlfn.IFS(E8324&lt;30,"18-29",E8324&lt;45,"30-44",TRUE,"45+")</f>
        <v>30-44</v>
      </c>
      <c r="T8321" t="str" cm="1">
        <f t="array" ref="T8321">_xlfn.IFS(F8321&lt;=2,"0-2 Years",F8321&lt;=5,"3-5 Years",F8321&lt;=8,"6-8 Years",TRUE,"9-10 Years")</f>
        <v>6-8 Years</v>
      </c>
      <c r="U8321" t="str" cm="1">
        <f t="array" ref="U8321">_xlfn.IFS(P8321&gt;60,"High Risk",P8321&gt;30,"Medium Risk",TRUE,"Low Risk")</f>
        <v>Low Risk</v>
      </c>
      <c r="V8321">
        <f t="shared" si="129"/>
        <v>6</v>
      </c>
    </row>
    <row r="8322" spans="1:22" hidden="1" x14ac:dyDescent="0.2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 s="2">
        <v>109341.87</v>
      </c>
      <c r="H8322">
        <v>1</v>
      </c>
      <c r="I8322">
        <v>1</v>
      </c>
      <c r="J8322">
        <v>0</v>
      </c>
      <c r="K8322" s="1">
        <v>75632.78</v>
      </c>
      <c r="L8322">
        <v>0</v>
      </c>
      <c r="M8322">
        <v>15</v>
      </c>
      <c r="N8322">
        <v>4754</v>
      </c>
      <c r="O8322">
        <v>5</v>
      </c>
      <c r="P8322">
        <v>168</v>
      </c>
      <c r="Q8322">
        <v>0.33333333333333331</v>
      </c>
      <c r="R8322">
        <v>71310</v>
      </c>
      <c r="S8322" t="str" cm="1">
        <f t="array" ref="S8322">_xlfn.IFS(E8325&lt;30,"18-29",E8325&lt;45,"30-44",TRUE,"45+")</f>
        <v>30-44</v>
      </c>
      <c r="T8322" t="str" cm="1">
        <f t="array" ref="T8322">_xlfn.IFS(F8322&lt;=2,"0-2 Years",F8322&lt;=5,"3-5 Years",F8322&lt;=8,"6-8 Years",TRUE,"9-10 Years")</f>
        <v>3-5 Years</v>
      </c>
      <c r="U8322" t="str" cm="1">
        <f t="array" ref="U8322">_xlfn.IFS(P8322&gt;60,"High Risk",P8322&gt;30,"Medium Risk",TRUE,"Low Risk")</f>
        <v>High Risk</v>
      </c>
      <c r="V8322">
        <f t="shared" si="129"/>
        <v>5</v>
      </c>
    </row>
    <row r="8323" spans="1:22" hidden="1" x14ac:dyDescent="0.2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 s="2">
        <v>0</v>
      </c>
      <c r="H8323">
        <v>2</v>
      </c>
      <c r="I8323">
        <v>1</v>
      </c>
      <c r="J8323">
        <v>1</v>
      </c>
      <c r="K8323" s="1">
        <v>53710.23</v>
      </c>
      <c r="L8323">
        <v>0</v>
      </c>
      <c r="M8323">
        <v>16</v>
      </c>
      <c r="N8323">
        <v>3845</v>
      </c>
      <c r="O8323">
        <v>9</v>
      </c>
      <c r="P8323">
        <v>26</v>
      </c>
      <c r="Q8323">
        <v>0.5625</v>
      </c>
      <c r="R8323">
        <v>61520</v>
      </c>
      <c r="S8323" t="str" cm="1">
        <f t="array" ref="S8323">_xlfn.IFS(E8326&lt;30,"18-29",E8326&lt;45,"30-44",TRUE,"45+")</f>
        <v>45+</v>
      </c>
      <c r="T8323" t="str" cm="1">
        <f t="array" ref="T8323">_xlfn.IFS(F8323&lt;=2,"0-2 Years",F8323&lt;=5,"3-5 Years",F8323&lt;=8,"6-8 Years",TRUE,"9-10 Years")</f>
        <v>0-2 Years</v>
      </c>
      <c r="U8323" t="str" cm="1">
        <f t="array" ref="U8323">_xlfn.IFS(P8323&gt;60,"High Risk",P8323&gt;30,"Medium Risk",TRUE,"Low Risk")</f>
        <v>Low Risk</v>
      </c>
      <c r="V8323">
        <f t="shared" ref="V8323:V8386" si="130">IF(J8323=0,3,0)+IF(G8323=0,3,0)+IF(H8323=1,2,0)+IF(E8323&gt;45,1,0)+IF(F8323&lt;3,1,0)</f>
        <v>5</v>
      </c>
    </row>
    <row r="8324" spans="1:22" hidden="1" x14ac:dyDescent="0.2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 s="2">
        <v>0</v>
      </c>
      <c r="H8324">
        <v>2</v>
      </c>
      <c r="I8324">
        <v>0</v>
      </c>
      <c r="J8324">
        <v>1</v>
      </c>
      <c r="K8324" s="1">
        <v>13066.3</v>
      </c>
      <c r="L8324">
        <v>0</v>
      </c>
      <c r="M8324">
        <v>9</v>
      </c>
      <c r="N8324">
        <v>4037</v>
      </c>
      <c r="O8324">
        <v>10</v>
      </c>
      <c r="P8324">
        <v>28</v>
      </c>
      <c r="Q8324">
        <v>1</v>
      </c>
      <c r="R8324">
        <v>36333</v>
      </c>
      <c r="S8324" t="str" cm="1">
        <f t="array" ref="S8324">_xlfn.IFS(E8327&lt;30,"18-29",E8327&lt;45,"30-44",TRUE,"45+")</f>
        <v>18-29</v>
      </c>
      <c r="T8324" t="str" cm="1">
        <f t="array" ref="T8324">_xlfn.IFS(F8324&lt;=2,"0-2 Years",F8324&lt;=5,"3-5 Years",F8324&lt;=8,"6-8 Years",TRUE,"9-10 Years")</f>
        <v>3-5 Years</v>
      </c>
      <c r="U8324" t="str" cm="1">
        <f t="array" ref="U8324">_xlfn.IFS(P8324&gt;60,"High Risk",P8324&gt;30,"Medium Risk",TRUE,"Low Risk")</f>
        <v>Low Risk</v>
      </c>
      <c r="V8324">
        <f t="shared" si="130"/>
        <v>3</v>
      </c>
    </row>
    <row r="8325" spans="1:22" x14ac:dyDescent="0.2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 s="2">
        <v>0</v>
      </c>
      <c r="H8325">
        <v>2</v>
      </c>
      <c r="I8325">
        <v>1</v>
      </c>
      <c r="J8325">
        <v>0</v>
      </c>
      <c r="K8325" s="1">
        <v>152417.97</v>
      </c>
      <c r="L8325">
        <v>0</v>
      </c>
      <c r="M8325">
        <v>29</v>
      </c>
      <c r="N8325">
        <v>2305</v>
      </c>
      <c r="O8325">
        <v>8</v>
      </c>
      <c r="P8325">
        <v>129</v>
      </c>
      <c r="Q8325">
        <v>0.27586206896551724</v>
      </c>
      <c r="R8325">
        <v>66845</v>
      </c>
      <c r="S8325" t="str" cm="1">
        <f t="array" ref="S8325">_xlfn.IFS(E8328&lt;30,"18-29",E8328&lt;45,"30-44",TRUE,"45+")</f>
        <v>30-44</v>
      </c>
      <c r="T8325" t="str" cm="1">
        <f t="array" ref="T8325">_xlfn.IFS(F8325&lt;=2,"0-2 Years",F8325&lt;=5,"3-5 Years",F8325&lt;=8,"6-8 Years",TRUE,"9-10 Years")</f>
        <v>6-8 Years</v>
      </c>
      <c r="U8325" t="str" cm="1">
        <f t="array" ref="U8325">_xlfn.IFS(P8325&gt;60,"High Risk",P8325&gt;30,"Medium Risk",TRUE,"Low Risk")</f>
        <v>High Risk</v>
      </c>
      <c r="V8325">
        <f t="shared" si="130"/>
        <v>6</v>
      </c>
    </row>
    <row r="8326" spans="1:22" hidden="1" x14ac:dyDescent="0.2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 s="2">
        <v>87485.67</v>
      </c>
      <c r="H8326">
        <v>1</v>
      </c>
      <c r="I8326">
        <v>1</v>
      </c>
      <c r="J8326">
        <v>1</v>
      </c>
      <c r="K8326" s="1">
        <v>3299.01</v>
      </c>
      <c r="L8326">
        <v>0</v>
      </c>
      <c r="M8326">
        <v>19</v>
      </c>
      <c r="N8326">
        <v>1310</v>
      </c>
      <c r="O8326">
        <v>3</v>
      </c>
      <c r="P8326">
        <v>15</v>
      </c>
      <c r="Q8326">
        <v>0.15789473684210525</v>
      </c>
      <c r="R8326">
        <v>24890</v>
      </c>
      <c r="S8326" t="str" cm="1">
        <f t="array" ref="S8326">_xlfn.IFS(E8329&lt;30,"18-29",E8329&lt;45,"30-44",TRUE,"45+")</f>
        <v>30-44</v>
      </c>
      <c r="T8326" t="str" cm="1">
        <f t="array" ref="T8326">_xlfn.IFS(F8326&lt;=2,"0-2 Years",F8326&lt;=5,"3-5 Years",F8326&lt;=8,"6-8 Years",TRUE,"9-10 Years")</f>
        <v>3-5 Years</v>
      </c>
      <c r="U8326" t="str" cm="1">
        <f t="array" ref="U8326">_xlfn.IFS(P8326&gt;60,"High Risk",P8326&gt;30,"Medium Risk",TRUE,"Low Risk")</f>
        <v>Low Risk</v>
      </c>
      <c r="V8326">
        <f t="shared" si="130"/>
        <v>3</v>
      </c>
    </row>
    <row r="8327" spans="1:22" x14ac:dyDescent="0.2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 s="2">
        <v>0</v>
      </c>
      <c r="H8327">
        <v>2</v>
      </c>
      <c r="I8327">
        <v>1</v>
      </c>
      <c r="J8327">
        <v>0</v>
      </c>
      <c r="K8327" s="1">
        <v>198091.81</v>
      </c>
      <c r="L8327">
        <v>0</v>
      </c>
      <c r="M8327">
        <v>28</v>
      </c>
      <c r="N8327">
        <v>1240</v>
      </c>
      <c r="O8327">
        <v>10</v>
      </c>
      <c r="P8327">
        <v>76</v>
      </c>
      <c r="Q8327">
        <v>0.35714285714285715</v>
      </c>
      <c r="R8327">
        <v>34720</v>
      </c>
      <c r="S8327" t="str" cm="1">
        <f t="array" ref="S8327">_xlfn.IFS(E8330&lt;30,"18-29",E8330&lt;45,"30-44",TRUE,"45+")</f>
        <v>30-44</v>
      </c>
      <c r="T8327" t="str" cm="1">
        <f t="array" ref="T8327">_xlfn.IFS(F8327&lt;=2,"0-2 Years",F8327&lt;=5,"3-5 Years",F8327&lt;=8,"6-8 Years",TRUE,"9-10 Years")</f>
        <v>9-10 Years</v>
      </c>
      <c r="U8327" t="str" cm="1">
        <f t="array" ref="U8327">_xlfn.IFS(P8327&gt;60,"High Risk",P8327&gt;30,"Medium Risk",TRUE,"Low Risk")</f>
        <v>High Risk</v>
      </c>
      <c r="V8327">
        <f t="shared" si="130"/>
        <v>6</v>
      </c>
    </row>
    <row r="8328" spans="1:22" hidden="1" x14ac:dyDescent="0.2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 s="2">
        <v>53369.13</v>
      </c>
      <c r="H8328">
        <v>1</v>
      </c>
      <c r="I8328">
        <v>1</v>
      </c>
      <c r="J8328">
        <v>1</v>
      </c>
      <c r="K8328" s="1">
        <v>103934.12</v>
      </c>
      <c r="L8328">
        <v>0</v>
      </c>
      <c r="M8328">
        <v>14</v>
      </c>
      <c r="N8328">
        <v>1409</v>
      </c>
      <c r="O8328">
        <v>0</v>
      </c>
      <c r="P8328">
        <v>35</v>
      </c>
      <c r="Q8328">
        <v>0</v>
      </c>
      <c r="R8328">
        <v>19726</v>
      </c>
      <c r="S8328" t="str" cm="1">
        <f t="array" ref="S8328">_xlfn.IFS(E8331&lt;30,"18-29",E8331&lt;45,"30-44",TRUE,"45+")</f>
        <v>30-44</v>
      </c>
      <c r="T8328" t="str" cm="1">
        <f t="array" ref="T8328">_xlfn.IFS(F8328&lt;=2,"0-2 Years",F8328&lt;=5,"3-5 Years",F8328&lt;=8,"6-8 Years",TRUE,"9-10 Years")</f>
        <v>0-2 Years</v>
      </c>
      <c r="U8328" t="str" cm="1">
        <f t="array" ref="U8328">_xlfn.IFS(P8328&gt;60,"High Risk",P8328&gt;30,"Medium Risk",TRUE,"Low Risk")</f>
        <v>Medium Risk</v>
      </c>
      <c r="V8328">
        <f t="shared" si="130"/>
        <v>3</v>
      </c>
    </row>
    <row r="8329" spans="1:22" hidden="1" x14ac:dyDescent="0.2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 s="2">
        <v>0</v>
      </c>
      <c r="H8329">
        <v>2</v>
      </c>
      <c r="I8329">
        <v>1</v>
      </c>
      <c r="J8329">
        <v>1</v>
      </c>
      <c r="K8329" s="1">
        <v>70403.649999999994</v>
      </c>
      <c r="L8329">
        <v>0</v>
      </c>
      <c r="M8329">
        <v>12</v>
      </c>
      <c r="N8329">
        <v>335</v>
      </c>
      <c r="O8329">
        <v>7</v>
      </c>
      <c r="P8329">
        <v>101</v>
      </c>
      <c r="Q8329">
        <v>0.58333333333333337</v>
      </c>
      <c r="R8329">
        <v>4020</v>
      </c>
      <c r="S8329" t="str" cm="1">
        <f t="array" ref="S8329">_xlfn.IFS(E8332&lt;30,"18-29",E8332&lt;45,"30-44",TRUE,"45+")</f>
        <v>30-44</v>
      </c>
      <c r="T8329" t="str" cm="1">
        <f t="array" ref="T8329">_xlfn.IFS(F8329&lt;=2,"0-2 Years",F8329&lt;=5,"3-5 Years",F8329&lt;=8,"6-8 Years",TRUE,"9-10 Years")</f>
        <v>9-10 Years</v>
      </c>
      <c r="U8329" t="str" cm="1">
        <f t="array" ref="U8329">_xlfn.IFS(P8329&gt;60,"High Risk",P8329&gt;30,"Medium Risk",TRUE,"Low Risk")</f>
        <v>High Risk</v>
      </c>
      <c r="V8329">
        <f t="shared" si="130"/>
        <v>3</v>
      </c>
    </row>
    <row r="8330" spans="1:22" hidden="1" x14ac:dyDescent="0.2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 s="2">
        <v>146679.76999999999</v>
      </c>
      <c r="H8330">
        <v>1</v>
      </c>
      <c r="I8330">
        <v>1</v>
      </c>
      <c r="J8330">
        <v>0</v>
      </c>
      <c r="K8330" s="1">
        <v>102179.86</v>
      </c>
      <c r="L8330">
        <v>0</v>
      </c>
      <c r="M8330">
        <v>3</v>
      </c>
      <c r="N8330">
        <v>4816</v>
      </c>
      <c r="O8330">
        <v>4</v>
      </c>
      <c r="P8330">
        <v>67</v>
      </c>
      <c r="Q8330">
        <v>1</v>
      </c>
      <c r="R8330">
        <v>14448</v>
      </c>
      <c r="S8330" t="str" cm="1">
        <f t="array" ref="S8330">_xlfn.IFS(E8333&lt;30,"18-29",E8333&lt;45,"30-44",TRUE,"45+")</f>
        <v>30-44</v>
      </c>
      <c r="T8330" t="str" cm="1">
        <f t="array" ref="T8330">_xlfn.IFS(F8330&lt;=2,"0-2 Years",F8330&lt;=5,"3-5 Years",F8330&lt;=8,"6-8 Years",TRUE,"9-10 Years")</f>
        <v>3-5 Years</v>
      </c>
      <c r="U8330" t="str" cm="1">
        <f t="array" ref="U8330">_xlfn.IFS(P8330&gt;60,"High Risk",P8330&gt;30,"Medium Risk",TRUE,"Low Risk")</f>
        <v>High Risk</v>
      </c>
      <c r="V8330">
        <f t="shared" si="130"/>
        <v>5</v>
      </c>
    </row>
    <row r="8331" spans="1:22" hidden="1" x14ac:dyDescent="0.2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 s="2">
        <v>112499.42</v>
      </c>
      <c r="H8331">
        <v>2</v>
      </c>
      <c r="I8331">
        <v>1</v>
      </c>
      <c r="J8331">
        <v>0</v>
      </c>
      <c r="K8331" s="1">
        <v>30375.18</v>
      </c>
      <c r="L8331">
        <v>0</v>
      </c>
      <c r="M8331">
        <v>26</v>
      </c>
      <c r="N8331">
        <v>2420</v>
      </c>
      <c r="O8331">
        <v>0</v>
      </c>
      <c r="P8331">
        <v>162</v>
      </c>
      <c r="Q8331">
        <v>0</v>
      </c>
      <c r="R8331">
        <v>62920</v>
      </c>
      <c r="S8331" t="str" cm="1">
        <f t="array" ref="S8331">_xlfn.IFS(E8334&lt;30,"18-29",E8334&lt;45,"30-44",TRUE,"45+")</f>
        <v>45+</v>
      </c>
      <c r="T8331" t="str" cm="1">
        <f t="array" ref="T8331">_xlfn.IFS(F8331&lt;=2,"0-2 Years",F8331&lt;=5,"3-5 Years",F8331&lt;=8,"6-8 Years",TRUE,"9-10 Years")</f>
        <v>0-2 Years</v>
      </c>
      <c r="U8331" t="str" cm="1">
        <f t="array" ref="U8331">_xlfn.IFS(P8331&gt;60,"High Risk",P8331&gt;30,"Medium Risk",TRUE,"Low Risk")</f>
        <v>High Risk</v>
      </c>
      <c r="V8331">
        <f t="shared" si="130"/>
        <v>4</v>
      </c>
    </row>
    <row r="8332" spans="1:22" x14ac:dyDescent="0.2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 s="2">
        <v>48387</v>
      </c>
      <c r="H8332">
        <v>1</v>
      </c>
      <c r="I8332">
        <v>1</v>
      </c>
      <c r="J8332">
        <v>0</v>
      </c>
      <c r="K8332" s="1">
        <v>184796.84</v>
      </c>
      <c r="L8332">
        <v>0</v>
      </c>
      <c r="M8332">
        <v>15</v>
      </c>
      <c r="N8332">
        <v>2311</v>
      </c>
      <c r="O8332">
        <v>2</v>
      </c>
      <c r="P8332">
        <v>81</v>
      </c>
      <c r="Q8332">
        <v>0.13333333333333333</v>
      </c>
      <c r="R8332">
        <v>34665</v>
      </c>
      <c r="S8332" t="str" cm="1">
        <f t="array" ref="S8332">_xlfn.IFS(E8335&lt;30,"18-29",E8335&lt;45,"30-44",TRUE,"45+")</f>
        <v>30-44</v>
      </c>
      <c r="T8332" t="str" cm="1">
        <f t="array" ref="T8332">_xlfn.IFS(F8332&lt;=2,"0-2 Years",F8332&lt;=5,"3-5 Years",F8332&lt;=8,"6-8 Years",TRUE,"9-10 Years")</f>
        <v>0-2 Years</v>
      </c>
      <c r="U8332" t="str" cm="1">
        <f t="array" ref="U8332">_xlfn.IFS(P8332&gt;60,"High Risk",P8332&gt;30,"Medium Risk",TRUE,"Low Risk")</f>
        <v>High Risk</v>
      </c>
      <c r="V8332">
        <f t="shared" si="130"/>
        <v>6</v>
      </c>
    </row>
    <row r="8333" spans="1:22" hidden="1" x14ac:dyDescent="0.2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 s="2">
        <v>68079.8</v>
      </c>
      <c r="H8333">
        <v>1</v>
      </c>
      <c r="I8333">
        <v>0</v>
      </c>
      <c r="J8333">
        <v>1</v>
      </c>
      <c r="K8333" s="1">
        <v>166264.89000000001</v>
      </c>
      <c r="L8333">
        <v>0</v>
      </c>
      <c r="M8333">
        <v>10</v>
      </c>
      <c r="N8333">
        <v>4571</v>
      </c>
      <c r="O8333">
        <v>7</v>
      </c>
      <c r="P8333">
        <v>137</v>
      </c>
      <c r="Q8333">
        <v>0.7</v>
      </c>
      <c r="R8333">
        <v>45710</v>
      </c>
      <c r="S8333" t="str" cm="1">
        <f t="array" ref="S8333">_xlfn.IFS(E8336&lt;30,"18-29",E8336&lt;45,"30-44",TRUE,"45+")</f>
        <v>30-44</v>
      </c>
      <c r="T8333" t="str" cm="1">
        <f t="array" ref="T8333">_xlfn.IFS(F8333&lt;=2,"0-2 Years",F8333&lt;=5,"3-5 Years",F8333&lt;=8,"6-8 Years",TRUE,"9-10 Years")</f>
        <v>0-2 Years</v>
      </c>
      <c r="U8333" t="str" cm="1">
        <f t="array" ref="U8333">_xlfn.IFS(P8333&gt;60,"High Risk",P8333&gt;30,"Medium Risk",TRUE,"Low Risk")</f>
        <v>High Risk</v>
      </c>
      <c r="V8333">
        <f t="shared" si="130"/>
        <v>3</v>
      </c>
    </row>
    <row r="8334" spans="1:22" hidden="1" x14ac:dyDescent="0.2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 s="2">
        <v>160133.88</v>
      </c>
      <c r="H8334">
        <v>1</v>
      </c>
      <c r="I8334">
        <v>0</v>
      </c>
      <c r="J8334">
        <v>1</v>
      </c>
      <c r="K8334" s="1">
        <v>88391.97</v>
      </c>
      <c r="L8334">
        <v>0</v>
      </c>
      <c r="M8334">
        <v>3</v>
      </c>
      <c r="N8334">
        <v>3227</v>
      </c>
      <c r="O8334">
        <v>5</v>
      </c>
      <c r="P8334">
        <v>129</v>
      </c>
      <c r="Q8334">
        <v>1</v>
      </c>
      <c r="R8334">
        <v>9681</v>
      </c>
      <c r="S8334" t="str" cm="1">
        <f t="array" ref="S8334">_xlfn.IFS(E8337&lt;30,"18-29",E8337&lt;45,"30-44",TRUE,"45+")</f>
        <v>30-44</v>
      </c>
      <c r="T8334" t="str" cm="1">
        <f t="array" ref="T8334">_xlfn.IFS(F8334&lt;=2,"0-2 Years",F8334&lt;=5,"3-5 Years",F8334&lt;=8,"6-8 Years",TRUE,"9-10 Years")</f>
        <v>3-5 Years</v>
      </c>
      <c r="U8334" t="str" cm="1">
        <f t="array" ref="U8334">_xlfn.IFS(P8334&gt;60,"High Risk",P8334&gt;30,"Medium Risk",TRUE,"Low Risk")</f>
        <v>High Risk</v>
      </c>
      <c r="V8334">
        <f t="shared" si="130"/>
        <v>3</v>
      </c>
    </row>
    <row r="8335" spans="1:22" hidden="1" x14ac:dyDescent="0.2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 s="2">
        <v>66190.33</v>
      </c>
      <c r="H8335">
        <v>1</v>
      </c>
      <c r="I8335">
        <v>1</v>
      </c>
      <c r="J8335">
        <v>1</v>
      </c>
      <c r="K8335" s="1">
        <v>115186.97</v>
      </c>
      <c r="L8335">
        <v>0</v>
      </c>
      <c r="M8335">
        <v>4</v>
      </c>
      <c r="N8335">
        <v>3381</v>
      </c>
      <c r="O8335">
        <v>8</v>
      </c>
      <c r="P8335">
        <v>82</v>
      </c>
      <c r="Q8335">
        <v>1</v>
      </c>
      <c r="R8335">
        <v>13524</v>
      </c>
      <c r="S8335" t="str" cm="1">
        <f t="array" ref="S8335">_xlfn.IFS(E8338&lt;30,"18-29",E8338&lt;45,"30-44",TRUE,"45+")</f>
        <v>30-44</v>
      </c>
      <c r="T8335" t="str" cm="1">
        <f t="array" ref="T8335">_xlfn.IFS(F8335&lt;=2,"0-2 Years",F8335&lt;=5,"3-5 Years",F8335&lt;=8,"6-8 Years",TRUE,"9-10 Years")</f>
        <v>3-5 Years</v>
      </c>
      <c r="U8335" t="str" cm="1">
        <f t="array" ref="U8335">_xlfn.IFS(P8335&gt;60,"High Risk",P8335&gt;30,"Medium Risk",TRUE,"Low Risk")</f>
        <v>High Risk</v>
      </c>
      <c r="V8335">
        <f t="shared" si="130"/>
        <v>2</v>
      </c>
    </row>
    <row r="8336" spans="1:22" hidden="1" x14ac:dyDescent="0.2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 s="2">
        <v>0</v>
      </c>
      <c r="H8336">
        <v>2</v>
      </c>
      <c r="I8336">
        <v>1</v>
      </c>
      <c r="J8336">
        <v>1</v>
      </c>
      <c r="K8336" s="1">
        <v>13935.53</v>
      </c>
      <c r="L8336">
        <v>1</v>
      </c>
      <c r="M8336">
        <v>30</v>
      </c>
      <c r="N8336">
        <v>3207</v>
      </c>
      <c r="O8336">
        <v>7</v>
      </c>
      <c r="P8336">
        <v>178</v>
      </c>
      <c r="Q8336">
        <v>0.23333333333333334</v>
      </c>
      <c r="R8336">
        <v>96210</v>
      </c>
      <c r="S8336" t="str" cm="1">
        <f t="array" ref="S8336">_xlfn.IFS(E8339&lt;30,"18-29",E8339&lt;45,"30-44",TRUE,"45+")</f>
        <v>30-44</v>
      </c>
      <c r="T8336" t="str" cm="1">
        <f t="array" ref="T8336">_xlfn.IFS(F8336&lt;=2,"0-2 Years",F8336&lt;=5,"3-5 Years",F8336&lt;=8,"6-8 Years",TRUE,"9-10 Years")</f>
        <v>9-10 Years</v>
      </c>
      <c r="U8336" t="str" cm="1">
        <f t="array" ref="U8336">_xlfn.IFS(P8336&gt;60,"High Risk",P8336&gt;30,"Medium Risk",TRUE,"Low Risk")</f>
        <v>High Risk</v>
      </c>
      <c r="V8336">
        <f t="shared" si="130"/>
        <v>3</v>
      </c>
    </row>
    <row r="8337" spans="1:22" hidden="1" x14ac:dyDescent="0.2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 s="2">
        <v>123761.68</v>
      </c>
      <c r="H8337">
        <v>1</v>
      </c>
      <c r="I8337">
        <v>1</v>
      </c>
      <c r="J8337">
        <v>0</v>
      </c>
      <c r="K8337" s="1">
        <v>83910.399999999994</v>
      </c>
      <c r="L8337">
        <v>0</v>
      </c>
      <c r="M8337">
        <v>14</v>
      </c>
      <c r="N8337">
        <v>1349</v>
      </c>
      <c r="O8337">
        <v>1</v>
      </c>
      <c r="P8337">
        <v>155</v>
      </c>
      <c r="Q8337">
        <v>7.1428571428571425E-2</v>
      </c>
      <c r="R8337">
        <v>18886</v>
      </c>
      <c r="S8337" t="str" cm="1">
        <f t="array" ref="S8337">_xlfn.IFS(E8340&lt;30,"18-29",E8340&lt;45,"30-44",TRUE,"45+")</f>
        <v>30-44</v>
      </c>
      <c r="T8337" t="str" cm="1">
        <f t="array" ref="T8337">_xlfn.IFS(F8337&lt;=2,"0-2 Years",F8337&lt;=5,"3-5 Years",F8337&lt;=8,"6-8 Years",TRUE,"9-10 Years")</f>
        <v>3-5 Years</v>
      </c>
      <c r="U8337" t="str" cm="1">
        <f t="array" ref="U8337">_xlfn.IFS(P8337&gt;60,"High Risk",P8337&gt;30,"Medium Risk",TRUE,"Low Risk")</f>
        <v>High Risk</v>
      </c>
      <c r="V8337">
        <f t="shared" si="130"/>
        <v>5</v>
      </c>
    </row>
    <row r="8338" spans="1:22" x14ac:dyDescent="0.2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 s="2">
        <v>122325.58</v>
      </c>
      <c r="H8338">
        <v>1</v>
      </c>
      <c r="I8338">
        <v>0</v>
      </c>
      <c r="J8338">
        <v>0</v>
      </c>
      <c r="K8338" s="1">
        <v>34712.339999999997</v>
      </c>
      <c r="L8338">
        <v>1</v>
      </c>
      <c r="M8338">
        <v>11</v>
      </c>
      <c r="N8338">
        <v>1638</v>
      </c>
      <c r="O8338">
        <v>2</v>
      </c>
      <c r="P8338">
        <v>116</v>
      </c>
      <c r="Q8338">
        <v>0.18181818181818182</v>
      </c>
      <c r="R8338">
        <v>18018</v>
      </c>
      <c r="S8338" t="str" cm="1">
        <f t="array" ref="S8338">_xlfn.IFS(E8341&lt;30,"18-29",E8341&lt;45,"30-44",TRUE,"45+")</f>
        <v>30-44</v>
      </c>
      <c r="T8338" t="str" cm="1">
        <f t="array" ref="T8338">_xlfn.IFS(F8338&lt;=2,"0-2 Years",F8338&lt;=5,"3-5 Years",F8338&lt;=8,"6-8 Years",TRUE,"9-10 Years")</f>
        <v>0-2 Years</v>
      </c>
      <c r="U8338" t="str" cm="1">
        <f t="array" ref="U8338">_xlfn.IFS(P8338&gt;60,"High Risk",P8338&gt;30,"Medium Risk",TRUE,"Low Risk")</f>
        <v>High Risk</v>
      </c>
      <c r="V8338">
        <f t="shared" si="130"/>
        <v>6</v>
      </c>
    </row>
    <row r="8339" spans="1:22" x14ac:dyDescent="0.2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 s="2">
        <v>0</v>
      </c>
      <c r="H8339">
        <v>2</v>
      </c>
      <c r="I8339">
        <v>1</v>
      </c>
      <c r="J8339">
        <v>0</v>
      </c>
      <c r="K8339" s="1">
        <v>13871.34</v>
      </c>
      <c r="L8339">
        <v>0</v>
      </c>
      <c r="M8339">
        <v>21</v>
      </c>
      <c r="N8339">
        <v>1013</v>
      </c>
      <c r="O8339">
        <v>0</v>
      </c>
      <c r="P8339">
        <v>131</v>
      </c>
      <c r="Q8339">
        <v>0</v>
      </c>
      <c r="R8339">
        <v>21273</v>
      </c>
      <c r="S8339" t="str" cm="1">
        <f t="array" ref="S8339">_xlfn.IFS(E8342&lt;30,"18-29",E8342&lt;45,"30-44",TRUE,"45+")</f>
        <v>18-29</v>
      </c>
      <c r="T8339" t="str" cm="1">
        <f t="array" ref="T8339">_xlfn.IFS(F8339&lt;=2,"0-2 Years",F8339&lt;=5,"3-5 Years",F8339&lt;=8,"6-8 Years",TRUE,"9-10 Years")</f>
        <v>9-10 Years</v>
      </c>
      <c r="U8339" t="str" cm="1">
        <f t="array" ref="U8339">_xlfn.IFS(P8339&gt;60,"High Risk",P8339&gt;30,"Medium Risk",TRUE,"Low Risk")</f>
        <v>High Risk</v>
      </c>
      <c r="V8339">
        <f t="shared" si="130"/>
        <v>6</v>
      </c>
    </row>
    <row r="8340" spans="1:22" hidden="1" x14ac:dyDescent="0.2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 s="2">
        <v>138912.17000000001</v>
      </c>
      <c r="H8340">
        <v>1</v>
      </c>
      <c r="I8340">
        <v>1</v>
      </c>
      <c r="J8340">
        <v>1</v>
      </c>
      <c r="K8340" s="1">
        <v>139494.75</v>
      </c>
      <c r="L8340">
        <v>0</v>
      </c>
      <c r="M8340">
        <v>3</v>
      </c>
      <c r="N8340">
        <v>3186</v>
      </c>
      <c r="O8340">
        <v>4</v>
      </c>
      <c r="P8340">
        <v>159</v>
      </c>
      <c r="Q8340">
        <v>1</v>
      </c>
      <c r="R8340">
        <v>9558</v>
      </c>
      <c r="S8340" t="str" cm="1">
        <f t="array" ref="S8340">_xlfn.IFS(E8343&lt;30,"18-29",E8343&lt;45,"30-44",TRUE,"45+")</f>
        <v>30-44</v>
      </c>
      <c r="T8340" t="str" cm="1">
        <f t="array" ref="T8340">_xlfn.IFS(F8340&lt;=2,"0-2 Years",F8340&lt;=5,"3-5 Years",F8340&lt;=8,"6-8 Years",TRUE,"9-10 Years")</f>
        <v>0-2 Years</v>
      </c>
      <c r="U8340" t="str" cm="1">
        <f t="array" ref="U8340">_xlfn.IFS(P8340&gt;60,"High Risk",P8340&gt;30,"Medium Risk",TRUE,"Low Risk")</f>
        <v>High Risk</v>
      </c>
      <c r="V8340">
        <f t="shared" si="130"/>
        <v>3</v>
      </c>
    </row>
    <row r="8341" spans="1:22" hidden="1" x14ac:dyDescent="0.2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 s="2">
        <v>0</v>
      </c>
      <c r="H8341">
        <v>2</v>
      </c>
      <c r="I8341">
        <v>0</v>
      </c>
      <c r="J8341">
        <v>1</v>
      </c>
      <c r="K8341" s="1">
        <v>140724.64000000001</v>
      </c>
      <c r="L8341">
        <v>0</v>
      </c>
      <c r="M8341">
        <v>10</v>
      </c>
      <c r="N8341">
        <v>3791</v>
      </c>
      <c r="O8341">
        <v>8</v>
      </c>
      <c r="P8341">
        <v>69</v>
      </c>
      <c r="Q8341">
        <v>0.8</v>
      </c>
      <c r="R8341">
        <v>37910</v>
      </c>
      <c r="S8341" t="str" cm="1">
        <f t="array" ref="S8341">_xlfn.IFS(E8344&lt;30,"18-29",E8344&lt;45,"30-44",TRUE,"45+")</f>
        <v>30-44</v>
      </c>
      <c r="T8341" t="str" cm="1">
        <f t="array" ref="T8341">_xlfn.IFS(F8341&lt;=2,"0-2 Years",F8341&lt;=5,"3-5 Years",F8341&lt;=8,"6-8 Years",TRUE,"9-10 Years")</f>
        <v>0-2 Years</v>
      </c>
      <c r="U8341" t="str" cm="1">
        <f t="array" ref="U8341">_xlfn.IFS(P8341&gt;60,"High Risk",P8341&gt;30,"Medium Risk",TRUE,"Low Risk")</f>
        <v>High Risk</v>
      </c>
      <c r="V8341">
        <f t="shared" si="130"/>
        <v>4</v>
      </c>
    </row>
    <row r="8342" spans="1:22" hidden="1" x14ac:dyDescent="0.2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 s="2">
        <v>128524.19</v>
      </c>
      <c r="H8342">
        <v>2</v>
      </c>
      <c r="I8342">
        <v>1</v>
      </c>
      <c r="J8342">
        <v>0</v>
      </c>
      <c r="K8342" s="1">
        <v>20682.46</v>
      </c>
      <c r="L8342">
        <v>0</v>
      </c>
      <c r="M8342">
        <v>18</v>
      </c>
      <c r="N8342">
        <v>3064</v>
      </c>
      <c r="O8342">
        <v>4</v>
      </c>
      <c r="P8342">
        <v>97</v>
      </c>
      <c r="Q8342">
        <v>0.22222222222222221</v>
      </c>
      <c r="R8342">
        <v>55152</v>
      </c>
      <c r="S8342" t="str" cm="1">
        <f t="array" ref="S8342">_xlfn.IFS(E8345&lt;30,"18-29",E8345&lt;45,"30-44",TRUE,"45+")</f>
        <v>45+</v>
      </c>
      <c r="T8342" t="str" cm="1">
        <f t="array" ref="T8342">_xlfn.IFS(F8342&lt;=2,"0-2 Years",F8342&lt;=5,"3-5 Years",F8342&lt;=8,"6-8 Years",TRUE,"9-10 Years")</f>
        <v>6-8 Years</v>
      </c>
      <c r="U8342" t="str" cm="1">
        <f t="array" ref="U8342">_xlfn.IFS(P8342&gt;60,"High Risk",P8342&gt;30,"Medium Risk",TRUE,"Low Risk")</f>
        <v>High Risk</v>
      </c>
      <c r="V8342">
        <f t="shared" si="130"/>
        <v>3</v>
      </c>
    </row>
    <row r="8343" spans="1:22" x14ac:dyDescent="0.2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 s="2">
        <v>0</v>
      </c>
      <c r="H8343">
        <v>2</v>
      </c>
      <c r="I8343">
        <v>1</v>
      </c>
      <c r="J8343">
        <v>0</v>
      </c>
      <c r="K8343" s="1">
        <v>124202.26</v>
      </c>
      <c r="L8343">
        <v>0</v>
      </c>
      <c r="M8343">
        <v>27</v>
      </c>
      <c r="N8343">
        <v>2158</v>
      </c>
      <c r="O8343">
        <v>9</v>
      </c>
      <c r="P8343">
        <v>67</v>
      </c>
      <c r="Q8343">
        <v>0.33333333333333331</v>
      </c>
      <c r="R8343">
        <v>58266</v>
      </c>
      <c r="S8343" t="str" cm="1">
        <f t="array" ref="S8343">_xlfn.IFS(E8346&lt;30,"18-29",E8346&lt;45,"30-44",TRUE,"45+")</f>
        <v>30-44</v>
      </c>
      <c r="T8343" t="str" cm="1">
        <f t="array" ref="T8343">_xlfn.IFS(F8343&lt;=2,"0-2 Years",F8343&lt;=5,"3-5 Years",F8343&lt;=8,"6-8 Years",TRUE,"9-10 Years")</f>
        <v>3-5 Years</v>
      </c>
      <c r="U8343" t="str" cm="1">
        <f t="array" ref="U8343">_xlfn.IFS(P8343&gt;60,"High Risk",P8343&gt;30,"Medium Risk",TRUE,"Low Risk")</f>
        <v>High Risk</v>
      </c>
      <c r="V8343">
        <f t="shared" si="130"/>
        <v>6</v>
      </c>
    </row>
    <row r="8344" spans="1:22" x14ac:dyDescent="0.2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 s="2">
        <v>0</v>
      </c>
      <c r="H8344">
        <v>2</v>
      </c>
      <c r="I8344">
        <v>1</v>
      </c>
      <c r="J8344">
        <v>0</v>
      </c>
      <c r="K8344" s="1">
        <v>159638.76999999999</v>
      </c>
      <c r="L8344">
        <v>0</v>
      </c>
      <c r="M8344">
        <v>3</v>
      </c>
      <c r="N8344">
        <v>2000</v>
      </c>
      <c r="O8344">
        <v>10</v>
      </c>
      <c r="P8344">
        <v>58</v>
      </c>
      <c r="Q8344">
        <v>1</v>
      </c>
      <c r="R8344">
        <v>6000</v>
      </c>
      <c r="S8344" t="str" cm="1">
        <f t="array" ref="S8344">_xlfn.IFS(E8347&lt;30,"18-29",E8347&lt;45,"30-44",TRUE,"45+")</f>
        <v>45+</v>
      </c>
      <c r="T8344" t="str" cm="1">
        <f t="array" ref="T8344">_xlfn.IFS(F8344&lt;=2,"0-2 Years",F8344&lt;=5,"3-5 Years",F8344&lt;=8,"6-8 Years",TRUE,"9-10 Years")</f>
        <v>3-5 Years</v>
      </c>
      <c r="U8344" t="str" cm="1">
        <f t="array" ref="U8344">_xlfn.IFS(P8344&gt;60,"High Risk",P8344&gt;30,"Medium Risk",TRUE,"Low Risk")</f>
        <v>Medium Risk</v>
      </c>
      <c r="V8344">
        <f t="shared" si="130"/>
        <v>6</v>
      </c>
    </row>
    <row r="8345" spans="1:22" x14ac:dyDescent="0.2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 s="2">
        <v>132934.89000000001</v>
      </c>
      <c r="H8345">
        <v>1</v>
      </c>
      <c r="I8345">
        <v>1</v>
      </c>
      <c r="J8345">
        <v>0</v>
      </c>
      <c r="K8345" s="1">
        <v>171056.65</v>
      </c>
      <c r="L8345">
        <v>1</v>
      </c>
      <c r="M8345">
        <v>22</v>
      </c>
      <c r="N8345">
        <v>936</v>
      </c>
      <c r="O8345">
        <v>0</v>
      </c>
      <c r="P8345">
        <v>7</v>
      </c>
      <c r="Q8345">
        <v>0</v>
      </c>
      <c r="R8345">
        <v>20592</v>
      </c>
      <c r="S8345" t="str" cm="1">
        <f t="array" ref="S8345">_xlfn.IFS(E8348&lt;30,"18-29",E8348&lt;45,"30-44",TRUE,"45+")</f>
        <v>30-44</v>
      </c>
      <c r="T8345" t="str" cm="1">
        <f t="array" ref="T8345">_xlfn.IFS(F8345&lt;=2,"0-2 Years",F8345&lt;=5,"3-5 Years",F8345&lt;=8,"6-8 Years",TRUE,"9-10 Years")</f>
        <v>9-10 Years</v>
      </c>
      <c r="U8345" t="str" cm="1">
        <f t="array" ref="U8345">_xlfn.IFS(P8345&gt;60,"High Risk",P8345&gt;30,"Medium Risk",TRUE,"Low Risk")</f>
        <v>Low Risk</v>
      </c>
      <c r="V8345">
        <f t="shared" si="130"/>
        <v>6</v>
      </c>
    </row>
    <row r="8346" spans="1:22" hidden="1" x14ac:dyDescent="0.2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 s="2">
        <v>150805.17000000001</v>
      </c>
      <c r="H8346">
        <v>3</v>
      </c>
      <c r="I8346">
        <v>0</v>
      </c>
      <c r="J8346">
        <v>1</v>
      </c>
      <c r="K8346" s="1">
        <v>25333.03</v>
      </c>
      <c r="L8346">
        <v>1</v>
      </c>
      <c r="M8346">
        <v>15</v>
      </c>
      <c r="N8346">
        <v>2230</v>
      </c>
      <c r="O8346">
        <v>7</v>
      </c>
      <c r="P8346">
        <v>169</v>
      </c>
      <c r="Q8346">
        <v>0.46666666666666667</v>
      </c>
      <c r="R8346">
        <v>33450</v>
      </c>
      <c r="S8346" t="str" cm="1">
        <f t="array" ref="S8346">_xlfn.IFS(E8349&lt;30,"18-29",E8349&lt;45,"30-44",TRUE,"45+")</f>
        <v>18-29</v>
      </c>
      <c r="T8346" t="str" cm="1">
        <f t="array" ref="T8346">_xlfn.IFS(F8346&lt;=2,"0-2 Years",F8346&lt;=5,"3-5 Years",F8346&lt;=8,"6-8 Years",TRUE,"9-10 Years")</f>
        <v>3-5 Years</v>
      </c>
      <c r="U8346" t="str" cm="1">
        <f t="array" ref="U8346">_xlfn.IFS(P8346&gt;60,"High Risk",P8346&gt;30,"Medium Risk",TRUE,"Low Risk")</f>
        <v>High Risk</v>
      </c>
      <c r="V8346">
        <f t="shared" si="130"/>
        <v>0</v>
      </c>
    </row>
    <row r="8347" spans="1:22" hidden="1" x14ac:dyDescent="0.2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 s="2">
        <v>0</v>
      </c>
      <c r="H8347">
        <v>2</v>
      </c>
      <c r="I8347">
        <v>1</v>
      </c>
      <c r="J8347">
        <v>1</v>
      </c>
      <c r="K8347" s="1">
        <v>29372.62</v>
      </c>
      <c r="L8347">
        <v>0</v>
      </c>
      <c r="M8347">
        <v>15</v>
      </c>
      <c r="N8347">
        <v>1044</v>
      </c>
      <c r="O8347">
        <v>8</v>
      </c>
      <c r="P8347">
        <v>33</v>
      </c>
      <c r="Q8347">
        <v>0.53333333333333333</v>
      </c>
      <c r="R8347">
        <v>15660</v>
      </c>
      <c r="S8347" t="str" cm="1">
        <f t="array" ref="S8347">_xlfn.IFS(E8350&lt;30,"18-29",E8350&lt;45,"30-44",TRUE,"45+")</f>
        <v>30-44</v>
      </c>
      <c r="T8347" t="str" cm="1">
        <f t="array" ref="T8347">_xlfn.IFS(F8347&lt;=2,"0-2 Years",F8347&lt;=5,"3-5 Years",F8347&lt;=8,"6-8 Years",TRUE,"9-10 Years")</f>
        <v>3-5 Years</v>
      </c>
      <c r="U8347" t="str" cm="1">
        <f t="array" ref="U8347">_xlfn.IFS(P8347&gt;60,"High Risk",P8347&gt;30,"Medium Risk",TRUE,"Low Risk")</f>
        <v>Medium Risk</v>
      </c>
      <c r="V8347">
        <f t="shared" si="130"/>
        <v>4</v>
      </c>
    </row>
    <row r="8348" spans="1:22" hidden="1" x14ac:dyDescent="0.2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 s="2">
        <v>0</v>
      </c>
      <c r="H8348">
        <v>3</v>
      </c>
      <c r="I8348">
        <v>0</v>
      </c>
      <c r="J8348">
        <v>1</v>
      </c>
      <c r="K8348" s="1">
        <v>38533.79</v>
      </c>
      <c r="L8348">
        <v>0</v>
      </c>
      <c r="M8348">
        <v>20</v>
      </c>
      <c r="N8348">
        <v>673</v>
      </c>
      <c r="O8348">
        <v>4</v>
      </c>
      <c r="P8348">
        <v>174</v>
      </c>
      <c r="Q8348">
        <v>0.2</v>
      </c>
      <c r="R8348">
        <v>13460</v>
      </c>
      <c r="S8348" t="str" cm="1">
        <f t="array" ref="S8348">_xlfn.IFS(E8351&lt;30,"18-29",E8351&lt;45,"30-44",TRUE,"45+")</f>
        <v>30-44</v>
      </c>
      <c r="T8348" t="str" cm="1">
        <f t="array" ref="T8348">_xlfn.IFS(F8348&lt;=2,"0-2 Years",F8348&lt;=5,"3-5 Years",F8348&lt;=8,"6-8 Years",TRUE,"9-10 Years")</f>
        <v>9-10 Years</v>
      </c>
      <c r="U8348" t="str" cm="1">
        <f t="array" ref="U8348">_xlfn.IFS(P8348&gt;60,"High Risk",P8348&gt;30,"Medium Risk",TRUE,"Low Risk")</f>
        <v>High Risk</v>
      </c>
      <c r="V8348">
        <f t="shared" si="130"/>
        <v>3</v>
      </c>
    </row>
    <row r="8349" spans="1:22" hidden="1" x14ac:dyDescent="0.2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 s="2">
        <v>165969.26</v>
      </c>
      <c r="H8349">
        <v>3</v>
      </c>
      <c r="I8349">
        <v>1</v>
      </c>
      <c r="J8349">
        <v>0</v>
      </c>
      <c r="K8349" s="1">
        <v>156122.13</v>
      </c>
      <c r="L8349">
        <v>1</v>
      </c>
      <c r="M8349">
        <v>25</v>
      </c>
      <c r="N8349">
        <v>4131</v>
      </c>
      <c r="O8349">
        <v>10</v>
      </c>
      <c r="P8349">
        <v>86</v>
      </c>
      <c r="Q8349">
        <v>0.4</v>
      </c>
      <c r="R8349">
        <v>103275</v>
      </c>
      <c r="S8349" t="str" cm="1">
        <f t="array" ref="S8349">_xlfn.IFS(E8352&lt;30,"18-29",E8352&lt;45,"30-44",TRUE,"45+")</f>
        <v>30-44</v>
      </c>
      <c r="T8349" t="str" cm="1">
        <f t="array" ref="T8349">_xlfn.IFS(F8349&lt;=2,"0-2 Years",F8349&lt;=5,"3-5 Years",F8349&lt;=8,"6-8 Years",TRUE,"9-10 Years")</f>
        <v>6-8 Years</v>
      </c>
      <c r="U8349" t="str" cm="1">
        <f t="array" ref="U8349">_xlfn.IFS(P8349&gt;60,"High Risk",P8349&gt;30,"Medium Risk",TRUE,"Low Risk")</f>
        <v>High Risk</v>
      </c>
      <c r="V8349">
        <f t="shared" si="130"/>
        <v>3</v>
      </c>
    </row>
    <row r="8350" spans="1:22" hidden="1" x14ac:dyDescent="0.2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 s="2">
        <v>124495.98</v>
      </c>
      <c r="H8350">
        <v>3</v>
      </c>
      <c r="I8350">
        <v>1</v>
      </c>
      <c r="J8350">
        <v>1</v>
      </c>
      <c r="K8350" s="1">
        <v>57904.22</v>
      </c>
      <c r="L8350">
        <v>1</v>
      </c>
      <c r="M8350">
        <v>4</v>
      </c>
      <c r="N8350">
        <v>1047</v>
      </c>
      <c r="O8350">
        <v>5</v>
      </c>
      <c r="P8350">
        <v>166</v>
      </c>
      <c r="Q8350">
        <v>1</v>
      </c>
      <c r="R8350">
        <v>4188</v>
      </c>
      <c r="S8350" t="str" cm="1">
        <f t="array" ref="S8350">_xlfn.IFS(E8353&lt;30,"18-29",E8353&lt;45,"30-44",TRUE,"45+")</f>
        <v>30-44</v>
      </c>
      <c r="T8350" t="str" cm="1">
        <f t="array" ref="T8350">_xlfn.IFS(F8350&lt;=2,"0-2 Years",F8350&lt;=5,"3-5 Years",F8350&lt;=8,"6-8 Years",TRUE,"9-10 Years")</f>
        <v>0-2 Years</v>
      </c>
      <c r="U8350" t="str" cm="1">
        <f t="array" ref="U8350">_xlfn.IFS(P8350&gt;60,"High Risk",P8350&gt;30,"Medium Risk",TRUE,"Low Risk")</f>
        <v>High Risk</v>
      </c>
      <c r="V8350">
        <f t="shared" si="130"/>
        <v>1</v>
      </c>
    </row>
    <row r="8351" spans="1:22" hidden="1" x14ac:dyDescent="0.2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 s="2">
        <v>141559.5</v>
      </c>
      <c r="H8351">
        <v>1</v>
      </c>
      <c r="I8351">
        <v>1</v>
      </c>
      <c r="J8351">
        <v>1</v>
      </c>
      <c r="K8351" s="1">
        <v>31257.1</v>
      </c>
      <c r="L8351">
        <v>1</v>
      </c>
      <c r="M8351">
        <v>27</v>
      </c>
      <c r="N8351">
        <v>4659</v>
      </c>
      <c r="O8351">
        <v>2</v>
      </c>
      <c r="P8351">
        <v>149</v>
      </c>
      <c r="Q8351">
        <v>7.407407407407407E-2</v>
      </c>
      <c r="R8351">
        <v>125793</v>
      </c>
      <c r="S8351" t="str" cm="1">
        <f t="array" ref="S8351">_xlfn.IFS(E8354&lt;30,"18-29",E8354&lt;45,"30-44",TRUE,"45+")</f>
        <v>45+</v>
      </c>
      <c r="T8351" t="str" cm="1">
        <f t="array" ref="T8351">_xlfn.IFS(F8351&lt;=2,"0-2 Years",F8351&lt;=5,"3-5 Years",F8351&lt;=8,"6-8 Years",TRUE,"9-10 Years")</f>
        <v>0-2 Years</v>
      </c>
      <c r="U8351" t="str" cm="1">
        <f t="array" ref="U8351">_xlfn.IFS(P8351&gt;60,"High Risk",P8351&gt;30,"Medium Risk",TRUE,"Low Risk")</f>
        <v>High Risk</v>
      </c>
      <c r="V8351">
        <f t="shared" si="130"/>
        <v>3</v>
      </c>
    </row>
    <row r="8352" spans="1:22" x14ac:dyDescent="0.2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 s="2">
        <v>114756.14</v>
      </c>
      <c r="H8352">
        <v>1</v>
      </c>
      <c r="I8352">
        <v>1</v>
      </c>
      <c r="J8352">
        <v>0</v>
      </c>
      <c r="K8352" s="1">
        <v>193214.05</v>
      </c>
      <c r="L8352">
        <v>0</v>
      </c>
      <c r="M8352">
        <v>3</v>
      </c>
      <c r="N8352">
        <v>3228</v>
      </c>
      <c r="O8352">
        <v>7</v>
      </c>
      <c r="P8352">
        <v>55</v>
      </c>
      <c r="Q8352">
        <v>1</v>
      </c>
      <c r="R8352">
        <v>9684</v>
      </c>
      <c r="S8352" t="str" cm="1">
        <f t="array" ref="S8352">_xlfn.IFS(E8355&lt;30,"18-29",E8355&lt;45,"30-44",TRUE,"45+")</f>
        <v>30-44</v>
      </c>
      <c r="T8352" t="str" cm="1">
        <f t="array" ref="T8352">_xlfn.IFS(F8352&lt;=2,"0-2 Years",F8352&lt;=5,"3-5 Years",F8352&lt;=8,"6-8 Years",TRUE,"9-10 Years")</f>
        <v>0-2 Years</v>
      </c>
      <c r="U8352" t="str" cm="1">
        <f t="array" ref="U8352">_xlfn.IFS(P8352&gt;60,"High Risk",P8352&gt;30,"Medium Risk",TRUE,"Low Risk")</f>
        <v>Medium Risk</v>
      </c>
      <c r="V8352">
        <f t="shared" si="130"/>
        <v>6</v>
      </c>
    </row>
    <row r="8353" spans="1:22" hidden="1" x14ac:dyDescent="0.2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 s="2">
        <v>0</v>
      </c>
      <c r="H8353">
        <v>2</v>
      </c>
      <c r="I8353">
        <v>1</v>
      </c>
      <c r="J8353">
        <v>1</v>
      </c>
      <c r="K8353" s="1">
        <v>137757.69</v>
      </c>
      <c r="L8353">
        <v>0</v>
      </c>
      <c r="M8353">
        <v>22</v>
      </c>
      <c r="N8353">
        <v>3900</v>
      </c>
      <c r="O8353">
        <v>4</v>
      </c>
      <c r="P8353">
        <v>36</v>
      </c>
      <c r="Q8353">
        <v>0.18181818181818182</v>
      </c>
      <c r="R8353">
        <v>85800</v>
      </c>
      <c r="S8353" t="str" cm="1">
        <f t="array" ref="S8353">_xlfn.IFS(E8356&lt;30,"18-29",E8356&lt;45,"30-44",TRUE,"45+")</f>
        <v>30-44</v>
      </c>
      <c r="T8353" t="str" cm="1">
        <f t="array" ref="T8353">_xlfn.IFS(F8353&lt;=2,"0-2 Years",F8353&lt;=5,"3-5 Years",F8353&lt;=8,"6-8 Years",TRUE,"9-10 Years")</f>
        <v>6-8 Years</v>
      </c>
      <c r="U8353" t="str" cm="1">
        <f t="array" ref="U8353">_xlfn.IFS(P8353&gt;60,"High Risk",P8353&gt;30,"Medium Risk",TRUE,"Low Risk")</f>
        <v>Medium Risk</v>
      </c>
      <c r="V8353">
        <f t="shared" si="130"/>
        <v>3</v>
      </c>
    </row>
    <row r="8354" spans="1:22" hidden="1" x14ac:dyDescent="0.2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 s="2">
        <v>155393.98000000001</v>
      </c>
      <c r="H8354">
        <v>2</v>
      </c>
      <c r="I8354">
        <v>1</v>
      </c>
      <c r="J8354">
        <v>0</v>
      </c>
      <c r="K8354" s="1">
        <v>13308.2</v>
      </c>
      <c r="L8354">
        <v>1</v>
      </c>
      <c r="M8354">
        <v>5</v>
      </c>
      <c r="N8354">
        <v>682</v>
      </c>
      <c r="O8354">
        <v>10</v>
      </c>
      <c r="P8354">
        <v>86</v>
      </c>
      <c r="Q8354">
        <v>1</v>
      </c>
      <c r="R8354">
        <v>3410</v>
      </c>
      <c r="S8354" t="str" cm="1">
        <f t="array" ref="S8354">_xlfn.IFS(E8357&lt;30,"18-29",E8357&lt;45,"30-44",TRUE,"45+")</f>
        <v>30-44</v>
      </c>
      <c r="T8354" t="str" cm="1">
        <f t="array" ref="T8354">_xlfn.IFS(F8354&lt;=2,"0-2 Years",F8354&lt;=5,"3-5 Years",F8354&lt;=8,"6-8 Years",TRUE,"9-10 Years")</f>
        <v>6-8 Years</v>
      </c>
      <c r="U8354" t="str" cm="1">
        <f t="array" ref="U8354">_xlfn.IFS(P8354&gt;60,"High Risk",P8354&gt;30,"Medium Risk",TRUE,"Low Risk")</f>
        <v>High Risk</v>
      </c>
      <c r="V8354">
        <f t="shared" si="130"/>
        <v>4</v>
      </c>
    </row>
    <row r="8355" spans="1:22" hidden="1" x14ac:dyDescent="0.2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 s="2">
        <v>0</v>
      </c>
      <c r="H8355">
        <v>1</v>
      </c>
      <c r="I8355">
        <v>1</v>
      </c>
      <c r="J8355">
        <v>1</v>
      </c>
      <c r="K8355" s="1">
        <v>132861.9</v>
      </c>
      <c r="L8355">
        <v>1</v>
      </c>
      <c r="M8355">
        <v>19</v>
      </c>
      <c r="N8355">
        <v>4687</v>
      </c>
      <c r="O8355">
        <v>1</v>
      </c>
      <c r="P8355">
        <v>97</v>
      </c>
      <c r="Q8355">
        <v>5.2631578947368418E-2</v>
      </c>
      <c r="R8355">
        <v>89053</v>
      </c>
      <c r="S8355" t="str" cm="1">
        <f t="array" ref="S8355">_xlfn.IFS(E8358&lt;30,"18-29",E8358&lt;45,"30-44",TRUE,"45+")</f>
        <v>18-29</v>
      </c>
      <c r="T8355" t="str" cm="1">
        <f t="array" ref="T8355">_xlfn.IFS(F8355&lt;=2,"0-2 Years",F8355&lt;=5,"3-5 Years",F8355&lt;=8,"6-8 Years",TRUE,"9-10 Years")</f>
        <v>6-8 Years</v>
      </c>
      <c r="U8355" t="str" cm="1">
        <f t="array" ref="U8355">_xlfn.IFS(P8355&gt;60,"High Risk",P8355&gt;30,"Medium Risk",TRUE,"Low Risk")</f>
        <v>High Risk</v>
      </c>
      <c r="V8355">
        <f t="shared" si="130"/>
        <v>5</v>
      </c>
    </row>
    <row r="8356" spans="1:22" hidden="1" x14ac:dyDescent="0.2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 s="2">
        <v>128663.81</v>
      </c>
      <c r="H8356">
        <v>2</v>
      </c>
      <c r="I8356">
        <v>1</v>
      </c>
      <c r="J8356">
        <v>0</v>
      </c>
      <c r="K8356" s="1">
        <v>125083.29</v>
      </c>
      <c r="L8356">
        <v>0</v>
      </c>
      <c r="M8356">
        <v>12</v>
      </c>
      <c r="N8356">
        <v>4047</v>
      </c>
      <c r="O8356">
        <v>8</v>
      </c>
      <c r="P8356">
        <v>136</v>
      </c>
      <c r="Q8356">
        <v>0.66666666666666663</v>
      </c>
      <c r="R8356">
        <v>48564</v>
      </c>
      <c r="S8356" t="str" cm="1">
        <f t="array" ref="S8356">_xlfn.IFS(E8359&lt;30,"18-29",E8359&lt;45,"30-44",TRUE,"45+")</f>
        <v>30-44</v>
      </c>
      <c r="T8356" t="str" cm="1">
        <f t="array" ref="T8356">_xlfn.IFS(F8356&lt;=2,"0-2 Years",F8356&lt;=5,"3-5 Years",F8356&lt;=8,"6-8 Years",TRUE,"9-10 Years")</f>
        <v>0-2 Years</v>
      </c>
      <c r="U8356" t="str" cm="1">
        <f t="array" ref="U8356">_xlfn.IFS(P8356&gt;60,"High Risk",P8356&gt;30,"Medium Risk",TRUE,"Low Risk")</f>
        <v>High Risk</v>
      </c>
      <c r="V8356">
        <f t="shared" si="130"/>
        <v>4</v>
      </c>
    </row>
    <row r="8357" spans="1:22" hidden="1" x14ac:dyDescent="0.2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 s="2">
        <v>113522.64</v>
      </c>
      <c r="H8357">
        <v>1</v>
      </c>
      <c r="I8357">
        <v>1</v>
      </c>
      <c r="J8357">
        <v>1</v>
      </c>
      <c r="K8357" s="1">
        <v>12405.2</v>
      </c>
      <c r="L8357">
        <v>0</v>
      </c>
      <c r="M8357">
        <v>11</v>
      </c>
      <c r="N8357">
        <v>2197</v>
      </c>
      <c r="O8357">
        <v>6</v>
      </c>
      <c r="P8357">
        <v>55</v>
      </c>
      <c r="Q8357">
        <v>0.54545454545454541</v>
      </c>
      <c r="R8357">
        <v>24167</v>
      </c>
      <c r="S8357" t="str" cm="1">
        <f t="array" ref="S8357">_xlfn.IFS(E8360&lt;30,"18-29",E8360&lt;45,"30-44",TRUE,"45+")</f>
        <v>30-44</v>
      </c>
      <c r="T8357" t="str" cm="1">
        <f t="array" ref="T8357">_xlfn.IFS(F8357&lt;=2,"0-2 Years",F8357&lt;=5,"3-5 Years",F8357&lt;=8,"6-8 Years",TRUE,"9-10 Years")</f>
        <v>3-5 Years</v>
      </c>
      <c r="U8357" t="str" cm="1">
        <f t="array" ref="U8357">_xlfn.IFS(P8357&gt;60,"High Risk",P8357&gt;30,"Medium Risk",TRUE,"Low Risk")</f>
        <v>Medium Risk</v>
      </c>
      <c r="V8357">
        <f t="shared" si="130"/>
        <v>2</v>
      </c>
    </row>
    <row r="8358" spans="1:22" x14ac:dyDescent="0.2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 s="2">
        <v>0</v>
      </c>
      <c r="H8358">
        <v>2</v>
      </c>
      <c r="I8358">
        <v>1</v>
      </c>
      <c r="J8358">
        <v>0</v>
      </c>
      <c r="K8358" s="1">
        <v>37697.29</v>
      </c>
      <c r="L8358">
        <v>0</v>
      </c>
      <c r="M8358">
        <v>19</v>
      </c>
      <c r="N8358">
        <v>2493</v>
      </c>
      <c r="O8358">
        <v>9</v>
      </c>
      <c r="P8358">
        <v>111</v>
      </c>
      <c r="Q8358">
        <v>0.47368421052631576</v>
      </c>
      <c r="R8358">
        <v>47367</v>
      </c>
      <c r="S8358" t="str" cm="1">
        <f t="array" ref="S8358">_xlfn.IFS(E8361&lt;30,"18-29",E8361&lt;45,"30-44",TRUE,"45+")</f>
        <v>18-29</v>
      </c>
      <c r="T8358" t="str" cm="1">
        <f t="array" ref="T8358">_xlfn.IFS(F8358&lt;=2,"0-2 Years",F8358&lt;=5,"3-5 Years",F8358&lt;=8,"6-8 Years",TRUE,"9-10 Years")</f>
        <v>3-5 Years</v>
      </c>
      <c r="U8358" t="str" cm="1">
        <f t="array" ref="U8358">_xlfn.IFS(P8358&gt;60,"High Risk",P8358&gt;30,"Medium Risk",TRUE,"Low Risk")</f>
        <v>High Risk</v>
      </c>
      <c r="V8358">
        <f t="shared" si="130"/>
        <v>6</v>
      </c>
    </row>
    <row r="8359" spans="1:22" hidden="1" x14ac:dyDescent="0.2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 s="2">
        <v>0</v>
      </c>
      <c r="H8359">
        <v>2</v>
      </c>
      <c r="I8359">
        <v>1</v>
      </c>
      <c r="J8359">
        <v>1</v>
      </c>
      <c r="K8359" s="1">
        <v>105599.65</v>
      </c>
      <c r="L8359">
        <v>0</v>
      </c>
      <c r="M8359">
        <v>22</v>
      </c>
      <c r="N8359">
        <v>805</v>
      </c>
      <c r="O8359">
        <v>6</v>
      </c>
      <c r="P8359">
        <v>68</v>
      </c>
      <c r="Q8359">
        <v>0.27272727272727271</v>
      </c>
      <c r="R8359">
        <v>17710</v>
      </c>
      <c r="S8359" t="str" cm="1">
        <f t="array" ref="S8359">_xlfn.IFS(E8362&lt;30,"18-29",E8362&lt;45,"30-44",TRUE,"45+")</f>
        <v>30-44</v>
      </c>
      <c r="T8359" t="str" cm="1">
        <f t="array" ref="T8359">_xlfn.IFS(F8359&lt;=2,"0-2 Years",F8359&lt;=5,"3-5 Years",F8359&lt;=8,"6-8 Years",TRUE,"9-10 Years")</f>
        <v>3-5 Years</v>
      </c>
      <c r="U8359" t="str" cm="1">
        <f t="array" ref="U8359">_xlfn.IFS(P8359&gt;60,"High Risk",P8359&gt;30,"Medium Risk",TRUE,"Low Risk")</f>
        <v>High Risk</v>
      </c>
      <c r="V8359">
        <f t="shared" si="130"/>
        <v>3</v>
      </c>
    </row>
    <row r="8360" spans="1:22" hidden="1" x14ac:dyDescent="0.2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 s="2">
        <v>79035.95</v>
      </c>
      <c r="H8360">
        <v>1</v>
      </c>
      <c r="I8360">
        <v>1</v>
      </c>
      <c r="J8360">
        <v>0</v>
      </c>
      <c r="K8360" s="1">
        <v>142783.98000000001</v>
      </c>
      <c r="L8360">
        <v>1</v>
      </c>
      <c r="M8360">
        <v>11</v>
      </c>
      <c r="N8360">
        <v>4515</v>
      </c>
      <c r="O8360">
        <v>2</v>
      </c>
      <c r="P8360">
        <v>100</v>
      </c>
      <c r="Q8360">
        <v>0.18181818181818182</v>
      </c>
      <c r="R8360">
        <v>49665</v>
      </c>
      <c r="S8360" t="str" cm="1">
        <f t="array" ref="S8360">_xlfn.IFS(E8363&lt;30,"18-29",E8363&lt;45,"30-44",TRUE,"45+")</f>
        <v>30-44</v>
      </c>
      <c r="T8360" t="str" cm="1">
        <f t="array" ref="T8360">_xlfn.IFS(F8360&lt;=2,"0-2 Years",F8360&lt;=5,"3-5 Years",F8360&lt;=8,"6-8 Years",TRUE,"9-10 Years")</f>
        <v>6-8 Years</v>
      </c>
      <c r="U8360" t="str" cm="1">
        <f t="array" ref="U8360">_xlfn.IFS(P8360&gt;60,"High Risk",P8360&gt;30,"Medium Risk",TRUE,"Low Risk")</f>
        <v>High Risk</v>
      </c>
      <c r="V8360">
        <f t="shared" si="130"/>
        <v>5</v>
      </c>
    </row>
    <row r="8361" spans="1:22" hidden="1" x14ac:dyDescent="0.2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 s="2">
        <v>0</v>
      </c>
      <c r="H8361">
        <v>3</v>
      </c>
      <c r="I8361">
        <v>0</v>
      </c>
      <c r="J8361">
        <v>1</v>
      </c>
      <c r="K8361" s="1">
        <v>168412.07</v>
      </c>
      <c r="L8361">
        <v>1</v>
      </c>
      <c r="M8361">
        <v>21</v>
      </c>
      <c r="N8361">
        <v>232</v>
      </c>
      <c r="O8361">
        <v>4</v>
      </c>
      <c r="P8361">
        <v>126</v>
      </c>
      <c r="Q8361">
        <v>0.19047619047619047</v>
      </c>
      <c r="R8361">
        <v>4872</v>
      </c>
      <c r="S8361" t="str" cm="1">
        <f t="array" ref="S8361">_xlfn.IFS(E8364&lt;30,"18-29",E8364&lt;45,"30-44",TRUE,"45+")</f>
        <v>30-44</v>
      </c>
      <c r="T8361" t="str" cm="1">
        <f t="array" ref="T8361">_xlfn.IFS(F8361&lt;=2,"0-2 Years",F8361&lt;=5,"3-5 Years",F8361&lt;=8,"6-8 Years",TRUE,"9-10 Years")</f>
        <v>6-8 Years</v>
      </c>
      <c r="U8361" t="str" cm="1">
        <f t="array" ref="U8361">_xlfn.IFS(P8361&gt;60,"High Risk",P8361&gt;30,"Medium Risk",TRUE,"Low Risk")</f>
        <v>High Risk</v>
      </c>
      <c r="V8361">
        <f t="shared" si="130"/>
        <v>3</v>
      </c>
    </row>
    <row r="8362" spans="1:22" hidden="1" x14ac:dyDescent="0.2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 s="2">
        <v>141918.09</v>
      </c>
      <c r="H8362">
        <v>2</v>
      </c>
      <c r="I8362">
        <v>0</v>
      </c>
      <c r="J8362">
        <v>1</v>
      </c>
      <c r="K8362" s="1">
        <v>184036.47</v>
      </c>
      <c r="L8362">
        <v>0</v>
      </c>
      <c r="M8362">
        <v>15</v>
      </c>
      <c r="N8362">
        <v>4851</v>
      </c>
      <c r="O8362">
        <v>2</v>
      </c>
      <c r="P8362">
        <v>31</v>
      </c>
      <c r="Q8362">
        <v>0.13333333333333333</v>
      </c>
      <c r="R8362">
        <v>72765</v>
      </c>
      <c r="S8362" t="str" cm="1">
        <f t="array" ref="S8362">_xlfn.IFS(E8365&lt;30,"18-29",E8365&lt;45,"30-44",TRUE,"45+")</f>
        <v>45+</v>
      </c>
      <c r="T8362" t="str" cm="1">
        <f t="array" ref="T8362">_xlfn.IFS(F8362&lt;=2,"0-2 Years",F8362&lt;=5,"3-5 Years",F8362&lt;=8,"6-8 Years",TRUE,"9-10 Years")</f>
        <v>9-10 Years</v>
      </c>
      <c r="U8362" t="str" cm="1">
        <f t="array" ref="U8362">_xlfn.IFS(P8362&gt;60,"High Risk",P8362&gt;30,"Medium Risk",TRUE,"Low Risk")</f>
        <v>Medium Risk</v>
      </c>
      <c r="V8362">
        <f t="shared" si="130"/>
        <v>0</v>
      </c>
    </row>
    <row r="8363" spans="1:22" hidden="1" x14ac:dyDescent="0.2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 s="2">
        <v>107944.33</v>
      </c>
      <c r="H8363">
        <v>2</v>
      </c>
      <c r="I8363">
        <v>0</v>
      </c>
      <c r="J8363">
        <v>0</v>
      </c>
      <c r="K8363" s="1">
        <v>48478.47</v>
      </c>
      <c r="L8363">
        <v>0</v>
      </c>
      <c r="M8363">
        <v>24</v>
      </c>
      <c r="N8363">
        <v>1038</v>
      </c>
      <c r="O8363">
        <v>1</v>
      </c>
      <c r="P8363">
        <v>156</v>
      </c>
      <c r="Q8363">
        <v>4.1666666666666664E-2</v>
      </c>
      <c r="R8363">
        <v>24912</v>
      </c>
      <c r="S8363" t="str" cm="1">
        <f t="array" ref="S8363">_xlfn.IFS(E8366&lt;30,"18-29",E8366&lt;45,"30-44",TRUE,"45+")</f>
        <v>45+</v>
      </c>
      <c r="T8363" t="str" cm="1">
        <f t="array" ref="T8363">_xlfn.IFS(F8363&lt;=2,"0-2 Years",F8363&lt;=5,"3-5 Years",F8363&lt;=8,"6-8 Years",TRUE,"9-10 Years")</f>
        <v>9-10 Years</v>
      </c>
      <c r="U8363" t="str" cm="1">
        <f t="array" ref="U8363">_xlfn.IFS(P8363&gt;60,"High Risk",P8363&gt;30,"Medium Risk",TRUE,"Low Risk")</f>
        <v>High Risk</v>
      </c>
      <c r="V8363">
        <f t="shared" si="130"/>
        <v>3</v>
      </c>
    </row>
    <row r="8364" spans="1:22" hidden="1" x14ac:dyDescent="0.2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 s="2">
        <v>0</v>
      </c>
      <c r="H8364">
        <v>2</v>
      </c>
      <c r="I8364">
        <v>0</v>
      </c>
      <c r="J8364">
        <v>1</v>
      </c>
      <c r="K8364" s="1">
        <v>3896.08</v>
      </c>
      <c r="L8364">
        <v>0</v>
      </c>
      <c r="M8364">
        <v>5</v>
      </c>
      <c r="N8364">
        <v>2622</v>
      </c>
      <c r="O8364">
        <v>6</v>
      </c>
      <c r="P8364">
        <v>158</v>
      </c>
      <c r="Q8364">
        <v>1</v>
      </c>
      <c r="R8364">
        <v>13110</v>
      </c>
      <c r="S8364" t="str" cm="1">
        <f t="array" ref="S8364">_xlfn.IFS(E8367&lt;30,"18-29",E8367&lt;45,"30-44",TRUE,"45+")</f>
        <v>30-44</v>
      </c>
      <c r="T8364" t="str" cm="1">
        <f t="array" ref="T8364">_xlfn.IFS(F8364&lt;=2,"0-2 Years",F8364&lt;=5,"3-5 Years",F8364&lt;=8,"6-8 Years",TRUE,"9-10 Years")</f>
        <v>6-8 Years</v>
      </c>
      <c r="U8364" t="str" cm="1">
        <f t="array" ref="U8364">_xlfn.IFS(P8364&gt;60,"High Risk",P8364&gt;30,"Medium Risk",TRUE,"Low Risk")</f>
        <v>High Risk</v>
      </c>
      <c r="V8364">
        <f t="shared" si="130"/>
        <v>3</v>
      </c>
    </row>
    <row r="8365" spans="1:22" x14ac:dyDescent="0.2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 s="2">
        <v>120043.13</v>
      </c>
      <c r="H8365">
        <v>1</v>
      </c>
      <c r="I8365">
        <v>1</v>
      </c>
      <c r="J8365">
        <v>0</v>
      </c>
      <c r="K8365" s="1">
        <v>132370.75</v>
      </c>
      <c r="L8365">
        <v>1</v>
      </c>
      <c r="M8365">
        <v>17</v>
      </c>
      <c r="N8365">
        <v>4907</v>
      </c>
      <c r="O8365">
        <v>9</v>
      </c>
      <c r="P8365">
        <v>36</v>
      </c>
      <c r="Q8365">
        <v>0.52941176470588236</v>
      </c>
      <c r="R8365">
        <v>83419</v>
      </c>
      <c r="S8365" t="str" cm="1">
        <f t="array" ref="S8365">_xlfn.IFS(E8368&lt;30,"18-29",E8368&lt;45,"30-44",TRUE,"45+")</f>
        <v>30-44</v>
      </c>
      <c r="T8365" t="str" cm="1">
        <f t="array" ref="T8365">_xlfn.IFS(F8365&lt;=2,"0-2 Years",F8365&lt;=5,"3-5 Years",F8365&lt;=8,"6-8 Years",TRUE,"9-10 Years")</f>
        <v>0-2 Years</v>
      </c>
      <c r="U8365" t="str" cm="1">
        <f t="array" ref="U8365">_xlfn.IFS(P8365&gt;60,"High Risk",P8365&gt;30,"Medium Risk",TRUE,"Low Risk")</f>
        <v>Medium Risk</v>
      </c>
      <c r="V8365">
        <f t="shared" si="130"/>
        <v>7</v>
      </c>
    </row>
    <row r="8366" spans="1:22" hidden="1" x14ac:dyDescent="0.2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 s="2">
        <v>125191.69</v>
      </c>
      <c r="H8366">
        <v>1</v>
      </c>
      <c r="I8366">
        <v>1</v>
      </c>
      <c r="J8366">
        <v>1</v>
      </c>
      <c r="K8366" s="1">
        <v>128260.86</v>
      </c>
      <c r="L8366">
        <v>1</v>
      </c>
      <c r="M8366">
        <v>24</v>
      </c>
      <c r="N8366">
        <v>3203</v>
      </c>
      <c r="O8366">
        <v>5</v>
      </c>
      <c r="P8366">
        <v>66</v>
      </c>
      <c r="Q8366">
        <v>0.20833333333333334</v>
      </c>
      <c r="R8366">
        <v>76872</v>
      </c>
      <c r="S8366" t="str" cm="1">
        <f t="array" ref="S8366">_xlfn.IFS(E8369&lt;30,"18-29",E8369&lt;45,"30-44",TRUE,"45+")</f>
        <v>45+</v>
      </c>
      <c r="T8366" t="str" cm="1">
        <f t="array" ref="T8366">_xlfn.IFS(F8366&lt;=2,"0-2 Years",F8366&lt;=5,"3-5 Years",F8366&lt;=8,"6-8 Years",TRUE,"9-10 Years")</f>
        <v>9-10 Years</v>
      </c>
      <c r="U8366" t="str" cm="1">
        <f t="array" ref="U8366">_xlfn.IFS(P8366&gt;60,"High Risk",P8366&gt;30,"Medium Risk",TRUE,"Low Risk")</f>
        <v>High Risk</v>
      </c>
      <c r="V8366">
        <f t="shared" si="130"/>
        <v>2</v>
      </c>
    </row>
    <row r="8367" spans="1:22" hidden="1" x14ac:dyDescent="0.2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 s="2">
        <v>96399.31</v>
      </c>
      <c r="H8367">
        <v>2</v>
      </c>
      <c r="I8367">
        <v>1</v>
      </c>
      <c r="J8367">
        <v>0</v>
      </c>
      <c r="K8367" s="1">
        <v>106534.15</v>
      </c>
      <c r="L8367">
        <v>0</v>
      </c>
      <c r="M8367">
        <v>24</v>
      </c>
      <c r="N8367">
        <v>2480</v>
      </c>
      <c r="O8367">
        <v>5</v>
      </c>
      <c r="P8367">
        <v>48</v>
      </c>
      <c r="Q8367">
        <v>0.20833333333333334</v>
      </c>
      <c r="R8367">
        <v>59520</v>
      </c>
      <c r="S8367" t="str" cm="1">
        <f t="array" ref="S8367">_xlfn.IFS(E8370&lt;30,"18-29",E8370&lt;45,"30-44",TRUE,"45+")</f>
        <v>30-44</v>
      </c>
      <c r="T8367" t="str" cm="1">
        <f t="array" ref="T8367">_xlfn.IFS(F8367&lt;=2,"0-2 Years",F8367&lt;=5,"3-5 Years",F8367&lt;=8,"6-8 Years",TRUE,"9-10 Years")</f>
        <v>0-2 Years</v>
      </c>
      <c r="U8367" t="str" cm="1">
        <f t="array" ref="U8367">_xlfn.IFS(P8367&gt;60,"High Risk",P8367&gt;30,"Medium Risk",TRUE,"Low Risk")</f>
        <v>Medium Risk</v>
      </c>
      <c r="V8367">
        <f t="shared" si="130"/>
        <v>4</v>
      </c>
    </row>
    <row r="8368" spans="1:22" hidden="1" x14ac:dyDescent="0.2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 s="2">
        <v>0</v>
      </c>
      <c r="H8368">
        <v>2</v>
      </c>
      <c r="I8368">
        <v>0</v>
      </c>
      <c r="J8368">
        <v>1</v>
      </c>
      <c r="K8368" s="1">
        <v>102515.42</v>
      </c>
      <c r="L8368">
        <v>0</v>
      </c>
      <c r="M8368">
        <v>15</v>
      </c>
      <c r="N8368">
        <v>178</v>
      </c>
      <c r="O8368">
        <v>2</v>
      </c>
      <c r="P8368">
        <v>143</v>
      </c>
      <c r="Q8368">
        <v>0.13333333333333333</v>
      </c>
      <c r="R8368">
        <v>2670</v>
      </c>
      <c r="S8368" t="str" cm="1">
        <f t="array" ref="S8368">_xlfn.IFS(E8371&lt;30,"18-29",E8371&lt;45,"30-44",TRUE,"45+")</f>
        <v>30-44</v>
      </c>
      <c r="T8368" t="str" cm="1">
        <f t="array" ref="T8368">_xlfn.IFS(F8368&lt;=2,"0-2 Years",F8368&lt;=5,"3-5 Years",F8368&lt;=8,"6-8 Years",TRUE,"9-10 Years")</f>
        <v>0-2 Years</v>
      </c>
      <c r="U8368" t="str" cm="1">
        <f t="array" ref="U8368">_xlfn.IFS(P8368&gt;60,"High Risk",P8368&gt;30,"Medium Risk",TRUE,"Low Risk")</f>
        <v>High Risk</v>
      </c>
      <c r="V8368">
        <f t="shared" si="130"/>
        <v>4</v>
      </c>
    </row>
    <row r="8369" spans="1:22" hidden="1" x14ac:dyDescent="0.2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 s="2">
        <v>76961.600000000006</v>
      </c>
      <c r="H8369">
        <v>2</v>
      </c>
      <c r="I8369">
        <v>1</v>
      </c>
      <c r="J8369">
        <v>1</v>
      </c>
      <c r="K8369" s="1">
        <v>83643.87</v>
      </c>
      <c r="L8369">
        <v>0</v>
      </c>
      <c r="M8369">
        <v>1</v>
      </c>
      <c r="N8369">
        <v>4633</v>
      </c>
      <c r="O8369">
        <v>5</v>
      </c>
      <c r="P8369">
        <v>168</v>
      </c>
      <c r="Q8369">
        <v>1</v>
      </c>
      <c r="R8369">
        <v>4633</v>
      </c>
      <c r="S8369" t="str" cm="1">
        <f t="array" ref="S8369">_xlfn.IFS(E8372&lt;30,"18-29",E8372&lt;45,"30-44",TRUE,"45+")</f>
        <v>30-44</v>
      </c>
      <c r="T8369" t="str" cm="1">
        <f t="array" ref="T8369">_xlfn.IFS(F8369&lt;=2,"0-2 Years",F8369&lt;=5,"3-5 Years",F8369&lt;=8,"6-8 Years",TRUE,"9-10 Years")</f>
        <v>6-8 Years</v>
      </c>
      <c r="U8369" t="str" cm="1">
        <f t="array" ref="U8369">_xlfn.IFS(P8369&gt;60,"High Risk",P8369&gt;30,"Medium Risk",TRUE,"Low Risk")</f>
        <v>High Risk</v>
      </c>
      <c r="V8369">
        <f t="shared" si="130"/>
        <v>1</v>
      </c>
    </row>
    <row r="8370" spans="1:22" hidden="1" x14ac:dyDescent="0.2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 s="2">
        <v>98675.74</v>
      </c>
      <c r="H8370">
        <v>1</v>
      </c>
      <c r="I8370">
        <v>1</v>
      </c>
      <c r="J8370">
        <v>0</v>
      </c>
      <c r="K8370" s="1">
        <v>138906.85</v>
      </c>
      <c r="L8370">
        <v>1</v>
      </c>
      <c r="M8370">
        <v>16</v>
      </c>
      <c r="N8370">
        <v>1298</v>
      </c>
      <c r="O8370">
        <v>5</v>
      </c>
      <c r="P8370">
        <v>25</v>
      </c>
      <c r="Q8370">
        <v>0.3125</v>
      </c>
      <c r="R8370">
        <v>20768</v>
      </c>
      <c r="S8370" t="str" cm="1">
        <f t="array" ref="S8370">_xlfn.IFS(E8373&lt;30,"18-29",E8373&lt;45,"30-44",TRUE,"45+")</f>
        <v>18-29</v>
      </c>
      <c r="T8370" t="str" cm="1">
        <f t="array" ref="T8370">_xlfn.IFS(F8370&lt;=2,"0-2 Years",F8370&lt;=5,"3-5 Years",F8370&lt;=8,"6-8 Years",TRUE,"9-10 Years")</f>
        <v>6-8 Years</v>
      </c>
      <c r="U8370" t="str" cm="1">
        <f t="array" ref="U8370">_xlfn.IFS(P8370&gt;60,"High Risk",P8370&gt;30,"Medium Risk",TRUE,"Low Risk")</f>
        <v>Low Risk</v>
      </c>
      <c r="V8370">
        <f t="shared" si="130"/>
        <v>5</v>
      </c>
    </row>
    <row r="8371" spans="1:22" hidden="1" x14ac:dyDescent="0.2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 s="2">
        <v>126817.13</v>
      </c>
      <c r="H8371">
        <v>2</v>
      </c>
      <c r="I8371">
        <v>1</v>
      </c>
      <c r="J8371">
        <v>1</v>
      </c>
      <c r="K8371" s="1">
        <v>29995.83</v>
      </c>
      <c r="L8371">
        <v>1</v>
      </c>
      <c r="M8371">
        <v>8</v>
      </c>
      <c r="N8371">
        <v>897</v>
      </c>
      <c r="O8371">
        <v>6</v>
      </c>
      <c r="P8371">
        <v>5</v>
      </c>
      <c r="Q8371">
        <v>0.75</v>
      </c>
      <c r="R8371">
        <v>7176</v>
      </c>
      <c r="S8371" t="str" cm="1">
        <f t="array" ref="S8371">_xlfn.IFS(E8374&lt;30,"18-29",E8374&lt;45,"30-44",TRUE,"45+")</f>
        <v>30-44</v>
      </c>
      <c r="T8371" t="str" cm="1">
        <f t="array" ref="T8371">_xlfn.IFS(F8371&lt;=2,"0-2 Years",F8371&lt;=5,"3-5 Years",F8371&lt;=8,"6-8 Years",TRUE,"9-10 Years")</f>
        <v>0-2 Years</v>
      </c>
      <c r="U8371" t="str" cm="1">
        <f t="array" ref="U8371">_xlfn.IFS(P8371&gt;60,"High Risk",P8371&gt;30,"Medium Risk",TRUE,"Low Risk")</f>
        <v>Low Risk</v>
      </c>
      <c r="V8371">
        <f t="shared" si="130"/>
        <v>1</v>
      </c>
    </row>
    <row r="8372" spans="1:22" hidden="1" x14ac:dyDescent="0.2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 s="2">
        <v>121394.42</v>
      </c>
      <c r="H8372">
        <v>1</v>
      </c>
      <c r="I8372">
        <v>1</v>
      </c>
      <c r="J8372">
        <v>0</v>
      </c>
      <c r="K8372" s="1">
        <v>164081.42000000001</v>
      </c>
      <c r="L8372">
        <v>0</v>
      </c>
      <c r="M8372">
        <v>13</v>
      </c>
      <c r="N8372">
        <v>2100</v>
      </c>
      <c r="O8372">
        <v>2</v>
      </c>
      <c r="P8372">
        <v>68</v>
      </c>
      <c r="Q8372">
        <v>0.15384615384615385</v>
      </c>
      <c r="R8372">
        <v>27300</v>
      </c>
      <c r="S8372" t="str" cm="1">
        <f t="array" ref="S8372">_xlfn.IFS(E8375&lt;30,"18-29",E8375&lt;45,"30-44",TRUE,"45+")</f>
        <v>18-29</v>
      </c>
      <c r="T8372" t="str" cm="1">
        <f t="array" ref="T8372">_xlfn.IFS(F8372&lt;=2,"0-2 Years",F8372&lt;=5,"3-5 Years",F8372&lt;=8,"6-8 Years",TRUE,"9-10 Years")</f>
        <v>3-5 Years</v>
      </c>
      <c r="U8372" t="str" cm="1">
        <f t="array" ref="U8372">_xlfn.IFS(P8372&gt;60,"High Risk",P8372&gt;30,"Medium Risk",TRUE,"Low Risk")</f>
        <v>High Risk</v>
      </c>
      <c r="V8372">
        <f t="shared" si="130"/>
        <v>5</v>
      </c>
    </row>
    <row r="8373" spans="1:22" hidden="1" x14ac:dyDescent="0.2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 s="2">
        <v>106059.4</v>
      </c>
      <c r="H8373">
        <v>1</v>
      </c>
      <c r="I8373">
        <v>0</v>
      </c>
      <c r="J8373">
        <v>0</v>
      </c>
      <c r="K8373" s="1">
        <v>187976.88</v>
      </c>
      <c r="L8373">
        <v>1</v>
      </c>
      <c r="M8373">
        <v>18</v>
      </c>
      <c r="N8373">
        <v>4345</v>
      </c>
      <c r="O8373">
        <v>7</v>
      </c>
      <c r="P8373">
        <v>133</v>
      </c>
      <c r="Q8373">
        <v>0.3888888888888889</v>
      </c>
      <c r="R8373">
        <v>78210</v>
      </c>
      <c r="S8373" t="str" cm="1">
        <f t="array" ref="S8373">_xlfn.IFS(E8376&lt;30,"18-29",E8376&lt;45,"30-44",TRUE,"45+")</f>
        <v>45+</v>
      </c>
      <c r="T8373" t="str" cm="1">
        <f t="array" ref="T8373">_xlfn.IFS(F8373&lt;=2,"0-2 Years",F8373&lt;=5,"3-5 Years",F8373&lt;=8,"6-8 Years",TRUE,"9-10 Years")</f>
        <v>3-5 Years</v>
      </c>
      <c r="U8373" t="str" cm="1">
        <f t="array" ref="U8373">_xlfn.IFS(P8373&gt;60,"High Risk",P8373&gt;30,"Medium Risk",TRUE,"Low Risk")</f>
        <v>High Risk</v>
      </c>
      <c r="V8373">
        <f t="shared" si="130"/>
        <v>5</v>
      </c>
    </row>
    <row r="8374" spans="1:22" hidden="1" x14ac:dyDescent="0.2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 s="2">
        <v>112755.34</v>
      </c>
      <c r="H8374">
        <v>2</v>
      </c>
      <c r="I8374">
        <v>0</v>
      </c>
      <c r="J8374">
        <v>0</v>
      </c>
      <c r="K8374" s="1">
        <v>158171.35999999999</v>
      </c>
      <c r="L8374">
        <v>0</v>
      </c>
      <c r="M8374">
        <v>8</v>
      </c>
      <c r="N8374">
        <v>3353</v>
      </c>
      <c r="O8374">
        <v>1</v>
      </c>
      <c r="P8374">
        <v>114</v>
      </c>
      <c r="Q8374">
        <v>0.125</v>
      </c>
      <c r="R8374">
        <v>26824</v>
      </c>
      <c r="S8374" t="str" cm="1">
        <f t="array" ref="S8374">_xlfn.IFS(E8377&lt;30,"18-29",E8377&lt;45,"30-44",TRUE,"45+")</f>
        <v>30-44</v>
      </c>
      <c r="T8374" t="str" cm="1">
        <f t="array" ref="T8374">_xlfn.IFS(F8374&lt;=2,"0-2 Years",F8374&lt;=5,"3-5 Years",F8374&lt;=8,"6-8 Years",TRUE,"9-10 Years")</f>
        <v>0-2 Years</v>
      </c>
      <c r="U8374" t="str" cm="1">
        <f t="array" ref="U8374">_xlfn.IFS(P8374&gt;60,"High Risk",P8374&gt;30,"Medium Risk",TRUE,"Low Risk")</f>
        <v>High Risk</v>
      </c>
      <c r="V8374">
        <f t="shared" si="130"/>
        <v>4</v>
      </c>
    </row>
    <row r="8375" spans="1:22" x14ac:dyDescent="0.2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 s="2">
        <v>0</v>
      </c>
      <c r="H8375">
        <v>2</v>
      </c>
      <c r="I8375">
        <v>0</v>
      </c>
      <c r="J8375">
        <v>0</v>
      </c>
      <c r="K8375" s="1">
        <v>155711.64000000001</v>
      </c>
      <c r="L8375">
        <v>0</v>
      </c>
      <c r="M8375">
        <v>7</v>
      </c>
      <c r="N8375">
        <v>195</v>
      </c>
      <c r="O8375">
        <v>5</v>
      </c>
      <c r="P8375">
        <v>158</v>
      </c>
      <c r="Q8375">
        <v>0.7142857142857143</v>
      </c>
      <c r="R8375">
        <v>1365</v>
      </c>
      <c r="S8375" t="str" cm="1">
        <f t="array" ref="S8375">_xlfn.IFS(E8378&lt;30,"18-29",E8378&lt;45,"30-44",TRUE,"45+")</f>
        <v>30-44</v>
      </c>
      <c r="T8375" t="str" cm="1">
        <f t="array" ref="T8375">_xlfn.IFS(F8375&lt;=2,"0-2 Years",F8375&lt;=5,"3-5 Years",F8375&lt;=8,"6-8 Years",TRUE,"9-10 Years")</f>
        <v>3-5 Years</v>
      </c>
      <c r="U8375" t="str" cm="1">
        <f t="array" ref="U8375">_xlfn.IFS(P8375&gt;60,"High Risk",P8375&gt;30,"Medium Risk",TRUE,"Low Risk")</f>
        <v>High Risk</v>
      </c>
      <c r="V8375">
        <f t="shared" si="130"/>
        <v>6</v>
      </c>
    </row>
    <row r="8376" spans="1:22" x14ac:dyDescent="0.2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 s="2">
        <v>0</v>
      </c>
      <c r="H8376">
        <v>3</v>
      </c>
      <c r="I8376">
        <v>1</v>
      </c>
      <c r="J8376">
        <v>0</v>
      </c>
      <c r="K8376" s="1">
        <v>85890.75</v>
      </c>
      <c r="L8376">
        <v>1</v>
      </c>
      <c r="M8376">
        <v>23</v>
      </c>
      <c r="N8376">
        <v>3998</v>
      </c>
      <c r="O8376">
        <v>4</v>
      </c>
      <c r="P8376">
        <v>54</v>
      </c>
      <c r="Q8376">
        <v>0.17391304347826086</v>
      </c>
      <c r="R8376">
        <v>91954</v>
      </c>
      <c r="S8376" t="str" cm="1">
        <f t="array" ref="S8376">_xlfn.IFS(E8379&lt;30,"18-29",E8379&lt;45,"30-44",TRUE,"45+")</f>
        <v>30-44</v>
      </c>
      <c r="T8376" t="str" cm="1">
        <f t="array" ref="T8376">_xlfn.IFS(F8376&lt;=2,"0-2 Years",F8376&lt;=5,"3-5 Years",F8376&lt;=8,"6-8 Years",TRUE,"9-10 Years")</f>
        <v>6-8 Years</v>
      </c>
      <c r="U8376" t="str" cm="1">
        <f t="array" ref="U8376">_xlfn.IFS(P8376&gt;60,"High Risk",P8376&gt;30,"Medium Risk",TRUE,"Low Risk")</f>
        <v>Medium Risk</v>
      </c>
      <c r="V8376">
        <f t="shared" si="130"/>
        <v>7</v>
      </c>
    </row>
    <row r="8377" spans="1:22" hidden="1" x14ac:dyDescent="0.2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 s="2">
        <v>145400.69</v>
      </c>
      <c r="H8377">
        <v>2</v>
      </c>
      <c r="I8377">
        <v>1</v>
      </c>
      <c r="J8377">
        <v>1</v>
      </c>
      <c r="K8377" s="1">
        <v>83844.789999999994</v>
      </c>
      <c r="L8377">
        <v>0</v>
      </c>
      <c r="M8377">
        <v>19</v>
      </c>
      <c r="N8377">
        <v>3397</v>
      </c>
      <c r="O8377">
        <v>0</v>
      </c>
      <c r="P8377">
        <v>15</v>
      </c>
      <c r="Q8377">
        <v>0</v>
      </c>
      <c r="R8377">
        <v>64543</v>
      </c>
      <c r="S8377" t="str" cm="1">
        <f t="array" ref="S8377">_xlfn.IFS(E8380&lt;30,"18-29",E8380&lt;45,"30-44",TRUE,"45+")</f>
        <v>30-44</v>
      </c>
      <c r="T8377" t="str" cm="1">
        <f t="array" ref="T8377">_xlfn.IFS(F8377&lt;=2,"0-2 Years",F8377&lt;=5,"3-5 Years",F8377&lt;=8,"6-8 Years",TRUE,"9-10 Years")</f>
        <v>6-8 Years</v>
      </c>
      <c r="U8377" t="str" cm="1">
        <f t="array" ref="U8377">_xlfn.IFS(P8377&gt;60,"High Risk",P8377&gt;30,"Medium Risk",TRUE,"Low Risk")</f>
        <v>Low Risk</v>
      </c>
      <c r="V8377">
        <f t="shared" si="130"/>
        <v>0</v>
      </c>
    </row>
    <row r="8378" spans="1:22" hidden="1" x14ac:dyDescent="0.2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 s="2">
        <v>72647.64</v>
      </c>
      <c r="H8378">
        <v>1</v>
      </c>
      <c r="I8378">
        <v>1</v>
      </c>
      <c r="J8378">
        <v>0</v>
      </c>
      <c r="K8378" s="1">
        <v>41777.9</v>
      </c>
      <c r="L8378">
        <v>1</v>
      </c>
      <c r="M8378">
        <v>26</v>
      </c>
      <c r="N8378">
        <v>2197</v>
      </c>
      <c r="O8378">
        <v>10</v>
      </c>
      <c r="P8378">
        <v>78</v>
      </c>
      <c r="Q8378">
        <v>0.38461538461538464</v>
      </c>
      <c r="R8378">
        <v>57122</v>
      </c>
      <c r="S8378" t="str" cm="1">
        <f t="array" ref="S8378">_xlfn.IFS(E8381&lt;30,"18-29",E8381&lt;45,"30-44",TRUE,"45+")</f>
        <v>45+</v>
      </c>
      <c r="T8378" t="str" cm="1">
        <f t="array" ref="T8378">_xlfn.IFS(F8378&lt;=2,"0-2 Years",F8378&lt;=5,"3-5 Years",F8378&lt;=8,"6-8 Years",TRUE,"9-10 Years")</f>
        <v>3-5 Years</v>
      </c>
      <c r="U8378" t="str" cm="1">
        <f t="array" ref="U8378">_xlfn.IFS(P8378&gt;60,"High Risk",P8378&gt;30,"Medium Risk",TRUE,"Low Risk")</f>
        <v>High Risk</v>
      </c>
      <c r="V8378">
        <f t="shared" si="130"/>
        <v>5</v>
      </c>
    </row>
    <row r="8379" spans="1:22" hidden="1" x14ac:dyDescent="0.2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 s="2">
        <v>0</v>
      </c>
      <c r="H8379">
        <v>2</v>
      </c>
      <c r="I8379">
        <v>1</v>
      </c>
      <c r="J8379">
        <v>1</v>
      </c>
      <c r="K8379" s="1">
        <v>81908.09</v>
      </c>
      <c r="L8379">
        <v>0</v>
      </c>
      <c r="M8379">
        <v>25</v>
      </c>
      <c r="N8379">
        <v>4138</v>
      </c>
      <c r="O8379">
        <v>6</v>
      </c>
      <c r="P8379">
        <v>173</v>
      </c>
      <c r="Q8379">
        <v>0.24</v>
      </c>
      <c r="R8379">
        <v>103450</v>
      </c>
      <c r="S8379" t="str" cm="1">
        <f t="array" ref="S8379">_xlfn.IFS(E8382&lt;30,"18-29",E8382&lt;45,"30-44",TRUE,"45+")</f>
        <v>30-44</v>
      </c>
      <c r="T8379" t="str" cm="1">
        <f t="array" ref="T8379">_xlfn.IFS(F8379&lt;=2,"0-2 Years",F8379&lt;=5,"3-5 Years",F8379&lt;=8,"6-8 Years",TRUE,"9-10 Years")</f>
        <v>3-5 Years</v>
      </c>
      <c r="U8379" t="str" cm="1">
        <f t="array" ref="U8379">_xlfn.IFS(P8379&gt;60,"High Risk",P8379&gt;30,"Medium Risk",TRUE,"Low Risk")</f>
        <v>High Risk</v>
      </c>
      <c r="V8379">
        <f t="shared" si="130"/>
        <v>3</v>
      </c>
    </row>
    <row r="8380" spans="1:22" hidden="1" x14ac:dyDescent="0.2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 s="2">
        <v>96340.81</v>
      </c>
      <c r="H8380">
        <v>2</v>
      </c>
      <c r="I8380">
        <v>1</v>
      </c>
      <c r="J8380">
        <v>1</v>
      </c>
      <c r="K8380" s="1">
        <v>139377.24</v>
      </c>
      <c r="L8380">
        <v>1</v>
      </c>
      <c r="M8380">
        <v>26</v>
      </c>
      <c r="N8380">
        <v>2190</v>
      </c>
      <c r="O8380">
        <v>6</v>
      </c>
      <c r="P8380">
        <v>175</v>
      </c>
      <c r="Q8380">
        <v>0.23076923076923078</v>
      </c>
      <c r="R8380">
        <v>56940</v>
      </c>
      <c r="S8380" t="str" cm="1">
        <f t="array" ref="S8380">_xlfn.IFS(E8383&lt;30,"18-29",E8383&lt;45,"30-44",TRUE,"45+")</f>
        <v>30-44</v>
      </c>
      <c r="T8380" t="str" cm="1">
        <f t="array" ref="T8380">_xlfn.IFS(F8380&lt;=2,"0-2 Years",F8380&lt;=5,"3-5 Years",F8380&lt;=8,"6-8 Years",TRUE,"9-10 Years")</f>
        <v>6-8 Years</v>
      </c>
      <c r="U8380" t="str" cm="1">
        <f t="array" ref="U8380">_xlfn.IFS(P8380&gt;60,"High Risk",P8380&gt;30,"Medium Risk",TRUE,"Low Risk")</f>
        <v>High Risk</v>
      </c>
      <c r="V8380">
        <f t="shared" si="130"/>
        <v>0</v>
      </c>
    </row>
    <row r="8381" spans="1:22" x14ac:dyDescent="0.2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 s="2">
        <v>0</v>
      </c>
      <c r="H8381">
        <v>1</v>
      </c>
      <c r="I8381">
        <v>0</v>
      </c>
      <c r="J8381">
        <v>1</v>
      </c>
      <c r="K8381" s="1">
        <v>73562.05</v>
      </c>
      <c r="L8381">
        <v>1</v>
      </c>
      <c r="M8381">
        <v>26</v>
      </c>
      <c r="N8381">
        <v>1846</v>
      </c>
      <c r="O8381">
        <v>9</v>
      </c>
      <c r="P8381">
        <v>13</v>
      </c>
      <c r="Q8381">
        <v>0.34615384615384615</v>
      </c>
      <c r="R8381">
        <v>47996</v>
      </c>
      <c r="S8381" t="str" cm="1">
        <f t="array" ref="S8381">_xlfn.IFS(E8384&lt;30,"18-29",E8384&lt;45,"30-44",TRUE,"45+")</f>
        <v>18-29</v>
      </c>
      <c r="T8381" t="str" cm="1">
        <f t="array" ref="T8381">_xlfn.IFS(F8381&lt;=2,"0-2 Years",F8381&lt;=5,"3-5 Years",F8381&lt;=8,"6-8 Years",TRUE,"9-10 Years")</f>
        <v>6-8 Years</v>
      </c>
      <c r="U8381" t="str" cm="1">
        <f t="array" ref="U8381">_xlfn.IFS(P8381&gt;60,"High Risk",P8381&gt;30,"Medium Risk",TRUE,"Low Risk")</f>
        <v>Low Risk</v>
      </c>
      <c r="V8381">
        <f t="shared" si="130"/>
        <v>6</v>
      </c>
    </row>
    <row r="8382" spans="1:22" hidden="1" x14ac:dyDescent="0.2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 s="2">
        <v>124450.36</v>
      </c>
      <c r="H8382">
        <v>2</v>
      </c>
      <c r="I8382">
        <v>1</v>
      </c>
      <c r="J8382">
        <v>1</v>
      </c>
      <c r="K8382" s="1">
        <v>165786.1</v>
      </c>
      <c r="L8382">
        <v>0</v>
      </c>
      <c r="M8382">
        <v>27</v>
      </c>
      <c r="N8382">
        <v>4024</v>
      </c>
      <c r="O8382">
        <v>9</v>
      </c>
      <c r="P8382">
        <v>57</v>
      </c>
      <c r="Q8382">
        <v>0.33333333333333331</v>
      </c>
      <c r="R8382">
        <v>108648</v>
      </c>
      <c r="S8382" t="str" cm="1">
        <f t="array" ref="S8382">_xlfn.IFS(E8385&lt;30,"18-29",E8385&lt;45,"30-44",TRUE,"45+")</f>
        <v>30-44</v>
      </c>
      <c r="T8382" t="str" cm="1">
        <f t="array" ref="T8382">_xlfn.IFS(F8382&lt;=2,"0-2 Years",F8382&lt;=5,"3-5 Years",F8382&lt;=8,"6-8 Years",TRUE,"9-10 Years")</f>
        <v>6-8 Years</v>
      </c>
      <c r="U8382" t="str" cm="1">
        <f t="array" ref="U8382">_xlfn.IFS(P8382&gt;60,"High Risk",P8382&gt;30,"Medium Risk",TRUE,"Low Risk")</f>
        <v>Medium Risk</v>
      </c>
      <c r="V8382">
        <f t="shared" si="130"/>
        <v>0</v>
      </c>
    </row>
    <row r="8383" spans="1:22" hidden="1" x14ac:dyDescent="0.2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 s="2">
        <v>113877.23</v>
      </c>
      <c r="H8383">
        <v>2</v>
      </c>
      <c r="I8383">
        <v>1</v>
      </c>
      <c r="J8383">
        <v>0</v>
      </c>
      <c r="K8383" s="1">
        <v>174921.91</v>
      </c>
      <c r="L8383">
        <v>0</v>
      </c>
      <c r="M8383">
        <v>7</v>
      </c>
      <c r="N8383">
        <v>1536</v>
      </c>
      <c r="O8383">
        <v>2</v>
      </c>
      <c r="P8383">
        <v>170</v>
      </c>
      <c r="Q8383">
        <v>0.2857142857142857</v>
      </c>
      <c r="R8383">
        <v>10752</v>
      </c>
      <c r="S8383" t="str" cm="1">
        <f t="array" ref="S8383">_xlfn.IFS(E8386&lt;30,"18-29",E8386&lt;45,"30-44",TRUE,"45+")</f>
        <v>30-44</v>
      </c>
      <c r="T8383" t="str" cm="1">
        <f t="array" ref="T8383">_xlfn.IFS(F8383&lt;=2,"0-2 Years",F8383&lt;=5,"3-5 Years",F8383&lt;=8,"6-8 Years",TRUE,"9-10 Years")</f>
        <v>0-2 Years</v>
      </c>
      <c r="U8383" t="str" cm="1">
        <f t="array" ref="U8383">_xlfn.IFS(P8383&gt;60,"High Risk",P8383&gt;30,"Medium Risk",TRUE,"Low Risk")</f>
        <v>High Risk</v>
      </c>
      <c r="V8383">
        <f t="shared" si="130"/>
        <v>4</v>
      </c>
    </row>
    <row r="8384" spans="1:22" hidden="1" x14ac:dyDescent="0.2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 s="2">
        <v>0</v>
      </c>
      <c r="H8384">
        <v>2</v>
      </c>
      <c r="I8384">
        <v>1</v>
      </c>
      <c r="J8384">
        <v>1</v>
      </c>
      <c r="K8384" s="1">
        <v>120790.02</v>
      </c>
      <c r="L8384">
        <v>0</v>
      </c>
      <c r="M8384">
        <v>19</v>
      </c>
      <c r="N8384">
        <v>2968</v>
      </c>
      <c r="O8384">
        <v>6</v>
      </c>
      <c r="P8384">
        <v>126</v>
      </c>
      <c r="Q8384">
        <v>0.31578947368421051</v>
      </c>
      <c r="R8384">
        <v>56392</v>
      </c>
      <c r="S8384" t="str" cm="1">
        <f t="array" ref="S8384">_xlfn.IFS(E8387&lt;30,"18-29",E8387&lt;45,"30-44",TRUE,"45+")</f>
        <v>45+</v>
      </c>
      <c r="T8384" t="str" cm="1">
        <f t="array" ref="T8384">_xlfn.IFS(F8384&lt;=2,"0-2 Years",F8384&lt;=5,"3-5 Years",F8384&lt;=8,"6-8 Years",TRUE,"9-10 Years")</f>
        <v>3-5 Years</v>
      </c>
      <c r="U8384" t="str" cm="1">
        <f t="array" ref="U8384">_xlfn.IFS(P8384&gt;60,"High Risk",P8384&gt;30,"Medium Risk",TRUE,"Low Risk")</f>
        <v>High Risk</v>
      </c>
      <c r="V8384">
        <f t="shared" si="130"/>
        <v>3</v>
      </c>
    </row>
    <row r="8385" spans="1:22" hidden="1" x14ac:dyDescent="0.2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 s="2">
        <v>148667.81</v>
      </c>
      <c r="H8385">
        <v>2</v>
      </c>
      <c r="I8385">
        <v>1</v>
      </c>
      <c r="J8385">
        <v>0</v>
      </c>
      <c r="K8385" s="1">
        <v>56092.51</v>
      </c>
      <c r="L8385">
        <v>0</v>
      </c>
      <c r="M8385">
        <v>22</v>
      </c>
      <c r="N8385">
        <v>4205</v>
      </c>
      <c r="O8385">
        <v>8</v>
      </c>
      <c r="P8385">
        <v>79</v>
      </c>
      <c r="Q8385">
        <v>0.36363636363636365</v>
      </c>
      <c r="R8385">
        <v>92510</v>
      </c>
      <c r="S8385" t="str" cm="1">
        <f t="array" ref="S8385">_xlfn.IFS(E8388&lt;30,"18-29",E8388&lt;45,"30-44",TRUE,"45+")</f>
        <v>30-44</v>
      </c>
      <c r="T8385" t="str" cm="1">
        <f t="array" ref="T8385">_xlfn.IFS(F8385&lt;=2,"0-2 Years",F8385&lt;=5,"3-5 Years",F8385&lt;=8,"6-8 Years",TRUE,"9-10 Years")</f>
        <v>3-5 Years</v>
      </c>
      <c r="U8385" t="str" cm="1">
        <f t="array" ref="U8385">_xlfn.IFS(P8385&gt;60,"High Risk",P8385&gt;30,"Medium Risk",TRUE,"Low Risk")</f>
        <v>High Risk</v>
      </c>
      <c r="V8385">
        <f t="shared" si="130"/>
        <v>3</v>
      </c>
    </row>
    <row r="8386" spans="1:22" hidden="1" x14ac:dyDescent="0.2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 s="2">
        <v>0</v>
      </c>
      <c r="H8386">
        <v>2</v>
      </c>
      <c r="I8386">
        <v>1</v>
      </c>
      <c r="J8386">
        <v>1</v>
      </c>
      <c r="K8386" s="1">
        <v>158816.03</v>
      </c>
      <c r="L8386">
        <v>0</v>
      </c>
      <c r="M8386">
        <v>9</v>
      </c>
      <c r="N8386">
        <v>2862</v>
      </c>
      <c r="O8386">
        <v>10</v>
      </c>
      <c r="P8386">
        <v>19</v>
      </c>
      <c r="Q8386">
        <v>1</v>
      </c>
      <c r="R8386">
        <v>25758</v>
      </c>
      <c r="S8386" t="str" cm="1">
        <f t="array" ref="S8386">_xlfn.IFS(E8389&lt;30,"18-29",E8389&lt;45,"30-44",TRUE,"45+")</f>
        <v>30-44</v>
      </c>
      <c r="T8386" t="str" cm="1">
        <f t="array" ref="T8386">_xlfn.IFS(F8386&lt;=2,"0-2 Years",F8386&lt;=5,"3-5 Years",F8386&lt;=8,"6-8 Years",TRUE,"9-10 Years")</f>
        <v>3-5 Years</v>
      </c>
      <c r="U8386" t="str" cm="1">
        <f t="array" ref="U8386">_xlfn.IFS(P8386&gt;60,"High Risk",P8386&gt;30,"Medium Risk",TRUE,"Low Risk")</f>
        <v>Low Risk</v>
      </c>
      <c r="V8386">
        <f t="shared" si="130"/>
        <v>3</v>
      </c>
    </row>
    <row r="8387" spans="1:22" hidden="1" x14ac:dyDescent="0.2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 s="2">
        <v>111065.93</v>
      </c>
      <c r="H8387">
        <v>2</v>
      </c>
      <c r="I8387">
        <v>0</v>
      </c>
      <c r="J8387">
        <v>1</v>
      </c>
      <c r="K8387" s="1">
        <v>125660.99</v>
      </c>
      <c r="L8387">
        <v>0</v>
      </c>
      <c r="M8387">
        <v>13</v>
      </c>
      <c r="N8387">
        <v>4198</v>
      </c>
      <c r="O8387">
        <v>8</v>
      </c>
      <c r="P8387">
        <v>138</v>
      </c>
      <c r="Q8387">
        <v>0.61538461538461542</v>
      </c>
      <c r="R8387">
        <v>54574</v>
      </c>
      <c r="S8387" t="str" cm="1">
        <f t="array" ref="S8387">_xlfn.IFS(E8390&lt;30,"18-29",E8390&lt;45,"30-44",TRUE,"45+")</f>
        <v>45+</v>
      </c>
      <c r="T8387" t="str" cm="1">
        <f t="array" ref="T8387">_xlfn.IFS(F8387&lt;=2,"0-2 Years",F8387&lt;=5,"3-5 Years",F8387&lt;=8,"6-8 Years",TRUE,"9-10 Years")</f>
        <v>3-5 Years</v>
      </c>
      <c r="U8387" t="str" cm="1">
        <f t="array" ref="U8387">_xlfn.IFS(P8387&gt;60,"High Risk",P8387&gt;30,"Medium Risk",TRUE,"Low Risk")</f>
        <v>High Risk</v>
      </c>
      <c r="V8387">
        <f t="shared" ref="V8387:V8450" si="131">IF(J8387=0,3,0)+IF(G8387=0,3,0)+IF(H8387=1,2,0)+IF(E8387&gt;45,1,0)+IF(F8387&lt;3,1,0)</f>
        <v>1</v>
      </c>
    </row>
    <row r="8388" spans="1:22" x14ac:dyDescent="0.2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 s="2">
        <v>0</v>
      </c>
      <c r="H8388">
        <v>1</v>
      </c>
      <c r="I8388">
        <v>1</v>
      </c>
      <c r="J8388">
        <v>0</v>
      </c>
      <c r="K8388" s="1">
        <v>128400.62</v>
      </c>
      <c r="L8388">
        <v>0</v>
      </c>
      <c r="M8388">
        <v>17</v>
      </c>
      <c r="N8388">
        <v>3234</v>
      </c>
      <c r="O8388">
        <v>2</v>
      </c>
      <c r="P8388">
        <v>163</v>
      </c>
      <c r="Q8388">
        <v>0.11764705882352941</v>
      </c>
      <c r="R8388">
        <v>54978</v>
      </c>
      <c r="S8388" t="str" cm="1">
        <f t="array" ref="S8388">_xlfn.IFS(E8391&lt;30,"18-29",E8391&lt;45,"30-44",TRUE,"45+")</f>
        <v>18-29</v>
      </c>
      <c r="T8388" t="str" cm="1">
        <f t="array" ref="T8388">_xlfn.IFS(F8388&lt;=2,"0-2 Years",F8388&lt;=5,"3-5 Years",F8388&lt;=8,"6-8 Years",TRUE,"9-10 Years")</f>
        <v>0-2 Years</v>
      </c>
      <c r="U8388" t="str" cm="1">
        <f t="array" ref="U8388">_xlfn.IFS(P8388&gt;60,"High Risk",P8388&gt;30,"Medium Risk",TRUE,"Low Risk")</f>
        <v>High Risk</v>
      </c>
      <c r="V8388">
        <f t="shared" si="131"/>
        <v>9</v>
      </c>
    </row>
    <row r="8389" spans="1:22" hidden="1" x14ac:dyDescent="0.2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 s="2">
        <v>158697.60999999999</v>
      </c>
      <c r="H8389">
        <v>1</v>
      </c>
      <c r="I8389">
        <v>1</v>
      </c>
      <c r="J8389">
        <v>0</v>
      </c>
      <c r="K8389" s="1">
        <v>107181.22</v>
      </c>
      <c r="L8389">
        <v>0</v>
      </c>
      <c r="M8389">
        <v>17</v>
      </c>
      <c r="N8389">
        <v>3631</v>
      </c>
      <c r="O8389">
        <v>8</v>
      </c>
      <c r="P8389">
        <v>167</v>
      </c>
      <c r="Q8389">
        <v>0.47058823529411764</v>
      </c>
      <c r="R8389">
        <v>61727</v>
      </c>
      <c r="S8389" t="str" cm="1">
        <f t="array" ref="S8389">_xlfn.IFS(E8392&lt;30,"18-29",E8392&lt;45,"30-44",TRUE,"45+")</f>
        <v>45+</v>
      </c>
      <c r="T8389" t="str" cm="1">
        <f t="array" ref="T8389">_xlfn.IFS(F8389&lt;=2,"0-2 Years",F8389&lt;=5,"3-5 Years",F8389&lt;=8,"6-8 Years",TRUE,"9-10 Years")</f>
        <v>6-8 Years</v>
      </c>
      <c r="U8389" t="str" cm="1">
        <f t="array" ref="U8389">_xlfn.IFS(P8389&gt;60,"High Risk",P8389&gt;30,"Medium Risk",TRUE,"Low Risk")</f>
        <v>High Risk</v>
      </c>
      <c r="V8389">
        <f t="shared" si="131"/>
        <v>5</v>
      </c>
    </row>
    <row r="8390" spans="1:22" x14ac:dyDescent="0.2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 s="2">
        <v>0</v>
      </c>
      <c r="H8390">
        <v>1</v>
      </c>
      <c r="I8390">
        <v>1</v>
      </c>
      <c r="J8390">
        <v>0</v>
      </c>
      <c r="K8390" s="1">
        <v>77203.72</v>
      </c>
      <c r="L8390">
        <v>1</v>
      </c>
      <c r="M8390">
        <v>25</v>
      </c>
      <c r="N8390">
        <v>1547</v>
      </c>
      <c r="O8390">
        <v>6</v>
      </c>
      <c r="P8390">
        <v>169</v>
      </c>
      <c r="Q8390">
        <v>0.24</v>
      </c>
      <c r="R8390">
        <v>38675</v>
      </c>
      <c r="S8390" t="str" cm="1">
        <f t="array" ref="S8390">_xlfn.IFS(E8393&lt;30,"18-29",E8393&lt;45,"30-44",TRUE,"45+")</f>
        <v>30-44</v>
      </c>
      <c r="T8390" t="str" cm="1">
        <f t="array" ref="T8390">_xlfn.IFS(F8390&lt;=2,"0-2 Years",F8390&lt;=5,"3-5 Years",F8390&lt;=8,"6-8 Years",TRUE,"9-10 Years")</f>
        <v>3-5 Years</v>
      </c>
      <c r="U8390" t="str" cm="1">
        <f t="array" ref="U8390">_xlfn.IFS(P8390&gt;60,"High Risk",P8390&gt;30,"Medium Risk",TRUE,"Low Risk")</f>
        <v>High Risk</v>
      </c>
      <c r="V8390">
        <f t="shared" si="131"/>
        <v>9</v>
      </c>
    </row>
    <row r="8391" spans="1:22" x14ac:dyDescent="0.2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 s="2">
        <v>0</v>
      </c>
      <c r="H8391">
        <v>2</v>
      </c>
      <c r="I8391">
        <v>1</v>
      </c>
      <c r="J8391">
        <v>0</v>
      </c>
      <c r="K8391" s="1">
        <v>129740.11</v>
      </c>
      <c r="L8391">
        <v>0</v>
      </c>
      <c r="M8391">
        <v>9</v>
      </c>
      <c r="N8391">
        <v>1869</v>
      </c>
      <c r="O8391">
        <v>8</v>
      </c>
      <c r="P8391">
        <v>138</v>
      </c>
      <c r="Q8391">
        <v>0.88888888888888884</v>
      </c>
      <c r="R8391">
        <v>16821</v>
      </c>
      <c r="S8391" t="str" cm="1">
        <f t="array" ref="S8391">_xlfn.IFS(E8394&lt;30,"18-29",E8394&lt;45,"30-44",TRUE,"45+")</f>
        <v>30-44</v>
      </c>
      <c r="T8391" t="str" cm="1">
        <f t="array" ref="T8391">_xlfn.IFS(F8391&lt;=2,"0-2 Years",F8391&lt;=5,"3-5 Years",F8391&lt;=8,"6-8 Years",TRUE,"9-10 Years")</f>
        <v>6-8 Years</v>
      </c>
      <c r="U8391" t="str" cm="1">
        <f t="array" ref="U8391">_xlfn.IFS(P8391&gt;60,"High Risk",P8391&gt;30,"Medium Risk",TRUE,"Low Risk")</f>
        <v>High Risk</v>
      </c>
      <c r="V8391">
        <f t="shared" si="131"/>
        <v>6</v>
      </c>
    </row>
    <row r="8392" spans="1:22" hidden="1" x14ac:dyDescent="0.2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 s="2">
        <v>90044.32</v>
      </c>
      <c r="H8392">
        <v>2</v>
      </c>
      <c r="I8392">
        <v>0</v>
      </c>
      <c r="J8392">
        <v>1</v>
      </c>
      <c r="K8392" s="1">
        <v>187604.97</v>
      </c>
      <c r="L8392">
        <v>1</v>
      </c>
      <c r="M8392">
        <v>28</v>
      </c>
      <c r="N8392">
        <v>1087</v>
      </c>
      <c r="O8392">
        <v>5</v>
      </c>
      <c r="P8392">
        <v>12</v>
      </c>
      <c r="Q8392">
        <v>0.17857142857142858</v>
      </c>
      <c r="R8392">
        <v>30436</v>
      </c>
      <c r="S8392" t="str" cm="1">
        <f t="array" ref="S8392">_xlfn.IFS(E8395&lt;30,"18-29",E8395&lt;45,"30-44",TRUE,"45+")</f>
        <v>45+</v>
      </c>
      <c r="T8392" t="str" cm="1">
        <f t="array" ref="T8392">_xlfn.IFS(F8392&lt;=2,"0-2 Years",F8392&lt;=5,"3-5 Years",F8392&lt;=8,"6-8 Years",TRUE,"9-10 Years")</f>
        <v>0-2 Years</v>
      </c>
      <c r="U8392" t="str" cm="1">
        <f t="array" ref="U8392">_xlfn.IFS(P8392&gt;60,"High Risk",P8392&gt;30,"Medium Risk",TRUE,"Low Risk")</f>
        <v>Low Risk</v>
      </c>
      <c r="V8392">
        <f t="shared" si="131"/>
        <v>2</v>
      </c>
    </row>
    <row r="8393" spans="1:22" hidden="1" x14ac:dyDescent="0.2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 s="2">
        <v>84651.79</v>
      </c>
      <c r="H8393">
        <v>1</v>
      </c>
      <c r="I8393">
        <v>1</v>
      </c>
      <c r="J8393">
        <v>1</v>
      </c>
      <c r="K8393" s="1">
        <v>184754.26</v>
      </c>
      <c r="L8393">
        <v>0</v>
      </c>
      <c r="M8393">
        <v>15</v>
      </c>
      <c r="N8393">
        <v>1151</v>
      </c>
      <c r="O8393">
        <v>0</v>
      </c>
      <c r="P8393">
        <v>160</v>
      </c>
      <c r="Q8393">
        <v>0</v>
      </c>
      <c r="R8393">
        <v>17265</v>
      </c>
      <c r="S8393" t="str" cm="1">
        <f t="array" ref="S8393">_xlfn.IFS(E8396&lt;30,"18-29",E8396&lt;45,"30-44",TRUE,"45+")</f>
        <v>45+</v>
      </c>
      <c r="T8393" t="str" cm="1">
        <f t="array" ref="T8393">_xlfn.IFS(F8393&lt;=2,"0-2 Years",F8393&lt;=5,"3-5 Years",F8393&lt;=8,"6-8 Years",TRUE,"9-10 Years")</f>
        <v>9-10 Years</v>
      </c>
      <c r="U8393" t="str" cm="1">
        <f t="array" ref="U8393">_xlfn.IFS(P8393&gt;60,"High Risk",P8393&gt;30,"Medium Risk",TRUE,"Low Risk")</f>
        <v>High Risk</v>
      </c>
      <c r="V8393">
        <f t="shared" si="131"/>
        <v>2</v>
      </c>
    </row>
    <row r="8394" spans="1:22" hidden="1" x14ac:dyDescent="0.2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 s="2">
        <v>102128.27</v>
      </c>
      <c r="H8394">
        <v>1</v>
      </c>
      <c r="I8394">
        <v>1</v>
      </c>
      <c r="J8394">
        <v>0</v>
      </c>
      <c r="K8394" s="1">
        <v>63981.37</v>
      </c>
      <c r="L8394">
        <v>1</v>
      </c>
      <c r="M8394">
        <v>30</v>
      </c>
      <c r="N8394">
        <v>3342</v>
      </c>
      <c r="O8394">
        <v>9</v>
      </c>
      <c r="P8394">
        <v>136</v>
      </c>
      <c r="Q8394">
        <v>0.3</v>
      </c>
      <c r="R8394">
        <v>100260</v>
      </c>
      <c r="S8394" t="str" cm="1">
        <f t="array" ref="S8394">_xlfn.IFS(E8397&lt;30,"18-29",E8397&lt;45,"30-44",TRUE,"45+")</f>
        <v>30-44</v>
      </c>
      <c r="T8394" t="str" cm="1">
        <f t="array" ref="T8394">_xlfn.IFS(F8394&lt;=2,"0-2 Years",F8394&lt;=5,"3-5 Years",F8394&lt;=8,"6-8 Years",TRUE,"9-10 Years")</f>
        <v>3-5 Years</v>
      </c>
      <c r="U8394" t="str" cm="1">
        <f t="array" ref="U8394">_xlfn.IFS(P8394&gt;60,"High Risk",P8394&gt;30,"Medium Risk",TRUE,"Low Risk")</f>
        <v>High Risk</v>
      </c>
      <c r="V8394">
        <f t="shared" si="131"/>
        <v>5</v>
      </c>
    </row>
    <row r="8395" spans="1:22" x14ac:dyDescent="0.2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 s="2">
        <v>148846.39000000001</v>
      </c>
      <c r="H8395">
        <v>1</v>
      </c>
      <c r="I8395">
        <v>1</v>
      </c>
      <c r="J8395">
        <v>0</v>
      </c>
      <c r="K8395" s="1">
        <v>192831.67</v>
      </c>
      <c r="L8395">
        <v>1</v>
      </c>
      <c r="M8395">
        <v>10</v>
      </c>
      <c r="N8395">
        <v>1702</v>
      </c>
      <c r="O8395">
        <v>2</v>
      </c>
      <c r="P8395">
        <v>99</v>
      </c>
      <c r="Q8395">
        <v>0.2</v>
      </c>
      <c r="R8395">
        <v>17020</v>
      </c>
      <c r="S8395" t="str" cm="1">
        <f t="array" ref="S8395">_xlfn.IFS(E8398&lt;30,"18-29",E8398&lt;45,"30-44",TRUE,"45+")</f>
        <v>45+</v>
      </c>
      <c r="T8395" t="str" cm="1">
        <f t="array" ref="T8395">_xlfn.IFS(F8395&lt;=2,"0-2 Years",F8395&lt;=5,"3-5 Years",F8395&lt;=8,"6-8 Years",TRUE,"9-10 Years")</f>
        <v>9-10 Years</v>
      </c>
      <c r="U8395" t="str" cm="1">
        <f t="array" ref="U8395">_xlfn.IFS(P8395&gt;60,"High Risk",P8395&gt;30,"Medium Risk",TRUE,"Low Risk")</f>
        <v>High Risk</v>
      </c>
      <c r="V8395">
        <f t="shared" si="131"/>
        <v>6</v>
      </c>
    </row>
    <row r="8396" spans="1:22" hidden="1" x14ac:dyDescent="0.2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 s="2">
        <v>154953.94</v>
      </c>
      <c r="H8396">
        <v>1</v>
      </c>
      <c r="I8396">
        <v>1</v>
      </c>
      <c r="J8396">
        <v>1</v>
      </c>
      <c r="K8396" s="1">
        <v>70849.47</v>
      </c>
      <c r="L8396">
        <v>0</v>
      </c>
      <c r="M8396">
        <v>18</v>
      </c>
      <c r="N8396">
        <v>3543</v>
      </c>
      <c r="O8396">
        <v>0</v>
      </c>
      <c r="P8396">
        <v>52</v>
      </c>
      <c r="Q8396">
        <v>0</v>
      </c>
      <c r="R8396">
        <v>63774</v>
      </c>
      <c r="S8396" t="str" cm="1">
        <f t="array" ref="S8396">_xlfn.IFS(E8399&lt;30,"18-29",E8399&lt;45,"30-44",TRUE,"45+")</f>
        <v>18-29</v>
      </c>
      <c r="T8396" t="str" cm="1">
        <f t="array" ref="T8396">_xlfn.IFS(F8396&lt;=2,"0-2 Years",F8396&lt;=5,"3-5 Years",F8396&lt;=8,"6-8 Years",TRUE,"9-10 Years")</f>
        <v>9-10 Years</v>
      </c>
      <c r="U8396" t="str" cm="1">
        <f t="array" ref="U8396">_xlfn.IFS(P8396&gt;60,"High Risk",P8396&gt;30,"Medium Risk",TRUE,"Low Risk")</f>
        <v>Medium Risk</v>
      </c>
      <c r="V8396">
        <f t="shared" si="131"/>
        <v>3</v>
      </c>
    </row>
    <row r="8397" spans="1:22" x14ac:dyDescent="0.2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 s="2">
        <v>108883.29</v>
      </c>
      <c r="H8397">
        <v>1</v>
      </c>
      <c r="I8397">
        <v>1</v>
      </c>
      <c r="J8397">
        <v>0</v>
      </c>
      <c r="K8397" s="1">
        <v>27914.95</v>
      </c>
      <c r="L8397">
        <v>0</v>
      </c>
      <c r="M8397">
        <v>16</v>
      </c>
      <c r="N8397">
        <v>3737</v>
      </c>
      <c r="O8397">
        <v>5</v>
      </c>
      <c r="P8397">
        <v>17</v>
      </c>
      <c r="Q8397">
        <v>0.3125</v>
      </c>
      <c r="R8397">
        <v>59792</v>
      </c>
      <c r="S8397" t="str" cm="1">
        <f t="array" ref="S8397">_xlfn.IFS(E8400&lt;30,"18-29",E8400&lt;45,"30-44",TRUE,"45+")</f>
        <v>45+</v>
      </c>
      <c r="T8397" t="str" cm="1">
        <f t="array" ref="T8397">_xlfn.IFS(F8397&lt;=2,"0-2 Years",F8397&lt;=5,"3-5 Years",F8397&lt;=8,"6-8 Years",TRUE,"9-10 Years")</f>
        <v>0-2 Years</v>
      </c>
      <c r="U8397" t="str" cm="1">
        <f t="array" ref="U8397">_xlfn.IFS(P8397&gt;60,"High Risk",P8397&gt;30,"Medium Risk",TRUE,"Low Risk")</f>
        <v>Low Risk</v>
      </c>
      <c r="V8397">
        <f t="shared" si="131"/>
        <v>6</v>
      </c>
    </row>
    <row r="8398" spans="1:22" hidden="1" x14ac:dyDescent="0.2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 s="2">
        <v>112070.86</v>
      </c>
      <c r="H8398">
        <v>3</v>
      </c>
      <c r="I8398">
        <v>1</v>
      </c>
      <c r="J8398">
        <v>0</v>
      </c>
      <c r="K8398" s="1">
        <v>173568.3</v>
      </c>
      <c r="L8398">
        <v>1</v>
      </c>
      <c r="M8398">
        <v>17</v>
      </c>
      <c r="N8398">
        <v>1196</v>
      </c>
      <c r="O8398">
        <v>10</v>
      </c>
      <c r="P8398">
        <v>101</v>
      </c>
      <c r="Q8398">
        <v>0.58823529411764708</v>
      </c>
      <c r="R8398">
        <v>20332</v>
      </c>
      <c r="S8398" t="str" cm="1">
        <f t="array" ref="S8398">_xlfn.IFS(E8401&lt;30,"18-29",E8401&lt;45,"30-44",TRUE,"45+")</f>
        <v>30-44</v>
      </c>
      <c r="T8398" t="str" cm="1">
        <f t="array" ref="T8398">_xlfn.IFS(F8398&lt;=2,"0-2 Years",F8398&lt;=5,"3-5 Years",F8398&lt;=8,"6-8 Years",TRUE,"9-10 Years")</f>
        <v>3-5 Years</v>
      </c>
      <c r="U8398" t="str" cm="1">
        <f t="array" ref="U8398">_xlfn.IFS(P8398&gt;60,"High Risk",P8398&gt;30,"Medium Risk",TRUE,"Low Risk")</f>
        <v>High Risk</v>
      </c>
      <c r="V8398">
        <f t="shared" si="131"/>
        <v>4</v>
      </c>
    </row>
    <row r="8399" spans="1:22" hidden="1" x14ac:dyDescent="0.2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 s="2">
        <v>131354.39000000001</v>
      </c>
      <c r="H8399">
        <v>1</v>
      </c>
      <c r="I8399">
        <v>0</v>
      </c>
      <c r="J8399">
        <v>1</v>
      </c>
      <c r="K8399" s="1">
        <v>9324.31</v>
      </c>
      <c r="L8399">
        <v>1</v>
      </c>
      <c r="M8399">
        <v>6</v>
      </c>
      <c r="N8399">
        <v>980</v>
      </c>
      <c r="O8399">
        <v>0</v>
      </c>
      <c r="P8399">
        <v>79</v>
      </c>
      <c r="Q8399">
        <v>0</v>
      </c>
      <c r="R8399">
        <v>5880</v>
      </c>
      <c r="S8399" t="str" cm="1">
        <f t="array" ref="S8399">_xlfn.IFS(E8402&lt;30,"18-29",E8402&lt;45,"30-44",TRUE,"45+")</f>
        <v>30-44</v>
      </c>
      <c r="T8399" t="str" cm="1">
        <f t="array" ref="T8399">_xlfn.IFS(F8399&lt;=2,"0-2 Years",F8399&lt;=5,"3-5 Years",F8399&lt;=8,"6-8 Years",TRUE,"9-10 Years")</f>
        <v>6-8 Years</v>
      </c>
      <c r="U8399" t="str" cm="1">
        <f t="array" ref="U8399">_xlfn.IFS(P8399&gt;60,"High Risk",P8399&gt;30,"Medium Risk",TRUE,"Low Risk")</f>
        <v>High Risk</v>
      </c>
      <c r="V8399">
        <f t="shared" si="131"/>
        <v>2</v>
      </c>
    </row>
    <row r="8400" spans="1:22" hidden="1" x14ac:dyDescent="0.2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 s="2">
        <v>132746.20000000001</v>
      </c>
      <c r="H8400">
        <v>2</v>
      </c>
      <c r="I8400">
        <v>1</v>
      </c>
      <c r="J8400">
        <v>0</v>
      </c>
      <c r="K8400" s="1">
        <v>26628.880000000001</v>
      </c>
      <c r="L8400">
        <v>1</v>
      </c>
      <c r="M8400">
        <v>30</v>
      </c>
      <c r="N8400">
        <v>1738</v>
      </c>
      <c r="O8400">
        <v>9</v>
      </c>
      <c r="P8400">
        <v>17</v>
      </c>
      <c r="Q8400">
        <v>0.3</v>
      </c>
      <c r="R8400">
        <v>52140</v>
      </c>
      <c r="S8400" t="str" cm="1">
        <f t="array" ref="S8400">_xlfn.IFS(E8403&lt;30,"18-29",E8403&lt;45,"30-44",TRUE,"45+")</f>
        <v>45+</v>
      </c>
      <c r="T8400" t="str" cm="1">
        <f t="array" ref="T8400">_xlfn.IFS(F8400&lt;=2,"0-2 Years",F8400&lt;=5,"3-5 Years",F8400&lt;=8,"6-8 Years",TRUE,"9-10 Years")</f>
        <v>6-8 Years</v>
      </c>
      <c r="U8400" t="str" cm="1">
        <f t="array" ref="U8400">_xlfn.IFS(P8400&gt;60,"High Risk",P8400&gt;30,"Medium Risk",TRUE,"Low Risk")</f>
        <v>Low Risk</v>
      </c>
      <c r="V8400">
        <f t="shared" si="131"/>
        <v>3</v>
      </c>
    </row>
    <row r="8401" spans="1:22" hidden="1" x14ac:dyDescent="0.2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 s="2">
        <v>0</v>
      </c>
      <c r="H8401">
        <v>2</v>
      </c>
      <c r="I8401">
        <v>0</v>
      </c>
      <c r="J8401">
        <v>1</v>
      </c>
      <c r="K8401" s="1">
        <v>145601.79999999999</v>
      </c>
      <c r="L8401">
        <v>0</v>
      </c>
      <c r="M8401">
        <v>23</v>
      </c>
      <c r="N8401">
        <v>585</v>
      </c>
      <c r="O8401">
        <v>5</v>
      </c>
      <c r="P8401">
        <v>153</v>
      </c>
      <c r="Q8401">
        <v>0.21739130434782608</v>
      </c>
      <c r="R8401">
        <v>13455</v>
      </c>
      <c r="S8401" t="str" cm="1">
        <f t="array" ref="S8401">_xlfn.IFS(E8404&lt;30,"18-29",E8404&lt;45,"30-44",TRUE,"45+")</f>
        <v>30-44</v>
      </c>
      <c r="T8401" t="str" cm="1">
        <f t="array" ref="T8401">_xlfn.IFS(F8401&lt;=2,"0-2 Years",F8401&lt;=5,"3-5 Years",F8401&lt;=8,"6-8 Years",TRUE,"9-10 Years")</f>
        <v>6-8 Years</v>
      </c>
      <c r="U8401" t="str" cm="1">
        <f t="array" ref="U8401">_xlfn.IFS(P8401&gt;60,"High Risk",P8401&gt;30,"Medium Risk",TRUE,"Low Risk")</f>
        <v>High Risk</v>
      </c>
      <c r="V8401">
        <f t="shared" si="131"/>
        <v>3</v>
      </c>
    </row>
    <row r="8402" spans="1:22" hidden="1" x14ac:dyDescent="0.2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 s="2">
        <v>125211.55</v>
      </c>
      <c r="H8402">
        <v>2</v>
      </c>
      <c r="I8402">
        <v>1</v>
      </c>
      <c r="J8402">
        <v>0</v>
      </c>
      <c r="K8402" s="1">
        <v>144496.07</v>
      </c>
      <c r="L8402">
        <v>0</v>
      </c>
      <c r="M8402">
        <v>17</v>
      </c>
      <c r="N8402">
        <v>4093</v>
      </c>
      <c r="O8402">
        <v>3</v>
      </c>
      <c r="P8402">
        <v>29</v>
      </c>
      <c r="Q8402">
        <v>0.17647058823529413</v>
      </c>
      <c r="R8402">
        <v>69581</v>
      </c>
      <c r="S8402" t="str" cm="1">
        <f t="array" ref="S8402">_xlfn.IFS(E8405&lt;30,"18-29",E8405&lt;45,"30-44",TRUE,"45+")</f>
        <v>18-29</v>
      </c>
      <c r="T8402" t="str" cm="1">
        <f t="array" ref="T8402">_xlfn.IFS(F8402&lt;=2,"0-2 Years",F8402&lt;=5,"3-5 Years",F8402&lt;=8,"6-8 Years",TRUE,"9-10 Years")</f>
        <v>6-8 Years</v>
      </c>
      <c r="U8402" t="str" cm="1">
        <f t="array" ref="U8402">_xlfn.IFS(P8402&gt;60,"High Risk",P8402&gt;30,"Medium Risk",TRUE,"Low Risk")</f>
        <v>Low Risk</v>
      </c>
      <c r="V8402">
        <f t="shared" si="131"/>
        <v>3</v>
      </c>
    </row>
    <row r="8403" spans="1:22" hidden="1" x14ac:dyDescent="0.2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 s="2">
        <v>0</v>
      </c>
      <c r="H8403">
        <v>2</v>
      </c>
      <c r="I8403">
        <v>1</v>
      </c>
      <c r="J8403">
        <v>1</v>
      </c>
      <c r="K8403" s="1">
        <v>11779.98</v>
      </c>
      <c r="L8403">
        <v>1</v>
      </c>
      <c r="M8403">
        <v>9</v>
      </c>
      <c r="N8403">
        <v>765</v>
      </c>
      <c r="O8403">
        <v>5</v>
      </c>
      <c r="P8403">
        <v>111</v>
      </c>
      <c r="Q8403">
        <v>0.55555555555555558</v>
      </c>
      <c r="R8403">
        <v>6885</v>
      </c>
      <c r="S8403" t="str" cm="1">
        <f t="array" ref="S8403">_xlfn.IFS(E8406&lt;30,"18-29",E8406&lt;45,"30-44",TRUE,"45+")</f>
        <v>45+</v>
      </c>
      <c r="T8403" t="str" cm="1">
        <f t="array" ref="T8403">_xlfn.IFS(F8403&lt;=2,"0-2 Years",F8403&lt;=5,"3-5 Years",F8403&lt;=8,"6-8 Years",TRUE,"9-10 Years")</f>
        <v>0-2 Years</v>
      </c>
      <c r="U8403" t="str" cm="1">
        <f t="array" ref="U8403">_xlfn.IFS(P8403&gt;60,"High Risk",P8403&gt;30,"Medium Risk",TRUE,"Low Risk")</f>
        <v>High Risk</v>
      </c>
      <c r="V8403">
        <f t="shared" si="131"/>
        <v>5</v>
      </c>
    </row>
    <row r="8404" spans="1:22" hidden="1" x14ac:dyDescent="0.2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 s="2">
        <v>139422.37</v>
      </c>
      <c r="H8404">
        <v>1</v>
      </c>
      <c r="I8404">
        <v>0</v>
      </c>
      <c r="J8404">
        <v>0</v>
      </c>
      <c r="K8404" s="1">
        <v>83983.39</v>
      </c>
      <c r="L8404">
        <v>1</v>
      </c>
      <c r="M8404">
        <v>7</v>
      </c>
      <c r="N8404">
        <v>3798</v>
      </c>
      <c r="O8404">
        <v>0</v>
      </c>
      <c r="P8404">
        <v>79</v>
      </c>
      <c r="Q8404">
        <v>0</v>
      </c>
      <c r="R8404">
        <v>26586</v>
      </c>
      <c r="S8404" t="str" cm="1">
        <f t="array" ref="S8404">_xlfn.IFS(E8407&lt;30,"18-29",E8407&lt;45,"30-44",TRUE,"45+")</f>
        <v>30-44</v>
      </c>
      <c r="T8404" t="str" cm="1">
        <f t="array" ref="T8404">_xlfn.IFS(F8404&lt;=2,"0-2 Years",F8404&lt;=5,"3-5 Years",F8404&lt;=8,"6-8 Years",TRUE,"9-10 Years")</f>
        <v>6-8 Years</v>
      </c>
      <c r="U8404" t="str" cm="1">
        <f t="array" ref="U8404">_xlfn.IFS(P8404&gt;60,"High Risk",P8404&gt;30,"Medium Risk",TRUE,"Low Risk")</f>
        <v>High Risk</v>
      </c>
      <c r="V8404">
        <f t="shared" si="131"/>
        <v>5</v>
      </c>
    </row>
    <row r="8405" spans="1:22" hidden="1" x14ac:dyDescent="0.2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 s="2">
        <v>0</v>
      </c>
      <c r="H8405">
        <v>2</v>
      </c>
      <c r="I8405">
        <v>0</v>
      </c>
      <c r="J8405">
        <v>1</v>
      </c>
      <c r="K8405" s="1">
        <v>123318.37</v>
      </c>
      <c r="L8405">
        <v>0</v>
      </c>
      <c r="M8405">
        <v>30</v>
      </c>
      <c r="N8405">
        <v>3100</v>
      </c>
      <c r="O8405">
        <v>6</v>
      </c>
      <c r="P8405">
        <v>55</v>
      </c>
      <c r="Q8405">
        <v>0.2</v>
      </c>
      <c r="R8405">
        <v>93000</v>
      </c>
      <c r="S8405" t="str" cm="1">
        <f t="array" ref="S8405">_xlfn.IFS(E8408&lt;30,"18-29",E8408&lt;45,"30-44",TRUE,"45+")</f>
        <v>18-29</v>
      </c>
      <c r="T8405" t="str" cm="1">
        <f t="array" ref="T8405">_xlfn.IFS(F8405&lt;=2,"0-2 Years",F8405&lt;=5,"3-5 Years",F8405&lt;=8,"6-8 Years",TRUE,"9-10 Years")</f>
        <v>3-5 Years</v>
      </c>
      <c r="U8405" t="str" cm="1">
        <f t="array" ref="U8405">_xlfn.IFS(P8405&gt;60,"High Risk",P8405&gt;30,"Medium Risk",TRUE,"Low Risk")</f>
        <v>Medium Risk</v>
      </c>
      <c r="V8405">
        <f t="shared" si="131"/>
        <v>3</v>
      </c>
    </row>
    <row r="8406" spans="1:22" hidden="1" x14ac:dyDescent="0.2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 s="2">
        <v>157099.47</v>
      </c>
      <c r="H8406">
        <v>2</v>
      </c>
      <c r="I8406">
        <v>1</v>
      </c>
      <c r="J8406">
        <v>1</v>
      </c>
      <c r="K8406" s="1">
        <v>65481.86</v>
      </c>
      <c r="L8406">
        <v>0</v>
      </c>
      <c r="M8406">
        <v>11</v>
      </c>
      <c r="N8406">
        <v>2019</v>
      </c>
      <c r="O8406">
        <v>3</v>
      </c>
      <c r="P8406">
        <v>49</v>
      </c>
      <c r="Q8406">
        <v>0.27272727272727271</v>
      </c>
      <c r="R8406">
        <v>22209</v>
      </c>
      <c r="S8406" t="str" cm="1">
        <f t="array" ref="S8406">_xlfn.IFS(E8409&lt;30,"18-29",E8409&lt;45,"30-44",TRUE,"45+")</f>
        <v>18-29</v>
      </c>
      <c r="T8406" t="str" cm="1">
        <f t="array" ref="T8406">_xlfn.IFS(F8406&lt;=2,"0-2 Years",F8406&lt;=5,"3-5 Years",F8406&lt;=8,"6-8 Years",TRUE,"9-10 Years")</f>
        <v>3-5 Years</v>
      </c>
      <c r="U8406" t="str" cm="1">
        <f t="array" ref="U8406">_xlfn.IFS(P8406&gt;60,"High Risk",P8406&gt;30,"Medium Risk",TRUE,"Low Risk")</f>
        <v>Medium Risk</v>
      </c>
      <c r="V8406">
        <f t="shared" si="131"/>
        <v>1</v>
      </c>
    </row>
    <row r="8407" spans="1:22" x14ac:dyDescent="0.2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 s="2">
        <v>0</v>
      </c>
      <c r="H8407">
        <v>2</v>
      </c>
      <c r="I8407">
        <v>1</v>
      </c>
      <c r="J8407">
        <v>0</v>
      </c>
      <c r="K8407" s="1">
        <v>47728</v>
      </c>
      <c r="L8407">
        <v>0</v>
      </c>
      <c r="M8407">
        <v>21</v>
      </c>
      <c r="N8407">
        <v>2350</v>
      </c>
      <c r="O8407">
        <v>7</v>
      </c>
      <c r="P8407">
        <v>74</v>
      </c>
      <c r="Q8407">
        <v>0.33333333333333331</v>
      </c>
      <c r="R8407">
        <v>49350</v>
      </c>
      <c r="S8407" t="str" cm="1">
        <f t="array" ref="S8407">_xlfn.IFS(E8410&lt;30,"18-29",E8410&lt;45,"30-44",TRUE,"45+")</f>
        <v>30-44</v>
      </c>
      <c r="T8407" t="str" cm="1">
        <f t="array" ref="T8407">_xlfn.IFS(F8407&lt;=2,"0-2 Years",F8407&lt;=5,"3-5 Years",F8407&lt;=8,"6-8 Years",TRUE,"9-10 Years")</f>
        <v>3-5 Years</v>
      </c>
      <c r="U8407" t="str" cm="1">
        <f t="array" ref="U8407">_xlfn.IFS(P8407&gt;60,"High Risk",P8407&gt;30,"Medium Risk",TRUE,"Low Risk")</f>
        <v>High Risk</v>
      </c>
      <c r="V8407">
        <f t="shared" si="131"/>
        <v>6</v>
      </c>
    </row>
    <row r="8408" spans="1:22" hidden="1" x14ac:dyDescent="0.2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 s="2">
        <v>83600.240000000005</v>
      </c>
      <c r="H8408">
        <v>1</v>
      </c>
      <c r="I8408">
        <v>0</v>
      </c>
      <c r="J8408">
        <v>1</v>
      </c>
      <c r="K8408" s="1">
        <v>59195.05</v>
      </c>
      <c r="L8408">
        <v>0</v>
      </c>
      <c r="M8408">
        <v>4</v>
      </c>
      <c r="N8408">
        <v>4325</v>
      </c>
      <c r="O8408">
        <v>10</v>
      </c>
      <c r="P8408">
        <v>15</v>
      </c>
      <c r="Q8408">
        <v>1</v>
      </c>
      <c r="R8408">
        <v>17300</v>
      </c>
      <c r="S8408" t="str" cm="1">
        <f t="array" ref="S8408">_xlfn.IFS(E8411&lt;30,"18-29",E8411&lt;45,"30-44",TRUE,"45+")</f>
        <v>30-44</v>
      </c>
      <c r="T8408" t="str" cm="1">
        <f t="array" ref="T8408">_xlfn.IFS(F8408&lt;=2,"0-2 Years",F8408&lt;=5,"3-5 Years",F8408&lt;=8,"6-8 Years",TRUE,"9-10 Years")</f>
        <v>3-5 Years</v>
      </c>
      <c r="U8408" t="str" cm="1">
        <f t="array" ref="U8408">_xlfn.IFS(P8408&gt;60,"High Risk",P8408&gt;30,"Medium Risk",TRUE,"Low Risk")</f>
        <v>Low Risk</v>
      </c>
      <c r="V8408">
        <f t="shared" si="131"/>
        <v>2</v>
      </c>
    </row>
    <row r="8409" spans="1:22" x14ac:dyDescent="0.2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 s="2">
        <v>0</v>
      </c>
      <c r="H8409">
        <v>1</v>
      </c>
      <c r="I8409">
        <v>0</v>
      </c>
      <c r="J8409">
        <v>0</v>
      </c>
      <c r="K8409" s="1">
        <v>98060.51</v>
      </c>
      <c r="L8409">
        <v>0</v>
      </c>
      <c r="M8409">
        <v>24</v>
      </c>
      <c r="N8409">
        <v>1831</v>
      </c>
      <c r="O8409">
        <v>3</v>
      </c>
      <c r="P8409">
        <v>121</v>
      </c>
      <c r="Q8409">
        <v>0.125</v>
      </c>
      <c r="R8409">
        <v>43944</v>
      </c>
      <c r="S8409" t="str" cm="1">
        <f t="array" ref="S8409">_xlfn.IFS(E8412&lt;30,"18-29",E8412&lt;45,"30-44",TRUE,"45+")</f>
        <v>45+</v>
      </c>
      <c r="T8409" t="str" cm="1">
        <f t="array" ref="T8409">_xlfn.IFS(F8409&lt;=2,"0-2 Years",F8409&lt;=5,"3-5 Years",F8409&lt;=8,"6-8 Years",TRUE,"9-10 Years")</f>
        <v>0-2 Years</v>
      </c>
      <c r="U8409" t="str" cm="1">
        <f t="array" ref="U8409">_xlfn.IFS(P8409&gt;60,"High Risk",P8409&gt;30,"Medium Risk",TRUE,"Low Risk")</f>
        <v>High Risk</v>
      </c>
      <c r="V8409">
        <f t="shared" si="131"/>
        <v>9</v>
      </c>
    </row>
    <row r="8410" spans="1:22" hidden="1" x14ac:dyDescent="0.2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 s="2">
        <v>81795.740000000005</v>
      </c>
      <c r="H8410">
        <v>2</v>
      </c>
      <c r="I8410">
        <v>1</v>
      </c>
      <c r="J8410">
        <v>0</v>
      </c>
      <c r="K8410" s="1">
        <v>90106.94</v>
      </c>
      <c r="L8410">
        <v>0</v>
      </c>
      <c r="M8410">
        <v>25</v>
      </c>
      <c r="N8410">
        <v>753</v>
      </c>
      <c r="O8410">
        <v>9</v>
      </c>
      <c r="P8410">
        <v>127</v>
      </c>
      <c r="Q8410">
        <v>0.36</v>
      </c>
      <c r="R8410">
        <v>18825</v>
      </c>
      <c r="S8410" t="str" cm="1">
        <f t="array" ref="S8410">_xlfn.IFS(E8413&lt;30,"18-29",E8413&lt;45,"30-44",TRUE,"45+")</f>
        <v>45+</v>
      </c>
      <c r="T8410" t="str" cm="1">
        <f t="array" ref="T8410">_xlfn.IFS(F8410&lt;=2,"0-2 Years",F8410&lt;=5,"3-5 Years",F8410&lt;=8,"6-8 Years",TRUE,"9-10 Years")</f>
        <v>3-5 Years</v>
      </c>
      <c r="U8410" t="str" cm="1">
        <f t="array" ref="U8410">_xlfn.IFS(P8410&gt;60,"High Risk",P8410&gt;30,"Medium Risk",TRUE,"Low Risk")</f>
        <v>High Risk</v>
      </c>
      <c r="V8410">
        <f t="shared" si="131"/>
        <v>3</v>
      </c>
    </row>
    <row r="8411" spans="1:22" hidden="1" x14ac:dyDescent="0.2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 s="2">
        <v>129378.32</v>
      </c>
      <c r="H8411">
        <v>1</v>
      </c>
      <c r="I8411">
        <v>1</v>
      </c>
      <c r="J8411">
        <v>1</v>
      </c>
      <c r="K8411" s="1">
        <v>13549.34</v>
      </c>
      <c r="L8411">
        <v>0</v>
      </c>
      <c r="M8411">
        <v>7</v>
      </c>
      <c r="N8411">
        <v>1935</v>
      </c>
      <c r="O8411">
        <v>7</v>
      </c>
      <c r="P8411">
        <v>42</v>
      </c>
      <c r="Q8411">
        <v>1</v>
      </c>
      <c r="R8411">
        <v>13545</v>
      </c>
      <c r="S8411" t="str" cm="1">
        <f t="array" ref="S8411">_xlfn.IFS(E8414&lt;30,"18-29",E8414&lt;45,"30-44",TRUE,"45+")</f>
        <v>18-29</v>
      </c>
      <c r="T8411" t="str" cm="1">
        <f t="array" ref="T8411">_xlfn.IFS(F8411&lt;=2,"0-2 Years",F8411&lt;=5,"3-5 Years",F8411&lt;=8,"6-8 Years",TRUE,"9-10 Years")</f>
        <v>9-10 Years</v>
      </c>
      <c r="U8411" t="str" cm="1">
        <f t="array" ref="U8411">_xlfn.IFS(P8411&gt;60,"High Risk",P8411&gt;30,"Medium Risk",TRUE,"Low Risk")</f>
        <v>Medium Risk</v>
      </c>
      <c r="V8411">
        <f t="shared" si="131"/>
        <v>2</v>
      </c>
    </row>
    <row r="8412" spans="1:22" x14ac:dyDescent="0.2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 s="2">
        <v>0</v>
      </c>
      <c r="H8412">
        <v>1</v>
      </c>
      <c r="I8412">
        <v>1</v>
      </c>
      <c r="J8412">
        <v>0</v>
      </c>
      <c r="K8412" s="1">
        <v>113436.08</v>
      </c>
      <c r="L8412">
        <v>0</v>
      </c>
      <c r="M8412">
        <v>26</v>
      </c>
      <c r="N8412">
        <v>2952</v>
      </c>
      <c r="O8412">
        <v>0</v>
      </c>
      <c r="P8412">
        <v>77</v>
      </c>
      <c r="Q8412">
        <v>0</v>
      </c>
      <c r="R8412">
        <v>76752</v>
      </c>
      <c r="S8412" t="str" cm="1">
        <f t="array" ref="S8412">_xlfn.IFS(E8415&lt;30,"18-29",E8415&lt;45,"30-44",TRUE,"45+")</f>
        <v>30-44</v>
      </c>
      <c r="T8412" t="str" cm="1">
        <f t="array" ref="T8412">_xlfn.IFS(F8412&lt;=2,"0-2 Years",F8412&lt;=5,"3-5 Years",F8412&lt;=8,"6-8 Years",TRUE,"9-10 Years")</f>
        <v>9-10 Years</v>
      </c>
      <c r="U8412" t="str" cm="1">
        <f t="array" ref="U8412">_xlfn.IFS(P8412&gt;60,"High Risk",P8412&gt;30,"Medium Risk",TRUE,"Low Risk")</f>
        <v>High Risk</v>
      </c>
      <c r="V8412">
        <f t="shared" si="131"/>
        <v>9</v>
      </c>
    </row>
    <row r="8413" spans="1:22" hidden="1" x14ac:dyDescent="0.2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 s="2">
        <v>0</v>
      </c>
      <c r="H8413">
        <v>2</v>
      </c>
      <c r="I8413">
        <v>1</v>
      </c>
      <c r="J8413">
        <v>1</v>
      </c>
      <c r="K8413" s="1">
        <v>42442.21</v>
      </c>
      <c r="L8413">
        <v>0</v>
      </c>
      <c r="M8413">
        <v>22</v>
      </c>
      <c r="N8413">
        <v>4025</v>
      </c>
      <c r="O8413">
        <v>1</v>
      </c>
      <c r="P8413">
        <v>32</v>
      </c>
      <c r="Q8413">
        <v>4.5454545454545456E-2</v>
      </c>
      <c r="R8413">
        <v>88550</v>
      </c>
      <c r="S8413" t="str" cm="1">
        <f t="array" ref="S8413">_xlfn.IFS(E8416&lt;30,"18-29",E8416&lt;45,"30-44",TRUE,"45+")</f>
        <v>18-29</v>
      </c>
      <c r="T8413" t="str" cm="1">
        <f t="array" ref="T8413">_xlfn.IFS(F8413&lt;=2,"0-2 Years",F8413&lt;=5,"3-5 Years",F8413&lt;=8,"6-8 Years",TRUE,"9-10 Years")</f>
        <v>6-8 Years</v>
      </c>
      <c r="U8413" t="str" cm="1">
        <f t="array" ref="U8413">_xlfn.IFS(P8413&gt;60,"High Risk",P8413&gt;30,"Medium Risk",TRUE,"Low Risk")</f>
        <v>Medium Risk</v>
      </c>
      <c r="V8413">
        <f t="shared" si="131"/>
        <v>4</v>
      </c>
    </row>
    <row r="8414" spans="1:22" hidden="1" x14ac:dyDescent="0.2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 s="2">
        <v>99339</v>
      </c>
      <c r="H8414">
        <v>1</v>
      </c>
      <c r="I8414">
        <v>1</v>
      </c>
      <c r="J8414">
        <v>0</v>
      </c>
      <c r="K8414" s="1">
        <v>68297.61</v>
      </c>
      <c r="L8414">
        <v>1</v>
      </c>
      <c r="M8414">
        <v>12</v>
      </c>
      <c r="N8414">
        <v>1084</v>
      </c>
      <c r="O8414">
        <v>4</v>
      </c>
      <c r="P8414">
        <v>89</v>
      </c>
      <c r="Q8414">
        <v>0.33333333333333331</v>
      </c>
      <c r="R8414">
        <v>13008</v>
      </c>
      <c r="S8414" t="str" cm="1">
        <f t="array" ref="S8414">_xlfn.IFS(E8417&lt;30,"18-29",E8417&lt;45,"30-44",TRUE,"45+")</f>
        <v>30-44</v>
      </c>
      <c r="T8414" t="str" cm="1">
        <f t="array" ref="T8414">_xlfn.IFS(F8414&lt;=2,"0-2 Years",F8414&lt;=5,"3-5 Years",F8414&lt;=8,"6-8 Years",TRUE,"9-10 Years")</f>
        <v>9-10 Years</v>
      </c>
      <c r="U8414" t="str" cm="1">
        <f t="array" ref="U8414">_xlfn.IFS(P8414&gt;60,"High Risk",P8414&gt;30,"Medium Risk",TRUE,"Low Risk")</f>
        <v>High Risk</v>
      </c>
      <c r="V8414">
        <f t="shared" si="131"/>
        <v>5</v>
      </c>
    </row>
    <row r="8415" spans="1:22" x14ac:dyDescent="0.2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 s="2">
        <v>0</v>
      </c>
      <c r="H8415">
        <v>2</v>
      </c>
      <c r="I8415">
        <v>0</v>
      </c>
      <c r="J8415">
        <v>0</v>
      </c>
      <c r="K8415" s="1">
        <v>80134.649999999994</v>
      </c>
      <c r="L8415">
        <v>0</v>
      </c>
      <c r="M8415">
        <v>25</v>
      </c>
      <c r="N8415">
        <v>1350</v>
      </c>
      <c r="O8415">
        <v>6</v>
      </c>
      <c r="P8415">
        <v>180</v>
      </c>
      <c r="Q8415">
        <v>0.24</v>
      </c>
      <c r="R8415">
        <v>33750</v>
      </c>
      <c r="S8415" t="str" cm="1">
        <f t="array" ref="S8415">_xlfn.IFS(E8418&lt;30,"18-29",E8418&lt;45,"30-44",TRUE,"45+")</f>
        <v>30-44</v>
      </c>
      <c r="T8415" t="str" cm="1">
        <f t="array" ref="T8415">_xlfn.IFS(F8415&lt;=2,"0-2 Years",F8415&lt;=5,"3-5 Years",F8415&lt;=8,"6-8 Years",TRUE,"9-10 Years")</f>
        <v>6-8 Years</v>
      </c>
      <c r="U8415" t="str" cm="1">
        <f t="array" ref="U8415">_xlfn.IFS(P8415&gt;60,"High Risk",P8415&gt;30,"Medium Risk",TRUE,"Low Risk")</f>
        <v>High Risk</v>
      </c>
      <c r="V8415">
        <f t="shared" si="131"/>
        <v>6</v>
      </c>
    </row>
    <row r="8416" spans="1:22" hidden="1" x14ac:dyDescent="0.2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 s="2">
        <v>74430.100000000006</v>
      </c>
      <c r="H8416">
        <v>2</v>
      </c>
      <c r="I8416">
        <v>1</v>
      </c>
      <c r="J8416">
        <v>1</v>
      </c>
      <c r="K8416" s="1">
        <v>96051.1</v>
      </c>
      <c r="L8416">
        <v>0</v>
      </c>
      <c r="M8416">
        <v>12</v>
      </c>
      <c r="N8416">
        <v>1653</v>
      </c>
      <c r="O8416">
        <v>4</v>
      </c>
      <c r="P8416">
        <v>140</v>
      </c>
      <c r="Q8416">
        <v>0.33333333333333331</v>
      </c>
      <c r="R8416">
        <v>19836</v>
      </c>
      <c r="S8416" t="str" cm="1">
        <f t="array" ref="S8416">_xlfn.IFS(E8419&lt;30,"18-29",E8419&lt;45,"30-44",TRUE,"45+")</f>
        <v>18-29</v>
      </c>
      <c r="T8416" t="str" cm="1">
        <f t="array" ref="T8416">_xlfn.IFS(F8416&lt;=2,"0-2 Years",F8416&lt;=5,"3-5 Years",F8416&lt;=8,"6-8 Years",TRUE,"9-10 Years")</f>
        <v>6-8 Years</v>
      </c>
      <c r="U8416" t="str" cm="1">
        <f t="array" ref="U8416">_xlfn.IFS(P8416&gt;60,"High Risk",P8416&gt;30,"Medium Risk",TRUE,"Low Risk")</f>
        <v>High Risk</v>
      </c>
      <c r="V8416">
        <f t="shared" si="131"/>
        <v>0</v>
      </c>
    </row>
    <row r="8417" spans="1:22" hidden="1" x14ac:dyDescent="0.2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 s="2">
        <v>91241.85</v>
      </c>
      <c r="H8417">
        <v>1</v>
      </c>
      <c r="I8417">
        <v>0</v>
      </c>
      <c r="J8417">
        <v>1</v>
      </c>
      <c r="K8417" s="1">
        <v>80682.350000000006</v>
      </c>
      <c r="L8417">
        <v>0</v>
      </c>
      <c r="M8417">
        <v>23</v>
      </c>
      <c r="N8417">
        <v>652</v>
      </c>
      <c r="O8417">
        <v>10</v>
      </c>
      <c r="P8417">
        <v>112</v>
      </c>
      <c r="Q8417">
        <v>0.43478260869565216</v>
      </c>
      <c r="R8417">
        <v>14996</v>
      </c>
      <c r="S8417" t="str" cm="1">
        <f t="array" ref="S8417">_xlfn.IFS(E8420&lt;30,"18-29",E8420&lt;45,"30-44",TRUE,"45+")</f>
        <v>30-44</v>
      </c>
      <c r="T8417" t="str" cm="1">
        <f t="array" ref="T8417">_xlfn.IFS(F8417&lt;=2,"0-2 Years",F8417&lt;=5,"3-5 Years",F8417&lt;=8,"6-8 Years",TRUE,"9-10 Years")</f>
        <v>3-5 Years</v>
      </c>
      <c r="U8417" t="str" cm="1">
        <f t="array" ref="U8417">_xlfn.IFS(P8417&gt;60,"High Risk",P8417&gt;30,"Medium Risk",TRUE,"Low Risk")</f>
        <v>High Risk</v>
      </c>
      <c r="V8417">
        <f t="shared" si="131"/>
        <v>2</v>
      </c>
    </row>
    <row r="8418" spans="1:22" hidden="1" x14ac:dyDescent="0.2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 s="2">
        <v>99092.45</v>
      </c>
      <c r="H8418">
        <v>1</v>
      </c>
      <c r="I8418">
        <v>0</v>
      </c>
      <c r="J8418">
        <v>1</v>
      </c>
      <c r="K8418" s="1">
        <v>111149.98</v>
      </c>
      <c r="L8418">
        <v>0</v>
      </c>
      <c r="M8418">
        <v>12</v>
      </c>
      <c r="N8418">
        <v>3835</v>
      </c>
      <c r="O8418">
        <v>3</v>
      </c>
      <c r="P8418">
        <v>10</v>
      </c>
      <c r="Q8418">
        <v>0.25</v>
      </c>
      <c r="R8418">
        <v>46020</v>
      </c>
      <c r="S8418" t="str" cm="1">
        <f t="array" ref="S8418">_xlfn.IFS(E8421&lt;30,"18-29",E8421&lt;45,"30-44",TRUE,"45+")</f>
        <v>18-29</v>
      </c>
      <c r="T8418" t="str" cm="1">
        <f t="array" ref="T8418">_xlfn.IFS(F8418&lt;=2,"0-2 Years",F8418&lt;=5,"3-5 Years",F8418&lt;=8,"6-8 Years",TRUE,"9-10 Years")</f>
        <v>0-2 Years</v>
      </c>
      <c r="U8418" t="str" cm="1">
        <f t="array" ref="U8418">_xlfn.IFS(P8418&gt;60,"High Risk",P8418&gt;30,"Medium Risk",TRUE,"Low Risk")</f>
        <v>Low Risk</v>
      </c>
      <c r="V8418">
        <f t="shared" si="131"/>
        <v>3</v>
      </c>
    </row>
    <row r="8419" spans="1:22" x14ac:dyDescent="0.2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 s="2">
        <v>0</v>
      </c>
      <c r="H8419">
        <v>2</v>
      </c>
      <c r="I8419">
        <v>1</v>
      </c>
      <c r="J8419">
        <v>0</v>
      </c>
      <c r="K8419" s="1">
        <v>182612.38</v>
      </c>
      <c r="L8419">
        <v>0</v>
      </c>
      <c r="M8419">
        <v>28</v>
      </c>
      <c r="N8419">
        <v>1927</v>
      </c>
      <c r="O8419">
        <v>10</v>
      </c>
      <c r="P8419">
        <v>99</v>
      </c>
      <c r="Q8419">
        <v>0.35714285714285715</v>
      </c>
      <c r="R8419">
        <v>53956</v>
      </c>
      <c r="S8419" t="str" cm="1">
        <f t="array" ref="S8419">_xlfn.IFS(E8422&lt;30,"18-29",E8422&lt;45,"30-44",TRUE,"45+")</f>
        <v>18-29</v>
      </c>
      <c r="T8419" t="str" cm="1">
        <f t="array" ref="T8419">_xlfn.IFS(F8419&lt;=2,"0-2 Years",F8419&lt;=5,"3-5 Years",F8419&lt;=8,"6-8 Years",TRUE,"9-10 Years")</f>
        <v>3-5 Years</v>
      </c>
      <c r="U8419" t="str" cm="1">
        <f t="array" ref="U8419">_xlfn.IFS(P8419&gt;60,"High Risk",P8419&gt;30,"Medium Risk",TRUE,"Low Risk")</f>
        <v>High Risk</v>
      </c>
      <c r="V8419">
        <f t="shared" si="131"/>
        <v>6</v>
      </c>
    </row>
    <row r="8420" spans="1:22" hidden="1" x14ac:dyDescent="0.2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 s="2">
        <v>100062.16</v>
      </c>
      <c r="H8420">
        <v>2</v>
      </c>
      <c r="I8420">
        <v>1</v>
      </c>
      <c r="J8420">
        <v>0</v>
      </c>
      <c r="K8420" s="1">
        <v>109201.43</v>
      </c>
      <c r="L8420">
        <v>0</v>
      </c>
      <c r="M8420">
        <v>13</v>
      </c>
      <c r="N8420">
        <v>4497</v>
      </c>
      <c r="O8420">
        <v>1</v>
      </c>
      <c r="P8420">
        <v>49</v>
      </c>
      <c r="Q8420">
        <v>7.6923076923076927E-2</v>
      </c>
      <c r="R8420">
        <v>58461</v>
      </c>
      <c r="S8420" t="str" cm="1">
        <f t="array" ref="S8420">_xlfn.IFS(E8423&lt;30,"18-29",E8423&lt;45,"30-44",TRUE,"45+")</f>
        <v>30-44</v>
      </c>
      <c r="T8420" t="str" cm="1">
        <f t="array" ref="T8420">_xlfn.IFS(F8420&lt;=2,"0-2 Years",F8420&lt;=5,"3-5 Years",F8420&lt;=8,"6-8 Years",TRUE,"9-10 Years")</f>
        <v>0-2 Years</v>
      </c>
      <c r="U8420" t="str" cm="1">
        <f t="array" ref="U8420">_xlfn.IFS(P8420&gt;60,"High Risk",P8420&gt;30,"Medium Risk",TRUE,"Low Risk")</f>
        <v>Medium Risk</v>
      </c>
      <c r="V8420">
        <f t="shared" si="131"/>
        <v>4</v>
      </c>
    </row>
    <row r="8421" spans="1:22" hidden="1" x14ac:dyDescent="0.2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 s="2">
        <v>98723.67</v>
      </c>
      <c r="H8421">
        <v>1</v>
      </c>
      <c r="I8421">
        <v>0</v>
      </c>
      <c r="J8421">
        <v>1</v>
      </c>
      <c r="K8421" s="1">
        <v>151146.67000000001</v>
      </c>
      <c r="L8421">
        <v>0</v>
      </c>
      <c r="M8421">
        <v>16</v>
      </c>
      <c r="N8421">
        <v>1120</v>
      </c>
      <c r="O8421">
        <v>5</v>
      </c>
      <c r="P8421">
        <v>155</v>
      </c>
      <c r="Q8421">
        <v>0.3125</v>
      </c>
      <c r="R8421">
        <v>17920</v>
      </c>
      <c r="S8421" t="str" cm="1">
        <f t="array" ref="S8421">_xlfn.IFS(E8424&lt;30,"18-29",E8424&lt;45,"30-44",TRUE,"45+")</f>
        <v>45+</v>
      </c>
      <c r="T8421" t="str" cm="1">
        <f t="array" ref="T8421">_xlfn.IFS(F8421&lt;=2,"0-2 Years",F8421&lt;=5,"3-5 Years",F8421&lt;=8,"6-8 Years",TRUE,"9-10 Years")</f>
        <v>6-8 Years</v>
      </c>
      <c r="U8421" t="str" cm="1">
        <f t="array" ref="U8421">_xlfn.IFS(P8421&gt;60,"High Risk",P8421&gt;30,"Medium Risk",TRUE,"Low Risk")</f>
        <v>High Risk</v>
      </c>
      <c r="V8421">
        <f t="shared" si="131"/>
        <v>2</v>
      </c>
    </row>
    <row r="8422" spans="1:22" hidden="1" x14ac:dyDescent="0.2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 s="2">
        <v>0</v>
      </c>
      <c r="H8422">
        <v>1</v>
      </c>
      <c r="I8422">
        <v>1</v>
      </c>
      <c r="J8422">
        <v>1</v>
      </c>
      <c r="K8422" s="1">
        <v>93901.61</v>
      </c>
      <c r="L8422">
        <v>0</v>
      </c>
      <c r="M8422">
        <v>19</v>
      </c>
      <c r="N8422">
        <v>1330</v>
      </c>
      <c r="O8422">
        <v>1</v>
      </c>
      <c r="P8422">
        <v>165</v>
      </c>
      <c r="Q8422">
        <v>5.2631578947368418E-2</v>
      </c>
      <c r="R8422">
        <v>25270</v>
      </c>
      <c r="S8422" t="str" cm="1">
        <f t="array" ref="S8422">_xlfn.IFS(E8425&lt;30,"18-29",E8425&lt;45,"30-44",TRUE,"45+")</f>
        <v>30-44</v>
      </c>
      <c r="T8422" t="str" cm="1">
        <f t="array" ref="T8422">_xlfn.IFS(F8422&lt;=2,"0-2 Years",F8422&lt;=5,"3-5 Years",F8422&lt;=8,"6-8 Years",TRUE,"9-10 Years")</f>
        <v>9-10 Years</v>
      </c>
      <c r="U8422" t="str" cm="1">
        <f t="array" ref="U8422">_xlfn.IFS(P8422&gt;60,"High Risk",P8422&gt;30,"Medium Risk",TRUE,"Low Risk")</f>
        <v>High Risk</v>
      </c>
      <c r="V8422">
        <f t="shared" si="131"/>
        <v>5</v>
      </c>
    </row>
    <row r="8423" spans="1:22" hidden="1" x14ac:dyDescent="0.2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 s="2">
        <v>128760.32000000001</v>
      </c>
      <c r="H8423">
        <v>1</v>
      </c>
      <c r="I8423">
        <v>1</v>
      </c>
      <c r="J8423">
        <v>0</v>
      </c>
      <c r="K8423" s="1">
        <v>36342.79</v>
      </c>
      <c r="L8423">
        <v>0</v>
      </c>
      <c r="M8423">
        <v>30</v>
      </c>
      <c r="N8423">
        <v>247</v>
      </c>
      <c r="O8423">
        <v>7</v>
      </c>
      <c r="P8423">
        <v>178</v>
      </c>
      <c r="Q8423">
        <v>0.23333333333333334</v>
      </c>
      <c r="R8423">
        <v>7410</v>
      </c>
      <c r="S8423" t="str" cm="1">
        <f t="array" ref="S8423">_xlfn.IFS(E8426&lt;30,"18-29",E8426&lt;45,"30-44",TRUE,"45+")</f>
        <v>18-29</v>
      </c>
      <c r="T8423" t="str" cm="1">
        <f t="array" ref="T8423">_xlfn.IFS(F8423&lt;=2,"0-2 Years",F8423&lt;=5,"3-5 Years",F8423&lt;=8,"6-8 Years",TRUE,"9-10 Years")</f>
        <v>6-8 Years</v>
      </c>
      <c r="U8423" t="str" cm="1">
        <f t="array" ref="U8423">_xlfn.IFS(P8423&gt;60,"High Risk",P8423&gt;30,"Medium Risk",TRUE,"Low Risk")</f>
        <v>High Risk</v>
      </c>
      <c r="V8423">
        <f t="shared" si="131"/>
        <v>5</v>
      </c>
    </row>
    <row r="8424" spans="1:22" x14ac:dyDescent="0.2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 s="2">
        <v>144772.69</v>
      </c>
      <c r="H8424">
        <v>1</v>
      </c>
      <c r="I8424">
        <v>0</v>
      </c>
      <c r="J8424">
        <v>0</v>
      </c>
      <c r="K8424" s="1">
        <v>98302.57</v>
      </c>
      <c r="L8424">
        <v>1</v>
      </c>
      <c r="M8424">
        <v>3</v>
      </c>
      <c r="N8424">
        <v>4027</v>
      </c>
      <c r="O8424">
        <v>5</v>
      </c>
      <c r="P8424">
        <v>114</v>
      </c>
      <c r="Q8424">
        <v>1</v>
      </c>
      <c r="R8424">
        <v>12081</v>
      </c>
      <c r="S8424" t="str" cm="1">
        <f t="array" ref="S8424">_xlfn.IFS(E8427&lt;30,"18-29",E8427&lt;45,"30-44",TRUE,"45+")</f>
        <v>18-29</v>
      </c>
      <c r="T8424" t="str" cm="1">
        <f t="array" ref="T8424">_xlfn.IFS(F8424&lt;=2,"0-2 Years",F8424&lt;=5,"3-5 Years",F8424&lt;=8,"6-8 Years",TRUE,"9-10 Years")</f>
        <v>3-5 Years</v>
      </c>
      <c r="U8424" t="str" cm="1">
        <f t="array" ref="U8424">_xlfn.IFS(P8424&gt;60,"High Risk",P8424&gt;30,"Medium Risk",TRUE,"Low Risk")</f>
        <v>High Risk</v>
      </c>
      <c r="V8424">
        <f t="shared" si="131"/>
        <v>6</v>
      </c>
    </row>
    <row r="8425" spans="1:22" x14ac:dyDescent="0.2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 s="2">
        <v>0</v>
      </c>
      <c r="H8425">
        <v>1</v>
      </c>
      <c r="I8425">
        <v>0</v>
      </c>
      <c r="J8425">
        <v>0</v>
      </c>
      <c r="K8425" s="1">
        <v>84972.9</v>
      </c>
      <c r="L8425">
        <v>1</v>
      </c>
      <c r="M8425">
        <v>20</v>
      </c>
      <c r="N8425">
        <v>1023</v>
      </c>
      <c r="O8425">
        <v>3</v>
      </c>
      <c r="P8425">
        <v>61</v>
      </c>
      <c r="Q8425">
        <v>0.15</v>
      </c>
      <c r="R8425">
        <v>20460</v>
      </c>
      <c r="S8425" t="str" cm="1">
        <f t="array" ref="S8425">_xlfn.IFS(E8428&lt;30,"18-29",E8428&lt;45,"30-44",TRUE,"45+")</f>
        <v>18-29</v>
      </c>
      <c r="T8425" t="str" cm="1">
        <f t="array" ref="T8425">_xlfn.IFS(F8425&lt;=2,"0-2 Years",F8425&lt;=5,"3-5 Years",F8425&lt;=8,"6-8 Years",TRUE,"9-10 Years")</f>
        <v>3-5 Years</v>
      </c>
      <c r="U8425" t="str" cm="1">
        <f t="array" ref="U8425">_xlfn.IFS(P8425&gt;60,"High Risk",P8425&gt;30,"Medium Risk",TRUE,"Low Risk")</f>
        <v>High Risk</v>
      </c>
      <c r="V8425">
        <f t="shared" si="131"/>
        <v>8</v>
      </c>
    </row>
    <row r="8426" spans="1:22" hidden="1" x14ac:dyDescent="0.2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 s="2">
        <v>71281.289999999994</v>
      </c>
      <c r="H8426">
        <v>1</v>
      </c>
      <c r="I8426">
        <v>1</v>
      </c>
      <c r="J8426">
        <v>1</v>
      </c>
      <c r="K8426" s="1">
        <v>108747.12</v>
      </c>
      <c r="L8426">
        <v>1</v>
      </c>
      <c r="M8426">
        <v>12</v>
      </c>
      <c r="N8426">
        <v>1791</v>
      </c>
      <c r="O8426">
        <v>7</v>
      </c>
      <c r="P8426">
        <v>136</v>
      </c>
      <c r="Q8426">
        <v>0.58333333333333337</v>
      </c>
      <c r="R8426">
        <v>21492</v>
      </c>
      <c r="S8426" t="str" cm="1">
        <f t="array" ref="S8426">_xlfn.IFS(E8429&lt;30,"18-29",E8429&lt;45,"30-44",TRUE,"45+")</f>
        <v>30-44</v>
      </c>
      <c r="T8426" t="str" cm="1">
        <f t="array" ref="T8426">_xlfn.IFS(F8426&lt;=2,"0-2 Years",F8426&lt;=5,"3-5 Years",F8426&lt;=8,"6-8 Years",TRUE,"9-10 Years")</f>
        <v>0-2 Years</v>
      </c>
      <c r="U8426" t="str" cm="1">
        <f t="array" ref="U8426">_xlfn.IFS(P8426&gt;60,"High Risk",P8426&gt;30,"Medium Risk",TRUE,"Low Risk")</f>
        <v>High Risk</v>
      </c>
      <c r="V8426">
        <f t="shared" si="131"/>
        <v>3</v>
      </c>
    </row>
    <row r="8427" spans="1:22" hidden="1" x14ac:dyDescent="0.2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 s="2">
        <v>117035.89</v>
      </c>
      <c r="H8427">
        <v>1</v>
      </c>
      <c r="I8427">
        <v>1</v>
      </c>
      <c r="J8427">
        <v>1</v>
      </c>
      <c r="K8427" s="1">
        <v>21862.19</v>
      </c>
      <c r="L8427">
        <v>0</v>
      </c>
      <c r="M8427">
        <v>20</v>
      </c>
      <c r="N8427">
        <v>1239</v>
      </c>
      <c r="O8427">
        <v>9</v>
      </c>
      <c r="P8427">
        <v>51</v>
      </c>
      <c r="Q8427">
        <v>0.45</v>
      </c>
      <c r="R8427">
        <v>24780</v>
      </c>
      <c r="S8427" t="str" cm="1">
        <f t="array" ref="S8427">_xlfn.IFS(E8430&lt;30,"18-29",E8430&lt;45,"30-44",TRUE,"45+")</f>
        <v>30-44</v>
      </c>
      <c r="T8427" t="str" cm="1">
        <f t="array" ref="T8427">_xlfn.IFS(F8427&lt;=2,"0-2 Years",F8427&lt;=5,"3-5 Years",F8427&lt;=8,"6-8 Years",TRUE,"9-10 Years")</f>
        <v>9-10 Years</v>
      </c>
      <c r="U8427" t="str" cm="1">
        <f t="array" ref="U8427">_xlfn.IFS(P8427&gt;60,"High Risk",P8427&gt;30,"Medium Risk",TRUE,"Low Risk")</f>
        <v>Medium Risk</v>
      </c>
      <c r="V8427">
        <f t="shared" si="131"/>
        <v>2</v>
      </c>
    </row>
    <row r="8428" spans="1:22" x14ac:dyDescent="0.2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 s="2">
        <v>0</v>
      </c>
      <c r="H8428">
        <v>2</v>
      </c>
      <c r="I8428">
        <v>0</v>
      </c>
      <c r="J8428">
        <v>0</v>
      </c>
      <c r="K8428" s="1">
        <v>121551.93</v>
      </c>
      <c r="L8428">
        <v>0</v>
      </c>
      <c r="M8428">
        <v>30</v>
      </c>
      <c r="N8428">
        <v>3558</v>
      </c>
      <c r="O8428">
        <v>10</v>
      </c>
      <c r="P8428">
        <v>19</v>
      </c>
      <c r="Q8428">
        <v>0.33333333333333331</v>
      </c>
      <c r="R8428">
        <v>106740</v>
      </c>
      <c r="S8428" t="str" cm="1">
        <f t="array" ref="S8428">_xlfn.IFS(E8431&lt;30,"18-29",E8431&lt;45,"30-44",TRUE,"45+")</f>
        <v>18-29</v>
      </c>
      <c r="T8428" t="str" cm="1">
        <f t="array" ref="T8428">_xlfn.IFS(F8428&lt;=2,"0-2 Years",F8428&lt;=5,"3-5 Years",F8428&lt;=8,"6-8 Years",TRUE,"9-10 Years")</f>
        <v>0-2 Years</v>
      </c>
      <c r="U8428" t="str" cm="1">
        <f t="array" ref="U8428">_xlfn.IFS(P8428&gt;60,"High Risk",P8428&gt;30,"Medium Risk",TRUE,"Low Risk")</f>
        <v>Low Risk</v>
      </c>
      <c r="V8428">
        <f t="shared" si="131"/>
        <v>7</v>
      </c>
    </row>
    <row r="8429" spans="1:22" hidden="1" x14ac:dyDescent="0.2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 s="2">
        <v>3768.69</v>
      </c>
      <c r="H8429">
        <v>2</v>
      </c>
      <c r="I8429">
        <v>1</v>
      </c>
      <c r="J8429">
        <v>0</v>
      </c>
      <c r="K8429" s="1">
        <v>177065.24</v>
      </c>
      <c r="L8429">
        <v>1</v>
      </c>
      <c r="M8429">
        <v>10</v>
      </c>
      <c r="N8429">
        <v>2704</v>
      </c>
      <c r="O8429">
        <v>10</v>
      </c>
      <c r="P8429">
        <v>84</v>
      </c>
      <c r="Q8429">
        <v>1</v>
      </c>
      <c r="R8429">
        <v>27040</v>
      </c>
      <c r="S8429" t="str" cm="1">
        <f t="array" ref="S8429">_xlfn.IFS(E8432&lt;30,"18-29",E8432&lt;45,"30-44",TRUE,"45+")</f>
        <v>30-44</v>
      </c>
      <c r="T8429" t="str" cm="1">
        <f t="array" ref="T8429">_xlfn.IFS(F8429&lt;=2,"0-2 Years",F8429&lt;=5,"3-5 Years",F8429&lt;=8,"6-8 Years",TRUE,"9-10 Years")</f>
        <v>0-2 Years</v>
      </c>
      <c r="U8429" t="str" cm="1">
        <f t="array" ref="U8429">_xlfn.IFS(P8429&gt;60,"High Risk",P8429&gt;30,"Medium Risk",TRUE,"Low Risk")</f>
        <v>High Risk</v>
      </c>
      <c r="V8429">
        <f t="shared" si="131"/>
        <v>4</v>
      </c>
    </row>
    <row r="8430" spans="1:22" hidden="1" x14ac:dyDescent="0.2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 s="2">
        <v>108913.84</v>
      </c>
      <c r="H8430">
        <v>2</v>
      </c>
      <c r="I8430">
        <v>1</v>
      </c>
      <c r="J8430">
        <v>1</v>
      </c>
      <c r="K8430" s="1">
        <v>140460.01</v>
      </c>
      <c r="L8430">
        <v>0</v>
      </c>
      <c r="M8430">
        <v>2</v>
      </c>
      <c r="N8430">
        <v>177</v>
      </c>
      <c r="O8430">
        <v>10</v>
      </c>
      <c r="P8430">
        <v>18</v>
      </c>
      <c r="Q8430">
        <v>1</v>
      </c>
      <c r="R8430">
        <v>354</v>
      </c>
      <c r="S8430" t="str" cm="1">
        <f t="array" ref="S8430">_xlfn.IFS(E8433&lt;30,"18-29",E8433&lt;45,"30-44",TRUE,"45+")</f>
        <v>30-44</v>
      </c>
      <c r="T8430" t="str" cm="1">
        <f t="array" ref="T8430">_xlfn.IFS(F8430&lt;=2,"0-2 Years",F8430&lt;=5,"3-5 Years",F8430&lt;=8,"6-8 Years",TRUE,"9-10 Years")</f>
        <v>0-2 Years</v>
      </c>
      <c r="U8430" t="str" cm="1">
        <f t="array" ref="U8430">_xlfn.IFS(P8430&gt;60,"High Risk",P8430&gt;30,"Medium Risk",TRUE,"Low Risk")</f>
        <v>Low Risk</v>
      </c>
      <c r="V8430">
        <f t="shared" si="131"/>
        <v>1</v>
      </c>
    </row>
    <row r="8431" spans="1:22" hidden="1" x14ac:dyDescent="0.2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 s="2">
        <v>101100.22</v>
      </c>
      <c r="H8431">
        <v>2</v>
      </c>
      <c r="I8431">
        <v>1</v>
      </c>
      <c r="J8431">
        <v>1</v>
      </c>
      <c r="K8431" s="1">
        <v>35337.31</v>
      </c>
      <c r="L8431">
        <v>0</v>
      </c>
      <c r="M8431">
        <v>19</v>
      </c>
      <c r="N8431">
        <v>4392</v>
      </c>
      <c r="O8431">
        <v>8</v>
      </c>
      <c r="P8431">
        <v>39</v>
      </c>
      <c r="Q8431">
        <v>0.42105263157894735</v>
      </c>
      <c r="R8431">
        <v>83448</v>
      </c>
      <c r="S8431" t="str" cm="1">
        <f t="array" ref="S8431">_xlfn.IFS(E8434&lt;30,"18-29",E8434&lt;45,"30-44",TRUE,"45+")</f>
        <v>45+</v>
      </c>
      <c r="T8431" t="str" cm="1">
        <f t="array" ref="T8431">_xlfn.IFS(F8431&lt;=2,"0-2 Years",F8431&lt;=5,"3-5 Years",F8431&lt;=8,"6-8 Years",TRUE,"9-10 Years")</f>
        <v>0-2 Years</v>
      </c>
      <c r="U8431" t="str" cm="1">
        <f t="array" ref="U8431">_xlfn.IFS(P8431&gt;60,"High Risk",P8431&gt;30,"Medium Risk",TRUE,"Low Risk")</f>
        <v>Medium Risk</v>
      </c>
      <c r="V8431">
        <f t="shared" si="131"/>
        <v>1</v>
      </c>
    </row>
    <row r="8432" spans="1:22" hidden="1" x14ac:dyDescent="0.2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 s="2">
        <v>110615.47</v>
      </c>
      <c r="H8432">
        <v>1</v>
      </c>
      <c r="I8432">
        <v>1</v>
      </c>
      <c r="J8432">
        <v>1</v>
      </c>
      <c r="K8432" s="1">
        <v>193502.93</v>
      </c>
      <c r="L8432">
        <v>0</v>
      </c>
      <c r="M8432">
        <v>16</v>
      </c>
      <c r="N8432">
        <v>2489</v>
      </c>
      <c r="O8432">
        <v>9</v>
      </c>
      <c r="P8432">
        <v>56</v>
      </c>
      <c r="Q8432">
        <v>0.5625</v>
      </c>
      <c r="R8432">
        <v>39824</v>
      </c>
      <c r="S8432" t="str" cm="1">
        <f t="array" ref="S8432">_xlfn.IFS(E8435&lt;30,"18-29",E8435&lt;45,"30-44",TRUE,"45+")</f>
        <v>30-44</v>
      </c>
      <c r="T8432" t="str" cm="1">
        <f t="array" ref="T8432">_xlfn.IFS(F8432&lt;=2,"0-2 Years",F8432&lt;=5,"3-5 Years",F8432&lt;=8,"6-8 Years",TRUE,"9-10 Years")</f>
        <v>6-8 Years</v>
      </c>
      <c r="U8432" t="str" cm="1">
        <f t="array" ref="U8432">_xlfn.IFS(P8432&gt;60,"High Risk",P8432&gt;30,"Medium Risk",TRUE,"Low Risk")</f>
        <v>Medium Risk</v>
      </c>
      <c r="V8432">
        <f t="shared" si="131"/>
        <v>2</v>
      </c>
    </row>
    <row r="8433" spans="1:22" hidden="1" x14ac:dyDescent="0.2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 s="2">
        <v>152143.89000000001</v>
      </c>
      <c r="H8433">
        <v>1</v>
      </c>
      <c r="I8433">
        <v>1</v>
      </c>
      <c r="J8433">
        <v>1</v>
      </c>
      <c r="K8433" s="1">
        <v>32174.03</v>
      </c>
      <c r="L8433">
        <v>0</v>
      </c>
      <c r="M8433">
        <v>13</v>
      </c>
      <c r="N8433">
        <v>2458</v>
      </c>
      <c r="O8433">
        <v>7</v>
      </c>
      <c r="P8433">
        <v>92</v>
      </c>
      <c r="Q8433">
        <v>0.53846153846153844</v>
      </c>
      <c r="R8433">
        <v>31954</v>
      </c>
      <c r="S8433" t="str" cm="1">
        <f t="array" ref="S8433">_xlfn.IFS(E8436&lt;30,"18-29",E8436&lt;45,"30-44",TRUE,"45+")</f>
        <v>30-44</v>
      </c>
      <c r="T8433" t="str" cm="1">
        <f t="array" ref="T8433">_xlfn.IFS(F8433&lt;=2,"0-2 Years",F8433&lt;=5,"3-5 Years",F8433&lt;=8,"6-8 Years",TRUE,"9-10 Years")</f>
        <v>6-8 Years</v>
      </c>
      <c r="U8433" t="str" cm="1">
        <f t="array" ref="U8433">_xlfn.IFS(P8433&gt;60,"High Risk",P8433&gt;30,"Medium Risk",TRUE,"Low Risk")</f>
        <v>High Risk</v>
      </c>
      <c r="V8433">
        <f t="shared" si="131"/>
        <v>2</v>
      </c>
    </row>
    <row r="8434" spans="1:22" hidden="1" x14ac:dyDescent="0.2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 s="2">
        <v>121797.09</v>
      </c>
      <c r="H8434">
        <v>1</v>
      </c>
      <c r="I8434">
        <v>0</v>
      </c>
      <c r="J8434">
        <v>1</v>
      </c>
      <c r="K8434" s="1">
        <v>5811.9</v>
      </c>
      <c r="L8434">
        <v>1</v>
      </c>
      <c r="M8434">
        <v>5</v>
      </c>
      <c r="N8434">
        <v>1503</v>
      </c>
      <c r="O8434">
        <v>0</v>
      </c>
      <c r="P8434">
        <v>135</v>
      </c>
      <c r="Q8434">
        <v>0</v>
      </c>
      <c r="R8434">
        <v>7515</v>
      </c>
      <c r="S8434" t="str" cm="1">
        <f t="array" ref="S8434">_xlfn.IFS(E8437&lt;30,"18-29",E8437&lt;45,"30-44",TRUE,"45+")</f>
        <v>30-44</v>
      </c>
      <c r="T8434" t="str" cm="1">
        <f t="array" ref="T8434">_xlfn.IFS(F8434&lt;=2,"0-2 Years",F8434&lt;=5,"3-5 Years",F8434&lt;=8,"6-8 Years",TRUE,"9-10 Years")</f>
        <v>6-8 Years</v>
      </c>
      <c r="U8434" t="str" cm="1">
        <f t="array" ref="U8434">_xlfn.IFS(P8434&gt;60,"High Risk",P8434&gt;30,"Medium Risk",TRUE,"Low Risk")</f>
        <v>High Risk</v>
      </c>
      <c r="V8434">
        <f t="shared" si="131"/>
        <v>3</v>
      </c>
    </row>
    <row r="8435" spans="1:22" hidden="1" x14ac:dyDescent="0.2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 s="2">
        <v>109798.25</v>
      </c>
      <c r="H8435">
        <v>1</v>
      </c>
      <c r="I8435">
        <v>0</v>
      </c>
      <c r="J8435">
        <v>1</v>
      </c>
      <c r="K8435" s="1">
        <v>149593.60999999999</v>
      </c>
      <c r="L8435">
        <v>0</v>
      </c>
      <c r="M8435">
        <v>6</v>
      </c>
      <c r="N8435">
        <v>2406</v>
      </c>
      <c r="O8435">
        <v>1</v>
      </c>
      <c r="P8435">
        <v>9</v>
      </c>
      <c r="Q8435">
        <v>0.16666666666666666</v>
      </c>
      <c r="R8435">
        <v>14436</v>
      </c>
      <c r="S8435" t="str" cm="1">
        <f t="array" ref="S8435">_xlfn.IFS(E8438&lt;30,"18-29",E8438&lt;45,"30-44",TRUE,"45+")</f>
        <v>30-44</v>
      </c>
      <c r="T8435" t="str" cm="1">
        <f t="array" ref="T8435">_xlfn.IFS(F8435&lt;=2,"0-2 Years",F8435&lt;=5,"3-5 Years",F8435&lt;=8,"6-8 Years",TRUE,"9-10 Years")</f>
        <v>3-5 Years</v>
      </c>
      <c r="U8435" t="str" cm="1">
        <f t="array" ref="U8435">_xlfn.IFS(P8435&gt;60,"High Risk",P8435&gt;30,"Medium Risk",TRUE,"Low Risk")</f>
        <v>Low Risk</v>
      </c>
      <c r="V8435">
        <f t="shared" si="131"/>
        <v>2</v>
      </c>
    </row>
    <row r="8436" spans="1:22" hidden="1" x14ac:dyDescent="0.2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 s="2">
        <v>122403.24</v>
      </c>
      <c r="H8436">
        <v>1</v>
      </c>
      <c r="I8436">
        <v>0</v>
      </c>
      <c r="J8436">
        <v>1</v>
      </c>
      <c r="K8436" s="1">
        <v>37439.9</v>
      </c>
      <c r="L8436">
        <v>1</v>
      </c>
      <c r="M8436">
        <v>7</v>
      </c>
      <c r="N8436">
        <v>3962</v>
      </c>
      <c r="O8436">
        <v>7</v>
      </c>
      <c r="P8436">
        <v>136</v>
      </c>
      <c r="Q8436">
        <v>1</v>
      </c>
      <c r="R8436">
        <v>27734</v>
      </c>
      <c r="S8436" t="str" cm="1">
        <f t="array" ref="S8436">_xlfn.IFS(E8439&lt;30,"18-29",E8439&lt;45,"30-44",TRUE,"45+")</f>
        <v>18-29</v>
      </c>
      <c r="T8436" t="str" cm="1">
        <f t="array" ref="T8436">_xlfn.IFS(F8436&lt;=2,"0-2 Years",F8436&lt;=5,"3-5 Years",F8436&lt;=8,"6-8 Years",TRUE,"9-10 Years")</f>
        <v>6-8 Years</v>
      </c>
      <c r="U8436" t="str" cm="1">
        <f t="array" ref="U8436">_xlfn.IFS(P8436&gt;60,"High Risk",P8436&gt;30,"Medium Risk",TRUE,"Low Risk")</f>
        <v>High Risk</v>
      </c>
      <c r="V8436">
        <f t="shared" si="131"/>
        <v>2</v>
      </c>
    </row>
    <row r="8437" spans="1:22" hidden="1" x14ac:dyDescent="0.2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 s="2">
        <v>145860.98000000001</v>
      </c>
      <c r="H8437">
        <v>1</v>
      </c>
      <c r="I8437">
        <v>1</v>
      </c>
      <c r="J8437">
        <v>1</v>
      </c>
      <c r="K8437" s="1">
        <v>142763.51</v>
      </c>
      <c r="L8437">
        <v>1</v>
      </c>
      <c r="M8437">
        <v>4</v>
      </c>
      <c r="N8437">
        <v>1204</v>
      </c>
      <c r="O8437">
        <v>1</v>
      </c>
      <c r="P8437">
        <v>13</v>
      </c>
      <c r="Q8437">
        <v>0.25</v>
      </c>
      <c r="R8437">
        <v>4816</v>
      </c>
      <c r="S8437" t="str" cm="1">
        <f t="array" ref="S8437">_xlfn.IFS(E8440&lt;30,"18-29",E8440&lt;45,"30-44",TRUE,"45+")</f>
        <v>45+</v>
      </c>
      <c r="T8437" t="str" cm="1">
        <f t="array" ref="T8437">_xlfn.IFS(F8437&lt;=2,"0-2 Years",F8437&lt;=5,"3-5 Years",F8437&lt;=8,"6-8 Years",TRUE,"9-10 Years")</f>
        <v>3-5 Years</v>
      </c>
      <c r="U8437" t="str" cm="1">
        <f t="array" ref="U8437">_xlfn.IFS(P8437&gt;60,"High Risk",P8437&gt;30,"Medium Risk",TRUE,"Low Risk")</f>
        <v>Low Risk</v>
      </c>
      <c r="V8437">
        <f t="shared" si="131"/>
        <v>2</v>
      </c>
    </row>
    <row r="8438" spans="1:22" x14ac:dyDescent="0.2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 s="2">
        <v>0</v>
      </c>
      <c r="H8438">
        <v>2</v>
      </c>
      <c r="I8438">
        <v>0</v>
      </c>
      <c r="J8438">
        <v>0</v>
      </c>
      <c r="K8438" s="1">
        <v>45038.74</v>
      </c>
      <c r="L8438">
        <v>0</v>
      </c>
      <c r="M8438">
        <v>11</v>
      </c>
      <c r="N8438">
        <v>1885</v>
      </c>
      <c r="O8438">
        <v>10</v>
      </c>
      <c r="P8438">
        <v>113</v>
      </c>
      <c r="Q8438">
        <v>0.90909090909090906</v>
      </c>
      <c r="R8438">
        <v>20735</v>
      </c>
      <c r="S8438" t="str" cm="1">
        <f t="array" ref="S8438">_xlfn.IFS(E8441&lt;30,"18-29",E8441&lt;45,"30-44",TRUE,"45+")</f>
        <v>18-29</v>
      </c>
      <c r="T8438" t="str" cm="1">
        <f t="array" ref="T8438">_xlfn.IFS(F8438&lt;=2,"0-2 Years",F8438&lt;=5,"3-5 Years",F8438&lt;=8,"6-8 Years",TRUE,"9-10 Years")</f>
        <v>6-8 Years</v>
      </c>
      <c r="U8438" t="str" cm="1">
        <f t="array" ref="U8438">_xlfn.IFS(P8438&gt;60,"High Risk",P8438&gt;30,"Medium Risk",TRUE,"Low Risk")</f>
        <v>High Risk</v>
      </c>
      <c r="V8438">
        <f t="shared" si="131"/>
        <v>6</v>
      </c>
    </row>
    <row r="8439" spans="1:22" x14ac:dyDescent="0.2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 s="2">
        <v>0</v>
      </c>
      <c r="H8439">
        <v>2</v>
      </c>
      <c r="I8439">
        <v>0</v>
      </c>
      <c r="J8439">
        <v>0</v>
      </c>
      <c r="K8439" s="1">
        <v>172097.4</v>
      </c>
      <c r="L8439">
        <v>0</v>
      </c>
      <c r="M8439">
        <v>15</v>
      </c>
      <c r="N8439">
        <v>556</v>
      </c>
      <c r="O8439">
        <v>6</v>
      </c>
      <c r="P8439">
        <v>69</v>
      </c>
      <c r="Q8439">
        <v>0.4</v>
      </c>
      <c r="R8439">
        <v>8340</v>
      </c>
      <c r="S8439" t="str" cm="1">
        <f t="array" ref="S8439">_xlfn.IFS(E8442&lt;30,"18-29",E8442&lt;45,"30-44",TRUE,"45+")</f>
        <v>30-44</v>
      </c>
      <c r="T8439" t="str" cm="1">
        <f t="array" ref="T8439">_xlfn.IFS(F8439&lt;=2,"0-2 Years",F8439&lt;=5,"3-5 Years",F8439&lt;=8,"6-8 Years",TRUE,"9-10 Years")</f>
        <v>9-10 Years</v>
      </c>
      <c r="U8439" t="str" cm="1">
        <f t="array" ref="U8439">_xlfn.IFS(P8439&gt;60,"High Risk",P8439&gt;30,"Medium Risk",TRUE,"Low Risk")</f>
        <v>High Risk</v>
      </c>
      <c r="V8439">
        <f t="shared" si="131"/>
        <v>6</v>
      </c>
    </row>
    <row r="8440" spans="1:22" hidden="1" x14ac:dyDescent="0.2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 s="2">
        <v>105086.74</v>
      </c>
      <c r="H8440">
        <v>1</v>
      </c>
      <c r="I8440">
        <v>1</v>
      </c>
      <c r="J8440">
        <v>1</v>
      </c>
      <c r="K8440" s="1">
        <v>180344.69</v>
      </c>
      <c r="L8440">
        <v>1</v>
      </c>
      <c r="M8440">
        <v>19</v>
      </c>
      <c r="N8440">
        <v>855</v>
      </c>
      <c r="O8440">
        <v>3</v>
      </c>
      <c r="P8440">
        <v>3</v>
      </c>
      <c r="Q8440">
        <v>0.15789473684210525</v>
      </c>
      <c r="R8440">
        <v>16245</v>
      </c>
      <c r="S8440" t="str" cm="1">
        <f t="array" ref="S8440">_xlfn.IFS(E8443&lt;30,"18-29",E8443&lt;45,"30-44",TRUE,"45+")</f>
        <v>18-29</v>
      </c>
      <c r="T8440" t="str" cm="1">
        <f t="array" ref="T8440">_xlfn.IFS(F8440&lt;=2,"0-2 Years",F8440&lt;=5,"3-5 Years",F8440&lt;=8,"6-8 Years",TRUE,"9-10 Years")</f>
        <v>6-8 Years</v>
      </c>
      <c r="U8440" t="str" cm="1">
        <f t="array" ref="U8440">_xlfn.IFS(P8440&gt;60,"High Risk",P8440&gt;30,"Medium Risk",TRUE,"Low Risk")</f>
        <v>Low Risk</v>
      </c>
      <c r="V8440">
        <f t="shared" si="131"/>
        <v>3</v>
      </c>
    </row>
    <row r="8441" spans="1:22" hidden="1" x14ac:dyDescent="0.2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 s="2">
        <v>114991.45</v>
      </c>
      <c r="H8441">
        <v>1</v>
      </c>
      <c r="I8441">
        <v>1</v>
      </c>
      <c r="J8441">
        <v>1</v>
      </c>
      <c r="K8441" s="1">
        <v>37392.559999999998</v>
      </c>
      <c r="L8441">
        <v>0</v>
      </c>
      <c r="M8441">
        <v>25</v>
      </c>
      <c r="N8441">
        <v>3204</v>
      </c>
      <c r="O8441">
        <v>8</v>
      </c>
      <c r="P8441">
        <v>139</v>
      </c>
      <c r="Q8441">
        <v>0.32</v>
      </c>
      <c r="R8441">
        <v>80100</v>
      </c>
      <c r="S8441" t="str" cm="1">
        <f t="array" ref="S8441">_xlfn.IFS(E8444&lt;30,"18-29",E8444&lt;45,"30-44",TRUE,"45+")</f>
        <v>30-44</v>
      </c>
      <c r="T8441" t="str" cm="1">
        <f t="array" ref="T8441">_xlfn.IFS(F8441&lt;=2,"0-2 Years",F8441&lt;=5,"3-5 Years",F8441&lt;=8,"6-8 Years",TRUE,"9-10 Years")</f>
        <v>0-2 Years</v>
      </c>
      <c r="U8441" t="str" cm="1">
        <f t="array" ref="U8441">_xlfn.IFS(P8441&gt;60,"High Risk",P8441&gt;30,"Medium Risk",TRUE,"Low Risk")</f>
        <v>High Risk</v>
      </c>
      <c r="V8441">
        <f t="shared" si="131"/>
        <v>3</v>
      </c>
    </row>
    <row r="8442" spans="1:22" hidden="1" x14ac:dyDescent="0.2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 s="2">
        <v>96769.04</v>
      </c>
      <c r="H8442">
        <v>1</v>
      </c>
      <c r="I8442">
        <v>1</v>
      </c>
      <c r="J8442">
        <v>1</v>
      </c>
      <c r="K8442" s="1">
        <v>36864.050000000003</v>
      </c>
      <c r="L8442">
        <v>0</v>
      </c>
      <c r="M8442">
        <v>11</v>
      </c>
      <c r="N8442">
        <v>285</v>
      </c>
      <c r="O8442">
        <v>5</v>
      </c>
      <c r="P8442">
        <v>62</v>
      </c>
      <c r="Q8442">
        <v>0.45454545454545453</v>
      </c>
      <c r="R8442">
        <v>3135</v>
      </c>
      <c r="S8442" t="str" cm="1">
        <f t="array" ref="S8442">_xlfn.IFS(E8445&lt;30,"18-29",E8445&lt;45,"30-44",TRUE,"45+")</f>
        <v>18-29</v>
      </c>
      <c r="T8442" t="str" cm="1">
        <f t="array" ref="T8442">_xlfn.IFS(F8442&lt;=2,"0-2 Years",F8442&lt;=5,"3-5 Years",F8442&lt;=8,"6-8 Years",TRUE,"9-10 Years")</f>
        <v>6-8 Years</v>
      </c>
      <c r="U8442" t="str" cm="1">
        <f t="array" ref="U8442">_xlfn.IFS(P8442&gt;60,"High Risk",P8442&gt;30,"Medium Risk",TRUE,"Low Risk")</f>
        <v>High Risk</v>
      </c>
      <c r="V8442">
        <f t="shared" si="131"/>
        <v>2</v>
      </c>
    </row>
    <row r="8443" spans="1:22" x14ac:dyDescent="0.2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 s="2">
        <v>0</v>
      </c>
      <c r="H8443">
        <v>2</v>
      </c>
      <c r="I8443">
        <v>0</v>
      </c>
      <c r="J8443">
        <v>0</v>
      </c>
      <c r="K8443" s="1">
        <v>132418.59</v>
      </c>
      <c r="L8443">
        <v>0</v>
      </c>
      <c r="M8443">
        <v>15</v>
      </c>
      <c r="N8443">
        <v>2990</v>
      </c>
      <c r="O8443">
        <v>10</v>
      </c>
      <c r="P8443">
        <v>94</v>
      </c>
      <c r="Q8443">
        <v>0.66666666666666663</v>
      </c>
      <c r="R8443">
        <v>44850</v>
      </c>
      <c r="S8443" t="str" cm="1">
        <f t="array" ref="S8443">_xlfn.IFS(E8446&lt;30,"18-29",E8446&lt;45,"30-44",TRUE,"45+")</f>
        <v>45+</v>
      </c>
      <c r="T8443" t="str" cm="1">
        <f t="array" ref="T8443">_xlfn.IFS(F8443&lt;=2,"0-2 Years",F8443&lt;=5,"3-5 Years",F8443&lt;=8,"6-8 Years",TRUE,"9-10 Years")</f>
        <v>3-5 Years</v>
      </c>
      <c r="U8443" t="str" cm="1">
        <f t="array" ref="U8443">_xlfn.IFS(P8443&gt;60,"High Risk",P8443&gt;30,"Medium Risk",TRUE,"Low Risk")</f>
        <v>High Risk</v>
      </c>
      <c r="V8443">
        <f t="shared" si="131"/>
        <v>6</v>
      </c>
    </row>
    <row r="8444" spans="1:22" x14ac:dyDescent="0.2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 s="2">
        <v>0</v>
      </c>
      <c r="H8444">
        <v>2</v>
      </c>
      <c r="I8444">
        <v>0</v>
      </c>
      <c r="J8444">
        <v>0</v>
      </c>
      <c r="K8444" s="1">
        <v>60894.26</v>
      </c>
      <c r="L8444">
        <v>0</v>
      </c>
      <c r="M8444">
        <v>8</v>
      </c>
      <c r="N8444">
        <v>269</v>
      </c>
      <c r="O8444">
        <v>0</v>
      </c>
      <c r="P8444">
        <v>158</v>
      </c>
      <c r="Q8444">
        <v>0</v>
      </c>
      <c r="R8444">
        <v>2152</v>
      </c>
      <c r="S8444" t="str" cm="1">
        <f t="array" ref="S8444">_xlfn.IFS(E8447&lt;30,"18-29",E8447&lt;45,"30-44",TRUE,"45+")</f>
        <v>18-29</v>
      </c>
      <c r="T8444" t="str" cm="1">
        <f t="array" ref="T8444">_xlfn.IFS(F8444&lt;=2,"0-2 Years",F8444&lt;=5,"3-5 Years",F8444&lt;=8,"6-8 Years",TRUE,"9-10 Years")</f>
        <v>3-5 Years</v>
      </c>
      <c r="U8444" t="str" cm="1">
        <f t="array" ref="U8444">_xlfn.IFS(P8444&gt;60,"High Risk",P8444&gt;30,"Medium Risk",TRUE,"Low Risk")</f>
        <v>High Risk</v>
      </c>
      <c r="V8444">
        <f t="shared" si="131"/>
        <v>6</v>
      </c>
    </row>
    <row r="8445" spans="1:22" hidden="1" x14ac:dyDescent="0.2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 s="2">
        <v>132725.1</v>
      </c>
      <c r="H8445">
        <v>1</v>
      </c>
      <c r="I8445">
        <v>1</v>
      </c>
      <c r="J8445">
        <v>1</v>
      </c>
      <c r="K8445" s="1">
        <v>143913.32999999999</v>
      </c>
      <c r="L8445">
        <v>0</v>
      </c>
      <c r="M8445">
        <v>27</v>
      </c>
      <c r="N8445">
        <v>130</v>
      </c>
      <c r="O8445">
        <v>1</v>
      </c>
      <c r="P8445">
        <v>175</v>
      </c>
      <c r="Q8445">
        <v>3.7037037037037035E-2</v>
      </c>
      <c r="R8445">
        <v>3510</v>
      </c>
      <c r="S8445" t="str" cm="1">
        <f t="array" ref="S8445">_xlfn.IFS(E8448&lt;30,"18-29",E8448&lt;45,"30-44",TRUE,"45+")</f>
        <v>30-44</v>
      </c>
      <c r="T8445" t="str" cm="1">
        <f t="array" ref="T8445">_xlfn.IFS(F8445&lt;=2,"0-2 Years",F8445&lt;=5,"3-5 Years",F8445&lt;=8,"6-8 Years",TRUE,"9-10 Years")</f>
        <v>3-5 Years</v>
      </c>
      <c r="U8445" t="str" cm="1">
        <f t="array" ref="U8445">_xlfn.IFS(P8445&gt;60,"High Risk",P8445&gt;30,"Medium Risk",TRUE,"Low Risk")</f>
        <v>High Risk</v>
      </c>
      <c r="V8445">
        <f t="shared" si="131"/>
        <v>2</v>
      </c>
    </row>
    <row r="8446" spans="1:22" hidden="1" x14ac:dyDescent="0.2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 s="2">
        <v>0</v>
      </c>
      <c r="H8446">
        <v>2</v>
      </c>
      <c r="I8446">
        <v>1</v>
      </c>
      <c r="J8446">
        <v>1</v>
      </c>
      <c r="K8446" s="1">
        <v>172240.27</v>
      </c>
      <c r="L8446">
        <v>0</v>
      </c>
      <c r="M8446">
        <v>8</v>
      </c>
      <c r="N8446">
        <v>4799</v>
      </c>
      <c r="O8446">
        <v>0</v>
      </c>
      <c r="P8446">
        <v>158</v>
      </c>
      <c r="Q8446">
        <v>0</v>
      </c>
      <c r="R8446">
        <v>38392</v>
      </c>
      <c r="S8446" t="str" cm="1">
        <f t="array" ref="S8446">_xlfn.IFS(E8449&lt;30,"18-29",E8449&lt;45,"30-44",TRUE,"45+")</f>
        <v>30-44</v>
      </c>
      <c r="T8446" t="str" cm="1">
        <f t="array" ref="T8446">_xlfn.IFS(F8446&lt;=2,"0-2 Years",F8446&lt;=5,"3-5 Years",F8446&lt;=8,"6-8 Years",TRUE,"9-10 Years")</f>
        <v>3-5 Years</v>
      </c>
      <c r="U8446" t="str" cm="1">
        <f t="array" ref="U8446">_xlfn.IFS(P8446&gt;60,"High Risk",P8446&gt;30,"Medium Risk",TRUE,"Low Risk")</f>
        <v>High Risk</v>
      </c>
      <c r="V8446">
        <f t="shared" si="131"/>
        <v>4</v>
      </c>
    </row>
    <row r="8447" spans="1:22" x14ac:dyDescent="0.2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 s="2">
        <v>0</v>
      </c>
      <c r="H8447">
        <v>2</v>
      </c>
      <c r="I8447">
        <v>1</v>
      </c>
      <c r="J8447">
        <v>0</v>
      </c>
      <c r="K8447" s="1">
        <v>86619.77</v>
      </c>
      <c r="L8447">
        <v>0</v>
      </c>
      <c r="M8447">
        <v>2</v>
      </c>
      <c r="N8447">
        <v>1070</v>
      </c>
      <c r="O8447">
        <v>9</v>
      </c>
      <c r="P8447">
        <v>54</v>
      </c>
      <c r="Q8447">
        <v>1</v>
      </c>
      <c r="R8447">
        <v>2140</v>
      </c>
      <c r="S8447" t="str" cm="1">
        <f t="array" ref="S8447">_xlfn.IFS(E8450&lt;30,"18-29",E8450&lt;45,"30-44",TRUE,"45+")</f>
        <v>45+</v>
      </c>
      <c r="T8447" t="str" cm="1">
        <f t="array" ref="T8447">_xlfn.IFS(F8447&lt;=2,"0-2 Years",F8447&lt;=5,"3-5 Years",F8447&lt;=8,"6-8 Years",TRUE,"9-10 Years")</f>
        <v>6-8 Years</v>
      </c>
      <c r="U8447" t="str" cm="1">
        <f t="array" ref="U8447">_xlfn.IFS(P8447&gt;60,"High Risk",P8447&gt;30,"Medium Risk",TRUE,"Low Risk")</f>
        <v>Medium Risk</v>
      </c>
      <c r="V8447">
        <f t="shared" si="131"/>
        <v>6</v>
      </c>
    </row>
    <row r="8448" spans="1:22" x14ac:dyDescent="0.2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 s="2">
        <v>0</v>
      </c>
      <c r="H8448">
        <v>2</v>
      </c>
      <c r="I8448">
        <v>1</v>
      </c>
      <c r="J8448">
        <v>0</v>
      </c>
      <c r="K8448" s="1">
        <v>164074.89000000001</v>
      </c>
      <c r="L8448">
        <v>0</v>
      </c>
      <c r="M8448">
        <v>22</v>
      </c>
      <c r="N8448">
        <v>3274</v>
      </c>
      <c r="O8448">
        <v>7</v>
      </c>
      <c r="P8448">
        <v>27</v>
      </c>
      <c r="Q8448">
        <v>0.31818181818181818</v>
      </c>
      <c r="R8448">
        <v>72028</v>
      </c>
      <c r="S8448" t="str" cm="1">
        <f t="array" ref="S8448">_xlfn.IFS(E8451&lt;30,"18-29",E8451&lt;45,"30-44",TRUE,"45+")</f>
        <v>30-44</v>
      </c>
      <c r="T8448" t="str" cm="1">
        <f t="array" ref="T8448">_xlfn.IFS(F8448&lt;=2,"0-2 Years",F8448&lt;=5,"3-5 Years",F8448&lt;=8,"6-8 Years",TRUE,"9-10 Years")</f>
        <v>6-8 Years</v>
      </c>
      <c r="U8448" t="str" cm="1">
        <f t="array" ref="U8448">_xlfn.IFS(P8448&gt;60,"High Risk",P8448&gt;30,"Medium Risk",TRUE,"Low Risk")</f>
        <v>Low Risk</v>
      </c>
      <c r="V8448">
        <f t="shared" si="131"/>
        <v>6</v>
      </c>
    </row>
    <row r="8449" spans="1:22" hidden="1" x14ac:dyDescent="0.2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 s="2">
        <v>84557.82</v>
      </c>
      <c r="H8449">
        <v>1</v>
      </c>
      <c r="I8449">
        <v>1</v>
      </c>
      <c r="J8449">
        <v>1</v>
      </c>
      <c r="K8449" s="1">
        <v>69039.429999999993</v>
      </c>
      <c r="L8449">
        <v>0</v>
      </c>
      <c r="M8449">
        <v>9</v>
      </c>
      <c r="N8449">
        <v>636</v>
      </c>
      <c r="O8449">
        <v>8</v>
      </c>
      <c r="P8449">
        <v>80</v>
      </c>
      <c r="Q8449">
        <v>0.88888888888888884</v>
      </c>
      <c r="R8449">
        <v>5724</v>
      </c>
      <c r="S8449" t="str" cm="1">
        <f t="array" ref="S8449">_xlfn.IFS(E8452&lt;30,"18-29",E8452&lt;45,"30-44",TRUE,"45+")</f>
        <v>30-44</v>
      </c>
      <c r="T8449" t="str" cm="1">
        <f t="array" ref="T8449">_xlfn.IFS(F8449&lt;=2,"0-2 Years",F8449&lt;=5,"3-5 Years",F8449&lt;=8,"6-8 Years",TRUE,"9-10 Years")</f>
        <v>3-5 Years</v>
      </c>
      <c r="U8449" t="str" cm="1">
        <f t="array" ref="U8449">_xlfn.IFS(P8449&gt;60,"High Risk",P8449&gt;30,"Medium Risk",TRUE,"Low Risk")</f>
        <v>High Risk</v>
      </c>
      <c r="V8449">
        <f t="shared" si="131"/>
        <v>2</v>
      </c>
    </row>
    <row r="8450" spans="1:22" hidden="1" x14ac:dyDescent="0.2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 s="2">
        <v>93817.41</v>
      </c>
      <c r="H8450">
        <v>2</v>
      </c>
      <c r="I8450">
        <v>1</v>
      </c>
      <c r="J8450">
        <v>1</v>
      </c>
      <c r="K8450" s="1">
        <v>132468.76</v>
      </c>
      <c r="L8450">
        <v>1</v>
      </c>
      <c r="M8450">
        <v>29</v>
      </c>
      <c r="N8450">
        <v>2074</v>
      </c>
      <c r="O8450">
        <v>7</v>
      </c>
      <c r="P8450">
        <v>18</v>
      </c>
      <c r="Q8450">
        <v>0.2413793103448276</v>
      </c>
      <c r="R8450">
        <v>60146</v>
      </c>
      <c r="S8450" t="str" cm="1">
        <f t="array" ref="S8450">_xlfn.IFS(E8453&lt;30,"18-29",E8453&lt;45,"30-44",TRUE,"45+")</f>
        <v>18-29</v>
      </c>
      <c r="T8450" t="str" cm="1">
        <f t="array" ref="T8450">_xlfn.IFS(F8450&lt;=2,"0-2 Years",F8450&lt;=5,"3-5 Years",F8450&lt;=8,"6-8 Years",TRUE,"9-10 Years")</f>
        <v>0-2 Years</v>
      </c>
      <c r="U8450" t="str" cm="1">
        <f t="array" ref="U8450">_xlfn.IFS(P8450&gt;60,"High Risk",P8450&gt;30,"Medium Risk",TRUE,"Low Risk")</f>
        <v>Low Risk</v>
      </c>
      <c r="V8450">
        <f t="shared" si="131"/>
        <v>2</v>
      </c>
    </row>
    <row r="8451" spans="1:22" hidden="1" x14ac:dyDescent="0.2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 s="2">
        <v>113913.53</v>
      </c>
      <c r="H8451">
        <v>1</v>
      </c>
      <c r="I8451">
        <v>0</v>
      </c>
      <c r="J8451">
        <v>1</v>
      </c>
      <c r="K8451" s="1">
        <v>65316.5</v>
      </c>
      <c r="L8451">
        <v>0</v>
      </c>
      <c r="M8451">
        <v>2</v>
      </c>
      <c r="N8451">
        <v>4100</v>
      </c>
      <c r="O8451">
        <v>10</v>
      </c>
      <c r="P8451">
        <v>135</v>
      </c>
      <c r="Q8451">
        <v>1</v>
      </c>
      <c r="R8451">
        <v>8200</v>
      </c>
      <c r="S8451" t="str" cm="1">
        <f t="array" ref="S8451">_xlfn.IFS(E8454&lt;30,"18-29",E8454&lt;45,"30-44",TRUE,"45+")</f>
        <v>45+</v>
      </c>
      <c r="T8451" t="str" cm="1">
        <f t="array" ref="T8451">_xlfn.IFS(F8451&lt;=2,"0-2 Years",F8451&lt;=5,"3-5 Years",F8451&lt;=8,"6-8 Years",TRUE,"9-10 Years")</f>
        <v>9-10 Years</v>
      </c>
      <c r="U8451" t="str" cm="1">
        <f t="array" ref="U8451">_xlfn.IFS(P8451&gt;60,"High Risk",P8451&gt;30,"Medium Risk",TRUE,"Low Risk")</f>
        <v>High Risk</v>
      </c>
      <c r="V8451">
        <f t="shared" ref="V8451:V8514" si="132">IF(J8451=0,3,0)+IF(G8451=0,3,0)+IF(H8451=1,2,0)+IF(E8451&gt;45,1,0)+IF(F8451&lt;3,1,0)</f>
        <v>2</v>
      </c>
    </row>
    <row r="8452" spans="1:22" hidden="1" x14ac:dyDescent="0.2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 s="2">
        <v>140406.68</v>
      </c>
      <c r="H8452">
        <v>2</v>
      </c>
      <c r="I8452">
        <v>0</v>
      </c>
      <c r="J8452">
        <v>1</v>
      </c>
      <c r="K8452" s="1">
        <v>57164.19</v>
      </c>
      <c r="L8452">
        <v>0</v>
      </c>
      <c r="M8452">
        <v>23</v>
      </c>
      <c r="N8452">
        <v>1913</v>
      </c>
      <c r="O8452">
        <v>2</v>
      </c>
      <c r="P8452">
        <v>73</v>
      </c>
      <c r="Q8452">
        <v>8.6956521739130432E-2</v>
      </c>
      <c r="R8452">
        <v>43999</v>
      </c>
      <c r="S8452" t="str" cm="1">
        <f t="array" ref="S8452">_xlfn.IFS(E8455&lt;30,"18-29",E8455&lt;45,"30-44",TRUE,"45+")</f>
        <v>30-44</v>
      </c>
      <c r="T8452" t="str" cm="1">
        <f t="array" ref="T8452">_xlfn.IFS(F8452&lt;=2,"0-2 Years",F8452&lt;=5,"3-5 Years",F8452&lt;=8,"6-8 Years",TRUE,"9-10 Years")</f>
        <v>3-5 Years</v>
      </c>
      <c r="U8452" t="str" cm="1">
        <f t="array" ref="U8452">_xlfn.IFS(P8452&gt;60,"High Risk",P8452&gt;30,"Medium Risk",TRUE,"Low Risk")</f>
        <v>High Risk</v>
      </c>
      <c r="V8452">
        <f t="shared" si="132"/>
        <v>0</v>
      </c>
    </row>
    <row r="8453" spans="1:22" hidden="1" x14ac:dyDescent="0.2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 s="2">
        <v>105229.34</v>
      </c>
      <c r="H8453">
        <v>1</v>
      </c>
      <c r="I8453">
        <v>1</v>
      </c>
      <c r="J8453">
        <v>1</v>
      </c>
      <c r="K8453" s="1">
        <v>34397.08</v>
      </c>
      <c r="L8453">
        <v>0</v>
      </c>
      <c r="M8453">
        <v>19</v>
      </c>
      <c r="N8453">
        <v>1651</v>
      </c>
      <c r="O8453">
        <v>8</v>
      </c>
      <c r="P8453">
        <v>140</v>
      </c>
      <c r="Q8453">
        <v>0.42105263157894735</v>
      </c>
      <c r="R8453">
        <v>31369</v>
      </c>
      <c r="S8453" t="str" cm="1">
        <f t="array" ref="S8453">_xlfn.IFS(E8456&lt;30,"18-29",E8456&lt;45,"30-44",TRUE,"45+")</f>
        <v>30-44</v>
      </c>
      <c r="T8453" t="str" cm="1">
        <f t="array" ref="T8453">_xlfn.IFS(F8453&lt;=2,"0-2 Years",F8453&lt;=5,"3-5 Years",F8453&lt;=8,"6-8 Years",TRUE,"9-10 Years")</f>
        <v>6-8 Years</v>
      </c>
      <c r="U8453" t="str" cm="1">
        <f t="array" ref="U8453">_xlfn.IFS(P8453&gt;60,"High Risk",P8453&gt;30,"Medium Risk",TRUE,"Low Risk")</f>
        <v>High Risk</v>
      </c>
      <c r="V8453">
        <f t="shared" si="132"/>
        <v>2</v>
      </c>
    </row>
    <row r="8454" spans="1:22" hidden="1" x14ac:dyDescent="0.2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 s="2">
        <v>0</v>
      </c>
      <c r="H8454">
        <v>3</v>
      </c>
      <c r="I8454">
        <v>1</v>
      </c>
      <c r="J8454">
        <v>1</v>
      </c>
      <c r="K8454" s="1">
        <v>177431.59</v>
      </c>
      <c r="L8454">
        <v>1</v>
      </c>
      <c r="M8454">
        <v>4</v>
      </c>
      <c r="N8454">
        <v>852</v>
      </c>
      <c r="O8454">
        <v>6</v>
      </c>
      <c r="P8454">
        <v>68</v>
      </c>
      <c r="Q8454">
        <v>1</v>
      </c>
      <c r="R8454">
        <v>3408</v>
      </c>
      <c r="S8454" t="str" cm="1">
        <f t="array" ref="S8454">_xlfn.IFS(E8457&lt;30,"18-29",E8457&lt;45,"30-44",TRUE,"45+")</f>
        <v>45+</v>
      </c>
      <c r="T8454" t="str" cm="1">
        <f t="array" ref="T8454">_xlfn.IFS(F8454&lt;=2,"0-2 Years",F8454&lt;=5,"3-5 Years",F8454&lt;=8,"6-8 Years",TRUE,"9-10 Years")</f>
        <v>0-2 Years</v>
      </c>
      <c r="U8454" t="str" cm="1">
        <f t="array" ref="U8454">_xlfn.IFS(P8454&gt;60,"High Risk",P8454&gt;30,"Medium Risk",TRUE,"Low Risk")</f>
        <v>High Risk</v>
      </c>
      <c r="V8454">
        <f t="shared" si="132"/>
        <v>5</v>
      </c>
    </row>
    <row r="8455" spans="1:22" hidden="1" x14ac:dyDescent="0.2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 s="2">
        <v>137891.35</v>
      </c>
      <c r="H8455">
        <v>1</v>
      </c>
      <c r="I8455">
        <v>1</v>
      </c>
      <c r="J8455">
        <v>0</v>
      </c>
      <c r="K8455" s="1">
        <v>142009.46</v>
      </c>
      <c r="L8455">
        <v>1</v>
      </c>
      <c r="M8455">
        <v>9</v>
      </c>
      <c r="N8455">
        <v>352</v>
      </c>
      <c r="O8455">
        <v>2</v>
      </c>
      <c r="P8455">
        <v>166</v>
      </c>
      <c r="Q8455">
        <v>0.22222222222222221</v>
      </c>
      <c r="R8455">
        <v>3168</v>
      </c>
      <c r="S8455" t="str" cm="1">
        <f t="array" ref="S8455">_xlfn.IFS(E8458&lt;30,"18-29",E8458&lt;45,"30-44",TRUE,"45+")</f>
        <v>30-44</v>
      </c>
      <c r="T8455" t="str" cm="1">
        <f t="array" ref="T8455">_xlfn.IFS(F8455&lt;=2,"0-2 Years",F8455&lt;=5,"3-5 Years",F8455&lt;=8,"6-8 Years",TRUE,"9-10 Years")</f>
        <v>9-10 Years</v>
      </c>
      <c r="U8455" t="str" cm="1">
        <f t="array" ref="U8455">_xlfn.IFS(P8455&gt;60,"High Risk",P8455&gt;30,"Medium Risk",TRUE,"Low Risk")</f>
        <v>High Risk</v>
      </c>
      <c r="V8455">
        <f t="shared" si="132"/>
        <v>5</v>
      </c>
    </row>
    <row r="8456" spans="1:22" hidden="1" x14ac:dyDescent="0.2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 s="2">
        <v>0</v>
      </c>
      <c r="H8456">
        <v>2</v>
      </c>
      <c r="I8456">
        <v>1</v>
      </c>
      <c r="J8456">
        <v>1</v>
      </c>
      <c r="K8456" s="1">
        <v>80618.47</v>
      </c>
      <c r="L8456">
        <v>0</v>
      </c>
      <c r="M8456">
        <v>1</v>
      </c>
      <c r="N8456">
        <v>3224</v>
      </c>
      <c r="O8456">
        <v>4</v>
      </c>
      <c r="P8456">
        <v>160</v>
      </c>
      <c r="Q8456">
        <v>1</v>
      </c>
      <c r="R8456">
        <v>3224</v>
      </c>
      <c r="S8456" t="str" cm="1">
        <f t="array" ref="S8456">_xlfn.IFS(E8459&lt;30,"18-29",E8459&lt;45,"30-44",TRUE,"45+")</f>
        <v>30-44</v>
      </c>
      <c r="T8456" t="str" cm="1">
        <f t="array" ref="T8456">_xlfn.IFS(F8456&lt;=2,"0-2 Years",F8456&lt;=5,"3-5 Years",F8456&lt;=8,"6-8 Years",TRUE,"9-10 Years")</f>
        <v>6-8 Years</v>
      </c>
      <c r="U8456" t="str" cm="1">
        <f t="array" ref="U8456">_xlfn.IFS(P8456&gt;60,"High Risk",P8456&gt;30,"Medium Risk",TRUE,"Low Risk")</f>
        <v>High Risk</v>
      </c>
      <c r="V8456">
        <f t="shared" si="132"/>
        <v>3</v>
      </c>
    </row>
    <row r="8457" spans="1:22" hidden="1" x14ac:dyDescent="0.2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 s="2">
        <v>0</v>
      </c>
      <c r="H8457">
        <v>2</v>
      </c>
      <c r="I8457">
        <v>1</v>
      </c>
      <c r="J8457">
        <v>1</v>
      </c>
      <c r="K8457" s="1">
        <v>124218.27</v>
      </c>
      <c r="L8457">
        <v>0</v>
      </c>
      <c r="M8457">
        <v>27</v>
      </c>
      <c r="N8457">
        <v>3129</v>
      </c>
      <c r="O8457">
        <v>7</v>
      </c>
      <c r="P8457">
        <v>160</v>
      </c>
      <c r="Q8457">
        <v>0.25925925925925924</v>
      </c>
      <c r="R8457">
        <v>84483</v>
      </c>
      <c r="S8457" t="str" cm="1">
        <f t="array" ref="S8457">_xlfn.IFS(E8460&lt;30,"18-29",E8460&lt;45,"30-44",TRUE,"45+")</f>
        <v>45+</v>
      </c>
      <c r="T8457" t="str" cm="1">
        <f t="array" ref="T8457">_xlfn.IFS(F8457&lt;=2,"0-2 Years",F8457&lt;=5,"3-5 Years",F8457&lt;=8,"6-8 Years",TRUE,"9-10 Years")</f>
        <v>6-8 Years</v>
      </c>
      <c r="U8457" t="str" cm="1">
        <f t="array" ref="U8457">_xlfn.IFS(P8457&gt;60,"High Risk",P8457&gt;30,"Medium Risk",TRUE,"Low Risk")</f>
        <v>High Risk</v>
      </c>
      <c r="V8457">
        <f t="shared" si="132"/>
        <v>4</v>
      </c>
    </row>
    <row r="8458" spans="1:22" hidden="1" x14ac:dyDescent="0.2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 s="2">
        <v>165252.51999999999</v>
      </c>
      <c r="H8458">
        <v>1</v>
      </c>
      <c r="I8458">
        <v>1</v>
      </c>
      <c r="J8458">
        <v>0</v>
      </c>
      <c r="K8458" s="1">
        <v>85286.3</v>
      </c>
      <c r="L8458">
        <v>0</v>
      </c>
      <c r="M8458">
        <v>14</v>
      </c>
      <c r="N8458">
        <v>1240</v>
      </c>
      <c r="O8458">
        <v>3</v>
      </c>
      <c r="P8458">
        <v>153</v>
      </c>
      <c r="Q8458">
        <v>0.21428571428571427</v>
      </c>
      <c r="R8458">
        <v>17360</v>
      </c>
      <c r="S8458" t="str" cm="1">
        <f t="array" ref="S8458">_xlfn.IFS(E8461&lt;30,"18-29",E8461&lt;45,"30-44",TRUE,"45+")</f>
        <v>18-29</v>
      </c>
      <c r="T8458" t="str" cm="1">
        <f t="array" ref="T8458">_xlfn.IFS(F8458&lt;=2,"0-2 Years",F8458&lt;=5,"3-5 Years",F8458&lt;=8,"6-8 Years",TRUE,"9-10 Years")</f>
        <v>9-10 Years</v>
      </c>
      <c r="U8458" t="str" cm="1">
        <f t="array" ref="U8458">_xlfn.IFS(P8458&gt;60,"High Risk",P8458&gt;30,"Medium Risk",TRUE,"Low Risk")</f>
        <v>High Risk</v>
      </c>
      <c r="V8458">
        <f t="shared" si="132"/>
        <v>5</v>
      </c>
    </row>
    <row r="8459" spans="1:22" x14ac:dyDescent="0.2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 s="2">
        <v>0</v>
      </c>
      <c r="H8459">
        <v>2</v>
      </c>
      <c r="I8459">
        <v>0</v>
      </c>
      <c r="J8459">
        <v>0</v>
      </c>
      <c r="K8459" s="1">
        <v>40889.14</v>
      </c>
      <c r="L8459">
        <v>0</v>
      </c>
      <c r="M8459">
        <v>29</v>
      </c>
      <c r="N8459">
        <v>4961</v>
      </c>
      <c r="O8459">
        <v>7</v>
      </c>
      <c r="P8459">
        <v>67</v>
      </c>
      <c r="Q8459">
        <v>0.2413793103448276</v>
      </c>
      <c r="R8459">
        <v>143869</v>
      </c>
      <c r="S8459" t="str" cm="1">
        <f t="array" ref="S8459">_xlfn.IFS(E8462&lt;30,"18-29",E8462&lt;45,"30-44",TRUE,"45+")</f>
        <v>18-29</v>
      </c>
      <c r="T8459" t="str" cm="1">
        <f t="array" ref="T8459">_xlfn.IFS(F8459&lt;=2,"0-2 Years",F8459&lt;=5,"3-5 Years",F8459&lt;=8,"6-8 Years",TRUE,"9-10 Years")</f>
        <v>6-8 Years</v>
      </c>
      <c r="U8459" t="str" cm="1">
        <f t="array" ref="U8459">_xlfn.IFS(P8459&gt;60,"High Risk",P8459&gt;30,"Medium Risk",TRUE,"Low Risk")</f>
        <v>High Risk</v>
      </c>
      <c r="V8459">
        <f t="shared" si="132"/>
        <v>6</v>
      </c>
    </row>
    <row r="8460" spans="1:22" hidden="1" x14ac:dyDescent="0.2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 s="2">
        <v>0</v>
      </c>
      <c r="H8460">
        <v>2</v>
      </c>
      <c r="I8460">
        <v>1</v>
      </c>
      <c r="J8460">
        <v>1</v>
      </c>
      <c r="K8460" s="1">
        <v>107236.87</v>
      </c>
      <c r="L8460">
        <v>0</v>
      </c>
      <c r="M8460">
        <v>28</v>
      </c>
      <c r="N8460">
        <v>2213</v>
      </c>
      <c r="O8460">
        <v>0</v>
      </c>
      <c r="P8460">
        <v>15</v>
      </c>
      <c r="Q8460">
        <v>0</v>
      </c>
      <c r="R8460">
        <v>61964</v>
      </c>
      <c r="S8460" t="str" cm="1">
        <f t="array" ref="S8460">_xlfn.IFS(E8463&lt;30,"18-29",E8463&lt;45,"30-44",TRUE,"45+")</f>
        <v>30-44</v>
      </c>
      <c r="T8460" t="str" cm="1">
        <f t="array" ref="T8460">_xlfn.IFS(F8460&lt;=2,"0-2 Years",F8460&lt;=5,"3-5 Years",F8460&lt;=8,"6-8 Years",TRUE,"9-10 Years")</f>
        <v>3-5 Years</v>
      </c>
      <c r="U8460" t="str" cm="1">
        <f t="array" ref="U8460">_xlfn.IFS(P8460&gt;60,"High Risk",P8460&gt;30,"Medium Risk",TRUE,"Low Risk")</f>
        <v>Low Risk</v>
      </c>
      <c r="V8460">
        <f t="shared" si="132"/>
        <v>4</v>
      </c>
    </row>
    <row r="8461" spans="1:22" hidden="1" x14ac:dyDescent="0.2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 s="2">
        <v>0</v>
      </c>
      <c r="H8461">
        <v>2</v>
      </c>
      <c r="I8461">
        <v>1</v>
      </c>
      <c r="J8461">
        <v>1</v>
      </c>
      <c r="K8461" s="1">
        <v>168085.97</v>
      </c>
      <c r="L8461">
        <v>0</v>
      </c>
      <c r="M8461">
        <v>10</v>
      </c>
      <c r="N8461">
        <v>534</v>
      </c>
      <c r="O8461">
        <v>3</v>
      </c>
      <c r="P8461">
        <v>20</v>
      </c>
      <c r="Q8461">
        <v>0.3</v>
      </c>
      <c r="R8461">
        <v>5340</v>
      </c>
      <c r="S8461" t="str" cm="1">
        <f t="array" ref="S8461">_xlfn.IFS(E8464&lt;30,"18-29",E8464&lt;45,"30-44",TRUE,"45+")</f>
        <v>45+</v>
      </c>
      <c r="T8461" t="str" cm="1">
        <f t="array" ref="T8461">_xlfn.IFS(F8461&lt;=2,"0-2 Years",F8461&lt;=5,"3-5 Years",F8461&lt;=8,"6-8 Years",TRUE,"9-10 Years")</f>
        <v>6-8 Years</v>
      </c>
      <c r="U8461" t="str" cm="1">
        <f t="array" ref="U8461">_xlfn.IFS(P8461&gt;60,"High Risk",P8461&gt;30,"Medium Risk",TRUE,"Low Risk")</f>
        <v>Low Risk</v>
      </c>
      <c r="V8461">
        <f t="shared" si="132"/>
        <v>3</v>
      </c>
    </row>
    <row r="8462" spans="1:22" hidden="1" x14ac:dyDescent="0.2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 s="2">
        <v>122034.4</v>
      </c>
      <c r="H8462">
        <v>3</v>
      </c>
      <c r="I8462">
        <v>0</v>
      </c>
      <c r="J8462">
        <v>1</v>
      </c>
      <c r="K8462" s="1">
        <v>146663.43</v>
      </c>
      <c r="L8462">
        <v>1</v>
      </c>
      <c r="M8462">
        <v>20</v>
      </c>
      <c r="N8462">
        <v>965</v>
      </c>
      <c r="O8462">
        <v>3</v>
      </c>
      <c r="P8462">
        <v>68</v>
      </c>
      <c r="Q8462">
        <v>0.15</v>
      </c>
      <c r="R8462">
        <v>19300</v>
      </c>
      <c r="S8462" t="str" cm="1">
        <f t="array" ref="S8462">_xlfn.IFS(E8465&lt;30,"18-29",E8465&lt;45,"30-44",TRUE,"45+")</f>
        <v>45+</v>
      </c>
      <c r="T8462" t="str" cm="1">
        <f t="array" ref="T8462">_xlfn.IFS(F8462&lt;=2,"0-2 Years",F8462&lt;=5,"3-5 Years",F8462&lt;=8,"6-8 Years",TRUE,"9-10 Years")</f>
        <v>3-5 Years</v>
      </c>
      <c r="U8462" t="str" cm="1">
        <f t="array" ref="U8462">_xlfn.IFS(P8462&gt;60,"High Risk",P8462&gt;30,"Medium Risk",TRUE,"Low Risk")</f>
        <v>High Risk</v>
      </c>
      <c r="V8462">
        <f t="shared" si="132"/>
        <v>0</v>
      </c>
    </row>
    <row r="8463" spans="1:22" x14ac:dyDescent="0.2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 s="2">
        <v>0</v>
      </c>
      <c r="H8463">
        <v>1</v>
      </c>
      <c r="I8463">
        <v>1</v>
      </c>
      <c r="J8463">
        <v>0</v>
      </c>
      <c r="K8463" s="1">
        <v>4791.8</v>
      </c>
      <c r="L8463">
        <v>0</v>
      </c>
      <c r="M8463">
        <v>12</v>
      </c>
      <c r="N8463">
        <v>3904</v>
      </c>
      <c r="O8463">
        <v>4</v>
      </c>
      <c r="P8463">
        <v>23</v>
      </c>
      <c r="Q8463">
        <v>0.33333333333333331</v>
      </c>
      <c r="R8463">
        <v>46848</v>
      </c>
      <c r="S8463" t="str" cm="1">
        <f t="array" ref="S8463">_xlfn.IFS(E8466&lt;30,"18-29",E8466&lt;45,"30-44",TRUE,"45+")</f>
        <v>30-44</v>
      </c>
      <c r="T8463" t="str" cm="1">
        <f t="array" ref="T8463">_xlfn.IFS(F8463&lt;=2,"0-2 Years",F8463&lt;=5,"3-5 Years",F8463&lt;=8,"6-8 Years",TRUE,"9-10 Years")</f>
        <v>6-8 Years</v>
      </c>
      <c r="U8463" t="str" cm="1">
        <f t="array" ref="U8463">_xlfn.IFS(P8463&gt;60,"High Risk",P8463&gt;30,"Medium Risk",TRUE,"Low Risk")</f>
        <v>Low Risk</v>
      </c>
      <c r="V8463">
        <f t="shared" si="132"/>
        <v>8</v>
      </c>
    </row>
    <row r="8464" spans="1:22" hidden="1" x14ac:dyDescent="0.2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 s="2">
        <v>118962.58</v>
      </c>
      <c r="H8464">
        <v>1</v>
      </c>
      <c r="I8464">
        <v>1</v>
      </c>
      <c r="J8464">
        <v>1</v>
      </c>
      <c r="K8464" s="1">
        <v>120819.58</v>
      </c>
      <c r="L8464">
        <v>0</v>
      </c>
      <c r="M8464">
        <v>18</v>
      </c>
      <c r="N8464">
        <v>399</v>
      </c>
      <c r="O8464">
        <v>4</v>
      </c>
      <c r="P8464">
        <v>166</v>
      </c>
      <c r="Q8464">
        <v>0.22222222222222221</v>
      </c>
      <c r="R8464">
        <v>7182</v>
      </c>
      <c r="S8464" t="str" cm="1">
        <f t="array" ref="S8464">_xlfn.IFS(E8467&lt;30,"18-29",E8467&lt;45,"30-44",TRUE,"45+")</f>
        <v>30-44</v>
      </c>
      <c r="T8464" t="str" cm="1">
        <f t="array" ref="T8464">_xlfn.IFS(F8464&lt;=2,"0-2 Years",F8464&lt;=5,"3-5 Years",F8464&lt;=8,"6-8 Years",TRUE,"9-10 Years")</f>
        <v>0-2 Years</v>
      </c>
      <c r="U8464" t="str" cm="1">
        <f t="array" ref="U8464">_xlfn.IFS(P8464&gt;60,"High Risk",P8464&gt;30,"Medium Risk",TRUE,"Low Risk")</f>
        <v>High Risk</v>
      </c>
      <c r="V8464">
        <f t="shared" si="132"/>
        <v>4</v>
      </c>
    </row>
    <row r="8465" spans="1:22" x14ac:dyDescent="0.2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 s="2">
        <v>0</v>
      </c>
      <c r="H8465">
        <v>1</v>
      </c>
      <c r="I8465">
        <v>1</v>
      </c>
      <c r="J8465">
        <v>0</v>
      </c>
      <c r="K8465" s="1">
        <v>114539.67</v>
      </c>
      <c r="L8465">
        <v>1</v>
      </c>
      <c r="M8465">
        <v>5</v>
      </c>
      <c r="N8465">
        <v>3396</v>
      </c>
      <c r="O8465">
        <v>9</v>
      </c>
      <c r="P8465">
        <v>65</v>
      </c>
      <c r="Q8465">
        <v>1</v>
      </c>
      <c r="R8465">
        <v>16980</v>
      </c>
      <c r="S8465" t="str" cm="1">
        <f t="array" ref="S8465">_xlfn.IFS(E8468&lt;30,"18-29",E8468&lt;45,"30-44",TRUE,"45+")</f>
        <v>30-44</v>
      </c>
      <c r="T8465" t="str" cm="1">
        <f t="array" ref="T8465">_xlfn.IFS(F8465&lt;=2,"0-2 Years",F8465&lt;=5,"3-5 Years",F8465&lt;=8,"6-8 Years",TRUE,"9-10 Years")</f>
        <v>0-2 Years</v>
      </c>
      <c r="U8465" t="str" cm="1">
        <f t="array" ref="U8465">_xlfn.IFS(P8465&gt;60,"High Risk",P8465&gt;30,"Medium Risk",TRUE,"Low Risk")</f>
        <v>High Risk</v>
      </c>
      <c r="V8465">
        <f t="shared" si="132"/>
        <v>10</v>
      </c>
    </row>
    <row r="8466" spans="1:22" hidden="1" x14ac:dyDescent="0.2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 s="2">
        <v>71379.53</v>
      </c>
      <c r="H8466">
        <v>2</v>
      </c>
      <c r="I8466">
        <v>1</v>
      </c>
      <c r="J8466">
        <v>1</v>
      </c>
      <c r="K8466" s="1">
        <v>154000.99</v>
      </c>
      <c r="L8466">
        <v>0</v>
      </c>
      <c r="M8466">
        <v>15</v>
      </c>
      <c r="N8466">
        <v>2945</v>
      </c>
      <c r="O8466">
        <v>7</v>
      </c>
      <c r="P8466">
        <v>166</v>
      </c>
      <c r="Q8466">
        <v>0.46666666666666667</v>
      </c>
      <c r="R8466">
        <v>44175</v>
      </c>
      <c r="S8466" t="str" cm="1">
        <f t="array" ref="S8466">_xlfn.IFS(E8469&lt;30,"18-29",E8469&lt;45,"30-44",TRUE,"45+")</f>
        <v>45+</v>
      </c>
      <c r="T8466" t="str" cm="1">
        <f t="array" ref="T8466">_xlfn.IFS(F8466&lt;=2,"0-2 Years",F8466&lt;=5,"3-5 Years",F8466&lt;=8,"6-8 Years",TRUE,"9-10 Years")</f>
        <v>3-5 Years</v>
      </c>
      <c r="U8466" t="str" cm="1">
        <f t="array" ref="U8466">_xlfn.IFS(P8466&gt;60,"High Risk",P8466&gt;30,"Medium Risk",TRUE,"Low Risk")</f>
        <v>High Risk</v>
      </c>
      <c r="V8466">
        <f t="shared" si="132"/>
        <v>0</v>
      </c>
    </row>
    <row r="8467" spans="1:22" x14ac:dyDescent="0.2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 s="2">
        <v>171178.25</v>
      </c>
      <c r="H8467">
        <v>1</v>
      </c>
      <c r="I8467">
        <v>1</v>
      </c>
      <c r="J8467">
        <v>0</v>
      </c>
      <c r="K8467" s="1">
        <v>137980.57999999999</v>
      </c>
      <c r="L8467">
        <v>1</v>
      </c>
      <c r="M8467">
        <v>4</v>
      </c>
      <c r="N8467">
        <v>4262</v>
      </c>
      <c r="O8467">
        <v>6</v>
      </c>
      <c r="P8467">
        <v>114</v>
      </c>
      <c r="Q8467">
        <v>1</v>
      </c>
      <c r="R8467">
        <v>17048</v>
      </c>
      <c r="S8467" t="str" cm="1">
        <f t="array" ref="S8467">_xlfn.IFS(E8470&lt;30,"18-29",E8470&lt;45,"30-44",TRUE,"45+")</f>
        <v>18-29</v>
      </c>
      <c r="T8467" t="str" cm="1">
        <f t="array" ref="T8467">_xlfn.IFS(F8467&lt;=2,"0-2 Years",F8467&lt;=5,"3-5 Years",F8467&lt;=8,"6-8 Years",TRUE,"9-10 Years")</f>
        <v>0-2 Years</v>
      </c>
      <c r="U8467" t="str" cm="1">
        <f t="array" ref="U8467">_xlfn.IFS(P8467&gt;60,"High Risk",P8467&gt;30,"Medium Risk",TRUE,"Low Risk")</f>
        <v>High Risk</v>
      </c>
      <c r="V8467">
        <f t="shared" si="132"/>
        <v>6</v>
      </c>
    </row>
    <row r="8468" spans="1:22" hidden="1" x14ac:dyDescent="0.2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 s="2">
        <v>131307.10999999999</v>
      </c>
      <c r="H8468">
        <v>1</v>
      </c>
      <c r="I8468">
        <v>0</v>
      </c>
      <c r="J8468">
        <v>0</v>
      </c>
      <c r="K8468" s="1">
        <v>83343.73</v>
      </c>
      <c r="L8468">
        <v>0</v>
      </c>
      <c r="M8468">
        <v>19</v>
      </c>
      <c r="N8468">
        <v>2387</v>
      </c>
      <c r="O8468">
        <v>10</v>
      </c>
      <c r="P8468">
        <v>83</v>
      </c>
      <c r="Q8468">
        <v>0.52631578947368418</v>
      </c>
      <c r="R8468">
        <v>45353</v>
      </c>
      <c r="S8468" t="str" cm="1">
        <f t="array" ref="S8468">_xlfn.IFS(E8471&lt;30,"18-29",E8471&lt;45,"30-44",TRUE,"45+")</f>
        <v>45+</v>
      </c>
      <c r="T8468" t="str" cm="1">
        <f t="array" ref="T8468">_xlfn.IFS(F8468&lt;=2,"0-2 Years",F8468&lt;=5,"3-5 Years",F8468&lt;=8,"6-8 Years",TRUE,"9-10 Years")</f>
        <v>9-10 Years</v>
      </c>
      <c r="U8468" t="str" cm="1">
        <f t="array" ref="U8468">_xlfn.IFS(P8468&gt;60,"High Risk",P8468&gt;30,"Medium Risk",TRUE,"Low Risk")</f>
        <v>High Risk</v>
      </c>
      <c r="V8468">
        <f t="shared" si="132"/>
        <v>5</v>
      </c>
    </row>
    <row r="8469" spans="1:22" hidden="1" x14ac:dyDescent="0.2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 s="2">
        <v>0</v>
      </c>
      <c r="H8469">
        <v>2</v>
      </c>
      <c r="I8469">
        <v>1</v>
      </c>
      <c r="J8469">
        <v>1</v>
      </c>
      <c r="K8469" s="1">
        <v>82195.149999999994</v>
      </c>
      <c r="L8469">
        <v>0</v>
      </c>
      <c r="M8469">
        <v>8</v>
      </c>
      <c r="N8469">
        <v>298</v>
      </c>
      <c r="O8469">
        <v>6</v>
      </c>
      <c r="P8469">
        <v>97</v>
      </c>
      <c r="Q8469">
        <v>0.75</v>
      </c>
      <c r="R8469">
        <v>2384</v>
      </c>
      <c r="S8469" t="str" cm="1">
        <f t="array" ref="S8469">_xlfn.IFS(E8472&lt;30,"18-29",E8472&lt;45,"30-44",TRUE,"45+")</f>
        <v>18-29</v>
      </c>
      <c r="T8469" t="str" cm="1">
        <f t="array" ref="T8469">_xlfn.IFS(F8469&lt;=2,"0-2 Years",F8469&lt;=5,"3-5 Years",F8469&lt;=8,"6-8 Years",TRUE,"9-10 Years")</f>
        <v>3-5 Years</v>
      </c>
      <c r="U8469" t="str" cm="1">
        <f t="array" ref="U8469">_xlfn.IFS(P8469&gt;60,"High Risk",P8469&gt;30,"Medium Risk",TRUE,"Low Risk")</f>
        <v>High Risk</v>
      </c>
      <c r="V8469">
        <f t="shared" si="132"/>
        <v>4</v>
      </c>
    </row>
    <row r="8470" spans="1:22" hidden="1" x14ac:dyDescent="0.2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 s="2">
        <v>87099.85</v>
      </c>
      <c r="H8470">
        <v>2</v>
      </c>
      <c r="I8470">
        <v>1</v>
      </c>
      <c r="J8470">
        <v>0</v>
      </c>
      <c r="K8470" s="1">
        <v>149550.95000000001</v>
      </c>
      <c r="L8470">
        <v>0</v>
      </c>
      <c r="M8470">
        <v>16</v>
      </c>
      <c r="N8470">
        <v>2083</v>
      </c>
      <c r="O8470">
        <v>6</v>
      </c>
      <c r="P8470">
        <v>163</v>
      </c>
      <c r="Q8470">
        <v>0.375</v>
      </c>
      <c r="R8470">
        <v>33328</v>
      </c>
      <c r="S8470" t="str" cm="1">
        <f t="array" ref="S8470">_xlfn.IFS(E8473&lt;30,"18-29",E8473&lt;45,"30-44",TRUE,"45+")</f>
        <v>45+</v>
      </c>
      <c r="T8470" t="str" cm="1">
        <f t="array" ref="T8470">_xlfn.IFS(F8470&lt;=2,"0-2 Years",F8470&lt;=5,"3-5 Years",F8470&lt;=8,"6-8 Years",TRUE,"9-10 Years")</f>
        <v>3-5 Years</v>
      </c>
      <c r="U8470" t="str" cm="1">
        <f t="array" ref="U8470">_xlfn.IFS(P8470&gt;60,"High Risk",P8470&gt;30,"Medium Risk",TRUE,"Low Risk")</f>
        <v>High Risk</v>
      </c>
      <c r="V8470">
        <f t="shared" si="132"/>
        <v>3</v>
      </c>
    </row>
    <row r="8471" spans="1:22" hidden="1" x14ac:dyDescent="0.2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 s="2">
        <v>183135.39</v>
      </c>
      <c r="H8471">
        <v>2</v>
      </c>
      <c r="I8471">
        <v>1</v>
      </c>
      <c r="J8471">
        <v>1</v>
      </c>
      <c r="K8471" s="1">
        <v>197688.5</v>
      </c>
      <c r="L8471">
        <v>0</v>
      </c>
      <c r="M8471">
        <v>20</v>
      </c>
      <c r="N8471">
        <v>4977</v>
      </c>
      <c r="O8471">
        <v>3</v>
      </c>
      <c r="P8471">
        <v>80</v>
      </c>
      <c r="Q8471">
        <v>0.15</v>
      </c>
      <c r="R8471">
        <v>99540</v>
      </c>
      <c r="S8471" t="str" cm="1">
        <f t="array" ref="S8471">_xlfn.IFS(E8474&lt;30,"18-29",E8474&lt;45,"30-44",TRUE,"45+")</f>
        <v>30-44</v>
      </c>
      <c r="T8471" t="str" cm="1">
        <f t="array" ref="T8471">_xlfn.IFS(F8471&lt;=2,"0-2 Years",F8471&lt;=5,"3-5 Years",F8471&lt;=8,"6-8 Years",TRUE,"9-10 Years")</f>
        <v>3-5 Years</v>
      </c>
      <c r="U8471" t="str" cm="1">
        <f t="array" ref="U8471">_xlfn.IFS(P8471&gt;60,"High Risk",P8471&gt;30,"Medium Risk",TRUE,"Low Risk")</f>
        <v>High Risk</v>
      </c>
      <c r="V8471">
        <f t="shared" si="132"/>
        <v>1</v>
      </c>
    </row>
    <row r="8472" spans="1:22" hidden="1" x14ac:dyDescent="0.2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 s="2">
        <v>0</v>
      </c>
      <c r="H8472">
        <v>2</v>
      </c>
      <c r="I8472">
        <v>0</v>
      </c>
      <c r="J8472">
        <v>1</v>
      </c>
      <c r="K8472" s="1">
        <v>72929.960000000006</v>
      </c>
      <c r="L8472">
        <v>0</v>
      </c>
      <c r="M8472">
        <v>17</v>
      </c>
      <c r="N8472">
        <v>471</v>
      </c>
      <c r="O8472">
        <v>8</v>
      </c>
      <c r="P8472">
        <v>87</v>
      </c>
      <c r="Q8472">
        <v>0.47058823529411764</v>
      </c>
      <c r="R8472">
        <v>8007</v>
      </c>
      <c r="S8472" t="str" cm="1">
        <f t="array" ref="S8472">_xlfn.IFS(E8475&lt;30,"18-29",E8475&lt;45,"30-44",TRUE,"45+")</f>
        <v>30-44</v>
      </c>
      <c r="T8472" t="str" cm="1">
        <f t="array" ref="T8472">_xlfn.IFS(F8472&lt;=2,"0-2 Years",F8472&lt;=5,"3-5 Years",F8472&lt;=8,"6-8 Years",TRUE,"9-10 Years")</f>
        <v>0-2 Years</v>
      </c>
      <c r="U8472" t="str" cm="1">
        <f t="array" ref="U8472">_xlfn.IFS(P8472&gt;60,"High Risk",P8472&gt;30,"Medium Risk",TRUE,"Low Risk")</f>
        <v>High Risk</v>
      </c>
      <c r="V8472">
        <f t="shared" si="132"/>
        <v>4</v>
      </c>
    </row>
    <row r="8473" spans="1:22" x14ac:dyDescent="0.2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 s="2">
        <v>0</v>
      </c>
      <c r="H8473">
        <v>3</v>
      </c>
      <c r="I8473">
        <v>1</v>
      </c>
      <c r="J8473">
        <v>0</v>
      </c>
      <c r="K8473" s="1">
        <v>171045.35</v>
      </c>
      <c r="L8473">
        <v>1</v>
      </c>
      <c r="M8473">
        <v>3</v>
      </c>
      <c r="N8473">
        <v>826</v>
      </c>
      <c r="O8473">
        <v>4</v>
      </c>
      <c r="P8473">
        <v>126</v>
      </c>
      <c r="Q8473">
        <v>1</v>
      </c>
      <c r="R8473">
        <v>2478</v>
      </c>
      <c r="S8473" t="str" cm="1">
        <f t="array" ref="S8473">_xlfn.IFS(E8476&lt;30,"18-29",E8476&lt;45,"30-44",TRUE,"45+")</f>
        <v>30-44</v>
      </c>
      <c r="T8473" t="str" cm="1">
        <f t="array" ref="T8473">_xlfn.IFS(F8473&lt;=2,"0-2 Years",F8473&lt;=5,"3-5 Years",F8473&lt;=8,"6-8 Years",TRUE,"9-10 Years")</f>
        <v>9-10 Years</v>
      </c>
      <c r="U8473" t="str" cm="1">
        <f t="array" ref="U8473">_xlfn.IFS(P8473&gt;60,"High Risk",P8473&gt;30,"Medium Risk",TRUE,"Low Risk")</f>
        <v>High Risk</v>
      </c>
      <c r="V8473">
        <f t="shared" si="132"/>
        <v>7</v>
      </c>
    </row>
    <row r="8474" spans="1:22" hidden="1" x14ac:dyDescent="0.2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 s="2">
        <v>0</v>
      </c>
      <c r="H8474">
        <v>2</v>
      </c>
      <c r="I8474">
        <v>0</v>
      </c>
      <c r="J8474">
        <v>1</v>
      </c>
      <c r="K8474" s="1">
        <v>27731.05</v>
      </c>
      <c r="L8474">
        <v>0</v>
      </c>
      <c r="M8474">
        <v>1</v>
      </c>
      <c r="N8474">
        <v>4157</v>
      </c>
      <c r="O8474">
        <v>8</v>
      </c>
      <c r="P8474">
        <v>81</v>
      </c>
      <c r="Q8474">
        <v>1</v>
      </c>
      <c r="R8474">
        <v>4157</v>
      </c>
      <c r="S8474" t="str" cm="1">
        <f t="array" ref="S8474">_xlfn.IFS(E8477&lt;30,"18-29",E8477&lt;45,"30-44",TRUE,"45+")</f>
        <v>45+</v>
      </c>
      <c r="T8474" t="str" cm="1">
        <f t="array" ref="T8474">_xlfn.IFS(F8474&lt;=2,"0-2 Years",F8474&lt;=5,"3-5 Years",F8474&lt;=8,"6-8 Years",TRUE,"9-10 Years")</f>
        <v>3-5 Years</v>
      </c>
      <c r="U8474" t="str" cm="1">
        <f t="array" ref="U8474">_xlfn.IFS(P8474&gt;60,"High Risk",P8474&gt;30,"Medium Risk",TRUE,"Low Risk")</f>
        <v>High Risk</v>
      </c>
      <c r="V8474">
        <f t="shared" si="132"/>
        <v>3</v>
      </c>
    </row>
    <row r="8475" spans="1:22" hidden="1" x14ac:dyDescent="0.2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 s="2">
        <v>0</v>
      </c>
      <c r="H8475">
        <v>2</v>
      </c>
      <c r="I8475">
        <v>1</v>
      </c>
      <c r="J8475">
        <v>1</v>
      </c>
      <c r="K8475" s="1">
        <v>126131.9</v>
      </c>
      <c r="L8475">
        <v>0</v>
      </c>
      <c r="M8475">
        <v>26</v>
      </c>
      <c r="N8475">
        <v>4960</v>
      </c>
      <c r="O8475">
        <v>1</v>
      </c>
      <c r="P8475">
        <v>13</v>
      </c>
      <c r="Q8475">
        <v>3.8461538461538464E-2</v>
      </c>
      <c r="R8475">
        <v>128960</v>
      </c>
      <c r="S8475" t="str" cm="1">
        <f t="array" ref="S8475">_xlfn.IFS(E8478&lt;30,"18-29",E8478&lt;45,"30-44",TRUE,"45+")</f>
        <v>45+</v>
      </c>
      <c r="T8475" t="str" cm="1">
        <f t="array" ref="T8475">_xlfn.IFS(F8475&lt;=2,"0-2 Years",F8475&lt;=5,"3-5 Years",F8475&lt;=8,"6-8 Years",TRUE,"9-10 Years")</f>
        <v>6-8 Years</v>
      </c>
      <c r="U8475" t="str" cm="1">
        <f t="array" ref="U8475">_xlfn.IFS(P8475&gt;60,"High Risk",P8475&gt;30,"Medium Risk",TRUE,"Low Risk")</f>
        <v>Low Risk</v>
      </c>
      <c r="V8475">
        <f t="shared" si="132"/>
        <v>3</v>
      </c>
    </row>
    <row r="8476" spans="1:22" hidden="1" x14ac:dyDescent="0.2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 s="2">
        <v>72535.45</v>
      </c>
      <c r="H8476">
        <v>1</v>
      </c>
      <c r="I8476">
        <v>1</v>
      </c>
      <c r="J8476">
        <v>1</v>
      </c>
      <c r="K8476" s="1">
        <v>103931.49</v>
      </c>
      <c r="L8476">
        <v>0</v>
      </c>
      <c r="M8476">
        <v>25</v>
      </c>
      <c r="N8476">
        <v>2453</v>
      </c>
      <c r="O8476">
        <v>9</v>
      </c>
      <c r="P8476">
        <v>65</v>
      </c>
      <c r="Q8476">
        <v>0.36</v>
      </c>
      <c r="R8476">
        <v>61325</v>
      </c>
      <c r="S8476" t="str" cm="1">
        <f t="array" ref="S8476">_xlfn.IFS(E8479&lt;30,"18-29",E8479&lt;45,"30-44",TRUE,"45+")</f>
        <v>30-44</v>
      </c>
      <c r="T8476" t="str" cm="1">
        <f t="array" ref="T8476">_xlfn.IFS(F8476&lt;=2,"0-2 Years",F8476&lt;=5,"3-5 Years",F8476&lt;=8,"6-8 Years",TRUE,"9-10 Years")</f>
        <v>3-5 Years</v>
      </c>
      <c r="U8476" t="str" cm="1">
        <f t="array" ref="U8476">_xlfn.IFS(P8476&gt;60,"High Risk",P8476&gt;30,"Medium Risk",TRUE,"Low Risk")</f>
        <v>High Risk</v>
      </c>
      <c r="V8476">
        <f t="shared" si="132"/>
        <v>2</v>
      </c>
    </row>
    <row r="8477" spans="1:22" hidden="1" x14ac:dyDescent="0.2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 s="2">
        <v>128137.42</v>
      </c>
      <c r="H8477">
        <v>2</v>
      </c>
      <c r="I8477">
        <v>1</v>
      </c>
      <c r="J8477">
        <v>0</v>
      </c>
      <c r="K8477" s="1">
        <v>147635.32999999999</v>
      </c>
      <c r="L8477">
        <v>1</v>
      </c>
      <c r="M8477">
        <v>3</v>
      </c>
      <c r="N8477">
        <v>873</v>
      </c>
      <c r="O8477">
        <v>6</v>
      </c>
      <c r="P8477">
        <v>169</v>
      </c>
      <c r="Q8477">
        <v>1</v>
      </c>
      <c r="R8477">
        <v>2619</v>
      </c>
      <c r="S8477" t="str" cm="1">
        <f t="array" ref="S8477">_xlfn.IFS(E8480&lt;30,"18-29",E8480&lt;45,"30-44",TRUE,"45+")</f>
        <v>45+</v>
      </c>
      <c r="T8477" t="str" cm="1">
        <f t="array" ref="T8477">_xlfn.IFS(F8477&lt;=2,"0-2 Years",F8477&lt;=5,"3-5 Years",F8477&lt;=8,"6-8 Years",TRUE,"9-10 Years")</f>
        <v>0-2 Years</v>
      </c>
      <c r="U8477" t="str" cm="1">
        <f t="array" ref="U8477">_xlfn.IFS(P8477&gt;60,"High Risk",P8477&gt;30,"Medium Risk",TRUE,"Low Risk")</f>
        <v>High Risk</v>
      </c>
      <c r="V8477">
        <f t="shared" si="132"/>
        <v>5</v>
      </c>
    </row>
    <row r="8478" spans="1:22" x14ac:dyDescent="0.2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 s="2">
        <v>0</v>
      </c>
      <c r="H8478">
        <v>2</v>
      </c>
      <c r="I8478">
        <v>0</v>
      </c>
      <c r="J8478">
        <v>0</v>
      </c>
      <c r="K8478" s="1">
        <v>61961.57</v>
      </c>
      <c r="L8478">
        <v>0</v>
      </c>
      <c r="M8478">
        <v>5</v>
      </c>
      <c r="N8478">
        <v>2978</v>
      </c>
      <c r="O8478">
        <v>4</v>
      </c>
      <c r="P8478">
        <v>54</v>
      </c>
      <c r="Q8478">
        <v>0.8</v>
      </c>
      <c r="R8478">
        <v>14890</v>
      </c>
      <c r="S8478" t="str" cm="1">
        <f t="array" ref="S8478">_xlfn.IFS(E8481&lt;30,"18-29",E8481&lt;45,"30-44",TRUE,"45+")</f>
        <v>45+</v>
      </c>
      <c r="T8478" t="str" cm="1">
        <f t="array" ref="T8478">_xlfn.IFS(F8478&lt;=2,"0-2 Years",F8478&lt;=5,"3-5 Years",F8478&lt;=8,"6-8 Years",TRUE,"9-10 Years")</f>
        <v>9-10 Years</v>
      </c>
      <c r="U8478" t="str" cm="1">
        <f t="array" ref="U8478">_xlfn.IFS(P8478&gt;60,"High Risk",P8478&gt;30,"Medium Risk",TRUE,"Low Risk")</f>
        <v>Medium Risk</v>
      </c>
      <c r="V8478">
        <f t="shared" si="132"/>
        <v>7</v>
      </c>
    </row>
    <row r="8479" spans="1:22" hidden="1" x14ac:dyDescent="0.2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 s="2">
        <v>115915.53</v>
      </c>
      <c r="H8479">
        <v>2</v>
      </c>
      <c r="I8479">
        <v>0</v>
      </c>
      <c r="J8479">
        <v>1</v>
      </c>
      <c r="K8479" s="1">
        <v>125435.47</v>
      </c>
      <c r="L8479">
        <v>1</v>
      </c>
      <c r="M8479">
        <v>25</v>
      </c>
      <c r="N8479">
        <v>4605</v>
      </c>
      <c r="O8479">
        <v>1</v>
      </c>
      <c r="P8479">
        <v>88</v>
      </c>
      <c r="Q8479">
        <v>0.04</v>
      </c>
      <c r="R8479">
        <v>115125</v>
      </c>
      <c r="S8479" t="str" cm="1">
        <f t="array" ref="S8479">_xlfn.IFS(E8482&lt;30,"18-29",E8482&lt;45,"30-44",TRUE,"45+")</f>
        <v>18-29</v>
      </c>
      <c r="T8479" t="str" cm="1">
        <f t="array" ref="T8479">_xlfn.IFS(F8479&lt;=2,"0-2 Years",F8479&lt;=5,"3-5 Years",F8479&lt;=8,"6-8 Years",TRUE,"9-10 Years")</f>
        <v>0-2 Years</v>
      </c>
      <c r="U8479" t="str" cm="1">
        <f t="array" ref="U8479">_xlfn.IFS(P8479&gt;60,"High Risk",P8479&gt;30,"Medium Risk",TRUE,"Low Risk")</f>
        <v>High Risk</v>
      </c>
      <c r="V8479">
        <f t="shared" si="132"/>
        <v>1</v>
      </c>
    </row>
    <row r="8480" spans="1:22" hidden="1" x14ac:dyDescent="0.2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 s="2">
        <v>0</v>
      </c>
      <c r="H8480">
        <v>2</v>
      </c>
      <c r="I8480">
        <v>0</v>
      </c>
      <c r="J8480">
        <v>1</v>
      </c>
      <c r="K8480" s="1">
        <v>42240.54</v>
      </c>
      <c r="L8480">
        <v>0</v>
      </c>
      <c r="M8480">
        <v>20</v>
      </c>
      <c r="N8480">
        <v>2325</v>
      </c>
      <c r="O8480">
        <v>6</v>
      </c>
      <c r="P8480">
        <v>59</v>
      </c>
      <c r="Q8480">
        <v>0.3</v>
      </c>
      <c r="R8480">
        <v>46500</v>
      </c>
      <c r="S8480" t="str" cm="1">
        <f t="array" ref="S8480">_xlfn.IFS(E8483&lt;30,"18-29",E8483&lt;45,"30-44",TRUE,"45+")</f>
        <v>30-44</v>
      </c>
      <c r="T8480" t="str" cm="1">
        <f t="array" ref="T8480">_xlfn.IFS(F8480&lt;=2,"0-2 Years",F8480&lt;=5,"3-5 Years",F8480&lt;=8,"6-8 Years",TRUE,"9-10 Years")</f>
        <v>0-2 Years</v>
      </c>
      <c r="U8480" t="str" cm="1">
        <f t="array" ref="U8480">_xlfn.IFS(P8480&gt;60,"High Risk",P8480&gt;30,"Medium Risk",TRUE,"Low Risk")</f>
        <v>Medium Risk</v>
      </c>
      <c r="V8480">
        <f t="shared" si="132"/>
        <v>5</v>
      </c>
    </row>
    <row r="8481" spans="1:22" x14ac:dyDescent="0.2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 s="2">
        <v>0</v>
      </c>
      <c r="H8481">
        <v>2</v>
      </c>
      <c r="I8481">
        <v>0</v>
      </c>
      <c r="J8481">
        <v>0</v>
      </c>
      <c r="K8481" s="1">
        <v>57942.879999999997</v>
      </c>
      <c r="L8481">
        <v>0</v>
      </c>
      <c r="M8481">
        <v>25</v>
      </c>
      <c r="N8481">
        <v>1190</v>
      </c>
      <c r="O8481">
        <v>8</v>
      </c>
      <c r="P8481">
        <v>137</v>
      </c>
      <c r="Q8481">
        <v>0.32</v>
      </c>
      <c r="R8481">
        <v>29750</v>
      </c>
      <c r="S8481" t="str" cm="1">
        <f t="array" ref="S8481">_xlfn.IFS(E8484&lt;30,"18-29",E8484&lt;45,"30-44",TRUE,"45+")</f>
        <v>30-44</v>
      </c>
      <c r="T8481" t="str" cm="1">
        <f t="array" ref="T8481">_xlfn.IFS(F8481&lt;=2,"0-2 Years",F8481&lt;=5,"3-5 Years",F8481&lt;=8,"6-8 Years",TRUE,"9-10 Years")</f>
        <v>0-2 Years</v>
      </c>
      <c r="U8481" t="str" cm="1">
        <f t="array" ref="U8481">_xlfn.IFS(P8481&gt;60,"High Risk",P8481&gt;30,"Medium Risk",TRUE,"Low Risk")</f>
        <v>High Risk</v>
      </c>
      <c r="V8481">
        <f t="shared" si="132"/>
        <v>8</v>
      </c>
    </row>
    <row r="8482" spans="1:22" hidden="1" x14ac:dyDescent="0.2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 s="2">
        <v>107000.49</v>
      </c>
      <c r="H8482">
        <v>1</v>
      </c>
      <c r="I8482">
        <v>1</v>
      </c>
      <c r="J8482">
        <v>1</v>
      </c>
      <c r="K8482" s="1">
        <v>153419.62</v>
      </c>
      <c r="L8482">
        <v>0</v>
      </c>
      <c r="M8482">
        <v>18</v>
      </c>
      <c r="N8482">
        <v>4841</v>
      </c>
      <c r="O8482">
        <v>1</v>
      </c>
      <c r="P8482">
        <v>91</v>
      </c>
      <c r="Q8482">
        <v>5.5555555555555552E-2</v>
      </c>
      <c r="R8482">
        <v>87138</v>
      </c>
      <c r="S8482" t="str" cm="1">
        <f t="array" ref="S8482">_xlfn.IFS(E8485&lt;30,"18-29",E8485&lt;45,"30-44",TRUE,"45+")</f>
        <v>30-44</v>
      </c>
      <c r="T8482" t="str" cm="1">
        <f t="array" ref="T8482">_xlfn.IFS(F8482&lt;=2,"0-2 Years",F8482&lt;=5,"3-5 Years",F8482&lt;=8,"6-8 Years",TRUE,"9-10 Years")</f>
        <v>3-5 Years</v>
      </c>
      <c r="U8482" t="str" cm="1">
        <f t="array" ref="U8482">_xlfn.IFS(P8482&gt;60,"High Risk",P8482&gt;30,"Medium Risk",TRUE,"Low Risk")</f>
        <v>High Risk</v>
      </c>
      <c r="V8482">
        <f t="shared" si="132"/>
        <v>2</v>
      </c>
    </row>
    <row r="8483" spans="1:22" x14ac:dyDescent="0.2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 s="2">
        <v>0</v>
      </c>
      <c r="H8483">
        <v>2</v>
      </c>
      <c r="I8483">
        <v>1</v>
      </c>
      <c r="J8483">
        <v>0</v>
      </c>
      <c r="K8483" s="1">
        <v>189727.12</v>
      </c>
      <c r="L8483">
        <v>0</v>
      </c>
      <c r="M8483">
        <v>11</v>
      </c>
      <c r="N8483">
        <v>1683</v>
      </c>
      <c r="O8483">
        <v>10</v>
      </c>
      <c r="P8483">
        <v>96</v>
      </c>
      <c r="Q8483">
        <v>0.90909090909090906</v>
      </c>
      <c r="R8483">
        <v>18513</v>
      </c>
      <c r="S8483" t="str" cm="1">
        <f t="array" ref="S8483">_xlfn.IFS(E8486&lt;30,"18-29",E8486&lt;45,"30-44",TRUE,"45+")</f>
        <v>45+</v>
      </c>
      <c r="T8483" t="str" cm="1">
        <f t="array" ref="T8483">_xlfn.IFS(F8483&lt;=2,"0-2 Years",F8483&lt;=5,"3-5 Years",F8483&lt;=8,"6-8 Years",TRUE,"9-10 Years")</f>
        <v>9-10 Years</v>
      </c>
      <c r="U8483" t="str" cm="1">
        <f t="array" ref="U8483">_xlfn.IFS(P8483&gt;60,"High Risk",P8483&gt;30,"Medium Risk",TRUE,"Low Risk")</f>
        <v>High Risk</v>
      </c>
      <c r="V8483">
        <f t="shared" si="132"/>
        <v>6</v>
      </c>
    </row>
    <row r="8484" spans="1:22" x14ac:dyDescent="0.2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 s="2">
        <v>0</v>
      </c>
      <c r="H8484">
        <v>2</v>
      </c>
      <c r="I8484">
        <v>0</v>
      </c>
      <c r="J8484">
        <v>0</v>
      </c>
      <c r="K8484" s="1">
        <v>165385.54999999999</v>
      </c>
      <c r="L8484">
        <v>0</v>
      </c>
      <c r="M8484">
        <v>17</v>
      </c>
      <c r="N8484">
        <v>1696</v>
      </c>
      <c r="O8484">
        <v>8</v>
      </c>
      <c r="P8484">
        <v>16</v>
      </c>
      <c r="Q8484">
        <v>0.47058823529411764</v>
      </c>
      <c r="R8484">
        <v>28832</v>
      </c>
      <c r="S8484" t="str" cm="1">
        <f t="array" ref="S8484">_xlfn.IFS(E8487&lt;30,"18-29",E8487&lt;45,"30-44",TRUE,"45+")</f>
        <v>18-29</v>
      </c>
      <c r="T8484" t="str" cm="1">
        <f t="array" ref="T8484">_xlfn.IFS(F8484&lt;=2,"0-2 Years",F8484&lt;=5,"3-5 Years",F8484&lt;=8,"6-8 Years",TRUE,"9-10 Years")</f>
        <v>0-2 Years</v>
      </c>
      <c r="U8484" t="str" cm="1">
        <f t="array" ref="U8484">_xlfn.IFS(P8484&gt;60,"High Risk",P8484&gt;30,"Medium Risk",TRUE,"Low Risk")</f>
        <v>Low Risk</v>
      </c>
      <c r="V8484">
        <f t="shared" si="132"/>
        <v>7</v>
      </c>
    </row>
    <row r="8485" spans="1:22" hidden="1" x14ac:dyDescent="0.2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 s="2">
        <v>152806.74</v>
      </c>
      <c r="H8485">
        <v>1</v>
      </c>
      <c r="I8485">
        <v>1</v>
      </c>
      <c r="J8485">
        <v>0</v>
      </c>
      <c r="K8485" s="1">
        <v>19687.990000000002</v>
      </c>
      <c r="L8485">
        <v>0</v>
      </c>
      <c r="M8485">
        <v>5</v>
      </c>
      <c r="N8485">
        <v>3693</v>
      </c>
      <c r="O8485">
        <v>8</v>
      </c>
      <c r="P8485">
        <v>147</v>
      </c>
      <c r="Q8485">
        <v>1</v>
      </c>
      <c r="R8485">
        <v>18465</v>
      </c>
      <c r="S8485" t="str" cm="1">
        <f t="array" ref="S8485">_xlfn.IFS(E8488&lt;30,"18-29",E8488&lt;45,"30-44",TRUE,"45+")</f>
        <v>30-44</v>
      </c>
      <c r="T8485" t="str" cm="1">
        <f t="array" ref="T8485">_xlfn.IFS(F8485&lt;=2,"0-2 Years",F8485&lt;=5,"3-5 Years",F8485&lt;=8,"6-8 Years",TRUE,"9-10 Years")</f>
        <v>9-10 Years</v>
      </c>
      <c r="U8485" t="str" cm="1">
        <f t="array" ref="U8485">_xlfn.IFS(P8485&gt;60,"High Risk",P8485&gt;30,"Medium Risk",TRUE,"Low Risk")</f>
        <v>High Risk</v>
      </c>
      <c r="V8485">
        <f t="shared" si="132"/>
        <v>5</v>
      </c>
    </row>
    <row r="8486" spans="1:22" x14ac:dyDescent="0.2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 s="2">
        <v>92887.06</v>
      </c>
      <c r="H8486">
        <v>1</v>
      </c>
      <c r="I8486">
        <v>1</v>
      </c>
      <c r="J8486">
        <v>0</v>
      </c>
      <c r="K8486" s="1">
        <v>39473.629999999997</v>
      </c>
      <c r="L8486">
        <v>1</v>
      </c>
      <c r="M8486">
        <v>23</v>
      </c>
      <c r="N8486">
        <v>290</v>
      </c>
      <c r="O8486">
        <v>7</v>
      </c>
      <c r="P8486">
        <v>16</v>
      </c>
      <c r="Q8486">
        <v>0.30434782608695654</v>
      </c>
      <c r="R8486">
        <v>6670</v>
      </c>
      <c r="S8486" t="str" cm="1">
        <f t="array" ref="S8486">_xlfn.IFS(E8489&lt;30,"18-29",E8489&lt;45,"30-44",TRUE,"45+")</f>
        <v>30-44</v>
      </c>
      <c r="T8486" t="str" cm="1">
        <f t="array" ref="T8486">_xlfn.IFS(F8486&lt;=2,"0-2 Years",F8486&lt;=5,"3-5 Years",F8486&lt;=8,"6-8 Years",TRUE,"9-10 Years")</f>
        <v>3-5 Years</v>
      </c>
      <c r="U8486" t="str" cm="1">
        <f t="array" ref="U8486">_xlfn.IFS(P8486&gt;60,"High Risk",P8486&gt;30,"Medium Risk",TRUE,"Low Risk")</f>
        <v>Low Risk</v>
      </c>
      <c r="V8486">
        <f t="shared" si="132"/>
        <v>6</v>
      </c>
    </row>
    <row r="8487" spans="1:22" hidden="1" x14ac:dyDescent="0.2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 s="2">
        <v>0</v>
      </c>
      <c r="H8487">
        <v>2</v>
      </c>
      <c r="I8487">
        <v>1</v>
      </c>
      <c r="J8487">
        <v>1</v>
      </c>
      <c r="K8487" s="1">
        <v>144723.38</v>
      </c>
      <c r="L8487">
        <v>0</v>
      </c>
      <c r="M8487">
        <v>5</v>
      </c>
      <c r="N8487">
        <v>3211</v>
      </c>
      <c r="O8487">
        <v>4</v>
      </c>
      <c r="P8487">
        <v>58</v>
      </c>
      <c r="Q8487">
        <v>0.8</v>
      </c>
      <c r="R8487">
        <v>16055</v>
      </c>
      <c r="S8487" t="str" cm="1">
        <f t="array" ref="S8487">_xlfn.IFS(E8490&lt;30,"18-29",E8490&lt;45,"30-44",TRUE,"45+")</f>
        <v>45+</v>
      </c>
      <c r="T8487" t="str" cm="1">
        <f t="array" ref="T8487">_xlfn.IFS(F8487&lt;=2,"0-2 Years",F8487&lt;=5,"3-5 Years",F8487&lt;=8,"6-8 Years",TRUE,"9-10 Years")</f>
        <v>6-8 Years</v>
      </c>
      <c r="U8487" t="str" cm="1">
        <f t="array" ref="U8487">_xlfn.IFS(P8487&gt;60,"High Risk",P8487&gt;30,"Medium Risk",TRUE,"Low Risk")</f>
        <v>Medium Risk</v>
      </c>
      <c r="V8487">
        <f t="shared" si="132"/>
        <v>3</v>
      </c>
    </row>
    <row r="8488" spans="1:22" hidden="1" x14ac:dyDescent="0.2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 s="2">
        <v>114940.67</v>
      </c>
      <c r="H8488">
        <v>2</v>
      </c>
      <c r="I8488">
        <v>1</v>
      </c>
      <c r="J8488">
        <v>1</v>
      </c>
      <c r="K8488" s="1">
        <v>194895.57</v>
      </c>
      <c r="L8488">
        <v>1</v>
      </c>
      <c r="M8488">
        <v>9</v>
      </c>
      <c r="N8488">
        <v>3027</v>
      </c>
      <c r="O8488">
        <v>0</v>
      </c>
      <c r="P8488">
        <v>46</v>
      </c>
      <c r="Q8488">
        <v>0</v>
      </c>
      <c r="R8488">
        <v>27243</v>
      </c>
      <c r="S8488" t="str" cm="1">
        <f t="array" ref="S8488">_xlfn.IFS(E8491&lt;30,"18-29",E8491&lt;45,"30-44",TRUE,"45+")</f>
        <v>30-44</v>
      </c>
      <c r="T8488" t="str" cm="1">
        <f t="array" ref="T8488">_xlfn.IFS(F8488&lt;=2,"0-2 Years",F8488&lt;=5,"3-5 Years",F8488&lt;=8,"6-8 Years",TRUE,"9-10 Years")</f>
        <v>6-8 Years</v>
      </c>
      <c r="U8488" t="str" cm="1">
        <f t="array" ref="U8488">_xlfn.IFS(P8488&gt;60,"High Risk",P8488&gt;30,"Medium Risk",TRUE,"Low Risk")</f>
        <v>Medium Risk</v>
      </c>
      <c r="V8488">
        <f t="shared" si="132"/>
        <v>0</v>
      </c>
    </row>
    <row r="8489" spans="1:22" hidden="1" x14ac:dyDescent="0.2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 s="2">
        <v>140641.26</v>
      </c>
      <c r="H8489">
        <v>2</v>
      </c>
      <c r="I8489">
        <v>1</v>
      </c>
      <c r="J8489">
        <v>1</v>
      </c>
      <c r="K8489" s="1">
        <v>77271.91</v>
      </c>
      <c r="L8489">
        <v>0</v>
      </c>
      <c r="M8489">
        <v>13</v>
      </c>
      <c r="N8489">
        <v>3816</v>
      </c>
      <c r="O8489">
        <v>3</v>
      </c>
      <c r="P8489">
        <v>118</v>
      </c>
      <c r="Q8489">
        <v>0.23076923076923078</v>
      </c>
      <c r="R8489">
        <v>49608</v>
      </c>
      <c r="S8489" t="str" cm="1">
        <f t="array" ref="S8489">_xlfn.IFS(E8492&lt;30,"18-29",E8492&lt;45,"30-44",TRUE,"45+")</f>
        <v>45+</v>
      </c>
      <c r="T8489" t="str" cm="1">
        <f t="array" ref="T8489">_xlfn.IFS(F8489&lt;=2,"0-2 Years",F8489&lt;=5,"3-5 Years",F8489&lt;=8,"6-8 Years",TRUE,"9-10 Years")</f>
        <v>0-2 Years</v>
      </c>
      <c r="U8489" t="str" cm="1">
        <f t="array" ref="U8489">_xlfn.IFS(P8489&gt;60,"High Risk",P8489&gt;30,"Medium Risk",TRUE,"Low Risk")</f>
        <v>High Risk</v>
      </c>
      <c r="V8489">
        <f t="shared" si="132"/>
        <v>1</v>
      </c>
    </row>
    <row r="8490" spans="1:22" hidden="1" x14ac:dyDescent="0.2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 s="2">
        <v>71816.740000000005</v>
      </c>
      <c r="H8490">
        <v>2</v>
      </c>
      <c r="I8490">
        <v>1</v>
      </c>
      <c r="J8490">
        <v>0</v>
      </c>
      <c r="K8490" s="1">
        <v>105096.82</v>
      </c>
      <c r="L8490">
        <v>1</v>
      </c>
      <c r="M8490">
        <v>15</v>
      </c>
      <c r="N8490">
        <v>1566</v>
      </c>
      <c r="O8490">
        <v>4</v>
      </c>
      <c r="P8490">
        <v>37</v>
      </c>
      <c r="Q8490">
        <v>0.26666666666666666</v>
      </c>
      <c r="R8490">
        <v>23490</v>
      </c>
      <c r="S8490" t="str" cm="1">
        <f t="array" ref="S8490">_xlfn.IFS(E8493&lt;30,"18-29",E8493&lt;45,"30-44",TRUE,"45+")</f>
        <v>30-44</v>
      </c>
      <c r="T8490" t="str" cm="1">
        <f t="array" ref="T8490">_xlfn.IFS(F8490&lt;=2,"0-2 Years",F8490&lt;=5,"3-5 Years",F8490&lt;=8,"6-8 Years",TRUE,"9-10 Years")</f>
        <v>3-5 Years</v>
      </c>
      <c r="U8490" t="str" cm="1">
        <f t="array" ref="U8490">_xlfn.IFS(P8490&gt;60,"High Risk",P8490&gt;30,"Medium Risk",TRUE,"Low Risk")</f>
        <v>Medium Risk</v>
      </c>
      <c r="V8490">
        <f t="shared" si="132"/>
        <v>4</v>
      </c>
    </row>
    <row r="8491" spans="1:22" hidden="1" x14ac:dyDescent="0.2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 s="2">
        <v>0</v>
      </c>
      <c r="H8491">
        <v>2</v>
      </c>
      <c r="I8491">
        <v>0</v>
      </c>
      <c r="J8491">
        <v>1</v>
      </c>
      <c r="K8491" s="1">
        <v>176780.39</v>
      </c>
      <c r="L8491">
        <v>0</v>
      </c>
      <c r="M8491">
        <v>11</v>
      </c>
      <c r="N8491">
        <v>1405</v>
      </c>
      <c r="O8491">
        <v>4</v>
      </c>
      <c r="P8491">
        <v>178</v>
      </c>
      <c r="Q8491">
        <v>0.36363636363636365</v>
      </c>
      <c r="R8491">
        <v>15455</v>
      </c>
      <c r="S8491" t="str" cm="1">
        <f t="array" ref="S8491">_xlfn.IFS(E8494&lt;30,"18-29",E8494&lt;45,"30-44",TRUE,"45+")</f>
        <v>18-29</v>
      </c>
      <c r="T8491" t="str" cm="1">
        <f t="array" ref="T8491">_xlfn.IFS(F8491&lt;=2,"0-2 Years",F8491&lt;=5,"3-5 Years",F8491&lt;=8,"6-8 Years",TRUE,"9-10 Years")</f>
        <v>6-8 Years</v>
      </c>
      <c r="U8491" t="str" cm="1">
        <f t="array" ref="U8491">_xlfn.IFS(P8491&gt;60,"High Risk",P8491&gt;30,"Medium Risk",TRUE,"Low Risk")</f>
        <v>High Risk</v>
      </c>
      <c r="V8491">
        <f t="shared" si="132"/>
        <v>3</v>
      </c>
    </row>
    <row r="8492" spans="1:22" x14ac:dyDescent="0.2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 s="2">
        <v>165282.42000000001</v>
      </c>
      <c r="H8492">
        <v>1</v>
      </c>
      <c r="I8492">
        <v>1</v>
      </c>
      <c r="J8492">
        <v>0</v>
      </c>
      <c r="K8492" s="1">
        <v>153786.46</v>
      </c>
      <c r="L8492">
        <v>1</v>
      </c>
      <c r="M8492">
        <v>3</v>
      </c>
      <c r="N8492">
        <v>2804</v>
      </c>
      <c r="O8492">
        <v>7</v>
      </c>
      <c r="P8492">
        <v>158</v>
      </c>
      <c r="Q8492">
        <v>1</v>
      </c>
      <c r="R8492">
        <v>8412</v>
      </c>
      <c r="S8492" t="str" cm="1">
        <f t="array" ref="S8492">_xlfn.IFS(E8495&lt;30,"18-29",E8495&lt;45,"30-44",TRUE,"45+")</f>
        <v>45+</v>
      </c>
      <c r="T8492" t="str" cm="1">
        <f t="array" ref="T8492">_xlfn.IFS(F8492&lt;=2,"0-2 Years",F8492&lt;=5,"3-5 Years",F8492&lt;=8,"6-8 Years",TRUE,"9-10 Years")</f>
        <v>3-5 Years</v>
      </c>
      <c r="U8492" t="str" cm="1">
        <f t="array" ref="U8492">_xlfn.IFS(P8492&gt;60,"High Risk",P8492&gt;30,"Medium Risk",TRUE,"Low Risk")</f>
        <v>High Risk</v>
      </c>
      <c r="V8492">
        <f t="shared" si="132"/>
        <v>6</v>
      </c>
    </row>
    <row r="8493" spans="1:22" hidden="1" x14ac:dyDescent="0.2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 s="2">
        <v>143145.87</v>
      </c>
      <c r="H8493">
        <v>2</v>
      </c>
      <c r="I8493">
        <v>1</v>
      </c>
      <c r="J8493">
        <v>0</v>
      </c>
      <c r="K8493" s="1">
        <v>43612.06</v>
      </c>
      <c r="L8493">
        <v>0</v>
      </c>
      <c r="M8493">
        <v>2</v>
      </c>
      <c r="N8493">
        <v>2672</v>
      </c>
      <c r="O8493">
        <v>9</v>
      </c>
      <c r="P8493">
        <v>180</v>
      </c>
      <c r="Q8493">
        <v>1</v>
      </c>
      <c r="R8493">
        <v>5344</v>
      </c>
      <c r="S8493" t="str" cm="1">
        <f t="array" ref="S8493">_xlfn.IFS(E8496&lt;30,"18-29",E8496&lt;45,"30-44",TRUE,"45+")</f>
        <v>30-44</v>
      </c>
      <c r="T8493" t="str" cm="1">
        <f t="array" ref="T8493">_xlfn.IFS(F8493&lt;=2,"0-2 Years",F8493&lt;=5,"3-5 Years",F8493&lt;=8,"6-8 Years",TRUE,"9-10 Years")</f>
        <v>0-2 Years</v>
      </c>
      <c r="U8493" t="str" cm="1">
        <f t="array" ref="U8493">_xlfn.IFS(P8493&gt;60,"High Risk",P8493&gt;30,"Medium Risk",TRUE,"Low Risk")</f>
        <v>High Risk</v>
      </c>
      <c r="V8493">
        <f t="shared" si="132"/>
        <v>4</v>
      </c>
    </row>
    <row r="8494" spans="1:22" hidden="1" x14ac:dyDescent="0.2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 s="2">
        <v>114731.76</v>
      </c>
      <c r="H8494">
        <v>2</v>
      </c>
      <c r="I8494">
        <v>0</v>
      </c>
      <c r="J8494">
        <v>1</v>
      </c>
      <c r="K8494" s="1">
        <v>79479.740000000005</v>
      </c>
      <c r="L8494">
        <v>0</v>
      </c>
      <c r="M8494">
        <v>20</v>
      </c>
      <c r="N8494">
        <v>4227</v>
      </c>
      <c r="O8494">
        <v>9</v>
      </c>
      <c r="P8494">
        <v>91</v>
      </c>
      <c r="Q8494">
        <v>0.45</v>
      </c>
      <c r="R8494">
        <v>84540</v>
      </c>
      <c r="S8494" t="str" cm="1">
        <f t="array" ref="S8494">_xlfn.IFS(E8497&lt;30,"18-29",E8497&lt;45,"30-44",TRUE,"45+")</f>
        <v>30-44</v>
      </c>
      <c r="T8494" t="str" cm="1">
        <f t="array" ref="T8494">_xlfn.IFS(F8494&lt;=2,"0-2 Years",F8494&lt;=5,"3-5 Years",F8494&lt;=8,"6-8 Years",TRUE,"9-10 Years")</f>
        <v>9-10 Years</v>
      </c>
      <c r="U8494" t="str" cm="1">
        <f t="array" ref="U8494">_xlfn.IFS(P8494&gt;60,"High Risk",P8494&gt;30,"Medium Risk",TRUE,"Low Risk")</f>
        <v>High Risk</v>
      </c>
      <c r="V8494">
        <f t="shared" si="132"/>
        <v>0</v>
      </c>
    </row>
    <row r="8495" spans="1:22" hidden="1" x14ac:dyDescent="0.2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 s="2">
        <v>113909.69</v>
      </c>
      <c r="H8495">
        <v>3</v>
      </c>
      <c r="I8495">
        <v>1</v>
      </c>
      <c r="J8495">
        <v>0</v>
      </c>
      <c r="K8495" s="1">
        <v>92320.37</v>
      </c>
      <c r="L8495">
        <v>1</v>
      </c>
      <c r="M8495">
        <v>25</v>
      </c>
      <c r="N8495">
        <v>3433</v>
      </c>
      <c r="O8495">
        <v>6</v>
      </c>
      <c r="P8495">
        <v>85</v>
      </c>
      <c r="Q8495">
        <v>0.24</v>
      </c>
      <c r="R8495">
        <v>85825</v>
      </c>
      <c r="S8495" t="str" cm="1">
        <f t="array" ref="S8495">_xlfn.IFS(E8498&lt;30,"18-29",E8498&lt;45,"30-44",TRUE,"45+")</f>
        <v>30-44</v>
      </c>
      <c r="T8495" t="str" cm="1">
        <f t="array" ref="T8495">_xlfn.IFS(F8495&lt;=2,"0-2 Years",F8495&lt;=5,"3-5 Years",F8495&lt;=8,"6-8 Years",TRUE,"9-10 Years")</f>
        <v>9-10 Years</v>
      </c>
      <c r="U8495" t="str" cm="1">
        <f t="array" ref="U8495">_xlfn.IFS(P8495&gt;60,"High Risk",P8495&gt;30,"Medium Risk",TRUE,"Low Risk")</f>
        <v>High Risk</v>
      </c>
      <c r="V8495">
        <f t="shared" si="132"/>
        <v>4</v>
      </c>
    </row>
    <row r="8496" spans="1:22" x14ac:dyDescent="0.2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 s="2">
        <v>116695.27</v>
      </c>
      <c r="H8496">
        <v>1</v>
      </c>
      <c r="I8496">
        <v>0</v>
      </c>
      <c r="J8496">
        <v>0</v>
      </c>
      <c r="K8496" s="1">
        <v>193201.86</v>
      </c>
      <c r="L8496">
        <v>0</v>
      </c>
      <c r="M8496">
        <v>25</v>
      </c>
      <c r="N8496">
        <v>4458</v>
      </c>
      <c r="O8496">
        <v>7</v>
      </c>
      <c r="P8496">
        <v>110</v>
      </c>
      <c r="Q8496">
        <v>0.28000000000000003</v>
      </c>
      <c r="R8496">
        <v>111450</v>
      </c>
      <c r="S8496" t="str" cm="1">
        <f t="array" ref="S8496">_xlfn.IFS(E8499&lt;30,"18-29",E8499&lt;45,"30-44",TRUE,"45+")</f>
        <v>30-44</v>
      </c>
      <c r="T8496" t="str" cm="1">
        <f t="array" ref="T8496">_xlfn.IFS(F8496&lt;=2,"0-2 Years",F8496&lt;=5,"3-5 Years",F8496&lt;=8,"6-8 Years",TRUE,"9-10 Years")</f>
        <v>0-2 Years</v>
      </c>
      <c r="U8496" t="str" cm="1">
        <f t="array" ref="U8496">_xlfn.IFS(P8496&gt;60,"High Risk",P8496&gt;30,"Medium Risk",TRUE,"Low Risk")</f>
        <v>High Risk</v>
      </c>
      <c r="V8496">
        <f t="shared" si="132"/>
        <v>6</v>
      </c>
    </row>
    <row r="8497" spans="1:22" x14ac:dyDescent="0.2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 s="2">
        <v>0</v>
      </c>
      <c r="H8497">
        <v>1</v>
      </c>
      <c r="I8497">
        <v>0</v>
      </c>
      <c r="J8497">
        <v>0</v>
      </c>
      <c r="K8497" s="1">
        <v>126353.13</v>
      </c>
      <c r="L8497">
        <v>1</v>
      </c>
      <c r="M8497">
        <v>2</v>
      </c>
      <c r="N8497">
        <v>1732</v>
      </c>
      <c r="O8497">
        <v>5</v>
      </c>
      <c r="P8497">
        <v>38</v>
      </c>
      <c r="Q8497">
        <v>1</v>
      </c>
      <c r="R8497">
        <v>3464</v>
      </c>
      <c r="S8497" t="str" cm="1">
        <f t="array" ref="S8497">_xlfn.IFS(E8500&lt;30,"18-29",E8500&lt;45,"30-44",TRUE,"45+")</f>
        <v>30-44</v>
      </c>
      <c r="T8497" t="str" cm="1">
        <f t="array" ref="T8497">_xlfn.IFS(F8497&lt;=2,"0-2 Years",F8497&lt;=5,"3-5 Years",F8497&lt;=8,"6-8 Years",TRUE,"9-10 Years")</f>
        <v>3-5 Years</v>
      </c>
      <c r="U8497" t="str" cm="1">
        <f t="array" ref="U8497">_xlfn.IFS(P8497&gt;60,"High Risk",P8497&gt;30,"Medium Risk",TRUE,"Low Risk")</f>
        <v>Medium Risk</v>
      </c>
      <c r="V8497">
        <f t="shared" si="132"/>
        <v>8</v>
      </c>
    </row>
    <row r="8498" spans="1:22" hidden="1" x14ac:dyDescent="0.2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 s="2">
        <v>0</v>
      </c>
      <c r="H8498">
        <v>2</v>
      </c>
      <c r="I8498">
        <v>1</v>
      </c>
      <c r="J8498">
        <v>1</v>
      </c>
      <c r="K8498" s="1">
        <v>135008.92000000001</v>
      </c>
      <c r="L8498">
        <v>0</v>
      </c>
      <c r="M8498">
        <v>4</v>
      </c>
      <c r="N8498">
        <v>3066</v>
      </c>
      <c r="O8498">
        <v>0</v>
      </c>
      <c r="P8498">
        <v>106</v>
      </c>
      <c r="Q8498">
        <v>0</v>
      </c>
      <c r="R8498">
        <v>12264</v>
      </c>
      <c r="S8498" t="str" cm="1">
        <f t="array" ref="S8498">_xlfn.IFS(E8501&lt;30,"18-29",E8501&lt;45,"30-44",TRUE,"45+")</f>
        <v>30-44</v>
      </c>
      <c r="T8498" t="str" cm="1">
        <f t="array" ref="T8498">_xlfn.IFS(F8498&lt;=2,"0-2 Years",F8498&lt;=5,"3-5 Years",F8498&lt;=8,"6-8 Years",TRUE,"9-10 Years")</f>
        <v>3-5 Years</v>
      </c>
      <c r="U8498" t="str" cm="1">
        <f t="array" ref="U8498">_xlfn.IFS(P8498&gt;60,"High Risk",P8498&gt;30,"Medium Risk",TRUE,"Low Risk")</f>
        <v>High Risk</v>
      </c>
      <c r="V8498">
        <f t="shared" si="132"/>
        <v>3</v>
      </c>
    </row>
    <row r="8499" spans="1:22" hidden="1" x14ac:dyDescent="0.2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 s="2">
        <v>0</v>
      </c>
      <c r="H8499">
        <v>2</v>
      </c>
      <c r="I8499">
        <v>0</v>
      </c>
      <c r="J8499">
        <v>1</v>
      </c>
      <c r="K8499" s="1">
        <v>17135.599999999999</v>
      </c>
      <c r="L8499">
        <v>0</v>
      </c>
      <c r="M8499">
        <v>29</v>
      </c>
      <c r="N8499">
        <v>471</v>
      </c>
      <c r="O8499">
        <v>1</v>
      </c>
      <c r="P8499">
        <v>121</v>
      </c>
      <c r="Q8499">
        <v>3.4482758620689655E-2</v>
      </c>
      <c r="R8499">
        <v>13659</v>
      </c>
      <c r="S8499" t="str" cm="1">
        <f t="array" ref="S8499">_xlfn.IFS(E8502&lt;30,"18-29",E8502&lt;45,"30-44",TRUE,"45+")</f>
        <v>30-44</v>
      </c>
      <c r="T8499" t="str" cm="1">
        <f t="array" ref="T8499">_xlfn.IFS(F8499&lt;=2,"0-2 Years",F8499&lt;=5,"3-5 Years",F8499&lt;=8,"6-8 Years",TRUE,"9-10 Years")</f>
        <v>0-2 Years</v>
      </c>
      <c r="U8499" t="str" cm="1">
        <f t="array" ref="U8499">_xlfn.IFS(P8499&gt;60,"High Risk",P8499&gt;30,"Medium Risk",TRUE,"Low Risk")</f>
        <v>High Risk</v>
      </c>
      <c r="V8499">
        <f t="shared" si="132"/>
        <v>4</v>
      </c>
    </row>
    <row r="8500" spans="1:22" hidden="1" x14ac:dyDescent="0.2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 s="2">
        <v>93978.96</v>
      </c>
      <c r="H8500">
        <v>2</v>
      </c>
      <c r="I8500">
        <v>1</v>
      </c>
      <c r="J8500">
        <v>0</v>
      </c>
      <c r="K8500" s="1">
        <v>60651.77</v>
      </c>
      <c r="L8500">
        <v>0</v>
      </c>
      <c r="M8500">
        <v>28</v>
      </c>
      <c r="N8500">
        <v>3674</v>
      </c>
      <c r="O8500">
        <v>0</v>
      </c>
      <c r="P8500">
        <v>83</v>
      </c>
      <c r="Q8500">
        <v>0</v>
      </c>
      <c r="R8500">
        <v>102872</v>
      </c>
      <c r="S8500" t="str" cm="1">
        <f t="array" ref="S8500">_xlfn.IFS(E8503&lt;30,"18-29",E8503&lt;45,"30-44",TRUE,"45+")</f>
        <v>18-29</v>
      </c>
      <c r="T8500" t="str" cm="1">
        <f t="array" ref="T8500">_xlfn.IFS(F8500&lt;=2,"0-2 Years",F8500&lt;=5,"3-5 Years",F8500&lt;=8,"6-8 Years",TRUE,"9-10 Years")</f>
        <v>6-8 Years</v>
      </c>
      <c r="U8500" t="str" cm="1">
        <f t="array" ref="U8500">_xlfn.IFS(P8500&gt;60,"High Risk",P8500&gt;30,"Medium Risk",TRUE,"Low Risk")</f>
        <v>High Risk</v>
      </c>
      <c r="V8500">
        <f t="shared" si="132"/>
        <v>3</v>
      </c>
    </row>
    <row r="8501" spans="1:22" hidden="1" x14ac:dyDescent="0.2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 s="2">
        <v>121968.11</v>
      </c>
      <c r="H8501">
        <v>2</v>
      </c>
      <c r="I8501">
        <v>0</v>
      </c>
      <c r="J8501">
        <v>1</v>
      </c>
      <c r="K8501" s="1">
        <v>188343.05</v>
      </c>
      <c r="L8501">
        <v>0</v>
      </c>
      <c r="M8501">
        <v>23</v>
      </c>
      <c r="N8501">
        <v>1123</v>
      </c>
      <c r="O8501">
        <v>10</v>
      </c>
      <c r="P8501">
        <v>98</v>
      </c>
      <c r="Q8501">
        <v>0.43478260869565216</v>
      </c>
      <c r="R8501">
        <v>25829</v>
      </c>
      <c r="S8501" t="str" cm="1">
        <f t="array" ref="S8501">_xlfn.IFS(E8504&lt;30,"18-29",E8504&lt;45,"30-44",TRUE,"45+")</f>
        <v>30-44</v>
      </c>
      <c r="T8501" t="str" cm="1">
        <f t="array" ref="T8501">_xlfn.IFS(F8501&lt;=2,"0-2 Years",F8501&lt;=5,"3-5 Years",F8501&lt;=8,"6-8 Years",TRUE,"9-10 Years")</f>
        <v>0-2 Years</v>
      </c>
      <c r="U8501" t="str" cm="1">
        <f t="array" ref="U8501">_xlfn.IFS(P8501&gt;60,"High Risk",P8501&gt;30,"Medium Risk",TRUE,"Low Risk")</f>
        <v>High Risk</v>
      </c>
      <c r="V8501">
        <f t="shared" si="132"/>
        <v>1</v>
      </c>
    </row>
    <row r="8502" spans="1:22" x14ac:dyDescent="0.2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 s="2">
        <v>97324.91</v>
      </c>
      <c r="H8502">
        <v>1</v>
      </c>
      <c r="I8502">
        <v>1</v>
      </c>
      <c r="J8502">
        <v>0</v>
      </c>
      <c r="K8502" s="1">
        <v>23291.83</v>
      </c>
      <c r="L8502">
        <v>0</v>
      </c>
      <c r="M8502">
        <v>29</v>
      </c>
      <c r="N8502">
        <v>3999</v>
      </c>
      <c r="O8502">
        <v>1</v>
      </c>
      <c r="P8502">
        <v>85</v>
      </c>
      <c r="Q8502">
        <v>3.4482758620689655E-2</v>
      </c>
      <c r="R8502">
        <v>115971</v>
      </c>
      <c r="S8502" t="str" cm="1">
        <f t="array" ref="S8502">_xlfn.IFS(E8505&lt;30,"18-29",E8505&lt;45,"30-44",TRUE,"45+")</f>
        <v>45+</v>
      </c>
      <c r="T8502" t="str" cm="1">
        <f t="array" ref="T8502">_xlfn.IFS(F8502&lt;=2,"0-2 Years",F8502&lt;=5,"3-5 Years",F8502&lt;=8,"6-8 Years",TRUE,"9-10 Years")</f>
        <v>0-2 Years</v>
      </c>
      <c r="U8502" t="str" cm="1">
        <f t="array" ref="U8502">_xlfn.IFS(P8502&gt;60,"High Risk",P8502&gt;30,"Medium Risk",TRUE,"Low Risk")</f>
        <v>High Risk</v>
      </c>
      <c r="V8502">
        <f t="shared" si="132"/>
        <v>6</v>
      </c>
    </row>
    <row r="8503" spans="1:22" x14ac:dyDescent="0.2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 s="2">
        <v>0</v>
      </c>
      <c r="H8503">
        <v>2</v>
      </c>
      <c r="I8503">
        <v>1</v>
      </c>
      <c r="J8503">
        <v>0</v>
      </c>
      <c r="K8503" s="1">
        <v>64443.75</v>
      </c>
      <c r="L8503">
        <v>0</v>
      </c>
      <c r="M8503">
        <v>28</v>
      </c>
      <c r="N8503">
        <v>4849</v>
      </c>
      <c r="O8503">
        <v>3</v>
      </c>
      <c r="P8503">
        <v>169</v>
      </c>
      <c r="Q8503">
        <v>0.10714285714285714</v>
      </c>
      <c r="R8503">
        <v>135772</v>
      </c>
      <c r="S8503" t="str" cm="1">
        <f t="array" ref="S8503">_xlfn.IFS(E8506&lt;30,"18-29",E8506&lt;45,"30-44",TRUE,"45+")</f>
        <v>30-44</v>
      </c>
      <c r="T8503" t="str" cm="1">
        <f t="array" ref="T8503">_xlfn.IFS(F8503&lt;=2,"0-2 Years",F8503&lt;=5,"3-5 Years",F8503&lt;=8,"6-8 Years",TRUE,"9-10 Years")</f>
        <v>6-8 Years</v>
      </c>
      <c r="U8503" t="str" cm="1">
        <f t="array" ref="U8503">_xlfn.IFS(P8503&gt;60,"High Risk",P8503&gt;30,"Medium Risk",TRUE,"Low Risk")</f>
        <v>High Risk</v>
      </c>
      <c r="V8503">
        <f t="shared" si="132"/>
        <v>6</v>
      </c>
    </row>
    <row r="8504" spans="1:22" hidden="1" x14ac:dyDescent="0.2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 s="2">
        <v>0</v>
      </c>
      <c r="H8504">
        <v>2</v>
      </c>
      <c r="I8504">
        <v>1</v>
      </c>
      <c r="J8504">
        <v>1</v>
      </c>
      <c r="K8504" s="1">
        <v>287.99</v>
      </c>
      <c r="L8504">
        <v>0</v>
      </c>
      <c r="M8504">
        <v>9</v>
      </c>
      <c r="N8504">
        <v>2984</v>
      </c>
      <c r="O8504">
        <v>0</v>
      </c>
      <c r="P8504">
        <v>110</v>
      </c>
      <c r="Q8504">
        <v>0</v>
      </c>
      <c r="R8504">
        <v>26856</v>
      </c>
      <c r="S8504" t="str" cm="1">
        <f t="array" ref="S8504">_xlfn.IFS(E8507&lt;30,"18-29",E8507&lt;45,"30-44",TRUE,"45+")</f>
        <v>18-29</v>
      </c>
      <c r="T8504" t="str" cm="1">
        <f t="array" ref="T8504">_xlfn.IFS(F8504&lt;=2,"0-2 Years",F8504&lt;=5,"3-5 Years",F8504&lt;=8,"6-8 Years",TRUE,"9-10 Years")</f>
        <v>6-8 Years</v>
      </c>
      <c r="U8504" t="str" cm="1">
        <f t="array" ref="U8504">_xlfn.IFS(P8504&gt;60,"High Risk",P8504&gt;30,"Medium Risk",TRUE,"Low Risk")</f>
        <v>High Risk</v>
      </c>
      <c r="V8504">
        <f t="shared" si="132"/>
        <v>3</v>
      </c>
    </row>
    <row r="8505" spans="1:22" hidden="1" x14ac:dyDescent="0.2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 s="2">
        <v>0</v>
      </c>
      <c r="H8505">
        <v>2</v>
      </c>
      <c r="I8505">
        <v>0</v>
      </c>
      <c r="J8505">
        <v>1</v>
      </c>
      <c r="K8505" s="1">
        <v>137961.41</v>
      </c>
      <c r="L8505">
        <v>0</v>
      </c>
      <c r="M8505">
        <v>21</v>
      </c>
      <c r="N8505">
        <v>4806</v>
      </c>
      <c r="O8505">
        <v>7</v>
      </c>
      <c r="P8505">
        <v>90</v>
      </c>
      <c r="Q8505">
        <v>0.33333333333333331</v>
      </c>
      <c r="R8505">
        <v>100926</v>
      </c>
      <c r="S8505" t="str" cm="1">
        <f t="array" ref="S8505">_xlfn.IFS(E8508&lt;30,"18-29",E8508&lt;45,"30-44",TRUE,"45+")</f>
        <v>45+</v>
      </c>
      <c r="T8505" t="str" cm="1">
        <f t="array" ref="T8505">_xlfn.IFS(F8505&lt;=2,"0-2 Years",F8505&lt;=5,"3-5 Years",F8505&lt;=8,"6-8 Years",TRUE,"9-10 Years")</f>
        <v>0-2 Years</v>
      </c>
      <c r="U8505" t="str" cm="1">
        <f t="array" ref="U8505">_xlfn.IFS(P8505&gt;60,"High Risk",P8505&gt;30,"Medium Risk",TRUE,"Low Risk")</f>
        <v>High Risk</v>
      </c>
      <c r="V8505">
        <f t="shared" si="132"/>
        <v>5</v>
      </c>
    </row>
    <row r="8506" spans="1:22" hidden="1" x14ac:dyDescent="0.2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 s="2">
        <v>145155.37</v>
      </c>
      <c r="H8506">
        <v>1</v>
      </c>
      <c r="I8506">
        <v>1</v>
      </c>
      <c r="J8506">
        <v>0</v>
      </c>
      <c r="K8506" s="1">
        <v>72169.95</v>
      </c>
      <c r="L8506">
        <v>1</v>
      </c>
      <c r="M8506">
        <v>13</v>
      </c>
      <c r="N8506">
        <v>863</v>
      </c>
      <c r="O8506">
        <v>9</v>
      </c>
      <c r="P8506">
        <v>92</v>
      </c>
      <c r="Q8506">
        <v>0.69230769230769229</v>
      </c>
      <c r="R8506">
        <v>11219</v>
      </c>
      <c r="S8506" t="str" cm="1">
        <f t="array" ref="S8506">_xlfn.IFS(E8509&lt;30,"18-29",E8509&lt;45,"30-44",TRUE,"45+")</f>
        <v>30-44</v>
      </c>
      <c r="T8506" t="str" cm="1">
        <f t="array" ref="T8506">_xlfn.IFS(F8506&lt;=2,"0-2 Years",F8506&lt;=5,"3-5 Years",F8506&lt;=8,"6-8 Years",TRUE,"9-10 Years")</f>
        <v>3-5 Years</v>
      </c>
      <c r="U8506" t="str" cm="1">
        <f t="array" ref="U8506">_xlfn.IFS(P8506&gt;60,"High Risk",P8506&gt;30,"Medium Risk",TRUE,"Low Risk")</f>
        <v>High Risk</v>
      </c>
      <c r="V8506">
        <f t="shared" si="132"/>
        <v>5</v>
      </c>
    </row>
    <row r="8507" spans="1:22" hidden="1" x14ac:dyDescent="0.2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 s="2">
        <v>137222.76999999999</v>
      </c>
      <c r="H8507">
        <v>1</v>
      </c>
      <c r="I8507">
        <v>0</v>
      </c>
      <c r="J8507">
        <v>0</v>
      </c>
      <c r="K8507" s="1">
        <v>39608.58</v>
      </c>
      <c r="L8507">
        <v>0</v>
      </c>
      <c r="M8507">
        <v>3</v>
      </c>
      <c r="N8507">
        <v>1002</v>
      </c>
      <c r="O8507">
        <v>2</v>
      </c>
      <c r="P8507">
        <v>51</v>
      </c>
      <c r="Q8507">
        <v>0.66666666666666663</v>
      </c>
      <c r="R8507">
        <v>3006</v>
      </c>
      <c r="S8507" t="str" cm="1">
        <f t="array" ref="S8507">_xlfn.IFS(E8510&lt;30,"18-29",E8510&lt;45,"30-44",TRUE,"45+")</f>
        <v>18-29</v>
      </c>
      <c r="T8507" t="str" cm="1">
        <f t="array" ref="T8507">_xlfn.IFS(F8507&lt;=2,"0-2 Years",F8507&lt;=5,"3-5 Years",F8507&lt;=8,"6-8 Years",TRUE,"9-10 Years")</f>
        <v>3-5 Years</v>
      </c>
      <c r="U8507" t="str" cm="1">
        <f t="array" ref="U8507">_xlfn.IFS(P8507&gt;60,"High Risk",P8507&gt;30,"Medium Risk",TRUE,"Low Risk")</f>
        <v>Medium Risk</v>
      </c>
      <c r="V8507">
        <f t="shared" si="132"/>
        <v>5</v>
      </c>
    </row>
    <row r="8508" spans="1:22" hidden="1" x14ac:dyDescent="0.2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 s="2">
        <v>0</v>
      </c>
      <c r="H8508">
        <v>2</v>
      </c>
      <c r="I8508">
        <v>0</v>
      </c>
      <c r="J8508">
        <v>1</v>
      </c>
      <c r="K8508" s="1">
        <v>175458.21</v>
      </c>
      <c r="L8508">
        <v>0</v>
      </c>
      <c r="M8508">
        <v>21</v>
      </c>
      <c r="N8508">
        <v>3543</v>
      </c>
      <c r="O8508">
        <v>2</v>
      </c>
      <c r="P8508">
        <v>42</v>
      </c>
      <c r="Q8508">
        <v>9.5238095238095233E-2</v>
      </c>
      <c r="R8508">
        <v>74403</v>
      </c>
      <c r="S8508" t="str" cm="1">
        <f t="array" ref="S8508">_xlfn.IFS(E8511&lt;30,"18-29",E8511&lt;45,"30-44",TRUE,"45+")</f>
        <v>30-44</v>
      </c>
      <c r="T8508" t="str" cm="1">
        <f t="array" ref="T8508">_xlfn.IFS(F8508&lt;=2,"0-2 Years",F8508&lt;=5,"3-5 Years",F8508&lt;=8,"6-8 Years",TRUE,"9-10 Years")</f>
        <v>9-10 Years</v>
      </c>
      <c r="U8508" t="str" cm="1">
        <f t="array" ref="U8508">_xlfn.IFS(P8508&gt;60,"High Risk",P8508&gt;30,"Medium Risk",TRUE,"Low Risk")</f>
        <v>Medium Risk</v>
      </c>
      <c r="V8508">
        <f t="shared" si="132"/>
        <v>4</v>
      </c>
    </row>
    <row r="8509" spans="1:22" hidden="1" x14ac:dyDescent="0.2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 s="2">
        <v>114268.22</v>
      </c>
      <c r="H8509">
        <v>2</v>
      </c>
      <c r="I8509">
        <v>1</v>
      </c>
      <c r="J8509">
        <v>1</v>
      </c>
      <c r="K8509" s="1">
        <v>89524.83</v>
      </c>
      <c r="L8509">
        <v>0</v>
      </c>
      <c r="M8509">
        <v>11</v>
      </c>
      <c r="N8509">
        <v>2472</v>
      </c>
      <c r="O8509">
        <v>9</v>
      </c>
      <c r="P8509">
        <v>91</v>
      </c>
      <c r="Q8509">
        <v>0.81818181818181823</v>
      </c>
      <c r="R8509">
        <v>27192</v>
      </c>
      <c r="S8509" t="str" cm="1">
        <f t="array" ref="S8509">_xlfn.IFS(E8512&lt;30,"18-29",E8512&lt;45,"30-44",TRUE,"45+")</f>
        <v>30-44</v>
      </c>
      <c r="T8509" t="str" cm="1">
        <f t="array" ref="T8509">_xlfn.IFS(F8509&lt;=2,"0-2 Years",F8509&lt;=5,"3-5 Years",F8509&lt;=8,"6-8 Years",TRUE,"9-10 Years")</f>
        <v>3-5 Years</v>
      </c>
      <c r="U8509" t="str" cm="1">
        <f t="array" ref="U8509">_xlfn.IFS(P8509&gt;60,"High Risk",P8509&gt;30,"Medium Risk",TRUE,"Low Risk")</f>
        <v>High Risk</v>
      </c>
      <c r="V8509">
        <f t="shared" si="132"/>
        <v>0</v>
      </c>
    </row>
    <row r="8510" spans="1:22" hidden="1" x14ac:dyDescent="0.2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 s="2">
        <v>0</v>
      </c>
      <c r="H8510">
        <v>2</v>
      </c>
      <c r="I8510">
        <v>1</v>
      </c>
      <c r="J8510">
        <v>1</v>
      </c>
      <c r="K8510" s="1">
        <v>13221.25</v>
      </c>
      <c r="L8510">
        <v>0</v>
      </c>
      <c r="M8510">
        <v>30</v>
      </c>
      <c r="N8510">
        <v>3593</v>
      </c>
      <c r="O8510">
        <v>8</v>
      </c>
      <c r="P8510">
        <v>165</v>
      </c>
      <c r="Q8510">
        <v>0.26666666666666666</v>
      </c>
      <c r="R8510">
        <v>107790</v>
      </c>
      <c r="S8510" t="str" cm="1">
        <f t="array" ref="S8510">_xlfn.IFS(E8513&lt;30,"18-29",E8513&lt;45,"30-44",TRUE,"45+")</f>
        <v>18-29</v>
      </c>
      <c r="T8510" t="str" cm="1">
        <f t="array" ref="T8510">_xlfn.IFS(F8510&lt;=2,"0-2 Years",F8510&lt;=5,"3-5 Years",F8510&lt;=8,"6-8 Years",TRUE,"9-10 Years")</f>
        <v>0-2 Years</v>
      </c>
      <c r="U8510" t="str" cm="1">
        <f t="array" ref="U8510">_xlfn.IFS(P8510&gt;60,"High Risk",P8510&gt;30,"Medium Risk",TRUE,"Low Risk")</f>
        <v>High Risk</v>
      </c>
      <c r="V8510">
        <f t="shared" si="132"/>
        <v>4</v>
      </c>
    </row>
    <row r="8511" spans="1:22" x14ac:dyDescent="0.2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 s="2">
        <v>0</v>
      </c>
      <c r="H8511">
        <v>1</v>
      </c>
      <c r="I8511">
        <v>1</v>
      </c>
      <c r="J8511">
        <v>0</v>
      </c>
      <c r="K8511" s="1">
        <v>102889.34</v>
      </c>
      <c r="L8511">
        <v>0</v>
      </c>
      <c r="M8511">
        <v>3</v>
      </c>
      <c r="N8511">
        <v>2713</v>
      </c>
      <c r="O8511">
        <v>10</v>
      </c>
      <c r="P8511">
        <v>123</v>
      </c>
      <c r="Q8511">
        <v>1</v>
      </c>
      <c r="R8511">
        <v>8139</v>
      </c>
      <c r="S8511" t="str" cm="1">
        <f t="array" ref="S8511">_xlfn.IFS(E8514&lt;30,"18-29",E8514&lt;45,"30-44",TRUE,"45+")</f>
        <v>30-44</v>
      </c>
      <c r="T8511" t="str" cm="1">
        <f t="array" ref="T8511">_xlfn.IFS(F8511&lt;=2,"0-2 Years",F8511&lt;=5,"3-5 Years",F8511&lt;=8,"6-8 Years",TRUE,"9-10 Years")</f>
        <v>0-2 Years</v>
      </c>
      <c r="U8511" t="str" cm="1">
        <f t="array" ref="U8511">_xlfn.IFS(P8511&gt;60,"High Risk",P8511&gt;30,"Medium Risk",TRUE,"Low Risk")</f>
        <v>High Risk</v>
      </c>
      <c r="V8511">
        <f t="shared" si="132"/>
        <v>9</v>
      </c>
    </row>
    <row r="8512" spans="1:22" hidden="1" x14ac:dyDescent="0.2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 s="2">
        <v>150490.32</v>
      </c>
      <c r="H8512">
        <v>1</v>
      </c>
      <c r="I8512">
        <v>0</v>
      </c>
      <c r="J8512">
        <v>0</v>
      </c>
      <c r="K8512" s="1">
        <v>166468.21</v>
      </c>
      <c r="L8512">
        <v>1</v>
      </c>
      <c r="M8512">
        <v>19</v>
      </c>
      <c r="N8512">
        <v>1612</v>
      </c>
      <c r="O8512">
        <v>9</v>
      </c>
      <c r="P8512">
        <v>37</v>
      </c>
      <c r="Q8512">
        <v>0.47368421052631576</v>
      </c>
      <c r="R8512">
        <v>30628</v>
      </c>
      <c r="S8512" t="str" cm="1">
        <f t="array" ref="S8512">_xlfn.IFS(E8515&lt;30,"18-29",E8515&lt;45,"30-44",TRUE,"45+")</f>
        <v>18-29</v>
      </c>
      <c r="T8512" t="str" cm="1">
        <f t="array" ref="T8512">_xlfn.IFS(F8512&lt;=2,"0-2 Years",F8512&lt;=5,"3-5 Years",F8512&lt;=8,"6-8 Years",TRUE,"9-10 Years")</f>
        <v>6-8 Years</v>
      </c>
      <c r="U8512" t="str" cm="1">
        <f t="array" ref="U8512">_xlfn.IFS(P8512&gt;60,"High Risk",P8512&gt;30,"Medium Risk",TRUE,"Low Risk")</f>
        <v>Medium Risk</v>
      </c>
      <c r="V8512">
        <f t="shared" si="132"/>
        <v>5</v>
      </c>
    </row>
    <row r="8513" spans="1:22" hidden="1" x14ac:dyDescent="0.2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 s="2">
        <v>160858.13</v>
      </c>
      <c r="H8513">
        <v>2</v>
      </c>
      <c r="I8513">
        <v>1</v>
      </c>
      <c r="J8513">
        <v>0</v>
      </c>
      <c r="K8513" s="1">
        <v>27149.27</v>
      </c>
      <c r="L8513">
        <v>0</v>
      </c>
      <c r="M8513">
        <v>26</v>
      </c>
      <c r="N8513">
        <v>3077</v>
      </c>
      <c r="O8513">
        <v>5</v>
      </c>
      <c r="P8513">
        <v>31</v>
      </c>
      <c r="Q8513">
        <v>0.19230769230769232</v>
      </c>
      <c r="R8513">
        <v>80002</v>
      </c>
      <c r="S8513" t="str" cm="1">
        <f t="array" ref="S8513">_xlfn.IFS(E8516&lt;30,"18-29",E8516&lt;45,"30-44",TRUE,"45+")</f>
        <v>18-29</v>
      </c>
      <c r="T8513" t="str" cm="1">
        <f t="array" ref="T8513">_xlfn.IFS(F8513&lt;=2,"0-2 Years",F8513&lt;=5,"3-5 Years",F8513&lt;=8,"6-8 Years",TRUE,"9-10 Years")</f>
        <v>9-10 Years</v>
      </c>
      <c r="U8513" t="str" cm="1">
        <f t="array" ref="U8513">_xlfn.IFS(P8513&gt;60,"High Risk",P8513&gt;30,"Medium Risk",TRUE,"Low Risk")</f>
        <v>Medium Risk</v>
      </c>
      <c r="V8513">
        <f t="shared" si="132"/>
        <v>3</v>
      </c>
    </row>
    <row r="8514" spans="1:22" hidden="1" x14ac:dyDescent="0.2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 s="2">
        <v>170288.38</v>
      </c>
      <c r="H8514">
        <v>1</v>
      </c>
      <c r="I8514">
        <v>1</v>
      </c>
      <c r="J8514">
        <v>1</v>
      </c>
      <c r="K8514" s="1">
        <v>59601.15</v>
      </c>
      <c r="L8514">
        <v>0</v>
      </c>
      <c r="M8514">
        <v>23</v>
      </c>
      <c r="N8514">
        <v>2791</v>
      </c>
      <c r="O8514">
        <v>1</v>
      </c>
      <c r="P8514">
        <v>166</v>
      </c>
      <c r="Q8514">
        <v>4.3478260869565216E-2</v>
      </c>
      <c r="R8514">
        <v>64193</v>
      </c>
      <c r="S8514" t="str" cm="1">
        <f t="array" ref="S8514">_xlfn.IFS(E8517&lt;30,"18-29",E8517&lt;45,"30-44",TRUE,"45+")</f>
        <v>30-44</v>
      </c>
      <c r="T8514" t="str" cm="1">
        <f t="array" ref="T8514">_xlfn.IFS(F8514&lt;=2,"0-2 Years",F8514&lt;=5,"3-5 Years",F8514&lt;=8,"6-8 Years",TRUE,"9-10 Years")</f>
        <v>3-5 Years</v>
      </c>
      <c r="U8514" t="str" cm="1">
        <f t="array" ref="U8514">_xlfn.IFS(P8514&gt;60,"High Risk",P8514&gt;30,"Medium Risk",TRUE,"Low Risk")</f>
        <v>High Risk</v>
      </c>
      <c r="V8514">
        <f t="shared" si="132"/>
        <v>2</v>
      </c>
    </row>
    <row r="8515" spans="1:22" hidden="1" x14ac:dyDescent="0.2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 s="2">
        <v>111568.01</v>
      </c>
      <c r="H8515">
        <v>1</v>
      </c>
      <c r="I8515">
        <v>0</v>
      </c>
      <c r="J8515">
        <v>1</v>
      </c>
      <c r="K8515" s="1">
        <v>22026.18</v>
      </c>
      <c r="L8515">
        <v>0</v>
      </c>
      <c r="M8515">
        <v>18</v>
      </c>
      <c r="N8515">
        <v>3009</v>
      </c>
      <c r="O8515">
        <v>2</v>
      </c>
      <c r="P8515">
        <v>149</v>
      </c>
      <c r="Q8515">
        <v>0.1111111111111111</v>
      </c>
      <c r="R8515">
        <v>54162</v>
      </c>
      <c r="S8515" t="str" cm="1">
        <f t="array" ref="S8515">_xlfn.IFS(E8518&lt;30,"18-29",E8518&lt;45,"30-44",TRUE,"45+")</f>
        <v>30-44</v>
      </c>
      <c r="T8515" t="str" cm="1">
        <f t="array" ref="T8515">_xlfn.IFS(F8515&lt;=2,"0-2 Years",F8515&lt;=5,"3-5 Years",F8515&lt;=8,"6-8 Years",TRUE,"9-10 Years")</f>
        <v>3-5 Years</v>
      </c>
      <c r="U8515" t="str" cm="1">
        <f t="array" ref="U8515">_xlfn.IFS(P8515&gt;60,"High Risk",P8515&gt;30,"Medium Risk",TRUE,"Low Risk")</f>
        <v>High Risk</v>
      </c>
      <c r="V8515">
        <f t="shared" ref="V8515:V8578" si="133">IF(J8515=0,3,0)+IF(G8515=0,3,0)+IF(H8515=1,2,0)+IF(E8515&gt;45,1,0)+IF(F8515&lt;3,1,0)</f>
        <v>2</v>
      </c>
    </row>
    <row r="8516" spans="1:22" hidden="1" x14ac:dyDescent="0.2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 s="2">
        <v>83889.03</v>
      </c>
      <c r="H8516">
        <v>1</v>
      </c>
      <c r="I8516">
        <v>1</v>
      </c>
      <c r="J8516">
        <v>0</v>
      </c>
      <c r="K8516" s="1">
        <v>153059.62</v>
      </c>
      <c r="L8516">
        <v>0</v>
      </c>
      <c r="M8516">
        <v>7</v>
      </c>
      <c r="N8516">
        <v>1798</v>
      </c>
      <c r="O8516">
        <v>1</v>
      </c>
      <c r="P8516">
        <v>77</v>
      </c>
      <c r="Q8516">
        <v>0.14285714285714285</v>
      </c>
      <c r="R8516">
        <v>12586</v>
      </c>
      <c r="S8516" t="str" cm="1">
        <f t="array" ref="S8516">_xlfn.IFS(E8519&lt;30,"18-29",E8519&lt;45,"30-44",TRUE,"45+")</f>
        <v>18-29</v>
      </c>
      <c r="T8516" t="str" cm="1">
        <f t="array" ref="T8516">_xlfn.IFS(F8516&lt;=2,"0-2 Years",F8516&lt;=5,"3-5 Years",F8516&lt;=8,"6-8 Years",TRUE,"9-10 Years")</f>
        <v>6-8 Years</v>
      </c>
      <c r="U8516" t="str" cm="1">
        <f t="array" ref="U8516">_xlfn.IFS(P8516&gt;60,"High Risk",P8516&gt;30,"Medium Risk",TRUE,"Low Risk")</f>
        <v>High Risk</v>
      </c>
      <c r="V8516">
        <f t="shared" si="133"/>
        <v>5</v>
      </c>
    </row>
    <row r="8517" spans="1:22" hidden="1" x14ac:dyDescent="0.2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 s="2">
        <v>171982.95</v>
      </c>
      <c r="H8517">
        <v>2</v>
      </c>
      <c r="I8517">
        <v>0</v>
      </c>
      <c r="J8517">
        <v>1</v>
      </c>
      <c r="K8517" s="1">
        <v>167313.07</v>
      </c>
      <c r="L8517">
        <v>0</v>
      </c>
      <c r="M8517">
        <v>21</v>
      </c>
      <c r="N8517">
        <v>3826</v>
      </c>
      <c r="O8517">
        <v>2</v>
      </c>
      <c r="P8517">
        <v>14</v>
      </c>
      <c r="Q8517">
        <v>9.5238095238095233E-2</v>
      </c>
      <c r="R8517">
        <v>80346</v>
      </c>
      <c r="S8517" t="str" cm="1">
        <f t="array" ref="S8517">_xlfn.IFS(E8520&lt;30,"18-29",E8520&lt;45,"30-44",TRUE,"45+")</f>
        <v>45+</v>
      </c>
      <c r="T8517" t="str" cm="1">
        <f t="array" ref="T8517">_xlfn.IFS(F8517&lt;=2,"0-2 Years",F8517&lt;=5,"3-5 Years",F8517&lt;=8,"6-8 Years",TRUE,"9-10 Years")</f>
        <v>0-2 Years</v>
      </c>
      <c r="U8517" t="str" cm="1">
        <f t="array" ref="U8517">_xlfn.IFS(P8517&gt;60,"High Risk",P8517&gt;30,"Medium Risk",TRUE,"Low Risk")</f>
        <v>Low Risk</v>
      </c>
      <c r="V8517">
        <f t="shared" si="133"/>
        <v>1</v>
      </c>
    </row>
    <row r="8518" spans="1:22" x14ac:dyDescent="0.2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 s="2">
        <v>0</v>
      </c>
      <c r="H8518">
        <v>2</v>
      </c>
      <c r="I8518">
        <v>1</v>
      </c>
      <c r="J8518">
        <v>0</v>
      </c>
      <c r="K8518" s="1">
        <v>12833.96</v>
      </c>
      <c r="L8518">
        <v>0</v>
      </c>
      <c r="M8518">
        <v>7</v>
      </c>
      <c r="N8518">
        <v>4975</v>
      </c>
      <c r="O8518">
        <v>1</v>
      </c>
      <c r="P8518">
        <v>130</v>
      </c>
      <c r="Q8518">
        <v>0.14285714285714285</v>
      </c>
      <c r="R8518">
        <v>34825</v>
      </c>
      <c r="S8518" t="str" cm="1">
        <f t="array" ref="S8518">_xlfn.IFS(E8521&lt;30,"18-29",E8521&lt;45,"30-44",TRUE,"45+")</f>
        <v>18-29</v>
      </c>
      <c r="T8518" t="str" cm="1">
        <f t="array" ref="T8518">_xlfn.IFS(F8518&lt;=2,"0-2 Years",F8518&lt;=5,"3-5 Years",F8518&lt;=8,"6-8 Years",TRUE,"9-10 Years")</f>
        <v>3-5 Years</v>
      </c>
      <c r="U8518" t="str" cm="1">
        <f t="array" ref="U8518">_xlfn.IFS(P8518&gt;60,"High Risk",P8518&gt;30,"Medium Risk",TRUE,"Low Risk")</f>
        <v>High Risk</v>
      </c>
      <c r="V8518">
        <f t="shared" si="133"/>
        <v>6</v>
      </c>
    </row>
    <row r="8519" spans="1:22" hidden="1" x14ac:dyDescent="0.2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 s="2">
        <v>137624.4</v>
      </c>
      <c r="H8519">
        <v>2</v>
      </c>
      <c r="I8519">
        <v>1</v>
      </c>
      <c r="J8519">
        <v>1</v>
      </c>
      <c r="K8519" s="1">
        <v>197582.79</v>
      </c>
      <c r="L8519">
        <v>0</v>
      </c>
      <c r="M8519">
        <v>20</v>
      </c>
      <c r="N8519">
        <v>2121</v>
      </c>
      <c r="O8519">
        <v>2</v>
      </c>
      <c r="P8519">
        <v>11</v>
      </c>
      <c r="Q8519">
        <v>0.1</v>
      </c>
      <c r="R8519">
        <v>42420</v>
      </c>
      <c r="S8519" t="str" cm="1">
        <f t="array" ref="S8519">_xlfn.IFS(E8522&lt;30,"18-29",E8522&lt;45,"30-44",TRUE,"45+")</f>
        <v>45+</v>
      </c>
      <c r="T8519" t="str" cm="1">
        <f t="array" ref="T8519">_xlfn.IFS(F8519&lt;=2,"0-2 Years",F8519&lt;=5,"3-5 Years",F8519&lt;=8,"6-8 Years",TRUE,"9-10 Years")</f>
        <v>6-8 Years</v>
      </c>
      <c r="U8519" t="str" cm="1">
        <f t="array" ref="U8519">_xlfn.IFS(P8519&gt;60,"High Risk",P8519&gt;30,"Medium Risk",TRUE,"Low Risk")</f>
        <v>Low Risk</v>
      </c>
      <c r="V8519">
        <f t="shared" si="133"/>
        <v>0</v>
      </c>
    </row>
    <row r="8520" spans="1:22" x14ac:dyDescent="0.2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 s="2">
        <v>121159.65</v>
      </c>
      <c r="H8520">
        <v>1</v>
      </c>
      <c r="I8520">
        <v>0</v>
      </c>
      <c r="J8520">
        <v>0</v>
      </c>
      <c r="K8520" s="1">
        <v>4033.39</v>
      </c>
      <c r="L8520">
        <v>1</v>
      </c>
      <c r="M8520">
        <v>28</v>
      </c>
      <c r="N8520">
        <v>3952</v>
      </c>
      <c r="O8520">
        <v>10</v>
      </c>
      <c r="P8520">
        <v>79</v>
      </c>
      <c r="Q8520">
        <v>0.35714285714285715</v>
      </c>
      <c r="R8520">
        <v>110656</v>
      </c>
      <c r="S8520" t="str" cm="1">
        <f t="array" ref="S8520">_xlfn.IFS(E8523&lt;30,"18-29",E8523&lt;45,"30-44",TRUE,"45+")</f>
        <v>30-44</v>
      </c>
      <c r="T8520" t="str" cm="1">
        <f t="array" ref="T8520">_xlfn.IFS(F8520&lt;=2,"0-2 Years",F8520&lt;=5,"3-5 Years",F8520&lt;=8,"6-8 Years",TRUE,"9-10 Years")</f>
        <v>3-5 Years</v>
      </c>
      <c r="U8520" t="str" cm="1">
        <f t="array" ref="U8520">_xlfn.IFS(P8520&gt;60,"High Risk",P8520&gt;30,"Medium Risk",TRUE,"Low Risk")</f>
        <v>High Risk</v>
      </c>
      <c r="V8520">
        <f t="shared" si="133"/>
        <v>6</v>
      </c>
    </row>
    <row r="8521" spans="1:22" hidden="1" x14ac:dyDescent="0.2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 s="2">
        <v>0</v>
      </c>
      <c r="H8521">
        <v>2</v>
      </c>
      <c r="I8521">
        <v>0</v>
      </c>
      <c r="J8521">
        <v>1</v>
      </c>
      <c r="K8521" s="1">
        <v>125877.22</v>
      </c>
      <c r="L8521">
        <v>0</v>
      </c>
      <c r="M8521">
        <v>22</v>
      </c>
      <c r="N8521">
        <v>1543</v>
      </c>
      <c r="O8521">
        <v>4</v>
      </c>
      <c r="P8521">
        <v>39</v>
      </c>
      <c r="Q8521">
        <v>0.18181818181818182</v>
      </c>
      <c r="R8521">
        <v>33946</v>
      </c>
      <c r="S8521" t="str" cm="1">
        <f t="array" ref="S8521">_xlfn.IFS(E8524&lt;30,"18-29",E8524&lt;45,"30-44",TRUE,"45+")</f>
        <v>18-29</v>
      </c>
      <c r="T8521" t="str" cm="1">
        <f t="array" ref="T8521">_xlfn.IFS(F8521&lt;=2,"0-2 Years",F8521&lt;=5,"3-5 Years",F8521&lt;=8,"6-8 Years",TRUE,"9-10 Years")</f>
        <v>6-8 Years</v>
      </c>
      <c r="U8521" t="str" cm="1">
        <f t="array" ref="U8521">_xlfn.IFS(P8521&gt;60,"High Risk",P8521&gt;30,"Medium Risk",TRUE,"Low Risk")</f>
        <v>Medium Risk</v>
      </c>
      <c r="V8521">
        <f t="shared" si="133"/>
        <v>3</v>
      </c>
    </row>
    <row r="8522" spans="1:22" hidden="1" x14ac:dyDescent="0.2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 s="2">
        <v>0</v>
      </c>
      <c r="H8522">
        <v>2</v>
      </c>
      <c r="I8522">
        <v>1</v>
      </c>
      <c r="J8522">
        <v>1</v>
      </c>
      <c r="K8522" s="1">
        <v>176913.42</v>
      </c>
      <c r="L8522">
        <v>0</v>
      </c>
      <c r="M8522">
        <v>11</v>
      </c>
      <c r="N8522">
        <v>2208</v>
      </c>
      <c r="O8522">
        <v>0</v>
      </c>
      <c r="P8522">
        <v>44</v>
      </c>
      <c r="Q8522">
        <v>0</v>
      </c>
      <c r="R8522">
        <v>24288</v>
      </c>
      <c r="S8522" t="str" cm="1">
        <f t="array" ref="S8522">_xlfn.IFS(E8525&lt;30,"18-29",E8525&lt;45,"30-44",TRUE,"45+")</f>
        <v>45+</v>
      </c>
      <c r="T8522" t="str" cm="1">
        <f t="array" ref="T8522">_xlfn.IFS(F8522&lt;=2,"0-2 Years",F8522&lt;=5,"3-5 Years",F8522&lt;=8,"6-8 Years",TRUE,"9-10 Years")</f>
        <v>0-2 Years</v>
      </c>
      <c r="U8522" t="str" cm="1">
        <f t="array" ref="U8522">_xlfn.IFS(P8522&gt;60,"High Risk",P8522&gt;30,"Medium Risk",TRUE,"Low Risk")</f>
        <v>Medium Risk</v>
      </c>
      <c r="V8522">
        <f t="shared" si="133"/>
        <v>5</v>
      </c>
    </row>
    <row r="8523" spans="1:22" hidden="1" x14ac:dyDescent="0.2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 s="2">
        <v>91184.01</v>
      </c>
      <c r="H8523">
        <v>1</v>
      </c>
      <c r="I8523">
        <v>1</v>
      </c>
      <c r="J8523">
        <v>0</v>
      </c>
      <c r="K8523" s="1">
        <v>105476.65</v>
      </c>
      <c r="L8523">
        <v>0</v>
      </c>
      <c r="M8523">
        <v>30</v>
      </c>
      <c r="N8523">
        <v>1293</v>
      </c>
      <c r="O8523">
        <v>7</v>
      </c>
      <c r="P8523">
        <v>159</v>
      </c>
      <c r="Q8523">
        <v>0.23333333333333334</v>
      </c>
      <c r="R8523">
        <v>38790</v>
      </c>
      <c r="S8523" t="str" cm="1">
        <f t="array" ref="S8523">_xlfn.IFS(E8526&lt;30,"18-29",E8526&lt;45,"30-44",TRUE,"45+")</f>
        <v>30-44</v>
      </c>
      <c r="T8523" t="str" cm="1">
        <f t="array" ref="T8523">_xlfn.IFS(F8523&lt;=2,"0-2 Years",F8523&lt;=5,"3-5 Years",F8523&lt;=8,"6-8 Years",TRUE,"9-10 Years")</f>
        <v>3-5 Years</v>
      </c>
      <c r="U8523" t="str" cm="1">
        <f t="array" ref="U8523">_xlfn.IFS(P8523&gt;60,"High Risk",P8523&gt;30,"Medium Risk",TRUE,"Low Risk")</f>
        <v>High Risk</v>
      </c>
      <c r="V8523">
        <f t="shared" si="133"/>
        <v>5</v>
      </c>
    </row>
    <row r="8524" spans="1:22" x14ac:dyDescent="0.2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 s="2">
        <v>0</v>
      </c>
      <c r="H8524">
        <v>2</v>
      </c>
      <c r="I8524">
        <v>1</v>
      </c>
      <c r="J8524">
        <v>0</v>
      </c>
      <c r="K8524" s="1">
        <v>59172.42</v>
      </c>
      <c r="L8524">
        <v>0</v>
      </c>
      <c r="M8524">
        <v>28</v>
      </c>
      <c r="N8524">
        <v>3627</v>
      </c>
      <c r="O8524">
        <v>7</v>
      </c>
      <c r="P8524">
        <v>28</v>
      </c>
      <c r="Q8524">
        <v>0.25</v>
      </c>
      <c r="R8524">
        <v>101556</v>
      </c>
      <c r="S8524" t="str" cm="1">
        <f t="array" ref="S8524">_xlfn.IFS(E8527&lt;30,"18-29",E8527&lt;45,"30-44",TRUE,"45+")</f>
        <v>18-29</v>
      </c>
      <c r="T8524" t="str" cm="1">
        <f t="array" ref="T8524">_xlfn.IFS(F8524&lt;=2,"0-2 Years",F8524&lt;=5,"3-5 Years",F8524&lt;=8,"6-8 Years",TRUE,"9-10 Years")</f>
        <v>6-8 Years</v>
      </c>
      <c r="U8524" t="str" cm="1">
        <f t="array" ref="U8524">_xlfn.IFS(P8524&gt;60,"High Risk",P8524&gt;30,"Medium Risk",TRUE,"Low Risk")</f>
        <v>Low Risk</v>
      </c>
      <c r="V8524">
        <f t="shared" si="133"/>
        <v>6</v>
      </c>
    </row>
    <row r="8525" spans="1:22" hidden="1" x14ac:dyDescent="0.2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 s="2">
        <v>144027.79999999999</v>
      </c>
      <c r="H8525">
        <v>1</v>
      </c>
      <c r="I8525">
        <v>1</v>
      </c>
      <c r="J8525">
        <v>1</v>
      </c>
      <c r="K8525" s="1">
        <v>108731.02</v>
      </c>
      <c r="L8525">
        <v>1</v>
      </c>
      <c r="M8525">
        <v>21</v>
      </c>
      <c r="N8525">
        <v>762</v>
      </c>
      <c r="O8525">
        <v>4</v>
      </c>
      <c r="P8525">
        <v>64</v>
      </c>
      <c r="Q8525">
        <v>0.19047619047619047</v>
      </c>
      <c r="R8525">
        <v>16002</v>
      </c>
      <c r="S8525" t="str" cm="1">
        <f t="array" ref="S8525">_xlfn.IFS(E8528&lt;30,"18-29",E8528&lt;45,"30-44",TRUE,"45+")</f>
        <v>18-29</v>
      </c>
      <c r="T8525" t="str" cm="1">
        <f t="array" ref="T8525">_xlfn.IFS(F8525&lt;=2,"0-2 Years",F8525&lt;=5,"3-5 Years",F8525&lt;=8,"6-8 Years",TRUE,"9-10 Years")</f>
        <v>0-2 Years</v>
      </c>
      <c r="U8525" t="str" cm="1">
        <f t="array" ref="U8525">_xlfn.IFS(P8525&gt;60,"High Risk",P8525&gt;30,"Medium Risk",TRUE,"Low Risk")</f>
        <v>High Risk</v>
      </c>
      <c r="V8525">
        <f t="shared" si="133"/>
        <v>4</v>
      </c>
    </row>
    <row r="8526" spans="1:22" hidden="1" x14ac:dyDescent="0.2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 s="2">
        <v>0</v>
      </c>
      <c r="H8526">
        <v>2</v>
      </c>
      <c r="I8526">
        <v>1</v>
      </c>
      <c r="J8526">
        <v>1</v>
      </c>
      <c r="K8526" s="1">
        <v>175310.38</v>
      </c>
      <c r="L8526">
        <v>0</v>
      </c>
      <c r="M8526">
        <v>20</v>
      </c>
      <c r="N8526">
        <v>3269</v>
      </c>
      <c r="O8526">
        <v>9</v>
      </c>
      <c r="P8526">
        <v>126</v>
      </c>
      <c r="Q8526">
        <v>0.45</v>
      </c>
      <c r="R8526">
        <v>65380</v>
      </c>
      <c r="S8526" t="str" cm="1">
        <f t="array" ref="S8526">_xlfn.IFS(E8529&lt;30,"18-29",E8529&lt;45,"30-44",TRUE,"45+")</f>
        <v>30-44</v>
      </c>
      <c r="T8526" t="str" cm="1">
        <f t="array" ref="T8526">_xlfn.IFS(F8526&lt;=2,"0-2 Years",F8526&lt;=5,"3-5 Years",F8526&lt;=8,"6-8 Years",TRUE,"9-10 Years")</f>
        <v>6-8 Years</v>
      </c>
      <c r="U8526" t="str" cm="1">
        <f t="array" ref="U8526">_xlfn.IFS(P8526&gt;60,"High Risk",P8526&gt;30,"Medium Risk",TRUE,"Low Risk")</f>
        <v>High Risk</v>
      </c>
      <c r="V8526">
        <f t="shared" si="133"/>
        <v>3</v>
      </c>
    </row>
    <row r="8527" spans="1:22" hidden="1" x14ac:dyDescent="0.2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 s="2">
        <v>140170.60999999999</v>
      </c>
      <c r="H8527">
        <v>1</v>
      </c>
      <c r="I8527">
        <v>1</v>
      </c>
      <c r="J8527">
        <v>1</v>
      </c>
      <c r="K8527" s="1">
        <v>38170.04</v>
      </c>
      <c r="L8527">
        <v>0</v>
      </c>
      <c r="M8527">
        <v>23</v>
      </c>
      <c r="N8527">
        <v>3991</v>
      </c>
      <c r="O8527">
        <v>6</v>
      </c>
      <c r="P8527">
        <v>123</v>
      </c>
      <c r="Q8527">
        <v>0.2608695652173913</v>
      </c>
      <c r="R8527">
        <v>91793</v>
      </c>
      <c r="S8527" t="str" cm="1">
        <f t="array" ref="S8527">_xlfn.IFS(E8530&lt;30,"18-29",E8530&lt;45,"30-44",TRUE,"45+")</f>
        <v>30-44</v>
      </c>
      <c r="T8527" t="str" cm="1">
        <f t="array" ref="T8527">_xlfn.IFS(F8527&lt;=2,"0-2 Years",F8527&lt;=5,"3-5 Years",F8527&lt;=8,"6-8 Years",TRUE,"9-10 Years")</f>
        <v>6-8 Years</v>
      </c>
      <c r="U8527" t="str" cm="1">
        <f t="array" ref="U8527">_xlfn.IFS(P8527&gt;60,"High Risk",P8527&gt;30,"Medium Risk",TRUE,"Low Risk")</f>
        <v>High Risk</v>
      </c>
      <c r="V8527">
        <f t="shared" si="133"/>
        <v>2</v>
      </c>
    </row>
    <row r="8528" spans="1:22" hidden="1" x14ac:dyDescent="0.2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 s="2">
        <v>62092.9</v>
      </c>
      <c r="H8528">
        <v>1</v>
      </c>
      <c r="I8528">
        <v>1</v>
      </c>
      <c r="J8528">
        <v>1</v>
      </c>
      <c r="K8528" s="1">
        <v>105887.03999999999</v>
      </c>
      <c r="L8528">
        <v>0</v>
      </c>
      <c r="M8528">
        <v>2</v>
      </c>
      <c r="N8528">
        <v>1950</v>
      </c>
      <c r="O8528">
        <v>1</v>
      </c>
      <c r="P8528">
        <v>97</v>
      </c>
      <c r="Q8528">
        <v>0.5</v>
      </c>
      <c r="R8528">
        <v>3900</v>
      </c>
      <c r="S8528" t="str" cm="1">
        <f t="array" ref="S8528">_xlfn.IFS(E8531&lt;30,"18-29",E8531&lt;45,"30-44",TRUE,"45+")</f>
        <v>45+</v>
      </c>
      <c r="T8528" t="str" cm="1">
        <f t="array" ref="T8528">_xlfn.IFS(F8528&lt;=2,"0-2 Years",F8528&lt;=5,"3-5 Years",F8528&lt;=8,"6-8 Years",TRUE,"9-10 Years")</f>
        <v>0-2 Years</v>
      </c>
      <c r="U8528" t="str" cm="1">
        <f t="array" ref="U8528">_xlfn.IFS(P8528&gt;60,"High Risk",P8528&gt;30,"Medium Risk",TRUE,"Low Risk")</f>
        <v>High Risk</v>
      </c>
      <c r="V8528">
        <f t="shared" si="133"/>
        <v>3</v>
      </c>
    </row>
    <row r="8529" spans="1:22" hidden="1" x14ac:dyDescent="0.2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 s="2">
        <v>0</v>
      </c>
      <c r="H8529">
        <v>1</v>
      </c>
      <c r="I8529">
        <v>1</v>
      </c>
      <c r="J8529">
        <v>1</v>
      </c>
      <c r="K8529" s="1">
        <v>95625.03</v>
      </c>
      <c r="L8529">
        <v>0</v>
      </c>
      <c r="M8529">
        <v>12</v>
      </c>
      <c r="N8529">
        <v>4108</v>
      </c>
      <c r="O8529">
        <v>1</v>
      </c>
      <c r="P8529">
        <v>71</v>
      </c>
      <c r="Q8529">
        <v>8.3333333333333329E-2</v>
      </c>
      <c r="R8529">
        <v>49296</v>
      </c>
      <c r="S8529" t="str" cm="1">
        <f t="array" ref="S8529">_xlfn.IFS(E8532&lt;30,"18-29",E8532&lt;45,"30-44",TRUE,"45+")</f>
        <v>30-44</v>
      </c>
      <c r="T8529" t="str" cm="1">
        <f t="array" ref="T8529">_xlfn.IFS(F8529&lt;=2,"0-2 Years",F8529&lt;=5,"3-5 Years",F8529&lt;=8,"6-8 Years",TRUE,"9-10 Years")</f>
        <v>3-5 Years</v>
      </c>
      <c r="U8529" t="str" cm="1">
        <f t="array" ref="U8529">_xlfn.IFS(P8529&gt;60,"High Risk",P8529&gt;30,"Medium Risk",TRUE,"Low Risk")</f>
        <v>High Risk</v>
      </c>
      <c r="V8529">
        <f t="shared" si="133"/>
        <v>5</v>
      </c>
    </row>
    <row r="8530" spans="1:22" x14ac:dyDescent="0.2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 s="2">
        <v>0</v>
      </c>
      <c r="H8530">
        <v>2</v>
      </c>
      <c r="I8530">
        <v>0</v>
      </c>
      <c r="J8530">
        <v>0</v>
      </c>
      <c r="K8530" s="1">
        <v>9541.15</v>
      </c>
      <c r="L8530">
        <v>0</v>
      </c>
      <c r="M8530">
        <v>16</v>
      </c>
      <c r="N8530">
        <v>1083</v>
      </c>
      <c r="O8530">
        <v>10</v>
      </c>
      <c r="P8530">
        <v>95</v>
      </c>
      <c r="Q8530">
        <v>0.625</v>
      </c>
      <c r="R8530">
        <v>17328</v>
      </c>
      <c r="S8530" t="str" cm="1">
        <f t="array" ref="S8530">_xlfn.IFS(E8533&lt;30,"18-29",E8533&lt;45,"30-44",TRUE,"45+")</f>
        <v>30-44</v>
      </c>
      <c r="T8530" t="str" cm="1">
        <f t="array" ref="T8530">_xlfn.IFS(F8530&lt;=2,"0-2 Years",F8530&lt;=5,"3-5 Years",F8530&lt;=8,"6-8 Years",TRUE,"9-10 Years")</f>
        <v>3-5 Years</v>
      </c>
      <c r="U8530" t="str" cm="1">
        <f t="array" ref="U8530">_xlfn.IFS(P8530&gt;60,"High Risk",P8530&gt;30,"Medium Risk",TRUE,"Low Risk")</f>
        <v>High Risk</v>
      </c>
      <c r="V8530">
        <f t="shared" si="133"/>
        <v>6</v>
      </c>
    </row>
    <row r="8531" spans="1:22" x14ac:dyDescent="0.2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 s="2">
        <v>0</v>
      </c>
      <c r="H8531">
        <v>1</v>
      </c>
      <c r="I8531">
        <v>0</v>
      </c>
      <c r="J8531">
        <v>0</v>
      </c>
      <c r="K8531" s="1">
        <v>148516.79</v>
      </c>
      <c r="L8531">
        <v>0</v>
      </c>
      <c r="M8531">
        <v>4</v>
      </c>
      <c r="N8531">
        <v>3088</v>
      </c>
      <c r="O8531">
        <v>4</v>
      </c>
      <c r="P8531">
        <v>168</v>
      </c>
      <c r="Q8531">
        <v>1</v>
      </c>
      <c r="R8531">
        <v>12352</v>
      </c>
      <c r="S8531" t="str" cm="1">
        <f t="array" ref="S8531">_xlfn.IFS(E8534&lt;30,"18-29",E8534&lt;45,"30-44",TRUE,"45+")</f>
        <v>30-44</v>
      </c>
      <c r="T8531" t="str" cm="1">
        <f t="array" ref="T8531">_xlfn.IFS(F8531&lt;=2,"0-2 Years",F8531&lt;=5,"3-5 Years",F8531&lt;=8,"6-8 Years",TRUE,"9-10 Years")</f>
        <v>9-10 Years</v>
      </c>
      <c r="U8531" t="str" cm="1">
        <f t="array" ref="U8531">_xlfn.IFS(P8531&gt;60,"High Risk",P8531&gt;30,"Medium Risk",TRUE,"Low Risk")</f>
        <v>High Risk</v>
      </c>
      <c r="V8531">
        <f t="shared" si="133"/>
        <v>8</v>
      </c>
    </row>
    <row r="8532" spans="1:22" x14ac:dyDescent="0.2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 s="2">
        <v>103516.87</v>
      </c>
      <c r="H8532">
        <v>1</v>
      </c>
      <c r="I8532">
        <v>1</v>
      </c>
      <c r="J8532">
        <v>0</v>
      </c>
      <c r="K8532" s="1">
        <v>113907.8</v>
      </c>
      <c r="L8532">
        <v>0</v>
      </c>
      <c r="M8532">
        <v>12</v>
      </c>
      <c r="N8532">
        <v>915</v>
      </c>
      <c r="O8532">
        <v>0</v>
      </c>
      <c r="P8532">
        <v>155</v>
      </c>
      <c r="Q8532">
        <v>0</v>
      </c>
      <c r="R8532">
        <v>10980</v>
      </c>
      <c r="S8532" t="str" cm="1">
        <f t="array" ref="S8532">_xlfn.IFS(E8535&lt;30,"18-29",E8535&lt;45,"30-44",TRUE,"45+")</f>
        <v>30-44</v>
      </c>
      <c r="T8532" t="str" cm="1">
        <f t="array" ref="T8532">_xlfn.IFS(F8532&lt;=2,"0-2 Years",F8532&lt;=5,"3-5 Years",F8532&lt;=8,"6-8 Years",TRUE,"9-10 Years")</f>
        <v>0-2 Years</v>
      </c>
      <c r="U8532" t="str" cm="1">
        <f t="array" ref="U8532">_xlfn.IFS(P8532&gt;60,"High Risk",P8532&gt;30,"Medium Risk",TRUE,"Low Risk")</f>
        <v>High Risk</v>
      </c>
      <c r="V8532">
        <f t="shared" si="133"/>
        <v>6</v>
      </c>
    </row>
    <row r="8533" spans="1:22" x14ac:dyDescent="0.2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 s="2">
        <v>0</v>
      </c>
      <c r="H8533">
        <v>3</v>
      </c>
      <c r="I8533">
        <v>1</v>
      </c>
      <c r="J8533">
        <v>0</v>
      </c>
      <c r="K8533" s="1">
        <v>164647.72</v>
      </c>
      <c r="L8533">
        <v>1</v>
      </c>
      <c r="M8533">
        <v>3</v>
      </c>
      <c r="N8533">
        <v>209</v>
      </c>
      <c r="O8533">
        <v>1</v>
      </c>
      <c r="P8533">
        <v>37</v>
      </c>
      <c r="Q8533">
        <v>0.33333333333333331</v>
      </c>
      <c r="R8533">
        <v>627</v>
      </c>
      <c r="S8533" t="str" cm="1">
        <f t="array" ref="S8533">_xlfn.IFS(E8536&lt;30,"18-29",E8536&lt;45,"30-44",TRUE,"45+")</f>
        <v>30-44</v>
      </c>
      <c r="T8533" t="str" cm="1">
        <f t="array" ref="T8533">_xlfn.IFS(F8533&lt;=2,"0-2 Years",F8533&lt;=5,"3-5 Years",F8533&lt;=8,"6-8 Years",TRUE,"9-10 Years")</f>
        <v>0-2 Years</v>
      </c>
      <c r="U8533" t="str" cm="1">
        <f t="array" ref="U8533">_xlfn.IFS(P8533&gt;60,"High Risk",P8533&gt;30,"Medium Risk",TRUE,"Low Risk")</f>
        <v>Medium Risk</v>
      </c>
      <c r="V8533">
        <f t="shared" si="133"/>
        <v>7</v>
      </c>
    </row>
    <row r="8534" spans="1:22" x14ac:dyDescent="0.2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 s="2">
        <v>0</v>
      </c>
      <c r="H8534">
        <v>2</v>
      </c>
      <c r="I8534">
        <v>1</v>
      </c>
      <c r="J8534">
        <v>0</v>
      </c>
      <c r="K8534" s="1">
        <v>98621.04</v>
      </c>
      <c r="L8534">
        <v>1</v>
      </c>
      <c r="M8534">
        <v>17</v>
      </c>
      <c r="N8534">
        <v>3314</v>
      </c>
      <c r="O8534">
        <v>10</v>
      </c>
      <c r="P8534">
        <v>46</v>
      </c>
      <c r="Q8534">
        <v>0.58823529411764708</v>
      </c>
      <c r="R8534">
        <v>56338</v>
      </c>
      <c r="S8534" t="str" cm="1">
        <f t="array" ref="S8534">_xlfn.IFS(E8537&lt;30,"18-29",E8537&lt;45,"30-44",TRUE,"45+")</f>
        <v>30-44</v>
      </c>
      <c r="T8534" t="str" cm="1">
        <f t="array" ref="T8534">_xlfn.IFS(F8534&lt;=2,"0-2 Years",F8534&lt;=5,"3-5 Years",F8534&lt;=8,"6-8 Years",TRUE,"9-10 Years")</f>
        <v>0-2 Years</v>
      </c>
      <c r="U8534" t="str" cm="1">
        <f t="array" ref="U8534">_xlfn.IFS(P8534&gt;60,"High Risk",P8534&gt;30,"Medium Risk",TRUE,"Low Risk")</f>
        <v>Medium Risk</v>
      </c>
      <c r="V8534">
        <f t="shared" si="133"/>
        <v>7</v>
      </c>
    </row>
    <row r="8535" spans="1:22" hidden="1" x14ac:dyDescent="0.2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 s="2">
        <v>0</v>
      </c>
      <c r="H8535">
        <v>2</v>
      </c>
      <c r="I8535">
        <v>1</v>
      </c>
      <c r="J8535">
        <v>1</v>
      </c>
      <c r="K8535" s="1">
        <v>37479.97</v>
      </c>
      <c r="L8535">
        <v>0</v>
      </c>
      <c r="M8535">
        <v>28</v>
      </c>
      <c r="N8535">
        <v>4557</v>
      </c>
      <c r="O8535">
        <v>10</v>
      </c>
      <c r="P8535">
        <v>64</v>
      </c>
      <c r="Q8535">
        <v>0.35714285714285715</v>
      </c>
      <c r="R8535">
        <v>127596</v>
      </c>
      <c r="S8535" t="str" cm="1">
        <f t="array" ref="S8535">_xlfn.IFS(E8538&lt;30,"18-29",E8538&lt;45,"30-44",TRUE,"45+")</f>
        <v>30-44</v>
      </c>
      <c r="T8535" t="str" cm="1">
        <f t="array" ref="T8535">_xlfn.IFS(F8535&lt;=2,"0-2 Years",F8535&lt;=5,"3-5 Years",F8535&lt;=8,"6-8 Years",TRUE,"9-10 Years")</f>
        <v>6-8 Years</v>
      </c>
      <c r="U8535" t="str" cm="1">
        <f t="array" ref="U8535">_xlfn.IFS(P8535&gt;60,"High Risk",P8535&gt;30,"Medium Risk",TRUE,"Low Risk")</f>
        <v>High Risk</v>
      </c>
      <c r="V8535">
        <f t="shared" si="133"/>
        <v>3</v>
      </c>
    </row>
    <row r="8536" spans="1:22" hidden="1" x14ac:dyDescent="0.2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 s="2">
        <v>0</v>
      </c>
      <c r="H8536">
        <v>2</v>
      </c>
      <c r="I8536">
        <v>1</v>
      </c>
      <c r="J8536">
        <v>1</v>
      </c>
      <c r="K8536" s="1">
        <v>15846.42</v>
      </c>
      <c r="L8536">
        <v>0</v>
      </c>
      <c r="M8536">
        <v>27</v>
      </c>
      <c r="N8536">
        <v>2459</v>
      </c>
      <c r="O8536">
        <v>1</v>
      </c>
      <c r="P8536">
        <v>10</v>
      </c>
      <c r="Q8536">
        <v>3.7037037037037035E-2</v>
      </c>
      <c r="R8536">
        <v>66393</v>
      </c>
      <c r="S8536" t="str" cm="1">
        <f t="array" ref="S8536">_xlfn.IFS(E8539&lt;30,"18-29",E8539&lt;45,"30-44",TRUE,"45+")</f>
        <v>45+</v>
      </c>
      <c r="T8536" t="str" cm="1">
        <f t="array" ref="T8536">_xlfn.IFS(F8536&lt;=2,"0-2 Years",F8536&lt;=5,"3-5 Years",F8536&lt;=8,"6-8 Years",TRUE,"9-10 Years")</f>
        <v>6-8 Years</v>
      </c>
      <c r="U8536" t="str" cm="1">
        <f t="array" ref="U8536">_xlfn.IFS(P8536&gt;60,"High Risk",P8536&gt;30,"Medium Risk",TRUE,"Low Risk")</f>
        <v>Low Risk</v>
      </c>
      <c r="V8536">
        <f t="shared" si="133"/>
        <v>3</v>
      </c>
    </row>
    <row r="8537" spans="1:22" hidden="1" x14ac:dyDescent="0.2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 s="2">
        <v>85162.26</v>
      </c>
      <c r="H8537">
        <v>1</v>
      </c>
      <c r="I8537">
        <v>0</v>
      </c>
      <c r="J8537">
        <v>1</v>
      </c>
      <c r="K8537" s="1">
        <v>5104.08</v>
      </c>
      <c r="L8537">
        <v>1</v>
      </c>
      <c r="M8537">
        <v>16</v>
      </c>
      <c r="N8537">
        <v>1389</v>
      </c>
      <c r="O8537">
        <v>4</v>
      </c>
      <c r="P8537">
        <v>59</v>
      </c>
      <c r="Q8537">
        <v>0.25</v>
      </c>
      <c r="R8537">
        <v>22224</v>
      </c>
      <c r="S8537" t="str" cm="1">
        <f t="array" ref="S8537">_xlfn.IFS(E8540&lt;30,"18-29",E8540&lt;45,"30-44",TRUE,"45+")</f>
        <v>30-44</v>
      </c>
      <c r="T8537" t="str" cm="1">
        <f t="array" ref="T8537">_xlfn.IFS(F8537&lt;=2,"0-2 Years",F8537&lt;=5,"3-5 Years",F8537&lt;=8,"6-8 Years",TRUE,"9-10 Years")</f>
        <v>0-2 Years</v>
      </c>
      <c r="U8537" t="str" cm="1">
        <f t="array" ref="U8537">_xlfn.IFS(P8537&gt;60,"High Risk",P8537&gt;30,"Medium Risk",TRUE,"Low Risk")</f>
        <v>Medium Risk</v>
      </c>
      <c r="V8537">
        <f t="shared" si="133"/>
        <v>3</v>
      </c>
    </row>
    <row r="8538" spans="1:22" hidden="1" x14ac:dyDescent="0.2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 s="2">
        <v>143061.88</v>
      </c>
      <c r="H8538">
        <v>1</v>
      </c>
      <c r="I8538">
        <v>1</v>
      </c>
      <c r="J8538">
        <v>0</v>
      </c>
      <c r="K8538" s="1">
        <v>61937.599999999999</v>
      </c>
      <c r="L8538">
        <v>0</v>
      </c>
      <c r="M8538">
        <v>20</v>
      </c>
      <c r="N8538">
        <v>4135</v>
      </c>
      <c r="O8538">
        <v>4</v>
      </c>
      <c r="P8538">
        <v>32</v>
      </c>
      <c r="Q8538">
        <v>0.2</v>
      </c>
      <c r="R8538">
        <v>82700</v>
      </c>
      <c r="S8538" t="str" cm="1">
        <f t="array" ref="S8538">_xlfn.IFS(E8541&lt;30,"18-29",E8541&lt;45,"30-44",TRUE,"45+")</f>
        <v>18-29</v>
      </c>
      <c r="T8538" t="str" cm="1">
        <f t="array" ref="T8538">_xlfn.IFS(F8538&lt;=2,"0-2 Years",F8538&lt;=5,"3-5 Years",F8538&lt;=8,"6-8 Years",TRUE,"9-10 Years")</f>
        <v>6-8 Years</v>
      </c>
      <c r="U8538" t="str" cm="1">
        <f t="array" ref="U8538">_xlfn.IFS(P8538&gt;60,"High Risk",P8538&gt;30,"Medium Risk",TRUE,"Low Risk")</f>
        <v>Medium Risk</v>
      </c>
      <c r="V8538">
        <f t="shared" si="133"/>
        <v>5</v>
      </c>
    </row>
    <row r="8539" spans="1:22" hidden="1" x14ac:dyDescent="0.2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 s="2">
        <v>0</v>
      </c>
      <c r="H8539">
        <v>2</v>
      </c>
      <c r="I8539">
        <v>1</v>
      </c>
      <c r="J8539">
        <v>1</v>
      </c>
      <c r="K8539" s="1">
        <v>170008.74</v>
      </c>
      <c r="L8539">
        <v>0</v>
      </c>
      <c r="M8539">
        <v>19</v>
      </c>
      <c r="N8539">
        <v>1650</v>
      </c>
      <c r="O8539">
        <v>9</v>
      </c>
      <c r="P8539">
        <v>15</v>
      </c>
      <c r="Q8539">
        <v>0.47368421052631576</v>
      </c>
      <c r="R8539">
        <v>31350</v>
      </c>
      <c r="S8539" t="str" cm="1">
        <f t="array" ref="S8539">_xlfn.IFS(E8542&lt;30,"18-29",E8542&lt;45,"30-44",TRUE,"45+")</f>
        <v>30-44</v>
      </c>
      <c r="T8539" t="str" cm="1">
        <f t="array" ref="T8539">_xlfn.IFS(F8539&lt;=2,"0-2 Years",F8539&lt;=5,"3-5 Years",F8539&lt;=8,"6-8 Years",TRUE,"9-10 Years")</f>
        <v>6-8 Years</v>
      </c>
      <c r="U8539" t="str" cm="1">
        <f t="array" ref="U8539">_xlfn.IFS(P8539&gt;60,"High Risk",P8539&gt;30,"Medium Risk",TRUE,"Low Risk")</f>
        <v>Low Risk</v>
      </c>
      <c r="V8539">
        <f t="shared" si="133"/>
        <v>4</v>
      </c>
    </row>
    <row r="8540" spans="1:22" hidden="1" x14ac:dyDescent="0.2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 s="2">
        <v>137388.01</v>
      </c>
      <c r="H8540">
        <v>2</v>
      </c>
      <c r="I8540">
        <v>1</v>
      </c>
      <c r="J8540">
        <v>0</v>
      </c>
      <c r="K8540" s="1">
        <v>165000.68</v>
      </c>
      <c r="L8540">
        <v>0</v>
      </c>
      <c r="M8540">
        <v>10</v>
      </c>
      <c r="N8540">
        <v>2613</v>
      </c>
      <c r="O8540">
        <v>0</v>
      </c>
      <c r="P8540">
        <v>137</v>
      </c>
      <c r="Q8540">
        <v>0</v>
      </c>
      <c r="R8540">
        <v>26130</v>
      </c>
      <c r="S8540" t="str" cm="1">
        <f t="array" ref="S8540">_xlfn.IFS(E8543&lt;30,"18-29",E8543&lt;45,"30-44",TRUE,"45+")</f>
        <v>45+</v>
      </c>
      <c r="T8540" t="str" cm="1">
        <f t="array" ref="T8540">_xlfn.IFS(F8540&lt;=2,"0-2 Years",F8540&lt;=5,"3-5 Years",F8540&lt;=8,"6-8 Years",TRUE,"9-10 Years")</f>
        <v>3-5 Years</v>
      </c>
      <c r="U8540" t="str" cm="1">
        <f t="array" ref="U8540">_xlfn.IFS(P8540&gt;60,"High Risk",P8540&gt;30,"Medium Risk",TRUE,"Low Risk")</f>
        <v>High Risk</v>
      </c>
      <c r="V8540">
        <f t="shared" si="133"/>
        <v>3</v>
      </c>
    </row>
    <row r="8541" spans="1:22" hidden="1" x14ac:dyDescent="0.2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 s="2">
        <v>137712.01</v>
      </c>
      <c r="H8541">
        <v>1</v>
      </c>
      <c r="I8541">
        <v>1</v>
      </c>
      <c r="J8541">
        <v>1</v>
      </c>
      <c r="K8541" s="1">
        <v>76197.05</v>
      </c>
      <c r="L8541">
        <v>0</v>
      </c>
      <c r="M8541">
        <v>20</v>
      </c>
      <c r="N8541">
        <v>4842</v>
      </c>
      <c r="O8541">
        <v>8</v>
      </c>
      <c r="P8541">
        <v>47</v>
      </c>
      <c r="Q8541">
        <v>0.4</v>
      </c>
      <c r="R8541">
        <v>96840</v>
      </c>
      <c r="S8541" t="str" cm="1">
        <f t="array" ref="S8541">_xlfn.IFS(E8544&lt;30,"18-29",E8544&lt;45,"30-44",TRUE,"45+")</f>
        <v>30-44</v>
      </c>
      <c r="T8541" t="str" cm="1">
        <f t="array" ref="T8541">_xlfn.IFS(F8541&lt;=2,"0-2 Years",F8541&lt;=5,"3-5 Years",F8541&lt;=8,"6-8 Years",TRUE,"9-10 Years")</f>
        <v>0-2 Years</v>
      </c>
      <c r="U8541" t="str" cm="1">
        <f t="array" ref="U8541">_xlfn.IFS(P8541&gt;60,"High Risk",P8541&gt;30,"Medium Risk",TRUE,"Low Risk")</f>
        <v>Medium Risk</v>
      </c>
      <c r="V8541">
        <f t="shared" si="133"/>
        <v>3</v>
      </c>
    </row>
    <row r="8542" spans="1:22" hidden="1" x14ac:dyDescent="0.2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 s="2">
        <v>106901.42</v>
      </c>
      <c r="H8542">
        <v>2</v>
      </c>
      <c r="I8542">
        <v>0</v>
      </c>
      <c r="J8542">
        <v>0</v>
      </c>
      <c r="K8542" s="1">
        <v>118045.98</v>
      </c>
      <c r="L8542">
        <v>0</v>
      </c>
      <c r="M8542">
        <v>13</v>
      </c>
      <c r="N8542">
        <v>637</v>
      </c>
      <c r="O8542">
        <v>0</v>
      </c>
      <c r="P8542">
        <v>43</v>
      </c>
      <c r="Q8542">
        <v>0</v>
      </c>
      <c r="R8542">
        <v>8281</v>
      </c>
      <c r="S8542" t="str" cm="1">
        <f t="array" ref="S8542">_xlfn.IFS(E8545&lt;30,"18-29",E8545&lt;45,"30-44",TRUE,"45+")</f>
        <v>30-44</v>
      </c>
      <c r="T8542" t="str" cm="1">
        <f t="array" ref="T8542">_xlfn.IFS(F8542&lt;=2,"0-2 Years",F8542&lt;=5,"3-5 Years",F8542&lt;=8,"6-8 Years",TRUE,"9-10 Years")</f>
        <v>6-8 Years</v>
      </c>
      <c r="U8542" t="str" cm="1">
        <f t="array" ref="U8542">_xlfn.IFS(P8542&gt;60,"High Risk",P8542&gt;30,"Medium Risk",TRUE,"Low Risk")</f>
        <v>Medium Risk</v>
      </c>
      <c r="V8542">
        <f t="shared" si="133"/>
        <v>3</v>
      </c>
    </row>
    <row r="8543" spans="1:22" hidden="1" x14ac:dyDescent="0.2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 s="2">
        <v>105603.21</v>
      </c>
      <c r="H8543">
        <v>2</v>
      </c>
      <c r="I8543">
        <v>1</v>
      </c>
      <c r="J8543">
        <v>1</v>
      </c>
      <c r="K8543" s="1">
        <v>157360.9</v>
      </c>
      <c r="L8543">
        <v>0</v>
      </c>
      <c r="M8543">
        <v>26</v>
      </c>
      <c r="N8543">
        <v>641</v>
      </c>
      <c r="O8543">
        <v>8</v>
      </c>
      <c r="P8543">
        <v>160</v>
      </c>
      <c r="Q8543">
        <v>0.30769230769230771</v>
      </c>
      <c r="R8543">
        <v>16666</v>
      </c>
      <c r="S8543" t="str" cm="1">
        <f t="array" ref="S8543">_xlfn.IFS(E8546&lt;30,"18-29",E8546&lt;45,"30-44",TRUE,"45+")</f>
        <v>45+</v>
      </c>
      <c r="T8543" t="str" cm="1">
        <f t="array" ref="T8543">_xlfn.IFS(F8543&lt;=2,"0-2 Years",F8543&lt;=5,"3-5 Years",F8543&lt;=8,"6-8 Years",TRUE,"9-10 Years")</f>
        <v>3-5 Years</v>
      </c>
      <c r="U8543" t="str" cm="1">
        <f t="array" ref="U8543">_xlfn.IFS(P8543&gt;60,"High Risk",P8543&gt;30,"Medium Risk",TRUE,"Low Risk")</f>
        <v>High Risk</v>
      </c>
      <c r="V8543">
        <f t="shared" si="133"/>
        <v>1</v>
      </c>
    </row>
    <row r="8544" spans="1:22" hidden="1" x14ac:dyDescent="0.2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 s="2">
        <v>150679.71</v>
      </c>
      <c r="H8544">
        <v>2</v>
      </c>
      <c r="I8544">
        <v>0</v>
      </c>
      <c r="J8544">
        <v>1</v>
      </c>
      <c r="K8544" s="1">
        <v>196226.38</v>
      </c>
      <c r="L8544">
        <v>0</v>
      </c>
      <c r="M8544">
        <v>2</v>
      </c>
      <c r="N8544">
        <v>4190</v>
      </c>
      <c r="O8544">
        <v>3</v>
      </c>
      <c r="P8544">
        <v>21</v>
      </c>
      <c r="Q8544">
        <v>1</v>
      </c>
      <c r="R8544">
        <v>8380</v>
      </c>
      <c r="S8544" t="str" cm="1">
        <f t="array" ref="S8544">_xlfn.IFS(E8547&lt;30,"18-29",E8547&lt;45,"30-44",TRUE,"45+")</f>
        <v>30-44</v>
      </c>
      <c r="T8544" t="str" cm="1">
        <f t="array" ref="T8544">_xlfn.IFS(F8544&lt;=2,"0-2 Years",F8544&lt;=5,"3-5 Years",F8544&lt;=8,"6-8 Years",TRUE,"9-10 Years")</f>
        <v>6-8 Years</v>
      </c>
      <c r="U8544" t="str" cm="1">
        <f t="array" ref="U8544">_xlfn.IFS(P8544&gt;60,"High Risk",P8544&gt;30,"Medium Risk",TRUE,"Low Risk")</f>
        <v>Low Risk</v>
      </c>
      <c r="V8544">
        <f t="shared" si="133"/>
        <v>0</v>
      </c>
    </row>
    <row r="8545" spans="1:22" hidden="1" x14ac:dyDescent="0.2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 s="2">
        <v>108300.27</v>
      </c>
      <c r="H8545">
        <v>2</v>
      </c>
      <c r="I8545">
        <v>0</v>
      </c>
      <c r="J8545">
        <v>1</v>
      </c>
      <c r="K8545" s="1">
        <v>44384.57</v>
      </c>
      <c r="L8545">
        <v>1</v>
      </c>
      <c r="M8545">
        <v>4</v>
      </c>
      <c r="N8545">
        <v>3387</v>
      </c>
      <c r="O8545">
        <v>9</v>
      </c>
      <c r="P8545">
        <v>81</v>
      </c>
      <c r="Q8545">
        <v>1</v>
      </c>
      <c r="R8545">
        <v>13548</v>
      </c>
      <c r="S8545" t="str" cm="1">
        <f t="array" ref="S8545">_xlfn.IFS(E8548&lt;30,"18-29",E8548&lt;45,"30-44",TRUE,"45+")</f>
        <v>30-44</v>
      </c>
      <c r="T8545" t="str" cm="1">
        <f t="array" ref="T8545">_xlfn.IFS(F8545&lt;=2,"0-2 Years",F8545&lt;=5,"3-5 Years",F8545&lt;=8,"6-8 Years",TRUE,"9-10 Years")</f>
        <v>3-5 Years</v>
      </c>
      <c r="U8545" t="str" cm="1">
        <f t="array" ref="U8545">_xlfn.IFS(P8545&gt;60,"High Risk",P8545&gt;30,"Medium Risk",TRUE,"Low Risk")</f>
        <v>High Risk</v>
      </c>
      <c r="V8545">
        <f t="shared" si="133"/>
        <v>0</v>
      </c>
    </row>
    <row r="8546" spans="1:22" hidden="1" x14ac:dyDescent="0.2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 s="2">
        <v>52016.08</v>
      </c>
      <c r="H8546">
        <v>2</v>
      </c>
      <c r="I8546">
        <v>1</v>
      </c>
      <c r="J8546">
        <v>1</v>
      </c>
      <c r="K8546" s="1">
        <v>72993.649999999994</v>
      </c>
      <c r="L8546">
        <v>0</v>
      </c>
      <c r="M8546">
        <v>24</v>
      </c>
      <c r="N8546">
        <v>3611</v>
      </c>
      <c r="O8546">
        <v>6</v>
      </c>
      <c r="P8546">
        <v>180</v>
      </c>
      <c r="Q8546">
        <v>0.25</v>
      </c>
      <c r="R8546">
        <v>86664</v>
      </c>
      <c r="S8546" t="str" cm="1">
        <f t="array" ref="S8546">_xlfn.IFS(E8549&lt;30,"18-29",E8549&lt;45,"30-44",TRUE,"45+")</f>
        <v>45+</v>
      </c>
      <c r="T8546" t="str" cm="1">
        <f t="array" ref="T8546">_xlfn.IFS(F8546&lt;=2,"0-2 Years",F8546&lt;=5,"3-5 Years",F8546&lt;=8,"6-8 Years",TRUE,"9-10 Years")</f>
        <v>6-8 Years</v>
      </c>
      <c r="U8546" t="str" cm="1">
        <f t="array" ref="U8546">_xlfn.IFS(P8546&gt;60,"High Risk",P8546&gt;30,"Medium Risk",TRUE,"Low Risk")</f>
        <v>High Risk</v>
      </c>
      <c r="V8546">
        <f t="shared" si="133"/>
        <v>1</v>
      </c>
    </row>
    <row r="8547" spans="1:22" hidden="1" x14ac:dyDescent="0.2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 s="2">
        <v>60515.13</v>
      </c>
      <c r="H8547">
        <v>1</v>
      </c>
      <c r="I8547">
        <v>0</v>
      </c>
      <c r="J8547">
        <v>0</v>
      </c>
      <c r="K8547" s="1">
        <v>124571.09</v>
      </c>
      <c r="L8547">
        <v>0</v>
      </c>
      <c r="M8547">
        <v>4</v>
      </c>
      <c r="N8547">
        <v>1594</v>
      </c>
      <c r="O8547">
        <v>2</v>
      </c>
      <c r="P8547">
        <v>73</v>
      </c>
      <c r="Q8547">
        <v>0.5</v>
      </c>
      <c r="R8547">
        <v>6376</v>
      </c>
      <c r="S8547" t="str" cm="1">
        <f t="array" ref="S8547">_xlfn.IFS(E8550&lt;30,"18-29",E8550&lt;45,"30-44",TRUE,"45+")</f>
        <v>45+</v>
      </c>
      <c r="T8547" t="str" cm="1">
        <f t="array" ref="T8547">_xlfn.IFS(F8547&lt;=2,"0-2 Years",F8547&lt;=5,"3-5 Years",F8547&lt;=8,"6-8 Years",TRUE,"9-10 Years")</f>
        <v>6-8 Years</v>
      </c>
      <c r="U8547" t="str" cm="1">
        <f t="array" ref="U8547">_xlfn.IFS(P8547&gt;60,"High Risk",P8547&gt;30,"Medium Risk",TRUE,"Low Risk")</f>
        <v>High Risk</v>
      </c>
      <c r="V8547">
        <f t="shared" si="133"/>
        <v>5</v>
      </c>
    </row>
    <row r="8548" spans="1:22" hidden="1" x14ac:dyDescent="0.2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 s="2">
        <v>158584.28</v>
      </c>
      <c r="H8548">
        <v>2</v>
      </c>
      <c r="I8548">
        <v>1</v>
      </c>
      <c r="J8548">
        <v>0</v>
      </c>
      <c r="K8548" s="1">
        <v>43640.160000000003</v>
      </c>
      <c r="L8548">
        <v>0</v>
      </c>
      <c r="M8548">
        <v>21</v>
      </c>
      <c r="N8548">
        <v>1392</v>
      </c>
      <c r="O8548">
        <v>4</v>
      </c>
      <c r="P8548">
        <v>180</v>
      </c>
      <c r="Q8548">
        <v>0.19047619047619047</v>
      </c>
      <c r="R8548">
        <v>29232</v>
      </c>
      <c r="S8548" t="str" cm="1">
        <f t="array" ref="S8548">_xlfn.IFS(E8551&lt;30,"18-29",E8551&lt;45,"30-44",TRUE,"45+")</f>
        <v>30-44</v>
      </c>
      <c r="T8548" t="str" cm="1">
        <f t="array" ref="T8548">_xlfn.IFS(F8548&lt;=2,"0-2 Years",F8548&lt;=5,"3-5 Years",F8548&lt;=8,"6-8 Years",TRUE,"9-10 Years")</f>
        <v>0-2 Years</v>
      </c>
      <c r="U8548" t="str" cm="1">
        <f t="array" ref="U8548">_xlfn.IFS(P8548&gt;60,"High Risk",P8548&gt;30,"Medium Risk",TRUE,"Low Risk")</f>
        <v>High Risk</v>
      </c>
      <c r="V8548">
        <f t="shared" si="133"/>
        <v>4</v>
      </c>
    </row>
    <row r="8549" spans="1:22" hidden="1" x14ac:dyDescent="0.2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 s="2">
        <v>118812.5</v>
      </c>
      <c r="H8549">
        <v>2</v>
      </c>
      <c r="I8549">
        <v>0</v>
      </c>
      <c r="J8549">
        <v>0</v>
      </c>
      <c r="K8549" s="1">
        <v>31121.42</v>
      </c>
      <c r="L8549">
        <v>0</v>
      </c>
      <c r="M8549">
        <v>12</v>
      </c>
      <c r="N8549">
        <v>173</v>
      </c>
      <c r="O8549">
        <v>9</v>
      </c>
      <c r="P8549">
        <v>121</v>
      </c>
      <c r="Q8549">
        <v>0.75</v>
      </c>
      <c r="R8549">
        <v>2076</v>
      </c>
      <c r="S8549" t="str" cm="1">
        <f t="array" ref="S8549">_xlfn.IFS(E8552&lt;30,"18-29",E8552&lt;45,"30-44",TRUE,"45+")</f>
        <v>45+</v>
      </c>
      <c r="T8549" t="str" cm="1">
        <f t="array" ref="T8549">_xlfn.IFS(F8549&lt;=2,"0-2 Years",F8549&lt;=5,"3-5 Years",F8549&lt;=8,"6-8 Years",TRUE,"9-10 Years")</f>
        <v>0-2 Years</v>
      </c>
      <c r="U8549" t="str" cm="1">
        <f t="array" ref="U8549">_xlfn.IFS(P8549&gt;60,"High Risk",P8549&gt;30,"Medium Risk",TRUE,"Low Risk")</f>
        <v>High Risk</v>
      </c>
      <c r="V8549">
        <f t="shared" si="133"/>
        <v>5</v>
      </c>
    </row>
    <row r="8550" spans="1:22" x14ac:dyDescent="0.2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 s="2">
        <v>0</v>
      </c>
      <c r="H8550">
        <v>1</v>
      </c>
      <c r="I8550">
        <v>1</v>
      </c>
      <c r="J8550">
        <v>0</v>
      </c>
      <c r="K8550" s="1">
        <v>22372.78</v>
      </c>
      <c r="L8550">
        <v>0</v>
      </c>
      <c r="M8550">
        <v>9</v>
      </c>
      <c r="N8550">
        <v>855</v>
      </c>
      <c r="O8550">
        <v>7</v>
      </c>
      <c r="P8550">
        <v>102</v>
      </c>
      <c r="Q8550">
        <v>0.77777777777777779</v>
      </c>
      <c r="R8550">
        <v>7695</v>
      </c>
      <c r="S8550" t="str" cm="1">
        <f t="array" ref="S8550">_xlfn.IFS(E8553&lt;30,"18-29",E8553&lt;45,"30-44",TRUE,"45+")</f>
        <v>30-44</v>
      </c>
      <c r="T8550" t="str" cm="1">
        <f t="array" ref="T8550">_xlfn.IFS(F8550&lt;=2,"0-2 Years",F8550&lt;=5,"3-5 Years",F8550&lt;=8,"6-8 Years",TRUE,"9-10 Years")</f>
        <v>3-5 Years</v>
      </c>
      <c r="U8550" t="str" cm="1">
        <f t="array" ref="U8550">_xlfn.IFS(P8550&gt;60,"High Risk",P8550&gt;30,"Medium Risk",TRUE,"Low Risk")</f>
        <v>High Risk</v>
      </c>
      <c r="V8550">
        <f t="shared" si="133"/>
        <v>9</v>
      </c>
    </row>
    <row r="8551" spans="1:22" hidden="1" x14ac:dyDescent="0.2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 s="2">
        <v>0</v>
      </c>
      <c r="H8551">
        <v>2</v>
      </c>
      <c r="I8551">
        <v>1</v>
      </c>
      <c r="J8551">
        <v>1</v>
      </c>
      <c r="K8551" s="1">
        <v>170338.35</v>
      </c>
      <c r="L8551">
        <v>0</v>
      </c>
      <c r="M8551">
        <v>18</v>
      </c>
      <c r="N8551">
        <v>3745</v>
      </c>
      <c r="O8551">
        <v>0</v>
      </c>
      <c r="P8551">
        <v>150</v>
      </c>
      <c r="Q8551">
        <v>0</v>
      </c>
      <c r="R8551">
        <v>67410</v>
      </c>
      <c r="S8551" t="str" cm="1">
        <f t="array" ref="S8551">_xlfn.IFS(E8554&lt;30,"18-29",E8554&lt;45,"30-44",TRUE,"45+")</f>
        <v>18-29</v>
      </c>
      <c r="T8551" t="str" cm="1">
        <f t="array" ref="T8551">_xlfn.IFS(F8551&lt;=2,"0-2 Years",F8551&lt;=5,"3-5 Years",F8551&lt;=8,"6-8 Years",TRUE,"9-10 Years")</f>
        <v>6-8 Years</v>
      </c>
      <c r="U8551" t="str" cm="1">
        <f t="array" ref="U8551">_xlfn.IFS(P8551&gt;60,"High Risk",P8551&gt;30,"Medium Risk",TRUE,"Low Risk")</f>
        <v>High Risk</v>
      </c>
      <c r="V8551">
        <f t="shared" si="133"/>
        <v>3</v>
      </c>
    </row>
    <row r="8552" spans="1:22" x14ac:dyDescent="0.2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 s="2">
        <v>91219.29</v>
      </c>
      <c r="H8552">
        <v>1</v>
      </c>
      <c r="I8552">
        <v>0</v>
      </c>
      <c r="J8552">
        <v>0</v>
      </c>
      <c r="K8552" s="1">
        <v>158845.49</v>
      </c>
      <c r="L8552">
        <v>1</v>
      </c>
      <c r="M8552">
        <v>1</v>
      </c>
      <c r="N8552">
        <v>677</v>
      </c>
      <c r="O8552">
        <v>4</v>
      </c>
      <c r="P8552">
        <v>172</v>
      </c>
      <c r="Q8552">
        <v>1</v>
      </c>
      <c r="R8552">
        <v>677</v>
      </c>
      <c r="S8552" t="str" cm="1">
        <f t="array" ref="S8552">_xlfn.IFS(E8555&lt;30,"18-29",E8555&lt;45,"30-44",TRUE,"45+")</f>
        <v>45+</v>
      </c>
      <c r="T8552" t="str" cm="1">
        <f t="array" ref="T8552">_xlfn.IFS(F8552&lt;=2,"0-2 Years",F8552&lt;=5,"3-5 Years",F8552&lt;=8,"6-8 Years",TRUE,"9-10 Years")</f>
        <v>0-2 Years</v>
      </c>
      <c r="U8552" t="str" cm="1">
        <f t="array" ref="U8552">_xlfn.IFS(P8552&gt;60,"High Risk",P8552&gt;30,"Medium Risk",TRUE,"Low Risk")</f>
        <v>High Risk</v>
      </c>
      <c r="V8552">
        <f t="shared" si="133"/>
        <v>7</v>
      </c>
    </row>
    <row r="8553" spans="1:22" x14ac:dyDescent="0.2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 s="2">
        <v>0</v>
      </c>
      <c r="H8553">
        <v>2</v>
      </c>
      <c r="I8553">
        <v>1</v>
      </c>
      <c r="J8553">
        <v>0</v>
      </c>
      <c r="K8553" s="1">
        <v>67926.179999999993</v>
      </c>
      <c r="L8553">
        <v>0</v>
      </c>
      <c r="M8553">
        <v>7</v>
      </c>
      <c r="N8553">
        <v>1330</v>
      </c>
      <c r="O8553">
        <v>2</v>
      </c>
      <c r="P8553">
        <v>91</v>
      </c>
      <c r="Q8553">
        <v>0.2857142857142857</v>
      </c>
      <c r="R8553">
        <v>9310</v>
      </c>
      <c r="S8553" t="str" cm="1">
        <f t="array" ref="S8553">_xlfn.IFS(E8556&lt;30,"18-29",E8556&lt;45,"30-44",TRUE,"45+")</f>
        <v>18-29</v>
      </c>
      <c r="T8553" t="str" cm="1">
        <f t="array" ref="T8553">_xlfn.IFS(F8553&lt;=2,"0-2 Years",F8553&lt;=5,"3-5 Years",F8553&lt;=8,"6-8 Years",TRUE,"9-10 Years")</f>
        <v>6-8 Years</v>
      </c>
      <c r="U8553" t="str" cm="1">
        <f t="array" ref="U8553">_xlfn.IFS(P8553&gt;60,"High Risk",P8553&gt;30,"Medium Risk",TRUE,"Low Risk")</f>
        <v>High Risk</v>
      </c>
      <c r="V8553">
        <f t="shared" si="133"/>
        <v>6</v>
      </c>
    </row>
    <row r="8554" spans="1:22" hidden="1" x14ac:dyDescent="0.2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 s="2">
        <v>76318.64</v>
      </c>
      <c r="H8554">
        <v>1</v>
      </c>
      <c r="I8554">
        <v>1</v>
      </c>
      <c r="J8554">
        <v>1</v>
      </c>
      <c r="K8554" s="1">
        <v>194783.12</v>
      </c>
      <c r="L8554">
        <v>0</v>
      </c>
      <c r="M8554">
        <v>3</v>
      </c>
      <c r="N8554">
        <v>315</v>
      </c>
      <c r="O8554">
        <v>7</v>
      </c>
      <c r="P8554">
        <v>15</v>
      </c>
      <c r="Q8554">
        <v>1</v>
      </c>
      <c r="R8554">
        <v>945</v>
      </c>
      <c r="S8554" t="str" cm="1">
        <f t="array" ref="S8554">_xlfn.IFS(E8557&lt;30,"18-29",E8557&lt;45,"30-44",TRUE,"45+")</f>
        <v>18-29</v>
      </c>
      <c r="T8554" t="str" cm="1">
        <f t="array" ref="T8554">_xlfn.IFS(F8554&lt;=2,"0-2 Years",F8554&lt;=5,"3-5 Years",F8554&lt;=8,"6-8 Years",TRUE,"9-10 Years")</f>
        <v>0-2 Years</v>
      </c>
      <c r="U8554" t="str" cm="1">
        <f t="array" ref="U8554">_xlfn.IFS(P8554&gt;60,"High Risk",P8554&gt;30,"Medium Risk",TRUE,"Low Risk")</f>
        <v>Low Risk</v>
      </c>
      <c r="V8554">
        <f t="shared" si="133"/>
        <v>3</v>
      </c>
    </row>
    <row r="8555" spans="1:22" x14ac:dyDescent="0.2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 s="2">
        <v>0</v>
      </c>
      <c r="H8555">
        <v>1</v>
      </c>
      <c r="I8555">
        <v>1</v>
      </c>
      <c r="J8555">
        <v>0</v>
      </c>
      <c r="K8555" s="1">
        <v>176036.01</v>
      </c>
      <c r="L8555">
        <v>0</v>
      </c>
      <c r="M8555">
        <v>18</v>
      </c>
      <c r="N8555">
        <v>1915</v>
      </c>
      <c r="O8555">
        <v>6</v>
      </c>
      <c r="P8555">
        <v>43</v>
      </c>
      <c r="Q8555">
        <v>0.33333333333333331</v>
      </c>
      <c r="R8555">
        <v>34470</v>
      </c>
      <c r="S8555" t="str" cm="1">
        <f t="array" ref="S8555">_xlfn.IFS(E8558&lt;30,"18-29",E8558&lt;45,"30-44",TRUE,"45+")</f>
        <v>30-44</v>
      </c>
      <c r="T8555" t="str" cm="1">
        <f t="array" ref="T8555">_xlfn.IFS(F8555&lt;=2,"0-2 Years",F8555&lt;=5,"3-5 Years",F8555&lt;=8,"6-8 Years",TRUE,"9-10 Years")</f>
        <v>3-5 Years</v>
      </c>
      <c r="U8555" t="str" cm="1">
        <f t="array" ref="U8555">_xlfn.IFS(P8555&gt;60,"High Risk",P8555&gt;30,"Medium Risk",TRUE,"Low Risk")</f>
        <v>Medium Risk</v>
      </c>
      <c r="V8555">
        <f t="shared" si="133"/>
        <v>9</v>
      </c>
    </row>
    <row r="8556" spans="1:22" hidden="1" x14ac:dyDescent="0.2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 s="2">
        <v>0</v>
      </c>
      <c r="H8556">
        <v>1</v>
      </c>
      <c r="I8556">
        <v>1</v>
      </c>
      <c r="J8556">
        <v>1</v>
      </c>
      <c r="K8556" s="1">
        <v>198826.03</v>
      </c>
      <c r="L8556">
        <v>1</v>
      </c>
      <c r="M8556">
        <v>18</v>
      </c>
      <c r="N8556">
        <v>4549</v>
      </c>
      <c r="O8556">
        <v>7</v>
      </c>
      <c r="P8556">
        <v>71</v>
      </c>
      <c r="Q8556">
        <v>0.3888888888888889</v>
      </c>
      <c r="R8556">
        <v>81882</v>
      </c>
      <c r="S8556" t="str" cm="1">
        <f t="array" ref="S8556">_xlfn.IFS(E8559&lt;30,"18-29",E8559&lt;45,"30-44",TRUE,"45+")</f>
        <v>30-44</v>
      </c>
      <c r="T8556" t="str" cm="1">
        <f t="array" ref="T8556">_xlfn.IFS(F8556&lt;=2,"0-2 Years",F8556&lt;=5,"3-5 Years",F8556&lt;=8,"6-8 Years",TRUE,"9-10 Years")</f>
        <v>3-5 Years</v>
      </c>
      <c r="U8556" t="str" cm="1">
        <f t="array" ref="U8556">_xlfn.IFS(P8556&gt;60,"High Risk",P8556&gt;30,"Medium Risk",TRUE,"Low Risk")</f>
        <v>High Risk</v>
      </c>
      <c r="V8556">
        <f t="shared" si="133"/>
        <v>5</v>
      </c>
    </row>
    <row r="8557" spans="1:22" hidden="1" x14ac:dyDescent="0.2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 s="2">
        <v>111432.13</v>
      </c>
      <c r="H8557">
        <v>1</v>
      </c>
      <c r="I8557">
        <v>1</v>
      </c>
      <c r="J8557">
        <v>1</v>
      </c>
      <c r="K8557" s="1">
        <v>168683.57</v>
      </c>
      <c r="L8557">
        <v>0</v>
      </c>
      <c r="M8557">
        <v>26</v>
      </c>
      <c r="N8557">
        <v>1193</v>
      </c>
      <c r="O8557">
        <v>5</v>
      </c>
      <c r="P8557">
        <v>156</v>
      </c>
      <c r="Q8557">
        <v>0.19230769230769232</v>
      </c>
      <c r="R8557">
        <v>31018</v>
      </c>
      <c r="S8557" t="str" cm="1">
        <f t="array" ref="S8557">_xlfn.IFS(E8560&lt;30,"18-29",E8560&lt;45,"30-44",TRUE,"45+")</f>
        <v>30-44</v>
      </c>
      <c r="T8557" t="str" cm="1">
        <f t="array" ref="T8557">_xlfn.IFS(F8557&lt;=2,"0-2 Years",F8557&lt;=5,"3-5 Years",F8557&lt;=8,"6-8 Years",TRUE,"9-10 Years")</f>
        <v>0-2 Years</v>
      </c>
      <c r="U8557" t="str" cm="1">
        <f t="array" ref="U8557">_xlfn.IFS(P8557&gt;60,"High Risk",P8557&gt;30,"Medium Risk",TRUE,"Low Risk")</f>
        <v>High Risk</v>
      </c>
      <c r="V8557">
        <f t="shared" si="133"/>
        <v>3</v>
      </c>
    </row>
    <row r="8558" spans="1:22" hidden="1" x14ac:dyDescent="0.2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 s="2">
        <v>150148.51</v>
      </c>
      <c r="H8558">
        <v>1</v>
      </c>
      <c r="I8558">
        <v>0</v>
      </c>
      <c r="J8558">
        <v>0</v>
      </c>
      <c r="K8558" s="1">
        <v>6936.27</v>
      </c>
      <c r="L8558">
        <v>0</v>
      </c>
      <c r="M8558">
        <v>14</v>
      </c>
      <c r="N8558">
        <v>4155</v>
      </c>
      <c r="O8558">
        <v>6</v>
      </c>
      <c r="P8558">
        <v>48</v>
      </c>
      <c r="Q8558">
        <v>0.42857142857142855</v>
      </c>
      <c r="R8558">
        <v>58170</v>
      </c>
      <c r="S8558" t="str" cm="1">
        <f t="array" ref="S8558">_xlfn.IFS(E8561&lt;30,"18-29",E8561&lt;45,"30-44",TRUE,"45+")</f>
        <v>30-44</v>
      </c>
      <c r="T8558" t="str" cm="1">
        <f t="array" ref="T8558">_xlfn.IFS(F8558&lt;=2,"0-2 Years",F8558&lt;=5,"3-5 Years",F8558&lt;=8,"6-8 Years",TRUE,"9-10 Years")</f>
        <v>9-10 Years</v>
      </c>
      <c r="U8558" t="str" cm="1">
        <f t="array" ref="U8558">_xlfn.IFS(P8558&gt;60,"High Risk",P8558&gt;30,"Medium Risk",TRUE,"Low Risk")</f>
        <v>Medium Risk</v>
      </c>
      <c r="V8558">
        <f t="shared" si="133"/>
        <v>5</v>
      </c>
    </row>
    <row r="8559" spans="1:22" hidden="1" x14ac:dyDescent="0.2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 s="2">
        <v>38550.06</v>
      </c>
      <c r="H8559">
        <v>1</v>
      </c>
      <c r="I8559">
        <v>0</v>
      </c>
      <c r="J8559">
        <v>1</v>
      </c>
      <c r="K8559" s="1">
        <v>179230.23</v>
      </c>
      <c r="L8559">
        <v>0</v>
      </c>
      <c r="M8559">
        <v>4</v>
      </c>
      <c r="N8559">
        <v>1582</v>
      </c>
      <c r="O8559">
        <v>2</v>
      </c>
      <c r="P8559">
        <v>54</v>
      </c>
      <c r="Q8559">
        <v>0.5</v>
      </c>
      <c r="R8559">
        <v>6328</v>
      </c>
      <c r="S8559" t="str" cm="1">
        <f t="array" ref="S8559">_xlfn.IFS(E8562&lt;30,"18-29",E8562&lt;45,"30-44",TRUE,"45+")</f>
        <v>18-29</v>
      </c>
      <c r="T8559" t="str" cm="1">
        <f t="array" ref="T8559">_xlfn.IFS(F8559&lt;=2,"0-2 Years",F8559&lt;=5,"3-5 Years",F8559&lt;=8,"6-8 Years",TRUE,"9-10 Years")</f>
        <v>6-8 Years</v>
      </c>
      <c r="U8559" t="str" cm="1">
        <f t="array" ref="U8559">_xlfn.IFS(P8559&gt;60,"High Risk",P8559&gt;30,"Medium Risk",TRUE,"Low Risk")</f>
        <v>Medium Risk</v>
      </c>
      <c r="V8559">
        <f t="shared" si="133"/>
        <v>2</v>
      </c>
    </row>
    <row r="8560" spans="1:22" hidden="1" x14ac:dyDescent="0.2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 s="2">
        <v>119013.86</v>
      </c>
      <c r="H8560">
        <v>1</v>
      </c>
      <c r="I8560">
        <v>1</v>
      </c>
      <c r="J8560">
        <v>0</v>
      </c>
      <c r="K8560" s="1">
        <v>103421.91</v>
      </c>
      <c r="L8560">
        <v>0</v>
      </c>
      <c r="M8560">
        <v>22</v>
      </c>
      <c r="N8560">
        <v>1838</v>
      </c>
      <c r="O8560">
        <v>6</v>
      </c>
      <c r="P8560">
        <v>11</v>
      </c>
      <c r="Q8560">
        <v>0.27272727272727271</v>
      </c>
      <c r="R8560">
        <v>40436</v>
      </c>
      <c r="S8560" t="str" cm="1">
        <f t="array" ref="S8560">_xlfn.IFS(E8563&lt;30,"18-29",E8563&lt;45,"30-44",TRUE,"45+")</f>
        <v>30-44</v>
      </c>
      <c r="T8560" t="str" cm="1">
        <f t="array" ref="T8560">_xlfn.IFS(F8560&lt;=2,"0-2 Years",F8560&lt;=5,"3-5 Years",F8560&lt;=8,"6-8 Years",TRUE,"9-10 Years")</f>
        <v>3-5 Years</v>
      </c>
      <c r="U8560" t="str" cm="1">
        <f t="array" ref="U8560">_xlfn.IFS(P8560&gt;60,"High Risk",P8560&gt;30,"Medium Risk",TRUE,"Low Risk")</f>
        <v>Low Risk</v>
      </c>
      <c r="V8560">
        <f t="shared" si="133"/>
        <v>5</v>
      </c>
    </row>
    <row r="8561" spans="1:22" hidden="1" x14ac:dyDescent="0.2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 s="2">
        <v>111213.64</v>
      </c>
      <c r="H8561">
        <v>2</v>
      </c>
      <c r="I8561">
        <v>1</v>
      </c>
      <c r="J8561">
        <v>1</v>
      </c>
      <c r="K8561" s="1">
        <v>147578.26</v>
      </c>
      <c r="L8561">
        <v>0</v>
      </c>
      <c r="M8561">
        <v>19</v>
      </c>
      <c r="N8561">
        <v>822</v>
      </c>
      <c r="O8561">
        <v>1</v>
      </c>
      <c r="P8561">
        <v>163</v>
      </c>
      <c r="Q8561">
        <v>5.2631578947368418E-2</v>
      </c>
      <c r="R8561">
        <v>15618</v>
      </c>
      <c r="S8561" t="str" cm="1">
        <f t="array" ref="S8561">_xlfn.IFS(E8564&lt;30,"18-29",E8564&lt;45,"30-44",TRUE,"45+")</f>
        <v>45+</v>
      </c>
      <c r="T8561" t="str" cm="1">
        <f t="array" ref="T8561">_xlfn.IFS(F8561&lt;=2,"0-2 Years",F8561&lt;=5,"3-5 Years",F8561&lt;=8,"6-8 Years",TRUE,"9-10 Years")</f>
        <v>0-2 Years</v>
      </c>
      <c r="U8561" t="str" cm="1">
        <f t="array" ref="U8561">_xlfn.IFS(P8561&gt;60,"High Risk",P8561&gt;30,"Medium Risk",TRUE,"Low Risk")</f>
        <v>High Risk</v>
      </c>
      <c r="V8561">
        <f t="shared" si="133"/>
        <v>1</v>
      </c>
    </row>
    <row r="8562" spans="1:22" hidden="1" x14ac:dyDescent="0.2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 s="2">
        <v>71097.23</v>
      </c>
      <c r="H8562">
        <v>1</v>
      </c>
      <c r="I8562">
        <v>1</v>
      </c>
      <c r="J8562">
        <v>1</v>
      </c>
      <c r="K8562" s="1">
        <v>130504.49</v>
      </c>
      <c r="L8562">
        <v>0</v>
      </c>
      <c r="M8562">
        <v>8</v>
      </c>
      <c r="N8562">
        <v>4440</v>
      </c>
      <c r="O8562">
        <v>4</v>
      </c>
      <c r="P8562">
        <v>40</v>
      </c>
      <c r="Q8562">
        <v>0.5</v>
      </c>
      <c r="R8562">
        <v>35520</v>
      </c>
      <c r="S8562" t="str" cm="1">
        <f t="array" ref="S8562">_xlfn.IFS(E8565&lt;30,"18-29",E8565&lt;45,"30-44",TRUE,"45+")</f>
        <v>45+</v>
      </c>
      <c r="T8562" t="str" cm="1">
        <f t="array" ref="T8562">_xlfn.IFS(F8562&lt;=2,"0-2 Years",F8562&lt;=5,"3-5 Years",F8562&lt;=8,"6-8 Years",TRUE,"9-10 Years")</f>
        <v>3-5 Years</v>
      </c>
      <c r="U8562" t="str" cm="1">
        <f t="array" ref="U8562">_xlfn.IFS(P8562&gt;60,"High Risk",P8562&gt;30,"Medium Risk",TRUE,"Low Risk")</f>
        <v>Medium Risk</v>
      </c>
      <c r="V8562">
        <f t="shared" si="133"/>
        <v>2</v>
      </c>
    </row>
    <row r="8563" spans="1:22" hidden="1" x14ac:dyDescent="0.2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 s="2">
        <v>109632.85</v>
      </c>
      <c r="H8563">
        <v>1</v>
      </c>
      <c r="I8563">
        <v>1</v>
      </c>
      <c r="J8563">
        <v>1</v>
      </c>
      <c r="K8563" s="1">
        <v>16149.13</v>
      </c>
      <c r="L8563">
        <v>0</v>
      </c>
      <c r="M8563">
        <v>15</v>
      </c>
      <c r="N8563">
        <v>871</v>
      </c>
      <c r="O8563">
        <v>8</v>
      </c>
      <c r="P8563">
        <v>163</v>
      </c>
      <c r="Q8563">
        <v>0.53333333333333333</v>
      </c>
      <c r="R8563">
        <v>13065</v>
      </c>
      <c r="S8563" t="str" cm="1">
        <f t="array" ref="S8563">_xlfn.IFS(E8566&lt;30,"18-29",E8566&lt;45,"30-44",TRUE,"45+")</f>
        <v>45+</v>
      </c>
      <c r="T8563" t="str" cm="1">
        <f t="array" ref="T8563">_xlfn.IFS(F8563&lt;=2,"0-2 Years",F8563&lt;=5,"3-5 Years",F8563&lt;=8,"6-8 Years",TRUE,"9-10 Years")</f>
        <v>9-10 Years</v>
      </c>
      <c r="U8563" t="str" cm="1">
        <f t="array" ref="U8563">_xlfn.IFS(P8563&gt;60,"High Risk",P8563&gt;30,"Medium Risk",TRUE,"Low Risk")</f>
        <v>High Risk</v>
      </c>
      <c r="V8563">
        <f t="shared" si="133"/>
        <v>2</v>
      </c>
    </row>
    <row r="8564" spans="1:22" x14ac:dyDescent="0.2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 s="2">
        <v>148368.01999999999</v>
      </c>
      <c r="H8564">
        <v>1</v>
      </c>
      <c r="I8564">
        <v>0</v>
      </c>
      <c r="J8564">
        <v>0</v>
      </c>
      <c r="K8564" s="1">
        <v>118862.08</v>
      </c>
      <c r="L8564">
        <v>1</v>
      </c>
      <c r="M8564">
        <v>1</v>
      </c>
      <c r="N8564">
        <v>2416</v>
      </c>
      <c r="O8564">
        <v>6</v>
      </c>
      <c r="P8564">
        <v>171</v>
      </c>
      <c r="Q8564">
        <v>1</v>
      </c>
      <c r="R8564">
        <v>2416</v>
      </c>
      <c r="S8564" t="str" cm="1">
        <f t="array" ref="S8564">_xlfn.IFS(E8567&lt;30,"18-29",E8567&lt;45,"30-44",TRUE,"45+")</f>
        <v>30-44</v>
      </c>
      <c r="T8564" t="str" cm="1">
        <f t="array" ref="T8564">_xlfn.IFS(F8564&lt;=2,"0-2 Years",F8564&lt;=5,"3-5 Years",F8564&lt;=8,"6-8 Years",TRUE,"9-10 Years")</f>
        <v>6-8 Years</v>
      </c>
      <c r="U8564" t="str" cm="1">
        <f t="array" ref="U8564">_xlfn.IFS(P8564&gt;60,"High Risk",P8564&gt;30,"Medium Risk",TRUE,"Low Risk")</f>
        <v>High Risk</v>
      </c>
      <c r="V8564">
        <f t="shared" si="133"/>
        <v>6</v>
      </c>
    </row>
    <row r="8565" spans="1:22" x14ac:dyDescent="0.2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 s="2">
        <v>148600.91</v>
      </c>
      <c r="H8565">
        <v>1</v>
      </c>
      <c r="I8565">
        <v>1</v>
      </c>
      <c r="J8565">
        <v>0</v>
      </c>
      <c r="K8565" s="1">
        <v>143397.14000000001</v>
      </c>
      <c r="L8565">
        <v>1</v>
      </c>
      <c r="M8565">
        <v>23</v>
      </c>
      <c r="N8565">
        <v>413</v>
      </c>
      <c r="O8565">
        <v>9</v>
      </c>
      <c r="P8565">
        <v>140</v>
      </c>
      <c r="Q8565">
        <v>0.39130434782608697</v>
      </c>
      <c r="R8565">
        <v>9499</v>
      </c>
      <c r="S8565" t="str" cm="1">
        <f t="array" ref="S8565">_xlfn.IFS(E8568&lt;30,"18-29",E8568&lt;45,"30-44",TRUE,"45+")</f>
        <v>30-44</v>
      </c>
      <c r="T8565" t="str" cm="1">
        <f t="array" ref="T8565">_xlfn.IFS(F8565&lt;=2,"0-2 Years",F8565&lt;=5,"3-5 Years",F8565&lt;=8,"6-8 Years",TRUE,"9-10 Years")</f>
        <v>0-2 Years</v>
      </c>
      <c r="U8565" t="str" cm="1">
        <f t="array" ref="U8565">_xlfn.IFS(P8565&gt;60,"High Risk",P8565&gt;30,"Medium Risk",TRUE,"Low Risk")</f>
        <v>High Risk</v>
      </c>
      <c r="V8565">
        <f t="shared" si="133"/>
        <v>6</v>
      </c>
    </row>
    <row r="8566" spans="1:22" x14ac:dyDescent="0.2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 s="2">
        <v>71083.98</v>
      </c>
      <c r="H8566">
        <v>1</v>
      </c>
      <c r="I8566">
        <v>1</v>
      </c>
      <c r="J8566">
        <v>0</v>
      </c>
      <c r="K8566" s="1">
        <v>137959</v>
      </c>
      <c r="L8566">
        <v>0</v>
      </c>
      <c r="M8566">
        <v>17</v>
      </c>
      <c r="N8566">
        <v>2414</v>
      </c>
      <c r="O8566">
        <v>10</v>
      </c>
      <c r="P8566">
        <v>155</v>
      </c>
      <c r="Q8566">
        <v>0.58823529411764708</v>
      </c>
      <c r="R8566">
        <v>41038</v>
      </c>
      <c r="S8566" t="str" cm="1">
        <f t="array" ref="S8566">_xlfn.IFS(E8569&lt;30,"18-29",E8569&lt;45,"30-44",TRUE,"45+")</f>
        <v>30-44</v>
      </c>
      <c r="T8566" t="str" cm="1">
        <f t="array" ref="T8566">_xlfn.IFS(F8566&lt;=2,"0-2 Years",F8566&lt;=5,"3-5 Years",F8566&lt;=8,"6-8 Years",TRUE,"9-10 Years")</f>
        <v>9-10 Years</v>
      </c>
      <c r="U8566" t="str" cm="1">
        <f t="array" ref="U8566">_xlfn.IFS(P8566&gt;60,"High Risk",P8566&gt;30,"Medium Risk",TRUE,"Low Risk")</f>
        <v>High Risk</v>
      </c>
      <c r="V8566">
        <f t="shared" si="133"/>
        <v>6</v>
      </c>
    </row>
    <row r="8567" spans="1:22" hidden="1" x14ac:dyDescent="0.2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 s="2">
        <v>139625.34</v>
      </c>
      <c r="H8567">
        <v>1</v>
      </c>
      <c r="I8567">
        <v>1</v>
      </c>
      <c r="J8567">
        <v>0</v>
      </c>
      <c r="K8567" s="1">
        <v>93702.96</v>
      </c>
      <c r="L8567">
        <v>1</v>
      </c>
      <c r="M8567">
        <v>27</v>
      </c>
      <c r="N8567">
        <v>4967</v>
      </c>
      <c r="O8567">
        <v>1</v>
      </c>
      <c r="P8567">
        <v>132</v>
      </c>
      <c r="Q8567">
        <v>3.7037037037037035E-2</v>
      </c>
      <c r="R8567">
        <v>134109</v>
      </c>
      <c r="S8567" t="str" cm="1">
        <f t="array" ref="S8567">_xlfn.IFS(E8570&lt;30,"18-29",E8570&lt;45,"30-44",TRUE,"45+")</f>
        <v>45+</v>
      </c>
      <c r="T8567" t="str" cm="1">
        <f t="array" ref="T8567">_xlfn.IFS(F8567&lt;=2,"0-2 Years",F8567&lt;=5,"3-5 Years",F8567&lt;=8,"6-8 Years",TRUE,"9-10 Years")</f>
        <v>9-10 Years</v>
      </c>
      <c r="U8567" t="str" cm="1">
        <f t="array" ref="U8567">_xlfn.IFS(P8567&gt;60,"High Risk",P8567&gt;30,"Medium Risk",TRUE,"Low Risk")</f>
        <v>High Risk</v>
      </c>
      <c r="V8567">
        <f t="shared" si="133"/>
        <v>5</v>
      </c>
    </row>
    <row r="8568" spans="1:22" x14ac:dyDescent="0.2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 s="2">
        <v>0</v>
      </c>
      <c r="H8568">
        <v>1</v>
      </c>
      <c r="I8568">
        <v>0</v>
      </c>
      <c r="J8568">
        <v>0</v>
      </c>
      <c r="K8568" s="1">
        <v>172939.3</v>
      </c>
      <c r="L8568">
        <v>1</v>
      </c>
      <c r="M8568">
        <v>8</v>
      </c>
      <c r="N8568">
        <v>2261</v>
      </c>
      <c r="O8568">
        <v>8</v>
      </c>
      <c r="P8568">
        <v>163</v>
      </c>
      <c r="Q8568">
        <v>1</v>
      </c>
      <c r="R8568">
        <v>18088</v>
      </c>
      <c r="S8568" t="str" cm="1">
        <f t="array" ref="S8568">_xlfn.IFS(E8571&lt;30,"18-29",E8571&lt;45,"30-44",TRUE,"45+")</f>
        <v>30-44</v>
      </c>
      <c r="T8568" t="str" cm="1">
        <f t="array" ref="T8568">_xlfn.IFS(F8568&lt;=2,"0-2 Years",F8568&lt;=5,"3-5 Years",F8568&lt;=8,"6-8 Years",TRUE,"9-10 Years")</f>
        <v>3-5 Years</v>
      </c>
      <c r="U8568" t="str" cm="1">
        <f t="array" ref="U8568">_xlfn.IFS(P8568&gt;60,"High Risk",P8568&gt;30,"Medium Risk",TRUE,"Low Risk")</f>
        <v>High Risk</v>
      </c>
      <c r="V8568">
        <f t="shared" si="133"/>
        <v>8</v>
      </c>
    </row>
    <row r="8569" spans="1:22" hidden="1" x14ac:dyDescent="0.2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 s="2">
        <v>0</v>
      </c>
      <c r="H8569">
        <v>1</v>
      </c>
      <c r="I8569">
        <v>1</v>
      </c>
      <c r="J8569">
        <v>1</v>
      </c>
      <c r="K8569" s="1">
        <v>108162.13</v>
      </c>
      <c r="L8569">
        <v>0</v>
      </c>
      <c r="M8569">
        <v>9</v>
      </c>
      <c r="N8569">
        <v>1342</v>
      </c>
      <c r="O8569">
        <v>9</v>
      </c>
      <c r="P8569">
        <v>137</v>
      </c>
      <c r="Q8569">
        <v>1</v>
      </c>
      <c r="R8569">
        <v>12078</v>
      </c>
      <c r="S8569" t="str" cm="1">
        <f t="array" ref="S8569">_xlfn.IFS(E8572&lt;30,"18-29",E8572&lt;45,"30-44",TRUE,"45+")</f>
        <v>18-29</v>
      </c>
      <c r="T8569" t="str" cm="1">
        <f t="array" ref="T8569">_xlfn.IFS(F8569&lt;=2,"0-2 Years",F8569&lt;=5,"3-5 Years",F8569&lt;=8,"6-8 Years",TRUE,"9-10 Years")</f>
        <v>9-10 Years</v>
      </c>
      <c r="U8569" t="str" cm="1">
        <f t="array" ref="U8569">_xlfn.IFS(P8569&gt;60,"High Risk",P8569&gt;30,"Medium Risk",TRUE,"Low Risk")</f>
        <v>High Risk</v>
      </c>
      <c r="V8569">
        <f t="shared" si="133"/>
        <v>5</v>
      </c>
    </row>
    <row r="8570" spans="1:22" hidden="1" x14ac:dyDescent="0.2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 s="2">
        <v>81564.100000000006</v>
      </c>
      <c r="H8570">
        <v>2</v>
      </c>
      <c r="I8570">
        <v>0</v>
      </c>
      <c r="J8570">
        <v>1</v>
      </c>
      <c r="K8570" s="1">
        <v>35896.089999999997</v>
      </c>
      <c r="L8570">
        <v>0</v>
      </c>
      <c r="M8570">
        <v>12</v>
      </c>
      <c r="N8570">
        <v>4308</v>
      </c>
      <c r="O8570">
        <v>0</v>
      </c>
      <c r="P8570">
        <v>95</v>
      </c>
      <c r="Q8570">
        <v>0</v>
      </c>
      <c r="R8570">
        <v>51696</v>
      </c>
      <c r="S8570" t="str" cm="1">
        <f t="array" ref="S8570">_xlfn.IFS(E8573&lt;30,"18-29",E8573&lt;45,"30-44",TRUE,"45+")</f>
        <v>30-44</v>
      </c>
      <c r="T8570" t="str" cm="1">
        <f t="array" ref="T8570">_xlfn.IFS(F8570&lt;=2,"0-2 Years",F8570&lt;=5,"3-5 Years",F8570&lt;=8,"6-8 Years",TRUE,"9-10 Years")</f>
        <v>0-2 Years</v>
      </c>
      <c r="U8570" t="str" cm="1">
        <f t="array" ref="U8570">_xlfn.IFS(P8570&gt;60,"High Risk",P8570&gt;30,"Medium Risk",TRUE,"Low Risk")</f>
        <v>High Risk</v>
      </c>
      <c r="V8570">
        <f t="shared" si="133"/>
        <v>2</v>
      </c>
    </row>
    <row r="8571" spans="1:22" hidden="1" x14ac:dyDescent="0.2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 s="2">
        <v>0</v>
      </c>
      <c r="H8571">
        <v>2</v>
      </c>
      <c r="I8571">
        <v>1</v>
      </c>
      <c r="J8571">
        <v>1</v>
      </c>
      <c r="K8571" s="1">
        <v>104852.6</v>
      </c>
      <c r="L8571">
        <v>0</v>
      </c>
      <c r="M8571">
        <v>5</v>
      </c>
      <c r="N8571">
        <v>2382</v>
      </c>
      <c r="O8571">
        <v>2</v>
      </c>
      <c r="P8571">
        <v>15</v>
      </c>
      <c r="Q8571">
        <v>0.4</v>
      </c>
      <c r="R8571">
        <v>11910</v>
      </c>
      <c r="S8571" t="str" cm="1">
        <f t="array" ref="S8571">_xlfn.IFS(E8574&lt;30,"18-29",E8574&lt;45,"30-44",TRUE,"45+")</f>
        <v>30-44</v>
      </c>
      <c r="T8571" t="str" cm="1">
        <f t="array" ref="T8571">_xlfn.IFS(F8571&lt;=2,"0-2 Years",F8571&lt;=5,"3-5 Years",F8571&lt;=8,"6-8 Years",TRUE,"9-10 Years")</f>
        <v>9-10 Years</v>
      </c>
      <c r="U8571" t="str" cm="1">
        <f t="array" ref="U8571">_xlfn.IFS(P8571&gt;60,"High Risk",P8571&gt;30,"Medium Risk",TRUE,"Low Risk")</f>
        <v>Low Risk</v>
      </c>
      <c r="V8571">
        <f t="shared" si="133"/>
        <v>3</v>
      </c>
    </row>
    <row r="8572" spans="1:22" hidden="1" x14ac:dyDescent="0.2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 s="2">
        <v>124540.28</v>
      </c>
      <c r="H8572">
        <v>1</v>
      </c>
      <c r="I8572">
        <v>0</v>
      </c>
      <c r="J8572">
        <v>1</v>
      </c>
      <c r="K8572" s="1">
        <v>188850.89</v>
      </c>
      <c r="L8572">
        <v>0</v>
      </c>
      <c r="M8572">
        <v>26</v>
      </c>
      <c r="N8572">
        <v>4304</v>
      </c>
      <c r="O8572">
        <v>2</v>
      </c>
      <c r="P8572">
        <v>147</v>
      </c>
      <c r="Q8572">
        <v>7.6923076923076927E-2</v>
      </c>
      <c r="R8572">
        <v>111904</v>
      </c>
      <c r="S8572" t="str" cm="1">
        <f t="array" ref="S8572">_xlfn.IFS(E8575&lt;30,"18-29",E8575&lt;45,"30-44",TRUE,"45+")</f>
        <v>18-29</v>
      </c>
      <c r="T8572" t="str" cm="1">
        <f t="array" ref="T8572">_xlfn.IFS(F8572&lt;=2,"0-2 Years",F8572&lt;=5,"3-5 Years",F8572&lt;=8,"6-8 Years",TRUE,"9-10 Years")</f>
        <v>6-8 Years</v>
      </c>
      <c r="U8572" t="str" cm="1">
        <f t="array" ref="U8572">_xlfn.IFS(P8572&gt;60,"High Risk",P8572&gt;30,"Medium Risk",TRUE,"Low Risk")</f>
        <v>High Risk</v>
      </c>
      <c r="V8572">
        <f t="shared" si="133"/>
        <v>2</v>
      </c>
    </row>
    <row r="8573" spans="1:22" x14ac:dyDescent="0.2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 s="2">
        <v>133616.39000000001</v>
      </c>
      <c r="H8573">
        <v>1</v>
      </c>
      <c r="I8573">
        <v>1</v>
      </c>
      <c r="J8573">
        <v>0</v>
      </c>
      <c r="K8573" s="1">
        <v>28615.8</v>
      </c>
      <c r="L8573">
        <v>0</v>
      </c>
      <c r="M8573">
        <v>7</v>
      </c>
      <c r="N8573">
        <v>4504</v>
      </c>
      <c r="O8573">
        <v>4</v>
      </c>
      <c r="P8573">
        <v>37</v>
      </c>
      <c r="Q8573">
        <v>0.5714285714285714</v>
      </c>
      <c r="R8573">
        <v>31528</v>
      </c>
      <c r="S8573" t="str" cm="1">
        <f t="array" ref="S8573">_xlfn.IFS(E8576&lt;30,"18-29",E8576&lt;45,"30-44",TRUE,"45+")</f>
        <v>45+</v>
      </c>
      <c r="T8573" t="str" cm="1">
        <f t="array" ref="T8573">_xlfn.IFS(F8573&lt;=2,"0-2 Years",F8573&lt;=5,"3-5 Years",F8573&lt;=8,"6-8 Years",TRUE,"9-10 Years")</f>
        <v>0-2 Years</v>
      </c>
      <c r="U8573" t="str" cm="1">
        <f t="array" ref="U8573">_xlfn.IFS(P8573&gt;60,"High Risk",P8573&gt;30,"Medium Risk",TRUE,"Low Risk")</f>
        <v>Medium Risk</v>
      </c>
      <c r="V8573">
        <f t="shared" si="133"/>
        <v>6</v>
      </c>
    </row>
    <row r="8574" spans="1:22" hidden="1" x14ac:dyDescent="0.2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 s="2">
        <v>101648.5</v>
      </c>
      <c r="H8574">
        <v>2</v>
      </c>
      <c r="I8574">
        <v>1</v>
      </c>
      <c r="J8574">
        <v>0</v>
      </c>
      <c r="K8574" s="1">
        <v>172001.44</v>
      </c>
      <c r="L8574">
        <v>0</v>
      </c>
      <c r="M8574">
        <v>1</v>
      </c>
      <c r="N8574">
        <v>591</v>
      </c>
      <c r="O8574">
        <v>9</v>
      </c>
      <c r="P8574">
        <v>62</v>
      </c>
      <c r="Q8574">
        <v>1</v>
      </c>
      <c r="R8574">
        <v>591</v>
      </c>
      <c r="S8574" t="str" cm="1">
        <f t="array" ref="S8574">_xlfn.IFS(E8577&lt;30,"18-29",E8577&lt;45,"30-44",TRUE,"45+")</f>
        <v>45+</v>
      </c>
      <c r="T8574" t="str" cm="1">
        <f t="array" ref="T8574">_xlfn.IFS(F8574&lt;=2,"0-2 Years",F8574&lt;=5,"3-5 Years",F8574&lt;=8,"6-8 Years",TRUE,"9-10 Years")</f>
        <v>9-10 Years</v>
      </c>
      <c r="U8574" t="str" cm="1">
        <f t="array" ref="U8574">_xlfn.IFS(P8574&gt;60,"High Risk",P8574&gt;30,"Medium Risk",TRUE,"Low Risk")</f>
        <v>High Risk</v>
      </c>
      <c r="V8574">
        <f t="shared" si="133"/>
        <v>3</v>
      </c>
    </row>
    <row r="8575" spans="1:22" hidden="1" x14ac:dyDescent="0.2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 s="2">
        <v>124281.84</v>
      </c>
      <c r="H8575">
        <v>1</v>
      </c>
      <c r="I8575">
        <v>1</v>
      </c>
      <c r="J8575">
        <v>1</v>
      </c>
      <c r="K8575" s="1">
        <v>60116.57</v>
      </c>
      <c r="L8575">
        <v>0</v>
      </c>
      <c r="M8575">
        <v>17</v>
      </c>
      <c r="N8575">
        <v>2569</v>
      </c>
      <c r="O8575">
        <v>1</v>
      </c>
      <c r="P8575">
        <v>138</v>
      </c>
      <c r="Q8575">
        <v>5.8823529411764705E-2</v>
      </c>
      <c r="R8575">
        <v>43673</v>
      </c>
      <c r="S8575" t="str" cm="1">
        <f t="array" ref="S8575">_xlfn.IFS(E8578&lt;30,"18-29",E8578&lt;45,"30-44",TRUE,"45+")</f>
        <v>30-44</v>
      </c>
      <c r="T8575" t="str" cm="1">
        <f t="array" ref="T8575">_xlfn.IFS(F8575&lt;=2,"0-2 Years",F8575&lt;=5,"3-5 Years",F8575&lt;=8,"6-8 Years",TRUE,"9-10 Years")</f>
        <v>6-8 Years</v>
      </c>
      <c r="U8575" t="str" cm="1">
        <f t="array" ref="U8575">_xlfn.IFS(P8575&gt;60,"High Risk",P8575&gt;30,"Medium Risk",TRUE,"Low Risk")</f>
        <v>High Risk</v>
      </c>
      <c r="V8575">
        <f t="shared" si="133"/>
        <v>2</v>
      </c>
    </row>
    <row r="8576" spans="1:22" hidden="1" x14ac:dyDescent="0.2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 s="2">
        <v>0</v>
      </c>
      <c r="H8576">
        <v>2</v>
      </c>
      <c r="I8576">
        <v>1</v>
      </c>
      <c r="J8576">
        <v>1</v>
      </c>
      <c r="K8576" s="1">
        <v>170528.63</v>
      </c>
      <c r="L8576">
        <v>0</v>
      </c>
      <c r="M8576">
        <v>29</v>
      </c>
      <c r="N8576">
        <v>1598</v>
      </c>
      <c r="O8576">
        <v>7</v>
      </c>
      <c r="P8576">
        <v>112</v>
      </c>
      <c r="Q8576">
        <v>0.2413793103448276</v>
      </c>
      <c r="R8576">
        <v>46342</v>
      </c>
      <c r="S8576" t="str" cm="1">
        <f t="array" ref="S8576">_xlfn.IFS(E8579&lt;30,"18-29",E8579&lt;45,"30-44",TRUE,"45+")</f>
        <v>45+</v>
      </c>
      <c r="T8576" t="str" cm="1">
        <f t="array" ref="T8576">_xlfn.IFS(F8576&lt;=2,"0-2 Years",F8576&lt;=5,"3-5 Years",F8576&lt;=8,"6-8 Years",TRUE,"9-10 Years")</f>
        <v>3-5 Years</v>
      </c>
      <c r="U8576" t="str" cm="1">
        <f t="array" ref="U8576">_xlfn.IFS(P8576&gt;60,"High Risk",P8576&gt;30,"Medium Risk",TRUE,"Low Risk")</f>
        <v>High Risk</v>
      </c>
      <c r="V8576">
        <f t="shared" si="133"/>
        <v>4</v>
      </c>
    </row>
    <row r="8577" spans="1:22" x14ac:dyDescent="0.2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 s="2">
        <v>0</v>
      </c>
      <c r="H8577">
        <v>2</v>
      </c>
      <c r="I8577">
        <v>0</v>
      </c>
      <c r="J8577">
        <v>0</v>
      </c>
      <c r="K8577" s="1">
        <v>189683.7</v>
      </c>
      <c r="L8577">
        <v>0</v>
      </c>
      <c r="M8577">
        <v>25</v>
      </c>
      <c r="N8577">
        <v>1775</v>
      </c>
      <c r="O8577">
        <v>0</v>
      </c>
      <c r="P8577">
        <v>133</v>
      </c>
      <c r="Q8577">
        <v>0</v>
      </c>
      <c r="R8577">
        <v>44375</v>
      </c>
      <c r="S8577" t="str" cm="1">
        <f t="array" ref="S8577">_xlfn.IFS(E8580&lt;30,"18-29",E8580&lt;45,"30-44",TRUE,"45+")</f>
        <v>45+</v>
      </c>
      <c r="T8577" t="str" cm="1">
        <f t="array" ref="T8577">_xlfn.IFS(F8577&lt;=2,"0-2 Years",F8577&lt;=5,"3-5 Years",F8577&lt;=8,"6-8 Years",TRUE,"9-10 Years")</f>
        <v>0-2 Years</v>
      </c>
      <c r="U8577" t="str" cm="1">
        <f t="array" ref="U8577">_xlfn.IFS(P8577&gt;60,"High Risk",P8577&gt;30,"Medium Risk",TRUE,"Low Risk")</f>
        <v>High Risk</v>
      </c>
      <c r="V8577">
        <f t="shared" si="133"/>
        <v>7</v>
      </c>
    </row>
    <row r="8578" spans="1:22" hidden="1" x14ac:dyDescent="0.2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 s="2">
        <v>183613.66</v>
      </c>
      <c r="H8578">
        <v>2</v>
      </c>
      <c r="I8578">
        <v>0</v>
      </c>
      <c r="J8578">
        <v>0</v>
      </c>
      <c r="K8578" s="1">
        <v>49734.94</v>
      </c>
      <c r="L8578">
        <v>0</v>
      </c>
      <c r="M8578">
        <v>28</v>
      </c>
      <c r="N8578">
        <v>2700</v>
      </c>
      <c r="O8578">
        <v>1</v>
      </c>
      <c r="P8578">
        <v>159</v>
      </c>
      <c r="Q8578">
        <v>3.5714285714285712E-2</v>
      </c>
      <c r="R8578">
        <v>75600</v>
      </c>
      <c r="S8578" t="str" cm="1">
        <f t="array" ref="S8578">_xlfn.IFS(E8581&lt;30,"18-29",E8581&lt;45,"30-44",TRUE,"45+")</f>
        <v>30-44</v>
      </c>
      <c r="T8578" t="str" cm="1">
        <f t="array" ref="T8578">_xlfn.IFS(F8578&lt;=2,"0-2 Years",F8578&lt;=5,"3-5 Years",F8578&lt;=8,"6-8 Years",TRUE,"9-10 Years")</f>
        <v>9-10 Years</v>
      </c>
      <c r="U8578" t="str" cm="1">
        <f t="array" ref="U8578">_xlfn.IFS(P8578&gt;60,"High Risk",P8578&gt;30,"Medium Risk",TRUE,"Low Risk")</f>
        <v>High Risk</v>
      </c>
      <c r="V8578">
        <f t="shared" si="133"/>
        <v>3</v>
      </c>
    </row>
    <row r="8579" spans="1:22" hidden="1" x14ac:dyDescent="0.2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 s="2">
        <v>136186.44</v>
      </c>
      <c r="H8579">
        <v>1</v>
      </c>
      <c r="I8579">
        <v>1</v>
      </c>
      <c r="J8579">
        <v>1</v>
      </c>
      <c r="K8579" s="1">
        <v>121529.59</v>
      </c>
      <c r="L8579">
        <v>1</v>
      </c>
      <c r="M8579">
        <v>19</v>
      </c>
      <c r="N8579">
        <v>4085</v>
      </c>
      <c r="O8579">
        <v>5</v>
      </c>
      <c r="P8579">
        <v>113</v>
      </c>
      <c r="Q8579">
        <v>0.26315789473684209</v>
      </c>
      <c r="R8579">
        <v>77615</v>
      </c>
      <c r="S8579" t="str" cm="1">
        <f t="array" ref="S8579">_xlfn.IFS(E8582&lt;30,"18-29",E8582&lt;45,"30-44",TRUE,"45+")</f>
        <v>30-44</v>
      </c>
      <c r="T8579" t="str" cm="1">
        <f t="array" ref="T8579">_xlfn.IFS(F8579&lt;=2,"0-2 Years",F8579&lt;=5,"3-5 Years",F8579&lt;=8,"6-8 Years",TRUE,"9-10 Years")</f>
        <v>0-2 Years</v>
      </c>
      <c r="U8579" t="str" cm="1">
        <f t="array" ref="U8579">_xlfn.IFS(P8579&gt;60,"High Risk",P8579&gt;30,"Medium Risk",TRUE,"Low Risk")</f>
        <v>High Risk</v>
      </c>
      <c r="V8579">
        <f t="shared" ref="V8579:V8642" si="134">IF(J8579=0,3,0)+IF(G8579=0,3,0)+IF(H8579=1,2,0)+IF(E8579&gt;45,1,0)+IF(F8579&lt;3,1,0)</f>
        <v>4</v>
      </c>
    </row>
    <row r="8580" spans="1:22" x14ac:dyDescent="0.2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 s="2">
        <v>137682.68</v>
      </c>
      <c r="H8580">
        <v>1</v>
      </c>
      <c r="I8580">
        <v>1</v>
      </c>
      <c r="J8580">
        <v>0</v>
      </c>
      <c r="K8580" s="1">
        <v>71071.47</v>
      </c>
      <c r="L8580">
        <v>0</v>
      </c>
      <c r="M8580">
        <v>24</v>
      </c>
      <c r="N8580">
        <v>237</v>
      </c>
      <c r="O8580">
        <v>6</v>
      </c>
      <c r="P8580">
        <v>42</v>
      </c>
      <c r="Q8580">
        <v>0.25</v>
      </c>
      <c r="R8580">
        <v>5688</v>
      </c>
      <c r="S8580" t="str" cm="1">
        <f t="array" ref="S8580">_xlfn.IFS(E8583&lt;30,"18-29",E8583&lt;45,"30-44",TRUE,"45+")</f>
        <v>30-44</v>
      </c>
      <c r="T8580" t="str" cm="1">
        <f t="array" ref="T8580">_xlfn.IFS(F8580&lt;=2,"0-2 Years",F8580&lt;=5,"3-5 Years",F8580&lt;=8,"6-8 Years",TRUE,"9-10 Years")</f>
        <v>9-10 Years</v>
      </c>
      <c r="U8580" t="str" cm="1">
        <f t="array" ref="U8580">_xlfn.IFS(P8580&gt;60,"High Risk",P8580&gt;30,"Medium Risk",TRUE,"Low Risk")</f>
        <v>Medium Risk</v>
      </c>
      <c r="V8580">
        <f t="shared" si="134"/>
        <v>6</v>
      </c>
    </row>
    <row r="8581" spans="1:22" hidden="1" x14ac:dyDescent="0.2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 s="2">
        <v>106005.54</v>
      </c>
      <c r="H8581">
        <v>1</v>
      </c>
      <c r="I8581">
        <v>0</v>
      </c>
      <c r="J8581">
        <v>1</v>
      </c>
      <c r="K8581" s="1">
        <v>142995.32</v>
      </c>
      <c r="L8581">
        <v>0</v>
      </c>
      <c r="M8581">
        <v>4</v>
      </c>
      <c r="N8581">
        <v>1839</v>
      </c>
      <c r="O8581">
        <v>9</v>
      </c>
      <c r="P8581">
        <v>50</v>
      </c>
      <c r="Q8581">
        <v>1</v>
      </c>
      <c r="R8581">
        <v>7356</v>
      </c>
      <c r="S8581" t="str" cm="1">
        <f t="array" ref="S8581">_xlfn.IFS(E8584&lt;30,"18-29",E8584&lt;45,"30-44",TRUE,"45+")</f>
        <v>30-44</v>
      </c>
      <c r="T8581" t="str" cm="1">
        <f t="array" ref="T8581">_xlfn.IFS(F8581&lt;=2,"0-2 Years",F8581&lt;=5,"3-5 Years",F8581&lt;=8,"6-8 Years",TRUE,"9-10 Years")</f>
        <v>3-5 Years</v>
      </c>
      <c r="U8581" t="str" cm="1">
        <f t="array" ref="U8581">_xlfn.IFS(P8581&gt;60,"High Risk",P8581&gt;30,"Medium Risk",TRUE,"Low Risk")</f>
        <v>Medium Risk</v>
      </c>
      <c r="V8581">
        <f t="shared" si="134"/>
        <v>2</v>
      </c>
    </row>
    <row r="8582" spans="1:22" hidden="1" x14ac:dyDescent="0.2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 s="2">
        <v>152310.54999999999</v>
      </c>
      <c r="H8582">
        <v>1</v>
      </c>
      <c r="I8582">
        <v>1</v>
      </c>
      <c r="J8582">
        <v>0</v>
      </c>
      <c r="K8582" s="1">
        <v>13054.25</v>
      </c>
      <c r="L8582">
        <v>0</v>
      </c>
      <c r="M8582">
        <v>20</v>
      </c>
      <c r="N8582">
        <v>4383</v>
      </c>
      <c r="O8582">
        <v>5</v>
      </c>
      <c r="P8582">
        <v>20</v>
      </c>
      <c r="Q8582">
        <v>0.25</v>
      </c>
      <c r="R8582">
        <v>87660</v>
      </c>
      <c r="S8582" t="str" cm="1">
        <f t="array" ref="S8582">_xlfn.IFS(E8585&lt;30,"18-29",E8585&lt;45,"30-44",TRUE,"45+")</f>
        <v>30-44</v>
      </c>
      <c r="T8582" t="str" cm="1">
        <f t="array" ref="T8582">_xlfn.IFS(F8582&lt;=2,"0-2 Years",F8582&lt;=5,"3-5 Years",F8582&lt;=8,"6-8 Years",TRUE,"9-10 Years")</f>
        <v>6-8 Years</v>
      </c>
      <c r="U8582" t="str" cm="1">
        <f t="array" ref="U8582">_xlfn.IFS(P8582&gt;60,"High Risk",P8582&gt;30,"Medium Risk",TRUE,"Low Risk")</f>
        <v>Low Risk</v>
      </c>
      <c r="V8582">
        <f t="shared" si="134"/>
        <v>5</v>
      </c>
    </row>
    <row r="8583" spans="1:22" x14ac:dyDescent="0.2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 s="2">
        <v>0</v>
      </c>
      <c r="H8583">
        <v>2</v>
      </c>
      <c r="I8583">
        <v>1</v>
      </c>
      <c r="J8583">
        <v>0</v>
      </c>
      <c r="K8583" s="1">
        <v>89402.54</v>
      </c>
      <c r="L8583">
        <v>0</v>
      </c>
      <c r="M8583">
        <v>5</v>
      </c>
      <c r="N8583">
        <v>2333</v>
      </c>
      <c r="O8583">
        <v>9</v>
      </c>
      <c r="P8583">
        <v>54</v>
      </c>
      <c r="Q8583">
        <v>1</v>
      </c>
      <c r="R8583">
        <v>11665</v>
      </c>
      <c r="S8583" t="str" cm="1">
        <f t="array" ref="S8583">_xlfn.IFS(E8586&lt;30,"18-29",E8586&lt;45,"30-44",TRUE,"45+")</f>
        <v>18-29</v>
      </c>
      <c r="T8583" t="str" cm="1">
        <f t="array" ref="T8583">_xlfn.IFS(F8583&lt;=2,"0-2 Years",F8583&lt;=5,"3-5 Years",F8583&lt;=8,"6-8 Years",TRUE,"9-10 Years")</f>
        <v>0-2 Years</v>
      </c>
      <c r="U8583" t="str" cm="1">
        <f t="array" ref="U8583">_xlfn.IFS(P8583&gt;60,"High Risk",P8583&gt;30,"Medium Risk",TRUE,"Low Risk")</f>
        <v>Medium Risk</v>
      </c>
      <c r="V8583">
        <f t="shared" si="134"/>
        <v>7</v>
      </c>
    </row>
    <row r="8584" spans="1:22" hidden="1" x14ac:dyDescent="0.2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 s="2">
        <v>134446.04</v>
      </c>
      <c r="H8584">
        <v>1</v>
      </c>
      <c r="I8584">
        <v>0</v>
      </c>
      <c r="J8584">
        <v>1</v>
      </c>
      <c r="K8584" s="1">
        <v>111241.37</v>
      </c>
      <c r="L8584">
        <v>0</v>
      </c>
      <c r="M8584">
        <v>17</v>
      </c>
      <c r="N8584">
        <v>2381</v>
      </c>
      <c r="O8584">
        <v>6</v>
      </c>
      <c r="P8584">
        <v>125</v>
      </c>
      <c r="Q8584">
        <v>0.35294117647058826</v>
      </c>
      <c r="R8584">
        <v>40477</v>
      </c>
      <c r="S8584" t="str" cm="1">
        <f t="array" ref="S8584">_xlfn.IFS(E8587&lt;30,"18-29",E8587&lt;45,"30-44",TRUE,"45+")</f>
        <v>45+</v>
      </c>
      <c r="T8584" t="str" cm="1">
        <f t="array" ref="T8584">_xlfn.IFS(F8584&lt;=2,"0-2 Years",F8584&lt;=5,"3-5 Years",F8584&lt;=8,"6-8 Years",TRUE,"9-10 Years")</f>
        <v>0-2 Years</v>
      </c>
      <c r="U8584" t="str" cm="1">
        <f t="array" ref="U8584">_xlfn.IFS(P8584&gt;60,"High Risk",P8584&gt;30,"Medium Risk",TRUE,"Low Risk")</f>
        <v>High Risk</v>
      </c>
      <c r="V8584">
        <f t="shared" si="134"/>
        <v>3</v>
      </c>
    </row>
    <row r="8585" spans="1:22" hidden="1" x14ac:dyDescent="0.2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 s="2">
        <v>142289.28</v>
      </c>
      <c r="H8585">
        <v>1</v>
      </c>
      <c r="I8585">
        <v>0</v>
      </c>
      <c r="J8585">
        <v>1</v>
      </c>
      <c r="K8585" s="1">
        <v>119638.85</v>
      </c>
      <c r="L8585">
        <v>0</v>
      </c>
      <c r="M8585">
        <v>21</v>
      </c>
      <c r="N8585">
        <v>2070</v>
      </c>
      <c r="O8585">
        <v>10</v>
      </c>
      <c r="P8585">
        <v>14</v>
      </c>
      <c r="Q8585">
        <v>0.47619047619047616</v>
      </c>
      <c r="R8585">
        <v>43470</v>
      </c>
      <c r="S8585" t="str" cm="1">
        <f t="array" ref="S8585">_xlfn.IFS(E8588&lt;30,"18-29",E8588&lt;45,"30-44",TRUE,"45+")</f>
        <v>45+</v>
      </c>
      <c r="T8585" t="str" cm="1">
        <f t="array" ref="T8585">_xlfn.IFS(F8585&lt;=2,"0-2 Years",F8585&lt;=5,"3-5 Years",F8585&lt;=8,"6-8 Years",TRUE,"9-10 Years")</f>
        <v>0-2 Years</v>
      </c>
      <c r="U8585" t="str" cm="1">
        <f t="array" ref="U8585">_xlfn.IFS(P8585&gt;60,"High Risk",P8585&gt;30,"Medium Risk",TRUE,"Low Risk")</f>
        <v>Low Risk</v>
      </c>
      <c r="V8585">
        <f t="shared" si="134"/>
        <v>3</v>
      </c>
    </row>
    <row r="8586" spans="1:22" hidden="1" x14ac:dyDescent="0.2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 s="2">
        <v>0</v>
      </c>
      <c r="H8586">
        <v>2</v>
      </c>
      <c r="I8586">
        <v>1</v>
      </c>
      <c r="J8586">
        <v>1</v>
      </c>
      <c r="K8586" s="1">
        <v>151581.79</v>
      </c>
      <c r="L8586">
        <v>0</v>
      </c>
      <c r="M8586">
        <v>23</v>
      </c>
      <c r="N8586">
        <v>2492</v>
      </c>
      <c r="O8586">
        <v>9</v>
      </c>
      <c r="P8586">
        <v>100</v>
      </c>
      <c r="Q8586">
        <v>0.39130434782608697</v>
      </c>
      <c r="R8586">
        <v>57316</v>
      </c>
      <c r="S8586" t="str" cm="1">
        <f t="array" ref="S8586">_xlfn.IFS(E8589&lt;30,"18-29",E8589&lt;45,"30-44",TRUE,"45+")</f>
        <v>30-44</v>
      </c>
      <c r="T8586" t="str" cm="1">
        <f t="array" ref="T8586">_xlfn.IFS(F8586&lt;=2,"0-2 Years",F8586&lt;=5,"3-5 Years",F8586&lt;=8,"6-8 Years",TRUE,"9-10 Years")</f>
        <v>6-8 Years</v>
      </c>
      <c r="U8586" t="str" cm="1">
        <f t="array" ref="U8586">_xlfn.IFS(P8586&gt;60,"High Risk",P8586&gt;30,"Medium Risk",TRUE,"Low Risk")</f>
        <v>High Risk</v>
      </c>
      <c r="V8586">
        <f t="shared" si="134"/>
        <v>3</v>
      </c>
    </row>
    <row r="8587" spans="1:22" x14ac:dyDescent="0.2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 s="2">
        <v>0</v>
      </c>
      <c r="H8587">
        <v>1</v>
      </c>
      <c r="I8587">
        <v>1</v>
      </c>
      <c r="J8587">
        <v>0</v>
      </c>
      <c r="K8587" s="1">
        <v>73881.679999999993</v>
      </c>
      <c r="L8587">
        <v>1</v>
      </c>
      <c r="M8587">
        <v>15</v>
      </c>
      <c r="N8587">
        <v>1731</v>
      </c>
      <c r="O8587">
        <v>3</v>
      </c>
      <c r="P8587">
        <v>135</v>
      </c>
      <c r="Q8587">
        <v>0.2</v>
      </c>
      <c r="R8587">
        <v>25965</v>
      </c>
      <c r="S8587" t="str" cm="1">
        <f t="array" ref="S8587">_xlfn.IFS(E8590&lt;30,"18-29",E8590&lt;45,"30-44",TRUE,"45+")</f>
        <v>18-29</v>
      </c>
      <c r="T8587" t="str" cm="1">
        <f t="array" ref="T8587">_xlfn.IFS(F8587&lt;=2,"0-2 Years",F8587&lt;=5,"3-5 Years",F8587&lt;=8,"6-8 Years",TRUE,"9-10 Years")</f>
        <v>6-8 Years</v>
      </c>
      <c r="U8587" t="str" cm="1">
        <f t="array" ref="U8587">_xlfn.IFS(P8587&gt;60,"High Risk",P8587&gt;30,"Medium Risk",TRUE,"Low Risk")</f>
        <v>High Risk</v>
      </c>
      <c r="V8587">
        <f t="shared" si="134"/>
        <v>8</v>
      </c>
    </row>
    <row r="8588" spans="1:22" hidden="1" x14ac:dyDescent="0.2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 s="2">
        <v>149003.76</v>
      </c>
      <c r="H8588">
        <v>2</v>
      </c>
      <c r="I8588">
        <v>1</v>
      </c>
      <c r="J8588">
        <v>0</v>
      </c>
      <c r="K8588" s="1">
        <v>176902.83</v>
      </c>
      <c r="L8588">
        <v>0</v>
      </c>
      <c r="M8588">
        <v>5</v>
      </c>
      <c r="N8588">
        <v>4174</v>
      </c>
      <c r="O8588">
        <v>5</v>
      </c>
      <c r="P8588">
        <v>108</v>
      </c>
      <c r="Q8588">
        <v>1</v>
      </c>
      <c r="R8588">
        <v>20870</v>
      </c>
      <c r="S8588" t="str" cm="1">
        <f t="array" ref="S8588">_xlfn.IFS(E8591&lt;30,"18-29",E8591&lt;45,"30-44",TRUE,"45+")</f>
        <v>30-44</v>
      </c>
      <c r="T8588" t="str" cm="1">
        <f t="array" ref="T8588">_xlfn.IFS(F8588&lt;=2,"0-2 Years",F8588&lt;=5,"3-5 Years",F8588&lt;=8,"6-8 Years",TRUE,"9-10 Years")</f>
        <v>9-10 Years</v>
      </c>
      <c r="U8588" t="str" cm="1">
        <f t="array" ref="U8588">_xlfn.IFS(P8588&gt;60,"High Risk",P8588&gt;30,"Medium Risk",TRUE,"Low Risk")</f>
        <v>High Risk</v>
      </c>
      <c r="V8588">
        <f t="shared" si="134"/>
        <v>4</v>
      </c>
    </row>
    <row r="8589" spans="1:22" hidden="1" x14ac:dyDescent="0.2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 s="2">
        <v>131341.46</v>
      </c>
      <c r="H8589">
        <v>2</v>
      </c>
      <c r="I8589">
        <v>0</v>
      </c>
      <c r="J8589">
        <v>1</v>
      </c>
      <c r="K8589" s="1">
        <v>7034.94</v>
      </c>
      <c r="L8589">
        <v>0</v>
      </c>
      <c r="M8589">
        <v>27</v>
      </c>
      <c r="N8589">
        <v>3345</v>
      </c>
      <c r="O8589">
        <v>2</v>
      </c>
      <c r="P8589">
        <v>44</v>
      </c>
      <c r="Q8589">
        <v>7.407407407407407E-2</v>
      </c>
      <c r="R8589">
        <v>90315</v>
      </c>
      <c r="S8589" t="str" cm="1">
        <f t="array" ref="S8589">_xlfn.IFS(E8592&lt;30,"18-29",E8592&lt;45,"30-44",TRUE,"45+")</f>
        <v>30-44</v>
      </c>
      <c r="T8589" t="str" cm="1">
        <f t="array" ref="T8589">_xlfn.IFS(F8589&lt;=2,"0-2 Years",F8589&lt;=5,"3-5 Years",F8589&lt;=8,"6-8 Years",TRUE,"9-10 Years")</f>
        <v>0-2 Years</v>
      </c>
      <c r="U8589" t="str" cm="1">
        <f t="array" ref="U8589">_xlfn.IFS(P8589&gt;60,"High Risk",P8589&gt;30,"Medium Risk",TRUE,"Low Risk")</f>
        <v>Medium Risk</v>
      </c>
      <c r="V8589">
        <f t="shared" si="134"/>
        <v>1</v>
      </c>
    </row>
    <row r="8590" spans="1:22" hidden="1" x14ac:dyDescent="0.2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 s="2">
        <v>77919.78</v>
      </c>
      <c r="H8590">
        <v>1</v>
      </c>
      <c r="I8590">
        <v>1</v>
      </c>
      <c r="J8590">
        <v>0</v>
      </c>
      <c r="K8590" s="1">
        <v>122547.58</v>
      </c>
      <c r="L8590">
        <v>0</v>
      </c>
      <c r="M8590">
        <v>15</v>
      </c>
      <c r="N8590">
        <v>2406</v>
      </c>
      <c r="O8590">
        <v>6</v>
      </c>
      <c r="P8590">
        <v>79</v>
      </c>
      <c r="Q8590">
        <v>0.4</v>
      </c>
      <c r="R8590">
        <v>36090</v>
      </c>
      <c r="S8590" t="str" cm="1">
        <f t="array" ref="S8590">_xlfn.IFS(E8593&lt;30,"18-29",E8593&lt;45,"30-44",TRUE,"45+")</f>
        <v>30-44</v>
      </c>
      <c r="T8590" t="str" cm="1">
        <f t="array" ref="T8590">_xlfn.IFS(F8590&lt;=2,"0-2 Years",F8590&lt;=5,"3-5 Years",F8590&lt;=8,"6-8 Years",TRUE,"9-10 Years")</f>
        <v>6-8 Years</v>
      </c>
      <c r="U8590" t="str" cm="1">
        <f t="array" ref="U8590">_xlfn.IFS(P8590&gt;60,"High Risk",P8590&gt;30,"Medium Risk",TRUE,"Low Risk")</f>
        <v>High Risk</v>
      </c>
      <c r="V8590">
        <f t="shared" si="134"/>
        <v>5</v>
      </c>
    </row>
    <row r="8591" spans="1:22" hidden="1" x14ac:dyDescent="0.2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 s="2">
        <v>0</v>
      </c>
      <c r="H8591">
        <v>2</v>
      </c>
      <c r="I8591">
        <v>0</v>
      </c>
      <c r="J8591">
        <v>1</v>
      </c>
      <c r="K8591" s="1">
        <v>161559.12</v>
      </c>
      <c r="L8591">
        <v>0</v>
      </c>
      <c r="M8591">
        <v>21</v>
      </c>
      <c r="N8591">
        <v>3285</v>
      </c>
      <c r="O8591">
        <v>1</v>
      </c>
      <c r="P8591">
        <v>178</v>
      </c>
      <c r="Q8591">
        <v>4.7619047619047616E-2</v>
      </c>
      <c r="R8591">
        <v>68985</v>
      </c>
      <c r="S8591" t="str" cm="1">
        <f t="array" ref="S8591">_xlfn.IFS(E8594&lt;30,"18-29",E8594&lt;45,"30-44",TRUE,"45+")</f>
        <v>30-44</v>
      </c>
      <c r="T8591" t="str" cm="1">
        <f t="array" ref="T8591">_xlfn.IFS(F8591&lt;=2,"0-2 Years",F8591&lt;=5,"3-5 Years",F8591&lt;=8,"6-8 Years",TRUE,"9-10 Years")</f>
        <v>6-8 Years</v>
      </c>
      <c r="U8591" t="str" cm="1">
        <f t="array" ref="U8591">_xlfn.IFS(P8591&gt;60,"High Risk",P8591&gt;30,"Medium Risk",TRUE,"Low Risk")</f>
        <v>High Risk</v>
      </c>
      <c r="V8591">
        <f t="shared" si="134"/>
        <v>3</v>
      </c>
    </row>
    <row r="8592" spans="1:22" hidden="1" x14ac:dyDescent="0.2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 s="2">
        <v>108309</v>
      </c>
      <c r="H8592">
        <v>4</v>
      </c>
      <c r="I8592">
        <v>1</v>
      </c>
      <c r="J8592">
        <v>1</v>
      </c>
      <c r="K8592" s="1">
        <v>137510.41</v>
      </c>
      <c r="L8592">
        <v>1</v>
      </c>
      <c r="M8592">
        <v>30</v>
      </c>
      <c r="N8592">
        <v>630</v>
      </c>
      <c r="O8592">
        <v>7</v>
      </c>
      <c r="P8592">
        <v>107</v>
      </c>
      <c r="Q8592">
        <v>0.23333333333333334</v>
      </c>
      <c r="R8592">
        <v>18900</v>
      </c>
      <c r="S8592" t="str" cm="1">
        <f t="array" ref="S8592">_xlfn.IFS(E8595&lt;30,"18-29",E8595&lt;45,"30-44",TRUE,"45+")</f>
        <v>30-44</v>
      </c>
      <c r="T8592" t="str" cm="1">
        <f t="array" ref="T8592">_xlfn.IFS(F8592&lt;=2,"0-2 Years",F8592&lt;=5,"3-5 Years",F8592&lt;=8,"6-8 Years",TRUE,"9-10 Years")</f>
        <v>9-10 Years</v>
      </c>
      <c r="U8592" t="str" cm="1">
        <f t="array" ref="U8592">_xlfn.IFS(P8592&gt;60,"High Risk",P8592&gt;30,"Medium Risk",TRUE,"Low Risk")</f>
        <v>High Risk</v>
      </c>
      <c r="V8592">
        <f t="shared" si="134"/>
        <v>0</v>
      </c>
    </row>
    <row r="8593" spans="1:22" hidden="1" x14ac:dyDescent="0.2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 s="2">
        <v>0</v>
      </c>
      <c r="H8593">
        <v>1</v>
      </c>
      <c r="I8593">
        <v>0</v>
      </c>
      <c r="J8593">
        <v>1</v>
      </c>
      <c r="K8593" s="1">
        <v>185366.56</v>
      </c>
      <c r="L8593">
        <v>0</v>
      </c>
      <c r="M8593">
        <v>8</v>
      </c>
      <c r="N8593">
        <v>1109</v>
      </c>
      <c r="O8593">
        <v>8</v>
      </c>
      <c r="P8593">
        <v>140</v>
      </c>
      <c r="Q8593">
        <v>1</v>
      </c>
      <c r="R8593">
        <v>8872</v>
      </c>
      <c r="S8593" t="str" cm="1">
        <f t="array" ref="S8593">_xlfn.IFS(E8596&lt;30,"18-29",E8596&lt;45,"30-44",TRUE,"45+")</f>
        <v>30-44</v>
      </c>
      <c r="T8593" t="str" cm="1">
        <f t="array" ref="T8593">_xlfn.IFS(F8593&lt;=2,"0-2 Years",F8593&lt;=5,"3-5 Years",F8593&lt;=8,"6-8 Years",TRUE,"9-10 Years")</f>
        <v>6-8 Years</v>
      </c>
      <c r="U8593" t="str" cm="1">
        <f t="array" ref="U8593">_xlfn.IFS(P8593&gt;60,"High Risk",P8593&gt;30,"Medium Risk",TRUE,"Low Risk")</f>
        <v>High Risk</v>
      </c>
      <c r="V8593">
        <f t="shared" si="134"/>
        <v>5</v>
      </c>
    </row>
    <row r="8594" spans="1:22" x14ac:dyDescent="0.2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 s="2">
        <v>0</v>
      </c>
      <c r="H8594">
        <v>2</v>
      </c>
      <c r="I8594">
        <v>1</v>
      </c>
      <c r="J8594">
        <v>0</v>
      </c>
      <c r="K8594" s="1">
        <v>182224.14</v>
      </c>
      <c r="L8594">
        <v>0</v>
      </c>
      <c r="M8594">
        <v>29</v>
      </c>
      <c r="N8594">
        <v>4136</v>
      </c>
      <c r="O8594">
        <v>4</v>
      </c>
      <c r="P8594">
        <v>126</v>
      </c>
      <c r="Q8594">
        <v>0.13793103448275862</v>
      </c>
      <c r="R8594">
        <v>119944</v>
      </c>
      <c r="S8594" t="str" cm="1">
        <f t="array" ref="S8594">_xlfn.IFS(E8597&lt;30,"18-29",E8597&lt;45,"30-44",TRUE,"45+")</f>
        <v>18-29</v>
      </c>
      <c r="T8594" t="str" cm="1">
        <f t="array" ref="T8594">_xlfn.IFS(F8594&lt;=2,"0-2 Years",F8594&lt;=5,"3-5 Years",F8594&lt;=8,"6-8 Years",TRUE,"9-10 Years")</f>
        <v>9-10 Years</v>
      </c>
      <c r="U8594" t="str" cm="1">
        <f t="array" ref="U8594">_xlfn.IFS(P8594&gt;60,"High Risk",P8594&gt;30,"Medium Risk",TRUE,"Low Risk")</f>
        <v>High Risk</v>
      </c>
      <c r="V8594">
        <f t="shared" si="134"/>
        <v>6</v>
      </c>
    </row>
    <row r="8595" spans="1:22" hidden="1" x14ac:dyDescent="0.2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 s="2">
        <v>115462.02</v>
      </c>
      <c r="H8595">
        <v>1</v>
      </c>
      <c r="I8595">
        <v>0</v>
      </c>
      <c r="J8595">
        <v>1</v>
      </c>
      <c r="K8595" s="1">
        <v>42581.04</v>
      </c>
      <c r="L8595">
        <v>0</v>
      </c>
      <c r="M8595">
        <v>15</v>
      </c>
      <c r="N8595">
        <v>267</v>
      </c>
      <c r="O8595">
        <v>9</v>
      </c>
      <c r="P8595">
        <v>88</v>
      </c>
      <c r="Q8595">
        <v>0.6</v>
      </c>
      <c r="R8595">
        <v>4005</v>
      </c>
      <c r="S8595" t="str" cm="1">
        <f t="array" ref="S8595">_xlfn.IFS(E8598&lt;30,"18-29",E8598&lt;45,"30-44",TRUE,"45+")</f>
        <v>30-44</v>
      </c>
      <c r="T8595" t="str" cm="1">
        <f t="array" ref="T8595">_xlfn.IFS(F8595&lt;=2,"0-2 Years",F8595&lt;=5,"3-5 Years",F8595&lt;=8,"6-8 Years",TRUE,"9-10 Years")</f>
        <v>6-8 Years</v>
      </c>
      <c r="U8595" t="str" cm="1">
        <f t="array" ref="U8595">_xlfn.IFS(P8595&gt;60,"High Risk",P8595&gt;30,"Medium Risk",TRUE,"Low Risk")</f>
        <v>High Risk</v>
      </c>
      <c r="V8595">
        <f t="shared" si="134"/>
        <v>2</v>
      </c>
    </row>
    <row r="8596" spans="1:22" x14ac:dyDescent="0.2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 s="2">
        <v>0</v>
      </c>
      <c r="H8596">
        <v>2</v>
      </c>
      <c r="I8596">
        <v>1</v>
      </c>
      <c r="J8596">
        <v>0</v>
      </c>
      <c r="K8596" s="1">
        <v>31921.95</v>
      </c>
      <c r="L8596">
        <v>0</v>
      </c>
      <c r="M8596">
        <v>27</v>
      </c>
      <c r="N8596">
        <v>4680</v>
      </c>
      <c r="O8596">
        <v>7</v>
      </c>
      <c r="P8596">
        <v>20</v>
      </c>
      <c r="Q8596">
        <v>0.25925925925925924</v>
      </c>
      <c r="R8596">
        <v>126360</v>
      </c>
      <c r="S8596" t="str" cm="1">
        <f t="array" ref="S8596">_xlfn.IFS(E8599&lt;30,"18-29",E8599&lt;45,"30-44",TRUE,"45+")</f>
        <v>45+</v>
      </c>
      <c r="T8596" t="str" cm="1">
        <f t="array" ref="T8596">_xlfn.IFS(F8596&lt;=2,"0-2 Years",F8596&lt;=5,"3-5 Years",F8596&lt;=8,"6-8 Years",TRUE,"9-10 Years")</f>
        <v>9-10 Years</v>
      </c>
      <c r="U8596" t="str" cm="1">
        <f t="array" ref="U8596">_xlfn.IFS(P8596&gt;60,"High Risk",P8596&gt;30,"Medium Risk",TRUE,"Low Risk")</f>
        <v>Low Risk</v>
      </c>
      <c r="V8596">
        <f t="shared" si="134"/>
        <v>6</v>
      </c>
    </row>
    <row r="8597" spans="1:22" hidden="1" x14ac:dyDescent="0.2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 s="2">
        <v>122739.1</v>
      </c>
      <c r="H8597">
        <v>1</v>
      </c>
      <c r="I8597">
        <v>1</v>
      </c>
      <c r="J8597">
        <v>0</v>
      </c>
      <c r="K8597" s="1">
        <v>102460.84</v>
      </c>
      <c r="L8597">
        <v>1</v>
      </c>
      <c r="M8597">
        <v>14</v>
      </c>
      <c r="N8597">
        <v>4891</v>
      </c>
      <c r="O8597">
        <v>5</v>
      </c>
      <c r="P8597">
        <v>137</v>
      </c>
      <c r="Q8597">
        <v>0.35714285714285715</v>
      </c>
      <c r="R8597">
        <v>68474</v>
      </c>
      <c r="S8597" t="str" cm="1">
        <f t="array" ref="S8597">_xlfn.IFS(E8600&lt;30,"18-29",E8600&lt;45,"30-44",TRUE,"45+")</f>
        <v>45+</v>
      </c>
      <c r="T8597" t="str" cm="1">
        <f t="array" ref="T8597">_xlfn.IFS(F8597&lt;=2,"0-2 Years",F8597&lt;=5,"3-5 Years",F8597&lt;=8,"6-8 Years",TRUE,"9-10 Years")</f>
        <v>3-5 Years</v>
      </c>
      <c r="U8597" t="str" cm="1">
        <f t="array" ref="U8597">_xlfn.IFS(P8597&gt;60,"High Risk",P8597&gt;30,"Medium Risk",TRUE,"Low Risk")</f>
        <v>High Risk</v>
      </c>
      <c r="V8597">
        <f t="shared" si="134"/>
        <v>5</v>
      </c>
    </row>
    <row r="8598" spans="1:22" x14ac:dyDescent="0.2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 s="2">
        <v>0</v>
      </c>
      <c r="H8598">
        <v>2</v>
      </c>
      <c r="I8598">
        <v>0</v>
      </c>
      <c r="J8598">
        <v>0</v>
      </c>
      <c r="K8598" s="1">
        <v>109681.29</v>
      </c>
      <c r="L8598">
        <v>0</v>
      </c>
      <c r="M8598">
        <v>20</v>
      </c>
      <c r="N8598">
        <v>4730</v>
      </c>
      <c r="O8598">
        <v>10</v>
      </c>
      <c r="P8598">
        <v>156</v>
      </c>
      <c r="Q8598">
        <v>0.5</v>
      </c>
      <c r="R8598">
        <v>94600</v>
      </c>
      <c r="S8598" t="str" cm="1">
        <f t="array" ref="S8598">_xlfn.IFS(E8601&lt;30,"18-29",E8601&lt;45,"30-44",TRUE,"45+")</f>
        <v>30-44</v>
      </c>
      <c r="T8598" t="str" cm="1">
        <f t="array" ref="T8598">_xlfn.IFS(F8598&lt;=2,"0-2 Years",F8598&lt;=5,"3-5 Years",F8598&lt;=8,"6-8 Years",TRUE,"9-10 Years")</f>
        <v>0-2 Years</v>
      </c>
      <c r="U8598" t="str" cm="1">
        <f t="array" ref="U8598">_xlfn.IFS(P8598&gt;60,"High Risk",P8598&gt;30,"Medium Risk",TRUE,"Low Risk")</f>
        <v>High Risk</v>
      </c>
      <c r="V8598">
        <f t="shared" si="134"/>
        <v>7</v>
      </c>
    </row>
    <row r="8599" spans="1:22" hidden="1" x14ac:dyDescent="0.2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 s="2">
        <v>113781.5</v>
      </c>
      <c r="H8599">
        <v>2</v>
      </c>
      <c r="I8599">
        <v>1</v>
      </c>
      <c r="J8599">
        <v>1</v>
      </c>
      <c r="K8599" s="1">
        <v>106345.05</v>
      </c>
      <c r="L8599">
        <v>1</v>
      </c>
      <c r="M8599">
        <v>23</v>
      </c>
      <c r="N8599">
        <v>4052</v>
      </c>
      <c r="O8599">
        <v>1</v>
      </c>
      <c r="P8599">
        <v>143</v>
      </c>
      <c r="Q8599">
        <v>4.3478260869565216E-2</v>
      </c>
      <c r="R8599">
        <v>93196</v>
      </c>
      <c r="S8599" t="str" cm="1">
        <f t="array" ref="S8599">_xlfn.IFS(E8602&lt;30,"18-29",E8602&lt;45,"30-44",TRUE,"45+")</f>
        <v>30-44</v>
      </c>
      <c r="T8599" t="str" cm="1">
        <f t="array" ref="T8599">_xlfn.IFS(F8599&lt;=2,"0-2 Years",F8599&lt;=5,"3-5 Years",F8599&lt;=8,"6-8 Years",TRUE,"9-10 Years")</f>
        <v>3-5 Years</v>
      </c>
      <c r="U8599" t="str" cm="1">
        <f t="array" ref="U8599">_xlfn.IFS(P8599&gt;60,"High Risk",P8599&gt;30,"Medium Risk",TRUE,"Low Risk")</f>
        <v>High Risk</v>
      </c>
      <c r="V8599">
        <f t="shared" si="134"/>
        <v>1</v>
      </c>
    </row>
    <row r="8600" spans="1:22" hidden="1" x14ac:dyDescent="0.2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 s="2">
        <v>0</v>
      </c>
      <c r="H8600">
        <v>2</v>
      </c>
      <c r="I8600">
        <v>1</v>
      </c>
      <c r="J8600">
        <v>1</v>
      </c>
      <c r="K8600" s="1">
        <v>102472.9</v>
      </c>
      <c r="L8600">
        <v>0</v>
      </c>
      <c r="M8600">
        <v>15</v>
      </c>
      <c r="N8600">
        <v>1950</v>
      </c>
      <c r="O8600">
        <v>1</v>
      </c>
      <c r="P8600">
        <v>155</v>
      </c>
      <c r="Q8600">
        <v>6.6666666666666666E-2</v>
      </c>
      <c r="R8600">
        <v>29250</v>
      </c>
      <c r="S8600" t="str" cm="1">
        <f t="array" ref="S8600">_xlfn.IFS(E8603&lt;30,"18-29",E8603&lt;45,"30-44",TRUE,"45+")</f>
        <v>45+</v>
      </c>
      <c r="T8600" t="str" cm="1">
        <f t="array" ref="T8600">_xlfn.IFS(F8600&lt;=2,"0-2 Years",F8600&lt;=5,"3-5 Years",F8600&lt;=8,"6-8 Years",TRUE,"9-10 Years")</f>
        <v>0-2 Years</v>
      </c>
      <c r="U8600" t="str" cm="1">
        <f t="array" ref="U8600">_xlfn.IFS(P8600&gt;60,"High Risk",P8600&gt;30,"Medium Risk",TRUE,"Low Risk")</f>
        <v>High Risk</v>
      </c>
      <c r="V8600">
        <f t="shared" si="134"/>
        <v>5</v>
      </c>
    </row>
    <row r="8601" spans="1:22" hidden="1" x14ac:dyDescent="0.2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 s="2">
        <v>0</v>
      </c>
      <c r="H8601">
        <v>2</v>
      </c>
      <c r="I8601">
        <v>1</v>
      </c>
      <c r="J8601">
        <v>1</v>
      </c>
      <c r="K8601" s="1">
        <v>36249.760000000002</v>
      </c>
      <c r="L8601">
        <v>0</v>
      </c>
      <c r="M8601">
        <v>10</v>
      </c>
      <c r="N8601">
        <v>926</v>
      </c>
      <c r="O8601">
        <v>9</v>
      </c>
      <c r="P8601">
        <v>3</v>
      </c>
      <c r="Q8601">
        <v>0.9</v>
      </c>
      <c r="R8601">
        <v>9260</v>
      </c>
      <c r="S8601" t="str" cm="1">
        <f t="array" ref="S8601">_xlfn.IFS(E8604&lt;30,"18-29",E8604&lt;45,"30-44",TRUE,"45+")</f>
        <v>45+</v>
      </c>
      <c r="T8601" t="str" cm="1">
        <f t="array" ref="T8601">_xlfn.IFS(F8601&lt;=2,"0-2 Years",F8601&lt;=5,"3-5 Years",F8601&lt;=8,"6-8 Years",TRUE,"9-10 Years")</f>
        <v>3-5 Years</v>
      </c>
      <c r="U8601" t="str" cm="1">
        <f t="array" ref="U8601">_xlfn.IFS(P8601&gt;60,"High Risk",P8601&gt;30,"Medium Risk",TRUE,"Low Risk")</f>
        <v>Low Risk</v>
      </c>
      <c r="V8601">
        <f t="shared" si="134"/>
        <v>3</v>
      </c>
    </row>
    <row r="8602" spans="1:22" hidden="1" x14ac:dyDescent="0.2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 s="2">
        <v>128284.45</v>
      </c>
      <c r="H8602">
        <v>1</v>
      </c>
      <c r="I8602">
        <v>1</v>
      </c>
      <c r="J8602">
        <v>0</v>
      </c>
      <c r="K8602" s="1">
        <v>32996.89</v>
      </c>
      <c r="L8602">
        <v>1</v>
      </c>
      <c r="M8602">
        <v>4</v>
      </c>
      <c r="N8602">
        <v>1767</v>
      </c>
      <c r="O8602">
        <v>0</v>
      </c>
      <c r="P8602">
        <v>79</v>
      </c>
      <c r="Q8602">
        <v>0</v>
      </c>
      <c r="R8602">
        <v>7068</v>
      </c>
      <c r="S8602" t="str" cm="1">
        <f t="array" ref="S8602">_xlfn.IFS(E8605&lt;30,"18-29",E8605&lt;45,"30-44",TRUE,"45+")</f>
        <v>45+</v>
      </c>
      <c r="T8602" t="str" cm="1">
        <f t="array" ref="T8602">_xlfn.IFS(F8602&lt;=2,"0-2 Years",F8602&lt;=5,"3-5 Years",F8602&lt;=8,"6-8 Years",TRUE,"9-10 Years")</f>
        <v>9-10 Years</v>
      </c>
      <c r="U8602" t="str" cm="1">
        <f t="array" ref="U8602">_xlfn.IFS(P8602&gt;60,"High Risk",P8602&gt;30,"Medium Risk",TRUE,"Low Risk")</f>
        <v>High Risk</v>
      </c>
      <c r="V8602">
        <f t="shared" si="134"/>
        <v>5</v>
      </c>
    </row>
    <row r="8603" spans="1:22" hidden="1" x14ac:dyDescent="0.2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 s="2">
        <v>120591.19</v>
      </c>
      <c r="H8603">
        <v>1</v>
      </c>
      <c r="I8603">
        <v>0</v>
      </c>
      <c r="J8603">
        <v>0</v>
      </c>
      <c r="K8603" s="1">
        <v>195123.94</v>
      </c>
      <c r="L8603">
        <v>0</v>
      </c>
      <c r="M8603">
        <v>1</v>
      </c>
      <c r="N8603">
        <v>241</v>
      </c>
      <c r="O8603">
        <v>3</v>
      </c>
      <c r="P8603">
        <v>118</v>
      </c>
      <c r="Q8603">
        <v>1</v>
      </c>
      <c r="R8603">
        <v>241</v>
      </c>
      <c r="S8603" t="str" cm="1">
        <f t="array" ref="S8603">_xlfn.IFS(E8606&lt;30,"18-29",E8606&lt;45,"30-44",TRUE,"45+")</f>
        <v>30-44</v>
      </c>
      <c r="T8603" t="str" cm="1">
        <f t="array" ref="T8603">_xlfn.IFS(F8603&lt;=2,"0-2 Years",F8603&lt;=5,"3-5 Years",F8603&lt;=8,"6-8 Years",TRUE,"9-10 Years")</f>
        <v>6-8 Years</v>
      </c>
      <c r="U8603" t="str" cm="1">
        <f t="array" ref="U8603">_xlfn.IFS(P8603&gt;60,"High Risk",P8603&gt;30,"Medium Risk",TRUE,"Low Risk")</f>
        <v>High Risk</v>
      </c>
      <c r="V8603">
        <f t="shared" si="134"/>
        <v>5</v>
      </c>
    </row>
    <row r="8604" spans="1:22" hidden="1" x14ac:dyDescent="0.2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 s="2">
        <v>0</v>
      </c>
      <c r="H8604">
        <v>2</v>
      </c>
      <c r="I8604">
        <v>0</v>
      </c>
      <c r="J8604">
        <v>1</v>
      </c>
      <c r="K8604" s="1">
        <v>57014.43</v>
      </c>
      <c r="L8604">
        <v>0</v>
      </c>
      <c r="M8604">
        <v>4</v>
      </c>
      <c r="N8604">
        <v>1635</v>
      </c>
      <c r="O8604">
        <v>7</v>
      </c>
      <c r="P8604">
        <v>89</v>
      </c>
      <c r="Q8604">
        <v>1</v>
      </c>
      <c r="R8604">
        <v>6540</v>
      </c>
      <c r="S8604" t="str" cm="1">
        <f t="array" ref="S8604">_xlfn.IFS(E8607&lt;30,"18-29",E8607&lt;45,"30-44",TRUE,"45+")</f>
        <v>45+</v>
      </c>
      <c r="T8604" t="str" cm="1">
        <f t="array" ref="T8604">_xlfn.IFS(F8604&lt;=2,"0-2 Years",F8604&lt;=5,"3-5 Years",F8604&lt;=8,"6-8 Years",TRUE,"9-10 Years")</f>
        <v>6-8 Years</v>
      </c>
      <c r="U8604" t="str" cm="1">
        <f t="array" ref="U8604">_xlfn.IFS(P8604&gt;60,"High Risk",P8604&gt;30,"Medium Risk",TRUE,"Low Risk")</f>
        <v>High Risk</v>
      </c>
      <c r="V8604">
        <f t="shared" si="134"/>
        <v>4</v>
      </c>
    </row>
    <row r="8605" spans="1:22" x14ac:dyDescent="0.2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 s="2">
        <v>166968.28</v>
      </c>
      <c r="H8605">
        <v>1</v>
      </c>
      <c r="I8605">
        <v>1</v>
      </c>
      <c r="J8605">
        <v>0</v>
      </c>
      <c r="K8605" s="1">
        <v>159483.76</v>
      </c>
      <c r="L8605">
        <v>1</v>
      </c>
      <c r="M8605">
        <v>5</v>
      </c>
      <c r="N8605">
        <v>1008</v>
      </c>
      <c r="O8605">
        <v>5</v>
      </c>
      <c r="P8605">
        <v>46</v>
      </c>
      <c r="Q8605">
        <v>1</v>
      </c>
      <c r="R8605">
        <v>5040</v>
      </c>
      <c r="S8605" t="str" cm="1">
        <f t="array" ref="S8605">_xlfn.IFS(E8608&lt;30,"18-29",E8608&lt;45,"30-44",TRUE,"45+")</f>
        <v>30-44</v>
      </c>
      <c r="T8605" t="str" cm="1">
        <f t="array" ref="T8605">_xlfn.IFS(F8605&lt;=2,"0-2 Years",F8605&lt;=5,"3-5 Years",F8605&lt;=8,"6-8 Years",TRUE,"9-10 Years")</f>
        <v>0-2 Years</v>
      </c>
      <c r="U8605" t="str" cm="1">
        <f t="array" ref="U8605">_xlfn.IFS(P8605&gt;60,"High Risk",P8605&gt;30,"Medium Risk",TRUE,"Low Risk")</f>
        <v>Medium Risk</v>
      </c>
      <c r="V8605">
        <f t="shared" si="134"/>
        <v>7</v>
      </c>
    </row>
    <row r="8606" spans="1:22" x14ac:dyDescent="0.2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 s="2">
        <v>0</v>
      </c>
      <c r="H8606">
        <v>2</v>
      </c>
      <c r="I8606">
        <v>0</v>
      </c>
      <c r="J8606">
        <v>0</v>
      </c>
      <c r="K8606" s="1">
        <v>100929.59</v>
      </c>
      <c r="L8606">
        <v>0</v>
      </c>
      <c r="M8606">
        <v>23</v>
      </c>
      <c r="N8606">
        <v>3508</v>
      </c>
      <c r="O8606">
        <v>4</v>
      </c>
      <c r="P8606">
        <v>50</v>
      </c>
      <c r="Q8606">
        <v>0.17391304347826086</v>
      </c>
      <c r="R8606">
        <v>80684</v>
      </c>
      <c r="S8606" t="str" cm="1">
        <f t="array" ref="S8606">_xlfn.IFS(E8609&lt;30,"18-29",E8609&lt;45,"30-44",TRUE,"45+")</f>
        <v>30-44</v>
      </c>
      <c r="T8606" t="str" cm="1">
        <f t="array" ref="T8606">_xlfn.IFS(F8606&lt;=2,"0-2 Years",F8606&lt;=5,"3-5 Years",F8606&lt;=8,"6-8 Years",TRUE,"9-10 Years")</f>
        <v>6-8 Years</v>
      </c>
      <c r="U8606" t="str" cm="1">
        <f t="array" ref="U8606">_xlfn.IFS(P8606&gt;60,"High Risk",P8606&gt;30,"Medium Risk",TRUE,"Low Risk")</f>
        <v>Medium Risk</v>
      </c>
      <c r="V8606">
        <f t="shared" si="134"/>
        <v>6</v>
      </c>
    </row>
    <row r="8607" spans="1:22" hidden="1" x14ac:dyDescent="0.2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 s="2">
        <v>0</v>
      </c>
      <c r="H8607">
        <v>2</v>
      </c>
      <c r="I8607">
        <v>1</v>
      </c>
      <c r="J8607">
        <v>1</v>
      </c>
      <c r="K8607" s="1">
        <v>12513.07</v>
      </c>
      <c r="L8607">
        <v>0</v>
      </c>
      <c r="M8607">
        <v>28</v>
      </c>
      <c r="N8607">
        <v>1221</v>
      </c>
      <c r="O8607">
        <v>3</v>
      </c>
      <c r="P8607">
        <v>155</v>
      </c>
      <c r="Q8607">
        <v>0.10714285714285714</v>
      </c>
      <c r="R8607">
        <v>34188</v>
      </c>
      <c r="S8607" t="str" cm="1">
        <f t="array" ref="S8607">_xlfn.IFS(E8610&lt;30,"18-29",E8610&lt;45,"30-44",TRUE,"45+")</f>
        <v>30-44</v>
      </c>
      <c r="T8607" t="str" cm="1">
        <f t="array" ref="T8607">_xlfn.IFS(F8607&lt;=2,"0-2 Years",F8607&lt;=5,"3-5 Years",F8607&lt;=8,"6-8 Years",TRUE,"9-10 Years")</f>
        <v>6-8 Years</v>
      </c>
      <c r="U8607" t="str" cm="1">
        <f t="array" ref="U8607">_xlfn.IFS(P8607&gt;60,"High Risk",P8607&gt;30,"Medium Risk",TRUE,"Low Risk")</f>
        <v>High Risk</v>
      </c>
      <c r="V8607">
        <f t="shared" si="134"/>
        <v>4</v>
      </c>
    </row>
    <row r="8608" spans="1:22" hidden="1" x14ac:dyDescent="0.2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 s="2">
        <v>0</v>
      </c>
      <c r="H8608">
        <v>2</v>
      </c>
      <c r="I8608">
        <v>1</v>
      </c>
      <c r="J8608">
        <v>1</v>
      </c>
      <c r="K8608" s="1">
        <v>74900.899999999994</v>
      </c>
      <c r="L8608">
        <v>0</v>
      </c>
      <c r="M8608">
        <v>25</v>
      </c>
      <c r="N8608">
        <v>3545</v>
      </c>
      <c r="O8608">
        <v>10</v>
      </c>
      <c r="P8608">
        <v>176</v>
      </c>
      <c r="Q8608">
        <v>0.4</v>
      </c>
      <c r="R8608">
        <v>88625</v>
      </c>
      <c r="S8608" t="str" cm="1">
        <f t="array" ref="S8608">_xlfn.IFS(E8611&lt;30,"18-29",E8611&lt;45,"30-44",TRUE,"45+")</f>
        <v>30-44</v>
      </c>
      <c r="T8608" t="str" cm="1">
        <f t="array" ref="T8608">_xlfn.IFS(F8608&lt;=2,"0-2 Years",F8608&lt;=5,"3-5 Years",F8608&lt;=8,"6-8 Years",TRUE,"9-10 Years")</f>
        <v>3-5 Years</v>
      </c>
      <c r="U8608" t="str" cm="1">
        <f t="array" ref="U8608">_xlfn.IFS(P8608&gt;60,"High Risk",P8608&gt;30,"Medium Risk",TRUE,"Low Risk")</f>
        <v>High Risk</v>
      </c>
      <c r="V8608">
        <f t="shared" si="134"/>
        <v>3</v>
      </c>
    </row>
    <row r="8609" spans="1:22" hidden="1" x14ac:dyDescent="0.2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 s="2">
        <v>71667.97</v>
      </c>
      <c r="H8609">
        <v>2</v>
      </c>
      <c r="I8609">
        <v>0</v>
      </c>
      <c r="J8609">
        <v>0</v>
      </c>
      <c r="K8609" s="1">
        <v>137111.89000000001</v>
      </c>
      <c r="L8609">
        <v>0</v>
      </c>
      <c r="M8609">
        <v>19</v>
      </c>
      <c r="N8609">
        <v>2660</v>
      </c>
      <c r="O8609">
        <v>5</v>
      </c>
      <c r="P8609">
        <v>37</v>
      </c>
      <c r="Q8609">
        <v>0.26315789473684209</v>
      </c>
      <c r="R8609">
        <v>50540</v>
      </c>
      <c r="S8609" t="str" cm="1">
        <f t="array" ref="S8609">_xlfn.IFS(E8612&lt;30,"18-29",E8612&lt;45,"30-44",TRUE,"45+")</f>
        <v>18-29</v>
      </c>
      <c r="T8609" t="str" cm="1">
        <f t="array" ref="T8609">_xlfn.IFS(F8609&lt;=2,"0-2 Years",F8609&lt;=5,"3-5 Years",F8609&lt;=8,"6-8 Years",TRUE,"9-10 Years")</f>
        <v>0-2 Years</v>
      </c>
      <c r="U8609" t="str" cm="1">
        <f t="array" ref="U8609">_xlfn.IFS(P8609&gt;60,"High Risk",P8609&gt;30,"Medium Risk",TRUE,"Low Risk")</f>
        <v>Medium Risk</v>
      </c>
      <c r="V8609">
        <f t="shared" si="134"/>
        <v>4</v>
      </c>
    </row>
    <row r="8610" spans="1:22" hidden="1" x14ac:dyDescent="0.2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 s="2">
        <v>82729.47</v>
      </c>
      <c r="H8610">
        <v>2</v>
      </c>
      <c r="I8610">
        <v>1</v>
      </c>
      <c r="J8610">
        <v>0</v>
      </c>
      <c r="K8610" s="1">
        <v>60212.51</v>
      </c>
      <c r="L8610">
        <v>0</v>
      </c>
      <c r="M8610">
        <v>16</v>
      </c>
      <c r="N8610">
        <v>3759</v>
      </c>
      <c r="O8610">
        <v>3</v>
      </c>
      <c r="P8610">
        <v>129</v>
      </c>
      <c r="Q8610">
        <v>0.1875</v>
      </c>
      <c r="R8610">
        <v>60144</v>
      </c>
      <c r="S8610" t="str" cm="1">
        <f t="array" ref="S8610">_xlfn.IFS(E8613&lt;30,"18-29",E8613&lt;45,"30-44",TRUE,"45+")</f>
        <v>30-44</v>
      </c>
      <c r="T8610" t="str" cm="1">
        <f t="array" ref="T8610">_xlfn.IFS(F8610&lt;=2,"0-2 Years",F8610&lt;=5,"3-5 Years",F8610&lt;=8,"6-8 Years",TRUE,"9-10 Years")</f>
        <v>3-5 Years</v>
      </c>
      <c r="U8610" t="str" cm="1">
        <f t="array" ref="U8610">_xlfn.IFS(P8610&gt;60,"High Risk",P8610&gt;30,"Medium Risk",TRUE,"Low Risk")</f>
        <v>High Risk</v>
      </c>
      <c r="V8610">
        <f t="shared" si="134"/>
        <v>3</v>
      </c>
    </row>
    <row r="8611" spans="1:22" hidden="1" x14ac:dyDescent="0.2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 s="2">
        <v>0</v>
      </c>
      <c r="H8611">
        <v>2</v>
      </c>
      <c r="I8611">
        <v>1</v>
      </c>
      <c r="J8611">
        <v>1</v>
      </c>
      <c r="K8611" s="1">
        <v>187343.4</v>
      </c>
      <c r="L8611">
        <v>0</v>
      </c>
      <c r="M8611">
        <v>12</v>
      </c>
      <c r="N8611">
        <v>1279</v>
      </c>
      <c r="O8611">
        <v>0</v>
      </c>
      <c r="P8611">
        <v>73</v>
      </c>
      <c r="Q8611">
        <v>0</v>
      </c>
      <c r="R8611">
        <v>15348</v>
      </c>
      <c r="S8611" t="str" cm="1">
        <f t="array" ref="S8611">_xlfn.IFS(E8614&lt;30,"18-29",E8614&lt;45,"30-44",TRUE,"45+")</f>
        <v>30-44</v>
      </c>
      <c r="T8611" t="str" cm="1">
        <f t="array" ref="T8611">_xlfn.IFS(F8611&lt;=2,"0-2 Years",F8611&lt;=5,"3-5 Years",F8611&lt;=8,"6-8 Years",TRUE,"9-10 Years")</f>
        <v>0-2 Years</v>
      </c>
      <c r="U8611" t="str" cm="1">
        <f t="array" ref="U8611">_xlfn.IFS(P8611&gt;60,"High Risk",P8611&gt;30,"Medium Risk",TRUE,"Low Risk")</f>
        <v>High Risk</v>
      </c>
      <c r="V8611">
        <f t="shared" si="134"/>
        <v>4</v>
      </c>
    </row>
    <row r="8612" spans="1:22" x14ac:dyDescent="0.2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 s="2">
        <v>0</v>
      </c>
      <c r="H8612">
        <v>2</v>
      </c>
      <c r="I8612">
        <v>1</v>
      </c>
      <c r="J8612">
        <v>0</v>
      </c>
      <c r="K8612" s="1">
        <v>183284.53</v>
      </c>
      <c r="L8612">
        <v>0</v>
      </c>
      <c r="M8612">
        <v>6</v>
      </c>
      <c r="N8612">
        <v>623</v>
      </c>
      <c r="O8612">
        <v>3</v>
      </c>
      <c r="P8612">
        <v>124</v>
      </c>
      <c r="Q8612">
        <v>0.5</v>
      </c>
      <c r="R8612">
        <v>3738</v>
      </c>
      <c r="S8612" t="str" cm="1">
        <f t="array" ref="S8612">_xlfn.IFS(E8615&lt;30,"18-29",E8615&lt;45,"30-44",TRUE,"45+")</f>
        <v>18-29</v>
      </c>
      <c r="T8612" t="str" cm="1">
        <f t="array" ref="T8612">_xlfn.IFS(F8612&lt;=2,"0-2 Years",F8612&lt;=5,"3-5 Years",F8612&lt;=8,"6-8 Years",TRUE,"9-10 Years")</f>
        <v>6-8 Years</v>
      </c>
      <c r="U8612" t="str" cm="1">
        <f t="array" ref="U8612">_xlfn.IFS(P8612&gt;60,"High Risk",P8612&gt;30,"Medium Risk",TRUE,"Low Risk")</f>
        <v>High Risk</v>
      </c>
      <c r="V8612">
        <f t="shared" si="134"/>
        <v>6</v>
      </c>
    </row>
    <row r="8613" spans="1:22" x14ac:dyDescent="0.2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 s="2">
        <v>0</v>
      </c>
      <c r="H8613">
        <v>2</v>
      </c>
      <c r="I8613">
        <v>1</v>
      </c>
      <c r="J8613">
        <v>0</v>
      </c>
      <c r="K8613" s="1">
        <v>8125.39</v>
      </c>
      <c r="L8613">
        <v>0</v>
      </c>
      <c r="M8613">
        <v>3</v>
      </c>
      <c r="N8613">
        <v>3109</v>
      </c>
      <c r="O8613">
        <v>3</v>
      </c>
      <c r="P8613">
        <v>48</v>
      </c>
      <c r="Q8613">
        <v>1</v>
      </c>
      <c r="R8613">
        <v>9327</v>
      </c>
      <c r="S8613" t="str" cm="1">
        <f t="array" ref="S8613">_xlfn.IFS(E8616&lt;30,"18-29",E8616&lt;45,"30-44",TRUE,"45+")</f>
        <v>30-44</v>
      </c>
      <c r="T8613" t="str" cm="1">
        <f t="array" ref="T8613">_xlfn.IFS(F8613&lt;=2,"0-2 Years",F8613&lt;=5,"3-5 Years",F8613&lt;=8,"6-8 Years",TRUE,"9-10 Years")</f>
        <v>0-2 Years</v>
      </c>
      <c r="U8613" t="str" cm="1">
        <f t="array" ref="U8613">_xlfn.IFS(P8613&gt;60,"High Risk",P8613&gt;30,"Medium Risk",TRUE,"Low Risk")</f>
        <v>Medium Risk</v>
      </c>
      <c r="V8613">
        <f t="shared" si="134"/>
        <v>7</v>
      </c>
    </row>
    <row r="8614" spans="1:22" hidden="1" x14ac:dyDescent="0.2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 s="2">
        <v>129626.19</v>
      </c>
      <c r="H8614">
        <v>2</v>
      </c>
      <c r="I8614">
        <v>1</v>
      </c>
      <c r="J8614">
        <v>1</v>
      </c>
      <c r="K8614" s="1">
        <v>103220.56</v>
      </c>
      <c r="L8614">
        <v>0</v>
      </c>
      <c r="M8614">
        <v>11</v>
      </c>
      <c r="N8614">
        <v>2595</v>
      </c>
      <c r="O8614">
        <v>8</v>
      </c>
      <c r="P8614">
        <v>127</v>
      </c>
      <c r="Q8614">
        <v>0.72727272727272729</v>
      </c>
      <c r="R8614">
        <v>28545</v>
      </c>
      <c r="S8614" t="str" cm="1">
        <f t="array" ref="S8614">_xlfn.IFS(E8617&lt;30,"18-29",E8617&lt;45,"30-44",TRUE,"45+")</f>
        <v>30-44</v>
      </c>
      <c r="T8614" t="str" cm="1">
        <f t="array" ref="T8614">_xlfn.IFS(F8614&lt;=2,"0-2 Years",F8614&lt;=5,"3-5 Years",F8614&lt;=8,"6-8 Years",TRUE,"9-10 Years")</f>
        <v>3-5 Years</v>
      </c>
      <c r="U8614" t="str" cm="1">
        <f t="array" ref="U8614">_xlfn.IFS(P8614&gt;60,"High Risk",P8614&gt;30,"Medium Risk",TRUE,"Low Risk")</f>
        <v>High Risk</v>
      </c>
      <c r="V8614">
        <f t="shared" si="134"/>
        <v>0</v>
      </c>
    </row>
    <row r="8615" spans="1:22" x14ac:dyDescent="0.2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 s="2">
        <v>114035.39</v>
      </c>
      <c r="H8615">
        <v>1</v>
      </c>
      <c r="I8615">
        <v>0</v>
      </c>
      <c r="J8615">
        <v>0</v>
      </c>
      <c r="K8615" s="1">
        <v>96885.19</v>
      </c>
      <c r="L8615">
        <v>0</v>
      </c>
      <c r="M8615">
        <v>13</v>
      </c>
      <c r="N8615">
        <v>1569</v>
      </c>
      <c r="O8615">
        <v>0</v>
      </c>
      <c r="P8615">
        <v>165</v>
      </c>
      <c r="Q8615">
        <v>0</v>
      </c>
      <c r="R8615">
        <v>20397</v>
      </c>
      <c r="S8615" t="str" cm="1">
        <f t="array" ref="S8615">_xlfn.IFS(E8618&lt;30,"18-29",E8618&lt;45,"30-44",TRUE,"45+")</f>
        <v>18-29</v>
      </c>
      <c r="T8615" t="str" cm="1">
        <f t="array" ref="T8615">_xlfn.IFS(F8615&lt;=2,"0-2 Years",F8615&lt;=5,"3-5 Years",F8615&lt;=8,"6-8 Years",TRUE,"9-10 Years")</f>
        <v>0-2 Years</v>
      </c>
      <c r="U8615" t="str" cm="1">
        <f t="array" ref="U8615">_xlfn.IFS(P8615&gt;60,"High Risk",P8615&gt;30,"Medium Risk",TRUE,"Low Risk")</f>
        <v>High Risk</v>
      </c>
      <c r="V8615">
        <f t="shared" si="134"/>
        <v>6</v>
      </c>
    </row>
    <row r="8616" spans="1:22" x14ac:dyDescent="0.2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 s="2">
        <v>151922.94</v>
      </c>
      <c r="H8616">
        <v>1</v>
      </c>
      <c r="I8616">
        <v>1</v>
      </c>
      <c r="J8616">
        <v>0</v>
      </c>
      <c r="K8616" s="1">
        <v>8877.06</v>
      </c>
      <c r="L8616">
        <v>0</v>
      </c>
      <c r="M8616">
        <v>8</v>
      </c>
      <c r="N8616">
        <v>3751</v>
      </c>
      <c r="O8616">
        <v>7</v>
      </c>
      <c r="P8616">
        <v>139</v>
      </c>
      <c r="Q8616">
        <v>0.875</v>
      </c>
      <c r="R8616">
        <v>30008</v>
      </c>
      <c r="S8616" t="str" cm="1">
        <f t="array" ref="S8616">_xlfn.IFS(E8619&lt;30,"18-29",E8619&lt;45,"30-44",TRUE,"45+")</f>
        <v>30-44</v>
      </c>
      <c r="T8616" t="str" cm="1">
        <f t="array" ref="T8616">_xlfn.IFS(F8616&lt;=2,"0-2 Years",F8616&lt;=5,"3-5 Years",F8616&lt;=8,"6-8 Years",TRUE,"9-10 Years")</f>
        <v>0-2 Years</v>
      </c>
      <c r="U8616" t="str" cm="1">
        <f t="array" ref="U8616">_xlfn.IFS(P8616&gt;60,"High Risk",P8616&gt;30,"Medium Risk",TRUE,"Low Risk")</f>
        <v>High Risk</v>
      </c>
      <c r="V8616">
        <f t="shared" si="134"/>
        <v>6</v>
      </c>
    </row>
    <row r="8617" spans="1:22" hidden="1" x14ac:dyDescent="0.2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 s="2">
        <v>0</v>
      </c>
      <c r="H8617">
        <v>1</v>
      </c>
      <c r="I8617">
        <v>1</v>
      </c>
      <c r="J8617">
        <v>1</v>
      </c>
      <c r="K8617" s="1">
        <v>147530.06</v>
      </c>
      <c r="L8617">
        <v>0</v>
      </c>
      <c r="M8617">
        <v>14</v>
      </c>
      <c r="N8617">
        <v>1250</v>
      </c>
      <c r="O8617">
        <v>5</v>
      </c>
      <c r="P8617">
        <v>113</v>
      </c>
      <c r="Q8617">
        <v>0.35714285714285715</v>
      </c>
      <c r="R8617">
        <v>17500</v>
      </c>
      <c r="S8617" t="str" cm="1">
        <f t="array" ref="S8617">_xlfn.IFS(E8620&lt;30,"18-29",E8620&lt;45,"30-44",TRUE,"45+")</f>
        <v>30-44</v>
      </c>
      <c r="T8617" t="str" cm="1">
        <f t="array" ref="T8617">_xlfn.IFS(F8617&lt;=2,"0-2 Years",F8617&lt;=5,"3-5 Years",F8617&lt;=8,"6-8 Years",TRUE,"9-10 Years")</f>
        <v>3-5 Years</v>
      </c>
      <c r="U8617" t="str" cm="1">
        <f t="array" ref="U8617">_xlfn.IFS(P8617&gt;60,"High Risk",P8617&gt;30,"Medium Risk",TRUE,"Low Risk")</f>
        <v>High Risk</v>
      </c>
      <c r="V8617">
        <f t="shared" si="134"/>
        <v>5</v>
      </c>
    </row>
    <row r="8618" spans="1:22" hidden="1" x14ac:dyDescent="0.2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 s="2">
        <v>107751.67999999999</v>
      </c>
      <c r="H8618">
        <v>2</v>
      </c>
      <c r="I8618">
        <v>1</v>
      </c>
      <c r="J8618">
        <v>1</v>
      </c>
      <c r="K8618" s="1">
        <v>33389.42</v>
      </c>
      <c r="L8618">
        <v>0</v>
      </c>
      <c r="M8618">
        <v>24</v>
      </c>
      <c r="N8618">
        <v>676</v>
      </c>
      <c r="O8618">
        <v>7</v>
      </c>
      <c r="P8618">
        <v>120</v>
      </c>
      <c r="Q8618">
        <v>0.29166666666666669</v>
      </c>
      <c r="R8618">
        <v>16224</v>
      </c>
      <c r="S8618" t="str" cm="1">
        <f t="array" ref="S8618">_xlfn.IFS(E8621&lt;30,"18-29",E8621&lt;45,"30-44",TRUE,"45+")</f>
        <v>30-44</v>
      </c>
      <c r="T8618" t="str" cm="1">
        <f t="array" ref="T8618">_xlfn.IFS(F8618&lt;=2,"0-2 Years",F8618&lt;=5,"3-5 Years",F8618&lt;=8,"6-8 Years",TRUE,"9-10 Years")</f>
        <v>6-8 Years</v>
      </c>
      <c r="U8618" t="str" cm="1">
        <f t="array" ref="U8618">_xlfn.IFS(P8618&gt;60,"High Risk",P8618&gt;30,"Medium Risk",TRUE,"Low Risk")</f>
        <v>High Risk</v>
      </c>
      <c r="V8618">
        <f t="shared" si="134"/>
        <v>0</v>
      </c>
    </row>
    <row r="8619" spans="1:22" x14ac:dyDescent="0.2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 s="2">
        <v>0</v>
      </c>
      <c r="H8619">
        <v>2</v>
      </c>
      <c r="I8619">
        <v>1</v>
      </c>
      <c r="J8619">
        <v>0</v>
      </c>
      <c r="K8619" s="1">
        <v>45309.24</v>
      </c>
      <c r="L8619">
        <v>0</v>
      </c>
      <c r="M8619">
        <v>10</v>
      </c>
      <c r="N8619">
        <v>2289</v>
      </c>
      <c r="O8619">
        <v>0</v>
      </c>
      <c r="P8619">
        <v>4</v>
      </c>
      <c r="Q8619">
        <v>0</v>
      </c>
      <c r="R8619">
        <v>22890</v>
      </c>
      <c r="S8619" t="str" cm="1">
        <f t="array" ref="S8619">_xlfn.IFS(E8622&lt;30,"18-29",E8622&lt;45,"30-44",TRUE,"45+")</f>
        <v>30-44</v>
      </c>
      <c r="T8619" t="str" cm="1">
        <f t="array" ref="T8619">_xlfn.IFS(F8619&lt;=2,"0-2 Years",F8619&lt;=5,"3-5 Years",F8619&lt;=8,"6-8 Years",TRUE,"9-10 Years")</f>
        <v>6-8 Years</v>
      </c>
      <c r="U8619" t="str" cm="1">
        <f t="array" ref="U8619">_xlfn.IFS(P8619&gt;60,"High Risk",P8619&gt;30,"Medium Risk",TRUE,"Low Risk")</f>
        <v>Low Risk</v>
      </c>
      <c r="V8619">
        <f t="shared" si="134"/>
        <v>6</v>
      </c>
    </row>
    <row r="8620" spans="1:22" hidden="1" x14ac:dyDescent="0.2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 s="2">
        <v>101179.23</v>
      </c>
      <c r="H8620">
        <v>2</v>
      </c>
      <c r="I8620">
        <v>1</v>
      </c>
      <c r="J8620">
        <v>1</v>
      </c>
      <c r="K8620" s="1">
        <v>35230.61</v>
      </c>
      <c r="L8620">
        <v>0</v>
      </c>
      <c r="M8620">
        <v>13</v>
      </c>
      <c r="N8620">
        <v>1637</v>
      </c>
      <c r="O8620">
        <v>9</v>
      </c>
      <c r="P8620">
        <v>72</v>
      </c>
      <c r="Q8620">
        <v>0.69230769230769229</v>
      </c>
      <c r="R8620">
        <v>21281</v>
      </c>
      <c r="S8620" t="str" cm="1">
        <f t="array" ref="S8620">_xlfn.IFS(E8623&lt;30,"18-29",E8623&lt;45,"30-44",TRUE,"45+")</f>
        <v>30-44</v>
      </c>
      <c r="T8620" t="str" cm="1">
        <f t="array" ref="T8620">_xlfn.IFS(F8620&lt;=2,"0-2 Years",F8620&lt;=5,"3-5 Years",F8620&lt;=8,"6-8 Years",TRUE,"9-10 Years")</f>
        <v>6-8 Years</v>
      </c>
      <c r="U8620" t="str" cm="1">
        <f t="array" ref="U8620">_xlfn.IFS(P8620&gt;60,"High Risk",P8620&gt;30,"Medium Risk",TRUE,"Low Risk")</f>
        <v>High Risk</v>
      </c>
      <c r="V8620">
        <f t="shared" si="134"/>
        <v>0</v>
      </c>
    </row>
    <row r="8621" spans="1:22" hidden="1" x14ac:dyDescent="0.2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 s="2">
        <v>0</v>
      </c>
      <c r="H8621">
        <v>2</v>
      </c>
      <c r="I8621">
        <v>1</v>
      </c>
      <c r="J8621">
        <v>1</v>
      </c>
      <c r="K8621" s="1">
        <v>59816.41</v>
      </c>
      <c r="L8621">
        <v>0</v>
      </c>
      <c r="M8621">
        <v>23</v>
      </c>
      <c r="N8621">
        <v>3190</v>
      </c>
      <c r="O8621">
        <v>4</v>
      </c>
      <c r="P8621">
        <v>113</v>
      </c>
      <c r="Q8621">
        <v>0.17391304347826086</v>
      </c>
      <c r="R8621">
        <v>73370</v>
      </c>
      <c r="S8621" t="str" cm="1">
        <f t="array" ref="S8621">_xlfn.IFS(E8624&lt;30,"18-29",E8624&lt;45,"30-44",TRUE,"45+")</f>
        <v>30-44</v>
      </c>
      <c r="T8621" t="str" cm="1">
        <f t="array" ref="T8621">_xlfn.IFS(F8621&lt;=2,"0-2 Years",F8621&lt;=5,"3-5 Years",F8621&lt;=8,"6-8 Years",TRUE,"9-10 Years")</f>
        <v>6-8 Years</v>
      </c>
      <c r="U8621" t="str" cm="1">
        <f t="array" ref="U8621">_xlfn.IFS(P8621&gt;60,"High Risk",P8621&gt;30,"Medium Risk",TRUE,"Low Risk")</f>
        <v>High Risk</v>
      </c>
      <c r="V8621">
        <f t="shared" si="134"/>
        <v>3</v>
      </c>
    </row>
    <row r="8622" spans="1:22" hidden="1" x14ac:dyDescent="0.2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 s="2">
        <v>0</v>
      </c>
      <c r="H8622">
        <v>2</v>
      </c>
      <c r="I8622">
        <v>0</v>
      </c>
      <c r="J8622">
        <v>1</v>
      </c>
      <c r="K8622" s="1">
        <v>69080.460000000006</v>
      </c>
      <c r="L8622">
        <v>0</v>
      </c>
      <c r="M8622">
        <v>19</v>
      </c>
      <c r="N8622">
        <v>3557</v>
      </c>
      <c r="O8622">
        <v>8</v>
      </c>
      <c r="P8622">
        <v>76</v>
      </c>
      <c r="Q8622">
        <v>0.42105263157894735</v>
      </c>
      <c r="R8622">
        <v>67583</v>
      </c>
      <c r="S8622" t="str" cm="1">
        <f t="array" ref="S8622">_xlfn.IFS(E8625&lt;30,"18-29",E8625&lt;45,"30-44",TRUE,"45+")</f>
        <v>30-44</v>
      </c>
      <c r="T8622" t="str" cm="1">
        <f t="array" ref="T8622">_xlfn.IFS(F8622&lt;=2,"0-2 Years",F8622&lt;=5,"3-5 Years",F8622&lt;=8,"6-8 Years",TRUE,"9-10 Years")</f>
        <v>6-8 Years</v>
      </c>
      <c r="U8622" t="str" cm="1">
        <f t="array" ref="U8622">_xlfn.IFS(P8622&gt;60,"High Risk",P8622&gt;30,"Medium Risk",TRUE,"Low Risk")</f>
        <v>High Risk</v>
      </c>
      <c r="V8622">
        <f t="shared" si="134"/>
        <v>3</v>
      </c>
    </row>
    <row r="8623" spans="1:22" x14ac:dyDescent="0.2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 s="2">
        <v>0</v>
      </c>
      <c r="H8623">
        <v>2</v>
      </c>
      <c r="I8623">
        <v>1</v>
      </c>
      <c r="J8623">
        <v>0</v>
      </c>
      <c r="K8623" s="1">
        <v>143450.60999999999</v>
      </c>
      <c r="L8623">
        <v>0</v>
      </c>
      <c r="M8623">
        <v>29</v>
      </c>
      <c r="N8623">
        <v>1519</v>
      </c>
      <c r="O8623">
        <v>7</v>
      </c>
      <c r="P8623">
        <v>120</v>
      </c>
      <c r="Q8623">
        <v>0.2413793103448276</v>
      </c>
      <c r="R8623">
        <v>44051</v>
      </c>
      <c r="S8623" t="str" cm="1">
        <f t="array" ref="S8623">_xlfn.IFS(E8626&lt;30,"18-29",E8626&lt;45,"30-44",TRUE,"45+")</f>
        <v>30-44</v>
      </c>
      <c r="T8623" t="str" cm="1">
        <f t="array" ref="T8623">_xlfn.IFS(F8623&lt;=2,"0-2 Years",F8623&lt;=5,"3-5 Years",F8623&lt;=8,"6-8 Years",TRUE,"9-10 Years")</f>
        <v>6-8 Years</v>
      </c>
      <c r="U8623" t="str" cm="1">
        <f t="array" ref="U8623">_xlfn.IFS(P8623&gt;60,"High Risk",P8623&gt;30,"Medium Risk",TRUE,"Low Risk")</f>
        <v>High Risk</v>
      </c>
      <c r="V8623">
        <f t="shared" si="134"/>
        <v>6</v>
      </c>
    </row>
    <row r="8624" spans="1:22" hidden="1" x14ac:dyDescent="0.2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 s="2">
        <v>58571.18</v>
      </c>
      <c r="H8624">
        <v>2</v>
      </c>
      <c r="I8624">
        <v>1</v>
      </c>
      <c r="J8624">
        <v>0</v>
      </c>
      <c r="K8624" s="1">
        <v>40774.01</v>
      </c>
      <c r="L8624">
        <v>0</v>
      </c>
      <c r="M8624">
        <v>19</v>
      </c>
      <c r="N8624">
        <v>4861</v>
      </c>
      <c r="O8624">
        <v>0</v>
      </c>
      <c r="P8624">
        <v>27</v>
      </c>
      <c r="Q8624">
        <v>0</v>
      </c>
      <c r="R8624">
        <v>92359</v>
      </c>
      <c r="S8624" t="str" cm="1">
        <f t="array" ref="S8624">_xlfn.IFS(E8627&lt;30,"18-29",E8627&lt;45,"30-44",TRUE,"45+")</f>
        <v>30-44</v>
      </c>
      <c r="T8624" t="str" cm="1">
        <f t="array" ref="T8624">_xlfn.IFS(F8624&lt;=2,"0-2 Years",F8624&lt;=5,"3-5 Years",F8624&lt;=8,"6-8 Years",TRUE,"9-10 Years")</f>
        <v>9-10 Years</v>
      </c>
      <c r="U8624" t="str" cm="1">
        <f t="array" ref="U8624">_xlfn.IFS(P8624&gt;60,"High Risk",P8624&gt;30,"Medium Risk",TRUE,"Low Risk")</f>
        <v>Low Risk</v>
      </c>
      <c r="V8624">
        <f t="shared" si="134"/>
        <v>3</v>
      </c>
    </row>
    <row r="8625" spans="1:22" hidden="1" x14ac:dyDescent="0.2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 s="2">
        <v>153058.64000000001</v>
      </c>
      <c r="H8625">
        <v>1</v>
      </c>
      <c r="I8625">
        <v>1</v>
      </c>
      <c r="J8625">
        <v>0</v>
      </c>
      <c r="K8625" s="1">
        <v>99377.27</v>
      </c>
      <c r="L8625">
        <v>0</v>
      </c>
      <c r="M8625">
        <v>20</v>
      </c>
      <c r="N8625">
        <v>1207</v>
      </c>
      <c r="O8625">
        <v>5</v>
      </c>
      <c r="P8625">
        <v>150</v>
      </c>
      <c r="Q8625">
        <v>0.25</v>
      </c>
      <c r="R8625">
        <v>24140</v>
      </c>
      <c r="S8625" t="str" cm="1">
        <f t="array" ref="S8625">_xlfn.IFS(E8628&lt;30,"18-29",E8628&lt;45,"30-44",TRUE,"45+")</f>
        <v>30-44</v>
      </c>
      <c r="T8625" t="str" cm="1">
        <f t="array" ref="T8625">_xlfn.IFS(F8625&lt;=2,"0-2 Years",F8625&lt;=5,"3-5 Years",F8625&lt;=8,"6-8 Years",TRUE,"9-10 Years")</f>
        <v>6-8 Years</v>
      </c>
      <c r="U8625" t="str" cm="1">
        <f t="array" ref="U8625">_xlfn.IFS(P8625&gt;60,"High Risk",P8625&gt;30,"Medium Risk",TRUE,"Low Risk")</f>
        <v>High Risk</v>
      </c>
      <c r="V8625">
        <f t="shared" si="134"/>
        <v>5</v>
      </c>
    </row>
    <row r="8626" spans="1:22" hidden="1" x14ac:dyDescent="0.2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 s="2">
        <v>98270.34</v>
      </c>
      <c r="H8626">
        <v>1</v>
      </c>
      <c r="I8626">
        <v>1</v>
      </c>
      <c r="J8626">
        <v>0</v>
      </c>
      <c r="K8626" s="1">
        <v>133617.43</v>
      </c>
      <c r="L8626">
        <v>0</v>
      </c>
      <c r="M8626">
        <v>18</v>
      </c>
      <c r="N8626">
        <v>3964</v>
      </c>
      <c r="O8626">
        <v>10</v>
      </c>
      <c r="P8626">
        <v>155</v>
      </c>
      <c r="Q8626">
        <v>0.55555555555555558</v>
      </c>
      <c r="R8626">
        <v>71352</v>
      </c>
      <c r="S8626" t="str" cm="1">
        <f t="array" ref="S8626">_xlfn.IFS(E8629&lt;30,"18-29",E8629&lt;45,"30-44",TRUE,"45+")</f>
        <v>30-44</v>
      </c>
      <c r="T8626" t="str" cm="1">
        <f t="array" ref="T8626">_xlfn.IFS(F8626&lt;=2,"0-2 Years",F8626&lt;=5,"3-5 Years",F8626&lt;=8,"6-8 Years",TRUE,"9-10 Years")</f>
        <v>3-5 Years</v>
      </c>
      <c r="U8626" t="str" cm="1">
        <f t="array" ref="U8626">_xlfn.IFS(P8626&gt;60,"High Risk",P8626&gt;30,"Medium Risk",TRUE,"Low Risk")</f>
        <v>High Risk</v>
      </c>
      <c r="V8626">
        <f t="shared" si="134"/>
        <v>5</v>
      </c>
    </row>
    <row r="8627" spans="1:22" hidden="1" x14ac:dyDescent="0.2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 s="2">
        <v>130788.71</v>
      </c>
      <c r="H8627">
        <v>1</v>
      </c>
      <c r="I8627">
        <v>0</v>
      </c>
      <c r="J8627">
        <v>1</v>
      </c>
      <c r="K8627" s="1">
        <v>101495</v>
      </c>
      <c r="L8627">
        <v>1</v>
      </c>
      <c r="M8627">
        <v>11</v>
      </c>
      <c r="N8627">
        <v>960</v>
      </c>
      <c r="O8627">
        <v>8</v>
      </c>
      <c r="P8627">
        <v>75</v>
      </c>
      <c r="Q8627">
        <v>0.72727272727272729</v>
      </c>
      <c r="R8627">
        <v>10560</v>
      </c>
      <c r="S8627" t="str" cm="1">
        <f t="array" ref="S8627">_xlfn.IFS(E8630&lt;30,"18-29",E8630&lt;45,"30-44",TRUE,"45+")</f>
        <v>30-44</v>
      </c>
      <c r="T8627" t="str" cm="1">
        <f t="array" ref="T8627">_xlfn.IFS(F8627&lt;=2,"0-2 Years",F8627&lt;=5,"3-5 Years",F8627&lt;=8,"6-8 Years",TRUE,"9-10 Years")</f>
        <v>0-2 Years</v>
      </c>
      <c r="U8627" t="str" cm="1">
        <f t="array" ref="U8627">_xlfn.IFS(P8627&gt;60,"High Risk",P8627&gt;30,"Medium Risk",TRUE,"Low Risk")</f>
        <v>High Risk</v>
      </c>
      <c r="V8627">
        <f t="shared" si="134"/>
        <v>3</v>
      </c>
    </row>
    <row r="8628" spans="1:22" hidden="1" x14ac:dyDescent="0.2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 s="2">
        <v>99165.84</v>
      </c>
      <c r="H8628">
        <v>1</v>
      </c>
      <c r="I8628">
        <v>0</v>
      </c>
      <c r="J8628">
        <v>1</v>
      </c>
      <c r="K8628" s="1">
        <v>119333.95</v>
      </c>
      <c r="L8628">
        <v>1</v>
      </c>
      <c r="M8628">
        <v>27</v>
      </c>
      <c r="N8628">
        <v>504</v>
      </c>
      <c r="O8628">
        <v>7</v>
      </c>
      <c r="P8628">
        <v>101</v>
      </c>
      <c r="Q8628">
        <v>0.25925925925925924</v>
      </c>
      <c r="R8628">
        <v>13608</v>
      </c>
      <c r="S8628" t="str" cm="1">
        <f t="array" ref="S8628">_xlfn.IFS(E8631&lt;30,"18-29",E8631&lt;45,"30-44",TRUE,"45+")</f>
        <v>18-29</v>
      </c>
      <c r="T8628" t="str" cm="1">
        <f t="array" ref="T8628">_xlfn.IFS(F8628&lt;=2,"0-2 Years",F8628&lt;=5,"3-5 Years",F8628&lt;=8,"6-8 Years",TRUE,"9-10 Years")</f>
        <v>6-8 Years</v>
      </c>
      <c r="U8628" t="str" cm="1">
        <f t="array" ref="U8628">_xlfn.IFS(P8628&gt;60,"High Risk",P8628&gt;30,"Medium Risk",TRUE,"Low Risk")</f>
        <v>High Risk</v>
      </c>
      <c r="V8628">
        <f t="shared" si="134"/>
        <v>2</v>
      </c>
    </row>
    <row r="8629" spans="1:22" x14ac:dyDescent="0.2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 s="2">
        <v>0</v>
      </c>
      <c r="H8629">
        <v>2</v>
      </c>
      <c r="I8629">
        <v>0</v>
      </c>
      <c r="J8629">
        <v>0</v>
      </c>
      <c r="K8629" s="1">
        <v>167682.37</v>
      </c>
      <c r="L8629">
        <v>0</v>
      </c>
      <c r="M8629">
        <v>28</v>
      </c>
      <c r="N8629">
        <v>383</v>
      </c>
      <c r="O8629">
        <v>3</v>
      </c>
      <c r="P8629">
        <v>65</v>
      </c>
      <c r="Q8629">
        <v>0.10714285714285714</v>
      </c>
      <c r="R8629">
        <v>10724</v>
      </c>
      <c r="S8629" t="str" cm="1">
        <f t="array" ref="S8629">_xlfn.IFS(E8632&lt;30,"18-29",E8632&lt;45,"30-44",TRUE,"45+")</f>
        <v>30-44</v>
      </c>
      <c r="T8629" t="str" cm="1">
        <f t="array" ref="T8629">_xlfn.IFS(F8629&lt;=2,"0-2 Years",F8629&lt;=5,"3-5 Years",F8629&lt;=8,"6-8 Years",TRUE,"9-10 Years")</f>
        <v>3-5 Years</v>
      </c>
      <c r="U8629" t="str" cm="1">
        <f t="array" ref="U8629">_xlfn.IFS(P8629&gt;60,"High Risk",P8629&gt;30,"Medium Risk",TRUE,"Low Risk")</f>
        <v>High Risk</v>
      </c>
      <c r="V8629">
        <f t="shared" si="134"/>
        <v>6</v>
      </c>
    </row>
    <row r="8630" spans="1:22" hidden="1" x14ac:dyDescent="0.2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 s="2">
        <v>0</v>
      </c>
      <c r="H8630">
        <v>2</v>
      </c>
      <c r="I8630">
        <v>0</v>
      </c>
      <c r="J8630">
        <v>1</v>
      </c>
      <c r="K8630" s="1">
        <v>152884.85</v>
      </c>
      <c r="L8630">
        <v>0</v>
      </c>
      <c r="M8630">
        <v>15</v>
      </c>
      <c r="N8630">
        <v>835</v>
      </c>
      <c r="O8630">
        <v>5</v>
      </c>
      <c r="P8630">
        <v>109</v>
      </c>
      <c r="Q8630">
        <v>0.33333333333333331</v>
      </c>
      <c r="R8630">
        <v>12525</v>
      </c>
      <c r="S8630" t="str" cm="1">
        <f t="array" ref="S8630">_xlfn.IFS(E8633&lt;30,"18-29",E8633&lt;45,"30-44",TRUE,"45+")</f>
        <v>30-44</v>
      </c>
      <c r="T8630" t="str" cm="1">
        <f t="array" ref="T8630">_xlfn.IFS(F8630&lt;=2,"0-2 Years",F8630&lt;=5,"3-5 Years",F8630&lt;=8,"6-8 Years",TRUE,"9-10 Years")</f>
        <v>3-5 Years</v>
      </c>
      <c r="U8630" t="str" cm="1">
        <f t="array" ref="U8630">_xlfn.IFS(P8630&gt;60,"High Risk",P8630&gt;30,"Medium Risk",TRUE,"Low Risk")</f>
        <v>High Risk</v>
      </c>
      <c r="V8630">
        <f t="shared" si="134"/>
        <v>3</v>
      </c>
    </row>
    <row r="8631" spans="1:22" hidden="1" x14ac:dyDescent="0.2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 s="2">
        <v>115636.05</v>
      </c>
      <c r="H8631">
        <v>2</v>
      </c>
      <c r="I8631">
        <v>1</v>
      </c>
      <c r="J8631">
        <v>0</v>
      </c>
      <c r="K8631" s="1">
        <v>70400.86</v>
      </c>
      <c r="L8631">
        <v>0</v>
      </c>
      <c r="M8631">
        <v>23</v>
      </c>
      <c r="N8631">
        <v>2081</v>
      </c>
      <c r="O8631">
        <v>7</v>
      </c>
      <c r="P8631">
        <v>118</v>
      </c>
      <c r="Q8631">
        <v>0.30434782608695654</v>
      </c>
      <c r="R8631">
        <v>47863</v>
      </c>
      <c r="S8631" t="str" cm="1">
        <f t="array" ref="S8631">_xlfn.IFS(E8634&lt;30,"18-29",E8634&lt;45,"30-44",TRUE,"45+")</f>
        <v>30-44</v>
      </c>
      <c r="T8631" t="str" cm="1">
        <f t="array" ref="T8631">_xlfn.IFS(F8631&lt;=2,"0-2 Years",F8631&lt;=5,"3-5 Years",F8631&lt;=8,"6-8 Years",TRUE,"9-10 Years")</f>
        <v>3-5 Years</v>
      </c>
      <c r="U8631" t="str" cm="1">
        <f t="array" ref="U8631">_xlfn.IFS(P8631&gt;60,"High Risk",P8631&gt;30,"Medium Risk",TRUE,"Low Risk")</f>
        <v>High Risk</v>
      </c>
      <c r="V8631">
        <f t="shared" si="134"/>
        <v>3</v>
      </c>
    </row>
    <row r="8632" spans="1:22" hidden="1" x14ac:dyDescent="0.2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 s="2">
        <v>185932.18</v>
      </c>
      <c r="H8632">
        <v>2</v>
      </c>
      <c r="I8632">
        <v>1</v>
      </c>
      <c r="J8632">
        <v>0</v>
      </c>
      <c r="K8632" s="1">
        <v>65413.41</v>
      </c>
      <c r="L8632">
        <v>0</v>
      </c>
      <c r="M8632">
        <v>15</v>
      </c>
      <c r="N8632">
        <v>2765</v>
      </c>
      <c r="O8632">
        <v>10</v>
      </c>
      <c r="P8632">
        <v>170</v>
      </c>
      <c r="Q8632">
        <v>0.66666666666666663</v>
      </c>
      <c r="R8632">
        <v>41475</v>
      </c>
      <c r="S8632" t="str" cm="1">
        <f t="array" ref="S8632">_xlfn.IFS(E8635&lt;30,"18-29",E8635&lt;45,"30-44",TRUE,"45+")</f>
        <v>30-44</v>
      </c>
      <c r="T8632" t="str" cm="1">
        <f t="array" ref="T8632">_xlfn.IFS(F8632&lt;=2,"0-2 Years",F8632&lt;=5,"3-5 Years",F8632&lt;=8,"6-8 Years",TRUE,"9-10 Years")</f>
        <v>0-2 Years</v>
      </c>
      <c r="U8632" t="str" cm="1">
        <f t="array" ref="U8632">_xlfn.IFS(P8632&gt;60,"High Risk",P8632&gt;30,"Medium Risk",TRUE,"Low Risk")</f>
        <v>High Risk</v>
      </c>
      <c r="V8632">
        <f t="shared" si="134"/>
        <v>4</v>
      </c>
    </row>
    <row r="8633" spans="1:22" hidden="1" x14ac:dyDescent="0.2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 s="2">
        <v>72549</v>
      </c>
      <c r="H8633">
        <v>2</v>
      </c>
      <c r="I8633">
        <v>0</v>
      </c>
      <c r="J8633">
        <v>1</v>
      </c>
      <c r="K8633" s="1">
        <v>182728.8</v>
      </c>
      <c r="L8633">
        <v>0</v>
      </c>
      <c r="M8633">
        <v>5</v>
      </c>
      <c r="N8633">
        <v>921</v>
      </c>
      <c r="O8633">
        <v>8</v>
      </c>
      <c r="P8633">
        <v>59</v>
      </c>
      <c r="Q8633">
        <v>1</v>
      </c>
      <c r="R8633">
        <v>4605</v>
      </c>
      <c r="S8633" t="str" cm="1">
        <f t="array" ref="S8633">_xlfn.IFS(E8636&lt;30,"18-29",E8636&lt;45,"30-44",TRUE,"45+")</f>
        <v>30-44</v>
      </c>
      <c r="T8633" t="str" cm="1">
        <f t="array" ref="T8633">_xlfn.IFS(F8633&lt;=2,"0-2 Years",F8633&lt;=5,"3-5 Years",F8633&lt;=8,"6-8 Years",TRUE,"9-10 Years")</f>
        <v>0-2 Years</v>
      </c>
      <c r="U8633" t="str" cm="1">
        <f t="array" ref="U8633">_xlfn.IFS(P8633&gt;60,"High Risk",P8633&gt;30,"Medium Risk",TRUE,"Low Risk")</f>
        <v>Medium Risk</v>
      </c>
      <c r="V8633">
        <f t="shared" si="134"/>
        <v>1</v>
      </c>
    </row>
    <row r="8634" spans="1:22" hidden="1" x14ac:dyDescent="0.2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 s="2">
        <v>0</v>
      </c>
      <c r="H8634">
        <v>2</v>
      </c>
      <c r="I8634">
        <v>1</v>
      </c>
      <c r="J8634">
        <v>1</v>
      </c>
      <c r="K8634" s="1">
        <v>81442.600000000006</v>
      </c>
      <c r="L8634">
        <v>0</v>
      </c>
      <c r="M8634">
        <v>8</v>
      </c>
      <c r="N8634">
        <v>4606</v>
      </c>
      <c r="O8634">
        <v>7</v>
      </c>
      <c r="P8634">
        <v>71</v>
      </c>
      <c r="Q8634">
        <v>0.875</v>
      </c>
      <c r="R8634">
        <v>36848</v>
      </c>
      <c r="S8634" t="str" cm="1">
        <f t="array" ref="S8634">_xlfn.IFS(E8637&lt;30,"18-29",E8637&lt;45,"30-44",TRUE,"45+")</f>
        <v>18-29</v>
      </c>
      <c r="T8634" t="str" cm="1">
        <f t="array" ref="T8634">_xlfn.IFS(F8634&lt;=2,"0-2 Years",F8634&lt;=5,"3-5 Years",F8634&lt;=8,"6-8 Years",TRUE,"9-10 Years")</f>
        <v>3-5 Years</v>
      </c>
      <c r="U8634" t="str" cm="1">
        <f t="array" ref="U8634">_xlfn.IFS(P8634&gt;60,"High Risk",P8634&gt;30,"Medium Risk",TRUE,"Low Risk")</f>
        <v>High Risk</v>
      </c>
      <c r="V8634">
        <f t="shared" si="134"/>
        <v>3</v>
      </c>
    </row>
    <row r="8635" spans="1:22" x14ac:dyDescent="0.2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 s="2">
        <v>0</v>
      </c>
      <c r="H8635">
        <v>2</v>
      </c>
      <c r="I8635">
        <v>0</v>
      </c>
      <c r="J8635">
        <v>0</v>
      </c>
      <c r="K8635" s="1">
        <v>144251.38</v>
      </c>
      <c r="L8635">
        <v>0</v>
      </c>
      <c r="M8635">
        <v>24</v>
      </c>
      <c r="N8635">
        <v>1432</v>
      </c>
      <c r="O8635">
        <v>7</v>
      </c>
      <c r="P8635">
        <v>93</v>
      </c>
      <c r="Q8635">
        <v>0.29166666666666669</v>
      </c>
      <c r="R8635">
        <v>34368</v>
      </c>
      <c r="S8635" t="str" cm="1">
        <f t="array" ref="S8635">_xlfn.IFS(E8638&lt;30,"18-29",E8638&lt;45,"30-44",TRUE,"45+")</f>
        <v>45+</v>
      </c>
      <c r="T8635" t="str" cm="1">
        <f t="array" ref="T8635">_xlfn.IFS(F8635&lt;=2,"0-2 Years",F8635&lt;=5,"3-5 Years",F8635&lt;=8,"6-8 Years",TRUE,"9-10 Years")</f>
        <v>0-2 Years</v>
      </c>
      <c r="U8635" t="str" cm="1">
        <f t="array" ref="U8635">_xlfn.IFS(P8635&gt;60,"High Risk",P8635&gt;30,"Medium Risk",TRUE,"Low Risk")</f>
        <v>High Risk</v>
      </c>
      <c r="V8635">
        <f t="shared" si="134"/>
        <v>7</v>
      </c>
    </row>
    <row r="8636" spans="1:22" hidden="1" x14ac:dyDescent="0.2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 s="2">
        <v>0</v>
      </c>
      <c r="H8636">
        <v>1</v>
      </c>
      <c r="I8636">
        <v>0</v>
      </c>
      <c r="J8636">
        <v>1</v>
      </c>
      <c r="K8636" s="1">
        <v>40207.06</v>
      </c>
      <c r="L8636">
        <v>0</v>
      </c>
      <c r="M8636">
        <v>13</v>
      </c>
      <c r="N8636">
        <v>1878</v>
      </c>
      <c r="O8636">
        <v>10</v>
      </c>
      <c r="P8636">
        <v>15</v>
      </c>
      <c r="Q8636">
        <v>0.76923076923076927</v>
      </c>
      <c r="R8636">
        <v>24414</v>
      </c>
      <c r="S8636" t="str" cm="1">
        <f t="array" ref="S8636">_xlfn.IFS(E8639&lt;30,"18-29",E8639&lt;45,"30-44",TRUE,"45+")</f>
        <v>30-44</v>
      </c>
      <c r="T8636" t="str" cm="1">
        <f t="array" ref="T8636">_xlfn.IFS(F8636&lt;=2,"0-2 Years",F8636&lt;=5,"3-5 Years",F8636&lt;=8,"6-8 Years",TRUE,"9-10 Years")</f>
        <v>3-5 Years</v>
      </c>
      <c r="U8636" t="str" cm="1">
        <f t="array" ref="U8636">_xlfn.IFS(P8636&gt;60,"High Risk",P8636&gt;30,"Medium Risk",TRUE,"Low Risk")</f>
        <v>Low Risk</v>
      </c>
      <c r="V8636">
        <f t="shared" si="134"/>
        <v>5</v>
      </c>
    </row>
    <row r="8637" spans="1:22" hidden="1" x14ac:dyDescent="0.2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 s="2">
        <v>121890.06</v>
      </c>
      <c r="H8637">
        <v>1</v>
      </c>
      <c r="I8637">
        <v>1</v>
      </c>
      <c r="J8637">
        <v>0</v>
      </c>
      <c r="K8637" s="1">
        <v>54530.51</v>
      </c>
      <c r="L8637">
        <v>1</v>
      </c>
      <c r="M8637">
        <v>6</v>
      </c>
      <c r="N8637">
        <v>188</v>
      </c>
      <c r="O8637">
        <v>5</v>
      </c>
      <c r="P8637">
        <v>8</v>
      </c>
      <c r="Q8637">
        <v>0.83333333333333337</v>
      </c>
      <c r="R8637">
        <v>1128</v>
      </c>
      <c r="S8637" t="str" cm="1">
        <f t="array" ref="S8637">_xlfn.IFS(E8640&lt;30,"18-29",E8640&lt;45,"30-44",TRUE,"45+")</f>
        <v>18-29</v>
      </c>
      <c r="T8637" t="str" cm="1">
        <f t="array" ref="T8637">_xlfn.IFS(F8637&lt;=2,"0-2 Years",F8637&lt;=5,"3-5 Years",F8637&lt;=8,"6-8 Years",TRUE,"9-10 Years")</f>
        <v>3-5 Years</v>
      </c>
      <c r="U8637" t="str" cm="1">
        <f t="array" ref="U8637">_xlfn.IFS(P8637&gt;60,"High Risk",P8637&gt;30,"Medium Risk",TRUE,"Low Risk")</f>
        <v>Low Risk</v>
      </c>
      <c r="V8637">
        <f t="shared" si="134"/>
        <v>5</v>
      </c>
    </row>
    <row r="8638" spans="1:22" hidden="1" x14ac:dyDescent="0.2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 s="2">
        <v>99786.07</v>
      </c>
      <c r="H8638">
        <v>1</v>
      </c>
      <c r="I8638">
        <v>1</v>
      </c>
      <c r="J8638">
        <v>1</v>
      </c>
      <c r="K8638" s="1">
        <v>32683.88</v>
      </c>
      <c r="L8638">
        <v>1</v>
      </c>
      <c r="M8638">
        <v>28</v>
      </c>
      <c r="N8638">
        <v>2625</v>
      </c>
      <c r="O8638">
        <v>9</v>
      </c>
      <c r="P8638">
        <v>5</v>
      </c>
      <c r="Q8638">
        <v>0.32142857142857145</v>
      </c>
      <c r="R8638">
        <v>73500</v>
      </c>
      <c r="S8638" t="str" cm="1">
        <f t="array" ref="S8638">_xlfn.IFS(E8641&lt;30,"18-29",E8641&lt;45,"30-44",TRUE,"45+")</f>
        <v>30-44</v>
      </c>
      <c r="T8638" t="str" cm="1">
        <f t="array" ref="T8638">_xlfn.IFS(F8638&lt;=2,"0-2 Years",F8638&lt;=5,"3-5 Years",F8638&lt;=8,"6-8 Years",TRUE,"9-10 Years")</f>
        <v>0-2 Years</v>
      </c>
      <c r="U8638" t="str" cm="1">
        <f t="array" ref="U8638">_xlfn.IFS(P8638&gt;60,"High Risk",P8638&gt;30,"Medium Risk",TRUE,"Low Risk")</f>
        <v>Low Risk</v>
      </c>
      <c r="V8638">
        <f t="shared" si="134"/>
        <v>4</v>
      </c>
    </row>
    <row r="8639" spans="1:22" hidden="1" x14ac:dyDescent="0.2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 s="2">
        <v>0</v>
      </c>
      <c r="H8639">
        <v>2</v>
      </c>
      <c r="I8639">
        <v>1</v>
      </c>
      <c r="J8639">
        <v>1</v>
      </c>
      <c r="K8639" s="1">
        <v>104703.96</v>
      </c>
      <c r="L8639">
        <v>0</v>
      </c>
      <c r="M8639">
        <v>11</v>
      </c>
      <c r="N8639">
        <v>161</v>
      </c>
      <c r="O8639">
        <v>2</v>
      </c>
      <c r="P8639">
        <v>56</v>
      </c>
      <c r="Q8639">
        <v>0.18181818181818182</v>
      </c>
      <c r="R8639">
        <v>1771</v>
      </c>
      <c r="S8639" t="str" cm="1">
        <f t="array" ref="S8639">_xlfn.IFS(E8642&lt;30,"18-29",E8642&lt;45,"30-44",TRUE,"45+")</f>
        <v>30-44</v>
      </c>
      <c r="T8639" t="str" cm="1">
        <f t="array" ref="T8639">_xlfn.IFS(F8639&lt;=2,"0-2 Years",F8639&lt;=5,"3-5 Years",F8639&lt;=8,"6-8 Years",TRUE,"9-10 Years")</f>
        <v>3-5 Years</v>
      </c>
      <c r="U8639" t="str" cm="1">
        <f t="array" ref="U8639">_xlfn.IFS(P8639&gt;60,"High Risk",P8639&gt;30,"Medium Risk",TRUE,"Low Risk")</f>
        <v>Medium Risk</v>
      </c>
      <c r="V8639">
        <f t="shared" si="134"/>
        <v>3</v>
      </c>
    </row>
    <row r="8640" spans="1:22" hidden="1" x14ac:dyDescent="0.2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 s="2">
        <v>115084.53</v>
      </c>
      <c r="H8640">
        <v>2</v>
      </c>
      <c r="I8640">
        <v>0</v>
      </c>
      <c r="J8640">
        <v>1</v>
      </c>
      <c r="K8640" s="1">
        <v>26907.43</v>
      </c>
      <c r="L8640">
        <v>0</v>
      </c>
      <c r="M8640">
        <v>16</v>
      </c>
      <c r="N8640">
        <v>4402</v>
      </c>
      <c r="O8640">
        <v>8</v>
      </c>
      <c r="P8640">
        <v>93</v>
      </c>
      <c r="Q8640">
        <v>0.5</v>
      </c>
      <c r="R8640">
        <v>70432</v>
      </c>
      <c r="S8640" t="str" cm="1">
        <f t="array" ref="S8640">_xlfn.IFS(E8643&lt;30,"18-29",E8643&lt;45,"30-44",TRUE,"45+")</f>
        <v>45+</v>
      </c>
      <c r="T8640" t="str" cm="1">
        <f t="array" ref="T8640">_xlfn.IFS(F8640&lt;=2,"0-2 Years",F8640&lt;=5,"3-5 Years",F8640&lt;=8,"6-8 Years",TRUE,"9-10 Years")</f>
        <v>3-5 Years</v>
      </c>
      <c r="U8640" t="str" cm="1">
        <f t="array" ref="U8640">_xlfn.IFS(P8640&gt;60,"High Risk",P8640&gt;30,"Medium Risk",TRUE,"Low Risk")</f>
        <v>High Risk</v>
      </c>
      <c r="V8640">
        <f t="shared" si="134"/>
        <v>0</v>
      </c>
    </row>
    <row r="8641" spans="1:22" hidden="1" x14ac:dyDescent="0.2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 s="2">
        <v>0</v>
      </c>
      <c r="H8641">
        <v>2</v>
      </c>
      <c r="I8641">
        <v>1</v>
      </c>
      <c r="J8641">
        <v>1</v>
      </c>
      <c r="K8641" s="1">
        <v>180591.32</v>
      </c>
      <c r="L8641">
        <v>0</v>
      </c>
      <c r="M8641">
        <v>13</v>
      </c>
      <c r="N8641">
        <v>4740</v>
      </c>
      <c r="O8641">
        <v>3</v>
      </c>
      <c r="P8641">
        <v>138</v>
      </c>
      <c r="Q8641">
        <v>0.23076923076923078</v>
      </c>
      <c r="R8641">
        <v>61620</v>
      </c>
      <c r="S8641" t="str" cm="1">
        <f t="array" ref="S8641">_xlfn.IFS(E8644&lt;30,"18-29",E8644&lt;45,"30-44",TRUE,"45+")</f>
        <v>30-44</v>
      </c>
      <c r="T8641" t="str" cm="1">
        <f t="array" ref="T8641">_xlfn.IFS(F8641&lt;=2,"0-2 Years",F8641&lt;=5,"3-5 Years",F8641&lt;=8,"6-8 Years",TRUE,"9-10 Years")</f>
        <v>6-8 Years</v>
      </c>
      <c r="U8641" t="str" cm="1">
        <f t="array" ref="U8641">_xlfn.IFS(P8641&gt;60,"High Risk",P8641&gt;30,"Medium Risk",TRUE,"Low Risk")</f>
        <v>High Risk</v>
      </c>
      <c r="V8641">
        <f t="shared" si="134"/>
        <v>3</v>
      </c>
    </row>
    <row r="8642" spans="1:22" hidden="1" x14ac:dyDescent="0.2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 s="2">
        <v>127661.69</v>
      </c>
      <c r="H8642">
        <v>1</v>
      </c>
      <c r="I8642">
        <v>0</v>
      </c>
      <c r="J8642">
        <v>0</v>
      </c>
      <c r="K8642" s="1">
        <v>60905.51</v>
      </c>
      <c r="L8642">
        <v>0</v>
      </c>
      <c r="M8642">
        <v>15</v>
      </c>
      <c r="N8642">
        <v>4645</v>
      </c>
      <c r="O8642">
        <v>3</v>
      </c>
      <c r="P8642">
        <v>1</v>
      </c>
      <c r="Q8642">
        <v>0.2</v>
      </c>
      <c r="R8642">
        <v>69675</v>
      </c>
      <c r="S8642" t="str" cm="1">
        <f t="array" ref="S8642">_xlfn.IFS(E8645&lt;30,"18-29",E8645&lt;45,"30-44",TRUE,"45+")</f>
        <v>30-44</v>
      </c>
      <c r="T8642" t="str" cm="1">
        <f t="array" ref="T8642">_xlfn.IFS(F8642&lt;=2,"0-2 Years",F8642&lt;=5,"3-5 Years",F8642&lt;=8,"6-8 Years",TRUE,"9-10 Years")</f>
        <v>9-10 Years</v>
      </c>
      <c r="U8642" t="str" cm="1">
        <f t="array" ref="U8642">_xlfn.IFS(P8642&gt;60,"High Risk",P8642&gt;30,"Medium Risk",TRUE,"Low Risk")</f>
        <v>Low Risk</v>
      </c>
      <c r="V8642">
        <f t="shared" si="134"/>
        <v>5</v>
      </c>
    </row>
    <row r="8643" spans="1:22" hidden="1" x14ac:dyDescent="0.2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 s="2">
        <v>118907.6</v>
      </c>
      <c r="H8643">
        <v>1</v>
      </c>
      <c r="I8643">
        <v>0</v>
      </c>
      <c r="J8643">
        <v>1</v>
      </c>
      <c r="K8643" s="1">
        <v>47777.15</v>
      </c>
      <c r="L8643">
        <v>1</v>
      </c>
      <c r="M8643">
        <v>10</v>
      </c>
      <c r="N8643">
        <v>3775</v>
      </c>
      <c r="O8643">
        <v>9</v>
      </c>
      <c r="P8643">
        <v>26</v>
      </c>
      <c r="Q8643">
        <v>0.9</v>
      </c>
      <c r="R8643">
        <v>37750</v>
      </c>
      <c r="S8643" t="str" cm="1">
        <f t="array" ref="S8643">_xlfn.IFS(E8646&lt;30,"18-29",E8646&lt;45,"30-44",TRUE,"45+")</f>
        <v>18-29</v>
      </c>
      <c r="T8643" t="str" cm="1">
        <f t="array" ref="T8643">_xlfn.IFS(F8643&lt;=2,"0-2 Years",F8643&lt;=5,"3-5 Years",F8643&lt;=8,"6-8 Years",TRUE,"9-10 Years")</f>
        <v>3-5 Years</v>
      </c>
      <c r="U8643" t="str" cm="1">
        <f t="array" ref="U8643">_xlfn.IFS(P8643&gt;60,"High Risk",P8643&gt;30,"Medium Risk",TRUE,"Low Risk")</f>
        <v>Low Risk</v>
      </c>
      <c r="V8643">
        <f t="shared" ref="V8643:V8706" si="135">IF(J8643=0,3,0)+IF(G8643=0,3,0)+IF(H8643=1,2,0)+IF(E8643&gt;45,1,0)+IF(F8643&lt;3,1,0)</f>
        <v>3</v>
      </c>
    </row>
    <row r="8644" spans="1:22" hidden="1" x14ac:dyDescent="0.2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 s="2">
        <v>77627.33</v>
      </c>
      <c r="H8644">
        <v>2</v>
      </c>
      <c r="I8644">
        <v>1</v>
      </c>
      <c r="J8644">
        <v>0</v>
      </c>
      <c r="K8644" s="1">
        <v>108222.68</v>
      </c>
      <c r="L8644">
        <v>0</v>
      </c>
      <c r="M8644">
        <v>26</v>
      </c>
      <c r="N8644">
        <v>1629</v>
      </c>
      <c r="O8644">
        <v>2</v>
      </c>
      <c r="P8644">
        <v>13</v>
      </c>
      <c r="Q8644">
        <v>7.6923076923076927E-2</v>
      </c>
      <c r="R8644">
        <v>42354</v>
      </c>
      <c r="S8644" t="str" cm="1">
        <f t="array" ref="S8644">_xlfn.IFS(E8647&lt;30,"18-29",E8647&lt;45,"30-44",TRUE,"45+")</f>
        <v>18-29</v>
      </c>
      <c r="T8644" t="str" cm="1">
        <f t="array" ref="T8644">_xlfn.IFS(F8644&lt;=2,"0-2 Years",F8644&lt;=5,"3-5 Years",F8644&lt;=8,"6-8 Years",TRUE,"9-10 Years")</f>
        <v>6-8 Years</v>
      </c>
      <c r="U8644" t="str" cm="1">
        <f t="array" ref="U8644">_xlfn.IFS(P8644&gt;60,"High Risk",P8644&gt;30,"Medium Risk",TRUE,"Low Risk")</f>
        <v>Low Risk</v>
      </c>
      <c r="V8644">
        <f t="shared" si="135"/>
        <v>3</v>
      </c>
    </row>
    <row r="8645" spans="1:22" hidden="1" x14ac:dyDescent="0.2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 s="2">
        <v>160625.17000000001</v>
      </c>
      <c r="H8645">
        <v>1</v>
      </c>
      <c r="I8645">
        <v>0</v>
      </c>
      <c r="J8645">
        <v>1</v>
      </c>
      <c r="K8645" s="1">
        <v>3554.63</v>
      </c>
      <c r="L8645">
        <v>0</v>
      </c>
      <c r="M8645">
        <v>23</v>
      </c>
      <c r="N8645">
        <v>3739</v>
      </c>
      <c r="O8645">
        <v>1</v>
      </c>
      <c r="P8645">
        <v>126</v>
      </c>
      <c r="Q8645">
        <v>4.3478260869565216E-2</v>
      </c>
      <c r="R8645">
        <v>85997</v>
      </c>
      <c r="S8645" t="str" cm="1">
        <f t="array" ref="S8645">_xlfn.IFS(E8648&lt;30,"18-29",E8648&lt;45,"30-44",TRUE,"45+")</f>
        <v>18-29</v>
      </c>
      <c r="T8645" t="str" cm="1">
        <f t="array" ref="T8645">_xlfn.IFS(F8645&lt;=2,"0-2 Years",F8645&lt;=5,"3-5 Years",F8645&lt;=8,"6-8 Years",TRUE,"9-10 Years")</f>
        <v>0-2 Years</v>
      </c>
      <c r="U8645" t="str" cm="1">
        <f t="array" ref="U8645">_xlfn.IFS(P8645&gt;60,"High Risk",P8645&gt;30,"Medium Risk",TRUE,"Low Risk")</f>
        <v>High Risk</v>
      </c>
      <c r="V8645">
        <f t="shared" si="135"/>
        <v>3</v>
      </c>
    </row>
    <row r="8646" spans="1:22" x14ac:dyDescent="0.2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 s="2">
        <v>0</v>
      </c>
      <c r="H8646">
        <v>2</v>
      </c>
      <c r="I8646">
        <v>0</v>
      </c>
      <c r="J8646">
        <v>0</v>
      </c>
      <c r="K8646" s="1">
        <v>78616.92</v>
      </c>
      <c r="L8646">
        <v>0</v>
      </c>
      <c r="M8646">
        <v>6</v>
      </c>
      <c r="N8646">
        <v>3277</v>
      </c>
      <c r="O8646">
        <v>4</v>
      </c>
      <c r="P8646">
        <v>31</v>
      </c>
      <c r="Q8646">
        <v>0.66666666666666663</v>
      </c>
      <c r="R8646">
        <v>19662</v>
      </c>
      <c r="S8646" t="str" cm="1">
        <f t="array" ref="S8646">_xlfn.IFS(E8649&lt;30,"18-29",E8649&lt;45,"30-44",TRUE,"45+")</f>
        <v>30-44</v>
      </c>
      <c r="T8646" t="str" cm="1">
        <f t="array" ref="T8646">_xlfn.IFS(F8646&lt;=2,"0-2 Years",F8646&lt;=5,"3-5 Years",F8646&lt;=8,"6-8 Years",TRUE,"9-10 Years")</f>
        <v>6-8 Years</v>
      </c>
      <c r="U8646" t="str" cm="1">
        <f t="array" ref="U8646">_xlfn.IFS(P8646&gt;60,"High Risk",P8646&gt;30,"Medium Risk",TRUE,"Low Risk")</f>
        <v>Medium Risk</v>
      </c>
      <c r="V8646">
        <f t="shared" si="135"/>
        <v>6</v>
      </c>
    </row>
    <row r="8647" spans="1:22" hidden="1" x14ac:dyDescent="0.2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 s="2">
        <v>124266.86</v>
      </c>
      <c r="H8647">
        <v>1</v>
      </c>
      <c r="I8647">
        <v>0</v>
      </c>
      <c r="J8647">
        <v>0</v>
      </c>
      <c r="K8647" s="1">
        <v>100566.81</v>
      </c>
      <c r="L8647">
        <v>0</v>
      </c>
      <c r="M8647">
        <v>26</v>
      </c>
      <c r="N8647">
        <v>4791</v>
      </c>
      <c r="O8647">
        <v>3</v>
      </c>
      <c r="P8647">
        <v>156</v>
      </c>
      <c r="Q8647">
        <v>0.11538461538461539</v>
      </c>
      <c r="R8647">
        <v>124566</v>
      </c>
      <c r="S8647" t="str" cm="1">
        <f t="array" ref="S8647">_xlfn.IFS(E8650&lt;30,"18-29",E8650&lt;45,"30-44",TRUE,"45+")</f>
        <v>45+</v>
      </c>
      <c r="T8647" t="str" cm="1">
        <f t="array" ref="T8647">_xlfn.IFS(F8647&lt;=2,"0-2 Years",F8647&lt;=5,"3-5 Years",F8647&lt;=8,"6-8 Years",TRUE,"9-10 Years")</f>
        <v>9-10 Years</v>
      </c>
      <c r="U8647" t="str" cm="1">
        <f t="array" ref="U8647">_xlfn.IFS(P8647&gt;60,"High Risk",P8647&gt;30,"Medium Risk",TRUE,"Low Risk")</f>
        <v>High Risk</v>
      </c>
      <c r="V8647">
        <f t="shared" si="135"/>
        <v>5</v>
      </c>
    </row>
    <row r="8648" spans="1:22" hidden="1" x14ac:dyDescent="0.2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 s="2">
        <v>127974.06</v>
      </c>
      <c r="H8648">
        <v>2</v>
      </c>
      <c r="I8648">
        <v>1</v>
      </c>
      <c r="J8648">
        <v>1</v>
      </c>
      <c r="K8648" s="1">
        <v>183259.35</v>
      </c>
      <c r="L8648">
        <v>0</v>
      </c>
      <c r="M8648">
        <v>9</v>
      </c>
      <c r="N8648">
        <v>725</v>
      </c>
      <c r="O8648">
        <v>4</v>
      </c>
      <c r="P8648">
        <v>27</v>
      </c>
      <c r="Q8648">
        <v>0.44444444444444442</v>
      </c>
      <c r="R8648">
        <v>6525</v>
      </c>
      <c r="S8648" t="str" cm="1">
        <f t="array" ref="S8648">_xlfn.IFS(E8651&lt;30,"18-29",E8651&lt;45,"30-44",TRUE,"45+")</f>
        <v>30-44</v>
      </c>
      <c r="T8648" t="str" cm="1">
        <f t="array" ref="T8648">_xlfn.IFS(F8648&lt;=2,"0-2 Years",F8648&lt;=5,"3-5 Years",F8648&lt;=8,"6-8 Years",TRUE,"9-10 Years")</f>
        <v>6-8 Years</v>
      </c>
      <c r="U8648" t="str" cm="1">
        <f t="array" ref="U8648">_xlfn.IFS(P8648&gt;60,"High Risk",P8648&gt;30,"Medium Risk",TRUE,"Low Risk")</f>
        <v>Low Risk</v>
      </c>
      <c r="V8648">
        <f t="shared" si="135"/>
        <v>0</v>
      </c>
    </row>
    <row r="8649" spans="1:22" hidden="1" x14ac:dyDescent="0.2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 s="2">
        <v>0</v>
      </c>
      <c r="H8649">
        <v>2</v>
      </c>
      <c r="I8649">
        <v>1</v>
      </c>
      <c r="J8649">
        <v>1</v>
      </c>
      <c r="K8649" s="1">
        <v>159131.21</v>
      </c>
      <c r="L8649">
        <v>0</v>
      </c>
      <c r="M8649">
        <v>21</v>
      </c>
      <c r="N8649">
        <v>4898</v>
      </c>
      <c r="O8649">
        <v>1</v>
      </c>
      <c r="P8649">
        <v>135</v>
      </c>
      <c r="Q8649">
        <v>4.7619047619047616E-2</v>
      </c>
      <c r="R8649">
        <v>102858</v>
      </c>
      <c r="S8649" t="str" cm="1">
        <f t="array" ref="S8649">_xlfn.IFS(E8652&lt;30,"18-29",E8652&lt;45,"30-44",TRUE,"45+")</f>
        <v>18-29</v>
      </c>
      <c r="T8649" t="str" cm="1">
        <f t="array" ref="T8649">_xlfn.IFS(F8649&lt;=2,"0-2 Years",F8649&lt;=5,"3-5 Years",F8649&lt;=8,"6-8 Years",TRUE,"9-10 Years")</f>
        <v>3-5 Years</v>
      </c>
      <c r="U8649" t="str" cm="1">
        <f t="array" ref="U8649">_xlfn.IFS(P8649&gt;60,"High Risk",P8649&gt;30,"Medium Risk",TRUE,"Low Risk")</f>
        <v>High Risk</v>
      </c>
      <c r="V8649">
        <f t="shared" si="135"/>
        <v>3</v>
      </c>
    </row>
    <row r="8650" spans="1:22" x14ac:dyDescent="0.2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 s="2">
        <v>0</v>
      </c>
      <c r="H8650">
        <v>1</v>
      </c>
      <c r="I8650">
        <v>1</v>
      </c>
      <c r="J8650">
        <v>0</v>
      </c>
      <c r="K8650" s="1">
        <v>160976.85</v>
      </c>
      <c r="L8650">
        <v>1</v>
      </c>
      <c r="M8650">
        <v>1</v>
      </c>
      <c r="N8650">
        <v>3229</v>
      </c>
      <c r="O8650">
        <v>3</v>
      </c>
      <c r="P8650">
        <v>62</v>
      </c>
      <c r="Q8650">
        <v>1</v>
      </c>
      <c r="R8650">
        <v>3229</v>
      </c>
      <c r="S8650" t="str" cm="1">
        <f t="array" ref="S8650">_xlfn.IFS(E8653&lt;30,"18-29",E8653&lt;45,"30-44",TRUE,"45+")</f>
        <v>30-44</v>
      </c>
      <c r="T8650" t="str" cm="1">
        <f t="array" ref="T8650">_xlfn.IFS(F8650&lt;=2,"0-2 Years",F8650&lt;=5,"3-5 Years",F8650&lt;=8,"6-8 Years",TRUE,"9-10 Years")</f>
        <v>0-2 Years</v>
      </c>
      <c r="U8650" t="str" cm="1">
        <f t="array" ref="U8650">_xlfn.IFS(P8650&gt;60,"High Risk",P8650&gt;30,"Medium Risk",TRUE,"Low Risk")</f>
        <v>High Risk</v>
      </c>
      <c r="V8650">
        <f t="shared" si="135"/>
        <v>10</v>
      </c>
    </row>
    <row r="8651" spans="1:22" hidden="1" x14ac:dyDescent="0.2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 s="2">
        <v>104911.35</v>
      </c>
      <c r="H8651">
        <v>2</v>
      </c>
      <c r="I8651">
        <v>1</v>
      </c>
      <c r="J8651">
        <v>1</v>
      </c>
      <c r="K8651" s="1">
        <v>42933.26</v>
      </c>
      <c r="L8651">
        <v>0</v>
      </c>
      <c r="M8651">
        <v>23</v>
      </c>
      <c r="N8651">
        <v>592</v>
      </c>
      <c r="O8651">
        <v>8</v>
      </c>
      <c r="P8651">
        <v>136</v>
      </c>
      <c r="Q8651">
        <v>0.34782608695652173</v>
      </c>
      <c r="R8651">
        <v>13616</v>
      </c>
      <c r="S8651" t="str" cm="1">
        <f t="array" ref="S8651">_xlfn.IFS(E8654&lt;30,"18-29",E8654&lt;45,"30-44",TRUE,"45+")</f>
        <v>30-44</v>
      </c>
      <c r="T8651" t="str" cm="1">
        <f t="array" ref="T8651">_xlfn.IFS(F8651&lt;=2,"0-2 Years",F8651&lt;=5,"3-5 Years",F8651&lt;=8,"6-8 Years",TRUE,"9-10 Years")</f>
        <v>3-5 Years</v>
      </c>
      <c r="U8651" t="str" cm="1">
        <f t="array" ref="U8651">_xlfn.IFS(P8651&gt;60,"High Risk",P8651&gt;30,"Medium Risk",TRUE,"Low Risk")</f>
        <v>High Risk</v>
      </c>
      <c r="V8651">
        <f t="shared" si="135"/>
        <v>0</v>
      </c>
    </row>
    <row r="8652" spans="1:22" x14ac:dyDescent="0.2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 s="2">
        <v>0</v>
      </c>
      <c r="H8652">
        <v>2</v>
      </c>
      <c r="I8652">
        <v>1</v>
      </c>
      <c r="J8652">
        <v>0</v>
      </c>
      <c r="K8652" s="1">
        <v>91291.199999999997</v>
      </c>
      <c r="L8652">
        <v>0</v>
      </c>
      <c r="M8652">
        <v>15</v>
      </c>
      <c r="N8652">
        <v>266</v>
      </c>
      <c r="O8652">
        <v>2</v>
      </c>
      <c r="P8652">
        <v>5</v>
      </c>
      <c r="Q8652">
        <v>0.13333333333333333</v>
      </c>
      <c r="R8652">
        <v>3990</v>
      </c>
      <c r="S8652" t="str" cm="1">
        <f t="array" ref="S8652">_xlfn.IFS(E8655&lt;30,"18-29",E8655&lt;45,"30-44",TRUE,"45+")</f>
        <v>45+</v>
      </c>
      <c r="T8652" t="str" cm="1">
        <f t="array" ref="T8652">_xlfn.IFS(F8652&lt;=2,"0-2 Years",F8652&lt;=5,"3-5 Years",F8652&lt;=8,"6-8 Years",TRUE,"9-10 Years")</f>
        <v>0-2 Years</v>
      </c>
      <c r="U8652" t="str" cm="1">
        <f t="array" ref="U8652">_xlfn.IFS(P8652&gt;60,"High Risk",P8652&gt;30,"Medium Risk",TRUE,"Low Risk")</f>
        <v>Low Risk</v>
      </c>
      <c r="V8652">
        <f t="shared" si="135"/>
        <v>7</v>
      </c>
    </row>
    <row r="8653" spans="1:22" hidden="1" x14ac:dyDescent="0.2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 s="2">
        <v>0</v>
      </c>
      <c r="H8653">
        <v>2</v>
      </c>
      <c r="I8653">
        <v>1</v>
      </c>
      <c r="J8653">
        <v>1</v>
      </c>
      <c r="K8653" s="1">
        <v>52471.360000000001</v>
      </c>
      <c r="L8653">
        <v>0</v>
      </c>
      <c r="M8653">
        <v>2</v>
      </c>
      <c r="N8653">
        <v>2428</v>
      </c>
      <c r="O8653">
        <v>6</v>
      </c>
      <c r="P8653">
        <v>116</v>
      </c>
      <c r="Q8653">
        <v>1</v>
      </c>
      <c r="R8653">
        <v>4856</v>
      </c>
      <c r="S8653" t="str" cm="1">
        <f t="array" ref="S8653">_xlfn.IFS(E8656&lt;30,"18-29",E8656&lt;45,"30-44",TRUE,"45+")</f>
        <v>30-44</v>
      </c>
      <c r="T8653" t="str" cm="1">
        <f t="array" ref="T8653">_xlfn.IFS(F8653&lt;=2,"0-2 Years",F8653&lt;=5,"3-5 Years",F8653&lt;=8,"6-8 Years",TRUE,"9-10 Years")</f>
        <v>0-2 Years</v>
      </c>
      <c r="U8653" t="str" cm="1">
        <f t="array" ref="U8653">_xlfn.IFS(P8653&gt;60,"High Risk",P8653&gt;30,"Medium Risk",TRUE,"Low Risk")</f>
        <v>High Risk</v>
      </c>
      <c r="V8653">
        <f t="shared" si="135"/>
        <v>4</v>
      </c>
    </row>
    <row r="8654" spans="1:22" x14ac:dyDescent="0.2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 s="2">
        <v>110646.54</v>
      </c>
      <c r="H8654">
        <v>1</v>
      </c>
      <c r="I8654">
        <v>0</v>
      </c>
      <c r="J8654">
        <v>0</v>
      </c>
      <c r="K8654" s="1">
        <v>108804.28</v>
      </c>
      <c r="L8654">
        <v>0</v>
      </c>
      <c r="M8654">
        <v>7</v>
      </c>
      <c r="N8654">
        <v>3014</v>
      </c>
      <c r="O8654">
        <v>6</v>
      </c>
      <c r="P8654">
        <v>134</v>
      </c>
      <c r="Q8654">
        <v>0.8571428571428571</v>
      </c>
      <c r="R8654">
        <v>21098</v>
      </c>
      <c r="S8654" t="str" cm="1">
        <f t="array" ref="S8654">_xlfn.IFS(E8657&lt;30,"18-29",E8657&lt;45,"30-44",TRUE,"45+")</f>
        <v>30-44</v>
      </c>
      <c r="T8654" t="str" cm="1">
        <f t="array" ref="T8654">_xlfn.IFS(F8654&lt;=2,"0-2 Years",F8654&lt;=5,"3-5 Years",F8654&lt;=8,"6-8 Years",TRUE,"9-10 Years")</f>
        <v>0-2 Years</v>
      </c>
      <c r="U8654" t="str" cm="1">
        <f t="array" ref="U8654">_xlfn.IFS(P8654&gt;60,"High Risk",P8654&gt;30,"Medium Risk",TRUE,"Low Risk")</f>
        <v>High Risk</v>
      </c>
      <c r="V8654">
        <f t="shared" si="135"/>
        <v>6</v>
      </c>
    </row>
    <row r="8655" spans="1:22" hidden="1" x14ac:dyDescent="0.2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 s="2">
        <v>0</v>
      </c>
      <c r="H8655">
        <v>2</v>
      </c>
      <c r="I8655">
        <v>1</v>
      </c>
      <c r="J8655">
        <v>1</v>
      </c>
      <c r="K8655" s="1">
        <v>122449.18</v>
      </c>
      <c r="L8655">
        <v>0</v>
      </c>
      <c r="M8655">
        <v>4</v>
      </c>
      <c r="N8655">
        <v>4572</v>
      </c>
      <c r="O8655">
        <v>7</v>
      </c>
      <c r="P8655">
        <v>178</v>
      </c>
      <c r="Q8655">
        <v>1</v>
      </c>
      <c r="R8655">
        <v>18288</v>
      </c>
      <c r="S8655" t="str" cm="1">
        <f t="array" ref="S8655">_xlfn.IFS(E8658&lt;30,"18-29",E8658&lt;45,"30-44",TRUE,"45+")</f>
        <v>30-44</v>
      </c>
      <c r="T8655" t="str" cm="1">
        <f t="array" ref="T8655">_xlfn.IFS(F8655&lt;=2,"0-2 Years",F8655&lt;=5,"3-5 Years",F8655&lt;=8,"6-8 Years",TRUE,"9-10 Years")</f>
        <v>3-5 Years</v>
      </c>
      <c r="U8655" t="str" cm="1">
        <f t="array" ref="U8655">_xlfn.IFS(P8655&gt;60,"High Risk",P8655&gt;30,"Medium Risk",TRUE,"Low Risk")</f>
        <v>High Risk</v>
      </c>
      <c r="V8655">
        <f t="shared" si="135"/>
        <v>4</v>
      </c>
    </row>
    <row r="8656" spans="1:22" hidden="1" x14ac:dyDescent="0.2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 s="2">
        <v>126704.49</v>
      </c>
      <c r="H8656">
        <v>2</v>
      </c>
      <c r="I8656">
        <v>1</v>
      </c>
      <c r="J8656">
        <v>0</v>
      </c>
      <c r="K8656" s="1">
        <v>41682.300000000003</v>
      </c>
      <c r="L8656">
        <v>0</v>
      </c>
      <c r="M8656">
        <v>20</v>
      </c>
      <c r="N8656">
        <v>3145</v>
      </c>
      <c r="O8656">
        <v>5</v>
      </c>
      <c r="P8656">
        <v>162</v>
      </c>
      <c r="Q8656">
        <v>0.25</v>
      </c>
      <c r="R8656">
        <v>62900</v>
      </c>
      <c r="S8656" t="str" cm="1">
        <f t="array" ref="S8656">_xlfn.IFS(E8659&lt;30,"18-29",E8659&lt;45,"30-44",TRUE,"45+")</f>
        <v>30-44</v>
      </c>
      <c r="T8656" t="str" cm="1">
        <f t="array" ref="T8656">_xlfn.IFS(F8656&lt;=2,"0-2 Years",F8656&lt;=5,"3-5 Years",F8656&lt;=8,"6-8 Years",TRUE,"9-10 Years")</f>
        <v>6-8 Years</v>
      </c>
      <c r="U8656" t="str" cm="1">
        <f t="array" ref="U8656">_xlfn.IFS(P8656&gt;60,"High Risk",P8656&gt;30,"Medium Risk",TRUE,"Low Risk")</f>
        <v>High Risk</v>
      </c>
      <c r="V8656">
        <f t="shared" si="135"/>
        <v>3</v>
      </c>
    </row>
    <row r="8657" spans="1:22" hidden="1" x14ac:dyDescent="0.2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 s="2">
        <v>0</v>
      </c>
      <c r="H8657">
        <v>2</v>
      </c>
      <c r="I8657">
        <v>1</v>
      </c>
      <c r="J8657">
        <v>1</v>
      </c>
      <c r="K8657" s="1">
        <v>148887.69</v>
      </c>
      <c r="L8657">
        <v>0</v>
      </c>
      <c r="M8657">
        <v>5</v>
      </c>
      <c r="N8657">
        <v>3159</v>
      </c>
      <c r="O8657">
        <v>3</v>
      </c>
      <c r="P8657">
        <v>129</v>
      </c>
      <c r="Q8657">
        <v>0.6</v>
      </c>
      <c r="R8657">
        <v>15795</v>
      </c>
      <c r="S8657" t="str" cm="1">
        <f t="array" ref="S8657">_xlfn.IFS(E8660&lt;30,"18-29",E8660&lt;45,"30-44",TRUE,"45+")</f>
        <v>30-44</v>
      </c>
      <c r="T8657" t="str" cm="1">
        <f t="array" ref="T8657">_xlfn.IFS(F8657&lt;=2,"0-2 Years",F8657&lt;=5,"3-5 Years",F8657&lt;=8,"6-8 Years",TRUE,"9-10 Years")</f>
        <v>9-10 Years</v>
      </c>
      <c r="U8657" t="str" cm="1">
        <f t="array" ref="U8657">_xlfn.IFS(P8657&gt;60,"High Risk",P8657&gt;30,"Medium Risk",TRUE,"Low Risk")</f>
        <v>High Risk</v>
      </c>
      <c r="V8657">
        <f t="shared" si="135"/>
        <v>3</v>
      </c>
    </row>
    <row r="8658" spans="1:22" hidden="1" x14ac:dyDescent="0.2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 s="2">
        <v>84560.04</v>
      </c>
      <c r="H8658">
        <v>1</v>
      </c>
      <c r="I8658">
        <v>1</v>
      </c>
      <c r="J8658">
        <v>1</v>
      </c>
      <c r="K8658" s="1">
        <v>137784.25</v>
      </c>
      <c r="L8658">
        <v>0</v>
      </c>
      <c r="M8658">
        <v>4</v>
      </c>
      <c r="N8658">
        <v>1482</v>
      </c>
      <c r="O8658">
        <v>1</v>
      </c>
      <c r="P8658">
        <v>86</v>
      </c>
      <c r="Q8658">
        <v>0.25</v>
      </c>
      <c r="R8658">
        <v>5928</v>
      </c>
      <c r="S8658" t="str" cm="1">
        <f t="array" ref="S8658">_xlfn.IFS(E8661&lt;30,"18-29",E8661&lt;45,"30-44",TRUE,"45+")</f>
        <v>18-29</v>
      </c>
      <c r="T8658" t="str" cm="1">
        <f t="array" ref="T8658">_xlfn.IFS(F8658&lt;=2,"0-2 Years",F8658&lt;=5,"3-5 Years",F8658&lt;=8,"6-8 Years",TRUE,"9-10 Years")</f>
        <v>0-2 Years</v>
      </c>
      <c r="U8658" t="str" cm="1">
        <f t="array" ref="U8658">_xlfn.IFS(P8658&gt;60,"High Risk",P8658&gt;30,"Medium Risk",TRUE,"Low Risk")</f>
        <v>High Risk</v>
      </c>
      <c r="V8658">
        <f t="shared" si="135"/>
        <v>3</v>
      </c>
    </row>
    <row r="8659" spans="1:22" x14ac:dyDescent="0.2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 s="2">
        <v>0</v>
      </c>
      <c r="H8659">
        <v>2</v>
      </c>
      <c r="I8659">
        <v>0</v>
      </c>
      <c r="J8659">
        <v>0</v>
      </c>
      <c r="K8659" s="1">
        <v>190573.91</v>
      </c>
      <c r="L8659">
        <v>1</v>
      </c>
      <c r="M8659">
        <v>18</v>
      </c>
      <c r="N8659">
        <v>1307</v>
      </c>
      <c r="O8659">
        <v>3</v>
      </c>
      <c r="P8659">
        <v>14</v>
      </c>
      <c r="Q8659">
        <v>0.16666666666666666</v>
      </c>
      <c r="R8659">
        <v>23526</v>
      </c>
      <c r="S8659" t="str" cm="1">
        <f t="array" ref="S8659">_xlfn.IFS(E8662&lt;30,"18-29",E8662&lt;45,"30-44",TRUE,"45+")</f>
        <v>18-29</v>
      </c>
      <c r="T8659" t="str" cm="1">
        <f t="array" ref="T8659">_xlfn.IFS(F8659&lt;=2,"0-2 Years",F8659&lt;=5,"3-5 Years",F8659&lt;=8,"6-8 Years",TRUE,"9-10 Years")</f>
        <v>9-10 Years</v>
      </c>
      <c r="U8659" t="str" cm="1">
        <f t="array" ref="U8659">_xlfn.IFS(P8659&gt;60,"High Risk",P8659&gt;30,"Medium Risk",TRUE,"Low Risk")</f>
        <v>Low Risk</v>
      </c>
      <c r="V8659">
        <f t="shared" si="135"/>
        <v>6</v>
      </c>
    </row>
    <row r="8660" spans="1:22" x14ac:dyDescent="0.2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 s="2">
        <v>129893.56</v>
      </c>
      <c r="H8660">
        <v>1</v>
      </c>
      <c r="I8660">
        <v>0</v>
      </c>
      <c r="J8660">
        <v>0</v>
      </c>
      <c r="K8660" s="1">
        <v>102076.03</v>
      </c>
      <c r="L8660">
        <v>0</v>
      </c>
      <c r="M8660">
        <v>8</v>
      </c>
      <c r="N8660">
        <v>494</v>
      </c>
      <c r="O8660">
        <v>5</v>
      </c>
      <c r="P8660">
        <v>101</v>
      </c>
      <c r="Q8660">
        <v>0.625</v>
      </c>
      <c r="R8660">
        <v>3952</v>
      </c>
      <c r="S8660" t="str" cm="1">
        <f t="array" ref="S8660">_xlfn.IFS(E8663&lt;30,"18-29",E8663&lt;45,"30-44",TRUE,"45+")</f>
        <v>30-44</v>
      </c>
      <c r="T8660" t="str" cm="1">
        <f t="array" ref="T8660">_xlfn.IFS(F8660&lt;=2,"0-2 Years",F8660&lt;=5,"3-5 Years",F8660&lt;=8,"6-8 Years",TRUE,"9-10 Years")</f>
        <v>0-2 Years</v>
      </c>
      <c r="U8660" t="str" cm="1">
        <f t="array" ref="U8660">_xlfn.IFS(P8660&gt;60,"High Risk",P8660&gt;30,"Medium Risk",TRUE,"Low Risk")</f>
        <v>High Risk</v>
      </c>
      <c r="V8660">
        <f t="shared" si="135"/>
        <v>6</v>
      </c>
    </row>
    <row r="8661" spans="1:22" hidden="1" x14ac:dyDescent="0.2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 s="2">
        <v>167385.81</v>
      </c>
      <c r="H8661">
        <v>1</v>
      </c>
      <c r="I8661">
        <v>1</v>
      </c>
      <c r="J8661">
        <v>1</v>
      </c>
      <c r="K8661" s="1">
        <v>56307.51</v>
      </c>
      <c r="L8661">
        <v>0</v>
      </c>
      <c r="M8661">
        <v>10</v>
      </c>
      <c r="N8661">
        <v>2611</v>
      </c>
      <c r="O8661">
        <v>6</v>
      </c>
      <c r="P8661">
        <v>144</v>
      </c>
      <c r="Q8661">
        <v>0.6</v>
      </c>
      <c r="R8661">
        <v>26110</v>
      </c>
      <c r="S8661" t="str" cm="1">
        <f t="array" ref="S8661">_xlfn.IFS(E8664&lt;30,"18-29",E8664&lt;45,"30-44",TRUE,"45+")</f>
        <v>30-44</v>
      </c>
      <c r="T8661" t="str" cm="1">
        <f t="array" ref="T8661">_xlfn.IFS(F8661&lt;=2,"0-2 Years",F8661&lt;=5,"3-5 Years",F8661&lt;=8,"6-8 Years",TRUE,"9-10 Years")</f>
        <v>3-5 Years</v>
      </c>
      <c r="U8661" t="str" cm="1">
        <f t="array" ref="U8661">_xlfn.IFS(P8661&gt;60,"High Risk",P8661&gt;30,"Medium Risk",TRUE,"Low Risk")</f>
        <v>High Risk</v>
      </c>
      <c r="V8661">
        <f t="shared" si="135"/>
        <v>2</v>
      </c>
    </row>
    <row r="8662" spans="1:22" hidden="1" x14ac:dyDescent="0.2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 s="2">
        <v>0</v>
      </c>
      <c r="H8662">
        <v>2</v>
      </c>
      <c r="I8662">
        <v>0</v>
      </c>
      <c r="J8662">
        <v>1</v>
      </c>
      <c r="K8662" s="1">
        <v>49775.58</v>
      </c>
      <c r="L8662">
        <v>0</v>
      </c>
      <c r="M8662">
        <v>24</v>
      </c>
      <c r="N8662">
        <v>2861</v>
      </c>
      <c r="O8662">
        <v>2</v>
      </c>
      <c r="P8662">
        <v>44</v>
      </c>
      <c r="Q8662">
        <v>8.3333333333333329E-2</v>
      </c>
      <c r="R8662">
        <v>68664</v>
      </c>
      <c r="S8662" t="str" cm="1">
        <f t="array" ref="S8662">_xlfn.IFS(E8665&lt;30,"18-29",E8665&lt;45,"30-44",TRUE,"45+")</f>
        <v>30-44</v>
      </c>
      <c r="T8662" t="str" cm="1">
        <f t="array" ref="T8662">_xlfn.IFS(F8662&lt;=2,"0-2 Years",F8662&lt;=5,"3-5 Years",F8662&lt;=8,"6-8 Years",TRUE,"9-10 Years")</f>
        <v>6-8 Years</v>
      </c>
      <c r="U8662" t="str" cm="1">
        <f t="array" ref="U8662">_xlfn.IFS(P8662&gt;60,"High Risk",P8662&gt;30,"Medium Risk",TRUE,"Low Risk")</f>
        <v>Medium Risk</v>
      </c>
      <c r="V8662">
        <f t="shared" si="135"/>
        <v>3</v>
      </c>
    </row>
    <row r="8663" spans="1:22" hidden="1" x14ac:dyDescent="0.2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 s="2">
        <v>105858.71</v>
      </c>
      <c r="H8663">
        <v>1</v>
      </c>
      <c r="I8663">
        <v>0</v>
      </c>
      <c r="J8663">
        <v>1</v>
      </c>
      <c r="K8663" s="1">
        <v>4395.45</v>
      </c>
      <c r="L8663">
        <v>0</v>
      </c>
      <c r="M8663">
        <v>27</v>
      </c>
      <c r="N8663">
        <v>4262</v>
      </c>
      <c r="O8663">
        <v>0</v>
      </c>
      <c r="P8663">
        <v>127</v>
      </c>
      <c r="Q8663">
        <v>0</v>
      </c>
      <c r="R8663">
        <v>115074</v>
      </c>
      <c r="S8663" t="str" cm="1">
        <f t="array" ref="S8663">_xlfn.IFS(E8666&lt;30,"18-29",E8666&lt;45,"30-44",TRUE,"45+")</f>
        <v>45+</v>
      </c>
      <c r="T8663" t="str" cm="1">
        <f t="array" ref="T8663">_xlfn.IFS(F8663&lt;=2,"0-2 Years",F8663&lt;=5,"3-5 Years",F8663&lt;=8,"6-8 Years",TRUE,"9-10 Years")</f>
        <v>3-5 Years</v>
      </c>
      <c r="U8663" t="str" cm="1">
        <f t="array" ref="U8663">_xlfn.IFS(P8663&gt;60,"High Risk",P8663&gt;30,"Medium Risk",TRUE,"Low Risk")</f>
        <v>High Risk</v>
      </c>
      <c r="V8663">
        <f t="shared" si="135"/>
        <v>2</v>
      </c>
    </row>
    <row r="8664" spans="1:22" hidden="1" x14ac:dyDescent="0.2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 s="2">
        <v>123070.89</v>
      </c>
      <c r="H8664">
        <v>1</v>
      </c>
      <c r="I8664">
        <v>1</v>
      </c>
      <c r="J8664">
        <v>0</v>
      </c>
      <c r="K8664" s="1">
        <v>28461.29</v>
      </c>
      <c r="L8664">
        <v>1</v>
      </c>
      <c r="M8664">
        <v>13</v>
      </c>
      <c r="N8664">
        <v>204</v>
      </c>
      <c r="O8664">
        <v>3</v>
      </c>
      <c r="P8664">
        <v>107</v>
      </c>
      <c r="Q8664">
        <v>0.23076923076923078</v>
      </c>
      <c r="R8664">
        <v>2652</v>
      </c>
      <c r="S8664" t="str" cm="1">
        <f t="array" ref="S8664">_xlfn.IFS(E8667&lt;30,"18-29",E8667&lt;45,"30-44",TRUE,"45+")</f>
        <v>30-44</v>
      </c>
      <c r="T8664" t="str" cm="1">
        <f t="array" ref="T8664">_xlfn.IFS(F8664&lt;=2,"0-2 Years",F8664&lt;=5,"3-5 Years",F8664&lt;=8,"6-8 Years",TRUE,"9-10 Years")</f>
        <v>3-5 Years</v>
      </c>
      <c r="U8664" t="str" cm="1">
        <f t="array" ref="U8664">_xlfn.IFS(P8664&gt;60,"High Risk",P8664&gt;30,"Medium Risk",TRUE,"Low Risk")</f>
        <v>High Risk</v>
      </c>
      <c r="V8664">
        <f t="shared" si="135"/>
        <v>5</v>
      </c>
    </row>
    <row r="8665" spans="1:22" x14ac:dyDescent="0.2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 s="2">
        <v>0</v>
      </c>
      <c r="H8665">
        <v>1</v>
      </c>
      <c r="I8665">
        <v>1</v>
      </c>
      <c r="J8665">
        <v>1</v>
      </c>
      <c r="K8665" s="1">
        <v>28184.7</v>
      </c>
      <c r="L8665">
        <v>0</v>
      </c>
      <c r="M8665">
        <v>25</v>
      </c>
      <c r="N8665">
        <v>1018</v>
      </c>
      <c r="O8665">
        <v>7</v>
      </c>
      <c r="P8665">
        <v>158</v>
      </c>
      <c r="Q8665">
        <v>0.28000000000000003</v>
      </c>
      <c r="R8665">
        <v>25450</v>
      </c>
      <c r="S8665" t="str" cm="1">
        <f t="array" ref="S8665">_xlfn.IFS(E8668&lt;30,"18-29",E8668&lt;45,"30-44",TRUE,"45+")</f>
        <v>30-44</v>
      </c>
      <c r="T8665" t="str" cm="1">
        <f t="array" ref="T8665">_xlfn.IFS(F8665&lt;=2,"0-2 Years",F8665&lt;=5,"3-5 Years",F8665&lt;=8,"6-8 Years",TRUE,"9-10 Years")</f>
        <v>0-2 Years</v>
      </c>
      <c r="U8665" t="str" cm="1">
        <f t="array" ref="U8665">_xlfn.IFS(P8665&gt;60,"High Risk",P8665&gt;30,"Medium Risk",TRUE,"Low Risk")</f>
        <v>High Risk</v>
      </c>
      <c r="V8665">
        <f t="shared" si="135"/>
        <v>6</v>
      </c>
    </row>
    <row r="8666" spans="1:22" hidden="1" x14ac:dyDescent="0.2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 s="2">
        <v>0</v>
      </c>
      <c r="H8666">
        <v>2</v>
      </c>
      <c r="I8666">
        <v>1</v>
      </c>
      <c r="J8666">
        <v>1</v>
      </c>
      <c r="K8666" s="1">
        <v>3149.1</v>
      </c>
      <c r="L8666">
        <v>0</v>
      </c>
      <c r="M8666">
        <v>7</v>
      </c>
      <c r="N8666">
        <v>2619</v>
      </c>
      <c r="O8666">
        <v>5</v>
      </c>
      <c r="P8666">
        <v>94</v>
      </c>
      <c r="Q8666">
        <v>0.7142857142857143</v>
      </c>
      <c r="R8666">
        <v>18333</v>
      </c>
      <c r="S8666" t="str" cm="1">
        <f t="array" ref="S8666">_xlfn.IFS(E8669&lt;30,"18-29",E8669&lt;45,"30-44",TRUE,"45+")</f>
        <v>45+</v>
      </c>
      <c r="T8666" t="str" cm="1">
        <f t="array" ref="T8666">_xlfn.IFS(F8666&lt;=2,"0-2 Years",F8666&lt;=5,"3-5 Years",F8666&lt;=8,"6-8 Years",TRUE,"9-10 Years")</f>
        <v>0-2 Years</v>
      </c>
      <c r="U8666" t="str" cm="1">
        <f t="array" ref="U8666">_xlfn.IFS(P8666&gt;60,"High Risk",P8666&gt;30,"Medium Risk",TRUE,"Low Risk")</f>
        <v>High Risk</v>
      </c>
      <c r="V8666">
        <f t="shared" si="135"/>
        <v>5</v>
      </c>
    </row>
    <row r="8667" spans="1:22" x14ac:dyDescent="0.2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 s="2">
        <v>0</v>
      </c>
      <c r="H8667">
        <v>2</v>
      </c>
      <c r="I8667">
        <v>1</v>
      </c>
      <c r="J8667">
        <v>0</v>
      </c>
      <c r="K8667" s="1">
        <v>194273.12</v>
      </c>
      <c r="L8667">
        <v>0</v>
      </c>
      <c r="M8667">
        <v>7</v>
      </c>
      <c r="N8667">
        <v>3731</v>
      </c>
      <c r="O8667">
        <v>0</v>
      </c>
      <c r="P8667">
        <v>54</v>
      </c>
      <c r="Q8667">
        <v>0</v>
      </c>
      <c r="R8667">
        <v>26117</v>
      </c>
      <c r="S8667" t="str" cm="1">
        <f t="array" ref="S8667">_xlfn.IFS(E8670&lt;30,"18-29",E8670&lt;45,"30-44",TRUE,"45+")</f>
        <v>30-44</v>
      </c>
      <c r="T8667" t="str" cm="1">
        <f t="array" ref="T8667">_xlfn.IFS(F8667&lt;=2,"0-2 Years",F8667&lt;=5,"3-5 Years",F8667&lt;=8,"6-8 Years",TRUE,"9-10 Years")</f>
        <v>0-2 Years</v>
      </c>
      <c r="U8667" t="str" cm="1">
        <f t="array" ref="U8667">_xlfn.IFS(P8667&gt;60,"High Risk",P8667&gt;30,"Medium Risk",TRUE,"Low Risk")</f>
        <v>Medium Risk</v>
      </c>
      <c r="V8667">
        <f t="shared" si="135"/>
        <v>7</v>
      </c>
    </row>
    <row r="8668" spans="1:22" hidden="1" x14ac:dyDescent="0.2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 s="2">
        <v>125141.24</v>
      </c>
      <c r="H8668">
        <v>2</v>
      </c>
      <c r="I8668">
        <v>1</v>
      </c>
      <c r="J8668">
        <v>1</v>
      </c>
      <c r="K8668" s="1">
        <v>148537.07</v>
      </c>
      <c r="L8668">
        <v>0</v>
      </c>
      <c r="M8668">
        <v>28</v>
      </c>
      <c r="N8668">
        <v>4278</v>
      </c>
      <c r="O8668">
        <v>0</v>
      </c>
      <c r="P8668">
        <v>2</v>
      </c>
      <c r="Q8668">
        <v>0</v>
      </c>
      <c r="R8668">
        <v>119784</v>
      </c>
      <c r="S8668" t="str" cm="1">
        <f t="array" ref="S8668">_xlfn.IFS(E8671&lt;30,"18-29",E8671&lt;45,"30-44",TRUE,"45+")</f>
        <v>30-44</v>
      </c>
      <c r="T8668" t="str" cm="1">
        <f t="array" ref="T8668">_xlfn.IFS(F8668&lt;=2,"0-2 Years",F8668&lt;=5,"3-5 Years",F8668&lt;=8,"6-8 Years",TRUE,"9-10 Years")</f>
        <v>0-2 Years</v>
      </c>
      <c r="U8668" t="str" cm="1">
        <f t="array" ref="U8668">_xlfn.IFS(P8668&gt;60,"High Risk",P8668&gt;30,"Medium Risk",TRUE,"Low Risk")</f>
        <v>Low Risk</v>
      </c>
      <c r="V8668">
        <f t="shared" si="135"/>
        <v>1</v>
      </c>
    </row>
    <row r="8669" spans="1:22" hidden="1" x14ac:dyDescent="0.2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 s="2">
        <v>96173.17</v>
      </c>
      <c r="H8669">
        <v>2</v>
      </c>
      <c r="I8669">
        <v>1</v>
      </c>
      <c r="J8669">
        <v>1</v>
      </c>
      <c r="K8669" s="1">
        <v>116378.31</v>
      </c>
      <c r="L8669">
        <v>0</v>
      </c>
      <c r="M8669">
        <v>21</v>
      </c>
      <c r="N8669">
        <v>1873</v>
      </c>
      <c r="O8669">
        <v>3</v>
      </c>
      <c r="P8669">
        <v>153</v>
      </c>
      <c r="Q8669">
        <v>0.14285714285714285</v>
      </c>
      <c r="R8669">
        <v>39333</v>
      </c>
      <c r="S8669" t="str" cm="1">
        <f t="array" ref="S8669">_xlfn.IFS(E8672&lt;30,"18-29",E8672&lt;45,"30-44",TRUE,"45+")</f>
        <v>45+</v>
      </c>
      <c r="T8669" t="str" cm="1">
        <f t="array" ref="T8669">_xlfn.IFS(F8669&lt;=2,"0-2 Years",F8669&lt;=5,"3-5 Years",F8669&lt;=8,"6-8 Years",TRUE,"9-10 Years")</f>
        <v>3-5 Years</v>
      </c>
      <c r="U8669" t="str" cm="1">
        <f t="array" ref="U8669">_xlfn.IFS(P8669&gt;60,"High Risk",P8669&gt;30,"Medium Risk",TRUE,"Low Risk")</f>
        <v>High Risk</v>
      </c>
      <c r="V8669">
        <f t="shared" si="135"/>
        <v>1</v>
      </c>
    </row>
    <row r="8670" spans="1:22" hidden="1" x14ac:dyDescent="0.2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 s="2">
        <v>0</v>
      </c>
      <c r="H8670">
        <v>2</v>
      </c>
      <c r="I8670">
        <v>0</v>
      </c>
      <c r="J8670">
        <v>1</v>
      </c>
      <c r="K8670" s="1">
        <v>6761.84</v>
      </c>
      <c r="L8670">
        <v>0</v>
      </c>
      <c r="M8670">
        <v>3</v>
      </c>
      <c r="N8670">
        <v>689</v>
      </c>
      <c r="O8670">
        <v>4</v>
      </c>
      <c r="P8670">
        <v>37</v>
      </c>
      <c r="Q8670">
        <v>1</v>
      </c>
      <c r="R8670">
        <v>2067</v>
      </c>
      <c r="S8670" t="str" cm="1">
        <f t="array" ref="S8670">_xlfn.IFS(E8673&lt;30,"18-29",E8673&lt;45,"30-44",TRUE,"45+")</f>
        <v>30-44</v>
      </c>
      <c r="T8670" t="str" cm="1">
        <f t="array" ref="T8670">_xlfn.IFS(F8670&lt;=2,"0-2 Years",F8670&lt;=5,"3-5 Years",F8670&lt;=8,"6-8 Years",TRUE,"9-10 Years")</f>
        <v>3-5 Years</v>
      </c>
      <c r="U8670" t="str" cm="1">
        <f t="array" ref="U8670">_xlfn.IFS(P8670&gt;60,"High Risk",P8670&gt;30,"Medium Risk",TRUE,"Low Risk")</f>
        <v>Medium Risk</v>
      </c>
      <c r="V8670">
        <f t="shared" si="135"/>
        <v>3</v>
      </c>
    </row>
    <row r="8671" spans="1:22" x14ac:dyDescent="0.2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 s="2">
        <v>0</v>
      </c>
      <c r="H8671">
        <v>2</v>
      </c>
      <c r="I8671">
        <v>1</v>
      </c>
      <c r="J8671">
        <v>0</v>
      </c>
      <c r="K8671" s="1">
        <v>81995.92</v>
      </c>
      <c r="L8671">
        <v>0</v>
      </c>
      <c r="M8671">
        <v>28</v>
      </c>
      <c r="N8671">
        <v>403</v>
      </c>
      <c r="O8671">
        <v>2</v>
      </c>
      <c r="P8671">
        <v>128</v>
      </c>
      <c r="Q8671">
        <v>7.1428571428571425E-2</v>
      </c>
      <c r="R8671">
        <v>11284</v>
      </c>
      <c r="S8671" t="str" cm="1">
        <f t="array" ref="S8671">_xlfn.IFS(E8674&lt;30,"18-29",E8674&lt;45,"30-44",TRUE,"45+")</f>
        <v>30-44</v>
      </c>
      <c r="T8671" t="str" cm="1">
        <f t="array" ref="T8671">_xlfn.IFS(F8671&lt;=2,"0-2 Years",F8671&lt;=5,"3-5 Years",F8671&lt;=8,"6-8 Years",TRUE,"9-10 Years")</f>
        <v>0-2 Years</v>
      </c>
      <c r="U8671" t="str" cm="1">
        <f t="array" ref="U8671">_xlfn.IFS(P8671&gt;60,"High Risk",P8671&gt;30,"Medium Risk",TRUE,"Low Risk")</f>
        <v>High Risk</v>
      </c>
      <c r="V8671">
        <f t="shared" si="135"/>
        <v>7</v>
      </c>
    </row>
    <row r="8672" spans="1:22" hidden="1" x14ac:dyDescent="0.2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 s="2">
        <v>0</v>
      </c>
      <c r="H8672">
        <v>2</v>
      </c>
      <c r="I8672">
        <v>1</v>
      </c>
      <c r="J8672">
        <v>1</v>
      </c>
      <c r="K8672" s="1">
        <v>14392.68</v>
      </c>
      <c r="L8672">
        <v>0</v>
      </c>
      <c r="M8672">
        <v>14</v>
      </c>
      <c r="N8672">
        <v>3548</v>
      </c>
      <c r="O8672">
        <v>3</v>
      </c>
      <c r="P8672">
        <v>27</v>
      </c>
      <c r="Q8672">
        <v>0.21428571428571427</v>
      </c>
      <c r="R8672">
        <v>49672</v>
      </c>
      <c r="S8672" t="str" cm="1">
        <f t="array" ref="S8672">_xlfn.IFS(E8675&lt;30,"18-29",E8675&lt;45,"30-44",TRUE,"45+")</f>
        <v>45+</v>
      </c>
      <c r="T8672" t="str" cm="1">
        <f t="array" ref="T8672">_xlfn.IFS(F8672&lt;=2,"0-2 Years",F8672&lt;=5,"3-5 Years",F8672&lt;=8,"6-8 Years",TRUE,"9-10 Years")</f>
        <v>6-8 Years</v>
      </c>
      <c r="U8672" t="str" cm="1">
        <f t="array" ref="U8672">_xlfn.IFS(P8672&gt;60,"High Risk",P8672&gt;30,"Medium Risk",TRUE,"Low Risk")</f>
        <v>Low Risk</v>
      </c>
      <c r="V8672">
        <f t="shared" si="135"/>
        <v>4</v>
      </c>
    </row>
    <row r="8673" spans="1:22" hidden="1" x14ac:dyDescent="0.2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 s="2">
        <v>127543.11</v>
      </c>
      <c r="H8673">
        <v>2</v>
      </c>
      <c r="I8673">
        <v>1</v>
      </c>
      <c r="J8673">
        <v>0</v>
      </c>
      <c r="K8673" s="1">
        <v>468.94</v>
      </c>
      <c r="L8673">
        <v>1</v>
      </c>
      <c r="M8673">
        <v>2</v>
      </c>
      <c r="N8673">
        <v>2576</v>
      </c>
      <c r="O8673">
        <v>10</v>
      </c>
      <c r="P8673">
        <v>116</v>
      </c>
      <c r="Q8673">
        <v>1</v>
      </c>
      <c r="R8673">
        <v>5152</v>
      </c>
      <c r="S8673" t="str" cm="1">
        <f t="array" ref="S8673">_xlfn.IFS(E8676&lt;30,"18-29",E8676&lt;45,"30-44",TRUE,"45+")</f>
        <v>45+</v>
      </c>
      <c r="T8673" t="str" cm="1">
        <f t="array" ref="T8673">_xlfn.IFS(F8673&lt;=2,"0-2 Years",F8673&lt;=5,"3-5 Years",F8673&lt;=8,"6-8 Years",TRUE,"9-10 Years")</f>
        <v>9-10 Years</v>
      </c>
      <c r="U8673" t="str" cm="1">
        <f t="array" ref="U8673">_xlfn.IFS(P8673&gt;60,"High Risk",P8673&gt;30,"Medium Risk",TRUE,"Low Risk")</f>
        <v>High Risk</v>
      </c>
      <c r="V8673">
        <f t="shared" si="135"/>
        <v>3</v>
      </c>
    </row>
    <row r="8674" spans="1:22" x14ac:dyDescent="0.2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 s="2">
        <v>0</v>
      </c>
      <c r="H8674">
        <v>2</v>
      </c>
      <c r="I8674">
        <v>1</v>
      </c>
      <c r="J8674">
        <v>0</v>
      </c>
      <c r="K8674" s="1">
        <v>122379.54</v>
      </c>
      <c r="L8674">
        <v>0</v>
      </c>
      <c r="M8674">
        <v>8</v>
      </c>
      <c r="N8674">
        <v>521</v>
      </c>
      <c r="O8674">
        <v>9</v>
      </c>
      <c r="P8674">
        <v>157</v>
      </c>
      <c r="Q8674">
        <v>1</v>
      </c>
      <c r="R8674">
        <v>4168</v>
      </c>
      <c r="S8674" t="str" cm="1">
        <f t="array" ref="S8674">_xlfn.IFS(E8677&lt;30,"18-29",E8677&lt;45,"30-44",TRUE,"45+")</f>
        <v>45+</v>
      </c>
      <c r="T8674" t="str" cm="1">
        <f t="array" ref="T8674">_xlfn.IFS(F8674&lt;=2,"0-2 Years",F8674&lt;=5,"3-5 Years",F8674&lt;=8,"6-8 Years",TRUE,"9-10 Years")</f>
        <v>0-2 Years</v>
      </c>
      <c r="U8674" t="str" cm="1">
        <f t="array" ref="U8674">_xlfn.IFS(P8674&gt;60,"High Risk",P8674&gt;30,"Medium Risk",TRUE,"Low Risk")</f>
        <v>High Risk</v>
      </c>
      <c r="V8674">
        <f t="shared" si="135"/>
        <v>7</v>
      </c>
    </row>
    <row r="8675" spans="1:22" x14ac:dyDescent="0.2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 s="2">
        <v>0</v>
      </c>
      <c r="H8675">
        <v>1</v>
      </c>
      <c r="I8675">
        <v>1</v>
      </c>
      <c r="J8675">
        <v>0</v>
      </c>
      <c r="K8675" s="1">
        <v>13228.93</v>
      </c>
      <c r="L8675">
        <v>1</v>
      </c>
      <c r="M8675">
        <v>9</v>
      </c>
      <c r="N8675">
        <v>2135</v>
      </c>
      <c r="O8675">
        <v>4</v>
      </c>
      <c r="P8675">
        <v>88</v>
      </c>
      <c r="Q8675">
        <v>0.44444444444444442</v>
      </c>
      <c r="R8675">
        <v>19215</v>
      </c>
      <c r="S8675" t="str" cm="1">
        <f t="array" ref="S8675">_xlfn.IFS(E8678&lt;30,"18-29",E8678&lt;45,"30-44",TRUE,"45+")</f>
        <v>30-44</v>
      </c>
      <c r="T8675" t="str" cm="1">
        <f t="array" ref="T8675">_xlfn.IFS(F8675&lt;=2,"0-2 Years",F8675&lt;=5,"3-5 Years",F8675&lt;=8,"6-8 Years",TRUE,"9-10 Years")</f>
        <v>0-2 Years</v>
      </c>
      <c r="U8675" t="str" cm="1">
        <f t="array" ref="U8675">_xlfn.IFS(P8675&gt;60,"High Risk",P8675&gt;30,"Medium Risk",TRUE,"Low Risk")</f>
        <v>High Risk</v>
      </c>
      <c r="V8675">
        <f t="shared" si="135"/>
        <v>10</v>
      </c>
    </row>
    <row r="8676" spans="1:22" hidden="1" x14ac:dyDescent="0.2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 s="2">
        <v>103101.56</v>
      </c>
      <c r="H8676">
        <v>2</v>
      </c>
      <c r="I8676">
        <v>1</v>
      </c>
      <c r="J8676">
        <v>1</v>
      </c>
      <c r="K8676" s="1">
        <v>154002.01999999999</v>
      </c>
      <c r="L8676">
        <v>1</v>
      </c>
      <c r="M8676">
        <v>18</v>
      </c>
      <c r="N8676">
        <v>2139</v>
      </c>
      <c r="O8676">
        <v>9</v>
      </c>
      <c r="P8676">
        <v>135</v>
      </c>
      <c r="Q8676">
        <v>0.5</v>
      </c>
      <c r="R8676">
        <v>38502</v>
      </c>
      <c r="S8676" t="str" cm="1">
        <f t="array" ref="S8676">_xlfn.IFS(E8679&lt;30,"18-29",E8679&lt;45,"30-44",TRUE,"45+")</f>
        <v>30-44</v>
      </c>
      <c r="T8676" t="str" cm="1">
        <f t="array" ref="T8676">_xlfn.IFS(F8676&lt;=2,"0-2 Years",F8676&lt;=5,"3-5 Years",F8676&lt;=8,"6-8 Years",TRUE,"9-10 Years")</f>
        <v>6-8 Years</v>
      </c>
      <c r="U8676" t="str" cm="1">
        <f t="array" ref="U8676">_xlfn.IFS(P8676&gt;60,"High Risk",P8676&gt;30,"Medium Risk",TRUE,"Low Risk")</f>
        <v>High Risk</v>
      </c>
      <c r="V8676">
        <f t="shared" si="135"/>
        <v>1</v>
      </c>
    </row>
    <row r="8677" spans="1:22" x14ac:dyDescent="0.2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 s="2">
        <v>126113.28</v>
      </c>
      <c r="H8677">
        <v>1</v>
      </c>
      <c r="I8677">
        <v>1</v>
      </c>
      <c r="J8677">
        <v>0</v>
      </c>
      <c r="K8677" s="1">
        <v>112777.38</v>
      </c>
      <c r="L8677">
        <v>0</v>
      </c>
      <c r="M8677">
        <v>17</v>
      </c>
      <c r="N8677">
        <v>4314</v>
      </c>
      <c r="O8677">
        <v>10</v>
      </c>
      <c r="P8677">
        <v>148</v>
      </c>
      <c r="Q8677">
        <v>0.58823529411764708</v>
      </c>
      <c r="R8677">
        <v>73338</v>
      </c>
      <c r="S8677" t="str" cm="1">
        <f t="array" ref="S8677">_xlfn.IFS(E8680&lt;30,"18-29",E8680&lt;45,"30-44",TRUE,"45+")</f>
        <v>18-29</v>
      </c>
      <c r="T8677" t="str" cm="1">
        <f t="array" ref="T8677">_xlfn.IFS(F8677&lt;=2,"0-2 Years",F8677&lt;=5,"3-5 Years",F8677&lt;=8,"6-8 Years",TRUE,"9-10 Years")</f>
        <v>6-8 Years</v>
      </c>
      <c r="U8677" t="str" cm="1">
        <f t="array" ref="U8677">_xlfn.IFS(P8677&gt;60,"High Risk",P8677&gt;30,"Medium Risk",TRUE,"Low Risk")</f>
        <v>High Risk</v>
      </c>
      <c r="V8677">
        <f t="shared" si="135"/>
        <v>6</v>
      </c>
    </row>
    <row r="8678" spans="1:22" x14ac:dyDescent="0.2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 s="2">
        <v>40488.76</v>
      </c>
      <c r="H8678">
        <v>1</v>
      </c>
      <c r="I8678">
        <v>1</v>
      </c>
      <c r="J8678">
        <v>0</v>
      </c>
      <c r="K8678" s="1">
        <v>128528.83</v>
      </c>
      <c r="L8678">
        <v>0</v>
      </c>
      <c r="M8678">
        <v>12</v>
      </c>
      <c r="N8678">
        <v>2423</v>
      </c>
      <c r="O8678">
        <v>0</v>
      </c>
      <c r="P8678">
        <v>152</v>
      </c>
      <c r="Q8678">
        <v>0</v>
      </c>
      <c r="R8678">
        <v>29076</v>
      </c>
      <c r="S8678" t="str" cm="1">
        <f t="array" ref="S8678">_xlfn.IFS(E8681&lt;30,"18-29",E8681&lt;45,"30-44",TRUE,"45+")</f>
        <v>30-44</v>
      </c>
      <c r="T8678" t="str" cm="1">
        <f t="array" ref="T8678">_xlfn.IFS(F8678&lt;=2,"0-2 Years",F8678&lt;=5,"3-5 Years",F8678&lt;=8,"6-8 Years",TRUE,"9-10 Years")</f>
        <v>0-2 Years</v>
      </c>
      <c r="U8678" t="str" cm="1">
        <f t="array" ref="U8678">_xlfn.IFS(P8678&gt;60,"High Risk",P8678&gt;30,"Medium Risk",TRUE,"Low Risk")</f>
        <v>High Risk</v>
      </c>
      <c r="V8678">
        <f t="shared" si="135"/>
        <v>6</v>
      </c>
    </row>
    <row r="8679" spans="1:22" hidden="1" x14ac:dyDescent="0.2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 s="2">
        <v>137389.76999999999</v>
      </c>
      <c r="H8679">
        <v>2</v>
      </c>
      <c r="I8679">
        <v>1</v>
      </c>
      <c r="J8679">
        <v>0</v>
      </c>
      <c r="K8679" s="1">
        <v>170122.22</v>
      </c>
      <c r="L8679">
        <v>0</v>
      </c>
      <c r="M8679">
        <v>6</v>
      </c>
      <c r="N8679">
        <v>3132</v>
      </c>
      <c r="O8679">
        <v>5</v>
      </c>
      <c r="P8679">
        <v>10</v>
      </c>
      <c r="Q8679">
        <v>0.83333333333333337</v>
      </c>
      <c r="R8679">
        <v>18792</v>
      </c>
      <c r="S8679" t="str" cm="1">
        <f t="array" ref="S8679">_xlfn.IFS(E8682&lt;30,"18-29",E8682&lt;45,"30-44",TRUE,"45+")</f>
        <v>30-44</v>
      </c>
      <c r="T8679" t="str" cm="1">
        <f t="array" ref="T8679">_xlfn.IFS(F8679&lt;=2,"0-2 Years",F8679&lt;=5,"3-5 Years",F8679&lt;=8,"6-8 Years",TRUE,"9-10 Years")</f>
        <v>9-10 Years</v>
      </c>
      <c r="U8679" t="str" cm="1">
        <f t="array" ref="U8679">_xlfn.IFS(P8679&gt;60,"High Risk",P8679&gt;30,"Medium Risk",TRUE,"Low Risk")</f>
        <v>Low Risk</v>
      </c>
      <c r="V8679">
        <f t="shared" si="135"/>
        <v>3</v>
      </c>
    </row>
    <row r="8680" spans="1:22" hidden="1" x14ac:dyDescent="0.2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 s="2">
        <v>85146.36</v>
      </c>
      <c r="H8680">
        <v>1</v>
      </c>
      <c r="I8680">
        <v>0</v>
      </c>
      <c r="J8680">
        <v>0</v>
      </c>
      <c r="K8680" s="1">
        <v>2803.89</v>
      </c>
      <c r="L8680">
        <v>0</v>
      </c>
      <c r="M8680">
        <v>23</v>
      </c>
      <c r="N8680">
        <v>1286</v>
      </c>
      <c r="O8680">
        <v>3</v>
      </c>
      <c r="P8680">
        <v>158</v>
      </c>
      <c r="Q8680">
        <v>0.13043478260869565</v>
      </c>
      <c r="R8680">
        <v>29578</v>
      </c>
      <c r="S8680" t="str" cm="1">
        <f t="array" ref="S8680">_xlfn.IFS(E8683&lt;30,"18-29",E8683&lt;45,"30-44",TRUE,"45+")</f>
        <v>30-44</v>
      </c>
      <c r="T8680" t="str" cm="1">
        <f t="array" ref="T8680">_xlfn.IFS(F8680&lt;=2,"0-2 Years",F8680&lt;=5,"3-5 Years",F8680&lt;=8,"6-8 Years",TRUE,"9-10 Years")</f>
        <v>9-10 Years</v>
      </c>
      <c r="U8680" t="str" cm="1">
        <f t="array" ref="U8680">_xlfn.IFS(P8680&gt;60,"High Risk",P8680&gt;30,"Medium Risk",TRUE,"Low Risk")</f>
        <v>High Risk</v>
      </c>
      <c r="V8680">
        <f t="shared" si="135"/>
        <v>5</v>
      </c>
    </row>
    <row r="8681" spans="1:22" hidden="1" x14ac:dyDescent="0.2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 s="2">
        <v>129828.58</v>
      </c>
      <c r="H8681">
        <v>1</v>
      </c>
      <c r="I8681">
        <v>1</v>
      </c>
      <c r="J8681">
        <v>1</v>
      </c>
      <c r="K8681" s="1">
        <v>181918.26</v>
      </c>
      <c r="L8681">
        <v>1</v>
      </c>
      <c r="M8681">
        <v>22</v>
      </c>
      <c r="N8681">
        <v>1369</v>
      </c>
      <c r="O8681">
        <v>7</v>
      </c>
      <c r="P8681">
        <v>60</v>
      </c>
      <c r="Q8681">
        <v>0.31818181818181818</v>
      </c>
      <c r="R8681">
        <v>30118</v>
      </c>
      <c r="S8681" t="str" cm="1">
        <f t="array" ref="S8681">_xlfn.IFS(E8684&lt;30,"18-29",E8684&lt;45,"30-44",TRUE,"45+")</f>
        <v>30-44</v>
      </c>
      <c r="T8681" t="str" cm="1">
        <f t="array" ref="T8681">_xlfn.IFS(F8681&lt;=2,"0-2 Years",F8681&lt;=5,"3-5 Years",F8681&lt;=8,"6-8 Years",TRUE,"9-10 Years")</f>
        <v>3-5 Years</v>
      </c>
      <c r="U8681" t="str" cm="1">
        <f t="array" ref="U8681">_xlfn.IFS(P8681&gt;60,"High Risk",P8681&gt;30,"Medium Risk",TRUE,"Low Risk")</f>
        <v>Medium Risk</v>
      </c>
      <c r="V8681">
        <f t="shared" si="135"/>
        <v>2</v>
      </c>
    </row>
    <row r="8682" spans="1:22" hidden="1" x14ac:dyDescent="0.2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 s="2">
        <v>80214.36</v>
      </c>
      <c r="H8682">
        <v>1</v>
      </c>
      <c r="I8682">
        <v>1</v>
      </c>
      <c r="J8682">
        <v>0</v>
      </c>
      <c r="K8682" s="1">
        <v>115241.96</v>
      </c>
      <c r="L8682">
        <v>1</v>
      </c>
      <c r="M8682">
        <v>15</v>
      </c>
      <c r="N8682">
        <v>4466</v>
      </c>
      <c r="O8682">
        <v>5</v>
      </c>
      <c r="P8682">
        <v>146</v>
      </c>
      <c r="Q8682">
        <v>0.33333333333333331</v>
      </c>
      <c r="R8682">
        <v>66990</v>
      </c>
      <c r="S8682" t="str" cm="1">
        <f t="array" ref="S8682">_xlfn.IFS(E8685&lt;30,"18-29",E8685&lt;45,"30-44",TRUE,"45+")</f>
        <v>45+</v>
      </c>
      <c r="T8682" t="str" cm="1">
        <f t="array" ref="T8682">_xlfn.IFS(F8682&lt;=2,"0-2 Years",F8682&lt;=5,"3-5 Years",F8682&lt;=8,"6-8 Years",TRUE,"9-10 Years")</f>
        <v>3-5 Years</v>
      </c>
      <c r="U8682" t="str" cm="1">
        <f t="array" ref="U8682">_xlfn.IFS(P8682&gt;60,"High Risk",P8682&gt;30,"Medium Risk",TRUE,"Low Risk")</f>
        <v>High Risk</v>
      </c>
      <c r="V8682">
        <f t="shared" si="135"/>
        <v>5</v>
      </c>
    </row>
    <row r="8683" spans="1:22" hidden="1" x14ac:dyDescent="0.2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 s="2">
        <v>0</v>
      </c>
      <c r="H8683">
        <v>2</v>
      </c>
      <c r="I8683">
        <v>1</v>
      </c>
      <c r="J8683">
        <v>1</v>
      </c>
      <c r="K8683" s="1">
        <v>129956.13</v>
      </c>
      <c r="L8683">
        <v>0</v>
      </c>
      <c r="M8683">
        <v>7</v>
      </c>
      <c r="N8683">
        <v>4589</v>
      </c>
      <c r="O8683">
        <v>1</v>
      </c>
      <c r="P8683">
        <v>126</v>
      </c>
      <c r="Q8683">
        <v>0.14285714285714285</v>
      </c>
      <c r="R8683">
        <v>32123</v>
      </c>
      <c r="S8683" t="str" cm="1">
        <f t="array" ref="S8683">_xlfn.IFS(E8686&lt;30,"18-29",E8686&lt;45,"30-44",TRUE,"45+")</f>
        <v>18-29</v>
      </c>
      <c r="T8683" t="str" cm="1">
        <f t="array" ref="T8683">_xlfn.IFS(F8683&lt;=2,"0-2 Years",F8683&lt;=5,"3-5 Years",F8683&lt;=8,"6-8 Years",TRUE,"9-10 Years")</f>
        <v>0-2 Years</v>
      </c>
      <c r="U8683" t="str" cm="1">
        <f t="array" ref="U8683">_xlfn.IFS(P8683&gt;60,"High Risk",P8683&gt;30,"Medium Risk",TRUE,"Low Risk")</f>
        <v>High Risk</v>
      </c>
      <c r="V8683">
        <f t="shared" si="135"/>
        <v>4</v>
      </c>
    </row>
    <row r="8684" spans="1:22" x14ac:dyDescent="0.2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 s="2">
        <v>141796.43</v>
      </c>
      <c r="H8684">
        <v>1</v>
      </c>
      <c r="I8684">
        <v>1</v>
      </c>
      <c r="J8684">
        <v>0</v>
      </c>
      <c r="K8684" s="1">
        <v>45858.49</v>
      </c>
      <c r="L8684">
        <v>0</v>
      </c>
      <c r="M8684">
        <v>8</v>
      </c>
      <c r="N8684">
        <v>1428</v>
      </c>
      <c r="O8684">
        <v>4</v>
      </c>
      <c r="P8684">
        <v>36</v>
      </c>
      <c r="Q8684">
        <v>0.5</v>
      </c>
      <c r="R8684">
        <v>11424</v>
      </c>
      <c r="S8684" t="str" cm="1">
        <f t="array" ref="S8684">_xlfn.IFS(E8687&lt;30,"18-29",E8687&lt;45,"30-44",TRUE,"45+")</f>
        <v>30-44</v>
      </c>
      <c r="T8684" t="str" cm="1">
        <f t="array" ref="T8684">_xlfn.IFS(F8684&lt;=2,"0-2 Years",F8684&lt;=5,"3-5 Years",F8684&lt;=8,"6-8 Years",TRUE,"9-10 Years")</f>
        <v>0-2 Years</v>
      </c>
      <c r="U8684" t="str" cm="1">
        <f t="array" ref="U8684">_xlfn.IFS(P8684&gt;60,"High Risk",P8684&gt;30,"Medium Risk",TRUE,"Low Risk")</f>
        <v>Medium Risk</v>
      </c>
      <c r="V8684">
        <f t="shared" si="135"/>
        <v>6</v>
      </c>
    </row>
    <row r="8685" spans="1:22" hidden="1" x14ac:dyDescent="0.2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 s="2">
        <v>195238.29</v>
      </c>
      <c r="H8685">
        <v>4</v>
      </c>
      <c r="I8685">
        <v>0</v>
      </c>
      <c r="J8685">
        <v>1</v>
      </c>
      <c r="K8685" s="1">
        <v>131083.56</v>
      </c>
      <c r="L8685">
        <v>1</v>
      </c>
      <c r="M8685">
        <v>5</v>
      </c>
      <c r="N8685">
        <v>4646</v>
      </c>
      <c r="O8685">
        <v>10</v>
      </c>
      <c r="P8685">
        <v>112</v>
      </c>
      <c r="Q8685">
        <v>1</v>
      </c>
      <c r="R8685">
        <v>23230</v>
      </c>
      <c r="S8685" t="str" cm="1">
        <f t="array" ref="S8685">_xlfn.IFS(E8688&lt;30,"18-29",E8688&lt;45,"30-44",TRUE,"45+")</f>
        <v>45+</v>
      </c>
      <c r="T8685" t="str" cm="1">
        <f t="array" ref="T8685">_xlfn.IFS(F8685&lt;=2,"0-2 Years",F8685&lt;=5,"3-5 Years",F8685&lt;=8,"6-8 Years",TRUE,"9-10 Years")</f>
        <v>6-8 Years</v>
      </c>
      <c r="U8685" t="str" cm="1">
        <f t="array" ref="U8685">_xlfn.IFS(P8685&gt;60,"High Risk",P8685&gt;30,"Medium Risk",TRUE,"Low Risk")</f>
        <v>High Risk</v>
      </c>
      <c r="V8685">
        <f t="shared" si="135"/>
        <v>1</v>
      </c>
    </row>
    <row r="8686" spans="1:22" hidden="1" x14ac:dyDescent="0.2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 s="2">
        <v>111348.15</v>
      </c>
      <c r="H8686">
        <v>1</v>
      </c>
      <c r="I8686">
        <v>1</v>
      </c>
      <c r="J8686">
        <v>0</v>
      </c>
      <c r="K8686" s="1">
        <v>46422.46</v>
      </c>
      <c r="L8686">
        <v>0</v>
      </c>
      <c r="M8686">
        <v>19</v>
      </c>
      <c r="N8686">
        <v>2886</v>
      </c>
      <c r="O8686">
        <v>7</v>
      </c>
      <c r="P8686">
        <v>101</v>
      </c>
      <c r="Q8686">
        <v>0.36842105263157893</v>
      </c>
      <c r="R8686">
        <v>54834</v>
      </c>
      <c r="S8686" t="str" cm="1">
        <f t="array" ref="S8686">_xlfn.IFS(E8689&lt;30,"18-29",E8689&lt;45,"30-44",TRUE,"45+")</f>
        <v>30-44</v>
      </c>
      <c r="T8686" t="str" cm="1">
        <f t="array" ref="T8686">_xlfn.IFS(F8686&lt;=2,"0-2 Years",F8686&lt;=5,"3-5 Years",F8686&lt;=8,"6-8 Years",TRUE,"9-10 Years")</f>
        <v>6-8 Years</v>
      </c>
      <c r="U8686" t="str" cm="1">
        <f t="array" ref="U8686">_xlfn.IFS(P8686&gt;60,"High Risk",P8686&gt;30,"Medium Risk",TRUE,"Low Risk")</f>
        <v>High Risk</v>
      </c>
      <c r="V8686">
        <f t="shared" si="135"/>
        <v>5</v>
      </c>
    </row>
    <row r="8687" spans="1:22" hidden="1" x14ac:dyDescent="0.2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 s="2">
        <v>0</v>
      </c>
      <c r="H8687">
        <v>2</v>
      </c>
      <c r="I8687">
        <v>1</v>
      </c>
      <c r="J8687">
        <v>1</v>
      </c>
      <c r="K8687" s="1">
        <v>57675.88</v>
      </c>
      <c r="L8687">
        <v>0</v>
      </c>
      <c r="M8687">
        <v>2</v>
      </c>
      <c r="N8687">
        <v>3164</v>
      </c>
      <c r="O8687">
        <v>7</v>
      </c>
      <c r="P8687">
        <v>84</v>
      </c>
      <c r="Q8687">
        <v>1</v>
      </c>
      <c r="R8687">
        <v>6328</v>
      </c>
      <c r="S8687" t="str" cm="1">
        <f t="array" ref="S8687">_xlfn.IFS(E8690&lt;30,"18-29",E8690&lt;45,"30-44",TRUE,"45+")</f>
        <v>30-44</v>
      </c>
      <c r="T8687" t="str" cm="1">
        <f t="array" ref="T8687">_xlfn.IFS(F8687&lt;=2,"0-2 Years",F8687&lt;=5,"3-5 Years",F8687&lt;=8,"6-8 Years",TRUE,"9-10 Years")</f>
        <v>6-8 Years</v>
      </c>
      <c r="U8687" t="str" cm="1">
        <f t="array" ref="U8687">_xlfn.IFS(P8687&gt;60,"High Risk",P8687&gt;30,"Medium Risk",TRUE,"Low Risk")</f>
        <v>High Risk</v>
      </c>
      <c r="V8687">
        <f t="shared" si="135"/>
        <v>3</v>
      </c>
    </row>
    <row r="8688" spans="1:22" hidden="1" x14ac:dyDescent="0.2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 s="2">
        <v>0</v>
      </c>
      <c r="H8688">
        <v>2</v>
      </c>
      <c r="I8688">
        <v>1</v>
      </c>
      <c r="J8688">
        <v>1</v>
      </c>
      <c r="K8688" s="1">
        <v>169741.96</v>
      </c>
      <c r="L8688">
        <v>0</v>
      </c>
      <c r="M8688">
        <v>24</v>
      </c>
      <c r="N8688">
        <v>2299</v>
      </c>
      <c r="O8688">
        <v>8</v>
      </c>
      <c r="P8688">
        <v>179</v>
      </c>
      <c r="Q8688">
        <v>0.33333333333333331</v>
      </c>
      <c r="R8688">
        <v>55176</v>
      </c>
      <c r="S8688" t="str" cm="1">
        <f t="array" ref="S8688">_xlfn.IFS(E8691&lt;30,"18-29",E8691&lt;45,"30-44",TRUE,"45+")</f>
        <v>45+</v>
      </c>
      <c r="T8688" t="str" cm="1">
        <f t="array" ref="T8688">_xlfn.IFS(F8688&lt;=2,"0-2 Years",F8688&lt;=5,"3-5 Years",F8688&lt;=8,"6-8 Years",TRUE,"9-10 Years")</f>
        <v>6-8 Years</v>
      </c>
      <c r="U8688" t="str" cm="1">
        <f t="array" ref="U8688">_xlfn.IFS(P8688&gt;60,"High Risk",P8688&gt;30,"Medium Risk",TRUE,"Low Risk")</f>
        <v>High Risk</v>
      </c>
      <c r="V8688">
        <f t="shared" si="135"/>
        <v>4</v>
      </c>
    </row>
    <row r="8689" spans="1:22" hidden="1" x14ac:dyDescent="0.2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 s="2">
        <v>64404.26</v>
      </c>
      <c r="H8689">
        <v>2</v>
      </c>
      <c r="I8689">
        <v>0</v>
      </c>
      <c r="J8689">
        <v>0</v>
      </c>
      <c r="K8689" s="1">
        <v>26022.37</v>
      </c>
      <c r="L8689">
        <v>0</v>
      </c>
      <c r="M8689">
        <v>11</v>
      </c>
      <c r="N8689">
        <v>2302</v>
      </c>
      <c r="O8689">
        <v>5</v>
      </c>
      <c r="P8689">
        <v>83</v>
      </c>
      <c r="Q8689">
        <v>0.45454545454545453</v>
      </c>
      <c r="R8689">
        <v>25322</v>
      </c>
      <c r="S8689" t="str" cm="1">
        <f t="array" ref="S8689">_xlfn.IFS(E8692&lt;30,"18-29",E8692&lt;45,"30-44",TRUE,"45+")</f>
        <v>30-44</v>
      </c>
      <c r="T8689" t="str" cm="1">
        <f t="array" ref="T8689">_xlfn.IFS(F8689&lt;=2,"0-2 Years",F8689&lt;=5,"3-5 Years",F8689&lt;=8,"6-8 Years",TRUE,"9-10 Years")</f>
        <v>9-10 Years</v>
      </c>
      <c r="U8689" t="str" cm="1">
        <f t="array" ref="U8689">_xlfn.IFS(P8689&gt;60,"High Risk",P8689&gt;30,"Medium Risk",TRUE,"Low Risk")</f>
        <v>High Risk</v>
      </c>
      <c r="V8689">
        <f t="shared" si="135"/>
        <v>3</v>
      </c>
    </row>
    <row r="8690" spans="1:22" hidden="1" x14ac:dyDescent="0.2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 s="2">
        <v>154309.67000000001</v>
      </c>
      <c r="H8690">
        <v>1</v>
      </c>
      <c r="I8690">
        <v>1</v>
      </c>
      <c r="J8690">
        <v>1</v>
      </c>
      <c r="K8690" s="1">
        <v>125334.16</v>
      </c>
      <c r="L8690">
        <v>1</v>
      </c>
      <c r="M8690">
        <v>30</v>
      </c>
      <c r="N8690">
        <v>628</v>
      </c>
      <c r="O8690">
        <v>7</v>
      </c>
      <c r="P8690">
        <v>151</v>
      </c>
      <c r="Q8690">
        <v>0.23333333333333334</v>
      </c>
      <c r="R8690">
        <v>18840</v>
      </c>
      <c r="S8690" t="str" cm="1">
        <f t="array" ref="S8690">_xlfn.IFS(E8693&lt;30,"18-29",E8693&lt;45,"30-44",TRUE,"45+")</f>
        <v>30-44</v>
      </c>
      <c r="T8690" t="str" cm="1">
        <f t="array" ref="T8690">_xlfn.IFS(F8690&lt;=2,"0-2 Years",F8690&lt;=5,"3-5 Years",F8690&lt;=8,"6-8 Years",TRUE,"9-10 Years")</f>
        <v>9-10 Years</v>
      </c>
      <c r="U8690" t="str" cm="1">
        <f t="array" ref="U8690">_xlfn.IFS(P8690&gt;60,"High Risk",P8690&gt;30,"Medium Risk",TRUE,"Low Risk")</f>
        <v>High Risk</v>
      </c>
      <c r="V8690">
        <f t="shared" si="135"/>
        <v>2</v>
      </c>
    </row>
    <row r="8691" spans="1:22" hidden="1" x14ac:dyDescent="0.2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 s="2">
        <v>129431.36</v>
      </c>
      <c r="H8691">
        <v>1</v>
      </c>
      <c r="I8691">
        <v>0</v>
      </c>
      <c r="J8691">
        <v>1</v>
      </c>
      <c r="K8691" s="1">
        <v>21343.74</v>
      </c>
      <c r="L8691">
        <v>0</v>
      </c>
      <c r="M8691">
        <v>9</v>
      </c>
      <c r="N8691">
        <v>2626</v>
      </c>
      <c r="O8691">
        <v>2</v>
      </c>
      <c r="P8691">
        <v>163</v>
      </c>
      <c r="Q8691">
        <v>0.22222222222222221</v>
      </c>
      <c r="R8691">
        <v>23634</v>
      </c>
      <c r="S8691" t="str" cm="1">
        <f t="array" ref="S8691">_xlfn.IFS(E8694&lt;30,"18-29",E8694&lt;45,"30-44",TRUE,"45+")</f>
        <v>30-44</v>
      </c>
      <c r="T8691" t="str" cm="1">
        <f t="array" ref="T8691">_xlfn.IFS(F8691&lt;=2,"0-2 Years",F8691&lt;=5,"3-5 Years",F8691&lt;=8,"6-8 Years",TRUE,"9-10 Years")</f>
        <v>9-10 Years</v>
      </c>
      <c r="U8691" t="str" cm="1">
        <f t="array" ref="U8691">_xlfn.IFS(P8691&gt;60,"High Risk",P8691&gt;30,"Medium Risk",TRUE,"Low Risk")</f>
        <v>High Risk</v>
      </c>
      <c r="V8691">
        <f t="shared" si="135"/>
        <v>3</v>
      </c>
    </row>
    <row r="8692" spans="1:22" hidden="1" x14ac:dyDescent="0.2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 s="2">
        <v>134204.67000000001</v>
      </c>
      <c r="H8692">
        <v>1</v>
      </c>
      <c r="I8692">
        <v>1</v>
      </c>
      <c r="J8692">
        <v>1</v>
      </c>
      <c r="K8692" s="1">
        <v>139971.01</v>
      </c>
      <c r="L8692">
        <v>0</v>
      </c>
      <c r="M8692">
        <v>23</v>
      </c>
      <c r="N8692">
        <v>1065</v>
      </c>
      <c r="O8692">
        <v>10</v>
      </c>
      <c r="P8692">
        <v>177</v>
      </c>
      <c r="Q8692">
        <v>0.43478260869565216</v>
      </c>
      <c r="R8692">
        <v>24495</v>
      </c>
      <c r="S8692" t="str" cm="1">
        <f t="array" ref="S8692">_xlfn.IFS(E8695&lt;30,"18-29",E8695&lt;45,"30-44",TRUE,"45+")</f>
        <v>45+</v>
      </c>
      <c r="T8692" t="str" cm="1">
        <f t="array" ref="T8692">_xlfn.IFS(F8692&lt;=2,"0-2 Years",F8692&lt;=5,"3-5 Years",F8692&lt;=8,"6-8 Years",TRUE,"9-10 Years")</f>
        <v>3-5 Years</v>
      </c>
      <c r="U8692" t="str" cm="1">
        <f t="array" ref="U8692">_xlfn.IFS(P8692&gt;60,"High Risk",P8692&gt;30,"Medium Risk",TRUE,"Low Risk")</f>
        <v>High Risk</v>
      </c>
      <c r="V8692">
        <f t="shared" si="135"/>
        <v>2</v>
      </c>
    </row>
    <row r="8693" spans="1:22" hidden="1" x14ac:dyDescent="0.2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 s="2">
        <v>0</v>
      </c>
      <c r="H8693">
        <v>2</v>
      </c>
      <c r="I8693">
        <v>0</v>
      </c>
      <c r="J8693">
        <v>1</v>
      </c>
      <c r="K8693" s="1">
        <v>47455.82</v>
      </c>
      <c r="L8693">
        <v>0</v>
      </c>
      <c r="M8693">
        <v>2</v>
      </c>
      <c r="N8693">
        <v>4785</v>
      </c>
      <c r="O8693">
        <v>8</v>
      </c>
      <c r="P8693">
        <v>168</v>
      </c>
      <c r="Q8693">
        <v>1</v>
      </c>
      <c r="R8693">
        <v>9570</v>
      </c>
      <c r="S8693" t="str" cm="1">
        <f t="array" ref="S8693">_xlfn.IFS(E8696&lt;30,"18-29",E8696&lt;45,"30-44",TRUE,"45+")</f>
        <v>45+</v>
      </c>
      <c r="T8693" t="str" cm="1">
        <f t="array" ref="T8693">_xlfn.IFS(F8693&lt;=2,"0-2 Years",F8693&lt;=5,"3-5 Years",F8693&lt;=8,"6-8 Years",TRUE,"9-10 Years")</f>
        <v>3-5 Years</v>
      </c>
      <c r="U8693" t="str" cm="1">
        <f t="array" ref="U8693">_xlfn.IFS(P8693&gt;60,"High Risk",P8693&gt;30,"Medium Risk",TRUE,"Low Risk")</f>
        <v>High Risk</v>
      </c>
      <c r="V8693">
        <f t="shared" si="135"/>
        <v>3</v>
      </c>
    </row>
    <row r="8694" spans="1:22" hidden="1" x14ac:dyDescent="0.2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 s="2">
        <v>0</v>
      </c>
      <c r="H8694">
        <v>2</v>
      </c>
      <c r="I8694">
        <v>1</v>
      </c>
      <c r="J8694">
        <v>1</v>
      </c>
      <c r="K8694" s="1">
        <v>55593.8</v>
      </c>
      <c r="L8694">
        <v>0</v>
      </c>
      <c r="M8694">
        <v>24</v>
      </c>
      <c r="N8694">
        <v>3057</v>
      </c>
      <c r="O8694">
        <v>8</v>
      </c>
      <c r="P8694">
        <v>28</v>
      </c>
      <c r="Q8694">
        <v>0.33333333333333331</v>
      </c>
      <c r="R8694">
        <v>73368</v>
      </c>
      <c r="S8694" t="str" cm="1">
        <f t="array" ref="S8694">_xlfn.IFS(E8697&lt;30,"18-29",E8697&lt;45,"30-44",TRUE,"45+")</f>
        <v>30-44</v>
      </c>
      <c r="T8694" t="str" cm="1">
        <f t="array" ref="T8694">_xlfn.IFS(F8694&lt;=2,"0-2 Years",F8694&lt;=5,"3-5 Years",F8694&lt;=8,"6-8 Years",TRUE,"9-10 Years")</f>
        <v>6-8 Years</v>
      </c>
      <c r="U8694" t="str" cm="1">
        <f t="array" ref="U8694">_xlfn.IFS(P8694&gt;60,"High Risk",P8694&gt;30,"Medium Risk",TRUE,"Low Risk")</f>
        <v>Low Risk</v>
      </c>
      <c r="V8694">
        <f t="shared" si="135"/>
        <v>3</v>
      </c>
    </row>
    <row r="8695" spans="1:22" x14ac:dyDescent="0.2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 s="2">
        <v>0</v>
      </c>
      <c r="H8695">
        <v>2</v>
      </c>
      <c r="I8695">
        <v>1</v>
      </c>
      <c r="J8695">
        <v>0</v>
      </c>
      <c r="K8695" s="1">
        <v>191756.54</v>
      </c>
      <c r="L8695">
        <v>1</v>
      </c>
      <c r="M8695">
        <v>29</v>
      </c>
      <c r="N8695">
        <v>508</v>
      </c>
      <c r="O8695">
        <v>5</v>
      </c>
      <c r="P8695">
        <v>38</v>
      </c>
      <c r="Q8695">
        <v>0.17241379310344829</v>
      </c>
      <c r="R8695">
        <v>14732</v>
      </c>
      <c r="S8695" t="str" cm="1">
        <f t="array" ref="S8695">_xlfn.IFS(E8698&lt;30,"18-29",E8698&lt;45,"30-44",TRUE,"45+")</f>
        <v>30-44</v>
      </c>
      <c r="T8695" t="str" cm="1">
        <f t="array" ref="T8695">_xlfn.IFS(F8695&lt;=2,"0-2 Years",F8695&lt;=5,"3-5 Years",F8695&lt;=8,"6-8 Years",TRUE,"9-10 Years")</f>
        <v>3-5 Years</v>
      </c>
      <c r="U8695" t="str" cm="1">
        <f t="array" ref="U8695">_xlfn.IFS(P8695&gt;60,"High Risk",P8695&gt;30,"Medium Risk",TRUE,"Low Risk")</f>
        <v>Medium Risk</v>
      </c>
      <c r="V8695">
        <f t="shared" si="135"/>
        <v>7</v>
      </c>
    </row>
    <row r="8696" spans="1:22" hidden="1" x14ac:dyDescent="0.2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 s="2">
        <v>116711.06</v>
      </c>
      <c r="H8696">
        <v>2</v>
      </c>
      <c r="I8696">
        <v>0</v>
      </c>
      <c r="J8696">
        <v>0</v>
      </c>
      <c r="K8696" s="1">
        <v>76373.38</v>
      </c>
      <c r="L8696">
        <v>0</v>
      </c>
      <c r="M8696">
        <v>5</v>
      </c>
      <c r="N8696">
        <v>3322</v>
      </c>
      <c r="O8696">
        <v>0</v>
      </c>
      <c r="P8696">
        <v>141</v>
      </c>
      <c r="Q8696">
        <v>0</v>
      </c>
      <c r="R8696">
        <v>16610</v>
      </c>
      <c r="S8696" t="str" cm="1">
        <f t="array" ref="S8696">_xlfn.IFS(E8699&lt;30,"18-29",E8699&lt;45,"30-44",TRUE,"45+")</f>
        <v>30-44</v>
      </c>
      <c r="T8696" t="str" cm="1">
        <f t="array" ref="T8696">_xlfn.IFS(F8696&lt;=2,"0-2 Years",F8696&lt;=5,"3-5 Years",F8696&lt;=8,"6-8 Years",TRUE,"9-10 Years")</f>
        <v>9-10 Years</v>
      </c>
      <c r="U8696" t="str" cm="1">
        <f t="array" ref="U8696">_xlfn.IFS(P8696&gt;60,"High Risk",P8696&gt;30,"Medium Risk",TRUE,"Low Risk")</f>
        <v>High Risk</v>
      </c>
      <c r="V8696">
        <f t="shared" si="135"/>
        <v>4</v>
      </c>
    </row>
    <row r="8697" spans="1:22" x14ac:dyDescent="0.2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 s="2">
        <v>0</v>
      </c>
      <c r="H8697">
        <v>2</v>
      </c>
      <c r="I8697">
        <v>1</v>
      </c>
      <c r="J8697">
        <v>0</v>
      </c>
      <c r="K8697" s="1">
        <v>169278.51</v>
      </c>
      <c r="L8697">
        <v>0</v>
      </c>
      <c r="M8697">
        <v>29</v>
      </c>
      <c r="N8697">
        <v>2941</v>
      </c>
      <c r="O8697">
        <v>3</v>
      </c>
      <c r="P8697">
        <v>171</v>
      </c>
      <c r="Q8697">
        <v>0.10344827586206896</v>
      </c>
      <c r="R8697">
        <v>85289</v>
      </c>
      <c r="S8697" t="str" cm="1">
        <f t="array" ref="S8697">_xlfn.IFS(E8700&lt;30,"18-29",E8700&lt;45,"30-44",TRUE,"45+")</f>
        <v>30-44</v>
      </c>
      <c r="T8697" t="str" cm="1">
        <f t="array" ref="T8697">_xlfn.IFS(F8697&lt;=2,"0-2 Years",F8697&lt;=5,"3-5 Years",F8697&lt;=8,"6-8 Years",TRUE,"9-10 Years")</f>
        <v>9-10 Years</v>
      </c>
      <c r="U8697" t="str" cm="1">
        <f t="array" ref="U8697">_xlfn.IFS(P8697&gt;60,"High Risk",P8697&gt;30,"Medium Risk",TRUE,"Low Risk")</f>
        <v>High Risk</v>
      </c>
      <c r="V8697">
        <f t="shared" si="135"/>
        <v>6</v>
      </c>
    </row>
    <row r="8698" spans="1:22" hidden="1" x14ac:dyDescent="0.2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 s="2">
        <v>54980.81</v>
      </c>
      <c r="H8698">
        <v>1</v>
      </c>
      <c r="I8698">
        <v>1</v>
      </c>
      <c r="J8698">
        <v>1</v>
      </c>
      <c r="K8698" s="1">
        <v>136909.88</v>
      </c>
      <c r="L8698">
        <v>0</v>
      </c>
      <c r="M8698">
        <v>15</v>
      </c>
      <c r="N8698">
        <v>1301</v>
      </c>
      <c r="O8698">
        <v>6</v>
      </c>
      <c r="P8698">
        <v>19</v>
      </c>
      <c r="Q8698">
        <v>0.4</v>
      </c>
      <c r="R8698">
        <v>19515</v>
      </c>
      <c r="S8698" t="str" cm="1">
        <f t="array" ref="S8698">_xlfn.IFS(E8701&lt;30,"18-29",E8701&lt;45,"30-44",TRUE,"45+")</f>
        <v>30-44</v>
      </c>
      <c r="T8698" t="str" cm="1">
        <f t="array" ref="T8698">_xlfn.IFS(F8698&lt;=2,"0-2 Years",F8698&lt;=5,"3-5 Years",F8698&lt;=8,"6-8 Years",TRUE,"9-10 Years")</f>
        <v>0-2 Years</v>
      </c>
      <c r="U8698" t="str" cm="1">
        <f t="array" ref="U8698">_xlfn.IFS(P8698&gt;60,"High Risk",P8698&gt;30,"Medium Risk",TRUE,"Low Risk")</f>
        <v>Low Risk</v>
      </c>
      <c r="V8698">
        <f t="shared" si="135"/>
        <v>3</v>
      </c>
    </row>
    <row r="8699" spans="1:22" hidden="1" x14ac:dyDescent="0.2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 s="2">
        <v>99773.85</v>
      </c>
      <c r="H8699">
        <v>2</v>
      </c>
      <c r="I8699">
        <v>1</v>
      </c>
      <c r="J8699">
        <v>0</v>
      </c>
      <c r="K8699" s="1">
        <v>54865.919999999998</v>
      </c>
      <c r="L8699">
        <v>0</v>
      </c>
      <c r="M8699">
        <v>27</v>
      </c>
      <c r="N8699">
        <v>3530</v>
      </c>
      <c r="O8699">
        <v>1</v>
      </c>
      <c r="P8699">
        <v>169</v>
      </c>
      <c r="Q8699">
        <v>3.7037037037037035E-2</v>
      </c>
      <c r="R8699">
        <v>95310</v>
      </c>
      <c r="S8699" t="str" cm="1">
        <f t="array" ref="S8699">_xlfn.IFS(E8702&lt;30,"18-29",E8702&lt;45,"30-44",TRUE,"45+")</f>
        <v>18-29</v>
      </c>
      <c r="T8699" t="str" cm="1">
        <f t="array" ref="T8699">_xlfn.IFS(F8699&lt;=2,"0-2 Years",F8699&lt;=5,"3-5 Years",F8699&lt;=8,"6-8 Years",TRUE,"9-10 Years")</f>
        <v>3-5 Years</v>
      </c>
      <c r="U8699" t="str" cm="1">
        <f t="array" ref="U8699">_xlfn.IFS(P8699&gt;60,"High Risk",P8699&gt;30,"Medium Risk",TRUE,"Low Risk")</f>
        <v>High Risk</v>
      </c>
      <c r="V8699">
        <f t="shared" si="135"/>
        <v>3</v>
      </c>
    </row>
    <row r="8700" spans="1:22" hidden="1" x14ac:dyDescent="0.2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 s="2">
        <v>101231.77</v>
      </c>
      <c r="H8700">
        <v>2</v>
      </c>
      <c r="I8700">
        <v>0</v>
      </c>
      <c r="J8700">
        <v>0</v>
      </c>
      <c r="K8700" s="1">
        <v>156529.44</v>
      </c>
      <c r="L8700">
        <v>0</v>
      </c>
      <c r="M8700">
        <v>7</v>
      </c>
      <c r="N8700">
        <v>3986</v>
      </c>
      <c r="O8700">
        <v>4</v>
      </c>
      <c r="P8700">
        <v>60</v>
      </c>
      <c r="Q8700">
        <v>0.5714285714285714</v>
      </c>
      <c r="R8700">
        <v>27902</v>
      </c>
      <c r="S8700" t="str" cm="1">
        <f t="array" ref="S8700">_xlfn.IFS(E8703&lt;30,"18-29",E8703&lt;45,"30-44",TRUE,"45+")</f>
        <v>30-44</v>
      </c>
      <c r="T8700" t="str" cm="1">
        <f t="array" ref="T8700">_xlfn.IFS(F8700&lt;=2,"0-2 Years",F8700&lt;=5,"3-5 Years",F8700&lt;=8,"6-8 Years",TRUE,"9-10 Years")</f>
        <v>6-8 Years</v>
      </c>
      <c r="U8700" t="str" cm="1">
        <f t="array" ref="U8700">_xlfn.IFS(P8700&gt;60,"High Risk",P8700&gt;30,"Medium Risk",TRUE,"Low Risk")</f>
        <v>Medium Risk</v>
      </c>
      <c r="V8700">
        <f t="shared" si="135"/>
        <v>3</v>
      </c>
    </row>
    <row r="8701" spans="1:22" x14ac:dyDescent="0.2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 s="2">
        <v>117070.21</v>
      </c>
      <c r="H8701">
        <v>1</v>
      </c>
      <c r="I8701">
        <v>1</v>
      </c>
      <c r="J8701">
        <v>0</v>
      </c>
      <c r="K8701" s="1">
        <v>113482.2</v>
      </c>
      <c r="L8701">
        <v>0</v>
      </c>
      <c r="M8701">
        <v>30</v>
      </c>
      <c r="N8701">
        <v>2726</v>
      </c>
      <c r="O8701">
        <v>7</v>
      </c>
      <c r="P8701">
        <v>47</v>
      </c>
      <c r="Q8701">
        <v>0.23333333333333334</v>
      </c>
      <c r="R8701">
        <v>81780</v>
      </c>
      <c r="S8701" t="str" cm="1">
        <f t="array" ref="S8701">_xlfn.IFS(E8704&lt;30,"18-29",E8704&lt;45,"30-44",TRUE,"45+")</f>
        <v>30-44</v>
      </c>
      <c r="T8701" t="str" cm="1">
        <f t="array" ref="T8701">_xlfn.IFS(F8701&lt;=2,"0-2 Years",F8701&lt;=5,"3-5 Years",F8701&lt;=8,"6-8 Years",TRUE,"9-10 Years")</f>
        <v>0-2 Years</v>
      </c>
      <c r="U8701" t="str" cm="1">
        <f t="array" ref="U8701">_xlfn.IFS(P8701&gt;60,"High Risk",P8701&gt;30,"Medium Risk",TRUE,"Low Risk")</f>
        <v>Medium Risk</v>
      </c>
      <c r="V8701">
        <f t="shared" si="135"/>
        <v>6</v>
      </c>
    </row>
    <row r="8702" spans="1:22" hidden="1" x14ac:dyDescent="0.2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 s="2">
        <v>73314.039999999994</v>
      </c>
      <c r="H8702">
        <v>2</v>
      </c>
      <c r="I8702">
        <v>1</v>
      </c>
      <c r="J8702">
        <v>0</v>
      </c>
      <c r="K8702" s="1">
        <v>63446.47</v>
      </c>
      <c r="L8702">
        <v>0</v>
      </c>
      <c r="M8702">
        <v>19</v>
      </c>
      <c r="N8702">
        <v>4239</v>
      </c>
      <c r="O8702">
        <v>8</v>
      </c>
      <c r="P8702">
        <v>92</v>
      </c>
      <c r="Q8702">
        <v>0.42105263157894735</v>
      </c>
      <c r="R8702">
        <v>80541</v>
      </c>
      <c r="S8702" t="str" cm="1">
        <f t="array" ref="S8702">_xlfn.IFS(E8705&lt;30,"18-29",E8705&lt;45,"30-44",TRUE,"45+")</f>
        <v>30-44</v>
      </c>
      <c r="T8702" t="str" cm="1">
        <f t="array" ref="T8702">_xlfn.IFS(F8702&lt;=2,"0-2 Years",F8702&lt;=5,"3-5 Years",F8702&lt;=8,"6-8 Years",TRUE,"9-10 Years")</f>
        <v>6-8 Years</v>
      </c>
      <c r="U8702" t="str" cm="1">
        <f t="array" ref="U8702">_xlfn.IFS(P8702&gt;60,"High Risk",P8702&gt;30,"Medium Risk",TRUE,"Low Risk")</f>
        <v>High Risk</v>
      </c>
      <c r="V8702">
        <f t="shared" si="135"/>
        <v>3</v>
      </c>
    </row>
    <row r="8703" spans="1:22" x14ac:dyDescent="0.2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 s="2">
        <v>0</v>
      </c>
      <c r="H8703">
        <v>1</v>
      </c>
      <c r="I8703">
        <v>1</v>
      </c>
      <c r="J8703">
        <v>1</v>
      </c>
      <c r="K8703" s="1">
        <v>13624.02</v>
      </c>
      <c r="L8703">
        <v>0</v>
      </c>
      <c r="M8703">
        <v>10</v>
      </c>
      <c r="N8703">
        <v>3872</v>
      </c>
      <c r="O8703">
        <v>1</v>
      </c>
      <c r="P8703">
        <v>149</v>
      </c>
      <c r="Q8703">
        <v>0.1</v>
      </c>
      <c r="R8703">
        <v>38720</v>
      </c>
      <c r="S8703" t="str" cm="1">
        <f t="array" ref="S8703">_xlfn.IFS(E8706&lt;30,"18-29",E8706&lt;45,"30-44",TRUE,"45+")</f>
        <v>30-44</v>
      </c>
      <c r="T8703" t="str" cm="1">
        <f t="array" ref="T8703">_xlfn.IFS(F8703&lt;=2,"0-2 Years",F8703&lt;=5,"3-5 Years",F8703&lt;=8,"6-8 Years",TRUE,"9-10 Years")</f>
        <v>0-2 Years</v>
      </c>
      <c r="U8703" t="str" cm="1">
        <f t="array" ref="U8703">_xlfn.IFS(P8703&gt;60,"High Risk",P8703&gt;30,"Medium Risk",TRUE,"Low Risk")</f>
        <v>High Risk</v>
      </c>
      <c r="V8703">
        <f t="shared" si="135"/>
        <v>6</v>
      </c>
    </row>
    <row r="8704" spans="1:22" hidden="1" x14ac:dyDescent="0.2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 s="2">
        <v>212314.03</v>
      </c>
      <c r="H8704">
        <v>1</v>
      </c>
      <c r="I8704">
        <v>0</v>
      </c>
      <c r="J8704">
        <v>1</v>
      </c>
      <c r="K8704" s="1">
        <v>148814.54</v>
      </c>
      <c r="L8704">
        <v>0</v>
      </c>
      <c r="M8704">
        <v>28</v>
      </c>
      <c r="N8704">
        <v>3816</v>
      </c>
      <c r="O8704">
        <v>10</v>
      </c>
      <c r="P8704">
        <v>176</v>
      </c>
      <c r="Q8704">
        <v>0.35714285714285715</v>
      </c>
      <c r="R8704">
        <v>106848</v>
      </c>
      <c r="S8704" t="str" cm="1">
        <f t="array" ref="S8704">_xlfn.IFS(E8707&lt;30,"18-29",E8707&lt;45,"30-44",TRUE,"45+")</f>
        <v>30-44</v>
      </c>
      <c r="T8704" t="str" cm="1">
        <f t="array" ref="T8704">_xlfn.IFS(F8704&lt;=2,"0-2 Years",F8704&lt;=5,"3-5 Years",F8704&lt;=8,"6-8 Years",TRUE,"9-10 Years")</f>
        <v>9-10 Years</v>
      </c>
      <c r="U8704" t="str" cm="1">
        <f t="array" ref="U8704">_xlfn.IFS(P8704&gt;60,"High Risk",P8704&gt;30,"Medium Risk",TRUE,"Low Risk")</f>
        <v>High Risk</v>
      </c>
      <c r="V8704">
        <f t="shared" si="135"/>
        <v>2</v>
      </c>
    </row>
    <row r="8705" spans="1:22" hidden="1" x14ac:dyDescent="0.2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 s="2">
        <v>136067.82</v>
      </c>
      <c r="H8705">
        <v>2</v>
      </c>
      <c r="I8705">
        <v>1</v>
      </c>
      <c r="J8705">
        <v>0</v>
      </c>
      <c r="K8705" s="1">
        <v>65567.91</v>
      </c>
      <c r="L8705">
        <v>0</v>
      </c>
      <c r="M8705">
        <v>25</v>
      </c>
      <c r="N8705">
        <v>2966</v>
      </c>
      <c r="O8705">
        <v>10</v>
      </c>
      <c r="P8705">
        <v>86</v>
      </c>
      <c r="Q8705">
        <v>0.4</v>
      </c>
      <c r="R8705">
        <v>74150</v>
      </c>
      <c r="S8705" t="str" cm="1">
        <f t="array" ref="S8705">_xlfn.IFS(E8708&lt;30,"18-29",E8708&lt;45,"30-44",TRUE,"45+")</f>
        <v>45+</v>
      </c>
      <c r="T8705" t="str" cm="1">
        <f t="array" ref="T8705">_xlfn.IFS(F8705&lt;=2,"0-2 Years",F8705&lt;=5,"3-5 Years",F8705&lt;=8,"6-8 Years",TRUE,"9-10 Years")</f>
        <v>3-5 Years</v>
      </c>
      <c r="U8705" t="str" cm="1">
        <f t="array" ref="U8705">_xlfn.IFS(P8705&gt;60,"High Risk",P8705&gt;30,"Medium Risk",TRUE,"Low Risk")</f>
        <v>High Risk</v>
      </c>
      <c r="V8705">
        <f t="shared" si="135"/>
        <v>3</v>
      </c>
    </row>
    <row r="8706" spans="1:22" hidden="1" x14ac:dyDescent="0.2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 s="2">
        <v>109052.04</v>
      </c>
      <c r="H8706">
        <v>2</v>
      </c>
      <c r="I8706">
        <v>1</v>
      </c>
      <c r="J8706">
        <v>0</v>
      </c>
      <c r="K8706" s="1">
        <v>6409.55</v>
      </c>
      <c r="L8706">
        <v>0</v>
      </c>
      <c r="M8706">
        <v>10</v>
      </c>
      <c r="N8706">
        <v>3623</v>
      </c>
      <c r="O8706">
        <v>10</v>
      </c>
      <c r="P8706">
        <v>134</v>
      </c>
      <c r="Q8706">
        <v>1</v>
      </c>
      <c r="R8706">
        <v>36230</v>
      </c>
      <c r="S8706" t="str" cm="1">
        <f t="array" ref="S8706">_xlfn.IFS(E8709&lt;30,"18-29",E8709&lt;45,"30-44",TRUE,"45+")</f>
        <v>30-44</v>
      </c>
      <c r="T8706" t="str" cm="1">
        <f t="array" ref="T8706">_xlfn.IFS(F8706&lt;=2,"0-2 Years",F8706&lt;=5,"3-5 Years",F8706&lt;=8,"6-8 Years",TRUE,"9-10 Years")</f>
        <v>0-2 Years</v>
      </c>
      <c r="U8706" t="str" cm="1">
        <f t="array" ref="U8706">_xlfn.IFS(P8706&gt;60,"High Risk",P8706&gt;30,"Medium Risk",TRUE,"Low Risk")</f>
        <v>High Risk</v>
      </c>
      <c r="V8706">
        <f t="shared" si="135"/>
        <v>4</v>
      </c>
    </row>
    <row r="8707" spans="1:22" hidden="1" x14ac:dyDescent="0.2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 s="2">
        <v>79126.17</v>
      </c>
      <c r="H8707">
        <v>1</v>
      </c>
      <c r="I8707">
        <v>1</v>
      </c>
      <c r="J8707">
        <v>1</v>
      </c>
      <c r="K8707" s="1">
        <v>126997.53</v>
      </c>
      <c r="L8707">
        <v>0</v>
      </c>
      <c r="M8707">
        <v>6</v>
      </c>
      <c r="N8707">
        <v>1917</v>
      </c>
      <c r="O8707">
        <v>0</v>
      </c>
      <c r="P8707">
        <v>24</v>
      </c>
      <c r="Q8707">
        <v>0</v>
      </c>
      <c r="R8707">
        <v>11502</v>
      </c>
      <c r="S8707" t="str" cm="1">
        <f t="array" ref="S8707">_xlfn.IFS(E8710&lt;30,"18-29",E8710&lt;45,"30-44",TRUE,"45+")</f>
        <v>45+</v>
      </c>
      <c r="T8707" t="str" cm="1">
        <f t="array" ref="T8707">_xlfn.IFS(F8707&lt;=2,"0-2 Years",F8707&lt;=5,"3-5 Years",F8707&lt;=8,"6-8 Years",TRUE,"9-10 Years")</f>
        <v>0-2 Years</v>
      </c>
      <c r="U8707" t="str" cm="1">
        <f t="array" ref="U8707">_xlfn.IFS(P8707&gt;60,"High Risk",P8707&gt;30,"Medium Risk",TRUE,"Low Risk")</f>
        <v>Low Risk</v>
      </c>
      <c r="V8707">
        <f t="shared" ref="V8707:V8770" si="136">IF(J8707=0,3,0)+IF(G8707=0,3,0)+IF(H8707=1,2,0)+IF(E8707&gt;45,1,0)+IF(F8707&lt;3,1,0)</f>
        <v>3</v>
      </c>
    </row>
    <row r="8708" spans="1:22" x14ac:dyDescent="0.2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 s="2">
        <v>0</v>
      </c>
      <c r="H8708">
        <v>1</v>
      </c>
      <c r="I8708">
        <v>0</v>
      </c>
      <c r="J8708">
        <v>0</v>
      </c>
      <c r="K8708" s="1">
        <v>171762.87</v>
      </c>
      <c r="L8708">
        <v>1</v>
      </c>
      <c r="M8708">
        <v>2</v>
      </c>
      <c r="N8708">
        <v>826</v>
      </c>
      <c r="O8708">
        <v>9</v>
      </c>
      <c r="P8708">
        <v>173</v>
      </c>
      <c r="Q8708">
        <v>1</v>
      </c>
      <c r="R8708">
        <v>1652</v>
      </c>
      <c r="S8708" t="str" cm="1">
        <f t="array" ref="S8708">_xlfn.IFS(E8711&lt;30,"18-29",E8711&lt;45,"30-44",TRUE,"45+")</f>
        <v>30-44</v>
      </c>
      <c r="T8708" t="str" cm="1">
        <f t="array" ref="T8708">_xlfn.IFS(F8708&lt;=2,"0-2 Years",F8708&lt;=5,"3-5 Years",F8708&lt;=8,"6-8 Years",TRUE,"9-10 Years")</f>
        <v>6-8 Years</v>
      </c>
      <c r="U8708" t="str" cm="1">
        <f t="array" ref="U8708">_xlfn.IFS(P8708&gt;60,"High Risk",P8708&gt;30,"Medium Risk",TRUE,"Low Risk")</f>
        <v>High Risk</v>
      </c>
      <c r="V8708">
        <f t="shared" si="136"/>
        <v>9</v>
      </c>
    </row>
    <row r="8709" spans="1:22" hidden="1" x14ac:dyDescent="0.2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 s="2">
        <v>108308</v>
      </c>
      <c r="H8709">
        <v>1</v>
      </c>
      <c r="I8709">
        <v>1</v>
      </c>
      <c r="J8709">
        <v>0</v>
      </c>
      <c r="K8709" s="1">
        <v>129031.19</v>
      </c>
      <c r="L8709">
        <v>1</v>
      </c>
      <c r="M8709">
        <v>21</v>
      </c>
      <c r="N8709">
        <v>2707</v>
      </c>
      <c r="O8709">
        <v>7</v>
      </c>
      <c r="P8709">
        <v>139</v>
      </c>
      <c r="Q8709">
        <v>0.33333333333333331</v>
      </c>
      <c r="R8709">
        <v>56847</v>
      </c>
      <c r="S8709" t="str" cm="1">
        <f t="array" ref="S8709">_xlfn.IFS(E8712&lt;30,"18-29",E8712&lt;45,"30-44",TRUE,"45+")</f>
        <v>30-44</v>
      </c>
      <c r="T8709" t="str" cm="1">
        <f t="array" ref="T8709">_xlfn.IFS(F8709&lt;=2,"0-2 Years",F8709&lt;=5,"3-5 Years",F8709&lt;=8,"6-8 Years",TRUE,"9-10 Years")</f>
        <v>9-10 Years</v>
      </c>
      <c r="U8709" t="str" cm="1">
        <f t="array" ref="U8709">_xlfn.IFS(P8709&gt;60,"High Risk",P8709&gt;30,"Medium Risk",TRUE,"Low Risk")</f>
        <v>High Risk</v>
      </c>
      <c r="V8709">
        <f t="shared" si="136"/>
        <v>5</v>
      </c>
    </row>
    <row r="8710" spans="1:22" hidden="1" x14ac:dyDescent="0.2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 s="2">
        <v>102290.56</v>
      </c>
      <c r="H8710">
        <v>2</v>
      </c>
      <c r="I8710">
        <v>1</v>
      </c>
      <c r="J8710">
        <v>0</v>
      </c>
      <c r="K8710" s="1">
        <v>182691.31</v>
      </c>
      <c r="L8710">
        <v>0</v>
      </c>
      <c r="M8710">
        <v>24</v>
      </c>
      <c r="N8710">
        <v>4007</v>
      </c>
      <c r="O8710">
        <v>2</v>
      </c>
      <c r="P8710">
        <v>101</v>
      </c>
      <c r="Q8710">
        <v>8.3333333333333329E-2</v>
      </c>
      <c r="R8710">
        <v>96168</v>
      </c>
      <c r="S8710" t="str" cm="1">
        <f t="array" ref="S8710">_xlfn.IFS(E8713&lt;30,"18-29",E8713&lt;45,"30-44",TRUE,"45+")</f>
        <v>45+</v>
      </c>
      <c r="T8710" t="str" cm="1">
        <f t="array" ref="T8710">_xlfn.IFS(F8710&lt;=2,"0-2 Years",F8710&lt;=5,"3-5 Years",F8710&lt;=8,"6-8 Years",TRUE,"9-10 Years")</f>
        <v>3-5 Years</v>
      </c>
      <c r="U8710" t="str" cm="1">
        <f t="array" ref="U8710">_xlfn.IFS(P8710&gt;60,"High Risk",P8710&gt;30,"Medium Risk",TRUE,"Low Risk")</f>
        <v>High Risk</v>
      </c>
      <c r="V8710">
        <f t="shared" si="136"/>
        <v>4</v>
      </c>
    </row>
    <row r="8711" spans="1:22" hidden="1" x14ac:dyDescent="0.2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 s="2">
        <v>102025.08</v>
      </c>
      <c r="H8711">
        <v>2</v>
      </c>
      <c r="I8711">
        <v>1</v>
      </c>
      <c r="J8711">
        <v>0</v>
      </c>
      <c r="K8711" s="1">
        <v>12351.01</v>
      </c>
      <c r="L8711">
        <v>0</v>
      </c>
      <c r="M8711">
        <v>18</v>
      </c>
      <c r="N8711">
        <v>4919</v>
      </c>
      <c r="O8711">
        <v>10</v>
      </c>
      <c r="P8711">
        <v>98</v>
      </c>
      <c r="Q8711">
        <v>0.55555555555555558</v>
      </c>
      <c r="R8711">
        <v>88542</v>
      </c>
      <c r="S8711" t="str" cm="1">
        <f t="array" ref="S8711">_xlfn.IFS(E8714&lt;30,"18-29",E8714&lt;45,"30-44",TRUE,"45+")</f>
        <v>30-44</v>
      </c>
      <c r="T8711" t="str" cm="1">
        <f t="array" ref="T8711">_xlfn.IFS(F8711&lt;=2,"0-2 Years",F8711&lt;=5,"3-5 Years",F8711&lt;=8,"6-8 Years",TRUE,"9-10 Years")</f>
        <v>6-8 Years</v>
      </c>
      <c r="U8711" t="str" cm="1">
        <f t="array" ref="U8711">_xlfn.IFS(P8711&gt;60,"High Risk",P8711&gt;30,"Medium Risk",TRUE,"Low Risk")</f>
        <v>High Risk</v>
      </c>
      <c r="V8711">
        <f t="shared" si="136"/>
        <v>3</v>
      </c>
    </row>
    <row r="8712" spans="1:22" hidden="1" x14ac:dyDescent="0.2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 s="2">
        <v>113383.07</v>
      </c>
      <c r="H8712">
        <v>1</v>
      </c>
      <c r="I8712">
        <v>1</v>
      </c>
      <c r="J8712">
        <v>1</v>
      </c>
      <c r="K8712" s="1">
        <v>135123.96</v>
      </c>
      <c r="L8712">
        <v>0</v>
      </c>
      <c r="M8712">
        <v>14</v>
      </c>
      <c r="N8712">
        <v>2706</v>
      </c>
      <c r="O8712">
        <v>9</v>
      </c>
      <c r="P8712">
        <v>169</v>
      </c>
      <c r="Q8712">
        <v>0.6428571428571429</v>
      </c>
      <c r="R8712">
        <v>37884</v>
      </c>
      <c r="S8712" t="str" cm="1">
        <f t="array" ref="S8712">_xlfn.IFS(E8715&lt;30,"18-29",E8715&lt;45,"30-44",TRUE,"45+")</f>
        <v>30-44</v>
      </c>
      <c r="T8712" t="str" cm="1">
        <f t="array" ref="T8712">_xlfn.IFS(F8712&lt;=2,"0-2 Years",F8712&lt;=5,"3-5 Years",F8712&lt;=8,"6-8 Years",TRUE,"9-10 Years")</f>
        <v>0-2 Years</v>
      </c>
      <c r="U8712" t="str" cm="1">
        <f t="array" ref="U8712">_xlfn.IFS(P8712&gt;60,"High Risk",P8712&gt;30,"Medium Risk",TRUE,"Low Risk")</f>
        <v>High Risk</v>
      </c>
      <c r="V8712">
        <f t="shared" si="136"/>
        <v>3</v>
      </c>
    </row>
    <row r="8713" spans="1:22" x14ac:dyDescent="0.2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 s="2">
        <v>102541.1</v>
      </c>
      <c r="H8713">
        <v>1</v>
      </c>
      <c r="I8713">
        <v>1</v>
      </c>
      <c r="J8713">
        <v>0</v>
      </c>
      <c r="K8713" s="1">
        <v>181490.42</v>
      </c>
      <c r="L8713">
        <v>0</v>
      </c>
      <c r="M8713">
        <v>7</v>
      </c>
      <c r="N8713">
        <v>4931</v>
      </c>
      <c r="O8713">
        <v>4</v>
      </c>
      <c r="P8713">
        <v>107</v>
      </c>
      <c r="Q8713">
        <v>0.5714285714285714</v>
      </c>
      <c r="R8713">
        <v>34517</v>
      </c>
      <c r="S8713" t="str" cm="1">
        <f t="array" ref="S8713">_xlfn.IFS(E8716&lt;30,"18-29",E8716&lt;45,"30-44",TRUE,"45+")</f>
        <v>30-44</v>
      </c>
      <c r="T8713" t="str" cm="1">
        <f t="array" ref="T8713">_xlfn.IFS(F8713&lt;=2,"0-2 Years",F8713&lt;=5,"3-5 Years",F8713&lt;=8,"6-8 Years",TRUE,"9-10 Years")</f>
        <v>9-10 Years</v>
      </c>
      <c r="U8713" t="str" cm="1">
        <f t="array" ref="U8713">_xlfn.IFS(P8713&gt;60,"High Risk",P8713&gt;30,"Medium Risk",TRUE,"Low Risk")</f>
        <v>High Risk</v>
      </c>
      <c r="V8713">
        <f t="shared" si="136"/>
        <v>6</v>
      </c>
    </row>
    <row r="8714" spans="1:22" x14ac:dyDescent="0.2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 s="2">
        <v>0</v>
      </c>
      <c r="H8714">
        <v>2</v>
      </c>
      <c r="I8714">
        <v>1</v>
      </c>
      <c r="J8714">
        <v>0</v>
      </c>
      <c r="K8714" s="1">
        <v>186490.37</v>
      </c>
      <c r="L8714">
        <v>0</v>
      </c>
      <c r="M8714">
        <v>6</v>
      </c>
      <c r="N8714">
        <v>2465</v>
      </c>
      <c r="O8714">
        <v>8</v>
      </c>
      <c r="P8714">
        <v>155</v>
      </c>
      <c r="Q8714">
        <v>1</v>
      </c>
      <c r="R8714">
        <v>14790</v>
      </c>
      <c r="S8714" t="str" cm="1">
        <f t="array" ref="S8714">_xlfn.IFS(E8717&lt;30,"18-29",E8717&lt;45,"30-44",TRUE,"45+")</f>
        <v>30-44</v>
      </c>
      <c r="T8714" t="str" cm="1">
        <f t="array" ref="T8714">_xlfn.IFS(F8714&lt;=2,"0-2 Years",F8714&lt;=5,"3-5 Years",F8714&lt;=8,"6-8 Years",TRUE,"9-10 Years")</f>
        <v>3-5 Years</v>
      </c>
      <c r="U8714" t="str" cm="1">
        <f t="array" ref="U8714">_xlfn.IFS(P8714&gt;60,"High Risk",P8714&gt;30,"Medium Risk",TRUE,"Low Risk")</f>
        <v>High Risk</v>
      </c>
      <c r="V8714">
        <f t="shared" si="136"/>
        <v>6</v>
      </c>
    </row>
    <row r="8715" spans="1:22" x14ac:dyDescent="0.2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 s="2">
        <v>0</v>
      </c>
      <c r="H8715">
        <v>2</v>
      </c>
      <c r="I8715">
        <v>0</v>
      </c>
      <c r="J8715">
        <v>0</v>
      </c>
      <c r="K8715" s="1">
        <v>41248.800000000003</v>
      </c>
      <c r="L8715">
        <v>0</v>
      </c>
      <c r="M8715">
        <v>1</v>
      </c>
      <c r="N8715">
        <v>2242</v>
      </c>
      <c r="O8715">
        <v>7</v>
      </c>
      <c r="P8715">
        <v>24</v>
      </c>
      <c r="Q8715">
        <v>1</v>
      </c>
      <c r="R8715">
        <v>2242</v>
      </c>
      <c r="S8715" t="str" cm="1">
        <f t="array" ref="S8715">_xlfn.IFS(E8718&lt;30,"18-29",E8718&lt;45,"30-44",TRUE,"45+")</f>
        <v>30-44</v>
      </c>
      <c r="T8715" t="str" cm="1">
        <f t="array" ref="T8715">_xlfn.IFS(F8715&lt;=2,"0-2 Years",F8715&lt;=5,"3-5 Years",F8715&lt;=8,"6-8 Years",TRUE,"9-10 Years")</f>
        <v>6-8 Years</v>
      </c>
      <c r="U8715" t="str" cm="1">
        <f t="array" ref="U8715">_xlfn.IFS(P8715&gt;60,"High Risk",P8715&gt;30,"Medium Risk",TRUE,"Low Risk")</f>
        <v>Low Risk</v>
      </c>
      <c r="V8715">
        <f t="shared" si="136"/>
        <v>6</v>
      </c>
    </row>
    <row r="8716" spans="1:22" hidden="1" x14ac:dyDescent="0.2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 s="2">
        <v>109941.51</v>
      </c>
      <c r="H8716">
        <v>1</v>
      </c>
      <c r="I8716">
        <v>1</v>
      </c>
      <c r="J8716">
        <v>0</v>
      </c>
      <c r="K8716" s="1">
        <v>116267.28</v>
      </c>
      <c r="L8716">
        <v>0</v>
      </c>
      <c r="M8716">
        <v>15</v>
      </c>
      <c r="N8716">
        <v>2515</v>
      </c>
      <c r="O8716">
        <v>5</v>
      </c>
      <c r="P8716">
        <v>13</v>
      </c>
      <c r="Q8716">
        <v>0.33333333333333331</v>
      </c>
      <c r="R8716">
        <v>37725</v>
      </c>
      <c r="S8716" t="str" cm="1">
        <f t="array" ref="S8716">_xlfn.IFS(E8719&lt;30,"18-29",E8719&lt;45,"30-44",TRUE,"45+")</f>
        <v>30-44</v>
      </c>
      <c r="T8716" t="str" cm="1">
        <f t="array" ref="T8716">_xlfn.IFS(F8716&lt;=2,"0-2 Years",F8716&lt;=5,"3-5 Years",F8716&lt;=8,"6-8 Years",TRUE,"9-10 Years")</f>
        <v>6-8 Years</v>
      </c>
      <c r="U8716" t="str" cm="1">
        <f t="array" ref="U8716">_xlfn.IFS(P8716&gt;60,"High Risk",P8716&gt;30,"Medium Risk",TRUE,"Low Risk")</f>
        <v>Low Risk</v>
      </c>
      <c r="V8716">
        <f t="shared" si="136"/>
        <v>5</v>
      </c>
    </row>
    <row r="8717" spans="1:22" hidden="1" x14ac:dyDescent="0.2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 s="2">
        <v>141749.68</v>
      </c>
      <c r="H8717">
        <v>1</v>
      </c>
      <c r="I8717">
        <v>0</v>
      </c>
      <c r="J8717">
        <v>1</v>
      </c>
      <c r="K8717" s="1">
        <v>9201.5300000000007</v>
      </c>
      <c r="L8717">
        <v>0</v>
      </c>
      <c r="M8717">
        <v>28</v>
      </c>
      <c r="N8717">
        <v>827</v>
      </c>
      <c r="O8717">
        <v>8</v>
      </c>
      <c r="P8717">
        <v>99</v>
      </c>
      <c r="Q8717">
        <v>0.2857142857142857</v>
      </c>
      <c r="R8717">
        <v>23156</v>
      </c>
      <c r="S8717" t="str" cm="1">
        <f t="array" ref="S8717">_xlfn.IFS(E8720&lt;30,"18-29",E8720&lt;45,"30-44",TRUE,"45+")</f>
        <v>30-44</v>
      </c>
      <c r="T8717" t="str" cm="1">
        <f t="array" ref="T8717">_xlfn.IFS(F8717&lt;=2,"0-2 Years",F8717&lt;=5,"3-5 Years",F8717&lt;=8,"6-8 Years",TRUE,"9-10 Years")</f>
        <v>0-2 Years</v>
      </c>
      <c r="U8717" t="str" cm="1">
        <f t="array" ref="U8717">_xlfn.IFS(P8717&gt;60,"High Risk",P8717&gt;30,"Medium Risk",TRUE,"Low Risk")</f>
        <v>High Risk</v>
      </c>
      <c r="V8717">
        <f t="shared" si="136"/>
        <v>3</v>
      </c>
    </row>
    <row r="8718" spans="1:22" hidden="1" x14ac:dyDescent="0.2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 s="2">
        <v>0</v>
      </c>
      <c r="H8718">
        <v>2</v>
      </c>
      <c r="I8718">
        <v>0</v>
      </c>
      <c r="J8718">
        <v>1</v>
      </c>
      <c r="K8718" s="1">
        <v>80630.320000000007</v>
      </c>
      <c r="L8718">
        <v>0</v>
      </c>
      <c r="M8718">
        <v>24</v>
      </c>
      <c r="N8718">
        <v>4965</v>
      </c>
      <c r="O8718">
        <v>0</v>
      </c>
      <c r="P8718">
        <v>149</v>
      </c>
      <c r="Q8718">
        <v>0</v>
      </c>
      <c r="R8718">
        <v>119160</v>
      </c>
      <c r="S8718" t="str" cm="1">
        <f t="array" ref="S8718">_xlfn.IFS(E8721&lt;30,"18-29",E8721&lt;45,"30-44",TRUE,"45+")</f>
        <v>30-44</v>
      </c>
      <c r="T8718" t="str" cm="1">
        <f t="array" ref="T8718">_xlfn.IFS(F8718&lt;=2,"0-2 Years",F8718&lt;=5,"3-5 Years",F8718&lt;=8,"6-8 Years",TRUE,"9-10 Years")</f>
        <v>3-5 Years</v>
      </c>
      <c r="U8718" t="str" cm="1">
        <f t="array" ref="U8718">_xlfn.IFS(P8718&gt;60,"High Risk",P8718&gt;30,"Medium Risk",TRUE,"Low Risk")</f>
        <v>High Risk</v>
      </c>
      <c r="V8718">
        <f t="shared" si="136"/>
        <v>3</v>
      </c>
    </row>
    <row r="8719" spans="1:22" x14ac:dyDescent="0.2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 s="2">
        <v>0</v>
      </c>
      <c r="H8719">
        <v>1</v>
      </c>
      <c r="I8719">
        <v>1</v>
      </c>
      <c r="J8719">
        <v>0</v>
      </c>
      <c r="K8719" s="1">
        <v>159165.70000000001</v>
      </c>
      <c r="L8719">
        <v>0</v>
      </c>
      <c r="M8719">
        <v>30</v>
      </c>
      <c r="N8719">
        <v>2209</v>
      </c>
      <c r="O8719">
        <v>1</v>
      </c>
      <c r="P8719">
        <v>26</v>
      </c>
      <c r="Q8719">
        <v>3.3333333333333333E-2</v>
      </c>
      <c r="R8719">
        <v>66270</v>
      </c>
      <c r="S8719" t="str" cm="1">
        <f t="array" ref="S8719">_xlfn.IFS(E8722&lt;30,"18-29",E8722&lt;45,"30-44",TRUE,"45+")</f>
        <v>18-29</v>
      </c>
      <c r="T8719" t="str" cm="1">
        <f t="array" ref="T8719">_xlfn.IFS(F8719&lt;=2,"0-2 Years",F8719&lt;=5,"3-5 Years",F8719&lt;=8,"6-8 Years",TRUE,"9-10 Years")</f>
        <v>0-2 Years</v>
      </c>
      <c r="U8719" t="str" cm="1">
        <f t="array" ref="U8719">_xlfn.IFS(P8719&gt;60,"High Risk",P8719&gt;30,"Medium Risk",TRUE,"Low Risk")</f>
        <v>Low Risk</v>
      </c>
      <c r="V8719">
        <f t="shared" si="136"/>
        <v>9</v>
      </c>
    </row>
    <row r="8720" spans="1:22" hidden="1" x14ac:dyDescent="0.2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 s="2">
        <v>85146.48</v>
      </c>
      <c r="H8720">
        <v>2</v>
      </c>
      <c r="I8720">
        <v>1</v>
      </c>
      <c r="J8720">
        <v>0</v>
      </c>
      <c r="K8720" s="1">
        <v>86490.09</v>
      </c>
      <c r="L8720">
        <v>1</v>
      </c>
      <c r="M8720">
        <v>1</v>
      </c>
      <c r="N8720">
        <v>2468</v>
      </c>
      <c r="O8720">
        <v>7</v>
      </c>
      <c r="P8720">
        <v>119</v>
      </c>
      <c r="Q8720">
        <v>1</v>
      </c>
      <c r="R8720">
        <v>2468</v>
      </c>
      <c r="S8720" t="str" cm="1">
        <f t="array" ref="S8720">_xlfn.IFS(E8723&lt;30,"18-29",E8723&lt;45,"30-44",TRUE,"45+")</f>
        <v>18-29</v>
      </c>
      <c r="T8720" t="str" cm="1">
        <f t="array" ref="T8720">_xlfn.IFS(F8720&lt;=2,"0-2 Years",F8720&lt;=5,"3-5 Years",F8720&lt;=8,"6-8 Years",TRUE,"9-10 Years")</f>
        <v>6-8 Years</v>
      </c>
      <c r="U8720" t="str" cm="1">
        <f t="array" ref="U8720">_xlfn.IFS(P8720&gt;60,"High Risk",P8720&gt;30,"Medium Risk",TRUE,"Low Risk")</f>
        <v>High Risk</v>
      </c>
      <c r="V8720">
        <f t="shared" si="136"/>
        <v>3</v>
      </c>
    </row>
    <row r="8721" spans="1:22" hidden="1" x14ac:dyDescent="0.2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 s="2">
        <v>134066.1</v>
      </c>
      <c r="H8721">
        <v>2</v>
      </c>
      <c r="I8721">
        <v>1</v>
      </c>
      <c r="J8721">
        <v>1</v>
      </c>
      <c r="K8721" s="1">
        <v>197572.41</v>
      </c>
      <c r="L8721">
        <v>0</v>
      </c>
      <c r="M8721">
        <v>16</v>
      </c>
      <c r="N8721">
        <v>2635</v>
      </c>
      <c r="O8721">
        <v>0</v>
      </c>
      <c r="P8721">
        <v>125</v>
      </c>
      <c r="Q8721">
        <v>0</v>
      </c>
      <c r="R8721">
        <v>42160</v>
      </c>
      <c r="S8721" t="str" cm="1">
        <f t="array" ref="S8721">_xlfn.IFS(E8724&lt;30,"18-29",E8724&lt;45,"30-44",TRUE,"45+")</f>
        <v>30-44</v>
      </c>
      <c r="T8721" t="str" cm="1">
        <f t="array" ref="T8721">_xlfn.IFS(F8721&lt;=2,"0-2 Years",F8721&lt;=5,"3-5 Years",F8721&lt;=8,"6-8 Years",TRUE,"9-10 Years")</f>
        <v>6-8 Years</v>
      </c>
      <c r="U8721" t="str" cm="1">
        <f t="array" ref="U8721">_xlfn.IFS(P8721&gt;60,"High Risk",P8721&gt;30,"Medium Risk",TRUE,"Low Risk")</f>
        <v>High Risk</v>
      </c>
      <c r="V8721">
        <f t="shared" si="136"/>
        <v>0</v>
      </c>
    </row>
    <row r="8722" spans="1:22" x14ac:dyDescent="0.2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 s="2">
        <v>0</v>
      </c>
      <c r="H8722">
        <v>2</v>
      </c>
      <c r="I8722">
        <v>0</v>
      </c>
      <c r="J8722">
        <v>0</v>
      </c>
      <c r="K8722" s="1">
        <v>105159.89</v>
      </c>
      <c r="L8722">
        <v>0</v>
      </c>
      <c r="M8722">
        <v>24</v>
      </c>
      <c r="N8722">
        <v>2087</v>
      </c>
      <c r="O8722">
        <v>8</v>
      </c>
      <c r="P8722">
        <v>54</v>
      </c>
      <c r="Q8722">
        <v>0.33333333333333331</v>
      </c>
      <c r="R8722">
        <v>50088</v>
      </c>
      <c r="S8722" t="str" cm="1">
        <f t="array" ref="S8722">_xlfn.IFS(E8725&lt;30,"18-29",E8725&lt;45,"30-44",TRUE,"45+")</f>
        <v>45+</v>
      </c>
      <c r="T8722" t="str" cm="1">
        <f t="array" ref="T8722">_xlfn.IFS(F8722&lt;=2,"0-2 Years",F8722&lt;=5,"3-5 Years",F8722&lt;=8,"6-8 Years",TRUE,"9-10 Years")</f>
        <v>6-8 Years</v>
      </c>
      <c r="U8722" t="str" cm="1">
        <f t="array" ref="U8722">_xlfn.IFS(P8722&gt;60,"High Risk",P8722&gt;30,"Medium Risk",TRUE,"Low Risk")</f>
        <v>Medium Risk</v>
      </c>
      <c r="V8722">
        <f t="shared" si="136"/>
        <v>6</v>
      </c>
    </row>
    <row r="8723" spans="1:22" hidden="1" x14ac:dyDescent="0.2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 s="2">
        <v>0</v>
      </c>
      <c r="H8723">
        <v>1</v>
      </c>
      <c r="I8723">
        <v>1</v>
      </c>
      <c r="J8723">
        <v>1</v>
      </c>
      <c r="K8723" s="1">
        <v>40807.26</v>
      </c>
      <c r="L8723">
        <v>0</v>
      </c>
      <c r="M8723">
        <v>8</v>
      </c>
      <c r="N8723">
        <v>4512</v>
      </c>
      <c r="O8723">
        <v>0</v>
      </c>
      <c r="P8723">
        <v>89</v>
      </c>
      <c r="Q8723">
        <v>0</v>
      </c>
      <c r="R8723">
        <v>36096</v>
      </c>
      <c r="S8723" t="str" cm="1">
        <f t="array" ref="S8723">_xlfn.IFS(E8726&lt;30,"18-29",E8726&lt;45,"30-44",TRUE,"45+")</f>
        <v>30-44</v>
      </c>
      <c r="T8723" t="str" cm="1">
        <f t="array" ref="T8723">_xlfn.IFS(F8723&lt;=2,"0-2 Years",F8723&lt;=5,"3-5 Years",F8723&lt;=8,"6-8 Years",TRUE,"9-10 Years")</f>
        <v>3-5 Years</v>
      </c>
      <c r="U8723" t="str" cm="1">
        <f t="array" ref="U8723">_xlfn.IFS(P8723&gt;60,"High Risk",P8723&gt;30,"Medium Risk",TRUE,"Low Risk")</f>
        <v>High Risk</v>
      </c>
      <c r="V8723">
        <f t="shared" si="136"/>
        <v>5</v>
      </c>
    </row>
    <row r="8724" spans="1:22" hidden="1" x14ac:dyDescent="0.2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 s="2">
        <v>87619.29</v>
      </c>
      <c r="H8724">
        <v>1</v>
      </c>
      <c r="I8724">
        <v>1</v>
      </c>
      <c r="J8724">
        <v>0</v>
      </c>
      <c r="K8724" s="1">
        <v>143.34</v>
      </c>
      <c r="L8724">
        <v>0</v>
      </c>
      <c r="M8724">
        <v>8</v>
      </c>
      <c r="N8724">
        <v>1922</v>
      </c>
      <c r="O8724">
        <v>9</v>
      </c>
      <c r="P8724">
        <v>163</v>
      </c>
      <c r="Q8724">
        <v>1</v>
      </c>
      <c r="R8724">
        <v>15376</v>
      </c>
      <c r="S8724" t="str" cm="1">
        <f t="array" ref="S8724">_xlfn.IFS(E8727&lt;30,"18-29",E8727&lt;45,"30-44",TRUE,"45+")</f>
        <v>18-29</v>
      </c>
      <c r="T8724" t="str" cm="1">
        <f t="array" ref="T8724">_xlfn.IFS(F8724&lt;=2,"0-2 Years",F8724&lt;=5,"3-5 Years",F8724&lt;=8,"6-8 Years",TRUE,"9-10 Years")</f>
        <v>6-8 Years</v>
      </c>
      <c r="U8724" t="str" cm="1">
        <f t="array" ref="U8724">_xlfn.IFS(P8724&gt;60,"High Risk",P8724&gt;30,"Medium Risk",TRUE,"Low Risk")</f>
        <v>High Risk</v>
      </c>
      <c r="V8724">
        <f t="shared" si="136"/>
        <v>5</v>
      </c>
    </row>
    <row r="8725" spans="1:22" x14ac:dyDescent="0.2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 s="2">
        <v>0</v>
      </c>
      <c r="H8725">
        <v>1</v>
      </c>
      <c r="I8725">
        <v>1</v>
      </c>
      <c r="J8725">
        <v>1</v>
      </c>
      <c r="K8725" s="1">
        <v>125823.79</v>
      </c>
      <c r="L8725">
        <v>1</v>
      </c>
      <c r="M8725">
        <v>4</v>
      </c>
      <c r="N8725">
        <v>647</v>
      </c>
      <c r="O8725">
        <v>5</v>
      </c>
      <c r="P8725">
        <v>118</v>
      </c>
      <c r="Q8725">
        <v>1</v>
      </c>
      <c r="R8725">
        <v>2588</v>
      </c>
      <c r="S8725" t="str" cm="1">
        <f t="array" ref="S8725">_xlfn.IFS(E8728&lt;30,"18-29",E8728&lt;45,"30-44",TRUE,"45+")</f>
        <v>30-44</v>
      </c>
      <c r="T8725" t="str" cm="1">
        <f t="array" ref="T8725">_xlfn.IFS(F8725&lt;=2,"0-2 Years",F8725&lt;=5,"3-5 Years",F8725&lt;=8,"6-8 Years",TRUE,"9-10 Years")</f>
        <v>9-10 Years</v>
      </c>
      <c r="U8725" t="str" cm="1">
        <f t="array" ref="U8725">_xlfn.IFS(P8725&gt;60,"High Risk",P8725&gt;30,"Medium Risk",TRUE,"Low Risk")</f>
        <v>High Risk</v>
      </c>
      <c r="V8725">
        <f t="shared" si="136"/>
        <v>6</v>
      </c>
    </row>
    <row r="8726" spans="1:22" x14ac:dyDescent="0.2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 s="2">
        <v>0</v>
      </c>
      <c r="H8726">
        <v>2</v>
      </c>
      <c r="I8726">
        <v>1</v>
      </c>
      <c r="J8726">
        <v>0</v>
      </c>
      <c r="K8726" s="1">
        <v>138465.70000000001</v>
      </c>
      <c r="L8726">
        <v>0</v>
      </c>
      <c r="M8726">
        <v>22</v>
      </c>
      <c r="N8726">
        <v>4550</v>
      </c>
      <c r="O8726">
        <v>5</v>
      </c>
      <c r="P8726">
        <v>2</v>
      </c>
      <c r="Q8726">
        <v>0.22727272727272727</v>
      </c>
      <c r="R8726">
        <v>100100</v>
      </c>
      <c r="S8726" t="str" cm="1">
        <f t="array" ref="S8726">_xlfn.IFS(E8729&lt;30,"18-29",E8729&lt;45,"30-44",TRUE,"45+")</f>
        <v>30-44</v>
      </c>
      <c r="T8726" t="str" cm="1">
        <f t="array" ref="T8726">_xlfn.IFS(F8726&lt;=2,"0-2 Years",F8726&lt;=5,"3-5 Years",F8726&lt;=8,"6-8 Years",TRUE,"9-10 Years")</f>
        <v>6-8 Years</v>
      </c>
      <c r="U8726" t="str" cm="1">
        <f t="array" ref="U8726">_xlfn.IFS(P8726&gt;60,"High Risk",P8726&gt;30,"Medium Risk",TRUE,"Low Risk")</f>
        <v>Low Risk</v>
      </c>
      <c r="V8726">
        <f t="shared" si="136"/>
        <v>6</v>
      </c>
    </row>
    <row r="8727" spans="1:22" x14ac:dyDescent="0.2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 s="2">
        <v>0</v>
      </c>
      <c r="H8727">
        <v>2</v>
      </c>
      <c r="I8727">
        <v>1</v>
      </c>
      <c r="J8727">
        <v>0</v>
      </c>
      <c r="K8727" s="1">
        <v>44008.91</v>
      </c>
      <c r="L8727">
        <v>0</v>
      </c>
      <c r="M8727">
        <v>28</v>
      </c>
      <c r="N8727">
        <v>4852</v>
      </c>
      <c r="O8727">
        <v>10</v>
      </c>
      <c r="P8727">
        <v>145</v>
      </c>
      <c r="Q8727">
        <v>0.35714285714285715</v>
      </c>
      <c r="R8727">
        <v>135856</v>
      </c>
      <c r="S8727" t="str" cm="1">
        <f t="array" ref="S8727">_xlfn.IFS(E8730&lt;30,"18-29",E8730&lt;45,"30-44",TRUE,"45+")</f>
        <v>30-44</v>
      </c>
      <c r="T8727" t="str" cm="1">
        <f t="array" ref="T8727">_xlfn.IFS(F8727&lt;=2,"0-2 Years",F8727&lt;=5,"3-5 Years",F8727&lt;=8,"6-8 Years",TRUE,"9-10 Years")</f>
        <v>3-5 Years</v>
      </c>
      <c r="U8727" t="str" cm="1">
        <f t="array" ref="U8727">_xlfn.IFS(P8727&gt;60,"High Risk",P8727&gt;30,"Medium Risk",TRUE,"Low Risk")</f>
        <v>High Risk</v>
      </c>
      <c r="V8727">
        <f t="shared" si="136"/>
        <v>6</v>
      </c>
    </row>
    <row r="8728" spans="1:22" hidden="1" x14ac:dyDescent="0.2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 s="2">
        <v>103409.16</v>
      </c>
      <c r="H8728">
        <v>1</v>
      </c>
      <c r="I8728">
        <v>1</v>
      </c>
      <c r="J8728">
        <v>0</v>
      </c>
      <c r="K8728" s="1">
        <v>66893.279999999999</v>
      </c>
      <c r="L8728">
        <v>1</v>
      </c>
      <c r="M8728">
        <v>30</v>
      </c>
      <c r="N8728">
        <v>4418</v>
      </c>
      <c r="O8728">
        <v>2</v>
      </c>
      <c r="P8728">
        <v>88</v>
      </c>
      <c r="Q8728">
        <v>6.6666666666666666E-2</v>
      </c>
      <c r="R8728">
        <v>132540</v>
      </c>
      <c r="S8728" t="str" cm="1">
        <f t="array" ref="S8728">_xlfn.IFS(E8731&lt;30,"18-29",E8731&lt;45,"30-44",TRUE,"45+")</f>
        <v>45+</v>
      </c>
      <c r="T8728" t="str" cm="1">
        <f t="array" ref="T8728">_xlfn.IFS(F8728&lt;=2,"0-2 Years",F8728&lt;=5,"3-5 Years",F8728&lt;=8,"6-8 Years",TRUE,"9-10 Years")</f>
        <v>6-8 Years</v>
      </c>
      <c r="U8728" t="str" cm="1">
        <f t="array" ref="U8728">_xlfn.IFS(P8728&gt;60,"High Risk",P8728&gt;30,"Medium Risk",TRUE,"Low Risk")</f>
        <v>High Risk</v>
      </c>
      <c r="V8728">
        <f t="shared" si="136"/>
        <v>5</v>
      </c>
    </row>
    <row r="8729" spans="1:22" hidden="1" x14ac:dyDescent="0.2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 s="2">
        <v>123040.38</v>
      </c>
      <c r="H8729">
        <v>1</v>
      </c>
      <c r="I8729">
        <v>1</v>
      </c>
      <c r="J8729">
        <v>1</v>
      </c>
      <c r="K8729" s="1">
        <v>76503.06</v>
      </c>
      <c r="L8729">
        <v>0</v>
      </c>
      <c r="M8729">
        <v>23</v>
      </c>
      <c r="N8729">
        <v>776</v>
      </c>
      <c r="O8729">
        <v>6</v>
      </c>
      <c r="P8729">
        <v>176</v>
      </c>
      <c r="Q8729">
        <v>0.2608695652173913</v>
      </c>
      <c r="R8729">
        <v>17848</v>
      </c>
      <c r="S8729" t="str" cm="1">
        <f t="array" ref="S8729">_xlfn.IFS(E8732&lt;30,"18-29",E8732&lt;45,"30-44",TRUE,"45+")</f>
        <v>30-44</v>
      </c>
      <c r="T8729" t="str" cm="1">
        <f t="array" ref="T8729">_xlfn.IFS(F8729&lt;=2,"0-2 Years",F8729&lt;=5,"3-5 Years",F8729&lt;=8,"6-8 Years",TRUE,"9-10 Years")</f>
        <v>6-8 Years</v>
      </c>
      <c r="U8729" t="str" cm="1">
        <f t="array" ref="U8729">_xlfn.IFS(P8729&gt;60,"High Risk",P8729&gt;30,"Medium Risk",TRUE,"Low Risk")</f>
        <v>High Risk</v>
      </c>
      <c r="V8729">
        <f t="shared" si="136"/>
        <v>2</v>
      </c>
    </row>
    <row r="8730" spans="1:22" hidden="1" x14ac:dyDescent="0.2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 s="2">
        <v>108128.52</v>
      </c>
      <c r="H8730">
        <v>1</v>
      </c>
      <c r="I8730">
        <v>0</v>
      </c>
      <c r="J8730">
        <v>1</v>
      </c>
      <c r="K8730" s="1">
        <v>56784.11</v>
      </c>
      <c r="L8730">
        <v>0</v>
      </c>
      <c r="M8730">
        <v>8</v>
      </c>
      <c r="N8730">
        <v>1077</v>
      </c>
      <c r="O8730">
        <v>0</v>
      </c>
      <c r="P8730">
        <v>110</v>
      </c>
      <c r="Q8730">
        <v>0</v>
      </c>
      <c r="R8730">
        <v>8616</v>
      </c>
      <c r="S8730" t="str" cm="1">
        <f t="array" ref="S8730">_xlfn.IFS(E8733&lt;30,"18-29",E8733&lt;45,"30-44",TRUE,"45+")</f>
        <v>30-44</v>
      </c>
      <c r="T8730" t="str" cm="1">
        <f t="array" ref="T8730">_xlfn.IFS(F8730&lt;=2,"0-2 Years",F8730&lt;=5,"3-5 Years",F8730&lt;=8,"6-8 Years",TRUE,"9-10 Years")</f>
        <v>3-5 Years</v>
      </c>
      <c r="U8730" t="str" cm="1">
        <f t="array" ref="U8730">_xlfn.IFS(P8730&gt;60,"High Risk",P8730&gt;30,"Medium Risk",TRUE,"Low Risk")</f>
        <v>High Risk</v>
      </c>
      <c r="V8730">
        <f t="shared" si="136"/>
        <v>2</v>
      </c>
    </row>
    <row r="8731" spans="1:22" hidden="1" x14ac:dyDescent="0.2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 s="2">
        <v>169023.33</v>
      </c>
      <c r="H8731">
        <v>2</v>
      </c>
      <c r="I8731">
        <v>1</v>
      </c>
      <c r="J8731">
        <v>1</v>
      </c>
      <c r="K8731" s="1">
        <v>175657.55</v>
      </c>
      <c r="L8731">
        <v>0</v>
      </c>
      <c r="M8731">
        <v>21</v>
      </c>
      <c r="N8731">
        <v>3576</v>
      </c>
      <c r="O8731">
        <v>10</v>
      </c>
      <c r="P8731">
        <v>6</v>
      </c>
      <c r="Q8731">
        <v>0.47619047619047616</v>
      </c>
      <c r="R8731">
        <v>75096</v>
      </c>
      <c r="S8731" t="str" cm="1">
        <f t="array" ref="S8731">_xlfn.IFS(E8734&lt;30,"18-29",E8734&lt;45,"30-44",TRUE,"45+")</f>
        <v>18-29</v>
      </c>
      <c r="T8731" t="str" cm="1">
        <f t="array" ref="T8731">_xlfn.IFS(F8731&lt;=2,"0-2 Years",F8731&lt;=5,"3-5 Years",F8731&lt;=8,"6-8 Years",TRUE,"9-10 Years")</f>
        <v>6-8 Years</v>
      </c>
      <c r="U8731" t="str" cm="1">
        <f t="array" ref="U8731">_xlfn.IFS(P8731&gt;60,"High Risk",P8731&gt;30,"Medium Risk",TRUE,"Low Risk")</f>
        <v>Low Risk</v>
      </c>
      <c r="V8731">
        <f t="shared" si="136"/>
        <v>1</v>
      </c>
    </row>
    <row r="8732" spans="1:22" hidden="1" x14ac:dyDescent="0.2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 s="2">
        <v>0</v>
      </c>
      <c r="H8732">
        <v>2</v>
      </c>
      <c r="I8732">
        <v>0</v>
      </c>
      <c r="J8732">
        <v>1</v>
      </c>
      <c r="K8732" s="1">
        <v>105155.66</v>
      </c>
      <c r="L8732">
        <v>0</v>
      </c>
      <c r="M8732">
        <v>7</v>
      </c>
      <c r="N8732">
        <v>234</v>
      </c>
      <c r="O8732">
        <v>0</v>
      </c>
      <c r="P8732">
        <v>41</v>
      </c>
      <c r="Q8732">
        <v>0</v>
      </c>
      <c r="R8732">
        <v>1638</v>
      </c>
      <c r="S8732" t="str" cm="1">
        <f t="array" ref="S8732">_xlfn.IFS(E8735&lt;30,"18-29",E8735&lt;45,"30-44",TRUE,"45+")</f>
        <v>30-44</v>
      </c>
      <c r="T8732" t="str" cm="1">
        <f t="array" ref="T8732">_xlfn.IFS(F8732&lt;=2,"0-2 Years",F8732&lt;=5,"3-5 Years",F8732&lt;=8,"6-8 Years",TRUE,"9-10 Years")</f>
        <v>3-5 Years</v>
      </c>
      <c r="U8732" t="str" cm="1">
        <f t="array" ref="U8732">_xlfn.IFS(P8732&gt;60,"High Risk",P8732&gt;30,"Medium Risk",TRUE,"Low Risk")</f>
        <v>Medium Risk</v>
      </c>
      <c r="V8732">
        <f t="shared" si="136"/>
        <v>3</v>
      </c>
    </row>
    <row r="8733" spans="1:22" hidden="1" x14ac:dyDescent="0.2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 s="2">
        <v>0</v>
      </c>
      <c r="H8733">
        <v>2</v>
      </c>
      <c r="I8733">
        <v>0</v>
      </c>
      <c r="J8733">
        <v>1</v>
      </c>
      <c r="K8733" s="1">
        <v>47468.56</v>
      </c>
      <c r="L8733">
        <v>0</v>
      </c>
      <c r="M8733">
        <v>27</v>
      </c>
      <c r="N8733">
        <v>2339</v>
      </c>
      <c r="O8733">
        <v>2</v>
      </c>
      <c r="P8733">
        <v>36</v>
      </c>
      <c r="Q8733">
        <v>7.407407407407407E-2</v>
      </c>
      <c r="R8733">
        <v>63153</v>
      </c>
      <c r="S8733" t="str" cm="1">
        <f t="array" ref="S8733">_xlfn.IFS(E8736&lt;30,"18-29",E8736&lt;45,"30-44",TRUE,"45+")</f>
        <v>45+</v>
      </c>
      <c r="T8733" t="str" cm="1">
        <f t="array" ref="T8733">_xlfn.IFS(F8733&lt;=2,"0-2 Years",F8733&lt;=5,"3-5 Years",F8733&lt;=8,"6-8 Years",TRUE,"9-10 Years")</f>
        <v>9-10 Years</v>
      </c>
      <c r="U8733" t="str" cm="1">
        <f t="array" ref="U8733">_xlfn.IFS(P8733&gt;60,"High Risk",P8733&gt;30,"Medium Risk",TRUE,"Low Risk")</f>
        <v>Medium Risk</v>
      </c>
      <c r="V8733">
        <f t="shared" si="136"/>
        <v>3</v>
      </c>
    </row>
    <row r="8734" spans="1:22" hidden="1" x14ac:dyDescent="0.2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 s="2">
        <v>0</v>
      </c>
      <c r="H8734">
        <v>2</v>
      </c>
      <c r="I8734">
        <v>0</v>
      </c>
      <c r="J8734">
        <v>1</v>
      </c>
      <c r="K8734" s="1">
        <v>64729.51</v>
      </c>
      <c r="L8734">
        <v>0</v>
      </c>
      <c r="M8734">
        <v>2</v>
      </c>
      <c r="N8734">
        <v>2015</v>
      </c>
      <c r="O8734">
        <v>7</v>
      </c>
      <c r="P8734">
        <v>73</v>
      </c>
      <c r="Q8734">
        <v>1</v>
      </c>
      <c r="R8734">
        <v>4030</v>
      </c>
      <c r="S8734" t="str" cm="1">
        <f t="array" ref="S8734">_xlfn.IFS(E8737&lt;30,"18-29",E8737&lt;45,"30-44",TRUE,"45+")</f>
        <v>30-44</v>
      </c>
      <c r="T8734" t="str" cm="1">
        <f t="array" ref="T8734">_xlfn.IFS(F8734&lt;=2,"0-2 Years",F8734&lt;=5,"3-5 Years",F8734&lt;=8,"6-8 Years",TRUE,"9-10 Years")</f>
        <v>6-8 Years</v>
      </c>
      <c r="U8734" t="str" cm="1">
        <f t="array" ref="U8734">_xlfn.IFS(P8734&gt;60,"High Risk",P8734&gt;30,"Medium Risk",TRUE,"Low Risk")</f>
        <v>High Risk</v>
      </c>
      <c r="V8734">
        <f t="shared" si="136"/>
        <v>3</v>
      </c>
    </row>
    <row r="8735" spans="1:22" hidden="1" x14ac:dyDescent="0.2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 s="2">
        <v>222267.63</v>
      </c>
      <c r="H8735">
        <v>1</v>
      </c>
      <c r="I8735">
        <v>0</v>
      </c>
      <c r="J8735">
        <v>0</v>
      </c>
      <c r="K8735" s="1">
        <v>101108.85</v>
      </c>
      <c r="L8735">
        <v>1</v>
      </c>
      <c r="M8735">
        <v>3</v>
      </c>
      <c r="N8735">
        <v>3614</v>
      </c>
      <c r="O8735">
        <v>8</v>
      </c>
      <c r="P8735">
        <v>81</v>
      </c>
      <c r="Q8735">
        <v>1</v>
      </c>
      <c r="R8735">
        <v>10842</v>
      </c>
      <c r="S8735" t="str" cm="1">
        <f t="array" ref="S8735">_xlfn.IFS(E8738&lt;30,"18-29",E8738&lt;45,"30-44",TRUE,"45+")</f>
        <v>30-44</v>
      </c>
      <c r="T8735" t="str" cm="1">
        <f t="array" ref="T8735">_xlfn.IFS(F8735&lt;=2,"0-2 Years",F8735&lt;=5,"3-5 Years",F8735&lt;=8,"6-8 Years",TRUE,"9-10 Years")</f>
        <v>9-10 Years</v>
      </c>
      <c r="U8735" t="str" cm="1">
        <f t="array" ref="U8735">_xlfn.IFS(P8735&gt;60,"High Risk",P8735&gt;30,"Medium Risk",TRUE,"Low Risk")</f>
        <v>High Risk</v>
      </c>
      <c r="V8735">
        <f t="shared" si="136"/>
        <v>5</v>
      </c>
    </row>
    <row r="8736" spans="1:22" x14ac:dyDescent="0.2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 s="2">
        <v>144090.42000000001</v>
      </c>
      <c r="H8736">
        <v>1</v>
      </c>
      <c r="I8736">
        <v>1</v>
      </c>
      <c r="J8736">
        <v>0</v>
      </c>
      <c r="K8736" s="1">
        <v>140938.95000000001</v>
      </c>
      <c r="L8736">
        <v>1</v>
      </c>
      <c r="M8736">
        <v>25</v>
      </c>
      <c r="N8736">
        <v>512</v>
      </c>
      <c r="O8736">
        <v>2</v>
      </c>
      <c r="P8736">
        <v>166</v>
      </c>
      <c r="Q8736">
        <v>0.08</v>
      </c>
      <c r="R8736">
        <v>12800</v>
      </c>
      <c r="S8736" t="str" cm="1">
        <f t="array" ref="S8736">_xlfn.IFS(E8739&lt;30,"18-29",E8739&lt;45,"30-44",TRUE,"45+")</f>
        <v>30-44</v>
      </c>
      <c r="T8736" t="str" cm="1">
        <f t="array" ref="T8736">_xlfn.IFS(F8736&lt;=2,"0-2 Years",F8736&lt;=5,"3-5 Years",F8736&lt;=8,"6-8 Years",TRUE,"9-10 Years")</f>
        <v>9-10 Years</v>
      </c>
      <c r="U8736" t="str" cm="1">
        <f t="array" ref="U8736">_xlfn.IFS(P8736&gt;60,"High Risk",P8736&gt;30,"Medium Risk",TRUE,"Low Risk")</f>
        <v>High Risk</v>
      </c>
      <c r="V8736">
        <f t="shared" si="136"/>
        <v>6</v>
      </c>
    </row>
    <row r="8737" spans="1:22" hidden="1" x14ac:dyDescent="0.2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 s="2">
        <v>114835.43</v>
      </c>
      <c r="H8737">
        <v>1</v>
      </c>
      <c r="I8737">
        <v>0</v>
      </c>
      <c r="J8737">
        <v>1</v>
      </c>
      <c r="K8737" s="1">
        <v>37662.49</v>
      </c>
      <c r="L8737">
        <v>0</v>
      </c>
      <c r="M8737">
        <v>1</v>
      </c>
      <c r="N8737">
        <v>2468</v>
      </c>
      <c r="O8737">
        <v>8</v>
      </c>
      <c r="P8737">
        <v>103</v>
      </c>
      <c r="Q8737">
        <v>1</v>
      </c>
      <c r="R8737">
        <v>2468</v>
      </c>
      <c r="S8737" t="str" cm="1">
        <f t="array" ref="S8737">_xlfn.IFS(E8740&lt;30,"18-29",E8740&lt;45,"30-44",TRUE,"45+")</f>
        <v>30-44</v>
      </c>
      <c r="T8737" t="str" cm="1">
        <f t="array" ref="T8737">_xlfn.IFS(F8737&lt;=2,"0-2 Years",F8737&lt;=5,"3-5 Years",F8737&lt;=8,"6-8 Years",TRUE,"9-10 Years")</f>
        <v>9-10 Years</v>
      </c>
      <c r="U8737" t="str" cm="1">
        <f t="array" ref="U8737">_xlfn.IFS(P8737&gt;60,"High Risk",P8737&gt;30,"Medium Risk",TRUE,"Low Risk")</f>
        <v>High Risk</v>
      </c>
      <c r="V8737">
        <f t="shared" si="136"/>
        <v>2</v>
      </c>
    </row>
    <row r="8738" spans="1:22" x14ac:dyDescent="0.2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 s="2">
        <v>0</v>
      </c>
      <c r="H8738">
        <v>2</v>
      </c>
      <c r="I8738">
        <v>0</v>
      </c>
      <c r="J8738">
        <v>0</v>
      </c>
      <c r="K8738" s="1">
        <v>86414.41</v>
      </c>
      <c r="L8738">
        <v>0</v>
      </c>
      <c r="M8738">
        <v>2</v>
      </c>
      <c r="N8738">
        <v>1338</v>
      </c>
      <c r="O8738">
        <v>5</v>
      </c>
      <c r="P8738">
        <v>175</v>
      </c>
      <c r="Q8738">
        <v>1</v>
      </c>
      <c r="R8738">
        <v>2676</v>
      </c>
      <c r="S8738" t="str" cm="1">
        <f t="array" ref="S8738">_xlfn.IFS(E8741&lt;30,"18-29",E8741&lt;45,"30-44",TRUE,"45+")</f>
        <v>45+</v>
      </c>
      <c r="T8738" t="str" cm="1">
        <f t="array" ref="T8738">_xlfn.IFS(F8738&lt;=2,"0-2 Years",F8738&lt;=5,"3-5 Years",F8738&lt;=8,"6-8 Years",TRUE,"9-10 Years")</f>
        <v>0-2 Years</v>
      </c>
      <c r="U8738" t="str" cm="1">
        <f t="array" ref="U8738">_xlfn.IFS(P8738&gt;60,"High Risk",P8738&gt;30,"Medium Risk",TRUE,"Low Risk")</f>
        <v>High Risk</v>
      </c>
      <c r="V8738">
        <f t="shared" si="136"/>
        <v>7</v>
      </c>
    </row>
    <row r="8739" spans="1:22" hidden="1" x14ac:dyDescent="0.2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 s="2">
        <v>145030.92000000001</v>
      </c>
      <c r="H8739">
        <v>1</v>
      </c>
      <c r="I8739">
        <v>1</v>
      </c>
      <c r="J8739">
        <v>1</v>
      </c>
      <c r="K8739" s="1">
        <v>41820.65</v>
      </c>
      <c r="L8739">
        <v>0</v>
      </c>
      <c r="M8739">
        <v>29</v>
      </c>
      <c r="N8739">
        <v>3978</v>
      </c>
      <c r="O8739">
        <v>7</v>
      </c>
      <c r="P8739">
        <v>48</v>
      </c>
      <c r="Q8739">
        <v>0.2413793103448276</v>
      </c>
      <c r="R8739">
        <v>115362</v>
      </c>
      <c r="S8739" t="str" cm="1">
        <f t="array" ref="S8739">_xlfn.IFS(E8742&lt;30,"18-29",E8742&lt;45,"30-44",TRUE,"45+")</f>
        <v>18-29</v>
      </c>
      <c r="T8739" t="str" cm="1">
        <f t="array" ref="T8739">_xlfn.IFS(F8739&lt;=2,"0-2 Years",F8739&lt;=5,"3-5 Years",F8739&lt;=8,"6-8 Years",TRUE,"9-10 Years")</f>
        <v>3-5 Years</v>
      </c>
      <c r="U8739" t="str" cm="1">
        <f t="array" ref="U8739">_xlfn.IFS(P8739&gt;60,"High Risk",P8739&gt;30,"Medium Risk",TRUE,"Low Risk")</f>
        <v>Medium Risk</v>
      </c>
      <c r="V8739">
        <f t="shared" si="136"/>
        <v>2</v>
      </c>
    </row>
    <row r="8740" spans="1:22" hidden="1" x14ac:dyDescent="0.2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 s="2">
        <v>71240.3</v>
      </c>
      <c r="H8740">
        <v>1</v>
      </c>
      <c r="I8740">
        <v>0</v>
      </c>
      <c r="J8740">
        <v>1</v>
      </c>
      <c r="K8740" s="1">
        <v>127734.16</v>
      </c>
      <c r="L8740">
        <v>0</v>
      </c>
      <c r="M8740">
        <v>8</v>
      </c>
      <c r="N8740">
        <v>4208</v>
      </c>
      <c r="O8740">
        <v>4</v>
      </c>
      <c r="P8740">
        <v>41</v>
      </c>
      <c r="Q8740">
        <v>0.5</v>
      </c>
      <c r="R8740">
        <v>33664</v>
      </c>
      <c r="S8740" t="str" cm="1">
        <f t="array" ref="S8740">_xlfn.IFS(E8743&lt;30,"18-29",E8743&lt;45,"30-44",TRUE,"45+")</f>
        <v>18-29</v>
      </c>
      <c r="T8740" t="str" cm="1">
        <f t="array" ref="T8740">_xlfn.IFS(F8740&lt;=2,"0-2 Years",F8740&lt;=5,"3-5 Years",F8740&lt;=8,"6-8 Years",TRUE,"9-10 Years")</f>
        <v>6-8 Years</v>
      </c>
      <c r="U8740" t="str" cm="1">
        <f t="array" ref="U8740">_xlfn.IFS(P8740&gt;60,"High Risk",P8740&gt;30,"Medium Risk",TRUE,"Low Risk")</f>
        <v>Medium Risk</v>
      </c>
      <c r="V8740">
        <f t="shared" si="136"/>
        <v>2</v>
      </c>
    </row>
    <row r="8741" spans="1:22" hidden="1" x14ac:dyDescent="0.2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 s="2">
        <v>138772.15</v>
      </c>
      <c r="H8741">
        <v>1</v>
      </c>
      <c r="I8741">
        <v>0</v>
      </c>
      <c r="J8741">
        <v>1</v>
      </c>
      <c r="K8741" s="1">
        <v>123872</v>
      </c>
      <c r="L8741">
        <v>0</v>
      </c>
      <c r="M8741">
        <v>4</v>
      </c>
      <c r="N8741">
        <v>2005</v>
      </c>
      <c r="O8741">
        <v>10</v>
      </c>
      <c r="P8741">
        <v>3</v>
      </c>
      <c r="Q8741">
        <v>1</v>
      </c>
      <c r="R8741">
        <v>8020</v>
      </c>
      <c r="S8741" t="str" cm="1">
        <f t="array" ref="S8741">_xlfn.IFS(E8744&lt;30,"18-29",E8744&lt;45,"30-44",TRUE,"45+")</f>
        <v>45+</v>
      </c>
      <c r="T8741" t="str" cm="1">
        <f t="array" ref="T8741">_xlfn.IFS(F8741&lt;=2,"0-2 Years",F8741&lt;=5,"3-5 Years",F8741&lt;=8,"6-8 Years",TRUE,"9-10 Years")</f>
        <v>3-5 Years</v>
      </c>
      <c r="U8741" t="str" cm="1">
        <f t="array" ref="U8741">_xlfn.IFS(P8741&gt;60,"High Risk",P8741&gt;30,"Medium Risk",TRUE,"Low Risk")</f>
        <v>Low Risk</v>
      </c>
      <c r="V8741">
        <f t="shared" si="136"/>
        <v>3</v>
      </c>
    </row>
    <row r="8742" spans="1:22" hidden="1" x14ac:dyDescent="0.2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 s="2">
        <v>93617.07</v>
      </c>
      <c r="H8742">
        <v>1</v>
      </c>
      <c r="I8742">
        <v>0</v>
      </c>
      <c r="J8742">
        <v>1</v>
      </c>
      <c r="K8742" s="1">
        <v>113050.92</v>
      </c>
      <c r="L8742">
        <v>0</v>
      </c>
      <c r="M8742">
        <v>16</v>
      </c>
      <c r="N8742">
        <v>406</v>
      </c>
      <c r="O8742">
        <v>0</v>
      </c>
      <c r="P8742">
        <v>7</v>
      </c>
      <c r="Q8742">
        <v>0</v>
      </c>
      <c r="R8742">
        <v>6496</v>
      </c>
      <c r="S8742" t="str" cm="1">
        <f t="array" ref="S8742">_xlfn.IFS(E8745&lt;30,"18-29",E8745&lt;45,"30-44",TRUE,"45+")</f>
        <v>18-29</v>
      </c>
      <c r="T8742" t="str" cm="1">
        <f t="array" ref="T8742">_xlfn.IFS(F8742&lt;=2,"0-2 Years",F8742&lt;=5,"3-5 Years",F8742&lt;=8,"6-8 Years",TRUE,"9-10 Years")</f>
        <v>6-8 Years</v>
      </c>
      <c r="U8742" t="str" cm="1">
        <f t="array" ref="U8742">_xlfn.IFS(P8742&gt;60,"High Risk",P8742&gt;30,"Medium Risk",TRUE,"Low Risk")</f>
        <v>Low Risk</v>
      </c>
      <c r="V8742">
        <f t="shared" si="136"/>
        <v>2</v>
      </c>
    </row>
    <row r="8743" spans="1:22" hidden="1" x14ac:dyDescent="0.2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 s="2">
        <v>0</v>
      </c>
      <c r="H8743">
        <v>2</v>
      </c>
      <c r="I8743">
        <v>1</v>
      </c>
      <c r="J8743">
        <v>1</v>
      </c>
      <c r="K8743" s="1">
        <v>131389.39000000001</v>
      </c>
      <c r="L8743">
        <v>0</v>
      </c>
      <c r="M8743">
        <v>20</v>
      </c>
      <c r="N8743">
        <v>469</v>
      </c>
      <c r="O8743">
        <v>2</v>
      </c>
      <c r="P8743">
        <v>35</v>
      </c>
      <c r="Q8743">
        <v>0.1</v>
      </c>
      <c r="R8743">
        <v>9380</v>
      </c>
      <c r="S8743" t="str" cm="1">
        <f t="array" ref="S8743">_xlfn.IFS(E8746&lt;30,"18-29",E8746&lt;45,"30-44",TRUE,"45+")</f>
        <v>45+</v>
      </c>
      <c r="T8743" t="str" cm="1">
        <f t="array" ref="T8743">_xlfn.IFS(F8743&lt;=2,"0-2 Years",F8743&lt;=5,"3-5 Years",F8743&lt;=8,"6-8 Years",TRUE,"9-10 Years")</f>
        <v>6-8 Years</v>
      </c>
      <c r="U8743" t="str" cm="1">
        <f t="array" ref="U8743">_xlfn.IFS(P8743&gt;60,"High Risk",P8743&gt;30,"Medium Risk",TRUE,"Low Risk")</f>
        <v>Medium Risk</v>
      </c>
      <c r="V8743">
        <f t="shared" si="136"/>
        <v>3</v>
      </c>
    </row>
    <row r="8744" spans="1:22" hidden="1" x14ac:dyDescent="0.2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 s="2">
        <v>0</v>
      </c>
      <c r="H8744">
        <v>2</v>
      </c>
      <c r="I8744">
        <v>1</v>
      </c>
      <c r="J8744">
        <v>1</v>
      </c>
      <c r="K8744" s="1">
        <v>26589.56</v>
      </c>
      <c r="L8744">
        <v>0</v>
      </c>
      <c r="M8744">
        <v>26</v>
      </c>
      <c r="N8744">
        <v>784</v>
      </c>
      <c r="O8744">
        <v>9</v>
      </c>
      <c r="P8744">
        <v>14</v>
      </c>
      <c r="Q8744">
        <v>0.34615384615384615</v>
      </c>
      <c r="R8744">
        <v>20384</v>
      </c>
      <c r="S8744" t="str" cm="1">
        <f t="array" ref="S8744">_xlfn.IFS(E8747&lt;30,"18-29",E8747&lt;45,"30-44",TRUE,"45+")</f>
        <v>18-29</v>
      </c>
      <c r="T8744" t="str" cm="1">
        <f t="array" ref="T8744">_xlfn.IFS(F8744&lt;=2,"0-2 Years",F8744&lt;=5,"3-5 Years",F8744&lt;=8,"6-8 Years",TRUE,"9-10 Years")</f>
        <v>3-5 Years</v>
      </c>
      <c r="U8744" t="str" cm="1">
        <f t="array" ref="U8744">_xlfn.IFS(P8744&gt;60,"High Risk",P8744&gt;30,"Medium Risk",TRUE,"Low Risk")</f>
        <v>Low Risk</v>
      </c>
      <c r="V8744">
        <f t="shared" si="136"/>
        <v>3</v>
      </c>
    </row>
    <row r="8745" spans="1:22" hidden="1" x14ac:dyDescent="0.2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 s="2">
        <v>74237.2</v>
      </c>
      <c r="H8745">
        <v>2</v>
      </c>
      <c r="I8745">
        <v>0</v>
      </c>
      <c r="J8745">
        <v>1</v>
      </c>
      <c r="K8745" s="1">
        <v>195463.35</v>
      </c>
      <c r="L8745">
        <v>0</v>
      </c>
      <c r="M8745">
        <v>15</v>
      </c>
      <c r="N8745">
        <v>4366</v>
      </c>
      <c r="O8745">
        <v>3</v>
      </c>
      <c r="P8745">
        <v>67</v>
      </c>
      <c r="Q8745">
        <v>0.2</v>
      </c>
      <c r="R8745">
        <v>65490</v>
      </c>
      <c r="S8745" t="str" cm="1">
        <f t="array" ref="S8745">_xlfn.IFS(E8748&lt;30,"18-29",E8748&lt;45,"30-44",TRUE,"45+")</f>
        <v>30-44</v>
      </c>
      <c r="T8745" t="str" cm="1">
        <f t="array" ref="T8745">_xlfn.IFS(F8745&lt;=2,"0-2 Years",F8745&lt;=5,"3-5 Years",F8745&lt;=8,"6-8 Years",TRUE,"9-10 Years")</f>
        <v>9-10 Years</v>
      </c>
      <c r="U8745" t="str" cm="1">
        <f t="array" ref="U8745">_xlfn.IFS(P8745&gt;60,"High Risk",P8745&gt;30,"Medium Risk",TRUE,"Low Risk")</f>
        <v>High Risk</v>
      </c>
      <c r="V8745">
        <f t="shared" si="136"/>
        <v>0</v>
      </c>
    </row>
    <row r="8746" spans="1:22" hidden="1" x14ac:dyDescent="0.2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 s="2">
        <v>127421.78</v>
      </c>
      <c r="H8746">
        <v>2</v>
      </c>
      <c r="I8746">
        <v>1</v>
      </c>
      <c r="J8746">
        <v>0</v>
      </c>
      <c r="K8746" s="1">
        <v>108876.75</v>
      </c>
      <c r="L8746">
        <v>1</v>
      </c>
      <c r="M8746">
        <v>9</v>
      </c>
      <c r="N8746">
        <v>4934</v>
      </c>
      <c r="O8746">
        <v>3</v>
      </c>
      <c r="P8746">
        <v>104</v>
      </c>
      <c r="Q8746">
        <v>0.33333333333333331</v>
      </c>
      <c r="R8746">
        <v>44406</v>
      </c>
      <c r="S8746" t="str" cm="1">
        <f t="array" ref="S8746">_xlfn.IFS(E8749&lt;30,"18-29",E8749&lt;45,"30-44",TRUE,"45+")</f>
        <v>18-29</v>
      </c>
      <c r="T8746" t="str" cm="1">
        <f t="array" ref="T8746">_xlfn.IFS(F8746&lt;=2,"0-2 Years",F8746&lt;=5,"3-5 Years",F8746&lt;=8,"6-8 Years",TRUE,"9-10 Years")</f>
        <v>3-5 Years</v>
      </c>
      <c r="U8746" t="str" cm="1">
        <f t="array" ref="U8746">_xlfn.IFS(P8746&gt;60,"High Risk",P8746&gt;30,"Medium Risk",TRUE,"Low Risk")</f>
        <v>High Risk</v>
      </c>
      <c r="V8746">
        <f t="shared" si="136"/>
        <v>4</v>
      </c>
    </row>
    <row r="8747" spans="1:22" hidden="1" x14ac:dyDescent="0.2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 s="2">
        <v>61274.7</v>
      </c>
      <c r="H8747">
        <v>2</v>
      </c>
      <c r="I8747">
        <v>1</v>
      </c>
      <c r="J8747">
        <v>0</v>
      </c>
      <c r="K8747" s="1">
        <v>136054.45000000001</v>
      </c>
      <c r="L8747">
        <v>0</v>
      </c>
      <c r="M8747">
        <v>7</v>
      </c>
      <c r="N8747">
        <v>3449</v>
      </c>
      <c r="O8747">
        <v>9</v>
      </c>
      <c r="P8747">
        <v>105</v>
      </c>
      <c r="Q8747">
        <v>1</v>
      </c>
      <c r="R8747">
        <v>24143</v>
      </c>
      <c r="S8747" t="str" cm="1">
        <f t="array" ref="S8747">_xlfn.IFS(E8750&lt;30,"18-29",E8750&lt;45,"30-44",TRUE,"45+")</f>
        <v>30-44</v>
      </c>
      <c r="T8747" t="str" cm="1">
        <f t="array" ref="T8747">_xlfn.IFS(F8747&lt;=2,"0-2 Years",F8747&lt;=5,"3-5 Years",F8747&lt;=8,"6-8 Years",TRUE,"9-10 Years")</f>
        <v>6-8 Years</v>
      </c>
      <c r="U8747" t="str" cm="1">
        <f t="array" ref="U8747">_xlfn.IFS(P8747&gt;60,"High Risk",P8747&gt;30,"Medium Risk",TRUE,"Low Risk")</f>
        <v>High Risk</v>
      </c>
      <c r="V8747">
        <f t="shared" si="136"/>
        <v>3</v>
      </c>
    </row>
    <row r="8748" spans="1:22" hidden="1" x14ac:dyDescent="0.2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 s="2">
        <v>106486.66</v>
      </c>
      <c r="H8748">
        <v>2</v>
      </c>
      <c r="I8748">
        <v>0</v>
      </c>
      <c r="J8748">
        <v>1</v>
      </c>
      <c r="K8748" s="1">
        <v>182262.66</v>
      </c>
      <c r="L8748">
        <v>0</v>
      </c>
      <c r="M8748">
        <v>5</v>
      </c>
      <c r="N8748">
        <v>372</v>
      </c>
      <c r="O8748">
        <v>10</v>
      </c>
      <c r="P8748">
        <v>173</v>
      </c>
      <c r="Q8748">
        <v>1</v>
      </c>
      <c r="R8748">
        <v>1860</v>
      </c>
      <c r="S8748" t="str" cm="1">
        <f t="array" ref="S8748">_xlfn.IFS(E8751&lt;30,"18-29",E8751&lt;45,"30-44",TRUE,"45+")</f>
        <v>45+</v>
      </c>
      <c r="T8748" t="str" cm="1">
        <f t="array" ref="T8748">_xlfn.IFS(F8748&lt;=2,"0-2 Years",F8748&lt;=5,"3-5 Years",F8748&lt;=8,"6-8 Years",TRUE,"9-10 Years")</f>
        <v>6-8 Years</v>
      </c>
      <c r="U8748" t="str" cm="1">
        <f t="array" ref="U8748">_xlfn.IFS(P8748&gt;60,"High Risk",P8748&gt;30,"Medium Risk",TRUE,"Low Risk")</f>
        <v>High Risk</v>
      </c>
      <c r="V8748">
        <f t="shared" si="136"/>
        <v>0</v>
      </c>
    </row>
    <row r="8749" spans="1:22" hidden="1" x14ac:dyDescent="0.2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 s="2">
        <v>73194.52</v>
      </c>
      <c r="H8749">
        <v>2</v>
      </c>
      <c r="I8749">
        <v>1</v>
      </c>
      <c r="J8749">
        <v>1</v>
      </c>
      <c r="K8749" s="1">
        <v>129209.09</v>
      </c>
      <c r="L8749">
        <v>0</v>
      </c>
      <c r="M8749">
        <v>25</v>
      </c>
      <c r="N8749">
        <v>2126</v>
      </c>
      <c r="O8749">
        <v>6</v>
      </c>
      <c r="P8749">
        <v>145</v>
      </c>
      <c r="Q8749">
        <v>0.24</v>
      </c>
      <c r="R8749">
        <v>53150</v>
      </c>
      <c r="S8749" t="str" cm="1">
        <f t="array" ref="S8749">_xlfn.IFS(E8752&lt;30,"18-29",E8752&lt;45,"30-44",TRUE,"45+")</f>
        <v>30-44</v>
      </c>
      <c r="T8749" t="str" cm="1">
        <f t="array" ref="T8749">_xlfn.IFS(F8749&lt;=2,"0-2 Years",F8749&lt;=5,"3-5 Years",F8749&lt;=8,"6-8 Years",TRUE,"9-10 Years")</f>
        <v>9-10 Years</v>
      </c>
      <c r="U8749" t="str" cm="1">
        <f t="array" ref="U8749">_xlfn.IFS(P8749&gt;60,"High Risk",P8749&gt;30,"Medium Risk",TRUE,"Low Risk")</f>
        <v>High Risk</v>
      </c>
      <c r="V8749">
        <f t="shared" si="136"/>
        <v>0</v>
      </c>
    </row>
    <row r="8750" spans="1:22" hidden="1" x14ac:dyDescent="0.2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 s="2">
        <v>146498.76</v>
      </c>
      <c r="H8750">
        <v>1</v>
      </c>
      <c r="I8750">
        <v>1</v>
      </c>
      <c r="J8750">
        <v>0</v>
      </c>
      <c r="K8750" s="1">
        <v>64853.51</v>
      </c>
      <c r="L8750">
        <v>1</v>
      </c>
      <c r="M8750">
        <v>14</v>
      </c>
      <c r="N8750">
        <v>2897</v>
      </c>
      <c r="O8750">
        <v>3</v>
      </c>
      <c r="P8750">
        <v>152</v>
      </c>
      <c r="Q8750">
        <v>0.21428571428571427</v>
      </c>
      <c r="R8750">
        <v>40558</v>
      </c>
      <c r="S8750" t="str" cm="1">
        <f t="array" ref="S8750">_xlfn.IFS(E8753&lt;30,"18-29",E8753&lt;45,"30-44",TRUE,"45+")</f>
        <v>30-44</v>
      </c>
      <c r="T8750" t="str" cm="1">
        <f t="array" ref="T8750">_xlfn.IFS(F8750&lt;=2,"0-2 Years",F8750&lt;=5,"3-5 Years",F8750&lt;=8,"6-8 Years",TRUE,"9-10 Years")</f>
        <v>6-8 Years</v>
      </c>
      <c r="U8750" t="str" cm="1">
        <f t="array" ref="U8750">_xlfn.IFS(P8750&gt;60,"High Risk",P8750&gt;30,"Medium Risk",TRUE,"Low Risk")</f>
        <v>High Risk</v>
      </c>
      <c r="V8750">
        <f t="shared" si="136"/>
        <v>5</v>
      </c>
    </row>
    <row r="8751" spans="1:22" x14ac:dyDescent="0.2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 s="2">
        <v>0</v>
      </c>
      <c r="H8751">
        <v>2</v>
      </c>
      <c r="I8751">
        <v>1</v>
      </c>
      <c r="J8751">
        <v>0</v>
      </c>
      <c r="K8751" s="1">
        <v>148989.15</v>
      </c>
      <c r="L8751">
        <v>0</v>
      </c>
      <c r="M8751">
        <v>16</v>
      </c>
      <c r="N8751">
        <v>4782</v>
      </c>
      <c r="O8751">
        <v>1</v>
      </c>
      <c r="P8751">
        <v>173</v>
      </c>
      <c r="Q8751">
        <v>6.25E-2</v>
      </c>
      <c r="R8751">
        <v>76512</v>
      </c>
      <c r="S8751" t="str" cm="1">
        <f t="array" ref="S8751">_xlfn.IFS(E8754&lt;30,"18-29",E8754&lt;45,"30-44",TRUE,"45+")</f>
        <v>30-44</v>
      </c>
      <c r="T8751" t="str" cm="1">
        <f t="array" ref="T8751">_xlfn.IFS(F8751&lt;=2,"0-2 Years",F8751&lt;=5,"3-5 Years",F8751&lt;=8,"6-8 Years",TRUE,"9-10 Years")</f>
        <v>0-2 Years</v>
      </c>
      <c r="U8751" t="str" cm="1">
        <f t="array" ref="U8751">_xlfn.IFS(P8751&gt;60,"High Risk",P8751&gt;30,"Medium Risk",TRUE,"Low Risk")</f>
        <v>High Risk</v>
      </c>
      <c r="V8751">
        <f t="shared" si="136"/>
        <v>8</v>
      </c>
    </row>
    <row r="8752" spans="1:22" x14ac:dyDescent="0.2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 s="2">
        <v>0</v>
      </c>
      <c r="H8752">
        <v>1</v>
      </c>
      <c r="I8752">
        <v>1</v>
      </c>
      <c r="J8752">
        <v>1</v>
      </c>
      <c r="K8752" s="1">
        <v>71047.509999999995</v>
      </c>
      <c r="L8752">
        <v>0</v>
      </c>
      <c r="M8752">
        <v>24</v>
      </c>
      <c r="N8752">
        <v>2054</v>
      </c>
      <c r="O8752">
        <v>7</v>
      </c>
      <c r="P8752">
        <v>129</v>
      </c>
      <c r="Q8752">
        <v>0.29166666666666669</v>
      </c>
      <c r="R8752">
        <v>49296</v>
      </c>
      <c r="S8752" t="str" cm="1">
        <f t="array" ref="S8752">_xlfn.IFS(E8755&lt;30,"18-29",E8755&lt;45,"30-44",TRUE,"45+")</f>
        <v>30-44</v>
      </c>
      <c r="T8752" t="str" cm="1">
        <f t="array" ref="T8752">_xlfn.IFS(F8752&lt;=2,"0-2 Years",F8752&lt;=5,"3-5 Years",F8752&lt;=8,"6-8 Years",TRUE,"9-10 Years")</f>
        <v>0-2 Years</v>
      </c>
      <c r="U8752" t="str" cm="1">
        <f t="array" ref="U8752">_xlfn.IFS(P8752&gt;60,"High Risk",P8752&gt;30,"Medium Risk",TRUE,"Low Risk")</f>
        <v>High Risk</v>
      </c>
      <c r="V8752">
        <f t="shared" si="136"/>
        <v>6</v>
      </c>
    </row>
    <row r="8753" spans="1:22" x14ac:dyDescent="0.2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 s="2">
        <v>0</v>
      </c>
      <c r="H8753">
        <v>2</v>
      </c>
      <c r="I8753">
        <v>1</v>
      </c>
      <c r="J8753">
        <v>0</v>
      </c>
      <c r="K8753" s="1">
        <v>185341.63</v>
      </c>
      <c r="L8753">
        <v>0</v>
      </c>
      <c r="M8753">
        <v>28</v>
      </c>
      <c r="N8753">
        <v>348</v>
      </c>
      <c r="O8753">
        <v>5</v>
      </c>
      <c r="P8753">
        <v>107</v>
      </c>
      <c r="Q8753">
        <v>0.17857142857142858</v>
      </c>
      <c r="R8753">
        <v>9744</v>
      </c>
      <c r="S8753" t="str" cm="1">
        <f t="array" ref="S8753">_xlfn.IFS(E8756&lt;30,"18-29",E8756&lt;45,"30-44",TRUE,"45+")</f>
        <v>30-44</v>
      </c>
      <c r="T8753" t="str" cm="1">
        <f t="array" ref="T8753">_xlfn.IFS(F8753&lt;=2,"0-2 Years",F8753&lt;=5,"3-5 Years",F8753&lt;=8,"6-8 Years",TRUE,"9-10 Years")</f>
        <v>6-8 Years</v>
      </c>
      <c r="U8753" t="str" cm="1">
        <f t="array" ref="U8753">_xlfn.IFS(P8753&gt;60,"High Risk",P8753&gt;30,"Medium Risk",TRUE,"Low Risk")</f>
        <v>High Risk</v>
      </c>
      <c r="V8753">
        <f t="shared" si="136"/>
        <v>6</v>
      </c>
    </row>
    <row r="8754" spans="1:22" hidden="1" x14ac:dyDescent="0.2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 s="2">
        <v>120355</v>
      </c>
      <c r="H8754">
        <v>1</v>
      </c>
      <c r="I8754">
        <v>1</v>
      </c>
      <c r="J8754">
        <v>0</v>
      </c>
      <c r="K8754" s="1">
        <v>137793.35</v>
      </c>
      <c r="L8754">
        <v>0</v>
      </c>
      <c r="M8754">
        <v>12</v>
      </c>
      <c r="N8754">
        <v>1943</v>
      </c>
      <c r="O8754">
        <v>3</v>
      </c>
      <c r="P8754">
        <v>119</v>
      </c>
      <c r="Q8754">
        <v>0.25</v>
      </c>
      <c r="R8754">
        <v>23316</v>
      </c>
      <c r="S8754" t="str" cm="1">
        <f t="array" ref="S8754">_xlfn.IFS(E8757&lt;30,"18-29",E8757&lt;45,"30-44",TRUE,"45+")</f>
        <v>45+</v>
      </c>
      <c r="T8754" t="str" cm="1">
        <f t="array" ref="T8754">_xlfn.IFS(F8754&lt;=2,"0-2 Years",F8754&lt;=5,"3-5 Years",F8754&lt;=8,"6-8 Years",TRUE,"9-10 Years")</f>
        <v>3-5 Years</v>
      </c>
      <c r="U8754" t="str" cm="1">
        <f t="array" ref="U8754">_xlfn.IFS(P8754&gt;60,"High Risk",P8754&gt;30,"Medium Risk",TRUE,"Low Risk")</f>
        <v>High Risk</v>
      </c>
      <c r="V8754">
        <f t="shared" si="136"/>
        <v>5</v>
      </c>
    </row>
    <row r="8755" spans="1:22" hidden="1" x14ac:dyDescent="0.2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 s="2">
        <v>117265.21</v>
      </c>
      <c r="H8755">
        <v>1</v>
      </c>
      <c r="I8755">
        <v>1</v>
      </c>
      <c r="J8755">
        <v>1</v>
      </c>
      <c r="K8755" s="1">
        <v>198317.23</v>
      </c>
      <c r="L8755">
        <v>0</v>
      </c>
      <c r="M8755">
        <v>19</v>
      </c>
      <c r="N8755">
        <v>3906</v>
      </c>
      <c r="O8755">
        <v>7</v>
      </c>
      <c r="P8755">
        <v>36</v>
      </c>
      <c r="Q8755">
        <v>0.36842105263157893</v>
      </c>
      <c r="R8755">
        <v>74214</v>
      </c>
      <c r="S8755" t="str" cm="1">
        <f t="array" ref="S8755">_xlfn.IFS(E8758&lt;30,"18-29",E8758&lt;45,"30-44",TRUE,"45+")</f>
        <v>30-44</v>
      </c>
      <c r="T8755" t="str" cm="1">
        <f t="array" ref="T8755">_xlfn.IFS(F8755&lt;=2,"0-2 Years",F8755&lt;=5,"3-5 Years",F8755&lt;=8,"6-8 Years",TRUE,"9-10 Years")</f>
        <v>0-2 Years</v>
      </c>
      <c r="U8755" t="str" cm="1">
        <f t="array" ref="U8755">_xlfn.IFS(P8755&gt;60,"High Risk",P8755&gt;30,"Medium Risk",TRUE,"Low Risk")</f>
        <v>Medium Risk</v>
      </c>
      <c r="V8755">
        <f t="shared" si="136"/>
        <v>3</v>
      </c>
    </row>
    <row r="8756" spans="1:22" hidden="1" x14ac:dyDescent="0.2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 s="2">
        <v>0</v>
      </c>
      <c r="H8756">
        <v>2</v>
      </c>
      <c r="I8756">
        <v>0</v>
      </c>
      <c r="J8756">
        <v>1</v>
      </c>
      <c r="K8756" s="1">
        <v>162137.5</v>
      </c>
      <c r="L8756">
        <v>0</v>
      </c>
      <c r="M8756">
        <v>24</v>
      </c>
      <c r="N8756">
        <v>3962</v>
      </c>
      <c r="O8756">
        <v>8</v>
      </c>
      <c r="P8756">
        <v>90</v>
      </c>
      <c r="Q8756">
        <v>0.33333333333333331</v>
      </c>
      <c r="R8756">
        <v>95088</v>
      </c>
      <c r="S8756" t="str" cm="1">
        <f t="array" ref="S8756">_xlfn.IFS(E8759&lt;30,"18-29",E8759&lt;45,"30-44",TRUE,"45+")</f>
        <v>30-44</v>
      </c>
      <c r="T8756" t="str" cm="1">
        <f t="array" ref="T8756">_xlfn.IFS(F8756&lt;=2,"0-2 Years",F8756&lt;=5,"3-5 Years",F8756&lt;=8,"6-8 Years",TRUE,"9-10 Years")</f>
        <v>3-5 Years</v>
      </c>
      <c r="U8756" t="str" cm="1">
        <f t="array" ref="U8756">_xlfn.IFS(P8756&gt;60,"High Risk",P8756&gt;30,"Medium Risk",TRUE,"Low Risk")</f>
        <v>High Risk</v>
      </c>
      <c r="V8756">
        <f t="shared" si="136"/>
        <v>3</v>
      </c>
    </row>
    <row r="8757" spans="1:22" x14ac:dyDescent="0.2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 s="2">
        <v>0</v>
      </c>
      <c r="H8757">
        <v>1</v>
      </c>
      <c r="I8757">
        <v>1</v>
      </c>
      <c r="J8757">
        <v>0</v>
      </c>
      <c r="K8757" s="1">
        <v>109688.82</v>
      </c>
      <c r="L8757">
        <v>1</v>
      </c>
      <c r="M8757">
        <v>9</v>
      </c>
      <c r="N8757">
        <v>250</v>
      </c>
      <c r="O8757">
        <v>1</v>
      </c>
      <c r="P8757">
        <v>55</v>
      </c>
      <c r="Q8757">
        <v>0.1111111111111111</v>
      </c>
      <c r="R8757">
        <v>2250</v>
      </c>
      <c r="S8757" t="str" cm="1">
        <f t="array" ref="S8757">_xlfn.IFS(E8760&lt;30,"18-29",E8760&lt;45,"30-44",TRUE,"45+")</f>
        <v>30-44</v>
      </c>
      <c r="T8757" t="str" cm="1">
        <f t="array" ref="T8757">_xlfn.IFS(F8757&lt;=2,"0-2 Years",F8757&lt;=5,"3-5 Years",F8757&lt;=8,"6-8 Years",TRUE,"9-10 Years")</f>
        <v>6-8 Years</v>
      </c>
      <c r="U8757" t="str" cm="1">
        <f t="array" ref="U8757">_xlfn.IFS(P8757&gt;60,"High Risk",P8757&gt;30,"Medium Risk",TRUE,"Low Risk")</f>
        <v>Medium Risk</v>
      </c>
      <c r="V8757">
        <f t="shared" si="136"/>
        <v>9</v>
      </c>
    </row>
    <row r="8758" spans="1:22" hidden="1" x14ac:dyDescent="0.2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 s="2">
        <v>109974.22</v>
      </c>
      <c r="H8758">
        <v>1</v>
      </c>
      <c r="I8758">
        <v>1</v>
      </c>
      <c r="J8758">
        <v>1</v>
      </c>
      <c r="K8758" s="1">
        <v>36320.870000000003</v>
      </c>
      <c r="L8758">
        <v>1</v>
      </c>
      <c r="M8758">
        <v>16</v>
      </c>
      <c r="N8758">
        <v>2947</v>
      </c>
      <c r="O8758">
        <v>3</v>
      </c>
      <c r="P8758">
        <v>9</v>
      </c>
      <c r="Q8758">
        <v>0.1875</v>
      </c>
      <c r="R8758">
        <v>47152</v>
      </c>
      <c r="S8758" t="str" cm="1">
        <f t="array" ref="S8758">_xlfn.IFS(E8761&lt;30,"18-29",E8761&lt;45,"30-44",TRUE,"45+")</f>
        <v>45+</v>
      </c>
      <c r="T8758" t="str" cm="1">
        <f t="array" ref="T8758">_xlfn.IFS(F8758&lt;=2,"0-2 Years",F8758&lt;=5,"3-5 Years",F8758&lt;=8,"6-8 Years",TRUE,"9-10 Years")</f>
        <v>3-5 Years</v>
      </c>
      <c r="U8758" t="str" cm="1">
        <f t="array" ref="U8758">_xlfn.IFS(P8758&gt;60,"High Risk",P8758&gt;30,"Medium Risk",TRUE,"Low Risk")</f>
        <v>Low Risk</v>
      </c>
      <c r="V8758">
        <f t="shared" si="136"/>
        <v>2</v>
      </c>
    </row>
    <row r="8759" spans="1:22" hidden="1" x14ac:dyDescent="0.2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 s="2">
        <v>98009.13</v>
      </c>
      <c r="H8759">
        <v>2</v>
      </c>
      <c r="I8759">
        <v>0</v>
      </c>
      <c r="J8759">
        <v>1</v>
      </c>
      <c r="K8759" s="1">
        <v>31384.86</v>
      </c>
      <c r="L8759">
        <v>0</v>
      </c>
      <c r="M8759">
        <v>30</v>
      </c>
      <c r="N8759">
        <v>4520</v>
      </c>
      <c r="O8759">
        <v>4</v>
      </c>
      <c r="P8759">
        <v>142</v>
      </c>
      <c r="Q8759">
        <v>0.13333333333333333</v>
      </c>
      <c r="R8759">
        <v>135600</v>
      </c>
      <c r="S8759" t="str" cm="1">
        <f t="array" ref="S8759">_xlfn.IFS(E8762&lt;30,"18-29",E8762&lt;45,"30-44",TRUE,"45+")</f>
        <v>30-44</v>
      </c>
      <c r="T8759" t="str" cm="1">
        <f t="array" ref="T8759">_xlfn.IFS(F8759&lt;=2,"0-2 Years",F8759&lt;=5,"3-5 Years",F8759&lt;=8,"6-8 Years",TRUE,"9-10 Years")</f>
        <v>0-2 Years</v>
      </c>
      <c r="U8759" t="str" cm="1">
        <f t="array" ref="U8759">_xlfn.IFS(P8759&gt;60,"High Risk",P8759&gt;30,"Medium Risk",TRUE,"Low Risk")</f>
        <v>High Risk</v>
      </c>
      <c r="V8759">
        <f t="shared" si="136"/>
        <v>1</v>
      </c>
    </row>
    <row r="8760" spans="1:22" hidden="1" x14ac:dyDescent="0.2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 s="2">
        <v>0</v>
      </c>
      <c r="H8760">
        <v>1</v>
      </c>
      <c r="I8760">
        <v>1</v>
      </c>
      <c r="J8760">
        <v>1</v>
      </c>
      <c r="K8760" s="1">
        <v>114083.73</v>
      </c>
      <c r="L8760">
        <v>0</v>
      </c>
      <c r="M8760">
        <v>17</v>
      </c>
      <c r="N8760">
        <v>207</v>
      </c>
      <c r="O8760">
        <v>4</v>
      </c>
      <c r="P8760">
        <v>134</v>
      </c>
      <c r="Q8760">
        <v>0.23529411764705882</v>
      </c>
      <c r="R8760">
        <v>3519</v>
      </c>
      <c r="S8760" t="str" cm="1">
        <f t="array" ref="S8760">_xlfn.IFS(E8763&lt;30,"18-29",E8763&lt;45,"30-44",TRUE,"45+")</f>
        <v>45+</v>
      </c>
      <c r="T8760" t="str" cm="1">
        <f t="array" ref="T8760">_xlfn.IFS(F8760&lt;=2,"0-2 Years",F8760&lt;=5,"3-5 Years",F8760&lt;=8,"6-8 Years",TRUE,"9-10 Years")</f>
        <v>9-10 Years</v>
      </c>
      <c r="U8760" t="str" cm="1">
        <f t="array" ref="U8760">_xlfn.IFS(P8760&gt;60,"High Risk",P8760&gt;30,"Medium Risk",TRUE,"Low Risk")</f>
        <v>High Risk</v>
      </c>
      <c r="V8760">
        <f t="shared" si="136"/>
        <v>5</v>
      </c>
    </row>
    <row r="8761" spans="1:22" x14ac:dyDescent="0.2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 s="2">
        <v>0</v>
      </c>
      <c r="H8761">
        <v>1</v>
      </c>
      <c r="I8761">
        <v>1</v>
      </c>
      <c r="J8761">
        <v>1</v>
      </c>
      <c r="K8761" s="1">
        <v>163331.65</v>
      </c>
      <c r="L8761">
        <v>0</v>
      </c>
      <c r="M8761">
        <v>25</v>
      </c>
      <c r="N8761">
        <v>2126</v>
      </c>
      <c r="O8761">
        <v>7</v>
      </c>
      <c r="P8761">
        <v>148</v>
      </c>
      <c r="Q8761">
        <v>0.28000000000000003</v>
      </c>
      <c r="R8761">
        <v>53150</v>
      </c>
      <c r="S8761" t="str" cm="1">
        <f t="array" ref="S8761">_xlfn.IFS(E8764&lt;30,"18-29",E8764&lt;45,"30-44",TRUE,"45+")</f>
        <v>45+</v>
      </c>
      <c r="T8761" t="str" cm="1">
        <f t="array" ref="T8761">_xlfn.IFS(F8761&lt;=2,"0-2 Years",F8761&lt;=5,"3-5 Years",F8761&lt;=8,"6-8 Years",TRUE,"9-10 Years")</f>
        <v>6-8 Years</v>
      </c>
      <c r="U8761" t="str" cm="1">
        <f t="array" ref="U8761">_xlfn.IFS(P8761&gt;60,"High Risk",P8761&gt;30,"Medium Risk",TRUE,"Low Risk")</f>
        <v>High Risk</v>
      </c>
      <c r="V8761">
        <f t="shared" si="136"/>
        <v>6</v>
      </c>
    </row>
    <row r="8762" spans="1:22" hidden="1" x14ac:dyDescent="0.2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 s="2">
        <v>171671.9</v>
      </c>
      <c r="H8762">
        <v>1</v>
      </c>
      <c r="I8762">
        <v>1</v>
      </c>
      <c r="J8762">
        <v>1</v>
      </c>
      <c r="K8762" s="1">
        <v>50777.77</v>
      </c>
      <c r="L8762">
        <v>0</v>
      </c>
      <c r="M8762">
        <v>21</v>
      </c>
      <c r="N8762">
        <v>449</v>
      </c>
      <c r="O8762">
        <v>9</v>
      </c>
      <c r="P8762">
        <v>59</v>
      </c>
      <c r="Q8762">
        <v>0.42857142857142855</v>
      </c>
      <c r="R8762">
        <v>9429</v>
      </c>
      <c r="S8762" t="str" cm="1">
        <f t="array" ref="S8762">_xlfn.IFS(E8765&lt;30,"18-29",E8765&lt;45,"30-44",TRUE,"45+")</f>
        <v>45+</v>
      </c>
      <c r="T8762" t="str" cm="1">
        <f t="array" ref="T8762">_xlfn.IFS(F8762&lt;=2,"0-2 Years",F8762&lt;=5,"3-5 Years",F8762&lt;=8,"6-8 Years",TRUE,"9-10 Years")</f>
        <v>9-10 Years</v>
      </c>
      <c r="U8762" t="str" cm="1">
        <f t="array" ref="U8762">_xlfn.IFS(P8762&gt;60,"High Risk",P8762&gt;30,"Medium Risk",TRUE,"Low Risk")</f>
        <v>Medium Risk</v>
      </c>
      <c r="V8762">
        <f t="shared" si="136"/>
        <v>2</v>
      </c>
    </row>
    <row r="8763" spans="1:22" x14ac:dyDescent="0.2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 s="2">
        <v>0</v>
      </c>
      <c r="H8763">
        <v>2</v>
      </c>
      <c r="I8763">
        <v>1</v>
      </c>
      <c r="J8763">
        <v>0</v>
      </c>
      <c r="K8763" s="1">
        <v>30772.86</v>
      </c>
      <c r="L8763">
        <v>1</v>
      </c>
      <c r="M8763">
        <v>7</v>
      </c>
      <c r="N8763">
        <v>1407</v>
      </c>
      <c r="O8763">
        <v>5</v>
      </c>
      <c r="P8763">
        <v>90</v>
      </c>
      <c r="Q8763">
        <v>0.7142857142857143</v>
      </c>
      <c r="R8763">
        <v>9849</v>
      </c>
      <c r="S8763" t="str" cm="1">
        <f t="array" ref="S8763">_xlfn.IFS(E8766&lt;30,"18-29",E8766&lt;45,"30-44",TRUE,"45+")</f>
        <v>45+</v>
      </c>
      <c r="T8763" t="str" cm="1">
        <f t="array" ref="T8763">_xlfn.IFS(F8763&lt;=2,"0-2 Years",F8763&lt;=5,"3-5 Years",F8763&lt;=8,"6-8 Years",TRUE,"9-10 Years")</f>
        <v>9-10 Years</v>
      </c>
      <c r="U8763" t="str" cm="1">
        <f t="array" ref="U8763">_xlfn.IFS(P8763&gt;60,"High Risk",P8763&gt;30,"Medium Risk",TRUE,"Low Risk")</f>
        <v>High Risk</v>
      </c>
      <c r="V8763">
        <f t="shared" si="136"/>
        <v>7</v>
      </c>
    </row>
    <row r="8764" spans="1:22" x14ac:dyDescent="0.2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 s="2">
        <v>0</v>
      </c>
      <c r="H8764">
        <v>1</v>
      </c>
      <c r="I8764">
        <v>0</v>
      </c>
      <c r="J8764">
        <v>0</v>
      </c>
      <c r="K8764" s="1">
        <v>113796.15</v>
      </c>
      <c r="L8764">
        <v>1</v>
      </c>
      <c r="M8764">
        <v>12</v>
      </c>
      <c r="N8764">
        <v>2006</v>
      </c>
      <c r="O8764">
        <v>5</v>
      </c>
      <c r="P8764">
        <v>130</v>
      </c>
      <c r="Q8764">
        <v>0.41666666666666669</v>
      </c>
      <c r="R8764">
        <v>24072</v>
      </c>
      <c r="S8764" t="str" cm="1">
        <f t="array" ref="S8764">_xlfn.IFS(E8767&lt;30,"18-29",E8767&lt;45,"30-44",TRUE,"45+")</f>
        <v>30-44</v>
      </c>
      <c r="T8764" t="str" cm="1">
        <f t="array" ref="T8764">_xlfn.IFS(F8764&lt;=2,"0-2 Years",F8764&lt;=5,"3-5 Years",F8764&lt;=8,"6-8 Years",TRUE,"9-10 Years")</f>
        <v>3-5 Years</v>
      </c>
      <c r="U8764" t="str" cm="1">
        <f t="array" ref="U8764">_xlfn.IFS(P8764&gt;60,"High Risk",P8764&gt;30,"Medium Risk",TRUE,"Low Risk")</f>
        <v>High Risk</v>
      </c>
      <c r="V8764">
        <f t="shared" si="136"/>
        <v>9</v>
      </c>
    </row>
    <row r="8765" spans="1:22" hidden="1" x14ac:dyDescent="0.2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 s="2">
        <v>128213.96</v>
      </c>
      <c r="H8765">
        <v>2</v>
      </c>
      <c r="I8765">
        <v>1</v>
      </c>
      <c r="J8765">
        <v>1</v>
      </c>
      <c r="K8765" s="1">
        <v>188729.08</v>
      </c>
      <c r="L8765">
        <v>1</v>
      </c>
      <c r="M8765">
        <v>17</v>
      </c>
      <c r="N8765">
        <v>429</v>
      </c>
      <c r="O8765">
        <v>1</v>
      </c>
      <c r="P8765">
        <v>110</v>
      </c>
      <c r="Q8765">
        <v>5.8823529411764705E-2</v>
      </c>
      <c r="R8765">
        <v>7293</v>
      </c>
      <c r="S8765" t="str" cm="1">
        <f t="array" ref="S8765">_xlfn.IFS(E8768&lt;30,"18-29",E8768&lt;45,"30-44",TRUE,"45+")</f>
        <v>30-44</v>
      </c>
      <c r="T8765" t="str" cm="1">
        <f t="array" ref="T8765">_xlfn.IFS(F8765&lt;=2,"0-2 Years",F8765&lt;=5,"3-5 Years",F8765&lt;=8,"6-8 Years",TRUE,"9-10 Years")</f>
        <v>0-2 Years</v>
      </c>
      <c r="U8765" t="str" cm="1">
        <f t="array" ref="U8765">_xlfn.IFS(P8765&gt;60,"High Risk",P8765&gt;30,"Medium Risk",TRUE,"Low Risk")</f>
        <v>High Risk</v>
      </c>
      <c r="V8765">
        <f t="shared" si="136"/>
        <v>2</v>
      </c>
    </row>
    <row r="8766" spans="1:22" hidden="1" x14ac:dyDescent="0.2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 s="2">
        <v>116197.65</v>
      </c>
      <c r="H8766">
        <v>2</v>
      </c>
      <c r="I8766">
        <v>1</v>
      </c>
      <c r="J8766">
        <v>1</v>
      </c>
      <c r="K8766" s="1">
        <v>86701.4</v>
      </c>
      <c r="L8766">
        <v>0</v>
      </c>
      <c r="M8766">
        <v>29</v>
      </c>
      <c r="N8766">
        <v>4996</v>
      </c>
      <c r="O8766">
        <v>6</v>
      </c>
      <c r="P8766">
        <v>40</v>
      </c>
      <c r="Q8766">
        <v>0.20689655172413793</v>
      </c>
      <c r="R8766">
        <v>144884</v>
      </c>
      <c r="S8766" t="str" cm="1">
        <f t="array" ref="S8766">_xlfn.IFS(E8769&lt;30,"18-29",E8769&lt;45,"30-44",TRUE,"45+")</f>
        <v>18-29</v>
      </c>
      <c r="T8766" t="str" cm="1">
        <f t="array" ref="T8766">_xlfn.IFS(F8766&lt;=2,"0-2 Years",F8766&lt;=5,"3-5 Years",F8766&lt;=8,"6-8 Years",TRUE,"9-10 Years")</f>
        <v>6-8 Years</v>
      </c>
      <c r="U8766" t="str" cm="1">
        <f t="array" ref="U8766">_xlfn.IFS(P8766&gt;60,"High Risk",P8766&gt;30,"Medium Risk",TRUE,"Low Risk")</f>
        <v>Medium Risk</v>
      </c>
      <c r="V8766">
        <f t="shared" si="136"/>
        <v>1</v>
      </c>
    </row>
    <row r="8767" spans="1:22" x14ac:dyDescent="0.2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 s="2">
        <v>0</v>
      </c>
      <c r="H8767">
        <v>2</v>
      </c>
      <c r="I8767">
        <v>1</v>
      </c>
      <c r="J8767">
        <v>0</v>
      </c>
      <c r="K8767" s="1">
        <v>153129.22</v>
      </c>
      <c r="L8767">
        <v>0</v>
      </c>
      <c r="M8767">
        <v>12</v>
      </c>
      <c r="N8767">
        <v>1530</v>
      </c>
      <c r="O8767">
        <v>7</v>
      </c>
      <c r="P8767">
        <v>36</v>
      </c>
      <c r="Q8767">
        <v>0.58333333333333337</v>
      </c>
      <c r="R8767">
        <v>18360</v>
      </c>
      <c r="S8767" t="str" cm="1">
        <f t="array" ref="S8767">_xlfn.IFS(E8770&lt;30,"18-29",E8770&lt;45,"30-44",TRUE,"45+")</f>
        <v>45+</v>
      </c>
      <c r="T8767" t="str" cm="1">
        <f t="array" ref="T8767">_xlfn.IFS(F8767&lt;=2,"0-2 Years",F8767&lt;=5,"3-5 Years",F8767&lt;=8,"6-8 Years",TRUE,"9-10 Years")</f>
        <v>0-2 Years</v>
      </c>
      <c r="U8767" t="str" cm="1">
        <f t="array" ref="U8767">_xlfn.IFS(P8767&gt;60,"High Risk",P8767&gt;30,"Medium Risk",TRUE,"Low Risk")</f>
        <v>Medium Risk</v>
      </c>
      <c r="V8767">
        <f t="shared" si="136"/>
        <v>7</v>
      </c>
    </row>
    <row r="8768" spans="1:22" hidden="1" x14ac:dyDescent="0.2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 s="2">
        <v>86607.39</v>
      </c>
      <c r="H8768">
        <v>1</v>
      </c>
      <c r="I8768">
        <v>0</v>
      </c>
      <c r="J8768">
        <v>0</v>
      </c>
      <c r="K8768" s="1">
        <v>19825.09</v>
      </c>
      <c r="L8768">
        <v>0</v>
      </c>
      <c r="M8768">
        <v>28</v>
      </c>
      <c r="N8768">
        <v>389</v>
      </c>
      <c r="O8768">
        <v>4</v>
      </c>
      <c r="P8768">
        <v>157</v>
      </c>
      <c r="Q8768">
        <v>0.14285714285714285</v>
      </c>
      <c r="R8768">
        <v>10892</v>
      </c>
      <c r="S8768" t="str" cm="1">
        <f t="array" ref="S8768">_xlfn.IFS(E8771&lt;30,"18-29",E8771&lt;45,"30-44",TRUE,"45+")</f>
        <v>30-44</v>
      </c>
      <c r="T8768" t="str" cm="1">
        <f t="array" ref="T8768">_xlfn.IFS(F8768&lt;=2,"0-2 Years",F8768&lt;=5,"3-5 Years",F8768&lt;=8,"6-8 Years",TRUE,"9-10 Years")</f>
        <v>6-8 Years</v>
      </c>
      <c r="U8768" t="str" cm="1">
        <f t="array" ref="U8768">_xlfn.IFS(P8768&gt;60,"High Risk",P8768&gt;30,"Medium Risk",TRUE,"Low Risk")</f>
        <v>High Risk</v>
      </c>
      <c r="V8768">
        <f t="shared" si="136"/>
        <v>5</v>
      </c>
    </row>
    <row r="8769" spans="1:22" x14ac:dyDescent="0.2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 s="2">
        <v>0</v>
      </c>
      <c r="H8769">
        <v>2</v>
      </c>
      <c r="I8769">
        <v>1</v>
      </c>
      <c r="J8769">
        <v>0</v>
      </c>
      <c r="K8769" s="1">
        <v>12186.83</v>
      </c>
      <c r="L8769">
        <v>0</v>
      </c>
      <c r="M8769">
        <v>29</v>
      </c>
      <c r="N8769">
        <v>571</v>
      </c>
      <c r="O8769">
        <v>7</v>
      </c>
      <c r="P8769">
        <v>9</v>
      </c>
      <c r="Q8769">
        <v>0.2413793103448276</v>
      </c>
      <c r="R8769">
        <v>16559</v>
      </c>
      <c r="S8769" t="str" cm="1">
        <f t="array" ref="S8769">_xlfn.IFS(E8772&lt;30,"18-29",E8772&lt;45,"30-44",TRUE,"45+")</f>
        <v>45+</v>
      </c>
      <c r="T8769" t="str" cm="1">
        <f t="array" ref="T8769">_xlfn.IFS(F8769&lt;=2,"0-2 Years",F8769&lt;=5,"3-5 Years",F8769&lt;=8,"6-8 Years",TRUE,"9-10 Years")</f>
        <v>9-10 Years</v>
      </c>
      <c r="U8769" t="str" cm="1">
        <f t="array" ref="U8769">_xlfn.IFS(P8769&gt;60,"High Risk",P8769&gt;30,"Medium Risk",TRUE,"Low Risk")</f>
        <v>Low Risk</v>
      </c>
      <c r="V8769">
        <f t="shared" si="136"/>
        <v>6</v>
      </c>
    </row>
    <row r="8770" spans="1:22" x14ac:dyDescent="0.2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 s="2">
        <v>98854.34</v>
      </c>
      <c r="H8770">
        <v>1</v>
      </c>
      <c r="I8770">
        <v>0</v>
      </c>
      <c r="J8770">
        <v>0</v>
      </c>
      <c r="K8770" s="1">
        <v>86920.97</v>
      </c>
      <c r="L8770">
        <v>1</v>
      </c>
      <c r="M8770">
        <v>2</v>
      </c>
      <c r="N8770">
        <v>518</v>
      </c>
      <c r="O8770">
        <v>1</v>
      </c>
      <c r="P8770">
        <v>148</v>
      </c>
      <c r="Q8770">
        <v>0.5</v>
      </c>
      <c r="R8770">
        <v>1036</v>
      </c>
      <c r="S8770" t="str" cm="1">
        <f t="array" ref="S8770">_xlfn.IFS(E8773&lt;30,"18-29",E8773&lt;45,"30-44",TRUE,"45+")</f>
        <v>30-44</v>
      </c>
      <c r="T8770" t="str" cm="1">
        <f t="array" ref="T8770">_xlfn.IFS(F8770&lt;=2,"0-2 Years",F8770&lt;=5,"3-5 Years",F8770&lt;=8,"6-8 Years",TRUE,"9-10 Years")</f>
        <v>3-5 Years</v>
      </c>
      <c r="U8770" t="str" cm="1">
        <f t="array" ref="U8770">_xlfn.IFS(P8770&gt;60,"High Risk",P8770&gt;30,"Medium Risk",TRUE,"Low Risk")</f>
        <v>High Risk</v>
      </c>
      <c r="V8770">
        <f t="shared" si="136"/>
        <v>6</v>
      </c>
    </row>
    <row r="8771" spans="1:22" x14ac:dyDescent="0.2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 s="2">
        <v>0</v>
      </c>
      <c r="H8771">
        <v>1</v>
      </c>
      <c r="I8771">
        <v>1</v>
      </c>
      <c r="J8771">
        <v>0</v>
      </c>
      <c r="K8771" s="1">
        <v>35408.769999999997</v>
      </c>
      <c r="L8771">
        <v>0</v>
      </c>
      <c r="M8771">
        <v>9</v>
      </c>
      <c r="N8771">
        <v>2531</v>
      </c>
      <c r="O8771">
        <v>4</v>
      </c>
      <c r="P8771">
        <v>67</v>
      </c>
      <c r="Q8771">
        <v>0.44444444444444442</v>
      </c>
      <c r="R8771">
        <v>22779</v>
      </c>
      <c r="S8771" t="str" cm="1">
        <f t="array" ref="S8771">_xlfn.IFS(E8774&lt;30,"18-29",E8774&lt;45,"30-44",TRUE,"45+")</f>
        <v>30-44</v>
      </c>
      <c r="T8771" t="str" cm="1">
        <f t="array" ref="T8771">_xlfn.IFS(F8771&lt;=2,"0-2 Years",F8771&lt;=5,"3-5 Years",F8771&lt;=8,"6-8 Years",TRUE,"9-10 Years")</f>
        <v>6-8 Years</v>
      </c>
      <c r="U8771" t="str" cm="1">
        <f t="array" ref="U8771">_xlfn.IFS(P8771&gt;60,"High Risk",P8771&gt;30,"Medium Risk",TRUE,"Low Risk")</f>
        <v>High Risk</v>
      </c>
      <c r="V8771">
        <f t="shared" ref="V8771:V8834" si="137">IF(J8771=0,3,0)+IF(G8771=0,3,0)+IF(H8771=1,2,0)+IF(E8771&gt;45,1,0)+IF(F8771&lt;3,1,0)</f>
        <v>8</v>
      </c>
    </row>
    <row r="8772" spans="1:22" hidden="1" x14ac:dyDescent="0.2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 s="2">
        <v>0</v>
      </c>
      <c r="H8772">
        <v>2</v>
      </c>
      <c r="I8772">
        <v>1</v>
      </c>
      <c r="J8772">
        <v>1</v>
      </c>
      <c r="K8772" s="1">
        <v>165576.54999999999</v>
      </c>
      <c r="L8772">
        <v>0</v>
      </c>
      <c r="M8772">
        <v>27</v>
      </c>
      <c r="N8772">
        <v>3229</v>
      </c>
      <c r="O8772">
        <v>8</v>
      </c>
      <c r="P8772">
        <v>40</v>
      </c>
      <c r="Q8772">
        <v>0.29629629629629628</v>
      </c>
      <c r="R8772">
        <v>87183</v>
      </c>
      <c r="S8772" t="str" cm="1">
        <f t="array" ref="S8772">_xlfn.IFS(E8775&lt;30,"18-29",E8775&lt;45,"30-44",TRUE,"45+")</f>
        <v>30-44</v>
      </c>
      <c r="T8772" t="str" cm="1">
        <f t="array" ref="T8772">_xlfn.IFS(F8772&lt;=2,"0-2 Years",F8772&lt;=5,"3-5 Years",F8772&lt;=8,"6-8 Years",TRUE,"9-10 Years")</f>
        <v>6-8 Years</v>
      </c>
      <c r="U8772" t="str" cm="1">
        <f t="array" ref="U8772">_xlfn.IFS(P8772&gt;60,"High Risk",P8772&gt;30,"Medium Risk",TRUE,"Low Risk")</f>
        <v>Medium Risk</v>
      </c>
      <c r="V8772">
        <f t="shared" si="137"/>
        <v>4</v>
      </c>
    </row>
    <row r="8773" spans="1:22" hidden="1" x14ac:dyDescent="0.2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 s="2">
        <v>97338.19</v>
      </c>
      <c r="H8773">
        <v>2</v>
      </c>
      <c r="I8773">
        <v>0</v>
      </c>
      <c r="J8773">
        <v>0</v>
      </c>
      <c r="K8773" s="1">
        <v>48226.76</v>
      </c>
      <c r="L8773">
        <v>0</v>
      </c>
      <c r="M8773">
        <v>14</v>
      </c>
      <c r="N8773">
        <v>1365</v>
      </c>
      <c r="O8773">
        <v>5</v>
      </c>
      <c r="P8773">
        <v>79</v>
      </c>
      <c r="Q8773">
        <v>0.35714285714285715</v>
      </c>
      <c r="R8773">
        <v>19110</v>
      </c>
      <c r="S8773" t="str" cm="1">
        <f t="array" ref="S8773">_xlfn.IFS(E8776&lt;30,"18-29",E8776&lt;45,"30-44",TRUE,"45+")</f>
        <v>30-44</v>
      </c>
      <c r="T8773" t="str" cm="1">
        <f t="array" ref="T8773">_xlfn.IFS(F8773&lt;=2,"0-2 Years",F8773&lt;=5,"3-5 Years",F8773&lt;=8,"6-8 Years",TRUE,"9-10 Years")</f>
        <v>3-5 Years</v>
      </c>
      <c r="U8773" t="str" cm="1">
        <f t="array" ref="U8773">_xlfn.IFS(P8773&gt;60,"High Risk",P8773&gt;30,"Medium Risk",TRUE,"Low Risk")</f>
        <v>High Risk</v>
      </c>
      <c r="V8773">
        <f t="shared" si="137"/>
        <v>3</v>
      </c>
    </row>
    <row r="8774" spans="1:22" hidden="1" x14ac:dyDescent="0.2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 s="2">
        <v>0</v>
      </c>
      <c r="H8774">
        <v>2</v>
      </c>
      <c r="I8774">
        <v>1</v>
      </c>
      <c r="J8774">
        <v>1</v>
      </c>
      <c r="K8774" s="1">
        <v>199454.37</v>
      </c>
      <c r="L8774">
        <v>0</v>
      </c>
      <c r="M8774">
        <v>6</v>
      </c>
      <c r="N8774">
        <v>3653</v>
      </c>
      <c r="O8774">
        <v>5</v>
      </c>
      <c r="P8774">
        <v>167</v>
      </c>
      <c r="Q8774">
        <v>0.83333333333333337</v>
      </c>
      <c r="R8774">
        <v>21918</v>
      </c>
      <c r="S8774" t="str" cm="1">
        <f t="array" ref="S8774">_xlfn.IFS(E8777&lt;30,"18-29",E8777&lt;45,"30-44",TRUE,"45+")</f>
        <v>30-44</v>
      </c>
      <c r="T8774" t="str" cm="1">
        <f t="array" ref="T8774">_xlfn.IFS(F8774&lt;=2,"0-2 Years",F8774&lt;=5,"3-5 Years",F8774&lt;=8,"6-8 Years",TRUE,"9-10 Years")</f>
        <v>6-8 Years</v>
      </c>
      <c r="U8774" t="str" cm="1">
        <f t="array" ref="U8774">_xlfn.IFS(P8774&gt;60,"High Risk",P8774&gt;30,"Medium Risk",TRUE,"Low Risk")</f>
        <v>High Risk</v>
      </c>
      <c r="V8774">
        <f t="shared" si="137"/>
        <v>3</v>
      </c>
    </row>
    <row r="8775" spans="1:22" x14ac:dyDescent="0.2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 s="2">
        <v>0</v>
      </c>
      <c r="H8775">
        <v>2</v>
      </c>
      <c r="I8775">
        <v>1</v>
      </c>
      <c r="J8775">
        <v>0</v>
      </c>
      <c r="K8775" s="1">
        <v>118749.58</v>
      </c>
      <c r="L8775">
        <v>0</v>
      </c>
      <c r="M8775">
        <v>28</v>
      </c>
      <c r="N8775">
        <v>3453</v>
      </c>
      <c r="O8775">
        <v>5</v>
      </c>
      <c r="P8775">
        <v>112</v>
      </c>
      <c r="Q8775">
        <v>0.17857142857142858</v>
      </c>
      <c r="R8775">
        <v>96684</v>
      </c>
      <c r="S8775" t="str" cm="1">
        <f t="array" ref="S8775">_xlfn.IFS(E8778&lt;30,"18-29",E8778&lt;45,"30-44",TRUE,"45+")</f>
        <v>30-44</v>
      </c>
      <c r="T8775" t="str" cm="1">
        <f t="array" ref="T8775">_xlfn.IFS(F8775&lt;=2,"0-2 Years",F8775&lt;=5,"3-5 Years",F8775&lt;=8,"6-8 Years",TRUE,"9-10 Years")</f>
        <v>9-10 Years</v>
      </c>
      <c r="U8775" t="str" cm="1">
        <f t="array" ref="U8775">_xlfn.IFS(P8775&gt;60,"High Risk",P8775&gt;30,"Medium Risk",TRUE,"Low Risk")</f>
        <v>High Risk</v>
      </c>
      <c r="V8775">
        <f t="shared" si="137"/>
        <v>6</v>
      </c>
    </row>
    <row r="8776" spans="1:22" hidden="1" x14ac:dyDescent="0.2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 s="2">
        <v>131698.57</v>
      </c>
      <c r="H8776">
        <v>2</v>
      </c>
      <c r="I8776">
        <v>1</v>
      </c>
      <c r="J8776">
        <v>0</v>
      </c>
      <c r="K8776" s="1">
        <v>151623.91</v>
      </c>
      <c r="L8776">
        <v>0</v>
      </c>
      <c r="M8776">
        <v>10</v>
      </c>
      <c r="N8776">
        <v>3212</v>
      </c>
      <c r="O8776">
        <v>4</v>
      </c>
      <c r="P8776">
        <v>55</v>
      </c>
      <c r="Q8776">
        <v>0.4</v>
      </c>
      <c r="R8776">
        <v>32120</v>
      </c>
      <c r="S8776" t="str" cm="1">
        <f t="array" ref="S8776">_xlfn.IFS(E8779&lt;30,"18-29",E8779&lt;45,"30-44",TRUE,"45+")</f>
        <v>18-29</v>
      </c>
      <c r="T8776" t="str" cm="1">
        <f t="array" ref="T8776">_xlfn.IFS(F8776&lt;=2,"0-2 Years",F8776&lt;=5,"3-5 Years",F8776&lt;=8,"6-8 Years",TRUE,"9-10 Years")</f>
        <v>6-8 Years</v>
      </c>
      <c r="U8776" t="str" cm="1">
        <f t="array" ref="U8776">_xlfn.IFS(P8776&gt;60,"High Risk",P8776&gt;30,"Medium Risk",TRUE,"Low Risk")</f>
        <v>Medium Risk</v>
      </c>
      <c r="V8776">
        <f t="shared" si="137"/>
        <v>3</v>
      </c>
    </row>
    <row r="8777" spans="1:22" hidden="1" x14ac:dyDescent="0.2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 s="2">
        <v>130110.45</v>
      </c>
      <c r="H8777">
        <v>2</v>
      </c>
      <c r="I8777">
        <v>0</v>
      </c>
      <c r="J8777">
        <v>1</v>
      </c>
      <c r="K8777" s="1">
        <v>172097.95</v>
      </c>
      <c r="L8777">
        <v>0</v>
      </c>
      <c r="M8777">
        <v>30</v>
      </c>
      <c r="N8777">
        <v>853</v>
      </c>
      <c r="O8777">
        <v>9</v>
      </c>
      <c r="P8777">
        <v>29</v>
      </c>
      <c r="Q8777">
        <v>0.3</v>
      </c>
      <c r="R8777">
        <v>25590</v>
      </c>
      <c r="S8777" t="str" cm="1">
        <f t="array" ref="S8777">_xlfn.IFS(E8780&lt;30,"18-29",E8780&lt;45,"30-44",TRUE,"45+")</f>
        <v>30-44</v>
      </c>
      <c r="T8777" t="str" cm="1">
        <f t="array" ref="T8777">_xlfn.IFS(F8777&lt;=2,"0-2 Years",F8777&lt;=5,"3-5 Years",F8777&lt;=8,"6-8 Years",TRUE,"9-10 Years")</f>
        <v>9-10 Years</v>
      </c>
      <c r="U8777" t="str" cm="1">
        <f t="array" ref="U8777">_xlfn.IFS(P8777&gt;60,"High Risk",P8777&gt;30,"Medium Risk",TRUE,"Low Risk")</f>
        <v>Low Risk</v>
      </c>
      <c r="V8777">
        <f t="shared" si="137"/>
        <v>0</v>
      </c>
    </row>
    <row r="8778" spans="1:22" x14ac:dyDescent="0.2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 s="2">
        <v>0</v>
      </c>
      <c r="H8778">
        <v>2</v>
      </c>
      <c r="I8778">
        <v>1</v>
      </c>
      <c r="J8778">
        <v>0</v>
      </c>
      <c r="K8778" s="1">
        <v>87677.15</v>
      </c>
      <c r="L8778">
        <v>0</v>
      </c>
      <c r="M8778">
        <v>13</v>
      </c>
      <c r="N8778">
        <v>2113</v>
      </c>
      <c r="O8778">
        <v>0</v>
      </c>
      <c r="P8778">
        <v>117</v>
      </c>
      <c r="Q8778">
        <v>0</v>
      </c>
      <c r="R8778">
        <v>27469</v>
      </c>
      <c r="S8778" t="str" cm="1">
        <f t="array" ref="S8778">_xlfn.IFS(E8781&lt;30,"18-29",E8781&lt;45,"30-44",TRUE,"45+")</f>
        <v>30-44</v>
      </c>
      <c r="T8778" t="str" cm="1">
        <f t="array" ref="T8778">_xlfn.IFS(F8778&lt;=2,"0-2 Years",F8778&lt;=5,"3-5 Years",F8778&lt;=8,"6-8 Years",TRUE,"9-10 Years")</f>
        <v>9-10 Years</v>
      </c>
      <c r="U8778" t="str" cm="1">
        <f t="array" ref="U8778">_xlfn.IFS(P8778&gt;60,"High Risk",P8778&gt;30,"Medium Risk",TRUE,"Low Risk")</f>
        <v>High Risk</v>
      </c>
      <c r="V8778">
        <f t="shared" si="137"/>
        <v>6</v>
      </c>
    </row>
    <row r="8779" spans="1:22" hidden="1" x14ac:dyDescent="0.2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 s="2">
        <v>165149.13</v>
      </c>
      <c r="H8779">
        <v>2</v>
      </c>
      <c r="I8779">
        <v>1</v>
      </c>
      <c r="J8779">
        <v>0</v>
      </c>
      <c r="K8779" s="1">
        <v>21858.28</v>
      </c>
      <c r="L8779">
        <v>0</v>
      </c>
      <c r="M8779">
        <v>13</v>
      </c>
      <c r="N8779">
        <v>2098</v>
      </c>
      <c r="O8779">
        <v>4</v>
      </c>
      <c r="P8779">
        <v>98</v>
      </c>
      <c r="Q8779">
        <v>0.30769230769230771</v>
      </c>
      <c r="R8779">
        <v>27274</v>
      </c>
      <c r="S8779" t="str" cm="1">
        <f t="array" ref="S8779">_xlfn.IFS(E8782&lt;30,"18-29",E8782&lt;45,"30-44",TRUE,"45+")</f>
        <v>30-44</v>
      </c>
      <c r="T8779" t="str" cm="1">
        <f t="array" ref="T8779">_xlfn.IFS(F8779&lt;=2,"0-2 Years",F8779&lt;=5,"3-5 Years",F8779&lt;=8,"6-8 Years",TRUE,"9-10 Years")</f>
        <v>0-2 Years</v>
      </c>
      <c r="U8779" t="str" cm="1">
        <f t="array" ref="U8779">_xlfn.IFS(P8779&gt;60,"High Risk",P8779&gt;30,"Medium Risk",TRUE,"Low Risk")</f>
        <v>High Risk</v>
      </c>
      <c r="V8779">
        <f t="shared" si="137"/>
        <v>4</v>
      </c>
    </row>
    <row r="8780" spans="1:22" hidden="1" x14ac:dyDescent="0.2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 s="2">
        <v>101707.8</v>
      </c>
      <c r="H8780">
        <v>1</v>
      </c>
      <c r="I8780">
        <v>1</v>
      </c>
      <c r="J8780">
        <v>0</v>
      </c>
      <c r="K8780" s="1">
        <v>123866.28</v>
      </c>
      <c r="L8780">
        <v>0</v>
      </c>
      <c r="M8780">
        <v>28</v>
      </c>
      <c r="N8780">
        <v>2330</v>
      </c>
      <c r="O8780">
        <v>7</v>
      </c>
      <c r="P8780">
        <v>103</v>
      </c>
      <c r="Q8780">
        <v>0.25</v>
      </c>
      <c r="R8780">
        <v>65240</v>
      </c>
      <c r="S8780" t="str" cm="1">
        <f t="array" ref="S8780">_xlfn.IFS(E8783&lt;30,"18-29",E8783&lt;45,"30-44",TRUE,"45+")</f>
        <v>45+</v>
      </c>
      <c r="T8780" t="str" cm="1">
        <f t="array" ref="T8780">_xlfn.IFS(F8780&lt;=2,"0-2 Years",F8780&lt;=5,"3-5 Years",F8780&lt;=8,"6-8 Years",TRUE,"9-10 Years")</f>
        <v>9-10 Years</v>
      </c>
      <c r="U8780" t="str" cm="1">
        <f t="array" ref="U8780">_xlfn.IFS(P8780&gt;60,"High Risk",P8780&gt;30,"Medium Risk",TRUE,"Low Risk")</f>
        <v>High Risk</v>
      </c>
      <c r="V8780">
        <f t="shared" si="137"/>
        <v>5</v>
      </c>
    </row>
    <row r="8781" spans="1:22" hidden="1" x14ac:dyDescent="0.2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 s="2">
        <v>105588.66</v>
      </c>
      <c r="H8781">
        <v>1</v>
      </c>
      <c r="I8781">
        <v>0</v>
      </c>
      <c r="J8781">
        <v>1</v>
      </c>
      <c r="K8781" s="1">
        <v>74694.41</v>
      </c>
      <c r="L8781">
        <v>0</v>
      </c>
      <c r="M8781">
        <v>11</v>
      </c>
      <c r="N8781">
        <v>4201</v>
      </c>
      <c r="O8781">
        <v>9</v>
      </c>
      <c r="P8781">
        <v>162</v>
      </c>
      <c r="Q8781">
        <v>0.81818181818181823</v>
      </c>
      <c r="R8781">
        <v>46211</v>
      </c>
      <c r="S8781" t="str" cm="1">
        <f t="array" ref="S8781">_xlfn.IFS(E8784&lt;30,"18-29",E8784&lt;45,"30-44",TRUE,"45+")</f>
        <v>18-29</v>
      </c>
      <c r="T8781" t="str" cm="1">
        <f t="array" ref="T8781">_xlfn.IFS(F8781&lt;=2,"0-2 Years",F8781&lt;=5,"3-5 Years",F8781&lt;=8,"6-8 Years",TRUE,"9-10 Years")</f>
        <v>3-5 Years</v>
      </c>
      <c r="U8781" t="str" cm="1">
        <f t="array" ref="U8781">_xlfn.IFS(P8781&gt;60,"High Risk",P8781&gt;30,"Medium Risk",TRUE,"Low Risk")</f>
        <v>High Risk</v>
      </c>
      <c r="V8781">
        <f t="shared" si="137"/>
        <v>2</v>
      </c>
    </row>
    <row r="8782" spans="1:22" hidden="1" x14ac:dyDescent="0.2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 s="2">
        <v>111336.89</v>
      </c>
      <c r="H8782">
        <v>1</v>
      </c>
      <c r="I8782">
        <v>1</v>
      </c>
      <c r="J8782">
        <v>0</v>
      </c>
      <c r="K8782" s="1">
        <v>16770.310000000001</v>
      </c>
      <c r="L8782">
        <v>1</v>
      </c>
      <c r="M8782">
        <v>22</v>
      </c>
      <c r="N8782">
        <v>2846</v>
      </c>
      <c r="O8782">
        <v>6</v>
      </c>
      <c r="P8782">
        <v>126</v>
      </c>
      <c r="Q8782">
        <v>0.27272727272727271</v>
      </c>
      <c r="R8782">
        <v>62612</v>
      </c>
      <c r="S8782" t="str" cm="1">
        <f t="array" ref="S8782">_xlfn.IFS(E8785&lt;30,"18-29",E8785&lt;45,"30-44",TRUE,"45+")</f>
        <v>30-44</v>
      </c>
      <c r="T8782" t="str" cm="1">
        <f t="array" ref="T8782">_xlfn.IFS(F8782&lt;=2,"0-2 Years",F8782&lt;=5,"3-5 Years",F8782&lt;=8,"6-8 Years",TRUE,"9-10 Years")</f>
        <v>9-10 Years</v>
      </c>
      <c r="U8782" t="str" cm="1">
        <f t="array" ref="U8782">_xlfn.IFS(P8782&gt;60,"High Risk",P8782&gt;30,"Medium Risk",TRUE,"Low Risk")</f>
        <v>High Risk</v>
      </c>
      <c r="V8782">
        <f t="shared" si="137"/>
        <v>5</v>
      </c>
    </row>
    <row r="8783" spans="1:22" hidden="1" x14ac:dyDescent="0.2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 s="2">
        <v>78391.17</v>
      </c>
      <c r="H8783">
        <v>1</v>
      </c>
      <c r="I8783">
        <v>0</v>
      </c>
      <c r="J8783">
        <v>1</v>
      </c>
      <c r="K8783" s="1">
        <v>49424.6</v>
      </c>
      <c r="L8783">
        <v>0</v>
      </c>
      <c r="M8783">
        <v>29</v>
      </c>
      <c r="N8783">
        <v>3749</v>
      </c>
      <c r="O8783">
        <v>4</v>
      </c>
      <c r="P8783">
        <v>38</v>
      </c>
      <c r="Q8783">
        <v>0.13793103448275862</v>
      </c>
      <c r="R8783">
        <v>108721</v>
      </c>
      <c r="S8783" t="str" cm="1">
        <f t="array" ref="S8783">_xlfn.IFS(E8786&lt;30,"18-29",E8786&lt;45,"30-44",TRUE,"45+")</f>
        <v>30-44</v>
      </c>
      <c r="T8783" t="str" cm="1">
        <f t="array" ref="T8783">_xlfn.IFS(F8783&lt;=2,"0-2 Years",F8783&lt;=5,"3-5 Years",F8783&lt;=8,"6-8 Years",TRUE,"9-10 Years")</f>
        <v>6-8 Years</v>
      </c>
      <c r="U8783" t="str" cm="1">
        <f t="array" ref="U8783">_xlfn.IFS(P8783&gt;60,"High Risk",P8783&gt;30,"Medium Risk",TRUE,"Low Risk")</f>
        <v>Medium Risk</v>
      </c>
      <c r="V8783">
        <f t="shared" si="137"/>
        <v>3</v>
      </c>
    </row>
    <row r="8784" spans="1:22" hidden="1" x14ac:dyDescent="0.2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 s="2">
        <v>0</v>
      </c>
      <c r="H8784">
        <v>2</v>
      </c>
      <c r="I8784">
        <v>1</v>
      </c>
      <c r="J8784">
        <v>1</v>
      </c>
      <c r="K8784" s="1">
        <v>172031.22</v>
      </c>
      <c r="L8784">
        <v>0</v>
      </c>
      <c r="M8784">
        <v>6</v>
      </c>
      <c r="N8784">
        <v>1637</v>
      </c>
      <c r="O8784">
        <v>3</v>
      </c>
      <c r="P8784">
        <v>52</v>
      </c>
      <c r="Q8784">
        <v>0.5</v>
      </c>
      <c r="R8784">
        <v>9822</v>
      </c>
      <c r="S8784" t="str" cm="1">
        <f t="array" ref="S8784">_xlfn.IFS(E8787&lt;30,"18-29",E8787&lt;45,"30-44",TRUE,"45+")</f>
        <v>18-29</v>
      </c>
      <c r="T8784" t="str" cm="1">
        <f t="array" ref="T8784">_xlfn.IFS(F8784&lt;=2,"0-2 Years",F8784&lt;=5,"3-5 Years",F8784&lt;=8,"6-8 Years",TRUE,"9-10 Years")</f>
        <v>6-8 Years</v>
      </c>
      <c r="U8784" t="str" cm="1">
        <f t="array" ref="U8784">_xlfn.IFS(P8784&gt;60,"High Risk",P8784&gt;30,"Medium Risk",TRUE,"Low Risk")</f>
        <v>Medium Risk</v>
      </c>
      <c r="V8784">
        <f t="shared" si="137"/>
        <v>3</v>
      </c>
    </row>
    <row r="8785" spans="1:22" x14ac:dyDescent="0.2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 s="2">
        <v>0</v>
      </c>
      <c r="H8785">
        <v>1</v>
      </c>
      <c r="I8785">
        <v>1</v>
      </c>
      <c r="J8785">
        <v>0</v>
      </c>
      <c r="K8785" s="1">
        <v>183021.06</v>
      </c>
      <c r="L8785">
        <v>1</v>
      </c>
      <c r="M8785">
        <v>22</v>
      </c>
      <c r="N8785">
        <v>1030</v>
      </c>
      <c r="O8785">
        <v>5</v>
      </c>
      <c r="P8785">
        <v>3</v>
      </c>
      <c r="Q8785">
        <v>0.22727272727272727</v>
      </c>
      <c r="R8785">
        <v>22660</v>
      </c>
      <c r="S8785" t="str" cm="1">
        <f t="array" ref="S8785">_xlfn.IFS(E8788&lt;30,"18-29",E8788&lt;45,"30-44",TRUE,"45+")</f>
        <v>18-29</v>
      </c>
      <c r="T8785" t="str" cm="1">
        <f t="array" ref="T8785">_xlfn.IFS(F8785&lt;=2,"0-2 Years",F8785&lt;=5,"3-5 Years",F8785&lt;=8,"6-8 Years",TRUE,"9-10 Years")</f>
        <v>9-10 Years</v>
      </c>
      <c r="U8785" t="str" cm="1">
        <f t="array" ref="U8785">_xlfn.IFS(P8785&gt;60,"High Risk",P8785&gt;30,"Medium Risk",TRUE,"Low Risk")</f>
        <v>Low Risk</v>
      </c>
      <c r="V8785">
        <f t="shared" si="137"/>
        <v>8</v>
      </c>
    </row>
    <row r="8786" spans="1:22" hidden="1" x14ac:dyDescent="0.2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 s="2">
        <v>144326.09</v>
      </c>
      <c r="H8786">
        <v>1</v>
      </c>
      <c r="I8786">
        <v>1</v>
      </c>
      <c r="J8786">
        <v>0</v>
      </c>
      <c r="K8786" s="1">
        <v>73979.850000000006</v>
      </c>
      <c r="L8786">
        <v>1</v>
      </c>
      <c r="M8786">
        <v>22</v>
      </c>
      <c r="N8786">
        <v>3679</v>
      </c>
      <c r="O8786">
        <v>7</v>
      </c>
      <c r="P8786">
        <v>100</v>
      </c>
      <c r="Q8786">
        <v>0.31818181818181818</v>
      </c>
      <c r="R8786">
        <v>80938</v>
      </c>
      <c r="S8786" t="str" cm="1">
        <f t="array" ref="S8786">_xlfn.IFS(E8789&lt;30,"18-29",E8789&lt;45,"30-44",TRUE,"45+")</f>
        <v>45+</v>
      </c>
      <c r="T8786" t="str" cm="1">
        <f t="array" ref="T8786">_xlfn.IFS(F8786&lt;=2,"0-2 Years",F8786&lt;=5,"3-5 Years",F8786&lt;=8,"6-8 Years",TRUE,"9-10 Years")</f>
        <v>9-10 Years</v>
      </c>
      <c r="U8786" t="str" cm="1">
        <f t="array" ref="U8786">_xlfn.IFS(P8786&gt;60,"High Risk",P8786&gt;30,"Medium Risk",TRUE,"Low Risk")</f>
        <v>High Risk</v>
      </c>
      <c r="V8786">
        <f t="shared" si="137"/>
        <v>5</v>
      </c>
    </row>
    <row r="8787" spans="1:22" hidden="1" x14ac:dyDescent="0.2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 s="2">
        <v>101278.25</v>
      </c>
      <c r="H8787">
        <v>2</v>
      </c>
      <c r="I8787">
        <v>1</v>
      </c>
      <c r="J8787">
        <v>1</v>
      </c>
      <c r="K8787" s="1">
        <v>26265.18</v>
      </c>
      <c r="L8787">
        <v>0</v>
      </c>
      <c r="M8787">
        <v>7</v>
      </c>
      <c r="N8787">
        <v>2521</v>
      </c>
      <c r="O8787">
        <v>10</v>
      </c>
      <c r="P8787">
        <v>55</v>
      </c>
      <c r="Q8787">
        <v>1</v>
      </c>
      <c r="R8787">
        <v>17647</v>
      </c>
      <c r="S8787" t="str" cm="1">
        <f t="array" ref="S8787">_xlfn.IFS(E8790&lt;30,"18-29",E8790&lt;45,"30-44",TRUE,"45+")</f>
        <v>30-44</v>
      </c>
      <c r="T8787" t="str" cm="1">
        <f t="array" ref="T8787">_xlfn.IFS(F8787&lt;=2,"0-2 Years",F8787&lt;=5,"3-5 Years",F8787&lt;=8,"6-8 Years",TRUE,"9-10 Years")</f>
        <v>0-2 Years</v>
      </c>
      <c r="U8787" t="str" cm="1">
        <f t="array" ref="U8787">_xlfn.IFS(P8787&gt;60,"High Risk",P8787&gt;30,"Medium Risk",TRUE,"Low Risk")</f>
        <v>Medium Risk</v>
      </c>
      <c r="V8787">
        <f t="shared" si="137"/>
        <v>1</v>
      </c>
    </row>
    <row r="8788" spans="1:22" hidden="1" x14ac:dyDescent="0.2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 s="2">
        <v>108711.57</v>
      </c>
      <c r="H8788">
        <v>2</v>
      </c>
      <c r="I8788">
        <v>1</v>
      </c>
      <c r="J8788">
        <v>0</v>
      </c>
      <c r="K8788" s="1">
        <v>24857.25</v>
      </c>
      <c r="L8788">
        <v>0</v>
      </c>
      <c r="M8788">
        <v>26</v>
      </c>
      <c r="N8788">
        <v>1825</v>
      </c>
      <c r="O8788">
        <v>5</v>
      </c>
      <c r="P8788">
        <v>176</v>
      </c>
      <c r="Q8788">
        <v>0.19230769230769232</v>
      </c>
      <c r="R8788">
        <v>47450</v>
      </c>
      <c r="S8788" t="str" cm="1">
        <f t="array" ref="S8788">_xlfn.IFS(E8791&lt;30,"18-29",E8791&lt;45,"30-44",TRUE,"45+")</f>
        <v>30-44</v>
      </c>
      <c r="T8788" t="str" cm="1">
        <f t="array" ref="T8788">_xlfn.IFS(F8788&lt;=2,"0-2 Years",F8788&lt;=5,"3-5 Years",F8788&lt;=8,"6-8 Years",TRUE,"9-10 Years")</f>
        <v>6-8 Years</v>
      </c>
      <c r="U8788" t="str" cm="1">
        <f t="array" ref="U8788">_xlfn.IFS(P8788&gt;60,"High Risk",P8788&gt;30,"Medium Risk",TRUE,"Low Risk")</f>
        <v>High Risk</v>
      </c>
      <c r="V8788">
        <f t="shared" si="137"/>
        <v>3</v>
      </c>
    </row>
    <row r="8789" spans="1:22" hidden="1" x14ac:dyDescent="0.2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 s="2">
        <v>108555.07</v>
      </c>
      <c r="H8789">
        <v>1</v>
      </c>
      <c r="I8789">
        <v>0</v>
      </c>
      <c r="J8789">
        <v>1</v>
      </c>
      <c r="K8789" s="1">
        <v>167969.15</v>
      </c>
      <c r="L8789">
        <v>0</v>
      </c>
      <c r="M8789">
        <v>22</v>
      </c>
      <c r="N8789">
        <v>3535</v>
      </c>
      <c r="O8789">
        <v>6</v>
      </c>
      <c r="P8789">
        <v>178</v>
      </c>
      <c r="Q8789">
        <v>0.27272727272727271</v>
      </c>
      <c r="R8789">
        <v>77770</v>
      </c>
      <c r="S8789" t="str" cm="1">
        <f t="array" ref="S8789">_xlfn.IFS(E8792&lt;30,"18-29",E8792&lt;45,"30-44",TRUE,"45+")</f>
        <v>30-44</v>
      </c>
      <c r="T8789" t="str" cm="1">
        <f t="array" ref="T8789">_xlfn.IFS(F8789&lt;=2,"0-2 Years",F8789&lt;=5,"3-5 Years",F8789&lt;=8,"6-8 Years",TRUE,"9-10 Years")</f>
        <v>0-2 Years</v>
      </c>
      <c r="U8789" t="str" cm="1">
        <f t="array" ref="U8789">_xlfn.IFS(P8789&gt;60,"High Risk",P8789&gt;30,"Medium Risk",TRUE,"Low Risk")</f>
        <v>High Risk</v>
      </c>
      <c r="V8789">
        <f t="shared" si="137"/>
        <v>4</v>
      </c>
    </row>
    <row r="8790" spans="1:22" x14ac:dyDescent="0.2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 s="2">
        <v>146781.24</v>
      </c>
      <c r="H8790">
        <v>1</v>
      </c>
      <c r="I8790">
        <v>1</v>
      </c>
      <c r="J8790">
        <v>0</v>
      </c>
      <c r="K8790" s="1">
        <v>189307.7</v>
      </c>
      <c r="L8790">
        <v>0</v>
      </c>
      <c r="M8790">
        <v>22</v>
      </c>
      <c r="N8790">
        <v>4573</v>
      </c>
      <c r="O8790">
        <v>0</v>
      </c>
      <c r="P8790">
        <v>69</v>
      </c>
      <c r="Q8790">
        <v>0</v>
      </c>
      <c r="R8790">
        <v>100606</v>
      </c>
      <c r="S8790" t="str" cm="1">
        <f t="array" ref="S8790">_xlfn.IFS(E8793&lt;30,"18-29",E8793&lt;45,"30-44",TRUE,"45+")</f>
        <v>18-29</v>
      </c>
      <c r="T8790" t="str" cm="1">
        <f t="array" ref="T8790">_xlfn.IFS(F8790&lt;=2,"0-2 Years",F8790&lt;=5,"3-5 Years",F8790&lt;=8,"6-8 Years",TRUE,"9-10 Years")</f>
        <v>0-2 Years</v>
      </c>
      <c r="U8790" t="str" cm="1">
        <f t="array" ref="U8790">_xlfn.IFS(P8790&gt;60,"High Risk",P8790&gt;30,"Medium Risk",TRUE,"Low Risk")</f>
        <v>High Risk</v>
      </c>
      <c r="V8790">
        <f t="shared" si="137"/>
        <v>6</v>
      </c>
    </row>
    <row r="8791" spans="1:22" hidden="1" x14ac:dyDescent="0.2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 s="2">
        <v>0</v>
      </c>
      <c r="H8791">
        <v>2</v>
      </c>
      <c r="I8791">
        <v>0</v>
      </c>
      <c r="J8791">
        <v>1</v>
      </c>
      <c r="K8791" s="1">
        <v>99770.3</v>
      </c>
      <c r="L8791">
        <v>0</v>
      </c>
      <c r="M8791">
        <v>27</v>
      </c>
      <c r="N8791">
        <v>3796</v>
      </c>
      <c r="O8791">
        <v>3</v>
      </c>
      <c r="P8791">
        <v>74</v>
      </c>
      <c r="Q8791">
        <v>0.1111111111111111</v>
      </c>
      <c r="R8791">
        <v>102492</v>
      </c>
      <c r="S8791" t="str" cm="1">
        <f t="array" ref="S8791">_xlfn.IFS(E8794&lt;30,"18-29",E8794&lt;45,"30-44",TRUE,"45+")</f>
        <v>30-44</v>
      </c>
      <c r="T8791" t="str" cm="1">
        <f t="array" ref="T8791">_xlfn.IFS(F8791&lt;=2,"0-2 Years",F8791&lt;=5,"3-5 Years",F8791&lt;=8,"6-8 Years",TRUE,"9-10 Years")</f>
        <v>0-2 Years</v>
      </c>
      <c r="U8791" t="str" cm="1">
        <f t="array" ref="U8791">_xlfn.IFS(P8791&gt;60,"High Risk",P8791&gt;30,"Medium Risk",TRUE,"Low Risk")</f>
        <v>High Risk</v>
      </c>
      <c r="V8791">
        <f t="shared" si="137"/>
        <v>4</v>
      </c>
    </row>
    <row r="8792" spans="1:22" x14ac:dyDescent="0.2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 s="2">
        <v>0</v>
      </c>
      <c r="H8792">
        <v>1</v>
      </c>
      <c r="I8792">
        <v>0</v>
      </c>
      <c r="J8792">
        <v>0</v>
      </c>
      <c r="K8792" s="1">
        <v>119712.78</v>
      </c>
      <c r="L8792">
        <v>0</v>
      </c>
      <c r="M8792">
        <v>1</v>
      </c>
      <c r="N8792">
        <v>3980</v>
      </c>
      <c r="O8792">
        <v>6</v>
      </c>
      <c r="P8792">
        <v>55</v>
      </c>
      <c r="Q8792">
        <v>1</v>
      </c>
      <c r="R8792">
        <v>3980</v>
      </c>
      <c r="S8792" t="str" cm="1">
        <f t="array" ref="S8792">_xlfn.IFS(E8795&lt;30,"18-29",E8795&lt;45,"30-44",TRUE,"45+")</f>
        <v>45+</v>
      </c>
      <c r="T8792" t="str" cm="1">
        <f t="array" ref="T8792">_xlfn.IFS(F8792&lt;=2,"0-2 Years",F8792&lt;=5,"3-5 Years",F8792&lt;=8,"6-8 Years",TRUE,"9-10 Years")</f>
        <v>6-8 Years</v>
      </c>
      <c r="U8792" t="str" cm="1">
        <f t="array" ref="U8792">_xlfn.IFS(P8792&gt;60,"High Risk",P8792&gt;30,"Medium Risk",TRUE,"Low Risk")</f>
        <v>Medium Risk</v>
      </c>
      <c r="V8792">
        <f t="shared" si="137"/>
        <v>8</v>
      </c>
    </row>
    <row r="8793" spans="1:22" hidden="1" x14ac:dyDescent="0.2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 s="2">
        <v>0</v>
      </c>
      <c r="H8793">
        <v>2</v>
      </c>
      <c r="I8793">
        <v>1</v>
      </c>
      <c r="J8793">
        <v>1</v>
      </c>
      <c r="K8793" s="1">
        <v>168607.74</v>
      </c>
      <c r="L8793">
        <v>0</v>
      </c>
      <c r="M8793">
        <v>10</v>
      </c>
      <c r="N8793">
        <v>4661</v>
      </c>
      <c r="O8793">
        <v>8</v>
      </c>
      <c r="P8793">
        <v>62</v>
      </c>
      <c r="Q8793">
        <v>0.8</v>
      </c>
      <c r="R8793">
        <v>46610</v>
      </c>
      <c r="S8793" t="str" cm="1">
        <f t="array" ref="S8793">_xlfn.IFS(E8796&lt;30,"18-29",E8796&lt;45,"30-44",TRUE,"45+")</f>
        <v>18-29</v>
      </c>
      <c r="T8793" t="str" cm="1">
        <f t="array" ref="T8793">_xlfn.IFS(F8793&lt;=2,"0-2 Years",F8793&lt;=5,"3-5 Years",F8793&lt;=8,"6-8 Years",TRUE,"9-10 Years")</f>
        <v>9-10 Years</v>
      </c>
      <c r="U8793" t="str" cm="1">
        <f t="array" ref="U8793">_xlfn.IFS(P8793&gt;60,"High Risk",P8793&gt;30,"Medium Risk",TRUE,"Low Risk")</f>
        <v>High Risk</v>
      </c>
      <c r="V8793">
        <f t="shared" si="137"/>
        <v>3</v>
      </c>
    </row>
    <row r="8794" spans="1:22" hidden="1" x14ac:dyDescent="0.2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 s="2">
        <v>0</v>
      </c>
      <c r="H8794">
        <v>2</v>
      </c>
      <c r="I8794">
        <v>1</v>
      </c>
      <c r="J8794">
        <v>1</v>
      </c>
      <c r="K8794" s="1">
        <v>83087.13</v>
      </c>
      <c r="L8794">
        <v>0</v>
      </c>
      <c r="M8794">
        <v>30</v>
      </c>
      <c r="N8794">
        <v>3464</v>
      </c>
      <c r="O8794">
        <v>3</v>
      </c>
      <c r="P8794">
        <v>136</v>
      </c>
      <c r="Q8794">
        <v>0.1</v>
      </c>
      <c r="R8794">
        <v>103920</v>
      </c>
      <c r="S8794" t="str" cm="1">
        <f t="array" ref="S8794">_xlfn.IFS(E8797&lt;30,"18-29",E8797&lt;45,"30-44",TRUE,"45+")</f>
        <v>30-44</v>
      </c>
      <c r="T8794" t="str" cm="1">
        <f t="array" ref="T8794">_xlfn.IFS(F8794&lt;=2,"0-2 Years",F8794&lt;=5,"3-5 Years",F8794&lt;=8,"6-8 Years",TRUE,"9-10 Years")</f>
        <v>0-2 Years</v>
      </c>
      <c r="U8794" t="str" cm="1">
        <f t="array" ref="U8794">_xlfn.IFS(P8794&gt;60,"High Risk",P8794&gt;30,"Medium Risk",TRUE,"Low Risk")</f>
        <v>High Risk</v>
      </c>
      <c r="V8794">
        <f t="shared" si="137"/>
        <v>4</v>
      </c>
    </row>
    <row r="8795" spans="1:22" hidden="1" x14ac:dyDescent="0.2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 s="2">
        <v>103291.25</v>
      </c>
      <c r="H8795">
        <v>2</v>
      </c>
      <c r="I8795">
        <v>1</v>
      </c>
      <c r="J8795">
        <v>1</v>
      </c>
      <c r="K8795" s="1">
        <v>130664.79</v>
      </c>
      <c r="L8795">
        <v>0</v>
      </c>
      <c r="M8795">
        <v>2</v>
      </c>
      <c r="N8795">
        <v>1711</v>
      </c>
      <c r="O8795">
        <v>7</v>
      </c>
      <c r="P8795">
        <v>93</v>
      </c>
      <c r="Q8795">
        <v>1</v>
      </c>
      <c r="R8795">
        <v>3422</v>
      </c>
      <c r="S8795" t="str" cm="1">
        <f t="array" ref="S8795">_xlfn.IFS(E8798&lt;30,"18-29",E8798&lt;45,"30-44",TRUE,"45+")</f>
        <v>30-44</v>
      </c>
      <c r="T8795" t="str" cm="1">
        <f t="array" ref="T8795">_xlfn.IFS(F8795&lt;=2,"0-2 Years",F8795&lt;=5,"3-5 Years",F8795&lt;=8,"6-8 Years",TRUE,"9-10 Years")</f>
        <v>6-8 Years</v>
      </c>
      <c r="U8795" t="str" cm="1">
        <f t="array" ref="U8795">_xlfn.IFS(P8795&gt;60,"High Risk",P8795&gt;30,"Medium Risk",TRUE,"Low Risk")</f>
        <v>High Risk</v>
      </c>
      <c r="V8795">
        <f t="shared" si="137"/>
        <v>1</v>
      </c>
    </row>
    <row r="8796" spans="1:22" hidden="1" x14ac:dyDescent="0.2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 s="2">
        <v>209490.21</v>
      </c>
      <c r="H8796">
        <v>1</v>
      </c>
      <c r="I8796">
        <v>1</v>
      </c>
      <c r="J8796">
        <v>1</v>
      </c>
      <c r="K8796" s="1">
        <v>133267.69</v>
      </c>
      <c r="L8796">
        <v>1</v>
      </c>
      <c r="M8796">
        <v>28</v>
      </c>
      <c r="N8796">
        <v>3672</v>
      </c>
      <c r="O8796">
        <v>9</v>
      </c>
      <c r="P8796">
        <v>7</v>
      </c>
      <c r="Q8796">
        <v>0.32142857142857145</v>
      </c>
      <c r="R8796">
        <v>102816</v>
      </c>
      <c r="S8796" t="str" cm="1">
        <f t="array" ref="S8796">_xlfn.IFS(E8799&lt;30,"18-29",E8799&lt;45,"30-44",TRUE,"45+")</f>
        <v>45+</v>
      </c>
      <c r="T8796" t="str" cm="1">
        <f t="array" ref="T8796">_xlfn.IFS(F8796&lt;=2,"0-2 Years",F8796&lt;=5,"3-5 Years",F8796&lt;=8,"6-8 Years",TRUE,"9-10 Years")</f>
        <v>0-2 Years</v>
      </c>
      <c r="U8796" t="str" cm="1">
        <f t="array" ref="U8796">_xlfn.IFS(P8796&gt;60,"High Risk",P8796&gt;30,"Medium Risk",TRUE,"Low Risk")</f>
        <v>Low Risk</v>
      </c>
      <c r="V8796">
        <f t="shared" si="137"/>
        <v>3</v>
      </c>
    </row>
    <row r="8797" spans="1:22" x14ac:dyDescent="0.2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 s="2">
        <v>0</v>
      </c>
      <c r="H8797">
        <v>3</v>
      </c>
      <c r="I8797">
        <v>1</v>
      </c>
      <c r="J8797">
        <v>0</v>
      </c>
      <c r="K8797" s="1">
        <v>67029.820000000007</v>
      </c>
      <c r="L8797">
        <v>1</v>
      </c>
      <c r="M8797">
        <v>5</v>
      </c>
      <c r="N8797">
        <v>4301</v>
      </c>
      <c r="O8797">
        <v>9</v>
      </c>
      <c r="P8797">
        <v>117</v>
      </c>
      <c r="Q8797">
        <v>1</v>
      </c>
      <c r="R8797">
        <v>21505</v>
      </c>
      <c r="S8797" t="str" cm="1">
        <f t="array" ref="S8797">_xlfn.IFS(E8800&lt;30,"18-29",E8800&lt;45,"30-44",TRUE,"45+")</f>
        <v>18-29</v>
      </c>
      <c r="T8797" t="str" cm="1">
        <f t="array" ref="T8797">_xlfn.IFS(F8797&lt;=2,"0-2 Years",F8797&lt;=5,"3-5 Years",F8797&lt;=8,"6-8 Years",TRUE,"9-10 Years")</f>
        <v>0-2 Years</v>
      </c>
      <c r="U8797" t="str" cm="1">
        <f t="array" ref="U8797">_xlfn.IFS(P8797&gt;60,"High Risk",P8797&gt;30,"Medium Risk",TRUE,"Low Risk")</f>
        <v>High Risk</v>
      </c>
      <c r="V8797">
        <f t="shared" si="137"/>
        <v>7</v>
      </c>
    </row>
    <row r="8798" spans="1:22" hidden="1" x14ac:dyDescent="0.2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 s="2">
        <v>0</v>
      </c>
      <c r="H8798">
        <v>2</v>
      </c>
      <c r="I8798">
        <v>0</v>
      </c>
      <c r="J8798">
        <v>1</v>
      </c>
      <c r="K8798" s="1">
        <v>141031.07999999999</v>
      </c>
      <c r="L8798">
        <v>0</v>
      </c>
      <c r="M8798">
        <v>3</v>
      </c>
      <c r="N8798">
        <v>201</v>
      </c>
      <c r="O8798">
        <v>0</v>
      </c>
      <c r="P8798">
        <v>112</v>
      </c>
      <c r="Q8798">
        <v>0</v>
      </c>
      <c r="R8798">
        <v>603</v>
      </c>
      <c r="S8798" t="str" cm="1">
        <f t="array" ref="S8798">_xlfn.IFS(E8801&lt;30,"18-29",E8801&lt;45,"30-44",TRUE,"45+")</f>
        <v>30-44</v>
      </c>
      <c r="T8798" t="str" cm="1">
        <f t="array" ref="T8798">_xlfn.IFS(F8798&lt;=2,"0-2 Years",F8798&lt;=5,"3-5 Years",F8798&lt;=8,"6-8 Years",TRUE,"9-10 Years")</f>
        <v>0-2 Years</v>
      </c>
      <c r="U8798" t="str" cm="1">
        <f t="array" ref="U8798">_xlfn.IFS(P8798&gt;60,"High Risk",P8798&gt;30,"Medium Risk",TRUE,"Low Risk")</f>
        <v>High Risk</v>
      </c>
      <c r="V8798">
        <f t="shared" si="137"/>
        <v>4</v>
      </c>
    </row>
    <row r="8799" spans="1:22" x14ac:dyDescent="0.2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 s="2">
        <v>0</v>
      </c>
      <c r="H8799">
        <v>1</v>
      </c>
      <c r="I8799">
        <v>0</v>
      </c>
      <c r="J8799">
        <v>0</v>
      </c>
      <c r="K8799" s="1">
        <v>125110.02</v>
      </c>
      <c r="L8799">
        <v>0</v>
      </c>
      <c r="M8799">
        <v>21</v>
      </c>
      <c r="N8799">
        <v>1242</v>
      </c>
      <c r="O8799">
        <v>8</v>
      </c>
      <c r="P8799">
        <v>10</v>
      </c>
      <c r="Q8799">
        <v>0.38095238095238093</v>
      </c>
      <c r="R8799">
        <v>26082</v>
      </c>
      <c r="S8799" t="str" cm="1">
        <f t="array" ref="S8799">_xlfn.IFS(E8802&lt;30,"18-29",E8802&lt;45,"30-44",TRUE,"45+")</f>
        <v>30-44</v>
      </c>
      <c r="T8799" t="str" cm="1">
        <f t="array" ref="T8799">_xlfn.IFS(F8799&lt;=2,"0-2 Years",F8799&lt;=5,"3-5 Years",F8799&lt;=8,"6-8 Years",TRUE,"9-10 Years")</f>
        <v>6-8 Years</v>
      </c>
      <c r="U8799" t="str" cm="1">
        <f t="array" ref="U8799">_xlfn.IFS(P8799&gt;60,"High Risk",P8799&gt;30,"Medium Risk",TRUE,"Low Risk")</f>
        <v>Low Risk</v>
      </c>
      <c r="V8799">
        <f t="shared" si="137"/>
        <v>8</v>
      </c>
    </row>
    <row r="8800" spans="1:22" x14ac:dyDescent="0.2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 s="2">
        <v>0</v>
      </c>
      <c r="H8800">
        <v>2</v>
      </c>
      <c r="I8800">
        <v>1</v>
      </c>
      <c r="J8800">
        <v>0</v>
      </c>
      <c r="K8800" s="1">
        <v>117832.39</v>
      </c>
      <c r="L8800">
        <v>0</v>
      </c>
      <c r="M8800">
        <v>18</v>
      </c>
      <c r="N8800">
        <v>672</v>
      </c>
      <c r="O8800">
        <v>3</v>
      </c>
      <c r="P8800">
        <v>40</v>
      </c>
      <c r="Q8800">
        <v>0.16666666666666666</v>
      </c>
      <c r="R8800">
        <v>12096</v>
      </c>
      <c r="S8800" t="str" cm="1">
        <f t="array" ref="S8800">_xlfn.IFS(E8803&lt;30,"18-29",E8803&lt;45,"30-44",TRUE,"45+")</f>
        <v>45+</v>
      </c>
      <c r="T8800" t="str" cm="1">
        <f t="array" ref="T8800">_xlfn.IFS(F8800&lt;=2,"0-2 Years",F8800&lt;=5,"3-5 Years",F8800&lt;=8,"6-8 Years",TRUE,"9-10 Years")</f>
        <v>3-5 Years</v>
      </c>
      <c r="U8800" t="str" cm="1">
        <f t="array" ref="U8800">_xlfn.IFS(P8800&gt;60,"High Risk",P8800&gt;30,"Medium Risk",TRUE,"Low Risk")</f>
        <v>Medium Risk</v>
      </c>
      <c r="V8800">
        <f t="shared" si="137"/>
        <v>6</v>
      </c>
    </row>
    <row r="8801" spans="1:22" x14ac:dyDescent="0.2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 s="2">
        <v>0</v>
      </c>
      <c r="H8801">
        <v>2</v>
      </c>
      <c r="I8801">
        <v>1</v>
      </c>
      <c r="J8801">
        <v>0</v>
      </c>
      <c r="K8801" s="1">
        <v>198817.72</v>
      </c>
      <c r="L8801">
        <v>0</v>
      </c>
      <c r="M8801">
        <v>17</v>
      </c>
      <c r="N8801">
        <v>1824</v>
      </c>
      <c r="O8801">
        <v>3</v>
      </c>
      <c r="P8801">
        <v>96</v>
      </c>
      <c r="Q8801">
        <v>0.17647058823529413</v>
      </c>
      <c r="R8801">
        <v>31008</v>
      </c>
      <c r="S8801" t="str" cm="1">
        <f t="array" ref="S8801">_xlfn.IFS(E8804&lt;30,"18-29",E8804&lt;45,"30-44",TRUE,"45+")</f>
        <v>30-44</v>
      </c>
      <c r="T8801" t="str" cm="1">
        <f t="array" ref="T8801">_xlfn.IFS(F8801&lt;=2,"0-2 Years",F8801&lt;=5,"3-5 Years",F8801&lt;=8,"6-8 Years",TRUE,"9-10 Years")</f>
        <v>3-5 Years</v>
      </c>
      <c r="U8801" t="str" cm="1">
        <f t="array" ref="U8801">_xlfn.IFS(P8801&gt;60,"High Risk",P8801&gt;30,"Medium Risk",TRUE,"Low Risk")</f>
        <v>High Risk</v>
      </c>
      <c r="V8801">
        <f t="shared" si="137"/>
        <v>6</v>
      </c>
    </row>
    <row r="8802" spans="1:22" hidden="1" x14ac:dyDescent="0.2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 s="2">
        <v>149405.18</v>
      </c>
      <c r="H8802">
        <v>1</v>
      </c>
      <c r="I8802">
        <v>1</v>
      </c>
      <c r="J8802">
        <v>1</v>
      </c>
      <c r="K8802" s="1">
        <v>146411.6</v>
      </c>
      <c r="L8802">
        <v>0</v>
      </c>
      <c r="M8802">
        <v>13</v>
      </c>
      <c r="N8802">
        <v>4481</v>
      </c>
      <c r="O8802">
        <v>6</v>
      </c>
      <c r="P8802">
        <v>50</v>
      </c>
      <c r="Q8802">
        <v>0.46153846153846156</v>
      </c>
      <c r="R8802">
        <v>58253</v>
      </c>
      <c r="S8802" t="str" cm="1">
        <f t="array" ref="S8802">_xlfn.IFS(E8805&lt;30,"18-29",E8805&lt;45,"30-44",TRUE,"45+")</f>
        <v>30-44</v>
      </c>
      <c r="T8802" t="str" cm="1">
        <f t="array" ref="T8802">_xlfn.IFS(F8802&lt;=2,"0-2 Years",F8802&lt;=5,"3-5 Years",F8802&lt;=8,"6-8 Years",TRUE,"9-10 Years")</f>
        <v>9-10 Years</v>
      </c>
      <c r="U8802" t="str" cm="1">
        <f t="array" ref="U8802">_xlfn.IFS(P8802&gt;60,"High Risk",P8802&gt;30,"Medium Risk",TRUE,"Low Risk")</f>
        <v>Medium Risk</v>
      </c>
      <c r="V8802">
        <f t="shared" si="137"/>
        <v>2</v>
      </c>
    </row>
    <row r="8803" spans="1:22" hidden="1" x14ac:dyDescent="0.2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 s="2">
        <v>191665.21</v>
      </c>
      <c r="H8803">
        <v>1</v>
      </c>
      <c r="I8803">
        <v>1</v>
      </c>
      <c r="J8803">
        <v>1</v>
      </c>
      <c r="K8803" s="1">
        <v>131312.56</v>
      </c>
      <c r="L8803">
        <v>1</v>
      </c>
      <c r="M8803">
        <v>13</v>
      </c>
      <c r="N8803">
        <v>2596</v>
      </c>
      <c r="O8803">
        <v>8</v>
      </c>
      <c r="P8803">
        <v>120</v>
      </c>
      <c r="Q8803">
        <v>0.61538461538461542</v>
      </c>
      <c r="R8803">
        <v>33748</v>
      </c>
      <c r="S8803" t="str" cm="1">
        <f t="array" ref="S8803">_xlfn.IFS(E8806&lt;30,"18-29",E8806&lt;45,"30-44",TRUE,"45+")</f>
        <v>30-44</v>
      </c>
      <c r="T8803" t="str" cm="1">
        <f t="array" ref="T8803">_xlfn.IFS(F8803&lt;=2,"0-2 Years",F8803&lt;=5,"3-5 Years",F8803&lt;=8,"6-8 Years",TRUE,"9-10 Years")</f>
        <v>6-8 Years</v>
      </c>
      <c r="U8803" t="str" cm="1">
        <f t="array" ref="U8803">_xlfn.IFS(P8803&gt;60,"High Risk",P8803&gt;30,"Medium Risk",TRUE,"Low Risk")</f>
        <v>High Risk</v>
      </c>
      <c r="V8803">
        <f t="shared" si="137"/>
        <v>3</v>
      </c>
    </row>
    <row r="8804" spans="1:22" x14ac:dyDescent="0.2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 s="2">
        <v>0</v>
      </c>
      <c r="H8804">
        <v>1</v>
      </c>
      <c r="I8804">
        <v>1</v>
      </c>
      <c r="J8804">
        <v>0</v>
      </c>
      <c r="K8804" s="1">
        <v>141652.20000000001</v>
      </c>
      <c r="L8804">
        <v>0</v>
      </c>
      <c r="M8804">
        <v>24</v>
      </c>
      <c r="N8804">
        <v>1518</v>
      </c>
      <c r="O8804">
        <v>1</v>
      </c>
      <c r="P8804">
        <v>179</v>
      </c>
      <c r="Q8804">
        <v>4.1666666666666664E-2</v>
      </c>
      <c r="R8804">
        <v>36432</v>
      </c>
      <c r="S8804" t="str" cm="1">
        <f t="array" ref="S8804">_xlfn.IFS(E8807&lt;30,"18-29",E8807&lt;45,"30-44",TRUE,"45+")</f>
        <v>30-44</v>
      </c>
      <c r="T8804" t="str" cm="1">
        <f t="array" ref="T8804">_xlfn.IFS(F8804&lt;=2,"0-2 Years",F8804&lt;=5,"3-5 Years",F8804&lt;=8,"6-8 Years",TRUE,"9-10 Years")</f>
        <v>6-8 Years</v>
      </c>
      <c r="U8804" t="str" cm="1">
        <f t="array" ref="U8804">_xlfn.IFS(P8804&gt;60,"High Risk",P8804&gt;30,"Medium Risk",TRUE,"Low Risk")</f>
        <v>High Risk</v>
      </c>
      <c r="V8804">
        <f t="shared" si="137"/>
        <v>8</v>
      </c>
    </row>
    <row r="8805" spans="1:22" hidden="1" x14ac:dyDescent="0.2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 s="2">
        <v>135071.12</v>
      </c>
      <c r="H8805">
        <v>1</v>
      </c>
      <c r="I8805">
        <v>1</v>
      </c>
      <c r="J8805">
        <v>1</v>
      </c>
      <c r="K8805" s="1">
        <v>64477.25</v>
      </c>
      <c r="L8805">
        <v>0</v>
      </c>
      <c r="M8805">
        <v>4</v>
      </c>
      <c r="N8805">
        <v>610</v>
      </c>
      <c r="O8805">
        <v>4</v>
      </c>
      <c r="P8805">
        <v>38</v>
      </c>
      <c r="Q8805">
        <v>1</v>
      </c>
      <c r="R8805">
        <v>2440</v>
      </c>
      <c r="S8805" t="str" cm="1">
        <f t="array" ref="S8805">_xlfn.IFS(E8808&lt;30,"18-29",E8808&lt;45,"30-44",TRUE,"45+")</f>
        <v>30-44</v>
      </c>
      <c r="T8805" t="str" cm="1">
        <f t="array" ref="T8805">_xlfn.IFS(F8805&lt;=2,"0-2 Years",F8805&lt;=5,"3-5 Years",F8805&lt;=8,"6-8 Years",TRUE,"9-10 Years")</f>
        <v>6-8 Years</v>
      </c>
      <c r="U8805" t="str" cm="1">
        <f t="array" ref="U8805">_xlfn.IFS(P8805&gt;60,"High Risk",P8805&gt;30,"Medium Risk",TRUE,"Low Risk")</f>
        <v>Medium Risk</v>
      </c>
      <c r="V8805">
        <f t="shared" si="137"/>
        <v>2</v>
      </c>
    </row>
    <row r="8806" spans="1:22" hidden="1" x14ac:dyDescent="0.2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 s="2">
        <v>0</v>
      </c>
      <c r="H8806">
        <v>2</v>
      </c>
      <c r="I8806">
        <v>0</v>
      </c>
      <c r="J8806">
        <v>1</v>
      </c>
      <c r="K8806" s="1">
        <v>191215.61</v>
      </c>
      <c r="L8806">
        <v>0</v>
      </c>
      <c r="M8806">
        <v>21</v>
      </c>
      <c r="N8806">
        <v>3948</v>
      </c>
      <c r="O8806">
        <v>5</v>
      </c>
      <c r="P8806">
        <v>28</v>
      </c>
      <c r="Q8806">
        <v>0.23809523809523808</v>
      </c>
      <c r="R8806">
        <v>82908</v>
      </c>
      <c r="S8806" t="str" cm="1">
        <f t="array" ref="S8806">_xlfn.IFS(E8809&lt;30,"18-29",E8809&lt;45,"30-44",TRUE,"45+")</f>
        <v>45+</v>
      </c>
      <c r="T8806" t="str" cm="1">
        <f t="array" ref="T8806">_xlfn.IFS(F8806&lt;=2,"0-2 Years",F8806&lt;=5,"3-5 Years",F8806&lt;=8,"6-8 Years",TRUE,"9-10 Years")</f>
        <v>0-2 Years</v>
      </c>
      <c r="U8806" t="str" cm="1">
        <f t="array" ref="U8806">_xlfn.IFS(P8806&gt;60,"High Risk",P8806&gt;30,"Medium Risk",TRUE,"Low Risk")</f>
        <v>Low Risk</v>
      </c>
      <c r="V8806">
        <f t="shared" si="137"/>
        <v>4</v>
      </c>
    </row>
    <row r="8807" spans="1:22" hidden="1" x14ac:dyDescent="0.2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 s="2">
        <v>0</v>
      </c>
      <c r="H8807">
        <v>2</v>
      </c>
      <c r="I8807">
        <v>1</v>
      </c>
      <c r="J8807">
        <v>1</v>
      </c>
      <c r="K8807" s="1">
        <v>37090.44</v>
      </c>
      <c r="L8807">
        <v>0</v>
      </c>
      <c r="M8807">
        <v>1</v>
      </c>
      <c r="N8807">
        <v>1418</v>
      </c>
      <c r="O8807">
        <v>5</v>
      </c>
      <c r="P8807">
        <v>168</v>
      </c>
      <c r="Q8807">
        <v>1</v>
      </c>
      <c r="R8807">
        <v>1418</v>
      </c>
      <c r="S8807" t="str" cm="1">
        <f t="array" ref="S8807">_xlfn.IFS(E8810&lt;30,"18-29",E8810&lt;45,"30-44",TRUE,"45+")</f>
        <v>30-44</v>
      </c>
      <c r="T8807" t="str" cm="1">
        <f t="array" ref="T8807">_xlfn.IFS(F8807&lt;=2,"0-2 Years",F8807&lt;=5,"3-5 Years",F8807&lt;=8,"6-8 Years",TRUE,"9-10 Years")</f>
        <v>6-8 Years</v>
      </c>
      <c r="U8807" t="str" cm="1">
        <f t="array" ref="U8807">_xlfn.IFS(P8807&gt;60,"High Risk",P8807&gt;30,"Medium Risk",TRUE,"Low Risk")</f>
        <v>High Risk</v>
      </c>
      <c r="V8807">
        <f t="shared" si="137"/>
        <v>3</v>
      </c>
    </row>
    <row r="8808" spans="1:22" hidden="1" x14ac:dyDescent="0.2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 s="2">
        <v>181804.34</v>
      </c>
      <c r="H8808">
        <v>2</v>
      </c>
      <c r="I8808">
        <v>1</v>
      </c>
      <c r="J8808">
        <v>1</v>
      </c>
      <c r="K8808" s="1">
        <v>57517.71</v>
      </c>
      <c r="L8808">
        <v>0</v>
      </c>
      <c r="M8808">
        <v>4</v>
      </c>
      <c r="N8808">
        <v>3439</v>
      </c>
      <c r="O8808">
        <v>8</v>
      </c>
      <c r="P8808">
        <v>55</v>
      </c>
      <c r="Q8808">
        <v>1</v>
      </c>
      <c r="R8808">
        <v>13756</v>
      </c>
      <c r="S8808" t="str" cm="1">
        <f t="array" ref="S8808">_xlfn.IFS(E8811&lt;30,"18-29",E8811&lt;45,"30-44",TRUE,"45+")</f>
        <v>30-44</v>
      </c>
      <c r="T8808" t="str" cm="1">
        <f t="array" ref="T8808">_xlfn.IFS(F8808&lt;=2,"0-2 Years",F8808&lt;=5,"3-5 Years",F8808&lt;=8,"6-8 Years",TRUE,"9-10 Years")</f>
        <v>6-8 Years</v>
      </c>
      <c r="U8808" t="str" cm="1">
        <f t="array" ref="U8808">_xlfn.IFS(P8808&gt;60,"High Risk",P8808&gt;30,"Medium Risk",TRUE,"Low Risk")</f>
        <v>Medium Risk</v>
      </c>
      <c r="V8808">
        <f t="shared" si="137"/>
        <v>0</v>
      </c>
    </row>
    <row r="8809" spans="1:22" hidden="1" x14ac:dyDescent="0.2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 s="2">
        <v>47020.65</v>
      </c>
      <c r="H8809">
        <v>2</v>
      </c>
      <c r="I8809">
        <v>0</v>
      </c>
      <c r="J8809">
        <v>1</v>
      </c>
      <c r="K8809" s="1">
        <v>63241.21</v>
      </c>
      <c r="L8809">
        <v>1</v>
      </c>
      <c r="M8809">
        <v>23</v>
      </c>
      <c r="N8809">
        <v>1021</v>
      </c>
      <c r="O8809">
        <v>1</v>
      </c>
      <c r="P8809">
        <v>68</v>
      </c>
      <c r="Q8809">
        <v>4.3478260869565216E-2</v>
      </c>
      <c r="R8809">
        <v>23483</v>
      </c>
      <c r="S8809" t="str" cm="1">
        <f t="array" ref="S8809">_xlfn.IFS(E8812&lt;30,"18-29",E8812&lt;45,"30-44",TRUE,"45+")</f>
        <v>18-29</v>
      </c>
      <c r="T8809" t="str" cm="1">
        <f t="array" ref="T8809">_xlfn.IFS(F8809&lt;=2,"0-2 Years",F8809&lt;=5,"3-5 Years",F8809&lt;=8,"6-8 Years",TRUE,"9-10 Years")</f>
        <v>3-5 Years</v>
      </c>
      <c r="U8809" t="str" cm="1">
        <f t="array" ref="U8809">_xlfn.IFS(P8809&gt;60,"High Risk",P8809&gt;30,"Medium Risk",TRUE,"Low Risk")</f>
        <v>High Risk</v>
      </c>
      <c r="V8809">
        <f t="shared" si="137"/>
        <v>1</v>
      </c>
    </row>
    <row r="8810" spans="1:22" hidden="1" x14ac:dyDescent="0.2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 s="2">
        <v>128518.98</v>
      </c>
      <c r="H8810">
        <v>1</v>
      </c>
      <c r="I8810">
        <v>1</v>
      </c>
      <c r="J8810">
        <v>1</v>
      </c>
      <c r="K8810" s="1">
        <v>44567.83</v>
      </c>
      <c r="L8810">
        <v>1</v>
      </c>
      <c r="M8810">
        <v>23</v>
      </c>
      <c r="N8810">
        <v>535</v>
      </c>
      <c r="O8810">
        <v>7</v>
      </c>
      <c r="P8810">
        <v>85</v>
      </c>
      <c r="Q8810">
        <v>0.30434782608695654</v>
      </c>
      <c r="R8810">
        <v>12305</v>
      </c>
      <c r="S8810" t="str" cm="1">
        <f t="array" ref="S8810">_xlfn.IFS(E8813&lt;30,"18-29",E8813&lt;45,"30-44",TRUE,"45+")</f>
        <v>30-44</v>
      </c>
      <c r="T8810" t="str" cm="1">
        <f t="array" ref="T8810">_xlfn.IFS(F8810&lt;=2,"0-2 Years",F8810&lt;=5,"3-5 Years",F8810&lt;=8,"6-8 Years",TRUE,"9-10 Years")</f>
        <v>6-8 Years</v>
      </c>
      <c r="U8810" t="str" cm="1">
        <f t="array" ref="U8810">_xlfn.IFS(P8810&gt;60,"High Risk",P8810&gt;30,"Medium Risk",TRUE,"Low Risk")</f>
        <v>High Risk</v>
      </c>
      <c r="V8810">
        <f t="shared" si="137"/>
        <v>2</v>
      </c>
    </row>
    <row r="8811" spans="1:22" hidden="1" x14ac:dyDescent="0.2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 s="2">
        <v>142658.04</v>
      </c>
      <c r="H8811">
        <v>2</v>
      </c>
      <c r="I8811">
        <v>0</v>
      </c>
      <c r="J8811">
        <v>1</v>
      </c>
      <c r="K8811" s="1">
        <v>135337.10999999999</v>
      </c>
      <c r="L8811">
        <v>0</v>
      </c>
      <c r="M8811">
        <v>19</v>
      </c>
      <c r="N8811">
        <v>4688</v>
      </c>
      <c r="O8811">
        <v>7</v>
      </c>
      <c r="P8811">
        <v>118</v>
      </c>
      <c r="Q8811">
        <v>0.36842105263157893</v>
      </c>
      <c r="R8811">
        <v>89072</v>
      </c>
      <c r="S8811" t="str" cm="1">
        <f t="array" ref="S8811">_xlfn.IFS(E8814&lt;30,"18-29",E8814&lt;45,"30-44",TRUE,"45+")</f>
        <v>18-29</v>
      </c>
      <c r="T8811" t="str" cm="1">
        <f t="array" ref="T8811">_xlfn.IFS(F8811&lt;=2,"0-2 Years",F8811&lt;=5,"3-5 Years",F8811&lt;=8,"6-8 Years",TRUE,"9-10 Years")</f>
        <v>3-5 Years</v>
      </c>
      <c r="U8811" t="str" cm="1">
        <f t="array" ref="U8811">_xlfn.IFS(P8811&gt;60,"High Risk",P8811&gt;30,"Medium Risk",TRUE,"Low Risk")</f>
        <v>High Risk</v>
      </c>
      <c r="V8811">
        <f t="shared" si="137"/>
        <v>0</v>
      </c>
    </row>
    <row r="8812" spans="1:22" hidden="1" x14ac:dyDescent="0.2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 s="2">
        <v>120150.39</v>
      </c>
      <c r="H8812">
        <v>2</v>
      </c>
      <c r="I8812">
        <v>1</v>
      </c>
      <c r="J8812">
        <v>1</v>
      </c>
      <c r="K8812" s="1">
        <v>33964.03</v>
      </c>
      <c r="L8812">
        <v>0</v>
      </c>
      <c r="M8812">
        <v>19</v>
      </c>
      <c r="N8812">
        <v>3403</v>
      </c>
      <c r="O8812">
        <v>8</v>
      </c>
      <c r="P8812">
        <v>64</v>
      </c>
      <c r="Q8812">
        <v>0.42105263157894735</v>
      </c>
      <c r="R8812">
        <v>64657</v>
      </c>
      <c r="S8812" t="str" cm="1">
        <f t="array" ref="S8812">_xlfn.IFS(E8815&lt;30,"18-29",E8815&lt;45,"30-44",TRUE,"45+")</f>
        <v>18-29</v>
      </c>
      <c r="T8812" t="str" cm="1">
        <f t="array" ref="T8812">_xlfn.IFS(F8812&lt;=2,"0-2 Years",F8812&lt;=5,"3-5 Years",F8812&lt;=8,"6-8 Years",TRUE,"9-10 Years")</f>
        <v>9-10 Years</v>
      </c>
      <c r="U8812" t="str" cm="1">
        <f t="array" ref="U8812">_xlfn.IFS(P8812&gt;60,"High Risk",P8812&gt;30,"Medium Risk",TRUE,"Low Risk")</f>
        <v>High Risk</v>
      </c>
      <c r="V8812">
        <f t="shared" si="137"/>
        <v>0</v>
      </c>
    </row>
    <row r="8813" spans="1:22" hidden="1" x14ac:dyDescent="0.2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 s="2">
        <v>81905.95</v>
      </c>
      <c r="H8813">
        <v>1</v>
      </c>
      <c r="I8813">
        <v>1</v>
      </c>
      <c r="J8813">
        <v>1</v>
      </c>
      <c r="K8813" s="1">
        <v>61623.19</v>
      </c>
      <c r="L8813">
        <v>0</v>
      </c>
      <c r="M8813">
        <v>5</v>
      </c>
      <c r="N8813">
        <v>1570</v>
      </c>
      <c r="O8813">
        <v>5</v>
      </c>
      <c r="P8813">
        <v>176</v>
      </c>
      <c r="Q8813">
        <v>1</v>
      </c>
      <c r="R8813">
        <v>7850</v>
      </c>
      <c r="S8813" t="str" cm="1">
        <f t="array" ref="S8813">_xlfn.IFS(E8816&lt;30,"18-29",E8816&lt;45,"30-44",TRUE,"45+")</f>
        <v>45+</v>
      </c>
      <c r="T8813" t="str" cm="1">
        <f t="array" ref="T8813">_xlfn.IFS(F8813&lt;=2,"0-2 Years",F8813&lt;=5,"3-5 Years",F8813&lt;=8,"6-8 Years",TRUE,"9-10 Years")</f>
        <v>6-8 Years</v>
      </c>
      <c r="U8813" t="str" cm="1">
        <f t="array" ref="U8813">_xlfn.IFS(P8813&gt;60,"High Risk",P8813&gt;30,"Medium Risk",TRUE,"Low Risk")</f>
        <v>High Risk</v>
      </c>
      <c r="V8813">
        <f t="shared" si="137"/>
        <v>2</v>
      </c>
    </row>
    <row r="8814" spans="1:22" hidden="1" x14ac:dyDescent="0.2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 s="2">
        <v>137998.20000000001</v>
      </c>
      <c r="H8814">
        <v>2</v>
      </c>
      <c r="I8814">
        <v>0</v>
      </c>
      <c r="J8814">
        <v>1</v>
      </c>
      <c r="K8814" s="1">
        <v>168989.77</v>
      </c>
      <c r="L8814">
        <v>0</v>
      </c>
      <c r="M8814">
        <v>13</v>
      </c>
      <c r="N8814">
        <v>1803</v>
      </c>
      <c r="O8814">
        <v>10</v>
      </c>
      <c r="P8814">
        <v>37</v>
      </c>
      <c r="Q8814">
        <v>0.76923076923076927</v>
      </c>
      <c r="R8814">
        <v>23439</v>
      </c>
      <c r="S8814" t="str" cm="1">
        <f t="array" ref="S8814">_xlfn.IFS(E8817&lt;30,"18-29",E8817&lt;45,"30-44",TRUE,"45+")</f>
        <v>30-44</v>
      </c>
      <c r="T8814" t="str" cm="1">
        <f t="array" ref="T8814">_xlfn.IFS(F8814&lt;=2,"0-2 Years",F8814&lt;=5,"3-5 Years",F8814&lt;=8,"6-8 Years",TRUE,"9-10 Years")</f>
        <v>3-5 Years</v>
      </c>
      <c r="U8814" t="str" cm="1">
        <f t="array" ref="U8814">_xlfn.IFS(P8814&gt;60,"High Risk",P8814&gt;30,"Medium Risk",TRUE,"Low Risk")</f>
        <v>Medium Risk</v>
      </c>
      <c r="V8814">
        <f t="shared" si="137"/>
        <v>0</v>
      </c>
    </row>
    <row r="8815" spans="1:22" hidden="1" x14ac:dyDescent="0.2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 s="2">
        <v>123126.29</v>
      </c>
      <c r="H8815">
        <v>1</v>
      </c>
      <c r="I8815">
        <v>1</v>
      </c>
      <c r="J8815">
        <v>0</v>
      </c>
      <c r="K8815" s="1">
        <v>74425.41</v>
      </c>
      <c r="L8815">
        <v>0</v>
      </c>
      <c r="M8815">
        <v>3</v>
      </c>
      <c r="N8815">
        <v>4531</v>
      </c>
      <c r="O8815">
        <v>9</v>
      </c>
      <c r="P8815">
        <v>26</v>
      </c>
      <c r="Q8815">
        <v>1</v>
      </c>
      <c r="R8815">
        <v>13593</v>
      </c>
      <c r="S8815" t="str" cm="1">
        <f t="array" ref="S8815">_xlfn.IFS(E8818&lt;30,"18-29",E8818&lt;45,"30-44",TRUE,"45+")</f>
        <v>30-44</v>
      </c>
      <c r="T8815" t="str" cm="1">
        <f t="array" ref="T8815">_xlfn.IFS(F8815&lt;=2,"0-2 Years",F8815&lt;=5,"3-5 Years",F8815&lt;=8,"6-8 Years",TRUE,"9-10 Years")</f>
        <v>6-8 Years</v>
      </c>
      <c r="U8815" t="str" cm="1">
        <f t="array" ref="U8815">_xlfn.IFS(P8815&gt;60,"High Risk",P8815&gt;30,"Medium Risk",TRUE,"Low Risk")</f>
        <v>Low Risk</v>
      </c>
      <c r="V8815">
        <f t="shared" si="137"/>
        <v>5</v>
      </c>
    </row>
    <row r="8816" spans="1:22" hidden="1" x14ac:dyDescent="0.2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 s="2">
        <v>0</v>
      </c>
      <c r="H8816">
        <v>2</v>
      </c>
      <c r="I8816">
        <v>1</v>
      </c>
      <c r="J8816">
        <v>1</v>
      </c>
      <c r="K8816" s="1">
        <v>178929.84</v>
      </c>
      <c r="L8816">
        <v>0</v>
      </c>
      <c r="M8816">
        <v>14</v>
      </c>
      <c r="N8816">
        <v>3195</v>
      </c>
      <c r="O8816">
        <v>8</v>
      </c>
      <c r="P8816">
        <v>158</v>
      </c>
      <c r="Q8816">
        <v>0.5714285714285714</v>
      </c>
      <c r="R8816">
        <v>44730</v>
      </c>
      <c r="S8816" t="str" cm="1">
        <f t="array" ref="S8816">_xlfn.IFS(E8819&lt;30,"18-29",E8819&lt;45,"30-44",TRUE,"45+")</f>
        <v>30-44</v>
      </c>
      <c r="T8816" t="str" cm="1">
        <f t="array" ref="T8816">_xlfn.IFS(F8816&lt;=2,"0-2 Years",F8816&lt;=5,"3-5 Years",F8816&lt;=8,"6-8 Years",TRUE,"9-10 Years")</f>
        <v>3-5 Years</v>
      </c>
      <c r="U8816" t="str" cm="1">
        <f t="array" ref="U8816">_xlfn.IFS(P8816&gt;60,"High Risk",P8816&gt;30,"Medium Risk",TRUE,"Low Risk")</f>
        <v>High Risk</v>
      </c>
      <c r="V8816">
        <f t="shared" si="137"/>
        <v>4</v>
      </c>
    </row>
    <row r="8817" spans="1:22" hidden="1" x14ac:dyDescent="0.2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 s="2">
        <v>135645.29</v>
      </c>
      <c r="H8817">
        <v>2</v>
      </c>
      <c r="I8817">
        <v>0</v>
      </c>
      <c r="J8817">
        <v>1</v>
      </c>
      <c r="K8817" s="1">
        <v>101382.86</v>
      </c>
      <c r="L8817">
        <v>1</v>
      </c>
      <c r="M8817">
        <v>12</v>
      </c>
      <c r="N8817">
        <v>1793</v>
      </c>
      <c r="O8817">
        <v>6</v>
      </c>
      <c r="P8817">
        <v>153</v>
      </c>
      <c r="Q8817">
        <v>0.5</v>
      </c>
      <c r="R8817">
        <v>21516</v>
      </c>
      <c r="S8817" t="str" cm="1">
        <f t="array" ref="S8817">_xlfn.IFS(E8820&lt;30,"18-29",E8820&lt;45,"30-44",TRUE,"45+")</f>
        <v>30-44</v>
      </c>
      <c r="T8817" t="str" cm="1">
        <f t="array" ref="T8817">_xlfn.IFS(F8817&lt;=2,"0-2 Years",F8817&lt;=5,"3-5 Years",F8817&lt;=8,"6-8 Years",TRUE,"9-10 Years")</f>
        <v>0-2 Years</v>
      </c>
      <c r="U8817" t="str" cm="1">
        <f t="array" ref="U8817">_xlfn.IFS(P8817&gt;60,"High Risk",P8817&gt;30,"Medium Risk",TRUE,"Low Risk")</f>
        <v>High Risk</v>
      </c>
      <c r="V8817">
        <f t="shared" si="137"/>
        <v>1</v>
      </c>
    </row>
    <row r="8818" spans="1:22" hidden="1" x14ac:dyDescent="0.2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 s="2">
        <v>122449.31</v>
      </c>
      <c r="H8818">
        <v>2</v>
      </c>
      <c r="I8818">
        <v>1</v>
      </c>
      <c r="J8818">
        <v>1</v>
      </c>
      <c r="K8818" s="1">
        <v>180769.55</v>
      </c>
      <c r="L8818">
        <v>0</v>
      </c>
      <c r="M8818">
        <v>15</v>
      </c>
      <c r="N8818">
        <v>495</v>
      </c>
      <c r="O8818">
        <v>9</v>
      </c>
      <c r="P8818">
        <v>148</v>
      </c>
      <c r="Q8818">
        <v>0.6</v>
      </c>
      <c r="R8818">
        <v>7425</v>
      </c>
      <c r="S8818" t="str" cm="1">
        <f t="array" ref="S8818">_xlfn.IFS(E8821&lt;30,"18-29",E8821&lt;45,"30-44",TRUE,"45+")</f>
        <v>30-44</v>
      </c>
      <c r="T8818" t="str" cm="1">
        <f t="array" ref="T8818">_xlfn.IFS(F8818&lt;=2,"0-2 Years",F8818&lt;=5,"3-5 Years",F8818&lt;=8,"6-8 Years",TRUE,"9-10 Years")</f>
        <v>6-8 Years</v>
      </c>
      <c r="U8818" t="str" cm="1">
        <f t="array" ref="U8818">_xlfn.IFS(P8818&gt;60,"High Risk",P8818&gt;30,"Medium Risk",TRUE,"Low Risk")</f>
        <v>High Risk</v>
      </c>
      <c r="V8818">
        <f t="shared" si="137"/>
        <v>0</v>
      </c>
    </row>
    <row r="8819" spans="1:22" hidden="1" x14ac:dyDescent="0.2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 s="2">
        <v>161766.87</v>
      </c>
      <c r="H8819">
        <v>1</v>
      </c>
      <c r="I8819">
        <v>0</v>
      </c>
      <c r="J8819">
        <v>0</v>
      </c>
      <c r="K8819" s="1">
        <v>92378.54</v>
      </c>
      <c r="L8819">
        <v>0</v>
      </c>
      <c r="M8819">
        <v>20</v>
      </c>
      <c r="N8819">
        <v>4185</v>
      </c>
      <c r="O8819">
        <v>9</v>
      </c>
      <c r="P8819">
        <v>147</v>
      </c>
      <c r="Q8819">
        <v>0.45</v>
      </c>
      <c r="R8819">
        <v>83700</v>
      </c>
      <c r="S8819" t="str" cm="1">
        <f t="array" ref="S8819">_xlfn.IFS(E8822&lt;30,"18-29",E8822&lt;45,"30-44",TRUE,"45+")</f>
        <v>30-44</v>
      </c>
      <c r="T8819" t="str" cm="1">
        <f t="array" ref="T8819">_xlfn.IFS(F8819&lt;=2,"0-2 Years",F8819&lt;=5,"3-5 Years",F8819&lt;=8,"6-8 Years",TRUE,"9-10 Years")</f>
        <v>3-5 Years</v>
      </c>
      <c r="U8819" t="str" cm="1">
        <f t="array" ref="U8819">_xlfn.IFS(P8819&gt;60,"High Risk",P8819&gt;30,"Medium Risk",TRUE,"Low Risk")</f>
        <v>High Risk</v>
      </c>
      <c r="V8819">
        <f t="shared" si="137"/>
        <v>5</v>
      </c>
    </row>
    <row r="8820" spans="1:22" hidden="1" x14ac:dyDescent="0.2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 s="2">
        <v>0</v>
      </c>
      <c r="H8820">
        <v>2</v>
      </c>
      <c r="I8820">
        <v>1</v>
      </c>
      <c r="J8820">
        <v>1</v>
      </c>
      <c r="K8820" s="1">
        <v>38252.25</v>
      </c>
      <c r="L8820">
        <v>0</v>
      </c>
      <c r="M8820">
        <v>24</v>
      </c>
      <c r="N8820">
        <v>531</v>
      </c>
      <c r="O8820">
        <v>5</v>
      </c>
      <c r="P8820">
        <v>5</v>
      </c>
      <c r="Q8820">
        <v>0.20833333333333334</v>
      </c>
      <c r="R8820">
        <v>12744</v>
      </c>
      <c r="S8820" t="str" cm="1">
        <f t="array" ref="S8820">_xlfn.IFS(E8823&lt;30,"18-29",E8823&lt;45,"30-44",TRUE,"45+")</f>
        <v>30-44</v>
      </c>
      <c r="T8820" t="str" cm="1">
        <f t="array" ref="T8820">_xlfn.IFS(F8820&lt;=2,"0-2 Years",F8820&lt;=5,"3-5 Years",F8820&lt;=8,"6-8 Years",TRUE,"9-10 Years")</f>
        <v>3-5 Years</v>
      </c>
      <c r="U8820" t="str" cm="1">
        <f t="array" ref="U8820">_xlfn.IFS(P8820&gt;60,"High Risk",P8820&gt;30,"Medium Risk",TRUE,"Low Risk")</f>
        <v>Low Risk</v>
      </c>
      <c r="V8820">
        <f t="shared" si="137"/>
        <v>3</v>
      </c>
    </row>
    <row r="8821" spans="1:22" hidden="1" x14ac:dyDescent="0.2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 s="2">
        <v>123187.51</v>
      </c>
      <c r="H8821">
        <v>1</v>
      </c>
      <c r="I8821">
        <v>0</v>
      </c>
      <c r="J8821">
        <v>1</v>
      </c>
      <c r="K8821" s="1">
        <v>146111.35</v>
      </c>
      <c r="L8821">
        <v>0</v>
      </c>
      <c r="M8821">
        <v>29</v>
      </c>
      <c r="N8821">
        <v>3389</v>
      </c>
      <c r="O8821">
        <v>0</v>
      </c>
      <c r="P8821">
        <v>122</v>
      </c>
      <c r="Q8821">
        <v>0</v>
      </c>
      <c r="R8821">
        <v>98281</v>
      </c>
      <c r="S8821" t="str" cm="1">
        <f t="array" ref="S8821">_xlfn.IFS(E8824&lt;30,"18-29",E8824&lt;45,"30-44",TRUE,"45+")</f>
        <v>45+</v>
      </c>
      <c r="T8821" t="str" cm="1">
        <f t="array" ref="T8821">_xlfn.IFS(F8821&lt;=2,"0-2 Years",F8821&lt;=5,"3-5 Years",F8821&lt;=8,"6-8 Years",TRUE,"9-10 Years")</f>
        <v>9-10 Years</v>
      </c>
      <c r="U8821" t="str" cm="1">
        <f t="array" ref="U8821">_xlfn.IFS(P8821&gt;60,"High Risk",P8821&gt;30,"Medium Risk",TRUE,"Low Risk")</f>
        <v>High Risk</v>
      </c>
      <c r="V8821">
        <f t="shared" si="137"/>
        <v>2</v>
      </c>
    </row>
    <row r="8822" spans="1:22" hidden="1" x14ac:dyDescent="0.2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 s="2">
        <v>150956.71</v>
      </c>
      <c r="H8822">
        <v>1</v>
      </c>
      <c r="I8822">
        <v>0</v>
      </c>
      <c r="J8822">
        <v>0</v>
      </c>
      <c r="K8822" s="1">
        <v>72350.17</v>
      </c>
      <c r="L8822">
        <v>0</v>
      </c>
      <c r="M8822">
        <v>24</v>
      </c>
      <c r="N8822">
        <v>1614</v>
      </c>
      <c r="O8822">
        <v>3</v>
      </c>
      <c r="P8822">
        <v>156</v>
      </c>
      <c r="Q8822">
        <v>0.125</v>
      </c>
      <c r="R8822">
        <v>38736</v>
      </c>
      <c r="S8822" t="str" cm="1">
        <f t="array" ref="S8822">_xlfn.IFS(E8825&lt;30,"18-29",E8825&lt;45,"30-44",TRUE,"45+")</f>
        <v>45+</v>
      </c>
      <c r="T8822" t="str" cm="1">
        <f t="array" ref="T8822">_xlfn.IFS(F8822&lt;=2,"0-2 Years",F8822&lt;=5,"3-5 Years",F8822&lt;=8,"6-8 Years",TRUE,"9-10 Years")</f>
        <v>9-10 Years</v>
      </c>
      <c r="U8822" t="str" cm="1">
        <f t="array" ref="U8822">_xlfn.IFS(P8822&gt;60,"High Risk",P8822&gt;30,"Medium Risk",TRUE,"Low Risk")</f>
        <v>High Risk</v>
      </c>
      <c r="V8822">
        <f t="shared" si="137"/>
        <v>5</v>
      </c>
    </row>
    <row r="8823" spans="1:22" hidden="1" x14ac:dyDescent="0.2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 s="2">
        <v>105021.28</v>
      </c>
      <c r="H8823">
        <v>1</v>
      </c>
      <c r="I8823">
        <v>1</v>
      </c>
      <c r="J8823">
        <v>0</v>
      </c>
      <c r="K8823" s="1">
        <v>48242.38</v>
      </c>
      <c r="L8823">
        <v>0</v>
      </c>
      <c r="M8823">
        <v>16</v>
      </c>
      <c r="N8823">
        <v>4602</v>
      </c>
      <c r="O8823">
        <v>4</v>
      </c>
      <c r="P8823">
        <v>180</v>
      </c>
      <c r="Q8823">
        <v>0.25</v>
      </c>
      <c r="R8823">
        <v>73632</v>
      </c>
      <c r="S8823" t="str" cm="1">
        <f t="array" ref="S8823">_xlfn.IFS(E8826&lt;30,"18-29",E8826&lt;45,"30-44",TRUE,"45+")</f>
        <v>30-44</v>
      </c>
      <c r="T8823" t="str" cm="1">
        <f t="array" ref="T8823">_xlfn.IFS(F8823&lt;=2,"0-2 Years",F8823&lt;=5,"3-5 Years",F8823&lt;=8,"6-8 Years",TRUE,"9-10 Years")</f>
        <v>6-8 Years</v>
      </c>
      <c r="U8823" t="str" cm="1">
        <f t="array" ref="U8823">_xlfn.IFS(P8823&gt;60,"High Risk",P8823&gt;30,"Medium Risk",TRUE,"Low Risk")</f>
        <v>High Risk</v>
      </c>
      <c r="V8823">
        <f t="shared" si="137"/>
        <v>5</v>
      </c>
    </row>
    <row r="8824" spans="1:22" hidden="1" x14ac:dyDescent="0.2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 s="2">
        <v>0</v>
      </c>
      <c r="H8824">
        <v>2</v>
      </c>
      <c r="I8824">
        <v>1</v>
      </c>
      <c r="J8824">
        <v>1</v>
      </c>
      <c r="K8824" s="1">
        <v>148305.82</v>
      </c>
      <c r="L8824">
        <v>0</v>
      </c>
      <c r="M8824">
        <v>25</v>
      </c>
      <c r="N8824">
        <v>2818</v>
      </c>
      <c r="O8824">
        <v>0</v>
      </c>
      <c r="P8824">
        <v>49</v>
      </c>
      <c r="Q8824">
        <v>0</v>
      </c>
      <c r="R8824">
        <v>70450</v>
      </c>
      <c r="S8824" t="str" cm="1">
        <f t="array" ref="S8824">_xlfn.IFS(E8827&lt;30,"18-29",E8827&lt;45,"30-44",TRUE,"45+")</f>
        <v>45+</v>
      </c>
      <c r="T8824" t="str" cm="1">
        <f t="array" ref="T8824">_xlfn.IFS(F8824&lt;=2,"0-2 Years",F8824&lt;=5,"3-5 Years",F8824&lt;=8,"6-8 Years",TRUE,"9-10 Years")</f>
        <v>3-5 Years</v>
      </c>
      <c r="U8824" t="str" cm="1">
        <f t="array" ref="U8824">_xlfn.IFS(P8824&gt;60,"High Risk",P8824&gt;30,"Medium Risk",TRUE,"Low Risk")</f>
        <v>Medium Risk</v>
      </c>
      <c r="V8824">
        <f t="shared" si="137"/>
        <v>4</v>
      </c>
    </row>
    <row r="8825" spans="1:22" hidden="1" x14ac:dyDescent="0.2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 s="2">
        <v>133204.91</v>
      </c>
      <c r="H8825">
        <v>1</v>
      </c>
      <c r="I8825">
        <v>0</v>
      </c>
      <c r="J8825">
        <v>1</v>
      </c>
      <c r="K8825" s="1">
        <v>8270.06</v>
      </c>
      <c r="L8825">
        <v>0</v>
      </c>
      <c r="M8825">
        <v>13</v>
      </c>
      <c r="N8825">
        <v>1855</v>
      </c>
      <c r="O8825">
        <v>1</v>
      </c>
      <c r="P8825">
        <v>80</v>
      </c>
      <c r="Q8825">
        <v>7.6923076923076927E-2</v>
      </c>
      <c r="R8825">
        <v>24115</v>
      </c>
      <c r="S8825" t="str" cm="1">
        <f t="array" ref="S8825">_xlfn.IFS(E8828&lt;30,"18-29",E8828&lt;45,"30-44",TRUE,"45+")</f>
        <v>18-29</v>
      </c>
      <c r="T8825" t="str" cm="1">
        <f t="array" ref="T8825">_xlfn.IFS(F8825&lt;=2,"0-2 Years",F8825&lt;=5,"3-5 Years",F8825&lt;=8,"6-8 Years",TRUE,"9-10 Years")</f>
        <v>0-2 Years</v>
      </c>
      <c r="U8825" t="str" cm="1">
        <f t="array" ref="U8825">_xlfn.IFS(P8825&gt;60,"High Risk",P8825&gt;30,"Medium Risk",TRUE,"Low Risk")</f>
        <v>High Risk</v>
      </c>
      <c r="V8825">
        <f t="shared" si="137"/>
        <v>4</v>
      </c>
    </row>
    <row r="8826" spans="1:22" hidden="1" x14ac:dyDescent="0.2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 s="2">
        <v>0</v>
      </c>
      <c r="H8826">
        <v>2</v>
      </c>
      <c r="I8826">
        <v>1</v>
      </c>
      <c r="J8826">
        <v>1</v>
      </c>
      <c r="K8826" s="1">
        <v>41549.64</v>
      </c>
      <c r="L8826">
        <v>0</v>
      </c>
      <c r="M8826">
        <v>20</v>
      </c>
      <c r="N8826">
        <v>2741</v>
      </c>
      <c r="O8826">
        <v>1</v>
      </c>
      <c r="P8826">
        <v>173</v>
      </c>
      <c r="Q8826">
        <v>0.05</v>
      </c>
      <c r="R8826">
        <v>54820</v>
      </c>
      <c r="S8826" t="str" cm="1">
        <f t="array" ref="S8826">_xlfn.IFS(E8829&lt;30,"18-29",E8829&lt;45,"30-44",TRUE,"45+")</f>
        <v>30-44</v>
      </c>
      <c r="T8826" t="str" cm="1">
        <f t="array" ref="T8826">_xlfn.IFS(F8826&lt;=2,"0-2 Years",F8826&lt;=5,"3-5 Years",F8826&lt;=8,"6-8 Years",TRUE,"9-10 Years")</f>
        <v>6-8 Years</v>
      </c>
      <c r="U8826" t="str" cm="1">
        <f t="array" ref="U8826">_xlfn.IFS(P8826&gt;60,"High Risk",P8826&gt;30,"Medium Risk",TRUE,"Low Risk")</f>
        <v>High Risk</v>
      </c>
      <c r="V8826">
        <f t="shared" si="137"/>
        <v>3</v>
      </c>
    </row>
    <row r="8827" spans="1:22" hidden="1" x14ac:dyDescent="0.2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 s="2">
        <v>115488.52</v>
      </c>
      <c r="H8827">
        <v>2</v>
      </c>
      <c r="I8827">
        <v>1</v>
      </c>
      <c r="J8827">
        <v>1</v>
      </c>
      <c r="K8827" s="1">
        <v>138656.81</v>
      </c>
      <c r="L8827">
        <v>1</v>
      </c>
      <c r="M8827">
        <v>26</v>
      </c>
      <c r="N8827">
        <v>375</v>
      </c>
      <c r="O8827">
        <v>5</v>
      </c>
      <c r="P8827">
        <v>14</v>
      </c>
      <c r="Q8827">
        <v>0.19230769230769232</v>
      </c>
      <c r="R8827">
        <v>9750</v>
      </c>
      <c r="S8827" t="str" cm="1">
        <f t="array" ref="S8827">_xlfn.IFS(E8830&lt;30,"18-29",E8830&lt;45,"30-44",TRUE,"45+")</f>
        <v>30-44</v>
      </c>
      <c r="T8827" t="str" cm="1">
        <f t="array" ref="T8827">_xlfn.IFS(F8827&lt;=2,"0-2 Years",F8827&lt;=5,"3-5 Years",F8827&lt;=8,"6-8 Years",TRUE,"9-10 Years")</f>
        <v>9-10 Years</v>
      </c>
      <c r="U8827" t="str" cm="1">
        <f t="array" ref="U8827">_xlfn.IFS(P8827&gt;60,"High Risk",P8827&gt;30,"Medium Risk",TRUE,"Low Risk")</f>
        <v>Low Risk</v>
      </c>
      <c r="V8827">
        <f t="shared" si="137"/>
        <v>1</v>
      </c>
    </row>
    <row r="8828" spans="1:22" x14ac:dyDescent="0.2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 s="2">
        <v>0</v>
      </c>
      <c r="H8828">
        <v>2</v>
      </c>
      <c r="I8828">
        <v>0</v>
      </c>
      <c r="J8828">
        <v>0</v>
      </c>
      <c r="K8828" s="1">
        <v>12510.53</v>
      </c>
      <c r="L8828">
        <v>0</v>
      </c>
      <c r="M8828">
        <v>30</v>
      </c>
      <c r="N8828">
        <v>1090</v>
      </c>
      <c r="O8828">
        <v>3</v>
      </c>
      <c r="P8828">
        <v>40</v>
      </c>
      <c r="Q8828">
        <v>0.1</v>
      </c>
      <c r="R8828">
        <v>32700</v>
      </c>
      <c r="S8828" t="str" cm="1">
        <f t="array" ref="S8828">_xlfn.IFS(E8831&lt;30,"18-29",E8831&lt;45,"30-44",TRUE,"45+")</f>
        <v>30-44</v>
      </c>
      <c r="T8828" t="str" cm="1">
        <f t="array" ref="T8828">_xlfn.IFS(F8828&lt;=2,"0-2 Years",F8828&lt;=5,"3-5 Years",F8828&lt;=8,"6-8 Years",TRUE,"9-10 Years")</f>
        <v>3-5 Years</v>
      </c>
      <c r="U8828" t="str" cm="1">
        <f t="array" ref="U8828">_xlfn.IFS(P8828&gt;60,"High Risk",P8828&gt;30,"Medium Risk",TRUE,"Low Risk")</f>
        <v>Medium Risk</v>
      </c>
      <c r="V8828">
        <f t="shared" si="137"/>
        <v>6</v>
      </c>
    </row>
    <row r="8829" spans="1:22" x14ac:dyDescent="0.2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 s="2">
        <v>0</v>
      </c>
      <c r="H8829">
        <v>2</v>
      </c>
      <c r="I8829">
        <v>1</v>
      </c>
      <c r="J8829">
        <v>0</v>
      </c>
      <c r="K8829" s="1">
        <v>43889.41</v>
      </c>
      <c r="L8829">
        <v>0</v>
      </c>
      <c r="M8829">
        <v>6</v>
      </c>
      <c r="N8829">
        <v>4141</v>
      </c>
      <c r="O8829">
        <v>6</v>
      </c>
      <c r="P8829">
        <v>88</v>
      </c>
      <c r="Q8829">
        <v>1</v>
      </c>
      <c r="R8829">
        <v>24846</v>
      </c>
      <c r="S8829" t="str" cm="1">
        <f t="array" ref="S8829">_xlfn.IFS(E8832&lt;30,"18-29",E8832&lt;45,"30-44",TRUE,"45+")</f>
        <v>30-44</v>
      </c>
      <c r="T8829" t="str" cm="1">
        <f t="array" ref="T8829">_xlfn.IFS(F8829&lt;=2,"0-2 Years",F8829&lt;=5,"3-5 Years",F8829&lt;=8,"6-8 Years",TRUE,"9-10 Years")</f>
        <v>6-8 Years</v>
      </c>
      <c r="U8829" t="str" cm="1">
        <f t="array" ref="U8829">_xlfn.IFS(P8829&gt;60,"High Risk",P8829&gt;30,"Medium Risk",TRUE,"Low Risk")</f>
        <v>High Risk</v>
      </c>
      <c r="V8829">
        <f t="shared" si="137"/>
        <v>6</v>
      </c>
    </row>
    <row r="8830" spans="1:22" x14ac:dyDescent="0.2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 s="2">
        <v>0</v>
      </c>
      <c r="H8830">
        <v>2</v>
      </c>
      <c r="I8830">
        <v>1</v>
      </c>
      <c r="J8830">
        <v>0</v>
      </c>
      <c r="K8830" s="1">
        <v>192800.25</v>
      </c>
      <c r="L8830">
        <v>0</v>
      </c>
      <c r="M8830">
        <v>7</v>
      </c>
      <c r="N8830">
        <v>2871</v>
      </c>
      <c r="O8830">
        <v>10</v>
      </c>
      <c r="P8830">
        <v>81</v>
      </c>
      <c r="Q8830">
        <v>1</v>
      </c>
      <c r="R8830">
        <v>20097</v>
      </c>
      <c r="S8830" t="str" cm="1">
        <f t="array" ref="S8830">_xlfn.IFS(E8833&lt;30,"18-29",E8833&lt;45,"30-44",TRUE,"45+")</f>
        <v>30-44</v>
      </c>
      <c r="T8830" t="str" cm="1">
        <f t="array" ref="T8830">_xlfn.IFS(F8830&lt;=2,"0-2 Years",F8830&lt;=5,"3-5 Years",F8830&lt;=8,"6-8 Years",TRUE,"9-10 Years")</f>
        <v>3-5 Years</v>
      </c>
      <c r="U8830" t="str" cm="1">
        <f t="array" ref="U8830">_xlfn.IFS(P8830&gt;60,"High Risk",P8830&gt;30,"Medium Risk",TRUE,"Low Risk")</f>
        <v>High Risk</v>
      </c>
      <c r="V8830">
        <f t="shared" si="137"/>
        <v>6</v>
      </c>
    </row>
    <row r="8831" spans="1:22" x14ac:dyDescent="0.2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 s="2">
        <v>0</v>
      </c>
      <c r="H8831">
        <v>2</v>
      </c>
      <c r="I8831">
        <v>0</v>
      </c>
      <c r="J8831">
        <v>0</v>
      </c>
      <c r="K8831" s="1">
        <v>75762</v>
      </c>
      <c r="L8831">
        <v>0</v>
      </c>
      <c r="M8831">
        <v>16</v>
      </c>
      <c r="N8831">
        <v>515</v>
      </c>
      <c r="O8831">
        <v>2</v>
      </c>
      <c r="P8831">
        <v>95</v>
      </c>
      <c r="Q8831">
        <v>0.125</v>
      </c>
      <c r="R8831">
        <v>8240</v>
      </c>
      <c r="S8831" t="str" cm="1">
        <f t="array" ref="S8831">_xlfn.IFS(E8834&lt;30,"18-29",E8834&lt;45,"30-44",TRUE,"45+")</f>
        <v>30-44</v>
      </c>
      <c r="T8831" t="str" cm="1">
        <f t="array" ref="T8831">_xlfn.IFS(F8831&lt;=2,"0-2 Years",F8831&lt;=5,"3-5 Years",F8831&lt;=8,"6-8 Years",TRUE,"9-10 Years")</f>
        <v>0-2 Years</v>
      </c>
      <c r="U8831" t="str" cm="1">
        <f t="array" ref="U8831">_xlfn.IFS(P8831&gt;60,"High Risk",P8831&gt;30,"Medium Risk",TRUE,"Low Risk")</f>
        <v>High Risk</v>
      </c>
      <c r="V8831">
        <f t="shared" si="137"/>
        <v>7</v>
      </c>
    </row>
    <row r="8832" spans="1:22" hidden="1" x14ac:dyDescent="0.2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 s="2">
        <v>130565.02</v>
      </c>
      <c r="H8832">
        <v>1</v>
      </c>
      <c r="I8832">
        <v>1</v>
      </c>
      <c r="J8832">
        <v>0</v>
      </c>
      <c r="K8832" s="1">
        <v>9854.7199999999993</v>
      </c>
      <c r="L8832">
        <v>1</v>
      </c>
      <c r="M8832">
        <v>23</v>
      </c>
      <c r="N8832">
        <v>2304</v>
      </c>
      <c r="O8832">
        <v>2</v>
      </c>
      <c r="P8832">
        <v>125</v>
      </c>
      <c r="Q8832">
        <v>8.6956521739130432E-2</v>
      </c>
      <c r="R8832">
        <v>52992</v>
      </c>
      <c r="S8832" t="str" cm="1">
        <f t="array" ref="S8832">_xlfn.IFS(E8835&lt;30,"18-29",E8835&lt;45,"30-44",TRUE,"45+")</f>
        <v>45+</v>
      </c>
      <c r="T8832" t="str" cm="1">
        <f t="array" ref="T8832">_xlfn.IFS(F8832&lt;=2,"0-2 Years",F8832&lt;=5,"3-5 Years",F8832&lt;=8,"6-8 Years",TRUE,"9-10 Years")</f>
        <v>6-8 Years</v>
      </c>
      <c r="U8832" t="str" cm="1">
        <f t="array" ref="U8832">_xlfn.IFS(P8832&gt;60,"High Risk",P8832&gt;30,"Medium Risk",TRUE,"Low Risk")</f>
        <v>High Risk</v>
      </c>
      <c r="V8832">
        <f t="shared" si="137"/>
        <v>5</v>
      </c>
    </row>
    <row r="8833" spans="1:22" x14ac:dyDescent="0.2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 s="2">
        <v>91328.71</v>
      </c>
      <c r="H8833">
        <v>1</v>
      </c>
      <c r="I8833">
        <v>1</v>
      </c>
      <c r="J8833">
        <v>0</v>
      </c>
      <c r="K8833" s="1">
        <v>115724.78</v>
      </c>
      <c r="L8833">
        <v>0</v>
      </c>
      <c r="M8833">
        <v>2</v>
      </c>
      <c r="N8833">
        <v>3076</v>
      </c>
      <c r="O8833">
        <v>7</v>
      </c>
      <c r="P8833">
        <v>77</v>
      </c>
      <c r="Q8833">
        <v>1</v>
      </c>
      <c r="R8833">
        <v>6152</v>
      </c>
      <c r="S8833" t="str" cm="1">
        <f t="array" ref="S8833">_xlfn.IFS(E8836&lt;30,"18-29",E8836&lt;45,"30-44",TRUE,"45+")</f>
        <v>30-44</v>
      </c>
      <c r="T8833" t="str" cm="1">
        <f t="array" ref="T8833">_xlfn.IFS(F8833&lt;=2,"0-2 Years",F8833&lt;=5,"3-5 Years",F8833&lt;=8,"6-8 Years",TRUE,"9-10 Years")</f>
        <v>0-2 Years</v>
      </c>
      <c r="U8833" t="str" cm="1">
        <f t="array" ref="U8833">_xlfn.IFS(P8833&gt;60,"High Risk",P8833&gt;30,"Medium Risk",TRUE,"Low Risk")</f>
        <v>High Risk</v>
      </c>
      <c r="V8833">
        <f t="shared" si="137"/>
        <v>6</v>
      </c>
    </row>
    <row r="8834" spans="1:22" hidden="1" x14ac:dyDescent="0.2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 s="2">
        <v>0</v>
      </c>
      <c r="H8834">
        <v>2</v>
      </c>
      <c r="I8834">
        <v>1</v>
      </c>
      <c r="J8834">
        <v>1</v>
      </c>
      <c r="K8834" s="1">
        <v>106303.4</v>
      </c>
      <c r="L8834">
        <v>0</v>
      </c>
      <c r="M8834">
        <v>29</v>
      </c>
      <c r="N8834">
        <v>771</v>
      </c>
      <c r="O8834">
        <v>8</v>
      </c>
      <c r="P8834">
        <v>115</v>
      </c>
      <c r="Q8834">
        <v>0.27586206896551724</v>
      </c>
      <c r="R8834">
        <v>22359</v>
      </c>
      <c r="S8834" t="str" cm="1">
        <f t="array" ref="S8834">_xlfn.IFS(E8837&lt;30,"18-29",E8837&lt;45,"30-44",TRUE,"45+")</f>
        <v>30-44</v>
      </c>
      <c r="T8834" t="str" cm="1">
        <f t="array" ref="T8834">_xlfn.IFS(F8834&lt;=2,"0-2 Years",F8834&lt;=5,"3-5 Years",F8834&lt;=8,"6-8 Years",TRUE,"9-10 Years")</f>
        <v>3-5 Years</v>
      </c>
      <c r="U8834" t="str" cm="1">
        <f t="array" ref="U8834">_xlfn.IFS(P8834&gt;60,"High Risk",P8834&gt;30,"Medium Risk",TRUE,"Low Risk")</f>
        <v>High Risk</v>
      </c>
      <c r="V8834">
        <f t="shared" si="137"/>
        <v>3</v>
      </c>
    </row>
    <row r="8835" spans="1:22" hidden="1" x14ac:dyDescent="0.2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 s="2">
        <v>81310.34</v>
      </c>
      <c r="H8835">
        <v>1</v>
      </c>
      <c r="I8835">
        <v>1</v>
      </c>
      <c r="J8835">
        <v>1</v>
      </c>
      <c r="K8835" s="1">
        <v>183868.01</v>
      </c>
      <c r="L8835">
        <v>0</v>
      </c>
      <c r="M8835">
        <v>25</v>
      </c>
      <c r="N8835">
        <v>4999</v>
      </c>
      <c r="O8835">
        <v>0</v>
      </c>
      <c r="P8835">
        <v>89</v>
      </c>
      <c r="Q8835">
        <v>0</v>
      </c>
      <c r="R8835">
        <v>124975</v>
      </c>
      <c r="S8835" t="str" cm="1">
        <f t="array" ref="S8835">_xlfn.IFS(E8838&lt;30,"18-29",E8838&lt;45,"30-44",TRUE,"45+")</f>
        <v>30-44</v>
      </c>
      <c r="T8835" t="str" cm="1">
        <f t="array" ref="T8835">_xlfn.IFS(F8835&lt;=2,"0-2 Years",F8835&lt;=5,"3-5 Years",F8835&lt;=8,"6-8 Years",TRUE,"9-10 Years")</f>
        <v>6-8 Years</v>
      </c>
      <c r="U8835" t="str" cm="1">
        <f t="array" ref="U8835">_xlfn.IFS(P8835&gt;60,"High Risk",P8835&gt;30,"Medium Risk",TRUE,"Low Risk")</f>
        <v>High Risk</v>
      </c>
      <c r="V8835">
        <f t="shared" ref="V8835:V8898" si="138">IF(J8835=0,3,0)+IF(G8835=0,3,0)+IF(H8835=1,2,0)+IF(E8835&gt;45,1,0)+IF(F8835&lt;3,1,0)</f>
        <v>3</v>
      </c>
    </row>
    <row r="8836" spans="1:22" hidden="1" x14ac:dyDescent="0.2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 s="2">
        <v>107136.6</v>
      </c>
      <c r="H8836">
        <v>1</v>
      </c>
      <c r="I8836">
        <v>1</v>
      </c>
      <c r="J8836">
        <v>0</v>
      </c>
      <c r="K8836" s="1">
        <v>153895.46</v>
      </c>
      <c r="L8836">
        <v>0</v>
      </c>
      <c r="M8836">
        <v>24</v>
      </c>
      <c r="N8836">
        <v>4919</v>
      </c>
      <c r="O8836">
        <v>8</v>
      </c>
      <c r="P8836">
        <v>114</v>
      </c>
      <c r="Q8836">
        <v>0.33333333333333331</v>
      </c>
      <c r="R8836">
        <v>118056</v>
      </c>
      <c r="S8836" t="str" cm="1">
        <f t="array" ref="S8836">_xlfn.IFS(E8839&lt;30,"18-29",E8839&lt;45,"30-44",TRUE,"45+")</f>
        <v>45+</v>
      </c>
      <c r="T8836" t="str" cm="1">
        <f t="array" ref="T8836">_xlfn.IFS(F8836&lt;=2,"0-2 Years",F8836&lt;=5,"3-5 Years",F8836&lt;=8,"6-8 Years",TRUE,"9-10 Years")</f>
        <v>3-5 Years</v>
      </c>
      <c r="U8836" t="str" cm="1">
        <f t="array" ref="U8836">_xlfn.IFS(P8836&gt;60,"High Risk",P8836&gt;30,"Medium Risk",TRUE,"Low Risk")</f>
        <v>High Risk</v>
      </c>
      <c r="V8836">
        <f t="shared" si="138"/>
        <v>5</v>
      </c>
    </row>
    <row r="8837" spans="1:22" hidden="1" x14ac:dyDescent="0.2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 s="2">
        <v>0</v>
      </c>
      <c r="H8837">
        <v>1</v>
      </c>
      <c r="I8837">
        <v>1</v>
      </c>
      <c r="J8837">
        <v>1</v>
      </c>
      <c r="K8837" s="1">
        <v>66695.710000000006</v>
      </c>
      <c r="L8837">
        <v>0</v>
      </c>
      <c r="M8837">
        <v>5</v>
      </c>
      <c r="N8837">
        <v>3691</v>
      </c>
      <c r="O8837">
        <v>0</v>
      </c>
      <c r="P8837">
        <v>177</v>
      </c>
      <c r="Q8837">
        <v>0</v>
      </c>
      <c r="R8837">
        <v>18455</v>
      </c>
      <c r="S8837" t="str" cm="1">
        <f t="array" ref="S8837">_xlfn.IFS(E8840&lt;30,"18-29",E8840&lt;45,"30-44",TRUE,"45+")</f>
        <v>30-44</v>
      </c>
      <c r="T8837" t="str" cm="1">
        <f t="array" ref="T8837">_xlfn.IFS(F8837&lt;=2,"0-2 Years",F8837&lt;=5,"3-5 Years",F8837&lt;=8,"6-8 Years",TRUE,"9-10 Years")</f>
        <v>9-10 Years</v>
      </c>
      <c r="U8837" t="str" cm="1">
        <f t="array" ref="U8837">_xlfn.IFS(P8837&gt;60,"High Risk",P8837&gt;30,"Medium Risk",TRUE,"Low Risk")</f>
        <v>High Risk</v>
      </c>
      <c r="V8837">
        <f t="shared" si="138"/>
        <v>5</v>
      </c>
    </row>
    <row r="8838" spans="1:22" hidden="1" x14ac:dyDescent="0.2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 s="2">
        <v>0</v>
      </c>
      <c r="H8838">
        <v>2</v>
      </c>
      <c r="I8838">
        <v>1</v>
      </c>
      <c r="J8838">
        <v>1</v>
      </c>
      <c r="K8838" s="1">
        <v>173851.11</v>
      </c>
      <c r="L8838">
        <v>0</v>
      </c>
      <c r="M8838">
        <v>13</v>
      </c>
      <c r="N8838">
        <v>833</v>
      </c>
      <c r="O8838">
        <v>10</v>
      </c>
      <c r="P8838">
        <v>72</v>
      </c>
      <c r="Q8838">
        <v>0.76923076923076927</v>
      </c>
      <c r="R8838">
        <v>10829</v>
      </c>
      <c r="S8838" t="str" cm="1">
        <f t="array" ref="S8838">_xlfn.IFS(E8841&lt;30,"18-29",E8841&lt;45,"30-44",TRUE,"45+")</f>
        <v>30-44</v>
      </c>
      <c r="T8838" t="str" cm="1">
        <f t="array" ref="T8838">_xlfn.IFS(F8838&lt;=2,"0-2 Years",F8838&lt;=5,"3-5 Years",F8838&lt;=8,"6-8 Years",TRUE,"9-10 Years")</f>
        <v>6-8 Years</v>
      </c>
      <c r="U8838" t="str" cm="1">
        <f t="array" ref="U8838">_xlfn.IFS(P8838&gt;60,"High Risk",P8838&gt;30,"Medium Risk",TRUE,"Low Risk")</f>
        <v>High Risk</v>
      </c>
      <c r="V8838">
        <f t="shared" si="138"/>
        <v>3</v>
      </c>
    </row>
    <row r="8839" spans="1:22" x14ac:dyDescent="0.2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 s="2">
        <v>0</v>
      </c>
      <c r="H8839">
        <v>1</v>
      </c>
      <c r="I8839">
        <v>1</v>
      </c>
      <c r="J8839">
        <v>1</v>
      </c>
      <c r="K8839" s="1">
        <v>177423.02</v>
      </c>
      <c r="L8839">
        <v>1</v>
      </c>
      <c r="M8839">
        <v>11</v>
      </c>
      <c r="N8839">
        <v>2255</v>
      </c>
      <c r="O8839">
        <v>8</v>
      </c>
      <c r="P8839">
        <v>10</v>
      </c>
      <c r="Q8839">
        <v>0.72727272727272729</v>
      </c>
      <c r="R8839">
        <v>24805</v>
      </c>
      <c r="S8839" t="str" cm="1">
        <f t="array" ref="S8839">_xlfn.IFS(E8842&lt;30,"18-29",E8842&lt;45,"30-44",TRUE,"45+")</f>
        <v>30-44</v>
      </c>
      <c r="T8839" t="str" cm="1">
        <f t="array" ref="T8839">_xlfn.IFS(F8839&lt;=2,"0-2 Years",F8839&lt;=5,"3-5 Years",F8839&lt;=8,"6-8 Years",TRUE,"9-10 Years")</f>
        <v>0-2 Years</v>
      </c>
      <c r="U8839" t="str" cm="1">
        <f t="array" ref="U8839">_xlfn.IFS(P8839&gt;60,"High Risk",P8839&gt;30,"Medium Risk",TRUE,"Low Risk")</f>
        <v>Low Risk</v>
      </c>
      <c r="V8839">
        <f t="shared" si="138"/>
        <v>7</v>
      </c>
    </row>
    <row r="8840" spans="1:22" hidden="1" x14ac:dyDescent="0.2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 s="2">
        <v>108477.49</v>
      </c>
      <c r="H8840">
        <v>1</v>
      </c>
      <c r="I8840">
        <v>1</v>
      </c>
      <c r="J8840">
        <v>1</v>
      </c>
      <c r="K8840" s="1">
        <v>109096.71</v>
      </c>
      <c r="L8840">
        <v>1</v>
      </c>
      <c r="M8840">
        <v>16</v>
      </c>
      <c r="N8840">
        <v>509</v>
      </c>
      <c r="O8840">
        <v>4</v>
      </c>
      <c r="P8840">
        <v>74</v>
      </c>
      <c r="Q8840">
        <v>0.25</v>
      </c>
      <c r="R8840">
        <v>8144</v>
      </c>
      <c r="S8840" t="str" cm="1">
        <f t="array" ref="S8840">_xlfn.IFS(E8843&lt;30,"18-29",E8843&lt;45,"30-44",TRUE,"45+")</f>
        <v>30-44</v>
      </c>
      <c r="T8840" t="str" cm="1">
        <f t="array" ref="T8840">_xlfn.IFS(F8840&lt;=2,"0-2 Years",F8840&lt;=5,"3-5 Years",F8840&lt;=8,"6-8 Years",TRUE,"9-10 Years")</f>
        <v>0-2 Years</v>
      </c>
      <c r="U8840" t="str" cm="1">
        <f t="array" ref="U8840">_xlfn.IFS(P8840&gt;60,"High Risk",P8840&gt;30,"Medium Risk",TRUE,"Low Risk")</f>
        <v>High Risk</v>
      </c>
      <c r="V8840">
        <f t="shared" si="138"/>
        <v>3</v>
      </c>
    </row>
    <row r="8841" spans="1:22" hidden="1" x14ac:dyDescent="0.2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 s="2">
        <v>144757.97</v>
      </c>
      <c r="H8841">
        <v>2</v>
      </c>
      <c r="I8841">
        <v>1</v>
      </c>
      <c r="J8841">
        <v>1</v>
      </c>
      <c r="K8841" s="1">
        <v>166656.18</v>
      </c>
      <c r="L8841">
        <v>0</v>
      </c>
      <c r="M8841">
        <v>21</v>
      </c>
      <c r="N8841">
        <v>608</v>
      </c>
      <c r="O8841">
        <v>5</v>
      </c>
      <c r="P8841">
        <v>134</v>
      </c>
      <c r="Q8841">
        <v>0.23809523809523808</v>
      </c>
      <c r="R8841">
        <v>12768</v>
      </c>
      <c r="S8841" t="str" cm="1">
        <f t="array" ref="S8841">_xlfn.IFS(E8844&lt;30,"18-29",E8844&lt;45,"30-44",TRUE,"45+")</f>
        <v>18-29</v>
      </c>
      <c r="T8841" t="str" cm="1">
        <f t="array" ref="T8841">_xlfn.IFS(F8841&lt;=2,"0-2 Years",F8841&lt;=5,"3-5 Years",F8841&lt;=8,"6-8 Years",TRUE,"9-10 Years")</f>
        <v>0-2 Years</v>
      </c>
      <c r="U8841" t="str" cm="1">
        <f t="array" ref="U8841">_xlfn.IFS(P8841&gt;60,"High Risk",P8841&gt;30,"Medium Risk",TRUE,"Low Risk")</f>
        <v>High Risk</v>
      </c>
      <c r="V8841">
        <f t="shared" si="138"/>
        <v>1</v>
      </c>
    </row>
    <row r="8842" spans="1:22" hidden="1" x14ac:dyDescent="0.2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 s="2">
        <v>0</v>
      </c>
      <c r="H8842">
        <v>2</v>
      </c>
      <c r="I8842">
        <v>1</v>
      </c>
      <c r="J8842">
        <v>1</v>
      </c>
      <c r="K8842" s="1">
        <v>176921</v>
      </c>
      <c r="L8842">
        <v>0</v>
      </c>
      <c r="M8842">
        <v>30</v>
      </c>
      <c r="N8842">
        <v>3418</v>
      </c>
      <c r="O8842">
        <v>5</v>
      </c>
      <c r="P8842">
        <v>81</v>
      </c>
      <c r="Q8842">
        <v>0.16666666666666666</v>
      </c>
      <c r="R8842">
        <v>102540</v>
      </c>
      <c r="S8842" t="str" cm="1">
        <f t="array" ref="S8842">_xlfn.IFS(E8845&lt;30,"18-29",E8845&lt;45,"30-44",TRUE,"45+")</f>
        <v>30-44</v>
      </c>
      <c r="T8842" t="str" cm="1">
        <f t="array" ref="T8842">_xlfn.IFS(F8842&lt;=2,"0-2 Years",F8842&lt;=5,"3-5 Years",F8842&lt;=8,"6-8 Years",TRUE,"9-10 Years")</f>
        <v>0-2 Years</v>
      </c>
      <c r="U8842" t="str" cm="1">
        <f t="array" ref="U8842">_xlfn.IFS(P8842&gt;60,"High Risk",P8842&gt;30,"Medium Risk",TRUE,"Low Risk")</f>
        <v>High Risk</v>
      </c>
      <c r="V8842">
        <f t="shared" si="138"/>
        <v>4</v>
      </c>
    </row>
    <row r="8843" spans="1:22" x14ac:dyDescent="0.2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 s="2">
        <v>113110.26</v>
      </c>
      <c r="H8843">
        <v>1</v>
      </c>
      <c r="I8843">
        <v>1</v>
      </c>
      <c r="J8843">
        <v>0</v>
      </c>
      <c r="K8843" s="1">
        <v>98413.1</v>
      </c>
      <c r="L8843">
        <v>0</v>
      </c>
      <c r="M8843">
        <v>21</v>
      </c>
      <c r="N8843">
        <v>4854</v>
      </c>
      <c r="O8843">
        <v>5</v>
      </c>
      <c r="P8843">
        <v>63</v>
      </c>
      <c r="Q8843">
        <v>0.23809523809523808</v>
      </c>
      <c r="R8843">
        <v>101934</v>
      </c>
      <c r="S8843" t="str" cm="1">
        <f t="array" ref="S8843">_xlfn.IFS(E8846&lt;30,"18-29",E8846&lt;45,"30-44",TRUE,"45+")</f>
        <v>30-44</v>
      </c>
      <c r="T8843" t="str" cm="1">
        <f t="array" ref="T8843">_xlfn.IFS(F8843&lt;=2,"0-2 Years",F8843&lt;=5,"3-5 Years",F8843&lt;=8,"6-8 Years",TRUE,"9-10 Years")</f>
        <v>0-2 Years</v>
      </c>
      <c r="U8843" t="str" cm="1">
        <f t="array" ref="U8843">_xlfn.IFS(P8843&gt;60,"High Risk",P8843&gt;30,"Medium Risk",TRUE,"Low Risk")</f>
        <v>High Risk</v>
      </c>
      <c r="V8843">
        <f t="shared" si="138"/>
        <v>6</v>
      </c>
    </row>
    <row r="8844" spans="1:22" hidden="1" x14ac:dyDescent="0.2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 s="2">
        <v>106414.57</v>
      </c>
      <c r="H8844">
        <v>2</v>
      </c>
      <c r="I8844">
        <v>0</v>
      </c>
      <c r="J8844">
        <v>0</v>
      </c>
      <c r="K8844" s="1">
        <v>77500.81</v>
      </c>
      <c r="L8844">
        <v>0</v>
      </c>
      <c r="M8844">
        <v>30</v>
      </c>
      <c r="N8844">
        <v>1676</v>
      </c>
      <c r="O8844">
        <v>3</v>
      </c>
      <c r="P8844">
        <v>21</v>
      </c>
      <c r="Q8844">
        <v>0.1</v>
      </c>
      <c r="R8844">
        <v>50280</v>
      </c>
      <c r="S8844" t="str" cm="1">
        <f t="array" ref="S8844">_xlfn.IFS(E8847&lt;30,"18-29",E8847&lt;45,"30-44",TRUE,"45+")</f>
        <v>30-44</v>
      </c>
      <c r="T8844" t="str" cm="1">
        <f t="array" ref="T8844">_xlfn.IFS(F8844&lt;=2,"0-2 Years",F8844&lt;=5,"3-5 Years",F8844&lt;=8,"6-8 Years",TRUE,"9-10 Years")</f>
        <v>9-10 Years</v>
      </c>
      <c r="U8844" t="str" cm="1">
        <f t="array" ref="U8844">_xlfn.IFS(P8844&gt;60,"High Risk",P8844&gt;30,"Medium Risk",TRUE,"Low Risk")</f>
        <v>Low Risk</v>
      </c>
      <c r="V8844">
        <f t="shared" si="138"/>
        <v>3</v>
      </c>
    </row>
    <row r="8845" spans="1:22" hidden="1" x14ac:dyDescent="0.2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 s="2">
        <v>106920.91</v>
      </c>
      <c r="H8845">
        <v>1</v>
      </c>
      <c r="I8845">
        <v>0</v>
      </c>
      <c r="J8845">
        <v>1</v>
      </c>
      <c r="K8845" s="1">
        <v>119747.08</v>
      </c>
      <c r="L8845">
        <v>0</v>
      </c>
      <c r="M8845">
        <v>22</v>
      </c>
      <c r="N8845">
        <v>4356</v>
      </c>
      <c r="O8845">
        <v>2</v>
      </c>
      <c r="P8845">
        <v>94</v>
      </c>
      <c r="Q8845">
        <v>9.0909090909090912E-2</v>
      </c>
      <c r="R8845">
        <v>95832</v>
      </c>
      <c r="S8845" t="str" cm="1">
        <f t="array" ref="S8845">_xlfn.IFS(E8848&lt;30,"18-29",E8848&lt;45,"30-44",TRUE,"45+")</f>
        <v>45+</v>
      </c>
      <c r="T8845" t="str" cm="1">
        <f t="array" ref="T8845">_xlfn.IFS(F8845&lt;=2,"0-2 Years",F8845&lt;=5,"3-5 Years",F8845&lt;=8,"6-8 Years",TRUE,"9-10 Years")</f>
        <v>3-5 Years</v>
      </c>
      <c r="U8845" t="str" cm="1">
        <f t="array" ref="U8845">_xlfn.IFS(P8845&gt;60,"High Risk",P8845&gt;30,"Medium Risk",TRUE,"Low Risk")</f>
        <v>High Risk</v>
      </c>
      <c r="V8845">
        <f t="shared" si="138"/>
        <v>2</v>
      </c>
    </row>
    <row r="8846" spans="1:22" x14ac:dyDescent="0.2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 s="2">
        <v>0</v>
      </c>
      <c r="H8846">
        <v>2</v>
      </c>
      <c r="I8846">
        <v>1</v>
      </c>
      <c r="J8846">
        <v>0</v>
      </c>
      <c r="K8846" s="1">
        <v>160387.98000000001</v>
      </c>
      <c r="L8846">
        <v>0</v>
      </c>
      <c r="M8846">
        <v>29</v>
      </c>
      <c r="N8846">
        <v>3013</v>
      </c>
      <c r="O8846">
        <v>8</v>
      </c>
      <c r="P8846">
        <v>173</v>
      </c>
      <c r="Q8846">
        <v>0.27586206896551724</v>
      </c>
      <c r="R8846">
        <v>87377</v>
      </c>
      <c r="S8846" t="str" cm="1">
        <f t="array" ref="S8846">_xlfn.IFS(E8849&lt;30,"18-29",E8849&lt;45,"30-44",TRUE,"45+")</f>
        <v>30-44</v>
      </c>
      <c r="T8846" t="str" cm="1">
        <f t="array" ref="T8846">_xlfn.IFS(F8846&lt;=2,"0-2 Years",F8846&lt;=5,"3-5 Years",F8846&lt;=8,"6-8 Years",TRUE,"9-10 Years")</f>
        <v>6-8 Years</v>
      </c>
      <c r="U8846" t="str" cm="1">
        <f t="array" ref="U8846">_xlfn.IFS(P8846&gt;60,"High Risk",P8846&gt;30,"Medium Risk",TRUE,"Low Risk")</f>
        <v>High Risk</v>
      </c>
      <c r="V8846">
        <f t="shared" si="138"/>
        <v>6</v>
      </c>
    </row>
    <row r="8847" spans="1:22" hidden="1" x14ac:dyDescent="0.2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 s="2">
        <v>131513.26</v>
      </c>
      <c r="H8847">
        <v>1</v>
      </c>
      <c r="I8847">
        <v>1</v>
      </c>
      <c r="J8847">
        <v>1</v>
      </c>
      <c r="K8847" s="1">
        <v>193715</v>
      </c>
      <c r="L8847">
        <v>0</v>
      </c>
      <c r="M8847">
        <v>24</v>
      </c>
      <c r="N8847">
        <v>3198</v>
      </c>
      <c r="O8847">
        <v>1</v>
      </c>
      <c r="P8847">
        <v>176</v>
      </c>
      <c r="Q8847">
        <v>4.1666666666666664E-2</v>
      </c>
      <c r="R8847">
        <v>76752</v>
      </c>
      <c r="S8847" t="str" cm="1">
        <f t="array" ref="S8847">_xlfn.IFS(E8850&lt;30,"18-29",E8850&lt;45,"30-44",TRUE,"45+")</f>
        <v>18-29</v>
      </c>
      <c r="T8847" t="str" cm="1">
        <f t="array" ref="T8847">_xlfn.IFS(F8847&lt;=2,"0-2 Years",F8847&lt;=5,"3-5 Years",F8847&lt;=8,"6-8 Years",TRUE,"9-10 Years")</f>
        <v>0-2 Years</v>
      </c>
      <c r="U8847" t="str" cm="1">
        <f t="array" ref="U8847">_xlfn.IFS(P8847&gt;60,"High Risk",P8847&gt;30,"Medium Risk",TRUE,"Low Risk")</f>
        <v>High Risk</v>
      </c>
      <c r="V8847">
        <f t="shared" si="138"/>
        <v>3</v>
      </c>
    </row>
    <row r="8848" spans="1:22" x14ac:dyDescent="0.2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 s="2">
        <v>0</v>
      </c>
      <c r="H8848">
        <v>2</v>
      </c>
      <c r="I8848">
        <v>1</v>
      </c>
      <c r="J8848">
        <v>0</v>
      </c>
      <c r="K8848" s="1">
        <v>28045.77</v>
      </c>
      <c r="L8848">
        <v>0</v>
      </c>
      <c r="M8848">
        <v>9</v>
      </c>
      <c r="N8848">
        <v>2475</v>
      </c>
      <c r="O8848">
        <v>4</v>
      </c>
      <c r="P8848">
        <v>127</v>
      </c>
      <c r="Q8848">
        <v>0.44444444444444442</v>
      </c>
      <c r="R8848">
        <v>22275</v>
      </c>
      <c r="S8848" t="str" cm="1">
        <f t="array" ref="S8848">_xlfn.IFS(E8851&lt;30,"18-29",E8851&lt;45,"30-44",TRUE,"45+")</f>
        <v>30-44</v>
      </c>
      <c r="T8848" t="str" cm="1">
        <f t="array" ref="T8848">_xlfn.IFS(F8848&lt;=2,"0-2 Years",F8848&lt;=5,"3-5 Years",F8848&lt;=8,"6-8 Years",TRUE,"9-10 Years")</f>
        <v>0-2 Years</v>
      </c>
      <c r="U8848" t="str" cm="1">
        <f t="array" ref="U8848">_xlfn.IFS(P8848&gt;60,"High Risk",P8848&gt;30,"Medium Risk",TRUE,"Low Risk")</f>
        <v>High Risk</v>
      </c>
      <c r="V8848">
        <f t="shared" si="138"/>
        <v>8</v>
      </c>
    </row>
    <row r="8849" spans="1:22" hidden="1" x14ac:dyDescent="0.2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 s="2">
        <v>134320.23000000001</v>
      </c>
      <c r="H8849">
        <v>2</v>
      </c>
      <c r="I8849">
        <v>1</v>
      </c>
      <c r="J8849">
        <v>0</v>
      </c>
      <c r="K8849" s="1">
        <v>150757.35</v>
      </c>
      <c r="L8849">
        <v>0</v>
      </c>
      <c r="M8849">
        <v>5</v>
      </c>
      <c r="N8849">
        <v>3119</v>
      </c>
      <c r="O8849">
        <v>2</v>
      </c>
      <c r="P8849">
        <v>34</v>
      </c>
      <c r="Q8849">
        <v>0.4</v>
      </c>
      <c r="R8849">
        <v>15595</v>
      </c>
      <c r="S8849" t="str" cm="1">
        <f t="array" ref="S8849">_xlfn.IFS(E8852&lt;30,"18-29",E8852&lt;45,"30-44",TRUE,"45+")</f>
        <v>45+</v>
      </c>
      <c r="T8849" t="str" cm="1">
        <f t="array" ref="T8849">_xlfn.IFS(F8849&lt;=2,"0-2 Years",F8849&lt;=5,"3-5 Years",F8849&lt;=8,"6-8 Years",TRUE,"9-10 Years")</f>
        <v>9-10 Years</v>
      </c>
      <c r="U8849" t="str" cm="1">
        <f t="array" ref="U8849">_xlfn.IFS(P8849&gt;60,"High Risk",P8849&gt;30,"Medium Risk",TRUE,"Low Risk")</f>
        <v>Medium Risk</v>
      </c>
      <c r="V8849">
        <f t="shared" si="138"/>
        <v>3</v>
      </c>
    </row>
    <row r="8850" spans="1:22" hidden="1" x14ac:dyDescent="0.2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 s="2">
        <v>79715.360000000001</v>
      </c>
      <c r="H8850">
        <v>1</v>
      </c>
      <c r="I8850">
        <v>1</v>
      </c>
      <c r="J8850">
        <v>0</v>
      </c>
      <c r="K8850" s="1">
        <v>82252.28</v>
      </c>
      <c r="L8850">
        <v>0</v>
      </c>
      <c r="M8850">
        <v>14</v>
      </c>
      <c r="N8850">
        <v>2315</v>
      </c>
      <c r="O8850">
        <v>4</v>
      </c>
      <c r="P8850">
        <v>11</v>
      </c>
      <c r="Q8850">
        <v>0.2857142857142857</v>
      </c>
      <c r="R8850">
        <v>32410</v>
      </c>
      <c r="S8850" t="str" cm="1">
        <f t="array" ref="S8850">_xlfn.IFS(E8853&lt;30,"18-29",E8853&lt;45,"30-44",TRUE,"45+")</f>
        <v>30-44</v>
      </c>
      <c r="T8850" t="str" cm="1">
        <f t="array" ref="T8850">_xlfn.IFS(F8850&lt;=2,"0-2 Years",F8850&lt;=5,"3-5 Years",F8850&lt;=8,"6-8 Years",TRUE,"9-10 Years")</f>
        <v>3-5 Years</v>
      </c>
      <c r="U8850" t="str" cm="1">
        <f t="array" ref="U8850">_xlfn.IFS(P8850&gt;60,"High Risk",P8850&gt;30,"Medium Risk",TRUE,"Low Risk")</f>
        <v>Low Risk</v>
      </c>
      <c r="V8850">
        <f t="shared" si="138"/>
        <v>5</v>
      </c>
    </row>
    <row r="8851" spans="1:22" hidden="1" x14ac:dyDescent="0.2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 s="2">
        <v>74306.19</v>
      </c>
      <c r="H8851">
        <v>2</v>
      </c>
      <c r="I8851">
        <v>1</v>
      </c>
      <c r="J8851">
        <v>0</v>
      </c>
      <c r="K8851" s="1">
        <v>154395.56</v>
      </c>
      <c r="L8851">
        <v>0</v>
      </c>
      <c r="M8851">
        <v>22</v>
      </c>
      <c r="N8851">
        <v>1374</v>
      </c>
      <c r="O8851">
        <v>8</v>
      </c>
      <c r="P8851">
        <v>115</v>
      </c>
      <c r="Q8851">
        <v>0.36363636363636365</v>
      </c>
      <c r="R8851">
        <v>30228</v>
      </c>
      <c r="S8851" t="str" cm="1">
        <f t="array" ref="S8851">_xlfn.IFS(E8854&lt;30,"18-29",E8854&lt;45,"30-44",TRUE,"45+")</f>
        <v>30-44</v>
      </c>
      <c r="T8851" t="str" cm="1">
        <f t="array" ref="T8851">_xlfn.IFS(F8851&lt;=2,"0-2 Years",F8851&lt;=5,"3-5 Years",F8851&lt;=8,"6-8 Years",TRUE,"9-10 Years")</f>
        <v>3-5 Years</v>
      </c>
      <c r="U8851" t="str" cm="1">
        <f t="array" ref="U8851">_xlfn.IFS(P8851&gt;60,"High Risk",P8851&gt;30,"Medium Risk",TRUE,"Low Risk")</f>
        <v>High Risk</v>
      </c>
      <c r="V8851">
        <f t="shared" si="138"/>
        <v>3</v>
      </c>
    </row>
    <row r="8852" spans="1:22" hidden="1" x14ac:dyDescent="0.2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 s="2">
        <v>0</v>
      </c>
      <c r="H8852">
        <v>4</v>
      </c>
      <c r="I8852">
        <v>1</v>
      </c>
      <c r="J8852">
        <v>1</v>
      </c>
      <c r="K8852" s="1">
        <v>83866.350000000006</v>
      </c>
      <c r="L8852">
        <v>1</v>
      </c>
      <c r="M8852">
        <v>20</v>
      </c>
      <c r="N8852">
        <v>3394</v>
      </c>
      <c r="O8852">
        <v>8</v>
      </c>
      <c r="P8852">
        <v>100</v>
      </c>
      <c r="Q8852">
        <v>0.4</v>
      </c>
      <c r="R8852">
        <v>67880</v>
      </c>
      <c r="S8852" t="str" cm="1">
        <f t="array" ref="S8852">_xlfn.IFS(E8855&lt;30,"18-29",E8855&lt;45,"30-44",TRUE,"45+")</f>
        <v>30-44</v>
      </c>
      <c r="T8852" t="str" cm="1">
        <f t="array" ref="T8852">_xlfn.IFS(F8852&lt;=2,"0-2 Years",F8852&lt;=5,"3-5 Years",F8852&lt;=8,"6-8 Years",TRUE,"9-10 Years")</f>
        <v>3-5 Years</v>
      </c>
      <c r="U8852" t="str" cm="1">
        <f t="array" ref="U8852">_xlfn.IFS(P8852&gt;60,"High Risk",P8852&gt;30,"Medium Risk",TRUE,"Low Risk")</f>
        <v>High Risk</v>
      </c>
      <c r="V8852">
        <f t="shared" si="138"/>
        <v>4</v>
      </c>
    </row>
    <row r="8853" spans="1:22" hidden="1" x14ac:dyDescent="0.2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 s="2">
        <v>126428.38</v>
      </c>
      <c r="H8853">
        <v>1</v>
      </c>
      <c r="I8853">
        <v>1</v>
      </c>
      <c r="J8853">
        <v>0</v>
      </c>
      <c r="K8853" s="1">
        <v>39830.1</v>
      </c>
      <c r="L8853">
        <v>0</v>
      </c>
      <c r="M8853">
        <v>12</v>
      </c>
      <c r="N8853">
        <v>166</v>
      </c>
      <c r="O8853">
        <v>4</v>
      </c>
      <c r="P8853">
        <v>144</v>
      </c>
      <c r="Q8853">
        <v>0.33333333333333331</v>
      </c>
      <c r="R8853">
        <v>1992</v>
      </c>
      <c r="S8853" t="str" cm="1">
        <f t="array" ref="S8853">_xlfn.IFS(E8856&lt;30,"18-29",E8856&lt;45,"30-44",TRUE,"45+")</f>
        <v>30-44</v>
      </c>
      <c r="T8853" t="str" cm="1">
        <f t="array" ref="T8853">_xlfn.IFS(F8853&lt;=2,"0-2 Years",F8853&lt;=5,"3-5 Years",F8853&lt;=8,"6-8 Years",TRUE,"9-10 Years")</f>
        <v>6-8 Years</v>
      </c>
      <c r="U8853" t="str" cm="1">
        <f t="array" ref="U8853">_xlfn.IFS(P8853&gt;60,"High Risk",P8853&gt;30,"Medium Risk",TRUE,"Low Risk")</f>
        <v>High Risk</v>
      </c>
      <c r="V8853">
        <f t="shared" si="138"/>
        <v>5</v>
      </c>
    </row>
    <row r="8854" spans="1:22" hidden="1" x14ac:dyDescent="0.2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 s="2">
        <v>99640.89</v>
      </c>
      <c r="H8854">
        <v>1</v>
      </c>
      <c r="I8854">
        <v>1</v>
      </c>
      <c r="J8854">
        <v>0</v>
      </c>
      <c r="K8854" s="1">
        <v>12429.22</v>
      </c>
      <c r="L8854">
        <v>0</v>
      </c>
      <c r="M8854">
        <v>24</v>
      </c>
      <c r="N8854">
        <v>256</v>
      </c>
      <c r="O8854">
        <v>10</v>
      </c>
      <c r="P8854">
        <v>92</v>
      </c>
      <c r="Q8854">
        <v>0.41666666666666669</v>
      </c>
      <c r="R8854">
        <v>6144</v>
      </c>
      <c r="S8854" t="str" cm="1">
        <f t="array" ref="S8854">_xlfn.IFS(E8857&lt;30,"18-29",E8857&lt;45,"30-44",TRUE,"45+")</f>
        <v>30-44</v>
      </c>
      <c r="T8854" t="str" cm="1">
        <f t="array" ref="T8854">_xlfn.IFS(F8854&lt;=2,"0-2 Years",F8854&lt;=5,"3-5 Years",F8854&lt;=8,"6-8 Years",TRUE,"9-10 Years")</f>
        <v>6-8 Years</v>
      </c>
      <c r="U8854" t="str" cm="1">
        <f t="array" ref="U8854">_xlfn.IFS(P8854&gt;60,"High Risk",P8854&gt;30,"Medium Risk",TRUE,"Low Risk")</f>
        <v>High Risk</v>
      </c>
      <c r="V8854">
        <f t="shared" si="138"/>
        <v>5</v>
      </c>
    </row>
    <row r="8855" spans="1:22" hidden="1" x14ac:dyDescent="0.2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 s="2">
        <v>66338.679999999993</v>
      </c>
      <c r="H8855">
        <v>1</v>
      </c>
      <c r="I8855">
        <v>1</v>
      </c>
      <c r="J8855">
        <v>1</v>
      </c>
      <c r="K8855" s="1">
        <v>18772.5</v>
      </c>
      <c r="L8855">
        <v>1</v>
      </c>
      <c r="M8855">
        <v>17</v>
      </c>
      <c r="N8855">
        <v>2499</v>
      </c>
      <c r="O8855">
        <v>3</v>
      </c>
      <c r="P8855">
        <v>16</v>
      </c>
      <c r="Q8855">
        <v>0.17647058823529413</v>
      </c>
      <c r="R8855">
        <v>42483</v>
      </c>
      <c r="S8855" t="str" cm="1">
        <f t="array" ref="S8855">_xlfn.IFS(E8858&lt;30,"18-29",E8858&lt;45,"30-44",TRUE,"45+")</f>
        <v>18-29</v>
      </c>
      <c r="T8855" t="str" cm="1">
        <f t="array" ref="T8855">_xlfn.IFS(F8855&lt;=2,"0-2 Years",F8855&lt;=5,"3-5 Years",F8855&lt;=8,"6-8 Years",TRUE,"9-10 Years")</f>
        <v>3-5 Years</v>
      </c>
      <c r="U8855" t="str" cm="1">
        <f t="array" ref="U8855">_xlfn.IFS(P8855&gt;60,"High Risk",P8855&gt;30,"Medium Risk",TRUE,"Low Risk")</f>
        <v>Low Risk</v>
      </c>
      <c r="V8855">
        <f t="shared" si="138"/>
        <v>2</v>
      </c>
    </row>
    <row r="8856" spans="1:22" hidden="1" x14ac:dyDescent="0.2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 s="2">
        <v>0</v>
      </c>
      <c r="H8856">
        <v>2</v>
      </c>
      <c r="I8856">
        <v>1</v>
      </c>
      <c r="J8856">
        <v>1</v>
      </c>
      <c r="K8856" s="1">
        <v>9574.83</v>
      </c>
      <c r="L8856">
        <v>0</v>
      </c>
      <c r="M8856">
        <v>6</v>
      </c>
      <c r="N8856">
        <v>3987</v>
      </c>
      <c r="O8856">
        <v>0</v>
      </c>
      <c r="P8856">
        <v>7</v>
      </c>
      <c r="Q8856">
        <v>0</v>
      </c>
      <c r="R8856">
        <v>23922</v>
      </c>
      <c r="S8856" t="str" cm="1">
        <f t="array" ref="S8856">_xlfn.IFS(E8859&lt;30,"18-29",E8859&lt;45,"30-44",TRUE,"45+")</f>
        <v>30-44</v>
      </c>
      <c r="T8856" t="str" cm="1">
        <f t="array" ref="T8856">_xlfn.IFS(F8856&lt;=2,"0-2 Years",F8856&lt;=5,"3-5 Years",F8856&lt;=8,"6-8 Years",TRUE,"9-10 Years")</f>
        <v>6-8 Years</v>
      </c>
      <c r="U8856" t="str" cm="1">
        <f t="array" ref="U8856">_xlfn.IFS(P8856&gt;60,"High Risk",P8856&gt;30,"Medium Risk",TRUE,"Low Risk")</f>
        <v>Low Risk</v>
      </c>
      <c r="V8856">
        <f t="shared" si="138"/>
        <v>3</v>
      </c>
    </row>
    <row r="8857" spans="1:22" hidden="1" x14ac:dyDescent="0.2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 s="2">
        <v>128226.37</v>
      </c>
      <c r="H8857">
        <v>1</v>
      </c>
      <c r="I8857">
        <v>0</v>
      </c>
      <c r="J8857">
        <v>0</v>
      </c>
      <c r="K8857" s="1">
        <v>188486.94</v>
      </c>
      <c r="L8857">
        <v>0</v>
      </c>
      <c r="M8857">
        <v>4</v>
      </c>
      <c r="N8857">
        <v>2207</v>
      </c>
      <c r="O8857">
        <v>2</v>
      </c>
      <c r="P8857">
        <v>41</v>
      </c>
      <c r="Q8857">
        <v>0.5</v>
      </c>
      <c r="R8857">
        <v>8828</v>
      </c>
      <c r="S8857" t="str" cm="1">
        <f t="array" ref="S8857">_xlfn.IFS(E8860&lt;30,"18-29",E8860&lt;45,"30-44",TRUE,"45+")</f>
        <v>30-44</v>
      </c>
      <c r="T8857" t="str" cm="1">
        <f t="array" ref="T8857">_xlfn.IFS(F8857&lt;=2,"0-2 Years",F8857&lt;=5,"3-5 Years",F8857&lt;=8,"6-8 Years",TRUE,"9-10 Years")</f>
        <v>9-10 Years</v>
      </c>
      <c r="U8857" t="str" cm="1">
        <f t="array" ref="U8857">_xlfn.IFS(P8857&gt;60,"High Risk",P8857&gt;30,"Medium Risk",TRUE,"Low Risk")</f>
        <v>Medium Risk</v>
      </c>
      <c r="V8857">
        <f t="shared" si="138"/>
        <v>5</v>
      </c>
    </row>
    <row r="8858" spans="1:22" hidden="1" x14ac:dyDescent="0.2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 s="2">
        <v>0</v>
      </c>
      <c r="H8858">
        <v>2</v>
      </c>
      <c r="I8858">
        <v>1</v>
      </c>
      <c r="J8858">
        <v>1</v>
      </c>
      <c r="K8858" s="1">
        <v>64716.08</v>
      </c>
      <c r="L8858">
        <v>0</v>
      </c>
      <c r="M8858">
        <v>20</v>
      </c>
      <c r="N8858">
        <v>1304</v>
      </c>
      <c r="O8858">
        <v>3</v>
      </c>
      <c r="P8858">
        <v>25</v>
      </c>
      <c r="Q8858">
        <v>0.15</v>
      </c>
      <c r="R8858">
        <v>26080</v>
      </c>
      <c r="S8858" t="str" cm="1">
        <f t="array" ref="S8858">_xlfn.IFS(E8861&lt;30,"18-29",E8861&lt;45,"30-44",TRUE,"45+")</f>
        <v>30-44</v>
      </c>
      <c r="T8858" t="str" cm="1">
        <f t="array" ref="T8858">_xlfn.IFS(F8858&lt;=2,"0-2 Years",F8858&lt;=5,"3-5 Years",F8858&lt;=8,"6-8 Years",TRUE,"9-10 Years")</f>
        <v>3-5 Years</v>
      </c>
      <c r="U8858" t="str" cm="1">
        <f t="array" ref="U8858">_xlfn.IFS(P8858&gt;60,"High Risk",P8858&gt;30,"Medium Risk",TRUE,"Low Risk")</f>
        <v>Low Risk</v>
      </c>
      <c r="V8858">
        <f t="shared" si="138"/>
        <v>3</v>
      </c>
    </row>
    <row r="8859" spans="1:22" x14ac:dyDescent="0.2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 s="2">
        <v>0</v>
      </c>
      <c r="H8859">
        <v>2</v>
      </c>
      <c r="I8859">
        <v>0</v>
      </c>
      <c r="J8859">
        <v>0</v>
      </c>
      <c r="K8859" s="1">
        <v>84749.96</v>
      </c>
      <c r="L8859">
        <v>0</v>
      </c>
      <c r="M8859">
        <v>25</v>
      </c>
      <c r="N8859">
        <v>4378</v>
      </c>
      <c r="O8859">
        <v>3</v>
      </c>
      <c r="P8859">
        <v>86</v>
      </c>
      <c r="Q8859">
        <v>0.12</v>
      </c>
      <c r="R8859">
        <v>109450</v>
      </c>
      <c r="S8859" t="str" cm="1">
        <f t="array" ref="S8859">_xlfn.IFS(E8862&lt;30,"18-29",E8862&lt;45,"30-44",TRUE,"45+")</f>
        <v>18-29</v>
      </c>
      <c r="T8859" t="str" cm="1">
        <f t="array" ref="T8859">_xlfn.IFS(F8859&lt;=2,"0-2 Years",F8859&lt;=5,"3-5 Years",F8859&lt;=8,"6-8 Years",TRUE,"9-10 Years")</f>
        <v>6-8 Years</v>
      </c>
      <c r="U8859" t="str" cm="1">
        <f t="array" ref="U8859">_xlfn.IFS(P8859&gt;60,"High Risk",P8859&gt;30,"Medium Risk",TRUE,"Low Risk")</f>
        <v>High Risk</v>
      </c>
      <c r="V8859">
        <f t="shared" si="138"/>
        <v>6</v>
      </c>
    </row>
    <row r="8860" spans="1:22" hidden="1" x14ac:dyDescent="0.2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 s="2">
        <v>0</v>
      </c>
      <c r="H8860">
        <v>2</v>
      </c>
      <c r="I8860">
        <v>0</v>
      </c>
      <c r="J8860">
        <v>1</v>
      </c>
      <c r="K8860" s="1">
        <v>180551.76</v>
      </c>
      <c r="L8860">
        <v>0</v>
      </c>
      <c r="M8860">
        <v>1</v>
      </c>
      <c r="N8860">
        <v>1474</v>
      </c>
      <c r="O8860">
        <v>8</v>
      </c>
      <c r="P8860">
        <v>47</v>
      </c>
      <c r="Q8860">
        <v>1</v>
      </c>
      <c r="R8860">
        <v>1474</v>
      </c>
      <c r="S8860" t="str" cm="1">
        <f t="array" ref="S8860">_xlfn.IFS(E8863&lt;30,"18-29",E8863&lt;45,"30-44",TRUE,"45+")</f>
        <v>30-44</v>
      </c>
      <c r="T8860" t="str" cm="1">
        <f t="array" ref="T8860">_xlfn.IFS(F8860&lt;=2,"0-2 Years",F8860&lt;=5,"3-5 Years",F8860&lt;=8,"6-8 Years",TRUE,"9-10 Years")</f>
        <v>0-2 Years</v>
      </c>
      <c r="U8860" t="str" cm="1">
        <f t="array" ref="U8860">_xlfn.IFS(P8860&gt;60,"High Risk",P8860&gt;30,"Medium Risk",TRUE,"Low Risk")</f>
        <v>Medium Risk</v>
      </c>
      <c r="V8860">
        <f t="shared" si="138"/>
        <v>4</v>
      </c>
    </row>
    <row r="8861" spans="1:22" x14ac:dyDescent="0.2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 s="2">
        <v>0</v>
      </c>
      <c r="H8861">
        <v>2</v>
      </c>
      <c r="I8861">
        <v>1</v>
      </c>
      <c r="J8861">
        <v>0</v>
      </c>
      <c r="K8861" s="1">
        <v>60907.49</v>
      </c>
      <c r="L8861">
        <v>0</v>
      </c>
      <c r="M8861">
        <v>1</v>
      </c>
      <c r="N8861">
        <v>2319</v>
      </c>
      <c r="O8861">
        <v>3</v>
      </c>
      <c r="P8861">
        <v>171</v>
      </c>
      <c r="Q8861">
        <v>1</v>
      </c>
      <c r="R8861">
        <v>2319</v>
      </c>
      <c r="S8861" t="str" cm="1">
        <f t="array" ref="S8861">_xlfn.IFS(E8864&lt;30,"18-29",E8864&lt;45,"30-44",TRUE,"45+")</f>
        <v>45+</v>
      </c>
      <c r="T8861" t="str" cm="1">
        <f t="array" ref="T8861">_xlfn.IFS(F8861&lt;=2,"0-2 Years",F8861&lt;=5,"3-5 Years",F8861&lt;=8,"6-8 Years",TRUE,"9-10 Years")</f>
        <v>9-10 Years</v>
      </c>
      <c r="U8861" t="str" cm="1">
        <f t="array" ref="U8861">_xlfn.IFS(P8861&gt;60,"High Risk",P8861&gt;30,"Medium Risk",TRUE,"Low Risk")</f>
        <v>High Risk</v>
      </c>
      <c r="V8861">
        <f t="shared" si="138"/>
        <v>6</v>
      </c>
    </row>
    <row r="8862" spans="1:22" hidden="1" x14ac:dyDescent="0.2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 s="2">
        <v>122168.65</v>
      </c>
      <c r="H8862">
        <v>1</v>
      </c>
      <c r="I8862">
        <v>1</v>
      </c>
      <c r="J8862">
        <v>0</v>
      </c>
      <c r="K8862" s="1">
        <v>174107.04</v>
      </c>
      <c r="L8862">
        <v>0</v>
      </c>
      <c r="M8862">
        <v>6</v>
      </c>
      <c r="N8862">
        <v>2262</v>
      </c>
      <c r="O8862">
        <v>0</v>
      </c>
      <c r="P8862">
        <v>3</v>
      </c>
      <c r="Q8862">
        <v>0</v>
      </c>
      <c r="R8862">
        <v>13572</v>
      </c>
      <c r="S8862" t="str" cm="1">
        <f t="array" ref="S8862">_xlfn.IFS(E8865&lt;30,"18-29",E8865&lt;45,"30-44",TRUE,"45+")</f>
        <v>30-44</v>
      </c>
      <c r="T8862" t="str" cm="1">
        <f t="array" ref="T8862">_xlfn.IFS(F8862&lt;=2,"0-2 Years",F8862&lt;=5,"3-5 Years",F8862&lt;=8,"6-8 Years",TRUE,"9-10 Years")</f>
        <v>3-5 Years</v>
      </c>
      <c r="U8862" t="str" cm="1">
        <f t="array" ref="U8862">_xlfn.IFS(P8862&gt;60,"High Risk",P8862&gt;30,"Medium Risk",TRUE,"Low Risk")</f>
        <v>Low Risk</v>
      </c>
      <c r="V8862">
        <f t="shared" si="138"/>
        <v>5</v>
      </c>
    </row>
    <row r="8863" spans="1:22" hidden="1" x14ac:dyDescent="0.2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 s="2">
        <v>178074.33</v>
      </c>
      <c r="H8863">
        <v>1</v>
      </c>
      <c r="I8863">
        <v>0</v>
      </c>
      <c r="J8863">
        <v>0</v>
      </c>
      <c r="K8863" s="1">
        <v>110405.9</v>
      </c>
      <c r="L8863">
        <v>0</v>
      </c>
      <c r="M8863">
        <v>30</v>
      </c>
      <c r="N8863">
        <v>233</v>
      </c>
      <c r="O8863">
        <v>9</v>
      </c>
      <c r="P8863">
        <v>168</v>
      </c>
      <c r="Q8863">
        <v>0.3</v>
      </c>
      <c r="R8863">
        <v>6990</v>
      </c>
      <c r="S8863" t="str" cm="1">
        <f t="array" ref="S8863">_xlfn.IFS(E8866&lt;30,"18-29",E8866&lt;45,"30-44",TRUE,"45+")</f>
        <v>18-29</v>
      </c>
      <c r="T8863" t="str" cm="1">
        <f t="array" ref="T8863">_xlfn.IFS(F8863&lt;=2,"0-2 Years",F8863&lt;=5,"3-5 Years",F8863&lt;=8,"6-8 Years",TRUE,"9-10 Years")</f>
        <v>6-8 Years</v>
      </c>
      <c r="U8863" t="str" cm="1">
        <f t="array" ref="U8863">_xlfn.IFS(P8863&gt;60,"High Risk",P8863&gt;30,"Medium Risk",TRUE,"Low Risk")</f>
        <v>High Risk</v>
      </c>
      <c r="V8863">
        <f t="shared" si="138"/>
        <v>5</v>
      </c>
    </row>
    <row r="8864" spans="1:22" x14ac:dyDescent="0.2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 s="2">
        <v>135078.41</v>
      </c>
      <c r="H8864">
        <v>1</v>
      </c>
      <c r="I8864">
        <v>1</v>
      </c>
      <c r="J8864">
        <v>0</v>
      </c>
      <c r="K8864" s="1">
        <v>187636.06</v>
      </c>
      <c r="L8864">
        <v>1</v>
      </c>
      <c r="M8864">
        <v>27</v>
      </c>
      <c r="N8864">
        <v>2158</v>
      </c>
      <c r="O8864">
        <v>9</v>
      </c>
      <c r="P8864">
        <v>33</v>
      </c>
      <c r="Q8864">
        <v>0.33333333333333331</v>
      </c>
      <c r="R8864">
        <v>58266</v>
      </c>
      <c r="S8864" t="str" cm="1">
        <f t="array" ref="S8864">_xlfn.IFS(E8867&lt;30,"18-29",E8867&lt;45,"30-44",TRUE,"45+")</f>
        <v>45+</v>
      </c>
      <c r="T8864" t="str" cm="1">
        <f t="array" ref="T8864">_xlfn.IFS(F8864&lt;=2,"0-2 Years",F8864&lt;=5,"3-5 Years",F8864&lt;=8,"6-8 Years",TRUE,"9-10 Years")</f>
        <v>0-2 Years</v>
      </c>
      <c r="U8864" t="str" cm="1">
        <f t="array" ref="U8864">_xlfn.IFS(P8864&gt;60,"High Risk",P8864&gt;30,"Medium Risk",TRUE,"Low Risk")</f>
        <v>Medium Risk</v>
      </c>
      <c r="V8864">
        <f t="shared" si="138"/>
        <v>7</v>
      </c>
    </row>
    <row r="8865" spans="1:22" hidden="1" x14ac:dyDescent="0.2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 s="2">
        <v>69434.399999999994</v>
      </c>
      <c r="H8865">
        <v>2</v>
      </c>
      <c r="I8865">
        <v>1</v>
      </c>
      <c r="J8865">
        <v>1</v>
      </c>
      <c r="K8865" s="1">
        <v>66580.13</v>
      </c>
      <c r="L8865">
        <v>1</v>
      </c>
      <c r="M8865">
        <v>18</v>
      </c>
      <c r="N8865">
        <v>835</v>
      </c>
      <c r="O8865">
        <v>8</v>
      </c>
      <c r="P8865">
        <v>119</v>
      </c>
      <c r="Q8865">
        <v>0.44444444444444442</v>
      </c>
      <c r="R8865">
        <v>15030</v>
      </c>
      <c r="S8865" t="str" cm="1">
        <f t="array" ref="S8865">_xlfn.IFS(E8868&lt;30,"18-29",E8868&lt;45,"30-44",TRUE,"45+")</f>
        <v>30-44</v>
      </c>
      <c r="T8865" t="str" cm="1">
        <f t="array" ref="T8865">_xlfn.IFS(F8865&lt;=2,"0-2 Years",F8865&lt;=5,"3-5 Years",F8865&lt;=8,"6-8 Years",TRUE,"9-10 Years")</f>
        <v>6-8 Years</v>
      </c>
      <c r="U8865" t="str" cm="1">
        <f t="array" ref="U8865">_xlfn.IFS(P8865&gt;60,"High Risk",P8865&gt;30,"Medium Risk",TRUE,"Low Risk")</f>
        <v>High Risk</v>
      </c>
      <c r="V8865">
        <f t="shared" si="138"/>
        <v>0</v>
      </c>
    </row>
    <row r="8866" spans="1:22" x14ac:dyDescent="0.2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 s="2">
        <v>0</v>
      </c>
      <c r="H8866">
        <v>2</v>
      </c>
      <c r="I8866">
        <v>1</v>
      </c>
      <c r="J8866">
        <v>0</v>
      </c>
      <c r="K8866" s="1">
        <v>178779.51999999999</v>
      </c>
      <c r="L8866">
        <v>0</v>
      </c>
      <c r="M8866">
        <v>19</v>
      </c>
      <c r="N8866">
        <v>912</v>
      </c>
      <c r="O8866">
        <v>8</v>
      </c>
      <c r="P8866">
        <v>12</v>
      </c>
      <c r="Q8866">
        <v>0.42105263157894735</v>
      </c>
      <c r="R8866">
        <v>17328</v>
      </c>
      <c r="S8866" t="str" cm="1">
        <f t="array" ref="S8866">_xlfn.IFS(E8869&lt;30,"18-29",E8869&lt;45,"30-44",TRUE,"45+")</f>
        <v>30-44</v>
      </c>
      <c r="T8866" t="str" cm="1">
        <f t="array" ref="T8866">_xlfn.IFS(F8866&lt;=2,"0-2 Years",F8866&lt;=5,"3-5 Years",F8866&lt;=8,"6-8 Years",TRUE,"9-10 Years")</f>
        <v>3-5 Years</v>
      </c>
      <c r="U8866" t="str" cm="1">
        <f t="array" ref="U8866">_xlfn.IFS(P8866&gt;60,"High Risk",P8866&gt;30,"Medium Risk",TRUE,"Low Risk")</f>
        <v>Low Risk</v>
      </c>
      <c r="V8866">
        <f t="shared" si="138"/>
        <v>6</v>
      </c>
    </row>
    <row r="8867" spans="1:22" hidden="1" x14ac:dyDescent="0.2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 s="2">
        <v>0</v>
      </c>
      <c r="H8867">
        <v>2</v>
      </c>
      <c r="I8867">
        <v>1</v>
      </c>
      <c r="J8867">
        <v>1</v>
      </c>
      <c r="K8867" s="1">
        <v>70783.61</v>
      </c>
      <c r="L8867">
        <v>0</v>
      </c>
      <c r="M8867">
        <v>8</v>
      </c>
      <c r="N8867">
        <v>1024</v>
      </c>
      <c r="O8867">
        <v>3</v>
      </c>
      <c r="P8867">
        <v>101</v>
      </c>
      <c r="Q8867">
        <v>0.375</v>
      </c>
      <c r="R8867">
        <v>8192</v>
      </c>
      <c r="S8867" t="str" cm="1">
        <f t="array" ref="S8867">_xlfn.IFS(E8870&lt;30,"18-29",E8870&lt;45,"30-44",TRUE,"45+")</f>
        <v>30-44</v>
      </c>
      <c r="T8867" t="str" cm="1">
        <f t="array" ref="T8867">_xlfn.IFS(F8867&lt;=2,"0-2 Years",F8867&lt;=5,"3-5 Years",F8867&lt;=8,"6-8 Years",TRUE,"9-10 Years")</f>
        <v>0-2 Years</v>
      </c>
      <c r="U8867" t="str" cm="1">
        <f t="array" ref="U8867">_xlfn.IFS(P8867&gt;60,"High Risk",P8867&gt;30,"Medium Risk",TRUE,"Low Risk")</f>
        <v>High Risk</v>
      </c>
      <c r="V8867">
        <f t="shared" si="138"/>
        <v>5</v>
      </c>
    </row>
    <row r="8868" spans="1:22" hidden="1" x14ac:dyDescent="0.2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 s="2">
        <v>122726.56</v>
      </c>
      <c r="H8868">
        <v>1</v>
      </c>
      <c r="I8868">
        <v>1</v>
      </c>
      <c r="J8868">
        <v>1</v>
      </c>
      <c r="K8868" s="1">
        <v>46772.36</v>
      </c>
      <c r="L8868">
        <v>0</v>
      </c>
      <c r="M8868">
        <v>15</v>
      </c>
      <c r="N8868">
        <v>2912</v>
      </c>
      <c r="O8868">
        <v>6</v>
      </c>
      <c r="P8868">
        <v>151</v>
      </c>
      <c r="Q8868">
        <v>0.4</v>
      </c>
      <c r="R8868">
        <v>43680</v>
      </c>
      <c r="S8868" t="str" cm="1">
        <f t="array" ref="S8868">_xlfn.IFS(E8871&lt;30,"18-29",E8871&lt;45,"30-44",TRUE,"45+")</f>
        <v>30-44</v>
      </c>
      <c r="T8868" t="str" cm="1">
        <f t="array" ref="T8868">_xlfn.IFS(F8868&lt;=2,"0-2 Years",F8868&lt;=5,"3-5 Years",F8868&lt;=8,"6-8 Years",TRUE,"9-10 Years")</f>
        <v>3-5 Years</v>
      </c>
      <c r="U8868" t="str" cm="1">
        <f t="array" ref="U8868">_xlfn.IFS(P8868&gt;60,"High Risk",P8868&gt;30,"Medium Risk",TRUE,"Low Risk")</f>
        <v>High Risk</v>
      </c>
      <c r="V8868">
        <f t="shared" si="138"/>
        <v>2</v>
      </c>
    </row>
    <row r="8869" spans="1:22" hidden="1" x14ac:dyDescent="0.2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 s="2">
        <v>164496.99</v>
      </c>
      <c r="H8869">
        <v>1</v>
      </c>
      <c r="I8869">
        <v>1</v>
      </c>
      <c r="J8869">
        <v>1</v>
      </c>
      <c r="K8869" s="1">
        <v>163327.26999999999</v>
      </c>
      <c r="L8869">
        <v>0</v>
      </c>
      <c r="M8869">
        <v>29</v>
      </c>
      <c r="N8869">
        <v>206</v>
      </c>
      <c r="O8869">
        <v>7</v>
      </c>
      <c r="P8869">
        <v>152</v>
      </c>
      <c r="Q8869">
        <v>0.2413793103448276</v>
      </c>
      <c r="R8869">
        <v>5974</v>
      </c>
      <c r="S8869" t="str" cm="1">
        <f t="array" ref="S8869">_xlfn.IFS(E8872&lt;30,"18-29",E8872&lt;45,"30-44",TRUE,"45+")</f>
        <v>30-44</v>
      </c>
      <c r="T8869" t="str" cm="1">
        <f t="array" ref="T8869">_xlfn.IFS(F8869&lt;=2,"0-2 Years",F8869&lt;=5,"3-5 Years",F8869&lt;=8,"6-8 Years",TRUE,"9-10 Years")</f>
        <v>6-8 Years</v>
      </c>
      <c r="U8869" t="str" cm="1">
        <f t="array" ref="U8869">_xlfn.IFS(P8869&gt;60,"High Risk",P8869&gt;30,"Medium Risk",TRUE,"Low Risk")</f>
        <v>High Risk</v>
      </c>
      <c r="V8869">
        <f t="shared" si="138"/>
        <v>2</v>
      </c>
    </row>
    <row r="8870" spans="1:22" x14ac:dyDescent="0.2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 s="2">
        <v>0</v>
      </c>
      <c r="H8870">
        <v>1</v>
      </c>
      <c r="I8870">
        <v>1</v>
      </c>
      <c r="J8870">
        <v>0</v>
      </c>
      <c r="K8870" s="1">
        <v>103760.53</v>
      </c>
      <c r="L8870">
        <v>0</v>
      </c>
      <c r="M8870">
        <v>19</v>
      </c>
      <c r="N8870">
        <v>326</v>
      </c>
      <c r="O8870">
        <v>9</v>
      </c>
      <c r="P8870">
        <v>133</v>
      </c>
      <c r="Q8870">
        <v>0.47368421052631576</v>
      </c>
      <c r="R8870">
        <v>6194</v>
      </c>
      <c r="S8870" t="str" cm="1">
        <f t="array" ref="S8870">_xlfn.IFS(E8873&lt;30,"18-29",E8873&lt;45,"30-44",TRUE,"45+")</f>
        <v>30-44</v>
      </c>
      <c r="T8870" t="str" cm="1">
        <f t="array" ref="T8870">_xlfn.IFS(F8870&lt;=2,"0-2 Years",F8870&lt;=5,"3-5 Years",F8870&lt;=8,"6-8 Years",TRUE,"9-10 Years")</f>
        <v>6-8 Years</v>
      </c>
      <c r="U8870" t="str" cm="1">
        <f t="array" ref="U8870">_xlfn.IFS(P8870&gt;60,"High Risk",P8870&gt;30,"Medium Risk",TRUE,"Low Risk")</f>
        <v>High Risk</v>
      </c>
      <c r="V8870">
        <f t="shared" si="138"/>
        <v>8</v>
      </c>
    </row>
    <row r="8871" spans="1:22" hidden="1" x14ac:dyDescent="0.2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 s="2">
        <v>150219.41</v>
      </c>
      <c r="H8871">
        <v>2</v>
      </c>
      <c r="I8871">
        <v>0</v>
      </c>
      <c r="J8871">
        <v>0</v>
      </c>
      <c r="K8871" s="1">
        <v>107839.03</v>
      </c>
      <c r="L8871">
        <v>0</v>
      </c>
      <c r="M8871">
        <v>18</v>
      </c>
      <c r="N8871">
        <v>4670</v>
      </c>
      <c r="O8871">
        <v>7</v>
      </c>
      <c r="P8871">
        <v>52</v>
      </c>
      <c r="Q8871">
        <v>0.3888888888888889</v>
      </c>
      <c r="R8871">
        <v>84060</v>
      </c>
      <c r="S8871" t="str" cm="1">
        <f t="array" ref="S8871">_xlfn.IFS(E8874&lt;30,"18-29",E8874&lt;45,"30-44",TRUE,"45+")</f>
        <v>30-44</v>
      </c>
      <c r="T8871" t="str" cm="1">
        <f t="array" ref="T8871">_xlfn.IFS(F8871&lt;=2,"0-2 Years",F8871&lt;=5,"3-5 Years",F8871&lt;=8,"6-8 Years",TRUE,"9-10 Years")</f>
        <v>0-2 Years</v>
      </c>
      <c r="U8871" t="str" cm="1">
        <f t="array" ref="U8871">_xlfn.IFS(P8871&gt;60,"High Risk",P8871&gt;30,"Medium Risk",TRUE,"Low Risk")</f>
        <v>Medium Risk</v>
      </c>
      <c r="V8871">
        <f t="shared" si="138"/>
        <v>4</v>
      </c>
    </row>
    <row r="8872" spans="1:22" hidden="1" x14ac:dyDescent="0.2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 s="2">
        <v>187534.79</v>
      </c>
      <c r="H8872">
        <v>1</v>
      </c>
      <c r="I8872">
        <v>1</v>
      </c>
      <c r="J8872">
        <v>1</v>
      </c>
      <c r="K8872" s="1">
        <v>32900.410000000003</v>
      </c>
      <c r="L8872">
        <v>1</v>
      </c>
      <c r="M8872">
        <v>5</v>
      </c>
      <c r="N8872">
        <v>3642</v>
      </c>
      <c r="O8872">
        <v>8</v>
      </c>
      <c r="P8872">
        <v>10</v>
      </c>
      <c r="Q8872">
        <v>1</v>
      </c>
      <c r="R8872">
        <v>18210</v>
      </c>
      <c r="S8872" t="str" cm="1">
        <f t="array" ref="S8872">_xlfn.IFS(E8875&lt;30,"18-29",E8875&lt;45,"30-44",TRUE,"45+")</f>
        <v>30-44</v>
      </c>
      <c r="T8872" t="str" cm="1">
        <f t="array" ref="T8872">_xlfn.IFS(F8872&lt;=2,"0-2 Years",F8872&lt;=5,"3-5 Years",F8872&lt;=8,"6-8 Years",TRUE,"9-10 Years")</f>
        <v>6-8 Years</v>
      </c>
      <c r="U8872" t="str" cm="1">
        <f t="array" ref="U8872">_xlfn.IFS(P8872&gt;60,"High Risk",P8872&gt;30,"Medium Risk",TRUE,"Low Risk")</f>
        <v>Low Risk</v>
      </c>
      <c r="V8872">
        <f t="shared" si="138"/>
        <v>2</v>
      </c>
    </row>
    <row r="8873" spans="1:22" x14ac:dyDescent="0.2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 s="2">
        <v>0</v>
      </c>
      <c r="H8873">
        <v>1</v>
      </c>
      <c r="I8873">
        <v>1</v>
      </c>
      <c r="J8873">
        <v>0</v>
      </c>
      <c r="K8873" s="1">
        <v>193984.6</v>
      </c>
      <c r="L8873">
        <v>0</v>
      </c>
      <c r="M8873">
        <v>5</v>
      </c>
      <c r="N8873">
        <v>3865</v>
      </c>
      <c r="O8873">
        <v>10</v>
      </c>
      <c r="P8873">
        <v>95</v>
      </c>
      <c r="Q8873">
        <v>1</v>
      </c>
      <c r="R8873">
        <v>19325</v>
      </c>
      <c r="S8873" t="str" cm="1">
        <f t="array" ref="S8873">_xlfn.IFS(E8876&lt;30,"18-29",E8876&lt;45,"30-44",TRUE,"45+")</f>
        <v>45+</v>
      </c>
      <c r="T8873" t="str" cm="1">
        <f t="array" ref="T8873">_xlfn.IFS(F8873&lt;=2,"0-2 Years",F8873&lt;=5,"3-5 Years",F8873&lt;=8,"6-8 Years",TRUE,"9-10 Years")</f>
        <v>3-5 Years</v>
      </c>
      <c r="U8873" t="str" cm="1">
        <f t="array" ref="U8873">_xlfn.IFS(P8873&gt;60,"High Risk",P8873&gt;30,"Medium Risk",TRUE,"Low Risk")</f>
        <v>High Risk</v>
      </c>
      <c r="V8873">
        <f t="shared" si="138"/>
        <v>8</v>
      </c>
    </row>
    <row r="8874" spans="1:22" hidden="1" x14ac:dyDescent="0.2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 s="2">
        <v>0</v>
      </c>
      <c r="H8874">
        <v>2</v>
      </c>
      <c r="I8874">
        <v>1</v>
      </c>
      <c r="J8874">
        <v>1</v>
      </c>
      <c r="K8874" s="1">
        <v>140889.32</v>
      </c>
      <c r="L8874">
        <v>0</v>
      </c>
      <c r="M8874">
        <v>4</v>
      </c>
      <c r="N8874">
        <v>2815</v>
      </c>
      <c r="O8874">
        <v>9</v>
      </c>
      <c r="P8874">
        <v>51</v>
      </c>
      <c r="Q8874">
        <v>1</v>
      </c>
      <c r="R8874">
        <v>11260</v>
      </c>
      <c r="S8874" t="str" cm="1">
        <f t="array" ref="S8874">_xlfn.IFS(E8877&lt;30,"18-29",E8877&lt;45,"30-44",TRUE,"45+")</f>
        <v>30-44</v>
      </c>
      <c r="T8874" t="str" cm="1">
        <f t="array" ref="T8874">_xlfn.IFS(F8874&lt;=2,"0-2 Years",F8874&lt;=5,"3-5 Years",F8874&lt;=8,"6-8 Years",TRUE,"9-10 Years")</f>
        <v>0-2 Years</v>
      </c>
      <c r="U8874" t="str" cm="1">
        <f t="array" ref="U8874">_xlfn.IFS(P8874&gt;60,"High Risk",P8874&gt;30,"Medium Risk",TRUE,"Low Risk")</f>
        <v>Medium Risk</v>
      </c>
      <c r="V8874">
        <f t="shared" si="138"/>
        <v>4</v>
      </c>
    </row>
    <row r="8875" spans="1:22" x14ac:dyDescent="0.2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 s="2">
        <v>103108.17</v>
      </c>
      <c r="H8875">
        <v>1</v>
      </c>
      <c r="I8875">
        <v>0</v>
      </c>
      <c r="J8875">
        <v>0</v>
      </c>
      <c r="K8875" s="1">
        <v>125646.82</v>
      </c>
      <c r="L8875">
        <v>0</v>
      </c>
      <c r="M8875">
        <v>13</v>
      </c>
      <c r="N8875">
        <v>4424</v>
      </c>
      <c r="O8875">
        <v>4</v>
      </c>
      <c r="P8875">
        <v>10</v>
      </c>
      <c r="Q8875">
        <v>0.30769230769230771</v>
      </c>
      <c r="R8875">
        <v>57512</v>
      </c>
      <c r="S8875" t="str" cm="1">
        <f t="array" ref="S8875">_xlfn.IFS(E8878&lt;30,"18-29",E8878&lt;45,"30-44",TRUE,"45+")</f>
        <v>45+</v>
      </c>
      <c r="T8875" t="str" cm="1">
        <f t="array" ref="T8875">_xlfn.IFS(F8875&lt;=2,"0-2 Years",F8875&lt;=5,"3-5 Years",F8875&lt;=8,"6-8 Years",TRUE,"9-10 Years")</f>
        <v>0-2 Years</v>
      </c>
      <c r="U8875" t="str" cm="1">
        <f t="array" ref="U8875">_xlfn.IFS(P8875&gt;60,"High Risk",P8875&gt;30,"Medium Risk",TRUE,"Low Risk")</f>
        <v>Low Risk</v>
      </c>
      <c r="V8875">
        <f t="shared" si="138"/>
        <v>6</v>
      </c>
    </row>
    <row r="8876" spans="1:22" hidden="1" x14ac:dyDescent="0.2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 s="2">
        <v>96486.57</v>
      </c>
      <c r="H8876">
        <v>2</v>
      </c>
      <c r="I8876">
        <v>1</v>
      </c>
      <c r="J8876">
        <v>1</v>
      </c>
      <c r="K8876" s="1">
        <v>20344.02</v>
      </c>
      <c r="L8876">
        <v>0</v>
      </c>
      <c r="M8876">
        <v>23</v>
      </c>
      <c r="N8876">
        <v>1304</v>
      </c>
      <c r="O8876">
        <v>5</v>
      </c>
      <c r="P8876">
        <v>25</v>
      </c>
      <c r="Q8876">
        <v>0.21739130434782608</v>
      </c>
      <c r="R8876">
        <v>29992</v>
      </c>
      <c r="S8876" t="str" cm="1">
        <f t="array" ref="S8876">_xlfn.IFS(E8879&lt;30,"18-29",E8879&lt;45,"30-44",TRUE,"45+")</f>
        <v>18-29</v>
      </c>
      <c r="T8876" t="str" cm="1">
        <f t="array" ref="T8876">_xlfn.IFS(F8876&lt;=2,"0-2 Years",F8876&lt;=5,"3-5 Years",F8876&lt;=8,"6-8 Years",TRUE,"9-10 Years")</f>
        <v>6-8 Years</v>
      </c>
      <c r="U8876" t="str" cm="1">
        <f t="array" ref="U8876">_xlfn.IFS(P8876&gt;60,"High Risk",P8876&gt;30,"Medium Risk",TRUE,"Low Risk")</f>
        <v>Low Risk</v>
      </c>
      <c r="V8876">
        <f t="shared" si="138"/>
        <v>1</v>
      </c>
    </row>
    <row r="8877" spans="1:22" hidden="1" x14ac:dyDescent="0.2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 s="2">
        <v>90560.48</v>
      </c>
      <c r="H8877">
        <v>2</v>
      </c>
      <c r="I8877">
        <v>1</v>
      </c>
      <c r="J8877">
        <v>0</v>
      </c>
      <c r="K8877" s="1">
        <v>174268.87</v>
      </c>
      <c r="L8877">
        <v>0</v>
      </c>
      <c r="M8877">
        <v>29</v>
      </c>
      <c r="N8877">
        <v>3566</v>
      </c>
      <c r="O8877">
        <v>5</v>
      </c>
      <c r="P8877">
        <v>148</v>
      </c>
      <c r="Q8877">
        <v>0.17241379310344829</v>
      </c>
      <c r="R8877">
        <v>103414</v>
      </c>
      <c r="S8877" t="str" cm="1">
        <f t="array" ref="S8877">_xlfn.IFS(E8880&lt;30,"18-29",E8880&lt;45,"30-44",TRUE,"45+")</f>
        <v>45+</v>
      </c>
      <c r="T8877" t="str" cm="1">
        <f t="array" ref="T8877">_xlfn.IFS(F8877&lt;=2,"0-2 Years",F8877&lt;=5,"3-5 Years",F8877&lt;=8,"6-8 Years",TRUE,"9-10 Years")</f>
        <v>9-10 Years</v>
      </c>
      <c r="U8877" t="str" cm="1">
        <f t="array" ref="U8877">_xlfn.IFS(P8877&gt;60,"High Risk",P8877&gt;30,"Medium Risk",TRUE,"Low Risk")</f>
        <v>High Risk</v>
      </c>
      <c r="V8877">
        <f t="shared" si="138"/>
        <v>3</v>
      </c>
    </row>
    <row r="8878" spans="1:22" hidden="1" x14ac:dyDescent="0.2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 s="2">
        <v>131764.96</v>
      </c>
      <c r="H8878">
        <v>1</v>
      </c>
      <c r="I8878">
        <v>1</v>
      </c>
      <c r="J8878">
        <v>1</v>
      </c>
      <c r="K8878" s="1">
        <v>108500.66</v>
      </c>
      <c r="L8878">
        <v>1</v>
      </c>
      <c r="M8878">
        <v>27</v>
      </c>
      <c r="N8878">
        <v>2640</v>
      </c>
      <c r="O8878">
        <v>7</v>
      </c>
      <c r="P8878">
        <v>18</v>
      </c>
      <c r="Q8878">
        <v>0.25925925925925924</v>
      </c>
      <c r="R8878">
        <v>71280</v>
      </c>
      <c r="S8878" t="str" cm="1">
        <f t="array" ref="S8878">_xlfn.IFS(E8881&lt;30,"18-29",E8881&lt;45,"30-44",TRUE,"45+")</f>
        <v>30-44</v>
      </c>
      <c r="T8878" t="str" cm="1">
        <f t="array" ref="T8878">_xlfn.IFS(F8878&lt;=2,"0-2 Years",F8878&lt;=5,"3-5 Years",F8878&lt;=8,"6-8 Years",TRUE,"9-10 Years")</f>
        <v>3-5 Years</v>
      </c>
      <c r="U8878" t="str" cm="1">
        <f t="array" ref="U8878">_xlfn.IFS(P8878&gt;60,"High Risk",P8878&gt;30,"Medium Risk",TRUE,"Low Risk")</f>
        <v>Low Risk</v>
      </c>
      <c r="V8878">
        <f t="shared" si="138"/>
        <v>3</v>
      </c>
    </row>
    <row r="8879" spans="1:22" x14ac:dyDescent="0.2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 s="2">
        <v>92476.88</v>
      </c>
      <c r="H8879">
        <v>1</v>
      </c>
      <c r="I8879">
        <v>0</v>
      </c>
      <c r="J8879">
        <v>0</v>
      </c>
      <c r="K8879" s="1">
        <v>83247.14</v>
      </c>
      <c r="L8879">
        <v>0</v>
      </c>
      <c r="M8879">
        <v>19</v>
      </c>
      <c r="N8879">
        <v>3716</v>
      </c>
      <c r="O8879">
        <v>8</v>
      </c>
      <c r="P8879">
        <v>88</v>
      </c>
      <c r="Q8879">
        <v>0.42105263157894735</v>
      </c>
      <c r="R8879">
        <v>70604</v>
      </c>
      <c r="S8879" t="str" cm="1">
        <f t="array" ref="S8879">_xlfn.IFS(E8882&lt;30,"18-29",E8882&lt;45,"30-44",TRUE,"45+")</f>
        <v>45+</v>
      </c>
      <c r="T8879" t="str" cm="1">
        <f t="array" ref="T8879">_xlfn.IFS(F8879&lt;=2,"0-2 Years",F8879&lt;=5,"3-5 Years",F8879&lt;=8,"6-8 Years",TRUE,"9-10 Years")</f>
        <v>0-2 Years</v>
      </c>
      <c r="U8879" t="str" cm="1">
        <f t="array" ref="U8879">_xlfn.IFS(P8879&gt;60,"High Risk",P8879&gt;30,"Medium Risk",TRUE,"Low Risk")</f>
        <v>High Risk</v>
      </c>
      <c r="V8879">
        <f t="shared" si="138"/>
        <v>6</v>
      </c>
    </row>
    <row r="8880" spans="1:22" x14ac:dyDescent="0.2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 s="2">
        <v>152076.93</v>
      </c>
      <c r="H8880">
        <v>1</v>
      </c>
      <c r="I8880">
        <v>1</v>
      </c>
      <c r="J8880">
        <v>0</v>
      </c>
      <c r="K8880" s="1">
        <v>121840.2</v>
      </c>
      <c r="L8880">
        <v>1</v>
      </c>
      <c r="M8880">
        <v>16</v>
      </c>
      <c r="N8880">
        <v>3058</v>
      </c>
      <c r="O8880">
        <v>4</v>
      </c>
      <c r="P8880">
        <v>99</v>
      </c>
      <c r="Q8880">
        <v>0.25</v>
      </c>
      <c r="R8880">
        <v>48928</v>
      </c>
      <c r="S8880" t="str" cm="1">
        <f t="array" ref="S8880">_xlfn.IFS(E8883&lt;30,"18-29",E8883&lt;45,"30-44",TRUE,"45+")</f>
        <v>18-29</v>
      </c>
      <c r="T8880" t="str" cm="1">
        <f t="array" ref="T8880">_xlfn.IFS(F8880&lt;=2,"0-2 Years",F8880&lt;=5,"3-5 Years",F8880&lt;=8,"6-8 Years",TRUE,"9-10 Years")</f>
        <v>9-10 Years</v>
      </c>
      <c r="U8880" t="str" cm="1">
        <f t="array" ref="U8880">_xlfn.IFS(P8880&gt;60,"High Risk",P8880&gt;30,"Medium Risk",TRUE,"Low Risk")</f>
        <v>High Risk</v>
      </c>
      <c r="V8880">
        <f t="shared" si="138"/>
        <v>6</v>
      </c>
    </row>
    <row r="8881" spans="1:22" hidden="1" x14ac:dyDescent="0.2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 s="2">
        <v>0</v>
      </c>
      <c r="H8881">
        <v>2</v>
      </c>
      <c r="I8881">
        <v>1</v>
      </c>
      <c r="J8881">
        <v>1</v>
      </c>
      <c r="K8881" s="1">
        <v>132908.07</v>
      </c>
      <c r="L8881">
        <v>0</v>
      </c>
      <c r="M8881">
        <v>2</v>
      </c>
      <c r="N8881">
        <v>4112</v>
      </c>
      <c r="O8881">
        <v>0</v>
      </c>
      <c r="P8881">
        <v>26</v>
      </c>
      <c r="Q8881">
        <v>0</v>
      </c>
      <c r="R8881">
        <v>8224</v>
      </c>
      <c r="S8881" t="str" cm="1">
        <f t="array" ref="S8881">_xlfn.IFS(E8884&lt;30,"18-29",E8884&lt;45,"30-44",TRUE,"45+")</f>
        <v>30-44</v>
      </c>
      <c r="T8881" t="str" cm="1">
        <f t="array" ref="T8881">_xlfn.IFS(F8881&lt;=2,"0-2 Years",F8881&lt;=5,"3-5 Years",F8881&lt;=8,"6-8 Years",TRUE,"9-10 Years")</f>
        <v>0-2 Years</v>
      </c>
      <c r="U8881" t="str" cm="1">
        <f t="array" ref="U8881">_xlfn.IFS(P8881&gt;60,"High Risk",P8881&gt;30,"Medium Risk",TRUE,"Low Risk")</f>
        <v>Low Risk</v>
      </c>
      <c r="V8881">
        <f t="shared" si="138"/>
        <v>4</v>
      </c>
    </row>
    <row r="8882" spans="1:22" x14ac:dyDescent="0.2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 s="2">
        <v>0</v>
      </c>
      <c r="H8882">
        <v>1</v>
      </c>
      <c r="I8882">
        <v>1</v>
      </c>
      <c r="J8882">
        <v>1</v>
      </c>
      <c r="K8882" s="1">
        <v>100075.1</v>
      </c>
      <c r="L8882">
        <v>1</v>
      </c>
      <c r="M8882">
        <v>20</v>
      </c>
      <c r="N8882">
        <v>3442</v>
      </c>
      <c r="O8882">
        <v>1</v>
      </c>
      <c r="P8882">
        <v>63</v>
      </c>
      <c r="Q8882">
        <v>0.05</v>
      </c>
      <c r="R8882">
        <v>68840</v>
      </c>
      <c r="S8882" t="str" cm="1">
        <f t="array" ref="S8882">_xlfn.IFS(E8885&lt;30,"18-29",E8885&lt;45,"30-44",TRUE,"45+")</f>
        <v>18-29</v>
      </c>
      <c r="T8882" t="str" cm="1">
        <f t="array" ref="T8882">_xlfn.IFS(F8882&lt;=2,"0-2 Years",F8882&lt;=5,"3-5 Years",F8882&lt;=8,"6-8 Years",TRUE,"9-10 Years")</f>
        <v>3-5 Years</v>
      </c>
      <c r="U8882" t="str" cm="1">
        <f t="array" ref="U8882">_xlfn.IFS(P8882&gt;60,"High Risk",P8882&gt;30,"Medium Risk",TRUE,"Low Risk")</f>
        <v>High Risk</v>
      </c>
      <c r="V8882">
        <f t="shared" si="138"/>
        <v>6</v>
      </c>
    </row>
    <row r="8883" spans="1:22" hidden="1" x14ac:dyDescent="0.2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 s="2">
        <v>43504.42</v>
      </c>
      <c r="H8883">
        <v>1</v>
      </c>
      <c r="I8883">
        <v>1</v>
      </c>
      <c r="J8883">
        <v>1</v>
      </c>
      <c r="K8883" s="1">
        <v>119327.75</v>
      </c>
      <c r="L8883">
        <v>0</v>
      </c>
      <c r="M8883">
        <v>22</v>
      </c>
      <c r="N8883">
        <v>2097</v>
      </c>
      <c r="O8883">
        <v>9</v>
      </c>
      <c r="P8883">
        <v>127</v>
      </c>
      <c r="Q8883">
        <v>0.40909090909090912</v>
      </c>
      <c r="R8883">
        <v>46134</v>
      </c>
      <c r="S8883" t="str" cm="1">
        <f t="array" ref="S8883">_xlfn.IFS(E8886&lt;30,"18-29",E8886&lt;45,"30-44",TRUE,"45+")</f>
        <v>30-44</v>
      </c>
      <c r="T8883" t="str" cm="1">
        <f t="array" ref="T8883">_xlfn.IFS(F8883&lt;=2,"0-2 Years",F8883&lt;=5,"3-5 Years",F8883&lt;=8,"6-8 Years",TRUE,"9-10 Years")</f>
        <v>0-2 Years</v>
      </c>
      <c r="U8883" t="str" cm="1">
        <f t="array" ref="U8883">_xlfn.IFS(P8883&gt;60,"High Risk",P8883&gt;30,"Medium Risk",TRUE,"Low Risk")</f>
        <v>High Risk</v>
      </c>
      <c r="V8883">
        <f t="shared" si="138"/>
        <v>3</v>
      </c>
    </row>
    <row r="8884" spans="1:22" x14ac:dyDescent="0.2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 s="2">
        <v>0</v>
      </c>
      <c r="H8884">
        <v>2</v>
      </c>
      <c r="I8884">
        <v>1</v>
      </c>
      <c r="J8884">
        <v>0</v>
      </c>
      <c r="K8884" s="1">
        <v>136737.13</v>
      </c>
      <c r="L8884">
        <v>0</v>
      </c>
      <c r="M8884">
        <v>11</v>
      </c>
      <c r="N8884">
        <v>2712</v>
      </c>
      <c r="O8884">
        <v>2</v>
      </c>
      <c r="P8884">
        <v>45</v>
      </c>
      <c r="Q8884">
        <v>0.18181818181818182</v>
      </c>
      <c r="R8884">
        <v>29832</v>
      </c>
      <c r="S8884" t="str" cm="1">
        <f t="array" ref="S8884">_xlfn.IFS(E8887&lt;30,"18-29",E8887&lt;45,"30-44",TRUE,"45+")</f>
        <v>45+</v>
      </c>
      <c r="T8884" t="str" cm="1">
        <f t="array" ref="T8884">_xlfn.IFS(F8884&lt;=2,"0-2 Years",F8884&lt;=5,"3-5 Years",F8884&lt;=8,"6-8 Years",TRUE,"9-10 Years")</f>
        <v>0-2 Years</v>
      </c>
      <c r="U8884" t="str" cm="1">
        <f t="array" ref="U8884">_xlfn.IFS(P8884&gt;60,"High Risk",P8884&gt;30,"Medium Risk",TRUE,"Low Risk")</f>
        <v>Medium Risk</v>
      </c>
      <c r="V8884">
        <f t="shared" si="138"/>
        <v>7</v>
      </c>
    </row>
    <row r="8885" spans="1:22" hidden="1" x14ac:dyDescent="0.2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 s="2">
        <v>0</v>
      </c>
      <c r="H8885">
        <v>2</v>
      </c>
      <c r="I8885">
        <v>1</v>
      </c>
      <c r="J8885">
        <v>1</v>
      </c>
      <c r="K8885" s="1">
        <v>22356.97</v>
      </c>
      <c r="L8885">
        <v>0</v>
      </c>
      <c r="M8885">
        <v>9</v>
      </c>
      <c r="N8885">
        <v>4885</v>
      </c>
      <c r="O8885">
        <v>2</v>
      </c>
      <c r="P8885">
        <v>46</v>
      </c>
      <c r="Q8885">
        <v>0.22222222222222221</v>
      </c>
      <c r="R8885">
        <v>43965</v>
      </c>
      <c r="S8885" t="str" cm="1">
        <f t="array" ref="S8885">_xlfn.IFS(E8888&lt;30,"18-29",E8888&lt;45,"30-44",TRUE,"45+")</f>
        <v>30-44</v>
      </c>
      <c r="T8885" t="str" cm="1">
        <f t="array" ref="T8885">_xlfn.IFS(F8885&lt;=2,"0-2 Years",F8885&lt;=5,"3-5 Years",F8885&lt;=8,"6-8 Years",TRUE,"9-10 Years")</f>
        <v>3-5 Years</v>
      </c>
      <c r="U8885" t="str" cm="1">
        <f t="array" ref="U8885">_xlfn.IFS(P8885&gt;60,"High Risk",P8885&gt;30,"Medium Risk",TRUE,"Low Risk")</f>
        <v>Medium Risk</v>
      </c>
      <c r="V8885">
        <f t="shared" si="138"/>
        <v>3</v>
      </c>
    </row>
    <row r="8886" spans="1:22" hidden="1" x14ac:dyDescent="0.2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 s="2">
        <v>93569.86</v>
      </c>
      <c r="H8886">
        <v>3</v>
      </c>
      <c r="I8886">
        <v>0</v>
      </c>
      <c r="J8886">
        <v>0</v>
      </c>
      <c r="K8886" s="1">
        <v>10137.34</v>
      </c>
      <c r="L8886">
        <v>1</v>
      </c>
      <c r="M8886">
        <v>15</v>
      </c>
      <c r="N8886">
        <v>4328</v>
      </c>
      <c r="O8886">
        <v>5</v>
      </c>
      <c r="P8886">
        <v>87</v>
      </c>
      <c r="Q8886">
        <v>0.33333333333333331</v>
      </c>
      <c r="R8886">
        <v>64920</v>
      </c>
      <c r="S8886" t="str" cm="1">
        <f t="array" ref="S8886">_xlfn.IFS(E8889&lt;30,"18-29",E8889&lt;45,"30-44",TRUE,"45+")</f>
        <v>30-44</v>
      </c>
      <c r="T8886" t="str" cm="1">
        <f t="array" ref="T8886">_xlfn.IFS(F8886&lt;=2,"0-2 Years",F8886&lt;=5,"3-5 Years",F8886&lt;=8,"6-8 Years",TRUE,"9-10 Years")</f>
        <v>0-2 Years</v>
      </c>
      <c r="U8886" t="str" cm="1">
        <f t="array" ref="U8886">_xlfn.IFS(P8886&gt;60,"High Risk",P8886&gt;30,"Medium Risk",TRUE,"Low Risk")</f>
        <v>High Risk</v>
      </c>
      <c r="V8886">
        <f t="shared" si="138"/>
        <v>4</v>
      </c>
    </row>
    <row r="8887" spans="1:22" hidden="1" x14ac:dyDescent="0.2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 s="2">
        <v>102486.21</v>
      </c>
      <c r="H8887">
        <v>2</v>
      </c>
      <c r="I8887">
        <v>1</v>
      </c>
      <c r="J8887">
        <v>1</v>
      </c>
      <c r="K8887" s="1">
        <v>158379.25</v>
      </c>
      <c r="L8887">
        <v>0</v>
      </c>
      <c r="M8887">
        <v>12</v>
      </c>
      <c r="N8887">
        <v>356</v>
      </c>
      <c r="O8887">
        <v>6</v>
      </c>
      <c r="P8887">
        <v>26</v>
      </c>
      <c r="Q8887">
        <v>0.5</v>
      </c>
      <c r="R8887">
        <v>4272</v>
      </c>
      <c r="S8887" t="str" cm="1">
        <f t="array" ref="S8887">_xlfn.IFS(E8890&lt;30,"18-29",E8890&lt;45,"30-44",TRUE,"45+")</f>
        <v>18-29</v>
      </c>
      <c r="T8887" t="str" cm="1">
        <f t="array" ref="T8887">_xlfn.IFS(F8887&lt;=2,"0-2 Years",F8887&lt;=5,"3-5 Years",F8887&lt;=8,"6-8 Years",TRUE,"9-10 Years")</f>
        <v>3-5 Years</v>
      </c>
      <c r="U8887" t="str" cm="1">
        <f t="array" ref="U8887">_xlfn.IFS(P8887&gt;60,"High Risk",P8887&gt;30,"Medium Risk",TRUE,"Low Risk")</f>
        <v>Low Risk</v>
      </c>
      <c r="V8887">
        <f t="shared" si="138"/>
        <v>0</v>
      </c>
    </row>
    <row r="8888" spans="1:22" x14ac:dyDescent="0.2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 s="2">
        <v>0</v>
      </c>
      <c r="H8888">
        <v>1</v>
      </c>
      <c r="I8888">
        <v>0</v>
      </c>
      <c r="J8888">
        <v>1</v>
      </c>
      <c r="K8888" s="1">
        <v>94570.559999999998</v>
      </c>
      <c r="L8888">
        <v>0</v>
      </c>
      <c r="M8888">
        <v>17</v>
      </c>
      <c r="N8888">
        <v>3726</v>
      </c>
      <c r="O8888">
        <v>2</v>
      </c>
      <c r="P8888">
        <v>138</v>
      </c>
      <c r="Q8888">
        <v>0.11764705882352941</v>
      </c>
      <c r="R8888">
        <v>63342</v>
      </c>
      <c r="S8888" t="str" cm="1">
        <f t="array" ref="S8888">_xlfn.IFS(E8891&lt;30,"18-29",E8891&lt;45,"30-44",TRUE,"45+")</f>
        <v>30-44</v>
      </c>
      <c r="T8888" t="str" cm="1">
        <f t="array" ref="T8888">_xlfn.IFS(F8888&lt;=2,"0-2 Years",F8888&lt;=5,"3-5 Years",F8888&lt;=8,"6-8 Years",TRUE,"9-10 Years")</f>
        <v>0-2 Years</v>
      </c>
      <c r="U8888" t="str" cm="1">
        <f t="array" ref="U8888">_xlfn.IFS(P8888&gt;60,"High Risk",P8888&gt;30,"Medium Risk",TRUE,"Low Risk")</f>
        <v>High Risk</v>
      </c>
      <c r="V8888">
        <f t="shared" si="138"/>
        <v>6</v>
      </c>
    </row>
    <row r="8889" spans="1:22" hidden="1" x14ac:dyDescent="0.2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 s="2">
        <v>114346.3</v>
      </c>
      <c r="H8889">
        <v>1</v>
      </c>
      <c r="I8889">
        <v>0</v>
      </c>
      <c r="J8889">
        <v>1</v>
      </c>
      <c r="K8889" s="1">
        <v>980.93</v>
      </c>
      <c r="L8889">
        <v>1</v>
      </c>
      <c r="M8889">
        <v>2</v>
      </c>
      <c r="N8889">
        <v>4548</v>
      </c>
      <c r="O8889">
        <v>1</v>
      </c>
      <c r="P8889">
        <v>112</v>
      </c>
      <c r="Q8889">
        <v>0.5</v>
      </c>
      <c r="R8889">
        <v>9096</v>
      </c>
      <c r="S8889" t="str" cm="1">
        <f t="array" ref="S8889">_xlfn.IFS(E8892&lt;30,"18-29",E8892&lt;45,"30-44",TRUE,"45+")</f>
        <v>45+</v>
      </c>
      <c r="T8889" t="str" cm="1">
        <f t="array" ref="T8889">_xlfn.IFS(F8889&lt;=2,"0-2 Years",F8889&lt;=5,"3-5 Years",F8889&lt;=8,"6-8 Years",TRUE,"9-10 Years")</f>
        <v>6-8 Years</v>
      </c>
      <c r="U8889" t="str" cm="1">
        <f t="array" ref="U8889">_xlfn.IFS(P8889&gt;60,"High Risk",P8889&gt;30,"Medium Risk",TRUE,"Low Risk")</f>
        <v>High Risk</v>
      </c>
      <c r="V8889">
        <f t="shared" si="138"/>
        <v>2</v>
      </c>
    </row>
    <row r="8890" spans="1:22" hidden="1" x14ac:dyDescent="0.2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 s="2">
        <v>110203.77</v>
      </c>
      <c r="H8890">
        <v>1</v>
      </c>
      <c r="I8890">
        <v>1</v>
      </c>
      <c r="J8890">
        <v>0</v>
      </c>
      <c r="K8890" s="1">
        <v>95583.45</v>
      </c>
      <c r="L8890">
        <v>0</v>
      </c>
      <c r="M8890">
        <v>25</v>
      </c>
      <c r="N8890">
        <v>490</v>
      </c>
      <c r="O8890">
        <v>4</v>
      </c>
      <c r="P8890">
        <v>131</v>
      </c>
      <c r="Q8890">
        <v>0.16</v>
      </c>
      <c r="R8890">
        <v>12250</v>
      </c>
      <c r="S8890" t="str" cm="1">
        <f t="array" ref="S8890">_xlfn.IFS(E8893&lt;30,"18-29",E8893&lt;45,"30-44",TRUE,"45+")</f>
        <v>30-44</v>
      </c>
      <c r="T8890" t="str" cm="1">
        <f t="array" ref="T8890">_xlfn.IFS(F8890&lt;=2,"0-2 Years",F8890&lt;=5,"3-5 Years",F8890&lt;=8,"6-8 Years",TRUE,"9-10 Years")</f>
        <v>3-5 Years</v>
      </c>
      <c r="U8890" t="str" cm="1">
        <f t="array" ref="U8890">_xlfn.IFS(P8890&gt;60,"High Risk",P8890&gt;30,"Medium Risk",TRUE,"Low Risk")</f>
        <v>High Risk</v>
      </c>
      <c r="V8890">
        <f t="shared" si="138"/>
        <v>5</v>
      </c>
    </row>
    <row r="8891" spans="1:22" hidden="1" x14ac:dyDescent="0.2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 s="2">
        <v>128362.59</v>
      </c>
      <c r="H8891">
        <v>1</v>
      </c>
      <c r="I8891">
        <v>1</v>
      </c>
      <c r="J8891">
        <v>0</v>
      </c>
      <c r="K8891" s="1">
        <v>86044.98</v>
      </c>
      <c r="L8891">
        <v>0</v>
      </c>
      <c r="M8891">
        <v>13</v>
      </c>
      <c r="N8891">
        <v>3064</v>
      </c>
      <c r="O8891">
        <v>6</v>
      </c>
      <c r="P8891">
        <v>172</v>
      </c>
      <c r="Q8891">
        <v>0.46153846153846156</v>
      </c>
      <c r="R8891">
        <v>39832</v>
      </c>
      <c r="S8891" t="str" cm="1">
        <f t="array" ref="S8891">_xlfn.IFS(E8894&lt;30,"18-29",E8894&lt;45,"30-44",TRUE,"45+")</f>
        <v>30-44</v>
      </c>
      <c r="T8891" t="str" cm="1">
        <f t="array" ref="T8891">_xlfn.IFS(F8891&lt;=2,"0-2 Years",F8891&lt;=5,"3-5 Years",F8891&lt;=8,"6-8 Years",TRUE,"9-10 Years")</f>
        <v>9-10 Years</v>
      </c>
      <c r="U8891" t="str" cm="1">
        <f t="array" ref="U8891">_xlfn.IFS(P8891&gt;60,"High Risk",P8891&gt;30,"Medium Risk",TRUE,"Low Risk")</f>
        <v>High Risk</v>
      </c>
      <c r="V8891">
        <f t="shared" si="138"/>
        <v>5</v>
      </c>
    </row>
    <row r="8892" spans="1:22" hidden="1" x14ac:dyDescent="0.2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 s="2">
        <v>143888.22</v>
      </c>
      <c r="H8892">
        <v>2</v>
      </c>
      <c r="I8892">
        <v>1</v>
      </c>
      <c r="J8892">
        <v>1</v>
      </c>
      <c r="K8892" s="1">
        <v>166236.38</v>
      </c>
      <c r="L8892">
        <v>1</v>
      </c>
      <c r="M8892">
        <v>6</v>
      </c>
      <c r="N8892">
        <v>3277</v>
      </c>
      <c r="O8892">
        <v>0</v>
      </c>
      <c r="P8892">
        <v>60</v>
      </c>
      <c r="Q8892">
        <v>0</v>
      </c>
      <c r="R8892">
        <v>19662</v>
      </c>
      <c r="S8892" t="str" cm="1">
        <f t="array" ref="S8892">_xlfn.IFS(E8895&lt;30,"18-29",E8895&lt;45,"30-44",TRUE,"45+")</f>
        <v>45+</v>
      </c>
      <c r="T8892" t="str" cm="1">
        <f t="array" ref="T8892">_xlfn.IFS(F8892&lt;=2,"0-2 Years",F8892&lt;=5,"3-5 Years",F8892&lt;=8,"6-8 Years",TRUE,"9-10 Years")</f>
        <v>9-10 Years</v>
      </c>
      <c r="U8892" t="str" cm="1">
        <f t="array" ref="U8892">_xlfn.IFS(P8892&gt;60,"High Risk",P8892&gt;30,"Medium Risk",TRUE,"Low Risk")</f>
        <v>Medium Risk</v>
      </c>
      <c r="V8892">
        <f t="shared" si="138"/>
        <v>1</v>
      </c>
    </row>
    <row r="8893" spans="1:22" hidden="1" x14ac:dyDescent="0.2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 s="2">
        <v>170600.78</v>
      </c>
      <c r="H8893">
        <v>1</v>
      </c>
      <c r="I8893">
        <v>0</v>
      </c>
      <c r="J8893">
        <v>1</v>
      </c>
      <c r="K8893" s="1">
        <v>5240.53</v>
      </c>
      <c r="L8893">
        <v>0</v>
      </c>
      <c r="M8893">
        <v>20</v>
      </c>
      <c r="N8893">
        <v>941</v>
      </c>
      <c r="O8893">
        <v>8</v>
      </c>
      <c r="P8893">
        <v>14</v>
      </c>
      <c r="Q8893">
        <v>0.4</v>
      </c>
      <c r="R8893">
        <v>18820</v>
      </c>
      <c r="S8893" t="str" cm="1">
        <f t="array" ref="S8893">_xlfn.IFS(E8896&lt;30,"18-29",E8896&lt;45,"30-44",TRUE,"45+")</f>
        <v>30-44</v>
      </c>
      <c r="T8893" t="str" cm="1">
        <f t="array" ref="T8893">_xlfn.IFS(F8893&lt;=2,"0-2 Years",F8893&lt;=5,"3-5 Years",F8893&lt;=8,"6-8 Years",TRUE,"9-10 Years")</f>
        <v>3-5 Years</v>
      </c>
      <c r="U8893" t="str" cm="1">
        <f t="array" ref="U8893">_xlfn.IFS(P8893&gt;60,"High Risk",P8893&gt;30,"Medium Risk",TRUE,"Low Risk")</f>
        <v>Low Risk</v>
      </c>
      <c r="V8893">
        <f t="shared" si="138"/>
        <v>2</v>
      </c>
    </row>
    <row r="8894" spans="1:22" hidden="1" x14ac:dyDescent="0.2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 s="2">
        <v>0</v>
      </c>
      <c r="H8894">
        <v>1</v>
      </c>
      <c r="I8894">
        <v>1</v>
      </c>
      <c r="J8894">
        <v>1</v>
      </c>
      <c r="K8894" s="1">
        <v>150684.23000000001</v>
      </c>
      <c r="L8894">
        <v>0</v>
      </c>
      <c r="M8894">
        <v>28</v>
      </c>
      <c r="N8894">
        <v>465</v>
      </c>
      <c r="O8894">
        <v>6</v>
      </c>
      <c r="P8894">
        <v>175</v>
      </c>
      <c r="Q8894">
        <v>0.21428571428571427</v>
      </c>
      <c r="R8894">
        <v>13020</v>
      </c>
      <c r="S8894" t="str" cm="1">
        <f t="array" ref="S8894">_xlfn.IFS(E8897&lt;30,"18-29",E8897&lt;45,"30-44",TRUE,"45+")</f>
        <v>30-44</v>
      </c>
      <c r="T8894" t="str" cm="1">
        <f t="array" ref="T8894">_xlfn.IFS(F8894&lt;=2,"0-2 Years",F8894&lt;=5,"3-5 Years",F8894&lt;=8,"6-8 Years",TRUE,"9-10 Years")</f>
        <v>3-5 Years</v>
      </c>
      <c r="U8894" t="str" cm="1">
        <f t="array" ref="U8894">_xlfn.IFS(P8894&gt;60,"High Risk",P8894&gt;30,"Medium Risk",TRUE,"Low Risk")</f>
        <v>High Risk</v>
      </c>
      <c r="V8894">
        <f t="shared" si="138"/>
        <v>5</v>
      </c>
    </row>
    <row r="8895" spans="1:22" hidden="1" x14ac:dyDescent="0.2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 s="2">
        <v>0</v>
      </c>
      <c r="H8895">
        <v>2</v>
      </c>
      <c r="I8895">
        <v>1</v>
      </c>
      <c r="J8895">
        <v>1</v>
      </c>
      <c r="K8895" s="1">
        <v>129508.96</v>
      </c>
      <c r="L8895">
        <v>0</v>
      </c>
      <c r="M8895">
        <v>8</v>
      </c>
      <c r="N8895">
        <v>3708</v>
      </c>
      <c r="O8895">
        <v>6</v>
      </c>
      <c r="P8895">
        <v>72</v>
      </c>
      <c r="Q8895">
        <v>0.75</v>
      </c>
      <c r="R8895">
        <v>29664</v>
      </c>
      <c r="S8895" t="str" cm="1">
        <f t="array" ref="S8895">_xlfn.IFS(E8898&lt;30,"18-29",E8898&lt;45,"30-44",TRUE,"45+")</f>
        <v>30-44</v>
      </c>
      <c r="T8895" t="str" cm="1">
        <f t="array" ref="T8895">_xlfn.IFS(F8895&lt;=2,"0-2 Years",F8895&lt;=5,"3-5 Years",F8895&lt;=8,"6-8 Years",TRUE,"9-10 Years")</f>
        <v>9-10 Years</v>
      </c>
      <c r="U8895" t="str" cm="1">
        <f t="array" ref="U8895">_xlfn.IFS(P8895&gt;60,"High Risk",P8895&gt;30,"Medium Risk",TRUE,"Low Risk")</f>
        <v>High Risk</v>
      </c>
      <c r="V8895">
        <f t="shared" si="138"/>
        <v>4</v>
      </c>
    </row>
    <row r="8896" spans="1:22" hidden="1" x14ac:dyDescent="0.2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 s="2">
        <v>75339.64</v>
      </c>
      <c r="H8896">
        <v>1</v>
      </c>
      <c r="I8896">
        <v>1</v>
      </c>
      <c r="J8896">
        <v>1</v>
      </c>
      <c r="K8896" s="1">
        <v>70665.16</v>
      </c>
      <c r="L8896">
        <v>0</v>
      </c>
      <c r="M8896">
        <v>2</v>
      </c>
      <c r="N8896">
        <v>4264</v>
      </c>
      <c r="O8896">
        <v>4</v>
      </c>
      <c r="P8896">
        <v>87</v>
      </c>
      <c r="Q8896">
        <v>1</v>
      </c>
      <c r="R8896">
        <v>8528</v>
      </c>
      <c r="S8896" t="str" cm="1">
        <f t="array" ref="S8896">_xlfn.IFS(E8899&lt;30,"18-29",E8899&lt;45,"30-44",TRUE,"45+")</f>
        <v>45+</v>
      </c>
      <c r="T8896" t="str" cm="1">
        <f t="array" ref="T8896">_xlfn.IFS(F8896&lt;=2,"0-2 Years",F8896&lt;=5,"3-5 Years",F8896&lt;=8,"6-8 Years",TRUE,"9-10 Years")</f>
        <v>0-2 Years</v>
      </c>
      <c r="U8896" t="str" cm="1">
        <f t="array" ref="U8896">_xlfn.IFS(P8896&gt;60,"High Risk",P8896&gt;30,"Medium Risk",TRUE,"Low Risk")</f>
        <v>High Risk</v>
      </c>
      <c r="V8896">
        <f t="shared" si="138"/>
        <v>3</v>
      </c>
    </row>
    <row r="8897" spans="1:22" hidden="1" x14ac:dyDescent="0.2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 s="2">
        <v>122038.34</v>
      </c>
      <c r="H8897">
        <v>1</v>
      </c>
      <c r="I8897">
        <v>1</v>
      </c>
      <c r="J8897">
        <v>0</v>
      </c>
      <c r="K8897" s="1">
        <v>102085.35</v>
      </c>
      <c r="L8897">
        <v>0</v>
      </c>
      <c r="M8897">
        <v>27</v>
      </c>
      <c r="N8897">
        <v>1539</v>
      </c>
      <c r="O8897">
        <v>7</v>
      </c>
      <c r="P8897">
        <v>159</v>
      </c>
      <c r="Q8897">
        <v>0.25925925925925924</v>
      </c>
      <c r="R8897">
        <v>41553</v>
      </c>
      <c r="S8897" t="str" cm="1">
        <f t="array" ref="S8897">_xlfn.IFS(E8900&lt;30,"18-29",E8900&lt;45,"30-44",TRUE,"45+")</f>
        <v>30-44</v>
      </c>
      <c r="T8897" t="str" cm="1">
        <f t="array" ref="T8897">_xlfn.IFS(F8897&lt;=2,"0-2 Years",F8897&lt;=5,"3-5 Years",F8897&lt;=8,"6-8 Years",TRUE,"9-10 Years")</f>
        <v>6-8 Years</v>
      </c>
      <c r="U8897" t="str" cm="1">
        <f t="array" ref="U8897">_xlfn.IFS(P8897&gt;60,"High Risk",P8897&gt;30,"Medium Risk",TRUE,"Low Risk")</f>
        <v>High Risk</v>
      </c>
      <c r="V8897">
        <f t="shared" si="138"/>
        <v>5</v>
      </c>
    </row>
    <row r="8898" spans="1:22" hidden="1" x14ac:dyDescent="0.2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 s="2">
        <v>0</v>
      </c>
      <c r="H8898">
        <v>2</v>
      </c>
      <c r="I8898">
        <v>1</v>
      </c>
      <c r="J8898">
        <v>1</v>
      </c>
      <c r="K8898" s="1">
        <v>195052.12</v>
      </c>
      <c r="L8898">
        <v>0</v>
      </c>
      <c r="M8898">
        <v>25</v>
      </c>
      <c r="N8898">
        <v>4548</v>
      </c>
      <c r="O8898">
        <v>0</v>
      </c>
      <c r="P8898">
        <v>47</v>
      </c>
      <c r="Q8898">
        <v>0</v>
      </c>
      <c r="R8898">
        <v>113700</v>
      </c>
      <c r="S8898" t="str" cm="1">
        <f t="array" ref="S8898">_xlfn.IFS(E8901&lt;30,"18-29",E8901&lt;45,"30-44",TRUE,"45+")</f>
        <v>30-44</v>
      </c>
      <c r="T8898" t="str" cm="1">
        <f t="array" ref="T8898">_xlfn.IFS(F8898&lt;=2,"0-2 Years",F8898&lt;=5,"3-5 Years",F8898&lt;=8,"6-8 Years",TRUE,"9-10 Years")</f>
        <v>0-2 Years</v>
      </c>
      <c r="U8898" t="str" cm="1">
        <f t="array" ref="U8898">_xlfn.IFS(P8898&gt;60,"High Risk",P8898&gt;30,"Medium Risk",TRUE,"Low Risk")</f>
        <v>Medium Risk</v>
      </c>
      <c r="V8898">
        <f t="shared" si="138"/>
        <v>4</v>
      </c>
    </row>
    <row r="8899" spans="1:22" x14ac:dyDescent="0.2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 s="2">
        <v>186825.57</v>
      </c>
      <c r="H8899">
        <v>1</v>
      </c>
      <c r="I8899">
        <v>1</v>
      </c>
      <c r="J8899">
        <v>0</v>
      </c>
      <c r="K8899" s="1">
        <v>93739.71</v>
      </c>
      <c r="L8899">
        <v>1</v>
      </c>
      <c r="M8899">
        <v>2</v>
      </c>
      <c r="N8899">
        <v>1579</v>
      </c>
      <c r="O8899">
        <v>6</v>
      </c>
      <c r="P8899">
        <v>141</v>
      </c>
      <c r="Q8899">
        <v>1</v>
      </c>
      <c r="R8899">
        <v>3158</v>
      </c>
      <c r="S8899" t="str" cm="1">
        <f t="array" ref="S8899">_xlfn.IFS(E8902&lt;30,"18-29",E8902&lt;45,"30-44",TRUE,"45+")</f>
        <v>45+</v>
      </c>
      <c r="T8899" t="str" cm="1">
        <f t="array" ref="T8899">_xlfn.IFS(F8899&lt;=2,"0-2 Years",F8899&lt;=5,"3-5 Years",F8899&lt;=8,"6-8 Years",TRUE,"9-10 Years")</f>
        <v>6-8 Years</v>
      </c>
      <c r="U8899" t="str" cm="1">
        <f t="array" ref="U8899">_xlfn.IFS(P8899&gt;60,"High Risk",P8899&gt;30,"Medium Risk",TRUE,"Low Risk")</f>
        <v>High Risk</v>
      </c>
      <c r="V8899">
        <f t="shared" ref="V8899:V8962" si="139">IF(J8899=0,3,0)+IF(G8899=0,3,0)+IF(H8899=1,2,0)+IF(E8899&gt;45,1,0)+IF(F8899&lt;3,1,0)</f>
        <v>6</v>
      </c>
    </row>
    <row r="8900" spans="1:22" hidden="1" x14ac:dyDescent="0.2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 s="2">
        <v>124788.18</v>
      </c>
      <c r="H8900">
        <v>1</v>
      </c>
      <c r="I8900">
        <v>1</v>
      </c>
      <c r="J8900">
        <v>0</v>
      </c>
      <c r="K8900" s="1">
        <v>65612.12</v>
      </c>
      <c r="L8900">
        <v>0</v>
      </c>
      <c r="M8900">
        <v>24</v>
      </c>
      <c r="N8900">
        <v>4839</v>
      </c>
      <c r="O8900">
        <v>3</v>
      </c>
      <c r="P8900">
        <v>147</v>
      </c>
      <c r="Q8900">
        <v>0.125</v>
      </c>
      <c r="R8900">
        <v>116136</v>
      </c>
      <c r="S8900" t="str" cm="1">
        <f t="array" ref="S8900">_xlfn.IFS(E8903&lt;30,"18-29",E8903&lt;45,"30-44",TRUE,"45+")</f>
        <v>45+</v>
      </c>
      <c r="T8900" t="str" cm="1">
        <f t="array" ref="T8900">_xlfn.IFS(F8900&lt;=2,"0-2 Years",F8900&lt;=5,"3-5 Years",F8900&lt;=8,"6-8 Years",TRUE,"9-10 Years")</f>
        <v>6-8 Years</v>
      </c>
      <c r="U8900" t="str" cm="1">
        <f t="array" ref="U8900">_xlfn.IFS(P8900&gt;60,"High Risk",P8900&gt;30,"Medium Risk",TRUE,"Low Risk")</f>
        <v>High Risk</v>
      </c>
      <c r="V8900">
        <f t="shared" si="139"/>
        <v>5</v>
      </c>
    </row>
    <row r="8901" spans="1:22" hidden="1" x14ac:dyDescent="0.2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 s="2">
        <v>0</v>
      </c>
      <c r="H8901">
        <v>2</v>
      </c>
      <c r="I8901">
        <v>1</v>
      </c>
      <c r="J8901">
        <v>1</v>
      </c>
      <c r="K8901" s="1">
        <v>160095.48000000001</v>
      </c>
      <c r="L8901">
        <v>0</v>
      </c>
      <c r="M8901">
        <v>20</v>
      </c>
      <c r="N8901">
        <v>4944</v>
      </c>
      <c r="O8901">
        <v>2</v>
      </c>
      <c r="P8901">
        <v>66</v>
      </c>
      <c r="Q8901">
        <v>0.1</v>
      </c>
      <c r="R8901">
        <v>98880</v>
      </c>
      <c r="S8901" t="str" cm="1">
        <f t="array" ref="S8901">_xlfn.IFS(E8904&lt;30,"18-29",E8904&lt;45,"30-44",TRUE,"45+")</f>
        <v>30-44</v>
      </c>
      <c r="T8901" t="str" cm="1">
        <f t="array" ref="T8901">_xlfn.IFS(F8901&lt;=2,"0-2 Years",F8901&lt;=5,"3-5 Years",F8901&lt;=8,"6-8 Years",TRUE,"9-10 Years")</f>
        <v>3-5 Years</v>
      </c>
      <c r="U8901" t="str" cm="1">
        <f t="array" ref="U8901">_xlfn.IFS(P8901&gt;60,"High Risk",P8901&gt;30,"Medium Risk",TRUE,"Low Risk")</f>
        <v>High Risk</v>
      </c>
      <c r="V8901">
        <f t="shared" si="139"/>
        <v>3</v>
      </c>
    </row>
    <row r="8902" spans="1:22" hidden="1" x14ac:dyDescent="0.2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 s="2">
        <v>0</v>
      </c>
      <c r="H8902">
        <v>2</v>
      </c>
      <c r="I8902">
        <v>1</v>
      </c>
      <c r="J8902">
        <v>1</v>
      </c>
      <c r="K8902" s="1">
        <v>49506.82</v>
      </c>
      <c r="L8902">
        <v>0</v>
      </c>
      <c r="M8902">
        <v>16</v>
      </c>
      <c r="N8902">
        <v>4066</v>
      </c>
      <c r="O8902">
        <v>5</v>
      </c>
      <c r="P8902">
        <v>92</v>
      </c>
      <c r="Q8902">
        <v>0.3125</v>
      </c>
      <c r="R8902">
        <v>65056</v>
      </c>
      <c r="S8902" t="str" cm="1">
        <f t="array" ref="S8902">_xlfn.IFS(E8905&lt;30,"18-29",E8905&lt;45,"30-44",TRUE,"45+")</f>
        <v>30-44</v>
      </c>
      <c r="T8902" t="str" cm="1">
        <f t="array" ref="T8902">_xlfn.IFS(F8902&lt;=2,"0-2 Years",F8902&lt;=5,"3-5 Years",F8902&lt;=8,"6-8 Years",TRUE,"9-10 Years")</f>
        <v>0-2 Years</v>
      </c>
      <c r="U8902" t="str" cm="1">
        <f t="array" ref="U8902">_xlfn.IFS(P8902&gt;60,"High Risk",P8902&gt;30,"Medium Risk",TRUE,"Low Risk")</f>
        <v>High Risk</v>
      </c>
      <c r="V8902">
        <f t="shared" si="139"/>
        <v>5</v>
      </c>
    </row>
    <row r="8903" spans="1:22" hidden="1" x14ac:dyDescent="0.2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 s="2">
        <v>138553.57</v>
      </c>
      <c r="H8903">
        <v>1</v>
      </c>
      <c r="I8903">
        <v>1</v>
      </c>
      <c r="J8903">
        <v>1</v>
      </c>
      <c r="K8903" s="1">
        <v>92406.22</v>
      </c>
      <c r="L8903">
        <v>0</v>
      </c>
      <c r="M8903">
        <v>22</v>
      </c>
      <c r="N8903">
        <v>638</v>
      </c>
      <c r="O8903">
        <v>4</v>
      </c>
      <c r="P8903">
        <v>73</v>
      </c>
      <c r="Q8903">
        <v>0.18181818181818182</v>
      </c>
      <c r="R8903">
        <v>14036</v>
      </c>
      <c r="S8903" t="str" cm="1">
        <f t="array" ref="S8903">_xlfn.IFS(E8906&lt;30,"18-29",E8906&lt;45,"30-44",TRUE,"45+")</f>
        <v>30-44</v>
      </c>
      <c r="T8903" t="str" cm="1">
        <f t="array" ref="T8903">_xlfn.IFS(F8903&lt;=2,"0-2 Years",F8903&lt;=5,"3-5 Years",F8903&lt;=8,"6-8 Years",TRUE,"9-10 Years")</f>
        <v>0-2 Years</v>
      </c>
      <c r="U8903" t="str" cm="1">
        <f t="array" ref="U8903">_xlfn.IFS(P8903&gt;60,"High Risk",P8903&gt;30,"Medium Risk",TRUE,"Low Risk")</f>
        <v>High Risk</v>
      </c>
      <c r="V8903">
        <f t="shared" si="139"/>
        <v>4</v>
      </c>
    </row>
    <row r="8904" spans="1:22" hidden="1" x14ac:dyDescent="0.2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 s="2">
        <v>0</v>
      </c>
      <c r="H8904">
        <v>2</v>
      </c>
      <c r="I8904">
        <v>1</v>
      </c>
      <c r="J8904">
        <v>1</v>
      </c>
      <c r="K8904" s="1">
        <v>7415.96</v>
      </c>
      <c r="L8904">
        <v>0</v>
      </c>
      <c r="M8904">
        <v>30</v>
      </c>
      <c r="N8904">
        <v>1143</v>
      </c>
      <c r="O8904">
        <v>6</v>
      </c>
      <c r="P8904">
        <v>118</v>
      </c>
      <c r="Q8904">
        <v>0.2</v>
      </c>
      <c r="R8904">
        <v>34290</v>
      </c>
      <c r="S8904" t="str" cm="1">
        <f t="array" ref="S8904">_xlfn.IFS(E8907&lt;30,"18-29",E8907&lt;45,"30-44",TRUE,"45+")</f>
        <v>30-44</v>
      </c>
      <c r="T8904" t="str" cm="1">
        <f t="array" ref="T8904">_xlfn.IFS(F8904&lt;=2,"0-2 Years",F8904&lt;=5,"3-5 Years",F8904&lt;=8,"6-8 Years",TRUE,"9-10 Years")</f>
        <v>3-5 Years</v>
      </c>
      <c r="U8904" t="str" cm="1">
        <f t="array" ref="U8904">_xlfn.IFS(P8904&gt;60,"High Risk",P8904&gt;30,"Medium Risk",TRUE,"Low Risk")</f>
        <v>High Risk</v>
      </c>
      <c r="V8904">
        <f t="shared" si="139"/>
        <v>3</v>
      </c>
    </row>
    <row r="8905" spans="1:22" hidden="1" x14ac:dyDescent="0.2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 s="2">
        <v>105387.89</v>
      </c>
      <c r="H8905">
        <v>1</v>
      </c>
      <c r="I8905">
        <v>1</v>
      </c>
      <c r="J8905">
        <v>1</v>
      </c>
      <c r="K8905" s="1">
        <v>25059.06</v>
      </c>
      <c r="L8905">
        <v>0</v>
      </c>
      <c r="M8905">
        <v>17</v>
      </c>
      <c r="N8905">
        <v>2298</v>
      </c>
      <c r="O8905">
        <v>4</v>
      </c>
      <c r="P8905">
        <v>137</v>
      </c>
      <c r="Q8905">
        <v>0.23529411764705882</v>
      </c>
      <c r="R8905">
        <v>39066</v>
      </c>
      <c r="S8905" t="str" cm="1">
        <f t="array" ref="S8905">_xlfn.IFS(E8908&lt;30,"18-29",E8908&lt;45,"30-44",TRUE,"45+")</f>
        <v>30-44</v>
      </c>
      <c r="T8905" t="str" cm="1">
        <f t="array" ref="T8905">_xlfn.IFS(F8905&lt;=2,"0-2 Years",F8905&lt;=5,"3-5 Years",F8905&lt;=8,"6-8 Years",TRUE,"9-10 Years")</f>
        <v>9-10 Years</v>
      </c>
      <c r="U8905" t="str" cm="1">
        <f t="array" ref="U8905">_xlfn.IFS(P8905&gt;60,"High Risk",P8905&gt;30,"Medium Risk",TRUE,"Low Risk")</f>
        <v>High Risk</v>
      </c>
      <c r="V8905">
        <f t="shared" si="139"/>
        <v>2</v>
      </c>
    </row>
    <row r="8906" spans="1:22" hidden="1" x14ac:dyDescent="0.2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 s="2">
        <v>95053.1</v>
      </c>
      <c r="H8906">
        <v>1</v>
      </c>
      <c r="I8906">
        <v>1</v>
      </c>
      <c r="J8906">
        <v>1</v>
      </c>
      <c r="K8906" s="1">
        <v>116816.54</v>
      </c>
      <c r="L8906">
        <v>1</v>
      </c>
      <c r="M8906">
        <v>8</v>
      </c>
      <c r="N8906">
        <v>2773</v>
      </c>
      <c r="O8906">
        <v>3</v>
      </c>
      <c r="P8906">
        <v>6</v>
      </c>
      <c r="Q8906">
        <v>0.375</v>
      </c>
      <c r="R8906">
        <v>22184</v>
      </c>
      <c r="S8906" t="str" cm="1">
        <f t="array" ref="S8906">_xlfn.IFS(E8909&lt;30,"18-29",E8909&lt;45,"30-44",TRUE,"45+")</f>
        <v>30-44</v>
      </c>
      <c r="T8906" t="str" cm="1">
        <f t="array" ref="T8906">_xlfn.IFS(F8906&lt;=2,"0-2 Years",F8906&lt;=5,"3-5 Years",F8906&lt;=8,"6-8 Years",TRUE,"9-10 Years")</f>
        <v>3-5 Years</v>
      </c>
      <c r="U8906" t="str" cm="1">
        <f t="array" ref="U8906">_xlfn.IFS(P8906&gt;60,"High Risk",P8906&gt;30,"Medium Risk",TRUE,"Low Risk")</f>
        <v>Low Risk</v>
      </c>
      <c r="V8906">
        <f t="shared" si="139"/>
        <v>2</v>
      </c>
    </row>
    <row r="8907" spans="1:22" hidden="1" x14ac:dyDescent="0.2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 s="2">
        <v>0</v>
      </c>
      <c r="H8907">
        <v>1</v>
      </c>
      <c r="I8907">
        <v>0</v>
      </c>
      <c r="J8907">
        <v>1</v>
      </c>
      <c r="K8907" s="1">
        <v>144078.01999999999</v>
      </c>
      <c r="L8907">
        <v>0</v>
      </c>
      <c r="M8907">
        <v>3</v>
      </c>
      <c r="N8907">
        <v>1602</v>
      </c>
      <c r="O8907">
        <v>8</v>
      </c>
      <c r="P8907">
        <v>179</v>
      </c>
      <c r="Q8907">
        <v>1</v>
      </c>
      <c r="R8907">
        <v>4806</v>
      </c>
      <c r="S8907" t="str" cm="1">
        <f t="array" ref="S8907">_xlfn.IFS(E8910&lt;30,"18-29",E8910&lt;45,"30-44",TRUE,"45+")</f>
        <v>30-44</v>
      </c>
      <c r="T8907" t="str" cm="1">
        <f t="array" ref="T8907">_xlfn.IFS(F8907&lt;=2,"0-2 Years",F8907&lt;=5,"3-5 Years",F8907&lt;=8,"6-8 Years",TRUE,"9-10 Years")</f>
        <v>3-5 Years</v>
      </c>
      <c r="U8907" t="str" cm="1">
        <f t="array" ref="U8907">_xlfn.IFS(P8907&gt;60,"High Risk",P8907&gt;30,"Medium Risk",TRUE,"Low Risk")</f>
        <v>High Risk</v>
      </c>
      <c r="V8907">
        <f t="shared" si="139"/>
        <v>5</v>
      </c>
    </row>
    <row r="8908" spans="1:22" hidden="1" x14ac:dyDescent="0.2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 s="2">
        <v>0</v>
      </c>
      <c r="H8908">
        <v>2</v>
      </c>
      <c r="I8908">
        <v>0</v>
      </c>
      <c r="J8908">
        <v>1</v>
      </c>
      <c r="K8908" s="1">
        <v>126675.62</v>
      </c>
      <c r="L8908">
        <v>0</v>
      </c>
      <c r="M8908">
        <v>20</v>
      </c>
      <c r="N8908">
        <v>4721</v>
      </c>
      <c r="O8908">
        <v>6</v>
      </c>
      <c r="P8908">
        <v>13</v>
      </c>
      <c r="Q8908">
        <v>0.3</v>
      </c>
      <c r="R8908">
        <v>94420</v>
      </c>
      <c r="S8908" t="str" cm="1">
        <f t="array" ref="S8908">_xlfn.IFS(E8911&lt;30,"18-29",E8911&lt;45,"30-44",TRUE,"45+")</f>
        <v>18-29</v>
      </c>
      <c r="T8908" t="str" cm="1">
        <f t="array" ref="T8908">_xlfn.IFS(F8908&lt;=2,"0-2 Years",F8908&lt;=5,"3-5 Years",F8908&lt;=8,"6-8 Years",TRUE,"9-10 Years")</f>
        <v>0-2 Years</v>
      </c>
      <c r="U8908" t="str" cm="1">
        <f t="array" ref="U8908">_xlfn.IFS(P8908&gt;60,"High Risk",P8908&gt;30,"Medium Risk",TRUE,"Low Risk")</f>
        <v>Low Risk</v>
      </c>
      <c r="V8908">
        <f t="shared" si="139"/>
        <v>4</v>
      </c>
    </row>
    <row r="8909" spans="1:22" hidden="1" x14ac:dyDescent="0.2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 s="2">
        <v>137361.96</v>
      </c>
      <c r="H8909">
        <v>1</v>
      </c>
      <c r="I8909">
        <v>0</v>
      </c>
      <c r="J8909">
        <v>0</v>
      </c>
      <c r="K8909" s="1">
        <v>183682.09</v>
      </c>
      <c r="L8909">
        <v>0</v>
      </c>
      <c r="M8909">
        <v>14</v>
      </c>
      <c r="N8909">
        <v>4821</v>
      </c>
      <c r="O8909">
        <v>1</v>
      </c>
      <c r="P8909">
        <v>111</v>
      </c>
      <c r="Q8909">
        <v>7.1428571428571425E-2</v>
      </c>
      <c r="R8909">
        <v>67494</v>
      </c>
      <c r="S8909" t="str" cm="1">
        <f t="array" ref="S8909">_xlfn.IFS(E8912&lt;30,"18-29",E8912&lt;45,"30-44",TRUE,"45+")</f>
        <v>45+</v>
      </c>
      <c r="T8909" t="str" cm="1">
        <f t="array" ref="T8909">_xlfn.IFS(F8909&lt;=2,"0-2 Years",F8909&lt;=5,"3-5 Years",F8909&lt;=8,"6-8 Years",TRUE,"9-10 Years")</f>
        <v>3-5 Years</v>
      </c>
      <c r="U8909" t="str" cm="1">
        <f t="array" ref="U8909">_xlfn.IFS(P8909&gt;60,"High Risk",P8909&gt;30,"Medium Risk",TRUE,"Low Risk")</f>
        <v>High Risk</v>
      </c>
      <c r="V8909">
        <f t="shared" si="139"/>
        <v>5</v>
      </c>
    </row>
    <row r="8910" spans="1:22" hidden="1" x14ac:dyDescent="0.2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 s="2">
        <v>158537.42000000001</v>
      </c>
      <c r="H8910">
        <v>1</v>
      </c>
      <c r="I8910">
        <v>1</v>
      </c>
      <c r="J8910">
        <v>0</v>
      </c>
      <c r="K8910" s="1">
        <v>166850.57</v>
      </c>
      <c r="L8910">
        <v>0</v>
      </c>
      <c r="M8910">
        <v>8</v>
      </c>
      <c r="N8910">
        <v>1833</v>
      </c>
      <c r="O8910">
        <v>6</v>
      </c>
      <c r="P8910">
        <v>88</v>
      </c>
      <c r="Q8910">
        <v>0.75</v>
      </c>
      <c r="R8910">
        <v>14664</v>
      </c>
      <c r="S8910" t="str" cm="1">
        <f t="array" ref="S8910">_xlfn.IFS(E8913&lt;30,"18-29",E8913&lt;45,"30-44",TRUE,"45+")</f>
        <v>30-44</v>
      </c>
      <c r="T8910" t="str" cm="1">
        <f t="array" ref="T8910">_xlfn.IFS(F8910&lt;=2,"0-2 Years",F8910&lt;=5,"3-5 Years",F8910&lt;=8,"6-8 Years",TRUE,"9-10 Years")</f>
        <v>9-10 Years</v>
      </c>
      <c r="U8910" t="str" cm="1">
        <f t="array" ref="U8910">_xlfn.IFS(P8910&gt;60,"High Risk",P8910&gt;30,"Medium Risk",TRUE,"Low Risk")</f>
        <v>High Risk</v>
      </c>
      <c r="V8910">
        <f t="shared" si="139"/>
        <v>5</v>
      </c>
    </row>
    <row r="8911" spans="1:22" x14ac:dyDescent="0.2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 s="2">
        <v>0</v>
      </c>
      <c r="H8911">
        <v>2</v>
      </c>
      <c r="I8911">
        <v>1</v>
      </c>
      <c r="J8911">
        <v>0</v>
      </c>
      <c r="K8911" s="1">
        <v>27359.19</v>
      </c>
      <c r="L8911">
        <v>0</v>
      </c>
      <c r="M8911">
        <v>3</v>
      </c>
      <c r="N8911">
        <v>3078</v>
      </c>
      <c r="O8911">
        <v>3</v>
      </c>
      <c r="P8911">
        <v>139</v>
      </c>
      <c r="Q8911">
        <v>1</v>
      </c>
      <c r="R8911">
        <v>9234</v>
      </c>
      <c r="S8911" t="str" cm="1">
        <f t="array" ref="S8911">_xlfn.IFS(E8914&lt;30,"18-29",E8914&lt;45,"30-44",TRUE,"45+")</f>
        <v>18-29</v>
      </c>
      <c r="T8911" t="str" cm="1">
        <f t="array" ref="T8911">_xlfn.IFS(F8911&lt;=2,"0-2 Years",F8911&lt;=5,"3-5 Years",F8911&lt;=8,"6-8 Years",TRUE,"9-10 Years")</f>
        <v>9-10 Years</v>
      </c>
      <c r="U8911" t="str" cm="1">
        <f t="array" ref="U8911">_xlfn.IFS(P8911&gt;60,"High Risk",P8911&gt;30,"Medium Risk",TRUE,"Low Risk")</f>
        <v>High Risk</v>
      </c>
      <c r="V8911">
        <f t="shared" si="139"/>
        <v>6</v>
      </c>
    </row>
    <row r="8912" spans="1:22" x14ac:dyDescent="0.2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 s="2">
        <v>143595.87</v>
      </c>
      <c r="H8912">
        <v>1</v>
      </c>
      <c r="I8912">
        <v>0</v>
      </c>
      <c r="J8912">
        <v>0</v>
      </c>
      <c r="K8912" s="1">
        <v>101314.65</v>
      </c>
      <c r="L8912">
        <v>1</v>
      </c>
      <c r="M8912">
        <v>21</v>
      </c>
      <c r="N8912">
        <v>662</v>
      </c>
      <c r="O8912">
        <v>7</v>
      </c>
      <c r="P8912">
        <v>5</v>
      </c>
      <c r="Q8912">
        <v>0.33333333333333331</v>
      </c>
      <c r="R8912">
        <v>13902</v>
      </c>
      <c r="S8912" t="str" cm="1">
        <f t="array" ref="S8912">_xlfn.IFS(E8915&lt;30,"18-29",E8915&lt;45,"30-44",TRUE,"45+")</f>
        <v>30-44</v>
      </c>
      <c r="T8912" t="str" cm="1">
        <f t="array" ref="T8912">_xlfn.IFS(F8912&lt;=2,"0-2 Years",F8912&lt;=5,"3-5 Years",F8912&lt;=8,"6-8 Years",TRUE,"9-10 Years")</f>
        <v>3-5 Years</v>
      </c>
      <c r="U8912" t="str" cm="1">
        <f t="array" ref="U8912">_xlfn.IFS(P8912&gt;60,"High Risk",P8912&gt;30,"Medium Risk",TRUE,"Low Risk")</f>
        <v>Low Risk</v>
      </c>
      <c r="V8912">
        <f t="shared" si="139"/>
        <v>6</v>
      </c>
    </row>
    <row r="8913" spans="1:22" hidden="1" x14ac:dyDescent="0.2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 s="2">
        <v>169947.41</v>
      </c>
      <c r="H8913">
        <v>2</v>
      </c>
      <c r="I8913">
        <v>1</v>
      </c>
      <c r="J8913">
        <v>1</v>
      </c>
      <c r="K8913" s="1">
        <v>27979.16</v>
      </c>
      <c r="L8913">
        <v>0</v>
      </c>
      <c r="M8913">
        <v>22</v>
      </c>
      <c r="N8913">
        <v>1686</v>
      </c>
      <c r="O8913">
        <v>2</v>
      </c>
      <c r="P8913">
        <v>64</v>
      </c>
      <c r="Q8913">
        <v>9.0909090909090912E-2</v>
      </c>
      <c r="R8913">
        <v>37092</v>
      </c>
      <c r="S8913" t="str" cm="1">
        <f t="array" ref="S8913">_xlfn.IFS(E8916&lt;30,"18-29",E8916&lt;45,"30-44",TRUE,"45+")</f>
        <v>30-44</v>
      </c>
      <c r="T8913" t="str" cm="1">
        <f t="array" ref="T8913">_xlfn.IFS(F8913&lt;=2,"0-2 Years",F8913&lt;=5,"3-5 Years",F8913&lt;=8,"6-8 Years",TRUE,"9-10 Years")</f>
        <v>9-10 Years</v>
      </c>
      <c r="U8913" t="str" cm="1">
        <f t="array" ref="U8913">_xlfn.IFS(P8913&gt;60,"High Risk",P8913&gt;30,"Medium Risk",TRUE,"Low Risk")</f>
        <v>High Risk</v>
      </c>
      <c r="V8913">
        <f t="shared" si="139"/>
        <v>0</v>
      </c>
    </row>
    <row r="8914" spans="1:22" hidden="1" x14ac:dyDescent="0.2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 s="2">
        <v>148167.82999999999</v>
      </c>
      <c r="H8914">
        <v>2</v>
      </c>
      <c r="I8914">
        <v>1</v>
      </c>
      <c r="J8914">
        <v>1</v>
      </c>
      <c r="K8914" s="1">
        <v>109470.34</v>
      </c>
      <c r="L8914">
        <v>0</v>
      </c>
      <c r="M8914">
        <v>28</v>
      </c>
      <c r="N8914">
        <v>3400</v>
      </c>
      <c r="O8914">
        <v>2</v>
      </c>
      <c r="P8914">
        <v>63</v>
      </c>
      <c r="Q8914">
        <v>7.1428571428571425E-2</v>
      </c>
      <c r="R8914">
        <v>95200</v>
      </c>
      <c r="S8914" t="str" cm="1">
        <f t="array" ref="S8914">_xlfn.IFS(E8917&lt;30,"18-29",E8917&lt;45,"30-44",TRUE,"45+")</f>
        <v>30-44</v>
      </c>
      <c r="T8914" t="str" cm="1">
        <f t="array" ref="T8914">_xlfn.IFS(F8914&lt;=2,"0-2 Years",F8914&lt;=5,"3-5 Years",F8914&lt;=8,"6-8 Years",TRUE,"9-10 Years")</f>
        <v>6-8 Years</v>
      </c>
      <c r="U8914" t="str" cm="1">
        <f t="array" ref="U8914">_xlfn.IFS(P8914&gt;60,"High Risk",P8914&gt;30,"Medium Risk",TRUE,"Low Risk")</f>
        <v>High Risk</v>
      </c>
      <c r="V8914">
        <f t="shared" si="139"/>
        <v>0</v>
      </c>
    </row>
    <row r="8915" spans="1:22" x14ac:dyDescent="0.2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 s="2">
        <v>0</v>
      </c>
      <c r="H8915">
        <v>2</v>
      </c>
      <c r="I8915">
        <v>1</v>
      </c>
      <c r="J8915">
        <v>0</v>
      </c>
      <c r="K8915" s="1">
        <v>93713.13</v>
      </c>
      <c r="L8915">
        <v>0</v>
      </c>
      <c r="M8915">
        <v>11</v>
      </c>
      <c r="N8915">
        <v>783</v>
      </c>
      <c r="O8915">
        <v>9</v>
      </c>
      <c r="P8915">
        <v>170</v>
      </c>
      <c r="Q8915">
        <v>0.81818181818181823</v>
      </c>
      <c r="R8915">
        <v>8613</v>
      </c>
      <c r="S8915" t="str" cm="1">
        <f t="array" ref="S8915">_xlfn.IFS(E8918&lt;30,"18-29",E8918&lt;45,"30-44",TRUE,"45+")</f>
        <v>45+</v>
      </c>
      <c r="T8915" t="str" cm="1">
        <f t="array" ref="T8915">_xlfn.IFS(F8915&lt;=2,"0-2 Years",F8915&lt;=5,"3-5 Years",F8915&lt;=8,"6-8 Years",TRUE,"9-10 Years")</f>
        <v>3-5 Years</v>
      </c>
      <c r="U8915" t="str" cm="1">
        <f t="array" ref="U8915">_xlfn.IFS(P8915&gt;60,"High Risk",P8915&gt;30,"Medium Risk",TRUE,"Low Risk")</f>
        <v>High Risk</v>
      </c>
      <c r="V8915">
        <f t="shared" si="139"/>
        <v>6</v>
      </c>
    </row>
    <row r="8916" spans="1:22" hidden="1" x14ac:dyDescent="0.2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 s="2">
        <v>48023.83</v>
      </c>
      <c r="H8916">
        <v>1</v>
      </c>
      <c r="I8916">
        <v>1</v>
      </c>
      <c r="J8916">
        <v>0</v>
      </c>
      <c r="K8916" s="1">
        <v>74870.990000000005</v>
      </c>
      <c r="L8916">
        <v>0</v>
      </c>
      <c r="M8916">
        <v>12</v>
      </c>
      <c r="N8916">
        <v>3329</v>
      </c>
      <c r="O8916">
        <v>10</v>
      </c>
      <c r="P8916">
        <v>178</v>
      </c>
      <c r="Q8916">
        <v>0.83333333333333337</v>
      </c>
      <c r="R8916">
        <v>39948</v>
      </c>
      <c r="S8916" t="str" cm="1">
        <f t="array" ref="S8916">_xlfn.IFS(E8919&lt;30,"18-29",E8919&lt;45,"30-44",TRUE,"45+")</f>
        <v>45+</v>
      </c>
      <c r="T8916" t="str" cm="1">
        <f t="array" ref="T8916">_xlfn.IFS(F8916&lt;=2,"0-2 Years",F8916&lt;=5,"3-5 Years",F8916&lt;=8,"6-8 Years",TRUE,"9-10 Years")</f>
        <v>6-8 Years</v>
      </c>
      <c r="U8916" t="str" cm="1">
        <f t="array" ref="U8916">_xlfn.IFS(P8916&gt;60,"High Risk",P8916&gt;30,"Medium Risk",TRUE,"Low Risk")</f>
        <v>High Risk</v>
      </c>
      <c r="V8916">
        <f t="shared" si="139"/>
        <v>5</v>
      </c>
    </row>
    <row r="8917" spans="1:22" hidden="1" x14ac:dyDescent="0.2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 s="2">
        <v>155655.46</v>
      </c>
      <c r="H8917">
        <v>1</v>
      </c>
      <c r="I8917">
        <v>1</v>
      </c>
      <c r="J8917">
        <v>1</v>
      </c>
      <c r="K8917" s="1">
        <v>192387.51</v>
      </c>
      <c r="L8917">
        <v>1</v>
      </c>
      <c r="M8917">
        <v>16</v>
      </c>
      <c r="N8917">
        <v>2205</v>
      </c>
      <c r="O8917">
        <v>2</v>
      </c>
      <c r="P8917">
        <v>98</v>
      </c>
      <c r="Q8917">
        <v>0.125</v>
      </c>
      <c r="R8917">
        <v>35280</v>
      </c>
      <c r="S8917" t="str" cm="1">
        <f t="array" ref="S8917">_xlfn.IFS(E8920&lt;30,"18-29",E8920&lt;45,"30-44",TRUE,"45+")</f>
        <v>45+</v>
      </c>
      <c r="T8917" t="str" cm="1">
        <f t="array" ref="T8917">_xlfn.IFS(F8917&lt;=2,"0-2 Years",F8917&lt;=5,"3-5 Years",F8917&lt;=8,"6-8 Years",TRUE,"9-10 Years")</f>
        <v>0-2 Years</v>
      </c>
      <c r="U8917" t="str" cm="1">
        <f t="array" ref="U8917">_xlfn.IFS(P8917&gt;60,"High Risk",P8917&gt;30,"Medium Risk",TRUE,"Low Risk")</f>
        <v>High Risk</v>
      </c>
      <c r="V8917">
        <f t="shared" si="139"/>
        <v>3</v>
      </c>
    </row>
    <row r="8918" spans="1:22" x14ac:dyDescent="0.2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 s="2">
        <v>0</v>
      </c>
      <c r="H8918">
        <v>2</v>
      </c>
      <c r="I8918">
        <v>1</v>
      </c>
      <c r="J8918">
        <v>0</v>
      </c>
      <c r="K8918" s="1">
        <v>73457.55</v>
      </c>
      <c r="L8918">
        <v>0</v>
      </c>
      <c r="M8918">
        <v>14</v>
      </c>
      <c r="N8918">
        <v>1476</v>
      </c>
      <c r="O8918">
        <v>3</v>
      </c>
      <c r="P8918">
        <v>55</v>
      </c>
      <c r="Q8918">
        <v>0.21428571428571427</v>
      </c>
      <c r="R8918">
        <v>20664</v>
      </c>
      <c r="S8918" t="str" cm="1">
        <f t="array" ref="S8918">_xlfn.IFS(E8921&lt;30,"18-29",E8921&lt;45,"30-44",TRUE,"45+")</f>
        <v>30-44</v>
      </c>
      <c r="T8918" t="str" cm="1">
        <f t="array" ref="T8918">_xlfn.IFS(F8918&lt;=2,"0-2 Years",F8918&lt;=5,"3-5 Years",F8918&lt;=8,"6-8 Years",TRUE,"9-10 Years")</f>
        <v>6-8 Years</v>
      </c>
      <c r="U8918" t="str" cm="1">
        <f t="array" ref="U8918">_xlfn.IFS(P8918&gt;60,"High Risk",P8918&gt;30,"Medium Risk",TRUE,"Low Risk")</f>
        <v>Medium Risk</v>
      </c>
      <c r="V8918">
        <f t="shared" si="139"/>
        <v>7</v>
      </c>
    </row>
    <row r="8919" spans="1:22" hidden="1" x14ac:dyDescent="0.2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 s="2">
        <v>0</v>
      </c>
      <c r="H8919">
        <v>2</v>
      </c>
      <c r="I8919">
        <v>1</v>
      </c>
      <c r="J8919">
        <v>1</v>
      </c>
      <c r="K8919" s="1">
        <v>61120.75</v>
      </c>
      <c r="L8919">
        <v>0</v>
      </c>
      <c r="M8919">
        <v>5</v>
      </c>
      <c r="N8919">
        <v>4057</v>
      </c>
      <c r="O8919">
        <v>3</v>
      </c>
      <c r="P8919">
        <v>143</v>
      </c>
      <c r="Q8919">
        <v>0.6</v>
      </c>
      <c r="R8919">
        <v>20285</v>
      </c>
      <c r="S8919" t="str" cm="1">
        <f t="array" ref="S8919">_xlfn.IFS(E8922&lt;30,"18-29",E8922&lt;45,"30-44",TRUE,"45+")</f>
        <v>30-44</v>
      </c>
      <c r="T8919" t="str" cm="1">
        <f t="array" ref="T8919">_xlfn.IFS(F8919&lt;=2,"0-2 Years",F8919&lt;=5,"3-5 Years",F8919&lt;=8,"6-8 Years",TRUE,"9-10 Years")</f>
        <v>6-8 Years</v>
      </c>
      <c r="U8919" t="str" cm="1">
        <f t="array" ref="U8919">_xlfn.IFS(P8919&gt;60,"High Risk",P8919&gt;30,"Medium Risk",TRUE,"Low Risk")</f>
        <v>High Risk</v>
      </c>
      <c r="V8919">
        <f t="shared" si="139"/>
        <v>4</v>
      </c>
    </row>
    <row r="8920" spans="1:22" x14ac:dyDescent="0.2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 s="2">
        <v>0</v>
      </c>
      <c r="H8920">
        <v>1</v>
      </c>
      <c r="I8920">
        <v>1</v>
      </c>
      <c r="J8920">
        <v>0</v>
      </c>
      <c r="K8920" s="1">
        <v>90964.54</v>
      </c>
      <c r="L8920">
        <v>1</v>
      </c>
      <c r="M8920">
        <v>7</v>
      </c>
      <c r="N8920">
        <v>132</v>
      </c>
      <c r="O8920">
        <v>7</v>
      </c>
      <c r="P8920">
        <v>106</v>
      </c>
      <c r="Q8920">
        <v>1</v>
      </c>
      <c r="R8920">
        <v>924</v>
      </c>
      <c r="S8920" t="str" cm="1">
        <f t="array" ref="S8920">_xlfn.IFS(E8923&lt;30,"18-29",E8923&lt;45,"30-44",TRUE,"45+")</f>
        <v>30-44</v>
      </c>
      <c r="T8920" t="str" cm="1">
        <f t="array" ref="T8920">_xlfn.IFS(F8920&lt;=2,"0-2 Years",F8920&lt;=5,"3-5 Years",F8920&lt;=8,"6-8 Years",TRUE,"9-10 Years")</f>
        <v>3-5 Years</v>
      </c>
      <c r="U8920" t="str" cm="1">
        <f t="array" ref="U8920">_xlfn.IFS(P8920&gt;60,"High Risk",P8920&gt;30,"Medium Risk",TRUE,"Low Risk")</f>
        <v>High Risk</v>
      </c>
      <c r="V8920">
        <f t="shared" si="139"/>
        <v>9</v>
      </c>
    </row>
    <row r="8921" spans="1:22" hidden="1" x14ac:dyDescent="0.2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 s="2">
        <v>121240.76</v>
      </c>
      <c r="H8921">
        <v>1</v>
      </c>
      <c r="I8921">
        <v>1</v>
      </c>
      <c r="J8921">
        <v>0</v>
      </c>
      <c r="K8921" s="1">
        <v>116969.73</v>
      </c>
      <c r="L8921">
        <v>0</v>
      </c>
      <c r="M8921">
        <v>21</v>
      </c>
      <c r="N8921">
        <v>1430</v>
      </c>
      <c r="O8921">
        <v>9</v>
      </c>
      <c r="P8921">
        <v>153</v>
      </c>
      <c r="Q8921">
        <v>0.42857142857142855</v>
      </c>
      <c r="R8921">
        <v>30030</v>
      </c>
      <c r="S8921" t="str" cm="1">
        <f t="array" ref="S8921">_xlfn.IFS(E8924&lt;30,"18-29",E8924&lt;45,"30-44",TRUE,"45+")</f>
        <v>30-44</v>
      </c>
      <c r="T8921" t="str" cm="1">
        <f t="array" ref="T8921">_xlfn.IFS(F8921&lt;=2,"0-2 Years",F8921&lt;=5,"3-5 Years",F8921&lt;=8,"6-8 Years",TRUE,"9-10 Years")</f>
        <v>6-8 Years</v>
      </c>
      <c r="U8921" t="str" cm="1">
        <f t="array" ref="U8921">_xlfn.IFS(P8921&gt;60,"High Risk",P8921&gt;30,"Medium Risk",TRUE,"Low Risk")</f>
        <v>High Risk</v>
      </c>
      <c r="V8921">
        <f t="shared" si="139"/>
        <v>5</v>
      </c>
    </row>
    <row r="8922" spans="1:22" x14ac:dyDescent="0.2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 s="2">
        <v>0</v>
      </c>
      <c r="H8922">
        <v>2</v>
      </c>
      <c r="I8922">
        <v>1</v>
      </c>
      <c r="J8922">
        <v>0</v>
      </c>
      <c r="K8922" s="1">
        <v>92118.75</v>
      </c>
      <c r="L8922">
        <v>0</v>
      </c>
      <c r="M8922">
        <v>4</v>
      </c>
      <c r="N8922">
        <v>3072</v>
      </c>
      <c r="O8922">
        <v>5</v>
      </c>
      <c r="P8922">
        <v>151</v>
      </c>
      <c r="Q8922">
        <v>1</v>
      </c>
      <c r="R8922">
        <v>12288</v>
      </c>
      <c r="S8922" t="str" cm="1">
        <f t="array" ref="S8922">_xlfn.IFS(E8925&lt;30,"18-29",E8925&lt;45,"30-44",TRUE,"45+")</f>
        <v>45+</v>
      </c>
      <c r="T8922" t="str" cm="1">
        <f t="array" ref="T8922">_xlfn.IFS(F8922&lt;=2,"0-2 Years",F8922&lt;=5,"3-5 Years",F8922&lt;=8,"6-8 Years",TRUE,"9-10 Years")</f>
        <v>3-5 Years</v>
      </c>
      <c r="U8922" t="str" cm="1">
        <f t="array" ref="U8922">_xlfn.IFS(P8922&gt;60,"High Risk",P8922&gt;30,"Medium Risk",TRUE,"Low Risk")</f>
        <v>High Risk</v>
      </c>
      <c r="V8922">
        <f t="shared" si="139"/>
        <v>6</v>
      </c>
    </row>
    <row r="8923" spans="1:22" hidden="1" x14ac:dyDescent="0.2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 s="2">
        <v>0</v>
      </c>
      <c r="H8923">
        <v>2</v>
      </c>
      <c r="I8923">
        <v>1</v>
      </c>
      <c r="J8923">
        <v>1</v>
      </c>
      <c r="K8923" s="1">
        <v>48357.9</v>
      </c>
      <c r="L8923">
        <v>0</v>
      </c>
      <c r="M8923">
        <v>14</v>
      </c>
      <c r="N8923">
        <v>4442</v>
      </c>
      <c r="O8923">
        <v>3</v>
      </c>
      <c r="P8923">
        <v>77</v>
      </c>
      <c r="Q8923">
        <v>0.21428571428571427</v>
      </c>
      <c r="R8923">
        <v>62188</v>
      </c>
      <c r="S8923" t="str" cm="1">
        <f t="array" ref="S8923">_xlfn.IFS(E8926&lt;30,"18-29",E8926&lt;45,"30-44",TRUE,"45+")</f>
        <v>45+</v>
      </c>
      <c r="T8923" t="str" cm="1">
        <f t="array" ref="T8923">_xlfn.IFS(F8923&lt;=2,"0-2 Years",F8923&lt;=5,"3-5 Years",F8923&lt;=8,"6-8 Years",TRUE,"9-10 Years")</f>
        <v>0-2 Years</v>
      </c>
      <c r="U8923" t="str" cm="1">
        <f t="array" ref="U8923">_xlfn.IFS(P8923&gt;60,"High Risk",P8923&gt;30,"Medium Risk",TRUE,"Low Risk")</f>
        <v>High Risk</v>
      </c>
      <c r="V8923">
        <f t="shared" si="139"/>
        <v>4</v>
      </c>
    </row>
    <row r="8924" spans="1:22" hidden="1" x14ac:dyDescent="0.2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 s="2">
        <v>129847.75</v>
      </c>
      <c r="H8924">
        <v>2</v>
      </c>
      <c r="I8924">
        <v>1</v>
      </c>
      <c r="J8924">
        <v>0</v>
      </c>
      <c r="K8924" s="1">
        <v>197325.4</v>
      </c>
      <c r="L8924">
        <v>0</v>
      </c>
      <c r="M8924">
        <v>25</v>
      </c>
      <c r="N8924">
        <v>4293</v>
      </c>
      <c r="O8924">
        <v>1</v>
      </c>
      <c r="P8924">
        <v>115</v>
      </c>
      <c r="Q8924">
        <v>0.04</v>
      </c>
      <c r="R8924">
        <v>107325</v>
      </c>
      <c r="S8924" t="str" cm="1">
        <f t="array" ref="S8924">_xlfn.IFS(E8927&lt;30,"18-29",E8927&lt;45,"30-44",TRUE,"45+")</f>
        <v>30-44</v>
      </c>
      <c r="T8924" t="str" cm="1">
        <f t="array" ref="T8924">_xlfn.IFS(F8924&lt;=2,"0-2 Years",F8924&lt;=5,"3-5 Years",F8924&lt;=8,"6-8 Years",TRUE,"9-10 Years")</f>
        <v>9-10 Years</v>
      </c>
      <c r="U8924" t="str" cm="1">
        <f t="array" ref="U8924">_xlfn.IFS(P8924&gt;60,"High Risk",P8924&gt;30,"Medium Risk",TRUE,"Low Risk")</f>
        <v>High Risk</v>
      </c>
      <c r="V8924">
        <f t="shared" si="139"/>
        <v>3</v>
      </c>
    </row>
    <row r="8925" spans="1:22" hidden="1" x14ac:dyDescent="0.2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 s="2">
        <v>118772.71</v>
      </c>
      <c r="H8925">
        <v>4</v>
      </c>
      <c r="I8925">
        <v>0</v>
      </c>
      <c r="J8925">
        <v>0</v>
      </c>
      <c r="K8925" s="1">
        <v>135853.62</v>
      </c>
      <c r="L8925">
        <v>1</v>
      </c>
      <c r="M8925">
        <v>5</v>
      </c>
      <c r="N8925">
        <v>1169</v>
      </c>
      <c r="O8925">
        <v>0</v>
      </c>
      <c r="P8925">
        <v>162</v>
      </c>
      <c r="Q8925">
        <v>0</v>
      </c>
      <c r="R8925">
        <v>5845</v>
      </c>
      <c r="S8925" t="str" cm="1">
        <f t="array" ref="S8925">_xlfn.IFS(E8928&lt;30,"18-29",E8928&lt;45,"30-44",TRUE,"45+")</f>
        <v>18-29</v>
      </c>
      <c r="T8925" t="str" cm="1">
        <f t="array" ref="T8925">_xlfn.IFS(F8925&lt;=2,"0-2 Years",F8925&lt;=5,"3-5 Years",F8925&lt;=8,"6-8 Years",TRUE,"9-10 Years")</f>
        <v>6-8 Years</v>
      </c>
      <c r="U8925" t="str" cm="1">
        <f t="array" ref="U8925">_xlfn.IFS(P8925&gt;60,"High Risk",P8925&gt;30,"Medium Risk",TRUE,"Low Risk")</f>
        <v>High Risk</v>
      </c>
      <c r="V8925">
        <f t="shared" si="139"/>
        <v>4</v>
      </c>
    </row>
    <row r="8926" spans="1:22" hidden="1" x14ac:dyDescent="0.2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 s="2">
        <v>0</v>
      </c>
      <c r="H8926">
        <v>2</v>
      </c>
      <c r="I8926">
        <v>1</v>
      </c>
      <c r="J8926">
        <v>1</v>
      </c>
      <c r="K8926" s="1">
        <v>169122.54</v>
      </c>
      <c r="L8926">
        <v>0</v>
      </c>
      <c r="M8926">
        <v>15</v>
      </c>
      <c r="N8926">
        <v>4715</v>
      </c>
      <c r="O8926">
        <v>9</v>
      </c>
      <c r="P8926">
        <v>20</v>
      </c>
      <c r="Q8926">
        <v>0.6</v>
      </c>
      <c r="R8926">
        <v>70725</v>
      </c>
      <c r="S8926" t="str" cm="1">
        <f t="array" ref="S8926">_xlfn.IFS(E8929&lt;30,"18-29",E8929&lt;45,"30-44",TRUE,"45+")</f>
        <v>30-44</v>
      </c>
      <c r="T8926" t="str" cm="1">
        <f t="array" ref="T8926">_xlfn.IFS(F8926&lt;=2,"0-2 Years",F8926&lt;=5,"3-5 Years",F8926&lt;=8,"6-8 Years",TRUE,"9-10 Years")</f>
        <v>0-2 Years</v>
      </c>
      <c r="U8926" t="str" cm="1">
        <f t="array" ref="U8926">_xlfn.IFS(P8926&gt;60,"High Risk",P8926&gt;30,"Medium Risk",TRUE,"Low Risk")</f>
        <v>Low Risk</v>
      </c>
      <c r="V8926">
        <f t="shared" si="139"/>
        <v>5</v>
      </c>
    </row>
    <row r="8927" spans="1:22" hidden="1" x14ac:dyDescent="0.2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 s="2">
        <v>105163.88</v>
      </c>
      <c r="H8927">
        <v>2</v>
      </c>
      <c r="I8927">
        <v>1</v>
      </c>
      <c r="J8927">
        <v>1</v>
      </c>
      <c r="K8927" s="1">
        <v>164170.46</v>
      </c>
      <c r="L8927">
        <v>0</v>
      </c>
      <c r="M8927">
        <v>18</v>
      </c>
      <c r="N8927">
        <v>1345</v>
      </c>
      <c r="O8927">
        <v>2</v>
      </c>
      <c r="P8927">
        <v>79</v>
      </c>
      <c r="Q8927">
        <v>0.1111111111111111</v>
      </c>
      <c r="R8927">
        <v>24210</v>
      </c>
      <c r="S8927" t="str" cm="1">
        <f t="array" ref="S8927">_xlfn.IFS(E8930&lt;30,"18-29",E8930&lt;45,"30-44",TRUE,"45+")</f>
        <v>18-29</v>
      </c>
      <c r="T8927" t="str" cm="1">
        <f t="array" ref="T8927">_xlfn.IFS(F8927&lt;=2,"0-2 Years",F8927&lt;=5,"3-5 Years",F8927&lt;=8,"6-8 Years",TRUE,"9-10 Years")</f>
        <v>0-2 Years</v>
      </c>
      <c r="U8927" t="str" cm="1">
        <f t="array" ref="U8927">_xlfn.IFS(P8927&gt;60,"High Risk",P8927&gt;30,"Medium Risk",TRUE,"Low Risk")</f>
        <v>High Risk</v>
      </c>
      <c r="V8927">
        <f t="shared" si="139"/>
        <v>1</v>
      </c>
    </row>
    <row r="8928" spans="1:22" hidden="1" x14ac:dyDescent="0.2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 s="2">
        <v>0</v>
      </c>
      <c r="H8928">
        <v>2</v>
      </c>
      <c r="I8928">
        <v>1</v>
      </c>
      <c r="J8928">
        <v>1</v>
      </c>
      <c r="K8928" s="1">
        <v>199909.32</v>
      </c>
      <c r="L8928">
        <v>0</v>
      </c>
      <c r="M8928">
        <v>8</v>
      </c>
      <c r="N8928">
        <v>2469</v>
      </c>
      <c r="O8928">
        <v>1</v>
      </c>
      <c r="P8928">
        <v>1</v>
      </c>
      <c r="Q8928">
        <v>0.125</v>
      </c>
      <c r="R8928">
        <v>19752</v>
      </c>
      <c r="S8928" t="str" cm="1">
        <f t="array" ref="S8928">_xlfn.IFS(E8931&lt;30,"18-29",E8931&lt;45,"30-44",TRUE,"45+")</f>
        <v>30-44</v>
      </c>
      <c r="T8928" t="str" cm="1">
        <f t="array" ref="T8928">_xlfn.IFS(F8928&lt;=2,"0-2 Years",F8928&lt;=5,"3-5 Years",F8928&lt;=8,"6-8 Years",TRUE,"9-10 Years")</f>
        <v>6-8 Years</v>
      </c>
      <c r="U8928" t="str" cm="1">
        <f t="array" ref="U8928">_xlfn.IFS(P8928&gt;60,"High Risk",P8928&gt;30,"Medium Risk",TRUE,"Low Risk")</f>
        <v>Low Risk</v>
      </c>
      <c r="V8928">
        <f t="shared" si="139"/>
        <v>3</v>
      </c>
    </row>
    <row r="8929" spans="1:22" hidden="1" x14ac:dyDescent="0.2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 s="2">
        <v>0</v>
      </c>
      <c r="H8929">
        <v>2</v>
      </c>
      <c r="I8929">
        <v>1</v>
      </c>
      <c r="J8929">
        <v>1</v>
      </c>
      <c r="K8929" s="1">
        <v>83295.09</v>
      </c>
      <c r="L8929">
        <v>0</v>
      </c>
      <c r="M8929">
        <v>27</v>
      </c>
      <c r="N8929">
        <v>1056</v>
      </c>
      <c r="O8929">
        <v>7</v>
      </c>
      <c r="P8929">
        <v>31</v>
      </c>
      <c r="Q8929">
        <v>0.25925925925925924</v>
      </c>
      <c r="R8929">
        <v>28512</v>
      </c>
      <c r="S8929" t="str" cm="1">
        <f t="array" ref="S8929">_xlfn.IFS(E8932&lt;30,"18-29",E8932&lt;45,"30-44",TRUE,"45+")</f>
        <v>45+</v>
      </c>
      <c r="T8929" t="str" cm="1">
        <f t="array" ref="T8929">_xlfn.IFS(F8929&lt;=2,"0-2 Years",F8929&lt;=5,"3-5 Years",F8929&lt;=8,"6-8 Years",TRUE,"9-10 Years")</f>
        <v>0-2 Years</v>
      </c>
      <c r="U8929" t="str" cm="1">
        <f t="array" ref="U8929">_xlfn.IFS(P8929&gt;60,"High Risk",P8929&gt;30,"Medium Risk",TRUE,"Low Risk")</f>
        <v>Medium Risk</v>
      </c>
      <c r="V8929">
        <f t="shared" si="139"/>
        <v>4</v>
      </c>
    </row>
    <row r="8930" spans="1:22" x14ac:dyDescent="0.2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 s="2">
        <v>0</v>
      </c>
      <c r="H8930">
        <v>2</v>
      </c>
      <c r="I8930">
        <v>0</v>
      </c>
      <c r="J8930">
        <v>0</v>
      </c>
      <c r="K8930" s="1">
        <v>39382.06</v>
      </c>
      <c r="L8930">
        <v>0</v>
      </c>
      <c r="M8930">
        <v>27</v>
      </c>
      <c r="N8930">
        <v>389</v>
      </c>
      <c r="O8930">
        <v>2</v>
      </c>
      <c r="P8930">
        <v>75</v>
      </c>
      <c r="Q8930">
        <v>7.407407407407407E-2</v>
      </c>
      <c r="R8930">
        <v>10503</v>
      </c>
      <c r="S8930" t="str" cm="1">
        <f t="array" ref="S8930">_xlfn.IFS(E8933&lt;30,"18-29",E8933&lt;45,"30-44",TRUE,"45+")</f>
        <v>45+</v>
      </c>
      <c r="T8930" t="str" cm="1">
        <f t="array" ref="T8930">_xlfn.IFS(F8930&lt;=2,"0-2 Years",F8930&lt;=5,"3-5 Years",F8930&lt;=8,"6-8 Years",TRUE,"9-10 Years")</f>
        <v>0-2 Years</v>
      </c>
      <c r="U8930" t="str" cm="1">
        <f t="array" ref="U8930">_xlfn.IFS(P8930&gt;60,"High Risk",P8930&gt;30,"Medium Risk",TRUE,"Low Risk")</f>
        <v>High Risk</v>
      </c>
      <c r="V8930">
        <f t="shared" si="139"/>
        <v>7</v>
      </c>
    </row>
    <row r="8931" spans="1:22" hidden="1" x14ac:dyDescent="0.2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 s="2">
        <v>93934.63</v>
      </c>
      <c r="H8931">
        <v>1</v>
      </c>
      <c r="I8931">
        <v>1</v>
      </c>
      <c r="J8931">
        <v>0</v>
      </c>
      <c r="K8931" s="1">
        <v>184748.23</v>
      </c>
      <c r="L8931">
        <v>0</v>
      </c>
      <c r="M8931">
        <v>29</v>
      </c>
      <c r="N8931">
        <v>3551</v>
      </c>
      <c r="O8931">
        <v>3</v>
      </c>
      <c r="P8931">
        <v>180</v>
      </c>
      <c r="Q8931">
        <v>0.10344827586206896</v>
      </c>
      <c r="R8931">
        <v>102979</v>
      </c>
      <c r="S8931" t="str" cm="1">
        <f t="array" ref="S8931">_xlfn.IFS(E8934&lt;30,"18-29",E8934&lt;45,"30-44",TRUE,"45+")</f>
        <v>18-29</v>
      </c>
      <c r="T8931" t="str" cm="1">
        <f t="array" ref="T8931">_xlfn.IFS(F8931&lt;=2,"0-2 Years",F8931&lt;=5,"3-5 Years",F8931&lt;=8,"6-8 Years",TRUE,"9-10 Years")</f>
        <v>3-5 Years</v>
      </c>
      <c r="U8931" t="str" cm="1">
        <f t="array" ref="U8931">_xlfn.IFS(P8931&gt;60,"High Risk",P8931&gt;30,"Medium Risk",TRUE,"Low Risk")</f>
        <v>High Risk</v>
      </c>
      <c r="V8931">
        <f t="shared" si="139"/>
        <v>5</v>
      </c>
    </row>
    <row r="8932" spans="1:22" hidden="1" x14ac:dyDescent="0.2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 s="2">
        <v>117866.92</v>
      </c>
      <c r="H8932">
        <v>1</v>
      </c>
      <c r="I8932">
        <v>1</v>
      </c>
      <c r="J8932">
        <v>1</v>
      </c>
      <c r="K8932" s="1">
        <v>62280.91</v>
      </c>
      <c r="L8932">
        <v>0</v>
      </c>
      <c r="M8932">
        <v>23</v>
      </c>
      <c r="N8932">
        <v>1907</v>
      </c>
      <c r="O8932">
        <v>7</v>
      </c>
      <c r="P8932">
        <v>133</v>
      </c>
      <c r="Q8932">
        <v>0.30434782608695654</v>
      </c>
      <c r="R8932">
        <v>43861</v>
      </c>
      <c r="S8932" t="str" cm="1">
        <f t="array" ref="S8932">_xlfn.IFS(E8935&lt;30,"18-29",E8935&lt;45,"30-44",TRUE,"45+")</f>
        <v>30-44</v>
      </c>
      <c r="T8932" t="str" cm="1">
        <f t="array" ref="T8932">_xlfn.IFS(F8932&lt;=2,"0-2 Years",F8932&lt;=5,"3-5 Years",F8932&lt;=8,"6-8 Years",TRUE,"9-10 Years")</f>
        <v>3-5 Years</v>
      </c>
      <c r="U8932" t="str" cm="1">
        <f t="array" ref="U8932">_xlfn.IFS(P8932&gt;60,"High Risk",P8932&gt;30,"Medium Risk",TRUE,"Low Risk")</f>
        <v>High Risk</v>
      </c>
      <c r="V8932">
        <f t="shared" si="139"/>
        <v>3</v>
      </c>
    </row>
    <row r="8933" spans="1:22" x14ac:dyDescent="0.2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 s="2">
        <v>0</v>
      </c>
      <c r="H8933">
        <v>1</v>
      </c>
      <c r="I8933">
        <v>0</v>
      </c>
      <c r="J8933">
        <v>1</v>
      </c>
      <c r="K8933" s="1">
        <v>196794.11</v>
      </c>
      <c r="L8933">
        <v>1</v>
      </c>
      <c r="M8933">
        <v>20</v>
      </c>
      <c r="N8933">
        <v>3806</v>
      </c>
      <c r="O8933">
        <v>1</v>
      </c>
      <c r="P8933">
        <v>122</v>
      </c>
      <c r="Q8933">
        <v>0.05</v>
      </c>
      <c r="R8933">
        <v>76120</v>
      </c>
      <c r="S8933" t="str" cm="1">
        <f t="array" ref="S8933">_xlfn.IFS(E8936&lt;30,"18-29",E8936&lt;45,"30-44",TRUE,"45+")</f>
        <v>30-44</v>
      </c>
      <c r="T8933" t="str" cm="1">
        <f t="array" ref="T8933">_xlfn.IFS(F8933&lt;=2,"0-2 Years",F8933&lt;=5,"3-5 Years",F8933&lt;=8,"6-8 Years",TRUE,"9-10 Years")</f>
        <v>3-5 Years</v>
      </c>
      <c r="U8933" t="str" cm="1">
        <f t="array" ref="U8933">_xlfn.IFS(P8933&gt;60,"High Risk",P8933&gt;30,"Medium Risk",TRUE,"Low Risk")</f>
        <v>High Risk</v>
      </c>
      <c r="V8933">
        <f t="shared" si="139"/>
        <v>6</v>
      </c>
    </row>
    <row r="8934" spans="1:22" hidden="1" x14ac:dyDescent="0.2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 s="2">
        <v>122857.46</v>
      </c>
      <c r="H8934">
        <v>2</v>
      </c>
      <c r="I8934">
        <v>1</v>
      </c>
      <c r="J8934">
        <v>0</v>
      </c>
      <c r="K8934" s="1">
        <v>144682.17000000001</v>
      </c>
      <c r="L8934">
        <v>1</v>
      </c>
      <c r="M8934">
        <v>23</v>
      </c>
      <c r="N8934">
        <v>4034</v>
      </c>
      <c r="O8934">
        <v>3</v>
      </c>
      <c r="P8934">
        <v>93</v>
      </c>
      <c r="Q8934">
        <v>0.13043478260869565</v>
      </c>
      <c r="R8934">
        <v>92782</v>
      </c>
      <c r="S8934" t="str" cm="1">
        <f t="array" ref="S8934">_xlfn.IFS(E8937&lt;30,"18-29",E8937&lt;45,"30-44",TRUE,"45+")</f>
        <v>30-44</v>
      </c>
      <c r="T8934" t="str" cm="1">
        <f t="array" ref="T8934">_xlfn.IFS(F8934&lt;=2,"0-2 Years",F8934&lt;=5,"3-5 Years",F8934&lt;=8,"6-8 Years",TRUE,"9-10 Years")</f>
        <v>3-5 Years</v>
      </c>
      <c r="U8934" t="str" cm="1">
        <f t="array" ref="U8934">_xlfn.IFS(P8934&gt;60,"High Risk",P8934&gt;30,"Medium Risk",TRUE,"Low Risk")</f>
        <v>High Risk</v>
      </c>
      <c r="V8934">
        <f t="shared" si="139"/>
        <v>3</v>
      </c>
    </row>
    <row r="8935" spans="1:22" hidden="1" x14ac:dyDescent="0.2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 s="2">
        <v>0</v>
      </c>
      <c r="H8935">
        <v>2</v>
      </c>
      <c r="I8935">
        <v>0</v>
      </c>
      <c r="J8935">
        <v>1</v>
      </c>
      <c r="K8935" s="1">
        <v>196342.66</v>
      </c>
      <c r="L8935">
        <v>0</v>
      </c>
      <c r="M8935">
        <v>15</v>
      </c>
      <c r="N8935">
        <v>2005</v>
      </c>
      <c r="O8935">
        <v>0</v>
      </c>
      <c r="P8935">
        <v>161</v>
      </c>
      <c r="Q8935">
        <v>0</v>
      </c>
      <c r="R8935">
        <v>30075</v>
      </c>
      <c r="S8935" t="str" cm="1">
        <f t="array" ref="S8935">_xlfn.IFS(E8938&lt;30,"18-29",E8938&lt;45,"30-44",TRUE,"45+")</f>
        <v>45+</v>
      </c>
      <c r="T8935" t="str" cm="1">
        <f t="array" ref="T8935">_xlfn.IFS(F8935&lt;=2,"0-2 Years",F8935&lt;=5,"3-5 Years",F8935&lt;=8,"6-8 Years",TRUE,"9-10 Years")</f>
        <v>9-10 Years</v>
      </c>
      <c r="U8935" t="str" cm="1">
        <f t="array" ref="U8935">_xlfn.IFS(P8935&gt;60,"High Risk",P8935&gt;30,"Medium Risk",TRUE,"Low Risk")</f>
        <v>High Risk</v>
      </c>
      <c r="V8935">
        <f t="shared" si="139"/>
        <v>3</v>
      </c>
    </row>
    <row r="8936" spans="1:22" hidden="1" x14ac:dyDescent="0.2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 s="2">
        <v>127103.97</v>
      </c>
      <c r="H8936">
        <v>1</v>
      </c>
      <c r="I8936">
        <v>1</v>
      </c>
      <c r="J8936">
        <v>1</v>
      </c>
      <c r="K8936" s="1">
        <v>41516.44</v>
      </c>
      <c r="L8936">
        <v>0</v>
      </c>
      <c r="M8936">
        <v>4</v>
      </c>
      <c r="N8936">
        <v>2377</v>
      </c>
      <c r="O8936">
        <v>9</v>
      </c>
      <c r="P8936">
        <v>154</v>
      </c>
      <c r="Q8936">
        <v>1</v>
      </c>
      <c r="R8936">
        <v>9508</v>
      </c>
      <c r="S8936" t="str" cm="1">
        <f t="array" ref="S8936">_xlfn.IFS(E8939&lt;30,"18-29",E8939&lt;45,"30-44",TRUE,"45+")</f>
        <v>30-44</v>
      </c>
      <c r="T8936" t="str" cm="1">
        <f t="array" ref="T8936">_xlfn.IFS(F8936&lt;=2,"0-2 Years",F8936&lt;=5,"3-5 Years",F8936&lt;=8,"6-8 Years",TRUE,"9-10 Years")</f>
        <v>6-8 Years</v>
      </c>
      <c r="U8936" t="str" cm="1">
        <f t="array" ref="U8936">_xlfn.IFS(P8936&gt;60,"High Risk",P8936&gt;30,"Medium Risk",TRUE,"Low Risk")</f>
        <v>High Risk</v>
      </c>
      <c r="V8936">
        <f t="shared" si="139"/>
        <v>2</v>
      </c>
    </row>
    <row r="8937" spans="1:22" x14ac:dyDescent="0.2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 s="2">
        <v>0</v>
      </c>
      <c r="H8937">
        <v>1</v>
      </c>
      <c r="I8937">
        <v>0</v>
      </c>
      <c r="J8937">
        <v>1</v>
      </c>
      <c r="K8937" s="1">
        <v>112026.1</v>
      </c>
      <c r="L8937">
        <v>1</v>
      </c>
      <c r="M8937">
        <v>1</v>
      </c>
      <c r="N8937">
        <v>2710</v>
      </c>
      <c r="O8937">
        <v>1</v>
      </c>
      <c r="P8937">
        <v>157</v>
      </c>
      <c r="Q8937">
        <v>1</v>
      </c>
      <c r="R8937">
        <v>2710</v>
      </c>
      <c r="S8937" t="str" cm="1">
        <f t="array" ref="S8937">_xlfn.IFS(E8940&lt;30,"18-29",E8940&lt;45,"30-44",TRUE,"45+")</f>
        <v>45+</v>
      </c>
      <c r="T8937" t="str" cm="1">
        <f t="array" ref="T8937">_xlfn.IFS(F8937&lt;=2,"0-2 Years",F8937&lt;=5,"3-5 Years",F8937&lt;=8,"6-8 Years",TRUE,"9-10 Years")</f>
        <v>0-2 Years</v>
      </c>
      <c r="U8937" t="str" cm="1">
        <f t="array" ref="U8937">_xlfn.IFS(P8937&gt;60,"High Risk",P8937&gt;30,"Medium Risk",TRUE,"Low Risk")</f>
        <v>High Risk</v>
      </c>
      <c r="V8937">
        <f t="shared" si="139"/>
        <v>6</v>
      </c>
    </row>
    <row r="8938" spans="1:22" x14ac:dyDescent="0.2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 s="2">
        <v>96402.96</v>
      </c>
      <c r="H8938">
        <v>1</v>
      </c>
      <c r="I8938">
        <v>0</v>
      </c>
      <c r="J8938">
        <v>0</v>
      </c>
      <c r="K8938" s="1">
        <v>52035.29</v>
      </c>
      <c r="L8938">
        <v>1</v>
      </c>
      <c r="M8938">
        <v>7</v>
      </c>
      <c r="N8938">
        <v>3732</v>
      </c>
      <c r="O8938">
        <v>7</v>
      </c>
      <c r="P8938">
        <v>8</v>
      </c>
      <c r="Q8938">
        <v>1</v>
      </c>
      <c r="R8938">
        <v>26124</v>
      </c>
      <c r="S8938" t="str" cm="1">
        <f t="array" ref="S8938">_xlfn.IFS(E8941&lt;30,"18-29",E8941&lt;45,"30-44",TRUE,"45+")</f>
        <v>30-44</v>
      </c>
      <c r="T8938" t="str" cm="1">
        <f t="array" ref="T8938">_xlfn.IFS(F8938&lt;=2,"0-2 Years",F8938&lt;=5,"3-5 Years",F8938&lt;=8,"6-8 Years",TRUE,"9-10 Years")</f>
        <v>9-10 Years</v>
      </c>
      <c r="U8938" t="str" cm="1">
        <f t="array" ref="U8938">_xlfn.IFS(P8938&gt;60,"High Risk",P8938&gt;30,"Medium Risk",TRUE,"Low Risk")</f>
        <v>Low Risk</v>
      </c>
      <c r="V8938">
        <f t="shared" si="139"/>
        <v>6</v>
      </c>
    </row>
    <row r="8939" spans="1:22" hidden="1" x14ac:dyDescent="0.2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 s="2">
        <v>132512.26</v>
      </c>
      <c r="H8939">
        <v>1</v>
      </c>
      <c r="I8939">
        <v>1</v>
      </c>
      <c r="J8939">
        <v>1</v>
      </c>
      <c r="K8939" s="1">
        <v>185466.85</v>
      </c>
      <c r="L8939">
        <v>0</v>
      </c>
      <c r="M8939">
        <v>23</v>
      </c>
      <c r="N8939">
        <v>2705</v>
      </c>
      <c r="O8939">
        <v>6</v>
      </c>
      <c r="P8939">
        <v>123</v>
      </c>
      <c r="Q8939">
        <v>0.2608695652173913</v>
      </c>
      <c r="R8939">
        <v>62215</v>
      </c>
      <c r="S8939" t="str" cm="1">
        <f t="array" ref="S8939">_xlfn.IFS(E8942&lt;30,"18-29",E8942&lt;45,"30-44",TRUE,"45+")</f>
        <v>30-44</v>
      </c>
      <c r="T8939" t="str" cm="1">
        <f t="array" ref="T8939">_xlfn.IFS(F8939&lt;=2,"0-2 Years",F8939&lt;=5,"3-5 Years",F8939&lt;=8,"6-8 Years",TRUE,"9-10 Years")</f>
        <v>0-2 Years</v>
      </c>
      <c r="U8939" t="str" cm="1">
        <f t="array" ref="U8939">_xlfn.IFS(P8939&gt;60,"High Risk",P8939&gt;30,"Medium Risk",TRUE,"Low Risk")</f>
        <v>High Risk</v>
      </c>
      <c r="V8939">
        <f t="shared" si="139"/>
        <v>3</v>
      </c>
    </row>
    <row r="8940" spans="1:22" hidden="1" x14ac:dyDescent="0.2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 s="2">
        <v>107604.66</v>
      </c>
      <c r="H8940">
        <v>1</v>
      </c>
      <c r="I8940">
        <v>1</v>
      </c>
      <c r="J8940">
        <v>1</v>
      </c>
      <c r="K8940" s="1">
        <v>80149.27</v>
      </c>
      <c r="L8940">
        <v>0</v>
      </c>
      <c r="M8940">
        <v>12</v>
      </c>
      <c r="N8940">
        <v>4672</v>
      </c>
      <c r="O8940">
        <v>2</v>
      </c>
      <c r="P8940">
        <v>57</v>
      </c>
      <c r="Q8940">
        <v>0.16666666666666666</v>
      </c>
      <c r="R8940">
        <v>56064</v>
      </c>
      <c r="S8940" t="str" cm="1">
        <f t="array" ref="S8940">_xlfn.IFS(E8943&lt;30,"18-29",E8943&lt;45,"30-44",TRUE,"45+")</f>
        <v>30-44</v>
      </c>
      <c r="T8940" t="str" cm="1">
        <f t="array" ref="T8940">_xlfn.IFS(F8940&lt;=2,"0-2 Years",F8940&lt;=5,"3-5 Years",F8940&lt;=8,"6-8 Years",TRUE,"9-10 Years")</f>
        <v>6-8 Years</v>
      </c>
      <c r="U8940" t="str" cm="1">
        <f t="array" ref="U8940">_xlfn.IFS(P8940&gt;60,"High Risk",P8940&gt;30,"Medium Risk",TRUE,"Low Risk")</f>
        <v>Medium Risk</v>
      </c>
      <c r="V8940">
        <f t="shared" si="139"/>
        <v>3</v>
      </c>
    </row>
    <row r="8941" spans="1:22" x14ac:dyDescent="0.2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 s="2">
        <v>0</v>
      </c>
      <c r="H8941">
        <v>2</v>
      </c>
      <c r="I8941">
        <v>1</v>
      </c>
      <c r="J8941">
        <v>0</v>
      </c>
      <c r="K8941" s="1">
        <v>170980.86</v>
      </c>
      <c r="L8941">
        <v>0</v>
      </c>
      <c r="M8941">
        <v>8</v>
      </c>
      <c r="N8941">
        <v>2539</v>
      </c>
      <c r="O8941">
        <v>2</v>
      </c>
      <c r="P8941">
        <v>70</v>
      </c>
      <c r="Q8941">
        <v>0.25</v>
      </c>
      <c r="R8941">
        <v>20312</v>
      </c>
      <c r="S8941" t="str" cm="1">
        <f t="array" ref="S8941">_xlfn.IFS(E8944&lt;30,"18-29",E8944&lt;45,"30-44",TRUE,"45+")</f>
        <v>30-44</v>
      </c>
      <c r="T8941" t="str" cm="1">
        <f t="array" ref="T8941">_xlfn.IFS(F8941&lt;=2,"0-2 Years",F8941&lt;=5,"3-5 Years",F8941&lt;=8,"6-8 Years",TRUE,"9-10 Years")</f>
        <v>9-10 Years</v>
      </c>
      <c r="U8941" t="str" cm="1">
        <f t="array" ref="U8941">_xlfn.IFS(P8941&gt;60,"High Risk",P8941&gt;30,"Medium Risk",TRUE,"Low Risk")</f>
        <v>High Risk</v>
      </c>
      <c r="V8941">
        <f t="shared" si="139"/>
        <v>6</v>
      </c>
    </row>
    <row r="8942" spans="1:22" x14ac:dyDescent="0.2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 s="2">
        <v>0</v>
      </c>
      <c r="H8942">
        <v>2</v>
      </c>
      <c r="I8942">
        <v>1</v>
      </c>
      <c r="J8942">
        <v>0</v>
      </c>
      <c r="K8942" s="1">
        <v>185827.74</v>
      </c>
      <c r="L8942">
        <v>0</v>
      </c>
      <c r="M8942">
        <v>10</v>
      </c>
      <c r="N8942">
        <v>3095</v>
      </c>
      <c r="O8942">
        <v>3</v>
      </c>
      <c r="P8942">
        <v>86</v>
      </c>
      <c r="Q8942">
        <v>0.3</v>
      </c>
      <c r="R8942">
        <v>30950</v>
      </c>
      <c r="S8942" t="str" cm="1">
        <f t="array" ref="S8942">_xlfn.IFS(E8945&lt;30,"18-29",E8945&lt;45,"30-44",TRUE,"45+")</f>
        <v>30-44</v>
      </c>
      <c r="T8942" t="str" cm="1">
        <f t="array" ref="T8942">_xlfn.IFS(F8942&lt;=2,"0-2 Years",F8942&lt;=5,"3-5 Years",F8942&lt;=8,"6-8 Years",TRUE,"9-10 Years")</f>
        <v>6-8 Years</v>
      </c>
      <c r="U8942" t="str" cm="1">
        <f t="array" ref="U8942">_xlfn.IFS(P8942&gt;60,"High Risk",P8942&gt;30,"Medium Risk",TRUE,"Low Risk")</f>
        <v>High Risk</v>
      </c>
      <c r="V8942">
        <f t="shared" si="139"/>
        <v>6</v>
      </c>
    </row>
    <row r="8943" spans="1:22" hidden="1" x14ac:dyDescent="0.2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 s="2">
        <v>120875.23</v>
      </c>
      <c r="H8943">
        <v>2</v>
      </c>
      <c r="I8943">
        <v>0</v>
      </c>
      <c r="J8943">
        <v>1</v>
      </c>
      <c r="K8943" s="1">
        <v>113407.26</v>
      </c>
      <c r="L8943">
        <v>0</v>
      </c>
      <c r="M8943">
        <v>5</v>
      </c>
      <c r="N8943">
        <v>2761</v>
      </c>
      <c r="O8943">
        <v>10</v>
      </c>
      <c r="P8943">
        <v>9</v>
      </c>
      <c r="Q8943">
        <v>1</v>
      </c>
      <c r="R8943">
        <v>13805</v>
      </c>
      <c r="S8943" t="str" cm="1">
        <f t="array" ref="S8943">_xlfn.IFS(E8946&lt;30,"18-29",E8946&lt;45,"30-44",TRUE,"45+")</f>
        <v>45+</v>
      </c>
      <c r="T8943" t="str" cm="1">
        <f t="array" ref="T8943">_xlfn.IFS(F8943&lt;=2,"0-2 Years",F8943&lt;=5,"3-5 Years",F8943&lt;=8,"6-8 Years",TRUE,"9-10 Years")</f>
        <v>3-5 Years</v>
      </c>
      <c r="U8943" t="str" cm="1">
        <f t="array" ref="U8943">_xlfn.IFS(P8943&gt;60,"High Risk",P8943&gt;30,"Medium Risk",TRUE,"Low Risk")</f>
        <v>Low Risk</v>
      </c>
      <c r="V8943">
        <f t="shared" si="139"/>
        <v>0</v>
      </c>
    </row>
    <row r="8944" spans="1:22" hidden="1" x14ac:dyDescent="0.2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 s="2">
        <v>71786.899999999994</v>
      </c>
      <c r="H8944">
        <v>2</v>
      </c>
      <c r="I8944">
        <v>1</v>
      </c>
      <c r="J8944">
        <v>1</v>
      </c>
      <c r="K8944" s="1">
        <v>67734.789999999994</v>
      </c>
      <c r="L8944">
        <v>0</v>
      </c>
      <c r="M8944">
        <v>26</v>
      </c>
      <c r="N8944">
        <v>4980</v>
      </c>
      <c r="O8944">
        <v>0</v>
      </c>
      <c r="P8944">
        <v>102</v>
      </c>
      <c r="Q8944">
        <v>0</v>
      </c>
      <c r="R8944">
        <v>129480</v>
      </c>
      <c r="S8944" t="str" cm="1">
        <f t="array" ref="S8944">_xlfn.IFS(E8947&lt;30,"18-29",E8947&lt;45,"30-44",TRUE,"45+")</f>
        <v>30-44</v>
      </c>
      <c r="T8944" t="str" cm="1">
        <f t="array" ref="T8944">_xlfn.IFS(F8944&lt;=2,"0-2 Years",F8944&lt;=5,"3-5 Years",F8944&lt;=8,"6-8 Years",TRUE,"9-10 Years")</f>
        <v>9-10 Years</v>
      </c>
      <c r="U8944" t="str" cm="1">
        <f t="array" ref="U8944">_xlfn.IFS(P8944&gt;60,"High Risk",P8944&gt;30,"Medium Risk",TRUE,"Low Risk")</f>
        <v>High Risk</v>
      </c>
      <c r="V8944">
        <f t="shared" si="139"/>
        <v>0</v>
      </c>
    </row>
    <row r="8945" spans="1:22" hidden="1" x14ac:dyDescent="0.2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 s="2">
        <v>113143.12</v>
      </c>
      <c r="H8945">
        <v>1</v>
      </c>
      <c r="I8945">
        <v>0</v>
      </c>
      <c r="J8945">
        <v>0</v>
      </c>
      <c r="K8945" s="1">
        <v>3363.36</v>
      </c>
      <c r="L8945">
        <v>0</v>
      </c>
      <c r="M8945">
        <v>1</v>
      </c>
      <c r="N8945">
        <v>2614</v>
      </c>
      <c r="O8945">
        <v>0</v>
      </c>
      <c r="P8945">
        <v>24</v>
      </c>
      <c r="Q8945">
        <v>0</v>
      </c>
      <c r="R8945">
        <v>2614</v>
      </c>
      <c r="S8945" t="str" cm="1">
        <f t="array" ref="S8945">_xlfn.IFS(E8948&lt;30,"18-29",E8948&lt;45,"30-44",TRUE,"45+")</f>
        <v>18-29</v>
      </c>
      <c r="T8945" t="str" cm="1">
        <f t="array" ref="T8945">_xlfn.IFS(F8945&lt;=2,"0-2 Years",F8945&lt;=5,"3-5 Years",F8945&lt;=8,"6-8 Years",TRUE,"9-10 Years")</f>
        <v>6-8 Years</v>
      </c>
      <c r="U8945" t="str" cm="1">
        <f t="array" ref="U8945">_xlfn.IFS(P8945&gt;60,"High Risk",P8945&gt;30,"Medium Risk",TRUE,"Low Risk")</f>
        <v>Low Risk</v>
      </c>
      <c r="V8945">
        <f t="shared" si="139"/>
        <v>5</v>
      </c>
    </row>
    <row r="8946" spans="1:22" hidden="1" x14ac:dyDescent="0.2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 s="2">
        <v>150777.72</v>
      </c>
      <c r="H8946">
        <v>2</v>
      </c>
      <c r="I8946">
        <v>1</v>
      </c>
      <c r="J8946">
        <v>1</v>
      </c>
      <c r="K8946" s="1">
        <v>135757.26999999999</v>
      </c>
      <c r="L8946">
        <v>0</v>
      </c>
      <c r="M8946">
        <v>19</v>
      </c>
      <c r="N8946">
        <v>4341</v>
      </c>
      <c r="O8946">
        <v>8</v>
      </c>
      <c r="P8946">
        <v>139</v>
      </c>
      <c r="Q8946">
        <v>0.42105263157894735</v>
      </c>
      <c r="R8946">
        <v>82479</v>
      </c>
      <c r="S8946" t="str" cm="1">
        <f t="array" ref="S8946">_xlfn.IFS(E8949&lt;30,"18-29",E8949&lt;45,"30-44",TRUE,"45+")</f>
        <v>30-44</v>
      </c>
      <c r="T8946" t="str" cm="1">
        <f t="array" ref="T8946">_xlfn.IFS(F8946&lt;=2,"0-2 Years",F8946&lt;=5,"3-5 Years",F8946&lt;=8,"6-8 Years",TRUE,"9-10 Years")</f>
        <v>0-2 Years</v>
      </c>
      <c r="U8946" t="str" cm="1">
        <f t="array" ref="U8946">_xlfn.IFS(P8946&gt;60,"High Risk",P8946&gt;30,"Medium Risk",TRUE,"Low Risk")</f>
        <v>High Risk</v>
      </c>
      <c r="V8946">
        <f t="shared" si="139"/>
        <v>2</v>
      </c>
    </row>
    <row r="8947" spans="1:22" hidden="1" x14ac:dyDescent="0.2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 s="2">
        <v>174894.53</v>
      </c>
      <c r="H8947">
        <v>1</v>
      </c>
      <c r="I8947">
        <v>1</v>
      </c>
      <c r="J8947">
        <v>1</v>
      </c>
      <c r="K8947" s="1">
        <v>22314.55</v>
      </c>
      <c r="L8947">
        <v>0</v>
      </c>
      <c r="M8947">
        <v>14</v>
      </c>
      <c r="N8947">
        <v>2891</v>
      </c>
      <c r="O8947">
        <v>1</v>
      </c>
      <c r="P8947">
        <v>97</v>
      </c>
      <c r="Q8947">
        <v>7.1428571428571425E-2</v>
      </c>
      <c r="R8947">
        <v>40474</v>
      </c>
      <c r="S8947" t="str" cm="1">
        <f t="array" ref="S8947">_xlfn.IFS(E8950&lt;30,"18-29",E8950&lt;45,"30-44",TRUE,"45+")</f>
        <v>45+</v>
      </c>
      <c r="T8947" t="str" cm="1">
        <f t="array" ref="T8947">_xlfn.IFS(F8947&lt;=2,"0-2 Years",F8947&lt;=5,"3-5 Years",F8947&lt;=8,"6-8 Years",TRUE,"9-10 Years")</f>
        <v>0-2 Years</v>
      </c>
      <c r="U8947" t="str" cm="1">
        <f t="array" ref="U8947">_xlfn.IFS(P8947&gt;60,"High Risk",P8947&gt;30,"Medium Risk",TRUE,"Low Risk")</f>
        <v>High Risk</v>
      </c>
      <c r="V8947">
        <f t="shared" si="139"/>
        <v>3</v>
      </c>
    </row>
    <row r="8948" spans="1:22" x14ac:dyDescent="0.2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 s="2">
        <v>0</v>
      </c>
      <c r="H8948">
        <v>1</v>
      </c>
      <c r="I8948">
        <v>0</v>
      </c>
      <c r="J8948">
        <v>0</v>
      </c>
      <c r="K8948" s="1">
        <v>129526.57</v>
      </c>
      <c r="L8948">
        <v>0</v>
      </c>
      <c r="M8948">
        <v>6</v>
      </c>
      <c r="N8948">
        <v>875</v>
      </c>
      <c r="O8948">
        <v>7</v>
      </c>
      <c r="P8948">
        <v>112</v>
      </c>
      <c r="Q8948">
        <v>1</v>
      </c>
      <c r="R8948">
        <v>5250</v>
      </c>
      <c r="S8948" t="str" cm="1">
        <f t="array" ref="S8948">_xlfn.IFS(E8951&lt;30,"18-29",E8951&lt;45,"30-44",TRUE,"45+")</f>
        <v>45+</v>
      </c>
      <c r="T8948" t="str" cm="1">
        <f t="array" ref="T8948">_xlfn.IFS(F8948&lt;=2,"0-2 Years",F8948&lt;=5,"3-5 Years",F8948&lt;=8,"6-8 Years",TRUE,"9-10 Years")</f>
        <v>6-8 Years</v>
      </c>
      <c r="U8948" t="str" cm="1">
        <f t="array" ref="U8948">_xlfn.IFS(P8948&gt;60,"High Risk",P8948&gt;30,"Medium Risk",TRUE,"Low Risk")</f>
        <v>High Risk</v>
      </c>
      <c r="V8948">
        <f t="shared" si="139"/>
        <v>8</v>
      </c>
    </row>
    <row r="8949" spans="1:22" hidden="1" x14ac:dyDescent="0.2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 s="2">
        <v>160416.56</v>
      </c>
      <c r="H8949">
        <v>1</v>
      </c>
      <c r="I8949">
        <v>0</v>
      </c>
      <c r="J8949">
        <v>1</v>
      </c>
      <c r="K8949" s="1">
        <v>37266.43</v>
      </c>
      <c r="L8949">
        <v>0</v>
      </c>
      <c r="M8949">
        <v>23</v>
      </c>
      <c r="N8949">
        <v>2112</v>
      </c>
      <c r="O8949">
        <v>8</v>
      </c>
      <c r="P8949">
        <v>43</v>
      </c>
      <c r="Q8949">
        <v>0.34782608695652173</v>
      </c>
      <c r="R8949">
        <v>48576</v>
      </c>
      <c r="S8949" t="str" cm="1">
        <f t="array" ref="S8949">_xlfn.IFS(E8952&lt;30,"18-29",E8952&lt;45,"30-44",TRUE,"45+")</f>
        <v>30-44</v>
      </c>
      <c r="T8949" t="str" cm="1">
        <f t="array" ref="T8949">_xlfn.IFS(F8949&lt;=2,"0-2 Years",F8949&lt;=5,"3-5 Years",F8949&lt;=8,"6-8 Years",TRUE,"9-10 Years")</f>
        <v>0-2 Years</v>
      </c>
      <c r="U8949" t="str" cm="1">
        <f t="array" ref="U8949">_xlfn.IFS(P8949&gt;60,"High Risk",P8949&gt;30,"Medium Risk",TRUE,"Low Risk")</f>
        <v>Medium Risk</v>
      </c>
      <c r="V8949">
        <f t="shared" si="139"/>
        <v>3</v>
      </c>
    </row>
    <row r="8950" spans="1:22" x14ac:dyDescent="0.2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 s="2">
        <v>91246.53</v>
      </c>
      <c r="H8950">
        <v>1</v>
      </c>
      <c r="I8950">
        <v>1</v>
      </c>
      <c r="J8950">
        <v>0</v>
      </c>
      <c r="K8950" s="1">
        <v>60017.46</v>
      </c>
      <c r="L8950">
        <v>1</v>
      </c>
      <c r="M8950">
        <v>2</v>
      </c>
      <c r="N8950">
        <v>4740</v>
      </c>
      <c r="O8950">
        <v>9</v>
      </c>
      <c r="P8950">
        <v>159</v>
      </c>
      <c r="Q8950">
        <v>1</v>
      </c>
      <c r="R8950">
        <v>9480</v>
      </c>
      <c r="S8950" t="str" cm="1">
        <f t="array" ref="S8950">_xlfn.IFS(E8953&lt;30,"18-29",E8953&lt;45,"30-44",TRUE,"45+")</f>
        <v>18-29</v>
      </c>
      <c r="T8950" t="str" cm="1">
        <f t="array" ref="T8950">_xlfn.IFS(F8950&lt;=2,"0-2 Years",F8950&lt;=5,"3-5 Years",F8950&lt;=8,"6-8 Years",TRUE,"9-10 Years")</f>
        <v>3-5 Years</v>
      </c>
      <c r="U8950" t="str" cm="1">
        <f t="array" ref="U8950">_xlfn.IFS(P8950&gt;60,"High Risk",P8950&gt;30,"Medium Risk",TRUE,"Low Risk")</f>
        <v>High Risk</v>
      </c>
      <c r="V8950">
        <f t="shared" si="139"/>
        <v>6</v>
      </c>
    </row>
    <row r="8951" spans="1:22" x14ac:dyDescent="0.2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 s="2">
        <v>0</v>
      </c>
      <c r="H8951">
        <v>2</v>
      </c>
      <c r="I8951">
        <v>1</v>
      </c>
      <c r="J8951">
        <v>0</v>
      </c>
      <c r="K8951" s="1">
        <v>153015.42000000001</v>
      </c>
      <c r="L8951">
        <v>0</v>
      </c>
      <c r="M8951">
        <v>15</v>
      </c>
      <c r="N8951">
        <v>3808</v>
      </c>
      <c r="O8951">
        <v>9</v>
      </c>
      <c r="P8951">
        <v>44</v>
      </c>
      <c r="Q8951">
        <v>0.6</v>
      </c>
      <c r="R8951">
        <v>57120</v>
      </c>
      <c r="S8951" t="str" cm="1">
        <f t="array" ref="S8951">_xlfn.IFS(E8954&lt;30,"18-29",E8954&lt;45,"30-44",TRUE,"45+")</f>
        <v>45+</v>
      </c>
      <c r="T8951" t="str" cm="1">
        <f t="array" ref="T8951">_xlfn.IFS(F8951&lt;=2,"0-2 Years",F8951&lt;=5,"3-5 Years",F8951&lt;=8,"6-8 Years",TRUE,"9-10 Years")</f>
        <v>9-10 Years</v>
      </c>
      <c r="U8951" t="str" cm="1">
        <f t="array" ref="U8951">_xlfn.IFS(P8951&gt;60,"High Risk",P8951&gt;30,"Medium Risk",TRUE,"Low Risk")</f>
        <v>Medium Risk</v>
      </c>
      <c r="V8951">
        <f t="shared" si="139"/>
        <v>7</v>
      </c>
    </row>
    <row r="8952" spans="1:22" hidden="1" x14ac:dyDescent="0.2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 s="2">
        <v>0</v>
      </c>
      <c r="H8952">
        <v>1</v>
      </c>
      <c r="I8952">
        <v>1</v>
      </c>
      <c r="J8952">
        <v>1</v>
      </c>
      <c r="K8952" s="1">
        <v>54209.02</v>
      </c>
      <c r="L8952">
        <v>0</v>
      </c>
      <c r="M8952">
        <v>30</v>
      </c>
      <c r="N8952">
        <v>3347</v>
      </c>
      <c r="O8952">
        <v>5</v>
      </c>
      <c r="P8952">
        <v>11</v>
      </c>
      <c r="Q8952">
        <v>0.16666666666666666</v>
      </c>
      <c r="R8952">
        <v>100410</v>
      </c>
      <c r="S8952" t="str" cm="1">
        <f t="array" ref="S8952">_xlfn.IFS(E8955&lt;30,"18-29",E8955&lt;45,"30-44",TRUE,"45+")</f>
        <v>30-44</v>
      </c>
      <c r="T8952" t="str" cm="1">
        <f t="array" ref="T8952">_xlfn.IFS(F8952&lt;=2,"0-2 Years",F8952&lt;=5,"3-5 Years",F8952&lt;=8,"6-8 Years",TRUE,"9-10 Years")</f>
        <v>3-5 Years</v>
      </c>
      <c r="U8952" t="str" cm="1">
        <f t="array" ref="U8952">_xlfn.IFS(P8952&gt;60,"High Risk",P8952&gt;30,"Medium Risk",TRUE,"Low Risk")</f>
        <v>Low Risk</v>
      </c>
      <c r="V8952">
        <f t="shared" si="139"/>
        <v>5</v>
      </c>
    </row>
    <row r="8953" spans="1:22" hidden="1" x14ac:dyDescent="0.2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 s="2">
        <v>98775.23</v>
      </c>
      <c r="H8953">
        <v>1</v>
      </c>
      <c r="I8953">
        <v>1</v>
      </c>
      <c r="J8953">
        <v>0</v>
      </c>
      <c r="K8953" s="1">
        <v>114603.96</v>
      </c>
      <c r="L8953">
        <v>0</v>
      </c>
      <c r="M8953">
        <v>18</v>
      </c>
      <c r="N8953">
        <v>4059</v>
      </c>
      <c r="O8953">
        <v>5</v>
      </c>
      <c r="P8953">
        <v>63</v>
      </c>
      <c r="Q8953">
        <v>0.27777777777777779</v>
      </c>
      <c r="R8953">
        <v>73062</v>
      </c>
      <c r="S8953" t="str" cm="1">
        <f t="array" ref="S8953">_xlfn.IFS(E8956&lt;30,"18-29",E8956&lt;45,"30-44",TRUE,"45+")</f>
        <v>45+</v>
      </c>
      <c r="T8953" t="str" cm="1">
        <f t="array" ref="T8953">_xlfn.IFS(F8953&lt;=2,"0-2 Years",F8953&lt;=5,"3-5 Years",F8953&lt;=8,"6-8 Years",TRUE,"9-10 Years")</f>
        <v>6-8 Years</v>
      </c>
      <c r="U8953" t="str" cm="1">
        <f t="array" ref="U8953">_xlfn.IFS(P8953&gt;60,"High Risk",P8953&gt;30,"Medium Risk",TRUE,"Low Risk")</f>
        <v>High Risk</v>
      </c>
      <c r="V8953">
        <f t="shared" si="139"/>
        <v>5</v>
      </c>
    </row>
    <row r="8954" spans="1:22" x14ac:dyDescent="0.2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 s="2">
        <v>139756.12</v>
      </c>
      <c r="H8954">
        <v>1</v>
      </c>
      <c r="I8954">
        <v>1</v>
      </c>
      <c r="J8954">
        <v>0</v>
      </c>
      <c r="K8954" s="1">
        <v>165849.49</v>
      </c>
      <c r="L8954">
        <v>1</v>
      </c>
      <c r="M8954">
        <v>15</v>
      </c>
      <c r="N8954">
        <v>972</v>
      </c>
      <c r="O8954">
        <v>1</v>
      </c>
      <c r="P8954">
        <v>34</v>
      </c>
      <c r="Q8954">
        <v>6.6666666666666666E-2</v>
      </c>
      <c r="R8954">
        <v>14580</v>
      </c>
      <c r="S8954" t="str" cm="1">
        <f t="array" ref="S8954">_xlfn.IFS(E8957&lt;30,"18-29",E8957&lt;45,"30-44",TRUE,"45+")</f>
        <v>45+</v>
      </c>
      <c r="T8954" t="str" cm="1">
        <f t="array" ref="T8954">_xlfn.IFS(F8954&lt;=2,"0-2 Years",F8954&lt;=5,"3-5 Years",F8954&lt;=8,"6-8 Years",TRUE,"9-10 Years")</f>
        <v>9-10 Years</v>
      </c>
      <c r="U8954" t="str" cm="1">
        <f t="array" ref="U8954">_xlfn.IFS(P8954&gt;60,"High Risk",P8954&gt;30,"Medium Risk",TRUE,"Low Risk")</f>
        <v>Medium Risk</v>
      </c>
      <c r="V8954">
        <f t="shared" si="139"/>
        <v>6</v>
      </c>
    </row>
    <row r="8955" spans="1:22" hidden="1" x14ac:dyDescent="0.2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 s="2">
        <v>177626.77</v>
      </c>
      <c r="H8955">
        <v>3</v>
      </c>
      <c r="I8955">
        <v>0</v>
      </c>
      <c r="J8955">
        <v>1</v>
      </c>
      <c r="K8955" s="1">
        <v>16392.72</v>
      </c>
      <c r="L8955">
        <v>1</v>
      </c>
      <c r="M8955">
        <v>13</v>
      </c>
      <c r="N8955">
        <v>332</v>
      </c>
      <c r="O8955">
        <v>9</v>
      </c>
      <c r="P8955">
        <v>174</v>
      </c>
      <c r="Q8955">
        <v>0.69230769230769229</v>
      </c>
      <c r="R8955">
        <v>4316</v>
      </c>
      <c r="S8955" t="str" cm="1">
        <f t="array" ref="S8955">_xlfn.IFS(E8958&lt;30,"18-29",E8958&lt;45,"30-44",TRUE,"45+")</f>
        <v>30-44</v>
      </c>
      <c r="T8955" t="str" cm="1">
        <f t="array" ref="T8955">_xlfn.IFS(F8955&lt;=2,"0-2 Years",F8955&lt;=5,"3-5 Years",F8955&lt;=8,"6-8 Years",TRUE,"9-10 Years")</f>
        <v>3-5 Years</v>
      </c>
      <c r="U8955" t="str" cm="1">
        <f t="array" ref="U8955">_xlfn.IFS(P8955&gt;60,"High Risk",P8955&gt;30,"Medium Risk",TRUE,"Low Risk")</f>
        <v>High Risk</v>
      </c>
      <c r="V8955">
        <f t="shared" si="139"/>
        <v>0</v>
      </c>
    </row>
    <row r="8956" spans="1:22" x14ac:dyDescent="0.2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 s="2">
        <v>0</v>
      </c>
      <c r="H8956">
        <v>1</v>
      </c>
      <c r="I8956">
        <v>1</v>
      </c>
      <c r="J8956">
        <v>1</v>
      </c>
      <c r="K8956" s="1">
        <v>162719.69</v>
      </c>
      <c r="L8956">
        <v>1</v>
      </c>
      <c r="M8956">
        <v>28</v>
      </c>
      <c r="N8956">
        <v>4630</v>
      </c>
      <c r="O8956">
        <v>5</v>
      </c>
      <c r="P8956">
        <v>176</v>
      </c>
      <c r="Q8956">
        <v>0.17857142857142858</v>
      </c>
      <c r="R8956">
        <v>129640</v>
      </c>
      <c r="S8956" t="str" cm="1">
        <f t="array" ref="S8956">_xlfn.IFS(E8959&lt;30,"18-29",E8959&lt;45,"30-44",TRUE,"45+")</f>
        <v>30-44</v>
      </c>
      <c r="T8956" t="str" cm="1">
        <f t="array" ref="T8956">_xlfn.IFS(F8956&lt;=2,"0-2 Years",F8956&lt;=5,"3-5 Years",F8956&lt;=8,"6-8 Years",TRUE,"9-10 Years")</f>
        <v>6-8 Years</v>
      </c>
      <c r="U8956" t="str" cm="1">
        <f t="array" ref="U8956">_xlfn.IFS(P8956&gt;60,"High Risk",P8956&gt;30,"Medium Risk",TRUE,"Low Risk")</f>
        <v>High Risk</v>
      </c>
      <c r="V8956">
        <f t="shared" si="139"/>
        <v>6</v>
      </c>
    </row>
    <row r="8957" spans="1:22" x14ac:dyDescent="0.2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 s="2">
        <v>0</v>
      </c>
      <c r="H8957">
        <v>1</v>
      </c>
      <c r="I8957">
        <v>0</v>
      </c>
      <c r="J8957">
        <v>0</v>
      </c>
      <c r="K8957" s="1">
        <v>107112.25</v>
      </c>
      <c r="L8957">
        <v>1</v>
      </c>
      <c r="M8957">
        <v>30</v>
      </c>
      <c r="N8957">
        <v>2538</v>
      </c>
      <c r="O8957">
        <v>3</v>
      </c>
      <c r="P8957">
        <v>163</v>
      </c>
      <c r="Q8957">
        <v>0.1</v>
      </c>
      <c r="R8957">
        <v>76140</v>
      </c>
      <c r="S8957" t="str" cm="1">
        <f t="array" ref="S8957">_xlfn.IFS(E8960&lt;30,"18-29",E8960&lt;45,"30-44",TRUE,"45+")</f>
        <v>45+</v>
      </c>
      <c r="T8957" t="str" cm="1">
        <f t="array" ref="T8957">_xlfn.IFS(F8957&lt;=2,"0-2 Years",F8957&lt;=5,"3-5 Years",F8957&lt;=8,"6-8 Years",TRUE,"9-10 Years")</f>
        <v>3-5 Years</v>
      </c>
      <c r="U8957" t="str" cm="1">
        <f t="array" ref="U8957">_xlfn.IFS(P8957&gt;60,"High Risk",P8957&gt;30,"Medium Risk",TRUE,"Low Risk")</f>
        <v>High Risk</v>
      </c>
      <c r="V8957">
        <f t="shared" si="139"/>
        <v>9</v>
      </c>
    </row>
    <row r="8958" spans="1:22" hidden="1" x14ac:dyDescent="0.2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 s="2">
        <v>0</v>
      </c>
      <c r="H8958">
        <v>2</v>
      </c>
      <c r="I8958">
        <v>0</v>
      </c>
      <c r="J8958">
        <v>1</v>
      </c>
      <c r="K8958" s="1">
        <v>41823.22</v>
      </c>
      <c r="L8958">
        <v>0</v>
      </c>
      <c r="M8958">
        <v>29</v>
      </c>
      <c r="N8958">
        <v>2695</v>
      </c>
      <c r="O8958">
        <v>4</v>
      </c>
      <c r="P8958">
        <v>76</v>
      </c>
      <c r="Q8958">
        <v>0.13793103448275862</v>
      </c>
      <c r="R8958">
        <v>78155</v>
      </c>
      <c r="S8958" t="str" cm="1">
        <f t="array" ref="S8958">_xlfn.IFS(E8961&lt;30,"18-29",E8961&lt;45,"30-44",TRUE,"45+")</f>
        <v>18-29</v>
      </c>
      <c r="T8958" t="str" cm="1">
        <f t="array" ref="T8958">_xlfn.IFS(F8958&lt;=2,"0-2 Years",F8958&lt;=5,"3-5 Years",F8958&lt;=8,"6-8 Years",TRUE,"9-10 Years")</f>
        <v>6-8 Years</v>
      </c>
      <c r="U8958" t="str" cm="1">
        <f t="array" ref="U8958">_xlfn.IFS(P8958&gt;60,"High Risk",P8958&gt;30,"Medium Risk",TRUE,"Low Risk")</f>
        <v>High Risk</v>
      </c>
      <c r="V8958">
        <f t="shared" si="139"/>
        <v>3</v>
      </c>
    </row>
    <row r="8959" spans="1:22" hidden="1" x14ac:dyDescent="0.2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 s="2">
        <v>152496.82</v>
      </c>
      <c r="H8959">
        <v>1</v>
      </c>
      <c r="I8959">
        <v>1</v>
      </c>
      <c r="J8959">
        <v>1</v>
      </c>
      <c r="K8959" s="1">
        <v>99907.29</v>
      </c>
      <c r="L8959">
        <v>0</v>
      </c>
      <c r="M8959">
        <v>25</v>
      </c>
      <c r="N8959">
        <v>3646</v>
      </c>
      <c r="O8959">
        <v>7</v>
      </c>
      <c r="P8959">
        <v>23</v>
      </c>
      <c r="Q8959">
        <v>0.28000000000000003</v>
      </c>
      <c r="R8959">
        <v>91150</v>
      </c>
      <c r="S8959" t="str" cm="1">
        <f t="array" ref="S8959">_xlfn.IFS(E8962&lt;30,"18-29",E8962&lt;45,"30-44",TRUE,"45+")</f>
        <v>18-29</v>
      </c>
      <c r="T8959" t="str" cm="1">
        <f t="array" ref="T8959">_xlfn.IFS(F8959&lt;=2,"0-2 Years",F8959&lt;=5,"3-5 Years",F8959&lt;=8,"6-8 Years",TRUE,"9-10 Years")</f>
        <v>6-8 Years</v>
      </c>
      <c r="U8959" t="str" cm="1">
        <f t="array" ref="U8959">_xlfn.IFS(P8959&gt;60,"High Risk",P8959&gt;30,"Medium Risk",TRUE,"Low Risk")</f>
        <v>Low Risk</v>
      </c>
      <c r="V8959">
        <f t="shared" si="139"/>
        <v>2</v>
      </c>
    </row>
    <row r="8960" spans="1:22" hidden="1" x14ac:dyDescent="0.2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 s="2">
        <v>0</v>
      </c>
      <c r="H8960">
        <v>2</v>
      </c>
      <c r="I8960">
        <v>0</v>
      </c>
      <c r="J8960">
        <v>1</v>
      </c>
      <c r="K8960" s="1">
        <v>178229.04</v>
      </c>
      <c r="L8960">
        <v>0</v>
      </c>
      <c r="M8960">
        <v>11</v>
      </c>
      <c r="N8960">
        <v>3206</v>
      </c>
      <c r="O8960">
        <v>9</v>
      </c>
      <c r="P8960">
        <v>70</v>
      </c>
      <c r="Q8960">
        <v>0.81818181818181823</v>
      </c>
      <c r="R8960">
        <v>35266</v>
      </c>
      <c r="S8960" t="str" cm="1">
        <f t="array" ref="S8960">_xlfn.IFS(E8963&lt;30,"18-29",E8963&lt;45,"30-44",TRUE,"45+")</f>
        <v>30-44</v>
      </c>
      <c r="T8960" t="str" cm="1">
        <f t="array" ref="T8960">_xlfn.IFS(F8960&lt;=2,"0-2 Years",F8960&lt;=5,"3-5 Years",F8960&lt;=8,"6-8 Years",TRUE,"9-10 Years")</f>
        <v>6-8 Years</v>
      </c>
      <c r="U8960" t="str" cm="1">
        <f t="array" ref="U8960">_xlfn.IFS(P8960&gt;60,"High Risk",P8960&gt;30,"Medium Risk",TRUE,"Low Risk")</f>
        <v>High Risk</v>
      </c>
      <c r="V8960">
        <f t="shared" si="139"/>
        <v>4</v>
      </c>
    </row>
    <row r="8961" spans="1:22" hidden="1" x14ac:dyDescent="0.2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 s="2">
        <v>112930.28</v>
      </c>
      <c r="H8961">
        <v>2</v>
      </c>
      <c r="I8961">
        <v>1</v>
      </c>
      <c r="J8961">
        <v>0</v>
      </c>
      <c r="K8961" s="1">
        <v>22095.73</v>
      </c>
      <c r="L8961">
        <v>0</v>
      </c>
      <c r="M8961">
        <v>18</v>
      </c>
      <c r="N8961">
        <v>1558</v>
      </c>
      <c r="O8961">
        <v>5</v>
      </c>
      <c r="P8961">
        <v>1</v>
      </c>
      <c r="Q8961">
        <v>0.27777777777777779</v>
      </c>
      <c r="R8961">
        <v>28044</v>
      </c>
      <c r="S8961" t="str" cm="1">
        <f t="array" ref="S8961">_xlfn.IFS(E8964&lt;30,"18-29",E8964&lt;45,"30-44",TRUE,"45+")</f>
        <v>30-44</v>
      </c>
      <c r="T8961" t="str" cm="1">
        <f t="array" ref="T8961">_xlfn.IFS(F8961&lt;=2,"0-2 Years",F8961&lt;=5,"3-5 Years",F8961&lt;=8,"6-8 Years",TRUE,"9-10 Years")</f>
        <v>0-2 Years</v>
      </c>
      <c r="U8961" t="str" cm="1">
        <f t="array" ref="U8961">_xlfn.IFS(P8961&gt;60,"High Risk",P8961&gt;30,"Medium Risk",TRUE,"Low Risk")</f>
        <v>Low Risk</v>
      </c>
      <c r="V8961">
        <f t="shared" si="139"/>
        <v>4</v>
      </c>
    </row>
    <row r="8962" spans="1:22" hidden="1" x14ac:dyDescent="0.2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 s="2">
        <v>113674.2</v>
      </c>
      <c r="H8962">
        <v>1</v>
      </c>
      <c r="I8962">
        <v>1</v>
      </c>
      <c r="J8962">
        <v>0</v>
      </c>
      <c r="K8962" s="1">
        <v>197861.16</v>
      </c>
      <c r="L8962">
        <v>1</v>
      </c>
      <c r="M8962">
        <v>20</v>
      </c>
      <c r="N8962">
        <v>2949</v>
      </c>
      <c r="O8962">
        <v>9</v>
      </c>
      <c r="P8962">
        <v>32</v>
      </c>
      <c r="Q8962">
        <v>0.45</v>
      </c>
      <c r="R8962">
        <v>58980</v>
      </c>
      <c r="S8962" t="str" cm="1">
        <f t="array" ref="S8962">_xlfn.IFS(E8965&lt;30,"18-29",E8965&lt;45,"30-44",TRUE,"45+")</f>
        <v>45+</v>
      </c>
      <c r="T8962" t="str" cm="1">
        <f t="array" ref="T8962">_xlfn.IFS(F8962&lt;=2,"0-2 Years",F8962&lt;=5,"3-5 Years",F8962&lt;=8,"6-8 Years",TRUE,"9-10 Years")</f>
        <v>6-8 Years</v>
      </c>
      <c r="U8962" t="str" cm="1">
        <f t="array" ref="U8962">_xlfn.IFS(P8962&gt;60,"High Risk",P8962&gt;30,"Medium Risk",TRUE,"Low Risk")</f>
        <v>Medium Risk</v>
      </c>
      <c r="V8962">
        <f t="shared" si="139"/>
        <v>5</v>
      </c>
    </row>
    <row r="8963" spans="1:22" x14ac:dyDescent="0.2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 s="2">
        <v>0</v>
      </c>
      <c r="H8963">
        <v>1</v>
      </c>
      <c r="I8963">
        <v>1</v>
      </c>
      <c r="J8963">
        <v>0</v>
      </c>
      <c r="K8963" s="1">
        <v>138328.24</v>
      </c>
      <c r="L8963">
        <v>0</v>
      </c>
      <c r="M8963">
        <v>26</v>
      </c>
      <c r="N8963">
        <v>4611</v>
      </c>
      <c r="O8963">
        <v>2</v>
      </c>
      <c r="P8963">
        <v>174</v>
      </c>
      <c r="Q8963">
        <v>7.6923076923076927E-2</v>
      </c>
      <c r="R8963">
        <v>119886</v>
      </c>
      <c r="S8963" t="str" cm="1">
        <f t="array" ref="S8963">_xlfn.IFS(E8966&lt;30,"18-29",E8966&lt;45,"30-44",TRUE,"45+")</f>
        <v>30-44</v>
      </c>
      <c r="T8963" t="str" cm="1">
        <f t="array" ref="T8963">_xlfn.IFS(F8963&lt;=2,"0-2 Years",F8963&lt;=5,"3-5 Years",F8963&lt;=8,"6-8 Years",TRUE,"9-10 Years")</f>
        <v>9-10 Years</v>
      </c>
      <c r="U8963" t="str" cm="1">
        <f t="array" ref="U8963">_xlfn.IFS(P8963&gt;60,"High Risk",P8963&gt;30,"Medium Risk",TRUE,"Low Risk")</f>
        <v>High Risk</v>
      </c>
      <c r="V8963">
        <f t="shared" ref="V8963:V9026" si="140">IF(J8963=0,3,0)+IF(G8963=0,3,0)+IF(H8963=1,2,0)+IF(E8963&gt;45,1,0)+IF(F8963&lt;3,1,0)</f>
        <v>8</v>
      </c>
    </row>
    <row r="8964" spans="1:22" hidden="1" x14ac:dyDescent="0.2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 s="2">
        <v>144450.57999999999</v>
      </c>
      <c r="H8964">
        <v>1</v>
      </c>
      <c r="I8964">
        <v>0</v>
      </c>
      <c r="J8964">
        <v>1</v>
      </c>
      <c r="K8964" s="1">
        <v>137276.82999999999</v>
      </c>
      <c r="L8964">
        <v>0</v>
      </c>
      <c r="M8964">
        <v>4</v>
      </c>
      <c r="N8964">
        <v>2840</v>
      </c>
      <c r="O8964">
        <v>0</v>
      </c>
      <c r="P8964">
        <v>139</v>
      </c>
      <c r="Q8964">
        <v>0</v>
      </c>
      <c r="R8964">
        <v>11360</v>
      </c>
      <c r="S8964" t="str" cm="1">
        <f t="array" ref="S8964">_xlfn.IFS(E8967&lt;30,"18-29",E8967&lt;45,"30-44",TRUE,"45+")</f>
        <v>45+</v>
      </c>
      <c r="T8964" t="str" cm="1">
        <f t="array" ref="T8964">_xlfn.IFS(F8964&lt;=2,"0-2 Years",F8964&lt;=5,"3-5 Years",F8964&lt;=8,"6-8 Years",TRUE,"9-10 Years")</f>
        <v>0-2 Years</v>
      </c>
      <c r="U8964" t="str" cm="1">
        <f t="array" ref="U8964">_xlfn.IFS(P8964&gt;60,"High Risk",P8964&gt;30,"Medium Risk",TRUE,"Low Risk")</f>
        <v>High Risk</v>
      </c>
      <c r="V8964">
        <f t="shared" si="140"/>
        <v>3</v>
      </c>
    </row>
    <row r="8965" spans="1:22" hidden="1" x14ac:dyDescent="0.2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 s="2">
        <v>171236.3</v>
      </c>
      <c r="H8965">
        <v>2</v>
      </c>
      <c r="I8965">
        <v>0</v>
      </c>
      <c r="J8965">
        <v>0</v>
      </c>
      <c r="K8965" s="1">
        <v>21834.400000000001</v>
      </c>
      <c r="L8965">
        <v>1</v>
      </c>
      <c r="M8965">
        <v>1</v>
      </c>
      <c r="N8965">
        <v>375</v>
      </c>
      <c r="O8965">
        <v>2</v>
      </c>
      <c r="P8965">
        <v>35</v>
      </c>
      <c r="Q8965">
        <v>1</v>
      </c>
      <c r="R8965">
        <v>375</v>
      </c>
      <c r="S8965" t="str" cm="1">
        <f t="array" ref="S8965">_xlfn.IFS(E8968&lt;30,"18-29",E8968&lt;45,"30-44",TRUE,"45+")</f>
        <v>30-44</v>
      </c>
      <c r="T8965" t="str" cm="1">
        <f t="array" ref="T8965">_xlfn.IFS(F8965&lt;=2,"0-2 Years",F8965&lt;=5,"3-5 Years",F8965&lt;=8,"6-8 Years",TRUE,"9-10 Years")</f>
        <v>0-2 Years</v>
      </c>
      <c r="U8965" t="str" cm="1">
        <f t="array" ref="U8965">_xlfn.IFS(P8965&gt;60,"High Risk",P8965&gt;30,"Medium Risk",TRUE,"Low Risk")</f>
        <v>Medium Risk</v>
      </c>
      <c r="V8965">
        <f t="shared" si="140"/>
        <v>5</v>
      </c>
    </row>
    <row r="8966" spans="1:22" hidden="1" x14ac:dyDescent="0.2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 s="2">
        <v>96776.49</v>
      </c>
      <c r="H8966">
        <v>1</v>
      </c>
      <c r="I8966">
        <v>1</v>
      </c>
      <c r="J8966">
        <v>1</v>
      </c>
      <c r="K8966" s="1">
        <v>119890.86</v>
      </c>
      <c r="L8966">
        <v>0</v>
      </c>
      <c r="M8966">
        <v>12</v>
      </c>
      <c r="N8966">
        <v>2705</v>
      </c>
      <c r="O8966">
        <v>9</v>
      </c>
      <c r="P8966">
        <v>105</v>
      </c>
      <c r="Q8966">
        <v>0.75</v>
      </c>
      <c r="R8966">
        <v>32460</v>
      </c>
      <c r="S8966" t="str" cm="1">
        <f t="array" ref="S8966">_xlfn.IFS(E8969&lt;30,"18-29",E8969&lt;45,"30-44",TRUE,"45+")</f>
        <v>18-29</v>
      </c>
      <c r="T8966" t="str" cm="1">
        <f t="array" ref="T8966">_xlfn.IFS(F8966&lt;=2,"0-2 Years",F8966&lt;=5,"3-5 Years",F8966&lt;=8,"6-8 Years",TRUE,"9-10 Years")</f>
        <v>9-10 Years</v>
      </c>
      <c r="U8966" t="str" cm="1">
        <f t="array" ref="U8966">_xlfn.IFS(P8966&gt;60,"High Risk",P8966&gt;30,"Medium Risk",TRUE,"Low Risk")</f>
        <v>High Risk</v>
      </c>
      <c r="V8966">
        <f t="shared" si="140"/>
        <v>2</v>
      </c>
    </row>
    <row r="8967" spans="1:22" hidden="1" x14ac:dyDescent="0.2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 s="2">
        <v>145984.92000000001</v>
      </c>
      <c r="H8967">
        <v>1</v>
      </c>
      <c r="I8967">
        <v>1</v>
      </c>
      <c r="J8967">
        <v>1</v>
      </c>
      <c r="K8967" s="1">
        <v>24564.7</v>
      </c>
      <c r="L8967">
        <v>0</v>
      </c>
      <c r="M8967">
        <v>3</v>
      </c>
      <c r="N8967">
        <v>4341</v>
      </c>
      <c r="O8967">
        <v>7</v>
      </c>
      <c r="P8967">
        <v>76</v>
      </c>
      <c r="Q8967">
        <v>1</v>
      </c>
      <c r="R8967">
        <v>13023</v>
      </c>
      <c r="S8967" t="str" cm="1">
        <f t="array" ref="S8967">_xlfn.IFS(E8970&lt;30,"18-29",E8970&lt;45,"30-44",TRUE,"45+")</f>
        <v>30-44</v>
      </c>
      <c r="T8967" t="str" cm="1">
        <f t="array" ref="T8967">_xlfn.IFS(F8967&lt;=2,"0-2 Years",F8967&lt;=5,"3-5 Years",F8967&lt;=8,"6-8 Years",TRUE,"9-10 Years")</f>
        <v>6-8 Years</v>
      </c>
      <c r="U8967" t="str" cm="1">
        <f t="array" ref="U8967">_xlfn.IFS(P8967&gt;60,"High Risk",P8967&gt;30,"Medium Risk",TRUE,"Low Risk")</f>
        <v>High Risk</v>
      </c>
      <c r="V8967">
        <f t="shared" si="140"/>
        <v>3</v>
      </c>
    </row>
    <row r="8968" spans="1:22" hidden="1" x14ac:dyDescent="0.2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 s="2">
        <v>96353.8</v>
      </c>
      <c r="H8968">
        <v>1</v>
      </c>
      <c r="I8968">
        <v>0</v>
      </c>
      <c r="J8968">
        <v>0</v>
      </c>
      <c r="K8968" s="1">
        <v>10209.799999999999</v>
      </c>
      <c r="L8968">
        <v>0</v>
      </c>
      <c r="M8968">
        <v>26</v>
      </c>
      <c r="N8968">
        <v>2049</v>
      </c>
      <c r="O8968">
        <v>2</v>
      </c>
      <c r="P8968">
        <v>5</v>
      </c>
      <c r="Q8968">
        <v>7.6923076923076927E-2</v>
      </c>
      <c r="R8968">
        <v>53274</v>
      </c>
      <c r="S8968" t="str" cm="1">
        <f t="array" ref="S8968">_xlfn.IFS(E8971&lt;30,"18-29",E8971&lt;45,"30-44",TRUE,"45+")</f>
        <v>45+</v>
      </c>
      <c r="T8968" t="str" cm="1">
        <f t="array" ref="T8968">_xlfn.IFS(F8968&lt;=2,"0-2 Years",F8968&lt;=5,"3-5 Years",F8968&lt;=8,"6-8 Years",TRUE,"9-10 Years")</f>
        <v>6-8 Years</v>
      </c>
      <c r="U8968" t="str" cm="1">
        <f t="array" ref="U8968">_xlfn.IFS(P8968&gt;60,"High Risk",P8968&gt;30,"Medium Risk",TRUE,"Low Risk")</f>
        <v>Low Risk</v>
      </c>
      <c r="V8968">
        <f t="shared" si="140"/>
        <v>5</v>
      </c>
    </row>
    <row r="8969" spans="1:22" hidden="1" x14ac:dyDescent="0.2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 s="2">
        <v>0</v>
      </c>
      <c r="H8969">
        <v>2</v>
      </c>
      <c r="I8969">
        <v>1</v>
      </c>
      <c r="J8969">
        <v>1</v>
      </c>
      <c r="K8969" s="1">
        <v>83449.649999999994</v>
      </c>
      <c r="L8969">
        <v>0</v>
      </c>
      <c r="M8969">
        <v>21</v>
      </c>
      <c r="N8969">
        <v>2033</v>
      </c>
      <c r="O8969">
        <v>2</v>
      </c>
      <c r="P8969">
        <v>2</v>
      </c>
      <c r="Q8969">
        <v>9.5238095238095233E-2</v>
      </c>
      <c r="R8969">
        <v>42693</v>
      </c>
      <c r="S8969" t="str" cm="1">
        <f t="array" ref="S8969">_xlfn.IFS(E8972&lt;30,"18-29",E8972&lt;45,"30-44",TRUE,"45+")</f>
        <v>45+</v>
      </c>
      <c r="T8969" t="str" cm="1">
        <f t="array" ref="T8969">_xlfn.IFS(F8969&lt;=2,"0-2 Years",F8969&lt;=5,"3-5 Years",F8969&lt;=8,"6-8 Years",TRUE,"9-10 Years")</f>
        <v>6-8 Years</v>
      </c>
      <c r="U8969" t="str" cm="1">
        <f t="array" ref="U8969">_xlfn.IFS(P8969&gt;60,"High Risk",P8969&gt;30,"Medium Risk",TRUE,"Low Risk")</f>
        <v>Low Risk</v>
      </c>
      <c r="V8969">
        <f t="shared" si="140"/>
        <v>3</v>
      </c>
    </row>
    <row r="8970" spans="1:22" hidden="1" x14ac:dyDescent="0.2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 s="2">
        <v>115777.23</v>
      </c>
      <c r="H8970">
        <v>1</v>
      </c>
      <c r="I8970">
        <v>1</v>
      </c>
      <c r="J8970">
        <v>1</v>
      </c>
      <c r="K8970" s="1">
        <v>81508.100000000006</v>
      </c>
      <c r="L8970">
        <v>0</v>
      </c>
      <c r="M8970">
        <v>23</v>
      </c>
      <c r="N8970">
        <v>4145</v>
      </c>
      <c r="O8970">
        <v>5</v>
      </c>
      <c r="P8970">
        <v>6</v>
      </c>
      <c r="Q8970">
        <v>0.21739130434782608</v>
      </c>
      <c r="R8970">
        <v>95335</v>
      </c>
      <c r="S8970" t="str" cm="1">
        <f t="array" ref="S8970">_xlfn.IFS(E8973&lt;30,"18-29",E8973&lt;45,"30-44",TRUE,"45+")</f>
        <v>30-44</v>
      </c>
      <c r="T8970" t="str" cm="1">
        <f t="array" ref="T8970">_xlfn.IFS(F8970&lt;=2,"0-2 Years",F8970&lt;=5,"3-5 Years",F8970&lt;=8,"6-8 Years",TRUE,"9-10 Years")</f>
        <v>0-2 Years</v>
      </c>
      <c r="U8970" t="str" cm="1">
        <f t="array" ref="U8970">_xlfn.IFS(P8970&gt;60,"High Risk",P8970&gt;30,"Medium Risk",TRUE,"Low Risk")</f>
        <v>Low Risk</v>
      </c>
      <c r="V8970">
        <f t="shared" si="140"/>
        <v>3</v>
      </c>
    </row>
    <row r="8971" spans="1:22" hidden="1" x14ac:dyDescent="0.2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 s="2">
        <v>122822</v>
      </c>
      <c r="H8971">
        <v>2</v>
      </c>
      <c r="I8971">
        <v>0</v>
      </c>
      <c r="J8971">
        <v>0</v>
      </c>
      <c r="K8971" s="1">
        <v>32626.21</v>
      </c>
      <c r="L8971">
        <v>0</v>
      </c>
      <c r="M8971">
        <v>14</v>
      </c>
      <c r="N8971">
        <v>3280</v>
      </c>
      <c r="O8971">
        <v>3</v>
      </c>
      <c r="P8971">
        <v>53</v>
      </c>
      <c r="Q8971">
        <v>0.21428571428571427</v>
      </c>
      <c r="R8971">
        <v>45920</v>
      </c>
      <c r="S8971" t="str" cm="1">
        <f t="array" ref="S8971">_xlfn.IFS(E8974&lt;30,"18-29",E8974&lt;45,"30-44",TRUE,"45+")</f>
        <v>30-44</v>
      </c>
      <c r="T8971" t="str" cm="1">
        <f t="array" ref="T8971">_xlfn.IFS(F8971&lt;=2,"0-2 Years",F8971&lt;=5,"3-5 Years",F8971&lt;=8,"6-8 Years",TRUE,"9-10 Years")</f>
        <v>6-8 Years</v>
      </c>
      <c r="U8971" t="str" cm="1">
        <f t="array" ref="U8971">_xlfn.IFS(P8971&gt;60,"High Risk",P8971&gt;30,"Medium Risk",TRUE,"Low Risk")</f>
        <v>Medium Risk</v>
      </c>
      <c r="V8971">
        <f t="shared" si="140"/>
        <v>4</v>
      </c>
    </row>
    <row r="8972" spans="1:22" hidden="1" x14ac:dyDescent="0.2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 s="2">
        <v>0</v>
      </c>
      <c r="H8972">
        <v>2</v>
      </c>
      <c r="I8972">
        <v>1</v>
      </c>
      <c r="J8972">
        <v>1</v>
      </c>
      <c r="K8972" s="1">
        <v>43982.41</v>
      </c>
      <c r="L8972">
        <v>0</v>
      </c>
      <c r="M8972">
        <v>5</v>
      </c>
      <c r="N8972">
        <v>4149</v>
      </c>
      <c r="O8972">
        <v>2</v>
      </c>
      <c r="P8972">
        <v>121</v>
      </c>
      <c r="Q8972">
        <v>0.4</v>
      </c>
      <c r="R8972">
        <v>20745</v>
      </c>
      <c r="S8972" t="str" cm="1">
        <f t="array" ref="S8972">_xlfn.IFS(E8975&lt;30,"18-29",E8975&lt;45,"30-44",TRUE,"45+")</f>
        <v>30-44</v>
      </c>
      <c r="T8972" t="str" cm="1">
        <f t="array" ref="T8972">_xlfn.IFS(F8972&lt;=2,"0-2 Years",F8972&lt;=5,"3-5 Years",F8972&lt;=8,"6-8 Years",TRUE,"9-10 Years")</f>
        <v>0-2 Years</v>
      </c>
      <c r="U8972" t="str" cm="1">
        <f t="array" ref="U8972">_xlfn.IFS(P8972&gt;60,"High Risk",P8972&gt;30,"Medium Risk",TRUE,"Low Risk")</f>
        <v>High Risk</v>
      </c>
      <c r="V8972">
        <f t="shared" si="140"/>
        <v>5</v>
      </c>
    </row>
    <row r="8973" spans="1:22" x14ac:dyDescent="0.2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 s="2">
        <v>0</v>
      </c>
      <c r="H8973">
        <v>2</v>
      </c>
      <c r="I8973">
        <v>0</v>
      </c>
      <c r="J8973">
        <v>0</v>
      </c>
      <c r="K8973" s="1">
        <v>124874.23</v>
      </c>
      <c r="L8973">
        <v>0</v>
      </c>
      <c r="M8973">
        <v>21</v>
      </c>
      <c r="N8973">
        <v>4643</v>
      </c>
      <c r="O8973">
        <v>7</v>
      </c>
      <c r="P8973">
        <v>114</v>
      </c>
      <c r="Q8973">
        <v>0.33333333333333331</v>
      </c>
      <c r="R8973">
        <v>97503</v>
      </c>
      <c r="S8973" t="str" cm="1">
        <f t="array" ref="S8973">_xlfn.IFS(E8976&lt;30,"18-29",E8976&lt;45,"30-44",TRUE,"45+")</f>
        <v>30-44</v>
      </c>
      <c r="T8973" t="str" cm="1">
        <f t="array" ref="T8973">_xlfn.IFS(F8973&lt;=2,"0-2 Years",F8973&lt;=5,"3-5 Years",F8973&lt;=8,"6-8 Years",TRUE,"9-10 Years")</f>
        <v>3-5 Years</v>
      </c>
      <c r="U8973" t="str" cm="1">
        <f t="array" ref="U8973">_xlfn.IFS(P8973&gt;60,"High Risk",P8973&gt;30,"Medium Risk",TRUE,"Low Risk")</f>
        <v>High Risk</v>
      </c>
      <c r="V8973">
        <f t="shared" si="140"/>
        <v>6</v>
      </c>
    </row>
    <row r="8974" spans="1:22" hidden="1" x14ac:dyDescent="0.2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 s="2">
        <v>79450.09</v>
      </c>
      <c r="H8974">
        <v>1</v>
      </c>
      <c r="I8974">
        <v>1</v>
      </c>
      <c r="J8974">
        <v>1</v>
      </c>
      <c r="K8974" s="1">
        <v>118324.75</v>
      </c>
      <c r="L8974">
        <v>0</v>
      </c>
      <c r="M8974">
        <v>11</v>
      </c>
      <c r="N8974">
        <v>777</v>
      </c>
      <c r="O8974">
        <v>4</v>
      </c>
      <c r="P8974">
        <v>128</v>
      </c>
      <c r="Q8974">
        <v>0.36363636363636365</v>
      </c>
      <c r="R8974">
        <v>8547</v>
      </c>
      <c r="S8974" t="str" cm="1">
        <f t="array" ref="S8974">_xlfn.IFS(E8977&lt;30,"18-29",E8977&lt;45,"30-44",TRUE,"45+")</f>
        <v>30-44</v>
      </c>
      <c r="T8974" t="str" cm="1">
        <f t="array" ref="T8974">_xlfn.IFS(F8974&lt;=2,"0-2 Years",F8974&lt;=5,"3-5 Years",F8974&lt;=8,"6-8 Years",TRUE,"9-10 Years")</f>
        <v>3-5 Years</v>
      </c>
      <c r="U8974" t="str" cm="1">
        <f t="array" ref="U8974">_xlfn.IFS(P8974&gt;60,"High Risk",P8974&gt;30,"Medium Risk",TRUE,"Low Risk")</f>
        <v>High Risk</v>
      </c>
      <c r="V8974">
        <f t="shared" si="140"/>
        <v>2</v>
      </c>
    </row>
    <row r="8975" spans="1:22" hidden="1" x14ac:dyDescent="0.2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 s="2">
        <v>122394</v>
      </c>
      <c r="H8975">
        <v>1</v>
      </c>
      <c r="I8975">
        <v>1</v>
      </c>
      <c r="J8975">
        <v>1</v>
      </c>
      <c r="K8975" s="1">
        <v>22113.93</v>
      </c>
      <c r="L8975">
        <v>0</v>
      </c>
      <c r="M8975">
        <v>21</v>
      </c>
      <c r="N8975">
        <v>4929</v>
      </c>
      <c r="O8975">
        <v>8</v>
      </c>
      <c r="P8975">
        <v>136</v>
      </c>
      <c r="Q8975">
        <v>0.38095238095238093</v>
      </c>
      <c r="R8975">
        <v>103509</v>
      </c>
      <c r="S8975" t="str" cm="1">
        <f t="array" ref="S8975">_xlfn.IFS(E8978&lt;30,"18-29",E8978&lt;45,"30-44",TRUE,"45+")</f>
        <v>18-29</v>
      </c>
      <c r="T8975" t="str" cm="1">
        <f t="array" ref="T8975">_xlfn.IFS(F8975&lt;=2,"0-2 Years",F8975&lt;=5,"3-5 Years",F8975&lt;=8,"6-8 Years",TRUE,"9-10 Years")</f>
        <v>0-2 Years</v>
      </c>
      <c r="U8975" t="str" cm="1">
        <f t="array" ref="U8975">_xlfn.IFS(P8975&gt;60,"High Risk",P8975&gt;30,"Medium Risk",TRUE,"Low Risk")</f>
        <v>High Risk</v>
      </c>
      <c r="V8975">
        <f t="shared" si="140"/>
        <v>3</v>
      </c>
    </row>
    <row r="8976" spans="1:22" x14ac:dyDescent="0.2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 s="2">
        <v>0</v>
      </c>
      <c r="H8976">
        <v>2</v>
      </c>
      <c r="I8976">
        <v>1</v>
      </c>
      <c r="J8976">
        <v>0</v>
      </c>
      <c r="K8976" s="1">
        <v>31962.77</v>
      </c>
      <c r="L8976">
        <v>0</v>
      </c>
      <c r="M8976">
        <v>12</v>
      </c>
      <c r="N8976">
        <v>2079</v>
      </c>
      <c r="O8976">
        <v>3</v>
      </c>
      <c r="P8976">
        <v>84</v>
      </c>
      <c r="Q8976">
        <v>0.25</v>
      </c>
      <c r="R8976">
        <v>24948</v>
      </c>
      <c r="S8976" t="str" cm="1">
        <f t="array" ref="S8976">_xlfn.IFS(E8979&lt;30,"18-29",E8979&lt;45,"30-44",TRUE,"45+")</f>
        <v>30-44</v>
      </c>
      <c r="T8976" t="str" cm="1">
        <f t="array" ref="T8976">_xlfn.IFS(F8976&lt;=2,"0-2 Years",F8976&lt;=5,"3-5 Years",F8976&lt;=8,"6-8 Years",TRUE,"9-10 Years")</f>
        <v>0-2 Years</v>
      </c>
      <c r="U8976" t="str" cm="1">
        <f t="array" ref="U8976">_xlfn.IFS(P8976&gt;60,"High Risk",P8976&gt;30,"Medium Risk",TRUE,"Low Risk")</f>
        <v>High Risk</v>
      </c>
      <c r="V8976">
        <f t="shared" si="140"/>
        <v>7</v>
      </c>
    </row>
    <row r="8977" spans="1:22" hidden="1" x14ac:dyDescent="0.2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 s="2">
        <v>134378.89000000001</v>
      </c>
      <c r="H8977">
        <v>1</v>
      </c>
      <c r="I8977">
        <v>1</v>
      </c>
      <c r="J8977">
        <v>1</v>
      </c>
      <c r="K8977" s="1">
        <v>105746.94</v>
      </c>
      <c r="L8977">
        <v>0</v>
      </c>
      <c r="M8977">
        <v>29</v>
      </c>
      <c r="N8977">
        <v>1294</v>
      </c>
      <c r="O8977">
        <v>4</v>
      </c>
      <c r="P8977">
        <v>141</v>
      </c>
      <c r="Q8977">
        <v>0.13793103448275862</v>
      </c>
      <c r="R8977">
        <v>37526</v>
      </c>
      <c r="S8977" t="str" cm="1">
        <f t="array" ref="S8977">_xlfn.IFS(E8980&lt;30,"18-29",E8980&lt;45,"30-44",TRUE,"45+")</f>
        <v>30-44</v>
      </c>
      <c r="T8977" t="str" cm="1">
        <f t="array" ref="T8977">_xlfn.IFS(F8977&lt;=2,"0-2 Years",F8977&lt;=5,"3-5 Years",F8977&lt;=8,"6-8 Years",TRUE,"9-10 Years")</f>
        <v>0-2 Years</v>
      </c>
      <c r="U8977" t="str" cm="1">
        <f t="array" ref="U8977">_xlfn.IFS(P8977&gt;60,"High Risk",P8977&gt;30,"Medium Risk",TRUE,"Low Risk")</f>
        <v>High Risk</v>
      </c>
      <c r="V8977">
        <f t="shared" si="140"/>
        <v>3</v>
      </c>
    </row>
    <row r="8978" spans="1:22" x14ac:dyDescent="0.2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 s="2">
        <v>0</v>
      </c>
      <c r="H8978">
        <v>2</v>
      </c>
      <c r="I8978">
        <v>1</v>
      </c>
      <c r="J8978">
        <v>0</v>
      </c>
      <c r="K8978" s="1">
        <v>39925.519999999997</v>
      </c>
      <c r="L8978">
        <v>0</v>
      </c>
      <c r="M8978">
        <v>17</v>
      </c>
      <c r="N8978">
        <v>4955</v>
      </c>
      <c r="O8978">
        <v>3</v>
      </c>
      <c r="P8978">
        <v>65</v>
      </c>
      <c r="Q8978">
        <v>0.17647058823529413</v>
      </c>
      <c r="R8978">
        <v>84235</v>
      </c>
      <c r="S8978" t="str" cm="1">
        <f t="array" ref="S8978">_xlfn.IFS(E8981&lt;30,"18-29",E8981&lt;45,"30-44",TRUE,"45+")</f>
        <v>30-44</v>
      </c>
      <c r="T8978" t="str" cm="1">
        <f t="array" ref="T8978">_xlfn.IFS(F8978&lt;=2,"0-2 Years",F8978&lt;=5,"3-5 Years",F8978&lt;=8,"6-8 Years",TRUE,"9-10 Years")</f>
        <v>0-2 Years</v>
      </c>
      <c r="U8978" t="str" cm="1">
        <f t="array" ref="U8978">_xlfn.IFS(P8978&gt;60,"High Risk",P8978&gt;30,"Medium Risk",TRUE,"Low Risk")</f>
        <v>High Risk</v>
      </c>
      <c r="V8978">
        <f t="shared" si="140"/>
        <v>7</v>
      </c>
    </row>
    <row r="8979" spans="1:22" hidden="1" x14ac:dyDescent="0.2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 s="2">
        <v>88161.85</v>
      </c>
      <c r="H8979">
        <v>2</v>
      </c>
      <c r="I8979">
        <v>1</v>
      </c>
      <c r="J8979">
        <v>0</v>
      </c>
      <c r="K8979" s="1">
        <v>127630.88</v>
      </c>
      <c r="L8979">
        <v>0</v>
      </c>
      <c r="M8979">
        <v>13</v>
      </c>
      <c r="N8979">
        <v>4808</v>
      </c>
      <c r="O8979">
        <v>1</v>
      </c>
      <c r="P8979">
        <v>67</v>
      </c>
      <c r="Q8979">
        <v>7.6923076923076927E-2</v>
      </c>
      <c r="R8979">
        <v>62504</v>
      </c>
      <c r="S8979" t="str" cm="1">
        <f t="array" ref="S8979">_xlfn.IFS(E8982&lt;30,"18-29",E8982&lt;45,"30-44",TRUE,"45+")</f>
        <v>30-44</v>
      </c>
      <c r="T8979" t="str" cm="1">
        <f t="array" ref="T8979">_xlfn.IFS(F8979&lt;=2,"0-2 Years",F8979&lt;=5,"3-5 Years",F8979&lt;=8,"6-8 Years",TRUE,"9-10 Years")</f>
        <v>0-2 Years</v>
      </c>
      <c r="U8979" t="str" cm="1">
        <f t="array" ref="U8979">_xlfn.IFS(P8979&gt;60,"High Risk",P8979&gt;30,"Medium Risk",TRUE,"Low Risk")</f>
        <v>High Risk</v>
      </c>
      <c r="V8979">
        <f t="shared" si="140"/>
        <v>4</v>
      </c>
    </row>
    <row r="8980" spans="1:22" x14ac:dyDescent="0.2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 s="2">
        <v>142412.13</v>
      </c>
      <c r="H8980">
        <v>1</v>
      </c>
      <c r="I8980">
        <v>1</v>
      </c>
      <c r="J8980">
        <v>0</v>
      </c>
      <c r="K8980" s="1">
        <v>28778.98</v>
      </c>
      <c r="L8980">
        <v>0</v>
      </c>
      <c r="M8980">
        <v>2</v>
      </c>
      <c r="N8980">
        <v>3440</v>
      </c>
      <c r="O8980">
        <v>7</v>
      </c>
      <c r="P8980">
        <v>3</v>
      </c>
      <c r="Q8980">
        <v>1</v>
      </c>
      <c r="R8980">
        <v>6880</v>
      </c>
      <c r="S8980" t="str" cm="1">
        <f t="array" ref="S8980">_xlfn.IFS(E8983&lt;30,"18-29",E8983&lt;45,"30-44",TRUE,"45+")</f>
        <v>30-44</v>
      </c>
      <c r="T8980" t="str" cm="1">
        <f t="array" ref="T8980">_xlfn.IFS(F8980&lt;=2,"0-2 Years",F8980&lt;=5,"3-5 Years",F8980&lt;=8,"6-8 Years",TRUE,"9-10 Years")</f>
        <v>0-2 Years</v>
      </c>
      <c r="U8980" t="str" cm="1">
        <f t="array" ref="U8980">_xlfn.IFS(P8980&gt;60,"High Risk",P8980&gt;30,"Medium Risk",TRUE,"Low Risk")</f>
        <v>Low Risk</v>
      </c>
      <c r="V8980">
        <f t="shared" si="140"/>
        <v>6</v>
      </c>
    </row>
    <row r="8981" spans="1:22" hidden="1" x14ac:dyDescent="0.2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 s="2">
        <v>121030.9</v>
      </c>
      <c r="H8981">
        <v>1</v>
      </c>
      <c r="I8981">
        <v>1</v>
      </c>
      <c r="J8981">
        <v>0</v>
      </c>
      <c r="K8981" s="1">
        <v>10008.68</v>
      </c>
      <c r="L8981">
        <v>0</v>
      </c>
      <c r="M8981">
        <v>23</v>
      </c>
      <c r="N8981">
        <v>2991</v>
      </c>
      <c r="O8981">
        <v>4</v>
      </c>
      <c r="P8981">
        <v>84</v>
      </c>
      <c r="Q8981">
        <v>0.17391304347826086</v>
      </c>
      <c r="R8981">
        <v>68793</v>
      </c>
      <c r="S8981" t="str" cm="1">
        <f t="array" ref="S8981">_xlfn.IFS(E8984&lt;30,"18-29",E8984&lt;45,"30-44",TRUE,"45+")</f>
        <v>30-44</v>
      </c>
      <c r="T8981" t="str" cm="1">
        <f t="array" ref="T8981">_xlfn.IFS(F8981&lt;=2,"0-2 Years",F8981&lt;=5,"3-5 Years",F8981&lt;=8,"6-8 Years",TRUE,"9-10 Years")</f>
        <v>3-5 Years</v>
      </c>
      <c r="U8981" t="str" cm="1">
        <f t="array" ref="U8981">_xlfn.IFS(P8981&gt;60,"High Risk",P8981&gt;30,"Medium Risk",TRUE,"Low Risk")</f>
        <v>High Risk</v>
      </c>
      <c r="V8981">
        <f t="shared" si="140"/>
        <v>5</v>
      </c>
    </row>
    <row r="8982" spans="1:22" hidden="1" x14ac:dyDescent="0.2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 s="2">
        <v>165982.43</v>
      </c>
      <c r="H8982">
        <v>2</v>
      </c>
      <c r="I8982">
        <v>1</v>
      </c>
      <c r="J8982">
        <v>1</v>
      </c>
      <c r="K8982" s="1">
        <v>24482.16</v>
      </c>
      <c r="L8982">
        <v>0</v>
      </c>
      <c r="M8982">
        <v>7</v>
      </c>
      <c r="N8982">
        <v>263</v>
      </c>
      <c r="O8982">
        <v>1</v>
      </c>
      <c r="P8982">
        <v>45</v>
      </c>
      <c r="Q8982">
        <v>0.14285714285714285</v>
      </c>
      <c r="R8982">
        <v>1841</v>
      </c>
      <c r="S8982" t="str" cm="1">
        <f t="array" ref="S8982">_xlfn.IFS(E8985&lt;30,"18-29",E8985&lt;45,"30-44",TRUE,"45+")</f>
        <v>30-44</v>
      </c>
      <c r="T8982" t="str" cm="1">
        <f t="array" ref="T8982">_xlfn.IFS(F8982&lt;=2,"0-2 Years",F8982&lt;=5,"3-5 Years",F8982&lt;=8,"6-8 Years",TRUE,"9-10 Years")</f>
        <v>3-5 Years</v>
      </c>
      <c r="U8982" t="str" cm="1">
        <f t="array" ref="U8982">_xlfn.IFS(P8982&gt;60,"High Risk",P8982&gt;30,"Medium Risk",TRUE,"Low Risk")</f>
        <v>Medium Risk</v>
      </c>
      <c r="V8982">
        <f t="shared" si="140"/>
        <v>0</v>
      </c>
    </row>
    <row r="8983" spans="1:22" x14ac:dyDescent="0.2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 s="2">
        <v>0</v>
      </c>
      <c r="H8983">
        <v>2</v>
      </c>
      <c r="I8983">
        <v>1</v>
      </c>
      <c r="J8983">
        <v>0</v>
      </c>
      <c r="K8983" s="1">
        <v>98618.79</v>
      </c>
      <c r="L8983">
        <v>0</v>
      </c>
      <c r="M8983">
        <v>9</v>
      </c>
      <c r="N8983">
        <v>2546</v>
      </c>
      <c r="O8983">
        <v>9</v>
      </c>
      <c r="P8983">
        <v>110</v>
      </c>
      <c r="Q8983">
        <v>1</v>
      </c>
      <c r="R8983">
        <v>22914</v>
      </c>
      <c r="S8983" t="str" cm="1">
        <f t="array" ref="S8983">_xlfn.IFS(E8986&lt;30,"18-29",E8986&lt;45,"30-44",TRUE,"45+")</f>
        <v>18-29</v>
      </c>
      <c r="T8983" t="str" cm="1">
        <f t="array" ref="T8983">_xlfn.IFS(F8983&lt;=2,"0-2 Years",F8983&lt;=5,"3-5 Years",F8983&lt;=8,"6-8 Years",TRUE,"9-10 Years")</f>
        <v>6-8 Years</v>
      </c>
      <c r="U8983" t="str" cm="1">
        <f t="array" ref="U8983">_xlfn.IFS(P8983&gt;60,"High Risk",P8983&gt;30,"Medium Risk",TRUE,"Low Risk")</f>
        <v>High Risk</v>
      </c>
      <c r="V8983">
        <f t="shared" si="140"/>
        <v>6</v>
      </c>
    </row>
    <row r="8984" spans="1:22" hidden="1" x14ac:dyDescent="0.2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 s="2">
        <v>206663.75</v>
      </c>
      <c r="H8984">
        <v>1</v>
      </c>
      <c r="I8984">
        <v>0</v>
      </c>
      <c r="J8984">
        <v>0</v>
      </c>
      <c r="K8984" s="1">
        <v>16281.94</v>
      </c>
      <c r="L8984">
        <v>0</v>
      </c>
      <c r="M8984">
        <v>6</v>
      </c>
      <c r="N8984">
        <v>3713</v>
      </c>
      <c r="O8984">
        <v>8</v>
      </c>
      <c r="P8984">
        <v>100</v>
      </c>
      <c r="Q8984">
        <v>1</v>
      </c>
      <c r="R8984">
        <v>22278</v>
      </c>
      <c r="S8984" t="str" cm="1">
        <f t="array" ref="S8984">_xlfn.IFS(E8987&lt;30,"18-29",E8987&lt;45,"30-44",TRUE,"45+")</f>
        <v>30-44</v>
      </c>
      <c r="T8984" t="str" cm="1">
        <f t="array" ref="T8984">_xlfn.IFS(F8984&lt;=2,"0-2 Years",F8984&lt;=5,"3-5 Years",F8984&lt;=8,"6-8 Years",TRUE,"9-10 Years")</f>
        <v>6-8 Years</v>
      </c>
      <c r="U8984" t="str" cm="1">
        <f t="array" ref="U8984">_xlfn.IFS(P8984&gt;60,"High Risk",P8984&gt;30,"Medium Risk",TRUE,"Low Risk")</f>
        <v>High Risk</v>
      </c>
      <c r="V8984">
        <f t="shared" si="140"/>
        <v>5</v>
      </c>
    </row>
    <row r="8985" spans="1:22" hidden="1" x14ac:dyDescent="0.2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 s="2">
        <v>94661.53</v>
      </c>
      <c r="H8985">
        <v>2</v>
      </c>
      <c r="I8985">
        <v>1</v>
      </c>
      <c r="J8985">
        <v>0</v>
      </c>
      <c r="K8985" s="1">
        <v>121239.65</v>
      </c>
      <c r="L8985">
        <v>0</v>
      </c>
      <c r="M8985">
        <v>12</v>
      </c>
      <c r="N8985">
        <v>4972</v>
      </c>
      <c r="O8985">
        <v>0</v>
      </c>
      <c r="P8985">
        <v>133</v>
      </c>
      <c r="Q8985">
        <v>0</v>
      </c>
      <c r="R8985">
        <v>59664</v>
      </c>
      <c r="S8985" t="str" cm="1">
        <f t="array" ref="S8985">_xlfn.IFS(E8988&lt;30,"18-29",E8988&lt;45,"30-44",TRUE,"45+")</f>
        <v>30-44</v>
      </c>
      <c r="T8985" t="str" cm="1">
        <f t="array" ref="T8985">_xlfn.IFS(F8985&lt;=2,"0-2 Years",F8985&lt;=5,"3-5 Years",F8985&lt;=8,"6-8 Years",TRUE,"9-10 Years")</f>
        <v>3-5 Years</v>
      </c>
      <c r="U8985" t="str" cm="1">
        <f t="array" ref="U8985">_xlfn.IFS(P8985&gt;60,"High Risk",P8985&gt;30,"Medium Risk",TRUE,"Low Risk")</f>
        <v>High Risk</v>
      </c>
      <c r="V8985">
        <f t="shared" si="140"/>
        <v>3</v>
      </c>
    </row>
    <row r="8986" spans="1:22" x14ac:dyDescent="0.2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 s="2">
        <v>174400.36</v>
      </c>
      <c r="H8986">
        <v>1</v>
      </c>
      <c r="I8986">
        <v>1</v>
      </c>
      <c r="J8986">
        <v>0</v>
      </c>
      <c r="K8986" s="1">
        <v>42669.37</v>
      </c>
      <c r="L8986">
        <v>0</v>
      </c>
      <c r="M8986">
        <v>28</v>
      </c>
      <c r="N8986">
        <v>270</v>
      </c>
      <c r="O8986">
        <v>0</v>
      </c>
      <c r="P8986">
        <v>65</v>
      </c>
      <c r="Q8986">
        <v>0</v>
      </c>
      <c r="R8986">
        <v>7560</v>
      </c>
      <c r="S8986" t="str" cm="1">
        <f t="array" ref="S8986">_xlfn.IFS(E8989&lt;30,"18-29",E8989&lt;45,"30-44",TRUE,"45+")</f>
        <v>30-44</v>
      </c>
      <c r="T8986" t="str" cm="1">
        <f t="array" ref="T8986">_xlfn.IFS(F8986&lt;=2,"0-2 Years",F8986&lt;=5,"3-5 Years",F8986&lt;=8,"6-8 Years",TRUE,"9-10 Years")</f>
        <v>0-2 Years</v>
      </c>
      <c r="U8986" t="str" cm="1">
        <f t="array" ref="U8986">_xlfn.IFS(P8986&gt;60,"High Risk",P8986&gt;30,"Medium Risk",TRUE,"Low Risk")</f>
        <v>High Risk</v>
      </c>
      <c r="V8986">
        <f t="shared" si="140"/>
        <v>6</v>
      </c>
    </row>
    <row r="8987" spans="1:22" hidden="1" x14ac:dyDescent="0.2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 s="2">
        <v>123428.69</v>
      </c>
      <c r="H8987">
        <v>1</v>
      </c>
      <c r="I8987">
        <v>1</v>
      </c>
      <c r="J8987">
        <v>1</v>
      </c>
      <c r="K8987" s="1">
        <v>164924.10999999999</v>
      </c>
      <c r="L8987">
        <v>0</v>
      </c>
      <c r="M8987">
        <v>11</v>
      </c>
      <c r="N8987">
        <v>2059</v>
      </c>
      <c r="O8987">
        <v>0</v>
      </c>
      <c r="P8987">
        <v>160</v>
      </c>
      <c r="Q8987">
        <v>0</v>
      </c>
      <c r="R8987">
        <v>22649</v>
      </c>
      <c r="S8987" t="str" cm="1">
        <f t="array" ref="S8987">_xlfn.IFS(E8990&lt;30,"18-29",E8990&lt;45,"30-44",TRUE,"45+")</f>
        <v>30-44</v>
      </c>
      <c r="T8987" t="str" cm="1">
        <f t="array" ref="T8987">_xlfn.IFS(F8987&lt;=2,"0-2 Years",F8987&lt;=5,"3-5 Years",F8987&lt;=8,"6-8 Years",TRUE,"9-10 Years")</f>
        <v>6-8 Years</v>
      </c>
      <c r="U8987" t="str" cm="1">
        <f t="array" ref="U8987">_xlfn.IFS(P8987&gt;60,"High Risk",P8987&gt;30,"Medium Risk",TRUE,"Low Risk")</f>
        <v>High Risk</v>
      </c>
      <c r="V8987">
        <f t="shared" si="140"/>
        <v>2</v>
      </c>
    </row>
    <row r="8988" spans="1:22" hidden="1" x14ac:dyDescent="0.2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 s="2">
        <v>175735.5</v>
      </c>
      <c r="H8988">
        <v>1</v>
      </c>
      <c r="I8988">
        <v>1</v>
      </c>
      <c r="J8988">
        <v>1</v>
      </c>
      <c r="K8988" s="1">
        <v>157337.29</v>
      </c>
      <c r="L8988">
        <v>0</v>
      </c>
      <c r="M8988">
        <v>2</v>
      </c>
      <c r="N8988">
        <v>3385</v>
      </c>
      <c r="O8988">
        <v>7</v>
      </c>
      <c r="P8988">
        <v>97</v>
      </c>
      <c r="Q8988">
        <v>1</v>
      </c>
      <c r="R8988">
        <v>6770</v>
      </c>
      <c r="S8988" t="str" cm="1">
        <f t="array" ref="S8988">_xlfn.IFS(E8991&lt;30,"18-29",E8991&lt;45,"30-44",TRUE,"45+")</f>
        <v>30-44</v>
      </c>
      <c r="T8988" t="str" cm="1">
        <f t="array" ref="T8988">_xlfn.IFS(F8988&lt;=2,"0-2 Years",F8988&lt;=5,"3-5 Years",F8988&lt;=8,"6-8 Years",TRUE,"9-10 Years")</f>
        <v>6-8 Years</v>
      </c>
      <c r="U8988" t="str" cm="1">
        <f t="array" ref="U8988">_xlfn.IFS(P8988&gt;60,"High Risk",P8988&gt;30,"Medium Risk",TRUE,"Low Risk")</f>
        <v>High Risk</v>
      </c>
      <c r="V8988">
        <f t="shared" si="140"/>
        <v>2</v>
      </c>
    </row>
    <row r="8989" spans="1:22" hidden="1" x14ac:dyDescent="0.2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 s="2">
        <v>78381.13</v>
      </c>
      <c r="H8989">
        <v>1</v>
      </c>
      <c r="I8989">
        <v>0</v>
      </c>
      <c r="J8989">
        <v>1</v>
      </c>
      <c r="K8989" s="1">
        <v>153831.6</v>
      </c>
      <c r="L8989">
        <v>0</v>
      </c>
      <c r="M8989">
        <v>1</v>
      </c>
      <c r="N8989">
        <v>4620</v>
      </c>
      <c r="O8989">
        <v>8</v>
      </c>
      <c r="P8989">
        <v>84</v>
      </c>
      <c r="Q8989">
        <v>1</v>
      </c>
      <c r="R8989">
        <v>4620</v>
      </c>
      <c r="S8989" t="str" cm="1">
        <f t="array" ref="S8989">_xlfn.IFS(E8992&lt;30,"18-29",E8992&lt;45,"30-44",TRUE,"45+")</f>
        <v>18-29</v>
      </c>
      <c r="T8989" t="str" cm="1">
        <f t="array" ref="T8989">_xlfn.IFS(F8989&lt;=2,"0-2 Years",F8989&lt;=5,"3-5 Years",F8989&lt;=8,"6-8 Years",TRUE,"9-10 Years")</f>
        <v>3-5 Years</v>
      </c>
      <c r="U8989" t="str" cm="1">
        <f t="array" ref="U8989">_xlfn.IFS(P8989&gt;60,"High Risk",P8989&gt;30,"Medium Risk",TRUE,"Low Risk")</f>
        <v>High Risk</v>
      </c>
      <c r="V8989">
        <f t="shared" si="140"/>
        <v>2</v>
      </c>
    </row>
    <row r="8990" spans="1:22" hidden="1" x14ac:dyDescent="0.2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 s="2">
        <v>115345.86</v>
      </c>
      <c r="H8990">
        <v>2</v>
      </c>
      <c r="I8990">
        <v>0</v>
      </c>
      <c r="J8990">
        <v>0</v>
      </c>
      <c r="K8990" s="1">
        <v>168781.8</v>
      </c>
      <c r="L8990">
        <v>0</v>
      </c>
      <c r="M8990">
        <v>11</v>
      </c>
      <c r="N8990">
        <v>840</v>
      </c>
      <c r="O8990">
        <v>3</v>
      </c>
      <c r="P8990">
        <v>94</v>
      </c>
      <c r="Q8990">
        <v>0.27272727272727271</v>
      </c>
      <c r="R8990">
        <v>9240</v>
      </c>
      <c r="S8990" t="str" cm="1">
        <f t="array" ref="S8990">_xlfn.IFS(E8993&lt;30,"18-29",E8993&lt;45,"30-44",TRUE,"45+")</f>
        <v>30-44</v>
      </c>
      <c r="T8990" t="str" cm="1">
        <f t="array" ref="T8990">_xlfn.IFS(F8990&lt;=2,"0-2 Years",F8990&lt;=5,"3-5 Years",F8990&lt;=8,"6-8 Years",TRUE,"9-10 Years")</f>
        <v>3-5 Years</v>
      </c>
      <c r="U8990" t="str" cm="1">
        <f t="array" ref="U8990">_xlfn.IFS(P8990&gt;60,"High Risk",P8990&gt;30,"Medium Risk",TRUE,"Low Risk")</f>
        <v>High Risk</v>
      </c>
      <c r="V8990">
        <f t="shared" si="140"/>
        <v>3</v>
      </c>
    </row>
    <row r="8991" spans="1:22" hidden="1" x14ac:dyDescent="0.2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 s="2">
        <v>118613.34</v>
      </c>
      <c r="H8991">
        <v>1</v>
      </c>
      <c r="I8991">
        <v>1</v>
      </c>
      <c r="J8991">
        <v>0</v>
      </c>
      <c r="K8991" s="1">
        <v>168469.65</v>
      </c>
      <c r="L8991">
        <v>0</v>
      </c>
      <c r="M8991">
        <v>7</v>
      </c>
      <c r="N8991">
        <v>3146</v>
      </c>
      <c r="O8991">
        <v>6</v>
      </c>
      <c r="P8991">
        <v>147</v>
      </c>
      <c r="Q8991">
        <v>0.8571428571428571</v>
      </c>
      <c r="R8991">
        <v>22022</v>
      </c>
      <c r="S8991" t="str" cm="1">
        <f t="array" ref="S8991">_xlfn.IFS(E8994&lt;30,"18-29",E8994&lt;45,"30-44",TRUE,"45+")</f>
        <v>30-44</v>
      </c>
      <c r="T8991" t="str" cm="1">
        <f t="array" ref="T8991">_xlfn.IFS(F8991&lt;=2,"0-2 Years",F8991&lt;=5,"3-5 Years",F8991&lt;=8,"6-8 Years",TRUE,"9-10 Years")</f>
        <v>9-10 Years</v>
      </c>
      <c r="U8991" t="str" cm="1">
        <f t="array" ref="U8991">_xlfn.IFS(P8991&gt;60,"High Risk",P8991&gt;30,"Medium Risk",TRUE,"Low Risk")</f>
        <v>High Risk</v>
      </c>
      <c r="V8991">
        <f t="shared" si="140"/>
        <v>5</v>
      </c>
    </row>
    <row r="8992" spans="1:22" hidden="1" x14ac:dyDescent="0.2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 s="2">
        <v>109960.06</v>
      </c>
      <c r="H8992">
        <v>2</v>
      </c>
      <c r="I8992">
        <v>1</v>
      </c>
      <c r="J8992">
        <v>1</v>
      </c>
      <c r="K8992" s="1">
        <v>170829.87</v>
      </c>
      <c r="L8992">
        <v>0</v>
      </c>
      <c r="M8992">
        <v>20</v>
      </c>
      <c r="N8992">
        <v>4714</v>
      </c>
      <c r="O8992">
        <v>6</v>
      </c>
      <c r="P8992">
        <v>57</v>
      </c>
      <c r="Q8992">
        <v>0.3</v>
      </c>
      <c r="R8992">
        <v>94280</v>
      </c>
      <c r="S8992" t="str" cm="1">
        <f t="array" ref="S8992">_xlfn.IFS(E8995&lt;30,"18-29",E8995&lt;45,"30-44",TRUE,"45+")</f>
        <v>30-44</v>
      </c>
      <c r="T8992" t="str" cm="1">
        <f t="array" ref="T8992">_xlfn.IFS(F8992&lt;=2,"0-2 Years",F8992&lt;=5,"3-5 Years",F8992&lt;=8,"6-8 Years",TRUE,"9-10 Years")</f>
        <v>0-2 Years</v>
      </c>
      <c r="U8992" t="str" cm="1">
        <f t="array" ref="U8992">_xlfn.IFS(P8992&gt;60,"High Risk",P8992&gt;30,"Medium Risk",TRUE,"Low Risk")</f>
        <v>Medium Risk</v>
      </c>
      <c r="V8992">
        <f t="shared" si="140"/>
        <v>1</v>
      </c>
    </row>
    <row r="8993" spans="1:22" x14ac:dyDescent="0.2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 s="2">
        <v>142703.4</v>
      </c>
      <c r="H8993">
        <v>1</v>
      </c>
      <c r="I8993">
        <v>1</v>
      </c>
      <c r="J8993">
        <v>0</v>
      </c>
      <c r="K8993" s="1">
        <v>86207.49</v>
      </c>
      <c r="L8993">
        <v>1</v>
      </c>
      <c r="M8993">
        <v>11</v>
      </c>
      <c r="N8993">
        <v>2392</v>
      </c>
      <c r="O8993">
        <v>9</v>
      </c>
      <c r="P8993">
        <v>67</v>
      </c>
      <c r="Q8993">
        <v>0.81818181818181823</v>
      </c>
      <c r="R8993">
        <v>26312</v>
      </c>
      <c r="S8993" t="str" cm="1">
        <f t="array" ref="S8993">_xlfn.IFS(E8996&lt;30,"18-29",E8996&lt;45,"30-44",TRUE,"45+")</f>
        <v>30-44</v>
      </c>
      <c r="T8993" t="str" cm="1">
        <f t="array" ref="T8993">_xlfn.IFS(F8993&lt;=2,"0-2 Years",F8993&lt;=5,"3-5 Years",F8993&lt;=8,"6-8 Years",TRUE,"9-10 Years")</f>
        <v>0-2 Years</v>
      </c>
      <c r="U8993" t="str" cm="1">
        <f t="array" ref="U8993">_xlfn.IFS(P8993&gt;60,"High Risk",P8993&gt;30,"Medium Risk",TRUE,"Low Risk")</f>
        <v>High Risk</v>
      </c>
      <c r="V8993">
        <f t="shared" si="140"/>
        <v>6</v>
      </c>
    </row>
    <row r="8994" spans="1:22" hidden="1" x14ac:dyDescent="0.2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 s="2">
        <v>121729.42</v>
      </c>
      <c r="H8994">
        <v>1</v>
      </c>
      <c r="I8994">
        <v>0</v>
      </c>
      <c r="J8994">
        <v>0</v>
      </c>
      <c r="K8994" s="1">
        <v>61164.45</v>
      </c>
      <c r="L8994">
        <v>0</v>
      </c>
      <c r="M8994">
        <v>9</v>
      </c>
      <c r="N8994">
        <v>1473</v>
      </c>
      <c r="O8994">
        <v>7</v>
      </c>
      <c r="P8994">
        <v>127</v>
      </c>
      <c r="Q8994">
        <v>0.77777777777777779</v>
      </c>
      <c r="R8994">
        <v>13257</v>
      </c>
      <c r="S8994" t="str" cm="1">
        <f t="array" ref="S8994">_xlfn.IFS(E8997&lt;30,"18-29",E8997&lt;45,"30-44",TRUE,"45+")</f>
        <v>18-29</v>
      </c>
      <c r="T8994" t="str" cm="1">
        <f t="array" ref="T8994">_xlfn.IFS(F8994&lt;=2,"0-2 Years",F8994&lt;=5,"3-5 Years",F8994&lt;=8,"6-8 Years",TRUE,"9-10 Years")</f>
        <v>6-8 Years</v>
      </c>
      <c r="U8994" t="str" cm="1">
        <f t="array" ref="U8994">_xlfn.IFS(P8994&gt;60,"High Risk",P8994&gt;30,"Medium Risk",TRUE,"Low Risk")</f>
        <v>High Risk</v>
      </c>
      <c r="V8994">
        <f t="shared" si="140"/>
        <v>5</v>
      </c>
    </row>
    <row r="8995" spans="1:22" hidden="1" x14ac:dyDescent="0.2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 s="2">
        <v>0</v>
      </c>
      <c r="H8995">
        <v>1</v>
      </c>
      <c r="I8995">
        <v>1</v>
      </c>
      <c r="J8995">
        <v>1</v>
      </c>
      <c r="K8995" s="1">
        <v>133287.73000000001</v>
      </c>
      <c r="L8995">
        <v>0</v>
      </c>
      <c r="M8995">
        <v>23</v>
      </c>
      <c r="N8995">
        <v>3294</v>
      </c>
      <c r="O8995">
        <v>9</v>
      </c>
      <c r="P8995">
        <v>14</v>
      </c>
      <c r="Q8995">
        <v>0.39130434782608697</v>
      </c>
      <c r="R8995">
        <v>75762</v>
      </c>
      <c r="S8995" t="str" cm="1">
        <f t="array" ref="S8995">_xlfn.IFS(E8998&lt;30,"18-29",E8998&lt;45,"30-44",TRUE,"45+")</f>
        <v>30-44</v>
      </c>
      <c r="T8995" t="str" cm="1">
        <f t="array" ref="T8995">_xlfn.IFS(F8995&lt;=2,"0-2 Years",F8995&lt;=5,"3-5 Years",F8995&lt;=8,"6-8 Years",TRUE,"9-10 Years")</f>
        <v>3-5 Years</v>
      </c>
      <c r="U8995" t="str" cm="1">
        <f t="array" ref="U8995">_xlfn.IFS(P8995&gt;60,"High Risk",P8995&gt;30,"Medium Risk",TRUE,"Low Risk")</f>
        <v>Low Risk</v>
      </c>
      <c r="V8995">
        <f t="shared" si="140"/>
        <v>5</v>
      </c>
    </row>
    <row r="8996" spans="1:22" hidden="1" x14ac:dyDescent="0.2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 s="2">
        <v>139496.35</v>
      </c>
      <c r="H8996">
        <v>2</v>
      </c>
      <c r="I8996">
        <v>1</v>
      </c>
      <c r="J8996">
        <v>1</v>
      </c>
      <c r="K8996" s="1">
        <v>77128.23</v>
      </c>
      <c r="L8996">
        <v>0</v>
      </c>
      <c r="M8996">
        <v>16</v>
      </c>
      <c r="N8996">
        <v>2912</v>
      </c>
      <c r="O8996">
        <v>2</v>
      </c>
      <c r="P8996">
        <v>143</v>
      </c>
      <c r="Q8996">
        <v>0.125</v>
      </c>
      <c r="R8996">
        <v>46592</v>
      </c>
      <c r="S8996" t="str" cm="1">
        <f t="array" ref="S8996">_xlfn.IFS(E8999&lt;30,"18-29",E8999&lt;45,"30-44",TRUE,"45+")</f>
        <v>30-44</v>
      </c>
      <c r="T8996" t="str" cm="1">
        <f t="array" ref="T8996">_xlfn.IFS(F8996&lt;=2,"0-2 Years",F8996&lt;=5,"3-5 Years",F8996&lt;=8,"6-8 Years",TRUE,"9-10 Years")</f>
        <v>3-5 Years</v>
      </c>
      <c r="U8996" t="str" cm="1">
        <f t="array" ref="U8996">_xlfn.IFS(P8996&gt;60,"High Risk",P8996&gt;30,"Medium Risk",TRUE,"Low Risk")</f>
        <v>High Risk</v>
      </c>
      <c r="V8996">
        <f t="shared" si="140"/>
        <v>0</v>
      </c>
    </row>
    <row r="8997" spans="1:22" x14ac:dyDescent="0.2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 s="2">
        <v>0</v>
      </c>
      <c r="H8997">
        <v>2</v>
      </c>
      <c r="I8997">
        <v>0</v>
      </c>
      <c r="J8997">
        <v>0</v>
      </c>
      <c r="K8997" s="1">
        <v>77660.03</v>
      </c>
      <c r="L8997">
        <v>0</v>
      </c>
      <c r="M8997">
        <v>14</v>
      </c>
      <c r="N8997">
        <v>1938</v>
      </c>
      <c r="O8997">
        <v>1</v>
      </c>
      <c r="P8997">
        <v>75</v>
      </c>
      <c r="Q8997">
        <v>7.1428571428571425E-2</v>
      </c>
      <c r="R8997">
        <v>27132</v>
      </c>
      <c r="S8997" t="str" cm="1">
        <f t="array" ref="S8997">_xlfn.IFS(E9000&lt;30,"18-29",E9000&lt;45,"30-44",TRUE,"45+")</f>
        <v>30-44</v>
      </c>
      <c r="T8997" t="str" cm="1">
        <f t="array" ref="T8997">_xlfn.IFS(F8997&lt;=2,"0-2 Years",F8997&lt;=5,"3-5 Years",F8997&lt;=8,"6-8 Years",TRUE,"9-10 Years")</f>
        <v>6-8 Years</v>
      </c>
      <c r="U8997" t="str" cm="1">
        <f t="array" ref="U8997">_xlfn.IFS(P8997&gt;60,"High Risk",P8997&gt;30,"Medium Risk",TRUE,"Low Risk")</f>
        <v>High Risk</v>
      </c>
      <c r="V8997">
        <f t="shared" si="140"/>
        <v>6</v>
      </c>
    </row>
    <row r="8998" spans="1:22" hidden="1" x14ac:dyDescent="0.2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 s="2">
        <v>138521.82999999999</v>
      </c>
      <c r="H8998">
        <v>1</v>
      </c>
      <c r="I8998">
        <v>1</v>
      </c>
      <c r="J8998">
        <v>1</v>
      </c>
      <c r="K8998" s="1">
        <v>56897.1</v>
      </c>
      <c r="L8998">
        <v>0</v>
      </c>
      <c r="M8998">
        <v>24</v>
      </c>
      <c r="N8998">
        <v>4330</v>
      </c>
      <c r="O8998">
        <v>5</v>
      </c>
      <c r="P8998">
        <v>112</v>
      </c>
      <c r="Q8998">
        <v>0.20833333333333334</v>
      </c>
      <c r="R8998">
        <v>103920</v>
      </c>
      <c r="S8998" t="str" cm="1">
        <f t="array" ref="S8998">_xlfn.IFS(E9001&lt;30,"18-29",E9001&lt;45,"30-44",TRUE,"45+")</f>
        <v>30-44</v>
      </c>
      <c r="T8998" t="str" cm="1">
        <f t="array" ref="T8998">_xlfn.IFS(F8998&lt;=2,"0-2 Years",F8998&lt;=5,"3-5 Years",F8998&lt;=8,"6-8 Years",TRUE,"9-10 Years")</f>
        <v>3-5 Years</v>
      </c>
      <c r="U8998" t="str" cm="1">
        <f t="array" ref="U8998">_xlfn.IFS(P8998&gt;60,"High Risk",P8998&gt;30,"Medium Risk",TRUE,"Low Risk")</f>
        <v>High Risk</v>
      </c>
      <c r="V8998">
        <f t="shared" si="140"/>
        <v>2</v>
      </c>
    </row>
    <row r="8999" spans="1:22" x14ac:dyDescent="0.2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 s="2">
        <v>0</v>
      </c>
      <c r="H8999">
        <v>2</v>
      </c>
      <c r="I8999">
        <v>1</v>
      </c>
      <c r="J8999">
        <v>0</v>
      </c>
      <c r="K8999" s="1">
        <v>72945.320000000007</v>
      </c>
      <c r="L8999">
        <v>0</v>
      </c>
      <c r="M8999">
        <v>7</v>
      </c>
      <c r="N8999">
        <v>1513</v>
      </c>
      <c r="O8999">
        <v>8</v>
      </c>
      <c r="P8999">
        <v>52</v>
      </c>
      <c r="Q8999">
        <v>1</v>
      </c>
      <c r="R8999">
        <v>10591</v>
      </c>
      <c r="S8999" t="str" cm="1">
        <f t="array" ref="S8999">_xlfn.IFS(E9002&lt;30,"18-29",E9002&lt;45,"30-44",TRUE,"45+")</f>
        <v>30-44</v>
      </c>
      <c r="T8999" t="str" cm="1">
        <f t="array" ref="T8999">_xlfn.IFS(F8999&lt;=2,"0-2 Years",F8999&lt;=5,"3-5 Years",F8999&lt;=8,"6-8 Years",TRUE,"9-10 Years")</f>
        <v>0-2 Years</v>
      </c>
      <c r="U8999" t="str" cm="1">
        <f t="array" ref="U8999">_xlfn.IFS(P8999&gt;60,"High Risk",P8999&gt;30,"Medium Risk",TRUE,"Low Risk")</f>
        <v>Medium Risk</v>
      </c>
      <c r="V8999">
        <f t="shared" si="140"/>
        <v>7</v>
      </c>
    </row>
    <row r="9000" spans="1:22" hidden="1" x14ac:dyDescent="0.2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 s="2">
        <v>83727.679999999993</v>
      </c>
      <c r="H9000">
        <v>1</v>
      </c>
      <c r="I9000">
        <v>1</v>
      </c>
      <c r="J9000">
        <v>0</v>
      </c>
      <c r="K9000" s="1">
        <v>45418.12</v>
      </c>
      <c r="L9000">
        <v>0</v>
      </c>
      <c r="M9000">
        <v>28</v>
      </c>
      <c r="N9000">
        <v>1153</v>
      </c>
      <c r="O9000">
        <v>3</v>
      </c>
      <c r="P9000">
        <v>112</v>
      </c>
      <c r="Q9000">
        <v>0.10714285714285714</v>
      </c>
      <c r="R9000">
        <v>32284</v>
      </c>
      <c r="S9000" t="str" cm="1">
        <f t="array" ref="S9000">_xlfn.IFS(E9003&lt;30,"18-29",E9003&lt;45,"30-44",TRUE,"45+")</f>
        <v>30-44</v>
      </c>
      <c r="T9000" t="str" cm="1">
        <f t="array" ref="T9000">_xlfn.IFS(F9000&lt;=2,"0-2 Years",F9000&lt;=5,"3-5 Years",F9000&lt;=8,"6-8 Years",TRUE,"9-10 Years")</f>
        <v>9-10 Years</v>
      </c>
      <c r="U9000" t="str" cm="1">
        <f t="array" ref="U9000">_xlfn.IFS(P9000&gt;60,"High Risk",P9000&gt;30,"Medium Risk",TRUE,"Low Risk")</f>
        <v>High Risk</v>
      </c>
      <c r="V9000">
        <f t="shared" si="140"/>
        <v>5</v>
      </c>
    </row>
    <row r="9001" spans="1:22" hidden="1" x14ac:dyDescent="0.2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 s="2">
        <v>0</v>
      </c>
      <c r="H9001">
        <v>2</v>
      </c>
      <c r="I9001">
        <v>1</v>
      </c>
      <c r="J9001">
        <v>1</v>
      </c>
      <c r="K9001" s="1">
        <v>158527.45000000001</v>
      </c>
      <c r="L9001">
        <v>0</v>
      </c>
      <c r="M9001">
        <v>24</v>
      </c>
      <c r="N9001">
        <v>1922</v>
      </c>
      <c r="O9001">
        <v>10</v>
      </c>
      <c r="P9001">
        <v>78</v>
      </c>
      <c r="Q9001">
        <v>0.41666666666666669</v>
      </c>
      <c r="R9001">
        <v>46128</v>
      </c>
      <c r="S9001" t="str" cm="1">
        <f t="array" ref="S9001">_xlfn.IFS(E9004&lt;30,"18-29",E9004&lt;45,"30-44",TRUE,"45+")</f>
        <v>30-44</v>
      </c>
      <c r="T9001" t="str" cm="1">
        <f t="array" ref="T9001">_xlfn.IFS(F9001&lt;=2,"0-2 Years",F9001&lt;=5,"3-5 Years",F9001&lt;=8,"6-8 Years",TRUE,"9-10 Years")</f>
        <v>9-10 Years</v>
      </c>
      <c r="U9001" t="str" cm="1">
        <f t="array" ref="U9001">_xlfn.IFS(P9001&gt;60,"High Risk",P9001&gt;30,"Medium Risk",TRUE,"Low Risk")</f>
        <v>High Risk</v>
      </c>
      <c r="V9001">
        <f t="shared" si="140"/>
        <v>3</v>
      </c>
    </row>
    <row r="9002" spans="1:22" x14ac:dyDescent="0.2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 s="2">
        <v>0</v>
      </c>
      <c r="H9002">
        <v>1</v>
      </c>
      <c r="I9002">
        <v>1</v>
      </c>
      <c r="J9002">
        <v>0</v>
      </c>
      <c r="K9002" s="1">
        <v>111312.96000000001</v>
      </c>
      <c r="L9002">
        <v>0</v>
      </c>
      <c r="M9002">
        <v>25</v>
      </c>
      <c r="N9002">
        <v>1134</v>
      </c>
      <c r="O9002">
        <v>10</v>
      </c>
      <c r="P9002">
        <v>92</v>
      </c>
      <c r="Q9002">
        <v>0.4</v>
      </c>
      <c r="R9002">
        <v>28350</v>
      </c>
      <c r="S9002" t="str" cm="1">
        <f t="array" ref="S9002">_xlfn.IFS(E9005&lt;30,"18-29",E9005&lt;45,"30-44",TRUE,"45+")</f>
        <v>30-44</v>
      </c>
      <c r="T9002" t="str" cm="1">
        <f t="array" ref="T9002">_xlfn.IFS(F9002&lt;=2,"0-2 Years",F9002&lt;=5,"3-5 Years",F9002&lt;=8,"6-8 Years",TRUE,"9-10 Years")</f>
        <v>9-10 Years</v>
      </c>
      <c r="U9002" t="str" cm="1">
        <f t="array" ref="U9002">_xlfn.IFS(P9002&gt;60,"High Risk",P9002&gt;30,"Medium Risk",TRUE,"Low Risk")</f>
        <v>High Risk</v>
      </c>
      <c r="V9002">
        <f t="shared" si="140"/>
        <v>8</v>
      </c>
    </row>
    <row r="9003" spans="1:22" hidden="1" x14ac:dyDescent="0.2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 s="2">
        <v>124179.3</v>
      </c>
      <c r="H9003">
        <v>1</v>
      </c>
      <c r="I9003">
        <v>1</v>
      </c>
      <c r="J9003">
        <v>1</v>
      </c>
      <c r="K9003" s="1">
        <v>138759.15</v>
      </c>
      <c r="L9003">
        <v>0</v>
      </c>
      <c r="M9003">
        <v>8</v>
      </c>
      <c r="N9003">
        <v>4701</v>
      </c>
      <c r="O9003">
        <v>10</v>
      </c>
      <c r="P9003">
        <v>157</v>
      </c>
      <c r="Q9003">
        <v>1</v>
      </c>
      <c r="R9003">
        <v>37608</v>
      </c>
      <c r="S9003" t="str" cm="1">
        <f t="array" ref="S9003">_xlfn.IFS(E9006&lt;30,"18-29",E9006&lt;45,"30-44",TRUE,"45+")</f>
        <v>30-44</v>
      </c>
      <c r="T9003" t="str" cm="1">
        <f t="array" ref="T9003">_xlfn.IFS(F9003&lt;=2,"0-2 Years",F9003&lt;=5,"3-5 Years",F9003&lt;=8,"6-8 Years",TRUE,"9-10 Years")</f>
        <v>6-8 Years</v>
      </c>
      <c r="U9003" t="str" cm="1">
        <f t="array" ref="U9003">_xlfn.IFS(P9003&gt;60,"High Risk",P9003&gt;30,"Medium Risk",TRUE,"Low Risk")</f>
        <v>High Risk</v>
      </c>
      <c r="V9003">
        <f t="shared" si="140"/>
        <v>2</v>
      </c>
    </row>
    <row r="9004" spans="1:22" hidden="1" x14ac:dyDescent="0.2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 s="2">
        <v>128829.25</v>
      </c>
      <c r="H9004">
        <v>1</v>
      </c>
      <c r="I9004">
        <v>1</v>
      </c>
      <c r="J9004">
        <v>0</v>
      </c>
      <c r="K9004" s="1">
        <v>190588.59</v>
      </c>
      <c r="L9004">
        <v>0</v>
      </c>
      <c r="M9004">
        <v>4</v>
      </c>
      <c r="N9004">
        <v>4229</v>
      </c>
      <c r="O9004">
        <v>1</v>
      </c>
      <c r="P9004">
        <v>39</v>
      </c>
      <c r="Q9004">
        <v>0.25</v>
      </c>
      <c r="R9004">
        <v>16916</v>
      </c>
      <c r="S9004" t="str" cm="1">
        <f t="array" ref="S9004">_xlfn.IFS(E9007&lt;30,"18-29",E9007&lt;45,"30-44",TRUE,"45+")</f>
        <v>30-44</v>
      </c>
      <c r="T9004" t="str" cm="1">
        <f t="array" ref="T9004">_xlfn.IFS(F9004&lt;=2,"0-2 Years",F9004&lt;=5,"3-5 Years",F9004&lt;=8,"6-8 Years",TRUE,"9-10 Years")</f>
        <v>6-8 Years</v>
      </c>
      <c r="U9004" t="str" cm="1">
        <f t="array" ref="U9004">_xlfn.IFS(P9004&gt;60,"High Risk",P9004&gt;30,"Medium Risk",TRUE,"Low Risk")</f>
        <v>Medium Risk</v>
      </c>
      <c r="V9004">
        <f t="shared" si="140"/>
        <v>5</v>
      </c>
    </row>
    <row r="9005" spans="1:22" hidden="1" x14ac:dyDescent="0.2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 s="2">
        <v>171490.78</v>
      </c>
      <c r="H9005">
        <v>1</v>
      </c>
      <c r="I9005">
        <v>0</v>
      </c>
      <c r="J9005">
        <v>0</v>
      </c>
      <c r="K9005" s="1">
        <v>79099.64</v>
      </c>
      <c r="L9005">
        <v>0</v>
      </c>
      <c r="M9005">
        <v>24</v>
      </c>
      <c r="N9005">
        <v>1298</v>
      </c>
      <c r="O9005">
        <v>4</v>
      </c>
      <c r="P9005">
        <v>146</v>
      </c>
      <c r="Q9005">
        <v>0.16666666666666666</v>
      </c>
      <c r="R9005">
        <v>31152</v>
      </c>
      <c r="S9005" t="str" cm="1">
        <f t="array" ref="S9005">_xlfn.IFS(E9008&lt;30,"18-29",E9008&lt;45,"30-44",TRUE,"45+")</f>
        <v>18-29</v>
      </c>
      <c r="T9005" t="str" cm="1">
        <f t="array" ref="T9005">_xlfn.IFS(F9005&lt;=2,"0-2 Years",F9005&lt;=5,"3-5 Years",F9005&lt;=8,"6-8 Years",TRUE,"9-10 Years")</f>
        <v>6-8 Years</v>
      </c>
      <c r="U9005" t="str" cm="1">
        <f t="array" ref="U9005">_xlfn.IFS(P9005&gt;60,"High Risk",P9005&gt;30,"Medium Risk",TRUE,"Low Risk")</f>
        <v>High Risk</v>
      </c>
      <c r="V9005">
        <f t="shared" si="140"/>
        <v>5</v>
      </c>
    </row>
    <row r="9006" spans="1:22" x14ac:dyDescent="0.2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 s="2">
        <v>0</v>
      </c>
      <c r="H9006">
        <v>2</v>
      </c>
      <c r="I9006">
        <v>1</v>
      </c>
      <c r="J9006">
        <v>0</v>
      </c>
      <c r="K9006" s="1">
        <v>138613.21</v>
      </c>
      <c r="L9006">
        <v>0</v>
      </c>
      <c r="M9006">
        <v>14</v>
      </c>
      <c r="N9006">
        <v>1733</v>
      </c>
      <c r="O9006">
        <v>6</v>
      </c>
      <c r="P9006">
        <v>174</v>
      </c>
      <c r="Q9006">
        <v>0.42857142857142855</v>
      </c>
      <c r="R9006">
        <v>24262</v>
      </c>
      <c r="S9006" t="str" cm="1">
        <f t="array" ref="S9006">_xlfn.IFS(E9009&lt;30,"18-29",E9009&lt;45,"30-44",TRUE,"45+")</f>
        <v>30-44</v>
      </c>
      <c r="T9006" t="str" cm="1">
        <f t="array" ref="T9006">_xlfn.IFS(F9006&lt;=2,"0-2 Years",F9006&lt;=5,"3-5 Years",F9006&lt;=8,"6-8 Years",TRUE,"9-10 Years")</f>
        <v>3-5 Years</v>
      </c>
      <c r="U9006" t="str" cm="1">
        <f t="array" ref="U9006">_xlfn.IFS(P9006&gt;60,"High Risk",P9006&gt;30,"Medium Risk",TRUE,"Low Risk")</f>
        <v>High Risk</v>
      </c>
      <c r="V9006">
        <f t="shared" si="140"/>
        <v>6</v>
      </c>
    </row>
    <row r="9007" spans="1:22" hidden="1" x14ac:dyDescent="0.2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 s="2">
        <v>0</v>
      </c>
      <c r="H9007">
        <v>2</v>
      </c>
      <c r="I9007">
        <v>1</v>
      </c>
      <c r="J9007">
        <v>1</v>
      </c>
      <c r="K9007" s="1">
        <v>194230.82</v>
      </c>
      <c r="L9007">
        <v>0</v>
      </c>
      <c r="M9007">
        <v>12</v>
      </c>
      <c r="N9007">
        <v>2648</v>
      </c>
      <c r="O9007">
        <v>2</v>
      </c>
      <c r="P9007">
        <v>180</v>
      </c>
      <c r="Q9007">
        <v>0.16666666666666666</v>
      </c>
      <c r="R9007">
        <v>31776</v>
      </c>
      <c r="S9007" t="str" cm="1">
        <f t="array" ref="S9007">_xlfn.IFS(E9010&lt;30,"18-29",E9010&lt;45,"30-44",TRUE,"45+")</f>
        <v>30-44</v>
      </c>
      <c r="T9007" t="str" cm="1">
        <f t="array" ref="T9007">_xlfn.IFS(F9007&lt;=2,"0-2 Years",F9007&lt;=5,"3-5 Years",F9007&lt;=8,"6-8 Years",TRUE,"9-10 Years")</f>
        <v>6-8 Years</v>
      </c>
      <c r="U9007" t="str" cm="1">
        <f t="array" ref="U9007">_xlfn.IFS(P9007&gt;60,"High Risk",P9007&gt;30,"Medium Risk",TRUE,"Low Risk")</f>
        <v>High Risk</v>
      </c>
      <c r="V9007">
        <f t="shared" si="140"/>
        <v>3</v>
      </c>
    </row>
    <row r="9008" spans="1:22" x14ac:dyDescent="0.2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 s="2">
        <v>0</v>
      </c>
      <c r="H9008">
        <v>1</v>
      </c>
      <c r="I9008">
        <v>1</v>
      </c>
      <c r="J9008">
        <v>0</v>
      </c>
      <c r="K9008" s="1">
        <v>110252.53</v>
      </c>
      <c r="L9008">
        <v>0</v>
      </c>
      <c r="M9008">
        <v>27</v>
      </c>
      <c r="N9008">
        <v>1630</v>
      </c>
      <c r="O9008">
        <v>1</v>
      </c>
      <c r="P9008">
        <v>4</v>
      </c>
      <c r="Q9008">
        <v>3.7037037037037035E-2</v>
      </c>
      <c r="R9008">
        <v>44010</v>
      </c>
      <c r="S9008" t="str" cm="1">
        <f t="array" ref="S9008">_xlfn.IFS(E9011&lt;30,"18-29",E9011&lt;45,"30-44",TRUE,"45+")</f>
        <v>45+</v>
      </c>
      <c r="T9008" t="str" cm="1">
        <f t="array" ref="T9008">_xlfn.IFS(F9008&lt;=2,"0-2 Years",F9008&lt;=5,"3-5 Years",F9008&lt;=8,"6-8 Years",TRUE,"9-10 Years")</f>
        <v>6-8 Years</v>
      </c>
      <c r="U9008" t="str" cm="1">
        <f t="array" ref="U9008">_xlfn.IFS(P9008&gt;60,"High Risk",P9008&gt;30,"Medium Risk",TRUE,"Low Risk")</f>
        <v>Low Risk</v>
      </c>
      <c r="V9008">
        <f t="shared" si="140"/>
        <v>8</v>
      </c>
    </row>
    <row r="9009" spans="1:22" hidden="1" x14ac:dyDescent="0.2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 s="2">
        <v>0</v>
      </c>
      <c r="H9009">
        <v>2</v>
      </c>
      <c r="I9009">
        <v>1</v>
      </c>
      <c r="J9009">
        <v>1</v>
      </c>
      <c r="K9009" s="1">
        <v>106117.3</v>
      </c>
      <c r="L9009">
        <v>0</v>
      </c>
      <c r="M9009">
        <v>19</v>
      </c>
      <c r="N9009">
        <v>4915</v>
      </c>
      <c r="O9009">
        <v>8</v>
      </c>
      <c r="P9009">
        <v>50</v>
      </c>
      <c r="Q9009">
        <v>0.42105263157894735</v>
      </c>
      <c r="R9009">
        <v>93385</v>
      </c>
      <c r="S9009" t="str" cm="1">
        <f t="array" ref="S9009">_xlfn.IFS(E9012&lt;30,"18-29",E9012&lt;45,"30-44",TRUE,"45+")</f>
        <v>45+</v>
      </c>
      <c r="T9009" t="str" cm="1">
        <f t="array" ref="T9009">_xlfn.IFS(F9009&lt;=2,"0-2 Years",F9009&lt;=5,"3-5 Years",F9009&lt;=8,"6-8 Years",TRUE,"9-10 Years")</f>
        <v>9-10 Years</v>
      </c>
      <c r="U9009" t="str" cm="1">
        <f t="array" ref="U9009">_xlfn.IFS(P9009&gt;60,"High Risk",P9009&gt;30,"Medium Risk",TRUE,"Low Risk")</f>
        <v>Medium Risk</v>
      </c>
      <c r="V9009">
        <f t="shared" si="140"/>
        <v>3</v>
      </c>
    </row>
    <row r="9010" spans="1:22" hidden="1" x14ac:dyDescent="0.2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 s="2">
        <v>160818.07999999999</v>
      </c>
      <c r="H9010">
        <v>1</v>
      </c>
      <c r="I9010">
        <v>0</v>
      </c>
      <c r="J9010">
        <v>1</v>
      </c>
      <c r="K9010" s="1">
        <v>169642.13</v>
      </c>
      <c r="L9010">
        <v>1</v>
      </c>
      <c r="M9010">
        <v>17</v>
      </c>
      <c r="N9010">
        <v>207</v>
      </c>
      <c r="O9010">
        <v>5</v>
      </c>
      <c r="P9010">
        <v>110</v>
      </c>
      <c r="Q9010">
        <v>0.29411764705882354</v>
      </c>
      <c r="R9010">
        <v>3519</v>
      </c>
      <c r="S9010" t="str" cm="1">
        <f t="array" ref="S9010">_xlfn.IFS(E9013&lt;30,"18-29",E9013&lt;45,"30-44",TRUE,"45+")</f>
        <v>30-44</v>
      </c>
      <c r="T9010" t="str" cm="1">
        <f t="array" ref="T9010">_xlfn.IFS(F9010&lt;=2,"0-2 Years",F9010&lt;=5,"3-5 Years",F9010&lt;=8,"6-8 Years",TRUE,"9-10 Years")</f>
        <v>6-8 Years</v>
      </c>
      <c r="U9010" t="str" cm="1">
        <f t="array" ref="U9010">_xlfn.IFS(P9010&gt;60,"High Risk",P9010&gt;30,"Medium Risk",TRUE,"Low Risk")</f>
        <v>High Risk</v>
      </c>
      <c r="V9010">
        <f t="shared" si="140"/>
        <v>2</v>
      </c>
    </row>
    <row r="9011" spans="1:22" hidden="1" x14ac:dyDescent="0.2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 s="2">
        <v>156367.6</v>
      </c>
      <c r="H9011">
        <v>2</v>
      </c>
      <c r="I9011">
        <v>0</v>
      </c>
      <c r="J9011">
        <v>1</v>
      </c>
      <c r="K9011" s="1">
        <v>116179.92</v>
      </c>
      <c r="L9011">
        <v>0</v>
      </c>
      <c r="M9011">
        <v>17</v>
      </c>
      <c r="N9011">
        <v>1351</v>
      </c>
      <c r="O9011">
        <v>3</v>
      </c>
      <c r="P9011">
        <v>21</v>
      </c>
      <c r="Q9011">
        <v>0.17647058823529413</v>
      </c>
      <c r="R9011">
        <v>22967</v>
      </c>
      <c r="S9011" t="str" cm="1">
        <f t="array" ref="S9011">_xlfn.IFS(E9014&lt;30,"18-29",E9014&lt;45,"30-44",TRUE,"45+")</f>
        <v>30-44</v>
      </c>
      <c r="T9011" t="str" cm="1">
        <f t="array" ref="T9011">_xlfn.IFS(F9011&lt;=2,"0-2 Years",F9011&lt;=5,"3-5 Years",F9011&lt;=8,"6-8 Years",TRUE,"9-10 Years")</f>
        <v>9-10 Years</v>
      </c>
      <c r="U9011" t="str" cm="1">
        <f t="array" ref="U9011">_xlfn.IFS(P9011&gt;60,"High Risk",P9011&gt;30,"Medium Risk",TRUE,"Low Risk")</f>
        <v>Low Risk</v>
      </c>
      <c r="V9011">
        <f t="shared" si="140"/>
        <v>1</v>
      </c>
    </row>
    <row r="9012" spans="1:22" hidden="1" x14ac:dyDescent="0.2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 s="2">
        <v>121669.93</v>
      </c>
      <c r="H9012">
        <v>2</v>
      </c>
      <c r="I9012">
        <v>0</v>
      </c>
      <c r="J9012">
        <v>0</v>
      </c>
      <c r="K9012" s="1">
        <v>91.75</v>
      </c>
      <c r="L9012">
        <v>1</v>
      </c>
      <c r="M9012">
        <v>4</v>
      </c>
      <c r="N9012">
        <v>3170</v>
      </c>
      <c r="O9012">
        <v>5</v>
      </c>
      <c r="P9012">
        <v>144</v>
      </c>
      <c r="Q9012">
        <v>1</v>
      </c>
      <c r="R9012">
        <v>12680</v>
      </c>
      <c r="S9012" t="str" cm="1">
        <f t="array" ref="S9012">_xlfn.IFS(E9015&lt;30,"18-29",E9015&lt;45,"30-44",TRUE,"45+")</f>
        <v>30-44</v>
      </c>
      <c r="T9012" t="str" cm="1">
        <f t="array" ref="T9012">_xlfn.IFS(F9012&lt;=2,"0-2 Years",F9012&lt;=5,"3-5 Years",F9012&lt;=8,"6-8 Years",TRUE,"9-10 Years")</f>
        <v>6-8 Years</v>
      </c>
      <c r="U9012" t="str" cm="1">
        <f t="array" ref="U9012">_xlfn.IFS(P9012&gt;60,"High Risk",P9012&gt;30,"Medium Risk",TRUE,"Low Risk")</f>
        <v>High Risk</v>
      </c>
      <c r="V9012">
        <f t="shared" si="140"/>
        <v>4</v>
      </c>
    </row>
    <row r="9013" spans="1:22" hidden="1" x14ac:dyDescent="0.2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 s="2">
        <v>133970.22</v>
      </c>
      <c r="H9013">
        <v>2</v>
      </c>
      <c r="I9013">
        <v>0</v>
      </c>
      <c r="J9013">
        <v>1</v>
      </c>
      <c r="K9013" s="1">
        <v>187839.9</v>
      </c>
      <c r="L9013">
        <v>0</v>
      </c>
      <c r="M9013">
        <v>24</v>
      </c>
      <c r="N9013">
        <v>3012</v>
      </c>
      <c r="O9013">
        <v>9</v>
      </c>
      <c r="P9013">
        <v>133</v>
      </c>
      <c r="Q9013">
        <v>0.375</v>
      </c>
      <c r="R9013">
        <v>72288</v>
      </c>
      <c r="S9013" t="str" cm="1">
        <f t="array" ref="S9013">_xlfn.IFS(E9016&lt;30,"18-29",E9016&lt;45,"30-44",TRUE,"45+")</f>
        <v>45+</v>
      </c>
      <c r="T9013" t="str" cm="1">
        <f t="array" ref="T9013">_xlfn.IFS(F9013&lt;=2,"0-2 Years",F9013&lt;=5,"3-5 Years",F9013&lt;=8,"6-8 Years",TRUE,"9-10 Years")</f>
        <v>6-8 Years</v>
      </c>
      <c r="U9013" t="str" cm="1">
        <f t="array" ref="U9013">_xlfn.IFS(P9013&gt;60,"High Risk",P9013&gt;30,"Medium Risk",TRUE,"Low Risk")</f>
        <v>High Risk</v>
      </c>
      <c r="V9013">
        <f t="shared" si="140"/>
        <v>0</v>
      </c>
    </row>
    <row r="9014" spans="1:22" x14ac:dyDescent="0.2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 s="2">
        <v>0</v>
      </c>
      <c r="H9014">
        <v>2</v>
      </c>
      <c r="I9014">
        <v>1</v>
      </c>
      <c r="J9014">
        <v>0</v>
      </c>
      <c r="K9014" s="1">
        <v>121098.65</v>
      </c>
      <c r="L9014">
        <v>0</v>
      </c>
      <c r="M9014">
        <v>17</v>
      </c>
      <c r="N9014">
        <v>2929</v>
      </c>
      <c r="O9014">
        <v>3</v>
      </c>
      <c r="P9014">
        <v>178</v>
      </c>
      <c r="Q9014">
        <v>0.17647058823529413</v>
      </c>
      <c r="R9014">
        <v>49793</v>
      </c>
      <c r="S9014" t="str" cm="1">
        <f t="array" ref="S9014">_xlfn.IFS(E9017&lt;30,"18-29",E9017&lt;45,"30-44",TRUE,"45+")</f>
        <v>30-44</v>
      </c>
      <c r="T9014" t="str" cm="1">
        <f t="array" ref="T9014">_xlfn.IFS(F9014&lt;=2,"0-2 Years",F9014&lt;=5,"3-5 Years",F9014&lt;=8,"6-8 Years",TRUE,"9-10 Years")</f>
        <v>3-5 Years</v>
      </c>
      <c r="U9014" t="str" cm="1">
        <f t="array" ref="U9014">_xlfn.IFS(P9014&gt;60,"High Risk",P9014&gt;30,"Medium Risk",TRUE,"Low Risk")</f>
        <v>High Risk</v>
      </c>
      <c r="V9014">
        <f t="shared" si="140"/>
        <v>6</v>
      </c>
    </row>
    <row r="9015" spans="1:22" hidden="1" x14ac:dyDescent="0.2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 s="2">
        <v>96127.27</v>
      </c>
      <c r="H9015">
        <v>1</v>
      </c>
      <c r="I9015">
        <v>0</v>
      </c>
      <c r="J9015">
        <v>0</v>
      </c>
      <c r="K9015" s="1">
        <v>30972.06</v>
      </c>
      <c r="L9015">
        <v>0</v>
      </c>
      <c r="M9015">
        <v>30</v>
      </c>
      <c r="N9015">
        <v>3018</v>
      </c>
      <c r="O9015">
        <v>10</v>
      </c>
      <c r="P9015">
        <v>145</v>
      </c>
      <c r="Q9015">
        <v>0.33333333333333331</v>
      </c>
      <c r="R9015">
        <v>90540</v>
      </c>
      <c r="S9015" t="str" cm="1">
        <f t="array" ref="S9015">_xlfn.IFS(E9018&lt;30,"18-29",E9018&lt;45,"30-44",TRUE,"45+")</f>
        <v>30-44</v>
      </c>
      <c r="T9015" t="str" cm="1">
        <f t="array" ref="T9015">_xlfn.IFS(F9015&lt;=2,"0-2 Years",F9015&lt;=5,"3-5 Years",F9015&lt;=8,"6-8 Years",TRUE,"9-10 Years")</f>
        <v>3-5 Years</v>
      </c>
      <c r="U9015" t="str" cm="1">
        <f t="array" ref="U9015">_xlfn.IFS(P9015&gt;60,"High Risk",P9015&gt;30,"Medium Risk",TRUE,"Low Risk")</f>
        <v>High Risk</v>
      </c>
      <c r="V9015">
        <f t="shared" si="140"/>
        <v>5</v>
      </c>
    </row>
    <row r="9016" spans="1:22" hidden="1" x14ac:dyDescent="0.2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 s="2">
        <v>121907.97</v>
      </c>
      <c r="H9016">
        <v>1</v>
      </c>
      <c r="I9016">
        <v>0</v>
      </c>
      <c r="J9016">
        <v>1</v>
      </c>
      <c r="K9016" s="1">
        <v>30314.04</v>
      </c>
      <c r="L9016">
        <v>0</v>
      </c>
      <c r="M9016">
        <v>12</v>
      </c>
      <c r="N9016">
        <v>4562</v>
      </c>
      <c r="O9016">
        <v>6</v>
      </c>
      <c r="P9016">
        <v>178</v>
      </c>
      <c r="Q9016">
        <v>0.5</v>
      </c>
      <c r="R9016">
        <v>54744</v>
      </c>
      <c r="S9016" t="str" cm="1">
        <f t="array" ref="S9016">_xlfn.IFS(E9019&lt;30,"18-29",E9019&lt;45,"30-44",TRUE,"45+")</f>
        <v>30-44</v>
      </c>
      <c r="T9016" t="str" cm="1">
        <f t="array" ref="T9016">_xlfn.IFS(F9016&lt;=2,"0-2 Years",F9016&lt;=5,"3-5 Years",F9016&lt;=8,"6-8 Years",TRUE,"9-10 Years")</f>
        <v>6-8 Years</v>
      </c>
      <c r="U9016" t="str" cm="1">
        <f t="array" ref="U9016">_xlfn.IFS(P9016&gt;60,"High Risk",P9016&gt;30,"Medium Risk",TRUE,"Low Risk")</f>
        <v>High Risk</v>
      </c>
      <c r="V9016">
        <f t="shared" si="140"/>
        <v>3</v>
      </c>
    </row>
    <row r="9017" spans="1:22" hidden="1" x14ac:dyDescent="0.2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 s="2">
        <v>0</v>
      </c>
      <c r="H9017">
        <v>2</v>
      </c>
      <c r="I9017">
        <v>0</v>
      </c>
      <c r="J9017">
        <v>1</v>
      </c>
      <c r="K9017" s="1">
        <v>14479.29</v>
      </c>
      <c r="L9017">
        <v>0</v>
      </c>
      <c r="M9017">
        <v>6</v>
      </c>
      <c r="N9017">
        <v>4068</v>
      </c>
      <c r="O9017">
        <v>10</v>
      </c>
      <c r="P9017">
        <v>65</v>
      </c>
      <c r="Q9017">
        <v>1</v>
      </c>
      <c r="R9017">
        <v>24408</v>
      </c>
      <c r="S9017" t="str" cm="1">
        <f t="array" ref="S9017">_xlfn.IFS(E9020&lt;30,"18-29",E9020&lt;45,"30-44",TRUE,"45+")</f>
        <v>45+</v>
      </c>
      <c r="T9017" t="str" cm="1">
        <f t="array" ref="T9017">_xlfn.IFS(F9017&lt;=2,"0-2 Years",F9017&lt;=5,"3-5 Years",F9017&lt;=8,"6-8 Years",TRUE,"9-10 Years")</f>
        <v>3-5 Years</v>
      </c>
      <c r="U9017" t="str" cm="1">
        <f t="array" ref="U9017">_xlfn.IFS(P9017&gt;60,"High Risk",P9017&gt;30,"Medium Risk",TRUE,"Low Risk")</f>
        <v>High Risk</v>
      </c>
      <c r="V9017">
        <f t="shared" si="140"/>
        <v>3</v>
      </c>
    </row>
    <row r="9018" spans="1:22" hidden="1" x14ac:dyDescent="0.2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 s="2">
        <v>0</v>
      </c>
      <c r="H9018">
        <v>1</v>
      </c>
      <c r="I9018">
        <v>1</v>
      </c>
      <c r="J9018">
        <v>1</v>
      </c>
      <c r="K9018" s="1">
        <v>196395.25</v>
      </c>
      <c r="L9018">
        <v>0</v>
      </c>
      <c r="M9018">
        <v>11</v>
      </c>
      <c r="N9018">
        <v>1248</v>
      </c>
      <c r="O9018">
        <v>1</v>
      </c>
      <c r="P9018">
        <v>163</v>
      </c>
      <c r="Q9018">
        <v>9.0909090909090912E-2</v>
      </c>
      <c r="R9018">
        <v>13728</v>
      </c>
      <c r="S9018" t="str" cm="1">
        <f t="array" ref="S9018">_xlfn.IFS(E9021&lt;30,"18-29",E9021&lt;45,"30-44",TRUE,"45+")</f>
        <v>30-44</v>
      </c>
      <c r="T9018" t="str" cm="1">
        <f t="array" ref="T9018">_xlfn.IFS(F9018&lt;=2,"0-2 Years",F9018&lt;=5,"3-5 Years",F9018&lt;=8,"6-8 Years",TRUE,"9-10 Years")</f>
        <v>6-8 Years</v>
      </c>
      <c r="U9018" t="str" cm="1">
        <f t="array" ref="U9018">_xlfn.IFS(P9018&gt;60,"High Risk",P9018&gt;30,"Medium Risk",TRUE,"Low Risk")</f>
        <v>High Risk</v>
      </c>
      <c r="V9018">
        <f t="shared" si="140"/>
        <v>5</v>
      </c>
    </row>
    <row r="9019" spans="1:22" hidden="1" x14ac:dyDescent="0.2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 s="2">
        <v>77701.64</v>
      </c>
      <c r="H9019">
        <v>1</v>
      </c>
      <c r="I9019">
        <v>0</v>
      </c>
      <c r="J9019">
        <v>1</v>
      </c>
      <c r="K9019" s="1">
        <v>19512.38</v>
      </c>
      <c r="L9019">
        <v>0</v>
      </c>
      <c r="M9019">
        <v>4</v>
      </c>
      <c r="N9019">
        <v>4365</v>
      </c>
      <c r="O9019">
        <v>4</v>
      </c>
      <c r="P9019">
        <v>170</v>
      </c>
      <c r="Q9019">
        <v>1</v>
      </c>
      <c r="R9019">
        <v>17460</v>
      </c>
      <c r="S9019" t="str" cm="1">
        <f t="array" ref="S9019">_xlfn.IFS(E9022&lt;30,"18-29",E9022&lt;45,"30-44",TRUE,"45+")</f>
        <v>30-44</v>
      </c>
      <c r="T9019" t="str" cm="1">
        <f t="array" ref="T9019">_xlfn.IFS(F9019&lt;=2,"0-2 Years",F9019&lt;=5,"3-5 Years",F9019&lt;=8,"6-8 Years",TRUE,"9-10 Years")</f>
        <v>6-8 Years</v>
      </c>
      <c r="U9019" t="str" cm="1">
        <f t="array" ref="U9019">_xlfn.IFS(P9019&gt;60,"High Risk",P9019&gt;30,"Medium Risk",TRUE,"Low Risk")</f>
        <v>High Risk</v>
      </c>
      <c r="V9019">
        <f t="shared" si="140"/>
        <v>2</v>
      </c>
    </row>
    <row r="9020" spans="1:22" hidden="1" x14ac:dyDescent="0.2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 s="2">
        <v>0</v>
      </c>
      <c r="H9020">
        <v>3</v>
      </c>
      <c r="I9020">
        <v>1</v>
      </c>
      <c r="J9020">
        <v>1</v>
      </c>
      <c r="K9020" s="1">
        <v>72318.77</v>
      </c>
      <c r="L9020">
        <v>0</v>
      </c>
      <c r="M9020">
        <v>28</v>
      </c>
      <c r="N9020">
        <v>4756</v>
      </c>
      <c r="O9020">
        <v>8</v>
      </c>
      <c r="P9020">
        <v>65</v>
      </c>
      <c r="Q9020">
        <v>0.2857142857142857</v>
      </c>
      <c r="R9020">
        <v>133168</v>
      </c>
      <c r="S9020" t="str" cm="1">
        <f t="array" ref="S9020">_xlfn.IFS(E9023&lt;30,"18-29",E9023&lt;45,"30-44",TRUE,"45+")</f>
        <v>45+</v>
      </c>
      <c r="T9020" t="str" cm="1">
        <f t="array" ref="T9020">_xlfn.IFS(F9020&lt;=2,"0-2 Years",F9020&lt;=5,"3-5 Years",F9020&lt;=8,"6-8 Years",TRUE,"9-10 Years")</f>
        <v>9-10 Years</v>
      </c>
      <c r="U9020" t="str" cm="1">
        <f t="array" ref="U9020">_xlfn.IFS(P9020&gt;60,"High Risk",P9020&gt;30,"Medium Risk",TRUE,"Low Risk")</f>
        <v>High Risk</v>
      </c>
      <c r="V9020">
        <f t="shared" si="140"/>
        <v>4</v>
      </c>
    </row>
    <row r="9021" spans="1:22" hidden="1" x14ac:dyDescent="0.2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 s="2">
        <v>0</v>
      </c>
      <c r="H9021">
        <v>2</v>
      </c>
      <c r="I9021">
        <v>1</v>
      </c>
      <c r="J9021">
        <v>1</v>
      </c>
      <c r="K9021" s="1">
        <v>96615.23</v>
      </c>
      <c r="L9021">
        <v>0</v>
      </c>
      <c r="M9021">
        <v>16</v>
      </c>
      <c r="N9021">
        <v>4869</v>
      </c>
      <c r="O9021">
        <v>9</v>
      </c>
      <c r="P9021">
        <v>90</v>
      </c>
      <c r="Q9021">
        <v>0.5625</v>
      </c>
      <c r="R9021">
        <v>77904</v>
      </c>
      <c r="S9021" t="str" cm="1">
        <f t="array" ref="S9021">_xlfn.IFS(E9024&lt;30,"18-29",E9024&lt;45,"30-44",TRUE,"45+")</f>
        <v>18-29</v>
      </c>
      <c r="T9021" t="str" cm="1">
        <f t="array" ref="T9021">_xlfn.IFS(F9021&lt;=2,"0-2 Years",F9021&lt;=5,"3-5 Years",F9021&lt;=8,"6-8 Years",TRUE,"9-10 Years")</f>
        <v>0-2 Years</v>
      </c>
      <c r="U9021" t="str" cm="1">
        <f t="array" ref="U9021">_xlfn.IFS(P9021&gt;60,"High Risk",P9021&gt;30,"Medium Risk",TRUE,"Low Risk")</f>
        <v>High Risk</v>
      </c>
      <c r="V9021">
        <f t="shared" si="140"/>
        <v>4</v>
      </c>
    </row>
    <row r="9022" spans="1:22" hidden="1" x14ac:dyDescent="0.2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 s="2">
        <v>113922.44</v>
      </c>
      <c r="H9022">
        <v>2</v>
      </c>
      <c r="I9022">
        <v>1</v>
      </c>
      <c r="J9022">
        <v>0</v>
      </c>
      <c r="K9022" s="1">
        <v>30772.22</v>
      </c>
      <c r="L9022">
        <v>0</v>
      </c>
      <c r="M9022">
        <v>25</v>
      </c>
      <c r="N9022">
        <v>3647</v>
      </c>
      <c r="O9022">
        <v>8</v>
      </c>
      <c r="P9022">
        <v>120</v>
      </c>
      <c r="Q9022">
        <v>0.32</v>
      </c>
      <c r="R9022">
        <v>91175</v>
      </c>
      <c r="S9022" t="str" cm="1">
        <f t="array" ref="S9022">_xlfn.IFS(E9025&lt;30,"18-29",E9025&lt;45,"30-44",TRUE,"45+")</f>
        <v>18-29</v>
      </c>
      <c r="T9022" t="str" cm="1">
        <f t="array" ref="T9022">_xlfn.IFS(F9022&lt;=2,"0-2 Years",F9022&lt;=5,"3-5 Years",F9022&lt;=8,"6-8 Years",TRUE,"9-10 Years")</f>
        <v>3-5 Years</v>
      </c>
      <c r="U9022" t="str" cm="1">
        <f t="array" ref="U9022">_xlfn.IFS(P9022&gt;60,"High Risk",P9022&gt;30,"Medium Risk",TRUE,"Low Risk")</f>
        <v>High Risk</v>
      </c>
      <c r="V9022">
        <f t="shared" si="140"/>
        <v>3</v>
      </c>
    </row>
    <row r="9023" spans="1:22" hidden="1" x14ac:dyDescent="0.2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 s="2">
        <v>183997.7</v>
      </c>
      <c r="H9023">
        <v>2</v>
      </c>
      <c r="I9023">
        <v>1</v>
      </c>
      <c r="J9023">
        <v>1</v>
      </c>
      <c r="K9023" s="1">
        <v>161217.18</v>
      </c>
      <c r="L9023">
        <v>0</v>
      </c>
      <c r="M9023">
        <v>21</v>
      </c>
      <c r="N9023">
        <v>4042</v>
      </c>
      <c r="O9023">
        <v>5</v>
      </c>
      <c r="P9023">
        <v>172</v>
      </c>
      <c r="Q9023">
        <v>0.23809523809523808</v>
      </c>
      <c r="R9023">
        <v>84882</v>
      </c>
      <c r="S9023" t="str" cm="1">
        <f t="array" ref="S9023">_xlfn.IFS(E9026&lt;30,"18-29",E9026&lt;45,"30-44",TRUE,"45+")</f>
        <v>45+</v>
      </c>
      <c r="T9023" t="str" cm="1">
        <f t="array" ref="T9023">_xlfn.IFS(F9023&lt;=2,"0-2 Years",F9023&lt;=5,"3-5 Years",F9023&lt;=8,"6-8 Years",TRUE,"9-10 Years")</f>
        <v>0-2 Years</v>
      </c>
      <c r="U9023" t="str" cm="1">
        <f t="array" ref="U9023">_xlfn.IFS(P9023&gt;60,"High Risk",P9023&gt;30,"Medium Risk",TRUE,"Low Risk")</f>
        <v>High Risk</v>
      </c>
      <c r="V9023">
        <f t="shared" si="140"/>
        <v>2</v>
      </c>
    </row>
    <row r="9024" spans="1:22" hidden="1" x14ac:dyDescent="0.2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 s="2">
        <v>0</v>
      </c>
      <c r="H9024">
        <v>2</v>
      </c>
      <c r="I9024">
        <v>0</v>
      </c>
      <c r="J9024">
        <v>1</v>
      </c>
      <c r="K9024" s="1">
        <v>66795.78</v>
      </c>
      <c r="L9024">
        <v>0</v>
      </c>
      <c r="M9024">
        <v>18</v>
      </c>
      <c r="N9024">
        <v>4249</v>
      </c>
      <c r="O9024">
        <v>1</v>
      </c>
      <c r="P9024">
        <v>175</v>
      </c>
      <c r="Q9024">
        <v>5.5555555555555552E-2</v>
      </c>
      <c r="R9024">
        <v>76482</v>
      </c>
      <c r="S9024" t="str" cm="1">
        <f t="array" ref="S9024">_xlfn.IFS(E9027&lt;30,"18-29",E9027&lt;45,"30-44",TRUE,"45+")</f>
        <v>18-29</v>
      </c>
      <c r="T9024" t="str" cm="1">
        <f t="array" ref="T9024">_xlfn.IFS(F9024&lt;=2,"0-2 Years",F9024&lt;=5,"3-5 Years",F9024&lt;=8,"6-8 Years",TRUE,"9-10 Years")</f>
        <v>0-2 Years</v>
      </c>
      <c r="U9024" t="str" cm="1">
        <f t="array" ref="U9024">_xlfn.IFS(P9024&gt;60,"High Risk",P9024&gt;30,"Medium Risk",TRUE,"Low Risk")</f>
        <v>High Risk</v>
      </c>
      <c r="V9024">
        <f t="shared" si="140"/>
        <v>4</v>
      </c>
    </row>
    <row r="9025" spans="1:22" hidden="1" x14ac:dyDescent="0.2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 s="2">
        <v>0</v>
      </c>
      <c r="H9025">
        <v>2</v>
      </c>
      <c r="I9025">
        <v>1</v>
      </c>
      <c r="J9025">
        <v>1</v>
      </c>
      <c r="K9025" s="1">
        <v>123969.64</v>
      </c>
      <c r="L9025">
        <v>0</v>
      </c>
      <c r="M9025">
        <v>16</v>
      </c>
      <c r="N9025">
        <v>878</v>
      </c>
      <c r="O9025">
        <v>0</v>
      </c>
      <c r="P9025">
        <v>108</v>
      </c>
      <c r="Q9025">
        <v>0</v>
      </c>
      <c r="R9025">
        <v>14048</v>
      </c>
      <c r="S9025" t="str" cm="1">
        <f t="array" ref="S9025">_xlfn.IFS(E9028&lt;30,"18-29",E9028&lt;45,"30-44",TRUE,"45+")</f>
        <v>30-44</v>
      </c>
      <c r="T9025" t="str" cm="1">
        <f t="array" ref="T9025">_xlfn.IFS(F9025&lt;=2,"0-2 Years",F9025&lt;=5,"3-5 Years",F9025&lt;=8,"6-8 Years",TRUE,"9-10 Years")</f>
        <v>3-5 Years</v>
      </c>
      <c r="U9025" t="str" cm="1">
        <f t="array" ref="U9025">_xlfn.IFS(P9025&gt;60,"High Risk",P9025&gt;30,"Medium Risk",TRUE,"Low Risk")</f>
        <v>High Risk</v>
      </c>
      <c r="V9025">
        <f t="shared" si="140"/>
        <v>3</v>
      </c>
    </row>
    <row r="9026" spans="1:22" hidden="1" x14ac:dyDescent="0.2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 s="2">
        <v>89799.46</v>
      </c>
      <c r="H9026">
        <v>2</v>
      </c>
      <c r="I9026">
        <v>0</v>
      </c>
      <c r="J9026">
        <v>1</v>
      </c>
      <c r="K9026" s="1">
        <v>13783.77</v>
      </c>
      <c r="L9026">
        <v>1</v>
      </c>
      <c r="M9026">
        <v>24</v>
      </c>
      <c r="N9026">
        <v>3053</v>
      </c>
      <c r="O9026">
        <v>1</v>
      </c>
      <c r="P9026">
        <v>143</v>
      </c>
      <c r="Q9026">
        <v>4.1666666666666664E-2</v>
      </c>
      <c r="R9026">
        <v>73272</v>
      </c>
      <c r="S9026" t="str" cm="1">
        <f t="array" ref="S9026">_xlfn.IFS(E9029&lt;30,"18-29",E9029&lt;45,"30-44",TRUE,"45+")</f>
        <v>30-44</v>
      </c>
      <c r="T9026" t="str" cm="1">
        <f t="array" ref="T9026">_xlfn.IFS(F9026&lt;=2,"0-2 Years",F9026&lt;=5,"3-5 Years",F9026&lt;=8,"6-8 Years",TRUE,"9-10 Years")</f>
        <v>6-8 Years</v>
      </c>
      <c r="U9026" t="str" cm="1">
        <f t="array" ref="U9026">_xlfn.IFS(P9026&gt;60,"High Risk",P9026&gt;30,"Medium Risk",TRUE,"Low Risk")</f>
        <v>High Risk</v>
      </c>
      <c r="V9026">
        <f t="shared" si="140"/>
        <v>1</v>
      </c>
    </row>
    <row r="9027" spans="1:22" x14ac:dyDescent="0.2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 s="2">
        <v>0</v>
      </c>
      <c r="H9027">
        <v>1</v>
      </c>
      <c r="I9027">
        <v>1</v>
      </c>
      <c r="J9027">
        <v>1</v>
      </c>
      <c r="K9027" s="1">
        <v>168924.41</v>
      </c>
      <c r="L9027">
        <v>0</v>
      </c>
      <c r="M9027">
        <v>6</v>
      </c>
      <c r="N9027">
        <v>1205</v>
      </c>
      <c r="O9027">
        <v>9</v>
      </c>
      <c r="P9027">
        <v>141</v>
      </c>
      <c r="Q9027">
        <v>1</v>
      </c>
      <c r="R9027">
        <v>7230</v>
      </c>
      <c r="S9027" t="str" cm="1">
        <f t="array" ref="S9027">_xlfn.IFS(E9030&lt;30,"18-29",E9030&lt;45,"30-44",TRUE,"45+")</f>
        <v>45+</v>
      </c>
      <c r="T9027" t="str" cm="1">
        <f t="array" ref="T9027">_xlfn.IFS(F9027&lt;=2,"0-2 Years",F9027&lt;=5,"3-5 Years",F9027&lt;=8,"6-8 Years",TRUE,"9-10 Years")</f>
        <v>0-2 Years</v>
      </c>
      <c r="U9027" t="str" cm="1">
        <f t="array" ref="U9027">_xlfn.IFS(P9027&gt;60,"High Risk",P9027&gt;30,"Medium Risk",TRUE,"Low Risk")</f>
        <v>High Risk</v>
      </c>
      <c r="V9027">
        <f t="shared" ref="V9027:V9090" si="141">IF(J9027=0,3,0)+IF(G9027=0,3,0)+IF(H9027=1,2,0)+IF(E9027&gt;45,1,0)+IF(F9027&lt;3,1,0)</f>
        <v>6</v>
      </c>
    </row>
    <row r="9028" spans="1:22" hidden="1" x14ac:dyDescent="0.2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 s="2">
        <v>85660.96</v>
      </c>
      <c r="H9028">
        <v>1</v>
      </c>
      <c r="I9028">
        <v>0</v>
      </c>
      <c r="J9028">
        <v>0</v>
      </c>
      <c r="K9028" s="1">
        <v>134778.01</v>
      </c>
      <c r="L9028">
        <v>0</v>
      </c>
      <c r="M9028">
        <v>7</v>
      </c>
      <c r="N9028">
        <v>406</v>
      </c>
      <c r="O9028">
        <v>10</v>
      </c>
      <c r="P9028">
        <v>27</v>
      </c>
      <c r="Q9028">
        <v>1</v>
      </c>
      <c r="R9028">
        <v>2842</v>
      </c>
      <c r="S9028" t="str" cm="1">
        <f t="array" ref="S9028">_xlfn.IFS(E9031&lt;30,"18-29",E9031&lt;45,"30-44",TRUE,"45+")</f>
        <v>18-29</v>
      </c>
      <c r="T9028" t="str" cm="1">
        <f t="array" ref="T9028">_xlfn.IFS(F9028&lt;=2,"0-2 Years",F9028&lt;=5,"3-5 Years",F9028&lt;=8,"6-8 Years",TRUE,"9-10 Years")</f>
        <v>6-8 Years</v>
      </c>
      <c r="U9028" t="str" cm="1">
        <f t="array" ref="U9028">_xlfn.IFS(P9028&gt;60,"High Risk",P9028&gt;30,"Medium Risk",TRUE,"Low Risk")</f>
        <v>Low Risk</v>
      </c>
      <c r="V9028">
        <f t="shared" si="141"/>
        <v>5</v>
      </c>
    </row>
    <row r="9029" spans="1:22" hidden="1" x14ac:dyDescent="0.2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 s="2">
        <v>115569.21</v>
      </c>
      <c r="H9029">
        <v>1</v>
      </c>
      <c r="I9029">
        <v>0</v>
      </c>
      <c r="J9029">
        <v>1</v>
      </c>
      <c r="K9029" s="1">
        <v>119782.89</v>
      </c>
      <c r="L9029">
        <v>0</v>
      </c>
      <c r="M9029">
        <v>17</v>
      </c>
      <c r="N9029">
        <v>3232</v>
      </c>
      <c r="O9029">
        <v>6</v>
      </c>
      <c r="P9029">
        <v>107</v>
      </c>
      <c r="Q9029">
        <v>0.35294117647058826</v>
      </c>
      <c r="R9029">
        <v>54944</v>
      </c>
      <c r="S9029" t="str" cm="1">
        <f t="array" ref="S9029">_xlfn.IFS(E9032&lt;30,"18-29",E9032&lt;45,"30-44",TRUE,"45+")</f>
        <v>45+</v>
      </c>
      <c r="T9029" t="str" cm="1">
        <f t="array" ref="T9029">_xlfn.IFS(F9029&lt;=2,"0-2 Years",F9029&lt;=5,"3-5 Years",F9029&lt;=8,"6-8 Years",TRUE,"9-10 Years")</f>
        <v>9-10 Years</v>
      </c>
      <c r="U9029" t="str" cm="1">
        <f t="array" ref="U9029">_xlfn.IFS(P9029&gt;60,"High Risk",P9029&gt;30,"Medium Risk",TRUE,"Low Risk")</f>
        <v>High Risk</v>
      </c>
      <c r="V9029">
        <f t="shared" si="141"/>
        <v>2</v>
      </c>
    </row>
    <row r="9030" spans="1:22" x14ac:dyDescent="0.2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 s="2">
        <v>81828.22</v>
      </c>
      <c r="H9030">
        <v>1</v>
      </c>
      <c r="I9030">
        <v>1</v>
      </c>
      <c r="J9030">
        <v>0</v>
      </c>
      <c r="K9030" s="1">
        <v>52167.97</v>
      </c>
      <c r="L9030">
        <v>0</v>
      </c>
      <c r="M9030">
        <v>15</v>
      </c>
      <c r="N9030">
        <v>979</v>
      </c>
      <c r="O9030">
        <v>10</v>
      </c>
      <c r="P9030">
        <v>41</v>
      </c>
      <c r="Q9030">
        <v>0.66666666666666663</v>
      </c>
      <c r="R9030">
        <v>14685</v>
      </c>
      <c r="S9030" t="str" cm="1">
        <f t="array" ref="S9030">_xlfn.IFS(E9033&lt;30,"18-29",E9033&lt;45,"30-44",TRUE,"45+")</f>
        <v>30-44</v>
      </c>
      <c r="T9030" t="str" cm="1">
        <f t="array" ref="T9030">_xlfn.IFS(F9030&lt;=2,"0-2 Years",F9030&lt;=5,"3-5 Years",F9030&lt;=8,"6-8 Years",TRUE,"9-10 Years")</f>
        <v>0-2 Years</v>
      </c>
      <c r="U9030" t="str" cm="1">
        <f t="array" ref="U9030">_xlfn.IFS(P9030&gt;60,"High Risk",P9030&gt;30,"Medium Risk",TRUE,"Low Risk")</f>
        <v>Medium Risk</v>
      </c>
      <c r="V9030">
        <f t="shared" si="141"/>
        <v>6</v>
      </c>
    </row>
    <row r="9031" spans="1:22" x14ac:dyDescent="0.2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 s="2">
        <v>132694.73000000001</v>
      </c>
      <c r="H9031">
        <v>1</v>
      </c>
      <c r="I9031">
        <v>1</v>
      </c>
      <c r="J9031">
        <v>0</v>
      </c>
      <c r="K9031" s="1">
        <v>167689.56</v>
      </c>
      <c r="L9031">
        <v>0</v>
      </c>
      <c r="M9031">
        <v>24</v>
      </c>
      <c r="N9031">
        <v>2817</v>
      </c>
      <c r="O9031">
        <v>1</v>
      </c>
      <c r="P9031">
        <v>23</v>
      </c>
      <c r="Q9031">
        <v>4.1666666666666664E-2</v>
      </c>
      <c r="R9031">
        <v>67608</v>
      </c>
      <c r="S9031" t="str" cm="1">
        <f t="array" ref="S9031">_xlfn.IFS(E9034&lt;30,"18-29",E9034&lt;45,"30-44",TRUE,"45+")</f>
        <v>18-29</v>
      </c>
      <c r="T9031" t="str" cm="1">
        <f t="array" ref="T9031">_xlfn.IFS(F9031&lt;=2,"0-2 Years",F9031&lt;=5,"3-5 Years",F9031&lt;=8,"6-8 Years",TRUE,"9-10 Years")</f>
        <v>0-2 Years</v>
      </c>
      <c r="U9031" t="str" cm="1">
        <f t="array" ref="U9031">_xlfn.IFS(P9031&gt;60,"High Risk",P9031&gt;30,"Medium Risk",TRUE,"Low Risk")</f>
        <v>Low Risk</v>
      </c>
      <c r="V9031">
        <f t="shared" si="141"/>
        <v>6</v>
      </c>
    </row>
    <row r="9032" spans="1:22" x14ac:dyDescent="0.2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 s="2">
        <v>108867</v>
      </c>
      <c r="H9032">
        <v>1</v>
      </c>
      <c r="I9032">
        <v>0</v>
      </c>
      <c r="J9032">
        <v>0</v>
      </c>
      <c r="K9032" s="1">
        <v>140800.66</v>
      </c>
      <c r="L9032">
        <v>1</v>
      </c>
      <c r="M9032">
        <v>16</v>
      </c>
      <c r="N9032">
        <v>2703</v>
      </c>
      <c r="O9032">
        <v>2</v>
      </c>
      <c r="P9032">
        <v>103</v>
      </c>
      <c r="Q9032">
        <v>0.125</v>
      </c>
      <c r="R9032">
        <v>43248</v>
      </c>
      <c r="S9032" t="str" cm="1">
        <f t="array" ref="S9032">_xlfn.IFS(E9035&lt;30,"18-29",E9035&lt;45,"30-44",TRUE,"45+")</f>
        <v>30-44</v>
      </c>
      <c r="T9032" t="str" cm="1">
        <f t="array" ref="T9032">_xlfn.IFS(F9032&lt;=2,"0-2 Years",F9032&lt;=5,"3-5 Years",F9032&lt;=8,"6-8 Years",TRUE,"9-10 Years")</f>
        <v>0-2 Years</v>
      </c>
      <c r="U9032" t="str" cm="1">
        <f t="array" ref="U9032">_xlfn.IFS(P9032&gt;60,"High Risk",P9032&gt;30,"Medium Risk",TRUE,"Low Risk")</f>
        <v>High Risk</v>
      </c>
      <c r="V9032">
        <f t="shared" si="141"/>
        <v>7</v>
      </c>
    </row>
    <row r="9033" spans="1:22" x14ac:dyDescent="0.2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 s="2">
        <v>0</v>
      </c>
      <c r="H9033">
        <v>2</v>
      </c>
      <c r="I9033">
        <v>1</v>
      </c>
      <c r="J9033">
        <v>0</v>
      </c>
      <c r="K9033" s="1">
        <v>19823.02</v>
      </c>
      <c r="L9033">
        <v>0</v>
      </c>
      <c r="M9033">
        <v>17</v>
      </c>
      <c r="N9033">
        <v>384</v>
      </c>
      <c r="O9033">
        <v>8</v>
      </c>
      <c r="P9033">
        <v>25</v>
      </c>
      <c r="Q9033">
        <v>0.47058823529411764</v>
      </c>
      <c r="R9033">
        <v>6528</v>
      </c>
      <c r="S9033" t="str" cm="1">
        <f t="array" ref="S9033">_xlfn.IFS(E9036&lt;30,"18-29",E9036&lt;45,"30-44",TRUE,"45+")</f>
        <v>45+</v>
      </c>
      <c r="T9033" t="str" cm="1">
        <f t="array" ref="T9033">_xlfn.IFS(F9033&lt;=2,"0-2 Years",F9033&lt;=5,"3-5 Years",F9033&lt;=8,"6-8 Years",TRUE,"9-10 Years")</f>
        <v>6-8 Years</v>
      </c>
      <c r="U9033" t="str" cm="1">
        <f t="array" ref="U9033">_xlfn.IFS(P9033&gt;60,"High Risk",P9033&gt;30,"Medium Risk",TRUE,"Low Risk")</f>
        <v>Low Risk</v>
      </c>
      <c r="V9033">
        <f t="shared" si="141"/>
        <v>6</v>
      </c>
    </row>
    <row r="9034" spans="1:22" x14ac:dyDescent="0.2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 s="2">
        <v>0</v>
      </c>
      <c r="H9034">
        <v>2</v>
      </c>
      <c r="I9034">
        <v>0</v>
      </c>
      <c r="J9034">
        <v>0</v>
      </c>
      <c r="K9034" s="1">
        <v>72969.899999999994</v>
      </c>
      <c r="L9034">
        <v>0</v>
      </c>
      <c r="M9034">
        <v>24</v>
      </c>
      <c r="N9034">
        <v>3836</v>
      </c>
      <c r="O9034">
        <v>10</v>
      </c>
      <c r="P9034">
        <v>7</v>
      </c>
      <c r="Q9034">
        <v>0.41666666666666669</v>
      </c>
      <c r="R9034">
        <v>92064</v>
      </c>
      <c r="S9034" t="str" cm="1">
        <f t="array" ref="S9034">_xlfn.IFS(E9037&lt;30,"18-29",E9037&lt;45,"30-44",TRUE,"45+")</f>
        <v>45+</v>
      </c>
      <c r="T9034" t="str" cm="1">
        <f t="array" ref="T9034">_xlfn.IFS(F9034&lt;=2,"0-2 Years",F9034&lt;=5,"3-5 Years",F9034&lt;=8,"6-8 Years",TRUE,"9-10 Years")</f>
        <v>3-5 Years</v>
      </c>
      <c r="U9034" t="str" cm="1">
        <f t="array" ref="U9034">_xlfn.IFS(P9034&gt;60,"High Risk",P9034&gt;30,"Medium Risk",TRUE,"Low Risk")</f>
        <v>Low Risk</v>
      </c>
      <c r="V9034">
        <f t="shared" si="141"/>
        <v>6</v>
      </c>
    </row>
    <row r="9035" spans="1:22" hidden="1" x14ac:dyDescent="0.2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 s="2">
        <v>96152.68</v>
      </c>
      <c r="H9035">
        <v>2</v>
      </c>
      <c r="I9035">
        <v>1</v>
      </c>
      <c r="J9035">
        <v>0</v>
      </c>
      <c r="K9035" s="1">
        <v>143711.01999999999</v>
      </c>
      <c r="L9035">
        <v>0</v>
      </c>
      <c r="M9035">
        <v>24</v>
      </c>
      <c r="N9035">
        <v>1495</v>
      </c>
      <c r="O9035">
        <v>9</v>
      </c>
      <c r="P9035">
        <v>137</v>
      </c>
      <c r="Q9035">
        <v>0.375</v>
      </c>
      <c r="R9035">
        <v>35880</v>
      </c>
      <c r="S9035" t="str" cm="1">
        <f t="array" ref="S9035">_xlfn.IFS(E9038&lt;30,"18-29",E9038&lt;45,"30-44",TRUE,"45+")</f>
        <v>30-44</v>
      </c>
      <c r="T9035" t="str" cm="1">
        <f t="array" ref="T9035">_xlfn.IFS(F9035&lt;=2,"0-2 Years",F9035&lt;=5,"3-5 Years",F9035&lt;=8,"6-8 Years",TRUE,"9-10 Years")</f>
        <v>0-2 Years</v>
      </c>
      <c r="U9035" t="str" cm="1">
        <f t="array" ref="U9035">_xlfn.IFS(P9035&gt;60,"High Risk",P9035&gt;30,"Medium Risk",TRUE,"Low Risk")</f>
        <v>High Risk</v>
      </c>
      <c r="V9035">
        <f t="shared" si="141"/>
        <v>4</v>
      </c>
    </row>
    <row r="9036" spans="1:22" hidden="1" x14ac:dyDescent="0.2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 s="2">
        <v>153855.51999999999</v>
      </c>
      <c r="H9036">
        <v>1</v>
      </c>
      <c r="I9036">
        <v>1</v>
      </c>
      <c r="J9036">
        <v>1</v>
      </c>
      <c r="K9036" s="1">
        <v>180862.26</v>
      </c>
      <c r="L9036">
        <v>1</v>
      </c>
      <c r="M9036">
        <v>13</v>
      </c>
      <c r="N9036">
        <v>585</v>
      </c>
      <c r="O9036">
        <v>1</v>
      </c>
      <c r="P9036">
        <v>39</v>
      </c>
      <c r="Q9036">
        <v>7.6923076923076927E-2</v>
      </c>
      <c r="R9036">
        <v>7605</v>
      </c>
      <c r="S9036" t="str" cm="1">
        <f t="array" ref="S9036">_xlfn.IFS(E9039&lt;30,"18-29",E9039&lt;45,"30-44",TRUE,"45+")</f>
        <v>30-44</v>
      </c>
      <c r="T9036" t="str" cm="1">
        <f t="array" ref="T9036">_xlfn.IFS(F9036&lt;=2,"0-2 Years",F9036&lt;=5,"3-5 Years",F9036&lt;=8,"6-8 Years",TRUE,"9-10 Years")</f>
        <v>0-2 Years</v>
      </c>
      <c r="U9036" t="str" cm="1">
        <f t="array" ref="U9036">_xlfn.IFS(P9036&gt;60,"High Risk",P9036&gt;30,"Medium Risk",TRUE,"Low Risk")</f>
        <v>Medium Risk</v>
      </c>
      <c r="V9036">
        <f t="shared" si="141"/>
        <v>4</v>
      </c>
    </row>
    <row r="9037" spans="1:22" x14ac:dyDescent="0.2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 s="2">
        <v>0</v>
      </c>
      <c r="H9037">
        <v>2</v>
      </c>
      <c r="I9037">
        <v>1</v>
      </c>
      <c r="J9037">
        <v>0</v>
      </c>
      <c r="K9037" s="1">
        <v>125658.28</v>
      </c>
      <c r="L9037">
        <v>0</v>
      </c>
      <c r="M9037">
        <v>8</v>
      </c>
      <c r="N9037">
        <v>3844</v>
      </c>
      <c r="O9037">
        <v>1</v>
      </c>
      <c r="P9037">
        <v>32</v>
      </c>
      <c r="Q9037">
        <v>0.125</v>
      </c>
      <c r="R9037">
        <v>30752</v>
      </c>
      <c r="S9037" t="str" cm="1">
        <f t="array" ref="S9037">_xlfn.IFS(E9040&lt;30,"18-29",E9040&lt;45,"30-44",TRUE,"45+")</f>
        <v>45+</v>
      </c>
      <c r="T9037" t="str" cm="1">
        <f t="array" ref="T9037">_xlfn.IFS(F9037&lt;=2,"0-2 Years",F9037&lt;=5,"3-5 Years",F9037&lt;=8,"6-8 Years",TRUE,"9-10 Years")</f>
        <v>0-2 Years</v>
      </c>
      <c r="U9037" t="str" cm="1">
        <f t="array" ref="U9037">_xlfn.IFS(P9037&gt;60,"High Risk",P9037&gt;30,"Medium Risk",TRUE,"Low Risk")</f>
        <v>Medium Risk</v>
      </c>
      <c r="V9037">
        <f t="shared" si="141"/>
        <v>7</v>
      </c>
    </row>
    <row r="9038" spans="1:22" hidden="1" x14ac:dyDescent="0.2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 s="2">
        <v>141334.95000000001</v>
      </c>
      <c r="H9038">
        <v>1</v>
      </c>
      <c r="I9038">
        <v>0</v>
      </c>
      <c r="J9038">
        <v>1</v>
      </c>
      <c r="K9038" s="1">
        <v>125870.5</v>
      </c>
      <c r="L9038">
        <v>0</v>
      </c>
      <c r="M9038">
        <v>24</v>
      </c>
      <c r="N9038">
        <v>4160</v>
      </c>
      <c r="O9038">
        <v>4</v>
      </c>
      <c r="P9038">
        <v>174</v>
      </c>
      <c r="Q9038">
        <v>0.16666666666666666</v>
      </c>
      <c r="R9038">
        <v>99840</v>
      </c>
      <c r="S9038" t="str" cm="1">
        <f t="array" ref="S9038">_xlfn.IFS(E9041&lt;30,"18-29",E9041&lt;45,"30-44",TRUE,"45+")</f>
        <v>30-44</v>
      </c>
      <c r="T9038" t="str" cm="1">
        <f t="array" ref="T9038">_xlfn.IFS(F9038&lt;=2,"0-2 Years",F9038&lt;=5,"3-5 Years",F9038&lt;=8,"6-8 Years",TRUE,"9-10 Years")</f>
        <v>3-5 Years</v>
      </c>
      <c r="U9038" t="str" cm="1">
        <f t="array" ref="U9038">_xlfn.IFS(P9038&gt;60,"High Risk",P9038&gt;30,"Medium Risk",TRUE,"Low Risk")</f>
        <v>High Risk</v>
      </c>
      <c r="V9038">
        <f t="shared" si="141"/>
        <v>2</v>
      </c>
    </row>
    <row r="9039" spans="1:22" x14ac:dyDescent="0.2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 s="2">
        <v>104584.11</v>
      </c>
      <c r="H9039">
        <v>1</v>
      </c>
      <c r="I9039">
        <v>1</v>
      </c>
      <c r="J9039">
        <v>0</v>
      </c>
      <c r="K9039" s="1">
        <v>15126.32</v>
      </c>
      <c r="L9039">
        <v>1</v>
      </c>
      <c r="M9039">
        <v>19</v>
      </c>
      <c r="N9039">
        <v>2265</v>
      </c>
      <c r="O9039">
        <v>6</v>
      </c>
      <c r="P9039">
        <v>107</v>
      </c>
      <c r="Q9039">
        <v>0.31578947368421051</v>
      </c>
      <c r="R9039">
        <v>43035</v>
      </c>
      <c r="S9039" t="str" cm="1">
        <f t="array" ref="S9039">_xlfn.IFS(E9042&lt;30,"18-29",E9042&lt;45,"30-44",TRUE,"45+")</f>
        <v>30-44</v>
      </c>
      <c r="T9039" t="str" cm="1">
        <f t="array" ref="T9039">_xlfn.IFS(F9039&lt;=2,"0-2 Years",F9039&lt;=5,"3-5 Years",F9039&lt;=8,"6-8 Years",TRUE,"9-10 Years")</f>
        <v>0-2 Years</v>
      </c>
      <c r="U9039" t="str" cm="1">
        <f t="array" ref="U9039">_xlfn.IFS(P9039&gt;60,"High Risk",P9039&gt;30,"Medium Risk",TRUE,"Low Risk")</f>
        <v>High Risk</v>
      </c>
      <c r="V9039">
        <f t="shared" si="141"/>
        <v>6</v>
      </c>
    </row>
    <row r="9040" spans="1:22" x14ac:dyDescent="0.2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 s="2">
        <v>98173.02</v>
      </c>
      <c r="H9040">
        <v>1</v>
      </c>
      <c r="I9040">
        <v>0</v>
      </c>
      <c r="J9040">
        <v>0</v>
      </c>
      <c r="K9040" s="1">
        <v>22457.25</v>
      </c>
      <c r="L9040">
        <v>1</v>
      </c>
      <c r="M9040">
        <v>9</v>
      </c>
      <c r="N9040">
        <v>1677</v>
      </c>
      <c r="O9040">
        <v>10</v>
      </c>
      <c r="P9040">
        <v>9</v>
      </c>
      <c r="Q9040">
        <v>1</v>
      </c>
      <c r="R9040">
        <v>15093</v>
      </c>
      <c r="S9040" t="str" cm="1">
        <f t="array" ref="S9040">_xlfn.IFS(E9043&lt;30,"18-29",E9043&lt;45,"30-44",TRUE,"45+")</f>
        <v>45+</v>
      </c>
      <c r="T9040" t="str" cm="1">
        <f t="array" ref="T9040">_xlfn.IFS(F9040&lt;=2,"0-2 Years",F9040&lt;=5,"3-5 Years",F9040&lt;=8,"6-8 Years",TRUE,"9-10 Years")</f>
        <v>6-8 Years</v>
      </c>
      <c r="U9040" t="str" cm="1">
        <f t="array" ref="U9040">_xlfn.IFS(P9040&gt;60,"High Risk",P9040&gt;30,"Medium Risk",TRUE,"Low Risk")</f>
        <v>Low Risk</v>
      </c>
      <c r="V9040">
        <f t="shared" si="141"/>
        <v>6</v>
      </c>
    </row>
    <row r="9041" spans="1:22" hidden="1" x14ac:dyDescent="0.2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 s="2">
        <v>0</v>
      </c>
      <c r="H9041">
        <v>2</v>
      </c>
      <c r="I9041">
        <v>1</v>
      </c>
      <c r="J9041">
        <v>1</v>
      </c>
      <c r="K9041" s="1">
        <v>82614.89</v>
      </c>
      <c r="L9041">
        <v>0</v>
      </c>
      <c r="M9041">
        <v>8</v>
      </c>
      <c r="N9041">
        <v>2564</v>
      </c>
      <c r="O9041">
        <v>2</v>
      </c>
      <c r="P9041">
        <v>119</v>
      </c>
      <c r="Q9041">
        <v>0.25</v>
      </c>
      <c r="R9041">
        <v>20512</v>
      </c>
      <c r="S9041" t="str" cm="1">
        <f t="array" ref="S9041">_xlfn.IFS(E9044&lt;30,"18-29",E9044&lt;45,"30-44",TRUE,"45+")</f>
        <v>18-29</v>
      </c>
      <c r="T9041" t="str" cm="1">
        <f t="array" ref="T9041">_xlfn.IFS(F9041&lt;=2,"0-2 Years",F9041&lt;=5,"3-5 Years",F9041&lt;=8,"6-8 Years",TRUE,"9-10 Years")</f>
        <v>0-2 Years</v>
      </c>
      <c r="U9041" t="str" cm="1">
        <f t="array" ref="U9041">_xlfn.IFS(P9041&gt;60,"High Risk",P9041&gt;30,"Medium Risk",TRUE,"Low Risk")</f>
        <v>High Risk</v>
      </c>
      <c r="V9041">
        <f t="shared" si="141"/>
        <v>4</v>
      </c>
    </row>
    <row r="9042" spans="1:22" hidden="1" x14ac:dyDescent="0.2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 s="2">
        <v>135157.04999999999</v>
      </c>
      <c r="H9042">
        <v>1</v>
      </c>
      <c r="I9042">
        <v>1</v>
      </c>
      <c r="J9042">
        <v>1</v>
      </c>
      <c r="K9042" s="1">
        <v>32919.42</v>
      </c>
      <c r="L9042">
        <v>0</v>
      </c>
      <c r="M9042">
        <v>17</v>
      </c>
      <c r="N9042">
        <v>4506</v>
      </c>
      <c r="O9042">
        <v>1</v>
      </c>
      <c r="P9042">
        <v>49</v>
      </c>
      <c r="Q9042">
        <v>5.8823529411764705E-2</v>
      </c>
      <c r="R9042">
        <v>76602</v>
      </c>
      <c r="S9042" t="str" cm="1">
        <f t="array" ref="S9042">_xlfn.IFS(E9045&lt;30,"18-29",E9045&lt;45,"30-44",TRUE,"45+")</f>
        <v>30-44</v>
      </c>
      <c r="T9042" t="str" cm="1">
        <f t="array" ref="T9042">_xlfn.IFS(F9042&lt;=2,"0-2 Years",F9042&lt;=5,"3-5 Years",F9042&lt;=8,"6-8 Years",TRUE,"9-10 Years")</f>
        <v>3-5 Years</v>
      </c>
      <c r="U9042" t="str" cm="1">
        <f t="array" ref="U9042">_xlfn.IFS(P9042&gt;60,"High Risk",P9042&gt;30,"Medium Risk",TRUE,"Low Risk")</f>
        <v>Medium Risk</v>
      </c>
      <c r="V9042">
        <f t="shared" si="141"/>
        <v>2</v>
      </c>
    </row>
    <row r="9043" spans="1:22" x14ac:dyDescent="0.2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 s="2">
        <v>171601.27</v>
      </c>
      <c r="H9043">
        <v>1</v>
      </c>
      <c r="I9043">
        <v>1</v>
      </c>
      <c r="J9043">
        <v>0</v>
      </c>
      <c r="K9043" s="1">
        <v>126223.84</v>
      </c>
      <c r="L9043">
        <v>0</v>
      </c>
      <c r="M9043">
        <v>7</v>
      </c>
      <c r="N9043">
        <v>2495</v>
      </c>
      <c r="O9043">
        <v>6</v>
      </c>
      <c r="P9043">
        <v>32</v>
      </c>
      <c r="Q9043">
        <v>0.8571428571428571</v>
      </c>
      <c r="R9043">
        <v>17465</v>
      </c>
      <c r="S9043" t="str" cm="1">
        <f t="array" ref="S9043">_xlfn.IFS(E9046&lt;30,"18-29",E9046&lt;45,"30-44",TRUE,"45+")</f>
        <v>45+</v>
      </c>
      <c r="T9043" t="str" cm="1">
        <f t="array" ref="T9043">_xlfn.IFS(F9043&lt;=2,"0-2 Years",F9043&lt;=5,"3-5 Years",F9043&lt;=8,"6-8 Years",TRUE,"9-10 Years")</f>
        <v>3-5 Years</v>
      </c>
      <c r="U9043" t="str" cm="1">
        <f t="array" ref="U9043">_xlfn.IFS(P9043&gt;60,"High Risk",P9043&gt;30,"Medium Risk",TRUE,"Low Risk")</f>
        <v>Medium Risk</v>
      </c>
      <c r="V9043">
        <f t="shared" si="141"/>
        <v>6</v>
      </c>
    </row>
    <row r="9044" spans="1:22" hidden="1" x14ac:dyDescent="0.2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 s="2">
        <v>179539.20000000001</v>
      </c>
      <c r="H9044">
        <v>1</v>
      </c>
      <c r="I9044">
        <v>0</v>
      </c>
      <c r="J9044">
        <v>0</v>
      </c>
      <c r="K9044" s="1">
        <v>112010.02</v>
      </c>
      <c r="L9044">
        <v>0</v>
      </c>
      <c r="M9044">
        <v>14</v>
      </c>
      <c r="N9044">
        <v>1150</v>
      </c>
      <c r="O9044">
        <v>2</v>
      </c>
      <c r="P9044">
        <v>100</v>
      </c>
      <c r="Q9044">
        <v>0.14285714285714285</v>
      </c>
      <c r="R9044">
        <v>16100</v>
      </c>
      <c r="S9044" t="str" cm="1">
        <f t="array" ref="S9044">_xlfn.IFS(E9047&lt;30,"18-29",E9047&lt;45,"30-44",TRUE,"45+")</f>
        <v>18-29</v>
      </c>
      <c r="T9044" t="str" cm="1">
        <f t="array" ref="T9044">_xlfn.IFS(F9044&lt;=2,"0-2 Years",F9044&lt;=5,"3-5 Years",F9044&lt;=8,"6-8 Years",TRUE,"9-10 Years")</f>
        <v>3-5 Years</v>
      </c>
      <c r="U9044" t="str" cm="1">
        <f t="array" ref="U9044">_xlfn.IFS(P9044&gt;60,"High Risk",P9044&gt;30,"Medium Risk",TRUE,"Low Risk")</f>
        <v>High Risk</v>
      </c>
      <c r="V9044">
        <f t="shared" si="141"/>
        <v>5</v>
      </c>
    </row>
    <row r="9045" spans="1:22" hidden="1" x14ac:dyDescent="0.2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 s="2">
        <v>80615.460000000006</v>
      </c>
      <c r="H9045">
        <v>2</v>
      </c>
      <c r="I9045">
        <v>0</v>
      </c>
      <c r="J9045">
        <v>0</v>
      </c>
      <c r="K9045" s="1">
        <v>180962.32</v>
      </c>
      <c r="L9045">
        <v>0</v>
      </c>
      <c r="M9045">
        <v>29</v>
      </c>
      <c r="N9045">
        <v>1569</v>
      </c>
      <c r="O9045">
        <v>0</v>
      </c>
      <c r="P9045">
        <v>68</v>
      </c>
      <c r="Q9045">
        <v>0</v>
      </c>
      <c r="R9045">
        <v>45501</v>
      </c>
      <c r="S9045" t="str" cm="1">
        <f t="array" ref="S9045">_xlfn.IFS(E9048&lt;30,"18-29",E9048&lt;45,"30-44",TRUE,"45+")</f>
        <v>18-29</v>
      </c>
      <c r="T9045" t="str" cm="1">
        <f t="array" ref="T9045">_xlfn.IFS(F9045&lt;=2,"0-2 Years",F9045&lt;=5,"3-5 Years",F9045&lt;=8,"6-8 Years",TRUE,"9-10 Years")</f>
        <v>3-5 Years</v>
      </c>
      <c r="U9045" t="str" cm="1">
        <f t="array" ref="U9045">_xlfn.IFS(P9045&gt;60,"High Risk",P9045&gt;30,"Medium Risk",TRUE,"Low Risk")</f>
        <v>High Risk</v>
      </c>
      <c r="V9045">
        <f t="shared" si="141"/>
        <v>3</v>
      </c>
    </row>
    <row r="9046" spans="1:22" x14ac:dyDescent="0.2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 s="2">
        <v>0</v>
      </c>
      <c r="H9046">
        <v>1</v>
      </c>
      <c r="I9046">
        <v>0</v>
      </c>
      <c r="J9046">
        <v>0</v>
      </c>
      <c r="K9046" s="1">
        <v>128882.66</v>
      </c>
      <c r="L9046">
        <v>1</v>
      </c>
      <c r="M9046">
        <v>29</v>
      </c>
      <c r="N9046">
        <v>2708</v>
      </c>
      <c r="O9046">
        <v>4</v>
      </c>
      <c r="P9046">
        <v>62</v>
      </c>
      <c r="Q9046">
        <v>0.13793103448275862</v>
      </c>
      <c r="R9046">
        <v>78532</v>
      </c>
      <c r="S9046" t="str" cm="1">
        <f t="array" ref="S9046">_xlfn.IFS(E9049&lt;30,"18-29",E9049&lt;45,"30-44",TRUE,"45+")</f>
        <v>30-44</v>
      </c>
      <c r="T9046" t="str" cm="1">
        <f t="array" ref="T9046">_xlfn.IFS(F9046&lt;=2,"0-2 Years",F9046&lt;=5,"3-5 Years",F9046&lt;=8,"6-8 Years",TRUE,"9-10 Years")</f>
        <v>0-2 Years</v>
      </c>
      <c r="U9046" t="str" cm="1">
        <f t="array" ref="U9046">_xlfn.IFS(P9046&gt;60,"High Risk",P9046&gt;30,"Medium Risk",TRUE,"Low Risk")</f>
        <v>High Risk</v>
      </c>
      <c r="V9046">
        <f t="shared" si="141"/>
        <v>10</v>
      </c>
    </row>
    <row r="9047" spans="1:22" hidden="1" x14ac:dyDescent="0.2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 s="2">
        <v>126285.73</v>
      </c>
      <c r="H9047">
        <v>1</v>
      </c>
      <c r="I9047">
        <v>1</v>
      </c>
      <c r="J9047">
        <v>0</v>
      </c>
      <c r="K9047" s="1">
        <v>177614.17</v>
      </c>
      <c r="L9047">
        <v>1</v>
      </c>
      <c r="M9047">
        <v>15</v>
      </c>
      <c r="N9047">
        <v>3101</v>
      </c>
      <c r="O9047">
        <v>3</v>
      </c>
      <c r="P9047">
        <v>79</v>
      </c>
      <c r="Q9047">
        <v>0.2</v>
      </c>
      <c r="R9047">
        <v>46515</v>
      </c>
      <c r="S9047" t="str" cm="1">
        <f t="array" ref="S9047">_xlfn.IFS(E9050&lt;30,"18-29",E9050&lt;45,"30-44",TRUE,"45+")</f>
        <v>30-44</v>
      </c>
      <c r="T9047" t="str" cm="1">
        <f t="array" ref="T9047">_xlfn.IFS(F9047&lt;=2,"0-2 Years",F9047&lt;=5,"3-5 Years",F9047&lt;=8,"6-8 Years",TRUE,"9-10 Years")</f>
        <v>3-5 Years</v>
      </c>
      <c r="U9047" t="str" cm="1">
        <f t="array" ref="U9047">_xlfn.IFS(P9047&gt;60,"High Risk",P9047&gt;30,"Medium Risk",TRUE,"Low Risk")</f>
        <v>High Risk</v>
      </c>
      <c r="V9047">
        <f t="shared" si="141"/>
        <v>5</v>
      </c>
    </row>
    <row r="9048" spans="1:22" hidden="1" x14ac:dyDescent="0.2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 s="2">
        <v>137964.51</v>
      </c>
      <c r="H9048">
        <v>1</v>
      </c>
      <c r="I9048">
        <v>0</v>
      </c>
      <c r="J9048">
        <v>1</v>
      </c>
      <c r="K9048" s="1">
        <v>174570.55</v>
      </c>
      <c r="L9048">
        <v>0</v>
      </c>
      <c r="M9048">
        <v>7</v>
      </c>
      <c r="N9048">
        <v>1202</v>
      </c>
      <c r="O9048">
        <v>3</v>
      </c>
      <c r="P9048">
        <v>114</v>
      </c>
      <c r="Q9048">
        <v>0.42857142857142855</v>
      </c>
      <c r="R9048">
        <v>8414</v>
      </c>
      <c r="S9048" t="str" cm="1">
        <f t="array" ref="S9048">_xlfn.IFS(E9051&lt;30,"18-29",E9051&lt;45,"30-44",TRUE,"45+")</f>
        <v>30-44</v>
      </c>
      <c r="T9048" t="str" cm="1">
        <f t="array" ref="T9048">_xlfn.IFS(F9048&lt;=2,"0-2 Years",F9048&lt;=5,"3-5 Years",F9048&lt;=8,"6-8 Years",TRUE,"9-10 Years")</f>
        <v>3-5 Years</v>
      </c>
      <c r="U9048" t="str" cm="1">
        <f t="array" ref="U9048">_xlfn.IFS(P9048&gt;60,"High Risk",P9048&gt;30,"Medium Risk",TRUE,"Low Risk")</f>
        <v>High Risk</v>
      </c>
      <c r="V9048">
        <f t="shared" si="141"/>
        <v>2</v>
      </c>
    </row>
    <row r="9049" spans="1:22" hidden="1" x14ac:dyDescent="0.2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 s="2">
        <v>159434.03</v>
      </c>
      <c r="H9049">
        <v>1</v>
      </c>
      <c r="I9049">
        <v>1</v>
      </c>
      <c r="J9049">
        <v>0</v>
      </c>
      <c r="K9049" s="1">
        <v>178373.93</v>
      </c>
      <c r="L9049">
        <v>0</v>
      </c>
      <c r="M9049">
        <v>25</v>
      </c>
      <c r="N9049">
        <v>1381</v>
      </c>
      <c r="O9049">
        <v>7</v>
      </c>
      <c r="P9049">
        <v>116</v>
      </c>
      <c r="Q9049">
        <v>0.28000000000000003</v>
      </c>
      <c r="R9049">
        <v>34525</v>
      </c>
      <c r="S9049" t="str" cm="1">
        <f t="array" ref="S9049">_xlfn.IFS(E9052&lt;30,"18-29",E9052&lt;45,"30-44",TRUE,"45+")</f>
        <v>30-44</v>
      </c>
      <c r="T9049" t="str" cm="1">
        <f t="array" ref="T9049">_xlfn.IFS(F9049&lt;=2,"0-2 Years",F9049&lt;=5,"3-5 Years",F9049&lt;=8,"6-8 Years",TRUE,"9-10 Years")</f>
        <v>9-10 Years</v>
      </c>
      <c r="U9049" t="str" cm="1">
        <f t="array" ref="U9049">_xlfn.IFS(P9049&gt;60,"High Risk",P9049&gt;30,"Medium Risk",TRUE,"Low Risk")</f>
        <v>High Risk</v>
      </c>
      <c r="V9049">
        <f t="shared" si="141"/>
        <v>5</v>
      </c>
    </row>
    <row r="9050" spans="1:22" hidden="1" x14ac:dyDescent="0.2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 s="2">
        <v>113574.61</v>
      </c>
      <c r="H9050">
        <v>2</v>
      </c>
      <c r="I9050">
        <v>1</v>
      </c>
      <c r="J9050">
        <v>0</v>
      </c>
      <c r="K9050" s="1">
        <v>103396.08</v>
      </c>
      <c r="L9050">
        <v>0</v>
      </c>
      <c r="M9050">
        <v>15</v>
      </c>
      <c r="N9050">
        <v>1491</v>
      </c>
      <c r="O9050">
        <v>1</v>
      </c>
      <c r="P9050">
        <v>98</v>
      </c>
      <c r="Q9050">
        <v>6.6666666666666666E-2</v>
      </c>
      <c r="R9050">
        <v>22365</v>
      </c>
      <c r="S9050" t="str" cm="1">
        <f t="array" ref="S9050">_xlfn.IFS(E9053&lt;30,"18-29",E9053&lt;45,"30-44",TRUE,"45+")</f>
        <v>30-44</v>
      </c>
      <c r="T9050" t="str" cm="1">
        <f t="array" ref="T9050">_xlfn.IFS(F9050&lt;=2,"0-2 Years",F9050&lt;=5,"3-5 Years",F9050&lt;=8,"6-8 Years",TRUE,"9-10 Years")</f>
        <v>3-5 Years</v>
      </c>
      <c r="U9050" t="str" cm="1">
        <f t="array" ref="U9050">_xlfn.IFS(P9050&gt;60,"High Risk",P9050&gt;30,"Medium Risk",TRUE,"Low Risk")</f>
        <v>High Risk</v>
      </c>
      <c r="V9050">
        <f t="shared" si="141"/>
        <v>3</v>
      </c>
    </row>
    <row r="9051" spans="1:22" hidden="1" x14ac:dyDescent="0.2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 s="2">
        <v>0</v>
      </c>
      <c r="H9051">
        <v>2</v>
      </c>
      <c r="I9051">
        <v>1</v>
      </c>
      <c r="J9051">
        <v>1</v>
      </c>
      <c r="K9051" s="1">
        <v>59129.72</v>
      </c>
      <c r="L9051">
        <v>0</v>
      </c>
      <c r="M9051">
        <v>8</v>
      </c>
      <c r="N9051">
        <v>4089</v>
      </c>
      <c r="O9051">
        <v>1</v>
      </c>
      <c r="P9051">
        <v>110</v>
      </c>
      <c r="Q9051">
        <v>0.125</v>
      </c>
      <c r="R9051">
        <v>32712</v>
      </c>
      <c r="S9051" t="str" cm="1">
        <f t="array" ref="S9051">_xlfn.IFS(E9054&lt;30,"18-29",E9054&lt;45,"30-44",TRUE,"45+")</f>
        <v>45+</v>
      </c>
      <c r="T9051" t="str" cm="1">
        <f t="array" ref="T9051">_xlfn.IFS(F9051&lt;=2,"0-2 Years",F9051&lt;=5,"3-5 Years",F9051&lt;=8,"6-8 Years",TRUE,"9-10 Years")</f>
        <v>6-8 Years</v>
      </c>
      <c r="U9051" t="str" cm="1">
        <f t="array" ref="U9051">_xlfn.IFS(P9051&gt;60,"High Risk",P9051&gt;30,"Medium Risk",TRUE,"Low Risk")</f>
        <v>High Risk</v>
      </c>
      <c r="V9051">
        <f t="shared" si="141"/>
        <v>3</v>
      </c>
    </row>
    <row r="9052" spans="1:22" hidden="1" x14ac:dyDescent="0.2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 s="2">
        <v>124573.33</v>
      </c>
      <c r="H9052">
        <v>2</v>
      </c>
      <c r="I9052">
        <v>0</v>
      </c>
      <c r="J9052">
        <v>0</v>
      </c>
      <c r="K9052" s="1">
        <v>683.37</v>
      </c>
      <c r="L9052">
        <v>0</v>
      </c>
      <c r="M9052">
        <v>17</v>
      </c>
      <c r="N9052">
        <v>3429</v>
      </c>
      <c r="O9052">
        <v>7</v>
      </c>
      <c r="P9052">
        <v>132</v>
      </c>
      <c r="Q9052">
        <v>0.41176470588235292</v>
      </c>
      <c r="R9052">
        <v>58293</v>
      </c>
      <c r="S9052" t="str" cm="1">
        <f t="array" ref="S9052">_xlfn.IFS(E9055&lt;30,"18-29",E9055&lt;45,"30-44",TRUE,"45+")</f>
        <v>30-44</v>
      </c>
      <c r="T9052" t="str" cm="1">
        <f t="array" ref="T9052">_xlfn.IFS(F9052&lt;=2,"0-2 Years",F9052&lt;=5,"3-5 Years",F9052&lt;=8,"6-8 Years",TRUE,"9-10 Years")</f>
        <v>9-10 Years</v>
      </c>
      <c r="U9052" t="str" cm="1">
        <f t="array" ref="U9052">_xlfn.IFS(P9052&gt;60,"High Risk",P9052&gt;30,"Medium Risk",TRUE,"Low Risk")</f>
        <v>High Risk</v>
      </c>
      <c r="V9052">
        <f t="shared" si="141"/>
        <v>3</v>
      </c>
    </row>
    <row r="9053" spans="1:22" hidden="1" x14ac:dyDescent="0.2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 s="2">
        <v>105864.6</v>
      </c>
      <c r="H9053">
        <v>2</v>
      </c>
      <c r="I9053">
        <v>1</v>
      </c>
      <c r="J9053">
        <v>0</v>
      </c>
      <c r="K9053" s="1">
        <v>145567.34</v>
      </c>
      <c r="L9053">
        <v>0</v>
      </c>
      <c r="M9053">
        <v>28</v>
      </c>
      <c r="N9053">
        <v>4591</v>
      </c>
      <c r="O9053">
        <v>10</v>
      </c>
      <c r="P9053">
        <v>121</v>
      </c>
      <c r="Q9053">
        <v>0.35714285714285715</v>
      </c>
      <c r="R9053">
        <v>128548</v>
      </c>
      <c r="S9053" t="str" cm="1">
        <f t="array" ref="S9053">_xlfn.IFS(E9056&lt;30,"18-29",E9056&lt;45,"30-44",TRUE,"45+")</f>
        <v>30-44</v>
      </c>
      <c r="T9053" t="str" cm="1">
        <f t="array" ref="T9053">_xlfn.IFS(F9053&lt;=2,"0-2 Years",F9053&lt;=5,"3-5 Years",F9053&lt;=8,"6-8 Years",TRUE,"9-10 Years")</f>
        <v>6-8 Years</v>
      </c>
      <c r="U9053" t="str" cm="1">
        <f t="array" ref="U9053">_xlfn.IFS(P9053&gt;60,"High Risk",P9053&gt;30,"Medium Risk",TRUE,"Low Risk")</f>
        <v>High Risk</v>
      </c>
      <c r="V9053">
        <f t="shared" si="141"/>
        <v>3</v>
      </c>
    </row>
    <row r="9054" spans="1:22" x14ac:dyDescent="0.2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 s="2">
        <v>104552.61</v>
      </c>
      <c r="H9054">
        <v>1</v>
      </c>
      <c r="I9054">
        <v>1</v>
      </c>
      <c r="J9054">
        <v>0</v>
      </c>
      <c r="K9054" s="1">
        <v>48137.08</v>
      </c>
      <c r="L9054">
        <v>1</v>
      </c>
      <c r="M9054">
        <v>16</v>
      </c>
      <c r="N9054">
        <v>1590</v>
      </c>
      <c r="O9054">
        <v>3</v>
      </c>
      <c r="P9054">
        <v>43</v>
      </c>
      <c r="Q9054">
        <v>0.1875</v>
      </c>
      <c r="R9054">
        <v>25440</v>
      </c>
      <c r="S9054" t="str" cm="1">
        <f t="array" ref="S9054">_xlfn.IFS(E9057&lt;30,"18-29",E9057&lt;45,"30-44",TRUE,"45+")</f>
        <v>45+</v>
      </c>
      <c r="T9054" t="str" cm="1">
        <f t="array" ref="T9054">_xlfn.IFS(F9054&lt;=2,"0-2 Years",F9054&lt;=5,"3-5 Years",F9054&lt;=8,"6-8 Years",TRUE,"9-10 Years")</f>
        <v>3-5 Years</v>
      </c>
      <c r="U9054" t="str" cm="1">
        <f t="array" ref="U9054">_xlfn.IFS(P9054&gt;60,"High Risk",P9054&gt;30,"Medium Risk",TRUE,"Low Risk")</f>
        <v>Medium Risk</v>
      </c>
      <c r="V9054">
        <f t="shared" si="141"/>
        <v>6</v>
      </c>
    </row>
    <row r="9055" spans="1:22" x14ac:dyDescent="0.2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 s="2">
        <v>0</v>
      </c>
      <c r="H9055">
        <v>2</v>
      </c>
      <c r="I9055">
        <v>1</v>
      </c>
      <c r="J9055">
        <v>0</v>
      </c>
      <c r="K9055" s="1">
        <v>90876.95</v>
      </c>
      <c r="L9055">
        <v>0</v>
      </c>
      <c r="M9055">
        <v>19</v>
      </c>
      <c r="N9055">
        <v>3403</v>
      </c>
      <c r="O9055">
        <v>2</v>
      </c>
      <c r="P9055">
        <v>33</v>
      </c>
      <c r="Q9055">
        <v>0.10526315789473684</v>
      </c>
      <c r="R9055">
        <v>64657</v>
      </c>
      <c r="S9055" t="str" cm="1">
        <f t="array" ref="S9055">_xlfn.IFS(E9058&lt;30,"18-29",E9058&lt;45,"30-44",TRUE,"45+")</f>
        <v>45+</v>
      </c>
      <c r="T9055" t="str" cm="1">
        <f t="array" ref="T9055">_xlfn.IFS(F9055&lt;=2,"0-2 Years",F9055&lt;=5,"3-5 Years",F9055&lt;=8,"6-8 Years",TRUE,"9-10 Years")</f>
        <v>3-5 Years</v>
      </c>
      <c r="U9055" t="str" cm="1">
        <f t="array" ref="U9055">_xlfn.IFS(P9055&gt;60,"High Risk",P9055&gt;30,"Medium Risk",TRUE,"Low Risk")</f>
        <v>Medium Risk</v>
      </c>
      <c r="V9055">
        <f t="shared" si="141"/>
        <v>6</v>
      </c>
    </row>
    <row r="9056" spans="1:22" hidden="1" x14ac:dyDescent="0.2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 s="2">
        <v>0</v>
      </c>
      <c r="H9056">
        <v>2</v>
      </c>
      <c r="I9056">
        <v>0</v>
      </c>
      <c r="J9056">
        <v>1</v>
      </c>
      <c r="K9056" s="1">
        <v>198543.09</v>
      </c>
      <c r="L9056">
        <v>0</v>
      </c>
      <c r="M9056">
        <v>1</v>
      </c>
      <c r="N9056">
        <v>3237</v>
      </c>
      <c r="O9056">
        <v>10</v>
      </c>
      <c r="P9056">
        <v>150</v>
      </c>
      <c r="Q9056">
        <v>1</v>
      </c>
      <c r="R9056">
        <v>3237</v>
      </c>
      <c r="S9056" t="str" cm="1">
        <f t="array" ref="S9056">_xlfn.IFS(E9059&lt;30,"18-29",E9059&lt;45,"30-44",TRUE,"45+")</f>
        <v>30-44</v>
      </c>
      <c r="T9056" t="str" cm="1">
        <f t="array" ref="T9056">_xlfn.IFS(F9056&lt;=2,"0-2 Years",F9056&lt;=5,"3-5 Years",F9056&lt;=8,"6-8 Years",TRUE,"9-10 Years")</f>
        <v>3-5 Years</v>
      </c>
      <c r="U9056" t="str" cm="1">
        <f t="array" ref="U9056">_xlfn.IFS(P9056&gt;60,"High Risk",P9056&gt;30,"Medium Risk",TRUE,"Low Risk")</f>
        <v>High Risk</v>
      </c>
      <c r="V9056">
        <f t="shared" si="141"/>
        <v>3</v>
      </c>
    </row>
    <row r="9057" spans="1:22" x14ac:dyDescent="0.2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 s="2">
        <v>0</v>
      </c>
      <c r="H9057">
        <v>1</v>
      </c>
      <c r="I9057">
        <v>1</v>
      </c>
      <c r="J9057">
        <v>1</v>
      </c>
      <c r="K9057" s="1">
        <v>106202.07</v>
      </c>
      <c r="L9057">
        <v>1</v>
      </c>
      <c r="M9057">
        <v>16</v>
      </c>
      <c r="N9057">
        <v>3940</v>
      </c>
      <c r="O9057">
        <v>4</v>
      </c>
      <c r="P9057">
        <v>55</v>
      </c>
      <c r="Q9057">
        <v>0.25</v>
      </c>
      <c r="R9057">
        <v>63040</v>
      </c>
      <c r="S9057" t="str" cm="1">
        <f t="array" ref="S9057">_xlfn.IFS(E9060&lt;30,"18-29",E9060&lt;45,"30-44",TRUE,"45+")</f>
        <v>45+</v>
      </c>
      <c r="T9057" t="str" cm="1">
        <f t="array" ref="T9057">_xlfn.IFS(F9057&lt;=2,"0-2 Years",F9057&lt;=5,"3-5 Years",F9057&lt;=8,"6-8 Years",TRUE,"9-10 Years")</f>
        <v>0-2 Years</v>
      </c>
      <c r="U9057" t="str" cm="1">
        <f t="array" ref="U9057">_xlfn.IFS(P9057&gt;60,"High Risk",P9057&gt;30,"Medium Risk",TRUE,"Low Risk")</f>
        <v>Medium Risk</v>
      </c>
      <c r="V9057">
        <f t="shared" si="141"/>
        <v>7</v>
      </c>
    </row>
    <row r="9058" spans="1:22" hidden="1" x14ac:dyDescent="0.2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 s="2">
        <v>119492.88</v>
      </c>
      <c r="H9058">
        <v>2</v>
      </c>
      <c r="I9058">
        <v>0</v>
      </c>
      <c r="J9058">
        <v>1</v>
      </c>
      <c r="K9058" s="1">
        <v>166896.01</v>
      </c>
      <c r="L9058">
        <v>1</v>
      </c>
      <c r="M9058">
        <v>20</v>
      </c>
      <c r="N9058">
        <v>345</v>
      </c>
      <c r="O9058">
        <v>7</v>
      </c>
      <c r="P9058">
        <v>75</v>
      </c>
      <c r="Q9058">
        <v>0.35</v>
      </c>
      <c r="R9058">
        <v>6900</v>
      </c>
      <c r="S9058" t="str" cm="1">
        <f t="array" ref="S9058">_xlfn.IFS(E9061&lt;30,"18-29",E9061&lt;45,"30-44",TRUE,"45+")</f>
        <v>30-44</v>
      </c>
      <c r="T9058" t="str" cm="1">
        <f t="array" ref="T9058">_xlfn.IFS(F9058&lt;=2,"0-2 Years",F9058&lt;=5,"3-5 Years",F9058&lt;=8,"6-8 Years",TRUE,"9-10 Years")</f>
        <v>6-8 Years</v>
      </c>
      <c r="U9058" t="str" cm="1">
        <f t="array" ref="U9058">_xlfn.IFS(P9058&gt;60,"High Risk",P9058&gt;30,"Medium Risk",TRUE,"Low Risk")</f>
        <v>High Risk</v>
      </c>
      <c r="V9058">
        <f t="shared" si="141"/>
        <v>1</v>
      </c>
    </row>
    <row r="9059" spans="1:22" hidden="1" x14ac:dyDescent="0.2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 s="2">
        <v>130499.09</v>
      </c>
      <c r="H9059">
        <v>2</v>
      </c>
      <c r="I9059">
        <v>1</v>
      </c>
      <c r="J9059">
        <v>1</v>
      </c>
      <c r="K9059" s="1">
        <v>74804.36</v>
      </c>
      <c r="L9059">
        <v>0</v>
      </c>
      <c r="M9059">
        <v>25</v>
      </c>
      <c r="N9059">
        <v>253</v>
      </c>
      <c r="O9059">
        <v>8</v>
      </c>
      <c r="P9059">
        <v>158</v>
      </c>
      <c r="Q9059">
        <v>0.32</v>
      </c>
      <c r="R9059">
        <v>6325</v>
      </c>
      <c r="S9059" t="str" cm="1">
        <f t="array" ref="S9059">_xlfn.IFS(E9062&lt;30,"18-29",E9062&lt;45,"30-44",TRUE,"45+")</f>
        <v>30-44</v>
      </c>
      <c r="T9059" t="str" cm="1">
        <f t="array" ref="T9059">_xlfn.IFS(F9059&lt;=2,"0-2 Years",F9059&lt;=5,"3-5 Years",F9059&lt;=8,"6-8 Years",TRUE,"9-10 Years")</f>
        <v>0-2 Years</v>
      </c>
      <c r="U9059" t="str" cm="1">
        <f t="array" ref="U9059">_xlfn.IFS(P9059&gt;60,"High Risk",P9059&gt;30,"Medium Risk",TRUE,"Low Risk")</f>
        <v>High Risk</v>
      </c>
      <c r="V9059">
        <f t="shared" si="141"/>
        <v>1</v>
      </c>
    </row>
    <row r="9060" spans="1:22" hidden="1" x14ac:dyDescent="0.2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 s="2">
        <v>140576.10999999999</v>
      </c>
      <c r="H9060">
        <v>1</v>
      </c>
      <c r="I9060">
        <v>1</v>
      </c>
      <c r="J9060">
        <v>1</v>
      </c>
      <c r="K9060" s="1">
        <v>116971.05</v>
      </c>
      <c r="L9060">
        <v>0</v>
      </c>
      <c r="M9060">
        <v>8</v>
      </c>
      <c r="N9060">
        <v>874</v>
      </c>
      <c r="O9060">
        <v>3</v>
      </c>
      <c r="P9060">
        <v>82</v>
      </c>
      <c r="Q9060">
        <v>0.375</v>
      </c>
      <c r="R9060">
        <v>6992</v>
      </c>
      <c r="S9060" t="str" cm="1">
        <f t="array" ref="S9060">_xlfn.IFS(E9063&lt;30,"18-29",E9063&lt;45,"30-44",TRUE,"45+")</f>
        <v>30-44</v>
      </c>
      <c r="T9060" t="str" cm="1">
        <f t="array" ref="T9060">_xlfn.IFS(F9060&lt;=2,"0-2 Years",F9060&lt;=5,"3-5 Years",F9060&lt;=8,"6-8 Years",TRUE,"9-10 Years")</f>
        <v>6-8 Years</v>
      </c>
      <c r="U9060" t="str" cm="1">
        <f t="array" ref="U9060">_xlfn.IFS(P9060&gt;60,"High Risk",P9060&gt;30,"Medium Risk",TRUE,"Low Risk")</f>
        <v>High Risk</v>
      </c>
      <c r="V9060">
        <f t="shared" si="141"/>
        <v>3</v>
      </c>
    </row>
    <row r="9061" spans="1:22" hidden="1" x14ac:dyDescent="0.2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 s="2">
        <v>91025.58</v>
      </c>
      <c r="H9061">
        <v>2</v>
      </c>
      <c r="I9061">
        <v>0</v>
      </c>
      <c r="J9061">
        <v>1</v>
      </c>
      <c r="K9061" s="1">
        <v>163783</v>
      </c>
      <c r="L9061">
        <v>0</v>
      </c>
      <c r="M9061">
        <v>20</v>
      </c>
      <c r="N9061">
        <v>1703</v>
      </c>
      <c r="O9061">
        <v>8</v>
      </c>
      <c r="P9061">
        <v>158</v>
      </c>
      <c r="Q9061">
        <v>0.4</v>
      </c>
      <c r="R9061">
        <v>34060</v>
      </c>
      <c r="S9061" t="str" cm="1">
        <f t="array" ref="S9061">_xlfn.IFS(E9064&lt;30,"18-29",E9064&lt;45,"30-44",TRUE,"45+")</f>
        <v>45+</v>
      </c>
      <c r="T9061" t="str" cm="1">
        <f t="array" ref="T9061">_xlfn.IFS(F9061&lt;=2,"0-2 Years",F9061&lt;=5,"3-5 Years",F9061&lt;=8,"6-8 Years",TRUE,"9-10 Years")</f>
        <v>9-10 Years</v>
      </c>
      <c r="U9061" t="str" cm="1">
        <f t="array" ref="U9061">_xlfn.IFS(P9061&gt;60,"High Risk",P9061&gt;30,"Medium Risk",TRUE,"Low Risk")</f>
        <v>High Risk</v>
      </c>
      <c r="V9061">
        <f t="shared" si="141"/>
        <v>0</v>
      </c>
    </row>
    <row r="9062" spans="1:22" hidden="1" x14ac:dyDescent="0.2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 s="2">
        <v>0</v>
      </c>
      <c r="H9062">
        <v>3</v>
      </c>
      <c r="I9062">
        <v>0</v>
      </c>
      <c r="J9062">
        <v>1</v>
      </c>
      <c r="K9062" s="1">
        <v>70221.13</v>
      </c>
      <c r="L9062">
        <v>1</v>
      </c>
      <c r="M9062">
        <v>21</v>
      </c>
      <c r="N9062">
        <v>3046</v>
      </c>
      <c r="O9062">
        <v>9</v>
      </c>
      <c r="P9062">
        <v>131</v>
      </c>
      <c r="Q9062">
        <v>0.42857142857142855</v>
      </c>
      <c r="R9062">
        <v>63966</v>
      </c>
      <c r="S9062" t="str" cm="1">
        <f t="array" ref="S9062">_xlfn.IFS(E9065&lt;30,"18-29",E9065&lt;45,"30-44",TRUE,"45+")</f>
        <v>30-44</v>
      </c>
      <c r="T9062" t="str" cm="1">
        <f t="array" ref="T9062">_xlfn.IFS(F9062&lt;=2,"0-2 Years",F9062&lt;=5,"3-5 Years",F9062&lt;=8,"6-8 Years",TRUE,"9-10 Years")</f>
        <v>0-2 Years</v>
      </c>
      <c r="U9062" t="str" cm="1">
        <f t="array" ref="U9062">_xlfn.IFS(P9062&gt;60,"High Risk",P9062&gt;30,"Medium Risk",TRUE,"Low Risk")</f>
        <v>High Risk</v>
      </c>
      <c r="V9062">
        <f t="shared" si="141"/>
        <v>4</v>
      </c>
    </row>
    <row r="9063" spans="1:22" hidden="1" x14ac:dyDescent="0.2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 s="2">
        <v>125877.65</v>
      </c>
      <c r="H9063">
        <v>2</v>
      </c>
      <c r="I9063">
        <v>1</v>
      </c>
      <c r="J9063">
        <v>1</v>
      </c>
      <c r="K9063" s="1">
        <v>107841.77</v>
      </c>
      <c r="L9063">
        <v>0</v>
      </c>
      <c r="M9063">
        <v>12</v>
      </c>
      <c r="N9063">
        <v>2277</v>
      </c>
      <c r="O9063">
        <v>8</v>
      </c>
      <c r="P9063">
        <v>102</v>
      </c>
      <c r="Q9063">
        <v>0.66666666666666663</v>
      </c>
      <c r="R9063">
        <v>27324</v>
      </c>
      <c r="S9063" t="str" cm="1">
        <f t="array" ref="S9063">_xlfn.IFS(E9066&lt;30,"18-29",E9066&lt;45,"30-44",TRUE,"45+")</f>
        <v>45+</v>
      </c>
      <c r="T9063" t="str" cm="1">
        <f t="array" ref="T9063">_xlfn.IFS(F9063&lt;=2,"0-2 Years",F9063&lt;=5,"3-5 Years",F9063&lt;=8,"6-8 Years",TRUE,"9-10 Years")</f>
        <v>0-2 Years</v>
      </c>
      <c r="U9063" t="str" cm="1">
        <f t="array" ref="U9063">_xlfn.IFS(P9063&gt;60,"High Risk",P9063&gt;30,"Medium Risk",TRUE,"Low Risk")</f>
        <v>High Risk</v>
      </c>
      <c r="V9063">
        <f t="shared" si="141"/>
        <v>1</v>
      </c>
    </row>
    <row r="9064" spans="1:22" hidden="1" x14ac:dyDescent="0.2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 s="2">
        <v>45752.78</v>
      </c>
      <c r="H9064">
        <v>2</v>
      </c>
      <c r="I9064">
        <v>1</v>
      </c>
      <c r="J9064">
        <v>0</v>
      </c>
      <c r="K9064" s="1">
        <v>79623.28</v>
      </c>
      <c r="L9064">
        <v>1</v>
      </c>
      <c r="M9064">
        <v>9</v>
      </c>
      <c r="N9064">
        <v>1412</v>
      </c>
      <c r="O9064">
        <v>10</v>
      </c>
      <c r="P9064">
        <v>63</v>
      </c>
      <c r="Q9064">
        <v>1</v>
      </c>
      <c r="R9064">
        <v>12708</v>
      </c>
      <c r="S9064" t="str" cm="1">
        <f t="array" ref="S9064">_xlfn.IFS(E9067&lt;30,"18-29",E9067&lt;45,"30-44",TRUE,"45+")</f>
        <v>30-44</v>
      </c>
      <c r="T9064" t="str" cm="1">
        <f t="array" ref="T9064">_xlfn.IFS(F9064&lt;=2,"0-2 Years",F9064&lt;=5,"3-5 Years",F9064&lt;=8,"6-8 Years",TRUE,"9-10 Years")</f>
        <v>3-5 Years</v>
      </c>
      <c r="U9064" t="str" cm="1">
        <f t="array" ref="U9064">_xlfn.IFS(P9064&gt;60,"High Risk",P9064&gt;30,"Medium Risk",TRUE,"Low Risk")</f>
        <v>High Risk</v>
      </c>
      <c r="V9064">
        <f t="shared" si="141"/>
        <v>4</v>
      </c>
    </row>
    <row r="9065" spans="1:22" hidden="1" x14ac:dyDescent="0.2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 s="2">
        <v>121778.71</v>
      </c>
      <c r="H9065">
        <v>1</v>
      </c>
      <c r="I9065">
        <v>1</v>
      </c>
      <c r="J9065">
        <v>1</v>
      </c>
      <c r="K9065" s="1">
        <v>138399.67000000001</v>
      </c>
      <c r="L9065">
        <v>0</v>
      </c>
      <c r="M9065">
        <v>7</v>
      </c>
      <c r="N9065">
        <v>3424</v>
      </c>
      <c r="O9065">
        <v>7</v>
      </c>
      <c r="P9065">
        <v>140</v>
      </c>
      <c r="Q9065">
        <v>1</v>
      </c>
      <c r="R9065">
        <v>23968</v>
      </c>
      <c r="S9065" t="str" cm="1">
        <f t="array" ref="S9065">_xlfn.IFS(E9068&lt;30,"18-29",E9068&lt;45,"30-44",TRUE,"45+")</f>
        <v>30-44</v>
      </c>
      <c r="T9065" t="str" cm="1">
        <f t="array" ref="T9065">_xlfn.IFS(F9065&lt;=2,"0-2 Years",F9065&lt;=5,"3-5 Years",F9065&lt;=8,"6-8 Years",TRUE,"9-10 Years")</f>
        <v>3-5 Years</v>
      </c>
      <c r="U9065" t="str" cm="1">
        <f t="array" ref="U9065">_xlfn.IFS(P9065&gt;60,"High Risk",P9065&gt;30,"Medium Risk",TRUE,"Low Risk")</f>
        <v>High Risk</v>
      </c>
      <c r="V9065">
        <f t="shared" si="141"/>
        <v>2</v>
      </c>
    </row>
    <row r="9066" spans="1:22" hidden="1" x14ac:dyDescent="0.2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 s="2">
        <v>127948.57</v>
      </c>
      <c r="H9066">
        <v>1</v>
      </c>
      <c r="I9066">
        <v>1</v>
      </c>
      <c r="J9066">
        <v>1</v>
      </c>
      <c r="K9066" s="1">
        <v>182765.14</v>
      </c>
      <c r="L9066">
        <v>0</v>
      </c>
      <c r="M9066">
        <v>14</v>
      </c>
      <c r="N9066">
        <v>1811</v>
      </c>
      <c r="O9066">
        <v>2</v>
      </c>
      <c r="P9066">
        <v>147</v>
      </c>
      <c r="Q9066">
        <v>0.14285714285714285</v>
      </c>
      <c r="R9066">
        <v>25354</v>
      </c>
      <c r="S9066" t="str" cm="1">
        <f t="array" ref="S9066">_xlfn.IFS(E9069&lt;30,"18-29",E9069&lt;45,"30-44",TRUE,"45+")</f>
        <v>30-44</v>
      </c>
      <c r="T9066" t="str" cm="1">
        <f t="array" ref="T9066">_xlfn.IFS(F9066&lt;=2,"0-2 Years",F9066&lt;=5,"3-5 Years",F9066&lt;=8,"6-8 Years",TRUE,"9-10 Years")</f>
        <v>0-2 Years</v>
      </c>
      <c r="U9066" t="str" cm="1">
        <f t="array" ref="U9066">_xlfn.IFS(P9066&gt;60,"High Risk",P9066&gt;30,"Medium Risk",TRUE,"Low Risk")</f>
        <v>High Risk</v>
      </c>
      <c r="V9066">
        <f t="shared" si="141"/>
        <v>4</v>
      </c>
    </row>
    <row r="9067" spans="1:22" hidden="1" x14ac:dyDescent="0.2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 s="2">
        <v>0</v>
      </c>
      <c r="H9067">
        <v>2</v>
      </c>
      <c r="I9067">
        <v>1</v>
      </c>
      <c r="J9067">
        <v>1</v>
      </c>
      <c r="K9067" s="1">
        <v>186648.19</v>
      </c>
      <c r="L9067">
        <v>0</v>
      </c>
      <c r="M9067">
        <v>9</v>
      </c>
      <c r="N9067">
        <v>3518</v>
      </c>
      <c r="O9067">
        <v>1</v>
      </c>
      <c r="P9067">
        <v>77</v>
      </c>
      <c r="Q9067">
        <v>0.1111111111111111</v>
      </c>
      <c r="R9067">
        <v>31662</v>
      </c>
      <c r="S9067" t="str" cm="1">
        <f t="array" ref="S9067">_xlfn.IFS(E9070&lt;30,"18-29",E9070&lt;45,"30-44",TRUE,"45+")</f>
        <v>30-44</v>
      </c>
      <c r="T9067" t="str" cm="1">
        <f t="array" ref="T9067">_xlfn.IFS(F9067&lt;=2,"0-2 Years",F9067&lt;=5,"3-5 Years",F9067&lt;=8,"6-8 Years",TRUE,"9-10 Years")</f>
        <v>6-8 Years</v>
      </c>
      <c r="U9067" t="str" cm="1">
        <f t="array" ref="U9067">_xlfn.IFS(P9067&gt;60,"High Risk",P9067&gt;30,"Medium Risk",TRUE,"Low Risk")</f>
        <v>High Risk</v>
      </c>
      <c r="V9067">
        <f t="shared" si="141"/>
        <v>3</v>
      </c>
    </row>
    <row r="9068" spans="1:22" hidden="1" x14ac:dyDescent="0.2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 s="2">
        <v>115286.68</v>
      </c>
      <c r="H9068">
        <v>2</v>
      </c>
      <c r="I9068">
        <v>1</v>
      </c>
      <c r="J9068">
        <v>1</v>
      </c>
      <c r="K9068" s="1">
        <v>149587.92000000001</v>
      </c>
      <c r="L9068">
        <v>0</v>
      </c>
      <c r="M9068">
        <v>12</v>
      </c>
      <c r="N9068">
        <v>1648</v>
      </c>
      <c r="O9068">
        <v>4</v>
      </c>
      <c r="P9068">
        <v>69</v>
      </c>
      <c r="Q9068">
        <v>0.33333333333333331</v>
      </c>
      <c r="R9068">
        <v>19776</v>
      </c>
      <c r="S9068" t="str" cm="1">
        <f t="array" ref="S9068">_xlfn.IFS(E9071&lt;30,"18-29",E9071&lt;45,"30-44",TRUE,"45+")</f>
        <v>30-44</v>
      </c>
      <c r="T9068" t="str" cm="1">
        <f t="array" ref="T9068">_xlfn.IFS(F9068&lt;=2,"0-2 Years",F9068&lt;=5,"3-5 Years",F9068&lt;=8,"6-8 Years",TRUE,"9-10 Years")</f>
        <v>3-5 Years</v>
      </c>
      <c r="U9068" t="str" cm="1">
        <f t="array" ref="U9068">_xlfn.IFS(P9068&gt;60,"High Risk",P9068&gt;30,"Medium Risk",TRUE,"Low Risk")</f>
        <v>High Risk</v>
      </c>
      <c r="V9068">
        <f t="shared" si="141"/>
        <v>0</v>
      </c>
    </row>
    <row r="9069" spans="1:22" hidden="1" x14ac:dyDescent="0.2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 s="2">
        <v>62078.21</v>
      </c>
      <c r="H9069">
        <v>2</v>
      </c>
      <c r="I9069">
        <v>1</v>
      </c>
      <c r="J9069">
        <v>0</v>
      </c>
      <c r="K9069" s="1">
        <v>129050.67</v>
      </c>
      <c r="L9069">
        <v>0</v>
      </c>
      <c r="M9069">
        <v>5</v>
      </c>
      <c r="N9069">
        <v>152</v>
      </c>
      <c r="O9069">
        <v>4</v>
      </c>
      <c r="P9069">
        <v>44</v>
      </c>
      <c r="Q9069">
        <v>0.8</v>
      </c>
      <c r="R9069">
        <v>760</v>
      </c>
      <c r="S9069" t="str" cm="1">
        <f t="array" ref="S9069">_xlfn.IFS(E9072&lt;30,"18-29",E9072&lt;45,"30-44",TRUE,"45+")</f>
        <v>18-29</v>
      </c>
      <c r="T9069" t="str" cm="1">
        <f t="array" ref="T9069">_xlfn.IFS(F9069&lt;=2,"0-2 Years",F9069&lt;=5,"3-5 Years",F9069&lt;=8,"6-8 Years",TRUE,"9-10 Years")</f>
        <v>9-10 Years</v>
      </c>
      <c r="U9069" t="str" cm="1">
        <f t="array" ref="U9069">_xlfn.IFS(P9069&gt;60,"High Risk",P9069&gt;30,"Medium Risk",TRUE,"Low Risk")</f>
        <v>Medium Risk</v>
      </c>
      <c r="V9069">
        <f t="shared" si="141"/>
        <v>3</v>
      </c>
    </row>
    <row r="9070" spans="1:22" x14ac:dyDescent="0.2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 s="2">
        <v>0</v>
      </c>
      <c r="H9070">
        <v>2</v>
      </c>
      <c r="I9070">
        <v>1</v>
      </c>
      <c r="J9070">
        <v>0</v>
      </c>
      <c r="K9070" s="1">
        <v>47764.99</v>
      </c>
      <c r="L9070">
        <v>0</v>
      </c>
      <c r="M9070">
        <v>5</v>
      </c>
      <c r="N9070">
        <v>3688</v>
      </c>
      <c r="O9070">
        <v>2</v>
      </c>
      <c r="P9070">
        <v>155</v>
      </c>
      <c r="Q9070">
        <v>0.4</v>
      </c>
      <c r="R9070">
        <v>18440</v>
      </c>
      <c r="S9070" t="str" cm="1">
        <f t="array" ref="S9070">_xlfn.IFS(E9073&lt;30,"18-29",E9073&lt;45,"30-44",TRUE,"45+")</f>
        <v>30-44</v>
      </c>
      <c r="T9070" t="str" cm="1">
        <f t="array" ref="T9070">_xlfn.IFS(F9070&lt;=2,"0-2 Years",F9070&lt;=5,"3-5 Years",F9070&lt;=8,"6-8 Years",TRUE,"9-10 Years")</f>
        <v>0-2 Years</v>
      </c>
      <c r="U9070" t="str" cm="1">
        <f t="array" ref="U9070">_xlfn.IFS(P9070&gt;60,"High Risk",P9070&gt;30,"Medium Risk",TRUE,"Low Risk")</f>
        <v>High Risk</v>
      </c>
      <c r="V9070">
        <f t="shared" si="141"/>
        <v>7</v>
      </c>
    </row>
    <row r="9071" spans="1:22" hidden="1" x14ac:dyDescent="0.2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 s="2">
        <v>175406.13</v>
      </c>
      <c r="H9071">
        <v>2</v>
      </c>
      <c r="I9071">
        <v>1</v>
      </c>
      <c r="J9071">
        <v>1</v>
      </c>
      <c r="K9071" s="1">
        <v>172792.43</v>
      </c>
      <c r="L9071">
        <v>1</v>
      </c>
      <c r="M9071">
        <v>9</v>
      </c>
      <c r="N9071">
        <v>2250</v>
      </c>
      <c r="O9071">
        <v>6</v>
      </c>
      <c r="P9071">
        <v>38</v>
      </c>
      <c r="Q9071">
        <v>0.66666666666666663</v>
      </c>
      <c r="R9071">
        <v>20250</v>
      </c>
      <c r="S9071" t="str" cm="1">
        <f t="array" ref="S9071">_xlfn.IFS(E9074&lt;30,"18-29",E9074&lt;45,"30-44",TRUE,"45+")</f>
        <v>30-44</v>
      </c>
      <c r="T9071" t="str" cm="1">
        <f t="array" ref="T9071">_xlfn.IFS(F9071&lt;=2,"0-2 Years",F9071&lt;=5,"3-5 Years",F9071&lt;=8,"6-8 Years",TRUE,"9-10 Years")</f>
        <v>3-5 Years</v>
      </c>
      <c r="U9071" t="str" cm="1">
        <f t="array" ref="U9071">_xlfn.IFS(P9071&gt;60,"High Risk",P9071&gt;30,"Medium Risk",TRUE,"Low Risk")</f>
        <v>Medium Risk</v>
      </c>
      <c r="V9071">
        <f t="shared" si="141"/>
        <v>0</v>
      </c>
    </row>
    <row r="9072" spans="1:22" x14ac:dyDescent="0.2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 s="2">
        <v>131643.25</v>
      </c>
      <c r="H9072">
        <v>1</v>
      </c>
      <c r="I9072">
        <v>1</v>
      </c>
      <c r="J9072">
        <v>0</v>
      </c>
      <c r="K9072" s="1">
        <v>64436.160000000003</v>
      </c>
      <c r="L9072">
        <v>0</v>
      </c>
      <c r="M9072">
        <v>6</v>
      </c>
      <c r="N9072">
        <v>419</v>
      </c>
      <c r="O9072">
        <v>4</v>
      </c>
      <c r="P9072">
        <v>51</v>
      </c>
      <c r="Q9072">
        <v>0.66666666666666663</v>
      </c>
      <c r="R9072">
        <v>2514</v>
      </c>
      <c r="S9072" t="str" cm="1">
        <f t="array" ref="S9072">_xlfn.IFS(E9075&lt;30,"18-29",E9075&lt;45,"30-44",TRUE,"45+")</f>
        <v>45+</v>
      </c>
      <c r="T9072" t="str" cm="1">
        <f t="array" ref="T9072">_xlfn.IFS(F9072&lt;=2,"0-2 Years",F9072&lt;=5,"3-5 Years",F9072&lt;=8,"6-8 Years",TRUE,"9-10 Years")</f>
        <v>0-2 Years</v>
      </c>
      <c r="U9072" t="str" cm="1">
        <f t="array" ref="U9072">_xlfn.IFS(P9072&gt;60,"High Risk",P9072&gt;30,"Medium Risk",TRUE,"Low Risk")</f>
        <v>Medium Risk</v>
      </c>
      <c r="V9072">
        <f t="shared" si="141"/>
        <v>6</v>
      </c>
    </row>
    <row r="9073" spans="1:22" hidden="1" x14ac:dyDescent="0.2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 s="2">
        <v>151739.65</v>
      </c>
      <c r="H9073">
        <v>1</v>
      </c>
      <c r="I9073">
        <v>1</v>
      </c>
      <c r="J9073">
        <v>0</v>
      </c>
      <c r="K9073" s="1">
        <v>167461.5</v>
      </c>
      <c r="L9073">
        <v>0</v>
      </c>
      <c r="M9073">
        <v>9</v>
      </c>
      <c r="N9073">
        <v>1367</v>
      </c>
      <c r="O9073">
        <v>4</v>
      </c>
      <c r="P9073">
        <v>161</v>
      </c>
      <c r="Q9073">
        <v>0.44444444444444442</v>
      </c>
      <c r="R9073">
        <v>12303</v>
      </c>
      <c r="S9073" t="str" cm="1">
        <f t="array" ref="S9073">_xlfn.IFS(E9076&lt;30,"18-29",E9076&lt;45,"30-44",TRUE,"45+")</f>
        <v>30-44</v>
      </c>
      <c r="T9073" t="str" cm="1">
        <f t="array" ref="T9073">_xlfn.IFS(F9073&lt;=2,"0-2 Years",F9073&lt;=5,"3-5 Years",F9073&lt;=8,"6-8 Years",TRUE,"9-10 Years")</f>
        <v>3-5 Years</v>
      </c>
      <c r="U9073" t="str" cm="1">
        <f t="array" ref="U9073">_xlfn.IFS(P9073&gt;60,"High Risk",P9073&gt;30,"Medium Risk",TRUE,"Low Risk")</f>
        <v>High Risk</v>
      </c>
      <c r="V9073">
        <f t="shared" si="141"/>
        <v>5</v>
      </c>
    </row>
    <row r="9074" spans="1:22" hidden="1" x14ac:dyDescent="0.2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 s="2">
        <v>93616.35</v>
      </c>
      <c r="H9074">
        <v>2</v>
      </c>
      <c r="I9074">
        <v>0</v>
      </c>
      <c r="J9074">
        <v>0</v>
      </c>
      <c r="K9074" s="1">
        <v>98348.66</v>
      </c>
      <c r="L9074">
        <v>0</v>
      </c>
      <c r="M9074">
        <v>19</v>
      </c>
      <c r="N9074">
        <v>3073</v>
      </c>
      <c r="O9074">
        <v>10</v>
      </c>
      <c r="P9074">
        <v>52</v>
      </c>
      <c r="Q9074">
        <v>0.52631578947368418</v>
      </c>
      <c r="R9074">
        <v>58387</v>
      </c>
      <c r="S9074" t="str" cm="1">
        <f t="array" ref="S9074">_xlfn.IFS(E9077&lt;30,"18-29",E9077&lt;45,"30-44",TRUE,"45+")</f>
        <v>30-44</v>
      </c>
      <c r="T9074" t="str" cm="1">
        <f t="array" ref="T9074">_xlfn.IFS(F9074&lt;=2,"0-2 Years",F9074&lt;=5,"3-5 Years",F9074&lt;=8,"6-8 Years",TRUE,"9-10 Years")</f>
        <v>6-8 Years</v>
      </c>
      <c r="U9074" t="str" cm="1">
        <f t="array" ref="U9074">_xlfn.IFS(P9074&gt;60,"High Risk",P9074&gt;30,"Medium Risk",TRUE,"Low Risk")</f>
        <v>Medium Risk</v>
      </c>
      <c r="V9074">
        <f t="shared" si="141"/>
        <v>3</v>
      </c>
    </row>
    <row r="9075" spans="1:22" hidden="1" x14ac:dyDescent="0.2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 s="2">
        <v>138597.54</v>
      </c>
      <c r="H9075">
        <v>2</v>
      </c>
      <c r="I9075">
        <v>1</v>
      </c>
      <c r="J9075">
        <v>1</v>
      </c>
      <c r="K9075" s="1">
        <v>41536.589999999997</v>
      </c>
      <c r="L9075">
        <v>1</v>
      </c>
      <c r="M9075">
        <v>20</v>
      </c>
      <c r="N9075">
        <v>4280</v>
      </c>
      <c r="O9075">
        <v>9</v>
      </c>
      <c r="P9075">
        <v>137</v>
      </c>
      <c r="Q9075">
        <v>0.45</v>
      </c>
      <c r="R9075">
        <v>85600</v>
      </c>
      <c r="S9075" t="str" cm="1">
        <f t="array" ref="S9075">_xlfn.IFS(E9078&lt;30,"18-29",E9078&lt;45,"30-44",TRUE,"45+")</f>
        <v>18-29</v>
      </c>
      <c r="T9075" t="str" cm="1">
        <f t="array" ref="T9075">_xlfn.IFS(F9075&lt;=2,"0-2 Years",F9075&lt;=5,"3-5 Years",F9075&lt;=8,"6-8 Years",TRUE,"9-10 Years")</f>
        <v>3-5 Years</v>
      </c>
      <c r="U9075" t="str" cm="1">
        <f t="array" ref="U9075">_xlfn.IFS(P9075&gt;60,"High Risk",P9075&gt;30,"Medium Risk",TRUE,"Low Risk")</f>
        <v>High Risk</v>
      </c>
      <c r="V9075">
        <f t="shared" si="141"/>
        <v>1</v>
      </c>
    </row>
    <row r="9076" spans="1:22" hidden="1" x14ac:dyDescent="0.2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 s="2">
        <v>0</v>
      </c>
      <c r="H9076">
        <v>2</v>
      </c>
      <c r="I9076">
        <v>1</v>
      </c>
      <c r="J9076">
        <v>1</v>
      </c>
      <c r="K9076" s="1">
        <v>72462.25</v>
      </c>
      <c r="L9076">
        <v>0</v>
      </c>
      <c r="M9076">
        <v>23</v>
      </c>
      <c r="N9076">
        <v>3563</v>
      </c>
      <c r="O9076">
        <v>9</v>
      </c>
      <c r="P9076">
        <v>42</v>
      </c>
      <c r="Q9076">
        <v>0.39130434782608697</v>
      </c>
      <c r="R9076">
        <v>81949</v>
      </c>
      <c r="S9076" t="str" cm="1">
        <f t="array" ref="S9076">_xlfn.IFS(E9079&lt;30,"18-29",E9079&lt;45,"30-44",TRUE,"45+")</f>
        <v>30-44</v>
      </c>
      <c r="T9076" t="str" cm="1">
        <f t="array" ref="T9076">_xlfn.IFS(F9076&lt;=2,"0-2 Years",F9076&lt;=5,"3-5 Years",F9076&lt;=8,"6-8 Years",TRUE,"9-10 Years")</f>
        <v>3-5 Years</v>
      </c>
      <c r="U9076" t="str" cm="1">
        <f t="array" ref="U9076">_xlfn.IFS(P9076&gt;60,"High Risk",P9076&gt;30,"Medium Risk",TRUE,"Low Risk")</f>
        <v>Medium Risk</v>
      </c>
      <c r="V9076">
        <f t="shared" si="141"/>
        <v>3</v>
      </c>
    </row>
    <row r="9077" spans="1:22" x14ac:dyDescent="0.2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 s="2">
        <v>0</v>
      </c>
      <c r="H9077">
        <v>2</v>
      </c>
      <c r="I9077">
        <v>1</v>
      </c>
      <c r="J9077">
        <v>0</v>
      </c>
      <c r="K9077" s="1">
        <v>112465.19</v>
      </c>
      <c r="L9077">
        <v>1</v>
      </c>
      <c r="M9077">
        <v>14</v>
      </c>
      <c r="N9077">
        <v>4498</v>
      </c>
      <c r="O9077">
        <v>10</v>
      </c>
      <c r="P9077">
        <v>14</v>
      </c>
      <c r="Q9077">
        <v>0.7142857142857143</v>
      </c>
      <c r="R9077">
        <v>62972</v>
      </c>
      <c r="S9077" t="str" cm="1">
        <f t="array" ref="S9077">_xlfn.IFS(E9080&lt;30,"18-29",E9080&lt;45,"30-44",TRUE,"45+")</f>
        <v>45+</v>
      </c>
      <c r="T9077" t="str" cm="1">
        <f t="array" ref="T9077">_xlfn.IFS(F9077&lt;=2,"0-2 Years",F9077&lt;=5,"3-5 Years",F9077&lt;=8,"6-8 Years",TRUE,"9-10 Years")</f>
        <v>9-10 Years</v>
      </c>
      <c r="U9077" t="str" cm="1">
        <f t="array" ref="U9077">_xlfn.IFS(P9077&gt;60,"High Risk",P9077&gt;30,"Medium Risk",TRUE,"Low Risk")</f>
        <v>Low Risk</v>
      </c>
      <c r="V9077">
        <f t="shared" si="141"/>
        <v>6</v>
      </c>
    </row>
    <row r="9078" spans="1:22" hidden="1" x14ac:dyDescent="0.2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 s="2">
        <v>85225.21</v>
      </c>
      <c r="H9078">
        <v>1</v>
      </c>
      <c r="I9078">
        <v>0</v>
      </c>
      <c r="J9078">
        <v>1</v>
      </c>
      <c r="K9078" s="1">
        <v>64511.44</v>
      </c>
      <c r="L9078">
        <v>0</v>
      </c>
      <c r="M9078">
        <v>2</v>
      </c>
      <c r="N9078">
        <v>501</v>
      </c>
      <c r="O9078">
        <v>3</v>
      </c>
      <c r="P9078">
        <v>72</v>
      </c>
      <c r="Q9078">
        <v>1</v>
      </c>
      <c r="R9078">
        <v>1002</v>
      </c>
      <c r="S9078" t="str" cm="1">
        <f t="array" ref="S9078">_xlfn.IFS(E9081&lt;30,"18-29",E9081&lt;45,"30-44",TRUE,"45+")</f>
        <v>18-29</v>
      </c>
      <c r="T9078" t="str" cm="1">
        <f t="array" ref="T9078">_xlfn.IFS(F9078&lt;=2,"0-2 Years",F9078&lt;=5,"3-5 Years",F9078&lt;=8,"6-8 Years",TRUE,"9-10 Years")</f>
        <v>0-2 Years</v>
      </c>
      <c r="U9078" t="str" cm="1">
        <f t="array" ref="U9078">_xlfn.IFS(P9078&gt;60,"High Risk",P9078&gt;30,"Medium Risk",TRUE,"Low Risk")</f>
        <v>High Risk</v>
      </c>
      <c r="V9078">
        <f t="shared" si="141"/>
        <v>3</v>
      </c>
    </row>
    <row r="9079" spans="1:22" hidden="1" x14ac:dyDescent="0.2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 s="2">
        <v>148749.29</v>
      </c>
      <c r="H9079">
        <v>2</v>
      </c>
      <c r="I9079">
        <v>1</v>
      </c>
      <c r="J9079">
        <v>0</v>
      </c>
      <c r="K9079" s="1">
        <v>91830.75</v>
      </c>
      <c r="L9079">
        <v>0</v>
      </c>
      <c r="M9079">
        <v>14</v>
      </c>
      <c r="N9079">
        <v>4358</v>
      </c>
      <c r="O9079">
        <v>10</v>
      </c>
      <c r="P9079">
        <v>110</v>
      </c>
      <c r="Q9079">
        <v>0.7142857142857143</v>
      </c>
      <c r="R9079">
        <v>61012</v>
      </c>
      <c r="S9079" t="str" cm="1">
        <f t="array" ref="S9079">_xlfn.IFS(E9082&lt;30,"18-29",E9082&lt;45,"30-44",TRUE,"45+")</f>
        <v>45+</v>
      </c>
      <c r="T9079" t="str" cm="1">
        <f t="array" ref="T9079">_xlfn.IFS(F9079&lt;=2,"0-2 Years",F9079&lt;=5,"3-5 Years",F9079&lt;=8,"6-8 Years",TRUE,"9-10 Years")</f>
        <v>6-8 Years</v>
      </c>
      <c r="U9079" t="str" cm="1">
        <f t="array" ref="U9079">_xlfn.IFS(P9079&gt;60,"High Risk",P9079&gt;30,"Medium Risk",TRUE,"Low Risk")</f>
        <v>High Risk</v>
      </c>
      <c r="V9079">
        <f t="shared" si="141"/>
        <v>3</v>
      </c>
    </row>
    <row r="9080" spans="1:22" hidden="1" x14ac:dyDescent="0.2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 s="2">
        <v>130013.12</v>
      </c>
      <c r="H9080">
        <v>1</v>
      </c>
      <c r="I9080">
        <v>1</v>
      </c>
      <c r="J9080">
        <v>1</v>
      </c>
      <c r="K9080" s="1">
        <v>190806.36</v>
      </c>
      <c r="L9080">
        <v>1</v>
      </c>
      <c r="M9080">
        <v>5</v>
      </c>
      <c r="N9080">
        <v>700</v>
      </c>
      <c r="O9080">
        <v>10</v>
      </c>
      <c r="P9080">
        <v>127</v>
      </c>
      <c r="Q9080">
        <v>1</v>
      </c>
      <c r="R9080">
        <v>3500</v>
      </c>
      <c r="S9080" t="str" cm="1">
        <f t="array" ref="S9080">_xlfn.IFS(E9083&lt;30,"18-29",E9083&lt;45,"30-44",TRUE,"45+")</f>
        <v>45+</v>
      </c>
      <c r="T9080" t="str" cm="1">
        <f t="array" ref="T9080">_xlfn.IFS(F9080&lt;=2,"0-2 Years",F9080&lt;=5,"3-5 Years",F9080&lt;=8,"6-8 Years",TRUE,"9-10 Years")</f>
        <v>6-8 Years</v>
      </c>
      <c r="U9080" t="str" cm="1">
        <f t="array" ref="U9080">_xlfn.IFS(P9080&gt;60,"High Risk",P9080&gt;30,"Medium Risk",TRUE,"Low Risk")</f>
        <v>High Risk</v>
      </c>
      <c r="V9080">
        <f t="shared" si="141"/>
        <v>3</v>
      </c>
    </row>
    <row r="9081" spans="1:22" x14ac:dyDescent="0.2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 s="2">
        <v>0</v>
      </c>
      <c r="H9081">
        <v>1</v>
      </c>
      <c r="I9081">
        <v>0</v>
      </c>
      <c r="J9081">
        <v>1</v>
      </c>
      <c r="K9081" s="1">
        <v>112311.15</v>
      </c>
      <c r="L9081">
        <v>0</v>
      </c>
      <c r="M9081">
        <v>14</v>
      </c>
      <c r="N9081">
        <v>922</v>
      </c>
      <c r="O9081">
        <v>2</v>
      </c>
      <c r="P9081">
        <v>66</v>
      </c>
      <c r="Q9081">
        <v>0.14285714285714285</v>
      </c>
      <c r="R9081">
        <v>12908</v>
      </c>
      <c r="S9081" t="str" cm="1">
        <f t="array" ref="S9081">_xlfn.IFS(E9084&lt;30,"18-29",E9084&lt;45,"30-44",TRUE,"45+")</f>
        <v>30-44</v>
      </c>
      <c r="T9081" t="str" cm="1">
        <f t="array" ref="T9081">_xlfn.IFS(F9081&lt;=2,"0-2 Years",F9081&lt;=5,"3-5 Years",F9081&lt;=8,"6-8 Years",TRUE,"9-10 Years")</f>
        <v>0-2 Years</v>
      </c>
      <c r="U9081" t="str" cm="1">
        <f t="array" ref="U9081">_xlfn.IFS(P9081&gt;60,"High Risk",P9081&gt;30,"Medium Risk",TRUE,"Low Risk")</f>
        <v>High Risk</v>
      </c>
      <c r="V9081">
        <f t="shared" si="141"/>
        <v>6</v>
      </c>
    </row>
    <row r="9082" spans="1:22" hidden="1" x14ac:dyDescent="0.2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 s="2">
        <v>0</v>
      </c>
      <c r="H9082">
        <v>2</v>
      </c>
      <c r="I9082">
        <v>1</v>
      </c>
      <c r="J9082">
        <v>1</v>
      </c>
      <c r="K9082" s="1">
        <v>72276.240000000005</v>
      </c>
      <c r="L9082">
        <v>0</v>
      </c>
      <c r="M9082">
        <v>13</v>
      </c>
      <c r="N9082">
        <v>3463</v>
      </c>
      <c r="O9082">
        <v>9</v>
      </c>
      <c r="P9082">
        <v>164</v>
      </c>
      <c r="Q9082">
        <v>0.69230769230769229</v>
      </c>
      <c r="R9082">
        <v>45019</v>
      </c>
      <c r="S9082" t="str" cm="1">
        <f t="array" ref="S9082">_xlfn.IFS(E9085&lt;30,"18-29",E9085&lt;45,"30-44",TRUE,"45+")</f>
        <v>30-44</v>
      </c>
      <c r="T9082" t="str" cm="1">
        <f t="array" ref="T9082">_xlfn.IFS(F9082&lt;=2,"0-2 Years",F9082&lt;=5,"3-5 Years",F9082&lt;=8,"6-8 Years",TRUE,"9-10 Years")</f>
        <v>6-8 Years</v>
      </c>
      <c r="U9082" t="str" cm="1">
        <f t="array" ref="U9082">_xlfn.IFS(P9082&gt;60,"High Risk",P9082&gt;30,"Medium Risk",TRUE,"Low Risk")</f>
        <v>High Risk</v>
      </c>
      <c r="V9082">
        <f t="shared" si="141"/>
        <v>4</v>
      </c>
    </row>
    <row r="9083" spans="1:22" hidden="1" x14ac:dyDescent="0.2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 s="2">
        <v>111729.47</v>
      </c>
      <c r="H9083">
        <v>2</v>
      </c>
      <c r="I9083">
        <v>0</v>
      </c>
      <c r="J9083">
        <v>1</v>
      </c>
      <c r="K9083" s="1">
        <v>84920.49</v>
      </c>
      <c r="L9083">
        <v>0</v>
      </c>
      <c r="M9083">
        <v>2</v>
      </c>
      <c r="N9083">
        <v>234</v>
      </c>
      <c r="O9083">
        <v>5</v>
      </c>
      <c r="P9083">
        <v>98</v>
      </c>
      <c r="Q9083">
        <v>1</v>
      </c>
      <c r="R9083">
        <v>468</v>
      </c>
      <c r="S9083" t="str" cm="1">
        <f t="array" ref="S9083">_xlfn.IFS(E9086&lt;30,"18-29",E9086&lt;45,"30-44",TRUE,"45+")</f>
        <v>45+</v>
      </c>
      <c r="T9083" t="str" cm="1">
        <f t="array" ref="T9083">_xlfn.IFS(F9083&lt;=2,"0-2 Years",F9083&lt;=5,"3-5 Years",F9083&lt;=8,"6-8 Years",TRUE,"9-10 Years")</f>
        <v>6-8 Years</v>
      </c>
      <c r="U9083" t="str" cm="1">
        <f t="array" ref="U9083">_xlfn.IFS(P9083&gt;60,"High Risk",P9083&gt;30,"Medium Risk",TRUE,"Low Risk")</f>
        <v>High Risk</v>
      </c>
      <c r="V9083">
        <f t="shared" si="141"/>
        <v>1</v>
      </c>
    </row>
    <row r="9084" spans="1:22" hidden="1" x14ac:dyDescent="0.2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 s="2">
        <v>180169.44</v>
      </c>
      <c r="H9084">
        <v>2</v>
      </c>
      <c r="I9084">
        <v>1</v>
      </c>
      <c r="J9084">
        <v>0</v>
      </c>
      <c r="K9084" s="1">
        <v>17348.560000000001</v>
      </c>
      <c r="L9084">
        <v>0</v>
      </c>
      <c r="M9084">
        <v>30</v>
      </c>
      <c r="N9084">
        <v>632</v>
      </c>
      <c r="O9084">
        <v>4</v>
      </c>
      <c r="P9084">
        <v>36</v>
      </c>
      <c r="Q9084">
        <v>0.13333333333333333</v>
      </c>
      <c r="R9084">
        <v>18960</v>
      </c>
      <c r="S9084" t="str" cm="1">
        <f t="array" ref="S9084">_xlfn.IFS(E9087&lt;30,"18-29",E9087&lt;45,"30-44",TRUE,"45+")</f>
        <v>30-44</v>
      </c>
      <c r="T9084" t="str" cm="1">
        <f t="array" ref="T9084">_xlfn.IFS(F9084&lt;=2,"0-2 Years",F9084&lt;=5,"3-5 Years",F9084&lt;=8,"6-8 Years",TRUE,"9-10 Years")</f>
        <v>3-5 Years</v>
      </c>
      <c r="U9084" t="str" cm="1">
        <f t="array" ref="U9084">_xlfn.IFS(P9084&gt;60,"High Risk",P9084&gt;30,"Medium Risk",TRUE,"Low Risk")</f>
        <v>Medium Risk</v>
      </c>
      <c r="V9084">
        <f t="shared" si="141"/>
        <v>3</v>
      </c>
    </row>
    <row r="9085" spans="1:22" hidden="1" x14ac:dyDescent="0.2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 s="2">
        <v>0</v>
      </c>
      <c r="H9085">
        <v>2</v>
      </c>
      <c r="I9085">
        <v>1</v>
      </c>
      <c r="J9085">
        <v>1</v>
      </c>
      <c r="K9085" s="1">
        <v>82870.75</v>
      </c>
      <c r="L9085">
        <v>0</v>
      </c>
      <c r="M9085">
        <v>13</v>
      </c>
      <c r="N9085">
        <v>1068</v>
      </c>
      <c r="O9085">
        <v>2</v>
      </c>
      <c r="P9085">
        <v>173</v>
      </c>
      <c r="Q9085">
        <v>0.15384615384615385</v>
      </c>
      <c r="R9085">
        <v>13884</v>
      </c>
      <c r="S9085" t="str" cm="1">
        <f t="array" ref="S9085">_xlfn.IFS(E9088&lt;30,"18-29",E9088&lt;45,"30-44",TRUE,"45+")</f>
        <v>18-29</v>
      </c>
      <c r="T9085" t="str" cm="1">
        <f t="array" ref="T9085">_xlfn.IFS(F9085&lt;=2,"0-2 Years",F9085&lt;=5,"3-5 Years",F9085&lt;=8,"6-8 Years",TRUE,"9-10 Years")</f>
        <v>6-8 Years</v>
      </c>
      <c r="U9085" t="str" cm="1">
        <f t="array" ref="U9085">_xlfn.IFS(P9085&gt;60,"High Risk",P9085&gt;30,"Medium Risk",TRUE,"Low Risk")</f>
        <v>High Risk</v>
      </c>
      <c r="V9085">
        <f t="shared" si="141"/>
        <v>3</v>
      </c>
    </row>
    <row r="9086" spans="1:22" x14ac:dyDescent="0.2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 s="2">
        <v>0</v>
      </c>
      <c r="H9086">
        <v>1</v>
      </c>
      <c r="I9086">
        <v>1</v>
      </c>
      <c r="J9086">
        <v>0</v>
      </c>
      <c r="K9086" s="1">
        <v>32080.69</v>
      </c>
      <c r="L9086">
        <v>1</v>
      </c>
      <c r="M9086">
        <v>13</v>
      </c>
      <c r="N9086">
        <v>3436</v>
      </c>
      <c r="O9086">
        <v>5</v>
      </c>
      <c r="P9086">
        <v>113</v>
      </c>
      <c r="Q9086">
        <v>0.38461538461538464</v>
      </c>
      <c r="R9086">
        <v>44668</v>
      </c>
      <c r="S9086" t="str" cm="1">
        <f t="array" ref="S9086">_xlfn.IFS(E9089&lt;30,"18-29",E9089&lt;45,"30-44",TRUE,"45+")</f>
        <v>30-44</v>
      </c>
      <c r="T9086" t="str" cm="1">
        <f t="array" ref="T9086">_xlfn.IFS(F9086&lt;=2,"0-2 Years",F9086&lt;=5,"3-5 Years",F9086&lt;=8,"6-8 Years",TRUE,"9-10 Years")</f>
        <v>6-8 Years</v>
      </c>
      <c r="U9086" t="str" cm="1">
        <f t="array" ref="U9086">_xlfn.IFS(P9086&gt;60,"High Risk",P9086&gt;30,"Medium Risk",TRUE,"Low Risk")</f>
        <v>High Risk</v>
      </c>
      <c r="V9086">
        <f t="shared" si="141"/>
        <v>9</v>
      </c>
    </row>
    <row r="9087" spans="1:22" hidden="1" x14ac:dyDescent="0.2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 s="2">
        <v>0</v>
      </c>
      <c r="H9087">
        <v>2</v>
      </c>
      <c r="I9087">
        <v>0</v>
      </c>
      <c r="J9087">
        <v>1</v>
      </c>
      <c r="K9087" s="1">
        <v>120512.08</v>
      </c>
      <c r="L9087">
        <v>0</v>
      </c>
      <c r="M9087">
        <v>16</v>
      </c>
      <c r="N9087">
        <v>4459</v>
      </c>
      <c r="O9087">
        <v>6</v>
      </c>
      <c r="P9087">
        <v>12</v>
      </c>
      <c r="Q9087">
        <v>0.375</v>
      </c>
      <c r="R9087">
        <v>71344</v>
      </c>
      <c r="S9087" t="str" cm="1">
        <f t="array" ref="S9087">_xlfn.IFS(E9090&lt;30,"18-29",E9090&lt;45,"30-44",TRUE,"45+")</f>
        <v>30-44</v>
      </c>
      <c r="T9087" t="str" cm="1">
        <f t="array" ref="T9087">_xlfn.IFS(F9087&lt;=2,"0-2 Years",F9087&lt;=5,"3-5 Years",F9087&lt;=8,"6-8 Years",TRUE,"9-10 Years")</f>
        <v>3-5 Years</v>
      </c>
      <c r="U9087" t="str" cm="1">
        <f t="array" ref="U9087">_xlfn.IFS(P9087&gt;60,"High Risk",P9087&gt;30,"Medium Risk",TRUE,"Low Risk")</f>
        <v>Low Risk</v>
      </c>
      <c r="V9087">
        <f t="shared" si="141"/>
        <v>3</v>
      </c>
    </row>
    <row r="9088" spans="1:22" x14ac:dyDescent="0.2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 s="2">
        <v>0</v>
      </c>
      <c r="H9088">
        <v>2</v>
      </c>
      <c r="I9088">
        <v>1</v>
      </c>
      <c r="J9088">
        <v>0</v>
      </c>
      <c r="K9088" s="1">
        <v>179032.68</v>
      </c>
      <c r="L9088">
        <v>0</v>
      </c>
      <c r="M9088">
        <v>15</v>
      </c>
      <c r="N9088">
        <v>1240</v>
      </c>
      <c r="O9088">
        <v>8</v>
      </c>
      <c r="P9088">
        <v>131</v>
      </c>
      <c r="Q9088">
        <v>0.53333333333333333</v>
      </c>
      <c r="R9088">
        <v>18600</v>
      </c>
      <c r="S9088" t="str" cm="1">
        <f t="array" ref="S9088">_xlfn.IFS(E9091&lt;30,"18-29",E9091&lt;45,"30-44",TRUE,"45+")</f>
        <v>30-44</v>
      </c>
      <c r="T9088" t="str" cm="1">
        <f t="array" ref="T9088">_xlfn.IFS(F9088&lt;=2,"0-2 Years",F9088&lt;=5,"3-5 Years",F9088&lt;=8,"6-8 Years",TRUE,"9-10 Years")</f>
        <v>0-2 Years</v>
      </c>
      <c r="U9088" t="str" cm="1">
        <f t="array" ref="U9088">_xlfn.IFS(P9088&gt;60,"High Risk",P9088&gt;30,"Medium Risk",TRUE,"Low Risk")</f>
        <v>High Risk</v>
      </c>
      <c r="V9088">
        <f t="shared" si="141"/>
        <v>7</v>
      </c>
    </row>
    <row r="9089" spans="1:22" hidden="1" x14ac:dyDescent="0.2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 s="2">
        <v>0</v>
      </c>
      <c r="H9089">
        <v>2</v>
      </c>
      <c r="I9089">
        <v>1</v>
      </c>
      <c r="J9089">
        <v>1</v>
      </c>
      <c r="K9089" s="1">
        <v>95623.28</v>
      </c>
      <c r="L9089">
        <v>0</v>
      </c>
      <c r="M9089">
        <v>25</v>
      </c>
      <c r="N9089">
        <v>3851</v>
      </c>
      <c r="O9089">
        <v>5</v>
      </c>
      <c r="P9089">
        <v>151</v>
      </c>
      <c r="Q9089">
        <v>0.2</v>
      </c>
      <c r="R9089">
        <v>96275</v>
      </c>
      <c r="S9089" t="str" cm="1">
        <f t="array" ref="S9089">_xlfn.IFS(E9092&lt;30,"18-29",E9092&lt;45,"30-44",TRUE,"45+")</f>
        <v>30-44</v>
      </c>
      <c r="T9089" t="str" cm="1">
        <f t="array" ref="T9089">_xlfn.IFS(F9089&lt;=2,"0-2 Years",F9089&lt;=5,"3-5 Years",F9089&lt;=8,"6-8 Years",TRUE,"9-10 Years")</f>
        <v>3-5 Years</v>
      </c>
      <c r="U9089" t="str" cm="1">
        <f t="array" ref="U9089">_xlfn.IFS(P9089&gt;60,"High Risk",P9089&gt;30,"Medium Risk",TRUE,"Low Risk")</f>
        <v>High Risk</v>
      </c>
      <c r="V9089">
        <f t="shared" si="141"/>
        <v>3</v>
      </c>
    </row>
    <row r="9090" spans="1:22" hidden="1" x14ac:dyDescent="0.2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 s="2">
        <v>103914.17</v>
      </c>
      <c r="H9090">
        <v>1</v>
      </c>
      <c r="I9090">
        <v>1</v>
      </c>
      <c r="J9090">
        <v>1</v>
      </c>
      <c r="K9090" s="1">
        <v>110035.88</v>
      </c>
      <c r="L9090">
        <v>1</v>
      </c>
      <c r="M9090">
        <v>30</v>
      </c>
      <c r="N9090">
        <v>1277</v>
      </c>
      <c r="O9090">
        <v>6</v>
      </c>
      <c r="P9090">
        <v>88</v>
      </c>
      <c r="Q9090">
        <v>0.2</v>
      </c>
      <c r="R9090">
        <v>38310</v>
      </c>
      <c r="S9090" t="str" cm="1">
        <f t="array" ref="S9090">_xlfn.IFS(E9093&lt;30,"18-29",E9093&lt;45,"30-44",TRUE,"45+")</f>
        <v>30-44</v>
      </c>
      <c r="T9090" t="str" cm="1">
        <f t="array" ref="T9090">_xlfn.IFS(F9090&lt;=2,"0-2 Years",F9090&lt;=5,"3-5 Years",F9090&lt;=8,"6-8 Years",TRUE,"9-10 Years")</f>
        <v>6-8 Years</v>
      </c>
      <c r="U9090" t="str" cm="1">
        <f t="array" ref="U9090">_xlfn.IFS(P9090&gt;60,"High Risk",P9090&gt;30,"Medium Risk",TRUE,"Low Risk")</f>
        <v>High Risk</v>
      </c>
      <c r="V9090">
        <f t="shared" si="141"/>
        <v>2</v>
      </c>
    </row>
    <row r="9091" spans="1:22" hidden="1" x14ac:dyDescent="0.2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 s="2">
        <v>88772.87</v>
      </c>
      <c r="H9091">
        <v>1</v>
      </c>
      <c r="I9091">
        <v>1</v>
      </c>
      <c r="J9091">
        <v>1</v>
      </c>
      <c r="K9091" s="1">
        <v>168822.01</v>
      </c>
      <c r="L9091">
        <v>0</v>
      </c>
      <c r="M9091">
        <v>30</v>
      </c>
      <c r="N9091">
        <v>2711</v>
      </c>
      <c r="O9091">
        <v>10</v>
      </c>
      <c r="P9091">
        <v>148</v>
      </c>
      <c r="Q9091">
        <v>0.33333333333333331</v>
      </c>
      <c r="R9091">
        <v>81330</v>
      </c>
      <c r="S9091" t="str" cm="1">
        <f t="array" ref="S9091">_xlfn.IFS(E9094&lt;30,"18-29",E9094&lt;45,"30-44",TRUE,"45+")</f>
        <v>30-44</v>
      </c>
      <c r="T9091" t="str" cm="1">
        <f t="array" ref="T9091">_xlfn.IFS(F9091&lt;=2,"0-2 Years",F9091&lt;=5,"3-5 Years",F9091&lt;=8,"6-8 Years",TRUE,"9-10 Years")</f>
        <v>3-5 Years</v>
      </c>
      <c r="U9091" t="str" cm="1">
        <f t="array" ref="U9091">_xlfn.IFS(P9091&gt;60,"High Risk",P9091&gt;30,"Medium Risk",TRUE,"Low Risk")</f>
        <v>High Risk</v>
      </c>
      <c r="V9091">
        <f t="shared" ref="V9091:V9154" si="142">IF(J9091=0,3,0)+IF(G9091=0,3,0)+IF(H9091=1,2,0)+IF(E9091&gt;45,1,0)+IF(F9091&lt;3,1,0)</f>
        <v>2</v>
      </c>
    </row>
    <row r="9092" spans="1:22" x14ac:dyDescent="0.2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 s="2">
        <v>0</v>
      </c>
      <c r="H9092">
        <v>1</v>
      </c>
      <c r="I9092">
        <v>1</v>
      </c>
      <c r="J9092">
        <v>0</v>
      </c>
      <c r="K9092" s="1">
        <v>77705.75</v>
      </c>
      <c r="L9092">
        <v>0</v>
      </c>
      <c r="M9092">
        <v>13</v>
      </c>
      <c r="N9092">
        <v>3708</v>
      </c>
      <c r="O9092">
        <v>4</v>
      </c>
      <c r="P9092">
        <v>51</v>
      </c>
      <c r="Q9092">
        <v>0.30769230769230771</v>
      </c>
      <c r="R9092">
        <v>48204</v>
      </c>
      <c r="S9092" t="str" cm="1">
        <f t="array" ref="S9092">_xlfn.IFS(E9095&lt;30,"18-29",E9095&lt;45,"30-44",TRUE,"45+")</f>
        <v>30-44</v>
      </c>
      <c r="T9092" t="str" cm="1">
        <f t="array" ref="T9092">_xlfn.IFS(F9092&lt;=2,"0-2 Years",F9092&lt;=5,"3-5 Years",F9092&lt;=8,"6-8 Years",TRUE,"9-10 Years")</f>
        <v>3-5 Years</v>
      </c>
      <c r="U9092" t="str" cm="1">
        <f t="array" ref="U9092">_xlfn.IFS(P9092&gt;60,"High Risk",P9092&gt;30,"Medium Risk",TRUE,"Low Risk")</f>
        <v>Medium Risk</v>
      </c>
      <c r="V9092">
        <f t="shared" si="142"/>
        <v>8</v>
      </c>
    </row>
    <row r="9093" spans="1:22" hidden="1" x14ac:dyDescent="0.2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 s="2">
        <v>131184.67000000001</v>
      </c>
      <c r="H9093">
        <v>1</v>
      </c>
      <c r="I9093">
        <v>1</v>
      </c>
      <c r="J9093">
        <v>1</v>
      </c>
      <c r="K9093" s="1">
        <v>49815.62</v>
      </c>
      <c r="L9093">
        <v>0</v>
      </c>
      <c r="M9093">
        <v>22</v>
      </c>
      <c r="N9093">
        <v>4749</v>
      </c>
      <c r="O9093">
        <v>2</v>
      </c>
      <c r="P9093">
        <v>23</v>
      </c>
      <c r="Q9093">
        <v>9.0909090909090912E-2</v>
      </c>
      <c r="R9093">
        <v>104478</v>
      </c>
      <c r="S9093" t="str" cm="1">
        <f t="array" ref="S9093">_xlfn.IFS(E9096&lt;30,"18-29",E9096&lt;45,"30-44",TRUE,"45+")</f>
        <v>30-44</v>
      </c>
      <c r="T9093" t="str" cm="1">
        <f t="array" ref="T9093">_xlfn.IFS(F9093&lt;=2,"0-2 Years",F9093&lt;=5,"3-5 Years",F9093&lt;=8,"6-8 Years",TRUE,"9-10 Years")</f>
        <v>6-8 Years</v>
      </c>
      <c r="U9093" t="str" cm="1">
        <f t="array" ref="U9093">_xlfn.IFS(P9093&gt;60,"High Risk",P9093&gt;30,"Medium Risk",TRUE,"Low Risk")</f>
        <v>Low Risk</v>
      </c>
      <c r="V9093">
        <f t="shared" si="142"/>
        <v>2</v>
      </c>
    </row>
    <row r="9094" spans="1:22" hidden="1" x14ac:dyDescent="0.2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 s="2">
        <v>117810.79</v>
      </c>
      <c r="H9094">
        <v>1</v>
      </c>
      <c r="I9094">
        <v>0</v>
      </c>
      <c r="J9094">
        <v>1</v>
      </c>
      <c r="K9094" s="1">
        <v>65632.33</v>
      </c>
      <c r="L9094">
        <v>1</v>
      </c>
      <c r="M9094">
        <v>5</v>
      </c>
      <c r="N9094">
        <v>2376</v>
      </c>
      <c r="O9094">
        <v>7</v>
      </c>
      <c r="P9094">
        <v>166</v>
      </c>
      <c r="Q9094">
        <v>1</v>
      </c>
      <c r="R9094">
        <v>11880</v>
      </c>
      <c r="S9094" t="str" cm="1">
        <f t="array" ref="S9094">_xlfn.IFS(E9097&lt;30,"18-29",E9097&lt;45,"30-44",TRUE,"45+")</f>
        <v>30-44</v>
      </c>
      <c r="T9094" t="str" cm="1">
        <f t="array" ref="T9094">_xlfn.IFS(F9094&lt;=2,"0-2 Years",F9094&lt;=5,"3-5 Years",F9094&lt;=8,"6-8 Years",TRUE,"9-10 Years")</f>
        <v>0-2 Years</v>
      </c>
      <c r="U9094" t="str" cm="1">
        <f t="array" ref="U9094">_xlfn.IFS(P9094&gt;60,"High Risk",P9094&gt;30,"Medium Risk",TRUE,"Low Risk")</f>
        <v>High Risk</v>
      </c>
      <c r="V9094">
        <f t="shared" si="142"/>
        <v>3</v>
      </c>
    </row>
    <row r="9095" spans="1:22" x14ac:dyDescent="0.2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 s="2">
        <v>0</v>
      </c>
      <c r="H9095">
        <v>1</v>
      </c>
      <c r="I9095">
        <v>1</v>
      </c>
      <c r="J9095">
        <v>0</v>
      </c>
      <c r="K9095" s="1">
        <v>169361.89</v>
      </c>
      <c r="L9095">
        <v>0</v>
      </c>
      <c r="M9095">
        <v>30</v>
      </c>
      <c r="N9095">
        <v>3265</v>
      </c>
      <c r="O9095">
        <v>1</v>
      </c>
      <c r="P9095">
        <v>170</v>
      </c>
      <c r="Q9095">
        <v>3.3333333333333333E-2</v>
      </c>
      <c r="R9095">
        <v>97950</v>
      </c>
      <c r="S9095" t="str" cm="1">
        <f t="array" ref="S9095">_xlfn.IFS(E9098&lt;30,"18-29",E9098&lt;45,"30-44",TRUE,"45+")</f>
        <v>30-44</v>
      </c>
      <c r="T9095" t="str" cm="1">
        <f t="array" ref="T9095">_xlfn.IFS(F9095&lt;=2,"0-2 Years",F9095&lt;=5,"3-5 Years",F9095&lt;=8,"6-8 Years",TRUE,"9-10 Years")</f>
        <v>3-5 Years</v>
      </c>
      <c r="U9095" t="str" cm="1">
        <f t="array" ref="U9095">_xlfn.IFS(P9095&gt;60,"High Risk",P9095&gt;30,"Medium Risk",TRUE,"Low Risk")</f>
        <v>High Risk</v>
      </c>
      <c r="V9095">
        <f t="shared" si="142"/>
        <v>8</v>
      </c>
    </row>
    <row r="9096" spans="1:22" x14ac:dyDescent="0.2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 s="2">
        <v>92466.21</v>
      </c>
      <c r="H9096">
        <v>1</v>
      </c>
      <c r="I9096">
        <v>1</v>
      </c>
      <c r="J9096">
        <v>0</v>
      </c>
      <c r="K9096" s="1">
        <v>4721.3</v>
      </c>
      <c r="L9096">
        <v>0</v>
      </c>
      <c r="M9096">
        <v>22</v>
      </c>
      <c r="N9096">
        <v>4054</v>
      </c>
      <c r="O9096">
        <v>6</v>
      </c>
      <c r="P9096">
        <v>27</v>
      </c>
      <c r="Q9096">
        <v>0.27272727272727271</v>
      </c>
      <c r="R9096">
        <v>89188</v>
      </c>
      <c r="S9096" t="str" cm="1">
        <f t="array" ref="S9096">_xlfn.IFS(E9099&lt;30,"18-29",E9099&lt;45,"30-44",TRUE,"45+")</f>
        <v>30-44</v>
      </c>
      <c r="T9096" t="str" cm="1">
        <f t="array" ref="T9096">_xlfn.IFS(F9096&lt;=2,"0-2 Years",F9096&lt;=5,"3-5 Years",F9096&lt;=8,"6-8 Years",TRUE,"9-10 Years")</f>
        <v>0-2 Years</v>
      </c>
      <c r="U9096" t="str" cm="1">
        <f t="array" ref="U9096">_xlfn.IFS(P9096&gt;60,"High Risk",P9096&gt;30,"Medium Risk",TRUE,"Low Risk")</f>
        <v>Low Risk</v>
      </c>
      <c r="V9096">
        <f t="shared" si="142"/>
        <v>6</v>
      </c>
    </row>
    <row r="9097" spans="1:22" hidden="1" x14ac:dyDescent="0.2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 s="2">
        <v>102741.15</v>
      </c>
      <c r="H9097">
        <v>2</v>
      </c>
      <c r="I9097">
        <v>0</v>
      </c>
      <c r="J9097">
        <v>1</v>
      </c>
      <c r="K9097" s="1">
        <v>23974.85</v>
      </c>
      <c r="L9097">
        <v>0</v>
      </c>
      <c r="M9097">
        <v>12</v>
      </c>
      <c r="N9097">
        <v>4910</v>
      </c>
      <c r="O9097">
        <v>3</v>
      </c>
      <c r="P9097">
        <v>139</v>
      </c>
      <c r="Q9097">
        <v>0.25</v>
      </c>
      <c r="R9097">
        <v>58920</v>
      </c>
      <c r="S9097" t="str" cm="1">
        <f t="array" ref="S9097">_xlfn.IFS(E9100&lt;30,"18-29",E9100&lt;45,"30-44",TRUE,"45+")</f>
        <v>30-44</v>
      </c>
      <c r="T9097" t="str" cm="1">
        <f t="array" ref="T9097">_xlfn.IFS(F9097&lt;=2,"0-2 Years",F9097&lt;=5,"3-5 Years",F9097&lt;=8,"6-8 Years",TRUE,"9-10 Years")</f>
        <v>0-2 Years</v>
      </c>
      <c r="U9097" t="str" cm="1">
        <f t="array" ref="U9097">_xlfn.IFS(P9097&gt;60,"High Risk",P9097&gt;30,"Medium Risk",TRUE,"Low Risk")</f>
        <v>High Risk</v>
      </c>
      <c r="V9097">
        <f t="shared" si="142"/>
        <v>1</v>
      </c>
    </row>
    <row r="9098" spans="1:22" hidden="1" x14ac:dyDescent="0.2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 s="2">
        <v>178755.84</v>
      </c>
      <c r="H9098">
        <v>1</v>
      </c>
      <c r="I9098">
        <v>1</v>
      </c>
      <c r="J9098">
        <v>0</v>
      </c>
      <c r="K9098" s="1">
        <v>199929.17</v>
      </c>
      <c r="L9098">
        <v>0</v>
      </c>
      <c r="M9098">
        <v>13</v>
      </c>
      <c r="N9098">
        <v>2149</v>
      </c>
      <c r="O9098">
        <v>6</v>
      </c>
      <c r="P9098">
        <v>4</v>
      </c>
      <c r="Q9098">
        <v>0.46153846153846156</v>
      </c>
      <c r="R9098">
        <v>27937</v>
      </c>
      <c r="S9098" t="str" cm="1">
        <f t="array" ref="S9098">_xlfn.IFS(E9101&lt;30,"18-29",E9101&lt;45,"30-44",TRUE,"45+")</f>
        <v>18-29</v>
      </c>
      <c r="T9098" t="str" cm="1">
        <f t="array" ref="T9098">_xlfn.IFS(F9098&lt;=2,"0-2 Years",F9098&lt;=5,"3-5 Years",F9098&lt;=8,"6-8 Years",TRUE,"9-10 Years")</f>
        <v>9-10 Years</v>
      </c>
      <c r="U9098" t="str" cm="1">
        <f t="array" ref="U9098">_xlfn.IFS(P9098&gt;60,"High Risk",P9098&gt;30,"Medium Risk",TRUE,"Low Risk")</f>
        <v>Low Risk</v>
      </c>
      <c r="V9098">
        <f t="shared" si="142"/>
        <v>5</v>
      </c>
    </row>
    <row r="9099" spans="1:22" x14ac:dyDescent="0.2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 s="2">
        <v>0</v>
      </c>
      <c r="H9099">
        <v>2</v>
      </c>
      <c r="I9099">
        <v>1</v>
      </c>
      <c r="J9099">
        <v>0</v>
      </c>
      <c r="K9099" s="1">
        <v>40023.699999999997</v>
      </c>
      <c r="L9099">
        <v>0</v>
      </c>
      <c r="M9099">
        <v>20</v>
      </c>
      <c r="N9099">
        <v>3546</v>
      </c>
      <c r="O9099">
        <v>9</v>
      </c>
      <c r="P9099">
        <v>43</v>
      </c>
      <c r="Q9099">
        <v>0.45</v>
      </c>
      <c r="R9099">
        <v>70920</v>
      </c>
      <c r="S9099" t="str" cm="1">
        <f t="array" ref="S9099">_xlfn.IFS(E9102&lt;30,"18-29",E9102&lt;45,"30-44",TRUE,"45+")</f>
        <v>30-44</v>
      </c>
      <c r="T9099" t="str" cm="1">
        <f t="array" ref="T9099">_xlfn.IFS(F9099&lt;=2,"0-2 Years",F9099&lt;=5,"3-5 Years",F9099&lt;=8,"6-8 Years",TRUE,"9-10 Years")</f>
        <v>6-8 Years</v>
      </c>
      <c r="U9099" t="str" cm="1">
        <f t="array" ref="U9099">_xlfn.IFS(P9099&gt;60,"High Risk",P9099&gt;30,"Medium Risk",TRUE,"Low Risk")</f>
        <v>Medium Risk</v>
      </c>
      <c r="V9099">
        <f t="shared" si="142"/>
        <v>6</v>
      </c>
    </row>
    <row r="9100" spans="1:22" hidden="1" x14ac:dyDescent="0.2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 s="2">
        <v>146602.25</v>
      </c>
      <c r="H9100">
        <v>2</v>
      </c>
      <c r="I9100">
        <v>1</v>
      </c>
      <c r="J9100">
        <v>1</v>
      </c>
      <c r="K9100" s="1">
        <v>72946.95</v>
      </c>
      <c r="L9100">
        <v>0</v>
      </c>
      <c r="M9100">
        <v>30</v>
      </c>
      <c r="N9100">
        <v>4088</v>
      </c>
      <c r="O9100">
        <v>9</v>
      </c>
      <c r="P9100">
        <v>148</v>
      </c>
      <c r="Q9100">
        <v>0.3</v>
      </c>
      <c r="R9100">
        <v>122640</v>
      </c>
      <c r="S9100" t="str" cm="1">
        <f t="array" ref="S9100">_xlfn.IFS(E9103&lt;30,"18-29",E9103&lt;45,"30-44",TRUE,"45+")</f>
        <v>30-44</v>
      </c>
      <c r="T9100" t="str" cm="1">
        <f t="array" ref="T9100">_xlfn.IFS(F9100&lt;=2,"0-2 Years",F9100&lt;=5,"3-5 Years",F9100&lt;=8,"6-8 Years",TRUE,"9-10 Years")</f>
        <v>3-5 Years</v>
      </c>
      <c r="U9100" t="str" cm="1">
        <f t="array" ref="U9100">_xlfn.IFS(P9100&gt;60,"High Risk",P9100&gt;30,"Medium Risk",TRUE,"Low Risk")</f>
        <v>High Risk</v>
      </c>
      <c r="V9100">
        <f t="shared" si="142"/>
        <v>0</v>
      </c>
    </row>
    <row r="9101" spans="1:22" hidden="1" x14ac:dyDescent="0.2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 s="2">
        <v>0</v>
      </c>
      <c r="H9101">
        <v>2</v>
      </c>
      <c r="I9101">
        <v>1</v>
      </c>
      <c r="J9101">
        <v>1</v>
      </c>
      <c r="K9101" s="1">
        <v>170421.13</v>
      </c>
      <c r="L9101">
        <v>0</v>
      </c>
      <c r="M9101">
        <v>29</v>
      </c>
      <c r="N9101">
        <v>4566</v>
      </c>
      <c r="O9101">
        <v>4</v>
      </c>
      <c r="P9101">
        <v>75</v>
      </c>
      <c r="Q9101">
        <v>0.13793103448275862</v>
      </c>
      <c r="R9101">
        <v>132414</v>
      </c>
      <c r="S9101" t="str" cm="1">
        <f t="array" ref="S9101">_xlfn.IFS(E9104&lt;30,"18-29",E9104&lt;45,"30-44",TRUE,"45+")</f>
        <v>45+</v>
      </c>
      <c r="T9101" t="str" cm="1">
        <f t="array" ref="T9101">_xlfn.IFS(F9101&lt;=2,"0-2 Years",F9101&lt;=5,"3-5 Years",F9101&lt;=8,"6-8 Years",TRUE,"9-10 Years")</f>
        <v>0-2 Years</v>
      </c>
      <c r="U9101" t="str" cm="1">
        <f t="array" ref="U9101">_xlfn.IFS(P9101&gt;60,"High Risk",P9101&gt;30,"Medium Risk",TRUE,"Low Risk")</f>
        <v>High Risk</v>
      </c>
      <c r="V9101">
        <f t="shared" si="142"/>
        <v>4</v>
      </c>
    </row>
    <row r="9102" spans="1:22" hidden="1" x14ac:dyDescent="0.2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 s="2">
        <v>0</v>
      </c>
      <c r="H9102">
        <v>2</v>
      </c>
      <c r="I9102">
        <v>1</v>
      </c>
      <c r="J9102">
        <v>1</v>
      </c>
      <c r="K9102" s="1">
        <v>58879.11</v>
      </c>
      <c r="L9102">
        <v>0</v>
      </c>
      <c r="M9102">
        <v>3</v>
      </c>
      <c r="N9102">
        <v>4346</v>
      </c>
      <c r="O9102">
        <v>5</v>
      </c>
      <c r="P9102">
        <v>127</v>
      </c>
      <c r="Q9102">
        <v>1</v>
      </c>
      <c r="R9102">
        <v>13038</v>
      </c>
      <c r="S9102" t="str" cm="1">
        <f t="array" ref="S9102">_xlfn.IFS(E9105&lt;30,"18-29",E9105&lt;45,"30-44",TRUE,"45+")</f>
        <v>18-29</v>
      </c>
      <c r="T9102" t="str" cm="1">
        <f t="array" ref="T9102">_xlfn.IFS(F9102&lt;=2,"0-2 Years",F9102&lt;=5,"3-5 Years",F9102&lt;=8,"6-8 Years",TRUE,"9-10 Years")</f>
        <v>6-8 Years</v>
      </c>
      <c r="U9102" t="str" cm="1">
        <f t="array" ref="U9102">_xlfn.IFS(P9102&gt;60,"High Risk",P9102&gt;30,"Medium Risk",TRUE,"Low Risk")</f>
        <v>High Risk</v>
      </c>
      <c r="V9102">
        <f t="shared" si="142"/>
        <v>3</v>
      </c>
    </row>
    <row r="9103" spans="1:22" hidden="1" x14ac:dyDescent="0.2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 s="2">
        <v>115702.67</v>
      </c>
      <c r="H9103">
        <v>2</v>
      </c>
      <c r="I9103">
        <v>1</v>
      </c>
      <c r="J9103">
        <v>1</v>
      </c>
      <c r="K9103" s="1">
        <v>25059.05</v>
      </c>
      <c r="L9103">
        <v>0</v>
      </c>
      <c r="M9103">
        <v>3</v>
      </c>
      <c r="N9103">
        <v>4044</v>
      </c>
      <c r="O9103">
        <v>1</v>
      </c>
      <c r="P9103">
        <v>59</v>
      </c>
      <c r="Q9103">
        <v>0.33333333333333331</v>
      </c>
      <c r="R9103">
        <v>12132</v>
      </c>
      <c r="S9103" t="str" cm="1">
        <f t="array" ref="S9103">_xlfn.IFS(E9106&lt;30,"18-29",E9106&lt;45,"30-44",TRUE,"45+")</f>
        <v>30-44</v>
      </c>
      <c r="T9103" t="str" cm="1">
        <f t="array" ref="T9103">_xlfn.IFS(F9103&lt;=2,"0-2 Years",F9103&lt;=5,"3-5 Years",F9103&lt;=8,"6-8 Years",TRUE,"9-10 Years")</f>
        <v>6-8 Years</v>
      </c>
      <c r="U9103" t="str" cm="1">
        <f t="array" ref="U9103">_xlfn.IFS(P9103&gt;60,"High Risk",P9103&gt;30,"Medium Risk",TRUE,"Low Risk")</f>
        <v>Medium Risk</v>
      </c>
      <c r="V9103">
        <f t="shared" si="142"/>
        <v>0</v>
      </c>
    </row>
    <row r="9104" spans="1:22" hidden="1" x14ac:dyDescent="0.2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 s="2">
        <v>137655.31</v>
      </c>
      <c r="H9104">
        <v>1</v>
      </c>
      <c r="I9104">
        <v>0</v>
      </c>
      <c r="J9104">
        <v>1</v>
      </c>
      <c r="K9104" s="1">
        <v>29909.84</v>
      </c>
      <c r="L9104">
        <v>0</v>
      </c>
      <c r="M9104">
        <v>9</v>
      </c>
      <c r="N9104">
        <v>4674</v>
      </c>
      <c r="O9104">
        <v>10</v>
      </c>
      <c r="P9104">
        <v>1</v>
      </c>
      <c r="Q9104">
        <v>1</v>
      </c>
      <c r="R9104">
        <v>42066</v>
      </c>
      <c r="S9104" t="str" cm="1">
        <f t="array" ref="S9104">_xlfn.IFS(E9107&lt;30,"18-29",E9107&lt;45,"30-44",TRUE,"45+")</f>
        <v>30-44</v>
      </c>
      <c r="T9104" t="str" cm="1">
        <f t="array" ref="T9104">_xlfn.IFS(F9104&lt;=2,"0-2 Years",F9104&lt;=5,"3-5 Years",F9104&lt;=8,"6-8 Years",TRUE,"9-10 Years")</f>
        <v>0-2 Years</v>
      </c>
      <c r="U9104" t="str" cm="1">
        <f t="array" ref="U9104">_xlfn.IFS(P9104&gt;60,"High Risk",P9104&gt;30,"Medium Risk",TRUE,"Low Risk")</f>
        <v>Low Risk</v>
      </c>
      <c r="V9104">
        <f t="shared" si="142"/>
        <v>4</v>
      </c>
    </row>
    <row r="9105" spans="1:22" x14ac:dyDescent="0.2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 s="2">
        <v>0</v>
      </c>
      <c r="H9105">
        <v>2</v>
      </c>
      <c r="I9105">
        <v>1</v>
      </c>
      <c r="J9105">
        <v>0</v>
      </c>
      <c r="K9105" s="1">
        <v>158043.10999999999</v>
      </c>
      <c r="L9105">
        <v>0</v>
      </c>
      <c r="M9105">
        <v>11</v>
      </c>
      <c r="N9105">
        <v>1498</v>
      </c>
      <c r="O9105">
        <v>4</v>
      </c>
      <c r="P9105">
        <v>34</v>
      </c>
      <c r="Q9105">
        <v>0.36363636363636365</v>
      </c>
      <c r="R9105">
        <v>16478</v>
      </c>
      <c r="S9105" t="str" cm="1">
        <f t="array" ref="S9105">_xlfn.IFS(E9108&lt;30,"18-29",E9108&lt;45,"30-44",TRUE,"45+")</f>
        <v>45+</v>
      </c>
      <c r="T9105" t="str" cm="1">
        <f t="array" ref="T9105">_xlfn.IFS(F9105&lt;=2,"0-2 Years",F9105&lt;=5,"3-5 Years",F9105&lt;=8,"6-8 Years",TRUE,"9-10 Years")</f>
        <v>3-5 Years</v>
      </c>
      <c r="U9105" t="str" cm="1">
        <f t="array" ref="U9105">_xlfn.IFS(P9105&gt;60,"High Risk",P9105&gt;30,"Medium Risk",TRUE,"Low Risk")</f>
        <v>Medium Risk</v>
      </c>
      <c r="V9105">
        <f t="shared" si="142"/>
        <v>6</v>
      </c>
    </row>
    <row r="9106" spans="1:22" hidden="1" x14ac:dyDescent="0.2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 s="2">
        <v>59877.33</v>
      </c>
      <c r="H9106">
        <v>1</v>
      </c>
      <c r="I9106">
        <v>1</v>
      </c>
      <c r="J9106">
        <v>0</v>
      </c>
      <c r="K9106" s="1">
        <v>14032.62</v>
      </c>
      <c r="L9106">
        <v>1</v>
      </c>
      <c r="M9106">
        <v>29</v>
      </c>
      <c r="N9106">
        <v>2532</v>
      </c>
      <c r="O9106">
        <v>2</v>
      </c>
      <c r="P9106">
        <v>169</v>
      </c>
      <c r="Q9106">
        <v>6.8965517241379309E-2</v>
      </c>
      <c r="R9106">
        <v>73428</v>
      </c>
      <c r="S9106" t="str" cm="1">
        <f t="array" ref="S9106">_xlfn.IFS(E9109&lt;30,"18-29",E9109&lt;45,"30-44",TRUE,"45+")</f>
        <v>30-44</v>
      </c>
      <c r="T9106" t="str" cm="1">
        <f t="array" ref="T9106">_xlfn.IFS(F9106&lt;=2,"0-2 Years",F9106&lt;=5,"3-5 Years",F9106&lt;=8,"6-8 Years",TRUE,"9-10 Years")</f>
        <v>6-8 Years</v>
      </c>
      <c r="U9106" t="str" cm="1">
        <f t="array" ref="U9106">_xlfn.IFS(P9106&gt;60,"High Risk",P9106&gt;30,"Medium Risk",TRUE,"Low Risk")</f>
        <v>High Risk</v>
      </c>
      <c r="V9106">
        <f t="shared" si="142"/>
        <v>5</v>
      </c>
    </row>
    <row r="9107" spans="1:22" hidden="1" x14ac:dyDescent="0.2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 s="2">
        <v>100082.14</v>
      </c>
      <c r="H9107">
        <v>1</v>
      </c>
      <c r="I9107">
        <v>0</v>
      </c>
      <c r="J9107">
        <v>1</v>
      </c>
      <c r="K9107" s="1">
        <v>49809.88</v>
      </c>
      <c r="L9107">
        <v>0</v>
      </c>
      <c r="M9107">
        <v>18</v>
      </c>
      <c r="N9107">
        <v>4713</v>
      </c>
      <c r="O9107">
        <v>7</v>
      </c>
      <c r="P9107">
        <v>137</v>
      </c>
      <c r="Q9107">
        <v>0.3888888888888889</v>
      </c>
      <c r="R9107">
        <v>84834</v>
      </c>
      <c r="S9107" t="str" cm="1">
        <f t="array" ref="S9107">_xlfn.IFS(E9110&lt;30,"18-29",E9110&lt;45,"30-44",TRUE,"45+")</f>
        <v>30-44</v>
      </c>
      <c r="T9107" t="str" cm="1">
        <f t="array" ref="T9107">_xlfn.IFS(F9107&lt;=2,"0-2 Years",F9107&lt;=5,"3-5 Years",F9107&lt;=8,"6-8 Years",TRUE,"9-10 Years")</f>
        <v>3-5 Years</v>
      </c>
      <c r="U9107" t="str" cm="1">
        <f t="array" ref="U9107">_xlfn.IFS(P9107&gt;60,"High Risk",P9107&gt;30,"Medium Risk",TRUE,"Low Risk")</f>
        <v>High Risk</v>
      </c>
      <c r="V9107">
        <f t="shared" si="142"/>
        <v>2</v>
      </c>
    </row>
    <row r="9108" spans="1:22" hidden="1" x14ac:dyDescent="0.2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 s="2">
        <v>107304.39</v>
      </c>
      <c r="H9108">
        <v>3</v>
      </c>
      <c r="I9108">
        <v>1</v>
      </c>
      <c r="J9108">
        <v>0</v>
      </c>
      <c r="K9108" s="1">
        <v>28806.32</v>
      </c>
      <c r="L9108">
        <v>1</v>
      </c>
      <c r="M9108">
        <v>8</v>
      </c>
      <c r="N9108">
        <v>4440</v>
      </c>
      <c r="O9108">
        <v>0</v>
      </c>
      <c r="P9108">
        <v>164</v>
      </c>
      <c r="Q9108">
        <v>0</v>
      </c>
      <c r="R9108">
        <v>35520</v>
      </c>
      <c r="S9108" t="str" cm="1">
        <f t="array" ref="S9108">_xlfn.IFS(E9111&lt;30,"18-29",E9111&lt;45,"30-44",TRUE,"45+")</f>
        <v>30-44</v>
      </c>
      <c r="T9108" t="str" cm="1">
        <f t="array" ref="T9108">_xlfn.IFS(F9108&lt;=2,"0-2 Years",F9108&lt;=5,"3-5 Years",F9108&lt;=8,"6-8 Years",TRUE,"9-10 Years")</f>
        <v>9-10 Years</v>
      </c>
      <c r="U9108" t="str" cm="1">
        <f t="array" ref="U9108">_xlfn.IFS(P9108&gt;60,"High Risk",P9108&gt;30,"Medium Risk",TRUE,"Low Risk")</f>
        <v>High Risk</v>
      </c>
      <c r="V9108">
        <f t="shared" si="142"/>
        <v>4</v>
      </c>
    </row>
    <row r="9109" spans="1:22" hidden="1" x14ac:dyDescent="0.2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 s="2">
        <v>0</v>
      </c>
      <c r="H9109">
        <v>1</v>
      </c>
      <c r="I9109">
        <v>0</v>
      </c>
      <c r="J9109">
        <v>1</v>
      </c>
      <c r="K9109" s="1">
        <v>90490.33</v>
      </c>
      <c r="L9109">
        <v>0</v>
      </c>
      <c r="M9109">
        <v>16</v>
      </c>
      <c r="N9109">
        <v>2218</v>
      </c>
      <c r="O9109">
        <v>3</v>
      </c>
      <c r="P9109">
        <v>80</v>
      </c>
      <c r="Q9109">
        <v>0.1875</v>
      </c>
      <c r="R9109">
        <v>35488</v>
      </c>
      <c r="S9109" t="str" cm="1">
        <f t="array" ref="S9109">_xlfn.IFS(E9112&lt;30,"18-29",E9112&lt;45,"30-44",TRUE,"45+")</f>
        <v>18-29</v>
      </c>
      <c r="T9109" t="str" cm="1">
        <f t="array" ref="T9109">_xlfn.IFS(F9109&lt;=2,"0-2 Years",F9109&lt;=5,"3-5 Years",F9109&lt;=8,"6-8 Years",TRUE,"9-10 Years")</f>
        <v>9-10 Years</v>
      </c>
      <c r="U9109" t="str" cm="1">
        <f t="array" ref="U9109">_xlfn.IFS(P9109&gt;60,"High Risk",P9109&gt;30,"Medium Risk",TRUE,"Low Risk")</f>
        <v>High Risk</v>
      </c>
      <c r="V9109">
        <f t="shared" si="142"/>
        <v>5</v>
      </c>
    </row>
    <row r="9110" spans="1:22" hidden="1" x14ac:dyDescent="0.2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 s="2">
        <v>96032.22</v>
      </c>
      <c r="H9110">
        <v>1</v>
      </c>
      <c r="I9110">
        <v>1</v>
      </c>
      <c r="J9110">
        <v>1</v>
      </c>
      <c r="K9110" s="1">
        <v>75825.570000000007</v>
      </c>
      <c r="L9110">
        <v>0</v>
      </c>
      <c r="M9110">
        <v>14</v>
      </c>
      <c r="N9110">
        <v>4051</v>
      </c>
      <c r="O9110">
        <v>1</v>
      </c>
      <c r="P9110">
        <v>105</v>
      </c>
      <c r="Q9110">
        <v>7.1428571428571425E-2</v>
      </c>
      <c r="R9110">
        <v>56714</v>
      </c>
      <c r="S9110" t="str" cm="1">
        <f t="array" ref="S9110">_xlfn.IFS(E9113&lt;30,"18-29",E9113&lt;45,"30-44",TRUE,"45+")</f>
        <v>30-44</v>
      </c>
      <c r="T9110" t="str" cm="1">
        <f t="array" ref="T9110">_xlfn.IFS(F9110&lt;=2,"0-2 Years",F9110&lt;=5,"3-5 Years",F9110&lt;=8,"6-8 Years",TRUE,"9-10 Years")</f>
        <v>9-10 Years</v>
      </c>
      <c r="U9110" t="str" cm="1">
        <f t="array" ref="U9110">_xlfn.IFS(P9110&gt;60,"High Risk",P9110&gt;30,"Medium Risk",TRUE,"Low Risk")</f>
        <v>High Risk</v>
      </c>
      <c r="V9110">
        <f t="shared" si="142"/>
        <v>2</v>
      </c>
    </row>
    <row r="9111" spans="1:22" x14ac:dyDescent="0.2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 s="2">
        <v>0</v>
      </c>
      <c r="H9111">
        <v>1</v>
      </c>
      <c r="I9111">
        <v>0</v>
      </c>
      <c r="J9111">
        <v>0</v>
      </c>
      <c r="K9111" s="1">
        <v>158336.35999999999</v>
      </c>
      <c r="L9111">
        <v>0</v>
      </c>
      <c r="M9111">
        <v>6</v>
      </c>
      <c r="N9111">
        <v>1568</v>
      </c>
      <c r="O9111">
        <v>0</v>
      </c>
      <c r="P9111">
        <v>57</v>
      </c>
      <c r="Q9111">
        <v>0</v>
      </c>
      <c r="R9111">
        <v>9408</v>
      </c>
      <c r="S9111" t="str" cm="1">
        <f t="array" ref="S9111">_xlfn.IFS(E9114&lt;30,"18-29",E9114&lt;45,"30-44",TRUE,"45+")</f>
        <v>45+</v>
      </c>
      <c r="T9111" t="str" cm="1">
        <f t="array" ref="T9111">_xlfn.IFS(F9111&lt;=2,"0-2 Years",F9111&lt;=5,"3-5 Years",F9111&lt;=8,"6-8 Years",TRUE,"9-10 Years")</f>
        <v>9-10 Years</v>
      </c>
      <c r="U9111" t="str" cm="1">
        <f t="array" ref="U9111">_xlfn.IFS(P9111&gt;60,"High Risk",P9111&gt;30,"Medium Risk",TRUE,"Low Risk")</f>
        <v>Medium Risk</v>
      </c>
      <c r="V9111">
        <f t="shared" si="142"/>
        <v>8</v>
      </c>
    </row>
    <row r="9112" spans="1:22" hidden="1" x14ac:dyDescent="0.2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 s="2">
        <v>144553.5</v>
      </c>
      <c r="H9112">
        <v>2</v>
      </c>
      <c r="I9112">
        <v>1</v>
      </c>
      <c r="J9112">
        <v>0</v>
      </c>
      <c r="K9112" s="1">
        <v>143454.95000000001</v>
      </c>
      <c r="L9112">
        <v>0</v>
      </c>
      <c r="M9112">
        <v>3</v>
      </c>
      <c r="N9112">
        <v>1881</v>
      </c>
      <c r="O9112">
        <v>3</v>
      </c>
      <c r="P9112">
        <v>133</v>
      </c>
      <c r="Q9112">
        <v>1</v>
      </c>
      <c r="R9112">
        <v>5643</v>
      </c>
      <c r="S9112" t="str" cm="1">
        <f t="array" ref="S9112">_xlfn.IFS(E9115&lt;30,"18-29",E9115&lt;45,"30-44",TRUE,"45+")</f>
        <v>18-29</v>
      </c>
      <c r="T9112" t="str" cm="1">
        <f t="array" ref="T9112">_xlfn.IFS(F9112&lt;=2,"0-2 Years",F9112&lt;=5,"3-5 Years",F9112&lt;=8,"6-8 Years",TRUE,"9-10 Years")</f>
        <v>9-10 Years</v>
      </c>
      <c r="U9112" t="str" cm="1">
        <f t="array" ref="U9112">_xlfn.IFS(P9112&gt;60,"High Risk",P9112&gt;30,"Medium Risk",TRUE,"Low Risk")</f>
        <v>High Risk</v>
      </c>
      <c r="V9112">
        <f t="shared" si="142"/>
        <v>3</v>
      </c>
    </row>
    <row r="9113" spans="1:22" hidden="1" x14ac:dyDescent="0.2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 s="2">
        <v>86172.81</v>
      </c>
      <c r="H9113">
        <v>2</v>
      </c>
      <c r="I9113">
        <v>1</v>
      </c>
      <c r="J9113">
        <v>1</v>
      </c>
      <c r="K9113" s="1">
        <v>117279.49</v>
      </c>
      <c r="L9113">
        <v>0</v>
      </c>
      <c r="M9113">
        <v>2</v>
      </c>
      <c r="N9113">
        <v>2218</v>
      </c>
      <c r="O9113">
        <v>9</v>
      </c>
      <c r="P9113">
        <v>115</v>
      </c>
      <c r="Q9113">
        <v>1</v>
      </c>
      <c r="R9113">
        <v>4436</v>
      </c>
      <c r="S9113" t="str" cm="1">
        <f t="array" ref="S9113">_xlfn.IFS(E9116&lt;30,"18-29",E9116&lt;45,"30-44",TRUE,"45+")</f>
        <v>30-44</v>
      </c>
      <c r="T9113" t="str" cm="1">
        <f t="array" ref="T9113">_xlfn.IFS(F9113&lt;=2,"0-2 Years",F9113&lt;=5,"3-5 Years",F9113&lt;=8,"6-8 Years",TRUE,"9-10 Years")</f>
        <v>3-5 Years</v>
      </c>
      <c r="U9113" t="str" cm="1">
        <f t="array" ref="U9113">_xlfn.IFS(P9113&gt;60,"High Risk",P9113&gt;30,"Medium Risk",TRUE,"Low Risk")</f>
        <v>High Risk</v>
      </c>
      <c r="V9113">
        <f t="shared" si="142"/>
        <v>0</v>
      </c>
    </row>
    <row r="9114" spans="1:22" x14ac:dyDescent="0.2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 s="2">
        <v>0</v>
      </c>
      <c r="H9114">
        <v>1</v>
      </c>
      <c r="I9114">
        <v>1</v>
      </c>
      <c r="J9114">
        <v>1</v>
      </c>
      <c r="K9114" s="1">
        <v>114283.33</v>
      </c>
      <c r="L9114">
        <v>0</v>
      </c>
      <c r="M9114">
        <v>26</v>
      </c>
      <c r="N9114">
        <v>2859</v>
      </c>
      <c r="O9114">
        <v>0</v>
      </c>
      <c r="P9114">
        <v>19</v>
      </c>
      <c r="Q9114">
        <v>0</v>
      </c>
      <c r="R9114">
        <v>74334</v>
      </c>
      <c r="S9114" t="str" cm="1">
        <f t="array" ref="S9114">_xlfn.IFS(E9117&lt;30,"18-29",E9117&lt;45,"30-44",TRUE,"45+")</f>
        <v>30-44</v>
      </c>
      <c r="T9114" t="str" cm="1">
        <f t="array" ref="T9114">_xlfn.IFS(F9114&lt;=2,"0-2 Years",F9114&lt;=5,"3-5 Years",F9114&lt;=8,"6-8 Years",TRUE,"9-10 Years")</f>
        <v>9-10 Years</v>
      </c>
      <c r="U9114" t="str" cm="1">
        <f t="array" ref="U9114">_xlfn.IFS(P9114&gt;60,"High Risk",P9114&gt;30,"Medium Risk",TRUE,"Low Risk")</f>
        <v>Low Risk</v>
      </c>
      <c r="V9114">
        <f t="shared" si="142"/>
        <v>6</v>
      </c>
    </row>
    <row r="9115" spans="1:22" hidden="1" x14ac:dyDescent="0.2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 s="2">
        <v>87212.800000000003</v>
      </c>
      <c r="H9115">
        <v>1</v>
      </c>
      <c r="I9115">
        <v>1</v>
      </c>
      <c r="J9115">
        <v>1</v>
      </c>
      <c r="K9115" s="1">
        <v>994.86</v>
      </c>
      <c r="L9115">
        <v>0</v>
      </c>
      <c r="M9115">
        <v>26</v>
      </c>
      <c r="N9115">
        <v>3515</v>
      </c>
      <c r="O9115">
        <v>1</v>
      </c>
      <c r="P9115">
        <v>86</v>
      </c>
      <c r="Q9115">
        <v>3.8461538461538464E-2</v>
      </c>
      <c r="R9115">
        <v>91390</v>
      </c>
      <c r="S9115" t="str" cm="1">
        <f t="array" ref="S9115">_xlfn.IFS(E9118&lt;30,"18-29",E9118&lt;45,"30-44",TRUE,"45+")</f>
        <v>45+</v>
      </c>
      <c r="T9115" t="str" cm="1">
        <f t="array" ref="T9115">_xlfn.IFS(F9115&lt;=2,"0-2 Years",F9115&lt;=5,"3-5 Years",F9115&lt;=8,"6-8 Years",TRUE,"9-10 Years")</f>
        <v>0-2 Years</v>
      </c>
      <c r="U9115" t="str" cm="1">
        <f t="array" ref="U9115">_xlfn.IFS(P9115&gt;60,"High Risk",P9115&gt;30,"Medium Risk",TRUE,"Low Risk")</f>
        <v>High Risk</v>
      </c>
      <c r="V9115">
        <f t="shared" si="142"/>
        <v>3</v>
      </c>
    </row>
    <row r="9116" spans="1:22" x14ac:dyDescent="0.2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 s="2">
        <v>0</v>
      </c>
      <c r="H9116">
        <v>2</v>
      </c>
      <c r="I9116">
        <v>1</v>
      </c>
      <c r="J9116">
        <v>0</v>
      </c>
      <c r="K9116" s="1">
        <v>124795.84</v>
      </c>
      <c r="L9116">
        <v>0</v>
      </c>
      <c r="M9116">
        <v>2</v>
      </c>
      <c r="N9116">
        <v>828</v>
      </c>
      <c r="O9116">
        <v>8</v>
      </c>
      <c r="P9116">
        <v>95</v>
      </c>
      <c r="Q9116">
        <v>1</v>
      </c>
      <c r="R9116">
        <v>1656</v>
      </c>
      <c r="S9116" t="str" cm="1">
        <f t="array" ref="S9116">_xlfn.IFS(E9119&lt;30,"18-29",E9119&lt;45,"30-44",TRUE,"45+")</f>
        <v>30-44</v>
      </c>
      <c r="T9116" t="str" cm="1">
        <f t="array" ref="T9116">_xlfn.IFS(F9116&lt;=2,"0-2 Years",F9116&lt;=5,"3-5 Years",F9116&lt;=8,"6-8 Years",TRUE,"9-10 Years")</f>
        <v>3-5 Years</v>
      </c>
      <c r="U9116" t="str" cm="1">
        <f t="array" ref="U9116">_xlfn.IFS(P9116&gt;60,"High Risk",P9116&gt;30,"Medium Risk",TRUE,"Low Risk")</f>
        <v>High Risk</v>
      </c>
      <c r="V9116">
        <f t="shared" si="142"/>
        <v>6</v>
      </c>
    </row>
    <row r="9117" spans="1:22" hidden="1" x14ac:dyDescent="0.2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 s="2">
        <v>130700.92</v>
      </c>
      <c r="H9117">
        <v>2</v>
      </c>
      <c r="I9117">
        <v>0</v>
      </c>
      <c r="J9117">
        <v>0</v>
      </c>
      <c r="K9117" s="1">
        <v>77592.800000000003</v>
      </c>
      <c r="L9117">
        <v>0</v>
      </c>
      <c r="M9117">
        <v>1</v>
      </c>
      <c r="N9117">
        <v>1587</v>
      </c>
      <c r="O9117">
        <v>2</v>
      </c>
      <c r="P9117">
        <v>106</v>
      </c>
      <c r="Q9117">
        <v>1</v>
      </c>
      <c r="R9117">
        <v>1587</v>
      </c>
      <c r="S9117" t="str" cm="1">
        <f t="array" ref="S9117">_xlfn.IFS(E9120&lt;30,"18-29",E9120&lt;45,"30-44",TRUE,"45+")</f>
        <v>18-29</v>
      </c>
      <c r="T9117" t="str" cm="1">
        <f t="array" ref="T9117">_xlfn.IFS(F9117&lt;=2,"0-2 Years",F9117&lt;=5,"3-5 Years",F9117&lt;=8,"6-8 Years",TRUE,"9-10 Years")</f>
        <v>0-2 Years</v>
      </c>
      <c r="U9117" t="str" cm="1">
        <f t="array" ref="U9117">_xlfn.IFS(P9117&gt;60,"High Risk",P9117&gt;30,"Medium Risk",TRUE,"Low Risk")</f>
        <v>High Risk</v>
      </c>
      <c r="V9117">
        <f t="shared" si="142"/>
        <v>4</v>
      </c>
    </row>
    <row r="9118" spans="1:22" x14ac:dyDescent="0.2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 s="2">
        <v>0</v>
      </c>
      <c r="H9118">
        <v>2</v>
      </c>
      <c r="I9118">
        <v>1</v>
      </c>
      <c r="J9118">
        <v>0</v>
      </c>
      <c r="K9118" s="1">
        <v>105986.01</v>
      </c>
      <c r="L9118">
        <v>0</v>
      </c>
      <c r="M9118">
        <v>1</v>
      </c>
      <c r="N9118">
        <v>1648</v>
      </c>
      <c r="O9118">
        <v>0</v>
      </c>
      <c r="P9118">
        <v>163</v>
      </c>
      <c r="Q9118">
        <v>0</v>
      </c>
      <c r="R9118">
        <v>1648</v>
      </c>
      <c r="S9118" t="str" cm="1">
        <f t="array" ref="S9118">_xlfn.IFS(E9121&lt;30,"18-29",E9121&lt;45,"30-44",TRUE,"45+")</f>
        <v>30-44</v>
      </c>
      <c r="T9118" t="str" cm="1">
        <f t="array" ref="T9118">_xlfn.IFS(F9118&lt;=2,"0-2 Years",F9118&lt;=5,"3-5 Years",F9118&lt;=8,"6-8 Years",TRUE,"9-10 Years")</f>
        <v>3-5 Years</v>
      </c>
      <c r="U9118" t="str" cm="1">
        <f t="array" ref="U9118">_xlfn.IFS(P9118&gt;60,"High Risk",P9118&gt;30,"Medium Risk",TRUE,"Low Risk")</f>
        <v>High Risk</v>
      </c>
      <c r="V9118">
        <f t="shared" si="142"/>
        <v>7</v>
      </c>
    </row>
    <row r="9119" spans="1:22" x14ac:dyDescent="0.2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 s="2">
        <v>0</v>
      </c>
      <c r="H9119">
        <v>2</v>
      </c>
      <c r="I9119">
        <v>0</v>
      </c>
      <c r="J9119">
        <v>0</v>
      </c>
      <c r="K9119" s="1">
        <v>33606.519999999997</v>
      </c>
      <c r="L9119">
        <v>0</v>
      </c>
      <c r="M9119">
        <v>8</v>
      </c>
      <c r="N9119">
        <v>2366</v>
      </c>
      <c r="O9119">
        <v>0</v>
      </c>
      <c r="P9119">
        <v>73</v>
      </c>
      <c r="Q9119">
        <v>0</v>
      </c>
      <c r="R9119">
        <v>18928</v>
      </c>
      <c r="S9119" t="str" cm="1">
        <f t="array" ref="S9119">_xlfn.IFS(E9122&lt;30,"18-29",E9122&lt;45,"30-44",TRUE,"45+")</f>
        <v>45+</v>
      </c>
      <c r="T9119" t="str" cm="1">
        <f t="array" ref="T9119">_xlfn.IFS(F9119&lt;=2,"0-2 Years",F9119&lt;=5,"3-5 Years",F9119&lt;=8,"6-8 Years",TRUE,"9-10 Years")</f>
        <v>6-8 Years</v>
      </c>
      <c r="U9119" t="str" cm="1">
        <f t="array" ref="U9119">_xlfn.IFS(P9119&gt;60,"High Risk",P9119&gt;30,"Medium Risk",TRUE,"Low Risk")</f>
        <v>High Risk</v>
      </c>
      <c r="V9119">
        <f t="shared" si="142"/>
        <v>6</v>
      </c>
    </row>
    <row r="9120" spans="1:22" hidden="1" x14ac:dyDescent="0.2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 s="2">
        <v>0</v>
      </c>
      <c r="H9120">
        <v>2</v>
      </c>
      <c r="I9120">
        <v>1</v>
      </c>
      <c r="J9120">
        <v>1</v>
      </c>
      <c r="K9120" s="1">
        <v>134188.10999999999</v>
      </c>
      <c r="L9120">
        <v>0</v>
      </c>
      <c r="M9120">
        <v>29</v>
      </c>
      <c r="N9120">
        <v>4425</v>
      </c>
      <c r="O9120">
        <v>3</v>
      </c>
      <c r="P9120">
        <v>47</v>
      </c>
      <c r="Q9120">
        <v>0.10344827586206896</v>
      </c>
      <c r="R9120">
        <v>128325</v>
      </c>
      <c r="S9120" t="str" cm="1">
        <f t="array" ref="S9120">_xlfn.IFS(E9123&lt;30,"18-29",E9123&lt;45,"30-44",TRUE,"45+")</f>
        <v>30-44</v>
      </c>
      <c r="T9120" t="str" cm="1">
        <f t="array" ref="T9120">_xlfn.IFS(F9120&lt;=2,"0-2 Years",F9120&lt;=5,"3-5 Years",F9120&lt;=8,"6-8 Years",TRUE,"9-10 Years")</f>
        <v>6-8 Years</v>
      </c>
      <c r="U9120" t="str" cm="1">
        <f t="array" ref="U9120">_xlfn.IFS(P9120&gt;60,"High Risk",P9120&gt;30,"Medium Risk",TRUE,"Low Risk")</f>
        <v>Medium Risk</v>
      </c>
      <c r="V9120">
        <f t="shared" si="142"/>
        <v>3</v>
      </c>
    </row>
    <row r="9121" spans="1:22" hidden="1" x14ac:dyDescent="0.2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 s="2">
        <v>171325.98</v>
      </c>
      <c r="H9121">
        <v>1</v>
      </c>
      <c r="I9121">
        <v>1</v>
      </c>
      <c r="J9121">
        <v>1</v>
      </c>
      <c r="K9121" s="1">
        <v>159718.26999999999</v>
      </c>
      <c r="L9121">
        <v>1</v>
      </c>
      <c r="M9121">
        <v>15</v>
      </c>
      <c r="N9121">
        <v>4117</v>
      </c>
      <c r="O9121">
        <v>5</v>
      </c>
      <c r="P9121">
        <v>37</v>
      </c>
      <c r="Q9121">
        <v>0.33333333333333331</v>
      </c>
      <c r="R9121">
        <v>61755</v>
      </c>
      <c r="S9121" t="str" cm="1">
        <f t="array" ref="S9121">_xlfn.IFS(E9124&lt;30,"18-29",E9124&lt;45,"30-44",TRUE,"45+")</f>
        <v>18-29</v>
      </c>
      <c r="T9121" t="str" cm="1">
        <f t="array" ref="T9121">_xlfn.IFS(F9121&lt;=2,"0-2 Years",F9121&lt;=5,"3-5 Years",F9121&lt;=8,"6-8 Years",TRUE,"9-10 Years")</f>
        <v>3-5 Years</v>
      </c>
      <c r="U9121" t="str" cm="1">
        <f t="array" ref="U9121">_xlfn.IFS(P9121&gt;60,"High Risk",P9121&gt;30,"Medium Risk",TRUE,"Low Risk")</f>
        <v>Medium Risk</v>
      </c>
      <c r="V9121">
        <f t="shared" si="142"/>
        <v>2</v>
      </c>
    </row>
    <row r="9122" spans="1:22" hidden="1" x14ac:dyDescent="0.2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 s="2">
        <v>92930.92</v>
      </c>
      <c r="H9122">
        <v>1</v>
      </c>
      <c r="I9122">
        <v>0</v>
      </c>
      <c r="J9122">
        <v>1</v>
      </c>
      <c r="K9122" s="1">
        <v>85148.78</v>
      </c>
      <c r="L9122">
        <v>0</v>
      </c>
      <c r="M9122">
        <v>6</v>
      </c>
      <c r="N9122">
        <v>1311</v>
      </c>
      <c r="O9122">
        <v>3</v>
      </c>
      <c r="P9122">
        <v>19</v>
      </c>
      <c r="Q9122">
        <v>0.5</v>
      </c>
      <c r="R9122">
        <v>7866</v>
      </c>
      <c r="S9122" t="str" cm="1">
        <f t="array" ref="S9122">_xlfn.IFS(E9125&lt;30,"18-29",E9125&lt;45,"30-44",TRUE,"45+")</f>
        <v>30-44</v>
      </c>
      <c r="T9122" t="str" cm="1">
        <f t="array" ref="T9122">_xlfn.IFS(F9122&lt;=2,"0-2 Years",F9122&lt;=5,"3-5 Years",F9122&lt;=8,"6-8 Years",TRUE,"9-10 Years")</f>
        <v>3-5 Years</v>
      </c>
      <c r="U9122" t="str" cm="1">
        <f t="array" ref="U9122">_xlfn.IFS(P9122&gt;60,"High Risk",P9122&gt;30,"Medium Risk",TRUE,"Low Risk")</f>
        <v>Low Risk</v>
      </c>
      <c r="V9122">
        <f t="shared" si="142"/>
        <v>3</v>
      </c>
    </row>
    <row r="9123" spans="1:22" x14ac:dyDescent="0.2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 s="2">
        <v>0</v>
      </c>
      <c r="H9123">
        <v>1</v>
      </c>
      <c r="I9123">
        <v>1</v>
      </c>
      <c r="J9123">
        <v>0</v>
      </c>
      <c r="K9123" s="1">
        <v>119059.13</v>
      </c>
      <c r="L9123">
        <v>0</v>
      </c>
      <c r="M9123">
        <v>9</v>
      </c>
      <c r="N9123">
        <v>3911</v>
      </c>
      <c r="O9123">
        <v>7</v>
      </c>
      <c r="P9123">
        <v>9</v>
      </c>
      <c r="Q9123">
        <v>0.77777777777777779</v>
      </c>
      <c r="R9123">
        <v>35199</v>
      </c>
      <c r="S9123" t="str" cm="1">
        <f t="array" ref="S9123">_xlfn.IFS(E9126&lt;30,"18-29",E9126&lt;45,"30-44",TRUE,"45+")</f>
        <v>30-44</v>
      </c>
      <c r="T9123" t="str" cm="1">
        <f t="array" ref="T9123">_xlfn.IFS(F9123&lt;=2,"0-2 Years",F9123&lt;=5,"3-5 Years",F9123&lt;=8,"6-8 Years",TRUE,"9-10 Years")</f>
        <v>0-2 Years</v>
      </c>
      <c r="U9123" t="str" cm="1">
        <f t="array" ref="U9123">_xlfn.IFS(P9123&gt;60,"High Risk",P9123&gt;30,"Medium Risk",TRUE,"Low Risk")</f>
        <v>Low Risk</v>
      </c>
      <c r="V9123">
        <f t="shared" si="142"/>
        <v>9</v>
      </c>
    </row>
    <row r="9124" spans="1:22" hidden="1" x14ac:dyDescent="0.2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 s="2">
        <v>77556.789999999994</v>
      </c>
      <c r="H9124">
        <v>2</v>
      </c>
      <c r="I9124">
        <v>1</v>
      </c>
      <c r="J9124">
        <v>1</v>
      </c>
      <c r="K9124" s="1">
        <v>122998.26</v>
      </c>
      <c r="L9124">
        <v>0</v>
      </c>
      <c r="M9124">
        <v>3</v>
      </c>
      <c r="N9124">
        <v>1754</v>
      </c>
      <c r="O9124">
        <v>1</v>
      </c>
      <c r="P9124">
        <v>44</v>
      </c>
      <c r="Q9124">
        <v>0.33333333333333331</v>
      </c>
      <c r="R9124">
        <v>5262</v>
      </c>
      <c r="S9124" t="str" cm="1">
        <f t="array" ref="S9124">_xlfn.IFS(E9127&lt;30,"18-29",E9127&lt;45,"30-44",TRUE,"45+")</f>
        <v>30-44</v>
      </c>
      <c r="T9124" t="str" cm="1">
        <f t="array" ref="T9124">_xlfn.IFS(F9124&lt;=2,"0-2 Years",F9124&lt;=5,"3-5 Years",F9124&lt;=8,"6-8 Years",TRUE,"9-10 Years")</f>
        <v>0-2 Years</v>
      </c>
      <c r="U9124" t="str" cm="1">
        <f t="array" ref="U9124">_xlfn.IFS(P9124&gt;60,"High Risk",P9124&gt;30,"Medium Risk",TRUE,"Low Risk")</f>
        <v>Medium Risk</v>
      </c>
      <c r="V9124">
        <f t="shared" si="142"/>
        <v>1</v>
      </c>
    </row>
    <row r="9125" spans="1:22" hidden="1" x14ac:dyDescent="0.2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 s="2">
        <v>102874.28</v>
      </c>
      <c r="H9125">
        <v>1</v>
      </c>
      <c r="I9125">
        <v>0</v>
      </c>
      <c r="J9125">
        <v>0</v>
      </c>
      <c r="K9125" s="1">
        <v>117841.06</v>
      </c>
      <c r="L9125">
        <v>0</v>
      </c>
      <c r="M9125">
        <v>23</v>
      </c>
      <c r="N9125">
        <v>3796</v>
      </c>
      <c r="O9125">
        <v>5</v>
      </c>
      <c r="P9125">
        <v>52</v>
      </c>
      <c r="Q9125">
        <v>0.21739130434782608</v>
      </c>
      <c r="R9125">
        <v>87308</v>
      </c>
      <c r="S9125" t="str" cm="1">
        <f t="array" ref="S9125">_xlfn.IFS(E9128&lt;30,"18-29",E9128&lt;45,"30-44",TRUE,"45+")</f>
        <v>45+</v>
      </c>
      <c r="T9125" t="str" cm="1">
        <f t="array" ref="T9125">_xlfn.IFS(F9125&lt;=2,"0-2 Years",F9125&lt;=5,"3-5 Years",F9125&lt;=8,"6-8 Years",TRUE,"9-10 Years")</f>
        <v>6-8 Years</v>
      </c>
      <c r="U9125" t="str" cm="1">
        <f t="array" ref="U9125">_xlfn.IFS(P9125&gt;60,"High Risk",P9125&gt;30,"Medium Risk",TRUE,"Low Risk")</f>
        <v>Medium Risk</v>
      </c>
      <c r="V9125">
        <f t="shared" si="142"/>
        <v>5</v>
      </c>
    </row>
    <row r="9126" spans="1:22" hidden="1" x14ac:dyDescent="0.2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 s="2">
        <v>146093.39000000001</v>
      </c>
      <c r="H9126">
        <v>2</v>
      </c>
      <c r="I9126">
        <v>0</v>
      </c>
      <c r="J9126">
        <v>0</v>
      </c>
      <c r="K9126" s="1">
        <v>160593.41</v>
      </c>
      <c r="L9126">
        <v>0</v>
      </c>
      <c r="M9126">
        <v>12</v>
      </c>
      <c r="N9126">
        <v>4039</v>
      </c>
      <c r="O9126">
        <v>6</v>
      </c>
      <c r="P9126">
        <v>57</v>
      </c>
      <c r="Q9126">
        <v>0.5</v>
      </c>
      <c r="R9126">
        <v>48468</v>
      </c>
      <c r="S9126" t="str" cm="1">
        <f t="array" ref="S9126">_xlfn.IFS(E9129&lt;30,"18-29",E9129&lt;45,"30-44",TRUE,"45+")</f>
        <v>30-44</v>
      </c>
      <c r="T9126" t="str" cm="1">
        <f t="array" ref="T9126">_xlfn.IFS(F9126&lt;=2,"0-2 Years",F9126&lt;=5,"3-5 Years",F9126&lt;=8,"6-8 Years",TRUE,"9-10 Years")</f>
        <v>3-5 Years</v>
      </c>
      <c r="U9126" t="str" cm="1">
        <f t="array" ref="U9126">_xlfn.IFS(P9126&gt;60,"High Risk",P9126&gt;30,"Medium Risk",TRUE,"Low Risk")</f>
        <v>Medium Risk</v>
      </c>
      <c r="V9126">
        <f t="shared" si="142"/>
        <v>3</v>
      </c>
    </row>
    <row r="9127" spans="1:22" x14ac:dyDescent="0.2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 s="2">
        <v>0</v>
      </c>
      <c r="H9127">
        <v>1</v>
      </c>
      <c r="I9127">
        <v>0</v>
      </c>
      <c r="J9127">
        <v>0</v>
      </c>
      <c r="K9127" s="1">
        <v>174189.04</v>
      </c>
      <c r="L9127">
        <v>1</v>
      </c>
      <c r="M9127">
        <v>13</v>
      </c>
      <c r="N9127">
        <v>4814</v>
      </c>
      <c r="O9127">
        <v>7</v>
      </c>
      <c r="P9127">
        <v>167</v>
      </c>
      <c r="Q9127">
        <v>0.53846153846153844</v>
      </c>
      <c r="R9127">
        <v>62582</v>
      </c>
      <c r="S9127" t="str" cm="1">
        <f t="array" ref="S9127">_xlfn.IFS(E9130&lt;30,"18-29",E9130&lt;45,"30-44",TRUE,"45+")</f>
        <v>30-44</v>
      </c>
      <c r="T9127" t="str" cm="1">
        <f t="array" ref="T9127">_xlfn.IFS(F9127&lt;=2,"0-2 Years",F9127&lt;=5,"3-5 Years",F9127&lt;=8,"6-8 Years",TRUE,"9-10 Years")</f>
        <v>0-2 Years</v>
      </c>
      <c r="U9127" t="str" cm="1">
        <f t="array" ref="U9127">_xlfn.IFS(P9127&gt;60,"High Risk",P9127&gt;30,"Medium Risk",TRUE,"Low Risk")</f>
        <v>High Risk</v>
      </c>
      <c r="V9127">
        <f t="shared" si="142"/>
        <v>9</v>
      </c>
    </row>
    <row r="9128" spans="1:22" hidden="1" x14ac:dyDescent="0.2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 s="2">
        <v>79811.72</v>
      </c>
      <c r="H9128">
        <v>2</v>
      </c>
      <c r="I9128">
        <v>0</v>
      </c>
      <c r="J9128">
        <v>1</v>
      </c>
      <c r="K9128" s="1">
        <v>68260.27</v>
      </c>
      <c r="L9128">
        <v>1</v>
      </c>
      <c r="M9128">
        <v>19</v>
      </c>
      <c r="N9128">
        <v>878</v>
      </c>
      <c r="O9128">
        <v>1</v>
      </c>
      <c r="P9128">
        <v>114</v>
      </c>
      <c r="Q9128">
        <v>5.2631578947368418E-2</v>
      </c>
      <c r="R9128">
        <v>16682</v>
      </c>
      <c r="S9128" t="str" cm="1">
        <f t="array" ref="S9128">_xlfn.IFS(E9131&lt;30,"18-29",E9131&lt;45,"30-44",TRUE,"45+")</f>
        <v>30-44</v>
      </c>
      <c r="T9128" t="str" cm="1">
        <f t="array" ref="T9128">_xlfn.IFS(F9128&lt;=2,"0-2 Years",F9128&lt;=5,"3-5 Years",F9128&lt;=8,"6-8 Years",TRUE,"9-10 Years")</f>
        <v>3-5 Years</v>
      </c>
      <c r="U9128" t="str" cm="1">
        <f t="array" ref="U9128">_xlfn.IFS(P9128&gt;60,"High Risk",P9128&gt;30,"Medium Risk",TRUE,"Low Risk")</f>
        <v>High Risk</v>
      </c>
      <c r="V9128">
        <f t="shared" si="142"/>
        <v>1</v>
      </c>
    </row>
    <row r="9129" spans="1:22" hidden="1" x14ac:dyDescent="0.2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 s="2">
        <v>105473.74</v>
      </c>
      <c r="H9129">
        <v>1</v>
      </c>
      <c r="I9129">
        <v>0</v>
      </c>
      <c r="J9129">
        <v>0</v>
      </c>
      <c r="K9129" s="1">
        <v>58854.879999999997</v>
      </c>
      <c r="L9129">
        <v>1</v>
      </c>
      <c r="M9129">
        <v>30</v>
      </c>
      <c r="N9129">
        <v>3599</v>
      </c>
      <c r="O9129">
        <v>9</v>
      </c>
      <c r="P9129">
        <v>172</v>
      </c>
      <c r="Q9129">
        <v>0.3</v>
      </c>
      <c r="R9129">
        <v>107970</v>
      </c>
      <c r="S9129" t="str" cm="1">
        <f t="array" ref="S9129">_xlfn.IFS(E9132&lt;30,"18-29",E9132&lt;45,"30-44",TRUE,"45+")</f>
        <v>30-44</v>
      </c>
      <c r="T9129" t="str" cm="1">
        <f t="array" ref="T9129">_xlfn.IFS(F9129&lt;=2,"0-2 Years",F9129&lt;=5,"3-5 Years",F9129&lt;=8,"6-8 Years",TRUE,"9-10 Years")</f>
        <v>9-10 Years</v>
      </c>
      <c r="U9129" t="str" cm="1">
        <f t="array" ref="U9129">_xlfn.IFS(P9129&gt;60,"High Risk",P9129&gt;30,"Medium Risk",TRUE,"Low Risk")</f>
        <v>High Risk</v>
      </c>
      <c r="V9129">
        <f t="shared" si="142"/>
        <v>5</v>
      </c>
    </row>
    <row r="9130" spans="1:22" x14ac:dyDescent="0.2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 s="2">
        <v>121927.92</v>
      </c>
      <c r="H9130">
        <v>1</v>
      </c>
      <c r="I9130">
        <v>1</v>
      </c>
      <c r="J9130">
        <v>0</v>
      </c>
      <c r="K9130" s="1">
        <v>87994.95</v>
      </c>
      <c r="L9130">
        <v>1</v>
      </c>
      <c r="M9130">
        <v>6</v>
      </c>
      <c r="N9130">
        <v>2909</v>
      </c>
      <c r="O9130">
        <v>1</v>
      </c>
      <c r="P9130">
        <v>98</v>
      </c>
      <c r="Q9130">
        <v>0.16666666666666666</v>
      </c>
      <c r="R9130">
        <v>17454</v>
      </c>
      <c r="S9130" t="str" cm="1">
        <f t="array" ref="S9130">_xlfn.IFS(E9133&lt;30,"18-29",E9133&lt;45,"30-44",TRUE,"45+")</f>
        <v>18-29</v>
      </c>
      <c r="T9130" t="str" cm="1">
        <f t="array" ref="T9130">_xlfn.IFS(F9130&lt;=2,"0-2 Years",F9130&lt;=5,"3-5 Years",F9130&lt;=8,"6-8 Years",TRUE,"9-10 Years")</f>
        <v>0-2 Years</v>
      </c>
      <c r="U9130" t="str" cm="1">
        <f t="array" ref="U9130">_xlfn.IFS(P9130&gt;60,"High Risk",P9130&gt;30,"Medium Risk",TRUE,"Low Risk")</f>
        <v>High Risk</v>
      </c>
      <c r="V9130">
        <f t="shared" si="142"/>
        <v>6</v>
      </c>
    </row>
    <row r="9131" spans="1:22" hidden="1" x14ac:dyDescent="0.2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 s="2">
        <v>61671.19</v>
      </c>
      <c r="H9131">
        <v>1</v>
      </c>
      <c r="I9131">
        <v>0</v>
      </c>
      <c r="J9131">
        <v>1</v>
      </c>
      <c r="K9131" s="1">
        <v>150659.35</v>
      </c>
      <c r="L9131">
        <v>1</v>
      </c>
      <c r="M9131">
        <v>27</v>
      </c>
      <c r="N9131">
        <v>1133</v>
      </c>
      <c r="O9131">
        <v>1</v>
      </c>
      <c r="P9131">
        <v>39</v>
      </c>
      <c r="Q9131">
        <v>3.7037037037037035E-2</v>
      </c>
      <c r="R9131">
        <v>30591</v>
      </c>
      <c r="S9131" t="str" cm="1">
        <f t="array" ref="S9131">_xlfn.IFS(E9134&lt;30,"18-29",E9134&lt;45,"30-44",TRUE,"45+")</f>
        <v>30-44</v>
      </c>
      <c r="T9131" t="str" cm="1">
        <f t="array" ref="T9131">_xlfn.IFS(F9131&lt;=2,"0-2 Years",F9131&lt;=5,"3-5 Years",F9131&lt;=8,"6-8 Years",TRUE,"9-10 Years")</f>
        <v>6-8 Years</v>
      </c>
      <c r="U9131" t="str" cm="1">
        <f t="array" ref="U9131">_xlfn.IFS(P9131&gt;60,"High Risk",P9131&gt;30,"Medium Risk",TRUE,"Low Risk")</f>
        <v>Medium Risk</v>
      </c>
      <c r="V9131">
        <f t="shared" si="142"/>
        <v>2</v>
      </c>
    </row>
    <row r="9132" spans="1:22" hidden="1" x14ac:dyDescent="0.2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 s="2">
        <v>149363.12</v>
      </c>
      <c r="H9132">
        <v>2</v>
      </c>
      <c r="I9132">
        <v>1</v>
      </c>
      <c r="J9132">
        <v>1</v>
      </c>
      <c r="K9132" s="1">
        <v>109098.39</v>
      </c>
      <c r="L9132">
        <v>0</v>
      </c>
      <c r="M9132">
        <v>2</v>
      </c>
      <c r="N9132">
        <v>3266</v>
      </c>
      <c r="O9132">
        <v>8</v>
      </c>
      <c r="P9132">
        <v>62</v>
      </c>
      <c r="Q9132">
        <v>1</v>
      </c>
      <c r="R9132">
        <v>6532</v>
      </c>
      <c r="S9132" t="str" cm="1">
        <f t="array" ref="S9132">_xlfn.IFS(E9135&lt;30,"18-29",E9135&lt;45,"30-44",TRUE,"45+")</f>
        <v>30-44</v>
      </c>
      <c r="T9132" t="str" cm="1">
        <f t="array" ref="T9132">_xlfn.IFS(F9132&lt;=2,"0-2 Years",F9132&lt;=5,"3-5 Years",F9132&lt;=8,"6-8 Years",TRUE,"9-10 Years")</f>
        <v>3-5 Years</v>
      </c>
      <c r="U9132" t="str" cm="1">
        <f t="array" ref="U9132">_xlfn.IFS(P9132&gt;60,"High Risk",P9132&gt;30,"Medium Risk",TRUE,"Low Risk")</f>
        <v>High Risk</v>
      </c>
      <c r="V9132">
        <f t="shared" si="142"/>
        <v>0</v>
      </c>
    </row>
    <row r="9133" spans="1:22" hidden="1" x14ac:dyDescent="0.2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 s="2">
        <v>152309.37</v>
      </c>
      <c r="H9133">
        <v>1</v>
      </c>
      <c r="I9133">
        <v>1</v>
      </c>
      <c r="J9133">
        <v>0</v>
      </c>
      <c r="K9133" s="1">
        <v>104112</v>
      </c>
      <c r="L9133">
        <v>0</v>
      </c>
      <c r="M9133">
        <v>27</v>
      </c>
      <c r="N9133">
        <v>1369</v>
      </c>
      <c r="O9133">
        <v>3</v>
      </c>
      <c r="P9133">
        <v>99</v>
      </c>
      <c r="Q9133">
        <v>0.1111111111111111</v>
      </c>
      <c r="R9133">
        <v>36963</v>
      </c>
      <c r="S9133" t="str" cm="1">
        <f t="array" ref="S9133">_xlfn.IFS(E9136&lt;30,"18-29",E9136&lt;45,"30-44",TRUE,"45+")</f>
        <v>30-44</v>
      </c>
      <c r="T9133" t="str" cm="1">
        <f t="array" ref="T9133">_xlfn.IFS(F9133&lt;=2,"0-2 Years",F9133&lt;=5,"3-5 Years",F9133&lt;=8,"6-8 Years",TRUE,"9-10 Years")</f>
        <v>3-5 Years</v>
      </c>
      <c r="U9133" t="str" cm="1">
        <f t="array" ref="U9133">_xlfn.IFS(P9133&gt;60,"High Risk",P9133&gt;30,"Medium Risk",TRUE,"Low Risk")</f>
        <v>High Risk</v>
      </c>
      <c r="V9133">
        <f t="shared" si="142"/>
        <v>5</v>
      </c>
    </row>
    <row r="9134" spans="1:22" x14ac:dyDescent="0.2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 s="2">
        <v>0</v>
      </c>
      <c r="H9134">
        <v>2</v>
      </c>
      <c r="I9134">
        <v>1</v>
      </c>
      <c r="J9134">
        <v>0</v>
      </c>
      <c r="K9134" s="1">
        <v>122949.71</v>
      </c>
      <c r="L9134">
        <v>0</v>
      </c>
      <c r="M9134">
        <v>24</v>
      </c>
      <c r="N9134">
        <v>4430</v>
      </c>
      <c r="O9134">
        <v>1</v>
      </c>
      <c r="P9134">
        <v>174</v>
      </c>
      <c r="Q9134">
        <v>4.1666666666666664E-2</v>
      </c>
      <c r="R9134">
        <v>106320</v>
      </c>
      <c r="S9134" t="str" cm="1">
        <f t="array" ref="S9134">_xlfn.IFS(E9137&lt;30,"18-29",E9137&lt;45,"30-44",TRUE,"45+")</f>
        <v>45+</v>
      </c>
      <c r="T9134" t="str" cm="1">
        <f t="array" ref="T9134">_xlfn.IFS(F9134&lt;=2,"0-2 Years",F9134&lt;=5,"3-5 Years",F9134&lt;=8,"6-8 Years",TRUE,"9-10 Years")</f>
        <v>3-5 Years</v>
      </c>
      <c r="U9134" t="str" cm="1">
        <f t="array" ref="U9134">_xlfn.IFS(P9134&gt;60,"High Risk",P9134&gt;30,"Medium Risk",TRUE,"Low Risk")</f>
        <v>High Risk</v>
      </c>
      <c r="V9134">
        <f t="shared" si="142"/>
        <v>6</v>
      </c>
    </row>
    <row r="9135" spans="1:22" hidden="1" x14ac:dyDescent="0.2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 s="2">
        <v>111629.29</v>
      </c>
      <c r="H9135">
        <v>1</v>
      </c>
      <c r="I9135">
        <v>1</v>
      </c>
      <c r="J9135">
        <v>1</v>
      </c>
      <c r="K9135" s="1">
        <v>21807.16</v>
      </c>
      <c r="L9135">
        <v>0</v>
      </c>
      <c r="M9135">
        <v>29</v>
      </c>
      <c r="N9135">
        <v>4831</v>
      </c>
      <c r="O9135">
        <v>0</v>
      </c>
      <c r="P9135">
        <v>17</v>
      </c>
      <c r="Q9135">
        <v>0</v>
      </c>
      <c r="R9135">
        <v>140099</v>
      </c>
      <c r="S9135" t="str" cm="1">
        <f t="array" ref="S9135">_xlfn.IFS(E9138&lt;30,"18-29",E9138&lt;45,"30-44",TRUE,"45+")</f>
        <v>18-29</v>
      </c>
      <c r="T9135" t="str" cm="1">
        <f t="array" ref="T9135">_xlfn.IFS(F9135&lt;=2,"0-2 Years",F9135&lt;=5,"3-5 Years",F9135&lt;=8,"6-8 Years",TRUE,"9-10 Years")</f>
        <v>0-2 Years</v>
      </c>
      <c r="U9135" t="str" cm="1">
        <f t="array" ref="U9135">_xlfn.IFS(P9135&gt;60,"High Risk",P9135&gt;30,"Medium Risk",TRUE,"Low Risk")</f>
        <v>Low Risk</v>
      </c>
      <c r="V9135">
        <f t="shared" si="142"/>
        <v>3</v>
      </c>
    </row>
    <row r="9136" spans="1:22" hidden="1" x14ac:dyDescent="0.2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 s="2">
        <v>0</v>
      </c>
      <c r="H9136">
        <v>1</v>
      </c>
      <c r="I9136">
        <v>1</v>
      </c>
      <c r="J9136">
        <v>1</v>
      </c>
      <c r="K9136" s="1">
        <v>32319.93</v>
      </c>
      <c r="L9136">
        <v>0</v>
      </c>
      <c r="M9136">
        <v>6</v>
      </c>
      <c r="N9136">
        <v>3814</v>
      </c>
      <c r="O9136">
        <v>10</v>
      </c>
      <c r="P9136">
        <v>102</v>
      </c>
      <c r="Q9136">
        <v>1</v>
      </c>
      <c r="R9136">
        <v>22884</v>
      </c>
      <c r="S9136" t="str" cm="1">
        <f t="array" ref="S9136">_xlfn.IFS(E9139&lt;30,"18-29",E9139&lt;45,"30-44",TRUE,"45+")</f>
        <v>30-44</v>
      </c>
      <c r="T9136" t="str" cm="1">
        <f t="array" ref="T9136">_xlfn.IFS(F9136&lt;=2,"0-2 Years",F9136&lt;=5,"3-5 Years",F9136&lt;=8,"6-8 Years",TRUE,"9-10 Years")</f>
        <v>3-5 Years</v>
      </c>
      <c r="U9136" t="str" cm="1">
        <f t="array" ref="U9136">_xlfn.IFS(P9136&gt;60,"High Risk",P9136&gt;30,"Medium Risk",TRUE,"Low Risk")</f>
        <v>High Risk</v>
      </c>
      <c r="V9136">
        <f t="shared" si="142"/>
        <v>5</v>
      </c>
    </row>
    <row r="9137" spans="1:22" x14ac:dyDescent="0.2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 s="2">
        <v>96296.78</v>
      </c>
      <c r="H9137">
        <v>1</v>
      </c>
      <c r="I9137">
        <v>1</v>
      </c>
      <c r="J9137">
        <v>0</v>
      </c>
      <c r="K9137" s="1">
        <v>190457.87</v>
      </c>
      <c r="L9137">
        <v>1</v>
      </c>
      <c r="M9137">
        <v>3</v>
      </c>
      <c r="N9137">
        <v>1384</v>
      </c>
      <c r="O9137">
        <v>7</v>
      </c>
      <c r="P9137">
        <v>1</v>
      </c>
      <c r="Q9137">
        <v>1</v>
      </c>
      <c r="R9137">
        <v>4152</v>
      </c>
      <c r="S9137" t="str" cm="1">
        <f t="array" ref="S9137">_xlfn.IFS(E9140&lt;30,"18-29",E9140&lt;45,"30-44",TRUE,"45+")</f>
        <v>45+</v>
      </c>
      <c r="T9137" t="str" cm="1">
        <f t="array" ref="T9137">_xlfn.IFS(F9137&lt;=2,"0-2 Years",F9137&lt;=5,"3-5 Years",F9137&lt;=8,"6-8 Years",TRUE,"9-10 Years")</f>
        <v>6-8 Years</v>
      </c>
      <c r="U9137" t="str" cm="1">
        <f t="array" ref="U9137">_xlfn.IFS(P9137&gt;60,"High Risk",P9137&gt;30,"Medium Risk",TRUE,"Low Risk")</f>
        <v>Low Risk</v>
      </c>
      <c r="V9137">
        <f t="shared" si="142"/>
        <v>6</v>
      </c>
    </row>
    <row r="9138" spans="1:22" hidden="1" x14ac:dyDescent="0.2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 s="2">
        <v>95830.43</v>
      </c>
      <c r="H9138">
        <v>1</v>
      </c>
      <c r="I9138">
        <v>1</v>
      </c>
      <c r="J9138">
        <v>0</v>
      </c>
      <c r="K9138" s="1">
        <v>177738.98</v>
      </c>
      <c r="L9138">
        <v>0</v>
      </c>
      <c r="M9138">
        <v>30</v>
      </c>
      <c r="N9138">
        <v>4697</v>
      </c>
      <c r="O9138">
        <v>4</v>
      </c>
      <c r="P9138">
        <v>140</v>
      </c>
      <c r="Q9138">
        <v>0.13333333333333333</v>
      </c>
      <c r="R9138">
        <v>140910</v>
      </c>
      <c r="S9138" t="str" cm="1">
        <f t="array" ref="S9138">_xlfn.IFS(E9141&lt;30,"18-29",E9141&lt;45,"30-44",TRUE,"45+")</f>
        <v>18-29</v>
      </c>
      <c r="T9138" t="str" cm="1">
        <f t="array" ref="T9138">_xlfn.IFS(F9138&lt;=2,"0-2 Years",F9138&lt;=5,"3-5 Years",F9138&lt;=8,"6-8 Years",TRUE,"9-10 Years")</f>
        <v>3-5 Years</v>
      </c>
      <c r="U9138" t="str" cm="1">
        <f t="array" ref="U9138">_xlfn.IFS(P9138&gt;60,"High Risk",P9138&gt;30,"Medium Risk",TRUE,"Low Risk")</f>
        <v>High Risk</v>
      </c>
      <c r="V9138">
        <f t="shared" si="142"/>
        <v>5</v>
      </c>
    </row>
    <row r="9139" spans="1:22" x14ac:dyDescent="0.2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 s="2">
        <v>135919.32999999999</v>
      </c>
      <c r="H9139">
        <v>1</v>
      </c>
      <c r="I9139">
        <v>1</v>
      </c>
      <c r="J9139">
        <v>0</v>
      </c>
      <c r="K9139" s="1">
        <v>80425.649999999994</v>
      </c>
      <c r="L9139">
        <v>0</v>
      </c>
      <c r="M9139">
        <v>26</v>
      </c>
      <c r="N9139">
        <v>4431</v>
      </c>
      <c r="O9139">
        <v>9</v>
      </c>
      <c r="P9139">
        <v>132</v>
      </c>
      <c r="Q9139">
        <v>0.34615384615384615</v>
      </c>
      <c r="R9139">
        <v>115206</v>
      </c>
      <c r="S9139" t="str" cm="1">
        <f t="array" ref="S9139">_xlfn.IFS(E9142&lt;30,"18-29",E9142&lt;45,"30-44",TRUE,"45+")</f>
        <v>18-29</v>
      </c>
      <c r="T9139" t="str" cm="1">
        <f t="array" ref="T9139">_xlfn.IFS(F9139&lt;=2,"0-2 Years",F9139&lt;=5,"3-5 Years",F9139&lt;=8,"6-8 Years",TRUE,"9-10 Years")</f>
        <v>0-2 Years</v>
      </c>
      <c r="U9139" t="str" cm="1">
        <f t="array" ref="U9139">_xlfn.IFS(P9139&gt;60,"High Risk",P9139&gt;30,"Medium Risk",TRUE,"Low Risk")</f>
        <v>High Risk</v>
      </c>
      <c r="V9139">
        <f t="shared" si="142"/>
        <v>6</v>
      </c>
    </row>
    <row r="9140" spans="1:22" x14ac:dyDescent="0.2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 s="2">
        <v>185966.64</v>
      </c>
      <c r="H9140">
        <v>1</v>
      </c>
      <c r="I9140">
        <v>0</v>
      </c>
      <c r="J9140">
        <v>0</v>
      </c>
      <c r="K9140" s="1">
        <v>9445.42</v>
      </c>
      <c r="L9140">
        <v>1</v>
      </c>
      <c r="M9140">
        <v>8</v>
      </c>
      <c r="N9140">
        <v>4744</v>
      </c>
      <c r="O9140">
        <v>3</v>
      </c>
      <c r="P9140">
        <v>79</v>
      </c>
      <c r="Q9140">
        <v>0.375</v>
      </c>
      <c r="R9140">
        <v>37952</v>
      </c>
      <c r="S9140" t="str" cm="1">
        <f t="array" ref="S9140">_xlfn.IFS(E9143&lt;30,"18-29",E9143&lt;45,"30-44",TRUE,"45+")</f>
        <v>30-44</v>
      </c>
      <c r="T9140" t="str" cm="1">
        <f t="array" ref="T9140">_xlfn.IFS(F9140&lt;=2,"0-2 Years",F9140&lt;=5,"3-5 Years",F9140&lt;=8,"6-8 Years",TRUE,"9-10 Years")</f>
        <v>9-10 Years</v>
      </c>
      <c r="U9140" t="str" cm="1">
        <f t="array" ref="U9140">_xlfn.IFS(P9140&gt;60,"High Risk",P9140&gt;30,"Medium Risk",TRUE,"Low Risk")</f>
        <v>High Risk</v>
      </c>
      <c r="V9140">
        <f t="shared" si="142"/>
        <v>6</v>
      </c>
    </row>
    <row r="9141" spans="1:22" hidden="1" x14ac:dyDescent="0.2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 s="2">
        <v>0</v>
      </c>
      <c r="H9141">
        <v>2</v>
      </c>
      <c r="I9141">
        <v>1</v>
      </c>
      <c r="J9141">
        <v>1</v>
      </c>
      <c r="K9141" s="1">
        <v>174825.57</v>
      </c>
      <c r="L9141">
        <v>0</v>
      </c>
      <c r="M9141">
        <v>10</v>
      </c>
      <c r="N9141">
        <v>952</v>
      </c>
      <c r="O9141">
        <v>0</v>
      </c>
      <c r="P9141">
        <v>56</v>
      </c>
      <c r="Q9141">
        <v>0</v>
      </c>
      <c r="R9141">
        <v>9520</v>
      </c>
      <c r="S9141" t="str" cm="1">
        <f t="array" ref="S9141">_xlfn.IFS(E9144&lt;30,"18-29",E9144&lt;45,"30-44",TRUE,"45+")</f>
        <v>30-44</v>
      </c>
      <c r="T9141" t="str" cm="1">
        <f t="array" ref="T9141">_xlfn.IFS(F9141&lt;=2,"0-2 Years",F9141&lt;=5,"3-5 Years",F9141&lt;=8,"6-8 Years",TRUE,"9-10 Years")</f>
        <v>3-5 Years</v>
      </c>
      <c r="U9141" t="str" cm="1">
        <f t="array" ref="U9141">_xlfn.IFS(P9141&gt;60,"High Risk",P9141&gt;30,"Medium Risk",TRUE,"Low Risk")</f>
        <v>Medium Risk</v>
      </c>
      <c r="V9141">
        <f t="shared" si="142"/>
        <v>3</v>
      </c>
    </row>
    <row r="9142" spans="1:22" x14ac:dyDescent="0.2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 s="2">
        <v>0</v>
      </c>
      <c r="H9142">
        <v>2</v>
      </c>
      <c r="I9142">
        <v>0</v>
      </c>
      <c r="J9142">
        <v>0</v>
      </c>
      <c r="K9142" s="1">
        <v>175743.92</v>
      </c>
      <c r="L9142">
        <v>0</v>
      </c>
      <c r="M9142">
        <v>5</v>
      </c>
      <c r="N9142">
        <v>1052</v>
      </c>
      <c r="O9142">
        <v>8</v>
      </c>
      <c r="P9142">
        <v>43</v>
      </c>
      <c r="Q9142">
        <v>1</v>
      </c>
      <c r="R9142">
        <v>5260</v>
      </c>
      <c r="S9142" t="str" cm="1">
        <f t="array" ref="S9142">_xlfn.IFS(E9145&lt;30,"18-29",E9145&lt;45,"30-44",TRUE,"45+")</f>
        <v>30-44</v>
      </c>
      <c r="T9142" t="str" cm="1">
        <f t="array" ref="T9142">_xlfn.IFS(F9142&lt;=2,"0-2 Years",F9142&lt;=5,"3-5 Years",F9142&lt;=8,"6-8 Years",TRUE,"9-10 Years")</f>
        <v>6-8 Years</v>
      </c>
      <c r="U9142" t="str" cm="1">
        <f t="array" ref="U9142">_xlfn.IFS(P9142&gt;60,"High Risk",P9142&gt;30,"Medium Risk",TRUE,"Low Risk")</f>
        <v>Medium Risk</v>
      </c>
      <c r="V9142">
        <f t="shared" si="142"/>
        <v>6</v>
      </c>
    </row>
    <row r="9143" spans="1:22" hidden="1" x14ac:dyDescent="0.2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 s="2">
        <v>92244.83</v>
      </c>
      <c r="H9143">
        <v>2</v>
      </c>
      <c r="I9143">
        <v>1</v>
      </c>
      <c r="J9143">
        <v>0</v>
      </c>
      <c r="K9143" s="1">
        <v>54949.73</v>
      </c>
      <c r="L9143">
        <v>0</v>
      </c>
      <c r="M9143">
        <v>12</v>
      </c>
      <c r="N9143">
        <v>2127</v>
      </c>
      <c r="O9143">
        <v>5</v>
      </c>
      <c r="P9143">
        <v>29</v>
      </c>
      <c r="Q9143">
        <v>0.41666666666666669</v>
      </c>
      <c r="R9143">
        <v>25524</v>
      </c>
      <c r="S9143" t="str" cm="1">
        <f t="array" ref="S9143">_xlfn.IFS(E9146&lt;30,"18-29",E9146&lt;45,"30-44",TRUE,"45+")</f>
        <v>30-44</v>
      </c>
      <c r="T9143" t="str" cm="1">
        <f t="array" ref="T9143">_xlfn.IFS(F9143&lt;=2,"0-2 Years",F9143&lt;=5,"3-5 Years",F9143&lt;=8,"6-8 Years",TRUE,"9-10 Years")</f>
        <v>6-8 Years</v>
      </c>
      <c r="U9143" t="str" cm="1">
        <f t="array" ref="U9143">_xlfn.IFS(P9143&gt;60,"High Risk",P9143&gt;30,"Medium Risk",TRUE,"Low Risk")</f>
        <v>Low Risk</v>
      </c>
      <c r="V9143">
        <f t="shared" si="142"/>
        <v>3</v>
      </c>
    </row>
    <row r="9144" spans="1:22" hidden="1" x14ac:dyDescent="0.2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 s="2">
        <v>112727.06</v>
      </c>
      <c r="H9144">
        <v>2</v>
      </c>
      <c r="I9144">
        <v>1</v>
      </c>
      <c r="J9144">
        <v>0</v>
      </c>
      <c r="K9144" s="1">
        <v>183752.91</v>
      </c>
      <c r="L9144">
        <v>0</v>
      </c>
      <c r="M9144">
        <v>30</v>
      </c>
      <c r="N9144">
        <v>3644</v>
      </c>
      <c r="O9144">
        <v>7</v>
      </c>
      <c r="P9144">
        <v>115</v>
      </c>
      <c r="Q9144">
        <v>0.23333333333333334</v>
      </c>
      <c r="R9144">
        <v>109320</v>
      </c>
      <c r="S9144" t="str" cm="1">
        <f t="array" ref="S9144">_xlfn.IFS(E9147&lt;30,"18-29",E9147&lt;45,"30-44",TRUE,"45+")</f>
        <v>45+</v>
      </c>
      <c r="T9144" t="str" cm="1">
        <f t="array" ref="T9144">_xlfn.IFS(F9144&lt;=2,"0-2 Years",F9144&lt;=5,"3-5 Years",F9144&lt;=8,"6-8 Years",TRUE,"9-10 Years")</f>
        <v>9-10 Years</v>
      </c>
      <c r="U9144" t="str" cm="1">
        <f t="array" ref="U9144">_xlfn.IFS(P9144&gt;60,"High Risk",P9144&gt;30,"Medium Risk",TRUE,"Low Risk")</f>
        <v>High Risk</v>
      </c>
      <c r="V9144">
        <f t="shared" si="142"/>
        <v>3</v>
      </c>
    </row>
    <row r="9145" spans="1:22" hidden="1" x14ac:dyDescent="0.2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 s="2">
        <v>100359.54</v>
      </c>
      <c r="H9145">
        <v>1</v>
      </c>
      <c r="I9145">
        <v>0</v>
      </c>
      <c r="J9145">
        <v>0</v>
      </c>
      <c r="K9145" s="1">
        <v>46038.28</v>
      </c>
      <c r="L9145">
        <v>0</v>
      </c>
      <c r="M9145">
        <v>12</v>
      </c>
      <c r="N9145">
        <v>2144</v>
      </c>
      <c r="O9145">
        <v>10</v>
      </c>
      <c r="P9145">
        <v>180</v>
      </c>
      <c r="Q9145">
        <v>0.83333333333333337</v>
      </c>
      <c r="R9145">
        <v>25728</v>
      </c>
      <c r="S9145" t="str" cm="1">
        <f t="array" ref="S9145">_xlfn.IFS(E9148&lt;30,"18-29",E9148&lt;45,"30-44",TRUE,"45+")</f>
        <v>30-44</v>
      </c>
      <c r="T9145" t="str" cm="1">
        <f t="array" ref="T9145">_xlfn.IFS(F9145&lt;=2,"0-2 Years",F9145&lt;=5,"3-5 Years",F9145&lt;=8,"6-8 Years",TRUE,"9-10 Years")</f>
        <v>6-8 Years</v>
      </c>
      <c r="U9145" t="str" cm="1">
        <f t="array" ref="U9145">_xlfn.IFS(P9145&gt;60,"High Risk",P9145&gt;30,"Medium Risk",TRUE,"Low Risk")</f>
        <v>High Risk</v>
      </c>
      <c r="V9145">
        <f t="shared" si="142"/>
        <v>5</v>
      </c>
    </row>
    <row r="9146" spans="1:22" hidden="1" x14ac:dyDescent="0.2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 s="2">
        <v>105301.5</v>
      </c>
      <c r="H9146">
        <v>1</v>
      </c>
      <c r="I9146">
        <v>1</v>
      </c>
      <c r="J9146">
        <v>1</v>
      </c>
      <c r="K9146" s="1">
        <v>78941.59</v>
      </c>
      <c r="L9146">
        <v>0</v>
      </c>
      <c r="M9146">
        <v>3</v>
      </c>
      <c r="N9146">
        <v>2950</v>
      </c>
      <c r="O9146">
        <v>10</v>
      </c>
      <c r="P9146">
        <v>50</v>
      </c>
      <c r="Q9146">
        <v>1</v>
      </c>
      <c r="R9146">
        <v>8850</v>
      </c>
      <c r="S9146" t="str" cm="1">
        <f t="array" ref="S9146">_xlfn.IFS(E9149&lt;30,"18-29",E9149&lt;45,"30-44",TRUE,"45+")</f>
        <v>30-44</v>
      </c>
      <c r="T9146" t="str" cm="1">
        <f t="array" ref="T9146">_xlfn.IFS(F9146&lt;=2,"0-2 Years",F9146&lt;=5,"3-5 Years",F9146&lt;=8,"6-8 Years",TRUE,"9-10 Years")</f>
        <v>9-10 Years</v>
      </c>
      <c r="U9146" t="str" cm="1">
        <f t="array" ref="U9146">_xlfn.IFS(P9146&gt;60,"High Risk",P9146&gt;30,"Medium Risk",TRUE,"Low Risk")</f>
        <v>Medium Risk</v>
      </c>
      <c r="V9146">
        <f t="shared" si="142"/>
        <v>2</v>
      </c>
    </row>
    <row r="9147" spans="1:22" hidden="1" x14ac:dyDescent="0.2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 s="2">
        <v>112994.65</v>
      </c>
      <c r="H9147">
        <v>1</v>
      </c>
      <c r="I9147">
        <v>0</v>
      </c>
      <c r="J9147">
        <v>0</v>
      </c>
      <c r="K9147" s="1">
        <v>198398.68</v>
      </c>
      <c r="L9147">
        <v>0</v>
      </c>
      <c r="M9147">
        <v>4</v>
      </c>
      <c r="N9147">
        <v>4305</v>
      </c>
      <c r="O9147">
        <v>1</v>
      </c>
      <c r="P9147">
        <v>86</v>
      </c>
      <c r="Q9147">
        <v>0.25</v>
      </c>
      <c r="R9147">
        <v>17220</v>
      </c>
      <c r="S9147" t="str" cm="1">
        <f t="array" ref="S9147">_xlfn.IFS(E9150&lt;30,"18-29",E9150&lt;45,"30-44",TRUE,"45+")</f>
        <v>30-44</v>
      </c>
      <c r="T9147" t="str" cm="1">
        <f t="array" ref="T9147">_xlfn.IFS(F9147&lt;=2,"0-2 Years",F9147&lt;=5,"3-5 Years",F9147&lt;=8,"6-8 Years",TRUE,"9-10 Years")</f>
        <v>6-8 Years</v>
      </c>
      <c r="U9147" t="str" cm="1">
        <f t="array" ref="U9147">_xlfn.IFS(P9147&gt;60,"High Risk",P9147&gt;30,"Medium Risk",TRUE,"Low Risk")</f>
        <v>High Risk</v>
      </c>
      <c r="V9147">
        <f t="shared" si="142"/>
        <v>5</v>
      </c>
    </row>
    <row r="9148" spans="1:22" hidden="1" x14ac:dyDescent="0.2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 s="2">
        <v>89025.88</v>
      </c>
      <c r="H9148">
        <v>2</v>
      </c>
      <c r="I9148">
        <v>1</v>
      </c>
      <c r="J9148">
        <v>0</v>
      </c>
      <c r="K9148" s="1">
        <v>188892.19</v>
      </c>
      <c r="L9148">
        <v>0</v>
      </c>
      <c r="M9148">
        <v>27</v>
      </c>
      <c r="N9148">
        <v>4274</v>
      </c>
      <c r="O9148">
        <v>8</v>
      </c>
      <c r="P9148">
        <v>20</v>
      </c>
      <c r="Q9148">
        <v>0.29629629629629628</v>
      </c>
      <c r="R9148">
        <v>115398</v>
      </c>
      <c r="S9148" t="str" cm="1">
        <f t="array" ref="S9148">_xlfn.IFS(E9151&lt;30,"18-29",E9151&lt;45,"30-44",TRUE,"45+")</f>
        <v>30-44</v>
      </c>
      <c r="T9148" t="str" cm="1">
        <f t="array" ref="T9148">_xlfn.IFS(F9148&lt;=2,"0-2 Years",F9148&lt;=5,"3-5 Years",F9148&lt;=8,"6-8 Years",TRUE,"9-10 Years")</f>
        <v>3-5 Years</v>
      </c>
      <c r="U9148" t="str" cm="1">
        <f t="array" ref="U9148">_xlfn.IFS(P9148&gt;60,"High Risk",P9148&gt;30,"Medium Risk",TRUE,"Low Risk")</f>
        <v>Low Risk</v>
      </c>
      <c r="V9148">
        <f t="shared" si="142"/>
        <v>3</v>
      </c>
    </row>
    <row r="9149" spans="1:22" hidden="1" x14ac:dyDescent="0.2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 s="2">
        <v>95478.17</v>
      </c>
      <c r="H9149">
        <v>1</v>
      </c>
      <c r="I9149">
        <v>0</v>
      </c>
      <c r="J9149">
        <v>0</v>
      </c>
      <c r="K9149" s="1">
        <v>169286.74</v>
      </c>
      <c r="L9149">
        <v>0</v>
      </c>
      <c r="M9149">
        <v>16</v>
      </c>
      <c r="N9149">
        <v>171</v>
      </c>
      <c r="O9149">
        <v>0</v>
      </c>
      <c r="P9149">
        <v>72</v>
      </c>
      <c r="Q9149">
        <v>0</v>
      </c>
      <c r="R9149">
        <v>2736</v>
      </c>
      <c r="S9149" t="str" cm="1">
        <f t="array" ref="S9149">_xlfn.IFS(E9152&lt;30,"18-29",E9152&lt;45,"30-44",TRUE,"45+")</f>
        <v>18-29</v>
      </c>
      <c r="T9149" t="str" cm="1">
        <f t="array" ref="T9149">_xlfn.IFS(F9149&lt;=2,"0-2 Years",F9149&lt;=5,"3-5 Years",F9149&lt;=8,"6-8 Years",TRUE,"9-10 Years")</f>
        <v>9-10 Years</v>
      </c>
      <c r="U9149" t="str" cm="1">
        <f t="array" ref="U9149">_xlfn.IFS(P9149&gt;60,"High Risk",P9149&gt;30,"Medium Risk",TRUE,"Low Risk")</f>
        <v>High Risk</v>
      </c>
      <c r="V9149">
        <f t="shared" si="142"/>
        <v>5</v>
      </c>
    </row>
    <row r="9150" spans="1:22" x14ac:dyDescent="0.2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 s="2">
        <v>0</v>
      </c>
      <c r="H9150">
        <v>2</v>
      </c>
      <c r="I9150">
        <v>0</v>
      </c>
      <c r="J9150">
        <v>0</v>
      </c>
      <c r="K9150" s="1">
        <v>145004.39000000001</v>
      </c>
      <c r="L9150">
        <v>0</v>
      </c>
      <c r="M9150">
        <v>16</v>
      </c>
      <c r="N9150">
        <v>464</v>
      </c>
      <c r="O9150">
        <v>5</v>
      </c>
      <c r="P9150">
        <v>157</v>
      </c>
      <c r="Q9150">
        <v>0.3125</v>
      </c>
      <c r="R9150">
        <v>7424</v>
      </c>
      <c r="S9150" t="str" cm="1">
        <f t="array" ref="S9150">_xlfn.IFS(E9153&lt;30,"18-29",E9153&lt;45,"30-44",TRUE,"45+")</f>
        <v>45+</v>
      </c>
      <c r="T9150" t="str" cm="1">
        <f t="array" ref="T9150">_xlfn.IFS(F9150&lt;=2,"0-2 Years",F9150&lt;=5,"3-5 Years",F9150&lt;=8,"6-8 Years",TRUE,"9-10 Years")</f>
        <v>6-8 Years</v>
      </c>
      <c r="U9150" t="str" cm="1">
        <f t="array" ref="U9150">_xlfn.IFS(P9150&gt;60,"High Risk",P9150&gt;30,"Medium Risk",TRUE,"Low Risk")</f>
        <v>High Risk</v>
      </c>
      <c r="V9150">
        <f t="shared" si="142"/>
        <v>6</v>
      </c>
    </row>
    <row r="9151" spans="1:22" hidden="1" x14ac:dyDescent="0.2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 s="2">
        <v>119127.46</v>
      </c>
      <c r="H9151">
        <v>2</v>
      </c>
      <c r="I9151">
        <v>1</v>
      </c>
      <c r="J9151">
        <v>0</v>
      </c>
      <c r="K9151" s="1">
        <v>55809.919999999998</v>
      </c>
      <c r="L9151">
        <v>0</v>
      </c>
      <c r="M9151">
        <v>5</v>
      </c>
      <c r="N9151">
        <v>2444</v>
      </c>
      <c r="O9151">
        <v>2</v>
      </c>
      <c r="P9151">
        <v>142</v>
      </c>
      <c r="Q9151">
        <v>0.4</v>
      </c>
      <c r="R9151">
        <v>12220</v>
      </c>
      <c r="S9151" t="str" cm="1">
        <f t="array" ref="S9151">_xlfn.IFS(E9154&lt;30,"18-29",E9154&lt;45,"30-44",TRUE,"45+")</f>
        <v>18-29</v>
      </c>
      <c r="T9151" t="str" cm="1">
        <f t="array" ref="T9151">_xlfn.IFS(F9151&lt;=2,"0-2 Years",F9151&lt;=5,"3-5 Years",F9151&lt;=8,"6-8 Years",TRUE,"9-10 Years")</f>
        <v>6-8 Years</v>
      </c>
      <c r="U9151" t="str" cm="1">
        <f t="array" ref="U9151">_xlfn.IFS(P9151&gt;60,"High Risk",P9151&gt;30,"Medium Risk",TRUE,"Low Risk")</f>
        <v>High Risk</v>
      </c>
      <c r="V9151">
        <f t="shared" si="142"/>
        <v>3</v>
      </c>
    </row>
    <row r="9152" spans="1:22" hidden="1" x14ac:dyDescent="0.2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 s="2">
        <v>128206.79</v>
      </c>
      <c r="H9152">
        <v>1</v>
      </c>
      <c r="I9152">
        <v>1</v>
      </c>
      <c r="J9152">
        <v>1</v>
      </c>
      <c r="K9152" s="1">
        <v>54272.12</v>
      </c>
      <c r="L9152">
        <v>0</v>
      </c>
      <c r="M9152">
        <v>7</v>
      </c>
      <c r="N9152">
        <v>4474</v>
      </c>
      <c r="O9152">
        <v>8</v>
      </c>
      <c r="P9152">
        <v>66</v>
      </c>
      <c r="Q9152">
        <v>1</v>
      </c>
      <c r="R9152">
        <v>31318</v>
      </c>
      <c r="S9152" t="str" cm="1">
        <f t="array" ref="S9152">_xlfn.IFS(E9155&lt;30,"18-29",E9155&lt;45,"30-44",TRUE,"45+")</f>
        <v>30-44</v>
      </c>
      <c r="T9152" t="str" cm="1">
        <f t="array" ref="T9152">_xlfn.IFS(F9152&lt;=2,"0-2 Years",F9152&lt;=5,"3-5 Years",F9152&lt;=8,"6-8 Years",TRUE,"9-10 Years")</f>
        <v>3-5 Years</v>
      </c>
      <c r="U9152" t="str" cm="1">
        <f t="array" ref="U9152">_xlfn.IFS(P9152&gt;60,"High Risk",P9152&gt;30,"Medium Risk",TRUE,"Low Risk")</f>
        <v>High Risk</v>
      </c>
      <c r="V9152">
        <f t="shared" si="142"/>
        <v>2</v>
      </c>
    </row>
    <row r="9153" spans="1:22" x14ac:dyDescent="0.2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 s="2">
        <v>0</v>
      </c>
      <c r="H9153">
        <v>2</v>
      </c>
      <c r="I9153">
        <v>1</v>
      </c>
      <c r="J9153">
        <v>0</v>
      </c>
      <c r="K9153" s="1">
        <v>192440.54</v>
      </c>
      <c r="L9153">
        <v>0</v>
      </c>
      <c r="M9153">
        <v>4</v>
      </c>
      <c r="N9153">
        <v>1387</v>
      </c>
      <c r="O9153">
        <v>2</v>
      </c>
      <c r="P9153">
        <v>45</v>
      </c>
      <c r="Q9153">
        <v>0.5</v>
      </c>
      <c r="R9153">
        <v>5548</v>
      </c>
      <c r="S9153" t="str" cm="1">
        <f t="array" ref="S9153">_xlfn.IFS(E9156&lt;30,"18-29",E9156&lt;45,"30-44",TRUE,"45+")</f>
        <v>18-29</v>
      </c>
      <c r="T9153" t="str" cm="1">
        <f t="array" ref="T9153">_xlfn.IFS(F9153&lt;=2,"0-2 Years",F9153&lt;=5,"3-5 Years",F9153&lt;=8,"6-8 Years",TRUE,"9-10 Years")</f>
        <v>0-2 Years</v>
      </c>
      <c r="U9153" t="str" cm="1">
        <f t="array" ref="U9153">_xlfn.IFS(P9153&gt;60,"High Risk",P9153&gt;30,"Medium Risk",TRUE,"Low Risk")</f>
        <v>Medium Risk</v>
      </c>
      <c r="V9153">
        <f t="shared" si="142"/>
        <v>8</v>
      </c>
    </row>
    <row r="9154" spans="1:22" hidden="1" x14ac:dyDescent="0.2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 s="2">
        <v>71433.08</v>
      </c>
      <c r="H9154">
        <v>1</v>
      </c>
      <c r="I9154">
        <v>1</v>
      </c>
      <c r="J9154">
        <v>0</v>
      </c>
      <c r="K9154" s="1">
        <v>103697.57</v>
      </c>
      <c r="L9154">
        <v>0</v>
      </c>
      <c r="M9154">
        <v>27</v>
      </c>
      <c r="N9154">
        <v>1533</v>
      </c>
      <c r="O9154">
        <v>8</v>
      </c>
      <c r="P9154">
        <v>174</v>
      </c>
      <c r="Q9154">
        <v>0.29629629629629628</v>
      </c>
      <c r="R9154">
        <v>41391</v>
      </c>
      <c r="S9154" t="str" cm="1">
        <f t="array" ref="S9154">_xlfn.IFS(E9157&lt;30,"18-29",E9157&lt;45,"30-44",TRUE,"45+")</f>
        <v>30-44</v>
      </c>
      <c r="T9154" t="str" cm="1">
        <f t="array" ref="T9154">_xlfn.IFS(F9154&lt;=2,"0-2 Years",F9154&lt;=5,"3-5 Years",F9154&lt;=8,"6-8 Years",TRUE,"9-10 Years")</f>
        <v>3-5 Years</v>
      </c>
      <c r="U9154" t="str" cm="1">
        <f t="array" ref="U9154">_xlfn.IFS(P9154&gt;60,"High Risk",P9154&gt;30,"Medium Risk",TRUE,"Low Risk")</f>
        <v>High Risk</v>
      </c>
      <c r="V9154">
        <f t="shared" si="142"/>
        <v>5</v>
      </c>
    </row>
    <row r="9155" spans="1:22" hidden="1" x14ac:dyDescent="0.2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 s="2">
        <v>118214.32</v>
      </c>
      <c r="H9155">
        <v>3</v>
      </c>
      <c r="I9155">
        <v>1</v>
      </c>
      <c r="J9155">
        <v>0</v>
      </c>
      <c r="K9155" s="1">
        <v>119110.03</v>
      </c>
      <c r="L9155">
        <v>1</v>
      </c>
      <c r="M9155">
        <v>19</v>
      </c>
      <c r="N9155">
        <v>2543</v>
      </c>
      <c r="O9155">
        <v>5</v>
      </c>
      <c r="P9155">
        <v>37</v>
      </c>
      <c r="Q9155">
        <v>0.26315789473684209</v>
      </c>
      <c r="R9155">
        <v>48317</v>
      </c>
      <c r="S9155" t="str" cm="1">
        <f t="array" ref="S9155">_xlfn.IFS(E9158&lt;30,"18-29",E9158&lt;45,"30-44",TRUE,"45+")</f>
        <v>45+</v>
      </c>
      <c r="T9155" t="str" cm="1">
        <f t="array" ref="T9155">_xlfn.IFS(F9155&lt;=2,"0-2 Years",F9155&lt;=5,"3-5 Years",F9155&lt;=8,"6-8 Years",TRUE,"9-10 Years")</f>
        <v>9-10 Years</v>
      </c>
      <c r="U9155" t="str" cm="1">
        <f t="array" ref="U9155">_xlfn.IFS(P9155&gt;60,"High Risk",P9155&gt;30,"Medium Risk",TRUE,"Low Risk")</f>
        <v>Medium Risk</v>
      </c>
      <c r="V9155">
        <f t="shared" ref="V9155:V9218" si="143">IF(J9155=0,3,0)+IF(G9155=0,3,0)+IF(H9155=1,2,0)+IF(E9155&gt;45,1,0)+IF(F9155&lt;3,1,0)</f>
        <v>3</v>
      </c>
    </row>
    <row r="9156" spans="1:22" hidden="1" x14ac:dyDescent="0.2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 s="2">
        <v>102258.11</v>
      </c>
      <c r="H9156">
        <v>2</v>
      </c>
      <c r="I9156">
        <v>1</v>
      </c>
      <c r="J9156">
        <v>0</v>
      </c>
      <c r="K9156" s="1">
        <v>194681.60000000001</v>
      </c>
      <c r="L9156">
        <v>0</v>
      </c>
      <c r="M9156">
        <v>2</v>
      </c>
      <c r="N9156">
        <v>580</v>
      </c>
      <c r="O9156">
        <v>8</v>
      </c>
      <c r="P9156">
        <v>145</v>
      </c>
      <c r="Q9156">
        <v>1</v>
      </c>
      <c r="R9156">
        <v>1160</v>
      </c>
      <c r="S9156" t="str" cm="1">
        <f t="array" ref="S9156">_xlfn.IFS(E9159&lt;30,"18-29",E9159&lt;45,"30-44",TRUE,"45+")</f>
        <v>30-44</v>
      </c>
      <c r="T9156" t="str" cm="1">
        <f t="array" ref="T9156">_xlfn.IFS(F9156&lt;=2,"0-2 Years",F9156&lt;=5,"3-5 Years",F9156&lt;=8,"6-8 Years",TRUE,"9-10 Years")</f>
        <v>3-5 Years</v>
      </c>
      <c r="U9156" t="str" cm="1">
        <f t="array" ref="U9156">_xlfn.IFS(P9156&gt;60,"High Risk",P9156&gt;30,"Medium Risk",TRUE,"Low Risk")</f>
        <v>High Risk</v>
      </c>
      <c r="V9156">
        <f t="shared" si="143"/>
        <v>3</v>
      </c>
    </row>
    <row r="9157" spans="1:22" hidden="1" x14ac:dyDescent="0.2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 s="2">
        <v>151963.26</v>
      </c>
      <c r="H9157">
        <v>2</v>
      </c>
      <c r="I9157">
        <v>1</v>
      </c>
      <c r="J9157">
        <v>0</v>
      </c>
      <c r="K9157" s="1">
        <v>158948.63</v>
      </c>
      <c r="L9157">
        <v>0</v>
      </c>
      <c r="M9157">
        <v>1</v>
      </c>
      <c r="N9157">
        <v>3829</v>
      </c>
      <c r="O9157">
        <v>9</v>
      </c>
      <c r="P9157">
        <v>159</v>
      </c>
      <c r="Q9157">
        <v>1</v>
      </c>
      <c r="R9157">
        <v>3829</v>
      </c>
      <c r="S9157" t="str" cm="1">
        <f t="array" ref="S9157">_xlfn.IFS(E9160&lt;30,"18-29",E9160&lt;45,"30-44",TRUE,"45+")</f>
        <v>30-44</v>
      </c>
      <c r="T9157" t="str" cm="1">
        <f t="array" ref="T9157">_xlfn.IFS(F9157&lt;=2,"0-2 Years",F9157&lt;=5,"3-5 Years",F9157&lt;=8,"6-8 Years",TRUE,"9-10 Years")</f>
        <v>0-2 Years</v>
      </c>
      <c r="U9157" t="str" cm="1">
        <f t="array" ref="U9157">_xlfn.IFS(P9157&gt;60,"High Risk",P9157&gt;30,"Medium Risk",TRUE,"Low Risk")</f>
        <v>High Risk</v>
      </c>
      <c r="V9157">
        <f t="shared" si="143"/>
        <v>4</v>
      </c>
    </row>
    <row r="9158" spans="1:22" hidden="1" x14ac:dyDescent="0.2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 s="2">
        <v>163764.84</v>
      </c>
      <c r="H9158">
        <v>1</v>
      </c>
      <c r="I9158">
        <v>1</v>
      </c>
      <c r="J9158">
        <v>1</v>
      </c>
      <c r="K9158" s="1">
        <v>165122.54999999999</v>
      </c>
      <c r="L9158">
        <v>1</v>
      </c>
      <c r="M9158">
        <v>17</v>
      </c>
      <c r="N9158">
        <v>1721</v>
      </c>
      <c r="O9158">
        <v>9</v>
      </c>
      <c r="P9158">
        <v>26</v>
      </c>
      <c r="Q9158">
        <v>0.52941176470588236</v>
      </c>
      <c r="R9158">
        <v>29257</v>
      </c>
      <c r="S9158" t="str" cm="1">
        <f t="array" ref="S9158">_xlfn.IFS(E9161&lt;30,"18-29",E9161&lt;45,"30-44",TRUE,"45+")</f>
        <v>30-44</v>
      </c>
      <c r="T9158" t="str" cm="1">
        <f t="array" ref="T9158">_xlfn.IFS(F9158&lt;=2,"0-2 Years",F9158&lt;=5,"3-5 Years",F9158&lt;=8,"6-8 Years",TRUE,"9-10 Years")</f>
        <v>0-2 Years</v>
      </c>
      <c r="U9158" t="str" cm="1">
        <f t="array" ref="U9158">_xlfn.IFS(P9158&gt;60,"High Risk",P9158&gt;30,"Medium Risk",TRUE,"Low Risk")</f>
        <v>Low Risk</v>
      </c>
      <c r="V9158">
        <f t="shared" si="143"/>
        <v>4</v>
      </c>
    </row>
    <row r="9159" spans="1:22" hidden="1" x14ac:dyDescent="0.2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 s="2">
        <v>128551.36</v>
      </c>
      <c r="H9159">
        <v>2</v>
      </c>
      <c r="I9159">
        <v>0</v>
      </c>
      <c r="J9159">
        <v>1</v>
      </c>
      <c r="K9159" s="1">
        <v>189402.71</v>
      </c>
      <c r="L9159">
        <v>0</v>
      </c>
      <c r="M9159">
        <v>6</v>
      </c>
      <c r="N9159">
        <v>4447</v>
      </c>
      <c r="O9159">
        <v>8</v>
      </c>
      <c r="P9159">
        <v>179</v>
      </c>
      <c r="Q9159">
        <v>1</v>
      </c>
      <c r="R9159">
        <v>26682</v>
      </c>
      <c r="S9159" t="str" cm="1">
        <f t="array" ref="S9159">_xlfn.IFS(E9162&lt;30,"18-29",E9162&lt;45,"30-44",TRUE,"45+")</f>
        <v>18-29</v>
      </c>
      <c r="T9159" t="str" cm="1">
        <f t="array" ref="T9159">_xlfn.IFS(F9159&lt;=2,"0-2 Years",F9159&lt;=5,"3-5 Years",F9159&lt;=8,"6-8 Years",TRUE,"9-10 Years")</f>
        <v>6-8 Years</v>
      </c>
      <c r="U9159" t="str" cm="1">
        <f t="array" ref="U9159">_xlfn.IFS(P9159&gt;60,"High Risk",P9159&gt;30,"Medium Risk",TRUE,"Low Risk")</f>
        <v>High Risk</v>
      </c>
      <c r="V9159">
        <f t="shared" si="143"/>
        <v>0</v>
      </c>
    </row>
    <row r="9160" spans="1:22" hidden="1" x14ac:dyDescent="0.2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 s="2">
        <v>118158.74</v>
      </c>
      <c r="H9160">
        <v>1</v>
      </c>
      <c r="I9160">
        <v>1</v>
      </c>
      <c r="J9160">
        <v>1</v>
      </c>
      <c r="K9160" s="1">
        <v>158027.57</v>
      </c>
      <c r="L9160">
        <v>0</v>
      </c>
      <c r="M9160">
        <v>10</v>
      </c>
      <c r="N9160">
        <v>2654</v>
      </c>
      <c r="O9160">
        <v>8</v>
      </c>
      <c r="P9160">
        <v>160</v>
      </c>
      <c r="Q9160">
        <v>0.8</v>
      </c>
      <c r="R9160">
        <v>26540</v>
      </c>
      <c r="S9160" t="str" cm="1">
        <f t="array" ref="S9160">_xlfn.IFS(E9163&lt;30,"18-29",E9163&lt;45,"30-44",TRUE,"45+")</f>
        <v>30-44</v>
      </c>
      <c r="T9160" t="str" cm="1">
        <f t="array" ref="T9160">_xlfn.IFS(F9160&lt;=2,"0-2 Years",F9160&lt;=5,"3-5 Years",F9160&lt;=8,"6-8 Years",TRUE,"9-10 Years")</f>
        <v>9-10 Years</v>
      </c>
      <c r="U9160" t="str" cm="1">
        <f t="array" ref="U9160">_xlfn.IFS(P9160&gt;60,"High Risk",P9160&gt;30,"Medium Risk",TRUE,"Low Risk")</f>
        <v>High Risk</v>
      </c>
      <c r="V9160">
        <f t="shared" si="143"/>
        <v>2</v>
      </c>
    </row>
    <row r="9161" spans="1:22" hidden="1" x14ac:dyDescent="0.2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 s="2">
        <v>118520.41</v>
      </c>
      <c r="H9161">
        <v>1</v>
      </c>
      <c r="I9161">
        <v>0</v>
      </c>
      <c r="J9161">
        <v>0</v>
      </c>
      <c r="K9161" s="1">
        <v>3815.48</v>
      </c>
      <c r="L9161">
        <v>0</v>
      </c>
      <c r="M9161">
        <v>18</v>
      </c>
      <c r="N9161">
        <v>3426</v>
      </c>
      <c r="O9161">
        <v>3</v>
      </c>
      <c r="P9161">
        <v>19</v>
      </c>
      <c r="Q9161">
        <v>0.16666666666666666</v>
      </c>
      <c r="R9161">
        <v>61668</v>
      </c>
      <c r="S9161" t="str" cm="1">
        <f t="array" ref="S9161">_xlfn.IFS(E9164&lt;30,"18-29",E9164&lt;45,"30-44",TRUE,"45+")</f>
        <v>45+</v>
      </c>
      <c r="T9161" t="str" cm="1">
        <f t="array" ref="T9161">_xlfn.IFS(F9161&lt;=2,"0-2 Years",F9161&lt;=5,"3-5 Years",F9161&lt;=8,"6-8 Years",TRUE,"9-10 Years")</f>
        <v>6-8 Years</v>
      </c>
      <c r="U9161" t="str" cm="1">
        <f t="array" ref="U9161">_xlfn.IFS(P9161&gt;60,"High Risk",P9161&gt;30,"Medium Risk",TRUE,"Low Risk")</f>
        <v>Low Risk</v>
      </c>
      <c r="V9161">
        <f t="shared" si="143"/>
        <v>5</v>
      </c>
    </row>
    <row r="9162" spans="1:22" hidden="1" x14ac:dyDescent="0.2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 s="2">
        <v>0</v>
      </c>
      <c r="H9162">
        <v>2</v>
      </c>
      <c r="I9162">
        <v>1</v>
      </c>
      <c r="J9162">
        <v>1</v>
      </c>
      <c r="K9162" s="1">
        <v>162809.20000000001</v>
      </c>
      <c r="L9162">
        <v>0</v>
      </c>
      <c r="M9162">
        <v>12</v>
      </c>
      <c r="N9162">
        <v>3483</v>
      </c>
      <c r="O9162">
        <v>6</v>
      </c>
      <c r="P9162">
        <v>147</v>
      </c>
      <c r="Q9162">
        <v>0.5</v>
      </c>
      <c r="R9162">
        <v>41796</v>
      </c>
      <c r="S9162" t="str" cm="1">
        <f t="array" ref="S9162">_xlfn.IFS(E9165&lt;30,"18-29",E9165&lt;45,"30-44",TRUE,"45+")</f>
        <v>45+</v>
      </c>
      <c r="T9162" t="str" cm="1">
        <f t="array" ref="T9162">_xlfn.IFS(F9162&lt;=2,"0-2 Years",F9162&lt;=5,"3-5 Years",F9162&lt;=8,"6-8 Years",TRUE,"9-10 Years")</f>
        <v>3-5 Years</v>
      </c>
      <c r="U9162" t="str" cm="1">
        <f t="array" ref="U9162">_xlfn.IFS(P9162&gt;60,"High Risk",P9162&gt;30,"Medium Risk",TRUE,"Low Risk")</f>
        <v>High Risk</v>
      </c>
      <c r="V9162">
        <f t="shared" si="143"/>
        <v>3</v>
      </c>
    </row>
    <row r="9163" spans="1:22" hidden="1" x14ac:dyDescent="0.2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 s="2">
        <v>163823.37</v>
      </c>
      <c r="H9163">
        <v>1</v>
      </c>
      <c r="I9163">
        <v>0</v>
      </c>
      <c r="J9163">
        <v>0</v>
      </c>
      <c r="K9163" s="1">
        <v>89519.47</v>
      </c>
      <c r="L9163">
        <v>0</v>
      </c>
      <c r="M9163">
        <v>14</v>
      </c>
      <c r="N9163">
        <v>776</v>
      </c>
      <c r="O9163">
        <v>10</v>
      </c>
      <c r="P9163">
        <v>65</v>
      </c>
      <c r="Q9163">
        <v>0.7142857142857143</v>
      </c>
      <c r="R9163">
        <v>10864</v>
      </c>
      <c r="S9163" t="str" cm="1">
        <f t="array" ref="S9163">_xlfn.IFS(E9166&lt;30,"18-29",E9166&lt;45,"30-44",TRUE,"45+")</f>
        <v>30-44</v>
      </c>
      <c r="T9163" t="str" cm="1">
        <f t="array" ref="T9163">_xlfn.IFS(F9163&lt;=2,"0-2 Years",F9163&lt;=5,"3-5 Years",F9163&lt;=8,"6-8 Years",TRUE,"9-10 Years")</f>
        <v>9-10 Years</v>
      </c>
      <c r="U9163" t="str" cm="1">
        <f t="array" ref="U9163">_xlfn.IFS(P9163&gt;60,"High Risk",P9163&gt;30,"Medium Risk",TRUE,"Low Risk")</f>
        <v>High Risk</v>
      </c>
      <c r="V9163">
        <f t="shared" si="143"/>
        <v>5</v>
      </c>
    </row>
    <row r="9164" spans="1:22" hidden="1" x14ac:dyDescent="0.2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 s="2">
        <v>104469.58</v>
      </c>
      <c r="H9164">
        <v>1</v>
      </c>
      <c r="I9164">
        <v>1</v>
      </c>
      <c r="J9164">
        <v>1</v>
      </c>
      <c r="K9164" s="1">
        <v>25165.360000000001</v>
      </c>
      <c r="L9164">
        <v>1</v>
      </c>
      <c r="M9164">
        <v>6</v>
      </c>
      <c r="N9164">
        <v>2258</v>
      </c>
      <c r="O9164">
        <v>5</v>
      </c>
      <c r="P9164">
        <v>14</v>
      </c>
      <c r="Q9164">
        <v>0.83333333333333337</v>
      </c>
      <c r="R9164">
        <v>13548</v>
      </c>
      <c r="S9164" t="str" cm="1">
        <f t="array" ref="S9164">_xlfn.IFS(E9167&lt;30,"18-29",E9167&lt;45,"30-44",TRUE,"45+")</f>
        <v>45+</v>
      </c>
      <c r="T9164" t="str" cm="1">
        <f t="array" ref="T9164">_xlfn.IFS(F9164&lt;=2,"0-2 Years",F9164&lt;=5,"3-5 Years",F9164&lt;=8,"6-8 Years",TRUE,"9-10 Years")</f>
        <v>6-8 Years</v>
      </c>
      <c r="U9164" t="str" cm="1">
        <f t="array" ref="U9164">_xlfn.IFS(P9164&gt;60,"High Risk",P9164&gt;30,"Medium Risk",TRUE,"Low Risk")</f>
        <v>Low Risk</v>
      </c>
      <c r="V9164">
        <f t="shared" si="143"/>
        <v>3</v>
      </c>
    </row>
    <row r="9165" spans="1:22" x14ac:dyDescent="0.2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 s="2">
        <v>0</v>
      </c>
      <c r="H9165">
        <v>1</v>
      </c>
      <c r="I9165">
        <v>1</v>
      </c>
      <c r="J9165">
        <v>1</v>
      </c>
      <c r="K9165" s="1">
        <v>126012.57</v>
      </c>
      <c r="L9165">
        <v>0</v>
      </c>
      <c r="M9165">
        <v>16</v>
      </c>
      <c r="N9165">
        <v>3007</v>
      </c>
      <c r="O9165">
        <v>0</v>
      </c>
      <c r="P9165">
        <v>84</v>
      </c>
      <c r="Q9165">
        <v>0</v>
      </c>
      <c r="R9165">
        <v>48112</v>
      </c>
      <c r="S9165" t="str" cm="1">
        <f t="array" ref="S9165">_xlfn.IFS(E9168&lt;30,"18-29",E9168&lt;45,"30-44",TRUE,"45+")</f>
        <v>30-44</v>
      </c>
      <c r="T9165" t="str" cm="1">
        <f t="array" ref="T9165">_xlfn.IFS(F9165&lt;=2,"0-2 Years",F9165&lt;=5,"3-5 Years",F9165&lt;=8,"6-8 Years",TRUE,"9-10 Years")</f>
        <v>6-8 Years</v>
      </c>
      <c r="U9165" t="str" cm="1">
        <f t="array" ref="U9165">_xlfn.IFS(P9165&gt;60,"High Risk",P9165&gt;30,"Medium Risk",TRUE,"Low Risk")</f>
        <v>High Risk</v>
      </c>
      <c r="V9165">
        <f t="shared" si="143"/>
        <v>6</v>
      </c>
    </row>
    <row r="9166" spans="1:22" x14ac:dyDescent="0.2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 s="2">
        <v>0</v>
      </c>
      <c r="H9166">
        <v>2</v>
      </c>
      <c r="I9166">
        <v>1</v>
      </c>
      <c r="J9166">
        <v>0</v>
      </c>
      <c r="K9166" s="1">
        <v>20109.21</v>
      </c>
      <c r="L9166">
        <v>0</v>
      </c>
      <c r="M9166">
        <v>19</v>
      </c>
      <c r="N9166">
        <v>1187</v>
      </c>
      <c r="O9166">
        <v>7</v>
      </c>
      <c r="P9166">
        <v>73</v>
      </c>
      <c r="Q9166">
        <v>0.36842105263157893</v>
      </c>
      <c r="R9166">
        <v>22553</v>
      </c>
      <c r="S9166" t="str" cm="1">
        <f t="array" ref="S9166">_xlfn.IFS(E9169&lt;30,"18-29",E9169&lt;45,"30-44",TRUE,"45+")</f>
        <v>18-29</v>
      </c>
      <c r="T9166" t="str" cm="1">
        <f t="array" ref="T9166">_xlfn.IFS(F9166&lt;=2,"0-2 Years",F9166&lt;=5,"3-5 Years",F9166&lt;=8,"6-8 Years",TRUE,"9-10 Years")</f>
        <v>6-8 Years</v>
      </c>
      <c r="U9166" t="str" cm="1">
        <f t="array" ref="U9166">_xlfn.IFS(P9166&gt;60,"High Risk",P9166&gt;30,"Medium Risk",TRUE,"Low Risk")</f>
        <v>High Risk</v>
      </c>
      <c r="V9166">
        <f t="shared" si="143"/>
        <v>6</v>
      </c>
    </row>
    <row r="9167" spans="1:22" hidden="1" x14ac:dyDescent="0.2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 s="2">
        <v>141726.88</v>
      </c>
      <c r="H9167">
        <v>1</v>
      </c>
      <c r="I9167">
        <v>1</v>
      </c>
      <c r="J9167">
        <v>1</v>
      </c>
      <c r="K9167" s="1">
        <v>58257.23</v>
      </c>
      <c r="L9167">
        <v>0</v>
      </c>
      <c r="M9167">
        <v>5</v>
      </c>
      <c r="N9167">
        <v>4054</v>
      </c>
      <c r="O9167">
        <v>5</v>
      </c>
      <c r="P9167">
        <v>7</v>
      </c>
      <c r="Q9167">
        <v>1</v>
      </c>
      <c r="R9167">
        <v>20270</v>
      </c>
      <c r="S9167" t="str" cm="1">
        <f t="array" ref="S9167">_xlfn.IFS(E9170&lt;30,"18-29",E9170&lt;45,"30-44",TRUE,"45+")</f>
        <v>30-44</v>
      </c>
      <c r="T9167" t="str" cm="1">
        <f t="array" ref="T9167">_xlfn.IFS(F9167&lt;=2,"0-2 Years",F9167&lt;=5,"3-5 Years",F9167&lt;=8,"6-8 Years",TRUE,"9-10 Years")</f>
        <v>0-2 Years</v>
      </c>
      <c r="U9167" t="str" cm="1">
        <f t="array" ref="U9167">_xlfn.IFS(P9167&gt;60,"High Risk",P9167&gt;30,"Medium Risk",TRUE,"Low Risk")</f>
        <v>Low Risk</v>
      </c>
      <c r="V9167">
        <f t="shared" si="143"/>
        <v>4</v>
      </c>
    </row>
    <row r="9168" spans="1:22" hidden="1" x14ac:dyDescent="0.2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 s="2">
        <v>137852.96</v>
      </c>
      <c r="H9168">
        <v>1</v>
      </c>
      <c r="I9168">
        <v>1</v>
      </c>
      <c r="J9168">
        <v>1</v>
      </c>
      <c r="K9168" s="1">
        <v>172269.21</v>
      </c>
      <c r="L9168">
        <v>1</v>
      </c>
      <c r="M9168">
        <v>8</v>
      </c>
      <c r="N9168">
        <v>1828</v>
      </c>
      <c r="O9168">
        <v>3</v>
      </c>
      <c r="P9168">
        <v>5</v>
      </c>
      <c r="Q9168">
        <v>0.375</v>
      </c>
      <c r="R9168">
        <v>14624</v>
      </c>
      <c r="S9168" t="str" cm="1">
        <f t="array" ref="S9168">_xlfn.IFS(E9171&lt;30,"18-29",E9171&lt;45,"30-44",TRUE,"45+")</f>
        <v>45+</v>
      </c>
      <c r="T9168" t="str" cm="1">
        <f t="array" ref="T9168">_xlfn.IFS(F9168&lt;=2,"0-2 Years",F9168&lt;=5,"3-5 Years",F9168&lt;=8,"6-8 Years",TRUE,"9-10 Years")</f>
        <v>0-2 Years</v>
      </c>
      <c r="U9168" t="str" cm="1">
        <f t="array" ref="U9168">_xlfn.IFS(P9168&gt;60,"High Risk",P9168&gt;30,"Medium Risk",TRUE,"Low Risk")</f>
        <v>Low Risk</v>
      </c>
      <c r="V9168">
        <f t="shared" si="143"/>
        <v>3</v>
      </c>
    </row>
    <row r="9169" spans="1:22" x14ac:dyDescent="0.2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 s="2">
        <v>0</v>
      </c>
      <c r="H9169">
        <v>1</v>
      </c>
      <c r="I9169">
        <v>1</v>
      </c>
      <c r="J9169">
        <v>0</v>
      </c>
      <c r="K9169" s="1">
        <v>29818.2</v>
      </c>
      <c r="L9169">
        <v>0</v>
      </c>
      <c r="M9169">
        <v>9</v>
      </c>
      <c r="N9169">
        <v>4462</v>
      </c>
      <c r="O9169">
        <v>5</v>
      </c>
      <c r="P9169">
        <v>179</v>
      </c>
      <c r="Q9169">
        <v>0.55555555555555558</v>
      </c>
      <c r="R9169">
        <v>40158</v>
      </c>
      <c r="S9169" t="str" cm="1">
        <f t="array" ref="S9169">_xlfn.IFS(E9172&lt;30,"18-29",E9172&lt;45,"30-44",TRUE,"45+")</f>
        <v>30-44</v>
      </c>
      <c r="T9169" t="str" cm="1">
        <f t="array" ref="T9169">_xlfn.IFS(F9169&lt;=2,"0-2 Years",F9169&lt;=5,"3-5 Years",F9169&lt;=8,"6-8 Years",TRUE,"9-10 Years")</f>
        <v>0-2 Years</v>
      </c>
      <c r="U9169" t="str" cm="1">
        <f t="array" ref="U9169">_xlfn.IFS(P9169&gt;60,"High Risk",P9169&gt;30,"Medium Risk",TRUE,"Low Risk")</f>
        <v>High Risk</v>
      </c>
      <c r="V9169">
        <f t="shared" si="143"/>
        <v>9</v>
      </c>
    </row>
    <row r="9170" spans="1:22" hidden="1" x14ac:dyDescent="0.2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 s="2">
        <v>154100.29999999999</v>
      </c>
      <c r="H9170">
        <v>1</v>
      </c>
      <c r="I9170">
        <v>0</v>
      </c>
      <c r="J9170">
        <v>0</v>
      </c>
      <c r="K9170" s="1">
        <v>114659.81</v>
      </c>
      <c r="L9170">
        <v>0</v>
      </c>
      <c r="M9170">
        <v>1</v>
      </c>
      <c r="N9170">
        <v>1503</v>
      </c>
      <c r="O9170">
        <v>5</v>
      </c>
      <c r="P9170">
        <v>31</v>
      </c>
      <c r="Q9170">
        <v>1</v>
      </c>
      <c r="R9170">
        <v>1503</v>
      </c>
      <c r="S9170" t="str" cm="1">
        <f t="array" ref="S9170">_xlfn.IFS(E9173&lt;30,"18-29",E9173&lt;45,"30-44",TRUE,"45+")</f>
        <v>45+</v>
      </c>
      <c r="T9170" t="str" cm="1">
        <f t="array" ref="T9170">_xlfn.IFS(F9170&lt;=2,"0-2 Years",F9170&lt;=5,"3-5 Years",F9170&lt;=8,"6-8 Years",TRUE,"9-10 Years")</f>
        <v>6-8 Years</v>
      </c>
      <c r="U9170" t="str" cm="1">
        <f t="array" ref="U9170">_xlfn.IFS(P9170&gt;60,"High Risk",P9170&gt;30,"Medium Risk",TRUE,"Low Risk")</f>
        <v>Medium Risk</v>
      </c>
      <c r="V9170">
        <f t="shared" si="143"/>
        <v>5</v>
      </c>
    </row>
    <row r="9171" spans="1:22" x14ac:dyDescent="0.2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 s="2">
        <v>0</v>
      </c>
      <c r="H9171">
        <v>2</v>
      </c>
      <c r="I9171">
        <v>0</v>
      </c>
      <c r="J9171">
        <v>0</v>
      </c>
      <c r="K9171" s="1">
        <v>147184.74</v>
      </c>
      <c r="L9171">
        <v>0</v>
      </c>
      <c r="M9171">
        <v>2</v>
      </c>
      <c r="N9171">
        <v>3496</v>
      </c>
      <c r="O9171">
        <v>7</v>
      </c>
      <c r="P9171">
        <v>27</v>
      </c>
      <c r="Q9171">
        <v>1</v>
      </c>
      <c r="R9171">
        <v>6992</v>
      </c>
      <c r="S9171" t="str" cm="1">
        <f t="array" ref="S9171">_xlfn.IFS(E9174&lt;30,"18-29",E9174&lt;45,"30-44",TRUE,"45+")</f>
        <v>30-44</v>
      </c>
      <c r="T9171" t="str" cm="1">
        <f t="array" ref="T9171">_xlfn.IFS(F9171&lt;=2,"0-2 Years",F9171&lt;=5,"3-5 Years",F9171&lt;=8,"6-8 Years",TRUE,"9-10 Years")</f>
        <v>6-8 Years</v>
      </c>
      <c r="U9171" t="str" cm="1">
        <f t="array" ref="U9171">_xlfn.IFS(P9171&gt;60,"High Risk",P9171&gt;30,"Medium Risk",TRUE,"Low Risk")</f>
        <v>Low Risk</v>
      </c>
      <c r="V9171">
        <f t="shared" si="143"/>
        <v>6</v>
      </c>
    </row>
    <row r="9172" spans="1:22" hidden="1" x14ac:dyDescent="0.2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 s="2">
        <v>0</v>
      </c>
      <c r="H9172">
        <v>3</v>
      </c>
      <c r="I9172">
        <v>0</v>
      </c>
      <c r="J9172">
        <v>1</v>
      </c>
      <c r="K9172" s="1">
        <v>15039.41</v>
      </c>
      <c r="L9172">
        <v>0</v>
      </c>
      <c r="M9172">
        <v>24</v>
      </c>
      <c r="N9172">
        <v>3514</v>
      </c>
      <c r="O9172">
        <v>9</v>
      </c>
      <c r="P9172">
        <v>38</v>
      </c>
      <c r="Q9172">
        <v>0.375</v>
      </c>
      <c r="R9172">
        <v>84336</v>
      </c>
      <c r="S9172" t="str" cm="1">
        <f t="array" ref="S9172">_xlfn.IFS(E9175&lt;30,"18-29",E9175&lt;45,"30-44",TRUE,"45+")</f>
        <v>30-44</v>
      </c>
      <c r="T9172" t="str" cm="1">
        <f t="array" ref="T9172">_xlfn.IFS(F9172&lt;=2,"0-2 Years",F9172&lt;=5,"3-5 Years",F9172&lt;=8,"6-8 Years",TRUE,"9-10 Years")</f>
        <v>0-2 Years</v>
      </c>
      <c r="U9172" t="str" cm="1">
        <f t="array" ref="U9172">_xlfn.IFS(P9172&gt;60,"High Risk",P9172&gt;30,"Medium Risk",TRUE,"Low Risk")</f>
        <v>Medium Risk</v>
      </c>
      <c r="V9172">
        <f t="shared" si="143"/>
        <v>4</v>
      </c>
    </row>
    <row r="9173" spans="1:22" x14ac:dyDescent="0.2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 s="2">
        <v>0</v>
      </c>
      <c r="H9173">
        <v>1</v>
      </c>
      <c r="I9173">
        <v>0</v>
      </c>
      <c r="J9173">
        <v>1</v>
      </c>
      <c r="K9173" s="1">
        <v>76621.490000000005</v>
      </c>
      <c r="L9173">
        <v>0</v>
      </c>
      <c r="M9173">
        <v>6</v>
      </c>
      <c r="N9173">
        <v>3619</v>
      </c>
      <c r="O9173">
        <v>3</v>
      </c>
      <c r="P9173">
        <v>79</v>
      </c>
      <c r="Q9173">
        <v>0.5</v>
      </c>
      <c r="R9173">
        <v>21714</v>
      </c>
      <c r="S9173" t="str" cm="1">
        <f t="array" ref="S9173">_xlfn.IFS(E9176&lt;30,"18-29",E9176&lt;45,"30-44",TRUE,"45+")</f>
        <v>45+</v>
      </c>
      <c r="T9173" t="str" cm="1">
        <f t="array" ref="T9173">_xlfn.IFS(F9173&lt;=2,"0-2 Years",F9173&lt;=5,"3-5 Years",F9173&lt;=8,"6-8 Years",TRUE,"9-10 Years")</f>
        <v>9-10 Years</v>
      </c>
      <c r="U9173" t="str" cm="1">
        <f t="array" ref="U9173">_xlfn.IFS(P9173&gt;60,"High Risk",P9173&gt;30,"Medium Risk",TRUE,"Low Risk")</f>
        <v>High Risk</v>
      </c>
      <c r="V9173">
        <f t="shared" si="143"/>
        <v>6</v>
      </c>
    </row>
    <row r="9174" spans="1:22" hidden="1" x14ac:dyDescent="0.2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 s="2">
        <v>140004.96</v>
      </c>
      <c r="H9174">
        <v>1</v>
      </c>
      <c r="I9174">
        <v>1</v>
      </c>
      <c r="J9174">
        <v>1</v>
      </c>
      <c r="K9174" s="1">
        <v>92985.78</v>
      </c>
      <c r="L9174">
        <v>0</v>
      </c>
      <c r="M9174">
        <v>24</v>
      </c>
      <c r="N9174">
        <v>2047</v>
      </c>
      <c r="O9174">
        <v>4</v>
      </c>
      <c r="P9174">
        <v>12</v>
      </c>
      <c r="Q9174">
        <v>0.16666666666666666</v>
      </c>
      <c r="R9174">
        <v>49128</v>
      </c>
      <c r="S9174" t="str" cm="1">
        <f t="array" ref="S9174">_xlfn.IFS(E9177&lt;30,"18-29",E9177&lt;45,"30-44",TRUE,"45+")</f>
        <v>30-44</v>
      </c>
      <c r="T9174" t="str" cm="1">
        <f t="array" ref="T9174">_xlfn.IFS(F9174&lt;=2,"0-2 Years",F9174&lt;=5,"3-5 Years",F9174&lt;=8,"6-8 Years",TRUE,"9-10 Years")</f>
        <v>6-8 Years</v>
      </c>
      <c r="U9174" t="str" cm="1">
        <f t="array" ref="U9174">_xlfn.IFS(P9174&gt;60,"High Risk",P9174&gt;30,"Medium Risk",TRUE,"Low Risk")</f>
        <v>Low Risk</v>
      </c>
      <c r="V9174">
        <f t="shared" si="143"/>
        <v>2</v>
      </c>
    </row>
    <row r="9175" spans="1:22" hidden="1" x14ac:dyDescent="0.2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 s="2">
        <v>127132.96</v>
      </c>
      <c r="H9175">
        <v>1</v>
      </c>
      <c r="I9175">
        <v>0</v>
      </c>
      <c r="J9175">
        <v>1</v>
      </c>
      <c r="K9175" s="1">
        <v>6009.27</v>
      </c>
      <c r="L9175">
        <v>1</v>
      </c>
      <c r="M9175">
        <v>28</v>
      </c>
      <c r="N9175">
        <v>626</v>
      </c>
      <c r="O9175">
        <v>3</v>
      </c>
      <c r="P9175">
        <v>86</v>
      </c>
      <c r="Q9175">
        <v>0.10714285714285714</v>
      </c>
      <c r="R9175">
        <v>17528</v>
      </c>
      <c r="S9175" t="str" cm="1">
        <f t="array" ref="S9175">_xlfn.IFS(E9178&lt;30,"18-29",E9178&lt;45,"30-44",TRUE,"45+")</f>
        <v>30-44</v>
      </c>
      <c r="T9175" t="str" cm="1">
        <f t="array" ref="T9175">_xlfn.IFS(F9175&lt;=2,"0-2 Years",F9175&lt;=5,"3-5 Years",F9175&lt;=8,"6-8 Years",TRUE,"9-10 Years")</f>
        <v>6-8 Years</v>
      </c>
      <c r="U9175" t="str" cm="1">
        <f t="array" ref="U9175">_xlfn.IFS(P9175&gt;60,"High Risk",P9175&gt;30,"Medium Risk",TRUE,"Low Risk")</f>
        <v>High Risk</v>
      </c>
      <c r="V9175">
        <f t="shared" si="143"/>
        <v>2</v>
      </c>
    </row>
    <row r="9176" spans="1:22" hidden="1" x14ac:dyDescent="0.2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 s="2">
        <v>0</v>
      </c>
      <c r="H9176">
        <v>2</v>
      </c>
      <c r="I9176">
        <v>1</v>
      </c>
      <c r="J9176">
        <v>1</v>
      </c>
      <c r="K9176" s="1">
        <v>191370.97</v>
      </c>
      <c r="L9176">
        <v>0</v>
      </c>
      <c r="M9176">
        <v>24</v>
      </c>
      <c r="N9176">
        <v>1936</v>
      </c>
      <c r="O9176">
        <v>4</v>
      </c>
      <c r="P9176">
        <v>124</v>
      </c>
      <c r="Q9176">
        <v>0.16666666666666666</v>
      </c>
      <c r="R9176">
        <v>46464</v>
      </c>
      <c r="S9176" t="str" cm="1">
        <f t="array" ref="S9176">_xlfn.IFS(E9179&lt;30,"18-29",E9179&lt;45,"30-44",TRUE,"45+")</f>
        <v>18-29</v>
      </c>
      <c r="T9176" t="str" cm="1">
        <f t="array" ref="T9176">_xlfn.IFS(F9176&lt;=2,"0-2 Years",F9176&lt;=5,"3-5 Years",F9176&lt;=8,"6-8 Years",TRUE,"9-10 Years")</f>
        <v>0-2 Years</v>
      </c>
      <c r="U9176" t="str" cm="1">
        <f t="array" ref="U9176">_xlfn.IFS(P9176&gt;60,"High Risk",P9176&gt;30,"Medium Risk",TRUE,"Low Risk")</f>
        <v>High Risk</v>
      </c>
      <c r="V9176">
        <f t="shared" si="143"/>
        <v>5</v>
      </c>
    </row>
    <row r="9177" spans="1:22" hidden="1" x14ac:dyDescent="0.2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 s="2">
        <v>125328.56</v>
      </c>
      <c r="H9177">
        <v>1</v>
      </c>
      <c r="I9177">
        <v>1</v>
      </c>
      <c r="J9177">
        <v>0</v>
      </c>
      <c r="K9177" s="1">
        <v>188225.67</v>
      </c>
      <c r="L9177">
        <v>0</v>
      </c>
      <c r="M9177">
        <v>26</v>
      </c>
      <c r="N9177">
        <v>3492</v>
      </c>
      <c r="O9177">
        <v>4</v>
      </c>
      <c r="P9177">
        <v>89</v>
      </c>
      <c r="Q9177">
        <v>0.15384615384615385</v>
      </c>
      <c r="R9177">
        <v>90792</v>
      </c>
      <c r="S9177" t="str" cm="1">
        <f t="array" ref="S9177">_xlfn.IFS(E9180&lt;30,"18-29",E9180&lt;45,"30-44",TRUE,"45+")</f>
        <v>30-44</v>
      </c>
      <c r="T9177" t="str" cm="1">
        <f t="array" ref="T9177">_xlfn.IFS(F9177&lt;=2,"0-2 Years",F9177&lt;=5,"3-5 Years",F9177&lt;=8,"6-8 Years",TRUE,"9-10 Years")</f>
        <v>6-8 Years</v>
      </c>
      <c r="U9177" t="str" cm="1">
        <f t="array" ref="U9177">_xlfn.IFS(P9177&gt;60,"High Risk",P9177&gt;30,"Medium Risk",TRUE,"Low Risk")</f>
        <v>High Risk</v>
      </c>
      <c r="V9177">
        <f t="shared" si="143"/>
        <v>5</v>
      </c>
    </row>
    <row r="9178" spans="1:22" x14ac:dyDescent="0.2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 s="2">
        <v>0</v>
      </c>
      <c r="H9178">
        <v>2</v>
      </c>
      <c r="I9178">
        <v>1</v>
      </c>
      <c r="J9178">
        <v>0</v>
      </c>
      <c r="K9178" s="1">
        <v>11743.89</v>
      </c>
      <c r="L9178">
        <v>0</v>
      </c>
      <c r="M9178">
        <v>22</v>
      </c>
      <c r="N9178">
        <v>1697</v>
      </c>
      <c r="O9178">
        <v>5</v>
      </c>
      <c r="P9178">
        <v>169</v>
      </c>
      <c r="Q9178">
        <v>0.22727272727272727</v>
      </c>
      <c r="R9178">
        <v>37334</v>
      </c>
      <c r="S9178" t="str" cm="1">
        <f t="array" ref="S9178">_xlfn.IFS(E9181&lt;30,"18-29",E9181&lt;45,"30-44",TRUE,"45+")</f>
        <v>30-44</v>
      </c>
      <c r="T9178" t="str" cm="1">
        <f t="array" ref="T9178">_xlfn.IFS(F9178&lt;=2,"0-2 Years",F9178&lt;=5,"3-5 Years",F9178&lt;=8,"6-8 Years",TRUE,"9-10 Years")</f>
        <v>9-10 Years</v>
      </c>
      <c r="U9178" t="str" cm="1">
        <f t="array" ref="U9178">_xlfn.IFS(P9178&gt;60,"High Risk",P9178&gt;30,"Medium Risk",TRUE,"Low Risk")</f>
        <v>High Risk</v>
      </c>
      <c r="V9178">
        <f t="shared" si="143"/>
        <v>6</v>
      </c>
    </row>
    <row r="9179" spans="1:22" hidden="1" x14ac:dyDescent="0.2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 s="2">
        <v>139986.65</v>
      </c>
      <c r="H9179">
        <v>1</v>
      </c>
      <c r="I9179">
        <v>1</v>
      </c>
      <c r="J9179">
        <v>0</v>
      </c>
      <c r="K9179" s="1">
        <v>136846.75</v>
      </c>
      <c r="L9179">
        <v>0</v>
      </c>
      <c r="M9179">
        <v>7</v>
      </c>
      <c r="N9179">
        <v>662</v>
      </c>
      <c r="O9179">
        <v>10</v>
      </c>
      <c r="P9179">
        <v>91</v>
      </c>
      <c r="Q9179">
        <v>1</v>
      </c>
      <c r="R9179">
        <v>4634</v>
      </c>
      <c r="S9179" t="str" cm="1">
        <f t="array" ref="S9179">_xlfn.IFS(E9182&lt;30,"18-29",E9182&lt;45,"30-44",TRUE,"45+")</f>
        <v>30-44</v>
      </c>
      <c r="T9179" t="str" cm="1">
        <f t="array" ref="T9179">_xlfn.IFS(F9179&lt;=2,"0-2 Years",F9179&lt;=5,"3-5 Years",F9179&lt;=8,"6-8 Years",TRUE,"9-10 Years")</f>
        <v>3-5 Years</v>
      </c>
      <c r="U9179" t="str" cm="1">
        <f t="array" ref="U9179">_xlfn.IFS(P9179&gt;60,"High Risk",P9179&gt;30,"Medium Risk",TRUE,"Low Risk")</f>
        <v>High Risk</v>
      </c>
      <c r="V9179">
        <f t="shared" si="143"/>
        <v>5</v>
      </c>
    </row>
    <row r="9180" spans="1:22" hidden="1" x14ac:dyDescent="0.2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 s="2">
        <v>119787.76</v>
      </c>
      <c r="H9180">
        <v>1</v>
      </c>
      <c r="I9180">
        <v>1</v>
      </c>
      <c r="J9180">
        <v>1</v>
      </c>
      <c r="K9180" s="1">
        <v>164248.32999999999</v>
      </c>
      <c r="L9180">
        <v>0</v>
      </c>
      <c r="M9180">
        <v>5</v>
      </c>
      <c r="N9180">
        <v>1063</v>
      </c>
      <c r="O9180">
        <v>0</v>
      </c>
      <c r="P9180">
        <v>140</v>
      </c>
      <c r="Q9180">
        <v>0</v>
      </c>
      <c r="R9180">
        <v>5315</v>
      </c>
      <c r="S9180" t="str" cm="1">
        <f t="array" ref="S9180">_xlfn.IFS(E9183&lt;30,"18-29",E9183&lt;45,"30-44",TRUE,"45+")</f>
        <v>45+</v>
      </c>
      <c r="T9180" t="str" cm="1">
        <f t="array" ref="T9180">_xlfn.IFS(F9180&lt;=2,"0-2 Years",F9180&lt;=5,"3-5 Years",F9180&lt;=8,"6-8 Years",TRUE,"9-10 Years")</f>
        <v>6-8 Years</v>
      </c>
      <c r="U9180" t="str" cm="1">
        <f t="array" ref="U9180">_xlfn.IFS(P9180&gt;60,"High Risk",P9180&gt;30,"Medium Risk",TRUE,"Low Risk")</f>
        <v>High Risk</v>
      </c>
      <c r="V9180">
        <f t="shared" si="143"/>
        <v>2</v>
      </c>
    </row>
    <row r="9181" spans="1:22" hidden="1" x14ac:dyDescent="0.2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 s="2">
        <v>107556.06</v>
      </c>
      <c r="H9181">
        <v>2</v>
      </c>
      <c r="I9181">
        <v>0</v>
      </c>
      <c r="J9181">
        <v>0</v>
      </c>
      <c r="K9181" s="1">
        <v>154631.35</v>
      </c>
      <c r="L9181">
        <v>0</v>
      </c>
      <c r="M9181">
        <v>2</v>
      </c>
      <c r="N9181">
        <v>1933</v>
      </c>
      <c r="O9181">
        <v>9</v>
      </c>
      <c r="P9181">
        <v>47</v>
      </c>
      <c r="Q9181">
        <v>1</v>
      </c>
      <c r="R9181">
        <v>3866</v>
      </c>
      <c r="S9181" t="str" cm="1">
        <f t="array" ref="S9181">_xlfn.IFS(E9184&lt;30,"18-29",E9184&lt;45,"30-44",TRUE,"45+")</f>
        <v>18-29</v>
      </c>
      <c r="T9181" t="str" cm="1">
        <f t="array" ref="T9181">_xlfn.IFS(F9181&lt;=2,"0-2 Years",F9181&lt;=5,"3-5 Years",F9181&lt;=8,"6-8 Years",TRUE,"9-10 Years")</f>
        <v>9-10 Years</v>
      </c>
      <c r="U9181" t="str" cm="1">
        <f t="array" ref="U9181">_xlfn.IFS(P9181&gt;60,"High Risk",P9181&gt;30,"Medium Risk",TRUE,"Low Risk")</f>
        <v>Medium Risk</v>
      </c>
      <c r="V9181">
        <f t="shared" si="143"/>
        <v>3</v>
      </c>
    </row>
    <row r="9182" spans="1:22" x14ac:dyDescent="0.2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 s="2">
        <v>0</v>
      </c>
      <c r="H9182">
        <v>2</v>
      </c>
      <c r="I9182">
        <v>1</v>
      </c>
      <c r="J9182">
        <v>0</v>
      </c>
      <c r="K9182" s="1">
        <v>149665.65</v>
      </c>
      <c r="L9182">
        <v>0</v>
      </c>
      <c r="M9182">
        <v>20</v>
      </c>
      <c r="N9182">
        <v>4337</v>
      </c>
      <c r="O9182">
        <v>2</v>
      </c>
      <c r="P9182">
        <v>127</v>
      </c>
      <c r="Q9182">
        <v>0.1</v>
      </c>
      <c r="R9182">
        <v>86740</v>
      </c>
      <c r="S9182" t="str" cm="1">
        <f t="array" ref="S9182">_xlfn.IFS(E9185&lt;30,"18-29",E9185&lt;45,"30-44",TRUE,"45+")</f>
        <v>30-44</v>
      </c>
      <c r="T9182" t="str" cm="1">
        <f t="array" ref="T9182">_xlfn.IFS(F9182&lt;=2,"0-2 Years",F9182&lt;=5,"3-5 Years",F9182&lt;=8,"6-8 Years",TRUE,"9-10 Years")</f>
        <v>0-2 Years</v>
      </c>
      <c r="U9182" t="str" cm="1">
        <f t="array" ref="U9182">_xlfn.IFS(P9182&gt;60,"High Risk",P9182&gt;30,"Medium Risk",TRUE,"Low Risk")</f>
        <v>High Risk</v>
      </c>
      <c r="V9182">
        <f t="shared" si="143"/>
        <v>7</v>
      </c>
    </row>
    <row r="9183" spans="1:22" x14ac:dyDescent="0.2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 s="2">
        <v>0</v>
      </c>
      <c r="H9183">
        <v>1</v>
      </c>
      <c r="I9183">
        <v>0</v>
      </c>
      <c r="J9183">
        <v>0</v>
      </c>
      <c r="K9183" s="1">
        <v>91574.92</v>
      </c>
      <c r="L9183">
        <v>0</v>
      </c>
      <c r="M9183">
        <v>12</v>
      </c>
      <c r="N9183">
        <v>3012</v>
      </c>
      <c r="O9183">
        <v>7</v>
      </c>
      <c r="P9183">
        <v>108</v>
      </c>
      <c r="Q9183">
        <v>0.58333333333333337</v>
      </c>
      <c r="R9183">
        <v>36144</v>
      </c>
      <c r="S9183" t="str" cm="1">
        <f t="array" ref="S9183">_xlfn.IFS(E9186&lt;30,"18-29",E9186&lt;45,"30-44",TRUE,"45+")</f>
        <v>45+</v>
      </c>
      <c r="T9183" t="str" cm="1">
        <f t="array" ref="T9183">_xlfn.IFS(F9183&lt;=2,"0-2 Years",F9183&lt;=5,"3-5 Years",F9183&lt;=8,"6-8 Years",TRUE,"9-10 Years")</f>
        <v>0-2 Years</v>
      </c>
      <c r="U9183" t="str" cm="1">
        <f t="array" ref="U9183">_xlfn.IFS(P9183&gt;60,"High Risk",P9183&gt;30,"Medium Risk",TRUE,"Low Risk")</f>
        <v>High Risk</v>
      </c>
      <c r="V9183">
        <f t="shared" si="143"/>
        <v>10</v>
      </c>
    </row>
    <row r="9184" spans="1:22" x14ac:dyDescent="0.2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 s="2">
        <v>142705.95000000001</v>
      </c>
      <c r="H9184">
        <v>1</v>
      </c>
      <c r="I9184">
        <v>1</v>
      </c>
      <c r="J9184">
        <v>0</v>
      </c>
      <c r="K9184" s="1">
        <v>127233.39</v>
      </c>
      <c r="L9184">
        <v>0</v>
      </c>
      <c r="M9184">
        <v>30</v>
      </c>
      <c r="N9184">
        <v>3512</v>
      </c>
      <c r="O9184">
        <v>8</v>
      </c>
      <c r="P9184">
        <v>160</v>
      </c>
      <c r="Q9184">
        <v>0.26666666666666666</v>
      </c>
      <c r="R9184">
        <v>105360</v>
      </c>
      <c r="S9184" t="str" cm="1">
        <f t="array" ref="S9184">_xlfn.IFS(E9187&lt;30,"18-29",E9187&lt;45,"30-44",TRUE,"45+")</f>
        <v>30-44</v>
      </c>
      <c r="T9184" t="str" cm="1">
        <f t="array" ref="T9184">_xlfn.IFS(F9184&lt;=2,"0-2 Years",F9184&lt;=5,"3-5 Years",F9184&lt;=8,"6-8 Years",TRUE,"9-10 Years")</f>
        <v>0-2 Years</v>
      </c>
      <c r="U9184" t="str" cm="1">
        <f t="array" ref="U9184">_xlfn.IFS(P9184&gt;60,"High Risk",P9184&gt;30,"Medium Risk",TRUE,"Low Risk")</f>
        <v>High Risk</v>
      </c>
      <c r="V9184">
        <f t="shared" si="143"/>
        <v>6</v>
      </c>
    </row>
    <row r="9185" spans="1:22" hidden="1" x14ac:dyDescent="0.2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 s="2">
        <v>0</v>
      </c>
      <c r="H9185">
        <v>1</v>
      </c>
      <c r="I9185">
        <v>1</v>
      </c>
      <c r="J9185">
        <v>1</v>
      </c>
      <c r="K9185" s="1">
        <v>56650.47</v>
      </c>
      <c r="L9185">
        <v>0</v>
      </c>
      <c r="M9185">
        <v>17</v>
      </c>
      <c r="N9185">
        <v>4013</v>
      </c>
      <c r="O9185">
        <v>10</v>
      </c>
      <c r="P9185">
        <v>176</v>
      </c>
      <c r="Q9185">
        <v>0.58823529411764708</v>
      </c>
      <c r="R9185">
        <v>68221</v>
      </c>
      <c r="S9185" t="str" cm="1">
        <f t="array" ref="S9185">_xlfn.IFS(E9188&lt;30,"18-29",E9188&lt;45,"30-44",TRUE,"45+")</f>
        <v>45+</v>
      </c>
      <c r="T9185" t="str" cm="1">
        <f t="array" ref="T9185">_xlfn.IFS(F9185&lt;=2,"0-2 Years",F9185&lt;=5,"3-5 Years",F9185&lt;=8,"6-8 Years",TRUE,"9-10 Years")</f>
        <v>6-8 Years</v>
      </c>
      <c r="U9185" t="str" cm="1">
        <f t="array" ref="U9185">_xlfn.IFS(P9185&gt;60,"High Risk",P9185&gt;30,"Medium Risk",TRUE,"Low Risk")</f>
        <v>High Risk</v>
      </c>
      <c r="V9185">
        <f t="shared" si="143"/>
        <v>5</v>
      </c>
    </row>
    <row r="9186" spans="1:22" x14ac:dyDescent="0.2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 s="2">
        <v>0</v>
      </c>
      <c r="H9186">
        <v>2</v>
      </c>
      <c r="I9186">
        <v>1</v>
      </c>
      <c r="J9186">
        <v>0</v>
      </c>
      <c r="K9186" s="1">
        <v>84644.76</v>
      </c>
      <c r="L9186">
        <v>0</v>
      </c>
      <c r="M9186">
        <v>28</v>
      </c>
      <c r="N9186">
        <v>1489</v>
      </c>
      <c r="O9186">
        <v>5</v>
      </c>
      <c r="P9186">
        <v>104</v>
      </c>
      <c r="Q9186">
        <v>0.17857142857142858</v>
      </c>
      <c r="R9186">
        <v>41692</v>
      </c>
      <c r="S9186" t="str" cm="1">
        <f t="array" ref="S9186">_xlfn.IFS(E9189&lt;30,"18-29",E9189&lt;45,"30-44",TRUE,"45+")</f>
        <v>30-44</v>
      </c>
      <c r="T9186" t="str" cm="1">
        <f t="array" ref="T9186">_xlfn.IFS(F9186&lt;=2,"0-2 Years",F9186&lt;=5,"3-5 Years",F9186&lt;=8,"6-8 Years",TRUE,"9-10 Years")</f>
        <v>3-5 Years</v>
      </c>
      <c r="U9186" t="str" cm="1">
        <f t="array" ref="U9186">_xlfn.IFS(P9186&gt;60,"High Risk",P9186&gt;30,"Medium Risk",TRUE,"Low Risk")</f>
        <v>High Risk</v>
      </c>
      <c r="V9186">
        <f t="shared" si="143"/>
        <v>7</v>
      </c>
    </row>
    <row r="9187" spans="1:22" hidden="1" x14ac:dyDescent="0.2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 s="2">
        <v>161613.94</v>
      </c>
      <c r="H9187">
        <v>2</v>
      </c>
      <c r="I9187">
        <v>1</v>
      </c>
      <c r="J9187">
        <v>1</v>
      </c>
      <c r="K9187" s="1">
        <v>148238.16</v>
      </c>
      <c r="L9187">
        <v>0</v>
      </c>
      <c r="M9187">
        <v>2</v>
      </c>
      <c r="N9187">
        <v>2950</v>
      </c>
      <c r="O9187">
        <v>8</v>
      </c>
      <c r="P9187">
        <v>157</v>
      </c>
      <c r="Q9187">
        <v>1</v>
      </c>
      <c r="R9187">
        <v>5900</v>
      </c>
      <c r="S9187" t="str" cm="1">
        <f t="array" ref="S9187">_xlfn.IFS(E9190&lt;30,"18-29",E9190&lt;45,"30-44",TRUE,"45+")</f>
        <v>18-29</v>
      </c>
      <c r="T9187" t="str" cm="1">
        <f t="array" ref="T9187">_xlfn.IFS(F9187&lt;=2,"0-2 Years",F9187&lt;=5,"3-5 Years",F9187&lt;=8,"6-8 Years",TRUE,"9-10 Years")</f>
        <v>6-8 Years</v>
      </c>
      <c r="U9187" t="str" cm="1">
        <f t="array" ref="U9187">_xlfn.IFS(P9187&gt;60,"High Risk",P9187&gt;30,"Medium Risk",TRUE,"Low Risk")</f>
        <v>High Risk</v>
      </c>
      <c r="V9187">
        <f t="shared" si="143"/>
        <v>0</v>
      </c>
    </row>
    <row r="9188" spans="1:22" hidden="1" x14ac:dyDescent="0.2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 s="2">
        <v>116353.2</v>
      </c>
      <c r="H9188">
        <v>2</v>
      </c>
      <c r="I9188">
        <v>0</v>
      </c>
      <c r="J9188">
        <v>1</v>
      </c>
      <c r="K9188" s="1">
        <v>193502.9</v>
      </c>
      <c r="L9188">
        <v>0</v>
      </c>
      <c r="M9188">
        <v>14</v>
      </c>
      <c r="N9188">
        <v>3255</v>
      </c>
      <c r="O9188">
        <v>10</v>
      </c>
      <c r="P9188">
        <v>168</v>
      </c>
      <c r="Q9188">
        <v>0.7142857142857143</v>
      </c>
      <c r="R9188">
        <v>45570</v>
      </c>
      <c r="S9188" t="str" cm="1">
        <f t="array" ref="S9188">_xlfn.IFS(E9191&lt;30,"18-29",E9191&lt;45,"30-44",TRUE,"45+")</f>
        <v>30-44</v>
      </c>
      <c r="T9188" t="str" cm="1">
        <f t="array" ref="T9188">_xlfn.IFS(F9188&lt;=2,"0-2 Years",F9188&lt;=5,"3-5 Years",F9188&lt;=8,"6-8 Years",TRUE,"9-10 Years")</f>
        <v>3-5 Years</v>
      </c>
      <c r="U9188" t="str" cm="1">
        <f t="array" ref="U9188">_xlfn.IFS(P9188&gt;60,"High Risk",P9188&gt;30,"Medium Risk",TRUE,"Low Risk")</f>
        <v>High Risk</v>
      </c>
      <c r="V9188">
        <f t="shared" si="143"/>
        <v>1</v>
      </c>
    </row>
    <row r="9189" spans="1:22" hidden="1" x14ac:dyDescent="0.2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 s="2">
        <v>60013.81</v>
      </c>
      <c r="H9189">
        <v>1</v>
      </c>
      <c r="I9189">
        <v>1</v>
      </c>
      <c r="J9189">
        <v>1</v>
      </c>
      <c r="K9189" s="1">
        <v>38020.050000000003</v>
      </c>
      <c r="L9189">
        <v>0</v>
      </c>
      <c r="M9189">
        <v>25</v>
      </c>
      <c r="N9189">
        <v>889</v>
      </c>
      <c r="O9189">
        <v>3</v>
      </c>
      <c r="P9189">
        <v>17</v>
      </c>
      <c r="Q9189">
        <v>0.12</v>
      </c>
      <c r="R9189">
        <v>22225</v>
      </c>
      <c r="S9189" t="str" cm="1">
        <f t="array" ref="S9189">_xlfn.IFS(E9192&lt;30,"18-29",E9192&lt;45,"30-44",TRUE,"45+")</f>
        <v>45+</v>
      </c>
      <c r="T9189" t="str" cm="1">
        <f t="array" ref="T9189">_xlfn.IFS(F9189&lt;=2,"0-2 Years",F9189&lt;=5,"3-5 Years",F9189&lt;=8,"6-8 Years",TRUE,"9-10 Years")</f>
        <v>3-5 Years</v>
      </c>
      <c r="U9189" t="str" cm="1">
        <f t="array" ref="U9189">_xlfn.IFS(P9189&gt;60,"High Risk",P9189&gt;30,"Medium Risk",TRUE,"Low Risk")</f>
        <v>Low Risk</v>
      </c>
      <c r="V9189">
        <f t="shared" si="143"/>
        <v>2</v>
      </c>
    </row>
    <row r="9190" spans="1:22" hidden="1" x14ac:dyDescent="0.2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 s="2">
        <v>0</v>
      </c>
      <c r="H9190">
        <v>2</v>
      </c>
      <c r="I9190">
        <v>1</v>
      </c>
      <c r="J9190">
        <v>1</v>
      </c>
      <c r="K9190" s="1">
        <v>176750.81</v>
      </c>
      <c r="L9190">
        <v>0</v>
      </c>
      <c r="M9190">
        <v>25</v>
      </c>
      <c r="N9190">
        <v>4658</v>
      </c>
      <c r="O9190">
        <v>7</v>
      </c>
      <c r="P9190">
        <v>167</v>
      </c>
      <c r="Q9190">
        <v>0.28000000000000003</v>
      </c>
      <c r="R9190">
        <v>116450</v>
      </c>
      <c r="S9190" t="str" cm="1">
        <f t="array" ref="S9190">_xlfn.IFS(E9193&lt;30,"18-29",E9193&lt;45,"30-44",TRUE,"45+")</f>
        <v>30-44</v>
      </c>
      <c r="T9190" t="str" cm="1">
        <f t="array" ref="T9190">_xlfn.IFS(F9190&lt;=2,"0-2 Years",F9190&lt;=5,"3-5 Years",F9190&lt;=8,"6-8 Years",TRUE,"9-10 Years")</f>
        <v>3-5 Years</v>
      </c>
      <c r="U9190" t="str" cm="1">
        <f t="array" ref="U9190">_xlfn.IFS(P9190&gt;60,"High Risk",P9190&gt;30,"Medium Risk",TRUE,"Low Risk")</f>
        <v>High Risk</v>
      </c>
      <c r="V9190">
        <f t="shared" si="143"/>
        <v>3</v>
      </c>
    </row>
    <row r="9191" spans="1:22" hidden="1" x14ac:dyDescent="0.2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 s="2">
        <v>144272.07</v>
      </c>
      <c r="H9191">
        <v>2</v>
      </c>
      <c r="I9191">
        <v>1</v>
      </c>
      <c r="J9191">
        <v>0</v>
      </c>
      <c r="K9191" s="1">
        <v>176580.63</v>
      </c>
      <c r="L9191">
        <v>0</v>
      </c>
      <c r="M9191">
        <v>2</v>
      </c>
      <c r="N9191">
        <v>3323</v>
      </c>
      <c r="O9191">
        <v>8</v>
      </c>
      <c r="P9191">
        <v>12</v>
      </c>
      <c r="Q9191">
        <v>1</v>
      </c>
      <c r="R9191">
        <v>6646</v>
      </c>
      <c r="S9191" t="str" cm="1">
        <f t="array" ref="S9191">_xlfn.IFS(E9194&lt;30,"18-29",E9194&lt;45,"30-44",TRUE,"45+")</f>
        <v>45+</v>
      </c>
      <c r="T9191" t="str" cm="1">
        <f t="array" ref="T9191">_xlfn.IFS(F9191&lt;=2,"0-2 Years",F9191&lt;=5,"3-5 Years",F9191&lt;=8,"6-8 Years",TRUE,"9-10 Years")</f>
        <v>9-10 Years</v>
      </c>
      <c r="U9191" t="str" cm="1">
        <f t="array" ref="U9191">_xlfn.IFS(P9191&gt;60,"High Risk",P9191&gt;30,"Medium Risk",TRUE,"Low Risk")</f>
        <v>Low Risk</v>
      </c>
      <c r="V9191">
        <f t="shared" si="143"/>
        <v>3</v>
      </c>
    </row>
    <row r="9192" spans="1:22" x14ac:dyDescent="0.2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 s="2">
        <v>0</v>
      </c>
      <c r="H9192">
        <v>2</v>
      </c>
      <c r="I9192">
        <v>1</v>
      </c>
      <c r="J9192">
        <v>0</v>
      </c>
      <c r="K9192" s="1">
        <v>133059.15</v>
      </c>
      <c r="L9192">
        <v>0</v>
      </c>
      <c r="M9192">
        <v>22</v>
      </c>
      <c r="N9192">
        <v>4919</v>
      </c>
      <c r="O9192">
        <v>3</v>
      </c>
      <c r="P9192">
        <v>81</v>
      </c>
      <c r="Q9192">
        <v>0.13636363636363635</v>
      </c>
      <c r="R9192">
        <v>108218</v>
      </c>
      <c r="S9192" t="str" cm="1">
        <f t="array" ref="S9192">_xlfn.IFS(E9195&lt;30,"18-29",E9195&lt;45,"30-44",TRUE,"45+")</f>
        <v>18-29</v>
      </c>
      <c r="T9192" t="str" cm="1">
        <f t="array" ref="T9192">_xlfn.IFS(F9192&lt;=2,"0-2 Years",F9192&lt;=5,"3-5 Years",F9192&lt;=8,"6-8 Years",TRUE,"9-10 Years")</f>
        <v>6-8 Years</v>
      </c>
      <c r="U9192" t="str" cm="1">
        <f t="array" ref="U9192">_xlfn.IFS(P9192&gt;60,"High Risk",P9192&gt;30,"Medium Risk",TRUE,"Low Risk")</f>
        <v>High Risk</v>
      </c>
      <c r="V9192">
        <f t="shared" si="143"/>
        <v>7</v>
      </c>
    </row>
    <row r="9193" spans="1:22" hidden="1" x14ac:dyDescent="0.2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 s="2">
        <v>117696.67</v>
      </c>
      <c r="H9193">
        <v>1</v>
      </c>
      <c r="I9193">
        <v>1</v>
      </c>
      <c r="J9193">
        <v>0</v>
      </c>
      <c r="K9193" s="1">
        <v>100843.82</v>
      </c>
      <c r="L9193">
        <v>0</v>
      </c>
      <c r="M9193">
        <v>18</v>
      </c>
      <c r="N9193">
        <v>4580</v>
      </c>
      <c r="O9193">
        <v>10</v>
      </c>
      <c r="P9193">
        <v>3</v>
      </c>
      <c r="Q9193">
        <v>0.55555555555555558</v>
      </c>
      <c r="R9193">
        <v>82440</v>
      </c>
      <c r="S9193" t="str" cm="1">
        <f t="array" ref="S9193">_xlfn.IFS(E9196&lt;30,"18-29",E9196&lt;45,"30-44",TRUE,"45+")</f>
        <v>30-44</v>
      </c>
      <c r="T9193" t="str" cm="1">
        <f t="array" ref="T9193">_xlfn.IFS(F9193&lt;=2,"0-2 Years",F9193&lt;=5,"3-5 Years",F9193&lt;=8,"6-8 Years",TRUE,"9-10 Years")</f>
        <v>6-8 Years</v>
      </c>
      <c r="U9193" t="str" cm="1">
        <f t="array" ref="U9193">_xlfn.IFS(P9193&gt;60,"High Risk",P9193&gt;30,"Medium Risk",TRUE,"Low Risk")</f>
        <v>Low Risk</v>
      </c>
      <c r="V9193">
        <f t="shared" si="143"/>
        <v>5</v>
      </c>
    </row>
    <row r="9194" spans="1:22" hidden="1" x14ac:dyDescent="0.2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 s="2">
        <v>79954.61</v>
      </c>
      <c r="H9194">
        <v>2</v>
      </c>
      <c r="I9194">
        <v>1</v>
      </c>
      <c r="J9194">
        <v>1</v>
      </c>
      <c r="K9194" s="1">
        <v>30484.19</v>
      </c>
      <c r="L9194">
        <v>0</v>
      </c>
      <c r="M9194">
        <v>20</v>
      </c>
      <c r="N9194">
        <v>1500</v>
      </c>
      <c r="O9194">
        <v>5</v>
      </c>
      <c r="P9194">
        <v>110</v>
      </c>
      <c r="Q9194">
        <v>0.25</v>
      </c>
      <c r="R9194">
        <v>30000</v>
      </c>
      <c r="S9194" t="str" cm="1">
        <f t="array" ref="S9194">_xlfn.IFS(E9197&lt;30,"18-29",E9197&lt;45,"30-44",TRUE,"45+")</f>
        <v>18-29</v>
      </c>
      <c r="T9194" t="str" cm="1">
        <f t="array" ref="T9194">_xlfn.IFS(F9194&lt;=2,"0-2 Years",F9194&lt;=5,"3-5 Years",F9194&lt;=8,"6-8 Years",TRUE,"9-10 Years")</f>
        <v>0-2 Years</v>
      </c>
      <c r="U9194" t="str" cm="1">
        <f t="array" ref="U9194">_xlfn.IFS(P9194&gt;60,"High Risk",P9194&gt;30,"Medium Risk",TRUE,"Low Risk")</f>
        <v>High Risk</v>
      </c>
      <c r="V9194">
        <f t="shared" si="143"/>
        <v>2</v>
      </c>
    </row>
    <row r="9195" spans="1:22" hidden="1" x14ac:dyDescent="0.2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 s="2">
        <v>149989.39000000001</v>
      </c>
      <c r="H9195">
        <v>1</v>
      </c>
      <c r="I9195">
        <v>1</v>
      </c>
      <c r="J9195">
        <v>0</v>
      </c>
      <c r="K9195" s="1">
        <v>42330.58</v>
      </c>
      <c r="L9195">
        <v>0</v>
      </c>
      <c r="M9195">
        <v>7</v>
      </c>
      <c r="N9195">
        <v>344</v>
      </c>
      <c r="O9195">
        <v>2</v>
      </c>
      <c r="P9195">
        <v>69</v>
      </c>
      <c r="Q9195">
        <v>0.2857142857142857</v>
      </c>
      <c r="R9195">
        <v>2408</v>
      </c>
      <c r="S9195" t="str" cm="1">
        <f t="array" ref="S9195">_xlfn.IFS(E9198&lt;30,"18-29",E9198&lt;45,"30-44",TRUE,"45+")</f>
        <v>30-44</v>
      </c>
      <c r="T9195" t="str" cm="1">
        <f t="array" ref="T9195">_xlfn.IFS(F9195&lt;=2,"0-2 Years",F9195&lt;=5,"3-5 Years",F9195&lt;=8,"6-8 Years",TRUE,"9-10 Years")</f>
        <v>6-8 Years</v>
      </c>
      <c r="U9195" t="str" cm="1">
        <f t="array" ref="U9195">_xlfn.IFS(P9195&gt;60,"High Risk",P9195&gt;30,"Medium Risk",TRUE,"Low Risk")</f>
        <v>High Risk</v>
      </c>
      <c r="V9195">
        <f t="shared" si="143"/>
        <v>5</v>
      </c>
    </row>
    <row r="9196" spans="1:22" hidden="1" x14ac:dyDescent="0.2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 s="2">
        <v>124339.9</v>
      </c>
      <c r="H9196">
        <v>1</v>
      </c>
      <c r="I9196">
        <v>0</v>
      </c>
      <c r="J9196">
        <v>0</v>
      </c>
      <c r="K9196" s="1">
        <v>193309.58</v>
      </c>
      <c r="L9196">
        <v>0</v>
      </c>
      <c r="M9196">
        <v>29</v>
      </c>
      <c r="N9196">
        <v>1253</v>
      </c>
      <c r="O9196">
        <v>10</v>
      </c>
      <c r="P9196">
        <v>16</v>
      </c>
      <c r="Q9196">
        <v>0.34482758620689657</v>
      </c>
      <c r="R9196">
        <v>36337</v>
      </c>
      <c r="S9196" t="str" cm="1">
        <f t="array" ref="S9196">_xlfn.IFS(E9199&lt;30,"18-29",E9199&lt;45,"30-44",TRUE,"45+")</f>
        <v>30-44</v>
      </c>
      <c r="T9196" t="str" cm="1">
        <f t="array" ref="T9196">_xlfn.IFS(F9196&lt;=2,"0-2 Years",F9196&lt;=5,"3-5 Years",F9196&lt;=8,"6-8 Years",TRUE,"9-10 Years")</f>
        <v>6-8 Years</v>
      </c>
      <c r="U9196" t="str" cm="1">
        <f t="array" ref="U9196">_xlfn.IFS(P9196&gt;60,"High Risk",P9196&gt;30,"Medium Risk",TRUE,"Low Risk")</f>
        <v>Low Risk</v>
      </c>
      <c r="V9196">
        <f t="shared" si="143"/>
        <v>5</v>
      </c>
    </row>
    <row r="9197" spans="1:22" hidden="1" x14ac:dyDescent="0.2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 s="2">
        <v>135759.4</v>
      </c>
      <c r="H9197">
        <v>1</v>
      </c>
      <c r="I9197">
        <v>0</v>
      </c>
      <c r="J9197">
        <v>0</v>
      </c>
      <c r="K9197" s="1">
        <v>112813.79</v>
      </c>
      <c r="L9197">
        <v>1</v>
      </c>
      <c r="M9197">
        <v>29</v>
      </c>
      <c r="N9197">
        <v>2360</v>
      </c>
      <c r="O9197">
        <v>4</v>
      </c>
      <c r="P9197">
        <v>144</v>
      </c>
      <c r="Q9197">
        <v>0.13793103448275862</v>
      </c>
      <c r="R9197">
        <v>68440</v>
      </c>
      <c r="S9197" t="str" cm="1">
        <f t="array" ref="S9197">_xlfn.IFS(E9200&lt;30,"18-29",E9200&lt;45,"30-44",TRUE,"45+")</f>
        <v>18-29</v>
      </c>
      <c r="T9197" t="str" cm="1">
        <f t="array" ref="T9197">_xlfn.IFS(F9197&lt;=2,"0-2 Years",F9197&lt;=5,"3-5 Years",F9197&lt;=8,"6-8 Years",TRUE,"9-10 Years")</f>
        <v>3-5 Years</v>
      </c>
      <c r="U9197" t="str" cm="1">
        <f t="array" ref="U9197">_xlfn.IFS(P9197&gt;60,"High Risk",P9197&gt;30,"Medium Risk",TRUE,"Low Risk")</f>
        <v>High Risk</v>
      </c>
      <c r="V9197">
        <f t="shared" si="143"/>
        <v>5</v>
      </c>
    </row>
    <row r="9198" spans="1:22" x14ac:dyDescent="0.2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 s="2">
        <v>0</v>
      </c>
      <c r="H9198">
        <v>2</v>
      </c>
      <c r="I9198">
        <v>1</v>
      </c>
      <c r="J9198">
        <v>0</v>
      </c>
      <c r="K9198" s="1">
        <v>68008.850000000006</v>
      </c>
      <c r="L9198">
        <v>0</v>
      </c>
      <c r="M9198">
        <v>15</v>
      </c>
      <c r="N9198">
        <v>3586</v>
      </c>
      <c r="O9198">
        <v>8</v>
      </c>
      <c r="P9198">
        <v>85</v>
      </c>
      <c r="Q9198">
        <v>0.53333333333333333</v>
      </c>
      <c r="R9198">
        <v>53790</v>
      </c>
      <c r="S9198" t="str" cm="1">
        <f t="array" ref="S9198">_xlfn.IFS(E9201&lt;30,"18-29",E9201&lt;45,"30-44",TRUE,"45+")</f>
        <v>18-29</v>
      </c>
      <c r="T9198" t="str" cm="1">
        <f t="array" ref="T9198">_xlfn.IFS(F9198&lt;=2,"0-2 Years",F9198&lt;=5,"3-5 Years",F9198&lt;=8,"6-8 Years",TRUE,"9-10 Years")</f>
        <v>9-10 Years</v>
      </c>
      <c r="U9198" t="str" cm="1">
        <f t="array" ref="U9198">_xlfn.IFS(P9198&gt;60,"High Risk",P9198&gt;30,"Medium Risk",TRUE,"Low Risk")</f>
        <v>High Risk</v>
      </c>
      <c r="V9198">
        <f t="shared" si="143"/>
        <v>6</v>
      </c>
    </row>
    <row r="9199" spans="1:22" hidden="1" x14ac:dyDescent="0.2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 s="2">
        <v>83074</v>
      </c>
      <c r="H9199">
        <v>1</v>
      </c>
      <c r="I9199">
        <v>1</v>
      </c>
      <c r="J9199">
        <v>0</v>
      </c>
      <c r="K9199" s="1">
        <v>132673.22</v>
      </c>
      <c r="L9199">
        <v>0</v>
      </c>
      <c r="M9199">
        <v>30</v>
      </c>
      <c r="N9199">
        <v>4587</v>
      </c>
      <c r="O9199">
        <v>0</v>
      </c>
      <c r="P9199">
        <v>173</v>
      </c>
      <c r="Q9199">
        <v>0</v>
      </c>
      <c r="R9199">
        <v>137610</v>
      </c>
      <c r="S9199" t="str" cm="1">
        <f t="array" ref="S9199">_xlfn.IFS(E9202&lt;30,"18-29",E9202&lt;45,"30-44",TRUE,"45+")</f>
        <v>30-44</v>
      </c>
      <c r="T9199" t="str" cm="1">
        <f t="array" ref="T9199">_xlfn.IFS(F9199&lt;=2,"0-2 Years",F9199&lt;=5,"3-5 Years",F9199&lt;=8,"6-8 Years",TRUE,"9-10 Years")</f>
        <v>3-5 Years</v>
      </c>
      <c r="U9199" t="str" cm="1">
        <f t="array" ref="U9199">_xlfn.IFS(P9199&gt;60,"High Risk",P9199&gt;30,"Medium Risk",TRUE,"Low Risk")</f>
        <v>High Risk</v>
      </c>
      <c r="V9199">
        <f t="shared" si="143"/>
        <v>5</v>
      </c>
    </row>
    <row r="9200" spans="1:22" hidden="1" x14ac:dyDescent="0.2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 s="2">
        <v>141792.60999999999</v>
      </c>
      <c r="H9200">
        <v>1</v>
      </c>
      <c r="I9200">
        <v>1</v>
      </c>
      <c r="J9200">
        <v>1</v>
      </c>
      <c r="K9200" s="1">
        <v>22001.91</v>
      </c>
      <c r="L9200">
        <v>0</v>
      </c>
      <c r="M9200">
        <v>18</v>
      </c>
      <c r="N9200">
        <v>4474</v>
      </c>
      <c r="O9200">
        <v>3</v>
      </c>
      <c r="P9200">
        <v>59</v>
      </c>
      <c r="Q9200">
        <v>0.16666666666666666</v>
      </c>
      <c r="R9200">
        <v>80532</v>
      </c>
      <c r="S9200" t="str" cm="1">
        <f t="array" ref="S9200">_xlfn.IFS(E9203&lt;30,"18-29",E9203&lt;45,"30-44",TRUE,"45+")</f>
        <v>30-44</v>
      </c>
      <c r="T9200" t="str" cm="1">
        <f t="array" ref="T9200">_xlfn.IFS(F9200&lt;=2,"0-2 Years",F9200&lt;=5,"3-5 Years",F9200&lt;=8,"6-8 Years",TRUE,"9-10 Years")</f>
        <v>3-5 Years</v>
      </c>
      <c r="U9200" t="str" cm="1">
        <f t="array" ref="U9200">_xlfn.IFS(P9200&gt;60,"High Risk",P9200&gt;30,"Medium Risk",TRUE,"Low Risk")</f>
        <v>Medium Risk</v>
      </c>
      <c r="V9200">
        <f t="shared" si="143"/>
        <v>2</v>
      </c>
    </row>
    <row r="9201" spans="1:22" x14ac:dyDescent="0.2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 s="2">
        <v>0</v>
      </c>
      <c r="H9201">
        <v>1</v>
      </c>
      <c r="I9201">
        <v>1</v>
      </c>
      <c r="J9201">
        <v>0</v>
      </c>
      <c r="K9201" s="1">
        <v>100200.4</v>
      </c>
      <c r="L9201">
        <v>1</v>
      </c>
      <c r="M9201">
        <v>25</v>
      </c>
      <c r="N9201">
        <v>101</v>
      </c>
      <c r="O9201">
        <v>10</v>
      </c>
      <c r="P9201">
        <v>11</v>
      </c>
      <c r="Q9201">
        <v>0.4</v>
      </c>
      <c r="R9201">
        <v>2525</v>
      </c>
      <c r="S9201" t="str" cm="1">
        <f t="array" ref="S9201">_xlfn.IFS(E9204&lt;30,"18-29",E9204&lt;45,"30-44",TRUE,"45+")</f>
        <v>30-44</v>
      </c>
      <c r="T9201" t="str" cm="1">
        <f t="array" ref="T9201">_xlfn.IFS(F9201&lt;=2,"0-2 Years",F9201&lt;=5,"3-5 Years",F9201&lt;=8,"6-8 Years",TRUE,"9-10 Years")</f>
        <v>6-8 Years</v>
      </c>
      <c r="U9201" t="str" cm="1">
        <f t="array" ref="U9201">_xlfn.IFS(P9201&gt;60,"High Risk",P9201&gt;30,"Medium Risk",TRUE,"Low Risk")</f>
        <v>Low Risk</v>
      </c>
      <c r="V9201">
        <f t="shared" si="143"/>
        <v>8</v>
      </c>
    </row>
    <row r="9202" spans="1:22" x14ac:dyDescent="0.2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 s="2">
        <v>0</v>
      </c>
      <c r="H9202">
        <v>1</v>
      </c>
      <c r="I9202">
        <v>0</v>
      </c>
      <c r="J9202">
        <v>0</v>
      </c>
      <c r="K9202" s="1">
        <v>122604.44</v>
      </c>
      <c r="L9202">
        <v>0</v>
      </c>
      <c r="M9202">
        <v>19</v>
      </c>
      <c r="N9202">
        <v>1008</v>
      </c>
      <c r="O9202">
        <v>8</v>
      </c>
      <c r="P9202">
        <v>137</v>
      </c>
      <c r="Q9202">
        <v>0.42105263157894735</v>
      </c>
      <c r="R9202">
        <v>19152</v>
      </c>
      <c r="S9202" t="str" cm="1">
        <f t="array" ref="S9202">_xlfn.IFS(E9205&lt;30,"18-29",E9205&lt;45,"30-44",TRUE,"45+")</f>
        <v>45+</v>
      </c>
      <c r="T9202" t="str" cm="1">
        <f t="array" ref="T9202">_xlfn.IFS(F9202&lt;=2,"0-2 Years",F9202&lt;=5,"3-5 Years",F9202&lt;=8,"6-8 Years",TRUE,"9-10 Years")</f>
        <v>6-8 Years</v>
      </c>
      <c r="U9202" t="str" cm="1">
        <f t="array" ref="U9202">_xlfn.IFS(P9202&gt;60,"High Risk",P9202&gt;30,"Medium Risk",TRUE,"Low Risk")</f>
        <v>High Risk</v>
      </c>
      <c r="V9202">
        <f t="shared" si="143"/>
        <v>8</v>
      </c>
    </row>
    <row r="9203" spans="1:22" hidden="1" x14ac:dyDescent="0.2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 s="2">
        <v>106870.12</v>
      </c>
      <c r="H9203">
        <v>2</v>
      </c>
      <c r="I9203">
        <v>1</v>
      </c>
      <c r="J9203">
        <v>0</v>
      </c>
      <c r="K9203" s="1">
        <v>100564.37</v>
      </c>
      <c r="L9203">
        <v>0</v>
      </c>
      <c r="M9203">
        <v>20</v>
      </c>
      <c r="N9203">
        <v>2770</v>
      </c>
      <c r="O9203">
        <v>6</v>
      </c>
      <c r="P9203">
        <v>23</v>
      </c>
      <c r="Q9203">
        <v>0.3</v>
      </c>
      <c r="R9203">
        <v>55400</v>
      </c>
      <c r="S9203" t="str" cm="1">
        <f t="array" ref="S9203">_xlfn.IFS(E9206&lt;30,"18-29",E9206&lt;45,"30-44",TRUE,"45+")</f>
        <v>30-44</v>
      </c>
      <c r="T9203" t="str" cm="1">
        <f t="array" ref="T9203">_xlfn.IFS(F9203&lt;=2,"0-2 Years",F9203&lt;=5,"3-5 Years",F9203&lt;=8,"6-8 Years",TRUE,"9-10 Years")</f>
        <v>0-2 Years</v>
      </c>
      <c r="U9203" t="str" cm="1">
        <f t="array" ref="U9203">_xlfn.IFS(P9203&gt;60,"High Risk",P9203&gt;30,"Medium Risk",TRUE,"Low Risk")</f>
        <v>Low Risk</v>
      </c>
      <c r="V9203">
        <f t="shared" si="143"/>
        <v>4</v>
      </c>
    </row>
    <row r="9204" spans="1:22" hidden="1" x14ac:dyDescent="0.2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 s="2">
        <v>120962.59</v>
      </c>
      <c r="H9204">
        <v>1</v>
      </c>
      <c r="I9204">
        <v>1</v>
      </c>
      <c r="J9204">
        <v>0</v>
      </c>
      <c r="K9204" s="1">
        <v>5419.31</v>
      </c>
      <c r="L9204">
        <v>0</v>
      </c>
      <c r="M9204">
        <v>17</v>
      </c>
      <c r="N9204">
        <v>1734</v>
      </c>
      <c r="O9204">
        <v>7</v>
      </c>
      <c r="P9204">
        <v>100</v>
      </c>
      <c r="Q9204">
        <v>0.41176470588235292</v>
      </c>
      <c r="R9204">
        <v>29478</v>
      </c>
      <c r="S9204" t="str" cm="1">
        <f t="array" ref="S9204">_xlfn.IFS(E9207&lt;30,"18-29",E9207&lt;45,"30-44",TRUE,"45+")</f>
        <v>30-44</v>
      </c>
      <c r="T9204" t="str" cm="1">
        <f t="array" ref="T9204">_xlfn.IFS(F9204&lt;=2,"0-2 Years",F9204&lt;=5,"3-5 Years",F9204&lt;=8,"6-8 Years",TRUE,"9-10 Years")</f>
        <v>9-10 Years</v>
      </c>
      <c r="U9204" t="str" cm="1">
        <f t="array" ref="U9204">_xlfn.IFS(P9204&gt;60,"High Risk",P9204&gt;30,"Medium Risk",TRUE,"Low Risk")</f>
        <v>High Risk</v>
      </c>
      <c r="V9204">
        <f t="shared" si="143"/>
        <v>5</v>
      </c>
    </row>
    <row r="9205" spans="1:22" x14ac:dyDescent="0.2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 s="2">
        <v>0</v>
      </c>
      <c r="H9205">
        <v>2</v>
      </c>
      <c r="I9205">
        <v>0</v>
      </c>
      <c r="J9205">
        <v>0</v>
      </c>
      <c r="K9205" s="1">
        <v>123587.83</v>
      </c>
      <c r="L9205">
        <v>1</v>
      </c>
      <c r="M9205">
        <v>8</v>
      </c>
      <c r="N9205">
        <v>2879</v>
      </c>
      <c r="O9205">
        <v>10</v>
      </c>
      <c r="P9205">
        <v>73</v>
      </c>
      <c r="Q9205">
        <v>1</v>
      </c>
      <c r="R9205">
        <v>23032</v>
      </c>
      <c r="S9205" t="str" cm="1">
        <f t="array" ref="S9205">_xlfn.IFS(E9208&lt;30,"18-29",E9208&lt;45,"30-44",TRUE,"45+")</f>
        <v>45+</v>
      </c>
      <c r="T9205" t="str" cm="1">
        <f t="array" ref="T9205">_xlfn.IFS(F9205&lt;=2,"0-2 Years",F9205&lt;=5,"3-5 Years",F9205&lt;=8,"6-8 Years",TRUE,"9-10 Years")</f>
        <v>3-5 Years</v>
      </c>
      <c r="U9205" t="str" cm="1">
        <f t="array" ref="U9205">_xlfn.IFS(P9205&gt;60,"High Risk",P9205&gt;30,"Medium Risk",TRUE,"Low Risk")</f>
        <v>High Risk</v>
      </c>
      <c r="V9205">
        <f t="shared" si="143"/>
        <v>7</v>
      </c>
    </row>
    <row r="9206" spans="1:22" x14ac:dyDescent="0.2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 s="2">
        <v>0</v>
      </c>
      <c r="H9206">
        <v>2</v>
      </c>
      <c r="I9206">
        <v>1</v>
      </c>
      <c r="J9206">
        <v>0</v>
      </c>
      <c r="K9206" s="1">
        <v>13935.32</v>
      </c>
      <c r="L9206">
        <v>0</v>
      </c>
      <c r="M9206">
        <v>15</v>
      </c>
      <c r="N9206">
        <v>1592</v>
      </c>
      <c r="O9206">
        <v>7</v>
      </c>
      <c r="P9206">
        <v>142</v>
      </c>
      <c r="Q9206">
        <v>0.46666666666666667</v>
      </c>
      <c r="R9206">
        <v>23880</v>
      </c>
      <c r="S9206" t="str" cm="1">
        <f t="array" ref="S9206">_xlfn.IFS(E9209&lt;30,"18-29",E9209&lt;45,"30-44",TRUE,"45+")</f>
        <v>45+</v>
      </c>
      <c r="T9206" t="str" cm="1">
        <f t="array" ref="T9206">_xlfn.IFS(F9206&lt;=2,"0-2 Years",F9206&lt;=5,"3-5 Years",F9206&lt;=8,"6-8 Years",TRUE,"9-10 Years")</f>
        <v>3-5 Years</v>
      </c>
      <c r="U9206" t="str" cm="1">
        <f t="array" ref="U9206">_xlfn.IFS(P9206&gt;60,"High Risk",P9206&gt;30,"Medium Risk",TRUE,"Low Risk")</f>
        <v>High Risk</v>
      </c>
      <c r="V9206">
        <f t="shared" si="143"/>
        <v>6</v>
      </c>
    </row>
    <row r="9207" spans="1:22" hidden="1" x14ac:dyDescent="0.2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 s="2">
        <v>110527.17</v>
      </c>
      <c r="H9207">
        <v>1</v>
      </c>
      <c r="I9207">
        <v>1</v>
      </c>
      <c r="J9207">
        <v>1</v>
      </c>
      <c r="K9207" s="1">
        <v>87060.77</v>
      </c>
      <c r="L9207">
        <v>0</v>
      </c>
      <c r="M9207">
        <v>24</v>
      </c>
      <c r="N9207">
        <v>1596</v>
      </c>
      <c r="O9207">
        <v>6</v>
      </c>
      <c r="P9207">
        <v>179</v>
      </c>
      <c r="Q9207">
        <v>0.25</v>
      </c>
      <c r="R9207">
        <v>38304</v>
      </c>
      <c r="S9207" t="str" cm="1">
        <f t="array" ref="S9207">_xlfn.IFS(E9210&lt;30,"18-29",E9210&lt;45,"30-44",TRUE,"45+")</f>
        <v>30-44</v>
      </c>
      <c r="T9207" t="str" cm="1">
        <f t="array" ref="T9207">_xlfn.IFS(F9207&lt;=2,"0-2 Years",F9207&lt;=5,"3-5 Years",F9207&lt;=8,"6-8 Years",TRUE,"9-10 Years")</f>
        <v>0-2 Years</v>
      </c>
      <c r="U9207" t="str" cm="1">
        <f t="array" ref="U9207">_xlfn.IFS(P9207&gt;60,"High Risk",P9207&gt;30,"Medium Risk",TRUE,"Low Risk")</f>
        <v>High Risk</v>
      </c>
      <c r="V9207">
        <f t="shared" si="143"/>
        <v>3</v>
      </c>
    </row>
    <row r="9208" spans="1:22" x14ac:dyDescent="0.2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 s="2">
        <v>133723.43</v>
      </c>
      <c r="H9208">
        <v>1</v>
      </c>
      <c r="I9208">
        <v>0</v>
      </c>
      <c r="J9208">
        <v>0</v>
      </c>
      <c r="K9208" s="1">
        <v>4859.59</v>
      </c>
      <c r="L9208">
        <v>1</v>
      </c>
      <c r="M9208">
        <v>1</v>
      </c>
      <c r="N9208">
        <v>830</v>
      </c>
      <c r="O9208">
        <v>8</v>
      </c>
      <c r="P9208">
        <v>66</v>
      </c>
      <c r="Q9208">
        <v>1</v>
      </c>
      <c r="R9208">
        <v>830</v>
      </c>
      <c r="S9208" t="str" cm="1">
        <f t="array" ref="S9208">_xlfn.IFS(E9211&lt;30,"18-29",E9211&lt;45,"30-44",TRUE,"45+")</f>
        <v>18-29</v>
      </c>
      <c r="T9208" t="str" cm="1">
        <f t="array" ref="T9208">_xlfn.IFS(F9208&lt;=2,"0-2 Years",F9208&lt;=5,"3-5 Years",F9208&lt;=8,"6-8 Years",TRUE,"9-10 Years")</f>
        <v>0-2 Years</v>
      </c>
      <c r="U9208" t="str" cm="1">
        <f t="array" ref="U9208">_xlfn.IFS(P9208&gt;60,"High Risk",P9208&gt;30,"Medium Risk",TRUE,"Low Risk")</f>
        <v>High Risk</v>
      </c>
      <c r="V9208">
        <f t="shared" si="143"/>
        <v>7</v>
      </c>
    </row>
    <row r="9209" spans="1:22" x14ac:dyDescent="0.2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 s="2">
        <v>112670.48</v>
      </c>
      <c r="H9209">
        <v>1</v>
      </c>
      <c r="I9209">
        <v>1</v>
      </c>
      <c r="J9209">
        <v>0</v>
      </c>
      <c r="K9209" s="1">
        <v>21085.17</v>
      </c>
      <c r="L9209">
        <v>1</v>
      </c>
      <c r="M9209">
        <v>16</v>
      </c>
      <c r="N9209">
        <v>3735</v>
      </c>
      <c r="O9209">
        <v>4</v>
      </c>
      <c r="P9209">
        <v>165</v>
      </c>
      <c r="Q9209">
        <v>0.25</v>
      </c>
      <c r="R9209">
        <v>59760</v>
      </c>
      <c r="S9209" t="str" cm="1">
        <f t="array" ref="S9209">_xlfn.IFS(E9212&lt;30,"18-29",E9212&lt;45,"30-44",TRUE,"45+")</f>
        <v>30-44</v>
      </c>
      <c r="T9209" t="str" cm="1">
        <f t="array" ref="T9209">_xlfn.IFS(F9209&lt;=2,"0-2 Years",F9209&lt;=5,"3-5 Years",F9209&lt;=8,"6-8 Years",TRUE,"9-10 Years")</f>
        <v>3-5 Years</v>
      </c>
      <c r="U9209" t="str" cm="1">
        <f t="array" ref="U9209">_xlfn.IFS(P9209&gt;60,"High Risk",P9209&gt;30,"Medium Risk",TRUE,"Low Risk")</f>
        <v>High Risk</v>
      </c>
      <c r="V9209">
        <f t="shared" si="143"/>
        <v>6</v>
      </c>
    </row>
    <row r="9210" spans="1:22" hidden="1" x14ac:dyDescent="0.2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 s="2">
        <v>0</v>
      </c>
      <c r="H9210">
        <v>2</v>
      </c>
      <c r="I9210">
        <v>1</v>
      </c>
      <c r="J9210">
        <v>1</v>
      </c>
      <c r="K9210" s="1">
        <v>26733.86</v>
      </c>
      <c r="L9210">
        <v>0</v>
      </c>
      <c r="M9210">
        <v>3</v>
      </c>
      <c r="N9210">
        <v>547</v>
      </c>
      <c r="O9210">
        <v>2</v>
      </c>
      <c r="P9210">
        <v>46</v>
      </c>
      <c r="Q9210">
        <v>0.66666666666666663</v>
      </c>
      <c r="R9210">
        <v>1641</v>
      </c>
      <c r="S9210" t="str" cm="1">
        <f t="array" ref="S9210">_xlfn.IFS(E9213&lt;30,"18-29",E9213&lt;45,"30-44",TRUE,"45+")</f>
        <v>30-44</v>
      </c>
      <c r="T9210" t="str" cm="1">
        <f t="array" ref="T9210">_xlfn.IFS(F9210&lt;=2,"0-2 Years",F9210&lt;=5,"3-5 Years",F9210&lt;=8,"6-8 Years",TRUE,"9-10 Years")</f>
        <v>0-2 Years</v>
      </c>
      <c r="U9210" t="str" cm="1">
        <f t="array" ref="U9210">_xlfn.IFS(P9210&gt;60,"High Risk",P9210&gt;30,"Medium Risk",TRUE,"Low Risk")</f>
        <v>Medium Risk</v>
      </c>
      <c r="V9210">
        <f t="shared" si="143"/>
        <v>4</v>
      </c>
    </row>
    <row r="9211" spans="1:22" x14ac:dyDescent="0.2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 s="2">
        <v>116084.32</v>
      </c>
      <c r="H9211">
        <v>1</v>
      </c>
      <c r="I9211">
        <v>1</v>
      </c>
      <c r="J9211">
        <v>0</v>
      </c>
      <c r="K9211" s="1">
        <v>89734.7</v>
      </c>
      <c r="L9211">
        <v>0</v>
      </c>
      <c r="M9211">
        <v>9</v>
      </c>
      <c r="N9211">
        <v>3894</v>
      </c>
      <c r="O9211">
        <v>2</v>
      </c>
      <c r="P9211">
        <v>104</v>
      </c>
      <c r="Q9211">
        <v>0.22222222222222221</v>
      </c>
      <c r="R9211">
        <v>35046</v>
      </c>
      <c r="S9211" t="str" cm="1">
        <f t="array" ref="S9211">_xlfn.IFS(E9214&lt;30,"18-29",E9214&lt;45,"30-44",TRUE,"45+")</f>
        <v>30-44</v>
      </c>
      <c r="T9211" t="str" cm="1">
        <f t="array" ref="T9211">_xlfn.IFS(F9211&lt;=2,"0-2 Years",F9211&lt;=5,"3-5 Years",F9211&lt;=8,"6-8 Years",TRUE,"9-10 Years")</f>
        <v>0-2 Years</v>
      </c>
      <c r="U9211" t="str" cm="1">
        <f t="array" ref="U9211">_xlfn.IFS(P9211&gt;60,"High Risk",P9211&gt;30,"Medium Risk",TRUE,"Low Risk")</f>
        <v>High Risk</v>
      </c>
      <c r="V9211">
        <f t="shared" si="143"/>
        <v>6</v>
      </c>
    </row>
    <row r="9212" spans="1:22" x14ac:dyDescent="0.2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 s="2">
        <v>0</v>
      </c>
      <c r="H9212">
        <v>1</v>
      </c>
      <c r="I9212">
        <v>1</v>
      </c>
      <c r="J9212">
        <v>1</v>
      </c>
      <c r="K9212" s="1">
        <v>179540.73</v>
      </c>
      <c r="L9212">
        <v>1</v>
      </c>
      <c r="M9212">
        <v>13</v>
      </c>
      <c r="N9212">
        <v>1936</v>
      </c>
      <c r="O9212">
        <v>3</v>
      </c>
      <c r="P9212">
        <v>114</v>
      </c>
      <c r="Q9212">
        <v>0.23076923076923078</v>
      </c>
      <c r="R9212">
        <v>25168</v>
      </c>
      <c r="S9212" t="str" cm="1">
        <f t="array" ref="S9212">_xlfn.IFS(E9215&lt;30,"18-29",E9215&lt;45,"30-44",TRUE,"45+")</f>
        <v>30-44</v>
      </c>
      <c r="T9212" t="str" cm="1">
        <f t="array" ref="T9212">_xlfn.IFS(F9212&lt;=2,"0-2 Years",F9212&lt;=5,"3-5 Years",F9212&lt;=8,"6-8 Years",TRUE,"9-10 Years")</f>
        <v>0-2 Years</v>
      </c>
      <c r="U9212" t="str" cm="1">
        <f t="array" ref="U9212">_xlfn.IFS(P9212&gt;60,"High Risk",P9212&gt;30,"Medium Risk",TRUE,"Low Risk")</f>
        <v>High Risk</v>
      </c>
      <c r="V9212">
        <f t="shared" si="143"/>
        <v>6</v>
      </c>
    </row>
    <row r="9213" spans="1:22" x14ac:dyDescent="0.2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 s="2">
        <v>0</v>
      </c>
      <c r="H9213">
        <v>2</v>
      </c>
      <c r="I9213">
        <v>1</v>
      </c>
      <c r="J9213">
        <v>0</v>
      </c>
      <c r="K9213" s="1">
        <v>173219.09</v>
      </c>
      <c r="L9213">
        <v>0</v>
      </c>
      <c r="M9213">
        <v>19</v>
      </c>
      <c r="N9213">
        <v>3224</v>
      </c>
      <c r="O9213">
        <v>4</v>
      </c>
      <c r="P9213">
        <v>8</v>
      </c>
      <c r="Q9213">
        <v>0.21052631578947367</v>
      </c>
      <c r="R9213">
        <v>61256</v>
      </c>
      <c r="S9213" t="str" cm="1">
        <f t="array" ref="S9213">_xlfn.IFS(E9216&lt;30,"18-29",E9216&lt;45,"30-44",TRUE,"45+")</f>
        <v>30-44</v>
      </c>
      <c r="T9213" t="str" cm="1">
        <f t="array" ref="T9213">_xlfn.IFS(F9213&lt;=2,"0-2 Years",F9213&lt;=5,"3-5 Years",F9213&lt;=8,"6-8 Years",TRUE,"9-10 Years")</f>
        <v>6-8 Years</v>
      </c>
      <c r="U9213" t="str" cm="1">
        <f t="array" ref="U9213">_xlfn.IFS(P9213&gt;60,"High Risk",P9213&gt;30,"Medium Risk",TRUE,"Low Risk")</f>
        <v>Low Risk</v>
      </c>
      <c r="V9213">
        <f t="shared" si="143"/>
        <v>6</v>
      </c>
    </row>
    <row r="9214" spans="1:22" hidden="1" x14ac:dyDescent="0.2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 s="2">
        <v>0</v>
      </c>
      <c r="H9214">
        <v>2</v>
      </c>
      <c r="I9214">
        <v>1</v>
      </c>
      <c r="J9214">
        <v>1</v>
      </c>
      <c r="K9214" s="1">
        <v>37411.35</v>
      </c>
      <c r="L9214">
        <v>0</v>
      </c>
      <c r="M9214">
        <v>5</v>
      </c>
      <c r="N9214">
        <v>240</v>
      </c>
      <c r="O9214">
        <v>0</v>
      </c>
      <c r="P9214">
        <v>24</v>
      </c>
      <c r="Q9214">
        <v>0</v>
      </c>
      <c r="R9214">
        <v>1200</v>
      </c>
      <c r="S9214" t="str" cm="1">
        <f t="array" ref="S9214">_xlfn.IFS(E9217&lt;30,"18-29",E9217&lt;45,"30-44",TRUE,"45+")</f>
        <v>30-44</v>
      </c>
      <c r="T9214" t="str" cm="1">
        <f t="array" ref="T9214">_xlfn.IFS(F9214&lt;=2,"0-2 Years",F9214&lt;=5,"3-5 Years",F9214&lt;=8,"6-8 Years",TRUE,"9-10 Years")</f>
        <v>9-10 Years</v>
      </c>
      <c r="U9214" t="str" cm="1">
        <f t="array" ref="U9214">_xlfn.IFS(P9214&gt;60,"High Risk",P9214&gt;30,"Medium Risk",TRUE,"Low Risk")</f>
        <v>Low Risk</v>
      </c>
      <c r="V9214">
        <f t="shared" si="143"/>
        <v>3</v>
      </c>
    </row>
    <row r="9215" spans="1:22" hidden="1" x14ac:dyDescent="0.2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 s="2">
        <v>82441.75</v>
      </c>
      <c r="H9215">
        <v>1</v>
      </c>
      <c r="I9215">
        <v>0</v>
      </c>
      <c r="J9215">
        <v>0</v>
      </c>
      <c r="K9215" s="1">
        <v>80852.11</v>
      </c>
      <c r="L9215">
        <v>0</v>
      </c>
      <c r="M9215">
        <v>8</v>
      </c>
      <c r="N9215">
        <v>3203</v>
      </c>
      <c r="O9215">
        <v>6</v>
      </c>
      <c r="P9215">
        <v>9</v>
      </c>
      <c r="Q9215">
        <v>0.75</v>
      </c>
      <c r="R9215">
        <v>25624</v>
      </c>
      <c r="S9215" t="str" cm="1">
        <f t="array" ref="S9215">_xlfn.IFS(E9218&lt;30,"18-29",E9218&lt;45,"30-44",TRUE,"45+")</f>
        <v>30-44</v>
      </c>
      <c r="T9215" t="str" cm="1">
        <f t="array" ref="T9215">_xlfn.IFS(F9215&lt;=2,"0-2 Years",F9215&lt;=5,"3-5 Years",F9215&lt;=8,"6-8 Years",TRUE,"9-10 Years")</f>
        <v>3-5 Years</v>
      </c>
      <c r="U9215" t="str" cm="1">
        <f t="array" ref="U9215">_xlfn.IFS(P9215&gt;60,"High Risk",P9215&gt;30,"Medium Risk",TRUE,"Low Risk")</f>
        <v>Low Risk</v>
      </c>
      <c r="V9215">
        <f t="shared" si="143"/>
        <v>5</v>
      </c>
    </row>
    <row r="9216" spans="1:22" hidden="1" x14ac:dyDescent="0.2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 s="2">
        <v>0</v>
      </c>
      <c r="H9216">
        <v>2</v>
      </c>
      <c r="I9216">
        <v>1</v>
      </c>
      <c r="J9216">
        <v>1</v>
      </c>
      <c r="K9216" s="1">
        <v>43174.49</v>
      </c>
      <c r="L9216">
        <v>1</v>
      </c>
      <c r="M9216">
        <v>1</v>
      </c>
      <c r="N9216">
        <v>3710</v>
      </c>
      <c r="O9216">
        <v>3</v>
      </c>
      <c r="P9216">
        <v>99</v>
      </c>
      <c r="Q9216">
        <v>1</v>
      </c>
      <c r="R9216">
        <v>3710</v>
      </c>
      <c r="S9216" t="str" cm="1">
        <f t="array" ref="S9216">_xlfn.IFS(E9219&lt;30,"18-29",E9219&lt;45,"30-44",TRUE,"45+")</f>
        <v>30-44</v>
      </c>
      <c r="T9216" t="str" cm="1">
        <f t="array" ref="T9216">_xlfn.IFS(F9216&lt;=2,"0-2 Years",F9216&lt;=5,"3-5 Years",F9216&lt;=8,"6-8 Years",TRUE,"9-10 Years")</f>
        <v>9-10 Years</v>
      </c>
      <c r="U9216" t="str" cm="1">
        <f t="array" ref="U9216">_xlfn.IFS(P9216&gt;60,"High Risk",P9216&gt;30,"Medium Risk",TRUE,"Low Risk")</f>
        <v>High Risk</v>
      </c>
      <c r="V9216">
        <f t="shared" si="143"/>
        <v>3</v>
      </c>
    </row>
    <row r="9217" spans="1:22" hidden="1" x14ac:dyDescent="0.2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 s="2">
        <v>134171.79999999999</v>
      </c>
      <c r="H9217">
        <v>4</v>
      </c>
      <c r="I9217">
        <v>1</v>
      </c>
      <c r="J9217">
        <v>1</v>
      </c>
      <c r="K9217" s="1">
        <v>70927.11</v>
      </c>
      <c r="L9217">
        <v>1</v>
      </c>
      <c r="M9217">
        <v>15</v>
      </c>
      <c r="N9217">
        <v>4704</v>
      </c>
      <c r="O9217">
        <v>7</v>
      </c>
      <c r="P9217">
        <v>94</v>
      </c>
      <c r="Q9217">
        <v>0.46666666666666667</v>
      </c>
      <c r="R9217">
        <v>70560</v>
      </c>
      <c r="S9217" t="str" cm="1">
        <f t="array" ref="S9217">_xlfn.IFS(E9220&lt;30,"18-29",E9220&lt;45,"30-44",TRUE,"45+")</f>
        <v>45+</v>
      </c>
      <c r="T9217" t="str" cm="1">
        <f t="array" ref="T9217">_xlfn.IFS(F9217&lt;=2,"0-2 Years",F9217&lt;=5,"3-5 Years",F9217&lt;=8,"6-8 Years",TRUE,"9-10 Years")</f>
        <v>9-10 Years</v>
      </c>
      <c r="U9217" t="str" cm="1">
        <f t="array" ref="U9217">_xlfn.IFS(P9217&gt;60,"High Risk",P9217&gt;30,"Medium Risk",TRUE,"Low Risk")</f>
        <v>High Risk</v>
      </c>
      <c r="V9217">
        <f t="shared" si="143"/>
        <v>0</v>
      </c>
    </row>
    <row r="9218" spans="1:22" hidden="1" x14ac:dyDescent="0.2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 s="2">
        <v>0</v>
      </c>
      <c r="H9218">
        <v>2</v>
      </c>
      <c r="I9218">
        <v>1</v>
      </c>
      <c r="J9218">
        <v>1</v>
      </c>
      <c r="K9218" s="1">
        <v>54265.55</v>
      </c>
      <c r="L9218">
        <v>0</v>
      </c>
      <c r="M9218">
        <v>28</v>
      </c>
      <c r="N9218">
        <v>1914</v>
      </c>
      <c r="O9218">
        <v>2</v>
      </c>
      <c r="P9218">
        <v>23</v>
      </c>
      <c r="Q9218">
        <v>7.1428571428571425E-2</v>
      </c>
      <c r="R9218">
        <v>53592</v>
      </c>
      <c r="S9218" t="str" cm="1">
        <f t="array" ref="S9218">_xlfn.IFS(E9221&lt;30,"18-29",E9221&lt;45,"30-44",TRUE,"45+")</f>
        <v>30-44</v>
      </c>
      <c r="T9218" t="str" cm="1">
        <f t="array" ref="T9218">_xlfn.IFS(F9218&lt;=2,"0-2 Years",F9218&lt;=5,"3-5 Years",F9218&lt;=8,"6-8 Years",TRUE,"9-10 Years")</f>
        <v>9-10 Years</v>
      </c>
      <c r="U9218" t="str" cm="1">
        <f t="array" ref="U9218">_xlfn.IFS(P9218&gt;60,"High Risk",P9218&gt;30,"Medium Risk",TRUE,"Low Risk")</f>
        <v>Low Risk</v>
      </c>
      <c r="V9218">
        <f t="shared" si="143"/>
        <v>3</v>
      </c>
    </row>
    <row r="9219" spans="1:22" hidden="1" x14ac:dyDescent="0.2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 s="2">
        <v>0</v>
      </c>
      <c r="H9219">
        <v>2</v>
      </c>
      <c r="I9219">
        <v>1</v>
      </c>
      <c r="J9219">
        <v>1</v>
      </c>
      <c r="K9219" s="1">
        <v>41872.17</v>
      </c>
      <c r="L9219">
        <v>0</v>
      </c>
      <c r="M9219">
        <v>19</v>
      </c>
      <c r="N9219">
        <v>489</v>
      </c>
      <c r="O9219">
        <v>0</v>
      </c>
      <c r="P9219">
        <v>93</v>
      </c>
      <c r="Q9219">
        <v>0</v>
      </c>
      <c r="R9219">
        <v>9291</v>
      </c>
      <c r="S9219" t="str" cm="1">
        <f t="array" ref="S9219">_xlfn.IFS(E9222&lt;30,"18-29",E9222&lt;45,"30-44",TRUE,"45+")</f>
        <v>45+</v>
      </c>
      <c r="T9219" t="str" cm="1">
        <f t="array" ref="T9219">_xlfn.IFS(F9219&lt;=2,"0-2 Years",F9219&lt;=5,"3-5 Years",F9219&lt;=8,"6-8 Years",TRUE,"9-10 Years")</f>
        <v>3-5 Years</v>
      </c>
      <c r="U9219" t="str" cm="1">
        <f t="array" ref="U9219">_xlfn.IFS(P9219&gt;60,"High Risk",P9219&gt;30,"Medium Risk",TRUE,"Low Risk")</f>
        <v>High Risk</v>
      </c>
      <c r="V9219">
        <f t="shared" ref="V9219:V9282" si="144">IF(J9219=0,3,0)+IF(G9219=0,3,0)+IF(H9219=1,2,0)+IF(E9219&gt;45,1,0)+IF(F9219&lt;3,1,0)</f>
        <v>3</v>
      </c>
    </row>
    <row r="9220" spans="1:22" x14ac:dyDescent="0.2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 s="2">
        <v>124442.38</v>
      </c>
      <c r="H9220">
        <v>1</v>
      </c>
      <c r="I9220">
        <v>1</v>
      </c>
      <c r="J9220">
        <v>0</v>
      </c>
      <c r="K9220" s="1">
        <v>15068.53</v>
      </c>
      <c r="L9220">
        <v>1</v>
      </c>
      <c r="M9220">
        <v>27</v>
      </c>
      <c r="N9220">
        <v>3938</v>
      </c>
      <c r="O9220">
        <v>0</v>
      </c>
      <c r="P9220">
        <v>148</v>
      </c>
      <c r="Q9220">
        <v>0</v>
      </c>
      <c r="R9220">
        <v>106326</v>
      </c>
      <c r="S9220" t="str" cm="1">
        <f t="array" ref="S9220">_xlfn.IFS(E9223&lt;30,"18-29",E9223&lt;45,"30-44",TRUE,"45+")</f>
        <v>30-44</v>
      </c>
      <c r="T9220" t="str" cm="1">
        <f t="array" ref="T9220">_xlfn.IFS(F9220&lt;=2,"0-2 Years",F9220&lt;=5,"3-5 Years",F9220&lt;=8,"6-8 Years",TRUE,"9-10 Years")</f>
        <v>0-2 Years</v>
      </c>
      <c r="U9220" t="str" cm="1">
        <f t="array" ref="U9220">_xlfn.IFS(P9220&gt;60,"High Risk",P9220&gt;30,"Medium Risk",TRUE,"Low Risk")</f>
        <v>High Risk</v>
      </c>
      <c r="V9220">
        <f t="shared" si="144"/>
        <v>7</v>
      </c>
    </row>
    <row r="9221" spans="1:22" x14ac:dyDescent="0.2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 s="2">
        <v>0</v>
      </c>
      <c r="H9221">
        <v>1</v>
      </c>
      <c r="I9221">
        <v>1</v>
      </c>
      <c r="J9221">
        <v>0</v>
      </c>
      <c r="K9221" s="1">
        <v>25950.49</v>
      </c>
      <c r="L9221">
        <v>0</v>
      </c>
      <c r="M9221">
        <v>13</v>
      </c>
      <c r="N9221">
        <v>2690</v>
      </c>
      <c r="O9221">
        <v>2</v>
      </c>
      <c r="P9221">
        <v>132</v>
      </c>
      <c r="Q9221">
        <v>0.15384615384615385</v>
      </c>
      <c r="R9221">
        <v>34970</v>
      </c>
      <c r="S9221" t="str" cm="1">
        <f t="array" ref="S9221">_xlfn.IFS(E9224&lt;30,"18-29",E9224&lt;45,"30-44",TRUE,"45+")</f>
        <v>18-29</v>
      </c>
      <c r="T9221" t="str" cm="1">
        <f t="array" ref="T9221">_xlfn.IFS(F9221&lt;=2,"0-2 Years",F9221&lt;=5,"3-5 Years",F9221&lt;=8,"6-8 Years",TRUE,"9-10 Years")</f>
        <v>3-5 Years</v>
      </c>
      <c r="U9221" t="str" cm="1">
        <f t="array" ref="U9221">_xlfn.IFS(P9221&gt;60,"High Risk",P9221&gt;30,"Medium Risk",TRUE,"Low Risk")</f>
        <v>High Risk</v>
      </c>
      <c r="V9221">
        <f t="shared" si="144"/>
        <v>8</v>
      </c>
    </row>
    <row r="9222" spans="1:22" x14ac:dyDescent="0.2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 s="2">
        <v>0</v>
      </c>
      <c r="H9222">
        <v>1</v>
      </c>
      <c r="I9222">
        <v>1</v>
      </c>
      <c r="J9222">
        <v>0</v>
      </c>
      <c r="K9222" s="1">
        <v>197727.14</v>
      </c>
      <c r="L9222">
        <v>1</v>
      </c>
      <c r="M9222">
        <v>7</v>
      </c>
      <c r="N9222">
        <v>1056</v>
      </c>
      <c r="O9222">
        <v>0</v>
      </c>
      <c r="P9222">
        <v>75</v>
      </c>
      <c r="Q9222">
        <v>0</v>
      </c>
      <c r="R9222">
        <v>7392</v>
      </c>
      <c r="S9222" t="str" cm="1">
        <f t="array" ref="S9222">_xlfn.IFS(E9225&lt;30,"18-29",E9225&lt;45,"30-44",TRUE,"45+")</f>
        <v>45+</v>
      </c>
      <c r="T9222" t="str" cm="1">
        <f t="array" ref="T9222">_xlfn.IFS(F9222&lt;=2,"0-2 Years",F9222&lt;=5,"3-5 Years",F9222&lt;=8,"6-8 Years",TRUE,"9-10 Years")</f>
        <v>3-5 Years</v>
      </c>
      <c r="U9222" t="str" cm="1">
        <f t="array" ref="U9222">_xlfn.IFS(P9222&gt;60,"High Risk",P9222&gt;30,"Medium Risk",TRUE,"Low Risk")</f>
        <v>High Risk</v>
      </c>
      <c r="V9222">
        <f t="shared" si="144"/>
        <v>9</v>
      </c>
    </row>
    <row r="9223" spans="1:22" hidden="1" x14ac:dyDescent="0.2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 s="2">
        <v>108862.76</v>
      </c>
      <c r="H9223">
        <v>1</v>
      </c>
      <c r="I9223">
        <v>1</v>
      </c>
      <c r="J9223">
        <v>0</v>
      </c>
      <c r="K9223" s="1">
        <v>79555.08</v>
      </c>
      <c r="L9223">
        <v>1</v>
      </c>
      <c r="M9223">
        <v>24</v>
      </c>
      <c r="N9223">
        <v>4927</v>
      </c>
      <c r="O9223">
        <v>6</v>
      </c>
      <c r="P9223">
        <v>69</v>
      </c>
      <c r="Q9223">
        <v>0.25</v>
      </c>
      <c r="R9223">
        <v>118248</v>
      </c>
      <c r="S9223" t="str" cm="1">
        <f t="array" ref="S9223">_xlfn.IFS(E9226&lt;30,"18-29",E9226&lt;45,"30-44",TRUE,"45+")</f>
        <v>30-44</v>
      </c>
      <c r="T9223" t="str" cm="1">
        <f t="array" ref="T9223">_xlfn.IFS(F9223&lt;=2,"0-2 Years",F9223&lt;=5,"3-5 Years",F9223&lt;=8,"6-8 Years",TRUE,"9-10 Years")</f>
        <v>3-5 Years</v>
      </c>
      <c r="U9223" t="str" cm="1">
        <f t="array" ref="U9223">_xlfn.IFS(P9223&gt;60,"High Risk",P9223&gt;30,"Medium Risk",TRUE,"Low Risk")</f>
        <v>High Risk</v>
      </c>
      <c r="V9223">
        <f t="shared" si="144"/>
        <v>5</v>
      </c>
    </row>
    <row r="9224" spans="1:22" hidden="1" x14ac:dyDescent="0.2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 s="2">
        <v>141099.43</v>
      </c>
      <c r="H9224">
        <v>1</v>
      </c>
      <c r="I9224">
        <v>1</v>
      </c>
      <c r="J9224">
        <v>1</v>
      </c>
      <c r="K9224" s="1">
        <v>15607.27</v>
      </c>
      <c r="L9224">
        <v>0</v>
      </c>
      <c r="M9224">
        <v>24</v>
      </c>
      <c r="N9224">
        <v>4046</v>
      </c>
      <c r="O9224">
        <v>1</v>
      </c>
      <c r="P9224">
        <v>65</v>
      </c>
      <c r="Q9224">
        <v>4.1666666666666664E-2</v>
      </c>
      <c r="R9224">
        <v>97104</v>
      </c>
      <c r="S9224" t="str" cm="1">
        <f t="array" ref="S9224">_xlfn.IFS(E9227&lt;30,"18-29",E9227&lt;45,"30-44",TRUE,"45+")</f>
        <v>30-44</v>
      </c>
      <c r="T9224" t="str" cm="1">
        <f t="array" ref="T9224">_xlfn.IFS(F9224&lt;=2,"0-2 Years",F9224&lt;=5,"3-5 Years",F9224&lt;=8,"6-8 Years",TRUE,"9-10 Years")</f>
        <v>3-5 Years</v>
      </c>
      <c r="U9224" t="str" cm="1">
        <f t="array" ref="U9224">_xlfn.IFS(P9224&gt;60,"High Risk",P9224&gt;30,"Medium Risk",TRUE,"Low Risk")</f>
        <v>High Risk</v>
      </c>
      <c r="V9224">
        <f t="shared" si="144"/>
        <v>2</v>
      </c>
    </row>
    <row r="9225" spans="1:22" hidden="1" x14ac:dyDescent="0.2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 s="2">
        <v>128843.67</v>
      </c>
      <c r="H9225">
        <v>1</v>
      </c>
      <c r="I9225">
        <v>1</v>
      </c>
      <c r="J9225">
        <v>1</v>
      </c>
      <c r="K9225" s="1">
        <v>134612.48000000001</v>
      </c>
      <c r="L9225">
        <v>0</v>
      </c>
      <c r="M9225">
        <v>8</v>
      </c>
      <c r="N9225">
        <v>3608</v>
      </c>
      <c r="O9225">
        <v>4</v>
      </c>
      <c r="P9225">
        <v>29</v>
      </c>
      <c r="Q9225">
        <v>0.5</v>
      </c>
      <c r="R9225">
        <v>28864</v>
      </c>
      <c r="S9225" t="str" cm="1">
        <f t="array" ref="S9225">_xlfn.IFS(E9228&lt;30,"18-29",E9228&lt;45,"30-44",TRUE,"45+")</f>
        <v>18-29</v>
      </c>
      <c r="T9225" t="str" cm="1">
        <f t="array" ref="T9225">_xlfn.IFS(F9225&lt;=2,"0-2 Years",F9225&lt;=5,"3-5 Years",F9225&lt;=8,"6-8 Years",TRUE,"9-10 Years")</f>
        <v>0-2 Years</v>
      </c>
      <c r="U9225" t="str" cm="1">
        <f t="array" ref="U9225">_xlfn.IFS(P9225&gt;60,"High Risk",P9225&gt;30,"Medium Risk",TRUE,"Low Risk")</f>
        <v>Low Risk</v>
      </c>
      <c r="V9225">
        <f t="shared" si="144"/>
        <v>4</v>
      </c>
    </row>
    <row r="9226" spans="1:22" hidden="1" x14ac:dyDescent="0.2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 s="2">
        <v>86843.61</v>
      </c>
      <c r="H9226">
        <v>1</v>
      </c>
      <c r="I9226">
        <v>0</v>
      </c>
      <c r="J9226">
        <v>1</v>
      </c>
      <c r="K9226" s="1">
        <v>159830.57999999999</v>
      </c>
      <c r="L9226">
        <v>0</v>
      </c>
      <c r="M9226">
        <v>9</v>
      </c>
      <c r="N9226">
        <v>680</v>
      </c>
      <c r="O9226">
        <v>2</v>
      </c>
      <c r="P9226">
        <v>22</v>
      </c>
      <c r="Q9226">
        <v>0.22222222222222221</v>
      </c>
      <c r="R9226">
        <v>6120</v>
      </c>
      <c r="S9226" t="str" cm="1">
        <f t="array" ref="S9226">_xlfn.IFS(E9229&lt;30,"18-29",E9229&lt;45,"30-44",TRUE,"45+")</f>
        <v>30-44</v>
      </c>
      <c r="T9226" t="str" cm="1">
        <f t="array" ref="T9226">_xlfn.IFS(F9226&lt;=2,"0-2 Years",F9226&lt;=5,"3-5 Years",F9226&lt;=8,"6-8 Years",TRUE,"9-10 Years")</f>
        <v>0-2 Years</v>
      </c>
      <c r="U9226" t="str" cm="1">
        <f t="array" ref="U9226">_xlfn.IFS(P9226&gt;60,"High Risk",P9226&gt;30,"Medium Risk",TRUE,"Low Risk")</f>
        <v>Low Risk</v>
      </c>
      <c r="V9226">
        <f t="shared" si="144"/>
        <v>3</v>
      </c>
    </row>
    <row r="9227" spans="1:22" hidden="1" x14ac:dyDescent="0.2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 s="2">
        <v>120074.97</v>
      </c>
      <c r="H9227">
        <v>2</v>
      </c>
      <c r="I9227">
        <v>1</v>
      </c>
      <c r="J9227">
        <v>1</v>
      </c>
      <c r="K9227" s="1">
        <v>162961.79</v>
      </c>
      <c r="L9227">
        <v>0</v>
      </c>
      <c r="M9227">
        <v>7</v>
      </c>
      <c r="N9227">
        <v>3793</v>
      </c>
      <c r="O9227">
        <v>0</v>
      </c>
      <c r="P9227">
        <v>176</v>
      </c>
      <c r="Q9227">
        <v>0</v>
      </c>
      <c r="R9227">
        <v>26551</v>
      </c>
      <c r="S9227" t="str" cm="1">
        <f t="array" ref="S9227">_xlfn.IFS(E9230&lt;30,"18-29",E9230&lt;45,"30-44",TRUE,"45+")</f>
        <v>30-44</v>
      </c>
      <c r="T9227" t="str" cm="1">
        <f t="array" ref="T9227">_xlfn.IFS(F9227&lt;=2,"0-2 Years",F9227&lt;=5,"3-5 Years",F9227&lt;=8,"6-8 Years",TRUE,"9-10 Years")</f>
        <v>3-5 Years</v>
      </c>
      <c r="U9227" t="str" cm="1">
        <f t="array" ref="U9227">_xlfn.IFS(P9227&gt;60,"High Risk",P9227&gt;30,"Medium Risk",TRUE,"Low Risk")</f>
        <v>High Risk</v>
      </c>
      <c r="V9227">
        <f t="shared" si="144"/>
        <v>0</v>
      </c>
    </row>
    <row r="9228" spans="1:22" hidden="1" x14ac:dyDescent="0.2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 s="2">
        <v>130231.8</v>
      </c>
      <c r="H9228">
        <v>2</v>
      </c>
      <c r="I9228">
        <v>1</v>
      </c>
      <c r="J9228">
        <v>1</v>
      </c>
      <c r="K9228" s="1">
        <v>192427.16</v>
      </c>
      <c r="L9228">
        <v>0</v>
      </c>
      <c r="M9228">
        <v>8</v>
      </c>
      <c r="N9228">
        <v>2512</v>
      </c>
      <c r="O9228">
        <v>6</v>
      </c>
      <c r="P9228">
        <v>63</v>
      </c>
      <c r="Q9228">
        <v>0.75</v>
      </c>
      <c r="R9228">
        <v>20096</v>
      </c>
      <c r="S9228" t="str" cm="1">
        <f t="array" ref="S9228">_xlfn.IFS(E9231&lt;30,"18-29",E9231&lt;45,"30-44",TRUE,"45+")</f>
        <v>30-44</v>
      </c>
      <c r="T9228" t="str" cm="1">
        <f t="array" ref="T9228">_xlfn.IFS(F9228&lt;=2,"0-2 Years",F9228&lt;=5,"3-5 Years",F9228&lt;=8,"6-8 Years",TRUE,"9-10 Years")</f>
        <v>3-5 Years</v>
      </c>
      <c r="U9228" t="str" cm="1">
        <f t="array" ref="U9228">_xlfn.IFS(P9228&gt;60,"High Risk",P9228&gt;30,"Medium Risk",TRUE,"Low Risk")</f>
        <v>High Risk</v>
      </c>
      <c r="V9228">
        <f t="shared" si="144"/>
        <v>0</v>
      </c>
    </row>
    <row r="9229" spans="1:22" x14ac:dyDescent="0.2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 s="2">
        <v>0</v>
      </c>
      <c r="H9229">
        <v>2</v>
      </c>
      <c r="I9229">
        <v>1</v>
      </c>
      <c r="J9229">
        <v>0</v>
      </c>
      <c r="K9229" s="1">
        <v>92647.94</v>
      </c>
      <c r="L9229">
        <v>0</v>
      </c>
      <c r="M9229">
        <v>2</v>
      </c>
      <c r="N9229">
        <v>484</v>
      </c>
      <c r="O9229">
        <v>2</v>
      </c>
      <c r="P9229">
        <v>35</v>
      </c>
      <c r="Q9229">
        <v>1</v>
      </c>
      <c r="R9229">
        <v>968</v>
      </c>
      <c r="S9229" t="str" cm="1">
        <f t="array" ref="S9229">_xlfn.IFS(E9232&lt;30,"18-29",E9232&lt;45,"30-44",TRUE,"45+")</f>
        <v>30-44</v>
      </c>
      <c r="T9229" t="str" cm="1">
        <f t="array" ref="T9229">_xlfn.IFS(F9229&lt;=2,"0-2 Years",F9229&lt;=5,"3-5 Years",F9229&lt;=8,"6-8 Years",TRUE,"9-10 Years")</f>
        <v>3-5 Years</v>
      </c>
      <c r="U9229" t="str" cm="1">
        <f t="array" ref="U9229">_xlfn.IFS(P9229&gt;60,"High Risk",P9229&gt;30,"Medium Risk",TRUE,"Low Risk")</f>
        <v>Medium Risk</v>
      </c>
      <c r="V9229">
        <f t="shared" si="144"/>
        <v>6</v>
      </c>
    </row>
    <row r="9230" spans="1:22" hidden="1" x14ac:dyDescent="0.2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 s="2">
        <v>109724.38</v>
      </c>
      <c r="H9230">
        <v>1</v>
      </c>
      <c r="I9230">
        <v>1</v>
      </c>
      <c r="J9230">
        <v>1</v>
      </c>
      <c r="K9230" s="1">
        <v>180022.39</v>
      </c>
      <c r="L9230">
        <v>0</v>
      </c>
      <c r="M9230">
        <v>6</v>
      </c>
      <c r="N9230">
        <v>1942</v>
      </c>
      <c r="O9230">
        <v>3</v>
      </c>
      <c r="P9230">
        <v>168</v>
      </c>
      <c r="Q9230">
        <v>0.5</v>
      </c>
      <c r="R9230">
        <v>11652</v>
      </c>
      <c r="S9230" t="str" cm="1">
        <f t="array" ref="S9230">_xlfn.IFS(E9233&lt;30,"18-29",E9233&lt;45,"30-44",TRUE,"45+")</f>
        <v>30-44</v>
      </c>
      <c r="T9230" t="str" cm="1">
        <f t="array" ref="T9230">_xlfn.IFS(F9230&lt;=2,"0-2 Years",F9230&lt;=5,"3-5 Years",F9230&lt;=8,"6-8 Years",TRUE,"9-10 Years")</f>
        <v>0-2 Years</v>
      </c>
      <c r="U9230" t="str" cm="1">
        <f t="array" ref="U9230">_xlfn.IFS(P9230&gt;60,"High Risk",P9230&gt;30,"Medium Risk",TRUE,"Low Risk")</f>
        <v>High Risk</v>
      </c>
      <c r="V9230">
        <f t="shared" si="144"/>
        <v>3</v>
      </c>
    </row>
    <row r="9231" spans="1:22" hidden="1" x14ac:dyDescent="0.2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 s="2">
        <v>111743.43</v>
      </c>
      <c r="H9231">
        <v>1</v>
      </c>
      <c r="I9231">
        <v>1</v>
      </c>
      <c r="J9231">
        <v>1</v>
      </c>
      <c r="K9231" s="1">
        <v>183584.14</v>
      </c>
      <c r="L9231">
        <v>0</v>
      </c>
      <c r="M9231">
        <v>7</v>
      </c>
      <c r="N9231">
        <v>3173</v>
      </c>
      <c r="O9231">
        <v>2</v>
      </c>
      <c r="P9231">
        <v>114</v>
      </c>
      <c r="Q9231">
        <v>0.2857142857142857</v>
      </c>
      <c r="R9231">
        <v>22211</v>
      </c>
      <c r="S9231" t="str" cm="1">
        <f t="array" ref="S9231">_xlfn.IFS(E9234&lt;30,"18-29",E9234&lt;45,"30-44",TRUE,"45+")</f>
        <v>45+</v>
      </c>
      <c r="T9231" t="str" cm="1">
        <f t="array" ref="T9231">_xlfn.IFS(F9231&lt;=2,"0-2 Years",F9231&lt;=5,"3-5 Years",F9231&lt;=8,"6-8 Years",TRUE,"9-10 Years")</f>
        <v>3-5 Years</v>
      </c>
      <c r="U9231" t="str" cm="1">
        <f t="array" ref="U9231">_xlfn.IFS(P9231&gt;60,"High Risk",P9231&gt;30,"Medium Risk",TRUE,"Low Risk")</f>
        <v>High Risk</v>
      </c>
      <c r="V9231">
        <f t="shared" si="144"/>
        <v>2</v>
      </c>
    </row>
    <row r="9232" spans="1:22" hidden="1" x14ac:dyDescent="0.2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 s="2">
        <v>121309.17</v>
      </c>
      <c r="H9232">
        <v>2</v>
      </c>
      <c r="I9232">
        <v>1</v>
      </c>
      <c r="J9232">
        <v>1</v>
      </c>
      <c r="K9232" s="1">
        <v>28750.67</v>
      </c>
      <c r="L9232">
        <v>0</v>
      </c>
      <c r="M9232">
        <v>12</v>
      </c>
      <c r="N9232">
        <v>3391</v>
      </c>
      <c r="O9232">
        <v>2</v>
      </c>
      <c r="P9232">
        <v>60</v>
      </c>
      <c r="Q9232">
        <v>0.16666666666666666</v>
      </c>
      <c r="R9232">
        <v>40692</v>
      </c>
      <c r="S9232" t="str" cm="1">
        <f t="array" ref="S9232">_xlfn.IFS(E9235&lt;30,"18-29",E9235&lt;45,"30-44",TRUE,"45+")</f>
        <v>30-44</v>
      </c>
      <c r="T9232" t="str" cm="1">
        <f t="array" ref="T9232">_xlfn.IFS(F9232&lt;=2,"0-2 Years",F9232&lt;=5,"3-5 Years",F9232&lt;=8,"6-8 Years",TRUE,"9-10 Years")</f>
        <v>6-8 Years</v>
      </c>
      <c r="U9232" t="str" cm="1">
        <f t="array" ref="U9232">_xlfn.IFS(P9232&gt;60,"High Risk",P9232&gt;30,"Medium Risk",TRUE,"Low Risk")</f>
        <v>Medium Risk</v>
      </c>
      <c r="V9232">
        <f t="shared" si="144"/>
        <v>0</v>
      </c>
    </row>
    <row r="9233" spans="1:22" hidden="1" x14ac:dyDescent="0.2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 s="2">
        <v>82697.279999999999</v>
      </c>
      <c r="H9233">
        <v>1</v>
      </c>
      <c r="I9233">
        <v>1</v>
      </c>
      <c r="J9233">
        <v>0</v>
      </c>
      <c r="K9233" s="1">
        <v>74846.67</v>
      </c>
      <c r="L9233">
        <v>0</v>
      </c>
      <c r="M9233">
        <v>5</v>
      </c>
      <c r="N9233">
        <v>3879</v>
      </c>
      <c r="O9233">
        <v>7</v>
      </c>
      <c r="P9233">
        <v>60</v>
      </c>
      <c r="Q9233">
        <v>1</v>
      </c>
      <c r="R9233">
        <v>19395</v>
      </c>
      <c r="S9233" t="str" cm="1">
        <f t="array" ref="S9233">_xlfn.IFS(E9236&lt;30,"18-29",E9236&lt;45,"30-44",TRUE,"45+")</f>
        <v>45+</v>
      </c>
      <c r="T9233" t="str" cm="1">
        <f t="array" ref="T9233">_xlfn.IFS(F9233&lt;=2,"0-2 Years",F9233&lt;=5,"3-5 Years",F9233&lt;=8,"6-8 Years",TRUE,"9-10 Years")</f>
        <v>9-10 Years</v>
      </c>
      <c r="U9233" t="str" cm="1">
        <f t="array" ref="U9233">_xlfn.IFS(P9233&gt;60,"High Risk",P9233&gt;30,"Medium Risk",TRUE,"Low Risk")</f>
        <v>Medium Risk</v>
      </c>
      <c r="V9233">
        <f t="shared" si="144"/>
        <v>5</v>
      </c>
    </row>
    <row r="9234" spans="1:22" hidden="1" x14ac:dyDescent="0.2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 s="2">
        <v>44301.43</v>
      </c>
      <c r="H9234">
        <v>3</v>
      </c>
      <c r="I9234">
        <v>1</v>
      </c>
      <c r="J9234">
        <v>1</v>
      </c>
      <c r="K9234" s="1">
        <v>89729.3</v>
      </c>
      <c r="L9234">
        <v>1</v>
      </c>
      <c r="M9234">
        <v>15</v>
      </c>
      <c r="N9234">
        <v>3697</v>
      </c>
      <c r="O9234">
        <v>8</v>
      </c>
      <c r="P9234">
        <v>144</v>
      </c>
      <c r="Q9234">
        <v>0.53333333333333333</v>
      </c>
      <c r="R9234">
        <v>55455</v>
      </c>
      <c r="S9234" t="str" cm="1">
        <f t="array" ref="S9234">_xlfn.IFS(E9237&lt;30,"18-29",E9237&lt;45,"30-44",TRUE,"45+")</f>
        <v>18-29</v>
      </c>
      <c r="T9234" t="str" cm="1">
        <f t="array" ref="T9234">_xlfn.IFS(F9234&lt;=2,"0-2 Years",F9234&lt;=5,"3-5 Years",F9234&lt;=8,"6-8 Years",TRUE,"9-10 Years")</f>
        <v>9-10 Years</v>
      </c>
      <c r="U9234" t="str" cm="1">
        <f t="array" ref="U9234">_xlfn.IFS(P9234&gt;60,"High Risk",P9234&gt;30,"Medium Risk",TRUE,"Low Risk")</f>
        <v>High Risk</v>
      </c>
      <c r="V9234">
        <f t="shared" si="144"/>
        <v>1</v>
      </c>
    </row>
    <row r="9235" spans="1:22" hidden="1" x14ac:dyDescent="0.2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 s="2">
        <v>138317.94</v>
      </c>
      <c r="H9235">
        <v>1</v>
      </c>
      <c r="I9235">
        <v>0</v>
      </c>
      <c r="J9235">
        <v>0</v>
      </c>
      <c r="K9235" s="1">
        <v>61843.73</v>
      </c>
      <c r="L9235">
        <v>0</v>
      </c>
      <c r="M9235">
        <v>18</v>
      </c>
      <c r="N9235">
        <v>3638</v>
      </c>
      <c r="O9235">
        <v>5</v>
      </c>
      <c r="P9235">
        <v>5</v>
      </c>
      <c r="Q9235">
        <v>0.27777777777777779</v>
      </c>
      <c r="R9235">
        <v>65484</v>
      </c>
      <c r="S9235" t="str" cm="1">
        <f t="array" ref="S9235">_xlfn.IFS(E9238&lt;30,"18-29",E9238&lt;45,"30-44",TRUE,"45+")</f>
        <v>45+</v>
      </c>
      <c r="T9235" t="str" cm="1">
        <f t="array" ref="T9235">_xlfn.IFS(F9235&lt;=2,"0-2 Years",F9235&lt;=5,"3-5 Years",F9235&lt;=8,"6-8 Years",TRUE,"9-10 Years")</f>
        <v>3-5 Years</v>
      </c>
      <c r="U9235" t="str" cm="1">
        <f t="array" ref="U9235">_xlfn.IFS(P9235&gt;60,"High Risk",P9235&gt;30,"Medium Risk",TRUE,"Low Risk")</f>
        <v>Low Risk</v>
      </c>
      <c r="V9235">
        <f t="shared" si="144"/>
        <v>5</v>
      </c>
    </row>
    <row r="9236" spans="1:22" x14ac:dyDescent="0.2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 s="2">
        <v>120688.61</v>
      </c>
      <c r="H9236">
        <v>1</v>
      </c>
      <c r="I9236">
        <v>1</v>
      </c>
      <c r="J9236">
        <v>0</v>
      </c>
      <c r="K9236" s="1">
        <v>24770.22</v>
      </c>
      <c r="L9236">
        <v>1</v>
      </c>
      <c r="M9236">
        <v>17</v>
      </c>
      <c r="N9236">
        <v>2394</v>
      </c>
      <c r="O9236">
        <v>2</v>
      </c>
      <c r="P9236">
        <v>171</v>
      </c>
      <c r="Q9236">
        <v>0.11764705882352941</v>
      </c>
      <c r="R9236">
        <v>40698</v>
      </c>
      <c r="S9236" t="str" cm="1">
        <f t="array" ref="S9236">_xlfn.IFS(E9239&lt;30,"18-29",E9239&lt;45,"30-44",TRUE,"45+")</f>
        <v>30-44</v>
      </c>
      <c r="T9236" t="str" cm="1">
        <f t="array" ref="T9236">_xlfn.IFS(F9236&lt;=2,"0-2 Years",F9236&lt;=5,"3-5 Years",F9236&lt;=8,"6-8 Years",TRUE,"9-10 Years")</f>
        <v>3-5 Years</v>
      </c>
      <c r="U9236" t="str" cm="1">
        <f t="array" ref="U9236">_xlfn.IFS(P9236&gt;60,"High Risk",P9236&gt;30,"Medium Risk",TRUE,"Low Risk")</f>
        <v>High Risk</v>
      </c>
      <c r="V9236">
        <f t="shared" si="144"/>
        <v>6</v>
      </c>
    </row>
    <row r="9237" spans="1:22" hidden="1" x14ac:dyDescent="0.2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 s="2">
        <v>176913.52</v>
      </c>
      <c r="H9237">
        <v>1</v>
      </c>
      <c r="I9237">
        <v>1</v>
      </c>
      <c r="J9237">
        <v>0</v>
      </c>
      <c r="K9237" s="1">
        <v>80587.27</v>
      </c>
      <c r="L9237">
        <v>0</v>
      </c>
      <c r="M9237">
        <v>27</v>
      </c>
      <c r="N9237">
        <v>461</v>
      </c>
      <c r="O9237">
        <v>0</v>
      </c>
      <c r="P9237">
        <v>129</v>
      </c>
      <c r="Q9237">
        <v>0</v>
      </c>
      <c r="R9237">
        <v>12447</v>
      </c>
      <c r="S9237" t="str" cm="1">
        <f t="array" ref="S9237">_xlfn.IFS(E9240&lt;30,"18-29",E9240&lt;45,"30-44",TRUE,"45+")</f>
        <v>45+</v>
      </c>
      <c r="T9237" t="str" cm="1">
        <f t="array" ref="T9237">_xlfn.IFS(F9237&lt;=2,"0-2 Years",F9237&lt;=5,"3-5 Years",F9237&lt;=8,"6-8 Years",TRUE,"9-10 Years")</f>
        <v>3-5 Years</v>
      </c>
      <c r="U9237" t="str" cm="1">
        <f t="array" ref="U9237">_xlfn.IFS(P9237&gt;60,"High Risk",P9237&gt;30,"Medium Risk",TRUE,"Low Risk")</f>
        <v>High Risk</v>
      </c>
      <c r="V9237">
        <f t="shared" si="144"/>
        <v>5</v>
      </c>
    </row>
    <row r="9238" spans="1:22" x14ac:dyDescent="0.2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 s="2">
        <v>89047.14</v>
      </c>
      <c r="H9238">
        <v>1</v>
      </c>
      <c r="I9238">
        <v>1</v>
      </c>
      <c r="J9238">
        <v>0</v>
      </c>
      <c r="K9238" s="1">
        <v>116286.25</v>
      </c>
      <c r="L9238">
        <v>0</v>
      </c>
      <c r="M9238">
        <v>1</v>
      </c>
      <c r="N9238">
        <v>4587</v>
      </c>
      <c r="O9238">
        <v>2</v>
      </c>
      <c r="P9238">
        <v>138</v>
      </c>
      <c r="Q9238">
        <v>1</v>
      </c>
      <c r="R9238">
        <v>4587</v>
      </c>
      <c r="S9238" t="str" cm="1">
        <f t="array" ref="S9238">_xlfn.IFS(E9241&lt;30,"18-29",E9241&lt;45,"30-44",TRUE,"45+")</f>
        <v>30-44</v>
      </c>
      <c r="T9238" t="str" cm="1">
        <f t="array" ref="T9238">_xlfn.IFS(F9238&lt;=2,"0-2 Years",F9238&lt;=5,"3-5 Years",F9238&lt;=8,"6-8 Years",TRUE,"9-10 Years")</f>
        <v>6-8 Years</v>
      </c>
      <c r="U9238" t="str" cm="1">
        <f t="array" ref="U9238">_xlfn.IFS(P9238&gt;60,"High Risk",P9238&gt;30,"Medium Risk",TRUE,"Low Risk")</f>
        <v>High Risk</v>
      </c>
      <c r="V9238">
        <f t="shared" si="144"/>
        <v>6</v>
      </c>
    </row>
    <row r="9239" spans="1:22" hidden="1" x14ac:dyDescent="0.2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 s="2">
        <v>114318.78</v>
      </c>
      <c r="H9239">
        <v>2</v>
      </c>
      <c r="I9239">
        <v>1</v>
      </c>
      <c r="J9239">
        <v>0</v>
      </c>
      <c r="K9239" s="1">
        <v>129333.69</v>
      </c>
      <c r="L9239">
        <v>1</v>
      </c>
      <c r="M9239">
        <v>23</v>
      </c>
      <c r="N9239">
        <v>3053</v>
      </c>
      <c r="O9239">
        <v>8</v>
      </c>
      <c r="P9239">
        <v>57</v>
      </c>
      <c r="Q9239">
        <v>0.34782608695652173</v>
      </c>
      <c r="R9239">
        <v>70219</v>
      </c>
      <c r="S9239" t="str" cm="1">
        <f t="array" ref="S9239">_xlfn.IFS(E9242&lt;30,"18-29",E9242&lt;45,"30-44",TRUE,"45+")</f>
        <v>45+</v>
      </c>
      <c r="T9239" t="str" cm="1">
        <f t="array" ref="T9239">_xlfn.IFS(F9239&lt;=2,"0-2 Years",F9239&lt;=5,"3-5 Years",F9239&lt;=8,"6-8 Years",TRUE,"9-10 Years")</f>
        <v>3-5 Years</v>
      </c>
      <c r="U9239" t="str" cm="1">
        <f t="array" ref="U9239">_xlfn.IFS(P9239&gt;60,"High Risk",P9239&gt;30,"Medium Risk",TRUE,"Low Risk")</f>
        <v>Medium Risk</v>
      </c>
      <c r="V9239">
        <f t="shared" si="144"/>
        <v>3</v>
      </c>
    </row>
    <row r="9240" spans="1:22" x14ac:dyDescent="0.2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 s="2">
        <v>0</v>
      </c>
      <c r="H9240">
        <v>2</v>
      </c>
      <c r="I9240">
        <v>1</v>
      </c>
      <c r="J9240">
        <v>0</v>
      </c>
      <c r="K9240" s="1">
        <v>129372.94</v>
      </c>
      <c r="L9240">
        <v>0</v>
      </c>
      <c r="M9240">
        <v>2</v>
      </c>
      <c r="N9240">
        <v>420</v>
      </c>
      <c r="O9240">
        <v>5</v>
      </c>
      <c r="P9240">
        <v>89</v>
      </c>
      <c r="Q9240">
        <v>1</v>
      </c>
      <c r="R9240">
        <v>840</v>
      </c>
      <c r="S9240" t="str" cm="1">
        <f t="array" ref="S9240">_xlfn.IFS(E9243&lt;30,"18-29",E9243&lt;45,"30-44",TRUE,"45+")</f>
        <v>30-44</v>
      </c>
      <c r="T9240" t="str" cm="1">
        <f t="array" ref="T9240">_xlfn.IFS(F9240&lt;=2,"0-2 Years",F9240&lt;=5,"3-5 Years",F9240&lt;=8,"6-8 Years",TRUE,"9-10 Years")</f>
        <v>3-5 Years</v>
      </c>
      <c r="U9240" t="str" cm="1">
        <f t="array" ref="U9240">_xlfn.IFS(P9240&gt;60,"High Risk",P9240&gt;30,"Medium Risk",TRUE,"Low Risk")</f>
        <v>High Risk</v>
      </c>
      <c r="V9240">
        <f t="shared" si="144"/>
        <v>7</v>
      </c>
    </row>
    <row r="9241" spans="1:22" hidden="1" x14ac:dyDescent="0.2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 s="2">
        <v>94753.55</v>
      </c>
      <c r="H9241">
        <v>2</v>
      </c>
      <c r="I9241">
        <v>1</v>
      </c>
      <c r="J9241">
        <v>1</v>
      </c>
      <c r="K9241" s="1">
        <v>18149.03</v>
      </c>
      <c r="L9241">
        <v>0</v>
      </c>
      <c r="M9241">
        <v>16</v>
      </c>
      <c r="N9241">
        <v>4879</v>
      </c>
      <c r="O9241">
        <v>3</v>
      </c>
      <c r="P9241">
        <v>176</v>
      </c>
      <c r="Q9241">
        <v>0.1875</v>
      </c>
      <c r="R9241">
        <v>78064</v>
      </c>
      <c r="S9241" t="str" cm="1">
        <f t="array" ref="S9241">_xlfn.IFS(E9244&lt;30,"18-29",E9244&lt;45,"30-44",TRUE,"45+")</f>
        <v>30-44</v>
      </c>
      <c r="T9241" t="str" cm="1">
        <f t="array" ref="T9241">_xlfn.IFS(F9241&lt;=2,"0-2 Years",F9241&lt;=5,"3-5 Years",F9241&lt;=8,"6-8 Years",TRUE,"9-10 Years")</f>
        <v>6-8 Years</v>
      </c>
      <c r="U9241" t="str" cm="1">
        <f t="array" ref="U9241">_xlfn.IFS(P9241&gt;60,"High Risk",P9241&gt;30,"Medium Risk",TRUE,"Low Risk")</f>
        <v>High Risk</v>
      </c>
      <c r="V9241">
        <f t="shared" si="144"/>
        <v>0</v>
      </c>
    </row>
    <row r="9242" spans="1:22" hidden="1" x14ac:dyDescent="0.2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 s="2">
        <v>0</v>
      </c>
      <c r="H9242">
        <v>2</v>
      </c>
      <c r="I9242">
        <v>0</v>
      </c>
      <c r="J9242">
        <v>1</v>
      </c>
      <c r="K9242" s="1">
        <v>168369.37</v>
      </c>
      <c r="L9242">
        <v>0</v>
      </c>
      <c r="M9242">
        <v>20</v>
      </c>
      <c r="N9242">
        <v>2260</v>
      </c>
      <c r="O9242">
        <v>9</v>
      </c>
      <c r="P9242">
        <v>24</v>
      </c>
      <c r="Q9242">
        <v>0.45</v>
      </c>
      <c r="R9242">
        <v>45200</v>
      </c>
      <c r="S9242" t="str" cm="1">
        <f t="array" ref="S9242">_xlfn.IFS(E9245&lt;30,"18-29",E9245&lt;45,"30-44",TRUE,"45+")</f>
        <v>30-44</v>
      </c>
      <c r="T9242" t="str" cm="1">
        <f t="array" ref="T9242">_xlfn.IFS(F9242&lt;=2,"0-2 Years",F9242&lt;=5,"3-5 Years",F9242&lt;=8,"6-8 Years",TRUE,"9-10 Years")</f>
        <v>9-10 Years</v>
      </c>
      <c r="U9242" t="str" cm="1">
        <f t="array" ref="U9242">_xlfn.IFS(P9242&gt;60,"High Risk",P9242&gt;30,"Medium Risk",TRUE,"Low Risk")</f>
        <v>Low Risk</v>
      </c>
      <c r="V9242">
        <f t="shared" si="144"/>
        <v>4</v>
      </c>
    </row>
    <row r="9243" spans="1:22" hidden="1" x14ac:dyDescent="0.2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 s="2">
        <v>0</v>
      </c>
      <c r="H9243">
        <v>2</v>
      </c>
      <c r="I9243">
        <v>0</v>
      </c>
      <c r="J9243">
        <v>1</v>
      </c>
      <c r="K9243" s="1">
        <v>67431.28</v>
      </c>
      <c r="L9243">
        <v>0</v>
      </c>
      <c r="M9243">
        <v>2</v>
      </c>
      <c r="N9243">
        <v>199</v>
      </c>
      <c r="O9243">
        <v>8</v>
      </c>
      <c r="P9243">
        <v>92</v>
      </c>
      <c r="Q9243">
        <v>1</v>
      </c>
      <c r="R9243">
        <v>398</v>
      </c>
      <c r="S9243" t="str" cm="1">
        <f t="array" ref="S9243">_xlfn.IFS(E9246&lt;30,"18-29",E9246&lt;45,"30-44",TRUE,"45+")</f>
        <v>18-29</v>
      </c>
      <c r="T9243" t="str" cm="1">
        <f t="array" ref="T9243">_xlfn.IFS(F9243&lt;=2,"0-2 Years",F9243&lt;=5,"3-5 Years",F9243&lt;=8,"6-8 Years",TRUE,"9-10 Years")</f>
        <v>6-8 Years</v>
      </c>
      <c r="U9243" t="str" cm="1">
        <f t="array" ref="U9243">_xlfn.IFS(P9243&gt;60,"High Risk",P9243&gt;30,"Medium Risk",TRUE,"Low Risk")</f>
        <v>High Risk</v>
      </c>
      <c r="V9243">
        <f t="shared" si="144"/>
        <v>3</v>
      </c>
    </row>
    <row r="9244" spans="1:22" hidden="1" x14ac:dyDescent="0.2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 s="2">
        <v>106520.73</v>
      </c>
      <c r="H9244">
        <v>2</v>
      </c>
      <c r="I9244">
        <v>1</v>
      </c>
      <c r="J9244">
        <v>0</v>
      </c>
      <c r="K9244" s="1">
        <v>177092.16</v>
      </c>
      <c r="L9244">
        <v>0</v>
      </c>
      <c r="M9244">
        <v>20</v>
      </c>
      <c r="N9244">
        <v>149</v>
      </c>
      <c r="O9244">
        <v>8</v>
      </c>
      <c r="P9244">
        <v>37</v>
      </c>
      <c r="Q9244">
        <v>0.4</v>
      </c>
      <c r="R9244">
        <v>2980</v>
      </c>
      <c r="S9244" t="str" cm="1">
        <f t="array" ref="S9244">_xlfn.IFS(E9247&lt;30,"18-29",E9247&lt;45,"30-44",TRUE,"45+")</f>
        <v>30-44</v>
      </c>
      <c r="T9244" t="str" cm="1">
        <f t="array" ref="T9244">_xlfn.IFS(F9244&lt;=2,"0-2 Years",F9244&lt;=5,"3-5 Years",F9244&lt;=8,"6-8 Years",TRUE,"9-10 Years")</f>
        <v>9-10 Years</v>
      </c>
      <c r="U9244" t="str" cm="1">
        <f t="array" ref="U9244">_xlfn.IFS(P9244&gt;60,"High Risk",P9244&gt;30,"Medium Risk",TRUE,"Low Risk")</f>
        <v>Medium Risk</v>
      </c>
      <c r="V9244">
        <f t="shared" si="144"/>
        <v>3</v>
      </c>
    </row>
    <row r="9245" spans="1:22" hidden="1" x14ac:dyDescent="0.2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 s="2">
        <v>134006.39000000001</v>
      </c>
      <c r="H9245">
        <v>1</v>
      </c>
      <c r="I9245">
        <v>1</v>
      </c>
      <c r="J9245">
        <v>1</v>
      </c>
      <c r="K9245" s="1">
        <v>93736.69</v>
      </c>
      <c r="L9245">
        <v>0</v>
      </c>
      <c r="M9245">
        <v>11</v>
      </c>
      <c r="N9245">
        <v>3569</v>
      </c>
      <c r="O9245">
        <v>10</v>
      </c>
      <c r="P9245">
        <v>34</v>
      </c>
      <c r="Q9245">
        <v>0.90909090909090906</v>
      </c>
      <c r="R9245">
        <v>39259</v>
      </c>
      <c r="S9245" t="str" cm="1">
        <f t="array" ref="S9245">_xlfn.IFS(E9248&lt;30,"18-29",E9248&lt;45,"30-44",TRUE,"45+")</f>
        <v>18-29</v>
      </c>
      <c r="T9245" t="str" cm="1">
        <f t="array" ref="T9245">_xlfn.IFS(F9245&lt;=2,"0-2 Years",F9245&lt;=5,"3-5 Years",F9245&lt;=8,"6-8 Years",TRUE,"9-10 Years")</f>
        <v>0-2 Years</v>
      </c>
      <c r="U9245" t="str" cm="1">
        <f t="array" ref="U9245">_xlfn.IFS(P9245&gt;60,"High Risk",P9245&gt;30,"Medium Risk",TRUE,"Low Risk")</f>
        <v>Medium Risk</v>
      </c>
      <c r="V9245">
        <f t="shared" si="144"/>
        <v>3</v>
      </c>
    </row>
    <row r="9246" spans="1:22" hidden="1" x14ac:dyDescent="0.2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 s="2">
        <v>132837.70000000001</v>
      </c>
      <c r="H9246">
        <v>1</v>
      </c>
      <c r="I9246">
        <v>1</v>
      </c>
      <c r="J9246">
        <v>0</v>
      </c>
      <c r="K9246" s="1">
        <v>131647.31</v>
      </c>
      <c r="L9246">
        <v>0</v>
      </c>
      <c r="M9246">
        <v>3</v>
      </c>
      <c r="N9246">
        <v>3251</v>
      </c>
      <c r="O9246">
        <v>9</v>
      </c>
      <c r="P9246">
        <v>18</v>
      </c>
      <c r="Q9246">
        <v>1</v>
      </c>
      <c r="R9246">
        <v>9753</v>
      </c>
      <c r="S9246" t="str" cm="1">
        <f t="array" ref="S9246">_xlfn.IFS(E9249&lt;30,"18-29",E9249&lt;45,"30-44",TRUE,"45+")</f>
        <v>18-29</v>
      </c>
      <c r="T9246" t="str" cm="1">
        <f t="array" ref="T9246">_xlfn.IFS(F9246&lt;=2,"0-2 Years",F9246&lt;=5,"3-5 Years",F9246&lt;=8,"6-8 Years",TRUE,"9-10 Years")</f>
        <v>3-5 Years</v>
      </c>
      <c r="U9246" t="str" cm="1">
        <f t="array" ref="U9246">_xlfn.IFS(P9246&gt;60,"High Risk",P9246&gt;30,"Medium Risk",TRUE,"Low Risk")</f>
        <v>Low Risk</v>
      </c>
      <c r="V9246">
        <f t="shared" si="144"/>
        <v>5</v>
      </c>
    </row>
    <row r="9247" spans="1:22" hidden="1" x14ac:dyDescent="0.2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 s="2">
        <v>120549.29</v>
      </c>
      <c r="H9247">
        <v>2</v>
      </c>
      <c r="I9247">
        <v>1</v>
      </c>
      <c r="J9247">
        <v>0</v>
      </c>
      <c r="K9247" s="1">
        <v>175722.31</v>
      </c>
      <c r="L9247">
        <v>0</v>
      </c>
      <c r="M9247">
        <v>11</v>
      </c>
      <c r="N9247">
        <v>4270</v>
      </c>
      <c r="O9247">
        <v>6</v>
      </c>
      <c r="P9247">
        <v>89</v>
      </c>
      <c r="Q9247">
        <v>0.54545454545454541</v>
      </c>
      <c r="R9247">
        <v>46970</v>
      </c>
      <c r="S9247" t="str" cm="1">
        <f t="array" ref="S9247">_xlfn.IFS(E9250&lt;30,"18-29",E9250&lt;45,"30-44",TRUE,"45+")</f>
        <v>30-44</v>
      </c>
      <c r="T9247" t="str" cm="1">
        <f t="array" ref="T9247">_xlfn.IFS(F9247&lt;=2,"0-2 Years",F9247&lt;=5,"3-5 Years",F9247&lt;=8,"6-8 Years",TRUE,"9-10 Years")</f>
        <v>0-2 Years</v>
      </c>
      <c r="U9247" t="str" cm="1">
        <f t="array" ref="U9247">_xlfn.IFS(P9247&gt;60,"High Risk",P9247&gt;30,"Medium Risk",TRUE,"Low Risk")</f>
        <v>High Risk</v>
      </c>
      <c r="V9247">
        <f t="shared" si="144"/>
        <v>4</v>
      </c>
    </row>
    <row r="9248" spans="1:22" hidden="1" x14ac:dyDescent="0.2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 s="2">
        <v>139432.54999999999</v>
      </c>
      <c r="H9248">
        <v>1</v>
      </c>
      <c r="I9248">
        <v>1</v>
      </c>
      <c r="J9248">
        <v>1</v>
      </c>
      <c r="K9248" s="1">
        <v>85606.83</v>
      </c>
      <c r="L9248">
        <v>0</v>
      </c>
      <c r="M9248">
        <v>1</v>
      </c>
      <c r="N9248">
        <v>3001</v>
      </c>
      <c r="O9248">
        <v>3</v>
      </c>
      <c r="P9248">
        <v>115</v>
      </c>
      <c r="Q9248">
        <v>1</v>
      </c>
      <c r="R9248">
        <v>3001</v>
      </c>
      <c r="S9248" t="str" cm="1">
        <f t="array" ref="S9248">_xlfn.IFS(E9251&lt;30,"18-29",E9251&lt;45,"30-44",TRUE,"45+")</f>
        <v>30-44</v>
      </c>
      <c r="T9248" t="str" cm="1">
        <f t="array" ref="T9248">_xlfn.IFS(F9248&lt;=2,"0-2 Years",F9248&lt;=5,"3-5 Years",F9248&lt;=8,"6-8 Years",TRUE,"9-10 Years")</f>
        <v>0-2 Years</v>
      </c>
      <c r="U9248" t="str" cm="1">
        <f t="array" ref="U9248">_xlfn.IFS(P9248&gt;60,"High Risk",P9248&gt;30,"Medium Risk",TRUE,"Low Risk")</f>
        <v>High Risk</v>
      </c>
      <c r="V9248">
        <f t="shared" si="144"/>
        <v>3</v>
      </c>
    </row>
    <row r="9249" spans="1:22" hidden="1" x14ac:dyDescent="0.2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 s="2">
        <v>80895.44</v>
      </c>
      <c r="H9249">
        <v>2</v>
      </c>
      <c r="I9249">
        <v>1</v>
      </c>
      <c r="J9249">
        <v>0</v>
      </c>
      <c r="K9249" s="1">
        <v>64945.57</v>
      </c>
      <c r="L9249">
        <v>0</v>
      </c>
      <c r="M9249">
        <v>8</v>
      </c>
      <c r="N9249">
        <v>4140</v>
      </c>
      <c r="O9249">
        <v>2</v>
      </c>
      <c r="P9249">
        <v>149</v>
      </c>
      <c r="Q9249">
        <v>0.25</v>
      </c>
      <c r="R9249">
        <v>33120</v>
      </c>
      <c r="S9249" t="str" cm="1">
        <f t="array" ref="S9249">_xlfn.IFS(E9252&lt;30,"18-29",E9252&lt;45,"30-44",TRUE,"45+")</f>
        <v>30-44</v>
      </c>
      <c r="T9249" t="str" cm="1">
        <f t="array" ref="T9249">_xlfn.IFS(F9249&lt;=2,"0-2 Years",F9249&lt;=5,"3-5 Years",F9249&lt;=8,"6-8 Years",TRUE,"9-10 Years")</f>
        <v>6-8 Years</v>
      </c>
      <c r="U9249" t="str" cm="1">
        <f t="array" ref="U9249">_xlfn.IFS(P9249&gt;60,"High Risk",P9249&gt;30,"Medium Risk",TRUE,"Low Risk")</f>
        <v>High Risk</v>
      </c>
      <c r="V9249">
        <f t="shared" si="144"/>
        <v>3</v>
      </c>
    </row>
    <row r="9250" spans="1:22" x14ac:dyDescent="0.2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 s="2">
        <v>0</v>
      </c>
      <c r="H9250">
        <v>2</v>
      </c>
      <c r="I9250">
        <v>1</v>
      </c>
      <c r="J9250">
        <v>0</v>
      </c>
      <c r="K9250" s="1">
        <v>190347.72</v>
      </c>
      <c r="L9250">
        <v>0</v>
      </c>
      <c r="M9250">
        <v>4</v>
      </c>
      <c r="N9250">
        <v>1487</v>
      </c>
      <c r="O9250">
        <v>9</v>
      </c>
      <c r="P9250">
        <v>71</v>
      </c>
      <c r="Q9250">
        <v>1</v>
      </c>
      <c r="R9250">
        <v>5948</v>
      </c>
      <c r="S9250" t="str" cm="1">
        <f t="array" ref="S9250">_xlfn.IFS(E9253&lt;30,"18-29",E9253&lt;45,"30-44",TRUE,"45+")</f>
        <v>30-44</v>
      </c>
      <c r="T9250" t="str" cm="1">
        <f t="array" ref="T9250">_xlfn.IFS(F9250&lt;=2,"0-2 Years",F9250&lt;=5,"3-5 Years",F9250&lt;=8,"6-8 Years",TRUE,"9-10 Years")</f>
        <v>6-8 Years</v>
      </c>
      <c r="U9250" t="str" cm="1">
        <f t="array" ref="U9250">_xlfn.IFS(P9250&gt;60,"High Risk",P9250&gt;30,"Medium Risk",TRUE,"Low Risk")</f>
        <v>High Risk</v>
      </c>
      <c r="V9250">
        <f t="shared" si="144"/>
        <v>6</v>
      </c>
    </row>
    <row r="9251" spans="1:22" hidden="1" x14ac:dyDescent="0.2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 s="2">
        <v>171646.76</v>
      </c>
      <c r="H9251">
        <v>1</v>
      </c>
      <c r="I9251">
        <v>0</v>
      </c>
      <c r="J9251">
        <v>1</v>
      </c>
      <c r="K9251" s="1">
        <v>100791.36</v>
      </c>
      <c r="L9251">
        <v>0</v>
      </c>
      <c r="M9251">
        <v>20</v>
      </c>
      <c r="N9251">
        <v>1259</v>
      </c>
      <c r="O9251">
        <v>9</v>
      </c>
      <c r="P9251">
        <v>175</v>
      </c>
      <c r="Q9251">
        <v>0.45</v>
      </c>
      <c r="R9251">
        <v>25180</v>
      </c>
      <c r="S9251" t="str" cm="1">
        <f t="array" ref="S9251">_xlfn.IFS(E9254&lt;30,"18-29",E9254&lt;45,"30-44",TRUE,"45+")</f>
        <v>30-44</v>
      </c>
      <c r="T9251" t="str" cm="1">
        <f t="array" ref="T9251">_xlfn.IFS(F9251&lt;=2,"0-2 Years",F9251&lt;=5,"3-5 Years",F9251&lt;=8,"6-8 Years",TRUE,"9-10 Years")</f>
        <v>6-8 Years</v>
      </c>
      <c r="U9251" t="str" cm="1">
        <f t="array" ref="U9251">_xlfn.IFS(P9251&gt;60,"High Risk",P9251&gt;30,"Medium Risk",TRUE,"Low Risk")</f>
        <v>High Risk</v>
      </c>
      <c r="V9251">
        <f t="shared" si="144"/>
        <v>2</v>
      </c>
    </row>
    <row r="9252" spans="1:22" hidden="1" x14ac:dyDescent="0.2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 s="2">
        <v>109121.71</v>
      </c>
      <c r="H9252">
        <v>1</v>
      </c>
      <c r="I9252">
        <v>0</v>
      </c>
      <c r="J9252">
        <v>1</v>
      </c>
      <c r="K9252" s="1">
        <v>167873.49</v>
      </c>
      <c r="L9252">
        <v>0</v>
      </c>
      <c r="M9252">
        <v>8</v>
      </c>
      <c r="N9252">
        <v>400</v>
      </c>
      <c r="O9252">
        <v>6</v>
      </c>
      <c r="P9252">
        <v>103</v>
      </c>
      <c r="Q9252">
        <v>0.75</v>
      </c>
      <c r="R9252">
        <v>3200</v>
      </c>
      <c r="S9252" t="str" cm="1">
        <f t="array" ref="S9252">_xlfn.IFS(E9255&lt;30,"18-29",E9255&lt;45,"30-44",TRUE,"45+")</f>
        <v>45+</v>
      </c>
      <c r="T9252" t="str" cm="1">
        <f t="array" ref="T9252">_xlfn.IFS(F9252&lt;=2,"0-2 Years",F9252&lt;=5,"3-5 Years",F9252&lt;=8,"6-8 Years",TRUE,"9-10 Years")</f>
        <v>0-2 Years</v>
      </c>
      <c r="U9252" t="str" cm="1">
        <f t="array" ref="U9252">_xlfn.IFS(P9252&gt;60,"High Risk",P9252&gt;30,"Medium Risk",TRUE,"Low Risk")</f>
        <v>High Risk</v>
      </c>
      <c r="V9252">
        <f t="shared" si="144"/>
        <v>3</v>
      </c>
    </row>
    <row r="9253" spans="1:22" hidden="1" x14ac:dyDescent="0.2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 s="2">
        <v>109844.81</v>
      </c>
      <c r="H9253">
        <v>1</v>
      </c>
      <c r="I9253">
        <v>1</v>
      </c>
      <c r="J9253">
        <v>0</v>
      </c>
      <c r="K9253" s="1">
        <v>25289.23</v>
      </c>
      <c r="L9253">
        <v>0</v>
      </c>
      <c r="M9253">
        <v>2</v>
      </c>
      <c r="N9253">
        <v>4997</v>
      </c>
      <c r="O9253">
        <v>9</v>
      </c>
      <c r="P9253">
        <v>30</v>
      </c>
      <c r="Q9253">
        <v>1</v>
      </c>
      <c r="R9253">
        <v>9994</v>
      </c>
      <c r="S9253" t="str" cm="1">
        <f t="array" ref="S9253">_xlfn.IFS(E9256&lt;30,"18-29",E9256&lt;45,"30-44",TRUE,"45+")</f>
        <v>30-44</v>
      </c>
      <c r="T9253" t="str" cm="1">
        <f t="array" ref="T9253">_xlfn.IFS(F9253&lt;=2,"0-2 Years",F9253&lt;=5,"3-5 Years",F9253&lt;=8,"6-8 Years",TRUE,"9-10 Years")</f>
        <v>6-8 Years</v>
      </c>
      <c r="U9253" t="str" cm="1">
        <f t="array" ref="U9253">_xlfn.IFS(P9253&gt;60,"High Risk",P9253&gt;30,"Medium Risk",TRUE,"Low Risk")</f>
        <v>Low Risk</v>
      </c>
      <c r="V9253">
        <f t="shared" si="144"/>
        <v>5</v>
      </c>
    </row>
    <row r="9254" spans="1:22" hidden="1" x14ac:dyDescent="0.2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 s="2">
        <v>140931.82</v>
      </c>
      <c r="H9254">
        <v>1</v>
      </c>
      <c r="I9254">
        <v>0</v>
      </c>
      <c r="J9254">
        <v>1</v>
      </c>
      <c r="K9254" s="1">
        <v>20388.77</v>
      </c>
      <c r="L9254">
        <v>0</v>
      </c>
      <c r="M9254">
        <v>10</v>
      </c>
      <c r="N9254">
        <v>3559</v>
      </c>
      <c r="O9254">
        <v>7</v>
      </c>
      <c r="P9254">
        <v>164</v>
      </c>
      <c r="Q9254">
        <v>0.7</v>
      </c>
      <c r="R9254">
        <v>35590</v>
      </c>
      <c r="S9254" t="str" cm="1">
        <f t="array" ref="S9254">_xlfn.IFS(E9257&lt;30,"18-29",E9257&lt;45,"30-44",TRUE,"45+")</f>
        <v>30-44</v>
      </c>
      <c r="T9254" t="str" cm="1">
        <f t="array" ref="T9254">_xlfn.IFS(F9254&lt;=2,"0-2 Years",F9254&lt;=5,"3-5 Years",F9254&lt;=8,"6-8 Years",TRUE,"9-10 Years")</f>
        <v>6-8 Years</v>
      </c>
      <c r="U9254" t="str" cm="1">
        <f t="array" ref="U9254">_xlfn.IFS(P9254&gt;60,"High Risk",P9254&gt;30,"Medium Risk",TRUE,"Low Risk")</f>
        <v>High Risk</v>
      </c>
      <c r="V9254">
        <f t="shared" si="144"/>
        <v>2</v>
      </c>
    </row>
    <row r="9255" spans="1:22" hidden="1" x14ac:dyDescent="0.2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 s="2">
        <v>0</v>
      </c>
      <c r="H9255">
        <v>2</v>
      </c>
      <c r="I9255">
        <v>1</v>
      </c>
      <c r="J9255">
        <v>1</v>
      </c>
      <c r="K9255" s="1">
        <v>145089.64000000001</v>
      </c>
      <c r="L9255">
        <v>0</v>
      </c>
      <c r="M9255">
        <v>18</v>
      </c>
      <c r="N9255">
        <v>119</v>
      </c>
      <c r="O9255">
        <v>8</v>
      </c>
      <c r="P9255">
        <v>116</v>
      </c>
      <c r="Q9255">
        <v>0.44444444444444442</v>
      </c>
      <c r="R9255">
        <v>2142</v>
      </c>
      <c r="S9255" t="str" cm="1">
        <f t="array" ref="S9255">_xlfn.IFS(E9258&lt;30,"18-29",E9258&lt;45,"30-44",TRUE,"45+")</f>
        <v>30-44</v>
      </c>
      <c r="T9255" t="str" cm="1">
        <f t="array" ref="T9255">_xlfn.IFS(F9255&lt;=2,"0-2 Years",F9255&lt;=5,"3-5 Years",F9255&lt;=8,"6-8 Years",TRUE,"9-10 Years")</f>
        <v>9-10 Years</v>
      </c>
      <c r="U9255" t="str" cm="1">
        <f t="array" ref="U9255">_xlfn.IFS(P9255&gt;60,"High Risk",P9255&gt;30,"Medium Risk",TRUE,"Low Risk")</f>
        <v>High Risk</v>
      </c>
      <c r="V9255">
        <f t="shared" si="144"/>
        <v>4</v>
      </c>
    </row>
    <row r="9256" spans="1:22" hidden="1" x14ac:dyDescent="0.2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 s="2">
        <v>0</v>
      </c>
      <c r="H9256">
        <v>2</v>
      </c>
      <c r="I9256">
        <v>1</v>
      </c>
      <c r="J9256">
        <v>1</v>
      </c>
      <c r="K9256" s="1">
        <v>179093.26</v>
      </c>
      <c r="L9256">
        <v>0</v>
      </c>
      <c r="M9256">
        <v>2</v>
      </c>
      <c r="N9256">
        <v>1032</v>
      </c>
      <c r="O9256">
        <v>7</v>
      </c>
      <c r="P9256">
        <v>32</v>
      </c>
      <c r="Q9256">
        <v>1</v>
      </c>
      <c r="R9256">
        <v>2064</v>
      </c>
      <c r="S9256" t="str" cm="1">
        <f t="array" ref="S9256">_xlfn.IFS(E9259&lt;30,"18-29",E9259&lt;45,"30-44",TRUE,"45+")</f>
        <v>30-44</v>
      </c>
      <c r="T9256" t="str" cm="1">
        <f t="array" ref="T9256">_xlfn.IFS(F9256&lt;=2,"0-2 Years",F9256&lt;=5,"3-5 Years",F9256&lt;=8,"6-8 Years",TRUE,"9-10 Years")</f>
        <v>6-8 Years</v>
      </c>
      <c r="U9256" t="str" cm="1">
        <f t="array" ref="U9256">_xlfn.IFS(P9256&gt;60,"High Risk",P9256&gt;30,"Medium Risk",TRUE,"Low Risk")</f>
        <v>Medium Risk</v>
      </c>
      <c r="V9256">
        <f t="shared" si="144"/>
        <v>3</v>
      </c>
    </row>
    <row r="9257" spans="1:22" hidden="1" x14ac:dyDescent="0.2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 s="2">
        <v>101543.51</v>
      </c>
      <c r="H9257">
        <v>4</v>
      </c>
      <c r="I9257">
        <v>1</v>
      </c>
      <c r="J9257">
        <v>0</v>
      </c>
      <c r="K9257" s="1">
        <v>16025.17</v>
      </c>
      <c r="L9257">
        <v>1</v>
      </c>
      <c r="M9257">
        <v>29</v>
      </c>
      <c r="N9257">
        <v>4133</v>
      </c>
      <c r="O9257">
        <v>2</v>
      </c>
      <c r="P9257">
        <v>164</v>
      </c>
      <c r="Q9257">
        <v>6.8965517241379309E-2</v>
      </c>
      <c r="R9257">
        <v>119857</v>
      </c>
      <c r="S9257" t="str" cm="1">
        <f t="array" ref="S9257">_xlfn.IFS(E9260&lt;30,"18-29",E9260&lt;45,"30-44",TRUE,"45+")</f>
        <v>18-29</v>
      </c>
      <c r="T9257" t="str" cm="1">
        <f t="array" ref="T9257">_xlfn.IFS(F9257&lt;=2,"0-2 Years",F9257&lt;=5,"3-5 Years",F9257&lt;=8,"6-8 Years",TRUE,"9-10 Years")</f>
        <v>3-5 Years</v>
      </c>
      <c r="U9257" t="str" cm="1">
        <f t="array" ref="U9257">_xlfn.IFS(P9257&gt;60,"High Risk",P9257&gt;30,"Medium Risk",TRUE,"Low Risk")</f>
        <v>High Risk</v>
      </c>
      <c r="V9257">
        <f t="shared" si="144"/>
        <v>3</v>
      </c>
    </row>
    <row r="9258" spans="1:22" hidden="1" x14ac:dyDescent="0.2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 s="2">
        <v>102708.77</v>
      </c>
      <c r="H9258">
        <v>1</v>
      </c>
      <c r="I9258">
        <v>1</v>
      </c>
      <c r="J9258">
        <v>0</v>
      </c>
      <c r="K9258" s="1">
        <v>9087.81</v>
      </c>
      <c r="L9258">
        <v>0</v>
      </c>
      <c r="M9258">
        <v>1</v>
      </c>
      <c r="N9258">
        <v>351</v>
      </c>
      <c r="O9258">
        <v>8</v>
      </c>
      <c r="P9258">
        <v>124</v>
      </c>
      <c r="Q9258">
        <v>1</v>
      </c>
      <c r="R9258">
        <v>351</v>
      </c>
      <c r="S9258" t="str" cm="1">
        <f t="array" ref="S9258">_xlfn.IFS(E9261&lt;30,"18-29",E9261&lt;45,"30-44",TRUE,"45+")</f>
        <v>30-44</v>
      </c>
      <c r="T9258" t="str" cm="1">
        <f t="array" ref="T9258">_xlfn.IFS(F9258&lt;=2,"0-2 Years",F9258&lt;=5,"3-5 Years",F9258&lt;=8,"6-8 Years",TRUE,"9-10 Years")</f>
        <v>6-8 Years</v>
      </c>
      <c r="U9258" t="str" cm="1">
        <f t="array" ref="U9258">_xlfn.IFS(P9258&gt;60,"High Risk",P9258&gt;30,"Medium Risk",TRUE,"Low Risk")</f>
        <v>High Risk</v>
      </c>
      <c r="V9258">
        <f t="shared" si="144"/>
        <v>5</v>
      </c>
    </row>
    <row r="9259" spans="1:22" hidden="1" x14ac:dyDescent="0.2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 s="2">
        <v>149000.91</v>
      </c>
      <c r="H9259">
        <v>2</v>
      </c>
      <c r="I9259">
        <v>1</v>
      </c>
      <c r="J9259">
        <v>1</v>
      </c>
      <c r="K9259" s="1">
        <v>21472.42</v>
      </c>
      <c r="L9259">
        <v>0</v>
      </c>
      <c r="M9259">
        <v>4</v>
      </c>
      <c r="N9259">
        <v>4610</v>
      </c>
      <c r="O9259">
        <v>10</v>
      </c>
      <c r="P9259">
        <v>71</v>
      </c>
      <c r="Q9259">
        <v>1</v>
      </c>
      <c r="R9259">
        <v>18440</v>
      </c>
      <c r="S9259" t="str" cm="1">
        <f t="array" ref="S9259">_xlfn.IFS(E9262&lt;30,"18-29",E9262&lt;45,"30-44",TRUE,"45+")</f>
        <v>30-44</v>
      </c>
      <c r="T9259" t="str" cm="1">
        <f t="array" ref="T9259">_xlfn.IFS(F9259&lt;=2,"0-2 Years",F9259&lt;=5,"3-5 Years",F9259&lt;=8,"6-8 Years",TRUE,"9-10 Years")</f>
        <v>6-8 Years</v>
      </c>
      <c r="U9259" t="str" cm="1">
        <f t="array" ref="U9259">_xlfn.IFS(P9259&gt;60,"High Risk",P9259&gt;30,"Medium Risk",TRUE,"Low Risk")</f>
        <v>High Risk</v>
      </c>
      <c r="V9259">
        <f t="shared" si="144"/>
        <v>0</v>
      </c>
    </row>
    <row r="9260" spans="1:22" hidden="1" x14ac:dyDescent="0.2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 s="2">
        <v>83459.86</v>
      </c>
      <c r="H9260">
        <v>1</v>
      </c>
      <c r="I9260">
        <v>1</v>
      </c>
      <c r="J9260">
        <v>1</v>
      </c>
      <c r="K9260" s="1">
        <v>146752.67000000001</v>
      </c>
      <c r="L9260">
        <v>0</v>
      </c>
      <c r="M9260">
        <v>16</v>
      </c>
      <c r="N9260">
        <v>4021</v>
      </c>
      <c r="O9260">
        <v>10</v>
      </c>
      <c r="P9260">
        <v>57</v>
      </c>
      <c r="Q9260">
        <v>0.625</v>
      </c>
      <c r="R9260">
        <v>64336</v>
      </c>
      <c r="S9260" t="str" cm="1">
        <f t="array" ref="S9260">_xlfn.IFS(E9263&lt;30,"18-29",E9263&lt;45,"30-44",TRUE,"45+")</f>
        <v>45+</v>
      </c>
      <c r="T9260" t="str" cm="1">
        <f t="array" ref="T9260">_xlfn.IFS(F9260&lt;=2,"0-2 Years",F9260&lt;=5,"3-5 Years",F9260&lt;=8,"6-8 Years",TRUE,"9-10 Years")</f>
        <v>0-2 Years</v>
      </c>
      <c r="U9260" t="str" cm="1">
        <f t="array" ref="U9260">_xlfn.IFS(P9260&gt;60,"High Risk",P9260&gt;30,"Medium Risk",TRUE,"Low Risk")</f>
        <v>Medium Risk</v>
      </c>
      <c r="V9260">
        <f t="shared" si="144"/>
        <v>3</v>
      </c>
    </row>
    <row r="9261" spans="1:22" hidden="1" x14ac:dyDescent="0.2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 s="2">
        <v>75893.11</v>
      </c>
      <c r="H9261">
        <v>2</v>
      </c>
      <c r="I9261">
        <v>1</v>
      </c>
      <c r="J9261">
        <v>0</v>
      </c>
      <c r="K9261" s="1">
        <v>132562.23000000001</v>
      </c>
      <c r="L9261">
        <v>0</v>
      </c>
      <c r="M9261">
        <v>21</v>
      </c>
      <c r="N9261">
        <v>3007</v>
      </c>
      <c r="O9261">
        <v>3</v>
      </c>
      <c r="P9261">
        <v>53</v>
      </c>
      <c r="Q9261">
        <v>0.14285714285714285</v>
      </c>
      <c r="R9261">
        <v>63147</v>
      </c>
      <c r="S9261" t="str" cm="1">
        <f t="array" ref="S9261">_xlfn.IFS(E9264&lt;30,"18-29",E9264&lt;45,"30-44",TRUE,"45+")</f>
        <v>45+</v>
      </c>
      <c r="T9261" t="str" cm="1">
        <f t="array" ref="T9261">_xlfn.IFS(F9261&lt;=2,"0-2 Years",F9261&lt;=5,"3-5 Years",F9261&lt;=8,"6-8 Years",TRUE,"9-10 Years")</f>
        <v>3-5 Years</v>
      </c>
      <c r="U9261" t="str" cm="1">
        <f t="array" ref="U9261">_xlfn.IFS(P9261&gt;60,"High Risk",P9261&gt;30,"Medium Risk",TRUE,"Low Risk")</f>
        <v>Medium Risk</v>
      </c>
      <c r="V9261">
        <f t="shared" si="144"/>
        <v>3</v>
      </c>
    </row>
    <row r="9262" spans="1:22" hidden="1" x14ac:dyDescent="0.2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 s="2">
        <v>167395.6</v>
      </c>
      <c r="H9262">
        <v>2</v>
      </c>
      <c r="I9262">
        <v>0</v>
      </c>
      <c r="J9262">
        <v>1</v>
      </c>
      <c r="K9262" s="1">
        <v>139537.43</v>
      </c>
      <c r="L9262">
        <v>0</v>
      </c>
      <c r="M9262">
        <v>28</v>
      </c>
      <c r="N9262">
        <v>2106</v>
      </c>
      <c r="O9262">
        <v>0</v>
      </c>
      <c r="P9262">
        <v>180</v>
      </c>
      <c r="Q9262">
        <v>0</v>
      </c>
      <c r="R9262">
        <v>58968</v>
      </c>
      <c r="S9262" t="str" cm="1">
        <f t="array" ref="S9262">_xlfn.IFS(E9265&lt;30,"18-29",E9265&lt;45,"30-44",TRUE,"45+")</f>
        <v>30-44</v>
      </c>
      <c r="T9262" t="str" cm="1">
        <f t="array" ref="T9262">_xlfn.IFS(F9262&lt;=2,"0-2 Years",F9262&lt;=5,"3-5 Years",F9262&lt;=8,"6-8 Years",TRUE,"9-10 Years")</f>
        <v>6-8 Years</v>
      </c>
      <c r="U9262" t="str" cm="1">
        <f t="array" ref="U9262">_xlfn.IFS(P9262&gt;60,"High Risk",P9262&gt;30,"Medium Risk",TRUE,"Low Risk")</f>
        <v>High Risk</v>
      </c>
      <c r="V9262">
        <f t="shared" si="144"/>
        <v>0</v>
      </c>
    </row>
    <row r="9263" spans="1:22" hidden="1" x14ac:dyDescent="0.2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 s="2">
        <v>0</v>
      </c>
      <c r="H9263">
        <v>2</v>
      </c>
      <c r="I9263">
        <v>1</v>
      </c>
      <c r="J9263">
        <v>1</v>
      </c>
      <c r="K9263" s="1">
        <v>133672.60999999999</v>
      </c>
      <c r="L9263">
        <v>0</v>
      </c>
      <c r="M9263">
        <v>12</v>
      </c>
      <c r="N9263">
        <v>4668</v>
      </c>
      <c r="O9263">
        <v>6</v>
      </c>
      <c r="P9263">
        <v>88</v>
      </c>
      <c r="Q9263">
        <v>0.5</v>
      </c>
      <c r="R9263">
        <v>56016</v>
      </c>
      <c r="S9263" t="str" cm="1">
        <f t="array" ref="S9263">_xlfn.IFS(E9266&lt;30,"18-29",E9266&lt;45,"30-44",TRUE,"45+")</f>
        <v>45+</v>
      </c>
      <c r="T9263" t="str" cm="1">
        <f t="array" ref="T9263">_xlfn.IFS(F9263&lt;=2,"0-2 Years",F9263&lt;=5,"3-5 Years",F9263&lt;=8,"6-8 Years",TRUE,"9-10 Years")</f>
        <v>6-8 Years</v>
      </c>
      <c r="U9263" t="str" cm="1">
        <f t="array" ref="U9263">_xlfn.IFS(P9263&gt;60,"High Risk",P9263&gt;30,"Medium Risk",TRUE,"Low Risk")</f>
        <v>High Risk</v>
      </c>
      <c r="V9263">
        <f t="shared" si="144"/>
        <v>4</v>
      </c>
    </row>
    <row r="9264" spans="1:22" hidden="1" x14ac:dyDescent="0.2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 s="2">
        <v>71283.09</v>
      </c>
      <c r="H9264">
        <v>2</v>
      </c>
      <c r="I9264">
        <v>0</v>
      </c>
      <c r="J9264">
        <v>1</v>
      </c>
      <c r="K9264" s="1">
        <v>38984.370000000003</v>
      </c>
      <c r="L9264">
        <v>0</v>
      </c>
      <c r="M9264">
        <v>16</v>
      </c>
      <c r="N9264">
        <v>888</v>
      </c>
      <c r="O9264">
        <v>2</v>
      </c>
      <c r="P9264">
        <v>108</v>
      </c>
      <c r="Q9264">
        <v>0.125</v>
      </c>
      <c r="R9264">
        <v>14208</v>
      </c>
      <c r="S9264" t="str" cm="1">
        <f t="array" ref="S9264">_xlfn.IFS(E9267&lt;30,"18-29",E9267&lt;45,"30-44",TRUE,"45+")</f>
        <v>30-44</v>
      </c>
      <c r="T9264" t="str" cm="1">
        <f t="array" ref="T9264">_xlfn.IFS(F9264&lt;=2,"0-2 Years",F9264&lt;=5,"3-5 Years",F9264&lt;=8,"6-8 Years",TRUE,"9-10 Years")</f>
        <v>6-8 Years</v>
      </c>
      <c r="U9264" t="str" cm="1">
        <f t="array" ref="U9264">_xlfn.IFS(P9264&gt;60,"High Risk",P9264&gt;30,"Medium Risk",TRUE,"Low Risk")</f>
        <v>High Risk</v>
      </c>
      <c r="V9264">
        <f t="shared" si="144"/>
        <v>1</v>
      </c>
    </row>
    <row r="9265" spans="1:22" hidden="1" x14ac:dyDescent="0.2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 s="2">
        <v>0</v>
      </c>
      <c r="H9265">
        <v>2</v>
      </c>
      <c r="I9265">
        <v>1</v>
      </c>
      <c r="J9265">
        <v>1</v>
      </c>
      <c r="K9265" s="1">
        <v>115217.59</v>
      </c>
      <c r="L9265">
        <v>0</v>
      </c>
      <c r="M9265">
        <v>14</v>
      </c>
      <c r="N9265">
        <v>389</v>
      </c>
      <c r="O9265">
        <v>7</v>
      </c>
      <c r="P9265">
        <v>28</v>
      </c>
      <c r="Q9265">
        <v>0.5</v>
      </c>
      <c r="R9265">
        <v>5446</v>
      </c>
      <c r="S9265" t="str" cm="1">
        <f t="array" ref="S9265">_xlfn.IFS(E9268&lt;30,"18-29",E9268&lt;45,"30-44",TRUE,"45+")</f>
        <v>30-44</v>
      </c>
      <c r="T9265" t="str" cm="1">
        <f t="array" ref="T9265">_xlfn.IFS(F9265&lt;=2,"0-2 Years",F9265&lt;=5,"3-5 Years",F9265&lt;=8,"6-8 Years",TRUE,"9-10 Years")</f>
        <v>3-5 Years</v>
      </c>
      <c r="U9265" t="str" cm="1">
        <f t="array" ref="U9265">_xlfn.IFS(P9265&gt;60,"High Risk",P9265&gt;30,"Medium Risk",TRUE,"Low Risk")</f>
        <v>Low Risk</v>
      </c>
      <c r="V9265">
        <f t="shared" si="144"/>
        <v>3</v>
      </c>
    </row>
    <row r="9266" spans="1:22" hidden="1" x14ac:dyDescent="0.2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 s="2">
        <v>0</v>
      </c>
      <c r="H9266">
        <v>2</v>
      </c>
      <c r="I9266">
        <v>1</v>
      </c>
      <c r="J9266">
        <v>1</v>
      </c>
      <c r="K9266" s="1">
        <v>93844.82</v>
      </c>
      <c r="L9266">
        <v>0</v>
      </c>
      <c r="M9266">
        <v>8</v>
      </c>
      <c r="N9266">
        <v>3923</v>
      </c>
      <c r="O9266">
        <v>7</v>
      </c>
      <c r="P9266">
        <v>109</v>
      </c>
      <c r="Q9266">
        <v>0.875</v>
      </c>
      <c r="R9266">
        <v>31384</v>
      </c>
      <c r="S9266" t="str" cm="1">
        <f t="array" ref="S9266">_xlfn.IFS(E9269&lt;30,"18-29",E9269&lt;45,"30-44",TRUE,"45+")</f>
        <v>30-44</v>
      </c>
      <c r="T9266" t="str" cm="1">
        <f t="array" ref="T9266">_xlfn.IFS(F9266&lt;=2,"0-2 Years",F9266&lt;=5,"3-5 Years",F9266&lt;=8,"6-8 Years",TRUE,"9-10 Years")</f>
        <v>3-5 Years</v>
      </c>
      <c r="U9266" t="str" cm="1">
        <f t="array" ref="U9266">_xlfn.IFS(P9266&gt;60,"High Risk",P9266&gt;30,"Medium Risk",TRUE,"Low Risk")</f>
        <v>High Risk</v>
      </c>
      <c r="V9266">
        <f t="shared" si="144"/>
        <v>4</v>
      </c>
    </row>
    <row r="9267" spans="1:22" x14ac:dyDescent="0.2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 s="2">
        <v>104016.88</v>
      </c>
      <c r="H9267">
        <v>1</v>
      </c>
      <c r="I9267">
        <v>0</v>
      </c>
      <c r="J9267">
        <v>0</v>
      </c>
      <c r="K9267" s="1">
        <v>22068.83</v>
      </c>
      <c r="L9267">
        <v>1</v>
      </c>
      <c r="M9267">
        <v>1</v>
      </c>
      <c r="N9267">
        <v>1694</v>
      </c>
      <c r="O9267">
        <v>1</v>
      </c>
      <c r="P9267">
        <v>141</v>
      </c>
      <c r="Q9267">
        <v>1</v>
      </c>
      <c r="R9267">
        <v>1694</v>
      </c>
      <c r="S9267" t="str" cm="1">
        <f t="array" ref="S9267">_xlfn.IFS(E9270&lt;30,"18-29",E9270&lt;45,"30-44",TRUE,"45+")</f>
        <v>18-29</v>
      </c>
      <c r="T9267" t="str" cm="1">
        <f t="array" ref="T9267">_xlfn.IFS(F9267&lt;=2,"0-2 Years",F9267&lt;=5,"3-5 Years",F9267&lt;=8,"6-8 Years",TRUE,"9-10 Years")</f>
        <v>0-2 Years</v>
      </c>
      <c r="U9267" t="str" cm="1">
        <f t="array" ref="U9267">_xlfn.IFS(P9267&gt;60,"High Risk",P9267&gt;30,"Medium Risk",TRUE,"Low Risk")</f>
        <v>High Risk</v>
      </c>
      <c r="V9267">
        <f t="shared" si="144"/>
        <v>6</v>
      </c>
    </row>
    <row r="9268" spans="1:22" hidden="1" x14ac:dyDescent="0.2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 s="2">
        <v>127616.56</v>
      </c>
      <c r="H9268">
        <v>1</v>
      </c>
      <c r="I9268">
        <v>1</v>
      </c>
      <c r="J9268">
        <v>0</v>
      </c>
      <c r="K9268" s="1">
        <v>123846.07</v>
      </c>
      <c r="L9268">
        <v>0</v>
      </c>
      <c r="M9268">
        <v>27</v>
      </c>
      <c r="N9268">
        <v>874</v>
      </c>
      <c r="O9268">
        <v>5</v>
      </c>
      <c r="P9268">
        <v>19</v>
      </c>
      <c r="Q9268">
        <v>0.18518518518518517</v>
      </c>
      <c r="R9268">
        <v>23598</v>
      </c>
      <c r="S9268" t="str" cm="1">
        <f t="array" ref="S9268">_xlfn.IFS(E9271&lt;30,"18-29",E9271&lt;45,"30-44",TRUE,"45+")</f>
        <v>30-44</v>
      </c>
      <c r="T9268" t="str" cm="1">
        <f t="array" ref="T9268">_xlfn.IFS(F9268&lt;=2,"0-2 Years",F9268&lt;=5,"3-5 Years",F9268&lt;=8,"6-8 Years",TRUE,"9-10 Years")</f>
        <v>3-5 Years</v>
      </c>
      <c r="U9268" t="str" cm="1">
        <f t="array" ref="U9268">_xlfn.IFS(P9268&gt;60,"High Risk",P9268&gt;30,"Medium Risk",TRUE,"Low Risk")</f>
        <v>Low Risk</v>
      </c>
      <c r="V9268">
        <f t="shared" si="144"/>
        <v>5</v>
      </c>
    </row>
    <row r="9269" spans="1:22" hidden="1" x14ac:dyDescent="0.2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 s="2">
        <v>154737.88</v>
      </c>
      <c r="H9269">
        <v>2</v>
      </c>
      <c r="I9269">
        <v>1</v>
      </c>
      <c r="J9269">
        <v>1</v>
      </c>
      <c r="K9269" s="1">
        <v>172638.13</v>
      </c>
      <c r="L9269">
        <v>0</v>
      </c>
      <c r="M9269">
        <v>3</v>
      </c>
      <c r="N9269">
        <v>1720</v>
      </c>
      <c r="O9269">
        <v>1</v>
      </c>
      <c r="P9269">
        <v>128</v>
      </c>
      <c r="Q9269">
        <v>0.33333333333333331</v>
      </c>
      <c r="R9269">
        <v>5160</v>
      </c>
      <c r="S9269" t="str" cm="1">
        <f t="array" ref="S9269">_xlfn.IFS(E9272&lt;30,"18-29",E9272&lt;45,"30-44",TRUE,"45+")</f>
        <v>18-29</v>
      </c>
      <c r="T9269" t="str" cm="1">
        <f t="array" ref="T9269">_xlfn.IFS(F9269&lt;=2,"0-2 Years",F9269&lt;=5,"3-5 Years",F9269&lt;=8,"6-8 Years",TRUE,"9-10 Years")</f>
        <v>3-5 Years</v>
      </c>
      <c r="U9269" t="str" cm="1">
        <f t="array" ref="U9269">_xlfn.IFS(P9269&gt;60,"High Risk",P9269&gt;30,"Medium Risk",TRUE,"Low Risk")</f>
        <v>High Risk</v>
      </c>
      <c r="V9269">
        <f t="shared" si="144"/>
        <v>0</v>
      </c>
    </row>
    <row r="9270" spans="1:22" hidden="1" x14ac:dyDescent="0.2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 s="2">
        <v>0</v>
      </c>
      <c r="H9270">
        <v>2</v>
      </c>
      <c r="I9270">
        <v>1</v>
      </c>
      <c r="J9270">
        <v>1</v>
      </c>
      <c r="K9270" s="1">
        <v>1591.19</v>
      </c>
      <c r="L9270">
        <v>0</v>
      </c>
      <c r="M9270">
        <v>7</v>
      </c>
      <c r="N9270">
        <v>4169</v>
      </c>
      <c r="O9270">
        <v>7</v>
      </c>
      <c r="P9270">
        <v>79</v>
      </c>
      <c r="Q9270">
        <v>1</v>
      </c>
      <c r="R9270">
        <v>29183</v>
      </c>
      <c r="S9270" t="str" cm="1">
        <f t="array" ref="S9270">_xlfn.IFS(E9273&lt;30,"18-29",E9273&lt;45,"30-44",TRUE,"45+")</f>
        <v>45+</v>
      </c>
      <c r="T9270" t="str" cm="1">
        <f t="array" ref="T9270">_xlfn.IFS(F9270&lt;=2,"0-2 Years",F9270&lt;=5,"3-5 Years",F9270&lt;=8,"6-8 Years",TRUE,"9-10 Years")</f>
        <v>0-2 Years</v>
      </c>
      <c r="U9270" t="str" cm="1">
        <f t="array" ref="U9270">_xlfn.IFS(P9270&gt;60,"High Risk",P9270&gt;30,"Medium Risk",TRUE,"Low Risk")</f>
        <v>High Risk</v>
      </c>
      <c r="V9270">
        <f t="shared" si="144"/>
        <v>4</v>
      </c>
    </row>
    <row r="9271" spans="1:22" hidden="1" x14ac:dyDescent="0.2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 s="2">
        <v>125476.31</v>
      </c>
      <c r="H9271">
        <v>1</v>
      </c>
      <c r="I9271">
        <v>1</v>
      </c>
      <c r="J9271">
        <v>1</v>
      </c>
      <c r="K9271" s="1">
        <v>91775.51</v>
      </c>
      <c r="L9271">
        <v>0</v>
      </c>
      <c r="M9271">
        <v>20</v>
      </c>
      <c r="N9271">
        <v>4257</v>
      </c>
      <c r="O9271">
        <v>2</v>
      </c>
      <c r="P9271">
        <v>85</v>
      </c>
      <c r="Q9271">
        <v>0.1</v>
      </c>
      <c r="R9271">
        <v>85140</v>
      </c>
      <c r="S9271" t="str" cm="1">
        <f t="array" ref="S9271">_xlfn.IFS(E9274&lt;30,"18-29",E9274&lt;45,"30-44",TRUE,"45+")</f>
        <v>30-44</v>
      </c>
      <c r="T9271" t="str" cm="1">
        <f t="array" ref="T9271">_xlfn.IFS(F9271&lt;=2,"0-2 Years",F9271&lt;=5,"3-5 Years",F9271&lt;=8,"6-8 Years",TRUE,"9-10 Years")</f>
        <v>3-5 Years</v>
      </c>
      <c r="U9271" t="str" cm="1">
        <f t="array" ref="U9271">_xlfn.IFS(P9271&gt;60,"High Risk",P9271&gt;30,"Medium Risk",TRUE,"Low Risk")</f>
        <v>High Risk</v>
      </c>
      <c r="V9271">
        <f t="shared" si="144"/>
        <v>2</v>
      </c>
    </row>
    <row r="9272" spans="1:22" hidden="1" x14ac:dyDescent="0.2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 s="2">
        <v>176511.08</v>
      </c>
      <c r="H9272">
        <v>1</v>
      </c>
      <c r="I9272">
        <v>1</v>
      </c>
      <c r="J9272">
        <v>1</v>
      </c>
      <c r="K9272" s="1">
        <v>153920.22</v>
      </c>
      <c r="L9272">
        <v>0</v>
      </c>
      <c r="M9272">
        <v>29</v>
      </c>
      <c r="N9272">
        <v>4394</v>
      </c>
      <c r="O9272">
        <v>4</v>
      </c>
      <c r="P9272">
        <v>72</v>
      </c>
      <c r="Q9272">
        <v>0.13793103448275862</v>
      </c>
      <c r="R9272">
        <v>127426</v>
      </c>
      <c r="S9272" t="str" cm="1">
        <f t="array" ref="S9272">_xlfn.IFS(E9275&lt;30,"18-29",E9275&lt;45,"30-44",TRUE,"45+")</f>
        <v>30-44</v>
      </c>
      <c r="T9272" t="str" cm="1">
        <f t="array" ref="T9272">_xlfn.IFS(F9272&lt;=2,"0-2 Years",F9272&lt;=5,"3-5 Years",F9272&lt;=8,"6-8 Years",TRUE,"9-10 Years")</f>
        <v>3-5 Years</v>
      </c>
      <c r="U9272" t="str" cm="1">
        <f t="array" ref="U9272">_xlfn.IFS(P9272&gt;60,"High Risk",P9272&gt;30,"Medium Risk",TRUE,"Low Risk")</f>
        <v>High Risk</v>
      </c>
      <c r="V9272">
        <f t="shared" si="144"/>
        <v>2</v>
      </c>
    </row>
    <row r="9273" spans="1:22" hidden="1" x14ac:dyDescent="0.2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 s="2">
        <v>110783.28</v>
      </c>
      <c r="H9273">
        <v>1</v>
      </c>
      <c r="I9273">
        <v>1</v>
      </c>
      <c r="J9273">
        <v>1</v>
      </c>
      <c r="K9273" s="1">
        <v>71420.160000000003</v>
      </c>
      <c r="L9273">
        <v>0</v>
      </c>
      <c r="M9273">
        <v>17</v>
      </c>
      <c r="N9273">
        <v>3922</v>
      </c>
      <c r="O9273">
        <v>5</v>
      </c>
      <c r="P9273">
        <v>9</v>
      </c>
      <c r="Q9273">
        <v>0.29411764705882354</v>
      </c>
      <c r="R9273">
        <v>66674</v>
      </c>
      <c r="S9273" t="str" cm="1">
        <f t="array" ref="S9273">_xlfn.IFS(E9276&lt;30,"18-29",E9276&lt;45,"30-44",TRUE,"45+")</f>
        <v>30-44</v>
      </c>
      <c r="T9273" t="str" cm="1">
        <f t="array" ref="T9273">_xlfn.IFS(F9273&lt;=2,"0-2 Years",F9273&lt;=5,"3-5 Years",F9273&lt;=8,"6-8 Years",TRUE,"9-10 Years")</f>
        <v>6-8 Years</v>
      </c>
      <c r="U9273" t="str" cm="1">
        <f t="array" ref="U9273">_xlfn.IFS(P9273&gt;60,"High Risk",P9273&gt;30,"Medium Risk",TRUE,"Low Risk")</f>
        <v>Low Risk</v>
      </c>
      <c r="V9273">
        <f t="shared" si="144"/>
        <v>3</v>
      </c>
    </row>
    <row r="9274" spans="1:22" hidden="1" x14ac:dyDescent="0.2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 s="2">
        <v>141642.92000000001</v>
      </c>
      <c r="H9274">
        <v>2</v>
      </c>
      <c r="I9274">
        <v>1</v>
      </c>
      <c r="J9274">
        <v>0</v>
      </c>
      <c r="K9274" s="1">
        <v>172149.76000000001</v>
      </c>
      <c r="L9274">
        <v>0</v>
      </c>
      <c r="M9274">
        <v>28</v>
      </c>
      <c r="N9274">
        <v>2810</v>
      </c>
      <c r="O9274">
        <v>2</v>
      </c>
      <c r="P9274">
        <v>101</v>
      </c>
      <c r="Q9274">
        <v>7.1428571428571425E-2</v>
      </c>
      <c r="R9274">
        <v>78680</v>
      </c>
      <c r="S9274" t="str" cm="1">
        <f t="array" ref="S9274">_xlfn.IFS(E9277&lt;30,"18-29",E9277&lt;45,"30-44",TRUE,"45+")</f>
        <v>30-44</v>
      </c>
      <c r="T9274" t="str" cm="1">
        <f t="array" ref="T9274">_xlfn.IFS(F9274&lt;=2,"0-2 Years",F9274&lt;=5,"3-5 Years",F9274&lt;=8,"6-8 Years",TRUE,"9-10 Years")</f>
        <v>0-2 Years</v>
      </c>
      <c r="U9274" t="str" cm="1">
        <f t="array" ref="U9274">_xlfn.IFS(P9274&gt;60,"High Risk",P9274&gt;30,"Medium Risk",TRUE,"Low Risk")</f>
        <v>High Risk</v>
      </c>
      <c r="V9274">
        <f t="shared" si="144"/>
        <v>4</v>
      </c>
    </row>
    <row r="9275" spans="1:22" hidden="1" x14ac:dyDescent="0.2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 s="2">
        <v>0</v>
      </c>
      <c r="H9275">
        <v>2</v>
      </c>
      <c r="I9275">
        <v>1</v>
      </c>
      <c r="J9275">
        <v>1</v>
      </c>
      <c r="K9275" s="1">
        <v>54706.75</v>
      </c>
      <c r="L9275">
        <v>0</v>
      </c>
      <c r="M9275">
        <v>20</v>
      </c>
      <c r="N9275">
        <v>1379</v>
      </c>
      <c r="O9275">
        <v>9</v>
      </c>
      <c r="P9275">
        <v>161</v>
      </c>
      <c r="Q9275">
        <v>0.45</v>
      </c>
      <c r="R9275">
        <v>27580</v>
      </c>
      <c r="S9275" t="str" cm="1">
        <f t="array" ref="S9275">_xlfn.IFS(E9278&lt;30,"18-29",E9278&lt;45,"30-44",TRUE,"45+")</f>
        <v>45+</v>
      </c>
      <c r="T9275" t="str" cm="1">
        <f t="array" ref="T9275">_xlfn.IFS(F9275&lt;=2,"0-2 Years",F9275&lt;=5,"3-5 Years",F9275&lt;=8,"6-8 Years",TRUE,"9-10 Years")</f>
        <v>0-2 Years</v>
      </c>
      <c r="U9275" t="str" cm="1">
        <f t="array" ref="U9275">_xlfn.IFS(P9275&gt;60,"High Risk",P9275&gt;30,"Medium Risk",TRUE,"Low Risk")</f>
        <v>High Risk</v>
      </c>
      <c r="V9275">
        <f t="shared" si="144"/>
        <v>4</v>
      </c>
    </row>
    <row r="9276" spans="1:22" hidden="1" x14ac:dyDescent="0.2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 s="2">
        <v>0</v>
      </c>
      <c r="H9276">
        <v>1</v>
      </c>
      <c r="I9276">
        <v>0</v>
      </c>
      <c r="J9276">
        <v>1</v>
      </c>
      <c r="K9276" s="1">
        <v>183358.21</v>
      </c>
      <c r="L9276">
        <v>0</v>
      </c>
      <c r="M9276">
        <v>21</v>
      </c>
      <c r="N9276">
        <v>4442</v>
      </c>
      <c r="O9276">
        <v>0</v>
      </c>
      <c r="P9276">
        <v>29</v>
      </c>
      <c r="Q9276">
        <v>0</v>
      </c>
      <c r="R9276">
        <v>93282</v>
      </c>
      <c r="S9276" t="str" cm="1">
        <f t="array" ref="S9276">_xlfn.IFS(E9279&lt;30,"18-29",E9279&lt;45,"30-44",TRUE,"45+")</f>
        <v>18-29</v>
      </c>
      <c r="T9276" t="str" cm="1">
        <f t="array" ref="T9276">_xlfn.IFS(F9276&lt;=2,"0-2 Years",F9276&lt;=5,"3-5 Years",F9276&lt;=8,"6-8 Years",TRUE,"9-10 Years")</f>
        <v>9-10 Years</v>
      </c>
      <c r="U9276" t="str" cm="1">
        <f t="array" ref="U9276">_xlfn.IFS(P9276&gt;60,"High Risk",P9276&gt;30,"Medium Risk",TRUE,"Low Risk")</f>
        <v>Low Risk</v>
      </c>
      <c r="V9276">
        <f t="shared" si="144"/>
        <v>5</v>
      </c>
    </row>
    <row r="9277" spans="1:22" hidden="1" x14ac:dyDescent="0.2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 s="2">
        <v>75681.52</v>
      </c>
      <c r="H9277">
        <v>1</v>
      </c>
      <c r="I9277">
        <v>1</v>
      </c>
      <c r="J9277">
        <v>1</v>
      </c>
      <c r="K9277" s="1">
        <v>57098</v>
      </c>
      <c r="L9277">
        <v>0</v>
      </c>
      <c r="M9277">
        <v>21</v>
      </c>
      <c r="N9277">
        <v>3046</v>
      </c>
      <c r="O9277">
        <v>8</v>
      </c>
      <c r="P9277">
        <v>33</v>
      </c>
      <c r="Q9277">
        <v>0.38095238095238093</v>
      </c>
      <c r="R9277">
        <v>63966</v>
      </c>
      <c r="S9277" t="str" cm="1">
        <f t="array" ref="S9277">_xlfn.IFS(E9280&lt;30,"18-29",E9280&lt;45,"30-44",TRUE,"45+")</f>
        <v>30-44</v>
      </c>
      <c r="T9277" t="str" cm="1">
        <f t="array" ref="T9277">_xlfn.IFS(F9277&lt;=2,"0-2 Years",F9277&lt;=5,"3-5 Years",F9277&lt;=8,"6-8 Years",TRUE,"9-10 Years")</f>
        <v>0-2 Years</v>
      </c>
      <c r="U9277" t="str" cm="1">
        <f t="array" ref="U9277">_xlfn.IFS(P9277&gt;60,"High Risk",P9277&gt;30,"Medium Risk",TRUE,"Low Risk")</f>
        <v>Medium Risk</v>
      </c>
      <c r="V9277">
        <f t="shared" si="144"/>
        <v>3</v>
      </c>
    </row>
    <row r="9278" spans="1:22" x14ac:dyDescent="0.2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 s="2">
        <v>0</v>
      </c>
      <c r="H9278">
        <v>1</v>
      </c>
      <c r="I9278">
        <v>1</v>
      </c>
      <c r="J9278">
        <v>0</v>
      </c>
      <c r="K9278" s="1">
        <v>156910.46</v>
      </c>
      <c r="L9278">
        <v>1</v>
      </c>
      <c r="M9278">
        <v>26</v>
      </c>
      <c r="N9278">
        <v>2822</v>
      </c>
      <c r="O9278">
        <v>7</v>
      </c>
      <c r="P9278">
        <v>80</v>
      </c>
      <c r="Q9278">
        <v>0.26923076923076922</v>
      </c>
      <c r="R9278">
        <v>73372</v>
      </c>
      <c r="S9278" t="str" cm="1">
        <f t="array" ref="S9278">_xlfn.IFS(E9281&lt;30,"18-29",E9281&lt;45,"30-44",TRUE,"45+")</f>
        <v>45+</v>
      </c>
      <c r="T9278" t="str" cm="1">
        <f t="array" ref="T9278">_xlfn.IFS(F9278&lt;=2,"0-2 Years",F9278&lt;=5,"3-5 Years",F9278&lt;=8,"6-8 Years",TRUE,"9-10 Years")</f>
        <v>3-5 Years</v>
      </c>
      <c r="U9278" t="str" cm="1">
        <f t="array" ref="U9278">_xlfn.IFS(P9278&gt;60,"High Risk",P9278&gt;30,"Medium Risk",TRUE,"Low Risk")</f>
        <v>High Risk</v>
      </c>
      <c r="V9278">
        <f t="shared" si="144"/>
        <v>9</v>
      </c>
    </row>
    <row r="9279" spans="1:22" hidden="1" x14ac:dyDescent="0.2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 s="2">
        <v>0</v>
      </c>
      <c r="H9279">
        <v>1</v>
      </c>
      <c r="I9279">
        <v>1</v>
      </c>
      <c r="J9279">
        <v>1</v>
      </c>
      <c r="K9279" s="1">
        <v>130224.73</v>
      </c>
      <c r="L9279">
        <v>0</v>
      </c>
      <c r="M9279">
        <v>14</v>
      </c>
      <c r="N9279">
        <v>1643</v>
      </c>
      <c r="O9279">
        <v>8</v>
      </c>
      <c r="P9279">
        <v>179</v>
      </c>
      <c r="Q9279">
        <v>0.5714285714285714</v>
      </c>
      <c r="R9279">
        <v>23002</v>
      </c>
      <c r="S9279" t="str" cm="1">
        <f t="array" ref="S9279">_xlfn.IFS(E9282&lt;30,"18-29",E9282&lt;45,"30-44",TRUE,"45+")</f>
        <v>45+</v>
      </c>
      <c r="T9279" t="str" cm="1">
        <f t="array" ref="T9279">_xlfn.IFS(F9279&lt;=2,"0-2 Years",F9279&lt;=5,"3-5 Years",F9279&lt;=8,"6-8 Years",TRUE,"9-10 Years")</f>
        <v>6-8 Years</v>
      </c>
      <c r="U9279" t="str" cm="1">
        <f t="array" ref="U9279">_xlfn.IFS(P9279&gt;60,"High Risk",P9279&gt;30,"Medium Risk",TRUE,"Low Risk")</f>
        <v>High Risk</v>
      </c>
      <c r="V9279">
        <f t="shared" si="144"/>
        <v>5</v>
      </c>
    </row>
    <row r="9280" spans="1:22" hidden="1" x14ac:dyDescent="0.2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 s="2">
        <v>161111.45000000001</v>
      </c>
      <c r="H9280">
        <v>1</v>
      </c>
      <c r="I9280">
        <v>0</v>
      </c>
      <c r="J9280">
        <v>0</v>
      </c>
      <c r="K9280" s="1">
        <v>13946.66</v>
      </c>
      <c r="L9280">
        <v>0</v>
      </c>
      <c r="M9280">
        <v>14</v>
      </c>
      <c r="N9280">
        <v>2372</v>
      </c>
      <c r="O9280">
        <v>2</v>
      </c>
      <c r="P9280">
        <v>70</v>
      </c>
      <c r="Q9280">
        <v>0.14285714285714285</v>
      </c>
      <c r="R9280">
        <v>33208</v>
      </c>
      <c r="S9280" t="str" cm="1">
        <f t="array" ref="S9280">_xlfn.IFS(E9283&lt;30,"18-29",E9283&lt;45,"30-44",TRUE,"45+")</f>
        <v>30-44</v>
      </c>
      <c r="T9280" t="str" cm="1">
        <f t="array" ref="T9280">_xlfn.IFS(F9280&lt;=2,"0-2 Years",F9280&lt;=5,"3-5 Years",F9280&lt;=8,"6-8 Years",TRUE,"9-10 Years")</f>
        <v>6-8 Years</v>
      </c>
      <c r="U9280" t="str" cm="1">
        <f t="array" ref="U9280">_xlfn.IFS(P9280&gt;60,"High Risk",P9280&gt;30,"Medium Risk",TRUE,"Low Risk")</f>
        <v>High Risk</v>
      </c>
      <c r="V9280">
        <f t="shared" si="144"/>
        <v>5</v>
      </c>
    </row>
    <row r="9281" spans="1:22" hidden="1" x14ac:dyDescent="0.2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 s="2">
        <v>0</v>
      </c>
      <c r="H9281">
        <v>2</v>
      </c>
      <c r="I9281">
        <v>0</v>
      </c>
      <c r="J9281">
        <v>1</v>
      </c>
      <c r="K9281" s="1">
        <v>38652.959999999999</v>
      </c>
      <c r="L9281">
        <v>0</v>
      </c>
      <c r="M9281">
        <v>25</v>
      </c>
      <c r="N9281">
        <v>1101</v>
      </c>
      <c r="O9281">
        <v>9</v>
      </c>
      <c r="P9281">
        <v>52</v>
      </c>
      <c r="Q9281">
        <v>0.36</v>
      </c>
      <c r="R9281">
        <v>27525</v>
      </c>
      <c r="S9281" t="str" cm="1">
        <f t="array" ref="S9281">_xlfn.IFS(E9284&lt;30,"18-29",E9284&lt;45,"30-44",TRUE,"45+")</f>
        <v>30-44</v>
      </c>
      <c r="T9281" t="str" cm="1">
        <f t="array" ref="T9281">_xlfn.IFS(F9281&lt;=2,"0-2 Years",F9281&lt;=5,"3-5 Years",F9281&lt;=8,"6-8 Years",TRUE,"9-10 Years")</f>
        <v>3-5 Years</v>
      </c>
      <c r="U9281" t="str" cm="1">
        <f t="array" ref="U9281">_xlfn.IFS(P9281&gt;60,"High Risk",P9281&gt;30,"Medium Risk",TRUE,"Low Risk")</f>
        <v>Medium Risk</v>
      </c>
      <c r="V9281">
        <f t="shared" si="144"/>
        <v>4</v>
      </c>
    </row>
    <row r="9282" spans="1:22" hidden="1" x14ac:dyDescent="0.2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 s="2">
        <v>72494.69</v>
      </c>
      <c r="H9282">
        <v>1</v>
      </c>
      <c r="I9282">
        <v>0</v>
      </c>
      <c r="J9282">
        <v>1</v>
      </c>
      <c r="K9282" s="1">
        <v>140041.78</v>
      </c>
      <c r="L9282">
        <v>0</v>
      </c>
      <c r="M9282">
        <v>15</v>
      </c>
      <c r="N9282">
        <v>4928</v>
      </c>
      <c r="O9282">
        <v>2</v>
      </c>
      <c r="P9282">
        <v>13</v>
      </c>
      <c r="Q9282">
        <v>0.13333333333333333</v>
      </c>
      <c r="R9282">
        <v>73920</v>
      </c>
      <c r="S9282" t="str" cm="1">
        <f t="array" ref="S9282">_xlfn.IFS(E9285&lt;30,"18-29",E9285&lt;45,"30-44",TRUE,"45+")</f>
        <v>18-29</v>
      </c>
      <c r="T9282" t="str" cm="1">
        <f t="array" ref="T9282">_xlfn.IFS(F9282&lt;=2,"0-2 Years",F9282&lt;=5,"3-5 Years",F9282&lt;=8,"6-8 Years",TRUE,"9-10 Years")</f>
        <v>6-8 Years</v>
      </c>
      <c r="U9282" t="str" cm="1">
        <f t="array" ref="U9282">_xlfn.IFS(P9282&gt;60,"High Risk",P9282&gt;30,"Medium Risk",TRUE,"Low Risk")</f>
        <v>Low Risk</v>
      </c>
      <c r="V9282">
        <f t="shared" si="144"/>
        <v>2</v>
      </c>
    </row>
    <row r="9283" spans="1:22" hidden="1" x14ac:dyDescent="0.2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 s="2">
        <v>133964.29999999999</v>
      </c>
      <c r="H9283">
        <v>1</v>
      </c>
      <c r="I9283">
        <v>1</v>
      </c>
      <c r="J9283">
        <v>1</v>
      </c>
      <c r="K9283" s="1">
        <v>166187.1</v>
      </c>
      <c r="L9283">
        <v>0</v>
      </c>
      <c r="M9283">
        <v>24</v>
      </c>
      <c r="N9283">
        <v>4147</v>
      </c>
      <c r="O9283">
        <v>2</v>
      </c>
      <c r="P9283">
        <v>105</v>
      </c>
      <c r="Q9283">
        <v>8.3333333333333329E-2</v>
      </c>
      <c r="R9283">
        <v>99528</v>
      </c>
      <c r="S9283" t="str" cm="1">
        <f t="array" ref="S9283">_xlfn.IFS(E9286&lt;30,"18-29",E9286&lt;45,"30-44",TRUE,"45+")</f>
        <v>45+</v>
      </c>
      <c r="T9283" t="str" cm="1">
        <f t="array" ref="T9283">_xlfn.IFS(F9283&lt;=2,"0-2 Years",F9283&lt;=5,"3-5 Years",F9283&lt;=8,"6-8 Years",TRUE,"9-10 Years")</f>
        <v>3-5 Years</v>
      </c>
      <c r="U9283" t="str" cm="1">
        <f t="array" ref="U9283">_xlfn.IFS(P9283&gt;60,"High Risk",P9283&gt;30,"Medium Risk",TRUE,"Low Risk")</f>
        <v>High Risk</v>
      </c>
      <c r="V9283">
        <f t="shared" ref="V9283:V9346" si="145">IF(J9283=0,3,0)+IF(G9283=0,3,0)+IF(H9283=1,2,0)+IF(E9283&gt;45,1,0)+IF(F9283&lt;3,1,0)</f>
        <v>2</v>
      </c>
    </row>
    <row r="9284" spans="1:22" x14ac:dyDescent="0.2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 s="2">
        <v>0</v>
      </c>
      <c r="H9284">
        <v>1</v>
      </c>
      <c r="I9284">
        <v>1</v>
      </c>
      <c r="J9284">
        <v>0</v>
      </c>
      <c r="K9284" s="1">
        <v>139919.38</v>
      </c>
      <c r="L9284">
        <v>0</v>
      </c>
      <c r="M9284">
        <v>14</v>
      </c>
      <c r="N9284">
        <v>636</v>
      </c>
      <c r="O9284">
        <v>7</v>
      </c>
      <c r="P9284">
        <v>19</v>
      </c>
      <c r="Q9284">
        <v>0.5</v>
      </c>
      <c r="R9284">
        <v>8904</v>
      </c>
      <c r="S9284" t="str" cm="1">
        <f t="array" ref="S9284">_xlfn.IFS(E9287&lt;30,"18-29",E9287&lt;45,"30-44",TRUE,"45+")</f>
        <v>45+</v>
      </c>
      <c r="T9284" t="str" cm="1">
        <f t="array" ref="T9284">_xlfn.IFS(F9284&lt;=2,"0-2 Years",F9284&lt;=5,"3-5 Years",F9284&lt;=8,"6-8 Years",TRUE,"9-10 Years")</f>
        <v>0-2 Years</v>
      </c>
      <c r="U9284" t="str" cm="1">
        <f t="array" ref="U9284">_xlfn.IFS(P9284&gt;60,"High Risk",P9284&gt;30,"Medium Risk",TRUE,"Low Risk")</f>
        <v>Low Risk</v>
      </c>
      <c r="V9284">
        <f t="shared" si="145"/>
        <v>9</v>
      </c>
    </row>
    <row r="9285" spans="1:22" x14ac:dyDescent="0.2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 s="2">
        <v>0</v>
      </c>
      <c r="H9285">
        <v>2</v>
      </c>
      <c r="I9285">
        <v>1</v>
      </c>
      <c r="J9285">
        <v>0</v>
      </c>
      <c r="K9285" s="1">
        <v>28137.03</v>
      </c>
      <c r="L9285">
        <v>0</v>
      </c>
      <c r="M9285">
        <v>3</v>
      </c>
      <c r="N9285">
        <v>1192</v>
      </c>
      <c r="O9285">
        <v>3</v>
      </c>
      <c r="P9285">
        <v>160</v>
      </c>
      <c r="Q9285">
        <v>1</v>
      </c>
      <c r="R9285">
        <v>3576</v>
      </c>
      <c r="S9285" t="str" cm="1">
        <f t="array" ref="S9285">_xlfn.IFS(E9288&lt;30,"18-29",E9288&lt;45,"30-44",TRUE,"45+")</f>
        <v>18-29</v>
      </c>
      <c r="T9285" t="str" cm="1">
        <f t="array" ref="T9285">_xlfn.IFS(F9285&lt;=2,"0-2 Years",F9285&lt;=5,"3-5 Years",F9285&lt;=8,"6-8 Years",TRUE,"9-10 Years")</f>
        <v>3-5 Years</v>
      </c>
      <c r="U9285" t="str" cm="1">
        <f t="array" ref="U9285">_xlfn.IFS(P9285&gt;60,"High Risk",P9285&gt;30,"Medium Risk",TRUE,"Low Risk")</f>
        <v>High Risk</v>
      </c>
      <c r="V9285">
        <f t="shared" si="145"/>
        <v>6</v>
      </c>
    </row>
    <row r="9286" spans="1:22" hidden="1" x14ac:dyDescent="0.2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 s="2">
        <v>157201.48000000001</v>
      </c>
      <c r="H9286">
        <v>1</v>
      </c>
      <c r="I9286">
        <v>0</v>
      </c>
      <c r="J9286">
        <v>1</v>
      </c>
      <c r="K9286" s="1">
        <v>50368.63</v>
      </c>
      <c r="L9286">
        <v>0</v>
      </c>
      <c r="M9286">
        <v>15</v>
      </c>
      <c r="N9286">
        <v>3161</v>
      </c>
      <c r="O9286">
        <v>5</v>
      </c>
      <c r="P9286">
        <v>157</v>
      </c>
      <c r="Q9286">
        <v>0.33333333333333331</v>
      </c>
      <c r="R9286">
        <v>47415</v>
      </c>
      <c r="S9286" t="str" cm="1">
        <f t="array" ref="S9286">_xlfn.IFS(E9289&lt;30,"18-29",E9289&lt;45,"30-44",TRUE,"45+")</f>
        <v>30-44</v>
      </c>
      <c r="T9286" t="str" cm="1">
        <f t="array" ref="T9286">_xlfn.IFS(F9286&lt;=2,"0-2 Years",F9286&lt;=5,"3-5 Years",F9286&lt;=8,"6-8 Years",TRUE,"9-10 Years")</f>
        <v>3-5 Years</v>
      </c>
      <c r="U9286" t="str" cm="1">
        <f t="array" ref="U9286">_xlfn.IFS(P9286&gt;60,"High Risk",P9286&gt;30,"Medium Risk",TRUE,"Low Risk")</f>
        <v>High Risk</v>
      </c>
      <c r="V9286">
        <f t="shared" si="145"/>
        <v>3</v>
      </c>
    </row>
    <row r="9287" spans="1:22" x14ac:dyDescent="0.2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 s="2">
        <v>95679.29</v>
      </c>
      <c r="H9287">
        <v>1</v>
      </c>
      <c r="I9287">
        <v>0</v>
      </c>
      <c r="J9287">
        <v>0</v>
      </c>
      <c r="K9287" s="1">
        <v>94978.1</v>
      </c>
      <c r="L9287">
        <v>0</v>
      </c>
      <c r="M9287">
        <v>12</v>
      </c>
      <c r="N9287">
        <v>3615</v>
      </c>
      <c r="O9287">
        <v>5</v>
      </c>
      <c r="P9287">
        <v>92</v>
      </c>
      <c r="Q9287">
        <v>0.41666666666666669</v>
      </c>
      <c r="R9287">
        <v>43380</v>
      </c>
      <c r="S9287" t="str" cm="1">
        <f t="array" ref="S9287">_xlfn.IFS(E9290&lt;30,"18-29",E9290&lt;45,"30-44",TRUE,"45+")</f>
        <v>30-44</v>
      </c>
      <c r="T9287" t="str" cm="1">
        <f t="array" ref="T9287">_xlfn.IFS(F9287&lt;=2,"0-2 Years",F9287&lt;=5,"3-5 Years",F9287&lt;=8,"6-8 Years",TRUE,"9-10 Years")</f>
        <v>3-5 Years</v>
      </c>
      <c r="U9287" t="str" cm="1">
        <f t="array" ref="U9287">_xlfn.IFS(P9287&gt;60,"High Risk",P9287&gt;30,"Medium Risk",TRUE,"Low Risk")</f>
        <v>High Risk</v>
      </c>
      <c r="V9287">
        <f t="shared" si="145"/>
        <v>6</v>
      </c>
    </row>
    <row r="9288" spans="1:22" hidden="1" x14ac:dyDescent="0.2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 s="2">
        <v>106230.92</v>
      </c>
      <c r="H9288">
        <v>1</v>
      </c>
      <c r="I9288">
        <v>1</v>
      </c>
      <c r="J9288">
        <v>1</v>
      </c>
      <c r="K9288" s="1">
        <v>69903.929999999993</v>
      </c>
      <c r="L9288">
        <v>1</v>
      </c>
      <c r="M9288">
        <v>28</v>
      </c>
      <c r="N9288">
        <v>2073</v>
      </c>
      <c r="O9288">
        <v>8</v>
      </c>
      <c r="P9288">
        <v>102</v>
      </c>
      <c r="Q9288">
        <v>0.2857142857142857</v>
      </c>
      <c r="R9288">
        <v>58044</v>
      </c>
      <c r="S9288" t="str" cm="1">
        <f t="array" ref="S9288">_xlfn.IFS(E9291&lt;30,"18-29",E9291&lt;45,"30-44",TRUE,"45+")</f>
        <v>30-44</v>
      </c>
      <c r="T9288" t="str" cm="1">
        <f t="array" ref="T9288">_xlfn.IFS(F9288&lt;=2,"0-2 Years",F9288&lt;=5,"3-5 Years",F9288&lt;=8,"6-8 Years",TRUE,"9-10 Years")</f>
        <v>6-8 Years</v>
      </c>
      <c r="U9288" t="str" cm="1">
        <f t="array" ref="U9288">_xlfn.IFS(P9288&gt;60,"High Risk",P9288&gt;30,"Medium Risk",TRUE,"Low Risk")</f>
        <v>High Risk</v>
      </c>
      <c r="V9288">
        <f t="shared" si="145"/>
        <v>2</v>
      </c>
    </row>
    <row r="9289" spans="1:22" hidden="1" x14ac:dyDescent="0.2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 s="2">
        <v>0</v>
      </c>
      <c r="H9289">
        <v>2</v>
      </c>
      <c r="I9289">
        <v>0</v>
      </c>
      <c r="J9289">
        <v>1</v>
      </c>
      <c r="K9289" s="1">
        <v>177607.77</v>
      </c>
      <c r="L9289">
        <v>0</v>
      </c>
      <c r="M9289">
        <v>6</v>
      </c>
      <c r="N9289">
        <v>3981</v>
      </c>
      <c r="O9289">
        <v>8</v>
      </c>
      <c r="P9289">
        <v>28</v>
      </c>
      <c r="Q9289">
        <v>1</v>
      </c>
      <c r="R9289">
        <v>23886</v>
      </c>
      <c r="S9289" t="str" cm="1">
        <f t="array" ref="S9289">_xlfn.IFS(E9292&lt;30,"18-29",E9292&lt;45,"30-44",TRUE,"45+")</f>
        <v>30-44</v>
      </c>
      <c r="T9289" t="str" cm="1">
        <f t="array" ref="T9289">_xlfn.IFS(F9289&lt;=2,"0-2 Years",F9289&lt;=5,"3-5 Years",F9289&lt;=8,"6-8 Years",TRUE,"9-10 Years")</f>
        <v>3-5 Years</v>
      </c>
      <c r="U9289" t="str" cm="1">
        <f t="array" ref="U9289">_xlfn.IFS(P9289&gt;60,"High Risk",P9289&gt;30,"Medium Risk",TRUE,"Low Risk")</f>
        <v>Low Risk</v>
      </c>
      <c r="V9289">
        <f t="shared" si="145"/>
        <v>3</v>
      </c>
    </row>
    <row r="9290" spans="1:22" hidden="1" x14ac:dyDescent="0.2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 s="2">
        <v>81231.850000000006</v>
      </c>
      <c r="H9290">
        <v>2</v>
      </c>
      <c r="I9290">
        <v>1</v>
      </c>
      <c r="J9290">
        <v>0</v>
      </c>
      <c r="K9290" s="1">
        <v>196731.08</v>
      </c>
      <c r="L9290">
        <v>0</v>
      </c>
      <c r="M9290">
        <v>6</v>
      </c>
      <c r="N9290">
        <v>2628</v>
      </c>
      <c r="O9290">
        <v>0</v>
      </c>
      <c r="P9290">
        <v>28</v>
      </c>
      <c r="Q9290">
        <v>0</v>
      </c>
      <c r="R9290">
        <v>15768</v>
      </c>
      <c r="S9290" t="str" cm="1">
        <f t="array" ref="S9290">_xlfn.IFS(E9293&lt;30,"18-29",E9293&lt;45,"30-44",TRUE,"45+")</f>
        <v>30-44</v>
      </c>
      <c r="T9290" t="str" cm="1">
        <f t="array" ref="T9290">_xlfn.IFS(F9290&lt;=2,"0-2 Years",F9290&lt;=5,"3-5 Years",F9290&lt;=8,"6-8 Years",TRUE,"9-10 Years")</f>
        <v>9-10 Years</v>
      </c>
      <c r="U9290" t="str" cm="1">
        <f t="array" ref="U9290">_xlfn.IFS(P9290&gt;60,"High Risk",P9290&gt;30,"Medium Risk",TRUE,"Low Risk")</f>
        <v>Low Risk</v>
      </c>
      <c r="V9290">
        <f t="shared" si="145"/>
        <v>3</v>
      </c>
    </row>
    <row r="9291" spans="1:22" hidden="1" x14ac:dyDescent="0.2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 s="2">
        <v>81480.27</v>
      </c>
      <c r="H9291">
        <v>2</v>
      </c>
      <c r="I9291">
        <v>1</v>
      </c>
      <c r="J9291">
        <v>1</v>
      </c>
      <c r="K9291" s="1">
        <v>65234.6</v>
      </c>
      <c r="L9291">
        <v>0</v>
      </c>
      <c r="M9291">
        <v>28</v>
      </c>
      <c r="N9291">
        <v>2535</v>
      </c>
      <c r="O9291">
        <v>9</v>
      </c>
      <c r="P9291">
        <v>140</v>
      </c>
      <c r="Q9291">
        <v>0.32142857142857145</v>
      </c>
      <c r="R9291">
        <v>70980</v>
      </c>
      <c r="S9291" t="str" cm="1">
        <f t="array" ref="S9291">_xlfn.IFS(E9294&lt;30,"18-29",E9294&lt;45,"30-44",TRUE,"45+")</f>
        <v>45+</v>
      </c>
      <c r="T9291" t="str" cm="1">
        <f t="array" ref="T9291">_xlfn.IFS(F9291&lt;=2,"0-2 Years",F9291&lt;=5,"3-5 Years",F9291&lt;=8,"6-8 Years",TRUE,"9-10 Years")</f>
        <v>0-2 Years</v>
      </c>
      <c r="U9291" t="str" cm="1">
        <f t="array" ref="U9291">_xlfn.IFS(P9291&gt;60,"High Risk",P9291&gt;30,"Medium Risk",TRUE,"Low Risk")</f>
        <v>High Risk</v>
      </c>
      <c r="V9291">
        <f t="shared" si="145"/>
        <v>1</v>
      </c>
    </row>
    <row r="9292" spans="1:22" hidden="1" x14ac:dyDescent="0.2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 s="2">
        <v>73059.38</v>
      </c>
      <c r="H9292">
        <v>1</v>
      </c>
      <c r="I9292">
        <v>1</v>
      </c>
      <c r="J9292">
        <v>1</v>
      </c>
      <c r="K9292" s="1">
        <v>186281</v>
      </c>
      <c r="L9292">
        <v>0</v>
      </c>
      <c r="M9292">
        <v>11</v>
      </c>
      <c r="N9292">
        <v>1341</v>
      </c>
      <c r="O9292">
        <v>4</v>
      </c>
      <c r="P9292">
        <v>21</v>
      </c>
      <c r="Q9292">
        <v>0.36363636363636365</v>
      </c>
      <c r="R9292">
        <v>14751</v>
      </c>
      <c r="S9292" t="str" cm="1">
        <f t="array" ref="S9292">_xlfn.IFS(E9295&lt;30,"18-29",E9295&lt;45,"30-44",TRUE,"45+")</f>
        <v>30-44</v>
      </c>
      <c r="T9292" t="str" cm="1">
        <f t="array" ref="T9292">_xlfn.IFS(F9292&lt;=2,"0-2 Years",F9292&lt;=5,"3-5 Years",F9292&lt;=8,"6-8 Years",TRUE,"9-10 Years")</f>
        <v>6-8 Years</v>
      </c>
      <c r="U9292" t="str" cm="1">
        <f t="array" ref="U9292">_xlfn.IFS(P9292&gt;60,"High Risk",P9292&gt;30,"Medium Risk",TRUE,"Low Risk")</f>
        <v>Low Risk</v>
      </c>
      <c r="V9292">
        <f t="shared" si="145"/>
        <v>2</v>
      </c>
    </row>
    <row r="9293" spans="1:22" hidden="1" x14ac:dyDescent="0.2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 s="2">
        <v>117559.05</v>
      </c>
      <c r="H9293">
        <v>2</v>
      </c>
      <c r="I9293">
        <v>1</v>
      </c>
      <c r="J9293">
        <v>1</v>
      </c>
      <c r="K9293" s="1">
        <v>111573.3</v>
      </c>
      <c r="L9293">
        <v>0</v>
      </c>
      <c r="M9293">
        <v>27</v>
      </c>
      <c r="N9293">
        <v>1908</v>
      </c>
      <c r="O9293">
        <v>1</v>
      </c>
      <c r="P9293">
        <v>162</v>
      </c>
      <c r="Q9293">
        <v>3.7037037037037035E-2</v>
      </c>
      <c r="R9293">
        <v>51516</v>
      </c>
      <c r="S9293" t="str" cm="1">
        <f t="array" ref="S9293">_xlfn.IFS(E9296&lt;30,"18-29",E9296&lt;45,"30-44",TRUE,"45+")</f>
        <v>30-44</v>
      </c>
      <c r="T9293" t="str" cm="1">
        <f t="array" ref="T9293">_xlfn.IFS(F9293&lt;=2,"0-2 Years",F9293&lt;=5,"3-5 Years",F9293&lt;=8,"6-8 Years",TRUE,"9-10 Years")</f>
        <v>3-5 Years</v>
      </c>
      <c r="U9293" t="str" cm="1">
        <f t="array" ref="U9293">_xlfn.IFS(P9293&gt;60,"High Risk",P9293&gt;30,"Medium Risk",TRUE,"Low Risk")</f>
        <v>High Risk</v>
      </c>
      <c r="V9293">
        <f t="shared" si="145"/>
        <v>0</v>
      </c>
    </row>
    <row r="9294" spans="1:22" hidden="1" x14ac:dyDescent="0.2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 s="2">
        <v>186445.31</v>
      </c>
      <c r="H9294">
        <v>2</v>
      </c>
      <c r="I9294">
        <v>1</v>
      </c>
      <c r="J9294">
        <v>1</v>
      </c>
      <c r="K9294" s="1">
        <v>196767.83</v>
      </c>
      <c r="L9294">
        <v>0</v>
      </c>
      <c r="M9294">
        <v>13</v>
      </c>
      <c r="N9294">
        <v>2317</v>
      </c>
      <c r="O9294">
        <v>8</v>
      </c>
      <c r="P9294">
        <v>180</v>
      </c>
      <c r="Q9294">
        <v>0.61538461538461542</v>
      </c>
      <c r="R9294">
        <v>30121</v>
      </c>
      <c r="S9294" t="str" cm="1">
        <f t="array" ref="S9294">_xlfn.IFS(E9297&lt;30,"18-29",E9297&lt;45,"30-44",TRUE,"45+")</f>
        <v>45+</v>
      </c>
      <c r="T9294" t="str" cm="1">
        <f t="array" ref="T9294">_xlfn.IFS(F9294&lt;=2,"0-2 Years",F9294&lt;=5,"3-5 Years",F9294&lt;=8,"6-8 Years",TRUE,"9-10 Years")</f>
        <v>0-2 Years</v>
      </c>
      <c r="U9294" t="str" cm="1">
        <f t="array" ref="U9294">_xlfn.IFS(P9294&gt;60,"High Risk",P9294&gt;30,"Medium Risk",TRUE,"Low Risk")</f>
        <v>High Risk</v>
      </c>
      <c r="V9294">
        <f t="shared" si="145"/>
        <v>2</v>
      </c>
    </row>
    <row r="9295" spans="1:22" hidden="1" x14ac:dyDescent="0.2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 s="2">
        <v>137657.71</v>
      </c>
      <c r="H9295">
        <v>2</v>
      </c>
      <c r="I9295">
        <v>1</v>
      </c>
      <c r="J9295">
        <v>0</v>
      </c>
      <c r="K9295" s="1">
        <v>72985.61</v>
      </c>
      <c r="L9295">
        <v>0</v>
      </c>
      <c r="M9295">
        <v>7</v>
      </c>
      <c r="N9295">
        <v>1815</v>
      </c>
      <c r="O9295">
        <v>5</v>
      </c>
      <c r="P9295">
        <v>36</v>
      </c>
      <c r="Q9295">
        <v>0.7142857142857143</v>
      </c>
      <c r="R9295">
        <v>12705</v>
      </c>
      <c r="S9295" t="str" cm="1">
        <f t="array" ref="S9295">_xlfn.IFS(E9298&lt;30,"18-29",E9298&lt;45,"30-44",TRUE,"45+")</f>
        <v>45+</v>
      </c>
      <c r="T9295" t="str" cm="1">
        <f t="array" ref="T9295">_xlfn.IFS(F9295&lt;=2,"0-2 Years",F9295&lt;=5,"3-5 Years",F9295&lt;=8,"6-8 Years",TRUE,"9-10 Years")</f>
        <v>3-5 Years</v>
      </c>
      <c r="U9295" t="str" cm="1">
        <f t="array" ref="U9295">_xlfn.IFS(P9295&gt;60,"High Risk",P9295&gt;30,"Medium Risk",TRUE,"Low Risk")</f>
        <v>Medium Risk</v>
      </c>
      <c r="V9295">
        <f t="shared" si="145"/>
        <v>3</v>
      </c>
    </row>
    <row r="9296" spans="1:22" hidden="1" x14ac:dyDescent="0.2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 s="2">
        <v>133889.35</v>
      </c>
      <c r="H9296">
        <v>1</v>
      </c>
      <c r="I9296">
        <v>1</v>
      </c>
      <c r="J9296">
        <v>1</v>
      </c>
      <c r="K9296" s="1">
        <v>143265.65</v>
      </c>
      <c r="L9296">
        <v>0</v>
      </c>
      <c r="M9296">
        <v>5</v>
      </c>
      <c r="N9296">
        <v>1473</v>
      </c>
      <c r="O9296">
        <v>9</v>
      </c>
      <c r="P9296">
        <v>152</v>
      </c>
      <c r="Q9296">
        <v>1</v>
      </c>
      <c r="R9296">
        <v>7365</v>
      </c>
      <c r="S9296" t="str" cm="1">
        <f t="array" ref="S9296">_xlfn.IFS(E9299&lt;30,"18-29",E9299&lt;45,"30-44",TRUE,"45+")</f>
        <v>30-44</v>
      </c>
      <c r="T9296" t="str" cm="1">
        <f t="array" ref="T9296">_xlfn.IFS(F9296&lt;=2,"0-2 Years",F9296&lt;=5,"3-5 Years",F9296&lt;=8,"6-8 Years",TRUE,"9-10 Years")</f>
        <v>6-8 Years</v>
      </c>
      <c r="U9296" t="str" cm="1">
        <f t="array" ref="U9296">_xlfn.IFS(P9296&gt;60,"High Risk",P9296&gt;30,"Medium Risk",TRUE,"Low Risk")</f>
        <v>High Risk</v>
      </c>
      <c r="V9296">
        <f t="shared" si="145"/>
        <v>2</v>
      </c>
    </row>
    <row r="9297" spans="1:22" hidden="1" x14ac:dyDescent="0.2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 s="2">
        <v>134562.79999999999</v>
      </c>
      <c r="H9297">
        <v>1</v>
      </c>
      <c r="I9297">
        <v>1</v>
      </c>
      <c r="J9297">
        <v>1</v>
      </c>
      <c r="K9297" s="1">
        <v>159268.67000000001</v>
      </c>
      <c r="L9297">
        <v>0</v>
      </c>
      <c r="M9297">
        <v>16</v>
      </c>
      <c r="N9297">
        <v>4748</v>
      </c>
      <c r="O9297">
        <v>7</v>
      </c>
      <c r="P9297">
        <v>80</v>
      </c>
      <c r="Q9297">
        <v>0.4375</v>
      </c>
      <c r="R9297">
        <v>75968</v>
      </c>
      <c r="S9297" t="str" cm="1">
        <f t="array" ref="S9297">_xlfn.IFS(E9300&lt;30,"18-29",E9300&lt;45,"30-44",TRUE,"45+")</f>
        <v>18-29</v>
      </c>
      <c r="T9297" t="str" cm="1">
        <f t="array" ref="T9297">_xlfn.IFS(F9297&lt;=2,"0-2 Years",F9297&lt;=5,"3-5 Years",F9297&lt;=8,"6-8 Years",TRUE,"9-10 Years")</f>
        <v>9-10 Years</v>
      </c>
      <c r="U9297" t="str" cm="1">
        <f t="array" ref="U9297">_xlfn.IFS(P9297&gt;60,"High Risk",P9297&gt;30,"Medium Risk",TRUE,"Low Risk")</f>
        <v>High Risk</v>
      </c>
      <c r="V9297">
        <f t="shared" si="145"/>
        <v>2</v>
      </c>
    </row>
    <row r="9298" spans="1:22" hidden="1" x14ac:dyDescent="0.2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 s="2">
        <v>100781.75</v>
      </c>
      <c r="H9298">
        <v>2</v>
      </c>
      <c r="I9298">
        <v>1</v>
      </c>
      <c r="J9298">
        <v>1</v>
      </c>
      <c r="K9298" s="1">
        <v>54448.41</v>
      </c>
      <c r="L9298">
        <v>0</v>
      </c>
      <c r="M9298">
        <v>23</v>
      </c>
      <c r="N9298">
        <v>1596</v>
      </c>
      <c r="O9298">
        <v>2</v>
      </c>
      <c r="P9298">
        <v>177</v>
      </c>
      <c r="Q9298">
        <v>8.6956521739130432E-2</v>
      </c>
      <c r="R9298">
        <v>36708</v>
      </c>
      <c r="S9298" t="str" cm="1">
        <f t="array" ref="S9298">_xlfn.IFS(E9301&lt;30,"18-29",E9301&lt;45,"30-44",TRUE,"45+")</f>
        <v>18-29</v>
      </c>
      <c r="T9298" t="str" cm="1">
        <f t="array" ref="T9298">_xlfn.IFS(F9298&lt;=2,"0-2 Years",F9298&lt;=5,"3-5 Years",F9298&lt;=8,"6-8 Years",TRUE,"9-10 Years")</f>
        <v>9-10 Years</v>
      </c>
      <c r="U9298" t="str" cm="1">
        <f t="array" ref="U9298">_xlfn.IFS(P9298&gt;60,"High Risk",P9298&gt;30,"Medium Risk",TRUE,"Low Risk")</f>
        <v>High Risk</v>
      </c>
      <c r="V9298">
        <f t="shared" si="145"/>
        <v>1</v>
      </c>
    </row>
    <row r="9299" spans="1:22" hidden="1" x14ac:dyDescent="0.2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 s="2">
        <v>174356.13</v>
      </c>
      <c r="H9299">
        <v>1</v>
      </c>
      <c r="I9299">
        <v>0</v>
      </c>
      <c r="J9299">
        <v>0</v>
      </c>
      <c r="K9299" s="1">
        <v>31928.5</v>
      </c>
      <c r="L9299">
        <v>0</v>
      </c>
      <c r="M9299">
        <v>30</v>
      </c>
      <c r="N9299">
        <v>2182</v>
      </c>
      <c r="O9299">
        <v>2</v>
      </c>
      <c r="P9299">
        <v>12</v>
      </c>
      <c r="Q9299">
        <v>6.6666666666666666E-2</v>
      </c>
      <c r="R9299">
        <v>65460</v>
      </c>
      <c r="S9299" t="str" cm="1">
        <f t="array" ref="S9299">_xlfn.IFS(E9302&lt;30,"18-29",E9302&lt;45,"30-44",TRUE,"45+")</f>
        <v>30-44</v>
      </c>
      <c r="T9299" t="str" cm="1">
        <f t="array" ref="T9299">_xlfn.IFS(F9299&lt;=2,"0-2 Years",F9299&lt;=5,"3-5 Years",F9299&lt;=8,"6-8 Years",TRUE,"9-10 Years")</f>
        <v>6-8 Years</v>
      </c>
      <c r="U9299" t="str" cm="1">
        <f t="array" ref="U9299">_xlfn.IFS(P9299&gt;60,"High Risk",P9299&gt;30,"Medium Risk",TRUE,"Low Risk")</f>
        <v>Low Risk</v>
      </c>
      <c r="V9299">
        <f t="shared" si="145"/>
        <v>5</v>
      </c>
    </row>
    <row r="9300" spans="1:22" hidden="1" x14ac:dyDescent="0.2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 s="2">
        <v>190125.43</v>
      </c>
      <c r="H9300">
        <v>2</v>
      </c>
      <c r="I9300">
        <v>0</v>
      </c>
      <c r="J9300">
        <v>0</v>
      </c>
      <c r="K9300" s="1">
        <v>21793.59</v>
      </c>
      <c r="L9300">
        <v>0</v>
      </c>
      <c r="M9300">
        <v>10</v>
      </c>
      <c r="N9300">
        <v>3610</v>
      </c>
      <c r="O9300">
        <v>5</v>
      </c>
      <c r="P9300">
        <v>108</v>
      </c>
      <c r="Q9300">
        <v>0.5</v>
      </c>
      <c r="R9300">
        <v>36100</v>
      </c>
      <c r="S9300" t="str" cm="1">
        <f t="array" ref="S9300">_xlfn.IFS(E9303&lt;30,"18-29",E9303&lt;45,"30-44",TRUE,"45+")</f>
        <v>30-44</v>
      </c>
      <c r="T9300" t="str" cm="1">
        <f t="array" ref="T9300">_xlfn.IFS(F9300&lt;=2,"0-2 Years",F9300&lt;=5,"3-5 Years",F9300&lt;=8,"6-8 Years",TRUE,"9-10 Years")</f>
        <v>3-5 Years</v>
      </c>
      <c r="U9300" t="str" cm="1">
        <f t="array" ref="U9300">_xlfn.IFS(P9300&gt;60,"High Risk",P9300&gt;30,"Medium Risk",TRUE,"Low Risk")</f>
        <v>High Risk</v>
      </c>
      <c r="V9300">
        <f t="shared" si="145"/>
        <v>3</v>
      </c>
    </row>
    <row r="9301" spans="1:22" hidden="1" x14ac:dyDescent="0.2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 s="2">
        <v>146266</v>
      </c>
      <c r="H9301">
        <v>1</v>
      </c>
      <c r="I9301">
        <v>1</v>
      </c>
      <c r="J9301">
        <v>0</v>
      </c>
      <c r="K9301" s="1">
        <v>21903.62</v>
      </c>
      <c r="L9301">
        <v>1</v>
      </c>
      <c r="M9301">
        <v>3</v>
      </c>
      <c r="N9301">
        <v>2658</v>
      </c>
      <c r="O9301">
        <v>2</v>
      </c>
      <c r="P9301">
        <v>145</v>
      </c>
      <c r="Q9301">
        <v>0.66666666666666663</v>
      </c>
      <c r="R9301">
        <v>7974</v>
      </c>
      <c r="S9301" t="str" cm="1">
        <f t="array" ref="S9301">_xlfn.IFS(E9304&lt;30,"18-29",E9304&lt;45,"30-44",TRUE,"45+")</f>
        <v>30-44</v>
      </c>
      <c r="T9301" t="str" cm="1">
        <f t="array" ref="T9301">_xlfn.IFS(F9301&lt;=2,"0-2 Years",F9301&lt;=5,"3-5 Years",F9301&lt;=8,"6-8 Years",TRUE,"9-10 Years")</f>
        <v>6-8 Years</v>
      </c>
      <c r="U9301" t="str" cm="1">
        <f t="array" ref="U9301">_xlfn.IFS(P9301&gt;60,"High Risk",P9301&gt;30,"Medium Risk",TRUE,"Low Risk")</f>
        <v>High Risk</v>
      </c>
      <c r="V9301">
        <f t="shared" si="145"/>
        <v>5</v>
      </c>
    </row>
    <row r="9302" spans="1:22" hidden="1" x14ac:dyDescent="0.2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 s="2">
        <v>164046.1</v>
      </c>
      <c r="H9302">
        <v>1</v>
      </c>
      <c r="I9302">
        <v>1</v>
      </c>
      <c r="J9302">
        <v>0</v>
      </c>
      <c r="K9302" s="1">
        <v>49405.93</v>
      </c>
      <c r="L9302">
        <v>0</v>
      </c>
      <c r="M9302">
        <v>11</v>
      </c>
      <c r="N9302">
        <v>275</v>
      </c>
      <c r="O9302">
        <v>1</v>
      </c>
      <c r="P9302">
        <v>105</v>
      </c>
      <c r="Q9302">
        <v>9.0909090909090912E-2</v>
      </c>
      <c r="R9302">
        <v>3025</v>
      </c>
      <c r="S9302" t="str" cm="1">
        <f t="array" ref="S9302">_xlfn.IFS(E9305&lt;30,"18-29",E9305&lt;45,"30-44",TRUE,"45+")</f>
        <v>30-44</v>
      </c>
      <c r="T9302" t="str" cm="1">
        <f t="array" ref="T9302">_xlfn.IFS(F9302&lt;=2,"0-2 Years",F9302&lt;=5,"3-5 Years",F9302&lt;=8,"6-8 Years",TRUE,"9-10 Years")</f>
        <v>9-10 Years</v>
      </c>
      <c r="U9302" t="str" cm="1">
        <f t="array" ref="U9302">_xlfn.IFS(P9302&gt;60,"High Risk",P9302&gt;30,"Medium Risk",TRUE,"Low Risk")</f>
        <v>High Risk</v>
      </c>
      <c r="V9302">
        <f t="shared" si="145"/>
        <v>5</v>
      </c>
    </row>
    <row r="9303" spans="1:22" hidden="1" x14ac:dyDescent="0.2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 s="2">
        <v>123536.52</v>
      </c>
      <c r="H9303">
        <v>2</v>
      </c>
      <c r="I9303">
        <v>0</v>
      </c>
      <c r="J9303">
        <v>0</v>
      </c>
      <c r="K9303" s="1">
        <v>154908.51999999999</v>
      </c>
      <c r="L9303">
        <v>0</v>
      </c>
      <c r="M9303">
        <v>2</v>
      </c>
      <c r="N9303">
        <v>3785</v>
      </c>
      <c r="O9303">
        <v>6</v>
      </c>
      <c r="P9303">
        <v>105</v>
      </c>
      <c r="Q9303">
        <v>1</v>
      </c>
      <c r="R9303">
        <v>7570</v>
      </c>
      <c r="S9303" t="str" cm="1">
        <f t="array" ref="S9303">_xlfn.IFS(E9306&lt;30,"18-29",E9306&lt;45,"30-44",TRUE,"45+")</f>
        <v>30-44</v>
      </c>
      <c r="T9303" t="str" cm="1">
        <f t="array" ref="T9303">_xlfn.IFS(F9303&lt;=2,"0-2 Years",F9303&lt;=5,"3-5 Years",F9303&lt;=8,"6-8 Years",TRUE,"9-10 Years")</f>
        <v>3-5 Years</v>
      </c>
      <c r="U9303" t="str" cm="1">
        <f t="array" ref="U9303">_xlfn.IFS(P9303&gt;60,"High Risk",P9303&gt;30,"Medium Risk",TRUE,"Low Risk")</f>
        <v>High Risk</v>
      </c>
      <c r="V9303">
        <f t="shared" si="145"/>
        <v>3</v>
      </c>
    </row>
    <row r="9304" spans="1:22" hidden="1" x14ac:dyDescent="0.2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 s="2">
        <v>0</v>
      </c>
      <c r="H9304">
        <v>2</v>
      </c>
      <c r="I9304">
        <v>1</v>
      </c>
      <c r="J9304">
        <v>1</v>
      </c>
      <c r="K9304" s="1">
        <v>182867.84</v>
      </c>
      <c r="L9304">
        <v>0</v>
      </c>
      <c r="M9304">
        <v>12</v>
      </c>
      <c r="N9304">
        <v>1072</v>
      </c>
      <c r="O9304">
        <v>2</v>
      </c>
      <c r="P9304">
        <v>41</v>
      </c>
      <c r="Q9304">
        <v>0.16666666666666666</v>
      </c>
      <c r="R9304">
        <v>12864</v>
      </c>
      <c r="S9304" t="str" cm="1">
        <f t="array" ref="S9304">_xlfn.IFS(E9307&lt;30,"18-29",E9307&lt;45,"30-44",TRUE,"45+")</f>
        <v>30-44</v>
      </c>
      <c r="T9304" t="str" cm="1">
        <f t="array" ref="T9304">_xlfn.IFS(F9304&lt;=2,"0-2 Years",F9304&lt;=5,"3-5 Years",F9304&lt;=8,"6-8 Years",TRUE,"9-10 Years")</f>
        <v>9-10 Years</v>
      </c>
      <c r="U9304" t="str" cm="1">
        <f t="array" ref="U9304">_xlfn.IFS(P9304&gt;60,"High Risk",P9304&gt;30,"Medium Risk",TRUE,"Low Risk")</f>
        <v>Medium Risk</v>
      </c>
      <c r="V9304">
        <f t="shared" si="145"/>
        <v>3</v>
      </c>
    </row>
    <row r="9305" spans="1:22" x14ac:dyDescent="0.2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 s="2">
        <v>171848.38</v>
      </c>
      <c r="H9305">
        <v>1</v>
      </c>
      <c r="I9305">
        <v>0</v>
      </c>
      <c r="J9305">
        <v>0</v>
      </c>
      <c r="K9305" s="1">
        <v>16957.45</v>
      </c>
      <c r="L9305">
        <v>0</v>
      </c>
      <c r="M9305">
        <v>15</v>
      </c>
      <c r="N9305">
        <v>1760</v>
      </c>
      <c r="O9305">
        <v>3</v>
      </c>
      <c r="P9305">
        <v>174</v>
      </c>
      <c r="Q9305">
        <v>0.2</v>
      </c>
      <c r="R9305">
        <v>26400</v>
      </c>
      <c r="S9305" t="str" cm="1">
        <f t="array" ref="S9305">_xlfn.IFS(E9308&lt;30,"18-29",E9308&lt;45,"30-44",TRUE,"45+")</f>
        <v>30-44</v>
      </c>
      <c r="T9305" t="str" cm="1">
        <f t="array" ref="T9305">_xlfn.IFS(F9305&lt;=2,"0-2 Years",F9305&lt;=5,"3-5 Years",F9305&lt;=8,"6-8 Years",TRUE,"9-10 Years")</f>
        <v>0-2 Years</v>
      </c>
      <c r="U9305" t="str" cm="1">
        <f t="array" ref="U9305">_xlfn.IFS(P9305&gt;60,"High Risk",P9305&gt;30,"Medium Risk",TRUE,"Low Risk")</f>
        <v>High Risk</v>
      </c>
      <c r="V9305">
        <f t="shared" si="145"/>
        <v>6</v>
      </c>
    </row>
    <row r="9306" spans="1:22" x14ac:dyDescent="0.2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 s="2">
        <v>0</v>
      </c>
      <c r="H9306">
        <v>2</v>
      </c>
      <c r="I9306">
        <v>0</v>
      </c>
      <c r="J9306">
        <v>0</v>
      </c>
      <c r="K9306" s="1">
        <v>93717.55</v>
      </c>
      <c r="L9306">
        <v>0</v>
      </c>
      <c r="M9306">
        <v>27</v>
      </c>
      <c r="N9306">
        <v>4380</v>
      </c>
      <c r="O9306">
        <v>5</v>
      </c>
      <c r="P9306">
        <v>153</v>
      </c>
      <c r="Q9306">
        <v>0.18518518518518517</v>
      </c>
      <c r="R9306">
        <v>118260</v>
      </c>
      <c r="S9306" t="str" cm="1">
        <f t="array" ref="S9306">_xlfn.IFS(E9309&lt;30,"18-29",E9309&lt;45,"30-44",TRUE,"45+")</f>
        <v>30-44</v>
      </c>
      <c r="T9306" t="str" cm="1">
        <f t="array" ref="T9306">_xlfn.IFS(F9306&lt;=2,"0-2 Years",F9306&lt;=5,"3-5 Years",F9306&lt;=8,"6-8 Years",TRUE,"9-10 Years")</f>
        <v>9-10 Years</v>
      </c>
      <c r="U9306" t="str" cm="1">
        <f t="array" ref="U9306">_xlfn.IFS(P9306&gt;60,"High Risk",P9306&gt;30,"Medium Risk",TRUE,"Low Risk")</f>
        <v>High Risk</v>
      </c>
      <c r="V9306">
        <f t="shared" si="145"/>
        <v>6</v>
      </c>
    </row>
    <row r="9307" spans="1:22" hidden="1" x14ac:dyDescent="0.2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 s="2">
        <v>139562.04999999999</v>
      </c>
      <c r="H9307">
        <v>2</v>
      </c>
      <c r="I9307">
        <v>1</v>
      </c>
      <c r="J9307">
        <v>0</v>
      </c>
      <c r="K9307" s="1">
        <v>61636.22</v>
      </c>
      <c r="L9307">
        <v>0</v>
      </c>
      <c r="M9307">
        <v>28</v>
      </c>
      <c r="N9307">
        <v>2223</v>
      </c>
      <c r="O9307">
        <v>0</v>
      </c>
      <c r="P9307">
        <v>132</v>
      </c>
      <c r="Q9307">
        <v>0</v>
      </c>
      <c r="R9307">
        <v>62244</v>
      </c>
      <c r="S9307" t="str" cm="1">
        <f t="array" ref="S9307">_xlfn.IFS(E9310&lt;30,"18-29",E9310&lt;45,"30-44",TRUE,"45+")</f>
        <v>18-29</v>
      </c>
      <c r="T9307" t="str" cm="1">
        <f t="array" ref="T9307">_xlfn.IFS(F9307&lt;=2,"0-2 Years",F9307&lt;=5,"3-5 Years",F9307&lt;=8,"6-8 Years",TRUE,"9-10 Years")</f>
        <v>3-5 Years</v>
      </c>
      <c r="U9307" t="str" cm="1">
        <f t="array" ref="U9307">_xlfn.IFS(P9307&gt;60,"High Risk",P9307&gt;30,"Medium Risk",TRUE,"Low Risk")</f>
        <v>High Risk</v>
      </c>
      <c r="V9307">
        <f t="shared" si="145"/>
        <v>3</v>
      </c>
    </row>
    <row r="9308" spans="1:22" hidden="1" x14ac:dyDescent="0.2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 s="2">
        <v>0</v>
      </c>
      <c r="H9308">
        <v>2</v>
      </c>
      <c r="I9308">
        <v>0</v>
      </c>
      <c r="J9308">
        <v>1</v>
      </c>
      <c r="K9308" s="1">
        <v>95864.5</v>
      </c>
      <c r="L9308">
        <v>0</v>
      </c>
      <c r="M9308">
        <v>27</v>
      </c>
      <c r="N9308">
        <v>3102</v>
      </c>
      <c r="O9308">
        <v>7</v>
      </c>
      <c r="P9308">
        <v>95</v>
      </c>
      <c r="Q9308">
        <v>0.25925925925925924</v>
      </c>
      <c r="R9308">
        <v>83754</v>
      </c>
      <c r="S9308" t="str" cm="1">
        <f t="array" ref="S9308">_xlfn.IFS(E9311&lt;30,"18-29",E9311&lt;45,"30-44",TRUE,"45+")</f>
        <v>45+</v>
      </c>
      <c r="T9308" t="str" cm="1">
        <f t="array" ref="T9308">_xlfn.IFS(F9308&lt;=2,"0-2 Years",F9308&lt;=5,"3-5 Years",F9308&lt;=8,"6-8 Years",TRUE,"9-10 Years")</f>
        <v>0-2 Years</v>
      </c>
      <c r="U9308" t="str" cm="1">
        <f t="array" ref="U9308">_xlfn.IFS(P9308&gt;60,"High Risk",P9308&gt;30,"Medium Risk",TRUE,"Low Risk")</f>
        <v>High Risk</v>
      </c>
      <c r="V9308">
        <f t="shared" si="145"/>
        <v>4</v>
      </c>
    </row>
    <row r="9309" spans="1:22" hidden="1" x14ac:dyDescent="0.2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 s="2">
        <v>168001.34</v>
      </c>
      <c r="H9309">
        <v>2</v>
      </c>
      <c r="I9309">
        <v>1</v>
      </c>
      <c r="J9309">
        <v>1</v>
      </c>
      <c r="K9309" s="1">
        <v>167400.29</v>
      </c>
      <c r="L9309">
        <v>0</v>
      </c>
      <c r="M9309">
        <v>29</v>
      </c>
      <c r="N9309">
        <v>792</v>
      </c>
      <c r="O9309">
        <v>3</v>
      </c>
      <c r="P9309">
        <v>11</v>
      </c>
      <c r="Q9309">
        <v>0.10344827586206896</v>
      </c>
      <c r="R9309">
        <v>22968</v>
      </c>
      <c r="S9309" t="str" cm="1">
        <f t="array" ref="S9309">_xlfn.IFS(E9312&lt;30,"18-29",E9312&lt;45,"30-44",TRUE,"45+")</f>
        <v>45+</v>
      </c>
      <c r="T9309" t="str" cm="1">
        <f t="array" ref="T9309">_xlfn.IFS(F9309&lt;=2,"0-2 Years",F9309&lt;=5,"3-5 Years",F9309&lt;=8,"6-8 Years",TRUE,"9-10 Years")</f>
        <v>0-2 Years</v>
      </c>
      <c r="U9309" t="str" cm="1">
        <f t="array" ref="U9309">_xlfn.IFS(P9309&gt;60,"High Risk",P9309&gt;30,"Medium Risk",TRUE,"Low Risk")</f>
        <v>Low Risk</v>
      </c>
      <c r="V9309">
        <f t="shared" si="145"/>
        <v>1</v>
      </c>
    </row>
    <row r="9310" spans="1:22" hidden="1" x14ac:dyDescent="0.2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 s="2">
        <v>0</v>
      </c>
      <c r="H9310">
        <v>2</v>
      </c>
      <c r="I9310">
        <v>0</v>
      </c>
      <c r="J9310">
        <v>1</v>
      </c>
      <c r="K9310" s="1">
        <v>131534.96</v>
      </c>
      <c r="L9310">
        <v>0</v>
      </c>
      <c r="M9310">
        <v>21</v>
      </c>
      <c r="N9310">
        <v>2341</v>
      </c>
      <c r="O9310">
        <v>10</v>
      </c>
      <c r="P9310">
        <v>144</v>
      </c>
      <c r="Q9310">
        <v>0.47619047619047616</v>
      </c>
      <c r="R9310">
        <v>49161</v>
      </c>
      <c r="S9310" t="str" cm="1">
        <f t="array" ref="S9310">_xlfn.IFS(E9313&lt;30,"18-29",E9313&lt;45,"30-44",TRUE,"45+")</f>
        <v>45+</v>
      </c>
      <c r="T9310" t="str" cm="1">
        <f t="array" ref="T9310">_xlfn.IFS(F9310&lt;=2,"0-2 Years",F9310&lt;=5,"3-5 Years",F9310&lt;=8,"6-8 Years",TRUE,"9-10 Years")</f>
        <v>0-2 Years</v>
      </c>
      <c r="U9310" t="str" cm="1">
        <f t="array" ref="U9310">_xlfn.IFS(P9310&gt;60,"High Risk",P9310&gt;30,"Medium Risk",TRUE,"Low Risk")</f>
        <v>High Risk</v>
      </c>
      <c r="V9310">
        <f t="shared" si="145"/>
        <v>4</v>
      </c>
    </row>
    <row r="9311" spans="1:22" hidden="1" x14ac:dyDescent="0.2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 s="2">
        <v>123356.63</v>
      </c>
      <c r="H9311">
        <v>1</v>
      </c>
      <c r="I9311">
        <v>0</v>
      </c>
      <c r="J9311">
        <v>1</v>
      </c>
      <c r="K9311" s="1">
        <v>92934.41</v>
      </c>
      <c r="L9311">
        <v>0</v>
      </c>
      <c r="M9311">
        <v>20</v>
      </c>
      <c r="N9311">
        <v>4379</v>
      </c>
      <c r="O9311">
        <v>10</v>
      </c>
      <c r="P9311">
        <v>15</v>
      </c>
      <c r="Q9311">
        <v>0.5</v>
      </c>
      <c r="R9311">
        <v>87580</v>
      </c>
      <c r="S9311" t="str" cm="1">
        <f t="array" ref="S9311">_xlfn.IFS(E9314&lt;30,"18-29",E9314&lt;45,"30-44",TRUE,"45+")</f>
        <v>30-44</v>
      </c>
      <c r="T9311" t="str" cm="1">
        <f t="array" ref="T9311">_xlfn.IFS(F9311&lt;=2,"0-2 Years",F9311&lt;=5,"3-5 Years",F9311&lt;=8,"6-8 Years",TRUE,"9-10 Years")</f>
        <v>6-8 Years</v>
      </c>
      <c r="U9311" t="str" cm="1">
        <f t="array" ref="U9311">_xlfn.IFS(P9311&gt;60,"High Risk",P9311&gt;30,"Medium Risk",TRUE,"Low Risk")</f>
        <v>Low Risk</v>
      </c>
      <c r="V9311">
        <f t="shared" si="145"/>
        <v>3</v>
      </c>
    </row>
    <row r="9312" spans="1:22" hidden="1" x14ac:dyDescent="0.2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 s="2">
        <v>0</v>
      </c>
      <c r="H9312">
        <v>2</v>
      </c>
      <c r="I9312">
        <v>1</v>
      </c>
      <c r="J9312">
        <v>1</v>
      </c>
      <c r="K9312" s="1">
        <v>119808.64</v>
      </c>
      <c r="L9312">
        <v>0</v>
      </c>
      <c r="M9312">
        <v>28</v>
      </c>
      <c r="N9312">
        <v>2840</v>
      </c>
      <c r="O9312">
        <v>5</v>
      </c>
      <c r="P9312">
        <v>81</v>
      </c>
      <c r="Q9312">
        <v>0.17857142857142858</v>
      </c>
      <c r="R9312">
        <v>79520</v>
      </c>
      <c r="S9312" t="str" cm="1">
        <f t="array" ref="S9312">_xlfn.IFS(E9315&lt;30,"18-29",E9315&lt;45,"30-44",TRUE,"45+")</f>
        <v>30-44</v>
      </c>
      <c r="T9312" t="str" cm="1">
        <f t="array" ref="T9312">_xlfn.IFS(F9312&lt;=2,"0-2 Years",F9312&lt;=5,"3-5 Years",F9312&lt;=8,"6-8 Years",TRUE,"9-10 Years")</f>
        <v>0-2 Years</v>
      </c>
      <c r="U9312" t="str" cm="1">
        <f t="array" ref="U9312">_xlfn.IFS(P9312&gt;60,"High Risk",P9312&gt;30,"Medium Risk",TRUE,"Low Risk")</f>
        <v>High Risk</v>
      </c>
      <c r="V9312">
        <f t="shared" si="145"/>
        <v>5</v>
      </c>
    </row>
    <row r="9313" spans="1:22" x14ac:dyDescent="0.2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 s="2">
        <v>125845.66</v>
      </c>
      <c r="H9313">
        <v>1</v>
      </c>
      <c r="I9313">
        <v>1</v>
      </c>
      <c r="J9313">
        <v>0</v>
      </c>
      <c r="K9313" s="1">
        <v>9439.31</v>
      </c>
      <c r="L9313">
        <v>1</v>
      </c>
      <c r="M9313">
        <v>13</v>
      </c>
      <c r="N9313">
        <v>2933</v>
      </c>
      <c r="O9313">
        <v>7</v>
      </c>
      <c r="P9313">
        <v>121</v>
      </c>
      <c r="Q9313">
        <v>0.53846153846153844</v>
      </c>
      <c r="R9313">
        <v>38129</v>
      </c>
      <c r="S9313" t="str" cm="1">
        <f t="array" ref="S9313">_xlfn.IFS(E9316&lt;30,"18-29",E9316&lt;45,"30-44",TRUE,"45+")</f>
        <v>45+</v>
      </c>
      <c r="T9313" t="str" cm="1">
        <f t="array" ref="T9313">_xlfn.IFS(F9313&lt;=2,"0-2 Years",F9313&lt;=5,"3-5 Years",F9313&lt;=8,"6-8 Years",TRUE,"9-10 Years")</f>
        <v>0-2 Years</v>
      </c>
      <c r="U9313" t="str" cm="1">
        <f t="array" ref="U9313">_xlfn.IFS(P9313&gt;60,"High Risk",P9313&gt;30,"Medium Risk",TRUE,"Low Risk")</f>
        <v>High Risk</v>
      </c>
      <c r="V9313">
        <f t="shared" si="145"/>
        <v>7</v>
      </c>
    </row>
    <row r="9314" spans="1:22" hidden="1" x14ac:dyDescent="0.2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 s="2">
        <v>45408.85</v>
      </c>
      <c r="H9314">
        <v>2</v>
      </c>
      <c r="I9314">
        <v>1</v>
      </c>
      <c r="J9314">
        <v>0</v>
      </c>
      <c r="K9314" s="1">
        <v>18732.91</v>
      </c>
      <c r="L9314">
        <v>0</v>
      </c>
      <c r="M9314">
        <v>11</v>
      </c>
      <c r="N9314">
        <v>463</v>
      </c>
      <c r="O9314">
        <v>6</v>
      </c>
      <c r="P9314">
        <v>75</v>
      </c>
      <c r="Q9314">
        <v>0.54545454545454541</v>
      </c>
      <c r="R9314">
        <v>5093</v>
      </c>
      <c r="S9314" t="str" cm="1">
        <f t="array" ref="S9314">_xlfn.IFS(E9317&lt;30,"18-29",E9317&lt;45,"30-44",TRUE,"45+")</f>
        <v>30-44</v>
      </c>
      <c r="T9314" t="str" cm="1">
        <f t="array" ref="T9314">_xlfn.IFS(F9314&lt;=2,"0-2 Years",F9314&lt;=5,"3-5 Years",F9314&lt;=8,"6-8 Years",TRUE,"9-10 Years")</f>
        <v>9-10 Years</v>
      </c>
      <c r="U9314" t="str" cm="1">
        <f t="array" ref="U9314">_xlfn.IFS(P9314&gt;60,"High Risk",P9314&gt;30,"Medium Risk",TRUE,"Low Risk")</f>
        <v>High Risk</v>
      </c>
      <c r="V9314">
        <f t="shared" si="145"/>
        <v>3</v>
      </c>
    </row>
    <row r="9315" spans="1:22" x14ac:dyDescent="0.2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 s="2">
        <v>125977.81</v>
      </c>
      <c r="H9315">
        <v>1</v>
      </c>
      <c r="I9315">
        <v>0</v>
      </c>
      <c r="J9315">
        <v>0</v>
      </c>
      <c r="K9315" s="1">
        <v>160162.42000000001</v>
      </c>
      <c r="L9315">
        <v>0</v>
      </c>
      <c r="M9315">
        <v>13</v>
      </c>
      <c r="N9315">
        <v>815</v>
      </c>
      <c r="O9315">
        <v>9</v>
      </c>
      <c r="P9315">
        <v>177</v>
      </c>
      <c r="Q9315">
        <v>0.69230769230769229</v>
      </c>
      <c r="R9315">
        <v>10595</v>
      </c>
      <c r="S9315" t="str" cm="1">
        <f t="array" ref="S9315">_xlfn.IFS(E9318&lt;30,"18-29",E9318&lt;45,"30-44",TRUE,"45+")</f>
        <v>45+</v>
      </c>
      <c r="T9315" t="str" cm="1">
        <f t="array" ref="T9315">_xlfn.IFS(F9315&lt;=2,"0-2 Years",F9315&lt;=5,"3-5 Years",F9315&lt;=8,"6-8 Years",TRUE,"9-10 Years")</f>
        <v>0-2 Years</v>
      </c>
      <c r="U9315" t="str" cm="1">
        <f t="array" ref="U9315">_xlfn.IFS(P9315&gt;60,"High Risk",P9315&gt;30,"Medium Risk",TRUE,"Low Risk")</f>
        <v>High Risk</v>
      </c>
      <c r="V9315">
        <f t="shared" si="145"/>
        <v>6</v>
      </c>
    </row>
    <row r="9316" spans="1:22" hidden="1" x14ac:dyDescent="0.2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 s="2">
        <v>147262.10999999999</v>
      </c>
      <c r="H9316">
        <v>1</v>
      </c>
      <c r="I9316">
        <v>1</v>
      </c>
      <c r="J9316">
        <v>1</v>
      </c>
      <c r="K9316" s="1">
        <v>53630.9</v>
      </c>
      <c r="L9316">
        <v>1</v>
      </c>
      <c r="M9316">
        <v>28</v>
      </c>
      <c r="N9316">
        <v>3674</v>
      </c>
      <c r="O9316">
        <v>4</v>
      </c>
      <c r="P9316">
        <v>14</v>
      </c>
      <c r="Q9316">
        <v>0.14285714285714285</v>
      </c>
      <c r="R9316">
        <v>102872</v>
      </c>
      <c r="S9316" t="str" cm="1">
        <f t="array" ref="S9316">_xlfn.IFS(E9319&lt;30,"18-29",E9319&lt;45,"30-44",TRUE,"45+")</f>
        <v>30-44</v>
      </c>
      <c r="T9316" t="str" cm="1">
        <f t="array" ref="T9316">_xlfn.IFS(F9316&lt;=2,"0-2 Years",F9316&lt;=5,"3-5 Years",F9316&lt;=8,"6-8 Years",TRUE,"9-10 Years")</f>
        <v>6-8 Years</v>
      </c>
      <c r="U9316" t="str" cm="1">
        <f t="array" ref="U9316">_xlfn.IFS(P9316&gt;60,"High Risk",P9316&gt;30,"Medium Risk",TRUE,"Low Risk")</f>
        <v>Low Risk</v>
      </c>
      <c r="V9316">
        <f t="shared" si="145"/>
        <v>3</v>
      </c>
    </row>
    <row r="9317" spans="1:22" hidden="1" x14ac:dyDescent="0.2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 s="2">
        <v>133767.19</v>
      </c>
      <c r="H9317">
        <v>1</v>
      </c>
      <c r="I9317">
        <v>1</v>
      </c>
      <c r="J9317">
        <v>0</v>
      </c>
      <c r="K9317" s="1">
        <v>36405.21</v>
      </c>
      <c r="L9317">
        <v>0</v>
      </c>
      <c r="M9317">
        <v>4</v>
      </c>
      <c r="N9317">
        <v>4278</v>
      </c>
      <c r="O9317">
        <v>10</v>
      </c>
      <c r="P9317">
        <v>94</v>
      </c>
      <c r="Q9317">
        <v>1</v>
      </c>
      <c r="R9317">
        <v>17112</v>
      </c>
      <c r="S9317" t="str" cm="1">
        <f t="array" ref="S9317">_xlfn.IFS(E9320&lt;30,"18-29",E9320&lt;45,"30-44",TRUE,"45+")</f>
        <v>45+</v>
      </c>
      <c r="T9317" t="str" cm="1">
        <f t="array" ref="T9317">_xlfn.IFS(F9317&lt;=2,"0-2 Years",F9317&lt;=5,"3-5 Years",F9317&lt;=8,"6-8 Years",TRUE,"9-10 Years")</f>
        <v>6-8 Years</v>
      </c>
      <c r="U9317" t="str" cm="1">
        <f t="array" ref="U9317">_xlfn.IFS(P9317&gt;60,"High Risk",P9317&gt;30,"Medium Risk",TRUE,"Low Risk")</f>
        <v>High Risk</v>
      </c>
      <c r="V9317">
        <f t="shared" si="145"/>
        <v>5</v>
      </c>
    </row>
    <row r="9318" spans="1:22" hidden="1" x14ac:dyDescent="0.2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 s="2">
        <v>108806.96</v>
      </c>
      <c r="H9318">
        <v>3</v>
      </c>
      <c r="I9318">
        <v>1</v>
      </c>
      <c r="J9318">
        <v>0</v>
      </c>
      <c r="K9318" s="1">
        <v>61446.92</v>
      </c>
      <c r="L9318">
        <v>1</v>
      </c>
      <c r="M9318">
        <v>4</v>
      </c>
      <c r="N9318">
        <v>4449</v>
      </c>
      <c r="O9318">
        <v>10</v>
      </c>
      <c r="P9318">
        <v>150</v>
      </c>
      <c r="Q9318">
        <v>1</v>
      </c>
      <c r="R9318">
        <v>17796</v>
      </c>
      <c r="S9318" t="str" cm="1">
        <f t="array" ref="S9318">_xlfn.IFS(E9321&lt;30,"18-29",E9321&lt;45,"30-44",TRUE,"45+")</f>
        <v>18-29</v>
      </c>
      <c r="T9318" t="str" cm="1">
        <f t="array" ref="T9318">_xlfn.IFS(F9318&lt;=2,"0-2 Years",F9318&lt;=5,"3-5 Years",F9318&lt;=8,"6-8 Years",TRUE,"9-10 Years")</f>
        <v>0-2 Years</v>
      </c>
      <c r="U9318" t="str" cm="1">
        <f t="array" ref="U9318">_xlfn.IFS(P9318&gt;60,"High Risk",P9318&gt;30,"Medium Risk",TRUE,"Low Risk")</f>
        <v>High Risk</v>
      </c>
      <c r="V9318">
        <f t="shared" si="145"/>
        <v>5</v>
      </c>
    </row>
    <row r="9319" spans="1:22" hidden="1" x14ac:dyDescent="0.2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 s="2">
        <v>106036.52</v>
      </c>
      <c r="H9319">
        <v>1</v>
      </c>
      <c r="I9319">
        <v>1</v>
      </c>
      <c r="J9319">
        <v>0</v>
      </c>
      <c r="K9319" s="1">
        <v>194686.78</v>
      </c>
      <c r="L9319">
        <v>1</v>
      </c>
      <c r="M9319">
        <v>20</v>
      </c>
      <c r="N9319">
        <v>2616</v>
      </c>
      <c r="O9319">
        <v>1</v>
      </c>
      <c r="P9319">
        <v>56</v>
      </c>
      <c r="Q9319">
        <v>0.05</v>
      </c>
      <c r="R9319">
        <v>52320</v>
      </c>
      <c r="S9319" t="str" cm="1">
        <f t="array" ref="S9319">_xlfn.IFS(E9322&lt;30,"18-29",E9322&lt;45,"30-44",TRUE,"45+")</f>
        <v>30-44</v>
      </c>
      <c r="T9319" t="str" cm="1">
        <f t="array" ref="T9319">_xlfn.IFS(F9319&lt;=2,"0-2 Years",F9319&lt;=5,"3-5 Years",F9319&lt;=8,"6-8 Years",TRUE,"9-10 Years")</f>
        <v>6-8 Years</v>
      </c>
      <c r="U9319" t="str" cm="1">
        <f t="array" ref="U9319">_xlfn.IFS(P9319&gt;60,"High Risk",P9319&gt;30,"Medium Risk",TRUE,"Low Risk")</f>
        <v>Medium Risk</v>
      </c>
      <c r="V9319">
        <f t="shared" si="145"/>
        <v>5</v>
      </c>
    </row>
    <row r="9320" spans="1:22" x14ac:dyDescent="0.2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 s="2">
        <v>0</v>
      </c>
      <c r="H9320">
        <v>1</v>
      </c>
      <c r="I9320">
        <v>0</v>
      </c>
      <c r="J9320">
        <v>1</v>
      </c>
      <c r="K9320" s="1">
        <v>134483.07</v>
      </c>
      <c r="L9320">
        <v>0</v>
      </c>
      <c r="M9320">
        <v>29</v>
      </c>
      <c r="N9320">
        <v>3182</v>
      </c>
      <c r="O9320">
        <v>9</v>
      </c>
      <c r="P9320">
        <v>19</v>
      </c>
      <c r="Q9320">
        <v>0.31034482758620691</v>
      </c>
      <c r="R9320">
        <v>92278</v>
      </c>
      <c r="S9320" t="str" cm="1">
        <f t="array" ref="S9320">_xlfn.IFS(E9323&lt;30,"18-29",E9323&lt;45,"30-44",TRUE,"45+")</f>
        <v>45+</v>
      </c>
      <c r="T9320" t="str" cm="1">
        <f t="array" ref="T9320">_xlfn.IFS(F9320&lt;=2,"0-2 Years",F9320&lt;=5,"3-5 Years",F9320&lt;=8,"6-8 Years",TRUE,"9-10 Years")</f>
        <v>9-10 Years</v>
      </c>
      <c r="U9320" t="str" cm="1">
        <f t="array" ref="U9320">_xlfn.IFS(P9320&gt;60,"High Risk",P9320&gt;30,"Medium Risk",TRUE,"Low Risk")</f>
        <v>Low Risk</v>
      </c>
      <c r="V9320">
        <f t="shared" si="145"/>
        <v>6</v>
      </c>
    </row>
    <row r="9321" spans="1:22" hidden="1" x14ac:dyDescent="0.2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 s="2">
        <v>0</v>
      </c>
      <c r="H9321">
        <v>2</v>
      </c>
      <c r="I9321">
        <v>1</v>
      </c>
      <c r="J9321">
        <v>1</v>
      </c>
      <c r="K9321" s="1">
        <v>37769.980000000003</v>
      </c>
      <c r="L9321">
        <v>0</v>
      </c>
      <c r="M9321">
        <v>28</v>
      </c>
      <c r="N9321">
        <v>3194</v>
      </c>
      <c r="O9321">
        <v>8</v>
      </c>
      <c r="P9321">
        <v>66</v>
      </c>
      <c r="Q9321">
        <v>0.2857142857142857</v>
      </c>
      <c r="R9321">
        <v>89432</v>
      </c>
      <c r="S9321" t="str" cm="1">
        <f t="array" ref="S9321">_xlfn.IFS(E9324&lt;30,"18-29",E9324&lt;45,"30-44",TRUE,"45+")</f>
        <v>30-44</v>
      </c>
      <c r="T9321" t="str" cm="1">
        <f t="array" ref="T9321">_xlfn.IFS(F9321&lt;=2,"0-2 Years",F9321&lt;=5,"3-5 Years",F9321&lt;=8,"6-8 Years",TRUE,"9-10 Years")</f>
        <v>0-2 Years</v>
      </c>
      <c r="U9321" t="str" cm="1">
        <f t="array" ref="U9321">_xlfn.IFS(P9321&gt;60,"High Risk",P9321&gt;30,"Medium Risk",TRUE,"Low Risk")</f>
        <v>High Risk</v>
      </c>
      <c r="V9321">
        <f t="shared" si="145"/>
        <v>4</v>
      </c>
    </row>
    <row r="9322" spans="1:22" hidden="1" x14ac:dyDescent="0.2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 s="2">
        <v>0</v>
      </c>
      <c r="H9322">
        <v>2</v>
      </c>
      <c r="I9322">
        <v>1</v>
      </c>
      <c r="J9322">
        <v>1</v>
      </c>
      <c r="K9322" s="1">
        <v>2382.61</v>
      </c>
      <c r="L9322">
        <v>0</v>
      </c>
      <c r="M9322">
        <v>26</v>
      </c>
      <c r="N9322">
        <v>3511</v>
      </c>
      <c r="O9322">
        <v>8</v>
      </c>
      <c r="P9322">
        <v>128</v>
      </c>
      <c r="Q9322">
        <v>0.30769230769230771</v>
      </c>
      <c r="R9322">
        <v>91286</v>
      </c>
      <c r="S9322" t="str" cm="1">
        <f t="array" ref="S9322">_xlfn.IFS(E9325&lt;30,"18-29",E9325&lt;45,"30-44",TRUE,"45+")</f>
        <v>45+</v>
      </c>
      <c r="T9322" t="str" cm="1">
        <f t="array" ref="T9322">_xlfn.IFS(F9322&lt;=2,"0-2 Years",F9322&lt;=5,"3-5 Years",F9322&lt;=8,"6-8 Years",TRUE,"9-10 Years")</f>
        <v>6-8 Years</v>
      </c>
      <c r="U9322" t="str" cm="1">
        <f t="array" ref="U9322">_xlfn.IFS(P9322&gt;60,"High Risk",P9322&gt;30,"Medium Risk",TRUE,"Low Risk")</f>
        <v>High Risk</v>
      </c>
      <c r="V9322">
        <f t="shared" si="145"/>
        <v>3</v>
      </c>
    </row>
    <row r="9323" spans="1:22" x14ac:dyDescent="0.2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 s="2">
        <v>82182.100000000006</v>
      </c>
      <c r="H9323">
        <v>1</v>
      </c>
      <c r="I9323">
        <v>1</v>
      </c>
      <c r="J9323">
        <v>0</v>
      </c>
      <c r="K9323" s="1">
        <v>106826.92</v>
      </c>
      <c r="L9323">
        <v>1</v>
      </c>
      <c r="M9323">
        <v>23</v>
      </c>
      <c r="N9323">
        <v>2559</v>
      </c>
      <c r="O9323">
        <v>0</v>
      </c>
      <c r="P9323">
        <v>153</v>
      </c>
      <c r="Q9323">
        <v>0</v>
      </c>
      <c r="R9323">
        <v>58857</v>
      </c>
      <c r="S9323" t="str" cm="1">
        <f t="array" ref="S9323">_xlfn.IFS(E9326&lt;30,"18-29",E9326&lt;45,"30-44",TRUE,"45+")</f>
        <v>45+</v>
      </c>
      <c r="T9323" t="str" cm="1">
        <f t="array" ref="T9323">_xlfn.IFS(F9323&lt;=2,"0-2 Years",F9323&lt;=5,"3-5 Years",F9323&lt;=8,"6-8 Years",TRUE,"9-10 Years")</f>
        <v>0-2 Years</v>
      </c>
      <c r="U9323" t="str" cm="1">
        <f t="array" ref="U9323">_xlfn.IFS(P9323&gt;60,"High Risk",P9323&gt;30,"Medium Risk",TRUE,"Low Risk")</f>
        <v>High Risk</v>
      </c>
      <c r="V9323">
        <f t="shared" si="145"/>
        <v>7</v>
      </c>
    </row>
    <row r="9324" spans="1:22" x14ac:dyDescent="0.2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 s="2">
        <v>0</v>
      </c>
      <c r="H9324">
        <v>2</v>
      </c>
      <c r="I9324">
        <v>1</v>
      </c>
      <c r="J9324">
        <v>0</v>
      </c>
      <c r="K9324" s="1">
        <v>39511.61</v>
      </c>
      <c r="L9324">
        <v>0</v>
      </c>
      <c r="M9324">
        <v>18</v>
      </c>
      <c r="N9324">
        <v>4156</v>
      </c>
      <c r="O9324">
        <v>1</v>
      </c>
      <c r="P9324">
        <v>70</v>
      </c>
      <c r="Q9324">
        <v>5.5555555555555552E-2</v>
      </c>
      <c r="R9324">
        <v>74808</v>
      </c>
      <c r="S9324" t="str" cm="1">
        <f t="array" ref="S9324">_xlfn.IFS(E9327&lt;30,"18-29",E9327&lt;45,"30-44",TRUE,"45+")</f>
        <v>30-44</v>
      </c>
      <c r="T9324" t="str" cm="1">
        <f t="array" ref="T9324">_xlfn.IFS(F9324&lt;=2,"0-2 Years",F9324&lt;=5,"3-5 Years",F9324&lt;=8,"6-8 Years",TRUE,"9-10 Years")</f>
        <v>9-10 Years</v>
      </c>
      <c r="U9324" t="str" cm="1">
        <f t="array" ref="U9324">_xlfn.IFS(P9324&gt;60,"High Risk",P9324&gt;30,"Medium Risk",TRUE,"Low Risk")</f>
        <v>High Risk</v>
      </c>
      <c r="V9324">
        <f t="shared" si="145"/>
        <v>6</v>
      </c>
    </row>
    <row r="9325" spans="1:22" hidden="1" x14ac:dyDescent="0.2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 s="2">
        <v>76817</v>
      </c>
      <c r="H9325">
        <v>4</v>
      </c>
      <c r="I9325">
        <v>1</v>
      </c>
      <c r="J9325">
        <v>0</v>
      </c>
      <c r="K9325" s="1">
        <v>196371.13</v>
      </c>
      <c r="L9325">
        <v>1</v>
      </c>
      <c r="M9325">
        <v>20</v>
      </c>
      <c r="N9325">
        <v>2897</v>
      </c>
      <c r="O9325">
        <v>6</v>
      </c>
      <c r="P9325">
        <v>6</v>
      </c>
      <c r="Q9325">
        <v>0.3</v>
      </c>
      <c r="R9325">
        <v>57940</v>
      </c>
      <c r="S9325" t="str" cm="1">
        <f t="array" ref="S9325">_xlfn.IFS(E9328&lt;30,"18-29",E9328&lt;45,"30-44",TRUE,"45+")</f>
        <v>30-44</v>
      </c>
      <c r="T9325" t="str" cm="1">
        <f t="array" ref="T9325">_xlfn.IFS(F9325&lt;=2,"0-2 Years",F9325&lt;=5,"3-5 Years",F9325&lt;=8,"6-8 Years",TRUE,"9-10 Years")</f>
        <v>9-10 Years</v>
      </c>
      <c r="U9325" t="str" cm="1">
        <f t="array" ref="U9325">_xlfn.IFS(P9325&gt;60,"High Risk",P9325&gt;30,"Medium Risk",TRUE,"Low Risk")</f>
        <v>Low Risk</v>
      </c>
      <c r="V9325">
        <f t="shared" si="145"/>
        <v>4</v>
      </c>
    </row>
    <row r="9326" spans="1:22" hidden="1" x14ac:dyDescent="0.2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 s="2">
        <v>142550.25</v>
      </c>
      <c r="H9326">
        <v>2</v>
      </c>
      <c r="I9326">
        <v>1</v>
      </c>
      <c r="J9326">
        <v>1</v>
      </c>
      <c r="K9326" s="1">
        <v>122506.78</v>
      </c>
      <c r="L9326">
        <v>0</v>
      </c>
      <c r="M9326">
        <v>18</v>
      </c>
      <c r="N9326">
        <v>4702</v>
      </c>
      <c r="O9326">
        <v>9</v>
      </c>
      <c r="P9326">
        <v>174</v>
      </c>
      <c r="Q9326">
        <v>0.5</v>
      </c>
      <c r="R9326">
        <v>84636</v>
      </c>
      <c r="S9326" t="str" cm="1">
        <f t="array" ref="S9326">_xlfn.IFS(E9329&lt;30,"18-29",E9329&lt;45,"30-44",TRUE,"45+")</f>
        <v>30-44</v>
      </c>
      <c r="T9326" t="str" cm="1">
        <f t="array" ref="T9326">_xlfn.IFS(F9326&lt;=2,"0-2 Years",F9326&lt;=5,"3-5 Years",F9326&lt;=8,"6-8 Years",TRUE,"9-10 Years")</f>
        <v>9-10 Years</v>
      </c>
      <c r="U9326" t="str" cm="1">
        <f t="array" ref="U9326">_xlfn.IFS(P9326&gt;60,"High Risk",P9326&gt;30,"Medium Risk",TRUE,"Low Risk")</f>
        <v>High Risk</v>
      </c>
      <c r="V9326">
        <f t="shared" si="145"/>
        <v>1</v>
      </c>
    </row>
    <row r="9327" spans="1:22" hidden="1" x14ac:dyDescent="0.2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 s="2">
        <v>0</v>
      </c>
      <c r="H9327">
        <v>2</v>
      </c>
      <c r="I9327">
        <v>1</v>
      </c>
      <c r="J9327">
        <v>1</v>
      </c>
      <c r="K9327" s="1">
        <v>61994.2</v>
      </c>
      <c r="L9327">
        <v>0</v>
      </c>
      <c r="M9327">
        <v>10</v>
      </c>
      <c r="N9327">
        <v>518</v>
      </c>
      <c r="O9327">
        <v>7</v>
      </c>
      <c r="P9327">
        <v>180</v>
      </c>
      <c r="Q9327">
        <v>0.7</v>
      </c>
      <c r="R9327">
        <v>5180</v>
      </c>
      <c r="S9327" t="str" cm="1">
        <f t="array" ref="S9327">_xlfn.IFS(E9330&lt;30,"18-29",E9330&lt;45,"30-44",TRUE,"45+")</f>
        <v>30-44</v>
      </c>
      <c r="T9327" t="str" cm="1">
        <f t="array" ref="T9327">_xlfn.IFS(F9327&lt;=2,"0-2 Years",F9327&lt;=5,"3-5 Years",F9327&lt;=8,"6-8 Years",TRUE,"9-10 Years")</f>
        <v>9-10 Years</v>
      </c>
      <c r="U9327" t="str" cm="1">
        <f t="array" ref="U9327">_xlfn.IFS(P9327&gt;60,"High Risk",P9327&gt;30,"Medium Risk",TRUE,"Low Risk")</f>
        <v>High Risk</v>
      </c>
      <c r="V9327">
        <f t="shared" si="145"/>
        <v>3</v>
      </c>
    </row>
    <row r="9328" spans="1:22" hidden="1" x14ac:dyDescent="0.2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 s="2">
        <v>103711.56</v>
      </c>
      <c r="H9328">
        <v>1</v>
      </c>
      <c r="I9328">
        <v>0</v>
      </c>
      <c r="J9328">
        <v>1</v>
      </c>
      <c r="K9328" s="1">
        <v>192464.21</v>
      </c>
      <c r="L9328">
        <v>1</v>
      </c>
      <c r="M9328">
        <v>30</v>
      </c>
      <c r="N9328">
        <v>2569</v>
      </c>
      <c r="O9328">
        <v>4</v>
      </c>
      <c r="P9328">
        <v>151</v>
      </c>
      <c r="Q9328">
        <v>0.13333333333333333</v>
      </c>
      <c r="R9328">
        <v>77070</v>
      </c>
      <c r="S9328" t="str" cm="1">
        <f t="array" ref="S9328">_xlfn.IFS(E9331&lt;30,"18-29",E9331&lt;45,"30-44",TRUE,"45+")</f>
        <v>30-44</v>
      </c>
      <c r="T9328" t="str" cm="1">
        <f t="array" ref="T9328">_xlfn.IFS(F9328&lt;=2,"0-2 Years",F9328&lt;=5,"3-5 Years",F9328&lt;=8,"6-8 Years",TRUE,"9-10 Years")</f>
        <v>0-2 Years</v>
      </c>
      <c r="U9328" t="str" cm="1">
        <f t="array" ref="U9328">_xlfn.IFS(P9328&gt;60,"High Risk",P9328&gt;30,"Medium Risk",TRUE,"Low Risk")</f>
        <v>High Risk</v>
      </c>
      <c r="V9328">
        <f t="shared" si="145"/>
        <v>3</v>
      </c>
    </row>
    <row r="9329" spans="1:22" x14ac:dyDescent="0.2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 s="2">
        <v>0</v>
      </c>
      <c r="H9329">
        <v>1</v>
      </c>
      <c r="I9329">
        <v>1</v>
      </c>
      <c r="J9329">
        <v>1</v>
      </c>
      <c r="K9329" s="1">
        <v>5194.95</v>
      </c>
      <c r="L9329">
        <v>0</v>
      </c>
      <c r="M9329">
        <v>6</v>
      </c>
      <c r="N9329">
        <v>3740</v>
      </c>
      <c r="O9329">
        <v>5</v>
      </c>
      <c r="P9329">
        <v>128</v>
      </c>
      <c r="Q9329">
        <v>0.83333333333333337</v>
      </c>
      <c r="R9329">
        <v>22440</v>
      </c>
      <c r="S9329" t="str" cm="1">
        <f t="array" ref="S9329">_xlfn.IFS(E9332&lt;30,"18-29",E9332&lt;45,"30-44",TRUE,"45+")</f>
        <v>30-44</v>
      </c>
      <c r="T9329" t="str" cm="1">
        <f t="array" ref="T9329">_xlfn.IFS(F9329&lt;=2,"0-2 Years",F9329&lt;=5,"3-5 Years",F9329&lt;=8,"6-8 Years",TRUE,"9-10 Years")</f>
        <v>0-2 Years</v>
      </c>
      <c r="U9329" t="str" cm="1">
        <f t="array" ref="U9329">_xlfn.IFS(P9329&gt;60,"High Risk",P9329&gt;30,"Medium Risk",TRUE,"Low Risk")</f>
        <v>High Risk</v>
      </c>
      <c r="V9329">
        <f t="shared" si="145"/>
        <v>6</v>
      </c>
    </row>
    <row r="9330" spans="1:22" hidden="1" x14ac:dyDescent="0.2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 s="2">
        <v>128369.75</v>
      </c>
      <c r="H9330">
        <v>2</v>
      </c>
      <c r="I9330">
        <v>1</v>
      </c>
      <c r="J9330">
        <v>0</v>
      </c>
      <c r="K9330" s="1">
        <v>198256.15</v>
      </c>
      <c r="L9330">
        <v>0</v>
      </c>
      <c r="M9330">
        <v>16</v>
      </c>
      <c r="N9330">
        <v>4272</v>
      </c>
      <c r="O9330">
        <v>7</v>
      </c>
      <c r="P9330">
        <v>27</v>
      </c>
      <c r="Q9330">
        <v>0.4375</v>
      </c>
      <c r="R9330">
        <v>68352</v>
      </c>
      <c r="S9330" t="str" cm="1">
        <f t="array" ref="S9330">_xlfn.IFS(E9333&lt;30,"18-29",E9333&lt;45,"30-44",TRUE,"45+")</f>
        <v>18-29</v>
      </c>
      <c r="T9330" t="str" cm="1">
        <f t="array" ref="T9330">_xlfn.IFS(F9330&lt;=2,"0-2 Years",F9330&lt;=5,"3-5 Years",F9330&lt;=8,"6-8 Years",TRUE,"9-10 Years")</f>
        <v>6-8 Years</v>
      </c>
      <c r="U9330" t="str" cm="1">
        <f t="array" ref="U9330">_xlfn.IFS(P9330&gt;60,"High Risk",P9330&gt;30,"Medium Risk",TRUE,"Low Risk")</f>
        <v>Low Risk</v>
      </c>
      <c r="V9330">
        <f t="shared" si="145"/>
        <v>3</v>
      </c>
    </row>
    <row r="9331" spans="1:22" hidden="1" x14ac:dyDescent="0.2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 s="2">
        <v>0</v>
      </c>
      <c r="H9331">
        <v>2</v>
      </c>
      <c r="I9331">
        <v>1</v>
      </c>
      <c r="J9331">
        <v>1</v>
      </c>
      <c r="K9331" s="1">
        <v>62634.94</v>
      </c>
      <c r="L9331">
        <v>0</v>
      </c>
      <c r="M9331">
        <v>15</v>
      </c>
      <c r="N9331">
        <v>4060</v>
      </c>
      <c r="O9331">
        <v>9</v>
      </c>
      <c r="P9331">
        <v>8</v>
      </c>
      <c r="Q9331">
        <v>0.6</v>
      </c>
      <c r="R9331">
        <v>60900</v>
      </c>
      <c r="S9331" t="str" cm="1">
        <f t="array" ref="S9331">_xlfn.IFS(E9334&lt;30,"18-29",E9334&lt;45,"30-44",TRUE,"45+")</f>
        <v>45+</v>
      </c>
      <c r="T9331" t="str" cm="1">
        <f t="array" ref="T9331">_xlfn.IFS(F9331&lt;=2,"0-2 Years",F9331&lt;=5,"3-5 Years",F9331&lt;=8,"6-8 Years",TRUE,"9-10 Years")</f>
        <v>3-5 Years</v>
      </c>
      <c r="U9331" t="str" cm="1">
        <f t="array" ref="U9331">_xlfn.IFS(P9331&gt;60,"High Risk",P9331&gt;30,"Medium Risk",TRUE,"Low Risk")</f>
        <v>Low Risk</v>
      </c>
      <c r="V9331">
        <f t="shared" si="145"/>
        <v>3</v>
      </c>
    </row>
    <row r="9332" spans="1:22" hidden="1" x14ac:dyDescent="0.2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 s="2">
        <v>0</v>
      </c>
      <c r="H9332">
        <v>2</v>
      </c>
      <c r="I9332">
        <v>1</v>
      </c>
      <c r="J9332">
        <v>1</v>
      </c>
      <c r="K9332" s="1">
        <v>114006.35</v>
      </c>
      <c r="L9332">
        <v>0</v>
      </c>
      <c r="M9332">
        <v>8</v>
      </c>
      <c r="N9332">
        <v>2570</v>
      </c>
      <c r="O9332">
        <v>6</v>
      </c>
      <c r="P9332">
        <v>180</v>
      </c>
      <c r="Q9332">
        <v>0.75</v>
      </c>
      <c r="R9332">
        <v>20560</v>
      </c>
      <c r="S9332" t="str" cm="1">
        <f t="array" ref="S9332">_xlfn.IFS(E9335&lt;30,"18-29",E9335&lt;45,"30-44",TRUE,"45+")</f>
        <v>45+</v>
      </c>
      <c r="T9332" t="str" cm="1">
        <f t="array" ref="T9332">_xlfn.IFS(F9332&lt;=2,"0-2 Years",F9332&lt;=5,"3-5 Years",F9332&lt;=8,"6-8 Years",TRUE,"9-10 Years")</f>
        <v>9-10 Years</v>
      </c>
      <c r="U9332" t="str" cm="1">
        <f t="array" ref="U9332">_xlfn.IFS(P9332&gt;60,"High Risk",P9332&gt;30,"Medium Risk",TRUE,"Low Risk")</f>
        <v>High Risk</v>
      </c>
      <c r="V9332">
        <f t="shared" si="145"/>
        <v>3</v>
      </c>
    </row>
    <row r="9333" spans="1:22" hidden="1" x14ac:dyDescent="0.2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 s="2">
        <v>166133.28</v>
      </c>
      <c r="H9333">
        <v>1</v>
      </c>
      <c r="I9333">
        <v>1</v>
      </c>
      <c r="J9333">
        <v>1</v>
      </c>
      <c r="K9333" s="1">
        <v>107994.99</v>
      </c>
      <c r="L9333">
        <v>0</v>
      </c>
      <c r="M9333">
        <v>29</v>
      </c>
      <c r="N9333">
        <v>4733</v>
      </c>
      <c r="O9333">
        <v>7</v>
      </c>
      <c r="P9333">
        <v>88</v>
      </c>
      <c r="Q9333">
        <v>0.2413793103448276</v>
      </c>
      <c r="R9333">
        <v>137257</v>
      </c>
      <c r="S9333" t="str" cm="1">
        <f t="array" ref="S9333">_xlfn.IFS(E9336&lt;30,"18-29",E9336&lt;45,"30-44",TRUE,"45+")</f>
        <v>18-29</v>
      </c>
      <c r="T9333" t="str" cm="1">
        <f t="array" ref="T9333">_xlfn.IFS(F9333&lt;=2,"0-2 Years",F9333&lt;=5,"3-5 Years",F9333&lt;=8,"6-8 Years",TRUE,"9-10 Years")</f>
        <v>6-8 Years</v>
      </c>
      <c r="U9333" t="str" cm="1">
        <f t="array" ref="U9333">_xlfn.IFS(P9333&gt;60,"High Risk",P9333&gt;30,"Medium Risk",TRUE,"Low Risk")</f>
        <v>High Risk</v>
      </c>
      <c r="V9333">
        <f t="shared" si="145"/>
        <v>2</v>
      </c>
    </row>
    <row r="9334" spans="1:22" x14ac:dyDescent="0.2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 s="2">
        <v>148214.35999999999</v>
      </c>
      <c r="H9334">
        <v>1</v>
      </c>
      <c r="I9334">
        <v>1</v>
      </c>
      <c r="J9334">
        <v>0</v>
      </c>
      <c r="K9334" s="1">
        <v>48571.14</v>
      </c>
      <c r="L9334">
        <v>1</v>
      </c>
      <c r="M9334">
        <v>27</v>
      </c>
      <c r="N9334">
        <v>4351</v>
      </c>
      <c r="O9334">
        <v>6</v>
      </c>
      <c r="P9334">
        <v>135</v>
      </c>
      <c r="Q9334">
        <v>0.22222222222222221</v>
      </c>
      <c r="R9334">
        <v>117477</v>
      </c>
      <c r="S9334" t="str" cm="1">
        <f t="array" ref="S9334">_xlfn.IFS(E9337&lt;30,"18-29",E9337&lt;45,"30-44",TRUE,"45+")</f>
        <v>45+</v>
      </c>
      <c r="T9334" t="str" cm="1">
        <f t="array" ref="T9334">_xlfn.IFS(F9334&lt;=2,"0-2 Years",F9334&lt;=5,"3-5 Years",F9334&lt;=8,"6-8 Years",TRUE,"9-10 Years")</f>
        <v>9-10 Years</v>
      </c>
      <c r="U9334" t="str" cm="1">
        <f t="array" ref="U9334">_xlfn.IFS(P9334&gt;60,"High Risk",P9334&gt;30,"Medium Risk",TRUE,"Low Risk")</f>
        <v>High Risk</v>
      </c>
      <c r="V9334">
        <f t="shared" si="145"/>
        <v>6</v>
      </c>
    </row>
    <row r="9335" spans="1:22" hidden="1" x14ac:dyDescent="0.2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 s="2">
        <v>121206.96</v>
      </c>
      <c r="H9335">
        <v>1</v>
      </c>
      <c r="I9335">
        <v>1</v>
      </c>
      <c r="J9335">
        <v>1</v>
      </c>
      <c r="K9335" s="1">
        <v>76016.490000000005</v>
      </c>
      <c r="L9335">
        <v>0</v>
      </c>
      <c r="M9335">
        <v>27</v>
      </c>
      <c r="N9335">
        <v>2649</v>
      </c>
      <c r="O9335">
        <v>0</v>
      </c>
      <c r="P9335">
        <v>109</v>
      </c>
      <c r="Q9335">
        <v>0</v>
      </c>
      <c r="R9335">
        <v>71523</v>
      </c>
      <c r="S9335" t="str" cm="1">
        <f t="array" ref="S9335">_xlfn.IFS(E9338&lt;30,"18-29",E9338&lt;45,"30-44",TRUE,"45+")</f>
        <v>45+</v>
      </c>
      <c r="T9335" t="str" cm="1">
        <f t="array" ref="T9335">_xlfn.IFS(F9335&lt;=2,"0-2 Years",F9335&lt;=5,"3-5 Years",F9335&lt;=8,"6-8 Years",TRUE,"9-10 Years")</f>
        <v>3-5 Years</v>
      </c>
      <c r="U9335" t="str" cm="1">
        <f t="array" ref="U9335">_xlfn.IFS(P9335&gt;60,"High Risk",P9335&gt;30,"Medium Risk",TRUE,"Low Risk")</f>
        <v>High Risk</v>
      </c>
      <c r="V9335">
        <f t="shared" si="145"/>
        <v>3</v>
      </c>
    </row>
    <row r="9336" spans="1:22" hidden="1" x14ac:dyDescent="0.2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 s="2">
        <v>0</v>
      </c>
      <c r="H9336">
        <v>2</v>
      </c>
      <c r="I9336">
        <v>1</v>
      </c>
      <c r="J9336">
        <v>1</v>
      </c>
      <c r="K9336" s="1">
        <v>180808.39</v>
      </c>
      <c r="L9336">
        <v>0</v>
      </c>
      <c r="M9336">
        <v>2</v>
      </c>
      <c r="N9336">
        <v>3153</v>
      </c>
      <c r="O9336">
        <v>1</v>
      </c>
      <c r="P9336">
        <v>22</v>
      </c>
      <c r="Q9336">
        <v>0.5</v>
      </c>
      <c r="R9336">
        <v>6306</v>
      </c>
      <c r="S9336" t="str" cm="1">
        <f t="array" ref="S9336">_xlfn.IFS(E9339&lt;30,"18-29",E9339&lt;45,"30-44",TRUE,"45+")</f>
        <v>45+</v>
      </c>
      <c r="T9336" t="str" cm="1">
        <f t="array" ref="T9336">_xlfn.IFS(F9336&lt;=2,"0-2 Years",F9336&lt;=5,"3-5 Years",F9336&lt;=8,"6-8 Years",TRUE,"9-10 Years")</f>
        <v>9-10 Years</v>
      </c>
      <c r="U9336" t="str" cm="1">
        <f t="array" ref="U9336">_xlfn.IFS(P9336&gt;60,"High Risk",P9336&gt;30,"Medium Risk",TRUE,"Low Risk")</f>
        <v>Low Risk</v>
      </c>
      <c r="V9336">
        <f t="shared" si="145"/>
        <v>3</v>
      </c>
    </row>
    <row r="9337" spans="1:22" hidden="1" x14ac:dyDescent="0.2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 s="2">
        <v>127552.85</v>
      </c>
      <c r="H9337">
        <v>2</v>
      </c>
      <c r="I9337">
        <v>1</v>
      </c>
      <c r="J9337">
        <v>0</v>
      </c>
      <c r="K9337" s="1">
        <v>4225.1099999999997</v>
      </c>
      <c r="L9337">
        <v>0</v>
      </c>
      <c r="M9337">
        <v>2</v>
      </c>
      <c r="N9337">
        <v>3080</v>
      </c>
      <c r="O9337">
        <v>6</v>
      </c>
      <c r="P9337">
        <v>110</v>
      </c>
      <c r="Q9337">
        <v>1</v>
      </c>
      <c r="R9337">
        <v>6160</v>
      </c>
      <c r="S9337" t="str" cm="1">
        <f t="array" ref="S9337">_xlfn.IFS(E9340&lt;30,"18-29",E9340&lt;45,"30-44",TRUE,"45+")</f>
        <v>45+</v>
      </c>
      <c r="T9337" t="str" cm="1">
        <f t="array" ref="T9337">_xlfn.IFS(F9337&lt;=2,"0-2 Years",F9337&lt;=5,"3-5 Years",F9337&lt;=8,"6-8 Years",TRUE,"9-10 Years")</f>
        <v>3-5 Years</v>
      </c>
      <c r="U9337" t="str" cm="1">
        <f t="array" ref="U9337">_xlfn.IFS(P9337&gt;60,"High Risk",P9337&gt;30,"Medium Risk",TRUE,"Low Risk")</f>
        <v>High Risk</v>
      </c>
      <c r="V9337">
        <f t="shared" si="145"/>
        <v>4</v>
      </c>
    </row>
    <row r="9338" spans="1:22" x14ac:dyDescent="0.2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 s="2">
        <v>159458.53</v>
      </c>
      <c r="H9338">
        <v>1</v>
      </c>
      <c r="I9338">
        <v>1</v>
      </c>
      <c r="J9338">
        <v>0</v>
      </c>
      <c r="K9338" s="1">
        <v>135841.35</v>
      </c>
      <c r="L9338">
        <v>0</v>
      </c>
      <c r="M9338">
        <v>11</v>
      </c>
      <c r="N9338">
        <v>3188</v>
      </c>
      <c r="O9338">
        <v>5</v>
      </c>
      <c r="P9338">
        <v>65</v>
      </c>
      <c r="Q9338">
        <v>0.45454545454545453</v>
      </c>
      <c r="R9338">
        <v>35068</v>
      </c>
      <c r="S9338" t="str" cm="1">
        <f t="array" ref="S9338">_xlfn.IFS(E9341&lt;30,"18-29",E9341&lt;45,"30-44",TRUE,"45+")</f>
        <v>18-29</v>
      </c>
      <c r="T9338" t="str" cm="1">
        <f t="array" ref="T9338">_xlfn.IFS(F9338&lt;=2,"0-2 Years",F9338&lt;=5,"3-5 Years",F9338&lt;=8,"6-8 Years",TRUE,"9-10 Years")</f>
        <v>9-10 Years</v>
      </c>
      <c r="U9338" t="str" cm="1">
        <f t="array" ref="U9338">_xlfn.IFS(P9338&gt;60,"High Risk",P9338&gt;30,"Medium Risk",TRUE,"Low Risk")</f>
        <v>High Risk</v>
      </c>
      <c r="V9338">
        <f t="shared" si="145"/>
        <v>6</v>
      </c>
    </row>
    <row r="9339" spans="1:22" hidden="1" x14ac:dyDescent="0.2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 s="2">
        <v>102085.72</v>
      </c>
      <c r="H9339">
        <v>1</v>
      </c>
      <c r="I9339">
        <v>1</v>
      </c>
      <c r="J9339">
        <v>1</v>
      </c>
      <c r="K9339" s="1">
        <v>183536.24</v>
      </c>
      <c r="L9339">
        <v>1</v>
      </c>
      <c r="M9339">
        <v>4</v>
      </c>
      <c r="N9339">
        <v>2019</v>
      </c>
      <c r="O9339">
        <v>8</v>
      </c>
      <c r="P9339">
        <v>9</v>
      </c>
      <c r="Q9339">
        <v>1</v>
      </c>
      <c r="R9339">
        <v>8076</v>
      </c>
      <c r="S9339" t="str" cm="1">
        <f t="array" ref="S9339">_xlfn.IFS(E9342&lt;30,"18-29",E9342&lt;45,"30-44",TRUE,"45+")</f>
        <v>45+</v>
      </c>
      <c r="T9339" t="str" cm="1">
        <f t="array" ref="T9339">_xlfn.IFS(F9339&lt;=2,"0-2 Years",F9339&lt;=5,"3-5 Years",F9339&lt;=8,"6-8 Years",TRUE,"9-10 Years")</f>
        <v>3-5 Years</v>
      </c>
      <c r="U9339" t="str" cm="1">
        <f t="array" ref="U9339">_xlfn.IFS(P9339&gt;60,"High Risk",P9339&gt;30,"Medium Risk",TRUE,"Low Risk")</f>
        <v>Low Risk</v>
      </c>
      <c r="V9339">
        <f t="shared" si="145"/>
        <v>3</v>
      </c>
    </row>
    <row r="9340" spans="1:22" hidden="1" x14ac:dyDescent="0.2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 s="2">
        <v>142537.18</v>
      </c>
      <c r="H9340">
        <v>1</v>
      </c>
      <c r="I9340">
        <v>1</v>
      </c>
      <c r="J9340">
        <v>1</v>
      </c>
      <c r="K9340" s="1">
        <v>88791.83</v>
      </c>
      <c r="L9340">
        <v>0</v>
      </c>
      <c r="M9340">
        <v>26</v>
      </c>
      <c r="N9340">
        <v>3210</v>
      </c>
      <c r="O9340">
        <v>10</v>
      </c>
      <c r="P9340">
        <v>102</v>
      </c>
      <c r="Q9340">
        <v>0.38461538461538464</v>
      </c>
      <c r="R9340">
        <v>83460</v>
      </c>
      <c r="S9340" t="str" cm="1">
        <f t="array" ref="S9340">_xlfn.IFS(E9343&lt;30,"18-29",E9343&lt;45,"30-44",TRUE,"45+")</f>
        <v>18-29</v>
      </c>
      <c r="T9340" t="str" cm="1">
        <f t="array" ref="T9340">_xlfn.IFS(F9340&lt;=2,"0-2 Years",F9340&lt;=5,"3-5 Years",F9340&lt;=8,"6-8 Years",TRUE,"9-10 Years")</f>
        <v>0-2 Years</v>
      </c>
      <c r="U9340" t="str" cm="1">
        <f t="array" ref="U9340">_xlfn.IFS(P9340&gt;60,"High Risk",P9340&gt;30,"Medium Risk",TRUE,"Low Risk")</f>
        <v>High Risk</v>
      </c>
      <c r="V9340">
        <f t="shared" si="145"/>
        <v>4</v>
      </c>
    </row>
    <row r="9341" spans="1:22" hidden="1" x14ac:dyDescent="0.2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 s="2">
        <v>182781.74</v>
      </c>
      <c r="H9341">
        <v>2</v>
      </c>
      <c r="I9341">
        <v>1</v>
      </c>
      <c r="J9341">
        <v>1</v>
      </c>
      <c r="K9341" s="1">
        <v>63732.9</v>
      </c>
      <c r="L9341">
        <v>0</v>
      </c>
      <c r="M9341">
        <v>2</v>
      </c>
      <c r="N9341">
        <v>2876</v>
      </c>
      <c r="O9341">
        <v>7</v>
      </c>
      <c r="P9341">
        <v>43</v>
      </c>
      <c r="Q9341">
        <v>1</v>
      </c>
      <c r="R9341">
        <v>5752</v>
      </c>
      <c r="S9341" t="str" cm="1">
        <f t="array" ref="S9341">_xlfn.IFS(E9344&lt;30,"18-29",E9344&lt;45,"30-44",TRUE,"45+")</f>
        <v>18-29</v>
      </c>
      <c r="T9341" t="str" cm="1">
        <f t="array" ref="T9341">_xlfn.IFS(F9341&lt;=2,"0-2 Years",F9341&lt;=5,"3-5 Years",F9341&lt;=8,"6-8 Years",TRUE,"9-10 Years")</f>
        <v>0-2 Years</v>
      </c>
      <c r="U9341" t="str" cm="1">
        <f t="array" ref="U9341">_xlfn.IFS(P9341&gt;60,"High Risk",P9341&gt;30,"Medium Risk",TRUE,"Low Risk")</f>
        <v>Medium Risk</v>
      </c>
      <c r="V9341">
        <f t="shared" si="145"/>
        <v>1</v>
      </c>
    </row>
    <row r="9342" spans="1:22" x14ac:dyDescent="0.2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 s="2">
        <v>0</v>
      </c>
      <c r="H9342">
        <v>2</v>
      </c>
      <c r="I9342">
        <v>1</v>
      </c>
      <c r="J9342">
        <v>0</v>
      </c>
      <c r="K9342" s="1">
        <v>1364.54</v>
      </c>
      <c r="L9342">
        <v>0</v>
      </c>
      <c r="M9342">
        <v>25</v>
      </c>
      <c r="N9342">
        <v>2884</v>
      </c>
      <c r="O9342">
        <v>4</v>
      </c>
      <c r="P9342">
        <v>85</v>
      </c>
      <c r="Q9342">
        <v>0.16</v>
      </c>
      <c r="R9342">
        <v>72100</v>
      </c>
      <c r="S9342" t="str" cm="1">
        <f t="array" ref="S9342">_xlfn.IFS(E9345&lt;30,"18-29",E9345&lt;45,"30-44",TRUE,"45+")</f>
        <v>30-44</v>
      </c>
      <c r="T9342" t="str" cm="1">
        <f t="array" ref="T9342">_xlfn.IFS(F9342&lt;=2,"0-2 Years",F9342&lt;=5,"3-5 Years",F9342&lt;=8,"6-8 Years",TRUE,"9-10 Years")</f>
        <v>9-10 Years</v>
      </c>
      <c r="U9342" t="str" cm="1">
        <f t="array" ref="U9342">_xlfn.IFS(P9342&gt;60,"High Risk",P9342&gt;30,"Medium Risk",TRUE,"Low Risk")</f>
        <v>High Risk</v>
      </c>
      <c r="V9342">
        <f t="shared" si="145"/>
        <v>6</v>
      </c>
    </row>
    <row r="9343" spans="1:22" hidden="1" x14ac:dyDescent="0.2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 s="2">
        <v>0</v>
      </c>
      <c r="H9343">
        <v>2</v>
      </c>
      <c r="I9343">
        <v>1</v>
      </c>
      <c r="J9343">
        <v>1</v>
      </c>
      <c r="K9343" s="1">
        <v>149184.15</v>
      </c>
      <c r="L9343">
        <v>0</v>
      </c>
      <c r="M9343">
        <v>9</v>
      </c>
      <c r="N9343">
        <v>115</v>
      </c>
      <c r="O9343">
        <v>2</v>
      </c>
      <c r="P9343">
        <v>83</v>
      </c>
      <c r="Q9343">
        <v>0.22222222222222221</v>
      </c>
      <c r="R9343">
        <v>1035</v>
      </c>
      <c r="S9343" t="str" cm="1">
        <f t="array" ref="S9343">_xlfn.IFS(E9346&lt;30,"18-29",E9346&lt;45,"30-44",TRUE,"45+")</f>
        <v>18-29</v>
      </c>
      <c r="T9343" t="str" cm="1">
        <f t="array" ref="T9343">_xlfn.IFS(F9343&lt;=2,"0-2 Years",F9343&lt;=5,"3-5 Years",F9343&lt;=8,"6-8 Years",TRUE,"9-10 Years")</f>
        <v>6-8 Years</v>
      </c>
      <c r="U9343" t="str" cm="1">
        <f t="array" ref="U9343">_xlfn.IFS(P9343&gt;60,"High Risk",P9343&gt;30,"Medium Risk",TRUE,"Low Risk")</f>
        <v>High Risk</v>
      </c>
      <c r="V9343">
        <f t="shared" si="145"/>
        <v>3</v>
      </c>
    </row>
    <row r="9344" spans="1:22" x14ac:dyDescent="0.2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 s="2">
        <v>0</v>
      </c>
      <c r="H9344">
        <v>2</v>
      </c>
      <c r="I9344">
        <v>1</v>
      </c>
      <c r="J9344">
        <v>0</v>
      </c>
      <c r="K9344" s="1">
        <v>53394.12</v>
      </c>
      <c r="L9344">
        <v>0</v>
      </c>
      <c r="M9344">
        <v>9</v>
      </c>
      <c r="N9344">
        <v>4568</v>
      </c>
      <c r="O9344">
        <v>7</v>
      </c>
      <c r="P9344">
        <v>16</v>
      </c>
      <c r="Q9344">
        <v>0.77777777777777779</v>
      </c>
      <c r="R9344">
        <v>41112</v>
      </c>
      <c r="S9344" t="str" cm="1">
        <f t="array" ref="S9344">_xlfn.IFS(E9347&lt;30,"18-29",E9347&lt;45,"30-44",TRUE,"45+")</f>
        <v>45+</v>
      </c>
      <c r="T9344" t="str" cm="1">
        <f t="array" ref="T9344">_xlfn.IFS(F9344&lt;=2,"0-2 Years",F9344&lt;=5,"3-5 Years",F9344&lt;=8,"6-8 Years",TRUE,"9-10 Years")</f>
        <v>3-5 Years</v>
      </c>
      <c r="U9344" t="str" cm="1">
        <f t="array" ref="U9344">_xlfn.IFS(P9344&gt;60,"High Risk",P9344&gt;30,"Medium Risk",TRUE,"Low Risk")</f>
        <v>Low Risk</v>
      </c>
      <c r="V9344">
        <f t="shared" si="145"/>
        <v>6</v>
      </c>
    </row>
    <row r="9345" spans="1:22" hidden="1" x14ac:dyDescent="0.2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 s="2">
        <v>152063.59</v>
      </c>
      <c r="H9345">
        <v>2</v>
      </c>
      <c r="I9345">
        <v>1</v>
      </c>
      <c r="J9345">
        <v>0</v>
      </c>
      <c r="K9345" s="1">
        <v>97910.06</v>
      </c>
      <c r="L9345">
        <v>0</v>
      </c>
      <c r="M9345">
        <v>8</v>
      </c>
      <c r="N9345">
        <v>4691</v>
      </c>
      <c r="O9345">
        <v>5</v>
      </c>
      <c r="P9345">
        <v>67</v>
      </c>
      <c r="Q9345">
        <v>0.625</v>
      </c>
      <c r="R9345">
        <v>37528</v>
      </c>
      <c r="S9345" t="str" cm="1">
        <f t="array" ref="S9345">_xlfn.IFS(E9348&lt;30,"18-29",E9348&lt;45,"30-44",TRUE,"45+")</f>
        <v>30-44</v>
      </c>
      <c r="T9345" t="str" cm="1">
        <f t="array" ref="T9345">_xlfn.IFS(F9345&lt;=2,"0-2 Years",F9345&lt;=5,"3-5 Years",F9345&lt;=8,"6-8 Years",TRUE,"9-10 Years")</f>
        <v>3-5 Years</v>
      </c>
      <c r="U9345" t="str" cm="1">
        <f t="array" ref="U9345">_xlfn.IFS(P9345&gt;60,"High Risk",P9345&gt;30,"Medium Risk",TRUE,"Low Risk")</f>
        <v>High Risk</v>
      </c>
      <c r="V9345">
        <f t="shared" si="145"/>
        <v>3</v>
      </c>
    </row>
    <row r="9346" spans="1:22" x14ac:dyDescent="0.2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 s="2">
        <v>110997.75999999999</v>
      </c>
      <c r="H9346">
        <v>1</v>
      </c>
      <c r="I9346">
        <v>1</v>
      </c>
      <c r="J9346">
        <v>0</v>
      </c>
      <c r="K9346" s="1">
        <v>101433.76</v>
      </c>
      <c r="L9346">
        <v>0</v>
      </c>
      <c r="M9346">
        <v>25</v>
      </c>
      <c r="N9346">
        <v>4392</v>
      </c>
      <c r="O9346">
        <v>5</v>
      </c>
      <c r="P9346">
        <v>164</v>
      </c>
      <c r="Q9346">
        <v>0.2</v>
      </c>
      <c r="R9346">
        <v>109800</v>
      </c>
      <c r="S9346" t="str" cm="1">
        <f t="array" ref="S9346">_xlfn.IFS(E9349&lt;30,"18-29",E9349&lt;45,"30-44",TRUE,"45+")</f>
        <v>30-44</v>
      </c>
      <c r="T9346" t="str" cm="1">
        <f t="array" ref="T9346">_xlfn.IFS(F9346&lt;=2,"0-2 Years",F9346&lt;=5,"3-5 Years",F9346&lt;=8,"6-8 Years",TRUE,"9-10 Years")</f>
        <v>0-2 Years</v>
      </c>
      <c r="U9346" t="str" cm="1">
        <f t="array" ref="U9346">_xlfn.IFS(P9346&gt;60,"High Risk",P9346&gt;30,"Medium Risk",TRUE,"Low Risk")</f>
        <v>High Risk</v>
      </c>
      <c r="V9346">
        <f t="shared" si="145"/>
        <v>6</v>
      </c>
    </row>
    <row r="9347" spans="1:22" hidden="1" x14ac:dyDescent="0.2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 s="2">
        <v>148942</v>
      </c>
      <c r="H9347">
        <v>1</v>
      </c>
      <c r="I9347">
        <v>1</v>
      </c>
      <c r="J9347">
        <v>1</v>
      </c>
      <c r="K9347" s="1">
        <v>116944.3</v>
      </c>
      <c r="L9347">
        <v>0</v>
      </c>
      <c r="M9347">
        <v>17</v>
      </c>
      <c r="N9347">
        <v>4090</v>
      </c>
      <c r="O9347">
        <v>7</v>
      </c>
      <c r="P9347">
        <v>28</v>
      </c>
      <c r="Q9347">
        <v>0.41176470588235292</v>
      </c>
      <c r="R9347">
        <v>69530</v>
      </c>
      <c r="S9347" t="str" cm="1">
        <f t="array" ref="S9347">_xlfn.IFS(E9350&lt;30,"18-29",E9350&lt;45,"30-44",TRUE,"45+")</f>
        <v>30-44</v>
      </c>
      <c r="T9347" t="str" cm="1">
        <f t="array" ref="T9347">_xlfn.IFS(F9347&lt;=2,"0-2 Years",F9347&lt;=5,"3-5 Years",F9347&lt;=8,"6-8 Years",TRUE,"9-10 Years")</f>
        <v>0-2 Years</v>
      </c>
      <c r="U9347" t="str" cm="1">
        <f t="array" ref="U9347">_xlfn.IFS(P9347&gt;60,"High Risk",P9347&gt;30,"Medium Risk",TRUE,"Low Risk")</f>
        <v>Low Risk</v>
      </c>
      <c r="V9347">
        <f t="shared" ref="V9347:V9410" si="146">IF(J9347=0,3,0)+IF(G9347=0,3,0)+IF(H9347=1,2,0)+IF(E9347&gt;45,1,0)+IF(F9347&lt;3,1,0)</f>
        <v>4</v>
      </c>
    </row>
    <row r="9348" spans="1:22" hidden="1" x14ac:dyDescent="0.2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 s="2">
        <v>0</v>
      </c>
      <c r="H9348">
        <v>1</v>
      </c>
      <c r="I9348">
        <v>1</v>
      </c>
      <c r="J9348">
        <v>1</v>
      </c>
      <c r="K9348" s="1">
        <v>113267.48</v>
      </c>
      <c r="L9348">
        <v>0</v>
      </c>
      <c r="M9348">
        <v>18</v>
      </c>
      <c r="N9348">
        <v>2913</v>
      </c>
      <c r="O9348">
        <v>10</v>
      </c>
      <c r="P9348">
        <v>57</v>
      </c>
      <c r="Q9348">
        <v>0.55555555555555558</v>
      </c>
      <c r="R9348">
        <v>52434</v>
      </c>
      <c r="S9348" t="str" cm="1">
        <f t="array" ref="S9348">_xlfn.IFS(E9351&lt;30,"18-29",E9351&lt;45,"30-44",TRUE,"45+")</f>
        <v>30-44</v>
      </c>
      <c r="T9348" t="str" cm="1">
        <f t="array" ref="T9348">_xlfn.IFS(F9348&lt;=2,"0-2 Years",F9348&lt;=5,"3-5 Years",F9348&lt;=8,"6-8 Years",TRUE,"9-10 Years")</f>
        <v>9-10 Years</v>
      </c>
      <c r="U9348" t="str" cm="1">
        <f t="array" ref="U9348">_xlfn.IFS(P9348&gt;60,"High Risk",P9348&gt;30,"Medium Risk",TRUE,"Low Risk")</f>
        <v>Medium Risk</v>
      </c>
      <c r="V9348">
        <f t="shared" si="146"/>
        <v>5</v>
      </c>
    </row>
    <row r="9349" spans="1:22" hidden="1" x14ac:dyDescent="0.2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 s="2">
        <v>84438.57</v>
      </c>
      <c r="H9349">
        <v>1</v>
      </c>
      <c r="I9349">
        <v>1</v>
      </c>
      <c r="J9349">
        <v>1</v>
      </c>
      <c r="K9349" s="1">
        <v>181449.51</v>
      </c>
      <c r="L9349">
        <v>0</v>
      </c>
      <c r="M9349">
        <v>3</v>
      </c>
      <c r="N9349">
        <v>2129</v>
      </c>
      <c r="O9349">
        <v>10</v>
      </c>
      <c r="P9349">
        <v>123</v>
      </c>
      <c r="Q9349">
        <v>1</v>
      </c>
      <c r="R9349">
        <v>6387</v>
      </c>
      <c r="S9349" t="str" cm="1">
        <f t="array" ref="S9349">_xlfn.IFS(E9352&lt;30,"18-29",E9352&lt;45,"30-44",TRUE,"45+")</f>
        <v>30-44</v>
      </c>
      <c r="T9349" t="str" cm="1">
        <f t="array" ref="T9349">_xlfn.IFS(F9349&lt;=2,"0-2 Years",F9349&lt;=5,"3-5 Years",F9349&lt;=8,"6-8 Years",TRUE,"9-10 Years")</f>
        <v>0-2 Years</v>
      </c>
      <c r="U9349" t="str" cm="1">
        <f t="array" ref="U9349">_xlfn.IFS(P9349&gt;60,"High Risk",P9349&gt;30,"Medium Risk",TRUE,"Low Risk")</f>
        <v>High Risk</v>
      </c>
      <c r="V9349">
        <f t="shared" si="146"/>
        <v>3</v>
      </c>
    </row>
    <row r="9350" spans="1:22" hidden="1" x14ac:dyDescent="0.2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 s="2">
        <v>93920.47</v>
      </c>
      <c r="H9350">
        <v>1</v>
      </c>
      <c r="I9350">
        <v>0</v>
      </c>
      <c r="J9350">
        <v>0</v>
      </c>
      <c r="K9350" s="1">
        <v>179913.98</v>
      </c>
      <c r="L9350">
        <v>0</v>
      </c>
      <c r="M9350">
        <v>19</v>
      </c>
      <c r="N9350">
        <v>224</v>
      </c>
      <c r="O9350">
        <v>7</v>
      </c>
      <c r="P9350">
        <v>4</v>
      </c>
      <c r="Q9350">
        <v>0.36842105263157893</v>
      </c>
      <c r="R9350">
        <v>4256</v>
      </c>
      <c r="S9350" t="str" cm="1">
        <f t="array" ref="S9350">_xlfn.IFS(E9353&lt;30,"18-29",E9353&lt;45,"30-44",TRUE,"45+")</f>
        <v>45+</v>
      </c>
      <c r="T9350" t="str" cm="1">
        <f t="array" ref="T9350">_xlfn.IFS(F9350&lt;=2,"0-2 Years",F9350&lt;=5,"3-5 Years",F9350&lt;=8,"6-8 Years",TRUE,"9-10 Years")</f>
        <v>6-8 Years</v>
      </c>
      <c r="U9350" t="str" cm="1">
        <f t="array" ref="U9350">_xlfn.IFS(P9350&gt;60,"High Risk",P9350&gt;30,"Medium Risk",TRUE,"Low Risk")</f>
        <v>Low Risk</v>
      </c>
      <c r="V9350">
        <f t="shared" si="146"/>
        <v>5</v>
      </c>
    </row>
    <row r="9351" spans="1:22" hidden="1" x14ac:dyDescent="0.2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 s="2">
        <v>158713.07999999999</v>
      </c>
      <c r="H9351">
        <v>2</v>
      </c>
      <c r="I9351">
        <v>0</v>
      </c>
      <c r="J9351">
        <v>0</v>
      </c>
      <c r="K9351" s="1">
        <v>98586.14</v>
      </c>
      <c r="L9351">
        <v>0</v>
      </c>
      <c r="M9351">
        <v>20</v>
      </c>
      <c r="N9351">
        <v>3665</v>
      </c>
      <c r="O9351">
        <v>2</v>
      </c>
      <c r="P9351">
        <v>25</v>
      </c>
      <c r="Q9351">
        <v>0.1</v>
      </c>
      <c r="R9351">
        <v>73300</v>
      </c>
      <c r="S9351" t="str" cm="1">
        <f t="array" ref="S9351">_xlfn.IFS(E9354&lt;30,"18-29",E9354&lt;45,"30-44",TRUE,"45+")</f>
        <v>30-44</v>
      </c>
      <c r="T9351" t="str" cm="1">
        <f t="array" ref="T9351">_xlfn.IFS(F9351&lt;=2,"0-2 Years",F9351&lt;=5,"3-5 Years",F9351&lt;=8,"6-8 Years",TRUE,"9-10 Years")</f>
        <v>3-5 Years</v>
      </c>
      <c r="U9351" t="str" cm="1">
        <f t="array" ref="U9351">_xlfn.IFS(P9351&gt;60,"High Risk",P9351&gt;30,"Medium Risk",TRUE,"Low Risk")</f>
        <v>Low Risk</v>
      </c>
      <c r="V9351">
        <f t="shared" si="146"/>
        <v>3</v>
      </c>
    </row>
    <row r="9352" spans="1:22" hidden="1" x14ac:dyDescent="0.2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 s="2">
        <v>0</v>
      </c>
      <c r="H9352">
        <v>3</v>
      </c>
      <c r="I9352">
        <v>0</v>
      </c>
      <c r="J9352">
        <v>1</v>
      </c>
      <c r="K9352" s="1">
        <v>120321.09</v>
      </c>
      <c r="L9352">
        <v>0</v>
      </c>
      <c r="M9352">
        <v>23</v>
      </c>
      <c r="N9352">
        <v>3176</v>
      </c>
      <c r="O9352">
        <v>6</v>
      </c>
      <c r="P9352">
        <v>138</v>
      </c>
      <c r="Q9352">
        <v>0.2608695652173913</v>
      </c>
      <c r="R9352">
        <v>73048</v>
      </c>
      <c r="S9352" t="str" cm="1">
        <f t="array" ref="S9352">_xlfn.IFS(E9355&lt;30,"18-29",E9355&lt;45,"30-44",TRUE,"45+")</f>
        <v>30-44</v>
      </c>
      <c r="T9352" t="str" cm="1">
        <f t="array" ref="T9352">_xlfn.IFS(F9352&lt;=2,"0-2 Years",F9352&lt;=5,"3-5 Years",F9352&lt;=8,"6-8 Years",TRUE,"9-10 Years")</f>
        <v>3-5 Years</v>
      </c>
      <c r="U9352" t="str" cm="1">
        <f t="array" ref="U9352">_xlfn.IFS(P9352&gt;60,"High Risk",P9352&gt;30,"Medium Risk",TRUE,"Low Risk")</f>
        <v>High Risk</v>
      </c>
      <c r="V9352">
        <f t="shared" si="146"/>
        <v>3</v>
      </c>
    </row>
    <row r="9353" spans="1:22" hidden="1" x14ac:dyDescent="0.2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 s="2">
        <v>123204.88</v>
      </c>
      <c r="H9353">
        <v>1</v>
      </c>
      <c r="I9353">
        <v>1</v>
      </c>
      <c r="J9353">
        <v>1</v>
      </c>
      <c r="K9353" s="1">
        <v>100538.8</v>
      </c>
      <c r="L9353">
        <v>0</v>
      </c>
      <c r="M9353">
        <v>4</v>
      </c>
      <c r="N9353">
        <v>325</v>
      </c>
      <c r="O9353">
        <v>7</v>
      </c>
      <c r="P9353">
        <v>159</v>
      </c>
      <c r="Q9353">
        <v>1</v>
      </c>
      <c r="R9353">
        <v>1300</v>
      </c>
      <c r="S9353" t="str" cm="1">
        <f t="array" ref="S9353">_xlfn.IFS(E9356&lt;30,"18-29",E9356&lt;45,"30-44",TRUE,"45+")</f>
        <v>30-44</v>
      </c>
      <c r="T9353" t="str" cm="1">
        <f t="array" ref="T9353">_xlfn.IFS(F9353&lt;=2,"0-2 Years",F9353&lt;=5,"3-5 Years",F9353&lt;=8,"6-8 Years",TRUE,"9-10 Years")</f>
        <v>6-8 Years</v>
      </c>
      <c r="U9353" t="str" cm="1">
        <f t="array" ref="U9353">_xlfn.IFS(P9353&gt;60,"High Risk",P9353&gt;30,"Medium Risk",TRUE,"Low Risk")</f>
        <v>High Risk</v>
      </c>
      <c r="V9353">
        <f t="shared" si="146"/>
        <v>3</v>
      </c>
    </row>
    <row r="9354" spans="1:22" hidden="1" x14ac:dyDescent="0.2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 s="2">
        <v>72945.289999999994</v>
      </c>
      <c r="H9354">
        <v>2</v>
      </c>
      <c r="I9354">
        <v>1</v>
      </c>
      <c r="J9354">
        <v>0</v>
      </c>
      <c r="K9354" s="1">
        <v>98931.5</v>
      </c>
      <c r="L9354">
        <v>0</v>
      </c>
      <c r="M9354">
        <v>13</v>
      </c>
      <c r="N9354">
        <v>3072</v>
      </c>
      <c r="O9354">
        <v>7</v>
      </c>
      <c r="P9354">
        <v>13</v>
      </c>
      <c r="Q9354">
        <v>0.53846153846153844</v>
      </c>
      <c r="R9354">
        <v>39936</v>
      </c>
      <c r="S9354" t="str" cm="1">
        <f t="array" ref="S9354">_xlfn.IFS(E9357&lt;30,"18-29",E9357&lt;45,"30-44",TRUE,"45+")</f>
        <v>30-44</v>
      </c>
      <c r="T9354" t="str" cm="1">
        <f t="array" ref="T9354">_xlfn.IFS(F9354&lt;=2,"0-2 Years",F9354&lt;=5,"3-5 Years",F9354&lt;=8,"6-8 Years",TRUE,"9-10 Years")</f>
        <v>6-8 Years</v>
      </c>
      <c r="U9354" t="str" cm="1">
        <f t="array" ref="U9354">_xlfn.IFS(P9354&gt;60,"High Risk",P9354&gt;30,"Medium Risk",TRUE,"Low Risk")</f>
        <v>Low Risk</v>
      </c>
      <c r="V9354">
        <f t="shared" si="146"/>
        <v>3</v>
      </c>
    </row>
    <row r="9355" spans="1:22" hidden="1" x14ac:dyDescent="0.2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 s="2">
        <v>178742.71</v>
      </c>
      <c r="H9355">
        <v>1</v>
      </c>
      <c r="I9355">
        <v>1</v>
      </c>
      <c r="J9355">
        <v>1</v>
      </c>
      <c r="K9355" s="1">
        <v>194493.57</v>
      </c>
      <c r="L9355">
        <v>0</v>
      </c>
      <c r="M9355">
        <v>23</v>
      </c>
      <c r="N9355">
        <v>437</v>
      </c>
      <c r="O9355">
        <v>9</v>
      </c>
      <c r="P9355">
        <v>93</v>
      </c>
      <c r="Q9355">
        <v>0.39130434782608697</v>
      </c>
      <c r="R9355">
        <v>10051</v>
      </c>
      <c r="S9355" t="str" cm="1">
        <f t="array" ref="S9355">_xlfn.IFS(E9358&lt;30,"18-29",E9358&lt;45,"30-44",TRUE,"45+")</f>
        <v>30-44</v>
      </c>
      <c r="T9355" t="str" cm="1">
        <f t="array" ref="T9355">_xlfn.IFS(F9355&lt;=2,"0-2 Years",F9355&lt;=5,"3-5 Years",F9355&lt;=8,"6-8 Years",TRUE,"9-10 Years")</f>
        <v>0-2 Years</v>
      </c>
      <c r="U9355" t="str" cm="1">
        <f t="array" ref="U9355">_xlfn.IFS(P9355&gt;60,"High Risk",P9355&gt;30,"Medium Risk",TRUE,"Low Risk")</f>
        <v>High Risk</v>
      </c>
      <c r="V9355">
        <f t="shared" si="146"/>
        <v>3</v>
      </c>
    </row>
    <row r="9356" spans="1:22" hidden="1" x14ac:dyDescent="0.2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 s="2">
        <v>0</v>
      </c>
      <c r="H9356">
        <v>2</v>
      </c>
      <c r="I9356">
        <v>1</v>
      </c>
      <c r="J9356">
        <v>1</v>
      </c>
      <c r="K9356" s="1">
        <v>143628.31</v>
      </c>
      <c r="L9356">
        <v>0</v>
      </c>
      <c r="M9356">
        <v>12</v>
      </c>
      <c r="N9356">
        <v>1068</v>
      </c>
      <c r="O9356">
        <v>5</v>
      </c>
      <c r="P9356">
        <v>10</v>
      </c>
      <c r="Q9356">
        <v>0.41666666666666669</v>
      </c>
      <c r="R9356">
        <v>12816</v>
      </c>
      <c r="S9356" t="str" cm="1">
        <f t="array" ref="S9356">_xlfn.IFS(E9359&lt;30,"18-29",E9359&lt;45,"30-44",TRUE,"45+")</f>
        <v>45+</v>
      </c>
      <c r="T9356" t="str" cm="1">
        <f t="array" ref="T9356">_xlfn.IFS(F9356&lt;=2,"0-2 Years",F9356&lt;=5,"3-5 Years",F9356&lt;=8,"6-8 Years",TRUE,"9-10 Years")</f>
        <v>6-8 Years</v>
      </c>
      <c r="U9356" t="str" cm="1">
        <f t="array" ref="U9356">_xlfn.IFS(P9356&gt;60,"High Risk",P9356&gt;30,"Medium Risk",TRUE,"Low Risk")</f>
        <v>Low Risk</v>
      </c>
      <c r="V9356">
        <f t="shared" si="146"/>
        <v>3</v>
      </c>
    </row>
    <row r="9357" spans="1:22" x14ac:dyDescent="0.2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 s="2">
        <v>0</v>
      </c>
      <c r="H9357">
        <v>1</v>
      </c>
      <c r="I9357">
        <v>1</v>
      </c>
      <c r="J9357">
        <v>0</v>
      </c>
      <c r="K9357" s="1">
        <v>167030.51</v>
      </c>
      <c r="L9357">
        <v>0</v>
      </c>
      <c r="M9357">
        <v>2</v>
      </c>
      <c r="N9357">
        <v>2240</v>
      </c>
      <c r="O9357">
        <v>3</v>
      </c>
      <c r="P9357">
        <v>63</v>
      </c>
      <c r="Q9357">
        <v>1</v>
      </c>
      <c r="R9357">
        <v>4480</v>
      </c>
      <c r="S9357" t="str" cm="1">
        <f t="array" ref="S9357">_xlfn.IFS(E9360&lt;30,"18-29",E9360&lt;45,"30-44",TRUE,"45+")</f>
        <v>18-29</v>
      </c>
      <c r="T9357" t="str" cm="1">
        <f t="array" ref="T9357">_xlfn.IFS(F9357&lt;=2,"0-2 Years",F9357&lt;=5,"3-5 Years",F9357&lt;=8,"6-8 Years",TRUE,"9-10 Years")</f>
        <v>6-8 Years</v>
      </c>
      <c r="U9357" t="str" cm="1">
        <f t="array" ref="U9357">_xlfn.IFS(P9357&gt;60,"High Risk",P9357&gt;30,"Medium Risk",TRUE,"Low Risk")</f>
        <v>High Risk</v>
      </c>
      <c r="V9357">
        <f t="shared" si="146"/>
        <v>8</v>
      </c>
    </row>
    <row r="9358" spans="1:22" x14ac:dyDescent="0.2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 s="2">
        <v>0</v>
      </c>
      <c r="H9358">
        <v>1</v>
      </c>
      <c r="I9358">
        <v>1</v>
      </c>
      <c r="J9358">
        <v>0</v>
      </c>
      <c r="K9358" s="1">
        <v>77786.37</v>
      </c>
      <c r="L9358">
        <v>1</v>
      </c>
      <c r="M9358">
        <v>27</v>
      </c>
      <c r="N9358">
        <v>3585</v>
      </c>
      <c r="O9358">
        <v>4</v>
      </c>
      <c r="P9358">
        <v>149</v>
      </c>
      <c r="Q9358">
        <v>0.14814814814814814</v>
      </c>
      <c r="R9358">
        <v>96795</v>
      </c>
      <c r="S9358" t="str" cm="1">
        <f t="array" ref="S9358">_xlfn.IFS(E9361&lt;30,"18-29",E9361&lt;45,"30-44",TRUE,"45+")</f>
        <v>30-44</v>
      </c>
      <c r="T9358" t="str" cm="1">
        <f t="array" ref="T9358">_xlfn.IFS(F9358&lt;=2,"0-2 Years",F9358&lt;=5,"3-5 Years",F9358&lt;=8,"6-8 Years",TRUE,"9-10 Years")</f>
        <v>6-8 Years</v>
      </c>
      <c r="U9358" t="str" cm="1">
        <f t="array" ref="U9358">_xlfn.IFS(P9358&gt;60,"High Risk",P9358&gt;30,"Medium Risk",TRUE,"Low Risk")</f>
        <v>High Risk</v>
      </c>
      <c r="V9358">
        <f t="shared" si="146"/>
        <v>8</v>
      </c>
    </row>
    <row r="9359" spans="1:22" x14ac:dyDescent="0.2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 s="2">
        <v>0</v>
      </c>
      <c r="H9359">
        <v>1</v>
      </c>
      <c r="I9359">
        <v>1</v>
      </c>
      <c r="J9359">
        <v>1</v>
      </c>
      <c r="K9359" s="1">
        <v>81014.5</v>
      </c>
      <c r="L9359">
        <v>1</v>
      </c>
      <c r="M9359">
        <v>5</v>
      </c>
      <c r="N9359">
        <v>3962</v>
      </c>
      <c r="O9359">
        <v>3</v>
      </c>
      <c r="P9359">
        <v>48</v>
      </c>
      <c r="Q9359">
        <v>0.6</v>
      </c>
      <c r="R9359">
        <v>19810</v>
      </c>
      <c r="S9359" t="str" cm="1">
        <f t="array" ref="S9359">_xlfn.IFS(E9362&lt;30,"18-29",E9362&lt;45,"30-44",TRUE,"45+")</f>
        <v>30-44</v>
      </c>
      <c r="T9359" t="str" cm="1">
        <f t="array" ref="T9359">_xlfn.IFS(F9359&lt;=2,"0-2 Years",F9359&lt;=5,"3-5 Years",F9359&lt;=8,"6-8 Years",TRUE,"9-10 Years")</f>
        <v>9-10 Years</v>
      </c>
      <c r="U9359" t="str" cm="1">
        <f t="array" ref="U9359">_xlfn.IFS(P9359&gt;60,"High Risk",P9359&gt;30,"Medium Risk",TRUE,"Low Risk")</f>
        <v>Medium Risk</v>
      </c>
      <c r="V9359">
        <f t="shared" si="146"/>
        <v>6</v>
      </c>
    </row>
    <row r="9360" spans="1:22" hidden="1" x14ac:dyDescent="0.2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 s="2">
        <v>0</v>
      </c>
      <c r="H9360">
        <v>2</v>
      </c>
      <c r="I9360">
        <v>1</v>
      </c>
      <c r="J9360">
        <v>1</v>
      </c>
      <c r="K9360" s="1">
        <v>41866.26</v>
      </c>
      <c r="L9360">
        <v>0</v>
      </c>
      <c r="M9360">
        <v>27</v>
      </c>
      <c r="N9360">
        <v>2604</v>
      </c>
      <c r="O9360">
        <v>3</v>
      </c>
      <c r="P9360">
        <v>109</v>
      </c>
      <c r="Q9360">
        <v>0.1111111111111111</v>
      </c>
      <c r="R9360">
        <v>70308</v>
      </c>
      <c r="S9360" t="str" cm="1">
        <f t="array" ref="S9360">_xlfn.IFS(E9363&lt;30,"18-29",E9363&lt;45,"30-44",TRUE,"45+")</f>
        <v>45+</v>
      </c>
      <c r="T9360" t="str" cm="1">
        <f t="array" ref="T9360">_xlfn.IFS(F9360&lt;=2,"0-2 Years",F9360&lt;=5,"3-5 Years",F9360&lt;=8,"6-8 Years",TRUE,"9-10 Years")</f>
        <v>9-10 Years</v>
      </c>
      <c r="U9360" t="str" cm="1">
        <f t="array" ref="U9360">_xlfn.IFS(P9360&gt;60,"High Risk",P9360&gt;30,"Medium Risk",TRUE,"Low Risk")</f>
        <v>High Risk</v>
      </c>
      <c r="V9360">
        <f t="shared" si="146"/>
        <v>3</v>
      </c>
    </row>
    <row r="9361" spans="1:22" hidden="1" x14ac:dyDescent="0.2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 s="2">
        <v>140121.17000000001</v>
      </c>
      <c r="H9361">
        <v>1</v>
      </c>
      <c r="I9361">
        <v>1</v>
      </c>
      <c r="J9361">
        <v>0</v>
      </c>
      <c r="K9361" s="1">
        <v>11302.7</v>
      </c>
      <c r="L9361">
        <v>1</v>
      </c>
      <c r="M9361">
        <v>26</v>
      </c>
      <c r="N9361">
        <v>4662</v>
      </c>
      <c r="O9361">
        <v>6</v>
      </c>
      <c r="P9361">
        <v>52</v>
      </c>
      <c r="Q9361">
        <v>0.23076923076923078</v>
      </c>
      <c r="R9361">
        <v>121212</v>
      </c>
      <c r="S9361" t="str" cm="1">
        <f t="array" ref="S9361">_xlfn.IFS(E9364&lt;30,"18-29",E9364&lt;45,"30-44",TRUE,"45+")</f>
        <v>30-44</v>
      </c>
      <c r="T9361" t="str" cm="1">
        <f t="array" ref="T9361">_xlfn.IFS(F9361&lt;=2,"0-2 Years",F9361&lt;=5,"3-5 Years",F9361&lt;=8,"6-8 Years",TRUE,"9-10 Years")</f>
        <v>9-10 Years</v>
      </c>
      <c r="U9361" t="str" cm="1">
        <f t="array" ref="U9361">_xlfn.IFS(P9361&gt;60,"High Risk",P9361&gt;30,"Medium Risk",TRUE,"Low Risk")</f>
        <v>Medium Risk</v>
      </c>
      <c r="V9361">
        <f t="shared" si="146"/>
        <v>5</v>
      </c>
    </row>
    <row r="9362" spans="1:22" hidden="1" x14ac:dyDescent="0.2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 s="2">
        <v>132906.88</v>
      </c>
      <c r="H9362">
        <v>1</v>
      </c>
      <c r="I9362">
        <v>0</v>
      </c>
      <c r="J9362">
        <v>1</v>
      </c>
      <c r="K9362" s="1">
        <v>149384.43</v>
      </c>
      <c r="L9362">
        <v>0</v>
      </c>
      <c r="M9362">
        <v>8</v>
      </c>
      <c r="N9362">
        <v>1044</v>
      </c>
      <c r="O9362">
        <v>8</v>
      </c>
      <c r="P9362">
        <v>72</v>
      </c>
      <c r="Q9362">
        <v>1</v>
      </c>
      <c r="R9362">
        <v>8352</v>
      </c>
      <c r="S9362" t="str" cm="1">
        <f t="array" ref="S9362">_xlfn.IFS(E9365&lt;30,"18-29",E9365&lt;45,"30-44",TRUE,"45+")</f>
        <v>30-44</v>
      </c>
      <c r="T9362" t="str" cm="1">
        <f t="array" ref="T9362">_xlfn.IFS(F9362&lt;=2,"0-2 Years",F9362&lt;=5,"3-5 Years",F9362&lt;=8,"6-8 Years",TRUE,"9-10 Years")</f>
        <v>0-2 Years</v>
      </c>
      <c r="U9362" t="str" cm="1">
        <f t="array" ref="U9362">_xlfn.IFS(P9362&gt;60,"High Risk",P9362&gt;30,"Medium Risk",TRUE,"Low Risk")</f>
        <v>High Risk</v>
      </c>
      <c r="V9362">
        <f t="shared" si="146"/>
        <v>3</v>
      </c>
    </row>
    <row r="9363" spans="1:22" hidden="1" x14ac:dyDescent="0.2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 s="2">
        <v>179334.83</v>
      </c>
      <c r="H9363">
        <v>2</v>
      </c>
      <c r="I9363">
        <v>1</v>
      </c>
      <c r="J9363">
        <v>1</v>
      </c>
      <c r="K9363" s="1">
        <v>169303.65</v>
      </c>
      <c r="L9363">
        <v>0</v>
      </c>
      <c r="M9363">
        <v>24</v>
      </c>
      <c r="N9363">
        <v>2532</v>
      </c>
      <c r="O9363">
        <v>7</v>
      </c>
      <c r="P9363">
        <v>79</v>
      </c>
      <c r="Q9363">
        <v>0.29166666666666669</v>
      </c>
      <c r="R9363">
        <v>60768</v>
      </c>
      <c r="S9363" t="str" cm="1">
        <f t="array" ref="S9363">_xlfn.IFS(E9366&lt;30,"18-29",E9366&lt;45,"30-44",TRUE,"45+")</f>
        <v>45+</v>
      </c>
      <c r="T9363" t="str" cm="1">
        <f t="array" ref="T9363">_xlfn.IFS(F9363&lt;=2,"0-2 Years",F9363&lt;=5,"3-5 Years",F9363&lt;=8,"6-8 Years",TRUE,"9-10 Years")</f>
        <v>0-2 Years</v>
      </c>
      <c r="U9363" t="str" cm="1">
        <f t="array" ref="U9363">_xlfn.IFS(P9363&gt;60,"High Risk",P9363&gt;30,"Medium Risk",TRUE,"Low Risk")</f>
        <v>High Risk</v>
      </c>
      <c r="V9363">
        <f t="shared" si="146"/>
        <v>1</v>
      </c>
    </row>
    <row r="9364" spans="1:22" hidden="1" x14ac:dyDescent="0.2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 s="2">
        <v>137179.39000000001</v>
      </c>
      <c r="H9364">
        <v>1</v>
      </c>
      <c r="I9364">
        <v>1</v>
      </c>
      <c r="J9364">
        <v>1</v>
      </c>
      <c r="K9364" s="1">
        <v>37264.11</v>
      </c>
      <c r="L9364">
        <v>0</v>
      </c>
      <c r="M9364">
        <v>5</v>
      </c>
      <c r="N9364">
        <v>2960</v>
      </c>
      <c r="O9364">
        <v>0</v>
      </c>
      <c r="P9364">
        <v>90</v>
      </c>
      <c r="Q9364">
        <v>0</v>
      </c>
      <c r="R9364">
        <v>14800</v>
      </c>
      <c r="S9364" t="str" cm="1">
        <f t="array" ref="S9364">_xlfn.IFS(E9367&lt;30,"18-29",E9367&lt;45,"30-44",TRUE,"45+")</f>
        <v>18-29</v>
      </c>
      <c r="T9364" t="str" cm="1">
        <f t="array" ref="T9364">_xlfn.IFS(F9364&lt;=2,"0-2 Years",F9364&lt;=5,"3-5 Years",F9364&lt;=8,"6-8 Years",TRUE,"9-10 Years")</f>
        <v>3-5 Years</v>
      </c>
      <c r="U9364" t="str" cm="1">
        <f t="array" ref="U9364">_xlfn.IFS(P9364&gt;60,"High Risk",P9364&gt;30,"Medium Risk",TRUE,"Low Risk")</f>
        <v>High Risk</v>
      </c>
      <c r="V9364">
        <f t="shared" si="146"/>
        <v>2</v>
      </c>
    </row>
    <row r="9365" spans="1:22" hidden="1" x14ac:dyDescent="0.2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 s="2">
        <v>0</v>
      </c>
      <c r="H9365">
        <v>2</v>
      </c>
      <c r="I9365">
        <v>1</v>
      </c>
      <c r="J9365">
        <v>1</v>
      </c>
      <c r="K9365" s="1">
        <v>19515.48</v>
      </c>
      <c r="L9365">
        <v>0</v>
      </c>
      <c r="M9365">
        <v>10</v>
      </c>
      <c r="N9365">
        <v>2702</v>
      </c>
      <c r="O9365">
        <v>1</v>
      </c>
      <c r="P9365">
        <v>126</v>
      </c>
      <c r="Q9365">
        <v>0.1</v>
      </c>
      <c r="R9365">
        <v>27020</v>
      </c>
      <c r="S9365" t="str" cm="1">
        <f t="array" ref="S9365">_xlfn.IFS(E9368&lt;30,"18-29",E9368&lt;45,"30-44",TRUE,"45+")</f>
        <v>30-44</v>
      </c>
      <c r="T9365" t="str" cm="1">
        <f t="array" ref="T9365">_xlfn.IFS(F9365&lt;=2,"0-2 Years",F9365&lt;=5,"3-5 Years",F9365&lt;=8,"6-8 Years",TRUE,"9-10 Years")</f>
        <v>3-5 Years</v>
      </c>
      <c r="U9365" t="str" cm="1">
        <f t="array" ref="U9365">_xlfn.IFS(P9365&gt;60,"High Risk",P9365&gt;30,"Medium Risk",TRUE,"Low Risk")</f>
        <v>High Risk</v>
      </c>
      <c r="V9365">
        <f t="shared" si="146"/>
        <v>3</v>
      </c>
    </row>
    <row r="9366" spans="1:22" hidden="1" x14ac:dyDescent="0.2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 s="2">
        <v>119960.29</v>
      </c>
      <c r="H9366">
        <v>2</v>
      </c>
      <c r="I9366">
        <v>1</v>
      </c>
      <c r="J9366">
        <v>0</v>
      </c>
      <c r="K9366" s="1">
        <v>103068.22</v>
      </c>
      <c r="L9366">
        <v>0</v>
      </c>
      <c r="M9366">
        <v>18</v>
      </c>
      <c r="N9366">
        <v>1582</v>
      </c>
      <c r="O9366">
        <v>6</v>
      </c>
      <c r="P9366">
        <v>1</v>
      </c>
      <c r="Q9366">
        <v>0.33333333333333331</v>
      </c>
      <c r="R9366">
        <v>28476</v>
      </c>
      <c r="S9366" t="str" cm="1">
        <f t="array" ref="S9366">_xlfn.IFS(E9369&lt;30,"18-29",E9369&lt;45,"30-44",TRUE,"45+")</f>
        <v>30-44</v>
      </c>
      <c r="T9366" t="str" cm="1">
        <f t="array" ref="T9366">_xlfn.IFS(F9366&lt;=2,"0-2 Years",F9366&lt;=5,"3-5 Years",F9366&lt;=8,"6-8 Years",TRUE,"9-10 Years")</f>
        <v>9-10 Years</v>
      </c>
      <c r="U9366" t="str" cm="1">
        <f t="array" ref="U9366">_xlfn.IFS(P9366&gt;60,"High Risk",P9366&gt;30,"Medium Risk",TRUE,"Low Risk")</f>
        <v>Low Risk</v>
      </c>
      <c r="V9366">
        <f t="shared" si="146"/>
        <v>4</v>
      </c>
    </row>
    <row r="9367" spans="1:22" hidden="1" x14ac:dyDescent="0.2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 s="2">
        <v>127414.55</v>
      </c>
      <c r="H9367">
        <v>1</v>
      </c>
      <c r="I9367">
        <v>1</v>
      </c>
      <c r="J9367">
        <v>1</v>
      </c>
      <c r="K9367" s="1">
        <v>134459.12</v>
      </c>
      <c r="L9367">
        <v>0</v>
      </c>
      <c r="M9367">
        <v>21</v>
      </c>
      <c r="N9367">
        <v>1044</v>
      </c>
      <c r="O9367">
        <v>1</v>
      </c>
      <c r="P9367">
        <v>178</v>
      </c>
      <c r="Q9367">
        <v>4.7619047619047616E-2</v>
      </c>
      <c r="R9367">
        <v>21924</v>
      </c>
      <c r="S9367" t="str" cm="1">
        <f t="array" ref="S9367">_xlfn.IFS(E9370&lt;30,"18-29",E9370&lt;45,"30-44",TRUE,"45+")</f>
        <v>18-29</v>
      </c>
      <c r="T9367" t="str" cm="1">
        <f t="array" ref="T9367">_xlfn.IFS(F9367&lt;=2,"0-2 Years",F9367&lt;=5,"3-5 Years",F9367&lt;=8,"6-8 Years",TRUE,"9-10 Years")</f>
        <v>9-10 Years</v>
      </c>
      <c r="U9367" t="str" cm="1">
        <f t="array" ref="U9367">_xlfn.IFS(P9367&gt;60,"High Risk",P9367&gt;30,"Medium Risk",TRUE,"Low Risk")</f>
        <v>High Risk</v>
      </c>
      <c r="V9367">
        <f t="shared" si="146"/>
        <v>2</v>
      </c>
    </row>
    <row r="9368" spans="1:22" x14ac:dyDescent="0.2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 s="2">
        <v>0</v>
      </c>
      <c r="H9368">
        <v>1</v>
      </c>
      <c r="I9368">
        <v>1</v>
      </c>
      <c r="J9368">
        <v>0</v>
      </c>
      <c r="K9368" s="1">
        <v>70496.66</v>
      </c>
      <c r="L9368">
        <v>0</v>
      </c>
      <c r="M9368">
        <v>3</v>
      </c>
      <c r="N9368">
        <v>3887</v>
      </c>
      <c r="O9368">
        <v>4</v>
      </c>
      <c r="P9368">
        <v>11</v>
      </c>
      <c r="Q9368">
        <v>1</v>
      </c>
      <c r="R9368">
        <v>11661</v>
      </c>
      <c r="S9368" t="str" cm="1">
        <f t="array" ref="S9368">_xlfn.IFS(E9371&lt;30,"18-29",E9371&lt;45,"30-44",TRUE,"45+")</f>
        <v>30-44</v>
      </c>
      <c r="T9368" t="str" cm="1">
        <f t="array" ref="T9368">_xlfn.IFS(F9368&lt;=2,"0-2 Years",F9368&lt;=5,"3-5 Years",F9368&lt;=8,"6-8 Years",TRUE,"9-10 Years")</f>
        <v>6-8 Years</v>
      </c>
      <c r="U9368" t="str" cm="1">
        <f t="array" ref="U9368">_xlfn.IFS(P9368&gt;60,"High Risk",P9368&gt;30,"Medium Risk",TRUE,"Low Risk")</f>
        <v>Low Risk</v>
      </c>
      <c r="V9368">
        <f t="shared" si="146"/>
        <v>8</v>
      </c>
    </row>
    <row r="9369" spans="1:22" hidden="1" x14ac:dyDescent="0.2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 s="2">
        <v>137409.19</v>
      </c>
      <c r="H9369">
        <v>1</v>
      </c>
      <c r="I9369">
        <v>1</v>
      </c>
      <c r="J9369">
        <v>0</v>
      </c>
      <c r="K9369" s="1">
        <v>175877.7</v>
      </c>
      <c r="L9369">
        <v>1</v>
      </c>
      <c r="M9369">
        <v>18</v>
      </c>
      <c r="N9369">
        <v>3978</v>
      </c>
      <c r="O9369">
        <v>5</v>
      </c>
      <c r="P9369">
        <v>138</v>
      </c>
      <c r="Q9369">
        <v>0.27777777777777779</v>
      </c>
      <c r="R9369">
        <v>71604</v>
      </c>
      <c r="S9369" t="str" cm="1">
        <f t="array" ref="S9369">_xlfn.IFS(E9372&lt;30,"18-29",E9372&lt;45,"30-44",TRUE,"45+")</f>
        <v>30-44</v>
      </c>
      <c r="T9369" t="str" cm="1">
        <f t="array" ref="T9369">_xlfn.IFS(F9369&lt;=2,"0-2 Years",F9369&lt;=5,"3-5 Years",F9369&lt;=8,"6-8 Years",TRUE,"9-10 Years")</f>
        <v>9-10 Years</v>
      </c>
      <c r="U9369" t="str" cm="1">
        <f t="array" ref="U9369">_xlfn.IFS(P9369&gt;60,"High Risk",P9369&gt;30,"Medium Risk",TRUE,"Low Risk")</f>
        <v>High Risk</v>
      </c>
      <c r="V9369">
        <f t="shared" si="146"/>
        <v>5</v>
      </c>
    </row>
    <row r="9370" spans="1:22" x14ac:dyDescent="0.2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 s="2">
        <v>0</v>
      </c>
      <c r="H9370">
        <v>2</v>
      </c>
      <c r="I9370">
        <v>1</v>
      </c>
      <c r="J9370">
        <v>0</v>
      </c>
      <c r="K9370" s="1">
        <v>106390.01</v>
      </c>
      <c r="L9370">
        <v>0</v>
      </c>
      <c r="M9370">
        <v>24</v>
      </c>
      <c r="N9370">
        <v>1920</v>
      </c>
      <c r="O9370">
        <v>6</v>
      </c>
      <c r="P9370">
        <v>126</v>
      </c>
      <c r="Q9370">
        <v>0.25</v>
      </c>
      <c r="R9370">
        <v>46080</v>
      </c>
      <c r="S9370" t="str" cm="1">
        <f t="array" ref="S9370">_xlfn.IFS(E9373&lt;30,"18-29",E9373&lt;45,"30-44",TRUE,"45+")</f>
        <v>30-44</v>
      </c>
      <c r="T9370" t="str" cm="1">
        <f t="array" ref="T9370">_xlfn.IFS(F9370&lt;=2,"0-2 Years",F9370&lt;=5,"3-5 Years",F9370&lt;=8,"6-8 Years",TRUE,"9-10 Years")</f>
        <v>6-8 Years</v>
      </c>
      <c r="U9370" t="str" cm="1">
        <f t="array" ref="U9370">_xlfn.IFS(P9370&gt;60,"High Risk",P9370&gt;30,"Medium Risk",TRUE,"Low Risk")</f>
        <v>High Risk</v>
      </c>
      <c r="V9370">
        <f t="shared" si="146"/>
        <v>6</v>
      </c>
    </row>
    <row r="9371" spans="1:22" x14ac:dyDescent="0.2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 s="2">
        <v>0</v>
      </c>
      <c r="H9371">
        <v>1</v>
      </c>
      <c r="I9371">
        <v>1</v>
      </c>
      <c r="J9371">
        <v>1</v>
      </c>
      <c r="K9371" s="1">
        <v>52138.49</v>
      </c>
      <c r="L9371">
        <v>0</v>
      </c>
      <c r="M9371">
        <v>28</v>
      </c>
      <c r="N9371">
        <v>4823</v>
      </c>
      <c r="O9371">
        <v>1</v>
      </c>
      <c r="P9371">
        <v>174</v>
      </c>
      <c r="Q9371">
        <v>3.5714285714285712E-2</v>
      </c>
      <c r="R9371">
        <v>135044</v>
      </c>
      <c r="S9371" t="str" cm="1">
        <f t="array" ref="S9371">_xlfn.IFS(E9374&lt;30,"18-29",E9374&lt;45,"30-44",TRUE,"45+")</f>
        <v>30-44</v>
      </c>
      <c r="T9371" t="str" cm="1">
        <f t="array" ref="T9371">_xlfn.IFS(F9371&lt;=2,"0-2 Years",F9371&lt;=5,"3-5 Years",F9371&lt;=8,"6-8 Years",TRUE,"9-10 Years")</f>
        <v>0-2 Years</v>
      </c>
      <c r="U9371" t="str" cm="1">
        <f t="array" ref="U9371">_xlfn.IFS(P9371&gt;60,"High Risk",P9371&gt;30,"Medium Risk",TRUE,"Low Risk")</f>
        <v>High Risk</v>
      </c>
      <c r="V9371">
        <f t="shared" si="146"/>
        <v>6</v>
      </c>
    </row>
    <row r="9372" spans="1:22" x14ac:dyDescent="0.2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 s="2">
        <v>0</v>
      </c>
      <c r="H9372">
        <v>4</v>
      </c>
      <c r="I9372">
        <v>0</v>
      </c>
      <c r="J9372">
        <v>0</v>
      </c>
      <c r="K9372" s="1">
        <v>18522.91</v>
      </c>
      <c r="L9372">
        <v>1</v>
      </c>
      <c r="M9372">
        <v>3</v>
      </c>
      <c r="N9372">
        <v>4859</v>
      </c>
      <c r="O9372">
        <v>9</v>
      </c>
      <c r="P9372">
        <v>108</v>
      </c>
      <c r="Q9372">
        <v>1</v>
      </c>
      <c r="R9372">
        <v>14577</v>
      </c>
      <c r="S9372" t="str" cm="1">
        <f t="array" ref="S9372">_xlfn.IFS(E9375&lt;30,"18-29",E9375&lt;45,"30-44",TRUE,"45+")</f>
        <v>30-44</v>
      </c>
      <c r="T9372" t="str" cm="1">
        <f t="array" ref="T9372">_xlfn.IFS(F9372&lt;=2,"0-2 Years",F9372&lt;=5,"3-5 Years",F9372&lt;=8,"6-8 Years",TRUE,"9-10 Years")</f>
        <v>3-5 Years</v>
      </c>
      <c r="U9372" t="str" cm="1">
        <f t="array" ref="U9372">_xlfn.IFS(P9372&gt;60,"High Risk",P9372&gt;30,"Medium Risk",TRUE,"Low Risk")</f>
        <v>High Risk</v>
      </c>
      <c r="V9372">
        <f t="shared" si="146"/>
        <v>6</v>
      </c>
    </row>
    <row r="9373" spans="1:22" hidden="1" x14ac:dyDescent="0.2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 s="2">
        <v>112494.99</v>
      </c>
      <c r="H9373">
        <v>1</v>
      </c>
      <c r="I9373">
        <v>1</v>
      </c>
      <c r="J9373">
        <v>1</v>
      </c>
      <c r="K9373" s="1">
        <v>32231.599999999999</v>
      </c>
      <c r="L9373">
        <v>0</v>
      </c>
      <c r="M9373">
        <v>4</v>
      </c>
      <c r="N9373">
        <v>2134</v>
      </c>
      <c r="O9373">
        <v>0</v>
      </c>
      <c r="P9373">
        <v>71</v>
      </c>
      <c r="Q9373">
        <v>0</v>
      </c>
      <c r="R9373">
        <v>8536</v>
      </c>
      <c r="S9373" t="str" cm="1">
        <f t="array" ref="S9373">_xlfn.IFS(E9376&lt;30,"18-29",E9376&lt;45,"30-44",TRUE,"45+")</f>
        <v>30-44</v>
      </c>
      <c r="T9373" t="str" cm="1">
        <f t="array" ref="T9373">_xlfn.IFS(F9373&lt;=2,"0-2 Years",F9373&lt;=5,"3-5 Years",F9373&lt;=8,"6-8 Years",TRUE,"9-10 Years")</f>
        <v>9-10 Years</v>
      </c>
      <c r="U9373" t="str" cm="1">
        <f t="array" ref="U9373">_xlfn.IFS(P9373&gt;60,"High Risk",P9373&gt;30,"Medium Risk",TRUE,"Low Risk")</f>
        <v>High Risk</v>
      </c>
      <c r="V9373">
        <f t="shared" si="146"/>
        <v>2</v>
      </c>
    </row>
    <row r="9374" spans="1:22" hidden="1" x14ac:dyDescent="0.2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 s="2">
        <v>78133.149999999994</v>
      </c>
      <c r="H9374">
        <v>1</v>
      </c>
      <c r="I9374">
        <v>0</v>
      </c>
      <c r="J9374">
        <v>1</v>
      </c>
      <c r="K9374" s="1">
        <v>174225.88</v>
      </c>
      <c r="L9374">
        <v>0</v>
      </c>
      <c r="M9374">
        <v>7</v>
      </c>
      <c r="N9374">
        <v>3778</v>
      </c>
      <c r="O9374">
        <v>7</v>
      </c>
      <c r="P9374">
        <v>139</v>
      </c>
      <c r="Q9374">
        <v>1</v>
      </c>
      <c r="R9374">
        <v>26446</v>
      </c>
      <c r="S9374" t="str" cm="1">
        <f t="array" ref="S9374">_xlfn.IFS(E9377&lt;30,"18-29",E9377&lt;45,"30-44",TRUE,"45+")</f>
        <v>45+</v>
      </c>
      <c r="T9374" t="str" cm="1">
        <f t="array" ref="T9374">_xlfn.IFS(F9374&lt;=2,"0-2 Years",F9374&lt;=5,"3-5 Years",F9374&lt;=8,"6-8 Years",TRUE,"9-10 Years")</f>
        <v>0-2 Years</v>
      </c>
      <c r="U9374" t="str" cm="1">
        <f t="array" ref="U9374">_xlfn.IFS(P9374&gt;60,"High Risk",P9374&gt;30,"Medium Risk",TRUE,"Low Risk")</f>
        <v>High Risk</v>
      </c>
      <c r="V9374">
        <f t="shared" si="146"/>
        <v>3</v>
      </c>
    </row>
    <row r="9375" spans="1:22" x14ac:dyDescent="0.2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 s="2">
        <v>0</v>
      </c>
      <c r="H9375">
        <v>2</v>
      </c>
      <c r="I9375">
        <v>1</v>
      </c>
      <c r="J9375">
        <v>0</v>
      </c>
      <c r="K9375" s="1">
        <v>102021.39</v>
      </c>
      <c r="L9375">
        <v>0</v>
      </c>
      <c r="M9375">
        <v>27</v>
      </c>
      <c r="N9375">
        <v>4457</v>
      </c>
      <c r="O9375">
        <v>2</v>
      </c>
      <c r="P9375">
        <v>79</v>
      </c>
      <c r="Q9375">
        <v>7.407407407407407E-2</v>
      </c>
      <c r="R9375">
        <v>120339</v>
      </c>
      <c r="S9375" t="str" cm="1">
        <f t="array" ref="S9375">_xlfn.IFS(E9378&lt;30,"18-29",E9378&lt;45,"30-44",TRUE,"45+")</f>
        <v>45+</v>
      </c>
      <c r="T9375" t="str" cm="1">
        <f t="array" ref="T9375">_xlfn.IFS(F9375&lt;=2,"0-2 Years",F9375&lt;=5,"3-5 Years",F9375&lt;=8,"6-8 Years",TRUE,"9-10 Years")</f>
        <v>0-2 Years</v>
      </c>
      <c r="U9375" t="str" cm="1">
        <f t="array" ref="U9375">_xlfn.IFS(P9375&gt;60,"High Risk",P9375&gt;30,"Medium Risk",TRUE,"Low Risk")</f>
        <v>High Risk</v>
      </c>
      <c r="V9375">
        <f t="shared" si="146"/>
        <v>7</v>
      </c>
    </row>
    <row r="9376" spans="1:22" hidden="1" x14ac:dyDescent="0.2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 s="2">
        <v>145553.07</v>
      </c>
      <c r="H9376">
        <v>1</v>
      </c>
      <c r="I9376">
        <v>1</v>
      </c>
      <c r="J9376">
        <v>1</v>
      </c>
      <c r="K9376" s="1">
        <v>31484.76</v>
      </c>
      <c r="L9376">
        <v>0</v>
      </c>
      <c r="M9376">
        <v>14</v>
      </c>
      <c r="N9376">
        <v>1501</v>
      </c>
      <c r="O9376">
        <v>4</v>
      </c>
      <c r="P9376">
        <v>164</v>
      </c>
      <c r="Q9376">
        <v>0.2857142857142857</v>
      </c>
      <c r="R9376">
        <v>21014</v>
      </c>
      <c r="S9376" t="str" cm="1">
        <f t="array" ref="S9376">_xlfn.IFS(E9379&lt;30,"18-29",E9379&lt;45,"30-44",TRUE,"45+")</f>
        <v>18-29</v>
      </c>
      <c r="T9376" t="str" cm="1">
        <f t="array" ref="T9376">_xlfn.IFS(F9376&lt;=2,"0-2 Years",F9376&lt;=5,"3-5 Years",F9376&lt;=8,"6-8 Years",TRUE,"9-10 Years")</f>
        <v>3-5 Years</v>
      </c>
      <c r="U9376" t="str" cm="1">
        <f t="array" ref="U9376">_xlfn.IFS(P9376&gt;60,"High Risk",P9376&gt;30,"Medium Risk",TRUE,"Low Risk")</f>
        <v>High Risk</v>
      </c>
      <c r="V9376">
        <f t="shared" si="146"/>
        <v>2</v>
      </c>
    </row>
    <row r="9377" spans="1:22" hidden="1" x14ac:dyDescent="0.2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 s="2">
        <v>123593.22</v>
      </c>
      <c r="H9377">
        <v>2</v>
      </c>
      <c r="I9377">
        <v>1</v>
      </c>
      <c r="J9377">
        <v>0</v>
      </c>
      <c r="K9377" s="1">
        <v>82469.06</v>
      </c>
      <c r="L9377">
        <v>1</v>
      </c>
      <c r="M9377">
        <v>5</v>
      </c>
      <c r="N9377">
        <v>3103</v>
      </c>
      <c r="O9377">
        <v>9</v>
      </c>
      <c r="P9377">
        <v>122</v>
      </c>
      <c r="Q9377">
        <v>1</v>
      </c>
      <c r="R9377">
        <v>15515</v>
      </c>
      <c r="S9377" t="str" cm="1">
        <f t="array" ref="S9377">_xlfn.IFS(E9380&lt;30,"18-29",E9380&lt;45,"30-44",TRUE,"45+")</f>
        <v>30-44</v>
      </c>
      <c r="T9377" t="str" cm="1">
        <f t="array" ref="T9377">_xlfn.IFS(F9377&lt;=2,"0-2 Years",F9377&lt;=5,"3-5 Years",F9377&lt;=8,"6-8 Years",TRUE,"9-10 Years")</f>
        <v>3-5 Years</v>
      </c>
      <c r="U9377" t="str" cm="1">
        <f t="array" ref="U9377">_xlfn.IFS(P9377&gt;60,"High Risk",P9377&gt;30,"Medium Risk",TRUE,"Low Risk")</f>
        <v>High Risk</v>
      </c>
      <c r="V9377">
        <f t="shared" si="146"/>
        <v>4</v>
      </c>
    </row>
    <row r="9378" spans="1:22" x14ac:dyDescent="0.2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 s="2">
        <v>0</v>
      </c>
      <c r="H9378">
        <v>1</v>
      </c>
      <c r="I9378">
        <v>0</v>
      </c>
      <c r="J9378">
        <v>0</v>
      </c>
      <c r="K9378" s="1">
        <v>110900.43</v>
      </c>
      <c r="L9378">
        <v>1</v>
      </c>
      <c r="M9378">
        <v>30</v>
      </c>
      <c r="N9378">
        <v>1098</v>
      </c>
      <c r="O9378">
        <v>2</v>
      </c>
      <c r="P9378">
        <v>68</v>
      </c>
      <c r="Q9378">
        <v>6.6666666666666666E-2</v>
      </c>
      <c r="R9378">
        <v>32940</v>
      </c>
      <c r="S9378" t="str" cm="1">
        <f t="array" ref="S9378">_xlfn.IFS(E9381&lt;30,"18-29",E9381&lt;45,"30-44",TRUE,"45+")</f>
        <v>18-29</v>
      </c>
      <c r="T9378" t="str" cm="1">
        <f t="array" ref="T9378">_xlfn.IFS(F9378&lt;=2,"0-2 Years",F9378&lt;=5,"3-5 Years",F9378&lt;=8,"6-8 Years",TRUE,"9-10 Years")</f>
        <v>0-2 Years</v>
      </c>
      <c r="U9378" t="str" cm="1">
        <f t="array" ref="U9378">_xlfn.IFS(P9378&gt;60,"High Risk",P9378&gt;30,"Medium Risk",TRUE,"Low Risk")</f>
        <v>High Risk</v>
      </c>
      <c r="V9378">
        <f t="shared" si="146"/>
        <v>10</v>
      </c>
    </row>
    <row r="9379" spans="1:22" x14ac:dyDescent="0.2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 s="2">
        <v>146286.22</v>
      </c>
      <c r="H9379">
        <v>1</v>
      </c>
      <c r="I9379">
        <v>1</v>
      </c>
      <c r="J9379">
        <v>0</v>
      </c>
      <c r="K9379" s="1">
        <v>105105.35</v>
      </c>
      <c r="L9379">
        <v>0</v>
      </c>
      <c r="M9379">
        <v>25</v>
      </c>
      <c r="N9379">
        <v>3888</v>
      </c>
      <c r="O9379">
        <v>5</v>
      </c>
      <c r="P9379">
        <v>19</v>
      </c>
      <c r="Q9379">
        <v>0.2</v>
      </c>
      <c r="R9379">
        <v>97200</v>
      </c>
      <c r="S9379" t="str" cm="1">
        <f t="array" ref="S9379">_xlfn.IFS(E9382&lt;30,"18-29",E9382&lt;45,"30-44",TRUE,"45+")</f>
        <v>45+</v>
      </c>
      <c r="T9379" t="str" cm="1">
        <f t="array" ref="T9379">_xlfn.IFS(F9379&lt;=2,"0-2 Years",F9379&lt;=5,"3-5 Years",F9379&lt;=8,"6-8 Years",TRUE,"9-10 Years")</f>
        <v>0-2 Years</v>
      </c>
      <c r="U9379" t="str" cm="1">
        <f t="array" ref="U9379">_xlfn.IFS(P9379&gt;60,"High Risk",P9379&gt;30,"Medium Risk",TRUE,"Low Risk")</f>
        <v>Low Risk</v>
      </c>
      <c r="V9379">
        <f t="shared" si="146"/>
        <v>6</v>
      </c>
    </row>
    <row r="9380" spans="1:22" hidden="1" x14ac:dyDescent="0.2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 s="2">
        <v>111827.27</v>
      </c>
      <c r="H9380">
        <v>2</v>
      </c>
      <c r="I9380">
        <v>1</v>
      </c>
      <c r="J9380">
        <v>0</v>
      </c>
      <c r="K9380" s="1">
        <v>12674.68</v>
      </c>
      <c r="L9380">
        <v>0</v>
      </c>
      <c r="M9380">
        <v>29</v>
      </c>
      <c r="N9380">
        <v>276</v>
      </c>
      <c r="O9380">
        <v>3</v>
      </c>
      <c r="P9380">
        <v>173</v>
      </c>
      <c r="Q9380">
        <v>0.10344827586206896</v>
      </c>
      <c r="R9380">
        <v>8004</v>
      </c>
      <c r="S9380" t="str" cm="1">
        <f t="array" ref="S9380">_xlfn.IFS(E9383&lt;30,"18-29",E9383&lt;45,"30-44",TRUE,"45+")</f>
        <v>45+</v>
      </c>
      <c r="T9380" t="str" cm="1">
        <f t="array" ref="T9380">_xlfn.IFS(F9380&lt;=2,"0-2 Years",F9380&lt;=5,"3-5 Years",F9380&lt;=8,"6-8 Years",TRUE,"9-10 Years")</f>
        <v>0-2 Years</v>
      </c>
      <c r="U9380" t="str" cm="1">
        <f t="array" ref="U9380">_xlfn.IFS(P9380&gt;60,"High Risk",P9380&gt;30,"Medium Risk",TRUE,"Low Risk")</f>
        <v>High Risk</v>
      </c>
      <c r="V9380">
        <f t="shared" si="146"/>
        <v>4</v>
      </c>
    </row>
    <row r="9381" spans="1:22" hidden="1" x14ac:dyDescent="0.2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 s="2">
        <v>0</v>
      </c>
      <c r="H9381">
        <v>2</v>
      </c>
      <c r="I9381">
        <v>1</v>
      </c>
      <c r="J9381">
        <v>1</v>
      </c>
      <c r="K9381" s="1">
        <v>93255.85</v>
      </c>
      <c r="L9381">
        <v>0</v>
      </c>
      <c r="M9381">
        <v>5</v>
      </c>
      <c r="N9381">
        <v>3979</v>
      </c>
      <c r="O9381">
        <v>0</v>
      </c>
      <c r="P9381">
        <v>89</v>
      </c>
      <c r="Q9381">
        <v>0</v>
      </c>
      <c r="R9381">
        <v>19895</v>
      </c>
      <c r="S9381" t="str" cm="1">
        <f t="array" ref="S9381">_xlfn.IFS(E9384&lt;30,"18-29",E9384&lt;45,"30-44",TRUE,"45+")</f>
        <v>30-44</v>
      </c>
      <c r="T9381" t="str" cm="1">
        <f t="array" ref="T9381">_xlfn.IFS(F9381&lt;=2,"0-2 Years",F9381&lt;=5,"3-5 Years",F9381&lt;=8,"6-8 Years",TRUE,"9-10 Years")</f>
        <v>0-2 Years</v>
      </c>
      <c r="U9381" t="str" cm="1">
        <f t="array" ref="U9381">_xlfn.IFS(P9381&gt;60,"High Risk",P9381&gt;30,"Medium Risk",TRUE,"Low Risk")</f>
        <v>High Risk</v>
      </c>
      <c r="V9381">
        <f t="shared" si="146"/>
        <v>4</v>
      </c>
    </row>
    <row r="9382" spans="1:22" hidden="1" x14ac:dyDescent="0.2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 s="2">
        <v>94416.78</v>
      </c>
      <c r="H9382">
        <v>1</v>
      </c>
      <c r="I9382">
        <v>0</v>
      </c>
      <c r="J9382">
        <v>1</v>
      </c>
      <c r="K9382" s="1">
        <v>145299.5</v>
      </c>
      <c r="L9382">
        <v>0</v>
      </c>
      <c r="M9382">
        <v>13</v>
      </c>
      <c r="N9382">
        <v>703</v>
      </c>
      <c r="O9382">
        <v>10</v>
      </c>
      <c r="P9382">
        <v>176</v>
      </c>
      <c r="Q9382">
        <v>0.76923076923076927</v>
      </c>
      <c r="R9382">
        <v>9139</v>
      </c>
      <c r="S9382" t="str" cm="1">
        <f t="array" ref="S9382">_xlfn.IFS(E9385&lt;30,"18-29",E9385&lt;45,"30-44",TRUE,"45+")</f>
        <v>18-29</v>
      </c>
      <c r="T9382" t="str" cm="1">
        <f t="array" ref="T9382">_xlfn.IFS(F9382&lt;=2,"0-2 Years",F9382&lt;=5,"3-5 Years",F9382&lt;=8,"6-8 Years",TRUE,"9-10 Years")</f>
        <v>0-2 Years</v>
      </c>
      <c r="U9382" t="str" cm="1">
        <f t="array" ref="U9382">_xlfn.IFS(P9382&gt;60,"High Risk",P9382&gt;30,"Medium Risk",TRUE,"Low Risk")</f>
        <v>High Risk</v>
      </c>
      <c r="V9382">
        <f t="shared" si="146"/>
        <v>4</v>
      </c>
    </row>
    <row r="9383" spans="1:22" hidden="1" x14ac:dyDescent="0.2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 s="2">
        <v>91549.78</v>
      </c>
      <c r="H9383">
        <v>1</v>
      </c>
      <c r="I9383">
        <v>1</v>
      </c>
      <c r="J9383">
        <v>1</v>
      </c>
      <c r="K9383" s="1">
        <v>47139.44</v>
      </c>
      <c r="L9383">
        <v>0</v>
      </c>
      <c r="M9383">
        <v>16</v>
      </c>
      <c r="N9383">
        <v>2005</v>
      </c>
      <c r="O9383">
        <v>3</v>
      </c>
      <c r="P9383">
        <v>65</v>
      </c>
      <c r="Q9383">
        <v>0.1875</v>
      </c>
      <c r="R9383">
        <v>32080</v>
      </c>
      <c r="S9383" t="str" cm="1">
        <f t="array" ref="S9383">_xlfn.IFS(E9386&lt;30,"18-29",E9386&lt;45,"30-44",TRUE,"45+")</f>
        <v>45+</v>
      </c>
      <c r="T9383" t="str" cm="1">
        <f t="array" ref="T9383">_xlfn.IFS(F9383&lt;=2,"0-2 Years",F9383&lt;=5,"3-5 Years",F9383&lt;=8,"6-8 Years",TRUE,"9-10 Years")</f>
        <v>0-2 Years</v>
      </c>
      <c r="U9383" t="str" cm="1">
        <f t="array" ref="U9383">_xlfn.IFS(P9383&gt;60,"High Risk",P9383&gt;30,"Medium Risk",TRUE,"Low Risk")</f>
        <v>High Risk</v>
      </c>
      <c r="V9383">
        <f t="shared" si="146"/>
        <v>3</v>
      </c>
    </row>
    <row r="9384" spans="1:22" hidden="1" x14ac:dyDescent="0.2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 s="2">
        <v>59568.57</v>
      </c>
      <c r="H9384">
        <v>1</v>
      </c>
      <c r="I9384">
        <v>1</v>
      </c>
      <c r="J9384">
        <v>1</v>
      </c>
      <c r="K9384" s="1">
        <v>167723.25</v>
      </c>
      <c r="L9384">
        <v>0</v>
      </c>
      <c r="M9384">
        <v>15</v>
      </c>
      <c r="N9384">
        <v>3530</v>
      </c>
      <c r="O9384">
        <v>4</v>
      </c>
      <c r="P9384">
        <v>102</v>
      </c>
      <c r="Q9384">
        <v>0.26666666666666666</v>
      </c>
      <c r="R9384">
        <v>52950</v>
      </c>
      <c r="S9384" t="str" cm="1">
        <f t="array" ref="S9384">_xlfn.IFS(E9387&lt;30,"18-29",E9387&lt;45,"30-44",TRUE,"45+")</f>
        <v>30-44</v>
      </c>
      <c r="T9384" t="str" cm="1">
        <f t="array" ref="T9384">_xlfn.IFS(F9384&lt;=2,"0-2 Years",F9384&lt;=5,"3-5 Years",F9384&lt;=8,"6-8 Years",TRUE,"9-10 Years")</f>
        <v>6-8 Years</v>
      </c>
      <c r="U9384" t="str" cm="1">
        <f t="array" ref="U9384">_xlfn.IFS(P9384&gt;60,"High Risk",P9384&gt;30,"Medium Risk",TRUE,"Low Risk")</f>
        <v>High Risk</v>
      </c>
      <c r="V9384">
        <f t="shared" si="146"/>
        <v>2</v>
      </c>
    </row>
    <row r="9385" spans="1:22" hidden="1" x14ac:dyDescent="0.2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 s="2">
        <v>94464.81</v>
      </c>
      <c r="H9385">
        <v>2</v>
      </c>
      <c r="I9385">
        <v>0</v>
      </c>
      <c r="J9385">
        <v>1</v>
      </c>
      <c r="K9385" s="1">
        <v>185900.88</v>
      </c>
      <c r="L9385">
        <v>0</v>
      </c>
      <c r="M9385">
        <v>30</v>
      </c>
      <c r="N9385">
        <v>3077</v>
      </c>
      <c r="O9385">
        <v>3</v>
      </c>
      <c r="P9385">
        <v>16</v>
      </c>
      <c r="Q9385">
        <v>0.1</v>
      </c>
      <c r="R9385">
        <v>92310</v>
      </c>
      <c r="S9385" t="str" cm="1">
        <f t="array" ref="S9385">_xlfn.IFS(E9388&lt;30,"18-29",E9388&lt;45,"30-44",TRUE,"45+")</f>
        <v>30-44</v>
      </c>
      <c r="T9385" t="str" cm="1">
        <f t="array" ref="T9385">_xlfn.IFS(F9385&lt;=2,"0-2 Years",F9385&lt;=5,"3-5 Years",F9385&lt;=8,"6-8 Years",TRUE,"9-10 Years")</f>
        <v>0-2 Years</v>
      </c>
      <c r="U9385" t="str" cm="1">
        <f t="array" ref="U9385">_xlfn.IFS(P9385&gt;60,"High Risk",P9385&gt;30,"Medium Risk",TRUE,"Low Risk")</f>
        <v>Low Risk</v>
      </c>
      <c r="V9385">
        <f t="shared" si="146"/>
        <v>1</v>
      </c>
    </row>
    <row r="9386" spans="1:22" x14ac:dyDescent="0.2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 s="2">
        <v>0</v>
      </c>
      <c r="H9386">
        <v>1</v>
      </c>
      <c r="I9386">
        <v>0</v>
      </c>
      <c r="J9386">
        <v>0</v>
      </c>
      <c r="K9386" s="1">
        <v>85876.67</v>
      </c>
      <c r="L9386">
        <v>1</v>
      </c>
      <c r="M9386">
        <v>23</v>
      </c>
      <c r="N9386">
        <v>873</v>
      </c>
      <c r="O9386">
        <v>8</v>
      </c>
      <c r="P9386">
        <v>153</v>
      </c>
      <c r="Q9386">
        <v>0.34782608695652173</v>
      </c>
      <c r="R9386">
        <v>20079</v>
      </c>
      <c r="S9386" t="str" cm="1">
        <f t="array" ref="S9386">_xlfn.IFS(E9389&lt;30,"18-29",E9389&lt;45,"30-44",TRUE,"45+")</f>
        <v>30-44</v>
      </c>
      <c r="T9386" t="str" cm="1">
        <f t="array" ref="T9386">_xlfn.IFS(F9386&lt;=2,"0-2 Years",F9386&lt;=5,"3-5 Years",F9386&lt;=8,"6-8 Years",TRUE,"9-10 Years")</f>
        <v>3-5 Years</v>
      </c>
      <c r="U9386" t="str" cm="1">
        <f t="array" ref="U9386">_xlfn.IFS(P9386&gt;60,"High Risk",P9386&gt;30,"Medium Risk",TRUE,"Low Risk")</f>
        <v>High Risk</v>
      </c>
      <c r="V9386">
        <f t="shared" si="146"/>
        <v>9</v>
      </c>
    </row>
    <row r="9387" spans="1:22" hidden="1" x14ac:dyDescent="0.2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 s="2">
        <v>95368.14</v>
      </c>
      <c r="H9387">
        <v>2</v>
      </c>
      <c r="I9387">
        <v>1</v>
      </c>
      <c r="J9387">
        <v>1</v>
      </c>
      <c r="K9387" s="1">
        <v>1787.85</v>
      </c>
      <c r="L9387">
        <v>0</v>
      </c>
      <c r="M9387">
        <v>15</v>
      </c>
      <c r="N9387">
        <v>3362</v>
      </c>
      <c r="O9387">
        <v>10</v>
      </c>
      <c r="P9387">
        <v>144</v>
      </c>
      <c r="Q9387">
        <v>0.66666666666666663</v>
      </c>
      <c r="R9387">
        <v>50430</v>
      </c>
      <c r="S9387" t="str" cm="1">
        <f t="array" ref="S9387">_xlfn.IFS(E9390&lt;30,"18-29",E9390&lt;45,"30-44",TRUE,"45+")</f>
        <v>30-44</v>
      </c>
      <c r="T9387" t="str" cm="1">
        <f t="array" ref="T9387">_xlfn.IFS(F9387&lt;=2,"0-2 Years",F9387&lt;=5,"3-5 Years",F9387&lt;=8,"6-8 Years",TRUE,"9-10 Years")</f>
        <v>6-8 Years</v>
      </c>
      <c r="U9387" t="str" cm="1">
        <f t="array" ref="U9387">_xlfn.IFS(P9387&gt;60,"High Risk",P9387&gt;30,"Medium Risk",TRUE,"Low Risk")</f>
        <v>High Risk</v>
      </c>
      <c r="V9387">
        <f t="shared" si="146"/>
        <v>0</v>
      </c>
    </row>
    <row r="9388" spans="1:22" hidden="1" x14ac:dyDescent="0.2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 s="2">
        <v>102185.42</v>
      </c>
      <c r="H9388">
        <v>2</v>
      </c>
      <c r="I9388">
        <v>1</v>
      </c>
      <c r="J9388">
        <v>0</v>
      </c>
      <c r="K9388" s="1">
        <v>23231.93</v>
      </c>
      <c r="L9388">
        <v>0</v>
      </c>
      <c r="M9388">
        <v>12</v>
      </c>
      <c r="N9388">
        <v>2440</v>
      </c>
      <c r="O9388">
        <v>1</v>
      </c>
      <c r="P9388">
        <v>22</v>
      </c>
      <c r="Q9388">
        <v>8.3333333333333329E-2</v>
      </c>
      <c r="R9388">
        <v>29280</v>
      </c>
      <c r="S9388" t="str" cm="1">
        <f t="array" ref="S9388">_xlfn.IFS(E9391&lt;30,"18-29",E9391&lt;45,"30-44",TRUE,"45+")</f>
        <v>30-44</v>
      </c>
      <c r="T9388" t="str" cm="1">
        <f t="array" ref="T9388">_xlfn.IFS(F9388&lt;=2,"0-2 Years",F9388&lt;=5,"3-5 Years",F9388&lt;=8,"6-8 Years",TRUE,"9-10 Years")</f>
        <v>9-10 Years</v>
      </c>
      <c r="U9388" t="str" cm="1">
        <f t="array" ref="U9388">_xlfn.IFS(P9388&gt;60,"High Risk",P9388&gt;30,"Medium Risk",TRUE,"Low Risk")</f>
        <v>Low Risk</v>
      </c>
      <c r="V9388">
        <f t="shared" si="146"/>
        <v>3</v>
      </c>
    </row>
    <row r="9389" spans="1:22" x14ac:dyDescent="0.2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 s="2">
        <v>144875.71</v>
      </c>
      <c r="H9389">
        <v>1</v>
      </c>
      <c r="I9389">
        <v>0</v>
      </c>
      <c r="J9389">
        <v>0</v>
      </c>
      <c r="K9389" s="1">
        <v>187740.04</v>
      </c>
      <c r="L9389">
        <v>0</v>
      </c>
      <c r="M9389">
        <v>10</v>
      </c>
      <c r="N9389">
        <v>1574</v>
      </c>
      <c r="O9389">
        <v>3</v>
      </c>
      <c r="P9389">
        <v>103</v>
      </c>
      <c r="Q9389">
        <v>0.3</v>
      </c>
      <c r="R9389">
        <v>15740</v>
      </c>
      <c r="S9389" t="str" cm="1">
        <f t="array" ref="S9389">_xlfn.IFS(E9392&lt;30,"18-29",E9392&lt;45,"30-44",TRUE,"45+")</f>
        <v>30-44</v>
      </c>
      <c r="T9389" t="str" cm="1">
        <f t="array" ref="T9389">_xlfn.IFS(F9389&lt;=2,"0-2 Years",F9389&lt;=5,"3-5 Years",F9389&lt;=8,"6-8 Years",TRUE,"9-10 Years")</f>
        <v>0-2 Years</v>
      </c>
      <c r="U9389" t="str" cm="1">
        <f t="array" ref="U9389">_xlfn.IFS(P9389&gt;60,"High Risk",P9389&gt;30,"Medium Risk",TRUE,"Low Risk")</f>
        <v>High Risk</v>
      </c>
      <c r="V9389">
        <f t="shared" si="146"/>
        <v>6</v>
      </c>
    </row>
    <row r="9390" spans="1:22" hidden="1" x14ac:dyDescent="0.2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 s="2">
        <v>0</v>
      </c>
      <c r="H9390">
        <v>2</v>
      </c>
      <c r="I9390">
        <v>1</v>
      </c>
      <c r="J9390">
        <v>1</v>
      </c>
      <c r="K9390" s="1">
        <v>100060.54</v>
      </c>
      <c r="L9390">
        <v>0</v>
      </c>
      <c r="M9390">
        <v>14</v>
      </c>
      <c r="N9390">
        <v>4150</v>
      </c>
      <c r="O9390">
        <v>10</v>
      </c>
      <c r="P9390">
        <v>114</v>
      </c>
      <c r="Q9390">
        <v>0.7142857142857143</v>
      </c>
      <c r="R9390">
        <v>58100</v>
      </c>
      <c r="S9390" t="str" cm="1">
        <f t="array" ref="S9390">_xlfn.IFS(E9393&lt;30,"18-29",E9393&lt;45,"30-44",TRUE,"45+")</f>
        <v>45+</v>
      </c>
      <c r="T9390" t="str" cm="1">
        <f t="array" ref="T9390">_xlfn.IFS(F9390&lt;=2,"0-2 Years",F9390&lt;=5,"3-5 Years",F9390&lt;=8,"6-8 Years",TRUE,"9-10 Years")</f>
        <v>3-5 Years</v>
      </c>
      <c r="U9390" t="str" cm="1">
        <f t="array" ref="U9390">_xlfn.IFS(P9390&gt;60,"High Risk",P9390&gt;30,"Medium Risk",TRUE,"Low Risk")</f>
        <v>High Risk</v>
      </c>
      <c r="V9390">
        <f t="shared" si="146"/>
        <v>3</v>
      </c>
    </row>
    <row r="9391" spans="1:22" x14ac:dyDescent="0.2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 s="2">
        <v>0</v>
      </c>
      <c r="H9391">
        <v>1</v>
      </c>
      <c r="I9391">
        <v>1</v>
      </c>
      <c r="J9391">
        <v>1</v>
      </c>
      <c r="K9391" s="1">
        <v>80130.539999999994</v>
      </c>
      <c r="L9391">
        <v>0</v>
      </c>
      <c r="M9391">
        <v>9</v>
      </c>
      <c r="N9391">
        <v>1528</v>
      </c>
      <c r="O9391">
        <v>8</v>
      </c>
      <c r="P9391">
        <v>16</v>
      </c>
      <c r="Q9391">
        <v>0.88888888888888884</v>
      </c>
      <c r="R9391">
        <v>13752</v>
      </c>
      <c r="S9391" t="str" cm="1">
        <f t="array" ref="S9391">_xlfn.IFS(E9394&lt;30,"18-29",E9394&lt;45,"30-44",TRUE,"45+")</f>
        <v>30-44</v>
      </c>
      <c r="T9391" t="str" cm="1">
        <f t="array" ref="T9391">_xlfn.IFS(F9391&lt;=2,"0-2 Years",F9391&lt;=5,"3-5 Years",F9391&lt;=8,"6-8 Years",TRUE,"9-10 Years")</f>
        <v>0-2 Years</v>
      </c>
      <c r="U9391" t="str" cm="1">
        <f t="array" ref="U9391">_xlfn.IFS(P9391&gt;60,"High Risk",P9391&gt;30,"Medium Risk",TRUE,"Low Risk")</f>
        <v>Low Risk</v>
      </c>
      <c r="V9391">
        <f t="shared" si="146"/>
        <v>6</v>
      </c>
    </row>
    <row r="9392" spans="1:22" hidden="1" x14ac:dyDescent="0.2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 s="2">
        <v>113291.05</v>
      </c>
      <c r="H9392">
        <v>2</v>
      </c>
      <c r="I9392">
        <v>1</v>
      </c>
      <c r="J9392">
        <v>1</v>
      </c>
      <c r="K9392" s="1">
        <v>132467.54</v>
      </c>
      <c r="L9392">
        <v>0</v>
      </c>
      <c r="M9392">
        <v>20</v>
      </c>
      <c r="N9392">
        <v>3375</v>
      </c>
      <c r="O9392">
        <v>2</v>
      </c>
      <c r="P9392">
        <v>154</v>
      </c>
      <c r="Q9392">
        <v>0.1</v>
      </c>
      <c r="R9392">
        <v>67500</v>
      </c>
      <c r="S9392" t="str" cm="1">
        <f t="array" ref="S9392">_xlfn.IFS(E9395&lt;30,"18-29",E9395&lt;45,"30-44",TRUE,"45+")</f>
        <v>30-44</v>
      </c>
      <c r="T9392" t="str" cm="1">
        <f t="array" ref="T9392">_xlfn.IFS(F9392&lt;=2,"0-2 Years",F9392&lt;=5,"3-5 Years",F9392&lt;=8,"6-8 Years",TRUE,"9-10 Years")</f>
        <v>3-5 Years</v>
      </c>
      <c r="U9392" t="str" cm="1">
        <f t="array" ref="U9392">_xlfn.IFS(P9392&gt;60,"High Risk",P9392&gt;30,"Medium Risk",TRUE,"Low Risk")</f>
        <v>High Risk</v>
      </c>
      <c r="V9392">
        <f t="shared" si="146"/>
        <v>0</v>
      </c>
    </row>
    <row r="9393" spans="1:22" hidden="1" x14ac:dyDescent="0.2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 s="2">
        <v>0</v>
      </c>
      <c r="H9393">
        <v>2</v>
      </c>
      <c r="I9393">
        <v>1</v>
      </c>
      <c r="J9393">
        <v>1</v>
      </c>
      <c r="K9393" s="1">
        <v>96202.44</v>
      </c>
      <c r="L9393">
        <v>0</v>
      </c>
      <c r="M9393">
        <v>22</v>
      </c>
      <c r="N9393">
        <v>4218</v>
      </c>
      <c r="O9393">
        <v>6</v>
      </c>
      <c r="P9393">
        <v>43</v>
      </c>
      <c r="Q9393">
        <v>0.27272727272727271</v>
      </c>
      <c r="R9393">
        <v>92796</v>
      </c>
      <c r="S9393" t="str" cm="1">
        <f t="array" ref="S9393">_xlfn.IFS(E9396&lt;30,"18-29",E9396&lt;45,"30-44",TRUE,"45+")</f>
        <v>30-44</v>
      </c>
      <c r="T9393" t="str" cm="1">
        <f t="array" ref="T9393">_xlfn.IFS(F9393&lt;=2,"0-2 Years",F9393&lt;=5,"3-5 Years",F9393&lt;=8,"6-8 Years",TRUE,"9-10 Years")</f>
        <v>0-2 Years</v>
      </c>
      <c r="U9393" t="str" cm="1">
        <f t="array" ref="U9393">_xlfn.IFS(P9393&gt;60,"High Risk",P9393&gt;30,"Medium Risk",TRUE,"Low Risk")</f>
        <v>Medium Risk</v>
      </c>
      <c r="V9393">
        <f t="shared" si="146"/>
        <v>5</v>
      </c>
    </row>
    <row r="9394" spans="1:22" x14ac:dyDescent="0.2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 s="2">
        <v>0</v>
      </c>
      <c r="H9394">
        <v>2</v>
      </c>
      <c r="I9394">
        <v>1</v>
      </c>
      <c r="J9394">
        <v>0</v>
      </c>
      <c r="K9394" s="1">
        <v>94977.3</v>
      </c>
      <c r="L9394">
        <v>0</v>
      </c>
      <c r="M9394">
        <v>1</v>
      </c>
      <c r="N9394">
        <v>2093</v>
      </c>
      <c r="O9394">
        <v>3</v>
      </c>
      <c r="P9394">
        <v>79</v>
      </c>
      <c r="Q9394">
        <v>1</v>
      </c>
      <c r="R9394">
        <v>2093</v>
      </c>
      <c r="S9394" t="str" cm="1">
        <f t="array" ref="S9394">_xlfn.IFS(E9397&lt;30,"18-29",E9397&lt;45,"30-44",TRUE,"45+")</f>
        <v>45+</v>
      </c>
      <c r="T9394" t="str" cm="1">
        <f t="array" ref="T9394">_xlfn.IFS(F9394&lt;=2,"0-2 Years",F9394&lt;=5,"3-5 Years",F9394&lt;=8,"6-8 Years",TRUE,"9-10 Years")</f>
        <v>0-2 Years</v>
      </c>
      <c r="U9394" t="str" cm="1">
        <f t="array" ref="U9394">_xlfn.IFS(P9394&gt;60,"High Risk",P9394&gt;30,"Medium Risk",TRUE,"Low Risk")</f>
        <v>High Risk</v>
      </c>
      <c r="V9394">
        <f t="shared" si="146"/>
        <v>7</v>
      </c>
    </row>
    <row r="9395" spans="1:22" hidden="1" x14ac:dyDescent="0.2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 s="2">
        <v>111677.88</v>
      </c>
      <c r="H9395">
        <v>1</v>
      </c>
      <c r="I9395">
        <v>1</v>
      </c>
      <c r="J9395">
        <v>0</v>
      </c>
      <c r="K9395" s="1">
        <v>178827.3</v>
      </c>
      <c r="L9395">
        <v>1</v>
      </c>
      <c r="M9395">
        <v>12</v>
      </c>
      <c r="N9395">
        <v>4616</v>
      </c>
      <c r="O9395">
        <v>5</v>
      </c>
      <c r="P9395">
        <v>54</v>
      </c>
      <c r="Q9395">
        <v>0.41666666666666669</v>
      </c>
      <c r="R9395">
        <v>55392</v>
      </c>
      <c r="S9395" t="str" cm="1">
        <f t="array" ref="S9395">_xlfn.IFS(E9398&lt;30,"18-29",E9398&lt;45,"30-44",TRUE,"45+")</f>
        <v>30-44</v>
      </c>
      <c r="T9395" t="str" cm="1">
        <f t="array" ref="T9395">_xlfn.IFS(F9395&lt;=2,"0-2 Years",F9395&lt;=5,"3-5 Years",F9395&lt;=8,"6-8 Years",TRUE,"9-10 Years")</f>
        <v>9-10 Years</v>
      </c>
      <c r="U9395" t="str" cm="1">
        <f t="array" ref="U9395">_xlfn.IFS(P9395&gt;60,"High Risk",P9395&gt;30,"Medium Risk",TRUE,"Low Risk")</f>
        <v>Medium Risk</v>
      </c>
      <c r="V9395">
        <f t="shared" si="146"/>
        <v>5</v>
      </c>
    </row>
    <row r="9396" spans="1:22" hidden="1" x14ac:dyDescent="0.2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 s="2">
        <v>131101.04</v>
      </c>
      <c r="H9396">
        <v>1</v>
      </c>
      <c r="I9396">
        <v>1</v>
      </c>
      <c r="J9396">
        <v>1</v>
      </c>
      <c r="K9396" s="1">
        <v>192852.67</v>
      </c>
      <c r="L9396">
        <v>0</v>
      </c>
      <c r="M9396">
        <v>17</v>
      </c>
      <c r="N9396">
        <v>4716</v>
      </c>
      <c r="O9396">
        <v>7</v>
      </c>
      <c r="P9396">
        <v>167</v>
      </c>
      <c r="Q9396">
        <v>0.41176470588235292</v>
      </c>
      <c r="R9396">
        <v>80172</v>
      </c>
      <c r="S9396" t="str" cm="1">
        <f t="array" ref="S9396">_xlfn.IFS(E9399&lt;30,"18-29",E9399&lt;45,"30-44",TRUE,"45+")</f>
        <v>45+</v>
      </c>
      <c r="T9396" t="str" cm="1">
        <f t="array" ref="T9396">_xlfn.IFS(F9396&lt;=2,"0-2 Years",F9396&lt;=5,"3-5 Years",F9396&lt;=8,"6-8 Years",TRUE,"9-10 Years")</f>
        <v>6-8 Years</v>
      </c>
      <c r="U9396" t="str" cm="1">
        <f t="array" ref="U9396">_xlfn.IFS(P9396&gt;60,"High Risk",P9396&gt;30,"Medium Risk",TRUE,"Low Risk")</f>
        <v>High Risk</v>
      </c>
      <c r="V9396">
        <f t="shared" si="146"/>
        <v>2</v>
      </c>
    </row>
    <row r="9397" spans="1:22" hidden="1" x14ac:dyDescent="0.2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 s="2">
        <v>76101.81</v>
      </c>
      <c r="H9397">
        <v>2</v>
      </c>
      <c r="I9397">
        <v>0</v>
      </c>
      <c r="J9397">
        <v>1</v>
      </c>
      <c r="K9397" s="1">
        <v>177238.35</v>
      </c>
      <c r="L9397">
        <v>0</v>
      </c>
      <c r="M9397">
        <v>9</v>
      </c>
      <c r="N9397">
        <v>1246</v>
      </c>
      <c r="O9397">
        <v>9</v>
      </c>
      <c r="P9397">
        <v>147</v>
      </c>
      <c r="Q9397">
        <v>1</v>
      </c>
      <c r="R9397">
        <v>11214</v>
      </c>
      <c r="S9397" t="str" cm="1">
        <f t="array" ref="S9397">_xlfn.IFS(E9400&lt;30,"18-29",E9400&lt;45,"30-44",TRUE,"45+")</f>
        <v>30-44</v>
      </c>
      <c r="T9397" t="str" cm="1">
        <f t="array" ref="T9397">_xlfn.IFS(F9397&lt;=2,"0-2 Years",F9397&lt;=5,"3-5 Years",F9397&lt;=8,"6-8 Years",TRUE,"9-10 Years")</f>
        <v>0-2 Years</v>
      </c>
      <c r="U9397" t="str" cm="1">
        <f t="array" ref="U9397">_xlfn.IFS(P9397&gt;60,"High Risk",P9397&gt;30,"Medium Risk",TRUE,"Low Risk")</f>
        <v>High Risk</v>
      </c>
      <c r="V9397">
        <f t="shared" si="146"/>
        <v>2</v>
      </c>
    </row>
    <row r="9398" spans="1:22" x14ac:dyDescent="0.2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 s="2">
        <v>0</v>
      </c>
      <c r="H9398">
        <v>2</v>
      </c>
      <c r="I9398">
        <v>1</v>
      </c>
      <c r="J9398">
        <v>0</v>
      </c>
      <c r="K9398" s="1">
        <v>199753.97</v>
      </c>
      <c r="L9398">
        <v>0</v>
      </c>
      <c r="M9398">
        <v>5</v>
      </c>
      <c r="N9398">
        <v>3886</v>
      </c>
      <c r="O9398">
        <v>7</v>
      </c>
      <c r="P9398">
        <v>1</v>
      </c>
      <c r="Q9398">
        <v>1</v>
      </c>
      <c r="R9398">
        <v>19430</v>
      </c>
      <c r="S9398" t="str" cm="1">
        <f t="array" ref="S9398">_xlfn.IFS(E9401&lt;30,"18-29",E9401&lt;45,"30-44",TRUE,"45+")</f>
        <v>30-44</v>
      </c>
      <c r="T9398" t="str" cm="1">
        <f t="array" ref="T9398">_xlfn.IFS(F9398&lt;=2,"0-2 Years",F9398&lt;=5,"3-5 Years",F9398&lt;=8,"6-8 Years",TRUE,"9-10 Years")</f>
        <v>0-2 Years</v>
      </c>
      <c r="U9398" t="str" cm="1">
        <f t="array" ref="U9398">_xlfn.IFS(P9398&gt;60,"High Risk",P9398&gt;30,"Medium Risk",TRUE,"Low Risk")</f>
        <v>Low Risk</v>
      </c>
      <c r="V9398">
        <f t="shared" si="146"/>
        <v>7</v>
      </c>
    </row>
    <row r="9399" spans="1:22" hidden="1" x14ac:dyDescent="0.2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 s="2">
        <v>92510.9</v>
      </c>
      <c r="H9399">
        <v>2</v>
      </c>
      <c r="I9399">
        <v>0</v>
      </c>
      <c r="J9399">
        <v>1</v>
      </c>
      <c r="K9399" s="1">
        <v>66193.61</v>
      </c>
      <c r="L9399">
        <v>0</v>
      </c>
      <c r="M9399">
        <v>6</v>
      </c>
      <c r="N9399">
        <v>2698</v>
      </c>
      <c r="O9399">
        <v>10</v>
      </c>
      <c r="P9399">
        <v>68</v>
      </c>
      <c r="Q9399">
        <v>1</v>
      </c>
      <c r="R9399">
        <v>16188</v>
      </c>
      <c r="S9399" t="str" cm="1">
        <f t="array" ref="S9399">_xlfn.IFS(E9402&lt;30,"18-29",E9402&lt;45,"30-44",TRUE,"45+")</f>
        <v>30-44</v>
      </c>
      <c r="T9399" t="str" cm="1">
        <f t="array" ref="T9399">_xlfn.IFS(F9399&lt;=2,"0-2 Years",F9399&lt;=5,"3-5 Years",F9399&lt;=8,"6-8 Years",TRUE,"9-10 Years")</f>
        <v>6-8 Years</v>
      </c>
      <c r="U9399" t="str" cm="1">
        <f t="array" ref="U9399">_xlfn.IFS(P9399&gt;60,"High Risk",P9399&gt;30,"Medium Risk",TRUE,"Low Risk")</f>
        <v>High Risk</v>
      </c>
      <c r="V9399">
        <f t="shared" si="146"/>
        <v>1</v>
      </c>
    </row>
    <row r="9400" spans="1:22" hidden="1" x14ac:dyDescent="0.2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 s="2">
        <v>0</v>
      </c>
      <c r="H9400">
        <v>2</v>
      </c>
      <c r="I9400">
        <v>1</v>
      </c>
      <c r="J9400">
        <v>1</v>
      </c>
      <c r="K9400" s="1">
        <v>181270.84</v>
      </c>
      <c r="L9400">
        <v>0</v>
      </c>
      <c r="M9400">
        <v>3</v>
      </c>
      <c r="N9400">
        <v>442</v>
      </c>
      <c r="O9400">
        <v>8</v>
      </c>
      <c r="P9400">
        <v>65</v>
      </c>
      <c r="Q9400">
        <v>1</v>
      </c>
      <c r="R9400">
        <v>1326</v>
      </c>
      <c r="S9400" t="str" cm="1">
        <f t="array" ref="S9400">_xlfn.IFS(E9403&lt;30,"18-29",E9403&lt;45,"30-44",TRUE,"45+")</f>
        <v>45+</v>
      </c>
      <c r="T9400" t="str" cm="1">
        <f t="array" ref="T9400">_xlfn.IFS(F9400&lt;=2,"0-2 Years",F9400&lt;=5,"3-5 Years",F9400&lt;=8,"6-8 Years",TRUE,"9-10 Years")</f>
        <v>0-2 Years</v>
      </c>
      <c r="U9400" t="str" cm="1">
        <f t="array" ref="U9400">_xlfn.IFS(P9400&gt;60,"High Risk",P9400&gt;30,"Medium Risk",TRUE,"Low Risk")</f>
        <v>High Risk</v>
      </c>
      <c r="V9400">
        <f t="shared" si="146"/>
        <v>4</v>
      </c>
    </row>
    <row r="9401" spans="1:22" hidden="1" x14ac:dyDescent="0.2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 s="2">
        <v>77652.399999999994</v>
      </c>
      <c r="H9401">
        <v>1</v>
      </c>
      <c r="I9401">
        <v>1</v>
      </c>
      <c r="J9401">
        <v>1</v>
      </c>
      <c r="K9401" s="1">
        <v>25407.59</v>
      </c>
      <c r="L9401">
        <v>0</v>
      </c>
      <c r="M9401">
        <v>20</v>
      </c>
      <c r="N9401">
        <v>2558</v>
      </c>
      <c r="O9401">
        <v>9</v>
      </c>
      <c r="P9401">
        <v>175</v>
      </c>
      <c r="Q9401">
        <v>0.45</v>
      </c>
      <c r="R9401">
        <v>51160</v>
      </c>
      <c r="S9401" t="str" cm="1">
        <f t="array" ref="S9401">_xlfn.IFS(E9404&lt;30,"18-29",E9404&lt;45,"30-44",TRUE,"45+")</f>
        <v>45+</v>
      </c>
      <c r="T9401" t="str" cm="1">
        <f t="array" ref="T9401">_xlfn.IFS(F9401&lt;=2,"0-2 Years",F9401&lt;=5,"3-5 Years",F9401&lt;=8,"6-8 Years",TRUE,"9-10 Years")</f>
        <v>3-5 Years</v>
      </c>
      <c r="U9401" t="str" cm="1">
        <f t="array" ref="U9401">_xlfn.IFS(P9401&gt;60,"High Risk",P9401&gt;30,"Medium Risk",TRUE,"Low Risk")</f>
        <v>High Risk</v>
      </c>
      <c r="V9401">
        <f t="shared" si="146"/>
        <v>2</v>
      </c>
    </row>
    <row r="9402" spans="1:22" hidden="1" x14ac:dyDescent="0.2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 s="2">
        <v>98360.03</v>
      </c>
      <c r="H9402">
        <v>1</v>
      </c>
      <c r="I9402">
        <v>0</v>
      </c>
      <c r="J9402">
        <v>0</v>
      </c>
      <c r="K9402" s="1">
        <v>20973.8</v>
      </c>
      <c r="L9402">
        <v>0</v>
      </c>
      <c r="M9402">
        <v>12</v>
      </c>
      <c r="N9402">
        <v>1445</v>
      </c>
      <c r="O9402">
        <v>9</v>
      </c>
      <c r="P9402">
        <v>38</v>
      </c>
      <c r="Q9402">
        <v>0.75</v>
      </c>
      <c r="R9402">
        <v>17340</v>
      </c>
      <c r="S9402" t="str" cm="1">
        <f t="array" ref="S9402">_xlfn.IFS(E9405&lt;30,"18-29",E9405&lt;45,"30-44",TRUE,"45+")</f>
        <v>30-44</v>
      </c>
      <c r="T9402" t="str" cm="1">
        <f t="array" ref="T9402">_xlfn.IFS(F9402&lt;=2,"0-2 Years",F9402&lt;=5,"3-5 Years",F9402&lt;=8,"6-8 Years",TRUE,"9-10 Years")</f>
        <v>3-5 Years</v>
      </c>
      <c r="U9402" t="str" cm="1">
        <f t="array" ref="U9402">_xlfn.IFS(P9402&gt;60,"High Risk",P9402&gt;30,"Medium Risk",TRUE,"Low Risk")</f>
        <v>Medium Risk</v>
      </c>
      <c r="V9402">
        <f t="shared" si="146"/>
        <v>5</v>
      </c>
    </row>
    <row r="9403" spans="1:22" x14ac:dyDescent="0.2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 s="2">
        <v>115518.07</v>
      </c>
      <c r="H9403">
        <v>1</v>
      </c>
      <c r="I9403">
        <v>0</v>
      </c>
      <c r="J9403">
        <v>0</v>
      </c>
      <c r="K9403" s="1">
        <v>76544.899999999994</v>
      </c>
      <c r="L9403">
        <v>1</v>
      </c>
      <c r="M9403">
        <v>6</v>
      </c>
      <c r="N9403">
        <v>575</v>
      </c>
      <c r="O9403">
        <v>6</v>
      </c>
      <c r="P9403">
        <v>112</v>
      </c>
      <c r="Q9403">
        <v>1</v>
      </c>
      <c r="R9403">
        <v>3450</v>
      </c>
      <c r="S9403" t="str" cm="1">
        <f t="array" ref="S9403">_xlfn.IFS(E9406&lt;30,"18-29",E9406&lt;45,"30-44",TRUE,"45+")</f>
        <v>30-44</v>
      </c>
      <c r="T9403" t="str" cm="1">
        <f t="array" ref="T9403">_xlfn.IFS(F9403&lt;=2,"0-2 Years",F9403&lt;=5,"3-5 Years",F9403&lt;=8,"6-8 Years",TRUE,"9-10 Years")</f>
        <v>3-5 Years</v>
      </c>
      <c r="U9403" t="str" cm="1">
        <f t="array" ref="U9403">_xlfn.IFS(P9403&gt;60,"High Risk",P9403&gt;30,"Medium Risk",TRUE,"Low Risk")</f>
        <v>High Risk</v>
      </c>
      <c r="V9403">
        <f t="shared" si="146"/>
        <v>6</v>
      </c>
    </row>
    <row r="9404" spans="1:22" hidden="1" x14ac:dyDescent="0.2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 s="2">
        <v>27288.43</v>
      </c>
      <c r="H9404">
        <v>1</v>
      </c>
      <c r="I9404">
        <v>1</v>
      </c>
      <c r="J9404">
        <v>1</v>
      </c>
      <c r="K9404" s="1">
        <v>110509.9</v>
      </c>
      <c r="L9404">
        <v>0</v>
      </c>
      <c r="M9404">
        <v>14</v>
      </c>
      <c r="N9404">
        <v>3753</v>
      </c>
      <c r="O9404">
        <v>9</v>
      </c>
      <c r="P9404">
        <v>39</v>
      </c>
      <c r="Q9404">
        <v>0.6428571428571429</v>
      </c>
      <c r="R9404">
        <v>52542</v>
      </c>
      <c r="S9404" t="str" cm="1">
        <f t="array" ref="S9404">_xlfn.IFS(E9407&lt;30,"18-29",E9407&lt;45,"30-44",TRUE,"45+")</f>
        <v>30-44</v>
      </c>
      <c r="T9404" t="str" cm="1">
        <f t="array" ref="T9404">_xlfn.IFS(F9404&lt;=2,"0-2 Years",F9404&lt;=5,"3-5 Years",F9404&lt;=8,"6-8 Years",TRUE,"9-10 Years")</f>
        <v>3-5 Years</v>
      </c>
      <c r="U9404" t="str" cm="1">
        <f t="array" ref="U9404">_xlfn.IFS(P9404&gt;60,"High Risk",P9404&gt;30,"Medium Risk",TRUE,"Low Risk")</f>
        <v>Medium Risk</v>
      </c>
      <c r="V9404">
        <f t="shared" si="146"/>
        <v>3</v>
      </c>
    </row>
    <row r="9405" spans="1:22" x14ac:dyDescent="0.2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 s="2">
        <v>0</v>
      </c>
      <c r="H9405">
        <v>1</v>
      </c>
      <c r="I9405">
        <v>1</v>
      </c>
      <c r="J9405">
        <v>0</v>
      </c>
      <c r="K9405" s="1">
        <v>164247.51</v>
      </c>
      <c r="L9405">
        <v>0</v>
      </c>
      <c r="M9405">
        <v>4</v>
      </c>
      <c r="N9405">
        <v>4835</v>
      </c>
      <c r="O9405">
        <v>8</v>
      </c>
      <c r="P9405">
        <v>138</v>
      </c>
      <c r="Q9405">
        <v>1</v>
      </c>
      <c r="R9405">
        <v>19340</v>
      </c>
      <c r="S9405" t="str" cm="1">
        <f t="array" ref="S9405">_xlfn.IFS(E9408&lt;30,"18-29",E9408&lt;45,"30-44",TRUE,"45+")</f>
        <v>30-44</v>
      </c>
      <c r="T9405" t="str" cm="1">
        <f t="array" ref="T9405">_xlfn.IFS(F9405&lt;=2,"0-2 Years",F9405&lt;=5,"3-5 Years",F9405&lt;=8,"6-8 Years",TRUE,"9-10 Years")</f>
        <v>6-8 Years</v>
      </c>
      <c r="U9405" t="str" cm="1">
        <f t="array" ref="U9405">_xlfn.IFS(P9405&gt;60,"High Risk",P9405&gt;30,"Medium Risk",TRUE,"Low Risk")</f>
        <v>High Risk</v>
      </c>
      <c r="V9405">
        <f t="shared" si="146"/>
        <v>8</v>
      </c>
    </row>
    <row r="9406" spans="1:22" x14ac:dyDescent="0.2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 s="2">
        <v>0</v>
      </c>
      <c r="H9406">
        <v>2</v>
      </c>
      <c r="I9406">
        <v>0</v>
      </c>
      <c r="J9406">
        <v>0</v>
      </c>
      <c r="K9406" s="1">
        <v>105149.8</v>
      </c>
      <c r="L9406">
        <v>0</v>
      </c>
      <c r="M9406">
        <v>1</v>
      </c>
      <c r="N9406">
        <v>4599</v>
      </c>
      <c r="O9406">
        <v>3</v>
      </c>
      <c r="P9406">
        <v>111</v>
      </c>
      <c r="Q9406">
        <v>1</v>
      </c>
      <c r="R9406">
        <v>4599</v>
      </c>
      <c r="S9406" t="str" cm="1">
        <f t="array" ref="S9406">_xlfn.IFS(E9409&lt;30,"18-29",E9409&lt;45,"30-44",TRUE,"45+")</f>
        <v>18-29</v>
      </c>
      <c r="T9406" t="str" cm="1">
        <f t="array" ref="T9406">_xlfn.IFS(F9406&lt;=2,"0-2 Years",F9406&lt;=5,"3-5 Years",F9406&lt;=8,"6-8 Years",TRUE,"9-10 Years")</f>
        <v>3-5 Years</v>
      </c>
      <c r="U9406" t="str" cm="1">
        <f t="array" ref="U9406">_xlfn.IFS(P9406&gt;60,"High Risk",P9406&gt;30,"Medium Risk",TRUE,"Low Risk")</f>
        <v>High Risk</v>
      </c>
      <c r="V9406">
        <f t="shared" si="146"/>
        <v>6</v>
      </c>
    </row>
    <row r="9407" spans="1:22" hidden="1" x14ac:dyDescent="0.2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 s="2">
        <v>0</v>
      </c>
      <c r="H9407">
        <v>1</v>
      </c>
      <c r="I9407">
        <v>1</v>
      </c>
      <c r="J9407">
        <v>1</v>
      </c>
      <c r="K9407" s="1">
        <v>55868.97</v>
      </c>
      <c r="L9407">
        <v>1</v>
      </c>
      <c r="M9407">
        <v>28</v>
      </c>
      <c r="N9407">
        <v>702</v>
      </c>
      <c r="O9407">
        <v>4</v>
      </c>
      <c r="P9407">
        <v>35</v>
      </c>
      <c r="Q9407">
        <v>0.14285714285714285</v>
      </c>
      <c r="R9407">
        <v>19656</v>
      </c>
      <c r="S9407" t="str" cm="1">
        <f t="array" ref="S9407">_xlfn.IFS(E9410&lt;30,"18-29",E9410&lt;45,"30-44",TRUE,"45+")</f>
        <v>45+</v>
      </c>
      <c r="T9407" t="str" cm="1">
        <f t="array" ref="T9407">_xlfn.IFS(F9407&lt;=2,"0-2 Years",F9407&lt;=5,"3-5 Years",F9407&lt;=8,"6-8 Years",TRUE,"9-10 Years")</f>
        <v>6-8 Years</v>
      </c>
      <c r="U9407" t="str" cm="1">
        <f t="array" ref="U9407">_xlfn.IFS(P9407&gt;60,"High Risk",P9407&gt;30,"Medium Risk",TRUE,"Low Risk")</f>
        <v>Medium Risk</v>
      </c>
      <c r="V9407">
        <f t="shared" si="146"/>
        <v>5</v>
      </c>
    </row>
    <row r="9408" spans="1:22" hidden="1" x14ac:dyDescent="0.2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 s="2">
        <v>131996.66</v>
      </c>
      <c r="H9408">
        <v>2</v>
      </c>
      <c r="I9408">
        <v>1</v>
      </c>
      <c r="J9408">
        <v>1</v>
      </c>
      <c r="K9408" s="1">
        <v>178747.43</v>
      </c>
      <c r="L9408">
        <v>0</v>
      </c>
      <c r="M9408">
        <v>11</v>
      </c>
      <c r="N9408">
        <v>3200</v>
      </c>
      <c r="O9408">
        <v>9</v>
      </c>
      <c r="P9408">
        <v>101</v>
      </c>
      <c r="Q9408">
        <v>0.81818181818181823</v>
      </c>
      <c r="R9408">
        <v>35200</v>
      </c>
      <c r="S9408" t="str" cm="1">
        <f t="array" ref="S9408">_xlfn.IFS(E9411&lt;30,"18-29",E9411&lt;45,"30-44",TRUE,"45+")</f>
        <v>30-44</v>
      </c>
      <c r="T9408" t="str" cm="1">
        <f t="array" ref="T9408">_xlfn.IFS(F9408&lt;=2,"0-2 Years",F9408&lt;=5,"3-5 Years",F9408&lt;=8,"6-8 Years",TRUE,"9-10 Years")</f>
        <v>6-8 Years</v>
      </c>
      <c r="U9408" t="str" cm="1">
        <f t="array" ref="U9408">_xlfn.IFS(P9408&gt;60,"High Risk",P9408&gt;30,"Medium Risk",TRUE,"Low Risk")</f>
        <v>High Risk</v>
      </c>
      <c r="V9408">
        <f t="shared" si="146"/>
        <v>0</v>
      </c>
    </row>
    <row r="9409" spans="1:22" hidden="1" x14ac:dyDescent="0.2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 s="2">
        <v>121580.42</v>
      </c>
      <c r="H9409">
        <v>1</v>
      </c>
      <c r="I9409">
        <v>0</v>
      </c>
      <c r="J9409">
        <v>1</v>
      </c>
      <c r="K9409" s="1">
        <v>134720.51</v>
      </c>
      <c r="L9409">
        <v>0</v>
      </c>
      <c r="M9409">
        <v>11</v>
      </c>
      <c r="N9409">
        <v>3041</v>
      </c>
      <c r="O9409">
        <v>0</v>
      </c>
      <c r="P9409">
        <v>47</v>
      </c>
      <c r="Q9409">
        <v>0</v>
      </c>
      <c r="R9409">
        <v>33451</v>
      </c>
      <c r="S9409" t="str" cm="1">
        <f t="array" ref="S9409">_xlfn.IFS(E9412&lt;30,"18-29",E9412&lt;45,"30-44",TRUE,"45+")</f>
        <v>45+</v>
      </c>
      <c r="T9409" t="str" cm="1">
        <f t="array" ref="T9409">_xlfn.IFS(F9409&lt;=2,"0-2 Years",F9409&lt;=5,"3-5 Years",F9409&lt;=8,"6-8 Years",TRUE,"9-10 Years")</f>
        <v>0-2 Years</v>
      </c>
      <c r="U9409" t="str" cm="1">
        <f t="array" ref="U9409">_xlfn.IFS(P9409&gt;60,"High Risk",P9409&gt;30,"Medium Risk",TRUE,"Low Risk")</f>
        <v>Medium Risk</v>
      </c>
      <c r="V9409">
        <f t="shared" si="146"/>
        <v>3</v>
      </c>
    </row>
    <row r="9410" spans="1:22" x14ac:dyDescent="0.2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 s="2">
        <v>132436.34</v>
      </c>
      <c r="H9410">
        <v>1</v>
      </c>
      <c r="I9410">
        <v>1</v>
      </c>
      <c r="J9410">
        <v>0</v>
      </c>
      <c r="K9410" s="1">
        <v>978.66</v>
      </c>
      <c r="L9410">
        <v>0</v>
      </c>
      <c r="M9410">
        <v>5</v>
      </c>
      <c r="N9410">
        <v>2554</v>
      </c>
      <c r="O9410">
        <v>0</v>
      </c>
      <c r="P9410">
        <v>17</v>
      </c>
      <c r="Q9410">
        <v>0</v>
      </c>
      <c r="R9410">
        <v>12770</v>
      </c>
      <c r="S9410" t="str" cm="1">
        <f t="array" ref="S9410">_xlfn.IFS(E9413&lt;30,"18-29",E9413&lt;45,"30-44",TRUE,"45+")</f>
        <v>30-44</v>
      </c>
      <c r="T9410" t="str" cm="1">
        <f t="array" ref="T9410">_xlfn.IFS(F9410&lt;=2,"0-2 Years",F9410&lt;=5,"3-5 Years",F9410&lt;=8,"6-8 Years",TRUE,"9-10 Years")</f>
        <v>9-10 Years</v>
      </c>
      <c r="U9410" t="str" cm="1">
        <f t="array" ref="U9410">_xlfn.IFS(P9410&gt;60,"High Risk",P9410&gt;30,"Medium Risk",TRUE,"Low Risk")</f>
        <v>Low Risk</v>
      </c>
      <c r="V9410">
        <f t="shared" si="146"/>
        <v>6</v>
      </c>
    </row>
    <row r="9411" spans="1:22" hidden="1" x14ac:dyDescent="0.2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 s="2">
        <v>0</v>
      </c>
      <c r="H9411">
        <v>2</v>
      </c>
      <c r="I9411">
        <v>0</v>
      </c>
      <c r="J9411">
        <v>1</v>
      </c>
      <c r="K9411" s="1">
        <v>183387.12</v>
      </c>
      <c r="L9411">
        <v>0</v>
      </c>
      <c r="M9411">
        <v>2</v>
      </c>
      <c r="N9411">
        <v>3668</v>
      </c>
      <c r="O9411">
        <v>2</v>
      </c>
      <c r="P9411">
        <v>10</v>
      </c>
      <c r="Q9411">
        <v>1</v>
      </c>
      <c r="R9411">
        <v>7336</v>
      </c>
      <c r="S9411" t="str" cm="1">
        <f t="array" ref="S9411">_xlfn.IFS(E9414&lt;30,"18-29",E9414&lt;45,"30-44",TRUE,"45+")</f>
        <v>18-29</v>
      </c>
      <c r="T9411" t="str" cm="1">
        <f t="array" ref="T9411">_xlfn.IFS(F9411&lt;=2,"0-2 Years",F9411&lt;=5,"3-5 Years",F9411&lt;=8,"6-8 Years",TRUE,"9-10 Years")</f>
        <v>9-10 Years</v>
      </c>
      <c r="U9411" t="str" cm="1">
        <f t="array" ref="U9411">_xlfn.IFS(P9411&gt;60,"High Risk",P9411&gt;30,"Medium Risk",TRUE,"Low Risk")</f>
        <v>Low Risk</v>
      </c>
      <c r="V9411">
        <f t="shared" ref="V9411:V9474" si="147">IF(J9411=0,3,0)+IF(G9411=0,3,0)+IF(H9411=1,2,0)+IF(E9411&gt;45,1,0)+IF(F9411&lt;3,1,0)</f>
        <v>3</v>
      </c>
    </row>
    <row r="9412" spans="1:22" hidden="1" x14ac:dyDescent="0.2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 s="2">
        <v>107978.4</v>
      </c>
      <c r="H9412">
        <v>2</v>
      </c>
      <c r="I9412">
        <v>1</v>
      </c>
      <c r="J9412">
        <v>0</v>
      </c>
      <c r="K9412" s="1">
        <v>155876.06</v>
      </c>
      <c r="L9412">
        <v>0</v>
      </c>
      <c r="M9412">
        <v>30</v>
      </c>
      <c r="N9412">
        <v>3821</v>
      </c>
      <c r="O9412">
        <v>6</v>
      </c>
      <c r="P9412">
        <v>20</v>
      </c>
      <c r="Q9412">
        <v>0.2</v>
      </c>
      <c r="R9412">
        <v>114630</v>
      </c>
      <c r="S9412" t="str" cm="1">
        <f t="array" ref="S9412">_xlfn.IFS(E9415&lt;30,"18-29",E9415&lt;45,"30-44",TRUE,"45+")</f>
        <v>30-44</v>
      </c>
      <c r="T9412" t="str" cm="1">
        <f t="array" ref="T9412">_xlfn.IFS(F9412&lt;=2,"0-2 Years",F9412&lt;=5,"3-5 Years",F9412&lt;=8,"6-8 Years",TRUE,"9-10 Years")</f>
        <v>3-5 Years</v>
      </c>
      <c r="U9412" t="str" cm="1">
        <f t="array" ref="U9412">_xlfn.IFS(P9412&gt;60,"High Risk",P9412&gt;30,"Medium Risk",TRUE,"Low Risk")</f>
        <v>Low Risk</v>
      </c>
      <c r="V9412">
        <f t="shared" si="147"/>
        <v>4</v>
      </c>
    </row>
    <row r="9413" spans="1:22" hidden="1" x14ac:dyDescent="0.2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 s="2">
        <v>78119.59</v>
      </c>
      <c r="H9413">
        <v>4</v>
      </c>
      <c r="I9413">
        <v>1</v>
      </c>
      <c r="J9413">
        <v>0</v>
      </c>
      <c r="K9413" s="1">
        <v>119259.34</v>
      </c>
      <c r="L9413">
        <v>1</v>
      </c>
      <c r="M9413">
        <v>22</v>
      </c>
      <c r="N9413">
        <v>4313</v>
      </c>
      <c r="O9413">
        <v>7</v>
      </c>
      <c r="P9413">
        <v>76</v>
      </c>
      <c r="Q9413">
        <v>0.31818181818181818</v>
      </c>
      <c r="R9413">
        <v>94886</v>
      </c>
      <c r="S9413" t="str" cm="1">
        <f t="array" ref="S9413">_xlfn.IFS(E9416&lt;30,"18-29",E9416&lt;45,"30-44",TRUE,"45+")</f>
        <v>45+</v>
      </c>
      <c r="T9413" t="str" cm="1">
        <f t="array" ref="T9413">_xlfn.IFS(F9413&lt;=2,"0-2 Years",F9413&lt;=5,"3-5 Years",F9413&lt;=8,"6-8 Years",TRUE,"9-10 Years")</f>
        <v>3-5 Years</v>
      </c>
      <c r="U9413" t="str" cm="1">
        <f t="array" ref="U9413">_xlfn.IFS(P9413&gt;60,"High Risk",P9413&gt;30,"Medium Risk",TRUE,"Low Risk")</f>
        <v>High Risk</v>
      </c>
      <c r="V9413">
        <f t="shared" si="147"/>
        <v>3</v>
      </c>
    </row>
    <row r="9414" spans="1:22" hidden="1" x14ac:dyDescent="0.2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 s="2">
        <v>98684.15</v>
      </c>
      <c r="H9414">
        <v>1</v>
      </c>
      <c r="I9414">
        <v>0</v>
      </c>
      <c r="J9414">
        <v>0</v>
      </c>
      <c r="K9414" s="1">
        <v>133720.57</v>
      </c>
      <c r="L9414">
        <v>0</v>
      </c>
      <c r="M9414">
        <v>14</v>
      </c>
      <c r="N9414">
        <v>3740</v>
      </c>
      <c r="O9414">
        <v>7</v>
      </c>
      <c r="P9414">
        <v>172</v>
      </c>
      <c r="Q9414">
        <v>0.5</v>
      </c>
      <c r="R9414">
        <v>52360</v>
      </c>
      <c r="S9414" t="str" cm="1">
        <f t="array" ref="S9414">_xlfn.IFS(E9417&lt;30,"18-29",E9417&lt;45,"30-44",TRUE,"45+")</f>
        <v>30-44</v>
      </c>
      <c r="T9414" t="str" cm="1">
        <f t="array" ref="T9414">_xlfn.IFS(F9414&lt;=2,"0-2 Years",F9414&lt;=5,"3-5 Years",F9414&lt;=8,"6-8 Years",TRUE,"9-10 Years")</f>
        <v>6-8 Years</v>
      </c>
      <c r="U9414" t="str" cm="1">
        <f t="array" ref="U9414">_xlfn.IFS(P9414&gt;60,"High Risk",P9414&gt;30,"Medium Risk",TRUE,"Low Risk")</f>
        <v>High Risk</v>
      </c>
      <c r="V9414">
        <f t="shared" si="147"/>
        <v>5</v>
      </c>
    </row>
    <row r="9415" spans="1:22" x14ac:dyDescent="0.2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 s="2">
        <v>0</v>
      </c>
      <c r="H9415">
        <v>2</v>
      </c>
      <c r="I9415">
        <v>1</v>
      </c>
      <c r="J9415">
        <v>0</v>
      </c>
      <c r="K9415" s="1">
        <v>170634.49</v>
      </c>
      <c r="L9415">
        <v>0</v>
      </c>
      <c r="M9415">
        <v>1</v>
      </c>
      <c r="N9415">
        <v>799</v>
      </c>
      <c r="O9415">
        <v>0</v>
      </c>
      <c r="P9415">
        <v>100</v>
      </c>
      <c r="Q9415">
        <v>0</v>
      </c>
      <c r="R9415">
        <v>799</v>
      </c>
      <c r="S9415" t="str" cm="1">
        <f t="array" ref="S9415">_xlfn.IFS(E9418&lt;30,"18-29",E9418&lt;45,"30-44",TRUE,"45+")</f>
        <v>30-44</v>
      </c>
      <c r="T9415" t="str" cm="1">
        <f t="array" ref="T9415">_xlfn.IFS(F9415&lt;=2,"0-2 Years",F9415&lt;=5,"3-5 Years",F9415&lt;=8,"6-8 Years",TRUE,"9-10 Years")</f>
        <v>9-10 Years</v>
      </c>
      <c r="U9415" t="str" cm="1">
        <f t="array" ref="U9415">_xlfn.IFS(P9415&gt;60,"High Risk",P9415&gt;30,"Medium Risk",TRUE,"Low Risk")</f>
        <v>High Risk</v>
      </c>
      <c r="V9415">
        <f t="shared" si="147"/>
        <v>6</v>
      </c>
    </row>
    <row r="9416" spans="1:22" x14ac:dyDescent="0.2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 s="2">
        <v>0</v>
      </c>
      <c r="H9416">
        <v>1</v>
      </c>
      <c r="I9416">
        <v>1</v>
      </c>
      <c r="J9416">
        <v>0</v>
      </c>
      <c r="K9416" s="1">
        <v>125692.07</v>
      </c>
      <c r="L9416">
        <v>1</v>
      </c>
      <c r="M9416">
        <v>28</v>
      </c>
      <c r="N9416">
        <v>1072</v>
      </c>
      <c r="O9416">
        <v>8</v>
      </c>
      <c r="P9416">
        <v>7</v>
      </c>
      <c r="Q9416">
        <v>0.2857142857142857</v>
      </c>
      <c r="R9416">
        <v>30016</v>
      </c>
      <c r="S9416" t="str" cm="1">
        <f t="array" ref="S9416">_xlfn.IFS(E9419&lt;30,"18-29",E9419&lt;45,"30-44",TRUE,"45+")</f>
        <v>30-44</v>
      </c>
      <c r="T9416" t="str" cm="1">
        <f t="array" ref="T9416">_xlfn.IFS(F9416&lt;=2,"0-2 Years",F9416&lt;=5,"3-5 Years",F9416&lt;=8,"6-8 Years",TRUE,"9-10 Years")</f>
        <v>9-10 Years</v>
      </c>
      <c r="U9416" t="str" cm="1">
        <f t="array" ref="U9416">_xlfn.IFS(P9416&gt;60,"High Risk",P9416&gt;30,"Medium Risk",TRUE,"Low Risk")</f>
        <v>Low Risk</v>
      </c>
      <c r="V9416">
        <f t="shared" si="147"/>
        <v>9</v>
      </c>
    </row>
    <row r="9417" spans="1:22" hidden="1" x14ac:dyDescent="0.2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 s="2">
        <v>129264.05</v>
      </c>
      <c r="H9417">
        <v>2</v>
      </c>
      <c r="I9417">
        <v>0</v>
      </c>
      <c r="J9417">
        <v>0</v>
      </c>
      <c r="K9417" s="1">
        <v>19150.14</v>
      </c>
      <c r="L9417">
        <v>0</v>
      </c>
      <c r="M9417">
        <v>15</v>
      </c>
      <c r="N9417">
        <v>1371</v>
      </c>
      <c r="O9417">
        <v>9</v>
      </c>
      <c r="P9417">
        <v>44</v>
      </c>
      <c r="Q9417">
        <v>0.6</v>
      </c>
      <c r="R9417">
        <v>20565</v>
      </c>
      <c r="S9417" t="str" cm="1">
        <f t="array" ref="S9417">_xlfn.IFS(E9420&lt;30,"18-29",E9420&lt;45,"30-44",TRUE,"45+")</f>
        <v>18-29</v>
      </c>
      <c r="T9417" t="str" cm="1">
        <f t="array" ref="T9417">_xlfn.IFS(F9417&lt;=2,"0-2 Years",F9417&lt;=5,"3-5 Years",F9417&lt;=8,"6-8 Years",TRUE,"9-10 Years")</f>
        <v>0-2 Years</v>
      </c>
      <c r="U9417" t="str" cm="1">
        <f t="array" ref="U9417">_xlfn.IFS(P9417&gt;60,"High Risk",P9417&gt;30,"Medium Risk",TRUE,"Low Risk")</f>
        <v>Medium Risk</v>
      </c>
      <c r="V9417">
        <f t="shared" si="147"/>
        <v>4</v>
      </c>
    </row>
    <row r="9418" spans="1:22" hidden="1" x14ac:dyDescent="0.2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 s="2">
        <v>131753.41</v>
      </c>
      <c r="H9418">
        <v>1</v>
      </c>
      <c r="I9418">
        <v>1</v>
      </c>
      <c r="J9418">
        <v>0</v>
      </c>
      <c r="K9418" s="1">
        <v>86894.67</v>
      </c>
      <c r="L9418">
        <v>0</v>
      </c>
      <c r="M9418">
        <v>5</v>
      </c>
      <c r="N9418">
        <v>321</v>
      </c>
      <c r="O9418">
        <v>10</v>
      </c>
      <c r="P9418">
        <v>10</v>
      </c>
      <c r="Q9418">
        <v>1</v>
      </c>
      <c r="R9418">
        <v>1605</v>
      </c>
      <c r="S9418" t="str" cm="1">
        <f t="array" ref="S9418">_xlfn.IFS(E9421&lt;30,"18-29",E9421&lt;45,"30-44",TRUE,"45+")</f>
        <v>18-29</v>
      </c>
      <c r="T9418" t="str" cm="1">
        <f t="array" ref="T9418">_xlfn.IFS(F9418&lt;=2,"0-2 Years",F9418&lt;=5,"3-5 Years",F9418&lt;=8,"6-8 Years",TRUE,"9-10 Years")</f>
        <v>6-8 Years</v>
      </c>
      <c r="U9418" t="str" cm="1">
        <f t="array" ref="U9418">_xlfn.IFS(P9418&gt;60,"High Risk",P9418&gt;30,"Medium Risk",TRUE,"Low Risk")</f>
        <v>Low Risk</v>
      </c>
      <c r="V9418">
        <f t="shared" si="147"/>
        <v>5</v>
      </c>
    </row>
    <row r="9419" spans="1:22" x14ac:dyDescent="0.2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 s="2">
        <v>0</v>
      </c>
      <c r="H9419">
        <v>2</v>
      </c>
      <c r="I9419">
        <v>1</v>
      </c>
      <c r="J9419">
        <v>0</v>
      </c>
      <c r="K9419" s="1">
        <v>57975.8</v>
      </c>
      <c r="L9419">
        <v>0</v>
      </c>
      <c r="M9419">
        <v>22</v>
      </c>
      <c r="N9419">
        <v>133</v>
      </c>
      <c r="O9419">
        <v>1</v>
      </c>
      <c r="P9419">
        <v>48</v>
      </c>
      <c r="Q9419">
        <v>4.5454545454545456E-2</v>
      </c>
      <c r="R9419">
        <v>2926</v>
      </c>
      <c r="S9419" t="str" cm="1">
        <f t="array" ref="S9419">_xlfn.IFS(E9422&lt;30,"18-29",E9422&lt;45,"30-44",TRUE,"45+")</f>
        <v>18-29</v>
      </c>
      <c r="T9419" t="str" cm="1">
        <f t="array" ref="T9419">_xlfn.IFS(F9419&lt;=2,"0-2 Years",F9419&lt;=5,"3-5 Years",F9419&lt;=8,"6-8 Years",TRUE,"9-10 Years")</f>
        <v>6-8 Years</v>
      </c>
      <c r="U9419" t="str" cm="1">
        <f t="array" ref="U9419">_xlfn.IFS(P9419&gt;60,"High Risk",P9419&gt;30,"Medium Risk",TRUE,"Low Risk")</f>
        <v>Medium Risk</v>
      </c>
      <c r="V9419">
        <f t="shared" si="147"/>
        <v>6</v>
      </c>
    </row>
    <row r="9420" spans="1:22" x14ac:dyDescent="0.2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 s="2">
        <v>0</v>
      </c>
      <c r="H9420">
        <v>1</v>
      </c>
      <c r="I9420">
        <v>1</v>
      </c>
      <c r="J9420">
        <v>1</v>
      </c>
      <c r="K9420" s="1">
        <v>82938.990000000005</v>
      </c>
      <c r="L9420">
        <v>0</v>
      </c>
      <c r="M9420">
        <v>22</v>
      </c>
      <c r="N9420">
        <v>1848</v>
      </c>
      <c r="O9420">
        <v>9</v>
      </c>
      <c r="P9420">
        <v>129</v>
      </c>
      <c r="Q9420">
        <v>0.40909090909090912</v>
      </c>
      <c r="R9420">
        <v>40656</v>
      </c>
      <c r="S9420" t="str" cm="1">
        <f t="array" ref="S9420">_xlfn.IFS(E9423&lt;30,"18-29",E9423&lt;45,"30-44",TRUE,"45+")</f>
        <v>30-44</v>
      </c>
      <c r="T9420" t="str" cm="1">
        <f t="array" ref="T9420">_xlfn.IFS(F9420&lt;=2,"0-2 Years",F9420&lt;=5,"3-5 Years",F9420&lt;=8,"6-8 Years",TRUE,"9-10 Years")</f>
        <v>0-2 Years</v>
      </c>
      <c r="U9420" t="str" cm="1">
        <f t="array" ref="U9420">_xlfn.IFS(P9420&gt;60,"High Risk",P9420&gt;30,"Medium Risk",TRUE,"Low Risk")</f>
        <v>High Risk</v>
      </c>
      <c r="V9420">
        <f t="shared" si="147"/>
        <v>6</v>
      </c>
    </row>
    <row r="9421" spans="1:22" hidden="1" x14ac:dyDescent="0.2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 s="2">
        <v>57422.62</v>
      </c>
      <c r="H9421">
        <v>1</v>
      </c>
      <c r="I9421">
        <v>1</v>
      </c>
      <c r="J9421">
        <v>1</v>
      </c>
      <c r="K9421" s="1">
        <v>79189.399999999994</v>
      </c>
      <c r="L9421">
        <v>0</v>
      </c>
      <c r="M9421">
        <v>19</v>
      </c>
      <c r="N9421">
        <v>761</v>
      </c>
      <c r="O9421">
        <v>2</v>
      </c>
      <c r="P9421">
        <v>143</v>
      </c>
      <c r="Q9421">
        <v>0.10526315789473684</v>
      </c>
      <c r="R9421">
        <v>14459</v>
      </c>
      <c r="S9421" t="str" cm="1">
        <f t="array" ref="S9421">_xlfn.IFS(E9424&lt;30,"18-29",E9424&lt;45,"30-44",TRUE,"45+")</f>
        <v>30-44</v>
      </c>
      <c r="T9421" t="str" cm="1">
        <f t="array" ref="T9421">_xlfn.IFS(F9421&lt;=2,"0-2 Years",F9421&lt;=5,"3-5 Years",F9421&lt;=8,"6-8 Years",TRUE,"9-10 Years")</f>
        <v>0-2 Years</v>
      </c>
      <c r="U9421" t="str" cm="1">
        <f t="array" ref="U9421">_xlfn.IFS(P9421&gt;60,"High Risk",P9421&gt;30,"Medium Risk",TRUE,"Low Risk")</f>
        <v>High Risk</v>
      </c>
      <c r="V9421">
        <f t="shared" si="147"/>
        <v>3</v>
      </c>
    </row>
    <row r="9422" spans="1:22" hidden="1" x14ac:dyDescent="0.2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 s="2">
        <v>0</v>
      </c>
      <c r="H9422">
        <v>2</v>
      </c>
      <c r="I9422">
        <v>0</v>
      </c>
      <c r="J9422">
        <v>1</v>
      </c>
      <c r="K9422" s="1">
        <v>5177.62</v>
      </c>
      <c r="L9422">
        <v>0</v>
      </c>
      <c r="M9422">
        <v>13</v>
      </c>
      <c r="N9422">
        <v>4540</v>
      </c>
      <c r="O9422">
        <v>4</v>
      </c>
      <c r="P9422">
        <v>86</v>
      </c>
      <c r="Q9422">
        <v>0.30769230769230771</v>
      </c>
      <c r="R9422">
        <v>59020</v>
      </c>
      <c r="S9422" t="str" cm="1">
        <f t="array" ref="S9422">_xlfn.IFS(E9425&lt;30,"18-29",E9425&lt;45,"30-44",TRUE,"45+")</f>
        <v>18-29</v>
      </c>
      <c r="T9422" t="str" cm="1">
        <f t="array" ref="T9422">_xlfn.IFS(F9422&lt;=2,"0-2 Years",F9422&lt;=5,"3-5 Years",F9422&lt;=8,"6-8 Years",TRUE,"9-10 Years")</f>
        <v>6-8 Years</v>
      </c>
      <c r="U9422" t="str" cm="1">
        <f t="array" ref="U9422">_xlfn.IFS(P9422&gt;60,"High Risk",P9422&gt;30,"Medium Risk",TRUE,"Low Risk")</f>
        <v>High Risk</v>
      </c>
      <c r="V9422">
        <f t="shared" si="147"/>
        <v>3</v>
      </c>
    </row>
    <row r="9423" spans="1:22" hidden="1" x14ac:dyDescent="0.2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 s="2">
        <v>144094.20000000001</v>
      </c>
      <c r="H9423">
        <v>1</v>
      </c>
      <c r="I9423">
        <v>1</v>
      </c>
      <c r="J9423">
        <v>0</v>
      </c>
      <c r="K9423" s="1">
        <v>44510.26</v>
      </c>
      <c r="L9423">
        <v>0</v>
      </c>
      <c r="M9423">
        <v>1</v>
      </c>
      <c r="N9423">
        <v>4113</v>
      </c>
      <c r="O9423">
        <v>4</v>
      </c>
      <c r="P9423">
        <v>18</v>
      </c>
      <c r="Q9423">
        <v>1</v>
      </c>
      <c r="R9423">
        <v>4113</v>
      </c>
      <c r="S9423" t="str" cm="1">
        <f t="array" ref="S9423">_xlfn.IFS(E9426&lt;30,"18-29",E9426&lt;45,"30-44",TRUE,"45+")</f>
        <v>30-44</v>
      </c>
      <c r="T9423" t="str" cm="1">
        <f t="array" ref="T9423">_xlfn.IFS(F9423&lt;=2,"0-2 Years",F9423&lt;=5,"3-5 Years",F9423&lt;=8,"6-8 Years",TRUE,"9-10 Years")</f>
        <v>3-5 Years</v>
      </c>
      <c r="U9423" t="str" cm="1">
        <f t="array" ref="U9423">_xlfn.IFS(P9423&gt;60,"High Risk",P9423&gt;30,"Medium Risk",TRUE,"Low Risk")</f>
        <v>Low Risk</v>
      </c>
      <c r="V9423">
        <f t="shared" si="147"/>
        <v>5</v>
      </c>
    </row>
    <row r="9424" spans="1:22" hidden="1" x14ac:dyDescent="0.2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 s="2">
        <v>147510.34</v>
      </c>
      <c r="H9424">
        <v>1</v>
      </c>
      <c r="I9424">
        <v>1</v>
      </c>
      <c r="J9424">
        <v>0</v>
      </c>
      <c r="K9424" s="1">
        <v>190611.92</v>
      </c>
      <c r="L9424">
        <v>0</v>
      </c>
      <c r="M9424">
        <v>10</v>
      </c>
      <c r="N9424">
        <v>1394</v>
      </c>
      <c r="O9424">
        <v>7</v>
      </c>
      <c r="P9424">
        <v>86</v>
      </c>
      <c r="Q9424">
        <v>0.7</v>
      </c>
      <c r="R9424">
        <v>13940</v>
      </c>
      <c r="S9424" t="str" cm="1">
        <f t="array" ref="S9424">_xlfn.IFS(E9427&lt;30,"18-29",E9427&lt;45,"30-44",TRUE,"45+")</f>
        <v>45+</v>
      </c>
      <c r="T9424" t="str" cm="1">
        <f t="array" ref="T9424">_xlfn.IFS(F9424&lt;=2,"0-2 Years",F9424&lt;=5,"3-5 Years",F9424&lt;=8,"6-8 Years",TRUE,"9-10 Years")</f>
        <v>9-10 Years</v>
      </c>
      <c r="U9424" t="str" cm="1">
        <f t="array" ref="U9424">_xlfn.IFS(P9424&gt;60,"High Risk",P9424&gt;30,"Medium Risk",TRUE,"Low Risk")</f>
        <v>High Risk</v>
      </c>
      <c r="V9424">
        <f t="shared" si="147"/>
        <v>5</v>
      </c>
    </row>
    <row r="9425" spans="1:22" hidden="1" x14ac:dyDescent="0.2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 s="2">
        <v>161592.76</v>
      </c>
      <c r="H9425">
        <v>1</v>
      </c>
      <c r="I9425">
        <v>1</v>
      </c>
      <c r="J9425">
        <v>0</v>
      </c>
      <c r="K9425" s="1">
        <v>177834.79</v>
      </c>
      <c r="L9425">
        <v>0</v>
      </c>
      <c r="M9425">
        <v>14</v>
      </c>
      <c r="N9425">
        <v>1827</v>
      </c>
      <c r="O9425">
        <v>8</v>
      </c>
      <c r="P9425">
        <v>150</v>
      </c>
      <c r="Q9425">
        <v>0.5714285714285714</v>
      </c>
      <c r="R9425">
        <v>25578</v>
      </c>
      <c r="S9425" t="str" cm="1">
        <f t="array" ref="S9425">_xlfn.IFS(E9428&lt;30,"18-29",E9428&lt;45,"30-44",TRUE,"45+")</f>
        <v>45+</v>
      </c>
      <c r="T9425" t="str" cm="1">
        <f t="array" ref="T9425">_xlfn.IFS(F9425&lt;=2,"0-2 Years",F9425&lt;=5,"3-5 Years",F9425&lt;=8,"6-8 Years",TRUE,"9-10 Years")</f>
        <v>6-8 Years</v>
      </c>
      <c r="U9425" t="str" cm="1">
        <f t="array" ref="U9425">_xlfn.IFS(P9425&gt;60,"High Risk",P9425&gt;30,"Medium Risk",TRUE,"Low Risk")</f>
        <v>High Risk</v>
      </c>
      <c r="V9425">
        <f t="shared" si="147"/>
        <v>5</v>
      </c>
    </row>
    <row r="9426" spans="1:22" hidden="1" x14ac:dyDescent="0.2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 s="2">
        <v>0</v>
      </c>
      <c r="H9426">
        <v>2</v>
      </c>
      <c r="I9426">
        <v>1</v>
      </c>
      <c r="J9426">
        <v>1</v>
      </c>
      <c r="K9426" s="1">
        <v>119446.64</v>
      </c>
      <c r="L9426">
        <v>0</v>
      </c>
      <c r="M9426">
        <v>21</v>
      </c>
      <c r="N9426">
        <v>2135</v>
      </c>
      <c r="O9426">
        <v>7</v>
      </c>
      <c r="P9426">
        <v>129</v>
      </c>
      <c r="Q9426">
        <v>0.33333333333333331</v>
      </c>
      <c r="R9426">
        <v>44835</v>
      </c>
      <c r="S9426" t="str" cm="1">
        <f t="array" ref="S9426">_xlfn.IFS(E9429&lt;30,"18-29",E9429&lt;45,"30-44",TRUE,"45+")</f>
        <v>30-44</v>
      </c>
      <c r="T9426" t="str" cm="1">
        <f t="array" ref="T9426">_xlfn.IFS(F9426&lt;=2,"0-2 Years",F9426&lt;=5,"3-5 Years",F9426&lt;=8,"6-8 Years",TRUE,"9-10 Years")</f>
        <v>0-2 Years</v>
      </c>
      <c r="U9426" t="str" cm="1">
        <f t="array" ref="U9426">_xlfn.IFS(P9426&gt;60,"High Risk",P9426&gt;30,"Medium Risk",TRUE,"Low Risk")</f>
        <v>High Risk</v>
      </c>
      <c r="V9426">
        <f t="shared" si="147"/>
        <v>4</v>
      </c>
    </row>
    <row r="9427" spans="1:22" hidden="1" x14ac:dyDescent="0.2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 s="2">
        <v>0</v>
      </c>
      <c r="H9427">
        <v>2</v>
      </c>
      <c r="I9427">
        <v>1</v>
      </c>
      <c r="J9427">
        <v>1</v>
      </c>
      <c r="K9427" s="1">
        <v>50267.69</v>
      </c>
      <c r="L9427">
        <v>0</v>
      </c>
      <c r="M9427">
        <v>23</v>
      </c>
      <c r="N9427">
        <v>852</v>
      </c>
      <c r="O9427">
        <v>7</v>
      </c>
      <c r="P9427">
        <v>113</v>
      </c>
      <c r="Q9427">
        <v>0.30434782608695654</v>
      </c>
      <c r="R9427">
        <v>19596</v>
      </c>
      <c r="S9427" t="str" cm="1">
        <f t="array" ref="S9427">_xlfn.IFS(E9430&lt;30,"18-29",E9430&lt;45,"30-44",TRUE,"45+")</f>
        <v>45+</v>
      </c>
      <c r="T9427" t="str" cm="1">
        <f t="array" ref="T9427">_xlfn.IFS(F9427&lt;=2,"0-2 Years",F9427&lt;=5,"3-5 Years",F9427&lt;=8,"6-8 Years",TRUE,"9-10 Years")</f>
        <v>3-5 Years</v>
      </c>
      <c r="U9427" t="str" cm="1">
        <f t="array" ref="U9427">_xlfn.IFS(P9427&gt;60,"High Risk",P9427&gt;30,"Medium Risk",TRUE,"Low Risk")</f>
        <v>High Risk</v>
      </c>
      <c r="V9427">
        <f t="shared" si="147"/>
        <v>4</v>
      </c>
    </row>
    <row r="9428" spans="1:22" hidden="1" x14ac:dyDescent="0.2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 s="2">
        <v>75225.53</v>
      </c>
      <c r="H9428">
        <v>2</v>
      </c>
      <c r="I9428">
        <v>0</v>
      </c>
      <c r="J9428">
        <v>0</v>
      </c>
      <c r="K9428" s="1">
        <v>144849.1</v>
      </c>
      <c r="L9428">
        <v>1</v>
      </c>
      <c r="M9428">
        <v>30</v>
      </c>
      <c r="N9428">
        <v>1910</v>
      </c>
      <c r="O9428">
        <v>5</v>
      </c>
      <c r="P9428">
        <v>98</v>
      </c>
      <c r="Q9428">
        <v>0.16666666666666666</v>
      </c>
      <c r="R9428">
        <v>57300</v>
      </c>
      <c r="S9428" t="str" cm="1">
        <f t="array" ref="S9428">_xlfn.IFS(E9431&lt;30,"18-29",E9431&lt;45,"30-44",TRUE,"45+")</f>
        <v>30-44</v>
      </c>
      <c r="T9428" t="str" cm="1">
        <f t="array" ref="T9428">_xlfn.IFS(F9428&lt;=2,"0-2 Years",F9428&lt;=5,"3-5 Years",F9428&lt;=8,"6-8 Years",TRUE,"9-10 Years")</f>
        <v>0-2 Years</v>
      </c>
      <c r="U9428" t="str" cm="1">
        <f t="array" ref="U9428">_xlfn.IFS(P9428&gt;60,"High Risk",P9428&gt;30,"Medium Risk",TRUE,"Low Risk")</f>
        <v>High Risk</v>
      </c>
      <c r="V9428">
        <f t="shared" si="147"/>
        <v>5</v>
      </c>
    </row>
    <row r="9429" spans="1:22" x14ac:dyDescent="0.2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 s="2">
        <v>0</v>
      </c>
      <c r="H9429">
        <v>2</v>
      </c>
      <c r="I9429">
        <v>0</v>
      </c>
      <c r="J9429">
        <v>0</v>
      </c>
      <c r="K9429" s="1">
        <v>81901.600000000006</v>
      </c>
      <c r="L9429">
        <v>0</v>
      </c>
      <c r="M9429">
        <v>5</v>
      </c>
      <c r="N9429">
        <v>3137</v>
      </c>
      <c r="O9429">
        <v>8</v>
      </c>
      <c r="P9429">
        <v>180</v>
      </c>
      <c r="Q9429">
        <v>1</v>
      </c>
      <c r="R9429">
        <v>15685</v>
      </c>
      <c r="S9429" t="str" cm="1">
        <f t="array" ref="S9429">_xlfn.IFS(E9432&lt;30,"18-29",E9432&lt;45,"30-44",TRUE,"45+")</f>
        <v>30-44</v>
      </c>
      <c r="T9429" t="str" cm="1">
        <f t="array" ref="T9429">_xlfn.IFS(F9429&lt;=2,"0-2 Years",F9429&lt;=5,"3-5 Years",F9429&lt;=8,"6-8 Years",TRUE,"9-10 Years")</f>
        <v>0-2 Years</v>
      </c>
      <c r="U9429" t="str" cm="1">
        <f t="array" ref="U9429">_xlfn.IFS(P9429&gt;60,"High Risk",P9429&gt;30,"Medium Risk",TRUE,"Low Risk")</f>
        <v>High Risk</v>
      </c>
      <c r="V9429">
        <f t="shared" si="147"/>
        <v>7</v>
      </c>
    </row>
    <row r="9430" spans="1:22" hidden="1" x14ac:dyDescent="0.2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 s="2">
        <v>87542.89</v>
      </c>
      <c r="H9430">
        <v>2</v>
      </c>
      <c r="I9430">
        <v>1</v>
      </c>
      <c r="J9430">
        <v>1</v>
      </c>
      <c r="K9430" s="1">
        <v>42576.86</v>
      </c>
      <c r="L9430">
        <v>0</v>
      </c>
      <c r="M9430">
        <v>24</v>
      </c>
      <c r="N9430">
        <v>2521</v>
      </c>
      <c r="O9430">
        <v>3</v>
      </c>
      <c r="P9430">
        <v>150</v>
      </c>
      <c r="Q9430">
        <v>0.125</v>
      </c>
      <c r="R9430">
        <v>60504</v>
      </c>
      <c r="S9430" t="str" cm="1">
        <f t="array" ref="S9430">_xlfn.IFS(E9433&lt;30,"18-29",E9433&lt;45,"30-44",TRUE,"45+")</f>
        <v>18-29</v>
      </c>
      <c r="T9430" t="str" cm="1">
        <f t="array" ref="T9430">_xlfn.IFS(F9430&lt;=2,"0-2 Years",F9430&lt;=5,"3-5 Years",F9430&lt;=8,"6-8 Years",TRUE,"9-10 Years")</f>
        <v>9-10 Years</v>
      </c>
      <c r="U9430" t="str" cm="1">
        <f t="array" ref="U9430">_xlfn.IFS(P9430&gt;60,"High Risk",P9430&gt;30,"Medium Risk",TRUE,"Low Risk")</f>
        <v>High Risk</v>
      </c>
      <c r="V9430">
        <f t="shared" si="147"/>
        <v>1</v>
      </c>
    </row>
    <row r="9431" spans="1:22" hidden="1" x14ac:dyDescent="0.2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 s="2">
        <v>144581.96</v>
      </c>
      <c r="H9431">
        <v>1</v>
      </c>
      <c r="I9431">
        <v>1</v>
      </c>
      <c r="J9431">
        <v>1</v>
      </c>
      <c r="K9431" s="1">
        <v>87609.5</v>
      </c>
      <c r="L9431">
        <v>0</v>
      </c>
      <c r="M9431">
        <v>27</v>
      </c>
      <c r="N9431">
        <v>3332</v>
      </c>
      <c r="O9431">
        <v>3</v>
      </c>
      <c r="P9431">
        <v>25</v>
      </c>
      <c r="Q9431">
        <v>0.1111111111111111</v>
      </c>
      <c r="R9431">
        <v>89964</v>
      </c>
      <c r="S9431" t="str" cm="1">
        <f t="array" ref="S9431">_xlfn.IFS(E9434&lt;30,"18-29",E9434&lt;45,"30-44",TRUE,"45+")</f>
        <v>18-29</v>
      </c>
      <c r="T9431" t="str" cm="1">
        <f t="array" ref="T9431">_xlfn.IFS(F9431&lt;=2,"0-2 Years",F9431&lt;=5,"3-5 Years",F9431&lt;=8,"6-8 Years",TRUE,"9-10 Years")</f>
        <v>6-8 Years</v>
      </c>
      <c r="U9431" t="str" cm="1">
        <f t="array" ref="U9431">_xlfn.IFS(P9431&gt;60,"High Risk",P9431&gt;30,"Medium Risk",TRUE,"Low Risk")</f>
        <v>Low Risk</v>
      </c>
      <c r="V9431">
        <f t="shared" si="147"/>
        <v>2</v>
      </c>
    </row>
    <row r="9432" spans="1:22" hidden="1" x14ac:dyDescent="0.2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 s="2">
        <v>122568.05</v>
      </c>
      <c r="H9432">
        <v>2</v>
      </c>
      <c r="I9432">
        <v>1</v>
      </c>
      <c r="J9432">
        <v>1</v>
      </c>
      <c r="K9432" s="1">
        <v>82820.850000000006</v>
      </c>
      <c r="L9432">
        <v>0</v>
      </c>
      <c r="M9432">
        <v>18</v>
      </c>
      <c r="N9432">
        <v>3635</v>
      </c>
      <c r="O9432">
        <v>8</v>
      </c>
      <c r="P9432">
        <v>29</v>
      </c>
      <c r="Q9432">
        <v>0.44444444444444442</v>
      </c>
      <c r="R9432">
        <v>65430</v>
      </c>
      <c r="S9432" t="str" cm="1">
        <f t="array" ref="S9432">_xlfn.IFS(E9435&lt;30,"18-29",E9435&lt;45,"30-44",TRUE,"45+")</f>
        <v>30-44</v>
      </c>
      <c r="T9432" t="str" cm="1">
        <f t="array" ref="T9432">_xlfn.IFS(F9432&lt;=2,"0-2 Years",F9432&lt;=5,"3-5 Years",F9432&lt;=8,"6-8 Years",TRUE,"9-10 Years")</f>
        <v>3-5 Years</v>
      </c>
      <c r="U9432" t="str" cm="1">
        <f t="array" ref="U9432">_xlfn.IFS(P9432&gt;60,"High Risk",P9432&gt;30,"Medium Risk",TRUE,"Low Risk")</f>
        <v>Low Risk</v>
      </c>
      <c r="V9432">
        <f t="shared" si="147"/>
        <v>0</v>
      </c>
    </row>
    <row r="9433" spans="1:22" hidden="1" x14ac:dyDescent="0.2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 s="2">
        <v>172231.93</v>
      </c>
      <c r="H9433">
        <v>1</v>
      </c>
      <c r="I9433">
        <v>0</v>
      </c>
      <c r="J9433">
        <v>1</v>
      </c>
      <c r="K9433" s="1">
        <v>155144.12</v>
      </c>
      <c r="L9433">
        <v>0</v>
      </c>
      <c r="M9433">
        <v>3</v>
      </c>
      <c r="N9433">
        <v>1540</v>
      </c>
      <c r="O9433">
        <v>1</v>
      </c>
      <c r="P9433">
        <v>48</v>
      </c>
      <c r="Q9433">
        <v>0.33333333333333331</v>
      </c>
      <c r="R9433">
        <v>4620</v>
      </c>
      <c r="S9433" t="str" cm="1">
        <f t="array" ref="S9433">_xlfn.IFS(E9436&lt;30,"18-29",E9436&lt;45,"30-44",TRUE,"45+")</f>
        <v>30-44</v>
      </c>
      <c r="T9433" t="str" cm="1">
        <f t="array" ref="T9433">_xlfn.IFS(F9433&lt;=2,"0-2 Years",F9433&lt;=5,"3-5 Years",F9433&lt;=8,"6-8 Years",TRUE,"9-10 Years")</f>
        <v>3-5 Years</v>
      </c>
      <c r="U9433" t="str" cm="1">
        <f t="array" ref="U9433">_xlfn.IFS(P9433&gt;60,"High Risk",P9433&gt;30,"Medium Risk",TRUE,"Low Risk")</f>
        <v>Medium Risk</v>
      </c>
      <c r="V9433">
        <f t="shared" si="147"/>
        <v>2</v>
      </c>
    </row>
    <row r="9434" spans="1:22" hidden="1" x14ac:dyDescent="0.2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 s="2">
        <v>171932.26</v>
      </c>
      <c r="H9434">
        <v>2</v>
      </c>
      <c r="I9434">
        <v>1</v>
      </c>
      <c r="J9434">
        <v>1</v>
      </c>
      <c r="K9434" s="1">
        <v>9578.24</v>
      </c>
      <c r="L9434">
        <v>0</v>
      </c>
      <c r="M9434">
        <v>22</v>
      </c>
      <c r="N9434">
        <v>2366</v>
      </c>
      <c r="O9434">
        <v>5</v>
      </c>
      <c r="P9434">
        <v>148</v>
      </c>
      <c r="Q9434">
        <v>0.22727272727272727</v>
      </c>
      <c r="R9434">
        <v>52052</v>
      </c>
      <c r="S9434" t="str" cm="1">
        <f t="array" ref="S9434">_xlfn.IFS(E9437&lt;30,"18-29",E9437&lt;45,"30-44",TRUE,"45+")</f>
        <v>30-44</v>
      </c>
      <c r="T9434" t="str" cm="1">
        <f t="array" ref="T9434">_xlfn.IFS(F9434&lt;=2,"0-2 Years",F9434&lt;=5,"3-5 Years",F9434&lt;=8,"6-8 Years",TRUE,"9-10 Years")</f>
        <v>0-2 Years</v>
      </c>
      <c r="U9434" t="str" cm="1">
        <f t="array" ref="U9434">_xlfn.IFS(P9434&gt;60,"High Risk",P9434&gt;30,"Medium Risk",TRUE,"Low Risk")</f>
        <v>High Risk</v>
      </c>
      <c r="V9434">
        <f t="shared" si="147"/>
        <v>1</v>
      </c>
    </row>
    <row r="9435" spans="1:22" hidden="1" x14ac:dyDescent="0.2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 s="2">
        <v>0</v>
      </c>
      <c r="H9435">
        <v>2</v>
      </c>
      <c r="I9435">
        <v>1</v>
      </c>
      <c r="J9435">
        <v>1</v>
      </c>
      <c r="K9435" s="1">
        <v>170392.59</v>
      </c>
      <c r="L9435">
        <v>0</v>
      </c>
      <c r="M9435">
        <v>22</v>
      </c>
      <c r="N9435">
        <v>3869</v>
      </c>
      <c r="O9435">
        <v>0</v>
      </c>
      <c r="P9435">
        <v>167</v>
      </c>
      <c r="Q9435">
        <v>0</v>
      </c>
      <c r="R9435">
        <v>85118</v>
      </c>
      <c r="S9435" t="str" cm="1">
        <f t="array" ref="S9435">_xlfn.IFS(E9438&lt;30,"18-29",E9438&lt;45,"30-44",TRUE,"45+")</f>
        <v>30-44</v>
      </c>
      <c r="T9435" t="str" cm="1">
        <f t="array" ref="T9435">_xlfn.IFS(F9435&lt;=2,"0-2 Years",F9435&lt;=5,"3-5 Years",F9435&lt;=8,"6-8 Years",TRUE,"9-10 Years")</f>
        <v>6-8 Years</v>
      </c>
      <c r="U9435" t="str" cm="1">
        <f t="array" ref="U9435">_xlfn.IFS(P9435&gt;60,"High Risk",P9435&gt;30,"Medium Risk",TRUE,"Low Risk")</f>
        <v>High Risk</v>
      </c>
      <c r="V9435">
        <f t="shared" si="147"/>
        <v>3</v>
      </c>
    </row>
    <row r="9436" spans="1:22" x14ac:dyDescent="0.2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 s="2">
        <v>0</v>
      </c>
      <c r="H9436">
        <v>2</v>
      </c>
      <c r="I9436">
        <v>0</v>
      </c>
      <c r="J9436">
        <v>0</v>
      </c>
      <c r="K9436" s="1">
        <v>3946.29</v>
      </c>
      <c r="L9436">
        <v>0</v>
      </c>
      <c r="M9436">
        <v>17</v>
      </c>
      <c r="N9436">
        <v>2959</v>
      </c>
      <c r="O9436">
        <v>7</v>
      </c>
      <c r="P9436">
        <v>73</v>
      </c>
      <c r="Q9436">
        <v>0.41176470588235292</v>
      </c>
      <c r="R9436">
        <v>50303</v>
      </c>
      <c r="S9436" t="str" cm="1">
        <f t="array" ref="S9436">_xlfn.IFS(E9439&lt;30,"18-29",E9439&lt;45,"30-44",TRUE,"45+")</f>
        <v>18-29</v>
      </c>
      <c r="T9436" t="str" cm="1">
        <f t="array" ref="T9436">_xlfn.IFS(F9436&lt;=2,"0-2 Years",F9436&lt;=5,"3-5 Years",F9436&lt;=8,"6-8 Years",TRUE,"9-10 Years")</f>
        <v>6-8 Years</v>
      </c>
      <c r="U9436" t="str" cm="1">
        <f t="array" ref="U9436">_xlfn.IFS(P9436&gt;60,"High Risk",P9436&gt;30,"Medium Risk",TRUE,"Low Risk")</f>
        <v>High Risk</v>
      </c>
      <c r="V9436">
        <f t="shared" si="147"/>
        <v>6</v>
      </c>
    </row>
    <row r="9437" spans="1:22" hidden="1" x14ac:dyDescent="0.2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 s="2">
        <v>111798.06</v>
      </c>
      <c r="H9437">
        <v>2</v>
      </c>
      <c r="I9437">
        <v>1</v>
      </c>
      <c r="J9437">
        <v>1</v>
      </c>
      <c r="K9437" s="1">
        <v>102184.66</v>
      </c>
      <c r="L9437">
        <v>0</v>
      </c>
      <c r="M9437">
        <v>2</v>
      </c>
      <c r="N9437">
        <v>4505</v>
      </c>
      <c r="O9437">
        <v>9</v>
      </c>
      <c r="P9437">
        <v>106</v>
      </c>
      <c r="Q9437">
        <v>1</v>
      </c>
      <c r="R9437">
        <v>9010</v>
      </c>
      <c r="S9437" t="str" cm="1">
        <f t="array" ref="S9437">_xlfn.IFS(E9440&lt;30,"18-29",E9440&lt;45,"30-44",TRUE,"45+")</f>
        <v>45+</v>
      </c>
      <c r="T9437" t="str" cm="1">
        <f t="array" ref="T9437">_xlfn.IFS(F9437&lt;=2,"0-2 Years",F9437&lt;=5,"3-5 Years",F9437&lt;=8,"6-8 Years",TRUE,"9-10 Years")</f>
        <v>3-5 Years</v>
      </c>
      <c r="U9437" t="str" cm="1">
        <f t="array" ref="U9437">_xlfn.IFS(P9437&gt;60,"High Risk",P9437&gt;30,"Medium Risk",TRUE,"Low Risk")</f>
        <v>High Risk</v>
      </c>
      <c r="V9437">
        <f t="shared" si="147"/>
        <v>0</v>
      </c>
    </row>
    <row r="9438" spans="1:22" x14ac:dyDescent="0.2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 s="2">
        <v>0</v>
      </c>
      <c r="H9438">
        <v>3</v>
      </c>
      <c r="I9438">
        <v>1</v>
      </c>
      <c r="J9438">
        <v>0</v>
      </c>
      <c r="K9438" s="1">
        <v>75609.84</v>
      </c>
      <c r="L9438">
        <v>0</v>
      </c>
      <c r="M9438">
        <v>16</v>
      </c>
      <c r="N9438">
        <v>3552</v>
      </c>
      <c r="O9438">
        <v>6</v>
      </c>
      <c r="P9438">
        <v>78</v>
      </c>
      <c r="Q9438">
        <v>0.375</v>
      </c>
      <c r="R9438">
        <v>56832</v>
      </c>
      <c r="S9438" t="str" cm="1">
        <f t="array" ref="S9438">_xlfn.IFS(E9441&lt;30,"18-29",E9441&lt;45,"30-44",TRUE,"45+")</f>
        <v>30-44</v>
      </c>
      <c r="T9438" t="str" cm="1">
        <f t="array" ref="T9438">_xlfn.IFS(F9438&lt;=2,"0-2 Years",F9438&lt;=5,"3-5 Years",F9438&lt;=8,"6-8 Years",TRUE,"9-10 Years")</f>
        <v>3-5 Years</v>
      </c>
      <c r="U9438" t="str" cm="1">
        <f t="array" ref="U9438">_xlfn.IFS(P9438&gt;60,"High Risk",P9438&gt;30,"Medium Risk",TRUE,"Low Risk")</f>
        <v>High Risk</v>
      </c>
      <c r="V9438">
        <f t="shared" si="147"/>
        <v>6</v>
      </c>
    </row>
    <row r="9439" spans="1:22" hidden="1" x14ac:dyDescent="0.2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 s="2">
        <v>79336.61</v>
      </c>
      <c r="H9439">
        <v>1</v>
      </c>
      <c r="I9439">
        <v>1</v>
      </c>
      <c r="J9439">
        <v>1</v>
      </c>
      <c r="K9439" s="1">
        <v>26170.080000000002</v>
      </c>
      <c r="L9439">
        <v>0</v>
      </c>
      <c r="M9439">
        <v>6</v>
      </c>
      <c r="N9439">
        <v>4710</v>
      </c>
      <c r="O9439">
        <v>10</v>
      </c>
      <c r="P9439">
        <v>158</v>
      </c>
      <c r="Q9439">
        <v>1</v>
      </c>
      <c r="R9439">
        <v>28260</v>
      </c>
      <c r="S9439" t="str" cm="1">
        <f t="array" ref="S9439">_xlfn.IFS(E9442&lt;30,"18-29",E9442&lt;45,"30-44",TRUE,"45+")</f>
        <v>18-29</v>
      </c>
      <c r="T9439" t="str" cm="1">
        <f t="array" ref="T9439">_xlfn.IFS(F9439&lt;=2,"0-2 Years",F9439&lt;=5,"3-5 Years",F9439&lt;=8,"6-8 Years",TRUE,"9-10 Years")</f>
        <v>3-5 Years</v>
      </c>
      <c r="U9439" t="str" cm="1">
        <f t="array" ref="U9439">_xlfn.IFS(P9439&gt;60,"High Risk",P9439&gt;30,"Medium Risk",TRUE,"Low Risk")</f>
        <v>High Risk</v>
      </c>
      <c r="V9439">
        <f t="shared" si="147"/>
        <v>2</v>
      </c>
    </row>
    <row r="9440" spans="1:22" hidden="1" x14ac:dyDescent="0.2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 s="2">
        <v>120916.52</v>
      </c>
      <c r="H9440">
        <v>3</v>
      </c>
      <c r="I9440">
        <v>0</v>
      </c>
      <c r="J9440">
        <v>0</v>
      </c>
      <c r="K9440" s="1">
        <v>144727.45000000001</v>
      </c>
      <c r="L9440">
        <v>1</v>
      </c>
      <c r="M9440">
        <v>5</v>
      </c>
      <c r="N9440">
        <v>3768</v>
      </c>
      <c r="O9440">
        <v>4</v>
      </c>
      <c r="P9440">
        <v>97</v>
      </c>
      <c r="Q9440">
        <v>0.8</v>
      </c>
      <c r="R9440">
        <v>18840</v>
      </c>
      <c r="S9440" t="str" cm="1">
        <f t="array" ref="S9440">_xlfn.IFS(E9443&lt;30,"18-29",E9443&lt;45,"30-44",TRUE,"45+")</f>
        <v>30-44</v>
      </c>
      <c r="T9440" t="str" cm="1">
        <f t="array" ref="T9440">_xlfn.IFS(F9440&lt;=2,"0-2 Years",F9440&lt;=5,"3-5 Years",F9440&lt;=8,"6-8 Years",TRUE,"9-10 Years")</f>
        <v>3-5 Years</v>
      </c>
      <c r="U9440" t="str" cm="1">
        <f t="array" ref="U9440">_xlfn.IFS(P9440&gt;60,"High Risk",P9440&gt;30,"Medium Risk",TRUE,"Low Risk")</f>
        <v>High Risk</v>
      </c>
      <c r="V9440">
        <f t="shared" si="147"/>
        <v>4</v>
      </c>
    </row>
    <row r="9441" spans="1:22" hidden="1" x14ac:dyDescent="0.2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 s="2">
        <v>142905.51</v>
      </c>
      <c r="H9441">
        <v>1</v>
      </c>
      <c r="I9441">
        <v>1</v>
      </c>
      <c r="J9441">
        <v>1</v>
      </c>
      <c r="K9441" s="1">
        <v>58134.97</v>
      </c>
      <c r="L9441">
        <v>0</v>
      </c>
      <c r="M9441">
        <v>13</v>
      </c>
      <c r="N9441">
        <v>4759</v>
      </c>
      <c r="O9441">
        <v>8</v>
      </c>
      <c r="P9441">
        <v>136</v>
      </c>
      <c r="Q9441">
        <v>0.61538461538461542</v>
      </c>
      <c r="R9441">
        <v>61867</v>
      </c>
      <c r="S9441" t="str" cm="1">
        <f t="array" ref="S9441">_xlfn.IFS(E9444&lt;30,"18-29",E9444&lt;45,"30-44",TRUE,"45+")</f>
        <v>30-44</v>
      </c>
      <c r="T9441" t="str" cm="1">
        <f t="array" ref="T9441">_xlfn.IFS(F9441&lt;=2,"0-2 Years",F9441&lt;=5,"3-5 Years",F9441&lt;=8,"6-8 Years",TRUE,"9-10 Years")</f>
        <v>3-5 Years</v>
      </c>
      <c r="U9441" t="str" cm="1">
        <f t="array" ref="U9441">_xlfn.IFS(P9441&gt;60,"High Risk",P9441&gt;30,"Medium Risk",TRUE,"Low Risk")</f>
        <v>High Risk</v>
      </c>
      <c r="V9441">
        <f t="shared" si="147"/>
        <v>2</v>
      </c>
    </row>
    <row r="9442" spans="1:22" x14ac:dyDescent="0.2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 s="2">
        <v>0</v>
      </c>
      <c r="H9442">
        <v>3</v>
      </c>
      <c r="I9442">
        <v>0</v>
      </c>
      <c r="J9442">
        <v>0</v>
      </c>
      <c r="K9442" s="1">
        <v>94620</v>
      </c>
      <c r="L9442">
        <v>1</v>
      </c>
      <c r="M9442">
        <v>27</v>
      </c>
      <c r="N9442">
        <v>2534</v>
      </c>
      <c r="O9442">
        <v>2</v>
      </c>
      <c r="P9442">
        <v>121</v>
      </c>
      <c r="Q9442">
        <v>7.407407407407407E-2</v>
      </c>
      <c r="R9442">
        <v>68418</v>
      </c>
      <c r="S9442" t="str" cm="1">
        <f t="array" ref="S9442">_xlfn.IFS(E9445&lt;30,"18-29",E9445&lt;45,"30-44",TRUE,"45+")</f>
        <v>45+</v>
      </c>
      <c r="T9442" t="str" cm="1">
        <f t="array" ref="T9442">_xlfn.IFS(F9442&lt;=2,"0-2 Years",F9442&lt;=5,"3-5 Years",F9442&lt;=8,"6-8 Years",TRUE,"9-10 Years")</f>
        <v>9-10 Years</v>
      </c>
      <c r="U9442" t="str" cm="1">
        <f t="array" ref="U9442">_xlfn.IFS(P9442&gt;60,"High Risk",P9442&gt;30,"Medium Risk",TRUE,"Low Risk")</f>
        <v>High Risk</v>
      </c>
      <c r="V9442">
        <f t="shared" si="147"/>
        <v>6</v>
      </c>
    </row>
    <row r="9443" spans="1:22" x14ac:dyDescent="0.2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 s="2">
        <v>96834.78</v>
      </c>
      <c r="H9443">
        <v>1</v>
      </c>
      <c r="I9443">
        <v>1</v>
      </c>
      <c r="J9443">
        <v>0</v>
      </c>
      <c r="K9443" s="1">
        <v>108764.69</v>
      </c>
      <c r="L9443">
        <v>0</v>
      </c>
      <c r="M9443">
        <v>10</v>
      </c>
      <c r="N9443">
        <v>1322</v>
      </c>
      <c r="O9443">
        <v>1</v>
      </c>
      <c r="P9443">
        <v>72</v>
      </c>
      <c r="Q9443">
        <v>0.1</v>
      </c>
      <c r="R9443">
        <v>13220</v>
      </c>
      <c r="S9443" t="str" cm="1">
        <f t="array" ref="S9443">_xlfn.IFS(E9446&lt;30,"18-29",E9446&lt;45,"30-44",TRUE,"45+")</f>
        <v>30-44</v>
      </c>
      <c r="T9443" t="str" cm="1">
        <f t="array" ref="T9443">_xlfn.IFS(F9443&lt;=2,"0-2 Years",F9443&lt;=5,"3-5 Years",F9443&lt;=8,"6-8 Years",TRUE,"9-10 Years")</f>
        <v>0-2 Years</v>
      </c>
      <c r="U9443" t="str" cm="1">
        <f t="array" ref="U9443">_xlfn.IFS(P9443&gt;60,"High Risk",P9443&gt;30,"Medium Risk",TRUE,"Low Risk")</f>
        <v>High Risk</v>
      </c>
      <c r="V9443">
        <f t="shared" si="147"/>
        <v>6</v>
      </c>
    </row>
    <row r="9444" spans="1:22" hidden="1" x14ac:dyDescent="0.2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 s="2">
        <v>105261.75999999999</v>
      </c>
      <c r="H9444">
        <v>2</v>
      </c>
      <c r="I9444">
        <v>1</v>
      </c>
      <c r="J9444">
        <v>1</v>
      </c>
      <c r="K9444" s="1">
        <v>149503.54</v>
      </c>
      <c r="L9444">
        <v>0</v>
      </c>
      <c r="M9444">
        <v>23</v>
      </c>
      <c r="N9444">
        <v>4742</v>
      </c>
      <c r="O9444">
        <v>3</v>
      </c>
      <c r="P9444">
        <v>39</v>
      </c>
      <c r="Q9444">
        <v>0.13043478260869565</v>
      </c>
      <c r="R9444">
        <v>109066</v>
      </c>
      <c r="S9444" t="str" cm="1">
        <f t="array" ref="S9444">_xlfn.IFS(E9447&lt;30,"18-29",E9447&lt;45,"30-44",TRUE,"45+")</f>
        <v>18-29</v>
      </c>
      <c r="T9444" t="str" cm="1">
        <f t="array" ref="T9444">_xlfn.IFS(F9444&lt;=2,"0-2 Years",F9444&lt;=5,"3-5 Years",F9444&lt;=8,"6-8 Years",TRUE,"9-10 Years")</f>
        <v>9-10 Years</v>
      </c>
      <c r="U9444" t="str" cm="1">
        <f t="array" ref="U9444">_xlfn.IFS(P9444&gt;60,"High Risk",P9444&gt;30,"Medium Risk",TRUE,"Low Risk")</f>
        <v>Medium Risk</v>
      </c>
      <c r="V9444">
        <f t="shared" si="147"/>
        <v>0</v>
      </c>
    </row>
    <row r="9445" spans="1:22" hidden="1" x14ac:dyDescent="0.2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 s="2">
        <v>123544</v>
      </c>
      <c r="H9445">
        <v>1</v>
      </c>
      <c r="I9445">
        <v>1</v>
      </c>
      <c r="J9445">
        <v>1</v>
      </c>
      <c r="K9445" s="1">
        <v>120314.75</v>
      </c>
      <c r="L9445">
        <v>1</v>
      </c>
      <c r="M9445">
        <v>26</v>
      </c>
      <c r="N9445">
        <v>1344</v>
      </c>
      <c r="O9445">
        <v>7</v>
      </c>
      <c r="P9445">
        <v>62</v>
      </c>
      <c r="Q9445">
        <v>0.26923076923076922</v>
      </c>
      <c r="R9445">
        <v>34944</v>
      </c>
      <c r="S9445" t="str" cm="1">
        <f t="array" ref="S9445">_xlfn.IFS(E9448&lt;30,"18-29",E9448&lt;45,"30-44",TRUE,"45+")</f>
        <v>30-44</v>
      </c>
      <c r="T9445" t="str" cm="1">
        <f t="array" ref="T9445">_xlfn.IFS(F9445&lt;=2,"0-2 Years",F9445&lt;=5,"3-5 Years",F9445&lt;=8,"6-8 Years",TRUE,"9-10 Years")</f>
        <v>0-2 Years</v>
      </c>
      <c r="U9445" t="str" cm="1">
        <f t="array" ref="U9445">_xlfn.IFS(P9445&gt;60,"High Risk",P9445&gt;30,"Medium Risk",TRUE,"Low Risk")</f>
        <v>High Risk</v>
      </c>
      <c r="V9445">
        <f t="shared" si="147"/>
        <v>4</v>
      </c>
    </row>
    <row r="9446" spans="1:22" hidden="1" x14ac:dyDescent="0.2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 s="2">
        <v>127913.71</v>
      </c>
      <c r="H9446">
        <v>2</v>
      </c>
      <c r="I9446">
        <v>1</v>
      </c>
      <c r="J9446">
        <v>1</v>
      </c>
      <c r="K9446" s="1">
        <v>44205.95</v>
      </c>
      <c r="L9446">
        <v>0</v>
      </c>
      <c r="M9446">
        <v>10</v>
      </c>
      <c r="N9446">
        <v>3340</v>
      </c>
      <c r="O9446">
        <v>3</v>
      </c>
      <c r="P9446">
        <v>24</v>
      </c>
      <c r="Q9446">
        <v>0.3</v>
      </c>
      <c r="R9446">
        <v>33400</v>
      </c>
      <c r="S9446" t="str" cm="1">
        <f t="array" ref="S9446">_xlfn.IFS(E9449&lt;30,"18-29",E9449&lt;45,"30-44",TRUE,"45+")</f>
        <v>30-44</v>
      </c>
      <c r="T9446" t="str" cm="1">
        <f t="array" ref="T9446">_xlfn.IFS(F9446&lt;=2,"0-2 Years",F9446&lt;=5,"3-5 Years",F9446&lt;=8,"6-8 Years",TRUE,"9-10 Years")</f>
        <v>0-2 Years</v>
      </c>
      <c r="U9446" t="str" cm="1">
        <f t="array" ref="U9446">_xlfn.IFS(P9446&gt;60,"High Risk",P9446&gt;30,"Medium Risk",TRUE,"Low Risk")</f>
        <v>Low Risk</v>
      </c>
      <c r="V9446">
        <f t="shared" si="147"/>
        <v>1</v>
      </c>
    </row>
    <row r="9447" spans="1:22" hidden="1" x14ac:dyDescent="0.2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 s="2">
        <v>95328.6</v>
      </c>
      <c r="H9447">
        <v>1</v>
      </c>
      <c r="I9447">
        <v>1</v>
      </c>
      <c r="J9447">
        <v>0</v>
      </c>
      <c r="K9447" s="1">
        <v>6129.61</v>
      </c>
      <c r="L9447">
        <v>1</v>
      </c>
      <c r="M9447">
        <v>16</v>
      </c>
      <c r="N9447">
        <v>1568</v>
      </c>
      <c r="O9447">
        <v>10</v>
      </c>
      <c r="P9447">
        <v>2</v>
      </c>
      <c r="Q9447">
        <v>0.625</v>
      </c>
      <c r="R9447">
        <v>25088</v>
      </c>
      <c r="S9447" t="str" cm="1">
        <f t="array" ref="S9447">_xlfn.IFS(E9450&lt;30,"18-29",E9450&lt;45,"30-44",TRUE,"45+")</f>
        <v>30-44</v>
      </c>
      <c r="T9447" t="str" cm="1">
        <f t="array" ref="T9447">_xlfn.IFS(F9447&lt;=2,"0-2 Years",F9447&lt;=5,"3-5 Years",F9447&lt;=8,"6-8 Years",TRUE,"9-10 Years")</f>
        <v>3-5 Years</v>
      </c>
      <c r="U9447" t="str" cm="1">
        <f t="array" ref="U9447">_xlfn.IFS(P9447&gt;60,"High Risk",P9447&gt;30,"Medium Risk",TRUE,"Low Risk")</f>
        <v>Low Risk</v>
      </c>
      <c r="V9447">
        <f t="shared" si="147"/>
        <v>5</v>
      </c>
    </row>
    <row r="9448" spans="1:22" hidden="1" x14ac:dyDescent="0.2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 s="2">
        <v>73218.89</v>
      </c>
      <c r="H9448">
        <v>1</v>
      </c>
      <c r="I9448">
        <v>0</v>
      </c>
      <c r="J9448">
        <v>1</v>
      </c>
      <c r="K9448" s="1">
        <v>126796.69</v>
      </c>
      <c r="L9448">
        <v>0</v>
      </c>
      <c r="M9448">
        <v>12</v>
      </c>
      <c r="N9448">
        <v>4654</v>
      </c>
      <c r="O9448">
        <v>7</v>
      </c>
      <c r="P9448">
        <v>148</v>
      </c>
      <c r="Q9448">
        <v>0.58333333333333337</v>
      </c>
      <c r="R9448">
        <v>55848</v>
      </c>
      <c r="S9448" t="str" cm="1">
        <f t="array" ref="S9448">_xlfn.IFS(E9451&lt;30,"18-29",E9451&lt;45,"30-44",TRUE,"45+")</f>
        <v>18-29</v>
      </c>
      <c r="T9448" t="str" cm="1">
        <f t="array" ref="T9448">_xlfn.IFS(F9448&lt;=2,"0-2 Years",F9448&lt;=5,"3-5 Years",F9448&lt;=8,"6-8 Years",TRUE,"9-10 Years")</f>
        <v>3-5 Years</v>
      </c>
      <c r="U9448" t="str" cm="1">
        <f t="array" ref="U9448">_xlfn.IFS(P9448&gt;60,"High Risk",P9448&gt;30,"Medium Risk",TRUE,"Low Risk")</f>
        <v>High Risk</v>
      </c>
      <c r="V9448">
        <f t="shared" si="147"/>
        <v>2</v>
      </c>
    </row>
    <row r="9449" spans="1:22" hidden="1" x14ac:dyDescent="0.2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 s="2">
        <v>0</v>
      </c>
      <c r="H9449">
        <v>2</v>
      </c>
      <c r="I9449">
        <v>0</v>
      </c>
      <c r="J9449">
        <v>1</v>
      </c>
      <c r="K9449" s="1">
        <v>27509.52</v>
      </c>
      <c r="L9449">
        <v>1</v>
      </c>
      <c r="M9449">
        <v>9</v>
      </c>
      <c r="N9449">
        <v>4922</v>
      </c>
      <c r="O9449">
        <v>7</v>
      </c>
      <c r="P9449">
        <v>10</v>
      </c>
      <c r="Q9449">
        <v>0.77777777777777779</v>
      </c>
      <c r="R9449">
        <v>44298</v>
      </c>
      <c r="S9449" t="str" cm="1">
        <f t="array" ref="S9449">_xlfn.IFS(E9452&lt;30,"18-29",E9452&lt;45,"30-44",TRUE,"45+")</f>
        <v>30-44</v>
      </c>
      <c r="T9449" t="str" cm="1">
        <f t="array" ref="T9449">_xlfn.IFS(F9449&lt;=2,"0-2 Years",F9449&lt;=5,"3-5 Years",F9449&lt;=8,"6-8 Years",TRUE,"9-10 Years")</f>
        <v>0-2 Years</v>
      </c>
      <c r="U9449" t="str" cm="1">
        <f t="array" ref="U9449">_xlfn.IFS(P9449&gt;60,"High Risk",P9449&gt;30,"Medium Risk",TRUE,"Low Risk")</f>
        <v>Low Risk</v>
      </c>
      <c r="V9449">
        <f t="shared" si="147"/>
        <v>4</v>
      </c>
    </row>
    <row r="9450" spans="1:22" hidden="1" x14ac:dyDescent="0.2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 s="2">
        <v>149995.72</v>
      </c>
      <c r="H9450">
        <v>2</v>
      </c>
      <c r="I9450">
        <v>1</v>
      </c>
      <c r="J9450">
        <v>0</v>
      </c>
      <c r="K9450" s="1">
        <v>42143.55</v>
      </c>
      <c r="L9450">
        <v>0</v>
      </c>
      <c r="M9450">
        <v>10</v>
      </c>
      <c r="N9450">
        <v>1536</v>
      </c>
      <c r="O9450">
        <v>0</v>
      </c>
      <c r="P9450">
        <v>90</v>
      </c>
      <c r="Q9450">
        <v>0</v>
      </c>
      <c r="R9450">
        <v>15360</v>
      </c>
      <c r="S9450" t="str" cm="1">
        <f t="array" ref="S9450">_xlfn.IFS(E9453&lt;30,"18-29",E9453&lt;45,"30-44",TRUE,"45+")</f>
        <v>18-29</v>
      </c>
      <c r="T9450" t="str" cm="1">
        <f t="array" ref="T9450">_xlfn.IFS(F9450&lt;=2,"0-2 Years",F9450&lt;=5,"3-5 Years",F9450&lt;=8,"6-8 Years",TRUE,"9-10 Years")</f>
        <v>6-8 Years</v>
      </c>
      <c r="U9450" t="str" cm="1">
        <f t="array" ref="U9450">_xlfn.IFS(P9450&gt;60,"High Risk",P9450&gt;30,"Medium Risk",TRUE,"Low Risk")</f>
        <v>High Risk</v>
      </c>
      <c r="V9450">
        <f t="shared" si="147"/>
        <v>3</v>
      </c>
    </row>
    <row r="9451" spans="1:22" hidden="1" x14ac:dyDescent="0.2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 s="2">
        <v>123674.28</v>
      </c>
      <c r="H9451">
        <v>2</v>
      </c>
      <c r="I9451">
        <v>1</v>
      </c>
      <c r="J9451">
        <v>1</v>
      </c>
      <c r="K9451" s="1">
        <v>87985.2</v>
      </c>
      <c r="L9451">
        <v>0</v>
      </c>
      <c r="M9451">
        <v>16</v>
      </c>
      <c r="N9451">
        <v>290</v>
      </c>
      <c r="O9451">
        <v>3</v>
      </c>
      <c r="P9451">
        <v>116</v>
      </c>
      <c r="Q9451">
        <v>0.1875</v>
      </c>
      <c r="R9451">
        <v>4640</v>
      </c>
      <c r="S9451" t="str" cm="1">
        <f t="array" ref="S9451">_xlfn.IFS(E9454&lt;30,"18-29",E9454&lt;45,"30-44",TRUE,"45+")</f>
        <v>18-29</v>
      </c>
      <c r="T9451" t="str" cm="1">
        <f t="array" ref="T9451">_xlfn.IFS(F9451&lt;=2,"0-2 Years",F9451&lt;=5,"3-5 Years",F9451&lt;=8,"6-8 Years",TRUE,"9-10 Years")</f>
        <v>6-8 Years</v>
      </c>
      <c r="U9451" t="str" cm="1">
        <f t="array" ref="U9451">_xlfn.IFS(P9451&gt;60,"High Risk",P9451&gt;30,"Medium Risk",TRUE,"Low Risk")</f>
        <v>High Risk</v>
      </c>
      <c r="V9451">
        <f t="shared" si="147"/>
        <v>0</v>
      </c>
    </row>
    <row r="9452" spans="1:22" x14ac:dyDescent="0.2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 s="2">
        <v>124125.26</v>
      </c>
      <c r="H9452">
        <v>1</v>
      </c>
      <c r="I9452">
        <v>1</v>
      </c>
      <c r="J9452">
        <v>0</v>
      </c>
      <c r="K9452" s="1">
        <v>81884.800000000003</v>
      </c>
      <c r="L9452">
        <v>0</v>
      </c>
      <c r="M9452">
        <v>7</v>
      </c>
      <c r="N9452">
        <v>335</v>
      </c>
      <c r="O9452">
        <v>2</v>
      </c>
      <c r="P9452">
        <v>158</v>
      </c>
      <c r="Q9452">
        <v>0.2857142857142857</v>
      </c>
      <c r="R9452">
        <v>2345</v>
      </c>
      <c r="S9452" t="str" cm="1">
        <f t="array" ref="S9452">_xlfn.IFS(E9455&lt;30,"18-29",E9455&lt;45,"30-44",TRUE,"45+")</f>
        <v>18-29</v>
      </c>
      <c r="T9452" t="str" cm="1">
        <f t="array" ref="T9452">_xlfn.IFS(F9452&lt;=2,"0-2 Years",F9452&lt;=5,"3-5 Years",F9452&lt;=8,"6-8 Years",TRUE,"9-10 Years")</f>
        <v>0-2 Years</v>
      </c>
      <c r="U9452" t="str" cm="1">
        <f t="array" ref="U9452">_xlfn.IFS(P9452&gt;60,"High Risk",P9452&gt;30,"Medium Risk",TRUE,"Low Risk")</f>
        <v>High Risk</v>
      </c>
      <c r="V9452">
        <f t="shared" si="147"/>
        <v>6</v>
      </c>
    </row>
    <row r="9453" spans="1:22" hidden="1" x14ac:dyDescent="0.2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 s="2">
        <v>159035.45000000001</v>
      </c>
      <c r="H9453">
        <v>1</v>
      </c>
      <c r="I9453">
        <v>1</v>
      </c>
      <c r="J9453">
        <v>0</v>
      </c>
      <c r="K9453" s="1">
        <v>2705.31</v>
      </c>
      <c r="L9453">
        <v>1</v>
      </c>
      <c r="M9453">
        <v>17</v>
      </c>
      <c r="N9453">
        <v>3230</v>
      </c>
      <c r="O9453">
        <v>1</v>
      </c>
      <c r="P9453">
        <v>125</v>
      </c>
      <c r="Q9453">
        <v>5.8823529411764705E-2</v>
      </c>
      <c r="R9453">
        <v>54910</v>
      </c>
      <c r="S9453" t="str" cm="1">
        <f t="array" ref="S9453">_xlfn.IFS(E9456&lt;30,"18-29",E9456&lt;45,"30-44",TRUE,"45+")</f>
        <v>45+</v>
      </c>
      <c r="T9453" t="str" cm="1">
        <f t="array" ref="T9453">_xlfn.IFS(F9453&lt;=2,"0-2 Years",F9453&lt;=5,"3-5 Years",F9453&lt;=8,"6-8 Years",TRUE,"9-10 Years")</f>
        <v>3-5 Years</v>
      </c>
      <c r="U9453" t="str" cm="1">
        <f t="array" ref="U9453">_xlfn.IFS(P9453&gt;60,"High Risk",P9453&gt;30,"Medium Risk",TRUE,"Low Risk")</f>
        <v>High Risk</v>
      </c>
      <c r="V9453">
        <f t="shared" si="147"/>
        <v>5</v>
      </c>
    </row>
    <row r="9454" spans="1:22" x14ac:dyDescent="0.2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 s="2">
        <v>0</v>
      </c>
      <c r="H9454">
        <v>2</v>
      </c>
      <c r="I9454">
        <v>1</v>
      </c>
      <c r="J9454">
        <v>0</v>
      </c>
      <c r="K9454" s="1">
        <v>30546.400000000001</v>
      </c>
      <c r="L9454">
        <v>0</v>
      </c>
      <c r="M9454">
        <v>30</v>
      </c>
      <c r="N9454">
        <v>1784</v>
      </c>
      <c r="O9454">
        <v>7</v>
      </c>
      <c r="P9454">
        <v>113</v>
      </c>
      <c r="Q9454">
        <v>0.23333333333333334</v>
      </c>
      <c r="R9454">
        <v>53520</v>
      </c>
      <c r="S9454" t="str" cm="1">
        <f t="array" ref="S9454">_xlfn.IFS(E9457&lt;30,"18-29",E9457&lt;45,"30-44",TRUE,"45+")</f>
        <v>45+</v>
      </c>
      <c r="T9454" t="str" cm="1">
        <f t="array" ref="T9454">_xlfn.IFS(F9454&lt;=2,"0-2 Years",F9454&lt;=5,"3-5 Years",F9454&lt;=8,"6-8 Years",TRUE,"9-10 Years")</f>
        <v>3-5 Years</v>
      </c>
      <c r="U9454" t="str" cm="1">
        <f t="array" ref="U9454">_xlfn.IFS(P9454&gt;60,"High Risk",P9454&gt;30,"Medium Risk",TRUE,"Low Risk")</f>
        <v>High Risk</v>
      </c>
      <c r="V9454">
        <f t="shared" si="147"/>
        <v>6</v>
      </c>
    </row>
    <row r="9455" spans="1:22" hidden="1" x14ac:dyDescent="0.2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 s="2">
        <v>156811.74</v>
      </c>
      <c r="H9455">
        <v>1</v>
      </c>
      <c r="I9455">
        <v>1</v>
      </c>
      <c r="J9455">
        <v>1</v>
      </c>
      <c r="K9455" s="1">
        <v>149402.59</v>
      </c>
      <c r="L9455">
        <v>0</v>
      </c>
      <c r="M9455">
        <v>3</v>
      </c>
      <c r="N9455">
        <v>4451</v>
      </c>
      <c r="O9455">
        <v>2</v>
      </c>
      <c r="P9455">
        <v>92</v>
      </c>
      <c r="Q9455">
        <v>0.66666666666666663</v>
      </c>
      <c r="R9455">
        <v>13353</v>
      </c>
      <c r="S9455" t="str" cm="1">
        <f t="array" ref="S9455">_xlfn.IFS(E9458&lt;30,"18-29",E9458&lt;45,"30-44",TRUE,"45+")</f>
        <v>30-44</v>
      </c>
      <c r="T9455" t="str" cm="1">
        <f t="array" ref="T9455">_xlfn.IFS(F9455&lt;=2,"0-2 Years",F9455&lt;=5,"3-5 Years",F9455&lt;=8,"6-8 Years",TRUE,"9-10 Years")</f>
        <v>6-8 Years</v>
      </c>
      <c r="U9455" t="str" cm="1">
        <f t="array" ref="U9455">_xlfn.IFS(P9455&gt;60,"High Risk",P9455&gt;30,"Medium Risk",TRUE,"Low Risk")</f>
        <v>High Risk</v>
      </c>
      <c r="V9455">
        <f t="shared" si="147"/>
        <v>2</v>
      </c>
    </row>
    <row r="9456" spans="1:22" hidden="1" x14ac:dyDescent="0.2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 s="2">
        <v>0</v>
      </c>
      <c r="H9456">
        <v>2</v>
      </c>
      <c r="I9456">
        <v>1</v>
      </c>
      <c r="J9456">
        <v>1</v>
      </c>
      <c r="K9456" s="1">
        <v>118429.02</v>
      </c>
      <c r="L9456">
        <v>0</v>
      </c>
      <c r="M9456">
        <v>13</v>
      </c>
      <c r="N9456">
        <v>1340</v>
      </c>
      <c r="O9456">
        <v>3</v>
      </c>
      <c r="P9456">
        <v>147</v>
      </c>
      <c r="Q9456">
        <v>0.23076923076923078</v>
      </c>
      <c r="R9456">
        <v>17420</v>
      </c>
      <c r="S9456" t="str" cm="1">
        <f t="array" ref="S9456">_xlfn.IFS(E9459&lt;30,"18-29",E9459&lt;45,"30-44",TRUE,"45+")</f>
        <v>18-29</v>
      </c>
      <c r="T9456" t="str" cm="1">
        <f t="array" ref="T9456">_xlfn.IFS(F9456&lt;=2,"0-2 Years",F9456&lt;=5,"3-5 Years",F9456&lt;=8,"6-8 Years",TRUE,"9-10 Years")</f>
        <v>3-5 Years</v>
      </c>
      <c r="U9456" t="str" cm="1">
        <f t="array" ref="U9456">_xlfn.IFS(P9456&gt;60,"High Risk",P9456&gt;30,"Medium Risk",TRUE,"Low Risk")</f>
        <v>High Risk</v>
      </c>
      <c r="V9456">
        <f t="shared" si="147"/>
        <v>4</v>
      </c>
    </row>
    <row r="9457" spans="1:22" hidden="1" x14ac:dyDescent="0.2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 s="2">
        <v>0</v>
      </c>
      <c r="H9457">
        <v>2</v>
      </c>
      <c r="I9457">
        <v>1</v>
      </c>
      <c r="J9457">
        <v>1</v>
      </c>
      <c r="K9457" s="1">
        <v>58442.25</v>
      </c>
      <c r="L9457">
        <v>0</v>
      </c>
      <c r="M9457">
        <v>4</v>
      </c>
      <c r="N9457">
        <v>3323</v>
      </c>
      <c r="O9457">
        <v>6</v>
      </c>
      <c r="P9457">
        <v>123</v>
      </c>
      <c r="Q9457">
        <v>1</v>
      </c>
      <c r="R9457">
        <v>13292</v>
      </c>
      <c r="S9457" t="str" cm="1">
        <f t="array" ref="S9457">_xlfn.IFS(E9460&lt;30,"18-29",E9460&lt;45,"30-44",TRUE,"45+")</f>
        <v>30-44</v>
      </c>
      <c r="T9457" t="str" cm="1">
        <f t="array" ref="T9457">_xlfn.IFS(F9457&lt;=2,"0-2 Years",F9457&lt;=5,"3-5 Years",F9457&lt;=8,"6-8 Years",TRUE,"9-10 Years")</f>
        <v>3-5 Years</v>
      </c>
      <c r="U9457" t="str" cm="1">
        <f t="array" ref="U9457">_xlfn.IFS(P9457&gt;60,"High Risk",P9457&gt;30,"Medium Risk",TRUE,"Low Risk")</f>
        <v>High Risk</v>
      </c>
      <c r="V9457">
        <f t="shared" si="147"/>
        <v>4</v>
      </c>
    </row>
    <row r="9458" spans="1:22" hidden="1" x14ac:dyDescent="0.2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 s="2">
        <v>150555.82999999999</v>
      </c>
      <c r="H9458">
        <v>1</v>
      </c>
      <c r="I9458">
        <v>1</v>
      </c>
      <c r="J9458">
        <v>0</v>
      </c>
      <c r="K9458" s="1">
        <v>30414.17</v>
      </c>
      <c r="L9458">
        <v>0</v>
      </c>
      <c r="M9458">
        <v>16</v>
      </c>
      <c r="N9458">
        <v>4810</v>
      </c>
      <c r="O9458">
        <v>2</v>
      </c>
      <c r="P9458">
        <v>166</v>
      </c>
      <c r="Q9458">
        <v>0.125</v>
      </c>
      <c r="R9458">
        <v>76960</v>
      </c>
      <c r="S9458" t="str" cm="1">
        <f t="array" ref="S9458">_xlfn.IFS(E9461&lt;30,"18-29",E9461&lt;45,"30-44",TRUE,"45+")</f>
        <v>45+</v>
      </c>
      <c r="T9458" t="str" cm="1">
        <f t="array" ref="T9458">_xlfn.IFS(F9458&lt;=2,"0-2 Years",F9458&lt;=5,"3-5 Years",F9458&lt;=8,"6-8 Years",TRUE,"9-10 Years")</f>
        <v>6-8 Years</v>
      </c>
      <c r="U9458" t="str" cm="1">
        <f t="array" ref="U9458">_xlfn.IFS(P9458&gt;60,"High Risk",P9458&gt;30,"Medium Risk",TRUE,"Low Risk")</f>
        <v>High Risk</v>
      </c>
      <c r="V9458">
        <f t="shared" si="147"/>
        <v>5</v>
      </c>
    </row>
    <row r="9459" spans="1:22" hidden="1" x14ac:dyDescent="0.2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 s="2">
        <v>109137.12</v>
      </c>
      <c r="H9459">
        <v>1</v>
      </c>
      <c r="I9459">
        <v>1</v>
      </c>
      <c r="J9459">
        <v>1</v>
      </c>
      <c r="K9459" s="1">
        <v>58814.41</v>
      </c>
      <c r="L9459">
        <v>0</v>
      </c>
      <c r="M9459">
        <v>13</v>
      </c>
      <c r="N9459">
        <v>1211</v>
      </c>
      <c r="O9459">
        <v>0</v>
      </c>
      <c r="P9459">
        <v>144</v>
      </c>
      <c r="Q9459">
        <v>0</v>
      </c>
      <c r="R9459">
        <v>15743</v>
      </c>
      <c r="S9459" t="str" cm="1">
        <f t="array" ref="S9459">_xlfn.IFS(E9462&lt;30,"18-29",E9462&lt;45,"30-44",TRUE,"45+")</f>
        <v>30-44</v>
      </c>
      <c r="T9459" t="str" cm="1">
        <f t="array" ref="T9459">_xlfn.IFS(F9459&lt;=2,"0-2 Years",F9459&lt;=5,"3-5 Years",F9459&lt;=8,"6-8 Years",TRUE,"9-10 Years")</f>
        <v>0-2 Years</v>
      </c>
      <c r="U9459" t="str" cm="1">
        <f t="array" ref="U9459">_xlfn.IFS(P9459&gt;60,"High Risk",P9459&gt;30,"Medium Risk",TRUE,"Low Risk")</f>
        <v>High Risk</v>
      </c>
      <c r="V9459">
        <f t="shared" si="147"/>
        <v>3</v>
      </c>
    </row>
    <row r="9460" spans="1:22" hidden="1" x14ac:dyDescent="0.2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 s="2">
        <v>158351.01999999999</v>
      </c>
      <c r="H9460">
        <v>2</v>
      </c>
      <c r="I9460">
        <v>1</v>
      </c>
      <c r="J9460">
        <v>0</v>
      </c>
      <c r="K9460" s="1">
        <v>155304.53</v>
      </c>
      <c r="L9460">
        <v>0</v>
      </c>
      <c r="M9460">
        <v>22</v>
      </c>
      <c r="N9460">
        <v>3702</v>
      </c>
      <c r="O9460">
        <v>4</v>
      </c>
      <c r="P9460">
        <v>110</v>
      </c>
      <c r="Q9460">
        <v>0.18181818181818182</v>
      </c>
      <c r="R9460">
        <v>81444</v>
      </c>
      <c r="S9460" t="str" cm="1">
        <f t="array" ref="S9460">_xlfn.IFS(E9463&lt;30,"18-29",E9463&lt;45,"30-44",TRUE,"45+")</f>
        <v>30-44</v>
      </c>
      <c r="T9460" t="str" cm="1">
        <f t="array" ref="T9460">_xlfn.IFS(F9460&lt;=2,"0-2 Years",F9460&lt;=5,"3-5 Years",F9460&lt;=8,"6-8 Years",TRUE,"9-10 Years")</f>
        <v>6-8 Years</v>
      </c>
      <c r="U9460" t="str" cm="1">
        <f t="array" ref="U9460">_xlfn.IFS(P9460&gt;60,"High Risk",P9460&gt;30,"Medium Risk",TRUE,"Low Risk")</f>
        <v>High Risk</v>
      </c>
      <c r="V9460">
        <f t="shared" si="147"/>
        <v>3</v>
      </c>
    </row>
    <row r="9461" spans="1:22" x14ac:dyDescent="0.2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 s="2">
        <v>0</v>
      </c>
      <c r="H9461">
        <v>1</v>
      </c>
      <c r="I9461">
        <v>1</v>
      </c>
      <c r="J9461">
        <v>0</v>
      </c>
      <c r="K9461" s="1">
        <v>187943.6</v>
      </c>
      <c r="L9461">
        <v>0</v>
      </c>
      <c r="M9461">
        <v>5</v>
      </c>
      <c r="N9461">
        <v>2969</v>
      </c>
      <c r="O9461">
        <v>7</v>
      </c>
      <c r="P9461">
        <v>123</v>
      </c>
      <c r="Q9461">
        <v>1</v>
      </c>
      <c r="R9461">
        <v>14845</v>
      </c>
      <c r="S9461" t="str" cm="1">
        <f t="array" ref="S9461">_xlfn.IFS(E9464&lt;30,"18-29",E9464&lt;45,"30-44",TRUE,"45+")</f>
        <v>45+</v>
      </c>
      <c r="T9461" t="str" cm="1">
        <f t="array" ref="T9461">_xlfn.IFS(F9461&lt;=2,"0-2 Years",F9461&lt;=5,"3-5 Years",F9461&lt;=8,"6-8 Years",TRUE,"9-10 Years")</f>
        <v>9-10 Years</v>
      </c>
      <c r="U9461" t="str" cm="1">
        <f t="array" ref="U9461">_xlfn.IFS(P9461&gt;60,"High Risk",P9461&gt;30,"Medium Risk",TRUE,"Low Risk")</f>
        <v>High Risk</v>
      </c>
      <c r="V9461">
        <f t="shared" si="147"/>
        <v>9</v>
      </c>
    </row>
    <row r="9462" spans="1:22" hidden="1" x14ac:dyDescent="0.2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 s="2">
        <v>0</v>
      </c>
      <c r="H9462">
        <v>2</v>
      </c>
      <c r="I9462">
        <v>1</v>
      </c>
      <c r="J9462">
        <v>1</v>
      </c>
      <c r="K9462" s="1">
        <v>43036.6</v>
      </c>
      <c r="L9462">
        <v>0</v>
      </c>
      <c r="M9462">
        <v>3</v>
      </c>
      <c r="N9462">
        <v>3903</v>
      </c>
      <c r="O9462">
        <v>7</v>
      </c>
      <c r="P9462">
        <v>65</v>
      </c>
      <c r="Q9462">
        <v>1</v>
      </c>
      <c r="R9462">
        <v>11709</v>
      </c>
      <c r="S9462" t="str" cm="1">
        <f t="array" ref="S9462">_xlfn.IFS(E9465&lt;30,"18-29",E9465&lt;45,"30-44",TRUE,"45+")</f>
        <v>18-29</v>
      </c>
      <c r="T9462" t="str" cm="1">
        <f t="array" ref="T9462">_xlfn.IFS(F9462&lt;=2,"0-2 Years",F9462&lt;=5,"3-5 Years",F9462&lt;=8,"6-8 Years",TRUE,"9-10 Years")</f>
        <v>6-8 Years</v>
      </c>
      <c r="U9462" t="str" cm="1">
        <f t="array" ref="U9462">_xlfn.IFS(P9462&gt;60,"High Risk",P9462&gt;30,"Medium Risk",TRUE,"Low Risk")</f>
        <v>High Risk</v>
      </c>
      <c r="V9462">
        <f t="shared" si="147"/>
        <v>3</v>
      </c>
    </row>
    <row r="9463" spans="1:22" hidden="1" x14ac:dyDescent="0.2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 s="2">
        <v>0</v>
      </c>
      <c r="H9463">
        <v>2</v>
      </c>
      <c r="I9463">
        <v>0</v>
      </c>
      <c r="J9463">
        <v>1</v>
      </c>
      <c r="K9463" s="1">
        <v>26543.279999999999</v>
      </c>
      <c r="L9463">
        <v>0</v>
      </c>
      <c r="M9463">
        <v>17</v>
      </c>
      <c r="N9463">
        <v>4794</v>
      </c>
      <c r="O9463">
        <v>10</v>
      </c>
      <c r="P9463">
        <v>136</v>
      </c>
      <c r="Q9463">
        <v>0.58823529411764708</v>
      </c>
      <c r="R9463">
        <v>81498</v>
      </c>
      <c r="S9463" t="str" cm="1">
        <f t="array" ref="S9463">_xlfn.IFS(E9466&lt;30,"18-29",E9466&lt;45,"30-44",TRUE,"45+")</f>
        <v>30-44</v>
      </c>
      <c r="T9463" t="str" cm="1">
        <f t="array" ref="T9463">_xlfn.IFS(F9463&lt;=2,"0-2 Years",F9463&lt;=5,"3-5 Years",F9463&lt;=8,"6-8 Years",TRUE,"9-10 Years")</f>
        <v>3-5 Years</v>
      </c>
      <c r="U9463" t="str" cm="1">
        <f t="array" ref="U9463">_xlfn.IFS(P9463&gt;60,"High Risk",P9463&gt;30,"Medium Risk",TRUE,"Low Risk")</f>
        <v>High Risk</v>
      </c>
      <c r="V9463">
        <f t="shared" si="147"/>
        <v>3</v>
      </c>
    </row>
    <row r="9464" spans="1:22" x14ac:dyDescent="0.2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 s="2">
        <v>0</v>
      </c>
      <c r="H9464">
        <v>2</v>
      </c>
      <c r="I9464">
        <v>1</v>
      </c>
      <c r="J9464">
        <v>0</v>
      </c>
      <c r="K9464" s="1">
        <v>171928.04</v>
      </c>
      <c r="L9464">
        <v>0</v>
      </c>
      <c r="M9464">
        <v>29</v>
      </c>
      <c r="N9464">
        <v>3196</v>
      </c>
      <c r="O9464">
        <v>5</v>
      </c>
      <c r="P9464">
        <v>95</v>
      </c>
      <c r="Q9464">
        <v>0.17241379310344829</v>
      </c>
      <c r="R9464">
        <v>92684</v>
      </c>
      <c r="S9464" t="str" cm="1">
        <f t="array" ref="S9464">_xlfn.IFS(E9467&lt;30,"18-29",E9467&lt;45,"30-44",TRUE,"45+")</f>
        <v>45+</v>
      </c>
      <c r="T9464" t="str" cm="1">
        <f t="array" ref="T9464">_xlfn.IFS(F9464&lt;=2,"0-2 Years",F9464&lt;=5,"3-5 Years",F9464&lt;=8,"6-8 Years",TRUE,"9-10 Years")</f>
        <v>6-8 Years</v>
      </c>
      <c r="U9464" t="str" cm="1">
        <f t="array" ref="U9464">_xlfn.IFS(P9464&gt;60,"High Risk",P9464&gt;30,"Medium Risk",TRUE,"Low Risk")</f>
        <v>High Risk</v>
      </c>
      <c r="V9464">
        <f t="shared" si="147"/>
        <v>7</v>
      </c>
    </row>
    <row r="9465" spans="1:22" hidden="1" x14ac:dyDescent="0.2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 s="2">
        <v>0</v>
      </c>
      <c r="H9465">
        <v>1</v>
      </c>
      <c r="I9465">
        <v>0</v>
      </c>
      <c r="J9465">
        <v>1</v>
      </c>
      <c r="K9465" s="1">
        <v>35611.35</v>
      </c>
      <c r="L9465">
        <v>0</v>
      </c>
      <c r="M9465">
        <v>2</v>
      </c>
      <c r="N9465">
        <v>2290</v>
      </c>
      <c r="O9465">
        <v>6</v>
      </c>
      <c r="P9465">
        <v>133</v>
      </c>
      <c r="Q9465">
        <v>1</v>
      </c>
      <c r="R9465">
        <v>4580</v>
      </c>
      <c r="S9465" t="str" cm="1">
        <f t="array" ref="S9465">_xlfn.IFS(E9468&lt;30,"18-29",E9468&lt;45,"30-44",TRUE,"45+")</f>
        <v>45+</v>
      </c>
      <c r="T9465" t="str" cm="1">
        <f t="array" ref="T9465">_xlfn.IFS(F9465&lt;=2,"0-2 Years",F9465&lt;=5,"3-5 Years",F9465&lt;=8,"6-8 Years",TRUE,"9-10 Years")</f>
        <v>6-8 Years</v>
      </c>
      <c r="U9465" t="str" cm="1">
        <f t="array" ref="U9465">_xlfn.IFS(P9465&gt;60,"High Risk",P9465&gt;30,"Medium Risk",TRUE,"Low Risk")</f>
        <v>High Risk</v>
      </c>
      <c r="V9465">
        <f t="shared" si="147"/>
        <v>5</v>
      </c>
    </row>
    <row r="9466" spans="1:22" x14ac:dyDescent="0.2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 s="2">
        <v>0</v>
      </c>
      <c r="H9466">
        <v>2</v>
      </c>
      <c r="I9466">
        <v>1</v>
      </c>
      <c r="J9466">
        <v>0</v>
      </c>
      <c r="K9466" s="1">
        <v>19047.23</v>
      </c>
      <c r="L9466">
        <v>0</v>
      </c>
      <c r="M9466">
        <v>20</v>
      </c>
      <c r="N9466">
        <v>4949</v>
      </c>
      <c r="O9466">
        <v>7</v>
      </c>
      <c r="P9466">
        <v>4</v>
      </c>
      <c r="Q9466">
        <v>0.35</v>
      </c>
      <c r="R9466">
        <v>98980</v>
      </c>
      <c r="S9466" t="str" cm="1">
        <f t="array" ref="S9466">_xlfn.IFS(E9469&lt;30,"18-29",E9469&lt;45,"30-44",TRUE,"45+")</f>
        <v>30-44</v>
      </c>
      <c r="T9466" t="str" cm="1">
        <f t="array" ref="T9466">_xlfn.IFS(F9466&lt;=2,"0-2 Years",F9466&lt;=5,"3-5 Years",F9466&lt;=8,"6-8 Years",TRUE,"9-10 Years")</f>
        <v>9-10 Years</v>
      </c>
      <c r="U9466" t="str" cm="1">
        <f t="array" ref="U9466">_xlfn.IFS(P9466&gt;60,"High Risk",P9466&gt;30,"Medium Risk",TRUE,"Low Risk")</f>
        <v>Low Risk</v>
      </c>
      <c r="V9466">
        <f t="shared" si="147"/>
        <v>6</v>
      </c>
    </row>
    <row r="9467" spans="1:22" hidden="1" x14ac:dyDescent="0.2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 s="2">
        <v>0</v>
      </c>
      <c r="H9467">
        <v>2</v>
      </c>
      <c r="I9467">
        <v>1</v>
      </c>
      <c r="J9467">
        <v>1</v>
      </c>
      <c r="K9467" s="1">
        <v>39820.129999999997</v>
      </c>
      <c r="L9467">
        <v>0</v>
      </c>
      <c r="M9467">
        <v>24</v>
      </c>
      <c r="N9467">
        <v>3235</v>
      </c>
      <c r="O9467">
        <v>8</v>
      </c>
      <c r="P9467">
        <v>21</v>
      </c>
      <c r="Q9467">
        <v>0.33333333333333331</v>
      </c>
      <c r="R9467">
        <v>77640</v>
      </c>
      <c r="S9467" t="str" cm="1">
        <f t="array" ref="S9467">_xlfn.IFS(E9470&lt;30,"18-29",E9470&lt;45,"30-44",TRUE,"45+")</f>
        <v>45+</v>
      </c>
      <c r="T9467" t="str" cm="1">
        <f t="array" ref="T9467">_xlfn.IFS(F9467&lt;=2,"0-2 Years",F9467&lt;=5,"3-5 Years",F9467&lt;=8,"6-8 Years",TRUE,"9-10 Years")</f>
        <v>0-2 Years</v>
      </c>
      <c r="U9467" t="str" cm="1">
        <f t="array" ref="U9467">_xlfn.IFS(P9467&gt;60,"High Risk",P9467&gt;30,"Medium Risk",TRUE,"Low Risk")</f>
        <v>Low Risk</v>
      </c>
      <c r="V9467">
        <f t="shared" si="147"/>
        <v>5</v>
      </c>
    </row>
    <row r="9468" spans="1:22" x14ac:dyDescent="0.2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 s="2">
        <v>0</v>
      </c>
      <c r="H9468">
        <v>1</v>
      </c>
      <c r="I9468">
        <v>1</v>
      </c>
      <c r="J9468">
        <v>0</v>
      </c>
      <c r="K9468" s="1">
        <v>129013.59</v>
      </c>
      <c r="L9468">
        <v>1</v>
      </c>
      <c r="M9468">
        <v>26</v>
      </c>
      <c r="N9468">
        <v>1034</v>
      </c>
      <c r="O9468">
        <v>7</v>
      </c>
      <c r="P9468">
        <v>136</v>
      </c>
      <c r="Q9468">
        <v>0.26923076923076922</v>
      </c>
      <c r="R9468">
        <v>26884</v>
      </c>
      <c r="S9468" t="str" cm="1">
        <f t="array" ref="S9468">_xlfn.IFS(E9471&lt;30,"18-29",E9471&lt;45,"30-44",TRUE,"45+")</f>
        <v>18-29</v>
      </c>
      <c r="T9468" t="str" cm="1">
        <f t="array" ref="T9468">_xlfn.IFS(F9468&lt;=2,"0-2 Years",F9468&lt;=5,"3-5 Years",F9468&lt;=8,"6-8 Years",TRUE,"9-10 Years")</f>
        <v>0-2 Years</v>
      </c>
      <c r="U9468" t="str" cm="1">
        <f t="array" ref="U9468">_xlfn.IFS(P9468&gt;60,"High Risk",P9468&gt;30,"Medium Risk",TRUE,"Low Risk")</f>
        <v>High Risk</v>
      </c>
      <c r="V9468">
        <f t="shared" si="147"/>
        <v>10</v>
      </c>
    </row>
    <row r="9469" spans="1:22" x14ac:dyDescent="0.2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 s="2">
        <v>82729.490000000005</v>
      </c>
      <c r="H9469">
        <v>1</v>
      </c>
      <c r="I9469">
        <v>1</v>
      </c>
      <c r="J9469">
        <v>0</v>
      </c>
      <c r="K9469" s="1">
        <v>113810.12</v>
      </c>
      <c r="L9469">
        <v>0</v>
      </c>
      <c r="M9469">
        <v>26</v>
      </c>
      <c r="N9469">
        <v>4801</v>
      </c>
      <c r="O9469">
        <v>1</v>
      </c>
      <c r="P9469">
        <v>20</v>
      </c>
      <c r="Q9469">
        <v>3.8461538461538464E-2</v>
      </c>
      <c r="R9469">
        <v>124826</v>
      </c>
      <c r="S9469" t="str" cm="1">
        <f t="array" ref="S9469">_xlfn.IFS(E9472&lt;30,"18-29",E9472&lt;45,"30-44",TRUE,"45+")</f>
        <v>18-29</v>
      </c>
      <c r="T9469" t="str" cm="1">
        <f t="array" ref="T9469">_xlfn.IFS(F9469&lt;=2,"0-2 Years",F9469&lt;=5,"3-5 Years",F9469&lt;=8,"6-8 Years",TRUE,"9-10 Years")</f>
        <v>0-2 Years</v>
      </c>
      <c r="U9469" t="str" cm="1">
        <f t="array" ref="U9469">_xlfn.IFS(P9469&gt;60,"High Risk",P9469&gt;30,"Medium Risk",TRUE,"Low Risk")</f>
        <v>Low Risk</v>
      </c>
      <c r="V9469">
        <f t="shared" si="147"/>
        <v>6</v>
      </c>
    </row>
    <row r="9470" spans="1:22" hidden="1" x14ac:dyDescent="0.2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 s="2">
        <v>142765.24</v>
      </c>
      <c r="H9470">
        <v>2</v>
      </c>
      <c r="I9470">
        <v>1</v>
      </c>
      <c r="J9470">
        <v>0</v>
      </c>
      <c r="K9470" s="1">
        <v>34749.65</v>
      </c>
      <c r="L9470">
        <v>0</v>
      </c>
      <c r="M9470">
        <v>11</v>
      </c>
      <c r="N9470">
        <v>2226</v>
      </c>
      <c r="O9470">
        <v>9</v>
      </c>
      <c r="P9470">
        <v>28</v>
      </c>
      <c r="Q9470">
        <v>0.81818181818181823</v>
      </c>
      <c r="R9470">
        <v>24486</v>
      </c>
      <c r="S9470" t="str" cm="1">
        <f t="array" ref="S9470">_xlfn.IFS(E9473&lt;30,"18-29",E9473&lt;45,"30-44",TRUE,"45+")</f>
        <v>18-29</v>
      </c>
      <c r="T9470" t="str" cm="1">
        <f t="array" ref="T9470">_xlfn.IFS(F9470&lt;=2,"0-2 Years",F9470&lt;=5,"3-5 Years",F9470&lt;=8,"6-8 Years",TRUE,"9-10 Years")</f>
        <v>9-10 Years</v>
      </c>
      <c r="U9470" t="str" cm="1">
        <f t="array" ref="U9470">_xlfn.IFS(P9470&gt;60,"High Risk",P9470&gt;30,"Medium Risk",TRUE,"Low Risk")</f>
        <v>Low Risk</v>
      </c>
      <c r="V9470">
        <f t="shared" si="147"/>
        <v>3</v>
      </c>
    </row>
    <row r="9471" spans="1:22" hidden="1" x14ac:dyDescent="0.2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 s="2">
        <v>121172.97</v>
      </c>
      <c r="H9471">
        <v>1</v>
      </c>
      <c r="I9471">
        <v>1</v>
      </c>
      <c r="J9471">
        <v>1</v>
      </c>
      <c r="K9471" s="1">
        <v>56268.98</v>
      </c>
      <c r="L9471">
        <v>0</v>
      </c>
      <c r="M9471">
        <v>8</v>
      </c>
      <c r="N9471">
        <v>1008</v>
      </c>
      <c r="O9471">
        <v>8</v>
      </c>
      <c r="P9471">
        <v>146</v>
      </c>
      <c r="Q9471">
        <v>1</v>
      </c>
      <c r="R9471">
        <v>8064</v>
      </c>
      <c r="S9471" t="str" cm="1">
        <f t="array" ref="S9471">_xlfn.IFS(E9474&lt;30,"18-29",E9474&lt;45,"30-44",TRUE,"45+")</f>
        <v>45+</v>
      </c>
      <c r="T9471" t="str" cm="1">
        <f t="array" ref="T9471">_xlfn.IFS(F9471&lt;=2,"0-2 Years",F9471&lt;=5,"3-5 Years",F9471&lt;=8,"6-8 Years",TRUE,"9-10 Years")</f>
        <v>3-5 Years</v>
      </c>
      <c r="U9471" t="str" cm="1">
        <f t="array" ref="U9471">_xlfn.IFS(P9471&gt;60,"High Risk",P9471&gt;30,"Medium Risk",TRUE,"Low Risk")</f>
        <v>High Risk</v>
      </c>
      <c r="V9471">
        <f t="shared" si="147"/>
        <v>2</v>
      </c>
    </row>
    <row r="9472" spans="1:22" hidden="1" x14ac:dyDescent="0.2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 s="2">
        <v>132932.14000000001</v>
      </c>
      <c r="H9472">
        <v>2</v>
      </c>
      <c r="I9472">
        <v>1</v>
      </c>
      <c r="J9472">
        <v>1</v>
      </c>
      <c r="K9472" s="1">
        <v>46630.47</v>
      </c>
      <c r="L9472">
        <v>0</v>
      </c>
      <c r="M9472">
        <v>18</v>
      </c>
      <c r="N9472">
        <v>1247</v>
      </c>
      <c r="O9472">
        <v>1</v>
      </c>
      <c r="P9472">
        <v>146</v>
      </c>
      <c r="Q9472">
        <v>5.5555555555555552E-2</v>
      </c>
      <c r="R9472">
        <v>22446</v>
      </c>
      <c r="S9472" t="str" cm="1">
        <f t="array" ref="S9472">_xlfn.IFS(E9475&lt;30,"18-29",E9475&lt;45,"30-44",TRUE,"45+")</f>
        <v>45+</v>
      </c>
      <c r="T9472" t="str" cm="1">
        <f t="array" ref="T9472">_xlfn.IFS(F9472&lt;=2,"0-2 Years",F9472&lt;=5,"3-5 Years",F9472&lt;=8,"6-8 Years",TRUE,"9-10 Years")</f>
        <v>9-10 Years</v>
      </c>
      <c r="U9472" t="str" cm="1">
        <f t="array" ref="U9472">_xlfn.IFS(P9472&gt;60,"High Risk",P9472&gt;30,"Medium Risk",TRUE,"Low Risk")</f>
        <v>High Risk</v>
      </c>
      <c r="V9472">
        <f t="shared" si="147"/>
        <v>0</v>
      </c>
    </row>
    <row r="9473" spans="1:22" hidden="1" x14ac:dyDescent="0.2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 s="2">
        <v>123374.46</v>
      </c>
      <c r="H9473">
        <v>1</v>
      </c>
      <c r="I9473">
        <v>1</v>
      </c>
      <c r="J9473">
        <v>1</v>
      </c>
      <c r="K9473" s="1">
        <v>124906.59</v>
      </c>
      <c r="L9473">
        <v>0</v>
      </c>
      <c r="M9473">
        <v>17</v>
      </c>
      <c r="N9473">
        <v>2802</v>
      </c>
      <c r="O9473">
        <v>1</v>
      </c>
      <c r="P9473">
        <v>71</v>
      </c>
      <c r="Q9473">
        <v>5.8823529411764705E-2</v>
      </c>
      <c r="R9473">
        <v>47634</v>
      </c>
      <c r="S9473" t="str" cm="1">
        <f t="array" ref="S9473">_xlfn.IFS(E9476&lt;30,"18-29",E9476&lt;45,"30-44",TRUE,"45+")</f>
        <v>45+</v>
      </c>
      <c r="T9473" t="str" cm="1">
        <f t="array" ref="T9473">_xlfn.IFS(F9473&lt;=2,"0-2 Years",F9473&lt;=5,"3-5 Years",F9473&lt;=8,"6-8 Years",TRUE,"9-10 Years")</f>
        <v>6-8 Years</v>
      </c>
      <c r="U9473" t="str" cm="1">
        <f t="array" ref="U9473">_xlfn.IFS(P9473&gt;60,"High Risk",P9473&gt;30,"Medium Risk",TRUE,"Low Risk")</f>
        <v>High Risk</v>
      </c>
      <c r="V9473">
        <f t="shared" si="147"/>
        <v>2</v>
      </c>
    </row>
    <row r="9474" spans="1:22" hidden="1" x14ac:dyDescent="0.2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 s="2">
        <v>161371.5</v>
      </c>
      <c r="H9474">
        <v>1</v>
      </c>
      <c r="I9474">
        <v>1</v>
      </c>
      <c r="J9474">
        <v>1</v>
      </c>
      <c r="K9474" s="1">
        <v>134869.93</v>
      </c>
      <c r="L9474">
        <v>0</v>
      </c>
      <c r="M9474">
        <v>16</v>
      </c>
      <c r="N9474">
        <v>4792</v>
      </c>
      <c r="O9474">
        <v>3</v>
      </c>
      <c r="P9474">
        <v>49</v>
      </c>
      <c r="Q9474">
        <v>0.1875</v>
      </c>
      <c r="R9474">
        <v>76672</v>
      </c>
      <c r="S9474" t="str" cm="1">
        <f t="array" ref="S9474">_xlfn.IFS(E9477&lt;30,"18-29",E9477&lt;45,"30-44",TRUE,"45+")</f>
        <v>45+</v>
      </c>
      <c r="T9474" t="str" cm="1">
        <f t="array" ref="T9474">_xlfn.IFS(F9474&lt;=2,"0-2 Years",F9474&lt;=5,"3-5 Years",F9474&lt;=8,"6-8 Years",TRUE,"9-10 Years")</f>
        <v>0-2 Years</v>
      </c>
      <c r="U9474" t="str" cm="1">
        <f t="array" ref="U9474">_xlfn.IFS(P9474&gt;60,"High Risk",P9474&gt;30,"Medium Risk",TRUE,"Low Risk")</f>
        <v>Medium Risk</v>
      </c>
      <c r="V9474">
        <f t="shared" si="147"/>
        <v>4</v>
      </c>
    </row>
    <row r="9475" spans="1:22" x14ac:dyDescent="0.2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 s="2">
        <v>0</v>
      </c>
      <c r="H9475">
        <v>2</v>
      </c>
      <c r="I9475">
        <v>0</v>
      </c>
      <c r="J9475">
        <v>0</v>
      </c>
      <c r="K9475" s="1">
        <v>36697.480000000003</v>
      </c>
      <c r="L9475">
        <v>1</v>
      </c>
      <c r="M9475">
        <v>24</v>
      </c>
      <c r="N9475">
        <v>1669</v>
      </c>
      <c r="O9475">
        <v>3</v>
      </c>
      <c r="P9475">
        <v>40</v>
      </c>
      <c r="Q9475">
        <v>0.125</v>
      </c>
      <c r="R9475">
        <v>40056</v>
      </c>
      <c r="S9475" t="str" cm="1">
        <f t="array" ref="S9475">_xlfn.IFS(E9478&lt;30,"18-29",E9478&lt;45,"30-44",TRUE,"45+")</f>
        <v>45+</v>
      </c>
      <c r="T9475" t="str" cm="1">
        <f t="array" ref="T9475">_xlfn.IFS(F9475&lt;=2,"0-2 Years",F9475&lt;=5,"3-5 Years",F9475&lt;=8,"6-8 Years",TRUE,"9-10 Years")</f>
        <v>3-5 Years</v>
      </c>
      <c r="U9475" t="str" cm="1">
        <f t="array" ref="U9475">_xlfn.IFS(P9475&gt;60,"High Risk",P9475&gt;30,"Medium Risk",TRUE,"Low Risk")</f>
        <v>Medium Risk</v>
      </c>
      <c r="V9475">
        <f t="shared" ref="V9475:V9538" si="148">IF(J9475=0,3,0)+IF(G9475=0,3,0)+IF(H9475=1,2,0)+IF(E9475&gt;45,1,0)+IF(F9475&lt;3,1,0)</f>
        <v>6</v>
      </c>
    </row>
    <row r="9476" spans="1:22" hidden="1" x14ac:dyDescent="0.2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 s="2">
        <v>79563.360000000001</v>
      </c>
      <c r="H9476">
        <v>2</v>
      </c>
      <c r="I9476">
        <v>1</v>
      </c>
      <c r="J9476">
        <v>1</v>
      </c>
      <c r="K9476" s="1">
        <v>172200.91</v>
      </c>
      <c r="L9476">
        <v>0</v>
      </c>
      <c r="M9476">
        <v>13</v>
      </c>
      <c r="N9476">
        <v>153</v>
      </c>
      <c r="O9476">
        <v>6</v>
      </c>
      <c r="P9476">
        <v>108</v>
      </c>
      <c r="Q9476">
        <v>0.46153846153846156</v>
      </c>
      <c r="R9476">
        <v>1989</v>
      </c>
      <c r="S9476" t="str" cm="1">
        <f t="array" ref="S9476">_xlfn.IFS(E9479&lt;30,"18-29",E9479&lt;45,"30-44",TRUE,"45+")</f>
        <v>30-44</v>
      </c>
      <c r="T9476" t="str" cm="1">
        <f t="array" ref="T9476">_xlfn.IFS(F9476&lt;=2,"0-2 Years",F9476&lt;=5,"3-5 Years",F9476&lt;=8,"6-8 Years",TRUE,"9-10 Years")</f>
        <v>6-8 Years</v>
      </c>
      <c r="U9476" t="str" cm="1">
        <f t="array" ref="U9476">_xlfn.IFS(P9476&gt;60,"High Risk",P9476&gt;30,"Medium Risk",TRUE,"Low Risk")</f>
        <v>High Risk</v>
      </c>
      <c r="V9476">
        <f t="shared" si="148"/>
        <v>1</v>
      </c>
    </row>
    <row r="9477" spans="1:22" x14ac:dyDescent="0.2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 s="2">
        <v>0</v>
      </c>
      <c r="H9477">
        <v>2</v>
      </c>
      <c r="I9477">
        <v>1</v>
      </c>
      <c r="J9477">
        <v>0</v>
      </c>
      <c r="K9477" s="1">
        <v>137136.46</v>
      </c>
      <c r="L9477">
        <v>0</v>
      </c>
      <c r="M9477">
        <v>26</v>
      </c>
      <c r="N9477">
        <v>687</v>
      </c>
      <c r="O9477">
        <v>8</v>
      </c>
      <c r="P9477">
        <v>32</v>
      </c>
      <c r="Q9477">
        <v>0.30769230769230771</v>
      </c>
      <c r="R9477">
        <v>17862</v>
      </c>
      <c r="S9477" t="str" cm="1">
        <f t="array" ref="S9477">_xlfn.IFS(E9480&lt;30,"18-29",E9480&lt;45,"30-44",TRUE,"45+")</f>
        <v>45+</v>
      </c>
      <c r="T9477" t="str" cm="1">
        <f t="array" ref="T9477">_xlfn.IFS(F9477&lt;=2,"0-2 Years",F9477&lt;=5,"3-5 Years",F9477&lt;=8,"6-8 Years",TRUE,"9-10 Years")</f>
        <v>0-2 Years</v>
      </c>
      <c r="U9477" t="str" cm="1">
        <f t="array" ref="U9477">_xlfn.IFS(P9477&gt;60,"High Risk",P9477&gt;30,"Medium Risk",TRUE,"Low Risk")</f>
        <v>Medium Risk</v>
      </c>
      <c r="V9477">
        <f t="shared" si="148"/>
        <v>8</v>
      </c>
    </row>
    <row r="9478" spans="1:22" x14ac:dyDescent="0.2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 s="2">
        <v>138232.24</v>
      </c>
      <c r="H9478">
        <v>1</v>
      </c>
      <c r="I9478">
        <v>1</v>
      </c>
      <c r="J9478">
        <v>0</v>
      </c>
      <c r="K9478" s="1">
        <v>57594.78</v>
      </c>
      <c r="L9478">
        <v>0</v>
      </c>
      <c r="M9478">
        <v>1</v>
      </c>
      <c r="N9478">
        <v>2458</v>
      </c>
      <c r="O9478">
        <v>0</v>
      </c>
      <c r="P9478">
        <v>103</v>
      </c>
      <c r="Q9478">
        <v>0</v>
      </c>
      <c r="R9478">
        <v>2458</v>
      </c>
      <c r="S9478" t="str" cm="1">
        <f t="array" ref="S9478">_xlfn.IFS(E9481&lt;30,"18-29",E9481&lt;45,"30-44",TRUE,"45+")</f>
        <v>30-44</v>
      </c>
      <c r="T9478" t="str" cm="1">
        <f t="array" ref="T9478">_xlfn.IFS(F9478&lt;=2,"0-2 Years",F9478&lt;=5,"3-5 Years",F9478&lt;=8,"6-8 Years",TRUE,"9-10 Years")</f>
        <v>6-8 Years</v>
      </c>
      <c r="U9478" t="str" cm="1">
        <f t="array" ref="U9478">_xlfn.IFS(P9478&gt;60,"High Risk",P9478&gt;30,"Medium Risk",TRUE,"Low Risk")</f>
        <v>High Risk</v>
      </c>
      <c r="V9478">
        <f t="shared" si="148"/>
        <v>6</v>
      </c>
    </row>
    <row r="9479" spans="1:22" x14ac:dyDescent="0.2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 s="2">
        <v>0</v>
      </c>
      <c r="H9479">
        <v>1</v>
      </c>
      <c r="I9479">
        <v>0</v>
      </c>
      <c r="J9479">
        <v>0</v>
      </c>
      <c r="K9479" s="1">
        <v>36548</v>
      </c>
      <c r="L9479">
        <v>1</v>
      </c>
      <c r="M9479">
        <v>19</v>
      </c>
      <c r="N9479">
        <v>1177</v>
      </c>
      <c r="O9479">
        <v>10</v>
      </c>
      <c r="P9479">
        <v>114</v>
      </c>
      <c r="Q9479">
        <v>0.52631578947368418</v>
      </c>
      <c r="R9479">
        <v>22363</v>
      </c>
      <c r="S9479" t="str" cm="1">
        <f t="array" ref="S9479">_xlfn.IFS(E9482&lt;30,"18-29",E9482&lt;45,"30-44",TRUE,"45+")</f>
        <v>30-44</v>
      </c>
      <c r="T9479" t="str" cm="1">
        <f t="array" ref="T9479">_xlfn.IFS(F9479&lt;=2,"0-2 Years",F9479&lt;=5,"3-5 Years",F9479&lt;=8,"6-8 Years",TRUE,"9-10 Years")</f>
        <v>3-5 Years</v>
      </c>
      <c r="U9479" t="str" cm="1">
        <f t="array" ref="U9479">_xlfn.IFS(P9479&gt;60,"High Risk",P9479&gt;30,"Medium Risk",TRUE,"Low Risk")</f>
        <v>High Risk</v>
      </c>
      <c r="V9479">
        <f t="shared" si="148"/>
        <v>8</v>
      </c>
    </row>
    <row r="9480" spans="1:22" x14ac:dyDescent="0.2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 s="2">
        <v>81571.05</v>
      </c>
      <c r="H9480">
        <v>1</v>
      </c>
      <c r="I9480">
        <v>1</v>
      </c>
      <c r="J9480">
        <v>0</v>
      </c>
      <c r="K9480" s="1">
        <v>182960.46</v>
      </c>
      <c r="L9480">
        <v>1</v>
      </c>
      <c r="M9480">
        <v>24</v>
      </c>
      <c r="N9480">
        <v>758</v>
      </c>
      <c r="O9480">
        <v>7</v>
      </c>
      <c r="P9480">
        <v>119</v>
      </c>
      <c r="Q9480">
        <v>0.29166666666666669</v>
      </c>
      <c r="R9480">
        <v>18192</v>
      </c>
      <c r="S9480" t="str" cm="1">
        <f t="array" ref="S9480">_xlfn.IFS(E9483&lt;30,"18-29",E9483&lt;45,"30-44",TRUE,"45+")</f>
        <v>30-44</v>
      </c>
      <c r="T9480" t="str" cm="1">
        <f t="array" ref="T9480">_xlfn.IFS(F9480&lt;=2,"0-2 Years",F9480&lt;=5,"3-5 Years",F9480&lt;=8,"6-8 Years",TRUE,"9-10 Years")</f>
        <v>0-2 Years</v>
      </c>
      <c r="U9480" t="str" cm="1">
        <f t="array" ref="U9480">_xlfn.IFS(P9480&gt;60,"High Risk",P9480&gt;30,"Medium Risk",TRUE,"Low Risk")</f>
        <v>High Risk</v>
      </c>
      <c r="V9480">
        <f t="shared" si="148"/>
        <v>7</v>
      </c>
    </row>
    <row r="9481" spans="1:22" x14ac:dyDescent="0.2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 s="2">
        <v>0</v>
      </c>
      <c r="H9481">
        <v>2</v>
      </c>
      <c r="I9481">
        <v>0</v>
      </c>
      <c r="J9481">
        <v>0</v>
      </c>
      <c r="K9481" s="1">
        <v>42117.9</v>
      </c>
      <c r="L9481">
        <v>0</v>
      </c>
      <c r="M9481">
        <v>24</v>
      </c>
      <c r="N9481">
        <v>1011</v>
      </c>
      <c r="O9481">
        <v>3</v>
      </c>
      <c r="P9481">
        <v>138</v>
      </c>
      <c r="Q9481">
        <v>0.125</v>
      </c>
      <c r="R9481">
        <v>24264</v>
      </c>
      <c r="S9481" t="str" cm="1">
        <f t="array" ref="S9481">_xlfn.IFS(E9484&lt;30,"18-29",E9484&lt;45,"30-44",TRUE,"45+")</f>
        <v>30-44</v>
      </c>
      <c r="T9481" t="str" cm="1">
        <f t="array" ref="T9481">_xlfn.IFS(F9481&lt;=2,"0-2 Years",F9481&lt;=5,"3-5 Years",F9481&lt;=8,"6-8 Years",TRUE,"9-10 Years")</f>
        <v>0-2 Years</v>
      </c>
      <c r="U9481" t="str" cm="1">
        <f t="array" ref="U9481">_xlfn.IFS(P9481&gt;60,"High Risk",P9481&gt;30,"Medium Risk",TRUE,"Low Risk")</f>
        <v>High Risk</v>
      </c>
      <c r="V9481">
        <f t="shared" si="148"/>
        <v>7</v>
      </c>
    </row>
    <row r="9482" spans="1:22" x14ac:dyDescent="0.2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 s="2">
        <v>95927.039999999994</v>
      </c>
      <c r="H9482">
        <v>1</v>
      </c>
      <c r="I9482">
        <v>1</v>
      </c>
      <c r="J9482">
        <v>0</v>
      </c>
      <c r="K9482" s="1">
        <v>199478.05</v>
      </c>
      <c r="L9482">
        <v>0</v>
      </c>
      <c r="M9482">
        <v>19</v>
      </c>
      <c r="N9482">
        <v>238</v>
      </c>
      <c r="O9482">
        <v>3</v>
      </c>
      <c r="P9482">
        <v>142</v>
      </c>
      <c r="Q9482">
        <v>0.15789473684210525</v>
      </c>
      <c r="R9482">
        <v>4522</v>
      </c>
      <c r="S9482" t="str" cm="1">
        <f t="array" ref="S9482">_xlfn.IFS(E9485&lt;30,"18-29",E9485&lt;45,"30-44",TRUE,"45+")</f>
        <v>30-44</v>
      </c>
      <c r="T9482" t="str" cm="1">
        <f t="array" ref="T9482">_xlfn.IFS(F9482&lt;=2,"0-2 Years",F9482&lt;=5,"3-5 Years",F9482&lt;=8,"6-8 Years",TRUE,"9-10 Years")</f>
        <v>0-2 Years</v>
      </c>
      <c r="U9482" t="str" cm="1">
        <f t="array" ref="U9482">_xlfn.IFS(P9482&gt;60,"High Risk",P9482&gt;30,"Medium Risk",TRUE,"Low Risk")</f>
        <v>High Risk</v>
      </c>
      <c r="V9482">
        <f t="shared" si="148"/>
        <v>6</v>
      </c>
    </row>
    <row r="9483" spans="1:22" hidden="1" x14ac:dyDescent="0.2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 s="2">
        <v>116932.59</v>
      </c>
      <c r="H9483">
        <v>1</v>
      </c>
      <c r="I9483">
        <v>1</v>
      </c>
      <c r="J9483">
        <v>0</v>
      </c>
      <c r="K9483" s="1">
        <v>91092.84</v>
      </c>
      <c r="L9483">
        <v>0</v>
      </c>
      <c r="M9483">
        <v>7</v>
      </c>
      <c r="N9483">
        <v>342</v>
      </c>
      <c r="O9483">
        <v>2</v>
      </c>
      <c r="P9483">
        <v>71</v>
      </c>
      <c r="Q9483">
        <v>0.2857142857142857</v>
      </c>
      <c r="R9483">
        <v>2394</v>
      </c>
      <c r="S9483" t="str" cm="1">
        <f t="array" ref="S9483">_xlfn.IFS(E9486&lt;30,"18-29",E9486&lt;45,"30-44",TRUE,"45+")</f>
        <v>30-44</v>
      </c>
      <c r="T9483" t="str" cm="1">
        <f t="array" ref="T9483">_xlfn.IFS(F9483&lt;=2,"0-2 Years",F9483&lt;=5,"3-5 Years",F9483&lt;=8,"6-8 Years",TRUE,"9-10 Years")</f>
        <v>6-8 Years</v>
      </c>
      <c r="U9483" t="str" cm="1">
        <f t="array" ref="U9483">_xlfn.IFS(P9483&gt;60,"High Risk",P9483&gt;30,"Medium Risk",TRUE,"Low Risk")</f>
        <v>High Risk</v>
      </c>
      <c r="V9483">
        <f t="shared" si="148"/>
        <v>5</v>
      </c>
    </row>
    <row r="9484" spans="1:22" x14ac:dyDescent="0.2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 s="2">
        <v>0</v>
      </c>
      <c r="H9484">
        <v>2</v>
      </c>
      <c r="I9484">
        <v>1</v>
      </c>
      <c r="J9484">
        <v>0</v>
      </c>
      <c r="K9484" s="1">
        <v>14090.4</v>
      </c>
      <c r="L9484">
        <v>1</v>
      </c>
      <c r="M9484">
        <v>23</v>
      </c>
      <c r="N9484">
        <v>4907</v>
      </c>
      <c r="O9484">
        <v>10</v>
      </c>
      <c r="P9484">
        <v>170</v>
      </c>
      <c r="Q9484">
        <v>0.43478260869565216</v>
      </c>
      <c r="R9484">
        <v>112861</v>
      </c>
      <c r="S9484" t="str" cm="1">
        <f t="array" ref="S9484">_xlfn.IFS(E9487&lt;30,"18-29",E9487&lt;45,"30-44",TRUE,"45+")</f>
        <v>30-44</v>
      </c>
      <c r="T9484" t="str" cm="1">
        <f t="array" ref="T9484">_xlfn.IFS(F9484&lt;=2,"0-2 Years",F9484&lt;=5,"3-5 Years",F9484&lt;=8,"6-8 Years",TRUE,"9-10 Years")</f>
        <v>0-2 Years</v>
      </c>
      <c r="U9484" t="str" cm="1">
        <f t="array" ref="U9484">_xlfn.IFS(P9484&gt;60,"High Risk",P9484&gt;30,"Medium Risk",TRUE,"Low Risk")</f>
        <v>High Risk</v>
      </c>
      <c r="V9484">
        <f t="shared" si="148"/>
        <v>7</v>
      </c>
    </row>
    <row r="9485" spans="1:22" hidden="1" x14ac:dyDescent="0.2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 s="2">
        <v>79551.12</v>
      </c>
      <c r="H9485">
        <v>1</v>
      </c>
      <c r="I9485">
        <v>0</v>
      </c>
      <c r="J9485">
        <v>1</v>
      </c>
      <c r="K9485" s="1">
        <v>178267.07</v>
      </c>
      <c r="L9485">
        <v>0</v>
      </c>
      <c r="M9485">
        <v>4</v>
      </c>
      <c r="N9485">
        <v>4466</v>
      </c>
      <c r="O9485">
        <v>2</v>
      </c>
      <c r="P9485">
        <v>123</v>
      </c>
      <c r="Q9485">
        <v>0.5</v>
      </c>
      <c r="R9485">
        <v>17864</v>
      </c>
      <c r="S9485" t="str" cm="1">
        <f t="array" ref="S9485">_xlfn.IFS(E9488&lt;30,"18-29",E9488&lt;45,"30-44",TRUE,"45+")</f>
        <v>30-44</v>
      </c>
      <c r="T9485" t="str" cm="1">
        <f t="array" ref="T9485">_xlfn.IFS(F9485&lt;=2,"0-2 Years",F9485&lt;=5,"3-5 Years",F9485&lt;=8,"6-8 Years",TRUE,"9-10 Years")</f>
        <v>3-5 Years</v>
      </c>
      <c r="U9485" t="str" cm="1">
        <f t="array" ref="U9485">_xlfn.IFS(P9485&gt;60,"High Risk",P9485&gt;30,"Medium Risk",TRUE,"Low Risk")</f>
        <v>High Risk</v>
      </c>
      <c r="V9485">
        <f t="shared" si="148"/>
        <v>2</v>
      </c>
    </row>
    <row r="9486" spans="1:22" hidden="1" x14ac:dyDescent="0.2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 s="2">
        <v>116416.94</v>
      </c>
      <c r="H9486">
        <v>1</v>
      </c>
      <c r="I9486">
        <v>0</v>
      </c>
      <c r="J9486">
        <v>1</v>
      </c>
      <c r="K9486" s="1">
        <v>85808.22</v>
      </c>
      <c r="L9486">
        <v>0</v>
      </c>
      <c r="M9486">
        <v>7</v>
      </c>
      <c r="N9486">
        <v>1510</v>
      </c>
      <c r="O9486">
        <v>8</v>
      </c>
      <c r="P9486">
        <v>20</v>
      </c>
      <c r="Q9486">
        <v>1</v>
      </c>
      <c r="R9486">
        <v>10570</v>
      </c>
      <c r="S9486" t="str" cm="1">
        <f t="array" ref="S9486">_xlfn.IFS(E9489&lt;30,"18-29",E9489&lt;45,"30-44",TRUE,"45+")</f>
        <v>30-44</v>
      </c>
      <c r="T9486" t="str" cm="1">
        <f t="array" ref="T9486">_xlfn.IFS(F9486&lt;=2,"0-2 Years",F9486&lt;=5,"3-5 Years",F9486&lt;=8,"6-8 Years",TRUE,"9-10 Years")</f>
        <v>0-2 Years</v>
      </c>
      <c r="U9486" t="str" cm="1">
        <f t="array" ref="U9486">_xlfn.IFS(P9486&gt;60,"High Risk",P9486&gt;30,"Medium Risk",TRUE,"Low Risk")</f>
        <v>Low Risk</v>
      </c>
      <c r="V9486">
        <f t="shared" si="148"/>
        <v>3</v>
      </c>
    </row>
    <row r="9487" spans="1:22" hidden="1" x14ac:dyDescent="0.2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 s="2">
        <v>88141.1</v>
      </c>
      <c r="H9487">
        <v>1</v>
      </c>
      <c r="I9487">
        <v>1</v>
      </c>
      <c r="J9487">
        <v>0</v>
      </c>
      <c r="K9487" s="1">
        <v>109659.12</v>
      </c>
      <c r="L9487">
        <v>0</v>
      </c>
      <c r="M9487">
        <v>28</v>
      </c>
      <c r="N9487">
        <v>373</v>
      </c>
      <c r="O9487">
        <v>1</v>
      </c>
      <c r="P9487">
        <v>71</v>
      </c>
      <c r="Q9487">
        <v>3.5714285714285712E-2</v>
      </c>
      <c r="R9487">
        <v>10444</v>
      </c>
      <c r="S9487" t="str" cm="1">
        <f t="array" ref="S9487">_xlfn.IFS(E9490&lt;30,"18-29",E9490&lt;45,"30-44",TRUE,"45+")</f>
        <v>30-44</v>
      </c>
      <c r="T9487" t="str" cm="1">
        <f t="array" ref="T9487">_xlfn.IFS(F9487&lt;=2,"0-2 Years",F9487&lt;=5,"3-5 Years",F9487&lt;=8,"6-8 Years",TRUE,"9-10 Years")</f>
        <v>3-5 Years</v>
      </c>
      <c r="U9487" t="str" cm="1">
        <f t="array" ref="U9487">_xlfn.IFS(P9487&gt;60,"High Risk",P9487&gt;30,"Medium Risk",TRUE,"Low Risk")</f>
        <v>High Risk</v>
      </c>
      <c r="V9487">
        <f t="shared" si="148"/>
        <v>5</v>
      </c>
    </row>
    <row r="9488" spans="1:22" hidden="1" x14ac:dyDescent="0.2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 s="2">
        <v>177729.13</v>
      </c>
      <c r="H9488">
        <v>1</v>
      </c>
      <c r="I9488">
        <v>1</v>
      </c>
      <c r="J9488">
        <v>1</v>
      </c>
      <c r="K9488" s="1">
        <v>161642.07999999999</v>
      </c>
      <c r="L9488">
        <v>0</v>
      </c>
      <c r="M9488">
        <v>5</v>
      </c>
      <c r="N9488">
        <v>2039</v>
      </c>
      <c r="O9488">
        <v>6</v>
      </c>
      <c r="P9488">
        <v>134</v>
      </c>
      <c r="Q9488">
        <v>1</v>
      </c>
      <c r="R9488">
        <v>10195</v>
      </c>
      <c r="S9488" t="str" cm="1">
        <f t="array" ref="S9488">_xlfn.IFS(E9491&lt;30,"18-29",E9491&lt;45,"30-44",TRUE,"45+")</f>
        <v>30-44</v>
      </c>
      <c r="T9488" t="str" cm="1">
        <f t="array" ref="T9488">_xlfn.IFS(F9488&lt;=2,"0-2 Years",F9488&lt;=5,"3-5 Years",F9488&lt;=8,"6-8 Years",TRUE,"9-10 Years")</f>
        <v>6-8 Years</v>
      </c>
      <c r="U9488" t="str" cm="1">
        <f t="array" ref="U9488">_xlfn.IFS(P9488&gt;60,"High Risk",P9488&gt;30,"Medium Risk",TRUE,"Low Risk")</f>
        <v>High Risk</v>
      </c>
      <c r="V9488">
        <f t="shared" si="148"/>
        <v>2</v>
      </c>
    </row>
    <row r="9489" spans="1:22" hidden="1" x14ac:dyDescent="0.2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 s="2">
        <v>0</v>
      </c>
      <c r="H9489">
        <v>1</v>
      </c>
      <c r="I9489">
        <v>1</v>
      </c>
      <c r="J9489">
        <v>1</v>
      </c>
      <c r="K9489" s="1">
        <v>3830.59</v>
      </c>
      <c r="L9489">
        <v>0</v>
      </c>
      <c r="M9489">
        <v>30</v>
      </c>
      <c r="N9489">
        <v>2161</v>
      </c>
      <c r="O9489">
        <v>6</v>
      </c>
      <c r="P9489">
        <v>56</v>
      </c>
      <c r="Q9489">
        <v>0.2</v>
      </c>
      <c r="R9489">
        <v>64830</v>
      </c>
      <c r="S9489" t="str" cm="1">
        <f t="array" ref="S9489">_xlfn.IFS(E9492&lt;30,"18-29",E9492&lt;45,"30-44",TRUE,"45+")</f>
        <v>45+</v>
      </c>
      <c r="T9489" t="str" cm="1">
        <f t="array" ref="T9489">_xlfn.IFS(F9489&lt;=2,"0-2 Years",F9489&lt;=5,"3-5 Years",F9489&lt;=8,"6-8 Years",TRUE,"9-10 Years")</f>
        <v>3-5 Years</v>
      </c>
      <c r="U9489" t="str" cm="1">
        <f t="array" ref="U9489">_xlfn.IFS(P9489&gt;60,"High Risk",P9489&gt;30,"Medium Risk",TRUE,"Low Risk")</f>
        <v>Medium Risk</v>
      </c>
      <c r="V9489">
        <f t="shared" si="148"/>
        <v>5</v>
      </c>
    </row>
    <row r="9490" spans="1:22" hidden="1" x14ac:dyDescent="0.2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 s="2">
        <v>123912.78</v>
      </c>
      <c r="H9490">
        <v>2</v>
      </c>
      <c r="I9490">
        <v>1</v>
      </c>
      <c r="J9490">
        <v>1</v>
      </c>
      <c r="K9490" s="1">
        <v>146636.44</v>
      </c>
      <c r="L9490">
        <v>0</v>
      </c>
      <c r="M9490">
        <v>20</v>
      </c>
      <c r="N9490">
        <v>3330</v>
      </c>
      <c r="O9490">
        <v>7</v>
      </c>
      <c r="P9490">
        <v>131</v>
      </c>
      <c r="Q9490">
        <v>0.35</v>
      </c>
      <c r="R9490">
        <v>66600</v>
      </c>
      <c r="S9490" t="str" cm="1">
        <f t="array" ref="S9490">_xlfn.IFS(E9493&lt;30,"18-29",E9493&lt;45,"30-44",TRUE,"45+")</f>
        <v>30-44</v>
      </c>
      <c r="T9490" t="str" cm="1">
        <f t="array" ref="T9490">_xlfn.IFS(F9490&lt;=2,"0-2 Years",F9490&lt;=5,"3-5 Years",F9490&lt;=8,"6-8 Years",TRUE,"9-10 Years")</f>
        <v>6-8 Years</v>
      </c>
      <c r="U9490" t="str" cm="1">
        <f t="array" ref="U9490">_xlfn.IFS(P9490&gt;60,"High Risk",P9490&gt;30,"Medium Risk",TRUE,"Low Risk")</f>
        <v>High Risk</v>
      </c>
      <c r="V9490">
        <f t="shared" si="148"/>
        <v>0</v>
      </c>
    </row>
    <row r="9491" spans="1:22" hidden="1" x14ac:dyDescent="0.2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 s="2">
        <v>0</v>
      </c>
      <c r="H9491">
        <v>1</v>
      </c>
      <c r="I9491">
        <v>1</v>
      </c>
      <c r="J9491">
        <v>1</v>
      </c>
      <c r="K9491" s="1">
        <v>144413.92000000001</v>
      </c>
      <c r="L9491">
        <v>1</v>
      </c>
      <c r="M9491">
        <v>27</v>
      </c>
      <c r="N9491">
        <v>2534</v>
      </c>
      <c r="O9491">
        <v>5</v>
      </c>
      <c r="P9491">
        <v>1</v>
      </c>
      <c r="Q9491">
        <v>0.18518518518518517</v>
      </c>
      <c r="R9491">
        <v>68418</v>
      </c>
      <c r="S9491" t="str" cm="1">
        <f t="array" ref="S9491">_xlfn.IFS(E9494&lt;30,"18-29",E9494&lt;45,"30-44",TRUE,"45+")</f>
        <v>45+</v>
      </c>
      <c r="T9491" t="str" cm="1">
        <f t="array" ref="T9491">_xlfn.IFS(F9491&lt;=2,"0-2 Years",F9491&lt;=5,"3-5 Years",F9491&lt;=8,"6-8 Years",TRUE,"9-10 Years")</f>
        <v>3-5 Years</v>
      </c>
      <c r="U9491" t="str" cm="1">
        <f t="array" ref="U9491">_xlfn.IFS(P9491&gt;60,"High Risk",P9491&gt;30,"Medium Risk",TRUE,"Low Risk")</f>
        <v>Low Risk</v>
      </c>
      <c r="V9491">
        <f t="shared" si="148"/>
        <v>5</v>
      </c>
    </row>
    <row r="9492" spans="1:22" x14ac:dyDescent="0.2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 s="2">
        <v>0</v>
      </c>
      <c r="H9492">
        <v>1</v>
      </c>
      <c r="I9492">
        <v>1</v>
      </c>
      <c r="J9492">
        <v>1</v>
      </c>
      <c r="K9492" s="1">
        <v>65801.440000000002</v>
      </c>
      <c r="L9492">
        <v>0</v>
      </c>
      <c r="M9492">
        <v>17</v>
      </c>
      <c r="N9492">
        <v>4036</v>
      </c>
      <c r="O9492">
        <v>10</v>
      </c>
      <c r="P9492">
        <v>26</v>
      </c>
      <c r="Q9492">
        <v>0.58823529411764708</v>
      </c>
      <c r="R9492">
        <v>68612</v>
      </c>
      <c r="S9492" t="str" cm="1">
        <f t="array" ref="S9492">_xlfn.IFS(E9495&lt;30,"18-29",E9495&lt;45,"30-44",TRUE,"45+")</f>
        <v>30-44</v>
      </c>
      <c r="T9492" t="str" cm="1">
        <f t="array" ref="T9492">_xlfn.IFS(F9492&lt;=2,"0-2 Years",F9492&lt;=5,"3-5 Years",F9492&lt;=8,"6-8 Years",TRUE,"9-10 Years")</f>
        <v>3-5 Years</v>
      </c>
      <c r="U9492" t="str" cm="1">
        <f t="array" ref="U9492">_xlfn.IFS(P9492&gt;60,"High Risk",P9492&gt;30,"Medium Risk",TRUE,"Low Risk")</f>
        <v>Low Risk</v>
      </c>
      <c r="V9492">
        <f t="shared" si="148"/>
        <v>6</v>
      </c>
    </row>
    <row r="9493" spans="1:22" hidden="1" x14ac:dyDescent="0.2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 s="2">
        <v>108306.44</v>
      </c>
      <c r="H9493">
        <v>1</v>
      </c>
      <c r="I9493">
        <v>1</v>
      </c>
      <c r="J9493">
        <v>1</v>
      </c>
      <c r="K9493" s="1">
        <v>192486.24</v>
      </c>
      <c r="L9493">
        <v>0</v>
      </c>
      <c r="M9493">
        <v>4</v>
      </c>
      <c r="N9493">
        <v>2809</v>
      </c>
      <c r="O9493">
        <v>0</v>
      </c>
      <c r="P9493">
        <v>152</v>
      </c>
      <c r="Q9493">
        <v>0</v>
      </c>
      <c r="R9493">
        <v>11236</v>
      </c>
      <c r="S9493" t="str" cm="1">
        <f t="array" ref="S9493">_xlfn.IFS(E9496&lt;30,"18-29",E9496&lt;45,"30-44",TRUE,"45+")</f>
        <v>30-44</v>
      </c>
      <c r="T9493" t="str" cm="1">
        <f t="array" ref="T9493">_xlfn.IFS(F9493&lt;=2,"0-2 Years",F9493&lt;=5,"3-5 Years",F9493&lt;=8,"6-8 Years",TRUE,"9-10 Years")</f>
        <v>3-5 Years</v>
      </c>
      <c r="U9493" t="str" cm="1">
        <f t="array" ref="U9493">_xlfn.IFS(P9493&gt;60,"High Risk",P9493&gt;30,"Medium Risk",TRUE,"Low Risk")</f>
        <v>High Risk</v>
      </c>
      <c r="V9493">
        <f t="shared" si="148"/>
        <v>2</v>
      </c>
    </row>
    <row r="9494" spans="1:22" x14ac:dyDescent="0.2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 s="2">
        <v>102962.62</v>
      </c>
      <c r="H9494">
        <v>1</v>
      </c>
      <c r="I9494">
        <v>1</v>
      </c>
      <c r="J9494">
        <v>0</v>
      </c>
      <c r="K9494" s="1">
        <v>120852.85</v>
      </c>
      <c r="L9494">
        <v>1</v>
      </c>
      <c r="M9494">
        <v>20</v>
      </c>
      <c r="N9494">
        <v>4168</v>
      </c>
      <c r="O9494">
        <v>1</v>
      </c>
      <c r="P9494">
        <v>38</v>
      </c>
      <c r="Q9494">
        <v>0.05</v>
      </c>
      <c r="R9494">
        <v>83360</v>
      </c>
      <c r="S9494" t="str" cm="1">
        <f t="array" ref="S9494">_xlfn.IFS(E9497&lt;30,"18-29",E9497&lt;45,"30-44",TRUE,"45+")</f>
        <v>30-44</v>
      </c>
      <c r="T9494" t="str" cm="1">
        <f t="array" ref="T9494">_xlfn.IFS(F9494&lt;=2,"0-2 Years",F9494&lt;=5,"3-5 Years",F9494&lt;=8,"6-8 Years",TRUE,"9-10 Years")</f>
        <v>3-5 Years</v>
      </c>
      <c r="U9494" t="str" cm="1">
        <f t="array" ref="U9494">_xlfn.IFS(P9494&gt;60,"High Risk",P9494&gt;30,"Medium Risk",TRUE,"Low Risk")</f>
        <v>Medium Risk</v>
      </c>
      <c r="V9494">
        <f t="shared" si="148"/>
        <v>6</v>
      </c>
    </row>
    <row r="9495" spans="1:22" hidden="1" x14ac:dyDescent="0.2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 s="2">
        <v>103502.22</v>
      </c>
      <c r="H9495">
        <v>1</v>
      </c>
      <c r="I9495">
        <v>1</v>
      </c>
      <c r="J9495">
        <v>1</v>
      </c>
      <c r="K9495" s="1">
        <v>146191.82</v>
      </c>
      <c r="L9495">
        <v>0</v>
      </c>
      <c r="M9495">
        <v>29</v>
      </c>
      <c r="N9495">
        <v>2260</v>
      </c>
      <c r="O9495">
        <v>10</v>
      </c>
      <c r="P9495">
        <v>139</v>
      </c>
      <c r="Q9495">
        <v>0.34482758620689657</v>
      </c>
      <c r="R9495">
        <v>65540</v>
      </c>
      <c r="S9495" t="str" cm="1">
        <f t="array" ref="S9495">_xlfn.IFS(E9498&lt;30,"18-29",E9498&lt;45,"30-44",TRUE,"45+")</f>
        <v>30-44</v>
      </c>
      <c r="T9495" t="str" cm="1">
        <f t="array" ref="T9495">_xlfn.IFS(F9495&lt;=2,"0-2 Years",F9495&lt;=5,"3-5 Years",F9495&lt;=8,"6-8 Years",TRUE,"9-10 Years")</f>
        <v>0-2 Years</v>
      </c>
      <c r="U9495" t="str" cm="1">
        <f t="array" ref="U9495">_xlfn.IFS(P9495&gt;60,"High Risk",P9495&gt;30,"Medium Risk",TRUE,"Low Risk")</f>
        <v>High Risk</v>
      </c>
      <c r="V9495">
        <f t="shared" si="148"/>
        <v>3</v>
      </c>
    </row>
    <row r="9496" spans="1:22" hidden="1" x14ac:dyDescent="0.2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 s="2">
        <v>119654.44</v>
      </c>
      <c r="H9496">
        <v>2</v>
      </c>
      <c r="I9496">
        <v>0</v>
      </c>
      <c r="J9496">
        <v>1</v>
      </c>
      <c r="K9496" s="1">
        <v>148412.24</v>
      </c>
      <c r="L9496">
        <v>1</v>
      </c>
      <c r="M9496">
        <v>16</v>
      </c>
      <c r="N9496">
        <v>3036</v>
      </c>
      <c r="O9496">
        <v>7</v>
      </c>
      <c r="P9496">
        <v>53</v>
      </c>
      <c r="Q9496">
        <v>0.4375</v>
      </c>
      <c r="R9496">
        <v>48576</v>
      </c>
      <c r="S9496" t="str" cm="1">
        <f t="array" ref="S9496">_xlfn.IFS(E9499&lt;30,"18-29",E9499&lt;45,"30-44",TRUE,"45+")</f>
        <v>18-29</v>
      </c>
      <c r="T9496" t="str" cm="1">
        <f t="array" ref="T9496">_xlfn.IFS(F9496&lt;=2,"0-2 Years",F9496&lt;=5,"3-5 Years",F9496&lt;=8,"6-8 Years",TRUE,"9-10 Years")</f>
        <v>6-8 Years</v>
      </c>
      <c r="U9496" t="str" cm="1">
        <f t="array" ref="U9496">_xlfn.IFS(P9496&gt;60,"High Risk",P9496&gt;30,"Medium Risk",TRUE,"Low Risk")</f>
        <v>Medium Risk</v>
      </c>
      <c r="V9496">
        <f t="shared" si="148"/>
        <v>0</v>
      </c>
    </row>
    <row r="9497" spans="1:22" hidden="1" x14ac:dyDescent="0.2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 s="2">
        <v>183768.47</v>
      </c>
      <c r="H9497">
        <v>1</v>
      </c>
      <c r="I9497">
        <v>1</v>
      </c>
      <c r="J9497">
        <v>0</v>
      </c>
      <c r="K9497" s="1">
        <v>164119.35</v>
      </c>
      <c r="L9497">
        <v>0</v>
      </c>
      <c r="M9497">
        <v>26</v>
      </c>
      <c r="N9497">
        <v>4464</v>
      </c>
      <c r="O9497">
        <v>0</v>
      </c>
      <c r="P9497">
        <v>102</v>
      </c>
      <c r="Q9497">
        <v>0</v>
      </c>
      <c r="R9497">
        <v>116064</v>
      </c>
      <c r="S9497" t="str" cm="1">
        <f t="array" ref="S9497">_xlfn.IFS(E9500&lt;30,"18-29",E9500&lt;45,"30-44",TRUE,"45+")</f>
        <v>45+</v>
      </c>
      <c r="T9497" t="str" cm="1">
        <f t="array" ref="T9497">_xlfn.IFS(F9497&lt;=2,"0-2 Years",F9497&lt;=5,"3-5 Years",F9497&lt;=8,"6-8 Years",TRUE,"9-10 Years")</f>
        <v>9-10 Years</v>
      </c>
      <c r="U9497" t="str" cm="1">
        <f t="array" ref="U9497">_xlfn.IFS(P9497&gt;60,"High Risk",P9497&gt;30,"Medium Risk",TRUE,"Low Risk")</f>
        <v>High Risk</v>
      </c>
      <c r="V9497">
        <f t="shared" si="148"/>
        <v>5</v>
      </c>
    </row>
    <row r="9498" spans="1:22" x14ac:dyDescent="0.2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 s="2">
        <v>0</v>
      </c>
      <c r="H9498">
        <v>2</v>
      </c>
      <c r="I9498">
        <v>1</v>
      </c>
      <c r="J9498">
        <v>0</v>
      </c>
      <c r="K9498" s="1">
        <v>163457.54999999999</v>
      </c>
      <c r="L9498">
        <v>0</v>
      </c>
      <c r="M9498">
        <v>19</v>
      </c>
      <c r="N9498">
        <v>3533</v>
      </c>
      <c r="O9498">
        <v>7</v>
      </c>
      <c r="P9498">
        <v>39</v>
      </c>
      <c r="Q9498">
        <v>0.36842105263157893</v>
      </c>
      <c r="R9498">
        <v>67127</v>
      </c>
      <c r="S9498" t="str" cm="1">
        <f t="array" ref="S9498">_xlfn.IFS(E9501&lt;30,"18-29",E9501&lt;45,"30-44",TRUE,"45+")</f>
        <v>18-29</v>
      </c>
      <c r="T9498" t="str" cm="1">
        <f t="array" ref="T9498">_xlfn.IFS(F9498&lt;=2,"0-2 Years",F9498&lt;=5,"3-5 Years",F9498&lt;=8,"6-8 Years",TRUE,"9-10 Years")</f>
        <v>0-2 Years</v>
      </c>
      <c r="U9498" t="str" cm="1">
        <f t="array" ref="U9498">_xlfn.IFS(P9498&gt;60,"High Risk",P9498&gt;30,"Medium Risk",TRUE,"Low Risk")</f>
        <v>Medium Risk</v>
      </c>
      <c r="V9498">
        <f t="shared" si="148"/>
        <v>7</v>
      </c>
    </row>
    <row r="9499" spans="1:22" hidden="1" x14ac:dyDescent="0.2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 s="2">
        <v>0</v>
      </c>
      <c r="H9499">
        <v>2</v>
      </c>
      <c r="I9499">
        <v>0</v>
      </c>
      <c r="J9499">
        <v>1</v>
      </c>
      <c r="K9499" s="1">
        <v>144978.47</v>
      </c>
      <c r="L9499">
        <v>0</v>
      </c>
      <c r="M9499">
        <v>17</v>
      </c>
      <c r="N9499">
        <v>1361</v>
      </c>
      <c r="O9499">
        <v>2</v>
      </c>
      <c r="P9499">
        <v>145</v>
      </c>
      <c r="Q9499">
        <v>0.11764705882352941</v>
      </c>
      <c r="R9499">
        <v>23137</v>
      </c>
      <c r="S9499" t="str" cm="1">
        <f t="array" ref="S9499">_xlfn.IFS(E9502&lt;30,"18-29",E9502&lt;45,"30-44",TRUE,"45+")</f>
        <v>18-29</v>
      </c>
      <c r="T9499" t="str" cm="1">
        <f t="array" ref="T9499">_xlfn.IFS(F9499&lt;=2,"0-2 Years",F9499&lt;=5,"3-5 Years",F9499&lt;=8,"6-8 Years",TRUE,"9-10 Years")</f>
        <v>0-2 Years</v>
      </c>
      <c r="U9499" t="str" cm="1">
        <f t="array" ref="U9499">_xlfn.IFS(P9499&gt;60,"High Risk",P9499&gt;30,"Medium Risk",TRUE,"Low Risk")</f>
        <v>High Risk</v>
      </c>
      <c r="V9499">
        <f t="shared" si="148"/>
        <v>4</v>
      </c>
    </row>
    <row r="9500" spans="1:22" hidden="1" x14ac:dyDescent="0.2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 s="2">
        <v>140900.97</v>
      </c>
      <c r="H9500">
        <v>1</v>
      </c>
      <c r="I9500">
        <v>1</v>
      </c>
      <c r="J9500">
        <v>1</v>
      </c>
      <c r="K9500" s="1">
        <v>67288.89</v>
      </c>
      <c r="L9500">
        <v>0</v>
      </c>
      <c r="M9500">
        <v>20</v>
      </c>
      <c r="N9500">
        <v>4154</v>
      </c>
      <c r="O9500">
        <v>10</v>
      </c>
      <c r="P9500">
        <v>159</v>
      </c>
      <c r="Q9500">
        <v>0.5</v>
      </c>
      <c r="R9500">
        <v>83080</v>
      </c>
      <c r="S9500" t="str" cm="1">
        <f t="array" ref="S9500">_xlfn.IFS(E9503&lt;30,"18-29",E9503&lt;45,"30-44",TRUE,"45+")</f>
        <v>18-29</v>
      </c>
      <c r="T9500" t="str" cm="1">
        <f t="array" ref="T9500">_xlfn.IFS(F9500&lt;=2,"0-2 Years",F9500&lt;=5,"3-5 Years",F9500&lt;=8,"6-8 Years",TRUE,"9-10 Years")</f>
        <v>6-8 Years</v>
      </c>
      <c r="U9500" t="str" cm="1">
        <f t="array" ref="U9500">_xlfn.IFS(P9500&gt;60,"High Risk",P9500&gt;30,"Medium Risk",TRUE,"Low Risk")</f>
        <v>High Risk</v>
      </c>
      <c r="V9500">
        <f t="shared" si="148"/>
        <v>3</v>
      </c>
    </row>
    <row r="9501" spans="1:22" hidden="1" x14ac:dyDescent="0.2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 s="2">
        <v>94049.919999999998</v>
      </c>
      <c r="H9501">
        <v>2</v>
      </c>
      <c r="I9501">
        <v>1</v>
      </c>
      <c r="J9501">
        <v>0</v>
      </c>
      <c r="K9501" s="1">
        <v>103269</v>
      </c>
      <c r="L9501">
        <v>0</v>
      </c>
      <c r="M9501">
        <v>6</v>
      </c>
      <c r="N9501">
        <v>3074</v>
      </c>
      <c r="O9501">
        <v>9</v>
      </c>
      <c r="P9501">
        <v>115</v>
      </c>
      <c r="Q9501">
        <v>1</v>
      </c>
      <c r="R9501">
        <v>18444</v>
      </c>
      <c r="S9501" t="str" cm="1">
        <f t="array" ref="S9501">_xlfn.IFS(E9504&lt;30,"18-29",E9504&lt;45,"30-44",TRUE,"45+")</f>
        <v>18-29</v>
      </c>
      <c r="T9501" t="str" cm="1">
        <f t="array" ref="T9501">_xlfn.IFS(F9501&lt;=2,"0-2 Years",F9501&lt;=5,"3-5 Years",F9501&lt;=8,"6-8 Years",TRUE,"9-10 Years")</f>
        <v>3-5 Years</v>
      </c>
      <c r="U9501" t="str" cm="1">
        <f t="array" ref="U9501">_xlfn.IFS(P9501&gt;60,"High Risk",P9501&gt;30,"Medium Risk",TRUE,"Low Risk")</f>
        <v>High Risk</v>
      </c>
      <c r="V9501">
        <f t="shared" si="148"/>
        <v>3</v>
      </c>
    </row>
    <row r="9502" spans="1:22" hidden="1" x14ac:dyDescent="0.2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 s="2">
        <v>98926.399999999994</v>
      </c>
      <c r="H9502">
        <v>1</v>
      </c>
      <c r="I9502">
        <v>1</v>
      </c>
      <c r="J9502">
        <v>1</v>
      </c>
      <c r="K9502" s="1">
        <v>106969.98</v>
      </c>
      <c r="L9502">
        <v>0</v>
      </c>
      <c r="M9502">
        <v>10</v>
      </c>
      <c r="N9502">
        <v>2926</v>
      </c>
      <c r="O9502">
        <v>1</v>
      </c>
      <c r="P9502">
        <v>145</v>
      </c>
      <c r="Q9502">
        <v>0.1</v>
      </c>
      <c r="R9502">
        <v>29260</v>
      </c>
      <c r="S9502" t="str" cm="1">
        <f t="array" ref="S9502">_xlfn.IFS(E9505&lt;30,"18-29",E9505&lt;45,"30-44",TRUE,"45+")</f>
        <v>45+</v>
      </c>
      <c r="T9502" t="str" cm="1">
        <f t="array" ref="T9502">_xlfn.IFS(F9502&lt;=2,"0-2 Years",F9502&lt;=5,"3-5 Years",F9502&lt;=8,"6-8 Years",TRUE,"9-10 Years")</f>
        <v>6-8 Years</v>
      </c>
      <c r="U9502" t="str" cm="1">
        <f t="array" ref="U9502">_xlfn.IFS(P9502&gt;60,"High Risk",P9502&gt;30,"Medium Risk",TRUE,"Low Risk")</f>
        <v>High Risk</v>
      </c>
      <c r="V9502">
        <f t="shared" si="148"/>
        <v>2</v>
      </c>
    </row>
    <row r="9503" spans="1:22" hidden="1" x14ac:dyDescent="0.2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 s="2">
        <v>142872.35999999999</v>
      </c>
      <c r="H9503">
        <v>1</v>
      </c>
      <c r="I9503">
        <v>1</v>
      </c>
      <c r="J9503">
        <v>1</v>
      </c>
      <c r="K9503" s="1">
        <v>117632.63</v>
      </c>
      <c r="L9503">
        <v>0</v>
      </c>
      <c r="M9503">
        <v>14</v>
      </c>
      <c r="N9503">
        <v>1624</v>
      </c>
      <c r="O9503">
        <v>5</v>
      </c>
      <c r="P9503">
        <v>6</v>
      </c>
      <c r="Q9503">
        <v>0.35714285714285715</v>
      </c>
      <c r="R9503">
        <v>22736</v>
      </c>
      <c r="S9503" t="str" cm="1">
        <f t="array" ref="S9503">_xlfn.IFS(E9506&lt;30,"18-29",E9506&lt;45,"30-44",TRUE,"45+")</f>
        <v>30-44</v>
      </c>
      <c r="T9503" t="str" cm="1">
        <f t="array" ref="T9503">_xlfn.IFS(F9503&lt;=2,"0-2 Years",F9503&lt;=5,"3-5 Years",F9503&lt;=8,"6-8 Years",TRUE,"9-10 Years")</f>
        <v>0-2 Years</v>
      </c>
      <c r="U9503" t="str" cm="1">
        <f t="array" ref="U9503">_xlfn.IFS(P9503&gt;60,"High Risk",P9503&gt;30,"Medium Risk",TRUE,"Low Risk")</f>
        <v>Low Risk</v>
      </c>
      <c r="V9503">
        <f t="shared" si="148"/>
        <v>3</v>
      </c>
    </row>
    <row r="9504" spans="1:22" hidden="1" x14ac:dyDescent="0.2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 s="2">
        <v>46057.96</v>
      </c>
      <c r="H9504">
        <v>2</v>
      </c>
      <c r="I9504">
        <v>1</v>
      </c>
      <c r="J9504">
        <v>1</v>
      </c>
      <c r="K9504" s="1">
        <v>189777.66</v>
      </c>
      <c r="L9504">
        <v>0</v>
      </c>
      <c r="M9504">
        <v>16</v>
      </c>
      <c r="N9504">
        <v>3979</v>
      </c>
      <c r="O9504">
        <v>8</v>
      </c>
      <c r="P9504">
        <v>105</v>
      </c>
      <c r="Q9504">
        <v>0.5</v>
      </c>
      <c r="R9504">
        <v>63664</v>
      </c>
      <c r="S9504" t="str" cm="1">
        <f t="array" ref="S9504">_xlfn.IFS(E9507&lt;30,"18-29",E9507&lt;45,"30-44",TRUE,"45+")</f>
        <v>18-29</v>
      </c>
      <c r="T9504" t="str" cm="1">
        <f t="array" ref="T9504">_xlfn.IFS(F9504&lt;=2,"0-2 Years",F9504&lt;=5,"3-5 Years",F9504&lt;=8,"6-8 Years",TRUE,"9-10 Years")</f>
        <v>3-5 Years</v>
      </c>
      <c r="U9504" t="str" cm="1">
        <f t="array" ref="U9504">_xlfn.IFS(P9504&gt;60,"High Risk",P9504&gt;30,"Medium Risk",TRUE,"Low Risk")</f>
        <v>High Risk</v>
      </c>
      <c r="V9504">
        <f t="shared" si="148"/>
        <v>0</v>
      </c>
    </row>
    <row r="9505" spans="1:22" hidden="1" x14ac:dyDescent="0.2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 s="2">
        <v>119769.77</v>
      </c>
      <c r="H9505">
        <v>1</v>
      </c>
      <c r="I9505">
        <v>0</v>
      </c>
      <c r="J9505">
        <v>1</v>
      </c>
      <c r="K9505" s="1">
        <v>66032.649999999994</v>
      </c>
      <c r="L9505">
        <v>0</v>
      </c>
      <c r="M9505">
        <v>21</v>
      </c>
      <c r="N9505">
        <v>3068</v>
      </c>
      <c r="O9505">
        <v>10</v>
      </c>
      <c r="P9505">
        <v>51</v>
      </c>
      <c r="Q9505">
        <v>0.47619047619047616</v>
      </c>
      <c r="R9505">
        <v>64428</v>
      </c>
      <c r="S9505" t="str" cm="1">
        <f t="array" ref="S9505">_xlfn.IFS(E9508&lt;30,"18-29",E9508&lt;45,"30-44",TRUE,"45+")</f>
        <v>45+</v>
      </c>
      <c r="T9505" t="str" cm="1">
        <f t="array" ref="T9505">_xlfn.IFS(F9505&lt;=2,"0-2 Years",F9505&lt;=5,"3-5 Years",F9505&lt;=8,"6-8 Years",TRUE,"9-10 Years")</f>
        <v>6-8 Years</v>
      </c>
      <c r="U9505" t="str" cm="1">
        <f t="array" ref="U9505">_xlfn.IFS(P9505&gt;60,"High Risk",P9505&gt;30,"Medium Risk",TRUE,"Low Risk")</f>
        <v>Medium Risk</v>
      </c>
      <c r="V9505">
        <f t="shared" si="148"/>
        <v>3</v>
      </c>
    </row>
    <row r="9506" spans="1:22" hidden="1" x14ac:dyDescent="0.2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 s="2">
        <v>143244.97</v>
      </c>
      <c r="H9506">
        <v>1</v>
      </c>
      <c r="I9506">
        <v>1</v>
      </c>
      <c r="J9506">
        <v>0</v>
      </c>
      <c r="K9506" s="1">
        <v>98661.27</v>
      </c>
      <c r="L9506">
        <v>0</v>
      </c>
      <c r="M9506">
        <v>15</v>
      </c>
      <c r="N9506">
        <v>4330</v>
      </c>
      <c r="O9506">
        <v>3</v>
      </c>
      <c r="P9506">
        <v>88</v>
      </c>
      <c r="Q9506">
        <v>0.2</v>
      </c>
      <c r="R9506">
        <v>64950</v>
      </c>
      <c r="S9506" t="str" cm="1">
        <f t="array" ref="S9506">_xlfn.IFS(E9509&lt;30,"18-29",E9509&lt;45,"30-44",TRUE,"45+")</f>
        <v>30-44</v>
      </c>
      <c r="T9506" t="str" cm="1">
        <f t="array" ref="T9506">_xlfn.IFS(F9506&lt;=2,"0-2 Years",F9506&lt;=5,"3-5 Years",F9506&lt;=8,"6-8 Years",TRUE,"9-10 Years")</f>
        <v>3-5 Years</v>
      </c>
      <c r="U9506" t="str" cm="1">
        <f t="array" ref="U9506">_xlfn.IFS(P9506&gt;60,"High Risk",P9506&gt;30,"Medium Risk",TRUE,"Low Risk")</f>
        <v>High Risk</v>
      </c>
      <c r="V9506">
        <f t="shared" si="148"/>
        <v>5</v>
      </c>
    </row>
    <row r="9507" spans="1:22" hidden="1" x14ac:dyDescent="0.2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 s="2">
        <v>79562.98</v>
      </c>
      <c r="H9507">
        <v>1</v>
      </c>
      <c r="I9507">
        <v>1</v>
      </c>
      <c r="J9507">
        <v>1</v>
      </c>
      <c r="K9507" s="1">
        <v>74687.37</v>
      </c>
      <c r="L9507">
        <v>0</v>
      </c>
      <c r="M9507">
        <v>9</v>
      </c>
      <c r="N9507">
        <v>3209</v>
      </c>
      <c r="O9507">
        <v>8</v>
      </c>
      <c r="P9507">
        <v>178</v>
      </c>
      <c r="Q9507">
        <v>0.88888888888888884</v>
      </c>
      <c r="R9507">
        <v>28881</v>
      </c>
      <c r="S9507" t="str" cm="1">
        <f t="array" ref="S9507">_xlfn.IFS(E9510&lt;30,"18-29",E9510&lt;45,"30-44",TRUE,"45+")</f>
        <v>18-29</v>
      </c>
      <c r="T9507" t="str" cm="1">
        <f t="array" ref="T9507">_xlfn.IFS(F9507&lt;=2,"0-2 Years",F9507&lt;=5,"3-5 Years",F9507&lt;=8,"6-8 Years",TRUE,"9-10 Years")</f>
        <v>9-10 Years</v>
      </c>
      <c r="U9507" t="str" cm="1">
        <f t="array" ref="U9507">_xlfn.IFS(P9507&gt;60,"High Risk",P9507&gt;30,"Medium Risk",TRUE,"Low Risk")</f>
        <v>High Risk</v>
      </c>
      <c r="V9507">
        <f t="shared" si="148"/>
        <v>2</v>
      </c>
    </row>
    <row r="9508" spans="1:22" hidden="1" x14ac:dyDescent="0.2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 s="2">
        <v>0</v>
      </c>
      <c r="H9508">
        <v>2</v>
      </c>
      <c r="I9508">
        <v>0</v>
      </c>
      <c r="J9508">
        <v>1</v>
      </c>
      <c r="K9508" s="1">
        <v>149604.18</v>
      </c>
      <c r="L9508">
        <v>0</v>
      </c>
      <c r="M9508">
        <v>16</v>
      </c>
      <c r="N9508">
        <v>813</v>
      </c>
      <c r="O9508">
        <v>2</v>
      </c>
      <c r="P9508">
        <v>169</v>
      </c>
      <c r="Q9508">
        <v>0.125</v>
      </c>
      <c r="R9508">
        <v>13008</v>
      </c>
      <c r="S9508" t="str" cm="1">
        <f t="array" ref="S9508">_xlfn.IFS(E9511&lt;30,"18-29",E9511&lt;45,"30-44",TRUE,"45+")</f>
        <v>18-29</v>
      </c>
      <c r="T9508" t="str" cm="1">
        <f t="array" ref="T9508">_xlfn.IFS(F9508&lt;=2,"0-2 Years",F9508&lt;=5,"3-5 Years",F9508&lt;=8,"6-8 Years",TRUE,"9-10 Years")</f>
        <v>6-8 Years</v>
      </c>
      <c r="U9508" t="str" cm="1">
        <f t="array" ref="U9508">_xlfn.IFS(P9508&gt;60,"High Risk",P9508&gt;30,"Medium Risk",TRUE,"Low Risk")</f>
        <v>High Risk</v>
      </c>
      <c r="V9508">
        <f t="shared" si="148"/>
        <v>4</v>
      </c>
    </row>
    <row r="9509" spans="1:22" x14ac:dyDescent="0.2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 s="2">
        <v>0</v>
      </c>
      <c r="H9509">
        <v>1</v>
      </c>
      <c r="I9509">
        <v>1</v>
      </c>
      <c r="J9509">
        <v>1</v>
      </c>
      <c r="K9509" s="1">
        <v>79888.78</v>
      </c>
      <c r="L9509">
        <v>0</v>
      </c>
      <c r="M9509">
        <v>24</v>
      </c>
      <c r="N9509">
        <v>2994</v>
      </c>
      <c r="O9509">
        <v>7</v>
      </c>
      <c r="P9509">
        <v>65</v>
      </c>
      <c r="Q9509">
        <v>0.29166666666666669</v>
      </c>
      <c r="R9509">
        <v>71856</v>
      </c>
      <c r="S9509" t="str" cm="1">
        <f t="array" ref="S9509">_xlfn.IFS(E9512&lt;30,"18-29",E9512&lt;45,"30-44",TRUE,"45+")</f>
        <v>18-29</v>
      </c>
      <c r="T9509" t="str" cm="1">
        <f t="array" ref="T9509">_xlfn.IFS(F9509&lt;=2,"0-2 Years",F9509&lt;=5,"3-5 Years",F9509&lt;=8,"6-8 Years",TRUE,"9-10 Years")</f>
        <v>0-2 Years</v>
      </c>
      <c r="U9509" t="str" cm="1">
        <f t="array" ref="U9509">_xlfn.IFS(P9509&gt;60,"High Risk",P9509&gt;30,"Medium Risk",TRUE,"Low Risk")</f>
        <v>High Risk</v>
      </c>
      <c r="V9509">
        <f t="shared" si="148"/>
        <v>6</v>
      </c>
    </row>
    <row r="9510" spans="1:22" hidden="1" x14ac:dyDescent="0.2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 s="2">
        <v>96659.64</v>
      </c>
      <c r="H9510">
        <v>2</v>
      </c>
      <c r="I9510">
        <v>1</v>
      </c>
      <c r="J9510">
        <v>1</v>
      </c>
      <c r="K9510" s="1">
        <v>138775.69</v>
      </c>
      <c r="L9510">
        <v>0</v>
      </c>
      <c r="M9510">
        <v>5</v>
      </c>
      <c r="N9510">
        <v>4446</v>
      </c>
      <c r="O9510">
        <v>5</v>
      </c>
      <c r="P9510">
        <v>117</v>
      </c>
      <c r="Q9510">
        <v>1</v>
      </c>
      <c r="R9510">
        <v>22230</v>
      </c>
      <c r="S9510" t="str" cm="1">
        <f t="array" ref="S9510">_xlfn.IFS(E9513&lt;30,"18-29",E9513&lt;45,"30-44",TRUE,"45+")</f>
        <v>30-44</v>
      </c>
      <c r="T9510" t="str" cm="1">
        <f t="array" ref="T9510">_xlfn.IFS(F9510&lt;=2,"0-2 Years",F9510&lt;=5,"3-5 Years",F9510&lt;=8,"6-8 Years",TRUE,"9-10 Years")</f>
        <v>6-8 Years</v>
      </c>
      <c r="U9510" t="str" cm="1">
        <f t="array" ref="U9510">_xlfn.IFS(P9510&gt;60,"High Risk",P9510&gt;30,"Medium Risk",TRUE,"Low Risk")</f>
        <v>High Risk</v>
      </c>
      <c r="V9510">
        <f t="shared" si="148"/>
        <v>0</v>
      </c>
    </row>
    <row r="9511" spans="1:22" x14ac:dyDescent="0.2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 s="2">
        <v>0</v>
      </c>
      <c r="H9511">
        <v>2</v>
      </c>
      <c r="I9511">
        <v>1</v>
      </c>
      <c r="J9511">
        <v>0</v>
      </c>
      <c r="K9511" s="1">
        <v>154695.57</v>
      </c>
      <c r="L9511">
        <v>0</v>
      </c>
      <c r="M9511">
        <v>22</v>
      </c>
      <c r="N9511">
        <v>4921</v>
      </c>
      <c r="O9511">
        <v>8</v>
      </c>
      <c r="P9511">
        <v>131</v>
      </c>
      <c r="Q9511">
        <v>0.36363636363636365</v>
      </c>
      <c r="R9511">
        <v>108262</v>
      </c>
      <c r="S9511" t="str" cm="1">
        <f t="array" ref="S9511">_xlfn.IFS(E9514&lt;30,"18-29",E9514&lt;45,"30-44",TRUE,"45+")</f>
        <v>45+</v>
      </c>
      <c r="T9511" t="str" cm="1">
        <f t="array" ref="T9511">_xlfn.IFS(F9511&lt;=2,"0-2 Years",F9511&lt;=5,"3-5 Years",F9511&lt;=8,"6-8 Years",TRUE,"9-10 Years")</f>
        <v>0-2 Years</v>
      </c>
      <c r="U9511" t="str" cm="1">
        <f t="array" ref="U9511">_xlfn.IFS(P9511&gt;60,"High Risk",P9511&gt;30,"Medium Risk",TRUE,"Low Risk")</f>
        <v>High Risk</v>
      </c>
      <c r="V9511">
        <f t="shared" si="148"/>
        <v>7</v>
      </c>
    </row>
    <row r="9512" spans="1:22" hidden="1" x14ac:dyDescent="0.2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 s="2">
        <v>165947.99</v>
      </c>
      <c r="H9512">
        <v>2</v>
      </c>
      <c r="I9512">
        <v>0</v>
      </c>
      <c r="J9512">
        <v>1</v>
      </c>
      <c r="K9512" s="1">
        <v>168834.38</v>
      </c>
      <c r="L9512">
        <v>0</v>
      </c>
      <c r="M9512">
        <v>18</v>
      </c>
      <c r="N9512">
        <v>3306</v>
      </c>
      <c r="O9512">
        <v>2</v>
      </c>
      <c r="P9512">
        <v>30</v>
      </c>
      <c r="Q9512">
        <v>0.1111111111111111</v>
      </c>
      <c r="R9512">
        <v>59508</v>
      </c>
      <c r="S9512" t="str" cm="1">
        <f t="array" ref="S9512">_xlfn.IFS(E9515&lt;30,"18-29",E9515&lt;45,"30-44",TRUE,"45+")</f>
        <v>45+</v>
      </c>
      <c r="T9512" t="str" cm="1">
        <f t="array" ref="T9512">_xlfn.IFS(F9512&lt;=2,"0-2 Years",F9512&lt;=5,"3-5 Years",F9512&lt;=8,"6-8 Years",TRUE,"9-10 Years")</f>
        <v>0-2 Years</v>
      </c>
      <c r="U9512" t="str" cm="1">
        <f t="array" ref="U9512">_xlfn.IFS(P9512&gt;60,"High Risk",P9512&gt;30,"Medium Risk",TRUE,"Low Risk")</f>
        <v>Low Risk</v>
      </c>
      <c r="V9512">
        <f t="shared" si="148"/>
        <v>1</v>
      </c>
    </row>
    <row r="9513" spans="1:22" hidden="1" x14ac:dyDescent="0.2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 s="2">
        <v>92676.3</v>
      </c>
      <c r="H9513">
        <v>1</v>
      </c>
      <c r="I9513">
        <v>1</v>
      </c>
      <c r="J9513">
        <v>0</v>
      </c>
      <c r="K9513" s="1">
        <v>105817.63</v>
      </c>
      <c r="L9513">
        <v>0</v>
      </c>
      <c r="M9513">
        <v>13</v>
      </c>
      <c r="N9513">
        <v>479</v>
      </c>
      <c r="O9513">
        <v>3</v>
      </c>
      <c r="P9513">
        <v>178</v>
      </c>
      <c r="Q9513">
        <v>0.23076923076923078</v>
      </c>
      <c r="R9513">
        <v>6227</v>
      </c>
      <c r="S9513" t="str" cm="1">
        <f t="array" ref="S9513">_xlfn.IFS(E9516&lt;30,"18-29",E9516&lt;45,"30-44",TRUE,"45+")</f>
        <v>18-29</v>
      </c>
      <c r="T9513" t="str" cm="1">
        <f t="array" ref="T9513">_xlfn.IFS(F9513&lt;=2,"0-2 Years",F9513&lt;=5,"3-5 Years",F9513&lt;=8,"6-8 Years",TRUE,"9-10 Years")</f>
        <v>3-5 Years</v>
      </c>
      <c r="U9513" t="str" cm="1">
        <f t="array" ref="U9513">_xlfn.IFS(P9513&gt;60,"High Risk",P9513&gt;30,"Medium Risk",TRUE,"Low Risk")</f>
        <v>High Risk</v>
      </c>
      <c r="V9513">
        <f t="shared" si="148"/>
        <v>5</v>
      </c>
    </row>
    <row r="9514" spans="1:22" hidden="1" x14ac:dyDescent="0.2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 s="2">
        <v>83195.12</v>
      </c>
      <c r="H9514">
        <v>1</v>
      </c>
      <c r="I9514">
        <v>1</v>
      </c>
      <c r="J9514">
        <v>1</v>
      </c>
      <c r="K9514" s="1">
        <v>48682.1</v>
      </c>
      <c r="L9514">
        <v>0</v>
      </c>
      <c r="M9514">
        <v>6</v>
      </c>
      <c r="N9514">
        <v>118</v>
      </c>
      <c r="O9514">
        <v>1</v>
      </c>
      <c r="P9514">
        <v>17</v>
      </c>
      <c r="Q9514">
        <v>0.16666666666666666</v>
      </c>
      <c r="R9514">
        <v>708</v>
      </c>
      <c r="S9514" t="str" cm="1">
        <f t="array" ref="S9514">_xlfn.IFS(E9517&lt;30,"18-29",E9517&lt;45,"30-44",TRUE,"45+")</f>
        <v>30-44</v>
      </c>
      <c r="T9514" t="str" cm="1">
        <f t="array" ref="T9514">_xlfn.IFS(F9514&lt;=2,"0-2 Years",F9514&lt;=5,"3-5 Years",F9514&lt;=8,"6-8 Years",TRUE,"9-10 Years")</f>
        <v>3-5 Years</v>
      </c>
      <c r="U9514" t="str" cm="1">
        <f t="array" ref="U9514">_xlfn.IFS(P9514&gt;60,"High Risk",P9514&gt;30,"Medium Risk",TRUE,"Low Risk")</f>
        <v>Low Risk</v>
      </c>
      <c r="V9514">
        <f t="shared" si="148"/>
        <v>2</v>
      </c>
    </row>
    <row r="9515" spans="1:22" hidden="1" x14ac:dyDescent="0.2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 s="2">
        <v>129387.94</v>
      </c>
      <c r="H9515">
        <v>1</v>
      </c>
      <c r="I9515">
        <v>0</v>
      </c>
      <c r="J9515">
        <v>1</v>
      </c>
      <c r="K9515" s="1">
        <v>147955.91</v>
      </c>
      <c r="L9515">
        <v>1</v>
      </c>
      <c r="M9515">
        <v>12</v>
      </c>
      <c r="N9515">
        <v>247</v>
      </c>
      <c r="O9515">
        <v>0</v>
      </c>
      <c r="P9515">
        <v>91</v>
      </c>
      <c r="Q9515">
        <v>0</v>
      </c>
      <c r="R9515">
        <v>2964</v>
      </c>
      <c r="S9515" t="str" cm="1">
        <f t="array" ref="S9515">_xlfn.IFS(E9518&lt;30,"18-29",E9518&lt;45,"30-44",TRUE,"45+")</f>
        <v>30-44</v>
      </c>
      <c r="T9515" t="str" cm="1">
        <f t="array" ref="T9515">_xlfn.IFS(F9515&lt;=2,"0-2 Years",F9515&lt;=5,"3-5 Years",F9515&lt;=8,"6-8 Years",TRUE,"9-10 Years")</f>
        <v>3-5 Years</v>
      </c>
      <c r="U9515" t="str" cm="1">
        <f t="array" ref="U9515">_xlfn.IFS(P9515&gt;60,"High Risk",P9515&gt;30,"Medium Risk",TRUE,"Low Risk")</f>
        <v>High Risk</v>
      </c>
      <c r="V9515">
        <f t="shared" si="148"/>
        <v>3</v>
      </c>
    </row>
    <row r="9516" spans="1:22" hidden="1" x14ac:dyDescent="0.2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 s="2">
        <v>0</v>
      </c>
      <c r="H9516">
        <v>2</v>
      </c>
      <c r="I9516">
        <v>1</v>
      </c>
      <c r="J9516">
        <v>1</v>
      </c>
      <c r="K9516" s="1">
        <v>56185.98</v>
      </c>
      <c r="L9516">
        <v>0</v>
      </c>
      <c r="M9516">
        <v>27</v>
      </c>
      <c r="N9516">
        <v>3943</v>
      </c>
      <c r="O9516">
        <v>2</v>
      </c>
      <c r="P9516">
        <v>79</v>
      </c>
      <c r="Q9516">
        <v>7.407407407407407E-2</v>
      </c>
      <c r="R9516">
        <v>106461</v>
      </c>
      <c r="S9516" t="str" cm="1">
        <f t="array" ref="S9516">_xlfn.IFS(E9519&lt;30,"18-29",E9519&lt;45,"30-44",TRUE,"45+")</f>
        <v>30-44</v>
      </c>
      <c r="T9516" t="str" cm="1">
        <f t="array" ref="T9516">_xlfn.IFS(F9516&lt;=2,"0-2 Years",F9516&lt;=5,"3-5 Years",F9516&lt;=8,"6-8 Years",TRUE,"9-10 Years")</f>
        <v>9-10 Years</v>
      </c>
      <c r="U9516" t="str" cm="1">
        <f t="array" ref="U9516">_xlfn.IFS(P9516&gt;60,"High Risk",P9516&gt;30,"Medium Risk",TRUE,"Low Risk")</f>
        <v>High Risk</v>
      </c>
      <c r="V9516">
        <f t="shared" si="148"/>
        <v>3</v>
      </c>
    </row>
    <row r="9517" spans="1:22" hidden="1" x14ac:dyDescent="0.2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 s="2">
        <v>130233.14</v>
      </c>
      <c r="H9517">
        <v>1</v>
      </c>
      <c r="I9517">
        <v>1</v>
      </c>
      <c r="J9517">
        <v>1</v>
      </c>
      <c r="K9517" s="1">
        <v>81861.100000000006</v>
      </c>
      <c r="L9517">
        <v>0</v>
      </c>
      <c r="M9517">
        <v>3</v>
      </c>
      <c r="N9517">
        <v>4091</v>
      </c>
      <c r="O9517">
        <v>5</v>
      </c>
      <c r="P9517">
        <v>156</v>
      </c>
      <c r="Q9517">
        <v>1</v>
      </c>
      <c r="R9517">
        <v>12273</v>
      </c>
      <c r="S9517" t="str" cm="1">
        <f t="array" ref="S9517">_xlfn.IFS(E9520&lt;30,"18-29",E9520&lt;45,"30-44",TRUE,"45+")</f>
        <v>30-44</v>
      </c>
      <c r="T9517" t="str" cm="1">
        <f t="array" ref="T9517">_xlfn.IFS(F9517&lt;=2,"0-2 Years",F9517&lt;=5,"3-5 Years",F9517&lt;=8,"6-8 Years",TRUE,"9-10 Years")</f>
        <v>9-10 Years</v>
      </c>
      <c r="U9517" t="str" cm="1">
        <f t="array" ref="U9517">_xlfn.IFS(P9517&gt;60,"High Risk",P9517&gt;30,"Medium Risk",TRUE,"Low Risk")</f>
        <v>High Risk</v>
      </c>
      <c r="V9517">
        <f t="shared" si="148"/>
        <v>2</v>
      </c>
    </row>
    <row r="9518" spans="1:22" hidden="1" x14ac:dyDescent="0.2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 s="2">
        <v>123502.53</v>
      </c>
      <c r="H9518">
        <v>1</v>
      </c>
      <c r="I9518">
        <v>1</v>
      </c>
      <c r="J9518">
        <v>1</v>
      </c>
      <c r="K9518" s="1">
        <v>69826.8</v>
      </c>
      <c r="L9518">
        <v>0</v>
      </c>
      <c r="M9518">
        <v>6</v>
      </c>
      <c r="N9518">
        <v>551</v>
      </c>
      <c r="O9518">
        <v>7</v>
      </c>
      <c r="P9518">
        <v>59</v>
      </c>
      <c r="Q9518">
        <v>1</v>
      </c>
      <c r="R9518">
        <v>3306</v>
      </c>
      <c r="S9518" t="str" cm="1">
        <f t="array" ref="S9518">_xlfn.IFS(E9521&lt;30,"18-29",E9521&lt;45,"30-44",TRUE,"45+")</f>
        <v>18-29</v>
      </c>
      <c r="T9518" t="str" cm="1">
        <f t="array" ref="T9518">_xlfn.IFS(F9518&lt;=2,"0-2 Years",F9518&lt;=5,"3-5 Years",F9518&lt;=8,"6-8 Years",TRUE,"9-10 Years")</f>
        <v>3-5 Years</v>
      </c>
      <c r="U9518" t="str" cm="1">
        <f t="array" ref="U9518">_xlfn.IFS(P9518&gt;60,"High Risk",P9518&gt;30,"Medium Risk",TRUE,"Low Risk")</f>
        <v>Medium Risk</v>
      </c>
      <c r="V9518">
        <f t="shared" si="148"/>
        <v>2</v>
      </c>
    </row>
    <row r="9519" spans="1:22" hidden="1" x14ac:dyDescent="0.2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 s="2">
        <v>140894.06</v>
      </c>
      <c r="H9519">
        <v>2</v>
      </c>
      <c r="I9519">
        <v>1</v>
      </c>
      <c r="J9519">
        <v>1</v>
      </c>
      <c r="K9519" s="1">
        <v>118059.19</v>
      </c>
      <c r="L9519">
        <v>0</v>
      </c>
      <c r="M9519">
        <v>17</v>
      </c>
      <c r="N9519">
        <v>4227</v>
      </c>
      <c r="O9519">
        <v>9</v>
      </c>
      <c r="P9519">
        <v>166</v>
      </c>
      <c r="Q9519">
        <v>0.52941176470588236</v>
      </c>
      <c r="R9519">
        <v>71859</v>
      </c>
      <c r="S9519" t="str" cm="1">
        <f t="array" ref="S9519">_xlfn.IFS(E9522&lt;30,"18-29",E9522&lt;45,"30-44",TRUE,"45+")</f>
        <v>18-29</v>
      </c>
      <c r="T9519" t="str" cm="1">
        <f t="array" ref="T9519">_xlfn.IFS(F9519&lt;=2,"0-2 Years",F9519&lt;=5,"3-5 Years",F9519&lt;=8,"6-8 Years",TRUE,"9-10 Years")</f>
        <v>6-8 Years</v>
      </c>
      <c r="U9519" t="str" cm="1">
        <f t="array" ref="U9519">_xlfn.IFS(P9519&gt;60,"High Risk",P9519&gt;30,"Medium Risk",TRUE,"Low Risk")</f>
        <v>High Risk</v>
      </c>
      <c r="V9519">
        <f t="shared" si="148"/>
        <v>0</v>
      </c>
    </row>
    <row r="9520" spans="1:22" hidden="1" x14ac:dyDescent="0.2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 s="2">
        <v>163867.85999999999</v>
      </c>
      <c r="H9520">
        <v>1</v>
      </c>
      <c r="I9520">
        <v>1</v>
      </c>
      <c r="J9520">
        <v>1</v>
      </c>
      <c r="K9520" s="1">
        <v>112333.22</v>
      </c>
      <c r="L9520">
        <v>0</v>
      </c>
      <c r="M9520">
        <v>10</v>
      </c>
      <c r="N9520">
        <v>2966</v>
      </c>
      <c r="O9520">
        <v>5</v>
      </c>
      <c r="P9520">
        <v>103</v>
      </c>
      <c r="Q9520">
        <v>0.5</v>
      </c>
      <c r="R9520">
        <v>29660</v>
      </c>
      <c r="S9520" t="str" cm="1">
        <f t="array" ref="S9520">_xlfn.IFS(E9523&lt;30,"18-29",E9523&lt;45,"30-44",TRUE,"45+")</f>
        <v>30-44</v>
      </c>
      <c r="T9520" t="str" cm="1">
        <f t="array" ref="T9520">_xlfn.IFS(F9520&lt;=2,"0-2 Years",F9520&lt;=5,"3-5 Years",F9520&lt;=8,"6-8 Years",TRUE,"9-10 Years")</f>
        <v>6-8 Years</v>
      </c>
      <c r="U9520" t="str" cm="1">
        <f t="array" ref="U9520">_xlfn.IFS(P9520&gt;60,"High Risk",P9520&gt;30,"Medium Risk",TRUE,"Low Risk")</f>
        <v>High Risk</v>
      </c>
      <c r="V9520">
        <f t="shared" si="148"/>
        <v>2</v>
      </c>
    </row>
    <row r="9521" spans="1:22" x14ac:dyDescent="0.2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 s="2">
        <v>0</v>
      </c>
      <c r="H9521">
        <v>2</v>
      </c>
      <c r="I9521">
        <v>1</v>
      </c>
      <c r="J9521">
        <v>0</v>
      </c>
      <c r="K9521" s="1">
        <v>14546.76</v>
      </c>
      <c r="L9521">
        <v>0</v>
      </c>
      <c r="M9521">
        <v>28</v>
      </c>
      <c r="N9521">
        <v>1531</v>
      </c>
      <c r="O9521">
        <v>10</v>
      </c>
      <c r="P9521">
        <v>14</v>
      </c>
      <c r="Q9521">
        <v>0.35714285714285715</v>
      </c>
      <c r="R9521">
        <v>42868</v>
      </c>
      <c r="S9521" t="str" cm="1">
        <f t="array" ref="S9521">_xlfn.IFS(E9524&lt;30,"18-29",E9524&lt;45,"30-44",TRUE,"45+")</f>
        <v>30-44</v>
      </c>
      <c r="T9521" t="str" cm="1">
        <f t="array" ref="T9521">_xlfn.IFS(F9521&lt;=2,"0-2 Years",F9521&lt;=5,"3-5 Years",F9521&lt;=8,"6-8 Years",TRUE,"9-10 Years")</f>
        <v>0-2 Years</v>
      </c>
      <c r="U9521" t="str" cm="1">
        <f t="array" ref="U9521">_xlfn.IFS(P9521&gt;60,"High Risk",P9521&gt;30,"Medium Risk",TRUE,"Low Risk")</f>
        <v>Low Risk</v>
      </c>
      <c r="V9521">
        <f t="shared" si="148"/>
        <v>7</v>
      </c>
    </row>
    <row r="9522" spans="1:22" hidden="1" x14ac:dyDescent="0.2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 s="2">
        <v>93816.7</v>
      </c>
      <c r="H9522">
        <v>2</v>
      </c>
      <c r="I9522">
        <v>1</v>
      </c>
      <c r="J9522">
        <v>0</v>
      </c>
      <c r="K9522" s="1">
        <v>126172.11</v>
      </c>
      <c r="L9522">
        <v>0</v>
      </c>
      <c r="M9522">
        <v>18</v>
      </c>
      <c r="N9522">
        <v>583</v>
      </c>
      <c r="O9522">
        <v>2</v>
      </c>
      <c r="P9522">
        <v>111</v>
      </c>
      <c r="Q9522">
        <v>0.1111111111111111</v>
      </c>
      <c r="R9522">
        <v>10494</v>
      </c>
      <c r="S9522" t="str" cm="1">
        <f t="array" ref="S9522">_xlfn.IFS(E9525&lt;30,"18-29",E9525&lt;45,"30-44",TRUE,"45+")</f>
        <v>30-44</v>
      </c>
      <c r="T9522" t="str" cm="1">
        <f t="array" ref="T9522">_xlfn.IFS(F9522&lt;=2,"0-2 Years",F9522&lt;=5,"3-5 Years",F9522&lt;=8,"6-8 Years",TRUE,"9-10 Years")</f>
        <v>0-2 Years</v>
      </c>
      <c r="U9522" t="str" cm="1">
        <f t="array" ref="U9522">_xlfn.IFS(P9522&gt;60,"High Risk",P9522&gt;30,"Medium Risk",TRUE,"Low Risk")</f>
        <v>High Risk</v>
      </c>
      <c r="V9522">
        <f t="shared" si="148"/>
        <v>4</v>
      </c>
    </row>
    <row r="9523" spans="1:22" x14ac:dyDescent="0.2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 s="2">
        <v>0</v>
      </c>
      <c r="H9523">
        <v>2</v>
      </c>
      <c r="I9523">
        <v>1</v>
      </c>
      <c r="J9523">
        <v>0</v>
      </c>
      <c r="K9523" s="1">
        <v>3560</v>
      </c>
      <c r="L9523">
        <v>0</v>
      </c>
      <c r="M9523">
        <v>1</v>
      </c>
      <c r="N9523">
        <v>4160</v>
      </c>
      <c r="O9523">
        <v>9</v>
      </c>
      <c r="P9523">
        <v>140</v>
      </c>
      <c r="Q9523">
        <v>1</v>
      </c>
      <c r="R9523">
        <v>4160</v>
      </c>
      <c r="S9523" t="str" cm="1">
        <f t="array" ref="S9523">_xlfn.IFS(E9526&lt;30,"18-29",E9526&lt;45,"30-44",TRUE,"45+")</f>
        <v>30-44</v>
      </c>
      <c r="T9523" t="str" cm="1">
        <f t="array" ref="T9523">_xlfn.IFS(F9523&lt;=2,"0-2 Years",F9523&lt;=5,"3-5 Years",F9523&lt;=8,"6-8 Years",TRUE,"9-10 Years")</f>
        <v>6-8 Years</v>
      </c>
      <c r="U9523" t="str" cm="1">
        <f t="array" ref="U9523">_xlfn.IFS(P9523&gt;60,"High Risk",P9523&gt;30,"Medium Risk",TRUE,"Low Risk")</f>
        <v>High Risk</v>
      </c>
      <c r="V9523">
        <f t="shared" si="148"/>
        <v>6</v>
      </c>
    </row>
    <row r="9524" spans="1:22" hidden="1" x14ac:dyDescent="0.2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 s="2">
        <v>0</v>
      </c>
      <c r="H9524">
        <v>2</v>
      </c>
      <c r="I9524">
        <v>1</v>
      </c>
      <c r="J9524">
        <v>1</v>
      </c>
      <c r="K9524" s="1">
        <v>88878.15</v>
      </c>
      <c r="L9524">
        <v>0</v>
      </c>
      <c r="M9524">
        <v>3</v>
      </c>
      <c r="N9524">
        <v>1938</v>
      </c>
      <c r="O9524">
        <v>10</v>
      </c>
      <c r="P9524">
        <v>68</v>
      </c>
      <c r="Q9524">
        <v>1</v>
      </c>
      <c r="R9524">
        <v>5814</v>
      </c>
      <c r="S9524" t="str" cm="1">
        <f t="array" ref="S9524">_xlfn.IFS(E9527&lt;30,"18-29",E9527&lt;45,"30-44",TRUE,"45+")</f>
        <v>45+</v>
      </c>
      <c r="T9524" t="str" cm="1">
        <f t="array" ref="T9524">_xlfn.IFS(F9524&lt;=2,"0-2 Years",F9524&lt;=5,"3-5 Years",F9524&lt;=8,"6-8 Years",TRUE,"9-10 Years")</f>
        <v>6-8 Years</v>
      </c>
      <c r="U9524" t="str" cm="1">
        <f t="array" ref="U9524">_xlfn.IFS(P9524&gt;60,"High Risk",P9524&gt;30,"Medium Risk",TRUE,"Low Risk")</f>
        <v>High Risk</v>
      </c>
      <c r="V9524">
        <f t="shared" si="148"/>
        <v>3</v>
      </c>
    </row>
    <row r="9525" spans="1:22" x14ac:dyDescent="0.2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 s="2">
        <v>114668.89</v>
      </c>
      <c r="H9525">
        <v>1</v>
      </c>
      <c r="I9525">
        <v>1</v>
      </c>
      <c r="J9525">
        <v>0</v>
      </c>
      <c r="K9525" s="1">
        <v>84605</v>
      </c>
      <c r="L9525">
        <v>0</v>
      </c>
      <c r="M9525">
        <v>11</v>
      </c>
      <c r="N9525">
        <v>4953</v>
      </c>
      <c r="O9525">
        <v>2</v>
      </c>
      <c r="P9525">
        <v>84</v>
      </c>
      <c r="Q9525">
        <v>0.18181818181818182</v>
      </c>
      <c r="R9525">
        <v>54483</v>
      </c>
      <c r="S9525" t="str" cm="1">
        <f t="array" ref="S9525">_xlfn.IFS(E9528&lt;30,"18-29",E9528&lt;45,"30-44",TRUE,"45+")</f>
        <v>18-29</v>
      </c>
      <c r="T9525" t="str" cm="1">
        <f t="array" ref="T9525">_xlfn.IFS(F9525&lt;=2,"0-2 Years",F9525&lt;=5,"3-5 Years",F9525&lt;=8,"6-8 Years",TRUE,"9-10 Years")</f>
        <v>0-2 Years</v>
      </c>
      <c r="U9525" t="str" cm="1">
        <f t="array" ref="U9525">_xlfn.IFS(P9525&gt;60,"High Risk",P9525&gt;30,"Medium Risk",TRUE,"Low Risk")</f>
        <v>High Risk</v>
      </c>
      <c r="V9525">
        <f t="shared" si="148"/>
        <v>6</v>
      </c>
    </row>
    <row r="9526" spans="1:22" hidden="1" x14ac:dyDescent="0.2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 s="2">
        <v>146756.68</v>
      </c>
      <c r="H9526">
        <v>1</v>
      </c>
      <c r="I9526">
        <v>1</v>
      </c>
      <c r="J9526">
        <v>0</v>
      </c>
      <c r="K9526" s="1">
        <v>78268.61</v>
      </c>
      <c r="L9526">
        <v>0</v>
      </c>
      <c r="M9526">
        <v>19</v>
      </c>
      <c r="N9526">
        <v>1164</v>
      </c>
      <c r="O9526">
        <v>6</v>
      </c>
      <c r="P9526">
        <v>63</v>
      </c>
      <c r="Q9526">
        <v>0.31578947368421051</v>
      </c>
      <c r="R9526">
        <v>22116</v>
      </c>
      <c r="S9526" t="str" cm="1">
        <f t="array" ref="S9526">_xlfn.IFS(E9529&lt;30,"18-29",E9529&lt;45,"30-44",TRUE,"45+")</f>
        <v>30-44</v>
      </c>
      <c r="T9526" t="str" cm="1">
        <f t="array" ref="T9526">_xlfn.IFS(F9526&lt;=2,"0-2 Years",F9526&lt;=5,"3-5 Years",F9526&lt;=8,"6-8 Years",TRUE,"9-10 Years")</f>
        <v>3-5 Years</v>
      </c>
      <c r="U9526" t="str" cm="1">
        <f t="array" ref="U9526">_xlfn.IFS(P9526&gt;60,"High Risk",P9526&gt;30,"Medium Risk",TRUE,"Low Risk")</f>
        <v>High Risk</v>
      </c>
      <c r="V9526">
        <f t="shared" si="148"/>
        <v>5</v>
      </c>
    </row>
    <row r="9527" spans="1:22" x14ac:dyDescent="0.2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 s="2">
        <v>150213.71</v>
      </c>
      <c r="H9527">
        <v>1</v>
      </c>
      <c r="I9527">
        <v>1</v>
      </c>
      <c r="J9527">
        <v>0</v>
      </c>
      <c r="K9527" s="1">
        <v>120668.46</v>
      </c>
      <c r="L9527">
        <v>1</v>
      </c>
      <c r="M9527">
        <v>30</v>
      </c>
      <c r="N9527">
        <v>2468</v>
      </c>
      <c r="O9527">
        <v>4</v>
      </c>
      <c r="P9527">
        <v>176</v>
      </c>
      <c r="Q9527">
        <v>0.13333333333333333</v>
      </c>
      <c r="R9527">
        <v>74040</v>
      </c>
      <c r="S9527" t="str" cm="1">
        <f t="array" ref="S9527">_xlfn.IFS(E9530&lt;30,"18-29",E9530&lt;45,"30-44",TRUE,"45+")</f>
        <v>30-44</v>
      </c>
      <c r="T9527" t="str" cm="1">
        <f t="array" ref="T9527">_xlfn.IFS(F9527&lt;=2,"0-2 Years",F9527&lt;=5,"3-5 Years",F9527&lt;=8,"6-8 Years",TRUE,"9-10 Years")</f>
        <v>6-8 Years</v>
      </c>
      <c r="U9527" t="str" cm="1">
        <f t="array" ref="U9527">_xlfn.IFS(P9527&gt;60,"High Risk",P9527&gt;30,"Medium Risk",TRUE,"Low Risk")</f>
        <v>High Risk</v>
      </c>
      <c r="V9527">
        <f t="shared" si="148"/>
        <v>6</v>
      </c>
    </row>
    <row r="9528" spans="1:22" hidden="1" x14ac:dyDescent="0.2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 s="2">
        <v>111183.53</v>
      </c>
      <c r="H9528">
        <v>2</v>
      </c>
      <c r="I9528">
        <v>0</v>
      </c>
      <c r="J9528">
        <v>1</v>
      </c>
      <c r="K9528" s="1">
        <v>10063.75</v>
      </c>
      <c r="L9528">
        <v>0</v>
      </c>
      <c r="M9528">
        <v>5</v>
      </c>
      <c r="N9528">
        <v>375</v>
      </c>
      <c r="O9528">
        <v>5</v>
      </c>
      <c r="P9528">
        <v>7</v>
      </c>
      <c r="Q9528">
        <v>1</v>
      </c>
      <c r="R9528">
        <v>1875</v>
      </c>
      <c r="S9528" t="str" cm="1">
        <f t="array" ref="S9528">_xlfn.IFS(E9531&lt;30,"18-29",E9531&lt;45,"30-44",TRUE,"45+")</f>
        <v>30-44</v>
      </c>
      <c r="T9528" t="str" cm="1">
        <f t="array" ref="T9528">_xlfn.IFS(F9528&lt;=2,"0-2 Years",F9528&lt;=5,"3-5 Years",F9528&lt;=8,"6-8 Years",TRUE,"9-10 Years")</f>
        <v>3-5 Years</v>
      </c>
      <c r="U9528" t="str" cm="1">
        <f t="array" ref="U9528">_xlfn.IFS(P9528&gt;60,"High Risk",P9528&gt;30,"Medium Risk",TRUE,"Low Risk")</f>
        <v>Low Risk</v>
      </c>
      <c r="V9528">
        <f t="shared" si="148"/>
        <v>0</v>
      </c>
    </row>
    <row r="9529" spans="1:22" hidden="1" x14ac:dyDescent="0.2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 s="2">
        <v>99816.46</v>
      </c>
      <c r="H9529">
        <v>1</v>
      </c>
      <c r="I9529">
        <v>1</v>
      </c>
      <c r="J9529">
        <v>1</v>
      </c>
      <c r="K9529" s="1">
        <v>163989.66</v>
      </c>
      <c r="L9529">
        <v>1</v>
      </c>
      <c r="M9529">
        <v>27</v>
      </c>
      <c r="N9529">
        <v>4585</v>
      </c>
      <c r="O9529">
        <v>2</v>
      </c>
      <c r="P9529">
        <v>141</v>
      </c>
      <c r="Q9529">
        <v>7.407407407407407E-2</v>
      </c>
      <c r="R9529">
        <v>123795</v>
      </c>
      <c r="S9529" t="str" cm="1">
        <f t="array" ref="S9529">_xlfn.IFS(E9532&lt;30,"18-29",E9532&lt;45,"30-44",TRUE,"45+")</f>
        <v>30-44</v>
      </c>
      <c r="T9529" t="str" cm="1">
        <f t="array" ref="T9529">_xlfn.IFS(F9529&lt;=2,"0-2 Years",F9529&lt;=5,"3-5 Years",F9529&lt;=8,"6-8 Years",TRUE,"9-10 Years")</f>
        <v>9-10 Years</v>
      </c>
      <c r="U9529" t="str" cm="1">
        <f t="array" ref="U9529">_xlfn.IFS(P9529&gt;60,"High Risk",P9529&gt;30,"Medium Risk",TRUE,"Low Risk")</f>
        <v>High Risk</v>
      </c>
      <c r="V9529">
        <f t="shared" si="148"/>
        <v>2</v>
      </c>
    </row>
    <row r="9530" spans="1:22" x14ac:dyDescent="0.2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 s="2">
        <v>0</v>
      </c>
      <c r="H9530">
        <v>1</v>
      </c>
      <c r="I9530">
        <v>1</v>
      </c>
      <c r="J9530">
        <v>0</v>
      </c>
      <c r="K9530" s="1">
        <v>60584.33</v>
      </c>
      <c r="L9530">
        <v>0</v>
      </c>
      <c r="M9530">
        <v>22</v>
      </c>
      <c r="N9530">
        <v>346</v>
      </c>
      <c r="O9530">
        <v>4</v>
      </c>
      <c r="P9530">
        <v>5</v>
      </c>
      <c r="Q9530">
        <v>0.18181818181818182</v>
      </c>
      <c r="R9530">
        <v>7612</v>
      </c>
      <c r="S9530" t="str" cm="1">
        <f t="array" ref="S9530">_xlfn.IFS(E9533&lt;30,"18-29",E9533&lt;45,"30-44",TRUE,"45+")</f>
        <v>45+</v>
      </c>
      <c r="T9530" t="str" cm="1">
        <f t="array" ref="T9530">_xlfn.IFS(F9530&lt;=2,"0-2 Years",F9530&lt;=5,"3-5 Years",F9530&lt;=8,"6-8 Years",TRUE,"9-10 Years")</f>
        <v>9-10 Years</v>
      </c>
      <c r="U9530" t="str" cm="1">
        <f t="array" ref="U9530">_xlfn.IFS(P9530&gt;60,"High Risk",P9530&gt;30,"Medium Risk",TRUE,"Low Risk")</f>
        <v>Low Risk</v>
      </c>
      <c r="V9530">
        <f t="shared" si="148"/>
        <v>8</v>
      </c>
    </row>
    <row r="9531" spans="1:22" hidden="1" x14ac:dyDescent="0.2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 s="2">
        <v>0</v>
      </c>
      <c r="H9531">
        <v>2</v>
      </c>
      <c r="I9531">
        <v>1</v>
      </c>
      <c r="J9531">
        <v>1</v>
      </c>
      <c r="K9531" s="1">
        <v>94170.84</v>
      </c>
      <c r="L9531">
        <v>0</v>
      </c>
      <c r="M9531">
        <v>12</v>
      </c>
      <c r="N9531">
        <v>1150</v>
      </c>
      <c r="O9531">
        <v>10</v>
      </c>
      <c r="P9531">
        <v>147</v>
      </c>
      <c r="Q9531">
        <v>0.83333333333333337</v>
      </c>
      <c r="R9531">
        <v>13800</v>
      </c>
      <c r="S9531" t="str" cm="1">
        <f t="array" ref="S9531">_xlfn.IFS(E9534&lt;30,"18-29",E9534&lt;45,"30-44",TRUE,"45+")</f>
        <v>18-29</v>
      </c>
      <c r="T9531" t="str" cm="1">
        <f t="array" ref="T9531">_xlfn.IFS(F9531&lt;=2,"0-2 Years",F9531&lt;=5,"3-5 Years",F9531&lt;=8,"6-8 Years",TRUE,"9-10 Years")</f>
        <v>3-5 Years</v>
      </c>
      <c r="U9531" t="str" cm="1">
        <f t="array" ref="U9531">_xlfn.IFS(P9531&gt;60,"High Risk",P9531&gt;30,"Medium Risk",TRUE,"Low Risk")</f>
        <v>High Risk</v>
      </c>
      <c r="V9531">
        <f t="shared" si="148"/>
        <v>3</v>
      </c>
    </row>
    <row r="9532" spans="1:22" x14ac:dyDescent="0.2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 s="2">
        <v>0</v>
      </c>
      <c r="H9532">
        <v>2</v>
      </c>
      <c r="I9532">
        <v>0</v>
      </c>
      <c r="J9532">
        <v>0</v>
      </c>
      <c r="K9532" s="1">
        <v>167181.76999999999</v>
      </c>
      <c r="L9532">
        <v>0</v>
      </c>
      <c r="M9532">
        <v>9</v>
      </c>
      <c r="N9532">
        <v>3221</v>
      </c>
      <c r="O9532">
        <v>1</v>
      </c>
      <c r="P9532">
        <v>31</v>
      </c>
      <c r="Q9532">
        <v>0.1111111111111111</v>
      </c>
      <c r="R9532">
        <v>28989</v>
      </c>
      <c r="S9532" t="str" cm="1">
        <f t="array" ref="S9532">_xlfn.IFS(E9535&lt;30,"18-29",E9535&lt;45,"30-44",TRUE,"45+")</f>
        <v>45+</v>
      </c>
      <c r="T9532" t="str" cm="1">
        <f t="array" ref="T9532">_xlfn.IFS(F9532&lt;=2,"0-2 Years",F9532&lt;=5,"3-5 Years",F9532&lt;=8,"6-8 Years",TRUE,"9-10 Years")</f>
        <v>6-8 Years</v>
      </c>
      <c r="U9532" t="str" cm="1">
        <f t="array" ref="U9532">_xlfn.IFS(P9532&gt;60,"High Risk",P9532&gt;30,"Medium Risk",TRUE,"Low Risk")</f>
        <v>Medium Risk</v>
      </c>
      <c r="V9532">
        <f t="shared" si="148"/>
        <v>6</v>
      </c>
    </row>
    <row r="9533" spans="1:22" x14ac:dyDescent="0.2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 s="2">
        <v>0</v>
      </c>
      <c r="H9533">
        <v>1</v>
      </c>
      <c r="I9533">
        <v>1</v>
      </c>
      <c r="J9533">
        <v>1</v>
      </c>
      <c r="K9533" s="1">
        <v>38914.51</v>
      </c>
      <c r="L9533">
        <v>0</v>
      </c>
      <c r="M9533">
        <v>26</v>
      </c>
      <c r="N9533">
        <v>4678</v>
      </c>
      <c r="O9533">
        <v>8</v>
      </c>
      <c r="P9533">
        <v>52</v>
      </c>
      <c r="Q9533">
        <v>0.30769230769230771</v>
      </c>
      <c r="R9533">
        <v>121628</v>
      </c>
      <c r="S9533" t="str" cm="1">
        <f t="array" ref="S9533">_xlfn.IFS(E9536&lt;30,"18-29",E9536&lt;45,"30-44",TRUE,"45+")</f>
        <v>45+</v>
      </c>
      <c r="T9533" t="str" cm="1">
        <f t="array" ref="T9533">_xlfn.IFS(F9533&lt;=2,"0-2 Years",F9533&lt;=5,"3-5 Years",F9533&lt;=8,"6-8 Years",TRUE,"9-10 Years")</f>
        <v>3-5 Years</v>
      </c>
      <c r="U9533" t="str" cm="1">
        <f t="array" ref="U9533">_xlfn.IFS(P9533&gt;60,"High Risk",P9533&gt;30,"Medium Risk",TRUE,"Low Risk")</f>
        <v>Medium Risk</v>
      </c>
      <c r="V9533">
        <f t="shared" si="148"/>
        <v>6</v>
      </c>
    </row>
    <row r="9534" spans="1:22" hidden="1" x14ac:dyDescent="0.2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 s="2">
        <v>0</v>
      </c>
      <c r="H9534">
        <v>2</v>
      </c>
      <c r="I9534">
        <v>1</v>
      </c>
      <c r="J9534">
        <v>1</v>
      </c>
      <c r="K9534" s="1">
        <v>91196.67</v>
      </c>
      <c r="L9534">
        <v>0</v>
      </c>
      <c r="M9534">
        <v>13</v>
      </c>
      <c r="N9534">
        <v>116</v>
      </c>
      <c r="O9534">
        <v>1</v>
      </c>
      <c r="P9534">
        <v>176</v>
      </c>
      <c r="Q9534">
        <v>7.6923076923076927E-2</v>
      </c>
      <c r="R9534">
        <v>1508</v>
      </c>
      <c r="S9534" t="str" cm="1">
        <f t="array" ref="S9534">_xlfn.IFS(E9537&lt;30,"18-29",E9537&lt;45,"30-44",TRUE,"45+")</f>
        <v>30-44</v>
      </c>
      <c r="T9534" t="str" cm="1">
        <f t="array" ref="T9534">_xlfn.IFS(F9534&lt;=2,"0-2 Years",F9534&lt;=5,"3-5 Years",F9534&lt;=8,"6-8 Years",TRUE,"9-10 Years")</f>
        <v>6-8 Years</v>
      </c>
      <c r="U9534" t="str" cm="1">
        <f t="array" ref="U9534">_xlfn.IFS(P9534&gt;60,"High Risk",P9534&gt;30,"Medium Risk",TRUE,"Low Risk")</f>
        <v>High Risk</v>
      </c>
      <c r="V9534">
        <f t="shared" si="148"/>
        <v>3</v>
      </c>
    </row>
    <row r="9535" spans="1:22" hidden="1" x14ac:dyDescent="0.2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 s="2">
        <v>86714.06</v>
      </c>
      <c r="H9535">
        <v>1</v>
      </c>
      <c r="I9535">
        <v>1</v>
      </c>
      <c r="J9535">
        <v>0</v>
      </c>
      <c r="K9535" s="1">
        <v>85869.89</v>
      </c>
      <c r="L9535">
        <v>1</v>
      </c>
      <c r="M9535">
        <v>23</v>
      </c>
      <c r="N9535">
        <v>1553</v>
      </c>
      <c r="O9535">
        <v>5</v>
      </c>
      <c r="P9535">
        <v>100</v>
      </c>
      <c r="Q9535">
        <v>0.21739130434782608</v>
      </c>
      <c r="R9535">
        <v>35719</v>
      </c>
      <c r="S9535" t="str" cm="1">
        <f t="array" ref="S9535">_xlfn.IFS(E9538&lt;30,"18-29",E9538&lt;45,"30-44",TRUE,"45+")</f>
        <v>30-44</v>
      </c>
      <c r="T9535" t="str" cm="1">
        <f t="array" ref="T9535">_xlfn.IFS(F9535&lt;=2,"0-2 Years",F9535&lt;=5,"3-5 Years",F9535&lt;=8,"6-8 Years",TRUE,"9-10 Years")</f>
        <v>6-8 Years</v>
      </c>
      <c r="U9535" t="str" cm="1">
        <f t="array" ref="U9535">_xlfn.IFS(P9535&gt;60,"High Risk",P9535&gt;30,"Medium Risk",TRUE,"Low Risk")</f>
        <v>High Risk</v>
      </c>
      <c r="V9535">
        <f t="shared" si="148"/>
        <v>5</v>
      </c>
    </row>
    <row r="9536" spans="1:22" x14ac:dyDescent="0.2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 s="2">
        <v>0</v>
      </c>
      <c r="H9536">
        <v>2</v>
      </c>
      <c r="I9536">
        <v>1</v>
      </c>
      <c r="J9536">
        <v>0</v>
      </c>
      <c r="K9536" s="1">
        <v>57337.79</v>
      </c>
      <c r="L9536">
        <v>0</v>
      </c>
      <c r="M9536">
        <v>9</v>
      </c>
      <c r="N9536">
        <v>4254</v>
      </c>
      <c r="O9536">
        <v>5</v>
      </c>
      <c r="P9536">
        <v>67</v>
      </c>
      <c r="Q9536">
        <v>0.55555555555555558</v>
      </c>
      <c r="R9536">
        <v>38286</v>
      </c>
      <c r="S9536" t="str" cm="1">
        <f t="array" ref="S9536">_xlfn.IFS(E9539&lt;30,"18-29",E9539&lt;45,"30-44",TRUE,"45+")</f>
        <v>30-44</v>
      </c>
      <c r="T9536" t="str" cm="1">
        <f t="array" ref="T9536">_xlfn.IFS(F9536&lt;=2,"0-2 Years",F9536&lt;=5,"3-5 Years",F9536&lt;=8,"6-8 Years",TRUE,"9-10 Years")</f>
        <v>0-2 Years</v>
      </c>
      <c r="U9536" t="str" cm="1">
        <f t="array" ref="U9536">_xlfn.IFS(P9536&gt;60,"High Risk",P9536&gt;30,"Medium Risk",TRUE,"Low Risk")</f>
        <v>High Risk</v>
      </c>
      <c r="V9536">
        <f t="shared" si="148"/>
        <v>8</v>
      </c>
    </row>
    <row r="9537" spans="1:22" hidden="1" x14ac:dyDescent="0.2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 s="2">
        <v>132838.07</v>
      </c>
      <c r="H9537">
        <v>1</v>
      </c>
      <c r="I9537">
        <v>1</v>
      </c>
      <c r="J9537">
        <v>1</v>
      </c>
      <c r="K9537" s="1">
        <v>175347.28</v>
      </c>
      <c r="L9537">
        <v>0</v>
      </c>
      <c r="M9537">
        <v>11</v>
      </c>
      <c r="N9537">
        <v>380</v>
      </c>
      <c r="O9537">
        <v>3</v>
      </c>
      <c r="P9537">
        <v>171</v>
      </c>
      <c r="Q9537">
        <v>0.27272727272727271</v>
      </c>
      <c r="R9537">
        <v>4180</v>
      </c>
      <c r="S9537" t="str" cm="1">
        <f t="array" ref="S9537">_xlfn.IFS(E9540&lt;30,"18-29",E9540&lt;45,"30-44",TRUE,"45+")</f>
        <v>18-29</v>
      </c>
      <c r="T9537" t="str" cm="1">
        <f t="array" ref="T9537">_xlfn.IFS(F9537&lt;=2,"0-2 Years",F9537&lt;=5,"3-5 Years",F9537&lt;=8,"6-8 Years",TRUE,"9-10 Years")</f>
        <v>6-8 Years</v>
      </c>
      <c r="U9537" t="str" cm="1">
        <f t="array" ref="U9537">_xlfn.IFS(P9537&gt;60,"High Risk",P9537&gt;30,"Medium Risk",TRUE,"Low Risk")</f>
        <v>High Risk</v>
      </c>
      <c r="V9537">
        <f t="shared" si="148"/>
        <v>2</v>
      </c>
    </row>
    <row r="9538" spans="1:22" hidden="1" x14ac:dyDescent="0.2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 s="2">
        <v>128707.31</v>
      </c>
      <c r="H9538">
        <v>1</v>
      </c>
      <c r="I9538">
        <v>1</v>
      </c>
      <c r="J9538">
        <v>0</v>
      </c>
      <c r="K9538" s="1">
        <v>63092.65</v>
      </c>
      <c r="L9538">
        <v>1</v>
      </c>
      <c r="M9538">
        <v>27</v>
      </c>
      <c r="N9538">
        <v>2383</v>
      </c>
      <c r="O9538">
        <v>4</v>
      </c>
      <c r="P9538">
        <v>19</v>
      </c>
      <c r="Q9538">
        <v>0.14814814814814814</v>
      </c>
      <c r="R9538">
        <v>64341</v>
      </c>
      <c r="S9538" t="str" cm="1">
        <f t="array" ref="S9538">_xlfn.IFS(E9541&lt;30,"18-29",E9541&lt;45,"30-44",TRUE,"45+")</f>
        <v>18-29</v>
      </c>
      <c r="T9538" t="str" cm="1">
        <f t="array" ref="T9538">_xlfn.IFS(F9538&lt;=2,"0-2 Years",F9538&lt;=5,"3-5 Years",F9538&lt;=8,"6-8 Years",TRUE,"9-10 Years")</f>
        <v>9-10 Years</v>
      </c>
      <c r="U9538" t="str" cm="1">
        <f t="array" ref="U9538">_xlfn.IFS(P9538&gt;60,"High Risk",P9538&gt;30,"Medium Risk",TRUE,"Low Risk")</f>
        <v>Low Risk</v>
      </c>
      <c r="V9538">
        <f t="shared" si="148"/>
        <v>5</v>
      </c>
    </row>
    <row r="9539" spans="1:22" x14ac:dyDescent="0.2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 s="2">
        <v>0</v>
      </c>
      <c r="H9539">
        <v>2</v>
      </c>
      <c r="I9539">
        <v>1</v>
      </c>
      <c r="J9539">
        <v>0</v>
      </c>
      <c r="K9539" s="1">
        <v>109742.55</v>
      </c>
      <c r="L9539">
        <v>0</v>
      </c>
      <c r="M9539">
        <v>26</v>
      </c>
      <c r="N9539">
        <v>2288</v>
      </c>
      <c r="O9539">
        <v>7</v>
      </c>
      <c r="P9539">
        <v>61</v>
      </c>
      <c r="Q9539">
        <v>0.26923076923076922</v>
      </c>
      <c r="R9539">
        <v>59488</v>
      </c>
      <c r="S9539" t="str" cm="1">
        <f t="array" ref="S9539">_xlfn.IFS(E9542&lt;30,"18-29",E9542&lt;45,"30-44",TRUE,"45+")</f>
        <v>45+</v>
      </c>
      <c r="T9539" t="str" cm="1">
        <f t="array" ref="T9539">_xlfn.IFS(F9539&lt;=2,"0-2 Years",F9539&lt;=5,"3-5 Years",F9539&lt;=8,"6-8 Years",TRUE,"9-10 Years")</f>
        <v>6-8 Years</v>
      </c>
      <c r="U9539" t="str" cm="1">
        <f t="array" ref="U9539">_xlfn.IFS(P9539&gt;60,"High Risk",P9539&gt;30,"Medium Risk",TRUE,"Low Risk")</f>
        <v>High Risk</v>
      </c>
      <c r="V9539">
        <f t="shared" ref="V9539:V9602" si="149">IF(J9539=0,3,0)+IF(G9539=0,3,0)+IF(H9539=1,2,0)+IF(E9539&gt;45,1,0)+IF(F9539&lt;3,1,0)</f>
        <v>6</v>
      </c>
    </row>
    <row r="9540" spans="1:22" x14ac:dyDescent="0.2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 s="2">
        <v>0</v>
      </c>
      <c r="H9540">
        <v>2</v>
      </c>
      <c r="I9540">
        <v>1</v>
      </c>
      <c r="J9540">
        <v>0</v>
      </c>
      <c r="K9540" s="1">
        <v>124489.88</v>
      </c>
      <c r="L9540">
        <v>0</v>
      </c>
      <c r="M9540">
        <v>23</v>
      </c>
      <c r="N9540">
        <v>4736</v>
      </c>
      <c r="O9540">
        <v>4</v>
      </c>
      <c r="P9540">
        <v>123</v>
      </c>
      <c r="Q9540">
        <v>0.17391304347826086</v>
      </c>
      <c r="R9540">
        <v>108928</v>
      </c>
      <c r="S9540" t="str" cm="1">
        <f t="array" ref="S9540">_xlfn.IFS(E9543&lt;30,"18-29",E9543&lt;45,"30-44",TRUE,"45+")</f>
        <v>30-44</v>
      </c>
      <c r="T9540" t="str" cm="1">
        <f t="array" ref="T9540">_xlfn.IFS(F9540&lt;=2,"0-2 Years",F9540&lt;=5,"3-5 Years",F9540&lt;=8,"6-8 Years",TRUE,"9-10 Years")</f>
        <v>0-2 Years</v>
      </c>
      <c r="U9540" t="str" cm="1">
        <f t="array" ref="U9540">_xlfn.IFS(P9540&gt;60,"High Risk",P9540&gt;30,"Medium Risk",TRUE,"Low Risk")</f>
        <v>High Risk</v>
      </c>
      <c r="V9540">
        <f t="shared" si="149"/>
        <v>7</v>
      </c>
    </row>
    <row r="9541" spans="1:22" hidden="1" x14ac:dyDescent="0.2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 s="2">
        <v>123192.12</v>
      </c>
      <c r="H9541">
        <v>1</v>
      </c>
      <c r="I9541">
        <v>1</v>
      </c>
      <c r="J9541">
        <v>1</v>
      </c>
      <c r="K9541" s="1">
        <v>56971.41</v>
      </c>
      <c r="L9541">
        <v>1</v>
      </c>
      <c r="M9541">
        <v>5</v>
      </c>
      <c r="N9541">
        <v>495</v>
      </c>
      <c r="O9541">
        <v>6</v>
      </c>
      <c r="P9541">
        <v>3</v>
      </c>
      <c r="Q9541">
        <v>1</v>
      </c>
      <c r="R9541">
        <v>2475</v>
      </c>
      <c r="S9541" t="str" cm="1">
        <f t="array" ref="S9541">_xlfn.IFS(E9544&lt;30,"18-29",E9544&lt;45,"30-44",TRUE,"45+")</f>
        <v>30-44</v>
      </c>
      <c r="T9541" t="str" cm="1">
        <f t="array" ref="T9541">_xlfn.IFS(F9541&lt;=2,"0-2 Years",F9541&lt;=5,"3-5 Years",F9541&lt;=8,"6-8 Years",TRUE,"9-10 Years")</f>
        <v>6-8 Years</v>
      </c>
      <c r="U9541" t="str" cm="1">
        <f t="array" ref="U9541">_xlfn.IFS(P9541&gt;60,"High Risk",P9541&gt;30,"Medium Risk",TRUE,"Low Risk")</f>
        <v>Low Risk</v>
      </c>
      <c r="V9541">
        <f t="shared" si="149"/>
        <v>2</v>
      </c>
    </row>
    <row r="9542" spans="1:22" hidden="1" x14ac:dyDescent="0.2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 s="2">
        <v>115248.11</v>
      </c>
      <c r="H9542">
        <v>4</v>
      </c>
      <c r="I9542">
        <v>1</v>
      </c>
      <c r="J9542">
        <v>0</v>
      </c>
      <c r="K9542" s="1">
        <v>130752.01</v>
      </c>
      <c r="L9542">
        <v>1</v>
      </c>
      <c r="M9542">
        <v>19</v>
      </c>
      <c r="N9542">
        <v>2999</v>
      </c>
      <c r="O9542">
        <v>9</v>
      </c>
      <c r="P9542">
        <v>131</v>
      </c>
      <c r="Q9542">
        <v>0.47368421052631576</v>
      </c>
      <c r="R9542">
        <v>56981</v>
      </c>
      <c r="S9542" t="str" cm="1">
        <f t="array" ref="S9542">_xlfn.IFS(E9545&lt;30,"18-29",E9545&lt;45,"30-44",TRUE,"45+")</f>
        <v>30-44</v>
      </c>
      <c r="T9542" t="str" cm="1">
        <f t="array" ref="T9542">_xlfn.IFS(F9542&lt;=2,"0-2 Years",F9542&lt;=5,"3-5 Years",F9542&lt;=8,"6-8 Years",TRUE,"9-10 Years")</f>
        <v>3-5 Years</v>
      </c>
      <c r="U9542" t="str" cm="1">
        <f t="array" ref="U9542">_xlfn.IFS(P9542&gt;60,"High Risk",P9542&gt;30,"Medium Risk",TRUE,"Low Risk")</f>
        <v>High Risk</v>
      </c>
      <c r="V9542">
        <f t="shared" si="149"/>
        <v>4</v>
      </c>
    </row>
    <row r="9543" spans="1:22" hidden="1" x14ac:dyDescent="0.2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 s="2">
        <v>59360.77</v>
      </c>
      <c r="H9543">
        <v>1</v>
      </c>
      <c r="I9543">
        <v>1</v>
      </c>
      <c r="J9543">
        <v>1</v>
      </c>
      <c r="K9543" s="1">
        <v>191457.06</v>
      </c>
      <c r="L9543">
        <v>0</v>
      </c>
      <c r="M9543">
        <v>17</v>
      </c>
      <c r="N9543">
        <v>3220</v>
      </c>
      <c r="O9543">
        <v>8</v>
      </c>
      <c r="P9543">
        <v>174</v>
      </c>
      <c r="Q9543">
        <v>0.47058823529411764</v>
      </c>
      <c r="R9543">
        <v>54740</v>
      </c>
      <c r="S9543" t="str" cm="1">
        <f t="array" ref="S9543">_xlfn.IFS(E9546&lt;30,"18-29",E9546&lt;45,"30-44",TRUE,"45+")</f>
        <v>30-44</v>
      </c>
      <c r="T9543" t="str" cm="1">
        <f t="array" ref="T9543">_xlfn.IFS(F9543&lt;=2,"0-2 Years",F9543&lt;=5,"3-5 Years",F9543&lt;=8,"6-8 Years",TRUE,"9-10 Years")</f>
        <v>6-8 Years</v>
      </c>
      <c r="U9543" t="str" cm="1">
        <f t="array" ref="U9543">_xlfn.IFS(P9543&gt;60,"High Risk",P9543&gt;30,"Medium Risk",TRUE,"Low Risk")</f>
        <v>High Risk</v>
      </c>
      <c r="V9543">
        <f t="shared" si="149"/>
        <v>2</v>
      </c>
    </row>
    <row r="9544" spans="1:22" hidden="1" x14ac:dyDescent="0.2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 s="2">
        <v>0</v>
      </c>
      <c r="H9544">
        <v>2</v>
      </c>
      <c r="I9544">
        <v>1</v>
      </c>
      <c r="J9544">
        <v>1</v>
      </c>
      <c r="K9544" s="1">
        <v>96442.86</v>
      </c>
      <c r="L9544">
        <v>0</v>
      </c>
      <c r="M9544">
        <v>9</v>
      </c>
      <c r="N9544">
        <v>3026</v>
      </c>
      <c r="O9544">
        <v>6</v>
      </c>
      <c r="P9544">
        <v>33</v>
      </c>
      <c r="Q9544">
        <v>0.66666666666666663</v>
      </c>
      <c r="R9544">
        <v>27234</v>
      </c>
      <c r="S9544" t="str" cm="1">
        <f t="array" ref="S9544">_xlfn.IFS(E9547&lt;30,"18-29",E9547&lt;45,"30-44",TRUE,"45+")</f>
        <v>45+</v>
      </c>
      <c r="T9544" t="str" cm="1">
        <f t="array" ref="T9544">_xlfn.IFS(F9544&lt;=2,"0-2 Years",F9544&lt;=5,"3-5 Years",F9544&lt;=8,"6-8 Years",TRUE,"9-10 Years")</f>
        <v>9-10 Years</v>
      </c>
      <c r="U9544" t="str" cm="1">
        <f t="array" ref="U9544">_xlfn.IFS(P9544&gt;60,"High Risk",P9544&gt;30,"Medium Risk",TRUE,"Low Risk")</f>
        <v>Medium Risk</v>
      </c>
      <c r="V9544">
        <f t="shared" si="149"/>
        <v>3</v>
      </c>
    </row>
    <row r="9545" spans="1:22" hidden="1" x14ac:dyDescent="0.2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 s="2">
        <v>112668.7</v>
      </c>
      <c r="H9545">
        <v>1</v>
      </c>
      <c r="I9545">
        <v>0</v>
      </c>
      <c r="J9545">
        <v>1</v>
      </c>
      <c r="K9545" s="1">
        <v>122584.29</v>
      </c>
      <c r="L9545">
        <v>0</v>
      </c>
      <c r="M9545">
        <v>14</v>
      </c>
      <c r="N9545">
        <v>1722</v>
      </c>
      <c r="O9545">
        <v>4</v>
      </c>
      <c r="P9545">
        <v>133</v>
      </c>
      <c r="Q9545">
        <v>0.2857142857142857</v>
      </c>
      <c r="R9545">
        <v>24108</v>
      </c>
      <c r="S9545" t="str" cm="1">
        <f t="array" ref="S9545">_xlfn.IFS(E9548&lt;30,"18-29",E9548&lt;45,"30-44",TRUE,"45+")</f>
        <v>18-29</v>
      </c>
      <c r="T9545" t="str" cm="1">
        <f t="array" ref="T9545">_xlfn.IFS(F9545&lt;=2,"0-2 Years",F9545&lt;=5,"3-5 Years",F9545&lt;=8,"6-8 Years",TRUE,"9-10 Years")</f>
        <v>6-8 Years</v>
      </c>
      <c r="U9545" t="str" cm="1">
        <f t="array" ref="U9545">_xlfn.IFS(P9545&gt;60,"High Risk",P9545&gt;30,"Medium Risk",TRUE,"Low Risk")</f>
        <v>High Risk</v>
      </c>
      <c r="V9545">
        <f t="shared" si="149"/>
        <v>2</v>
      </c>
    </row>
    <row r="9546" spans="1:22" hidden="1" x14ac:dyDescent="0.2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 s="2">
        <v>138503.51</v>
      </c>
      <c r="H9546">
        <v>2</v>
      </c>
      <c r="I9546">
        <v>1</v>
      </c>
      <c r="J9546">
        <v>0</v>
      </c>
      <c r="K9546" s="1">
        <v>57215.85</v>
      </c>
      <c r="L9546">
        <v>0</v>
      </c>
      <c r="M9546">
        <v>7</v>
      </c>
      <c r="N9546">
        <v>4965</v>
      </c>
      <c r="O9546">
        <v>0</v>
      </c>
      <c r="P9546">
        <v>171</v>
      </c>
      <c r="Q9546">
        <v>0</v>
      </c>
      <c r="R9546">
        <v>34755</v>
      </c>
      <c r="S9546" t="str" cm="1">
        <f t="array" ref="S9546">_xlfn.IFS(E9549&lt;30,"18-29",E9549&lt;45,"30-44",TRUE,"45+")</f>
        <v>30-44</v>
      </c>
      <c r="T9546" t="str" cm="1">
        <f t="array" ref="T9546">_xlfn.IFS(F9546&lt;=2,"0-2 Years",F9546&lt;=5,"3-5 Years",F9546&lt;=8,"6-8 Years",TRUE,"9-10 Years")</f>
        <v>6-8 Years</v>
      </c>
      <c r="U9546" t="str" cm="1">
        <f t="array" ref="U9546">_xlfn.IFS(P9546&gt;60,"High Risk",P9546&gt;30,"Medium Risk",TRUE,"Low Risk")</f>
        <v>High Risk</v>
      </c>
      <c r="V9546">
        <f t="shared" si="149"/>
        <v>3</v>
      </c>
    </row>
    <row r="9547" spans="1:22" x14ac:dyDescent="0.2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 s="2">
        <v>0</v>
      </c>
      <c r="H9547">
        <v>1</v>
      </c>
      <c r="I9547">
        <v>1</v>
      </c>
      <c r="J9547">
        <v>1</v>
      </c>
      <c r="K9547" s="1">
        <v>195940.96</v>
      </c>
      <c r="L9547">
        <v>0</v>
      </c>
      <c r="M9547">
        <v>1</v>
      </c>
      <c r="N9547">
        <v>2741</v>
      </c>
      <c r="O9547">
        <v>2</v>
      </c>
      <c r="P9547">
        <v>180</v>
      </c>
      <c r="Q9547">
        <v>1</v>
      </c>
      <c r="R9547">
        <v>2741</v>
      </c>
      <c r="S9547" t="str" cm="1">
        <f t="array" ref="S9547">_xlfn.IFS(E9550&lt;30,"18-29",E9550&lt;45,"30-44",TRUE,"45+")</f>
        <v>30-44</v>
      </c>
      <c r="T9547" t="str" cm="1">
        <f t="array" ref="T9547">_xlfn.IFS(F9547&lt;=2,"0-2 Years",F9547&lt;=5,"3-5 Years",F9547&lt;=8,"6-8 Years",TRUE,"9-10 Years")</f>
        <v>0-2 Years</v>
      </c>
      <c r="U9547" t="str" cm="1">
        <f t="array" ref="U9547">_xlfn.IFS(P9547&gt;60,"High Risk",P9547&gt;30,"Medium Risk",TRUE,"Low Risk")</f>
        <v>High Risk</v>
      </c>
      <c r="V9547">
        <f t="shared" si="149"/>
        <v>7</v>
      </c>
    </row>
    <row r="9548" spans="1:22" hidden="1" x14ac:dyDescent="0.2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 s="2">
        <v>0</v>
      </c>
      <c r="H9548">
        <v>2</v>
      </c>
      <c r="I9548">
        <v>1</v>
      </c>
      <c r="J9548">
        <v>1</v>
      </c>
      <c r="K9548" s="1">
        <v>105448.74</v>
      </c>
      <c r="L9548">
        <v>0</v>
      </c>
      <c r="M9548">
        <v>4</v>
      </c>
      <c r="N9548">
        <v>3921</v>
      </c>
      <c r="O9548">
        <v>0</v>
      </c>
      <c r="P9548">
        <v>168</v>
      </c>
      <c r="Q9548">
        <v>0</v>
      </c>
      <c r="R9548">
        <v>15684</v>
      </c>
      <c r="S9548" t="str" cm="1">
        <f t="array" ref="S9548">_xlfn.IFS(E9551&lt;30,"18-29",E9551&lt;45,"30-44",TRUE,"45+")</f>
        <v>30-44</v>
      </c>
      <c r="T9548" t="str" cm="1">
        <f t="array" ref="T9548">_xlfn.IFS(F9548&lt;=2,"0-2 Years",F9548&lt;=5,"3-5 Years",F9548&lt;=8,"6-8 Years",TRUE,"9-10 Years")</f>
        <v>6-8 Years</v>
      </c>
      <c r="U9548" t="str" cm="1">
        <f t="array" ref="U9548">_xlfn.IFS(P9548&gt;60,"High Risk",P9548&gt;30,"Medium Risk",TRUE,"Low Risk")</f>
        <v>High Risk</v>
      </c>
      <c r="V9548">
        <f t="shared" si="149"/>
        <v>3</v>
      </c>
    </row>
    <row r="9549" spans="1:22" hidden="1" x14ac:dyDescent="0.2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 s="2">
        <v>0</v>
      </c>
      <c r="H9549">
        <v>2</v>
      </c>
      <c r="I9549">
        <v>1</v>
      </c>
      <c r="J9549">
        <v>1</v>
      </c>
      <c r="K9549" s="1">
        <v>37870.29</v>
      </c>
      <c r="L9549">
        <v>0</v>
      </c>
      <c r="M9549">
        <v>17</v>
      </c>
      <c r="N9549">
        <v>1410</v>
      </c>
      <c r="O9549">
        <v>2</v>
      </c>
      <c r="P9549">
        <v>130</v>
      </c>
      <c r="Q9549">
        <v>0.11764705882352941</v>
      </c>
      <c r="R9549">
        <v>23970</v>
      </c>
      <c r="S9549" t="str" cm="1">
        <f t="array" ref="S9549">_xlfn.IFS(E9552&lt;30,"18-29",E9552&lt;45,"30-44",TRUE,"45+")</f>
        <v>30-44</v>
      </c>
      <c r="T9549" t="str" cm="1">
        <f t="array" ref="T9549">_xlfn.IFS(F9549&lt;=2,"0-2 Years",F9549&lt;=5,"3-5 Years",F9549&lt;=8,"6-8 Years",TRUE,"9-10 Years")</f>
        <v>3-5 Years</v>
      </c>
      <c r="U9549" t="str" cm="1">
        <f t="array" ref="U9549">_xlfn.IFS(P9549&gt;60,"High Risk",P9549&gt;30,"Medium Risk",TRUE,"Low Risk")</f>
        <v>High Risk</v>
      </c>
      <c r="V9549">
        <f t="shared" si="149"/>
        <v>3</v>
      </c>
    </row>
    <row r="9550" spans="1:22" x14ac:dyDescent="0.2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 s="2">
        <v>0</v>
      </c>
      <c r="H9550">
        <v>2</v>
      </c>
      <c r="I9550">
        <v>1</v>
      </c>
      <c r="J9550">
        <v>0</v>
      </c>
      <c r="K9550" s="1">
        <v>52534.81</v>
      </c>
      <c r="L9550">
        <v>0</v>
      </c>
      <c r="M9550">
        <v>5</v>
      </c>
      <c r="N9550">
        <v>3542</v>
      </c>
      <c r="O9550">
        <v>0</v>
      </c>
      <c r="P9550">
        <v>94</v>
      </c>
      <c r="Q9550">
        <v>0</v>
      </c>
      <c r="R9550">
        <v>17710</v>
      </c>
      <c r="S9550" t="str" cm="1">
        <f t="array" ref="S9550">_xlfn.IFS(E9553&lt;30,"18-29",E9553&lt;45,"30-44",TRUE,"45+")</f>
        <v>30-44</v>
      </c>
      <c r="T9550" t="str" cm="1">
        <f t="array" ref="T9550">_xlfn.IFS(F9550&lt;=2,"0-2 Years",F9550&lt;=5,"3-5 Years",F9550&lt;=8,"6-8 Years",TRUE,"9-10 Years")</f>
        <v>6-8 Years</v>
      </c>
      <c r="U9550" t="str" cm="1">
        <f t="array" ref="U9550">_xlfn.IFS(P9550&gt;60,"High Risk",P9550&gt;30,"Medium Risk",TRUE,"Low Risk")</f>
        <v>High Risk</v>
      </c>
      <c r="V9550">
        <f t="shared" si="149"/>
        <v>6</v>
      </c>
    </row>
    <row r="9551" spans="1:22" hidden="1" x14ac:dyDescent="0.2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 s="2">
        <v>157267.95000000001</v>
      </c>
      <c r="H9551">
        <v>2</v>
      </c>
      <c r="I9551">
        <v>1</v>
      </c>
      <c r="J9551">
        <v>0</v>
      </c>
      <c r="K9551" s="1">
        <v>141533.19</v>
      </c>
      <c r="L9551">
        <v>0</v>
      </c>
      <c r="M9551">
        <v>25</v>
      </c>
      <c r="N9551">
        <v>3946</v>
      </c>
      <c r="O9551">
        <v>6</v>
      </c>
      <c r="P9551">
        <v>79</v>
      </c>
      <c r="Q9551">
        <v>0.24</v>
      </c>
      <c r="R9551">
        <v>98650</v>
      </c>
      <c r="S9551" t="str" cm="1">
        <f t="array" ref="S9551">_xlfn.IFS(E9554&lt;30,"18-29",E9554&lt;45,"30-44",TRUE,"45+")</f>
        <v>30-44</v>
      </c>
      <c r="T9551" t="str" cm="1">
        <f t="array" ref="T9551">_xlfn.IFS(F9551&lt;=2,"0-2 Years",F9551&lt;=5,"3-5 Years",F9551&lt;=8,"6-8 Years",TRUE,"9-10 Years")</f>
        <v>0-2 Years</v>
      </c>
      <c r="U9551" t="str" cm="1">
        <f t="array" ref="U9551">_xlfn.IFS(P9551&gt;60,"High Risk",P9551&gt;30,"Medium Risk",TRUE,"Low Risk")</f>
        <v>High Risk</v>
      </c>
      <c r="V9551">
        <f t="shared" si="149"/>
        <v>4</v>
      </c>
    </row>
    <row r="9552" spans="1:22" hidden="1" x14ac:dyDescent="0.2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 s="2">
        <v>133871.04999999999</v>
      </c>
      <c r="H9552">
        <v>1</v>
      </c>
      <c r="I9552">
        <v>1</v>
      </c>
      <c r="J9552">
        <v>1</v>
      </c>
      <c r="K9552" s="1">
        <v>50568.02</v>
      </c>
      <c r="L9552">
        <v>0</v>
      </c>
      <c r="M9552">
        <v>26</v>
      </c>
      <c r="N9552">
        <v>4296</v>
      </c>
      <c r="O9552">
        <v>6</v>
      </c>
      <c r="P9552">
        <v>136</v>
      </c>
      <c r="Q9552">
        <v>0.23076923076923078</v>
      </c>
      <c r="R9552">
        <v>111696</v>
      </c>
      <c r="S9552" t="str" cm="1">
        <f t="array" ref="S9552">_xlfn.IFS(E9555&lt;30,"18-29",E9555&lt;45,"30-44",TRUE,"45+")</f>
        <v>30-44</v>
      </c>
      <c r="T9552" t="str" cm="1">
        <f t="array" ref="T9552">_xlfn.IFS(F9552&lt;=2,"0-2 Years",F9552&lt;=5,"3-5 Years",F9552&lt;=8,"6-8 Years",TRUE,"9-10 Years")</f>
        <v>9-10 Years</v>
      </c>
      <c r="U9552" t="str" cm="1">
        <f t="array" ref="U9552">_xlfn.IFS(P9552&gt;60,"High Risk",P9552&gt;30,"Medium Risk",TRUE,"Low Risk")</f>
        <v>High Risk</v>
      </c>
      <c r="V9552">
        <f t="shared" si="149"/>
        <v>2</v>
      </c>
    </row>
    <row r="9553" spans="1:22" hidden="1" x14ac:dyDescent="0.2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 s="2">
        <v>141989.26999999999</v>
      </c>
      <c r="H9553">
        <v>2</v>
      </c>
      <c r="I9553">
        <v>1</v>
      </c>
      <c r="J9553">
        <v>0</v>
      </c>
      <c r="K9553" s="1">
        <v>26116.82</v>
      </c>
      <c r="L9553">
        <v>0</v>
      </c>
      <c r="M9553">
        <v>20</v>
      </c>
      <c r="N9553">
        <v>3883</v>
      </c>
      <c r="O9553">
        <v>10</v>
      </c>
      <c r="P9553">
        <v>45</v>
      </c>
      <c r="Q9553">
        <v>0.5</v>
      </c>
      <c r="R9553">
        <v>77660</v>
      </c>
      <c r="S9553" t="str" cm="1">
        <f t="array" ref="S9553">_xlfn.IFS(E9556&lt;30,"18-29",E9556&lt;45,"30-44",TRUE,"45+")</f>
        <v>18-29</v>
      </c>
      <c r="T9553" t="str" cm="1">
        <f t="array" ref="T9553">_xlfn.IFS(F9553&lt;=2,"0-2 Years",F9553&lt;=5,"3-5 Years",F9553&lt;=8,"6-8 Years",TRUE,"9-10 Years")</f>
        <v>3-5 Years</v>
      </c>
      <c r="U9553" t="str" cm="1">
        <f t="array" ref="U9553">_xlfn.IFS(P9553&gt;60,"High Risk",P9553&gt;30,"Medium Risk",TRUE,"Low Risk")</f>
        <v>Medium Risk</v>
      </c>
      <c r="V9553">
        <f t="shared" si="149"/>
        <v>3</v>
      </c>
    </row>
    <row r="9554" spans="1:22" hidden="1" x14ac:dyDescent="0.2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 s="2">
        <v>0</v>
      </c>
      <c r="H9554">
        <v>1</v>
      </c>
      <c r="I9554">
        <v>1</v>
      </c>
      <c r="J9554">
        <v>1</v>
      </c>
      <c r="K9554" s="1">
        <v>152054.32999999999</v>
      </c>
      <c r="L9554">
        <v>0</v>
      </c>
      <c r="M9554">
        <v>4</v>
      </c>
      <c r="N9554">
        <v>1010</v>
      </c>
      <c r="O9554">
        <v>9</v>
      </c>
      <c r="P9554">
        <v>82</v>
      </c>
      <c r="Q9554">
        <v>1</v>
      </c>
      <c r="R9554">
        <v>4040</v>
      </c>
      <c r="S9554" t="str" cm="1">
        <f t="array" ref="S9554">_xlfn.IFS(E9557&lt;30,"18-29",E9557&lt;45,"30-44",TRUE,"45+")</f>
        <v>45+</v>
      </c>
      <c r="T9554" t="str" cm="1">
        <f t="array" ref="T9554">_xlfn.IFS(F9554&lt;=2,"0-2 Years",F9554&lt;=5,"3-5 Years",F9554&lt;=8,"6-8 Years",TRUE,"9-10 Years")</f>
        <v>3-5 Years</v>
      </c>
      <c r="U9554" t="str" cm="1">
        <f t="array" ref="U9554">_xlfn.IFS(P9554&gt;60,"High Risk",P9554&gt;30,"Medium Risk",TRUE,"Low Risk")</f>
        <v>High Risk</v>
      </c>
      <c r="V9554">
        <f t="shared" si="149"/>
        <v>5</v>
      </c>
    </row>
    <row r="9555" spans="1:22" x14ac:dyDescent="0.2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 s="2">
        <v>0</v>
      </c>
      <c r="H9555">
        <v>2</v>
      </c>
      <c r="I9555">
        <v>1</v>
      </c>
      <c r="J9555">
        <v>0</v>
      </c>
      <c r="K9555" s="1">
        <v>1528.4</v>
      </c>
      <c r="L9555">
        <v>0</v>
      </c>
      <c r="M9555">
        <v>30</v>
      </c>
      <c r="N9555">
        <v>1376</v>
      </c>
      <c r="O9555">
        <v>3</v>
      </c>
      <c r="P9555">
        <v>64</v>
      </c>
      <c r="Q9555">
        <v>0.1</v>
      </c>
      <c r="R9555">
        <v>41280</v>
      </c>
      <c r="S9555" t="str" cm="1">
        <f t="array" ref="S9555">_xlfn.IFS(E9558&lt;30,"18-29",E9558&lt;45,"30-44",TRUE,"45+")</f>
        <v>30-44</v>
      </c>
      <c r="T9555" t="str" cm="1">
        <f t="array" ref="T9555">_xlfn.IFS(F9555&lt;=2,"0-2 Years",F9555&lt;=5,"3-5 Years",F9555&lt;=8,"6-8 Years",TRUE,"9-10 Years")</f>
        <v>6-8 Years</v>
      </c>
      <c r="U9555" t="str" cm="1">
        <f t="array" ref="U9555">_xlfn.IFS(P9555&gt;60,"High Risk",P9555&gt;30,"Medium Risk",TRUE,"Low Risk")</f>
        <v>High Risk</v>
      </c>
      <c r="V9555">
        <f t="shared" si="149"/>
        <v>6</v>
      </c>
    </row>
    <row r="9556" spans="1:22" hidden="1" x14ac:dyDescent="0.2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 s="2">
        <v>46388.160000000003</v>
      </c>
      <c r="H9556">
        <v>3</v>
      </c>
      <c r="I9556">
        <v>1</v>
      </c>
      <c r="J9556">
        <v>0</v>
      </c>
      <c r="K9556" s="1">
        <v>127939.26</v>
      </c>
      <c r="L9556">
        <v>1</v>
      </c>
      <c r="M9556">
        <v>6</v>
      </c>
      <c r="N9556">
        <v>1635</v>
      </c>
      <c r="O9556">
        <v>2</v>
      </c>
      <c r="P9556">
        <v>91</v>
      </c>
      <c r="Q9556">
        <v>0.33333333333333331</v>
      </c>
      <c r="R9556">
        <v>9810</v>
      </c>
      <c r="S9556" t="str" cm="1">
        <f t="array" ref="S9556">_xlfn.IFS(E9559&lt;30,"18-29",E9559&lt;45,"30-44",TRUE,"45+")</f>
        <v>45+</v>
      </c>
      <c r="T9556" t="str" cm="1">
        <f t="array" ref="T9556">_xlfn.IFS(F9556&lt;=2,"0-2 Years",F9556&lt;=5,"3-5 Years",F9556&lt;=8,"6-8 Years",TRUE,"9-10 Years")</f>
        <v>3-5 Years</v>
      </c>
      <c r="U9556" t="str" cm="1">
        <f t="array" ref="U9556">_xlfn.IFS(P9556&gt;60,"High Risk",P9556&gt;30,"Medium Risk",TRUE,"Low Risk")</f>
        <v>High Risk</v>
      </c>
      <c r="V9556">
        <f t="shared" si="149"/>
        <v>3</v>
      </c>
    </row>
    <row r="9557" spans="1:22" x14ac:dyDescent="0.2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 s="2">
        <v>148666.99</v>
      </c>
      <c r="H9557">
        <v>1</v>
      </c>
      <c r="I9557">
        <v>1</v>
      </c>
      <c r="J9557">
        <v>0</v>
      </c>
      <c r="K9557" s="1">
        <v>2605.65</v>
      </c>
      <c r="L9557">
        <v>1</v>
      </c>
      <c r="M9557">
        <v>21</v>
      </c>
      <c r="N9557">
        <v>2322</v>
      </c>
      <c r="O9557">
        <v>5</v>
      </c>
      <c r="P9557">
        <v>72</v>
      </c>
      <c r="Q9557">
        <v>0.23809523809523808</v>
      </c>
      <c r="R9557">
        <v>48762</v>
      </c>
      <c r="S9557" t="str" cm="1">
        <f t="array" ref="S9557">_xlfn.IFS(E9560&lt;30,"18-29",E9560&lt;45,"30-44",TRUE,"45+")</f>
        <v>45+</v>
      </c>
      <c r="T9557" t="str" cm="1">
        <f t="array" ref="T9557">_xlfn.IFS(F9557&lt;=2,"0-2 Years",F9557&lt;=5,"3-5 Years",F9557&lt;=8,"6-8 Years",TRUE,"9-10 Years")</f>
        <v>3-5 Years</v>
      </c>
      <c r="U9557" t="str" cm="1">
        <f t="array" ref="U9557">_xlfn.IFS(P9557&gt;60,"High Risk",P9557&gt;30,"Medium Risk",TRUE,"Low Risk")</f>
        <v>High Risk</v>
      </c>
      <c r="V9557">
        <f t="shared" si="149"/>
        <v>6</v>
      </c>
    </row>
    <row r="9558" spans="1:22" hidden="1" x14ac:dyDescent="0.2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 s="2">
        <v>115101.5</v>
      </c>
      <c r="H9558">
        <v>1</v>
      </c>
      <c r="I9558">
        <v>0</v>
      </c>
      <c r="J9558">
        <v>0</v>
      </c>
      <c r="K9558" s="1">
        <v>57841.89</v>
      </c>
      <c r="L9558">
        <v>1</v>
      </c>
      <c r="M9558">
        <v>15</v>
      </c>
      <c r="N9558">
        <v>4666</v>
      </c>
      <c r="O9558">
        <v>9</v>
      </c>
      <c r="P9558">
        <v>113</v>
      </c>
      <c r="Q9558">
        <v>0.6</v>
      </c>
      <c r="R9558">
        <v>69990</v>
      </c>
      <c r="S9558" t="str" cm="1">
        <f t="array" ref="S9558">_xlfn.IFS(E9561&lt;30,"18-29",E9561&lt;45,"30-44",TRUE,"45+")</f>
        <v>30-44</v>
      </c>
      <c r="T9558" t="str" cm="1">
        <f t="array" ref="T9558">_xlfn.IFS(F9558&lt;=2,"0-2 Years",F9558&lt;=5,"3-5 Years",F9558&lt;=8,"6-8 Years",TRUE,"9-10 Years")</f>
        <v>6-8 Years</v>
      </c>
      <c r="U9558" t="str" cm="1">
        <f t="array" ref="U9558">_xlfn.IFS(P9558&gt;60,"High Risk",P9558&gt;30,"Medium Risk",TRUE,"Low Risk")</f>
        <v>High Risk</v>
      </c>
      <c r="V9558">
        <f t="shared" si="149"/>
        <v>5</v>
      </c>
    </row>
    <row r="9559" spans="1:22" hidden="1" x14ac:dyDescent="0.2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 s="2">
        <v>148363.38</v>
      </c>
      <c r="H9559">
        <v>1</v>
      </c>
      <c r="I9559">
        <v>1</v>
      </c>
      <c r="J9559">
        <v>1</v>
      </c>
      <c r="K9559" s="1">
        <v>186995.17</v>
      </c>
      <c r="L9559">
        <v>0</v>
      </c>
      <c r="M9559">
        <v>27</v>
      </c>
      <c r="N9559">
        <v>440</v>
      </c>
      <c r="O9559">
        <v>0</v>
      </c>
      <c r="P9559">
        <v>60</v>
      </c>
      <c r="Q9559">
        <v>0</v>
      </c>
      <c r="R9559">
        <v>11880</v>
      </c>
      <c r="S9559" t="str" cm="1">
        <f t="array" ref="S9559">_xlfn.IFS(E9562&lt;30,"18-29",E9562&lt;45,"30-44",TRUE,"45+")</f>
        <v>30-44</v>
      </c>
      <c r="T9559" t="str" cm="1">
        <f t="array" ref="T9559">_xlfn.IFS(F9559&lt;=2,"0-2 Years",F9559&lt;=5,"3-5 Years",F9559&lt;=8,"6-8 Years",TRUE,"9-10 Years")</f>
        <v>6-8 Years</v>
      </c>
      <c r="U9559" t="str" cm="1">
        <f t="array" ref="U9559">_xlfn.IFS(P9559&gt;60,"High Risk",P9559&gt;30,"Medium Risk",TRUE,"Low Risk")</f>
        <v>Medium Risk</v>
      </c>
      <c r="V9559">
        <f t="shared" si="149"/>
        <v>3</v>
      </c>
    </row>
    <row r="9560" spans="1:22" x14ac:dyDescent="0.2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 s="2">
        <v>0</v>
      </c>
      <c r="H9560">
        <v>1</v>
      </c>
      <c r="I9560">
        <v>1</v>
      </c>
      <c r="J9560">
        <v>0</v>
      </c>
      <c r="K9560" s="1">
        <v>5549.11</v>
      </c>
      <c r="L9560">
        <v>1</v>
      </c>
      <c r="M9560">
        <v>23</v>
      </c>
      <c r="N9560">
        <v>1592</v>
      </c>
      <c r="O9560">
        <v>6</v>
      </c>
      <c r="P9560">
        <v>63</v>
      </c>
      <c r="Q9560">
        <v>0.2608695652173913</v>
      </c>
      <c r="R9560">
        <v>36616</v>
      </c>
      <c r="S9560" t="str" cm="1">
        <f t="array" ref="S9560">_xlfn.IFS(E9563&lt;30,"18-29",E9563&lt;45,"30-44",TRUE,"45+")</f>
        <v>30-44</v>
      </c>
      <c r="T9560" t="str" cm="1">
        <f t="array" ref="T9560">_xlfn.IFS(F9560&lt;=2,"0-2 Years",F9560&lt;=5,"3-5 Years",F9560&lt;=8,"6-8 Years",TRUE,"9-10 Years")</f>
        <v>3-5 Years</v>
      </c>
      <c r="U9560" t="str" cm="1">
        <f t="array" ref="U9560">_xlfn.IFS(P9560&gt;60,"High Risk",P9560&gt;30,"Medium Risk",TRUE,"Low Risk")</f>
        <v>High Risk</v>
      </c>
      <c r="V9560">
        <f t="shared" si="149"/>
        <v>9</v>
      </c>
    </row>
    <row r="9561" spans="1:22" hidden="1" x14ac:dyDescent="0.2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 s="2">
        <v>144102.32</v>
      </c>
      <c r="H9561">
        <v>1</v>
      </c>
      <c r="I9561">
        <v>1</v>
      </c>
      <c r="J9561">
        <v>1</v>
      </c>
      <c r="K9561" s="1">
        <v>11682.36</v>
      </c>
      <c r="L9561">
        <v>0</v>
      </c>
      <c r="M9561">
        <v>17</v>
      </c>
      <c r="N9561">
        <v>4953</v>
      </c>
      <c r="O9561">
        <v>10</v>
      </c>
      <c r="P9561">
        <v>1</v>
      </c>
      <c r="Q9561">
        <v>0.58823529411764708</v>
      </c>
      <c r="R9561">
        <v>84201</v>
      </c>
      <c r="S9561" t="str" cm="1">
        <f t="array" ref="S9561">_xlfn.IFS(E9564&lt;30,"18-29",E9564&lt;45,"30-44",TRUE,"45+")</f>
        <v>30-44</v>
      </c>
      <c r="T9561" t="str" cm="1">
        <f t="array" ref="T9561">_xlfn.IFS(F9561&lt;=2,"0-2 Years",F9561&lt;=5,"3-5 Years",F9561&lt;=8,"6-8 Years",TRUE,"9-10 Years")</f>
        <v>6-8 Years</v>
      </c>
      <c r="U9561" t="str" cm="1">
        <f t="array" ref="U9561">_xlfn.IFS(P9561&gt;60,"High Risk",P9561&gt;30,"Medium Risk",TRUE,"Low Risk")</f>
        <v>Low Risk</v>
      </c>
      <c r="V9561">
        <f t="shared" si="149"/>
        <v>2</v>
      </c>
    </row>
    <row r="9562" spans="1:22" hidden="1" x14ac:dyDescent="0.2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 s="2">
        <v>128876.71</v>
      </c>
      <c r="H9562">
        <v>3</v>
      </c>
      <c r="I9562">
        <v>1</v>
      </c>
      <c r="J9562">
        <v>1</v>
      </c>
      <c r="K9562" s="1">
        <v>106939.34</v>
      </c>
      <c r="L9562">
        <v>1</v>
      </c>
      <c r="M9562">
        <v>28</v>
      </c>
      <c r="N9562">
        <v>1850</v>
      </c>
      <c r="O9562">
        <v>7</v>
      </c>
      <c r="P9562">
        <v>57</v>
      </c>
      <c r="Q9562">
        <v>0.25</v>
      </c>
      <c r="R9562">
        <v>51800</v>
      </c>
      <c r="S9562" t="str" cm="1">
        <f t="array" ref="S9562">_xlfn.IFS(E9565&lt;30,"18-29",E9565&lt;45,"30-44",TRUE,"45+")</f>
        <v>18-29</v>
      </c>
      <c r="T9562" t="str" cm="1">
        <f t="array" ref="T9562">_xlfn.IFS(F9562&lt;=2,"0-2 Years",F9562&lt;=5,"3-5 Years",F9562&lt;=8,"6-8 Years",TRUE,"9-10 Years")</f>
        <v>3-5 Years</v>
      </c>
      <c r="U9562" t="str" cm="1">
        <f t="array" ref="U9562">_xlfn.IFS(P9562&gt;60,"High Risk",P9562&gt;30,"Medium Risk",TRUE,"Low Risk")</f>
        <v>Medium Risk</v>
      </c>
      <c r="V9562">
        <f t="shared" si="149"/>
        <v>0</v>
      </c>
    </row>
    <row r="9563" spans="1:22" hidden="1" x14ac:dyDescent="0.2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 s="2">
        <v>118448.15</v>
      </c>
      <c r="H9563">
        <v>2</v>
      </c>
      <c r="I9563">
        <v>1</v>
      </c>
      <c r="J9563">
        <v>0</v>
      </c>
      <c r="K9563" s="1">
        <v>53172.02</v>
      </c>
      <c r="L9563">
        <v>0</v>
      </c>
      <c r="M9563">
        <v>21</v>
      </c>
      <c r="N9563">
        <v>2092</v>
      </c>
      <c r="O9563">
        <v>10</v>
      </c>
      <c r="P9563">
        <v>69</v>
      </c>
      <c r="Q9563">
        <v>0.47619047619047616</v>
      </c>
      <c r="R9563">
        <v>43932</v>
      </c>
      <c r="S9563" t="str" cm="1">
        <f t="array" ref="S9563">_xlfn.IFS(E9566&lt;30,"18-29",E9566&lt;45,"30-44",TRUE,"45+")</f>
        <v>30-44</v>
      </c>
      <c r="T9563" t="str" cm="1">
        <f t="array" ref="T9563">_xlfn.IFS(F9563&lt;=2,"0-2 Years",F9563&lt;=5,"3-5 Years",F9563&lt;=8,"6-8 Years",TRUE,"9-10 Years")</f>
        <v>6-8 Years</v>
      </c>
      <c r="U9563" t="str" cm="1">
        <f t="array" ref="U9563">_xlfn.IFS(P9563&gt;60,"High Risk",P9563&gt;30,"Medium Risk",TRUE,"Low Risk")</f>
        <v>High Risk</v>
      </c>
      <c r="V9563">
        <f t="shared" si="149"/>
        <v>3</v>
      </c>
    </row>
    <row r="9564" spans="1:22" hidden="1" x14ac:dyDescent="0.2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 s="2">
        <v>0</v>
      </c>
      <c r="H9564">
        <v>2</v>
      </c>
      <c r="I9564">
        <v>1</v>
      </c>
      <c r="J9564">
        <v>1</v>
      </c>
      <c r="K9564" s="1">
        <v>114388.98</v>
      </c>
      <c r="L9564">
        <v>0</v>
      </c>
      <c r="M9564">
        <v>15</v>
      </c>
      <c r="N9564">
        <v>4999</v>
      </c>
      <c r="O9564">
        <v>7</v>
      </c>
      <c r="P9564">
        <v>86</v>
      </c>
      <c r="Q9564">
        <v>0.46666666666666667</v>
      </c>
      <c r="R9564">
        <v>74985</v>
      </c>
      <c r="S9564" t="str" cm="1">
        <f t="array" ref="S9564">_xlfn.IFS(E9567&lt;30,"18-29",E9567&lt;45,"30-44",TRUE,"45+")</f>
        <v>30-44</v>
      </c>
      <c r="T9564" t="str" cm="1">
        <f t="array" ref="T9564">_xlfn.IFS(F9564&lt;=2,"0-2 Years",F9564&lt;=5,"3-5 Years",F9564&lt;=8,"6-8 Years",TRUE,"9-10 Years")</f>
        <v>3-5 Years</v>
      </c>
      <c r="U9564" t="str" cm="1">
        <f t="array" ref="U9564">_xlfn.IFS(P9564&gt;60,"High Risk",P9564&gt;30,"Medium Risk",TRUE,"Low Risk")</f>
        <v>High Risk</v>
      </c>
      <c r="V9564">
        <f t="shared" si="149"/>
        <v>3</v>
      </c>
    </row>
    <row r="9565" spans="1:22" hidden="1" x14ac:dyDescent="0.2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 s="2">
        <v>0</v>
      </c>
      <c r="H9565">
        <v>2</v>
      </c>
      <c r="I9565">
        <v>0</v>
      </c>
      <c r="J9565">
        <v>1</v>
      </c>
      <c r="K9565" s="1">
        <v>2151.17</v>
      </c>
      <c r="L9565">
        <v>0</v>
      </c>
      <c r="M9565">
        <v>6</v>
      </c>
      <c r="N9565">
        <v>4330</v>
      </c>
      <c r="O9565">
        <v>0</v>
      </c>
      <c r="P9565">
        <v>153</v>
      </c>
      <c r="Q9565">
        <v>0</v>
      </c>
      <c r="R9565">
        <v>25980</v>
      </c>
      <c r="S9565" t="str" cm="1">
        <f t="array" ref="S9565">_xlfn.IFS(E9568&lt;30,"18-29",E9568&lt;45,"30-44",TRUE,"45+")</f>
        <v>30-44</v>
      </c>
      <c r="T9565" t="str" cm="1">
        <f t="array" ref="T9565">_xlfn.IFS(F9565&lt;=2,"0-2 Years",F9565&lt;=5,"3-5 Years",F9565&lt;=8,"6-8 Years",TRUE,"9-10 Years")</f>
        <v>9-10 Years</v>
      </c>
      <c r="U9565" t="str" cm="1">
        <f t="array" ref="U9565">_xlfn.IFS(P9565&gt;60,"High Risk",P9565&gt;30,"Medium Risk",TRUE,"Low Risk")</f>
        <v>High Risk</v>
      </c>
      <c r="V9565">
        <f t="shared" si="149"/>
        <v>3</v>
      </c>
    </row>
    <row r="9566" spans="1:22" hidden="1" x14ac:dyDescent="0.2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 s="2">
        <v>0</v>
      </c>
      <c r="H9566">
        <v>2</v>
      </c>
      <c r="I9566">
        <v>0</v>
      </c>
      <c r="J9566">
        <v>1</v>
      </c>
      <c r="K9566" s="1">
        <v>183492.9</v>
      </c>
      <c r="L9566">
        <v>0</v>
      </c>
      <c r="M9566">
        <v>21</v>
      </c>
      <c r="N9566">
        <v>1745</v>
      </c>
      <c r="O9566">
        <v>4</v>
      </c>
      <c r="P9566">
        <v>173</v>
      </c>
      <c r="Q9566">
        <v>0.19047619047619047</v>
      </c>
      <c r="R9566">
        <v>36645</v>
      </c>
      <c r="S9566" t="str" cm="1">
        <f t="array" ref="S9566">_xlfn.IFS(E9569&lt;30,"18-29",E9569&lt;45,"30-44",TRUE,"45+")</f>
        <v>18-29</v>
      </c>
      <c r="T9566" t="str" cm="1">
        <f t="array" ref="T9566">_xlfn.IFS(F9566&lt;=2,"0-2 Years",F9566&lt;=5,"3-5 Years",F9566&lt;=8,"6-8 Years",TRUE,"9-10 Years")</f>
        <v>0-2 Years</v>
      </c>
      <c r="U9566" t="str" cm="1">
        <f t="array" ref="U9566">_xlfn.IFS(P9566&gt;60,"High Risk",P9566&gt;30,"Medium Risk",TRUE,"Low Risk")</f>
        <v>High Risk</v>
      </c>
      <c r="V9566">
        <f t="shared" si="149"/>
        <v>4</v>
      </c>
    </row>
    <row r="9567" spans="1:22" hidden="1" x14ac:dyDescent="0.2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 s="2">
        <v>135979.01</v>
      </c>
      <c r="H9567">
        <v>4</v>
      </c>
      <c r="I9567">
        <v>1</v>
      </c>
      <c r="J9567">
        <v>1</v>
      </c>
      <c r="K9567" s="1">
        <v>76582.95</v>
      </c>
      <c r="L9567">
        <v>1</v>
      </c>
      <c r="M9567">
        <v>23</v>
      </c>
      <c r="N9567">
        <v>354</v>
      </c>
      <c r="O9567">
        <v>8</v>
      </c>
      <c r="P9567">
        <v>159</v>
      </c>
      <c r="Q9567">
        <v>0.34782608695652173</v>
      </c>
      <c r="R9567">
        <v>8142</v>
      </c>
      <c r="S9567" t="str" cm="1">
        <f t="array" ref="S9567">_xlfn.IFS(E9570&lt;30,"18-29",E9570&lt;45,"30-44",TRUE,"45+")</f>
        <v>30-44</v>
      </c>
      <c r="T9567" t="str" cm="1">
        <f t="array" ref="T9567">_xlfn.IFS(F9567&lt;=2,"0-2 Years",F9567&lt;=5,"3-5 Years",F9567&lt;=8,"6-8 Years",TRUE,"9-10 Years")</f>
        <v>9-10 Years</v>
      </c>
      <c r="U9567" t="str" cm="1">
        <f t="array" ref="U9567">_xlfn.IFS(P9567&gt;60,"High Risk",P9567&gt;30,"Medium Risk",TRUE,"Low Risk")</f>
        <v>High Risk</v>
      </c>
      <c r="V9567">
        <f t="shared" si="149"/>
        <v>0</v>
      </c>
    </row>
    <row r="9568" spans="1:22" hidden="1" x14ac:dyDescent="0.2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 s="2">
        <v>117271.8</v>
      </c>
      <c r="H9568">
        <v>2</v>
      </c>
      <c r="I9568">
        <v>1</v>
      </c>
      <c r="J9568">
        <v>0</v>
      </c>
      <c r="K9568" s="1">
        <v>104217.96</v>
      </c>
      <c r="L9568">
        <v>1</v>
      </c>
      <c r="M9568">
        <v>17</v>
      </c>
      <c r="N9568">
        <v>495</v>
      </c>
      <c r="O9568">
        <v>0</v>
      </c>
      <c r="P9568">
        <v>164</v>
      </c>
      <c r="Q9568">
        <v>0</v>
      </c>
      <c r="R9568">
        <v>8415</v>
      </c>
      <c r="S9568" t="str" cm="1">
        <f t="array" ref="S9568">_xlfn.IFS(E9571&lt;30,"18-29",E9571&lt;45,"30-44",TRUE,"45+")</f>
        <v>30-44</v>
      </c>
      <c r="T9568" t="str" cm="1">
        <f t="array" ref="T9568">_xlfn.IFS(F9568&lt;=2,"0-2 Years",F9568&lt;=5,"3-5 Years",F9568&lt;=8,"6-8 Years",TRUE,"9-10 Years")</f>
        <v>6-8 Years</v>
      </c>
      <c r="U9568" t="str" cm="1">
        <f t="array" ref="U9568">_xlfn.IFS(P9568&gt;60,"High Risk",P9568&gt;30,"Medium Risk",TRUE,"Low Risk")</f>
        <v>High Risk</v>
      </c>
      <c r="V9568">
        <f t="shared" si="149"/>
        <v>3</v>
      </c>
    </row>
    <row r="9569" spans="1:22" x14ac:dyDescent="0.2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 s="2">
        <v>0</v>
      </c>
      <c r="H9569">
        <v>1</v>
      </c>
      <c r="I9569">
        <v>1</v>
      </c>
      <c r="J9569">
        <v>0</v>
      </c>
      <c r="K9569" s="1">
        <v>8982.75</v>
      </c>
      <c r="L9569">
        <v>0</v>
      </c>
      <c r="M9569">
        <v>25</v>
      </c>
      <c r="N9569">
        <v>1235</v>
      </c>
      <c r="O9569">
        <v>7</v>
      </c>
      <c r="P9569">
        <v>76</v>
      </c>
      <c r="Q9569">
        <v>0.28000000000000003</v>
      </c>
      <c r="R9569">
        <v>30875</v>
      </c>
      <c r="S9569" t="str" cm="1">
        <f t="array" ref="S9569">_xlfn.IFS(E9572&lt;30,"18-29",E9572&lt;45,"30-44",TRUE,"45+")</f>
        <v>30-44</v>
      </c>
      <c r="T9569" t="str" cm="1">
        <f t="array" ref="T9569">_xlfn.IFS(F9569&lt;=2,"0-2 Years",F9569&lt;=5,"3-5 Years",F9569&lt;=8,"6-8 Years",TRUE,"9-10 Years")</f>
        <v>3-5 Years</v>
      </c>
      <c r="U9569" t="str" cm="1">
        <f t="array" ref="U9569">_xlfn.IFS(P9569&gt;60,"High Risk",P9569&gt;30,"Medium Risk",TRUE,"Low Risk")</f>
        <v>High Risk</v>
      </c>
      <c r="V9569">
        <f t="shared" si="149"/>
        <v>8</v>
      </c>
    </row>
    <row r="9570" spans="1:22" x14ac:dyDescent="0.2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 s="2">
        <v>0</v>
      </c>
      <c r="H9570">
        <v>2</v>
      </c>
      <c r="I9570">
        <v>0</v>
      </c>
      <c r="J9570">
        <v>0</v>
      </c>
      <c r="K9570" s="1">
        <v>9984.4</v>
      </c>
      <c r="L9570">
        <v>0</v>
      </c>
      <c r="M9570">
        <v>28</v>
      </c>
      <c r="N9570">
        <v>4580</v>
      </c>
      <c r="O9570">
        <v>5</v>
      </c>
      <c r="P9570">
        <v>33</v>
      </c>
      <c r="Q9570">
        <v>0.17857142857142858</v>
      </c>
      <c r="R9570">
        <v>128240</v>
      </c>
      <c r="S9570" t="str" cm="1">
        <f t="array" ref="S9570">_xlfn.IFS(E9573&lt;30,"18-29",E9573&lt;45,"30-44",TRUE,"45+")</f>
        <v>30-44</v>
      </c>
      <c r="T9570" t="str" cm="1">
        <f t="array" ref="T9570">_xlfn.IFS(F9570&lt;=2,"0-2 Years",F9570&lt;=5,"3-5 Years",F9570&lt;=8,"6-8 Years",TRUE,"9-10 Years")</f>
        <v>0-2 Years</v>
      </c>
      <c r="U9570" t="str" cm="1">
        <f t="array" ref="U9570">_xlfn.IFS(P9570&gt;60,"High Risk",P9570&gt;30,"Medium Risk",TRUE,"Low Risk")</f>
        <v>Medium Risk</v>
      </c>
      <c r="V9570">
        <f t="shared" si="149"/>
        <v>7</v>
      </c>
    </row>
    <row r="9571" spans="1:22" x14ac:dyDescent="0.2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 s="2">
        <v>0</v>
      </c>
      <c r="H9571">
        <v>2</v>
      </c>
      <c r="I9571">
        <v>1</v>
      </c>
      <c r="J9571">
        <v>0</v>
      </c>
      <c r="K9571" s="1">
        <v>19500.099999999999</v>
      </c>
      <c r="L9571">
        <v>0</v>
      </c>
      <c r="M9571">
        <v>14</v>
      </c>
      <c r="N9571">
        <v>3703</v>
      </c>
      <c r="O9571">
        <v>10</v>
      </c>
      <c r="P9571">
        <v>130</v>
      </c>
      <c r="Q9571">
        <v>0.7142857142857143</v>
      </c>
      <c r="R9571">
        <v>51842</v>
      </c>
      <c r="S9571" t="str" cm="1">
        <f t="array" ref="S9571">_xlfn.IFS(E9574&lt;30,"18-29",E9574&lt;45,"30-44",TRUE,"45+")</f>
        <v>18-29</v>
      </c>
      <c r="T9571" t="str" cm="1">
        <f t="array" ref="T9571">_xlfn.IFS(F9571&lt;=2,"0-2 Years",F9571&lt;=5,"3-5 Years",F9571&lt;=8,"6-8 Years",TRUE,"9-10 Years")</f>
        <v>9-10 Years</v>
      </c>
      <c r="U9571" t="str" cm="1">
        <f t="array" ref="U9571">_xlfn.IFS(P9571&gt;60,"High Risk",P9571&gt;30,"Medium Risk",TRUE,"Low Risk")</f>
        <v>High Risk</v>
      </c>
      <c r="V9571">
        <f t="shared" si="149"/>
        <v>6</v>
      </c>
    </row>
    <row r="9572" spans="1:22" hidden="1" x14ac:dyDescent="0.2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 s="2">
        <v>129205.49</v>
      </c>
      <c r="H9572">
        <v>1</v>
      </c>
      <c r="I9572">
        <v>1</v>
      </c>
      <c r="J9572">
        <v>1</v>
      </c>
      <c r="K9572" s="1">
        <v>79146.36</v>
      </c>
      <c r="L9572">
        <v>0</v>
      </c>
      <c r="M9572">
        <v>9</v>
      </c>
      <c r="N9572">
        <v>2283</v>
      </c>
      <c r="O9572">
        <v>2</v>
      </c>
      <c r="P9572">
        <v>139</v>
      </c>
      <c r="Q9572">
        <v>0.22222222222222221</v>
      </c>
      <c r="R9572">
        <v>20547</v>
      </c>
      <c r="S9572" t="str" cm="1">
        <f t="array" ref="S9572">_xlfn.IFS(E9575&lt;30,"18-29",E9575&lt;45,"30-44",TRUE,"45+")</f>
        <v>30-44</v>
      </c>
      <c r="T9572" t="str" cm="1">
        <f t="array" ref="T9572">_xlfn.IFS(F9572&lt;=2,"0-2 Years",F9572&lt;=5,"3-5 Years",F9572&lt;=8,"6-8 Years",TRUE,"9-10 Years")</f>
        <v>6-8 Years</v>
      </c>
      <c r="U9572" t="str" cm="1">
        <f t="array" ref="U9572">_xlfn.IFS(P9572&gt;60,"High Risk",P9572&gt;30,"Medium Risk",TRUE,"Low Risk")</f>
        <v>High Risk</v>
      </c>
      <c r="V9572">
        <f t="shared" si="149"/>
        <v>2</v>
      </c>
    </row>
    <row r="9573" spans="1:22" x14ac:dyDescent="0.2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 s="2">
        <v>0</v>
      </c>
      <c r="H9573">
        <v>1</v>
      </c>
      <c r="I9573">
        <v>1</v>
      </c>
      <c r="J9573">
        <v>0</v>
      </c>
      <c r="K9573" s="1">
        <v>191694.77</v>
      </c>
      <c r="L9573">
        <v>1</v>
      </c>
      <c r="M9573">
        <v>27</v>
      </c>
      <c r="N9573">
        <v>2569</v>
      </c>
      <c r="O9573">
        <v>7</v>
      </c>
      <c r="P9573">
        <v>175</v>
      </c>
      <c r="Q9573">
        <v>0.25925925925925924</v>
      </c>
      <c r="R9573">
        <v>69363</v>
      </c>
      <c r="S9573" t="str" cm="1">
        <f t="array" ref="S9573">_xlfn.IFS(E9576&lt;30,"18-29",E9576&lt;45,"30-44",TRUE,"45+")</f>
        <v>30-44</v>
      </c>
      <c r="T9573" t="str" cm="1">
        <f t="array" ref="T9573">_xlfn.IFS(F9573&lt;=2,"0-2 Years",F9573&lt;=5,"3-5 Years",F9573&lt;=8,"6-8 Years",TRUE,"9-10 Years")</f>
        <v>6-8 Years</v>
      </c>
      <c r="U9573" t="str" cm="1">
        <f t="array" ref="U9573">_xlfn.IFS(P9573&gt;60,"High Risk",P9573&gt;30,"Medium Risk",TRUE,"Low Risk")</f>
        <v>High Risk</v>
      </c>
      <c r="V9573">
        <f t="shared" si="149"/>
        <v>8</v>
      </c>
    </row>
    <row r="9574" spans="1:22" hidden="1" x14ac:dyDescent="0.2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 s="2">
        <v>0</v>
      </c>
      <c r="H9574">
        <v>1</v>
      </c>
      <c r="I9574">
        <v>0</v>
      </c>
      <c r="J9574">
        <v>1</v>
      </c>
      <c r="K9574" s="1">
        <v>59645.24</v>
      </c>
      <c r="L9574">
        <v>1</v>
      </c>
      <c r="M9574">
        <v>25</v>
      </c>
      <c r="N9574">
        <v>1054</v>
      </c>
      <c r="O9574">
        <v>6</v>
      </c>
      <c r="P9574">
        <v>28</v>
      </c>
      <c r="Q9574">
        <v>0.24</v>
      </c>
      <c r="R9574">
        <v>26350</v>
      </c>
      <c r="S9574" t="str" cm="1">
        <f t="array" ref="S9574">_xlfn.IFS(E9577&lt;30,"18-29",E9577&lt;45,"30-44",TRUE,"45+")</f>
        <v>30-44</v>
      </c>
      <c r="T9574" t="str" cm="1">
        <f t="array" ref="T9574">_xlfn.IFS(F9574&lt;=2,"0-2 Years",F9574&lt;=5,"3-5 Years",F9574&lt;=8,"6-8 Years",TRUE,"9-10 Years")</f>
        <v>6-8 Years</v>
      </c>
      <c r="U9574" t="str" cm="1">
        <f t="array" ref="U9574">_xlfn.IFS(P9574&gt;60,"High Risk",P9574&gt;30,"Medium Risk",TRUE,"Low Risk")</f>
        <v>Low Risk</v>
      </c>
      <c r="V9574">
        <f t="shared" si="149"/>
        <v>5</v>
      </c>
    </row>
    <row r="9575" spans="1:22" hidden="1" x14ac:dyDescent="0.2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 s="2">
        <v>104015.54</v>
      </c>
      <c r="H9575">
        <v>2</v>
      </c>
      <c r="I9575">
        <v>1</v>
      </c>
      <c r="J9575">
        <v>1</v>
      </c>
      <c r="K9575" s="1">
        <v>55207.88</v>
      </c>
      <c r="L9575">
        <v>0</v>
      </c>
      <c r="M9575">
        <v>27</v>
      </c>
      <c r="N9575">
        <v>984</v>
      </c>
      <c r="O9575">
        <v>2</v>
      </c>
      <c r="P9575">
        <v>175</v>
      </c>
      <c r="Q9575">
        <v>7.407407407407407E-2</v>
      </c>
      <c r="R9575">
        <v>26568</v>
      </c>
      <c r="S9575" t="str" cm="1">
        <f t="array" ref="S9575">_xlfn.IFS(E9578&lt;30,"18-29",E9578&lt;45,"30-44",TRUE,"45+")</f>
        <v>30-44</v>
      </c>
      <c r="T9575" t="str" cm="1">
        <f t="array" ref="T9575">_xlfn.IFS(F9575&lt;=2,"0-2 Years",F9575&lt;=5,"3-5 Years",F9575&lt;=8,"6-8 Years",TRUE,"9-10 Years")</f>
        <v>6-8 Years</v>
      </c>
      <c r="U9575" t="str" cm="1">
        <f t="array" ref="U9575">_xlfn.IFS(P9575&gt;60,"High Risk",P9575&gt;30,"Medium Risk",TRUE,"Low Risk")</f>
        <v>High Risk</v>
      </c>
      <c r="V9575">
        <f t="shared" si="149"/>
        <v>0</v>
      </c>
    </row>
    <row r="9576" spans="1:22" x14ac:dyDescent="0.2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 s="2">
        <v>0</v>
      </c>
      <c r="H9576">
        <v>2</v>
      </c>
      <c r="I9576">
        <v>1</v>
      </c>
      <c r="J9576">
        <v>0</v>
      </c>
      <c r="K9576" s="1">
        <v>166177.29999999999</v>
      </c>
      <c r="L9576">
        <v>0</v>
      </c>
      <c r="M9576">
        <v>1</v>
      </c>
      <c r="N9576">
        <v>2754</v>
      </c>
      <c r="O9576">
        <v>7</v>
      </c>
      <c r="P9576">
        <v>24</v>
      </c>
      <c r="Q9576">
        <v>1</v>
      </c>
      <c r="R9576">
        <v>2754</v>
      </c>
      <c r="S9576" t="str" cm="1">
        <f t="array" ref="S9576">_xlfn.IFS(E9579&lt;30,"18-29",E9579&lt;45,"30-44",TRUE,"45+")</f>
        <v>45+</v>
      </c>
      <c r="T9576" t="str" cm="1">
        <f t="array" ref="T9576">_xlfn.IFS(F9576&lt;=2,"0-2 Years",F9576&lt;=5,"3-5 Years",F9576&lt;=8,"6-8 Years",TRUE,"9-10 Years")</f>
        <v>3-5 Years</v>
      </c>
      <c r="U9576" t="str" cm="1">
        <f t="array" ref="U9576">_xlfn.IFS(P9576&gt;60,"High Risk",P9576&gt;30,"Medium Risk",TRUE,"Low Risk")</f>
        <v>Low Risk</v>
      </c>
      <c r="V9576">
        <f t="shared" si="149"/>
        <v>6</v>
      </c>
    </row>
    <row r="9577" spans="1:22" x14ac:dyDescent="0.2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 s="2">
        <v>0</v>
      </c>
      <c r="H9577">
        <v>2</v>
      </c>
      <c r="I9577">
        <v>0</v>
      </c>
      <c r="J9577">
        <v>0</v>
      </c>
      <c r="K9577" s="1">
        <v>136356.97</v>
      </c>
      <c r="L9577">
        <v>0</v>
      </c>
      <c r="M9577">
        <v>2</v>
      </c>
      <c r="N9577">
        <v>1876</v>
      </c>
      <c r="O9577">
        <v>5</v>
      </c>
      <c r="P9577">
        <v>13</v>
      </c>
      <c r="Q9577">
        <v>1</v>
      </c>
      <c r="R9577">
        <v>3752</v>
      </c>
      <c r="S9577" t="str" cm="1">
        <f t="array" ref="S9577">_xlfn.IFS(E9580&lt;30,"18-29",E9580&lt;45,"30-44",TRUE,"45+")</f>
        <v>30-44</v>
      </c>
      <c r="T9577" t="str" cm="1">
        <f t="array" ref="T9577">_xlfn.IFS(F9577&lt;=2,"0-2 Years",F9577&lt;=5,"3-5 Years",F9577&lt;=8,"6-8 Years",TRUE,"9-10 Years")</f>
        <v>9-10 Years</v>
      </c>
      <c r="U9577" t="str" cm="1">
        <f t="array" ref="U9577">_xlfn.IFS(P9577&gt;60,"High Risk",P9577&gt;30,"Medium Risk",TRUE,"Low Risk")</f>
        <v>Low Risk</v>
      </c>
      <c r="V9577">
        <f t="shared" si="149"/>
        <v>6</v>
      </c>
    </row>
    <row r="9578" spans="1:22" x14ac:dyDescent="0.2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 s="2">
        <v>103873.39</v>
      </c>
      <c r="H9578">
        <v>1</v>
      </c>
      <c r="I9578">
        <v>1</v>
      </c>
      <c r="J9578">
        <v>0</v>
      </c>
      <c r="K9578" s="1">
        <v>148611.51999999999</v>
      </c>
      <c r="L9578">
        <v>0</v>
      </c>
      <c r="M9578">
        <v>20</v>
      </c>
      <c r="N9578">
        <v>2904</v>
      </c>
      <c r="O9578">
        <v>2</v>
      </c>
      <c r="P9578">
        <v>172</v>
      </c>
      <c r="Q9578">
        <v>0.1</v>
      </c>
      <c r="R9578">
        <v>58080</v>
      </c>
      <c r="S9578" t="str" cm="1">
        <f t="array" ref="S9578">_xlfn.IFS(E9581&lt;30,"18-29",E9581&lt;45,"30-44",TRUE,"45+")</f>
        <v>45+</v>
      </c>
      <c r="T9578" t="str" cm="1">
        <f t="array" ref="T9578">_xlfn.IFS(F9578&lt;=2,"0-2 Years",F9578&lt;=5,"3-5 Years",F9578&lt;=8,"6-8 Years",TRUE,"9-10 Years")</f>
        <v>0-2 Years</v>
      </c>
      <c r="U9578" t="str" cm="1">
        <f t="array" ref="U9578">_xlfn.IFS(P9578&gt;60,"High Risk",P9578&gt;30,"Medium Risk",TRUE,"Low Risk")</f>
        <v>High Risk</v>
      </c>
      <c r="V9578">
        <f t="shared" si="149"/>
        <v>6</v>
      </c>
    </row>
    <row r="9579" spans="1:22" x14ac:dyDescent="0.2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 s="2">
        <v>112383.03</v>
      </c>
      <c r="H9579">
        <v>1</v>
      </c>
      <c r="I9579">
        <v>1</v>
      </c>
      <c r="J9579">
        <v>0</v>
      </c>
      <c r="K9579" s="1">
        <v>85516.37</v>
      </c>
      <c r="L9579">
        <v>1</v>
      </c>
      <c r="M9579">
        <v>5</v>
      </c>
      <c r="N9579">
        <v>4084</v>
      </c>
      <c r="O9579">
        <v>1</v>
      </c>
      <c r="P9579">
        <v>60</v>
      </c>
      <c r="Q9579">
        <v>0.2</v>
      </c>
      <c r="R9579">
        <v>20420</v>
      </c>
      <c r="S9579" t="str" cm="1">
        <f t="array" ref="S9579">_xlfn.IFS(E9582&lt;30,"18-29",E9582&lt;45,"30-44",TRUE,"45+")</f>
        <v>30-44</v>
      </c>
      <c r="T9579" t="str" cm="1">
        <f t="array" ref="T9579">_xlfn.IFS(F9579&lt;=2,"0-2 Years",F9579&lt;=5,"3-5 Years",F9579&lt;=8,"6-8 Years",TRUE,"9-10 Years")</f>
        <v>3-5 Years</v>
      </c>
      <c r="U9579" t="str" cm="1">
        <f t="array" ref="U9579">_xlfn.IFS(P9579&gt;60,"High Risk",P9579&gt;30,"Medium Risk",TRUE,"Low Risk")</f>
        <v>Medium Risk</v>
      </c>
      <c r="V9579">
        <f t="shared" si="149"/>
        <v>6</v>
      </c>
    </row>
    <row r="9580" spans="1:22" hidden="1" x14ac:dyDescent="0.2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 s="2">
        <v>117731.79</v>
      </c>
      <c r="H9580">
        <v>2</v>
      </c>
      <c r="I9580">
        <v>0</v>
      </c>
      <c r="J9580">
        <v>1</v>
      </c>
      <c r="K9580" s="1">
        <v>55120.79</v>
      </c>
      <c r="L9580">
        <v>0</v>
      </c>
      <c r="M9580">
        <v>6</v>
      </c>
      <c r="N9580">
        <v>3019</v>
      </c>
      <c r="O9580">
        <v>8</v>
      </c>
      <c r="P9580">
        <v>91</v>
      </c>
      <c r="Q9580">
        <v>1</v>
      </c>
      <c r="R9580">
        <v>18114</v>
      </c>
      <c r="S9580" t="str" cm="1">
        <f t="array" ref="S9580">_xlfn.IFS(E9583&lt;30,"18-29",E9583&lt;45,"30-44",TRUE,"45+")</f>
        <v>18-29</v>
      </c>
      <c r="T9580" t="str" cm="1">
        <f t="array" ref="T9580">_xlfn.IFS(F9580&lt;=2,"0-2 Years",F9580&lt;=5,"3-5 Years",F9580&lt;=8,"6-8 Years",TRUE,"9-10 Years")</f>
        <v>0-2 Years</v>
      </c>
      <c r="U9580" t="str" cm="1">
        <f t="array" ref="U9580">_xlfn.IFS(P9580&gt;60,"High Risk",P9580&gt;30,"Medium Risk",TRUE,"Low Risk")</f>
        <v>High Risk</v>
      </c>
      <c r="V9580">
        <f t="shared" si="149"/>
        <v>1</v>
      </c>
    </row>
    <row r="9581" spans="1:22" hidden="1" x14ac:dyDescent="0.2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 s="2">
        <v>135827.32999999999</v>
      </c>
      <c r="H9581">
        <v>2</v>
      </c>
      <c r="I9581">
        <v>1</v>
      </c>
      <c r="J9581">
        <v>1</v>
      </c>
      <c r="K9581" s="1">
        <v>131778.57999999999</v>
      </c>
      <c r="L9581">
        <v>0</v>
      </c>
      <c r="M9581">
        <v>23</v>
      </c>
      <c r="N9581">
        <v>4990</v>
      </c>
      <c r="O9581">
        <v>8</v>
      </c>
      <c r="P9581">
        <v>98</v>
      </c>
      <c r="Q9581">
        <v>0.34782608695652173</v>
      </c>
      <c r="R9581">
        <v>114770</v>
      </c>
      <c r="S9581" t="str" cm="1">
        <f t="array" ref="S9581">_xlfn.IFS(E9584&lt;30,"18-29",E9584&lt;45,"30-44",TRUE,"45+")</f>
        <v>45+</v>
      </c>
      <c r="T9581" t="str" cm="1">
        <f t="array" ref="T9581">_xlfn.IFS(F9581&lt;=2,"0-2 Years",F9581&lt;=5,"3-5 Years",F9581&lt;=8,"6-8 Years",TRUE,"9-10 Years")</f>
        <v>0-2 Years</v>
      </c>
      <c r="U9581" t="str" cm="1">
        <f t="array" ref="U9581">_xlfn.IFS(P9581&gt;60,"High Risk",P9581&gt;30,"Medium Risk",TRUE,"Low Risk")</f>
        <v>High Risk</v>
      </c>
      <c r="V9581">
        <f t="shared" si="149"/>
        <v>1</v>
      </c>
    </row>
    <row r="9582" spans="1:22" hidden="1" x14ac:dyDescent="0.2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 s="2">
        <v>114135.17</v>
      </c>
      <c r="H9582">
        <v>1</v>
      </c>
      <c r="I9582">
        <v>1</v>
      </c>
      <c r="J9582">
        <v>0</v>
      </c>
      <c r="K9582" s="1">
        <v>153269.98000000001</v>
      </c>
      <c r="L9582">
        <v>0</v>
      </c>
      <c r="M9582">
        <v>16</v>
      </c>
      <c r="N9582">
        <v>138</v>
      </c>
      <c r="O9582">
        <v>3</v>
      </c>
      <c r="P9582">
        <v>179</v>
      </c>
      <c r="Q9582">
        <v>0.1875</v>
      </c>
      <c r="R9582">
        <v>2208</v>
      </c>
      <c r="S9582" t="str" cm="1">
        <f t="array" ref="S9582">_xlfn.IFS(E9585&lt;30,"18-29",E9585&lt;45,"30-44",TRUE,"45+")</f>
        <v>30-44</v>
      </c>
      <c r="T9582" t="str" cm="1">
        <f t="array" ref="T9582">_xlfn.IFS(F9582&lt;=2,"0-2 Years",F9582&lt;=5,"3-5 Years",F9582&lt;=8,"6-8 Years",TRUE,"9-10 Years")</f>
        <v>9-10 Years</v>
      </c>
      <c r="U9582" t="str" cm="1">
        <f t="array" ref="U9582">_xlfn.IFS(P9582&gt;60,"High Risk",P9582&gt;30,"Medium Risk",TRUE,"Low Risk")</f>
        <v>High Risk</v>
      </c>
      <c r="V9582">
        <f t="shared" si="149"/>
        <v>5</v>
      </c>
    </row>
    <row r="9583" spans="1:22" hidden="1" x14ac:dyDescent="0.2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 s="2">
        <v>0</v>
      </c>
      <c r="H9583">
        <v>2</v>
      </c>
      <c r="I9583">
        <v>1</v>
      </c>
      <c r="J9583">
        <v>1</v>
      </c>
      <c r="K9583" s="1">
        <v>164864.67000000001</v>
      </c>
      <c r="L9583">
        <v>0</v>
      </c>
      <c r="M9583">
        <v>3</v>
      </c>
      <c r="N9583">
        <v>3313</v>
      </c>
      <c r="O9583">
        <v>3</v>
      </c>
      <c r="P9583">
        <v>75</v>
      </c>
      <c r="Q9583">
        <v>1</v>
      </c>
      <c r="R9583">
        <v>9939</v>
      </c>
      <c r="S9583" t="str" cm="1">
        <f t="array" ref="S9583">_xlfn.IFS(E9586&lt;30,"18-29",E9586&lt;45,"30-44",TRUE,"45+")</f>
        <v>30-44</v>
      </c>
      <c r="T9583" t="str" cm="1">
        <f t="array" ref="T9583">_xlfn.IFS(F9583&lt;=2,"0-2 Years",F9583&lt;=5,"3-5 Years",F9583&lt;=8,"6-8 Years",TRUE,"9-10 Years")</f>
        <v>9-10 Years</v>
      </c>
      <c r="U9583" t="str" cm="1">
        <f t="array" ref="U9583">_xlfn.IFS(P9583&gt;60,"High Risk",P9583&gt;30,"Medium Risk",TRUE,"Low Risk")</f>
        <v>High Risk</v>
      </c>
      <c r="V9583">
        <f t="shared" si="149"/>
        <v>3</v>
      </c>
    </row>
    <row r="9584" spans="1:22" hidden="1" x14ac:dyDescent="0.2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 s="2">
        <v>118756.62</v>
      </c>
      <c r="H9584">
        <v>1</v>
      </c>
      <c r="I9584">
        <v>1</v>
      </c>
      <c r="J9584">
        <v>1</v>
      </c>
      <c r="K9584" s="1">
        <v>20367.68</v>
      </c>
      <c r="L9584">
        <v>0</v>
      </c>
      <c r="M9584">
        <v>5</v>
      </c>
      <c r="N9584">
        <v>3244</v>
      </c>
      <c r="O9584">
        <v>3</v>
      </c>
      <c r="P9584">
        <v>151</v>
      </c>
      <c r="Q9584">
        <v>0.6</v>
      </c>
      <c r="R9584">
        <v>16220</v>
      </c>
      <c r="S9584" t="str" cm="1">
        <f t="array" ref="S9584">_xlfn.IFS(E9587&lt;30,"18-29",E9587&lt;45,"30-44",TRUE,"45+")</f>
        <v>30-44</v>
      </c>
      <c r="T9584" t="str" cm="1">
        <f t="array" ref="T9584">_xlfn.IFS(F9584&lt;=2,"0-2 Years",F9584&lt;=5,"3-5 Years",F9584&lt;=8,"6-8 Years",TRUE,"9-10 Years")</f>
        <v>6-8 Years</v>
      </c>
      <c r="U9584" t="str" cm="1">
        <f t="array" ref="U9584">_xlfn.IFS(P9584&gt;60,"High Risk",P9584&gt;30,"Medium Risk",TRUE,"Low Risk")</f>
        <v>High Risk</v>
      </c>
      <c r="V9584">
        <f t="shared" si="149"/>
        <v>3</v>
      </c>
    </row>
    <row r="9585" spans="1:22" hidden="1" x14ac:dyDescent="0.2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 s="2">
        <v>98382.720000000001</v>
      </c>
      <c r="H9585">
        <v>1</v>
      </c>
      <c r="I9585">
        <v>1</v>
      </c>
      <c r="J9585">
        <v>0</v>
      </c>
      <c r="K9585" s="1">
        <v>39542</v>
      </c>
      <c r="L9585">
        <v>0</v>
      </c>
      <c r="M9585">
        <v>30</v>
      </c>
      <c r="N9585">
        <v>3951</v>
      </c>
      <c r="O9585">
        <v>6</v>
      </c>
      <c r="P9585">
        <v>44</v>
      </c>
      <c r="Q9585">
        <v>0.2</v>
      </c>
      <c r="R9585">
        <v>118530</v>
      </c>
      <c r="S9585" t="str" cm="1">
        <f t="array" ref="S9585">_xlfn.IFS(E9588&lt;30,"18-29",E9588&lt;45,"30-44",TRUE,"45+")</f>
        <v>18-29</v>
      </c>
      <c r="T9585" t="str" cm="1">
        <f t="array" ref="T9585">_xlfn.IFS(F9585&lt;=2,"0-2 Years",F9585&lt;=5,"3-5 Years",F9585&lt;=8,"6-8 Years",TRUE,"9-10 Years")</f>
        <v>6-8 Years</v>
      </c>
      <c r="U9585" t="str" cm="1">
        <f t="array" ref="U9585">_xlfn.IFS(P9585&gt;60,"High Risk",P9585&gt;30,"Medium Risk",TRUE,"Low Risk")</f>
        <v>Medium Risk</v>
      </c>
      <c r="V9585">
        <f t="shared" si="149"/>
        <v>5</v>
      </c>
    </row>
    <row r="9586" spans="1:22" hidden="1" x14ac:dyDescent="0.2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 s="2">
        <v>100520.92</v>
      </c>
      <c r="H9586">
        <v>1</v>
      </c>
      <c r="I9586">
        <v>1</v>
      </c>
      <c r="J9586">
        <v>1</v>
      </c>
      <c r="K9586" s="1">
        <v>19412.8</v>
      </c>
      <c r="L9586">
        <v>1</v>
      </c>
      <c r="M9586">
        <v>3</v>
      </c>
      <c r="N9586">
        <v>2957</v>
      </c>
      <c r="O9586">
        <v>1</v>
      </c>
      <c r="P9586">
        <v>17</v>
      </c>
      <c r="Q9586">
        <v>0.33333333333333331</v>
      </c>
      <c r="R9586">
        <v>8871</v>
      </c>
      <c r="S9586" t="str" cm="1">
        <f t="array" ref="S9586">_xlfn.IFS(E9589&lt;30,"18-29",E9589&lt;45,"30-44",TRUE,"45+")</f>
        <v>45+</v>
      </c>
      <c r="T9586" t="str" cm="1">
        <f t="array" ref="T9586">_xlfn.IFS(F9586&lt;=2,"0-2 Years",F9586&lt;=5,"3-5 Years",F9586&lt;=8,"6-8 Years",TRUE,"9-10 Years")</f>
        <v>0-2 Years</v>
      </c>
      <c r="U9586" t="str" cm="1">
        <f t="array" ref="U9586">_xlfn.IFS(P9586&gt;60,"High Risk",P9586&gt;30,"Medium Risk",TRUE,"Low Risk")</f>
        <v>Low Risk</v>
      </c>
      <c r="V9586">
        <f t="shared" si="149"/>
        <v>3</v>
      </c>
    </row>
    <row r="9587" spans="1:22" hidden="1" x14ac:dyDescent="0.2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 s="2">
        <v>79858.13</v>
      </c>
      <c r="H9587">
        <v>2</v>
      </c>
      <c r="I9587">
        <v>1</v>
      </c>
      <c r="J9587">
        <v>1</v>
      </c>
      <c r="K9587" s="1">
        <v>127977.66</v>
      </c>
      <c r="L9587">
        <v>0</v>
      </c>
      <c r="M9587">
        <v>9</v>
      </c>
      <c r="N9587">
        <v>2043</v>
      </c>
      <c r="O9587">
        <v>2</v>
      </c>
      <c r="P9587">
        <v>91</v>
      </c>
      <c r="Q9587">
        <v>0.22222222222222221</v>
      </c>
      <c r="R9587">
        <v>18387</v>
      </c>
      <c r="S9587" t="str" cm="1">
        <f t="array" ref="S9587">_xlfn.IFS(E9590&lt;30,"18-29",E9590&lt;45,"30-44",TRUE,"45+")</f>
        <v>30-44</v>
      </c>
      <c r="T9587" t="str" cm="1">
        <f t="array" ref="T9587">_xlfn.IFS(F9587&lt;=2,"0-2 Years",F9587&lt;=5,"3-5 Years",F9587&lt;=8,"6-8 Years",TRUE,"9-10 Years")</f>
        <v>6-8 Years</v>
      </c>
      <c r="U9587" t="str" cm="1">
        <f t="array" ref="U9587">_xlfn.IFS(P9587&gt;60,"High Risk",P9587&gt;30,"Medium Risk",TRUE,"Low Risk")</f>
        <v>High Risk</v>
      </c>
      <c r="V9587">
        <f t="shared" si="149"/>
        <v>0</v>
      </c>
    </row>
    <row r="9588" spans="1:22" hidden="1" x14ac:dyDescent="0.2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 s="2">
        <v>0</v>
      </c>
      <c r="H9588">
        <v>1</v>
      </c>
      <c r="I9588">
        <v>0</v>
      </c>
      <c r="J9588">
        <v>1</v>
      </c>
      <c r="K9588" s="1">
        <v>20508.849999999999</v>
      </c>
      <c r="L9588">
        <v>0</v>
      </c>
      <c r="M9588">
        <v>23</v>
      </c>
      <c r="N9588">
        <v>3117</v>
      </c>
      <c r="O9588">
        <v>6</v>
      </c>
      <c r="P9588">
        <v>180</v>
      </c>
      <c r="Q9588">
        <v>0.2608695652173913</v>
      </c>
      <c r="R9588">
        <v>71691</v>
      </c>
      <c r="S9588" t="str" cm="1">
        <f t="array" ref="S9588">_xlfn.IFS(E9591&lt;30,"18-29",E9591&lt;45,"30-44",TRUE,"45+")</f>
        <v>45+</v>
      </c>
      <c r="T9588" t="str" cm="1">
        <f t="array" ref="T9588">_xlfn.IFS(F9588&lt;=2,"0-2 Years",F9588&lt;=5,"3-5 Years",F9588&lt;=8,"6-8 Years",TRUE,"9-10 Years")</f>
        <v>6-8 Years</v>
      </c>
      <c r="U9588" t="str" cm="1">
        <f t="array" ref="U9588">_xlfn.IFS(P9588&gt;60,"High Risk",P9588&gt;30,"Medium Risk",TRUE,"Low Risk")</f>
        <v>High Risk</v>
      </c>
      <c r="V9588">
        <f t="shared" si="149"/>
        <v>5</v>
      </c>
    </row>
    <row r="9589" spans="1:22" x14ac:dyDescent="0.2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 s="2">
        <v>95052.29</v>
      </c>
      <c r="H9589">
        <v>1</v>
      </c>
      <c r="I9589">
        <v>1</v>
      </c>
      <c r="J9589">
        <v>0</v>
      </c>
      <c r="K9589" s="1">
        <v>176244.87</v>
      </c>
      <c r="L9589">
        <v>0</v>
      </c>
      <c r="M9589">
        <v>21</v>
      </c>
      <c r="N9589">
        <v>4159</v>
      </c>
      <c r="O9589">
        <v>9</v>
      </c>
      <c r="P9589">
        <v>14</v>
      </c>
      <c r="Q9589">
        <v>0.42857142857142855</v>
      </c>
      <c r="R9589">
        <v>87339</v>
      </c>
      <c r="S9589" t="str" cm="1">
        <f t="array" ref="S9589">_xlfn.IFS(E9592&lt;30,"18-29",E9592&lt;45,"30-44",TRUE,"45+")</f>
        <v>30-44</v>
      </c>
      <c r="T9589" t="str" cm="1">
        <f t="array" ref="T9589">_xlfn.IFS(F9589&lt;=2,"0-2 Years",F9589&lt;=5,"3-5 Years",F9589&lt;=8,"6-8 Years",TRUE,"9-10 Years")</f>
        <v>9-10 Years</v>
      </c>
      <c r="U9589" t="str" cm="1">
        <f t="array" ref="U9589">_xlfn.IFS(P9589&gt;60,"High Risk",P9589&gt;30,"Medium Risk",TRUE,"Low Risk")</f>
        <v>Low Risk</v>
      </c>
      <c r="V9589">
        <f t="shared" si="149"/>
        <v>6</v>
      </c>
    </row>
    <row r="9590" spans="1:22" x14ac:dyDescent="0.2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 s="2">
        <v>177728.55</v>
      </c>
      <c r="H9590">
        <v>1</v>
      </c>
      <c r="I9590">
        <v>1</v>
      </c>
      <c r="J9590">
        <v>0</v>
      </c>
      <c r="K9590" s="1">
        <v>105013.63</v>
      </c>
      <c r="L9590">
        <v>0</v>
      </c>
      <c r="M9590">
        <v>15</v>
      </c>
      <c r="N9590">
        <v>2645</v>
      </c>
      <c r="O9590">
        <v>2</v>
      </c>
      <c r="P9590">
        <v>177</v>
      </c>
      <c r="Q9590">
        <v>0.13333333333333333</v>
      </c>
      <c r="R9590">
        <v>39675</v>
      </c>
      <c r="S9590" t="str" cm="1">
        <f t="array" ref="S9590">_xlfn.IFS(E9593&lt;30,"18-29",E9593&lt;45,"30-44",TRUE,"45+")</f>
        <v>30-44</v>
      </c>
      <c r="T9590" t="str" cm="1">
        <f t="array" ref="T9590">_xlfn.IFS(F9590&lt;=2,"0-2 Years",F9590&lt;=5,"3-5 Years",F9590&lt;=8,"6-8 Years",TRUE,"9-10 Years")</f>
        <v>0-2 Years</v>
      </c>
      <c r="U9590" t="str" cm="1">
        <f t="array" ref="U9590">_xlfn.IFS(P9590&gt;60,"High Risk",P9590&gt;30,"Medium Risk",TRUE,"Low Risk")</f>
        <v>High Risk</v>
      </c>
      <c r="V9590">
        <f t="shared" si="149"/>
        <v>6</v>
      </c>
    </row>
    <row r="9591" spans="1:22" hidden="1" x14ac:dyDescent="0.2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 s="2">
        <v>83116.679999999993</v>
      </c>
      <c r="H9591">
        <v>1</v>
      </c>
      <c r="I9591">
        <v>1</v>
      </c>
      <c r="J9591">
        <v>1</v>
      </c>
      <c r="K9591" s="1">
        <v>27597.759999999998</v>
      </c>
      <c r="L9591">
        <v>0</v>
      </c>
      <c r="M9591">
        <v>17</v>
      </c>
      <c r="N9591">
        <v>2590</v>
      </c>
      <c r="O9591">
        <v>3</v>
      </c>
      <c r="P9591">
        <v>15</v>
      </c>
      <c r="Q9591">
        <v>0.17647058823529413</v>
      </c>
      <c r="R9591">
        <v>44030</v>
      </c>
      <c r="S9591" t="str" cm="1">
        <f t="array" ref="S9591">_xlfn.IFS(E9594&lt;30,"18-29",E9594&lt;45,"30-44",TRUE,"45+")</f>
        <v>18-29</v>
      </c>
      <c r="T9591" t="str" cm="1">
        <f t="array" ref="T9591">_xlfn.IFS(F9591&lt;=2,"0-2 Years",F9591&lt;=5,"3-5 Years",F9591&lt;=8,"6-8 Years",TRUE,"9-10 Years")</f>
        <v>3-5 Years</v>
      </c>
      <c r="U9591" t="str" cm="1">
        <f t="array" ref="U9591">_xlfn.IFS(P9591&gt;60,"High Risk",P9591&gt;30,"Medium Risk",TRUE,"Low Risk")</f>
        <v>Low Risk</v>
      </c>
      <c r="V9591">
        <f t="shared" si="149"/>
        <v>3</v>
      </c>
    </row>
    <row r="9592" spans="1:22" hidden="1" x14ac:dyDescent="0.2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 s="2">
        <v>111565.91</v>
      </c>
      <c r="H9592">
        <v>1</v>
      </c>
      <c r="I9592">
        <v>1</v>
      </c>
      <c r="J9592">
        <v>1</v>
      </c>
      <c r="K9592" s="1">
        <v>121073.23</v>
      </c>
      <c r="L9592">
        <v>0</v>
      </c>
      <c r="M9592">
        <v>2</v>
      </c>
      <c r="N9592">
        <v>3343</v>
      </c>
      <c r="O9592">
        <v>2</v>
      </c>
      <c r="P9592">
        <v>172</v>
      </c>
      <c r="Q9592">
        <v>1</v>
      </c>
      <c r="R9592">
        <v>6686</v>
      </c>
      <c r="S9592" t="str" cm="1">
        <f t="array" ref="S9592">_xlfn.IFS(E9595&lt;30,"18-29",E9595&lt;45,"30-44",TRUE,"45+")</f>
        <v>45+</v>
      </c>
      <c r="T9592" t="str" cm="1">
        <f t="array" ref="T9592">_xlfn.IFS(F9592&lt;=2,"0-2 Years",F9592&lt;=5,"3-5 Years",F9592&lt;=8,"6-8 Years",TRUE,"9-10 Years")</f>
        <v>6-8 Years</v>
      </c>
      <c r="U9592" t="str" cm="1">
        <f t="array" ref="U9592">_xlfn.IFS(P9592&gt;60,"High Risk",P9592&gt;30,"Medium Risk",TRUE,"Low Risk")</f>
        <v>High Risk</v>
      </c>
      <c r="V9592">
        <f t="shared" si="149"/>
        <v>2</v>
      </c>
    </row>
    <row r="9593" spans="1:22" hidden="1" x14ac:dyDescent="0.2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 s="2">
        <v>83015.710000000006</v>
      </c>
      <c r="H9593">
        <v>1</v>
      </c>
      <c r="I9593">
        <v>1</v>
      </c>
      <c r="J9593">
        <v>0</v>
      </c>
      <c r="K9593" s="1">
        <v>101089.76</v>
      </c>
      <c r="L9593">
        <v>0</v>
      </c>
      <c r="M9593">
        <v>6</v>
      </c>
      <c r="N9593">
        <v>4599</v>
      </c>
      <c r="O9593">
        <v>7</v>
      </c>
      <c r="P9593">
        <v>114</v>
      </c>
      <c r="Q9593">
        <v>1</v>
      </c>
      <c r="R9593">
        <v>27594</v>
      </c>
      <c r="S9593" t="str" cm="1">
        <f t="array" ref="S9593">_xlfn.IFS(E9596&lt;30,"18-29",E9596&lt;45,"30-44",TRUE,"45+")</f>
        <v>45+</v>
      </c>
      <c r="T9593" t="str" cm="1">
        <f t="array" ref="T9593">_xlfn.IFS(F9593&lt;=2,"0-2 Years",F9593&lt;=5,"3-5 Years",F9593&lt;=8,"6-8 Years",TRUE,"9-10 Years")</f>
        <v>6-8 Years</v>
      </c>
      <c r="U9593" t="str" cm="1">
        <f t="array" ref="U9593">_xlfn.IFS(P9593&gt;60,"High Risk",P9593&gt;30,"Medium Risk",TRUE,"Low Risk")</f>
        <v>High Risk</v>
      </c>
      <c r="V9593">
        <f t="shared" si="149"/>
        <v>5</v>
      </c>
    </row>
    <row r="9594" spans="1:22" x14ac:dyDescent="0.2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 s="2">
        <v>124511.01</v>
      </c>
      <c r="H9594">
        <v>1</v>
      </c>
      <c r="I9594">
        <v>0</v>
      </c>
      <c r="J9594">
        <v>0</v>
      </c>
      <c r="K9594" s="1">
        <v>114258.18</v>
      </c>
      <c r="L9594">
        <v>0</v>
      </c>
      <c r="M9594">
        <v>13</v>
      </c>
      <c r="N9594">
        <v>4485</v>
      </c>
      <c r="O9594">
        <v>4</v>
      </c>
      <c r="P9594">
        <v>14</v>
      </c>
      <c r="Q9594">
        <v>0.30769230769230771</v>
      </c>
      <c r="R9594">
        <v>58305</v>
      </c>
      <c r="S9594" t="str" cm="1">
        <f t="array" ref="S9594">_xlfn.IFS(E9597&lt;30,"18-29",E9597&lt;45,"30-44",TRUE,"45+")</f>
        <v>45+</v>
      </c>
      <c r="T9594" t="str" cm="1">
        <f t="array" ref="T9594">_xlfn.IFS(F9594&lt;=2,"0-2 Years",F9594&lt;=5,"3-5 Years",F9594&lt;=8,"6-8 Years",TRUE,"9-10 Years")</f>
        <v>0-2 Years</v>
      </c>
      <c r="U9594" t="str" cm="1">
        <f t="array" ref="U9594">_xlfn.IFS(P9594&gt;60,"High Risk",P9594&gt;30,"Medium Risk",TRUE,"Low Risk")</f>
        <v>Low Risk</v>
      </c>
      <c r="V9594">
        <f t="shared" si="149"/>
        <v>6</v>
      </c>
    </row>
    <row r="9595" spans="1:22" hidden="1" x14ac:dyDescent="0.2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 s="2">
        <v>130652.52</v>
      </c>
      <c r="H9595">
        <v>1</v>
      </c>
      <c r="I9595">
        <v>0</v>
      </c>
      <c r="J9595">
        <v>1</v>
      </c>
      <c r="K9595" s="1">
        <v>22762.23</v>
      </c>
      <c r="L9595">
        <v>0</v>
      </c>
      <c r="M9595">
        <v>25</v>
      </c>
      <c r="N9595">
        <v>2554</v>
      </c>
      <c r="O9595">
        <v>2</v>
      </c>
      <c r="P9595">
        <v>130</v>
      </c>
      <c r="Q9595">
        <v>0.08</v>
      </c>
      <c r="R9595">
        <v>63850</v>
      </c>
      <c r="S9595" t="str" cm="1">
        <f t="array" ref="S9595">_xlfn.IFS(E9598&lt;30,"18-29",E9598&lt;45,"30-44",TRUE,"45+")</f>
        <v>30-44</v>
      </c>
      <c r="T9595" t="str" cm="1">
        <f t="array" ref="T9595">_xlfn.IFS(F9595&lt;=2,"0-2 Years",F9595&lt;=5,"3-5 Years",F9595&lt;=8,"6-8 Years",TRUE,"9-10 Years")</f>
        <v>0-2 Years</v>
      </c>
      <c r="U9595" t="str" cm="1">
        <f t="array" ref="U9595">_xlfn.IFS(P9595&gt;60,"High Risk",P9595&gt;30,"Medium Risk",TRUE,"Low Risk")</f>
        <v>High Risk</v>
      </c>
      <c r="V9595">
        <f t="shared" si="149"/>
        <v>4</v>
      </c>
    </row>
    <row r="9596" spans="1:22" hidden="1" x14ac:dyDescent="0.2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 s="2">
        <v>0</v>
      </c>
      <c r="H9596">
        <v>2</v>
      </c>
      <c r="I9596">
        <v>1</v>
      </c>
      <c r="J9596">
        <v>1</v>
      </c>
      <c r="K9596" s="1">
        <v>7008.65</v>
      </c>
      <c r="L9596">
        <v>0</v>
      </c>
      <c r="M9596">
        <v>27</v>
      </c>
      <c r="N9596">
        <v>1381</v>
      </c>
      <c r="O9596">
        <v>2</v>
      </c>
      <c r="P9596">
        <v>9</v>
      </c>
      <c r="Q9596">
        <v>7.407407407407407E-2</v>
      </c>
      <c r="R9596">
        <v>37287</v>
      </c>
      <c r="S9596" t="str" cm="1">
        <f t="array" ref="S9596">_xlfn.IFS(E9599&lt;30,"18-29",E9599&lt;45,"30-44",TRUE,"45+")</f>
        <v>18-29</v>
      </c>
      <c r="T9596" t="str" cm="1">
        <f t="array" ref="T9596">_xlfn.IFS(F9596&lt;=2,"0-2 Years",F9596&lt;=5,"3-5 Years",F9596&lt;=8,"6-8 Years",TRUE,"9-10 Years")</f>
        <v>3-5 Years</v>
      </c>
      <c r="U9596" t="str" cm="1">
        <f t="array" ref="U9596">_xlfn.IFS(P9596&gt;60,"High Risk",P9596&gt;30,"Medium Risk",TRUE,"Low Risk")</f>
        <v>Low Risk</v>
      </c>
      <c r="V9596">
        <f t="shared" si="149"/>
        <v>4</v>
      </c>
    </row>
    <row r="9597" spans="1:22" hidden="1" x14ac:dyDescent="0.2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 s="2">
        <v>0</v>
      </c>
      <c r="H9597">
        <v>2</v>
      </c>
      <c r="I9597">
        <v>1</v>
      </c>
      <c r="J9597">
        <v>1</v>
      </c>
      <c r="K9597" s="1">
        <v>81299.17</v>
      </c>
      <c r="L9597">
        <v>0</v>
      </c>
      <c r="M9597">
        <v>30</v>
      </c>
      <c r="N9597">
        <v>2280</v>
      </c>
      <c r="O9597">
        <v>10</v>
      </c>
      <c r="P9597">
        <v>180</v>
      </c>
      <c r="Q9597">
        <v>0.33333333333333331</v>
      </c>
      <c r="R9597">
        <v>68400</v>
      </c>
      <c r="S9597" t="str" cm="1">
        <f t="array" ref="S9597">_xlfn.IFS(E9600&lt;30,"18-29",E9600&lt;45,"30-44",TRUE,"45+")</f>
        <v>30-44</v>
      </c>
      <c r="T9597" t="str" cm="1">
        <f t="array" ref="T9597">_xlfn.IFS(F9597&lt;=2,"0-2 Years",F9597&lt;=5,"3-5 Years",F9597&lt;=8,"6-8 Years",TRUE,"9-10 Years")</f>
        <v>3-5 Years</v>
      </c>
      <c r="U9597" t="str" cm="1">
        <f t="array" ref="U9597">_xlfn.IFS(P9597&gt;60,"High Risk",P9597&gt;30,"Medium Risk",TRUE,"Low Risk")</f>
        <v>High Risk</v>
      </c>
      <c r="V9597">
        <f t="shared" si="149"/>
        <v>4</v>
      </c>
    </row>
    <row r="9598" spans="1:22" hidden="1" x14ac:dyDescent="0.2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 s="2">
        <v>121854.45</v>
      </c>
      <c r="H9598">
        <v>1</v>
      </c>
      <c r="I9598">
        <v>1</v>
      </c>
      <c r="J9598">
        <v>0</v>
      </c>
      <c r="K9598" s="1">
        <v>147521.35</v>
      </c>
      <c r="L9598">
        <v>0</v>
      </c>
      <c r="M9598">
        <v>22</v>
      </c>
      <c r="N9598">
        <v>4200</v>
      </c>
      <c r="O9598">
        <v>5</v>
      </c>
      <c r="P9598">
        <v>20</v>
      </c>
      <c r="Q9598">
        <v>0.22727272727272727</v>
      </c>
      <c r="R9598">
        <v>92400</v>
      </c>
      <c r="S9598" t="str" cm="1">
        <f t="array" ref="S9598">_xlfn.IFS(E9601&lt;30,"18-29",E9601&lt;45,"30-44",TRUE,"45+")</f>
        <v>30-44</v>
      </c>
      <c r="T9598" t="str" cm="1">
        <f t="array" ref="T9598">_xlfn.IFS(F9598&lt;=2,"0-2 Years",F9598&lt;=5,"3-5 Years",F9598&lt;=8,"6-8 Years",TRUE,"9-10 Years")</f>
        <v>6-8 Years</v>
      </c>
      <c r="U9598" t="str" cm="1">
        <f t="array" ref="U9598">_xlfn.IFS(P9598&gt;60,"High Risk",P9598&gt;30,"Medium Risk",TRUE,"Low Risk")</f>
        <v>Low Risk</v>
      </c>
      <c r="V9598">
        <f t="shared" si="149"/>
        <v>5</v>
      </c>
    </row>
    <row r="9599" spans="1:22" hidden="1" x14ac:dyDescent="0.2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 s="2">
        <v>0</v>
      </c>
      <c r="H9599">
        <v>2</v>
      </c>
      <c r="I9599">
        <v>1</v>
      </c>
      <c r="J9599">
        <v>1</v>
      </c>
      <c r="K9599" s="1">
        <v>6177.83</v>
      </c>
      <c r="L9599">
        <v>0</v>
      </c>
      <c r="M9599">
        <v>10</v>
      </c>
      <c r="N9599">
        <v>1082</v>
      </c>
      <c r="O9599">
        <v>10</v>
      </c>
      <c r="P9599">
        <v>64</v>
      </c>
      <c r="Q9599">
        <v>1</v>
      </c>
      <c r="R9599">
        <v>10820</v>
      </c>
      <c r="S9599" t="str" cm="1">
        <f t="array" ref="S9599">_xlfn.IFS(E9602&lt;30,"18-29",E9602&lt;45,"30-44",TRUE,"45+")</f>
        <v>45+</v>
      </c>
      <c r="T9599" t="str" cm="1">
        <f t="array" ref="T9599">_xlfn.IFS(F9599&lt;=2,"0-2 Years",F9599&lt;=5,"3-5 Years",F9599&lt;=8,"6-8 Years",TRUE,"9-10 Years")</f>
        <v>9-10 Years</v>
      </c>
      <c r="U9599" t="str" cm="1">
        <f t="array" ref="U9599">_xlfn.IFS(P9599&gt;60,"High Risk",P9599&gt;30,"Medium Risk",TRUE,"Low Risk")</f>
        <v>High Risk</v>
      </c>
      <c r="V9599">
        <f t="shared" si="149"/>
        <v>3</v>
      </c>
    </row>
    <row r="9600" spans="1:22" x14ac:dyDescent="0.2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 s="2">
        <v>86893.28</v>
      </c>
      <c r="H9600">
        <v>1</v>
      </c>
      <c r="I9600">
        <v>0</v>
      </c>
      <c r="J9600">
        <v>0</v>
      </c>
      <c r="K9600" s="1">
        <v>59374.82</v>
      </c>
      <c r="L9600">
        <v>0</v>
      </c>
      <c r="M9600">
        <v>27</v>
      </c>
      <c r="N9600">
        <v>4654</v>
      </c>
      <c r="O9600">
        <v>5</v>
      </c>
      <c r="P9600">
        <v>91</v>
      </c>
      <c r="Q9600">
        <v>0.18518518518518517</v>
      </c>
      <c r="R9600">
        <v>125658</v>
      </c>
      <c r="S9600" t="str" cm="1">
        <f t="array" ref="S9600">_xlfn.IFS(E9603&lt;30,"18-29",E9603&lt;45,"30-44",TRUE,"45+")</f>
        <v>30-44</v>
      </c>
      <c r="T9600" t="str" cm="1">
        <f t="array" ref="T9600">_xlfn.IFS(F9600&lt;=2,"0-2 Years",F9600&lt;=5,"3-5 Years",F9600&lt;=8,"6-8 Years",TRUE,"9-10 Years")</f>
        <v>0-2 Years</v>
      </c>
      <c r="U9600" t="str" cm="1">
        <f t="array" ref="U9600">_xlfn.IFS(P9600&gt;60,"High Risk",P9600&gt;30,"Medium Risk",TRUE,"Low Risk")</f>
        <v>High Risk</v>
      </c>
      <c r="V9600">
        <f t="shared" si="149"/>
        <v>6</v>
      </c>
    </row>
    <row r="9601" spans="1:22" hidden="1" x14ac:dyDescent="0.2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 s="2">
        <v>79523.13</v>
      </c>
      <c r="H9601">
        <v>1</v>
      </c>
      <c r="I9601">
        <v>0</v>
      </c>
      <c r="J9601">
        <v>1</v>
      </c>
      <c r="K9601" s="1">
        <v>157648.12</v>
      </c>
      <c r="L9601">
        <v>0</v>
      </c>
      <c r="M9601">
        <v>14</v>
      </c>
      <c r="N9601">
        <v>1362</v>
      </c>
      <c r="O9601">
        <v>3</v>
      </c>
      <c r="P9601">
        <v>121</v>
      </c>
      <c r="Q9601">
        <v>0.21428571428571427</v>
      </c>
      <c r="R9601">
        <v>19068</v>
      </c>
      <c r="S9601" t="str" cm="1">
        <f t="array" ref="S9601">_xlfn.IFS(E9604&lt;30,"18-29",E9604&lt;45,"30-44",TRUE,"45+")</f>
        <v>45+</v>
      </c>
      <c r="T9601" t="str" cm="1">
        <f t="array" ref="T9601">_xlfn.IFS(F9601&lt;=2,"0-2 Years",F9601&lt;=5,"3-5 Years",F9601&lt;=8,"6-8 Years",TRUE,"9-10 Years")</f>
        <v>6-8 Years</v>
      </c>
      <c r="U9601" t="str" cm="1">
        <f t="array" ref="U9601">_xlfn.IFS(P9601&gt;60,"High Risk",P9601&gt;30,"Medium Risk",TRUE,"Low Risk")</f>
        <v>High Risk</v>
      </c>
      <c r="V9601">
        <f t="shared" si="149"/>
        <v>2</v>
      </c>
    </row>
    <row r="9602" spans="1:22" hidden="1" x14ac:dyDescent="0.2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 s="2">
        <v>131033.76</v>
      </c>
      <c r="H9602">
        <v>1</v>
      </c>
      <c r="I9602">
        <v>0</v>
      </c>
      <c r="J9602">
        <v>1</v>
      </c>
      <c r="K9602" s="1">
        <v>75685.59</v>
      </c>
      <c r="L9602">
        <v>1</v>
      </c>
      <c r="M9602">
        <v>4</v>
      </c>
      <c r="N9602">
        <v>2859</v>
      </c>
      <c r="O9602">
        <v>2</v>
      </c>
      <c r="P9602">
        <v>1</v>
      </c>
      <c r="Q9602">
        <v>0.5</v>
      </c>
      <c r="R9602">
        <v>11436</v>
      </c>
      <c r="S9602" t="str" cm="1">
        <f t="array" ref="S9602">_xlfn.IFS(E9605&lt;30,"18-29",E9605&lt;45,"30-44",TRUE,"45+")</f>
        <v>30-44</v>
      </c>
      <c r="T9602" t="str" cm="1">
        <f t="array" ref="T9602">_xlfn.IFS(F9602&lt;=2,"0-2 Years",F9602&lt;=5,"3-5 Years",F9602&lt;=8,"6-8 Years",TRUE,"9-10 Years")</f>
        <v>6-8 Years</v>
      </c>
      <c r="U9602" t="str" cm="1">
        <f t="array" ref="U9602">_xlfn.IFS(P9602&gt;60,"High Risk",P9602&gt;30,"Medium Risk",TRUE,"Low Risk")</f>
        <v>Low Risk</v>
      </c>
      <c r="V9602">
        <f t="shared" si="149"/>
        <v>3</v>
      </c>
    </row>
    <row r="9603" spans="1:22" hidden="1" x14ac:dyDescent="0.2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 s="2">
        <v>89939.62</v>
      </c>
      <c r="H9603">
        <v>1</v>
      </c>
      <c r="I9603">
        <v>1</v>
      </c>
      <c r="J9603">
        <v>0</v>
      </c>
      <c r="K9603" s="1">
        <v>136540.09</v>
      </c>
      <c r="L9603">
        <v>0</v>
      </c>
      <c r="M9603">
        <v>24</v>
      </c>
      <c r="N9603">
        <v>3681</v>
      </c>
      <c r="O9603">
        <v>10</v>
      </c>
      <c r="P9603">
        <v>96</v>
      </c>
      <c r="Q9603">
        <v>0.41666666666666669</v>
      </c>
      <c r="R9603">
        <v>88344</v>
      </c>
      <c r="S9603" t="str" cm="1">
        <f t="array" ref="S9603">_xlfn.IFS(E9606&lt;30,"18-29",E9606&lt;45,"30-44",TRUE,"45+")</f>
        <v>30-44</v>
      </c>
      <c r="T9603" t="str" cm="1">
        <f t="array" ref="T9603">_xlfn.IFS(F9603&lt;=2,"0-2 Years",F9603&lt;=5,"3-5 Years",F9603&lt;=8,"6-8 Years",TRUE,"9-10 Years")</f>
        <v>6-8 Years</v>
      </c>
      <c r="U9603" t="str" cm="1">
        <f t="array" ref="U9603">_xlfn.IFS(P9603&gt;60,"High Risk",P9603&gt;30,"Medium Risk",TRUE,"Low Risk")</f>
        <v>High Risk</v>
      </c>
      <c r="V9603">
        <f t="shared" ref="V9603:V9666" si="150">IF(J9603=0,3,0)+IF(G9603=0,3,0)+IF(H9603=1,2,0)+IF(E9603&gt;45,1,0)+IF(F9603&lt;3,1,0)</f>
        <v>5</v>
      </c>
    </row>
    <row r="9604" spans="1:22" x14ac:dyDescent="0.2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 s="2">
        <v>95727.05</v>
      </c>
      <c r="H9604">
        <v>1</v>
      </c>
      <c r="I9604">
        <v>0</v>
      </c>
      <c r="J9604">
        <v>0</v>
      </c>
      <c r="K9604" s="1">
        <v>97939.4</v>
      </c>
      <c r="L9604">
        <v>1</v>
      </c>
      <c r="M9604">
        <v>11</v>
      </c>
      <c r="N9604">
        <v>1582</v>
      </c>
      <c r="O9604">
        <v>3</v>
      </c>
      <c r="P9604">
        <v>30</v>
      </c>
      <c r="Q9604">
        <v>0.27272727272727271</v>
      </c>
      <c r="R9604">
        <v>17402</v>
      </c>
      <c r="S9604" t="str" cm="1">
        <f t="array" ref="S9604">_xlfn.IFS(E9607&lt;30,"18-29",E9607&lt;45,"30-44",TRUE,"45+")</f>
        <v>18-29</v>
      </c>
      <c r="T9604" t="str" cm="1">
        <f t="array" ref="T9604">_xlfn.IFS(F9604&lt;=2,"0-2 Years",F9604&lt;=5,"3-5 Years",F9604&lt;=8,"6-8 Years",TRUE,"9-10 Years")</f>
        <v>3-5 Years</v>
      </c>
      <c r="U9604" t="str" cm="1">
        <f t="array" ref="U9604">_xlfn.IFS(P9604&gt;60,"High Risk",P9604&gt;30,"Medium Risk",TRUE,"Low Risk")</f>
        <v>Low Risk</v>
      </c>
      <c r="V9604">
        <f t="shared" si="150"/>
        <v>6</v>
      </c>
    </row>
    <row r="9605" spans="1:22" hidden="1" x14ac:dyDescent="0.2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 s="2">
        <v>0</v>
      </c>
      <c r="H9605">
        <v>2</v>
      </c>
      <c r="I9605">
        <v>0</v>
      </c>
      <c r="J9605">
        <v>1</v>
      </c>
      <c r="K9605" s="1">
        <v>36267.21</v>
      </c>
      <c r="L9605">
        <v>0</v>
      </c>
      <c r="M9605">
        <v>1</v>
      </c>
      <c r="N9605">
        <v>4332</v>
      </c>
      <c r="O9605">
        <v>10</v>
      </c>
      <c r="P9605">
        <v>87</v>
      </c>
      <c r="Q9605">
        <v>1</v>
      </c>
      <c r="R9605">
        <v>4332</v>
      </c>
      <c r="S9605" t="str" cm="1">
        <f t="array" ref="S9605">_xlfn.IFS(E9608&lt;30,"18-29",E9608&lt;45,"30-44",TRUE,"45+")</f>
        <v>30-44</v>
      </c>
      <c r="T9605" t="str" cm="1">
        <f t="array" ref="T9605">_xlfn.IFS(F9605&lt;=2,"0-2 Years",F9605&lt;=5,"3-5 Years",F9605&lt;=8,"6-8 Years",TRUE,"9-10 Years")</f>
        <v>6-8 Years</v>
      </c>
      <c r="U9605" t="str" cm="1">
        <f t="array" ref="U9605">_xlfn.IFS(P9605&gt;60,"High Risk",P9605&gt;30,"Medium Risk",TRUE,"Low Risk")</f>
        <v>High Risk</v>
      </c>
      <c r="V9605">
        <f t="shared" si="150"/>
        <v>3</v>
      </c>
    </row>
    <row r="9606" spans="1:22" hidden="1" x14ac:dyDescent="0.2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 s="2">
        <v>155047.56</v>
      </c>
      <c r="H9606">
        <v>2</v>
      </c>
      <c r="I9606">
        <v>1</v>
      </c>
      <c r="J9606">
        <v>1</v>
      </c>
      <c r="K9606" s="1">
        <v>186064.34</v>
      </c>
      <c r="L9606">
        <v>0</v>
      </c>
      <c r="M9606">
        <v>17</v>
      </c>
      <c r="N9606">
        <v>4613</v>
      </c>
      <c r="O9606">
        <v>8</v>
      </c>
      <c r="P9606">
        <v>113</v>
      </c>
      <c r="Q9606">
        <v>0.47058823529411764</v>
      </c>
      <c r="R9606">
        <v>78421</v>
      </c>
      <c r="S9606" t="str" cm="1">
        <f t="array" ref="S9606">_xlfn.IFS(E9609&lt;30,"18-29",E9609&lt;45,"30-44",TRUE,"45+")</f>
        <v>18-29</v>
      </c>
      <c r="T9606" t="str" cm="1">
        <f t="array" ref="T9606">_xlfn.IFS(F9606&lt;=2,"0-2 Years",F9606&lt;=5,"3-5 Years",F9606&lt;=8,"6-8 Years",TRUE,"9-10 Years")</f>
        <v>3-5 Years</v>
      </c>
      <c r="U9606" t="str" cm="1">
        <f t="array" ref="U9606">_xlfn.IFS(P9606&gt;60,"High Risk",P9606&gt;30,"Medium Risk",TRUE,"Low Risk")</f>
        <v>High Risk</v>
      </c>
      <c r="V9606">
        <f t="shared" si="150"/>
        <v>0</v>
      </c>
    </row>
    <row r="9607" spans="1:22" x14ac:dyDescent="0.2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 s="2">
        <v>0</v>
      </c>
      <c r="H9607">
        <v>2</v>
      </c>
      <c r="I9607">
        <v>0</v>
      </c>
      <c r="J9607">
        <v>0</v>
      </c>
      <c r="K9607" s="1">
        <v>176152.7</v>
      </c>
      <c r="L9607">
        <v>0</v>
      </c>
      <c r="M9607">
        <v>25</v>
      </c>
      <c r="N9607">
        <v>1969</v>
      </c>
      <c r="O9607">
        <v>5</v>
      </c>
      <c r="P9607">
        <v>137</v>
      </c>
      <c r="Q9607">
        <v>0.2</v>
      </c>
      <c r="R9607">
        <v>49225</v>
      </c>
      <c r="S9607" t="str" cm="1">
        <f t="array" ref="S9607">_xlfn.IFS(E9610&lt;30,"18-29",E9610&lt;45,"30-44",TRUE,"45+")</f>
        <v>30-44</v>
      </c>
      <c r="T9607" t="str" cm="1">
        <f t="array" ref="T9607">_xlfn.IFS(F9607&lt;=2,"0-2 Years",F9607&lt;=5,"3-5 Years",F9607&lt;=8,"6-8 Years",TRUE,"9-10 Years")</f>
        <v>9-10 Years</v>
      </c>
      <c r="U9607" t="str" cm="1">
        <f t="array" ref="U9607">_xlfn.IFS(P9607&gt;60,"High Risk",P9607&gt;30,"Medium Risk",TRUE,"Low Risk")</f>
        <v>High Risk</v>
      </c>
      <c r="V9607">
        <f t="shared" si="150"/>
        <v>6</v>
      </c>
    </row>
    <row r="9608" spans="1:22" hidden="1" x14ac:dyDescent="0.2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 s="2">
        <v>118569.03</v>
      </c>
      <c r="H9608">
        <v>2</v>
      </c>
      <c r="I9608">
        <v>0</v>
      </c>
      <c r="J9608">
        <v>0</v>
      </c>
      <c r="K9608" s="1">
        <v>82117.2</v>
      </c>
      <c r="L9608">
        <v>0</v>
      </c>
      <c r="M9608">
        <v>7</v>
      </c>
      <c r="N9608">
        <v>183</v>
      </c>
      <c r="O9608">
        <v>3</v>
      </c>
      <c r="P9608">
        <v>28</v>
      </c>
      <c r="Q9608">
        <v>0.42857142857142855</v>
      </c>
      <c r="R9608">
        <v>1281</v>
      </c>
      <c r="S9608" t="str" cm="1">
        <f t="array" ref="S9608">_xlfn.IFS(E9611&lt;30,"18-29",E9611&lt;45,"30-44",TRUE,"45+")</f>
        <v>30-44</v>
      </c>
      <c r="T9608" t="str" cm="1">
        <f t="array" ref="T9608">_xlfn.IFS(F9608&lt;=2,"0-2 Years",F9608&lt;=5,"3-5 Years",F9608&lt;=8,"6-8 Years",TRUE,"9-10 Years")</f>
        <v>9-10 Years</v>
      </c>
      <c r="U9608" t="str" cm="1">
        <f t="array" ref="U9608">_xlfn.IFS(P9608&gt;60,"High Risk",P9608&gt;30,"Medium Risk",TRUE,"Low Risk")</f>
        <v>Low Risk</v>
      </c>
      <c r="V9608">
        <f t="shared" si="150"/>
        <v>3</v>
      </c>
    </row>
    <row r="9609" spans="1:22" hidden="1" x14ac:dyDescent="0.2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 s="2">
        <v>0</v>
      </c>
      <c r="H9609">
        <v>1</v>
      </c>
      <c r="I9609">
        <v>1</v>
      </c>
      <c r="J9609">
        <v>1</v>
      </c>
      <c r="K9609" s="1">
        <v>151925.25</v>
      </c>
      <c r="L9609">
        <v>0</v>
      </c>
      <c r="M9609">
        <v>3</v>
      </c>
      <c r="N9609">
        <v>1191</v>
      </c>
      <c r="O9609">
        <v>6</v>
      </c>
      <c r="P9609">
        <v>162</v>
      </c>
      <c r="Q9609">
        <v>1</v>
      </c>
      <c r="R9609">
        <v>3573</v>
      </c>
      <c r="S9609" t="str" cm="1">
        <f t="array" ref="S9609">_xlfn.IFS(E9612&lt;30,"18-29",E9612&lt;45,"30-44",TRUE,"45+")</f>
        <v>30-44</v>
      </c>
      <c r="T9609" t="str" cm="1">
        <f t="array" ref="T9609">_xlfn.IFS(F9609&lt;=2,"0-2 Years",F9609&lt;=5,"3-5 Years",F9609&lt;=8,"6-8 Years",TRUE,"9-10 Years")</f>
        <v>3-5 Years</v>
      </c>
      <c r="U9609" t="str" cm="1">
        <f t="array" ref="U9609">_xlfn.IFS(P9609&gt;60,"High Risk",P9609&gt;30,"Medium Risk",TRUE,"Low Risk")</f>
        <v>High Risk</v>
      </c>
      <c r="V9609">
        <f t="shared" si="150"/>
        <v>5</v>
      </c>
    </row>
    <row r="9610" spans="1:22" x14ac:dyDescent="0.2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 s="2">
        <v>0</v>
      </c>
      <c r="H9610">
        <v>2</v>
      </c>
      <c r="I9610">
        <v>1</v>
      </c>
      <c r="J9610">
        <v>0</v>
      </c>
      <c r="K9610" s="1">
        <v>142287.65</v>
      </c>
      <c r="L9610">
        <v>0</v>
      </c>
      <c r="M9610">
        <v>21</v>
      </c>
      <c r="N9610">
        <v>3605</v>
      </c>
      <c r="O9610">
        <v>9</v>
      </c>
      <c r="P9610">
        <v>59</v>
      </c>
      <c r="Q9610">
        <v>0.42857142857142855</v>
      </c>
      <c r="R9610">
        <v>75705</v>
      </c>
      <c r="S9610" t="str" cm="1">
        <f t="array" ref="S9610">_xlfn.IFS(E9613&lt;30,"18-29",E9613&lt;45,"30-44",TRUE,"45+")</f>
        <v>30-44</v>
      </c>
      <c r="T9610" t="str" cm="1">
        <f t="array" ref="T9610">_xlfn.IFS(F9610&lt;=2,"0-2 Years",F9610&lt;=5,"3-5 Years",F9610&lt;=8,"6-8 Years",TRUE,"9-10 Years")</f>
        <v>9-10 Years</v>
      </c>
      <c r="U9610" t="str" cm="1">
        <f t="array" ref="U9610">_xlfn.IFS(P9610&gt;60,"High Risk",P9610&gt;30,"Medium Risk",TRUE,"Low Risk")</f>
        <v>Medium Risk</v>
      </c>
      <c r="V9610">
        <f t="shared" si="150"/>
        <v>6</v>
      </c>
    </row>
    <row r="9611" spans="1:22" x14ac:dyDescent="0.2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 s="2">
        <v>0</v>
      </c>
      <c r="H9611">
        <v>2</v>
      </c>
      <c r="I9611">
        <v>1</v>
      </c>
      <c r="J9611">
        <v>0</v>
      </c>
      <c r="K9611" s="1">
        <v>36557.550000000003</v>
      </c>
      <c r="L9611">
        <v>0</v>
      </c>
      <c r="M9611">
        <v>8</v>
      </c>
      <c r="N9611">
        <v>1812</v>
      </c>
      <c r="O9611">
        <v>6</v>
      </c>
      <c r="P9611">
        <v>127</v>
      </c>
      <c r="Q9611">
        <v>0.75</v>
      </c>
      <c r="R9611">
        <v>14496</v>
      </c>
      <c r="S9611" t="str" cm="1">
        <f t="array" ref="S9611">_xlfn.IFS(E9614&lt;30,"18-29",E9614&lt;45,"30-44",TRUE,"45+")</f>
        <v>30-44</v>
      </c>
      <c r="T9611" t="str" cm="1">
        <f t="array" ref="T9611">_xlfn.IFS(F9611&lt;=2,"0-2 Years",F9611&lt;=5,"3-5 Years",F9611&lt;=8,"6-8 Years",TRUE,"9-10 Years")</f>
        <v>0-2 Years</v>
      </c>
      <c r="U9611" t="str" cm="1">
        <f t="array" ref="U9611">_xlfn.IFS(P9611&gt;60,"High Risk",P9611&gt;30,"Medium Risk",TRUE,"Low Risk")</f>
        <v>High Risk</v>
      </c>
      <c r="V9611">
        <f t="shared" si="150"/>
        <v>7</v>
      </c>
    </row>
    <row r="9612" spans="1:22" hidden="1" x14ac:dyDescent="0.2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 s="2">
        <v>0</v>
      </c>
      <c r="H9612">
        <v>3</v>
      </c>
      <c r="I9612">
        <v>0</v>
      </c>
      <c r="J9612">
        <v>1</v>
      </c>
      <c r="K9612" s="1">
        <v>129975.34</v>
      </c>
      <c r="L9612">
        <v>0</v>
      </c>
      <c r="M9612">
        <v>28</v>
      </c>
      <c r="N9612">
        <v>1970</v>
      </c>
      <c r="O9612">
        <v>3</v>
      </c>
      <c r="P9612">
        <v>35</v>
      </c>
      <c r="Q9612">
        <v>0.10714285714285714</v>
      </c>
      <c r="R9612">
        <v>55160</v>
      </c>
      <c r="S9612" t="str" cm="1">
        <f t="array" ref="S9612">_xlfn.IFS(E9615&lt;30,"18-29",E9615&lt;45,"30-44",TRUE,"45+")</f>
        <v>30-44</v>
      </c>
      <c r="T9612" t="str" cm="1">
        <f t="array" ref="T9612">_xlfn.IFS(F9612&lt;=2,"0-2 Years",F9612&lt;=5,"3-5 Years",F9612&lt;=8,"6-8 Years",TRUE,"9-10 Years")</f>
        <v>0-2 Years</v>
      </c>
      <c r="U9612" t="str" cm="1">
        <f t="array" ref="U9612">_xlfn.IFS(P9612&gt;60,"High Risk",P9612&gt;30,"Medium Risk",TRUE,"Low Risk")</f>
        <v>Medium Risk</v>
      </c>
      <c r="V9612">
        <f t="shared" si="150"/>
        <v>4</v>
      </c>
    </row>
    <row r="9613" spans="1:22" x14ac:dyDescent="0.2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 s="2">
        <v>130461.02</v>
      </c>
      <c r="H9613">
        <v>1</v>
      </c>
      <c r="I9613">
        <v>1</v>
      </c>
      <c r="J9613">
        <v>0</v>
      </c>
      <c r="K9613" s="1">
        <v>21967.15</v>
      </c>
      <c r="L9613">
        <v>0</v>
      </c>
      <c r="M9613">
        <v>19</v>
      </c>
      <c r="N9613">
        <v>4272</v>
      </c>
      <c r="O9613">
        <v>7</v>
      </c>
      <c r="P9613">
        <v>101</v>
      </c>
      <c r="Q9613">
        <v>0.36842105263157893</v>
      </c>
      <c r="R9613">
        <v>81168</v>
      </c>
      <c r="S9613" t="str" cm="1">
        <f t="array" ref="S9613">_xlfn.IFS(E9616&lt;30,"18-29",E9616&lt;45,"30-44",TRUE,"45+")</f>
        <v>30-44</v>
      </c>
      <c r="T9613" t="str" cm="1">
        <f t="array" ref="T9613">_xlfn.IFS(F9613&lt;=2,"0-2 Years",F9613&lt;=5,"3-5 Years",F9613&lt;=8,"6-8 Years",TRUE,"9-10 Years")</f>
        <v>0-2 Years</v>
      </c>
      <c r="U9613" t="str" cm="1">
        <f t="array" ref="U9613">_xlfn.IFS(P9613&gt;60,"High Risk",P9613&gt;30,"Medium Risk",TRUE,"Low Risk")</f>
        <v>High Risk</v>
      </c>
      <c r="V9613">
        <f t="shared" si="150"/>
        <v>6</v>
      </c>
    </row>
    <row r="9614" spans="1:22" x14ac:dyDescent="0.2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 s="2">
        <v>0</v>
      </c>
      <c r="H9614">
        <v>2</v>
      </c>
      <c r="I9614">
        <v>1</v>
      </c>
      <c r="J9614">
        <v>0</v>
      </c>
      <c r="K9614" s="1">
        <v>53477.760000000002</v>
      </c>
      <c r="L9614">
        <v>0</v>
      </c>
      <c r="M9614">
        <v>12</v>
      </c>
      <c r="N9614">
        <v>1609</v>
      </c>
      <c r="O9614">
        <v>1</v>
      </c>
      <c r="P9614">
        <v>62</v>
      </c>
      <c r="Q9614">
        <v>8.3333333333333329E-2</v>
      </c>
      <c r="R9614">
        <v>19308</v>
      </c>
      <c r="S9614" t="str" cm="1">
        <f t="array" ref="S9614">_xlfn.IFS(E9617&lt;30,"18-29",E9617&lt;45,"30-44",TRUE,"45+")</f>
        <v>45+</v>
      </c>
      <c r="T9614" t="str" cm="1">
        <f t="array" ref="T9614">_xlfn.IFS(F9614&lt;=2,"0-2 Years",F9614&lt;=5,"3-5 Years",F9614&lt;=8,"6-8 Years",TRUE,"9-10 Years")</f>
        <v>0-2 Years</v>
      </c>
      <c r="U9614" t="str" cm="1">
        <f t="array" ref="U9614">_xlfn.IFS(P9614&gt;60,"High Risk",P9614&gt;30,"Medium Risk",TRUE,"Low Risk")</f>
        <v>High Risk</v>
      </c>
      <c r="V9614">
        <f t="shared" si="150"/>
        <v>7</v>
      </c>
    </row>
    <row r="9615" spans="1:22" x14ac:dyDescent="0.2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 s="2">
        <v>0</v>
      </c>
      <c r="H9615">
        <v>3</v>
      </c>
      <c r="I9615">
        <v>0</v>
      </c>
      <c r="J9615">
        <v>0</v>
      </c>
      <c r="K9615" s="1">
        <v>178067.33</v>
      </c>
      <c r="L9615">
        <v>1</v>
      </c>
      <c r="M9615">
        <v>12</v>
      </c>
      <c r="N9615">
        <v>808</v>
      </c>
      <c r="O9615">
        <v>3</v>
      </c>
      <c r="P9615">
        <v>105</v>
      </c>
      <c r="Q9615">
        <v>0.25</v>
      </c>
      <c r="R9615">
        <v>9696</v>
      </c>
      <c r="S9615" t="str" cm="1">
        <f t="array" ref="S9615">_xlfn.IFS(E9618&lt;30,"18-29",E9618&lt;45,"30-44",TRUE,"45+")</f>
        <v>30-44</v>
      </c>
      <c r="T9615" t="str" cm="1">
        <f t="array" ref="T9615">_xlfn.IFS(F9615&lt;=2,"0-2 Years",F9615&lt;=5,"3-5 Years",F9615&lt;=8,"6-8 Years",TRUE,"9-10 Years")</f>
        <v>0-2 Years</v>
      </c>
      <c r="U9615" t="str" cm="1">
        <f t="array" ref="U9615">_xlfn.IFS(P9615&gt;60,"High Risk",P9615&gt;30,"Medium Risk",TRUE,"Low Risk")</f>
        <v>High Risk</v>
      </c>
      <c r="V9615">
        <f t="shared" si="150"/>
        <v>7</v>
      </c>
    </row>
    <row r="9616" spans="1:22" hidden="1" x14ac:dyDescent="0.2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 s="2">
        <v>0</v>
      </c>
      <c r="H9616">
        <v>2</v>
      </c>
      <c r="I9616">
        <v>0</v>
      </c>
      <c r="J9616">
        <v>1</v>
      </c>
      <c r="K9616" s="1">
        <v>171039.56</v>
      </c>
      <c r="L9616">
        <v>0</v>
      </c>
      <c r="M9616">
        <v>5</v>
      </c>
      <c r="N9616">
        <v>220</v>
      </c>
      <c r="O9616">
        <v>6</v>
      </c>
      <c r="P9616">
        <v>87</v>
      </c>
      <c r="Q9616">
        <v>1</v>
      </c>
      <c r="R9616">
        <v>1100</v>
      </c>
      <c r="S9616" t="str" cm="1">
        <f t="array" ref="S9616">_xlfn.IFS(E9619&lt;30,"18-29",E9619&lt;45,"30-44",TRUE,"45+")</f>
        <v>30-44</v>
      </c>
      <c r="T9616" t="str" cm="1">
        <f t="array" ref="T9616">_xlfn.IFS(F9616&lt;=2,"0-2 Years",F9616&lt;=5,"3-5 Years",F9616&lt;=8,"6-8 Years",TRUE,"9-10 Years")</f>
        <v>3-5 Years</v>
      </c>
      <c r="U9616" t="str" cm="1">
        <f t="array" ref="U9616">_xlfn.IFS(P9616&gt;60,"High Risk",P9616&gt;30,"Medium Risk",TRUE,"Low Risk")</f>
        <v>High Risk</v>
      </c>
      <c r="V9616">
        <f t="shared" si="150"/>
        <v>3</v>
      </c>
    </row>
    <row r="9617" spans="1:22" x14ac:dyDescent="0.2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 s="2">
        <v>0</v>
      </c>
      <c r="H9617">
        <v>2</v>
      </c>
      <c r="I9617">
        <v>1</v>
      </c>
      <c r="J9617">
        <v>0</v>
      </c>
      <c r="K9617" s="1">
        <v>150802.41</v>
      </c>
      <c r="L9617">
        <v>1</v>
      </c>
      <c r="M9617">
        <v>12</v>
      </c>
      <c r="N9617">
        <v>4111</v>
      </c>
      <c r="O9617">
        <v>6</v>
      </c>
      <c r="P9617">
        <v>160</v>
      </c>
      <c r="Q9617">
        <v>0.5</v>
      </c>
      <c r="R9617">
        <v>49332</v>
      </c>
      <c r="S9617" t="str" cm="1">
        <f t="array" ref="S9617">_xlfn.IFS(E9620&lt;30,"18-29",E9620&lt;45,"30-44",TRUE,"45+")</f>
        <v>18-29</v>
      </c>
      <c r="T9617" t="str" cm="1">
        <f t="array" ref="T9617">_xlfn.IFS(F9617&lt;=2,"0-2 Years",F9617&lt;=5,"3-5 Years",F9617&lt;=8,"6-8 Years",TRUE,"9-10 Years")</f>
        <v>3-5 Years</v>
      </c>
      <c r="U9617" t="str" cm="1">
        <f t="array" ref="U9617">_xlfn.IFS(P9617&gt;60,"High Risk",P9617&gt;30,"Medium Risk",TRUE,"Low Risk")</f>
        <v>High Risk</v>
      </c>
      <c r="V9617">
        <f t="shared" si="150"/>
        <v>7</v>
      </c>
    </row>
    <row r="9618" spans="1:22" hidden="1" x14ac:dyDescent="0.2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 s="2">
        <v>61172.04</v>
      </c>
      <c r="H9618">
        <v>1</v>
      </c>
      <c r="I9618">
        <v>0</v>
      </c>
      <c r="J9618">
        <v>0</v>
      </c>
      <c r="K9618" s="1">
        <v>82951.12</v>
      </c>
      <c r="L9618">
        <v>0</v>
      </c>
      <c r="M9618">
        <v>11</v>
      </c>
      <c r="N9618">
        <v>4415</v>
      </c>
      <c r="O9618">
        <v>4</v>
      </c>
      <c r="P9618">
        <v>146</v>
      </c>
      <c r="Q9618">
        <v>0.36363636363636365</v>
      </c>
      <c r="R9618">
        <v>48565</v>
      </c>
      <c r="S9618" t="str" cm="1">
        <f t="array" ref="S9618">_xlfn.IFS(E9621&lt;30,"18-29",E9621&lt;45,"30-44",TRUE,"45+")</f>
        <v>30-44</v>
      </c>
      <c r="T9618" t="str" cm="1">
        <f t="array" ref="T9618">_xlfn.IFS(F9618&lt;=2,"0-2 Years",F9618&lt;=5,"3-5 Years",F9618&lt;=8,"6-8 Years",TRUE,"9-10 Years")</f>
        <v>9-10 Years</v>
      </c>
      <c r="U9618" t="str" cm="1">
        <f t="array" ref="U9618">_xlfn.IFS(P9618&gt;60,"High Risk",P9618&gt;30,"Medium Risk",TRUE,"Low Risk")</f>
        <v>High Risk</v>
      </c>
      <c r="V9618">
        <f t="shared" si="150"/>
        <v>5</v>
      </c>
    </row>
    <row r="9619" spans="1:22" hidden="1" x14ac:dyDescent="0.2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 s="2">
        <v>90194.34</v>
      </c>
      <c r="H9619">
        <v>2</v>
      </c>
      <c r="I9619">
        <v>1</v>
      </c>
      <c r="J9619">
        <v>0</v>
      </c>
      <c r="K9619" s="1">
        <v>57064.57</v>
      </c>
      <c r="L9619">
        <v>0</v>
      </c>
      <c r="M9619">
        <v>10</v>
      </c>
      <c r="N9619">
        <v>1677</v>
      </c>
      <c r="O9619">
        <v>7</v>
      </c>
      <c r="P9619">
        <v>2</v>
      </c>
      <c r="Q9619">
        <v>0.7</v>
      </c>
      <c r="R9619">
        <v>16770</v>
      </c>
      <c r="S9619" t="str" cm="1">
        <f t="array" ref="S9619">_xlfn.IFS(E9622&lt;30,"18-29",E9622&lt;45,"30-44",TRUE,"45+")</f>
        <v>30-44</v>
      </c>
      <c r="T9619" t="str" cm="1">
        <f t="array" ref="T9619">_xlfn.IFS(F9619&lt;=2,"0-2 Years",F9619&lt;=5,"3-5 Years",F9619&lt;=8,"6-8 Years",TRUE,"9-10 Years")</f>
        <v>0-2 Years</v>
      </c>
      <c r="U9619" t="str" cm="1">
        <f t="array" ref="U9619">_xlfn.IFS(P9619&gt;60,"High Risk",P9619&gt;30,"Medium Risk",TRUE,"Low Risk")</f>
        <v>Low Risk</v>
      </c>
      <c r="V9619">
        <f t="shared" si="150"/>
        <v>4</v>
      </c>
    </row>
    <row r="9620" spans="1:22" hidden="1" x14ac:dyDescent="0.2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 s="2">
        <v>95508.2</v>
      </c>
      <c r="H9620">
        <v>1</v>
      </c>
      <c r="I9620">
        <v>1</v>
      </c>
      <c r="J9620">
        <v>1</v>
      </c>
      <c r="K9620" s="1">
        <v>45755</v>
      </c>
      <c r="L9620">
        <v>0</v>
      </c>
      <c r="M9620">
        <v>3</v>
      </c>
      <c r="N9620">
        <v>626</v>
      </c>
      <c r="O9620">
        <v>8</v>
      </c>
      <c r="P9620">
        <v>139</v>
      </c>
      <c r="Q9620">
        <v>1</v>
      </c>
      <c r="R9620">
        <v>1878</v>
      </c>
      <c r="S9620" t="str" cm="1">
        <f t="array" ref="S9620">_xlfn.IFS(E9623&lt;30,"18-29",E9623&lt;45,"30-44",TRUE,"45+")</f>
        <v>30-44</v>
      </c>
      <c r="T9620" t="str" cm="1">
        <f t="array" ref="T9620">_xlfn.IFS(F9620&lt;=2,"0-2 Years",F9620&lt;=5,"3-5 Years",F9620&lt;=8,"6-8 Years",TRUE,"9-10 Years")</f>
        <v>3-5 Years</v>
      </c>
      <c r="U9620" t="str" cm="1">
        <f t="array" ref="U9620">_xlfn.IFS(P9620&gt;60,"High Risk",P9620&gt;30,"Medium Risk",TRUE,"Low Risk")</f>
        <v>High Risk</v>
      </c>
      <c r="V9620">
        <f t="shared" si="150"/>
        <v>2</v>
      </c>
    </row>
    <row r="9621" spans="1:22" hidden="1" x14ac:dyDescent="0.2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 s="2">
        <v>99967.76</v>
      </c>
      <c r="H9621">
        <v>1</v>
      </c>
      <c r="I9621">
        <v>1</v>
      </c>
      <c r="J9621">
        <v>1</v>
      </c>
      <c r="K9621" s="1">
        <v>176882.08</v>
      </c>
      <c r="L9621">
        <v>0</v>
      </c>
      <c r="M9621">
        <v>29</v>
      </c>
      <c r="N9621">
        <v>2395</v>
      </c>
      <c r="O9621">
        <v>10</v>
      </c>
      <c r="P9621">
        <v>2</v>
      </c>
      <c r="Q9621">
        <v>0.34482758620689657</v>
      </c>
      <c r="R9621">
        <v>69455</v>
      </c>
      <c r="S9621" t="str" cm="1">
        <f t="array" ref="S9621">_xlfn.IFS(E9624&lt;30,"18-29",E9624&lt;45,"30-44",TRUE,"45+")</f>
        <v>30-44</v>
      </c>
      <c r="T9621" t="str" cm="1">
        <f t="array" ref="T9621">_xlfn.IFS(F9621&lt;=2,"0-2 Years",F9621&lt;=5,"3-5 Years",F9621&lt;=8,"6-8 Years",TRUE,"9-10 Years")</f>
        <v>3-5 Years</v>
      </c>
      <c r="U9621" t="str" cm="1">
        <f t="array" ref="U9621">_xlfn.IFS(P9621&gt;60,"High Risk",P9621&gt;30,"Medium Risk",TRUE,"Low Risk")</f>
        <v>Low Risk</v>
      </c>
      <c r="V9621">
        <f t="shared" si="150"/>
        <v>2</v>
      </c>
    </row>
    <row r="9622" spans="1:22" hidden="1" x14ac:dyDescent="0.2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 s="2">
        <v>101470.29</v>
      </c>
      <c r="H9622">
        <v>1</v>
      </c>
      <c r="I9622">
        <v>0</v>
      </c>
      <c r="J9622">
        <v>1</v>
      </c>
      <c r="K9622" s="1">
        <v>88838.14</v>
      </c>
      <c r="L9622">
        <v>0</v>
      </c>
      <c r="M9622">
        <v>4</v>
      </c>
      <c r="N9622">
        <v>1924</v>
      </c>
      <c r="O9622">
        <v>0</v>
      </c>
      <c r="P9622">
        <v>12</v>
      </c>
      <c r="Q9622">
        <v>0</v>
      </c>
      <c r="R9622">
        <v>7696</v>
      </c>
      <c r="S9622" t="str" cm="1">
        <f t="array" ref="S9622">_xlfn.IFS(E9625&lt;30,"18-29",E9625&lt;45,"30-44",TRUE,"45+")</f>
        <v>45+</v>
      </c>
      <c r="T9622" t="str" cm="1">
        <f t="array" ref="T9622">_xlfn.IFS(F9622&lt;=2,"0-2 Years",F9622&lt;=5,"3-5 Years",F9622&lt;=8,"6-8 Years",TRUE,"9-10 Years")</f>
        <v>3-5 Years</v>
      </c>
      <c r="U9622" t="str" cm="1">
        <f t="array" ref="U9622">_xlfn.IFS(P9622&gt;60,"High Risk",P9622&gt;30,"Medium Risk",TRUE,"Low Risk")</f>
        <v>Low Risk</v>
      </c>
      <c r="V9622">
        <f t="shared" si="150"/>
        <v>2</v>
      </c>
    </row>
    <row r="9623" spans="1:22" hidden="1" x14ac:dyDescent="0.2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 s="2">
        <v>70541.06</v>
      </c>
      <c r="H9623">
        <v>1</v>
      </c>
      <c r="I9623">
        <v>0</v>
      </c>
      <c r="J9623">
        <v>0</v>
      </c>
      <c r="K9623" s="1">
        <v>88592.8</v>
      </c>
      <c r="L9623">
        <v>0</v>
      </c>
      <c r="M9623">
        <v>5</v>
      </c>
      <c r="N9623">
        <v>3086</v>
      </c>
      <c r="O9623">
        <v>6</v>
      </c>
      <c r="P9623">
        <v>60</v>
      </c>
      <c r="Q9623">
        <v>1</v>
      </c>
      <c r="R9623">
        <v>15430</v>
      </c>
      <c r="S9623" t="str" cm="1">
        <f t="array" ref="S9623">_xlfn.IFS(E9626&lt;30,"18-29",E9626&lt;45,"30-44",TRUE,"45+")</f>
        <v>30-44</v>
      </c>
      <c r="T9623" t="str" cm="1">
        <f t="array" ref="T9623">_xlfn.IFS(F9623&lt;=2,"0-2 Years",F9623&lt;=5,"3-5 Years",F9623&lt;=8,"6-8 Years",TRUE,"9-10 Years")</f>
        <v>3-5 Years</v>
      </c>
      <c r="U9623" t="str" cm="1">
        <f t="array" ref="U9623">_xlfn.IFS(P9623&gt;60,"High Risk",P9623&gt;30,"Medium Risk",TRUE,"Low Risk")</f>
        <v>Medium Risk</v>
      </c>
      <c r="V9623">
        <f t="shared" si="150"/>
        <v>5</v>
      </c>
    </row>
    <row r="9624" spans="1:22" hidden="1" x14ac:dyDescent="0.2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 s="2">
        <v>112211.61</v>
      </c>
      <c r="H9624">
        <v>1</v>
      </c>
      <c r="I9624">
        <v>1</v>
      </c>
      <c r="J9624">
        <v>0</v>
      </c>
      <c r="K9624" s="1">
        <v>26261.42</v>
      </c>
      <c r="L9624">
        <v>0</v>
      </c>
      <c r="M9624">
        <v>18</v>
      </c>
      <c r="N9624">
        <v>4539</v>
      </c>
      <c r="O9624">
        <v>9</v>
      </c>
      <c r="P9624">
        <v>133</v>
      </c>
      <c r="Q9624">
        <v>0.5</v>
      </c>
      <c r="R9624">
        <v>81702</v>
      </c>
      <c r="S9624" t="str" cm="1">
        <f t="array" ref="S9624">_xlfn.IFS(E9627&lt;30,"18-29",E9627&lt;45,"30-44",TRUE,"45+")</f>
        <v>30-44</v>
      </c>
      <c r="T9624" t="str" cm="1">
        <f t="array" ref="T9624">_xlfn.IFS(F9624&lt;=2,"0-2 Years",F9624&lt;=5,"3-5 Years",F9624&lt;=8,"6-8 Years",TRUE,"9-10 Years")</f>
        <v>6-8 Years</v>
      </c>
      <c r="U9624" t="str" cm="1">
        <f t="array" ref="U9624">_xlfn.IFS(P9624&gt;60,"High Risk",P9624&gt;30,"Medium Risk",TRUE,"Low Risk")</f>
        <v>High Risk</v>
      </c>
      <c r="V9624">
        <f t="shared" si="150"/>
        <v>5</v>
      </c>
    </row>
    <row r="9625" spans="1:22" x14ac:dyDescent="0.2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 s="2">
        <v>154543.98000000001</v>
      </c>
      <c r="H9625">
        <v>1</v>
      </c>
      <c r="I9625">
        <v>1</v>
      </c>
      <c r="J9625">
        <v>0</v>
      </c>
      <c r="K9625" s="1">
        <v>29586.73</v>
      </c>
      <c r="L9625">
        <v>0</v>
      </c>
      <c r="M9625">
        <v>4</v>
      </c>
      <c r="N9625">
        <v>4609</v>
      </c>
      <c r="O9625">
        <v>5</v>
      </c>
      <c r="P9625">
        <v>58</v>
      </c>
      <c r="Q9625">
        <v>1</v>
      </c>
      <c r="R9625">
        <v>18436</v>
      </c>
      <c r="S9625" t="str" cm="1">
        <f t="array" ref="S9625">_xlfn.IFS(E9628&lt;30,"18-29",E9628&lt;45,"30-44",TRUE,"45+")</f>
        <v>18-29</v>
      </c>
      <c r="T9625" t="str" cm="1">
        <f t="array" ref="T9625">_xlfn.IFS(F9625&lt;=2,"0-2 Years",F9625&lt;=5,"3-5 Years",F9625&lt;=8,"6-8 Years",TRUE,"9-10 Years")</f>
        <v>6-8 Years</v>
      </c>
      <c r="U9625" t="str" cm="1">
        <f t="array" ref="U9625">_xlfn.IFS(P9625&gt;60,"High Risk",P9625&gt;30,"Medium Risk",TRUE,"Low Risk")</f>
        <v>Medium Risk</v>
      </c>
      <c r="V9625">
        <f t="shared" si="150"/>
        <v>6</v>
      </c>
    </row>
    <row r="9626" spans="1:22" hidden="1" x14ac:dyDescent="0.2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 s="2">
        <v>111098.85</v>
      </c>
      <c r="H9626">
        <v>1</v>
      </c>
      <c r="I9626">
        <v>1</v>
      </c>
      <c r="J9626">
        <v>1</v>
      </c>
      <c r="K9626" s="1">
        <v>172321.21</v>
      </c>
      <c r="L9626">
        <v>1</v>
      </c>
      <c r="M9626">
        <v>26</v>
      </c>
      <c r="N9626">
        <v>2267</v>
      </c>
      <c r="O9626">
        <v>6</v>
      </c>
      <c r="P9626">
        <v>33</v>
      </c>
      <c r="Q9626">
        <v>0.23076923076923078</v>
      </c>
      <c r="R9626">
        <v>58942</v>
      </c>
      <c r="S9626" t="str" cm="1">
        <f t="array" ref="S9626">_xlfn.IFS(E9629&lt;30,"18-29",E9629&lt;45,"30-44",TRUE,"45+")</f>
        <v>30-44</v>
      </c>
      <c r="T9626" t="str" cm="1">
        <f t="array" ref="T9626">_xlfn.IFS(F9626&lt;=2,"0-2 Years",F9626&lt;=5,"3-5 Years",F9626&lt;=8,"6-8 Years",TRUE,"9-10 Years")</f>
        <v>0-2 Years</v>
      </c>
      <c r="U9626" t="str" cm="1">
        <f t="array" ref="U9626">_xlfn.IFS(P9626&gt;60,"High Risk",P9626&gt;30,"Medium Risk",TRUE,"Low Risk")</f>
        <v>Medium Risk</v>
      </c>
      <c r="V9626">
        <f t="shared" si="150"/>
        <v>3</v>
      </c>
    </row>
    <row r="9627" spans="1:22" hidden="1" x14ac:dyDescent="0.2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 s="2">
        <v>131873.07</v>
      </c>
      <c r="H9627">
        <v>2</v>
      </c>
      <c r="I9627">
        <v>1</v>
      </c>
      <c r="J9627">
        <v>1</v>
      </c>
      <c r="K9627" s="1">
        <v>158036.72</v>
      </c>
      <c r="L9627">
        <v>1</v>
      </c>
      <c r="M9627">
        <v>6</v>
      </c>
      <c r="N9627">
        <v>689</v>
      </c>
      <c r="O9627">
        <v>10</v>
      </c>
      <c r="P9627">
        <v>10</v>
      </c>
      <c r="Q9627">
        <v>1</v>
      </c>
      <c r="R9627">
        <v>4134</v>
      </c>
      <c r="S9627" t="str" cm="1">
        <f t="array" ref="S9627">_xlfn.IFS(E9630&lt;30,"18-29",E9630&lt;45,"30-44",TRUE,"45+")</f>
        <v>18-29</v>
      </c>
      <c r="T9627" t="str" cm="1">
        <f t="array" ref="T9627">_xlfn.IFS(F9627&lt;=2,"0-2 Years",F9627&lt;=5,"3-5 Years",F9627&lt;=8,"6-8 Years",TRUE,"9-10 Years")</f>
        <v>0-2 Years</v>
      </c>
      <c r="U9627" t="str" cm="1">
        <f t="array" ref="U9627">_xlfn.IFS(P9627&gt;60,"High Risk",P9627&gt;30,"Medium Risk",TRUE,"Low Risk")</f>
        <v>Low Risk</v>
      </c>
      <c r="V9627">
        <f t="shared" si="150"/>
        <v>1</v>
      </c>
    </row>
    <row r="9628" spans="1:22" hidden="1" x14ac:dyDescent="0.2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 s="2">
        <v>137275.35999999999</v>
      </c>
      <c r="H9628">
        <v>1</v>
      </c>
      <c r="I9628">
        <v>0</v>
      </c>
      <c r="J9628">
        <v>1</v>
      </c>
      <c r="K9628" s="1">
        <v>115733.16</v>
      </c>
      <c r="L9628">
        <v>0</v>
      </c>
      <c r="M9628">
        <v>14</v>
      </c>
      <c r="N9628">
        <v>3747</v>
      </c>
      <c r="O9628">
        <v>7</v>
      </c>
      <c r="P9628">
        <v>68</v>
      </c>
      <c r="Q9628">
        <v>0.5</v>
      </c>
      <c r="R9628">
        <v>52458</v>
      </c>
      <c r="S9628" t="str" cm="1">
        <f t="array" ref="S9628">_xlfn.IFS(E9631&lt;30,"18-29",E9631&lt;45,"30-44",TRUE,"45+")</f>
        <v>30-44</v>
      </c>
      <c r="T9628" t="str" cm="1">
        <f t="array" ref="T9628">_xlfn.IFS(F9628&lt;=2,"0-2 Years",F9628&lt;=5,"3-5 Years",F9628&lt;=8,"6-8 Years",TRUE,"9-10 Years")</f>
        <v>0-2 Years</v>
      </c>
      <c r="U9628" t="str" cm="1">
        <f t="array" ref="U9628">_xlfn.IFS(P9628&gt;60,"High Risk",P9628&gt;30,"Medium Risk",TRUE,"Low Risk")</f>
        <v>High Risk</v>
      </c>
      <c r="V9628">
        <f t="shared" si="150"/>
        <v>3</v>
      </c>
    </row>
    <row r="9629" spans="1:22" hidden="1" x14ac:dyDescent="0.2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 s="2">
        <v>153316.14000000001</v>
      </c>
      <c r="H9629">
        <v>1</v>
      </c>
      <c r="I9629">
        <v>1</v>
      </c>
      <c r="J9629">
        <v>0</v>
      </c>
      <c r="K9629" s="1">
        <v>59927.99</v>
      </c>
      <c r="L9629">
        <v>0</v>
      </c>
      <c r="M9629">
        <v>26</v>
      </c>
      <c r="N9629">
        <v>3367</v>
      </c>
      <c r="O9629">
        <v>5</v>
      </c>
      <c r="P9629">
        <v>9</v>
      </c>
      <c r="Q9629">
        <v>0.19230769230769232</v>
      </c>
      <c r="R9629">
        <v>87542</v>
      </c>
      <c r="S9629" t="str" cm="1">
        <f t="array" ref="S9629">_xlfn.IFS(E9632&lt;30,"18-29",E9632&lt;45,"30-44",TRUE,"45+")</f>
        <v>30-44</v>
      </c>
      <c r="T9629" t="str" cm="1">
        <f t="array" ref="T9629">_xlfn.IFS(F9629&lt;=2,"0-2 Years",F9629&lt;=5,"3-5 Years",F9629&lt;=8,"6-8 Years",TRUE,"9-10 Years")</f>
        <v>3-5 Years</v>
      </c>
      <c r="U9629" t="str" cm="1">
        <f t="array" ref="U9629">_xlfn.IFS(P9629&gt;60,"High Risk",P9629&gt;30,"Medium Risk",TRUE,"Low Risk")</f>
        <v>Low Risk</v>
      </c>
      <c r="V9629">
        <f t="shared" si="150"/>
        <v>5</v>
      </c>
    </row>
    <row r="9630" spans="1:22" hidden="1" x14ac:dyDescent="0.2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 s="2">
        <v>0</v>
      </c>
      <c r="H9630">
        <v>2</v>
      </c>
      <c r="I9630">
        <v>1</v>
      </c>
      <c r="J9630">
        <v>1</v>
      </c>
      <c r="K9630" s="1">
        <v>44377.65</v>
      </c>
      <c r="L9630">
        <v>0</v>
      </c>
      <c r="M9630">
        <v>9</v>
      </c>
      <c r="N9630">
        <v>1541</v>
      </c>
      <c r="O9630">
        <v>4</v>
      </c>
      <c r="P9630">
        <v>30</v>
      </c>
      <c r="Q9630">
        <v>0.44444444444444442</v>
      </c>
      <c r="R9630">
        <v>13869</v>
      </c>
      <c r="S9630" t="str" cm="1">
        <f t="array" ref="S9630">_xlfn.IFS(E9633&lt;30,"18-29",E9633&lt;45,"30-44",TRUE,"45+")</f>
        <v>30-44</v>
      </c>
      <c r="T9630" t="str" cm="1">
        <f t="array" ref="T9630">_xlfn.IFS(F9630&lt;=2,"0-2 Years",F9630&lt;=5,"3-5 Years",F9630&lt;=8,"6-8 Years",TRUE,"9-10 Years")</f>
        <v>9-10 Years</v>
      </c>
      <c r="U9630" t="str" cm="1">
        <f t="array" ref="U9630">_xlfn.IFS(P9630&gt;60,"High Risk",P9630&gt;30,"Medium Risk",TRUE,"Low Risk")</f>
        <v>Low Risk</v>
      </c>
      <c r="V9630">
        <f t="shared" si="150"/>
        <v>3</v>
      </c>
    </row>
    <row r="9631" spans="1:22" hidden="1" x14ac:dyDescent="0.2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 s="2">
        <v>121250.04</v>
      </c>
      <c r="H9631">
        <v>1</v>
      </c>
      <c r="I9631">
        <v>0</v>
      </c>
      <c r="J9631">
        <v>1</v>
      </c>
      <c r="K9631" s="1">
        <v>79691.399999999994</v>
      </c>
      <c r="L9631">
        <v>0</v>
      </c>
      <c r="M9631">
        <v>3</v>
      </c>
      <c r="N9631">
        <v>1562</v>
      </c>
      <c r="O9631">
        <v>10</v>
      </c>
      <c r="P9631">
        <v>47</v>
      </c>
      <c r="Q9631">
        <v>1</v>
      </c>
      <c r="R9631">
        <v>4686</v>
      </c>
      <c r="S9631" t="str" cm="1">
        <f t="array" ref="S9631">_xlfn.IFS(E9634&lt;30,"18-29",E9634&lt;45,"30-44",TRUE,"45+")</f>
        <v>30-44</v>
      </c>
      <c r="T9631" t="str" cm="1">
        <f t="array" ref="T9631">_xlfn.IFS(F9631&lt;=2,"0-2 Years",F9631&lt;=5,"3-5 Years",F9631&lt;=8,"6-8 Years",TRUE,"9-10 Years")</f>
        <v>0-2 Years</v>
      </c>
      <c r="U9631" t="str" cm="1">
        <f t="array" ref="U9631">_xlfn.IFS(P9631&gt;60,"High Risk",P9631&gt;30,"Medium Risk",TRUE,"Low Risk")</f>
        <v>Medium Risk</v>
      </c>
      <c r="V9631">
        <f t="shared" si="150"/>
        <v>3</v>
      </c>
    </row>
    <row r="9632" spans="1:22" hidden="1" x14ac:dyDescent="0.2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 s="2">
        <v>109578.04</v>
      </c>
      <c r="H9632">
        <v>2</v>
      </c>
      <c r="I9632">
        <v>1</v>
      </c>
      <c r="J9632">
        <v>1</v>
      </c>
      <c r="K9632" s="1">
        <v>51503.51</v>
      </c>
      <c r="L9632">
        <v>0</v>
      </c>
      <c r="M9632">
        <v>22</v>
      </c>
      <c r="N9632">
        <v>610</v>
      </c>
      <c r="O9632">
        <v>9</v>
      </c>
      <c r="P9632">
        <v>71</v>
      </c>
      <c r="Q9632">
        <v>0.40909090909090912</v>
      </c>
      <c r="R9632">
        <v>13420</v>
      </c>
      <c r="S9632" t="str" cm="1">
        <f t="array" ref="S9632">_xlfn.IFS(E9635&lt;30,"18-29",E9635&lt;45,"30-44",TRUE,"45+")</f>
        <v>30-44</v>
      </c>
      <c r="T9632" t="str" cm="1">
        <f t="array" ref="T9632">_xlfn.IFS(F9632&lt;=2,"0-2 Years",F9632&lt;=5,"3-5 Years",F9632&lt;=8,"6-8 Years",TRUE,"9-10 Years")</f>
        <v>6-8 Years</v>
      </c>
      <c r="U9632" t="str" cm="1">
        <f t="array" ref="U9632">_xlfn.IFS(P9632&gt;60,"High Risk",P9632&gt;30,"Medium Risk",TRUE,"Low Risk")</f>
        <v>High Risk</v>
      </c>
      <c r="V9632">
        <f t="shared" si="150"/>
        <v>0</v>
      </c>
    </row>
    <row r="9633" spans="1:22" hidden="1" x14ac:dyDescent="0.2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 s="2">
        <v>53573.18</v>
      </c>
      <c r="H9633">
        <v>1</v>
      </c>
      <c r="I9633">
        <v>1</v>
      </c>
      <c r="J9633">
        <v>0</v>
      </c>
      <c r="K9633" s="1">
        <v>62830.97</v>
      </c>
      <c r="L9633">
        <v>0</v>
      </c>
      <c r="M9633">
        <v>18</v>
      </c>
      <c r="N9633">
        <v>2991</v>
      </c>
      <c r="O9633">
        <v>6</v>
      </c>
      <c r="P9633">
        <v>3</v>
      </c>
      <c r="Q9633">
        <v>0.33333333333333331</v>
      </c>
      <c r="R9633">
        <v>53838</v>
      </c>
      <c r="S9633" t="str" cm="1">
        <f t="array" ref="S9633">_xlfn.IFS(E9636&lt;30,"18-29",E9636&lt;45,"30-44",TRUE,"45+")</f>
        <v>18-29</v>
      </c>
      <c r="T9633" t="str" cm="1">
        <f t="array" ref="T9633">_xlfn.IFS(F9633&lt;=2,"0-2 Years",F9633&lt;=5,"3-5 Years",F9633&lt;=8,"6-8 Years",TRUE,"9-10 Years")</f>
        <v>3-5 Years</v>
      </c>
      <c r="U9633" t="str" cm="1">
        <f t="array" ref="U9633">_xlfn.IFS(P9633&gt;60,"High Risk",P9633&gt;30,"Medium Risk",TRUE,"Low Risk")</f>
        <v>Low Risk</v>
      </c>
      <c r="V9633">
        <f t="shared" si="150"/>
        <v>5</v>
      </c>
    </row>
    <row r="9634" spans="1:22" hidden="1" x14ac:dyDescent="0.2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 s="2">
        <v>58003.41</v>
      </c>
      <c r="H9634">
        <v>1</v>
      </c>
      <c r="I9634">
        <v>1</v>
      </c>
      <c r="J9634">
        <v>0</v>
      </c>
      <c r="K9634" s="1">
        <v>90346.1</v>
      </c>
      <c r="L9634">
        <v>0</v>
      </c>
      <c r="M9634">
        <v>25</v>
      </c>
      <c r="N9634">
        <v>2633</v>
      </c>
      <c r="O9634">
        <v>1</v>
      </c>
      <c r="P9634">
        <v>166</v>
      </c>
      <c r="Q9634">
        <v>0.04</v>
      </c>
      <c r="R9634">
        <v>65825</v>
      </c>
      <c r="S9634" t="str" cm="1">
        <f t="array" ref="S9634">_xlfn.IFS(E9637&lt;30,"18-29",E9637&lt;45,"30-44",TRUE,"45+")</f>
        <v>45+</v>
      </c>
      <c r="T9634" t="str" cm="1">
        <f t="array" ref="T9634">_xlfn.IFS(F9634&lt;=2,"0-2 Years",F9634&lt;=5,"3-5 Years",F9634&lt;=8,"6-8 Years",TRUE,"9-10 Years")</f>
        <v>6-8 Years</v>
      </c>
      <c r="U9634" t="str" cm="1">
        <f t="array" ref="U9634">_xlfn.IFS(P9634&gt;60,"High Risk",P9634&gt;30,"Medium Risk",TRUE,"Low Risk")</f>
        <v>High Risk</v>
      </c>
      <c r="V9634">
        <f t="shared" si="150"/>
        <v>5</v>
      </c>
    </row>
    <row r="9635" spans="1:22" hidden="1" x14ac:dyDescent="0.2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 s="2">
        <v>113000.66</v>
      </c>
      <c r="H9635">
        <v>1</v>
      </c>
      <c r="I9635">
        <v>1</v>
      </c>
      <c r="J9635">
        <v>0</v>
      </c>
      <c r="K9635" s="1">
        <v>40467.82</v>
      </c>
      <c r="L9635">
        <v>0</v>
      </c>
      <c r="M9635">
        <v>4</v>
      </c>
      <c r="N9635">
        <v>2676</v>
      </c>
      <c r="O9635">
        <v>10</v>
      </c>
      <c r="P9635">
        <v>113</v>
      </c>
      <c r="Q9635">
        <v>1</v>
      </c>
      <c r="R9635">
        <v>10704</v>
      </c>
      <c r="S9635" t="str" cm="1">
        <f t="array" ref="S9635">_xlfn.IFS(E9638&lt;30,"18-29",E9638&lt;45,"30-44",TRUE,"45+")</f>
        <v>30-44</v>
      </c>
      <c r="T9635" t="str" cm="1">
        <f t="array" ref="T9635">_xlfn.IFS(F9635&lt;=2,"0-2 Years",F9635&lt;=5,"3-5 Years",F9635&lt;=8,"6-8 Years",TRUE,"9-10 Years")</f>
        <v>6-8 Years</v>
      </c>
      <c r="U9635" t="str" cm="1">
        <f t="array" ref="U9635">_xlfn.IFS(P9635&gt;60,"High Risk",P9635&gt;30,"Medium Risk",TRUE,"Low Risk")</f>
        <v>High Risk</v>
      </c>
      <c r="V9635">
        <f t="shared" si="150"/>
        <v>5</v>
      </c>
    </row>
    <row r="9636" spans="1:22" x14ac:dyDescent="0.2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 s="2">
        <v>0</v>
      </c>
      <c r="H9636">
        <v>2</v>
      </c>
      <c r="I9636">
        <v>1</v>
      </c>
      <c r="J9636">
        <v>0</v>
      </c>
      <c r="K9636" s="1">
        <v>51620.94</v>
      </c>
      <c r="L9636">
        <v>0</v>
      </c>
      <c r="M9636">
        <v>7</v>
      </c>
      <c r="N9636">
        <v>4147</v>
      </c>
      <c r="O9636">
        <v>10</v>
      </c>
      <c r="P9636">
        <v>153</v>
      </c>
      <c r="Q9636">
        <v>1</v>
      </c>
      <c r="R9636">
        <v>29029</v>
      </c>
      <c r="S9636" t="str" cm="1">
        <f t="array" ref="S9636">_xlfn.IFS(E9639&lt;30,"18-29",E9639&lt;45,"30-44",TRUE,"45+")</f>
        <v>30-44</v>
      </c>
      <c r="T9636" t="str" cm="1">
        <f t="array" ref="T9636">_xlfn.IFS(F9636&lt;=2,"0-2 Years",F9636&lt;=5,"3-5 Years",F9636&lt;=8,"6-8 Years",TRUE,"9-10 Years")</f>
        <v>9-10 Years</v>
      </c>
      <c r="U9636" t="str" cm="1">
        <f t="array" ref="U9636">_xlfn.IFS(P9636&gt;60,"High Risk",P9636&gt;30,"Medium Risk",TRUE,"Low Risk")</f>
        <v>High Risk</v>
      </c>
      <c r="V9636">
        <f t="shared" si="150"/>
        <v>6</v>
      </c>
    </row>
    <row r="9637" spans="1:22" x14ac:dyDescent="0.2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 s="2">
        <v>0</v>
      </c>
      <c r="H9637">
        <v>1</v>
      </c>
      <c r="I9637">
        <v>0</v>
      </c>
      <c r="J9637">
        <v>0</v>
      </c>
      <c r="K9637" s="1">
        <v>65466.93</v>
      </c>
      <c r="L9637">
        <v>1</v>
      </c>
      <c r="M9637">
        <v>11</v>
      </c>
      <c r="N9637">
        <v>1592</v>
      </c>
      <c r="O9637">
        <v>4</v>
      </c>
      <c r="P9637">
        <v>139</v>
      </c>
      <c r="Q9637">
        <v>0.36363636363636365</v>
      </c>
      <c r="R9637">
        <v>17512</v>
      </c>
      <c r="S9637" t="str" cm="1">
        <f t="array" ref="S9637">_xlfn.IFS(E9640&lt;30,"18-29",E9640&lt;45,"30-44",TRUE,"45+")</f>
        <v>45+</v>
      </c>
      <c r="T9637" t="str" cm="1">
        <f t="array" ref="T9637">_xlfn.IFS(F9637&lt;=2,"0-2 Years",F9637&lt;=5,"3-5 Years",F9637&lt;=8,"6-8 Years",TRUE,"9-10 Years")</f>
        <v>0-2 Years</v>
      </c>
      <c r="U9637" t="str" cm="1">
        <f t="array" ref="U9637">_xlfn.IFS(P9637&gt;60,"High Risk",P9637&gt;30,"Medium Risk",TRUE,"Low Risk")</f>
        <v>High Risk</v>
      </c>
      <c r="V9637">
        <f t="shared" si="150"/>
        <v>10</v>
      </c>
    </row>
    <row r="9638" spans="1:22" hidden="1" x14ac:dyDescent="0.2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 s="2">
        <v>139973.65</v>
      </c>
      <c r="H9638">
        <v>1</v>
      </c>
      <c r="I9638">
        <v>1</v>
      </c>
      <c r="J9638">
        <v>1</v>
      </c>
      <c r="K9638" s="1">
        <v>667.66</v>
      </c>
      <c r="L9638">
        <v>1</v>
      </c>
      <c r="M9638">
        <v>26</v>
      </c>
      <c r="N9638">
        <v>3470</v>
      </c>
      <c r="O9638">
        <v>0</v>
      </c>
      <c r="P9638">
        <v>138</v>
      </c>
      <c r="Q9638">
        <v>0</v>
      </c>
      <c r="R9638">
        <v>90220</v>
      </c>
      <c r="S9638" t="str" cm="1">
        <f t="array" ref="S9638">_xlfn.IFS(E9641&lt;30,"18-29",E9641&lt;45,"30-44",TRUE,"45+")</f>
        <v>30-44</v>
      </c>
      <c r="T9638" t="str" cm="1">
        <f t="array" ref="T9638">_xlfn.IFS(F9638&lt;=2,"0-2 Years",F9638&lt;=5,"3-5 Years",F9638&lt;=8,"6-8 Years",TRUE,"9-10 Years")</f>
        <v>3-5 Years</v>
      </c>
      <c r="U9638" t="str" cm="1">
        <f t="array" ref="U9638">_xlfn.IFS(P9638&gt;60,"High Risk",P9638&gt;30,"Medium Risk",TRUE,"Low Risk")</f>
        <v>High Risk</v>
      </c>
      <c r="V9638">
        <f t="shared" si="150"/>
        <v>2</v>
      </c>
    </row>
    <row r="9639" spans="1:22" hidden="1" x14ac:dyDescent="0.2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 s="2">
        <v>151290.16</v>
      </c>
      <c r="H9639">
        <v>1</v>
      </c>
      <c r="I9639">
        <v>1</v>
      </c>
      <c r="J9639">
        <v>1</v>
      </c>
      <c r="K9639" s="1">
        <v>172437.12</v>
      </c>
      <c r="L9639">
        <v>0</v>
      </c>
      <c r="M9639">
        <v>5</v>
      </c>
      <c r="N9639">
        <v>3114</v>
      </c>
      <c r="O9639">
        <v>10</v>
      </c>
      <c r="P9639">
        <v>76</v>
      </c>
      <c r="Q9639">
        <v>1</v>
      </c>
      <c r="R9639">
        <v>15570</v>
      </c>
      <c r="S9639" t="str" cm="1">
        <f t="array" ref="S9639">_xlfn.IFS(E9642&lt;30,"18-29",E9642&lt;45,"30-44",TRUE,"45+")</f>
        <v>30-44</v>
      </c>
      <c r="T9639" t="str" cm="1">
        <f t="array" ref="T9639">_xlfn.IFS(F9639&lt;=2,"0-2 Years",F9639&lt;=5,"3-5 Years",F9639&lt;=8,"6-8 Years",TRUE,"9-10 Years")</f>
        <v>0-2 Years</v>
      </c>
      <c r="U9639" t="str" cm="1">
        <f t="array" ref="U9639">_xlfn.IFS(P9639&gt;60,"High Risk",P9639&gt;30,"Medium Risk",TRUE,"Low Risk")</f>
        <v>High Risk</v>
      </c>
      <c r="V9639">
        <f t="shared" si="150"/>
        <v>3</v>
      </c>
    </row>
    <row r="9640" spans="1:22" hidden="1" x14ac:dyDescent="0.2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 s="2">
        <v>121498.11</v>
      </c>
      <c r="H9640">
        <v>2</v>
      </c>
      <c r="I9640">
        <v>0</v>
      </c>
      <c r="J9640">
        <v>1</v>
      </c>
      <c r="K9640" s="1">
        <v>106061.47</v>
      </c>
      <c r="L9640">
        <v>1</v>
      </c>
      <c r="M9640">
        <v>20</v>
      </c>
      <c r="N9640">
        <v>3464</v>
      </c>
      <c r="O9640">
        <v>4</v>
      </c>
      <c r="P9640">
        <v>15</v>
      </c>
      <c r="Q9640">
        <v>0.2</v>
      </c>
      <c r="R9640">
        <v>69280</v>
      </c>
      <c r="S9640" t="str" cm="1">
        <f t="array" ref="S9640">_xlfn.IFS(E9643&lt;30,"18-29",E9643&lt;45,"30-44",TRUE,"45+")</f>
        <v>30-44</v>
      </c>
      <c r="T9640" t="str" cm="1">
        <f t="array" ref="T9640">_xlfn.IFS(F9640&lt;=2,"0-2 Years",F9640&lt;=5,"3-5 Years",F9640&lt;=8,"6-8 Years",TRUE,"9-10 Years")</f>
        <v>0-2 Years</v>
      </c>
      <c r="U9640" t="str" cm="1">
        <f t="array" ref="U9640">_xlfn.IFS(P9640&gt;60,"High Risk",P9640&gt;30,"Medium Risk",TRUE,"Low Risk")</f>
        <v>Low Risk</v>
      </c>
      <c r="V9640">
        <f t="shared" si="150"/>
        <v>2</v>
      </c>
    </row>
    <row r="9641" spans="1:22" hidden="1" x14ac:dyDescent="0.2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 s="2">
        <v>103515.39</v>
      </c>
      <c r="H9641">
        <v>2</v>
      </c>
      <c r="I9641">
        <v>1</v>
      </c>
      <c r="J9641">
        <v>1</v>
      </c>
      <c r="K9641" s="1">
        <v>177622.38</v>
      </c>
      <c r="L9641">
        <v>0</v>
      </c>
      <c r="M9641">
        <v>19</v>
      </c>
      <c r="N9641">
        <v>1984</v>
      </c>
      <c r="O9641">
        <v>4</v>
      </c>
      <c r="P9641">
        <v>57</v>
      </c>
      <c r="Q9641">
        <v>0.21052631578947367</v>
      </c>
      <c r="R9641">
        <v>37696</v>
      </c>
      <c r="S9641" t="str" cm="1">
        <f t="array" ref="S9641">_xlfn.IFS(E9644&lt;30,"18-29",E9644&lt;45,"30-44",TRUE,"45+")</f>
        <v>30-44</v>
      </c>
      <c r="T9641" t="str" cm="1">
        <f t="array" ref="T9641">_xlfn.IFS(F9641&lt;=2,"0-2 Years",F9641&lt;=5,"3-5 Years",F9641&lt;=8,"6-8 Years",TRUE,"9-10 Years")</f>
        <v>3-5 Years</v>
      </c>
      <c r="U9641" t="str" cm="1">
        <f t="array" ref="U9641">_xlfn.IFS(P9641&gt;60,"High Risk",P9641&gt;30,"Medium Risk",TRUE,"Low Risk")</f>
        <v>Medium Risk</v>
      </c>
      <c r="V9641">
        <f t="shared" si="150"/>
        <v>0</v>
      </c>
    </row>
    <row r="9642" spans="1:22" x14ac:dyDescent="0.2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 s="2">
        <v>0</v>
      </c>
      <c r="H9642">
        <v>1</v>
      </c>
      <c r="I9642">
        <v>1</v>
      </c>
      <c r="J9642">
        <v>0</v>
      </c>
      <c r="K9642" s="1">
        <v>191520.5</v>
      </c>
      <c r="L9642">
        <v>0</v>
      </c>
      <c r="M9642">
        <v>30</v>
      </c>
      <c r="N9642">
        <v>4826</v>
      </c>
      <c r="O9642">
        <v>5</v>
      </c>
      <c r="P9642">
        <v>53</v>
      </c>
      <c r="Q9642">
        <v>0.16666666666666666</v>
      </c>
      <c r="R9642">
        <v>144780</v>
      </c>
      <c r="S9642" t="str" cm="1">
        <f t="array" ref="S9642">_xlfn.IFS(E9645&lt;30,"18-29",E9645&lt;45,"30-44",TRUE,"45+")</f>
        <v>30-44</v>
      </c>
      <c r="T9642" t="str" cm="1">
        <f t="array" ref="T9642">_xlfn.IFS(F9642&lt;=2,"0-2 Years",F9642&lt;=5,"3-5 Years",F9642&lt;=8,"6-8 Years",TRUE,"9-10 Years")</f>
        <v>3-5 Years</v>
      </c>
      <c r="U9642" t="str" cm="1">
        <f t="array" ref="U9642">_xlfn.IFS(P9642&gt;60,"High Risk",P9642&gt;30,"Medium Risk",TRUE,"Low Risk")</f>
        <v>Medium Risk</v>
      </c>
      <c r="V9642">
        <f t="shared" si="150"/>
        <v>8</v>
      </c>
    </row>
    <row r="9643" spans="1:22" hidden="1" x14ac:dyDescent="0.2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 s="2">
        <v>0</v>
      </c>
      <c r="H9643">
        <v>2</v>
      </c>
      <c r="I9643">
        <v>1</v>
      </c>
      <c r="J9643">
        <v>1</v>
      </c>
      <c r="K9643" s="1">
        <v>95686.6</v>
      </c>
      <c r="L9643">
        <v>0</v>
      </c>
      <c r="M9643">
        <v>9</v>
      </c>
      <c r="N9643">
        <v>3988</v>
      </c>
      <c r="O9643">
        <v>9</v>
      </c>
      <c r="P9643">
        <v>115</v>
      </c>
      <c r="Q9643">
        <v>1</v>
      </c>
      <c r="R9643">
        <v>35892</v>
      </c>
      <c r="S9643" t="str" cm="1">
        <f t="array" ref="S9643">_xlfn.IFS(E9646&lt;30,"18-29",E9646&lt;45,"30-44",TRUE,"45+")</f>
        <v>30-44</v>
      </c>
      <c r="T9643" t="str" cm="1">
        <f t="array" ref="T9643">_xlfn.IFS(F9643&lt;=2,"0-2 Years",F9643&lt;=5,"3-5 Years",F9643&lt;=8,"6-8 Years",TRUE,"9-10 Years")</f>
        <v>9-10 Years</v>
      </c>
      <c r="U9643" t="str" cm="1">
        <f t="array" ref="U9643">_xlfn.IFS(P9643&gt;60,"High Risk",P9643&gt;30,"Medium Risk",TRUE,"Low Risk")</f>
        <v>High Risk</v>
      </c>
      <c r="V9643">
        <f t="shared" si="150"/>
        <v>3</v>
      </c>
    </row>
    <row r="9644" spans="1:22" hidden="1" x14ac:dyDescent="0.2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 s="2">
        <v>106687.76</v>
      </c>
      <c r="H9644">
        <v>1</v>
      </c>
      <c r="I9644">
        <v>1</v>
      </c>
      <c r="J9644">
        <v>0</v>
      </c>
      <c r="K9644" s="1">
        <v>173776.5</v>
      </c>
      <c r="L9644">
        <v>0</v>
      </c>
      <c r="M9644">
        <v>14</v>
      </c>
      <c r="N9644">
        <v>4027</v>
      </c>
      <c r="O9644">
        <v>9</v>
      </c>
      <c r="P9644">
        <v>127</v>
      </c>
      <c r="Q9644">
        <v>0.6428571428571429</v>
      </c>
      <c r="R9644">
        <v>56378</v>
      </c>
      <c r="S9644" t="str" cm="1">
        <f t="array" ref="S9644">_xlfn.IFS(E9647&lt;30,"18-29",E9647&lt;45,"30-44",TRUE,"45+")</f>
        <v>30-44</v>
      </c>
      <c r="T9644" t="str" cm="1">
        <f t="array" ref="T9644">_xlfn.IFS(F9644&lt;=2,"0-2 Years",F9644&lt;=5,"3-5 Years",F9644&lt;=8,"6-8 Years",TRUE,"9-10 Years")</f>
        <v>6-8 Years</v>
      </c>
      <c r="U9644" t="str" cm="1">
        <f t="array" ref="U9644">_xlfn.IFS(P9644&gt;60,"High Risk",P9644&gt;30,"Medium Risk",TRUE,"Low Risk")</f>
        <v>High Risk</v>
      </c>
      <c r="V9644">
        <f t="shared" si="150"/>
        <v>5</v>
      </c>
    </row>
    <row r="9645" spans="1:22" hidden="1" x14ac:dyDescent="0.2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 s="2">
        <v>0</v>
      </c>
      <c r="H9645">
        <v>2</v>
      </c>
      <c r="I9645">
        <v>1</v>
      </c>
      <c r="J9645">
        <v>1</v>
      </c>
      <c r="K9645" s="1">
        <v>113089.43</v>
      </c>
      <c r="L9645">
        <v>0</v>
      </c>
      <c r="M9645">
        <v>17</v>
      </c>
      <c r="N9645">
        <v>2133</v>
      </c>
      <c r="O9645">
        <v>7</v>
      </c>
      <c r="P9645">
        <v>135</v>
      </c>
      <c r="Q9645">
        <v>0.41176470588235292</v>
      </c>
      <c r="R9645">
        <v>36261</v>
      </c>
      <c r="S9645" t="str" cm="1">
        <f t="array" ref="S9645">_xlfn.IFS(E9648&lt;30,"18-29",E9648&lt;45,"30-44",TRUE,"45+")</f>
        <v>45+</v>
      </c>
      <c r="T9645" t="str" cm="1">
        <f t="array" ref="T9645">_xlfn.IFS(F9645&lt;=2,"0-2 Years",F9645&lt;=5,"3-5 Years",F9645&lt;=8,"6-8 Years",TRUE,"9-10 Years")</f>
        <v>0-2 Years</v>
      </c>
      <c r="U9645" t="str" cm="1">
        <f t="array" ref="U9645">_xlfn.IFS(P9645&gt;60,"High Risk",P9645&gt;30,"Medium Risk",TRUE,"Low Risk")</f>
        <v>High Risk</v>
      </c>
      <c r="V9645">
        <f t="shared" si="150"/>
        <v>4</v>
      </c>
    </row>
    <row r="9646" spans="1:22" hidden="1" x14ac:dyDescent="0.2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 s="2">
        <v>0</v>
      </c>
      <c r="H9646">
        <v>2</v>
      </c>
      <c r="I9646">
        <v>1</v>
      </c>
      <c r="J9646">
        <v>1</v>
      </c>
      <c r="K9646" s="1">
        <v>149614.81</v>
      </c>
      <c r="L9646">
        <v>0</v>
      </c>
      <c r="M9646">
        <v>9</v>
      </c>
      <c r="N9646">
        <v>2174</v>
      </c>
      <c r="O9646">
        <v>0</v>
      </c>
      <c r="P9646">
        <v>29</v>
      </c>
      <c r="Q9646">
        <v>0</v>
      </c>
      <c r="R9646">
        <v>19566</v>
      </c>
      <c r="S9646" t="str" cm="1">
        <f t="array" ref="S9646">_xlfn.IFS(E9649&lt;30,"18-29",E9649&lt;45,"30-44",TRUE,"45+")</f>
        <v>30-44</v>
      </c>
      <c r="T9646" t="str" cm="1">
        <f t="array" ref="T9646">_xlfn.IFS(F9646&lt;=2,"0-2 Years",F9646&lt;=5,"3-5 Years",F9646&lt;=8,"6-8 Years",TRUE,"9-10 Years")</f>
        <v>6-8 Years</v>
      </c>
      <c r="U9646" t="str" cm="1">
        <f t="array" ref="U9646">_xlfn.IFS(P9646&gt;60,"High Risk",P9646&gt;30,"Medium Risk",TRUE,"Low Risk")</f>
        <v>Low Risk</v>
      </c>
      <c r="V9646">
        <f t="shared" si="150"/>
        <v>3</v>
      </c>
    </row>
    <row r="9647" spans="1:22" hidden="1" x14ac:dyDescent="0.2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 s="2">
        <v>106089.2</v>
      </c>
      <c r="H9647">
        <v>1</v>
      </c>
      <c r="I9647">
        <v>0</v>
      </c>
      <c r="J9647">
        <v>0</v>
      </c>
      <c r="K9647" s="1">
        <v>99537.68</v>
      </c>
      <c r="L9647">
        <v>0</v>
      </c>
      <c r="M9647">
        <v>29</v>
      </c>
      <c r="N9647">
        <v>265</v>
      </c>
      <c r="O9647">
        <v>6</v>
      </c>
      <c r="P9647">
        <v>98</v>
      </c>
      <c r="Q9647">
        <v>0.20689655172413793</v>
      </c>
      <c r="R9647">
        <v>7685</v>
      </c>
      <c r="S9647" t="str" cm="1">
        <f t="array" ref="S9647">_xlfn.IFS(E9650&lt;30,"18-29",E9650&lt;45,"30-44",TRUE,"45+")</f>
        <v>30-44</v>
      </c>
      <c r="T9647" t="str" cm="1">
        <f t="array" ref="T9647">_xlfn.IFS(F9647&lt;=2,"0-2 Years",F9647&lt;=5,"3-5 Years",F9647&lt;=8,"6-8 Years",TRUE,"9-10 Years")</f>
        <v>3-5 Years</v>
      </c>
      <c r="U9647" t="str" cm="1">
        <f t="array" ref="U9647">_xlfn.IFS(P9647&gt;60,"High Risk",P9647&gt;30,"Medium Risk",TRUE,"Low Risk")</f>
        <v>High Risk</v>
      </c>
      <c r="V9647">
        <f t="shared" si="150"/>
        <v>5</v>
      </c>
    </row>
    <row r="9648" spans="1:22" x14ac:dyDescent="0.2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 s="2">
        <v>69608.14</v>
      </c>
      <c r="H9648">
        <v>1</v>
      </c>
      <c r="I9648">
        <v>1</v>
      </c>
      <c r="J9648">
        <v>0</v>
      </c>
      <c r="K9648" s="1">
        <v>97893.4</v>
      </c>
      <c r="L9648">
        <v>1</v>
      </c>
      <c r="M9648">
        <v>18</v>
      </c>
      <c r="N9648">
        <v>4280</v>
      </c>
      <c r="O9648">
        <v>2</v>
      </c>
      <c r="P9648">
        <v>173</v>
      </c>
      <c r="Q9648">
        <v>0.1111111111111111</v>
      </c>
      <c r="R9648">
        <v>77040</v>
      </c>
      <c r="S9648" t="str" cm="1">
        <f t="array" ref="S9648">_xlfn.IFS(E9651&lt;30,"18-29",E9651&lt;45,"30-44",TRUE,"45+")</f>
        <v>30-44</v>
      </c>
      <c r="T9648" t="str" cm="1">
        <f t="array" ref="T9648">_xlfn.IFS(F9648&lt;=2,"0-2 Years",F9648&lt;=5,"3-5 Years",F9648&lt;=8,"6-8 Years",TRUE,"9-10 Years")</f>
        <v>9-10 Years</v>
      </c>
      <c r="U9648" t="str" cm="1">
        <f t="array" ref="U9648">_xlfn.IFS(P9648&gt;60,"High Risk",P9648&gt;30,"Medium Risk",TRUE,"Low Risk")</f>
        <v>High Risk</v>
      </c>
      <c r="V9648">
        <f t="shared" si="150"/>
        <v>6</v>
      </c>
    </row>
    <row r="9649" spans="1:22" hidden="1" x14ac:dyDescent="0.2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 s="2">
        <v>0</v>
      </c>
      <c r="H9649">
        <v>2</v>
      </c>
      <c r="I9649">
        <v>0</v>
      </c>
      <c r="J9649">
        <v>1</v>
      </c>
      <c r="K9649" s="1">
        <v>90.07</v>
      </c>
      <c r="L9649">
        <v>0</v>
      </c>
      <c r="M9649">
        <v>23</v>
      </c>
      <c r="N9649">
        <v>1992</v>
      </c>
      <c r="O9649">
        <v>6</v>
      </c>
      <c r="P9649">
        <v>23</v>
      </c>
      <c r="Q9649">
        <v>0.2608695652173913</v>
      </c>
      <c r="R9649">
        <v>45816</v>
      </c>
      <c r="S9649" t="str" cm="1">
        <f t="array" ref="S9649">_xlfn.IFS(E9652&lt;30,"18-29",E9652&lt;45,"30-44",TRUE,"45+")</f>
        <v>30-44</v>
      </c>
      <c r="T9649" t="str" cm="1">
        <f t="array" ref="T9649">_xlfn.IFS(F9649&lt;=2,"0-2 Years",F9649&lt;=5,"3-5 Years",F9649&lt;=8,"6-8 Years",TRUE,"9-10 Years")</f>
        <v>3-5 Years</v>
      </c>
      <c r="U9649" t="str" cm="1">
        <f t="array" ref="U9649">_xlfn.IFS(P9649&gt;60,"High Risk",P9649&gt;30,"Medium Risk",TRUE,"Low Risk")</f>
        <v>Low Risk</v>
      </c>
      <c r="V9649">
        <f t="shared" si="150"/>
        <v>3</v>
      </c>
    </row>
    <row r="9650" spans="1:22" hidden="1" x14ac:dyDescent="0.2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 s="2">
        <v>96202.32</v>
      </c>
      <c r="H9650">
        <v>1</v>
      </c>
      <c r="I9650">
        <v>0</v>
      </c>
      <c r="J9650">
        <v>0</v>
      </c>
      <c r="K9650" s="1">
        <v>161154.85</v>
      </c>
      <c r="L9650">
        <v>0</v>
      </c>
      <c r="M9650">
        <v>8</v>
      </c>
      <c r="N9650">
        <v>1357</v>
      </c>
      <c r="O9650">
        <v>8</v>
      </c>
      <c r="P9650">
        <v>116</v>
      </c>
      <c r="Q9650">
        <v>1</v>
      </c>
      <c r="R9650">
        <v>10856</v>
      </c>
      <c r="S9650" t="str" cm="1">
        <f t="array" ref="S9650">_xlfn.IFS(E9653&lt;30,"18-29",E9653&lt;45,"30-44",TRUE,"45+")</f>
        <v>30-44</v>
      </c>
      <c r="T9650" t="str" cm="1">
        <f t="array" ref="T9650">_xlfn.IFS(F9650&lt;=2,"0-2 Years",F9650&lt;=5,"3-5 Years",F9650&lt;=8,"6-8 Years",TRUE,"9-10 Years")</f>
        <v>6-8 Years</v>
      </c>
      <c r="U9650" t="str" cm="1">
        <f t="array" ref="U9650">_xlfn.IFS(P9650&gt;60,"High Risk",P9650&gt;30,"Medium Risk",TRUE,"Low Risk")</f>
        <v>High Risk</v>
      </c>
      <c r="V9650">
        <f t="shared" si="150"/>
        <v>5</v>
      </c>
    </row>
    <row r="9651" spans="1:22" hidden="1" x14ac:dyDescent="0.2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 s="2">
        <v>0</v>
      </c>
      <c r="H9651">
        <v>2</v>
      </c>
      <c r="I9651">
        <v>1</v>
      </c>
      <c r="J9651">
        <v>1</v>
      </c>
      <c r="K9651" s="1">
        <v>332.81</v>
      </c>
      <c r="L9651">
        <v>0</v>
      </c>
      <c r="M9651">
        <v>16</v>
      </c>
      <c r="N9651">
        <v>1901</v>
      </c>
      <c r="O9651">
        <v>9</v>
      </c>
      <c r="P9651">
        <v>141</v>
      </c>
      <c r="Q9651">
        <v>0.5625</v>
      </c>
      <c r="R9651">
        <v>30416</v>
      </c>
      <c r="S9651" t="str" cm="1">
        <f t="array" ref="S9651">_xlfn.IFS(E9654&lt;30,"18-29",E9654&lt;45,"30-44",TRUE,"45+")</f>
        <v>30-44</v>
      </c>
      <c r="T9651" t="str" cm="1">
        <f t="array" ref="T9651">_xlfn.IFS(F9651&lt;=2,"0-2 Years",F9651&lt;=5,"3-5 Years",F9651&lt;=8,"6-8 Years",TRUE,"9-10 Years")</f>
        <v>0-2 Years</v>
      </c>
      <c r="U9651" t="str" cm="1">
        <f t="array" ref="U9651">_xlfn.IFS(P9651&gt;60,"High Risk",P9651&gt;30,"Medium Risk",TRUE,"Low Risk")</f>
        <v>High Risk</v>
      </c>
      <c r="V9651">
        <f t="shared" si="150"/>
        <v>4</v>
      </c>
    </row>
    <row r="9652" spans="1:22" x14ac:dyDescent="0.2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 s="2">
        <v>0</v>
      </c>
      <c r="H9652">
        <v>2</v>
      </c>
      <c r="I9652">
        <v>1</v>
      </c>
      <c r="J9652">
        <v>0</v>
      </c>
      <c r="K9652" s="1">
        <v>66285.179999999993</v>
      </c>
      <c r="L9652">
        <v>0</v>
      </c>
      <c r="M9652">
        <v>25</v>
      </c>
      <c r="N9652">
        <v>869</v>
      </c>
      <c r="O9652">
        <v>5</v>
      </c>
      <c r="P9652">
        <v>152</v>
      </c>
      <c r="Q9652">
        <v>0.2</v>
      </c>
      <c r="R9652">
        <v>21725</v>
      </c>
      <c r="S9652" t="str" cm="1">
        <f t="array" ref="S9652">_xlfn.IFS(E9655&lt;30,"18-29",E9655&lt;45,"30-44",TRUE,"45+")</f>
        <v>45+</v>
      </c>
      <c r="T9652" t="str" cm="1">
        <f t="array" ref="T9652">_xlfn.IFS(F9652&lt;=2,"0-2 Years",F9652&lt;=5,"3-5 Years",F9652&lt;=8,"6-8 Years",TRUE,"9-10 Years")</f>
        <v>3-5 Years</v>
      </c>
      <c r="U9652" t="str" cm="1">
        <f t="array" ref="U9652">_xlfn.IFS(P9652&gt;60,"High Risk",P9652&gt;30,"Medium Risk",TRUE,"Low Risk")</f>
        <v>High Risk</v>
      </c>
      <c r="V9652">
        <f t="shared" si="150"/>
        <v>6</v>
      </c>
    </row>
    <row r="9653" spans="1:22" x14ac:dyDescent="0.2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 s="2">
        <v>127818.52</v>
      </c>
      <c r="H9653">
        <v>1</v>
      </c>
      <c r="I9653">
        <v>1</v>
      </c>
      <c r="J9653">
        <v>0</v>
      </c>
      <c r="K9653" s="1">
        <v>163477.22</v>
      </c>
      <c r="L9653">
        <v>0</v>
      </c>
      <c r="M9653">
        <v>6</v>
      </c>
      <c r="N9653">
        <v>1721</v>
      </c>
      <c r="O9653">
        <v>4</v>
      </c>
      <c r="P9653">
        <v>43</v>
      </c>
      <c r="Q9653">
        <v>0.66666666666666663</v>
      </c>
      <c r="R9653">
        <v>10326</v>
      </c>
      <c r="S9653" t="str" cm="1">
        <f t="array" ref="S9653">_xlfn.IFS(E9656&lt;30,"18-29",E9656&lt;45,"30-44",TRUE,"45+")</f>
        <v>30-44</v>
      </c>
      <c r="T9653" t="str" cm="1">
        <f t="array" ref="T9653">_xlfn.IFS(F9653&lt;=2,"0-2 Years",F9653&lt;=5,"3-5 Years",F9653&lt;=8,"6-8 Years",TRUE,"9-10 Years")</f>
        <v>0-2 Years</v>
      </c>
      <c r="U9653" t="str" cm="1">
        <f t="array" ref="U9653">_xlfn.IFS(P9653&gt;60,"High Risk",P9653&gt;30,"Medium Risk",TRUE,"Low Risk")</f>
        <v>Medium Risk</v>
      </c>
      <c r="V9653">
        <f t="shared" si="150"/>
        <v>6</v>
      </c>
    </row>
    <row r="9654" spans="1:22" x14ac:dyDescent="0.2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 s="2">
        <v>0</v>
      </c>
      <c r="H9654">
        <v>1</v>
      </c>
      <c r="I9654">
        <v>1</v>
      </c>
      <c r="J9654">
        <v>0</v>
      </c>
      <c r="K9654" s="1">
        <v>170332.67</v>
      </c>
      <c r="L9654">
        <v>1</v>
      </c>
      <c r="M9654">
        <v>27</v>
      </c>
      <c r="N9654">
        <v>312</v>
      </c>
      <c r="O9654">
        <v>9</v>
      </c>
      <c r="P9654">
        <v>78</v>
      </c>
      <c r="Q9654">
        <v>0.33333333333333331</v>
      </c>
      <c r="R9654">
        <v>8424</v>
      </c>
      <c r="S9654" t="str" cm="1">
        <f t="array" ref="S9654">_xlfn.IFS(E9657&lt;30,"18-29",E9657&lt;45,"30-44",TRUE,"45+")</f>
        <v>30-44</v>
      </c>
      <c r="T9654" t="str" cm="1">
        <f t="array" ref="T9654">_xlfn.IFS(F9654&lt;=2,"0-2 Years",F9654&lt;=5,"3-5 Years",F9654&lt;=8,"6-8 Years",TRUE,"9-10 Years")</f>
        <v>6-8 Years</v>
      </c>
      <c r="U9654" t="str" cm="1">
        <f t="array" ref="U9654">_xlfn.IFS(P9654&gt;60,"High Risk",P9654&gt;30,"Medium Risk",TRUE,"Low Risk")</f>
        <v>High Risk</v>
      </c>
      <c r="V9654">
        <f t="shared" si="150"/>
        <v>8</v>
      </c>
    </row>
    <row r="9655" spans="1:22" hidden="1" x14ac:dyDescent="0.2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 s="2">
        <v>137318.42000000001</v>
      </c>
      <c r="H9655">
        <v>1</v>
      </c>
      <c r="I9655">
        <v>1</v>
      </c>
      <c r="J9655">
        <v>1</v>
      </c>
      <c r="K9655" s="1">
        <v>126144.96000000001</v>
      </c>
      <c r="L9655">
        <v>0</v>
      </c>
      <c r="M9655">
        <v>6</v>
      </c>
      <c r="N9655">
        <v>4779</v>
      </c>
      <c r="O9655">
        <v>9</v>
      </c>
      <c r="P9655">
        <v>92</v>
      </c>
      <c r="Q9655">
        <v>1</v>
      </c>
      <c r="R9655">
        <v>28674</v>
      </c>
      <c r="S9655" t="str" cm="1">
        <f t="array" ref="S9655">_xlfn.IFS(E9658&lt;30,"18-29",E9658&lt;45,"30-44",TRUE,"45+")</f>
        <v>30-44</v>
      </c>
      <c r="T9655" t="str" cm="1">
        <f t="array" ref="T9655">_xlfn.IFS(F9655&lt;=2,"0-2 Years",F9655&lt;=5,"3-5 Years",F9655&lt;=8,"6-8 Years",TRUE,"9-10 Years")</f>
        <v>3-5 Years</v>
      </c>
      <c r="U9655" t="str" cm="1">
        <f t="array" ref="U9655">_xlfn.IFS(P9655&gt;60,"High Risk",P9655&gt;30,"Medium Risk",TRUE,"Low Risk")</f>
        <v>High Risk</v>
      </c>
      <c r="V9655">
        <f t="shared" si="150"/>
        <v>3</v>
      </c>
    </row>
    <row r="9656" spans="1:22" x14ac:dyDescent="0.2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 s="2">
        <v>0</v>
      </c>
      <c r="H9656">
        <v>2</v>
      </c>
      <c r="I9656">
        <v>0</v>
      </c>
      <c r="J9656">
        <v>0</v>
      </c>
      <c r="K9656" s="1">
        <v>53437.1</v>
      </c>
      <c r="L9656">
        <v>0</v>
      </c>
      <c r="M9656">
        <v>20</v>
      </c>
      <c r="N9656">
        <v>328</v>
      </c>
      <c r="O9656">
        <v>2</v>
      </c>
      <c r="P9656">
        <v>171</v>
      </c>
      <c r="Q9656">
        <v>0.1</v>
      </c>
      <c r="R9656">
        <v>6560</v>
      </c>
      <c r="S9656" t="str" cm="1">
        <f t="array" ref="S9656">_xlfn.IFS(E9659&lt;30,"18-29",E9659&lt;45,"30-44",TRUE,"45+")</f>
        <v>30-44</v>
      </c>
      <c r="T9656" t="str" cm="1">
        <f t="array" ref="T9656">_xlfn.IFS(F9656&lt;=2,"0-2 Years",F9656&lt;=5,"3-5 Years",F9656&lt;=8,"6-8 Years",TRUE,"9-10 Years")</f>
        <v>3-5 Years</v>
      </c>
      <c r="U9656" t="str" cm="1">
        <f t="array" ref="U9656">_xlfn.IFS(P9656&gt;60,"High Risk",P9656&gt;30,"Medium Risk",TRUE,"Low Risk")</f>
        <v>High Risk</v>
      </c>
      <c r="V9656">
        <f t="shared" si="150"/>
        <v>6</v>
      </c>
    </row>
    <row r="9657" spans="1:22" hidden="1" x14ac:dyDescent="0.2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 s="2">
        <v>55776.39</v>
      </c>
      <c r="H9657">
        <v>2</v>
      </c>
      <c r="I9657">
        <v>1</v>
      </c>
      <c r="J9657">
        <v>0</v>
      </c>
      <c r="K9657" s="1">
        <v>26920.43</v>
      </c>
      <c r="L9657">
        <v>0</v>
      </c>
      <c r="M9657">
        <v>26</v>
      </c>
      <c r="N9657">
        <v>1101</v>
      </c>
      <c r="O9657">
        <v>6</v>
      </c>
      <c r="P9657">
        <v>26</v>
      </c>
      <c r="Q9657">
        <v>0.23076923076923078</v>
      </c>
      <c r="R9657">
        <v>28626</v>
      </c>
      <c r="S9657" t="str" cm="1">
        <f t="array" ref="S9657">_xlfn.IFS(E9660&lt;30,"18-29",E9660&lt;45,"30-44",TRUE,"45+")</f>
        <v>30-44</v>
      </c>
      <c r="T9657" t="str" cm="1">
        <f t="array" ref="T9657">_xlfn.IFS(F9657&lt;=2,"0-2 Years",F9657&lt;=5,"3-5 Years",F9657&lt;=8,"6-8 Years",TRUE,"9-10 Years")</f>
        <v>3-5 Years</v>
      </c>
      <c r="U9657" t="str" cm="1">
        <f t="array" ref="U9657">_xlfn.IFS(P9657&gt;60,"High Risk",P9657&gt;30,"Medium Risk",TRUE,"Low Risk")</f>
        <v>Low Risk</v>
      </c>
      <c r="V9657">
        <f t="shared" si="150"/>
        <v>3</v>
      </c>
    </row>
    <row r="9658" spans="1:22" hidden="1" x14ac:dyDescent="0.2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 s="2">
        <v>84421.62</v>
      </c>
      <c r="H9658">
        <v>1</v>
      </c>
      <c r="I9658">
        <v>0</v>
      </c>
      <c r="J9658">
        <v>1</v>
      </c>
      <c r="K9658" s="1">
        <v>52314.71</v>
      </c>
      <c r="L9658">
        <v>0</v>
      </c>
      <c r="M9658">
        <v>5</v>
      </c>
      <c r="N9658">
        <v>4384</v>
      </c>
      <c r="O9658">
        <v>7</v>
      </c>
      <c r="P9658">
        <v>145</v>
      </c>
      <c r="Q9658">
        <v>1</v>
      </c>
      <c r="R9658">
        <v>21920</v>
      </c>
      <c r="S9658" t="str" cm="1">
        <f t="array" ref="S9658">_xlfn.IFS(E9661&lt;30,"18-29",E9661&lt;45,"30-44",TRUE,"45+")</f>
        <v>30-44</v>
      </c>
      <c r="T9658" t="str" cm="1">
        <f t="array" ref="T9658">_xlfn.IFS(F9658&lt;=2,"0-2 Years",F9658&lt;=5,"3-5 Years",F9658&lt;=8,"6-8 Years",TRUE,"9-10 Years")</f>
        <v>3-5 Years</v>
      </c>
      <c r="U9658" t="str" cm="1">
        <f t="array" ref="U9658">_xlfn.IFS(P9658&gt;60,"High Risk",P9658&gt;30,"Medium Risk",TRUE,"Low Risk")</f>
        <v>High Risk</v>
      </c>
      <c r="V9658">
        <f t="shared" si="150"/>
        <v>2</v>
      </c>
    </row>
    <row r="9659" spans="1:22" hidden="1" x14ac:dyDescent="0.2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 s="2">
        <v>83161.649999999994</v>
      </c>
      <c r="H9659">
        <v>1</v>
      </c>
      <c r="I9659">
        <v>1</v>
      </c>
      <c r="J9659">
        <v>1</v>
      </c>
      <c r="K9659" s="1">
        <v>116885.59</v>
      </c>
      <c r="L9659">
        <v>0</v>
      </c>
      <c r="M9659">
        <v>4</v>
      </c>
      <c r="N9659">
        <v>775</v>
      </c>
      <c r="O9659">
        <v>3</v>
      </c>
      <c r="P9659">
        <v>163</v>
      </c>
      <c r="Q9659">
        <v>0.75</v>
      </c>
      <c r="R9659">
        <v>3100</v>
      </c>
      <c r="S9659" t="str" cm="1">
        <f t="array" ref="S9659">_xlfn.IFS(E9662&lt;30,"18-29",E9662&lt;45,"30-44",TRUE,"45+")</f>
        <v>30-44</v>
      </c>
      <c r="T9659" t="str" cm="1">
        <f t="array" ref="T9659">_xlfn.IFS(F9659&lt;=2,"0-2 Years",F9659&lt;=5,"3-5 Years",F9659&lt;=8,"6-8 Years",TRUE,"9-10 Years")</f>
        <v>3-5 Years</v>
      </c>
      <c r="U9659" t="str" cm="1">
        <f t="array" ref="U9659">_xlfn.IFS(P9659&gt;60,"High Risk",P9659&gt;30,"Medium Risk",TRUE,"Low Risk")</f>
        <v>High Risk</v>
      </c>
      <c r="V9659">
        <f t="shared" si="150"/>
        <v>2</v>
      </c>
    </row>
    <row r="9660" spans="1:22" hidden="1" x14ac:dyDescent="0.2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 s="2">
        <v>0</v>
      </c>
      <c r="H9660">
        <v>2</v>
      </c>
      <c r="I9660">
        <v>1</v>
      </c>
      <c r="J9660">
        <v>1</v>
      </c>
      <c r="K9660" s="1">
        <v>126263.97</v>
      </c>
      <c r="L9660">
        <v>0</v>
      </c>
      <c r="M9660">
        <v>29</v>
      </c>
      <c r="N9660">
        <v>2691</v>
      </c>
      <c r="O9660">
        <v>10</v>
      </c>
      <c r="P9660">
        <v>27</v>
      </c>
      <c r="Q9660">
        <v>0.34482758620689657</v>
      </c>
      <c r="R9660">
        <v>78039</v>
      </c>
      <c r="S9660" t="str" cm="1">
        <f t="array" ref="S9660">_xlfn.IFS(E9663&lt;30,"18-29",E9663&lt;45,"30-44",TRUE,"45+")</f>
        <v>30-44</v>
      </c>
      <c r="T9660" t="str" cm="1">
        <f t="array" ref="T9660">_xlfn.IFS(F9660&lt;=2,"0-2 Years",F9660&lt;=5,"3-5 Years",F9660&lt;=8,"6-8 Years",TRUE,"9-10 Years")</f>
        <v>9-10 Years</v>
      </c>
      <c r="U9660" t="str" cm="1">
        <f t="array" ref="U9660">_xlfn.IFS(P9660&gt;60,"High Risk",P9660&gt;30,"Medium Risk",TRUE,"Low Risk")</f>
        <v>Low Risk</v>
      </c>
      <c r="V9660">
        <f t="shared" si="150"/>
        <v>3</v>
      </c>
    </row>
    <row r="9661" spans="1:22" hidden="1" x14ac:dyDescent="0.2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 s="2">
        <v>87807.29</v>
      </c>
      <c r="H9661">
        <v>2</v>
      </c>
      <c r="I9661">
        <v>1</v>
      </c>
      <c r="J9661">
        <v>1</v>
      </c>
      <c r="K9661" s="1">
        <v>64613.81</v>
      </c>
      <c r="L9661">
        <v>0</v>
      </c>
      <c r="M9661">
        <v>8</v>
      </c>
      <c r="N9661">
        <v>1534</v>
      </c>
      <c r="O9661">
        <v>0</v>
      </c>
      <c r="P9661">
        <v>118</v>
      </c>
      <c r="Q9661">
        <v>0</v>
      </c>
      <c r="R9661">
        <v>12272</v>
      </c>
      <c r="S9661" t="str" cm="1">
        <f t="array" ref="S9661">_xlfn.IFS(E9664&lt;30,"18-29",E9664&lt;45,"30-44",TRUE,"45+")</f>
        <v>30-44</v>
      </c>
      <c r="T9661" t="str" cm="1">
        <f t="array" ref="T9661">_xlfn.IFS(F9661&lt;=2,"0-2 Years",F9661&lt;=5,"3-5 Years",F9661&lt;=8,"6-8 Years",TRUE,"9-10 Years")</f>
        <v>3-5 Years</v>
      </c>
      <c r="U9661" t="str" cm="1">
        <f t="array" ref="U9661">_xlfn.IFS(P9661&gt;60,"High Risk",P9661&gt;30,"Medium Risk",TRUE,"Low Risk")</f>
        <v>High Risk</v>
      </c>
      <c r="V9661">
        <f t="shared" si="150"/>
        <v>0</v>
      </c>
    </row>
    <row r="9662" spans="1:22" x14ac:dyDescent="0.2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 s="2">
        <v>0</v>
      </c>
      <c r="H9662">
        <v>2</v>
      </c>
      <c r="I9662">
        <v>1</v>
      </c>
      <c r="J9662">
        <v>0</v>
      </c>
      <c r="K9662" s="1">
        <v>89216.29</v>
      </c>
      <c r="L9662">
        <v>0</v>
      </c>
      <c r="M9662">
        <v>18</v>
      </c>
      <c r="N9662">
        <v>4923</v>
      </c>
      <c r="O9662">
        <v>3</v>
      </c>
      <c r="P9662">
        <v>90</v>
      </c>
      <c r="Q9662">
        <v>0.16666666666666666</v>
      </c>
      <c r="R9662">
        <v>88614</v>
      </c>
      <c r="S9662" t="str" cm="1">
        <f t="array" ref="S9662">_xlfn.IFS(E9665&lt;30,"18-29",E9665&lt;45,"30-44",TRUE,"45+")</f>
        <v>30-44</v>
      </c>
      <c r="T9662" t="str" cm="1">
        <f t="array" ref="T9662">_xlfn.IFS(F9662&lt;=2,"0-2 Years",F9662&lt;=5,"3-5 Years",F9662&lt;=8,"6-8 Years",TRUE,"9-10 Years")</f>
        <v>3-5 Years</v>
      </c>
      <c r="U9662" t="str" cm="1">
        <f t="array" ref="U9662">_xlfn.IFS(P9662&gt;60,"High Risk",P9662&gt;30,"Medium Risk",TRUE,"Low Risk")</f>
        <v>High Risk</v>
      </c>
      <c r="V9662">
        <f t="shared" si="150"/>
        <v>6</v>
      </c>
    </row>
    <row r="9663" spans="1:22" x14ac:dyDescent="0.2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 s="2">
        <v>0</v>
      </c>
      <c r="H9663">
        <v>2</v>
      </c>
      <c r="I9663">
        <v>0</v>
      </c>
      <c r="J9663">
        <v>0</v>
      </c>
      <c r="K9663" s="1">
        <v>83419.149999999994</v>
      </c>
      <c r="L9663">
        <v>0</v>
      </c>
      <c r="M9663">
        <v>2</v>
      </c>
      <c r="N9663">
        <v>4819</v>
      </c>
      <c r="O9663">
        <v>9</v>
      </c>
      <c r="P9663">
        <v>127</v>
      </c>
      <c r="Q9663">
        <v>1</v>
      </c>
      <c r="R9663">
        <v>9638</v>
      </c>
      <c r="S9663" t="str" cm="1">
        <f t="array" ref="S9663">_xlfn.IFS(E9666&lt;30,"18-29",E9666&lt;45,"30-44",TRUE,"45+")</f>
        <v>30-44</v>
      </c>
      <c r="T9663" t="str" cm="1">
        <f t="array" ref="T9663">_xlfn.IFS(F9663&lt;=2,"0-2 Years",F9663&lt;=5,"3-5 Years",F9663&lt;=8,"6-8 Years",TRUE,"9-10 Years")</f>
        <v>6-8 Years</v>
      </c>
      <c r="U9663" t="str" cm="1">
        <f t="array" ref="U9663">_xlfn.IFS(P9663&gt;60,"High Risk",P9663&gt;30,"Medium Risk",TRUE,"Low Risk")</f>
        <v>High Risk</v>
      </c>
      <c r="V9663">
        <f t="shared" si="150"/>
        <v>6</v>
      </c>
    </row>
    <row r="9664" spans="1:22" hidden="1" x14ac:dyDescent="0.2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 s="2">
        <v>0</v>
      </c>
      <c r="H9664">
        <v>2</v>
      </c>
      <c r="I9664">
        <v>1</v>
      </c>
      <c r="J9664">
        <v>1</v>
      </c>
      <c r="K9664" s="1">
        <v>123998.52</v>
      </c>
      <c r="L9664">
        <v>0</v>
      </c>
      <c r="M9664">
        <v>20</v>
      </c>
      <c r="N9664">
        <v>669</v>
      </c>
      <c r="O9664">
        <v>0</v>
      </c>
      <c r="P9664">
        <v>128</v>
      </c>
      <c r="Q9664">
        <v>0</v>
      </c>
      <c r="R9664">
        <v>13380</v>
      </c>
      <c r="S9664" t="str" cm="1">
        <f t="array" ref="S9664">_xlfn.IFS(E9667&lt;30,"18-29",E9667&lt;45,"30-44",TRUE,"45+")</f>
        <v>30-44</v>
      </c>
      <c r="T9664" t="str" cm="1">
        <f t="array" ref="T9664">_xlfn.IFS(F9664&lt;=2,"0-2 Years",F9664&lt;=5,"3-5 Years",F9664&lt;=8,"6-8 Years",TRUE,"9-10 Years")</f>
        <v>3-5 Years</v>
      </c>
      <c r="U9664" t="str" cm="1">
        <f t="array" ref="U9664">_xlfn.IFS(P9664&gt;60,"High Risk",P9664&gt;30,"Medium Risk",TRUE,"Low Risk")</f>
        <v>High Risk</v>
      </c>
      <c r="V9664">
        <f t="shared" si="150"/>
        <v>3</v>
      </c>
    </row>
    <row r="9665" spans="1:22" hidden="1" x14ac:dyDescent="0.2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 s="2">
        <v>95293.86</v>
      </c>
      <c r="H9665">
        <v>2</v>
      </c>
      <c r="I9665">
        <v>0</v>
      </c>
      <c r="J9665">
        <v>1</v>
      </c>
      <c r="K9665" s="1">
        <v>96985.58</v>
      </c>
      <c r="L9665">
        <v>0</v>
      </c>
      <c r="M9665">
        <v>22</v>
      </c>
      <c r="N9665">
        <v>4540</v>
      </c>
      <c r="O9665">
        <v>6</v>
      </c>
      <c r="P9665">
        <v>96</v>
      </c>
      <c r="Q9665">
        <v>0.27272727272727271</v>
      </c>
      <c r="R9665">
        <v>99880</v>
      </c>
      <c r="S9665" t="str" cm="1">
        <f t="array" ref="S9665">_xlfn.IFS(E9668&lt;30,"18-29",E9668&lt;45,"30-44",TRUE,"45+")</f>
        <v>30-44</v>
      </c>
      <c r="T9665" t="str" cm="1">
        <f t="array" ref="T9665">_xlfn.IFS(F9665&lt;=2,"0-2 Years",F9665&lt;=5,"3-5 Years",F9665&lt;=8,"6-8 Years",TRUE,"9-10 Years")</f>
        <v>9-10 Years</v>
      </c>
      <c r="U9665" t="str" cm="1">
        <f t="array" ref="U9665">_xlfn.IFS(P9665&gt;60,"High Risk",P9665&gt;30,"Medium Risk",TRUE,"Low Risk")</f>
        <v>High Risk</v>
      </c>
      <c r="V9665">
        <f t="shared" si="150"/>
        <v>0</v>
      </c>
    </row>
    <row r="9666" spans="1:22" hidden="1" x14ac:dyDescent="0.2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 s="2">
        <v>92847.59</v>
      </c>
      <c r="H9666">
        <v>1</v>
      </c>
      <c r="I9666">
        <v>1</v>
      </c>
      <c r="J9666">
        <v>0</v>
      </c>
      <c r="K9666" s="1">
        <v>146154.06</v>
      </c>
      <c r="L9666">
        <v>0</v>
      </c>
      <c r="M9666">
        <v>10</v>
      </c>
      <c r="N9666">
        <v>4139</v>
      </c>
      <c r="O9666">
        <v>1</v>
      </c>
      <c r="P9666">
        <v>16</v>
      </c>
      <c r="Q9666">
        <v>0.1</v>
      </c>
      <c r="R9666">
        <v>41390</v>
      </c>
      <c r="S9666" t="str" cm="1">
        <f t="array" ref="S9666">_xlfn.IFS(E9669&lt;30,"18-29",E9669&lt;45,"30-44",TRUE,"45+")</f>
        <v>30-44</v>
      </c>
      <c r="T9666" t="str" cm="1">
        <f t="array" ref="T9666">_xlfn.IFS(F9666&lt;=2,"0-2 Years",F9666&lt;=5,"3-5 Years",F9666&lt;=8,"6-8 Years",TRUE,"9-10 Years")</f>
        <v>6-8 Years</v>
      </c>
      <c r="U9666" t="str" cm="1">
        <f t="array" ref="U9666">_xlfn.IFS(P9666&gt;60,"High Risk",P9666&gt;30,"Medium Risk",TRUE,"Low Risk")</f>
        <v>Low Risk</v>
      </c>
      <c r="V9666">
        <f t="shared" si="150"/>
        <v>5</v>
      </c>
    </row>
    <row r="9667" spans="1:22" hidden="1" x14ac:dyDescent="0.2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 s="2">
        <v>0</v>
      </c>
      <c r="H9667">
        <v>2</v>
      </c>
      <c r="I9667">
        <v>1</v>
      </c>
      <c r="J9667">
        <v>1</v>
      </c>
      <c r="K9667" s="1">
        <v>18471.86</v>
      </c>
      <c r="L9667">
        <v>0</v>
      </c>
      <c r="M9667">
        <v>11</v>
      </c>
      <c r="N9667">
        <v>4789</v>
      </c>
      <c r="O9667">
        <v>10</v>
      </c>
      <c r="P9667">
        <v>117</v>
      </c>
      <c r="Q9667">
        <v>0.90909090909090906</v>
      </c>
      <c r="R9667">
        <v>52679</v>
      </c>
      <c r="S9667" t="str" cm="1">
        <f t="array" ref="S9667">_xlfn.IFS(E9670&lt;30,"18-29",E9670&lt;45,"30-44",TRUE,"45+")</f>
        <v>30-44</v>
      </c>
      <c r="T9667" t="str" cm="1">
        <f t="array" ref="T9667">_xlfn.IFS(F9667&lt;=2,"0-2 Years",F9667&lt;=5,"3-5 Years",F9667&lt;=8,"6-8 Years",TRUE,"9-10 Years")</f>
        <v>6-8 Years</v>
      </c>
      <c r="U9667" t="str" cm="1">
        <f t="array" ref="U9667">_xlfn.IFS(P9667&gt;60,"High Risk",P9667&gt;30,"Medium Risk",TRUE,"Low Risk")</f>
        <v>High Risk</v>
      </c>
      <c r="V9667">
        <f t="shared" ref="V9667:V9730" si="151">IF(J9667=0,3,0)+IF(G9667=0,3,0)+IF(H9667=1,2,0)+IF(E9667&gt;45,1,0)+IF(F9667&lt;3,1,0)</f>
        <v>3</v>
      </c>
    </row>
    <row r="9668" spans="1:22" x14ac:dyDescent="0.2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 s="2">
        <v>0</v>
      </c>
      <c r="H9668">
        <v>2</v>
      </c>
      <c r="I9668">
        <v>1</v>
      </c>
      <c r="J9668">
        <v>0</v>
      </c>
      <c r="K9668" s="1">
        <v>95009.600000000006</v>
      </c>
      <c r="L9668">
        <v>0</v>
      </c>
      <c r="M9668">
        <v>21</v>
      </c>
      <c r="N9668">
        <v>1304</v>
      </c>
      <c r="O9668">
        <v>3</v>
      </c>
      <c r="P9668">
        <v>32</v>
      </c>
      <c r="Q9668">
        <v>0.14285714285714285</v>
      </c>
      <c r="R9668">
        <v>27384</v>
      </c>
      <c r="S9668" t="str" cm="1">
        <f t="array" ref="S9668">_xlfn.IFS(E9671&lt;30,"18-29",E9671&lt;45,"30-44",TRUE,"45+")</f>
        <v>30-44</v>
      </c>
      <c r="T9668" t="str" cm="1">
        <f t="array" ref="T9668">_xlfn.IFS(F9668&lt;=2,"0-2 Years",F9668&lt;=5,"3-5 Years",F9668&lt;=8,"6-8 Years",TRUE,"9-10 Years")</f>
        <v>3-5 Years</v>
      </c>
      <c r="U9668" t="str" cm="1">
        <f t="array" ref="U9668">_xlfn.IFS(P9668&gt;60,"High Risk",P9668&gt;30,"Medium Risk",TRUE,"Low Risk")</f>
        <v>Medium Risk</v>
      </c>
      <c r="V9668">
        <f t="shared" si="151"/>
        <v>6</v>
      </c>
    </row>
    <row r="9669" spans="1:22" x14ac:dyDescent="0.2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 s="2">
        <v>0</v>
      </c>
      <c r="H9669">
        <v>1</v>
      </c>
      <c r="I9669">
        <v>0</v>
      </c>
      <c r="J9669">
        <v>1</v>
      </c>
      <c r="K9669" s="1">
        <v>121175.86</v>
      </c>
      <c r="L9669">
        <v>0</v>
      </c>
      <c r="M9669">
        <v>7</v>
      </c>
      <c r="N9669">
        <v>4831</v>
      </c>
      <c r="O9669">
        <v>1</v>
      </c>
      <c r="P9669">
        <v>9</v>
      </c>
      <c r="Q9669">
        <v>0.14285714285714285</v>
      </c>
      <c r="R9669">
        <v>33817</v>
      </c>
      <c r="S9669" t="str" cm="1">
        <f t="array" ref="S9669">_xlfn.IFS(E9672&lt;30,"18-29",E9672&lt;45,"30-44",TRUE,"45+")</f>
        <v>30-44</v>
      </c>
      <c r="T9669" t="str" cm="1">
        <f t="array" ref="T9669">_xlfn.IFS(F9669&lt;=2,"0-2 Years",F9669&lt;=5,"3-5 Years",F9669&lt;=8,"6-8 Years",TRUE,"9-10 Years")</f>
        <v>0-2 Years</v>
      </c>
      <c r="U9669" t="str" cm="1">
        <f t="array" ref="U9669">_xlfn.IFS(P9669&gt;60,"High Risk",P9669&gt;30,"Medium Risk",TRUE,"Low Risk")</f>
        <v>Low Risk</v>
      </c>
      <c r="V9669">
        <f t="shared" si="151"/>
        <v>6</v>
      </c>
    </row>
    <row r="9670" spans="1:22" hidden="1" x14ac:dyDescent="0.2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 s="2">
        <v>0</v>
      </c>
      <c r="H9670">
        <v>2</v>
      </c>
      <c r="I9670">
        <v>1</v>
      </c>
      <c r="J9670">
        <v>1</v>
      </c>
      <c r="K9670" s="1">
        <v>77047.78</v>
      </c>
      <c r="L9670">
        <v>0</v>
      </c>
      <c r="M9670">
        <v>27</v>
      </c>
      <c r="N9670">
        <v>2407</v>
      </c>
      <c r="O9670">
        <v>3</v>
      </c>
      <c r="P9670">
        <v>162</v>
      </c>
      <c r="Q9670">
        <v>0.1111111111111111</v>
      </c>
      <c r="R9670">
        <v>64989</v>
      </c>
      <c r="S9670" t="str" cm="1">
        <f t="array" ref="S9670">_xlfn.IFS(E9673&lt;30,"18-29",E9673&lt;45,"30-44",TRUE,"45+")</f>
        <v>45+</v>
      </c>
      <c r="T9670" t="str" cm="1">
        <f t="array" ref="T9670">_xlfn.IFS(F9670&lt;=2,"0-2 Years",F9670&lt;=5,"3-5 Years",F9670&lt;=8,"6-8 Years",TRUE,"9-10 Years")</f>
        <v>3-5 Years</v>
      </c>
      <c r="U9670" t="str" cm="1">
        <f t="array" ref="U9670">_xlfn.IFS(P9670&gt;60,"High Risk",P9670&gt;30,"Medium Risk",TRUE,"Low Risk")</f>
        <v>High Risk</v>
      </c>
      <c r="V9670">
        <f t="shared" si="151"/>
        <v>3</v>
      </c>
    </row>
    <row r="9671" spans="1:22" x14ac:dyDescent="0.2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 s="2">
        <v>0</v>
      </c>
      <c r="H9671">
        <v>1</v>
      </c>
      <c r="I9671">
        <v>1</v>
      </c>
      <c r="J9671">
        <v>0</v>
      </c>
      <c r="K9671" s="1">
        <v>158049.9</v>
      </c>
      <c r="L9671">
        <v>0</v>
      </c>
      <c r="M9671">
        <v>20</v>
      </c>
      <c r="N9671">
        <v>3049</v>
      </c>
      <c r="O9671">
        <v>0</v>
      </c>
      <c r="P9671">
        <v>177</v>
      </c>
      <c r="Q9671">
        <v>0</v>
      </c>
      <c r="R9671">
        <v>60980</v>
      </c>
      <c r="S9671" t="str" cm="1">
        <f t="array" ref="S9671">_xlfn.IFS(E9674&lt;30,"18-29",E9674&lt;45,"30-44",TRUE,"45+")</f>
        <v>18-29</v>
      </c>
      <c r="T9671" t="str" cm="1">
        <f t="array" ref="T9671">_xlfn.IFS(F9671&lt;=2,"0-2 Years",F9671&lt;=5,"3-5 Years",F9671&lt;=8,"6-8 Years",TRUE,"9-10 Years")</f>
        <v>3-5 Years</v>
      </c>
      <c r="U9671" t="str" cm="1">
        <f t="array" ref="U9671">_xlfn.IFS(P9671&gt;60,"High Risk",P9671&gt;30,"Medium Risk",TRUE,"Low Risk")</f>
        <v>High Risk</v>
      </c>
      <c r="V9671">
        <f t="shared" si="151"/>
        <v>8</v>
      </c>
    </row>
    <row r="9672" spans="1:22" x14ac:dyDescent="0.2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 s="2">
        <v>0</v>
      </c>
      <c r="H9672">
        <v>2</v>
      </c>
      <c r="I9672">
        <v>1</v>
      </c>
      <c r="J9672">
        <v>0</v>
      </c>
      <c r="K9672" s="1">
        <v>147040.25</v>
      </c>
      <c r="L9672">
        <v>0</v>
      </c>
      <c r="M9672">
        <v>18</v>
      </c>
      <c r="N9672">
        <v>3019</v>
      </c>
      <c r="O9672">
        <v>8</v>
      </c>
      <c r="P9672">
        <v>59</v>
      </c>
      <c r="Q9672">
        <v>0.44444444444444442</v>
      </c>
      <c r="R9672">
        <v>54342</v>
      </c>
      <c r="S9672" t="str" cm="1">
        <f t="array" ref="S9672">_xlfn.IFS(E9675&lt;30,"18-29",E9675&lt;45,"30-44",TRUE,"45+")</f>
        <v>45+</v>
      </c>
      <c r="T9672" t="str" cm="1">
        <f t="array" ref="T9672">_xlfn.IFS(F9672&lt;=2,"0-2 Years",F9672&lt;=5,"3-5 Years",F9672&lt;=8,"6-8 Years",TRUE,"9-10 Years")</f>
        <v>3-5 Years</v>
      </c>
      <c r="U9672" t="str" cm="1">
        <f t="array" ref="U9672">_xlfn.IFS(P9672&gt;60,"High Risk",P9672&gt;30,"Medium Risk",TRUE,"Low Risk")</f>
        <v>Medium Risk</v>
      </c>
      <c r="V9672">
        <f t="shared" si="151"/>
        <v>6</v>
      </c>
    </row>
    <row r="9673" spans="1:22" hidden="1" x14ac:dyDescent="0.2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 s="2">
        <v>68345.86</v>
      </c>
      <c r="H9673">
        <v>2</v>
      </c>
      <c r="I9673">
        <v>1</v>
      </c>
      <c r="J9673">
        <v>1</v>
      </c>
      <c r="K9673" s="1">
        <v>142566.75</v>
      </c>
      <c r="L9673">
        <v>0</v>
      </c>
      <c r="M9673">
        <v>19</v>
      </c>
      <c r="N9673">
        <v>252</v>
      </c>
      <c r="O9673">
        <v>10</v>
      </c>
      <c r="P9673">
        <v>168</v>
      </c>
      <c r="Q9673">
        <v>0.52631578947368418</v>
      </c>
      <c r="R9673">
        <v>4788</v>
      </c>
      <c r="S9673" t="str" cm="1">
        <f t="array" ref="S9673">_xlfn.IFS(E9676&lt;30,"18-29",E9676&lt;45,"30-44",TRUE,"45+")</f>
        <v>30-44</v>
      </c>
      <c r="T9673" t="str" cm="1">
        <f t="array" ref="T9673">_xlfn.IFS(F9673&lt;=2,"0-2 Years",F9673&lt;=5,"3-5 Years",F9673&lt;=8,"6-8 Years",TRUE,"9-10 Years")</f>
        <v>3-5 Years</v>
      </c>
      <c r="U9673" t="str" cm="1">
        <f t="array" ref="U9673">_xlfn.IFS(P9673&gt;60,"High Risk",P9673&gt;30,"Medium Risk",TRUE,"Low Risk")</f>
        <v>High Risk</v>
      </c>
      <c r="V9673">
        <f t="shared" si="151"/>
        <v>1</v>
      </c>
    </row>
    <row r="9674" spans="1:22" hidden="1" x14ac:dyDescent="0.2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 s="2">
        <v>76656.399999999994</v>
      </c>
      <c r="H9674">
        <v>2</v>
      </c>
      <c r="I9674">
        <v>1</v>
      </c>
      <c r="J9674">
        <v>1</v>
      </c>
      <c r="K9674" s="1">
        <v>185483.24</v>
      </c>
      <c r="L9674">
        <v>0</v>
      </c>
      <c r="M9674">
        <v>27</v>
      </c>
      <c r="N9674">
        <v>2522</v>
      </c>
      <c r="O9674">
        <v>10</v>
      </c>
      <c r="P9674">
        <v>76</v>
      </c>
      <c r="Q9674">
        <v>0.37037037037037035</v>
      </c>
      <c r="R9674">
        <v>68094</v>
      </c>
      <c r="S9674" t="str" cm="1">
        <f t="array" ref="S9674">_xlfn.IFS(E9677&lt;30,"18-29",E9677&lt;45,"30-44",TRUE,"45+")</f>
        <v>30-44</v>
      </c>
      <c r="T9674" t="str" cm="1">
        <f t="array" ref="T9674">_xlfn.IFS(F9674&lt;=2,"0-2 Years",F9674&lt;=5,"3-5 Years",F9674&lt;=8,"6-8 Years",TRUE,"9-10 Years")</f>
        <v>6-8 Years</v>
      </c>
      <c r="U9674" t="str" cm="1">
        <f t="array" ref="U9674">_xlfn.IFS(P9674&gt;60,"High Risk",P9674&gt;30,"Medium Risk",TRUE,"Low Risk")</f>
        <v>High Risk</v>
      </c>
      <c r="V9674">
        <f t="shared" si="151"/>
        <v>0</v>
      </c>
    </row>
    <row r="9675" spans="1:22" x14ac:dyDescent="0.2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 s="2">
        <v>0</v>
      </c>
      <c r="H9675">
        <v>2</v>
      </c>
      <c r="I9675">
        <v>0</v>
      </c>
      <c r="J9675">
        <v>0</v>
      </c>
      <c r="K9675" s="1">
        <v>155870.82</v>
      </c>
      <c r="L9675">
        <v>0</v>
      </c>
      <c r="M9675">
        <v>10</v>
      </c>
      <c r="N9675">
        <v>1747</v>
      </c>
      <c r="O9675">
        <v>1</v>
      </c>
      <c r="P9675">
        <v>34</v>
      </c>
      <c r="Q9675">
        <v>0.1</v>
      </c>
      <c r="R9675">
        <v>17470</v>
      </c>
      <c r="S9675" t="str" cm="1">
        <f t="array" ref="S9675">_xlfn.IFS(E9678&lt;30,"18-29",E9678&lt;45,"30-44",TRUE,"45+")</f>
        <v>30-44</v>
      </c>
      <c r="T9675" t="str" cm="1">
        <f t="array" ref="T9675">_xlfn.IFS(F9675&lt;=2,"0-2 Years",F9675&lt;=5,"3-5 Years",F9675&lt;=8,"6-8 Years",TRUE,"9-10 Years")</f>
        <v>9-10 Years</v>
      </c>
      <c r="U9675" t="str" cm="1">
        <f t="array" ref="U9675">_xlfn.IFS(P9675&gt;60,"High Risk",P9675&gt;30,"Medium Risk",TRUE,"Low Risk")</f>
        <v>Medium Risk</v>
      </c>
      <c r="V9675">
        <f t="shared" si="151"/>
        <v>7</v>
      </c>
    </row>
    <row r="9676" spans="1:22" hidden="1" x14ac:dyDescent="0.2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 s="2">
        <v>0</v>
      </c>
      <c r="H9676">
        <v>2</v>
      </c>
      <c r="I9676">
        <v>1</v>
      </c>
      <c r="J9676">
        <v>1</v>
      </c>
      <c r="K9676" s="1">
        <v>121555.51</v>
      </c>
      <c r="L9676">
        <v>0</v>
      </c>
      <c r="M9676">
        <v>23</v>
      </c>
      <c r="N9676">
        <v>2364</v>
      </c>
      <c r="O9676">
        <v>4</v>
      </c>
      <c r="P9676">
        <v>18</v>
      </c>
      <c r="Q9676">
        <v>0.17391304347826086</v>
      </c>
      <c r="R9676">
        <v>54372</v>
      </c>
      <c r="S9676" t="str" cm="1">
        <f t="array" ref="S9676">_xlfn.IFS(E9679&lt;30,"18-29",E9679&lt;45,"30-44",TRUE,"45+")</f>
        <v>30-44</v>
      </c>
      <c r="T9676" t="str" cm="1">
        <f t="array" ref="T9676">_xlfn.IFS(F9676&lt;=2,"0-2 Years",F9676&lt;=5,"3-5 Years",F9676&lt;=8,"6-8 Years",TRUE,"9-10 Years")</f>
        <v>6-8 Years</v>
      </c>
      <c r="U9676" t="str" cm="1">
        <f t="array" ref="U9676">_xlfn.IFS(P9676&gt;60,"High Risk",P9676&gt;30,"Medium Risk",TRUE,"Low Risk")</f>
        <v>Low Risk</v>
      </c>
      <c r="V9676">
        <f t="shared" si="151"/>
        <v>3</v>
      </c>
    </row>
    <row r="9677" spans="1:22" x14ac:dyDescent="0.2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 s="2">
        <v>60374.98</v>
      </c>
      <c r="H9677">
        <v>1</v>
      </c>
      <c r="I9677">
        <v>1</v>
      </c>
      <c r="J9677">
        <v>0</v>
      </c>
      <c r="K9677" s="1">
        <v>40223.74</v>
      </c>
      <c r="L9677">
        <v>0</v>
      </c>
      <c r="M9677">
        <v>7</v>
      </c>
      <c r="N9677">
        <v>552</v>
      </c>
      <c r="O9677">
        <v>1</v>
      </c>
      <c r="P9677">
        <v>109</v>
      </c>
      <c r="Q9677">
        <v>0.14285714285714285</v>
      </c>
      <c r="R9677">
        <v>3864</v>
      </c>
      <c r="S9677" t="str" cm="1">
        <f t="array" ref="S9677">_xlfn.IFS(E9680&lt;30,"18-29",E9680&lt;45,"30-44",TRUE,"45+")</f>
        <v>18-29</v>
      </c>
      <c r="T9677" t="str" cm="1">
        <f t="array" ref="T9677">_xlfn.IFS(F9677&lt;=2,"0-2 Years",F9677&lt;=5,"3-5 Years",F9677&lt;=8,"6-8 Years",TRUE,"9-10 Years")</f>
        <v>0-2 Years</v>
      </c>
      <c r="U9677" t="str" cm="1">
        <f t="array" ref="U9677">_xlfn.IFS(P9677&gt;60,"High Risk",P9677&gt;30,"Medium Risk",TRUE,"Low Risk")</f>
        <v>High Risk</v>
      </c>
      <c r="V9677">
        <f t="shared" si="151"/>
        <v>6</v>
      </c>
    </row>
    <row r="9678" spans="1:22" x14ac:dyDescent="0.2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 s="2">
        <v>0</v>
      </c>
      <c r="H9678">
        <v>1</v>
      </c>
      <c r="I9678">
        <v>1</v>
      </c>
      <c r="J9678">
        <v>1</v>
      </c>
      <c r="K9678" s="1">
        <v>75503.600000000006</v>
      </c>
      <c r="L9678">
        <v>0</v>
      </c>
      <c r="M9678">
        <v>5</v>
      </c>
      <c r="N9678">
        <v>4213</v>
      </c>
      <c r="O9678">
        <v>1</v>
      </c>
      <c r="P9678">
        <v>85</v>
      </c>
      <c r="Q9678">
        <v>0.2</v>
      </c>
      <c r="R9678">
        <v>21065</v>
      </c>
      <c r="S9678" t="str" cm="1">
        <f t="array" ref="S9678">_xlfn.IFS(E9681&lt;30,"18-29",E9681&lt;45,"30-44",TRUE,"45+")</f>
        <v>18-29</v>
      </c>
      <c r="T9678" t="str" cm="1">
        <f t="array" ref="T9678">_xlfn.IFS(F9678&lt;=2,"0-2 Years",F9678&lt;=5,"3-5 Years",F9678&lt;=8,"6-8 Years",TRUE,"9-10 Years")</f>
        <v>0-2 Years</v>
      </c>
      <c r="U9678" t="str" cm="1">
        <f t="array" ref="U9678">_xlfn.IFS(P9678&gt;60,"High Risk",P9678&gt;30,"Medium Risk",TRUE,"Low Risk")</f>
        <v>High Risk</v>
      </c>
      <c r="V9678">
        <f t="shared" si="151"/>
        <v>6</v>
      </c>
    </row>
    <row r="9679" spans="1:22" hidden="1" x14ac:dyDescent="0.2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 s="2">
        <v>88046.88</v>
      </c>
      <c r="H9679">
        <v>1</v>
      </c>
      <c r="I9679">
        <v>0</v>
      </c>
      <c r="J9679">
        <v>1</v>
      </c>
      <c r="K9679" s="1">
        <v>186942.49</v>
      </c>
      <c r="L9679">
        <v>1</v>
      </c>
      <c r="M9679">
        <v>20</v>
      </c>
      <c r="N9679">
        <v>373</v>
      </c>
      <c r="O9679">
        <v>3</v>
      </c>
      <c r="P9679">
        <v>24</v>
      </c>
      <c r="Q9679">
        <v>0.15</v>
      </c>
      <c r="R9679">
        <v>7460</v>
      </c>
      <c r="S9679" t="str" cm="1">
        <f t="array" ref="S9679">_xlfn.IFS(E9682&lt;30,"18-29",E9682&lt;45,"30-44",TRUE,"45+")</f>
        <v>30-44</v>
      </c>
      <c r="T9679" t="str" cm="1">
        <f t="array" ref="T9679">_xlfn.IFS(F9679&lt;=2,"0-2 Years",F9679&lt;=5,"3-5 Years",F9679&lt;=8,"6-8 Years",TRUE,"9-10 Years")</f>
        <v>3-5 Years</v>
      </c>
      <c r="U9679" t="str" cm="1">
        <f t="array" ref="U9679">_xlfn.IFS(P9679&gt;60,"High Risk",P9679&gt;30,"Medium Risk",TRUE,"Low Risk")</f>
        <v>Low Risk</v>
      </c>
      <c r="V9679">
        <f t="shared" si="151"/>
        <v>2</v>
      </c>
    </row>
    <row r="9680" spans="1:22" x14ac:dyDescent="0.2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 s="2">
        <v>0</v>
      </c>
      <c r="H9680">
        <v>2</v>
      </c>
      <c r="I9680">
        <v>0</v>
      </c>
      <c r="J9680">
        <v>0</v>
      </c>
      <c r="K9680" s="1">
        <v>117173.8</v>
      </c>
      <c r="L9680">
        <v>0</v>
      </c>
      <c r="M9680">
        <v>16</v>
      </c>
      <c r="N9680">
        <v>4956</v>
      </c>
      <c r="O9680">
        <v>8</v>
      </c>
      <c r="P9680">
        <v>14</v>
      </c>
      <c r="Q9680">
        <v>0.5</v>
      </c>
      <c r="R9680">
        <v>79296</v>
      </c>
      <c r="S9680" t="str" cm="1">
        <f t="array" ref="S9680">_xlfn.IFS(E9683&lt;30,"18-29",E9683&lt;45,"30-44",TRUE,"45+")</f>
        <v>45+</v>
      </c>
      <c r="T9680" t="str" cm="1">
        <f t="array" ref="T9680">_xlfn.IFS(F9680&lt;=2,"0-2 Years",F9680&lt;=5,"3-5 Years",F9680&lt;=8,"6-8 Years",TRUE,"9-10 Years")</f>
        <v>0-2 Years</v>
      </c>
      <c r="U9680" t="str" cm="1">
        <f t="array" ref="U9680">_xlfn.IFS(P9680&gt;60,"High Risk",P9680&gt;30,"Medium Risk",TRUE,"Low Risk")</f>
        <v>Low Risk</v>
      </c>
      <c r="V9680">
        <f t="shared" si="151"/>
        <v>7</v>
      </c>
    </row>
    <row r="9681" spans="1:22" x14ac:dyDescent="0.2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 s="2">
        <v>0</v>
      </c>
      <c r="H9681">
        <v>2</v>
      </c>
      <c r="I9681">
        <v>1</v>
      </c>
      <c r="J9681">
        <v>0</v>
      </c>
      <c r="K9681" s="1">
        <v>3453.4</v>
      </c>
      <c r="L9681">
        <v>0</v>
      </c>
      <c r="M9681">
        <v>24</v>
      </c>
      <c r="N9681">
        <v>1442</v>
      </c>
      <c r="O9681">
        <v>9</v>
      </c>
      <c r="P9681">
        <v>43</v>
      </c>
      <c r="Q9681">
        <v>0.375</v>
      </c>
      <c r="R9681">
        <v>34608</v>
      </c>
      <c r="S9681" t="str" cm="1">
        <f t="array" ref="S9681">_xlfn.IFS(E9684&lt;30,"18-29",E9684&lt;45,"30-44",TRUE,"45+")</f>
        <v>30-44</v>
      </c>
      <c r="T9681" t="str" cm="1">
        <f t="array" ref="T9681">_xlfn.IFS(F9681&lt;=2,"0-2 Years",F9681&lt;=5,"3-5 Years",F9681&lt;=8,"6-8 Years",TRUE,"9-10 Years")</f>
        <v>9-10 Years</v>
      </c>
      <c r="U9681" t="str" cm="1">
        <f t="array" ref="U9681">_xlfn.IFS(P9681&gt;60,"High Risk",P9681&gt;30,"Medium Risk",TRUE,"Low Risk")</f>
        <v>Medium Risk</v>
      </c>
      <c r="V9681">
        <f t="shared" si="151"/>
        <v>6</v>
      </c>
    </row>
    <row r="9682" spans="1:22" x14ac:dyDescent="0.2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 s="2">
        <v>0</v>
      </c>
      <c r="H9682">
        <v>2</v>
      </c>
      <c r="I9682">
        <v>1</v>
      </c>
      <c r="J9682">
        <v>0</v>
      </c>
      <c r="K9682" s="1">
        <v>48876.84</v>
      </c>
      <c r="L9682">
        <v>0</v>
      </c>
      <c r="M9682">
        <v>16</v>
      </c>
      <c r="N9682">
        <v>2514</v>
      </c>
      <c r="O9682">
        <v>10</v>
      </c>
      <c r="P9682">
        <v>168</v>
      </c>
      <c r="Q9682">
        <v>0.625</v>
      </c>
      <c r="R9682">
        <v>40224</v>
      </c>
      <c r="S9682" t="str" cm="1">
        <f t="array" ref="S9682">_xlfn.IFS(E9685&lt;30,"18-29",E9685&lt;45,"30-44",TRUE,"45+")</f>
        <v>30-44</v>
      </c>
      <c r="T9682" t="str" cm="1">
        <f t="array" ref="T9682">_xlfn.IFS(F9682&lt;=2,"0-2 Years",F9682&lt;=5,"3-5 Years",F9682&lt;=8,"6-8 Years",TRUE,"9-10 Years")</f>
        <v>0-2 Years</v>
      </c>
      <c r="U9682" t="str" cm="1">
        <f t="array" ref="U9682">_xlfn.IFS(P9682&gt;60,"High Risk",P9682&gt;30,"Medium Risk",TRUE,"Low Risk")</f>
        <v>High Risk</v>
      </c>
      <c r="V9682">
        <f t="shared" si="151"/>
        <v>7</v>
      </c>
    </row>
    <row r="9683" spans="1:22" hidden="1" x14ac:dyDescent="0.2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 s="2">
        <v>129968.67</v>
      </c>
      <c r="H9683">
        <v>1</v>
      </c>
      <c r="I9683">
        <v>1</v>
      </c>
      <c r="J9683">
        <v>1</v>
      </c>
      <c r="K9683" s="1">
        <v>11830.53</v>
      </c>
      <c r="L9683">
        <v>0</v>
      </c>
      <c r="M9683">
        <v>23</v>
      </c>
      <c r="N9683">
        <v>2075</v>
      </c>
      <c r="O9683">
        <v>9</v>
      </c>
      <c r="P9683">
        <v>151</v>
      </c>
      <c r="Q9683">
        <v>0.39130434782608697</v>
      </c>
      <c r="R9683">
        <v>47725</v>
      </c>
      <c r="S9683" t="str" cm="1">
        <f t="array" ref="S9683">_xlfn.IFS(E9686&lt;30,"18-29",E9686&lt;45,"30-44",TRUE,"45+")</f>
        <v>30-44</v>
      </c>
      <c r="T9683" t="str" cm="1">
        <f t="array" ref="T9683">_xlfn.IFS(F9683&lt;=2,"0-2 Years",F9683&lt;=5,"3-5 Years",F9683&lt;=8,"6-8 Years",TRUE,"9-10 Years")</f>
        <v>6-8 Years</v>
      </c>
      <c r="U9683" t="str" cm="1">
        <f t="array" ref="U9683">_xlfn.IFS(P9683&gt;60,"High Risk",P9683&gt;30,"Medium Risk",TRUE,"Low Risk")</f>
        <v>High Risk</v>
      </c>
      <c r="V9683">
        <f t="shared" si="151"/>
        <v>3</v>
      </c>
    </row>
    <row r="9684" spans="1:22" hidden="1" x14ac:dyDescent="0.2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 s="2">
        <v>157731.6</v>
      </c>
      <c r="H9684">
        <v>2</v>
      </c>
      <c r="I9684">
        <v>1</v>
      </c>
      <c r="J9684">
        <v>0</v>
      </c>
      <c r="K9684" s="1">
        <v>162820.6</v>
      </c>
      <c r="L9684">
        <v>0</v>
      </c>
      <c r="M9684">
        <v>17</v>
      </c>
      <c r="N9684">
        <v>3250</v>
      </c>
      <c r="O9684">
        <v>2</v>
      </c>
      <c r="P9684">
        <v>60</v>
      </c>
      <c r="Q9684">
        <v>0.11764705882352941</v>
      </c>
      <c r="R9684">
        <v>55250</v>
      </c>
      <c r="S9684" t="str" cm="1">
        <f t="array" ref="S9684">_xlfn.IFS(E9687&lt;30,"18-29",E9687&lt;45,"30-44",TRUE,"45+")</f>
        <v>45+</v>
      </c>
      <c r="T9684" t="str" cm="1">
        <f t="array" ref="T9684">_xlfn.IFS(F9684&lt;=2,"0-2 Years",F9684&lt;=5,"3-5 Years",F9684&lt;=8,"6-8 Years",TRUE,"9-10 Years")</f>
        <v>3-5 Years</v>
      </c>
      <c r="U9684" t="str" cm="1">
        <f t="array" ref="U9684">_xlfn.IFS(P9684&gt;60,"High Risk",P9684&gt;30,"Medium Risk",TRUE,"Low Risk")</f>
        <v>Medium Risk</v>
      </c>
      <c r="V9684">
        <f t="shared" si="151"/>
        <v>3</v>
      </c>
    </row>
    <row r="9685" spans="1:22" hidden="1" x14ac:dyDescent="0.2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 s="2">
        <v>0</v>
      </c>
      <c r="H9685">
        <v>2</v>
      </c>
      <c r="I9685">
        <v>0</v>
      </c>
      <c r="J9685">
        <v>1</v>
      </c>
      <c r="K9685" s="1">
        <v>36540.629999999997</v>
      </c>
      <c r="L9685">
        <v>0</v>
      </c>
      <c r="M9685">
        <v>27</v>
      </c>
      <c r="N9685">
        <v>654</v>
      </c>
      <c r="O9685">
        <v>10</v>
      </c>
      <c r="P9685">
        <v>94</v>
      </c>
      <c r="Q9685">
        <v>0.37037037037037035</v>
      </c>
      <c r="R9685">
        <v>17658</v>
      </c>
      <c r="S9685" t="str" cm="1">
        <f t="array" ref="S9685">_xlfn.IFS(E9688&lt;30,"18-29",E9688&lt;45,"30-44",TRUE,"45+")</f>
        <v>45+</v>
      </c>
      <c r="T9685" t="str" cm="1">
        <f t="array" ref="T9685">_xlfn.IFS(F9685&lt;=2,"0-2 Years",F9685&lt;=5,"3-5 Years",F9685&lt;=8,"6-8 Years",TRUE,"9-10 Years")</f>
        <v>6-8 Years</v>
      </c>
      <c r="U9685" t="str" cm="1">
        <f t="array" ref="U9685">_xlfn.IFS(P9685&gt;60,"High Risk",P9685&gt;30,"Medium Risk",TRUE,"Low Risk")</f>
        <v>High Risk</v>
      </c>
      <c r="V9685">
        <f t="shared" si="151"/>
        <v>3</v>
      </c>
    </row>
    <row r="9686" spans="1:22" hidden="1" x14ac:dyDescent="0.2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 s="2">
        <v>89276.479999999996</v>
      </c>
      <c r="H9686">
        <v>1</v>
      </c>
      <c r="I9686">
        <v>1</v>
      </c>
      <c r="J9686">
        <v>0</v>
      </c>
      <c r="K9686" s="1">
        <v>6959</v>
      </c>
      <c r="L9686">
        <v>0</v>
      </c>
      <c r="M9686">
        <v>15</v>
      </c>
      <c r="N9686">
        <v>3823</v>
      </c>
      <c r="O9686">
        <v>4</v>
      </c>
      <c r="P9686">
        <v>55</v>
      </c>
      <c r="Q9686">
        <v>0.26666666666666666</v>
      </c>
      <c r="R9686">
        <v>57345</v>
      </c>
      <c r="S9686" t="str" cm="1">
        <f t="array" ref="S9686">_xlfn.IFS(E9689&lt;30,"18-29",E9689&lt;45,"30-44",TRUE,"45+")</f>
        <v>30-44</v>
      </c>
      <c r="T9686" t="str" cm="1">
        <f t="array" ref="T9686">_xlfn.IFS(F9686&lt;=2,"0-2 Years",F9686&lt;=5,"3-5 Years",F9686&lt;=8,"6-8 Years",TRUE,"9-10 Years")</f>
        <v>3-5 Years</v>
      </c>
      <c r="U9686" t="str" cm="1">
        <f t="array" ref="U9686">_xlfn.IFS(P9686&gt;60,"High Risk",P9686&gt;30,"Medium Risk",TRUE,"Low Risk")</f>
        <v>Medium Risk</v>
      </c>
      <c r="V9686">
        <f t="shared" si="151"/>
        <v>5</v>
      </c>
    </row>
    <row r="9687" spans="1:22" hidden="1" x14ac:dyDescent="0.2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 s="2">
        <v>138825.19</v>
      </c>
      <c r="H9687">
        <v>1</v>
      </c>
      <c r="I9687">
        <v>0</v>
      </c>
      <c r="J9687">
        <v>0</v>
      </c>
      <c r="K9687" s="1">
        <v>10828.78</v>
      </c>
      <c r="L9687">
        <v>0</v>
      </c>
      <c r="M9687">
        <v>25</v>
      </c>
      <c r="N9687">
        <v>4137</v>
      </c>
      <c r="O9687">
        <v>4</v>
      </c>
      <c r="P9687">
        <v>154</v>
      </c>
      <c r="Q9687">
        <v>0.16</v>
      </c>
      <c r="R9687">
        <v>103425</v>
      </c>
      <c r="S9687" t="str" cm="1">
        <f t="array" ref="S9687">_xlfn.IFS(E9690&lt;30,"18-29",E9690&lt;45,"30-44",TRUE,"45+")</f>
        <v>45+</v>
      </c>
      <c r="T9687" t="str" cm="1">
        <f t="array" ref="T9687">_xlfn.IFS(F9687&lt;=2,"0-2 Years",F9687&lt;=5,"3-5 Years",F9687&lt;=8,"6-8 Years",TRUE,"9-10 Years")</f>
        <v>3-5 Years</v>
      </c>
      <c r="U9687" t="str" cm="1">
        <f t="array" ref="U9687">_xlfn.IFS(P9687&gt;60,"High Risk",P9687&gt;30,"Medium Risk",TRUE,"Low Risk")</f>
        <v>High Risk</v>
      </c>
      <c r="V9687">
        <f t="shared" si="151"/>
        <v>5</v>
      </c>
    </row>
    <row r="9688" spans="1:22" hidden="1" x14ac:dyDescent="0.2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 s="2">
        <v>103729.79</v>
      </c>
      <c r="H9688">
        <v>2</v>
      </c>
      <c r="I9688">
        <v>1</v>
      </c>
      <c r="J9688">
        <v>1</v>
      </c>
      <c r="K9688" s="1">
        <v>80272.06</v>
      </c>
      <c r="L9688">
        <v>0</v>
      </c>
      <c r="M9688">
        <v>19</v>
      </c>
      <c r="N9688">
        <v>1604</v>
      </c>
      <c r="O9688">
        <v>1</v>
      </c>
      <c r="P9688">
        <v>95</v>
      </c>
      <c r="Q9688">
        <v>5.2631578947368418E-2</v>
      </c>
      <c r="R9688">
        <v>30476</v>
      </c>
      <c r="S9688" t="str" cm="1">
        <f t="array" ref="S9688">_xlfn.IFS(E9691&lt;30,"18-29",E9691&lt;45,"30-44",TRUE,"45+")</f>
        <v>45+</v>
      </c>
      <c r="T9688" t="str" cm="1">
        <f t="array" ref="T9688">_xlfn.IFS(F9688&lt;=2,"0-2 Years",F9688&lt;=5,"3-5 Years",F9688&lt;=8,"6-8 Years",TRUE,"9-10 Years")</f>
        <v>3-5 Years</v>
      </c>
      <c r="U9688" t="str" cm="1">
        <f t="array" ref="U9688">_xlfn.IFS(P9688&gt;60,"High Risk",P9688&gt;30,"Medium Risk",TRUE,"Low Risk")</f>
        <v>High Risk</v>
      </c>
      <c r="V9688">
        <f t="shared" si="151"/>
        <v>1</v>
      </c>
    </row>
    <row r="9689" spans="1:22" hidden="1" x14ac:dyDescent="0.2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 s="2">
        <v>75499.240000000005</v>
      </c>
      <c r="H9689">
        <v>1</v>
      </c>
      <c r="I9689">
        <v>1</v>
      </c>
      <c r="J9689">
        <v>0</v>
      </c>
      <c r="K9689" s="1">
        <v>22184.14</v>
      </c>
      <c r="L9689">
        <v>0</v>
      </c>
      <c r="M9689">
        <v>17</v>
      </c>
      <c r="N9689">
        <v>1859</v>
      </c>
      <c r="O9689">
        <v>5</v>
      </c>
      <c r="P9689">
        <v>119</v>
      </c>
      <c r="Q9689">
        <v>0.29411764705882354</v>
      </c>
      <c r="R9689">
        <v>31603</v>
      </c>
      <c r="S9689" t="str" cm="1">
        <f t="array" ref="S9689">_xlfn.IFS(E9692&lt;30,"18-29",E9692&lt;45,"30-44",TRUE,"45+")</f>
        <v>30-44</v>
      </c>
      <c r="T9689" t="str" cm="1">
        <f t="array" ref="T9689">_xlfn.IFS(F9689&lt;=2,"0-2 Years",F9689&lt;=5,"3-5 Years",F9689&lt;=8,"6-8 Years",TRUE,"9-10 Years")</f>
        <v>9-10 Years</v>
      </c>
      <c r="U9689" t="str" cm="1">
        <f t="array" ref="U9689">_xlfn.IFS(P9689&gt;60,"High Risk",P9689&gt;30,"Medium Risk",TRUE,"Low Risk")</f>
        <v>High Risk</v>
      </c>
      <c r="V9689">
        <f t="shared" si="151"/>
        <v>5</v>
      </c>
    </row>
    <row r="9690" spans="1:22" hidden="1" x14ac:dyDescent="0.2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 s="2">
        <v>169445.4</v>
      </c>
      <c r="H9690">
        <v>1</v>
      </c>
      <c r="I9690">
        <v>1</v>
      </c>
      <c r="J9690">
        <v>1</v>
      </c>
      <c r="K9690" s="1">
        <v>186335.07</v>
      </c>
      <c r="L9690">
        <v>0</v>
      </c>
      <c r="M9690">
        <v>6</v>
      </c>
      <c r="N9690">
        <v>3496</v>
      </c>
      <c r="O9690">
        <v>4</v>
      </c>
      <c r="P9690">
        <v>79</v>
      </c>
      <c r="Q9690">
        <v>0.66666666666666663</v>
      </c>
      <c r="R9690">
        <v>20976</v>
      </c>
      <c r="S9690" t="str" cm="1">
        <f t="array" ref="S9690">_xlfn.IFS(E9693&lt;30,"18-29",E9693&lt;45,"30-44",TRUE,"45+")</f>
        <v>30-44</v>
      </c>
      <c r="T9690" t="str" cm="1">
        <f t="array" ref="T9690">_xlfn.IFS(F9690&lt;=2,"0-2 Years",F9690&lt;=5,"3-5 Years",F9690&lt;=8,"6-8 Years",TRUE,"9-10 Years")</f>
        <v>3-5 Years</v>
      </c>
      <c r="U9690" t="str" cm="1">
        <f t="array" ref="U9690">_xlfn.IFS(P9690&gt;60,"High Risk",P9690&gt;30,"Medium Risk",TRUE,"Low Risk")</f>
        <v>High Risk</v>
      </c>
      <c r="V9690">
        <f t="shared" si="151"/>
        <v>3</v>
      </c>
    </row>
    <row r="9691" spans="1:22" hidden="1" x14ac:dyDescent="0.2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 s="2">
        <v>111359.55</v>
      </c>
      <c r="H9691">
        <v>2</v>
      </c>
      <c r="I9691">
        <v>1</v>
      </c>
      <c r="J9691">
        <v>0</v>
      </c>
      <c r="K9691" s="1">
        <v>105715.01</v>
      </c>
      <c r="L9691">
        <v>0</v>
      </c>
      <c r="M9691">
        <v>28</v>
      </c>
      <c r="N9691">
        <v>1848</v>
      </c>
      <c r="O9691">
        <v>5</v>
      </c>
      <c r="P9691">
        <v>123</v>
      </c>
      <c r="Q9691">
        <v>0.17857142857142858</v>
      </c>
      <c r="R9691">
        <v>51744</v>
      </c>
      <c r="S9691" t="str" cm="1">
        <f t="array" ref="S9691">_xlfn.IFS(E9694&lt;30,"18-29",E9694&lt;45,"30-44",TRUE,"45+")</f>
        <v>45+</v>
      </c>
      <c r="T9691" t="str" cm="1">
        <f t="array" ref="T9691">_xlfn.IFS(F9691&lt;=2,"0-2 Years",F9691&lt;=5,"3-5 Years",F9691&lt;=8,"6-8 Years",TRUE,"9-10 Years")</f>
        <v>9-10 Years</v>
      </c>
      <c r="U9691" t="str" cm="1">
        <f t="array" ref="U9691">_xlfn.IFS(P9691&gt;60,"High Risk",P9691&gt;30,"Medium Risk",TRUE,"Low Risk")</f>
        <v>High Risk</v>
      </c>
      <c r="V9691">
        <f t="shared" si="151"/>
        <v>4</v>
      </c>
    </row>
    <row r="9692" spans="1:22" hidden="1" x14ac:dyDescent="0.2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 s="2">
        <v>142388.60999999999</v>
      </c>
      <c r="H9692">
        <v>2</v>
      </c>
      <c r="I9692">
        <v>0</v>
      </c>
      <c r="J9692">
        <v>1</v>
      </c>
      <c r="K9692" s="1">
        <v>68393.64</v>
      </c>
      <c r="L9692">
        <v>1</v>
      </c>
      <c r="M9692">
        <v>27</v>
      </c>
      <c r="N9692">
        <v>3395</v>
      </c>
      <c r="O9692">
        <v>6</v>
      </c>
      <c r="P9692">
        <v>49</v>
      </c>
      <c r="Q9692">
        <v>0.22222222222222221</v>
      </c>
      <c r="R9692">
        <v>91665</v>
      </c>
      <c r="S9692" t="str" cm="1">
        <f t="array" ref="S9692">_xlfn.IFS(E9695&lt;30,"18-29",E9695&lt;45,"30-44",TRUE,"45+")</f>
        <v>45+</v>
      </c>
      <c r="T9692" t="str" cm="1">
        <f t="array" ref="T9692">_xlfn.IFS(F9692&lt;=2,"0-2 Years",F9692&lt;=5,"3-5 Years",F9692&lt;=8,"6-8 Years",TRUE,"9-10 Years")</f>
        <v>9-10 Years</v>
      </c>
      <c r="U9692" t="str" cm="1">
        <f t="array" ref="U9692">_xlfn.IFS(P9692&gt;60,"High Risk",P9692&gt;30,"Medium Risk",TRUE,"Low Risk")</f>
        <v>Medium Risk</v>
      </c>
      <c r="V9692">
        <f t="shared" si="151"/>
        <v>0</v>
      </c>
    </row>
    <row r="9693" spans="1:22" hidden="1" x14ac:dyDescent="0.2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 s="2">
        <v>123311.39</v>
      </c>
      <c r="H9693">
        <v>2</v>
      </c>
      <c r="I9693">
        <v>1</v>
      </c>
      <c r="J9693">
        <v>1</v>
      </c>
      <c r="K9693" s="1">
        <v>82868.34</v>
      </c>
      <c r="L9693">
        <v>0</v>
      </c>
      <c r="M9693">
        <v>29</v>
      </c>
      <c r="N9693">
        <v>404</v>
      </c>
      <c r="O9693">
        <v>2</v>
      </c>
      <c r="P9693">
        <v>89</v>
      </c>
      <c r="Q9693">
        <v>6.8965517241379309E-2</v>
      </c>
      <c r="R9693">
        <v>11716</v>
      </c>
      <c r="S9693" t="str" cm="1">
        <f t="array" ref="S9693">_xlfn.IFS(E9696&lt;30,"18-29",E9696&lt;45,"30-44",TRUE,"45+")</f>
        <v>18-29</v>
      </c>
      <c r="T9693" t="str" cm="1">
        <f t="array" ref="T9693">_xlfn.IFS(F9693&lt;=2,"0-2 Years",F9693&lt;=5,"3-5 Years",F9693&lt;=8,"6-8 Years",TRUE,"9-10 Years")</f>
        <v>3-5 Years</v>
      </c>
      <c r="U9693" t="str" cm="1">
        <f t="array" ref="U9693">_xlfn.IFS(P9693&gt;60,"High Risk",P9693&gt;30,"Medium Risk",TRUE,"Low Risk")</f>
        <v>High Risk</v>
      </c>
      <c r="V9693">
        <f t="shared" si="151"/>
        <v>0</v>
      </c>
    </row>
    <row r="9694" spans="1:22" x14ac:dyDescent="0.2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 s="2">
        <v>115532.52</v>
      </c>
      <c r="H9694">
        <v>1</v>
      </c>
      <c r="I9694">
        <v>1</v>
      </c>
      <c r="J9694">
        <v>0</v>
      </c>
      <c r="K9694" s="1">
        <v>196257.67</v>
      </c>
      <c r="L9694">
        <v>0</v>
      </c>
      <c r="M9694">
        <v>20</v>
      </c>
      <c r="N9694">
        <v>1529</v>
      </c>
      <c r="O9694">
        <v>10</v>
      </c>
      <c r="P9694">
        <v>77</v>
      </c>
      <c r="Q9694">
        <v>0.5</v>
      </c>
      <c r="R9694">
        <v>30580</v>
      </c>
      <c r="S9694" t="str" cm="1">
        <f t="array" ref="S9694">_xlfn.IFS(E9697&lt;30,"18-29",E9697&lt;45,"30-44",TRUE,"45+")</f>
        <v>30-44</v>
      </c>
      <c r="T9694" t="str" cm="1">
        <f t="array" ref="T9694">_xlfn.IFS(F9694&lt;=2,"0-2 Years",F9694&lt;=5,"3-5 Years",F9694&lt;=8,"6-8 Years",TRUE,"9-10 Years")</f>
        <v>6-8 Years</v>
      </c>
      <c r="U9694" t="str" cm="1">
        <f t="array" ref="U9694">_xlfn.IFS(P9694&gt;60,"High Risk",P9694&gt;30,"Medium Risk",TRUE,"Low Risk")</f>
        <v>High Risk</v>
      </c>
      <c r="V9694">
        <f t="shared" si="151"/>
        <v>6</v>
      </c>
    </row>
    <row r="9695" spans="1:22" x14ac:dyDescent="0.2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 s="2">
        <v>167273.71</v>
      </c>
      <c r="H9695">
        <v>1</v>
      </c>
      <c r="I9695">
        <v>0</v>
      </c>
      <c r="J9695">
        <v>0</v>
      </c>
      <c r="K9695" s="1">
        <v>93439.75</v>
      </c>
      <c r="L9695">
        <v>1</v>
      </c>
      <c r="M9695">
        <v>13</v>
      </c>
      <c r="N9695">
        <v>871</v>
      </c>
      <c r="O9695">
        <v>4</v>
      </c>
      <c r="P9695">
        <v>126</v>
      </c>
      <c r="Q9695">
        <v>0.30769230769230771</v>
      </c>
      <c r="R9695">
        <v>11323</v>
      </c>
      <c r="S9695" t="str" cm="1">
        <f t="array" ref="S9695">_xlfn.IFS(E9698&lt;30,"18-29",E9698&lt;45,"30-44",TRUE,"45+")</f>
        <v>30-44</v>
      </c>
      <c r="T9695" t="str" cm="1">
        <f t="array" ref="T9695">_xlfn.IFS(F9695&lt;=2,"0-2 Years",F9695&lt;=5,"3-5 Years",F9695&lt;=8,"6-8 Years",TRUE,"9-10 Years")</f>
        <v>9-10 Years</v>
      </c>
      <c r="U9695" t="str" cm="1">
        <f t="array" ref="U9695">_xlfn.IFS(P9695&gt;60,"High Risk",P9695&gt;30,"Medium Risk",TRUE,"Low Risk")</f>
        <v>High Risk</v>
      </c>
      <c r="V9695">
        <f t="shared" si="151"/>
        <v>6</v>
      </c>
    </row>
    <row r="9696" spans="1:22" hidden="1" x14ac:dyDescent="0.2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 s="2">
        <v>77886.53</v>
      </c>
      <c r="H9696">
        <v>2</v>
      </c>
      <c r="I9696">
        <v>1</v>
      </c>
      <c r="J9696">
        <v>0</v>
      </c>
      <c r="K9696" s="1">
        <v>150319.49</v>
      </c>
      <c r="L9696">
        <v>0</v>
      </c>
      <c r="M9696">
        <v>6</v>
      </c>
      <c r="N9696">
        <v>4885</v>
      </c>
      <c r="O9696">
        <v>8</v>
      </c>
      <c r="P9696">
        <v>160</v>
      </c>
      <c r="Q9696">
        <v>1</v>
      </c>
      <c r="R9696">
        <v>29310</v>
      </c>
      <c r="S9696" t="str" cm="1">
        <f t="array" ref="S9696">_xlfn.IFS(E9699&lt;30,"18-29",E9699&lt;45,"30-44",TRUE,"45+")</f>
        <v>45+</v>
      </c>
      <c r="T9696" t="str" cm="1">
        <f t="array" ref="T9696">_xlfn.IFS(F9696&lt;=2,"0-2 Years",F9696&lt;=5,"3-5 Years",F9696&lt;=8,"6-8 Years",TRUE,"9-10 Years")</f>
        <v>3-5 Years</v>
      </c>
      <c r="U9696" t="str" cm="1">
        <f t="array" ref="U9696">_xlfn.IFS(P9696&gt;60,"High Risk",P9696&gt;30,"Medium Risk",TRUE,"Low Risk")</f>
        <v>High Risk</v>
      </c>
      <c r="V9696">
        <f t="shared" si="151"/>
        <v>3</v>
      </c>
    </row>
    <row r="9697" spans="1:22" hidden="1" x14ac:dyDescent="0.2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 s="2">
        <v>135795.63</v>
      </c>
      <c r="H9697">
        <v>1</v>
      </c>
      <c r="I9697">
        <v>0</v>
      </c>
      <c r="J9697">
        <v>1</v>
      </c>
      <c r="K9697" s="1">
        <v>46523.6</v>
      </c>
      <c r="L9697">
        <v>0</v>
      </c>
      <c r="M9697">
        <v>16</v>
      </c>
      <c r="N9697">
        <v>4819</v>
      </c>
      <c r="O9697">
        <v>10</v>
      </c>
      <c r="P9697">
        <v>135</v>
      </c>
      <c r="Q9697">
        <v>0.625</v>
      </c>
      <c r="R9697">
        <v>77104</v>
      </c>
      <c r="S9697" t="str" cm="1">
        <f t="array" ref="S9697">_xlfn.IFS(E9700&lt;30,"18-29",E9700&lt;45,"30-44",TRUE,"45+")</f>
        <v>45+</v>
      </c>
      <c r="T9697" t="str" cm="1">
        <f t="array" ref="T9697">_xlfn.IFS(F9697&lt;=2,"0-2 Years",F9697&lt;=5,"3-5 Years",F9697&lt;=8,"6-8 Years",TRUE,"9-10 Years")</f>
        <v>6-8 Years</v>
      </c>
      <c r="U9697" t="str" cm="1">
        <f t="array" ref="U9697">_xlfn.IFS(P9697&gt;60,"High Risk",P9697&gt;30,"Medium Risk",TRUE,"Low Risk")</f>
        <v>High Risk</v>
      </c>
      <c r="V9697">
        <f t="shared" si="151"/>
        <v>2</v>
      </c>
    </row>
    <row r="9698" spans="1:22" hidden="1" x14ac:dyDescent="0.2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 s="2">
        <v>97514.07</v>
      </c>
      <c r="H9698">
        <v>1</v>
      </c>
      <c r="I9698">
        <v>1</v>
      </c>
      <c r="J9698">
        <v>1</v>
      </c>
      <c r="K9698" s="1">
        <v>199138.84</v>
      </c>
      <c r="L9698">
        <v>0</v>
      </c>
      <c r="M9698">
        <v>17</v>
      </c>
      <c r="N9698">
        <v>3113</v>
      </c>
      <c r="O9698">
        <v>9</v>
      </c>
      <c r="P9698">
        <v>61</v>
      </c>
      <c r="Q9698">
        <v>0.52941176470588236</v>
      </c>
      <c r="R9698">
        <v>52921</v>
      </c>
      <c r="S9698" t="str" cm="1">
        <f t="array" ref="S9698">_xlfn.IFS(E9701&lt;30,"18-29",E9701&lt;45,"30-44",TRUE,"45+")</f>
        <v>18-29</v>
      </c>
      <c r="T9698" t="str" cm="1">
        <f t="array" ref="T9698">_xlfn.IFS(F9698&lt;=2,"0-2 Years",F9698&lt;=5,"3-5 Years",F9698&lt;=8,"6-8 Years",TRUE,"9-10 Years")</f>
        <v>6-8 Years</v>
      </c>
      <c r="U9698" t="str" cm="1">
        <f t="array" ref="U9698">_xlfn.IFS(P9698&gt;60,"High Risk",P9698&gt;30,"Medium Risk",TRUE,"Low Risk")</f>
        <v>High Risk</v>
      </c>
      <c r="V9698">
        <f t="shared" si="151"/>
        <v>2</v>
      </c>
    </row>
    <row r="9699" spans="1:22" hidden="1" x14ac:dyDescent="0.2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 s="2">
        <v>127545.56</v>
      </c>
      <c r="H9699">
        <v>2</v>
      </c>
      <c r="I9699">
        <v>0</v>
      </c>
      <c r="J9699">
        <v>0</v>
      </c>
      <c r="K9699" s="1">
        <v>79559.02</v>
      </c>
      <c r="L9699">
        <v>1</v>
      </c>
      <c r="M9699">
        <v>30</v>
      </c>
      <c r="N9699">
        <v>2346</v>
      </c>
      <c r="O9699">
        <v>5</v>
      </c>
      <c r="P9699">
        <v>101</v>
      </c>
      <c r="Q9699">
        <v>0.16666666666666666</v>
      </c>
      <c r="R9699">
        <v>70380</v>
      </c>
      <c r="S9699" t="str" cm="1">
        <f t="array" ref="S9699">_xlfn.IFS(E9702&lt;30,"18-29",E9702&lt;45,"30-44",TRUE,"45+")</f>
        <v>30-44</v>
      </c>
      <c r="T9699" t="str" cm="1">
        <f t="array" ref="T9699">_xlfn.IFS(F9699&lt;=2,"0-2 Years",F9699&lt;=5,"3-5 Years",F9699&lt;=8,"6-8 Years",TRUE,"9-10 Years")</f>
        <v>6-8 Years</v>
      </c>
      <c r="U9699" t="str" cm="1">
        <f t="array" ref="U9699">_xlfn.IFS(P9699&gt;60,"High Risk",P9699&gt;30,"Medium Risk",TRUE,"Low Risk")</f>
        <v>High Risk</v>
      </c>
      <c r="V9699">
        <f t="shared" si="151"/>
        <v>4</v>
      </c>
    </row>
    <row r="9700" spans="1:22" x14ac:dyDescent="0.2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 s="2">
        <v>106160.37</v>
      </c>
      <c r="H9700">
        <v>1</v>
      </c>
      <c r="I9700">
        <v>0</v>
      </c>
      <c r="J9700">
        <v>0</v>
      </c>
      <c r="K9700" s="1">
        <v>116893.87</v>
      </c>
      <c r="L9700">
        <v>0</v>
      </c>
      <c r="M9700">
        <v>10</v>
      </c>
      <c r="N9700">
        <v>1146</v>
      </c>
      <c r="O9700">
        <v>7</v>
      </c>
      <c r="P9700">
        <v>55</v>
      </c>
      <c r="Q9700">
        <v>0.7</v>
      </c>
      <c r="R9700">
        <v>11460</v>
      </c>
      <c r="S9700" t="str" cm="1">
        <f t="array" ref="S9700">_xlfn.IFS(E9703&lt;30,"18-29",E9703&lt;45,"30-44",TRUE,"45+")</f>
        <v>30-44</v>
      </c>
      <c r="T9700" t="str" cm="1">
        <f t="array" ref="T9700">_xlfn.IFS(F9700&lt;=2,"0-2 Years",F9700&lt;=5,"3-5 Years",F9700&lt;=8,"6-8 Years",TRUE,"9-10 Years")</f>
        <v>9-10 Years</v>
      </c>
      <c r="U9700" t="str" cm="1">
        <f t="array" ref="U9700">_xlfn.IFS(P9700&gt;60,"High Risk",P9700&gt;30,"Medium Risk",TRUE,"Low Risk")</f>
        <v>Medium Risk</v>
      </c>
      <c r="V9700">
        <f t="shared" si="151"/>
        <v>6</v>
      </c>
    </row>
    <row r="9701" spans="1:22" x14ac:dyDescent="0.2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 s="2">
        <v>0</v>
      </c>
      <c r="H9701">
        <v>2</v>
      </c>
      <c r="I9701">
        <v>1</v>
      </c>
      <c r="J9701">
        <v>0</v>
      </c>
      <c r="K9701" s="1">
        <v>153983.99</v>
      </c>
      <c r="L9701">
        <v>0</v>
      </c>
      <c r="M9701">
        <v>9</v>
      </c>
      <c r="N9701">
        <v>3790</v>
      </c>
      <c r="O9701">
        <v>4</v>
      </c>
      <c r="P9701">
        <v>8</v>
      </c>
      <c r="Q9701">
        <v>0.44444444444444442</v>
      </c>
      <c r="R9701">
        <v>34110</v>
      </c>
      <c r="S9701" t="str" cm="1">
        <f t="array" ref="S9701">_xlfn.IFS(E9704&lt;30,"18-29",E9704&lt;45,"30-44",TRUE,"45+")</f>
        <v>30-44</v>
      </c>
      <c r="T9701" t="str" cm="1">
        <f t="array" ref="T9701">_xlfn.IFS(F9701&lt;=2,"0-2 Years",F9701&lt;=5,"3-5 Years",F9701&lt;=8,"6-8 Years",TRUE,"9-10 Years")</f>
        <v>0-2 Years</v>
      </c>
      <c r="U9701" t="str" cm="1">
        <f t="array" ref="U9701">_xlfn.IFS(P9701&gt;60,"High Risk",P9701&gt;30,"Medium Risk",TRUE,"Low Risk")</f>
        <v>Low Risk</v>
      </c>
      <c r="V9701">
        <f t="shared" si="151"/>
        <v>7</v>
      </c>
    </row>
    <row r="9702" spans="1:22" hidden="1" x14ac:dyDescent="0.2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 s="2">
        <v>143680.47</v>
      </c>
      <c r="H9702">
        <v>2</v>
      </c>
      <c r="I9702">
        <v>1</v>
      </c>
      <c r="J9702">
        <v>1</v>
      </c>
      <c r="K9702" s="1">
        <v>63531.19</v>
      </c>
      <c r="L9702">
        <v>0</v>
      </c>
      <c r="M9702">
        <v>11</v>
      </c>
      <c r="N9702">
        <v>604</v>
      </c>
      <c r="O9702">
        <v>7</v>
      </c>
      <c r="P9702">
        <v>18</v>
      </c>
      <c r="Q9702">
        <v>0.63636363636363635</v>
      </c>
      <c r="R9702">
        <v>6644</v>
      </c>
      <c r="S9702" t="str" cm="1">
        <f t="array" ref="S9702">_xlfn.IFS(E9705&lt;30,"18-29",E9705&lt;45,"30-44",TRUE,"45+")</f>
        <v>30-44</v>
      </c>
      <c r="T9702" t="str" cm="1">
        <f t="array" ref="T9702">_xlfn.IFS(F9702&lt;=2,"0-2 Years",F9702&lt;=5,"3-5 Years",F9702&lt;=8,"6-8 Years",TRUE,"9-10 Years")</f>
        <v>3-5 Years</v>
      </c>
      <c r="U9702" t="str" cm="1">
        <f t="array" ref="U9702">_xlfn.IFS(P9702&gt;60,"High Risk",P9702&gt;30,"Medium Risk",TRUE,"Low Risk")</f>
        <v>Low Risk</v>
      </c>
      <c r="V9702">
        <f t="shared" si="151"/>
        <v>0</v>
      </c>
    </row>
    <row r="9703" spans="1:22" hidden="1" x14ac:dyDescent="0.2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 s="2">
        <v>124483.53</v>
      </c>
      <c r="H9703">
        <v>1</v>
      </c>
      <c r="I9703">
        <v>1</v>
      </c>
      <c r="J9703">
        <v>0</v>
      </c>
      <c r="K9703" s="1">
        <v>126253.31</v>
      </c>
      <c r="L9703">
        <v>0</v>
      </c>
      <c r="M9703">
        <v>29</v>
      </c>
      <c r="N9703">
        <v>4906</v>
      </c>
      <c r="O9703">
        <v>2</v>
      </c>
      <c r="P9703">
        <v>116</v>
      </c>
      <c r="Q9703">
        <v>6.8965517241379309E-2</v>
      </c>
      <c r="R9703">
        <v>142274</v>
      </c>
      <c r="S9703" t="str" cm="1">
        <f t="array" ref="S9703">_xlfn.IFS(E9706&lt;30,"18-29",E9706&lt;45,"30-44",TRUE,"45+")</f>
        <v>18-29</v>
      </c>
      <c r="T9703" t="str" cm="1">
        <f t="array" ref="T9703">_xlfn.IFS(F9703&lt;=2,"0-2 Years",F9703&lt;=5,"3-5 Years",F9703&lt;=8,"6-8 Years",TRUE,"9-10 Years")</f>
        <v>3-5 Years</v>
      </c>
      <c r="U9703" t="str" cm="1">
        <f t="array" ref="U9703">_xlfn.IFS(P9703&gt;60,"High Risk",P9703&gt;30,"Medium Risk",TRUE,"Low Risk")</f>
        <v>High Risk</v>
      </c>
      <c r="V9703">
        <f t="shared" si="151"/>
        <v>5</v>
      </c>
    </row>
    <row r="9704" spans="1:22" hidden="1" x14ac:dyDescent="0.2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 s="2">
        <v>86006.3</v>
      </c>
      <c r="H9704">
        <v>1</v>
      </c>
      <c r="I9704">
        <v>1</v>
      </c>
      <c r="J9704">
        <v>1</v>
      </c>
      <c r="K9704" s="1">
        <v>73922.95</v>
      </c>
      <c r="L9704">
        <v>0</v>
      </c>
      <c r="M9704">
        <v>3</v>
      </c>
      <c r="N9704">
        <v>2171</v>
      </c>
      <c r="O9704">
        <v>3</v>
      </c>
      <c r="P9704">
        <v>171</v>
      </c>
      <c r="Q9704">
        <v>1</v>
      </c>
      <c r="R9704">
        <v>6513</v>
      </c>
      <c r="S9704" t="str" cm="1">
        <f t="array" ref="S9704">_xlfn.IFS(E9707&lt;30,"18-29",E9707&lt;45,"30-44",TRUE,"45+")</f>
        <v>30-44</v>
      </c>
      <c r="T9704" t="str" cm="1">
        <f t="array" ref="T9704">_xlfn.IFS(F9704&lt;=2,"0-2 Years",F9704&lt;=5,"3-5 Years",F9704&lt;=8,"6-8 Years",TRUE,"9-10 Years")</f>
        <v>3-5 Years</v>
      </c>
      <c r="U9704" t="str" cm="1">
        <f t="array" ref="U9704">_xlfn.IFS(P9704&gt;60,"High Risk",P9704&gt;30,"Medium Risk",TRUE,"Low Risk")</f>
        <v>High Risk</v>
      </c>
      <c r="V9704">
        <f t="shared" si="151"/>
        <v>2</v>
      </c>
    </row>
    <row r="9705" spans="1:22" hidden="1" x14ac:dyDescent="0.2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 s="2">
        <v>111094.05</v>
      </c>
      <c r="H9705">
        <v>2</v>
      </c>
      <c r="I9705">
        <v>1</v>
      </c>
      <c r="J9705">
        <v>1</v>
      </c>
      <c r="K9705" s="1">
        <v>64679.3</v>
      </c>
      <c r="L9705">
        <v>0</v>
      </c>
      <c r="M9705">
        <v>1</v>
      </c>
      <c r="N9705">
        <v>2249</v>
      </c>
      <c r="O9705">
        <v>8</v>
      </c>
      <c r="P9705">
        <v>25</v>
      </c>
      <c r="Q9705">
        <v>1</v>
      </c>
      <c r="R9705">
        <v>2249</v>
      </c>
      <c r="S9705" t="str" cm="1">
        <f t="array" ref="S9705">_xlfn.IFS(E9708&lt;30,"18-29",E9708&lt;45,"30-44",TRUE,"45+")</f>
        <v>30-44</v>
      </c>
      <c r="T9705" t="str" cm="1">
        <f t="array" ref="T9705">_xlfn.IFS(F9705&lt;=2,"0-2 Years",F9705&lt;=5,"3-5 Years",F9705&lt;=8,"6-8 Years",TRUE,"9-10 Years")</f>
        <v>6-8 Years</v>
      </c>
      <c r="U9705" t="str" cm="1">
        <f t="array" ref="U9705">_xlfn.IFS(P9705&gt;60,"High Risk",P9705&gt;30,"Medium Risk",TRUE,"Low Risk")</f>
        <v>Low Risk</v>
      </c>
      <c r="V9705">
        <f t="shared" si="151"/>
        <v>0</v>
      </c>
    </row>
    <row r="9706" spans="1:22" x14ac:dyDescent="0.2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 s="2">
        <v>0</v>
      </c>
      <c r="H9706">
        <v>2</v>
      </c>
      <c r="I9706">
        <v>1</v>
      </c>
      <c r="J9706">
        <v>0</v>
      </c>
      <c r="K9706" s="1">
        <v>157072.91</v>
      </c>
      <c r="L9706">
        <v>0</v>
      </c>
      <c r="M9706">
        <v>28</v>
      </c>
      <c r="N9706">
        <v>3961</v>
      </c>
      <c r="O9706">
        <v>1</v>
      </c>
      <c r="P9706">
        <v>135</v>
      </c>
      <c r="Q9706">
        <v>3.5714285714285712E-2</v>
      </c>
      <c r="R9706">
        <v>110908</v>
      </c>
      <c r="S9706" t="str" cm="1">
        <f t="array" ref="S9706">_xlfn.IFS(E9709&lt;30,"18-29",E9709&lt;45,"30-44",TRUE,"45+")</f>
        <v>30-44</v>
      </c>
      <c r="T9706" t="str" cm="1">
        <f t="array" ref="T9706">_xlfn.IFS(F9706&lt;=2,"0-2 Years",F9706&lt;=5,"3-5 Years",F9706&lt;=8,"6-8 Years",TRUE,"9-10 Years")</f>
        <v>9-10 Years</v>
      </c>
      <c r="U9706" t="str" cm="1">
        <f t="array" ref="U9706">_xlfn.IFS(P9706&gt;60,"High Risk",P9706&gt;30,"Medium Risk",TRUE,"Low Risk")</f>
        <v>High Risk</v>
      </c>
      <c r="V9706">
        <f t="shared" si="151"/>
        <v>6</v>
      </c>
    </row>
    <row r="9707" spans="1:22" hidden="1" x14ac:dyDescent="0.2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 s="2">
        <v>0</v>
      </c>
      <c r="H9707">
        <v>2</v>
      </c>
      <c r="I9707">
        <v>0</v>
      </c>
      <c r="J9707">
        <v>1</v>
      </c>
      <c r="K9707" s="1">
        <v>108377.82</v>
      </c>
      <c r="L9707">
        <v>0</v>
      </c>
      <c r="M9707">
        <v>8</v>
      </c>
      <c r="N9707">
        <v>648</v>
      </c>
      <c r="O9707">
        <v>7</v>
      </c>
      <c r="P9707">
        <v>74</v>
      </c>
      <c r="Q9707">
        <v>0.875</v>
      </c>
      <c r="R9707">
        <v>5184</v>
      </c>
      <c r="S9707" t="str" cm="1">
        <f t="array" ref="S9707">_xlfn.IFS(E9710&lt;30,"18-29",E9710&lt;45,"30-44",TRUE,"45+")</f>
        <v>18-29</v>
      </c>
      <c r="T9707" t="str" cm="1">
        <f t="array" ref="T9707">_xlfn.IFS(F9707&lt;=2,"0-2 Years",F9707&lt;=5,"3-5 Years",F9707&lt;=8,"6-8 Years",TRUE,"9-10 Years")</f>
        <v>0-2 Years</v>
      </c>
      <c r="U9707" t="str" cm="1">
        <f t="array" ref="U9707">_xlfn.IFS(P9707&gt;60,"High Risk",P9707&gt;30,"Medium Risk",TRUE,"Low Risk")</f>
        <v>High Risk</v>
      </c>
      <c r="V9707">
        <f t="shared" si="151"/>
        <v>4</v>
      </c>
    </row>
    <row r="9708" spans="1:22" x14ac:dyDescent="0.2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 s="2">
        <v>0</v>
      </c>
      <c r="H9708">
        <v>2</v>
      </c>
      <c r="I9708">
        <v>1</v>
      </c>
      <c r="J9708">
        <v>0</v>
      </c>
      <c r="K9708" s="1">
        <v>88827.31</v>
      </c>
      <c r="L9708">
        <v>0</v>
      </c>
      <c r="M9708">
        <v>5</v>
      </c>
      <c r="N9708">
        <v>2630</v>
      </c>
      <c r="O9708">
        <v>5</v>
      </c>
      <c r="P9708">
        <v>129</v>
      </c>
      <c r="Q9708">
        <v>1</v>
      </c>
      <c r="R9708">
        <v>13150</v>
      </c>
      <c r="S9708" t="str" cm="1">
        <f t="array" ref="S9708">_xlfn.IFS(E9711&lt;30,"18-29",E9711&lt;45,"30-44",TRUE,"45+")</f>
        <v>45+</v>
      </c>
      <c r="T9708" t="str" cm="1">
        <f t="array" ref="T9708">_xlfn.IFS(F9708&lt;=2,"0-2 Years",F9708&lt;=5,"3-5 Years",F9708&lt;=8,"6-8 Years",TRUE,"9-10 Years")</f>
        <v>6-8 Years</v>
      </c>
      <c r="U9708" t="str" cm="1">
        <f t="array" ref="U9708">_xlfn.IFS(P9708&gt;60,"High Risk",P9708&gt;30,"Medium Risk",TRUE,"Low Risk")</f>
        <v>High Risk</v>
      </c>
      <c r="V9708">
        <f t="shared" si="151"/>
        <v>6</v>
      </c>
    </row>
    <row r="9709" spans="1:22" hidden="1" x14ac:dyDescent="0.2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 s="2">
        <v>115171.71</v>
      </c>
      <c r="H9709">
        <v>1</v>
      </c>
      <c r="I9709">
        <v>1</v>
      </c>
      <c r="J9709">
        <v>1</v>
      </c>
      <c r="K9709" s="1">
        <v>37674.47</v>
      </c>
      <c r="L9709">
        <v>0</v>
      </c>
      <c r="M9709">
        <v>23</v>
      </c>
      <c r="N9709">
        <v>3686</v>
      </c>
      <c r="O9709">
        <v>2</v>
      </c>
      <c r="P9709">
        <v>113</v>
      </c>
      <c r="Q9709">
        <v>8.6956521739130432E-2</v>
      </c>
      <c r="R9709">
        <v>84778</v>
      </c>
      <c r="S9709" t="str" cm="1">
        <f t="array" ref="S9709">_xlfn.IFS(E9712&lt;30,"18-29",E9712&lt;45,"30-44",TRUE,"45+")</f>
        <v>30-44</v>
      </c>
      <c r="T9709" t="str" cm="1">
        <f t="array" ref="T9709">_xlfn.IFS(F9709&lt;=2,"0-2 Years",F9709&lt;=5,"3-5 Years",F9709&lt;=8,"6-8 Years",TRUE,"9-10 Years")</f>
        <v>6-8 Years</v>
      </c>
      <c r="U9709" t="str" cm="1">
        <f t="array" ref="U9709">_xlfn.IFS(P9709&gt;60,"High Risk",P9709&gt;30,"Medium Risk",TRUE,"Low Risk")</f>
        <v>High Risk</v>
      </c>
      <c r="V9709">
        <f t="shared" si="151"/>
        <v>2</v>
      </c>
    </row>
    <row r="9710" spans="1:22" hidden="1" x14ac:dyDescent="0.2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 s="2">
        <v>111543.26</v>
      </c>
      <c r="H9710">
        <v>2</v>
      </c>
      <c r="I9710">
        <v>0</v>
      </c>
      <c r="J9710">
        <v>0</v>
      </c>
      <c r="K9710" s="1">
        <v>106327.85</v>
      </c>
      <c r="L9710">
        <v>0</v>
      </c>
      <c r="M9710">
        <v>28</v>
      </c>
      <c r="N9710">
        <v>329</v>
      </c>
      <c r="O9710">
        <v>6</v>
      </c>
      <c r="P9710">
        <v>171</v>
      </c>
      <c r="Q9710">
        <v>0.21428571428571427</v>
      </c>
      <c r="R9710">
        <v>9212</v>
      </c>
      <c r="S9710" t="str" cm="1">
        <f t="array" ref="S9710">_xlfn.IFS(E9713&lt;30,"18-29",E9713&lt;45,"30-44",TRUE,"45+")</f>
        <v>30-44</v>
      </c>
      <c r="T9710" t="str" cm="1">
        <f t="array" ref="T9710">_xlfn.IFS(F9710&lt;=2,"0-2 Years",F9710&lt;=5,"3-5 Years",F9710&lt;=8,"6-8 Years",TRUE,"9-10 Years")</f>
        <v>9-10 Years</v>
      </c>
      <c r="U9710" t="str" cm="1">
        <f t="array" ref="U9710">_xlfn.IFS(P9710&gt;60,"High Risk",P9710&gt;30,"Medium Risk",TRUE,"Low Risk")</f>
        <v>High Risk</v>
      </c>
      <c r="V9710">
        <f t="shared" si="151"/>
        <v>3</v>
      </c>
    </row>
    <row r="9711" spans="1:22" hidden="1" x14ac:dyDescent="0.2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 s="2">
        <v>137936.94</v>
      </c>
      <c r="H9711">
        <v>1</v>
      </c>
      <c r="I9711">
        <v>1</v>
      </c>
      <c r="J9711">
        <v>1</v>
      </c>
      <c r="K9711" s="1">
        <v>84475.13</v>
      </c>
      <c r="L9711">
        <v>0</v>
      </c>
      <c r="M9711">
        <v>8</v>
      </c>
      <c r="N9711">
        <v>2753</v>
      </c>
      <c r="O9711">
        <v>2</v>
      </c>
      <c r="P9711">
        <v>100</v>
      </c>
      <c r="Q9711">
        <v>0.25</v>
      </c>
      <c r="R9711">
        <v>22024</v>
      </c>
      <c r="S9711" t="str" cm="1">
        <f t="array" ref="S9711">_xlfn.IFS(E9714&lt;30,"18-29",E9714&lt;45,"30-44",TRUE,"45+")</f>
        <v>30-44</v>
      </c>
      <c r="T9711" t="str" cm="1">
        <f t="array" ref="T9711">_xlfn.IFS(F9711&lt;=2,"0-2 Years",F9711&lt;=5,"3-5 Years",F9711&lt;=8,"6-8 Years",TRUE,"9-10 Years")</f>
        <v>6-8 Years</v>
      </c>
      <c r="U9711" t="str" cm="1">
        <f t="array" ref="U9711">_xlfn.IFS(P9711&gt;60,"High Risk",P9711&gt;30,"Medium Risk",TRUE,"Low Risk")</f>
        <v>High Risk</v>
      </c>
      <c r="V9711">
        <f t="shared" si="151"/>
        <v>3</v>
      </c>
    </row>
    <row r="9712" spans="1:22" hidden="1" x14ac:dyDescent="0.2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 s="2">
        <v>122304.65</v>
      </c>
      <c r="H9712">
        <v>2</v>
      </c>
      <c r="I9712">
        <v>0</v>
      </c>
      <c r="J9712">
        <v>0</v>
      </c>
      <c r="K9712" s="1">
        <v>33998.699999999997</v>
      </c>
      <c r="L9712">
        <v>0</v>
      </c>
      <c r="M9712">
        <v>2</v>
      </c>
      <c r="N9712">
        <v>4250</v>
      </c>
      <c r="O9712">
        <v>4</v>
      </c>
      <c r="P9712">
        <v>92</v>
      </c>
      <c r="Q9712">
        <v>1</v>
      </c>
      <c r="R9712">
        <v>8500</v>
      </c>
      <c r="S9712" t="str" cm="1">
        <f t="array" ref="S9712">_xlfn.IFS(E9715&lt;30,"18-29",E9715&lt;45,"30-44",TRUE,"45+")</f>
        <v>30-44</v>
      </c>
      <c r="T9712" t="str" cm="1">
        <f t="array" ref="T9712">_xlfn.IFS(F9712&lt;=2,"0-2 Years",F9712&lt;=5,"3-5 Years",F9712&lt;=8,"6-8 Years",TRUE,"9-10 Years")</f>
        <v>3-5 Years</v>
      </c>
      <c r="U9712" t="str" cm="1">
        <f t="array" ref="U9712">_xlfn.IFS(P9712&gt;60,"High Risk",P9712&gt;30,"Medium Risk",TRUE,"Low Risk")</f>
        <v>High Risk</v>
      </c>
      <c r="V9712">
        <f t="shared" si="151"/>
        <v>3</v>
      </c>
    </row>
    <row r="9713" spans="1:22" hidden="1" x14ac:dyDescent="0.2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 s="2">
        <v>120586.54</v>
      </c>
      <c r="H9713">
        <v>1</v>
      </c>
      <c r="I9713">
        <v>0</v>
      </c>
      <c r="J9713">
        <v>1</v>
      </c>
      <c r="K9713" s="1">
        <v>20491.150000000001</v>
      </c>
      <c r="L9713">
        <v>0</v>
      </c>
      <c r="M9713">
        <v>24</v>
      </c>
      <c r="N9713">
        <v>1130</v>
      </c>
      <c r="O9713">
        <v>8</v>
      </c>
      <c r="P9713">
        <v>107</v>
      </c>
      <c r="Q9713">
        <v>0.33333333333333331</v>
      </c>
      <c r="R9713">
        <v>27120</v>
      </c>
      <c r="S9713" t="str" cm="1">
        <f t="array" ref="S9713">_xlfn.IFS(E9716&lt;30,"18-29",E9716&lt;45,"30-44",TRUE,"45+")</f>
        <v>45+</v>
      </c>
      <c r="T9713" t="str" cm="1">
        <f t="array" ref="T9713">_xlfn.IFS(F9713&lt;=2,"0-2 Years",F9713&lt;=5,"3-5 Years",F9713&lt;=8,"6-8 Years",TRUE,"9-10 Years")</f>
        <v>6-8 Years</v>
      </c>
      <c r="U9713" t="str" cm="1">
        <f t="array" ref="U9713">_xlfn.IFS(P9713&gt;60,"High Risk",P9713&gt;30,"Medium Risk",TRUE,"Low Risk")</f>
        <v>High Risk</v>
      </c>
      <c r="V9713">
        <f t="shared" si="151"/>
        <v>2</v>
      </c>
    </row>
    <row r="9714" spans="1:22" hidden="1" x14ac:dyDescent="0.2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 s="2">
        <v>0</v>
      </c>
      <c r="H9714">
        <v>2</v>
      </c>
      <c r="I9714">
        <v>1</v>
      </c>
      <c r="J9714">
        <v>1</v>
      </c>
      <c r="K9714" s="1">
        <v>197827.06</v>
      </c>
      <c r="L9714">
        <v>0</v>
      </c>
      <c r="M9714">
        <v>18</v>
      </c>
      <c r="N9714">
        <v>951</v>
      </c>
      <c r="O9714">
        <v>7</v>
      </c>
      <c r="P9714">
        <v>162</v>
      </c>
      <c r="Q9714">
        <v>0.3888888888888889</v>
      </c>
      <c r="R9714">
        <v>17118</v>
      </c>
      <c r="S9714" t="str" cm="1">
        <f t="array" ref="S9714">_xlfn.IFS(E9717&lt;30,"18-29",E9717&lt;45,"30-44",TRUE,"45+")</f>
        <v>30-44</v>
      </c>
      <c r="T9714" t="str" cm="1">
        <f t="array" ref="T9714">_xlfn.IFS(F9714&lt;=2,"0-2 Years",F9714&lt;=5,"3-5 Years",F9714&lt;=8,"6-8 Years",TRUE,"9-10 Years")</f>
        <v>3-5 Years</v>
      </c>
      <c r="U9714" t="str" cm="1">
        <f t="array" ref="U9714">_xlfn.IFS(P9714&gt;60,"High Risk",P9714&gt;30,"Medium Risk",TRUE,"Low Risk")</f>
        <v>High Risk</v>
      </c>
      <c r="V9714">
        <f t="shared" si="151"/>
        <v>3</v>
      </c>
    </row>
    <row r="9715" spans="1:22" hidden="1" x14ac:dyDescent="0.2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 s="2">
        <v>46520.69</v>
      </c>
      <c r="H9715">
        <v>1</v>
      </c>
      <c r="I9715">
        <v>1</v>
      </c>
      <c r="J9715">
        <v>1</v>
      </c>
      <c r="K9715" s="1">
        <v>96687.25</v>
      </c>
      <c r="L9715">
        <v>0</v>
      </c>
      <c r="M9715">
        <v>16</v>
      </c>
      <c r="N9715">
        <v>2406</v>
      </c>
      <c r="O9715">
        <v>4</v>
      </c>
      <c r="P9715">
        <v>114</v>
      </c>
      <c r="Q9715">
        <v>0.25</v>
      </c>
      <c r="R9715">
        <v>38496</v>
      </c>
      <c r="S9715" t="str" cm="1">
        <f t="array" ref="S9715">_xlfn.IFS(E9718&lt;30,"18-29",E9718&lt;45,"30-44",TRUE,"45+")</f>
        <v>30-44</v>
      </c>
      <c r="T9715" t="str" cm="1">
        <f t="array" ref="T9715">_xlfn.IFS(F9715&lt;=2,"0-2 Years",F9715&lt;=5,"3-5 Years",F9715&lt;=8,"6-8 Years",TRUE,"9-10 Years")</f>
        <v>9-10 Years</v>
      </c>
      <c r="U9715" t="str" cm="1">
        <f t="array" ref="U9715">_xlfn.IFS(P9715&gt;60,"High Risk",P9715&gt;30,"Medium Risk",TRUE,"Low Risk")</f>
        <v>High Risk</v>
      </c>
      <c r="V9715">
        <f t="shared" si="151"/>
        <v>2</v>
      </c>
    </row>
    <row r="9716" spans="1:22" hidden="1" x14ac:dyDescent="0.2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 s="2">
        <v>105473.74</v>
      </c>
      <c r="H9716">
        <v>1</v>
      </c>
      <c r="I9716">
        <v>1</v>
      </c>
      <c r="J9716">
        <v>1</v>
      </c>
      <c r="K9716" s="1">
        <v>46044.7</v>
      </c>
      <c r="L9716">
        <v>0</v>
      </c>
      <c r="M9716">
        <v>7</v>
      </c>
      <c r="N9716">
        <v>1766</v>
      </c>
      <c r="O9716">
        <v>8</v>
      </c>
      <c r="P9716">
        <v>156</v>
      </c>
      <c r="Q9716">
        <v>1</v>
      </c>
      <c r="R9716">
        <v>12362</v>
      </c>
      <c r="S9716" t="str" cm="1">
        <f t="array" ref="S9716">_xlfn.IFS(E9719&lt;30,"18-29",E9719&lt;45,"30-44",TRUE,"45+")</f>
        <v>30-44</v>
      </c>
      <c r="T9716" t="str" cm="1">
        <f t="array" ref="T9716">_xlfn.IFS(F9716&lt;=2,"0-2 Years",F9716&lt;=5,"3-5 Years",F9716&lt;=8,"6-8 Years",TRUE,"9-10 Years")</f>
        <v>0-2 Years</v>
      </c>
      <c r="U9716" t="str" cm="1">
        <f t="array" ref="U9716">_xlfn.IFS(P9716&gt;60,"High Risk",P9716&gt;30,"Medium Risk",TRUE,"Low Risk")</f>
        <v>High Risk</v>
      </c>
      <c r="V9716">
        <f t="shared" si="151"/>
        <v>4</v>
      </c>
    </row>
    <row r="9717" spans="1:22" x14ac:dyDescent="0.2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 s="2">
        <v>0</v>
      </c>
      <c r="H9717">
        <v>2</v>
      </c>
      <c r="I9717">
        <v>1</v>
      </c>
      <c r="J9717">
        <v>0</v>
      </c>
      <c r="K9717" s="1">
        <v>98949.85</v>
      </c>
      <c r="L9717">
        <v>0</v>
      </c>
      <c r="M9717">
        <v>16</v>
      </c>
      <c r="N9717">
        <v>1069</v>
      </c>
      <c r="O9717">
        <v>5</v>
      </c>
      <c r="P9717">
        <v>52</v>
      </c>
      <c r="Q9717">
        <v>0.3125</v>
      </c>
      <c r="R9717">
        <v>17104</v>
      </c>
      <c r="S9717" t="str" cm="1">
        <f t="array" ref="S9717">_xlfn.IFS(E9720&lt;30,"18-29",E9720&lt;45,"30-44",TRUE,"45+")</f>
        <v>45+</v>
      </c>
      <c r="T9717" t="str" cm="1">
        <f t="array" ref="T9717">_xlfn.IFS(F9717&lt;=2,"0-2 Years",F9717&lt;=5,"3-5 Years",F9717&lt;=8,"6-8 Years",TRUE,"9-10 Years")</f>
        <v>6-8 Years</v>
      </c>
      <c r="U9717" t="str" cm="1">
        <f t="array" ref="U9717">_xlfn.IFS(P9717&gt;60,"High Risk",P9717&gt;30,"Medium Risk",TRUE,"Low Risk")</f>
        <v>Medium Risk</v>
      </c>
      <c r="V9717">
        <f t="shared" si="151"/>
        <v>6</v>
      </c>
    </row>
    <row r="9718" spans="1:22" hidden="1" x14ac:dyDescent="0.2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 s="2">
        <v>115730.71</v>
      </c>
      <c r="H9718">
        <v>3</v>
      </c>
      <c r="I9718">
        <v>1</v>
      </c>
      <c r="J9718">
        <v>1</v>
      </c>
      <c r="K9718" s="1">
        <v>185599.34</v>
      </c>
      <c r="L9718">
        <v>1</v>
      </c>
      <c r="M9718">
        <v>15</v>
      </c>
      <c r="N9718">
        <v>2214</v>
      </c>
      <c r="O9718">
        <v>8</v>
      </c>
      <c r="P9718">
        <v>41</v>
      </c>
      <c r="Q9718">
        <v>0.53333333333333333</v>
      </c>
      <c r="R9718">
        <v>33210</v>
      </c>
      <c r="S9718" t="str" cm="1">
        <f t="array" ref="S9718">_xlfn.IFS(E9721&lt;30,"18-29",E9721&lt;45,"30-44",TRUE,"45+")</f>
        <v>45+</v>
      </c>
      <c r="T9718" t="str" cm="1">
        <f t="array" ref="T9718">_xlfn.IFS(F9718&lt;=2,"0-2 Years",F9718&lt;=5,"3-5 Years",F9718&lt;=8,"6-8 Years",TRUE,"9-10 Years")</f>
        <v>3-5 Years</v>
      </c>
      <c r="U9718" t="str" cm="1">
        <f t="array" ref="U9718">_xlfn.IFS(P9718&gt;60,"High Risk",P9718&gt;30,"Medium Risk",TRUE,"Low Risk")</f>
        <v>Medium Risk</v>
      </c>
      <c r="V9718">
        <f t="shared" si="151"/>
        <v>0</v>
      </c>
    </row>
    <row r="9719" spans="1:22" hidden="1" x14ac:dyDescent="0.2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 s="2">
        <v>145396.49</v>
      </c>
      <c r="H9719">
        <v>1</v>
      </c>
      <c r="I9719">
        <v>0</v>
      </c>
      <c r="J9719">
        <v>1</v>
      </c>
      <c r="K9719" s="1">
        <v>198341.15</v>
      </c>
      <c r="L9719">
        <v>0</v>
      </c>
      <c r="M9719">
        <v>29</v>
      </c>
      <c r="N9719">
        <v>889</v>
      </c>
      <c r="O9719">
        <v>5</v>
      </c>
      <c r="P9719">
        <v>115</v>
      </c>
      <c r="Q9719">
        <v>0.17241379310344829</v>
      </c>
      <c r="R9719">
        <v>25781</v>
      </c>
      <c r="S9719" t="str" cm="1">
        <f t="array" ref="S9719">_xlfn.IFS(E9722&lt;30,"18-29",E9722&lt;45,"30-44",TRUE,"45+")</f>
        <v>30-44</v>
      </c>
      <c r="T9719" t="str" cm="1">
        <f t="array" ref="T9719">_xlfn.IFS(F9719&lt;=2,"0-2 Years",F9719&lt;=5,"3-5 Years",F9719&lt;=8,"6-8 Years",TRUE,"9-10 Years")</f>
        <v>3-5 Years</v>
      </c>
      <c r="U9719" t="str" cm="1">
        <f t="array" ref="U9719">_xlfn.IFS(P9719&gt;60,"High Risk",P9719&gt;30,"Medium Risk",TRUE,"Low Risk")</f>
        <v>High Risk</v>
      </c>
      <c r="V9719">
        <f t="shared" si="151"/>
        <v>2</v>
      </c>
    </row>
    <row r="9720" spans="1:22" hidden="1" x14ac:dyDescent="0.2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 s="2">
        <v>131078.42000000001</v>
      </c>
      <c r="H9720">
        <v>2</v>
      </c>
      <c r="I9720">
        <v>1</v>
      </c>
      <c r="J9720">
        <v>0</v>
      </c>
      <c r="K9720" s="1">
        <v>119348.76</v>
      </c>
      <c r="L9720">
        <v>1</v>
      </c>
      <c r="M9720">
        <v>13</v>
      </c>
      <c r="N9720">
        <v>697</v>
      </c>
      <c r="O9720">
        <v>2</v>
      </c>
      <c r="P9720">
        <v>18</v>
      </c>
      <c r="Q9720">
        <v>0.15384615384615385</v>
      </c>
      <c r="R9720">
        <v>9061</v>
      </c>
      <c r="S9720" t="str" cm="1">
        <f t="array" ref="S9720">_xlfn.IFS(E9723&lt;30,"18-29",E9723&lt;45,"30-44",TRUE,"45+")</f>
        <v>30-44</v>
      </c>
      <c r="T9720" t="str" cm="1">
        <f t="array" ref="T9720">_xlfn.IFS(F9720&lt;=2,"0-2 Years",F9720&lt;=5,"3-5 Years",F9720&lt;=8,"6-8 Years",TRUE,"9-10 Years")</f>
        <v>3-5 Years</v>
      </c>
      <c r="U9720" t="str" cm="1">
        <f t="array" ref="U9720">_xlfn.IFS(P9720&gt;60,"High Risk",P9720&gt;30,"Medium Risk",TRUE,"Low Risk")</f>
        <v>Low Risk</v>
      </c>
      <c r="V9720">
        <f t="shared" si="151"/>
        <v>4</v>
      </c>
    </row>
    <row r="9721" spans="1:22" x14ac:dyDescent="0.2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 s="2">
        <v>128298.74</v>
      </c>
      <c r="H9721">
        <v>1</v>
      </c>
      <c r="I9721">
        <v>0</v>
      </c>
      <c r="J9721">
        <v>0</v>
      </c>
      <c r="K9721" s="1">
        <v>149614.17000000001</v>
      </c>
      <c r="L9721">
        <v>1</v>
      </c>
      <c r="M9721">
        <v>7</v>
      </c>
      <c r="N9721">
        <v>1339</v>
      </c>
      <c r="O9721">
        <v>5</v>
      </c>
      <c r="P9721">
        <v>106</v>
      </c>
      <c r="Q9721">
        <v>0.7142857142857143</v>
      </c>
      <c r="R9721">
        <v>9373</v>
      </c>
      <c r="S9721" t="str" cm="1">
        <f t="array" ref="S9721">_xlfn.IFS(E9724&lt;30,"18-29",E9724&lt;45,"30-44",TRUE,"45+")</f>
        <v>30-44</v>
      </c>
      <c r="T9721" t="str" cm="1">
        <f t="array" ref="T9721">_xlfn.IFS(F9721&lt;=2,"0-2 Years",F9721&lt;=5,"3-5 Years",F9721&lt;=8,"6-8 Years",TRUE,"9-10 Years")</f>
        <v>9-10 Years</v>
      </c>
      <c r="U9721" t="str" cm="1">
        <f t="array" ref="U9721">_xlfn.IFS(P9721&gt;60,"High Risk",P9721&gt;30,"Medium Risk",TRUE,"Low Risk")</f>
        <v>High Risk</v>
      </c>
      <c r="V9721">
        <f t="shared" si="151"/>
        <v>6</v>
      </c>
    </row>
    <row r="9722" spans="1:22" hidden="1" x14ac:dyDescent="0.2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 s="2">
        <v>165526.71</v>
      </c>
      <c r="H9722">
        <v>1</v>
      </c>
      <c r="I9722">
        <v>1</v>
      </c>
      <c r="J9722">
        <v>0</v>
      </c>
      <c r="K9722" s="1">
        <v>12328.08</v>
      </c>
      <c r="L9722">
        <v>0</v>
      </c>
      <c r="M9722">
        <v>15</v>
      </c>
      <c r="N9722">
        <v>769</v>
      </c>
      <c r="O9722">
        <v>4</v>
      </c>
      <c r="P9722">
        <v>72</v>
      </c>
      <c r="Q9722">
        <v>0.26666666666666666</v>
      </c>
      <c r="R9722">
        <v>11535</v>
      </c>
      <c r="S9722" t="str" cm="1">
        <f t="array" ref="S9722">_xlfn.IFS(E9725&lt;30,"18-29",E9725&lt;45,"30-44",TRUE,"45+")</f>
        <v>30-44</v>
      </c>
      <c r="T9722" t="str" cm="1">
        <f t="array" ref="T9722">_xlfn.IFS(F9722&lt;=2,"0-2 Years",F9722&lt;=5,"3-5 Years",F9722&lt;=8,"6-8 Years",TRUE,"9-10 Years")</f>
        <v>6-8 Years</v>
      </c>
      <c r="U9722" t="str" cm="1">
        <f t="array" ref="U9722">_xlfn.IFS(P9722&gt;60,"High Risk",P9722&gt;30,"Medium Risk",TRUE,"Low Risk")</f>
        <v>High Risk</v>
      </c>
      <c r="V9722">
        <f t="shared" si="151"/>
        <v>5</v>
      </c>
    </row>
    <row r="9723" spans="1:22" hidden="1" x14ac:dyDescent="0.2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 s="2">
        <v>83714.41</v>
      </c>
      <c r="H9723">
        <v>1</v>
      </c>
      <c r="I9723">
        <v>1</v>
      </c>
      <c r="J9723">
        <v>1</v>
      </c>
      <c r="K9723" s="1">
        <v>33245.97</v>
      </c>
      <c r="L9723">
        <v>0</v>
      </c>
      <c r="M9723">
        <v>17</v>
      </c>
      <c r="N9723">
        <v>3323</v>
      </c>
      <c r="O9723">
        <v>4</v>
      </c>
      <c r="P9723">
        <v>74</v>
      </c>
      <c r="Q9723">
        <v>0.23529411764705882</v>
      </c>
      <c r="R9723">
        <v>56491</v>
      </c>
      <c r="S9723" t="str" cm="1">
        <f t="array" ref="S9723">_xlfn.IFS(E9726&lt;30,"18-29",E9726&lt;45,"30-44",TRUE,"45+")</f>
        <v>30-44</v>
      </c>
      <c r="T9723" t="str" cm="1">
        <f t="array" ref="T9723">_xlfn.IFS(F9723&lt;=2,"0-2 Years",F9723&lt;=5,"3-5 Years",F9723&lt;=8,"6-8 Years",TRUE,"9-10 Years")</f>
        <v>3-5 Years</v>
      </c>
      <c r="U9723" t="str" cm="1">
        <f t="array" ref="U9723">_xlfn.IFS(P9723&gt;60,"High Risk",P9723&gt;30,"Medium Risk",TRUE,"Low Risk")</f>
        <v>High Risk</v>
      </c>
      <c r="V9723">
        <f t="shared" si="151"/>
        <v>2</v>
      </c>
    </row>
    <row r="9724" spans="1:22" hidden="1" x14ac:dyDescent="0.2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 s="2">
        <v>0</v>
      </c>
      <c r="H9724">
        <v>2</v>
      </c>
      <c r="I9724">
        <v>1</v>
      </c>
      <c r="J9724">
        <v>1</v>
      </c>
      <c r="K9724" s="1">
        <v>2243.41</v>
      </c>
      <c r="L9724">
        <v>0</v>
      </c>
      <c r="M9724">
        <v>8</v>
      </c>
      <c r="N9724">
        <v>1304</v>
      </c>
      <c r="O9724">
        <v>9</v>
      </c>
      <c r="P9724">
        <v>47</v>
      </c>
      <c r="Q9724">
        <v>1</v>
      </c>
      <c r="R9724">
        <v>10432</v>
      </c>
      <c r="S9724" t="str" cm="1">
        <f t="array" ref="S9724">_xlfn.IFS(E9727&lt;30,"18-29",E9727&lt;45,"30-44",TRUE,"45+")</f>
        <v>30-44</v>
      </c>
      <c r="T9724" t="str" cm="1">
        <f t="array" ref="T9724">_xlfn.IFS(F9724&lt;=2,"0-2 Years",F9724&lt;=5,"3-5 Years",F9724&lt;=8,"6-8 Years",TRUE,"9-10 Years")</f>
        <v>3-5 Years</v>
      </c>
      <c r="U9724" t="str" cm="1">
        <f t="array" ref="U9724">_xlfn.IFS(P9724&gt;60,"High Risk",P9724&gt;30,"Medium Risk",TRUE,"Low Risk")</f>
        <v>Medium Risk</v>
      </c>
      <c r="V9724">
        <f t="shared" si="151"/>
        <v>3</v>
      </c>
    </row>
    <row r="9725" spans="1:22" hidden="1" x14ac:dyDescent="0.2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 s="2">
        <v>125540.05</v>
      </c>
      <c r="H9725">
        <v>1</v>
      </c>
      <c r="I9725">
        <v>0</v>
      </c>
      <c r="J9725">
        <v>0</v>
      </c>
      <c r="K9725" s="1">
        <v>86786.41</v>
      </c>
      <c r="L9725">
        <v>0</v>
      </c>
      <c r="M9725">
        <v>14</v>
      </c>
      <c r="N9725">
        <v>1010</v>
      </c>
      <c r="O9725">
        <v>4</v>
      </c>
      <c r="P9725">
        <v>111</v>
      </c>
      <c r="Q9725">
        <v>0.2857142857142857</v>
      </c>
      <c r="R9725">
        <v>14140</v>
      </c>
      <c r="S9725" t="str" cm="1">
        <f t="array" ref="S9725">_xlfn.IFS(E9728&lt;30,"18-29",E9728&lt;45,"30-44",TRUE,"45+")</f>
        <v>30-44</v>
      </c>
      <c r="T9725" t="str" cm="1">
        <f t="array" ref="T9725">_xlfn.IFS(F9725&lt;=2,"0-2 Years",F9725&lt;=5,"3-5 Years",F9725&lt;=8,"6-8 Years",TRUE,"9-10 Years")</f>
        <v>6-8 Years</v>
      </c>
      <c r="U9725" t="str" cm="1">
        <f t="array" ref="U9725">_xlfn.IFS(P9725&gt;60,"High Risk",P9725&gt;30,"Medium Risk",TRUE,"Low Risk")</f>
        <v>High Risk</v>
      </c>
      <c r="V9725">
        <f t="shared" si="151"/>
        <v>5</v>
      </c>
    </row>
    <row r="9726" spans="1:22" hidden="1" x14ac:dyDescent="0.2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 s="2">
        <v>100254.76</v>
      </c>
      <c r="H9726">
        <v>2</v>
      </c>
      <c r="I9726">
        <v>1</v>
      </c>
      <c r="J9726">
        <v>1</v>
      </c>
      <c r="K9726" s="1">
        <v>12706.67</v>
      </c>
      <c r="L9726">
        <v>0</v>
      </c>
      <c r="M9726">
        <v>13</v>
      </c>
      <c r="N9726">
        <v>3672</v>
      </c>
      <c r="O9726">
        <v>4</v>
      </c>
      <c r="P9726">
        <v>173</v>
      </c>
      <c r="Q9726">
        <v>0.30769230769230771</v>
      </c>
      <c r="R9726">
        <v>47736</v>
      </c>
      <c r="S9726" t="str" cm="1">
        <f t="array" ref="S9726">_xlfn.IFS(E9729&lt;30,"18-29",E9729&lt;45,"30-44",TRUE,"45+")</f>
        <v>45+</v>
      </c>
      <c r="T9726" t="str" cm="1">
        <f t="array" ref="T9726">_xlfn.IFS(F9726&lt;=2,"0-2 Years",F9726&lt;=5,"3-5 Years",F9726&lt;=8,"6-8 Years",TRUE,"9-10 Years")</f>
        <v>0-2 Years</v>
      </c>
      <c r="U9726" t="str" cm="1">
        <f t="array" ref="U9726">_xlfn.IFS(P9726&gt;60,"High Risk",P9726&gt;30,"Medium Risk",TRUE,"Low Risk")</f>
        <v>High Risk</v>
      </c>
      <c r="V9726">
        <f t="shared" si="151"/>
        <v>1</v>
      </c>
    </row>
    <row r="9727" spans="1:22" x14ac:dyDescent="0.2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 s="2">
        <v>0</v>
      </c>
      <c r="H9727">
        <v>2</v>
      </c>
      <c r="I9727">
        <v>1</v>
      </c>
      <c r="J9727">
        <v>0</v>
      </c>
      <c r="K9727" s="1">
        <v>41295.1</v>
      </c>
      <c r="L9727">
        <v>1</v>
      </c>
      <c r="M9727">
        <v>22</v>
      </c>
      <c r="N9727">
        <v>1194</v>
      </c>
      <c r="O9727">
        <v>2</v>
      </c>
      <c r="P9727">
        <v>165</v>
      </c>
      <c r="Q9727">
        <v>9.0909090909090912E-2</v>
      </c>
      <c r="R9727">
        <v>26268</v>
      </c>
      <c r="S9727" t="str" cm="1">
        <f t="array" ref="S9727">_xlfn.IFS(E9730&lt;30,"18-29",E9730&lt;45,"30-44",TRUE,"45+")</f>
        <v>30-44</v>
      </c>
      <c r="T9727" t="str" cm="1">
        <f t="array" ref="T9727">_xlfn.IFS(F9727&lt;=2,"0-2 Years",F9727&lt;=5,"3-5 Years",F9727&lt;=8,"6-8 Years",TRUE,"9-10 Years")</f>
        <v>3-5 Years</v>
      </c>
      <c r="U9727" t="str" cm="1">
        <f t="array" ref="U9727">_xlfn.IFS(P9727&gt;60,"High Risk",P9727&gt;30,"Medium Risk",TRUE,"Low Risk")</f>
        <v>High Risk</v>
      </c>
      <c r="V9727">
        <f t="shared" si="151"/>
        <v>6</v>
      </c>
    </row>
    <row r="9728" spans="1:22" hidden="1" x14ac:dyDescent="0.2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 s="2">
        <v>138150.57</v>
      </c>
      <c r="H9728">
        <v>1</v>
      </c>
      <c r="I9728">
        <v>1</v>
      </c>
      <c r="J9728">
        <v>1</v>
      </c>
      <c r="K9728" s="1">
        <v>177357.16</v>
      </c>
      <c r="L9728">
        <v>0</v>
      </c>
      <c r="M9728">
        <v>8</v>
      </c>
      <c r="N9728">
        <v>3008</v>
      </c>
      <c r="O9728">
        <v>3</v>
      </c>
      <c r="P9728">
        <v>1</v>
      </c>
      <c r="Q9728">
        <v>0.375</v>
      </c>
      <c r="R9728">
        <v>24064</v>
      </c>
      <c r="S9728" t="str" cm="1">
        <f t="array" ref="S9728">_xlfn.IFS(E9731&lt;30,"18-29",E9731&lt;45,"30-44",TRUE,"45+")</f>
        <v>18-29</v>
      </c>
      <c r="T9728" t="str" cm="1">
        <f t="array" ref="T9728">_xlfn.IFS(F9728&lt;=2,"0-2 Years",F9728&lt;=5,"3-5 Years",F9728&lt;=8,"6-8 Years",TRUE,"9-10 Years")</f>
        <v>6-8 Years</v>
      </c>
      <c r="U9728" t="str" cm="1">
        <f t="array" ref="U9728">_xlfn.IFS(P9728&gt;60,"High Risk",P9728&gt;30,"Medium Risk",TRUE,"Low Risk")</f>
        <v>Low Risk</v>
      </c>
      <c r="V9728">
        <f t="shared" si="151"/>
        <v>2</v>
      </c>
    </row>
    <row r="9729" spans="1:22" x14ac:dyDescent="0.2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 s="2">
        <v>0</v>
      </c>
      <c r="H9729">
        <v>1</v>
      </c>
      <c r="I9729">
        <v>0</v>
      </c>
      <c r="J9729">
        <v>1</v>
      </c>
      <c r="K9729" s="1">
        <v>190663.89</v>
      </c>
      <c r="L9729">
        <v>1</v>
      </c>
      <c r="M9729">
        <v>16</v>
      </c>
      <c r="N9729">
        <v>1674</v>
      </c>
      <c r="O9729">
        <v>7</v>
      </c>
      <c r="P9729">
        <v>155</v>
      </c>
      <c r="Q9729">
        <v>0.4375</v>
      </c>
      <c r="R9729">
        <v>26784</v>
      </c>
      <c r="S9729" t="str" cm="1">
        <f t="array" ref="S9729">_xlfn.IFS(E9732&lt;30,"18-29",E9732&lt;45,"30-44",TRUE,"45+")</f>
        <v>30-44</v>
      </c>
      <c r="T9729" t="str" cm="1">
        <f t="array" ref="T9729">_xlfn.IFS(F9729&lt;=2,"0-2 Years",F9729&lt;=5,"3-5 Years",F9729&lt;=8,"6-8 Years",TRUE,"9-10 Years")</f>
        <v>0-2 Years</v>
      </c>
      <c r="U9729" t="str" cm="1">
        <f t="array" ref="U9729">_xlfn.IFS(P9729&gt;60,"High Risk",P9729&gt;30,"Medium Risk",TRUE,"Low Risk")</f>
        <v>High Risk</v>
      </c>
      <c r="V9729">
        <f t="shared" si="151"/>
        <v>6</v>
      </c>
    </row>
    <row r="9730" spans="1:22" hidden="1" x14ac:dyDescent="0.2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 s="2">
        <v>95984.21</v>
      </c>
      <c r="H9730">
        <v>1</v>
      </c>
      <c r="I9730">
        <v>0</v>
      </c>
      <c r="J9730">
        <v>1</v>
      </c>
      <c r="K9730" s="1">
        <v>115262.54</v>
      </c>
      <c r="L9730">
        <v>1</v>
      </c>
      <c r="M9730">
        <v>18</v>
      </c>
      <c r="N9730">
        <v>4325</v>
      </c>
      <c r="O9730">
        <v>4</v>
      </c>
      <c r="P9730">
        <v>97</v>
      </c>
      <c r="Q9730">
        <v>0.22222222222222221</v>
      </c>
      <c r="R9730">
        <v>77850</v>
      </c>
      <c r="S9730" t="str" cm="1">
        <f t="array" ref="S9730">_xlfn.IFS(E9733&lt;30,"18-29",E9733&lt;45,"30-44",TRUE,"45+")</f>
        <v>18-29</v>
      </c>
      <c r="T9730" t="str" cm="1">
        <f t="array" ref="T9730">_xlfn.IFS(F9730&lt;=2,"0-2 Years",F9730&lt;=5,"3-5 Years",F9730&lt;=8,"6-8 Years",TRUE,"9-10 Years")</f>
        <v>6-8 Years</v>
      </c>
      <c r="U9730" t="str" cm="1">
        <f t="array" ref="U9730">_xlfn.IFS(P9730&gt;60,"High Risk",P9730&gt;30,"Medium Risk",TRUE,"Low Risk")</f>
        <v>High Risk</v>
      </c>
      <c r="V9730">
        <f t="shared" si="151"/>
        <v>2</v>
      </c>
    </row>
    <row r="9731" spans="1:22" hidden="1" x14ac:dyDescent="0.2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 s="2">
        <v>0</v>
      </c>
      <c r="H9731">
        <v>2</v>
      </c>
      <c r="I9731">
        <v>1</v>
      </c>
      <c r="J9731">
        <v>1</v>
      </c>
      <c r="K9731" s="1">
        <v>170099.23</v>
      </c>
      <c r="L9731">
        <v>0</v>
      </c>
      <c r="M9731">
        <v>5</v>
      </c>
      <c r="N9731">
        <v>1465</v>
      </c>
      <c r="O9731">
        <v>6</v>
      </c>
      <c r="P9731">
        <v>170</v>
      </c>
      <c r="Q9731">
        <v>1</v>
      </c>
      <c r="R9731">
        <v>7325</v>
      </c>
      <c r="S9731" t="str" cm="1">
        <f t="array" ref="S9731">_xlfn.IFS(E9734&lt;30,"18-29",E9734&lt;45,"30-44",TRUE,"45+")</f>
        <v>30-44</v>
      </c>
      <c r="T9731" t="str" cm="1">
        <f t="array" ref="T9731">_xlfn.IFS(F9731&lt;=2,"0-2 Years",F9731&lt;=5,"3-5 Years",F9731&lt;=8,"6-8 Years",TRUE,"9-10 Years")</f>
        <v>9-10 Years</v>
      </c>
      <c r="U9731" t="str" cm="1">
        <f t="array" ref="U9731">_xlfn.IFS(P9731&gt;60,"High Risk",P9731&gt;30,"Medium Risk",TRUE,"Low Risk")</f>
        <v>High Risk</v>
      </c>
      <c r="V9731">
        <f t="shared" ref="V9731:V9794" si="152">IF(J9731=0,3,0)+IF(G9731=0,3,0)+IF(H9731=1,2,0)+IF(E9731&gt;45,1,0)+IF(F9731&lt;3,1,0)</f>
        <v>3</v>
      </c>
    </row>
    <row r="9732" spans="1:22" hidden="1" x14ac:dyDescent="0.2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 s="2">
        <v>136858.42000000001</v>
      </c>
      <c r="H9732">
        <v>1</v>
      </c>
      <c r="I9732">
        <v>0</v>
      </c>
      <c r="J9732">
        <v>1</v>
      </c>
      <c r="K9732" s="1">
        <v>189143.94</v>
      </c>
      <c r="L9732">
        <v>0</v>
      </c>
      <c r="M9732">
        <v>1</v>
      </c>
      <c r="N9732">
        <v>3346</v>
      </c>
      <c r="O9732">
        <v>4</v>
      </c>
      <c r="P9732">
        <v>76</v>
      </c>
      <c r="Q9732">
        <v>1</v>
      </c>
      <c r="R9732">
        <v>3346</v>
      </c>
      <c r="S9732" t="str" cm="1">
        <f t="array" ref="S9732">_xlfn.IFS(E9735&lt;30,"18-29",E9735&lt;45,"30-44",TRUE,"45+")</f>
        <v>45+</v>
      </c>
      <c r="T9732" t="str" cm="1">
        <f t="array" ref="T9732">_xlfn.IFS(F9732&lt;=2,"0-2 Years",F9732&lt;=5,"3-5 Years",F9732&lt;=8,"6-8 Years",TRUE,"9-10 Years")</f>
        <v>0-2 Years</v>
      </c>
      <c r="U9732" t="str" cm="1">
        <f t="array" ref="U9732">_xlfn.IFS(P9732&gt;60,"High Risk",P9732&gt;30,"Medium Risk",TRUE,"Low Risk")</f>
        <v>High Risk</v>
      </c>
      <c r="V9732">
        <f t="shared" si="152"/>
        <v>3</v>
      </c>
    </row>
    <row r="9733" spans="1:22" hidden="1" x14ac:dyDescent="0.2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 s="2">
        <v>102609</v>
      </c>
      <c r="H9733">
        <v>1</v>
      </c>
      <c r="I9733">
        <v>1</v>
      </c>
      <c r="J9733">
        <v>0</v>
      </c>
      <c r="K9733" s="1">
        <v>163257.44</v>
      </c>
      <c r="L9733">
        <v>0</v>
      </c>
      <c r="M9733">
        <v>23</v>
      </c>
      <c r="N9733">
        <v>2026</v>
      </c>
      <c r="O9733">
        <v>2</v>
      </c>
      <c r="P9733">
        <v>149</v>
      </c>
      <c r="Q9733">
        <v>8.6956521739130432E-2</v>
      </c>
      <c r="R9733">
        <v>46598</v>
      </c>
      <c r="S9733" t="str" cm="1">
        <f t="array" ref="S9733">_xlfn.IFS(E9736&lt;30,"18-29",E9736&lt;45,"30-44",TRUE,"45+")</f>
        <v>45+</v>
      </c>
      <c r="T9733" t="str" cm="1">
        <f t="array" ref="T9733">_xlfn.IFS(F9733&lt;=2,"0-2 Years",F9733&lt;=5,"3-5 Years",F9733&lt;=8,"6-8 Years",TRUE,"9-10 Years")</f>
        <v>6-8 Years</v>
      </c>
      <c r="U9733" t="str" cm="1">
        <f t="array" ref="U9733">_xlfn.IFS(P9733&gt;60,"High Risk",P9733&gt;30,"Medium Risk",TRUE,"Low Risk")</f>
        <v>High Risk</v>
      </c>
      <c r="V9733">
        <f t="shared" si="152"/>
        <v>5</v>
      </c>
    </row>
    <row r="9734" spans="1:22" hidden="1" x14ac:dyDescent="0.2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 s="2">
        <v>0</v>
      </c>
      <c r="H9734">
        <v>2</v>
      </c>
      <c r="I9734">
        <v>0</v>
      </c>
      <c r="J9734">
        <v>1</v>
      </c>
      <c r="K9734" s="1">
        <v>95562.81</v>
      </c>
      <c r="L9734">
        <v>0</v>
      </c>
      <c r="M9734">
        <v>13</v>
      </c>
      <c r="N9734">
        <v>927</v>
      </c>
      <c r="O9734">
        <v>3</v>
      </c>
      <c r="P9734">
        <v>126</v>
      </c>
      <c r="Q9734">
        <v>0.23076923076923078</v>
      </c>
      <c r="R9734">
        <v>12051</v>
      </c>
      <c r="S9734" t="str" cm="1">
        <f t="array" ref="S9734">_xlfn.IFS(E9737&lt;30,"18-29",E9737&lt;45,"30-44",TRUE,"45+")</f>
        <v>30-44</v>
      </c>
      <c r="T9734" t="str" cm="1">
        <f t="array" ref="T9734">_xlfn.IFS(F9734&lt;=2,"0-2 Years",F9734&lt;=5,"3-5 Years",F9734&lt;=8,"6-8 Years",TRUE,"9-10 Years")</f>
        <v>3-5 Years</v>
      </c>
      <c r="U9734" t="str" cm="1">
        <f t="array" ref="U9734">_xlfn.IFS(P9734&gt;60,"High Risk",P9734&gt;30,"Medium Risk",TRUE,"Low Risk")</f>
        <v>High Risk</v>
      </c>
      <c r="V9734">
        <f t="shared" si="152"/>
        <v>3</v>
      </c>
    </row>
    <row r="9735" spans="1:22" hidden="1" x14ac:dyDescent="0.2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 s="2">
        <v>0</v>
      </c>
      <c r="H9735">
        <v>2</v>
      </c>
      <c r="I9735">
        <v>1</v>
      </c>
      <c r="J9735">
        <v>1</v>
      </c>
      <c r="K9735" s="1">
        <v>75272.63</v>
      </c>
      <c r="L9735">
        <v>0</v>
      </c>
      <c r="M9735">
        <v>11</v>
      </c>
      <c r="N9735">
        <v>1878</v>
      </c>
      <c r="O9735">
        <v>2</v>
      </c>
      <c r="P9735">
        <v>30</v>
      </c>
      <c r="Q9735">
        <v>0.18181818181818182</v>
      </c>
      <c r="R9735">
        <v>20658</v>
      </c>
      <c r="S9735" t="str" cm="1">
        <f t="array" ref="S9735">_xlfn.IFS(E9738&lt;30,"18-29",E9738&lt;45,"30-44",TRUE,"45+")</f>
        <v>45+</v>
      </c>
      <c r="T9735" t="str" cm="1">
        <f t="array" ref="T9735">_xlfn.IFS(F9735&lt;=2,"0-2 Years",F9735&lt;=5,"3-5 Years",F9735&lt;=8,"6-8 Years",TRUE,"9-10 Years")</f>
        <v>3-5 Years</v>
      </c>
      <c r="U9735" t="str" cm="1">
        <f t="array" ref="U9735">_xlfn.IFS(P9735&gt;60,"High Risk",P9735&gt;30,"Medium Risk",TRUE,"Low Risk")</f>
        <v>Low Risk</v>
      </c>
      <c r="V9735">
        <f t="shared" si="152"/>
        <v>4</v>
      </c>
    </row>
    <row r="9736" spans="1:22" hidden="1" x14ac:dyDescent="0.2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 s="2">
        <v>77356.92</v>
      </c>
      <c r="H9736">
        <v>2</v>
      </c>
      <c r="I9736">
        <v>1</v>
      </c>
      <c r="J9736">
        <v>1</v>
      </c>
      <c r="K9736" s="1">
        <v>20881.96</v>
      </c>
      <c r="L9736">
        <v>0</v>
      </c>
      <c r="M9736">
        <v>2</v>
      </c>
      <c r="N9736">
        <v>4365</v>
      </c>
      <c r="O9736">
        <v>3</v>
      </c>
      <c r="P9736">
        <v>64</v>
      </c>
      <c r="Q9736">
        <v>1</v>
      </c>
      <c r="R9736">
        <v>8730</v>
      </c>
      <c r="S9736" t="str" cm="1">
        <f t="array" ref="S9736">_xlfn.IFS(E9739&lt;30,"18-29",E9739&lt;45,"30-44",TRUE,"45+")</f>
        <v>18-29</v>
      </c>
      <c r="T9736" t="str" cm="1">
        <f t="array" ref="T9736">_xlfn.IFS(F9736&lt;=2,"0-2 Years",F9736&lt;=5,"3-5 Years",F9736&lt;=8,"6-8 Years",TRUE,"9-10 Years")</f>
        <v>3-5 Years</v>
      </c>
      <c r="U9736" t="str" cm="1">
        <f t="array" ref="U9736">_xlfn.IFS(P9736&gt;60,"High Risk",P9736&gt;30,"Medium Risk",TRUE,"Low Risk")</f>
        <v>High Risk</v>
      </c>
      <c r="V9736">
        <f t="shared" si="152"/>
        <v>1</v>
      </c>
    </row>
    <row r="9737" spans="1:22" hidden="1" x14ac:dyDescent="0.2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 s="2">
        <v>110923.15</v>
      </c>
      <c r="H9737">
        <v>2</v>
      </c>
      <c r="I9737">
        <v>1</v>
      </c>
      <c r="J9737">
        <v>1</v>
      </c>
      <c r="K9737" s="1">
        <v>161845.81</v>
      </c>
      <c r="L9737">
        <v>1</v>
      </c>
      <c r="M9737">
        <v>24</v>
      </c>
      <c r="N9737">
        <v>2781</v>
      </c>
      <c r="O9737">
        <v>7</v>
      </c>
      <c r="P9737">
        <v>109</v>
      </c>
      <c r="Q9737">
        <v>0.29166666666666669</v>
      </c>
      <c r="R9737">
        <v>66744</v>
      </c>
      <c r="S9737" t="str" cm="1">
        <f t="array" ref="S9737">_xlfn.IFS(E9740&lt;30,"18-29",E9740&lt;45,"30-44",TRUE,"45+")</f>
        <v>30-44</v>
      </c>
      <c r="T9737" t="str" cm="1">
        <f t="array" ref="T9737">_xlfn.IFS(F9737&lt;=2,"0-2 Years",F9737&lt;=5,"3-5 Years",F9737&lt;=8,"6-8 Years",TRUE,"9-10 Years")</f>
        <v>6-8 Years</v>
      </c>
      <c r="U9737" t="str" cm="1">
        <f t="array" ref="U9737">_xlfn.IFS(P9737&gt;60,"High Risk",P9737&gt;30,"Medium Risk",TRUE,"Low Risk")</f>
        <v>High Risk</v>
      </c>
      <c r="V9737">
        <f t="shared" si="152"/>
        <v>0</v>
      </c>
    </row>
    <row r="9738" spans="1:22" hidden="1" x14ac:dyDescent="0.2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 s="2">
        <v>151675.65</v>
      </c>
      <c r="H9738">
        <v>1</v>
      </c>
      <c r="I9738">
        <v>0</v>
      </c>
      <c r="J9738">
        <v>1</v>
      </c>
      <c r="K9738" s="1">
        <v>49978.67</v>
      </c>
      <c r="L9738">
        <v>0</v>
      </c>
      <c r="M9738">
        <v>11</v>
      </c>
      <c r="N9738">
        <v>2160</v>
      </c>
      <c r="O9738">
        <v>0</v>
      </c>
      <c r="P9738">
        <v>158</v>
      </c>
      <c r="Q9738">
        <v>0</v>
      </c>
      <c r="R9738">
        <v>23760</v>
      </c>
      <c r="S9738" t="str" cm="1">
        <f t="array" ref="S9738">_xlfn.IFS(E9741&lt;30,"18-29",E9741&lt;45,"30-44",TRUE,"45+")</f>
        <v>18-29</v>
      </c>
      <c r="T9738" t="str" cm="1">
        <f t="array" ref="T9738">_xlfn.IFS(F9738&lt;=2,"0-2 Years",F9738&lt;=5,"3-5 Years",F9738&lt;=8,"6-8 Years",TRUE,"9-10 Years")</f>
        <v>0-2 Years</v>
      </c>
      <c r="U9738" t="str" cm="1">
        <f t="array" ref="U9738">_xlfn.IFS(P9738&gt;60,"High Risk",P9738&gt;30,"Medium Risk",TRUE,"Low Risk")</f>
        <v>High Risk</v>
      </c>
      <c r="V9738">
        <f t="shared" si="152"/>
        <v>4</v>
      </c>
    </row>
    <row r="9739" spans="1:22" x14ac:dyDescent="0.2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 s="2">
        <v>0</v>
      </c>
      <c r="H9739">
        <v>3</v>
      </c>
      <c r="I9739">
        <v>1</v>
      </c>
      <c r="J9739">
        <v>0</v>
      </c>
      <c r="K9739" s="1">
        <v>107292.91</v>
      </c>
      <c r="L9739">
        <v>0</v>
      </c>
      <c r="M9739">
        <v>28</v>
      </c>
      <c r="N9739">
        <v>3444</v>
      </c>
      <c r="O9739">
        <v>6</v>
      </c>
      <c r="P9739">
        <v>170</v>
      </c>
      <c r="Q9739">
        <v>0.21428571428571427</v>
      </c>
      <c r="R9739">
        <v>96432</v>
      </c>
      <c r="S9739" t="str" cm="1">
        <f t="array" ref="S9739">_xlfn.IFS(E9742&lt;30,"18-29",E9742&lt;45,"30-44",TRUE,"45+")</f>
        <v>18-29</v>
      </c>
      <c r="T9739" t="str" cm="1">
        <f t="array" ref="T9739">_xlfn.IFS(F9739&lt;=2,"0-2 Years",F9739&lt;=5,"3-5 Years",F9739&lt;=8,"6-8 Years",TRUE,"9-10 Years")</f>
        <v>6-8 Years</v>
      </c>
      <c r="U9739" t="str" cm="1">
        <f t="array" ref="U9739">_xlfn.IFS(P9739&gt;60,"High Risk",P9739&gt;30,"Medium Risk",TRUE,"Low Risk")</f>
        <v>High Risk</v>
      </c>
      <c r="V9739">
        <f t="shared" si="152"/>
        <v>6</v>
      </c>
    </row>
    <row r="9740" spans="1:22" x14ac:dyDescent="0.2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 s="2">
        <v>0</v>
      </c>
      <c r="H9740">
        <v>1</v>
      </c>
      <c r="I9740">
        <v>0</v>
      </c>
      <c r="J9740">
        <v>0</v>
      </c>
      <c r="K9740" s="1">
        <v>32863.24</v>
      </c>
      <c r="L9740">
        <v>1</v>
      </c>
      <c r="M9740">
        <v>24</v>
      </c>
      <c r="N9740">
        <v>2565</v>
      </c>
      <c r="O9740">
        <v>9</v>
      </c>
      <c r="P9740">
        <v>69</v>
      </c>
      <c r="Q9740">
        <v>0.375</v>
      </c>
      <c r="R9740">
        <v>61560</v>
      </c>
      <c r="S9740" t="str" cm="1">
        <f t="array" ref="S9740">_xlfn.IFS(E9743&lt;30,"18-29",E9743&lt;45,"30-44",TRUE,"45+")</f>
        <v>30-44</v>
      </c>
      <c r="T9740" t="str" cm="1">
        <f t="array" ref="T9740">_xlfn.IFS(F9740&lt;=2,"0-2 Years",F9740&lt;=5,"3-5 Years",F9740&lt;=8,"6-8 Years",TRUE,"9-10 Years")</f>
        <v>6-8 Years</v>
      </c>
      <c r="U9740" t="str" cm="1">
        <f t="array" ref="U9740">_xlfn.IFS(P9740&gt;60,"High Risk",P9740&gt;30,"Medium Risk",TRUE,"Low Risk")</f>
        <v>High Risk</v>
      </c>
      <c r="V9740">
        <f t="shared" si="152"/>
        <v>8</v>
      </c>
    </row>
    <row r="9741" spans="1:22" x14ac:dyDescent="0.2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 s="2">
        <v>0</v>
      </c>
      <c r="H9741">
        <v>2</v>
      </c>
      <c r="I9741">
        <v>1</v>
      </c>
      <c r="J9741">
        <v>0</v>
      </c>
      <c r="K9741" s="1">
        <v>179608.95999999999</v>
      </c>
      <c r="L9741">
        <v>0</v>
      </c>
      <c r="M9741">
        <v>27</v>
      </c>
      <c r="N9741">
        <v>283</v>
      </c>
      <c r="O9741">
        <v>9</v>
      </c>
      <c r="P9741">
        <v>84</v>
      </c>
      <c r="Q9741">
        <v>0.33333333333333331</v>
      </c>
      <c r="R9741">
        <v>7641</v>
      </c>
      <c r="S9741" t="str" cm="1">
        <f t="array" ref="S9741">_xlfn.IFS(E9744&lt;30,"18-29",E9744&lt;45,"30-44",TRUE,"45+")</f>
        <v>45+</v>
      </c>
      <c r="T9741" t="str" cm="1">
        <f t="array" ref="T9741">_xlfn.IFS(F9741&lt;=2,"0-2 Years",F9741&lt;=5,"3-5 Years",F9741&lt;=8,"6-8 Years",TRUE,"9-10 Years")</f>
        <v>3-5 Years</v>
      </c>
      <c r="U9741" t="str" cm="1">
        <f t="array" ref="U9741">_xlfn.IFS(P9741&gt;60,"High Risk",P9741&gt;30,"Medium Risk",TRUE,"Low Risk")</f>
        <v>High Risk</v>
      </c>
      <c r="V9741">
        <f t="shared" si="152"/>
        <v>6</v>
      </c>
    </row>
    <row r="9742" spans="1:22" hidden="1" x14ac:dyDescent="0.2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 s="2">
        <v>80204.11</v>
      </c>
      <c r="H9742">
        <v>2</v>
      </c>
      <c r="I9742">
        <v>1</v>
      </c>
      <c r="J9742">
        <v>0</v>
      </c>
      <c r="K9742" s="1">
        <v>70223.22</v>
      </c>
      <c r="L9742">
        <v>0</v>
      </c>
      <c r="M9742">
        <v>16</v>
      </c>
      <c r="N9742">
        <v>4757</v>
      </c>
      <c r="O9742">
        <v>9</v>
      </c>
      <c r="P9742">
        <v>69</v>
      </c>
      <c r="Q9742">
        <v>0.5625</v>
      </c>
      <c r="R9742">
        <v>76112</v>
      </c>
      <c r="S9742" t="str" cm="1">
        <f t="array" ref="S9742">_xlfn.IFS(E9745&lt;30,"18-29",E9745&lt;45,"30-44",TRUE,"45+")</f>
        <v>30-44</v>
      </c>
      <c r="T9742" t="str" cm="1">
        <f t="array" ref="T9742">_xlfn.IFS(F9742&lt;=2,"0-2 Years",F9742&lt;=5,"3-5 Years",F9742&lt;=8,"6-8 Years",TRUE,"9-10 Years")</f>
        <v>6-8 Years</v>
      </c>
      <c r="U9742" t="str" cm="1">
        <f t="array" ref="U9742">_xlfn.IFS(P9742&gt;60,"High Risk",P9742&gt;30,"Medium Risk",TRUE,"Low Risk")</f>
        <v>High Risk</v>
      </c>
      <c r="V9742">
        <f t="shared" si="152"/>
        <v>3</v>
      </c>
    </row>
    <row r="9743" spans="1:22" x14ac:dyDescent="0.2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 s="2">
        <v>0</v>
      </c>
      <c r="H9743">
        <v>2</v>
      </c>
      <c r="I9743">
        <v>1</v>
      </c>
      <c r="J9743">
        <v>0</v>
      </c>
      <c r="K9743" s="1">
        <v>77951.839999999997</v>
      </c>
      <c r="L9743">
        <v>0</v>
      </c>
      <c r="M9743">
        <v>26</v>
      </c>
      <c r="N9743">
        <v>2483</v>
      </c>
      <c r="O9743">
        <v>2</v>
      </c>
      <c r="P9743">
        <v>67</v>
      </c>
      <c r="Q9743">
        <v>7.6923076923076927E-2</v>
      </c>
      <c r="R9743">
        <v>64558</v>
      </c>
      <c r="S9743" t="str" cm="1">
        <f t="array" ref="S9743">_xlfn.IFS(E9746&lt;30,"18-29",E9746&lt;45,"30-44",TRUE,"45+")</f>
        <v>45+</v>
      </c>
      <c r="T9743" t="str" cm="1">
        <f t="array" ref="T9743">_xlfn.IFS(F9743&lt;=2,"0-2 Years",F9743&lt;=5,"3-5 Years",F9743&lt;=8,"6-8 Years",TRUE,"9-10 Years")</f>
        <v>6-8 Years</v>
      </c>
      <c r="U9743" t="str" cm="1">
        <f t="array" ref="U9743">_xlfn.IFS(P9743&gt;60,"High Risk",P9743&gt;30,"Medium Risk",TRUE,"Low Risk")</f>
        <v>High Risk</v>
      </c>
      <c r="V9743">
        <f t="shared" si="152"/>
        <v>6</v>
      </c>
    </row>
    <row r="9744" spans="1:22" hidden="1" x14ac:dyDescent="0.2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 s="2">
        <v>0</v>
      </c>
      <c r="H9744">
        <v>2</v>
      </c>
      <c r="I9744">
        <v>1</v>
      </c>
      <c r="J9744">
        <v>1</v>
      </c>
      <c r="K9744" s="1">
        <v>55043.93</v>
      </c>
      <c r="L9744">
        <v>0</v>
      </c>
      <c r="M9744">
        <v>21</v>
      </c>
      <c r="N9744">
        <v>4630</v>
      </c>
      <c r="O9744">
        <v>6</v>
      </c>
      <c r="P9744">
        <v>164</v>
      </c>
      <c r="Q9744">
        <v>0.2857142857142857</v>
      </c>
      <c r="R9744">
        <v>97230</v>
      </c>
      <c r="S9744" t="str" cm="1">
        <f t="array" ref="S9744">_xlfn.IFS(E9747&lt;30,"18-29",E9747&lt;45,"30-44",TRUE,"45+")</f>
        <v>30-44</v>
      </c>
      <c r="T9744" t="str" cm="1">
        <f t="array" ref="T9744">_xlfn.IFS(F9744&lt;=2,"0-2 Years",F9744&lt;=5,"3-5 Years",F9744&lt;=8,"6-8 Years",TRUE,"9-10 Years")</f>
        <v>3-5 Years</v>
      </c>
      <c r="U9744" t="str" cm="1">
        <f t="array" ref="U9744">_xlfn.IFS(P9744&gt;60,"High Risk",P9744&gt;30,"Medium Risk",TRUE,"Low Risk")</f>
        <v>High Risk</v>
      </c>
      <c r="V9744">
        <f t="shared" si="152"/>
        <v>3</v>
      </c>
    </row>
    <row r="9745" spans="1:22" hidden="1" x14ac:dyDescent="0.2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 s="2">
        <v>115587.49</v>
      </c>
      <c r="H9745">
        <v>2</v>
      </c>
      <c r="I9745">
        <v>0</v>
      </c>
      <c r="J9745">
        <v>1</v>
      </c>
      <c r="K9745" s="1">
        <v>101677.46</v>
      </c>
      <c r="L9745">
        <v>0</v>
      </c>
      <c r="M9745">
        <v>22</v>
      </c>
      <c r="N9745">
        <v>4818</v>
      </c>
      <c r="O9745">
        <v>10</v>
      </c>
      <c r="P9745">
        <v>180</v>
      </c>
      <c r="Q9745">
        <v>0.45454545454545453</v>
      </c>
      <c r="R9745">
        <v>105996</v>
      </c>
      <c r="S9745" t="str" cm="1">
        <f t="array" ref="S9745">_xlfn.IFS(E9748&lt;30,"18-29",E9748&lt;45,"30-44",TRUE,"45+")</f>
        <v>30-44</v>
      </c>
      <c r="T9745" t="str" cm="1">
        <f t="array" ref="T9745">_xlfn.IFS(F9745&lt;=2,"0-2 Years",F9745&lt;=5,"3-5 Years",F9745&lt;=8,"6-8 Years",TRUE,"9-10 Years")</f>
        <v>9-10 Years</v>
      </c>
      <c r="U9745" t="str" cm="1">
        <f t="array" ref="U9745">_xlfn.IFS(P9745&gt;60,"High Risk",P9745&gt;30,"Medium Risk",TRUE,"Low Risk")</f>
        <v>High Risk</v>
      </c>
      <c r="V9745">
        <f t="shared" si="152"/>
        <v>0</v>
      </c>
    </row>
    <row r="9746" spans="1:22" hidden="1" x14ac:dyDescent="0.2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 s="2">
        <v>106968.96000000001</v>
      </c>
      <c r="H9746">
        <v>1</v>
      </c>
      <c r="I9746">
        <v>1</v>
      </c>
      <c r="J9746">
        <v>1</v>
      </c>
      <c r="K9746" s="1">
        <v>79366.98</v>
      </c>
      <c r="L9746">
        <v>1</v>
      </c>
      <c r="M9746">
        <v>24</v>
      </c>
      <c r="N9746">
        <v>2527</v>
      </c>
      <c r="O9746">
        <v>0</v>
      </c>
      <c r="P9746">
        <v>109</v>
      </c>
      <c r="Q9746">
        <v>0</v>
      </c>
      <c r="R9746">
        <v>60648</v>
      </c>
      <c r="S9746" t="str" cm="1">
        <f t="array" ref="S9746">_xlfn.IFS(E9749&lt;30,"18-29",E9749&lt;45,"30-44",TRUE,"45+")</f>
        <v>45+</v>
      </c>
      <c r="T9746" t="str" cm="1">
        <f t="array" ref="T9746">_xlfn.IFS(F9746&lt;=2,"0-2 Years",F9746&lt;=5,"3-5 Years",F9746&lt;=8,"6-8 Years",TRUE,"9-10 Years")</f>
        <v>6-8 Years</v>
      </c>
      <c r="U9746" t="str" cm="1">
        <f t="array" ref="U9746">_xlfn.IFS(P9746&gt;60,"High Risk",P9746&gt;30,"Medium Risk",TRUE,"Low Risk")</f>
        <v>High Risk</v>
      </c>
      <c r="V9746">
        <f t="shared" si="152"/>
        <v>3</v>
      </c>
    </row>
    <row r="9747" spans="1:22" hidden="1" x14ac:dyDescent="0.2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 s="2">
        <v>0</v>
      </c>
      <c r="H9747">
        <v>2</v>
      </c>
      <c r="I9747">
        <v>1</v>
      </c>
      <c r="J9747">
        <v>1</v>
      </c>
      <c r="K9747" s="1">
        <v>8037.03</v>
      </c>
      <c r="L9747">
        <v>0</v>
      </c>
      <c r="M9747">
        <v>27</v>
      </c>
      <c r="N9747">
        <v>791</v>
      </c>
      <c r="O9747">
        <v>10</v>
      </c>
      <c r="P9747">
        <v>77</v>
      </c>
      <c r="Q9747">
        <v>0.37037037037037035</v>
      </c>
      <c r="R9747">
        <v>21357</v>
      </c>
      <c r="S9747" t="str" cm="1">
        <f t="array" ref="S9747">_xlfn.IFS(E9750&lt;30,"18-29",E9750&lt;45,"30-44",TRUE,"45+")</f>
        <v>18-29</v>
      </c>
      <c r="T9747" t="str" cm="1">
        <f t="array" ref="T9747">_xlfn.IFS(F9747&lt;=2,"0-2 Years",F9747&lt;=5,"3-5 Years",F9747&lt;=8,"6-8 Years",TRUE,"9-10 Years")</f>
        <v>3-5 Years</v>
      </c>
      <c r="U9747" t="str" cm="1">
        <f t="array" ref="U9747">_xlfn.IFS(P9747&gt;60,"High Risk",P9747&gt;30,"Medium Risk",TRUE,"Low Risk")</f>
        <v>High Risk</v>
      </c>
      <c r="V9747">
        <f t="shared" si="152"/>
        <v>3</v>
      </c>
    </row>
    <row r="9748" spans="1:22" hidden="1" x14ac:dyDescent="0.2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 s="2">
        <v>139659.04</v>
      </c>
      <c r="H9748">
        <v>1</v>
      </c>
      <c r="I9748">
        <v>1</v>
      </c>
      <c r="J9748">
        <v>1</v>
      </c>
      <c r="K9748" s="1">
        <v>176254.12</v>
      </c>
      <c r="L9748">
        <v>0</v>
      </c>
      <c r="M9748">
        <v>7</v>
      </c>
      <c r="N9748">
        <v>2265</v>
      </c>
      <c r="O9748">
        <v>5</v>
      </c>
      <c r="P9748">
        <v>23</v>
      </c>
      <c r="Q9748">
        <v>0.7142857142857143</v>
      </c>
      <c r="R9748">
        <v>15855</v>
      </c>
      <c r="S9748" t="str" cm="1">
        <f t="array" ref="S9748">_xlfn.IFS(E9751&lt;30,"18-29",E9751&lt;45,"30-44",TRUE,"45+")</f>
        <v>30-44</v>
      </c>
      <c r="T9748" t="str" cm="1">
        <f t="array" ref="T9748">_xlfn.IFS(F9748&lt;=2,"0-2 Years",F9748&lt;=5,"3-5 Years",F9748&lt;=8,"6-8 Years",TRUE,"9-10 Years")</f>
        <v>0-2 Years</v>
      </c>
      <c r="U9748" t="str" cm="1">
        <f t="array" ref="U9748">_xlfn.IFS(P9748&gt;60,"High Risk",P9748&gt;30,"Medium Risk",TRUE,"Low Risk")</f>
        <v>Low Risk</v>
      </c>
      <c r="V9748">
        <f t="shared" si="152"/>
        <v>3</v>
      </c>
    </row>
    <row r="9749" spans="1:22" hidden="1" x14ac:dyDescent="0.2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 s="2">
        <v>86038.21</v>
      </c>
      <c r="H9749">
        <v>3</v>
      </c>
      <c r="I9749">
        <v>0</v>
      </c>
      <c r="J9749">
        <v>0</v>
      </c>
      <c r="K9749" s="1">
        <v>192743.06</v>
      </c>
      <c r="L9749">
        <v>1</v>
      </c>
      <c r="M9749">
        <v>2</v>
      </c>
      <c r="N9749">
        <v>2635</v>
      </c>
      <c r="O9749">
        <v>4</v>
      </c>
      <c r="P9749">
        <v>103</v>
      </c>
      <c r="Q9749">
        <v>1</v>
      </c>
      <c r="R9749">
        <v>5270</v>
      </c>
      <c r="S9749" t="str" cm="1">
        <f t="array" ref="S9749">_xlfn.IFS(E9752&lt;30,"18-29",E9752&lt;45,"30-44",TRUE,"45+")</f>
        <v>45+</v>
      </c>
      <c r="T9749" t="str" cm="1">
        <f t="array" ref="T9749">_xlfn.IFS(F9749&lt;=2,"0-2 Years",F9749&lt;=5,"3-5 Years",F9749&lt;=8,"6-8 Years",TRUE,"9-10 Years")</f>
        <v>3-5 Years</v>
      </c>
      <c r="U9749" t="str" cm="1">
        <f t="array" ref="U9749">_xlfn.IFS(P9749&gt;60,"High Risk",P9749&gt;30,"Medium Risk",TRUE,"Low Risk")</f>
        <v>High Risk</v>
      </c>
      <c r="V9749">
        <f t="shared" si="152"/>
        <v>4</v>
      </c>
    </row>
    <row r="9750" spans="1:22" hidden="1" x14ac:dyDescent="0.2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 s="2">
        <v>102773.2</v>
      </c>
      <c r="H9750">
        <v>2</v>
      </c>
      <c r="I9750">
        <v>1</v>
      </c>
      <c r="J9750">
        <v>0</v>
      </c>
      <c r="K9750" s="1">
        <v>56793.02</v>
      </c>
      <c r="L9750">
        <v>1</v>
      </c>
      <c r="M9750">
        <v>6</v>
      </c>
      <c r="N9750">
        <v>3843</v>
      </c>
      <c r="O9750">
        <v>3</v>
      </c>
      <c r="P9750">
        <v>115</v>
      </c>
      <c r="Q9750">
        <v>0.5</v>
      </c>
      <c r="R9750">
        <v>23058</v>
      </c>
      <c r="S9750" t="str" cm="1">
        <f t="array" ref="S9750">_xlfn.IFS(E9753&lt;30,"18-29",E9753&lt;45,"30-44",TRUE,"45+")</f>
        <v>45+</v>
      </c>
      <c r="T9750" t="str" cm="1">
        <f t="array" ref="T9750">_xlfn.IFS(F9750&lt;=2,"0-2 Years",F9750&lt;=5,"3-5 Years",F9750&lt;=8,"6-8 Years",TRUE,"9-10 Years")</f>
        <v>3-5 Years</v>
      </c>
      <c r="U9750" t="str" cm="1">
        <f t="array" ref="U9750">_xlfn.IFS(P9750&gt;60,"High Risk",P9750&gt;30,"Medium Risk",TRUE,"Low Risk")</f>
        <v>High Risk</v>
      </c>
      <c r="V9750">
        <f t="shared" si="152"/>
        <v>3</v>
      </c>
    </row>
    <row r="9751" spans="1:22" hidden="1" x14ac:dyDescent="0.2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 s="2">
        <v>0</v>
      </c>
      <c r="H9751">
        <v>2</v>
      </c>
      <c r="I9751">
        <v>1</v>
      </c>
      <c r="J9751">
        <v>1</v>
      </c>
      <c r="K9751" s="1">
        <v>187900.12</v>
      </c>
      <c r="L9751">
        <v>0</v>
      </c>
      <c r="M9751">
        <v>19</v>
      </c>
      <c r="N9751">
        <v>1712</v>
      </c>
      <c r="O9751">
        <v>0</v>
      </c>
      <c r="P9751">
        <v>99</v>
      </c>
      <c r="Q9751">
        <v>0</v>
      </c>
      <c r="R9751">
        <v>32528</v>
      </c>
      <c r="S9751" t="str" cm="1">
        <f t="array" ref="S9751">_xlfn.IFS(E9754&lt;30,"18-29",E9754&lt;45,"30-44",TRUE,"45+")</f>
        <v>18-29</v>
      </c>
      <c r="T9751" t="str" cm="1">
        <f t="array" ref="T9751">_xlfn.IFS(F9751&lt;=2,"0-2 Years",F9751&lt;=5,"3-5 Years",F9751&lt;=8,"6-8 Years",TRUE,"9-10 Years")</f>
        <v>6-8 Years</v>
      </c>
      <c r="U9751" t="str" cm="1">
        <f t="array" ref="U9751">_xlfn.IFS(P9751&gt;60,"High Risk",P9751&gt;30,"Medium Risk",TRUE,"Low Risk")</f>
        <v>High Risk</v>
      </c>
      <c r="V9751">
        <f t="shared" si="152"/>
        <v>3</v>
      </c>
    </row>
    <row r="9752" spans="1:22" hidden="1" x14ac:dyDescent="0.2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 s="2">
        <v>70754.179999999993</v>
      </c>
      <c r="H9752">
        <v>1</v>
      </c>
      <c r="I9752">
        <v>1</v>
      </c>
      <c r="J9752">
        <v>1</v>
      </c>
      <c r="K9752" s="1">
        <v>92920.04</v>
      </c>
      <c r="L9752">
        <v>1</v>
      </c>
      <c r="M9752">
        <v>24</v>
      </c>
      <c r="N9752">
        <v>3165</v>
      </c>
      <c r="O9752">
        <v>6</v>
      </c>
      <c r="P9752">
        <v>154</v>
      </c>
      <c r="Q9752">
        <v>0.25</v>
      </c>
      <c r="R9752">
        <v>75960</v>
      </c>
      <c r="S9752" t="str" cm="1">
        <f t="array" ref="S9752">_xlfn.IFS(E9755&lt;30,"18-29",E9755&lt;45,"30-44",TRUE,"45+")</f>
        <v>45+</v>
      </c>
      <c r="T9752" t="str" cm="1">
        <f t="array" ref="T9752">_xlfn.IFS(F9752&lt;=2,"0-2 Years",F9752&lt;=5,"3-5 Years",F9752&lt;=8,"6-8 Years",TRUE,"9-10 Years")</f>
        <v>6-8 Years</v>
      </c>
      <c r="U9752" t="str" cm="1">
        <f t="array" ref="U9752">_xlfn.IFS(P9752&gt;60,"High Risk",P9752&gt;30,"Medium Risk",TRUE,"Low Risk")</f>
        <v>High Risk</v>
      </c>
      <c r="V9752">
        <f t="shared" si="152"/>
        <v>3</v>
      </c>
    </row>
    <row r="9753" spans="1:22" hidden="1" x14ac:dyDescent="0.2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 s="2">
        <v>122781.51</v>
      </c>
      <c r="H9753">
        <v>1</v>
      </c>
      <c r="I9753">
        <v>0</v>
      </c>
      <c r="J9753">
        <v>1</v>
      </c>
      <c r="K9753" s="1">
        <v>140166.95000000001</v>
      </c>
      <c r="L9753">
        <v>0</v>
      </c>
      <c r="M9753">
        <v>10</v>
      </c>
      <c r="N9753">
        <v>4855</v>
      </c>
      <c r="O9753">
        <v>4</v>
      </c>
      <c r="P9753">
        <v>167</v>
      </c>
      <c r="Q9753">
        <v>0.4</v>
      </c>
      <c r="R9753">
        <v>48550</v>
      </c>
      <c r="S9753" t="str" cm="1">
        <f t="array" ref="S9753">_xlfn.IFS(E9756&lt;30,"18-29",E9756&lt;45,"30-44",TRUE,"45+")</f>
        <v>30-44</v>
      </c>
      <c r="T9753" t="str" cm="1">
        <f t="array" ref="T9753">_xlfn.IFS(F9753&lt;=2,"0-2 Years",F9753&lt;=5,"3-5 Years",F9753&lt;=8,"6-8 Years",TRUE,"9-10 Years")</f>
        <v>3-5 Years</v>
      </c>
      <c r="U9753" t="str" cm="1">
        <f t="array" ref="U9753">_xlfn.IFS(P9753&gt;60,"High Risk",P9753&gt;30,"Medium Risk",TRUE,"Low Risk")</f>
        <v>High Risk</v>
      </c>
      <c r="V9753">
        <f t="shared" si="152"/>
        <v>3</v>
      </c>
    </row>
    <row r="9754" spans="1:22" hidden="1" x14ac:dyDescent="0.2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 s="2">
        <v>0</v>
      </c>
      <c r="H9754">
        <v>2</v>
      </c>
      <c r="I9754">
        <v>1</v>
      </c>
      <c r="J9754">
        <v>1</v>
      </c>
      <c r="K9754" s="1">
        <v>155782.89000000001</v>
      </c>
      <c r="L9754">
        <v>0</v>
      </c>
      <c r="M9754">
        <v>2</v>
      </c>
      <c r="N9754">
        <v>762</v>
      </c>
      <c r="O9754">
        <v>9</v>
      </c>
      <c r="P9754">
        <v>111</v>
      </c>
      <c r="Q9754">
        <v>1</v>
      </c>
      <c r="R9754">
        <v>1524</v>
      </c>
      <c r="S9754" t="str" cm="1">
        <f t="array" ref="S9754">_xlfn.IFS(E9757&lt;30,"18-29",E9757&lt;45,"30-44",TRUE,"45+")</f>
        <v>30-44</v>
      </c>
      <c r="T9754" t="str" cm="1">
        <f t="array" ref="T9754">_xlfn.IFS(F9754&lt;=2,"0-2 Years",F9754&lt;=5,"3-5 Years",F9754&lt;=8,"6-8 Years",TRUE,"9-10 Years")</f>
        <v>6-8 Years</v>
      </c>
      <c r="U9754" t="str" cm="1">
        <f t="array" ref="U9754">_xlfn.IFS(P9754&gt;60,"High Risk",P9754&gt;30,"Medium Risk",TRUE,"Low Risk")</f>
        <v>High Risk</v>
      </c>
      <c r="V9754">
        <f t="shared" si="152"/>
        <v>3</v>
      </c>
    </row>
    <row r="9755" spans="1:22" hidden="1" x14ac:dyDescent="0.2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 s="2">
        <v>153545.10999999999</v>
      </c>
      <c r="H9755">
        <v>1</v>
      </c>
      <c r="I9755">
        <v>1</v>
      </c>
      <c r="J9755">
        <v>1</v>
      </c>
      <c r="K9755" s="1">
        <v>186574.68</v>
      </c>
      <c r="L9755">
        <v>0</v>
      </c>
      <c r="M9755">
        <v>14</v>
      </c>
      <c r="N9755">
        <v>113</v>
      </c>
      <c r="O9755">
        <v>10</v>
      </c>
      <c r="P9755">
        <v>62</v>
      </c>
      <c r="Q9755">
        <v>0.7142857142857143</v>
      </c>
      <c r="R9755">
        <v>1582</v>
      </c>
      <c r="S9755" t="str" cm="1">
        <f t="array" ref="S9755">_xlfn.IFS(E9758&lt;30,"18-29",E9758&lt;45,"30-44",TRUE,"45+")</f>
        <v>30-44</v>
      </c>
      <c r="T9755" t="str" cm="1">
        <f t="array" ref="T9755">_xlfn.IFS(F9755&lt;=2,"0-2 Years",F9755&lt;=5,"3-5 Years",F9755&lt;=8,"6-8 Years",TRUE,"9-10 Years")</f>
        <v>6-8 Years</v>
      </c>
      <c r="U9755" t="str" cm="1">
        <f t="array" ref="U9755">_xlfn.IFS(P9755&gt;60,"High Risk",P9755&gt;30,"Medium Risk",TRUE,"Low Risk")</f>
        <v>High Risk</v>
      </c>
      <c r="V9755">
        <f t="shared" si="152"/>
        <v>3</v>
      </c>
    </row>
    <row r="9756" spans="1:22" hidden="1" x14ac:dyDescent="0.2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 s="2">
        <v>121629.22</v>
      </c>
      <c r="H9756">
        <v>1</v>
      </c>
      <c r="I9756">
        <v>1</v>
      </c>
      <c r="J9756">
        <v>1</v>
      </c>
      <c r="K9756" s="1">
        <v>3258.6</v>
      </c>
      <c r="L9756">
        <v>0</v>
      </c>
      <c r="M9756">
        <v>27</v>
      </c>
      <c r="N9756">
        <v>2661</v>
      </c>
      <c r="O9756">
        <v>0</v>
      </c>
      <c r="P9756">
        <v>165</v>
      </c>
      <c r="Q9756">
        <v>0</v>
      </c>
      <c r="R9756">
        <v>71847</v>
      </c>
      <c r="S9756" t="str" cm="1">
        <f t="array" ref="S9756">_xlfn.IFS(E9759&lt;30,"18-29",E9759&lt;45,"30-44",TRUE,"45+")</f>
        <v>30-44</v>
      </c>
      <c r="T9756" t="str" cm="1">
        <f t="array" ref="T9756">_xlfn.IFS(F9756&lt;=2,"0-2 Years",F9756&lt;=5,"3-5 Years",F9756&lt;=8,"6-8 Years",TRUE,"9-10 Years")</f>
        <v>0-2 Years</v>
      </c>
      <c r="U9756" t="str" cm="1">
        <f t="array" ref="U9756">_xlfn.IFS(P9756&gt;60,"High Risk",P9756&gt;30,"Medium Risk",TRUE,"Low Risk")</f>
        <v>High Risk</v>
      </c>
      <c r="V9756">
        <f t="shared" si="152"/>
        <v>3</v>
      </c>
    </row>
    <row r="9757" spans="1:22" hidden="1" x14ac:dyDescent="0.2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 s="2">
        <v>167983.17</v>
      </c>
      <c r="H9757">
        <v>2</v>
      </c>
      <c r="I9757">
        <v>1</v>
      </c>
      <c r="J9757">
        <v>1</v>
      </c>
      <c r="K9757" s="1">
        <v>106714.28</v>
      </c>
      <c r="L9757">
        <v>0</v>
      </c>
      <c r="M9757">
        <v>21</v>
      </c>
      <c r="N9757">
        <v>108</v>
      </c>
      <c r="O9757">
        <v>9</v>
      </c>
      <c r="P9757">
        <v>12</v>
      </c>
      <c r="Q9757">
        <v>0.42857142857142855</v>
      </c>
      <c r="R9757">
        <v>2268</v>
      </c>
      <c r="S9757" t="str" cm="1">
        <f t="array" ref="S9757">_xlfn.IFS(E9760&lt;30,"18-29",E9760&lt;45,"30-44",TRUE,"45+")</f>
        <v>30-44</v>
      </c>
      <c r="T9757" t="str" cm="1">
        <f t="array" ref="T9757">_xlfn.IFS(F9757&lt;=2,"0-2 Years",F9757&lt;=5,"3-5 Years",F9757&lt;=8,"6-8 Years",TRUE,"9-10 Years")</f>
        <v>6-8 Years</v>
      </c>
      <c r="U9757" t="str" cm="1">
        <f t="array" ref="U9757">_xlfn.IFS(P9757&gt;60,"High Risk",P9757&gt;30,"Medium Risk",TRUE,"Low Risk")</f>
        <v>Low Risk</v>
      </c>
      <c r="V9757">
        <f t="shared" si="152"/>
        <v>0</v>
      </c>
    </row>
    <row r="9758" spans="1:22" hidden="1" x14ac:dyDescent="0.2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 s="2">
        <v>81153.820000000007</v>
      </c>
      <c r="H9758">
        <v>1</v>
      </c>
      <c r="I9758">
        <v>1</v>
      </c>
      <c r="J9758">
        <v>1</v>
      </c>
      <c r="K9758" s="1">
        <v>144532.85</v>
      </c>
      <c r="L9758">
        <v>1</v>
      </c>
      <c r="M9758">
        <v>15</v>
      </c>
      <c r="N9758">
        <v>3105</v>
      </c>
      <c r="O9758">
        <v>8</v>
      </c>
      <c r="P9758">
        <v>92</v>
      </c>
      <c r="Q9758">
        <v>0.53333333333333333</v>
      </c>
      <c r="R9758">
        <v>46575</v>
      </c>
      <c r="S9758" t="str" cm="1">
        <f t="array" ref="S9758">_xlfn.IFS(E9761&lt;30,"18-29",E9761&lt;45,"30-44",TRUE,"45+")</f>
        <v>18-29</v>
      </c>
      <c r="T9758" t="str" cm="1">
        <f t="array" ref="T9758">_xlfn.IFS(F9758&lt;=2,"0-2 Years",F9758&lt;=5,"3-5 Years",F9758&lt;=8,"6-8 Years",TRUE,"9-10 Years")</f>
        <v>6-8 Years</v>
      </c>
      <c r="U9758" t="str" cm="1">
        <f t="array" ref="U9758">_xlfn.IFS(P9758&gt;60,"High Risk",P9758&gt;30,"Medium Risk",TRUE,"Low Risk")</f>
        <v>High Risk</v>
      </c>
      <c r="V9758">
        <f t="shared" si="152"/>
        <v>2</v>
      </c>
    </row>
    <row r="9759" spans="1:22" hidden="1" x14ac:dyDescent="0.2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 s="2">
        <v>99760.84</v>
      </c>
      <c r="H9759">
        <v>1</v>
      </c>
      <c r="I9759">
        <v>1</v>
      </c>
      <c r="J9759">
        <v>1</v>
      </c>
      <c r="K9759" s="1">
        <v>13591.52</v>
      </c>
      <c r="L9759">
        <v>0</v>
      </c>
      <c r="M9759">
        <v>15</v>
      </c>
      <c r="N9759">
        <v>3000</v>
      </c>
      <c r="O9759">
        <v>6</v>
      </c>
      <c r="P9759">
        <v>102</v>
      </c>
      <c r="Q9759">
        <v>0.4</v>
      </c>
      <c r="R9759">
        <v>45000</v>
      </c>
      <c r="S9759" t="str" cm="1">
        <f t="array" ref="S9759">_xlfn.IFS(E9762&lt;30,"18-29",E9762&lt;45,"30-44",TRUE,"45+")</f>
        <v>30-44</v>
      </c>
      <c r="T9759" t="str" cm="1">
        <f t="array" ref="T9759">_xlfn.IFS(F9759&lt;=2,"0-2 Years",F9759&lt;=5,"3-5 Years",F9759&lt;=8,"6-8 Years",TRUE,"9-10 Years")</f>
        <v>6-8 Years</v>
      </c>
      <c r="U9759" t="str" cm="1">
        <f t="array" ref="U9759">_xlfn.IFS(P9759&gt;60,"High Risk",P9759&gt;30,"Medium Risk",TRUE,"Low Risk")</f>
        <v>High Risk</v>
      </c>
      <c r="V9759">
        <f t="shared" si="152"/>
        <v>2</v>
      </c>
    </row>
    <row r="9760" spans="1:22" hidden="1" x14ac:dyDescent="0.2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 s="2">
        <v>125890.72</v>
      </c>
      <c r="H9760">
        <v>1</v>
      </c>
      <c r="I9760">
        <v>1</v>
      </c>
      <c r="J9760">
        <v>1</v>
      </c>
      <c r="K9760" s="1">
        <v>74854.97</v>
      </c>
      <c r="L9760">
        <v>0</v>
      </c>
      <c r="M9760">
        <v>9</v>
      </c>
      <c r="N9760">
        <v>3633</v>
      </c>
      <c r="O9760">
        <v>3</v>
      </c>
      <c r="P9760">
        <v>94</v>
      </c>
      <c r="Q9760">
        <v>0.33333333333333331</v>
      </c>
      <c r="R9760">
        <v>32697</v>
      </c>
      <c r="S9760" t="str" cm="1">
        <f t="array" ref="S9760">_xlfn.IFS(E9763&lt;30,"18-29",E9763&lt;45,"30-44",TRUE,"45+")</f>
        <v>45+</v>
      </c>
      <c r="T9760" t="str" cm="1">
        <f t="array" ref="T9760">_xlfn.IFS(F9760&lt;=2,"0-2 Years",F9760&lt;=5,"3-5 Years",F9760&lt;=8,"6-8 Years",TRUE,"9-10 Years")</f>
        <v>3-5 Years</v>
      </c>
      <c r="U9760" t="str" cm="1">
        <f t="array" ref="U9760">_xlfn.IFS(P9760&gt;60,"High Risk",P9760&gt;30,"Medium Risk",TRUE,"Low Risk")</f>
        <v>High Risk</v>
      </c>
      <c r="V9760">
        <f t="shared" si="152"/>
        <v>2</v>
      </c>
    </row>
    <row r="9761" spans="1:22" x14ac:dyDescent="0.2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 s="2">
        <v>0</v>
      </c>
      <c r="H9761">
        <v>2</v>
      </c>
      <c r="I9761">
        <v>1</v>
      </c>
      <c r="J9761">
        <v>0</v>
      </c>
      <c r="K9761" s="1">
        <v>125451.01</v>
      </c>
      <c r="L9761">
        <v>0</v>
      </c>
      <c r="M9761">
        <v>24</v>
      </c>
      <c r="N9761">
        <v>4863</v>
      </c>
      <c r="O9761">
        <v>10</v>
      </c>
      <c r="P9761">
        <v>18</v>
      </c>
      <c r="Q9761">
        <v>0.41666666666666669</v>
      </c>
      <c r="R9761">
        <v>116712</v>
      </c>
      <c r="S9761" t="str" cm="1">
        <f t="array" ref="S9761">_xlfn.IFS(E9764&lt;30,"18-29",E9764&lt;45,"30-44",TRUE,"45+")</f>
        <v>18-29</v>
      </c>
      <c r="T9761" t="str" cm="1">
        <f t="array" ref="T9761">_xlfn.IFS(F9761&lt;=2,"0-2 Years",F9761&lt;=5,"3-5 Years",F9761&lt;=8,"6-8 Years",TRUE,"9-10 Years")</f>
        <v>0-2 Years</v>
      </c>
      <c r="U9761" t="str" cm="1">
        <f t="array" ref="U9761">_xlfn.IFS(P9761&gt;60,"High Risk",P9761&gt;30,"Medium Risk",TRUE,"Low Risk")</f>
        <v>Low Risk</v>
      </c>
      <c r="V9761">
        <f t="shared" si="152"/>
        <v>7</v>
      </c>
    </row>
    <row r="9762" spans="1:22" x14ac:dyDescent="0.2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 s="2">
        <v>119148.55</v>
      </c>
      <c r="H9762">
        <v>1</v>
      </c>
      <c r="I9762">
        <v>0</v>
      </c>
      <c r="J9762">
        <v>0</v>
      </c>
      <c r="K9762" s="1">
        <v>149740.22</v>
      </c>
      <c r="L9762">
        <v>0</v>
      </c>
      <c r="M9762">
        <v>24</v>
      </c>
      <c r="N9762">
        <v>931</v>
      </c>
      <c r="O9762">
        <v>9</v>
      </c>
      <c r="P9762">
        <v>64</v>
      </c>
      <c r="Q9762">
        <v>0.375</v>
      </c>
      <c r="R9762">
        <v>22344</v>
      </c>
      <c r="S9762" t="str" cm="1">
        <f t="array" ref="S9762">_xlfn.IFS(E9765&lt;30,"18-29",E9765&lt;45,"30-44",TRUE,"45+")</f>
        <v>18-29</v>
      </c>
      <c r="T9762" t="str" cm="1">
        <f t="array" ref="T9762">_xlfn.IFS(F9762&lt;=2,"0-2 Years",F9762&lt;=5,"3-5 Years",F9762&lt;=8,"6-8 Years",TRUE,"9-10 Years")</f>
        <v>0-2 Years</v>
      </c>
      <c r="U9762" t="str" cm="1">
        <f t="array" ref="U9762">_xlfn.IFS(P9762&gt;60,"High Risk",P9762&gt;30,"Medium Risk",TRUE,"Low Risk")</f>
        <v>High Risk</v>
      </c>
      <c r="V9762">
        <f t="shared" si="152"/>
        <v>6</v>
      </c>
    </row>
    <row r="9763" spans="1:22" hidden="1" x14ac:dyDescent="0.2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 s="2">
        <v>72948.58</v>
      </c>
      <c r="H9763">
        <v>2</v>
      </c>
      <c r="I9763">
        <v>1</v>
      </c>
      <c r="J9763">
        <v>1</v>
      </c>
      <c r="K9763" s="1">
        <v>17355.36</v>
      </c>
      <c r="L9763">
        <v>0</v>
      </c>
      <c r="M9763">
        <v>16</v>
      </c>
      <c r="N9763">
        <v>2829</v>
      </c>
      <c r="O9763">
        <v>10</v>
      </c>
      <c r="P9763">
        <v>1</v>
      </c>
      <c r="Q9763">
        <v>0.625</v>
      </c>
      <c r="R9763">
        <v>45264</v>
      </c>
      <c r="S9763" t="str" cm="1">
        <f t="array" ref="S9763">_xlfn.IFS(E9766&lt;30,"18-29",E9766&lt;45,"30-44",TRUE,"45+")</f>
        <v>30-44</v>
      </c>
      <c r="T9763" t="str" cm="1">
        <f t="array" ref="T9763">_xlfn.IFS(F9763&lt;=2,"0-2 Years",F9763&lt;=5,"3-5 Years",F9763&lt;=8,"6-8 Years",TRUE,"9-10 Years")</f>
        <v>0-2 Years</v>
      </c>
      <c r="U9763" t="str" cm="1">
        <f t="array" ref="U9763">_xlfn.IFS(P9763&gt;60,"High Risk",P9763&gt;30,"Medium Risk",TRUE,"Low Risk")</f>
        <v>Low Risk</v>
      </c>
      <c r="V9763">
        <f t="shared" si="152"/>
        <v>2</v>
      </c>
    </row>
    <row r="9764" spans="1:22" hidden="1" x14ac:dyDescent="0.2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 s="2">
        <v>133974.35999999999</v>
      </c>
      <c r="H9764">
        <v>2</v>
      </c>
      <c r="I9764">
        <v>1</v>
      </c>
      <c r="J9764">
        <v>0</v>
      </c>
      <c r="K9764" s="1">
        <v>50294.09</v>
      </c>
      <c r="L9764">
        <v>0</v>
      </c>
      <c r="M9764">
        <v>18</v>
      </c>
      <c r="N9764">
        <v>347</v>
      </c>
      <c r="O9764">
        <v>4</v>
      </c>
      <c r="P9764">
        <v>32</v>
      </c>
      <c r="Q9764">
        <v>0.22222222222222221</v>
      </c>
      <c r="R9764">
        <v>6246</v>
      </c>
      <c r="S9764" t="str" cm="1">
        <f t="array" ref="S9764">_xlfn.IFS(E9767&lt;30,"18-29",E9767&lt;45,"30-44",TRUE,"45+")</f>
        <v>45+</v>
      </c>
      <c r="T9764" t="str" cm="1">
        <f t="array" ref="T9764">_xlfn.IFS(F9764&lt;=2,"0-2 Years",F9764&lt;=5,"3-5 Years",F9764&lt;=8,"6-8 Years",TRUE,"9-10 Years")</f>
        <v>6-8 Years</v>
      </c>
      <c r="U9764" t="str" cm="1">
        <f t="array" ref="U9764">_xlfn.IFS(P9764&gt;60,"High Risk",P9764&gt;30,"Medium Risk",TRUE,"Low Risk")</f>
        <v>Medium Risk</v>
      </c>
      <c r="V9764">
        <f t="shared" si="152"/>
        <v>3</v>
      </c>
    </row>
    <row r="9765" spans="1:22" x14ac:dyDescent="0.2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 s="2">
        <v>154483.98000000001</v>
      </c>
      <c r="H9765">
        <v>1</v>
      </c>
      <c r="I9765">
        <v>1</v>
      </c>
      <c r="J9765">
        <v>0</v>
      </c>
      <c r="K9765" s="1">
        <v>156394.74</v>
      </c>
      <c r="L9765">
        <v>0</v>
      </c>
      <c r="M9765">
        <v>24</v>
      </c>
      <c r="N9765">
        <v>4963</v>
      </c>
      <c r="O9765">
        <v>3</v>
      </c>
      <c r="P9765">
        <v>55</v>
      </c>
      <c r="Q9765">
        <v>0.125</v>
      </c>
      <c r="R9765">
        <v>119112</v>
      </c>
      <c r="S9765" t="str" cm="1">
        <f t="array" ref="S9765">_xlfn.IFS(E9768&lt;30,"18-29",E9768&lt;45,"30-44",TRUE,"45+")</f>
        <v>30-44</v>
      </c>
      <c r="T9765" t="str" cm="1">
        <f t="array" ref="T9765">_xlfn.IFS(F9765&lt;=2,"0-2 Years",F9765&lt;=5,"3-5 Years",F9765&lt;=8,"6-8 Years",TRUE,"9-10 Years")</f>
        <v>0-2 Years</v>
      </c>
      <c r="U9765" t="str" cm="1">
        <f t="array" ref="U9765">_xlfn.IFS(P9765&gt;60,"High Risk",P9765&gt;30,"Medium Risk",TRUE,"Low Risk")</f>
        <v>Medium Risk</v>
      </c>
      <c r="V9765">
        <f t="shared" si="152"/>
        <v>6</v>
      </c>
    </row>
    <row r="9766" spans="1:22" hidden="1" x14ac:dyDescent="0.2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 s="2">
        <v>98627.13</v>
      </c>
      <c r="H9766">
        <v>2</v>
      </c>
      <c r="I9766">
        <v>0</v>
      </c>
      <c r="J9766">
        <v>0</v>
      </c>
      <c r="K9766" s="1">
        <v>77977.69</v>
      </c>
      <c r="L9766">
        <v>0</v>
      </c>
      <c r="M9766">
        <v>30</v>
      </c>
      <c r="N9766">
        <v>4632</v>
      </c>
      <c r="O9766">
        <v>3</v>
      </c>
      <c r="P9766">
        <v>139</v>
      </c>
      <c r="Q9766">
        <v>0.1</v>
      </c>
      <c r="R9766">
        <v>138960</v>
      </c>
      <c r="S9766" t="str" cm="1">
        <f t="array" ref="S9766">_xlfn.IFS(E9769&lt;30,"18-29",E9769&lt;45,"30-44",TRUE,"45+")</f>
        <v>30-44</v>
      </c>
      <c r="T9766" t="str" cm="1">
        <f t="array" ref="T9766">_xlfn.IFS(F9766&lt;=2,"0-2 Years",F9766&lt;=5,"3-5 Years",F9766&lt;=8,"6-8 Years",TRUE,"9-10 Years")</f>
        <v>9-10 Years</v>
      </c>
      <c r="U9766" t="str" cm="1">
        <f t="array" ref="U9766">_xlfn.IFS(P9766&gt;60,"High Risk",P9766&gt;30,"Medium Risk",TRUE,"Low Risk")</f>
        <v>High Risk</v>
      </c>
      <c r="V9766">
        <f t="shared" si="152"/>
        <v>3</v>
      </c>
    </row>
    <row r="9767" spans="1:22" hidden="1" x14ac:dyDescent="0.2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 s="2">
        <v>136770.67000000001</v>
      </c>
      <c r="H9767">
        <v>1</v>
      </c>
      <c r="I9767">
        <v>0</v>
      </c>
      <c r="J9767">
        <v>1</v>
      </c>
      <c r="K9767" s="1">
        <v>43678.06</v>
      </c>
      <c r="L9767">
        <v>0</v>
      </c>
      <c r="M9767">
        <v>5</v>
      </c>
      <c r="N9767">
        <v>4313</v>
      </c>
      <c r="O9767">
        <v>7</v>
      </c>
      <c r="P9767">
        <v>88</v>
      </c>
      <c r="Q9767">
        <v>1</v>
      </c>
      <c r="R9767">
        <v>21565</v>
      </c>
      <c r="S9767" t="str" cm="1">
        <f t="array" ref="S9767">_xlfn.IFS(E9770&lt;30,"18-29",E9770&lt;45,"30-44",TRUE,"45+")</f>
        <v>45+</v>
      </c>
      <c r="T9767" t="str" cm="1">
        <f t="array" ref="T9767">_xlfn.IFS(F9767&lt;=2,"0-2 Years",F9767&lt;=5,"3-5 Years",F9767&lt;=8,"6-8 Years",TRUE,"9-10 Years")</f>
        <v>0-2 Years</v>
      </c>
      <c r="U9767" t="str" cm="1">
        <f t="array" ref="U9767">_xlfn.IFS(P9767&gt;60,"High Risk",P9767&gt;30,"Medium Risk",TRUE,"Low Risk")</f>
        <v>High Risk</v>
      </c>
      <c r="V9767">
        <f t="shared" si="152"/>
        <v>4</v>
      </c>
    </row>
    <row r="9768" spans="1:22" hidden="1" x14ac:dyDescent="0.2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 s="2">
        <v>95252.72</v>
      </c>
      <c r="H9768">
        <v>1</v>
      </c>
      <c r="I9768">
        <v>1</v>
      </c>
      <c r="J9768">
        <v>0</v>
      </c>
      <c r="K9768" s="1">
        <v>13906.34</v>
      </c>
      <c r="L9768">
        <v>0</v>
      </c>
      <c r="M9768">
        <v>19</v>
      </c>
      <c r="N9768">
        <v>4636</v>
      </c>
      <c r="O9768">
        <v>9</v>
      </c>
      <c r="P9768">
        <v>148</v>
      </c>
      <c r="Q9768">
        <v>0.47368421052631576</v>
      </c>
      <c r="R9768">
        <v>88084</v>
      </c>
      <c r="S9768" t="str" cm="1">
        <f t="array" ref="S9768">_xlfn.IFS(E9771&lt;30,"18-29",E9771&lt;45,"30-44",TRUE,"45+")</f>
        <v>30-44</v>
      </c>
      <c r="T9768" t="str" cm="1">
        <f t="array" ref="T9768">_xlfn.IFS(F9768&lt;=2,"0-2 Years",F9768&lt;=5,"3-5 Years",F9768&lt;=8,"6-8 Years",TRUE,"9-10 Years")</f>
        <v>3-5 Years</v>
      </c>
      <c r="U9768" t="str" cm="1">
        <f t="array" ref="U9768">_xlfn.IFS(P9768&gt;60,"High Risk",P9768&gt;30,"Medium Risk",TRUE,"Low Risk")</f>
        <v>High Risk</v>
      </c>
      <c r="V9768">
        <f t="shared" si="152"/>
        <v>5</v>
      </c>
    </row>
    <row r="9769" spans="1:22" hidden="1" x14ac:dyDescent="0.2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 s="2">
        <v>117413.95</v>
      </c>
      <c r="H9769">
        <v>1</v>
      </c>
      <c r="I9769">
        <v>1</v>
      </c>
      <c r="J9769">
        <v>1</v>
      </c>
      <c r="K9769" s="1">
        <v>12766.74</v>
      </c>
      <c r="L9769">
        <v>0</v>
      </c>
      <c r="M9769">
        <v>28</v>
      </c>
      <c r="N9769">
        <v>866</v>
      </c>
      <c r="O9769">
        <v>4</v>
      </c>
      <c r="P9769">
        <v>61</v>
      </c>
      <c r="Q9769">
        <v>0.14285714285714285</v>
      </c>
      <c r="R9769">
        <v>24248</v>
      </c>
      <c r="S9769" t="str" cm="1">
        <f t="array" ref="S9769">_xlfn.IFS(E9772&lt;30,"18-29",E9772&lt;45,"30-44",TRUE,"45+")</f>
        <v>45+</v>
      </c>
      <c r="T9769" t="str" cm="1">
        <f t="array" ref="T9769">_xlfn.IFS(F9769&lt;=2,"0-2 Years",F9769&lt;=5,"3-5 Years",F9769&lt;=8,"6-8 Years",TRUE,"9-10 Years")</f>
        <v>3-5 Years</v>
      </c>
      <c r="U9769" t="str" cm="1">
        <f t="array" ref="U9769">_xlfn.IFS(P9769&gt;60,"High Risk",P9769&gt;30,"Medium Risk",TRUE,"Low Risk")</f>
        <v>High Risk</v>
      </c>
      <c r="V9769">
        <f t="shared" si="152"/>
        <v>2</v>
      </c>
    </row>
    <row r="9770" spans="1:22" hidden="1" x14ac:dyDescent="0.2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 s="2">
        <v>137986.57999999999</v>
      </c>
      <c r="H9770">
        <v>2</v>
      </c>
      <c r="I9770">
        <v>0</v>
      </c>
      <c r="J9770">
        <v>1</v>
      </c>
      <c r="K9770" s="1">
        <v>51308.54</v>
      </c>
      <c r="L9770">
        <v>1</v>
      </c>
      <c r="M9770">
        <v>20</v>
      </c>
      <c r="N9770">
        <v>630</v>
      </c>
      <c r="O9770">
        <v>6</v>
      </c>
      <c r="P9770">
        <v>32</v>
      </c>
      <c r="Q9770">
        <v>0.3</v>
      </c>
      <c r="R9770">
        <v>12600</v>
      </c>
      <c r="S9770" t="str" cm="1">
        <f t="array" ref="S9770">_xlfn.IFS(E9773&lt;30,"18-29",E9773&lt;45,"30-44",TRUE,"45+")</f>
        <v>30-44</v>
      </c>
      <c r="T9770" t="str" cm="1">
        <f t="array" ref="T9770">_xlfn.IFS(F9770&lt;=2,"0-2 Years",F9770&lt;=5,"3-5 Years",F9770&lt;=8,"6-8 Years",TRUE,"9-10 Years")</f>
        <v>3-5 Years</v>
      </c>
      <c r="U9770" t="str" cm="1">
        <f t="array" ref="U9770">_xlfn.IFS(P9770&gt;60,"High Risk",P9770&gt;30,"Medium Risk",TRUE,"Low Risk")</f>
        <v>Medium Risk</v>
      </c>
      <c r="V9770">
        <f t="shared" si="152"/>
        <v>1</v>
      </c>
    </row>
    <row r="9771" spans="1:22" hidden="1" x14ac:dyDescent="0.2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 s="2">
        <v>143571.51999999999</v>
      </c>
      <c r="H9771">
        <v>1</v>
      </c>
      <c r="I9771">
        <v>0</v>
      </c>
      <c r="J9771">
        <v>0</v>
      </c>
      <c r="K9771" s="1">
        <v>127444.14</v>
      </c>
      <c r="L9771">
        <v>0</v>
      </c>
      <c r="M9771">
        <v>14</v>
      </c>
      <c r="N9771">
        <v>789</v>
      </c>
      <c r="O9771">
        <v>6</v>
      </c>
      <c r="P9771">
        <v>93</v>
      </c>
      <c r="Q9771">
        <v>0.42857142857142855</v>
      </c>
      <c r="R9771">
        <v>11046</v>
      </c>
      <c r="S9771" t="str" cm="1">
        <f t="array" ref="S9771">_xlfn.IFS(E9774&lt;30,"18-29",E9774&lt;45,"30-44",TRUE,"45+")</f>
        <v>30-44</v>
      </c>
      <c r="T9771" t="str" cm="1">
        <f t="array" ref="T9771">_xlfn.IFS(F9771&lt;=2,"0-2 Years",F9771&lt;=5,"3-5 Years",F9771&lt;=8,"6-8 Years",TRUE,"9-10 Years")</f>
        <v>9-10 Years</v>
      </c>
      <c r="U9771" t="str" cm="1">
        <f t="array" ref="U9771">_xlfn.IFS(P9771&gt;60,"High Risk",P9771&gt;30,"Medium Risk",TRUE,"Low Risk")</f>
        <v>High Risk</v>
      </c>
      <c r="V9771">
        <f t="shared" si="152"/>
        <v>5</v>
      </c>
    </row>
    <row r="9772" spans="1:22" x14ac:dyDescent="0.2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 s="2">
        <v>121197.64</v>
      </c>
      <c r="H9772">
        <v>1</v>
      </c>
      <c r="I9772">
        <v>1</v>
      </c>
      <c r="J9772">
        <v>0</v>
      </c>
      <c r="K9772" s="1">
        <v>72577.33</v>
      </c>
      <c r="L9772">
        <v>1</v>
      </c>
      <c r="M9772">
        <v>12</v>
      </c>
      <c r="N9772">
        <v>4922</v>
      </c>
      <c r="O9772">
        <v>4</v>
      </c>
      <c r="P9772">
        <v>87</v>
      </c>
      <c r="Q9772">
        <v>0.33333333333333331</v>
      </c>
      <c r="R9772">
        <v>59064</v>
      </c>
      <c r="S9772" t="str" cm="1">
        <f t="array" ref="S9772">_xlfn.IFS(E9775&lt;30,"18-29",E9775&lt;45,"30-44",TRUE,"45+")</f>
        <v>30-44</v>
      </c>
      <c r="T9772" t="str" cm="1">
        <f t="array" ref="T9772">_xlfn.IFS(F9772&lt;=2,"0-2 Years",F9772&lt;=5,"3-5 Years",F9772&lt;=8,"6-8 Years",TRUE,"9-10 Years")</f>
        <v>3-5 Years</v>
      </c>
      <c r="U9772" t="str" cm="1">
        <f t="array" ref="U9772">_xlfn.IFS(P9772&gt;60,"High Risk",P9772&gt;30,"Medium Risk",TRUE,"Low Risk")</f>
        <v>High Risk</v>
      </c>
      <c r="V9772">
        <f t="shared" si="152"/>
        <v>6</v>
      </c>
    </row>
    <row r="9773" spans="1:22" hidden="1" x14ac:dyDescent="0.2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 s="2">
        <v>121626.9</v>
      </c>
      <c r="H9773">
        <v>1</v>
      </c>
      <c r="I9773">
        <v>1</v>
      </c>
      <c r="J9773">
        <v>1</v>
      </c>
      <c r="K9773" s="1">
        <v>82438.13</v>
      </c>
      <c r="L9773">
        <v>0</v>
      </c>
      <c r="M9773">
        <v>21</v>
      </c>
      <c r="N9773">
        <v>3272</v>
      </c>
      <c r="O9773">
        <v>3</v>
      </c>
      <c r="P9773">
        <v>117</v>
      </c>
      <c r="Q9773">
        <v>0.14285714285714285</v>
      </c>
      <c r="R9773">
        <v>68712</v>
      </c>
      <c r="S9773" t="str" cm="1">
        <f t="array" ref="S9773">_xlfn.IFS(E9776&lt;30,"18-29",E9776&lt;45,"30-44",TRUE,"45+")</f>
        <v>30-44</v>
      </c>
      <c r="T9773" t="str" cm="1">
        <f t="array" ref="T9773">_xlfn.IFS(F9773&lt;=2,"0-2 Years",F9773&lt;=5,"3-5 Years",F9773&lt;=8,"6-8 Years",TRUE,"9-10 Years")</f>
        <v>3-5 Years</v>
      </c>
      <c r="U9773" t="str" cm="1">
        <f t="array" ref="U9773">_xlfn.IFS(P9773&gt;60,"High Risk",P9773&gt;30,"Medium Risk",TRUE,"Low Risk")</f>
        <v>High Risk</v>
      </c>
      <c r="V9773">
        <f t="shared" si="152"/>
        <v>2</v>
      </c>
    </row>
    <row r="9774" spans="1:22" hidden="1" x14ac:dyDescent="0.2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 s="2">
        <v>84440.1</v>
      </c>
      <c r="H9774">
        <v>2</v>
      </c>
      <c r="I9774">
        <v>1</v>
      </c>
      <c r="J9774">
        <v>1</v>
      </c>
      <c r="K9774" s="1">
        <v>60485.98</v>
      </c>
      <c r="L9774">
        <v>0</v>
      </c>
      <c r="M9774">
        <v>27</v>
      </c>
      <c r="N9774">
        <v>4375</v>
      </c>
      <c r="O9774">
        <v>2</v>
      </c>
      <c r="P9774">
        <v>90</v>
      </c>
      <c r="Q9774">
        <v>7.407407407407407E-2</v>
      </c>
      <c r="R9774">
        <v>118125</v>
      </c>
      <c r="S9774" t="str" cm="1">
        <f t="array" ref="S9774">_xlfn.IFS(E9777&lt;30,"18-29",E9777&lt;45,"30-44",TRUE,"45+")</f>
        <v>18-29</v>
      </c>
      <c r="T9774" t="str" cm="1">
        <f t="array" ref="T9774">_xlfn.IFS(F9774&lt;=2,"0-2 Years",F9774&lt;=5,"3-5 Years",F9774&lt;=8,"6-8 Years",TRUE,"9-10 Years")</f>
        <v>0-2 Years</v>
      </c>
      <c r="U9774" t="str" cm="1">
        <f t="array" ref="U9774">_xlfn.IFS(P9774&gt;60,"High Risk",P9774&gt;30,"Medium Risk",TRUE,"Low Risk")</f>
        <v>High Risk</v>
      </c>
      <c r="V9774">
        <f t="shared" si="152"/>
        <v>1</v>
      </c>
    </row>
    <row r="9775" spans="1:22" hidden="1" x14ac:dyDescent="0.2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 s="2">
        <v>0</v>
      </c>
      <c r="H9775">
        <v>2</v>
      </c>
      <c r="I9775">
        <v>1</v>
      </c>
      <c r="J9775">
        <v>1</v>
      </c>
      <c r="K9775" s="1">
        <v>132798.78</v>
      </c>
      <c r="L9775">
        <v>0</v>
      </c>
      <c r="M9775">
        <v>3</v>
      </c>
      <c r="N9775">
        <v>371</v>
      </c>
      <c r="O9775">
        <v>2</v>
      </c>
      <c r="P9775">
        <v>113</v>
      </c>
      <c r="Q9775">
        <v>0.66666666666666663</v>
      </c>
      <c r="R9775">
        <v>1113</v>
      </c>
      <c r="S9775" t="str" cm="1">
        <f t="array" ref="S9775">_xlfn.IFS(E9778&lt;30,"18-29",E9778&lt;45,"30-44",TRUE,"45+")</f>
        <v>18-29</v>
      </c>
      <c r="T9775" t="str" cm="1">
        <f t="array" ref="T9775">_xlfn.IFS(F9775&lt;=2,"0-2 Years",F9775&lt;=5,"3-5 Years",F9775&lt;=8,"6-8 Years",TRUE,"9-10 Years")</f>
        <v>3-5 Years</v>
      </c>
      <c r="U9775" t="str" cm="1">
        <f t="array" ref="U9775">_xlfn.IFS(P9775&gt;60,"High Risk",P9775&gt;30,"Medium Risk",TRUE,"Low Risk")</f>
        <v>High Risk</v>
      </c>
      <c r="V9775">
        <f t="shared" si="152"/>
        <v>3</v>
      </c>
    </row>
    <row r="9776" spans="1:22" x14ac:dyDescent="0.2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 s="2">
        <v>0</v>
      </c>
      <c r="H9776">
        <v>2</v>
      </c>
      <c r="I9776">
        <v>0</v>
      </c>
      <c r="J9776">
        <v>0</v>
      </c>
      <c r="K9776" s="1">
        <v>71823.149999999994</v>
      </c>
      <c r="L9776">
        <v>0</v>
      </c>
      <c r="M9776">
        <v>4</v>
      </c>
      <c r="N9776">
        <v>1635</v>
      </c>
      <c r="O9776">
        <v>8</v>
      </c>
      <c r="P9776">
        <v>48</v>
      </c>
      <c r="Q9776">
        <v>1</v>
      </c>
      <c r="R9776">
        <v>6540</v>
      </c>
      <c r="S9776" t="str" cm="1">
        <f t="array" ref="S9776">_xlfn.IFS(E9779&lt;30,"18-29",E9779&lt;45,"30-44",TRUE,"45+")</f>
        <v>30-44</v>
      </c>
      <c r="T9776" t="str" cm="1">
        <f t="array" ref="T9776">_xlfn.IFS(F9776&lt;=2,"0-2 Years",F9776&lt;=5,"3-5 Years",F9776&lt;=8,"6-8 Years",TRUE,"9-10 Years")</f>
        <v>0-2 Years</v>
      </c>
      <c r="U9776" t="str" cm="1">
        <f t="array" ref="U9776">_xlfn.IFS(P9776&gt;60,"High Risk",P9776&gt;30,"Medium Risk",TRUE,"Low Risk")</f>
        <v>Medium Risk</v>
      </c>
      <c r="V9776">
        <f t="shared" si="152"/>
        <v>7</v>
      </c>
    </row>
    <row r="9777" spans="1:22" hidden="1" x14ac:dyDescent="0.2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 s="2">
        <v>140356.70000000001</v>
      </c>
      <c r="H9777">
        <v>1</v>
      </c>
      <c r="I9777">
        <v>1</v>
      </c>
      <c r="J9777">
        <v>0</v>
      </c>
      <c r="K9777" s="1">
        <v>117144.15</v>
      </c>
      <c r="L9777">
        <v>0</v>
      </c>
      <c r="M9777">
        <v>13</v>
      </c>
      <c r="N9777">
        <v>3582</v>
      </c>
      <c r="O9777">
        <v>9</v>
      </c>
      <c r="P9777">
        <v>151</v>
      </c>
      <c r="Q9777">
        <v>0.69230769230769229</v>
      </c>
      <c r="R9777">
        <v>46566</v>
      </c>
      <c r="S9777" t="str" cm="1">
        <f t="array" ref="S9777">_xlfn.IFS(E9780&lt;30,"18-29",E9780&lt;45,"30-44",TRUE,"45+")</f>
        <v>30-44</v>
      </c>
      <c r="T9777" t="str" cm="1">
        <f t="array" ref="T9777">_xlfn.IFS(F9777&lt;=2,"0-2 Years",F9777&lt;=5,"3-5 Years",F9777&lt;=8,"6-8 Years",TRUE,"9-10 Years")</f>
        <v>3-5 Years</v>
      </c>
      <c r="U9777" t="str" cm="1">
        <f t="array" ref="U9777">_xlfn.IFS(P9777&gt;60,"High Risk",P9777&gt;30,"Medium Risk",TRUE,"Low Risk")</f>
        <v>High Risk</v>
      </c>
      <c r="V9777">
        <f t="shared" si="152"/>
        <v>5</v>
      </c>
    </row>
    <row r="9778" spans="1:22" hidden="1" x14ac:dyDescent="0.2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 s="2">
        <v>0</v>
      </c>
      <c r="H9778">
        <v>2</v>
      </c>
      <c r="I9778">
        <v>1</v>
      </c>
      <c r="J9778">
        <v>1</v>
      </c>
      <c r="K9778" s="1">
        <v>141706.43</v>
      </c>
      <c r="L9778">
        <v>0</v>
      </c>
      <c r="M9778">
        <v>16</v>
      </c>
      <c r="N9778">
        <v>4195</v>
      </c>
      <c r="O9778">
        <v>4</v>
      </c>
      <c r="P9778">
        <v>3</v>
      </c>
      <c r="Q9778">
        <v>0.25</v>
      </c>
      <c r="R9778">
        <v>67120</v>
      </c>
      <c r="S9778" t="str" cm="1">
        <f t="array" ref="S9778">_xlfn.IFS(E9781&lt;30,"18-29",E9781&lt;45,"30-44",TRUE,"45+")</f>
        <v>30-44</v>
      </c>
      <c r="T9778" t="str" cm="1">
        <f t="array" ref="T9778">_xlfn.IFS(F9778&lt;=2,"0-2 Years",F9778&lt;=5,"3-5 Years",F9778&lt;=8,"6-8 Years",TRUE,"9-10 Years")</f>
        <v>6-8 Years</v>
      </c>
      <c r="U9778" t="str" cm="1">
        <f t="array" ref="U9778">_xlfn.IFS(P9778&gt;60,"High Risk",P9778&gt;30,"Medium Risk",TRUE,"Low Risk")</f>
        <v>Low Risk</v>
      </c>
      <c r="V9778">
        <f t="shared" si="152"/>
        <v>3</v>
      </c>
    </row>
    <row r="9779" spans="1:22" hidden="1" x14ac:dyDescent="0.2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 s="2">
        <v>92224.56</v>
      </c>
      <c r="H9779">
        <v>1</v>
      </c>
      <c r="I9779">
        <v>1</v>
      </c>
      <c r="J9779">
        <v>1</v>
      </c>
      <c r="K9779" s="1">
        <v>54517.25</v>
      </c>
      <c r="L9779">
        <v>0</v>
      </c>
      <c r="M9779">
        <v>7</v>
      </c>
      <c r="N9779">
        <v>838</v>
      </c>
      <c r="O9779">
        <v>6</v>
      </c>
      <c r="P9779">
        <v>37</v>
      </c>
      <c r="Q9779">
        <v>0.8571428571428571</v>
      </c>
      <c r="R9779">
        <v>5866</v>
      </c>
      <c r="S9779" t="str" cm="1">
        <f t="array" ref="S9779">_xlfn.IFS(E9782&lt;30,"18-29",E9782&lt;45,"30-44",TRUE,"45+")</f>
        <v>30-44</v>
      </c>
      <c r="T9779" t="str" cm="1">
        <f t="array" ref="T9779">_xlfn.IFS(F9779&lt;=2,"0-2 Years",F9779&lt;=5,"3-5 Years",F9779&lt;=8,"6-8 Years",TRUE,"9-10 Years")</f>
        <v>3-5 Years</v>
      </c>
      <c r="U9779" t="str" cm="1">
        <f t="array" ref="U9779">_xlfn.IFS(P9779&gt;60,"High Risk",P9779&gt;30,"Medium Risk",TRUE,"Low Risk")</f>
        <v>Medium Risk</v>
      </c>
      <c r="V9779">
        <f t="shared" si="152"/>
        <v>2</v>
      </c>
    </row>
    <row r="9780" spans="1:22" x14ac:dyDescent="0.2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 s="2">
        <v>0</v>
      </c>
      <c r="H9780">
        <v>2</v>
      </c>
      <c r="I9780">
        <v>1</v>
      </c>
      <c r="J9780">
        <v>0</v>
      </c>
      <c r="K9780" s="1">
        <v>183147.17</v>
      </c>
      <c r="L9780">
        <v>0</v>
      </c>
      <c r="M9780">
        <v>1</v>
      </c>
      <c r="N9780">
        <v>307</v>
      </c>
      <c r="O9780">
        <v>4</v>
      </c>
      <c r="P9780">
        <v>166</v>
      </c>
      <c r="Q9780">
        <v>1</v>
      </c>
      <c r="R9780">
        <v>307</v>
      </c>
      <c r="S9780" t="str" cm="1">
        <f t="array" ref="S9780">_xlfn.IFS(E9783&lt;30,"18-29",E9783&lt;45,"30-44",TRUE,"45+")</f>
        <v>45+</v>
      </c>
      <c r="T9780" t="str" cm="1">
        <f t="array" ref="T9780">_xlfn.IFS(F9780&lt;=2,"0-2 Years",F9780&lt;=5,"3-5 Years",F9780&lt;=8,"6-8 Years",TRUE,"9-10 Years")</f>
        <v>9-10 Years</v>
      </c>
      <c r="U9780" t="str" cm="1">
        <f t="array" ref="U9780">_xlfn.IFS(P9780&gt;60,"High Risk",P9780&gt;30,"Medium Risk",TRUE,"Low Risk")</f>
        <v>High Risk</v>
      </c>
      <c r="V9780">
        <f t="shared" si="152"/>
        <v>6</v>
      </c>
    </row>
    <row r="9781" spans="1:22" hidden="1" x14ac:dyDescent="0.2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 s="2">
        <v>121355.99</v>
      </c>
      <c r="H9781">
        <v>1</v>
      </c>
      <c r="I9781">
        <v>1</v>
      </c>
      <c r="J9781">
        <v>0</v>
      </c>
      <c r="K9781" s="1">
        <v>138360.29</v>
      </c>
      <c r="L9781">
        <v>0</v>
      </c>
      <c r="M9781">
        <v>3</v>
      </c>
      <c r="N9781">
        <v>4458</v>
      </c>
      <c r="O9781">
        <v>2</v>
      </c>
      <c r="P9781">
        <v>162</v>
      </c>
      <c r="Q9781">
        <v>0.66666666666666663</v>
      </c>
      <c r="R9781">
        <v>13374</v>
      </c>
      <c r="S9781" t="str" cm="1">
        <f t="array" ref="S9781">_xlfn.IFS(E9784&lt;30,"18-29",E9784&lt;45,"30-44",TRUE,"45+")</f>
        <v>18-29</v>
      </c>
      <c r="T9781" t="str" cm="1">
        <f t="array" ref="T9781">_xlfn.IFS(F9781&lt;=2,"0-2 Years",F9781&lt;=5,"3-5 Years",F9781&lt;=8,"6-8 Years",TRUE,"9-10 Years")</f>
        <v>9-10 Years</v>
      </c>
      <c r="U9781" t="str" cm="1">
        <f t="array" ref="U9781">_xlfn.IFS(P9781&gt;60,"High Risk",P9781&gt;30,"Medium Risk",TRUE,"Low Risk")</f>
        <v>High Risk</v>
      </c>
      <c r="V9781">
        <f t="shared" si="152"/>
        <v>5</v>
      </c>
    </row>
    <row r="9782" spans="1:22" hidden="1" x14ac:dyDescent="0.2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 s="2">
        <v>109003.26</v>
      </c>
      <c r="H9782">
        <v>1</v>
      </c>
      <c r="I9782">
        <v>1</v>
      </c>
      <c r="J9782">
        <v>1</v>
      </c>
      <c r="K9782" s="1">
        <v>79580.56</v>
      </c>
      <c r="L9782">
        <v>0</v>
      </c>
      <c r="M9782">
        <v>23</v>
      </c>
      <c r="N9782">
        <v>3479</v>
      </c>
      <c r="O9782">
        <v>1</v>
      </c>
      <c r="P9782">
        <v>145</v>
      </c>
      <c r="Q9782">
        <v>4.3478260869565216E-2</v>
      </c>
      <c r="R9782">
        <v>80017</v>
      </c>
      <c r="S9782" t="str" cm="1">
        <f t="array" ref="S9782">_xlfn.IFS(E9785&lt;30,"18-29",E9785&lt;45,"30-44",TRUE,"45+")</f>
        <v>45+</v>
      </c>
      <c r="T9782" t="str" cm="1">
        <f t="array" ref="T9782">_xlfn.IFS(F9782&lt;=2,"0-2 Years",F9782&lt;=5,"3-5 Years",F9782&lt;=8,"6-8 Years",TRUE,"9-10 Years")</f>
        <v>9-10 Years</v>
      </c>
      <c r="U9782" t="str" cm="1">
        <f t="array" ref="U9782">_xlfn.IFS(P9782&gt;60,"High Risk",P9782&gt;30,"Medium Risk",TRUE,"Low Risk")</f>
        <v>High Risk</v>
      </c>
      <c r="V9782">
        <f t="shared" si="152"/>
        <v>2</v>
      </c>
    </row>
    <row r="9783" spans="1:22" hidden="1" x14ac:dyDescent="0.2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 s="2">
        <v>147341.43</v>
      </c>
      <c r="H9783">
        <v>1</v>
      </c>
      <c r="I9783">
        <v>1</v>
      </c>
      <c r="J9783">
        <v>1</v>
      </c>
      <c r="K9783" s="1">
        <v>157458.60999999999</v>
      </c>
      <c r="L9783">
        <v>1</v>
      </c>
      <c r="M9783">
        <v>8</v>
      </c>
      <c r="N9783">
        <v>440</v>
      </c>
      <c r="O9783">
        <v>6</v>
      </c>
      <c r="P9783">
        <v>165</v>
      </c>
      <c r="Q9783">
        <v>0.75</v>
      </c>
      <c r="R9783">
        <v>3520</v>
      </c>
      <c r="S9783" t="str" cm="1">
        <f t="array" ref="S9783">_xlfn.IFS(E9786&lt;30,"18-29",E9786&lt;45,"30-44",TRUE,"45+")</f>
        <v>30-44</v>
      </c>
      <c r="T9783" t="str" cm="1">
        <f t="array" ref="T9783">_xlfn.IFS(F9783&lt;=2,"0-2 Years",F9783&lt;=5,"3-5 Years",F9783&lt;=8,"6-8 Years",TRUE,"9-10 Years")</f>
        <v>3-5 Years</v>
      </c>
      <c r="U9783" t="str" cm="1">
        <f t="array" ref="U9783">_xlfn.IFS(P9783&gt;60,"High Risk",P9783&gt;30,"Medium Risk",TRUE,"Low Risk")</f>
        <v>High Risk</v>
      </c>
      <c r="V9783">
        <f t="shared" si="152"/>
        <v>3</v>
      </c>
    </row>
    <row r="9784" spans="1:22" hidden="1" x14ac:dyDescent="0.2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 s="2">
        <v>102983.91</v>
      </c>
      <c r="H9784">
        <v>1</v>
      </c>
      <c r="I9784">
        <v>1</v>
      </c>
      <c r="J9784">
        <v>0</v>
      </c>
      <c r="K9784" s="1">
        <v>171770.58</v>
      </c>
      <c r="L9784">
        <v>0</v>
      </c>
      <c r="M9784">
        <v>24</v>
      </c>
      <c r="N9784">
        <v>2349</v>
      </c>
      <c r="O9784">
        <v>4</v>
      </c>
      <c r="P9784">
        <v>42</v>
      </c>
      <c r="Q9784">
        <v>0.16666666666666666</v>
      </c>
      <c r="R9784">
        <v>56376</v>
      </c>
      <c r="S9784" t="str" cm="1">
        <f t="array" ref="S9784">_xlfn.IFS(E9787&lt;30,"18-29",E9787&lt;45,"30-44",TRUE,"45+")</f>
        <v>18-29</v>
      </c>
      <c r="T9784" t="str" cm="1">
        <f t="array" ref="T9784">_xlfn.IFS(F9784&lt;=2,"0-2 Years",F9784&lt;=5,"3-5 Years",F9784&lt;=8,"6-8 Years",TRUE,"9-10 Years")</f>
        <v>6-8 Years</v>
      </c>
      <c r="U9784" t="str" cm="1">
        <f t="array" ref="U9784">_xlfn.IFS(P9784&gt;60,"High Risk",P9784&gt;30,"Medium Risk",TRUE,"Low Risk")</f>
        <v>Medium Risk</v>
      </c>
      <c r="V9784">
        <f t="shared" si="152"/>
        <v>5</v>
      </c>
    </row>
    <row r="9785" spans="1:22" hidden="1" x14ac:dyDescent="0.2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 s="2">
        <v>96252.98</v>
      </c>
      <c r="H9785">
        <v>2</v>
      </c>
      <c r="I9785">
        <v>1</v>
      </c>
      <c r="J9785">
        <v>0</v>
      </c>
      <c r="K9785" s="1">
        <v>104263.82</v>
      </c>
      <c r="L9785">
        <v>0</v>
      </c>
      <c r="M9785">
        <v>20</v>
      </c>
      <c r="N9785">
        <v>2419</v>
      </c>
      <c r="O9785">
        <v>9</v>
      </c>
      <c r="P9785">
        <v>126</v>
      </c>
      <c r="Q9785">
        <v>0.45</v>
      </c>
      <c r="R9785">
        <v>48380</v>
      </c>
      <c r="S9785" t="str" cm="1">
        <f t="array" ref="S9785">_xlfn.IFS(E9788&lt;30,"18-29",E9788&lt;45,"30-44",TRUE,"45+")</f>
        <v>30-44</v>
      </c>
      <c r="T9785" t="str" cm="1">
        <f t="array" ref="T9785">_xlfn.IFS(F9785&lt;=2,"0-2 Years",F9785&lt;=5,"3-5 Years",F9785&lt;=8,"6-8 Years",TRUE,"9-10 Years")</f>
        <v>3-5 Years</v>
      </c>
      <c r="U9785" t="str" cm="1">
        <f t="array" ref="U9785">_xlfn.IFS(P9785&gt;60,"High Risk",P9785&gt;30,"Medium Risk",TRUE,"Low Risk")</f>
        <v>High Risk</v>
      </c>
      <c r="V9785">
        <f t="shared" si="152"/>
        <v>4</v>
      </c>
    </row>
    <row r="9786" spans="1:22" x14ac:dyDescent="0.2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 s="2">
        <v>0</v>
      </c>
      <c r="H9786">
        <v>2</v>
      </c>
      <c r="I9786">
        <v>1</v>
      </c>
      <c r="J9786">
        <v>0</v>
      </c>
      <c r="K9786" s="1">
        <v>167183.07</v>
      </c>
      <c r="L9786">
        <v>1</v>
      </c>
      <c r="M9786">
        <v>25</v>
      </c>
      <c r="N9786">
        <v>3634</v>
      </c>
      <c r="O9786">
        <v>6</v>
      </c>
      <c r="P9786">
        <v>173</v>
      </c>
      <c r="Q9786">
        <v>0.24</v>
      </c>
      <c r="R9786">
        <v>90850</v>
      </c>
      <c r="S9786" t="str" cm="1">
        <f t="array" ref="S9786">_xlfn.IFS(E9789&lt;30,"18-29",E9789&lt;45,"30-44",TRUE,"45+")</f>
        <v>30-44</v>
      </c>
      <c r="T9786" t="str" cm="1">
        <f t="array" ref="T9786">_xlfn.IFS(F9786&lt;=2,"0-2 Years",F9786&lt;=5,"3-5 Years",F9786&lt;=8,"6-8 Years",TRUE,"9-10 Years")</f>
        <v>3-5 Years</v>
      </c>
      <c r="U9786" t="str" cm="1">
        <f t="array" ref="U9786">_xlfn.IFS(P9786&gt;60,"High Risk",P9786&gt;30,"Medium Risk",TRUE,"Low Risk")</f>
        <v>High Risk</v>
      </c>
      <c r="V9786">
        <f t="shared" si="152"/>
        <v>6</v>
      </c>
    </row>
    <row r="9787" spans="1:22" hidden="1" x14ac:dyDescent="0.2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 s="2">
        <v>155879.09</v>
      </c>
      <c r="H9787">
        <v>2</v>
      </c>
      <c r="I9787">
        <v>0</v>
      </c>
      <c r="J9787">
        <v>0</v>
      </c>
      <c r="K9787" s="1">
        <v>70774.97</v>
      </c>
      <c r="L9787">
        <v>0</v>
      </c>
      <c r="M9787">
        <v>7</v>
      </c>
      <c r="N9787">
        <v>3280</v>
      </c>
      <c r="O9787">
        <v>2</v>
      </c>
      <c r="P9787">
        <v>97</v>
      </c>
      <c r="Q9787">
        <v>0.2857142857142857</v>
      </c>
      <c r="R9787">
        <v>22960</v>
      </c>
      <c r="S9787" t="str" cm="1">
        <f t="array" ref="S9787">_xlfn.IFS(E9790&lt;30,"18-29",E9790&lt;45,"30-44",TRUE,"45+")</f>
        <v>18-29</v>
      </c>
      <c r="T9787" t="str" cm="1">
        <f t="array" ref="T9787">_xlfn.IFS(F9787&lt;=2,"0-2 Years",F9787&lt;=5,"3-5 Years",F9787&lt;=8,"6-8 Years",TRUE,"9-10 Years")</f>
        <v>3-5 Years</v>
      </c>
      <c r="U9787" t="str" cm="1">
        <f t="array" ref="U9787">_xlfn.IFS(P9787&gt;60,"High Risk",P9787&gt;30,"Medium Risk",TRUE,"Low Risk")</f>
        <v>High Risk</v>
      </c>
      <c r="V9787">
        <f t="shared" si="152"/>
        <v>3</v>
      </c>
    </row>
    <row r="9788" spans="1:22" hidden="1" x14ac:dyDescent="0.2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 s="2">
        <v>142929.16</v>
      </c>
      <c r="H9788">
        <v>2</v>
      </c>
      <c r="I9788">
        <v>1</v>
      </c>
      <c r="J9788">
        <v>1</v>
      </c>
      <c r="K9788" s="1">
        <v>114869.56</v>
      </c>
      <c r="L9788">
        <v>0</v>
      </c>
      <c r="M9788">
        <v>21</v>
      </c>
      <c r="N9788">
        <v>4987</v>
      </c>
      <c r="O9788">
        <v>3</v>
      </c>
      <c r="P9788">
        <v>138</v>
      </c>
      <c r="Q9788">
        <v>0.14285714285714285</v>
      </c>
      <c r="R9788">
        <v>104727</v>
      </c>
      <c r="S9788" t="str" cm="1">
        <f t="array" ref="S9788">_xlfn.IFS(E9791&lt;30,"18-29",E9791&lt;45,"30-44",TRUE,"45+")</f>
        <v>45+</v>
      </c>
      <c r="T9788" t="str" cm="1">
        <f t="array" ref="T9788">_xlfn.IFS(F9788&lt;=2,"0-2 Years",F9788&lt;=5,"3-5 Years",F9788&lt;=8,"6-8 Years",TRUE,"9-10 Years")</f>
        <v>3-5 Years</v>
      </c>
      <c r="U9788" t="str" cm="1">
        <f t="array" ref="U9788">_xlfn.IFS(P9788&gt;60,"High Risk",P9788&gt;30,"Medium Risk",TRUE,"Low Risk")</f>
        <v>High Risk</v>
      </c>
      <c r="V9788">
        <f t="shared" si="152"/>
        <v>0</v>
      </c>
    </row>
    <row r="9789" spans="1:22" hidden="1" x14ac:dyDescent="0.2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 s="2">
        <v>64082.09</v>
      </c>
      <c r="H9789">
        <v>1</v>
      </c>
      <c r="I9789">
        <v>0</v>
      </c>
      <c r="J9789">
        <v>1</v>
      </c>
      <c r="K9789" s="1">
        <v>109159.58</v>
      </c>
      <c r="L9789">
        <v>0</v>
      </c>
      <c r="M9789">
        <v>1</v>
      </c>
      <c r="N9789">
        <v>3511</v>
      </c>
      <c r="O9789">
        <v>9</v>
      </c>
      <c r="P9789">
        <v>175</v>
      </c>
      <c r="Q9789">
        <v>1</v>
      </c>
      <c r="R9789">
        <v>3511</v>
      </c>
      <c r="S9789" t="str" cm="1">
        <f t="array" ref="S9789">_xlfn.IFS(E9792&lt;30,"18-29",E9792&lt;45,"30-44",TRUE,"45+")</f>
        <v>30-44</v>
      </c>
      <c r="T9789" t="str" cm="1">
        <f t="array" ref="T9789">_xlfn.IFS(F9789&lt;=2,"0-2 Years",F9789&lt;=5,"3-5 Years",F9789&lt;=8,"6-8 Years",TRUE,"9-10 Years")</f>
        <v>6-8 Years</v>
      </c>
      <c r="U9789" t="str" cm="1">
        <f t="array" ref="U9789">_xlfn.IFS(P9789&gt;60,"High Risk",P9789&gt;30,"Medium Risk",TRUE,"Low Risk")</f>
        <v>High Risk</v>
      </c>
      <c r="V9789">
        <f t="shared" si="152"/>
        <v>2</v>
      </c>
    </row>
    <row r="9790" spans="1:22" x14ac:dyDescent="0.2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 s="2">
        <v>0</v>
      </c>
      <c r="H9790">
        <v>1</v>
      </c>
      <c r="I9790">
        <v>1</v>
      </c>
      <c r="J9790">
        <v>0</v>
      </c>
      <c r="K9790" s="1">
        <v>59351.68</v>
      </c>
      <c r="L9790">
        <v>0</v>
      </c>
      <c r="M9790">
        <v>13</v>
      </c>
      <c r="N9790">
        <v>1581</v>
      </c>
      <c r="O9790">
        <v>5</v>
      </c>
      <c r="P9790">
        <v>42</v>
      </c>
      <c r="Q9790">
        <v>0.38461538461538464</v>
      </c>
      <c r="R9790">
        <v>20553</v>
      </c>
      <c r="S9790" t="str" cm="1">
        <f t="array" ref="S9790">_xlfn.IFS(E9793&lt;30,"18-29",E9793&lt;45,"30-44",TRUE,"45+")</f>
        <v>30-44</v>
      </c>
      <c r="T9790" t="str" cm="1">
        <f t="array" ref="T9790">_xlfn.IFS(F9790&lt;=2,"0-2 Years",F9790&lt;=5,"3-5 Years",F9790&lt;=8,"6-8 Years",TRUE,"9-10 Years")</f>
        <v>3-5 Years</v>
      </c>
      <c r="U9790" t="str" cm="1">
        <f t="array" ref="U9790">_xlfn.IFS(P9790&gt;60,"High Risk",P9790&gt;30,"Medium Risk",TRUE,"Low Risk")</f>
        <v>Medium Risk</v>
      </c>
      <c r="V9790">
        <f t="shared" si="152"/>
        <v>8</v>
      </c>
    </row>
    <row r="9791" spans="1:22" hidden="1" x14ac:dyDescent="0.2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 s="2">
        <v>0</v>
      </c>
      <c r="H9791">
        <v>2</v>
      </c>
      <c r="I9791">
        <v>1</v>
      </c>
      <c r="J9791">
        <v>1</v>
      </c>
      <c r="K9791" s="1">
        <v>199657.46</v>
      </c>
      <c r="L9791">
        <v>0</v>
      </c>
      <c r="M9791">
        <v>8</v>
      </c>
      <c r="N9791">
        <v>395</v>
      </c>
      <c r="O9791">
        <v>5</v>
      </c>
      <c r="P9791">
        <v>75</v>
      </c>
      <c r="Q9791">
        <v>0.625</v>
      </c>
      <c r="R9791">
        <v>3160</v>
      </c>
      <c r="S9791" t="str" cm="1">
        <f t="array" ref="S9791">_xlfn.IFS(E9794&lt;30,"18-29",E9794&lt;45,"30-44",TRUE,"45+")</f>
        <v>18-29</v>
      </c>
      <c r="T9791" t="str" cm="1">
        <f t="array" ref="T9791">_xlfn.IFS(F9791&lt;=2,"0-2 Years",F9791&lt;=5,"3-5 Years",F9791&lt;=8,"6-8 Years",TRUE,"9-10 Years")</f>
        <v>0-2 Years</v>
      </c>
      <c r="U9791" t="str" cm="1">
        <f t="array" ref="U9791">_xlfn.IFS(P9791&gt;60,"High Risk",P9791&gt;30,"Medium Risk",TRUE,"Low Risk")</f>
        <v>High Risk</v>
      </c>
      <c r="V9791">
        <f t="shared" si="152"/>
        <v>4</v>
      </c>
    </row>
    <row r="9792" spans="1:22" hidden="1" x14ac:dyDescent="0.2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 s="2">
        <v>0</v>
      </c>
      <c r="H9792">
        <v>2</v>
      </c>
      <c r="I9792">
        <v>1</v>
      </c>
      <c r="J9792">
        <v>1</v>
      </c>
      <c r="K9792" s="1">
        <v>121151.1</v>
      </c>
      <c r="L9792">
        <v>0</v>
      </c>
      <c r="M9792">
        <v>30</v>
      </c>
      <c r="N9792">
        <v>1441</v>
      </c>
      <c r="O9792">
        <v>6</v>
      </c>
      <c r="P9792">
        <v>131</v>
      </c>
      <c r="Q9792">
        <v>0.2</v>
      </c>
      <c r="R9792">
        <v>43230</v>
      </c>
      <c r="S9792" t="str" cm="1">
        <f t="array" ref="S9792">_xlfn.IFS(E9795&lt;30,"18-29",E9795&lt;45,"30-44",TRUE,"45+")</f>
        <v>30-44</v>
      </c>
      <c r="T9792" t="str" cm="1">
        <f t="array" ref="T9792">_xlfn.IFS(F9792&lt;=2,"0-2 Years",F9792&lt;=5,"3-5 Years",F9792&lt;=8,"6-8 Years",TRUE,"9-10 Years")</f>
        <v>0-2 Years</v>
      </c>
      <c r="U9792" t="str" cm="1">
        <f t="array" ref="U9792">_xlfn.IFS(P9792&gt;60,"High Risk",P9792&gt;30,"Medium Risk",TRUE,"Low Risk")</f>
        <v>High Risk</v>
      </c>
      <c r="V9792">
        <f t="shared" si="152"/>
        <v>4</v>
      </c>
    </row>
    <row r="9793" spans="1:22" hidden="1" x14ac:dyDescent="0.2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 s="2">
        <v>118336.95</v>
      </c>
      <c r="H9793">
        <v>1</v>
      </c>
      <c r="I9793">
        <v>1</v>
      </c>
      <c r="J9793">
        <v>0</v>
      </c>
      <c r="K9793" s="1">
        <v>26342.33</v>
      </c>
      <c r="L9793">
        <v>1</v>
      </c>
      <c r="M9793">
        <v>1</v>
      </c>
      <c r="N9793">
        <v>859</v>
      </c>
      <c r="O9793">
        <v>10</v>
      </c>
      <c r="P9793">
        <v>51</v>
      </c>
      <c r="Q9793">
        <v>1</v>
      </c>
      <c r="R9793">
        <v>859</v>
      </c>
      <c r="S9793" t="str" cm="1">
        <f t="array" ref="S9793">_xlfn.IFS(E9796&lt;30,"18-29",E9796&lt;45,"30-44",TRUE,"45+")</f>
        <v>18-29</v>
      </c>
      <c r="T9793" t="str" cm="1">
        <f t="array" ref="T9793">_xlfn.IFS(F9793&lt;=2,"0-2 Years",F9793&lt;=5,"3-5 Years",F9793&lt;=8,"6-8 Years",TRUE,"9-10 Years")</f>
        <v>6-8 Years</v>
      </c>
      <c r="U9793" t="str" cm="1">
        <f t="array" ref="U9793">_xlfn.IFS(P9793&gt;60,"High Risk",P9793&gt;30,"Medium Risk",TRUE,"Low Risk")</f>
        <v>Medium Risk</v>
      </c>
      <c r="V9793">
        <f t="shared" si="152"/>
        <v>5</v>
      </c>
    </row>
    <row r="9794" spans="1:22" hidden="1" x14ac:dyDescent="0.2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 s="2">
        <v>168253.21</v>
      </c>
      <c r="H9794">
        <v>1</v>
      </c>
      <c r="I9794">
        <v>1</v>
      </c>
      <c r="J9794">
        <v>1</v>
      </c>
      <c r="K9794" s="1">
        <v>102799.14</v>
      </c>
      <c r="L9794">
        <v>0</v>
      </c>
      <c r="M9794">
        <v>19</v>
      </c>
      <c r="N9794">
        <v>1800</v>
      </c>
      <c r="O9794">
        <v>7</v>
      </c>
      <c r="P9794">
        <v>10</v>
      </c>
      <c r="Q9794">
        <v>0.36842105263157893</v>
      </c>
      <c r="R9794">
        <v>34200</v>
      </c>
      <c r="S9794" t="str" cm="1">
        <f t="array" ref="S9794">_xlfn.IFS(E9797&lt;30,"18-29",E9797&lt;45,"30-44",TRUE,"45+")</f>
        <v>30-44</v>
      </c>
      <c r="T9794" t="str" cm="1">
        <f t="array" ref="T9794">_xlfn.IFS(F9794&lt;=2,"0-2 Years",F9794&lt;=5,"3-5 Years",F9794&lt;=8,"6-8 Years",TRUE,"9-10 Years")</f>
        <v>6-8 Years</v>
      </c>
      <c r="U9794" t="str" cm="1">
        <f t="array" ref="U9794">_xlfn.IFS(P9794&gt;60,"High Risk",P9794&gt;30,"Medium Risk",TRUE,"Low Risk")</f>
        <v>Low Risk</v>
      </c>
      <c r="V9794">
        <f t="shared" si="152"/>
        <v>2</v>
      </c>
    </row>
    <row r="9795" spans="1:22" x14ac:dyDescent="0.2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 s="2">
        <v>101979.16</v>
      </c>
      <c r="H9795">
        <v>1</v>
      </c>
      <c r="I9795">
        <v>1</v>
      </c>
      <c r="J9795">
        <v>0</v>
      </c>
      <c r="K9795" s="1">
        <v>90928.48</v>
      </c>
      <c r="L9795">
        <v>0</v>
      </c>
      <c r="M9795">
        <v>5</v>
      </c>
      <c r="N9795">
        <v>3670</v>
      </c>
      <c r="O9795">
        <v>6</v>
      </c>
      <c r="P9795">
        <v>92</v>
      </c>
      <c r="Q9795">
        <v>1</v>
      </c>
      <c r="R9795">
        <v>18350</v>
      </c>
      <c r="S9795" t="str" cm="1">
        <f t="array" ref="S9795">_xlfn.IFS(E9798&lt;30,"18-29",E9798&lt;45,"30-44",TRUE,"45+")</f>
        <v>18-29</v>
      </c>
      <c r="T9795" t="str" cm="1">
        <f t="array" ref="T9795">_xlfn.IFS(F9795&lt;=2,"0-2 Years",F9795&lt;=5,"3-5 Years",F9795&lt;=8,"6-8 Years",TRUE,"9-10 Years")</f>
        <v>0-2 Years</v>
      </c>
      <c r="U9795" t="str" cm="1">
        <f t="array" ref="U9795">_xlfn.IFS(P9795&gt;60,"High Risk",P9795&gt;30,"Medium Risk",TRUE,"Low Risk")</f>
        <v>High Risk</v>
      </c>
      <c r="V9795">
        <f t="shared" ref="V9795:V9858" si="153">IF(J9795=0,3,0)+IF(G9795=0,3,0)+IF(H9795=1,2,0)+IF(E9795&gt;45,1,0)+IF(F9795&lt;3,1,0)</f>
        <v>6</v>
      </c>
    </row>
    <row r="9796" spans="1:22" hidden="1" x14ac:dyDescent="0.2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 s="2">
        <v>164902.43</v>
      </c>
      <c r="H9796">
        <v>1</v>
      </c>
      <c r="I9796">
        <v>0</v>
      </c>
      <c r="J9796">
        <v>0</v>
      </c>
      <c r="K9796" s="1">
        <v>141152.28</v>
      </c>
      <c r="L9796">
        <v>0</v>
      </c>
      <c r="M9796">
        <v>9</v>
      </c>
      <c r="N9796">
        <v>2562</v>
      </c>
      <c r="O9796">
        <v>4</v>
      </c>
      <c r="P9796">
        <v>114</v>
      </c>
      <c r="Q9796">
        <v>0.44444444444444442</v>
      </c>
      <c r="R9796">
        <v>23058</v>
      </c>
      <c r="S9796" t="str" cm="1">
        <f t="array" ref="S9796">_xlfn.IFS(E9799&lt;30,"18-29",E9799&lt;45,"30-44",TRUE,"45+")</f>
        <v>30-44</v>
      </c>
      <c r="T9796" t="str" cm="1">
        <f t="array" ref="T9796">_xlfn.IFS(F9796&lt;=2,"0-2 Years",F9796&lt;=5,"3-5 Years",F9796&lt;=8,"6-8 Years",TRUE,"9-10 Years")</f>
        <v>3-5 Years</v>
      </c>
      <c r="U9796" t="str" cm="1">
        <f t="array" ref="U9796">_xlfn.IFS(P9796&gt;60,"High Risk",P9796&gt;30,"Medium Risk",TRUE,"Low Risk")</f>
        <v>High Risk</v>
      </c>
      <c r="V9796">
        <f t="shared" si="153"/>
        <v>5</v>
      </c>
    </row>
    <row r="9797" spans="1:22" x14ac:dyDescent="0.2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 s="2">
        <v>0</v>
      </c>
      <c r="H9797">
        <v>2</v>
      </c>
      <c r="I9797">
        <v>1</v>
      </c>
      <c r="J9797">
        <v>0</v>
      </c>
      <c r="K9797" s="1">
        <v>105568.6</v>
      </c>
      <c r="L9797">
        <v>0</v>
      </c>
      <c r="M9797">
        <v>29</v>
      </c>
      <c r="N9797">
        <v>2265</v>
      </c>
      <c r="O9797">
        <v>10</v>
      </c>
      <c r="P9797">
        <v>29</v>
      </c>
      <c r="Q9797">
        <v>0.34482758620689657</v>
      </c>
      <c r="R9797">
        <v>65685</v>
      </c>
      <c r="S9797" t="str" cm="1">
        <f t="array" ref="S9797">_xlfn.IFS(E9800&lt;30,"18-29",E9800&lt;45,"30-44",TRUE,"45+")</f>
        <v>30-44</v>
      </c>
      <c r="T9797" t="str" cm="1">
        <f t="array" ref="T9797">_xlfn.IFS(F9797&lt;=2,"0-2 Years",F9797&lt;=5,"3-5 Years",F9797&lt;=8,"6-8 Years",TRUE,"9-10 Years")</f>
        <v>0-2 Years</v>
      </c>
      <c r="U9797" t="str" cm="1">
        <f t="array" ref="U9797">_xlfn.IFS(P9797&gt;60,"High Risk",P9797&gt;30,"Medium Risk",TRUE,"Low Risk")</f>
        <v>Low Risk</v>
      </c>
      <c r="V9797">
        <f t="shared" si="153"/>
        <v>7</v>
      </c>
    </row>
    <row r="9798" spans="1:22" hidden="1" x14ac:dyDescent="0.2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 s="2">
        <v>111812.52</v>
      </c>
      <c r="H9798">
        <v>2</v>
      </c>
      <c r="I9798">
        <v>1</v>
      </c>
      <c r="J9798">
        <v>1</v>
      </c>
      <c r="K9798" s="1">
        <v>183045.46</v>
      </c>
      <c r="L9798">
        <v>0</v>
      </c>
      <c r="M9798">
        <v>21</v>
      </c>
      <c r="N9798">
        <v>437</v>
      </c>
      <c r="O9798">
        <v>6</v>
      </c>
      <c r="P9798">
        <v>155</v>
      </c>
      <c r="Q9798">
        <v>0.2857142857142857</v>
      </c>
      <c r="R9798">
        <v>9177</v>
      </c>
      <c r="S9798" t="str" cm="1">
        <f t="array" ref="S9798">_xlfn.IFS(E9801&lt;30,"18-29",E9801&lt;45,"30-44",TRUE,"45+")</f>
        <v>45+</v>
      </c>
      <c r="T9798" t="str" cm="1">
        <f t="array" ref="T9798">_xlfn.IFS(F9798&lt;=2,"0-2 Years",F9798&lt;=5,"3-5 Years",F9798&lt;=8,"6-8 Years",TRUE,"9-10 Years")</f>
        <v>9-10 Years</v>
      </c>
      <c r="U9798" t="str" cm="1">
        <f t="array" ref="U9798">_xlfn.IFS(P9798&gt;60,"High Risk",P9798&gt;30,"Medium Risk",TRUE,"Low Risk")</f>
        <v>High Risk</v>
      </c>
      <c r="V9798">
        <f t="shared" si="153"/>
        <v>0</v>
      </c>
    </row>
    <row r="9799" spans="1:22" hidden="1" x14ac:dyDescent="0.2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 s="2">
        <v>0</v>
      </c>
      <c r="H9799">
        <v>2</v>
      </c>
      <c r="I9799">
        <v>1</v>
      </c>
      <c r="J9799">
        <v>1</v>
      </c>
      <c r="K9799" s="1">
        <v>194792.42</v>
      </c>
      <c r="L9799">
        <v>0</v>
      </c>
      <c r="M9799">
        <v>2</v>
      </c>
      <c r="N9799">
        <v>1538</v>
      </c>
      <c r="O9799">
        <v>7</v>
      </c>
      <c r="P9799">
        <v>67</v>
      </c>
      <c r="Q9799">
        <v>1</v>
      </c>
      <c r="R9799">
        <v>3076</v>
      </c>
      <c r="S9799" t="str" cm="1">
        <f t="array" ref="S9799">_xlfn.IFS(E9802&lt;30,"18-29",E9802&lt;45,"30-44",TRUE,"45+")</f>
        <v>30-44</v>
      </c>
      <c r="T9799" t="str" cm="1">
        <f t="array" ref="T9799">_xlfn.IFS(F9799&lt;=2,"0-2 Years",F9799&lt;=5,"3-5 Years",F9799&lt;=8,"6-8 Years",TRUE,"9-10 Years")</f>
        <v>9-10 Years</v>
      </c>
      <c r="U9799" t="str" cm="1">
        <f t="array" ref="U9799">_xlfn.IFS(P9799&gt;60,"High Risk",P9799&gt;30,"Medium Risk",TRUE,"Low Risk")</f>
        <v>High Risk</v>
      </c>
      <c r="V9799">
        <f t="shared" si="153"/>
        <v>3</v>
      </c>
    </row>
    <row r="9800" spans="1:22" hidden="1" x14ac:dyDescent="0.2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 s="2">
        <v>119755</v>
      </c>
      <c r="H9800">
        <v>1</v>
      </c>
      <c r="I9800">
        <v>1</v>
      </c>
      <c r="J9800">
        <v>1</v>
      </c>
      <c r="K9800" s="1">
        <v>21852.91</v>
      </c>
      <c r="L9800">
        <v>0</v>
      </c>
      <c r="M9800">
        <v>22</v>
      </c>
      <c r="N9800">
        <v>3910</v>
      </c>
      <c r="O9800">
        <v>4</v>
      </c>
      <c r="P9800">
        <v>173</v>
      </c>
      <c r="Q9800">
        <v>0.18181818181818182</v>
      </c>
      <c r="R9800">
        <v>86020</v>
      </c>
      <c r="S9800" t="str" cm="1">
        <f t="array" ref="S9800">_xlfn.IFS(E9803&lt;30,"18-29",E9803&lt;45,"30-44",TRUE,"45+")</f>
        <v>30-44</v>
      </c>
      <c r="T9800" t="str" cm="1">
        <f t="array" ref="T9800">_xlfn.IFS(F9800&lt;=2,"0-2 Years",F9800&lt;=5,"3-5 Years",F9800&lt;=8,"6-8 Years",TRUE,"9-10 Years")</f>
        <v>0-2 Years</v>
      </c>
      <c r="U9800" t="str" cm="1">
        <f t="array" ref="U9800">_xlfn.IFS(P9800&gt;60,"High Risk",P9800&gt;30,"Medium Risk",TRUE,"Low Risk")</f>
        <v>High Risk</v>
      </c>
      <c r="V9800">
        <f t="shared" si="153"/>
        <v>3</v>
      </c>
    </row>
    <row r="9801" spans="1:22" x14ac:dyDescent="0.2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 s="2">
        <v>119556.1</v>
      </c>
      <c r="H9801">
        <v>1</v>
      </c>
      <c r="I9801">
        <v>1</v>
      </c>
      <c r="J9801">
        <v>0</v>
      </c>
      <c r="K9801" s="1">
        <v>78250.13</v>
      </c>
      <c r="L9801">
        <v>1</v>
      </c>
      <c r="M9801">
        <v>3</v>
      </c>
      <c r="N9801">
        <v>2073</v>
      </c>
      <c r="O9801">
        <v>7</v>
      </c>
      <c r="P9801">
        <v>70</v>
      </c>
      <c r="Q9801">
        <v>1</v>
      </c>
      <c r="R9801">
        <v>6219</v>
      </c>
      <c r="S9801" t="str" cm="1">
        <f t="array" ref="S9801">_xlfn.IFS(E9804&lt;30,"18-29",E9804&lt;45,"30-44",TRUE,"45+")</f>
        <v>30-44</v>
      </c>
      <c r="T9801" t="str" cm="1">
        <f t="array" ref="T9801">_xlfn.IFS(F9801&lt;=2,"0-2 Years",F9801&lt;=5,"3-5 Years",F9801&lt;=8,"6-8 Years",TRUE,"9-10 Years")</f>
        <v>0-2 Years</v>
      </c>
      <c r="U9801" t="str" cm="1">
        <f t="array" ref="U9801">_xlfn.IFS(P9801&gt;60,"High Risk",P9801&gt;30,"Medium Risk",TRUE,"Low Risk")</f>
        <v>High Risk</v>
      </c>
      <c r="V9801">
        <f t="shared" si="153"/>
        <v>7</v>
      </c>
    </row>
    <row r="9802" spans="1:22" hidden="1" x14ac:dyDescent="0.2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 s="2">
        <v>119349.69</v>
      </c>
      <c r="H9802">
        <v>3</v>
      </c>
      <c r="I9802">
        <v>1</v>
      </c>
      <c r="J9802">
        <v>1</v>
      </c>
      <c r="K9802" s="1">
        <v>47114.18</v>
      </c>
      <c r="L9802">
        <v>1</v>
      </c>
      <c r="M9802">
        <v>7</v>
      </c>
      <c r="N9802">
        <v>3761</v>
      </c>
      <c r="O9802">
        <v>0</v>
      </c>
      <c r="P9802">
        <v>126</v>
      </c>
      <c r="Q9802">
        <v>0</v>
      </c>
      <c r="R9802">
        <v>26327</v>
      </c>
      <c r="S9802" t="str" cm="1">
        <f t="array" ref="S9802">_xlfn.IFS(E9805&lt;30,"18-29",E9805&lt;45,"30-44",TRUE,"45+")</f>
        <v>30-44</v>
      </c>
      <c r="T9802" t="str" cm="1">
        <f t="array" ref="T9802">_xlfn.IFS(F9802&lt;=2,"0-2 Years",F9802&lt;=5,"3-5 Years",F9802&lt;=8,"6-8 Years",TRUE,"9-10 Years")</f>
        <v>3-5 Years</v>
      </c>
      <c r="U9802" t="str" cm="1">
        <f t="array" ref="U9802">_xlfn.IFS(P9802&gt;60,"High Risk",P9802&gt;30,"Medium Risk",TRUE,"Low Risk")</f>
        <v>High Risk</v>
      </c>
      <c r="V9802">
        <f t="shared" si="153"/>
        <v>0</v>
      </c>
    </row>
    <row r="9803" spans="1:22" hidden="1" x14ac:dyDescent="0.2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 s="2">
        <v>139528.23000000001</v>
      </c>
      <c r="H9803">
        <v>1</v>
      </c>
      <c r="I9803">
        <v>1</v>
      </c>
      <c r="J9803">
        <v>1</v>
      </c>
      <c r="K9803" s="1">
        <v>33230.370000000003</v>
      </c>
      <c r="L9803">
        <v>0</v>
      </c>
      <c r="M9803">
        <v>13</v>
      </c>
      <c r="N9803">
        <v>2130</v>
      </c>
      <c r="O9803">
        <v>6</v>
      </c>
      <c r="P9803">
        <v>132</v>
      </c>
      <c r="Q9803">
        <v>0.46153846153846156</v>
      </c>
      <c r="R9803">
        <v>27690</v>
      </c>
      <c r="S9803" t="str" cm="1">
        <f t="array" ref="S9803">_xlfn.IFS(E9806&lt;30,"18-29",E9806&lt;45,"30-44",TRUE,"45+")</f>
        <v>30-44</v>
      </c>
      <c r="T9803" t="str" cm="1">
        <f t="array" ref="T9803">_xlfn.IFS(F9803&lt;=2,"0-2 Years",F9803&lt;=5,"3-5 Years",F9803&lt;=8,"6-8 Years",TRUE,"9-10 Years")</f>
        <v>3-5 Years</v>
      </c>
      <c r="U9803" t="str" cm="1">
        <f t="array" ref="U9803">_xlfn.IFS(P9803&gt;60,"High Risk",P9803&gt;30,"Medium Risk",TRUE,"Low Risk")</f>
        <v>High Risk</v>
      </c>
      <c r="V9803">
        <f t="shared" si="153"/>
        <v>2</v>
      </c>
    </row>
    <row r="9804" spans="1:22" x14ac:dyDescent="0.2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 s="2">
        <v>94773.11</v>
      </c>
      <c r="H9804">
        <v>1</v>
      </c>
      <c r="I9804">
        <v>1</v>
      </c>
      <c r="J9804">
        <v>0</v>
      </c>
      <c r="K9804" s="1">
        <v>114279.63</v>
      </c>
      <c r="L9804">
        <v>0</v>
      </c>
      <c r="M9804">
        <v>23</v>
      </c>
      <c r="N9804">
        <v>3211</v>
      </c>
      <c r="O9804">
        <v>2</v>
      </c>
      <c r="P9804">
        <v>137</v>
      </c>
      <c r="Q9804">
        <v>8.6956521739130432E-2</v>
      </c>
      <c r="R9804">
        <v>73853</v>
      </c>
      <c r="S9804" t="str" cm="1">
        <f t="array" ref="S9804">_xlfn.IFS(E9807&lt;30,"18-29",E9807&lt;45,"30-44",TRUE,"45+")</f>
        <v>30-44</v>
      </c>
      <c r="T9804" t="str" cm="1">
        <f t="array" ref="T9804">_xlfn.IFS(F9804&lt;=2,"0-2 Years",F9804&lt;=5,"3-5 Years",F9804&lt;=8,"6-8 Years",TRUE,"9-10 Years")</f>
        <v>0-2 Years</v>
      </c>
      <c r="U9804" t="str" cm="1">
        <f t="array" ref="U9804">_xlfn.IFS(P9804&gt;60,"High Risk",P9804&gt;30,"Medium Risk",TRUE,"Low Risk")</f>
        <v>High Risk</v>
      </c>
      <c r="V9804">
        <f t="shared" si="153"/>
        <v>6</v>
      </c>
    </row>
    <row r="9805" spans="1:22" hidden="1" x14ac:dyDescent="0.2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 s="2">
        <v>108345.22</v>
      </c>
      <c r="H9805">
        <v>1</v>
      </c>
      <c r="I9805">
        <v>0</v>
      </c>
      <c r="J9805">
        <v>1</v>
      </c>
      <c r="K9805" s="1">
        <v>38802.03</v>
      </c>
      <c r="L9805">
        <v>0</v>
      </c>
      <c r="M9805">
        <v>17</v>
      </c>
      <c r="N9805">
        <v>3319</v>
      </c>
      <c r="O9805">
        <v>0</v>
      </c>
      <c r="P9805">
        <v>112</v>
      </c>
      <c r="Q9805">
        <v>0</v>
      </c>
      <c r="R9805">
        <v>56423</v>
      </c>
      <c r="S9805" t="str" cm="1">
        <f t="array" ref="S9805">_xlfn.IFS(E9808&lt;30,"18-29",E9808&lt;45,"30-44",TRUE,"45+")</f>
        <v>30-44</v>
      </c>
      <c r="T9805" t="str" cm="1">
        <f t="array" ref="T9805">_xlfn.IFS(F9805&lt;=2,"0-2 Years",F9805&lt;=5,"3-5 Years",F9805&lt;=8,"6-8 Years",TRUE,"9-10 Years")</f>
        <v>0-2 Years</v>
      </c>
      <c r="U9805" t="str" cm="1">
        <f t="array" ref="U9805">_xlfn.IFS(P9805&gt;60,"High Risk",P9805&gt;30,"Medium Risk",TRUE,"Low Risk")</f>
        <v>High Risk</v>
      </c>
      <c r="V9805">
        <f t="shared" si="153"/>
        <v>3</v>
      </c>
    </row>
    <row r="9806" spans="1:22" hidden="1" x14ac:dyDescent="0.2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 s="2">
        <v>166939.88</v>
      </c>
      <c r="H9806">
        <v>1</v>
      </c>
      <c r="I9806">
        <v>1</v>
      </c>
      <c r="J9806">
        <v>1</v>
      </c>
      <c r="K9806" s="1">
        <v>72504.759999999995</v>
      </c>
      <c r="L9806">
        <v>0</v>
      </c>
      <c r="M9806">
        <v>14</v>
      </c>
      <c r="N9806">
        <v>4199</v>
      </c>
      <c r="O9806">
        <v>4</v>
      </c>
      <c r="P9806">
        <v>56</v>
      </c>
      <c r="Q9806">
        <v>0.2857142857142857</v>
      </c>
      <c r="R9806">
        <v>58786</v>
      </c>
      <c r="S9806" t="str" cm="1">
        <f t="array" ref="S9806">_xlfn.IFS(E9809&lt;30,"18-29",E9809&lt;45,"30-44",TRUE,"45+")</f>
        <v>30-44</v>
      </c>
      <c r="T9806" t="str" cm="1">
        <f t="array" ref="T9806">_xlfn.IFS(F9806&lt;=2,"0-2 Years",F9806&lt;=5,"3-5 Years",F9806&lt;=8,"6-8 Years",TRUE,"9-10 Years")</f>
        <v>9-10 Years</v>
      </c>
      <c r="U9806" t="str" cm="1">
        <f t="array" ref="U9806">_xlfn.IFS(P9806&gt;60,"High Risk",P9806&gt;30,"Medium Risk",TRUE,"Low Risk")</f>
        <v>Medium Risk</v>
      </c>
      <c r="V9806">
        <f t="shared" si="153"/>
        <v>2</v>
      </c>
    </row>
    <row r="9807" spans="1:22" hidden="1" x14ac:dyDescent="0.2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 s="2">
        <v>174571.36</v>
      </c>
      <c r="H9807">
        <v>1</v>
      </c>
      <c r="I9807">
        <v>0</v>
      </c>
      <c r="J9807">
        <v>1</v>
      </c>
      <c r="K9807" s="1">
        <v>43943.09</v>
      </c>
      <c r="L9807">
        <v>0</v>
      </c>
      <c r="M9807">
        <v>27</v>
      </c>
      <c r="N9807">
        <v>2086</v>
      </c>
      <c r="O9807">
        <v>9</v>
      </c>
      <c r="P9807">
        <v>100</v>
      </c>
      <c r="Q9807">
        <v>0.33333333333333331</v>
      </c>
      <c r="R9807">
        <v>56322</v>
      </c>
      <c r="S9807" t="str" cm="1">
        <f t="array" ref="S9807">_xlfn.IFS(E9810&lt;30,"18-29",E9810&lt;45,"30-44",TRUE,"45+")</f>
        <v>30-44</v>
      </c>
      <c r="T9807" t="str" cm="1">
        <f t="array" ref="T9807">_xlfn.IFS(F9807&lt;=2,"0-2 Years",F9807&lt;=5,"3-5 Years",F9807&lt;=8,"6-8 Years",TRUE,"9-10 Years")</f>
        <v>6-8 Years</v>
      </c>
      <c r="U9807" t="str" cm="1">
        <f t="array" ref="U9807">_xlfn.IFS(P9807&gt;60,"High Risk",P9807&gt;30,"Medium Risk",TRUE,"Low Risk")</f>
        <v>High Risk</v>
      </c>
      <c r="V9807">
        <f t="shared" si="153"/>
        <v>2</v>
      </c>
    </row>
    <row r="9808" spans="1:22" hidden="1" x14ac:dyDescent="0.2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 s="2">
        <v>71829.34</v>
      </c>
      <c r="H9808">
        <v>1</v>
      </c>
      <c r="I9808">
        <v>1</v>
      </c>
      <c r="J9808">
        <v>1</v>
      </c>
      <c r="K9808" s="1">
        <v>68141.919999999998</v>
      </c>
      <c r="L9808">
        <v>0</v>
      </c>
      <c r="M9808">
        <v>29</v>
      </c>
      <c r="N9808">
        <v>1937</v>
      </c>
      <c r="O9808">
        <v>2</v>
      </c>
      <c r="P9808">
        <v>62</v>
      </c>
      <c r="Q9808">
        <v>6.8965517241379309E-2</v>
      </c>
      <c r="R9808">
        <v>56173</v>
      </c>
      <c r="S9808" t="str" cm="1">
        <f t="array" ref="S9808">_xlfn.IFS(E9811&lt;30,"18-29",E9811&lt;45,"30-44",TRUE,"45+")</f>
        <v>30-44</v>
      </c>
      <c r="T9808" t="str" cm="1">
        <f t="array" ref="T9808">_xlfn.IFS(F9808&lt;=2,"0-2 Years",F9808&lt;=5,"3-5 Years",F9808&lt;=8,"6-8 Years",TRUE,"9-10 Years")</f>
        <v>9-10 Years</v>
      </c>
      <c r="U9808" t="str" cm="1">
        <f t="array" ref="U9808">_xlfn.IFS(P9808&gt;60,"High Risk",P9808&gt;30,"Medium Risk",TRUE,"Low Risk")</f>
        <v>High Risk</v>
      </c>
      <c r="V9808">
        <f t="shared" si="153"/>
        <v>2</v>
      </c>
    </row>
    <row r="9809" spans="1:22" hidden="1" x14ac:dyDescent="0.2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 s="2">
        <v>0</v>
      </c>
      <c r="H9809">
        <v>2</v>
      </c>
      <c r="I9809">
        <v>0</v>
      </c>
      <c r="J9809">
        <v>1</v>
      </c>
      <c r="K9809" s="1">
        <v>109179.89</v>
      </c>
      <c r="L9809">
        <v>0</v>
      </c>
      <c r="M9809">
        <v>13</v>
      </c>
      <c r="N9809">
        <v>2816</v>
      </c>
      <c r="O9809">
        <v>5</v>
      </c>
      <c r="P9809">
        <v>54</v>
      </c>
      <c r="Q9809">
        <v>0.38461538461538464</v>
      </c>
      <c r="R9809">
        <v>36608</v>
      </c>
      <c r="S9809" t="str" cm="1">
        <f t="array" ref="S9809">_xlfn.IFS(E9812&lt;30,"18-29",E9812&lt;45,"30-44",TRUE,"45+")</f>
        <v>18-29</v>
      </c>
      <c r="T9809" t="str" cm="1">
        <f t="array" ref="T9809">_xlfn.IFS(F9809&lt;=2,"0-2 Years",F9809&lt;=5,"3-5 Years",F9809&lt;=8,"6-8 Years",TRUE,"9-10 Years")</f>
        <v>6-8 Years</v>
      </c>
      <c r="U9809" t="str" cm="1">
        <f t="array" ref="U9809">_xlfn.IFS(P9809&gt;60,"High Risk",P9809&gt;30,"Medium Risk",TRUE,"Low Risk")</f>
        <v>Medium Risk</v>
      </c>
      <c r="V9809">
        <f t="shared" si="153"/>
        <v>3</v>
      </c>
    </row>
    <row r="9810" spans="1:22" hidden="1" x14ac:dyDescent="0.2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 s="2">
        <v>76769.679999999993</v>
      </c>
      <c r="H9810">
        <v>1</v>
      </c>
      <c r="I9810">
        <v>0</v>
      </c>
      <c r="J9810">
        <v>0</v>
      </c>
      <c r="K9810" s="1">
        <v>48224.72</v>
      </c>
      <c r="L9810">
        <v>0</v>
      </c>
      <c r="M9810">
        <v>16</v>
      </c>
      <c r="N9810">
        <v>1683</v>
      </c>
      <c r="O9810">
        <v>7</v>
      </c>
      <c r="P9810">
        <v>178</v>
      </c>
      <c r="Q9810">
        <v>0.4375</v>
      </c>
      <c r="R9810">
        <v>26928</v>
      </c>
      <c r="S9810" t="str" cm="1">
        <f t="array" ref="S9810">_xlfn.IFS(E9813&lt;30,"18-29",E9813&lt;45,"30-44",TRUE,"45+")</f>
        <v>30-44</v>
      </c>
      <c r="T9810" t="str" cm="1">
        <f t="array" ref="T9810">_xlfn.IFS(F9810&lt;=2,"0-2 Years",F9810&lt;=5,"3-5 Years",F9810&lt;=8,"6-8 Years",TRUE,"9-10 Years")</f>
        <v>9-10 Years</v>
      </c>
      <c r="U9810" t="str" cm="1">
        <f t="array" ref="U9810">_xlfn.IFS(P9810&gt;60,"High Risk",P9810&gt;30,"Medium Risk",TRUE,"Low Risk")</f>
        <v>High Risk</v>
      </c>
      <c r="V9810">
        <f t="shared" si="153"/>
        <v>5</v>
      </c>
    </row>
    <row r="9811" spans="1:22" x14ac:dyDescent="0.2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 s="2">
        <v>104614.29</v>
      </c>
      <c r="H9811">
        <v>1</v>
      </c>
      <c r="I9811">
        <v>1</v>
      </c>
      <c r="J9811">
        <v>0</v>
      </c>
      <c r="K9811" s="1">
        <v>61538.43</v>
      </c>
      <c r="L9811">
        <v>1</v>
      </c>
      <c r="M9811">
        <v>4</v>
      </c>
      <c r="N9811">
        <v>2036</v>
      </c>
      <c r="O9811">
        <v>2</v>
      </c>
      <c r="P9811">
        <v>137</v>
      </c>
      <c r="Q9811">
        <v>0.5</v>
      </c>
      <c r="R9811">
        <v>8144</v>
      </c>
      <c r="S9811" t="str" cm="1">
        <f t="array" ref="S9811">_xlfn.IFS(E9814&lt;30,"18-29",E9814&lt;45,"30-44",TRUE,"45+")</f>
        <v>30-44</v>
      </c>
      <c r="T9811" t="str" cm="1">
        <f t="array" ref="T9811">_xlfn.IFS(F9811&lt;=2,"0-2 Years",F9811&lt;=5,"3-5 Years",F9811&lt;=8,"6-8 Years",TRUE,"9-10 Years")</f>
        <v>0-2 Years</v>
      </c>
      <c r="U9811" t="str" cm="1">
        <f t="array" ref="U9811">_xlfn.IFS(P9811&gt;60,"High Risk",P9811&gt;30,"Medium Risk",TRUE,"Low Risk")</f>
        <v>High Risk</v>
      </c>
      <c r="V9811">
        <f t="shared" si="153"/>
        <v>6</v>
      </c>
    </row>
    <row r="9812" spans="1:22" x14ac:dyDescent="0.2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 s="2">
        <v>0</v>
      </c>
      <c r="H9812">
        <v>1</v>
      </c>
      <c r="I9812">
        <v>1</v>
      </c>
      <c r="J9812">
        <v>0</v>
      </c>
      <c r="K9812" s="1">
        <v>94544.88</v>
      </c>
      <c r="L9812">
        <v>0</v>
      </c>
      <c r="M9812">
        <v>4</v>
      </c>
      <c r="N9812">
        <v>4160</v>
      </c>
      <c r="O9812">
        <v>5</v>
      </c>
      <c r="P9812">
        <v>170</v>
      </c>
      <c r="Q9812">
        <v>1</v>
      </c>
      <c r="R9812">
        <v>16640</v>
      </c>
      <c r="S9812" t="str" cm="1">
        <f t="array" ref="S9812">_xlfn.IFS(E9815&lt;30,"18-29",E9815&lt;45,"30-44",TRUE,"45+")</f>
        <v>18-29</v>
      </c>
      <c r="T9812" t="str" cm="1">
        <f t="array" ref="T9812">_xlfn.IFS(F9812&lt;=2,"0-2 Years",F9812&lt;=5,"3-5 Years",F9812&lt;=8,"6-8 Years",TRUE,"9-10 Years")</f>
        <v>9-10 Years</v>
      </c>
      <c r="U9812" t="str" cm="1">
        <f t="array" ref="U9812">_xlfn.IFS(P9812&gt;60,"High Risk",P9812&gt;30,"Medium Risk",TRUE,"Low Risk")</f>
        <v>High Risk</v>
      </c>
      <c r="V9812">
        <f t="shared" si="153"/>
        <v>8</v>
      </c>
    </row>
    <row r="9813" spans="1:22" hidden="1" x14ac:dyDescent="0.2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 s="2">
        <v>128927.93</v>
      </c>
      <c r="H9813">
        <v>1</v>
      </c>
      <c r="I9813">
        <v>1</v>
      </c>
      <c r="J9813">
        <v>1</v>
      </c>
      <c r="K9813" s="1">
        <v>2850.01</v>
      </c>
      <c r="L9813">
        <v>0</v>
      </c>
      <c r="M9813">
        <v>2</v>
      </c>
      <c r="N9813">
        <v>125</v>
      </c>
      <c r="O9813">
        <v>0</v>
      </c>
      <c r="P9813">
        <v>105</v>
      </c>
      <c r="Q9813">
        <v>0</v>
      </c>
      <c r="R9813">
        <v>250</v>
      </c>
      <c r="S9813" t="str" cm="1">
        <f t="array" ref="S9813">_xlfn.IFS(E9816&lt;30,"18-29",E9816&lt;45,"30-44",TRUE,"45+")</f>
        <v>30-44</v>
      </c>
      <c r="T9813" t="str" cm="1">
        <f t="array" ref="T9813">_xlfn.IFS(F9813&lt;=2,"0-2 Years",F9813&lt;=5,"3-5 Years",F9813&lt;=8,"6-8 Years",TRUE,"9-10 Years")</f>
        <v>0-2 Years</v>
      </c>
      <c r="U9813" t="str" cm="1">
        <f t="array" ref="U9813">_xlfn.IFS(P9813&gt;60,"High Risk",P9813&gt;30,"Medium Risk",TRUE,"Low Risk")</f>
        <v>High Risk</v>
      </c>
      <c r="V9813">
        <f t="shared" si="153"/>
        <v>3</v>
      </c>
    </row>
    <row r="9814" spans="1:22" hidden="1" x14ac:dyDescent="0.2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 s="2">
        <v>110941.93</v>
      </c>
      <c r="H9814">
        <v>2</v>
      </c>
      <c r="I9814">
        <v>1</v>
      </c>
      <c r="J9814">
        <v>0</v>
      </c>
      <c r="K9814" s="1">
        <v>163484.79999999999</v>
      </c>
      <c r="L9814">
        <v>0</v>
      </c>
      <c r="M9814">
        <v>30</v>
      </c>
      <c r="N9814">
        <v>2345</v>
      </c>
      <c r="O9814">
        <v>0</v>
      </c>
      <c r="P9814">
        <v>42</v>
      </c>
      <c r="Q9814">
        <v>0</v>
      </c>
      <c r="R9814">
        <v>70350</v>
      </c>
      <c r="S9814" t="str" cm="1">
        <f t="array" ref="S9814">_xlfn.IFS(E9817&lt;30,"18-29",E9817&lt;45,"30-44",TRUE,"45+")</f>
        <v>30-44</v>
      </c>
      <c r="T9814" t="str" cm="1">
        <f t="array" ref="T9814">_xlfn.IFS(F9814&lt;=2,"0-2 Years",F9814&lt;=5,"3-5 Years",F9814&lt;=8,"6-8 Years",TRUE,"9-10 Years")</f>
        <v>9-10 Years</v>
      </c>
      <c r="U9814" t="str" cm="1">
        <f t="array" ref="U9814">_xlfn.IFS(P9814&gt;60,"High Risk",P9814&gt;30,"Medium Risk",TRUE,"Low Risk")</f>
        <v>Medium Risk</v>
      </c>
      <c r="V9814">
        <f t="shared" si="153"/>
        <v>3</v>
      </c>
    </row>
    <row r="9815" spans="1:22" hidden="1" x14ac:dyDescent="0.2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 s="2">
        <v>99250.08</v>
      </c>
      <c r="H9815">
        <v>1</v>
      </c>
      <c r="I9815">
        <v>1</v>
      </c>
      <c r="J9815">
        <v>1</v>
      </c>
      <c r="K9815" s="1">
        <v>129629.41</v>
      </c>
      <c r="L9815">
        <v>0</v>
      </c>
      <c r="M9815">
        <v>23</v>
      </c>
      <c r="N9815">
        <v>231</v>
      </c>
      <c r="O9815">
        <v>3</v>
      </c>
      <c r="P9815">
        <v>101</v>
      </c>
      <c r="Q9815">
        <v>0.13043478260869565</v>
      </c>
      <c r="R9815">
        <v>5313</v>
      </c>
      <c r="S9815" t="str" cm="1">
        <f t="array" ref="S9815">_xlfn.IFS(E9818&lt;30,"18-29",E9818&lt;45,"30-44",TRUE,"45+")</f>
        <v>45+</v>
      </c>
      <c r="T9815" t="str" cm="1">
        <f t="array" ref="T9815">_xlfn.IFS(F9815&lt;=2,"0-2 Years",F9815&lt;=5,"3-5 Years",F9815&lt;=8,"6-8 Years",TRUE,"9-10 Years")</f>
        <v>9-10 Years</v>
      </c>
      <c r="U9815" t="str" cm="1">
        <f t="array" ref="U9815">_xlfn.IFS(P9815&gt;60,"High Risk",P9815&gt;30,"Medium Risk",TRUE,"Low Risk")</f>
        <v>High Risk</v>
      </c>
      <c r="V9815">
        <f t="shared" si="153"/>
        <v>2</v>
      </c>
    </row>
    <row r="9816" spans="1:22" x14ac:dyDescent="0.2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 s="2">
        <v>0</v>
      </c>
      <c r="H9816">
        <v>2</v>
      </c>
      <c r="I9816">
        <v>0</v>
      </c>
      <c r="J9816">
        <v>0</v>
      </c>
      <c r="K9816" s="1">
        <v>133141.34</v>
      </c>
      <c r="L9816">
        <v>0</v>
      </c>
      <c r="M9816">
        <v>6</v>
      </c>
      <c r="N9816">
        <v>1871</v>
      </c>
      <c r="O9816">
        <v>10</v>
      </c>
      <c r="P9816">
        <v>100</v>
      </c>
      <c r="Q9816">
        <v>1</v>
      </c>
      <c r="R9816">
        <v>11226</v>
      </c>
      <c r="S9816" t="str" cm="1">
        <f t="array" ref="S9816">_xlfn.IFS(E9819&lt;30,"18-29",E9819&lt;45,"30-44",TRUE,"45+")</f>
        <v>30-44</v>
      </c>
      <c r="T9816" t="str" cm="1">
        <f t="array" ref="T9816">_xlfn.IFS(F9816&lt;=2,"0-2 Years",F9816&lt;=5,"3-5 Years",F9816&lt;=8,"6-8 Years",TRUE,"9-10 Years")</f>
        <v>0-2 Years</v>
      </c>
      <c r="U9816" t="str" cm="1">
        <f t="array" ref="U9816">_xlfn.IFS(P9816&gt;60,"High Risk",P9816&gt;30,"Medium Risk",TRUE,"Low Risk")</f>
        <v>High Risk</v>
      </c>
      <c r="V9816">
        <f t="shared" si="153"/>
        <v>7</v>
      </c>
    </row>
    <row r="9817" spans="1:22" hidden="1" x14ac:dyDescent="0.2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 s="2">
        <v>0</v>
      </c>
      <c r="H9817">
        <v>2</v>
      </c>
      <c r="I9817">
        <v>1</v>
      </c>
      <c r="J9817">
        <v>1</v>
      </c>
      <c r="K9817" s="1">
        <v>188078.55</v>
      </c>
      <c r="L9817">
        <v>0</v>
      </c>
      <c r="M9817">
        <v>15</v>
      </c>
      <c r="N9817">
        <v>551</v>
      </c>
      <c r="O9817">
        <v>9</v>
      </c>
      <c r="P9817">
        <v>16</v>
      </c>
      <c r="Q9817">
        <v>0.6</v>
      </c>
      <c r="R9817">
        <v>8265</v>
      </c>
      <c r="S9817" t="str" cm="1">
        <f t="array" ref="S9817">_xlfn.IFS(E9820&lt;30,"18-29",E9820&lt;45,"30-44",TRUE,"45+")</f>
        <v>30-44</v>
      </c>
      <c r="T9817" t="str" cm="1">
        <f t="array" ref="T9817">_xlfn.IFS(F9817&lt;=2,"0-2 Years",F9817&lt;=5,"3-5 Years",F9817&lt;=8,"6-8 Years",TRUE,"9-10 Years")</f>
        <v>6-8 Years</v>
      </c>
      <c r="U9817" t="str" cm="1">
        <f t="array" ref="U9817">_xlfn.IFS(P9817&gt;60,"High Risk",P9817&gt;30,"Medium Risk",TRUE,"Low Risk")</f>
        <v>Low Risk</v>
      </c>
      <c r="V9817">
        <f t="shared" si="153"/>
        <v>3</v>
      </c>
    </row>
    <row r="9818" spans="1:22" x14ac:dyDescent="0.2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 s="2">
        <v>0</v>
      </c>
      <c r="H9818">
        <v>2</v>
      </c>
      <c r="I9818">
        <v>1</v>
      </c>
      <c r="J9818">
        <v>0</v>
      </c>
      <c r="K9818" s="1">
        <v>174729.3</v>
      </c>
      <c r="L9818">
        <v>0</v>
      </c>
      <c r="M9818">
        <v>25</v>
      </c>
      <c r="N9818">
        <v>1426</v>
      </c>
      <c r="O9818">
        <v>10</v>
      </c>
      <c r="P9818">
        <v>121</v>
      </c>
      <c r="Q9818">
        <v>0.4</v>
      </c>
      <c r="R9818">
        <v>35650</v>
      </c>
      <c r="S9818" t="str" cm="1">
        <f t="array" ref="S9818">_xlfn.IFS(E9821&lt;30,"18-29",E9821&lt;45,"30-44",TRUE,"45+")</f>
        <v>45+</v>
      </c>
      <c r="T9818" t="str" cm="1">
        <f t="array" ref="T9818">_xlfn.IFS(F9818&lt;=2,"0-2 Years",F9818&lt;=5,"3-5 Years",F9818&lt;=8,"6-8 Years",TRUE,"9-10 Years")</f>
        <v>6-8 Years</v>
      </c>
      <c r="U9818" t="str" cm="1">
        <f t="array" ref="U9818">_xlfn.IFS(P9818&gt;60,"High Risk",P9818&gt;30,"Medium Risk",TRUE,"Low Risk")</f>
        <v>High Risk</v>
      </c>
      <c r="V9818">
        <f t="shared" si="153"/>
        <v>7</v>
      </c>
    </row>
    <row r="9819" spans="1:22" hidden="1" x14ac:dyDescent="0.2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 s="2">
        <v>0</v>
      </c>
      <c r="H9819">
        <v>2</v>
      </c>
      <c r="I9819">
        <v>0</v>
      </c>
      <c r="J9819">
        <v>1</v>
      </c>
      <c r="K9819" s="1">
        <v>78700.03</v>
      </c>
      <c r="L9819">
        <v>0</v>
      </c>
      <c r="M9819">
        <v>29</v>
      </c>
      <c r="N9819">
        <v>3560</v>
      </c>
      <c r="O9819">
        <v>8</v>
      </c>
      <c r="P9819">
        <v>117</v>
      </c>
      <c r="Q9819">
        <v>0.27586206896551724</v>
      </c>
      <c r="R9819">
        <v>103240</v>
      </c>
      <c r="S9819" t="str" cm="1">
        <f t="array" ref="S9819">_xlfn.IFS(E9822&lt;30,"18-29",E9822&lt;45,"30-44",TRUE,"45+")</f>
        <v>45+</v>
      </c>
      <c r="T9819" t="str" cm="1">
        <f t="array" ref="T9819">_xlfn.IFS(F9819&lt;=2,"0-2 Years",F9819&lt;=5,"3-5 Years",F9819&lt;=8,"6-8 Years",TRUE,"9-10 Years")</f>
        <v>3-5 Years</v>
      </c>
      <c r="U9819" t="str" cm="1">
        <f t="array" ref="U9819">_xlfn.IFS(P9819&gt;60,"High Risk",P9819&gt;30,"Medium Risk",TRUE,"Low Risk")</f>
        <v>High Risk</v>
      </c>
      <c r="V9819">
        <f t="shared" si="153"/>
        <v>3</v>
      </c>
    </row>
    <row r="9820" spans="1:22" x14ac:dyDescent="0.2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 s="2">
        <v>0</v>
      </c>
      <c r="H9820">
        <v>1</v>
      </c>
      <c r="I9820">
        <v>1</v>
      </c>
      <c r="J9820">
        <v>0</v>
      </c>
      <c r="K9820" s="1">
        <v>198269.08</v>
      </c>
      <c r="L9820">
        <v>0</v>
      </c>
      <c r="M9820">
        <v>27</v>
      </c>
      <c r="N9820">
        <v>3170</v>
      </c>
      <c r="O9820">
        <v>9</v>
      </c>
      <c r="P9820">
        <v>40</v>
      </c>
      <c r="Q9820">
        <v>0.33333333333333331</v>
      </c>
      <c r="R9820">
        <v>85590</v>
      </c>
      <c r="S9820" t="str" cm="1">
        <f t="array" ref="S9820">_xlfn.IFS(E9823&lt;30,"18-29",E9823&lt;45,"30-44",TRUE,"45+")</f>
        <v>18-29</v>
      </c>
      <c r="T9820" t="str" cm="1">
        <f t="array" ref="T9820">_xlfn.IFS(F9820&lt;=2,"0-2 Years",F9820&lt;=5,"3-5 Years",F9820&lt;=8,"6-8 Years",TRUE,"9-10 Years")</f>
        <v>6-8 Years</v>
      </c>
      <c r="U9820" t="str" cm="1">
        <f t="array" ref="U9820">_xlfn.IFS(P9820&gt;60,"High Risk",P9820&gt;30,"Medium Risk",TRUE,"Low Risk")</f>
        <v>Medium Risk</v>
      </c>
      <c r="V9820">
        <f t="shared" si="153"/>
        <v>8</v>
      </c>
    </row>
    <row r="9821" spans="1:22" x14ac:dyDescent="0.2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 s="2">
        <v>104682.83</v>
      </c>
      <c r="H9821">
        <v>1</v>
      </c>
      <c r="I9821">
        <v>1</v>
      </c>
      <c r="J9821">
        <v>0</v>
      </c>
      <c r="K9821" s="1">
        <v>55266.96</v>
      </c>
      <c r="L9821">
        <v>1</v>
      </c>
      <c r="M9821">
        <v>8</v>
      </c>
      <c r="N9821">
        <v>508</v>
      </c>
      <c r="O9821">
        <v>7</v>
      </c>
      <c r="P9821">
        <v>137</v>
      </c>
      <c r="Q9821">
        <v>0.875</v>
      </c>
      <c r="R9821">
        <v>4064</v>
      </c>
      <c r="S9821" t="str" cm="1">
        <f t="array" ref="S9821">_xlfn.IFS(E9824&lt;30,"18-29",E9824&lt;45,"30-44",TRUE,"45+")</f>
        <v>30-44</v>
      </c>
      <c r="T9821" t="str" cm="1">
        <f t="array" ref="T9821">_xlfn.IFS(F9821&lt;=2,"0-2 Years",F9821&lt;=5,"3-5 Years",F9821&lt;=8,"6-8 Years",TRUE,"9-10 Years")</f>
        <v>0-2 Years</v>
      </c>
      <c r="U9821" t="str" cm="1">
        <f t="array" ref="U9821">_xlfn.IFS(P9821&gt;60,"High Risk",P9821&gt;30,"Medium Risk",TRUE,"Low Risk")</f>
        <v>High Risk</v>
      </c>
      <c r="V9821">
        <f t="shared" si="153"/>
        <v>7</v>
      </c>
    </row>
    <row r="9822" spans="1:22" hidden="1" x14ac:dyDescent="0.2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 s="2">
        <v>118886.55</v>
      </c>
      <c r="H9822">
        <v>1</v>
      </c>
      <c r="I9822">
        <v>0</v>
      </c>
      <c r="J9822">
        <v>0</v>
      </c>
      <c r="K9822" s="1">
        <v>51636.7</v>
      </c>
      <c r="L9822">
        <v>0</v>
      </c>
      <c r="M9822">
        <v>28</v>
      </c>
      <c r="N9822">
        <v>1925</v>
      </c>
      <c r="O9822">
        <v>7</v>
      </c>
      <c r="P9822">
        <v>52</v>
      </c>
      <c r="Q9822">
        <v>0.25</v>
      </c>
      <c r="R9822">
        <v>53900</v>
      </c>
      <c r="S9822" t="str" cm="1">
        <f t="array" ref="S9822">_xlfn.IFS(E9825&lt;30,"18-29",E9825&lt;45,"30-44",TRUE,"45+")</f>
        <v>18-29</v>
      </c>
      <c r="T9822" t="str" cm="1">
        <f t="array" ref="T9822">_xlfn.IFS(F9822&lt;=2,"0-2 Years",F9822&lt;=5,"3-5 Years",F9822&lt;=8,"6-8 Years",TRUE,"9-10 Years")</f>
        <v>3-5 Years</v>
      </c>
      <c r="U9822" t="str" cm="1">
        <f t="array" ref="U9822">_xlfn.IFS(P9822&gt;60,"High Risk",P9822&gt;30,"Medium Risk",TRUE,"Low Risk")</f>
        <v>Medium Risk</v>
      </c>
      <c r="V9822">
        <f t="shared" si="153"/>
        <v>5</v>
      </c>
    </row>
    <row r="9823" spans="1:22" hidden="1" x14ac:dyDescent="0.2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 s="2">
        <v>156823.70000000001</v>
      </c>
      <c r="H9823">
        <v>2</v>
      </c>
      <c r="I9823">
        <v>1</v>
      </c>
      <c r="J9823">
        <v>0</v>
      </c>
      <c r="K9823" s="1">
        <v>198251.51999999999</v>
      </c>
      <c r="L9823">
        <v>0</v>
      </c>
      <c r="M9823">
        <v>15</v>
      </c>
      <c r="N9823">
        <v>966</v>
      </c>
      <c r="O9823">
        <v>3</v>
      </c>
      <c r="P9823">
        <v>150</v>
      </c>
      <c r="Q9823">
        <v>0.2</v>
      </c>
      <c r="R9823">
        <v>14490</v>
      </c>
      <c r="S9823" t="str" cm="1">
        <f t="array" ref="S9823">_xlfn.IFS(E9826&lt;30,"18-29",E9826&lt;45,"30-44",TRUE,"45+")</f>
        <v>18-29</v>
      </c>
      <c r="T9823" t="str" cm="1">
        <f t="array" ref="T9823">_xlfn.IFS(F9823&lt;=2,"0-2 Years",F9823&lt;=5,"3-5 Years",F9823&lt;=8,"6-8 Years",TRUE,"9-10 Years")</f>
        <v>6-8 Years</v>
      </c>
      <c r="U9823" t="str" cm="1">
        <f t="array" ref="U9823">_xlfn.IFS(P9823&gt;60,"High Risk",P9823&gt;30,"Medium Risk",TRUE,"Low Risk")</f>
        <v>High Risk</v>
      </c>
      <c r="V9823">
        <f t="shared" si="153"/>
        <v>3</v>
      </c>
    </row>
    <row r="9824" spans="1:22" hidden="1" x14ac:dyDescent="0.2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 s="2">
        <v>124216.93</v>
      </c>
      <c r="H9824">
        <v>1</v>
      </c>
      <c r="I9824">
        <v>0</v>
      </c>
      <c r="J9824">
        <v>1</v>
      </c>
      <c r="K9824" s="1">
        <v>171442.36</v>
      </c>
      <c r="L9824">
        <v>0</v>
      </c>
      <c r="M9824">
        <v>21</v>
      </c>
      <c r="N9824">
        <v>4535</v>
      </c>
      <c r="O9824">
        <v>9</v>
      </c>
      <c r="P9824">
        <v>7</v>
      </c>
      <c r="Q9824">
        <v>0.42857142857142855</v>
      </c>
      <c r="R9824">
        <v>95235</v>
      </c>
      <c r="S9824" t="str" cm="1">
        <f t="array" ref="S9824">_xlfn.IFS(E9827&lt;30,"18-29",E9827&lt;45,"30-44",TRUE,"45+")</f>
        <v>18-29</v>
      </c>
      <c r="T9824" t="str" cm="1">
        <f t="array" ref="T9824">_xlfn.IFS(F9824&lt;=2,"0-2 Years",F9824&lt;=5,"3-5 Years",F9824&lt;=8,"6-8 Years",TRUE,"9-10 Years")</f>
        <v>3-5 Years</v>
      </c>
      <c r="U9824" t="str" cm="1">
        <f t="array" ref="U9824">_xlfn.IFS(P9824&gt;60,"High Risk",P9824&gt;30,"Medium Risk",TRUE,"Low Risk")</f>
        <v>Low Risk</v>
      </c>
      <c r="V9824">
        <f t="shared" si="153"/>
        <v>2</v>
      </c>
    </row>
    <row r="9825" spans="1:22" x14ac:dyDescent="0.2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 s="2">
        <v>144258.51999999999</v>
      </c>
      <c r="H9825">
        <v>1</v>
      </c>
      <c r="I9825">
        <v>1</v>
      </c>
      <c r="J9825">
        <v>0</v>
      </c>
      <c r="K9825" s="1">
        <v>49778.79</v>
      </c>
      <c r="L9825">
        <v>0</v>
      </c>
      <c r="M9825">
        <v>12</v>
      </c>
      <c r="N9825">
        <v>1893</v>
      </c>
      <c r="O9825">
        <v>0</v>
      </c>
      <c r="P9825">
        <v>97</v>
      </c>
      <c r="Q9825">
        <v>0</v>
      </c>
      <c r="R9825">
        <v>22716</v>
      </c>
      <c r="S9825" t="str" cm="1">
        <f t="array" ref="S9825">_xlfn.IFS(E9828&lt;30,"18-29",E9828&lt;45,"30-44",TRUE,"45+")</f>
        <v>30-44</v>
      </c>
      <c r="T9825" t="str" cm="1">
        <f t="array" ref="T9825">_xlfn.IFS(F9825&lt;=2,"0-2 Years",F9825&lt;=5,"3-5 Years",F9825&lt;=8,"6-8 Years",TRUE,"9-10 Years")</f>
        <v>0-2 Years</v>
      </c>
      <c r="U9825" t="str" cm="1">
        <f t="array" ref="U9825">_xlfn.IFS(P9825&gt;60,"High Risk",P9825&gt;30,"Medium Risk",TRUE,"Low Risk")</f>
        <v>High Risk</v>
      </c>
      <c r="V9825">
        <f t="shared" si="153"/>
        <v>6</v>
      </c>
    </row>
    <row r="9826" spans="1:22" hidden="1" x14ac:dyDescent="0.2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 s="2">
        <v>128793.63</v>
      </c>
      <c r="H9826">
        <v>1</v>
      </c>
      <c r="I9826">
        <v>1</v>
      </c>
      <c r="J9826">
        <v>0</v>
      </c>
      <c r="K9826" s="1">
        <v>19262.05</v>
      </c>
      <c r="L9826">
        <v>0</v>
      </c>
      <c r="M9826">
        <v>28</v>
      </c>
      <c r="N9826">
        <v>3965</v>
      </c>
      <c r="O9826">
        <v>0</v>
      </c>
      <c r="P9826">
        <v>78</v>
      </c>
      <c r="Q9826">
        <v>0</v>
      </c>
      <c r="R9826">
        <v>111020</v>
      </c>
      <c r="S9826" t="str" cm="1">
        <f t="array" ref="S9826">_xlfn.IFS(E9829&lt;30,"18-29",E9829&lt;45,"30-44",TRUE,"45+")</f>
        <v>30-44</v>
      </c>
      <c r="T9826" t="str" cm="1">
        <f t="array" ref="T9826">_xlfn.IFS(F9826&lt;=2,"0-2 Years",F9826&lt;=5,"3-5 Years",F9826&lt;=8,"6-8 Years",TRUE,"9-10 Years")</f>
        <v>9-10 Years</v>
      </c>
      <c r="U9826" t="str" cm="1">
        <f t="array" ref="U9826">_xlfn.IFS(P9826&gt;60,"High Risk",P9826&gt;30,"Medium Risk",TRUE,"Low Risk")</f>
        <v>High Risk</v>
      </c>
      <c r="V9826">
        <f t="shared" si="153"/>
        <v>5</v>
      </c>
    </row>
    <row r="9827" spans="1:22" hidden="1" x14ac:dyDescent="0.2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 s="2">
        <v>126315.26</v>
      </c>
      <c r="H9827">
        <v>1</v>
      </c>
      <c r="I9827">
        <v>1</v>
      </c>
      <c r="J9827">
        <v>0</v>
      </c>
      <c r="K9827" s="1">
        <v>32349.29</v>
      </c>
      <c r="L9827">
        <v>1</v>
      </c>
      <c r="M9827">
        <v>11</v>
      </c>
      <c r="N9827">
        <v>1301</v>
      </c>
      <c r="O9827">
        <v>5</v>
      </c>
      <c r="P9827">
        <v>162</v>
      </c>
      <c r="Q9827">
        <v>0.45454545454545453</v>
      </c>
      <c r="R9827">
        <v>14311</v>
      </c>
      <c r="S9827" t="str" cm="1">
        <f t="array" ref="S9827">_xlfn.IFS(E9830&lt;30,"18-29",E9830&lt;45,"30-44",TRUE,"45+")</f>
        <v>30-44</v>
      </c>
      <c r="T9827" t="str" cm="1">
        <f t="array" ref="T9827">_xlfn.IFS(F9827&lt;=2,"0-2 Years",F9827&lt;=5,"3-5 Years",F9827&lt;=8,"6-8 Years",TRUE,"9-10 Years")</f>
        <v>9-10 Years</v>
      </c>
      <c r="U9827" t="str" cm="1">
        <f t="array" ref="U9827">_xlfn.IFS(P9827&gt;60,"High Risk",P9827&gt;30,"Medium Risk",TRUE,"Low Risk")</f>
        <v>High Risk</v>
      </c>
      <c r="V9827">
        <f t="shared" si="153"/>
        <v>5</v>
      </c>
    </row>
    <row r="9828" spans="1:22" x14ac:dyDescent="0.2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 s="2">
        <v>0</v>
      </c>
      <c r="H9828">
        <v>2</v>
      </c>
      <c r="I9828">
        <v>1</v>
      </c>
      <c r="J9828">
        <v>0</v>
      </c>
      <c r="K9828" s="1">
        <v>137402.26999999999</v>
      </c>
      <c r="L9828">
        <v>0</v>
      </c>
      <c r="M9828">
        <v>19</v>
      </c>
      <c r="N9828">
        <v>3398</v>
      </c>
      <c r="O9828">
        <v>9</v>
      </c>
      <c r="P9828">
        <v>40</v>
      </c>
      <c r="Q9828">
        <v>0.47368421052631576</v>
      </c>
      <c r="R9828">
        <v>64562</v>
      </c>
      <c r="S9828" t="str" cm="1">
        <f t="array" ref="S9828">_xlfn.IFS(E9831&lt;30,"18-29",E9831&lt;45,"30-44",TRUE,"45+")</f>
        <v>30-44</v>
      </c>
      <c r="T9828" t="str" cm="1">
        <f t="array" ref="T9828">_xlfn.IFS(F9828&lt;=2,"0-2 Years",F9828&lt;=5,"3-5 Years",F9828&lt;=8,"6-8 Years",TRUE,"9-10 Years")</f>
        <v>3-5 Years</v>
      </c>
      <c r="U9828" t="str" cm="1">
        <f t="array" ref="U9828">_xlfn.IFS(P9828&gt;60,"High Risk",P9828&gt;30,"Medium Risk",TRUE,"Low Risk")</f>
        <v>Medium Risk</v>
      </c>
      <c r="V9828">
        <f t="shared" si="153"/>
        <v>6</v>
      </c>
    </row>
    <row r="9829" spans="1:22" hidden="1" x14ac:dyDescent="0.2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 s="2">
        <v>0</v>
      </c>
      <c r="H9829">
        <v>2</v>
      </c>
      <c r="I9829">
        <v>0</v>
      </c>
      <c r="J9829">
        <v>1</v>
      </c>
      <c r="K9829" s="1">
        <v>64038.34</v>
      </c>
      <c r="L9829">
        <v>0</v>
      </c>
      <c r="M9829">
        <v>5</v>
      </c>
      <c r="N9829">
        <v>1148</v>
      </c>
      <c r="O9829">
        <v>6</v>
      </c>
      <c r="P9829">
        <v>174</v>
      </c>
      <c r="Q9829">
        <v>1</v>
      </c>
      <c r="R9829">
        <v>5740</v>
      </c>
      <c r="S9829" t="str" cm="1">
        <f t="array" ref="S9829">_xlfn.IFS(E9832&lt;30,"18-29",E9832&lt;45,"30-44",TRUE,"45+")</f>
        <v>30-44</v>
      </c>
      <c r="T9829" t="str" cm="1">
        <f t="array" ref="T9829">_xlfn.IFS(F9829&lt;=2,"0-2 Years",F9829&lt;=5,"3-5 Years",F9829&lt;=8,"6-8 Years",TRUE,"9-10 Years")</f>
        <v>3-5 Years</v>
      </c>
      <c r="U9829" t="str" cm="1">
        <f t="array" ref="U9829">_xlfn.IFS(P9829&gt;60,"High Risk",P9829&gt;30,"Medium Risk",TRUE,"Low Risk")</f>
        <v>High Risk</v>
      </c>
      <c r="V9829">
        <f t="shared" si="153"/>
        <v>3</v>
      </c>
    </row>
    <row r="9830" spans="1:22" hidden="1" x14ac:dyDescent="0.2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 s="2">
        <v>0</v>
      </c>
      <c r="H9830">
        <v>2</v>
      </c>
      <c r="I9830">
        <v>1</v>
      </c>
      <c r="J9830">
        <v>1</v>
      </c>
      <c r="K9830" s="1">
        <v>68814.23</v>
      </c>
      <c r="L9830">
        <v>0</v>
      </c>
      <c r="M9830">
        <v>11</v>
      </c>
      <c r="N9830">
        <v>1424</v>
      </c>
      <c r="O9830">
        <v>3</v>
      </c>
      <c r="P9830">
        <v>110</v>
      </c>
      <c r="Q9830">
        <v>0.27272727272727271</v>
      </c>
      <c r="R9830">
        <v>15664</v>
      </c>
      <c r="S9830" t="str" cm="1">
        <f t="array" ref="S9830">_xlfn.IFS(E9833&lt;30,"18-29",E9833&lt;45,"30-44",TRUE,"45+")</f>
        <v>45+</v>
      </c>
      <c r="T9830" t="str" cm="1">
        <f t="array" ref="T9830">_xlfn.IFS(F9830&lt;=2,"0-2 Years",F9830&lt;=5,"3-5 Years",F9830&lt;=8,"6-8 Years",TRUE,"9-10 Years")</f>
        <v>0-2 Years</v>
      </c>
      <c r="U9830" t="str" cm="1">
        <f t="array" ref="U9830">_xlfn.IFS(P9830&gt;60,"High Risk",P9830&gt;30,"Medium Risk",TRUE,"Low Risk")</f>
        <v>High Risk</v>
      </c>
      <c r="V9830">
        <f t="shared" si="153"/>
        <v>4</v>
      </c>
    </row>
    <row r="9831" spans="1:22" hidden="1" x14ac:dyDescent="0.2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 s="2">
        <v>115341.55</v>
      </c>
      <c r="H9831">
        <v>1</v>
      </c>
      <c r="I9831">
        <v>0</v>
      </c>
      <c r="J9831">
        <v>1</v>
      </c>
      <c r="K9831" s="1">
        <v>173632.92</v>
      </c>
      <c r="L9831">
        <v>0</v>
      </c>
      <c r="M9831">
        <v>27</v>
      </c>
      <c r="N9831">
        <v>2270</v>
      </c>
      <c r="O9831">
        <v>4</v>
      </c>
      <c r="P9831">
        <v>72</v>
      </c>
      <c r="Q9831">
        <v>0.14814814814814814</v>
      </c>
      <c r="R9831">
        <v>61290</v>
      </c>
      <c r="S9831" t="str" cm="1">
        <f t="array" ref="S9831">_xlfn.IFS(E9834&lt;30,"18-29",E9834&lt;45,"30-44",TRUE,"45+")</f>
        <v>45+</v>
      </c>
      <c r="T9831" t="str" cm="1">
        <f t="array" ref="T9831">_xlfn.IFS(F9831&lt;=2,"0-2 Years",F9831&lt;=5,"3-5 Years",F9831&lt;=8,"6-8 Years",TRUE,"9-10 Years")</f>
        <v>0-2 Years</v>
      </c>
      <c r="U9831" t="str" cm="1">
        <f t="array" ref="U9831">_xlfn.IFS(P9831&gt;60,"High Risk",P9831&gt;30,"Medium Risk",TRUE,"Low Risk")</f>
        <v>High Risk</v>
      </c>
      <c r="V9831">
        <f t="shared" si="153"/>
        <v>3</v>
      </c>
    </row>
    <row r="9832" spans="1:22" hidden="1" x14ac:dyDescent="0.2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 s="2">
        <v>99162.29</v>
      </c>
      <c r="H9832">
        <v>1</v>
      </c>
      <c r="I9832">
        <v>1</v>
      </c>
      <c r="J9832">
        <v>0</v>
      </c>
      <c r="K9832" s="1">
        <v>128384.11</v>
      </c>
      <c r="L9832">
        <v>0</v>
      </c>
      <c r="M9832">
        <v>26</v>
      </c>
      <c r="N9832">
        <v>3313</v>
      </c>
      <c r="O9832">
        <v>4</v>
      </c>
      <c r="P9832">
        <v>35</v>
      </c>
      <c r="Q9832">
        <v>0.15384615384615385</v>
      </c>
      <c r="R9832">
        <v>86138</v>
      </c>
      <c r="S9832" t="str" cm="1">
        <f t="array" ref="S9832">_xlfn.IFS(E9835&lt;30,"18-29",E9835&lt;45,"30-44",TRUE,"45+")</f>
        <v>30-44</v>
      </c>
      <c r="T9832" t="str" cm="1">
        <f t="array" ref="T9832">_xlfn.IFS(F9832&lt;=2,"0-2 Years",F9832&lt;=5,"3-5 Years",F9832&lt;=8,"6-8 Years",TRUE,"9-10 Years")</f>
        <v>6-8 Years</v>
      </c>
      <c r="U9832" t="str" cm="1">
        <f t="array" ref="U9832">_xlfn.IFS(P9832&gt;60,"High Risk",P9832&gt;30,"Medium Risk",TRUE,"Low Risk")</f>
        <v>Medium Risk</v>
      </c>
      <c r="V9832">
        <f t="shared" si="153"/>
        <v>5</v>
      </c>
    </row>
    <row r="9833" spans="1:22" hidden="1" x14ac:dyDescent="0.2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 s="2">
        <v>156848.13</v>
      </c>
      <c r="H9833">
        <v>2</v>
      </c>
      <c r="I9833">
        <v>1</v>
      </c>
      <c r="J9833">
        <v>1</v>
      </c>
      <c r="K9833" s="1">
        <v>99475.95</v>
      </c>
      <c r="L9833">
        <v>1</v>
      </c>
      <c r="M9833">
        <v>7</v>
      </c>
      <c r="N9833">
        <v>4124</v>
      </c>
      <c r="O9833">
        <v>0</v>
      </c>
      <c r="P9833">
        <v>158</v>
      </c>
      <c r="Q9833">
        <v>0</v>
      </c>
      <c r="R9833">
        <v>28868</v>
      </c>
      <c r="S9833" t="str" cm="1">
        <f t="array" ref="S9833">_xlfn.IFS(E9836&lt;30,"18-29",E9836&lt;45,"30-44",TRUE,"45+")</f>
        <v>45+</v>
      </c>
      <c r="T9833" t="str" cm="1">
        <f t="array" ref="T9833">_xlfn.IFS(F9833&lt;=2,"0-2 Years",F9833&lt;=5,"3-5 Years",F9833&lt;=8,"6-8 Years",TRUE,"9-10 Years")</f>
        <v>0-2 Years</v>
      </c>
      <c r="U9833" t="str" cm="1">
        <f t="array" ref="U9833">_xlfn.IFS(P9833&gt;60,"High Risk",P9833&gt;30,"Medium Risk",TRUE,"Low Risk")</f>
        <v>High Risk</v>
      </c>
      <c r="V9833">
        <f t="shared" si="153"/>
        <v>2</v>
      </c>
    </row>
    <row r="9834" spans="1:22" hidden="1" x14ac:dyDescent="0.2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 s="2">
        <v>105736.32000000001</v>
      </c>
      <c r="H9834">
        <v>1</v>
      </c>
      <c r="I9834">
        <v>1</v>
      </c>
      <c r="J9834">
        <v>1</v>
      </c>
      <c r="K9834" s="1">
        <v>89935.73</v>
      </c>
      <c r="L9834">
        <v>1</v>
      </c>
      <c r="M9834">
        <v>3</v>
      </c>
      <c r="N9834">
        <v>1358</v>
      </c>
      <c r="O9834">
        <v>0</v>
      </c>
      <c r="P9834">
        <v>162</v>
      </c>
      <c r="Q9834">
        <v>0</v>
      </c>
      <c r="R9834">
        <v>4074</v>
      </c>
      <c r="S9834" t="str" cm="1">
        <f t="array" ref="S9834">_xlfn.IFS(E9837&lt;30,"18-29",E9837&lt;45,"30-44",TRUE,"45+")</f>
        <v>30-44</v>
      </c>
      <c r="T9834" t="str" cm="1">
        <f t="array" ref="T9834">_xlfn.IFS(F9834&lt;=2,"0-2 Years",F9834&lt;=5,"3-5 Years",F9834&lt;=8,"6-8 Years",TRUE,"9-10 Years")</f>
        <v>0-2 Years</v>
      </c>
      <c r="U9834" t="str" cm="1">
        <f t="array" ref="U9834">_xlfn.IFS(P9834&gt;60,"High Risk",P9834&gt;30,"Medium Risk",TRUE,"Low Risk")</f>
        <v>High Risk</v>
      </c>
      <c r="V9834">
        <f t="shared" si="153"/>
        <v>4</v>
      </c>
    </row>
    <row r="9835" spans="1:22" hidden="1" x14ac:dyDescent="0.2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 s="2">
        <v>200117.76000000001</v>
      </c>
      <c r="H9835">
        <v>2</v>
      </c>
      <c r="I9835">
        <v>1</v>
      </c>
      <c r="J9835">
        <v>0</v>
      </c>
      <c r="K9835" s="1">
        <v>94142.35</v>
      </c>
      <c r="L9835">
        <v>0</v>
      </c>
      <c r="M9835">
        <v>20</v>
      </c>
      <c r="N9835">
        <v>2187</v>
      </c>
      <c r="O9835">
        <v>7</v>
      </c>
      <c r="P9835">
        <v>127</v>
      </c>
      <c r="Q9835">
        <v>0.35</v>
      </c>
      <c r="R9835">
        <v>43740</v>
      </c>
      <c r="S9835" t="str" cm="1">
        <f t="array" ref="S9835">_xlfn.IFS(E9838&lt;30,"18-29",E9838&lt;45,"30-44",TRUE,"45+")</f>
        <v>30-44</v>
      </c>
      <c r="T9835" t="str" cm="1">
        <f t="array" ref="T9835">_xlfn.IFS(F9835&lt;=2,"0-2 Years",F9835&lt;=5,"3-5 Years",F9835&lt;=8,"6-8 Years",TRUE,"9-10 Years")</f>
        <v>0-2 Years</v>
      </c>
      <c r="U9835" t="str" cm="1">
        <f t="array" ref="U9835">_xlfn.IFS(P9835&gt;60,"High Risk",P9835&gt;30,"Medium Risk",TRUE,"Low Risk")</f>
        <v>High Risk</v>
      </c>
      <c r="V9835">
        <f t="shared" si="153"/>
        <v>4</v>
      </c>
    </row>
    <row r="9836" spans="1:22" hidden="1" x14ac:dyDescent="0.2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 s="2">
        <v>62212.29</v>
      </c>
      <c r="H9836">
        <v>1</v>
      </c>
      <c r="I9836">
        <v>0</v>
      </c>
      <c r="J9836">
        <v>1</v>
      </c>
      <c r="K9836" s="1">
        <v>171681.86</v>
      </c>
      <c r="L9836">
        <v>1</v>
      </c>
      <c r="M9836">
        <v>17</v>
      </c>
      <c r="N9836">
        <v>4583</v>
      </c>
      <c r="O9836">
        <v>0</v>
      </c>
      <c r="P9836">
        <v>1</v>
      </c>
      <c r="Q9836">
        <v>0</v>
      </c>
      <c r="R9836">
        <v>77911</v>
      </c>
      <c r="S9836" t="str" cm="1">
        <f t="array" ref="S9836">_xlfn.IFS(E9839&lt;30,"18-29",E9839&lt;45,"30-44",TRUE,"45+")</f>
        <v>30-44</v>
      </c>
      <c r="T9836" t="str" cm="1">
        <f t="array" ref="T9836">_xlfn.IFS(F9836&lt;=2,"0-2 Years",F9836&lt;=5,"3-5 Years",F9836&lt;=8,"6-8 Years",TRUE,"9-10 Years")</f>
        <v>6-8 Years</v>
      </c>
      <c r="U9836" t="str" cm="1">
        <f t="array" ref="U9836">_xlfn.IFS(P9836&gt;60,"High Risk",P9836&gt;30,"Medium Risk",TRUE,"Low Risk")</f>
        <v>Low Risk</v>
      </c>
      <c r="V9836">
        <f t="shared" si="153"/>
        <v>3</v>
      </c>
    </row>
    <row r="9837" spans="1:22" x14ac:dyDescent="0.2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 s="2">
        <v>0</v>
      </c>
      <c r="H9837">
        <v>2</v>
      </c>
      <c r="I9837">
        <v>1</v>
      </c>
      <c r="J9837">
        <v>0</v>
      </c>
      <c r="K9837" s="1">
        <v>8222.9599999999991</v>
      </c>
      <c r="L9837">
        <v>0</v>
      </c>
      <c r="M9837">
        <v>8</v>
      </c>
      <c r="N9837">
        <v>2159</v>
      </c>
      <c r="O9837">
        <v>4</v>
      </c>
      <c r="P9837">
        <v>137</v>
      </c>
      <c r="Q9837">
        <v>0.5</v>
      </c>
      <c r="R9837">
        <v>17272</v>
      </c>
      <c r="S9837" t="str" cm="1">
        <f t="array" ref="S9837">_xlfn.IFS(E9840&lt;30,"18-29",E9840&lt;45,"30-44",TRUE,"45+")</f>
        <v>30-44</v>
      </c>
      <c r="T9837" t="str" cm="1">
        <f t="array" ref="T9837">_xlfn.IFS(F9837&lt;=2,"0-2 Years",F9837&lt;=5,"3-5 Years",F9837&lt;=8,"6-8 Years",TRUE,"9-10 Years")</f>
        <v>0-2 Years</v>
      </c>
      <c r="U9837" t="str" cm="1">
        <f t="array" ref="U9837">_xlfn.IFS(P9837&gt;60,"High Risk",P9837&gt;30,"Medium Risk",TRUE,"Low Risk")</f>
        <v>High Risk</v>
      </c>
      <c r="V9837">
        <f t="shared" si="153"/>
        <v>7</v>
      </c>
    </row>
    <row r="9838" spans="1:22" hidden="1" x14ac:dyDescent="0.2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 s="2">
        <v>0</v>
      </c>
      <c r="H9838">
        <v>2</v>
      </c>
      <c r="I9838">
        <v>1</v>
      </c>
      <c r="J9838">
        <v>1</v>
      </c>
      <c r="K9838" s="1">
        <v>170409.45</v>
      </c>
      <c r="L9838">
        <v>0</v>
      </c>
      <c r="M9838">
        <v>3</v>
      </c>
      <c r="N9838">
        <v>3987</v>
      </c>
      <c r="O9838">
        <v>3</v>
      </c>
      <c r="P9838">
        <v>150</v>
      </c>
      <c r="Q9838">
        <v>1</v>
      </c>
      <c r="R9838">
        <v>11961</v>
      </c>
      <c r="S9838" t="str" cm="1">
        <f t="array" ref="S9838">_xlfn.IFS(E9841&lt;30,"18-29",E9841&lt;45,"30-44",TRUE,"45+")</f>
        <v>30-44</v>
      </c>
      <c r="T9838" t="str" cm="1">
        <f t="array" ref="T9838">_xlfn.IFS(F9838&lt;=2,"0-2 Years",F9838&lt;=5,"3-5 Years",F9838&lt;=8,"6-8 Years",TRUE,"9-10 Years")</f>
        <v>9-10 Years</v>
      </c>
      <c r="U9838" t="str" cm="1">
        <f t="array" ref="U9838">_xlfn.IFS(P9838&gt;60,"High Risk",P9838&gt;30,"Medium Risk",TRUE,"Low Risk")</f>
        <v>High Risk</v>
      </c>
      <c r="V9838">
        <f t="shared" si="153"/>
        <v>3</v>
      </c>
    </row>
    <row r="9839" spans="1:22" hidden="1" x14ac:dyDescent="0.2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 s="2">
        <v>151532.4</v>
      </c>
      <c r="H9839">
        <v>1</v>
      </c>
      <c r="I9839">
        <v>1</v>
      </c>
      <c r="J9839">
        <v>1</v>
      </c>
      <c r="K9839" s="1">
        <v>46555.15</v>
      </c>
      <c r="L9839">
        <v>0</v>
      </c>
      <c r="M9839">
        <v>24</v>
      </c>
      <c r="N9839">
        <v>261</v>
      </c>
      <c r="O9839">
        <v>7</v>
      </c>
      <c r="P9839">
        <v>59</v>
      </c>
      <c r="Q9839">
        <v>0.29166666666666669</v>
      </c>
      <c r="R9839">
        <v>6264</v>
      </c>
      <c r="S9839" t="str" cm="1">
        <f t="array" ref="S9839">_xlfn.IFS(E9842&lt;30,"18-29",E9842&lt;45,"30-44",TRUE,"45+")</f>
        <v>18-29</v>
      </c>
      <c r="T9839" t="str" cm="1">
        <f t="array" ref="T9839">_xlfn.IFS(F9839&lt;=2,"0-2 Years",F9839&lt;=5,"3-5 Years",F9839&lt;=8,"6-8 Years",TRUE,"9-10 Years")</f>
        <v>3-5 Years</v>
      </c>
      <c r="U9839" t="str" cm="1">
        <f t="array" ref="U9839">_xlfn.IFS(P9839&gt;60,"High Risk",P9839&gt;30,"Medium Risk",TRUE,"Low Risk")</f>
        <v>Medium Risk</v>
      </c>
      <c r="V9839">
        <f t="shared" si="153"/>
        <v>2</v>
      </c>
    </row>
    <row r="9840" spans="1:22" x14ac:dyDescent="0.2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 s="2">
        <v>121523.51</v>
      </c>
      <c r="H9840">
        <v>1</v>
      </c>
      <c r="I9840">
        <v>0</v>
      </c>
      <c r="J9840">
        <v>0</v>
      </c>
      <c r="K9840" s="1">
        <v>161655.54999999999</v>
      </c>
      <c r="L9840">
        <v>1</v>
      </c>
      <c r="M9840">
        <v>4</v>
      </c>
      <c r="N9840">
        <v>1315</v>
      </c>
      <c r="O9840">
        <v>2</v>
      </c>
      <c r="P9840">
        <v>34</v>
      </c>
      <c r="Q9840">
        <v>0.5</v>
      </c>
      <c r="R9840">
        <v>5260</v>
      </c>
      <c r="S9840" t="str" cm="1">
        <f t="array" ref="S9840">_xlfn.IFS(E9843&lt;30,"18-29",E9843&lt;45,"30-44",TRUE,"45+")</f>
        <v>45+</v>
      </c>
      <c r="T9840" t="str" cm="1">
        <f t="array" ref="T9840">_xlfn.IFS(F9840&lt;=2,"0-2 Years",F9840&lt;=5,"3-5 Years",F9840&lt;=8,"6-8 Years",TRUE,"9-10 Years")</f>
        <v>0-2 Years</v>
      </c>
      <c r="U9840" t="str" cm="1">
        <f t="array" ref="U9840">_xlfn.IFS(P9840&gt;60,"High Risk",P9840&gt;30,"Medium Risk",TRUE,"Low Risk")</f>
        <v>Medium Risk</v>
      </c>
      <c r="V9840">
        <f t="shared" si="153"/>
        <v>6</v>
      </c>
    </row>
    <row r="9841" spans="1:22" hidden="1" x14ac:dyDescent="0.2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 s="2">
        <v>0</v>
      </c>
      <c r="H9841">
        <v>1</v>
      </c>
      <c r="I9841">
        <v>1</v>
      </c>
      <c r="J9841">
        <v>1</v>
      </c>
      <c r="K9841" s="1">
        <v>74267.350000000006</v>
      </c>
      <c r="L9841">
        <v>0</v>
      </c>
      <c r="M9841">
        <v>4</v>
      </c>
      <c r="N9841">
        <v>3945</v>
      </c>
      <c r="O9841">
        <v>8</v>
      </c>
      <c r="P9841">
        <v>99</v>
      </c>
      <c r="Q9841">
        <v>1</v>
      </c>
      <c r="R9841">
        <v>15780</v>
      </c>
      <c r="S9841" t="str" cm="1">
        <f t="array" ref="S9841">_xlfn.IFS(E9844&lt;30,"18-29",E9844&lt;45,"30-44",TRUE,"45+")</f>
        <v>30-44</v>
      </c>
      <c r="T9841" t="str" cm="1">
        <f t="array" ref="T9841">_xlfn.IFS(F9841&lt;=2,"0-2 Years",F9841&lt;=5,"3-5 Years",F9841&lt;=8,"6-8 Years",TRUE,"9-10 Years")</f>
        <v>3-5 Years</v>
      </c>
      <c r="U9841" t="str" cm="1">
        <f t="array" ref="U9841">_xlfn.IFS(P9841&gt;60,"High Risk",P9841&gt;30,"Medium Risk",TRUE,"Low Risk")</f>
        <v>High Risk</v>
      </c>
      <c r="V9841">
        <f t="shared" si="153"/>
        <v>5</v>
      </c>
    </row>
    <row r="9842" spans="1:22" hidden="1" x14ac:dyDescent="0.2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 s="2">
        <v>0</v>
      </c>
      <c r="H9842">
        <v>2</v>
      </c>
      <c r="I9842">
        <v>0</v>
      </c>
      <c r="J9842">
        <v>1</v>
      </c>
      <c r="K9842" s="1">
        <v>34101.06</v>
      </c>
      <c r="L9842">
        <v>0</v>
      </c>
      <c r="M9842">
        <v>12</v>
      </c>
      <c r="N9842">
        <v>3072</v>
      </c>
      <c r="O9842">
        <v>1</v>
      </c>
      <c r="P9842">
        <v>126</v>
      </c>
      <c r="Q9842">
        <v>8.3333333333333329E-2</v>
      </c>
      <c r="R9842">
        <v>36864</v>
      </c>
      <c r="S9842" t="str" cm="1">
        <f t="array" ref="S9842">_xlfn.IFS(E9845&lt;30,"18-29",E9845&lt;45,"30-44",TRUE,"45+")</f>
        <v>18-29</v>
      </c>
      <c r="T9842" t="str" cm="1">
        <f t="array" ref="T9842">_xlfn.IFS(F9842&lt;=2,"0-2 Years",F9842&lt;=5,"3-5 Years",F9842&lt;=8,"6-8 Years",TRUE,"9-10 Years")</f>
        <v>6-8 Years</v>
      </c>
      <c r="U9842" t="str" cm="1">
        <f t="array" ref="U9842">_xlfn.IFS(P9842&gt;60,"High Risk",P9842&gt;30,"Medium Risk",TRUE,"Low Risk")</f>
        <v>High Risk</v>
      </c>
      <c r="V9842">
        <f t="shared" si="153"/>
        <v>3</v>
      </c>
    </row>
    <row r="9843" spans="1:22" hidden="1" x14ac:dyDescent="0.2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 s="2">
        <v>68238.509999999995</v>
      </c>
      <c r="H9843">
        <v>2</v>
      </c>
      <c r="I9843">
        <v>1</v>
      </c>
      <c r="J9843">
        <v>1</v>
      </c>
      <c r="K9843" s="1">
        <v>109572.58</v>
      </c>
      <c r="L9843">
        <v>0</v>
      </c>
      <c r="M9843">
        <v>5</v>
      </c>
      <c r="N9843">
        <v>2730</v>
      </c>
      <c r="O9843">
        <v>6</v>
      </c>
      <c r="P9843">
        <v>32</v>
      </c>
      <c r="Q9843">
        <v>1</v>
      </c>
      <c r="R9843">
        <v>13650</v>
      </c>
      <c r="S9843" t="str" cm="1">
        <f t="array" ref="S9843">_xlfn.IFS(E9846&lt;30,"18-29",E9846&lt;45,"30-44",TRUE,"45+")</f>
        <v>30-44</v>
      </c>
      <c r="T9843" t="str" cm="1">
        <f t="array" ref="T9843">_xlfn.IFS(F9843&lt;=2,"0-2 Years",F9843&lt;=5,"3-5 Years",F9843&lt;=8,"6-8 Years",TRUE,"9-10 Years")</f>
        <v>0-2 Years</v>
      </c>
      <c r="U9843" t="str" cm="1">
        <f t="array" ref="U9843">_xlfn.IFS(P9843&gt;60,"High Risk",P9843&gt;30,"Medium Risk",TRUE,"Low Risk")</f>
        <v>Medium Risk</v>
      </c>
      <c r="V9843">
        <f t="shared" si="153"/>
        <v>2</v>
      </c>
    </row>
    <row r="9844" spans="1:22" hidden="1" x14ac:dyDescent="0.2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 s="2">
        <v>136808.53</v>
      </c>
      <c r="H9844">
        <v>2</v>
      </c>
      <c r="I9844">
        <v>1</v>
      </c>
      <c r="J9844">
        <v>1</v>
      </c>
      <c r="K9844" s="1">
        <v>106642.97</v>
      </c>
      <c r="L9844">
        <v>0</v>
      </c>
      <c r="M9844">
        <v>10</v>
      </c>
      <c r="N9844">
        <v>3785</v>
      </c>
      <c r="O9844">
        <v>7</v>
      </c>
      <c r="P9844">
        <v>11</v>
      </c>
      <c r="Q9844">
        <v>0.7</v>
      </c>
      <c r="R9844">
        <v>37850</v>
      </c>
      <c r="S9844" t="str" cm="1">
        <f t="array" ref="S9844">_xlfn.IFS(E9847&lt;30,"18-29",E9847&lt;45,"30-44",TRUE,"45+")</f>
        <v>30-44</v>
      </c>
      <c r="T9844" t="str" cm="1">
        <f t="array" ref="T9844">_xlfn.IFS(F9844&lt;=2,"0-2 Years",F9844&lt;=5,"3-5 Years",F9844&lt;=8,"6-8 Years",TRUE,"9-10 Years")</f>
        <v>9-10 Years</v>
      </c>
      <c r="U9844" t="str" cm="1">
        <f t="array" ref="U9844">_xlfn.IFS(P9844&gt;60,"High Risk",P9844&gt;30,"Medium Risk",TRUE,"Low Risk")</f>
        <v>Low Risk</v>
      </c>
      <c r="V9844">
        <f t="shared" si="153"/>
        <v>0</v>
      </c>
    </row>
    <row r="9845" spans="1:22" hidden="1" x14ac:dyDescent="0.2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 s="2">
        <v>92398.080000000002</v>
      </c>
      <c r="H9845">
        <v>1</v>
      </c>
      <c r="I9845">
        <v>1</v>
      </c>
      <c r="J9845">
        <v>1</v>
      </c>
      <c r="K9845" s="1">
        <v>18897.29</v>
      </c>
      <c r="L9845">
        <v>0</v>
      </c>
      <c r="M9845">
        <v>9</v>
      </c>
      <c r="N9845">
        <v>4284</v>
      </c>
      <c r="O9845">
        <v>9</v>
      </c>
      <c r="P9845">
        <v>132</v>
      </c>
      <c r="Q9845">
        <v>1</v>
      </c>
      <c r="R9845">
        <v>38556</v>
      </c>
      <c r="S9845" t="str" cm="1">
        <f t="array" ref="S9845">_xlfn.IFS(E9848&lt;30,"18-29",E9848&lt;45,"30-44",TRUE,"45+")</f>
        <v>18-29</v>
      </c>
      <c r="T9845" t="str" cm="1">
        <f t="array" ref="T9845">_xlfn.IFS(F9845&lt;=2,"0-2 Years",F9845&lt;=5,"3-5 Years",F9845&lt;=8,"6-8 Years",TRUE,"9-10 Years")</f>
        <v>0-2 Years</v>
      </c>
      <c r="U9845" t="str" cm="1">
        <f t="array" ref="U9845">_xlfn.IFS(P9845&gt;60,"High Risk",P9845&gt;30,"Medium Risk",TRUE,"Low Risk")</f>
        <v>High Risk</v>
      </c>
      <c r="V9845">
        <f t="shared" si="153"/>
        <v>3</v>
      </c>
    </row>
    <row r="9846" spans="1:22" hidden="1" x14ac:dyDescent="0.2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 s="2">
        <v>143566.12</v>
      </c>
      <c r="H9846">
        <v>1</v>
      </c>
      <c r="I9846">
        <v>1</v>
      </c>
      <c r="J9846">
        <v>1</v>
      </c>
      <c r="K9846" s="1">
        <v>189607.71</v>
      </c>
      <c r="L9846">
        <v>0</v>
      </c>
      <c r="M9846">
        <v>2</v>
      </c>
      <c r="N9846">
        <v>383</v>
      </c>
      <c r="O9846">
        <v>9</v>
      </c>
      <c r="P9846">
        <v>2</v>
      </c>
      <c r="Q9846">
        <v>1</v>
      </c>
      <c r="R9846">
        <v>766</v>
      </c>
      <c r="S9846" t="str" cm="1">
        <f t="array" ref="S9846">_xlfn.IFS(E9849&lt;30,"18-29",E9849&lt;45,"30-44",TRUE,"45+")</f>
        <v>30-44</v>
      </c>
      <c r="T9846" t="str" cm="1">
        <f t="array" ref="T9846">_xlfn.IFS(F9846&lt;=2,"0-2 Years",F9846&lt;=5,"3-5 Years",F9846&lt;=8,"6-8 Years",TRUE,"9-10 Years")</f>
        <v>3-5 Years</v>
      </c>
      <c r="U9846" t="str" cm="1">
        <f t="array" ref="U9846">_xlfn.IFS(P9846&gt;60,"High Risk",P9846&gt;30,"Medium Risk",TRUE,"Low Risk")</f>
        <v>Low Risk</v>
      </c>
      <c r="V9846">
        <f t="shared" si="153"/>
        <v>2</v>
      </c>
    </row>
    <row r="9847" spans="1:22" hidden="1" x14ac:dyDescent="0.2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 s="2">
        <v>0</v>
      </c>
      <c r="H9847">
        <v>2</v>
      </c>
      <c r="I9847">
        <v>1</v>
      </c>
      <c r="J9847">
        <v>1</v>
      </c>
      <c r="K9847" s="1">
        <v>148750.16</v>
      </c>
      <c r="L9847">
        <v>0</v>
      </c>
      <c r="M9847">
        <v>5</v>
      </c>
      <c r="N9847">
        <v>305</v>
      </c>
      <c r="O9847">
        <v>2</v>
      </c>
      <c r="P9847">
        <v>69</v>
      </c>
      <c r="Q9847">
        <v>0.4</v>
      </c>
      <c r="R9847">
        <v>1525</v>
      </c>
      <c r="S9847" t="str" cm="1">
        <f t="array" ref="S9847">_xlfn.IFS(E9850&lt;30,"18-29",E9850&lt;45,"30-44",TRUE,"45+")</f>
        <v>30-44</v>
      </c>
      <c r="T9847" t="str" cm="1">
        <f t="array" ref="T9847">_xlfn.IFS(F9847&lt;=2,"0-2 Years",F9847&lt;=5,"3-5 Years",F9847&lt;=8,"6-8 Years",TRUE,"9-10 Years")</f>
        <v>9-10 Years</v>
      </c>
      <c r="U9847" t="str" cm="1">
        <f t="array" ref="U9847">_xlfn.IFS(P9847&gt;60,"High Risk",P9847&gt;30,"Medium Risk",TRUE,"Low Risk")</f>
        <v>High Risk</v>
      </c>
      <c r="V9847">
        <f t="shared" si="153"/>
        <v>3</v>
      </c>
    </row>
    <row r="9848" spans="1:22" hidden="1" x14ac:dyDescent="0.2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 s="2">
        <v>127728.24</v>
      </c>
      <c r="H9848">
        <v>2</v>
      </c>
      <c r="I9848">
        <v>1</v>
      </c>
      <c r="J9848">
        <v>1</v>
      </c>
      <c r="K9848" s="1">
        <v>105279.74</v>
      </c>
      <c r="L9848">
        <v>0</v>
      </c>
      <c r="M9848">
        <v>16</v>
      </c>
      <c r="N9848">
        <v>4346</v>
      </c>
      <c r="O9848">
        <v>7</v>
      </c>
      <c r="P9848">
        <v>30</v>
      </c>
      <c r="Q9848">
        <v>0.4375</v>
      </c>
      <c r="R9848">
        <v>69536</v>
      </c>
      <c r="S9848" t="str" cm="1">
        <f t="array" ref="S9848">_xlfn.IFS(E9851&lt;30,"18-29",E9851&lt;45,"30-44",TRUE,"45+")</f>
        <v>30-44</v>
      </c>
      <c r="T9848" t="str" cm="1">
        <f t="array" ref="T9848">_xlfn.IFS(F9848&lt;=2,"0-2 Years",F9848&lt;=5,"3-5 Years",F9848&lt;=8,"6-8 Years",TRUE,"9-10 Years")</f>
        <v>6-8 Years</v>
      </c>
      <c r="U9848" t="str" cm="1">
        <f t="array" ref="U9848">_xlfn.IFS(P9848&gt;60,"High Risk",P9848&gt;30,"Medium Risk",TRUE,"Low Risk")</f>
        <v>Low Risk</v>
      </c>
      <c r="V9848">
        <f t="shared" si="153"/>
        <v>0</v>
      </c>
    </row>
    <row r="9849" spans="1:22" x14ac:dyDescent="0.2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 s="2">
        <v>0</v>
      </c>
      <c r="H9849">
        <v>2</v>
      </c>
      <c r="I9849">
        <v>1</v>
      </c>
      <c r="J9849">
        <v>0</v>
      </c>
      <c r="K9849" s="1">
        <v>167916.35</v>
      </c>
      <c r="L9849">
        <v>0</v>
      </c>
      <c r="M9849">
        <v>13</v>
      </c>
      <c r="N9849">
        <v>1154</v>
      </c>
      <c r="O9849">
        <v>4</v>
      </c>
      <c r="P9849">
        <v>159</v>
      </c>
      <c r="Q9849">
        <v>0.30769230769230771</v>
      </c>
      <c r="R9849">
        <v>15002</v>
      </c>
      <c r="S9849" t="str" cm="1">
        <f t="array" ref="S9849">_xlfn.IFS(E9852&lt;30,"18-29",E9852&lt;45,"30-44",TRUE,"45+")</f>
        <v>18-29</v>
      </c>
      <c r="T9849" t="str" cm="1">
        <f t="array" ref="T9849">_xlfn.IFS(F9849&lt;=2,"0-2 Years",F9849&lt;=5,"3-5 Years",F9849&lt;=8,"6-8 Years",TRUE,"9-10 Years")</f>
        <v>9-10 Years</v>
      </c>
      <c r="U9849" t="str" cm="1">
        <f t="array" ref="U9849">_xlfn.IFS(P9849&gt;60,"High Risk",P9849&gt;30,"Medium Risk",TRUE,"Low Risk")</f>
        <v>High Risk</v>
      </c>
      <c r="V9849">
        <f t="shared" si="153"/>
        <v>6</v>
      </c>
    </row>
    <row r="9850" spans="1:22" hidden="1" x14ac:dyDescent="0.2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 s="2">
        <v>119658.49</v>
      </c>
      <c r="H9850">
        <v>1</v>
      </c>
      <c r="I9850">
        <v>1</v>
      </c>
      <c r="J9850">
        <v>1</v>
      </c>
      <c r="K9850" s="1">
        <v>8646.58</v>
      </c>
      <c r="L9850">
        <v>0</v>
      </c>
      <c r="M9850">
        <v>4</v>
      </c>
      <c r="N9850">
        <v>454</v>
      </c>
      <c r="O9850">
        <v>8</v>
      </c>
      <c r="P9850">
        <v>34</v>
      </c>
      <c r="Q9850">
        <v>1</v>
      </c>
      <c r="R9850">
        <v>1816</v>
      </c>
      <c r="S9850" t="str" cm="1">
        <f t="array" ref="S9850">_xlfn.IFS(E9853&lt;30,"18-29",E9853&lt;45,"30-44",TRUE,"45+")</f>
        <v>18-29</v>
      </c>
      <c r="T9850" t="str" cm="1">
        <f t="array" ref="T9850">_xlfn.IFS(F9850&lt;=2,"0-2 Years",F9850&lt;=5,"3-5 Years",F9850&lt;=8,"6-8 Years",TRUE,"9-10 Years")</f>
        <v>9-10 Years</v>
      </c>
      <c r="U9850" t="str" cm="1">
        <f t="array" ref="U9850">_xlfn.IFS(P9850&gt;60,"High Risk",P9850&gt;30,"Medium Risk",TRUE,"Low Risk")</f>
        <v>Medium Risk</v>
      </c>
      <c r="V9850">
        <f t="shared" si="153"/>
        <v>2</v>
      </c>
    </row>
    <row r="9851" spans="1:22" hidden="1" x14ac:dyDescent="0.2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 s="2">
        <v>0</v>
      </c>
      <c r="H9851">
        <v>2</v>
      </c>
      <c r="I9851">
        <v>1</v>
      </c>
      <c r="J9851">
        <v>1</v>
      </c>
      <c r="K9851" s="1">
        <v>124592.84</v>
      </c>
      <c r="L9851">
        <v>0</v>
      </c>
      <c r="M9851">
        <v>1</v>
      </c>
      <c r="N9851">
        <v>3570</v>
      </c>
      <c r="O9851">
        <v>6</v>
      </c>
      <c r="P9851">
        <v>10</v>
      </c>
      <c r="Q9851">
        <v>1</v>
      </c>
      <c r="R9851">
        <v>3570</v>
      </c>
      <c r="S9851" t="str" cm="1">
        <f t="array" ref="S9851">_xlfn.IFS(E9854&lt;30,"18-29",E9854&lt;45,"30-44",TRUE,"45+")</f>
        <v>30-44</v>
      </c>
      <c r="T9851" t="str" cm="1">
        <f t="array" ref="T9851">_xlfn.IFS(F9851&lt;=2,"0-2 Years",F9851&lt;=5,"3-5 Years",F9851&lt;=8,"6-8 Years",TRUE,"9-10 Years")</f>
        <v>6-8 Years</v>
      </c>
      <c r="U9851" t="str" cm="1">
        <f t="array" ref="U9851">_xlfn.IFS(P9851&gt;60,"High Risk",P9851&gt;30,"Medium Risk",TRUE,"Low Risk")</f>
        <v>Low Risk</v>
      </c>
      <c r="V9851">
        <f t="shared" si="153"/>
        <v>3</v>
      </c>
    </row>
    <row r="9852" spans="1:22" hidden="1" x14ac:dyDescent="0.2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 s="2">
        <v>149879.66</v>
      </c>
      <c r="H9852">
        <v>1</v>
      </c>
      <c r="I9852">
        <v>0</v>
      </c>
      <c r="J9852">
        <v>0</v>
      </c>
      <c r="K9852" s="1">
        <v>50016.17</v>
      </c>
      <c r="L9852">
        <v>0</v>
      </c>
      <c r="M9852">
        <v>8</v>
      </c>
      <c r="N9852">
        <v>746</v>
      </c>
      <c r="O9852">
        <v>6</v>
      </c>
      <c r="P9852">
        <v>14</v>
      </c>
      <c r="Q9852">
        <v>0.75</v>
      </c>
      <c r="R9852">
        <v>5968</v>
      </c>
      <c r="S9852" t="str" cm="1">
        <f t="array" ref="S9852">_xlfn.IFS(E9855&lt;30,"18-29",E9855&lt;45,"30-44",TRUE,"45+")</f>
        <v>30-44</v>
      </c>
      <c r="T9852" t="str" cm="1">
        <f t="array" ref="T9852">_xlfn.IFS(F9852&lt;=2,"0-2 Years",F9852&lt;=5,"3-5 Years",F9852&lt;=8,"6-8 Years",TRUE,"9-10 Years")</f>
        <v>3-5 Years</v>
      </c>
      <c r="U9852" t="str" cm="1">
        <f t="array" ref="U9852">_xlfn.IFS(P9852&gt;60,"High Risk",P9852&gt;30,"Medium Risk",TRUE,"Low Risk")</f>
        <v>Low Risk</v>
      </c>
      <c r="V9852">
        <f t="shared" si="153"/>
        <v>5</v>
      </c>
    </row>
    <row r="9853" spans="1:22" hidden="1" x14ac:dyDescent="0.2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 s="2">
        <v>119859.52</v>
      </c>
      <c r="H9853">
        <v>2</v>
      </c>
      <c r="I9853">
        <v>1</v>
      </c>
      <c r="J9853">
        <v>0</v>
      </c>
      <c r="K9853" s="1">
        <v>125422.66</v>
      </c>
      <c r="L9853">
        <v>0</v>
      </c>
      <c r="M9853">
        <v>20</v>
      </c>
      <c r="N9853">
        <v>140</v>
      </c>
      <c r="O9853">
        <v>2</v>
      </c>
      <c r="P9853">
        <v>69</v>
      </c>
      <c r="Q9853">
        <v>0.1</v>
      </c>
      <c r="R9853">
        <v>2800</v>
      </c>
      <c r="S9853" t="str" cm="1">
        <f t="array" ref="S9853">_xlfn.IFS(E9856&lt;30,"18-29",E9856&lt;45,"30-44",TRUE,"45+")</f>
        <v>30-44</v>
      </c>
      <c r="T9853" t="str" cm="1">
        <f t="array" ref="T9853">_xlfn.IFS(F9853&lt;=2,"0-2 Years",F9853&lt;=5,"3-5 Years",F9853&lt;=8,"6-8 Years",TRUE,"9-10 Years")</f>
        <v>6-8 Years</v>
      </c>
      <c r="U9853" t="str" cm="1">
        <f t="array" ref="U9853">_xlfn.IFS(P9853&gt;60,"High Risk",P9853&gt;30,"Medium Risk",TRUE,"Low Risk")</f>
        <v>High Risk</v>
      </c>
      <c r="V9853">
        <f t="shared" si="153"/>
        <v>3</v>
      </c>
    </row>
    <row r="9854" spans="1:22" hidden="1" x14ac:dyDescent="0.2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 s="2">
        <v>104533.24</v>
      </c>
      <c r="H9854">
        <v>1</v>
      </c>
      <c r="I9854">
        <v>0</v>
      </c>
      <c r="J9854">
        <v>0</v>
      </c>
      <c r="K9854" s="1">
        <v>81123.59</v>
      </c>
      <c r="L9854">
        <v>1</v>
      </c>
      <c r="M9854">
        <v>17</v>
      </c>
      <c r="N9854">
        <v>2753</v>
      </c>
      <c r="O9854">
        <v>4</v>
      </c>
      <c r="P9854">
        <v>12</v>
      </c>
      <c r="Q9854">
        <v>0.23529411764705882</v>
      </c>
      <c r="R9854">
        <v>46801</v>
      </c>
      <c r="S9854" t="str" cm="1">
        <f t="array" ref="S9854">_xlfn.IFS(E9857&lt;30,"18-29",E9857&lt;45,"30-44",TRUE,"45+")</f>
        <v>18-29</v>
      </c>
      <c r="T9854" t="str" cm="1">
        <f t="array" ref="T9854">_xlfn.IFS(F9854&lt;=2,"0-2 Years",F9854&lt;=5,"3-5 Years",F9854&lt;=8,"6-8 Years",TRUE,"9-10 Years")</f>
        <v>6-8 Years</v>
      </c>
      <c r="U9854" t="str" cm="1">
        <f t="array" ref="U9854">_xlfn.IFS(P9854&gt;60,"High Risk",P9854&gt;30,"Medium Risk",TRUE,"Low Risk")</f>
        <v>Low Risk</v>
      </c>
      <c r="V9854">
        <f t="shared" si="153"/>
        <v>5</v>
      </c>
    </row>
    <row r="9855" spans="1:22" hidden="1" x14ac:dyDescent="0.2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 s="2">
        <v>145382.60999999999</v>
      </c>
      <c r="H9855">
        <v>1</v>
      </c>
      <c r="I9855">
        <v>1</v>
      </c>
      <c r="J9855">
        <v>0</v>
      </c>
      <c r="K9855" s="1">
        <v>80408.59</v>
      </c>
      <c r="L9855">
        <v>0</v>
      </c>
      <c r="M9855">
        <v>9</v>
      </c>
      <c r="N9855">
        <v>4293</v>
      </c>
      <c r="O9855">
        <v>6</v>
      </c>
      <c r="P9855">
        <v>169</v>
      </c>
      <c r="Q9855">
        <v>0.66666666666666663</v>
      </c>
      <c r="R9855">
        <v>38637</v>
      </c>
      <c r="S9855" t="str" cm="1">
        <f t="array" ref="S9855">_xlfn.IFS(E9858&lt;30,"18-29",E9858&lt;45,"30-44",TRUE,"45+")</f>
        <v>30-44</v>
      </c>
      <c r="T9855" t="str" cm="1">
        <f t="array" ref="T9855">_xlfn.IFS(F9855&lt;=2,"0-2 Years",F9855&lt;=5,"3-5 Years",F9855&lt;=8,"6-8 Years",TRUE,"9-10 Years")</f>
        <v>9-10 Years</v>
      </c>
      <c r="U9855" t="str" cm="1">
        <f t="array" ref="U9855">_xlfn.IFS(P9855&gt;60,"High Risk",P9855&gt;30,"Medium Risk",TRUE,"Low Risk")</f>
        <v>High Risk</v>
      </c>
      <c r="V9855">
        <f t="shared" si="153"/>
        <v>5</v>
      </c>
    </row>
    <row r="9856" spans="1:22" hidden="1" x14ac:dyDescent="0.2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 s="2">
        <v>121231.39</v>
      </c>
      <c r="H9856">
        <v>1</v>
      </c>
      <c r="I9856">
        <v>1</v>
      </c>
      <c r="J9856">
        <v>1</v>
      </c>
      <c r="K9856" s="1">
        <v>146366.07999999999</v>
      </c>
      <c r="L9856">
        <v>0</v>
      </c>
      <c r="M9856">
        <v>1</v>
      </c>
      <c r="N9856">
        <v>641</v>
      </c>
      <c r="O9856">
        <v>8</v>
      </c>
      <c r="P9856">
        <v>27</v>
      </c>
      <c r="Q9856">
        <v>1</v>
      </c>
      <c r="R9856">
        <v>641</v>
      </c>
      <c r="S9856" t="str" cm="1">
        <f t="array" ref="S9856">_xlfn.IFS(E9859&lt;30,"18-29",E9859&lt;45,"30-44",TRUE,"45+")</f>
        <v>30-44</v>
      </c>
      <c r="T9856" t="str" cm="1">
        <f t="array" ref="T9856">_xlfn.IFS(F9856&lt;=2,"0-2 Years",F9856&lt;=5,"3-5 Years",F9856&lt;=8,"6-8 Years",TRUE,"9-10 Years")</f>
        <v>6-8 Years</v>
      </c>
      <c r="U9856" t="str" cm="1">
        <f t="array" ref="U9856">_xlfn.IFS(P9856&gt;60,"High Risk",P9856&gt;30,"Medium Risk",TRUE,"Low Risk")</f>
        <v>Low Risk</v>
      </c>
      <c r="V9856">
        <f t="shared" si="153"/>
        <v>2</v>
      </c>
    </row>
    <row r="9857" spans="1:22" hidden="1" x14ac:dyDescent="0.2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 s="2">
        <v>141078.57</v>
      </c>
      <c r="H9857">
        <v>1</v>
      </c>
      <c r="I9857">
        <v>1</v>
      </c>
      <c r="J9857">
        <v>1</v>
      </c>
      <c r="K9857" s="1">
        <v>24402.87</v>
      </c>
      <c r="L9857">
        <v>0</v>
      </c>
      <c r="M9857">
        <v>30</v>
      </c>
      <c r="N9857">
        <v>4145</v>
      </c>
      <c r="O9857">
        <v>2</v>
      </c>
      <c r="P9857">
        <v>166</v>
      </c>
      <c r="Q9857">
        <v>6.6666666666666666E-2</v>
      </c>
      <c r="R9857">
        <v>124350</v>
      </c>
      <c r="S9857" t="str" cm="1">
        <f t="array" ref="S9857">_xlfn.IFS(E9860&lt;30,"18-29",E9860&lt;45,"30-44",TRUE,"45+")</f>
        <v>30-44</v>
      </c>
      <c r="T9857" t="str" cm="1">
        <f t="array" ref="T9857">_xlfn.IFS(F9857&lt;=2,"0-2 Years",F9857&lt;=5,"3-5 Years",F9857&lt;=8,"6-8 Years",TRUE,"9-10 Years")</f>
        <v>0-2 Years</v>
      </c>
      <c r="U9857" t="str" cm="1">
        <f t="array" ref="U9857">_xlfn.IFS(P9857&gt;60,"High Risk",P9857&gt;30,"Medium Risk",TRUE,"Low Risk")</f>
        <v>High Risk</v>
      </c>
      <c r="V9857">
        <f t="shared" si="153"/>
        <v>3</v>
      </c>
    </row>
    <row r="9858" spans="1:22" hidden="1" x14ac:dyDescent="0.2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 s="2">
        <v>108465.65</v>
      </c>
      <c r="H9858">
        <v>2</v>
      </c>
      <c r="I9858">
        <v>1</v>
      </c>
      <c r="J9858">
        <v>0</v>
      </c>
      <c r="K9858" s="1">
        <v>60552.44</v>
      </c>
      <c r="L9858">
        <v>1</v>
      </c>
      <c r="M9858">
        <v>5</v>
      </c>
      <c r="N9858">
        <v>3748</v>
      </c>
      <c r="O9858">
        <v>10</v>
      </c>
      <c r="P9858">
        <v>131</v>
      </c>
      <c r="Q9858">
        <v>1</v>
      </c>
      <c r="R9858">
        <v>18740</v>
      </c>
      <c r="S9858" t="str" cm="1">
        <f t="array" ref="S9858">_xlfn.IFS(E9861&lt;30,"18-29",E9861&lt;45,"30-44",TRUE,"45+")</f>
        <v>45+</v>
      </c>
      <c r="T9858" t="str" cm="1">
        <f t="array" ref="T9858">_xlfn.IFS(F9858&lt;=2,"0-2 Years",F9858&lt;=5,"3-5 Years",F9858&lt;=8,"6-8 Years",TRUE,"9-10 Years")</f>
        <v>0-2 Years</v>
      </c>
      <c r="U9858" t="str" cm="1">
        <f t="array" ref="U9858">_xlfn.IFS(P9858&gt;60,"High Risk",P9858&gt;30,"Medium Risk",TRUE,"Low Risk")</f>
        <v>High Risk</v>
      </c>
      <c r="V9858">
        <f t="shared" si="153"/>
        <v>4</v>
      </c>
    </row>
    <row r="9859" spans="1:22" hidden="1" x14ac:dyDescent="0.2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 s="2">
        <v>70657.61</v>
      </c>
      <c r="H9859">
        <v>2</v>
      </c>
      <c r="I9859">
        <v>1</v>
      </c>
      <c r="J9859">
        <v>1</v>
      </c>
      <c r="K9859" s="1">
        <v>76476.05</v>
      </c>
      <c r="L9859">
        <v>0</v>
      </c>
      <c r="M9859">
        <v>19</v>
      </c>
      <c r="N9859">
        <v>3748</v>
      </c>
      <c r="O9859">
        <v>5</v>
      </c>
      <c r="P9859">
        <v>91</v>
      </c>
      <c r="Q9859">
        <v>0.26315789473684209</v>
      </c>
      <c r="R9859">
        <v>71212</v>
      </c>
      <c r="S9859" t="str" cm="1">
        <f t="array" ref="S9859">_xlfn.IFS(E9862&lt;30,"18-29",E9862&lt;45,"30-44",TRUE,"45+")</f>
        <v>30-44</v>
      </c>
      <c r="T9859" t="str" cm="1">
        <f t="array" ref="T9859">_xlfn.IFS(F9859&lt;=2,"0-2 Years",F9859&lt;=5,"3-5 Years",F9859&lt;=8,"6-8 Years",TRUE,"9-10 Years")</f>
        <v>0-2 Years</v>
      </c>
      <c r="U9859" t="str" cm="1">
        <f t="array" ref="U9859">_xlfn.IFS(P9859&gt;60,"High Risk",P9859&gt;30,"Medium Risk",TRUE,"Low Risk")</f>
        <v>High Risk</v>
      </c>
      <c r="V9859">
        <f t="shared" ref="V9859:V9922" si="154">IF(J9859=0,3,0)+IF(G9859=0,3,0)+IF(H9859=1,2,0)+IF(E9859&gt;45,1,0)+IF(F9859&lt;3,1,0)</f>
        <v>1</v>
      </c>
    </row>
    <row r="9860" spans="1:22" hidden="1" x14ac:dyDescent="0.2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 s="2">
        <v>120105.43</v>
      </c>
      <c r="H9860">
        <v>1</v>
      </c>
      <c r="I9860">
        <v>1</v>
      </c>
      <c r="J9860">
        <v>0</v>
      </c>
      <c r="K9860" s="1">
        <v>92075.01</v>
      </c>
      <c r="L9860">
        <v>1</v>
      </c>
      <c r="M9860">
        <v>10</v>
      </c>
      <c r="N9860">
        <v>3992</v>
      </c>
      <c r="O9860">
        <v>0</v>
      </c>
      <c r="P9860">
        <v>99</v>
      </c>
      <c r="Q9860">
        <v>0</v>
      </c>
      <c r="R9860">
        <v>39920</v>
      </c>
      <c r="S9860" t="str" cm="1">
        <f t="array" ref="S9860">_xlfn.IFS(E9863&lt;30,"18-29",E9863&lt;45,"30-44",TRUE,"45+")</f>
        <v>30-44</v>
      </c>
      <c r="T9860" t="str" cm="1">
        <f t="array" ref="T9860">_xlfn.IFS(F9860&lt;=2,"0-2 Years",F9860&lt;=5,"3-5 Years",F9860&lt;=8,"6-8 Years",TRUE,"9-10 Years")</f>
        <v>3-5 Years</v>
      </c>
      <c r="U9860" t="str" cm="1">
        <f t="array" ref="U9860">_xlfn.IFS(P9860&gt;60,"High Risk",P9860&gt;30,"Medium Risk",TRUE,"Low Risk")</f>
        <v>High Risk</v>
      </c>
      <c r="V9860">
        <f t="shared" si="154"/>
        <v>5</v>
      </c>
    </row>
    <row r="9861" spans="1:22" hidden="1" x14ac:dyDescent="0.2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 s="2">
        <v>129646.91</v>
      </c>
      <c r="H9861">
        <v>1</v>
      </c>
      <c r="I9861">
        <v>1</v>
      </c>
      <c r="J9861">
        <v>1</v>
      </c>
      <c r="K9861" s="1">
        <v>184125.1</v>
      </c>
      <c r="L9861">
        <v>1</v>
      </c>
      <c r="M9861">
        <v>7</v>
      </c>
      <c r="N9861">
        <v>3934</v>
      </c>
      <c r="O9861">
        <v>3</v>
      </c>
      <c r="P9861">
        <v>5</v>
      </c>
      <c r="Q9861">
        <v>0.42857142857142855</v>
      </c>
      <c r="R9861">
        <v>27538</v>
      </c>
      <c r="S9861" t="str" cm="1">
        <f t="array" ref="S9861">_xlfn.IFS(E9864&lt;30,"18-29",E9864&lt;45,"30-44",TRUE,"45+")</f>
        <v>18-29</v>
      </c>
      <c r="T9861" t="str" cm="1">
        <f t="array" ref="T9861">_xlfn.IFS(F9861&lt;=2,"0-2 Years",F9861&lt;=5,"3-5 Years",F9861&lt;=8,"6-8 Years",TRUE,"9-10 Years")</f>
        <v>3-5 Years</v>
      </c>
      <c r="U9861" t="str" cm="1">
        <f t="array" ref="U9861">_xlfn.IFS(P9861&gt;60,"High Risk",P9861&gt;30,"Medium Risk",TRUE,"Low Risk")</f>
        <v>Low Risk</v>
      </c>
      <c r="V9861">
        <f t="shared" si="154"/>
        <v>3</v>
      </c>
    </row>
    <row r="9862" spans="1:22" hidden="1" x14ac:dyDescent="0.2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 s="2">
        <v>191091.74</v>
      </c>
      <c r="H9862">
        <v>2</v>
      </c>
      <c r="I9862">
        <v>1</v>
      </c>
      <c r="J9862">
        <v>1</v>
      </c>
      <c r="K9862" s="1">
        <v>96170.38</v>
      </c>
      <c r="L9862">
        <v>0</v>
      </c>
      <c r="M9862">
        <v>18</v>
      </c>
      <c r="N9862">
        <v>533</v>
      </c>
      <c r="O9862">
        <v>5</v>
      </c>
      <c r="P9862">
        <v>131</v>
      </c>
      <c r="Q9862">
        <v>0.27777777777777779</v>
      </c>
      <c r="R9862">
        <v>9594</v>
      </c>
      <c r="S9862" t="str" cm="1">
        <f t="array" ref="S9862">_xlfn.IFS(E9865&lt;30,"18-29",E9865&lt;45,"30-44",TRUE,"45+")</f>
        <v>30-44</v>
      </c>
      <c r="T9862" t="str" cm="1">
        <f t="array" ref="T9862">_xlfn.IFS(F9862&lt;=2,"0-2 Years",F9862&lt;=5,"3-5 Years",F9862&lt;=8,"6-8 Years",TRUE,"9-10 Years")</f>
        <v>9-10 Years</v>
      </c>
      <c r="U9862" t="str" cm="1">
        <f t="array" ref="U9862">_xlfn.IFS(P9862&gt;60,"High Risk",P9862&gt;30,"Medium Risk",TRUE,"Low Risk")</f>
        <v>High Risk</v>
      </c>
      <c r="V9862">
        <f t="shared" si="154"/>
        <v>0</v>
      </c>
    </row>
    <row r="9863" spans="1:22" hidden="1" x14ac:dyDescent="0.2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 s="2">
        <v>0</v>
      </c>
      <c r="H9863">
        <v>1</v>
      </c>
      <c r="I9863">
        <v>1</v>
      </c>
      <c r="J9863">
        <v>1</v>
      </c>
      <c r="K9863" s="1">
        <v>98208.62</v>
      </c>
      <c r="L9863">
        <v>0</v>
      </c>
      <c r="M9863">
        <v>17</v>
      </c>
      <c r="N9863">
        <v>2418</v>
      </c>
      <c r="O9863">
        <v>2</v>
      </c>
      <c r="P9863">
        <v>127</v>
      </c>
      <c r="Q9863">
        <v>0.11764705882352941</v>
      </c>
      <c r="R9863">
        <v>41106</v>
      </c>
      <c r="S9863" t="str" cm="1">
        <f t="array" ref="S9863">_xlfn.IFS(E9866&lt;30,"18-29",E9866&lt;45,"30-44",TRUE,"45+")</f>
        <v>30-44</v>
      </c>
      <c r="T9863" t="str" cm="1">
        <f t="array" ref="T9863">_xlfn.IFS(F9863&lt;=2,"0-2 Years",F9863&lt;=5,"3-5 Years",F9863&lt;=8,"6-8 Years",TRUE,"9-10 Years")</f>
        <v>6-8 Years</v>
      </c>
      <c r="U9863" t="str" cm="1">
        <f t="array" ref="U9863">_xlfn.IFS(P9863&gt;60,"High Risk",P9863&gt;30,"Medium Risk",TRUE,"Low Risk")</f>
        <v>High Risk</v>
      </c>
      <c r="V9863">
        <f t="shared" si="154"/>
        <v>5</v>
      </c>
    </row>
    <row r="9864" spans="1:22" hidden="1" x14ac:dyDescent="0.2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 s="2">
        <v>0</v>
      </c>
      <c r="H9864">
        <v>2</v>
      </c>
      <c r="I9864">
        <v>1</v>
      </c>
      <c r="J9864">
        <v>1</v>
      </c>
      <c r="K9864" s="1">
        <v>157932.75</v>
      </c>
      <c r="L9864">
        <v>0</v>
      </c>
      <c r="M9864">
        <v>18</v>
      </c>
      <c r="N9864">
        <v>3995</v>
      </c>
      <c r="O9864">
        <v>4</v>
      </c>
      <c r="P9864">
        <v>96</v>
      </c>
      <c r="Q9864">
        <v>0.22222222222222221</v>
      </c>
      <c r="R9864">
        <v>71910</v>
      </c>
      <c r="S9864" t="str" cm="1">
        <f t="array" ref="S9864">_xlfn.IFS(E9867&lt;30,"18-29",E9867&lt;45,"30-44",TRUE,"45+")</f>
        <v>45+</v>
      </c>
      <c r="T9864" t="str" cm="1">
        <f t="array" ref="T9864">_xlfn.IFS(F9864&lt;=2,"0-2 Years",F9864&lt;=5,"3-5 Years",F9864&lt;=8,"6-8 Years",TRUE,"9-10 Years")</f>
        <v>6-8 Years</v>
      </c>
      <c r="U9864" t="str" cm="1">
        <f t="array" ref="U9864">_xlfn.IFS(P9864&gt;60,"High Risk",P9864&gt;30,"Medium Risk",TRUE,"Low Risk")</f>
        <v>High Risk</v>
      </c>
      <c r="V9864">
        <f t="shared" si="154"/>
        <v>3</v>
      </c>
    </row>
    <row r="9865" spans="1:22" hidden="1" x14ac:dyDescent="0.2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 s="2">
        <v>131433.32999999999</v>
      </c>
      <c r="H9865">
        <v>2</v>
      </c>
      <c r="I9865">
        <v>1</v>
      </c>
      <c r="J9865">
        <v>1</v>
      </c>
      <c r="K9865" s="1">
        <v>3497.43</v>
      </c>
      <c r="L9865">
        <v>1</v>
      </c>
      <c r="M9865">
        <v>18</v>
      </c>
      <c r="N9865">
        <v>4374</v>
      </c>
      <c r="O9865">
        <v>3</v>
      </c>
      <c r="P9865">
        <v>49</v>
      </c>
      <c r="Q9865">
        <v>0.16666666666666666</v>
      </c>
      <c r="R9865">
        <v>78732</v>
      </c>
      <c r="S9865" t="str" cm="1">
        <f t="array" ref="S9865">_xlfn.IFS(E9868&lt;30,"18-29",E9868&lt;45,"30-44",TRUE,"45+")</f>
        <v>18-29</v>
      </c>
      <c r="T9865" t="str" cm="1">
        <f t="array" ref="T9865">_xlfn.IFS(F9865&lt;=2,"0-2 Years",F9865&lt;=5,"3-5 Years",F9865&lt;=8,"6-8 Years",TRUE,"9-10 Years")</f>
        <v>3-5 Years</v>
      </c>
      <c r="U9865" t="str" cm="1">
        <f t="array" ref="U9865">_xlfn.IFS(P9865&gt;60,"High Risk",P9865&gt;30,"Medium Risk",TRUE,"Low Risk")</f>
        <v>Medium Risk</v>
      </c>
      <c r="V9865">
        <f t="shared" si="154"/>
        <v>0</v>
      </c>
    </row>
    <row r="9866" spans="1:22" hidden="1" x14ac:dyDescent="0.2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 s="2">
        <v>137937.95000000001</v>
      </c>
      <c r="H9866">
        <v>1</v>
      </c>
      <c r="I9866">
        <v>1</v>
      </c>
      <c r="J9866">
        <v>1</v>
      </c>
      <c r="K9866" s="1">
        <v>51387.1</v>
      </c>
      <c r="L9866">
        <v>0</v>
      </c>
      <c r="M9866">
        <v>1</v>
      </c>
      <c r="N9866">
        <v>271</v>
      </c>
      <c r="O9866">
        <v>7</v>
      </c>
      <c r="P9866">
        <v>124</v>
      </c>
      <c r="Q9866">
        <v>1</v>
      </c>
      <c r="R9866">
        <v>271</v>
      </c>
      <c r="S9866" t="str" cm="1">
        <f t="array" ref="S9866">_xlfn.IFS(E9869&lt;30,"18-29",E9869&lt;45,"30-44",TRUE,"45+")</f>
        <v>30-44</v>
      </c>
      <c r="T9866" t="str" cm="1">
        <f t="array" ref="T9866">_xlfn.IFS(F9866&lt;=2,"0-2 Years",F9866&lt;=5,"3-5 Years",F9866&lt;=8,"6-8 Years",TRUE,"9-10 Years")</f>
        <v>0-2 Years</v>
      </c>
      <c r="U9866" t="str" cm="1">
        <f t="array" ref="U9866">_xlfn.IFS(P9866&gt;60,"High Risk",P9866&gt;30,"Medium Risk",TRUE,"Low Risk")</f>
        <v>High Risk</v>
      </c>
      <c r="V9866">
        <f t="shared" si="154"/>
        <v>3</v>
      </c>
    </row>
    <row r="9867" spans="1:22" x14ac:dyDescent="0.2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 s="2">
        <v>0</v>
      </c>
      <c r="H9867">
        <v>2</v>
      </c>
      <c r="I9867">
        <v>1</v>
      </c>
      <c r="J9867">
        <v>0</v>
      </c>
      <c r="K9867" s="1">
        <v>50123.44</v>
      </c>
      <c r="L9867">
        <v>0</v>
      </c>
      <c r="M9867">
        <v>18</v>
      </c>
      <c r="N9867">
        <v>3215</v>
      </c>
      <c r="O9867">
        <v>8</v>
      </c>
      <c r="P9867">
        <v>75</v>
      </c>
      <c r="Q9867">
        <v>0.44444444444444442</v>
      </c>
      <c r="R9867">
        <v>57870</v>
      </c>
      <c r="S9867" t="str" cm="1">
        <f t="array" ref="S9867">_xlfn.IFS(E9870&lt;30,"18-29",E9870&lt;45,"30-44",TRUE,"45+")</f>
        <v>30-44</v>
      </c>
      <c r="T9867" t="str" cm="1">
        <f t="array" ref="T9867">_xlfn.IFS(F9867&lt;=2,"0-2 Years",F9867&lt;=5,"3-5 Years",F9867&lt;=8,"6-8 Years",TRUE,"9-10 Years")</f>
        <v>3-5 Years</v>
      </c>
      <c r="U9867" t="str" cm="1">
        <f t="array" ref="U9867">_xlfn.IFS(P9867&gt;60,"High Risk",P9867&gt;30,"Medium Risk",TRUE,"Low Risk")</f>
        <v>High Risk</v>
      </c>
      <c r="V9867">
        <f t="shared" si="154"/>
        <v>7</v>
      </c>
    </row>
    <row r="9868" spans="1:22" x14ac:dyDescent="0.2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 s="2">
        <v>0</v>
      </c>
      <c r="H9868">
        <v>2</v>
      </c>
      <c r="I9868">
        <v>0</v>
      </c>
      <c r="J9868">
        <v>0</v>
      </c>
      <c r="K9868" s="1">
        <v>180329.83</v>
      </c>
      <c r="L9868">
        <v>0</v>
      </c>
      <c r="M9868">
        <v>2</v>
      </c>
      <c r="N9868">
        <v>4320</v>
      </c>
      <c r="O9868">
        <v>1</v>
      </c>
      <c r="P9868">
        <v>6</v>
      </c>
      <c r="Q9868">
        <v>0.5</v>
      </c>
      <c r="R9868">
        <v>8640</v>
      </c>
      <c r="S9868" t="str" cm="1">
        <f t="array" ref="S9868">_xlfn.IFS(E9871&lt;30,"18-29",E9871&lt;45,"30-44",TRUE,"45+")</f>
        <v>30-44</v>
      </c>
      <c r="T9868" t="str" cm="1">
        <f t="array" ref="T9868">_xlfn.IFS(F9868&lt;=2,"0-2 Years",F9868&lt;=5,"3-5 Years",F9868&lt;=8,"6-8 Years",TRUE,"9-10 Years")</f>
        <v>3-5 Years</v>
      </c>
      <c r="U9868" t="str" cm="1">
        <f t="array" ref="U9868">_xlfn.IFS(P9868&gt;60,"High Risk",P9868&gt;30,"Medium Risk",TRUE,"Low Risk")</f>
        <v>Low Risk</v>
      </c>
      <c r="V9868">
        <f t="shared" si="154"/>
        <v>6</v>
      </c>
    </row>
    <row r="9869" spans="1:22" hidden="1" x14ac:dyDescent="0.2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 s="2">
        <v>0</v>
      </c>
      <c r="H9869">
        <v>2</v>
      </c>
      <c r="I9869">
        <v>1</v>
      </c>
      <c r="J9869">
        <v>1</v>
      </c>
      <c r="K9869" s="1">
        <v>13238.93</v>
      </c>
      <c r="L9869">
        <v>0</v>
      </c>
      <c r="M9869">
        <v>17</v>
      </c>
      <c r="N9869">
        <v>517</v>
      </c>
      <c r="O9869">
        <v>7</v>
      </c>
      <c r="P9869">
        <v>160</v>
      </c>
      <c r="Q9869">
        <v>0.41176470588235292</v>
      </c>
      <c r="R9869">
        <v>8789</v>
      </c>
      <c r="S9869" t="str" cm="1">
        <f t="array" ref="S9869">_xlfn.IFS(E9872&lt;30,"18-29",E9872&lt;45,"30-44",TRUE,"45+")</f>
        <v>30-44</v>
      </c>
      <c r="T9869" t="str" cm="1">
        <f t="array" ref="T9869">_xlfn.IFS(F9869&lt;=2,"0-2 Years",F9869&lt;=5,"3-5 Years",F9869&lt;=8,"6-8 Years",TRUE,"9-10 Years")</f>
        <v>3-5 Years</v>
      </c>
      <c r="U9869" t="str" cm="1">
        <f t="array" ref="U9869">_xlfn.IFS(P9869&gt;60,"High Risk",P9869&gt;30,"Medium Risk",TRUE,"Low Risk")</f>
        <v>High Risk</v>
      </c>
      <c r="V9869">
        <f t="shared" si="154"/>
        <v>3</v>
      </c>
    </row>
    <row r="9870" spans="1:22" x14ac:dyDescent="0.2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 s="2">
        <v>93143.39</v>
      </c>
      <c r="H9870">
        <v>1</v>
      </c>
      <c r="I9870">
        <v>1</v>
      </c>
      <c r="J9870">
        <v>0</v>
      </c>
      <c r="K9870" s="1">
        <v>167554.85999999999</v>
      </c>
      <c r="L9870">
        <v>0</v>
      </c>
      <c r="M9870">
        <v>14</v>
      </c>
      <c r="N9870">
        <v>2067</v>
      </c>
      <c r="O9870">
        <v>3</v>
      </c>
      <c r="P9870">
        <v>165</v>
      </c>
      <c r="Q9870">
        <v>0.21428571428571427</v>
      </c>
      <c r="R9870">
        <v>28938</v>
      </c>
      <c r="S9870" t="str" cm="1">
        <f t="array" ref="S9870">_xlfn.IFS(E9873&lt;30,"18-29",E9873&lt;45,"30-44",TRUE,"45+")</f>
        <v>30-44</v>
      </c>
      <c r="T9870" t="str" cm="1">
        <f t="array" ref="T9870">_xlfn.IFS(F9870&lt;=2,"0-2 Years",F9870&lt;=5,"3-5 Years",F9870&lt;=8,"6-8 Years",TRUE,"9-10 Years")</f>
        <v>0-2 Years</v>
      </c>
      <c r="U9870" t="str" cm="1">
        <f t="array" ref="U9870">_xlfn.IFS(P9870&gt;60,"High Risk",P9870&gt;30,"Medium Risk",TRUE,"Low Risk")</f>
        <v>High Risk</v>
      </c>
      <c r="V9870">
        <f t="shared" si="154"/>
        <v>6</v>
      </c>
    </row>
    <row r="9871" spans="1:22" x14ac:dyDescent="0.2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 s="2">
        <v>0</v>
      </c>
      <c r="H9871">
        <v>2</v>
      </c>
      <c r="I9871">
        <v>1</v>
      </c>
      <c r="J9871">
        <v>0</v>
      </c>
      <c r="K9871" s="1">
        <v>51454.06</v>
      </c>
      <c r="L9871">
        <v>0</v>
      </c>
      <c r="M9871">
        <v>2</v>
      </c>
      <c r="N9871">
        <v>3406</v>
      </c>
      <c r="O9871">
        <v>4</v>
      </c>
      <c r="P9871">
        <v>50</v>
      </c>
      <c r="Q9871">
        <v>1</v>
      </c>
      <c r="R9871">
        <v>6812</v>
      </c>
      <c r="S9871" t="str" cm="1">
        <f t="array" ref="S9871">_xlfn.IFS(E9874&lt;30,"18-29",E9874&lt;45,"30-44",TRUE,"45+")</f>
        <v>30-44</v>
      </c>
      <c r="T9871" t="str" cm="1">
        <f t="array" ref="T9871">_xlfn.IFS(F9871&lt;=2,"0-2 Years",F9871&lt;=5,"3-5 Years",F9871&lt;=8,"6-8 Years",TRUE,"9-10 Years")</f>
        <v>6-8 Years</v>
      </c>
      <c r="U9871" t="str" cm="1">
        <f t="array" ref="U9871">_xlfn.IFS(P9871&gt;60,"High Risk",P9871&gt;30,"Medium Risk",TRUE,"Low Risk")</f>
        <v>Medium Risk</v>
      </c>
      <c r="V9871">
        <f t="shared" si="154"/>
        <v>6</v>
      </c>
    </row>
    <row r="9872" spans="1:22" hidden="1" x14ac:dyDescent="0.2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 s="2">
        <v>112544.45</v>
      </c>
      <c r="H9872">
        <v>1</v>
      </c>
      <c r="I9872">
        <v>1</v>
      </c>
      <c r="J9872">
        <v>1</v>
      </c>
      <c r="K9872" s="1">
        <v>19842.22</v>
      </c>
      <c r="L9872">
        <v>0</v>
      </c>
      <c r="M9872">
        <v>4</v>
      </c>
      <c r="N9872">
        <v>1329</v>
      </c>
      <c r="O9872">
        <v>3</v>
      </c>
      <c r="P9872">
        <v>33</v>
      </c>
      <c r="Q9872">
        <v>0.75</v>
      </c>
      <c r="R9872">
        <v>5316</v>
      </c>
      <c r="S9872" t="str" cm="1">
        <f t="array" ref="S9872">_xlfn.IFS(E9875&lt;30,"18-29",E9875&lt;45,"30-44",TRUE,"45+")</f>
        <v>30-44</v>
      </c>
      <c r="T9872" t="str" cm="1">
        <f t="array" ref="T9872">_xlfn.IFS(F9872&lt;=2,"0-2 Years",F9872&lt;=5,"3-5 Years",F9872&lt;=8,"6-8 Years",TRUE,"9-10 Years")</f>
        <v>0-2 Years</v>
      </c>
      <c r="U9872" t="str" cm="1">
        <f t="array" ref="U9872">_xlfn.IFS(P9872&gt;60,"High Risk",P9872&gt;30,"Medium Risk",TRUE,"Low Risk")</f>
        <v>Medium Risk</v>
      </c>
      <c r="V9872">
        <f t="shared" si="154"/>
        <v>3</v>
      </c>
    </row>
    <row r="9873" spans="1:22" hidden="1" x14ac:dyDescent="0.2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 s="2">
        <v>123034.43</v>
      </c>
      <c r="H9873">
        <v>2</v>
      </c>
      <c r="I9873">
        <v>1</v>
      </c>
      <c r="J9873">
        <v>1</v>
      </c>
      <c r="K9873" s="1">
        <v>38315.040000000001</v>
      </c>
      <c r="L9873">
        <v>0</v>
      </c>
      <c r="M9873">
        <v>19</v>
      </c>
      <c r="N9873">
        <v>181</v>
      </c>
      <c r="O9873">
        <v>0</v>
      </c>
      <c r="P9873">
        <v>18</v>
      </c>
      <c r="Q9873">
        <v>0</v>
      </c>
      <c r="R9873">
        <v>3439</v>
      </c>
      <c r="S9873" t="str" cm="1">
        <f t="array" ref="S9873">_xlfn.IFS(E9876&lt;30,"18-29",E9876&lt;45,"30-44",TRUE,"45+")</f>
        <v>30-44</v>
      </c>
      <c r="T9873" t="str" cm="1">
        <f t="array" ref="T9873">_xlfn.IFS(F9873&lt;=2,"0-2 Years",F9873&lt;=5,"3-5 Years",F9873&lt;=8,"6-8 Years",TRUE,"9-10 Years")</f>
        <v>3-5 Years</v>
      </c>
      <c r="U9873" t="str" cm="1">
        <f t="array" ref="U9873">_xlfn.IFS(P9873&gt;60,"High Risk",P9873&gt;30,"Medium Risk",TRUE,"Low Risk")</f>
        <v>Low Risk</v>
      </c>
      <c r="V9873">
        <f t="shared" si="154"/>
        <v>0</v>
      </c>
    </row>
    <row r="9874" spans="1:22" hidden="1" x14ac:dyDescent="0.2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 s="2">
        <v>0</v>
      </c>
      <c r="H9874">
        <v>2</v>
      </c>
      <c r="I9874">
        <v>0</v>
      </c>
      <c r="J9874">
        <v>1</v>
      </c>
      <c r="K9874" s="1">
        <v>187816.59</v>
      </c>
      <c r="L9874">
        <v>0</v>
      </c>
      <c r="M9874">
        <v>5</v>
      </c>
      <c r="N9874">
        <v>421</v>
      </c>
      <c r="O9874">
        <v>5</v>
      </c>
      <c r="P9874">
        <v>46</v>
      </c>
      <c r="Q9874">
        <v>1</v>
      </c>
      <c r="R9874">
        <v>2105</v>
      </c>
      <c r="S9874" t="str" cm="1">
        <f t="array" ref="S9874">_xlfn.IFS(E9877&lt;30,"18-29",E9877&lt;45,"30-44",TRUE,"45+")</f>
        <v>30-44</v>
      </c>
      <c r="T9874" t="str" cm="1">
        <f t="array" ref="T9874">_xlfn.IFS(F9874&lt;=2,"0-2 Years",F9874&lt;=5,"3-5 Years",F9874&lt;=8,"6-8 Years",TRUE,"9-10 Years")</f>
        <v>0-2 Years</v>
      </c>
      <c r="U9874" t="str" cm="1">
        <f t="array" ref="U9874">_xlfn.IFS(P9874&gt;60,"High Risk",P9874&gt;30,"Medium Risk",TRUE,"Low Risk")</f>
        <v>Medium Risk</v>
      </c>
      <c r="V9874">
        <f t="shared" si="154"/>
        <v>4</v>
      </c>
    </row>
    <row r="9875" spans="1:22" hidden="1" x14ac:dyDescent="0.2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 s="2">
        <v>119278.44</v>
      </c>
      <c r="H9875">
        <v>1</v>
      </c>
      <c r="I9875">
        <v>1</v>
      </c>
      <c r="J9875">
        <v>1</v>
      </c>
      <c r="K9875" s="1">
        <v>197148.24</v>
      </c>
      <c r="L9875">
        <v>0</v>
      </c>
      <c r="M9875">
        <v>2</v>
      </c>
      <c r="N9875">
        <v>4563</v>
      </c>
      <c r="O9875">
        <v>8</v>
      </c>
      <c r="P9875">
        <v>90</v>
      </c>
      <c r="Q9875">
        <v>1</v>
      </c>
      <c r="R9875">
        <v>9126</v>
      </c>
      <c r="S9875" t="str" cm="1">
        <f t="array" ref="S9875">_xlfn.IFS(E9878&lt;30,"18-29",E9878&lt;45,"30-44",TRUE,"45+")</f>
        <v>30-44</v>
      </c>
      <c r="T9875" t="str" cm="1">
        <f t="array" ref="T9875">_xlfn.IFS(F9875&lt;=2,"0-2 Years",F9875&lt;=5,"3-5 Years",F9875&lt;=8,"6-8 Years",TRUE,"9-10 Years")</f>
        <v>9-10 Years</v>
      </c>
      <c r="U9875" t="str" cm="1">
        <f t="array" ref="U9875">_xlfn.IFS(P9875&gt;60,"High Risk",P9875&gt;30,"Medium Risk",TRUE,"Low Risk")</f>
        <v>High Risk</v>
      </c>
      <c r="V9875">
        <f t="shared" si="154"/>
        <v>2</v>
      </c>
    </row>
    <row r="9876" spans="1:22" x14ac:dyDescent="0.2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 s="2">
        <v>0</v>
      </c>
      <c r="H9876">
        <v>2</v>
      </c>
      <c r="I9876">
        <v>1</v>
      </c>
      <c r="J9876">
        <v>0</v>
      </c>
      <c r="K9876" s="1">
        <v>163471.01</v>
      </c>
      <c r="L9876">
        <v>0</v>
      </c>
      <c r="M9876">
        <v>15</v>
      </c>
      <c r="N9876">
        <v>4005</v>
      </c>
      <c r="O9876">
        <v>1</v>
      </c>
      <c r="P9876">
        <v>6</v>
      </c>
      <c r="Q9876">
        <v>6.6666666666666666E-2</v>
      </c>
      <c r="R9876">
        <v>60075</v>
      </c>
      <c r="S9876" t="str" cm="1">
        <f t="array" ref="S9876">_xlfn.IFS(E9879&lt;30,"18-29",E9879&lt;45,"30-44",TRUE,"45+")</f>
        <v>30-44</v>
      </c>
      <c r="T9876" t="str" cm="1">
        <f t="array" ref="T9876">_xlfn.IFS(F9876&lt;=2,"0-2 Years",F9876&lt;=5,"3-5 Years",F9876&lt;=8,"6-8 Years",TRUE,"9-10 Years")</f>
        <v>3-5 Years</v>
      </c>
      <c r="U9876" t="str" cm="1">
        <f t="array" ref="U9876">_xlfn.IFS(P9876&gt;60,"High Risk",P9876&gt;30,"Medium Risk",TRUE,"Low Risk")</f>
        <v>Low Risk</v>
      </c>
      <c r="V9876">
        <f t="shared" si="154"/>
        <v>6</v>
      </c>
    </row>
    <row r="9877" spans="1:22" hidden="1" x14ac:dyDescent="0.2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 s="2">
        <v>0</v>
      </c>
      <c r="H9877">
        <v>2</v>
      </c>
      <c r="I9877">
        <v>0</v>
      </c>
      <c r="J9877">
        <v>1</v>
      </c>
      <c r="K9877" s="1">
        <v>653.58000000000004</v>
      </c>
      <c r="L9877">
        <v>0</v>
      </c>
      <c r="M9877">
        <v>1</v>
      </c>
      <c r="N9877">
        <v>2456</v>
      </c>
      <c r="O9877">
        <v>6</v>
      </c>
      <c r="P9877">
        <v>101</v>
      </c>
      <c r="Q9877">
        <v>1</v>
      </c>
      <c r="R9877">
        <v>2456</v>
      </c>
      <c r="S9877" t="str" cm="1">
        <f t="array" ref="S9877">_xlfn.IFS(E9880&lt;30,"18-29",E9880&lt;45,"30-44",TRUE,"45+")</f>
        <v>30-44</v>
      </c>
      <c r="T9877" t="str" cm="1">
        <f t="array" ref="T9877">_xlfn.IFS(F9877&lt;=2,"0-2 Years",F9877&lt;=5,"3-5 Years",F9877&lt;=8,"6-8 Years",TRUE,"9-10 Years")</f>
        <v>6-8 Years</v>
      </c>
      <c r="U9877" t="str" cm="1">
        <f t="array" ref="U9877">_xlfn.IFS(P9877&gt;60,"High Risk",P9877&gt;30,"Medium Risk",TRUE,"Low Risk")</f>
        <v>High Risk</v>
      </c>
      <c r="V9877">
        <f t="shared" si="154"/>
        <v>3</v>
      </c>
    </row>
    <row r="9878" spans="1:22" hidden="1" x14ac:dyDescent="0.2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 s="2">
        <v>169312.72</v>
      </c>
      <c r="H9878">
        <v>1</v>
      </c>
      <c r="I9878">
        <v>1</v>
      </c>
      <c r="J9878">
        <v>0</v>
      </c>
      <c r="K9878" s="1">
        <v>45414.09</v>
      </c>
      <c r="L9878">
        <v>0</v>
      </c>
      <c r="M9878">
        <v>22</v>
      </c>
      <c r="N9878">
        <v>4880</v>
      </c>
      <c r="O9878">
        <v>10</v>
      </c>
      <c r="P9878">
        <v>69</v>
      </c>
      <c r="Q9878">
        <v>0.45454545454545453</v>
      </c>
      <c r="R9878">
        <v>107360</v>
      </c>
      <c r="S9878" t="str" cm="1">
        <f t="array" ref="S9878">_xlfn.IFS(E9881&lt;30,"18-29",E9881&lt;45,"30-44",TRUE,"45+")</f>
        <v>45+</v>
      </c>
      <c r="T9878" t="str" cm="1">
        <f t="array" ref="T9878">_xlfn.IFS(F9878&lt;=2,"0-2 Years",F9878&lt;=5,"3-5 Years",F9878&lt;=8,"6-8 Years",TRUE,"9-10 Years")</f>
        <v>6-8 Years</v>
      </c>
      <c r="U9878" t="str" cm="1">
        <f t="array" ref="U9878">_xlfn.IFS(P9878&gt;60,"High Risk",P9878&gt;30,"Medium Risk",TRUE,"Low Risk")</f>
        <v>High Risk</v>
      </c>
      <c r="V9878">
        <f t="shared" si="154"/>
        <v>5</v>
      </c>
    </row>
    <row r="9879" spans="1:22" hidden="1" x14ac:dyDescent="0.2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 s="2">
        <v>106506.77</v>
      </c>
      <c r="H9879">
        <v>3</v>
      </c>
      <c r="I9879">
        <v>1</v>
      </c>
      <c r="J9879">
        <v>0</v>
      </c>
      <c r="K9879" s="1">
        <v>45445.78</v>
      </c>
      <c r="L9879">
        <v>1</v>
      </c>
      <c r="M9879">
        <v>4</v>
      </c>
      <c r="N9879">
        <v>4277</v>
      </c>
      <c r="O9879">
        <v>8</v>
      </c>
      <c r="P9879">
        <v>105</v>
      </c>
      <c r="Q9879">
        <v>1</v>
      </c>
      <c r="R9879">
        <v>17108</v>
      </c>
      <c r="S9879" t="str" cm="1">
        <f t="array" ref="S9879">_xlfn.IFS(E9882&lt;30,"18-29",E9882&lt;45,"30-44",TRUE,"45+")</f>
        <v>30-44</v>
      </c>
      <c r="T9879" t="str" cm="1">
        <f t="array" ref="T9879">_xlfn.IFS(F9879&lt;=2,"0-2 Years",F9879&lt;=5,"3-5 Years",F9879&lt;=8,"6-8 Years",TRUE,"9-10 Years")</f>
        <v>3-5 Years</v>
      </c>
      <c r="U9879" t="str" cm="1">
        <f t="array" ref="U9879">_xlfn.IFS(P9879&gt;60,"High Risk",P9879&gt;30,"Medium Risk",TRUE,"Low Risk")</f>
        <v>High Risk</v>
      </c>
      <c r="V9879">
        <f t="shared" si="154"/>
        <v>3</v>
      </c>
    </row>
    <row r="9880" spans="1:22" hidden="1" x14ac:dyDescent="0.2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 s="2">
        <v>128412.61</v>
      </c>
      <c r="H9880">
        <v>1</v>
      </c>
      <c r="I9880">
        <v>0</v>
      </c>
      <c r="J9880">
        <v>1</v>
      </c>
      <c r="K9880" s="1">
        <v>139024.31</v>
      </c>
      <c r="L9880">
        <v>0</v>
      </c>
      <c r="M9880">
        <v>24</v>
      </c>
      <c r="N9880">
        <v>4034</v>
      </c>
      <c r="O9880">
        <v>2</v>
      </c>
      <c r="P9880">
        <v>57</v>
      </c>
      <c r="Q9880">
        <v>8.3333333333333329E-2</v>
      </c>
      <c r="R9880">
        <v>96816</v>
      </c>
      <c r="S9880" t="str" cm="1">
        <f t="array" ref="S9880">_xlfn.IFS(E9883&lt;30,"18-29",E9883&lt;45,"30-44",TRUE,"45+")</f>
        <v>30-44</v>
      </c>
      <c r="T9880" t="str" cm="1">
        <f t="array" ref="T9880">_xlfn.IFS(F9880&lt;=2,"0-2 Years",F9880&lt;=5,"3-5 Years",F9880&lt;=8,"6-8 Years",TRUE,"9-10 Years")</f>
        <v>6-8 Years</v>
      </c>
      <c r="U9880" t="str" cm="1">
        <f t="array" ref="U9880">_xlfn.IFS(P9880&gt;60,"High Risk",P9880&gt;30,"Medium Risk",TRUE,"Low Risk")</f>
        <v>Medium Risk</v>
      </c>
      <c r="V9880">
        <f t="shared" si="154"/>
        <v>2</v>
      </c>
    </row>
    <row r="9881" spans="1:22" hidden="1" x14ac:dyDescent="0.2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 s="2">
        <v>118356.89</v>
      </c>
      <c r="H9881">
        <v>2</v>
      </c>
      <c r="I9881">
        <v>1</v>
      </c>
      <c r="J9881">
        <v>0</v>
      </c>
      <c r="K9881" s="1">
        <v>168034.83</v>
      </c>
      <c r="L9881">
        <v>1</v>
      </c>
      <c r="M9881">
        <v>9</v>
      </c>
      <c r="N9881">
        <v>3168</v>
      </c>
      <c r="O9881">
        <v>3</v>
      </c>
      <c r="P9881">
        <v>8</v>
      </c>
      <c r="Q9881">
        <v>0.33333333333333331</v>
      </c>
      <c r="R9881">
        <v>28512</v>
      </c>
      <c r="S9881" t="str" cm="1">
        <f t="array" ref="S9881">_xlfn.IFS(E9884&lt;30,"18-29",E9884&lt;45,"30-44",TRUE,"45+")</f>
        <v>45+</v>
      </c>
      <c r="T9881" t="str" cm="1">
        <f t="array" ref="T9881">_xlfn.IFS(F9881&lt;=2,"0-2 Years",F9881&lt;=5,"3-5 Years",F9881&lt;=8,"6-8 Years",TRUE,"9-10 Years")</f>
        <v>9-10 Years</v>
      </c>
      <c r="U9881" t="str" cm="1">
        <f t="array" ref="U9881">_xlfn.IFS(P9881&gt;60,"High Risk",P9881&gt;30,"Medium Risk",TRUE,"Low Risk")</f>
        <v>Low Risk</v>
      </c>
      <c r="V9881">
        <f t="shared" si="154"/>
        <v>4</v>
      </c>
    </row>
    <row r="9882" spans="1:22" hidden="1" x14ac:dyDescent="0.2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 s="2">
        <v>137479.13</v>
      </c>
      <c r="H9882">
        <v>1</v>
      </c>
      <c r="I9882">
        <v>1</v>
      </c>
      <c r="J9882">
        <v>0</v>
      </c>
      <c r="K9882" s="1">
        <v>25669.1</v>
      </c>
      <c r="L9882">
        <v>0</v>
      </c>
      <c r="M9882">
        <v>9</v>
      </c>
      <c r="N9882">
        <v>4321</v>
      </c>
      <c r="O9882">
        <v>2</v>
      </c>
      <c r="P9882">
        <v>126</v>
      </c>
      <c r="Q9882">
        <v>0.22222222222222221</v>
      </c>
      <c r="R9882">
        <v>38889</v>
      </c>
      <c r="S9882" t="str" cm="1">
        <f t="array" ref="S9882">_xlfn.IFS(E9885&lt;30,"18-29",E9885&lt;45,"30-44",TRUE,"45+")</f>
        <v>30-44</v>
      </c>
      <c r="T9882" t="str" cm="1">
        <f t="array" ref="T9882">_xlfn.IFS(F9882&lt;=2,"0-2 Years",F9882&lt;=5,"3-5 Years",F9882&lt;=8,"6-8 Years",TRUE,"9-10 Years")</f>
        <v>3-5 Years</v>
      </c>
      <c r="U9882" t="str" cm="1">
        <f t="array" ref="U9882">_xlfn.IFS(P9882&gt;60,"High Risk",P9882&gt;30,"Medium Risk",TRUE,"Low Risk")</f>
        <v>High Risk</v>
      </c>
      <c r="V9882">
        <f t="shared" si="154"/>
        <v>5</v>
      </c>
    </row>
    <row r="9883" spans="1:22" x14ac:dyDescent="0.2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 s="2">
        <v>0</v>
      </c>
      <c r="H9883">
        <v>2</v>
      </c>
      <c r="I9883">
        <v>1</v>
      </c>
      <c r="J9883">
        <v>0</v>
      </c>
      <c r="K9883" s="1">
        <v>8207.36</v>
      </c>
      <c r="L9883">
        <v>0</v>
      </c>
      <c r="M9883">
        <v>13</v>
      </c>
      <c r="N9883">
        <v>408</v>
      </c>
      <c r="O9883">
        <v>0</v>
      </c>
      <c r="P9883">
        <v>124</v>
      </c>
      <c r="Q9883">
        <v>0</v>
      </c>
      <c r="R9883">
        <v>5304</v>
      </c>
      <c r="S9883" t="str" cm="1">
        <f t="array" ref="S9883">_xlfn.IFS(E9886&lt;30,"18-29",E9886&lt;45,"30-44",TRUE,"45+")</f>
        <v>45+</v>
      </c>
      <c r="T9883" t="str" cm="1">
        <f t="array" ref="T9883">_xlfn.IFS(F9883&lt;=2,"0-2 Years",F9883&lt;=5,"3-5 Years",F9883&lt;=8,"6-8 Years",TRUE,"9-10 Years")</f>
        <v>0-2 Years</v>
      </c>
      <c r="U9883" t="str" cm="1">
        <f t="array" ref="U9883">_xlfn.IFS(P9883&gt;60,"High Risk",P9883&gt;30,"Medium Risk",TRUE,"Low Risk")</f>
        <v>High Risk</v>
      </c>
      <c r="V9883">
        <f t="shared" si="154"/>
        <v>7</v>
      </c>
    </row>
    <row r="9884" spans="1:22" hidden="1" x14ac:dyDescent="0.2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 s="2">
        <v>105229.72</v>
      </c>
      <c r="H9884">
        <v>1</v>
      </c>
      <c r="I9884">
        <v>1</v>
      </c>
      <c r="J9884">
        <v>1</v>
      </c>
      <c r="K9884" s="1">
        <v>16281.68</v>
      </c>
      <c r="L9884">
        <v>1</v>
      </c>
      <c r="M9884">
        <v>12</v>
      </c>
      <c r="N9884">
        <v>2495</v>
      </c>
      <c r="O9884">
        <v>4</v>
      </c>
      <c r="P9884">
        <v>53</v>
      </c>
      <c r="Q9884">
        <v>0.33333333333333331</v>
      </c>
      <c r="R9884">
        <v>29940</v>
      </c>
      <c r="S9884" t="str" cm="1">
        <f t="array" ref="S9884">_xlfn.IFS(E9887&lt;30,"18-29",E9887&lt;45,"30-44",TRUE,"45+")</f>
        <v>30-44</v>
      </c>
      <c r="T9884" t="str" cm="1">
        <f t="array" ref="T9884">_xlfn.IFS(F9884&lt;=2,"0-2 Years",F9884&lt;=5,"3-5 Years",F9884&lt;=8,"6-8 Years",TRUE,"9-10 Years")</f>
        <v>3-5 Years</v>
      </c>
      <c r="U9884" t="str" cm="1">
        <f t="array" ref="U9884">_xlfn.IFS(P9884&gt;60,"High Risk",P9884&gt;30,"Medium Risk",TRUE,"Low Risk")</f>
        <v>Medium Risk</v>
      </c>
      <c r="V9884">
        <f t="shared" si="154"/>
        <v>3</v>
      </c>
    </row>
    <row r="9885" spans="1:22" x14ac:dyDescent="0.2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 s="2">
        <v>148088.10999999999</v>
      </c>
      <c r="H9885">
        <v>1</v>
      </c>
      <c r="I9885">
        <v>1</v>
      </c>
      <c r="J9885">
        <v>0</v>
      </c>
      <c r="K9885" s="1">
        <v>14083.12</v>
      </c>
      <c r="L9885">
        <v>0</v>
      </c>
      <c r="M9885">
        <v>13</v>
      </c>
      <c r="N9885">
        <v>2451</v>
      </c>
      <c r="O9885">
        <v>2</v>
      </c>
      <c r="P9885">
        <v>52</v>
      </c>
      <c r="Q9885">
        <v>0.15384615384615385</v>
      </c>
      <c r="R9885">
        <v>31863</v>
      </c>
      <c r="S9885" t="str" cm="1">
        <f t="array" ref="S9885">_xlfn.IFS(E9888&lt;30,"18-29",E9888&lt;45,"30-44",TRUE,"45+")</f>
        <v>30-44</v>
      </c>
      <c r="T9885" t="str" cm="1">
        <f t="array" ref="T9885">_xlfn.IFS(F9885&lt;=2,"0-2 Years",F9885&lt;=5,"3-5 Years",F9885&lt;=8,"6-8 Years",TRUE,"9-10 Years")</f>
        <v>0-2 Years</v>
      </c>
      <c r="U9885" t="str" cm="1">
        <f t="array" ref="U9885">_xlfn.IFS(P9885&gt;60,"High Risk",P9885&gt;30,"Medium Risk",TRUE,"Low Risk")</f>
        <v>Medium Risk</v>
      </c>
      <c r="V9885">
        <f t="shared" si="154"/>
        <v>6</v>
      </c>
    </row>
    <row r="9886" spans="1:22" x14ac:dyDescent="0.2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 s="2">
        <v>0</v>
      </c>
      <c r="H9886">
        <v>1</v>
      </c>
      <c r="I9886">
        <v>0</v>
      </c>
      <c r="J9886">
        <v>1</v>
      </c>
      <c r="K9886" s="1">
        <v>30165.06</v>
      </c>
      <c r="L9886">
        <v>1</v>
      </c>
      <c r="M9886">
        <v>2</v>
      </c>
      <c r="N9886">
        <v>3717</v>
      </c>
      <c r="O9886">
        <v>1</v>
      </c>
      <c r="P9886">
        <v>154</v>
      </c>
      <c r="Q9886">
        <v>0.5</v>
      </c>
      <c r="R9886">
        <v>7434</v>
      </c>
      <c r="S9886" t="str" cm="1">
        <f t="array" ref="S9886">_xlfn.IFS(E9889&lt;30,"18-29",E9889&lt;45,"30-44",TRUE,"45+")</f>
        <v>18-29</v>
      </c>
      <c r="T9886" t="str" cm="1">
        <f t="array" ref="T9886">_xlfn.IFS(F9886&lt;=2,"0-2 Years",F9886&lt;=5,"3-5 Years",F9886&lt;=8,"6-8 Years",TRUE,"9-10 Years")</f>
        <v>3-5 Years</v>
      </c>
      <c r="U9886" t="str" cm="1">
        <f t="array" ref="U9886">_xlfn.IFS(P9886&gt;60,"High Risk",P9886&gt;30,"Medium Risk",TRUE,"Low Risk")</f>
        <v>High Risk</v>
      </c>
      <c r="V9886">
        <f t="shared" si="154"/>
        <v>6</v>
      </c>
    </row>
    <row r="9887" spans="1:22" hidden="1" x14ac:dyDescent="0.2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 s="2">
        <v>126679.69</v>
      </c>
      <c r="H9887">
        <v>1</v>
      </c>
      <c r="I9887">
        <v>1</v>
      </c>
      <c r="J9887">
        <v>1</v>
      </c>
      <c r="K9887" s="1">
        <v>39451.089999999997</v>
      </c>
      <c r="L9887">
        <v>0</v>
      </c>
      <c r="M9887">
        <v>16</v>
      </c>
      <c r="N9887">
        <v>4859</v>
      </c>
      <c r="O9887">
        <v>5</v>
      </c>
      <c r="P9887">
        <v>104</v>
      </c>
      <c r="Q9887">
        <v>0.3125</v>
      </c>
      <c r="R9887">
        <v>77744</v>
      </c>
      <c r="S9887" t="str" cm="1">
        <f t="array" ref="S9887">_xlfn.IFS(E9890&lt;30,"18-29",E9890&lt;45,"30-44",TRUE,"45+")</f>
        <v>18-29</v>
      </c>
      <c r="T9887" t="str" cm="1">
        <f t="array" ref="T9887">_xlfn.IFS(F9887&lt;=2,"0-2 Years",F9887&lt;=5,"3-5 Years",F9887&lt;=8,"6-8 Years",TRUE,"9-10 Years")</f>
        <v>6-8 Years</v>
      </c>
      <c r="U9887" t="str" cm="1">
        <f t="array" ref="U9887">_xlfn.IFS(P9887&gt;60,"High Risk",P9887&gt;30,"Medium Risk",TRUE,"Low Risk")</f>
        <v>High Risk</v>
      </c>
      <c r="V9887">
        <f t="shared" si="154"/>
        <v>2</v>
      </c>
    </row>
    <row r="9888" spans="1:22" hidden="1" x14ac:dyDescent="0.2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 s="2">
        <v>90826.27</v>
      </c>
      <c r="H9888">
        <v>2</v>
      </c>
      <c r="I9888">
        <v>1</v>
      </c>
      <c r="J9888">
        <v>0</v>
      </c>
      <c r="K9888" s="1">
        <v>60270.87</v>
      </c>
      <c r="L9888">
        <v>0</v>
      </c>
      <c r="M9888">
        <v>21</v>
      </c>
      <c r="N9888">
        <v>622</v>
      </c>
      <c r="O9888">
        <v>4</v>
      </c>
      <c r="P9888">
        <v>97</v>
      </c>
      <c r="Q9888">
        <v>0.19047619047619047</v>
      </c>
      <c r="R9888">
        <v>13062</v>
      </c>
      <c r="S9888" t="str" cm="1">
        <f t="array" ref="S9888">_xlfn.IFS(E9891&lt;30,"18-29",E9891&lt;45,"30-44",TRUE,"45+")</f>
        <v>30-44</v>
      </c>
      <c r="T9888" t="str" cm="1">
        <f t="array" ref="T9888">_xlfn.IFS(F9888&lt;=2,"0-2 Years",F9888&lt;=5,"3-5 Years",F9888&lt;=8,"6-8 Years",TRUE,"9-10 Years")</f>
        <v>0-2 Years</v>
      </c>
      <c r="U9888" t="str" cm="1">
        <f t="array" ref="U9888">_xlfn.IFS(P9888&gt;60,"High Risk",P9888&gt;30,"Medium Risk",TRUE,"Low Risk")</f>
        <v>High Risk</v>
      </c>
      <c r="V9888">
        <f t="shared" si="154"/>
        <v>4</v>
      </c>
    </row>
    <row r="9889" spans="1:22" hidden="1" x14ac:dyDescent="0.2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 s="2">
        <v>143582.89000000001</v>
      </c>
      <c r="H9889">
        <v>1</v>
      </c>
      <c r="I9889">
        <v>1</v>
      </c>
      <c r="J9889">
        <v>1</v>
      </c>
      <c r="K9889" s="1">
        <v>22527.27</v>
      </c>
      <c r="L9889">
        <v>0</v>
      </c>
      <c r="M9889">
        <v>22</v>
      </c>
      <c r="N9889">
        <v>3890</v>
      </c>
      <c r="O9889">
        <v>7</v>
      </c>
      <c r="P9889">
        <v>138</v>
      </c>
      <c r="Q9889">
        <v>0.31818181818181818</v>
      </c>
      <c r="R9889">
        <v>85580</v>
      </c>
      <c r="S9889" t="str" cm="1">
        <f t="array" ref="S9889">_xlfn.IFS(E9892&lt;30,"18-29",E9892&lt;45,"30-44",TRUE,"45+")</f>
        <v>30-44</v>
      </c>
      <c r="T9889" t="str" cm="1">
        <f t="array" ref="T9889">_xlfn.IFS(F9889&lt;=2,"0-2 Years",F9889&lt;=5,"3-5 Years",F9889&lt;=8,"6-8 Years",TRUE,"9-10 Years")</f>
        <v>6-8 Years</v>
      </c>
      <c r="U9889" t="str" cm="1">
        <f t="array" ref="U9889">_xlfn.IFS(P9889&gt;60,"High Risk",P9889&gt;30,"Medium Risk",TRUE,"Low Risk")</f>
        <v>High Risk</v>
      </c>
      <c r="V9889">
        <f t="shared" si="154"/>
        <v>2</v>
      </c>
    </row>
    <row r="9890" spans="1:22" hidden="1" x14ac:dyDescent="0.2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 s="2">
        <v>125712.2</v>
      </c>
      <c r="H9890">
        <v>1</v>
      </c>
      <c r="I9890">
        <v>0</v>
      </c>
      <c r="J9890">
        <v>0</v>
      </c>
      <c r="K9890" s="1">
        <v>175072.47</v>
      </c>
      <c r="L9890">
        <v>0</v>
      </c>
      <c r="M9890">
        <v>19</v>
      </c>
      <c r="N9890">
        <v>1555</v>
      </c>
      <c r="O9890">
        <v>6</v>
      </c>
      <c r="P9890">
        <v>180</v>
      </c>
      <c r="Q9890">
        <v>0.31578947368421051</v>
      </c>
      <c r="R9890">
        <v>29545</v>
      </c>
      <c r="S9890" t="str" cm="1">
        <f t="array" ref="S9890">_xlfn.IFS(E9893&lt;30,"18-29",E9893&lt;45,"30-44",TRUE,"45+")</f>
        <v>45+</v>
      </c>
      <c r="T9890" t="str" cm="1">
        <f t="array" ref="T9890">_xlfn.IFS(F9890&lt;=2,"0-2 Years",F9890&lt;=5,"3-5 Years",F9890&lt;=8,"6-8 Years",TRUE,"9-10 Years")</f>
        <v>9-10 Years</v>
      </c>
      <c r="U9890" t="str" cm="1">
        <f t="array" ref="U9890">_xlfn.IFS(P9890&gt;60,"High Risk",P9890&gt;30,"Medium Risk",TRUE,"Low Risk")</f>
        <v>High Risk</v>
      </c>
      <c r="V9890">
        <f t="shared" si="154"/>
        <v>5</v>
      </c>
    </row>
    <row r="9891" spans="1:22" x14ac:dyDescent="0.2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 s="2">
        <v>0</v>
      </c>
      <c r="H9891">
        <v>1</v>
      </c>
      <c r="I9891">
        <v>1</v>
      </c>
      <c r="J9891">
        <v>1</v>
      </c>
      <c r="K9891" s="1">
        <v>114565.35</v>
      </c>
      <c r="L9891">
        <v>0</v>
      </c>
      <c r="M9891">
        <v>8</v>
      </c>
      <c r="N9891">
        <v>4920</v>
      </c>
      <c r="O9891">
        <v>6</v>
      </c>
      <c r="P9891">
        <v>165</v>
      </c>
      <c r="Q9891">
        <v>0.75</v>
      </c>
      <c r="R9891">
        <v>39360</v>
      </c>
      <c r="S9891" t="str" cm="1">
        <f t="array" ref="S9891">_xlfn.IFS(E9894&lt;30,"18-29",E9894&lt;45,"30-44",TRUE,"45+")</f>
        <v>30-44</v>
      </c>
      <c r="T9891" t="str" cm="1">
        <f t="array" ref="T9891">_xlfn.IFS(F9891&lt;=2,"0-2 Years",F9891&lt;=5,"3-5 Years",F9891&lt;=8,"6-8 Years",TRUE,"9-10 Years")</f>
        <v>0-2 Years</v>
      </c>
      <c r="U9891" t="str" cm="1">
        <f t="array" ref="U9891">_xlfn.IFS(P9891&gt;60,"High Risk",P9891&gt;30,"Medium Risk",TRUE,"Low Risk")</f>
        <v>High Risk</v>
      </c>
      <c r="V9891">
        <f t="shared" si="154"/>
        <v>6</v>
      </c>
    </row>
    <row r="9892" spans="1:22" hidden="1" x14ac:dyDescent="0.2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 s="2">
        <v>155187.29999999999</v>
      </c>
      <c r="H9892">
        <v>1</v>
      </c>
      <c r="I9892">
        <v>1</v>
      </c>
      <c r="J9892">
        <v>0</v>
      </c>
      <c r="K9892" s="1">
        <v>48930.8</v>
      </c>
      <c r="L9892">
        <v>0</v>
      </c>
      <c r="M9892">
        <v>23</v>
      </c>
      <c r="N9892">
        <v>339</v>
      </c>
      <c r="O9892">
        <v>7</v>
      </c>
      <c r="P9892">
        <v>152</v>
      </c>
      <c r="Q9892">
        <v>0.30434782608695654</v>
      </c>
      <c r="R9892">
        <v>7797</v>
      </c>
      <c r="S9892" t="str" cm="1">
        <f t="array" ref="S9892">_xlfn.IFS(E9895&lt;30,"18-29",E9895&lt;45,"30-44",TRUE,"45+")</f>
        <v>30-44</v>
      </c>
      <c r="T9892" t="str" cm="1">
        <f t="array" ref="T9892">_xlfn.IFS(F9892&lt;=2,"0-2 Years",F9892&lt;=5,"3-5 Years",F9892&lt;=8,"6-8 Years",TRUE,"9-10 Years")</f>
        <v>3-5 Years</v>
      </c>
      <c r="U9892" t="str" cm="1">
        <f t="array" ref="U9892">_xlfn.IFS(P9892&gt;60,"High Risk",P9892&gt;30,"Medium Risk",TRUE,"Low Risk")</f>
        <v>High Risk</v>
      </c>
      <c r="V9892">
        <f t="shared" si="154"/>
        <v>5</v>
      </c>
    </row>
    <row r="9893" spans="1:22" x14ac:dyDescent="0.2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 s="2">
        <v>0</v>
      </c>
      <c r="H9893">
        <v>2</v>
      </c>
      <c r="I9893">
        <v>1</v>
      </c>
      <c r="J9893">
        <v>0</v>
      </c>
      <c r="K9893" s="1">
        <v>187008.45</v>
      </c>
      <c r="L9893">
        <v>0</v>
      </c>
      <c r="M9893">
        <v>16</v>
      </c>
      <c r="N9893">
        <v>4716</v>
      </c>
      <c r="O9893">
        <v>6</v>
      </c>
      <c r="P9893">
        <v>150</v>
      </c>
      <c r="Q9893">
        <v>0.375</v>
      </c>
      <c r="R9893">
        <v>75456</v>
      </c>
      <c r="S9893" t="str" cm="1">
        <f t="array" ref="S9893">_xlfn.IFS(E9896&lt;30,"18-29",E9896&lt;45,"30-44",TRUE,"45+")</f>
        <v>45+</v>
      </c>
      <c r="T9893" t="str" cm="1">
        <f t="array" ref="T9893">_xlfn.IFS(F9893&lt;=2,"0-2 Years",F9893&lt;=5,"3-5 Years",F9893&lt;=8,"6-8 Years",TRUE,"9-10 Years")</f>
        <v>9-10 Years</v>
      </c>
      <c r="U9893" t="str" cm="1">
        <f t="array" ref="U9893">_xlfn.IFS(P9893&gt;60,"High Risk",P9893&gt;30,"Medium Risk",TRUE,"Low Risk")</f>
        <v>High Risk</v>
      </c>
      <c r="V9893">
        <f t="shared" si="154"/>
        <v>7</v>
      </c>
    </row>
    <row r="9894" spans="1:22" hidden="1" x14ac:dyDescent="0.2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 s="2">
        <v>155455.43</v>
      </c>
      <c r="H9894">
        <v>1</v>
      </c>
      <c r="I9894">
        <v>0</v>
      </c>
      <c r="J9894">
        <v>1</v>
      </c>
      <c r="K9894" s="1">
        <v>113581.85</v>
      </c>
      <c r="L9894">
        <v>0</v>
      </c>
      <c r="M9894">
        <v>17</v>
      </c>
      <c r="N9894">
        <v>3334</v>
      </c>
      <c r="O9894">
        <v>9</v>
      </c>
      <c r="P9894">
        <v>119</v>
      </c>
      <c r="Q9894">
        <v>0.52941176470588236</v>
      </c>
      <c r="R9894">
        <v>56678</v>
      </c>
      <c r="S9894" t="str" cm="1">
        <f t="array" ref="S9894">_xlfn.IFS(E9897&lt;30,"18-29",E9897&lt;45,"30-44",TRUE,"45+")</f>
        <v>45+</v>
      </c>
      <c r="T9894" t="str" cm="1">
        <f t="array" ref="T9894">_xlfn.IFS(F9894&lt;=2,"0-2 Years",F9894&lt;=5,"3-5 Years",F9894&lt;=8,"6-8 Years",TRUE,"9-10 Years")</f>
        <v>3-5 Years</v>
      </c>
      <c r="U9894" t="str" cm="1">
        <f t="array" ref="U9894">_xlfn.IFS(P9894&gt;60,"High Risk",P9894&gt;30,"Medium Risk",TRUE,"Low Risk")</f>
        <v>High Risk</v>
      </c>
      <c r="V9894">
        <f t="shared" si="154"/>
        <v>2</v>
      </c>
    </row>
    <row r="9895" spans="1:22" hidden="1" x14ac:dyDescent="0.2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 s="2">
        <v>100480.53</v>
      </c>
      <c r="H9895">
        <v>1</v>
      </c>
      <c r="I9895">
        <v>1</v>
      </c>
      <c r="J9895">
        <v>0</v>
      </c>
      <c r="K9895" s="1">
        <v>124095.69</v>
      </c>
      <c r="L9895">
        <v>0</v>
      </c>
      <c r="M9895">
        <v>9</v>
      </c>
      <c r="N9895">
        <v>3057</v>
      </c>
      <c r="O9895">
        <v>4</v>
      </c>
      <c r="P9895">
        <v>106</v>
      </c>
      <c r="Q9895">
        <v>0.44444444444444442</v>
      </c>
      <c r="R9895">
        <v>27513</v>
      </c>
      <c r="S9895" t="str" cm="1">
        <f t="array" ref="S9895">_xlfn.IFS(E9898&lt;30,"18-29",E9898&lt;45,"30-44",TRUE,"45+")</f>
        <v>30-44</v>
      </c>
      <c r="T9895" t="str" cm="1">
        <f t="array" ref="T9895">_xlfn.IFS(F9895&lt;=2,"0-2 Years",F9895&lt;=5,"3-5 Years",F9895&lt;=8,"6-8 Years",TRUE,"9-10 Years")</f>
        <v>9-10 Years</v>
      </c>
      <c r="U9895" t="str" cm="1">
        <f t="array" ref="U9895">_xlfn.IFS(P9895&gt;60,"High Risk",P9895&gt;30,"Medium Risk",TRUE,"Low Risk")</f>
        <v>High Risk</v>
      </c>
      <c r="V9895">
        <f t="shared" si="154"/>
        <v>5</v>
      </c>
    </row>
    <row r="9896" spans="1:22" hidden="1" x14ac:dyDescent="0.2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 s="2">
        <v>0</v>
      </c>
      <c r="H9896">
        <v>2</v>
      </c>
      <c r="I9896">
        <v>1</v>
      </c>
      <c r="J9896">
        <v>1</v>
      </c>
      <c r="K9896" s="1">
        <v>49054.1</v>
      </c>
      <c r="L9896">
        <v>0</v>
      </c>
      <c r="M9896">
        <v>29</v>
      </c>
      <c r="N9896">
        <v>2082</v>
      </c>
      <c r="O9896">
        <v>8</v>
      </c>
      <c r="P9896">
        <v>157</v>
      </c>
      <c r="Q9896">
        <v>0.27586206896551724</v>
      </c>
      <c r="R9896">
        <v>60378</v>
      </c>
      <c r="S9896" t="str" cm="1">
        <f t="array" ref="S9896">_xlfn.IFS(E9899&lt;30,"18-29",E9899&lt;45,"30-44",TRUE,"45+")</f>
        <v>45+</v>
      </c>
      <c r="T9896" t="str" cm="1">
        <f t="array" ref="T9896">_xlfn.IFS(F9896&lt;=2,"0-2 Years",F9896&lt;=5,"3-5 Years",F9896&lt;=8,"6-8 Years",TRUE,"9-10 Years")</f>
        <v>6-8 Years</v>
      </c>
      <c r="U9896" t="str" cm="1">
        <f t="array" ref="U9896">_xlfn.IFS(P9896&gt;60,"High Risk",P9896&gt;30,"Medium Risk",TRUE,"Low Risk")</f>
        <v>High Risk</v>
      </c>
      <c r="V9896">
        <f t="shared" si="154"/>
        <v>4</v>
      </c>
    </row>
    <row r="9897" spans="1:22" hidden="1" x14ac:dyDescent="0.2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 s="2">
        <v>127585.98</v>
      </c>
      <c r="H9897">
        <v>3</v>
      </c>
      <c r="I9897">
        <v>1</v>
      </c>
      <c r="J9897">
        <v>1</v>
      </c>
      <c r="K9897" s="1">
        <v>80593.490000000005</v>
      </c>
      <c r="L9897">
        <v>1</v>
      </c>
      <c r="M9897">
        <v>12</v>
      </c>
      <c r="N9897">
        <v>3700</v>
      </c>
      <c r="O9897">
        <v>0</v>
      </c>
      <c r="P9897">
        <v>130</v>
      </c>
      <c r="Q9897">
        <v>0</v>
      </c>
      <c r="R9897">
        <v>44400</v>
      </c>
      <c r="S9897" t="str" cm="1">
        <f t="array" ref="S9897">_xlfn.IFS(E9900&lt;30,"18-29",E9900&lt;45,"30-44",TRUE,"45+")</f>
        <v>30-44</v>
      </c>
      <c r="T9897" t="str" cm="1">
        <f t="array" ref="T9897">_xlfn.IFS(F9897&lt;=2,"0-2 Years",F9897&lt;=5,"3-5 Years",F9897&lt;=8,"6-8 Years",TRUE,"9-10 Years")</f>
        <v>3-5 Years</v>
      </c>
      <c r="U9897" t="str" cm="1">
        <f t="array" ref="U9897">_xlfn.IFS(P9897&gt;60,"High Risk",P9897&gt;30,"Medium Risk",TRUE,"Low Risk")</f>
        <v>High Risk</v>
      </c>
      <c r="V9897">
        <f t="shared" si="154"/>
        <v>1</v>
      </c>
    </row>
    <row r="9898" spans="1:22" hidden="1" x14ac:dyDescent="0.2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 s="2">
        <v>101891.1</v>
      </c>
      <c r="H9898">
        <v>1</v>
      </c>
      <c r="I9898">
        <v>1</v>
      </c>
      <c r="J9898">
        <v>1</v>
      </c>
      <c r="K9898" s="1">
        <v>183044.86</v>
      </c>
      <c r="L9898">
        <v>0</v>
      </c>
      <c r="M9898">
        <v>21</v>
      </c>
      <c r="N9898">
        <v>3180</v>
      </c>
      <c r="O9898">
        <v>8</v>
      </c>
      <c r="P9898">
        <v>87</v>
      </c>
      <c r="Q9898">
        <v>0.38095238095238093</v>
      </c>
      <c r="R9898">
        <v>66780</v>
      </c>
      <c r="S9898" t="str" cm="1">
        <f t="array" ref="S9898">_xlfn.IFS(E9901&lt;30,"18-29",E9901&lt;45,"30-44",TRUE,"45+")</f>
        <v>18-29</v>
      </c>
      <c r="T9898" t="str" cm="1">
        <f t="array" ref="T9898">_xlfn.IFS(F9898&lt;=2,"0-2 Years",F9898&lt;=5,"3-5 Years",F9898&lt;=8,"6-8 Years",TRUE,"9-10 Years")</f>
        <v>0-2 Years</v>
      </c>
      <c r="U9898" t="str" cm="1">
        <f t="array" ref="U9898">_xlfn.IFS(P9898&gt;60,"High Risk",P9898&gt;30,"Medium Risk",TRUE,"Low Risk")</f>
        <v>High Risk</v>
      </c>
      <c r="V9898">
        <f t="shared" si="154"/>
        <v>3</v>
      </c>
    </row>
    <row r="9899" spans="1:22" hidden="1" x14ac:dyDescent="0.2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 s="2">
        <v>0</v>
      </c>
      <c r="H9899">
        <v>2</v>
      </c>
      <c r="I9899">
        <v>1</v>
      </c>
      <c r="J9899">
        <v>1</v>
      </c>
      <c r="K9899" s="1">
        <v>159938.82</v>
      </c>
      <c r="L9899">
        <v>0</v>
      </c>
      <c r="M9899">
        <v>26</v>
      </c>
      <c r="N9899">
        <v>328</v>
      </c>
      <c r="O9899">
        <v>10</v>
      </c>
      <c r="P9899">
        <v>97</v>
      </c>
      <c r="Q9899">
        <v>0.38461538461538464</v>
      </c>
      <c r="R9899">
        <v>8528</v>
      </c>
      <c r="S9899" t="str" cm="1">
        <f t="array" ref="S9899">_xlfn.IFS(E9902&lt;30,"18-29",E9902&lt;45,"30-44",TRUE,"45+")</f>
        <v>30-44</v>
      </c>
      <c r="T9899" t="str" cm="1">
        <f t="array" ref="T9899">_xlfn.IFS(F9899&lt;=2,"0-2 Years",F9899&lt;=5,"3-5 Years",F9899&lt;=8,"6-8 Years",TRUE,"9-10 Years")</f>
        <v>6-8 Years</v>
      </c>
      <c r="U9899" t="str" cm="1">
        <f t="array" ref="U9899">_xlfn.IFS(P9899&gt;60,"High Risk",P9899&gt;30,"Medium Risk",TRUE,"Low Risk")</f>
        <v>High Risk</v>
      </c>
      <c r="V9899">
        <f t="shared" si="154"/>
        <v>4</v>
      </c>
    </row>
    <row r="9900" spans="1:22" x14ac:dyDescent="0.2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 s="2">
        <v>0</v>
      </c>
      <c r="H9900">
        <v>1</v>
      </c>
      <c r="I9900">
        <v>1</v>
      </c>
      <c r="J9900">
        <v>0</v>
      </c>
      <c r="K9900" s="1">
        <v>95483.48</v>
      </c>
      <c r="L9900">
        <v>1</v>
      </c>
      <c r="M9900">
        <v>8</v>
      </c>
      <c r="N9900">
        <v>4598</v>
      </c>
      <c r="O9900">
        <v>2</v>
      </c>
      <c r="P9900">
        <v>138</v>
      </c>
      <c r="Q9900">
        <v>0.25</v>
      </c>
      <c r="R9900">
        <v>36784</v>
      </c>
      <c r="S9900" t="str" cm="1">
        <f t="array" ref="S9900">_xlfn.IFS(E9903&lt;30,"18-29",E9903&lt;45,"30-44",TRUE,"45+")</f>
        <v>45+</v>
      </c>
      <c r="T9900" t="str" cm="1">
        <f t="array" ref="T9900">_xlfn.IFS(F9900&lt;=2,"0-2 Years",F9900&lt;=5,"3-5 Years",F9900&lt;=8,"6-8 Years",TRUE,"9-10 Years")</f>
        <v>3-5 Years</v>
      </c>
      <c r="U9900" t="str" cm="1">
        <f t="array" ref="U9900">_xlfn.IFS(P9900&gt;60,"High Risk",P9900&gt;30,"Medium Risk",TRUE,"Low Risk")</f>
        <v>High Risk</v>
      </c>
      <c r="V9900">
        <f t="shared" si="154"/>
        <v>8</v>
      </c>
    </row>
    <row r="9901" spans="1:22" hidden="1" x14ac:dyDescent="0.2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 s="2">
        <v>128929.88</v>
      </c>
      <c r="H9901">
        <v>1</v>
      </c>
      <c r="I9901">
        <v>1</v>
      </c>
      <c r="J9901">
        <v>1</v>
      </c>
      <c r="K9901" s="1">
        <v>198069.71</v>
      </c>
      <c r="L9901">
        <v>0</v>
      </c>
      <c r="M9901">
        <v>28</v>
      </c>
      <c r="N9901">
        <v>3184</v>
      </c>
      <c r="O9901">
        <v>7</v>
      </c>
      <c r="P9901">
        <v>165</v>
      </c>
      <c r="Q9901">
        <v>0.25</v>
      </c>
      <c r="R9901">
        <v>89152</v>
      </c>
      <c r="S9901" t="str" cm="1">
        <f t="array" ref="S9901">_xlfn.IFS(E9904&lt;30,"18-29",E9904&lt;45,"30-44",TRUE,"45+")</f>
        <v>18-29</v>
      </c>
      <c r="T9901" t="str" cm="1">
        <f t="array" ref="T9901">_xlfn.IFS(F9901&lt;=2,"0-2 Years",F9901&lt;=5,"3-5 Years",F9901&lt;=8,"6-8 Years",TRUE,"9-10 Years")</f>
        <v>3-5 Years</v>
      </c>
      <c r="U9901" t="str" cm="1">
        <f t="array" ref="U9901">_xlfn.IFS(P9901&gt;60,"High Risk",P9901&gt;30,"Medium Risk",TRUE,"Low Risk")</f>
        <v>High Risk</v>
      </c>
      <c r="V9901">
        <f t="shared" si="154"/>
        <v>2</v>
      </c>
    </row>
    <row r="9902" spans="1:22" hidden="1" x14ac:dyDescent="0.2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 s="2">
        <v>121681.91</v>
      </c>
      <c r="H9902">
        <v>2</v>
      </c>
      <c r="I9902">
        <v>0</v>
      </c>
      <c r="J9902">
        <v>1</v>
      </c>
      <c r="K9902" s="1">
        <v>61793.47</v>
      </c>
      <c r="L9902">
        <v>0</v>
      </c>
      <c r="M9902">
        <v>21</v>
      </c>
      <c r="N9902">
        <v>4704</v>
      </c>
      <c r="O9902">
        <v>8</v>
      </c>
      <c r="P9902">
        <v>107</v>
      </c>
      <c r="Q9902">
        <v>0.38095238095238093</v>
      </c>
      <c r="R9902">
        <v>98784</v>
      </c>
      <c r="S9902" t="str" cm="1">
        <f t="array" ref="S9902">_xlfn.IFS(E9905&lt;30,"18-29",E9905&lt;45,"30-44",TRUE,"45+")</f>
        <v>30-44</v>
      </c>
      <c r="T9902" t="str" cm="1">
        <f t="array" ref="T9902">_xlfn.IFS(F9902&lt;=2,"0-2 Years",F9902&lt;=5,"3-5 Years",F9902&lt;=8,"6-8 Years",TRUE,"9-10 Years")</f>
        <v>6-8 Years</v>
      </c>
      <c r="U9902" t="str" cm="1">
        <f t="array" ref="U9902">_xlfn.IFS(P9902&gt;60,"High Risk",P9902&gt;30,"Medium Risk",TRUE,"Low Risk")</f>
        <v>High Risk</v>
      </c>
      <c r="V9902">
        <f t="shared" si="154"/>
        <v>0</v>
      </c>
    </row>
    <row r="9903" spans="1:22" hidden="1" x14ac:dyDescent="0.2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 s="2">
        <v>139603.22</v>
      </c>
      <c r="H9903">
        <v>1</v>
      </c>
      <c r="I9903">
        <v>1</v>
      </c>
      <c r="J9903">
        <v>1</v>
      </c>
      <c r="K9903" s="1">
        <v>86383.61</v>
      </c>
      <c r="L9903">
        <v>0</v>
      </c>
      <c r="M9903">
        <v>4</v>
      </c>
      <c r="N9903">
        <v>723</v>
      </c>
      <c r="O9903">
        <v>7</v>
      </c>
      <c r="P9903">
        <v>46</v>
      </c>
      <c r="Q9903">
        <v>1</v>
      </c>
      <c r="R9903">
        <v>2892</v>
      </c>
      <c r="S9903" t="str" cm="1">
        <f t="array" ref="S9903">_xlfn.IFS(E9906&lt;30,"18-29",E9906&lt;45,"30-44",TRUE,"45+")</f>
        <v>30-44</v>
      </c>
      <c r="T9903" t="str" cm="1">
        <f t="array" ref="T9903">_xlfn.IFS(F9903&lt;=2,"0-2 Years",F9903&lt;=5,"3-5 Years",F9903&lt;=8,"6-8 Years",TRUE,"9-10 Years")</f>
        <v>3-5 Years</v>
      </c>
      <c r="U9903" t="str" cm="1">
        <f t="array" ref="U9903">_xlfn.IFS(P9903&gt;60,"High Risk",P9903&gt;30,"Medium Risk",TRUE,"Low Risk")</f>
        <v>Medium Risk</v>
      </c>
      <c r="V9903">
        <f t="shared" si="154"/>
        <v>3</v>
      </c>
    </row>
    <row r="9904" spans="1:22" x14ac:dyDescent="0.2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 s="2">
        <v>0</v>
      </c>
      <c r="H9904">
        <v>2</v>
      </c>
      <c r="I9904">
        <v>1</v>
      </c>
      <c r="J9904">
        <v>0</v>
      </c>
      <c r="K9904" s="1">
        <v>144099.48000000001</v>
      </c>
      <c r="L9904">
        <v>0</v>
      </c>
      <c r="M9904">
        <v>22</v>
      </c>
      <c r="N9904">
        <v>2070</v>
      </c>
      <c r="O9904">
        <v>8</v>
      </c>
      <c r="P9904">
        <v>26</v>
      </c>
      <c r="Q9904">
        <v>0.36363636363636365</v>
      </c>
      <c r="R9904">
        <v>45540</v>
      </c>
      <c r="S9904" t="str" cm="1">
        <f t="array" ref="S9904">_xlfn.IFS(E9907&lt;30,"18-29",E9907&lt;45,"30-44",TRUE,"45+")</f>
        <v>30-44</v>
      </c>
      <c r="T9904" t="str" cm="1">
        <f t="array" ref="T9904">_xlfn.IFS(F9904&lt;=2,"0-2 Years",F9904&lt;=5,"3-5 Years",F9904&lt;=8,"6-8 Years",TRUE,"9-10 Years")</f>
        <v>6-8 Years</v>
      </c>
      <c r="U9904" t="str" cm="1">
        <f t="array" ref="U9904">_xlfn.IFS(P9904&gt;60,"High Risk",P9904&gt;30,"Medium Risk",TRUE,"Low Risk")</f>
        <v>Low Risk</v>
      </c>
      <c r="V9904">
        <f t="shared" si="154"/>
        <v>6</v>
      </c>
    </row>
    <row r="9905" spans="1:22" hidden="1" x14ac:dyDescent="0.2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 s="2">
        <v>0</v>
      </c>
      <c r="H9905">
        <v>2</v>
      </c>
      <c r="I9905">
        <v>0</v>
      </c>
      <c r="J9905">
        <v>1</v>
      </c>
      <c r="K9905" s="1">
        <v>155641.46</v>
      </c>
      <c r="L9905">
        <v>0</v>
      </c>
      <c r="M9905">
        <v>28</v>
      </c>
      <c r="N9905">
        <v>4015</v>
      </c>
      <c r="O9905">
        <v>9</v>
      </c>
      <c r="P9905">
        <v>28</v>
      </c>
      <c r="Q9905">
        <v>0.32142857142857145</v>
      </c>
      <c r="R9905">
        <v>112420</v>
      </c>
      <c r="S9905" t="str" cm="1">
        <f t="array" ref="S9905">_xlfn.IFS(E9908&lt;30,"18-29",E9908&lt;45,"30-44",TRUE,"45+")</f>
        <v>30-44</v>
      </c>
      <c r="T9905" t="str" cm="1">
        <f t="array" ref="T9905">_xlfn.IFS(F9905&lt;=2,"0-2 Years",F9905&lt;=5,"3-5 Years",F9905&lt;=8,"6-8 Years",TRUE,"9-10 Years")</f>
        <v>9-10 Years</v>
      </c>
      <c r="U9905" t="str" cm="1">
        <f t="array" ref="U9905">_xlfn.IFS(P9905&gt;60,"High Risk",P9905&gt;30,"Medium Risk",TRUE,"Low Risk")</f>
        <v>Low Risk</v>
      </c>
      <c r="V9905">
        <f t="shared" si="154"/>
        <v>3</v>
      </c>
    </row>
    <row r="9906" spans="1:22" hidden="1" x14ac:dyDescent="0.2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 s="2">
        <v>91760.11</v>
      </c>
      <c r="H9906">
        <v>1</v>
      </c>
      <c r="I9906">
        <v>1</v>
      </c>
      <c r="J9906">
        <v>1</v>
      </c>
      <c r="K9906" s="1">
        <v>135784.94</v>
      </c>
      <c r="L9906">
        <v>0</v>
      </c>
      <c r="M9906">
        <v>24</v>
      </c>
      <c r="N9906">
        <v>3230</v>
      </c>
      <c r="O9906">
        <v>4</v>
      </c>
      <c r="P9906">
        <v>32</v>
      </c>
      <c r="Q9906">
        <v>0.16666666666666666</v>
      </c>
      <c r="R9906">
        <v>77520</v>
      </c>
      <c r="S9906" t="str" cm="1">
        <f t="array" ref="S9906">_xlfn.IFS(E9909&lt;30,"18-29",E9909&lt;45,"30-44",TRUE,"45+")</f>
        <v>18-29</v>
      </c>
      <c r="T9906" t="str" cm="1">
        <f t="array" ref="T9906">_xlfn.IFS(F9906&lt;=2,"0-2 Years",F9906&lt;=5,"3-5 Years",F9906&lt;=8,"6-8 Years",TRUE,"9-10 Years")</f>
        <v>9-10 Years</v>
      </c>
      <c r="U9906" t="str" cm="1">
        <f t="array" ref="U9906">_xlfn.IFS(P9906&gt;60,"High Risk",P9906&gt;30,"Medium Risk",TRUE,"Low Risk")</f>
        <v>Medium Risk</v>
      </c>
      <c r="V9906">
        <f t="shared" si="154"/>
        <v>2</v>
      </c>
    </row>
    <row r="9907" spans="1:22" x14ac:dyDescent="0.2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 s="2">
        <v>93925.3</v>
      </c>
      <c r="H9907">
        <v>1</v>
      </c>
      <c r="I9907">
        <v>1</v>
      </c>
      <c r="J9907">
        <v>0</v>
      </c>
      <c r="K9907" s="1">
        <v>123982.14</v>
      </c>
      <c r="L9907">
        <v>1</v>
      </c>
      <c r="M9907">
        <v>19</v>
      </c>
      <c r="N9907">
        <v>607</v>
      </c>
      <c r="O9907">
        <v>8</v>
      </c>
      <c r="P9907">
        <v>38</v>
      </c>
      <c r="Q9907">
        <v>0.42105263157894735</v>
      </c>
      <c r="R9907">
        <v>11533</v>
      </c>
      <c r="S9907" t="str" cm="1">
        <f t="array" ref="S9907">_xlfn.IFS(E9910&lt;30,"18-29",E9910&lt;45,"30-44",TRUE,"45+")</f>
        <v>45+</v>
      </c>
      <c r="T9907" t="str" cm="1">
        <f t="array" ref="T9907">_xlfn.IFS(F9907&lt;=2,"0-2 Years",F9907&lt;=5,"3-5 Years",F9907&lt;=8,"6-8 Years",TRUE,"9-10 Years")</f>
        <v>0-2 Years</v>
      </c>
      <c r="U9907" t="str" cm="1">
        <f t="array" ref="U9907">_xlfn.IFS(P9907&gt;60,"High Risk",P9907&gt;30,"Medium Risk",TRUE,"Low Risk")</f>
        <v>Medium Risk</v>
      </c>
      <c r="V9907">
        <f t="shared" si="154"/>
        <v>6</v>
      </c>
    </row>
    <row r="9908" spans="1:22" hidden="1" x14ac:dyDescent="0.2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 s="2">
        <v>175739.36</v>
      </c>
      <c r="H9908">
        <v>1</v>
      </c>
      <c r="I9908">
        <v>1</v>
      </c>
      <c r="J9908">
        <v>1</v>
      </c>
      <c r="K9908" s="1">
        <v>193130.55</v>
      </c>
      <c r="L9908">
        <v>0</v>
      </c>
      <c r="M9908">
        <v>13</v>
      </c>
      <c r="N9908">
        <v>1489</v>
      </c>
      <c r="O9908">
        <v>9</v>
      </c>
      <c r="P9908">
        <v>160</v>
      </c>
      <c r="Q9908">
        <v>0.69230769230769229</v>
      </c>
      <c r="R9908">
        <v>19357</v>
      </c>
      <c r="S9908" t="str" cm="1">
        <f t="array" ref="S9908">_xlfn.IFS(E9911&lt;30,"18-29",E9911&lt;45,"30-44",TRUE,"45+")</f>
        <v>45+</v>
      </c>
      <c r="T9908" t="str" cm="1">
        <f t="array" ref="T9908">_xlfn.IFS(F9908&lt;=2,"0-2 Years",F9908&lt;=5,"3-5 Years",F9908&lt;=8,"6-8 Years",TRUE,"9-10 Years")</f>
        <v>3-5 Years</v>
      </c>
      <c r="U9908" t="str" cm="1">
        <f t="array" ref="U9908">_xlfn.IFS(P9908&gt;60,"High Risk",P9908&gt;30,"Medium Risk",TRUE,"Low Risk")</f>
        <v>High Risk</v>
      </c>
      <c r="V9908">
        <f t="shared" si="154"/>
        <v>2</v>
      </c>
    </row>
    <row r="9909" spans="1:22" x14ac:dyDescent="0.2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 s="2">
        <v>0</v>
      </c>
      <c r="H9909">
        <v>2</v>
      </c>
      <c r="I9909">
        <v>1</v>
      </c>
      <c r="J9909">
        <v>0</v>
      </c>
      <c r="K9909" s="1">
        <v>145215.96</v>
      </c>
      <c r="L9909">
        <v>0</v>
      </c>
      <c r="M9909">
        <v>26</v>
      </c>
      <c r="N9909">
        <v>4110</v>
      </c>
      <c r="O9909">
        <v>2</v>
      </c>
      <c r="P9909">
        <v>171</v>
      </c>
      <c r="Q9909">
        <v>7.6923076923076927E-2</v>
      </c>
      <c r="R9909">
        <v>106860</v>
      </c>
      <c r="S9909" t="str" cm="1">
        <f t="array" ref="S9909">_xlfn.IFS(E9912&lt;30,"18-29",E9912&lt;45,"30-44",TRUE,"45+")</f>
        <v>45+</v>
      </c>
      <c r="T9909" t="str" cm="1">
        <f t="array" ref="T9909">_xlfn.IFS(F9909&lt;=2,"0-2 Years",F9909&lt;=5,"3-5 Years",F9909&lt;=8,"6-8 Years",TRUE,"9-10 Years")</f>
        <v>9-10 Years</v>
      </c>
      <c r="U9909" t="str" cm="1">
        <f t="array" ref="U9909">_xlfn.IFS(P9909&gt;60,"High Risk",P9909&gt;30,"Medium Risk",TRUE,"Low Risk")</f>
        <v>High Risk</v>
      </c>
      <c r="V9909">
        <f t="shared" si="154"/>
        <v>6</v>
      </c>
    </row>
    <row r="9910" spans="1:22" hidden="1" x14ac:dyDescent="0.2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 s="2">
        <v>170295.04000000001</v>
      </c>
      <c r="H9910">
        <v>2</v>
      </c>
      <c r="I9910">
        <v>0</v>
      </c>
      <c r="J9910">
        <v>0</v>
      </c>
      <c r="K9910" s="1">
        <v>164741.81</v>
      </c>
      <c r="L9910">
        <v>0</v>
      </c>
      <c r="M9910">
        <v>20</v>
      </c>
      <c r="N9910">
        <v>1018</v>
      </c>
      <c r="O9910">
        <v>1</v>
      </c>
      <c r="P9910">
        <v>24</v>
      </c>
      <c r="Q9910">
        <v>0.05</v>
      </c>
      <c r="R9910">
        <v>20360</v>
      </c>
      <c r="S9910" t="str" cm="1">
        <f t="array" ref="S9910">_xlfn.IFS(E9913&lt;30,"18-29",E9913&lt;45,"30-44",TRUE,"45+")</f>
        <v>30-44</v>
      </c>
      <c r="T9910" t="str" cm="1">
        <f t="array" ref="T9910">_xlfn.IFS(F9910&lt;=2,"0-2 Years",F9910&lt;=5,"3-5 Years",F9910&lt;=8,"6-8 Years",TRUE,"9-10 Years")</f>
        <v>9-10 Years</v>
      </c>
      <c r="U9910" t="str" cm="1">
        <f t="array" ref="U9910">_xlfn.IFS(P9910&gt;60,"High Risk",P9910&gt;30,"Medium Risk",TRUE,"Low Risk")</f>
        <v>Low Risk</v>
      </c>
      <c r="V9910">
        <f t="shared" si="154"/>
        <v>3</v>
      </c>
    </row>
    <row r="9911" spans="1:22" hidden="1" x14ac:dyDescent="0.2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 s="2">
        <v>101579.28</v>
      </c>
      <c r="H9911">
        <v>1</v>
      </c>
      <c r="I9911">
        <v>1</v>
      </c>
      <c r="J9911">
        <v>1</v>
      </c>
      <c r="K9911" s="1">
        <v>72168.53</v>
      </c>
      <c r="L9911">
        <v>0</v>
      </c>
      <c r="M9911">
        <v>27</v>
      </c>
      <c r="N9911">
        <v>4877</v>
      </c>
      <c r="O9911">
        <v>7</v>
      </c>
      <c r="P9911">
        <v>155</v>
      </c>
      <c r="Q9911">
        <v>0.25925925925925924</v>
      </c>
      <c r="R9911">
        <v>131679</v>
      </c>
      <c r="S9911" t="str" cm="1">
        <f t="array" ref="S9911">_xlfn.IFS(E9914&lt;30,"18-29",E9914&lt;45,"30-44",TRUE,"45+")</f>
        <v>30-44</v>
      </c>
      <c r="T9911" t="str" cm="1">
        <f t="array" ref="T9911">_xlfn.IFS(F9911&lt;=2,"0-2 Years",F9911&lt;=5,"3-5 Years",F9911&lt;=8,"6-8 Years",TRUE,"9-10 Years")</f>
        <v>0-2 Years</v>
      </c>
      <c r="U9911" t="str" cm="1">
        <f t="array" ref="U9911">_xlfn.IFS(P9911&gt;60,"High Risk",P9911&gt;30,"Medium Risk",TRUE,"Low Risk")</f>
        <v>High Risk</v>
      </c>
      <c r="V9911">
        <f t="shared" si="154"/>
        <v>4</v>
      </c>
    </row>
    <row r="9912" spans="1:22" hidden="1" x14ac:dyDescent="0.2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 s="2">
        <v>118793.60000000001</v>
      </c>
      <c r="H9912">
        <v>1</v>
      </c>
      <c r="I9912">
        <v>1</v>
      </c>
      <c r="J9912">
        <v>1</v>
      </c>
      <c r="K9912" s="1">
        <v>95022.02</v>
      </c>
      <c r="L9912">
        <v>1</v>
      </c>
      <c r="M9912">
        <v>9</v>
      </c>
      <c r="N9912">
        <v>3948</v>
      </c>
      <c r="O9912">
        <v>2</v>
      </c>
      <c r="P9912">
        <v>122</v>
      </c>
      <c r="Q9912">
        <v>0.22222222222222221</v>
      </c>
      <c r="R9912">
        <v>35532</v>
      </c>
      <c r="S9912" t="str" cm="1">
        <f t="array" ref="S9912">_xlfn.IFS(E9915&lt;30,"18-29",E9915&lt;45,"30-44",TRUE,"45+")</f>
        <v>30-44</v>
      </c>
      <c r="T9912" t="str" cm="1">
        <f t="array" ref="T9912">_xlfn.IFS(F9912&lt;=2,"0-2 Years",F9912&lt;=5,"3-5 Years",F9912&lt;=8,"6-8 Years",TRUE,"9-10 Years")</f>
        <v>6-8 Years</v>
      </c>
      <c r="U9912" t="str" cm="1">
        <f t="array" ref="U9912">_xlfn.IFS(P9912&gt;60,"High Risk",P9912&gt;30,"Medium Risk",TRUE,"Low Risk")</f>
        <v>High Risk</v>
      </c>
      <c r="V9912">
        <f t="shared" si="154"/>
        <v>3</v>
      </c>
    </row>
    <row r="9913" spans="1:22" hidden="1" x14ac:dyDescent="0.2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 s="2">
        <v>115282.3</v>
      </c>
      <c r="H9913">
        <v>1</v>
      </c>
      <c r="I9913">
        <v>0</v>
      </c>
      <c r="J9913">
        <v>0</v>
      </c>
      <c r="K9913" s="1">
        <v>23766.400000000001</v>
      </c>
      <c r="L9913">
        <v>0</v>
      </c>
      <c r="M9913">
        <v>16</v>
      </c>
      <c r="N9913">
        <v>173</v>
      </c>
      <c r="O9913">
        <v>7</v>
      </c>
      <c r="P9913">
        <v>102</v>
      </c>
      <c r="Q9913">
        <v>0.4375</v>
      </c>
      <c r="R9913">
        <v>2768</v>
      </c>
      <c r="S9913" t="str" cm="1">
        <f t="array" ref="S9913">_xlfn.IFS(E9916&lt;30,"18-29",E9916&lt;45,"30-44",TRUE,"45+")</f>
        <v>30-44</v>
      </c>
      <c r="T9913" t="str" cm="1">
        <f t="array" ref="T9913">_xlfn.IFS(F9913&lt;=2,"0-2 Years",F9913&lt;=5,"3-5 Years",F9913&lt;=8,"6-8 Years",TRUE,"9-10 Years")</f>
        <v>3-5 Years</v>
      </c>
      <c r="U9913" t="str" cm="1">
        <f t="array" ref="U9913">_xlfn.IFS(P9913&gt;60,"High Risk",P9913&gt;30,"Medium Risk",TRUE,"Low Risk")</f>
        <v>High Risk</v>
      </c>
      <c r="V9913">
        <f t="shared" si="154"/>
        <v>5</v>
      </c>
    </row>
    <row r="9914" spans="1:22" hidden="1" x14ac:dyDescent="0.2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 s="2">
        <v>107980.37</v>
      </c>
      <c r="H9914">
        <v>1</v>
      </c>
      <c r="I9914">
        <v>1</v>
      </c>
      <c r="J9914">
        <v>1</v>
      </c>
      <c r="K9914" s="1">
        <v>119374.74</v>
      </c>
      <c r="L9914">
        <v>0</v>
      </c>
      <c r="M9914">
        <v>10</v>
      </c>
      <c r="N9914">
        <v>2426</v>
      </c>
      <c r="O9914">
        <v>8</v>
      </c>
      <c r="P9914">
        <v>66</v>
      </c>
      <c r="Q9914">
        <v>0.8</v>
      </c>
      <c r="R9914">
        <v>24260</v>
      </c>
      <c r="S9914" t="str" cm="1">
        <f t="array" ref="S9914">_xlfn.IFS(E9917&lt;30,"18-29",E9917&lt;45,"30-44",TRUE,"45+")</f>
        <v>30-44</v>
      </c>
      <c r="T9914" t="str" cm="1">
        <f t="array" ref="T9914">_xlfn.IFS(F9914&lt;=2,"0-2 Years",F9914&lt;=5,"3-5 Years",F9914&lt;=8,"6-8 Years",TRUE,"9-10 Years")</f>
        <v>6-8 Years</v>
      </c>
      <c r="U9914" t="str" cm="1">
        <f t="array" ref="U9914">_xlfn.IFS(P9914&gt;60,"High Risk",P9914&gt;30,"Medium Risk",TRUE,"Low Risk")</f>
        <v>High Risk</v>
      </c>
      <c r="V9914">
        <f t="shared" si="154"/>
        <v>2</v>
      </c>
    </row>
    <row r="9915" spans="1:22" hidden="1" x14ac:dyDescent="0.2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 s="2">
        <v>133866.22</v>
      </c>
      <c r="H9915">
        <v>1</v>
      </c>
      <c r="I9915">
        <v>0</v>
      </c>
      <c r="J9915">
        <v>1</v>
      </c>
      <c r="K9915" s="1">
        <v>139049.24</v>
      </c>
      <c r="L9915">
        <v>0</v>
      </c>
      <c r="M9915">
        <v>7</v>
      </c>
      <c r="N9915">
        <v>1313</v>
      </c>
      <c r="O9915">
        <v>7</v>
      </c>
      <c r="P9915">
        <v>145</v>
      </c>
      <c r="Q9915">
        <v>1</v>
      </c>
      <c r="R9915">
        <v>9191</v>
      </c>
      <c r="S9915" t="str" cm="1">
        <f t="array" ref="S9915">_xlfn.IFS(E9918&lt;30,"18-29",E9918&lt;45,"30-44",TRUE,"45+")</f>
        <v>30-44</v>
      </c>
      <c r="T9915" t="str" cm="1">
        <f t="array" ref="T9915">_xlfn.IFS(F9915&lt;=2,"0-2 Years",F9915&lt;=5,"3-5 Years",F9915&lt;=8,"6-8 Years",TRUE,"9-10 Years")</f>
        <v>0-2 Years</v>
      </c>
      <c r="U9915" t="str" cm="1">
        <f t="array" ref="U9915">_xlfn.IFS(P9915&gt;60,"High Risk",P9915&gt;30,"Medium Risk",TRUE,"Low Risk")</f>
        <v>High Risk</v>
      </c>
      <c r="V9915">
        <f t="shared" si="154"/>
        <v>3</v>
      </c>
    </row>
    <row r="9916" spans="1:22" hidden="1" x14ac:dyDescent="0.2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 s="2">
        <v>102723.35</v>
      </c>
      <c r="H9916">
        <v>2</v>
      </c>
      <c r="I9916">
        <v>1</v>
      </c>
      <c r="J9916">
        <v>0</v>
      </c>
      <c r="K9916" s="1">
        <v>180844.81</v>
      </c>
      <c r="L9916">
        <v>0</v>
      </c>
      <c r="M9916">
        <v>26</v>
      </c>
      <c r="N9916">
        <v>627</v>
      </c>
      <c r="O9916">
        <v>7</v>
      </c>
      <c r="P9916">
        <v>165</v>
      </c>
      <c r="Q9916">
        <v>0.26923076923076922</v>
      </c>
      <c r="R9916">
        <v>16302</v>
      </c>
      <c r="S9916" t="str" cm="1">
        <f t="array" ref="S9916">_xlfn.IFS(E9919&lt;30,"18-29",E9919&lt;45,"30-44",TRUE,"45+")</f>
        <v>45+</v>
      </c>
      <c r="T9916" t="str" cm="1">
        <f t="array" ref="T9916">_xlfn.IFS(F9916&lt;=2,"0-2 Years",F9916&lt;=5,"3-5 Years",F9916&lt;=8,"6-8 Years",TRUE,"9-10 Years")</f>
        <v>0-2 Years</v>
      </c>
      <c r="U9916" t="str" cm="1">
        <f t="array" ref="U9916">_xlfn.IFS(P9916&gt;60,"High Risk",P9916&gt;30,"Medium Risk",TRUE,"Low Risk")</f>
        <v>High Risk</v>
      </c>
      <c r="V9916">
        <f t="shared" si="154"/>
        <v>4</v>
      </c>
    </row>
    <row r="9917" spans="1:22" hidden="1" x14ac:dyDescent="0.2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 s="2">
        <v>0</v>
      </c>
      <c r="H9917">
        <v>2</v>
      </c>
      <c r="I9917">
        <v>0</v>
      </c>
      <c r="J9917">
        <v>1</v>
      </c>
      <c r="K9917" s="1">
        <v>143980.29</v>
      </c>
      <c r="L9917">
        <v>0</v>
      </c>
      <c r="M9917">
        <v>17</v>
      </c>
      <c r="N9917">
        <v>2246</v>
      </c>
      <c r="O9917">
        <v>9</v>
      </c>
      <c r="P9917">
        <v>160</v>
      </c>
      <c r="Q9917">
        <v>0.52941176470588236</v>
      </c>
      <c r="R9917">
        <v>38182</v>
      </c>
      <c r="S9917" t="str" cm="1">
        <f t="array" ref="S9917">_xlfn.IFS(E9920&lt;30,"18-29",E9920&lt;45,"30-44",TRUE,"45+")</f>
        <v>30-44</v>
      </c>
      <c r="T9917" t="str" cm="1">
        <f t="array" ref="T9917">_xlfn.IFS(F9917&lt;=2,"0-2 Years",F9917&lt;=5,"3-5 Years",F9917&lt;=8,"6-8 Years",TRUE,"9-10 Years")</f>
        <v>3-5 Years</v>
      </c>
      <c r="U9917" t="str" cm="1">
        <f t="array" ref="U9917">_xlfn.IFS(P9917&gt;60,"High Risk",P9917&gt;30,"Medium Risk",TRUE,"Low Risk")</f>
        <v>High Risk</v>
      </c>
      <c r="V9917">
        <f t="shared" si="154"/>
        <v>3</v>
      </c>
    </row>
    <row r="9918" spans="1:22" hidden="1" x14ac:dyDescent="0.2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 s="2">
        <v>193213.02</v>
      </c>
      <c r="H9918">
        <v>2</v>
      </c>
      <c r="I9918">
        <v>1</v>
      </c>
      <c r="J9918">
        <v>1</v>
      </c>
      <c r="K9918" s="1">
        <v>137392.76999999999</v>
      </c>
      <c r="L9918">
        <v>0</v>
      </c>
      <c r="M9918">
        <v>16</v>
      </c>
      <c r="N9918">
        <v>2282</v>
      </c>
      <c r="O9918">
        <v>2</v>
      </c>
      <c r="P9918">
        <v>78</v>
      </c>
      <c r="Q9918">
        <v>0.125</v>
      </c>
      <c r="R9918">
        <v>36512</v>
      </c>
      <c r="S9918" t="str" cm="1">
        <f t="array" ref="S9918">_xlfn.IFS(E9921&lt;30,"18-29",E9921&lt;45,"30-44",TRUE,"45+")</f>
        <v>18-29</v>
      </c>
      <c r="T9918" t="str" cm="1">
        <f t="array" ref="T9918">_xlfn.IFS(F9918&lt;=2,"0-2 Years",F9918&lt;=5,"3-5 Years",F9918&lt;=8,"6-8 Years",TRUE,"9-10 Years")</f>
        <v>6-8 Years</v>
      </c>
      <c r="U9918" t="str" cm="1">
        <f t="array" ref="U9918">_xlfn.IFS(P9918&gt;60,"High Risk",P9918&gt;30,"Medium Risk",TRUE,"Low Risk")</f>
        <v>High Risk</v>
      </c>
      <c r="V9918">
        <f t="shared" si="154"/>
        <v>0</v>
      </c>
    </row>
    <row r="9919" spans="1:22" hidden="1" x14ac:dyDescent="0.2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 s="2">
        <v>117005.55</v>
      </c>
      <c r="H9919">
        <v>1</v>
      </c>
      <c r="I9919">
        <v>0</v>
      </c>
      <c r="J9919">
        <v>1</v>
      </c>
      <c r="K9919" s="1">
        <v>123646.57</v>
      </c>
      <c r="L9919">
        <v>1</v>
      </c>
      <c r="M9919">
        <v>14</v>
      </c>
      <c r="N9919">
        <v>4126</v>
      </c>
      <c r="O9919">
        <v>6</v>
      </c>
      <c r="P9919">
        <v>3</v>
      </c>
      <c r="Q9919">
        <v>0.42857142857142855</v>
      </c>
      <c r="R9919">
        <v>57764</v>
      </c>
      <c r="S9919" t="str" cm="1">
        <f t="array" ref="S9919">_xlfn.IFS(E9922&lt;30,"18-29",E9922&lt;45,"30-44",TRUE,"45+")</f>
        <v>45+</v>
      </c>
      <c r="T9919" t="str" cm="1">
        <f t="array" ref="T9919">_xlfn.IFS(F9919&lt;=2,"0-2 Years",F9919&lt;=5,"3-5 Years",F9919&lt;=8,"6-8 Years",TRUE,"9-10 Years")</f>
        <v>6-8 Years</v>
      </c>
      <c r="U9919" t="str" cm="1">
        <f t="array" ref="U9919">_xlfn.IFS(P9919&gt;60,"High Risk",P9919&gt;30,"Medium Risk",TRUE,"Low Risk")</f>
        <v>Low Risk</v>
      </c>
      <c r="V9919">
        <f t="shared" si="154"/>
        <v>3</v>
      </c>
    </row>
    <row r="9920" spans="1:22" x14ac:dyDescent="0.2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 s="2">
        <v>132862.59</v>
      </c>
      <c r="H9920">
        <v>1</v>
      </c>
      <c r="I9920">
        <v>0</v>
      </c>
      <c r="J9920">
        <v>0</v>
      </c>
      <c r="K9920" s="1">
        <v>158054.49</v>
      </c>
      <c r="L9920">
        <v>0</v>
      </c>
      <c r="M9920">
        <v>13</v>
      </c>
      <c r="N9920">
        <v>844</v>
      </c>
      <c r="O9920">
        <v>5</v>
      </c>
      <c r="P9920">
        <v>46</v>
      </c>
      <c r="Q9920">
        <v>0.38461538461538464</v>
      </c>
      <c r="R9920">
        <v>10972</v>
      </c>
      <c r="S9920" t="str" cm="1">
        <f t="array" ref="S9920">_xlfn.IFS(E9923&lt;30,"18-29",E9923&lt;45,"30-44",TRUE,"45+")</f>
        <v>30-44</v>
      </c>
      <c r="T9920" t="str" cm="1">
        <f t="array" ref="T9920">_xlfn.IFS(F9920&lt;=2,"0-2 Years",F9920&lt;=5,"3-5 Years",F9920&lt;=8,"6-8 Years",TRUE,"9-10 Years")</f>
        <v>0-2 Years</v>
      </c>
      <c r="U9920" t="str" cm="1">
        <f t="array" ref="U9920">_xlfn.IFS(P9920&gt;60,"High Risk",P9920&gt;30,"Medium Risk",TRUE,"Low Risk")</f>
        <v>Medium Risk</v>
      </c>
      <c r="V9920">
        <f t="shared" si="154"/>
        <v>6</v>
      </c>
    </row>
    <row r="9921" spans="1:22" x14ac:dyDescent="0.2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 s="2">
        <v>0</v>
      </c>
      <c r="H9921">
        <v>2</v>
      </c>
      <c r="I9921">
        <v>1</v>
      </c>
      <c r="J9921">
        <v>0</v>
      </c>
      <c r="K9921" s="1">
        <v>105784.85</v>
      </c>
      <c r="L9921">
        <v>0</v>
      </c>
      <c r="M9921">
        <v>17</v>
      </c>
      <c r="N9921">
        <v>500</v>
      </c>
      <c r="O9921">
        <v>0</v>
      </c>
      <c r="P9921">
        <v>130</v>
      </c>
      <c r="Q9921">
        <v>0</v>
      </c>
      <c r="R9921">
        <v>8500</v>
      </c>
      <c r="S9921" t="str" cm="1">
        <f t="array" ref="S9921">_xlfn.IFS(E9924&lt;30,"18-29",E9924&lt;45,"30-44",TRUE,"45+")</f>
        <v>30-44</v>
      </c>
      <c r="T9921" t="str" cm="1">
        <f t="array" ref="T9921">_xlfn.IFS(F9921&lt;=2,"0-2 Years",F9921&lt;=5,"3-5 Years",F9921&lt;=8,"6-8 Years",TRUE,"9-10 Years")</f>
        <v>0-2 Years</v>
      </c>
      <c r="U9921" t="str" cm="1">
        <f t="array" ref="U9921">_xlfn.IFS(P9921&gt;60,"High Risk",P9921&gt;30,"Medium Risk",TRUE,"Low Risk")</f>
        <v>High Risk</v>
      </c>
      <c r="V9921">
        <f t="shared" si="154"/>
        <v>7</v>
      </c>
    </row>
    <row r="9922" spans="1:22" hidden="1" x14ac:dyDescent="0.2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 s="2">
        <v>204510.94</v>
      </c>
      <c r="H9922">
        <v>1</v>
      </c>
      <c r="I9922">
        <v>0</v>
      </c>
      <c r="J9922">
        <v>1</v>
      </c>
      <c r="K9922" s="1">
        <v>738.88</v>
      </c>
      <c r="L9922">
        <v>1</v>
      </c>
      <c r="M9922">
        <v>16</v>
      </c>
      <c r="N9922">
        <v>2641</v>
      </c>
      <c r="O9922">
        <v>4</v>
      </c>
      <c r="P9922">
        <v>71</v>
      </c>
      <c r="Q9922">
        <v>0.25</v>
      </c>
      <c r="R9922">
        <v>42256</v>
      </c>
      <c r="S9922" t="str" cm="1">
        <f t="array" ref="S9922">_xlfn.IFS(E9925&lt;30,"18-29",E9925&lt;45,"30-44",TRUE,"45+")</f>
        <v>18-29</v>
      </c>
      <c r="T9922" t="str" cm="1">
        <f t="array" ref="T9922">_xlfn.IFS(F9922&lt;=2,"0-2 Years",F9922&lt;=5,"3-5 Years",F9922&lt;=8,"6-8 Years",TRUE,"9-10 Years")</f>
        <v>3-5 Years</v>
      </c>
      <c r="U9922" t="str" cm="1">
        <f t="array" ref="U9922">_xlfn.IFS(P9922&gt;60,"High Risk",P9922&gt;30,"Medium Risk",TRUE,"Low Risk")</f>
        <v>High Risk</v>
      </c>
      <c r="V9922">
        <f t="shared" si="154"/>
        <v>3</v>
      </c>
    </row>
    <row r="9923" spans="1:22" x14ac:dyDescent="0.2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 s="2">
        <v>65349.71</v>
      </c>
      <c r="H9923">
        <v>1</v>
      </c>
      <c r="I9923">
        <v>0</v>
      </c>
      <c r="J9923">
        <v>0</v>
      </c>
      <c r="K9923" s="1">
        <v>64539.64</v>
      </c>
      <c r="L9923">
        <v>0</v>
      </c>
      <c r="M9923">
        <v>21</v>
      </c>
      <c r="N9923">
        <v>2330</v>
      </c>
      <c r="O9923">
        <v>5</v>
      </c>
      <c r="P9923">
        <v>119</v>
      </c>
      <c r="Q9923">
        <v>0.23809523809523808</v>
      </c>
      <c r="R9923">
        <v>48930</v>
      </c>
      <c r="S9923" t="str" cm="1">
        <f t="array" ref="S9923">_xlfn.IFS(E9926&lt;30,"18-29",E9926&lt;45,"30-44",TRUE,"45+")</f>
        <v>45+</v>
      </c>
      <c r="T9923" t="str" cm="1">
        <f t="array" ref="T9923">_xlfn.IFS(F9923&lt;=2,"0-2 Years",F9923&lt;=5,"3-5 Years",F9923&lt;=8,"6-8 Years",TRUE,"9-10 Years")</f>
        <v>0-2 Years</v>
      </c>
      <c r="U9923" t="str" cm="1">
        <f t="array" ref="U9923">_xlfn.IFS(P9923&gt;60,"High Risk",P9923&gt;30,"Medium Risk",TRUE,"Low Risk")</f>
        <v>High Risk</v>
      </c>
      <c r="V9923">
        <f t="shared" ref="V9923:V9986" si="155">IF(J9923=0,3,0)+IF(G9923=0,3,0)+IF(H9923=1,2,0)+IF(E9923&gt;45,1,0)+IF(F9923&lt;3,1,0)</f>
        <v>6</v>
      </c>
    </row>
    <row r="9924" spans="1:22" hidden="1" x14ac:dyDescent="0.2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 s="2">
        <v>139753.35</v>
      </c>
      <c r="H9924">
        <v>1</v>
      </c>
      <c r="I9924">
        <v>1</v>
      </c>
      <c r="J9924">
        <v>0</v>
      </c>
      <c r="K9924" s="1">
        <v>79871.16</v>
      </c>
      <c r="L9924">
        <v>0</v>
      </c>
      <c r="M9924">
        <v>25</v>
      </c>
      <c r="N9924">
        <v>2844</v>
      </c>
      <c r="O9924">
        <v>6</v>
      </c>
      <c r="P9924">
        <v>65</v>
      </c>
      <c r="Q9924">
        <v>0.24</v>
      </c>
      <c r="R9924">
        <v>71100</v>
      </c>
      <c r="S9924" t="str" cm="1">
        <f t="array" ref="S9924">_xlfn.IFS(E9927&lt;30,"18-29",E9927&lt;45,"30-44",TRUE,"45+")</f>
        <v>30-44</v>
      </c>
      <c r="T9924" t="str" cm="1">
        <f t="array" ref="T9924">_xlfn.IFS(F9924&lt;=2,"0-2 Years",F9924&lt;=5,"3-5 Years",F9924&lt;=8,"6-8 Years",TRUE,"9-10 Years")</f>
        <v>6-8 Years</v>
      </c>
      <c r="U9924" t="str" cm="1">
        <f t="array" ref="U9924">_xlfn.IFS(P9924&gt;60,"High Risk",P9924&gt;30,"Medium Risk",TRUE,"Low Risk")</f>
        <v>High Risk</v>
      </c>
      <c r="V9924">
        <f t="shared" si="155"/>
        <v>5</v>
      </c>
    </row>
    <row r="9925" spans="1:22" hidden="1" x14ac:dyDescent="0.2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 s="2">
        <v>0</v>
      </c>
      <c r="H9925">
        <v>2</v>
      </c>
      <c r="I9925">
        <v>1</v>
      </c>
      <c r="J9925">
        <v>1</v>
      </c>
      <c r="K9925" s="1">
        <v>190776.83</v>
      </c>
      <c r="L9925">
        <v>0</v>
      </c>
      <c r="M9925">
        <v>2</v>
      </c>
      <c r="N9925">
        <v>582</v>
      </c>
      <c r="O9925">
        <v>5</v>
      </c>
      <c r="P9925">
        <v>88</v>
      </c>
      <c r="Q9925">
        <v>1</v>
      </c>
      <c r="R9925">
        <v>1164</v>
      </c>
      <c r="S9925" t="str" cm="1">
        <f t="array" ref="S9925">_xlfn.IFS(E9928&lt;30,"18-29",E9928&lt;45,"30-44",TRUE,"45+")</f>
        <v>30-44</v>
      </c>
      <c r="T9925" t="str" cm="1">
        <f t="array" ref="T9925">_xlfn.IFS(F9925&lt;=2,"0-2 Years",F9925&lt;=5,"3-5 Years",F9925&lt;=8,"6-8 Years",TRUE,"9-10 Years")</f>
        <v>6-8 Years</v>
      </c>
      <c r="U9925" t="str" cm="1">
        <f t="array" ref="U9925">_xlfn.IFS(P9925&gt;60,"High Risk",P9925&gt;30,"Medium Risk",TRUE,"Low Risk")</f>
        <v>High Risk</v>
      </c>
      <c r="V9925">
        <f t="shared" si="155"/>
        <v>3</v>
      </c>
    </row>
    <row r="9926" spans="1:22" hidden="1" x14ac:dyDescent="0.2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 s="2">
        <v>107959.39</v>
      </c>
      <c r="H9926">
        <v>1</v>
      </c>
      <c r="I9926">
        <v>1</v>
      </c>
      <c r="J9926">
        <v>1</v>
      </c>
      <c r="K9926" s="1">
        <v>6985.34</v>
      </c>
      <c r="L9926">
        <v>1</v>
      </c>
      <c r="M9926">
        <v>23</v>
      </c>
      <c r="N9926">
        <v>4877</v>
      </c>
      <c r="O9926">
        <v>7</v>
      </c>
      <c r="P9926">
        <v>174</v>
      </c>
      <c r="Q9926">
        <v>0.30434782608695654</v>
      </c>
      <c r="R9926">
        <v>112171</v>
      </c>
      <c r="S9926" t="str" cm="1">
        <f t="array" ref="S9926">_xlfn.IFS(E9929&lt;30,"18-29",E9929&lt;45,"30-44",TRUE,"45+")</f>
        <v>30-44</v>
      </c>
      <c r="T9926" t="str" cm="1">
        <f t="array" ref="T9926">_xlfn.IFS(F9926&lt;=2,"0-2 Years",F9926&lt;=5,"3-5 Years",F9926&lt;=8,"6-8 Years",TRUE,"9-10 Years")</f>
        <v>3-5 Years</v>
      </c>
      <c r="U9926" t="str" cm="1">
        <f t="array" ref="U9926">_xlfn.IFS(P9926&gt;60,"High Risk",P9926&gt;30,"Medium Risk",TRUE,"Low Risk")</f>
        <v>High Risk</v>
      </c>
      <c r="V9926">
        <f t="shared" si="155"/>
        <v>3</v>
      </c>
    </row>
    <row r="9927" spans="1:22" hidden="1" x14ac:dyDescent="0.2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 s="2">
        <v>195926.39</v>
      </c>
      <c r="H9927">
        <v>1</v>
      </c>
      <c r="I9927">
        <v>1</v>
      </c>
      <c r="J9927">
        <v>1</v>
      </c>
      <c r="K9927" s="1">
        <v>85522.84</v>
      </c>
      <c r="L9927">
        <v>0</v>
      </c>
      <c r="M9927">
        <v>14</v>
      </c>
      <c r="N9927">
        <v>555</v>
      </c>
      <c r="O9927">
        <v>7</v>
      </c>
      <c r="P9927">
        <v>80</v>
      </c>
      <c r="Q9927">
        <v>0.5</v>
      </c>
      <c r="R9927">
        <v>7770</v>
      </c>
      <c r="S9927" t="str" cm="1">
        <f t="array" ref="S9927">_xlfn.IFS(E9930&lt;30,"18-29",E9930&lt;45,"30-44",TRUE,"45+")</f>
        <v>30-44</v>
      </c>
      <c r="T9927" t="str" cm="1">
        <f t="array" ref="T9927">_xlfn.IFS(F9927&lt;=2,"0-2 Years",F9927&lt;=5,"3-5 Years",F9927&lt;=8,"6-8 Years",TRUE,"9-10 Years")</f>
        <v>3-5 Years</v>
      </c>
      <c r="U9927" t="str" cm="1">
        <f t="array" ref="U9927">_xlfn.IFS(P9927&gt;60,"High Risk",P9927&gt;30,"Medium Risk",TRUE,"Low Risk")</f>
        <v>High Risk</v>
      </c>
      <c r="V9927">
        <f t="shared" si="155"/>
        <v>2</v>
      </c>
    </row>
    <row r="9928" spans="1:22" hidden="1" x14ac:dyDescent="0.2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 s="2">
        <v>0</v>
      </c>
      <c r="H9928">
        <v>2</v>
      </c>
      <c r="I9928">
        <v>1</v>
      </c>
      <c r="J9928">
        <v>1</v>
      </c>
      <c r="K9928" s="1">
        <v>149370.93</v>
      </c>
      <c r="L9928">
        <v>0</v>
      </c>
      <c r="M9928">
        <v>10</v>
      </c>
      <c r="N9928">
        <v>3270</v>
      </c>
      <c r="O9928">
        <v>5</v>
      </c>
      <c r="P9928">
        <v>141</v>
      </c>
      <c r="Q9928">
        <v>0.5</v>
      </c>
      <c r="R9928">
        <v>32700</v>
      </c>
      <c r="S9928" t="str" cm="1">
        <f t="array" ref="S9928">_xlfn.IFS(E9931&lt;30,"18-29",E9931&lt;45,"30-44",TRUE,"45+")</f>
        <v>30-44</v>
      </c>
      <c r="T9928" t="str" cm="1">
        <f t="array" ref="T9928">_xlfn.IFS(F9928&lt;=2,"0-2 Years",F9928&lt;=5,"3-5 Years",F9928&lt;=8,"6-8 Years",TRUE,"9-10 Years")</f>
        <v>0-2 Years</v>
      </c>
      <c r="U9928" t="str" cm="1">
        <f t="array" ref="U9928">_xlfn.IFS(P9928&gt;60,"High Risk",P9928&gt;30,"Medium Risk",TRUE,"Low Risk")</f>
        <v>High Risk</v>
      </c>
      <c r="V9928">
        <f t="shared" si="155"/>
        <v>4</v>
      </c>
    </row>
    <row r="9929" spans="1:22" hidden="1" x14ac:dyDescent="0.2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 s="2">
        <v>87772.52</v>
      </c>
      <c r="H9929">
        <v>1</v>
      </c>
      <c r="I9929">
        <v>1</v>
      </c>
      <c r="J9929">
        <v>0</v>
      </c>
      <c r="K9929" s="1">
        <v>188516.45</v>
      </c>
      <c r="L9929">
        <v>0</v>
      </c>
      <c r="M9929">
        <v>29</v>
      </c>
      <c r="N9929">
        <v>2977</v>
      </c>
      <c r="O9929">
        <v>7</v>
      </c>
      <c r="P9929">
        <v>163</v>
      </c>
      <c r="Q9929">
        <v>0.2413793103448276</v>
      </c>
      <c r="R9929">
        <v>86333</v>
      </c>
      <c r="S9929" t="str" cm="1">
        <f t="array" ref="S9929">_xlfn.IFS(E9932&lt;30,"18-29",E9932&lt;45,"30-44",TRUE,"45+")</f>
        <v>30-44</v>
      </c>
      <c r="T9929" t="str" cm="1">
        <f t="array" ref="T9929">_xlfn.IFS(F9929&lt;=2,"0-2 Years",F9929&lt;=5,"3-5 Years",F9929&lt;=8,"6-8 Years",TRUE,"9-10 Years")</f>
        <v>6-8 Years</v>
      </c>
      <c r="U9929" t="str" cm="1">
        <f t="array" ref="U9929">_xlfn.IFS(P9929&gt;60,"High Risk",P9929&gt;30,"Medium Risk",TRUE,"Low Risk")</f>
        <v>High Risk</v>
      </c>
      <c r="V9929">
        <f t="shared" si="155"/>
        <v>5</v>
      </c>
    </row>
    <row r="9930" spans="1:22" hidden="1" x14ac:dyDescent="0.2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 s="2">
        <v>71018.600000000006</v>
      </c>
      <c r="H9930">
        <v>2</v>
      </c>
      <c r="I9930">
        <v>1</v>
      </c>
      <c r="J9930">
        <v>0</v>
      </c>
      <c r="K9930" s="1">
        <v>2444.29</v>
      </c>
      <c r="L9930">
        <v>0</v>
      </c>
      <c r="M9930">
        <v>30</v>
      </c>
      <c r="N9930">
        <v>2422</v>
      </c>
      <c r="O9930">
        <v>3</v>
      </c>
      <c r="P9930">
        <v>119</v>
      </c>
      <c r="Q9930">
        <v>0.1</v>
      </c>
      <c r="R9930">
        <v>72660</v>
      </c>
      <c r="S9930" t="str" cm="1">
        <f t="array" ref="S9930">_xlfn.IFS(E9933&lt;30,"18-29",E9933&lt;45,"30-44",TRUE,"45+")</f>
        <v>30-44</v>
      </c>
      <c r="T9930" t="str" cm="1">
        <f t="array" ref="T9930">_xlfn.IFS(F9930&lt;=2,"0-2 Years",F9930&lt;=5,"3-5 Years",F9930&lt;=8,"6-8 Years",TRUE,"9-10 Years")</f>
        <v>3-5 Years</v>
      </c>
      <c r="U9930" t="str" cm="1">
        <f t="array" ref="U9930">_xlfn.IFS(P9930&gt;60,"High Risk",P9930&gt;30,"Medium Risk",TRUE,"Low Risk")</f>
        <v>High Risk</v>
      </c>
      <c r="V9930">
        <f t="shared" si="155"/>
        <v>3</v>
      </c>
    </row>
    <row r="9931" spans="1:22" hidden="1" x14ac:dyDescent="0.2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 s="2">
        <v>111096.91</v>
      </c>
      <c r="H9931">
        <v>1</v>
      </c>
      <c r="I9931">
        <v>1</v>
      </c>
      <c r="J9931">
        <v>1</v>
      </c>
      <c r="K9931" s="1">
        <v>19762.88</v>
      </c>
      <c r="L9931">
        <v>0</v>
      </c>
      <c r="M9931">
        <v>13</v>
      </c>
      <c r="N9931">
        <v>4874</v>
      </c>
      <c r="O9931">
        <v>4</v>
      </c>
      <c r="P9931">
        <v>114</v>
      </c>
      <c r="Q9931">
        <v>0.30769230769230771</v>
      </c>
      <c r="R9931">
        <v>63362</v>
      </c>
      <c r="S9931" t="str" cm="1">
        <f t="array" ref="S9931">_xlfn.IFS(E9934&lt;30,"18-29",E9934&lt;45,"30-44",TRUE,"45+")</f>
        <v>18-29</v>
      </c>
      <c r="T9931" t="str" cm="1">
        <f t="array" ref="T9931">_xlfn.IFS(F9931&lt;=2,"0-2 Years",F9931&lt;=5,"3-5 Years",F9931&lt;=8,"6-8 Years",TRUE,"9-10 Years")</f>
        <v>3-5 Years</v>
      </c>
      <c r="U9931" t="str" cm="1">
        <f t="array" ref="U9931">_xlfn.IFS(P9931&gt;60,"High Risk",P9931&gt;30,"Medium Risk",TRUE,"Low Risk")</f>
        <v>High Risk</v>
      </c>
      <c r="V9931">
        <f t="shared" si="155"/>
        <v>2</v>
      </c>
    </row>
    <row r="9932" spans="1:22" hidden="1" x14ac:dyDescent="0.2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 s="2">
        <v>166776.6</v>
      </c>
      <c r="H9932">
        <v>2</v>
      </c>
      <c r="I9932">
        <v>0</v>
      </c>
      <c r="J9932">
        <v>1</v>
      </c>
      <c r="K9932" s="1">
        <v>172646.88</v>
      </c>
      <c r="L9932">
        <v>0</v>
      </c>
      <c r="M9932">
        <v>18</v>
      </c>
      <c r="N9932">
        <v>3151</v>
      </c>
      <c r="O9932">
        <v>3</v>
      </c>
      <c r="P9932">
        <v>32</v>
      </c>
      <c r="Q9932">
        <v>0.16666666666666666</v>
      </c>
      <c r="R9932">
        <v>56718</v>
      </c>
      <c r="S9932" t="str" cm="1">
        <f t="array" ref="S9932">_xlfn.IFS(E9935&lt;30,"18-29",E9935&lt;45,"30-44",TRUE,"45+")</f>
        <v>45+</v>
      </c>
      <c r="T9932" t="str" cm="1">
        <f t="array" ref="T9932">_xlfn.IFS(F9932&lt;=2,"0-2 Years",F9932&lt;=5,"3-5 Years",F9932&lt;=8,"6-8 Years",TRUE,"9-10 Years")</f>
        <v>9-10 Years</v>
      </c>
      <c r="U9932" t="str" cm="1">
        <f t="array" ref="U9932">_xlfn.IFS(P9932&gt;60,"High Risk",P9932&gt;30,"Medium Risk",TRUE,"Low Risk")</f>
        <v>Medium Risk</v>
      </c>
      <c r="V9932">
        <f t="shared" si="155"/>
        <v>0</v>
      </c>
    </row>
    <row r="9933" spans="1:22" hidden="1" x14ac:dyDescent="0.2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 s="2">
        <v>101266.51</v>
      </c>
      <c r="H9933">
        <v>1</v>
      </c>
      <c r="I9933">
        <v>1</v>
      </c>
      <c r="J9933">
        <v>0</v>
      </c>
      <c r="K9933" s="1">
        <v>33501.980000000003</v>
      </c>
      <c r="L9933">
        <v>0</v>
      </c>
      <c r="M9933">
        <v>2</v>
      </c>
      <c r="N9933">
        <v>4420</v>
      </c>
      <c r="O9933">
        <v>10</v>
      </c>
      <c r="P9933">
        <v>172</v>
      </c>
      <c r="Q9933">
        <v>1</v>
      </c>
      <c r="R9933">
        <v>8840</v>
      </c>
      <c r="S9933" t="str" cm="1">
        <f t="array" ref="S9933">_xlfn.IFS(E9936&lt;30,"18-29",E9936&lt;45,"30-44",TRUE,"45+")</f>
        <v>30-44</v>
      </c>
      <c r="T9933" t="str" cm="1">
        <f t="array" ref="T9933">_xlfn.IFS(F9933&lt;=2,"0-2 Years",F9933&lt;=5,"3-5 Years",F9933&lt;=8,"6-8 Years",TRUE,"9-10 Years")</f>
        <v>6-8 Years</v>
      </c>
      <c r="U9933" t="str" cm="1">
        <f t="array" ref="U9933">_xlfn.IFS(P9933&gt;60,"High Risk",P9933&gt;30,"Medium Risk",TRUE,"Low Risk")</f>
        <v>High Risk</v>
      </c>
      <c r="V9933">
        <f t="shared" si="155"/>
        <v>5</v>
      </c>
    </row>
    <row r="9934" spans="1:22" hidden="1" x14ac:dyDescent="0.2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 s="2">
        <v>134796.87</v>
      </c>
      <c r="H9934">
        <v>2</v>
      </c>
      <c r="I9934">
        <v>1</v>
      </c>
      <c r="J9934">
        <v>1</v>
      </c>
      <c r="K9934" s="1">
        <v>114858.9</v>
      </c>
      <c r="L9934">
        <v>0</v>
      </c>
      <c r="M9934">
        <v>5</v>
      </c>
      <c r="N9934">
        <v>3813</v>
      </c>
      <c r="O9934">
        <v>1</v>
      </c>
      <c r="P9934">
        <v>5</v>
      </c>
      <c r="Q9934">
        <v>0.2</v>
      </c>
      <c r="R9934">
        <v>19065</v>
      </c>
      <c r="S9934" t="str" cm="1">
        <f t="array" ref="S9934">_xlfn.IFS(E9937&lt;30,"18-29",E9937&lt;45,"30-44",TRUE,"45+")</f>
        <v>18-29</v>
      </c>
      <c r="T9934" t="str" cm="1">
        <f t="array" ref="T9934">_xlfn.IFS(F9934&lt;=2,"0-2 Years",F9934&lt;=5,"3-5 Years",F9934&lt;=8,"6-8 Years",TRUE,"9-10 Years")</f>
        <v>6-8 Years</v>
      </c>
      <c r="U9934" t="str" cm="1">
        <f t="array" ref="U9934">_xlfn.IFS(P9934&gt;60,"High Risk",P9934&gt;30,"Medium Risk",TRUE,"Low Risk")</f>
        <v>Low Risk</v>
      </c>
      <c r="V9934">
        <f t="shared" si="155"/>
        <v>0</v>
      </c>
    </row>
    <row r="9935" spans="1:22" x14ac:dyDescent="0.2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 s="2">
        <v>0</v>
      </c>
      <c r="H9935">
        <v>1</v>
      </c>
      <c r="I9935">
        <v>0</v>
      </c>
      <c r="J9935">
        <v>0</v>
      </c>
      <c r="K9935" s="1">
        <v>162668.32999999999</v>
      </c>
      <c r="L9935">
        <v>0</v>
      </c>
      <c r="M9935">
        <v>5</v>
      </c>
      <c r="N9935">
        <v>4446</v>
      </c>
      <c r="O9935">
        <v>9</v>
      </c>
      <c r="P9935">
        <v>54</v>
      </c>
      <c r="Q9935">
        <v>1</v>
      </c>
      <c r="R9935">
        <v>22230</v>
      </c>
      <c r="S9935" t="str" cm="1">
        <f t="array" ref="S9935">_xlfn.IFS(E9938&lt;30,"18-29",E9938&lt;45,"30-44",TRUE,"45+")</f>
        <v>45+</v>
      </c>
      <c r="T9935" t="str" cm="1">
        <f t="array" ref="T9935">_xlfn.IFS(F9935&lt;=2,"0-2 Years",F9935&lt;=5,"3-5 Years",F9935&lt;=8,"6-8 Years",TRUE,"9-10 Years")</f>
        <v>6-8 Years</v>
      </c>
      <c r="U9935" t="str" cm="1">
        <f t="array" ref="U9935">_xlfn.IFS(P9935&gt;60,"High Risk",P9935&gt;30,"Medium Risk",TRUE,"Low Risk")</f>
        <v>Medium Risk</v>
      </c>
      <c r="V9935">
        <f t="shared" si="155"/>
        <v>9</v>
      </c>
    </row>
    <row r="9936" spans="1:22" hidden="1" x14ac:dyDescent="0.2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 s="2">
        <v>118588.83</v>
      </c>
      <c r="H9936">
        <v>1</v>
      </c>
      <c r="I9936">
        <v>1</v>
      </c>
      <c r="J9936">
        <v>1</v>
      </c>
      <c r="K9936" s="1">
        <v>161241.65</v>
      </c>
      <c r="L9936">
        <v>1</v>
      </c>
      <c r="M9936">
        <v>30</v>
      </c>
      <c r="N9936">
        <v>4172</v>
      </c>
      <c r="O9936">
        <v>1</v>
      </c>
      <c r="P9936">
        <v>166</v>
      </c>
      <c r="Q9936">
        <v>3.3333333333333333E-2</v>
      </c>
      <c r="R9936">
        <v>125160</v>
      </c>
      <c r="S9936" t="str" cm="1">
        <f t="array" ref="S9936">_xlfn.IFS(E9939&lt;30,"18-29",E9939&lt;45,"30-44",TRUE,"45+")</f>
        <v>30-44</v>
      </c>
      <c r="T9936" t="str" cm="1">
        <f t="array" ref="T9936">_xlfn.IFS(F9936&lt;=2,"0-2 Years",F9936&lt;=5,"3-5 Years",F9936&lt;=8,"6-8 Years",TRUE,"9-10 Years")</f>
        <v>9-10 Years</v>
      </c>
      <c r="U9936" t="str" cm="1">
        <f t="array" ref="U9936">_xlfn.IFS(P9936&gt;60,"High Risk",P9936&gt;30,"Medium Risk",TRUE,"Low Risk")</f>
        <v>High Risk</v>
      </c>
      <c r="V9936">
        <f t="shared" si="155"/>
        <v>2</v>
      </c>
    </row>
    <row r="9937" spans="1:22" hidden="1" x14ac:dyDescent="0.2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 s="2">
        <v>160454.15</v>
      </c>
      <c r="H9937">
        <v>2</v>
      </c>
      <c r="I9937">
        <v>0</v>
      </c>
      <c r="J9937">
        <v>1</v>
      </c>
      <c r="K9937" s="1">
        <v>114957.22</v>
      </c>
      <c r="L9937">
        <v>0</v>
      </c>
      <c r="M9937">
        <v>14</v>
      </c>
      <c r="N9937">
        <v>1520</v>
      </c>
      <c r="O9937">
        <v>6</v>
      </c>
      <c r="P9937">
        <v>119</v>
      </c>
      <c r="Q9937">
        <v>0.42857142857142855</v>
      </c>
      <c r="R9937">
        <v>21280</v>
      </c>
      <c r="S9937" t="str" cm="1">
        <f t="array" ref="S9937">_xlfn.IFS(E9940&lt;30,"18-29",E9940&lt;45,"30-44",TRUE,"45+")</f>
        <v>30-44</v>
      </c>
      <c r="T9937" t="str" cm="1">
        <f t="array" ref="T9937">_xlfn.IFS(F9937&lt;=2,"0-2 Years",F9937&lt;=5,"3-5 Years",F9937&lt;=8,"6-8 Years",TRUE,"9-10 Years")</f>
        <v>3-5 Years</v>
      </c>
      <c r="U9937" t="str" cm="1">
        <f t="array" ref="U9937">_xlfn.IFS(P9937&gt;60,"High Risk",P9937&gt;30,"Medium Risk",TRUE,"Low Risk")</f>
        <v>High Risk</v>
      </c>
      <c r="V9937">
        <f t="shared" si="155"/>
        <v>0</v>
      </c>
    </row>
    <row r="9938" spans="1:22" x14ac:dyDescent="0.2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 s="2">
        <v>0</v>
      </c>
      <c r="H9938">
        <v>1</v>
      </c>
      <c r="I9938">
        <v>0</v>
      </c>
      <c r="J9938">
        <v>1</v>
      </c>
      <c r="K9938" s="1">
        <v>18708.759999999998</v>
      </c>
      <c r="L9938">
        <v>0</v>
      </c>
      <c r="M9938">
        <v>29</v>
      </c>
      <c r="N9938">
        <v>767</v>
      </c>
      <c r="O9938">
        <v>7</v>
      </c>
      <c r="P9938">
        <v>8</v>
      </c>
      <c r="Q9938">
        <v>0.2413793103448276</v>
      </c>
      <c r="R9938">
        <v>22243</v>
      </c>
      <c r="S9938" t="str" cm="1">
        <f t="array" ref="S9938">_xlfn.IFS(E9941&lt;30,"18-29",E9941&lt;45,"30-44",TRUE,"45+")</f>
        <v>45+</v>
      </c>
      <c r="T9938" t="str" cm="1">
        <f t="array" ref="T9938">_xlfn.IFS(F9938&lt;=2,"0-2 Years",F9938&lt;=5,"3-5 Years",F9938&lt;=8,"6-8 Years",TRUE,"9-10 Years")</f>
        <v>0-2 Years</v>
      </c>
      <c r="U9938" t="str" cm="1">
        <f t="array" ref="U9938">_xlfn.IFS(P9938&gt;60,"High Risk",P9938&gt;30,"Medium Risk",TRUE,"Low Risk")</f>
        <v>Low Risk</v>
      </c>
      <c r="V9938">
        <f t="shared" si="155"/>
        <v>7</v>
      </c>
    </row>
    <row r="9939" spans="1:22" hidden="1" x14ac:dyDescent="0.2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 s="2">
        <v>0</v>
      </c>
      <c r="H9939">
        <v>2</v>
      </c>
      <c r="I9939">
        <v>1</v>
      </c>
      <c r="J9939">
        <v>1</v>
      </c>
      <c r="K9939" s="1">
        <v>105305.72</v>
      </c>
      <c r="L9939">
        <v>0</v>
      </c>
      <c r="M9939">
        <v>10</v>
      </c>
      <c r="N9939">
        <v>124</v>
      </c>
      <c r="O9939">
        <v>0</v>
      </c>
      <c r="P9939">
        <v>93</v>
      </c>
      <c r="Q9939">
        <v>0</v>
      </c>
      <c r="R9939">
        <v>1240</v>
      </c>
      <c r="S9939" t="str" cm="1">
        <f t="array" ref="S9939">_xlfn.IFS(E9942&lt;30,"18-29",E9942&lt;45,"30-44",TRUE,"45+")</f>
        <v>18-29</v>
      </c>
      <c r="T9939" t="str" cm="1">
        <f t="array" ref="T9939">_xlfn.IFS(F9939&lt;=2,"0-2 Years",F9939&lt;=5,"3-5 Years",F9939&lt;=8,"6-8 Years",TRUE,"9-10 Years")</f>
        <v>6-8 Years</v>
      </c>
      <c r="U9939" t="str" cm="1">
        <f t="array" ref="U9939">_xlfn.IFS(P9939&gt;60,"High Risk",P9939&gt;30,"Medium Risk",TRUE,"Low Risk")</f>
        <v>High Risk</v>
      </c>
      <c r="V9939">
        <f t="shared" si="155"/>
        <v>3</v>
      </c>
    </row>
    <row r="9940" spans="1:22" hidden="1" x14ac:dyDescent="0.2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 s="2">
        <v>91132.18</v>
      </c>
      <c r="H9940">
        <v>1</v>
      </c>
      <c r="I9940">
        <v>0</v>
      </c>
      <c r="J9940">
        <v>0</v>
      </c>
      <c r="K9940" s="1">
        <v>58111.71</v>
      </c>
      <c r="L9940">
        <v>0</v>
      </c>
      <c r="M9940">
        <v>21</v>
      </c>
      <c r="N9940">
        <v>183</v>
      </c>
      <c r="O9940">
        <v>4</v>
      </c>
      <c r="P9940">
        <v>97</v>
      </c>
      <c r="Q9940">
        <v>0.19047619047619047</v>
      </c>
      <c r="R9940">
        <v>3843</v>
      </c>
      <c r="S9940" t="str" cm="1">
        <f t="array" ref="S9940">_xlfn.IFS(E9943&lt;30,"18-29",E9943&lt;45,"30-44",TRUE,"45+")</f>
        <v>30-44</v>
      </c>
      <c r="T9940" t="str" cm="1">
        <f t="array" ref="T9940">_xlfn.IFS(F9940&lt;=2,"0-2 Years",F9940&lt;=5,"3-5 Years",F9940&lt;=8,"6-8 Years",TRUE,"9-10 Years")</f>
        <v>3-5 Years</v>
      </c>
      <c r="U9940" t="str" cm="1">
        <f t="array" ref="U9940">_xlfn.IFS(P9940&gt;60,"High Risk",P9940&gt;30,"Medium Risk",TRUE,"Low Risk")</f>
        <v>High Risk</v>
      </c>
      <c r="V9940">
        <f t="shared" si="155"/>
        <v>5</v>
      </c>
    </row>
    <row r="9941" spans="1:22" hidden="1" x14ac:dyDescent="0.2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 s="2">
        <v>0</v>
      </c>
      <c r="H9941">
        <v>2</v>
      </c>
      <c r="I9941">
        <v>1</v>
      </c>
      <c r="J9941">
        <v>1</v>
      </c>
      <c r="K9941" s="1">
        <v>135502.76999999999</v>
      </c>
      <c r="L9941">
        <v>0</v>
      </c>
      <c r="M9941">
        <v>21</v>
      </c>
      <c r="N9941">
        <v>444</v>
      </c>
      <c r="O9941">
        <v>10</v>
      </c>
      <c r="P9941">
        <v>128</v>
      </c>
      <c r="Q9941">
        <v>0.47619047619047616</v>
      </c>
      <c r="R9941">
        <v>9324</v>
      </c>
      <c r="S9941" t="str" cm="1">
        <f t="array" ref="S9941">_xlfn.IFS(E9944&lt;30,"18-29",E9944&lt;45,"30-44",TRUE,"45+")</f>
        <v>18-29</v>
      </c>
      <c r="T9941" t="str" cm="1">
        <f t="array" ref="T9941">_xlfn.IFS(F9941&lt;=2,"0-2 Years",F9941&lt;=5,"3-5 Years",F9941&lt;=8,"6-8 Years",TRUE,"9-10 Years")</f>
        <v>9-10 Years</v>
      </c>
      <c r="U9941" t="str" cm="1">
        <f t="array" ref="U9941">_xlfn.IFS(P9941&gt;60,"High Risk",P9941&gt;30,"Medium Risk",TRUE,"Low Risk")</f>
        <v>High Risk</v>
      </c>
      <c r="V9941">
        <f t="shared" si="155"/>
        <v>4</v>
      </c>
    </row>
    <row r="9942" spans="1:22" x14ac:dyDescent="0.2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 s="2">
        <v>0</v>
      </c>
      <c r="H9942">
        <v>2</v>
      </c>
      <c r="I9942">
        <v>0</v>
      </c>
      <c r="J9942">
        <v>0</v>
      </c>
      <c r="K9942" s="1">
        <v>10792.42</v>
      </c>
      <c r="L9942">
        <v>0</v>
      </c>
      <c r="M9942">
        <v>28</v>
      </c>
      <c r="N9942">
        <v>2668</v>
      </c>
      <c r="O9942">
        <v>1</v>
      </c>
      <c r="P9942">
        <v>58</v>
      </c>
      <c r="Q9942">
        <v>3.5714285714285712E-2</v>
      </c>
      <c r="R9942">
        <v>74704</v>
      </c>
      <c r="S9942" t="str" cm="1">
        <f t="array" ref="S9942">_xlfn.IFS(E9945&lt;30,"18-29",E9945&lt;45,"30-44",TRUE,"45+")</f>
        <v>18-29</v>
      </c>
      <c r="T9942" t="str" cm="1">
        <f t="array" ref="T9942">_xlfn.IFS(F9942&lt;=2,"0-2 Years",F9942&lt;=5,"3-5 Years",F9942&lt;=8,"6-8 Years",TRUE,"9-10 Years")</f>
        <v>6-8 Years</v>
      </c>
      <c r="U9942" t="str" cm="1">
        <f t="array" ref="U9942">_xlfn.IFS(P9942&gt;60,"High Risk",P9942&gt;30,"Medium Risk",TRUE,"Low Risk")</f>
        <v>Medium Risk</v>
      </c>
      <c r="V9942">
        <f t="shared" si="155"/>
        <v>6</v>
      </c>
    </row>
    <row r="9943" spans="1:22" hidden="1" x14ac:dyDescent="0.2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 s="2">
        <v>0</v>
      </c>
      <c r="H9943">
        <v>2</v>
      </c>
      <c r="I9943">
        <v>0</v>
      </c>
      <c r="J9943">
        <v>1</v>
      </c>
      <c r="K9943" s="1">
        <v>123866.43</v>
      </c>
      <c r="L9943">
        <v>0</v>
      </c>
      <c r="M9943">
        <v>11</v>
      </c>
      <c r="N9943">
        <v>376</v>
      </c>
      <c r="O9943">
        <v>10</v>
      </c>
      <c r="P9943">
        <v>37</v>
      </c>
      <c r="Q9943">
        <v>0.90909090909090906</v>
      </c>
      <c r="R9943">
        <v>4136</v>
      </c>
      <c r="S9943" t="str" cm="1">
        <f t="array" ref="S9943">_xlfn.IFS(E9946&lt;30,"18-29",E9946&lt;45,"30-44",TRUE,"45+")</f>
        <v>30-44</v>
      </c>
      <c r="T9943" t="str" cm="1">
        <f t="array" ref="T9943">_xlfn.IFS(F9943&lt;=2,"0-2 Years",F9943&lt;=5,"3-5 Years",F9943&lt;=8,"6-8 Years",TRUE,"9-10 Years")</f>
        <v>6-8 Years</v>
      </c>
      <c r="U9943" t="str" cm="1">
        <f t="array" ref="U9943">_xlfn.IFS(P9943&gt;60,"High Risk",P9943&gt;30,"Medium Risk",TRUE,"Low Risk")</f>
        <v>Medium Risk</v>
      </c>
      <c r="V9943">
        <f t="shared" si="155"/>
        <v>3</v>
      </c>
    </row>
    <row r="9944" spans="1:22" hidden="1" x14ac:dyDescent="0.2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 s="2">
        <v>113113.12</v>
      </c>
      <c r="H9944">
        <v>1</v>
      </c>
      <c r="I9944">
        <v>1</v>
      </c>
      <c r="J9944">
        <v>0</v>
      </c>
      <c r="K9944" s="1">
        <v>129181.27</v>
      </c>
      <c r="L9944">
        <v>0</v>
      </c>
      <c r="M9944">
        <v>14</v>
      </c>
      <c r="N9944">
        <v>4258</v>
      </c>
      <c r="O9944">
        <v>0</v>
      </c>
      <c r="P9944">
        <v>133</v>
      </c>
      <c r="Q9944">
        <v>0</v>
      </c>
      <c r="R9944">
        <v>59612</v>
      </c>
      <c r="S9944" t="str" cm="1">
        <f t="array" ref="S9944">_xlfn.IFS(E9947&lt;30,"18-29",E9947&lt;45,"30-44",TRUE,"45+")</f>
        <v>30-44</v>
      </c>
      <c r="T9944" t="str" cm="1">
        <f t="array" ref="T9944">_xlfn.IFS(F9944&lt;=2,"0-2 Years",F9944&lt;=5,"3-5 Years",F9944&lt;=8,"6-8 Years",TRUE,"9-10 Years")</f>
        <v>3-5 Years</v>
      </c>
      <c r="U9944" t="str" cm="1">
        <f t="array" ref="U9944">_xlfn.IFS(P9944&gt;60,"High Risk",P9944&gt;30,"Medium Risk",TRUE,"Low Risk")</f>
        <v>High Risk</v>
      </c>
      <c r="V9944">
        <f t="shared" si="155"/>
        <v>5</v>
      </c>
    </row>
    <row r="9945" spans="1:22" x14ac:dyDescent="0.2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 s="2">
        <v>0</v>
      </c>
      <c r="H9945">
        <v>1</v>
      </c>
      <c r="I9945">
        <v>1</v>
      </c>
      <c r="J9945">
        <v>1</v>
      </c>
      <c r="K9945" s="1">
        <v>6847.73</v>
      </c>
      <c r="L9945">
        <v>0</v>
      </c>
      <c r="M9945">
        <v>18</v>
      </c>
      <c r="N9945">
        <v>4412</v>
      </c>
      <c r="O9945">
        <v>8</v>
      </c>
      <c r="P9945">
        <v>160</v>
      </c>
      <c r="Q9945">
        <v>0.44444444444444442</v>
      </c>
      <c r="R9945">
        <v>79416</v>
      </c>
      <c r="S9945" t="str" cm="1">
        <f t="array" ref="S9945">_xlfn.IFS(E9948&lt;30,"18-29",E9948&lt;45,"30-44",TRUE,"45+")</f>
        <v>30-44</v>
      </c>
      <c r="T9945" t="str" cm="1">
        <f t="array" ref="T9945">_xlfn.IFS(F9945&lt;=2,"0-2 Years",F9945&lt;=5,"3-5 Years",F9945&lt;=8,"6-8 Years",TRUE,"9-10 Years")</f>
        <v>0-2 Years</v>
      </c>
      <c r="U9945" t="str" cm="1">
        <f t="array" ref="U9945">_xlfn.IFS(P9945&gt;60,"High Risk",P9945&gt;30,"Medium Risk",TRUE,"Low Risk")</f>
        <v>High Risk</v>
      </c>
      <c r="V9945">
        <f t="shared" si="155"/>
        <v>6</v>
      </c>
    </row>
    <row r="9946" spans="1:22" hidden="1" x14ac:dyDescent="0.2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 s="2">
        <v>190409.34</v>
      </c>
      <c r="H9946">
        <v>2</v>
      </c>
      <c r="I9946">
        <v>1</v>
      </c>
      <c r="J9946">
        <v>1</v>
      </c>
      <c r="K9946" s="1">
        <v>138361.48000000001</v>
      </c>
      <c r="L9946">
        <v>0</v>
      </c>
      <c r="M9946">
        <v>8</v>
      </c>
      <c r="N9946">
        <v>2508</v>
      </c>
      <c r="O9946">
        <v>9</v>
      </c>
      <c r="P9946">
        <v>164</v>
      </c>
      <c r="Q9946">
        <v>1</v>
      </c>
      <c r="R9946">
        <v>20064</v>
      </c>
      <c r="S9946" t="str" cm="1">
        <f t="array" ref="S9946">_xlfn.IFS(E9949&lt;30,"18-29",E9949&lt;45,"30-44",TRUE,"45+")</f>
        <v>30-44</v>
      </c>
      <c r="T9946" t="str" cm="1">
        <f t="array" ref="T9946">_xlfn.IFS(F9946&lt;=2,"0-2 Years",F9946&lt;=5,"3-5 Years",F9946&lt;=8,"6-8 Years",TRUE,"9-10 Years")</f>
        <v>6-8 Years</v>
      </c>
      <c r="U9946" t="str" cm="1">
        <f t="array" ref="U9946">_xlfn.IFS(P9946&gt;60,"High Risk",P9946&gt;30,"Medium Risk",TRUE,"Low Risk")</f>
        <v>High Risk</v>
      </c>
      <c r="V9946">
        <f t="shared" si="155"/>
        <v>0</v>
      </c>
    </row>
    <row r="9947" spans="1:22" hidden="1" x14ac:dyDescent="0.2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 s="2">
        <v>0</v>
      </c>
      <c r="H9947">
        <v>2</v>
      </c>
      <c r="I9947">
        <v>0</v>
      </c>
      <c r="J9947">
        <v>1</v>
      </c>
      <c r="K9947" s="1">
        <v>166707.22</v>
      </c>
      <c r="L9947">
        <v>0</v>
      </c>
      <c r="M9947">
        <v>22</v>
      </c>
      <c r="N9947">
        <v>4973</v>
      </c>
      <c r="O9947">
        <v>6</v>
      </c>
      <c r="P9947">
        <v>19</v>
      </c>
      <c r="Q9947">
        <v>0.27272727272727271</v>
      </c>
      <c r="R9947">
        <v>109406</v>
      </c>
      <c r="S9947" t="str" cm="1">
        <f t="array" ref="S9947">_xlfn.IFS(E9950&lt;30,"18-29",E9950&lt;45,"30-44",TRUE,"45+")</f>
        <v>45+</v>
      </c>
      <c r="T9947" t="str" cm="1">
        <f t="array" ref="T9947">_xlfn.IFS(F9947&lt;=2,"0-2 Years",F9947&lt;=5,"3-5 Years",F9947&lt;=8,"6-8 Years",TRUE,"9-10 Years")</f>
        <v>9-10 Years</v>
      </c>
      <c r="U9947" t="str" cm="1">
        <f t="array" ref="U9947">_xlfn.IFS(P9947&gt;60,"High Risk",P9947&gt;30,"Medium Risk",TRUE,"Low Risk")</f>
        <v>Low Risk</v>
      </c>
      <c r="V9947">
        <f t="shared" si="155"/>
        <v>3</v>
      </c>
    </row>
    <row r="9948" spans="1:22" hidden="1" x14ac:dyDescent="0.2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 s="2">
        <v>0</v>
      </c>
      <c r="H9948">
        <v>2</v>
      </c>
      <c r="I9948">
        <v>0</v>
      </c>
      <c r="J9948">
        <v>1</v>
      </c>
      <c r="K9948" s="1">
        <v>107221.03</v>
      </c>
      <c r="L9948">
        <v>0</v>
      </c>
      <c r="M9948">
        <v>18</v>
      </c>
      <c r="N9948">
        <v>4802</v>
      </c>
      <c r="O9948">
        <v>6</v>
      </c>
      <c r="P9948">
        <v>59</v>
      </c>
      <c r="Q9948">
        <v>0.33333333333333331</v>
      </c>
      <c r="R9948">
        <v>86436</v>
      </c>
      <c r="S9948" t="str" cm="1">
        <f t="array" ref="S9948">_xlfn.IFS(E9951&lt;30,"18-29",E9951&lt;45,"30-44",TRUE,"45+")</f>
        <v>45+</v>
      </c>
      <c r="T9948" t="str" cm="1">
        <f t="array" ref="T9948">_xlfn.IFS(F9948&lt;=2,"0-2 Years",F9948&lt;=5,"3-5 Years",F9948&lt;=8,"6-8 Years",TRUE,"9-10 Years")</f>
        <v>9-10 Years</v>
      </c>
      <c r="U9948" t="str" cm="1">
        <f t="array" ref="U9948">_xlfn.IFS(P9948&gt;60,"High Risk",P9948&gt;30,"Medium Risk",TRUE,"Low Risk")</f>
        <v>Medium Risk</v>
      </c>
      <c r="V9948">
        <f t="shared" si="155"/>
        <v>3</v>
      </c>
    </row>
    <row r="9949" spans="1:22" hidden="1" x14ac:dyDescent="0.2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 s="2">
        <v>83503.11</v>
      </c>
      <c r="H9949">
        <v>2</v>
      </c>
      <c r="I9949">
        <v>1</v>
      </c>
      <c r="J9949">
        <v>1</v>
      </c>
      <c r="K9949" s="1">
        <v>73124.53</v>
      </c>
      <c r="L9949">
        <v>1</v>
      </c>
      <c r="M9949">
        <v>2</v>
      </c>
      <c r="N9949">
        <v>4222</v>
      </c>
      <c r="O9949">
        <v>2</v>
      </c>
      <c r="P9949">
        <v>103</v>
      </c>
      <c r="Q9949">
        <v>1</v>
      </c>
      <c r="R9949">
        <v>8444</v>
      </c>
      <c r="S9949" t="str" cm="1">
        <f t="array" ref="S9949">_xlfn.IFS(E9952&lt;30,"18-29",E9952&lt;45,"30-44",TRUE,"45+")</f>
        <v>30-44</v>
      </c>
      <c r="T9949" t="str" cm="1">
        <f t="array" ref="T9949">_xlfn.IFS(F9949&lt;=2,"0-2 Years",F9949&lt;=5,"3-5 Years",F9949&lt;=8,"6-8 Years",TRUE,"9-10 Years")</f>
        <v>0-2 Years</v>
      </c>
      <c r="U9949" t="str" cm="1">
        <f t="array" ref="U9949">_xlfn.IFS(P9949&gt;60,"High Risk",P9949&gt;30,"Medium Risk",TRUE,"Low Risk")</f>
        <v>High Risk</v>
      </c>
      <c r="V9949">
        <f t="shared" si="155"/>
        <v>1</v>
      </c>
    </row>
    <row r="9950" spans="1:22" hidden="1" x14ac:dyDescent="0.2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 s="2">
        <v>139687.66</v>
      </c>
      <c r="H9950">
        <v>2</v>
      </c>
      <c r="I9950">
        <v>1</v>
      </c>
      <c r="J9950">
        <v>1</v>
      </c>
      <c r="K9950" s="1">
        <v>12913.92</v>
      </c>
      <c r="L9950">
        <v>0</v>
      </c>
      <c r="M9950">
        <v>21</v>
      </c>
      <c r="N9950">
        <v>3142</v>
      </c>
      <c r="O9950">
        <v>7</v>
      </c>
      <c r="P9950">
        <v>174</v>
      </c>
      <c r="Q9950">
        <v>0.33333333333333331</v>
      </c>
      <c r="R9950">
        <v>65982</v>
      </c>
      <c r="S9950" t="str" cm="1">
        <f t="array" ref="S9950">_xlfn.IFS(E9953&lt;30,"18-29",E9953&lt;45,"30-44",TRUE,"45+")</f>
        <v>45+</v>
      </c>
      <c r="T9950" t="str" cm="1">
        <f t="array" ref="T9950">_xlfn.IFS(F9950&lt;=2,"0-2 Years",F9950&lt;=5,"3-5 Years",F9950&lt;=8,"6-8 Years",TRUE,"9-10 Years")</f>
        <v>0-2 Years</v>
      </c>
      <c r="U9950" t="str" cm="1">
        <f t="array" ref="U9950">_xlfn.IFS(P9950&gt;60,"High Risk",P9950&gt;30,"Medium Risk",TRUE,"Low Risk")</f>
        <v>High Risk</v>
      </c>
      <c r="V9950">
        <f t="shared" si="155"/>
        <v>2</v>
      </c>
    </row>
    <row r="9951" spans="1:22" x14ac:dyDescent="0.2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 s="2">
        <v>137301.87</v>
      </c>
      <c r="H9951">
        <v>1</v>
      </c>
      <c r="I9951">
        <v>1</v>
      </c>
      <c r="J9951">
        <v>0</v>
      </c>
      <c r="K9951" s="1">
        <v>44351.77</v>
      </c>
      <c r="L9951">
        <v>0</v>
      </c>
      <c r="M9951">
        <v>7</v>
      </c>
      <c r="N9951">
        <v>1673</v>
      </c>
      <c r="O9951">
        <v>7</v>
      </c>
      <c r="P9951">
        <v>155</v>
      </c>
      <c r="Q9951">
        <v>1</v>
      </c>
      <c r="R9951">
        <v>11711</v>
      </c>
      <c r="S9951" t="str" cm="1">
        <f t="array" ref="S9951">_xlfn.IFS(E9954&lt;30,"18-29",E9954&lt;45,"30-44",TRUE,"45+")</f>
        <v>30-44</v>
      </c>
      <c r="T9951" t="str" cm="1">
        <f t="array" ref="T9951">_xlfn.IFS(F9951&lt;=2,"0-2 Years",F9951&lt;=5,"3-5 Years",F9951&lt;=8,"6-8 Years",TRUE,"9-10 Years")</f>
        <v>9-10 Years</v>
      </c>
      <c r="U9951" t="str" cm="1">
        <f t="array" ref="U9951">_xlfn.IFS(P9951&gt;60,"High Risk",P9951&gt;30,"Medium Risk",TRUE,"Low Risk")</f>
        <v>High Risk</v>
      </c>
      <c r="V9951">
        <f t="shared" si="155"/>
        <v>6</v>
      </c>
    </row>
    <row r="9952" spans="1:22" hidden="1" x14ac:dyDescent="0.2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 s="2">
        <v>129845.26</v>
      </c>
      <c r="H9952">
        <v>1</v>
      </c>
      <c r="I9952">
        <v>1</v>
      </c>
      <c r="J9952">
        <v>1</v>
      </c>
      <c r="K9952" s="1">
        <v>96444.88</v>
      </c>
      <c r="L9952">
        <v>0</v>
      </c>
      <c r="M9952">
        <v>20</v>
      </c>
      <c r="N9952">
        <v>1150</v>
      </c>
      <c r="O9952">
        <v>5</v>
      </c>
      <c r="P9952">
        <v>24</v>
      </c>
      <c r="Q9952">
        <v>0.25</v>
      </c>
      <c r="R9952">
        <v>23000</v>
      </c>
      <c r="S9952" t="str" cm="1">
        <f t="array" ref="S9952">_xlfn.IFS(E9955&lt;30,"18-29",E9955&lt;45,"30-44",TRUE,"45+")</f>
        <v>45+</v>
      </c>
      <c r="T9952" t="str" cm="1">
        <f t="array" ref="T9952">_xlfn.IFS(F9952&lt;=2,"0-2 Years",F9952&lt;=5,"3-5 Years",F9952&lt;=8,"6-8 Years",TRUE,"9-10 Years")</f>
        <v>9-10 Years</v>
      </c>
      <c r="U9952" t="str" cm="1">
        <f t="array" ref="U9952">_xlfn.IFS(P9952&gt;60,"High Risk",P9952&gt;30,"Medium Risk",TRUE,"Low Risk")</f>
        <v>Low Risk</v>
      </c>
      <c r="V9952">
        <f t="shared" si="155"/>
        <v>2</v>
      </c>
    </row>
    <row r="9953" spans="1:22" hidden="1" x14ac:dyDescent="0.2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 s="2">
        <v>0</v>
      </c>
      <c r="H9953">
        <v>2</v>
      </c>
      <c r="I9953">
        <v>1</v>
      </c>
      <c r="J9953">
        <v>1</v>
      </c>
      <c r="K9953" s="1">
        <v>60739.16</v>
      </c>
      <c r="L9953">
        <v>0</v>
      </c>
      <c r="M9953">
        <v>16</v>
      </c>
      <c r="N9953">
        <v>1831</v>
      </c>
      <c r="O9953">
        <v>3</v>
      </c>
      <c r="P9953">
        <v>173</v>
      </c>
      <c r="Q9953">
        <v>0.1875</v>
      </c>
      <c r="R9953">
        <v>29296</v>
      </c>
      <c r="S9953" t="str" cm="1">
        <f t="array" ref="S9953">_xlfn.IFS(E9956&lt;30,"18-29",E9956&lt;45,"30-44",TRUE,"45+")</f>
        <v>45+</v>
      </c>
      <c r="T9953" t="str" cm="1">
        <f t="array" ref="T9953">_xlfn.IFS(F9953&lt;=2,"0-2 Years",F9953&lt;=5,"3-5 Years",F9953&lt;=8,"6-8 Years",TRUE,"9-10 Years")</f>
        <v>6-8 Years</v>
      </c>
      <c r="U9953" t="str" cm="1">
        <f t="array" ref="U9953">_xlfn.IFS(P9953&gt;60,"High Risk",P9953&gt;30,"Medium Risk",TRUE,"Low Risk")</f>
        <v>High Risk</v>
      </c>
      <c r="V9953">
        <f t="shared" si="155"/>
        <v>4</v>
      </c>
    </row>
    <row r="9954" spans="1:22" hidden="1" x14ac:dyDescent="0.2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 s="2">
        <v>125489.4</v>
      </c>
      <c r="H9954">
        <v>1</v>
      </c>
      <c r="I9954">
        <v>1</v>
      </c>
      <c r="J9954">
        <v>0</v>
      </c>
      <c r="K9954" s="1">
        <v>118570.53</v>
      </c>
      <c r="L9954">
        <v>0</v>
      </c>
      <c r="M9954">
        <v>19</v>
      </c>
      <c r="N9954">
        <v>1452</v>
      </c>
      <c r="O9954">
        <v>3</v>
      </c>
      <c r="P9954">
        <v>67</v>
      </c>
      <c r="Q9954">
        <v>0.15789473684210525</v>
      </c>
      <c r="R9954">
        <v>27588</v>
      </c>
      <c r="S9954" t="str" cm="1">
        <f t="array" ref="S9954">_xlfn.IFS(E9957&lt;30,"18-29",E9957&lt;45,"30-44",TRUE,"45+")</f>
        <v>18-29</v>
      </c>
      <c r="T9954" t="str" cm="1">
        <f t="array" ref="T9954">_xlfn.IFS(F9954&lt;=2,"0-2 Years",F9954&lt;=5,"3-5 Years",F9954&lt;=8,"6-8 Years",TRUE,"9-10 Years")</f>
        <v>6-8 Years</v>
      </c>
      <c r="U9954" t="str" cm="1">
        <f t="array" ref="U9954">_xlfn.IFS(P9954&gt;60,"High Risk",P9954&gt;30,"Medium Risk",TRUE,"Low Risk")</f>
        <v>High Risk</v>
      </c>
      <c r="V9954">
        <f t="shared" si="155"/>
        <v>5</v>
      </c>
    </row>
    <row r="9955" spans="1:22" hidden="1" x14ac:dyDescent="0.2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 s="2">
        <v>0</v>
      </c>
      <c r="H9955">
        <v>2</v>
      </c>
      <c r="I9955">
        <v>1</v>
      </c>
      <c r="J9955">
        <v>1</v>
      </c>
      <c r="K9955" s="1">
        <v>97057.279999999999</v>
      </c>
      <c r="L9955">
        <v>0</v>
      </c>
      <c r="M9955">
        <v>17</v>
      </c>
      <c r="N9955">
        <v>1081</v>
      </c>
      <c r="O9955">
        <v>5</v>
      </c>
      <c r="P9955">
        <v>58</v>
      </c>
      <c r="Q9955">
        <v>0.29411764705882354</v>
      </c>
      <c r="R9955">
        <v>18377</v>
      </c>
      <c r="S9955" t="str" cm="1">
        <f t="array" ref="S9955">_xlfn.IFS(E9958&lt;30,"18-29",E9958&lt;45,"30-44",TRUE,"45+")</f>
        <v>45+</v>
      </c>
      <c r="T9955" t="str" cm="1">
        <f t="array" ref="T9955">_xlfn.IFS(F9955&lt;=2,"0-2 Years",F9955&lt;=5,"3-5 Years",F9955&lt;=8,"6-8 Years",TRUE,"9-10 Years")</f>
        <v>0-2 Years</v>
      </c>
      <c r="U9955" t="str" cm="1">
        <f t="array" ref="U9955">_xlfn.IFS(P9955&gt;60,"High Risk",P9955&gt;30,"Medium Risk",TRUE,"Low Risk")</f>
        <v>Medium Risk</v>
      </c>
      <c r="V9955">
        <f t="shared" si="155"/>
        <v>5</v>
      </c>
    </row>
    <row r="9956" spans="1:22" hidden="1" x14ac:dyDescent="0.2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 s="2">
        <v>155417.60999999999</v>
      </c>
      <c r="H9956">
        <v>1</v>
      </c>
      <c r="I9956">
        <v>0</v>
      </c>
      <c r="J9956">
        <v>1</v>
      </c>
      <c r="K9956" s="1">
        <v>3449.22</v>
      </c>
      <c r="L9956">
        <v>0</v>
      </c>
      <c r="M9956">
        <v>2</v>
      </c>
      <c r="N9956">
        <v>4261</v>
      </c>
      <c r="O9956">
        <v>10</v>
      </c>
      <c r="P9956">
        <v>119</v>
      </c>
      <c r="Q9956">
        <v>1</v>
      </c>
      <c r="R9956">
        <v>8522</v>
      </c>
      <c r="S9956" t="str" cm="1">
        <f t="array" ref="S9956">_xlfn.IFS(E9959&lt;30,"18-29",E9959&lt;45,"30-44",TRUE,"45+")</f>
        <v>18-29</v>
      </c>
      <c r="T9956" t="str" cm="1">
        <f t="array" ref="T9956">_xlfn.IFS(F9956&lt;=2,"0-2 Years",F9956&lt;=5,"3-5 Years",F9956&lt;=8,"6-8 Years",TRUE,"9-10 Years")</f>
        <v>6-8 Years</v>
      </c>
      <c r="U9956" t="str" cm="1">
        <f t="array" ref="U9956">_xlfn.IFS(P9956&gt;60,"High Risk",P9956&gt;30,"Medium Risk",TRUE,"Low Risk")</f>
        <v>High Risk</v>
      </c>
      <c r="V9956">
        <f t="shared" si="155"/>
        <v>2</v>
      </c>
    </row>
    <row r="9957" spans="1:22" hidden="1" x14ac:dyDescent="0.2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 s="2">
        <v>0</v>
      </c>
      <c r="H9957">
        <v>2</v>
      </c>
      <c r="I9957">
        <v>1</v>
      </c>
      <c r="J9957">
        <v>1</v>
      </c>
      <c r="K9957" s="1">
        <v>37605.9</v>
      </c>
      <c r="L9957">
        <v>0</v>
      </c>
      <c r="M9957">
        <v>30</v>
      </c>
      <c r="N9957">
        <v>631</v>
      </c>
      <c r="O9957">
        <v>9</v>
      </c>
      <c r="P9957">
        <v>78</v>
      </c>
      <c r="Q9957">
        <v>0.3</v>
      </c>
      <c r="R9957">
        <v>18930</v>
      </c>
      <c r="S9957" t="str" cm="1">
        <f t="array" ref="S9957">_xlfn.IFS(E9960&lt;30,"18-29",E9960&lt;45,"30-44",TRUE,"45+")</f>
        <v>30-44</v>
      </c>
      <c r="T9957" t="str" cm="1">
        <f t="array" ref="T9957">_xlfn.IFS(F9957&lt;=2,"0-2 Years",F9957&lt;=5,"3-5 Years",F9957&lt;=8,"6-8 Years",TRUE,"9-10 Years")</f>
        <v>3-5 Years</v>
      </c>
      <c r="U9957" t="str" cm="1">
        <f t="array" ref="U9957">_xlfn.IFS(P9957&gt;60,"High Risk",P9957&gt;30,"Medium Risk",TRUE,"Low Risk")</f>
        <v>High Risk</v>
      </c>
      <c r="V9957">
        <f t="shared" si="155"/>
        <v>3</v>
      </c>
    </row>
    <row r="9958" spans="1:22" x14ac:dyDescent="0.2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 s="2">
        <v>85216.61</v>
      </c>
      <c r="H9958">
        <v>1</v>
      </c>
      <c r="I9958">
        <v>1</v>
      </c>
      <c r="J9958">
        <v>0</v>
      </c>
      <c r="K9958" s="1">
        <v>117369.52</v>
      </c>
      <c r="L9958">
        <v>1</v>
      </c>
      <c r="M9958">
        <v>21</v>
      </c>
      <c r="N9958">
        <v>1972</v>
      </c>
      <c r="O9958">
        <v>4</v>
      </c>
      <c r="P9958">
        <v>170</v>
      </c>
      <c r="Q9958">
        <v>0.19047619047619047</v>
      </c>
      <c r="R9958">
        <v>41412</v>
      </c>
      <c r="S9958" t="str" cm="1">
        <f t="array" ref="S9958">_xlfn.IFS(E9961&lt;30,"18-29",E9961&lt;45,"30-44",TRUE,"45+")</f>
        <v>30-44</v>
      </c>
      <c r="T9958" t="str" cm="1">
        <f t="array" ref="T9958">_xlfn.IFS(F9958&lt;=2,"0-2 Years",F9958&lt;=5,"3-5 Years",F9958&lt;=8,"6-8 Years",TRUE,"9-10 Years")</f>
        <v>9-10 Years</v>
      </c>
      <c r="U9958" t="str" cm="1">
        <f t="array" ref="U9958">_xlfn.IFS(P9958&gt;60,"High Risk",P9958&gt;30,"Medium Risk",TRUE,"Low Risk")</f>
        <v>High Risk</v>
      </c>
      <c r="V9958">
        <f t="shared" si="155"/>
        <v>6</v>
      </c>
    </row>
    <row r="9959" spans="1:22" x14ac:dyDescent="0.2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 s="2">
        <v>0</v>
      </c>
      <c r="H9959">
        <v>1</v>
      </c>
      <c r="I9959">
        <v>1</v>
      </c>
      <c r="J9959">
        <v>0</v>
      </c>
      <c r="K9959" s="1">
        <v>100598.98</v>
      </c>
      <c r="L9959">
        <v>0</v>
      </c>
      <c r="M9959">
        <v>19</v>
      </c>
      <c r="N9959">
        <v>4158</v>
      </c>
      <c r="O9959">
        <v>6</v>
      </c>
      <c r="P9959">
        <v>41</v>
      </c>
      <c r="Q9959">
        <v>0.31578947368421051</v>
      </c>
      <c r="R9959">
        <v>79002</v>
      </c>
      <c r="S9959" t="str" cm="1">
        <f t="array" ref="S9959">_xlfn.IFS(E9962&lt;30,"18-29",E9962&lt;45,"30-44",TRUE,"45+")</f>
        <v>30-44</v>
      </c>
      <c r="T9959" t="str" cm="1">
        <f t="array" ref="T9959">_xlfn.IFS(F9959&lt;=2,"0-2 Years",F9959&lt;=5,"3-5 Years",F9959&lt;=8,"6-8 Years",TRUE,"9-10 Years")</f>
        <v>0-2 Years</v>
      </c>
      <c r="U9959" t="str" cm="1">
        <f t="array" ref="U9959">_xlfn.IFS(P9959&gt;60,"High Risk",P9959&gt;30,"Medium Risk",TRUE,"Low Risk")</f>
        <v>Medium Risk</v>
      </c>
      <c r="V9959">
        <f t="shared" si="155"/>
        <v>9</v>
      </c>
    </row>
    <row r="9960" spans="1:22" hidden="1" x14ac:dyDescent="0.2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 s="2">
        <v>0</v>
      </c>
      <c r="H9960">
        <v>1</v>
      </c>
      <c r="I9960">
        <v>1</v>
      </c>
      <c r="J9960">
        <v>1</v>
      </c>
      <c r="K9960" s="1">
        <v>17802.419999999998</v>
      </c>
      <c r="L9960">
        <v>0</v>
      </c>
      <c r="M9960">
        <v>9</v>
      </c>
      <c r="N9960">
        <v>1946</v>
      </c>
      <c r="O9960">
        <v>2</v>
      </c>
      <c r="P9960">
        <v>54</v>
      </c>
      <c r="Q9960">
        <v>0.22222222222222221</v>
      </c>
      <c r="R9960">
        <v>17514</v>
      </c>
      <c r="S9960" t="str" cm="1">
        <f t="array" ref="S9960">_xlfn.IFS(E9963&lt;30,"18-29",E9963&lt;45,"30-44",TRUE,"45+")</f>
        <v>30-44</v>
      </c>
      <c r="T9960" t="str" cm="1">
        <f t="array" ref="T9960">_xlfn.IFS(F9960&lt;=2,"0-2 Years",F9960&lt;=5,"3-5 Years",F9960&lt;=8,"6-8 Years",TRUE,"9-10 Years")</f>
        <v>6-8 Years</v>
      </c>
      <c r="U9960" t="str" cm="1">
        <f t="array" ref="U9960">_xlfn.IFS(P9960&gt;60,"High Risk",P9960&gt;30,"Medium Risk",TRUE,"Low Risk")</f>
        <v>Medium Risk</v>
      </c>
      <c r="V9960">
        <f t="shared" si="155"/>
        <v>5</v>
      </c>
    </row>
    <row r="9961" spans="1:22" hidden="1" x14ac:dyDescent="0.2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 s="2">
        <v>113607.47</v>
      </c>
      <c r="H9961">
        <v>1</v>
      </c>
      <c r="I9961">
        <v>1</v>
      </c>
      <c r="J9961">
        <v>0</v>
      </c>
      <c r="K9961" s="1">
        <v>91094.46</v>
      </c>
      <c r="L9961">
        <v>0</v>
      </c>
      <c r="M9961">
        <v>13</v>
      </c>
      <c r="N9961">
        <v>3999</v>
      </c>
      <c r="O9961">
        <v>3</v>
      </c>
      <c r="P9961">
        <v>128</v>
      </c>
      <c r="Q9961">
        <v>0.23076923076923078</v>
      </c>
      <c r="R9961">
        <v>51987</v>
      </c>
      <c r="S9961" t="str" cm="1">
        <f t="array" ref="S9961">_xlfn.IFS(E9964&lt;30,"18-29",E9964&lt;45,"30-44",TRUE,"45+")</f>
        <v>30-44</v>
      </c>
      <c r="T9961" t="str" cm="1">
        <f t="array" ref="T9961">_xlfn.IFS(F9961&lt;=2,"0-2 Years",F9961&lt;=5,"3-5 Years",F9961&lt;=8,"6-8 Years",TRUE,"9-10 Years")</f>
        <v>3-5 Years</v>
      </c>
      <c r="U9961" t="str" cm="1">
        <f t="array" ref="U9961">_xlfn.IFS(P9961&gt;60,"High Risk",P9961&gt;30,"Medium Risk",TRUE,"Low Risk")</f>
        <v>High Risk</v>
      </c>
      <c r="V9961">
        <f t="shared" si="155"/>
        <v>5</v>
      </c>
    </row>
    <row r="9962" spans="1:22" hidden="1" x14ac:dyDescent="0.2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 s="2">
        <v>104552.72</v>
      </c>
      <c r="H9962">
        <v>1</v>
      </c>
      <c r="I9962">
        <v>1</v>
      </c>
      <c r="J9962">
        <v>1</v>
      </c>
      <c r="K9962" s="1">
        <v>120853.83</v>
      </c>
      <c r="L9962">
        <v>1</v>
      </c>
      <c r="M9962">
        <v>7</v>
      </c>
      <c r="N9962">
        <v>3653</v>
      </c>
      <c r="O9962">
        <v>1</v>
      </c>
      <c r="P9962">
        <v>78</v>
      </c>
      <c r="Q9962">
        <v>0.14285714285714285</v>
      </c>
      <c r="R9962">
        <v>25571</v>
      </c>
      <c r="S9962" t="str" cm="1">
        <f t="array" ref="S9962">_xlfn.IFS(E9965&lt;30,"18-29",E9965&lt;45,"30-44",TRUE,"45+")</f>
        <v>30-44</v>
      </c>
      <c r="T9962" t="str" cm="1">
        <f t="array" ref="T9962">_xlfn.IFS(F9962&lt;=2,"0-2 Years",F9962&lt;=5,"3-5 Years",F9962&lt;=8,"6-8 Years",TRUE,"9-10 Years")</f>
        <v>9-10 Years</v>
      </c>
      <c r="U9962" t="str" cm="1">
        <f t="array" ref="U9962">_xlfn.IFS(P9962&gt;60,"High Risk",P9962&gt;30,"Medium Risk",TRUE,"Low Risk")</f>
        <v>High Risk</v>
      </c>
      <c r="V9962">
        <f t="shared" si="155"/>
        <v>2</v>
      </c>
    </row>
    <row r="9963" spans="1:22" x14ac:dyDescent="0.2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 s="2">
        <v>0</v>
      </c>
      <c r="H9963">
        <v>2</v>
      </c>
      <c r="I9963">
        <v>1</v>
      </c>
      <c r="J9963">
        <v>0</v>
      </c>
      <c r="K9963" s="1">
        <v>107124.17</v>
      </c>
      <c r="L9963">
        <v>0</v>
      </c>
      <c r="M9963">
        <v>19</v>
      </c>
      <c r="N9963">
        <v>3199</v>
      </c>
      <c r="O9963">
        <v>2</v>
      </c>
      <c r="P9963">
        <v>48</v>
      </c>
      <c r="Q9963">
        <v>0.10526315789473684</v>
      </c>
      <c r="R9963">
        <v>60781</v>
      </c>
      <c r="S9963" t="str" cm="1">
        <f t="array" ref="S9963">_xlfn.IFS(E9966&lt;30,"18-29",E9966&lt;45,"30-44",TRUE,"45+")</f>
        <v>30-44</v>
      </c>
      <c r="T9963" t="str" cm="1">
        <f t="array" ref="T9963">_xlfn.IFS(F9963&lt;=2,"0-2 Years",F9963&lt;=5,"3-5 Years",F9963&lt;=8,"6-8 Years",TRUE,"9-10 Years")</f>
        <v>9-10 Years</v>
      </c>
      <c r="U9963" t="str" cm="1">
        <f t="array" ref="U9963">_xlfn.IFS(P9963&gt;60,"High Risk",P9963&gt;30,"Medium Risk",TRUE,"Low Risk")</f>
        <v>Medium Risk</v>
      </c>
      <c r="V9963">
        <f t="shared" si="155"/>
        <v>6</v>
      </c>
    </row>
    <row r="9964" spans="1:22" x14ac:dyDescent="0.2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 s="2">
        <v>0</v>
      </c>
      <c r="H9964">
        <v>1</v>
      </c>
      <c r="I9964">
        <v>0</v>
      </c>
      <c r="J9964">
        <v>0</v>
      </c>
      <c r="K9964" s="1">
        <v>59207.41</v>
      </c>
      <c r="L9964">
        <v>1</v>
      </c>
      <c r="M9964">
        <v>26</v>
      </c>
      <c r="N9964">
        <v>2913</v>
      </c>
      <c r="O9964">
        <v>10</v>
      </c>
      <c r="P9964">
        <v>34</v>
      </c>
      <c r="Q9964">
        <v>0.38461538461538464</v>
      </c>
      <c r="R9964">
        <v>75738</v>
      </c>
      <c r="S9964" t="str" cm="1">
        <f t="array" ref="S9964">_xlfn.IFS(E9967&lt;30,"18-29",E9967&lt;45,"30-44",TRUE,"45+")</f>
        <v>30-44</v>
      </c>
      <c r="T9964" t="str" cm="1">
        <f t="array" ref="T9964">_xlfn.IFS(F9964&lt;=2,"0-2 Years",F9964&lt;=5,"3-5 Years",F9964&lt;=8,"6-8 Years",TRUE,"9-10 Years")</f>
        <v>9-10 Years</v>
      </c>
      <c r="U9964" t="str" cm="1">
        <f t="array" ref="U9964">_xlfn.IFS(P9964&gt;60,"High Risk",P9964&gt;30,"Medium Risk",TRUE,"Low Risk")</f>
        <v>Medium Risk</v>
      </c>
      <c r="V9964">
        <f t="shared" si="155"/>
        <v>8</v>
      </c>
    </row>
    <row r="9965" spans="1:22" x14ac:dyDescent="0.2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 s="2">
        <v>126524.11</v>
      </c>
      <c r="H9965">
        <v>1</v>
      </c>
      <c r="I9965">
        <v>1</v>
      </c>
      <c r="J9965">
        <v>0</v>
      </c>
      <c r="K9965" s="1">
        <v>136869.31</v>
      </c>
      <c r="L9965">
        <v>0</v>
      </c>
      <c r="M9965">
        <v>23</v>
      </c>
      <c r="N9965">
        <v>1772</v>
      </c>
      <c r="O9965">
        <v>2</v>
      </c>
      <c r="P9965">
        <v>164</v>
      </c>
      <c r="Q9965">
        <v>8.6956521739130432E-2</v>
      </c>
      <c r="R9965">
        <v>40756</v>
      </c>
      <c r="S9965" t="str" cm="1">
        <f t="array" ref="S9965">_xlfn.IFS(E9968&lt;30,"18-29",E9968&lt;45,"30-44",TRUE,"45+")</f>
        <v>30-44</v>
      </c>
      <c r="T9965" t="str" cm="1">
        <f t="array" ref="T9965">_xlfn.IFS(F9965&lt;=2,"0-2 Years",F9965&lt;=5,"3-5 Years",F9965&lt;=8,"6-8 Years",TRUE,"9-10 Years")</f>
        <v>0-2 Years</v>
      </c>
      <c r="U9965" t="str" cm="1">
        <f t="array" ref="U9965">_xlfn.IFS(P9965&gt;60,"High Risk",P9965&gt;30,"Medium Risk",TRUE,"Low Risk")</f>
        <v>High Risk</v>
      </c>
      <c r="V9965">
        <f t="shared" si="155"/>
        <v>6</v>
      </c>
    </row>
    <row r="9966" spans="1:22" hidden="1" x14ac:dyDescent="0.2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 s="2">
        <v>117593.48</v>
      </c>
      <c r="H9966">
        <v>2</v>
      </c>
      <c r="I9966">
        <v>0</v>
      </c>
      <c r="J9966">
        <v>0</v>
      </c>
      <c r="K9966" s="1">
        <v>113308.29</v>
      </c>
      <c r="L9966">
        <v>0</v>
      </c>
      <c r="M9966">
        <v>26</v>
      </c>
      <c r="N9966">
        <v>1077</v>
      </c>
      <c r="O9966">
        <v>1</v>
      </c>
      <c r="P9966">
        <v>8</v>
      </c>
      <c r="Q9966">
        <v>3.8461538461538464E-2</v>
      </c>
      <c r="R9966">
        <v>28002</v>
      </c>
      <c r="S9966" t="str" cm="1">
        <f t="array" ref="S9966">_xlfn.IFS(E9969&lt;30,"18-29",E9969&lt;45,"30-44",TRUE,"45+")</f>
        <v>45+</v>
      </c>
      <c r="T9966" t="str" cm="1">
        <f t="array" ref="T9966">_xlfn.IFS(F9966&lt;=2,"0-2 Years",F9966&lt;=5,"3-5 Years",F9966&lt;=8,"6-8 Years",TRUE,"9-10 Years")</f>
        <v>3-5 Years</v>
      </c>
      <c r="U9966" t="str" cm="1">
        <f t="array" ref="U9966">_xlfn.IFS(P9966&gt;60,"High Risk",P9966&gt;30,"Medium Risk",TRUE,"Low Risk")</f>
        <v>Low Risk</v>
      </c>
      <c r="V9966">
        <f t="shared" si="155"/>
        <v>3</v>
      </c>
    </row>
    <row r="9967" spans="1:22" hidden="1" x14ac:dyDescent="0.2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 s="2">
        <v>83199.05</v>
      </c>
      <c r="H9967">
        <v>1</v>
      </c>
      <c r="I9967">
        <v>0</v>
      </c>
      <c r="J9967">
        <v>0</v>
      </c>
      <c r="K9967" s="1">
        <v>159334.93</v>
      </c>
      <c r="L9967">
        <v>0</v>
      </c>
      <c r="M9967">
        <v>19</v>
      </c>
      <c r="N9967">
        <v>3626</v>
      </c>
      <c r="O9967">
        <v>9</v>
      </c>
      <c r="P9967">
        <v>31</v>
      </c>
      <c r="Q9967">
        <v>0.47368421052631576</v>
      </c>
      <c r="R9967">
        <v>68894</v>
      </c>
      <c r="S9967" t="str" cm="1">
        <f t="array" ref="S9967">_xlfn.IFS(E9970&lt;30,"18-29",E9970&lt;45,"30-44",TRUE,"45+")</f>
        <v>30-44</v>
      </c>
      <c r="T9967" t="str" cm="1">
        <f t="array" ref="T9967">_xlfn.IFS(F9967&lt;=2,"0-2 Years",F9967&lt;=5,"3-5 Years",F9967&lt;=8,"6-8 Years",TRUE,"9-10 Years")</f>
        <v>3-5 Years</v>
      </c>
      <c r="U9967" t="str" cm="1">
        <f t="array" ref="U9967">_xlfn.IFS(P9967&gt;60,"High Risk",P9967&gt;30,"Medium Risk",TRUE,"Low Risk")</f>
        <v>Medium Risk</v>
      </c>
      <c r="V9967">
        <f t="shared" si="155"/>
        <v>5</v>
      </c>
    </row>
    <row r="9968" spans="1:22" hidden="1" x14ac:dyDescent="0.2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 s="2">
        <v>125920.98</v>
      </c>
      <c r="H9968">
        <v>1</v>
      </c>
      <c r="I9968">
        <v>1</v>
      </c>
      <c r="J9968">
        <v>1</v>
      </c>
      <c r="K9968" s="1">
        <v>20393.439999999999</v>
      </c>
      <c r="L9968">
        <v>0</v>
      </c>
      <c r="M9968">
        <v>11</v>
      </c>
      <c r="N9968">
        <v>129</v>
      </c>
      <c r="O9968">
        <v>10</v>
      </c>
      <c r="P9968">
        <v>117</v>
      </c>
      <c r="Q9968">
        <v>0.90909090909090906</v>
      </c>
      <c r="R9968">
        <v>1419</v>
      </c>
      <c r="S9968" t="str" cm="1">
        <f t="array" ref="S9968">_xlfn.IFS(E9971&lt;30,"18-29",E9971&lt;45,"30-44",TRUE,"45+")</f>
        <v>30-44</v>
      </c>
      <c r="T9968" t="str" cm="1">
        <f t="array" ref="T9968">_xlfn.IFS(F9968&lt;=2,"0-2 Years",F9968&lt;=5,"3-5 Years",F9968&lt;=8,"6-8 Years",TRUE,"9-10 Years")</f>
        <v>3-5 Years</v>
      </c>
      <c r="U9968" t="str" cm="1">
        <f t="array" ref="U9968">_xlfn.IFS(P9968&gt;60,"High Risk",P9968&gt;30,"Medium Risk",TRUE,"Low Risk")</f>
        <v>High Risk</v>
      </c>
      <c r="V9968">
        <f t="shared" si="155"/>
        <v>2</v>
      </c>
    </row>
    <row r="9969" spans="1:22" hidden="1" x14ac:dyDescent="0.2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 s="2">
        <v>118469.38</v>
      </c>
      <c r="H9969">
        <v>1</v>
      </c>
      <c r="I9969">
        <v>1</v>
      </c>
      <c r="J9969">
        <v>1</v>
      </c>
      <c r="K9969" s="1">
        <v>158590.25</v>
      </c>
      <c r="L9969">
        <v>0</v>
      </c>
      <c r="M9969">
        <v>26</v>
      </c>
      <c r="N9969">
        <v>4234</v>
      </c>
      <c r="O9969">
        <v>10</v>
      </c>
      <c r="P9969">
        <v>125</v>
      </c>
      <c r="Q9969">
        <v>0.38461538461538464</v>
      </c>
      <c r="R9969">
        <v>110084</v>
      </c>
      <c r="S9969" t="str" cm="1">
        <f t="array" ref="S9969">_xlfn.IFS(E9972&lt;30,"18-29",E9972&lt;45,"30-44",TRUE,"45+")</f>
        <v>30-44</v>
      </c>
      <c r="T9969" t="str" cm="1">
        <f t="array" ref="T9969">_xlfn.IFS(F9969&lt;=2,"0-2 Years",F9969&lt;=5,"3-5 Years",F9969&lt;=8,"6-8 Years",TRUE,"9-10 Years")</f>
        <v>3-5 Years</v>
      </c>
      <c r="U9969" t="str" cm="1">
        <f t="array" ref="U9969">_xlfn.IFS(P9969&gt;60,"High Risk",P9969&gt;30,"Medium Risk",TRUE,"Low Risk")</f>
        <v>High Risk</v>
      </c>
      <c r="V9969">
        <f t="shared" si="155"/>
        <v>3</v>
      </c>
    </row>
    <row r="9970" spans="1:22" hidden="1" x14ac:dyDescent="0.2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 s="2">
        <v>153537.57</v>
      </c>
      <c r="H9970">
        <v>2</v>
      </c>
      <c r="I9970">
        <v>0</v>
      </c>
      <c r="J9970">
        <v>0</v>
      </c>
      <c r="K9970" s="1">
        <v>23101.13</v>
      </c>
      <c r="L9970">
        <v>0</v>
      </c>
      <c r="M9970">
        <v>19</v>
      </c>
      <c r="N9970">
        <v>993</v>
      </c>
      <c r="O9970">
        <v>10</v>
      </c>
      <c r="P9970">
        <v>136</v>
      </c>
      <c r="Q9970">
        <v>0.52631578947368418</v>
      </c>
      <c r="R9970">
        <v>18867</v>
      </c>
      <c r="S9970" t="str" cm="1">
        <f t="array" ref="S9970">_xlfn.IFS(E9973&lt;30,"18-29",E9973&lt;45,"30-44",TRUE,"45+")</f>
        <v>30-44</v>
      </c>
      <c r="T9970" t="str" cm="1">
        <f t="array" ref="T9970">_xlfn.IFS(F9970&lt;=2,"0-2 Years",F9970&lt;=5,"3-5 Years",F9970&lt;=8,"6-8 Years",TRUE,"9-10 Years")</f>
        <v>6-8 Years</v>
      </c>
      <c r="U9970" t="str" cm="1">
        <f t="array" ref="U9970">_xlfn.IFS(P9970&gt;60,"High Risk",P9970&gt;30,"Medium Risk",TRUE,"Low Risk")</f>
        <v>High Risk</v>
      </c>
      <c r="V9970">
        <f t="shared" si="155"/>
        <v>3</v>
      </c>
    </row>
    <row r="9971" spans="1:22" hidden="1" x14ac:dyDescent="0.2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 s="2">
        <v>0</v>
      </c>
      <c r="H9971">
        <v>1</v>
      </c>
      <c r="I9971">
        <v>0</v>
      </c>
      <c r="J9971">
        <v>1</v>
      </c>
      <c r="K9971" s="1">
        <v>112585.19</v>
      </c>
      <c r="L9971">
        <v>0</v>
      </c>
      <c r="M9971">
        <v>29</v>
      </c>
      <c r="N9971">
        <v>534</v>
      </c>
      <c r="O9971">
        <v>2</v>
      </c>
      <c r="P9971">
        <v>41</v>
      </c>
      <c r="Q9971">
        <v>6.8965517241379309E-2</v>
      </c>
      <c r="R9971">
        <v>15486</v>
      </c>
      <c r="S9971" t="str" cm="1">
        <f t="array" ref="S9971">_xlfn.IFS(E9974&lt;30,"18-29",E9974&lt;45,"30-44",TRUE,"45+")</f>
        <v>18-29</v>
      </c>
      <c r="T9971" t="str" cm="1">
        <f t="array" ref="T9971">_xlfn.IFS(F9971&lt;=2,"0-2 Years",F9971&lt;=5,"3-5 Years",F9971&lt;=8,"6-8 Years",TRUE,"9-10 Years")</f>
        <v>6-8 Years</v>
      </c>
      <c r="U9971" t="str" cm="1">
        <f t="array" ref="U9971">_xlfn.IFS(P9971&gt;60,"High Risk",P9971&gt;30,"Medium Risk",TRUE,"Low Risk")</f>
        <v>Medium Risk</v>
      </c>
      <c r="V9971">
        <f t="shared" si="155"/>
        <v>5</v>
      </c>
    </row>
    <row r="9972" spans="1:22" hidden="1" x14ac:dyDescent="0.2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 s="2">
        <v>151027.04999999999</v>
      </c>
      <c r="H9972">
        <v>2</v>
      </c>
      <c r="I9972">
        <v>1</v>
      </c>
      <c r="J9972">
        <v>0</v>
      </c>
      <c r="K9972" s="1">
        <v>119377.36</v>
      </c>
      <c r="L9972">
        <v>0</v>
      </c>
      <c r="M9972">
        <v>24</v>
      </c>
      <c r="N9972">
        <v>880</v>
      </c>
      <c r="O9972">
        <v>6</v>
      </c>
      <c r="P9972">
        <v>75</v>
      </c>
      <c r="Q9972">
        <v>0.25</v>
      </c>
      <c r="R9972">
        <v>21120</v>
      </c>
      <c r="S9972" t="str" cm="1">
        <f t="array" ref="S9972">_xlfn.IFS(E9975&lt;30,"18-29",E9975&lt;45,"30-44",TRUE,"45+")</f>
        <v>18-29</v>
      </c>
      <c r="T9972" t="str" cm="1">
        <f t="array" ref="T9972">_xlfn.IFS(F9972&lt;=2,"0-2 Years",F9972&lt;=5,"3-5 Years",F9972&lt;=8,"6-8 Years",TRUE,"9-10 Years")</f>
        <v>6-8 Years</v>
      </c>
      <c r="U9972" t="str" cm="1">
        <f t="array" ref="U9972">_xlfn.IFS(P9972&gt;60,"High Risk",P9972&gt;30,"Medium Risk",TRUE,"Low Risk")</f>
        <v>High Risk</v>
      </c>
      <c r="V9972">
        <f t="shared" si="155"/>
        <v>3</v>
      </c>
    </row>
    <row r="9973" spans="1:22" hidden="1" x14ac:dyDescent="0.2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 s="2">
        <v>144751.81</v>
      </c>
      <c r="H9973">
        <v>1</v>
      </c>
      <c r="I9973">
        <v>0</v>
      </c>
      <c r="J9973">
        <v>0</v>
      </c>
      <c r="K9973" s="1">
        <v>166472.81</v>
      </c>
      <c r="L9973">
        <v>0</v>
      </c>
      <c r="M9973">
        <v>16</v>
      </c>
      <c r="N9973">
        <v>1173</v>
      </c>
      <c r="O9973">
        <v>5</v>
      </c>
      <c r="P9973">
        <v>135</v>
      </c>
      <c r="Q9973">
        <v>0.3125</v>
      </c>
      <c r="R9973">
        <v>18768</v>
      </c>
      <c r="S9973" t="str" cm="1">
        <f t="array" ref="S9973">_xlfn.IFS(E9976&lt;30,"18-29",E9976&lt;45,"30-44",TRUE,"45+")</f>
        <v>30-44</v>
      </c>
      <c r="T9973" t="str" cm="1">
        <f t="array" ref="T9973">_xlfn.IFS(F9973&lt;=2,"0-2 Years",F9973&lt;=5,"3-5 Years",F9973&lt;=8,"6-8 Years",TRUE,"9-10 Years")</f>
        <v>3-5 Years</v>
      </c>
      <c r="U9973" t="str" cm="1">
        <f t="array" ref="U9973">_xlfn.IFS(P9973&gt;60,"High Risk",P9973&gt;30,"Medium Risk",TRUE,"Low Risk")</f>
        <v>High Risk</v>
      </c>
      <c r="V9973">
        <f t="shared" si="155"/>
        <v>5</v>
      </c>
    </row>
    <row r="9974" spans="1:22" hidden="1" x14ac:dyDescent="0.2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 s="2">
        <v>155739.76</v>
      </c>
      <c r="H9974">
        <v>1</v>
      </c>
      <c r="I9974">
        <v>1</v>
      </c>
      <c r="J9974">
        <v>0</v>
      </c>
      <c r="K9974" s="1">
        <v>171552.02</v>
      </c>
      <c r="L9974">
        <v>0</v>
      </c>
      <c r="M9974">
        <v>9</v>
      </c>
      <c r="N9974">
        <v>4247</v>
      </c>
      <c r="O9974">
        <v>7</v>
      </c>
      <c r="P9974">
        <v>18</v>
      </c>
      <c r="Q9974">
        <v>0.77777777777777779</v>
      </c>
      <c r="R9974">
        <v>38223</v>
      </c>
      <c r="S9974" t="str" cm="1">
        <f t="array" ref="S9974">_xlfn.IFS(E9977&lt;30,"18-29",E9977&lt;45,"30-44",TRUE,"45+")</f>
        <v>45+</v>
      </c>
      <c r="T9974" t="str" cm="1">
        <f t="array" ref="T9974">_xlfn.IFS(F9974&lt;=2,"0-2 Years",F9974&lt;=5,"3-5 Years",F9974&lt;=8,"6-8 Years",TRUE,"9-10 Years")</f>
        <v>3-5 Years</v>
      </c>
      <c r="U9974" t="str" cm="1">
        <f t="array" ref="U9974">_xlfn.IFS(P9974&gt;60,"High Risk",P9974&gt;30,"Medium Risk",TRUE,"Low Risk")</f>
        <v>Low Risk</v>
      </c>
      <c r="V9974">
        <f t="shared" si="155"/>
        <v>5</v>
      </c>
    </row>
    <row r="9975" spans="1:22" hidden="1" x14ac:dyDescent="0.2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 s="2">
        <v>0</v>
      </c>
      <c r="H9975">
        <v>2</v>
      </c>
      <c r="I9975">
        <v>1</v>
      </c>
      <c r="J9975">
        <v>1</v>
      </c>
      <c r="K9975" s="1">
        <v>157474.1</v>
      </c>
      <c r="L9975">
        <v>0</v>
      </c>
      <c r="M9975">
        <v>29</v>
      </c>
      <c r="N9975">
        <v>2867</v>
      </c>
      <c r="O9975">
        <v>3</v>
      </c>
      <c r="P9975">
        <v>92</v>
      </c>
      <c r="Q9975">
        <v>0.10344827586206896</v>
      </c>
      <c r="R9975">
        <v>83143</v>
      </c>
      <c r="S9975" t="str" cm="1">
        <f t="array" ref="S9975">_xlfn.IFS(E9978&lt;30,"18-29",E9978&lt;45,"30-44",TRUE,"45+")</f>
        <v>30-44</v>
      </c>
      <c r="T9975" t="str" cm="1">
        <f t="array" ref="T9975">_xlfn.IFS(F9975&lt;=2,"0-2 Years",F9975&lt;=5,"3-5 Years",F9975&lt;=8,"6-8 Years",TRUE,"9-10 Years")</f>
        <v>6-8 Years</v>
      </c>
      <c r="U9975" t="str" cm="1">
        <f t="array" ref="U9975">_xlfn.IFS(P9975&gt;60,"High Risk",P9975&gt;30,"Medium Risk",TRUE,"Low Risk")</f>
        <v>High Risk</v>
      </c>
      <c r="V9975">
        <f t="shared" si="155"/>
        <v>3</v>
      </c>
    </row>
    <row r="9976" spans="1:22" hidden="1" x14ac:dyDescent="0.2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 s="2">
        <v>122531.86</v>
      </c>
      <c r="H9976">
        <v>1</v>
      </c>
      <c r="I9976">
        <v>1</v>
      </c>
      <c r="J9976">
        <v>0</v>
      </c>
      <c r="K9976" s="1">
        <v>13549.24</v>
      </c>
      <c r="L9976">
        <v>0</v>
      </c>
      <c r="M9976">
        <v>22</v>
      </c>
      <c r="N9976">
        <v>4641</v>
      </c>
      <c r="O9976">
        <v>8</v>
      </c>
      <c r="P9976">
        <v>50</v>
      </c>
      <c r="Q9976">
        <v>0.36363636363636365</v>
      </c>
      <c r="R9976">
        <v>102102</v>
      </c>
      <c r="S9976" t="str" cm="1">
        <f t="array" ref="S9976">_xlfn.IFS(E9979&lt;30,"18-29",E9979&lt;45,"30-44",TRUE,"45+")</f>
        <v>30-44</v>
      </c>
      <c r="T9976" t="str" cm="1">
        <f t="array" ref="T9976">_xlfn.IFS(F9976&lt;=2,"0-2 Years",F9976&lt;=5,"3-5 Years",F9976&lt;=8,"6-8 Years",TRUE,"9-10 Years")</f>
        <v>6-8 Years</v>
      </c>
      <c r="U9976" t="str" cm="1">
        <f t="array" ref="U9976">_xlfn.IFS(P9976&gt;60,"High Risk",P9976&gt;30,"Medium Risk",TRUE,"Low Risk")</f>
        <v>Medium Risk</v>
      </c>
      <c r="V9976">
        <f t="shared" si="155"/>
        <v>5</v>
      </c>
    </row>
    <row r="9977" spans="1:22" hidden="1" x14ac:dyDescent="0.2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 s="2">
        <v>113957.01</v>
      </c>
      <c r="H9977">
        <v>2</v>
      </c>
      <c r="I9977">
        <v>1</v>
      </c>
      <c r="J9977">
        <v>0</v>
      </c>
      <c r="K9977" s="1">
        <v>196526.55</v>
      </c>
      <c r="L9977">
        <v>1</v>
      </c>
      <c r="M9977">
        <v>2</v>
      </c>
      <c r="N9977">
        <v>1010</v>
      </c>
      <c r="O9977">
        <v>9</v>
      </c>
      <c r="P9977">
        <v>158</v>
      </c>
      <c r="Q9977">
        <v>1</v>
      </c>
      <c r="R9977">
        <v>2020</v>
      </c>
      <c r="S9977" t="str" cm="1">
        <f t="array" ref="S9977">_xlfn.IFS(E9980&lt;30,"18-29",E9980&lt;45,"30-44",TRUE,"45+")</f>
        <v>30-44</v>
      </c>
      <c r="T9977" t="str" cm="1">
        <f t="array" ref="T9977">_xlfn.IFS(F9977&lt;=2,"0-2 Years",F9977&lt;=5,"3-5 Years",F9977&lt;=8,"6-8 Years",TRUE,"9-10 Years")</f>
        <v>0-2 Years</v>
      </c>
      <c r="U9977" t="str" cm="1">
        <f t="array" ref="U9977">_xlfn.IFS(P9977&gt;60,"High Risk",P9977&gt;30,"Medium Risk",TRUE,"Low Risk")</f>
        <v>High Risk</v>
      </c>
      <c r="V9977">
        <f t="shared" si="155"/>
        <v>5</v>
      </c>
    </row>
    <row r="9978" spans="1:22" hidden="1" x14ac:dyDescent="0.2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 s="2">
        <v>103377.81</v>
      </c>
      <c r="H9978">
        <v>1</v>
      </c>
      <c r="I9978">
        <v>1</v>
      </c>
      <c r="J9978">
        <v>0</v>
      </c>
      <c r="K9978" s="1">
        <v>84419.78</v>
      </c>
      <c r="L9978">
        <v>0</v>
      </c>
      <c r="M9978">
        <v>19</v>
      </c>
      <c r="N9978">
        <v>279</v>
      </c>
      <c r="O9978">
        <v>5</v>
      </c>
      <c r="P9978">
        <v>140</v>
      </c>
      <c r="Q9978">
        <v>0.26315789473684209</v>
      </c>
      <c r="R9978">
        <v>5301</v>
      </c>
      <c r="S9978" t="str" cm="1">
        <f t="array" ref="S9978">_xlfn.IFS(E9981&lt;30,"18-29",E9981&lt;45,"30-44",TRUE,"45+")</f>
        <v>45+</v>
      </c>
      <c r="T9978" t="str" cm="1">
        <f t="array" ref="T9978">_xlfn.IFS(F9978&lt;=2,"0-2 Years",F9978&lt;=5,"3-5 Years",F9978&lt;=8,"6-8 Years",TRUE,"9-10 Years")</f>
        <v>6-8 Years</v>
      </c>
      <c r="U9978" t="str" cm="1">
        <f t="array" ref="U9978">_xlfn.IFS(P9978&gt;60,"High Risk",P9978&gt;30,"Medium Risk",TRUE,"Low Risk")</f>
        <v>High Risk</v>
      </c>
      <c r="V9978">
        <f t="shared" si="155"/>
        <v>5</v>
      </c>
    </row>
    <row r="9979" spans="1:22" hidden="1" x14ac:dyDescent="0.2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 s="2">
        <v>0</v>
      </c>
      <c r="H9979">
        <v>2</v>
      </c>
      <c r="I9979">
        <v>1</v>
      </c>
      <c r="J9979">
        <v>1</v>
      </c>
      <c r="K9979" s="1">
        <v>24991.919999999998</v>
      </c>
      <c r="L9979">
        <v>0</v>
      </c>
      <c r="M9979">
        <v>9</v>
      </c>
      <c r="N9979">
        <v>4884</v>
      </c>
      <c r="O9979">
        <v>7</v>
      </c>
      <c r="P9979">
        <v>53</v>
      </c>
      <c r="Q9979">
        <v>0.77777777777777779</v>
      </c>
      <c r="R9979">
        <v>43956</v>
      </c>
      <c r="S9979" t="str" cm="1">
        <f t="array" ref="S9979">_xlfn.IFS(E9982&lt;30,"18-29",E9982&lt;45,"30-44",TRUE,"45+")</f>
        <v>30-44</v>
      </c>
      <c r="T9979" t="str" cm="1">
        <f t="array" ref="T9979">_xlfn.IFS(F9979&lt;=2,"0-2 Years",F9979&lt;=5,"3-5 Years",F9979&lt;=8,"6-8 Years",TRUE,"9-10 Years")</f>
        <v>9-10 Years</v>
      </c>
      <c r="U9979" t="str" cm="1">
        <f t="array" ref="U9979">_xlfn.IFS(P9979&gt;60,"High Risk",P9979&gt;30,"Medium Risk",TRUE,"Low Risk")</f>
        <v>Medium Risk</v>
      </c>
      <c r="V9979">
        <f t="shared" si="155"/>
        <v>3</v>
      </c>
    </row>
    <row r="9980" spans="1:22" hidden="1" x14ac:dyDescent="0.2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 s="2">
        <v>93017.47</v>
      </c>
      <c r="H9980">
        <v>2</v>
      </c>
      <c r="I9980">
        <v>1</v>
      </c>
      <c r="J9980">
        <v>0</v>
      </c>
      <c r="K9980" s="1">
        <v>191608.97</v>
      </c>
      <c r="L9980">
        <v>0</v>
      </c>
      <c r="M9980">
        <v>2</v>
      </c>
      <c r="N9980">
        <v>4954</v>
      </c>
      <c r="O9980">
        <v>1</v>
      </c>
      <c r="P9980">
        <v>117</v>
      </c>
      <c r="Q9980">
        <v>0.5</v>
      </c>
      <c r="R9980">
        <v>9908</v>
      </c>
      <c r="S9980" t="str" cm="1">
        <f t="array" ref="S9980">_xlfn.IFS(E9983&lt;30,"18-29",E9983&lt;45,"30-44",TRUE,"45+")</f>
        <v>30-44</v>
      </c>
      <c r="T9980" t="str" cm="1">
        <f t="array" ref="T9980">_xlfn.IFS(F9980&lt;=2,"0-2 Years",F9980&lt;=5,"3-5 Years",F9980&lt;=8,"6-8 Years",TRUE,"9-10 Years")</f>
        <v>9-10 Years</v>
      </c>
      <c r="U9980" t="str" cm="1">
        <f t="array" ref="U9980">_xlfn.IFS(P9980&gt;60,"High Risk",P9980&gt;30,"Medium Risk",TRUE,"Low Risk")</f>
        <v>High Risk</v>
      </c>
      <c r="V9980">
        <f t="shared" si="155"/>
        <v>3</v>
      </c>
    </row>
    <row r="9981" spans="1:22" hidden="1" x14ac:dyDescent="0.2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 s="2">
        <v>90022.85</v>
      </c>
      <c r="H9981">
        <v>1</v>
      </c>
      <c r="I9981">
        <v>0</v>
      </c>
      <c r="J9981">
        <v>1</v>
      </c>
      <c r="K9981" s="1">
        <v>2988.28</v>
      </c>
      <c r="L9981">
        <v>0</v>
      </c>
      <c r="M9981">
        <v>2</v>
      </c>
      <c r="N9981">
        <v>4321</v>
      </c>
      <c r="O9981">
        <v>1</v>
      </c>
      <c r="P9981">
        <v>47</v>
      </c>
      <c r="Q9981">
        <v>0.5</v>
      </c>
      <c r="R9981">
        <v>8642</v>
      </c>
      <c r="S9981" t="str" cm="1">
        <f t="array" ref="S9981">_xlfn.IFS(E9984&lt;30,"18-29",E9984&lt;45,"30-44",TRUE,"45+")</f>
        <v>45+</v>
      </c>
      <c r="T9981" t="str" cm="1">
        <f t="array" ref="T9981">_xlfn.IFS(F9981&lt;=2,"0-2 Years",F9981&lt;=5,"3-5 Years",F9981&lt;=8,"6-8 Years",TRUE,"9-10 Years")</f>
        <v>0-2 Years</v>
      </c>
      <c r="U9981" t="str" cm="1">
        <f t="array" ref="U9981">_xlfn.IFS(P9981&gt;60,"High Risk",P9981&gt;30,"Medium Risk",TRUE,"Low Risk")</f>
        <v>Medium Risk</v>
      </c>
      <c r="V9981">
        <f t="shared" si="155"/>
        <v>4</v>
      </c>
    </row>
    <row r="9982" spans="1:22" hidden="1" x14ac:dyDescent="0.2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 s="2">
        <v>74371.490000000005</v>
      </c>
      <c r="H9982">
        <v>1</v>
      </c>
      <c r="I9982">
        <v>0</v>
      </c>
      <c r="J9982">
        <v>0</v>
      </c>
      <c r="K9982" s="1">
        <v>99595.67</v>
      </c>
      <c r="L9982">
        <v>0</v>
      </c>
      <c r="M9982">
        <v>22</v>
      </c>
      <c r="N9982">
        <v>141</v>
      </c>
      <c r="O9982">
        <v>3</v>
      </c>
      <c r="P9982">
        <v>175</v>
      </c>
      <c r="Q9982">
        <v>0.13636363636363635</v>
      </c>
      <c r="R9982">
        <v>3102</v>
      </c>
      <c r="S9982" t="str" cm="1">
        <f t="array" ref="S9982">_xlfn.IFS(E9985&lt;30,"18-29",E9985&lt;45,"30-44",TRUE,"45+")</f>
        <v>30-44</v>
      </c>
      <c r="T9982" t="str" cm="1">
        <f t="array" ref="T9982">_xlfn.IFS(F9982&lt;=2,"0-2 Years",F9982&lt;=5,"3-5 Years",F9982&lt;=8,"6-8 Years",TRUE,"9-10 Years")</f>
        <v>6-8 Years</v>
      </c>
      <c r="U9982" t="str" cm="1">
        <f t="array" ref="U9982">_xlfn.IFS(P9982&gt;60,"High Risk",P9982&gt;30,"Medium Risk",TRUE,"Low Risk")</f>
        <v>High Risk</v>
      </c>
      <c r="V9982">
        <f t="shared" si="155"/>
        <v>5</v>
      </c>
    </row>
    <row r="9983" spans="1:22" hidden="1" x14ac:dyDescent="0.2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 s="2">
        <v>152039.70000000001</v>
      </c>
      <c r="H9983">
        <v>1</v>
      </c>
      <c r="I9983">
        <v>1</v>
      </c>
      <c r="J9983">
        <v>1</v>
      </c>
      <c r="K9983" s="1">
        <v>53445.17</v>
      </c>
      <c r="L9983">
        <v>1</v>
      </c>
      <c r="M9983">
        <v>2</v>
      </c>
      <c r="N9983">
        <v>4678</v>
      </c>
      <c r="O9983">
        <v>9</v>
      </c>
      <c r="P9983">
        <v>17</v>
      </c>
      <c r="Q9983">
        <v>1</v>
      </c>
      <c r="R9983">
        <v>9356</v>
      </c>
      <c r="S9983" t="str" cm="1">
        <f t="array" ref="S9983">_xlfn.IFS(E9986&lt;30,"18-29",E9986&lt;45,"30-44",TRUE,"45+")</f>
        <v>30-44</v>
      </c>
      <c r="T9983" t="str" cm="1">
        <f t="array" ref="T9983">_xlfn.IFS(F9983&lt;=2,"0-2 Years",F9983&lt;=5,"3-5 Years",F9983&lt;=8,"6-8 Years",TRUE,"9-10 Years")</f>
        <v>3-5 Years</v>
      </c>
      <c r="U9983" t="str" cm="1">
        <f t="array" ref="U9983">_xlfn.IFS(P9983&gt;60,"High Risk",P9983&gt;30,"Medium Risk",TRUE,"Low Risk")</f>
        <v>Low Risk</v>
      </c>
      <c r="V9983">
        <f t="shared" si="155"/>
        <v>2</v>
      </c>
    </row>
    <row r="9984" spans="1:22" x14ac:dyDescent="0.2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 s="2">
        <v>137145.12</v>
      </c>
      <c r="H9984">
        <v>1</v>
      </c>
      <c r="I9984">
        <v>1</v>
      </c>
      <c r="J9984">
        <v>0</v>
      </c>
      <c r="K9984" s="1">
        <v>115146.4</v>
      </c>
      <c r="L9984">
        <v>1</v>
      </c>
      <c r="M9984">
        <v>2</v>
      </c>
      <c r="N9984">
        <v>272</v>
      </c>
      <c r="O9984">
        <v>9</v>
      </c>
      <c r="P9984">
        <v>44</v>
      </c>
      <c r="Q9984">
        <v>1</v>
      </c>
      <c r="R9984">
        <v>544</v>
      </c>
      <c r="S9984" t="str" cm="1">
        <f t="array" ref="S9984">_xlfn.IFS(E9987&lt;30,"18-29",E9987&lt;45,"30-44",TRUE,"45+")</f>
        <v>30-44</v>
      </c>
      <c r="T9984" t="str" cm="1">
        <f t="array" ref="T9984">_xlfn.IFS(F9984&lt;=2,"0-2 Years",F9984&lt;=5,"3-5 Years",F9984&lt;=8,"6-8 Years",TRUE,"9-10 Years")</f>
        <v>6-8 Years</v>
      </c>
      <c r="U9984" t="str" cm="1">
        <f t="array" ref="U9984">_xlfn.IFS(P9984&gt;60,"High Risk",P9984&gt;30,"Medium Risk",TRUE,"Low Risk")</f>
        <v>Medium Risk</v>
      </c>
      <c r="V9984">
        <f t="shared" si="155"/>
        <v>6</v>
      </c>
    </row>
    <row r="9985" spans="1:22" x14ac:dyDescent="0.2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 s="2">
        <v>0</v>
      </c>
      <c r="H9985">
        <v>1</v>
      </c>
      <c r="I9985">
        <v>0</v>
      </c>
      <c r="J9985">
        <v>0</v>
      </c>
      <c r="K9985" s="1">
        <v>151325.24</v>
      </c>
      <c r="L9985">
        <v>0</v>
      </c>
      <c r="M9985">
        <v>7</v>
      </c>
      <c r="N9985">
        <v>752</v>
      </c>
      <c r="O9985">
        <v>7</v>
      </c>
      <c r="P9985">
        <v>17</v>
      </c>
      <c r="Q9985">
        <v>1</v>
      </c>
      <c r="R9985">
        <v>5264</v>
      </c>
      <c r="S9985" t="str" cm="1">
        <f t="array" ref="S9985">_xlfn.IFS(E9988&lt;30,"18-29",E9988&lt;45,"30-44",TRUE,"45+")</f>
        <v>45+</v>
      </c>
      <c r="T9985" t="str" cm="1">
        <f t="array" ref="T9985">_xlfn.IFS(F9985&lt;=2,"0-2 Years",F9985&lt;=5,"3-5 Years",F9985&lt;=8,"6-8 Years",TRUE,"9-10 Years")</f>
        <v>3-5 Years</v>
      </c>
      <c r="U9985" t="str" cm="1">
        <f t="array" ref="U9985">_xlfn.IFS(P9985&gt;60,"High Risk",P9985&gt;30,"Medium Risk",TRUE,"Low Risk")</f>
        <v>Low Risk</v>
      </c>
      <c r="V9985">
        <f t="shared" si="155"/>
        <v>8</v>
      </c>
    </row>
    <row r="9986" spans="1:22" hidden="1" x14ac:dyDescent="0.2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 s="2">
        <v>90602.42</v>
      </c>
      <c r="H9986">
        <v>2</v>
      </c>
      <c r="I9986">
        <v>1</v>
      </c>
      <c r="J9986">
        <v>1</v>
      </c>
      <c r="K9986" s="1">
        <v>51695.41</v>
      </c>
      <c r="L9986">
        <v>0</v>
      </c>
      <c r="M9986">
        <v>13</v>
      </c>
      <c r="N9986">
        <v>3743</v>
      </c>
      <c r="O9986">
        <v>4</v>
      </c>
      <c r="P9986">
        <v>70</v>
      </c>
      <c r="Q9986">
        <v>0.30769230769230771</v>
      </c>
      <c r="R9986">
        <v>48659</v>
      </c>
      <c r="S9986" t="str" cm="1">
        <f t="array" ref="S9986">_xlfn.IFS(E9989&lt;30,"18-29",E9989&lt;45,"30-44",TRUE,"45+")</f>
        <v>30-44</v>
      </c>
      <c r="T9986" t="str" cm="1">
        <f t="array" ref="T9986">_xlfn.IFS(F9986&lt;=2,"0-2 Years",F9986&lt;=5,"3-5 Years",F9986&lt;=8,"6-8 Years",TRUE,"9-10 Years")</f>
        <v>6-8 Years</v>
      </c>
      <c r="U9986" t="str" cm="1">
        <f t="array" ref="U9986">_xlfn.IFS(P9986&gt;60,"High Risk",P9986&gt;30,"Medium Risk",TRUE,"Low Risk")</f>
        <v>High Risk</v>
      </c>
      <c r="V9986">
        <f t="shared" si="155"/>
        <v>0</v>
      </c>
    </row>
    <row r="9987" spans="1:22" hidden="1" x14ac:dyDescent="0.2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 s="2">
        <v>123841.49</v>
      </c>
      <c r="H9987">
        <v>2</v>
      </c>
      <c r="I9987">
        <v>1</v>
      </c>
      <c r="J9987">
        <v>0</v>
      </c>
      <c r="K9987" s="1">
        <v>96833</v>
      </c>
      <c r="L9987">
        <v>0</v>
      </c>
      <c r="M9987">
        <v>30</v>
      </c>
      <c r="N9987">
        <v>1133</v>
      </c>
      <c r="O9987">
        <v>2</v>
      </c>
      <c r="P9987">
        <v>49</v>
      </c>
      <c r="Q9987">
        <v>6.6666666666666666E-2</v>
      </c>
      <c r="R9987">
        <v>33990</v>
      </c>
      <c r="S9987" t="str" cm="1">
        <f t="array" ref="S9987">_xlfn.IFS(E9990&lt;30,"18-29",E9990&lt;45,"30-44",TRUE,"45+")</f>
        <v>30-44</v>
      </c>
      <c r="T9987" t="str" cm="1">
        <f t="array" ref="T9987">_xlfn.IFS(F9987&lt;=2,"0-2 Years",F9987&lt;=5,"3-5 Years",F9987&lt;=8,"6-8 Years",TRUE,"9-10 Years")</f>
        <v>6-8 Years</v>
      </c>
      <c r="U9987" t="str" cm="1">
        <f t="array" ref="U9987">_xlfn.IFS(P9987&gt;60,"High Risk",P9987&gt;30,"Medium Risk",TRUE,"Low Risk")</f>
        <v>Medium Risk</v>
      </c>
      <c r="V9987">
        <f t="shared" ref="V9987:V10001" si="156">IF(J9987=0,3,0)+IF(G9987=0,3,0)+IF(H9987=1,2,0)+IF(E9987&gt;45,1,0)+IF(F9987&lt;3,1,0)</f>
        <v>3</v>
      </c>
    </row>
    <row r="9988" spans="1:22" hidden="1" x14ac:dyDescent="0.2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 s="2">
        <v>183579.54</v>
      </c>
      <c r="H9988">
        <v>2</v>
      </c>
      <c r="I9988">
        <v>0</v>
      </c>
      <c r="J9988">
        <v>1</v>
      </c>
      <c r="K9988" s="1">
        <v>34047.54</v>
      </c>
      <c r="L9988">
        <v>0</v>
      </c>
      <c r="M9988">
        <v>27</v>
      </c>
      <c r="N9988">
        <v>3209</v>
      </c>
      <c r="O9988">
        <v>5</v>
      </c>
      <c r="P9988">
        <v>99</v>
      </c>
      <c r="Q9988">
        <v>0.18518518518518517</v>
      </c>
      <c r="R9988">
        <v>86643</v>
      </c>
      <c r="S9988" t="str" cm="1">
        <f t="array" ref="S9988">_xlfn.IFS(E9991&lt;30,"18-29",E9991&lt;45,"30-44",TRUE,"45+")</f>
        <v>18-29</v>
      </c>
      <c r="T9988" t="str" cm="1">
        <f t="array" ref="T9988">_xlfn.IFS(F9988&lt;=2,"0-2 Years",F9988&lt;=5,"3-5 Years",F9988&lt;=8,"6-8 Years",TRUE,"9-10 Years")</f>
        <v>0-2 Years</v>
      </c>
      <c r="U9988" t="str" cm="1">
        <f t="array" ref="U9988">_xlfn.IFS(P9988&gt;60,"High Risk",P9988&gt;30,"Medium Risk",TRUE,"Low Risk")</f>
        <v>High Risk</v>
      </c>
      <c r="V9988">
        <f t="shared" si="156"/>
        <v>2</v>
      </c>
    </row>
    <row r="9989" spans="1:22" hidden="1" x14ac:dyDescent="0.2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 s="2">
        <v>180307.73</v>
      </c>
      <c r="H9989">
        <v>2</v>
      </c>
      <c r="I9989">
        <v>1</v>
      </c>
      <c r="J9989">
        <v>1</v>
      </c>
      <c r="K9989" s="1">
        <v>1914.41</v>
      </c>
      <c r="L9989">
        <v>0</v>
      </c>
      <c r="M9989">
        <v>29</v>
      </c>
      <c r="N9989">
        <v>3551</v>
      </c>
      <c r="O9989">
        <v>5</v>
      </c>
      <c r="P9989">
        <v>162</v>
      </c>
      <c r="Q9989">
        <v>0.17241379310344829</v>
      </c>
      <c r="R9989">
        <v>102979</v>
      </c>
      <c r="S9989" t="str" cm="1">
        <f t="array" ref="S9989">_xlfn.IFS(E9992&lt;30,"18-29",E9992&lt;45,"30-44",TRUE,"45+")</f>
        <v>30-44</v>
      </c>
      <c r="T9989" t="str" cm="1">
        <f t="array" ref="T9989">_xlfn.IFS(F9989&lt;=2,"0-2 Years",F9989&lt;=5,"3-5 Years",F9989&lt;=8,"6-8 Years",TRUE,"9-10 Years")</f>
        <v>6-8 Years</v>
      </c>
      <c r="U9989" t="str" cm="1">
        <f t="array" ref="U9989">_xlfn.IFS(P9989&gt;60,"High Risk",P9989&gt;30,"Medium Risk",TRUE,"Low Risk")</f>
        <v>High Risk</v>
      </c>
      <c r="V9989">
        <f t="shared" si="156"/>
        <v>0</v>
      </c>
    </row>
    <row r="9990" spans="1:22" x14ac:dyDescent="0.2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 s="2">
        <v>0</v>
      </c>
      <c r="H9990">
        <v>2</v>
      </c>
      <c r="I9990">
        <v>1</v>
      </c>
      <c r="J9990">
        <v>0</v>
      </c>
      <c r="K9990" s="1">
        <v>49337.84</v>
      </c>
      <c r="L9990">
        <v>0</v>
      </c>
      <c r="M9990">
        <v>27</v>
      </c>
      <c r="N9990">
        <v>865</v>
      </c>
      <c r="O9990">
        <v>3</v>
      </c>
      <c r="P9990">
        <v>47</v>
      </c>
      <c r="Q9990">
        <v>0.1111111111111111</v>
      </c>
      <c r="R9990">
        <v>23355</v>
      </c>
      <c r="S9990" t="str" cm="1">
        <f t="array" ref="S9990">_xlfn.IFS(E9993&lt;30,"18-29",E9993&lt;45,"30-44",TRUE,"45+")</f>
        <v>45+</v>
      </c>
      <c r="T9990" t="str" cm="1">
        <f t="array" ref="T9990">_xlfn.IFS(F9990&lt;=2,"0-2 Years",F9990&lt;=5,"3-5 Years",F9990&lt;=8,"6-8 Years",TRUE,"9-10 Years")</f>
        <v>3-5 Years</v>
      </c>
      <c r="U9990" t="str" cm="1">
        <f t="array" ref="U9990">_xlfn.IFS(P9990&gt;60,"High Risk",P9990&gt;30,"Medium Risk",TRUE,"Low Risk")</f>
        <v>Medium Risk</v>
      </c>
      <c r="V9990">
        <f t="shared" si="156"/>
        <v>6</v>
      </c>
    </row>
    <row r="9991" spans="1:22" hidden="1" x14ac:dyDescent="0.2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 s="2">
        <v>0</v>
      </c>
      <c r="H9991">
        <v>2</v>
      </c>
      <c r="I9991">
        <v>1</v>
      </c>
      <c r="J9991">
        <v>1</v>
      </c>
      <c r="K9991" s="1">
        <v>179436.6</v>
      </c>
      <c r="L9991">
        <v>0</v>
      </c>
      <c r="M9991">
        <v>13</v>
      </c>
      <c r="N9991">
        <v>4258</v>
      </c>
      <c r="O9991">
        <v>5</v>
      </c>
      <c r="P9991">
        <v>171</v>
      </c>
      <c r="Q9991">
        <v>0.38461538461538464</v>
      </c>
      <c r="R9991">
        <v>55354</v>
      </c>
      <c r="S9991" t="str" cm="1">
        <f t="array" ref="S9991">_xlfn.IFS(E9994&lt;30,"18-29",E9994&lt;45,"30-44",TRUE,"45+")</f>
        <v>30-44</v>
      </c>
      <c r="T9991" t="str" cm="1">
        <f t="array" ref="T9991">_xlfn.IFS(F9991&lt;=2,"0-2 Years",F9991&lt;=5,"3-5 Years",F9991&lt;=8,"6-8 Years",TRUE,"9-10 Years")</f>
        <v>3-5 Years</v>
      </c>
      <c r="U9991" t="str" cm="1">
        <f t="array" ref="U9991">_xlfn.IFS(P9991&gt;60,"High Risk",P9991&gt;30,"Medium Risk",TRUE,"Low Risk")</f>
        <v>High Risk</v>
      </c>
      <c r="V9991">
        <f t="shared" si="156"/>
        <v>3</v>
      </c>
    </row>
    <row r="9992" spans="1:22" hidden="1" x14ac:dyDescent="0.2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 s="2">
        <v>35016.6</v>
      </c>
      <c r="H9992">
        <v>1</v>
      </c>
      <c r="I9992">
        <v>1</v>
      </c>
      <c r="J9992">
        <v>0</v>
      </c>
      <c r="K9992" s="1">
        <v>53667.08</v>
      </c>
      <c r="L9992">
        <v>0</v>
      </c>
      <c r="M9992">
        <v>17</v>
      </c>
      <c r="N9992">
        <v>1599</v>
      </c>
      <c r="O9992">
        <v>3</v>
      </c>
      <c r="P9992">
        <v>108</v>
      </c>
      <c r="Q9992">
        <v>0.17647058823529413</v>
      </c>
      <c r="R9992">
        <v>27183</v>
      </c>
      <c r="S9992" t="str" cm="1">
        <f t="array" ref="S9992">_xlfn.IFS(E9995&lt;30,"18-29",E9995&lt;45,"30-44",TRUE,"45+")</f>
        <v>18-29</v>
      </c>
      <c r="T9992" t="str" cm="1">
        <f t="array" ref="T9992">_xlfn.IFS(F9992&lt;=2,"0-2 Years",F9992&lt;=5,"3-5 Years",F9992&lt;=8,"6-8 Years",TRUE,"9-10 Years")</f>
        <v>3-5 Years</v>
      </c>
      <c r="U9992" t="str" cm="1">
        <f t="array" ref="U9992">_xlfn.IFS(P9992&gt;60,"High Risk",P9992&gt;30,"Medium Risk",TRUE,"Low Risk")</f>
        <v>High Risk</v>
      </c>
      <c r="V9992">
        <f t="shared" si="156"/>
        <v>5</v>
      </c>
    </row>
    <row r="9993" spans="1:22" x14ac:dyDescent="0.2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 s="2">
        <v>88381.21</v>
      </c>
      <c r="H9993">
        <v>1</v>
      </c>
      <c r="I9993">
        <v>1</v>
      </c>
      <c r="J9993">
        <v>0</v>
      </c>
      <c r="K9993" s="1">
        <v>69384.710000000006</v>
      </c>
      <c r="L9993">
        <v>1</v>
      </c>
      <c r="M9993">
        <v>22</v>
      </c>
      <c r="N9993">
        <v>1531</v>
      </c>
      <c r="O9993">
        <v>1</v>
      </c>
      <c r="P9993">
        <v>131</v>
      </c>
      <c r="Q9993">
        <v>4.5454545454545456E-2</v>
      </c>
      <c r="R9993">
        <v>33682</v>
      </c>
      <c r="S9993" t="str" cm="1">
        <f t="array" ref="S9993">_xlfn.IFS(E9996&lt;30,"18-29",E9996&lt;45,"30-44",TRUE,"45+")</f>
        <v>18-29</v>
      </c>
      <c r="T9993" t="str" cm="1">
        <f t="array" ref="T9993">_xlfn.IFS(F9993&lt;=2,"0-2 Years",F9993&lt;=5,"3-5 Years",F9993&lt;=8,"6-8 Years",TRUE,"9-10 Years")</f>
        <v>3-5 Years</v>
      </c>
      <c r="U9993" t="str" cm="1">
        <f t="array" ref="U9993">_xlfn.IFS(P9993&gt;60,"High Risk",P9993&gt;30,"Medium Risk",TRUE,"Low Risk")</f>
        <v>High Risk</v>
      </c>
      <c r="V9993">
        <f t="shared" si="156"/>
        <v>6</v>
      </c>
    </row>
    <row r="9994" spans="1:22" x14ac:dyDescent="0.2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 s="2">
        <v>0</v>
      </c>
      <c r="H9994">
        <v>1</v>
      </c>
      <c r="I9994">
        <v>1</v>
      </c>
      <c r="J9994">
        <v>0</v>
      </c>
      <c r="K9994" s="1">
        <v>195192.4</v>
      </c>
      <c r="L9994">
        <v>0</v>
      </c>
      <c r="M9994">
        <v>28</v>
      </c>
      <c r="N9994">
        <v>2363</v>
      </c>
      <c r="O9994">
        <v>8</v>
      </c>
      <c r="P9994">
        <v>125</v>
      </c>
      <c r="Q9994">
        <v>0.2857142857142857</v>
      </c>
      <c r="R9994">
        <v>66164</v>
      </c>
      <c r="S9994" t="str" cm="1">
        <f t="array" ref="S9994">_xlfn.IFS(E9997&lt;30,"18-29",E9997&lt;45,"30-44",TRUE,"45+")</f>
        <v>30-44</v>
      </c>
      <c r="T9994" t="str" cm="1">
        <f t="array" ref="T9994">_xlfn.IFS(F9994&lt;=2,"0-2 Years",F9994&lt;=5,"3-5 Years",F9994&lt;=8,"6-8 Years",TRUE,"9-10 Years")</f>
        <v>0-2 Years</v>
      </c>
      <c r="U9994" t="str" cm="1">
        <f t="array" ref="U9994">_xlfn.IFS(P9994&gt;60,"High Risk",P9994&gt;30,"Medium Risk",TRUE,"Low Risk")</f>
        <v>High Risk</v>
      </c>
      <c r="V9994">
        <f t="shared" si="156"/>
        <v>9</v>
      </c>
    </row>
    <row r="9995" spans="1:22" hidden="1" x14ac:dyDescent="0.2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 s="2">
        <v>155060.41</v>
      </c>
      <c r="H9995">
        <v>1</v>
      </c>
      <c r="I9995">
        <v>1</v>
      </c>
      <c r="J9995">
        <v>0</v>
      </c>
      <c r="K9995" s="1">
        <v>29179.52</v>
      </c>
      <c r="L9995">
        <v>0</v>
      </c>
      <c r="M9995">
        <v>11</v>
      </c>
      <c r="N9995">
        <v>3430</v>
      </c>
      <c r="O9995">
        <v>4</v>
      </c>
      <c r="P9995">
        <v>165</v>
      </c>
      <c r="Q9995">
        <v>0.36363636363636365</v>
      </c>
      <c r="R9995">
        <v>37730</v>
      </c>
      <c r="S9995" t="str" cm="1">
        <f t="array" ref="S9995">_xlfn.IFS(E9998&lt;30,"18-29",E9998&lt;45,"30-44",TRUE,"45+")</f>
        <v>30-44</v>
      </c>
      <c r="T9995" t="str" cm="1">
        <f t="array" ref="T9995">_xlfn.IFS(F9995&lt;=2,"0-2 Years",F9995&lt;=5,"3-5 Years",F9995&lt;=8,"6-8 Years",TRUE,"9-10 Years")</f>
        <v>6-8 Years</v>
      </c>
      <c r="U9995" t="str" cm="1">
        <f t="array" ref="U9995">_xlfn.IFS(P9995&gt;60,"High Risk",P9995&gt;30,"Medium Risk",TRUE,"Low Risk")</f>
        <v>High Risk</v>
      </c>
      <c r="V9995">
        <f t="shared" si="156"/>
        <v>5</v>
      </c>
    </row>
    <row r="9996" spans="1:22" x14ac:dyDescent="0.2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 s="2">
        <v>0</v>
      </c>
      <c r="H9996">
        <v>2</v>
      </c>
      <c r="I9996">
        <v>0</v>
      </c>
      <c r="J9996">
        <v>0</v>
      </c>
      <c r="K9996" s="1">
        <v>167773.55</v>
      </c>
      <c r="L9996">
        <v>0</v>
      </c>
      <c r="M9996">
        <v>2</v>
      </c>
      <c r="N9996">
        <v>2587</v>
      </c>
      <c r="O9996">
        <v>0</v>
      </c>
      <c r="P9996">
        <v>150</v>
      </c>
      <c r="Q9996">
        <v>0</v>
      </c>
      <c r="R9996">
        <v>5174</v>
      </c>
      <c r="S9996" t="str" cm="1">
        <f t="array" ref="S9996">_xlfn.IFS(E9999&lt;30,"18-29",E9999&lt;45,"30-44",TRUE,"45+")</f>
        <v>30-44</v>
      </c>
      <c r="T9996" t="str" cm="1">
        <f t="array" ref="T9996">_xlfn.IFS(F9996&lt;=2,"0-2 Years",F9996&lt;=5,"3-5 Years",F9996&lt;=8,"6-8 Years",TRUE,"9-10 Years")</f>
        <v>0-2 Years</v>
      </c>
      <c r="U9996" t="str" cm="1">
        <f t="array" ref="U9996">_xlfn.IFS(P9996&gt;60,"High Risk",P9996&gt;30,"Medium Risk",TRUE,"Low Risk")</f>
        <v>High Risk</v>
      </c>
      <c r="V9996">
        <f t="shared" si="156"/>
        <v>7</v>
      </c>
    </row>
    <row r="9997" spans="1:22" x14ac:dyDescent="0.2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 s="2">
        <v>0</v>
      </c>
      <c r="H9997">
        <v>2</v>
      </c>
      <c r="I9997">
        <v>1</v>
      </c>
      <c r="J9997">
        <v>0</v>
      </c>
      <c r="K9997" s="1">
        <v>96270.64</v>
      </c>
      <c r="L9997">
        <v>0</v>
      </c>
      <c r="M9997">
        <v>10</v>
      </c>
      <c r="N9997">
        <v>2765</v>
      </c>
      <c r="O9997">
        <v>3</v>
      </c>
      <c r="P9997">
        <v>56</v>
      </c>
      <c r="Q9997">
        <v>0.3</v>
      </c>
      <c r="R9997">
        <v>27650</v>
      </c>
      <c r="S9997" t="str" cm="1">
        <f t="array" ref="S9997">_xlfn.IFS(E10000&lt;30,"18-29",E10000&lt;45,"30-44",TRUE,"45+")</f>
        <v>30-44</v>
      </c>
      <c r="T9997" t="str" cm="1">
        <f t="array" ref="T9997">_xlfn.IFS(F9997&lt;=2,"0-2 Years",F9997&lt;=5,"3-5 Years",F9997&lt;=8,"6-8 Years",TRUE,"9-10 Years")</f>
        <v>3-5 Years</v>
      </c>
      <c r="U9997" t="str" cm="1">
        <f t="array" ref="U9997">_xlfn.IFS(P9997&gt;60,"High Risk",P9997&gt;30,"Medium Risk",TRUE,"Low Risk")</f>
        <v>Medium Risk</v>
      </c>
      <c r="V9997">
        <f t="shared" si="156"/>
        <v>6</v>
      </c>
    </row>
    <row r="9998" spans="1:22" hidden="1" x14ac:dyDescent="0.2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 s="2">
        <v>57369.61</v>
      </c>
      <c r="H9998">
        <v>1</v>
      </c>
      <c r="I9998">
        <v>1</v>
      </c>
      <c r="J9998">
        <v>1</v>
      </c>
      <c r="K9998" s="1">
        <v>101699.77</v>
      </c>
      <c r="L9998">
        <v>0</v>
      </c>
      <c r="M9998">
        <v>25</v>
      </c>
      <c r="N9998">
        <v>4950</v>
      </c>
      <c r="O9998">
        <v>7</v>
      </c>
      <c r="P9998">
        <v>26</v>
      </c>
      <c r="Q9998">
        <v>0.28000000000000003</v>
      </c>
      <c r="R9998">
        <v>123750</v>
      </c>
      <c r="S9998" t="str" cm="1">
        <f t="array" ref="S9998">_xlfn.IFS(E10001&lt;30,"18-29",E10001&lt;45,"30-44",TRUE,"45+")</f>
        <v>18-29</v>
      </c>
      <c r="T9998" t="str" cm="1">
        <f t="array" ref="T9998">_xlfn.IFS(F9998&lt;=2,"0-2 Years",F9998&lt;=5,"3-5 Years",F9998&lt;=8,"6-8 Years",TRUE,"9-10 Years")</f>
        <v>9-10 Years</v>
      </c>
      <c r="U9998" t="str" cm="1">
        <f t="array" ref="U9998">_xlfn.IFS(P9998&gt;60,"High Risk",P9998&gt;30,"Medium Risk",TRUE,"Low Risk")</f>
        <v>Low Risk</v>
      </c>
      <c r="V9998">
        <f t="shared" si="156"/>
        <v>2</v>
      </c>
    </row>
    <row r="9999" spans="1:22" hidden="1" x14ac:dyDescent="0.2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 s="2">
        <v>0</v>
      </c>
      <c r="H9999">
        <v>1</v>
      </c>
      <c r="I9999">
        <v>0</v>
      </c>
      <c r="J9999">
        <v>1</v>
      </c>
      <c r="K9999" s="1">
        <v>42085.58</v>
      </c>
      <c r="L9999">
        <v>1</v>
      </c>
      <c r="M9999">
        <v>2</v>
      </c>
      <c r="N9999">
        <v>2127</v>
      </c>
      <c r="O9999">
        <v>4</v>
      </c>
      <c r="P9999">
        <v>146</v>
      </c>
      <c r="Q9999">
        <v>1</v>
      </c>
      <c r="R9999">
        <v>4254</v>
      </c>
      <c r="S9999" t="str" cm="1">
        <f t="array" ref="S9999">_xlfn.IFS(E10002&lt;30,"18-29",E10002&lt;45,"30-44",TRUE,"45+")</f>
        <v>18-29</v>
      </c>
      <c r="T9999" t="str" cm="1">
        <f t="array" ref="T9999">_xlfn.IFS(F9999&lt;=2,"0-2 Years",F9999&lt;=5,"3-5 Years",F9999&lt;=8,"6-8 Years",TRUE,"9-10 Years")</f>
        <v>6-8 Years</v>
      </c>
      <c r="U9999" t="str" cm="1">
        <f t="array" ref="U9999">_xlfn.IFS(P9999&gt;60,"High Risk",P9999&gt;30,"Medium Risk",TRUE,"Low Risk")</f>
        <v>High Risk</v>
      </c>
      <c r="V9999">
        <f t="shared" si="156"/>
        <v>5</v>
      </c>
    </row>
    <row r="10000" spans="1:22" hidden="1" x14ac:dyDescent="0.2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 s="2">
        <v>75075.31</v>
      </c>
      <c r="H10000">
        <v>2</v>
      </c>
      <c r="I10000">
        <v>1</v>
      </c>
      <c r="J10000">
        <v>0</v>
      </c>
      <c r="K10000" s="1">
        <v>92888.52</v>
      </c>
      <c r="L10000">
        <v>1</v>
      </c>
      <c r="M10000">
        <v>19</v>
      </c>
      <c r="N10000">
        <v>404</v>
      </c>
      <c r="O10000">
        <v>1</v>
      </c>
      <c r="P10000">
        <v>171</v>
      </c>
      <c r="Q10000">
        <v>5.2631578947368418E-2</v>
      </c>
      <c r="R10000">
        <v>7676</v>
      </c>
      <c r="S10000" t="str" cm="1">
        <f t="array" ref="S10000">_xlfn.IFS(E10003&lt;30,"18-29",E10003&lt;45,"30-44",TRUE,"45+")</f>
        <v>18-29</v>
      </c>
      <c r="T10000" t="str" cm="1">
        <f t="array" ref="T10000">_xlfn.IFS(F10000&lt;=2,"0-2 Years",F10000&lt;=5,"3-5 Years",F10000&lt;=8,"6-8 Years",TRUE,"9-10 Years")</f>
        <v>3-5 Years</v>
      </c>
      <c r="U10000" t="str" cm="1">
        <f t="array" ref="U10000">_xlfn.IFS(P10000&gt;60,"High Risk",P10000&gt;30,"Medium Risk",TRUE,"Low Risk")</f>
        <v>High Risk</v>
      </c>
      <c r="V10000">
        <f t="shared" si="156"/>
        <v>3</v>
      </c>
    </row>
    <row r="10001" spans="1:22" hidden="1" x14ac:dyDescent="0.2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 s="2">
        <v>130142.79</v>
      </c>
      <c r="H10001">
        <v>1</v>
      </c>
      <c r="I10001">
        <v>1</v>
      </c>
      <c r="J10001">
        <v>0</v>
      </c>
      <c r="K10001" s="1">
        <v>38190.78</v>
      </c>
      <c r="L10001">
        <v>0</v>
      </c>
      <c r="M10001">
        <v>27</v>
      </c>
      <c r="N10001">
        <v>3712</v>
      </c>
      <c r="O10001">
        <v>10</v>
      </c>
      <c r="P10001">
        <v>112</v>
      </c>
      <c r="Q10001">
        <v>0.37037037037037035</v>
      </c>
      <c r="R10001">
        <v>100224</v>
      </c>
      <c r="S10001" t="str" cm="1">
        <f t="array" ref="S10001">_xlfn.IFS(E10004&lt;30,"18-29",E10004&lt;45,"30-44",TRUE,"45+")</f>
        <v>18-29</v>
      </c>
      <c r="T10001" t="str" cm="1">
        <f t="array" ref="T10001">_xlfn.IFS(F10001&lt;=2,"0-2 Years",F10001&lt;=5,"3-5 Years",F10001&lt;=8,"6-8 Years",TRUE,"9-10 Years")</f>
        <v>3-5 Years</v>
      </c>
      <c r="U10001" t="str" cm="1">
        <f t="array" ref="U10001">_xlfn.IFS(P10001&gt;60,"High Risk",P10001&gt;30,"Medium Risk",TRUE,"Low Risk")</f>
        <v>High Risk</v>
      </c>
      <c r="V10001">
        <f t="shared" si="156"/>
        <v>5</v>
      </c>
    </row>
  </sheetData>
  <autoFilter ref="V1:V10001" xr:uid="{DFFCC559-6A1A-4F42-9C7A-F7254873EA5D}">
    <filterColumn colId="0">
      <filters>
        <filter val="10"/>
        <filter val="6"/>
        <filter val="7"/>
        <filter val="8"/>
        <filter val="9"/>
      </filters>
    </filterColumn>
  </autoFilter>
  <conditionalFormatting sqref="L1">
    <cfRule type="cellIs" dxfId="5" priority="7" operator="equal">
      <formula>"RED FILL"</formula>
    </cfRule>
  </conditionalFormatting>
  <conditionalFormatting sqref="L1:L1048576">
    <cfRule type="cellIs" dxfId="4" priority="1" operator="equal">
      <formula>0</formula>
    </cfRule>
    <cfRule type="cellIs" dxfId="3" priority="2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5309-0D28-F746-A904-97587EC9734A}">
  <dimension ref="A1:L25"/>
  <sheetViews>
    <sheetView zoomScale="125" workbookViewId="0">
      <selection activeCell="L5" sqref="L5"/>
    </sheetView>
  </sheetViews>
  <sheetFormatPr baseColWidth="10" defaultRowHeight="16" x14ac:dyDescent="0.2"/>
  <cols>
    <col min="1" max="1" width="17.83203125" bestFit="1" customWidth="1"/>
    <col min="4" max="4" width="14.33203125" bestFit="1" customWidth="1"/>
    <col min="5" max="5" width="14.83203125" bestFit="1" customWidth="1"/>
    <col min="9" max="9" width="19.6640625" bestFit="1" customWidth="1"/>
    <col min="10" max="10" width="11.83203125" bestFit="1" customWidth="1"/>
  </cols>
  <sheetData>
    <row r="1" spans="1:12" x14ac:dyDescent="0.2">
      <c r="A1" t="s">
        <v>26</v>
      </c>
      <c r="B1" t="s">
        <v>27</v>
      </c>
      <c r="D1" t="s">
        <v>2</v>
      </c>
      <c r="E1" t="s">
        <v>32</v>
      </c>
      <c r="F1" t="s">
        <v>33</v>
      </c>
      <c r="G1" t="s">
        <v>34</v>
      </c>
    </row>
    <row r="2" spans="1:12" x14ac:dyDescent="0.2">
      <c r="A2" t="s">
        <v>28</v>
      </c>
      <c r="B2">
        <f>COUNTA(Churn_Modelling!A:A)-1</f>
        <v>10000</v>
      </c>
      <c r="D2" t="s">
        <v>12</v>
      </c>
      <c r="E2">
        <f>COUNTIF(Churn_Modelling!C:C,"France")</f>
        <v>5014</v>
      </c>
      <c r="F2">
        <f>COUNTIFS(Churn_Modelling!C:C,"France",Churn_Modelling!L:L,1)</f>
        <v>810</v>
      </c>
      <c r="G2" s="4">
        <f>F2/E2</f>
        <v>0.16154766653370561</v>
      </c>
      <c r="J2" s="2"/>
    </row>
    <row r="3" spans="1:12" x14ac:dyDescent="0.2">
      <c r="A3" t="s">
        <v>29</v>
      </c>
      <c r="B3">
        <f>COUNTIF(Churn_Modelling!L:L,1)</f>
        <v>2037</v>
      </c>
      <c r="D3" t="s">
        <v>16</v>
      </c>
      <c r="E3">
        <f>COUNTIF(Churn_Modelling!C:C,"germany")</f>
        <v>2509</v>
      </c>
      <c r="F3">
        <f>COUNTIFS(Churn_Modelling!C:C,"germany",Churn_Modelling!L:L,1)</f>
        <v>814</v>
      </c>
      <c r="G3" s="4">
        <f>F3/E3</f>
        <v>0.32443204463929853</v>
      </c>
      <c r="J3" s="2"/>
    </row>
    <row r="4" spans="1:12" x14ac:dyDescent="0.2">
      <c r="A4" t="s">
        <v>30</v>
      </c>
      <c r="B4">
        <f>COUNTIF(Churn_Modelling!L:L,0)</f>
        <v>7963</v>
      </c>
      <c r="D4" t="s">
        <v>14</v>
      </c>
      <c r="E4">
        <f>COUNTIF(Churn_Modelling!C:C,"spain")</f>
        <v>2477</v>
      </c>
      <c r="F4">
        <f>COUNTIFS(Churn_Modelling!C:C,"spain",Churn_Modelling!L:L,1)</f>
        <v>413</v>
      </c>
      <c r="G4" s="4">
        <f>F4/E4</f>
        <v>0.16673395236172789</v>
      </c>
    </row>
    <row r="5" spans="1:12" x14ac:dyDescent="0.2">
      <c r="A5" t="s">
        <v>31</v>
      </c>
      <c r="B5" s="4">
        <f>B3/B2</f>
        <v>0.20369999999999999</v>
      </c>
    </row>
    <row r="6" spans="1:12" ht="17" x14ac:dyDescent="0.25">
      <c r="A6" s="5"/>
      <c r="D6" t="s">
        <v>3</v>
      </c>
      <c r="E6" t="s">
        <v>32</v>
      </c>
      <c r="F6" t="s">
        <v>33</v>
      </c>
      <c r="G6" t="s">
        <v>34</v>
      </c>
      <c r="J6" s="2"/>
    </row>
    <row r="7" spans="1:12" x14ac:dyDescent="0.2">
      <c r="D7" t="s">
        <v>15</v>
      </c>
      <c r="E7">
        <f>COUNTIF(Churn_Modelling!D:D,"Male")</f>
        <v>5457</v>
      </c>
      <c r="F7">
        <f>COUNTIFS(Churn_Modelling!D:D,"Male",Churn_Modelling!L:L,1)</f>
        <v>898</v>
      </c>
      <c r="G7" s="4">
        <f>F7/E7</f>
        <v>0.16455928165658787</v>
      </c>
    </row>
    <row r="8" spans="1:12" x14ac:dyDescent="0.2">
      <c r="D8" t="s">
        <v>13</v>
      </c>
      <c r="E8">
        <f>COUNTIF(Churn_Modelling!D:D,"female")</f>
        <v>4543</v>
      </c>
      <c r="F8">
        <f>COUNTIFS(Churn_Modelling!D:D,"female",Churn_Modelling!L:L,1)</f>
        <v>1139</v>
      </c>
      <c r="G8" s="3">
        <f>F8/E8</f>
        <v>0.25071538630860662</v>
      </c>
    </row>
    <row r="9" spans="1:12" x14ac:dyDescent="0.2">
      <c r="L9" s="4"/>
    </row>
    <row r="10" spans="1:12" x14ac:dyDescent="0.2">
      <c r="D10" t="s">
        <v>35</v>
      </c>
      <c r="E10" t="s">
        <v>32</v>
      </c>
      <c r="F10" t="s">
        <v>33</v>
      </c>
      <c r="G10" t="s">
        <v>36</v>
      </c>
      <c r="L10" s="4"/>
    </row>
    <row r="11" spans="1:12" x14ac:dyDescent="0.2">
      <c r="D11" t="s">
        <v>37</v>
      </c>
      <c r="E11">
        <f>COUNTIF(Churn_Modelling!J:J,1)</f>
        <v>5151</v>
      </c>
      <c r="F11">
        <f>COUNTIFS(Churn_Modelling!J:J,1,Churn_Modelling!L:L,1)</f>
        <v>735</v>
      </c>
      <c r="G11" s="4">
        <f>F11/E11</f>
        <v>0.14269073966220153</v>
      </c>
      <c r="L11" s="4"/>
    </row>
    <row r="12" spans="1:12" x14ac:dyDescent="0.2">
      <c r="D12" t="s">
        <v>38</v>
      </c>
      <c r="E12">
        <f>COUNTIF(Churn_Modelling!J:J,0)</f>
        <v>4849</v>
      </c>
      <c r="F12">
        <f>COUNTIFS(Churn_Modelling!J:J,0,Churn_Modelling!L:L,1)</f>
        <v>1302</v>
      </c>
      <c r="G12" s="4">
        <f>F12/E12</f>
        <v>0.26850897092183956</v>
      </c>
    </row>
    <row r="14" spans="1:12" x14ac:dyDescent="0.2">
      <c r="D14" t="s">
        <v>39</v>
      </c>
      <c r="E14" t="s">
        <v>32</v>
      </c>
      <c r="F14" t="s">
        <v>33</v>
      </c>
      <c r="G14" t="s">
        <v>36</v>
      </c>
    </row>
    <row r="15" spans="1:12" x14ac:dyDescent="0.2">
      <c r="D15" t="s">
        <v>40</v>
      </c>
      <c r="E15">
        <f>COUNTIF(Churn_Modelling!H:H,1)</f>
        <v>5084</v>
      </c>
      <c r="F15">
        <f>COUNTIFS(Churn_Modelling!H:H,1,Churn_Modelling!L:L,1)</f>
        <v>1409</v>
      </c>
      <c r="G15" s="4">
        <f>F15/E15</f>
        <v>0.27714398111723054</v>
      </c>
    </row>
    <row r="16" spans="1:12" x14ac:dyDescent="0.2">
      <c r="D16" t="s">
        <v>43</v>
      </c>
      <c r="E16">
        <f>COUNTIF(Churn_Modelling!H:H,2)</f>
        <v>4590</v>
      </c>
      <c r="F16">
        <f>COUNTIFS(Churn_Modelling!H:H,2,Churn_Modelling!L:L,1)</f>
        <v>348</v>
      </c>
      <c r="G16" s="4">
        <f>F16/E16</f>
        <v>7.5816993464052282E-2</v>
      </c>
    </row>
    <row r="17" spans="4:7" x14ac:dyDescent="0.2">
      <c r="D17" t="s">
        <v>42</v>
      </c>
      <c r="E17">
        <f>COUNTIF(Churn_Modelling!H:H,3)</f>
        <v>266</v>
      </c>
      <c r="F17">
        <f>COUNTIFS(Churn_Modelling!H:H,3,Churn_Modelling!L:L,1)</f>
        <v>220</v>
      </c>
      <c r="G17" s="4">
        <f>F17/E17</f>
        <v>0.82706766917293228</v>
      </c>
    </row>
    <row r="18" spans="4:7" x14ac:dyDescent="0.2">
      <c r="D18" t="s">
        <v>41</v>
      </c>
      <c r="E18">
        <f>COUNTIF(Churn_Modelling!H:H,4)</f>
        <v>60</v>
      </c>
      <c r="F18">
        <f>COUNTIFS(Churn_Modelling!H:H,4,Churn_Modelling!L:L,1)</f>
        <v>60</v>
      </c>
      <c r="G18" s="4">
        <f>F18/E18</f>
        <v>1</v>
      </c>
    </row>
    <row r="20" spans="4:7" x14ac:dyDescent="0.2">
      <c r="D20" t="s">
        <v>44</v>
      </c>
      <c r="E20" t="s">
        <v>45</v>
      </c>
    </row>
    <row r="21" spans="4:7" x14ac:dyDescent="0.2">
      <c r="D21" t="s">
        <v>33</v>
      </c>
      <c r="E21" s="2">
        <f>AVERAGEIF(Churn_Modelling!L:L,1,Churn_Modelling!G:G)</f>
        <v>91108.539337260634</v>
      </c>
    </row>
    <row r="22" spans="4:7" x14ac:dyDescent="0.2">
      <c r="D22" t="s">
        <v>46</v>
      </c>
      <c r="E22" s="2">
        <f>AVERAGEIF(Churn_Modelling!L:L,0,Churn_Modelling!G:G)</f>
        <v>72745.296778851931</v>
      </c>
    </row>
    <row r="24" spans="4:7" x14ac:dyDescent="0.2">
      <c r="D24" t="s">
        <v>47</v>
      </c>
      <c r="E24" t="s">
        <v>48</v>
      </c>
    </row>
    <row r="25" spans="4:7" x14ac:dyDescent="0.2">
      <c r="D25" t="s">
        <v>49</v>
      </c>
      <c r="E25" s="2">
        <f>SUMIFS(Churn_Modelling!R:R,Churn_Modelling!L:L,1)</f>
        <v>80941411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3EC4-DC27-5F41-A3A5-82958D7FD93C}">
  <dimension ref="A2:H8"/>
  <sheetViews>
    <sheetView workbookViewId="0">
      <selection activeCell="P16" sqref="P16"/>
    </sheetView>
  </sheetViews>
  <sheetFormatPr baseColWidth="10" defaultRowHeight="16" x14ac:dyDescent="0.2"/>
  <cols>
    <col min="1" max="1" width="13" bestFit="1" customWidth="1"/>
    <col min="2" max="2" width="15.83203125" bestFit="1" customWidth="1"/>
    <col min="4" max="4" width="13" bestFit="1" customWidth="1"/>
    <col min="5" max="5" width="15.83203125" bestFit="1" customWidth="1"/>
    <col min="7" max="7" width="13" bestFit="1" customWidth="1"/>
    <col min="8" max="8" width="15.83203125" bestFit="1" customWidth="1"/>
  </cols>
  <sheetData>
    <row r="2" spans="1:8" ht="19" x14ac:dyDescent="0.25">
      <c r="A2" s="15"/>
      <c r="D2" s="15"/>
    </row>
    <row r="3" spans="1:8" x14ac:dyDescent="0.2">
      <c r="A3" s="6" t="s">
        <v>69</v>
      </c>
      <c r="B3" t="s">
        <v>57</v>
      </c>
      <c r="D3" s="6" t="s">
        <v>68</v>
      </c>
      <c r="E3" t="s">
        <v>57</v>
      </c>
      <c r="G3" s="6" t="s">
        <v>2</v>
      </c>
      <c r="H3" t="s">
        <v>57</v>
      </c>
    </row>
    <row r="4" spans="1:8" x14ac:dyDescent="0.2">
      <c r="A4" s="7" t="s">
        <v>54</v>
      </c>
      <c r="B4" s="8">
        <v>0.21289537712895376</v>
      </c>
      <c r="D4" s="7" t="s">
        <v>58</v>
      </c>
      <c r="E4" s="8">
        <v>0.21153846153846154</v>
      </c>
      <c r="G4" s="7" t="s">
        <v>12</v>
      </c>
      <c r="H4" s="8">
        <v>0.16154766653370561</v>
      </c>
    </row>
    <row r="5" spans="1:8" x14ac:dyDescent="0.2">
      <c r="A5" s="7" t="s">
        <v>55</v>
      </c>
      <c r="B5" s="8">
        <v>0.20063164893617022</v>
      </c>
      <c r="D5" s="7" t="s">
        <v>59</v>
      </c>
      <c r="E5" s="8">
        <v>0.20764119601328904</v>
      </c>
      <c r="G5" s="7" t="s">
        <v>16</v>
      </c>
      <c r="H5" s="8">
        <v>0.32443204463929853</v>
      </c>
    </row>
    <row r="6" spans="1:8" x14ac:dyDescent="0.2">
      <c r="A6" s="7" t="s">
        <v>56</v>
      </c>
      <c r="B6" s="8">
        <v>0.20512820512820512</v>
      </c>
      <c r="D6" s="7" t="s">
        <v>60</v>
      </c>
      <c r="E6" s="8">
        <v>0.18874172185430463</v>
      </c>
      <c r="G6" s="7" t="s">
        <v>14</v>
      </c>
      <c r="H6" s="8">
        <v>0.16673395236172789</v>
      </c>
    </row>
    <row r="7" spans="1:8" x14ac:dyDescent="0.2">
      <c r="A7" s="7" t="s">
        <v>53</v>
      </c>
      <c r="B7" s="8">
        <v>0.20369999999999999</v>
      </c>
      <c r="D7" s="7" t="s">
        <v>61</v>
      </c>
      <c r="E7" s="8">
        <v>0.2130257801899593</v>
      </c>
      <c r="G7" s="7" t="s">
        <v>53</v>
      </c>
      <c r="H7" s="8">
        <v>0.20369999999999999</v>
      </c>
    </row>
    <row r="8" spans="1:8" x14ac:dyDescent="0.2">
      <c r="D8" s="7" t="s">
        <v>53</v>
      </c>
      <c r="E8" s="8">
        <v>0.20369999999999999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DC26-D529-0E4A-8D03-5B43E1D1B84A}">
  <dimension ref="A1:O52"/>
  <sheetViews>
    <sheetView showGridLines="0" zoomScale="66" workbookViewId="0">
      <selection activeCell="S35" sqref="S35"/>
    </sheetView>
  </sheetViews>
  <sheetFormatPr baseColWidth="10" defaultRowHeight="16" x14ac:dyDescent="0.2"/>
  <cols>
    <col min="1" max="1" width="13.33203125" bestFit="1" customWidth="1"/>
  </cols>
  <sheetData>
    <row r="1" spans="1:15" ht="37" customHeight="1" x14ac:dyDescent="0.2">
      <c r="A1" s="18" t="s">
        <v>62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5" ht="14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5" x14ac:dyDescent="0.2">
      <c r="A4" s="9"/>
      <c r="B4" s="9"/>
      <c r="C4" s="9"/>
      <c r="E4" s="9"/>
      <c r="F4" s="9"/>
      <c r="G4" s="9"/>
      <c r="I4" s="9"/>
      <c r="J4" s="9"/>
      <c r="K4" s="9"/>
      <c r="M4" s="10"/>
      <c r="N4" s="10"/>
      <c r="O4" s="10"/>
    </row>
    <row r="5" spans="1:15" ht="24" x14ac:dyDescent="0.3">
      <c r="A5" s="12" t="s">
        <v>63</v>
      </c>
      <c r="B5" s="9"/>
      <c r="C5" s="9"/>
      <c r="E5" s="12" t="s">
        <v>64</v>
      </c>
      <c r="F5" s="9"/>
      <c r="G5" s="9"/>
      <c r="I5" s="12" t="s">
        <v>65</v>
      </c>
      <c r="J5" s="9"/>
      <c r="K5" s="9"/>
      <c r="M5" s="12" t="s">
        <v>67</v>
      </c>
      <c r="N5" s="10"/>
      <c r="O5" s="10"/>
    </row>
    <row r="6" spans="1:15" ht="31" x14ac:dyDescent="0.35">
      <c r="A6" s="11">
        <v>0.20369999999999999</v>
      </c>
      <c r="B6" s="9"/>
      <c r="C6" s="9"/>
      <c r="E6" s="13">
        <v>2037</v>
      </c>
      <c r="F6" s="9"/>
      <c r="G6" s="9"/>
      <c r="I6" s="14" t="s">
        <v>66</v>
      </c>
      <c r="J6" s="9"/>
      <c r="K6" s="9"/>
      <c r="M6" s="14" t="s">
        <v>16</v>
      </c>
      <c r="N6" s="10"/>
      <c r="O6" s="10"/>
    </row>
    <row r="7" spans="1:15" x14ac:dyDescent="0.2">
      <c r="A7" s="9"/>
      <c r="B7" s="9"/>
      <c r="C7" s="9"/>
      <c r="E7" s="9"/>
      <c r="F7" s="9"/>
      <c r="G7" s="9"/>
      <c r="I7" s="9"/>
      <c r="J7" s="9"/>
      <c r="K7" s="9"/>
      <c r="M7" s="9"/>
      <c r="N7" s="9"/>
      <c r="O7" s="9"/>
    </row>
    <row r="46" spans="1:14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31" x14ac:dyDescent="0.35">
      <c r="A47" s="17" t="s">
        <v>70</v>
      </c>
      <c r="B47" s="17"/>
      <c r="C47" s="17"/>
      <c r="D47" s="17"/>
      <c r="E47" s="17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31" x14ac:dyDescent="0.35">
      <c r="A48" s="17" t="s">
        <v>71</v>
      </c>
      <c r="B48" s="17"/>
      <c r="C48" s="17"/>
      <c r="D48" s="17"/>
      <c r="E48" s="17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31" x14ac:dyDescent="0.35">
      <c r="A49" s="17" t="s">
        <v>72</v>
      </c>
      <c r="B49" s="17"/>
      <c r="C49" s="17"/>
      <c r="D49" s="17"/>
      <c r="E49" s="17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31" x14ac:dyDescent="0.35">
      <c r="A50" s="17" t="s">
        <v>73</v>
      </c>
      <c r="B50" s="17"/>
      <c r="C50" s="17"/>
      <c r="D50" s="17"/>
      <c r="E50" s="17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31" x14ac:dyDescent="0.35">
      <c r="A51" s="17" t="s">
        <v>74</v>
      </c>
      <c r="B51" s="17"/>
      <c r="C51" s="17"/>
      <c r="D51" s="17"/>
      <c r="E51" s="17"/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</sheetData>
  <mergeCells count="1">
    <mergeCell ref="A1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3865-0785-3D4C-94C2-690D13807305}">
  <dimension ref="A1:V2764"/>
  <sheetViews>
    <sheetView topLeftCell="A23" workbookViewId="0">
      <selection activeCell="J31" sqref="J31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75</v>
      </c>
    </row>
    <row r="2" spans="1:22" x14ac:dyDescent="0.2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 s="2">
        <v>0</v>
      </c>
      <c r="H2">
        <v>1</v>
      </c>
      <c r="I2">
        <v>1</v>
      </c>
      <c r="J2">
        <v>1</v>
      </c>
      <c r="K2" s="1">
        <v>101348.88</v>
      </c>
      <c r="L2">
        <v>1</v>
      </c>
      <c r="M2">
        <v>25</v>
      </c>
      <c r="N2">
        <v>644</v>
      </c>
      <c r="O2">
        <v>4</v>
      </c>
      <c r="P2">
        <v>67</v>
      </c>
      <c r="Q2">
        <v>0.16</v>
      </c>
      <c r="R2">
        <v>16100</v>
      </c>
      <c r="S2" t="s">
        <v>55</v>
      </c>
      <c r="T2" t="s">
        <v>58</v>
      </c>
      <c r="U2" t="s">
        <v>50</v>
      </c>
      <c r="V2">
        <v>6</v>
      </c>
    </row>
    <row r="3" spans="1:22" x14ac:dyDescent="0.2">
      <c r="A3">
        <v>15701354</v>
      </c>
      <c r="B3">
        <v>699</v>
      </c>
      <c r="C3" t="s">
        <v>12</v>
      </c>
      <c r="D3" t="s">
        <v>13</v>
      </c>
      <c r="E3">
        <v>39</v>
      </c>
      <c r="F3">
        <v>1</v>
      </c>
      <c r="G3" s="2">
        <v>0</v>
      </c>
      <c r="H3">
        <v>2</v>
      </c>
      <c r="I3">
        <v>0</v>
      </c>
      <c r="J3">
        <v>0</v>
      </c>
      <c r="K3" s="1">
        <v>93826.63</v>
      </c>
      <c r="L3">
        <v>0</v>
      </c>
      <c r="M3">
        <v>22</v>
      </c>
      <c r="N3">
        <v>3734</v>
      </c>
      <c r="O3">
        <v>8</v>
      </c>
      <c r="P3">
        <v>60</v>
      </c>
      <c r="Q3">
        <v>0.36363636363636365</v>
      </c>
      <c r="R3">
        <v>82148</v>
      </c>
      <c r="S3" t="s">
        <v>56</v>
      </c>
      <c r="T3" t="s">
        <v>58</v>
      </c>
      <c r="U3" t="s">
        <v>51</v>
      </c>
      <c r="V3">
        <v>7</v>
      </c>
    </row>
    <row r="4" spans="1:22" x14ac:dyDescent="0.2">
      <c r="A4">
        <v>15737173</v>
      </c>
      <c r="B4">
        <v>497</v>
      </c>
      <c r="C4" t="s">
        <v>14</v>
      </c>
      <c r="D4" t="s">
        <v>15</v>
      </c>
      <c r="E4">
        <v>24</v>
      </c>
      <c r="F4">
        <v>3</v>
      </c>
      <c r="G4" s="2">
        <v>0</v>
      </c>
      <c r="H4">
        <v>2</v>
      </c>
      <c r="I4">
        <v>1</v>
      </c>
      <c r="J4">
        <v>0</v>
      </c>
      <c r="K4" s="1">
        <v>76390.009999999995</v>
      </c>
      <c r="L4">
        <v>0</v>
      </c>
      <c r="M4">
        <v>1</v>
      </c>
      <c r="N4">
        <v>3022</v>
      </c>
      <c r="O4">
        <v>1</v>
      </c>
      <c r="P4">
        <v>145</v>
      </c>
      <c r="Q4">
        <v>1</v>
      </c>
      <c r="R4">
        <v>3022</v>
      </c>
      <c r="S4" t="s">
        <v>55</v>
      </c>
      <c r="T4" t="s">
        <v>59</v>
      </c>
      <c r="U4" t="s">
        <v>50</v>
      </c>
      <c r="V4">
        <v>6</v>
      </c>
    </row>
    <row r="5" spans="1:22" x14ac:dyDescent="0.2">
      <c r="A5">
        <v>15632264</v>
      </c>
      <c r="B5">
        <v>476</v>
      </c>
      <c r="C5" t="s">
        <v>12</v>
      </c>
      <c r="D5" t="s">
        <v>13</v>
      </c>
      <c r="E5">
        <v>34</v>
      </c>
      <c r="F5">
        <v>10</v>
      </c>
      <c r="G5" s="2">
        <v>0</v>
      </c>
      <c r="H5">
        <v>2</v>
      </c>
      <c r="I5">
        <v>1</v>
      </c>
      <c r="J5">
        <v>0</v>
      </c>
      <c r="K5" s="1">
        <v>26260.98</v>
      </c>
      <c r="L5">
        <v>0</v>
      </c>
      <c r="M5">
        <v>12</v>
      </c>
      <c r="N5">
        <v>3497</v>
      </c>
      <c r="O5">
        <v>2</v>
      </c>
      <c r="P5">
        <v>93</v>
      </c>
      <c r="Q5">
        <v>0.16666666666666666</v>
      </c>
      <c r="R5">
        <v>41964</v>
      </c>
      <c r="S5" t="s">
        <v>56</v>
      </c>
      <c r="T5" t="s">
        <v>61</v>
      </c>
      <c r="U5" t="s">
        <v>50</v>
      </c>
      <c r="V5">
        <v>6</v>
      </c>
    </row>
    <row r="6" spans="1:22" x14ac:dyDescent="0.2">
      <c r="A6">
        <v>15691483</v>
      </c>
      <c r="B6">
        <v>549</v>
      </c>
      <c r="C6" t="s">
        <v>12</v>
      </c>
      <c r="D6" t="s">
        <v>13</v>
      </c>
      <c r="E6">
        <v>25</v>
      </c>
      <c r="F6">
        <v>5</v>
      </c>
      <c r="G6" s="2">
        <v>0</v>
      </c>
      <c r="H6">
        <v>2</v>
      </c>
      <c r="I6">
        <v>0</v>
      </c>
      <c r="J6">
        <v>0</v>
      </c>
      <c r="K6" s="1">
        <v>190857.79</v>
      </c>
      <c r="L6">
        <v>0</v>
      </c>
      <c r="M6">
        <v>2</v>
      </c>
      <c r="N6">
        <v>4031</v>
      </c>
      <c r="O6">
        <v>3</v>
      </c>
      <c r="P6">
        <v>26</v>
      </c>
      <c r="Q6">
        <v>1</v>
      </c>
      <c r="R6">
        <v>8062</v>
      </c>
      <c r="S6" t="s">
        <v>56</v>
      </c>
      <c r="T6" t="s">
        <v>59</v>
      </c>
      <c r="U6" t="s">
        <v>52</v>
      </c>
      <c r="V6">
        <v>6</v>
      </c>
    </row>
    <row r="7" spans="1:22" x14ac:dyDescent="0.2">
      <c r="A7">
        <v>15737452</v>
      </c>
      <c r="B7">
        <v>653</v>
      </c>
      <c r="C7" t="s">
        <v>16</v>
      </c>
      <c r="D7" t="s">
        <v>15</v>
      </c>
      <c r="E7">
        <v>58</v>
      </c>
      <c r="F7">
        <v>1</v>
      </c>
      <c r="G7" s="2">
        <v>132602.88</v>
      </c>
      <c r="H7">
        <v>1</v>
      </c>
      <c r="I7">
        <v>1</v>
      </c>
      <c r="J7">
        <v>0</v>
      </c>
      <c r="K7" s="1">
        <v>5097.67</v>
      </c>
      <c r="L7">
        <v>1</v>
      </c>
      <c r="M7">
        <v>25</v>
      </c>
      <c r="N7">
        <v>3391</v>
      </c>
      <c r="O7">
        <v>5</v>
      </c>
      <c r="P7">
        <v>167</v>
      </c>
      <c r="Q7">
        <v>0.2</v>
      </c>
      <c r="R7">
        <v>84775</v>
      </c>
      <c r="S7" t="s">
        <v>54</v>
      </c>
      <c r="T7" t="s">
        <v>58</v>
      </c>
      <c r="U7" t="s">
        <v>50</v>
      </c>
      <c r="V7">
        <v>7</v>
      </c>
    </row>
    <row r="8" spans="1:22" x14ac:dyDescent="0.2">
      <c r="A8">
        <v>15661507</v>
      </c>
      <c r="B8">
        <v>587</v>
      </c>
      <c r="C8" t="s">
        <v>14</v>
      </c>
      <c r="D8" t="s">
        <v>15</v>
      </c>
      <c r="E8">
        <v>45</v>
      </c>
      <c r="F8">
        <v>6</v>
      </c>
      <c r="G8" s="2">
        <v>0</v>
      </c>
      <c r="H8">
        <v>1</v>
      </c>
      <c r="I8">
        <v>0</v>
      </c>
      <c r="J8">
        <v>0</v>
      </c>
      <c r="K8" s="1">
        <v>158684.81</v>
      </c>
      <c r="L8">
        <v>0</v>
      </c>
      <c r="M8">
        <v>19</v>
      </c>
      <c r="N8">
        <v>4289</v>
      </c>
      <c r="O8">
        <v>9</v>
      </c>
      <c r="P8">
        <v>33</v>
      </c>
      <c r="Q8">
        <v>0.47368421052631576</v>
      </c>
      <c r="R8">
        <v>81491</v>
      </c>
      <c r="S8" t="s">
        <v>55</v>
      </c>
      <c r="T8" t="s">
        <v>60</v>
      </c>
      <c r="U8" t="s">
        <v>51</v>
      </c>
      <c r="V8">
        <v>8</v>
      </c>
    </row>
    <row r="9" spans="1:22" x14ac:dyDescent="0.2">
      <c r="A9">
        <v>15597945</v>
      </c>
      <c r="B9">
        <v>636</v>
      </c>
      <c r="C9" t="s">
        <v>14</v>
      </c>
      <c r="D9" t="s">
        <v>13</v>
      </c>
      <c r="E9">
        <v>32</v>
      </c>
      <c r="F9">
        <v>8</v>
      </c>
      <c r="G9" s="2">
        <v>0</v>
      </c>
      <c r="H9">
        <v>2</v>
      </c>
      <c r="I9">
        <v>1</v>
      </c>
      <c r="J9">
        <v>0</v>
      </c>
      <c r="K9" s="1">
        <v>138555.46</v>
      </c>
      <c r="L9">
        <v>0</v>
      </c>
      <c r="M9">
        <v>26</v>
      </c>
      <c r="N9">
        <v>2694</v>
      </c>
      <c r="O9">
        <v>1</v>
      </c>
      <c r="P9">
        <v>97</v>
      </c>
      <c r="Q9">
        <v>3.8461538461538464E-2</v>
      </c>
      <c r="R9">
        <v>70044</v>
      </c>
      <c r="S9" t="s">
        <v>55</v>
      </c>
      <c r="T9" t="s">
        <v>60</v>
      </c>
      <c r="U9" t="s">
        <v>50</v>
      </c>
      <c r="V9">
        <v>6</v>
      </c>
    </row>
    <row r="10" spans="1:22" x14ac:dyDescent="0.2">
      <c r="A10">
        <v>15699309</v>
      </c>
      <c r="B10">
        <v>510</v>
      </c>
      <c r="C10" t="s">
        <v>14</v>
      </c>
      <c r="D10" t="s">
        <v>13</v>
      </c>
      <c r="E10">
        <v>38</v>
      </c>
      <c r="F10">
        <v>4</v>
      </c>
      <c r="G10" s="2">
        <v>0</v>
      </c>
      <c r="H10">
        <v>1</v>
      </c>
      <c r="I10">
        <v>1</v>
      </c>
      <c r="J10">
        <v>0</v>
      </c>
      <c r="K10" s="1">
        <v>118913.53</v>
      </c>
      <c r="L10">
        <v>1</v>
      </c>
      <c r="M10">
        <v>1</v>
      </c>
      <c r="N10">
        <v>4118</v>
      </c>
      <c r="O10">
        <v>6</v>
      </c>
      <c r="P10">
        <v>2</v>
      </c>
      <c r="Q10">
        <v>1</v>
      </c>
      <c r="R10">
        <v>4118</v>
      </c>
      <c r="S10" t="s">
        <v>54</v>
      </c>
      <c r="T10" t="s">
        <v>59</v>
      </c>
      <c r="U10" t="s">
        <v>52</v>
      </c>
      <c r="V10">
        <v>8</v>
      </c>
    </row>
    <row r="11" spans="1:22" x14ac:dyDescent="0.2">
      <c r="A11">
        <v>15700772</v>
      </c>
      <c r="B11">
        <v>571</v>
      </c>
      <c r="C11" t="s">
        <v>12</v>
      </c>
      <c r="D11" t="s">
        <v>15</v>
      </c>
      <c r="E11">
        <v>44</v>
      </c>
      <c r="F11">
        <v>9</v>
      </c>
      <c r="G11" s="2">
        <v>0</v>
      </c>
      <c r="H11">
        <v>2</v>
      </c>
      <c r="I11">
        <v>0</v>
      </c>
      <c r="J11">
        <v>0</v>
      </c>
      <c r="K11" s="1">
        <v>38433.35</v>
      </c>
      <c r="L11">
        <v>0</v>
      </c>
      <c r="M11">
        <v>23</v>
      </c>
      <c r="N11">
        <v>1436</v>
      </c>
      <c r="O11">
        <v>10</v>
      </c>
      <c r="P11">
        <v>84</v>
      </c>
      <c r="Q11">
        <v>0.43478260869565216</v>
      </c>
      <c r="R11">
        <v>33028</v>
      </c>
      <c r="S11" t="s">
        <v>55</v>
      </c>
      <c r="T11" t="s">
        <v>61</v>
      </c>
      <c r="U11" t="s">
        <v>50</v>
      </c>
      <c r="V11">
        <v>6</v>
      </c>
    </row>
    <row r="12" spans="1:22" x14ac:dyDescent="0.2">
      <c r="A12">
        <v>15589475</v>
      </c>
      <c r="B12">
        <v>591</v>
      </c>
      <c r="C12" t="s">
        <v>14</v>
      </c>
      <c r="D12" t="s">
        <v>13</v>
      </c>
      <c r="E12">
        <v>39</v>
      </c>
      <c r="F12">
        <v>3</v>
      </c>
      <c r="G12" s="2">
        <v>0</v>
      </c>
      <c r="H12">
        <v>3</v>
      </c>
      <c r="I12">
        <v>1</v>
      </c>
      <c r="J12">
        <v>0</v>
      </c>
      <c r="K12" s="1">
        <v>140469.38</v>
      </c>
      <c r="L12">
        <v>1</v>
      </c>
      <c r="M12">
        <v>28</v>
      </c>
      <c r="N12">
        <v>2705</v>
      </c>
      <c r="O12">
        <v>7</v>
      </c>
      <c r="P12">
        <v>120</v>
      </c>
      <c r="Q12">
        <v>0.25</v>
      </c>
      <c r="R12">
        <v>75740</v>
      </c>
      <c r="S12" t="s">
        <v>55</v>
      </c>
      <c r="T12" t="s">
        <v>59</v>
      </c>
      <c r="U12" t="s">
        <v>50</v>
      </c>
      <c r="V12">
        <v>6</v>
      </c>
    </row>
    <row r="13" spans="1:22" x14ac:dyDescent="0.2">
      <c r="A13">
        <v>15794171</v>
      </c>
      <c r="B13">
        <v>475</v>
      </c>
      <c r="C13" t="s">
        <v>12</v>
      </c>
      <c r="D13" t="s">
        <v>13</v>
      </c>
      <c r="E13">
        <v>45</v>
      </c>
      <c r="F13">
        <v>0</v>
      </c>
      <c r="G13" s="2">
        <v>134264.04</v>
      </c>
      <c r="H13">
        <v>1</v>
      </c>
      <c r="I13">
        <v>1</v>
      </c>
      <c r="J13">
        <v>0</v>
      </c>
      <c r="K13" s="1">
        <v>27822.99</v>
      </c>
      <c r="L13">
        <v>1</v>
      </c>
      <c r="M13">
        <v>12</v>
      </c>
      <c r="N13">
        <v>2278</v>
      </c>
      <c r="O13">
        <v>9</v>
      </c>
      <c r="P13">
        <v>99</v>
      </c>
      <c r="Q13">
        <v>0.75</v>
      </c>
      <c r="R13">
        <v>27336</v>
      </c>
      <c r="S13" t="s">
        <v>55</v>
      </c>
      <c r="T13" t="s">
        <v>58</v>
      </c>
      <c r="U13" t="s">
        <v>50</v>
      </c>
      <c r="V13">
        <v>6</v>
      </c>
    </row>
    <row r="14" spans="1:22" x14ac:dyDescent="0.2">
      <c r="A14">
        <v>15619360</v>
      </c>
      <c r="B14">
        <v>472</v>
      </c>
      <c r="C14" t="s">
        <v>14</v>
      </c>
      <c r="D14" t="s">
        <v>15</v>
      </c>
      <c r="E14">
        <v>40</v>
      </c>
      <c r="F14">
        <v>4</v>
      </c>
      <c r="G14" s="2">
        <v>0</v>
      </c>
      <c r="H14">
        <v>1</v>
      </c>
      <c r="I14">
        <v>1</v>
      </c>
      <c r="J14">
        <v>0</v>
      </c>
      <c r="K14" s="1">
        <v>70154.22</v>
      </c>
      <c r="L14">
        <v>0</v>
      </c>
      <c r="M14">
        <v>6</v>
      </c>
      <c r="N14">
        <v>4082</v>
      </c>
      <c r="O14">
        <v>4</v>
      </c>
      <c r="P14">
        <v>96</v>
      </c>
      <c r="Q14">
        <v>0.66666666666666663</v>
      </c>
      <c r="R14">
        <v>24492</v>
      </c>
      <c r="S14" t="s">
        <v>56</v>
      </c>
      <c r="T14" t="s">
        <v>59</v>
      </c>
      <c r="U14" t="s">
        <v>50</v>
      </c>
      <c r="V14">
        <v>8</v>
      </c>
    </row>
    <row r="15" spans="1:22" x14ac:dyDescent="0.2">
      <c r="A15">
        <v>15738148</v>
      </c>
      <c r="B15">
        <v>465</v>
      </c>
      <c r="C15" t="s">
        <v>12</v>
      </c>
      <c r="D15" t="s">
        <v>13</v>
      </c>
      <c r="E15">
        <v>51</v>
      </c>
      <c r="F15">
        <v>8</v>
      </c>
      <c r="G15" s="2">
        <v>122522.32</v>
      </c>
      <c r="H15">
        <v>1</v>
      </c>
      <c r="I15">
        <v>0</v>
      </c>
      <c r="J15">
        <v>0</v>
      </c>
      <c r="K15" s="1">
        <v>181297.65</v>
      </c>
      <c r="L15">
        <v>1</v>
      </c>
      <c r="M15">
        <v>9</v>
      </c>
      <c r="N15">
        <v>3810</v>
      </c>
      <c r="O15">
        <v>4</v>
      </c>
      <c r="P15">
        <v>80</v>
      </c>
      <c r="Q15">
        <v>0.44444444444444442</v>
      </c>
      <c r="R15">
        <v>34290</v>
      </c>
      <c r="S15" t="s">
        <v>56</v>
      </c>
      <c r="T15" t="s">
        <v>60</v>
      </c>
      <c r="U15" t="s">
        <v>50</v>
      </c>
      <c r="V15">
        <v>6</v>
      </c>
    </row>
    <row r="16" spans="1:22" x14ac:dyDescent="0.2">
      <c r="A16">
        <v>15755196</v>
      </c>
      <c r="B16">
        <v>834</v>
      </c>
      <c r="C16" t="s">
        <v>12</v>
      </c>
      <c r="D16" t="s">
        <v>13</v>
      </c>
      <c r="E16">
        <v>49</v>
      </c>
      <c r="F16">
        <v>2</v>
      </c>
      <c r="G16" s="2">
        <v>131394.56</v>
      </c>
      <c r="H16">
        <v>1</v>
      </c>
      <c r="I16">
        <v>0</v>
      </c>
      <c r="J16">
        <v>0</v>
      </c>
      <c r="K16" s="1">
        <v>194365.76</v>
      </c>
      <c r="L16">
        <v>1</v>
      </c>
      <c r="M16">
        <v>30</v>
      </c>
      <c r="N16">
        <v>4218</v>
      </c>
      <c r="O16">
        <v>10</v>
      </c>
      <c r="P16">
        <v>161</v>
      </c>
      <c r="Q16">
        <v>0.33333333333333331</v>
      </c>
      <c r="R16">
        <v>126540</v>
      </c>
      <c r="S16" t="s">
        <v>54</v>
      </c>
      <c r="T16" t="s">
        <v>58</v>
      </c>
      <c r="U16" t="s">
        <v>50</v>
      </c>
      <c r="V16">
        <v>7</v>
      </c>
    </row>
    <row r="17" spans="1:22" x14ac:dyDescent="0.2">
      <c r="A17">
        <v>15683553</v>
      </c>
      <c r="B17">
        <v>788</v>
      </c>
      <c r="C17" t="s">
        <v>12</v>
      </c>
      <c r="D17" t="s">
        <v>13</v>
      </c>
      <c r="E17">
        <v>33</v>
      </c>
      <c r="F17">
        <v>5</v>
      </c>
      <c r="G17" s="2">
        <v>0</v>
      </c>
      <c r="H17">
        <v>2</v>
      </c>
      <c r="I17">
        <v>0</v>
      </c>
      <c r="J17">
        <v>0</v>
      </c>
      <c r="K17" s="1">
        <v>116978.19</v>
      </c>
      <c r="L17">
        <v>0</v>
      </c>
      <c r="M17">
        <v>3</v>
      </c>
      <c r="N17">
        <v>1097</v>
      </c>
      <c r="O17">
        <v>9</v>
      </c>
      <c r="P17">
        <v>1</v>
      </c>
      <c r="Q17">
        <v>1</v>
      </c>
      <c r="R17">
        <v>3291</v>
      </c>
      <c r="S17" t="s">
        <v>55</v>
      </c>
      <c r="T17" t="s">
        <v>59</v>
      </c>
      <c r="U17" t="s">
        <v>52</v>
      </c>
      <c r="V17">
        <v>6</v>
      </c>
    </row>
    <row r="18" spans="1:22" x14ac:dyDescent="0.2">
      <c r="A18">
        <v>15569590</v>
      </c>
      <c r="B18">
        <v>601</v>
      </c>
      <c r="C18" t="s">
        <v>16</v>
      </c>
      <c r="D18" t="s">
        <v>15</v>
      </c>
      <c r="E18">
        <v>42</v>
      </c>
      <c r="F18">
        <v>1</v>
      </c>
      <c r="G18" s="2">
        <v>98495.72</v>
      </c>
      <c r="H18">
        <v>1</v>
      </c>
      <c r="I18">
        <v>1</v>
      </c>
      <c r="J18">
        <v>0</v>
      </c>
      <c r="K18" s="1">
        <v>40014.76</v>
      </c>
      <c r="L18">
        <v>1</v>
      </c>
      <c r="M18">
        <v>24</v>
      </c>
      <c r="N18">
        <v>4658</v>
      </c>
      <c r="O18">
        <v>8</v>
      </c>
      <c r="P18">
        <v>23</v>
      </c>
      <c r="Q18">
        <v>0.33333333333333331</v>
      </c>
      <c r="R18">
        <v>111792</v>
      </c>
      <c r="S18" t="s">
        <v>54</v>
      </c>
      <c r="T18" t="s">
        <v>58</v>
      </c>
      <c r="U18" t="s">
        <v>52</v>
      </c>
      <c r="V18">
        <v>6</v>
      </c>
    </row>
    <row r="19" spans="1:22" x14ac:dyDescent="0.2">
      <c r="A19">
        <v>15647091</v>
      </c>
      <c r="B19">
        <v>725</v>
      </c>
      <c r="C19" t="s">
        <v>16</v>
      </c>
      <c r="D19" t="s">
        <v>15</v>
      </c>
      <c r="E19">
        <v>19</v>
      </c>
      <c r="F19">
        <v>0</v>
      </c>
      <c r="G19" s="2">
        <v>75888.2</v>
      </c>
      <c r="H19">
        <v>1</v>
      </c>
      <c r="I19">
        <v>0</v>
      </c>
      <c r="J19">
        <v>0</v>
      </c>
      <c r="K19" s="1">
        <v>45613.75</v>
      </c>
      <c r="L19">
        <v>0</v>
      </c>
      <c r="M19">
        <v>2</v>
      </c>
      <c r="N19">
        <v>1581</v>
      </c>
      <c r="O19">
        <v>0</v>
      </c>
      <c r="P19">
        <v>111</v>
      </c>
      <c r="Q19">
        <v>0</v>
      </c>
      <c r="R19">
        <v>3162</v>
      </c>
      <c r="S19" t="s">
        <v>55</v>
      </c>
      <c r="T19" t="s">
        <v>58</v>
      </c>
      <c r="U19" t="s">
        <v>50</v>
      </c>
      <c r="V19">
        <v>6</v>
      </c>
    </row>
    <row r="20" spans="1:22" x14ac:dyDescent="0.2">
      <c r="A20">
        <v>15623944</v>
      </c>
      <c r="B20">
        <v>511</v>
      </c>
      <c r="C20" t="s">
        <v>14</v>
      </c>
      <c r="D20" t="s">
        <v>13</v>
      </c>
      <c r="E20">
        <v>66</v>
      </c>
      <c r="F20">
        <v>4</v>
      </c>
      <c r="G20" s="2">
        <v>0</v>
      </c>
      <c r="H20">
        <v>1</v>
      </c>
      <c r="I20">
        <v>1</v>
      </c>
      <c r="J20">
        <v>0</v>
      </c>
      <c r="K20" s="1">
        <v>1643.11</v>
      </c>
      <c r="L20">
        <v>1</v>
      </c>
      <c r="M20">
        <v>27</v>
      </c>
      <c r="N20">
        <v>1171</v>
      </c>
      <c r="O20">
        <v>5</v>
      </c>
      <c r="P20">
        <v>118</v>
      </c>
      <c r="Q20">
        <v>0.18518518518518517</v>
      </c>
      <c r="R20">
        <v>31617</v>
      </c>
      <c r="S20" t="s">
        <v>54</v>
      </c>
      <c r="T20" t="s">
        <v>59</v>
      </c>
      <c r="U20" t="s">
        <v>50</v>
      </c>
      <c r="V20">
        <v>9</v>
      </c>
    </row>
    <row r="21" spans="1:22" x14ac:dyDescent="0.2">
      <c r="A21">
        <v>15696061</v>
      </c>
      <c r="B21">
        <v>581</v>
      </c>
      <c r="C21" t="s">
        <v>16</v>
      </c>
      <c r="D21" t="s">
        <v>13</v>
      </c>
      <c r="E21">
        <v>34</v>
      </c>
      <c r="F21">
        <v>1</v>
      </c>
      <c r="G21" s="2">
        <v>101633.04</v>
      </c>
      <c r="H21">
        <v>1</v>
      </c>
      <c r="I21">
        <v>1</v>
      </c>
      <c r="J21">
        <v>0</v>
      </c>
      <c r="K21" s="1">
        <v>110431.51</v>
      </c>
      <c r="L21">
        <v>0</v>
      </c>
      <c r="M21">
        <v>27</v>
      </c>
      <c r="N21">
        <v>3848</v>
      </c>
      <c r="O21">
        <v>9</v>
      </c>
      <c r="P21">
        <v>151</v>
      </c>
      <c r="Q21">
        <v>0.33333333333333331</v>
      </c>
      <c r="R21">
        <v>103896</v>
      </c>
      <c r="S21" t="s">
        <v>54</v>
      </c>
      <c r="T21" t="s">
        <v>58</v>
      </c>
      <c r="U21" t="s">
        <v>50</v>
      </c>
      <c r="V21">
        <v>6</v>
      </c>
    </row>
    <row r="22" spans="1:22" x14ac:dyDescent="0.2">
      <c r="A22">
        <v>15620344</v>
      </c>
      <c r="B22">
        <v>813</v>
      </c>
      <c r="C22" t="s">
        <v>12</v>
      </c>
      <c r="D22" t="s">
        <v>15</v>
      </c>
      <c r="E22">
        <v>29</v>
      </c>
      <c r="F22">
        <v>6</v>
      </c>
      <c r="G22" s="2">
        <v>0</v>
      </c>
      <c r="H22">
        <v>1</v>
      </c>
      <c r="I22">
        <v>1</v>
      </c>
      <c r="J22">
        <v>0</v>
      </c>
      <c r="K22" s="1">
        <v>33953.870000000003</v>
      </c>
      <c r="L22">
        <v>0</v>
      </c>
      <c r="M22">
        <v>23</v>
      </c>
      <c r="N22">
        <v>1168</v>
      </c>
      <c r="O22">
        <v>3</v>
      </c>
      <c r="P22">
        <v>150</v>
      </c>
      <c r="Q22">
        <v>0.13043478260869565</v>
      </c>
      <c r="R22">
        <v>26864</v>
      </c>
      <c r="S22" t="s">
        <v>55</v>
      </c>
      <c r="T22" t="s">
        <v>60</v>
      </c>
      <c r="U22" t="s">
        <v>50</v>
      </c>
      <c r="V22">
        <v>8</v>
      </c>
    </row>
    <row r="23" spans="1:22" x14ac:dyDescent="0.2">
      <c r="A23">
        <v>15663706</v>
      </c>
      <c r="B23">
        <v>777</v>
      </c>
      <c r="C23" t="s">
        <v>12</v>
      </c>
      <c r="D23" t="s">
        <v>13</v>
      </c>
      <c r="E23">
        <v>32</v>
      </c>
      <c r="F23">
        <v>2</v>
      </c>
      <c r="G23" s="2">
        <v>0</v>
      </c>
      <c r="H23">
        <v>1</v>
      </c>
      <c r="I23">
        <v>1</v>
      </c>
      <c r="J23">
        <v>0</v>
      </c>
      <c r="K23" s="1">
        <v>136458.19</v>
      </c>
      <c r="L23">
        <v>1</v>
      </c>
      <c r="M23">
        <v>18</v>
      </c>
      <c r="N23">
        <v>856</v>
      </c>
      <c r="O23">
        <v>0</v>
      </c>
      <c r="P23">
        <v>167</v>
      </c>
      <c r="Q23">
        <v>0</v>
      </c>
      <c r="R23">
        <v>15408</v>
      </c>
      <c r="S23" t="s">
        <v>56</v>
      </c>
      <c r="T23" t="s">
        <v>58</v>
      </c>
      <c r="U23" t="s">
        <v>50</v>
      </c>
      <c r="V23">
        <v>9</v>
      </c>
    </row>
    <row r="24" spans="1:22" x14ac:dyDescent="0.2">
      <c r="A24">
        <v>15641732</v>
      </c>
      <c r="B24">
        <v>543</v>
      </c>
      <c r="C24" t="s">
        <v>12</v>
      </c>
      <c r="D24" t="s">
        <v>13</v>
      </c>
      <c r="E24">
        <v>36</v>
      </c>
      <c r="F24">
        <v>3</v>
      </c>
      <c r="G24" s="2">
        <v>0</v>
      </c>
      <c r="H24">
        <v>2</v>
      </c>
      <c r="I24">
        <v>0</v>
      </c>
      <c r="J24">
        <v>0</v>
      </c>
      <c r="K24" s="1">
        <v>26019.59</v>
      </c>
      <c r="L24">
        <v>0</v>
      </c>
      <c r="M24">
        <v>24</v>
      </c>
      <c r="N24">
        <v>2017</v>
      </c>
      <c r="O24">
        <v>3</v>
      </c>
      <c r="P24">
        <v>35</v>
      </c>
      <c r="Q24">
        <v>0.125</v>
      </c>
      <c r="R24">
        <v>48408</v>
      </c>
      <c r="S24" t="s">
        <v>56</v>
      </c>
      <c r="T24" t="s">
        <v>59</v>
      </c>
      <c r="U24" t="s">
        <v>51</v>
      </c>
      <c r="V24">
        <v>6</v>
      </c>
    </row>
    <row r="25" spans="1:22" x14ac:dyDescent="0.2">
      <c r="A25">
        <v>15738751</v>
      </c>
      <c r="B25">
        <v>493</v>
      </c>
      <c r="C25" t="s">
        <v>12</v>
      </c>
      <c r="D25" t="s">
        <v>13</v>
      </c>
      <c r="E25">
        <v>46</v>
      </c>
      <c r="F25">
        <v>4</v>
      </c>
      <c r="G25" s="2">
        <v>0</v>
      </c>
      <c r="H25">
        <v>2</v>
      </c>
      <c r="I25">
        <v>1</v>
      </c>
      <c r="J25">
        <v>0</v>
      </c>
      <c r="K25" s="1">
        <v>1907.66</v>
      </c>
      <c r="L25">
        <v>0</v>
      </c>
      <c r="M25">
        <v>23</v>
      </c>
      <c r="N25">
        <v>3618</v>
      </c>
      <c r="O25">
        <v>8</v>
      </c>
      <c r="P25">
        <v>145</v>
      </c>
      <c r="Q25">
        <v>0.34782608695652173</v>
      </c>
      <c r="R25">
        <v>83214</v>
      </c>
      <c r="S25" t="s">
        <v>55</v>
      </c>
      <c r="T25" t="s">
        <v>59</v>
      </c>
      <c r="U25" t="s">
        <v>50</v>
      </c>
      <c r="V25">
        <v>7</v>
      </c>
    </row>
    <row r="26" spans="1:22" x14ac:dyDescent="0.2">
      <c r="A26">
        <v>15625759</v>
      </c>
      <c r="B26">
        <v>729</v>
      </c>
      <c r="C26" t="s">
        <v>12</v>
      </c>
      <c r="D26" t="s">
        <v>15</v>
      </c>
      <c r="E26">
        <v>30</v>
      </c>
      <c r="F26">
        <v>9</v>
      </c>
      <c r="G26" s="2">
        <v>0</v>
      </c>
      <c r="H26">
        <v>2</v>
      </c>
      <c r="I26">
        <v>1</v>
      </c>
      <c r="J26">
        <v>0</v>
      </c>
      <c r="K26" s="1">
        <v>151869.35</v>
      </c>
      <c r="L26">
        <v>0</v>
      </c>
      <c r="M26">
        <v>19</v>
      </c>
      <c r="N26">
        <v>2477</v>
      </c>
      <c r="O26">
        <v>0</v>
      </c>
      <c r="P26">
        <v>29</v>
      </c>
      <c r="Q26">
        <v>0</v>
      </c>
      <c r="R26">
        <v>47063</v>
      </c>
      <c r="S26" t="s">
        <v>55</v>
      </c>
      <c r="T26" t="s">
        <v>61</v>
      </c>
      <c r="U26" t="s">
        <v>52</v>
      </c>
      <c r="V26">
        <v>6</v>
      </c>
    </row>
    <row r="27" spans="1:22" x14ac:dyDescent="0.2">
      <c r="A27">
        <v>15622897</v>
      </c>
      <c r="B27">
        <v>646</v>
      </c>
      <c r="C27" t="s">
        <v>12</v>
      </c>
      <c r="D27" t="s">
        <v>13</v>
      </c>
      <c r="E27">
        <v>46</v>
      </c>
      <c r="F27">
        <v>4</v>
      </c>
      <c r="G27" s="2">
        <v>0</v>
      </c>
      <c r="H27">
        <v>3</v>
      </c>
      <c r="I27">
        <v>1</v>
      </c>
      <c r="J27">
        <v>0</v>
      </c>
      <c r="K27" s="1">
        <v>93251.42</v>
      </c>
      <c r="L27">
        <v>1</v>
      </c>
      <c r="M27">
        <v>13</v>
      </c>
      <c r="N27">
        <v>2049</v>
      </c>
      <c r="O27">
        <v>8</v>
      </c>
      <c r="P27">
        <v>84</v>
      </c>
      <c r="Q27">
        <v>0.61538461538461542</v>
      </c>
      <c r="R27">
        <v>26637</v>
      </c>
      <c r="S27" t="s">
        <v>56</v>
      </c>
      <c r="T27" t="s">
        <v>59</v>
      </c>
      <c r="U27" t="s">
        <v>50</v>
      </c>
      <c r="V27">
        <v>7</v>
      </c>
    </row>
    <row r="28" spans="1:22" x14ac:dyDescent="0.2">
      <c r="A28">
        <v>15809248</v>
      </c>
      <c r="B28">
        <v>524</v>
      </c>
      <c r="C28" t="s">
        <v>12</v>
      </c>
      <c r="D28" t="s">
        <v>13</v>
      </c>
      <c r="E28">
        <v>36</v>
      </c>
      <c r="F28">
        <v>10</v>
      </c>
      <c r="G28" s="2">
        <v>0</v>
      </c>
      <c r="H28">
        <v>2</v>
      </c>
      <c r="I28">
        <v>1</v>
      </c>
      <c r="J28">
        <v>0</v>
      </c>
      <c r="K28" s="1">
        <v>109614.57</v>
      </c>
      <c r="L28">
        <v>0</v>
      </c>
      <c r="M28">
        <v>7</v>
      </c>
      <c r="N28">
        <v>1847</v>
      </c>
      <c r="O28">
        <v>2</v>
      </c>
      <c r="P28">
        <v>148</v>
      </c>
      <c r="Q28">
        <v>0.2857142857142857</v>
      </c>
      <c r="R28">
        <v>12929</v>
      </c>
      <c r="S28" t="s">
        <v>55</v>
      </c>
      <c r="T28" t="s">
        <v>61</v>
      </c>
      <c r="U28" t="s">
        <v>50</v>
      </c>
      <c r="V28">
        <v>6</v>
      </c>
    </row>
    <row r="29" spans="1:22" x14ac:dyDescent="0.2">
      <c r="A29">
        <v>15604348</v>
      </c>
      <c r="B29">
        <v>710</v>
      </c>
      <c r="C29" t="s">
        <v>14</v>
      </c>
      <c r="D29" t="s">
        <v>15</v>
      </c>
      <c r="E29">
        <v>22</v>
      </c>
      <c r="F29">
        <v>8</v>
      </c>
      <c r="G29" s="2">
        <v>0</v>
      </c>
      <c r="H29">
        <v>2</v>
      </c>
      <c r="I29">
        <v>0</v>
      </c>
      <c r="J29">
        <v>0</v>
      </c>
      <c r="K29" s="1">
        <v>99645.04</v>
      </c>
      <c r="L29">
        <v>0</v>
      </c>
      <c r="M29">
        <v>7</v>
      </c>
      <c r="N29">
        <v>4792</v>
      </c>
      <c r="O29">
        <v>5</v>
      </c>
      <c r="P29">
        <v>79</v>
      </c>
      <c r="Q29">
        <v>0.7142857142857143</v>
      </c>
      <c r="R29">
        <v>33544</v>
      </c>
      <c r="S29" t="s">
        <v>55</v>
      </c>
      <c r="T29" t="s">
        <v>60</v>
      </c>
      <c r="U29" t="s">
        <v>50</v>
      </c>
      <c r="V29">
        <v>6</v>
      </c>
    </row>
    <row r="30" spans="1:22" x14ac:dyDescent="0.2">
      <c r="A30">
        <v>15633059</v>
      </c>
      <c r="B30">
        <v>413</v>
      </c>
      <c r="C30" t="s">
        <v>12</v>
      </c>
      <c r="D30" t="s">
        <v>15</v>
      </c>
      <c r="E30">
        <v>34</v>
      </c>
      <c r="F30">
        <v>9</v>
      </c>
      <c r="G30" s="2">
        <v>0</v>
      </c>
      <c r="H30">
        <v>2</v>
      </c>
      <c r="I30">
        <v>0</v>
      </c>
      <c r="J30">
        <v>0</v>
      </c>
      <c r="K30" s="1">
        <v>6534.18</v>
      </c>
      <c r="L30">
        <v>0</v>
      </c>
      <c r="M30">
        <v>21</v>
      </c>
      <c r="N30">
        <v>1253</v>
      </c>
      <c r="O30">
        <v>2</v>
      </c>
      <c r="P30">
        <v>11</v>
      </c>
      <c r="Q30">
        <v>9.5238095238095233E-2</v>
      </c>
      <c r="R30">
        <v>26313</v>
      </c>
      <c r="S30" t="s">
        <v>55</v>
      </c>
      <c r="T30" t="s">
        <v>61</v>
      </c>
      <c r="U30" t="s">
        <v>52</v>
      </c>
      <c r="V30">
        <v>6</v>
      </c>
    </row>
    <row r="31" spans="1:22" x14ac:dyDescent="0.2">
      <c r="A31">
        <v>15743192</v>
      </c>
      <c r="B31">
        <v>623</v>
      </c>
      <c r="C31" t="s">
        <v>12</v>
      </c>
      <c r="D31" t="s">
        <v>13</v>
      </c>
      <c r="E31">
        <v>44</v>
      </c>
      <c r="F31">
        <v>6</v>
      </c>
      <c r="G31" s="2">
        <v>0</v>
      </c>
      <c r="H31">
        <v>2</v>
      </c>
      <c r="I31">
        <v>0</v>
      </c>
      <c r="J31">
        <v>0</v>
      </c>
      <c r="K31" s="1">
        <v>167162.43</v>
      </c>
      <c r="L31">
        <v>0</v>
      </c>
      <c r="M31">
        <v>9</v>
      </c>
      <c r="N31">
        <v>4865</v>
      </c>
      <c r="O31">
        <v>4</v>
      </c>
      <c r="P31">
        <v>112</v>
      </c>
      <c r="Q31">
        <v>0.44444444444444442</v>
      </c>
      <c r="R31">
        <v>43785</v>
      </c>
      <c r="S31" t="s">
        <v>56</v>
      </c>
      <c r="T31" t="s">
        <v>60</v>
      </c>
      <c r="U31" t="s">
        <v>50</v>
      </c>
      <c r="V31">
        <v>6</v>
      </c>
    </row>
    <row r="32" spans="1:22" x14ac:dyDescent="0.2">
      <c r="A32">
        <v>15776605</v>
      </c>
      <c r="B32">
        <v>528</v>
      </c>
      <c r="C32" t="s">
        <v>14</v>
      </c>
      <c r="D32" t="s">
        <v>15</v>
      </c>
      <c r="E32">
        <v>36</v>
      </c>
      <c r="F32">
        <v>7</v>
      </c>
      <c r="G32" s="2">
        <v>0</v>
      </c>
      <c r="H32">
        <v>2</v>
      </c>
      <c r="I32">
        <v>1</v>
      </c>
      <c r="J32">
        <v>0</v>
      </c>
      <c r="K32" s="1">
        <v>60536.56</v>
      </c>
      <c r="L32">
        <v>0</v>
      </c>
      <c r="M32">
        <v>10</v>
      </c>
      <c r="N32">
        <v>2820</v>
      </c>
      <c r="O32">
        <v>2</v>
      </c>
      <c r="P32">
        <v>48</v>
      </c>
      <c r="Q32">
        <v>0.2</v>
      </c>
      <c r="R32">
        <v>28200</v>
      </c>
      <c r="S32" t="s">
        <v>55</v>
      </c>
      <c r="T32" t="s">
        <v>60</v>
      </c>
      <c r="U32" t="s">
        <v>51</v>
      </c>
      <c r="V32">
        <v>6</v>
      </c>
    </row>
    <row r="33" spans="1:22" x14ac:dyDescent="0.2">
      <c r="A33">
        <v>15804919</v>
      </c>
      <c r="B33">
        <v>670</v>
      </c>
      <c r="C33" t="s">
        <v>14</v>
      </c>
      <c r="D33" t="s">
        <v>13</v>
      </c>
      <c r="E33">
        <v>65</v>
      </c>
      <c r="F33">
        <v>1</v>
      </c>
      <c r="G33" s="2">
        <v>0</v>
      </c>
      <c r="H33">
        <v>1</v>
      </c>
      <c r="I33">
        <v>1</v>
      </c>
      <c r="J33">
        <v>1</v>
      </c>
      <c r="K33" s="1">
        <v>177655.67999999999</v>
      </c>
      <c r="L33">
        <v>1</v>
      </c>
      <c r="M33">
        <v>1</v>
      </c>
      <c r="N33">
        <v>1791</v>
      </c>
      <c r="O33">
        <v>8</v>
      </c>
      <c r="P33">
        <v>36</v>
      </c>
      <c r="Q33">
        <v>1</v>
      </c>
      <c r="R33">
        <v>1791</v>
      </c>
      <c r="S33" t="s">
        <v>55</v>
      </c>
      <c r="T33" t="s">
        <v>58</v>
      </c>
      <c r="U33" t="s">
        <v>51</v>
      </c>
      <c r="V33">
        <v>7</v>
      </c>
    </row>
    <row r="34" spans="1:22" x14ac:dyDescent="0.2">
      <c r="A34">
        <v>15715951</v>
      </c>
      <c r="B34">
        <v>562</v>
      </c>
      <c r="C34" t="s">
        <v>12</v>
      </c>
      <c r="D34" t="s">
        <v>15</v>
      </c>
      <c r="E34">
        <v>42</v>
      </c>
      <c r="F34">
        <v>2</v>
      </c>
      <c r="G34" s="2">
        <v>100238.35</v>
      </c>
      <c r="H34">
        <v>1</v>
      </c>
      <c r="I34">
        <v>0</v>
      </c>
      <c r="J34">
        <v>0</v>
      </c>
      <c r="K34" s="1">
        <v>86797.41</v>
      </c>
      <c r="L34">
        <v>0</v>
      </c>
      <c r="M34">
        <v>10</v>
      </c>
      <c r="N34">
        <v>1072</v>
      </c>
      <c r="O34">
        <v>9</v>
      </c>
      <c r="P34">
        <v>117</v>
      </c>
      <c r="Q34">
        <v>0.9</v>
      </c>
      <c r="R34">
        <v>10720</v>
      </c>
      <c r="S34" t="s">
        <v>55</v>
      </c>
      <c r="T34" t="s">
        <v>58</v>
      </c>
      <c r="U34" t="s">
        <v>50</v>
      </c>
      <c r="V34">
        <v>6</v>
      </c>
    </row>
    <row r="35" spans="1:22" x14ac:dyDescent="0.2">
      <c r="A35">
        <v>15698028</v>
      </c>
      <c r="B35">
        <v>506</v>
      </c>
      <c r="C35" t="s">
        <v>12</v>
      </c>
      <c r="D35" t="s">
        <v>13</v>
      </c>
      <c r="E35">
        <v>41</v>
      </c>
      <c r="F35">
        <v>1</v>
      </c>
      <c r="G35" s="2">
        <v>0</v>
      </c>
      <c r="H35">
        <v>2</v>
      </c>
      <c r="I35">
        <v>1</v>
      </c>
      <c r="J35">
        <v>0</v>
      </c>
      <c r="K35" s="1">
        <v>31766.3</v>
      </c>
      <c r="L35">
        <v>0</v>
      </c>
      <c r="M35">
        <v>26</v>
      </c>
      <c r="N35">
        <v>262</v>
      </c>
      <c r="O35">
        <v>10</v>
      </c>
      <c r="P35">
        <v>117</v>
      </c>
      <c r="Q35">
        <v>0.38461538461538464</v>
      </c>
      <c r="R35">
        <v>6812</v>
      </c>
      <c r="S35" t="s">
        <v>55</v>
      </c>
      <c r="T35" t="s">
        <v>58</v>
      </c>
      <c r="U35" t="s">
        <v>50</v>
      </c>
      <c r="V35">
        <v>7</v>
      </c>
    </row>
    <row r="36" spans="1:22" x14ac:dyDescent="0.2">
      <c r="A36">
        <v>15690673</v>
      </c>
      <c r="B36">
        <v>656</v>
      </c>
      <c r="C36" t="s">
        <v>12</v>
      </c>
      <c r="D36" t="s">
        <v>13</v>
      </c>
      <c r="E36">
        <v>39</v>
      </c>
      <c r="F36">
        <v>6</v>
      </c>
      <c r="G36" s="2">
        <v>0</v>
      </c>
      <c r="H36">
        <v>2</v>
      </c>
      <c r="I36">
        <v>1</v>
      </c>
      <c r="J36">
        <v>0</v>
      </c>
      <c r="K36" s="1">
        <v>141069.88</v>
      </c>
      <c r="L36">
        <v>0</v>
      </c>
      <c r="M36">
        <v>21</v>
      </c>
      <c r="N36">
        <v>3089</v>
      </c>
      <c r="O36">
        <v>7</v>
      </c>
      <c r="P36">
        <v>23</v>
      </c>
      <c r="Q36">
        <v>0.33333333333333331</v>
      </c>
      <c r="R36">
        <v>64869</v>
      </c>
      <c r="S36" t="s">
        <v>55</v>
      </c>
      <c r="T36" t="s">
        <v>60</v>
      </c>
      <c r="U36" t="s">
        <v>52</v>
      </c>
      <c r="V36">
        <v>6</v>
      </c>
    </row>
    <row r="37" spans="1:22" x14ac:dyDescent="0.2">
      <c r="A37">
        <v>15779659</v>
      </c>
      <c r="B37">
        <v>625</v>
      </c>
      <c r="C37" t="s">
        <v>12</v>
      </c>
      <c r="D37" t="s">
        <v>13</v>
      </c>
      <c r="E37">
        <v>28</v>
      </c>
      <c r="F37">
        <v>3</v>
      </c>
      <c r="G37" s="2">
        <v>0</v>
      </c>
      <c r="H37">
        <v>1</v>
      </c>
      <c r="I37">
        <v>0</v>
      </c>
      <c r="J37">
        <v>0</v>
      </c>
      <c r="K37" s="1">
        <v>183646.41</v>
      </c>
      <c r="L37">
        <v>0</v>
      </c>
      <c r="M37">
        <v>28</v>
      </c>
      <c r="N37">
        <v>4518</v>
      </c>
      <c r="O37">
        <v>3</v>
      </c>
      <c r="P37">
        <v>30</v>
      </c>
      <c r="Q37">
        <v>0.10714285714285714</v>
      </c>
      <c r="R37">
        <v>126504</v>
      </c>
      <c r="S37" t="s">
        <v>56</v>
      </c>
      <c r="T37" t="s">
        <v>59</v>
      </c>
      <c r="U37" t="s">
        <v>52</v>
      </c>
      <c r="V37">
        <v>8</v>
      </c>
    </row>
    <row r="38" spans="1:22" x14ac:dyDescent="0.2">
      <c r="A38">
        <v>15671137</v>
      </c>
      <c r="B38">
        <v>549</v>
      </c>
      <c r="C38" t="s">
        <v>12</v>
      </c>
      <c r="D38" t="s">
        <v>13</v>
      </c>
      <c r="E38">
        <v>52</v>
      </c>
      <c r="F38">
        <v>1</v>
      </c>
      <c r="G38" s="2">
        <v>0</v>
      </c>
      <c r="H38">
        <v>1</v>
      </c>
      <c r="I38">
        <v>0</v>
      </c>
      <c r="J38">
        <v>1</v>
      </c>
      <c r="K38" s="1">
        <v>8636.0499999999993</v>
      </c>
      <c r="L38">
        <v>1</v>
      </c>
      <c r="M38">
        <v>9</v>
      </c>
      <c r="N38">
        <v>2154</v>
      </c>
      <c r="O38">
        <v>3</v>
      </c>
      <c r="P38">
        <v>49</v>
      </c>
      <c r="Q38">
        <v>0.33333333333333331</v>
      </c>
      <c r="R38">
        <v>19386</v>
      </c>
      <c r="S38" t="s">
        <v>54</v>
      </c>
      <c r="T38" t="s">
        <v>58</v>
      </c>
      <c r="U38" t="s">
        <v>51</v>
      </c>
      <c r="V38">
        <v>7</v>
      </c>
    </row>
    <row r="39" spans="1:22" x14ac:dyDescent="0.2">
      <c r="A39">
        <v>15782688</v>
      </c>
      <c r="B39">
        <v>625</v>
      </c>
      <c r="C39" t="s">
        <v>16</v>
      </c>
      <c r="D39" t="s">
        <v>15</v>
      </c>
      <c r="E39">
        <v>56</v>
      </c>
      <c r="F39">
        <v>0</v>
      </c>
      <c r="G39" s="2">
        <v>148507.24</v>
      </c>
      <c r="H39">
        <v>1</v>
      </c>
      <c r="I39">
        <v>1</v>
      </c>
      <c r="J39">
        <v>0</v>
      </c>
      <c r="K39" s="1">
        <v>46824.08</v>
      </c>
      <c r="L39">
        <v>1</v>
      </c>
      <c r="M39">
        <v>24</v>
      </c>
      <c r="N39">
        <v>3164</v>
      </c>
      <c r="O39">
        <v>0</v>
      </c>
      <c r="P39">
        <v>28</v>
      </c>
      <c r="Q39">
        <v>0</v>
      </c>
      <c r="R39">
        <v>75936</v>
      </c>
      <c r="S39" t="s">
        <v>55</v>
      </c>
      <c r="T39" t="s">
        <v>58</v>
      </c>
      <c r="U39" t="s">
        <v>52</v>
      </c>
      <c r="V39">
        <v>7</v>
      </c>
    </row>
    <row r="40" spans="1:22" x14ac:dyDescent="0.2">
      <c r="A40">
        <v>15575492</v>
      </c>
      <c r="B40">
        <v>828</v>
      </c>
      <c r="C40" t="s">
        <v>12</v>
      </c>
      <c r="D40" t="s">
        <v>13</v>
      </c>
      <c r="E40">
        <v>41</v>
      </c>
      <c r="F40">
        <v>7</v>
      </c>
      <c r="G40" s="2">
        <v>0</v>
      </c>
      <c r="H40">
        <v>2</v>
      </c>
      <c r="I40">
        <v>1</v>
      </c>
      <c r="J40">
        <v>0</v>
      </c>
      <c r="K40" s="1">
        <v>171378.77</v>
      </c>
      <c r="L40">
        <v>0</v>
      </c>
      <c r="M40">
        <v>22</v>
      </c>
      <c r="N40">
        <v>2303</v>
      </c>
      <c r="O40">
        <v>4</v>
      </c>
      <c r="P40">
        <v>37</v>
      </c>
      <c r="Q40">
        <v>0.18181818181818182</v>
      </c>
      <c r="R40">
        <v>50666</v>
      </c>
      <c r="S40" t="s">
        <v>55</v>
      </c>
      <c r="T40" t="s">
        <v>60</v>
      </c>
      <c r="U40" t="s">
        <v>51</v>
      </c>
      <c r="V40">
        <v>6</v>
      </c>
    </row>
    <row r="41" spans="1:22" x14ac:dyDescent="0.2">
      <c r="A41">
        <v>15594408</v>
      </c>
      <c r="B41">
        <v>584</v>
      </c>
      <c r="C41" t="s">
        <v>14</v>
      </c>
      <c r="D41" t="s">
        <v>13</v>
      </c>
      <c r="E41">
        <v>48</v>
      </c>
      <c r="F41">
        <v>2</v>
      </c>
      <c r="G41" s="2">
        <v>213146.2</v>
      </c>
      <c r="H41">
        <v>1</v>
      </c>
      <c r="I41">
        <v>1</v>
      </c>
      <c r="J41">
        <v>0</v>
      </c>
      <c r="K41" s="1">
        <v>75161.25</v>
      </c>
      <c r="L41">
        <v>1</v>
      </c>
      <c r="M41">
        <v>2</v>
      </c>
      <c r="N41">
        <v>636</v>
      </c>
      <c r="O41">
        <v>2</v>
      </c>
      <c r="P41">
        <v>15</v>
      </c>
      <c r="Q41">
        <v>1</v>
      </c>
      <c r="R41">
        <v>1272</v>
      </c>
      <c r="S41" t="s">
        <v>55</v>
      </c>
      <c r="T41" t="s">
        <v>58</v>
      </c>
      <c r="U41" t="s">
        <v>52</v>
      </c>
      <c r="V41">
        <v>7</v>
      </c>
    </row>
    <row r="42" spans="1:22" x14ac:dyDescent="0.2">
      <c r="A42">
        <v>15713483</v>
      </c>
      <c r="B42">
        <v>793</v>
      </c>
      <c r="C42" t="s">
        <v>14</v>
      </c>
      <c r="D42" t="s">
        <v>15</v>
      </c>
      <c r="E42">
        <v>52</v>
      </c>
      <c r="F42">
        <v>2</v>
      </c>
      <c r="G42" s="2">
        <v>0</v>
      </c>
      <c r="H42">
        <v>1</v>
      </c>
      <c r="I42">
        <v>1</v>
      </c>
      <c r="J42">
        <v>0</v>
      </c>
      <c r="K42" s="1">
        <v>159123.82</v>
      </c>
      <c r="L42">
        <v>1</v>
      </c>
      <c r="M42">
        <v>5</v>
      </c>
      <c r="N42">
        <v>1524</v>
      </c>
      <c r="O42">
        <v>6</v>
      </c>
      <c r="P42">
        <v>68</v>
      </c>
      <c r="Q42">
        <v>1</v>
      </c>
      <c r="R42">
        <v>7620</v>
      </c>
      <c r="S42" t="s">
        <v>54</v>
      </c>
      <c r="T42" t="s">
        <v>58</v>
      </c>
      <c r="U42" t="s">
        <v>50</v>
      </c>
      <c r="V42">
        <v>10</v>
      </c>
    </row>
    <row r="43" spans="1:22" x14ac:dyDescent="0.2">
      <c r="A43">
        <v>15650237</v>
      </c>
      <c r="B43">
        <v>754</v>
      </c>
      <c r="C43" t="s">
        <v>14</v>
      </c>
      <c r="D43" t="s">
        <v>13</v>
      </c>
      <c r="E43">
        <v>32</v>
      </c>
      <c r="F43">
        <v>7</v>
      </c>
      <c r="G43" s="2">
        <v>0</v>
      </c>
      <c r="H43">
        <v>2</v>
      </c>
      <c r="I43">
        <v>1</v>
      </c>
      <c r="J43">
        <v>0</v>
      </c>
      <c r="K43" s="1">
        <v>89520.75</v>
      </c>
      <c r="L43">
        <v>0</v>
      </c>
      <c r="M43">
        <v>10</v>
      </c>
      <c r="N43">
        <v>1200</v>
      </c>
      <c r="O43">
        <v>9</v>
      </c>
      <c r="P43">
        <v>128</v>
      </c>
      <c r="Q43">
        <v>0.9</v>
      </c>
      <c r="R43">
        <v>12000</v>
      </c>
      <c r="S43" t="s">
        <v>55</v>
      </c>
      <c r="T43" t="s">
        <v>60</v>
      </c>
      <c r="U43" t="s">
        <v>50</v>
      </c>
      <c r="V43">
        <v>6</v>
      </c>
    </row>
    <row r="44" spans="1:22" x14ac:dyDescent="0.2">
      <c r="A44">
        <v>15759618</v>
      </c>
      <c r="B44">
        <v>535</v>
      </c>
      <c r="C44" t="s">
        <v>12</v>
      </c>
      <c r="D44" t="s">
        <v>13</v>
      </c>
      <c r="E44">
        <v>48</v>
      </c>
      <c r="F44">
        <v>9</v>
      </c>
      <c r="G44" s="2">
        <v>0</v>
      </c>
      <c r="H44">
        <v>1</v>
      </c>
      <c r="I44">
        <v>1</v>
      </c>
      <c r="J44">
        <v>0</v>
      </c>
      <c r="K44" s="1">
        <v>149892.79</v>
      </c>
      <c r="L44">
        <v>1</v>
      </c>
      <c r="M44">
        <v>5</v>
      </c>
      <c r="N44">
        <v>4384</v>
      </c>
      <c r="O44">
        <v>4</v>
      </c>
      <c r="P44">
        <v>4</v>
      </c>
      <c r="Q44">
        <v>0.8</v>
      </c>
      <c r="R44">
        <v>21920</v>
      </c>
      <c r="S44" t="s">
        <v>55</v>
      </c>
      <c r="T44" t="s">
        <v>61</v>
      </c>
      <c r="U44" t="s">
        <v>52</v>
      </c>
      <c r="V44">
        <v>9</v>
      </c>
    </row>
    <row r="45" spans="1:22" x14ac:dyDescent="0.2">
      <c r="A45">
        <v>15811589</v>
      </c>
      <c r="B45">
        <v>716</v>
      </c>
      <c r="C45" t="s">
        <v>14</v>
      </c>
      <c r="D45" t="s">
        <v>15</v>
      </c>
      <c r="E45">
        <v>42</v>
      </c>
      <c r="F45">
        <v>8</v>
      </c>
      <c r="G45" s="2">
        <v>0</v>
      </c>
      <c r="H45">
        <v>2</v>
      </c>
      <c r="I45">
        <v>1</v>
      </c>
      <c r="J45">
        <v>0</v>
      </c>
      <c r="K45" s="1">
        <v>180800.42</v>
      </c>
      <c r="L45">
        <v>0</v>
      </c>
      <c r="M45">
        <v>15</v>
      </c>
      <c r="N45">
        <v>4594</v>
      </c>
      <c r="O45">
        <v>1</v>
      </c>
      <c r="P45">
        <v>142</v>
      </c>
      <c r="Q45">
        <v>6.6666666666666666E-2</v>
      </c>
      <c r="R45">
        <v>68910</v>
      </c>
      <c r="S45" t="s">
        <v>56</v>
      </c>
      <c r="T45" t="s">
        <v>60</v>
      </c>
      <c r="U45" t="s">
        <v>50</v>
      </c>
      <c r="V45">
        <v>6</v>
      </c>
    </row>
    <row r="46" spans="1:22" x14ac:dyDescent="0.2">
      <c r="A46">
        <v>15689044</v>
      </c>
      <c r="B46">
        <v>539</v>
      </c>
      <c r="C46" t="s">
        <v>12</v>
      </c>
      <c r="D46" t="s">
        <v>15</v>
      </c>
      <c r="E46">
        <v>37</v>
      </c>
      <c r="F46">
        <v>2</v>
      </c>
      <c r="G46" s="2">
        <v>127609.59</v>
      </c>
      <c r="H46">
        <v>1</v>
      </c>
      <c r="I46">
        <v>1</v>
      </c>
      <c r="J46">
        <v>0</v>
      </c>
      <c r="K46" s="1">
        <v>98646.22</v>
      </c>
      <c r="L46">
        <v>0</v>
      </c>
      <c r="M46">
        <v>18</v>
      </c>
      <c r="N46">
        <v>1306</v>
      </c>
      <c r="O46">
        <v>2</v>
      </c>
      <c r="P46">
        <v>145</v>
      </c>
      <c r="Q46">
        <v>0.1111111111111111</v>
      </c>
      <c r="R46">
        <v>23508</v>
      </c>
      <c r="S46" t="s">
        <v>55</v>
      </c>
      <c r="T46" t="s">
        <v>58</v>
      </c>
      <c r="U46" t="s">
        <v>50</v>
      </c>
      <c r="V46">
        <v>6</v>
      </c>
    </row>
    <row r="47" spans="1:22" x14ac:dyDescent="0.2">
      <c r="A47">
        <v>15679145</v>
      </c>
      <c r="B47">
        <v>706</v>
      </c>
      <c r="C47" t="s">
        <v>14</v>
      </c>
      <c r="D47" t="s">
        <v>15</v>
      </c>
      <c r="E47">
        <v>57</v>
      </c>
      <c r="F47">
        <v>7</v>
      </c>
      <c r="G47" s="2">
        <v>0</v>
      </c>
      <c r="H47">
        <v>1</v>
      </c>
      <c r="I47">
        <v>1</v>
      </c>
      <c r="J47">
        <v>0</v>
      </c>
      <c r="K47" s="1">
        <v>17941.16</v>
      </c>
      <c r="L47">
        <v>1</v>
      </c>
      <c r="M47">
        <v>24</v>
      </c>
      <c r="N47">
        <v>4378</v>
      </c>
      <c r="O47">
        <v>6</v>
      </c>
      <c r="P47">
        <v>35</v>
      </c>
      <c r="Q47">
        <v>0.25</v>
      </c>
      <c r="R47">
        <v>105072</v>
      </c>
      <c r="S47" t="s">
        <v>56</v>
      </c>
      <c r="T47" t="s">
        <v>60</v>
      </c>
      <c r="U47" t="s">
        <v>51</v>
      </c>
      <c r="V47">
        <v>9</v>
      </c>
    </row>
    <row r="48" spans="1:22" x14ac:dyDescent="0.2">
      <c r="A48">
        <v>15655007</v>
      </c>
      <c r="B48">
        <v>758</v>
      </c>
      <c r="C48" t="s">
        <v>12</v>
      </c>
      <c r="D48" t="s">
        <v>13</v>
      </c>
      <c r="E48">
        <v>33</v>
      </c>
      <c r="F48">
        <v>7</v>
      </c>
      <c r="G48" s="2">
        <v>0</v>
      </c>
      <c r="H48">
        <v>2</v>
      </c>
      <c r="I48">
        <v>0</v>
      </c>
      <c r="J48">
        <v>0</v>
      </c>
      <c r="K48" s="1">
        <v>82996.47</v>
      </c>
      <c r="L48">
        <v>0</v>
      </c>
      <c r="M48">
        <v>30</v>
      </c>
      <c r="N48">
        <v>4171</v>
      </c>
      <c r="O48">
        <v>9</v>
      </c>
      <c r="P48">
        <v>35</v>
      </c>
      <c r="Q48">
        <v>0.3</v>
      </c>
      <c r="R48">
        <v>125130</v>
      </c>
      <c r="S48" t="s">
        <v>55</v>
      </c>
      <c r="T48" t="s">
        <v>60</v>
      </c>
      <c r="U48" t="s">
        <v>51</v>
      </c>
      <c r="V48">
        <v>6</v>
      </c>
    </row>
    <row r="49" spans="1:22" x14ac:dyDescent="0.2">
      <c r="A49">
        <v>15641122</v>
      </c>
      <c r="B49">
        <v>684</v>
      </c>
      <c r="C49" t="s">
        <v>12</v>
      </c>
      <c r="D49" t="s">
        <v>15</v>
      </c>
      <c r="E49">
        <v>30</v>
      </c>
      <c r="F49">
        <v>2</v>
      </c>
      <c r="G49" s="2">
        <v>0</v>
      </c>
      <c r="H49">
        <v>2</v>
      </c>
      <c r="I49">
        <v>1</v>
      </c>
      <c r="J49">
        <v>0</v>
      </c>
      <c r="K49" s="1">
        <v>83473.820000000007</v>
      </c>
      <c r="L49">
        <v>0</v>
      </c>
      <c r="M49">
        <v>11</v>
      </c>
      <c r="N49">
        <v>1420</v>
      </c>
      <c r="O49">
        <v>0</v>
      </c>
      <c r="P49">
        <v>123</v>
      </c>
      <c r="Q49">
        <v>0</v>
      </c>
      <c r="R49">
        <v>15620</v>
      </c>
      <c r="S49" t="s">
        <v>54</v>
      </c>
      <c r="T49" t="s">
        <v>58</v>
      </c>
      <c r="U49" t="s">
        <v>50</v>
      </c>
      <c r="V49">
        <v>7</v>
      </c>
    </row>
    <row r="50" spans="1:22" x14ac:dyDescent="0.2">
      <c r="A50">
        <v>15630910</v>
      </c>
      <c r="B50">
        <v>800</v>
      </c>
      <c r="C50" t="s">
        <v>12</v>
      </c>
      <c r="D50" t="s">
        <v>13</v>
      </c>
      <c r="E50">
        <v>49</v>
      </c>
      <c r="F50">
        <v>7</v>
      </c>
      <c r="G50" s="2">
        <v>108007.36</v>
      </c>
      <c r="H50">
        <v>1</v>
      </c>
      <c r="I50">
        <v>0</v>
      </c>
      <c r="J50">
        <v>0</v>
      </c>
      <c r="K50" s="1">
        <v>47125.11</v>
      </c>
      <c r="L50">
        <v>0</v>
      </c>
      <c r="M50">
        <v>16</v>
      </c>
      <c r="N50">
        <v>665</v>
      </c>
      <c r="O50">
        <v>2</v>
      </c>
      <c r="P50">
        <v>179</v>
      </c>
      <c r="Q50">
        <v>0.125</v>
      </c>
      <c r="R50">
        <v>10640</v>
      </c>
      <c r="S50" t="s">
        <v>55</v>
      </c>
      <c r="T50" t="s">
        <v>60</v>
      </c>
      <c r="U50" t="s">
        <v>50</v>
      </c>
      <c r="V50">
        <v>6</v>
      </c>
    </row>
    <row r="51" spans="1:22" x14ac:dyDescent="0.2">
      <c r="A51">
        <v>15658929</v>
      </c>
      <c r="B51">
        <v>683</v>
      </c>
      <c r="C51" t="s">
        <v>14</v>
      </c>
      <c r="D51" t="s">
        <v>15</v>
      </c>
      <c r="E51">
        <v>29</v>
      </c>
      <c r="F51">
        <v>0</v>
      </c>
      <c r="G51" s="2">
        <v>133702.89000000001</v>
      </c>
      <c r="H51">
        <v>1</v>
      </c>
      <c r="I51">
        <v>1</v>
      </c>
      <c r="J51">
        <v>0</v>
      </c>
      <c r="K51" s="1">
        <v>55582.54</v>
      </c>
      <c r="L51">
        <v>1</v>
      </c>
      <c r="M51">
        <v>5</v>
      </c>
      <c r="N51">
        <v>4118</v>
      </c>
      <c r="O51">
        <v>4</v>
      </c>
      <c r="P51">
        <v>45</v>
      </c>
      <c r="Q51">
        <v>0.8</v>
      </c>
      <c r="R51">
        <v>20590</v>
      </c>
      <c r="S51" t="s">
        <v>55</v>
      </c>
      <c r="T51" t="s">
        <v>58</v>
      </c>
      <c r="U51" t="s">
        <v>51</v>
      </c>
      <c r="V51">
        <v>6</v>
      </c>
    </row>
    <row r="52" spans="1:22" x14ac:dyDescent="0.2">
      <c r="A52">
        <v>15574692</v>
      </c>
      <c r="B52">
        <v>667</v>
      </c>
      <c r="C52" t="s">
        <v>14</v>
      </c>
      <c r="D52" t="s">
        <v>13</v>
      </c>
      <c r="E52">
        <v>39</v>
      </c>
      <c r="F52">
        <v>2</v>
      </c>
      <c r="G52" s="2">
        <v>0</v>
      </c>
      <c r="H52">
        <v>2</v>
      </c>
      <c r="I52">
        <v>1</v>
      </c>
      <c r="J52">
        <v>0</v>
      </c>
      <c r="K52" s="1">
        <v>40721.24</v>
      </c>
      <c r="L52">
        <v>1</v>
      </c>
      <c r="M52">
        <v>17</v>
      </c>
      <c r="N52">
        <v>3050</v>
      </c>
      <c r="O52">
        <v>1</v>
      </c>
      <c r="P52">
        <v>144</v>
      </c>
      <c r="Q52">
        <v>5.8823529411764705E-2</v>
      </c>
      <c r="R52">
        <v>51850</v>
      </c>
      <c r="S52" t="s">
        <v>54</v>
      </c>
      <c r="T52" t="s">
        <v>58</v>
      </c>
      <c r="U52" t="s">
        <v>50</v>
      </c>
      <c r="V52">
        <v>7</v>
      </c>
    </row>
    <row r="53" spans="1:22" x14ac:dyDescent="0.2">
      <c r="A53">
        <v>15625426</v>
      </c>
      <c r="B53">
        <v>754</v>
      </c>
      <c r="C53" t="s">
        <v>16</v>
      </c>
      <c r="D53" t="s">
        <v>13</v>
      </c>
      <c r="E53">
        <v>55</v>
      </c>
      <c r="F53">
        <v>3</v>
      </c>
      <c r="G53" s="2">
        <v>161608.81</v>
      </c>
      <c r="H53">
        <v>1</v>
      </c>
      <c r="I53">
        <v>1</v>
      </c>
      <c r="J53">
        <v>0</v>
      </c>
      <c r="K53" s="1">
        <v>8080.85</v>
      </c>
      <c r="L53">
        <v>1</v>
      </c>
      <c r="M53">
        <v>20</v>
      </c>
      <c r="N53">
        <v>2358</v>
      </c>
      <c r="O53">
        <v>4</v>
      </c>
      <c r="P53">
        <v>65</v>
      </c>
      <c r="Q53">
        <v>0.2</v>
      </c>
      <c r="R53">
        <v>47160</v>
      </c>
      <c r="S53" t="s">
        <v>56</v>
      </c>
      <c r="T53" t="s">
        <v>59</v>
      </c>
      <c r="U53" t="s">
        <v>50</v>
      </c>
      <c r="V53">
        <v>6</v>
      </c>
    </row>
    <row r="54" spans="1:22" x14ac:dyDescent="0.2">
      <c r="A54">
        <v>15719377</v>
      </c>
      <c r="B54">
        <v>804</v>
      </c>
      <c r="C54" t="s">
        <v>12</v>
      </c>
      <c r="D54" t="s">
        <v>13</v>
      </c>
      <c r="E54">
        <v>50</v>
      </c>
      <c r="F54">
        <v>4</v>
      </c>
      <c r="G54" s="2">
        <v>0</v>
      </c>
      <c r="H54">
        <v>1</v>
      </c>
      <c r="I54">
        <v>1</v>
      </c>
      <c r="J54">
        <v>1</v>
      </c>
      <c r="K54" s="1">
        <v>8546.8700000000008</v>
      </c>
      <c r="L54">
        <v>1</v>
      </c>
      <c r="M54">
        <v>30</v>
      </c>
      <c r="N54">
        <v>2046</v>
      </c>
      <c r="O54">
        <v>9</v>
      </c>
      <c r="P54">
        <v>104</v>
      </c>
      <c r="Q54">
        <v>0.3</v>
      </c>
      <c r="R54">
        <v>61380</v>
      </c>
      <c r="S54" t="s">
        <v>55</v>
      </c>
      <c r="T54" t="s">
        <v>59</v>
      </c>
      <c r="U54" t="s">
        <v>50</v>
      </c>
      <c r="V54">
        <v>6</v>
      </c>
    </row>
    <row r="55" spans="1:22" x14ac:dyDescent="0.2">
      <c r="A55">
        <v>15654506</v>
      </c>
      <c r="B55">
        <v>514</v>
      </c>
      <c r="C55" t="s">
        <v>12</v>
      </c>
      <c r="D55" t="s">
        <v>15</v>
      </c>
      <c r="E55">
        <v>32</v>
      </c>
      <c r="F55">
        <v>8</v>
      </c>
      <c r="G55" s="2">
        <v>0</v>
      </c>
      <c r="H55">
        <v>2</v>
      </c>
      <c r="I55">
        <v>1</v>
      </c>
      <c r="J55">
        <v>0</v>
      </c>
      <c r="K55" s="1">
        <v>95857.18</v>
      </c>
      <c r="L55">
        <v>0</v>
      </c>
      <c r="M55">
        <v>19</v>
      </c>
      <c r="N55">
        <v>2753</v>
      </c>
      <c r="O55">
        <v>0</v>
      </c>
      <c r="P55">
        <v>56</v>
      </c>
      <c r="Q55">
        <v>0</v>
      </c>
      <c r="R55">
        <v>52307</v>
      </c>
      <c r="S55" t="s">
        <v>55</v>
      </c>
      <c r="T55" t="s">
        <v>60</v>
      </c>
      <c r="U55" t="s">
        <v>51</v>
      </c>
      <c r="V55">
        <v>6</v>
      </c>
    </row>
    <row r="56" spans="1:22" x14ac:dyDescent="0.2">
      <c r="A56">
        <v>15771977</v>
      </c>
      <c r="B56">
        <v>730</v>
      </c>
      <c r="C56" t="s">
        <v>12</v>
      </c>
      <c r="D56" t="s">
        <v>13</v>
      </c>
      <c r="E56">
        <v>39</v>
      </c>
      <c r="F56">
        <v>1</v>
      </c>
      <c r="G56" s="2">
        <v>99010.67</v>
      </c>
      <c r="H56">
        <v>1</v>
      </c>
      <c r="I56">
        <v>1</v>
      </c>
      <c r="J56">
        <v>0</v>
      </c>
      <c r="K56" s="1">
        <v>194945.8</v>
      </c>
      <c r="L56">
        <v>0</v>
      </c>
      <c r="M56">
        <v>6</v>
      </c>
      <c r="N56">
        <v>2490</v>
      </c>
      <c r="O56">
        <v>3</v>
      </c>
      <c r="P56">
        <v>120</v>
      </c>
      <c r="Q56">
        <v>0.5</v>
      </c>
      <c r="R56">
        <v>14940</v>
      </c>
      <c r="S56" t="s">
        <v>55</v>
      </c>
      <c r="T56" t="s">
        <v>58</v>
      </c>
      <c r="U56" t="s">
        <v>50</v>
      </c>
      <c r="V56">
        <v>6</v>
      </c>
    </row>
    <row r="57" spans="1:22" x14ac:dyDescent="0.2">
      <c r="A57">
        <v>15708710</v>
      </c>
      <c r="B57">
        <v>525</v>
      </c>
      <c r="C57" t="s">
        <v>14</v>
      </c>
      <c r="D57" t="s">
        <v>13</v>
      </c>
      <c r="E57">
        <v>37</v>
      </c>
      <c r="F57">
        <v>0</v>
      </c>
      <c r="G57" s="2">
        <v>0</v>
      </c>
      <c r="H57">
        <v>1</v>
      </c>
      <c r="I57">
        <v>0</v>
      </c>
      <c r="J57">
        <v>1</v>
      </c>
      <c r="K57" s="1">
        <v>131521.72</v>
      </c>
      <c r="L57">
        <v>0</v>
      </c>
      <c r="M57">
        <v>21</v>
      </c>
      <c r="N57">
        <v>843</v>
      </c>
      <c r="O57">
        <v>1</v>
      </c>
      <c r="P57">
        <v>13</v>
      </c>
      <c r="Q57">
        <v>4.7619047619047616E-2</v>
      </c>
      <c r="R57">
        <v>17703</v>
      </c>
      <c r="S57" t="s">
        <v>55</v>
      </c>
      <c r="T57" t="s">
        <v>58</v>
      </c>
      <c r="U57" t="s">
        <v>52</v>
      </c>
      <c r="V57">
        <v>6</v>
      </c>
    </row>
    <row r="58" spans="1:22" x14ac:dyDescent="0.2">
      <c r="A58">
        <v>15756850</v>
      </c>
      <c r="B58">
        <v>479</v>
      </c>
      <c r="C58" t="s">
        <v>12</v>
      </c>
      <c r="D58" t="s">
        <v>15</v>
      </c>
      <c r="E58">
        <v>40</v>
      </c>
      <c r="F58">
        <v>1</v>
      </c>
      <c r="G58" s="2">
        <v>0</v>
      </c>
      <c r="H58">
        <v>2</v>
      </c>
      <c r="I58">
        <v>0</v>
      </c>
      <c r="J58">
        <v>0</v>
      </c>
      <c r="K58" s="1">
        <v>114996.43</v>
      </c>
      <c r="L58">
        <v>0</v>
      </c>
      <c r="M58">
        <v>9</v>
      </c>
      <c r="N58">
        <v>544</v>
      </c>
      <c r="O58">
        <v>7</v>
      </c>
      <c r="P58">
        <v>117</v>
      </c>
      <c r="Q58">
        <v>0.77777777777777779</v>
      </c>
      <c r="R58">
        <v>4896</v>
      </c>
      <c r="S58" t="s">
        <v>55</v>
      </c>
      <c r="T58" t="s">
        <v>58</v>
      </c>
      <c r="U58" t="s">
        <v>50</v>
      </c>
      <c r="V58">
        <v>7</v>
      </c>
    </row>
    <row r="59" spans="1:22" x14ac:dyDescent="0.2">
      <c r="A59">
        <v>15600974</v>
      </c>
      <c r="B59">
        <v>516</v>
      </c>
      <c r="C59" t="s">
        <v>14</v>
      </c>
      <c r="D59" t="s">
        <v>15</v>
      </c>
      <c r="E59">
        <v>50</v>
      </c>
      <c r="F59">
        <v>5</v>
      </c>
      <c r="G59" s="2">
        <v>0</v>
      </c>
      <c r="H59">
        <v>1</v>
      </c>
      <c r="I59">
        <v>0</v>
      </c>
      <c r="J59">
        <v>1</v>
      </c>
      <c r="K59" s="1">
        <v>146145.93</v>
      </c>
      <c r="L59">
        <v>1</v>
      </c>
      <c r="M59">
        <v>12</v>
      </c>
      <c r="N59">
        <v>3054</v>
      </c>
      <c r="O59">
        <v>3</v>
      </c>
      <c r="P59">
        <v>56</v>
      </c>
      <c r="Q59">
        <v>0.25</v>
      </c>
      <c r="R59">
        <v>36648</v>
      </c>
      <c r="S59" t="s">
        <v>55</v>
      </c>
      <c r="T59" t="s">
        <v>59</v>
      </c>
      <c r="U59" t="s">
        <v>51</v>
      </c>
      <c r="V59">
        <v>6</v>
      </c>
    </row>
    <row r="60" spans="1:22" x14ac:dyDescent="0.2">
      <c r="A60">
        <v>15684181</v>
      </c>
      <c r="B60">
        <v>643</v>
      </c>
      <c r="C60" t="s">
        <v>12</v>
      </c>
      <c r="D60" t="s">
        <v>15</v>
      </c>
      <c r="E60">
        <v>45</v>
      </c>
      <c r="F60">
        <v>5</v>
      </c>
      <c r="G60" s="2">
        <v>0</v>
      </c>
      <c r="H60">
        <v>1</v>
      </c>
      <c r="I60">
        <v>1</v>
      </c>
      <c r="J60">
        <v>0</v>
      </c>
      <c r="K60" s="1">
        <v>142513.5</v>
      </c>
      <c r="L60">
        <v>1</v>
      </c>
      <c r="M60">
        <v>30</v>
      </c>
      <c r="N60">
        <v>1356</v>
      </c>
      <c r="O60">
        <v>4</v>
      </c>
      <c r="P60">
        <v>92</v>
      </c>
      <c r="Q60">
        <v>0.13333333333333333</v>
      </c>
      <c r="R60">
        <v>40680</v>
      </c>
      <c r="S60" t="s">
        <v>55</v>
      </c>
      <c r="T60" t="s">
        <v>59</v>
      </c>
      <c r="U60" t="s">
        <v>50</v>
      </c>
      <c r="V60">
        <v>8</v>
      </c>
    </row>
    <row r="61" spans="1:22" x14ac:dyDescent="0.2">
      <c r="A61">
        <v>15573152</v>
      </c>
      <c r="B61">
        <v>620</v>
      </c>
      <c r="C61" t="s">
        <v>12</v>
      </c>
      <c r="D61" t="s">
        <v>13</v>
      </c>
      <c r="E61">
        <v>41</v>
      </c>
      <c r="F61">
        <v>9</v>
      </c>
      <c r="G61" s="2">
        <v>0</v>
      </c>
      <c r="H61">
        <v>2</v>
      </c>
      <c r="I61">
        <v>0</v>
      </c>
      <c r="J61">
        <v>0</v>
      </c>
      <c r="K61" s="1">
        <v>88852.47</v>
      </c>
      <c r="L61">
        <v>0</v>
      </c>
      <c r="M61">
        <v>27</v>
      </c>
      <c r="N61">
        <v>654</v>
      </c>
      <c r="O61">
        <v>10</v>
      </c>
      <c r="P61">
        <v>81</v>
      </c>
      <c r="Q61">
        <v>0.37037037037037035</v>
      </c>
      <c r="R61">
        <v>17658</v>
      </c>
      <c r="S61" t="s">
        <v>56</v>
      </c>
      <c r="T61" t="s">
        <v>61</v>
      </c>
      <c r="U61" t="s">
        <v>50</v>
      </c>
      <c r="V61">
        <v>6</v>
      </c>
    </row>
    <row r="62" spans="1:22" x14ac:dyDescent="0.2">
      <c r="A62">
        <v>15680920</v>
      </c>
      <c r="B62">
        <v>695</v>
      </c>
      <c r="C62" t="s">
        <v>12</v>
      </c>
      <c r="D62" t="s">
        <v>15</v>
      </c>
      <c r="E62">
        <v>46</v>
      </c>
      <c r="F62">
        <v>7</v>
      </c>
      <c r="G62" s="2">
        <v>49512.55</v>
      </c>
      <c r="H62">
        <v>1</v>
      </c>
      <c r="I62">
        <v>1</v>
      </c>
      <c r="J62">
        <v>0</v>
      </c>
      <c r="K62" s="1">
        <v>133007.34</v>
      </c>
      <c r="L62">
        <v>0</v>
      </c>
      <c r="M62">
        <v>4</v>
      </c>
      <c r="N62">
        <v>2961</v>
      </c>
      <c r="O62">
        <v>0</v>
      </c>
      <c r="P62">
        <v>162</v>
      </c>
      <c r="Q62">
        <v>0</v>
      </c>
      <c r="R62">
        <v>11844</v>
      </c>
      <c r="S62" t="s">
        <v>56</v>
      </c>
      <c r="T62" t="s">
        <v>60</v>
      </c>
      <c r="U62" t="s">
        <v>50</v>
      </c>
      <c r="V62">
        <v>6</v>
      </c>
    </row>
    <row r="63" spans="1:22" x14ac:dyDescent="0.2">
      <c r="A63">
        <v>15786308</v>
      </c>
      <c r="B63">
        <v>730</v>
      </c>
      <c r="C63" t="s">
        <v>14</v>
      </c>
      <c r="D63" t="s">
        <v>13</v>
      </c>
      <c r="E63">
        <v>33</v>
      </c>
      <c r="F63">
        <v>9</v>
      </c>
      <c r="G63" s="2">
        <v>0</v>
      </c>
      <c r="H63">
        <v>2</v>
      </c>
      <c r="I63">
        <v>0</v>
      </c>
      <c r="J63">
        <v>0</v>
      </c>
      <c r="K63" s="1">
        <v>176576.62</v>
      </c>
      <c r="L63">
        <v>0</v>
      </c>
      <c r="M63">
        <v>15</v>
      </c>
      <c r="N63">
        <v>418</v>
      </c>
      <c r="O63">
        <v>6</v>
      </c>
      <c r="P63">
        <v>66</v>
      </c>
      <c r="Q63">
        <v>0.4</v>
      </c>
      <c r="R63">
        <v>6270</v>
      </c>
      <c r="S63" t="s">
        <v>55</v>
      </c>
      <c r="T63" t="s">
        <v>61</v>
      </c>
      <c r="U63" t="s">
        <v>50</v>
      </c>
      <c r="V63">
        <v>6</v>
      </c>
    </row>
    <row r="64" spans="1:22" x14ac:dyDescent="0.2">
      <c r="A64">
        <v>15774854</v>
      </c>
      <c r="B64">
        <v>592</v>
      </c>
      <c r="C64" t="s">
        <v>12</v>
      </c>
      <c r="D64" t="s">
        <v>15</v>
      </c>
      <c r="E64">
        <v>54</v>
      </c>
      <c r="F64">
        <v>8</v>
      </c>
      <c r="G64" s="2">
        <v>0</v>
      </c>
      <c r="H64">
        <v>1</v>
      </c>
      <c r="I64">
        <v>1</v>
      </c>
      <c r="J64">
        <v>1</v>
      </c>
      <c r="K64" s="1">
        <v>28737.71</v>
      </c>
      <c r="L64">
        <v>1</v>
      </c>
      <c r="M64">
        <v>17</v>
      </c>
      <c r="N64">
        <v>4924</v>
      </c>
      <c r="O64">
        <v>3</v>
      </c>
      <c r="P64">
        <v>177</v>
      </c>
      <c r="Q64">
        <v>0.17647058823529413</v>
      </c>
      <c r="R64">
        <v>83708</v>
      </c>
      <c r="S64" t="s">
        <v>55</v>
      </c>
      <c r="T64" t="s">
        <v>60</v>
      </c>
      <c r="U64" t="s">
        <v>50</v>
      </c>
      <c r="V64">
        <v>6</v>
      </c>
    </row>
    <row r="65" spans="1:22" x14ac:dyDescent="0.2">
      <c r="A65">
        <v>15733247</v>
      </c>
      <c r="B65">
        <v>850</v>
      </c>
      <c r="C65" t="s">
        <v>12</v>
      </c>
      <c r="D65" t="s">
        <v>15</v>
      </c>
      <c r="E65">
        <v>33</v>
      </c>
      <c r="F65">
        <v>10</v>
      </c>
      <c r="G65" s="2">
        <v>0</v>
      </c>
      <c r="H65">
        <v>1</v>
      </c>
      <c r="I65">
        <v>1</v>
      </c>
      <c r="J65">
        <v>0</v>
      </c>
      <c r="K65" s="1">
        <v>4861.72</v>
      </c>
      <c r="L65">
        <v>1</v>
      </c>
      <c r="M65">
        <v>6</v>
      </c>
      <c r="N65">
        <v>668</v>
      </c>
      <c r="O65">
        <v>9</v>
      </c>
      <c r="P65">
        <v>145</v>
      </c>
      <c r="Q65">
        <v>1</v>
      </c>
      <c r="R65">
        <v>4008</v>
      </c>
      <c r="S65" t="s">
        <v>55</v>
      </c>
      <c r="T65" t="s">
        <v>61</v>
      </c>
      <c r="U65" t="s">
        <v>50</v>
      </c>
      <c r="V65">
        <v>8</v>
      </c>
    </row>
    <row r="66" spans="1:22" x14ac:dyDescent="0.2">
      <c r="A66">
        <v>15637753</v>
      </c>
      <c r="B66">
        <v>751</v>
      </c>
      <c r="C66" t="s">
        <v>16</v>
      </c>
      <c r="D66" t="s">
        <v>15</v>
      </c>
      <c r="E66">
        <v>50</v>
      </c>
      <c r="F66">
        <v>2</v>
      </c>
      <c r="G66" s="2">
        <v>96888.39</v>
      </c>
      <c r="H66">
        <v>1</v>
      </c>
      <c r="I66">
        <v>1</v>
      </c>
      <c r="J66">
        <v>0</v>
      </c>
      <c r="K66" s="1">
        <v>77206.25</v>
      </c>
      <c r="L66">
        <v>1</v>
      </c>
      <c r="M66">
        <v>9</v>
      </c>
      <c r="N66">
        <v>1591</v>
      </c>
      <c r="O66">
        <v>9</v>
      </c>
      <c r="P66">
        <v>128</v>
      </c>
      <c r="Q66">
        <v>1</v>
      </c>
      <c r="R66">
        <v>14319</v>
      </c>
      <c r="S66" t="s">
        <v>55</v>
      </c>
      <c r="T66" t="s">
        <v>58</v>
      </c>
      <c r="U66" t="s">
        <v>50</v>
      </c>
      <c r="V66">
        <v>7</v>
      </c>
    </row>
    <row r="67" spans="1:22" x14ac:dyDescent="0.2">
      <c r="A67">
        <v>15627000</v>
      </c>
      <c r="B67">
        <v>610</v>
      </c>
      <c r="C67" t="s">
        <v>12</v>
      </c>
      <c r="D67" t="s">
        <v>15</v>
      </c>
      <c r="E67">
        <v>40</v>
      </c>
      <c r="F67">
        <v>0</v>
      </c>
      <c r="G67" s="2">
        <v>0</v>
      </c>
      <c r="H67">
        <v>2</v>
      </c>
      <c r="I67">
        <v>1</v>
      </c>
      <c r="J67">
        <v>0</v>
      </c>
      <c r="K67" s="1">
        <v>62232.6</v>
      </c>
      <c r="L67">
        <v>0</v>
      </c>
      <c r="M67">
        <v>3</v>
      </c>
      <c r="N67">
        <v>4200</v>
      </c>
      <c r="O67">
        <v>7</v>
      </c>
      <c r="P67">
        <v>29</v>
      </c>
      <c r="Q67">
        <v>1</v>
      </c>
      <c r="R67">
        <v>12600</v>
      </c>
      <c r="S67" t="s">
        <v>56</v>
      </c>
      <c r="T67" t="s">
        <v>58</v>
      </c>
      <c r="U67" t="s">
        <v>52</v>
      </c>
      <c r="V67">
        <v>7</v>
      </c>
    </row>
    <row r="68" spans="1:22" x14ac:dyDescent="0.2">
      <c r="A68">
        <v>15711540</v>
      </c>
      <c r="B68">
        <v>712</v>
      </c>
      <c r="C68" t="s">
        <v>12</v>
      </c>
      <c r="D68" t="s">
        <v>13</v>
      </c>
      <c r="E68">
        <v>29</v>
      </c>
      <c r="F68">
        <v>2</v>
      </c>
      <c r="G68" s="2">
        <v>0</v>
      </c>
      <c r="H68">
        <v>1</v>
      </c>
      <c r="I68">
        <v>1</v>
      </c>
      <c r="J68">
        <v>1</v>
      </c>
      <c r="K68" s="1">
        <v>144375</v>
      </c>
      <c r="L68">
        <v>0</v>
      </c>
      <c r="M68">
        <v>10</v>
      </c>
      <c r="N68">
        <v>1076</v>
      </c>
      <c r="O68">
        <v>7</v>
      </c>
      <c r="P68">
        <v>45</v>
      </c>
      <c r="Q68">
        <v>0.7</v>
      </c>
      <c r="R68">
        <v>10760</v>
      </c>
      <c r="S68" t="s">
        <v>54</v>
      </c>
      <c r="T68" t="s">
        <v>58</v>
      </c>
      <c r="U68" t="s">
        <v>51</v>
      </c>
      <c r="V68">
        <v>6</v>
      </c>
    </row>
    <row r="69" spans="1:22" x14ac:dyDescent="0.2">
      <c r="A69">
        <v>15794056</v>
      </c>
      <c r="B69">
        <v>668</v>
      </c>
      <c r="C69" t="s">
        <v>12</v>
      </c>
      <c r="D69" t="s">
        <v>13</v>
      </c>
      <c r="E69">
        <v>46</v>
      </c>
      <c r="F69">
        <v>2</v>
      </c>
      <c r="G69" s="2">
        <v>0</v>
      </c>
      <c r="H69">
        <v>3</v>
      </c>
      <c r="I69">
        <v>1</v>
      </c>
      <c r="J69">
        <v>0</v>
      </c>
      <c r="K69" s="1">
        <v>89048.46</v>
      </c>
      <c r="L69">
        <v>1</v>
      </c>
      <c r="M69">
        <v>5</v>
      </c>
      <c r="N69">
        <v>3073</v>
      </c>
      <c r="O69">
        <v>6</v>
      </c>
      <c r="P69">
        <v>104</v>
      </c>
      <c r="Q69">
        <v>1</v>
      </c>
      <c r="R69">
        <v>15365</v>
      </c>
      <c r="S69" t="s">
        <v>55</v>
      </c>
      <c r="T69" t="s">
        <v>58</v>
      </c>
      <c r="U69" t="s">
        <v>50</v>
      </c>
      <c r="V69">
        <v>8</v>
      </c>
    </row>
    <row r="70" spans="1:22" x14ac:dyDescent="0.2">
      <c r="A70">
        <v>15812009</v>
      </c>
      <c r="B70">
        <v>662</v>
      </c>
      <c r="C70" t="s">
        <v>14</v>
      </c>
      <c r="D70" t="s">
        <v>15</v>
      </c>
      <c r="E70">
        <v>38</v>
      </c>
      <c r="F70">
        <v>4</v>
      </c>
      <c r="G70" s="2">
        <v>0</v>
      </c>
      <c r="H70">
        <v>2</v>
      </c>
      <c r="I70">
        <v>1</v>
      </c>
      <c r="J70">
        <v>0</v>
      </c>
      <c r="K70" s="1">
        <v>136259.65</v>
      </c>
      <c r="L70">
        <v>0</v>
      </c>
      <c r="M70">
        <v>9</v>
      </c>
      <c r="N70">
        <v>4238</v>
      </c>
      <c r="O70">
        <v>2</v>
      </c>
      <c r="P70">
        <v>108</v>
      </c>
      <c r="Q70">
        <v>0.22222222222222221</v>
      </c>
      <c r="R70">
        <v>38142</v>
      </c>
      <c r="S70" t="s">
        <v>56</v>
      </c>
      <c r="T70" t="s">
        <v>59</v>
      </c>
      <c r="U70" t="s">
        <v>50</v>
      </c>
      <c r="V70">
        <v>6</v>
      </c>
    </row>
    <row r="71" spans="1:22" x14ac:dyDescent="0.2">
      <c r="A71">
        <v>15576269</v>
      </c>
      <c r="B71">
        <v>523</v>
      </c>
      <c r="C71" t="s">
        <v>14</v>
      </c>
      <c r="D71" t="s">
        <v>15</v>
      </c>
      <c r="E71">
        <v>34</v>
      </c>
      <c r="F71">
        <v>7</v>
      </c>
      <c r="G71" s="2">
        <v>0</v>
      </c>
      <c r="H71">
        <v>2</v>
      </c>
      <c r="I71">
        <v>1</v>
      </c>
      <c r="J71">
        <v>0</v>
      </c>
      <c r="K71" s="1">
        <v>62030.06</v>
      </c>
      <c r="L71">
        <v>0</v>
      </c>
      <c r="M71">
        <v>14</v>
      </c>
      <c r="N71">
        <v>1977</v>
      </c>
      <c r="O71">
        <v>6</v>
      </c>
      <c r="P71">
        <v>109</v>
      </c>
      <c r="Q71">
        <v>0.42857142857142855</v>
      </c>
      <c r="R71">
        <v>27678</v>
      </c>
      <c r="S71" t="s">
        <v>54</v>
      </c>
      <c r="T71" t="s">
        <v>60</v>
      </c>
      <c r="U71" t="s">
        <v>50</v>
      </c>
      <c r="V71">
        <v>6</v>
      </c>
    </row>
    <row r="72" spans="1:22" x14ac:dyDescent="0.2">
      <c r="A72">
        <v>15772423</v>
      </c>
      <c r="B72">
        <v>739</v>
      </c>
      <c r="C72" t="s">
        <v>16</v>
      </c>
      <c r="D72" t="s">
        <v>15</v>
      </c>
      <c r="E72">
        <v>54</v>
      </c>
      <c r="F72">
        <v>8</v>
      </c>
      <c r="G72" s="2">
        <v>126418.14</v>
      </c>
      <c r="H72">
        <v>1</v>
      </c>
      <c r="I72">
        <v>1</v>
      </c>
      <c r="J72">
        <v>0</v>
      </c>
      <c r="K72" s="1">
        <v>134420.75</v>
      </c>
      <c r="L72">
        <v>1</v>
      </c>
      <c r="M72">
        <v>20</v>
      </c>
      <c r="N72">
        <v>1049</v>
      </c>
      <c r="O72">
        <v>4</v>
      </c>
      <c r="P72">
        <v>60</v>
      </c>
      <c r="Q72">
        <v>0.2</v>
      </c>
      <c r="R72">
        <v>20980</v>
      </c>
      <c r="S72" t="s">
        <v>56</v>
      </c>
      <c r="T72" t="s">
        <v>60</v>
      </c>
      <c r="U72" t="s">
        <v>51</v>
      </c>
      <c r="V72">
        <v>6</v>
      </c>
    </row>
    <row r="73" spans="1:22" x14ac:dyDescent="0.2">
      <c r="A73">
        <v>15665834</v>
      </c>
      <c r="B73">
        <v>696</v>
      </c>
      <c r="C73" t="s">
        <v>14</v>
      </c>
      <c r="D73" t="s">
        <v>15</v>
      </c>
      <c r="E73">
        <v>28</v>
      </c>
      <c r="F73">
        <v>8</v>
      </c>
      <c r="G73" s="2">
        <v>0</v>
      </c>
      <c r="H73">
        <v>1</v>
      </c>
      <c r="I73">
        <v>0</v>
      </c>
      <c r="J73">
        <v>0</v>
      </c>
      <c r="K73" s="1">
        <v>176713.47</v>
      </c>
      <c r="L73">
        <v>0</v>
      </c>
      <c r="M73">
        <v>13</v>
      </c>
      <c r="N73">
        <v>715</v>
      </c>
      <c r="O73">
        <v>1</v>
      </c>
      <c r="P73">
        <v>98</v>
      </c>
      <c r="Q73">
        <v>7.6923076923076927E-2</v>
      </c>
      <c r="R73">
        <v>9295</v>
      </c>
      <c r="S73" t="s">
        <v>55</v>
      </c>
      <c r="T73" t="s">
        <v>60</v>
      </c>
      <c r="U73" t="s">
        <v>50</v>
      </c>
      <c r="V73">
        <v>8</v>
      </c>
    </row>
    <row r="74" spans="1:22" x14ac:dyDescent="0.2">
      <c r="A74">
        <v>15673481</v>
      </c>
      <c r="B74">
        <v>726</v>
      </c>
      <c r="C74" t="s">
        <v>14</v>
      </c>
      <c r="D74" t="s">
        <v>13</v>
      </c>
      <c r="E74">
        <v>48</v>
      </c>
      <c r="F74">
        <v>6</v>
      </c>
      <c r="G74" s="2">
        <v>99906.19</v>
      </c>
      <c r="H74">
        <v>1</v>
      </c>
      <c r="I74">
        <v>1</v>
      </c>
      <c r="J74">
        <v>0</v>
      </c>
      <c r="K74" s="1">
        <v>64323.24</v>
      </c>
      <c r="L74">
        <v>0</v>
      </c>
      <c r="M74">
        <v>16</v>
      </c>
      <c r="N74">
        <v>1939</v>
      </c>
      <c r="O74">
        <v>4</v>
      </c>
      <c r="P74">
        <v>71</v>
      </c>
      <c r="Q74">
        <v>0.25</v>
      </c>
      <c r="R74">
        <v>31024</v>
      </c>
      <c r="S74" t="s">
        <v>55</v>
      </c>
      <c r="T74" t="s">
        <v>60</v>
      </c>
      <c r="U74" t="s">
        <v>50</v>
      </c>
      <c r="V74">
        <v>6</v>
      </c>
    </row>
    <row r="75" spans="1:22" x14ac:dyDescent="0.2">
      <c r="A75">
        <v>15777076</v>
      </c>
      <c r="B75">
        <v>651</v>
      </c>
      <c r="C75" t="s">
        <v>12</v>
      </c>
      <c r="D75" t="s">
        <v>15</v>
      </c>
      <c r="E75">
        <v>36</v>
      </c>
      <c r="F75">
        <v>7</v>
      </c>
      <c r="G75" s="2">
        <v>0</v>
      </c>
      <c r="H75">
        <v>2</v>
      </c>
      <c r="I75">
        <v>1</v>
      </c>
      <c r="J75">
        <v>0</v>
      </c>
      <c r="K75" s="1">
        <v>13898.31</v>
      </c>
      <c r="L75">
        <v>0</v>
      </c>
      <c r="M75">
        <v>8</v>
      </c>
      <c r="N75">
        <v>2659</v>
      </c>
      <c r="O75">
        <v>10</v>
      </c>
      <c r="P75">
        <v>118</v>
      </c>
      <c r="Q75">
        <v>1</v>
      </c>
      <c r="R75">
        <v>21272</v>
      </c>
      <c r="S75" t="s">
        <v>55</v>
      </c>
      <c r="T75" t="s">
        <v>60</v>
      </c>
      <c r="U75" t="s">
        <v>50</v>
      </c>
      <c r="V75">
        <v>6</v>
      </c>
    </row>
    <row r="76" spans="1:22" x14ac:dyDescent="0.2">
      <c r="A76">
        <v>15717398</v>
      </c>
      <c r="B76">
        <v>549</v>
      </c>
      <c r="C76" t="s">
        <v>14</v>
      </c>
      <c r="D76" t="s">
        <v>13</v>
      </c>
      <c r="E76">
        <v>39</v>
      </c>
      <c r="F76">
        <v>7</v>
      </c>
      <c r="G76" s="2">
        <v>0</v>
      </c>
      <c r="H76">
        <v>1</v>
      </c>
      <c r="I76">
        <v>0</v>
      </c>
      <c r="J76">
        <v>0</v>
      </c>
      <c r="K76" s="1">
        <v>81259.25</v>
      </c>
      <c r="L76">
        <v>1</v>
      </c>
      <c r="M76">
        <v>24</v>
      </c>
      <c r="N76">
        <v>4198</v>
      </c>
      <c r="O76">
        <v>10</v>
      </c>
      <c r="P76">
        <v>137</v>
      </c>
      <c r="Q76">
        <v>0.41666666666666669</v>
      </c>
      <c r="R76">
        <v>100752</v>
      </c>
      <c r="S76" t="s">
        <v>55</v>
      </c>
      <c r="T76" t="s">
        <v>60</v>
      </c>
      <c r="U76" t="s">
        <v>50</v>
      </c>
      <c r="V76">
        <v>8</v>
      </c>
    </row>
    <row r="77" spans="1:22" x14ac:dyDescent="0.2">
      <c r="A77">
        <v>15725166</v>
      </c>
      <c r="B77">
        <v>707</v>
      </c>
      <c r="C77" t="s">
        <v>12</v>
      </c>
      <c r="D77" t="s">
        <v>15</v>
      </c>
      <c r="E77">
        <v>30</v>
      </c>
      <c r="F77">
        <v>8</v>
      </c>
      <c r="G77" s="2">
        <v>0</v>
      </c>
      <c r="H77">
        <v>2</v>
      </c>
      <c r="I77">
        <v>1</v>
      </c>
      <c r="J77">
        <v>0</v>
      </c>
      <c r="K77" s="1">
        <v>33159.370000000003</v>
      </c>
      <c r="L77">
        <v>0</v>
      </c>
      <c r="M77">
        <v>14</v>
      </c>
      <c r="N77">
        <v>801</v>
      </c>
      <c r="O77">
        <v>2</v>
      </c>
      <c r="P77">
        <v>173</v>
      </c>
      <c r="Q77">
        <v>0.14285714285714285</v>
      </c>
      <c r="R77">
        <v>11214</v>
      </c>
      <c r="S77" t="s">
        <v>56</v>
      </c>
      <c r="T77" t="s">
        <v>60</v>
      </c>
      <c r="U77" t="s">
        <v>50</v>
      </c>
      <c r="V77">
        <v>6</v>
      </c>
    </row>
    <row r="78" spans="1:22" x14ac:dyDescent="0.2">
      <c r="A78">
        <v>15694456</v>
      </c>
      <c r="B78">
        <v>756</v>
      </c>
      <c r="C78" t="s">
        <v>12</v>
      </c>
      <c r="D78" t="s">
        <v>15</v>
      </c>
      <c r="E78">
        <v>62</v>
      </c>
      <c r="F78">
        <v>3</v>
      </c>
      <c r="G78" s="2">
        <v>0</v>
      </c>
      <c r="H78">
        <v>1</v>
      </c>
      <c r="I78">
        <v>1</v>
      </c>
      <c r="J78">
        <v>1</v>
      </c>
      <c r="K78" s="1">
        <v>11199.04</v>
      </c>
      <c r="L78">
        <v>1</v>
      </c>
      <c r="M78">
        <v>2</v>
      </c>
      <c r="N78">
        <v>2963</v>
      </c>
      <c r="O78">
        <v>9</v>
      </c>
      <c r="P78">
        <v>140</v>
      </c>
      <c r="Q78">
        <v>1</v>
      </c>
      <c r="R78">
        <v>5926</v>
      </c>
      <c r="S78" t="s">
        <v>56</v>
      </c>
      <c r="T78" t="s">
        <v>59</v>
      </c>
      <c r="U78" t="s">
        <v>50</v>
      </c>
      <c r="V78">
        <v>6</v>
      </c>
    </row>
    <row r="79" spans="1:22" x14ac:dyDescent="0.2">
      <c r="A79">
        <v>15767339</v>
      </c>
      <c r="B79">
        <v>777</v>
      </c>
      <c r="C79" t="s">
        <v>12</v>
      </c>
      <c r="D79" t="s">
        <v>13</v>
      </c>
      <c r="E79">
        <v>53</v>
      </c>
      <c r="F79">
        <v>10</v>
      </c>
      <c r="G79" s="2">
        <v>0</v>
      </c>
      <c r="H79">
        <v>2</v>
      </c>
      <c r="I79">
        <v>1</v>
      </c>
      <c r="J79">
        <v>0</v>
      </c>
      <c r="K79" s="1">
        <v>189992.97</v>
      </c>
      <c r="L79">
        <v>0</v>
      </c>
      <c r="M79">
        <v>19</v>
      </c>
      <c r="N79">
        <v>1052</v>
      </c>
      <c r="O79">
        <v>0</v>
      </c>
      <c r="P79">
        <v>16</v>
      </c>
      <c r="Q79">
        <v>0</v>
      </c>
      <c r="R79">
        <v>19988</v>
      </c>
      <c r="S79" t="s">
        <v>55</v>
      </c>
      <c r="T79" t="s">
        <v>61</v>
      </c>
      <c r="U79" t="s">
        <v>52</v>
      </c>
      <c r="V79">
        <v>7</v>
      </c>
    </row>
    <row r="80" spans="1:22" x14ac:dyDescent="0.2">
      <c r="A80">
        <v>15782210</v>
      </c>
      <c r="B80">
        <v>714</v>
      </c>
      <c r="C80" t="s">
        <v>12</v>
      </c>
      <c r="D80" t="s">
        <v>15</v>
      </c>
      <c r="E80">
        <v>46</v>
      </c>
      <c r="F80">
        <v>1</v>
      </c>
      <c r="G80" s="2">
        <v>0</v>
      </c>
      <c r="H80">
        <v>1</v>
      </c>
      <c r="I80">
        <v>1</v>
      </c>
      <c r="J80">
        <v>0</v>
      </c>
      <c r="K80" s="1">
        <v>152167.79</v>
      </c>
      <c r="L80">
        <v>1</v>
      </c>
      <c r="M80">
        <v>30</v>
      </c>
      <c r="N80">
        <v>4675</v>
      </c>
      <c r="O80">
        <v>7</v>
      </c>
      <c r="P80">
        <v>90</v>
      </c>
      <c r="Q80">
        <v>0.23333333333333334</v>
      </c>
      <c r="R80">
        <v>140250</v>
      </c>
      <c r="S80" t="s">
        <v>55</v>
      </c>
      <c r="T80" t="s">
        <v>58</v>
      </c>
      <c r="U80" t="s">
        <v>50</v>
      </c>
      <c r="V80">
        <v>10</v>
      </c>
    </row>
    <row r="81" spans="1:22" x14ac:dyDescent="0.2">
      <c r="A81">
        <v>15697307</v>
      </c>
      <c r="B81">
        <v>588</v>
      </c>
      <c r="C81" t="s">
        <v>14</v>
      </c>
      <c r="D81" t="s">
        <v>15</v>
      </c>
      <c r="E81">
        <v>34</v>
      </c>
      <c r="F81">
        <v>10</v>
      </c>
      <c r="G81" s="2">
        <v>0</v>
      </c>
      <c r="H81">
        <v>2</v>
      </c>
      <c r="I81">
        <v>1</v>
      </c>
      <c r="J81">
        <v>0</v>
      </c>
      <c r="K81" s="1">
        <v>79078.91</v>
      </c>
      <c r="L81">
        <v>0</v>
      </c>
      <c r="M81">
        <v>22</v>
      </c>
      <c r="N81">
        <v>1237</v>
      </c>
      <c r="O81">
        <v>2</v>
      </c>
      <c r="P81">
        <v>119</v>
      </c>
      <c r="Q81">
        <v>9.0909090909090912E-2</v>
      </c>
      <c r="R81">
        <v>27214</v>
      </c>
      <c r="S81" t="s">
        <v>54</v>
      </c>
      <c r="T81" t="s">
        <v>61</v>
      </c>
      <c r="U81" t="s">
        <v>50</v>
      </c>
      <c r="V81">
        <v>6</v>
      </c>
    </row>
    <row r="82" spans="1:22" x14ac:dyDescent="0.2">
      <c r="A82">
        <v>15655774</v>
      </c>
      <c r="B82">
        <v>583</v>
      </c>
      <c r="C82" t="s">
        <v>12</v>
      </c>
      <c r="D82" t="s">
        <v>15</v>
      </c>
      <c r="E82">
        <v>27</v>
      </c>
      <c r="F82">
        <v>7</v>
      </c>
      <c r="G82" s="2">
        <v>0</v>
      </c>
      <c r="H82">
        <v>2</v>
      </c>
      <c r="I82">
        <v>1</v>
      </c>
      <c r="J82">
        <v>0</v>
      </c>
      <c r="K82" s="1">
        <v>51285.49</v>
      </c>
      <c r="L82">
        <v>0</v>
      </c>
      <c r="M82">
        <v>2</v>
      </c>
      <c r="N82">
        <v>3101</v>
      </c>
      <c r="O82">
        <v>6</v>
      </c>
      <c r="P82">
        <v>161</v>
      </c>
      <c r="Q82">
        <v>1</v>
      </c>
      <c r="R82">
        <v>6202</v>
      </c>
      <c r="S82" t="s">
        <v>54</v>
      </c>
      <c r="T82" t="s">
        <v>60</v>
      </c>
      <c r="U82" t="s">
        <v>50</v>
      </c>
      <c r="V82">
        <v>6</v>
      </c>
    </row>
    <row r="83" spans="1:22" x14ac:dyDescent="0.2">
      <c r="A83">
        <v>15723654</v>
      </c>
      <c r="B83">
        <v>773</v>
      </c>
      <c r="C83" t="s">
        <v>12</v>
      </c>
      <c r="D83" t="s">
        <v>15</v>
      </c>
      <c r="E83">
        <v>25</v>
      </c>
      <c r="F83">
        <v>2</v>
      </c>
      <c r="G83" s="2">
        <v>135903.32999999999</v>
      </c>
      <c r="H83">
        <v>1</v>
      </c>
      <c r="I83">
        <v>1</v>
      </c>
      <c r="J83">
        <v>0</v>
      </c>
      <c r="K83" s="1">
        <v>73656.38</v>
      </c>
      <c r="L83">
        <v>0</v>
      </c>
      <c r="M83">
        <v>21</v>
      </c>
      <c r="N83">
        <v>181</v>
      </c>
      <c r="O83">
        <v>4</v>
      </c>
      <c r="P83">
        <v>6</v>
      </c>
      <c r="Q83">
        <v>0.19047619047619047</v>
      </c>
      <c r="R83">
        <v>3801</v>
      </c>
      <c r="S83" t="s">
        <v>56</v>
      </c>
      <c r="T83" t="s">
        <v>58</v>
      </c>
      <c r="U83" t="s">
        <v>52</v>
      </c>
      <c r="V83">
        <v>6</v>
      </c>
    </row>
    <row r="84" spans="1:22" x14ac:dyDescent="0.2">
      <c r="A84">
        <v>15684173</v>
      </c>
      <c r="B84">
        <v>687</v>
      </c>
      <c r="C84" t="s">
        <v>14</v>
      </c>
      <c r="D84" t="s">
        <v>13</v>
      </c>
      <c r="E84">
        <v>44</v>
      </c>
      <c r="F84">
        <v>7</v>
      </c>
      <c r="G84" s="2">
        <v>0</v>
      </c>
      <c r="H84">
        <v>3</v>
      </c>
      <c r="I84">
        <v>1</v>
      </c>
      <c r="J84">
        <v>0</v>
      </c>
      <c r="K84" s="1">
        <v>155853.51999999999</v>
      </c>
      <c r="L84">
        <v>1</v>
      </c>
      <c r="M84">
        <v>5</v>
      </c>
      <c r="N84">
        <v>4936</v>
      </c>
      <c r="O84">
        <v>0</v>
      </c>
      <c r="P84">
        <v>102</v>
      </c>
      <c r="Q84">
        <v>0</v>
      </c>
      <c r="R84">
        <v>24680</v>
      </c>
      <c r="S84" t="s">
        <v>55</v>
      </c>
      <c r="T84" t="s">
        <v>60</v>
      </c>
      <c r="U84" t="s">
        <v>50</v>
      </c>
      <c r="V84">
        <v>6</v>
      </c>
    </row>
    <row r="85" spans="1:22" x14ac:dyDescent="0.2">
      <c r="A85">
        <v>15803976</v>
      </c>
      <c r="B85">
        <v>694</v>
      </c>
      <c r="C85" t="s">
        <v>12</v>
      </c>
      <c r="D85" t="s">
        <v>13</v>
      </c>
      <c r="E85">
        <v>31</v>
      </c>
      <c r="F85">
        <v>10</v>
      </c>
      <c r="G85" s="2">
        <v>0</v>
      </c>
      <c r="H85">
        <v>2</v>
      </c>
      <c r="I85">
        <v>1</v>
      </c>
      <c r="J85">
        <v>0</v>
      </c>
      <c r="K85" s="1">
        <v>160990.26999999999</v>
      </c>
      <c r="L85">
        <v>0</v>
      </c>
      <c r="M85">
        <v>10</v>
      </c>
      <c r="N85">
        <v>1124</v>
      </c>
      <c r="O85">
        <v>5</v>
      </c>
      <c r="P85">
        <v>95</v>
      </c>
      <c r="Q85">
        <v>0.5</v>
      </c>
      <c r="R85">
        <v>11240</v>
      </c>
      <c r="S85" t="s">
        <v>55</v>
      </c>
      <c r="T85" t="s">
        <v>61</v>
      </c>
      <c r="U85" t="s">
        <v>50</v>
      </c>
      <c r="V85">
        <v>6</v>
      </c>
    </row>
    <row r="86" spans="1:22" x14ac:dyDescent="0.2">
      <c r="A86">
        <v>15695699</v>
      </c>
      <c r="B86">
        <v>687</v>
      </c>
      <c r="C86" t="s">
        <v>12</v>
      </c>
      <c r="D86" t="s">
        <v>15</v>
      </c>
      <c r="E86">
        <v>35</v>
      </c>
      <c r="F86">
        <v>8</v>
      </c>
      <c r="G86" s="2">
        <v>0</v>
      </c>
      <c r="H86">
        <v>2</v>
      </c>
      <c r="I86">
        <v>1</v>
      </c>
      <c r="J86">
        <v>0</v>
      </c>
      <c r="K86" s="1">
        <v>10334.049999999999</v>
      </c>
      <c r="L86">
        <v>0</v>
      </c>
      <c r="M86">
        <v>17</v>
      </c>
      <c r="N86">
        <v>2627</v>
      </c>
      <c r="O86">
        <v>2</v>
      </c>
      <c r="P86">
        <v>167</v>
      </c>
      <c r="Q86">
        <v>0.11764705882352941</v>
      </c>
      <c r="R86">
        <v>44659</v>
      </c>
      <c r="S86" t="s">
        <v>55</v>
      </c>
      <c r="T86" t="s">
        <v>60</v>
      </c>
      <c r="U86" t="s">
        <v>50</v>
      </c>
      <c r="V86">
        <v>6</v>
      </c>
    </row>
    <row r="87" spans="1:22" x14ac:dyDescent="0.2">
      <c r="A87">
        <v>15594898</v>
      </c>
      <c r="B87">
        <v>731</v>
      </c>
      <c r="C87" t="s">
        <v>12</v>
      </c>
      <c r="D87" t="s">
        <v>15</v>
      </c>
      <c r="E87">
        <v>43</v>
      </c>
      <c r="F87">
        <v>2</v>
      </c>
      <c r="G87" s="2">
        <v>0</v>
      </c>
      <c r="H87">
        <v>1</v>
      </c>
      <c r="I87">
        <v>1</v>
      </c>
      <c r="J87">
        <v>1</v>
      </c>
      <c r="K87" s="1">
        <v>170034.95</v>
      </c>
      <c r="L87">
        <v>1</v>
      </c>
      <c r="M87">
        <v>27</v>
      </c>
      <c r="N87">
        <v>1707</v>
      </c>
      <c r="O87">
        <v>8</v>
      </c>
      <c r="P87">
        <v>76</v>
      </c>
      <c r="Q87">
        <v>0.29629629629629628</v>
      </c>
      <c r="R87">
        <v>46089</v>
      </c>
      <c r="S87" t="s">
        <v>55</v>
      </c>
      <c r="T87" t="s">
        <v>58</v>
      </c>
      <c r="U87" t="s">
        <v>50</v>
      </c>
      <c r="V87">
        <v>6</v>
      </c>
    </row>
    <row r="88" spans="1:22" x14ac:dyDescent="0.2">
      <c r="A88">
        <v>15773972</v>
      </c>
      <c r="B88">
        <v>614</v>
      </c>
      <c r="C88" t="s">
        <v>12</v>
      </c>
      <c r="D88" t="s">
        <v>15</v>
      </c>
      <c r="E88">
        <v>50</v>
      </c>
      <c r="F88">
        <v>4</v>
      </c>
      <c r="G88" s="2">
        <v>137104.47</v>
      </c>
      <c r="H88">
        <v>1</v>
      </c>
      <c r="I88">
        <v>1</v>
      </c>
      <c r="J88">
        <v>0</v>
      </c>
      <c r="K88" s="1">
        <v>127166.49</v>
      </c>
      <c r="L88">
        <v>1</v>
      </c>
      <c r="M88">
        <v>16</v>
      </c>
      <c r="N88">
        <v>1817</v>
      </c>
      <c r="O88">
        <v>8</v>
      </c>
      <c r="P88">
        <v>169</v>
      </c>
      <c r="Q88">
        <v>0.5</v>
      </c>
      <c r="R88">
        <v>29072</v>
      </c>
      <c r="S88" t="s">
        <v>55</v>
      </c>
      <c r="T88" t="s">
        <v>59</v>
      </c>
      <c r="U88" t="s">
        <v>50</v>
      </c>
      <c r="V88">
        <v>6</v>
      </c>
    </row>
    <row r="89" spans="1:22" x14ac:dyDescent="0.2">
      <c r="A89">
        <v>15674398</v>
      </c>
      <c r="B89">
        <v>642</v>
      </c>
      <c r="C89" t="s">
        <v>12</v>
      </c>
      <c r="D89" t="s">
        <v>15</v>
      </c>
      <c r="E89">
        <v>38</v>
      </c>
      <c r="F89">
        <v>3</v>
      </c>
      <c r="G89" s="2">
        <v>0</v>
      </c>
      <c r="H89">
        <v>2</v>
      </c>
      <c r="I89">
        <v>0</v>
      </c>
      <c r="J89">
        <v>0</v>
      </c>
      <c r="K89" s="1">
        <v>171463.83</v>
      </c>
      <c r="L89">
        <v>0</v>
      </c>
      <c r="M89">
        <v>1</v>
      </c>
      <c r="N89">
        <v>2391</v>
      </c>
      <c r="O89">
        <v>5</v>
      </c>
      <c r="P89">
        <v>169</v>
      </c>
      <c r="Q89">
        <v>1</v>
      </c>
      <c r="R89">
        <v>2391</v>
      </c>
      <c r="S89" t="s">
        <v>55</v>
      </c>
      <c r="T89" t="s">
        <v>59</v>
      </c>
      <c r="U89" t="s">
        <v>50</v>
      </c>
      <c r="V89">
        <v>6</v>
      </c>
    </row>
    <row r="90" spans="1:22" x14ac:dyDescent="0.2">
      <c r="A90">
        <v>15797960</v>
      </c>
      <c r="B90">
        <v>806</v>
      </c>
      <c r="C90" t="s">
        <v>16</v>
      </c>
      <c r="D90" t="s">
        <v>13</v>
      </c>
      <c r="E90">
        <v>59</v>
      </c>
      <c r="F90">
        <v>0</v>
      </c>
      <c r="G90" s="2">
        <v>135296.32999999999</v>
      </c>
      <c r="H90">
        <v>1</v>
      </c>
      <c r="I90">
        <v>1</v>
      </c>
      <c r="J90">
        <v>0</v>
      </c>
      <c r="K90" s="1">
        <v>182822.5</v>
      </c>
      <c r="L90">
        <v>0</v>
      </c>
      <c r="M90">
        <v>14</v>
      </c>
      <c r="N90">
        <v>2572</v>
      </c>
      <c r="O90">
        <v>2</v>
      </c>
      <c r="P90">
        <v>28</v>
      </c>
      <c r="Q90">
        <v>0.14285714285714285</v>
      </c>
      <c r="R90">
        <v>36008</v>
      </c>
      <c r="S90" t="s">
        <v>56</v>
      </c>
      <c r="T90" t="s">
        <v>58</v>
      </c>
      <c r="U90" t="s">
        <v>52</v>
      </c>
      <c r="V90">
        <v>7</v>
      </c>
    </row>
    <row r="91" spans="1:22" x14ac:dyDescent="0.2">
      <c r="A91">
        <v>15581539</v>
      </c>
      <c r="B91">
        <v>474</v>
      </c>
      <c r="C91" t="s">
        <v>14</v>
      </c>
      <c r="D91" t="s">
        <v>15</v>
      </c>
      <c r="E91">
        <v>37</v>
      </c>
      <c r="F91">
        <v>3</v>
      </c>
      <c r="G91" s="2">
        <v>0</v>
      </c>
      <c r="H91">
        <v>2</v>
      </c>
      <c r="I91">
        <v>0</v>
      </c>
      <c r="J91">
        <v>0</v>
      </c>
      <c r="K91" s="1">
        <v>57175.32</v>
      </c>
      <c r="L91">
        <v>0</v>
      </c>
      <c r="M91">
        <v>4</v>
      </c>
      <c r="N91">
        <v>3460</v>
      </c>
      <c r="O91">
        <v>9</v>
      </c>
      <c r="P91">
        <v>43</v>
      </c>
      <c r="Q91">
        <v>1</v>
      </c>
      <c r="R91">
        <v>13840</v>
      </c>
      <c r="S91" t="s">
        <v>54</v>
      </c>
      <c r="T91" t="s">
        <v>59</v>
      </c>
      <c r="U91" t="s">
        <v>51</v>
      </c>
      <c r="V91">
        <v>6</v>
      </c>
    </row>
    <row r="92" spans="1:22" x14ac:dyDescent="0.2">
      <c r="A92">
        <v>15662736</v>
      </c>
      <c r="B92">
        <v>559</v>
      </c>
      <c r="C92" t="s">
        <v>12</v>
      </c>
      <c r="D92" t="s">
        <v>15</v>
      </c>
      <c r="E92">
        <v>49</v>
      </c>
      <c r="F92">
        <v>2</v>
      </c>
      <c r="G92" s="2">
        <v>147069.78</v>
      </c>
      <c r="H92">
        <v>1</v>
      </c>
      <c r="I92">
        <v>1</v>
      </c>
      <c r="J92">
        <v>0</v>
      </c>
      <c r="K92" s="1">
        <v>120540.83</v>
      </c>
      <c r="L92">
        <v>1</v>
      </c>
      <c r="M92">
        <v>7</v>
      </c>
      <c r="N92">
        <v>4386</v>
      </c>
      <c r="O92">
        <v>2</v>
      </c>
      <c r="P92">
        <v>86</v>
      </c>
      <c r="Q92">
        <v>0.2857142857142857</v>
      </c>
      <c r="R92">
        <v>30702</v>
      </c>
      <c r="S92" t="s">
        <v>54</v>
      </c>
      <c r="T92" t="s">
        <v>58</v>
      </c>
      <c r="U92" t="s">
        <v>50</v>
      </c>
      <c r="V92">
        <v>7</v>
      </c>
    </row>
    <row r="93" spans="1:22" x14ac:dyDescent="0.2">
      <c r="A93">
        <v>15677512</v>
      </c>
      <c r="B93">
        <v>628</v>
      </c>
      <c r="C93" t="s">
        <v>14</v>
      </c>
      <c r="D93" t="s">
        <v>13</v>
      </c>
      <c r="E93">
        <v>22</v>
      </c>
      <c r="F93">
        <v>3</v>
      </c>
      <c r="G93" s="2">
        <v>0</v>
      </c>
      <c r="H93">
        <v>1</v>
      </c>
      <c r="I93">
        <v>1</v>
      </c>
      <c r="J93">
        <v>0</v>
      </c>
      <c r="K93" s="1">
        <v>85426.28</v>
      </c>
      <c r="L93">
        <v>0</v>
      </c>
      <c r="M93">
        <v>18</v>
      </c>
      <c r="N93">
        <v>4662</v>
      </c>
      <c r="O93">
        <v>4</v>
      </c>
      <c r="P93">
        <v>106</v>
      </c>
      <c r="Q93">
        <v>0.22222222222222221</v>
      </c>
      <c r="R93">
        <v>83916</v>
      </c>
      <c r="S93" t="s">
        <v>55</v>
      </c>
      <c r="T93" t="s">
        <v>59</v>
      </c>
      <c r="U93" t="s">
        <v>50</v>
      </c>
      <c r="V93">
        <v>8</v>
      </c>
    </row>
    <row r="94" spans="1:22" x14ac:dyDescent="0.2">
      <c r="A94">
        <v>15694408</v>
      </c>
      <c r="B94">
        <v>749</v>
      </c>
      <c r="C94" t="s">
        <v>12</v>
      </c>
      <c r="D94" t="s">
        <v>15</v>
      </c>
      <c r="E94">
        <v>40</v>
      </c>
      <c r="F94">
        <v>1</v>
      </c>
      <c r="G94" s="2">
        <v>139290.41</v>
      </c>
      <c r="H94">
        <v>1</v>
      </c>
      <c r="I94">
        <v>1</v>
      </c>
      <c r="J94">
        <v>0</v>
      </c>
      <c r="K94" s="1">
        <v>182855.42</v>
      </c>
      <c r="L94">
        <v>1</v>
      </c>
      <c r="M94">
        <v>5</v>
      </c>
      <c r="N94">
        <v>699</v>
      </c>
      <c r="O94">
        <v>9</v>
      </c>
      <c r="P94">
        <v>20</v>
      </c>
      <c r="Q94">
        <v>1</v>
      </c>
      <c r="R94">
        <v>3495</v>
      </c>
      <c r="S94" t="s">
        <v>55</v>
      </c>
      <c r="T94" t="s">
        <v>58</v>
      </c>
      <c r="U94" t="s">
        <v>52</v>
      </c>
      <c r="V94">
        <v>6</v>
      </c>
    </row>
    <row r="95" spans="1:22" x14ac:dyDescent="0.2">
      <c r="A95">
        <v>15585215</v>
      </c>
      <c r="B95">
        <v>763</v>
      </c>
      <c r="C95" t="s">
        <v>12</v>
      </c>
      <c r="D95" t="s">
        <v>13</v>
      </c>
      <c r="E95">
        <v>31</v>
      </c>
      <c r="F95">
        <v>4</v>
      </c>
      <c r="G95" s="2">
        <v>0</v>
      </c>
      <c r="H95">
        <v>2</v>
      </c>
      <c r="I95">
        <v>0</v>
      </c>
      <c r="J95">
        <v>0</v>
      </c>
      <c r="K95" s="1">
        <v>50404.72</v>
      </c>
      <c r="L95">
        <v>0</v>
      </c>
      <c r="M95">
        <v>23</v>
      </c>
      <c r="N95">
        <v>3911</v>
      </c>
      <c r="O95">
        <v>4</v>
      </c>
      <c r="P95">
        <v>102</v>
      </c>
      <c r="Q95">
        <v>0.17391304347826086</v>
      </c>
      <c r="R95">
        <v>89953</v>
      </c>
      <c r="S95" t="s">
        <v>55</v>
      </c>
      <c r="T95" t="s">
        <v>59</v>
      </c>
      <c r="U95" t="s">
        <v>50</v>
      </c>
      <c r="V95">
        <v>6</v>
      </c>
    </row>
    <row r="96" spans="1:22" x14ac:dyDescent="0.2">
      <c r="A96">
        <v>15682757</v>
      </c>
      <c r="B96">
        <v>734</v>
      </c>
      <c r="C96" t="s">
        <v>12</v>
      </c>
      <c r="D96" t="s">
        <v>15</v>
      </c>
      <c r="E96">
        <v>30</v>
      </c>
      <c r="F96">
        <v>3</v>
      </c>
      <c r="G96" s="2">
        <v>0</v>
      </c>
      <c r="H96">
        <v>2</v>
      </c>
      <c r="I96">
        <v>1</v>
      </c>
      <c r="J96">
        <v>0</v>
      </c>
      <c r="K96" s="1">
        <v>107640.25</v>
      </c>
      <c r="L96">
        <v>0</v>
      </c>
      <c r="M96">
        <v>25</v>
      </c>
      <c r="N96">
        <v>2849</v>
      </c>
      <c r="O96">
        <v>7</v>
      </c>
      <c r="P96">
        <v>149</v>
      </c>
      <c r="Q96">
        <v>0.28000000000000003</v>
      </c>
      <c r="R96">
        <v>71225</v>
      </c>
      <c r="S96" t="s">
        <v>56</v>
      </c>
      <c r="T96" t="s">
        <v>59</v>
      </c>
      <c r="U96" t="s">
        <v>50</v>
      </c>
      <c r="V96">
        <v>6</v>
      </c>
    </row>
    <row r="97" spans="1:22" x14ac:dyDescent="0.2">
      <c r="A97">
        <v>15601848</v>
      </c>
      <c r="B97">
        <v>594</v>
      </c>
      <c r="C97" t="s">
        <v>12</v>
      </c>
      <c r="D97" t="s">
        <v>15</v>
      </c>
      <c r="E97">
        <v>35</v>
      </c>
      <c r="F97">
        <v>2</v>
      </c>
      <c r="G97" s="2">
        <v>0</v>
      </c>
      <c r="H97">
        <v>2</v>
      </c>
      <c r="I97">
        <v>1</v>
      </c>
      <c r="J97">
        <v>0</v>
      </c>
      <c r="K97" s="1">
        <v>103480.69</v>
      </c>
      <c r="L97">
        <v>0</v>
      </c>
      <c r="M97">
        <v>12</v>
      </c>
      <c r="N97">
        <v>2915</v>
      </c>
      <c r="O97">
        <v>7</v>
      </c>
      <c r="P97">
        <v>160</v>
      </c>
      <c r="Q97">
        <v>0.58333333333333337</v>
      </c>
      <c r="R97">
        <v>34980</v>
      </c>
      <c r="S97" t="s">
        <v>54</v>
      </c>
      <c r="T97" t="s">
        <v>58</v>
      </c>
      <c r="U97" t="s">
        <v>50</v>
      </c>
      <c r="V97">
        <v>7</v>
      </c>
    </row>
    <row r="98" spans="1:22" x14ac:dyDescent="0.2">
      <c r="A98">
        <v>15736008</v>
      </c>
      <c r="B98">
        <v>644</v>
      </c>
      <c r="C98" t="s">
        <v>12</v>
      </c>
      <c r="D98" t="s">
        <v>13</v>
      </c>
      <c r="E98">
        <v>46</v>
      </c>
      <c r="F98">
        <v>9</v>
      </c>
      <c r="G98" s="2">
        <v>95441.27</v>
      </c>
      <c r="H98">
        <v>1</v>
      </c>
      <c r="I98">
        <v>1</v>
      </c>
      <c r="J98">
        <v>0</v>
      </c>
      <c r="K98" s="1">
        <v>108761.05</v>
      </c>
      <c r="L98">
        <v>1</v>
      </c>
      <c r="M98">
        <v>7</v>
      </c>
      <c r="N98">
        <v>2622</v>
      </c>
      <c r="O98">
        <v>2</v>
      </c>
      <c r="P98">
        <v>60</v>
      </c>
      <c r="Q98">
        <v>0.2857142857142857</v>
      </c>
      <c r="R98">
        <v>18354</v>
      </c>
      <c r="S98" t="s">
        <v>56</v>
      </c>
      <c r="T98" t="s">
        <v>61</v>
      </c>
      <c r="U98" t="s">
        <v>51</v>
      </c>
      <c r="V98">
        <v>6</v>
      </c>
    </row>
    <row r="99" spans="1:22" x14ac:dyDescent="0.2">
      <c r="A99">
        <v>15601274</v>
      </c>
      <c r="B99">
        <v>667</v>
      </c>
      <c r="C99" t="s">
        <v>14</v>
      </c>
      <c r="D99" t="s">
        <v>13</v>
      </c>
      <c r="E99">
        <v>40</v>
      </c>
      <c r="F99">
        <v>1</v>
      </c>
      <c r="G99" s="2">
        <v>146502.07</v>
      </c>
      <c r="H99">
        <v>1</v>
      </c>
      <c r="I99">
        <v>1</v>
      </c>
      <c r="J99">
        <v>0</v>
      </c>
      <c r="K99" s="1">
        <v>19162.89</v>
      </c>
      <c r="L99">
        <v>0</v>
      </c>
      <c r="M99">
        <v>7</v>
      </c>
      <c r="N99">
        <v>3046</v>
      </c>
      <c r="O99">
        <v>8</v>
      </c>
      <c r="P99">
        <v>114</v>
      </c>
      <c r="Q99">
        <v>1</v>
      </c>
      <c r="R99">
        <v>21322</v>
      </c>
      <c r="S99" t="s">
        <v>55</v>
      </c>
      <c r="T99" t="s">
        <v>58</v>
      </c>
      <c r="U99" t="s">
        <v>50</v>
      </c>
      <c r="V99">
        <v>6</v>
      </c>
    </row>
    <row r="100" spans="1:22" x14ac:dyDescent="0.2">
      <c r="A100">
        <v>15648064</v>
      </c>
      <c r="B100">
        <v>649</v>
      </c>
      <c r="C100" t="s">
        <v>12</v>
      </c>
      <c r="D100" t="s">
        <v>15</v>
      </c>
      <c r="E100">
        <v>33</v>
      </c>
      <c r="F100">
        <v>2</v>
      </c>
      <c r="G100" s="2">
        <v>0</v>
      </c>
      <c r="H100">
        <v>2</v>
      </c>
      <c r="I100">
        <v>1</v>
      </c>
      <c r="J100">
        <v>0</v>
      </c>
      <c r="K100" s="1">
        <v>2010.98</v>
      </c>
      <c r="L100">
        <v>0</v>
      </c>
      <c r="M100">
        <v>4</v>
      </c>
      <c r="N100">
        <v>4520</v>
      </c>
      <c r="O100">
        <v>4</v>
      </c>
      <c r="P100">
        <v>79</v>
      </c>
      <c r="Q100">
        <v>1</v>
      </c>
      <c r="R100">
        <v>18080</v>
      </c>
      <c r="S100" t="s">
        <v>55</v>
      </c>
      <c r="T100" t="s">
        <v>58</v>
      </c>
      <c r="U100" t="s">
        <v>50</v>
      </c>
      <c r="V100">
        <v>7</v>
      </c>
    </row>
    <row r="101" spans="1:22" x14ac:dyDescent="0.2">
      <c r="A101">
        <v>15684484</v>
      </c>
      <c r="B101">
        <v>543</v>
      </c>
      <c r="C101" t="s">
        <v>12</v>
      </c>
      <c r="D101" t="s">
        <v>15</v>
      </c>
      <c r="E101">
        <v>22</v>
      </c>
      <c r="F101">
        <v>8</v>
      </c>
      <c r="G101" s="2">
        <v>0</v>
      </c>
      <c r="H101">
        <v>2</v>
      </c>
      <c r="I101">
        <v>0</v>
      </c>
      <c r="J101">
        <v>0</v>
      </c>
      <c r="K101" s="1">
        <v>127587.22</v>
      </c>
      <c r="L101">
        <v>0</v>
      </c>
      <c r="M101">
        <v>29</v>
      </c>
      <c r="N101">
        <v>1346</v>
      </c>
      <c r="O101">
        <v>0</v>
      </c>
      <c r="P101">
        <v>92</v>
      </c>
      <c r="Q101">
        <v>0</v>
      </c>
      <c r="R101">
        <v>39034</v>
      </c>
      <c r="S101" t="s">
        <v>55</v>
      </c>
      <c r="T101" t="s">
        <v>60</v>
      </c>
      <c r="U101" t="s">
        <v>50</v>
      </c>
      <c r="V101">
        <v>6</v>
      </c>
    </row>
    <row r="102" spans="1:22" x14ac:dyDescent="0.2">
      <c r="A102">
        <v>15785869</v>
      </c>
      <c r="B102">
        <v>718</v>
      </c>
      <c r="C102" t="s">
        <v>12</v>
      </c>
      <c r="D102" t="s">
        <v>13</v>
      </c>
      <c r="E102">
        <v>25</v>
      </c>
      <c r="F102">
        <v>7</v>
      </c>
      <c r="G102" s="2">
        <v>0</v>
      </c>
      <c r="H102">
        <v>2</v>
      </c>
      <c r="I102">
        <v>1</v>
      </c>
      <c r="J102">
        <v>0</v>
      </c>
      <c r="K102" s="1">
        <v>30380.12</v>
      </c>
      <c r="L102">
        <v>0</v>
      </c>
      <c r="M102">
        <v>14</v>
      </c>
      <c r="N102">
        <v>3410</v>
      </c>
      <c r="O102">
        <v>1</v>
      </c>
      <c r="P102">
        <v>137</v>
      </c>
      <c r="Q102">
        <v>7.1428571428571425E-2</v>
      </c>
      <c r="R102">
        <v>47740</v>
      </c>
      <c r="S102" t="s">
        <v>56</v>
      </c>
      <c r="T102" t="s">
        <v>60</v>
      </c>
      <c r="U102" t="s">
        <v>50</v>
      </c>
      <c r="V102">
        <v>6</v>
      </c>
    </row>
    <row r="103" spans="1:22" x14ac:dyDescent="0.2">
      <c r="A103">
        <v>15763859</v>
      </c>
      <c r="B103">
        <v>840</v>
      </c>
      <c r="C103" t="s">
        <v>12</v>
      </c>
      <c r="D103" t="s">
        <v>13</v>
      </c>
      <c r="E103">
        <v>43</v>
      </c>
      <c r="F103">
        <v>7</v>
      </c>
      <c r="G103" s="2">
        <v>0</v>
      </c>
      <c r="H103">
        <v>2</v>
      </c>
      <c r="I103">
        <v>1</v>
      </c>
      <c r="J103">
        <v>0</v>
      </c>
      <c r="K103" s="1">
        <v>90908.95</v>
      </c>
      <c r="L103">
        <v>0</v>
      </c>
      <c r="M103">
        <v>6</v>
      </c>
      <c r="N103">
        <v>3095</v>
      </c>
      <c r="O103">
        <v>1</v>
      </c>
      <c r="P103">
        <v>92</v>
      </c>
      <c r="Q103">
        <v>0.16666666666666666</v>
      </c>
      <c r="R103">
        <v>18570</v>
      </c>
      <c r="S103" t="s">
        <v>55</v>
      </c>
      <c r="T103" t="s">
        <v>60</v>
      </c>
      <c r="U103" t="s">
        <v>50</v>
      </c>
      <c r="V103">
        <v>6</v>
      </c>
    </row>
    <row r="104" spans="1:22" x14ac:dyDescent="0.2">
      <c r="A104">
        <v>15739438</v>
      </c>
      <c r="B104">
        <v>539</v>
      </c>
      <c r="C104" t="s">
        <v>12</v>
      </c>
      <c r="D104" t="s">
        <v>15</v>
      </c>
      <c r="E104">
        <v>30</v>
      </c>
      <c r="F104">
        <v>0</v>
      </c>
      <c r="G104" s="2">
        <v>0</v>
      </c>
      <c r="H104">
        <v>2</v>
      </c>
      <c r="I104">
        <v>1</v>
      </c>
      <c r="J104">
        <v>0</v>
      </c>
      <c r="K104" s="1">
        <v>160979.66</v>
      </c>
      <c r="L104">
        <v>0</v>
      </c>
      <c r="M104">
        <v>17</v>
      </c>
      <c r="N104">
        <v>2949</v>
      </c>
      <c r="O104">
        <v>3</v>
      </c>
      <c r="P104">
        <v>53</v>
      </c>
      <c r="Q104">
        <v>0.17647058823529413</v>
      </c>
      <c r="R104">
        <v>50133</v>
      </c>
      <c r="S104" t="s">
        <v>55</v>
      </c>
      <c r="T104" t="s">
        <v>58</v>
      </c>
      <c r="U104" t="s">
        <v>51</v>
      </c>
      <c r="V104">
        <v>7</v>
      </c>
    </row>
    <row r="105" spans="1:22" x14ac:dyDescent="0.2">
      <c r="A105">
        <v>15583303</v>
      </c>
      <c r="B105">
        <v>593</v>
      </c>
      <c r="C105" t="s">
        <v>12</v>
      </c>
      <c r="D105" t="s">
        <v>13</v>
      </c>
      <c r="E105">
        <v>29</v>
      </c>
      <c r="F105">
        <v>2</v>
      </c>
      <c r="G105" s="2">
        <v>152265.43</v>
      </c>
      <c r="H105">
        <v>1</v>
      </c>
      <c r="I105">
        <v>1</v>
      </c>
      <c r="J105">
        <v>0</v>
      </c>
      <c r="K105" s="1">
        <v>34004.44</v>
      </c>
      <c r="L105">
        <v>0</v>
      </c>
      <c r="M105">
        <v>29</v>
      </c>
      <c r="N105">
        <v>2937</v>
      </c>
      <c r="O105">
        <v>6</v>
      </c>
      <c r="P105">
        <v>56</v>
      </c>
      <c r="Q105">
        <v>0.20689655172413793</v>
      </c>
      <c r="R105">
        <v>85173</v>
      </c>
      <c r="S105" t="s">
        <v>55</v>
      </c>
      <c r="T105" t="s">
        <v>58</v>
      </c>
      <c r="U105" t="s">
        <v>51</v>
      </c>
      <c r="V105">
        <v>6</v>
      </c>
    </row>
    <row r="106" spans="1:22" x14ac:dyDescent="0.2">
      <c r="A106">
        <v>15677371</v>
      </c>
      <c r="B106">
        <v>629</v>
      </c>
      <c r="C106" t="s">
        <v>14</v>
      </c>
      <c r="D106" t="s">
        <v>13</v>
      </c>
      <c r="E106">
        <v>30</v>
      </c>
      <c r="F106">
        <v>2</v>
      </c>
      <c r="G106" s="2">
        <v>34013.629999999997</v>
      </c>
      <c r="H106">
        <v>1</v>
      </c>
      <c r="I106">
        <v>1</v>
      </c>
      <c r="J106">
        <v>0</v>
      </c>
      <c r="K106" s="1">
        <v>19570.63</v>
      </c>
      <c r="L106">
        <v>0</v>
      </c>
      <c r="M106">
        <v>19</v>
      </c>
      <c r="N106">
        <v>646</v>
      </c>
      <c r="O106">
        <v>5</v>
      </c>
      <c r="P106">
        <v>23</v>
      </c>
      <c r="Q106">
        <v>0.26315789473684209</v>
      </c>
      <c r="R106">
        <v>12274</v>
      </c>
      <c r="S106" t="s">
        <v>55</v>
      </c>
      <c r="T106" t="s">
        <v>58</v>
      </c>
      <c r="U106" t="s">
        <v>52</v>
      </c>
      <c r="V106">
        <v>6</v>
      </c>
    </row>
    <row r="107" spans="1:22" x14ac:dyDescent="0.2">
      <c r="A107">
        <v>15629677</v>
      </c>
      <c r="B107">
        <v>687</v>
      </c>
      <c r="C107" t="s">
        <v>14</v>
      </c>
      <c r="D107" t="s">
        <v>13</v>
      </c>
      <c r="E107">
        <v>39</v>
      </c>
      <c r="F107">
        <v>2</v>
      </c>
      <c r="G107" s="2">
        <v>0</v>
      </c>
      <c r="H107">
        <v>3</v>
      </c>
      <c r="I107">
        <v>0</v>
      </c>
      <c r="J107">
        <v>0</v>
      </c>
      <c r="K107" s="1">
        <v>188150.6</v>
      </c>
      <c r="L107">
        <v>1</v>
      </c>
      <c r="M107">
        <v>2</v>
      </c>
      <c r="N107">
        <v>1020</v>
      </c>
      <c r="O107">
        <v>5</v>
      </c>
      <c r="P107">
        <v>177</v>
      </c>
      <c r="Q107">
        <v>1</v>
      </c>
      <c r="R107">
        <v>2040</v>
      </c>
      <c r="S107" t="s">
        <v>55</v>
      </c>
      <c r="T107" t="s">
        <v>58</v>
      </c>
      <c r="U107" t="s">
        <v>50</v>
      </c>
      <c r="V107">
        <v>7</v>
      </c>
    </row>
    <row r="108" spans="1:22" x14ac:dyDescent="0.2">
      <c r="A108">
        <v>15720910</v>
      </c>
      <c r="B108">
        <v>560</v>
      </c>
      <c r="C108" t="s">
        <v>12</v>
      </c>
      <c r="D108" t="s">
        <v>13</v>
      </c>
      <c r="E108">
        <v>66</v>
      </c>
      <c r="F108">
        <v>9</v>
      </c>
      <c r="G108" s="2">
        <v>0</v>
      </c>
      <c r="H108">
        <v>1</v>
      </c>
      <c r="I108">
        <v>1</v>
      </c>
      <c r="J108">
        <v>1</v>
      </c>
      <c r="K108" s="1">
        <v>15928.49</v>
      </c>
      <c r="L108">
        <v>0</v>
      </c>
      <c r="M108">
        <v>11</v>
      </c>
      <c r="N108">
        <v>4295</v>
      </c>
      <c r="O108">
        <v>7</v>
      </c>
      <c r="P108">
        <v>29</v>
      </c>
      <c r="Q108">
        <v>0.63636363636363635</v>
      </c>
      <c r="R108">
        <v>47245</v>
      </c>
      <c r="S108" t="s">
        <v>56</v>
      </c>
      <c r="T108" t="s">
        <v>61</v>
      </c>
      <c r="U108" t="s">
        <v>52</v>
      </c>
      <c r="V108">
        <v>6</v>
      </c>
    </row>
    <row r="109" spans="1:22" x14ac:dyDescent="0.2">
      <c r="A109">
        <v>15721181</v>
      </c>
      <c r="B109">
        <v>611</v>
      </c>
      <c r="C109" t="s">
        <v>14</v>
      </c>
      <c r="D109" t="s">
        <v>15</v>
      </c>
      <c r="E109">
        <v>46</v>
      </c>
      <c r="F109">
        <v>6</v>
      </c>
      <c r="G109" s="2">
        <v>0</v>
      </c>
      <c r="H109">
        <v>2</v>
      </c>
      <c r="I109">
        <v>1</v>
      </c>
      <c r="J109">
        <v>0</v>
      </c>
      <c r="K109" s="1">
        <v>45886.33</v>
      </c>
      <c r="L109">
        <v>0</v>
      </c>
      <c r="M109">
        <v>12</v>
      </c>
      <c r="N109">
        <v>3321</v>
      </c>
      <c r="O109">
        <v>3</v>
      </c>
      <c r="P109">
        <v>58</v>
      </c>
      <c r="Q109">
        <v>0.25</v>
      </c>
      <c r="R109">
        <v>39852</v>
      </c>
      <c r="S109" t="s">
        <v>54</v>
      </c>
      <c r="T109" t="s">
        <v>60</v>
      </c>
      <c r="U109" t="s">
        <v>51</v>
      </c>
      <c r="V109">
        <v>7</v>
      </c>
    </row>
    <row r="110" spans="1:22" x14ac:dyDescent="0.2">
      <c r="A110">
        <v>15684548</v>
      </c>
      <c r="B110">
        <v>556</v>
      </c>
      <c r="C110" t="s">
        <v>14</v>
      </c>
      <c r="D110" t="s">
        <v>15</v>
      </c>
      <c r="E110">
        <v>38</v>
      </c>
      <c r="F110">
        <v>8</v>
      </c>
      <c r="G110" s="2">
        <v>0</v>
      </c>
      <c r="H110">
        <v>2</v>
      </c>
      <c r="I110">
        <v>0</v>
      </c>
      <c r="J110">
        <v>0</v>
      </c>
      <c r="K110" s="1">
        <v>417.41</v>
      </c>
      <c r="L110">
        <v>1</v>
      </c>
      <c r="M110">
        <v>20</v>
      </c>
      <c r="N110">
        <v>1252</v>
      </c>
      <c r="O110">
        <v>9</v>
      </c>
      <c r="P110">
        <v>41</v>
      </c>
      <c r="Q110">
        <v>0.45</v>
      </c>
      <c r="R110">
        <v>25040</v>
      </c>
      <c r="S110" t="s">
        <v>55</v>
      </c>
      <c r="T110" t="s">
        <v>60</v>
      </c>
      <c r="U110" t="s">
        <v>51</v>
      </c>
      <c r="V110">
        <v>6</v>
      </c>
    </row>
    <row r="111" spans="1:22" x14ac:dyDescent="0.2">
      <c r="A111">
        <v>15646372</v>
      </c>
      <c r="B111">
        <v>616</v>
      </c>
      <c r="C111" t="s">
        <v>12</v>
      </c>
      <c r="D111" t="s">
        <v>13</v>
      </c>
      <c r="E111">
        <v>66</v>
      </c>
      <c r="F111">
        <v>1</v>
      </c>
      <c r="G111" s="2">
        <v>135842.41</v>
      </c>
      <c r="H111">
        <v>1</v>
      </c>
      <c r="I111">
        <v>1</v>
      </c>
      <c r="J111">
        <v>0</v>
      </c>
      <c r="K111" s="1">
        <v>183840.51</v>
      </c>
      <c r="L111">
        <v>1</v>
      </c>
      <c r="M111">
        <v>22</v>
      </c>
      <c r="N111">
        <v>327</v>
      </c>
      <c r="O111">
        <v>5</v>
      </c>
      <c r="P111">
        <v>92</v>
      </c>
      <c r="Q111">
        <v>0.22727272727272727</v>
      </c>
      <c r="R111">
        <v>7194</v>
      </c>
      <c r="S111" t="s">
        <v>56</v>
      </c>
      <c r="T111" t="s">
        <v>58</v>
      </c>
      <c r="U111" t="s">
        <v>50</v>
      </c>
      <c r="V111">
        <v>7</v>
      </c>
    </row>
    <row r="112" spans="1:22" x14ac:dyDescent="0.2">
      <c r="A112">
        <v>15690452</v>
      </c>
      <c r="B112">
        <v>605</v>
      </c>
      <c r="C112" t="s">
        <v>12</v>
      </c>
      <c r="D112" t="s">
        <v>15</v>
      </c>
      <c r="E112">
        <v>52</v>
      </c>
      <c r="F112">
        <v>1</v>
      </c>
      <c r="G112" s="2">
        <v>63349.75</v>
      </c>
      <c r="H112">
        <v>1</v>
      </c>
      <c r="I112">
        <v>1</v>
      </c>
      <c r="J112">
        <v>0</v>
      </c>
      <c r="K112" s="1">
        <v>108887.44</v>
      </c>
      <c r="L112">
        <v>0</v>
      </c>
      <c r="M112">
        <v>24</v>
      </c>
      <c r="N112">
        <v>555</v>
      </c>
      <c r="O112">
        <v>1</v>
      </c>
      <c r="P112">
        <v>105</v>
      </c>
      <c r="Q112">
        <v>4.1666666666666664E-2</v>
      </c>
      <c r="R112">
        <v>13320</v>
      </c>
      <c r="S112" t="s">
        <v>55</v>
      </c>
      <c r="T112" t="s">
        <v>58</v>
      </c>
      <c r="U112" t="s">
        <v>50</v>
      </c>
      <c r="V112">
        <v>7</v>
      </c>
    </row>
    <row r="113" spans="1:22" x14ac:dyDescent="0.2">
      <c r="A113">
        <v>15692761</v>
      </c>
      <c r="B113">
        <v>718</v>
      </c>
      <c r="C113" t="s">
        <v>12</v>
      </c>
      <c r="D113" t="s">
        <v>15</v>
      </c>
      <c r="E113">
        <v>36</v>
      </c>
      <c r="F113">
        <v>9</v>
      </c>
      <c r="G113" s="2">
        <v>0</v>
      </c>
      <c r="H113">
        <v>1</v>
      </c>
      <c r="I113">
        <v>1</v>
      </c>
      <c r="J113">
        <v>0</v>
      </c>
      <c r="K113" s="1">
        <v>45909.87</v>
      </c>
      <c r="L113">
        <v>0</v>
      </c>
      <c r="M113">
        <v>6</v>
      </c>
      <c r="N113">
        <v>2203</v>
      </c>
      <c r="O113">
        <v>0</v>
      </c>
      <c r="P113">
        <v>167</v>
      </c>
      <c r="Q113">
        <v>0</v>
      </c>
      <c r="R113">
        <v>13218</v>
      </c>
      <c r="S113" t="s">
        <v>55</v>
      </c>
      <c r="T113" t="s">
        <v>61</v>
      </c>
      <c r="U113" t="s">
        <v>50</v>
      </c>
      <c r="V113">
        <v>8</v>
      </c>
    </row>
    <row r="114" spans="1:22" x14ac:dyDescent="0.2">
      <c r="A114">
        <v>15578045</v>
      </c>
      <c r="B114">
        <v>538</v>
      </c>
      <c r="C114" t="s">
        <v>14</v>
      </c>
      <c r="D114" t="s">
        <v>13</v>
      </c>
      <c r="E114">
        <v>49</v>
      </c>
      <c r="F114">
        <v>9</v>
      </c>
      <c r="G114" s="2">
        <v>141434.04</v>
      </c>
      <c r="H114">
        <v>1</v>
      </c>
      <c r="I114">
        <v>0</v>
      </c>
      <c r="J114">
        <v>0</v>
      </c>
      <c r="K114" s="1">
        <v>173779.25</v>
      </c>
      <c r="L114">
        <v>1</v>
      </c>
      <c r="M114">
        <v>20</v>
      </c>
      <c r="N114">
        <v>3187</v>
      </c>
      <c r="O114">
        <v>4</v>
      </c>
      <c r="P114">
        <v>138</v>
      </c>
      <c r="Q114">
        <v>0.2</v>
      </c>
      <c r="R114">
        <v>63740</v>
      </c>
      <c r="S114" t="s">
        <v>55</v>
      </c>
      <c r="T114" t="s">
        <v>61</v>
      </c>
      <c r="U114" t="s">
        <v>50</v>
      </c>
      <c r="V114">
        <v>6</v>
      </c>
    </row>
    <row r="115" spans="1:22" x14ac:dyDescent="0.2">
      <c r="A115">
        <v>15745354</v>
      </c>
      <c r="B115">
        <v>611</v>
      </c>
      <c r="C115" t="s">
        <v>14</v>
      </c>
      <c r="D115" t="s">
        <v>13</v>
      </c>
      <c r="E115">
        <v>37</v>
      </c>
      <c r="F115">
        <v>4</v>
      </c>
      <c r="G115" s="2">
        <v>0</v>
      </c>
      <c r="H115">
        <v>2</v>
      </c>
      <c r="I115">
        <v>1</v>
      </c>
      <c r="J115">
        <v>0</v>
      </c>
      <c r="K115" s="1">
        <v>125696.26</v>
      </c>
      <c r="L115">
        <v>0</v>
      </c>
      <c r="M115">
        <v>10</v>
      </c>
      <c r="N115">
        <v>2013</v>
      </c>
      <c r="O115">
        <v>0</v>
      </c>
      <c r="P115">
        <v>64</v>
      </c>
      <c r="Q115">
        <v>0</v>
      </c>
      <c r="R115">
        <v>20130</v>
      </c>
      <c r="S115" t="s">
        <v>54</v>
      </c>
      <c r="T115" t="s">
        <v>59</v>
      </c>
      <c r="U115" t="s">
        <v>50</v>
      </c>
      <c r="V115">
        <v>6</v>
      </c>
    </row>
    <row r="116" spans="1:22" x14ac:dyDescent="0.2">
      <c r="A116">
        <v>15566594</v>
      </c>
      <c r="B116">
        <v>709</v>
      </c>
      <c r="C116" t="s">
        <v>14</v>
      </c>
      <c r="D116" t="s">
        <v>15</v>
      </c>
      <c r="E116">
        <v>23</v>
      </c>
      <c r="F116">
        <v>10</v>
      </c>
      <c r="G116" s="2">
        <v>0</v>
      </c>
      <c r="H116">
        <v>2</v>
      </c>
      <c r="I116">
        <v>0</v>
      </c>
      <c r="J116">
        <v>0</v>
      </c>
      <c r="K116" s="1">
        <v>129590.18</v>
      </c>
      <c r="L116">
        <v>0</v>
      </c>
      <c r="M116">
        <v>24</v>
      </c>
      <c r="N116">
        <v>378</v>
      </c>
      <c r="O116">
        <v>3</v>
      </c>
      <c r="P116">
        <v>77</v>
      </c>
      <c r="Q116">
        <v>0.125</v>
      </c>
      <c r="R116">
        <v>9072</v>
      </c>
      <c r="S116" t="s">
        <v>55</v>
      </c>
      <c r="T116" t="s">
        <v>61</v>
      </c>
      <c r="U116" t="s">
        <v>50</v>
      </c>
      <c r="V116">
        <v>6</v>
      </c>
    </row>
    <row r="117" spans="1:22" x14ac:dyDescent="0.2">
      <c r="A117">
        <v>15810432</v>
      </c>
      <c r="B117">
        <v>795</v>
      </c>
      <c r="C117" t="s">
        <v>14</v>
      </c>
      <c r="D117" t="s">
        <v>15</v>
      </c>
      <c r="E117">
        <v>35</v>
      </c>
      <c r="F117">
        <v>8</v>
      </c>
      <c r="G117" s="2">
        <v>0</v>
      </c>
      <c r="H117">
        <v>2</v>
      </c>
      <c r="I117">
        <v>1</v>
      </c>
      <c r="J117">
        <v>0</v>
      </c>
      <c r="K117" s="1">
        <v>167155.35999999999</v>
      </c>
      <c r="L117">
        <v>0</v>
      </c>
      <c r="M117">
        <v>17</v>
      </c>
      <c r="N117">
        <v>3071</v>
      </c>
      <c r="O117">
        <v>1</v>
      </c>
      <c r="P117">
        <v>84</v>
      </c>
      <c r="Q117">
        <v>5.8823529411764705E-2</v>
      </c>
      <c r="R117">
        <v>52207</v>
      </c>
      <c r="S117" t="s">
        <v>55</v>
      </c>
      <c r="T117" t="s">
        <v>60</v>
      </c>
      <c r="U117" t="s">
        <v>50</v>
      </c>
      <c r="V117">
        <v>6</v>
      </c>
    </row>
    <row r="118" spans="1:22" x14ac:dyDescent="0.2">
      <c r="A118">
        <v>15809616</v>
      </c>
      <c r="B118">
        <v>626</v>
      </c>
      <c r="C118" t="s">
        <v>14</v>
      </c>
      <c r="D118" t="s">
        <v>15</v>
      </c>
      <c r="E118">
        <v>26</v>
      </c>
      <c r="F118">
        <v>8</v>
      </c>
      <c r="G118" s="2">
        <v>0</v>
      </c>
      <c r="H118">
        <v>2</v>
      </c>
      <c r="I118">
        <v>0</v>
      </c>
      <c r="J118">
        <v>0</v>
      </c>
      <c r="K118" s="1">
        <v>191420.71</v>
      </c>
      <c r="L118">
        <v>0</v>
      </c>
      <c r="M118">
        <v>20</v>
      </c>
      <c r="N118">
        <v>2854</v>
      </c>
      <c r="O118">
        <v>6</v>
      </c>
      <c r="P118">
        <v>50</v>
      </c>
      <c r="Q118">
        <v>0.3</v>
      </c>
      <c r="R118">
        <v>57080</v>
      </c>
      <c r="S118" t="s">
        <v>56</v>
      </c>
      <c r="T118" t="s">
        <v>60</v>
      </c>
      <c r="U118" t="s">
        <v>51</v>
      </c>
      <c r="V118">
        <v>6</v>
      </c>
    </row>
    <row r="119" spans="1:22" x14ac:dyDescent="0.2">
      <c r="A119">
        <v>15720559</v>
      </c>
      <c r="B119">
        <v>487</v>
      </c>
      <c r="C119" t="s">
        <v>16</v>
      </c>
      <c r="D119" t="s">
        <v>13</v>
      </c>
      <c r="E119">
        <v>61</v>
      </c>
      <c r="F119">
        <v>5</v>
      </c>
      <c r="G119" s="2">
        <v>110368.03</v>
      </c>
      <c r="H119">
        <v>1</v>
      </c>
      <c r="I119">
        <v>0</v>
      </c>
      <c r="J119">
        <v>0</v>
      </c>
      <c r="K119" s="1">
        <v>11384.45</v>
      </c>
      <c r="L119">
        <v>1</v>
      </c>
      <c r="M119">
        <v>2</v>
      </c>
      <c r="N119">
        <v>3237</v>
      </c>
      <c r="O119">
        <v>5</v>
      </c>
      <c r="P119">
        <v>132</v>
      </c>
      <c r="Q119">
        <v>1</v>
      </c>
      <c r="R119">
        <v>6474</v>
      </c>
      <c r="S119" t="s">
        <v>54</v>
      </c>
      <c r="T119" t="s">
        <v>59</v>
      </c>
      <c r="U119" t="s">
        <v>50</v>
      </c>
      <c r="V119">
        <v>6</v>
      </c>
    </row>
    <row r="120" spans="1:22" x14ac:dyDescent="0.2">
      <c r="A120">
        <v>15659843</v>
      </c>
      <c r="B120">
        <v>643</v>
      </c>
      <c r="C120" t="s">
        <v>12</v>
      </c>
      <c r="D120" t="s">
        <v>13</v>
      </c>
      <c r="E120">
        <v>46</v>
      </c>
      <c r="F120">
        <v>6</v>
      </c>
      <c r="G120" s="2">
        <v>0</v>
      </c>
      <c r="H120">
        <v>2</v>
      </c>
      <c r="I120">
        <v>0</v>
      </c>
      <c r="J120">
        <v>0</v>
      </c>
      <c r="K120" s="1">
        <v>106781.59</v>
      </c>
      <c r="L120">
        <v>0</v>
      </c>
      <c r="M120">
        <v>13</v>
      </c>
      <c r="N120">
        <v>4408</v>
      </c>
      <c r="O120">
        <v>0</v>
      </c>
      <c r="P120">
        <v>113</v>
      </c>
      <c r="Q120">
        <v>0</v>
      </c>
      <c r="R120">
        <v>57304</v>
      </c>
      <c r="S120" t="s">
        <v>55</v>
      </c>
      <c r="T120" t="s">
        <v>60</v>
      </c>
      <c r="U120" t="s">
        <v>50</v>
      </c>
      <c r="V120">
        <v>7</v>
      </c>
    </row>
    <row r="121" spans="1:22" x14ac:dyDescent="0.2">
      <c r="A121">
        <v>15615624</v>
      </c>
      <c r="B121">
        <v>605</v>
      </c>
      <c r="C121" t="s">
        <v>12</v>
      </c>
      <c r="D121" t="s">
        <v>13</v>
      </c>
      <c r="E121">
        <v>28</v>
      </c>
      <c r="F121">
        <v>6</v>
      </c>
      <c r="G121" s="2">
        <v>0</v>
      </c>
      <c r="H121">
        <v>2</v>
      </c>
      <c r="I121">
        <v>0</v>
      </c>
      <c r="J121">
        <v>0</v>
      </c>
      <c r="K121" s="1">
        <v>159508.51999999999</v>
      </c>
      <c r="L121">
        <v>0</v>
      </c>
      <c r="M121">
        <v>4</v>
      </c>
      <c r="N121">
        <v>113</v>
      </c>
      <c r="O121">
        <v>4</v>
      </c>
      <c r="P121">
        <v>103</v>
      </c>
      <c r="Q121">
        <v>1</v>
      </c>
      <c r="R121">
        <v>452</v>
      </c>
      <c r="S121" t="s">
        <v>55</v>
      </c>
      <c r="T121" t="s">
        <v>60</v>
      </c>
      <c r="U121" t="s">
        <v>50</v>
      </c>
      <c r="V121">
        <v>6</v>
      </c>
    </row>
    <row r="122" spans="1:22" x14ac:dyDescent="0.2">
      <c r="A122">
        <v>15810418</v>
      </c>
      <c r="B122">
        <v>756</v>
      </c>
      <c r="C122" t="s">
        <v>16</v>
      </c>
      <c r="D122" t="s">
        <v>13</v>
      </c>
      <c r="E122">
        <v>60</v>
      </c>
      <c r="F122">
        <v>3</v>
      </c>
      <c r="G122" s="2">
        <v>115924.89</v>
      </c>
      <c r="H122">
        <v>1</v>
      </c>
      <c r="I122">
        <v>1</v>
      </c>
      <c r="J122">
        <v>0</v>
      </c>
      <c r="K122" s="1">
        <v>93524.19</v>
      </c>
      <c r="L122">
        <v>1</v>
      </c>
      <c r="M122">
        <v>12</v>
      </c>
      <c r="N122">
        <v>226</v>
      </c>
      <c r="O122">
        <v>6</v>
      </c>
      <c r="P122">
        <v>95</v>
      </c>
      <c r="Q122">
        <v>0.5</v>
      </c>
      <c r="R122">
        <v>2712</v>
      </c>
      <c r="S122" t="s">
        <v>55</v>
      </c>
      <c r="T122" t="s">
        <v>59</v>
      </c>
      <c r="U122" t="s">
        <v>50</v>
      </c>
      <c r="V122">
        <v>6</v>
      </c>
    </row>
    <row r="123" spans="1:22" x14ac:dyDescent="0.2">
      <c r="A123">
        <v>15716186</v>
      </c>
      <c r="B123">
        <v>586</v>
      </c>
      <c r="C123" t="s">
        <v>12</v>
      </c>
      <c r="D123" t="s">
        <v>13</v>
      </c>
      <c r="E123">
        <v>38</v>
      </c>
      <c r="F123">
        <v>2</v>
      </c>
      <c r="G123" s="2">
        <v>0</v>
      </c>
      <c r="H123">
        <v>2</v>
      </c>
      <c r="I123">
        <v>1</v>
      </c>
      <c r="J123">
        <v>0</v>
      </c>
      <c r="K123" s="1">
        <v>87168.46</v>
      </c>
      <c r="L123">
        <v>0</v>
      </c>
      <c r="M123">
        <v>10</v>
      </c>
      <c r="N123">
        <v>132</v>
      </c>
      <c r="O123">
        <v>4</v>
      </c>
      <c r="P123">
        <v>144</v>
      </c>
      <c r="Q123">
        <v>0.4</v>
      </c>
      <c r="R123">
        <v>1320</v>
      </c>
      <c r="S123" t="s">
        <v>55</v>
      </c>
      <c r="T123" t="s">
        <v>58</v>
      </c>
      <c r="U123" t="s">
        <v>50</v>
      </c>
      <c r="V123">
        <v>7</v>
      </c>
    </row>
    <row r="124" spans="1:22" x14ac:dyDescent="0.2">
      <c r="A124">
        <v>15622834</v>
      </c>
      <c r="B124">
        <v>678</v>
      </c>
      <c r="C124" t="s">
        <v>12</v>
      </c>
      <c r="D124" t="s">
        <v>13</v>
      </c>
      <c r="E124">
        <v>35</v>
      </c>
      <c r="F124">
        <v>4</v>
      </c>
      <c r="G124" s="2">
        <v>0</v>
      </c>
      <c r="H124">
        <v>1</v>
      </c>
      <c r="I124">
        <v>1</v>
      </c>
      <c r="J124">
        <v>0</v>
      </c>
      <c r="K124" s="1">
        <v>125518.32</v>
      </c>
      <c r="L124">
        <v>0</v>
      </c>
      <c r="M124">
        <v>21</v>
      </c>
      <c r="N124">
        <v>3924</v>
      </c>
      <c r="O124">
        <v>3</v>
      </c>
      <c r="P124">
        <v>84</v>
      </c>
      <c r="Q124">
        <v>0.14285714285714285</v>
      </c>
      <c r="R124">
        <v>82404</v>
      </c>
      <c r="S124" t="s">
        <v>55</v>
      </c>
      <c r="T124" t="s">
        <v>59</v>
      </c>
      <c r="U124" t="s">
        <v>50</v>
      </c>
      <c r="V124">
        <v>8</v>
      </c>
    </row>
    <row r="125" spans="1:22" x14ac:dyDescent="0.2">
      <c r="A125">
        <v>15566111</v>
      </c>
      <c r="B125">
        <v>596</v>
      </c>
      <c r="C125" t="s">
        <v>12</v>
      </c>
      <c r="D125" t="s">
        <v>15</v>
      </c>
      <c r="E125">
        <v>39</v>
      </c>
      <c r="F125">
        <v>9</v>
      </c>
      <c r="G125" s="2">
        <v>0</v>
      </c>
      <c r="H125">
        <v>1</v>
      </c>
      <c r="I125">
        <v>1</v>
      </c>
      <c r="J125">
        <v>0</v>
      </c>
      <c r="K125" s="1">
        <v>48963.59</v>
      </c>
      <c r="L125">
        <v>0</v>
      </c>
      <c r="M125">
        <v>23</v>
      </c>
      <c r="N125">
        <v>4846</v>
      </c>
      <c r="O125">
        <v>7</v>
      </c>
      <c r="P125">
        <v>162</v>
      </c>
      <c r="Q125">
        <v>0.30434782608695654</v>
      </c>
      <c r="R125">
        <v>111458</v>
      </c>
      <c r="S125" t="s">
        <v>56</v>
      </c>
      <c r="T125" t="s">
        <v>61</v>
      </c>
      <c r="U125" t="s">
        <v>50</v>
      </c>
      <c r="V125">
        <v>8</v>
      </c>
    </row>
    <row r="126" spans="1:22" x14ac:dyDescent="0.2">
      <c r="A126">
        <v>15806467</v>
      </c>
      <c r="B126">
        <v>568</v>
      </c>
      <c r="C126" t="s">
        <v>16</v>
      </c>
      <c r="D126" t="s">
        <v>15</v>
      </c>
      <c r="E126">
        <v>40</v>
      </c>
      <c r="F126">
        <v>1</v>
      </c>
      <c r="G126" s="2">
        <v>99282.63</v>
      </c>
      <c r="H126">
        <v>1</v>
      </c>
      <c r="I126">
        <v>0</v>
      </c>
      <c r="J126">
        <v>0</v>
      </c>
      <c r="K126" s="1">
        <v>134600.94</v>
      </c>
      <c r="L126">
        <v>1</v>
      </c>
      <c r="M126">
        <v>26</v>
      </c>
      <c r="N126">
        <v>2745</v>
      </c>
      <c r="O126">
        <v>1</v>
      </c>
      <c r="P126">
        <v>137</v>
      </c>
      <c r="Q126">
        <v>3.8461538461538464E-2</v>
      </c>
      <c r="R126">
        <v>71370</v>
      </c>
      <c r="S126" t="s">
        <v>55</v>
      </c>
      <c r="T126" t="s">
        <v>58</v>
      </c>
      <c r="U126" t="s">
        <v>50</v>
      </c>
      <c r="V126">
        <v>6</v>
      </c>
    </row>
    <row r="127" spans="1:22" x14ac:dyDescent="0.2">
      <c r="A127">
        <v>15705521</v>
      </c>
      <c r="B127">
        <v>548</v>
      </c>
      <c r="C127" t="s">
        <v>16</v>
      </c>
      <c r="D127" t="s">
        <v>13</v>
      </c>
      <c r="E127">
        <v>33</v>
      </c>
      <c r="F127">
        <v>0</v>
      </c>
      <c r="G127" s="2">
        <v>101084.36</v>
      </c>
      <c r="H127">
        <v>1</v>
      </c>
      <c r="I127">
        <v>1</v>
      </c>
      <c r="J127">
        <v>0</v>
      </c>
      <c r="K127" s="1">
        <v>42749.85</v>
      </c>
      <c r="L127">
        <v>0</v>
      </c>
      <c r="M127">
        <v>22</v>
      </c>
      <c r="N127">
        <v>1862</v>
      </c>
      <c r="O127">
        <v>1</v>
      </c>
      <c r="P127">
        <v>82</v>
      </c>
      <c r="Q127">
        <v>4.5454545454545456E-2</v>
      </c>
      <c r="R127">
        <v>40964</v>
      </c>
      <c r="S127" t="s">
        <v>56</v>
      </c>
      <c r="T127" t="s">
        <v>58</v>
      </c>
      <c r="U127" t="s">
        <v>50</v>
      </c>
      <c r="V127">
        <v>6</v>
      </c>
    </row>
    <row r="128" spans="1:22" x14ac:dyDescent="0.2">
      <c r="A128">
        <v>15799384</v>
      </c>
      <c r="B128">
        <v>683</v>
      </c>
      <c r="C128" t="s">
        <v>12</v>
      </c>
      <c r="D128" t="s">
        <v>15</v>
      </c>
      <c r="E128">
        <v>33</v>
      </c>
      <c r="F128">
        <v>8</v>
      </c>
      <c r="G128" s="2">
        <v>0</v>
      </c>
      <c r="H128">
        <v>1</v>
      </c>
      <c r="I128">
        <v>0</v>
      </c>
      <c r="J128">
        <v>0</v>
      </c>
      <c r="K128" s="1">
        <v>73564.44</v>
      </c>
      <c r="L128">
        <v>0</v>
      </c>
      <c r="M128">
        <v>12</v>
      </c>
      <c r="N128">
        <v>978</v>
      </c>
      <c r="O128">
        <v>4</v>
      </c>
      <c r="P128">
        <v>84</v>
      </c>
      <c r="Q128">
        <v>0.33333333333333331</v>
      </c>
      <c r="R128">
        <v>11736</v>
      </c>
      <c r="S128" t="s">
        <v>55</v>
      </c>
      <c r="T128" t="s">
        <v>60</v>
      </c>
      <c r="U128" t="s">
        <v>50</v>
      </c>
      <c r="V128">
        <v>8</v>
      </c>
    </row>
    <row r="129" spans="1:22" x14ac:dyDescent="0.2">
      <c r="A129">
        <v>15782735</v>
      </c>
      <c r="B129">
        <v>626</v>
      </c>
      <c r="C129" t="s">
        <v>12</v>
      </c>
      <c r="D129" t="s">
        <v>13</v>
      </c>
      <c r="E129">
        <v>35</v>
      </c>
      <c r="F129">
        <v>3</v>
      </c>
      <c r="G129" s="2">
        <v>0</v>
      </c>
      <c r="H129">
        <v>1</v>
      </c>
      <c r="I129">
        <v>0</v>
      </c>
      <c r="J129">
        <v>0</v>
      </c>
      <c r="K129" s="1">
        <v>80190.36</v>
      </c>
      <c r="L129">
        <v>0</v>
      </c>
      <c r="M129">
        <v>4</v>
      </c>
      <c r="N129">
        <v>3410</v>
      </c>
      <c r="O129">
        <v>5</v>
      </c>
      <c r="P129">
        <v>100</v>
      </c>
      <c r="Q129">
        <v>1</v>
      </c>
      <c r="R129">
        <v>13640</v>
      </c>
      <c r="S129" t="s">
        <v>56</v>
      </c>
      <c r="T129" t="s">
        <v>59</v>
      </c>
      <c r="U129" t="s">
        <v>50</v>
      </c>
      <c r="V129">
        <v>8</v>
      </c>
    </row>
    <row r="130" spans="1:22" x14ac:dyDescent="0.2">
      <c r="A130">
        <v>15611088</v>
      </c>
      <c r="B130">
        <v>790</v>
      </c>
      <c r="C130" t="s">
        <v>12</v>
      </c>
      <c r="D130" t="s">
        <v>13</v>
      </c>
      <c r="E130">
        <v>31</v>
      </c>
      <c r="F130">
        <v>9</v>
      </c>
      <c r="G130" s="2">
        <v>0</v>
      </c>
      <c r="H130">
        <v>2</v>
      </c>
      <c r="I130">
        <v>1</v>
      </c>
      <c r="J130">
        <v>0</v>
      </c>
      <c r="K130" s="1">
        <v>84126.75</v>
      </c>
      <c r="L130">
        <v>0</v>
      </c>
      <c r="M130">
        <v>9</v>
      </c>
      <c r="N130">
        <v>4082</v>
      </c>
      <c r="O130">
        <v>2</v>
      </c>
      <c r="P130">
        <v>51</v>
      </c>
      <c r="Q130">
        <v>0.22222222222222221</v>
      </c>
      <c r="R130">
        <v>36738</v>
      </c>
      <c r="S130" t="s">
        <v>56</v>
      </c>
      <c r="T130" t="s">
        <v>61</v>
      </c>
      <c r="U130" t="s">
        <v>51</v>
      </c>
      <c r="V130">
        <v>6</v>
      </c>
    </row>
    <row r="131" spans="1:22" x14ac:dyDescent="0.2">
      <c r="A131">
        <v>15787470</v>
      </c>
      <c r="B131">
        <v>553</v>
      </c>
      <c r="C131" t="s">
        <v>14</v>
      </c>
      <c r="D131" t="s">
        <v>15</v>
      </c>
      <c r="E131">
        <v>47</v>
      </c>
      <c r="F131">
        <v>3</v>
      </c>
      <c r="G131" s="2">
        <v>116528.15</v>
      </c>
      <c r="H131">
        <v>1</v>
      </c>
      <c r="I131">
        <v>0</v>
      </c>
      <c r="J131">
        <v>0</v>
      </c>
      <c r="K131" s="1">
        <v>145704.19</v>
      </c>
      <c r="L131">
        <v>1</v>
      </c>
      <c r="M131">
        <v>11</v>
      </c>
      <c r="N131">
        <v>2522</v>
      </c>
      <c r="O131">
        <v>0</v>
      </c>
      <c r="P131">
        <v>98</v>
      </c>
      <c r="Q131">
        <v>0</v>
      </c>
      <c r="R131">
        <v>27742</v>
      </c>
      <c r="S131" t="s">
        <v>55</v>
      </c>
      <c r="T131" t="s">
        <v>59</v>
      </c>
      <c r="U131" t="s">
        <v>50</v>
      </c>
      <c r="V131">
        <v>6</v>
      </c>
    </row>
    <row r="132" spans="1:22" x14ac:dyDescent="0.2">
      <c r="A132">
        <v>15730460</v>
      </c>
      <c r="B132">
        <v>722</v>
      </c>
      <c r="C132" t="s">
        <v>12</v>
      </c>
      <c r="D132" t="s">
        <v>15</v>
      </c>
      <c r="E132">
        <v>37</v>
      </c>
      <c r="F132">
        <v>2</v>
      </c>
      <c r="G132" s="2">
        <v>0</v>
      </c>
      <c r="H132">
        <v>1</v>
      </c>
      <c r="I132">
        <v>0</v>
      </c>
      <c r="J132">
        <v>0</v>
      </c>
      <c r="K132" s="1">
        <v>120906.83</v>
      </c>
      <c r="L132">
        <v>0</v>
      </c>
      <c r="M132">
        <v>7</v>
      </c>
      <c r="N132">
        <v>1270</v>
      </c>
      <c r="O132">
        <v>8</v>
      </c>
      <c r="P132">
        <v>142</v>
      </c>
      <c r="Q132">
        <v>1</v>
      </c>
      <c r="R132">
        <v>8890</v>
      </c>
      <c r="S132" t="s">
        <v>56</v>
      </c>
      <c r="T132" t="s">
        <v>58</v>
      </c>
      <c r="U132" t="s">
        <v>50</v>
      </c>
      <c r="V132">
        <v>9</v>
      </c>
    </row>
    <row r="133" spans="1:22" x14ac:dyDescent="0.2">
      <c r="A133">
        <v>15733797</v>
      </c>
      <c r="B133">
        <v>506</v>
      </c>
      <c r="C133" t="s">
        <v>12</v>
      </c>
      <c r="D133" t="s">
        <v>15</v>
      </c>
      <c r="E133">
        <v>36</v>
      </c>
      <c r="F133">
        <v>5</v>
      </c>
      <c r="G133" s="2">
        <v>0</v>
      </c>
      <c r="H133">
        <v>2</v>
      </c>
      <c r="I133">
        <v>1</v>
      </c>
      <c r="J133">
        <v>0</v>
      </c>
      <c r="K133" s="1">
        <v>164253.35</v>
      </c>
      <c r="L133">
        <v>0</v>
      </c>
      <c r="M133">
        <v>2</v>
      </c>
      <c r="N133">
        <v>3862</v>
      </c>
      <c r="O133">
        <v>10</v>
      </c>
      <c r="P133">
        <v>54</v>
      </c>
      <c r="Q133">
        <v>1</v>
      </c>
      <c r="R133">
        <v>7724</v>
      </c>
      <c r="S133" t="s">
        <v>55</v>
      </c>
      <c r="T133" t="s">
        <v>59</v>
      </c>
      <c r="U133" t="s">
        <v>51</v>
      </c>
      <c r="V133">
        <v>6</v>
      </c>
    </row>
    <row r="134" spans="1:22" x14ac:dyDescent="0.2">
      <c r="A134">
        <v>15634632</v>
      </c>
      <c r="B134">
        <v>711</v>
      </c>
      <c r="C134" t="s">
        <v>12</v>
      </c>
      <c r="D134" t="s">
        <v>15</v>
      </c>
      <c r="E134">
        <v>38</v>
      </c>
      <c r="F134">
        <v>3</v>
      </c>
      <c r="G134" s="2">
        <v>0</v>
      </c>
      <c r="H134">
        <v>2</v>
      </c>
      <c r="I134">
        <v>1</v>
      </c>
      <c r="J134">
        <v>0</v>
      </c>
      <c r="K134" s="1">
        <v>68487.509999999995</v>
      </c>
      <c r="L134">
        <v>0</v>
      </c>
      <c r="M134">
        <v>1</v>
      </c>
      <c r="N134">
        <v>980</v>
      </c>
      <c r="O134">
        <v>9</v>
      </c>
      <c r="P134">
        <v>20</v>
      </c>
      <c r="Q134">
        <v>1</v>
      </c>
      <c r="R134">
        <v>980</v>
      </c>
      <c r="S134" t="s">
        <v>54</v>
      </c>
      <c r="T134" t="s">
        <v>59</v>
      </c>
      <c r="U134" t="s">
        <v>52</v>
      </c>
      <c r="V134">
        <v>6</v>
      </c>
    </row>
    <row r="135" spans="1:22" x14ac:dyDescent="0.2">
      <c r="A135">
        <v>15718443</v>
      </c>
      <c r="B135">
        <v>539</v>
      </c>
      <c r="C135" t="s">
        <v>12</v>
      </c>
      <c r="D135" t="s">
        <v>15</v>
      </c>
      <c r="E135">
        <v>39</v>
      </c>
      <c r="F135">
        <v>3</v>
      </c>
      <c r="G135" s="2">
        <v>0</v>
      </c>
      <c r="H135">
        <v>2</v>
      </c>
      <c r="I135">
        <v>1</v>
      </c>
      <c r="J135">
        <v>0</v>
      </c>
      <c r="K135" s="1">
        <v>36692.17</v>
      </c>
      <c r="L135">
        <v>0</v>
      </c>
      <c r="M135">
        <v>4</v>
      </c>
      <c r="N135">
        <v>4093</v>
      </c>
      <c r="O135">
        <v>4</v>
      </c>
      <c r="P135">
        <v>123</v>
      </c>
      <c r="Q135">
        <v>1</v>
      </c>
      <c r="R135">
        <v>16372</v>
      </c>
      <c r="S135" t="s">
        <v>54</v>
      </c>
      <c r="T135" t="s">
        <v>59</v>
      </c>
      <c r="U135" t="s">
        <v>50</v>
      </c>
      <c r="V135">
        <v>6</v>
      </c>
    </row>
    <row r="136" spans="1:22" x14ac:dyDescent="0.2">
      <c r="A136">
        <v>15633283</v>
      </c>
      <c r="B136">
        <v>536</v>
      </c>
      <c r="C136" t="s">
        <v>12</v>
      </c>
      <c r="D136" t="s">
        <v>15</v>
      </c>
      <c r="E136">
        <v>35</v>
      </c>
      <c r="F136">
        <v>8</v>
      </c>
      <c r="G136" s="2">
        <v>0</v>
      </c>
      <c r="H136">
        <v>2</v>
      </c>
      <c r="I136">
        <v>1</v>
      </c>
      <c r="J136">
        <v>0</v>
      </c>
      <c r="K136" s="1">
        <v>64833.279999999999</v>
      </c>
      <c r="L136">
        <v>0</v>
      </c>
      <c r="M136">
        <v>18</v>
      </c>
      <c r="N136">
        <v>4436</v>
      </c>
      <c r="O136">
        <v>8</v>
      </c>
      <c r="P136">
        <v>72</v>
      </c>
      <c r="Q136">
        <v>0.44444444444444442</v>
      </c>
      <c r="R136">
        <v>79848</v>
      </c>
      <c r="S136" t="s">
        <v>55</v>
      </c>
      <c r="T136" t="s">
        <v>60</v>
      </c>
      <c r="U136" t="s">
        <v>50</v>
      </c>
      <c r="V136">
        <v>6</v>
      </c>
    </row>
    <row r="137" spans="1:22" x14ac:dyDescent="0.2">
      <c r="A137">
        <v>15683625</v>
      </c>
      <c r="B137">
        <v>703</v>
      </c>
      <c r="C137" t="s">
        <v>12</v>
      </c>
      <c r="D137" t="s">
        <v>15</v>
      </c>
      <c r="E137">
        <v>37</v>
      </c>
      <c r="F137">
        <v>1</v>
      </c>
      <c r="G137" s="2">
        <v>149762.07999999999</v>
      </c>
      <c r="H137">
        <v>1</v>
      </c>
      <c r="I137">
        <v>1</v>
      </c>
      <c r="J137">
        <v>0</v>
      </c>
      <c r="K137" s="1">
        <v>20629.400000000001</v>
      </c>
      <c r="L137">
        <v>1</v>
      </c>
      <c r="M137">
        <v>28</v>
      </c>
      <c r="N137">
        <v>465</v>
      </c>
      <c r="O137">
        <v>10</v>
      </c>
      <c r="P137">
        <v>114</v>
      </c>
      <c r="Q137">
        <v>0.35714285714285715</v>
      </c>
      <c r="R137">
        <v>13020</v>
      </c>
      <c r="S137" t="s">
        <v>55</v>
      </c>
      <c r="T137" t="s">
        <v>58</v>
      </c>
      <c r="U137" t="s">
        <v>50</v>
      </c>
      <c r="V137">
        <v>6</v>
      </c>
    </row>
    <row r="138" spans="1:22" x14ac:dyDescent="0.2">
      <c r="A138">
        <v>15635367</v>
      </c>
      <c r="B138">
        <v>774</v>
      </c>
      <c r="C138" t="s">
        <v>12</v>
      </c>
      <c r="D138" t="s">
        <v>15</v>
      </c>
      <c r="E138">
        <v>26</v>
      </c>
      <c r="F138">
        <v>2</v>
      </c>
      <c r="G138" s="2">
        <v>93844.69</v>
      </c>
      <c r="H138">
        <v>1</v>
      </c>
      <c r="I138">
        <v>1</v>
      </c>
      <c r="J138">
        <v>0</v>
      </c>
      <c r="K138" s="1">
        <v>28415.360000000001</v>
      </c>
      <c r="L138">
        <v>0</v>
      </c>
      <c r="M138">
        <v>24</v>
      </c>
      <c r="N138">
        <v>2922</v>
      </c>
      <c r="O138">
        <v>4</v>
      </c>
      <c r="P138">
        <v>153</v>
      </c>
      <c r="Q138">
        <v>0.16666666666666666</v>
      </c>
      <c r="R138">
        <v>70128</v>
      </c>
      <c r="S138" t="s">
        <v>56</v>
      </c>
      <c r="T138" t="s">
        <v>58</v>
      </c>
      <c r="U138" t="s">
        <v>50</v>
      </c>
      <c r="V138">
        <v>6</v>
      </c>
    </row>
    <row r="139" spans="1:22" x14ac:dyDescent="0.2">
      <c r="A139">
        <v>15681705</v>
      </c>
      <c r="B139">
        <v>785</v>
      </c>
      <c r="C139" t="s">
        <v>12</v>
      </c>
      <c r="D139" t="s">
        <v>15</v>
      </c>
      <c r="E139">
        <v>28</v>
      </c>
      <c r="F139">
        <v>8</v>
      </c>
      <c r="G139" s="2">
        <v>0</v>
      </c>
      <c r="H139">
        <v>2</v>
      </c>
      <c r="I139">
        <v>1</v>
      </c>
      <c r="J139">
        <v>0</v>
      </c>
      <c r="K139" s="1">
        <v>77231.27</v>
      </c>
      <c r="L139">
        <v>0</v>
      </c>
      <c r="M139">
        <v>10</v>
      </c>
      <c r="N139">
        <v>2318</v>
      </c>
      <c r="O139">
        <v>9</v>
      </c>
      <c r="P139">
        <v>37</v>
      </c>
      <c r="Q139">
        <v>0.9</v>
      </c>
      <c r="R139">
        <v>23180</v>
      </c>
      <c r="S139" t="s">
        <v>55</v>
      </c>
      <c r="T139" t="s">
        <v>60</v>
      </c>
      <c r="U139" t="s">
        <v>51</v>
      </c>
      <c r="V139">
        <v>6</v>
      </c>
    </row>
    <row r="140" spans="1:22" x14ac:dyDescent="0.2">
      <c r="A140">
        <v>15603156</v>
      </c>
      <c r="B140">
        <v>571</v>
      </c>
      <c r="C140" t="s">
        <v>12</v>
      </c>
      <c r="D140" t="s">
        <v>13</v>
      </c>
      <c r="E140">
        <v>33</v>
      </c>
      <c r="F140">
        <v>1</v>
      </c>
      <c r="G140" s="2">
        <v>0</v>
      </c>
      <c r="H140">
        <v>2</v>
      </c>
      <c r="I140">
        <v>1</v>
      </c>
      <c r="J140">
        <v>0</v>
      </c>
      <c r="K140" s="1">
        <v>102750.7</v>
      </c>
      <c r="L140">
        <v>0</v>
      </c>
      <c r="M140">
        <v>3</v>
      </c>
      <c r="N140">
        <v>515</v>
      </c>
      <c r="O140">
        <v>9</v>
      </c>
      <c r="P140">
        <v>139</v>
      </c>
      <c r="Q140">
        <v>1</v>
      </c>
      <c r="R140">
        <v>1545</v>
      </c>
      <c r="S140" t="s">
        <v>55</v>
      </c>
      <c r="T140" t="s">
        <v>58</v>
      </c>
      <c r="U140" t="s">
        <v>50</v>
      </c>
      <c r="V140">
        <v>7</v>
      </c>
    </row>
    <row r="141" spans="1:22" x14ac:dyDescent="0.2">
      <c r="A141">
        <v>15591986</v>
      </c>
      <c r="B141">
        <v>621</v>
      </c>
      <c r="C141" t="s">
        <v>16</v>
      </c>
      <c r="D141" t="s">
        <v>15</v>
      </c>
      <c r="E141">
        <v>46</v>
      </c>
      <c r="F141">
        <v>6</v>
      </c>
      <c r="G141" s="2">
        <v>141078.37</v>
      </c>
      <c r="H141">
        <v>1</v>
      </c>
      <c r="I141">
        <v>0</v>
      </c>
      <c r="J141">
        <v>0</v>
      </c>
      <c r="K141" s="1">
        <v>34580.800000000003</v>
      </c>
      <c r="L141">
        <v>1</v>
      </c>
      <c r="M141">
        <v>1</v>
      </c>
      <c r="N141">
        <v>1355</v>
      </c>
      <c r="O141">
        <v>8</v>
      </c>
      <c r="P141">
        <v>63</v>
      </c>
      <c r="Q141">
        <v>1</v>
      </c>
      <c r="R141">
        <v>1355</v>
      </c>
      <c r="S141" t="s">
        <v>55</v>
      </c>
      <c r="T141" t="s">
        <v>60</v>
      </c>
      <c r="U141" t="s">
        <v>50</v>
      </c>
      <c r="V141">
        <v>6</v>
      </c>
    </row>
    <row r="142" spans="1:22" x14ac:dyDescent="0.2">
      <c r="A142">
        <v>15744398</v>
      </c>
      <c r="B142">
        <v>525</v>
      </c>
      <c r="C142" t="s">
        <v>12</v>
      </c>
      <c r="D142" t="s">
        <v>13</v>
      </c>
      <c r="E142">
        <v>23</v>
      </c>
      <c r="F142">
        <v>5</v>
      </c>
      <c r="G142" s="2">
        <v>0</v>
      </c>
      <c r="H142">
        <v>2</v>
      </c>
      <c r="I142">
        <v>1</v>
      </c>
      <c r="J142">
        <v>0</v>
      </c>
      <c r="K142" s="1">
        <v>160249.1</v>
      </c>
      <c r="L142">
        <v>0</v>
      </c>
      <c r="M142">
        <v>1</v>
      </c>
      <c r="N142">
        <v>642</v>
      </c>
      <c r="O142">
        <v>6</v>
      </c>
      <c r="P142">
        <v>29</v>
      </c>
      <c r="Q142">
        <v>1</v>
      </c>
      <c r="R142">
        <v>642</v>
      </c>
      <c r="S142" t="s">
        <v>56</v>
      </c>
      <c r="T142" t="s">
        <v>59</v>
      </c>
      <c r="U142" t="s">
        <v>52</v>
      </c>
      <c r="V142">
        <v>6</v>
      </c>
    </row>
    <row r="143" spans="1:22" x14ac:dyDescent="0.2">
      <c r="A143">
        <v>15750658</v>
      </c>
      <c r="B143">
        <v>798</v>
      </c>
      <c r="C143" t="s">
        <v>12</v>
      </c>
      <c r="D143" t="s">
        <v>15</v>
      </c>
      <c r="E143">
        <v>37</v>
      </c>
      <c r="F143">
        <v>8</v>
      </c>
      <c r="G143" s="2">
        <v>0</v>
      </c>
      <c r="H143">
        <v>3</v>
      </c>
      <c r="I143">
        <v>0</v>
      </c>
      <c r="J143">
        <v>0</v>
      </c>
      <c r="K143" s="1">
        <v>110783.28</v>
      </c>
      <c r="L143">
        <v>0</v>
      </c>
      <c r="M143">
        <v>16</v>
      </c>
      <c r="N143">
        <v>4545</v>
      </c>
      <c r="O143">
        <v>10</v>
      </c>
      <c r="P143">
        <v>129</v>
      </c>
      <c r="Q143">
        <v>0.625</v>
      </c>
      <c r="R143">
        <v>72720</v>
      </c>
      <c r="S143" t="s">
        <v>55</v>
      </c>
      <c r="T143" t="s">
        <v>60</v>
      </c>
      <c r="U143" t="s">
        <v>50</v>
      </c>
      <c r="V143">
        <v>6</v>
      </c>
    </row>
    <row r="144" spans="1:22" x14ac:dyDescent="0.2">
      <c r="A144">
        <v>15676519</v>
      </c>
      <c r="B144">
        <v>615</v>
      </c>
      <c r="C144" t="s">
        <v>14</v>
      </c>
      <c r="D144" t="s">
        <v>15</v>
      </c>
      <c r="E144">
        <v>61</v>
      </c>
      <c r="F144">
        <v>9</v>
      </c>
      <c r="G144" s="2">
        <v>0</v>
      </c>
      <c r="H144">
        <v>2</v>
      </c>
      <c r="I144">
        <v>1</v>
      </c>
      <c r="J144">
        <v>0</v>
      </c>
      <c r="K144" s="1">
        <v>150227.85</v>
      </c>
      <c r="L144">
        <v>1</v>
      </c>
      <c r="M144">
        <v>11</v>
      </c>
      <c r="N144">
        <v>4995</v>
      </c>
      <c r="O144">
        <v>2</v>
      </c>
      <c r="P144">
        <v>88</v>
      </c>
      <c r="Q144">
        <v>0.18181818181818182</v>
      </c>
      <c r="R144">
        <v>54945</v>
      </c>
      <c r="S144" t="s">
        <v>55</v>
      </c>
      <c r="T144" t="s">
        <v>61</v>
      </c>
      <c r="U144" t="s">
        <v>50</v>
      </c>
      <c r="V144">
        <v>7</v>
      </c>
    </row>
    <row r="145" spans="1:22" x14ac:dyDescent="0.2">
      <c r="A145">
        <v>15758639</v>
      </c>
      <c r="B145">
        <v>641</v>
      </c>
      <c r="C145" t="s">
        <v>12</v>
      </c>
      <c r="D145" t="s">
        <v>15</v>
      </c>
      <c r="E145">
        <v>37</v>
      </c>
      <c r="F145">
        <v>7</v>
      </c>
      <c r="G145" s="2">
        <v>0</v>
      </c>
      <c r="H145">
        <v>2</v>
      </c>
      <c r="I145">
        <v>1</v>
      </c>
      <c r="J145">
        <v>0</v>
      </c>
      <c r="K145" s="1">
        <v>75248.3</v>
      </c>
      <c r="L145">
        <v>0</v>
      </c>
      <c r="M145">
        <v>8</v>
      </c>
      <c r="N145">
        <v>646</v>
      </c>
      <c r="O145">
        <v>6</v>
      </c>
      <c r="P145">
        <v>25</v>
      </c>
      <c r="Q145">
        <v>0.75</v>
      </c>
      <c r="R145">
        <v>5168</v>
      </c>
      <c r="S145" t="s">
        <v>56</v>
      </c>
      <c r="T145" t="s">
        <v>60</v>
      </c>
      <c r="U145" t="s">
        <v>52</v>
      </c>
      <c r="V145">
        <v>6</v>
      </c>
    </row>
    <row r="146" spans="1:22" x14ac:dyDescent="0.2">
      <c r="A146">
        <v>15725679</v>
      </c>
      <c r="B146">
        <v>531</v>
      </c>
      <c r="C146" t="s">
        <v>12</v>
      </c>
      <c r="D146" t="s">
        <v>13</v>
      </c>
      <c r="E146">
        <v>47</v>
      </c>
      <c r="F146">
        <v>6</v>
      </c>
      <c r="G146" s="2">
        <v>0</v>
      </c>
      <c r="H146">
        <v>1</v>
      </c>
      <c r="I146">
        <v>0</v>
      </c>
      <c r="J146">
        <v>0</v>
      </c>
      <c r="K146" s="1">
        <v>194998.34</v>
      </c>
      <c r="L146">
        <v>1</v>
      </c>
      <c r="M146">
        <v>10</v>
      </c>
      <c r="N146">
        <v>1676</v>
      </c>
      <c r="O146">
        <v>1</v>
      </c>
      <c r="P146">
        <v>174</v>
      </c>
      <c r="Q146">
        <v>0.1</v>
      </c>
      <c r="R146">
        <v>16760</v>
      </c>
      <c r="S146" t="s">
        <v>55</v>
      </c>
      <c r="T146" t="s">
        <v>60</v>
      </c>
      <c r="U146" t="s">
        <v>50</v>
      </c>
      <c r="V146">
        <v>9</v>
      </c>
    </row>
    <row r="147" spans="1:22" x14ac:dyDescent="0.2">
      <c r="A147">
        <v>15677020</v>
      </c>
      <c r="B147">
        <v>570</v>
      </c>
      <c r="C147" t="s">
        <v>12</v>
      </c>
      <c r="D147" t="s">
        <v>13</v>
      </c>
      <c r="E147">
        <v>58</v>
      </c>
      <c r="F147">
        <v>8</v>
      </c>
      <c r="G147" s="2">
        <v>0</v>
      </c>
      <c r="H147">
        <v>1</v>
      </c>
      <c r="I147">
        <v>0</v>
      </c>
      <c r="J147">
        <v>1</v>
      </c>
      <c r="K147" s="1">
        <v>116503.92</v>
      </c>
      <c r="L147">
        <v>1</v>
      </c>
      <c r="M147">
        <v>24</v>
      </c>
      <c r="N147">
        <v>4494</v>
      </c>
      <c r="O147">
        <v>5</v>
      </c>
      <c r="P147">
        <v>171</v>
      </c>
      <c r="Q147">
        <v>0.20833333333333334</v>
      </c>
      <c r="R147">
        <v>107856</v>
      </c>
      <c r="S147" t="s">
        <v>56</v>
      </c>
      <c r="T147" t="s">
        <v>60</v>
      </c>
      <c r="U147" t="s">
        <v>50</v>
      </c>
      <c r="V147">
        <v>6</v>
      </c>
    </row>
    <row r="148" spans="1:22" x14ac:dyDescent="0.2">
      <c r="A148">
        <v>15714485</v>
      </c>
      <c r="B148">
        <v>774</v>
      </c>
      <c r="C148" t="s">
        <v>12</v>
      </c>
      <c r="D148" t="s">
        <v>15</v>
      </c>
      <c r="E148">
        <v>60</v>
      </c>
      <c r="F148">
        <v>5</v>
      </c>
      <c r="G148" s="2">
        <v>85891.55</v>
      </c>
      <c r="H148">
        <v>1</v>
      </c>
      <c r="I148">
        <v>1</v>
      </c>
      <c r="J148">
        <v>0</v>
      </c>
      <c r="K148" s="1">
        <v>74135.48</v>
      </c>
      <c r="L148">
        <v>1</v>
      </c>
      <c r="M148">
        <v>13</v>
      </c>
      <c r="N148">
        <v>954</v>
      </c>
      <c r="O148">
        <v>2</v>
      </c>
      <c r="P148">
        <v>139</v>
      </c>
      <c r="Q148">
        <v>0.15384615384615385</v>
      </c>
      <c r="R148">
        <v>12402</v>
      </c>
      <c r="S148" t="s">
        <v>55</v>
      </c>
      <c r="T148" t="s">
        <v>59</v>
      </c>
      <c r="U148" t="s">
        <v>50</v>
      </c>
      <c r="V148">
        <v>6</v>
      </c>
    </row>
    <row r="149" spans="1:22" x14ac:dyDescent="0.2">
      <c r="A149">
        <v>15715527</v>
      </c>
      <c r="B149">
        <v>543</v>
      </c>
      <c r="C149" t="s">
        <v>14</v>
      </c>
      <c r="D149" t="s">
        <v>13</v>
      </c>
      <c r="E149">
        <v>41</v>
      </c>
      <c r="F149">
        <v>4</v>
      </c>
      <c r="G149" s="2">
        <v>0</v>
      </c>
      <c r="H149">
        <v>1</v>
      </c>
      <c r="I149">
        <v>0</v>
      </c>
      <c r="J149">
        <v>0</v>
      </c>
      <c r="K149" s="1">
        <v>194902.16</v>
      </c>
      <c r="L149">
        <v>0</v>
      </c>
      <c r="M149">
        <v>15</v>
      </c>
      <c r="N149">
        <v>733</v>
      </c>
      <c r="O149">
        <v>4</v>
      </c>
      <c r="P149">
        <v>71</v>
      </c>
      <c r="Q149">
        <v>0.26666666666666666</v>
      </c>
      <c r="R149">
        <v>10995</v>
      </c>
      <c r="S149" t="s">
        <v>55</v>
      </c>
      <c r="T149" t="s">
        <v>59</v>
      </c>
      <c r="U149" t="s">
        <v>50</v>
      </c>
      <c r="V149">
        <v>8</v>
      </c>
    </row>
    <row r="150" spans="1:22" x14ac:dyDescent="0.2">
      <c r="A150">
        <v>15576623</v>
      </c>
      <c r="B150">
        <v>584</v>
      </c>
      <c r="C150" t="s">
        <v>12</v>
      </c>
      <c r="D150" t="s">
        <v>15</v>
      </c>
      <c r="E150">
        <v>31</v>
      </c>
      <c r="F150">
        <v>5</v>
      </c>
      <c r="G150" s="2">
        <v>0</v>
      </c>
      <c r="H150">
        <v>2</v>
      </c>
      <c r="I150">
        <v>1</v>
      </c>
      <c r="J150">
        <v>0</v>
      </c>
      <c r="K150" s="1">
        <v>31474.27</v>
      </c>
      <c r="L150">
        <v>0</v>
      </c>
      <c r="M150">
        <v>12</v>
      </c>
      <c r="N150">
        <v>4756</v>
      </c>
      <c r="O150">
        <v>8</v>
      </c>
      <c r="P150">
        <v>143</v>
      </c>
      <c r="Q150">
        <v>0.66666666666666663</v>
      </c>
      <c r="R150">
        <v>57072</v>
      </c>
      <c r="S150" t="s">
        <v>54</v>
      </c>
      <c r="T150" t="s">
        <v>59</v>
      </c>
      <c r="U150" t="s">
        <v>50</v>
      </c>
      <c r="V150">
        <v>6</v>
      </c>
    </row>
    <row r="151" spans="1:22" x14ac:dyDescent="0.2">
      <c r="A151">
        <v>15782236</v>
      </c>
      <c r="B151">
        <v>735</v>
      </c>
      <c r="C151" t="s">
        <v>14</v>
      </c>
      <c r="D151" t="s">
        <v>15</v>
      </c>
      <c r="E151">
        <v>34</v>
      </c>
      <c r="F151">
        <v>5</v>
      </c>
      <c r="G151" s="2">
        <v>0</v>
      </c>
      <c r="H151">
        <v>2</v>
      </c>
      <c r="I151">
        <v>0</v>
      </c>
      <c r="J151">
        <v>0</v>
      </c>
      <c r="K151" s="1">
        <v>71095.41</v>
      </c>
      <c r="L151">
        <v>0</v>
      </c>
      <c r="M151">
        <v>9</v>
      </c>
      <c r="N151">
        <v>841</v>
      </c>
      <c r="O151">
        <v>4</v>
      </c>
      <c r="P151">
        <v>114</v>
      </c>
      <c r="Q151">
        <v>0.44444444444444442</v>
      </c>
      <c r="R151">
        <v>7569</v>
      </c>
      <c r="S151" t="s">
        <v>55</v>
      </c>
      <c r="T151" t="s">
        <v>59</v>
      </c>
      <c r="U151" t="s">
        <v>50</v>
      </c>
      <c r="V151">
        <v>6</v>
      </c>
    </row>
    <row r="152" spans="1:22" x14ac:dyDescent="0.2">
      <c r="A152">
        <v>15746902</v>
      </c>
      <c r="B152">
        <v>793</v>
      </c>
      <c r="C152" t="s">
        <v>14</v>
      </c>
      <c r="D152" t="s">
        <v>15</v>
      </c>
      <c r="E152">
        <v>38</v>
      </c>
      <c r="F152">
        <v>9</v>
      </c>
      <c r="G152" s="2">
        <v>0</v>
      </c>
      <c r="H152">
        <v>2</v>
      </c>
      <c r="I152">
        <v>1</v>
      </c>
      <c r="J152">
        <v>0</v>
      </c>
      <c r="K152" s="1">
        <v>88225.02</v>
      </c>
      <c r="L152">
        <v>0</v>
      </c>
      <c r="M152">
        <v>24</v>
      </c>
      <c r="N152">
        <v>4557</v>
      </c>
      <c r="O152">
        <v>7</v>
      </c>
      <c r="P152">
        <v>171</v>
      </c>
      <c r="Q152">
        <v>0.29166666666666669</v>
      </c>
      <c r="R152">
        <v>109368</v>
      </c>
      <c r="S152" t="s">
        <v>56</v>
      </c>
      <c r="T152" t="s">
        <v>61</v>
      </c>
      <c r="U152" t="s">
        <v>50</v>
      </c>
      <c r="V152">
        <v>6</v>
      </c>
    </row>
    <row r="153" spans="1:22" x14ac:dyDescent="0.2">
      <c r="A153">
        <v>15671256</v>
      </c>
      <c r="B153">
        <v>850</v>
      </c>
      <c r="C153" t="s">
        <v>12</v>
      </c>
      <c r="D153" t="s">
        <v>13</v>
      </c>
      <c r="E153">
        <v>35</v>
      </c>
      <c r="F153">
        <v>1</v>
      </c>
      <c r="G153" s="2">
        <v>211774.31</v>
      </c>
      <c r="H153">
        <v>1</v>
      </c>
      <c r="I153">
        <v>1</v>
      </c>
      <c r="J153">
        <v>0</v>
      </c>
      <c r="K153" s="1">
        <v>188574.12</v>
      </c>
      <c r="L153">
        <v>1</v>
      </c>
      <c r="M153">
        <v>8</v>
      </c>
      <c r="N153">
        <v>917</v>
      </c>
      <c r="O153">
        <v>6</v>
      </c>
      <c r="P153">
        <v>83</v>
      </c>
      <c r="Q153">
        <v>0.75</v>
      </c>
      <c r="R153">
        <v>7336</v>
      </c>
      <c r="S153" t="s">
        <v>55</v>
      </c>
      <c r="T153" t="s">
        <v>58</v>
      </c>
      <c r="U153" t="s">
        <v>50</v>
      </c>
      <c r="V153">
        <v>6</v>
      </c>
    </row>
    <row r="154" spans="1:22" x14ac:dyDescent="0.2">
      <c r="A154">
        <v>15763274</v>
      </c>
      <c r="B154">
        <v>661</v>
      </c>
      <c r="C154" t="s">
        <v>12</v>
      </c>
      <c r="D154" t="s">
        <v>15</v>
      </c>
      <c r="E154">
        <v>48</v>
      </c>
      <c r="F154">
        <v>3</v>
      </c>
      <c r="G154" s="2">
        <v>120320.54</v>
      </c>
      <c r="H154">
        <v>1</v>
      </c>
      <c r="I154">
        <v>0</v>
      </c>
      <c r="J154">
        <v>0</v>
      </c>
      <c r="K154" s="1">
        <v>96463.25</v>
      </c>
      <c r="L154">
        <v>0</v>
      </c>
      <c r="M154">
        <v>24</v>
      </c>
      <c r="N154">
        <v>4894</v>
      </c>
      <c r="O154">
        <v>6</v>
      </c>
      <c r="P154">
        <v>34</v>
      </c>
      <c r="Q154">
        <v>0.25</v>
      </c>
      <c r="R154">
        <v>117456</v>
      </c>
      <c r="S154" t="s">
        <v>54</v>
      </c>
      <c r="T154" t="s">
        <v>59</v>
      </c>
      <c r="U154" t="s">
        <v>51</v>
      </c>
      <c r="V154">
        <v>6</v>
      </c>
    </row>
    <row r="155" spans="1:22" x14ac:dyDescent="0.2">
      <c r="A155">
        <v>15573318</v>
      </c>
      <c r="B155">
        <v>610</v>
      </c>
      <c r="C155" t="s">
        <v>12</v>
      </c>
      <c r="D155" t="s">
        <v>15</v>
      </c>
      <c r="E155">
        <v>26</v>
      </c>
      <c r="F155">
        <v>8</v>
      </c>
      <c r="G155" s="2">
        <v>0</v>
      </c>
      <c r="H155">
        <v>2</v>
      </c>
      <c r="I155">
        <v>1</v>
      </c>
      <c r="J155">
        <v>0</v>
      </c>
      <c r="K155" s="1">
        <v>166031.07999999999</v>
      </c>
      <c r="L155">
        <v>0</v>
      </c>
      <c r="M155">
        <v>9</v>
      </c>
      <c r="N155">
        <v>340</v>
      </c>
      <c r="O155">
        <v>9</v>
      </c>
      <c r="P155">
        <v>173</v>
      </c>
      <c r="Q155">
        <v>1</v>
      </c>
      <c r="R155">
        <v>3060</v>
      </c>
      <c r="S155" t="s">
        <v>56</v>
      </c>
      <c r="T155" t="s">
        <v>60</v>
      </c>
      <c r="U155" t="s">
        <v>50</v>
      </c>
      <c r="V155">
        <v>6</v>
      </c>
    </row>
    <row r="156" spans="1:22" x14ac:dyDescent="0.2">
      <c r="A156">
        <v>15653849</v>
      </c>
      <c r="B156">
        <v>572</v>
      </c>
      <c r="C156" t="s">
        <v>16</v>
      </c>
      <c r="D156" t="s">
        <v>13</v>
      </c>
      <c r="E156">
        <v>48</v>
      </c>
      <c r="F156">
        <v>3</v>
      </c>
      <c r="G156" s="2">
        <v>152827.99</v>
      </c>
      <c r="H156">
        <v>1</v>
      </c>
      <c r="I156">
        <v>1</v>
      </c>
      <c r="J156">
        <v>0</v>
      </c>
      <c r="K156" s="1">
        <v>38411.79</v>
      </c>
      <c r="L156">
        <v>1</v>
      </c>
      <c r="M156">
        <v>25</v>
      </c>
      <c r="N156">
        <v>4787</v>
      </c>
      <c r="O156">
        <v>5</v>
      </c>
      <c r="P156">
        <v>119</v>
      </c>
      <c r="Q156">
        <v>0.2</v>
      </c>
      <c r="R156">
        <v>119675</v>
      </c>
      <c r="S156" t="s">
        <v>54</v>
      </c>
      <c r="T156" t="s">
        <v>59</v>
      </c>
      <c r="U156" t="s">
        <v>50</v>
      </c>
      <c r="V156">
        <v>6</v>
      </c>
    </row>
    <row r="157" spans="1:22" x14ac:dyDescent="0.2">
      <c r="A157">
        <v>15776780</v>
      </c>
      <c r="B157">
        <v>608</v>
      </c>
      <c r="C157" t="s">
        <v>12</v>
      </c>
      <c r="D157" t="s">
        <v>15</v>
      </c>
      <c r="E157">
        <v>59</v>
      </c>
      <c r="F157">
        <v>1</v>
      </c>
      <c r="G157" s="2">
        <v>0</v>
      </c>
      <c r="H157">
        <v>1</v>
      </c>
      <c r="I157">
        <v>1</v>
      </c>
      <c r="J157">
        <v>0</v>
      </c>
      <c r="K157" s="1">
        <v>70649.64</v>
      </c>
      <c r="L157">
        <v>1</v>
      </c>
      <c r="M157">
        <v>10</v>
      </c>
      <c r="N157">
        <v>2326</v>
      </c>
      <c r="O157">
        <v>2</v>
      </c>
      <c r="P157">
        <v>128</v>
      </c>
      <c r="Q157">
        <v>0.2</v>
      </c>
      <c r="R157">
        <v>23260</v>
      </c>
      <c r="S157" t="s">
        <v>56</v>
      </c>
      <c r="T157" t="s">
        <v>58</v>
      </c>
      <c r="U157" t="s">
        <v>50</v>
      </c>
      <c r="V157">
        <v>10</v>
      </c>
    </row>
    <row r="158" spans="1:22" x14ac:dyDescent="0.2">
      <c r="A158">
        <v>15739803</v>
      </c>
      <c r="B158">
        <v>686</v>
      </c>
      <c r="C158" t="s">
        <v>14</v>
      </c>
      <c r="D158" t="s">
        <v>15</v>
      </c>
      <c r="E158">
        <v>34</v>
      </c>
      <c r="F158">
        <v>9</v>
      </c>
      <c r="G158" s="2">
        <v>0</v>
      </c>
      <c r="H158">
        <v>2</v>
      </c>
      <c r="I158">
        <v>1</v>
      </c>
      <c r="J158">
        <v>0</v>
      </c>
      <c r="K158" s="1">
        <v>127569.8</v>
      </c>
      <c r="L158">
        <v>0</v>
      </c>
      <c r="M158">
        <v>5</v>
      </c>
      <c r="N158">
        <v>489</v>
      </c>
      <c r="O158">
        <v>10</v>
      </c>
      <c r="P158">
        <v>59</v>
      </c>
      <c r="Q158">
        <v>1</v>
      </c>
      <c r="R158">
        <v>2445</v>
      </c>
      <c r="S158" t="s">
        <v>55</v>
      </c>
      <c r="T158" t="s">
        <v>61</v>
      </c>
      <c r="U158" t="s">
        <v>51</v>
      </c>
      <c r="V158">
        <v>6</v>
      </c>
    </row>
    <row r="159" spans="1:22" x14ac:dyDescent="0.2">
      <c r="A159">
        <v>15762729</v>
      </c>
      <c r="B159">
        <v>745</v>
      </c>
      <c r="C159" t="s">
        <v>16</v>
      </c>
      <c r="D159" t="s">
        <v>13</v>
      </c>
      <c r="E159">
        <v>28</v>
      </c>
      <c r="F159">
        <v>1</v>
      </c>
      <c r="G159" s="2">
        <v>111071.36</v>
      </c>
      <c r="H159">
        <v>1</v>
      </c>
      <c r="I159">
        <v>1</v>
      </c>
      <c r="J159">
        <v>0</v>
      </c>
      <c r="K159" s="1">
        <v>73275.960000000006</v>
      </c>
      <c r="L159">
        <v>1</v>
      </c>
      <c r="M159">
        <v>2</v>
      </c>
      <c r="N159">
        <v>2138</v>
      </c>
      <c r="O159">
        <v>5</v>
      </c>
      <c r="P159">
        <v>133</v>
      </c>
      <c r="Q159">
        <v>1</v>
      </c>
      <c r="R159">
        <v>4276</v>
      </c>
      <c r="S159" t="s">
        <v>55</v>
      </c>
      <c r="T159" t="s">
        <v>58</v>
      </c>
      <c r="U159" t="s">
        <v>50</v>
      </c>
      <c r="V159">
        <v>6</v>
      </c>
    </row>
    <row r="160" spans="1:22" x14ac:dyDescent="0.2">
      <c r="A160">
        <v>15705953</v>
      </c>
      <c r="B160">
        <v>721</v>
      </c>
      <c r="C160" t="s">
        <v>14</v>
      </c>
      <c r="D160" t="s">
        <v>15</v>
      </c>
      <c r="E160">
        <v>51</v>
      </c>
      <c r="F160">
        <v>0</v>
      </c>
      <c r="G160" s="2">
        <v>169312.13</v>
      </c>
      <c r="H160">
        <v>1</v>
      </c>
      <c r="I160">
        <v>1</v>
      </c>
      <c r="J160">
        <v>0</v>
      </c>
      <c r="K160" s="1">
        <v>109078.35</v>
      </c>
      <c r="L160">
        <v>1</v>
      </c>
      <c r="M160">
        <v>8</v>
      </c>
      <c r="N160">
        <v>4416</v>
      </c>
      <c r="O160">
        <v>1</v>
      </c>
      <c r="P160">
        <v>133</v>
      </c>
      <c r="Q160">
        <v>0.125</v>
      </c>
      <c r="R160">
        <v>35328</v>
      </c>
      <c r="S160" t="s">
        <v>55</v>
      </c>
      <c r="T160" t="s">
        <v>58</v>
      </c>
      <c r="U160" t="s">
        <v>50</v>
      </c>
      <c r="V160">
        <v>7</v>
      </c>
    </row>
    <row r="161" spans="1:22" x14ac:dyDescent="0.2">
      <c r="A161">
        <v>15708916</v>
      </c>
      <c r="B161">
        <v>587</v>
      </c>
      <c r="C161" t="s">
        <v>12</v>
      </c>
      <c r="D161" t="s">
        <v>15</v>
      </c>
      <c r="E161">
        <v>38</v>
      </c>
      <c r="F161">
        <v>0</v>
      </c>
      <c r="G161" s="2">
        <v>0</v>
      </c>
      <c r="H161">
        <v>2</v>
      </c>
      <c r="I161">
        <v>1</v>
      </c>
      <c r="J161">
        <v>0</v>
      </c>
      <c r="K161" s="1">
        <v>47414.15</v>
      </c>
      <c r="L161">
        <v>0</v>
      </c>
      <c r="M161">
        <v>26</v>
      </c>
      <c r="N161">
        <v>599</v>
      </c>
      <c r="O161">
        <v>7</v>
      </c>
      <c r="P161">
        <v>159</v>
      </c>
      <c r="Q161">
        <v>0.26923076923076922</v>
      </c>
      <c r="R161">
        <v>15574</v>
      </c>
      <c r="S161" t="s">
        <v>54</v>
      </c>
      <c r="T161" t="s">
        <v>58</v>
      </c>
      <c r="U161" t="s">
        <v>50</v>
      </c>
      <c r="V161">
        <v>7</v>
      </c>
    </row>
    <row r="162" spans="1:22" x14ac:dyDescent="0.2">
      <c r="A162">
        <v>15709324</v>
      </c>
      <c r="B162">
        <v>417</v>
      </c>
      <c r="C162" t="s">
        <v>12</v>
      </c>
      <c r="D162" t="s">
        <v>15</v>
      </c>
      <c r="E162">
        <v>34</v>
      </c>
      <c r="F162">
        <v>7</v>
      </c>
      <c r="G162" s="2">
        <v>0</v>
      </c>
      <c r="H162">
        <v>2</v>
      </c>
      <c r="I162">
        <v>1</v>
      </c>
      <c r="J162">
        <v>0</v>
      </c>
      <c r="K162" s="1">
        <v>55003.79</v>
      </c>
      <c r="L162">
        <v>0</v>
      </c>
      <c r="M162">
        <v>22</v>
      </c>
      <c r="N162">
        <v>3879</v>
      </c>
      <c r="O162">
        <v>9</v>
      </c>
      <c r="P162">
        <v>88</v>
      </c>
      <c r="Q162">
        <v>0.40909090909090912</v>
      </c>
      <c r="R162">
        <v>85338</v>
      </c>
      <c r="S162" t="s">
        <v>55</v>
      </c>
      <c r="T162" t="s">
        <v>60</v>
      </c>
      <c r="U162" t="s">
        <v>50</v>
      </c>
      <c r="V162">
        <v>6</v>
      </c>
    </row>
    <row r="163" spans="1:22" x14ac:dyDescent="0.2">
      <c r="A163">
        <v>15571816</v>
      </c>
      <c r="B163">
        <v>850</v>
      </c>
      <c r="C163" t="s">
        <v>14</v>
      </c>
      <c r="D163" t="s">
        <v>13</v>
      </c>
      <c r="E163">
        <v>70</v>
      </c>
      <c r="F163">
        <v>5</v>
      </c>
      <c r="G163" s="2">
        <v>0</v>
      </c>
      <c r="H163">
        <v>1</v>
      </c>
      <c r="I163">
        <v>1</v>
      </c>
      <c r="J163">
        <v>1</v>
      </c>
      <c r="K163" s="1">
        <v>705.18</v>
      </c>
      <c r="L163">
        <v>0</v>
      </c>
      <c r="M163">
        <v>4</v>
      </c>
      <c r="N163">
        <v>564</v>
      </c>
      <c r="O163">
        <v>3</v>
      </c>
      <c r="P163">
        <v>169</v>
      </c>
      <c r="Q163">
        <v>0.75</v>
      </c>
      <c r="R163">
        <v>2256</v>
      </c>
      <c r="S163" t="s">
        <v>55</v>
      </c>
      <c r="T163" t="s">
        <v>59</v>
      </c>
      <c r="U163" t="s">
        <v>50</v>
      </c>
      <c r="V163">
        <v>6</v>
      </c>
    </row>
    <row r="164" spans="1:22" x14ac:dyDescent="0.2">
      <c r="A164">
        <v>15665956</v>
      </c>
      <c r="B164">
        <v>509</v>
      </c>
      <c r="C164" t="s">
        <v>12</v>
      </c>
      <c r="D164" t="s">
        <v>13</v>
      </c>
      <c r="E164">
        <v>46</v>
      </c>
      <c r="F164">
        <v>1</v>
      </c>
      <c r="G164" s="2">
        <v>0</v>
      </c>
      <c r="H164">
        <v>1</v>
      </c>
      <c r="I164">
        <v>1</v>
      </c>
      <c r="J164">
        <v>0</v>
      </c>
      <c r="K164" s="1">
        <v>71244.59</v>
      </c>
      <c r="L164">
        <v>1</v>
      </c>
      <c r="M164">
        <v>25</v>
      </c>
      <c r="N164">
        <v>3136</v>
      </c>
      <c r="O164">
        <v>0</v>
      </c>
      <c r="P164">
        <v>127</v>
      </c>
      <c r="Q164">
        <v>0</v>
      </c>
      <c r="R164">
        <v>78400</v>
      </c>
      <c r="S164" t="s">
        <v>56</v>
      </c>
      <c r="T164" t="s">
        <v>58</v>
      </c>
      <c r="U164" t="s">
        <v>50</v>
      </c>
      <c r="V164">
        <v>10</v>
      </c>
    </row>
    <row r="165" spans="1:22" x14ac:dyDescent="0.2">
      <c r="A165">
        <v>15651674</v>
      </c>
      <c r="B165">
        <v>438</v>
      </c>
      <c r="C165" t="s">
        <v>14</v>
      </c>
      <c r="D165" t="s">
        <v>13</v>
      </c>
      <c r="E165">
        <v>54</v>
      </c>
      <c r="F165">
        <v>2</v>
      </c>
      <c r="G165" s="2">
        <v>0</v>
      </c>
      <c r="H165">
        <v>1</v>
      </c>
      <c r="I165">
        <v>0</v>
      </c>
      <c r="J165">
        <v>0</v>
      </c>
      <c r="K165" s="1">
        <v>191763.07</v>
      </c>
      <c r="L165">
        <v>1</v>
      </c>
      <c r="M165">
        <v>29</v>
      </c>
      <c r="N165">
        <v>3170</v>
      </c>
      <c r="O165">
        <v>9</v>
      </c>
      <c r="P165">
        <v>100</v>
      </c>
      <c r="Q165">
        <v>0.31034482758620691</v>
      </c>
      <c r="R165">
        <v>91930</v>
      </c>
      <c r="S165" t="s">
        <v>55</v>
      </c>
      <c r="T165" t="s">
        <v>58</v>
      </c>
      <c r="U165" t="s">
        <v>50</v>
      </c>
      <c r="V165">
        <v>10</v>
      </c>
    </row>
    <row r="166" spans="1:22" x14ac:dyDescent="0.2">
      <c r="A166">
        <v>15730076</v>
      </c>
      <c r="B166">
        <v>651</v>
      </c>
      <c r="C166" t="s">
        <v>12</v>
      </c>
      <c r="D166" t="s">
        <v>15</v>
      </c>
      <c r="E166">
        <v>45</v>
      </c>
      <c r="F166">
        <v>1</v>
      </c>
      <c r="G166" s="2">
        <v>0</v>
      </c>
      <c r="H166">
        <v>1</v>
      </c>
      <c r="I166">
        <v>1</v>
      </c>
      <c r="J166">
        <v>0</v>
      </c>
      <c r="K166" s="1">
        <v>67740.08</v>
      </c>
      <c r="L166">
        <v>1</v>
      </c>
      <c r="M166">
        <v>20</v>
      </c>
      <c r="N166">
        <v>663</v>
      </c>
      <c r="O166">
        <v>7</v>
      </c>
      <c r="P166">
        <v>152</v>
      </c>
      <c r="Q166">
        <v>0.35</v>
      </c>
      <c r="R166">
        <v>13260</v>
      </c>
      <c r="S166" t="s">
        <v>55</v>
      </c>
      <c r="T166" t="s">
        <v>58</v>
      </c>
      <c r="U166" t="s">
        <v>50</v>
      </c>
      <c r="V166">
        <v>9</v>
      </c>
    </row>
    <row r="167" spans="1:22" x14ac:dyDescent="0.2">
      <c r="A167">
        <v>15734674</v>
      </c>
      <c r="B167">
        <v>593</v>
      </c>
      <c r="C167" t="s">
        <v>12</v>
      </c>
      <c r="D167" t="s">
        <v>13</v>
      </c>
      <c r="E167">
        <v>41</v>
      </c>
      <c r="F167">
        <v>6</v>
      </c>
      <c r="G167" s="2">
        <v>0</v>
      </c>
      <c r="H167">
        <v>1</v>
      </c>
      <c r="I167">
        <v>1</v>
      </c>
      <c r="J167">
        <v>0</v>
      </c>
      <c r="K167" s="1">
        <v>65170.66</v>
      </c>
      <c r="L167">
        <v>0</v>
      </c>
      <c r="M167">
        <v>13</v>
      </c>
      <c r="N167">
        <v>2923</v>
      </c>
      <c r="O167">
        <v>1</v>
      </c>
      <c r="P167">
        <v>98</v>
      </c>
      <c r="Q167">
        <v>7.6923076923076927E-2</v>
      </c>
      <c r="R167">
        <v>37999</v>
      </c>
      <c r="S167" t="s">
        <v>55</v>
      </c>
      <c r="T167" t="s">
        <v>60</v>
      </c>
      <c r="U167" t="s">
        <v>50</v>
      </c>
      <c r="V167">
        <v>8</v>
      </c>
    </row>
    <row r="168" spans="1:22" x14ac:dyDescent="0.2">
      <c r="A168">
        <v>15692671</v>
      </c>
      <c r="B168">
        <v>701</v>
      </c>
      <c r="C168" t="s">
        <v>14</v>
      </c>
      <c r="D168" t="s">
        <v>15</v>
      </c>
      <c r="E168">
        <v>36</v>
      </c>
      <c r="F168">
        <v>8</v>
      </c>
      <c r="G168" s="2">
        <v>0</v>
      </c>
      <c r="H168">
        <v>2</v>
      </c>
      <c r="I168">
        <v>1</v>
      </c>
      <c r="J168">
        <v>0</v>
      </c>
      <c r="K168" s="1">
        <v>169161.46</v>
      </c>
      <c r="L168">
        <v>0</v>
      </c>
      <c r="M168">
        <v>23</v>
      </c>
      <c r="N168">
        <v>787</v>
      </c>
      <c r="O168">
        <v>0</v>
      </c>
      <c r="P168">
        <v>151</v>
      </c>
      <c r="Q168">
        <v>0</v>
      </c>
      <c r="R168">
        <v>18101</v>
      </c>
      <c r="S168" t="s">
        <v>55</v>
      </c>
      <c r="T168" t="s">
        <v>60</v>
      </c>
      <c r="U168" t="s">
        <v>50</v>
      </c>
      <c r="V168">
        <v>6</v>
      </c>
    </row>
    <row r="169" spans="1:22" x14ac:dyDescent="0.2">
      <c r="A169">
        <v>15718057</v>
      </c>
      <c r="B169">
        <v>760</v>
      </c>
      <c r="C169" t="s">
        <v>12</v>
      </c>
      <c r="D169" t="s">
        <v>13</v>
      </c>
      <c r="E169">
        <v>51</v>
      </c>
      <c r="F169">
        <v>2</v>
      </c>
      <c r="G169" s="2">
        <v>100946.71</v>
      </c>
      <c r="H169">
        <v>1</v>
      </c>
      <c r="I169">
        <v>0</v>
      </c>
      <c r="J169">
        <v>0</v>
      </c>
      <c r="K169" s="1">
        <v>179614.8</v>
      </c>
      <c r="L169">
        <v>1</v>
      </c>
      <c r="M169">
        <v>24</v>
      </c>
      <c r="N169">
        <v>438</v>
      </c>
      <c r="O169">
        <v>10</v>
      </c>
      <c r="P169">
        <v>26</v>
      </c>
      <c r="Q169">
        <v>0.41666666666666669</v>
      </c>
      <c r="R169">
        <v>10512</v>
      </c>
      <c r="S169" t="s">
        <v>55</v>
      </c>
      <c r="T169" t="s">
        <v>58</v>
      </c>
      <c r="U169" t="s">
        <v>52</v>
      </c>
      <c r="V169">
        <v>7</v>
      </c>
    </row>
    <row r="170" spans="1:22" x14ac:dyDescent="0.2">
      <c r="A170">
        <v>15722010</v>
      </c>
      <c r="B170">
        <v>621</v>
      </c>
      <c r="C170" t="s">
        <v>14</v>
      </c>
      <c r="D170" t="s">
        <v>15</v>
      </c>
      <c r="E170">
        <v>53</v>
      </c>
      <c r="F170">
        <v>9</v>
      </c>
      <c r="G170" s="2">
        <v>170491.84</v>
      </c>
      <c r="H170">
        <v>1</v>
      </c>
      <c r="I170">
        <v>1</v>
      </c>
      <c r="J170">
        <v>0</v>
      </c>
      <c r="K170" s="1">
        <v>35588.07</v>
      </c>
      <c r="L170">
        <v>1</v>
      </c>
      <c r="M170">
        <v>12</v>
      </c>
      <c r="N170">
        <v>4374</v>
      </c>
      <c r="O170">
        <v>2</v>
      </c>
      <c r="P170">
        <v>133</v>
      </c>
      <c r="Q170">
        <v>0.16666666666666666</v>
      </c>
      <c r="R170">
        <v>52488</v>
      </c>
      <c r="S170" t="s">
        <v>56</v>
      </c>
      <c r="T170" t="s">
        <v>61</v>
      </c>
      <c r="U170" t="s">
        <v>50</v>
      </c>
      <c r="V170">
        <v>6</v>
      </c>
    </row>
    <row r="171" spans="1:22" x14ac:dyDescent="0.2">
      <c r="A171">
        <v>15614782</v>
      </c>
      <c r="B171">
        <v>526</v>
      </c>
      <c r="C171" t="s">
        <v>12</v>
      </c>
      <c r="D171" t="s">
        <v>15</v>
      </c>
      <c r="E171">
        <v>36</v>
      </c>
      <c r="F171">
        <v>1</v>
      </c>
      <c r="G171" s="2">
        <v>0</v>
      </c>
      <c r="H171">
        <v>1</v>
      </c>
      <c r="I171">
        <v>1</v>
      </c>
      <c r="J171">
        <v>0</v>
      </c>
      <c r="K171" s="1">
        <v>160696.72</v>
      </c>
      <c r="L171">
        <v>0</v>
      </c>
      <c r="M171">
        <v>8</v>
      </c>
      <c r="N171">
        <v>4658</v>
      </c>
      <c r="O171">
        <v>7</v>
      </c>
      <c r="P171">
        <v>70</v>
      </c>
      <c r="Q171">
        <v>0.875</v>
      </c>
      <c r="R171">
        <v>37264</v>
      </c>
      <c r="S171" t="s">
        <v>55</v>
      </c>
      <c r="T171" t="s">
        <v>58</v>
      </c>
      <c r="U171" t="s">
        <v>50</v>
      </c>
      <c r="V171">
        <v>9</v>
      </c>
    </row>
    <row r="172" spans="1:22" x14ac:dyDescent="0.2">
      <c r="A172">
        <v>15680970</v>
      </c>
      <c r="B172">
        <v>611</v>
      </c>
      <c r="C172" t="s">
        <v>16</v>
      </c>
      <c r="D172" t="s">
        <v>13</v>
      </c>
      <c r="E172">
        <v>41</v>
      </c>
      <c r="F172">
        <v>2</v>
      </c>
      <c r="G172" s="2">
        <v>114206.84</v>
      </c>
      <c r="H172">
        <v>1</v>
      </c>
      <c r="I172">
        <v>1</v>
      </c>
      <c r="J172">
        <v>0</v>
      </c>
      <c r="K172" s="1">
        <v>164061.6</v>
      </c>
      <c r="L172">
        <v>0</v>
      </c>
      <c r="M172">
        <v>12</v>
      </c>
      <c r="N172">
        <v>1429</v>
      </c>
      <c r="O172">
        <v>7</v>
      </c>
      <c r="P172">
        <v>82</v>
      </c>
      <c r="Q172">
        <v>0.58333333333333337</v>
      </c>
      <c r="R172">
        <v>17148</v>
      </c>
      <c r="S172" t="s">
        <v>56</v>
      </c>
      <c r="T172" t="s">
        <v>58</v>
      </c>
      <c r="U172" t="s">
        <v>50</v>
      </c>
      <c r="V172">
        <v>6</v>
      </c>
    </row>
    <row r="173" spans="1:22" x14ac:dyDescent="0.2">
      <c r="A173">
        <v>15697183</v>
      </c>
      <c r="B173">
        <v>685</v>
      </c>
      <c r="C173" t="s">
        <v>14</v>
      </c>
      <c r="D173" t="s">
        <v>15</v>
      </c>
      <c r="E173">
        <v>43</v>
      </c>
      <c r="F173">
        <v>9</v>
      </c>
      <c r="G173" s="2">
        <v>0</v>
      </c>
      <c r="H173">
        <v>2</v>
      </c>
      <c r="I173">
        <v>1</v>
      </c>
      <c r="J173">
        <v>0</v>
      </c>
      <c r="K173" s="1">
        <v>107811.28</v>
      </c>
      <c r="L173">
        <v>0</v>
      </c>
      <c r="M173">
        <v>23</v>
      </c>
      <c r="N173">
        <v>261</v>
      </c>
      <c r="O173">
        <v>1</v>
      </c>
      <c r="P173">
        <v>14</v>
      </c>
      <c r="Q173">
        <v>4.3478260869565216E-2</v>
      </c>
      <c r="R173">
        <v>6003</v>
      </c>
      <c r="S173" t="s">
        <v>55</v>
      </c>
      <c r="T173" t="s">
        <v>61</v>
      </c>
      <c r="U173" t="s">
        <v>52</v>
      </c>
      <c r="V173">
        <v>6</v>
      </c>
    </row>
    <row r="174" spans="1:22" x14ac:dyDescent="0.2">
      <c r="A174">
        <v>15637476</v>
      </c>
      <c r="B174">
        <v>683</v>
      </c>
      <c r="C174" t="s">
        <v>16</v>
      </c>
      <c r="D174" t="s">
        <v>13</v>
      </c>
      <c r="E174">
        <v>57</v>
      </c>
      <c r="F174">
        <v>5</v>
      </c>
      <c r="G174" s="2">
        <v>162448.69</v>
      </c>
      <c r="H174">
        <v>1</v>
      </c>
      <c r="I174">
        <v>0</v>
      </c>
      <c r="J174">
        <v>0</v>
      </c>
      <c r="K174" s="1">
        <v>9221.7800000000007</v>
      </c>
      <c r="L174">
        <v>1</v>
      </c>
      <c r="M174">
        <v>10</v>
      </c>
      <c r="N174">
        <v>1724</v>
      </c>
      <c r="O174">
        <v>8</v>
      </c>
      <c r="P174">
        <v>20</v>
      </c>
      <c r="Q174">
        <v>0.8</v>
      </c>
      <c r="R174">
        <v>17240</v>
      </c>
      <c r="S174" t="s">
        <v>54</v>
      </c>
      <c r="T174" t="s">
        <v>59</v>
      </c>
      <c r="U174" t="s">
        <v>52</v>
      </c>
      <c r="V174">
        <v>6</v>
      </c>
    </row>
    <row r="175" spans="1:22" x14ac:dyDescent="0.2">
      <c r="A175">
        <v>15782569</v>
      </c>
      <c r="B175">
        <v>687</v>
      </c>
      <c r="C175" t="s">
        <v>12</v>
      </c>
      <c r="D175" t="s">
        <v>13</v>
      </c>
      <c r="E175">
        <v>72</v>
      </c>
      <c r="F175">
        <v>9</v>
      </c>
      <c r="G175" s="2">
        <v>0</v>
      </c>
      <c r="H175">
        <v>1</v>
      </c>
      <c r="I175">
        <v>0</v>
      </c>
      <c r="J175">
        <v>1</v>
      </c>
      <c r="K175" s="1">
        <v>69829.399999999994</v>
      </c>
      <c r="L175">
        <v>0</v>
      </c>
      <c r="M175">
        <v>9</v>
      </c>
      <c r="N175">
        <v>1535</v>
      </c>
      <c r="O175">
        <v>1</v>
      </c>
      <c r="P175">
        <v>9</v>
      </c>
      <c r="Q175">
        <v>0.1111111111111111</v>
      </c>
      <c r="R175">
        <v>13815</v>
      </c>
      <c r="S175" t="s">
        <v>54</v>
      </c>
      <c r="T175" t="s">
        <v>61</v>
      </c>
      <c r="U175" t="s">
        <v>52</v>
      </c>
      <c r="V175">
        <v>6</v>
      </c>
    </row>
    <row r="176" spans="1:22" x14ac:dyDescent="0.2">
      <c r="A176">
        <v>15592387</v>
      </c>
      <c r="B176">
        <v>566</v>
      </c>
      <c r="C176" t="s">
        <v>12</v>
      </c>
      <c r="D176" t="s">
        <v>15</v>
      </c>
      <c r="E176">
        <v>30</v>
      </c>
      <c r="F176">
        <v>5</v>
      </c>
      <c r="G176" s="2">
        <v>0</v>
      </c>
      <c r="H176">
        <v>1</v>
      </c>
      <c r="I176">
        <v>1</v>
      </c>
      <c r="J176">
        <v>0</v>
      </c>
      <c r="K176" s="1">
        <v>54926.51</v>
      </c>
      <c r="L176">
        <v>1</v>
      </c>
      <c r="M176">
        <v>5</v>
      </c>
      <c r="N176">
        <v>3113</v>
      </c>
      <c r="O176">
        <v>7</v>
      </c>
      <c r="P176">
        <v>53</v>
      </c>
      <c r="Q176">
        <v>1</v>
      </c>
      <c r="R176">
        <v>15565</v>
      </c>
      <c r="S176" t="s">
        <v>56</v>
      </c>
      <c r="T176" t="s">
        <v>59</v>
      </c>
      <c r="U176" t="s">
        <v>51</v>
      </c>
      <c r="V176">
        <v>8</v>
      </c>
    </row>
    <row r="177" spans="1:22" x14ac:dyDescent="0.2">
      <c r="A177">
        <v>15629117</v>
      </c>
      <c r="B177">
        <v>584</v>
      </c>
      <c r="C177" t="s">
        <v>12</v>
      </c>
      <c r="D177" t="s">
        <v>15</v>
      </c>
      <c r="E177">
        <v>28</v>
      </c>
      <c r="F177">
        <v>10</v>
      </c>
      <c r="G177" s="2">
        <v>0</v>
      </c>
      <c r="H177">
        <v>2</v>
      </c>
      <c r="I177">
        <v>1</v>
      </c>
      <c r="J177">
        <v>0</v>
      </c>
      <c r="K177" s="1">
        <v>19834.32</v>
      </c>
      <c r="L177">
        <v>0</v>
      </c>
      <c r="M177">
        <v>6</v>
      </c>
      <c r="N177">
        <v>146</v>
      </c>
      <c r="O177">
        <v>6</v>
      </c>
      <c r="P177">
        <v>163</v>
      </c>
      <c r="Q177">
        <v>1</v>
      </c>
      <c r="R177">
        <v>876</v>
      </c>
      <c r="S177" t="s">
        <v>55</v>
      </c>
      <c r="T177" t="s">
        <v>61</v>
      </c>
      <c r="U177" t="s">
        <v>50</v>
      </c>
      <c r="V177">
        <v>6</v>
      </c>
    </row>
    <row r="178" spans="1:22" x14ac:dyDescent="0.2">
      <c r="A178">
        <v>15586585</v>
      </c>
      <c r="B178">
        <v>698</v>
      </c>
      <c r="C178" t="s">
        <v>16</v>
      </c>
      <c r="D178" t="s">
        <v>13</v>
      </c>
      <c r="E178">
        <v>51</v>
      </c>
      <c r="F178">
        <v>2</v>
      </c>
      <c r="G178" s="2">
        <v>111018.98</v>
      </c>
      <c r="H178">
        <v>1</v>
      </c>
      <c r="I178">
        <v>1</v>
      </c>
      <c r="J178">
        <v>0</v>
      </c>
      <c r="K178" s="1">
        <v>86410.28</v>
      </c>
      <c r="L178">
        <v>0</v>
      </c>
      <c r="M178">
        <v>13</v>
      </c>
      <c r="N178">
        <v>4699</v>
      </c>
      <c r="O178">
        <v>1</v>
      </c>
      <c r="P178">
        <v>10</v>
      </c>
      <c r="Q178">
        <v>7.6923076923076927E-2</v>
      </c>
      <c r="R178">
        <v>61087</v>
      </c>
      <c r="S178" t="s">
        <v>56</v>
      </c>
      <c r="T178" t="s">
        <v>58</v>
      </c>
      <c r="U178" t="s">
        <v>52</v>
      </c>
      <c r="V178">
        <v>7</v>
      </c>
    </row>
    <row r="179" spans="1:22" x14ac:dyDescent="0.2">
      <c r="A179">
        <v>15603203</v>
      </c>
      <c r="B179">
        <v>650</v>
      </c>
      <c r="C179" t="s">
        <v>12</v>
      </c>
      <c r="D179" t="s">
        <v>13</v>
      </c>
      <c r="E179">
        <v>27</v>
      </c>
      <c r="F179">
        <v>6</v>
      </c>
      <c r="G179" s="2">
        <v>0</v>
      </c>
      <c r="H179">
        <v>2</v>
      </c>
      <c r="I179">
        <v>1</v>
      </c>
      <c r="J179">
        <v>0</v>
      </c>
      <c r="K179" s="1">
        <v>1002.39</v>
      </c>
      <c r="L179">
        <v>0</v>
      </c>
      <c r="M179">
        <v>14</v>
      </c>
      <c r="N179">
        <v>1929</v>
      </c>
      <c r="O179">
        <v>9</v>
      </c>
      <c r="P179">
        <v>8</v>
      </c>
      <c r="Q179">
        <v>0.6428571428571429</v>
      </c>
      <c r="R179">
        <v>27006</v>
      </c>
      <c r="S179" t="s">
        <v>54</v>
      </c>
      <c r="T179" t="s">
        <v>60</v>
      </c>
      <c r="U179" t="s">
        <v>52</v>
      </c>
      <c r="V179">
        <v>6</v>
      </c>
    </row>
    <row r="180" spans="1:22" x14ac:dyDescent="0.2">
      <c r="A180">
        <v>15745295</v>
      </c>
      <c r="B180">
        <v>727</v>
      </c>
      <c r="C180" t="s">
        <v>14</v>
      </c>
      <c r="D180" t="s">
        <v>13</v>
      </c>
      <c r="E180">
        <v>31</v>
      </c>
      <c r="F180">
        <v>0</v>
      </c>
      <c r="G180" s="2">
        <v>0</v>
      </c>
      <c r="H180">
        <v>1</v>
      </c>
      <c r="I180">
        <v>1</v>
      </c>
      <c r="J180">
        <v>0</v>
      </c>
      <c r="K180" s="1">
        <v>121751.03999999999</v>
      </c>
      <c r="L180">
        <v>1</v>
      </c>
      <c r="M180">
        <v>19</v>
      </c>
      <c r="N180">
        <v>2561</v>
      </c>
      <c r="O180">
        <v>6</v>
      </c>
      <c r="P180">
        <v>170</v>
      </c>
      <c r="Q180">
        <v>0.31578947368421051</v>
      </c>
      <c r="R180">
        <v>48659</v>
      </c>
      <c r="S180" t="s">
        <v>55</v>
      </c>
      <c r="T180" t="s">
        <v>58</v>
      </c>
      <c r="U180" t="s">
        <v>50</v>
      </c>
      <c r="V180">
        <v>9</v>
      </c>
    </row>
    <row r="181" spans="1:22" x14ac:dyDescent="0.2">
      <c r="A181">
        <v>15766575</v>
      </c>
      <c r="B181">
        <v>612</v>
      </c>
      <c r="C181" t="s">
        <v>16</v>
      </c>
      <c r="D181" t="s">
        <v>13</v>
      </c>
      <c r="E181">
        <v>62</v>
      </c>
      <c r="F181">
        <v>8</v>
      </c>
      <c r="G181" s="2">
        <v>140745.32999999999</v>
      </c>
      <c r="H181">
        <v>1</v>
      </c>
      <c r="I181">
        <v>1</v>
      </c>
      <c r="J181">
        <v>0</v>
      </c>
      <c r="K181" s="1">
        <v>193437.89</v>
      </c>
      <c r="L181">
        <v>1</v>
      </c>
      <c r="M181">
        <v>24</v>
      </c>
      <c r="N181">
        <v>3900</v>
      </c>
      <c r="O181">
        <v>2</v>
      </c>
      <c r="P181">
        <v>93</v>
      </c>
      <c r="Q181">
        <v>8.3333333333333329E-2</v>
      </c>
      <c r="R181">
        <v>93600</v>
      </c>
      <c r="S181" t="s">
        <v>55</v>
      </c>
      <c r="T181" t="s">
        <v>60</v>
      </c>
      <c r="U181" t="s">
        <v>50</v>
      </c>
      <c r="V181">
        <v>6</v>
      </c>
    </row>
    <row r="182" spans="1:22" x14ac:dyDescent="0.2">
      <c r="A182">
        <v>15605447</v>
      </c>
      <c r="B182">
        <v>752</v>
      </c>
      <c r="C182" t="s">
        <v>12</v>
      </c>
      <c r="D182" t="s">
        <v>15</v>
      </c>
      <c r="E182">
        <v>49</v>
      </c>
      <c r="F182">
        <v>2</v>
      </c>
      <c r="G182" s="2">
        <v>78653.84</v>
      </c>
      <c r="H182">
        <v>1</v>
      </c>
      <c r="I182">
        <v>1</v>
      </c>
      <c r="J182">
        <v>0</v>
      </c>
      <c r="K182" s="1">
        <v>7698.6</v>
      </c>
      <c r="L182">
        <v>0</v>
      </c>
      <c r="M182">
        <v>10</v>
      </c>
      <c r="N182">
        <v>1273</v>
      </c>
      <c r="O182">
        <v>6</v>
      </c>
      <c r="P182">
        <v>114</v>
      </c>
      <c r="Q182">
        <v>0.6</v>
      </c>
      <c r="R182">
        <v>12730</v>
      </c>
      <c r="S182" t="s">
        <v>56</v>
      </c>
      <c r="T182" t="s">
        <v>58</v>
      </c>
      <c r="U182" t="s">
        <v>50</v>
      </c>
      <c r="V182">
        <v>7</v>
      </c>
    </row>
    <row r="183" spans="1:22" x14ac:dyDescent="0.2">
      <c r="A183">
        <v>15712403</v>
      </c>
      <c r="B183">
        <v>589</v>
      </c>
      <c r="C183" t="s">
        <v>12</v>
      </c>
      <c r="D183" t="s">
        <v>13</v>
      </c>
      <c r="E183">
        <v>61</v>
      </c>
      <c r="F183">
        <v>1</v>
      </c>
      <c r="G183" s="2">
        <v>0</v>
      </c>
      <c r="H183">
        <v>1</v>
      </c>
      <c r="I183">
        <v>1</v>
      </c>
      <c r="J183">
        <v>0</v>
      </c>
      <c r="K183" s="1">
        <v>61108.56</v>
      </c>
      <c r="L183">
        <v>1</v>
      </c>
      <c r="M183">
        <v>19</v>
      </c>
      <c r="N183">
        <v>2045</v>
      </c>
      <c r="O183">
        <v>7</v>
      </c>
      <c r="P183">
        <v>136</v>
      </c>
      <c r="Q183">
        <v>0.36842105263157893</v>
      </c>
      <c r="R183">
        <v>38855</v>
      </c>
      <c r="S183" t="s">
        <v>55</v>
      </c>
      <c r="T183" t="s">
        <v>58</v>
      </c>
      <c r="U183" t="s">
        <v>50</v>
      </c>
      <c r="V183">
        <v>10</v>
      </c>
    </row>
    <row r="184" spans="1:22" x14ac:dyDescent="0.2">
      <c r="A184">
        <v>15811762</v>
      </c>
      <c r="B184">
        <v>583</v>
      </c>
      <c r="C184" t="s">
        <v>16</v>
      </c>
      <c r="D184" t="s">
        <v>13</v>
      </c>
      <c r="E184">
        <v>54</v>
      </c>
      <c r="F184">
        <v>6</v>
      </c>
      <c r="G184" s="2">
        <v>115988.86</v>
      </c>
      <c r="H184">
        <v>1</v>
      </c>
      <c r="I184">
        <v>1</v>
      </c>
      <c r="J184">
        <v>0</v>
      </c>
      <c r="K184" s="1">
        <v>57553.98</v>
      </c>
      <c r="L184">
        <v>1</v>
      </c>
      <c r="M184">
        <v>29</v>
      </c>
      <c r="N184">
        <v>1562</v>
      </c>
      <c r="O184">
        <v>7</v>
      </c>
      <c r="P184">
        <v>112</v>
      </c>
      <c r="Q184">
        <v>0.2413793103448276</v>
      </c>
      <c r="R184">
        <v>45298</v>
      </c>
      <c r="S184" t="s">
        <v>55</v>
      </c>
      <c r="T184" t="s">
        <v>60</v>
      </c>
      <c r="U184" t="s">
        <v>50</v>
      </c>
      <c r="V184">
        <v>6</v>
      </c>
    </row>
    <row r="185" spans="1:22" x14ac:dyDescent="0.2">
      <c r="A185">
        <v>15633648</v>
      </c>
      <c r="B185">
        <v>696</v>
      </c>
      <c r="C185" t="s">
        <v>14</v>
      </c>
      <c r="D185" t="s">
        <v>13</v>
      </c>
      <c r="E185">
        <v>51</v>
      </c>
      <c r="F185">
        <v>5</v>
      </c>
      <c r="G185" s="2">
        <v>0</v>
      </c>
      <c r="H185">
        <v>2</v>
      </c>
      <c r="I185">
        <v>1</v>
      </c>
      <c r="J185">
        <v>0</v>
      </c>
      <c r="K185" s="1">
        <v>55022.43</v>
      </c>
      <c r="L185">
        <v>0</v>
      </c>
      <c r="M185">
        <v>28</v>
      </c>
      <c r="N185">
        <v>2683</v>
      </c>
      <c r="O185">
        <v>10</v>
      </c>
      <c r="P185">
        <v>137</v>
      </c>
      <c r="Q185">
        <v>0.35714285714285715</v>
      </c>
      <c r="R185">
        <v>75124</v>
      </c>
      <c r="S185" t="s">
        <v>55</v>
      </c>
      <c r="T185" t="s">
        <v>59</v>
      </c>
      <c r="U185" t="s">
        <v>50</v>
      </c>
      <c r="V185">
        <v>7</v>
      </c>
    </row>
    <row r="186" spans="1:22" x14ac:dyDescent="0.2">
      <c r="A186">
        <v>15603323</v>
      </c>
      <c r="B186">
        <v>660</v>
      </c>
      <c r="C186" t="s">
        <v>14</v>
      </c>
      <c r="D186" t="s">
        <v>13</v>
      </c>
      <c r="E186">
        <v>33</v>
      </c>
      <c r="F186">
        <v>1</v>
      </c>
      <c r="G186" s="2">
        <v>0</v>
      </c>
      <c r="H186">
        <v>2</v>
      </c>
      <c r="I186">
        <v>0</v>
      </c>
      <c r="J186">
        <v>0</v>
      </c>
      <c r="K186" s="1">
        <v>117834.91</v>
      </c>
      <c r="L186">
        <v>0</v>
      </c>
      <c r="M186">
        <v>8</v>
      </c>
      <c r="N186">
        <v>3602</v>
      </c>
      <c r="O186">
        <v>2</v>
      </c>
      <c r="P186">
        <v>36</v>
      </c>
      <c r="Q186">
        <v>0.25</v>
      </c>
      <c r="R186">
        <v>28816</v>
      </c>
      <c r="S186" t="s">
        <v>55</v>
      </c>
      <c r="T186" t="s">
        <v>58</v>
      </c>
      <c r="U186" t="s">
        <v>51</v>
      </c>
      <c r="V186">
        <v>7</v>
      </c>
    </row>
    <row r="187" spans="1:22" x14ac:dyDescent="0.2">
      <c r="A187">
        <v>15784844</v>
      </c>
      <c r="B187">
        <v>752</v>
      </c>
      <c r="C187" t="s">
        <v>14</v>
      </c>
      <c r="D187" t="s">
        <v>15</v>
      </c>
      <c r="E187">
        <v>48</v>
      </c>
      <c r="F187">
        <v>5</v>
      </c>
      <c r="G187" s="2">
        <v>116060.08</v>
      </c>
      <c r="H187">
        <v>1</v>
      </c>
      <c r="I187">
        <v>1</v>
      </c>
      <c r="J187">
        <v>0</v>
      </c>
      <c r="K187" s="1">
        <v>156618.38</v>
      </c>
      <c r="L187">
        <v>1</v>
      </c>
      <c r="M187">
        <v>25</v>
      </c>
      <c r="N187">
        <v>970</v>
      </c>
      <c r="O187">
        <v>3</v>
      </c>
      <c r="P187">
        <v>148</v>
      </c>
      <c r="Q187">
        <v>0.12</v>
      </c>
      <c r="R187">
        <v>24250</v>
      </c>
      <c r="S187" t="s">
        <v>55</v>
      </c>
      <c r="T187" t="s">
        <v>59</v>
      </c>
      <c r="U187" t="s">
        <v>50</v>
      </c>
      <c r="V187">
        <v>6</v>
      </c>
    </row>
    <row r="188" spans="1:22" x14ac:dyDescent="0.2">
      <c r="A188">
        <v>15633064</v>
      </c>
      <c r="B188">
        <v>438</v>
      </c>
      <c r="C188" t="s">
        <v>12</v>
      </c>
      <c r="D188" t="s">
        <v>13</v>
      </c>
      <c r="E188">
        <v>36</v>
      </c>
      <c r="F188">
        <v>4</v>
      </c>
      <c r="G188" s="2">
        <v>0</v>
      </c>
      <c r="H188">
        <v>2</v>
      </c>
      <c r="I188">
        <v>1</v>
      </c>
      <c r="J188">
        <v>0</v>
      </c>
      <c r="K188" s="1">
        <v>64420.5</v>
      </c>
      <c r="L188">
        <v>0</v>
      </c>
      <c r="M188">
        <v>1</v>
      </c>
      <c r="N188">
        <v>1366</v>
      </c>
      <c r="O188">
        <v>4</v>
      </c>
      <c r="P188">
        <v>119</v>
      </c>
      <c r="Q188">
        <v>1</v>
      </c>
      <c r="R188">
        <v>1366</v>
      </c>
      <c r="S188" t="s">
        <v>56</v>
      </c>
      <c r="T188" t="s">
        <v>59</v>
      </c>
      <c r="U188" t="s">
        <v>50</v>
      </c>
      <c r="V188">
        <v>6</v>
      </c>
    </row>
    <row r="189" spans="1:22" x14ac:dyDescent="0.2">
      <c r="A189">
        <v>15813850</v>
      </c>
      <c r="B189">
        <v>720</v>
      </c>
      <c r="C189" t="s">
        <v>12</v>
      </c>
      <c r="D189" t="s">
        <v>15</v>
      </c>
      <c r="E189">
        <v>52</v>
      </c>
      <c r="F189">
        <v>7</v>
      </c>
      <c r="G189" s="2">
        <v>0</v>
      </c>
      <c r="H189">
        <v>1</v>
      </c>
      <c r="I189">
        <v>1</v>
      </c>
      <c r="J189">
        <v>1</v>
      </c>
      <c r="K189" s="1">
        <v>14781.12</v>
      </c>
      <c r="L189">
        <v>0</v>
      </c>
      <c r="M189">
        <v>6</v>
      </c>
      <c r="N189">
        <v>4292</v>
      </c>
      <c r="O189">
        <v>10</v>
      </c>
      <c r="P189">
        <v>94</v>
      </c>
      <c r="Q189">
        <v>1</v>
      </c>
      <c r="R189">
        <v>25752</v>
      </c>
      <c r="S189" t="s">
        <v>55</v>
      </c>
      <c r="T189" t="s">
        <v>60</v>
      </c>
      <c r="U189" t="s">
        <v>50</v>
      </c>
      <c r="V189">
        <v>6</v>
      </c>
    </row>
    <row r="190" spans="1:22" x14ac:dyDescent="0.2">
      <c r="A190">
        <v>15603065</v>
      </c>
      <c r="B190">
        <v>751</v>
      </c>
      <c r="C190" t="s">
        <v>12</v>
      </c>
      <c r="D190" t="s">
        <v>13</v>
      </c>
      <c r="E190">
        <v>30</v>
      </c>
      <c r="F190">
        <v>6</v>
      </c>
      <c r="G190" s="2">
        <v>0</v>
      </c>
      <c r="H190">
        <v>2</v>
      </c>
      <c r="I190">
        <v>1</v>
      </c>
      <c r="J190">
        <v>0</v>
      </c>
      <c r="K190" s="1">
        <v>15766.1</v>
      </c>
      <c r="L190">
        <v>0</v>
      </c>
      <c r="M190">
        <v>29</v>
      </c>
      <c r="N190">
        <v>4094</v>
      </c>
      <c r="O190">
        <v>4</v>
      </c>
      <c r="P190">
        <v>72</v>
      </c>
      <c r="Q190">
        <v>0.13793103448275862</v>
      </c>
      <c r="R190">
        <v>118726</v>
      </c>
      <c r="S190" t="s">
        <v>55</v>
      </c>
      <c r="T190" t="s">
        <v>60</v>
      </c>
      <c r="U190" t="s">
        <v>50</v>
      </c>
      <c r="V190">
        <v>6</v>
      </c>
    </row>
    <row r="191" spans="1:22" x14ac:dyDescent="0.2">
      <c r="A191">
        <v>15721024</v>
      </c>
      <c r="B191">
        <v>642</v>
      </c>
      <c r="C191" t="s">
        <v>12</v>
      </c>
      <c r="D191" t="s">
        <v>15</v>
      </c>
      <c r="E191">
        <v>26</v>
      </c>
      <c r="F191">
        <v>0</v>
      </c>
      <c r="G191" s="2">
        <v>0</v>
      </c>
      <c r="H191">
        <v>1</v>
      </c>
      <c r="I191">
        <v>0</v>
      </c>
      <c r="J191">
        <v>0</v>
      </c>
      <c r="K191" s="1">
        <v>47472.68</v>
      </c>
      <c r="L191">
        <v>0</v>
      </c>
      <c r="M191">
        <v>19</v>
      </c>
      <c r="N191">
        <v>4614</v>
      </c>
      <c r="O191">
        <v>9</v>
      </c>
      <c r="P191">
        <v>27</v>
      </c>
      <c r="Q191">
        <v>0.47368421052631576</v>
      </c>
      <c r="R191">
        <v>87666</v>
      </c>
      <c r="S191" t="s">
        <v>55</v>
      </c>
      <c r="T191" t="s">
        <v>58</v>
      </c>
      <c r="U191" t="s">
        <v>52</v>
      </c>
      <c r="V191">
        <v>9</v>
      </c>
    </row>
    <row r="192" spans="1:22" x14ac:dyDescent="0.2">
      <c r="A192">
        <v>15668886</v>
      </c>
      <c r="B192">
        <v>684</v>
      </c>
      <c r="C192" t="s">
        <v>14</v>
      </c>
      <c r="D192" t="s">
        <v>13</v>
      </c>
      <c r="E192">
        <v>38</v>
      </c>
      <c r="F192">
        <v>3</v>
      </c>
      <c r="G192" s="2">
        <v>0</v>
      </c>
      <c r="H192">
        <v>2</v>
      </c>
      <c r="I192">
        <v>1</v>
      </c>
      <c r="J192">
        <v>0</v>
      </c>
      <c r="K192" s="1">
        <v>44255.65</v>
      </c>
      <c r="L192">
        <v>0</v>
      </c>
      <c r="M192">
        <v>28</v>
      </c>
      <c r="N192">
        <v>710</v>
      </c>
      <c r="O192">
        <v>9</v>
      </c>
      <c r="P192">
        <v>85</v>
      </c>
      <c r="Q192">
        <v>0.32142857142857145</v>
      </c>
      <c r="R192">
        <v>19880</v>
      </c>
      <c r="S192" t="s">
        <v>55</v>
      </c>
      <c r="T192" t="s">
        <v>59</v>
      </c>
      <c r="U192" t="s">
        <v>50</v>
      </c>
      <c r="V192">
        <v>6</v>
      </c>
    </row>
    <row r="193" spans="1:22" x14ac:dyDescent="0.2">
      <c r="A193">
        <v>15600337</v>
      </c>
      <c r="B193">
        <v>661</v>
      </c>
      <c r="C193" t="s">
        <v>14</v>
      </c>
      <c r="D193" t="s">
        <v>15</v>
      </c>
      <c r="E193">
        <v>42</v>
      </c>
      <c r="F193">
        <v>2</v>
      </c>
      <c r="G193" s="2">
        <v>178820.91</v>
      </c>
      <c r="H193">
        <v>1</v>
      </c>
      <c r="I193">
        <v>0</v>
      </c>
      <c r="J193">
        <v>0</v>
      </c>
      <c r="K193" s="1">
        <v>29358.57</v>
      </c>
      <c r="L193">
        <v>1</v>
      </c>
      <c r="M193">
        <v>3</v>
      </c>
      <c r="N193">
        <v>1653</v>
      </c>
      <c r="O193">
        <v>3</v>
      </c>
      <c r="P193">
        <v>120</v>
      </c>
      <c r="Q193">
        <v>1</v>
      </c>
      <c r="R193">
        <v>4959</v>
      </c>
      <c r="S193" t="s">
        <v>56</v>
      </c>
      <c r="T193" t="s">
        <v>58</v>
      </c>
      <c r="U193" t="s">
        <v>50</v>
      </c>
      <c r="V193">
        <v>6</v>
      </c>
    </row>
    <row r="194" spans="1:22" x14ac:dyDescent="0.2">
      <c r="A194">
        <v>15802741</v>
      </c>
      <c r="B194">
        <v>625</v>
      </c>
      <c r="C194" t="s">
        <v>12</v>
      </c>
      <c r="D194" t="s">
        <v>13</v>
      </c>
      <c r="E194">
        <v>51</v>
      </c>
      <c r="F194">
        <v>7</v>
      </c>
      <c r="G194" s="2">
        <v>136294.97</v>
      </c>
      <c r="H194">
        <v>1</v>
      </c>
      <c r="I194">
        <v>1</v>
      </c>
      <c r="J194">
        <v>0</v>
      </c>
      <c r="K194" s="1">
        <v>38867.46</v>
      </c>
      <c r="L194">
        <v>1</v>
      </c>
      <c r="M194">
        <v>28</v>
      </c>
      <c r="N194">
        <v>4389</v>
      </c>
      <c r="O194">
        <v>1</v>
      </c>
      <c r="P194">
        <v>47</v>
      </c>
      <c r="Q194">
        <v>3.5714285714285712E-2</v>
      </c>
      <c r="R194">
        <v>122892</v>
      </c>
      <c r="S194" t="s">
        <v>55</v>
      </c>
      <c r="T194" t="s">
        <v>60</v>
      </c>
      <c r="U194" t="s">
        <v>51</v>
      </c>
      <c r="V194">
        <v>6</v>
      </c>
    </row>
    <row r="195" spans="1:22" x14ac:dyDescent="0.2">
      <c r="A195">
        <v>15803457</v>
      </c>
      <c r="B195">
        <v>750</v>
      </c>
      <c r="C195" t="s">
        <v>12</v>
      </c>
      <c r="D195" t="s">
        <v>13</v>
      </c>
      <c r="E195">
        <v>32</v>
      </c>
      <c r="F195">
        <v>5</v>
      </c>
      <c r="G195" s="2">
        <v>0</v>
      </c>
      <c r="H195">
        <v>2</v>
      </c>
      <c r="I195">
        <v>1</v>
      </c>
      <c r="J195">
        <v>0</v>
      </c>
      <c r="K195" s="1">
        <v>95611.47</v>
      </c>
      <c r="L195">
        <v>0</v>
      </c>
      <c r="M195">
        <v>30</v>
      </c>
      <c r="N195">
        <v>2937</v>
      </c>
      <c r="O195">
        <v>2</v>
      </c>
      <c r="P195">
        <v>43</v>
      </c>
      <c r="Q195">
        <v>6.6666666666666666E-2</v>
      </c>
      <c r="R195">
        <v>88110</v>
      </c>
      <c r="S195" t="s">
        <v>55</v>
      </c>
      <c r="T195" t="s">
        <v>59</v>
      </c>
      <c r="U195" t="s">
        <v>51</v>
      </c>
      <c r="V195">
        <v>6</v>
      </c>
    </row>
    <row r="196" spans="1:22" x14ac:dyDescent="0.2">
      <c r="A196">
        <v>15773809</v>
      </c>
      <c r="B196">
        <v>620</v>
      </c>
      <c r="C196" t="s">
        <v>12</v>
      </c>
      <c r="D196" t="s">
        <v>15</v>
      </c>
      <c r="E196">
        <v>42</v>
      </c>
      <c r="F196">
        <v>4</v>
      </c>
      <c r="G196" s="2">
        <v>0</v>
      </c>
      <c r="H196">
        <v>2</v>
      </c>
      <c r="I196">
        <v>1</v>
      </c>
      <c r="J196">
        <v>0</v>
      </c>
      <c r="K196" s="1">
        <v>6232.31</v>
      </c>
      <c r="L196">
        <v>0</v>
      </c>
      <c r="M196">
        <v>28</v>
      </c>
      <c r="N196">
        <v>1914</v>
      </c>
      <c r="O196">
        <v>6</v>
      </c>
      <c r="P196">
        <v>38</v>
      </c>
      <c r="Q196">
        <v>0.21428571428571427</v>
      </c>
      <c r="R196">
        <v>53592</v>
      </c>
      <c r="S196" t="s">
        <v>56</v>
      </c>
      <c r="T196" t="s">
        <v>59</v>
      </c>
      <c r="U196" t="s">
        <v>51</v>
      </c>
      <c r="V196">
        <v>6</v>
      </c>
    </row>
    <row r="197" spans="1:22" x14ac:dyDescent="0.2">
      <c r="A197">
        <v>15722548</v>
      </c>
      <c r="B197">
        <v>540</v>
      </c>
      <c r="C197" t="s">
        <v>12</v>
      </c>
      <c r="D197" t="s">
        <v>15</v>
      </c>
      <c r="E197">
        <v>48</v>
      </c>
      <c r="F197">
        <v>0</v>
      </c>
      <c r="G197" s="2">
        <v>148116.48000000001</v>
      </c>
      <c r="H197">
        <v>1</v>
      </c>
      <c r="I197">
        <v>0</v>
      </c>
      <c r="J197">
        <v>0</v>
      </c>
      <c r="K197" s="1">
        <v>116973.48</v>
      </c>
      <c r="L197">
        <v>0</v>
      </c>
      <c r="M197">
        <v>18</v>
      </c>
      <c r="N197">
        <v>551</v>
      </c>
      <c r="O197">
        <v>2</v>
      </c>
      <c r="P197">
        <v>6</v>
      </c>
      <c r="Q197">
        <v>0.1111111111111111</v>
      </c>
      <c r="R197">
        <v>9918</v>
      </c>
      <c r="S197" t="s">
        <v>55</v>
      </c>
      <c r="T197" t="s">
        <v>58</v>
      </c>
      <c r="U197" t="s">
        <v>52</v>
      </c>
      <c r="V197">
        <v>7</v>
      </c>
    </row>
    <row r="198" spans="1:22" x14ac:dyDescent="0.2">
      <c r="A198">
        <v>15629448</v>
      </c>
      <c r="B198">
        <v>632</v>
      </c>
      <c r="C198" t="s">
        <v>14</v>
      </c>
      <c r="D198" t="s">
        <v>15</v>
      </c>
      <c r="E198">
        <v>38</v>
      </c>
      <c r="F198">
        <v>1</v>
      </c>
      <c r="G198" s="2">
        <v>120599.21</v>
      </c>
      <c r="H198">
        <v>1</v>
      </c>
      <c r="I198">
        <v>1</v>
      </c>
      <c r="J198">
        <v>0</v>
      </c>
      <c r="K198" s="1">
        <v>92816.86</v>
      </c>
      <c r="L198">
        <v>0</v>
      </c>
      <c r="M198">
        <v>9</v>
      </c>
      <c r="N198">
        <v>2913</v>
      </c>
      <c r="O198">
        <v>1</v>
      </c>
      <c r="P198">
        <v>175</v>
      </c>
      <c r="Q198">
        <v>0.1111111111111111</v>
      </c>
      <c r="R198">
        <v>26217</v>
      </c>
      <c r="S198" t="s">
        <v>55</v>
      </c>
      <c r="T198" t="s">
        <v>58</v>
      </c>
      <c r="U198" t="s">
        <v>50</v>
      </c>
      <c r="V198">
        <v>6</v>
      </c>
    </row>
    <row r="199" spans="1:22" x14ac:dyDescent="0.2">
      <c r="A199">
        <v>15578977</v>
      </c>
      <c r="B199">
        <v>786</v>
      </c>
      <c r="C199" t="s">
        <v>12</v>
      </c>
      <c r="D199" t="s">
        <v>15</v>
      </c>
      <c r="E199">
        <v>34</v>
      </c>
      <c r="F199">
        <v>9</v>
      </c>
      <c r="G199" s="2">
        <v>0</v>
      </c>
      <c r="H199">
        <v>2</v>
      </c>
      <c r="I199">
        <v>1</v>
      </c>
      <c r="J199">
        <v>0</v>
      </c>
      <c r="K199" s="1">
        <v>144517.19</v>
      </c>
      <c r="L199">
        <v>0</v>
      </c>
      <c r="M199">
        <v>20</v>
      </c>
      <c r="N199">
        <v>2155</v>
      </c>
      <c r="O199">
        <v>7</v>
      </c>
      <c r="P199">
        <v>145</v>
      </c>
      <c r="Q199">
        <v>0.35</v>
      </c>
      <c r="R199">
        <v>43100</v>
      </c>
      <c r="S199" t="s">
        <v>56</v>
      </c>
      <c r="T199" t="s">
        <v>61</v>
      </c>
      <c r="U199" t="s">
        <v>50</v>
      </c>
      <c r="V199">
        <v>6</v>
      </c>
    </row>
    <row r="200" spans="1:22" x14ac:dyDescent="0.2">
      <c r="A200">
        <v>15804072</v>
      </c>
      <c r="B200">
        <v>701</v>
      </c>
      <c r="C200" t="s">
        <v>14</v>
      </c>
      <c r="D200" t="s">
        <v>13</v>
      </c>
      <c r="E200">
        <v>42</v>
      </c>
      <c r="F200">
        <v>5</v>
      </c>
      <c r="G200" s="2">
        <v>0</v>
      </c>
      <c r="H200">
        <v>2</v>
      </c>
      <c r="I200">
        <v>0</v>
      </c>
      <c r="J200">
        <v>0</v>
      </c>
      <c r="K200" s="1">
        <v>24210.560000000001</v>
      </c>
      <c r="L200">
        <v>0</v>
      </c>
      <c r="M200">
        <v>13</v>
      </c>
      <c r="N200">
        <v>4515</v>
      </c>
      <c r="O200">
        <v>4</v>
      </c>
      <c r="P200">
        <v>67</v>
      </c>
      <c r="Q200">
        <v>0.30769230769230771</v>
      </c>
      <c r="R200">
        <v>58695</v>
      </c>
      <c r="S200" t="s">
        <v>56</v>
      </c>
      <c r="T200" t="s">
        <v>59</v>
      </c>
      <c r="U200" t="s">
        <v>50</v>
      </c>
      <c r="V200">
        <v>6</v>
      </c>
    </row>
    <row r="201" spans="1:22" x14ac:dyDescent="0.2">
      <c r="A201">
        <v>15696859</v>
      </c>
      <c r="B201">
        <v>474</v>
      </c>
      <c r="C201" t="s">
        <v>12</v>
      </c>
      <c r="D201" t="s">
        <v>15</v>
      </c>
      <c r="E201">
        <v>45</v>
      </c>
      <c r="F201">
        <v>10</v>
      </c>
      <c r="G201" s="2">
        <v>0</v>
      </c>
      <c r="H201">
        <v>2</v>
      </c>
      <c r="I201">
        <v>0</v>
      </c>
      <c r="J201">
        <v>0</v>
      </c>
      <c r="K201" s="1">
        <v>172175.9</v>
      </c>
      <c r="L201">
        <v>0</v>
      </c>
      <c r="M201">
        <v>22</v>
      </c>
      <c r="N201">
        <v>4152</v>
      </c>
      <c r="O201">
        <v>9</v>
      </c>
      <c r="P201">
        <v>7</v>
      </c>
      <c r="Q201">
        <v>0.40909090909090912</v>
      </c>
      <c r="R201">
        <v>91344</v>
      </c>
      <c r="S201" t="s">
        <v>55</v>
      </c>
      <c r="T201" t="s">
        <v>61</v>
      </c>
      <c r="U201" t="s">
        <v>52</v>
      </c>
      <c r="V201">
        <v>6</v>
      </c>
    </row>
    <row r="202" spans="1:22" x14ac:dyDescent="0.2">
      <c r="A202">
        <v>15736879</v>
      </c>
      <c r="B202">
        <v>669</v>
      </c>
      <c r="C202" t="s">
        <v>12</v>
      </c>
      <c r="D202" t="s">
        <v>15</v>
      </c>
      <c r="E202">
        <v>23</v>
      </c>
      <c r="F202">
        <v>1</v>
      </c>
      <c r="G202" s="2">
        <v>0</v>
      </c>
      <c r="H202">
        <v>2</v>
      </c>
      <c r="I202">
        <v>0</v>
      </c>
      <c r="J202">
        <v>0</v>
      </c>
      <c r="K202" s="1">
        <v>66088.83</v>
      </c>
      <c r="L202">
        <v>0</v>
      </c>
      <c r="M202">
        <v>17</v>
      </c>
      <c r="N202">
        <v>4156</v>
      </c>
      <c r="O202">
        <v>8</v>
      </c>
      <c r="P202">
        <v>8</v>
      </c>
      <c r="Q202">
        <v>0.47058823529411764</v>
      </c>
      <c r="R202">
        <v>70652</v>
      </c>
      <c r="S202" t="s">
        <v>55</v>
      </c>
      <c r="T202" t="s">
        <v>58</v>
      </c>
      <c r="U202" t="s">
        <v>52</v>
      </c>
      <c r="V202">
        <v>7</v>
      </c>
    </row>
    <row r="203" spans="1:22" x14ac:dyDescent="0.2">
      <c r="A203">
        <v>15571973</v>
      </c>
      <c r="B203">
        <v>776</v>
      </c>
      <c r="C203" t="s">
        <v>12</v>
      </c>
      <c r="D203" t="s">
        <v>13</v>
      </c>
      <c r="E203">
        <v>38</v>
      </c>
      <c r="F203">
        <v>2</v>
      </c>
      <c r="G203" s="2">
        <v>169824.46</v>
      </c>
      <c r="H203">
        <v>1</v>
      </c>
      <c r="I203">
        <v>1</v>
      </c>
      <c r="J203">
        <v>0</v>
      </c>
      <c r="K203" s="1">
        <v>169291.7</v>
      </c>
      <c r="L203">
        <v>0</v>
      </c>
      <c r="M203">
        <v>7</v>
      </c>
      <c r="N203">
        <v>2009</v>
      </c>
      <c r="O203">
        <v>4</v>
      </c>
      <c r="P203">
        <v>6</v>
      </c>
      <c r="Q203">
        <v>0.5714285714285714</v>
      </c>
      <c r="R203">
        <v>14063</v>
      </c>
      <c r="S203" t="s">
        <v>55</v>
      </c>
      <c r="T203" t="s">
        <v>58</v>
      </c>
      <c r="U203" t="s">
        <v>52</v>
      </c>
      <c r="V203">
        <v>6</v>
      </c>
    </row>
    <row r="204" spans="1:22" x14ac:dyDescent="0.2">
      <c r="A204">
        <v>15612525</v>
      </c>
      <c r="B204">
        <v>499</v>
      </c>
      <c r="C204" t="s">
        <v>12</v>
      </c>
      <c r="D204" t="s">
        <v>13</v>
      </c>
      <c r="E204">
        <v>57</v>
      </c>
      <c r="F204">
        <v>1</v>
      </c>
      <c r="G204" s="2">
        <v>0</v>
      </c>
      <c r="H204">
        <v>1</v>
      </c>
      <c r="I204">
        <v>0</v>
      </c>
      <c r="J204">
        <v>0</v>
      </c>
      <c r="K204" s="1">
        <v>131372.38</v>
      </c>
      <c r="L204">
        <v>1</v>
      </c>
      <c r="M204">
        <v>12</v>
      </c>
      <c r="N204">
        <v>4843</v>
      </c>
      <c r="O204">
        <v>5</v>
      </c>
      <c r="P204">
        <v>87</v>
      </c>
      <c r="Q204">
        <v>0.41666666666666669</v>
      </c>
      <c r="R204">
        <v>58116</v>
      </c>
      <c r="S204" t="s">
        <v>55</v>
      </c>
      <c r="T204" t="s">
        <v>58</v>
      </c>
      <c r="U204" t="s">
        <v>50</v>
      </c>
      <c r="V204">
        <v>10</v>
      </c>
    </row>
    <row r="205" spans="1:22" x14ac:dyDescent="0.2">
      <c r="A205">
        <v>15790757</v>
      </c>
      <c r="B205">
        <v>769</v>
      </c>
      <c r="C205" t="s">
        <v>12</v>
      </c>
      <c r="D205" t="s">
        <v>13</v>
      </c>
      <c r="E205">
        <v>25</v>
      </c>
      <c r="F205">
        <v>10</v>
      </c>
      <c r="G205" s="2">
        <v>0</v>
      </c>
      <c r="H205">
        <v>2</v>
      </c>
      <c r="I205">
        <v>0</v>
      </c>
      <c r="J205">
        <v>0</v>
      </c>
      <c r="K205" s="1">
        <v>187925.75</v>
      </c>
      <c r="L205">
        <v>0</v>
      </c>
      <c r="M205">
        <v>21</v>
      </c>
      <c r="N205">
        <v>4369</v>
      </c>
      <c r="O205">
        <v>1</v>
      </c>
      <c r="P205">
        <v>88</v>
      </c>
      <c r="Q205">
        <v>4.7619047619047616E-2</v>
      </c>
      <c r="R205">
        <v>91749</v>
      </c>
      <c r="S205" t="s">
        <v>56</v>
      </c>
      <c r="T205" t="s">
        <v>61</v>
      </c>
      <c r="U205" t="s">
        <v>50</v>
      </c>
      <c r="V205">
        <v>6</v>
      </c>
    </row>
    <row r="206" spans="1:22" x14ac:dyDescent="0.2">
      <c r="A206">
        <v>15784209</v>
      </c>
      <c r="B206">
        <v>497</v>
      </c>
      <c r="C206" t="s">
        <v>12</v>
      </c>
      <c r="D206" t="s">
        <v>15</v>
      </c>
      <c r="E206">
        <v>47</v>
      </c>
      <c r="F206">
        <v>6</v>
      </c>
      <c r="G206" s="2">
        <v>0</v>
      </c>
      <c r="H206">
        <v>1</v>
      </c>
      <c r="I206">
        <v>1</v>
      </c>
      <c r="J206">
        <v>1</v>
      </c>
      <c r="K206" s="1">
        <v>90055.08</v>
      </c>
      <c r="L206">
        <v>0</v>
      </c>
      <c r="M206">
        <v>6</v>
      </c>
      <c r="N206">
        <v>1505</v>
      </c>
      <c r="O206">
        <v>7</v>
      </c>
      <c r="P206">
        <v>72</v>
      </c>
      <c r="Q206">
        <v>1</v>
      </c>
      <c r="R206">
        <v>9030</v>
      </c>
      <c r="S206" t="s">
        <v>56</v>
      </c>
      <c r="T206" t="s">
        <v>60</v>
      </c>
      <c r="U206" t="s">
        <v>50</v>
      </c>
      <c r="V206">
        <v>6</v>
      </c>
    </row>
    <row r="207" spans="1:22" x14ac:dyDescent="0.2">
      <c r="A207">
        <v>15661036</v>
      </c>
      <c r="B207">
        <v>725</v>
      </c>
      <c r="C207" t="s">
        <v>12</v>
      </c>
      <c r="D207" t="s">
        <v>15</v>
      </c>
      <c r="E207">
        <v>46</v>
      </c>
      <c r="F207">
        <v>6</v>
      </c>
      <c r="G207" s="2">
        <v>0</v>
      </c>
      <c r="H207">
        <v>2</v>
      </c>
      <c r="I207">
        <v>1</v>
      </c>
      <c r="J207">
        <v>0</v>
      </c>
      <c r="K207" s="1">
        <v>161767.38</v>
      </c>
      <c r="L207">
        <v>0</v>
      </c>
      <c r="M207">
        <v>18</v>
      </c>
      <c r="N207">
        <v>900</v>
      </c>
      <c r="O207">
        <v>0</v>
      </c>
      <c r="P207">
        <v>135</v>
      </c>
      <c r="Q207">
        <v>0</v>
      </c>
      <c r="R207">
        <v>16200</v>
      </c>
      <c r="S207" t="s">
        <v>54</v>
      </c>
      <c r="T207" t="s">
        <v>60</v>
      </c>
      <c r="U207" t="s">
        <v>50</v>
      </c>
      <c r="V207">
        <v>7</v>
      </c>
    </row>
    <row r="208" spans="1:22" x14ac:dyDescent="0.2">
      <c r="A208">
        <v>15787619</v>
      </c>
      <c r="B208">
        <v>844</v>
      </c>
      <c r="C208" t="s">
        <v>12</v>
      </c>
      <c r="D208" t="s">
        <v>15</v>
      </c>
      <c r="E208">
        <v>18</v>
      </c>
      <c r="F208">
        <v>2</v>
      </c>
      <c r="G208" s="2">
        <v>160980.03</v>
      </c>
      <c r="H208">
        <v>1</v>
      </c>
      <c r="I208">
        <v>0</v>
      </c>
      <c r="J208">
        <v>0</v>
      </c>
      <c r="K208" s="1">
        <v>145936.28</v>
      </c>
      <c r="L208">
        <v>0</v>
      </c>
      <c r="M208">
        <v>3</v>
      </c>
      <c r="N208">
        <v>1530</v>
      </c>
      <c r="O208">
        <v>10</v>
      </c>
      <c r="P208">
        <v>135</v>
      </c>
      <c r="Q208">
        <v>1</v>
      </c>
      <c r="R208">
        <v>4590</v>
      </c>
      <c r="S208" t="s">
        <v>56</v>
      </c>
      <c r="T208" t="s">
        <v>58</v>
      </c>
      <c r="U208" t="s">
        <v>50</v>
      </c>
      <c r="V208">
        <v>6</v>
      </c>
    </row>
    <row r="209" spans="1:22" x14ac:dyDescent="0.2">
      <c r="A209">
        <v>15587535</v>
      </c>
      <c r="B209">
        <v>450</v>
      </c>
      <c r="C209" t="s">
        <v>14</v>
      </c>
      <c r="D209" t="s">
        <v>13</v>
      </c>
      <c r="E209">
        <v>46</v>
      </c>
      <c r="F209">
        <v>5</v>
      </c>
      <c r="G209" s="2">
        <v>177619.71</v>
      </c>
      <c r="H209">
        <v>1</v>
      </c>
      <c r="I209">
        <v>1</v>
      </c>
      <c r="J209">
        <v>0</v>
      </c>
      <c r="K209" s="1">
        <v>54227.06</v>
      </c>
      <c r="L209">
        <v>0</v>
      </c>
      <c r="M209">
        <v>7</v>
      </c>
      <c r="N209">
        <v>4314</v>
      </c>
      <c r="O209">
        <v>3</v>
      </c>
      <c r="P209">
        <v>10</v>
      </c>
      <c r="Q209">
        <v>0.42857142857142855</v>
      </c>
      <c r="R209">
        <v>30198</v>
      </c>
      <c r="S209" t="s">
        <v>55</v>
      </c>
      <c r="T209" t="s">
        <v>59</v>
      </c>
      <c r="U209" t="s">
        <v>52</v>
      </c>
      <c r="V209">
        <v>6</v>
      </c>
    </row>
    <row r="210" spans="1:22" x14ac:dyDescent="0.2">
      <c r="A210">
        <v>15634245</v>
      </c>
      <c r="B210">
        <v>758</v>
      </c>
      <c r="C210" t="s">
        <v>16</v>
      </c>
      <c r="D210" t="s">
        <v>13</v>
      </c>
      <c r="E210">
        <v>47</v>
      </c>
      <c r="F210">
        <v>9</v>
      </c>
      <c r="G210" s="2">
        <v>95523.16</v>
      </c>
      <c r="H210">
        <v>1</v>
      </c>
      <c r="I210">
        <v>1</v>
      </c>
      <c r="J210">
        <v>0</v>
      </c>
      <c r="K210" s="1">
        <v>73294.48</v>
      </c>
      <c r="L210">
        <v>0</v>
      </c>
      <c r="M210">
        <v>10</v>
      </c>
      <c r="N210">
        <v>4295</v>
      </c>
      <c r="O210">
        <v>5</v>
      </c>
      <c r="P210">
        <v>8</v>
      </c>
      <c r="Q210">
        <v>0.5</v>
      </c>
      <c r="R210">
        <v>42950</v>
      </c>
      <c r="S210" t="s">
        <v>55</v>
      </c>
      <c r="T210" t="s">
        <v>61</v>
      </c>
      <c r="U210" t="s">
        <v>52</v>
      </c>
      <c r="V210">
        <v>6</v>
      </c>
    </row>
    <row r="211" spans="1:22" x14ac:dyDescent="0.2">
      <c r="A211">
        <v>15622750</v>
      </c>
      <c r="B211">
        <v>742</v>
      </c>
      <c r="C211" t="s">
        <v>16</v>
      </c>
      <c r="D211" t="s">
        <v>13</v>
      </c>
      <c r="E211">
        <v>21</v>
      </c>
      <c r="F211">
        <v>1</v>
      </c>
      <c r="G211" s="2">
        <v>114292.48</v>
      </c>
      <c r="H211">
        <v>1</v>
      </c>
      <c r="I211">
        <v>1</v>
      </c>
      <c r="J211">
        <v>0</v>
      </c>
      <c r="K211" s="1">
        <v>31520.400000000001</v>
      </c>
      <c r="L211">
        <v>0</v>
      </c>
      <c r="M211">
        <v>25</v>
      </c>
      <c r="N211">
        <v>416</v>
      </c>
      <c r="O211">
        <v>4</v>
      </c>
      <c r="P211">
        <v>131</v>
      </c>
      <c r="Q211">
        <v>0.16</v>
      </c>
      <c r="R211">
        <v>10400</v>
      </c>
      <c r="S211" t="s">
        <v>56</v>
      </c>
      <c r="T211" t="s">
        <v>58</v>
      </c>
      <c r="U211" t="s">
        <v>50</v>
      </c>
      <c r="V211">
        <v>6</v>
      </c>
    </row>
    <row r="212" spans="1:22" x14ac:dyDescent="0.2">
      <c r="A212">
        <v>15812351</v>
      </c>
      <c r="B212">
        <v>710</v>
      </c>
      <c r="C212" t="s">
        <v>14</v>
      </c>
      <c r="D212" t="s">
        <v>13</v>
      </c>
      <c r="E212">
        <v>27</v>
      </c>
      <c r="F212">
        <v>2</v>
      </c>
      <c r="G212" s="2">
        <v>135277.96</v>
      </c>
      <c r="H212">
        <v>1</v>
      </c>
      <c r="I212">
        <v>1</v>
      </c>
      <c r="J212">
        <v>0</v>
      </c>
      <c r="K212" s="1">
        <v>142200.15</v>
      </c>
      <c r="L212">
        <v>0</v>
      </c>
      <c r="M212">
        <v>4</v>
      </c>
      <c r="N212">
        <v>4334</v>
      </c>
      <c r="O212">
        <v>4</v>
      </c>
      <c r="P212">
        <v>174</v>
      </c>
      <c r="Q212">
        <v>1</v>
      </c>
      <c r="R212">
        <v>17336</v>
      </c>
      <c r="S212" t="s">
        <v>55</v>
      </c>
      <c r="T212" t="s">
        <v>58</v>
      </c>
      <c r="U212" t="s">
        <v>50</v>
      </c>
      <c r="V212">
        <v>6</v>
      </c>
    </row>
    <row r="213" spans="1:22" x14ac:dyDescent="0.2">
      <c r="A213">
        <v>15712551</v>
      </c>
      <c r="B213">
        <v>622</v>
      </c>
      <c r="C213" t="s">
        <v>16</v>
      </c>
      <c r="D213" t="s">
        <v>13</v>
      </c>
      <c r="E213">
        <v>58</v>
      </c>
      <c r="F213">
        <v>7</v>
      </c>
      <c r="G213" s="2">
        <v>116922.25</v>
      </c>
      <c r="H213">
        <v>1</v>
      </c>
      <c r="I213">
        <v>1</v>
      </c>
      <c r="J213">
        <v>0</v>
      </c>
      <c r="K213" s="1">
        <v>120415.61</v>
      </c>
      <c r="L213">
        <v>1</v>
      </c>
      <c r="M213">
        <v>30</v>
      </c>
      <c r="N213">
        <v>3428</v>
      </c>
      <c r="O213">
        <v>0</v>
      </c>
      <c r="P213">
        <v>43</v>
      </c>
      <c r="Q213">
        <v>0</v>
      </c>
      <c r="R213">
        <v>102840</v>
      </c>
      <c r="S213" t="s">
        <v>55</v>
      </c>
      <c r="T213" t="s">
        <v>60</v>
      </c>
      <c r="U213" t="s">
        <v>51</v>
      </c>
      <c r="V213">
        <v>6</v>
      </c>
    </row>
    <row r="214" spans="1:22" x14ac:dyDescent="0.2">
      <c r="A214">
        <v>15737051</v>
      </c>
      <c r="B214">
        <v>639</v>
      </c>
      <c r="C214" t="s">
        <v>12</v>
      </c>
      <c r="D214" t="s">
        <v>15</v>
      </c>
      <c r="E214">
        <v>27</v>
      </c>
      <c r="F214">
        <v>8</v>
      </c>
      <c r="G214" s="2">
        <v>0</v>
      </c>
      <c r="H214">
        <v>2</v>
      </c>
      <c r="I214">
        <v>1</v>
      </c>
      <c r="J214">
        <v>0</v>
      </c>
      <c r="K214" s="1">
        <v>192247.35</v>
      </c>
      <c r="L214">
        <v>0</v>
      </c>
      <c r="M214">
        <v>21</v>
      </c>
      <c r="N214">
        <v>2849</v>
      </c>
      <c r="O214">
        <v>8</v>
      </c>
      <c r="P214">
        <v>81</v>
      </c>
      <c r="Q214">
        <v>0.38095238095238093</v>
      </c>
      <c r="R214">
        <v>59829</v>
      </c>
      <c r="S214" t="s">
        <v>55</v>
      </c>
      <c r="T214" t="s">
        <v>60</v>
      </c>
      <c r="U214" t="s">
        <v>50</v>
      </c>
      <c r="V214">
        <v>6</v>
      </c>
    </row>
    <row r="215" spans="1:22" x14ac:dyDescent="0.2">
      <c r="A215">
        <v>15745196</v>
      </c>
      <c r="B215">
        <v>571</v>
      </c>
      <c r="C215" t="s">
        <v>12</v>
      </c>
      <c r="D215" t="s">
        <v>13</v>
      </c>
      <c r="E215">
        <v>35</v>
      </c>
      <c r="F215">
        <v>8</v>
      </c>
      <c r="G215" s="2">
        <v>0</v>
      </c>
      <c r="H215">
        <v>2</v>
      </c>
      <c r="I215">
        <v>0</v>
      </c>
      <c r="J215">
        <v>0</v>
      </c>
      <c r="K215" s="1">
        <v>84569.13</v>
      </c>
      <c r="L215">
        <v>0</v>
      </c>
      <c r="M215">
        <v>14</v>
      </c>
      <c r="N215">
        <v>4907</v>
      </c>
      <c r="O215">
        <v>6</v>
      </c>
      <c r="P215">
        <v>91</v>
      </c>
      <c r="Q215">
        <v>0.42857142857142855</v>
      </c>
      <c r="R215">
        <v>68698</v>
      </c>
      <c r="S215" t="s">
        <v>54</v>
      </c>
      <c r="T215" t="s">
        <v>60</v>
      </c>
      <c r="U215" t="s">
        <v>50</v>
      </c>
      <c r="V215">
        <v>6</v>
      </c>
    </row>
    <row r="216" spans="1:22" x14ac:dyDescent="0.2">
      <c r="A216">
        <v>15600739</v>
      </c>
      <c r="B216">
        <v>562</v>
      </c>
      <c r="C216" t="s">
        <v>14</v>
      </c>
      <c r="D216" t="s">
        <v>13</v>
      </c>
      <c r="E216">
        <v>35</v>
      </c>
      <c r="F216">
        <v>0</v>
      </c>
      <c r="G216" s="2">
        <v>0</v>
      </c>
      <c r="H216">
        <v>2</v>
      </c>
      <c r="I216">
        <v>1</v>
      </c>
      <c r="J216">
        <v>0</v>
      </c>
      <c r="K216" s="1">
        <v>119899.52</v>
      </c>
      <c r="L216">
        <v>0</v>
      </c>
      <c r="M216">
        <v>15</v>
      </c>
      <c r="N216">
        <v>3813</v>
      </c>
      <c r="O216">
        <v>4</v>
      </c>
      <c r="P216">
        <v>122</v>
      </c>
      <c r="Q216">
        <v>0.26666666666666666</v>
      </c>
      <c r="R216">
        <v>57195</v>
      </c>
      <c r="S216" t="s">
        <v>56</v>
      </c>
      <c r="T216" t="s">
        <v>58</v>
      </c>
      <c r="U216" t="s">
        <v>50</v>
      </c>
      <c r="V216">
        <v>7</v>
      </c>
    </row>
    <row r="217" spans="1:22" x14ac:dyDescent="0.2">
      <c r="A217">
        <v>15707473</v>
      </c>
      <c r="B217">
        <v>850</v>
      </c>
      <c r="C217" t="s">
        <v>16</v>
      </c>
      <c r="D217" t="s">
        <v>13</v>
      </c>
      <c r="E217">
        <v>48</v>
      </c>
      <c r="F217">
        <v>6</v>
      </c>
      <c r="G217" s="2">
        <v>111962.99</v>
      </c>
      <c r="H217">
        <v>1</v>
      </c>
      <c r="I217">
        <v>1</v>
      </c>
      <c r="J217">
        <v>0</v>
      </c>
      <c r="K217" s="1">
        <v>111755.8</v>
      </c>
      <c r="L217">
        <v>0</v>
      </c>
      <c r="M217">
        <v>2</v>
      </c>
      <c r="N217">
        <v>2565</v>
      </c>
      <c r="O217">
        <v>4</v>
      </c>
      <c r="P217">
        <v>160</v>
      </c>
      <c r="Q217">
        <v>1</v>
      </c>
      <c r="R217">
        <v>5130</v>
      </c>
      <c r="S217" t="s">
        <v>55</v>
      </c>
      <c r="T217" t="s">
        <v>60</v>
      </c>
      <c r="U217" t="s">
        <v>50</v>
      </c>
      <c r="V217">
        <v>6</v>
      </c>
    </row>
    <row r="218" spans="1:22" x14ac:dyDescent="0.2">
      <c r="A218">
        <v>15776807</v>
      </c>
      <c r="B218">
        <v>654</v>
      </c>
      <c r="C218" t="s">
        <v>12</v>
      </c>
      <c r="D218" t="s">
        <v>15</v>
      </c>
      <c r="E218">
        <v>29</v>
      </c>
      <c r="F218">
        <v>1</v>
      </c>
      <c r="G218" s="2">
        <v>0</v>
      </c>
      <c r="H218">
        <v>1</v>
      </c>
      <c r="I218">
        <v>1</v>
      </c>
      <c r="J218">
        <v>0</v>
      </c>
      <c r="K218" s="1">
        <v>180345.44</v>
      </c>
      <c r="L218">
        <v>0</v>
      </c>
      <c r="M218">
        <v>14</v>
      </c>
      <c r="N218">
        <v>4324</v>
      </c>
      <c r="O218">
        <v>7</v>
      </c>
      <c r="P218">
        <v>135</v>
      </c>
      <c r="Q218">
        <v>0.5</v>
      </c>
      <c r="R218">
        <v>60536</v>
      </c>
      <c r="S218" t="s">
        <v>55</v>
      </c>
      <c r="T218" t="s">
        <v>58</v>
      </c>
      <c r="U218" t="s">
        <v>50</v>
      </c>
      <c r="V218">
        <v>9</v>
      </c>
    </row>
    <row r="219" spans="1:22" x14ac:dyDescent="0.2">
      <c r="A219">
        <v>15756026</v>
      </c>
      <c r="B219">
        <v>790</v>
      </c>
      <c r="C219" t="s">
        <v>14</v>
      </c>
      <c r="D219" t="s">
        <v>13</v>
      </c>
      <c r="E219">
        <v>46</v>
      </c>
      <c r="F219">
        <v>9</v>
      </c>
      <c r="G219" s="2">
        <v>0</v>
      </c>
      <c r="H219">
        <v>1</v>
      </c>
      <c r="I219">
        <v>0</v>
      </c>
      <c r="J219">
        <v>0</v>
      </c>
      <c r="K219" s="1">
        <v>14679.81</v>
      </c>
      <c r="L219">
        <v>1</v>
      </c>
      <c r="M219">
        <v>22</v>
      </c>
      <c r="N219">
        <v>1817</v>
      </c>
      <c r="O219">
        <v>8</v>
      </c>
      <c r="P219">
        <v>162</v>
      </c>
      <c r="Q219">
        <v>0.36363636363636365</v>
      </c>
      <c r="R219">
        <v>39974</v>
      </c>
      <c r="S219" t="s">
        <v>56</v>
      </c>
      <c r="T219" t="s">
        <v>61</v>
      </c>
      <c r="U219" t="s">
        <v>50</v>
      </c>
      <c r="V219">
        <v>9</v>
      </c>
    </row>
    <row r="220" spans="1:22" x14ac:dyDescent="0.2">
      <c r="A220">
        <v>15613319</v>
      </c>
      <c r="B220">
        <v>793</v>
      </c>
      <c r="C220" t="s">
        <v>12</v>
      </c>
      <c r="D220" t="s">
        <v>13</v>
      </c>
      <c r="E220">
        <v>33</v>
      </c>
      <c r="F220">
        <v>0</v>
      </c>
      <c r="G220" s="2">
        <v>0</v>
      </c>
      <c r="H220">
        <v>1</v>
      </c>
      <c r="I220">
        <v>0</v>
      </c>
      <c r="J220">
        <v>0</v>
      </c>
      <c r="K220" s="1">
        <v>175544.02</v>
      </c>
      <c r="L220">
        <v>0</v>
      </c>
      <c r="M220">
        <v>10</v>
      </c>
      <c r="N220">
        <v>3494</v>
      </c>
      <c r="O220">
        <v>2</v>
      </c>
      <c r="P220">
        <v>129</v>
      </c>
      <c r="Q220">
        <v>0.2</v>
      </c>
      <c r="R220">
        <v>34940</v>
      </c>
      <c r="S220" t="s">
        <v>55</v>
      </c>
      <c r="T220" t="s">
        <v>58</v>
      </c>
      <c r="U220" t="s">
        <v>50</v>
      </c>
      <c r="V220">
        <v>9</v>
      </c>
    </row>
    <row r="221" spans="1:22" x14ac:dyDescent="0.2">
      <c r="A221">
        <v>15699430</v>
      </c>
      <c r="B221">
        <v>618</v>
      </c>
      <c r="C221" t="s">
        <v>12</v>
      </c>
      <c r="D221" t="s">
        <v>13</v>
      </c>
      <c r="E221">
        <v>35</v>
      </c>
      <c r="F221">
        <v>10</v>
      </c>
      <c r="G221" s="2">
        <v>0</v>
      </c>
      <c r="H221">
        <v>2</v>
      </c>
      <c r="I221">
        <v>1</v>
      </c>
      <c r="J221">
        <v>0</v>
      </c>
      <c r="K221" s="1">
        <v>180439.75</v>
      </c>
      <c r="L221">
        <v>0</v>
      </c>
      <c r="M221">
        <v>30</v>
      </c>
      <c r="N221">
        <v>4497</v>
      </c>
      <c r="O221">
        <v>0</v>
      </c>
      <c r="P221">
        <v>95</v>
      </c>
      <c r="Q221">
        <v>0</v>
      </c>
      <c r="R221">
        <v>134910</v>
      </c>
      <c r="S221" t="s">
        <v>54</v>
      </c>
      <c r="T221" t="s">
        <v>61</v>
      </c>
      <c r="U221" t="s">
        <v>50</v>
      </c>
      <c r="V221">
        <v>6</v>
      </c>
    </row>
    <row r="222" spans="1:22" x14ac:dyDescent="0.2">
      <c r="A222">
        <v>15641655</v>
      </c>
      <c r="B222">
        <v>700</v>
      </c>
      <c r="C222" t="s">
        <v>12</v>
      </c>
      <c r="D222" t="s">
        <v>13</v>
      </c>
      <c r="E222">
        <v>26</v>
      </c>
      <c r="F222">
        <v>2</v>
      </c>
      <c r="G222" s="2">
        <v>0</v>
      </c>
      <c r="H222">
        <v>2</v>
      </c>
      <c r="I222">
        <v>0</v>
      </c>
      <c r="J222">
        <v>0</v>
      </c>
      <c r="K222" s="1">
        <v>50051.42</v>
      </c>
      <c r="L222">
        <v>0</v>
      </c>
      <c r="M222">
        <v>24</v>
      </c>
      <c r="N222">
        <v>1300</v>
      </c>
      <c r="O222">
        <v>8</v>
      </c>
      <c r="P222">
        <v>83</v>
      </c>
      <c r="Q222">
        <v>0.33333333333333331</v>
      </c>
      <c r="R222">
        <v>31200</v>
      </c>
      <c r="S222" t="s">
        <v>55</v>
      </c>
      <c r="T222" t="s">
        <v>58</v>
      </c>
      <c r="U222" t="s">
        <v>50</v>
      </c>
      <c r="V222">
        <v>7</v>
      </c>
    </row>
    <row r="223" spans="1:22" x14ac:dyDescent="0.2">
      <c r="A223">
        <v>15734565</v>
      </c>
      <c r="B223">
        <v>696</v>
      </c>
      <c r="C223" t="s">
        <v>12</v>
      </c>
      <c r="D223" t="s">
        <v>15</v>
      </c>
      <c r="E223">
        <v>29</v>
      </c>
      <c r="F223">
        <v>8</v>
      </c>
      <c r="G223" s="2">
        <v>0</v>
      </c>
      <c r="H223">
        <v>2</v>
      </c>
      <c r="I223">
        <v>1</v>
      </c>
      <c r="J223">
        <v>0</v>
      </c>
      <c r="K223" s="1">
        <v>191166.09</v>
      </c>
      <c r="L223">
        <v>0</v>
      </c>
      <c r="M223">
        <v>13</v>
      </c>
      <c r="N223">
        <v>1909</v>
      </c>
      <c r="O223">
        <v>1</v>
      </c>
      <c r="P223">
        <v>137</v>
      </c>
      <c r="Q223">
        <v>7.6923076923076927E-2</v>
      </c>
      <c r="R223">
        <v>24817</v>
      </c>
      <c r="S223" t="s">
        <v>55</v>
      </c>
      <c r="T223" t="s">
        <v>60</v>
      </c>
      <c r="U223" t="s">
        <v>50</v>
      </c>
      <c r="V223">
        <v>6</v>
      </c>
    </row>
    <row r="224" spans="1:22" x14ac:dyDescent="0.2">
      <c r="A224">
        <v>15806438</v>
      </c>
      <c r="B224">
        <v>580</v>
      </c>
      <c r="C224" t="s">
        <v>16</v>
      </c>
      <c r="D224" t="s">
        <v>13</v>
      </c>
      <c r="E224">
        <v>42</v>
      </c>
      <c r="F224">
        <v>2</v>
      </c>
      <c r="G224" s="2">
        <v>123331.36</v>
      </c>
      <c r="H224">
        <v>1</v>
      </c>
      <c r="I224">
        <v>0</v>
      </c>
      <c r="J224">
        <v>0</v>
      </c>
      <c r="K224" s="1">
        <v>103516.08</v>
      </c>
      <c r="L224">
        <v>1</v>
      </c>
      <c r="M224">
        <v>27</v>
      </c>
      <c r="N224">
        <v>2692</v>
      </c>
      <c r="O224">
        <v>2</v>
      </c>
      <c r="P224">
        <v>76</v>
      </c>
      <c r="Q224">
        <v>7.407407407407407E-2</v>
      </c>
      <c r="R224">
        <v>72684</v>
      </c>
      <c r="S224" t="s">
        <v>55</v>
      </c>
      <c r="T224" t="s">
        <v>58</v>
      </c>
      <c r="U224" t="s">
        <v>50</v>
      </c>
      <c r="V224">
        <v>6</v>
      </c>
    </row>
    <row r="225" spans="1:22" x14ac:dyDescent="0.2">
      <c r="A225">
        <v>15765311</v>
      </c>
      <c r="B225">
        <v>642</v>
      </c>
      <c r="C225" t="s">
        <v>14</v>
      </c>
      <c r="D225" t="s">
        <v>15</v>
      </c>
      <c r="E225">
        <v>34</v>
      </c>
      <c r="F225">
        <v>8</v>
      </c>
      <c r="G225" s="2">
        <v>0</v>
      </c>
      <c r="H225">
        <v>1</v>
      </c>
      <c r="I225">
        <v>1</v>
      </c>
      <c r="J225">
        <v>0</v>
      </c>
      <c r="K225" s="1">
        <v>72085.100000000006</v>
      </c>
      <c r="L225">
        <v>0</v>
      </c>
      <c r="M225">
        <v>24</v>
      </c>
      <c r="N225">
        <v>2414</v>
      </c>
      <c r="O225">
        <v>5</v>
      </c>
      <c r="P225">
        <v>49</v>
      </c>
      <c r="Q225">
        <v>0.20833333333333334</v>
      </c>
      <c r="R225">
        <v>57936</v>
      </c>
      <c r="S225" t="s">
        <v>55</v>
      </c>
      <c r="T225" t="s">
        <v>60</v>
      </c>
      <c r="U225" t="s">
        <v>51</v>
      </c>
      <c r="V225">
        <v>8</v>
      </c>
    </row>
    <row r="226" spans="1:22" x14ac:dyDescent="0.2">
      <c r="A226">
        <v>15603830</v>
      </c>
      <c r="B226">
        <v>600</v>
      </c>
      <c r="C226" t="s">
        <v>14</v>
      </c>
      <c r="D226" t="s">
        <v>15</v>
      </c>
      <c r="E226">
        <v>36</v>
      </c>
      <c r="F226">
        <v>4</v>
      </c>
      <c r="G226" s="2">
        <v>0</v>
      </c>
      <c r="H226">
        <v>2</v>
      </c>
      <c r="I226">
        <v>1</v>
      </c>
      <c r="J226">
        <v>0</v>
      </c>
      <c r="K226" s="1">
        <v>143635.35999999999</v>
      </c>
      <c r="L226">
        <v>0</v>
      </c>
      <c r="M226">
        <v>20</v>
      </c>
      <c r="N226">
        <v>3489</v>
      </c>
      <c r="O226">
        <v>7</v>
      </c>
      <c r="P226">
        <v>25</v>
      </c>
      <c r="Q226">
        <v>0.35</v>
      </c>
      <c r="R226">
        <v>69780</v>
      </c>
      <c r="S226" t="s">
        <v>56</v>
      </c>
      <c r="T226" t="s">
        <v>59</v>
      </c>
      <c r="U226" t="s">
        <v>52</v>
      </c>
      <c r="V226">
        <v>6</v>
      </c>
    </row>
    <row r="227" spans="1:22" x14ac:dyDescent="0.2">
      <c r="A227">
        <v>15639788</v>
      </c>
      <c r="B227">
        <v>577</v>
      </c>
      <c r="C227" t="s">
        <v>12</v>
      </c>
      <c r="D227" t="s">
        <v>13</v>
      </c>
      <c r="E227">
        <v>39</v>
      </c>
      <c r="F227">
        <v>10</v>
      </c>
      <c r="G227" s="2">
        <v>0</v>
      </c>
      <c r="H227">
        <v>2</v>
      </c>
      <c r="I227">
        <v>1</v>
      </c>
      <c r="J227">
        <v>0</v>
      </c>
      <c r="K227" s="1">
        <v>10553.31</v>
      </c>
      <c r="L227">
        <v>0</v>
      </c>
      <c r="M227">
        <v>17</v>
      </c>
      <c r="N227">
        <v>3571</v>
      </c>
      <c r="O227">
        <v>6</v>
      </c>
      <c r="P227">
        <v>20</v>
      </c>
      <c r="Q227">
        <v>0.35294117647058826</v>
      </c>
      <c r="R227">
        <v>60707</v>
      </c>
      <c r="S227" t="s">
        <v>54</v>
      </c>
      <c r="T227" t="s">
        <v>61</v>
      </c>
      <c r="U227" t="s">
        <v>52</v>
      </c>
      <c r="V227">
        <v>6</v>
      </c>
    </row>
    <row r="228" spans="1:22" x14ac:dyDescent="0.2">
      <c r="A228">
        <v>15780628</v>
      </c>
      <c r="B228">
        <v>633</v>
      </c>
      <c r="C228" t="s">
        <v>12</v>
      </c>
      <c r="D228" t="s">
        <v>13</v>
      </c>
      <c r="E228">
        <v>30</v>
      </c>
      <c r="F228">
        <v>6</v>
      </c>
      <c r="G228" s="2">
        <v>0</v>
      </c>
      <c r="H228">
        <v>2</v>
      </c>
      <c r="I228">
        <v>0</v>
      </c>
      <c r="J228">
        <v>0</v>
      </c>
      <c r="K228" s="1">
        <v>41642.29</v>
      </c>
      <c r="L228">
        <v>0</v>
      </c>
      <c r="M228">
        <v>8</v>
      </c>
      <c r="N228">
        <v>4486</v>
      </c>
      <c r="O228">
        <v>10</v>
      </c>
      <c r="P228">
        <v>145</v>
      </c>
      <c r="Q228">
        <v>1</v>
      </c>
      <c r="R228">
        <v>35888</v>
      </c>
      <c r="S228" t="s">
        <v>56</v>
      </c>
      <c r="T228" t="s">
        <v>60</v>
      </c>
      <c r="U228" t="s">
        <v>50</v>
      </c>
      <c r="V228">
        <v>6</v>
      </c>
    </row>
    <row r="229" spans="1:22" x14ac:dyDescent="0.2">
      <c r="A229">
        <v>15585888</v>
      </c>
      <c r="B229">
        <v>553</v>
      </c>
      <c r="C229" t="s">
        <v>14</v>
      </c>
      <c r="D229" t="s">
        <v>13</v>
      </c>
      <c r="E229">
        <v>48</v>
      </c>
      <c r="F229">
        <v>3</v>
      </c>
      <c r="G229" s="2">
        <v>0</v>
      </c>
      <c r="H229">
        <v>1</v>
      </c>
      <c r="I229">
        <v>0</v>
      </c>
      <c r="J229">
        <v>1</v>
      </c>
      <c r="K229" s="1">
        <v>30730.95</v>
      </c>
      <c r="L229">
        <v>1</v>
      </c>
      <c r="M229">
        <v>11</v>
      </c>
      <c r="N229">
        <v>4335</v>
      </c>
      <c r="O229">
        <v>5</v>
      </c>
      <c r="P229">
        <v>14</v>
      </c>
      <c r="Q229">
        <v>0.45454545454545453</v>
      </c>
      <c r="R229">
        <v>47685</v>
      </c>
      <c r="S229" t="s">
        <v>55</v>
      </c>
      <c r="T229" t="s">
        <v>59</v>
      </c>
      <c r="U229" t="s">
        <v>52</v>
      </c>
      <c r="V229">
        <v>6</v>
      </c>
    </row>
    <row r="230" spans="1:22" x14ac:dyDescent="0.2">
      <c r="A230">
        <v>15707567</v>
      </c>
      <c r="B230">
        <v>732</v>
      </c>
      <c r="C230" t="s">
        <v>16</v>
      </c>
      <c r="D230" t="s">
        <v>15</v>
      </c>
      <c r="E230">
        <v>50</v>
      </c>
      <c r="F230">
        <v>6</v>
      </c>
      <c r="G230" s="2">
        <v>145338.76</v>
      </c>
      <c r="H230">
        <v>1</v>
      </c>
      <c r="I230">
        <v>0</v>
      </c>
      <c r="J230">
        <v>0</v>
      </c>
      <c r="K230" s="1">
        <v>91936.1</v>
      </c>
      <c r="L230">
        <v>1</v>
      </c>
      <c r="M230">
        <v>16</v>
      </c>
      <c r="N230">
        <v>1919</v>
      </c>
      <c r="O230">
        <v>6</v>
      </c>
      <c r="P230">
        <v>122</v>
      </c>
      <c r="Q230">
        <v>0.375</v>
      </c>
      <c r="R230">
        <v>30704</v>
      </c>
      <c r="S230" t="s">
        <v>55</v>
      </c>
      <c r="T230" t="s">
        <v>60</v>
      </c>
      <c r="U230" t="s">
        <v>50</v>
      </c>
      <c r="V230">
        <v>6</v>
      </c>
    </row>
    <row r="231" spans="1:22" x14ac:dyDescent="0.2">
      <c r="A231">
        <v>15737792</v>
      </c>
      <c r="B231">
        <v>818</v>
      </c>
      <c r="C231" t="s">
        <v>12</v>
      </c>
      <c r="D231" t="s">
        <v>13</v>
      </c>
      <c r="E231">
        <v>31</v>
      </c>
      <c r="F231">
        <v>1</v>
      </c>
      <c r="G231" s="2">
        <v>186796.37</v>
      </c>
      <c r="H231">
        <v>1</v>
      </c>
      <c r="I231">
        <v>0</v>
      </c>
      <c r="J231">
        <v>0</v>
      </c>
      <c r="K231" s="1">
        <v>178252.63</v>
      </c>
      <c r="L231">
        <v>0</v>
      </c>
      <c r="M231">
        <v>20</v>
      </c>
      <c r="N231">
        <v>4584</v>
      </c>
      <c r="O231">
        <v>8</v>
      </c>
      <c r="P231">
        <v>120</v>
      </c>
      <c r="Q231">
        <v>0.4</v>
      </c>
      <c r="R231">
        <v>91680</v>
      </c>
      <c r="S231" t="s">
        <v>55</v>
      </c>
      <c r="T231" t="s">
        <v>58</v>
      </c>
      <c r="U231" t="s">
        <v>50</v>
      </c>
      <c r="V231">
        <v>6</v>
      </c>
    </row>
    <row r="232" spans="1:22" x14ac:dyDescent="0.2">
      <c r="A232">
        <v>15672012</v>
      </c>
      <c r="B232">
        <v>773</v>
      </c>
      <c r="C232" t="s">
        <v>14</v>
      </c>
      <c r="D232" t="s">
        <v>13</v>
      </c>
      <c r="E232">
        <v>41</v>
      </c>
      <c r="F232">
        <v>5</v>
      </c>
      <c r="G232" s="2">
        <v>0</v>
      </c>
      <c r="H232">
        <v>1</v>
      </c>
      <c r="I232">
        <v>1</v>
      </c>
      <c r="J232">
        <v>0</v>
      </c>
      <c r="K232" s="1">
        <v>28266.9</v>
      </c>
      <c r="L232">
        <v>1</v>
      </c>
      <c r="M232">
        <v>14</v>
      </c>
      <c r="N232">
        <v>2455</v>
      </c>
      <c r="O232">
        <v>2</v>
      </c>
      <c r="P232">
        <v>70</v>
      </c>
      <c r="Q232">
        <v>0.14285714285714285</v>
      </c>
      <c r="R232">
        <v>34370</v>
      </c>
      <c r="S232" t="s">
        <v>54</v>
      </c>
      <c r="T232" t="s">
        <v>59</v>
      </c>
      <c r="U232" t="s">
        <v>50</v>
      </c>
      <c r="V232">
        <v>8</v>
      </c>
    </row>
    <row r="233" spans="1:22" x14ac:dyDescent="0.2">
      <c r="A233">
        <v>15592222</v>
      </c>
      <c r="B233">
        <v>505</v>
      </c>
      <c r="C233" t="s">
        <v>12</v>
      </c>
      <c r="D233" t="s">
        <v>15</v>
      </c>
      <c r="E233">
        <v>49</v>
      </c>
      <c r="F233">
        <v>7</v>
      </c>
      <c r="G233" s="2">
        <v>80001.23</v>
      </c>
      <c r="H233">
        <v>1</v>
      </c>
      <c r="I233">
        <v>0</v>
      </c>
      <c r="J233">
        <v>0</v>
      </c>
      <c r="K233" s="1">
        <v>135180.10999999999</v>
      </c>
      <c r="L233">
        <v>0</v>
      </c>
      <c r="M233">
        <v>26</v>
      </c>
      <c r="N233">
        <v>924</v>
      </c>
      <c r="O233">
        <v>10</v>
      </c>
      <c r="P233">
        <v>80</v>
      </c>
      <c r="Q233">
        <v>0.38461538461538464</v>
      </c>
      <c r="R233">
        <v>24024</v>
      </c>
      <c r="S233" t="s">
        <v>56</v>
      </c>
      <c r="T233" t="s">
        <v>60</v>
      </c>
      <c r="U233" t="s">
        <v>50</v>
      </c>
      <c r="V233">
        <v>6</v>
      </c>
    </row>
    <row r="234" spans="1:22" x14ac:dyDescent="0.2">
      <c r="A234">
        <v>15586959</v>
      </c>
      <c r="B234">
        <v>468</v>
      </c>
      <c r="C234" t="s">
        <v>12</v>
      </c>
      <c r="D234" t="s">
        <v>13</v>
      </c>
      <c r="E234">
        <v>42</v>
      </c>
      <c r="F234">
        <v>5</v>
      </c>
      <c r="G234" s="2">
        <v>0</v>
      </c>
      <c r="H234">
        <v>2</v>
      </c>
      <c r="I234">
        <v>1</v>
      </c>
      <c r="J234">
        <v>0</v>
      </c>
      <c r="K234" s="1">
        <v>125305.34</v>
      </c>
      <c r="L234">
        <v>0</v>
      </c>
      <c r="M234">
        <v>30</v>
      </c>
      <c r="N234">
        <v>2607</v>
      </c>
      <c r="O234">
        <v>10</v>
      </c>
      <c r="P234">
        <v>139</v>
      </c>
      <c r="Q234">
        <v>0.33333333333333331</v>
      </c>
      <c r="R234">
        <v>78210</v>
      </c>
      <c r="S234" t="s">
        <v>56</v>
      </c>
      <c r="T234" t="s">
        <v>59</v>
      </c>
      <c r="U234" t="s">
        <v>50</v>
      </c>
      <c r="V234">
        <v>6</v>
      </c>
    </row>
    <row r="235" spans="1:22" x14ac:dyDescent="0.2">
      <c r="A235">
        <v>15686436</v>
      </c>
      <c r="B235">
        <v>523</v>
      </c>
      <c r="C235" t="s">
        <v>14</v>
      </c>
      <c r="D235" t="s">
        <v>15</v>
      </c>
      <c r="E235">
        <v>32</v>
      </c>
      <c r="F235">
        <v>4</v>
      </c>
      <c r="G235" s="2">
        <v>0</v>
      </c>
      <c r="H235">
        <v>2</v>
      </c>
      <c r="I235">
        <v>1</v>
      </c>
      <c r="J235">
        <v>0</v>
      </c>
      <c r="K235" s="1">
        <v>167848.02</v>
      </c>
      <c r="L235">
        <v>0</v>
      </c>
      <c r="M235">
        <v>16</v>
      </c>
      <c r="N235">
        <v>3786</v>
      </c>
      <c r="O235">
        <v>3</v>
      </c>
      <c r="P235">
        <v>96</v>
      </c>
      <c r="Q235">
        <v>0.1875</v>
      </c>
      <c r="R235">
        <v>60576</v>
      </c>
      <c r="S235" t="s">
        <v>55</v>
      </c>
      <c r="T235" t="s">
        <v>59</v>
      </c>
      <c r="U235" t="s">
        <v>50</v>
      </c>
      <c r="V235">
        <v>6</v>
      </c>
    </row>
    <row r="236" spans="1:22" x14ac:dyDescent="0.2">
      <c r="A236">
        <v>15693864</v>
      </c>
      <c r="B236">
        <v>567</v>
      </c>
      <c r="C236" t="s">
        <v>16</v>
      </c>
      <c r="D236" t="s">
        <v>13</v>
      </c>
      <c r="E236">
        <v>49</v>
      </c>
      <c r="F236">
        <v>5</v>
      </c>
      <c r="G236" s="2">
        <v>134956.01999999999</v>
      </c>
      <c r="H236">
        <v>1</v>
      </c>
      <c r="I236">
        <v>1</v>
      </c>
      <c r="J236">
        <v>0</v>
      </c>
      <c r="K236" s="1">
        <v>93953.84</v>
      </c>
      <c r="L236">
        <v>1</v>
      </c>
      <c r="M236">
        <v>1</v>
      </c>
      <c r="N236">
        <v>612</v>
      </c>
      <c r="O236">
        <v>8</v>
      </c>
      <c r="P236">
        <v>180</v>
      </c>
      <c r="Q236">
        <v>1</v>
      </c>
      <c r="R236">
        <v>612</v>
      </c>
      <c r="S236" t="s">
        <v>56</v>
      </c>
      <c r="T236" t="s">
        <v>59</v>
      </c>
      <c r="U236" t="s">
        <v>50</v>
      </c>
      <c r="V236">
        <v>6</v>
      </c>
    </row>
    <row r="237" spans="1:22" x14ac:dyDescent="0.2">
      <c r="A237">
        <v>15809087</v>
      </c>
      <c r="B237">
        <v>598</v>
      </c>
      <c r="C237" t="s">
        <v>12</v>
      </c>
      <c r="D237" t="s">
        <v>15</v>
      </c>
      <c r="E237">
        <v>64</v>
      </c>
      <c r="F237">
        <v>1</v>
      </c>
      <c r="G237" s="2">
        <v>0</v>
      </c>
      <c r="H237">
        <v>2</v>
      </c>
      <c r="I237">
        <v>1</v>
      </c>
      <c r="J237">
        <v>0</v>
      </c>
      <c r="K237" s="1">
        <v>195635.3</v>
      </c>
      <c r="L237">
        <v>1</v>
      </c>
      <c r="M237">
        <v>10</v>
      </c>
      <c r="N237">
        <v>3934</v>
      </c>
      <c r="O237">
        <v>9</v>
      </c>
      <c r="P237">
        <v>87</v>
      </c>
      <c r="Q237">
        <v>0.9</v>
      </c>
      <c r="R237">
        <v>39340</v>
      </c>
      <c r="S237" t="s">
        <v>55</v>
      </c>
      <c r="T237" t="s">
        <v>58</v>
      </c>
      <c r="U237" t="s">
        <v>50</v>
      </c>
      <c r="V237">
        <v>8</v>
      </c>
    </row>
    <row r="238" spans="1:22" x14ac:dyDescent="0.2">
      <c r="A238">
        <v>15809100</v>
      </c>
      <c r="B238">
        <v>548</v>
      </c>
      <c r="C238" t="s">
        <v>12</v>
      </c>
      <c r="D238" t="s">
        <v>13</v>
      </c>
      <c r="E238">
        <v>32</v>
      </c>
      <c r="F238">
        <v>2</v>
      </c>
      <c r="G238" s="2">
        <v>172448.77</v>
      </c>
      <c r="H238">
        <v>1</v>
      </c>
      <c r="I238">
        <v>1</v>
      </c>
      <c r="J238">
        <v>0</v>
      </c>
      <c r="K238" s="1">
        <v>188083.77</v>
      </c>
      <c r="L238">
        <v>1</v>
      </c>
      <c r="M238">
        <v>4</v>
      </c>
      <c r="N238">
        <v>1199</v>
      </c>
      <c r="O238">
        <v>9</v>
      </c>
      <c r="P238">
        <v>177</v>
      </c>
      <c r="Q238">
        <v>1</v>
      </c>
      <c r="R238">
        <v>4796</v>
      </c>
      <c r="S238" t="s">
        <v>55</v>
      </c>
      <c r="T238" t="s">
        <v>58</v>
      </c>
      <c r="U238" t="s">
        <v>50</v>
      </c>
      <c r="V238">
        <v>6</v>
      </c>
    </row>
    <row r="239" spans="1:22" x14ac:dyDescent="0.2">
      <c r="A239">
        <v>15805449</v>
      </c>
      <c r="B239">
        <v>594</v>
      </c>
      <c r="C239" t="s">
        <v>12</v>
      </c>
      <c r="D239" t="s">
        <v>15</v>
      </c>
      <c r="E239">
        <v>38</v>
      </c>
      <c r="F239">
        <v>4</v>
      </c>
      <c r="G239" s="2">
        <v>0</v>
      </c>
      <c r="H239">
        <v>2</v>
      </c>
      <c r="I239">
        <v>0</v>
      </c>
      <c r="J239">
        <v>0</v>
      </c>
      <c r="K239" s="1">
        <v>186884.04</v>
      </c>
      <c r="L239">
        <v>0</v>
      </c>
      <c r="M239">
        <v>14</v>
      </c>
      <c r="N239">
        <v>2279</v>
      </c>
      <c r="O239">
        <v>4</v>
      </c>
      <c r="P239">
        <v>74</v>
      </c>
      <c r="Q239">
        <v>0.2857142857142857</v>
      </c>
      <c r="R239">
        <v>31906</v>
      </c>
      <c r="S239" t="s">
        <v>56</v>
      </c>
      <c r="T239" t="s">
        <v>59</v>
      </c>
      <c r="U239" t="s">
        <v>50</v>
      </c>
      <c r="V239">
        <v>6</v>
      </c>
    </row>
    <row r="240" spans="1:22" x14ac:dyDescent="0.2">
      <c r="A240">
        <v>15756804</v>
      </c>
      <c r="B240">
        <v>636</v>
      </c>
      <c r="C240" t="s">
        <v>12</v>
      </c>
      <c r="D240" t="s">
        <v>13</v>
      </c>
      <c r="E240">
        <v>48</v>
      </c>
      <c r="F240">
        <v>1</v>
      </c>
      <c r="G240" s="2">
        <v>170833.46</v>
      </c>
      <c r="H240">
        <v>1</v>
      </c>
      <c r="I240">
        <v>1</v>
      </c>
      <c r="J240">
        <v>0</v>
      </c>
      <c r="K240" s="1">
        <v>110510.28</v>
      </c>
      <c r="L240">
        <v>1</v>
      </c>
      <c r="M240">
        <v>25</v>
      </c>
      <c r="N240">
        <v>4183</v>
      </c>
      <c r="O240">
        <v>10</v>
      </c>
      <c r="P240">
        <v>2</v>
      </c>
      <c r="Q240">
        <v>0.4</v>
      </c>
      <c r="R240">
        <v>104575</v>
      </c>
      <c r="S240" t="s">
        <v>55</v>
      </c>
      <c r="T240" t="s">
        <v>58</v>
      </c>
      <c r="U240" t="s">
        <v>52</v>
      </c>
      <c r="V240">
        <v>7</v>
      </c>
    </row>
    <row r="241" spans="1:22" x14ac:dyDescent="0.2">
      <c r="A241">
        <v>15803764</v>
      </c>
      <c r="B241">
        <v>561</v>
      </c>
      <c r="C241" t="s">
        <v>12</v>
      </c>
      <c r="D241" t="s">
        <v>15</v>
      </c>
      <c r="E241">
        <v>28</v>
      </c>
      <c r="F241">
        <v>7</v>
      </c>
      <c r="G241" s="2">
        <v>0</v>
      </c>
      <c r="H241">
        <v>2</v>
      </c>
      <c r="I241">
        <v>1</v>
      </c>
      <c r="J241">
        <v>0</v>
      </c>
      <c r="K241" s="1">
        <v>7797.01</v>
      </c>
      <c r="L241">
        <v>0</v>
      </c>
      <c r="M241">
        <v>27</v>
      </c>
      <c r="N241">
        <v>4447</v>
      </c>
      <c r="O241">
        <v>4</v>
      </c>
      <c r="P241">
        <v>97</v>
      </c>
      <c r="Q241">
        <v>0.14814814814814814</v>
      </c>
      <c r="R241">
        <v>120069</v>
      </c>
      <c r="S241" t="s">
        <v>55</v>
      </c>
      <c r="T241" t="s">
        <v>60</v>
      </c>
      <c r="U241" t="s">
        <v>50</v>
      </c>
      <c r="V241">
        <v>6</v>
      </c>
    </row>
    <row r="242" spans="1:22" x14ac:dyDescent="0.2">
      <c r="A242">
        <v>15585362</v>
      </c>
      <c r="B242">
        <v>749</v>
      </c>
      <c r="C242" t="s">
        <v>12</v>
      </c>
      <c r="D242" t="s">
        <v>13</v>
      </c>
      <c r="E242">
        <v>60</v>
      </c>
      <c r="F242">
        <v>6</v>
      </c>
      <c r="G242" s="2">
        <v>0</v>
      </c>
      <c r="H242">
        <v>1</v>
      </c>
      <c r="I242">
        <v>1</v>
      </c>
      <c r="J242">
        <v>0</v>
      </c>
      <c r="K242" s="1">
        <v>17978.68</v>
      </c>
      <c r="L242">
        <v>1</v>
      </c>
      <c r="M242">
        <v>21</v>
      </c>
      <c r="N242">
        <v>4600</v>
      </c>
      <c r="O242">
        <v>2</v>
      </c>
      <c r="P242">
        <v>125</v>
      </c>
      <c r="Q242">
        <v>9.5238095238095233E-2</v>
      </c>
      <c r="R242">
        <v>96600</v>
      </c>
      <c r="S242" t="s">
        <v>56</v>
      </c>
      <c r="T242" t="s">
        <v>60</v>
      </c>
      <c r="U242" t="s">
        <v>50</v>
      </c>
      <c r="V242">
        <v>9</v>
      </c>
    </row>
    <row r="243" spans="1:22" x14ac:dyDescent="0.2">
      <c r="A243">
        <v>15571928</v>
      </c>
      <c r="B243">
        <v>679</v>
      </c>
      <c r="C243" t="s">
        <v>12</v>
      </c>
      <c r="D243" t="s">
        <v>13</v>
      </c>
      <c r="E243">
        <v>43</v>
      </c>
      <c r="F243">
        <v>4</v>
      </c>
      <c r="G243" s="2">
        <v>0</v>
      </c>
      <c r="H243">
        <v>3</v>
      </c>
      <c r="I243">
        <v>1</v>
      </c>
      <c r="J243">
        <v>0</v>
      </c>
      <c r="K243" s="1">
        <v>115136.51</v>
      </c>
      <c r="L243">
        <v>1</v>
      </c>
      <c r="M243">
        <v>26</v>
      </c>
      <c r="N243">
        <v>3671</v>
      </c>
      <c r="O243">
        <v>9</v>
      </c>
      <c r="P243">
        <v>46</v>
      </c>
      <c r="Q243">
        <v>0.34615384615384615</v>
      </c>
      <c r="R243">
        <v>95446</v>
      </c>
      <c r="S243" t="s">
        <v>56</v>
      </c>
      <c r="T243" t="s">
        <v>59</v>
      </c>
      <c r="U243" t="s">
        <v>51</v>
      </c>
      <c r="V243">
        <v>6</v>
      </c>
    </row>
    <row r="244" spans="1:22" x14ac:dyDescent="0.2">
      <c r="A244">
        <v>15591711</v>
      </c>
      <c r="B244">
        <v>739</v>
      </c>
      <c r="C244" t="s">
        <v>14</v>
      </c>
      <c r="D244" t="s">
        <v>15</v>
      </c>
      <c r="E244">
        <v>38</v>
      </c>
      <c r="F244">
        <v>0</v>
      </c>
      <c r="G244" s="2">
        <v>128366.44</v>
      </c>
      <c r="H244">
        <v>1</v>
      </c>
      <c r="I244">
        <v>1</v>
      </c>
      <c r="J244">
        <v>0</v>
      </c>
      <c r="K244" s="1">
        <v>12796.43</v>
      </c>
      <c r="L244">
        <v>0</v>
      </c>
      <c r="M244">
        <v>6</v>
      </c>
      <c r="N244">
        <v>4640</v>
      </c>
      <c r="O244">
        <v>10</v>
      </c>
      <c r="P244">
        <v>159</v>
      </c>
      <c r="Q244">
        <v>1</v>
      </c>
      <c r="R244">
        <v>27840</v>
      </c>
      <c r="S244" t="s">
        <v>55</v>
      </c>
      <c r="T244" t="s">
        <v>58</v>
      </c>
      <c r="U244" t="s">
        <v>50</v>
      </c>
      <c r="V244">
        <v>6</v>
      </c>
    </row>
    <row r="245" spans="1:22" x14ac:dyDescent="0.2">
      <c r="A245">
        <v>15585255</v>
      </c>
      <c r="B245">
        <v>577</v>
      </c>
      <c r="C245" t="s">
        <v>12</v>
      </c>
      <c r="D245" t="s">
        <v>15</v>
      </c>
      <c r="E245">
        <v>42</v>
      </c>
      <c r="F245">
        <v>9</v>
      </c>
      <c r="G245" s="2">
        <v>0</v>
      </c>
      <c r="H245">
        <v>1</v>
      </c>
      <c r="I245">
        <v>1</v>
      </c>
      <c r="J245">
        <v>0</v>
      </c>
      <c r="K245" s="1">
        <v>74077.91</v>
      </c>
      <c r="L245">
        <v>0</v>
      </c>
      <c r="M245">
        <v>11</v>
      </c>
      <c r="N245">
        <v>4918</v>
      </c>
      <c r="O245">
        <v>6</v>
      </c>
      <c r="P245">
        <v>5</v>
      </c>
      <c r="Q245">
        <v>0.54545454545454541</v>
      </c>
      <c r="R245">
        <v>54098</v>
      </c>
      <c r="S245" t="s">
        <v>55</v>
      </c>
      <c r="T245" t="s">
        <v>61</v>
      </c>
      <c r="U245" t="s">
        <v>52</v>
      </c>
      <c r="V245">
        <v>8</v>
      </c>
    </row>
    <row r="246" spans="1:22" x14ac:dyDescent="0.2">
      <c r="A246">
        <v>15733119</v>
      </c>
      <c r="B246">
        <v>718</v>
      </c>
      <c r="C246" t="s">
        <v>12</v>
      </c>
      <c r="D246" t="s">
        <v>15</v>
      </c>
      <c r="E246">
        <v>35</v>
      </c>
      <c r="F246">
        <v>8</v>
      </c>
      <c r="G246" s="2">
        <v>0</v>
      </c>
      <c r="H246">
        <v>2</v>
      </c>
      <c r="I246">
        <v>1</v>
      </c>
      <c r="J246">
        <v>0</v>
      </c>
      <c r="K246" s="1">
        <v>94820.85</v>
      </c>
      <c r="L246">
        <v>0</v>
      </c>
      <c r="M246">
        <v>13</v>
      </c>
      <c r="N246">
        <v>161</v>
      </c>
      <c r="O246">
        <v>7</v>
      </c>
      <c r="P246">
        <v>142</v>
      </c>
      <c r="Q246">
        <v>0.53846153846153844</v>
      </c>
      <c r="R246">
        <v>2093</v>
      </c>
      <c r="S246" t="s">
        <v>54</v>
      </c>
      <c r="T246" t="s">
        <v>60</v>
      </c>
      <c r="U246" t="s">
        <v>50</v>
      </c>
      <c r="V246">
        <v>6</v>
      </c>
    </row>
    <row r="247" spans="1:22" x14ac:dyDescent="0.2">
      <c r="A247">
        <v>15782390</v>
      </c>
      <c r="B247">
        <v>621</v>
      </c>
      <c r="C247" t="s">
        <v>12</v>
      </c>
      <c r="D247" t="s">
        <v>13</v>
      </c>
      <c r="E247">
        <v>40</v>
      </c>
      <c r="F247">
        <v>6</v>
      </c>
      <c r="G247" s="2">
        <v>0</v>
      </c>
      <c r="H247">
        <v>1</v>
      </c>
      <c r="I247">
        <v>1</v>
      </c>
      <c r="J247">
        <v>0</v>
      </c>
      <c r="K247" s="1">
        <v>155155.25</v>
      </c>
      <c r="L247">
        <v>0</v>
      </c>
      <c r="M247">
        <v>7</v>
      </c>
      <c r="N247">
        <v>2783</v>
      </c>
      <c r="O247">
        <v>3</v>
      </c>
      <c r="P247">
        <v>171</v>
      </c>
      <c r="Q247">
        <v>0.42857142857142855</v>
      </c>
      <c r="R247">
        <v>19481</v>
      </c>
      <c r="S247" t="s">
        <v>55</v>
      </c>
      <c r="T247" t="s">
        <v>60</v>
      </c>
      <c r="U247" t="s">
        <v>50</v>
      </c>
      <c r="V247">
        <v>8</v>
      </c>
    </row>
    <row r="248" spans="1:22" x14ac:dyDescent="0.2">
      <c r="A248">
        <v>15654700</v>
      </c>
      <c r="B248">
        <v>523</v>
      </c>
      <c r="C248" t="s">
        <v>12</v>
      </c>
      <c r="D248" t="s">
        <v>13</v>
      </c>
      <c r="E248">
        <v>40</v>
      </c>
      <c r="F248">
        <v>2</v>
      </c>
      <c r="G248" s="2">
        <v>102967.41</v>
      </c>
      <c r="H248">
        <v>1</v>
      </c>
      <c r="I248">
        <v>1</v>
      </c>
      <c r="J248">
        <v>0</v>
      </c>
      <c r="K248" s="1">
        <v>128702.1</v>
      </c>
      <c r="L248">
        <v>1</v>
      </c>
      <c r="M248">
        <v>6</v>
      </c>
      <c r="N248">
        <v>2418</v>
      </c>
      <c r="O248">
        <v>7</v>
      </c>
      <c r="P248">
        <v>153</v>
      </c>
      <c r="Q248">
        <v>1</v>
      </c>
      <c r="R248">
        <v>14508</v>
      </c>
      <c r="S248" t="s">
        <v>55</v>
      </c>
      <c r="T248" t="s">
        <v>58</v>
      </c>
      <c r="U248" t="s">
        <v>50</v>
      </c>
      <c r="V248">
        <v>6</v>
      </c>
    </row>
    <row r="249" spans="1:22" x14ac:dyDescent="0.2">
      <c r="A249">
        <v>15632210</v>
      </c>
      <c r="B249">
        <v>657</v>
      </c>
      <c r="C249" t="s">
        <v>16</v>
      </c>
      <c r="D249" t="s">
        <v>15</v>
      </c>
      <c r="E249">
        <v>25</v>
      </c>
      <c r="F249">
        <v>2</v>
      </c>
      <c r="G249" s="2">
        <v>171770.55</v>
      </c>
      <c r="H249">
        <v>1</v>
      </c>
      <c r="I249">
        <v>1</v>
      </c>
      <c r="J249">
        <v>0</v>
      </c>
      <c r="K249" s="1">
        <v>22745.5</v>
      </c>
      <c r="L249">
        <v>0</v>
      </c>
      <c r="M249">
        <v>9</v>
      </c>
      <c r="N249">
        <v>154</v>
      </c>
      <c r="O249">
        <v>9</v>
      </c>
      <c r="P249">
        <v>153</v>
      </c>
      <c r="Q249">
        <v>1</v>
      </c>
      <c r="R249">
        <v>1386</v>
      </c>
      <c r="S249" t="s">
        <v>56</v>
      </c>
      <c r="T249" t="s">
        <v>58</v>
      </c>
      <c r="U249" t="s">
        <v>50</v>
      </c>
      <c r="V249">
        <v>6</v>
      </c>
    </row>
    <row r="250" spans="1:22" x14ac:dyDescent="0.2">
      <c r="A250">
        <v>15794580</v>
      </c>
      <c r="B250">
        <v>599</v>
      </c>
      <c r="C250" t="s">
        <v>12</v>
      </c>
      <c r="D250" t="s">
        <v>15</v>
      </c>
      <c r="E250">
        <v>58</v>
      </c>
      <c r="F250">
        <v>4</v>
      </c>
      <c r="G250" s="2">
        <v>0</v>
      </c>
      <c r="H250">
        <v>1</v>
      </c>
      <c r="I250">
        <v>0</v>
      </c>
      <c r="J250">
        <v>0</v>
      </c>
      <c r="K250" s="1">
        <v>176407.15</v>
      </c>
      <c r="L250">
        <v>1</v>
      </c>
      <c r="M250">
        <v>6</v>
      </c>
      <c r="N250">
        <v>1728</v>
      </c>
      <c r="O250">
        <v>3</v>
      </c>
      <c r="P250">
        <v>111</v>
      </c>
      <c r="Q250">
        <v>0.5</v>
      </c>
      <c r="R250">
        <v>10368</v>
      </c>
      <c r="S250" t="s">
        <v>56</v>
      </c>
      <c r="T250" t="s">
        <v>59</v>
      </c>
      <c r="U250" t="s">
        <v>50</v>
      </c>
      <c r="V250">
        <v>9</v>
      </c>
    </row>
    <row r="251" spans="1:22" x14ac:dyDescent="0.2">
      <c r="A251">
        <v>15724848</v>
      </c>
      <c r="B251">
        <v>516</v>
      </c>
      <c r="C251" t="s">
        <v>12</v>
      </c>
      <c r="D251" t="s">
        <v>13</v>
      </c>
      <c r="E251">
        <v>46</v>
      </c>
      <c r="F251">
        <v>1</v>
      </c>
      <c r="G251" s="2">
        <v>104947.72</v>
      </c>
      <c r="H251">
        <v>1</v>
      </c>
      <c r="I251">
        <v>1</v>
      </c>
      <c r="J251">
        <v>0</v>
      </c>
      <c r="K251" s="1">
        <v>115789.25</v>
      </c>
      <c r="L251">
        <v>1</v>
      </c>
      <c r="M251">
        <v>30</v>
      </c>
      <c r="N251">
        <v>3992</v>
      </c>
      <c r="O251">
        <v>5</v>
      </c>
      <c r="P251">
        <v>161</v>
      </c>
      <c r="Q251">
        <v>0.16666666666666666</v>
      </c>
      <c r="R251">
        <v>119760</v>
      </c>
      <c r="S251" t="s">
        <v>55</v>
      </c>
      <c r="T251" t="s">
        <v>58</v>
      </c>
      <c r="U251" t="s">
        <v>50</v>
      </c>
      <c r="V251">
        <v>7</v>
      </c>
    </row>
    <row r="252" spans="1:22" x14ac:dyDescent="0.2">
      <c r="A252">
        <v>15693814</v>
      </c>
      <c r="B252">
        <v>806</v>
      </c>
      <c r="C252" t="s">
        <v>14</v>
      </c>
      <c r="D252" t="s">
        <v>15</v>
      </c>
      <c r="E252">
        <v>25</v>
      </c>
      <c r="F252">
        <v>7</v>
      </c>
      <c r="G252" s="2">
        <v>0</v>
      </c>
      <c r="H252">
        <v>2</v>
      </c>
      <c r="I252">
        <v>1</v>
      </c>
      <c r="J252">
        <v>0</v>
      </c>
      <c r="K252" s="1">
        <v>18461.900000000001</v>
      </c>
      <c r="L252">
        <v>0</v>
      </c>
      <c r="M252">
        <v>15</v>
      </c>
      <c r="N252">
        <v>1104</v>
      </c>
      <c r="O252">
        <v>7</v>
      </c>
      <c r="P252">
        <v>82</v>
      </c>
      <c r="Q252">
        <v>0.46666666666666667</v>
      </c>
      <c r="R252">
        <v>16560</v>
      </c>
      <c r="S252" t="s">
        <v>55</v>
      </c>
      <c r="T252" t="s">
        <v>60</v>
      </c>
      <c r="U252" t="s">
        <v>50</v>
      </c>
      <c r="V252">
        <v>6</v>
      </c>
    </row>
    <row r="253" spans="1:22" x14ac:dyDescent="0.2">
      <c r="A253">
        <v>15566091</v>
      </c>
      <c r="B253">
        <v>545</v>
      </c>
      <c r="C253" t="s">
        <v>14</v>
      </c>
      <c r="D253" t="s">
        <v>13</v>
      </c>
      <c r="E253">
        <v>32</v>
      </c>
      <c r="F253">
        <v>4</v>
      </c>
      <c r="G253" s="2">
        <v>0</v>
      </c>
      <c r="H253">
        <v>1</v>
      </c>
      <c r="I253">
        <v>1</v>
      </c>
      <c r="J253">
        <v>0</v>
      </c>
      <c r="K253" s="1">
        <v>94739.199999999997</v>
      </c>
      <c r="L253">
        <v>0</v>
      </c>
      <c r="M253">
        <v>7</v>
      </c>
      <c r="N253">
        <v>650</v>
      </c>
      <c r="O253">
        <v>9</v>
      </c>
      <c r="P253">
        <v>23</v>
      </c>
      <c r="Q253">
        <v>1</v>
      </c>
      <c r="R253">
        <v>4550</v>
      </c>
      <c r="S253" t="s">
        <v>56</v>
      </c>
      <c r="T253" t="s">
        <v>59</v>
      </c>
      <c r="U253" t="s">
        <v>52</v>
      </c>
      <c r="V253">
        <v>8</v>
      </c>
    </row>
    <row r="254" spans="1:22" x14ac:dyDescent="0.2">
      <c r="A254">
        <v>15655961</v>
      </c>
      <c r="B254">
        <v>756</v>
      </c>
      <c r="C254" t="s">
        <v>16</v>
      </c>
      <c r="D254" t="s">
        <v>15</v>
      </c>
      <c r="E254">
        <v>27</v>
      </c>
      <c r="F254">
        <v>1</v>
      </c>
      <c r="G254" s="2">
        <v>131899</v>
      </c>
      <c r="H254">
        <v>1</v>
      </c>
      <c r="I254">
        <v>1</v>
      </c>
      <c r="J254">
        <v>0</v>
      </c>
      <c r="K254" s="1">
        <v>93302.29</v>
      </c>
      <c r="L254">
        <v>0</v>
      </c>
      <c r="M254">
        <v>4</v>
      </c>
      <c r="N254">
        <v>4527</v>
      </c>
      <c r="O254">
        <v>4</v>
      </c>
      <c r="P254">
        <v>3</v>
      </c>
      <c r="Q254">
        <v>1</v>
      </c>
      <c r="R254">
        <v>18108</v>
      </c>
      <c r="S254" t="s">
        <v>55</v>
      </c>
      <c r="T254" t="s">
        <v>58</v>
      </c>
      <c r="U254" t="s">
        <v>52</v>
      </c>
      <c r="V254">
        <v>6</v>
      </c>
    </row>
    <row r="255" spans="1:22" x14ac:dyDescent="0.2">
      <c r="A255">
        <v>15775625</v>
      </c>
      <c r="B255">
        <v>596</v>
      </c>
      <c r="C255" t="s">
        <v>12</v>
      </c>
      <c r="D255" t="s">
        <v>15</v>
      </c>
      <c r="E255">
        <v>47</v>
      </c>
      <c r="F255">
        <v>6</v>
      </c>
      <c r="G255" s="2">
        <v>0</v>
      </c>
      <c r="H255">
        <v>1</v>
      </c>
      <c r="I255">
        <v>1</v>
      </c>
      <c r="J255">
        <v>0</v>
      </c>
      <c r="K255" s="1">
        <v>74835.649999999994</v>
      </c>
      <c r="L255">
        <v>0</v>
      </c>
      <c r="M255">
        <v>5</v>
      </c>
      <c r="N255">
        <v>2775</v>
      </c>
      <c r="O255">
        <v>5</v>
      </c>
      <c r="P255">
        <v>37</v>
      </c>
      <c r="Q255">
        <v>1</v>
      </c>
      <c r="R255">
        <v>13875</v>
      </c>
      <c r="S255" t="s">
        <v>55</v>
      </c>
      <c r="T255" t="s">
        <v>60</v>
      </c>
      <c r="U255" t="s">
        <v>51</v>
      </c>
      <c r="V255">
        <v>9</v>
      </c>
    </row>
    <row r="256" spans="1:22" x14ac:dyDescent="0.2">
      <c r="A256">
        <v>15593773</v>
      </c>
      <c r="B256">
        <v>784</v>
      </c>
      <c r="C256" t="s">
        <v>14</v>
      </c>
      <c r="D256" t="s">
        <v>15</v>
      </c>
      <c r="E256">
        <v>35</v>
      </c>
      <c r="F256">
        <v>3</v>
      </c>
      <c r="G256" s="2">
        <v>0</v>
      </c>
      <c r="H256">
        <v>2</v>
      </c>
      <c r="I256">
        <v>0</v>
      </c>
      <c r="J256">
        <v>0</v>
      </c>
      <c r="K256" s="1">
        <v>81483.64</v>
      </c>
      <c r="L256">
        <v>0</v>
      </c>
      <c r="M256">
        <v>18</v>
      </c>
      <c r="N256">
        <v>1728</v>
      </c>
      <c r="O256">
        <v>6</v>
      </c>
      <c r="P256">
        <v>127</v>
      </c>
      <c r="Q256">
        <v>0.33333333333333331</v>
      </c>
      <c r="R256">
        <v>31104</v>
      </c>
      <c r="S256" t="s">
        <v>56</v>
      </c>
      <c r="T256" t="s">
        <v>59</v>
      </c>
      <c r="U256" t="s">
        <v>50</v>
      </c>
      <c r="V256">
        <v>6</v>
      </c>
    </row>
    <row r="257" spans="1:22" x14ac:dyDescent="0.2">
      <c r="A257">
        <v>15733114</v>
      </c>
      <c r="B257">
        <v>552</v>
      </c>
      <c r="C257" t="s">
        <v>14</v>
      </c>
      <c r="D257" t="s">
        <v>15</v>
      </c>
      <c r="E257">
        <v>45</v>
      </c>
      <c r="F257">
        <v>9</v>
      </c>
      <c r="G257" s="2">
        <v>0</v>
      </c>
      <c r="H257">
        <v>2</v>
      </c>
      <c r="I257">
        <v>1</v>
      </c>
      <c r="J257">
        <v>0</v>
      </c>
      <c r="K257" s="1">
        <v>26752.560000000001</v>
      </c>
      <c r="L257">
        <v>0</v>
      </c>
      <c r="M257">
        <v>3</v>
      </c>
      <c r="N257">
        <v>2016</v>
      </c>
      <c r="O257">
        <v>1</v>
      </c>
      <c r="P257">
        <v>115</v>
      </c>
      <c r="Q257">
        <v>0.33333333333333331</v>
      </c>
      <c r="R257">
        <v>6048</v>
      </c>
      <c r="S257" t="s">
        <v>56</v>
      </c>
      <c r="T257" t="s">
        <v>61</v>
      </c>
      <c r="U257" t="s">
        <v>50</v>
      </c>
      <c r="V257">
        <v>6</v>
      </c>
    </row>
    <row r="258" spans="1:22" x14ac:dyDescent="0.2">
      <c r="A258">
        <v>15743411</v>
      </c>
      <c r="B258">
        <v>609</v>
      </c>
      <c r="C258" t="s">
        <v>14</v>
      </c>
      <c r="D258" t="s">
        <v>15</v>
      </c>
      <c r="E258">
        <v>61</v>
      </c>
      <c r="F258">
        <v>1</v>
      </c>
      <c r="G258" s="2">
        <v>0</v>
      </c>
      <c r="H258">
        <v>1</v>
      </c>
      <c r="I258">
        <v>1</v>
      </c>
      <c r="J258">
        <v>0</v>
      </c>
      <c r="K258" s="1">
        <v>22447.85</v>
      </c>
      <c r="L258">
        <v>1</v>
      </c>
      <c r="M258">
        <v>12</v>
      </c>
      <c r="N258">
        <v>2477</v>
      </c>
      <c r="O258">
        <v>0</v>
      </c>
      <c r="P258">
        <v>132</v>
      </c>
      <c r="Q258">
        <v>0</v>
      </c>
      <c r="R258">
        <v>29724</v>
      </c>
      <c r="S258" t="s">
        <v>55</v>
      </c>
      <c r="T258" t="s">
        <v>58</v>
      </c>
      <c r="U258" t="s">
        <v>50</v>
      </c>
      <c r="V258">
        <v>10</v>
      </c>
    </row>
    <row r="259" spans="1:22" x14ac:dyDescent="0.2">
      <c r="A259">
        <v>15753337</v>
      </c>
      <c r="B259">
        <v>555</v>
      </c>
      <c r="C259" t="s">
        <v>12</v>
      </c>
      <c r="D259" t="s">
        <v>15</v>
      </c>
      <c r="E259">
        <v>51</v>
      </c>
      <c r="F259">
        <v>5</v>
      </c>
      <c r="G259" s="2">
        <v>0</v>
      </c>
      <c r="H259">
        <v>3</v>
      </c>
      <c r="I259">
        <v>1</v>
      </c>
      <c r="J259">
        <v>0</v>
      </c>
      <c r="K259" s="1">
        <v>189122.89</v>
      </c>
      <c r="L259">
        <v>1</v>
      </c>
      <c r="M259">
        <v>6</v>
      </c>
      <c r="N259">
        <v>1516</v>
      </c>
      <c r="O259">
        <v>6</v>
      </c>
      <c r="P259">
        <v>169</v>
      </c>
      <c r="Q259">
        <v>1</v>
      </c>
      <c r="R259">
        <v>9096</v>
      </c>
      <c r="S259" t="s">
        <v>55</v>
      </c>
      <c r="T259" t="s">
        <v>59</v>
      </c>
      <c r="U259" t="s">
        <v>50</v>
      </c>
      <c r="V259">
        <v>7</v>
      </c>
    </row>
    <row r="260" spans="1:22" x14ac:dyDescent="0.2">
      <c r="A260">
        <v>15737795</v>
      </c>
      <c r="B260">
        <v>512</v>
      </c>
      <c r="C260" t="s">
        <v>14</v>
      </c>
      <c r="D260" t="s">
        <v>15</v>
      </c>
      <c r="E260">
        <v>36</v>
      </c>
      <c r="F260">
        <v>1</v>
      </c>
      <c r="G260" s="2">
        <v>0</v>
      </c>
      <c r="H260">
        <v>1</v>
      </c>
      <c r="I260">
        <v>0</v>
      </c>
      <c r="J260">
        <v>1</v>
      </c>
      <c r="K260" s="1">
        <v>135482.26</v>
      </c>
      <c r="L260">
        <v>1</v>
      </c>
      <c r="M260">
        <v>20</v>
      </c>
      <c r="N260">
        <v>1566</v>
      </c>
      <c r="O260">
        <v>0</v>
      </c>
      <c r="P260">
        <v>174</v>
      </c>
      <c r="Q260">
        <v>0</v>
      </c>
      <c r="R260">
        <v>31320</v>
      </c>
      <c r="S260" t="s">
        <v>56</v>
      </c>
      <c r="T260" t="s">
        <v>58</v>
      </c>
      <c r="U260" t="s">
        <v>50</v>
      </c>
      <c r="V260">
        <v>6</v>
      </c>
    </row>
    <row r="261" spans="1:22" x14ac:dyDescent="0.2">
      <c r="A261">
        <v>15676521</v>
      </c>
      <c r="B261">
        <v>696</v>
      </c>
      <c r="C261" t="s">
        <v>12</v>
      </c>
      <c r="D261" t="s">
        <v>13</v>
      </c>
      <c r="E261">
        <v>31</v>
      </c>
      <c r="F261">
        <v>8</v>
      </c>
      <c r="G261" s="2">
        <v>0</v>
      </c>
      <c r="H261">
        <v>2</v>
      </c>
      <c r="I261">
        <v>0</v>
      </c>
      <c r="J261">
        <v>0</v>
      </c>
      <c r="K261" s="1">
        <v>191074.11</v>
      </c>
      <c r="L261">
        <v>0</v>
      </c>
      <c r="M261">
        <v>3</v>
      </c>
      <c r="N261">
        <v>307</v>
      </c>
      <c r="O261">
        <v>9</v>
      </c>
      <c r="P261">
        <v>73</v>
      </c>
      <c r="Q261">
        <v>1</v>
      </c>
      <c r="R261">
        <v>921</v>
      </c>
      <c r="S261" t="s">
        <v>55</v>
      </c>
      <c r="T261" t="s">
        <v>60</v>
      </c>
      <c r="U261" t="s">
        <v>50</v>
      </c>
      <c r="V261">
        <v>6</v>
      </c>
    </row>
    <row r="262" spans="1:22" x14ac:dyDescent="0.2">
      <c r="A262">
        <v>15804586</v>
      </c>
      <c r="B262">
        <v>376</v>
      </c>
      <c r="C262" t="s">
        <v>12</v>
      </c>
      <c r="D262" t="s">
        <v>13</v>
      </c>
      <c r="E262">
        <v>46</v>
      </c>
      <c r="F262">
        <v>6</v>
      </c>
      <c r="G262" s="2">
        <v>0</v>
      </c>
      <c r="H262">
        <v>1</v>
      </c>
      <c r="I262">
        <v>1</v>
      </c>
      <c r="J262">
        <v>0</v>
      </c>
      <c r="K262" s="1">
        <v>157333.69</v>
      </c>
      <c r="L262">
        <v>1</v>
      </c>
      <c r="M262">
        <v>11</v>
      </c>
      <c r="N262">
        <v>3708</v>
      </c>
      <c r="O262">
        <v>10</v>
      </c>
      <c r="P262">
        <v>75</v>
      </c>
      <c r="Q262">
        <v>0.90909090909090906</v>
      </c>
      <c r="R262">
        <v>40788</v>
      </c>
      <c r="S262" t="s">
        <v>54</v>
      </c>
      <c r="T262" t="s">
        <v>60</v>
      </c>
      <c r="U262" t="s">
        <v>50</v>
      </c>
      <c r="V262">
        <v>9</v>
      </c>
    </row>
    <row r="263" spans="1:22" x14ac:dyDescent="0.2">
      <c r="A263">
        <v>15745324</v>
      </c>
      <c r="B263">
        <v>599</v>
      </c>
      <c r="C263" t="s">
        <v>14</v>
      </c>
      <c r="D263" t="s">
        <v>13</v>
      </c>
      <c r="E263">
        <v>39</v>
      </c>
      <c r="F263">
        <v>4</v>
      </c>
      <c r="G263" s="2">
        <v>0</v>
      </c>
      <c r="H263">
        <v>1</v>
      </c>
      <c r="I263">
        <v>1</v>
      </c>
      <c r="J263">
        <v>0</v>
      </c>
      <c r="K263" s="1">
        <v>194273.2</v>
      </c>
      <c r="L263">
        <v>1</v>
      </c>
      <c r="M263">
        <v>8</v>
      </c>
      <c r="N263">
        <v>1466</v>
      </c>
      <c r="O263">
        <v>3</v>
      </c>
      <c r="P263">
        <v>15</v>
      </c>
      <c r="Q263">
        <v>0.375</v>
      </c>
      <c r="R263">
        <v>11728</v>
      </c>
      <c r="S263" t="s">
        <v>56</v>
      </c>
      <c r="T263" t="s">
        <v>59</v>
      </c>
      <c r="U263" t="s">
        <v>52</v>
      </c>
      <c r="V263">
        <v>8</v>
      </c>
    </row>
    <row r="264" spans="1:22" x14ac:dyDescent="0.2">
      <c r="A264">
        <v>15620981</v>
      </c>
      <c r="B264">
        <v>684</v>
      </c>
      <c r="C264" t="s">
        <v>12</v>
      </c>
      <c r="D264" t="s">
        <v>13</v>
      </c>
      <c r="E264">
        <v>48</v>
      </c>
      <c r="F264">
        <v>3</v>
      </c>
      <c r="G264" s="2">
        <v>73309.38</v>
      </c>
      <c r="H264">
        <v>1</v>
      </c>
      <c r="I264">
        <v>0</v>
      </c>
      <c r="J264">
        <v>0</v>
      </c>
      <c r="K264" s="1">
        <v>21228.34</v>
      </c>
      <c r="L264">
        <v>1</v>
      </c>
      <c r="M264">
        <v>9</v>
      </c>
      <c r="N264">
        <v>2321</v>
      </c>
      <c r="O264">
        <v>0</v>
      </c>
      <c r="P264">
        <v>49</v>
      </c>
      <c r="Q264">
        <v>0</v>
      </c>
      <c r="R264">
        <v>20889</v>
      </c>
      <c r="S264" t="s">
        <v>56</v>
      </c>
      <c r="T264" t="s">
        <v>59</v>
      </c>
      <c r="U264" t="s">
        <v>51</v>
      </c>
      <c r="V264">
        <v>6</v>
      </c>
    </row>
    <row r="265" spans="1:22" x14ac:dyDescent="0.2">
      <c r="A265">
        <v>15720893</v>
      </c>
      <c r="B265">
        <v>637</v>
      </c>
      <c r="C265" t="s">
        <v>14</v>
      </c>
      <c r="D265" t="s">
        <v>13</v>
      </c>
      <c r="E265">
        <v>34</v>
      </c>
      <c r="F265">
        <v>9</v>
      </c>
      <c r="G265" s="2">
        <v>0</v>
      </c>
      <c r="H265">
        <v>2</v>
      </c>
      <c r="I265">
        <v>0</v>
      </c>
      <c r="J265">
        <v>0</v>
      </c>
      <c r="K265" s="1">
        <v>26057.08</v>
      </c>
      <c r="L265">
        <v>0</v>
      </c>
      <c r="M265">
        <v>9</v>
      </c>
      <c r="N265">
        <v>3540</v>
      </c>
      <c r="O265">
        <v>2</v>
      </c>
      <c r="P265">
        <v>107</v>
      </c>
      <c r="Q265">
        <v>0.22222222222222221</v>
      </c>
      <c r="R265">
        <v>31860</v>
      </c>
      <c r="S265" t="s">
        <v>56</v>
      </c>
      <c r="T265" t="s">
        <v>61</v>
      </c>
      <c r="U265" t="s">
        <v>50</v>
      </c>
      <c r="V265">
        <v>6</v>
      </c>
    </row>
    <row r="266" spans="1:22" x14ac:dyDescent="0.2">
      <c r="A266">
        <v>15582616</v>
      </c>
      <c r="B266">
        <v>520</v>
      </c>
      <c r="C266" t="s">
        <v>12</v>
      </c>
      <c r="D266" t="s">
        <v>13</v>
      </c>
      <c r="E266">
        <v>38</v>
      </c>
      <c r="F266">
        <v>4</v>
      </c>
      <c r="G266" s="2">
        <v>0</v>
      </c>
      <c r="H266">
        <v>2</v>
      </c>
      <c r="I266">
        <v>1</v>
      </c>
      <c r="J266">
        <v>0</v>
      </c>
      <c r="K266" s="1">
        <v>56388.63</v>
      </c>
      <c r="L266">
        <v>0</v>
      </c>
      <c r="M266">
        <v>1</v>
      </c>
      <c r="N266">
        <v>4973</v>
      </c>
      <c r="O266">
        <v>2</v>
      </c>
      <c r="P266">
        <v>2</v>
      </c>
      <c r="Q266">
        <v>1</v>
      </c>
      <c r="R266">
        <v>4973</v>
      </c>
      <c r="S266" t="s">
        <v>54</v>
      </c>
      <c r="T266" t="s">
        <v>59</v>
      </c>
      <c r="U266" t="s">
        <v>52</v>
      </c>
      <c r="V266">
        <v>6</v>
      </c>
    </row>
    <row r="267" spans="1:22" x14ac:dyDescent="0.2">
      <c r="A267">
        <v>15799515</v>
      </c>
      <c r="B267">
        <v>652</v>
      </c>
      <c r="C267" t="s">
        <v>12</v>
      </c>
      <c r="D267" t="s">
        <v>13</v>
      </c>
      <c r="E267">
        <v>48</v>
      </c>
      <c r="F267">
        <v>8</v>
      </c>
      <c r="G267" s="2">
        <v>133297.24</v>
      </c>
      <c r="H267">
        <v>1</v>
      </c>
      <c r="I267">
        <v>1</v>
      </c>
      <c r="J267">
        <v>0</v>
      </c>
      <c r="K267" s="1">
        <v>77764.37</v>
      </c>
      <c r="L267">
        <v>0</v>
      </c>
      <c r="M267">
        <v>9</v>
      </c>
      <c r="N267">
        <v>3476</v>
      </c>
      <c r="O267">
        <v>3</v>
      </c>
      <c r="P267">
        <v>137</v>
      </c>
      <c r="Q267">
        <v>0.33333333333333331</v>
      </c>
      <c r="R267">
        <v>31284</v>
      </c>
      <c r="S267" t="s">
        <v>55</v>
      </c>
      <c r="T267" t="s">
        <v>60</v>
      </c>
      <c r="U267" t="s">
        <v>50</v>
      </c>
      <c r="V267">
        <v>6</v>
      </c>
    </row>
    <row r="268" spans="1:22" x14ac:dyDescent="0.2">
      <c r="A268">
        <v>15642937</v>
      </c>
      <c r="B268">
        <v>550</v>
      </c>
      <c r="C268" t="s">
        <v>12</v>
      </c>
      <c r="D268" t="s">
        <v>13</v>
      </c>
      <c r="E268">
        <v>46</v>
      </c>
      <c r="F268">
        <v>7</v>
      </c>
      <c r="G268" s="2">
        <v>0</v>
      </c>
      <c r="H268">
        <v>2</v>
      </c>
      <c r="I268">
        <v>1</v>
      </c>
      <c r="J268">
        <v>0</v>
      </c>
      <c r="K268" s="1">
        <v>130590.35</v>
      </c>
      <c r="L268">
        <v>0</v>
      </c>
      <c r="M268">
        <v>7</v>
      </c>
      <c r="N268">
        <v>2484</v>
      </c>
      <c r="O268">
        <v>9</v>
      </c>
      <c r="P268">
        <v>152</v>
      </c>
      <c r="Q268">
        <v>1</v>
      </c>
      <c r="R268">
        <v>17388</v>
      </c>
      <c r="S268" t="s">
        <v>55</v>
      </c>
      <c r="T268" t="s">
        <v>60</v>
      </c>
      <c r="U268" t="s">
        <v>50</v>
      </c>
      <c r="V268">
        <v>7</v>
      </c>
    </row>
    <row r="269" spans="1:22" x14ac:dyDescent="0.2">
      <c r="A269">
        <v>15624729</v>
      </c>
      <c r="B269">
        <v>594</v>
      </c>
      <c r="C269" t="s">
        <v>12</v>
      </c>
      <c r="D269" t="s">
        <v>15</v>
      </c>
      <c r="E269">
        <v>27</v>
      </c>
      <c r="F269">
        <v>0</v>
      </c>
      <c r="G269" s="2">
        <v>197041.8</v>
      </c>
      <c r="H269">
        <v>1</v>
      </c>
      <c r="I269">
        <v>0</v>
      </c>
      <c r="J269">
        <v>0</v>
      </c>
      <c r="K269" s="1">
        <v>151912.49</v>
      </c>
      <c r="L269">
        <v>0</v>
      </c>
      <c r="M269">
        <v>16</v>
      </c>
      <c r="N269">
        <v>3432</v>
      </c>
      <c r="O269">
        <v>7</v>
      </c>
      <c r="P269">
        <v>114</v>
      </c>
      <c r="Q269">
        <v>0.4375</v>
      </c>
      <c r="R269">
        <v>54912</v>
      </c>
      <c r="S269" t="s">
        <v>55</v>
      </c>
      <c r="T269" t="s">
        <v>58</v>
      </c>
      <c r="U269" t="s">
        <v>50</v>
      </c>
      <c r="V269">
        <v>6</v>
      </c>
    </row>
    <row r="270" spans="1:22" x14ac:dyDescent="0.2">
      <c r="A270">
        <v>15655339</v>
      </c>
      <c r="B270">
        <v>566</v>
      </c>
      <c r="C270" t="s">
        <v>12</v>
      </c>
      <c r="D270" t="s">
        <v>15</v>
      </c>
      <c r="E270">
        <v>36</v>
      </c>
      <c r="F270">
        <v>1</v>
      </c>
      <c r="G270" s="2">
        <v>142120.91</v>
      </c>
      <c r="H270">
        <v>1</v>
      </c>
      <c r="I270">
        <v>1</v>
      </c>
      <c r="J270">
        <v>0</v>
      </c>
      <c r="K270" s="1">
        <v>79616.37</v>
      </c>
      <c r="L270">
        <v>0</v>
      </c>
      <c r="M270">
        <v>4</v>
      </c>
      <c r="N270">
        <v>2021</v>
      </c>
      <c r="O270">
        <v>1</v>
      </c>
      <c r="P270">
        <v>118</v>
      </c>
      <c r="Q270">
        <v>0.25</v>
      </c>
      <c r="R270">
        <v>8084</v>
      </c>
      <c r="S270" t="s">
        <v>56</v>
      </c>
      <c r="T270" t="s">
        <v>58</v>
      </c>
      <c r="U270" t="s">
        <v>50</v>
      </c>
      <c r="V270">
        <v>6</v>
      </c>
    </row>
    <row r="271" spans="1:22" x14ac:dyDescent="0.2">
      <c r="A271">
        <v>15613749</v>
      </c>
      <c r="B271">
        <v>569</v>
      </c>
      <c r="C271" t="s">
        <v>14</v>
      </c>
      <c r="D271" t="s">
        <v>15</v>
      </c>
      <c r="E271">
        <v>34</v>
      </c>
      <c r="F271">
        <v>0</v>
      </c>
      <c r="G271" s="2">
        <v>151839.26</v>
      </c>
      <c r="H271">
        <v>1</v>
      </c>
      <c r="I271">
        <v>1</v>
      </c>
      <c r="J271">
        <v>0</v>
      </c>
      <c r="K271" s="1">
        <v>102299.81</v>
      </c>
      <c r="L271">
        <v>1</v>
      </c>
      <c r="M271">
        <v>16</v>
      </c>
      <c r="N271">
        <v>3652</v>
      </c>
      <c r="O271">
        <v>0</v>
      </c>
      <c r="P271">
        <v>177</v>
      </c>
      <c r="Q271">
        <v>0</v>
      </c>
      <c r="R271">
        <v>58432</v>
      </c>
      <c r="S271" t="s">
        <v>55</v>
      </c>
      <c r="T271" t="s">
        <v>58</v>
      </c>
      <c r="U271" t="s">
        <v>50</v>
      </c>
      <c r="V271">
        <v>6</v>
      </c>
    </row>
    <row r="272" spans="1:22" x14ac:dyDescent="0.2">
      <c r="A272">
        <v>15681206</v>
      </c>
      <c r="B272">
        <v>722</v>
      </c>
      <c r="C272" t="s">
        <v>12</v>
      </c>
      <c r="D272" t="s">
        <v>13</v>
      </c>
      <c r="E272">
        <v>49</v>
      </c>
      <c r="F272">
        <v>3</v>
      </c>
      <c r="G272" s="2">
        <v>168197.66</v>
      </c>
      <c r="H272">
        <v>1</v>
      </c>
      <c r="I272">
        <v>1</v>
      </c>
      <c r="J272">
        <v>0</v>
      </c>
      <c r="K272" s="1">
        <v>140765.57</v>
      </c>
      <c r="L272">
        <v>1</v>
      </c>
      <c r="M272">
        <v>18</v>
      </c>
      <c r="N272">
        <v>4724</v>
      </c>
      <c r="O272">
        <v>4</v>
      </c>
      <c r="P272">
        <v>35</v>
      </c>
      <c r="Q272">
        <v>0.22222222222222221</v>
      </c>
      <c r="R272">
        <v>85032</v>
      </c>
      <c r="S272" t="s">
        <v>55</v>
      </c>
      <c r="T272" t="s">
        <v>59</v>
      </c>
      <c r="U272" t="s">
        <v>51</v>
      </c>
      <c r="V272">
        <v>6</v>
      </c>
    </row>
    <row r="273" spans="1:22" x14ac:dyDescent="0.2">
      <c r="A273">
        <v>15787772</v>
      </c>
      <c r="B273">
        <v>759</v>
      </c>
      <c r="C273" t="s">
        <v>12</v>
      </c>
      <c r="D273" t="s">
        <v>13</v>
      </c>
      <c r="E273">
        <v>38</v>
      </c>
      <c r="F273">
        <v>1</v>
      </c>
      <c r="G273" s="2">
        <v>104091.29</v>
      </c>
      <c r="H273">
        <v>1</v>
      </c>
      <c r="I273">
        <v>0</v>
      </c>
      <c r="J273">
        <v>0</v>
      </c>
      <c r="K273" s="1">
        <v>91561.91</v>
      </c>
      <c r="L273">
        <v>0</v>
      </c>
      <c r="M273">
        <v>24</v>
      </c>
      <c r="N273">
        <v>4621</v>
      </c>
      <c r="O273">
        <v>5</v>
      </c>
      <c r="P273">
        <v>20</v>
      </c>
      <c r="Q273">
        <v>0.20833333333333334</v>
      </c>
      <c r="R273">
        <v>110904</v>
      </c>
      <c r="S273" t="s">
        <v>55</v>
      </c>
      <c r="T273" t="s">
        <v>58</v>
      </c>
      <c r="U273" t="s">
        <v>52</v>
      </c>
      <c r="V273">
        <v>6</v>
      </c>
    </row>
    <row r="274" spans="1:22" x14ac:dyDescent="0.2">
      <c r="A274">
        <v>15739189</v>
      </c>
      <c r="B274">
        <v>561</v>
      </c>
      <c r="C274" t="s">
        <v>14</v>
      </c>
      <c r="D274" t="s">
        <v>13</v>
      </c>
      <c r="E274">
        <v>33</v>
      </c>
      <c r="F274">
        <v>6</v>
      </c>
      <c r="G274" s="2">
        <v>0</v>
      </c>
      <c r="H274">
        <v>2</v>
      </c>
      <c r="I274">
        <v>1</v>
      </c>
      <c r="J274">
        <v>0</v>
      </c>
      <c r="K274" s="1">
        <v>45261.47</v>
      </c>
      <c r="L274">
        <v>0</v>
      </c>
      <c r="M274">
        <v>15</v>
      </c>
      <c r="N274">
        <v>4079</v>
      </c>
      <c r="O274">
        <v>3</v>
      </c>
      <c r="P274">
        <v>120</v>
      </c>
      <c r="Q274">
        <v>0.2</v>
      </c>
      <c r="R274">
        <v>61185</v>
      </c>
      <c r="S274" t="s">
        <v>56</v>
      </c>
      <c r="T274" t="s">
        <v>60</v>
      </c>
      <c r="U274" t="s">
        <v>50</v>
      </c>
      <c r="V274">
        <v>6</v>
      </c>
    </row>
    <row r="275" spans="1:22" x14ac:dyDescent="0.2">
      <c r="A275">
        <v>15569050</v>
      </c>
      <c r="B275">
        <v>444</v>
      </c>
      <c r="C275" t="s">
        <v>12</v>
      </c>
      <c r="D275" t="s">
        <v>15</v>
      </c>
      <c r="E275">
        <v>45</v>
      </c>
      <c r="F275">
        <v>6</v>
      </c>
      <c r="G275" s="2">
        <v>0</v>
      </c>
      <c r="H275">
        <v>1</v>
      </c>
      <c r="I275">
        <v>1</v>
      </c>
      <c r="J275">
        <v>0</v>
      </c>
      <c r="K275" s="1">
        <v>130009.85</v>
      </c>
      <c r="L275">
        <v>1</v>
      </c>
      <c r="M275">
        <v>11</v>
      </c>
      <c r="N275">
        <v>1127</v>
      </c>
      <c r="O275">
        <v>9</v>
      </c>
      <c r="P275">
        <v>127</v>
      </c>
      <c r="Q275">
        <v>0.81818181818181823</v>
      </c>
      <c r="R275">
        <v>12397</v>
      </c>
      <c r="S275" t="s">
        <v>55</v>
      </c>
      <c r="T275" t="s">
        <v>60</v>
      </c>
      <c r="U275" t="s">
        <v>50</v>
      </c>
      <c r="V275">
        <v>8</v>
      </c>
    </row>
    <row r="276" spans="1:22" x14ac:dyDescent="0.2">
      <c r="A276">
        <v>15750765</v>
      </c>
      <c r="B276">
        <v>650</v>
      </c>
      <c r="C276" t="s">
        <v>14</v>
      </c>
      <c r="D276" t="s">
        <v>15</v>
      </c>
      <c r="E276">
        <v>71</v>
      </c>
      <c r="F276">
        <v>0</v>
      </c>
      <c r="G276" s="2">
        <v>0</v>
      </c>
      <c r="H276">
        <v>1</v>
      </c>
      <c r="I276">
        <v>1</v>
      </c>
      <c r="J276">
        <v>1</v>
      </c>
      <c r="K276" s="1">
        <v>175380.77</v>
      </c>
      <c r="L276">
        <v>0</v>
      </c>
      <c r="M276">
        <v>15</v>
      </c>
      <c r="N276">
        <v>4090</v>
      </c>
      <c r="O276">
        <v>3</v>
      </c>
      <c r="P276">
        <v>122</v>
      </c>
      <c r="Q276">
        <v>0.2</v>
      </c>
      <c r="R276">
        <v>61350</v>
      </c>
      <c r="S276" t="s">
        <v>54</v>
      </c>
      <c r="T276" t="s">
        <v>58</v>
      </c>
      <c r="U276" t="s">
        <v>50</v>
      </c>
      <c r="V276">
        <v>7</v>
      </c>
    </row>
    <row r="277" spans="1:22" x14ac:dyDescent="0.2">
      <c r="A277">
        <v>15799811</v>
      </c>
      <c r="B277">
        <v>724</v>
      </c>
      <c r="C277" t="s">
        <v>12</v>
      </c>
      <c r="D277" t="s">
        <v>15</v>
      </c>
      <c r="E277">
        <v>40</v>
      </c>
      <c r="F277">
        <v>10</v>
      </c>
      <c r="G277" s="2">
        <v>0</v>
      </c>
      <c r="H277">
        <v>1</v>
      </c>
      <c r="I277">
        <v>1</v>
      </c>
      <c r="J277">
        <v>0</v>
      </c>
      <c r="K277" s="1">
        <v>127847.25</v>
      </c>
      <c r="L277">
        <v>1</v>
      </c>
      <c r="M277">
        <v>8</v>
      </c>
      <c r="N277">
        <v>4747</v>
      </c>
      <c r="O277">
        <v>5</v>
      </c>
      <c r="P277">
        <v>68</v>
      </c>
      <c r="Q277">
        <v>0.625</v>
      </c>
      <c r="R277">
        <v>37976</v>
      </c>
      <c r="S277" t="s">
        <v>54</v>
      </c>
      <c r="T277" t="s">
        <v>61</v>
      </c>
      <c r="U277" t="s">
        <v>50</v>
      </c>
      <c r="V277">
        <v>8</v>
      </c>
    </row>
    <row r="278" spans="1:22" x14ac:dyDescent="0.2">
      <c r="A278">
        <v>15600583</v>
      </c>
      <c r="B278">
        <v>633</v>
      </c>
      <c r="C278" t="s">
        <v>12</v>
      </c>
      <c r="D278" t="s">
        <v>15</v>
      </c>
      <c r="E278">
        <v>31</v>
      </c>
      <c r="F278">
        <v>1</v>
      </c>
      <c r="G278" s="2">
        <v>0</v>
      </c>
      <c r="H278">
        <v>1</v>
      </c>
      <c r="I278">
        <v>1</v>
      </c>
      <c r="J278">
        <v>0</v>
      </c>
      <c r="K278" s="1">
        <v>48606.71</v>
      </c>
      <c r="L278">
        <v>0</v>
      </c>
      <c r="M278">
        <v>12</v>
      </c>
      <c r="N278">
        <v>2261</v>
      </c>
      <c r="O278">
        <v>7</v>
      </c>
      <c r="P278">
        <v>49</v>
      </c>
      <c r="Q278">
        <v>0.58333333333333337</v>
      </c>
      <c r="R278">
        <v>27132</v>
      </c>
      <c r="S278" t="s">
        <v>56</v>
      </c>
      <c r="T278" t="s">
        <v>58</v>
      </c>
      <c r="U278" t="s">
        <v>51</v>
      </c>
      <c r="V278">
        <v>9</v>
      </c>
    </row>
    <row r="279" spans="1:22" x14ac:dyDescent="0.2">
      <c r="A279">
        <v>15654673</v>
      </c>
      <c r="B279">
        <v>625</v>
      </c>
      <c r="C279" t="s">
        <v>12</v>
      </c>
      <c r="D279" t="s">
        <v>15</v>
      </c>
      <c r="E279">
        <v>49</v>
      </c>
      <c r="F279">
        <v>6</v>
      </c>
      <c r="G279" s="2">
        <v>173434.9</v>
      </c>
      <c r="H279">
        <v>1</v>
      </c>
      <c r="I279">
        <v>1</v>
      </c>
      <c r="J279">
        <v>0</v>
      </c>
      <c r="K279" s="1">
        <v>165580.93</v>
      </c>
      <c r="L279">
        <v>1</v>
      </c>
      <c r="M279">
        <v>11</v>
      </c>
      <c r="N279">
        <v>474</v>
      </c>
      <c r="O279">
        <v>6</v>
      </c>
      <c r="P279">
        <v>55</v>
      </c>
      <c r="Q279">
        <v>0.54545454545454541</v>
      </c>
      <c r="R279">
        <v>5214</v>
      </c>
      <c r="S279" t="s">
        <v>55</v>
      </c>
      <c r="T279" t="s">
        <v>60</v>
      </c>
      <c r="U279" t="s">
        <v>51</v>
      </c>
      <c r="V279">
        <v>6</v>
      </c>
    </row>
    <row r="280" spans="1:22" x14ac:dyDescent="0.2">
      <c r="A280">
        <v>15759805</v>
      </c>
      <c r="B280">
        <v>582</v>
      </c>
      <c r="C280" t="s">
        <v>12</v>
      </c>
      <c r="D280" t="s">
        <v>13</v>
      </c>
      <c r="E280">
        <v>32</v>
      </c>
      <c r="F280">
        <v>4</v>
      </c>
      <c r="G280" s="2">
        <v>0</v>
      </c>
      <c r="H280">
        <v>2</v>
      </c>
      <c r="I280">
        <v>1</v>
      </c>
      <c r="J280">
        <v>0</v>
      </c>
      <c r="K280" s="1">
        <v>59668.81</v>
      </c>
      <c r="L280">
        <v>0</v>
      </c>
      <c r="M280">
        <v>13</v>
      </c>
      <c r="N280">
        <v>368</v>
      </c>
      <c r="O280">
        <v>10</v>
      </c>
      <c r="P280">
        <v>5</v>
      </c>
      <c r="Q280">
        <v>0.76923076923076927</v>
      </c>
      <c r="R280">
        <v>4784</v>
      </c>
      <c r="S280" t="s">
        <v>55</v>
      </c>
      <c r="T280" t="s">
        <v>59</v>
      </c>
      <c r="U280" t="s">
        <v>52</v>
      </c>
      <c r="V280">
        <v>6</v>
      </c>
    </row>
    <row r="281" spans="1:22" x14ac:dyDescent="0.2">
      <c r="A281">
        <v>15767864</v>
      </c>
      <c r="B281">
        <v>628</v>
      </c>
      <c r="C281" t="s">
        <v>12</v>
      </c>
      <c r="D281" t="s">
        <v>15</v>
      </c>
      <c r="E281">
        <v>33</v>
      </c>
      <c r="F281">
        <v>6</v>
      </c>
      <c r="G281" s="2">
        <v>0</v>
      </c>
      <c r="H281">
        <v>2</v>
      </c>
      <c r="I281">
        <v>0</v>
      </c>
      <c r="J281">
        <v>0</v>
      </c>
      <c r="K281" s="1">
        <v>184230.23</v>
      </c>
      <c r="L281">
        <v>0</v>
      </c>
      <c r="M281">
        <v>23</v>
      </c>
      <c r="N281">
        <v>4628</v>
      </c>
      <c r="O281">
        <v>7</v>
      </c>
      <c r="P281">
        <v>78</v>
      </c>
      <c r="Q281">
        <v>0.30434782608695654</v>
      </c>
      <c r="R281">
        <v>106444</v>
      </c>
      <c r="S281" t="s">
        <v>56</v>
      </c>
      <c r="T281" t="s">
        <v>60</v>
      </c>
      <c r="U281" t="s">
        <v>50</v>
      </c>
      <c r="V281">
        <v>6</v>
      </c>
    </row>
    <row r="282" spans="1:22" x14ac:dyDescent="0.2">
      <c r="A282">
        <v>15688071</v>
      </c>
      <c r="B282">
        <v>609</v>
      </c>
      <c r="C282" t="s">
        <v>14</v>
      </c>
      <c r="D282" t="s">
        <v>15</v>
      </c>
      <c r="E282">
        <v>53</v>
      </c>
      <c r="F282">
        <v>10</v>
      </c>
      <c r="G282" s="2">
        <v>0</v>
      </c>
      <c r="H282">
        <v>1</v>
      </c>
      <c r="I282">
        <v>1</v>
      </c>
      <c r="J282">
        <v>1</v>
      </c>
      <c r="K282" s="1">
        <v>154642.91</v>
      </c>
      <c r="L282">
        <v>0</v>
      </c>
      <c r="M282">
        <v>15</v>
      </c>
      <c r="N282">
        <v>4523</v>
      </c>
      <c r="O282">
        <v>9</v>
      </c>
      <c r="P282">
        <v>27</v>
      </c>
      <c r="Q282">
        <v>0.6</v>
      </c>
      <c r="R282">
        <v>67845</v>
      </c>
      <c r="S282" t="s">
        <v>55</v>
      </c>
      <c r="T282" t="s">
        <v>61</v>
      </c>
      <c r="U282" t="s">
        <v>52</v>
      </c>
      <c r="V282">
        <v>6</v>
      </c>
    </row>
    <row r="283" spans="1:22" x14ac:dyDescent="0.2">
      <c r="A283">
        <v>15681174</v>
      </c>
      <c r="B283">
        <v>730</v>
      </c>
      <c r="C283" t="s">
        <v>12</v>
      </c>
      <c r="D283" t="s">
        <v>15</v>
      </c>
      <c r="E283">
        <v>39</v>
      </c>
      <c r="F283">
        <v>1</v>
      </c>
      <c r="G283" s="2">
        <v>116537.60000000001</v>
      </c>
      <c r="H283">
        <v>1</v>
      </c>
      <c r="I283">
        <v>0</v>
      </c>
      <c r="J283">
        <v>0</v>
      </c>
      <c r="K283" s="1">
        <v>145679.6</v>
      </c>
      <c r="L283">
        <v>0</v>
      </c>
      <c r="M283">
        <v>24</v>
      </c>
      <c r="N283">
        <v>182</v>
      </c>
      <c r="O283">
        <v>6</v>
      </c>
      <c r="P283">
        <v>150</v>
      </c>
      <c r="Q283">
        <v>0.25</v>
      </c>
      <c r="R283">
        <v>4368</v>
      </c>
      <c r="S283" t="s">
        <v>54</v>
      </c>
      <c r="T283" t="s">
        <v>58</v>
      </c>
      <c r="U283" t="s">
        <v>50</v>
      </c>
      <c r="V283">
        <v>6</v>
      </c>
    </row>
    <row r="284" spans="1:22" x14ac:dyDescent="0.2">
      <c r="A284">
        <v>15667521</v>
      </c>
      <c r="B284">
        <v>631</v>
      </c>
      <c r="C284" t="s">
        <v>12</v>
      </c>
      <c r="D284" t="s">
        <v>13</v>
      </c>
      <c r="E284">
        <v>22</v>
      </c>
      <c r="F284">
        <v>3</v>
      </c>
      <c r="G284" s="2">
        <v>0</v>
      </c>
      <c r="H284">
        <v>2</v>
      </c>
      <c r="I284">
        <v>0</v>
      </c>
      <c r="J284">
        <v>0</v>
      </c>
      <c r="K284" s="1">
        <v>30781.77</v>
      </c>
      <c r="L284">
        <v>0</v>
      </c>
      <c r="M284">
        <v>4</v>
      </c>
      <c r="N284">
        <v>715</v>
      </c>
      <c r="O284">
        <v>10</v>
      </c>
      <c r="P284">
        <v>18</v>
      </c>
      <c r="Q284">
        <v>1</v>
      </c>
      <c r="R284">
        <v>2860</v>
      </c>
      <c r="S284" t="s">
        <v>56</v>
      </c>
      <c r="T284" t="s">
        <v>59</v>
      </c>
      <c r="U284" t="s">
        <v>52</v>
      </c>
      <c r="V284">
        <v>6</v>
      </c>
    </row>
    <row r="285" spans="1:22" x14ac:dyDescent="0.2">
      <c r="A285">
        <v>15652955</v>
      </c>
      <c r="B285">
        <v>678</v>
      </c>
      <c r="C285" t="s">
        <v>14</v>
      </c>
      <c r="D285" t="s">
        <v>15</v>
      </c>
      <c r="E285">
        <v>30</v>
      </c>
      <c r="F285">
        <v>0</v>
      </c>
      <c r="G285" s="2">
        <v>0</v>
      </c>
      <c r="H285">
        <v>1</v>
      </c>
      <c r="I285">
        <v>1</v>
      </c>
      <c r="J285">
        <v>0</v>
      </c>
      <c r="K285" s="1">
        <v>35113.08</v>
      </c>
      <c r="L285">
        <v>0</v>
      </c>
      <c r="M285">
        <v>10</v>
      </c>
      <c r="N285">
        <v>3892</v>
      </c>
      <c r="O285">
        <v>7</v>
      </c>
      <c r="P285">
        <v>127</v>
      </c>
      <c r="Q285">
        <v>0.7</v>
      </c>
      <c r="R285">
        <v>38920</v>
      </c>
      <c r="S285" t="s">
        <v>55</v>
      </c>
      <c r="T285" t="s">
        <v>58</v>
      </c>
      <c r="U285" t="s">
        <v>50</v>
      </c>
      <c r="V285">
        <v>9</v>
      </c>
    </row>
    <row r="286" spans="1:22" x14ac:dyDescent="0.2">
      <c r="A286">
        <v>15668958</v>
      </c>
      <c r="B286">
        <v>521</v>
      </c>
      <c r="C286" t="s">
        <v>12</v>
      </c>
      <c r="D286" t="s">
        <v>15</v>
      </c>
      <c r="E286">
        <v>30</v>
      </c>
      <c r="F286">
        <v>2</v>
      </c>
      <c r="G286" s="2">
        <v>107316.09</v>
      </c>
      <c r="H286">
        <v>1</v>
      </c>
      <c r="I286">
        <v>1</v>
      </c>
      <c r="J286">
        <v>0</v>
      </c>
      <c r="K286" s="1">
        <v>64299.82</v>
      </c>
      <c r="L286">
        <v>0</v>
      </c>
      <c r="M286">
        <v>4</v>
      </c>
      <c r="N286">
        <v>1393</v>
      </c>
      <c r="O286">
        <v>4</v>
      </c>
      <c r="P286">
        <v>42</v>
      </c>
      <c r="Q286">
        <v>1</v>
      </c>
      <c r="R286">
        <v>5572</v>
      </c>
      <c r="S286" t="s">
        <v>56</v>
      </c>
      <c r="T286" t="s">
        <v>58</v>
      </c>
      <c r="U286" t="s">
        <v>51</v>
      </c>
      <c r="V286">
        <v>6</v>
      </c>
    </row>
    <row r="287" spans="1:22" x14ac:dyDescent="0.2">
      <c r="A287">
        <v>15577478</v>
      </c>
      <c r="B287">
        <v>714</v>
      </c>
      <c r="C287" t="s">
        <v>12</v>
      </c>
      <c r="D287" t="s">
        <v>13</v>
      </c>
      <c r="E287">
        <v>72</v>
      </c>
      <c r="F287">
        <v>3</v>
      </c>
      <c r="G287" s="2">
        <v>0</v>
      </c>
      <c r="H287">
        <v>1</v>
      </c>
      <c r="I287">
        <v>1</v>
      </c>
      <c r="J287">
        <v>1</v>
      </c>
      <c r="K287" s="1">
        <v>86733.61</v>
      </c>
      <c r="L287">
        <v>0</v>
      </c>
      <c r="M287">
        <v>24</v>
      </c>
      <c r="N287">
        <v>3710</v>
      </c>
      <c r="O287">
        <v>6</v>
      </c>
      <c r="P287">
        <v>105</v>
      </c>
      <c r="Q287">
        <v>0.25</v>
      </c>
      <c r="R287">
        <v>89040</v>
      </c>
      <c r="S287" t="s">
        <v>55</v>
      </c>
      <c r="T287" t="s">
        <v>59</v>
      </c>
      <c r="U287" t="s">
        <v>50</v>
      </c>
      <c r="V287">
        <v>6</v>
      </c>
    </row>
    <row r="288" spans="1:22" x14ac:dyDescent="0.2">
      <c r="A288">
        <v>15692317</v>
      </c>
      <c r="B288">
        <v>722</v>
      </c>
      <c r="C288" t="s">
        <v>12</v>
      </c>
      <c r="D288" t="s">
        <v>15</v>
      </c>
      <c r="E288">
        <v>30</v>
      </c>
      <c r="F288">
        <v>5</v>
      </c>
      <c r="G288" s="2">
        <v>0</v>
      </c>
      <c r="H288">
        <v>2</v>
      </c>
      <c r="I288">
        <v>1</v>
      </c>
      <c r="J288">
        <v>0</v>
      </c>
      <c r="K288" s="1">
        <v>166376.54</v>
      </c>
      <c r="L288">
        <v>0</v>
      </c>
      <c r="M288">
        <v>30</v>
      </c>
      <c r="N288">
        <v>3541</v>
      </c>
      <c r="O288">
        <v>2</v>
      </c>
      <c r="P288">
        <v>64</v>
      </c>
      <c r="Q288">
        <v>6.6666666666666666E-2</v>
      </c>
      <c r="R288">
        <v>106230</v>
      </c>
      <c r="S288" t="s">
        <v>55</v>
      </c>
      <c r="T288" t="s">
        <v>59</v>
      </c>
      <c r="U288" t="s">
        <v>50</v>
      </c>
      <c r="V288">
        <v>6</v>
      </c>
    </row>
    <row r="289" spans="1:22" x14ac:dyDescent="0.2">
      <c r="A289">
        <v>15570417</v>
      </c>
      <c r="B289">
        <v>579</v>
      </c>
      <c r="C289" t="s">
        <v>12</v>
      </c>
      <c r="D289" t="s">
        <v>15</v>
      </c>
      <c r="E289">
        <v>35</v>
      </c>
      <c r="F289">
        <v>1</v>
      </c>
      <c r="G289" s="2">
        <v>0</v>
      </c>
      <c r="H289">
        <v>2</v>
      </c>
      <c r="I289">
        <v>1</v>
      </c>
      <c r="J289">
        <v>0</v>
      </c>
      <c r="K289" s="1">
        <v>4460.2</v>
      </c>
      <c r="L289">
        <v>0</v>
      </c>
      <c r="M289">
        <v>9</v>
      </c>
      <c r="N289">
        <v>1364</v>
      </c>
      <c r="O289">
        <v>0</v>
      </c>
      <c r="P289">
        <v>66</v>
      </c>
      <c r="Q289">
        <v>0</v>
      </c>
      <c r="R289">
        <v>12276</v>
      </c>
      <c r="S289" t="s">
        <v>55</v>
      </c>
      <c r="T289" t="s">
        <v>58</v>
      </c>
      <c r="U289" t="s">
        <v>50</v>
      </c>
      <c r="V289">
        <v>7</v>
      </c>
    </row>
    <row r="290" spans="1:22" x14ac:dyDescent="0.2">
      <c r="A290">
        <v>15644200</v>
      </c>
      <c r="B290">
        <v>807</v>
      </c>
      <c r="C290" t="s">
        <v>14</v>
      </c>
      <c r="D290" t="s">
        <v>13</v>
      </c>
      <c r="E290">
        <v>42</v>
      </c>
      <c r="F290">
        <v>1</v>
      </c>
      <c r="G290" s="2">
        <v>0</v>
      </c>
      <c r="H290">
        <v>1</v>
      </c>
      <c r="I290">
        <v>1</v>
      </c>
      <c r="J290">
        <v>0</v>
      </c>
      <c r="K290" s="1">
        <v>16500.66</v>
      </c>
      <c r="L290">
        <v>1</v>
      </c>
      <c r="M290">
        <v>12</v>
      </c>
      <c r="N290">
        <v>3340</v>
      </c>
      <c r="O290">
        <v>5</v>
      </c>
      <c r="P290">
        <v>124</v>
      </c>
      <c r="Q290">
        <v>0.41666666666666669</v>
      </c>
      <c r="R290">
        <v>40080</v>
      </c>
      <c r="S290" t="s">
        <v>55</v>
      </c>
      <c r="T290" t="s">
        <v>58</v>
      </c>
      <c r="U290" t="s">
        <v>50</v>
      </c>
      <c r="V290">
        <v>9</v>
      </c>
    </row>
    <row r="291" spans="1:22" x14ac:dyDescent="0.2">
      <c r="A291">
        <v>15793949</v>
      </c>
      <c r="B291">
        <v>726</v>
      </c>
      <c r="C291" t="s">
        <v>12</v>
      </c>
      <c r="D291" t="s">
        <v>13</v>
      </c>
      <c r="E291">
        <v>48</v>
      </c>
      <c r="F291">
        <v>4</v>
      </c>
      <c r="G291" s="2">
        <v>0</v>
      </c>
      <c r="H291">
        <v>1</v>
      </c>
      <c r="I291">
        <v>1</v>
      </c>
      <c r="J291">
        <v>0</v>
      </c>
      <c r="K291" s="1">
        <v>114020.06</v>
      </c>
      <c r="L291">
        <v>1</v>
      </c>
      <c r="M291">
        <v>5</v>
      </c>
      <c r="N291">
        <v>4784</v>
      </c>
      <c r="O291">
        <v>5</v>
      </c>
      <c r="P291">
        <v>79</v>
      </c>
      <c r="Q291">
        <v>1</v>
      </c>
      <c r="R291">
        <v>23920</v>
      </c>
      <c r="S291" t="s">
        <v>55</v>
      </c>
      <c r="T291" t="s">
        <v>59</v>
      </c>
      <c r="U291" t="s">
        <v>50</v>
      </c>
      <c r="V291">
        <v>9</v>
      </c>
    </row>
    <row r="292" spans="1:22" x14ac:dyDescent="0.2">
      <c r="A292">
        <v>15798521</v>
      </c>
      <c r="B292">
        <v>675</v>
      </c>
      <c r="C292" t="s">
        <v>14</v>
      </c>
      <c r="D292" t="s">
        <v>15</v>
      </c>
      <c r="E292">
        <v>33</v>
      </c>
      <c r="F292">
        <v>3</v>
      </c>
      <c r="G292" s="2">
        <v>0</v>
      </c>
      <c r="H292">
        <v>2</v>
      </c>
      <c r="I292">
        <v>1</v>
      </c>
      <c r="J292">
        <v>0</v>
      </c>
      <c r="K292" s="1">
        <v>45348.08</v>
      </c>
      <c r="L292">
        <v>0</v>
      </c>
      <c r="M292">
        <v>20</v>
      </c>
      <c r="N292">
        <v>3722</v>
      </c>
      <c r="O292">
        <v>3</v>
      </c>
      <c r="P292">
        <v>76</v>
      </c>
      <c r="Q292">
        <v>0.15</v>
      </c>
      <c r="R292">
        <v>74440</v>
      </c>
      <c r="S292" t="s">
        <v>55</v>
      </c>
      <c r="T292" t="s">
        <v>59</v>
      </c>
      <c r="U292" t="s">
        <v>50</v>
      </c>
      <c r="V292">
        <v>6</v>
      </c>
    </row>
    <row r="293" spans="1:22" x14ac:dyDescent="0.2">
      <c r="A293">
        <v>15706534</v>
      </c>
      <c r="B293">
        <v>581</v>
      </c>
      <c r="C293" t="s">
        <v>12</v>
      </c>
      <c r="D293" t="s">
        <v>13</v>
      </c>
      <c r="E293">
        <v>47</v>
      </c>
      <c r="F293">
        <v>1</v>
      </c>
      <c r="G293" s="2">
        <v>122949.14</v>
      </c>
      <c r="H293">
        <v>1</v>
      </c>
      <c r="I293">
        <v>0</v>
      </c>
      <c r="J293">
        <v>0</v>
      </c>
      <c r="K293" s="1">
        <v>180251.68</v>
      </c>
      <c r="L293">
        <v>1</v>
      </c>
      <c r="M293">
        <v>15</v>
      </c>
      <c r="N293">
        <v>872</v>
      </c>
      <c r="O293">
        <v>5</v>
      </c>
      <c r="P293">
        <v>103</v>
      </c>
      <c r="Q293">
        <v>0.33333333333333331</v>
      </c>
      <c r="R293">
        <v>13080</v>
      </c>
      <c r="S293" t="s">
        <v>56</v>
      </c>
      <c r="T293" t="s">
        <v>58</v>
      </c>
      <c r="U293" t="s">
        <v>50</v>
      </c>
      <c r="V293">
        <v>7</v>
      </c>
    </row>
    <row r="294" spans="1:22" x14ac:dyDescent="0.2">
      <c r="A294">
        <v>15650933</v>
      </c>
      <c r="B294">
        <v>490</v>
      </c>
      <c r="C294" t="s">
        <v>14</v>
      </c>
      <c r="D294" t="s">
        <v>13</v>
      </c>
      <c r="E294">
        <v>48</v>
      </c>
      <c r="F294">
        <v>8</v>
      </c>
      <c r="G294" s="2">
        <v>155413.06</v>
      </c>
      <c r="H294">
        <v>1</v>
      </c>
      <c r="I294">
        <v>1</v>
      </c>
      <c r="J294">
        <v>0</v>
      </c>
      <c r="K294" s="1">
        <v>187921.3</v>
      </c>
      <c r="L294">
        <v>0</v>
      </c>
      <c r="M294">
        <v>12</v>
      </c>
      <c r="N294">
        <v>3601</v>
      </c>
      <c r="O294">
        <v>3</v>
      </c>
      <c r="P294">
        <v>124</v>
      </c>
      <c r="Q294">
        <v>0.25</v>
      </c>
      <c r="R294">
        <v>43212</v>
      </c>
      <c r="S294" t="s">
        <v>55</v>
      </c>
      <c r="T294" t="s">
        <v>60</v>
      </c>
      <c r="U294" t="s">
        <v>50</v>
      </c>
      <c r="V294">
        <v>6</v>
      </c>
    </row>
    <row r="295" spans="1:22" x14ac:dyDescent="0.2">
      <c r="A295">
        <v>15688963</v>
      </c>
      <c r="B295">
        <v>731</v>
      </c>
      <c r="C295" t="s">
        <v>12</v>
      </c>
      <c r="D295" t="s">
        <v>13</v>
      </c>
      <c r="E295">
        <v>52</v>
      </c>
      <c r="F295">
        <v>10</v>
      </c>
      <c r="G295" s="2">
        <v>0</v>
      </c>
      <c r="H295">
        <v>1</v>
      </c>
      <c r="I295">
        <v>1</v>
      </c>
      <c r="J295">
        <v>1</v>
      </c>
      <c r="K295" s="1">
        <v>24998.75</v>
      </c>
      <c r="L295">
        <v>1</v>
      </c>
      <c r="M295">
        <v>1</v>
      </c>
      <c r="N295">
        <v>3852</v>
      </c>
      <c r="O295">
        <v>10</v>
      </c>
      <c r="P295">
        <v>36</v>
      </c>
      <c r="Q295">
        <v>1</v>
      </c>
      <c r="R295">
        <v>3852</v>
      </c>
      <c r="S295" t="s">
        <v>55</v>
      </c>
      <c r="T295" t="s">
        <v>61</v>
      </c>
      <c r="U295" t="s">
        <v>51</v>
      </c>
      <c r="V295">
        <v>6</v>
      </c>
    </row>
    <row r="296" spans="1:22" x14ac:dyDescent="0.2">
      <c r="A296">
        <v>15680303</v>
      </c>
      <c r="B296">
        <v>594</v>
      </c>
      <c r="C296" t="s">
        <v>12</v>
      </c>
      <c r="D296" t="s">
        <v>15</v>
      </c>
      <c r="E296">
        <v>57</v>
      </c>
      <c r="F296">
        <v>6</v>
      </c>
      <c r="G296" s="2">
        <v>0</v>
      </c>
      <c r="H296">
        <v>1</v>
      </c>
      <c r="I296">
        <v>1</v>
      </c>
      <c r="J296">
        <v>0</v>
      </c>
      <c r="K296" s="1">
        <v>19376.560000000001</v>
      </c>
      <c r="L296">
        <v>1</v>
      </c>
      <c r="M296">
        <v>29</v>
      </c>
      <c r="N296">
        <v>4167</v>
      </c>
      <c r="O296">
        <v>10</v>
      </c>
      <c r="P296">
        <v>127</v>
      </c>
      <c r="Q296">
        <v>0.34482758620689657</v>
      </c>
      <c r="R296">
        <v>120843</v>
      </c>
      <c r="S296" t="s">
        <v>56</v>
      </c>
      <c r="T296" t="s">
        <v>60</v>
      </c>
      <c r="U296" t="s">
        <v>50</v>
      </c>
      <c r="V296">
        <v>9</v>
      </c>
    </row>
    <row r="297" spans="1:22" x14ac:dyDescent="0.2">
      <c r="A297">
        <v>15648075</v>
      </c>
      <c r="B297">
        <v>686</v>
      </c>
      <c r="C297" t="s">
        <v>16</v>
      </c>
      <c r="D297" t="s">
        <v>13</v>
      </c>
      <c r="E297">
        <v>47</v>
      </c>
      <c r="F297">
        <v>5</v>
      </c>
      <c r="G297" s="2">
        <v>170935.94</v>
      </c>
      <c r="H297">
        <v>1</v>
      </c>
      <c r="I297">
        <v>1</v>
      </c>
      <c r="J297">
        <v>0</v>
      </c>
      <c r="K297" s="1">
        <v>173179.79</v>
      </c>
      <c r="L297">
        <v>1</v>
      </c>
      <c r="M297">
        <v>8</v>
      </c>
      <c r="N297">
        <v>4201</v>
      </c>
      <c r="O297">
        <v>4</v>
      </c>
      <c r="P297">
        <v>144</v>
      </c>
      <c r="Q297">
        <v>0.5</v>
      </c>
      <c r="R297">
        <v>33608</v>
      </c>
      <c r="S297" t="s">
        <v>55</v>
      </c>
      <c r="T297" t="s">
        <v>59</v>
      </c>
      <c r="U297" t="s">
        <v>50</v>
      </c>
      <c r="V297">
        <v>6</v>
      </c>
    </row>
    <row r="298" spans="1:22" x14ac:dyDescent="0.2">
      <c r="A298">
        <v>15790497</v>
      </c>
      <c r="B298">
        <v>503</v>
      </c>
      <c r="C298" t="s">
        <v>14</v>
      </c>
      <c r="D298" t="s">
        <v>15</v>
      </c>
      <c r="E298">
        <v>37</v>
      </c>
      <c r="F298">
        <v>6</v>
      </c>
      <c r="G298" s="2">
        <v>0</v>
      </c>
      <c r="H298">
        <v>2</v>
      </c>
      <c r="I298">
        <v>0</v>
      </c>
      <c r="J298">
        <v>0</v>
      </c>
      <c r="K298" s="1">
        <v>136506.85999999999</v>
      </c>
      <c r="L298">
        <v>0</v>
      </c>
      <c r="M298">
        <v>19</v>
      </c>
      <c r="N298">
        <v>4623</v>
      </c>
      <c r="O298">
        <v>3</v>
      </c>
      <c r="P298">
        <v>50</v>
      </c>
      <c r="Q298">
        <v>0.15789473684210525</v>
      </c>
      <c r="R298">
        <v>87837</v>
      </c>
      <c r="S298" t="s">
        <v>55</v>
      </c>
      <c r="T298" t="s">
        <v>60</v>
      </c>
      <c r="U298" t="s">
        <v>51</v>
      </c>
      <c r="V298">
        <v>6</v>
      </c>
    </row>
    <row r="299" spans="1:22" x14ac:dyDescent="0.2">
      <c r="A299">
        <v>15750929</v>
      </c>
      <c r="B299">
        <v>702</v>
      </c>
      <c r="C299" t="s">
        <v>14</v>
      </c>
      <c r="D299" t="s">
        <v>15</v>
      </c>
      <c r="E299">
        <v>39</v>
      </c>
      <c r="F299">
        <v>8</v>
      </c>
      <c r="G299" s="2">
        <v>0</v>
      </c>
      <c r="H299">
        <v>2</v>
      </c>
      <c r="I299">
        <v>1</v>
      </c>
      <c r="J299">
        <v>0</v>
      </c>
      <c r="K299" s="1">
        <v>99654.13</v>
      </c>
      <c r="L299">
        <v>0</v>
      </c>
      <c r="M299">
        <v>23</v>
      </c>
      <c r="N299">
        <v>1741</v>
      </c>
      <c r="O299">
        <v>7</v>
      </c>
      <c r="P299">
        <v>127</v>
      </c>
      <c r="Q299">
        <v>0.30434782608695654</v>
      </c>
      <c r="R299">
        <v>40043</v>
      </c>
      <c r="S299" t="s">
        <v>55</v>
      </c>
      <c r="T299" t="s">
        <v>60</v>
      </c>
      <c r="U299" t="s">
        <v>50</v>
      </c>
      <c r="V299">
        <v>6</v>
      </c>
    </row>
    <row r="300" spans="1:22" x14ac:dyDescent="0.2">
      <c r="A300">
        <v>15699911</v>
      </c>
      <c r="B300">
        <v>461</v>
      </c>
      <c r="C300" t="s">
        <v>14</v>
      </c>
      <c r="D300" t="s">
        <v>13</v>
      </c>
      <c r="E300">
        <v>35</v>
      </c>
      <c r="F300">
        <v>8</v>
      </c>
      <c r="G300" s="2">
        <v>0</v>
      </c>
      <c r="H300">
        <v>1</v>
      </c>
      <c r="I300">
        <v>1</v>
      </c>
      <c r="J300">
        <v>0</v>
      </c>
      <c r="K300" s="1">
        <v>132295.95000000001</v>
      </c>
      <c r="L300">
        <v>0</v>
      </c>
      <c r="M300">
        <v>14</v>
      </c>
      <c r="N300">
        <v>493</v>
      </c>
      <c r="O300">
        <v>5</v>
      </c>
      <c r="P300">
        <v>94</v>
      </c>
      <c r="Q300">
        <v>0.35714285714285715</v>
      </c>
      <c r="R300">
        <v>6902</v>
      </c>
      <c r="S300" t="s">
        <v>54</v>
      </c>
      <c r="T300" t="s">
        <v>60</v>
      </c>
      <c r="U300" t="s">
        <v>50</v>
      </c>
      <c r="V300">
        <v>8</v>
      </c>
    </row>
    <row r="301" spans="1:22" x14ac:dyDescent="0.2">
      <c r="A301">
        <v>15663438</v>
      </c>
      <c r="B301">
        <v>688</v>
      </c>
      <c r="C301" t="s">
        <v>14</v>
      </c>
      <c r="D301" t="s">
        <v>15</v>
      </c>
      <c r="E301">
        <v>36</v>
      </c>
      <c r="F301">
        <v>0</v>
      </c>
      <c r="G301" s="2">
        <v>89772.3</v>
      </c>
      <c r="H301">
        <v>1</v>
      </c>
      <c r="I301">
        <v>1</v>
      </c>
      <c r="J301">
        <v>0</v>
      </c>
      <c r="K301" s="1">
        <v>177383.67999999999</v>
      </c>
      <c r="L301">
        <v>1</v>
      </c>
      <c r="M301">
        <v>6</v>
      </c>
      <c r="N301">
        <v>1196</v>
      </c>
      <c r="O301">
        <v>8</v>
      </c>
      <c r="P301">
        <v>85</v>
      </c>
      <c r="Q301">
        <v>1</v>
      </c>
      <c r="R301">
        <v>7176</v>
      </c>
      <c r="S301" t="s">
        <v>55</v>
      </c>
      <c r="T301" t="s">
        <v>58</v>
      </c>
      <c r="U301" t="s">
        <v>50</v>
      </c>
      <c r="V301">
        <v>6</v>
      </c>
    </row>
    <row r="302" spans="1:22" x14ac:dyDescent="0.2">
      <c r="A302">
        <v>15692583</v>
      </c>
      <c r="B302">
        <v>678</v>
      </c>
      <c r="C302" t="s">
        <v>12</v>
      </c>
      <c r="D302" t="s">
        <v>13</v>
      </c>
      <c r="E302">
        <v>32</v>
      </c>
      <c r="F302">
        <v>5</v>
      </c>
      <c r="G302" s="2">
        <v>0</v>
      </c>
      <c r="H302">
        <v>2</v>
      </c>
      <c r="I302">
        <v>1</v>
      </c>
      <c r="J302">
        <v>0</v>
      </c>
      <c r="K302" s="1">
        <v>90284.47</v>
      </c>
      <c r="L302">
        <v>0</v>
      </c>
      <c r="M302">
        <v>28</v>
      </c>
      <c r="N302">
        <v>936</v>
      </c>
      <c r="O302">
        <v>1</v>
      </c>
      <c r="P302">
        <v>65</v>
      </c>
      <c r="Q302">
        <v>3.5714285714285712E-2</v>
      </c>
      <c r="R302">
        <v>26208</v>
      </c>
      <c r="S302" t="s">
        <v>55</v>
      </c>
      <c r="T302" t="s">
        <v>59</v>
      </c>
      <c r="U302" t="s">
        <v>50</v>
      </c>
      <c r="V302">
        <v>6</v>
      </c>
    </row>
    <row r="303" spans="1:22" x14ac:dyDescent="0.2">
      <c r="A303">
        <v>15591257</v>
      </c>
      <c r="B303">
        <v>796</v>
      </c>
      <c r="C303" t="s">
        <v>12</v>
      </c>
      <c r="D303" t="s">
        <v>15</v>
      </c>
      <c r="E303">
        <v>24</v>
      </c>
      <c r="F303">
        <v>8</v>
      </c>
      <c r="G303" s="2">
        <v>0</v>
      </c>
      <c r="H303">
        <v>2</v>
      </c>
      <c r="I303">
        <v>1</v>
      </c>
      <c r="J303">
        <v>0</v>
      </c>
      <c r="K303" s="1">
        <v>61349.37</v>
      </c>
      <c r="L303">
        <v>0</v>
      </c>
      <c r="M303">
        <v>24</v>
      </c>
      <c r="N303">
        <v>4771</v>
      </c>
      <c r="O303">
        <v>0</v>
      </c>
      <c r="P303">
        <v>144</v>
      </c>
      <c r="Q303">
        <v>0</v>
      </c>
      <c r="R303">
        <v>114504</v>
      </c>
      <c r="S303" t="s">
        <v>55</v>
      </c>
      <c r="T303" t="s">
        <v>60</v>
      </c>
      <c r="U303" t="s">
        <v>50</v>
      </c>
      <c r="V303">
        <v>6</v>
      </c>
    </row>
    <row r="304" spans="1:22" x14ac:dyDescent="0.2">
      <c r="A304">
        <v>15646513</v>
      </c>
      <c r="B304">
        <v>803</v>
      </c>
      <c r="C304" t="s">
        <v>12</v>
      </c>
      <c r="D304" t="s">
        <v>15</v>
      </c>
      <c r="E304">
        <v>42</v>
      </c>
      <c r="F304">
        <v>5</v>
      </c>
      <c r="G304" s="2">
        <v>0</v>
      </c>
      <c r="H304">
        <v>1</v>
      </c>
      <c r="I304">
        <v>1</v>
      </c>
      <c r="J304">
        <v>0</v>
      </c>
      <c r="K304" s="1">
        <v>196466.83</v>
      </c>
      <c r="L304">
        <v>1</v>
      </c>
      <c r="M304">
        <v>27</v>
      </c>
      <c r="N304">
        <v>781</v>
      </c>
      <c r="O304">
        <v>6</v>
      </c>
      <c r="P304">
        <v>36</v>
      </c>
      <c r="Q304">
        <v>0.22222222222222221</v>
      </c>
      <c r="R304">
        <v>21087</v>
      </c>
      <c r="S304" t="s">
        <v>54</v>
      </c>
      <c r="T304" t="s">
        <v>59</v>
      </c>
      <c r="U304" t="s">
        <v>51</v>
      </c>
      <c r="V304">
        <v>8</v>
      </c>
    </row>
    <row r="305" spans="1:22" x14ac:dyDescent="0.2">
      <c r="A305">
        <v>15696098</v>
      </c>
      <c r="B305">
        <v>498</v>
      </c>
      <c r="C305" t="s">
        <v>12</v>
      </c>
      <c r="D305" t="s">
        <v>13</v>
      </c>
      <c r="E305">
        <v>31</v>
      </c>
      <c r="F305">
        <v>10</v>
      </c>
      <c r="G305" s="2">
        <v>0</v>
      </c>
      <c r="H305">
        <v>2</v>
      </c>
      <c r="I305">
        <v>1</v>
      </c>
      <c r="J305">
        <v>0</v>
      </c>
      <c r="K305" s="1">
        <v>13892.57</v>
      </c>
      <c r="L305">
        <v>0</v>
      </c>
      <c r="M305">
        <v>2</v>
      </c>
      <c r="N305">
        <v>4553</v>
      </c>
      <c r="O305">
        <v>1</v>
      </c>
      <c r="P305">
        <v>63</v>
      </c>
      <c r="Q305">
        <v>0.5</v>
      </c>
      <c r="R305">
        <v>9106</v>
      </c>
      <c r="S305" t="s">
        <v>55</v>
      </c>
      <c r="T305" t="s">
        <v>61</v>
      </c>
      <c r="U305" t="s">
        <v>50</v>
      </c>
      <c r="V305">
        <v>6</v>
      </c>
    </row>
    <row r="306" spans="1:22" x14ac:dyDescent="0.2">
      <c r="A306">
        <v>15621687</v>
      </c>
      <c r="B306">
        <v>813</v>
      </c>
      <c r="C306" t="s">
        <v>12</v>
      </c>
      <c r="D306" t="s">
        <v>15</v>
      </c>
      <c r="E306">
        <v>34</v>
      </c>
      <c r="F306">
        <v>0</v>
      </c>
      <c r="G306" s="2">
        <v>0</v>
      </c>
      <c r="H306">
        <v>2</v>
      </c>
      <c r="I306">
        <v>1</v>
      </c>
      <c r="J306">
        <v>0</v>
      </c>
      <c r="K306" s="1">
        <v>43169.15</v>
      </c>
      <c r="L306">
        <v>0</v>
      </c>
      <c r="M306">
        <v>25</v>
      </c>
      <c r="N306">
        <v>2782</v>
      </c>
      <c r="O306">
        <v>4</v>
      </c>
      <c r="P306">
        <v>82</v>
      </c>
      <c r="Q306">
        <v>0.16</v>
      </c>
      <c r="R306">
        <v>69550</v>
      </c>
      <c r="S306" t="s">
        <v>55</v>
      </c>
      <c r="T306" t="s">
        <v>58</v>
      </c>
      <c r="U306" t="s">
        <v>50</v>
      </c>
      <c r="V306">
        <v>7</v>
      </c>
    </row>
    <row r="307" spans="1:22" x14ac:dyDescent="0.2">
      <c r="A307">
        <v>15689081</v>
      </c>
      <c r="B307">
        <v>692</v>
      </c>
      <c r="C307" t="s">
        <v>12</v>
      </c>
      <c r="D307" t="s">
        <v>15</v>
      </c>
      <c r="E307">
        <v>29</v>
      </c>
      <c r="F307">
        <v>4</v>
      </c>
      <c r="G307" s="2">
        <v>0</v>
      </c>
      <c r="H307">
        <v>1</v>
      </c>
      <c r="I307">
        <v>1</v>
      </c>
      <c r="J307">
        <v>0</v>
      </c>
      <c r="K307" s="1">
        <v>76755.990000000005</v>
      </c>
      <c r="L307">
        <v>1</v>
      </c>
      <c r="M307">
        <v>1</v>
      </c>
      <c r="N307">
        <v>2526</v>
      </c>
      <c r="O307">
        <v>7</v>
      </c>
      <c r="P307">
        <v>82</v>
      </c>
      <c r="Q307">
        <v>1</v>
      </c>
      <c r="R307">
        <v>2526</v>
      </c>
      <c r="S307" t="s">
        <v>54</v>
      </c>
      <c r="T307" t="s">
        <v>59</v>
      </c>
      <c r="U307" t="s">
        <v>50</v>
      </c>
      <c r="V307">
        <v>8</v>
      </c>
    </row>
    <row r="308" spans="1:22" x14ac:dyDescent="0.2">
      <c r="A308">
        <v>15604295</v>
      </c>
      <c r="B308">
        <v>543</v>
      </c>
      <c r="C308" t="s">
        <v>12</v>
      </c>
      <c r="D308" t="s">
        <v>15</v>
      </c>
      <c r="E308">
        <v>36</v>
      </c>
      <c r="F308">
        <v>6</v>
      </c>
      <c r="G308" s="2">
        <v>0</v>
      </c>
      <c r="H308">
        <v>2</v>
      </c>
      <c r="I308">
        <v>1</v>
      </c>
      <c r="J308">
        <v>0</v>
      </c>
      <c r="K308" s="1">
        <v>176728.28</v>
      </c>
      <c r="L308">
        <v>0</v>
      </c>
      <c r="M308">
        <v>22</v>
      </c>
      <c r="N308">
        <v>566</v>
      </c>
      <c r="O308">
        <v>9</v>
      </c>
      <c r="P308">
        <v>92</v>
      </c>
      <c r="Q308">
        <v>0.40909090909090912</v>
      </c>
      <c r="R308">
        <v>12452</v>
      </c>
      <c r="S308" t="s">
        <v>55</v>
      </c>
      <c r="T308" t="s">
        <v>60</v>
      </c>
      <c r="U308" t="s">
        <v>50</v>
      </c>
      <c r="V308">
        <v>6</v>
      </c>
    </row>
    <row r="309" spans="1:22" x14ac:dyDescent="0.2">
      <c r="A309">
        <v>15782219</v>
      </c>
      <c r="B309">
        <v>703</v>
      </c>
      <c r="C309" t="s">
        <v>14</v>
      </c>
      <c r="D309" t="s">
        <v>15</v>
      </c>
      <c r="E309">
        <v>29</v>
      </c>
      <c r="F309">
        <v>9</v>
      </c>
      <c r="G309" s="2">
        <v>0</v>
      </c>
      <c r="H309">
        <v>2</v>
      </c>
      <c r="I309">
        <v>1</v>
      </c>
      <c r="J309">
        <v>0</v>
      </c>
      <c r="K309" s="1">
        <v>50679.48</v>
      </c>
      <c r="L309">
        <v>0</v>
      </c>
      <c r="M309">
        <v>3</v>
      </c>
      <c r="N309">
        <v>767</v>
      </c>
      <c r="O309">
        <v>5</v>
      </c>
      <c r="P309">
        <v>138</v>
      </c>
      <c r="Q309">
        <v>1</v>
      </c>
      <c r="R309">
        <v>2301</v>
      </c>
      <c r="S309" t="s">
        <v>54</v>
      </c>
      <c r="T309" t="s">
        <v>61</v>
      </c>
      <c r="U309" t="s">
        <v>50</v>
      </c>
      <c r="V309">
        <v>6</v>
      </c>
    </row>
    <row r="310" spans="1:22" x14ac:dyDescent="0.2">
      <c r="A310">
        <v>15746410</v>
      </c>
      <c r="B310">
        <v>432</v>
      </c>
      <c r="C310" t="s">
        <v>14</v>
      </c>
      <c r="D310" t="s">
        <v>15</v>
      </c>
      <c r="E310">
        <v>38</v>
      </c>
      <c r="F310">
        <v>7</v>
      </c>
      <c r="G310" s="2">
        <v>0</v>
      </c>
      <c r="H310">
        <v>2</v>
      </c>
      <c r="I310">
        <v>1</v>
      </c>
      <c r="J310">
        <v>0</v>
      </c>
      <c r="K310" s="1">
        <v>150580.88</v>
      </c>
      <c r="L310">
        <v>0</v>
      </c>
      <c r="M310">
        <v>16</v>
      </c>
      <c r="N310">
        <v>1849</v>
      </c>
      <c r="O310">
        <v>6</v>
      </c>
      <c r="P310">
        <v>100</v>
      </c>
      <c r="Q310">
        <v>0.375</v>
      </c>
      <c r="R310">
        <v>29584</v>
      </c>
      <c r="S310" t="s">
        <v>56</v>
      </c>
      <c r="T310" t="s">
        <v>60</v>
      </c>
      <c r="U310" t="s">
        <v>50</v>
      </c>
      <c r="V310">
        <v>6</v>
      </c>
    </row>
    <row r="311" spans="1:22" x14ac:dyDescent="0.2">
      <c r="A311">
        <v>15590476</v>
      </c>
      <c r="B311">
        <v>589</v>
      </c>
      <c r="C311" t="s">
        <v>12</v>
      </c>
      <c r="D311" t="s">
        <v>15</v>
      </c>
      <c r="E311">
        <v>28</v>
      </c>
      <c r="F311">
        <v>7</v>
      </c>
      <c r="G311" s="2">
        <v>0</v>
      </c>
      <c r="H311">
        <v>2</v>
      </c>
      <c r="I311">
        <v>1</v>
      </c>
      <c r="J311">
        <v>0</v>
      </c>
      <c r="K311" s="1">
        <v>151645.96</v>
      </c>
      <c r="L311">
        <v>0</v>
      </c>
      <c r="M311">
        <v>22</v>
      </c>
      <c r="N311">
        <v>2289</v>
      </c>
      <c r="O311">
        <v>8</v>
      </c>
      <c r="P311">
        <v>113</v>
      </c>
      <c r="Q311">
        <v>0.36363636363636365</v>
      </c>
      <c r="R311">
        <v>50358</v>
      </c>
      <c r="S311" t="s">
        <v>55</v>
      </c>
      <c r="T311" t="s">
        <v>60</v>
      </c>
      <c r="U311" t="s">
        <v>50</v>
      </c>
      <c r="V311">
        <v>6</v>
      </c>
    </row>
    <row r="312" spans="1:22" x14ac:dyDescent="0.2">
      <c r="A312">
        <v>15624293</v>
      </c>
      <c r="B312">
        <v>514</v>
      </c>
      <c r="C312" t="s">
        <v>12</v>
      </c>
      <c r="D312" t="s">
        <v>13</v>
      </c>
      <c r="E312">
        <v>46</v>
      </c>
      <c r="F312">
        <v>3</v>
      </c>
      <c r="G312" s="2">
        <v>106511.85</v>
      </c>
      <c r="H312">
        <v>1</v>
      </c>
      <c r="I312">
        <v>1</v>
      </c>
      <c r="J312">
        <v>0</v>
      </c>
      <c r="K312" s="1">
        <v>55072.32</v>
      </c>
      <c r="L312">
        <v>0</v>
      </c>
      <c r="M312">
        <v>20</v>
      </c>
      <c r="N312">
        <v>4208</v>
      </c>
      <c r="O312">
        <v>10</v>
      </c>
      <c r="P312">
        <v>50</v>
      </c>
      <c r="Q312">
        <v>0.5</v>
      </c>
      <c r="R312">
        <v>84160</v>
      </c>
      <c r="S312" t="s">
        <v>55</v>
      </c>
      <c r="T312" t="s">
        <v>59</v>
      </c>
      <c r="U312" t="s">
        <v>51</v>
      </c>
      <c r="V312">
        <v>6</v>
      </c>
    </row>
    <row r="313" spans="1:22" x14ac:dyDescent="0.2">
      <c r="A313">
        <v>15618182</v>
      </c>
      <c r="B313">
        <v>678</v>
      </c>
      <c r="C313" t="s">
        <v>12</v>
      </c>
      <c r="D313" t="s">
        <v>13</v>
      </c>
      <c r="E313">
        <v>38</v>
      </c>
      <c r="F313">
        <v>2</v>
      </c>
      <c r="G313" s="2">
        <v>0</v>
      </c>
      <c r="H313">
        <v>2</v>
      </c>
      <c r="I313">
        <v>0</v>
      </c>
      <c r="J313">
        <v>0</v>
      </c>
      <c r="K313" s="1">
        <v>115068.99</v>
      </c>
      <c r="L313">
        <v>0</v>
      </c>
      <c r="M313">
        <v>5</v>
      </c>
      <c r="N313">
        <v>3495</v>
      </c>
      <c r="O313">
        <v>0</v>
      </c>
      <c r="P313">
        <v>88</v>
      </c>
      <c r="Q313">
        <v>0</v>
      </c>
      <c r="R313">
        <v>17475</v>
      </c>
      <c r="S313" t="s">
        <v>55</v>
      </c>
      <c r="T313" t="s">
        <v>58</v>
      </c>
      <c r="U313" t="s">
        <v>50</v>
      </c>
      <c r="V313">
        <v>7</v>
      </c>
    </row>
    <row r="314" spans="1:22" x14ac:dyDescent="0.2">
      <c r="A314">
        <v>15660316</v>
      </c>
      <c r="B314">
        <v>420</v>
      </c>
      <c r="C314" t="s">
        <v>16</v>
      </c>
      <c r="D314" t="s">
        <v>13</v>
      </c>
      <c r="E314">
        <v>34</v>
      </c>
      <c r="F314">
        <v>1</v>
      </c>
      <c r="G314" s="2">
        <v>135549.9</v>
      </c>
      <c r="H314">
        <v>1</v>
      </c>
      <c r="I314">
        <v>0</v>
      </c>
      <c r="J314">
        <v>0</v>
      </c>
      <c r="K314" s="1">
        <v>149471.13</v>
      </c>
      <c r="L314">
        <v>1</v>
      </c>
      <c r="M314">
        <v>28</v>
      </c>
      <c r="N314">
        <v>3484</v>
      </c>
      <c r="O314">
        <v>2</v>
      </c>
      <c r="P314">
        <v>29</v>
      </c>
      <c r="Q314">
        <v>7.1428571428571425E-2</v>
      </c>
      <c r="R314">
        <v>97552</v>
      </c>
      <c r="S314" t="s">
        <v>56</v>
      </c>
      <c r="T314" t="s">
        <v>58</v>
      </c>
      <c r="U314" t="s">
        <v>52</v>
      </c>
      <c r="V314">
        <v>6</v>
      </c>
    </row>
    <row r="315" spans="1:22" x14ac:dyDescent="0.2">
      <c r="A315">
        <v>15616330</v>
      </c>
      <c r="B315">
        <v>595</v>
      </c>
      <c r="C315" t="s">
        <v>12</v>
      </c>
      <c r="D315" t="s">
        <v>15</v>
      </c>
      <c r="E315">
        <v>31</v>
      </c>
      <c r="F315">
        <v>4</v>
      </c>
      <c r="G315" s="2">
        <v>0</v>
      </c>
      <c r="H315">
        <v>2</v>
      </c>
      <c r="I315">
        <v>1</v>
      </c>
      <c r="J315">
        <v>0</v>
      </c>
      <c r="K315" s="1">
        <v>189995.86</v>
      </c>
      <c r="L315">
        <v>0</v>
      </c>
      <c r="M315">
        <v>20</v>
      </c>
      <c r="N315">
        <v>4804</v>
      </c>
      <c r="O315">
        <v>3</v>
      </c>
      <c r="P315">
        <v>155</v>
      </c>
      <c r="Q315">
        <v>0.15</v>
      </c>
      <c r="R315">
        <v>96080</v>
      </c>
      <c r="S315" t="s">
        <v>55</v>
      </c>
      <c r="T315" t="s">
        <v>59</v>
      </c>
      <c r="U315" t="s">
        <v>50</v>
      </c>
      <c r="V315">
        <v>6</v>
      </c>
    </row>
    <row r="316" spans="1:22" x14ac:dyDescent="0.2">
      <c r="A316">
        <v>15626147</v>
      </c>
      <c r="B316">
        <v>608</v>
      </c>
      <c r="C316" t="s">
        <v>12</v>
      </c>
      <c r="D316" t="s">
        <v>13</v>
      </c>
      <c r="E316">
        <v>62</v>
      </c>
      <c r="F316">
        <v>8</v>
      </c>
      <c r="G316" s="2">
        <v>144976.5</v>
      </c>
      <c r="H316">
        <v>1</v>
      </c>
      <c r="I316">
        <v>0</v>
      </c>
      <c r="J316">
        <v>0</v>
      </c>
      <c r="K316" s="1">
        <v>175836.03</v>
      </c>
      <c r="L316">
        <v>1</v>
      </c>
      <c r="M316">
        <v>18</v>
      </c>
      <c r="N316">
        <v>3817</v>
      </c>
      <c r="O316">
        <v>6</v>
      </c>
      <c r="P316">
        <v>22</v>
      </c>
      <c r="Q316">
        <v>0.33333333333333331</v>
      </c>
      <c r="R316">
        <v>68706</v>
      </c>
      <c r="S316" t="s">
        <v>56</v>
      </c>
      <c r="T316" t="s">
        <v>60</v>
      </c>
      <c r="U316" t="s">
        <v>52</v>
      </c>
      <c r="V316">
        <v>6</v>
      </c>
    </row>
    <row r="317" spans="1:22" x14ac:dyDescent="0.2">
      <c r="A317">
        <v>15672704</v>
      </c>
      <c r="B317">
        <v>809</v>
      </c>
      <c r="C317" t="s">
        <v>12</v>
      </c>
      <c r="D317" t="s">
        <v>13</v>
      </c>
      <c r="E317">
        <v>24</v>
      </c>
      <c r="F317">
        <v>4</v>
      </c>
      <c r="G317" s="2">
        <v>0</v>
      </c>
      <c r="H317">
        <v>2</v>
      </c>
      <c r="I317">
        <v>1</v>
      </c>
      <c r="J317">
        <v>0</v>
      </c>
      <c r="K317" s="1">
        <v>193518.76</v>
      </c>
      <c r="L317">
        <v>0</v>
      </c>
      <c r="M317">
        <v>29</v>
      </c>
      <c r="N317">
        <v>3130</v>
      </c>
      <c r="O317">
        <v>4</v>
      </c>
      <c r="P317">
        <v>16</v>
      </c>
      <c r="Q317">
        <v>0.13793103448275862</v>
      </c>
      <c r="R317">
        <v>90770</v>
      </c>
      <c r="S317" t="s">
        <v>55</v>
      </c>
      <c r="T317" t="s">
        <v>59</v>
      </c>
      <c r="U317" t="s">
        <v>52</v>
      </c>
      <c r="V317">
        <v>6</v>
      </c>
    </row>
    <row r="318" spans="1:22" x14ac:dyDescent="0.2">
      <c r="A318">
        <v>15627305</v>
      </c>
      <c r="B318">
        <v>606</v>
      </c>
      <c r="C318" t="s">
        <v>14</v>
      </c>
      <c r="D318" t="s">
        <v>15</v>
      </c>
      <c r="E318">
        <v>35</v>
      </c>
      <c r="F318">
        <v>7</v>
      </c>
      <c r="G318" s="2">
        <v>0</v>
      </c>
      <c r="H318">
        <v>1</v>
      </c>
      <c r="I318">
        <v>1</v>
      </c>
      <c r="J318">
        <v>0</v>
      </c>
      <c r="K318" s="1">
        <v>106837.06</v>
      </c>
      <c r="L318">
        <v>1</v>
      </c>
      <c r="M318">
        <v>26</v>
      </c>
      <c r="N318">
        <v>2375</v>
      </c>
      <c r="O318">
        <v>3</v>
      </c>
      <c r="P318">
        <v>154</v>
      </c>
      <c r="Q318">
        <v>0.11538461538461539</v>
      </c>
      <c r="R318">
        <v>61750</v>
      </c>
      <c r="S318" t="s">
        <v>56</v>
      </c>
      <c r="T318" t="s">
        <v>60</v>
      </c>
      <c r="U318" t="s">
        <v>50</v>
      </c>
      <c r="V318">
        <v>8</v>
      </c>
    </row>
    <row r="319" spans="1:22" x14ac:dyDescent="0.2">
      <c r="A319">
        <v>15750258</v>
      </c>
      <c r="B319">
        <v>675</v>
      </c>
      <c r="C319" t="s">
        <v>12</v>
      </c>
      <c r="D319" t="s">
        <v>13</v>
      </c>
      <c r="E319">
        <v>32</v>
      </c>
      <c r="F319">
        <v>2</v>
      </c>
      <c r="G319" s="2">
        <v>155663.31</v>
      </c>
      <c r="H319">
        <v>1</v>
      </c>
      <c r="I319">
        <v>1</v>
      </c>
      <c r="J319">
        <v>0</v>
      </c>
      <c r="K319" s="1">
        <v>97658.66</v>
      </c>
      <c r="L319">
        <v>0</v>
      </c>
      <c r="M319">
        <v>16</v>
      </c>
      <c r="N319">
        <v>3949</v>
      </c>
      <c r="O319">
        <v>7</v>
      </c>
      <c r="P319">
        <v>64</v>
      </c>
      <c r="Q319">
        <v>0.4375</v>
      </c>
      <c r="R319">
        <v>63184</v>
      </c>
      <c r="S319" t="s">
        <v>55</v>
      </c>
      <c r="T319" t="s">
        <v>58</v>
      </c>
      <c r="U319" t="s">
        <v>50</v>
      </c>
      <c r="V319">
        <v>6</v>
      </c>
    </row>
    <row r="320" spans="1:22" x14ac:dyDescent="0.2">
      <c r="A320">
        <v>15732660</v>
      </c>
      <c r="B320">
        <v>769</v>
      </c>
      <c r="C320" t="s">
        <v>12</v>
      </c>
      <c r="D320" t="s">
        <v>13</v>
      </c>
      <c r="E320">
        <v>27</v>
      </c>
      <c r="F320">
        <v>2</v>
      </c>
      <c r="G320" s="2">
        <v>0</v>
      </c>
      <c r="H320">
        <v>1</v>
      </c>
      <c r="I320">
        <v>1</v>
      </c>
      <c r="J320">
        <v>1</v>
      </c>
      <c r="K320" s="1">
        <v>57876.05</v>
      </c>
      <c r="L320">
        <v>0</v>
      </c>
      <c r="M320">
        <v>26</v>
      </c>
      <c r="N320">
        <v>1542</v>
      </c>
      <c r="O320">
        <v>5</v>
      </c>
      <c r="P320">
        <v>42</v>
      </c>
      <c r="Q320">
        <v>0.19230769230769232</v>
      </c>
      <c r="R320">
        <v>40092</v>
      </c>
      <c r="S320" t="s">
        <v>55</v>
      </c>
      <c r="T320" t="s">
        <v>58</v>
      </c>
      <c r="U320" t="s">
        <v>51</v>
      </c>
      <c r="V320">
        <v>6</v>
      </c>
    </row>
    <row r="321" spans="1:22" x14ac:dyDescent="0.2">
      <c r="A321">
        <v>15645269</v>
      </c>
      <c r="B321">
        <v>583</v>
      </c>
      <c r="C321" t="s">
        <v>12</v>
      </c>
      <c r="D321" t="s">
        <v>13</v>
      </c>
      <c r="E321">
        <v>42</v>
      </c>
      <c r="F321">
        <v>4</v>
      </c>
      <c r="G321" s="2">
        <v>0</v>
      </c>
      <c r="H321">
        <v>2</v>
      </c>
      <c r="I321">
        <v>1</v>
      </c>
      <c r="J321">
        <v>0</v>
      </c>
      <c r="K321" s="1">
        <v>17439.66</v>
      </c>
      <c r="L321">
        <v>0</v>
      </c>
      <c r="M321">
        <v>11</v>
      </c>
      <c r="N321">
        <v>655</v>
      </c>
      <c r="O321">
        <v>6</v>
      </c>
      <c r="P321">
        <v>15</v>
      </c>
      <c r="Q321">
        <v>0.54545454545454541</v>
      </c>
      <c r="R321">
        <v>7205</v>
      </c>
      <c r="S321" t="s">
        <v>55</v>
      </c>
      <c r="T321" t="s">
        <v>59</v>
      </c>
      <c r="U321" t="s">
        <v>52</v>
      </c>
      <c r="V321">
        <v>6</v>
      </c>
    </row>
    <row r="322" spans="1:22" x14ac:dyDescent="0.2">
      <c r="A322">
        <v>15763625</v>
      </c>
      <c r="B322">
        <v>793</v>
      </c>
      <c r="C322" t="s">
        <v>14</v>
      </c>
      <c r="D322" t="s">
        <v>15</v>
      </c>
      <c r="E322">
        <v>41</v>
      </c>
      <c r="F322">
        <v>9</v>
      </c>
      <c r="G322" s="2">
        <v>0</v>
      </c>
      <c r="H322">
        <v>2</v>
      </c>
      <c r="I322">
        <v>1</v>
      </c>
      <c r="J322">
        <v>0</v>
      </c>
      <c r="K322" s="1">
        <v>152153.74</v>
      </c>
      <c r="L322">
        <v>0</v>
      </c>
      <c r="M322">
        <v>9</v>
      </c>
      <c r="N322">
        <v>1091</v>
      </c>
      <c r="O322">
        <v>0</v>
      </c>
      <c r="P322">
        <v>57</v>
      </c>
      <c r="Q322">
        <v>0</v>
      </c>
      <c r="R322">
        <v>9819</v>
      </c>
      <c r="S322" t="s">
        <v>54</v>
      </c>
      <c r="T322" t="s">
        <v>61</v>
      </c>
      <c r="U322" t="s">
        <v>51</v>
      </c>
      <c r="V322">
        <v>6</v>
      </c>
    </row>
    <row r="323" spans="1:22" x14ac:dyDescent="0.2">
      <c r="A323">
        <v>15601688</v>
      </c>
      <c r="B323">
        <v>546</v>
      </c>
      <c r="C323" t="s">
        <v>12</v>
      </c>
      <c r="D323" t="s">
        <v>15</v>
      </c>
      <c r="E323">
        <v>28</v>
      </c>
      <c r="F323">
        <v>8</v>
      </c>
      <c r="G323" s="2">
        <v>0</v>
      </c>
      <c r="H323">
        <v>1</v>
      </c>
      <c r="I323">
        <v>1</v>
      </c>
      <c r="J323">
        <v>0</v>
      </c>
      <c r="K323" s="1">
        <v>159254.29</v>
      </c>
      <c r="L323">
        <v>0</v>
      </c>
      <c r="M323">
        <v>15</v>
      </c>
      <c r="N323">
        <v>1599</v>
      </c>
      <c r="O323">
        <v>8</v>
      </c>
      <c r="P323">
        <v>105</v>
      </c>
      <c r="Q323">
        <v>0.53333333333333333</v>
      </c>
      <c r="R323">
        <v>23985</v>
      </c>
      <c r="S323" t="s">
        <v>55</v>
      </c>
      <c r="T323" t="s">
        <v>60</v>
      </c>
      <c r="U323" t="s">
        <v>50</v>
      </c>
      <c r="V323">
        <v>8</v>
      </c>
    </row>
    <row r="324" spans="1:22" x14ac:dyDescent="0.2">
      <c r="A324">
        <v>15773906</v>
      </c>
      <c r="B324">
        <v>655</v>
      </c>
      <c r="C324" t="s">
        <v>12</v>
      </c>
      <c r="D324" t="s">
        <v>15</v>
      </c>
      <c r="E324">
        <v>38</v>
      </c>
      <c r="F324">
        <v>4</v>
      </c>
      <c r="G324" s="2">
        <v>0</v>
      </c>
      <c r="H324">
        <v>2</v>
      </c>
      <c r="I324">
        <v>0</v>
      </c>
      <c r="J324">
        <v>0</v>
      </c>
      <c r="K324" s="1">
        <v>110527.71</v>
      </c>
      <c r="L324">
        <v>0</v>
      </c>
      <c r="M324">
        <v>19</v>
      </c>
      <c r="N324">
        <v>839</v>
      </c>
      <c r="O324">
        <v>5</v>
      </c>
      <c r="P324">
        <v>152</v>
      </c>
      <c r="Q324">
        <v>0.26315789473684209</v>
      </c>
      <c r="R324">
        <v>15941</v>
      </c>
      <c r="S324" t="s">
        <v>56</v>
      </c>
      <c r="T324" t="s">
        <v>59</v>
      </c>
      <c r="U324" t="s">
        <v>50</v>
      </c>
      <c r="V324">
        <v>6</v>
      </c>
    </row>
    <row r="325" spans="1:22" x14ac:dyDescent="0.2">
      <c r="A325">
        <v>15690664</v>
      </c>
      <c r="B325">
        <v>729</v>
      </c>
      <c r="C325" t="s">
        <v>14</v>
      </c>
      <c r="D325" t="s">
        <v>15</v>
      </c>
      <c r="E325">
        <v>37</v>
      </c>
      <c r="F325">
        <v>10</v>
      </c>
      <c r="G325" s="2">
        <v>0</v>
      </c>
      <c r="H325">
        <v>2</v>
      </c>
      <c r="I325">
        <v>1</v>
      </c>
      <c r="J325">
        <v>0</v>
      </c>
      <c r="K325" s="1">
        <v>100862.54</v>
      </c>
      <c r="L325">
        <v>0</v>
      </c>
      <c r="M325">
        <v>14</v>
      </c>
      <c r="N325">
        <v>4698</v>
      </c>
      <c r="O325">
        <v>3</v>
      </c>
      <c r="P325">
        <v>17</v>
      </c>
      <c r="Q325">
        <v>0.21428571428571427</v>
      </c>
      <c r="R325">
        <v>65772</v>
      </c>
      <c r="S325" t="s">
        <v>55</v>
      </c>
      <c r="T325" t="s">
        <v>61</v>
      </c>
      <c r="U325" t="s">
        <v>52</v>
      </c>
      <c r="V325">
        <v>6</v>
      </c>
    </row>
    <row r="326" spans="1:22" x14ac:dyDescent="0.2">
      <c r="A326">
        <v>15719348</v>
      </c>
      <c r="B326">
        <v>513</v>
      </c>
      <c r="C326" t="s">
        <v>12</v>
      </c>
      <c r="D326" t="s">
        <v>15</v>
      </c>
      <c r="E326">
        <v>35</v>
      </c>
      <c r="F326">
        <v>8</v>
      </c>
      <c r="G326" s="2">
        <v>0</v>
      </c>
      <c r="H326">
        <v>1</v>
      </c>
      <c r="I326">
        <v>1</v>
      </c>
      <c r="J326">
        <v>0</v>
      </c>
      <c r="K326" s="1">
        <v>76640.289999999994</v>
      </c>
      <c r="L326">
        <v>1</v>
      </c>
      <c r="M326">
        <v>8</v>
      </c>
      <c r="N326">
        <v>2402</v>
      </c>
      <c r="O326">
        <v>7</v>
      </c>
      <c r="P326">
        <v>161</v>
      </c>
      <c r="Q326">
        <v>0.875</v>
      </c>
      <c r="R326">
        <v>19216</v>
      </c>
      <c r="S326" t="s">
        <v>55</v>
      </c>
      <c r="T326" t="s">
        <v>60</v>
      </c>
      <c r="U326" t="s">
        <v>50</v>
      </c>
      <c r="V326">
        <v>8</v>
      </c>
    </row>
    <row r="327" spans="1:22" x14ac:dyDescent="0.2">
      <c r="A327">
        <v>15752731</v>
      </c>
      <c r="B327">
        <v>615</v>
      </c>
      <c r="C327" t="s">
        <v>12</v>
      </c>
      <c r="D327" t="s">
        <v>13</v>
      </c>
      <c r="E327">
        <v>30</v>
      </c>
      <c r="F327">
        <v>9</v>
      </c>
      <c r="G327" s="2">
        <v>0</v>
      </c>
      <c r="H327">
        <v>1</v>
      </c>
      <c r="I327">
        <v>1</v>
      </c>
      <c r="J327">
        <v>0</v>
      </c>
      <c r="K327" s="1">
        <v>87347.82</v>
      </c>
      <c r="L327">
        <v>0</v>
      </c>
      <c r="M327">
        <v>21</v>
      </c>
      <c r="N327">
        <v>2985</v>
      </c>
      <c r="O327">
        <v>0</v>
      </c>
      <c r="P327">
        <v>99</v>
      </c>
      <c r="Q327">
        <v>0</v>
      </c>
      <c r="R327">
        <v>62685</v>
      </c>
      <c r="S327" t="s">
        <v>56</v>
      </c>
      <c r="T327" t="s">
        <v>61</v>
      </c>
      <c r="U327" t="s">
        <v>50</v>
      </c>
      <c r="V327">
        <v>8</v>
      </c>
    </row>
    <row r="328" spans="1:22" x14ac:dyDescent="0.2">
      <c r="A328">
        <v>15710456</v>
      </c>
      <c r="B328">
        <v>607</v>
      </c>
      <c r="C328" t="s">
        <v>12</v>
      </c>
      <c r="D328" t="s">
        <v>13</v>
      </c>
      <c r="E328">
        <v>27</v>
      </c>
      <c r="F328">
        <v>2</v>
      </c>
      <c r="G328" s="2">
        <v>0</v>
      </c>
      <c r="H328">
        <v>2</v>
      </c>
      <c r="I328">
        <v>1</v>
      </c>
      <c r="J328">
        <v>0</v>
      </c>
      <c r="K328" s="1">
        <v>63495.86</v>
      </c>
      <c r="L328">
        <v>0</v>
      </c>
      <c r="M328">
        <v>21</v>
      </c>
      <c r="N328">
        <v>857</v>
      </c>
      <c r="O328">
        <v>3</v>
      </c>
      <c r="P328">
        <v>164</v>
      </c>
      <c r="Q328">
        <v>0.14285714285714285</v>
      </c>
      <c r="R328">
        <v>17997</v>
      </c>
      <c r="S328" t="s">
        <v>55</v>
      </c>
      <c r="T328" t="s">
        <v>58</v>
      </c>
      <c r="U328" t="s">
        <v>50</v>
      </c>
      <c r="V328">
        <v>7</v>
      </c>
    </row>
    <row r="329" spans="1:22" x14ac:dyDescent="0.2">
      <c r="A329">
        <v>15640454</v>
      </c>
      <c r="B329">
        <v>693</v>
      </c>
      <c r="C329" t="s">
        <v>16</v>
      </c>
      <c r="D329" t="s">
        <v>15</v>
      </c>
      <c r="E329">
        <v>40</v>
      </c>
      <c r="F329">
        <v>0</v>
      </c>
      <c r="G329" s="2">
        <v>120711.73</v>
      </c>
      <c r="H329">
        <v>1</v>
      </c>
      <c r="I329">
        <v>0</v>
      </c>
      <c r="J329">
        <v>0</v>
      </c>
      <c r="K329" s="1">
        <v>27345.18</v>
      </c>
      <c r="L329">
        <v>1</v>
      </c>
      <c r="M329">
        <v>2</v>
      </c>
      <c r="N329">
        <v>4303</v>
      </c>
      <c r="O329">
        <v>5</v>
      </c>
      <c r="P329">
        <v>126</v>
      </c>
      <c r="Q329">
        <v>1</v>
      </c>
      <c r="R329">
        <v>8606</v>
      </c>
      <c r="S329" t="s">
        <v>55</v>
      </c>
      <c r="T329" t="s">
        <v>58</v>
      </c>
      <c r="U329" t="s">
        <v>50</v>
      </c>
      <c r="V329">
        <v>6</v>
      </c>
    </row>
    <row r="330" spans="1:22" x14ac:dyDescent="0.2">
      <c r="A330">
        <v>15721292</v>
      </c>
      <c r="B330">
        <v>719</v>
      </c>
      <c r="C330" t="s">
        <v>14</v>
      </c>
      <c r="D330" t="s">
        <v>15</v>
      </c>
      <c r="E330">
        <v>39</v>
      </c>
      <c r="F330">
        <v>5</v>
      </c>
      <c r="G330" s="2">
        <v>0</v>
      </c>
      <c r="H330">
        <v>2</v>
      </c>
      <c r="I330">
        <v>1</v>
      </c>
      <c r="J330">
        <v>0</v>
      </c>
      <c r="K330" s="1">
        <v>145759.70000000001</v>
      </c>
      <c r="L330">
        <v>0</v>
      </c>
      <c r="M330">
        <v>5</v>
      </c>
      <c r="N330">
        <v>4560</v>
      </c>
      <c r="O330">
        <v>3</v>
      </c>
      <c r="P330">
        <v>167</v>
      </c>
      <c r="Q330">
        <v>0.6</v>
      </c>
      <c r="R330">
        <v>22800</v>
      </c>
      <c r="S330" t="s">
        <v>56</v>
      </c>
      <c r="T330" t="s">
        <v>59</v>
      </c>
      <c r="U330" t="s">
        <v>50</v>
      </c>
      <c r="V330">
        <v>6</v>
      </c>
    </row>
    <row r="331" spans="1:22" x14ac:dyDescent="0.2">
      <c r="A331">
        <v>15604217</v>
      </c>
      <c r="B331">
        <v>726</v>
      </c>
      <c r="C331" t="s">
        <v>12</v>
      </c>
      <c r="D331" t="s">
        <v>15</v>
      </c>
      <c r="E331">
        <v>34</v>
      </c>
      <c r="F331">
        <v>9</v>
      </c>
      <c r="G331" s="2">
        <v>0</v>
      </c>
      <c r="H331">
        <v>2</v>
      </c>
      <c r="I331">
        <v>0</v>
      </c>
      <c r="J331">
        <v>0</v>
      </c>
      <c r="K331" s="1">
        <v>14121.61</v>
      </c>
      <c r="L331">
        <v>0</v>
      </c>
      <c r="M331">
        <v>16</v>
      </c>
      <c r="N331">
        <v>4180</v>
      </c>
      <c r="O331">
        <v>5</v>
      </c>
      <c r="P331">
        <v>95</v>
      </c>
      <c r="Q331">
        <v>0.3125</v>
      </c>
      <c r="R331">
        <v>66880</v>
      </c>
      <c r="S331" t="s">
        <v>55</v>
      </c>
      <c r="T331" t="s">
        <v>61</v>
      </c>
      <c r="U331" t="s">
        <v>50</v>
      </c>
      <c r="V331">
        <v>6</v>
      </c>
    </row>
    <row r="332" spans="1:22" x14ac:dyDescent="0.2">
      <c r="A332">
        <v>15651369</v>
      </c>
      <c r="B332">
        <v>626</v>
      </c>
      <c r="C332" t="s">
        <v>12</v>
      </c>
      <c r="D332" t="s">
        <v>15</v>
      </c>
      <c r="E332">
        <v>21</v>
      </c>
      <c r="F332">
        <v>1</v>
      </c>
      <c r="G332" s="2">
        <v>0</v>
      </c>
      <c r="H332">
        <v>2</v>
      </c>
      <c r="I332">
        <v>1</v>
      </c>
      <c r="J332">
        <v>0</v>
      </c>
      <c r="K332" s="1">
        <v>66232.23</v>
      </c>
      <c r="L332">
        <v>0</v>
      </c>
      <c r="M332">
        <v>30</v>
      </c>
      <c r="N332">
        <v>2832</v>
      </c>
      <c r="O332">
        <v>1</v>
      </c>
      <c r="P332">
        <v>96</v>
      </c>
      <c r="Q332">
        <v>3.3333333333333333E-2</v>
      </c>
      <c r="R332">
        <v>84960</v>
      </c>
      <c r="S332" t="s">
        <v>55</v>
      </c>
      <c r="T332" t="s">
        <v>58</v>
      </c>
      <c r="U332" t="s">
        <v>50</v>
      </c>
      <c r="V332">
        <v>7</v>
      </c>
    </row>
    <row r="333" spans="1:22" x14ac:dyDescent="0.2">
      <c r="A333">
        <v>15782454</v>
      </c>
      <c r="B333">
        <v>552</v>
      </c>
      <c r="C333" t="s">
        <v>12</v>
      </c>
      <c r="D333" t="s">
        <v>15</v>
      </c>
      <c r="E333">
        <v>49</v>
      </c>
      <c r="F333">
        <v>4</v>
      </c>
      <c r="G333" s="2">
        <v>0</v>
      </c>
      <c r="H333">
        <v>1</v>
      </c>
      <c r="I333">
        <v>1</v>
      </c>
      <c r="J333">
        <v>1</v>
      </c>
      <c r="K333" s="1">
        <v>190296.76</v>
      </c>
      <c r="L333">
        <v>1</v>
      </c>
      <c r="M333">
        <v>2</v>
      </c>
      <c r="N333">
        <v>449</v>
      </c>
      <c r="O333">
        <v>0</v>
      </c>
      <c r="P333">
        <v>17</v>
      </c>
      <c r="Q333">
        <v>0</v>
      </c>
      <c r="R333">
        <v>898</v>
      </c>
      <c r="S333" t="s">
        <v>54</v>
      </c>
      <c r="T333" t="s">
        <v>59</v>
      </c>
      <c r="U333" t="s">
        <v>52</v>
      </c>
      <c r="V333">
        <v>6</v>
      </c>
    </row>
    <row r="334" spans="1:22" x14ac:dyDescent="0.2">
      <c r="A334">
        <v>15755649</v>
      </c>
      <c r="B334">
        <v>584</v>
      </c>
      <c r="C334" t="s">
        <v>16</v>
      </c>
      <c r="D334" t="s">
        <v>15</v>
      </c>
      <c r="E334">
        <v>47</v>
      </c>
      <c r="F334">
        <v>7</v>
      </c>
      <c r="G334" s="2">
        <v>130538.77</v>
      </c>
      <c r="H334">
        <v>1</v>
      </c>
      <c r="I334">
        <v>1</v>
      </c>
      <c r="J334">
        <v>0</v>
      </c>
      <c r="K334" s="1">
        <v>92915.839999999997</v>
      </c>
      <c r="L334">
        <v>0</v>
      </c>
      <c r="M334">
        <v>7</v>
      </c>
      <c r="N334">
        <v>664</v>
      </c>
      <c r="O334">
        <v>8</v>
      </c>
      <c r="P334">
        <v>11</v>
      </c>
      <c r="Q334">
        <v>1</v>
      </c>
      <c r="R334">
        <v>4648</v>
      </c>
      <c r="S334" t="s">
        <v>56</v>
      </c>
      <c r="T334" t="s">
        <v>60</v>
      </c>
      <c r="U334" t="s">
        <v>52</v>
      </c>
      <c r="V334">
        <v>6</v>
      </c>
    </row>
    <row r="335" spans="1:22" x14ac:dyDescent="0.2">
      <c r="A335">
        <v>15573769</v>
      </c>
      <c r="B335">
        <v>764</v>
      </c>
      <c r="C335" t="s">
        <v>12</v>
      </c>
      <c r="D335" t="s">
        <v>13</v>
      </c>
      <c r="E335">
        <v>24</v>
      </c>
      <c r="F335">
        <v>7</v>
      </c>
      <c r="G335" s="2">
        <v>0</v>
      </c>
      <c r="H335">
        <v>2</v>
      </c>
      <c r="I335">
        <v>1</v>
      </c>
      <c r="J335">
        <v>0</v>
      </c>
      <c r="K335" s="1">
        <v>186105.99</v>
      </c>
      <c r="L335">
        <v>0</v>
      </c>
      <c r="M335">
        <v>14</v>
      </c>
      <c r="N335">
        <v>3524</v>
      </c>
      <c r="O335">
        <v>8</v>
      </c>
      <c r="P335">
        <v>36</v>
      </c>
      <c r="Q335">
        <v>0.5714285714285714</v>
      </c>
      <c r="R335">
        <v>49336</v>
      </c>
      <c r="S335" t="s">
        <v>55</v>
      </c>
      <c r="T335" t="s">
        <v>60</v>
      </c>
      <c r="U335" t="s">
        <v>51</v>
      </c>
      <c r="V335">
        <v>6</v>
      </c>
    </row>
    <row r="336" spans="1:22" x14ac:dyDescent="0.2">
      <c r="A336">
        <v>15578866</v>
      </c>
      <c r="B336">
        <v>676</v>
      </c>
      <c r="C336" t="s">
        <v>12</v>
      </c>
      <c r="D336" t="s">
        <v>13</v>
      </c>
      <c r="E336">
        <v>43</v>
      </c>
      <c r="F336">
        <v>2</v>
      </c>
      <c r="G336" s="2">
        <v>0</v>
      </c>
      <c r="H336">
        <v>1</v>
      </c>
      <c r="I336">
        <v>1</v>
      </c>
      <c r="J336">
        <v>1</v>
      </c>
      <c r="K336" s="1">
        <v>55119.53</v>
      </c>
      <c r="L336">
        <v>0</v>
      </c>
      <c r="M336">
        <v>24</v>
      </c>
      <c r="N336">
        <v>3959</v>
      </c>
      <c r="O336">
        <v>2</v>
      </c>
      <c r="P336">
        <v>35</v>
      </c>
      <c r="Q336">
        <v>8.3333333333333329E-2</v>
      </c>
      <c r="R336">
        <v>95016</v>
      </c>
      <c r="S336" t="s">
        <v>55</v>
      </c>
      <c r="T336" t="s">
        <v>58</v>
      </c>
      <c r="U336" t="s">
        <v>51</v>
      </c>
      <c r="V336">
        <v>6</v>
      </c>
    </row>
    <row r="337" spans="1:22" x14ac:dyDescent="0.2">
      <c r="A337">
        <v>15813444</v>
      </c>
      <c r="B337">
        <v>590</v>
      </c>
      <c r="C337" t="s">
        <v>14</v>
      </c>
      <c r="D337" t="s">
        <v>13</v>
      </c>
      <c r="E337">
        <v>34</v>
      </c>
      <c r="F337">
        <v>6</v>
      </c>
      <c r="G337" s="2">
        <v>0</v>
      </c>
      <c r="H337">
        <v>2</v>
      </c>
      <c r="I337">
        <v>1</v>
      </c>
      <c r="J337">
        <v>0</v>
      </c>
      <c r="K337" s="1">
        <v>171021.44</v>
      </c>
      <c r="L337">
        <v>0</v>
      </c>
      <c r="M337">
        <v>24</v>
      </c>
      <c r="N337">
        <v>1025</v>
      </c>
      <c r="O337">
        <v>10</v>
      </c>
      <c r="P337">
        <v>59</v>
      </c>
      <c r="Q337">
        <v>0.41666666666666669</v>
      </c>
      <c r="R337">
        <v>24600</v>
      </c>
      <c r="S337" t="s">
        <v>55</v>
      </c>
      <c r="T337" t="s">
        <v>60</v>
      </c>
      <c r="U337" t="s">
        <v>51</v>
      </c>
      <c r="V337">
        <v>6</v>
      </c>
    </row>
    <row r="338" spans="1:22" x14ac:dyDescent="0.2">
      <c r="A338">
        <v>15651052</v>
      </c>
      <c r="B338">
        <v>399</v>
      </c>
      <c r="C338" t="s">
        <v>16</v>
      </c>
      <c r="D338" t="s">
        <v>15</v>
      </c>
      <c r="E338">
        <v>46</v>
      </c>
      <c r="F338">
        <v>2</v>
      </c>
      <c r="G338" s="2">
        <v>127655.22</v>
      </c>
      <c r="H338">
        <v>1</v>
      </c>
      <c r="I338">
        <v>1</v>
      </c>
      <c r="J338">
        <v>0</v>
      </c>
      <c r="K338" s="1">
        <v>139994.68</v>
      </c>
      <c r="L338">
        <v>1</v>
      </c>
      <c r="M338">
        <v>26</v>
      </c>
      <c r="N338">
        <v>4865</v>
      </c>
      <c r="O338">
        <v>9</v>
      </c>
      <c r="P338">
        <v>31</v>
      </c>
      <c r="Q338">
        <v>0.34615384615384615</v>
      </c>
      <c r="R338">
        <v>126490</v>
      </c>
      <c r="S338" t="s">
        <v>55</v>
      </c>
      <c r="T338" t="s">
        <v>58</v>
      </c>
      <c r="U338" t="s">
        <v>51</v>
      </c>
      <c r="V338">
        <v>7</v>
      </c>
    </row>
    <row r="339" spans="1:22" x14ac:dyDescent="0.2">
      <c r="A339">
        <v>15724334</v>
      </c>
      <c r="B339">
        <v>529</v>
      </c>
      <c r="C339" t="s">
        <v>12</v>
      </c>
      <c r="D339" t="s">
        <v>15</v>
      </c>
      <c r="E339">
        <v>22</v>
      </c>
      <c r="F339">
        <v>5</v>
      </c>
      <c r="G339" s="2">
        <v>0</v>
      </c>
      <c r="H339">
        <v>1</v>
      </c>
      <c r="I339">
        <v>1</v>
      </c>
      <c r="J339">
        <v>0</v>
      </c>
      <c r="K339" s="1">
        <v>151169.82999999999</v>
      </c>
      <c r="L339">
        <v>0</v>
      </c>
      <c r="M339">
        <v>19</v>
      </c>
      <c r="N339">
        <v>3541</v>
      </c>
      <c r="O339">
        <v>6</v>
      </c>
      <c r="P339">
        <v>56</v>
      </c>
      <c r="Q339">
        <v>0.31578947368421051</v>
      </c>
      <c r="R339">
        <v>67279</v>
      </c>
      <c r="S339" t="s">
        <v>56</v>
      </c>
      <c r="T339" t="s">
        <v>59</v>
      </c>
      <c r="U339" t="s">
        <v>51</v>
      </c>
      <c r="V339">
        <v>8</v>
      </c>
    </row>
    <row r="340" spans="1:22" x14ac:dyDescent="0.2">
      <c r="A340">
        <v>15599268</v>
      </c>
      <c r="B340">
        <v>584</v>
      </c>
      <c r="C340" t="s">
        <v>14</v>
      </c>
      <c r="D340" t="s">
        <v>15</v>
      </c>
      <c r="E340">
        <v>32</v>
      </c>
      <c r="F340">
        <v>5</v>
      </c>
      <c r="G340" s="2">
        <v>0</v>
      </c>
      <c r="H340">
        <v>2</v>
      </c>
      <c r="I340">
        <v>1</v>
      </c>
      <c r="J340">
        <v>0</v>
      </c>
      <c r="K340" s="1">
        <v>10956.82</v>
      </c>
      <c r="L340">
        <v>0</v>
      </c>
      <c r="M340">
        <v>23</v>
      </c>
      <c r="N340">
        <v>1322</v>
      </c>
      <c r="O340">
        <v>7</v>
      </c>
      <c r="P340">
        <v>51</v>
      </c>
      <c r="Q340">
        <v>0.30434782608695654</v>
      </c>
      <c r="R340">
        <v>30406</v>
      </c>
      <c r="S340" t="s">
        <v>55</v>
      </c>
      <c r="T340" t="s">
        <v>59</v>
      </c>
      <c r="U340" t="s">
        <v>51</v>
      </c>
      <c r="V340">
        <v>6</v>
      </c>
    </row>
    <row r="341" spans="1:22" x14ac:dyDescent="0.2">
      <c r="A341">
        <v>15715667</v>
      </c>
      <c r="B341">
        <v>850</v>
      </c>
      <c r="C341" t="s">
        <v>12</v>
      </c>
      <c r="D341" t="s">
        <v>13</v>
      </c>
      <c r="E341">
        <v>32</v>
      </c>
      <c r="F341">
        <v>7</v>
      </c>
      <c r="G341" s="2">
        <v>0</v>
      </c>
      <c r="H341">
        <v>2</v>
      </c>
      <c r="I341">
        <v>0</v>
      </c>
      <c r="J341">
        <v>0</v>
      </c>
      <c r="K341" s="1">
        <v>155227</v>
      </c>
      <c r="L341">
        <v>0</v>
      </c>
      <c r="M341">
        <v>21</v>
      </c>
      <c r="N341">
        <v>2970</v>
      </c>
      <c r="O341">
        <v>0</v>
      </c>
      <c r="P341">
        <v>37</v>
      </c>
      <c r="Q341">
        <v>0</v>
      </c>
      <c r="R341">
        <v>62370</v>
      </c>
      <c r="S341" t="s">
        <v>55</v>
      </c>
      <c r="T341" t="s">
        <v>60</v>
      </c>
      <c r="U341" t="s">
        <v>51</v>
      </c>
      <c r="V341">
        <v>6</v>
      </c>
    </row>
    <row r="342" spans="1:22" x14ac:dyDescent="0.2">
      <c r="A342">
        <v>15658969</v>
      </c>
      <c r="B342">
        <v>711</v>
      </c>
      <c r="C342" t="s">
        <v>12</v>
      </c>
      <c r="D342" t="s">
        <v>15</v>
      </c>
      <c r="E342">
        <v>51</v>
      </c>
      <c r="F342">
        <v>7</v>
      </c>
      <c r="G342" s="2">
        <v>0</v>
      </c>
      <c r="H342">
        <v>3</v>
      </c>
      <c r="I342">
        <v>1</v>
      </c>
      <c r="J342">
        <v>0</v>
      </c>
      <c r="K342" s="1">
        <v>38409.79</v>
      </c>
      <c r="L342">
        <v>1</v>
      </c>
      <c r="M342">
        <v>22</v>
      </c>
      <c r="N342">
        <v>4780</v>
      </c>
      <c r="O342">
        <v>3</v>
      </c>
      <c r="P342">
        <v>40</v>
      </c>
      <c r="Q342">
        <v>0.13636363636363635</v>
      </c>
      <c r="R342">
        <v>105160</v>
      </c>
      <c r="S342" t="s">
        <v>54</v>
      </c>
      <c r="T342" t="s">
        <v>60</v>
      </c>
      <c r="U342" t="s">
        <v>51</v>
      </c>
      <c r="V342">
        <v>7</v>
      </c>
    </row>
    <row r="343" spans="1:22" x14ac:dyDescent="0.2">
      <c r="A343">
        <v>15813590</v>
      </c>
      <c r="B343">
        <v>610</v>
      </c>
      <c r="C343" t="s">
        <v>14</v>
      </c>
      <c r="D343" t="s">
        <v>15</v>
      </c>
      <c r="E343">
        <v>42</v>
      </c>
      <c r="F343">
        <v>6</v>
      </c>
      <c r="G343" s="2">
        <v>0</v>
      </c>
      <c r="H343">
        <v>2</v>
      </c>
      <c r="I343">
        <v>1</v>
      </c>
      <c r="J343">
        <v>0</v>
      </c>
      <c r="K343" s="1">
        <v>158302.59</v>
      </c>
      <c r="L343">
        <v>1</v>
      </c>
      <c r="M343">
        <v>9</v>
      </c>
      <c r="N343">
        <v>3355</v>
      </c>
      <c r="O343">
        <v>7</v>
      </c>
      <c r="P343">
        <v>118</v>
      </c>
      <c r="Q343">
        <v>0.77777777777777779</v>
      </c>
      <c r="R343">
        <v>30195</v>
      </c>
      <c r="S343" t="s">
        <v>56</v>
      </c>
      <c r="T343" t="s">
        <v>60</v>
      </c>
      <c r="U343" t="s">
        <v>50</v>
      </c>
      <c r="V343">
        <v>6</v>
      </c>
    </row>
    <row r="344" spans="1:22" x14ac:dyDescent="0.2">
      <c r="A344">
        <v>15674148</v>
      </c>
      <c r="B344">
        <v>579</v>
      </c>
      <c r="C344" t="s">
        <v>14</v>
      </c>
      <c r="D344" t="s">
        <v>15</v>
      </c>
      <c r="E344">
        <v>33</v>
      </c>
      <c r="F344">
        <v>6</v>
      </c>
      <c r="G344" s="2">
        <v>0</v>
      </c>
      <c r="H344">
        <v>1</v>
      </c>
      <c r="I344">
        <v>1</v>
      </c>
      <c r="J344">
        <v>0</v>
      </c>
      <c r="K344" s="1">
        <v>94993.04</v>
      </c>
      <c r="L344">
        <v>1</v>
      </c>
      <c r="M344">
        <v>30</v>
      </c>
      <c r="N344">
        <v>3776</v>
      </c>
      <c r="O344">
        <v>1</v>
      </c>
      <c r="P344">
        <v>16</v>
      </c>
      <c r="Q344">
        <v>3.3333333333333333E-2</v>
      </c>
      <c r="R344">
        <v>113280</v>
      </c>
      <c r="S344" t="s">
        <v>54</v>
      </c>
      <c r="T344" t="s">
        <v>60</v>
      </c>
      <c r="U344" t="s">
        <v>52</v>
      </c>
      <c r="V344">
        <v>8</v>
      </c>
    </row>
    <row r="345" spans="1:22" x14ac:dyDescent="0.2">
      <c r="A345">
        <v>15625080</v>
      </c>
      <c r="B345">
        <v>745</v>
      </c>
      <c r="C345" t="s">
        <v>14</v>
      </c>
      <c r="D345" t="s">
        <v>13</v>
      </c>
      <c r="E345">
        <v>54</v>
      </c>
      <c r="F345">
        <v>8</v>
      </c>
      <c r="G345" s="2">
        <v>0</v>
      </c>
      <c r="H345">
        <v>1</v>
      </c>
      <c r="I345">
        <v>1</v>
      </c>
      <c r="J345">
        <v>0</v>
      </c>
      <c r="K345" s="1">
        <v>173912.29</v>
      </c>
      <c r="L345">
        <v>1</v>
      </c>
      <c r="M345">
        <v>22</v>
      </c>
      <c r="N345">
        <v>4036</v>
      </c>
      <c r="O345">
        <v>2</v>
      </c>
      <c r="P345">
        <v>97</v>
      </c>
      <c r="Q345">
        <v>9.0909090909090912E-2</v>
      </c>
      <c r="R345">
        <v>88792</v>
      </c>
      <c r="S345" t="s">
        <v>54</v>
      </c>
      <c r="T345" t="s">
        <v>60</v>
      </c>
      <c r="U345" t="s">
        <v>50</v>
      </c>
      <c r="V345">
        <v>9</v>
      </c>
    </row>
    <row r="346" spans="1:22" x14ac:dyDescent="0.2">
      <c r="A346">
        <v>15730038</v>
      </c>
      <c r="B346">
        <v>706</v>
      </c>
      <c r="C346" t="s">
        <v>12</v>
      </c>
      <c r="D346" t="s">
        <v>13</v>
      </c>
      <c r="E346">
        <v>23</v>
      </c>
      <c r="F346">
        <v>5</v>
      </c>
      <c r="G346" s="2">
        <v>0</v>
      </c>
      <c r="H346">
        <v>1</v>
      </c>
      <c r="I346">
        <v>0</v>
      </c>
      <c r="J346">
        <v>0</v>
      </c>
      <c r="K346" s="1">
        <v>164128.41</v>
      </c>
      <c r="L346">
        <v>1</v>
      </c>
      <c r="M346">
        <v>2</v>
      </c>
      <c r="N346">
        <v>3991</v>
      </c>
      <c r="O346">
        <v>4</v>
      </c>
      <c r="P346">
        <v>73</v>
      </c>
      <c r="Q346">
        <v>1</v>
      </c>
      <c r="R346">
        <v>7982</v>
      </c>
      <c r="S346" t="s">
        <v>55</v>
      </c>
      <c r="T346" t="s">
        <v>59</v>
      </c>
      <c r="U346" t="s">
        <v>50</v>
      </c>
      <c r="V346">
        <v>8</v>
      </c>
    </row>
    <row r="347" spans="1:22" x14ac:dyDescent="0.2">
      <c r="A347">
        <v>15616280</v>
      </c>
      <c r="B347">
        <v>536</v>
      </c>
      <c r="C347" t="s">
        <v>12</v>
      </c>
      <c r="D347" t="s">
        <v>15</v>
      </c>
      <c r="E347">
        <v>46</v>
      </c>
      <c r="F347">
        <v>1</v>
      </c>
      <c r="G347" s="2">
        <v>65733.41</v>
      </c>
      <c r="H347">
        <v>1</v>
      </c>
      <c r="I347">
        <v>1</v>
      </c>
      <c r="J347">
        <v>0</v>
      </c>
      <c r="K347" s="1">
        <v>61094.53</v>
      </c>
      <c r="L347">
        <v>0</v>
      </c>
      <c r="M347">
        <v>3</v>
      </c>
      <c r="N347">
        <v>169</v>
      </c>
      <c r="O347">
        <v>2</v>
      </c>
      <c r="P347">
        <v>77</v>
      </c>
      <c r="Q347">
        <v>0.66666666666666663</v>
      </c>
      <c r="R347">
        <v>507</v>
      </c>
      <c r="S347" t="s">
        <v>56</v>
      </c>
      <c r="T347" t="s">
        <v>58</v>
      </c>
      <c r="U347" t="s">
        <v>50</v>
      </c>
      <c r="V347">
        <v>7</v>
      </c>
    </row>
    <row r="348" spans="1:22" x14ac:dyDescent="0.2">
      <c r="A348">
        <v>15628298</v>
      </c>
      <c r="B348">
        <v>500</v>
      </c>
      <c r="C348" t="s">
        <v>14</v>
      </c>
      <c r="D348" t="s">
        <v>13</v>
      </c>
      <c r="E348">
        <v>47</v>
      </c>
      <c r="F348">
        <v>8</v>
      </c>
      <c r="G348" s="2">
        <v>128486.11</v>
      </c>
      <c r="H348">
        <v>1</v>
      </c>
      <c r="I348">
        <v>1</v>
      </c>
      <c r="J348">
        <v>0</v>
      </c>
      <c r="K348" s="1">
        <v>179227.12</v>
      </c>
      <c r="L348">
        <v>0</v>
      </c>
      <c r="M348">
        <v>6</v>
      </c>
      <c r="N348">
        <v>458</v>
      </c>
      <c r="O348">
        <v>3</v>
      </c>
      <c r="P348">
        <v>145</v>
      </c>
      <c r="Q348">
        <v>0.5</v>
      </c>
      <c r="R348">
        <v>2748</v>
      </c>
      <c r="S348" t="s">
        <v>54</v>
      </c>
      <c r="T348" t="s">
        <v>60</v>
      </c>
      <c r="U348" t="s">
        <v>50</v>
      </c>
      <c r="V348">
        <v>6</v>
      </c>
    </row>
    <row r="349" spans="1:22" x14ac:dyDescent="0.2">
      <c r="A349">
        <v>15578515</v>
      </c>
      <c r="B349">
        <v>659</v>
      </c>
      <c r="C349" t="s">
        <v>12</v>
      </c>
      <c r="D349" t="s">
        <v>13</v>
      </c>
      <c r="E349">
        <v>38</v>
      </c>
      <c r="F349">
        <v>3</v>
      </c>
      <c r="G349" s="2">
        <v>0</v>
      </c>
      <c r="H349">
        <v>2</v>
      </c>
      <c r="I349">
        <v>1</v>
      </c>
      <c r="J349">
        <v>0</v>
      </c>
      <c r="K349" s="1">
        <v>158553.1</v>
      </c>
      <c r="L349">
        <v>0</v>
      </c>
      <c r="M349">
        <v>29</v>
      </c>
      <c r="N349">
        <v>1522</v>
      </c>
      <c r="O349">
        <v>1</v>
      </c>
      <c r="P349">
        <v>153</v>
      </c>
      <c r="Q349">
        <v>3.4482758620689655E-2</v>
      </c>
      <c r="R349">
        <v>44138</v>
      </c>
      <c r="S349" t="s">
        <v>55</v>
      </c>
      <c r="T349" t="s">
        <v>59</v>
      </c>
      <c r="U349" t="s">
        <v>50</v>
      </c>
      <c r="V349">
        <v>6</v>
      </c>
    </row>
    <row r="350" spans="1:22" x14ac:dyDescent="0.2">
      <c r="A350">
        <v>15607537</v>
      </c>
      <c r="B350">
        <v>587</v>
      </c>
      <c r="C350" t="s">
        <v>16</v>
      </c>
      <c r="D350" t="s">
        <v>15</v>
      </c>
      <c r="E350">
        <v>46</v>
      </c>
      <c r="F350">
        <v>9</v>
      </c>
      <c r="G350" s="2">
        <v>107850.82</v>
      </c>
      <c r="H350">
        <v>1</v>
      </c>
      <c r="I350">
        <v>1</v>
      </c>
      <c r="J350">
        <v>0</v>
      </c>
      <c r="K350" s="1">
        <v>139431</v>
      </c>
      <c r="L350">
        <v>1</v>
      </c>
      <c r="M350">
        <v>29</v>
      </c>
      <c r="N350">
        <v>4668</v>
      </c>
      <c r="O350">
        <v>2</v>
      </c>
      <c r="P350">
        <v>84</v>
      </c>
      <c r="Q350">
        <v>6.8965517241379309E-2</v>
      </c>
      <c r="R350">
        <v>135372</v>
      </c>
      <c r="S350" t="s">
        <v>56</v>
      </c>
      <c r="T350" t="s">
        <v>61</v>
      </c>
      <c r="U350" t="s">
        <v>50</v>
      </c>
      <c r="V350">
        <v>6</v>
      </c>
    </row>
    <row r="351" spans="1:22" x14ac:dyDescent="0.2">
      <c r="A351">
        <v>15634267</v>
      </c>
      <c r="B351">
        <v>717</v>
      </c>
      <c r="C351" t="s">
        <v>12</v>
      </c>
      <c r="D351" t="s">
        <v>15</v>
      </c>
      <c r="E351">
        <v>42</v>
      </c>
      <c r="F351">
        <v>5</v>
      </c>
      <c r="G351" s="2">
        <v>0</v>
      </c>
      <c r="H351">
        <v>2</v>
      </c>
      <c r="I351">
        <v>1</v>
      </c>
      <c r="J351">
        <v>0</v>
      </c>
      <c r="K351" s="1">
        <v>172665.21</v>
      </c>
      <c r="L351">
        <v>0</v>
      </c>
      <c r="M351">
        <v>8</v>
      </c>
      <c r="N351">
        <v>3498</v>
      </c>
      <c r="O351">
        <v>1</v>
      </c>
      <c r="P351">
        <v>9</v>
      </c>
      <c r="Q351">
        <v>0.125</v>
      </c>
      <c r="R351">
        <v>27984</v>
      </c>
      <c r="S351" t="s">
        <v>55</v>
      </c>
      <c r="T351" t="s">
        <v>59</v>
      </c>
      <c r="U351" t="s">
        <v>52</v>
      </c>
      <c r="V351">
        <v>6</v>
      </c>
    </row>
    <row r="352" spans="1:22" x14ac:dyDescent="0.2">
      <c r="A352">
        <v>15660422</v>
      </c>
      <c r="B352">
        <v>569</v>
      </c>
      <c r="C352" t="s">
        <v>12</v>
      </c>
      <c r="D352" t="s">
        <v>15</v>
      </c>
      <c r="E352">
        <v>28</v>
      </c>
      <c r="F352">
        <v>7</v>
      </c>
      <c r="G352" s="2">
        <v>0</v>
      </c>
      <c r="H352">
        <v>2</v>
      </c>
      <c r="I352">
        <v>1</v>
      </c>
      <c r="J352">
        <v>0</v>
      </c>
      <c r="K352" s="1">
        <v>73977.23</v>
      </c>
      <c r="L352">
        <v>0</v>
      </c>
      <c r="M352">
        <v>25</v>
      </c>
      <c r="N352">
        <v>4920</v>
      </c>
      <c r="O352">
        <v>1</v>
      </c>
      <c r="P352">
        <v>55</v>
      </c>
      <c r="Q352">
        <v>0.04</v>
      </c>
      <c r="R352">
        <v>123000</v>
      </c>
      <c r="S352" t="s">
        <v>55</v>
      </c>
      <c r="T352" t="s">
        <v>60</v>
      </c>
      <c r="U352" t="s">
        <v>51</v>
      </c>
      <c r="V352">
        <v>6</v>
      </c>
    </row>
    <row r="353" spans="1:22" x14ac:dyDescent="0.2">
      <c r="A353">
        <v>15711288</v>
      </c>
      <c r="B353">
        <v>512</v>
      </c>
      <c r="C353" t="s">
        <v>12</v>
      </c>
      <c r="D353" t="s">
        <v>15</v>
      </c>
      <c r="E353">
        <v>24</v>
      </c>
      <c r="F353">
        <v>6</v>
      </c>
      <c r="G353" s="2">
        <v>0</v>
      </c>
      <c r="H353">
        <v>2</v>
      </c>
      <c r="I353">
        <v>1</v>
      </c>
      <c r="J353">
        <v>0</v>
      </c>
      <c r="K353" s="1">
        <v>37654.31</v>
      </c>
      <c r="L353">
        <v>0</v>
      </c>
      <c r="M353">
        <v>20</v>
      </c>
      <c r="N353">
        <v>3508</v>
      </c>
      <c r="O353">
        <v>2</v>
      </c>
      <c r="P353">
        <v>91</v>
      </c>
      <c r="Q353">
        <v>0.1</v>
      </c>
      <c r="R353">
        <v>70160</v>
      </c>
      <c r="S353" t="s">
        <v>55</v>
      </c>
      <c r="T353" t="s">
        <v>60</v>
      </c>
      <c r="U353" t="s">
        <v>50</v>
      </c>
      <c r="V353">
        <v>6</v>
      </c>
    </row>
    <row r="354" spans="1:22" x14ac:dyDescent="0.2">
      <c r="A354">
        <v>15740494</v>
      </c>
      <c r="B354">
        <v>633</v>
      </c>
      <c r="C354" t="s">
        <v>12</v>
      </c>
      <c r="D354" t="s">
        <v>13</v>
      </c>
      <c r="E354">
        <v>33</v>
      </c>
      <c r="F354">
        <v>3</v>
      </c>
      <c r="G354" s="2">
        <v>0</v>
      </c>
      <c r="H354">
        <v>2</v>
      </c>
      <c r="I354">
        <v>1</v>
      </c>
      <c r="J354">
        <v>0</v>
      </c>
      <c r="K354" s="1">
        <v>191111.02</v>
      </c>
      <c r="L354">
        <v>0</v>
      </c>
      <c r="M354">
        <v>27</v>
      </c>
      <c r="N354">
        <v>4293</v>
      </c>
      <c r="O354">
        <v>3</v>
      </c>
      <c r="P354">
        <v>45</v>
      </c>
      <c r="Q354">
        <v>0.1111111111111111</v>
      </c>
      <c r="R354">
        <v>115911</v>
      </c>
      <c r="S354" t="s">
        <v>55</v>
      </c>
      <c r="T354" t="s">
        <v>59</v>
      </c>
      <c r="U354" t="s">
        <v>51</v>
      </c>
      <c r="V354">
        <v>6</v>
      </c>
    </row>
    <row r="355" spans="1:22" x14ac:dyDescent="0.2">
      <c r="A355">
        <v>15749050</v>
      </c>
      <c r="B355">
        <v>548</v>
      </c>
      <c r="C355" t="s">
        <v>12</v>
      </c>
      <c r="D355" t="s">
        <v>13</v>
      </c>
      <c r="E355">
        <v>36</v>
      </c>
      <c r="F355">
        <v>3</v>
      </c>
      <c r="G355" s="2">
        <v>0</v>
      </c>
      <c r="H355">
        <v>1</v>
      </c>
      <c r="I355">
        <v>1</v>
      </c>
      <c r="J355">
        <v>0</v>
      </c>
      <c r="K355" s="1">
        <v>65996.899999999994</v>
      </c>
      <c r="L355">
        <v>0</v>
      </c>
      <c r="M355">
        <v>1</v>
      </c>
      <c r="N355">
        <v>4123</v>
      </c>
      <c r="O355">
        <v>9</v>
      </c>
      <c r="P355">
        <v>52</v>
      </c>
      <c r="Q355">
        <v>1</v>
      </c>
      <c r="R355">
        <v>4123</v>
      </c>
      <c r="S355" t="s">
        <v>55</v>
      </c>
      <c r="T355" t="s">
        <v>59</v>
      </c>
      <c r="U355" t="s">
        <v>51</v>
      </c>
      <c r="V355">
        <v>8</v>
      </c>
    </row>
    <row r="356" spans="1:22" x14ac:dyDescent="0.2">
      <c r="A356">
        <v>15612064</v>
      </c>
      <c r="B356">
        <v>474</v>
      </c>
      <c r="C356" t="s">
        <v>12</v>
      </c>
      <c r="D356" t="s">
        <v>15</v>
      </c>
      <c r="E356">
        <v>33</v>
      </c>
      <c r="F356">
        <v>5</v>
      </c>
      <c r="G356" s="2">
        <v>0</v>
      </c>
      <c r="H356">
        <v>2</v>
      </c>
      <c r="I356">
        <v>1</v>
      </c>
      <c r="J356">
        <v>0</v>
      </c>
      <c r="K356" s="1">
        <v>181945.52</v>
      </c>
      <c r="L356">
        <v>1</v>
      </c>
      <c r="M356">
        <v>15</v>
      </c>
      <c r="N356">
        <v>2309</v>
      </c>
      <c r="O356">
        <v>6</v>
      </c>
      <c r="P356">
        <v>85</v>
      </c>
      <c r="Q356">
        <v>0.4</v>
      </c>
      <c r="R356">
        <v>34635</v>
      </c>
      <c r="S356" t="s">
        <v>55</v>
      </c>
      <c r="T356" t="s">
        <v>59</v>
      </c>
      <c r="U356" t="s">
        <v>50</v>
      </c>
      <c r="V356">
        <v>6</v>
      </c>
    </row>
    <row r="357" spans="1:22" x14ac:dyDescent="0.2">
      <c r="A357">
        <v>15779182</v>
      </c>
      <c r="B357">
        <v>790</v>
      </c>
      <c r="C357" t="s">
        <v>14</v>
      </c>
      <c r="D357" t="s">
        <v>15</v>
      </c>
      <c r="E357">
        <v>46</v>
      </c>
      <c r="F357">
        <v>8</v>
      </c>
      <c r="G357" s="2">
        <v>182364.53</v>
      </c>
      <c r="H357">
        <v>1</v>
      </c>
      <c r="I357">
        <v>0</v>
      </c>
      <c r="J357">
        <v>0</v>
      </c>
      <c r="K357" s="1">
        <v>139266.48000000001</v>
      </c>
      <c r="L357">
        <v>1</v>
      </c>
      <c r="M357">
        <v>26</v>
      </c>
      <c r="N357">
        <v>4369</v>
      </c>
      <c r="O357">
        <v>6</v>
      </c>
      <c r="P357">
        <v>157</v>
      </c>
      <c r="Q357">
        <v>0.23076923076923078</v>
      </c>
      <c r="R357">
        <v>113594</v>
      </c>
      <c r="S357" t="s">
        <v>56</v>
      </c>
      <c r="T357" t="s">
        <v>60</v>
      </c>
      <c r="U357" t="s">
        <v>50</v>
      </c>
      <c r="V357">
        <v>6</v>
      </c>
    </row>
    <row r="358" spans="1:22" x14ac:dyDescent="0.2">
      <c r="A358">
        <v>15679611</v>
      </c>
      <c r="B358">
        <v>734</v>
      </c>
      <c r="C358" t="s">
        <v>14</v>
      </c>
      <c r="D358" t="s">
        <v>13</v>
      </c>
      <c r="E358">
        <v>37</v>
      </c>
      <c r="F358">
        <v>2</v>
      </c>
      <c r="G358" s="2">
        <v>130404.92</v>
      </c>
      <c r="H358">
        <v>1</v>
      </c>
      <c r="I358">
        <v>0</v>
      </c>
      <c r="J358">
        <v>0</v>
      </c>
      <c r="K358" s="1">
        <v>34548.74</v>
      </c>
      <c r="L358">
        <v>0</v>
      </c>
      <c r="M358">
        <v>18</v>
      </c>
      <c r="N358">
        <v>546</v>
      </c>
      <c r="O358">
        <v>2</v>
      </c>
      <c r="P358">
        <v>12</v>
      </c>
      <c r="Q358">
        <v>0.1111111111111111</v>
      </c>
      <c r="R358">
        <v>9828</v>
      </c>
      <c r="S358" t="s">
        <v>55</v>
      </c>
      <c r="T358" t="s">
        <v>58</v>
      </c>
      <c r="U358" t="s">
        <v>52</v>
      </c>
      <c r="V358">
        <v>6</v>
      </c>
    </row>
    <row r="359" spans="1:22" x14ac:dyDescent="0.2">
      <c r="A359">
        <v>15724620</v>
      </c>
      <c r="B359">
        <v>538</v>
      </c>
      <c r="C359" t="s">
        <v>12</v>
      </c>
      <c r="D359" t="s">
        <v>15</v>
      </c>
      <c r="E359">
        <v>37</v>
      </c>
      <c r="F359">
        <v>1</v>
      </c>
      <c r="G359" s="2">
        <v>134752.07999999999</v>
      </c>
      <c r="H359">
        <v>1</v>
      </c>
      <c r="I359">
        <v>1</v>
      </c>
      <c r="J359">
        <v>0</v>
      </c>
      <c r="K359" s="1">
        <v>162511.54999999999</v>
      </c>
      <c r="L359">
        <v>0</v>
      </c>
      <c r="M359">
        <v>9</v>
      </c>
      <c r="N359">
        <v>4636</v>
      </c>
      <c r="O359">
        <v>2</v>
      </c>
      <c r="P359">
        <v>97</v>
      </c>
      <c r="Q359">
        <v>0.22222222222222221</v>
      </c>
      <c r="R359">
        <v>41724</v>
      </c>
      <c r="S359" t="s">
        <v>55</v>
      </c>
      <c r="T359" t="s">
        <v>58</v>
      </c>
      <c r="U359" t="s">
        <v>50</v>
      </c>
      <c r="V359">
        <v>6</v>
      </c>
    </row>
    <row r="360" spans="1:22" x14ac:dyDescent="0.2">
      <c r="A360">
        <v>15671097</v>
      </c>
      <c r="B360">
        <v>428</v>
      </c>
      <c r="C360" t="s">
        <v>12</v>
      </c>
      <c r="D360" t="s">
        <v>13</v>
      </c>
      <c r="E360">
        <v>31</v>
      </c>
      <c r="F360">
        <v>2</v>
      </c>
      <c r="G360" s="2">
        <v>0</v>
      </c>
      <c r="H360">
        <v>2</v>
      </c>
      <c r="I360">
        <v>1</v>
      </c>
      <c r="J360">
        <v>0</v>
      </c>
      <c r="K360" s="1">
        <v>54487.43</v>
      </c>
      <c r="L360">
        <v>0</v>
      </c>
      <c r="M360">
        <v>6</v>
      </c>
      <c r="N360">
        <v>491</v>
      </c>
      <c r="O360">
        <v>9</v>
      </c>
      <c r="P360">
        <v>85</v>
      </c>
      <c r="Q360">
        <v>1</v>
      </c>
      <c r="R360">
        <v>2946</v>
      </c>
      <c r="S360" t="s">
        <v>56</v>
      </c>
      <c r="T360" t="s">
        <v>58</v>
      </c>
      <c r="U360" t="s">
        <v>50</v>
      </c>
      <c r="V360">
        <v>7</v>
      </c>
    </row>
    <row r="361" spans="1:22" x14ac:dyDescent="0.2">
      <c r="A361">
        <v>15800434</v>
      </c>
      <c r="B361">
        <v>811</v>
      </c>
      <c r="C361" t="s">
        <v>16</v>
      </c>
      <c r="D361" t="s">
        <v>15</v>
      </c>
      <c r="E361">
        <v>52</v>
      </c>
      <c r="F361">
        <v>10</v>
      </c>
      <c r="G361" s="2">
        <v>76915.399999999994</v>
      </c>
      <c r="H361">
        <v>1</v>
      </c>
      <c r="I361">
        <v>0</v>
      </c>
      <c r="J361">
        <v>0</v>
      </c>
      <c r="K361" s="1">
        <v>146359.81</v>
      </c>
      <c r="L361">
        <v>1</v>
      </c>
      <c r="M361">
        <v>11</v>
      </c>
      <c r="N361">
        <v>1410</v>
      </c>
      <c r="O361">
        <v>6</v>
      </c>
      <c r="P361">
        <v>1</v>
      </c>
      <c r="Q361">
        <v>0.54545454545454541</v>
      </c>
      <c r="R361">
        <v>15510</v>
      </c>
      <c r="S361" t="s">
        <v>55</v>
      </c>
      <c r="T361" t="s">
        <v>61</v>
      </c>
      <c r="U361" t="s">
        <v>52</v>
      </c>
      <c r="V361">
        <v>6</v>
      </c>
    </row>
    <row r="362" spans="1:22" x14ac:dyDescent="0.2">
      <c r="A362">
        <v>15638806</v>
      </c>
      <c r="B362">
        <v>645</v>
      </c>
      <c r="C362" t="s">
        <v>14</v>
      </c>
      <c r="D362" t="s">
        <v>15</v>
      </c>
      <c r="E362">
        <v>49</v>
      </c>
      <c r="F362">
        <v>2</v>
      </c>
      <c r="G362" s="2">
        <v>0</v>
      </c>
      <c r="H362">
        <v>2</v>
      </c>
      <c r="I362">
        <v>0</v>
      </c>
      <c r="J362">
        <v>0</v>
      </c>
      <c r="K362" s="1">
        <v>10023.15</v>
      </c>
      <c r="L362">
        <v>0</v>
      </c>
      <c r="M362">
        <v>15</v>
      </c>
      <c r="N362">
        <v>2313</v>
      </c>
      <c r="O362">
        <v>1</v>
      </c>
      <c r="P362">
        <v>19</v>
      </c>
      <c r="Q362">
        <v>6.6666666666666666E-2</v>
      </c>
      <c r="R362">
        <v>34695</v>
      </c>
      <c r="S362" t="s">
        <v>54</v>
      </c>
      <c r="T362" t="s">
        <v>58</v>
      </c>
      <c r="U362" t="s">
        <v>52</v>
      </c>
      <c r="V362">
        <v>8</v>
      </c>
    </row>
    <row r="363" spans="1:22" x14ac:dyDescent="0.2">
      <c r="A363">
        <v>15644833</v>
      </c>
      <c r="B363">
        <v>675</v>
      </c>
      <c r="C363" t="s">
        <v>12</v>
      </c>
      <c r="D363" t="s">
        <v>15</v>
      </c>
      <c r="E363">
        <v>54</v>
      </c>
      <c r="F363">
        <v>2</v>
      </c>
      <c r="G363" s="2">
        <v>0</v>
      </c>
      <c r="H363">
        <v>1</v>
      </c>
      <c r="I363">
        <v>1</v>
      </c>
      <c r="J363">
        <v>0</v>
      </c>
      <c r="K363" s="1">
        <v>149583.67000000001</v>
      </c>
      <c r="L363">
        <v>1</v>
      </c>
      <c r="M363">
        <v>10</v>
      </c>
      <c r="N363">
        <v>3920</v>
      </c>
      <c r="O363">
        <v>1</v>
      </c>
      <c r="P363">
        <v>129</v>
      </c>
      <c r="Q363">
        <v>0.1</v>
      </c>
      <c r="R363">
        <v>39200</v>
      </c>
      <c r="S363" t="s">
        <v>55</v>
      </c>
      <c r="T363" t="s">
        <v>58</v>
      </c>
      <c r="U363" t="s">
        <v>50</v>
      </c>
      <c r="V363">
        <v>10</v>
      </c>
    </row>
    <row r="364" spans="1:22" x14ac:dyDescent="0.2">
      <c r="A364">
        <v>15720702</v>
      </c>
      <c r="B364">
        <v>789</v>
      </c>
      <c r="C364" t="s">
        <v>12</v>
      </c>
      <c r="D364" t="s">
        <v>15</v>
      </c>
      <c r="E364">
        <v>37</v>
      </c>
      <c r="F364">
        <v>3</v>
      </c>
      <c r="G364" s="2">
        <v>0</v>
      </c>
      <c r="H364">
        <v>1</v>
      </c>
      <c r="I364">
        <v>1</v>
      </c>
      <c r="J364">
        <v>0</v>
      </c>
      <c r="K364" s="1">
        <v>121883.87</v>
      </c>
      <c r="L364">
        <v>1</v>
      </c>
      <c r="M364">
        <v>15</v>
      </c>
      <c r="N364">
        <v>4345</v>
      </c>
      <c r="O364">
        <v>1</v>
      </c>
      <c r="P364">
        <v>141</v>
      </c>
      <c r="Q364">
        <v>6.6666666666666666E-2</v>
      </c>
      <c r="R364">
        <v>65175</v>
      </c>
      <c r="S364" t="s">
        <v>56</v>
      </c>
      <c r="T364" t="s">
        <v>59</v>
      </c>
      <c r="U364" t="s">
        <v>50</v>
      </c>
      <c r="V364">
        <v>8</v>
      </c>
    </row>
    <row r="365" spans="1:22" x14ac:dyDescent="0.2">
      <c r="A365">
        <v>15704483</v>
      </c>
      <c r="B365">
        <v>724</v>
      </c>
      <c r="C365" t="s">
        <v>12</v>
      </c>
      <c r="D365" t="s">
        <v>15</v>
      </c>
      <c r="E365">
        <v>40</v>
      </c>
      <c r="F365">
        <v>6</v>
      </c>
      <c r="G365" s="2">
        <v>0</v>
      </c>
      <c r="H365">
        <v>2</v>
      </c>
      <c r="I365">
        <v>0</v>
      </c>
      <c r="J365">
        <v>0</v>
      </c>
      <c r="K365" s="1">
        <v>106149.48</v>
      </c>
      <c r="L365">
        <v>0</v>
      </c>
      <c r="M365">
        <v>7</v>
      </c>
      <c r="N365">
        <v>728</v>
      </c>
      <c r="O365">
        <v>0</v>
      </c>
      <c r="P365">
        <v>101</v>
      </c>
      <c r="Q365">
        <v>0</v>
      </c>
      <c r="R365">
        <v>5096</v>
      </c>
      <c r="S365" t="s">
        <v>54</v>
      </c>
      <c r="T365" t="s">
        <v>60</v>
      </c>
      <c r="U365" t="s">
        <v>50</v>
      </c>
      <c r="V365">
        <v>6</v>
      </c>
    </row>
    <row r="366" spans="1:22" x14ac:dyDescent="0.2">
      <c r="A366">
        <v>15598846</v>
      </c>
      <c r="B366">
        <v>700</v>
      </c>
      <c r="C366" t="s">
        <v>12</v>
      </c>
      <c r="D366" t="s">
        <v>13</v>
      </c>
      <c r="E366">
        <v>44</v>
      </c>
      <c r="F366">
        <v>2</v>
      </c>
      <c r="G366" s="2">
        <v>58781.760000000002</v>
      </c>
      <c r="H366">
        <v>1</v>
      </c>
      <c r="I366">
        <v>1</v>
      </c>
      <c r="J366">
        <v>0</v>
      </c>
      <c r="K366" s="1">
        <v>16874.919999999998</v>
      </c>
      <c r="L366">
        <v>0</v>
      </c>
      <c r="M366">
        <v>13</v>
      </c>
      <c r="N366">
        <v>2460</v>
      </c>
      <c r="O366">
        <v>4</v>
      </c>
      <c r="P366">
        <v>77</v>
      </c>
      <c r="Q366">
        <v>0.30769230769230771</v>
      </c>
      <c r="R366">
        <v>31980</v>
      </c>
      <c r="S366" t="s">
        <v>56</v>
      </c>
      <c r="T366" t="s">
        <v>58</v>
      </c>
      <c r="U366" t="s">
        <v>50</v>
      </c>
      <c r="V366">
        <v>6</v>
      </c>
    </row>
    <row r="367" spans="1:22" x14ac:dyDescent="0.2">
      <c r="A367">
        <v>15645572</v>
      </c>
      <c r="B367">
        <v>743</v>
      </c>
      <c r="C367" t="s">
        <v>12</v>
      </c>
      <c r="D367" t="s">
        <v>13</v>
      </c>
      <c r="E367">
        <v>40</v>
      </c>
      <c r="F367">
        <v>6</v>
      </c>
      <c r="G367" s="2">
        <v>0</v>
      </c>
      <c r="H367">
        <v>1</v>
      </c>
      <c r="I367">
        <v>1</v>
      </c>
      <c r="J367">
        <v>0</v>
      </c>
      <c r="K367" s="1">
        <v>28280.799999999999</v>
      </c>
      <c r="L367">
        <v>1</v>
      </c>
      <c r="M367">
        <v>25</v>
      </c>
      <c r="N367">
        <v>4823</v>
      </c>
      <c r="O367">
        <v>1</v>
      </c>
      <c r="P367">
        <v>82</v>
      </c>
      <c r="Q367">
        <v>0.04</v>
      </c>
      <c r="R367">
        <v>120575</v>
      </c>
      <c r="S367" t="s">
        <v>55</v>
      </c>
      <c r="T367" t="s">
        <v>60</v>
      </c>
      <c r="U367" t="s">
        <v>50</v>
      </c>
      <c r="V367">
        <v>8</v>
      </c>
    </row>
    <row r="368" spans="1:22" x14ac:dyDescent="0.2">
      <c r="A368">
        <v>15742854</v>
      </c>
      <c r="B368">
        <v>640</v>
      </c>
      <c r="C368" t="s">
        <v>14</v>
      </c>
      <c r="D368" t="s">
        <v>13</v>
      </c>
      <c r="E368">
        <v>46</v>
      </c>
      <c r="F368">
        <v>8</v>
      </c>
      <c r="G368" s="2">
        <v>0</v>
      </c>
      <c r="H368">
        <v>2</v>
      </c>
      <c r="I368">
        <v>1</v>
      </c>
      <c r="J368">
        <v>0</v>
      </c>
      <c r="K368" s="1">
        <v>89043.19</v>
      </c>
      <c r="L368">
        <v>0</v>
      </c>
      <c r="M368">
        <v>27</v>
      </c>
      <c r="N368">
        <v>362</v>
      </c>
      <c r="O368">
        <v>7</v>
      </c>
      <c r="P368">
        <v>90</v>
      </c>
      <c r="Q368">
        <v>0.25925925925925924</v>
      </c>
      <c r="R368">
        <v>9774</v>
      </c>
      <c r="S368" t="s">
        <v>55</v>
      </c>
      <c r="T368" t="s">
        <v>60</v>
      </c>
      <c r="U368" t="s">
        <v>50</v>
      </c>
      <c r="V368">
        <v>7</v>
      </c>
    </row>
    <row r="369" spans="1:22" x14ac:dyDescent="0.2">
      <c r="A369">
        <v>15576683</v>
      </c>
      <c r="B369">
        <v>568</v>
      </c>
      <c r="C369" t="s">
        <v>14</v>
      </c>
      <c r="D369" t="s">
        <v>13</v>
      </c>
      <c r="E369">
        <v>43</v>
      </c>
      <c r="F369">
        <v>9</v>
      </c>
      <c r="G369" s="2">
        <v>0</v>
      </c>
      <c r="H369">
        <v>1</v>
      </c>
      <c r="I369">
        <v>1</v>
      </c>
      <c r="J369">
        <v>0</v>
      </c>
      <c r="K369" s="1">
        <v>125870.79</v>
      </c>
      <c r="L369">
        <v>1</v>
      </c>
      <c r="M369">
        <v>21</v>
      </c>
      <c r="N369">
        <v>2839</v>
      </c>
      <c r="O369">
        <v>8</v>
      </c>
      <c r="P369">
        <v>99</v>
      </c>
      <c r="Q369">
        <v>0.38095238095238093</v>
      </c>
      <c r="R369">
        <v>59619</v>
      </c>
      <c r="S369" t="s">
        <v>56</v>
      </c>
      <c r="T369" t="s">
        <v>61</v>
      </c>
      <c r="U369" t="s">
        <v>50</v>
      </c>
      <c r="V369">
        <v>8</v>
      </c>
    </row>
    <row r="370" spans="1:22" x14ac:dyDescent="0.2">
      <c r="A370">
        <v>15640268</v>
      </c>
      <c r="B370">
        <v>652</v>
      </c>
      <c r="C370" t="s">
        <v>14</v>
      </c>
      <c r="D370" t="s">
        <v>15</v>
      </c>
      <c r="E370">
        <v>71</v>
      </c>
      <c r="F370">
        <v>4</v>
      </c>
      <c r="G370" s="2">
        <v>0</v>
      </c>
      <c r="H370">
        <v>1</v>
      </c>
      <c r="I370">
        <v>1</v>
      </c>
      <c r="J370">
        <v>1</v>
      </c>
      <c r="K370" s="1">
        <v>120107.1</v>
      </c>
      <c r="L370">
        <v>0</v>
      </c>
      <c r="M370">
        <v>27</v>
      </c>
      <c r="N370">
        <v>1976</v>
      </c>
      <c r="O370">
        <v>5</v>
      </c>
      <c r="P370">
        <v>74</v>
      </c>
      <c r="Q370">
        <v>0.18518518518518517</v>
      </c>
      <c r="R370">
        <v>53352</v>
      </c>
      <c r="S370" t="s">
        <v>54</v>
      </c>
      <c r="T370" t="s">
        <v>59</v>
      </c>
      <c r="U370" t="s">
        <v>50</v>
      </c>
      <c r="V370">
        <v>6</v>
      </c>
    </row>
    <row r="371" spans="1:22" x14ac:dyDescent="0.2">
      <c r="A371">
        <v>15714567</v>
      </c>
      <c r="B371">
        <v>568</v>
      </c>
      <c r="C371" t="s">
        <v>14</v>
      </c>
      <c r="D371" t="s">
        <v>13</v>
      </c>
      <c r="E371">
        <v>26</v>
      </c>
      <c r="F371">
        <v>6</v>
      </c>
      <c r="G371" s="2">
        <v>0</v>
      </c>
      <c r="H371">
        <v>2</v>
      </c>
      <c r="I371">
        <v>0</v>
      </c>
      <c r="J371">
        <v>0</v>
      </c>
      <c r="K371" s="1">
        <v>166495.20000000001</v>
      </c>
      <c r="L371">
        <v>0</v>
      </c>
      <c r="M371">
        <v>17</v>
      </c>
      <c r="N371">
        <v>1470</v>
      </c>
      <c r="O371">
        <v>0</v>
      </c>
      <c r="P371">
        <v>179</v>
      </c>
      <c r="Q371">
        <v>0</v>
      </c>
      <c r="R371">
        <v>24990</v>
      </c>
      <c r="S371" t="s">
        <v>55</v>
      </c>
      <c r="T371" t="s">
        <v>60</v>
      </c>
      <c r="U371" t="s">
        <v>50</v>
      </c>
      <c r="V371">
        <v>6</v>
      </c>
    </row>
    <row r="372" spans="1:22" x14ac:dyDescent="0.2">
      <c r="A372">
        <v>15778135</v>
      </c>
      <c r="B372">
        <v>575</v>
      </c>
      <c r="C372" t="s">
        <v>14</v>
      </c>
      <c r="D372" t="s">
        <v>15</v>
      </c>
      <c r="E372">
        <v>43</v>
      </c>
      <c r="F372">
        <v>3</v>
      </c>
      <c r="G372" s="2">
        <v>0</v>
      </c>
      <c r="H372">
        <v>1</v>
      </c>
      <c r="I372">
        <v>1</v>
      </c>
      <c r="J372">
        <v>0</v>
      </c>
      <c r="K372" s="1">
        <v>83594.509999999995</v>
      </c>
      <c r="L372">
        <v>0</v>
      </c>
      <c r="M372">
        <v>28</v>
      </c>
      <c r="N372">
        <v>2630</v>
      </c>
      <c r="O372">
        <v>9</v>
      </c>
      <c r="P372">
        <v>57</v>
      </c>
      <c r="Q372">
        <v>0.32142857142857145</v>
      </c>
      <c r="R372">
        <v>73640</v>
      </c>
      <c r="S372" t="s">
        <v>56</v>
      </c>
      <c r="T372" t="s">
        <v>59</v>
      </c>
      <c r="U372" t="s">
        <v>51</v>
      </c>
      <c r="V372">
        <v>8</v>
      </c>
    </row>
    <row r="373" spans="1:22" x14ac:dyDescent="0.2">
      <c r="A373">
        <v>15635435</v>
      </c>
      <c r="B373">
        <v>648</v>
      </c>
      <c r="C373" t="s">
        <v>12</v>
      </c>
      <c r="D373" t="s">
        <v>13</v>
      </c>
      <c r="E373">
        <v>54</v>
      </c>
      <c r="F373">
        <v>9</v>
      </c>
      <c r="G373" s="2">
        <v>120633.42</v>
      </c>
      <c r="H373">
        <v>1</v>
      </c>
      <c r="I373">
        <v>0</v>
      </c>
      <c r="J373">
        <v>0</v>
      </c>
      <c r="K373" s="1">
        <v>5924.38</v>
      </c>
      <c r="L373">
        <v>1</v>
      </c>
      <c r="M373">
        <v>21</v>
      </c>
      <c r="N373">
        <v>3971</v>
      </c>
      <c r="O373">
        <v>10</v>
      </c>
      <c r="P373">
        <v>78</v>
      </c>
      <c r="Q373">
        <v>0.47619047619047616</v>
      </c>
      <c r="R373">
        <v>83391</v>
      </c>
      <c r="S373" t="s">
        <v>56</v>
      </c>
      <c r="T373" t="s">
        <v>61</v>
      </c>
      <c r="U373" t="s">
        <v>50</v>
      </c>
      <c r="V373">
        <v>6</v>
      </c>
    </row>
    <row r="374" spans="1:22" x14ac:dyDescent="0.2">
      <c r="A374">
        <v>15623644</v>
      </c>
      <c r="B374">
        <v>626</v>
      </c>
      <c r="C374" t="s">
        <v>14</v>
      </c>
      <c r="D374" t="s">
        <v>15</v>
      </c>
      <c r="E374">
        <v>29</v>
      </c>
      <c r="F374">
        <v>7</v>
      </c>
      <c r="G374" s="2">
        <v>0</v>
      </c>
      <c r="H374">
        <v>2</v>
      </c>
      <c r="I374">
        <v>1</v>
      </c>
      <c r="J374">
        <v>0</v>
      </c>
      <c r="K374" s="1">
        <v>49361.84</v>
      </c>
      <c r="L374">
        <v>0</v>
      </c>
      <c r="M374">
        <v>25</v>
      </c>
      <c r="N374">
        <v>648</v>
      </c>
      <c r="O374">
        <v>0</v>
      </c>
      <c r="P374">
        <v>113</v>
      </c>
      <c r="Q374">
        <v>0</v>
      </c>
      <c r="R374">
        <v>16200</v>
      </c>
      <c r="S374" t="s">
        <v>56</v>
      </c>
      <c r="T374" t="s">
        <v>60</v>
      </c>
      <c r="U374" t="s">
        <v>50</v>
      </c>
      <c r="V374">
        <v>6</v>
      </c>
    </row>
    <row r="375" spans="1:22" x14ac:dyDescent="0.2">
      <c r="A375">
        <v>15683403</v>
      </c>
      <c r="B375">
        <v>611</v>
      </c>
      <c r="C375" t="s">
        <v>14</v>
      </c>
      <c r="D375" t="s">
        <v>15</v>
      </c>
      <c r="E375">
        <v>52</v>
      </c>
      <c r="F375">
        <v>7</v>
      </c>
      <c r="G375" s="2">
        <v>0</v>
      </c>
      <c r="H375">
        <v>1</v>
      </c>
      <c r="I375">
        <v>0</v>
      </c>
      <c r="J375">
        <v>1</v>
      </c>
      <c r="K375" s="1">
        <v>73585.179999999993</v>
      </c>
      <c r="L375">
        <v>1</v>
      </c>
      <c r="M375">
        <v>21</v>
      </c>
      <c r="N375">
        <v>3884</v>
      </c>
      <c r="O375">
        <v>2</v>
      </c>
      <c r="P375">
        <v>3</v>
      </c>
      <c r="Q375">
        <v>9.5238095238095233E-2</v>
      </c>
      <c r="R375">
        <v>81564</v>
      </c>
      <c r="S375" t="s">
        <v>55</v>
      </c>
      <c r="T375" t="s">
        <v>60</v>
      </c>
      <c r="U375" t="s">
        <v>52</v>
      </c>
      <c r="V375">
        <v>6</v>
      </c>
    </row>
    <row r="376" spans="1:22" x14ac:dyDescent="0.2">
      <c r="A376">
        <v>15621353</v>
      </c>
      <c r="B376">
        <v>645</v>
      </c>
      <c r="C376" t="s">
        <v>14</v>
      </c>
      <c r="D376" t="s">
        <v>13</v>
      </c>
      <c r="E376">
        <v>37</v>
      </c>
      <c r="F376">
        <v>7</v>
      </c>
      <c r="G376" s="2">
        <v>0</v>
      </c>
      <c r="H376">
        <v>2</v>
      </c>
      <c r="I376">
        <v>1</v>
      </c>
      <c r="J376">
        <v>0</v>
      </c>
      <c r="K376" s="1">
        <v>13589.93</v>
      </c>
      <c r="L376">
        <v>0</v>
      </c>
      <c r="M376">
        <v>18</v>
      </c>
      <c r="N376">
        <v>4562</v>
      </c>
      <c r="O376">
        <v>1</v>
      </c>
      <c r="P376">
        <v>58</v>
      </c>
      <c r="Q376">
        <v>5.5555555555555552E-2</v>
      </c>
      <c r="R376">
        <v>82116</v>
      </c>
      <c r="S376" t="s">
        <v>56</v>
      </c>
      <c r="T376" t="s">
        <v>60</v>
      </c>
      <c r="U376" t="s">
        <v>51</v>
      </c>
      <c r="V376">
        <v>6</v>
      </c>
    </row>
    <row r="377" spans="1:22" x14ac:dyDescent="0.2">
      <c r="A377">
        <v>15791767</v>
      </c>
      <c r="B377">
        <v>769</v>
      </c>
      <c r="C377" t="s">
        <v>12</v>
      </c>
      <c r="D377" t="s">
        <v>13</v>
      </c>
      <c r="E377">
        <v>26</v>
      </c>
      <c r="F377">
        <v>7</v>
      </c>
      <c r="G377" s="2">
        <v>0</v>
      </c>
      <c r="H377">
        <v>2</v>
      </c>
      <c r="I377">
        <v>1</v>
      </c>
      <c r="J377">
        <v>0</v>
      </c>
      <c r="K377" s="1">
        <v>176843.53</v>
      </c>
      <c r="L377">
        <v>0</v>
      </c>
      <c r="M377">
        <v>27</v>
      </c>
      <c r="N377">
        <v>1551</v>
      </c>
      <c r="O377">
        <v>8</v>
      </c>
      <c r="P377">
        <v>161</v>
      </c>
      <c r="Q377">
        <v>0.29629629629629628</v>
      </c>
      <c r="R377">
        <v>41877</v>
      </c>
      <c r="S377" t="s">
        <v>56</v>
      </c>
      <c r="T377" t="s">
        <v>60</v>
      </c>
      <c r="U377" t="s">
        <v>50</v>
      </c>
      <c r="V377">
        <v>6</v>
      </c>
    </row>
    <row r="378" spans="1:22" x14ac:dyDescent="0.2">
      <c r="A378">
        <v>15771942</v>
      </c>
      <c r="B378">
        <v>528</v>
      </c>
      <c r="C378" t="s">
        <v>16</v>
      </c>
      <c r="D378" t="s">
        <v>13</v>
      </c>
      <c r="E378">
        <v>46</v>
      </c>
      <c r="F378">
        <v>9</v>
      </c>
      <c r="G378" s="2">
        <v>135555.66</v>
      </c>
      <c r="H378">
        <v>1</v>
      </c>
      <c r="I378">
        <v>1</v>
      </c>
      <c r="J378">
        <v>0</v>
      </c>
      <c r="K378" s="1">
        <v>133146.03</v>
      </c>
      <c r="L378">
        <v>1</v>
      </c>
      <c r="M378">
        <v>7</v>
      </c>
      <c r="N378">
        <v>1871</v>
      </c>
      <c r="O378">
        <v>1</v>
      </c>
      <c r="P378">
        <v>173</v>
      </c>
      <c r="Q378">
        <v>0.14285714285714285</v>
      </c>
      <c r="R378">
        <v>13097</v>
      </c>
      <c r="S378" t="s">
        <v>55</v>
      </c>
      <c r="T378" t="s">
        <v>61</v>
      </c>
      <c r="U378" t="s">
        <v>50</v>
      </c>
      <c r="V378">
        <v>6</v>
      </c>
    </row>
    <row r="379" spans="1:22" x14ac:dyDescent="0.2">
      <c r="A379">
        <v>15714466</v>
      </c>
      <c r="B379">
        <v>846</v>
      </c>
      <c r="C379" t="s">
        <v>12</v>
      </c>
      <c r="D379" t="s">
        <v>13</v>
      </c>
      <c r="E379">
        <v>41</v>
      </c>
      <c r="F379">
        <v>5</v>
      </c>
      <c r="G379" s="2">
        <v>0</v>
      </c>
      <c r="H379">
        <v>3</v>
      </c>
      <c r="I379">
        <v>1</v>
      </c>
      <c r="J379">
        <v>0</v>
      </c>
      <c r="K379" s="1">
        <v>3440.47</v>
      </c>
      <c r="L379">
        <v>1</v>
      </c>
      <c r="M379">
        <v>21</v>
      </c>
      <c r="N379">
        <v>1448</v>
      </c>
      <c r="O379">
        <v>6</v>
      </c>
      <c r="P379">
        <v>89</v>
      </c>
      <c r="Q379">
        <v>0.2857142857142857</v>
      </c>
      <c r="R379">
        <v>30408</v>
      </c>
      <c r="S379" t="s">
        <v>56</v>
      </c>
      <c r="T379" t="s">
        <v>59</v>
      </c>
      <c r="U379" t="s">
        <v>50</v>
      </c>
      <c r="V379">
        <v>6</v>
      </c>
    </row>
    <row r="380" spans="1:22" x14ac:dyDescent="0.2">
      <c r="A380">
        <v>15617982</v>
      </c>
      <c r="B380">
        <v>661</v>
      </c>
      <c r="C380" t="s">
        <v>14</v>
      </c>
      <c r="D380" t="s">
        <v>13</v>
      </c>
      <c r="E380">
        <v>42</v>
      </c>
      <c r="F380">
        <v>3</v>
      </c>
      <c r="G380" s="2">
        <v>0</v>
      </c>
      <c r="H380">
        <v>2</v>
      </c>
      <c r="I380">
        <v>1</v>
      </c>
      <c r="J380">
        <v>0</v>
      </c>
      <c r="K380" s="1">
        <v>35989.410000000003</v>
      </c>
      <c r="L380">
        <v>0</v>
      </c>
      <c r="M380">
        <v>1</v>
      </c>
      <c r="N380">
        <v>2365</v>
      </c>
      <c r="O380">
        <v>3</v>
      </c>
      <c r="P380">
        <v>36</v>
      </c>
      <c r="Q380">
        <v>1</v>
      </c>
      <c r="R380">
        <v>2365</v>
      </c>
      <c r="S380" t="s">
        <v>55</v>
      </c>
      <c r="T380" t="s">
        <v>59</v>
      </c>
      <c r="U380" t="s">
        <v>51</v>
      </c>
      <c r="V380">
        <v>6</v>
      </c>
    </row>
    <row r="381" spans="1:22" x14ac:dyDescent="0.2">
      <c r="A381">
        <v>15690647</v>
      </c>
      <c r="B381">
        <v>582</v>
      </c>
      <c r="C381" t="s">
        <v>14</v>
      </c>
      <c r="D381" t="s">
        <v>13</v>
      </c>
      <c r="E381">
        <v>46</v>
      </c>
      <c r="F381">
        <v>8</v>
      </c>
      <c r="G381" s="2">
        <v>67563.31</v>
      </c>
      <c r="H381">
        <v>1</v>
      </c>
      <c r="I381">
        <v>1</v>
      </c>
      <c r="J381">
        <v>0</v>
      </c>
      <c r="K381" s="1">
        <v>44506.09</v>
      </c>
      <c r="L381">
        <v>1</v>
      </c>
      <c r="M381">
        <v>7</v>
      </c>
      <c r="N381">
        <v>943</v>
      </c>
      <c r="O381">
        <v>9</v>
      </c>
      <c r="P381">
        <v>39</v>
      </c>
      <c r="Q381">
        <v>1</v>
      </c>
      <c r="R381">
        <v>6601</v>
      </c>
      <c r="S381" t="s">
        <v>56</v>
      </c>
      <c r="T381" t="s">
        <v>60</v>
      </c>
      <c r="U381" t="s">
        <v>51</v>
      </c>
      <c r="V381">
        <v>6</v>
      </c>
    </row>
    <row r="382" spans="1:22" x14ac:dyDescent="0.2">
      <c r="A382">
        <v>15684196</v>
      </c>
      <c r="B382">
        <v>627</v>
      </c>
      <c r="C382" t="s">
        <v>12</v>
      </c>
      <c r="D382" t="s">
        <v>13</v>
      </c>
      <c r="E382">
        <v>55</v>
      </c>
      <c r="F382">
        <v>2</v>
      </c>
      <c r="G382" s="2">
        <v>159441.26999999999</v>
      </c>
      <c r="H382">
        <v>1</v>
      </c>
      <c r="I382">
        <v>1</v>
      </c>
      <c r="J382">
        <v>0</v>
      </c>
      <c r="K382" s="1">
        <v>100686.11</v>
      </c>
      <c r="L382">
        <v>1</v>
      </c>
      <c r="M382">
        <v>8</v>
      </c>
      <c r="N382">
        <v>2722</v>
      </c>
      <c r="O382">
        <v>3</v>
      </c>
      <c r="P382">
        <v>66</v>
      </c>
      <c r="Q382">
        <v>0.375</v>
      </c>
      <c r="R382">
        <v>21776</v>
      </c>
      <c r="S382" t="s">
        <v>56</v>
      </c>
      <c r="T382" t="s">
        <v>58</v>
      </c>
      <c r="U382" t="s">
        <v>50</v>
      </c>
      <c r="V382">
        <v>7</v>
      </c>
    </row>
    <row r="383" spans="1:22" x14ac:dyDescent="0.2">
      <c r="A383">
        <v>15727281</v>
      </c>
      <c r="B383">
        <v>653</v>
      </c>
      <c r="C383" t="s">
        <v>12</v>
      </c>
      <c r="D383" t="s">
        <v>13</v>
      </c>
      <c r="E383">
        <v>27</v>
      </c>
      <c r="F383">
        <v>9</v>
      </c>
      <c r="G383" s="2">
        <v>0</v>
      </c>
      <c r="H383">
        <v>2</v>
      </c>
      <c r="I383">
        <v>1</v>
      </c>
      <c r="J383">
        <v>0</v>
      </c>
      <c r="K383" s="1">
        <v>96429.29</v>
      </c>
      <c r="L383">
        <v>0</v>
      </c>
      <c r="M383">
        <v>15</v>
      </c>
      <c r="N383">
        <v>2351</v>
      </c>
      <c r="O383">
        <v>1</v>
      </c>
      <c r="P383">
        <v>156</v>
      </c>
      <c r="Q383">
        <v>6.6666666666666666E-2</v>
      </c>
      <c r="R383">
        <v>35265</v>
      </c>
      <c r="S383" t="s">
        <v>55</v>
      </c>
      <c r="T383" t="s">
        <v>61</v>
      </c>
      <c r="U383" t="s">
        <v>50</v>
      </c>
      <c r="V383">
        <v>6</v>
      </c>
    </row>
    <row r="384" spans="1:22" x14ac:dyDescent="0.2">
      <c r="A384">
        <v>15646276</v>
      </c>
      <c r="B384">
        <v>831</v>
      </c>
      <c r="C384" t="s">
        <v>12</v>
      </c>
      <c r="D384" t="s">
        <v>13</v>
      </c>
      <c r="E384">
        <v>32</v>
      </c>
      <c r="F384">
        <v>2</v>
      </c>
      <c r="G384" s="2">
        <v>146033.62</v>
      </c>
      <c r="H384">
        <v>1</v>
      </c>
      <c r="I384">
        <v>1</v>
      </c>
      <c r="J384">
        <v>0</v>
      </c>
      <c r="K384" s="1">
        <v>191260.74</v>
      </c>
      <c r="L384">
        <v>0</v>
      </c>
      <c r="M384">
        <v>17</v>
      </c>
      <c r="N384">
        <v>574</v>
      </c>
      <c r="O384">
        <v>5</v>
      </c>
      <c r="P384">
        <v>76</v>
      </c>
      <c r="Q384">
        <v>0.29411764705882354</v>
      </c>
      <c r="R384">
        <v>9758</v>
      </c>
      <c r="S384" t="s">
        <v>55</v>
      </c>
      <c r="T384" t="s">
        <v>58</v>
      </c>
      <c r="U384" t="s">
        <v>50</v>
      </c>
      <c r="V384">
        <v>6</v>
      </c>
    </row>
    <row r="385" spans="1:22" x14ac:dyDescent="0.2">
      <c r="A385">
        <v>15697095</v>
      </c>
      <c r="B385">
        <v>705</v>
      </c>
      <c r="C385" t="s">
        <v>14</v>
      </c>
      <c r="D385" t="s">
        <v>15</v>
      </c>
      <c r="E385">
        <v>46</v>
      </c>
      <c r="F385">
        <v>7</v>
      </c>
      <c r="G385" s="2">
        <v>0</v>
      </c>
      <c r="H385">
        <v>2</v>
      </c>
      <c r="I385">
        <v>1</v>
      </c>
      <c r="J385">
        <v>0</v>
      </c>
      <c r="K385" s="1">
        <v>117273.35</v>
      </c>
      <c r="L385">
        <v>0</v>
      </c>
      <c r="M385">
        <v>26</v>
      </c>
      <c r="N385">
        <v>3837</v>
      </c>
      <c r="O385">
        <v>1</v>
      </c>
      <c r="P385">
        <v>87</v>
      </c>
      <c r="Q385">
        <v>3.8461538461538464E-2</v>
      </c>
      <c r="R385">
        <v>99762</v>
      </c>
      <c r="S385" t="s">
        <v>55</v>
      </c>
      <c r="T385" t="s">
        <v>60</v>
      </c>
      <c r="U385" t="s">
        <v>50</v>
      </c>
      <c r="V385">
        <v>7</v>
      </c>
    </row>
    <row r="386" spans="1:22" x14ac:dyDescent="0.2">
      <c r="A386">
        <v>15748797</v>
      </c>
      <c r="B386">
        <v>636</v>
      </c>
      <c r="C386" t="s">
        <v>14</v>
      </c>
      <c r="D386" t="s">
        <v>13</v>
      </c>
      <c r="E386">
        <v>33</v>
      </c>
      <c r="F386">
        <v>0</v>
      </c>
      <c r="G386" s="2">
        <v>0</v>
      </c>
      <c r="H386">
        <v>1</v>
      </c>
      <c r="I386">
        <v>1</v>
      </c>
      <c r="J386">
        <v>0</v>
      </c>
      <c r="K386" s="1">
        <v>92277.47</v>
      </c>
      <c r="L386">
        <v>1</v>
      </c>
      <c r="M386">
        <v>17</v>
      </c>
      <c r="N386">
        <v>1760</v>
      </c>
      <c r="O386">
        <v>6</v>
      </c>
      <c r="P386">
        <v>178</v>
      </c>
      <c r="Q386">
        <v>0.35294117647058826</v>
      </c>
      <c r="R386">
        <v>29920</v>
      </c>
      <c r="S386" t="s">
        <v>54</v>
      </c>
      <c r="T386" t="s">
        <v>58</v>
      </c>
      <c r="U386" t="s">
        <v>50</v>
      </c>
      <c r="V386">
        <v>9</v>
      </c>
    </row>
    <row r="387" spans="1:22" x14ac:dyDescent="0.2">
      <c r="A387">
        <v>15628947</v>
      </c>
      <c r="B387">
        <v>693</v>
      </c>
      <c r="C387" t="s">
        <v>12</v>
      </c>
      <c r="D387" t="s">
        <v>13</v>
      </c>
      <c r="E387">
        <v>38</v>
      </c>
      <c r="F387">
        <v>3</v>
      </c>
      <c r="G387" s="2">
        <v>0</v>
      </c>
      <c r="H387">
        <v>2</v>
      </c>
      <c r="I387">
        <v>0</v>
      </c>
      <c r="J387">
        <v>0</v>
      </c>
      <c r="K387" s="1">
        <v>78133.48</v>
      </c>
      <c r="L387">
        <v>1</v>
      </c>
      <c r="M387">
        <v>6</v>
      </c>
      <c r="N387">
        <v>1838</v>
      </c>
      <c r="O387">
        <v>4</v>
      </c>
      <c r="P387">
        <v>155</v>
      </c>
      <c r="Q387">
        <v>0.66666666666666663</v>
      </c>
      <c r="R387">
        <v>11028</v>
      </c>
      <c r="S387" t="s">
        <v>55</v>
      </c>
      <c r="T387" t="s">
        <v>59</v>
      </c>
      <c r="U387" t="s">
        <v>50</v>
      </c>
      <c r="V387">
        <v>6</v>
      </c>
    </row>
    <row r="388" spans="1:22" x14ac:dyDescent="0.2">
      <c r="A388">
        <v>15775546</v>
      </c>
      <c r="B388">
        <v>517</v>
      </c>
      <c r="C388" t="s">
        <v>14</v>
      </c>
      <c r="D388" t="s">
        <v>13</v>
      </c>
      <c r="E388">
        <v>29</v>
      </c>
      <c r="F388">
        <v>5</v>
      </c>
      <c r="G388" s="2">
        <v>0</v>
      </c>
      <c r="H388">
        <v>2</v>
      </c>
      <c r="I388">
        <v>1</v>
      </c>
      <c r="J388">
        <v>0</v>
      </c>
      <c r="K388" s="1">
        <v>103402.88</v>
      </c>
      <c r="L388">
        <v>0</v>
      </c>
      <c r="M388">
        <v>1</v>
      </c>
      <c r="N388">
        <v>3959</v>
      </c>
      <c r="O388">
        <v>4</v>
      </c>
      <c r="P388">
        <v>152</v>
      </c>
      <c r="Q388">
        <v>1</v>
      </c>
      <c r="R388">
        <v>3959</v>
      </c>
      <c r="S388" t="s">
        <v>54</v>
      </c>
      <c r="T388" t="s">
        <v>59</v>
      </c>
      <c r="U388" t="s">
        <v>50</v>
      </c>
      <c r="V388">
        <v>6</v>
      </c>
    </row>
    <row r="389" spans="1:22" x14ac:dyDescent="0.2">
      <c r="A389">
        <v>15619029</v>
      </c>
      <c r="B389">
        <v>620</v>
      </c>
      <c r="C389" t="s">
        <v>14</v>
      </c>
      <c r="D389" t="s">
        <v>13</v>
      </c>
      <c r="E389">
        <v>43</v>
      </c>
      <c r="F389">
        <v>2</v>
      </c>
      <c r="G389" s="2">
        <v>0</v>
      </c>
      <c r="H389">
        <v>2</v>
      </c>
      <c r="I389">
        <v>1</v>
      </c>
      <c r="J389">
        <v>0</v>
      </c>
      <c r="K389" s="1">
        <v>20670.099999999999</v>
      </c>
      <c r="L389">
        <v>0</v>
      </c>
      <c r="M389">
        <v>30</v>
      </c>
      <c r="N389">
        <v>863</v>
      </c>
      <c r="O389">
        <v>8</v>
      </c>
      <c r="P389">
        <v>64</v>
      </c>
      <c r="Q389">
        <v>0.26666666666666666</v>
      </c>
      <c r="R389">
        <v>25890</v>
      </c>
      <c r="S389" t="s">
        <v>55</v>
      </c>
      <c r="T389" t="s">
        <v>58</v>
      </c>
      <c r="U389" t="s">
        <v>50</v>
      </c>
      <c r="V389">
        <v>7</v>
      </c>
    </row>
    <row r="390" spans="1:22" x14ac:dyDescent="0.2">
      <c r="A390">
        <v>15579062</v>
      </c>
      <c r="B390">
        <v>707</v>
      </c>
      <c r="C390" t="s">
        <v>12</v>
      </c>
      <c r="D390" t="s">
        <v>15</v>
      </c>
      <c r="E390">
        <v>32</v>
      </c>
      <c r="F390">
        <v>9</v>
      </c>
      <c r="G390" s="2">
        <v>0</v>
      </c>
      <c r="H390">
        <v>2</v>
      </c>
      <c r="I390">
        <v>0</v>
      </c>
      <c r="J390">
        <v>0</v>
      </c>
      <c r="K390" s="1">
        <v>30807.02</v>
      </c>
      <c r="L390">
        <v>0</v>
      </c>
      <c r="M390">
        <v>4</v>
      </c>
      <c r="N390">
        <v>4959</v>
      </c>
      <c r="O390">
        <v>3</v>
      </c>
      <c r="P390">
        <v>120</v>
      </c>
      <c r="Q390">
        <v>0.75</v>
      </c>
      <c r="R390">
        <v>19836</v>
      </c>
      <c r="S390" t="s">
        <v>55</v>
      </c>
      <c r="T390" t="s">
        <v>61</v>
      </c>
      <c r="U390" t="s">
        <v>50</v>
      </c>
      <c r="V390">
        <v>6</v>
      </c>
    </row>
    <row r="391" spans="1:22" x14ac:dyDescent="0.2">
      <c r="A391">
        <v>15710164</v>
      </c>
      <c r="B391">
        <v>523</v>
      </c>
      <c r="C391" t="s">
        <v>12</v>
      </c>
      <c r="D391" t="s">
        <v>13</v>
      </c>
      <c r="E391">
        <v>73</v>
      </c>
      <c r="F391">
        <v>7</v>
      </c>
      <c r="G391" s="2">
        <v>0</v>
      </c>
      <c r="H391">
        <v>2</v>
      </c>
      <c r="I391">
        <v>0</v>
      </c>
      <c r="J391">
        <v>0</v>
      </c>
      <c r="K391" s="1">
        <v>130883.9</v>
      </c>
      <c r="L391">
        <v>1</v>
      </c>
      <c r="M391">
        <v>1</v>
      </c>
      <c r="N391">
        <v>4998</v>
      </c>
      <c r="O391">
        <v>3</v>
      </c>
      <c r="P391">
        <v>121</v>
      </c>
      <c r="Q391">
        <v>1</v>
      </c>
      <c r="R391">
        <v>4998</v>
      </c>
      <c r="S391" t="s">
        <v>55</v>
      </c>
      <c r="T391" t="s">
        <v>60</v>
      </c>
      <c r="U391" t="s">
        <v>50</v>
      </c>
      <c r="V391">
        <v>7</v>
      </c>
    </row>
    <row r="392" spans="1:22" x14ac:dyDescent="0.2">
      <c r="A392">
        <v>15667651</v>
      </c>
      <c r="B392">
        <v>585</v>
      </c>
      <c r="C392" t="s">
        <v>14</v>
      </c>
      <c r="D392" t="s">
        <v>13</v>
      </c>
      <c r="E392">
        <v>33</v>
      </c>
      <c r="F392">
        <v>8</v>
      </c>
      <c r="G392" s="2">
        <v>0</v>
      </c>
      <c r="H392">
        <v>2</v>
      </c>
      <c r="I392">
        <v>1</v>
      </c>
      <c r="J392">
        <v>0</v>
      </c>
      <c r="K392" s="1">
        <v>114182.07</v>
      </c>
      <c r="L392">
        <v>0</v>
      </c>
      <c r="M392">
        <v>16</v>
      </c>
      <c r="N392">
        <v>3291</v>
      </c>
      <c r="O392">
        <v>6</v>
      </c>
      <c r="P392">
        <v>132</v>
      </c>
      <c r="Q392">
        <v>0.375</v>
      </c>
      <c r="R392">
        <v>52656</v>
      </c>
      <c r="S392" t="s">
        <v>55</v>
      </c>
      <c r="T392" t="s">
        <v>60</v>
      </c>
      <c r="U392" t="s">
        <v>50</v>
      </c>
      <c r="V392">
        <v>6</v>
      </c>
    </row>
    <row r="393" spans="1:22" x14ac:dyDescent="0.2">
      <c r="A393">
        <v>15799966</v>
      </c>
      <c r="B393">
        <v>792</v>
      </c>
      <c r="C393" t="s">
        <v>16</v>
      </c>
      <c r="D393" t="s">
        <v>13</v>
      </c>
      <c r="E393">
        <v>59</v>
      </c>
      <c r="F393">
        <v>9</v>
      </c>
      <c r="G393" s="2">
        <v>101609.77</v>
      </c>
      <c r="H393">
        <v>1</v>
      </c>
      <c r="I393">
        <v>0</v>
      </c>
      <c r="J393">
        <v>0</v>
      </c>
      <c r="K393" s="1">
        <v>161479.19</v>
      </c>
      <c r="L393">
        <v>1</v>
      </c>
      <c r="M393">
        <v>25</v>
      </c>
      <c r="N393">
        <v>4101</v>
      </c>
      <c r="O393">
        <v>10</v>
      </c>
      <c r="P393">
        <v>86</v>
      </c>
      <c r="Q393">
        <v>0.4</v>
      </c>
      <c r="R393">
        <v>102525</v>
      </c>
      <c r="S393" t="s">
        <v>54</v>
      </c>
      <c r="T393" t="s">
        <v>61</v>
      </c>
      <c r="U393" t="s">
        <v>50</v>
      </c>
      <c r="V393">
        <v>6</v>
      </c>
    </row>
    <row r="394" spans="1:22" x14ac:dyDescent="0.2">
      <c r="A394">
        <v>15794560</v>
      </c>
      <c r="B394">
        <v>550</v>
      </c>
      <c r="C394" t="s">
        <v>12</v>
      </c>
      <c r="D394" t="s">
        <v>15</v>
      </c>
      <c r="E394">
        <v>57</v>
      </c>
      <c r="F394">
        <v>5</v>
      </c>
      <c r="G394" s="2">
        <v>0</v>
      </c>
      <c r="H394">
        <v>1</v>
      </c>
      <c r="I394">
        <v>1</v>
      </c>
      <c r="J394">
        <v>1</v>
      </c>
      <c r="K394" s="1">
        <v>133501.94</v>
      </c>
      <c r="L394">
        <v>0</v>
      </c>
      <c r="M394">
        <v>1</v>
      </c>
      <c r="N394">
        <v>871</v>
      </c>
      <c r="O394">
        <v>9</v>
      </c>
      <c r="P394">
        <v>49</v>
      </c>
      <c r="Q394">
        <v>1</v>
      </c>
      <c r="R394">
        <v>871</v>
      </c>
      <c r="S394" t="s">
        <v>56</v>
      </c>
      <c r="T394" t="s">
        <v>59</v>
      </c>
      <c r="U394" t="s">
        <v>51</v>
      </c>
      <c r="V394">
        <v>6</v>
      </c>
    </row>
    <row r="395" spans="1:22" x14ac:dyDescent="0.2">
      <c r="A395">
        <v>15809772</v>
      </c>
      <c r="B395">
        <v>667</v>
      </c>
      <c r="C395" t="s">
        <v>12</v>
      </c>
      <c r="D395" t="s">
        <v>15</v>
      </c>
      <c r="E395">
        <v>48</v>
      </c>
      <c r="F395">
        <v>2</v>
      </c>
      <c r="G395" s="2">
        <v>0</v>
      </c>
      <c r="H395">
        <v>1</v>
      </c>
      <c r="I395">
        <v>1</v>
      </c>
      <c r="J395">
        <v>0</v>
      </c>
      <c r="K395" s="1">
        <v>43229.2</v>
      </c>
      <c r="L395">
        <v>0</v>
      </c>
      <c r="M395">
        <v>28</v>
      </c>
      <c r="N395">
        <v>3913</v>
      </c>
      <c r="O395">
        <v>7</v>
      </c>
      <c r="P395">
        <v>177</v>
      </c>
      <c r="Q395">
        <v>0.25</v>
      </c>
      <c r="R395">
        <v>109564</v>
      </c>
      <c r="S395" t="s">
        <v>55</v>
      </c>
      <c r="T395" t="s">
        <v>58</v>
      </c>
      <c r="U395" t="s">
        <v>50</v>
      </c>
      <c r="V395">
        <v>10</v>
      </c>
    </row>
    <row r="396" spans="1:22" x14ac:dyDescent="0.2">
      <c r="A396">
        <v>15596021</v>
      </c>
      <c r="B396">
        <v>598</v>
      </c>
      <c r="C396" t="s">
        <v>14</v>
      </c>
      <c r="D396" t="s">
        <v>15</v>
      </c>
      <c r="E396">
        <v>44</v>
      </c>
      <c r="F396">
        <v>8</v>
      </c>
      <c r="G396" s="2">
        <v>0</v>
      </c>
      <c r="H396">
        <v>2</v>
      </c>
      <c r="I396">
        <v>1</v>
      </c>
      <c r="J396">
        <v>0</v>
      </c>
      <c r="K396" s="1">
        <v>148487.9</v>
      </c>
      <c r="L396">
        <v>0</v>
      </c>
      <c r="M396">
        <v>17</v>
      </c>
      <c r="N396">
        <v>1487</v>
      </c>
      <c r="O396">
        <v>3</v>
      </c>
      <c r="P396">
        <v>35</v>
      </c>
      <c r="Q396">
        <v>0.17647058823529413</v>
      </c>
      <c r="R396">
        <v>25279</v>
      </c>
      <c r="S396" t="s">
        <v>56</v>
      </c>
      <c r="T396" t="s">
        <v>60</v>
      </c>
      <c r="U396" t="s">
        <v>51</v>
      </c>
      <c r="V396">
        <v>6</v>
      </c>
    </row>
    <row r="397" spans="1:22" x14ac:dyDescent="0.2">
      <c r="A397">
        <v>15574068</v>
      </c>
      <c r="B397">
        <v>504</v>
      </c>
      <c r="C397" t="s">
        <v>16</v>
      </c>
      <c r="D397" t="s">
        <v>15</v>
      </c>
      <c r="E397">
        <v>56</v>
      </c>
      <c r="F397">
        <v>9</v>
      </c>
      <c r="G397" s="2">
        <v>104217.3</v>
      </c>
      <c r="H397">
        <v>1</v>
      </c>
      <c r="I397">
        <v>0</v>
      </c>
      <c r="J397">
        <v>0</v>
      </c>
      <c r="K397" s="1">
        <v>55857.48</v>
      </c>
      <c r="L397">
        <v>1</v>
      </c>
      <c r="M397">
        <v>16</v>
      </c>
      <c r="N397">
        <v>606</v>
      </c>
      <c r="O397">
        <v>4</v>
      </c>
      <c r="P397">
        <v>98</v>
      </c>
      <c r="Q397">
        <v>0.25</v>
      </c>
      <c r="R397">
        <v>9696</v>
      </c>
      <c r="S397" t="s">
        <v>55</v>
      </c>
      <c r="T397" t="s">
        <v>61</v>
      </c>
      <c r="U397" t="s">
        <v>50</v>
      </c>
      <c r="V397">
        <v>6</v>
      </c>
    </row>
    <row r="398" spans="1:22" x14ac:dyDescent="0.2">
      <c r="A398">
        <v>15806967</v>
      </c>
      <c r="B398">
        <v>778</v>
      </c>
      <c r="C398" t="s">
        <v>12</v>
      </c>
      <c r="D398" t="s">
        <v>13</v>
      </c>
      <c r="E398">
        <v>65</v>
      </c>
      <c r="F398">
        <v>7</v>
      </c>
      <c r="G398" s="2">
        <v>0</v>
      </c>
      <c r="H398">
        <v>1</v>
      </c>
      <c r="I398">
        <v>1</v>
      </c>
      <c r="J398">
        <v>1</v>
      </c>
      <c r="K398" s="1">
        <v>77867.23</v>
      </c>
      <c r="L398">
        <v>0</v>
      </c>
      <c r="M398">
        <v>26</v>
      </c>
      <c r="N398">
        <v>2728</v>
      </c>
      <c r="O398">
        <v>5</v>
      </c>
      <c r="P398">
        <v>95</v>
      </c>
      <c r="Q398">
        <v>0.19230769230769232</v>
      </c>
      <c r="R398">
        <v>70928</v>
      </c>
      <c r="S398" t="s">
        <v>55</v>
      </c>
      <c r="T398" t="s">
        <v>60</v>
      </c>
      <c r="U398" t="s">
        <v>50</v>
      </c>
      <c r="V398">
        <v>6</v>
      </c>
    </row>
    <row r="399" spans="1:22" x14ac:dyDescent="0.2">
      <c r="A399">
        <v>15796179</v>
      </c>
      <c r="B399">
        <v>683</v>
      </c>
      <c r="C399" t="s">
        <v>12</v>
      </c>
      <c r="D399" t="s">
        <v>15</v>
      </c>
      <c r="E399">
        <v>43</v>
      </c>
      <c r="F399">
        <v>8</v>
      </c>
      <c r="G399" s="2">
        <v>0</v>
      </c>
      <c r="H399">
        <v>1</v>
      </c>
      <c r="I399">
        <v>1</v>
      </c>
      <c r="J399">
        <v>0</v>
      </c>
      <c r="K399" s="1">
        <v>96754.8</v>
      </c>
      <c r="L399">
        <v>0</v>
      </c>
      <c r="M399">
        <v>3</v>
      </c>
      <c r="N399">
        <v>1438</v>
      </c>
      <c r="O399">
        <v>8</v>
      </c>
      <c r="P399">
        <v>70</v>
      </c>
      <c r="Q399">
        <v>1</v>
      </c>
      <c r="R399">
        <v>4314</v>
      </c>
      <c r="S399" t="s">
        <v>54</v>
      </c>
      <c r="T399" t="s">
        <v>60</v>
      </c>
      <c r="U399" t="s">
        <v>50</v>
      </c>
      <c r="V399">
        <v>8</v>
      </c>
    </row>
    <row r="400" spans="1:22" x14ac:dyDescent="0.2">
      <c r="A400">
        <v>15598751</v>
      </c>
      <c r="B400">
        <v>556</v>
      </c>
      <c r="C400" t="s">
        <v>12</v>
      </c>
      <c r="D400" t="s">
        <v>13</v>
      </c>
      <c r="E400">
        <v>43</v>
      </c>
      <c r="F400">
        <v>6</v>
      </c>
      <c r="G400" s="2">
        <v>0</v>
      </c>
      <c r="H400">
        <v>3</v>
      </c>
      <c r="I400">
        <v>0</v>
      </c>
      <c r="J400">
        <v>0</v>
      </c>
      <c r="K400" s="1">
        <v>125154.57</v>
      </c>
      <c r="L400">
        <v>1</v>
      </c>
      <c r="M400">
        <v>28</v>
      </c>
      <c r="N400">
        <v>2421</v>
      </c>
      <c r="O400">
        <v>0</v>
      </c>
      <c r="P400">
        <v>75</v>
      </c>
      <c r="Q400">
        <v>0</v>
      </c>
      <c r="R400">
        <v>67788</v>
      </c>
      <c r="S400" t="s">
        <v>55</v>
      </c>
      <c r="T400" t="s">
        <v>60</v>
      </c>
      <c r="U400" t="s">
        <v>50</v>
      </c>
      <c r="V400">
        <v>6</v>
      </c>
    </row>
    <row r="401" spans="1:22" x14ac:dyDescent="0.2">
      <c r="A401">
        <v>15585367</v>
      </c>
      <c r="B401">
        <v>555</v>
      </c>
      <c r="C401" t="s">
        <v>16</v>
      </c>
      <c r="D401" t="s">
        <v>13</v>
      </c>
      <c r="E401">
        <v>46</v>
      </c>
      <c r="F401">
        <v>4</v>
      </c>
      <c r="G401" s="2">
        <v>120392.99</v>
      </c>
      <c r="H401">
        <v>1</v>
      </c>
      <c r="I401">
        <v>1</v>
      </c>
      <c r="J401">
        <v>0</v>
      </c>
      <c r="K401" s="1">
        <v>177719.88</v>
      </c>
      <c r="L401">
        <v>1</v>
      </c>
      <c r="M401">
        <v>6</v>
      </c>
      <c r="N401">
        <v>2294</v>
      </c>
      <c r="O401">
        <v>3</v>
      </c>
      <c r="P401">
        <v>13</v>
      </c>
      <c r="Q401">
        <v>0.5</v>
      </c>
      <c r="R401">
        <v>13764</v>
      </c>
      <c r="S401" t="s">
        <v>55</v>
      </c>
      <c r="T401" t="s">
        <v>59</v>
      </c>
      <c r="U401" t="s">
        <v>52</v>
      </c>
      <c r="V401">
        <v>6</v>
      </c>
    </row>
    <row r="402" spans="1:22" x14ac:dyDescent="0.2">
      <c r="A402">
        <v>15714227</v>
      </c>
      <c r="B402">
        <v>672</v>
      </c>
      <c r="C402" t="s">
        <v>12</v>
      </c>
      <c r="D402" t="s">
        <v>13</v>
      </c>
      <c r="E402">
        <v>53</v>
      </c>
      <c r="F402">
        <v>7</v>
      </c>
      <c r="G402" s="2">
        <v>0</v>
      </c>
      <c r="H402">
        <v>1</v>
      </c>
      <c r="I402">
        <v>1</v>
      </c>
      <c r="J402">
        <v>1</v>
      </c>
      <c r="K402" s="1">
        <v>136910.18</v>
      </c>
      <c r="L402">
        <v>0</v>
      </c>
      <c r="M402">
        <v>29</v>
      </c>
      <c r="N402">
        <v>1671</v>
      </c>
      <c r="O402">
        <v>5</v>
      </c>
      <c r="P402">
        <v>45</v>
      </c>
      <c r="Q402">
        <v>0.17241379310344829</v>
      </c>
      <c r="R402">
        <v>48459</v>
      </c>
      <c r="S402" t="s">
        <v>54</v>
      </c>
      <c r="T402" t="s">
        <v>60</v>
      </c>
      <c r="U402" t="s">
        <v>51</v>
      </c>
      <c r="V402">
        <v>6</v>
      </c>
    </row>
    <row r="403" spans="1:22" x14ac:dyDescent="0.2">
      <c r="A403">
        <v>15789546</v>
      </c>
      <c r="B403">
        <v>639</v>
      </c>
      <c r="C403" t="s">
        <v>14</v>
      </c>
      <c r="D403" t="s">
        <v>15</v>
      </c>
      <c r="E403">
        <v>28</v>
      </c>
      <c r="F403">
        <v>8</v>
      </c>
      <c r="G403" s="2">
        <v>0</v>
      </c>
      <c r="H403">
        <v>2</v>
      </c>
      <c r="I403">
        <v>1</v>
      </c>
      <c r="J403">
        <v>0</v>
      </c>
      <c r="K403" s="1">
        <v>126561.07</v>
      </c>
      <c r="L403">
        <v>0</v>
      </c>
      <c r="M403">
        <v>1</v>
      </c>
      <c r="N403">
        <v>872</v>
      </c>
      <c r="O403">
        <v>5</v>
      </c>
      <c r="P403">
        <v>61</v>
      </c>
      <c r="Q403">
        <v>1</v>
      </c>
      <c r="R403">
        <v>872</v>
      </c>
      <c r="S403" t="s">
        <v>56</v>
      </c>
      <c r="T403" t="s">
        <v>60</v>
      </c>
      <c r="U403" t="s">
        <v>50</v>
      </c>
      <c r="V403">
        <v>6</v>
      </c>
    </row>
    <row r="404" spans="1:22" x14ac:dyDescent="0.2">
      <c r="A404">
        <v>15571778</v>
      </c>
      <c r="B404">
        <v>817</v>
      </c>
      <c r="C404" t="s">
        <v>12</v>
      </c>
      <c r="D404" t="s">
        <v>13</v>
      </c>
      <c r="E404">
        <v>55</v>
      </c>
      <c r="F404">
        <v>10</v>
      </c>
      <c r="G404" s="2">
        <v>117561.49</v>
      </c>
      <c r="H404">
        <v>1</v>
      </c>
      <c r="I404">
        <v>1</v>
      </c>
      <c r="J404">
        <v>0</v>
      </c>
      <c r="K404" s="1">
        <v>95941.55</v>
      </c>
      <c r="L404">
        <v>1</v>
      </c>
      <c r="M404">
        <v>14</v>
      </c>
      <c r="N404">
        <v>4325</v>
      </c>
      <c r="O404">
        <v>8</v>
      </c>
      <c r="P404">
        <v>68</v>
      </c>
      <c r="Q404">
        <v>0.5714285714285714</v>
      </c>
      <c r="R404">
        <v>60550</v>
      </c>
      <c r="S404" t="s">
        <v>55</v>
      </c>
      <c r="T404" t="s">
        <v>61</v>
      </c>
      <c r="U404" t="s">
        <v>50</v>
      </c>
      <c r="V404">
        <v>6</v>
      </c>
    </row>
    <row r="405" spans="1:22" x14ac:dyDescent="0.2">
      <c r="A405">
        <v>15640627</v>
      </c>
      <c r="B405">
        <v>611</v>
      </c>
      <c r="C405" t="s">
        <v>14</v>
      </c>
      <c r="D405" t="s">
        <v>15</v>
      </c>
      <c r="E405">
        <v>34</v>
      </c>
      <c r="F405">
        <v>4</v>
      </c>
      <c r="G405" s="2">
        <v>0</v>
      </c>
      <c r="H405">
        <v>2</v>
      </c>
      <c r="I405">
        <v>1</v>
      </c>
      <c r="J405">
        <v>0</v>
      </c>
      <c r="K405" s="1">
        <v>170950.58</v>
      </c>
      <c r="L405">
        <v>0</v>
      </c>
      <c r="M405">
        <v>25</v>
      </c>
      <c r="N405">
        <v>836</v>
      </c>
      <c r="O405">
        <v>4</v>
      </c>
      <c r="P405">
        <v>67</v>
      </c>
      <c r="Q405">
        <v>0.16</v>
      </c>
      <c r="R405">
        <v>20900</v>
      </c>
      <c r="S405" t="s">
        <v>55</v>
      </c>
      <c r="T405" t="s">
        <v>59</v>
      </c>
      <c r="U405" t="s">
        <v>50</v>
      </c>
      <c r="V405">
        <v>6</v>
      </c>
    </row>
    <row r="406" spans="1:22" x14ac:dyDescent="0.2">
      <c r="A406">
        <v>15566211</v>
      </c>
      <c r="B406">
        <v>616</v>
      </c>
      <c r="C406" t="s">
        <v>16</v>
      </c>
      <c r="D406" t="s">
        <v>13</v>
      </c>
      <c r="E406">
        <v>41</v>
      </c>
      <c r="F406">
        <v>1</v>
      </c>
      <c r="G406" s="2">
        <v>103560.57</v>
      </c>
      <c r="H406">
        <v>1</v>
      </c>
      <c r="I406">
        <v>1</v>
      </c>
      <c r="J406">
        <v>0</v>
      </c>
      <c r="K406" s="1">
        <v>236.45</v>
      </c>
      <c r="L406">
        <v>1</v>
      </c>
      <c r="M406">
        <v>9</v>
      </c>
      <c r="N406">
        <v>2399</v>
      </c>
      <c r="O406">
        <v>7</v>
      </c>
      <c r="P406">
        <v>170</v>
      </c>
      <c r="Q406">
        <v>0.77777777777777779</v>
      </c>
      <c r="R406">
        <v>21591</v>
      </c>
      <c r="S406" t="s">
        <v>55</v>
      </c>
      <c r="T406" t="s">
        <v>58</v>
      </c>
      <c r="U406" t="s">
        <v>50</v>
      </c>
      <c r="V406">
        <v>6</v>
      </c>
    </row>
    <row r="407" spans="1:22" x14ac:dyDescent="0.2">
      <c r="A407">
        <v>15814846</v>
      </c>
      <c r="B407">
        <v>691</v>
      </c>
      <c r="C407" t="s">
        <v>12</v>
      </c>
      <c r="D407" t="s">
        <v>15</v>
      </c>
      <c r="E407">
        <v>52</v>
      </c>
      <c r="F407">
        <v>3</v>
      </c>
      <c r="G407" s="2">
        <v>0</v>
      </c>
      <c r="H407">
        <v>1</v>
      </c>
      <c r="I407">
        <v>1</v>
      </c>
      <c r="J407">
        <v>0</v>
      </c>
      <c r="K407" s="1">
        <v>175843.68</v>
      </c>
      <c r="L407">
        <v>1</v>
      </c>
      <c r="M407">
        <v>1</v>
      </c>
      <c r="N407">
        <v>1170</v>
      </c>
      <c r="O407">
        <v>10</v>
      </c>
      <c r="P407">
        <v>108</v>
      </c>
      <c r="Q407">
        <v>1</v>
      </c>
      <c r="R407">
        <v>1170</v>
      </c>
      <c r="S407" t="s">
        <v>56</v>
      </c>
      <c r="T407" t="s">
        <v>59</v>
      </c>
      <c r="U407" t="s">
        <v>50</v>
      </c>
      <c r="V407">
        <v>9</v>
      </c>
    </row>
    <row r="408" spans="1:22" x14ac:dyDescent="0.2">
      <c r="A408">
        <v>15594862</v>
      </c>
      <c r="B408">
        <v>552</v>
      </c>
      <c r="C408" t="s">
        <v>12</v>
      </c>
      <c r="D408" t="s">
        <v>15</v>
      </c>
      <c r="E408">
        <v>36</v>
      </c>
      <c r="F408">
        <v>8</v>
      </c>
      <c r="G408" s="2">
        <v>0</v>
      </c>
      <c r="H408">
        <v>2</v>
      </c>
      <c r="I408">
        <v>0</v>
      </c>
      <c r="J408">
        <v>0</v>
      </c>
      <c r="K408" s="1">
        <v>132547.01999999999</v>
      </c>
      <c r="L408">
        <v>0</v>
      </c>
      <c r="M408">
        <v>12</v>
      </c>
      <c r="N408">
        <v>3468</v>
      </c>
      <c r="O408">
        <v>3</v>
      </c>
      <c r="P408">
        <v>180</v>
      </c>
      <c r="Q408">
        <v>0.25</v>
      </c>
      <c r="R408">
        <v>41616</v>
      </c>
      <c r="S408" t="s">
        <v>54</v>
      </c>
      <c r="T408" t="s">
        <v>60</v>
      </c>
      <c r="U408" t="s">
        <v>50</v>
      </c>
      <c r="V408">
        <v>6</v>
      </c>
    </row>
    <row r="409" spans="1:22" x14ac:dyDescent="0.2">
      <c r="A409">
        <v>15745080</v>
      </c>
      <c r="B409">
        <v>634</v>
      </c>
      <c r="C409" t="s">
        <v>12</v>
      </c>
      <c r="D409" t="s">
        <v>15</v>
      </c>
      <c r="E409">
        <v>26</v>
      </c>
      <c r="F409">
        <v>8</v>
      </c>
      <c r="G409" s="2">
        <v>0</v>
      </c>
      <c r="H409">
        <v>1</v>
      </c>
      <c r="I409">
        <v>1</v>
      </c>
      <c r="J409">
        <v>0</v>
      </c>
      <c r="K409" s="1">
        <v>21760.959999999999</v>
      </c>
      <c r="L409">
        <v>0</v>
      </c>
      <c r="M409">
        <v>3</v>
      </c>
      <c r="N409">
        <v>3285</v>
      </c>
      <c r="O409">
        <v>10</v>
      </c>
      <c r="P409">
        <v>155</v>
      </c>
      <c r="Q409">
        <v>1</v>
      </c>
      <c r="R409">
        <v>9855</v>
      </c>
      <c r="S409" t="s">
        <v>56</v>
      </c>
      <c r="T409" t="s">
        <v>60</v>
      </c>
      <c r="U409" t="s">
        <v>50</v>
      </c>
      <c r="V409">
        <v>8</v>
      </c>
    </row>
    <row r="410" spans="1:22" x14ac:dyDescent="0.2">
      <c r="A410">
        <v>15732175</v>
      </c>
      <c r="B410">
        <v>776</v>
      </c>
      <c r="C410" t="s">
        <v>12</v>
      </c>
      <c r="D410" t="s">
        <v>15</v>
      </c>
      <c r="E410">
        <v>37</v>
      </c>
      <c r="F410">
        <v>2</v>
      </c>
      <c r="G410" s="2">
        <v>0</v>
      </c>
      <c r="H410">
        <v>1</v>
      </c>
      <c r="I410">
        <v>0</v>
      </c>
      <c r="J410">
        <v>1</v>
      </c>
      <c r="K410" s="1">
        <v>8065</v>
      </c>
      <c r="L410">
        <v>0</v>
      </c>
      <c r="M410">
        <v>28</v>
      </c>
      <c r="N410">
        <v>3170</v>
      </c>
      <c r="O410">
        <v>8</v>
      </c>
      <c r="P410">
        <v>71</v>
      </c>
      <c r="Q410">
        <v>0.2857142857142857</v>
      </c>
      <c r="R410">
        <v>88760</v>
      </c>
      <c r="S410" t="s">
        <v>55</v>
      </c>
      <c r="T410" t="s">
        <v>58</v>
      </c>
      <c r="U410" t="s">
        <v>50</v>
      </c>
      <c r="V410">
        <v>6</v>
      </c>
    </row>
    <row r="411" spans="1:22" x14ac:dyDescent="0.2">
      <c r="A411">
        <v>15583748</v>
      </c>
      <c r="B411">
        <v>592</v>
      </c>
      <c r="C411" t="s">
        <v>14</v>
      </c>
      <c r="D411" t="s">
        <v>15</v>
      </c>
      <c r="E411">
        <v>38</v>
      </c>
      <c r="F411">
        <v>8</v>
      </c>
      <c r="G411" s="2">
        <v>0</v>
      </c>
      <c r="H411">
        <v>2</v>
      </c>
      <c r="I411">
        <v>1</v>
      </c>
      <c r="J411">
        <v>0</v>
      </c>
      <c r="K411" s="1">
        <v>180426.2</v>
      </c>
      <c r="L411">
        <v>0</v>
      </c>
      <c r="M411">
        <v>29</v>
      </c>
      <c r="N411">
        <v>3156</v>
      </c>
      <c r="O411">
        <v>9</v>
      </c>
      <c r="P411">
        <v>94</v>
      </c>
      <c r="Q411">
        <v>0.31034482758620691</v>
      </c>
      <c r="R411">
        <v>91524</v>
      </c>
      <c r="S411" t="s">
        <v>54</v>
      </c>
      <c r="T411" t="s">
        <v>60</v>
      </c>
      <c r="U411" t="s">
        <v>50</v>
      </c>
      <c r="V411">
        <v>6</v>
      </c>
    </row>
    <row r="412" spans="1:22" x14ac:dyDescent="0.2">
      <c r="A412">
        <v>15700212</v>
      </c>
      <c r="B412">
        <v>475</v>
      </c>
      <c r="C412" t="s">
        <v>12</v>
      </c>
      <c r="D412" t="s">
        <v>13</v>
      </c>
      <c r="E412">
        <v>46</v>
      </c>
      <c r="F412">
        <v>10</v>
      </c>
      <c r="G412" s="2">
        <v>0</v>
      </c>
      <c r="H412">
        <v>2</v>
      </c>
      <c r="I412">
        <v>0</v>
      </c>
      <c r="J412">
        <v>0</v>
      </c>
      <c r="K412" s="1">
        <v>122953</v>
      </c>
      <c r="L412">
        <v>1</v>
      </c>
      <c r="M412">
        <v>10</v>
      </c>
      <c r="N412">
        <v>1168</v>
      </c>
      <c r="O412">
        <v>10</v>
      </c>
      <c r="P412">
        <v>13</v>
      </c>
      <c r="Q412">
        <v>1</v>
      </c>
      <c r="R412">
        <v>11680</v>
      </c>
      <c r="S412" t="s">
        <v>55</v>
      </c>
      <c r="T412" t="s">
        <v>61</v>
      </c>
      <c r="U412" t="s">
        <v>52</v>
      </c>
      <c r="V412">
        <v>7</v>
      </c>
    </row>
    <row r="413" spans="1:22" x14ac:dyDescent="0.2">
      <c r="A413">
        <v>15761976</v>
      </c>
      <c r="B413">
        <v>797</v>
      </c>
      <c r="C413" t="s">
        <v>14</v>
      </c>
      <c r="D413" t="s">
        <v>13</v>
      </c>
      <c r="E413">
        <v>31</v>
      </c>
      <c r="F413">
        <v>8</v>
      </c>
      <c r="G413" s="2">
        <v>0</v>
      </c>
      <c r="H413">
        <v>2</v>
      </c>
      <c r="I413">
        <v>1</v>
      </c>
      <c r="J413">
        <v>0</v>
      </c>
      <c r="K413" s="1">
        <v>117916.63</v>
      </c>
      <c r="L413">
        <v>0</v>
      </c>
      <c r="M413">
        <v>27</v>
      </c>
      <c r="N413">
        <v>4124</v>
      </c>
      <c r="O413">
        <v>5</v>
      </c>
      <c r="P413">
        <v>15</v>
      </c>
      <c r="Q413">
        <v>0.18518518518518517</v>
      </c>
      <c r="R413">
        <v>111348</v>
      </c>
      <c r="S413" t="s">
        <v>55</v>
      </c>
      <c r="T413" t="s">
        <v>60</v>
      </c>
      <c r="U413" t="s">
        <v>52</v>
      </c>
      <c r="V413">
        <v>6</v>
      </c>
    </row>
    <row r="414" spans="1:22" x14ac:dyDescent="0.2">
      <c r="A414">
        <v>15744517</v>
      </c>
      <c r="B414">
        <v>735</v>
      </c>
      <c r="C414" t="s">
        <v>14</v>
      </c>
      <c r="D414" t="s">
        <v>15</v>
      </c>
      <c r="E414">
        <v>50</v>
      </c>
      <c r="F414">
        <v>9</v>
      </c>
      <c r="G414" s="2">
        <v>0</v>
      </c>
      <c r="H414">
        <v>1</v>
      </c>
      <c r="I414">
        <v>0</v>
      </c>
      <c r="J414">
        <v>0</v>
      </c>
      <c r="K414" s="1">
        <v>166677.35</v>
      </c>
      <c r="L414">
        <v>1</v>
      </c>
      <c r="M414">
        <v>10</v>
      </c>
      <c r="N414">
        <v>1411</v>
      </c>
      <c r="O414">
        <v>8</v>
      </c>
      <c r="P414">
        <v>144</v>
      </c>
      <c r="Q414">
        <v>0.8</v>
      </c>
      <c r="R414">
        <v>14110</v>
      </c>
      <c r="S414" t="s">
        <v>56</v>
      </c>
      <c r="T414" t="s">
        <v>61</v>
      </c>
      <c r="U414" t="s">
        <v>50</v>
      </c>
      <c r="V414">
        <v>9</v>
      </c>
    </row>
    <row r="415" spans="1:22" x14ac:dyDescent="0.2">
      <c r="A415">
        <v>15686963</v>
      </c>
      <c r="B415">
        <v>680</v>
      </c>
      <c r="C415" t="s">
        <v>14</v>
      </c>
      <c r="D415" t="s">
        <v>13</v>
      </c>
      <c r="E415">
        <v>30</v>
      </c>
      <c r="F415">
        <v>3</v>
      </c>
      <c r="G415" s="2">
        <v>0</v>
      </c>
      <c r="H415">
        <v>1</v>
      </c>
      <c r="I415">
        <v>1</v>
      </c>
      <c r="J415">
        <v>0</v>
      </c>
      <c r="K415" s="1">
        <v>160131.57999999999</v>
      </c>
      <c r="L415">
        <v>0</v>
      </c>
      <c r="M415">
        <v>24</v>
      </c>
      <c r="N415">
        <v>2318</v>
      </c>
      <c r="O415">
        <v>5</v>
      </c>
      <c r="P415">
        <v>149</v>
      </c>
      <c r="Q415">
        <v>0.20833333333333334</v>
      </c>
      <c r="R415">
        <v>55632</v>
      </c>
      <c r="S415" t="s">
        <v>55</v>
      </c>
      <c r="T415" t="s">
        <v>59</v>
      </c>
      <c r="U415" t="s">
        <v>50</v>
      </c>
      <c r="V415">
        <v>8</v>
      </c>
    </row>
    <row r="416" spans="1:22" x14ac:dyDescent="0.2">
      <c r="A416">
        <v>15799156</v>
      </c>
      <c r="B416">
        <v>569</v>
      </c>
      <c r="C416" t="s">
        <v>14</v>
      </c>
      <c r="D416" t="s">
        <v>15</v>
      </c>
      <c r="E416">
        <v>38</v>
      </c>
      <c r="F416">
        <v>8</v>
      </c>
      <c r="G416" s="2">
        <v>0</v>
      </c>
      <c r="H416">
        <v>2</v>
      </c>
      <c r="I416">
        <v>0</v>
      </c>
      <c r="J416">
        <v>0</v>
      </c>
      <c r="K416" s="1">
        <v>79618.789999999994</v>
      </c>
      <c r="L416">
        <v>0</v>
      </c>
      <c r="M416">
        <v>8</v>
      </c>
      <c r="N416">
        <v>4539</v>
      </c>
      <c r="O416">
        <v>9</v>
      </c>
      <c r="P416">
        <v>163</v>
      </c>
      <c r="Q416">
        <v>1</v>
      </c>
      <c r="R416">
        <v>36312</v>
      </c>
      <c r="S416" t="s">
        <v>54</v>
      </c>
      <c r="T416" t="s">
        <v>60</v>
      </c>
      <c r="U416" t="s">
        <v>50</v>
      </c>
      <c r="V416">
        <v>6</v>
      </c>
    </row>
    <row r="417" spans="1:22" x14ac:dyDescent="0.2">
      <c r="A417">
        <v>15762277</v>
      </c>
      <c r="B417">
        <v>710</v>
      </c>
      <c r="C417" t="s">
        <v>12</v>
      </c>
      <c r="D417" t="s">
        <v>15</v>
      </c>
      <c r="E417">
        <v>47</v>
      </c>
      <c r="F417">
        <v>5</v>
      </c>
      <c r="G417" s="2">
        <v>158623.14000000001</v>
      </c>
      <c r="H417">
        <v>1</v>
      </c>
      <c r="I417">
        <v>0</v>
      </c>
      <c r="J417">
        <v>0</v>
      </c>
      <c r="K417" s="1">
        <v>83499.89</v>
      </c>
      <c r="L417">
        <v>1</v>
      </c>
      <c r="M417">
        <v>8</v>
      </c>
      <c r="N417">
        <v>4916</v>
      </c>
      <c r="O417">
        <v>10</v>
      </c>
      <c r="P417">
        <v>166</v>
      </c>
      <c r="Q417">
        <v>1</v>
      </c>
      <c r="R417">
        <v>39328</v>
      </c>
      <c r="S417" t="s">
        <v>54</v>
      </c>
      <c r="T417" t="s">
        <v>59</v>
      </c>
      <c r="U417" t="s">
        <v>50</v>
      </c>
      <c r="V417">
        <v>6</v>
      </c>
    </row>
    <row r="418" spans="1:22" x14ac:dyDescent="0.2">
      <c r="A418">
        <v>15791302</v>
      </c>
      <c r="B418">
        <v>741</v>
      </c>
      <c r="C418" t="s">
        <v>12</v>
      </c>
      <c r="D418" t="s">
        <v>15</v>
      </c>
      <c r="E418">
        <v>32</v>
      </c>
      <c r="F418">
        <v>8</v>
      </c>
      <c r="G418" s="2">
        <v>0</v>
      </c>
      <c r="H418">
        <v>2</v>
      </c>
      <c r="I418">
        <v>1</v>
      </c>
      <c r="J418">
        <v>0</v>
      </c>
      <c r="K418" s="1">
        <v>143598.70000000001</v>
      </c>
      <c r="L418">
        <v>0</v>
      </c>
      <c r="M418">
        <v>28</v>
      </c>
      <c r="N418">
        <v>1374</v>
      </c>
      <c r="O418">
        <v>6</v>
      </c>
      <c r="P418">
        <v>36</v>
      </c>
      <c r="Q418">
        <v>0.21428571428571427</v>
      </c>
      <c r="R418">
        <v>38472</v>
      </c>
      <c r="S418" t="s">
        <v>55</v>
      </c>
      <c r="T418" t="s">
        <v>60</v>
      </c>
      <c r="U418" t="s">
        <v>51</v>
      </c>
      <c r="V418">
        <v>6</v>
      </c>
    </row>
    <row r="419" spans="1:22" x14ac:dyDescent="0.2">
      <c r="A419">
        <v>15798975</v>
      </c>
      <c r="B419">
        <v>606</v>
      </c>
      <c r="C419" t="s">
        <v>16</v>
      </c>
      <c r="D419" t="s">
        <v>15</v>
      </c>
      <c r="E419">
        <v>48</v>
      </c>
      <c r="F419">
        <v>4</v>
      </c>
      <c r="G419" s="2">
        <v>132403.56</v>
      </c>
      <c r="H419">
        <v>1</v>
      </c>
      <c r="I419">
        <v>0</v>
      </c>
      <c r="J419">
        <v>0</v>
      </c>
      <c r="K419" s="1">
        <v>36091.910000000003</v>
      </c>
      <c r="L419">
        <v>1</v>
      </c>
      <c r="M419">
        <v>22</v>
      </c>
      <c r="N419">
        <v>2029</v>
      </c>
      <c r="O419">
        <v>5</v>
      </c>
      <c r="P419">
        <v>152</v>
      </c>
      <c r="Q419">
        <v>0.22727272727272727</v>
      </c>
      <c r="R419">
        <v>44638</v>
      </c>
      <c r="S419" t="s">
        <v>55</v>
      </c>
      <c r="T419" t="s">
        <v>59</v>
      </c>
      <c r="U419" t="s">
        <v>50</v>
      </c>
      <c r="V419">
        <v>6</v>
      </c>
    </row>
    <row r="420" spans="1:22" x14ac:dyDescent="0.2">
      <c r="A420">
        <v>15599956</v>
      </c>
      <c r="B420">
        <v>747</v>
      </c>
      <c r="C420" t="s">
        <v>12</v>
      </c>
      <c r="D420" t="s">
        <v>15</v>
      </c>
      <c r="E420">
        <v>27</v>
      </c>
      <c r="F420">
        <v>10</v>
      </c>
      <c r="G420" s="2">
        <v>0</v>
      </c>
      <c r="H420">
        <v>2</v>
      </c>
      <c r="I420">
        <v>0</v>
      </c>
      <c r="J420">
        <v>0</v>
      </c>
      <c r="K420" s="1">
        <v>13007.89</v>
      </c>
      <c r="L420">
        <v>0</v>
      </c>
      <c r="M420">
        <v>27</v>
      </c>
      <c r="N420">
        <v>3505</v>
      </c>
      <c r="O420">
        <v>0</v>
      </c>
      <c r="P420">
        <v>141</v>
      </c>
      <c r="Q420">
        <v>0</v>
      </c>
      <c r="R420">
        <v>94635</v>
      </c>
      <c r="S420" t="s">
        <v>55</v>
      </c>
      <c r="T420" t="s">
        <v>61</v>
      </c>
      <c r="U420" t="s">
        <v>50</v>
      </c>
      <c r="V420">
        <v>6</v>
      </c>
    </row>
    <row r="421" spans="1:22" x14ac:dyDescent="0.2">
      <c r="A421">
        <v>15701765</v>
      </c>
      <c r="B421">
        <v>575</v>
      </c>
      <c r="C421" t="s">
        <v>14</v>
      </c>
      <c r="D421" t="s">
        <v>13</v>
      </c>
      <c r="E421">
        <v>37</v>
      </c>
      <c r="F421">
        <v>0</v>
      </c>
      <c r="G421" s="2">
        <v>0</v>
      </c>
      <c r="H421">
        <v>2</v>
      </c>
      <c r="I421">
        <v>0</v>
      </c>
      <c r="J421">
        <v>0</v>
      </c>
      <c r="K421" s="1">
        <v>30114.32</v>
      </c>
      <c r="L421">
        <v>0</v>
      </c>
      <c r="M421">
        <v>21</v>
      </c>
      <c r="N421">
        <v>3326</v>
      </c>
      <c r="O421">
        <v>4</v>
      </c>
      <c r="P421">
        <v>32</v>
      </c>
      <c r="Q421">
        <v>0.19047619047619047</v>
      </c>
      <c r="R421">
        <v>69846</v>
      </c>
      <c r="S421" t="s">
        <v>55</v>
      </c>
      <c r="T421" t="s">
        <v>58</v>
      </c>
      <c r="U421" t="s">
        <v>51</v>
      </c>
      <c r="V421">
        <v>7</v>
      </c>
    </row>
    <row r="422" spans="1:22" x14ac:dyDescent="0.2">
      <c r="A422">
        <v>15729040</v>
      </c>
      <c r="B422">
        <v>440</v>
      </c>
      <c r="C422" t="s">
        <v>12</v>
      </c>
      <c r="D422" t="s">
        <v>15</v>
      </c>
      <c r="E422">
        <v>42</v>
      </c>
      <c r="F422">
        <v>2</v>
      </c>
      <c r="G422" s="2">
        <v>0</v>
      </c>
      <c r="H422">
        <v>2</v>
      </c>
      <c r="I422">
        <v>1</v>
      </c>
      <c r="J422">
        <v>0</v>
      </c>
      <c r="K422" s="1">
        <v>49826.68</v>
      </c>
      <c r="L422">
        <v>0</v>
      </c>
      <c r="M422">
        <v>12</v>
      </c>
      <c r="N422">
        <v>633</v>
      </c>
      <c r="O422">
        <v>3</v>
      </c>
      <c r="P422">
        <v>128</v>
      </c>
      <c r="Q422">
        <v>0.25</v>
      </c>
      <c r="R422">
        <v>7596</v>
      </c>
      <c r="S422" t="s">
        <v>55</v>
      </c>
      <c r="T422" t="s">
        <v>58</v>
      </c>
      <c r="U422" t="s">
        <v>50</v>
      </c>
      <c r="V422">
        <v>7</v>
      </c>
    </row>
    <row r="423" spans="1:22" x14ac:dyDescent="0.2">
      <c r="A423">
        <v>15634375</v>
      </c>
      <c r="B423">
        <v>710</v>
      </c>
      <c r="C423" t="s">
        <v>14</v>
      </c>
      <c r="D423" t="s">
        <v>13</v>
      </c>
      <c r="E423">
        <v>36</v>
      </c>
      <c r="F423">
        <v>8</v>
      </c>
      <c r="G423" s="2">
        <v>0</v>
      </c>
      <c r="H423">
        <v>2</v>
      </c>
      <c r="I423">
        <v>0</v>
      </c>
      <c r="J423">
        <v>0</v>
      </c>
      <c r="K423" s="1">
        <v>83206.19</v>
      </c>
      <c r="L423">
        <v>0</v>
      </c>
      <c r="M423">
        <v>24</v>
      </c>
      <c r="N423">
        <v>428</v>
      </c>
      <c r="O423">
        <v>4</v>
      </c>
      <c r="P423">
        <v>39</v>
      </c>
      <c r="Q423">
        <v>0.16666666666666666</v>
      </c>
      <c r="R423">
        <v>10272</v>
      </c>
      <c r="S423" t="s">
        <v>54</v>
      </c>
      <c r="T423" t="s">
        <v>60</v>
      </c>
      <c r="U423" t="s">
        <v>51</v>
      </c>
      <c r="V423">
        <v>6</v>
      </c>
    </row>
    <row r="424" spans="1:22" x14ac:dyDescent="0.2">
      <c r="A424">
        <v>15781210</v>
      </c>
      <c r="B424">
        <v>711</v>
      </c>
      <c r="C424" t="s">
        <v>12</v>
      </c>
      <c r="D424" t="s">
        <v>15</v>
      </c>
      <c r="E424">
        <v>34</v>
      </c>
      <c r="F424">
        <v>8</v>
      </c>
      <c r="G424" s="2">
        <v>0</v>
      </c>
      <c r="H424">
        <v>2</v>
      </c>
      <c r="I424">
        <v>0</v>
      </c>
      <c r="J424">
        <v>0</v>
      </c>
      <c r="K424" s="1">
        <v>48260.19</v>
      </c>
      <c r="L424">
        <v>0</v>
      </c>
      <c r="M424">
        <v>28</v>
      </c>
      <c r="N424">
        <v>4712</v>
      </c>
      <c r="O424">
        <v>2</v>
      </c>
      <c r="P424">
        <v>123</v>
      </c>
      <c r="Q424">
        <v>7.1428571428571425E-2</v>
      </c>
      <c r="R424">
        <v>131936</v>
      </c>
      <c r="S424" t="s">
        <v>54</v>
      </c>
      <c r="T424" t="s">
        <v>60</v>
      </c>
      <c r="U424" t="s">
        <v>50</v>
      </c>
      <c r="V424">
        <v>6</v>
      </c>
    </row>
    <row r="425" spans="1:22" x14ac:dyDescent="0.2">
      <c r="A425">
        <v>15697283</v>
      </c>
      <c r="B425">
        <v>578</v>
      </c>
      <c r="C425" t="s">
        <v>14</v>
      </c>
      <c r="D425" t="s">
        <v>15</v>
      </c>
      <c r="E425">
        <v>23</v>
      </c>
      <c r="F425">
        <v>8</v>
      </c>
      <c r="G425" s="2">
        <v>0</v>
      </c>
      <c r="H425">
        <v>2</v>
      </c>
      <c r="I425">
        <v>1</v>
      </c>
      <c r="J425">
        <v>0</v>
      </c>
      <c r="K425" s="1">
        <v>112124.98</v>
      </c>
      <c r="L425">
        <v>0</v>
      </c>
      <c r="M425">
        <v>26</v>
      </c>
      <c r="N425">
        <v>3632</v>
      </c>
      <c r="O425">
        <v>0</v>
      </c>
      <c r="P425">
        <v>69</v>
      </c>
      <c r="Q425">
        <v>0</v>
      </c>
      <c r="R425">
        <v>94432</v>
      </c>
      <c r="S425" t="s">
        <v>55</v>
      </c>
      <c r="T425" t="s">
        <v>60</v>
      </c>
      <c r="U425" t="s">
        <v>50</v>
      </c>
      <c r="V425">
        <v>6</v>
      </c>
    </row>
    <row r="426" spans="1:22" x14ac:dyDescent="0.2">
      <c r="A426">
        <v>15794014</v>
      </c>
      <c r="B426">
        <v>838</v>
      </c>
      <c r="C426" t="s">
        <v>12</v>
      </c>
      <c r="D426" t="s">
        <v>13</v>
      </c>
      <c r="E426">
        <v>34</v>
      </c>
      <c r="F426">
        <v>8</v>
      </c>
      <c r="G426" s="2">
        <v>0</v>
      </c>
      <c r="H426">
        <v>2</v>
      </c>
      <c r="I426">
        <v>1</v>
      </c>
      <c r="J426">
        <v>0</v>
      </c>
      <c r="K426" s="1">
        <v>27472.07</v>
      </c>
      <c r="L426">
        <v>0</v>
      </c>
      <c r="M426">
        <v>29</v>
      </c>
      <c r="N426">
        <v>3356</v>
      </c>
      <c r="O426">
        <v>6</v>
      </c>
      <c r="P426">
        <v>98</v>
      </c>
      <c r="Q426">
        <v>0.20689655172413793</v>
      </c>
      <c r="R426">
        <v>97324</v>
      </c>
      <c r="S426" t="s">
        <v>55</v>
      </c>
      <c r="T426" t="s">
        <v>60</v>
      </c>
      <c r="U426" t="s">
        <v>50</v>
      </c>
      <c r="V426">
        <v>6</v>
      </c>
    </row>
    <row r="427" spans="1:22" x14ac:dyDescent="0.2">
      <c r="A427">
        <v>15584364</v>
      </c>
      <c r="B427">
        <v>652</v>
      </c>
      <c r="C427" t="s">
        <v>12</v>
      </c>
      <c r="D427" t="s">
        <v>15</v>
      </c>
      <c r="E427">
        <v>48</v>
      </c>
      <c r="F427">
        <v>4</v>
      </c>
      <c r="G427" s="2">
        <v>59486.31</v>
      </c>
      <c r="H427">
        <v>1</v>
      </c>
      <c r="I427">
        <v>1</v>
      </c>
      <c r="J427">
        <v>0</v>
      </c>
      <c r="K427" s="1">
        <v>163944.18</v>
      </c>
      <c r="L427">
        <v>1</v>
      </c>
      <c r="M427">
        <v>2</v>
      </c>
      <c r="N427">
        <v>2544</v>
      </c>
      <c r="O427">
        <v>7</v>
      </c>
      <c r="P427">
        <v>121</v>
      </c>
      <c r="Q427">
        <v>1</v>
      </c>
      <c r="R427">
        <v>5088</v>
      </c>
      <c r="S427" t="s">
        <v>55</v>
      </c>
      <c r="T427" t="s">
        <v>59</v>
      </c>
      <c r="U427" t="s">
        <v>50</v>
      </c>
      <c r="V427">
        <v>6</v>
      </c>
    </row>
    <row r="428" spans="1:22" x14ac:dyDescent="0.2">
      <c r="A428">
        <v>15718779</v>
      </c>
      <c r="B428">
        <v>780</v>
      </c>
      <c r="C428" t="s">
        <v>12</v>
      </c>
      <c r="D428" t="s">
        <v>15</v>
      </c>
      <c r="E428">
        <v>34</v>
      </c>
      <c r="F428">
        <v>1</v>
      </c>
      <c r="G428" s="2">
        <v>0</v>
      </c>
      <c r="H428">
        <v>1</v>
      </c>
      <c r="I428">
        <v>1</v>
      </c>
      <c r="J428">
        <v>1</v>
      </c>
      <c r="K428" s="1">
        <v>64804.04</v>
      </c>
      <c r="L428">
        <v>0</v>
      </c>
      <c r="M428">
        <v>27</v>
      </c>
      <c r="N428">
        <v>1059</v>
      </c>
      <c r="O428">
        <v>4</v>
      </c>
      <c r="P428">
        <v>121</v>
      </c>
      <c r="Q428">
        <v>0.14814814814814814</v>
      </c>
      <c r="R428">
        <v>28593</v>
      </c>
      <c r="S428" t="s">
        <v>55</v>
      </c>
      <c r="T428" t="s">
        <v>58</v>
      </c>
      <c r="U428" t="s">
        <v>50</v>
      </c>
      <c r="V428">
        <v>6</v>
      </c>
    </row>
    <row r="429" spans="1:22" x14ac:dyDescent="0.2">
      <c r="A429">
        <v>15649523</v>
      </c>
      <c r="B429">
        <v>581</v>
      </c>
      <c r="C429" t="s">
        <v>12</v>
      </c>
      <c r="D429" t="s">
        <v>15</v>
      </c>
      <c r="E429">
        <v>38</v>
      </c>
      <c r="F429">
        <v>1</v>
      </c>
      <c r="G429" s="2">
        <v>0</v>
      </c>
      <c r="H429">
        <v>2</v>
      </c>
      <c r="I429">
        <v>1</v>
      </c>
      <c r="J429">
        <v>0</v>
      </c>
      <c r="K429" s="1">
        <v>46176.22</v>
      </c>
      <c r="L429">
        <v>0</v>
      </c>
      <c r="M429">
        <v>21</v>
      </c>
      <c r="N429">
        <v>3537</v>
      </c>
      <c r="O429">
        <v>4</v>
      </c>
      <c r="P429">
        <v>83</v>
      </c>
      <c r="Q429">
        <v>0.19047619047619047</v>
      </c>
      <c r="R429">
        <v>74277</v>
      </c>
      <c r="S429" t="s">
        <v>55</v>
      </c>
      <c r="T429" t="s">
        <v>58</v>
      </c>
      <c r="U429" t="s">
        <v>50</v>
      </c>
      <c r="V429">
        <v>7</v>
      </c>
    </row>
    <row r="430" spans="1:22" x14ac:dyDescent="0.2">
      <c r="A430">
        <v>15683124</v>
      </c>
      <c r="B430">
        <v>713</v>
      </c>
      <c r="C430" t="s">
        <v>12</v>
      </c>
      <c r="D430" t="s">
        <v>15</v>
      </c>
      <c r="E430">
        <v>53</v>
      </c>
      <c r="F430">
        <v>6</v>
      </c>
      <c r="G430" s="2">
        <v>115029.4</v>
      </c>
      <c r="H430">
        <v>1</v>
      </c>
      <c r="I430">
        <v>0</v>
      </c>
      <c r="J430">
        <v>0</v>
      </c>
      <c r="K430" s="1">
        <v>191521.32</v>
      </c>
      <c r="L430">
        <v>1</v>
      </c>
      <c r="M430">
        <v>5</v>
      </c>
      <c r="N430">
        <v>1839</v>
      </c>
      <c r="O430">
        <v>3</v>
      </c>
      <c r="P430">
        <v>32</v>
      </c>
      <c r="Q430">
        <v>0.6</v>
      </c>
      <c r="R430">
        <v>9195</v>
      </c>
      <c r="S430" t="s">
        <v>56</v>
      </c>
      <c r="T430" t="s">
        <v>60</v>
      </c>
      <c r="U430" t="s">
        <v>51</v>
      </c>
      <c r="V430">
        <v>6</v>
      </c>
    </row>
    <row r="431" spans="1:22" x14ac:dyDescent="0.2">
      <c r="A431">
        <v>15670823</v>
      </c>
      <c r="B431">
        <v>651</v>
      </c>
      <c r="C431" t="s">
        <v>16</v>
      </c>
      <c r="D431" t="s">
        <v>13</v>
      </c>
      <c r="E431">
        <v>42</v>
      </c>
      <c r="F431">
        <v>1</v>
      </c>
      <c r="G431" s="2">
        <v>116646.76</v>
      </c>
      <c r="H431">
        <v>1</v>
      </c>
      <c r="I431">
        <v>1</v>
      </c>
      <c r="J431">
        <v>0</v>
      </c>
      <c r="K431" s="1">
        <v>44731.8</v>
      </c>
      <c r="L431">
        <v>1</v>
      </c>
      <c r="M431">
        <v>9</v>
      </c>
      <c r="N431">
        <v>1592</v>
      </c>
      <c r="O431">
        <v>2</v>
      </c>
      <c r="P431">
        <v>101</v>
      </c>
      <c r="Q431">
        <v>0.22222222222222221</v>
      </c>
      <c r="R431">
        <v>14328</v>
      </c>
      <c r="S431" t="s">
        <v>55</v>
      </c>
      <c r="T431" t="s">
        <v>58</v>
      </c>
      <c r="U431" t="s">
        <v>50</v>
      </c>
      <c r="V431">
        <v>6</v>
      </c>
    </row>
    <row r="432" spans="1:22" x14ac:dyDescent="0.2">
      <c r="A432">
        <v>15636756</v>
      </c>
      <c r="B432">
        <v>545</v>
      </c>
      <c r="C432" t="s">
        <v>12</v>
      </c>
      <c r="D432" t="s">
        <v>15</v>
      </c>
      <c r="E432">
        <v>23</v>
      </c>
      <c r="F432">
        <v>2</v>
      </c>
      <c r="G432" s="2">
        <v>0</v>
      </c>
      <c r="H432">
        <v>2</v>
      </c>
      <c r="I432">
        <v>1</v>
      </c>
      <c r="J432">
        <v>0</v>
      </c>
      <c r="K432" s="1">
        <v>189613.12</v>
      </c>
      <c r="L432">
        <v>0</v>
      </c>
      <c r="M432">
        <v>19</v>
      </c>
      <c r="N432">
        <v>3414</v>
      </c>
      <c r="O432">
        <v>0</v>
      </c>
      <c r="P432">
        <v>154</v>
      </c>
      <c r="Q432">
        <v>0</v>
      </c>
      <c r="R432">
        <v>64866</v>
      </c>
      <c r="S432" t="s">
        <v>54</v>
      </c>
      <c r="T432" t="s">
        <v>58</v>
      </c>
      <c r="U432" t="s">
        <v>50</v>
      </c>
      <c r="V432">
        <v>7</v>
      </c>
    </row>
    <row r="433" spans="1:22" x14ac:dyDescent="0.2">
      <c r="A433">
        <v>15730394</v>
      </c>
      <c r="B433">
        <v>709</v>
      </c>
      <c r="C433" t="s">
        <v>12</v>
      </c>
      <c r="D433" t="s">
        <v>13</v>
      </c>
      <c r="E433">
        <v>43</v>
      </c>
      <c r="F433">
        <v>8</v>
      </c>
      <c r="G433" s="2">
        <v>0</v>
      </c>
      <c r="H433">
        <v>2</v>
      </c>
      <c r="I433">
        <v>0</v>
      </c>
      <c r="J433">
        <v>0</v>
      </c>
      <c r="K433" s="1">
        <v>168035.62</v>
      </c>
      <c r="L433">
        <v>1</v>
      </c>
      <c r="M433">
        <v>11</v>
      </c>
      <c r="N433">
        <v>3628</v>
      </c>
      <c r="O433">
        <v>0</v>
      </c>
      <c r="P433">
        <v>62</v>
      </c>
      <c r="Q433">
        <v>0</v>
      </c>
      <c r="R433">
        <v>39908</v>
      </c>
      <c r="S433" t="s">
        <v>55</v>
      </c>
      <c r="T433" t="s">
        <v>60</v>
      </c>
      <c r="U433" t="s">
        <v>50</v>
      </c>
      <c r="V433">
        <v>6</v>
      </c>
    </row>
    <row r="434" spans="1:22" x14ac:dyDescent="0.2">
      <c r="A434">
        <v>15595282</v>
      </c>
      <c r="B434">
        <v>735</v>
      </c>
      <c r="C434" t="s">
        <v>12</v>
      </c>
      <c r="D434" t="s">
        <v>13</v>
      </c>
      <c r="E434">
        <v>33</v>
      </c>
      <c r="F434">
        <v>4</v>
      </c>
      <c r="G434" s="2">
        <v>0</v>
      </c>
      <c r="H434">
        <v>2</v>
      </c>
      <c r="I434">
        <v>1</v>
      </c>
      <c r="J434">
        <v>0</v>
      </c>
      <c r="K434" s="1">
        <v>149474.69</v>
      </c>
      <c r="L434">
        <v>0</v>
      </c>
      <c r="M434">
        <v>5</v>
      </c>
      <c r="N434">
        <v>1945</v>
      </c>
      <c r="O434">
        <v>0</v>
      </c>
      <c r="P434">
        <v>17</v>
      </c>
      <c r="Q434">
        <v>0</v>
      </c>
      <c r="R434">
        <v>9725</v>
      </c>
      <c r="S434" t="s">
        <v>55</v>
      </c>
      <c r="T434" t="s">
        <v>59</v>
      </c>
      <c r="U434" t="s">
        <v>52</v>
      </c>
      <c r="V434">
        <v>6</v>
      </c>
    </row>
    <row r="435" spans="1:22" x14ac:dyDescent="0.2">
      <c r="A435">
        <v>15711378</v>
      </c>
      <c r="B435">
        <v>677</v>
      </c>
      <c r="C435" t="s">
        <v>12</v>
      </c>
      <c r="D435" t="s">
        <v>15</v>
      </c>
      <c r="E435">
        <v>38</v>
      </c>
      <c r="F435">
        <v>4</v>
      </c>
      <c r="G435" s="2">
        <v>0</v>
      </c>
      <c r="H435">
        <v>2</v>
      </c>
      <c r="I435">
        <v>1</v>
      </c>
      <c r="J435">
        <v>0</v>
      </c>
      <c r="K435" s="1">
        <v>187800.63</v>
      </c>
      <c r="L435">
        <v>0</v>
      </c>
      <c r="M435">
        <v>13</v>
      </c>
      <c r="N435">
        <v>3208</v>
      </c>
      <c r="O435">
        <v>9</v>
      </c>
      <c r="P435">
        <v>131</v>
      </c>
      <c r="Q435">
        <v>0.69230769230769229</v>
      </c>
      <c r="R435">
        <v>41704</v>
      </c>
      <c r="S435" t="s">
        <v>56</v>
      </c>
      <c r="T435" t="s">
        <v>59</v>
      </c>
      <c r="U435" t="s">
        <v>50</v>
      </c>
      <c r="V435">
        <v>6</v>
      </c>
    </row>
    <row r="436" spans="1:22" x14ac:dyDescent="0.2">
      <c r="A436">
        <v>15647842</v>
      </c>
      <c r="B436">
        <v>601</v>
      </c>
      <c r="C436" t="s">
        <v>16</v>
      </c>
      <c r="D436" t="s">
        <v>13</v>
      </c>
      <c r="E436">
        <v>48</v>
      </c>
      <c r="F436">
        <v>8</v>
      </c>
      <c r="G436" s="2">
        <v>120782.7</v>
      </c>
      <c r="H436">
        <v>1</v>
      </c>
      <c r="I436">
        <v>1</v>
      </c>
      <c r="J436">
        <v>0</v>
      </c>
      <c r="K436" s="1">
        <v>63940.68</v>
      </c>
      <c r="L436">
        <v>1</v>
      </c>
      <c r="M436">
        <v>9</v>
      </c>
      <c r="N436">
        <v>1199</v>
      </c>
      <c r="O436">
        <v>8</v>
      </c>
      <c r="P436">
        <v>161</v>
      </c>
      <c r="Q436">
        <v>0.88888888888888884</v>
      </c>
      <c r="R436">
        <v>10791</v>
      </c>
      <c r="S436" t="s">
        <v>56</v>
      </c>
      <c r="T436" t="s">
        <v>60</v>
      </c>
      <c r="U436" t="s">
        <v>50</v>
      </c>
      <c r="V436">
        <v>6</v>
      </c>
    </row>
    <row r="437" spans="1:22" x14ac:dyDescent="0.2">
      <c r="A437">
        <v>15748718</v>
      </c>
      <c r="B437">
        <v>517</v>
      </c>
      <c r="C437" t="s">
        <v>12</v>
      </c>
      <c r="D437" t="s">
        <v>15</v>
      </c>
      <c r="E437">
        <v>28</v>
      </c>
      <c r="F437">
        <v>2</v>
      </c>
      <c r="G437" s="2">
        <v>115062.61</v>
      </c>
      <c r="H437">
        <v>1</v>
      </c>
      <c r="I437">
        <v>1</v>
      </c>
      <c r="J437">
        <v>0</v>
      </c>
      <c r="K437" s="1">
        <v>179056.23</v>
      </c>
      <c r="L437">
        <v>0</v>
      </c>
      <c r="M437">
        <v>9</v>
      </c>
      <c r="N437">
        <v>3883</v>
      </c>
      <c r="O437">
        <v>1</v>
      </c>
      <c r="P437">
        <v>69</v>
      </c>
      <c r="Q437">
        <v>0.1111111111111111</v>
      </c>
      <c r="R437">
        <v>34947</v>
      </c>
      <c r="S437" t="s">
        <v>55</v>
      </c>
      <c r="T437" t="s">
        <v>58</v>
      </c>
      <c r="U437" t="s">
        <v>50</v>
      </c>
      <c r="V437">
        <v>6</v>
      </c>
    </row>
    <row r="438" spans="1:22" x14ac:dyDescent="0.2">
      <c r="A438">
        <v>15781553</v>
      </c>
      <c r="B438">
        <v>760</v>
      </c>
      <c r="C438" t="s">
        <v>16</v>
      </c>
      <c r="D438" t="s">
        <v>13</v>
      </c>
      <c r="E438">
        <v>49</v>
      </c>
      <c r="F438">
        <v>9</v>
      </c>
      <c r="G438" s="2">
        <v>91502.99</v>
      </c>
      <c r="H438">
        <v>1</v>
      </c>
      <c r="I438">
        <v>1</v>
      </c>
      <c r="J438">
        <v>0</v>
      </c>
      <c r="K438" s="1">
        <v>117232.9</v>
      </c>
      <c r="L438">
        <v>1</v>
      </c>
      <c r="M438">
        <v>10</v>
      </c>
      <c r="N438">
        <v>4234</v>
      </c>
      <c r="O438">
        <v>4</v>
      </c>
      <c r="P438">
        <v>51</v>
      </c>
      <c r="Q438">
        <v>0.4</v>
      </c>
      <c r="R438">
        <v>42340</v>
      </c>
      <c r="S438" t="s">
        <v>56</v>
      </c>
      <c r="T438" t="s">
        <v>61</v>
      </c>
      <c r="U438" t="s">
        <v>51</v>
      </c>
      <c r="V438">
        <v>6</v>
      </c>
    </row>
    <row r="439" spans="1:22" x14ac:dyDescent="0.2">
      <c r="A439">
        <v>15649121</v>
      </c>
      <c r="B439">
        <v>665</v>
      </c>
      <c r="C439" t="s">
        <v>12</v>
      </c>
      <c r="D439" t="s">
        <v>15</v>
      </c>
      <c r="E439">
        <v>52</v>
      </c>
      <c r="F439">
        <v>3</v>
      </c>
      <c r="G439" s="2">
        <v>0</v>
      </c>
      <c r="H439">
        <v>1</v>
      </c>
      <c r="I439">
        <v>1</v>
      </c>
      <c r="J439">
        <v>0</v>
      </c>
      <c r="K439" s="1">
        <v>116137.01</v>
      </c>
      <c r="L439">
        <v>1</v>
      </c>
      <c r="M439">
        <v>12</v>
      </c>
      <c r="N439">
        <v>2755</v>
      </c>
      <c r="O439">
        <v>5</v>
      </c>
      <c r="P439">
        <v>155</v>
      </c>
      <c r="Q439">
        <v>0.41666666666666669</v>
      </c>
      <c r="R439">
        <v>33060</v>
      </c>
      <c r="S439" t="s">
        <v>54</v>
      </c>
      <c r="T439" t="s">
        <v>59</v>
      </c>
      <c r="U439" t="s">
        <v>50</v>
      </c>
      <c r="V439">
        <v>9</v>
      </c>
    </row>
    <row r="440" spans="1:22" x14ac:dyDescent="0.2">
      <c r="A440">
        <v>15804516</v>
      </c>
      <c r="B440">
        <v>589</v>
      </c>
      <c r="C440" t="s">
        <v>12</v>
      </c>
      <c r="D440" t="s">
        <v>15</v>
      </c>
      <c r="E440">
        <v>38</v>
      </c>
      <c r="F440">
        <v>2</v>
      </c>
      <c r="G440" s="2">
        <v>0</v>
      </c>
      <c r="H440">
        <v>1</v>
      </c>
      <c r="I440">
        <v>1</v>
      </c>
      <c r="J440">
        <v>0</v>
      </c>
      <c r="K440" s="1">
        <v>79915.28</v>
      </c>
      <c r="L440">
        <v>0</v>
      </c>
      <c r="M440">
        <v>26</v>
      </c>
      <c r="N440">
        <v>1777</v>
      </c>
      <c r="O440">
        <v>0</v>
      </c>
      <c r="P440">
        <v>162</v>
      </c>
      <c r="Q440">
        <v>0</v>
      </c>
      <c r="R440">
        <v>46202</v>
      </c>
      <c r="S440" t="s">
        <v>54</v>
      </c>
      <c r="T440" t="s">
        <v>58</v>
      </c>
      <c r="U440" t="s">
        <v>50</v>
      </c>
      <c r="V440">
        <v>9</v>
      </c>
    </row>
    <row r="441" spans="1:22" x14ac:dyDescent="0.2">
      <c r="A441">
        <v>15681758</v>
      </c>
      <c r="B441">
        <v>525</v>
      </c>
      <c r="C441" t="s">
        <v>14</v>
      </c>
      <c r="D441" t="s">
        <v>13</v>
      </c>
      <c r="E441">
        <v>25</v>
      </c>
      <c r="F441">
        <v>10</v>
      </c>
      <c r="G441" s="2">
        <v>0</v>
      </c>
      <c r="H441">
        <v>2</v>
      </c>
      <c r="I441">
        <v>1</v>
      </c>
      <c r="J441">
        <v>0</v>
      </c>
      <c r="K441" s="1">
        <v>69361.95</v>
      </c>
      <c r="L441">
        <v>0</v>
      </c>
      <c r="M441">
        <v>4</v>
      </c>
      <c r="N441">
        <v>1065</v>
      </c>
      <c r="O441">
        <v>4</v>
      </c>
      <c r="P441">
        <v>8</v>
      </c>
      <c r="Q441">
        <v>1</v>
      </c>
      <c r="R441">
        <v>4260</v>
      </c>
      <c r="S441" t="s">
        <v>55</v>
      </c>
      <c r="T441" t="s">
        <v>61</v>
      </c>
      <c r="U441" t="s">
        <v>52</v>
      </c>
      <c r="V441">
        <v>6</v>
      </c>
    </row>
    <row r="442" spans="1:22" x14ac:dyDescent="0.2">
      <c r="A442">
        <v>15630321</v>
      </c>
      <c r="B442">
        <v>680</v>
      </c>
      <c r="C442" t="s">
        <v>12</v>
      </c>
      <c r="D442" t="s">
        <v>15</v>
      </c>
      <c r="E442">
        <v>44</v>
      </c>
      <c r="F442">
        <v>3</v>
      </c>
      <c r="G442" s="2">
        <v>0</v>
      </c>
      <c r="H442">
        <v>2</v>
      </c>
      <c r="I442">
        <v>1</v>
      </c>
      <c r="J442">
        <v>0</v>
      </c>
      <c r="K442" s="1">
        <v>86935.08</v>
      </c>
      <c r="L442">
        <v>0</v>
      </c>
      <c r="M442">
        <v>29</v>
      </c>
      <c r="N442">
        <v>3432</v>
      </c>
      <c r="O442">
        <v>9</v>
      </c>
      <c r="P442">
        <v>22</v>
      </c>
      <c r="Q442">
        <v>0.31034482758620691</v>
      </c>
      <c r="R442">
        <v>99528</v>
      </c>
      <c r="S442" t="s">
        <v>55</v>
      </c>
      <c r="T442" t="s">
        <v>59</v>
      </c>
      <c r="U442" t="s">
        <v>52</v>
      </c>
      <c r="V442">
        <v>6</v>
      </c>
    </row>
    <row r="443" spans="1:22" x14ac:dyDescent="0.2">
      <c r="A443">
        <v>15755868</v>
      </c>
      <c r="B443">
        <v>562</v>
      </c>
      <c r="C443" t="s">
        <v>12</v>
      </c>
      <c r="D443" t="s">
        <v>15</v>
      </c>
      <c r="E443">
        <v>35</v>
      </c>
      <c r="F443">
        <v>7</v>
      </c>
      <c r="G443" s="2">
        <v>0</v>
      </c>
      <c r="H443">
        <v>1</v>
      </c>
      <c r="I443">
        <v>0</v>
      </c>
      <c r="J443">
        <v>0</v>
      </c>
      <c r="K443" s="1">
        <v>48869.67</v>
      </c>
      <c r="L443">
        <v>0</v>
      </c>
      <c r="M443">
        <v>14</v>
      </c>
      <c r="N443">
        <v>2066</v>
      </c>
      <c r="O443">
        <v>9</v>
      </c>
      <c r="P443">
        <v>14</v>
      </c>
      <c r="Q443">
        <v>0.6428571428571429</v>
      </c>
      <c r="R443">
        <v>28924</v>
      </c>
      <c r="S443" t="s">
        <v>55</v>
      </c>
      <c r="T443" t="s">
        <v>60</v>
      </c>
      <c r="U443" t="s">
        <v>52</v>
      </c>
      <c r="V443">
        <v>8</v>
      </c>
    </row>
    <row r="444" spans="1:22" x14ac:dyDescent="0.2">
      <c r="A444">
        <v>15718944</v>
      </c>
      <c r="B444">
        <v>573</v>
      </c>
      <c r="C444" t="s">
        <v>12</v>
      </c>
      <c r="D444" t="s">
        <v>13</v>
      </c>
      <c r="E444">
        <v>37</v>
      </c>
      <c r="F444">
        <v>6</v>
      </c>
      <c r="G444" s="2">
        <v>0</v>
      </c>
      <c r="H444">
        <v>2</v>
      </c>
      <c r="I444">
        <v>1</v>
      </c>
      <c r="J444">
        <v>0</v>
      </c>
      <c r="K444" s="1">
        <v>193995.37</v>
      </c>
      <c r="L444">
        <v>0</v>
      </c>
      <c r="M444">
        <v>6</v>
      </c>
      <c r="N444">
        <v>2674</v>
      </c>
      <c r="O444">
        <v>6</v>
      </c>
      <c r="P444">
        <v>133</v>
      </c>
      <c r="Q444">
        <v>1</v>
      </c>
      <c r="R444">
        <v>16044</v>
      </c>
      <c r="S444" t="s">
        <v>55</v>
      </c>
      <c r="T444" t="s">
        <v>60</v>
      </c>
      <c r="U444" t="s">
        <v>50</v>
      </c>
      <c r="V444">
        <v>6</v>
      </c>
    </row>
    <row r="445" spans="1:22" x14ac:dyDescent="0.2">
      <c r="A445">
        <v>15678626</v>
      </c>
      <c r="B445">
        <v>538</v>
      </c>
      <c r="C445" t="s">
        <v>14</v>
      </c>
      <c r="D445" t="s">
        <v>13</v>
      </c>
      <c r="E445">
        <v>31</v>
      </c>
      <c r="F445">
        <v>0</v>
      </c>
      <c r="G445" s="2">
        <v>0</v>
      </c>
      <c r="H445">
        <v>2</v>
      </c>
      <c r="I445">
        <v>0</v>
      </c>
      <c r="J445">
        <v>0</v>
      </c>
      <c r="K445" s="1">
        <v>179453.66</v>
      </c>
      <c r="L445">
        <v>0</v>
      </c>
      <c r="M445">
        <v>6</v>
      </c>
      <c r="N445">
        <v>1204</v>
      </c>
      <c r="O445">
        <v>9</v>
      </c>
      <c r="P445">
        <v>21</v>
      </c>
      <c r="Q445">
        <v>1</v>
      </c>
      <c r="R445">
        <v>7224</v>
      </c>
      <c r="S445" t="s">
        <v>56</v>
      </c>
      <c r="T445" t="s">
        <v>58</v>
      </c>
      <c r="U445" t="s">
        <v>52</v>
      </c>
      <c r="V445">
        <v>7</v>
      </c>
    </row>
    <row r="446" spans="1:22" x14ac:dyDescent="0.2">
      <c r="A446">
        <v>15571550</v>
      </c>
      <c r="B446">
        <v>699</v>
      </c>
      <c r="C446" t="s">
        <v>12</v>
      </c>
      <c r="D446" t="s">
        <v>15</v>
      </c>
      <c r="E446">
        <v>39</v>
      </c>
      <c r="F446">
        <v>9</v>
      </c>
      <c r="G446" s="2">
        <v>0</v>
      </c>
      <c r="H446">
        <v>1</v>
      </c>
      <c r="I446">
        <v>1</v>
      </c>
      <c r="J446">
        <v>0</v>
      </c>
      <c r="K446" s="1">
        <v>80963.92</v>
      </c>
      <c r="L446">
        <v>0</v>
      </c>
      <c r="M446">
        <v>4</v>
      </c>
      <c r="N446">
        <v>2581</v>
      </c>
      <c r="O446">
        <v>6</v>
      </c>
      <c r="P446">
        <v>177</v>
      </c>
      <c r="Q446">
        <v>1</v>
      </c>
      <c r="R446">
        <v>10324</v>
      </c>
      <c r="S446" t="s">
        <v>56</v>
      </c>
      <c r="T446" t="s">
        <v>61</v>
      </c>
      <c r="U446" t="s">
        <v>50</v>
      </c>
      <c r="V446">
        <v>8</v>
      </c>
    </row>
    <row r="447" spans="1:22" x14ac:dyDescent="0.2">
      <c r="A447">
        <v>15661528</v>
      </c>
      <c r="B447">
        <v>583</v>
      </c>
      <c r="C447" t="s">
        <v>14</v>
      </c>
      <c r="D447" t="s">
        <v>15</v>
      </c>
      <c r="E447">
        <v>47</v>
      </c>
      <c r="F447">
        <v>5</v>
      </c>
      <c r="G447" s="2">
        <v>102562.23</v>
      </c>
      <c r="H447">
        <v>1</v>
      </c>
      <c r="I447">
        <v>1</v>
      </c>
      <c r="J447">
        <v>0</v>
      </c>
      <c r="K447" s="1">
        <v>92708.1</v>
      </c>
      <c r="L447">
        <v>0</v>
      </c>
      <c r="M447">
        <v>10</v>
      </c>
      <c r="N447">
        <v>3484</v>
      </c>
      <c r="O447">
        <v>2</v>
      </c>
      <c r="P447">
        <v>163</v>
      </c>
      <c r="Q447">
        <v>0.2</v>
      </c>
      <c r="R447">
        <v>34840</v>
      </c>
      <c r="S447" t="s">
        <v>55</v>
      </c>
      <c r="T447" t="s">
        <v>59</v>
      </c>
      <c r="U447" t="s">
        <v>50</v>
      </c>
      <c r="V447">
        <v>6</v>
      </c>
    </row>
    <row r="448" spans="1:22" x14ac:dyDescent="0.2">
      <c r="A448">
        <v>15683544</v>
      </c>
      <c r="B448">
        <v>626</v>
      </c>
      <c r="C448" t="s">
        <v>14</v>
      </c>
      <c r="D448" t="s">
        <v>15</v>
      </c>
      <c r="E448">
        <v>62</v>
      </c>
      <c r="F448">
        <v>3</v>
      </c>
      <c r="G448" s="2">
        <v>0</v>
      </c>
      <c r="H448">
        <v>1</v>
      </c>
      <c r="I448">
        <v>1</v>
      </c>
      <c r="J448">
        <v>1</v>
      </c>
      <c r="K448" s="1">
        <v>65010.74</v>
      </c>
      <c r="L448">
        <v>0</v>
      </c>
      <c r="M448">
        <v>1</v>
      </c>
      <c r="N448">
        <v>3188</v>
      </c>
      <c r="O448">
        <v>9</v>
      </c>
      <c r="P448">
        <v>111</v>
      </c>
      <c r="Q448">
        <v>1</v>
      </c>
      <c r="R448">
        <v>3188</v>
      </c>
      <c r="S448" t="s">
        <v>55</v>
      </c>
      <c r="T448" t="s">
        <v>59</v>
      </c>
      <c r="U448" t="s">
        <v>50</v>
      </c>
      <c r="V448">
        <v>6</v>
      </c>
    </row>
    <row r="449" spans="1:22" x14ac:dyDescent="0.2">
      <c r="A449">
        <v>15651533</v>
      </c>
      <c r="B449">
        <v>570</v>
      </c>
      <c r="C449" t="s">
        <v>16</v>
      </c>
      <c r="D449" t="s">
        <v>13</v>
      </c>
      <c r="E449">
        <v>50</v>
      </c>
      <c r="F449">
        <v>5</v>
      </c>
      <c r="G449" s="2">
        <v>129293.74</v>
      </c>
      <c r="H449">
        <v>1</v>
      </c>
      <c r="I449">
        <v>1</v>
      </c>
      <c r="J449">
        <v>0</v>
      </c>
      <c r="K449" s="1">
        <v>177805.44</v>
      </c>
      <c r="L449">
        <v>1</v>
      </c>
      <c r="M449">
        <v>25</v>
      </c>
      <c r="N449">
        <v>3276</v>
      </c>
      <c r="O449">
        <v>4</v>
      </c>
      <c r="P449">
        <v>132</v>
      </c>
      <c r="Q449">
        <v>0.16</v>
      </c>
      <c r="R449">
        <v>81900</v>
      </c>
      <c r="S449" t="s">
        <v>55</v>
      </c>
      <c r="T449" t="s">
        <v>59</v>
      </c>
      <c r="U449" t="s">
        <v>50</v>
      </c>
      <c r="V449">
        <v>6</v>
      </c>
    </row>
    <row r="450" spans="1:22" x14ac:dyDescent="0.2">
      <c r="A450">
        <v>15569423</v>
      </c>
      <c r="B450">
        <v>731</v>
      </c>
      <c r="C450" t="s">
        <v>14</v>
      </c>
      <c r="D450" t="s">
        <v>15</v>
      </c>
      <c r="E450">
        <v>41</v>
      </c>
      <c r="F450">
        <v>4</v>
      </c>
      <c r="G450" s="2">
        <v>0</v>
      </c>
      <c r="H450">
        <v>2</v>
      </c>
      <c r="I450">
        <v>1</v>
      </c>
      <c r="J450">
        <v>0</v>
      </c>
      <c r="K450" s="1">
        <v>22299.27</v>
      </c>
      <c r="L450">
        <v>0</v>
      </c>
      <c r="M450">
        <v>16</v>
      </c>
      <c r="N450">
        <v>3530</v>
      </c>
      <c r="O450">
        <v>5</v>
      </c>
      <c r="P450">
        <v>30</v>
      </c>
      <c r="Q450">
        <v>0.3125</v>
      </c>
      <c r="R450">
        <v>56480</v>
      </c>
      <c r="S450" t="s">
        <v>56</v>
      </c>
      <c r="T450" t="s">
        <v>59</v>
      </c>
      <c r="U450" t="s">
        <v>52</v>
      </c>
      <c r="V450">
        <v>6</v>
      </c>
    </row>
    <row r="451" spans="1:22" x14ac:dyDescent="0.2">
      <c r="A451">
        <v>15718106</v>
      </c>
      <c r="B451">
        <v>625</v>
      </c>
      <c r="C451" t="s">
        <v>12</v>
      </c>
      <c r="D451" t="s">
        <v>15</v>
      </c>
      <c r="E451">
        <v>34</v>
      </c>
      <c r="F451">
        <v>6</v>
      </c>
      <c r="G451" s="2">
        <v>0</v>
      </c>
      <c r="H451">
        <v>2</v>
      </c>
      <c r="I451">
        <v>0</v>
      </c>
      <c r="J451">
        <v>0</v>
      </c>
      <c r="K451" s="1">
        <v>197283.20000000001</v>
      </c>
      <c r="L451">
        <v>0</v>
      </c>
      <c r="M451">
        <v>20</v>
      </c>
      <c r="N451">
        <v>2614</v>
      </c>
      <c r="O451">
        <v>9</v>
      </c>
      <c r="P451">
        <v>127</v>
      </c>
      <c r="Q451">
        <v>0.45</v>
      </c>
      <c r="R451">
        <v>52280</v>
      </c>
      <c r="S451" t="s">
        <v>56</v>
      </c>
      <c r="T451" t="s">
        <v>60</v>
      </c>
      <c r="U451" t="s">
        <v>50</v>
      </c>
      <c r="V451">
        <v>6</v>
      </c>
    </row>
    <row r="452" spans="1:22" x14ac:dyDescent="0.2">
      <c r="A452">
        <v>15633233</v>
      </c>
      <c r="B452">
        <v>500</v>
      </c>
      <c r="C452" t="s">
        <v>12</v>
      </c>
      <c r="D452" t="s">
        <v>15</v>
      </c>
      <c r="E452">
        <v>56</v>
      </c>
      <c r="F452">
        <v>1</v>
      </c>
      <c r="G452" s="2">
        <v>100374.58</v>
      </c>
      <c r="H452">
        <v>1</v>
      </c>
      <c r="I452">
        <v>1</v>
      </c>
      <c r="J452">
        <v>0</v>
      </c>
      <c r="K452" s="1">
        <v>118490.8</v>
      </c>
      <c r="L452">
        <v>1</v>
      </c>
      <c r="M452">
        <v>18</v>
      </c>
      <c r="N452">
        <v>4566</v>
      </c>
      <c r="O452">
        <v>7</v>
      </c>
      <c r="P452">
        <v>40</v>
      </c>
      <c r="Q452">
        <v>0.3888888888888889</v>
      </c>
      <c r="R452">
        <v>82188</v>
      </c>
      <c r="S452" t="s">
        <v>55</v>
      </c>
      <c r="T452" t="s">
        <v>58</v>
      </c>
      <c r="U452" t="s">
        <v>51</v>
      </c>
      <c r="V452">
        <v>7</v>
      </c>
    </row>
    <row r="453" spans="1:22" x14ac:dyDescent="0.2">
      <c r="A453">
        <v>15667134</v>
      </c>
      <c r="B453">
        <v>446</v>
      </c>
      <c r="C453" t="s">
        <v>12</v>
      </c>
      <c r="D453" t="s">
        <v>15</v>
      </c>
      <c r="E453">
        <v>32</v>
      </c>
      <c r="F453">
        <v>8</v>
      </c>
      <c r="G453" s="2">
        <v>0</v>
      </c>
      <c r="H453">
        <v>2</v>
      </c>
      <c r="I453">
        <v>0</v>
      </c>
      <c r="J453">
        <v>0</v>
      </c>
      <c r="K453" s="1">
        <v>133292.94</v>
      </c>
      <c r="L453">
        <v>0</v>
      </c>
      <c r="M453">
        <v>22</v>
      </c>
      <c r="N453">
        <v>4119</v>
      </c>
      <c r="O453">
        <v>4</v>
      </c>
      <c r="P453">
        <v>46</v>
      </c>
      <c r="Q453">
        <v>0.18181818181818182</v>
      </c>
      <c r="R453">
        <v>90618</v>
      </c>
      <c r="S453" t="s">
        <v>56</v>
      </c>
      <c r="T453" t="s">
        <v>60</v>
      </c>
      <c r="U453" t="s">
        <v>51</v>
      </c>
      <c r="V453">
        <v>6</v>
      </c>
    </row>
    <row r="454" spans="1:22" x14ac:dyDescent="0.2">
      <c r="A454">
        <v>15659105</v>
      </c>
      <c r="B454">
        <v>669</v>
      </c>
      <c r="C454" t="s">
        <v>12</v>
      </c>
      <c r="D454" t="s">
        <v>13</v>
      </c>
      <c r="E454">
        <v>47</v>
      </c>
      <c r="F454">
        <v>9</v>
      </c>
      <c r="G454" s="2">
        <v>61196.54</v>
      </c>
      <c r="H454">
        <v>1</v>
      </c>
      <c r="I454">
        <v>1</v>
      </c>
      <c r="J454">
        <v>0</v>
      </c>
      <c r="K454" s="1">
        <v>58170.239999999998</v>
      </c>
      <c r="L454">
        <v>0</v>
      </c>
      <c r="M454">
        <v>12</v>
      </c>
      <c r="N454">
        <v>1673</v>
      </c>
      <c r="O454">
        <v>7</v>
      </c>
      <c r="P454">
        <v>111</v>
      </c>
      <c r="Q454">
        <v>0.58333333333333337</v>
      </c>
      <c r="R454">
        <v>20076</v>
      </c>
      <c r="S454" t="s">
        <v>55</v>
      </c>
      <c r="T454" t="s">
        <v>61</v>
      </c>
      <c r="U454" t="s">
        <v>50</v>
      </c>
      <c r="V454">
        <v>6</v>
      </c>
    </row>
    <row r="455" spans="1:22" x14ac:dyDescent="0.2">
      <c r="A455">
        <v>15791991</v>
      </c>
      <c r="B455">
        <v>773</v>
      </c>
      <c r="C455" t="s">
        <v>12</v>
      </c>
      <c r="D455" t="s">
        <v>15</v>
      </c>
      <c r="E455">
        <v>52</v>
      </c>
      <c r="F455">
        <v>4</v>
      </c>
      <c r="G455" s="2">
        <v>0</v>
      </c>
      <c r="H455">
        <v>1</v>
      </c>
      <c r="I455">
        <v>0</v>
      </c>
      <c r="J455">
        <v>1</v>
      </c>
      <c r="K455" s="1">
        <v>144113.42000000001</v>
      </c>
      <c r="L455">
        <v>0</v>
      </c>
      <c r="M455">
        <v>16</v>
      </c>
      <c r="N455">
        <v>3103</v>
      </c>
      <c r="O455">
        <v>5</v>
      </c>
      <c r="P455">
        <v>29</v>
      </c>
      <c r="Q455">
        <v>0.3125</v>
      </c>
      <c r="R455">
        <v>49648</v>
      </c>
      <c r="S455" t="s">
        <v>56</v>
      </c>
      <c r="T455" t="s">
        <v>59</v>
      </c>
      <c r="U455" t="s">
        <v>52</v>
      </c>
      <c r="V455">
        <v>6</v>
      </c>
    </row>
    <row r="456" spans="1:22" x14ac:dyDescent="0.2">
      <c r="A456">
        <v>15579706</v>
      </c>
      <c r="B456">
        <v>611</v>
      </c>
      <c r="C456" t="s">
        <v>12</v>
      </c>
      <c r="D456" t="s">
        <v>13</v>
      </c>
      <c r="E456">
        <v>46</v>
      </c>
      <c r="F456">
        <v>5</v>
      </c>
      <c r="G456" s="2">
        <v>0</v>
      </c>
      <c r="H456">
        <v>1</v>
      </c>
      <c r="I456">
        <v>1</v>
      </c>
      <c r="J456">
        <v>0</v>
      </c>
      <c r="K456" s="1">
        <v>77677.14</v>
      </c>
      <c r="L456">
        <v>1</v>
      </c>
      <c r="M456">
        <v>10</v>
      </c>
      <c r="N456">
        <v>2476</v>
      </c>
      <c r="O456">
        <v>2</v>
      </c>
      <c r="P456">
        <v>97</v>
      </c>
      <c r="Q456">
        <v>0.2</v>
      </c>
      <c r="R456">
        <v>24760</v>
      </c>
      <c r="S456" t="s">
        <v>55</v>
      </c>
      <c r="T456" t="s">
        <v>59</v>
      </c>
      <c r="U456" t="s">
        <v>50</v>
      </c>
      <c r="V456">
        <v>9</v>
      </c>
    </row>
    <row r="457" spans="1:22" x14ac:dyDescent="0.2">
      <c r="A457">
        <v>15755722</v>
      </c>
      <c r="B457">
        <v>554</v>
      </c>
      <c r="C457" t="s">
        <v>12</v>
      </c>
      <c r="D457" t="s">
        <v>15</v>
      </c>
      <c r="E457">
        <v>24</v>
      </c>
      <c r="F457">
        <v>10</v>
      </c>
      <c r="G457" s="2">
        <v>0</v>
      </c>
      <c r="H457">
        <v>1</v>
      </c>
      <c r="I457">
        <v>0</v>
      </c>
      <c r="J457">
        <v>0</v>
      </c>
      <c r="K457" s="1">
        <v>92180.62</v>
      </c>
      <c r="L457">
        <v>0</v>
      </c>
      <c r="M457">
        <v>21</v>
      </c>
      <c r="N457">
        <v>1200</v>
      </c>
      <c r="O457">
        <v>4</v>
      </c>
      <c r="P457">
        <v>92</v>
      </c>
      <c r="Q457">
        <v>0.19047619047619047</v>
      </c>
      <c r="R457">
        <v>25200</v>
      </c>
      <c r="S457" t="s">
        <v>55</v>
      </c>
      <c r="T457" t="s">
        <v>61</v>
      </c>
      <c r="U457" t="s">
        <v>50</v>
      </c>
      <c r="V457">
        <v>8</v>
      </c>
    </row>
    <row r="458" spans="1:22" x14ac:dyDescent="0.2">
      <c r="A458">
        <v>15713854</v>
      </c>
      <c r="B458">
        <v>513</v>
      </c>
      <c r="C458" t="s">
        <v>12</v>
      </c>
      <c r="D458" t="s">
        <v>13</v>
      </c>
      <c r="E458">
        <v>37</v>
      </c>
      <c r="F458">
        <v>6</v>
      </c>
      <c r="G458" s="2">
        <v>0</v>
      </c>
      <c r="H458">
        <v>2</v>
      </c>
      <c r="I458">
        <v>1</v>
      </c>
      <c r="J458">
        <v>0</v>
      </c>
      <c r="K458" s="1">
        <v>110142.34</v>
      </c>
      <c r="L458">
        <v>0</v>
      </c>
      <c r="M458">
        <v>4</v>
      </c>
      <c r="N458">
        <v>2611</v>
      </c>
      <c r="O458">
        <v>5</v>
      </c>
      <c r="P458">
        <v>82</v>
      </c>
      <c r="Q458">
        <v>1</v>
      </c>
      <c r="R458">
        <v>10444</v>
      </c>
      <c r="S458" t="s">
        <v>55</v>
      </c>
      <c r="T458" t="s">
        <v>60</v>
      </c>
      <c r="U458" t="s">
        <v>50</v>
      </c>
      <c r="V458">
        <v>6</v>
      </c>
    </row>
    <row r="459" spans="1:22" x14ac:dyDescent="0.2">
      <c r="A459">
        <v>15658459</v>
      </c>
      <c r="B459">
        <v>784</v>
      </c>
      <c r="C459" t="s">
        <v>14</v>
      </c>
      <c r="D459" t="s">
        <v>15</v>
      </c>
      <c r="E459">
        <v>33</v>
      </c>
      <c r="F459">
        <v>10</v>
      </c>
      <c r="G459" s="2">
        <v>0</v>
      </c>
      <c r="H459">
        <v>2</v>
      </c>
      <c r="I459">
        <v>1</v>
      </c>
      <c r="J459">
        <v>0</v>
      </c>
      <c r="K459" s="1">
        <v>162022.47</v>
      </c>
      <c r="L459">
        <v>0</v>
      </c>
      <c r="M459">
        <v>6</v>
      </c>
      <c r="N459">
        <v>3834</v>
      </c>
      <c r="O459">
        <v>3</v>
      </c>
      <c r="P459">
        <v>64</v>
      </c>
      <c r="Q459">
        <v>0.5</v>
      </c>
      <c r="R459">
        <v>23004</v>
      </c>
      <c r="S459" t="s">
        <v>54</v>
      </c>
      <c r="T459" t="s">
        <v>61</v>
      </c>
      <c r="U459" t="s">
        <v>50</v>
      </c>
      <c r="V459">
        <v>6</v>
      </c>
    </row>
    <row r="460" spans="1:22" x14ac:dyDescent="0.2">
      <c r="A460">
        <v>15658057</v>
      </c>
      <c r="B460">
        <v>812</v>
      </c>
      <c r="C460" t="s">
        <v>14</v>
      </c>
      <c r="D460" t="s">
        <v>13</v>
      </c>
      <c r="E460">
        <v>44</v>
      </c>
      <c r="F460">
        <v>8</v>
      </c>
      <c r="G460" s="2">
        <v>0</v>
      </c>
      <c r="H460">
        <v>3</v>
      </c>
      <c r="I460">
        <v>1</v>
      </c>
      <c r="J460">
        <v>0</v>
      </c>
      <c r="K460" s="1">
        <v>66926.83</v>
      </c>
      <c r="L460">
        <v>1</v>
      </c>
      <c r="M460">
        <v>25</v>
      </c>
      <c r="N460">
        <v>4106</v>
      </c>
      <c r="O460">
        <v>4</v>
      </c>
      <c r="P460">
        <v>50</v>
      </c>
      <c r="Q460">
        <v>0.16</v>
      </c>
      <c r="R460">
        <v>102650</v>
      </c>
      <c r="S460" t="s">
        <v>55</v>
      </c>
      <c r="T460" t="s">
        <v>60</v>
      </c>
      <c r="U460" t="s">
        <v>51</v>
      </c>
      <c r="V460">
        <v>6</v>
      </c>
    </row>
    <row r="461" spans="1:22" x14ac:dyDescent="0.2">
      <c r="A461">
        <v>15801767</v>
      </c>
      <c r="B461">
        <v>784</v>
      </c>
      <c r="C461" t="s">
        <v>14</v>
      </c>
      <c r="D461" t="s">
        <v>13</v>
      </c>
      <c r="E461">
        <v>40</v>
      </c>
      <c r="F461">
        <v>8</v>
      </c>
      <c r="G461" s="2">
        <v>0</v>
      </c>
      <c r="H461">
        <v>2</v>
      </c>
      <c r="I461">
        <v>1</v>
      </c>
      <c r="J461">
        <v>0</v>
      </c>
      <c r="K461" s="1">
        <v>108891.3</v>
      </c>
      <c r="L461">
        <v>0</v>
      </c>
      <c r="M461">
        <v>13</v>
      </c>
      <c r="N461">
        <v>2719</v>
      </c>
      <c r="O461">
        <v>5</v>
      </c>
      <c r="P461">
        <v>142</v>
      </c>
      <c r="Q461">
        <v>0.38461538461538464</v>
      </c>
      <c r="R461">
        <v>35347</v>
      </c>
      <c r="S461" t="s">
        <v>55</v>
      </c>
      <c r="T461" t="s">
        <v>60</v>
      </c>
      <c r="U461" t="s">
        <v>50</v>
      </c>
      <c r="V461">
        <v>6</v>
      </c>
    </row>
    <row r="462" spans="1:22" x14ac:dyDescent="0.2">
      <c r="A462">
        <v>15731478</v>
      </c>
      <c r="B462">
        <v>712</v>
      </c>
      <c r="C462" t="s">
        <v>12</v>
      </c>
      <c r="D462" t="s">
        <v>13</v>
      </c>
      <c r="E462">
        <v>42</v>
      </c>
      <c r="F462">
        <v>1</v>
      </c>
      <c r="G462" s="2">
        <v>87842.98</v>
      </c>
      <c r="H462">
        <v>1</v>
      </c>
      <c r="I462">
        <v>0</v>
      </c>
      <c r="J462">
        <v>0</v>
      </c>
      <c r="K462" s="1">
        <v>92223.59</v>
      </c>
      <c r="L462">
        <v>0</v>
      </c>
      <c r="M462">
        <v>3</v>
      </c>
      <c r="N462">
        <v>4218</v>
      </c>
      <c r="O462">
        <v>2</v>
      </c>
      <c r="P462">
        <v>129</v>
      </c>
      <c r="Q462">
        <v>0.66666666666666663</v>
      </c>
      <c r="R462">
        <v>12654</v>
      </c>
      <c r="S462" t="s">
        <v>55</v>
      </c>
      <c r="T462" t="s">
        <v>58</v>
      </c>
      <c r="U462" t="s">
        <v>50</v>
      </c>
      <c r="V462">
        <v>6</v>
      </c>
    </row>
    <row r="463" spans="1:22" x14ac:dyDescent="0.2">
      <c r="A463">
        <v>15662758</v>
      </c>
      <c r="B463">
        <v>620</v>
      </c>
      <c r="C463" t="s">
        <v>12</v>
      </c>
      <c r="D463" t="s">
        <v>15</v>
      </c>
      <c r="E463">
        <v>41</v>
      </c>
      <c r="F463">
        <v>0</v>
      </c>
      <c r="G463" s="2">
        <v>97925.11</v>
      </c>
      <c r="H463">
        <v>1</v>
      </c>
      <c r="I463">
        <v>1</v>
      </c>
      <c r="J463">
        <v>0</v>
      </c>
      <c r="K463" s="1">
        <v>85000.320000000007</v>
      </c>
      <c r="L463">
        <v>0</v>
      </c>
      <c r="M463">
        <v>4</v>
      </c>
      <c r="N463">
        <v>1805</v>
      </c>
      <c r="O463">
        <v>3</v>
      </c>
      <c r="P463">
        <v>71</v>
      </c>
      <c r="Q463">
        <v>0.75</v>
      </c>
      <c r="R463">
        <v>7220</v>
      </c>
      <c r="S463" t="s">
        <v>54</v>
      </c>
      <c r="T463" t="s">
        <v>58</v>
      </c>
      <c r="U463" t="s">
        <v>50</v>
      </c>
      <c r="V463">
        <v>6</v>
      </c>
    </row>
    <row r="464" spans="1:22" x14ac:dyDescent="0.2">
      <c r="A464">
        <v>15709387</v>
      </c>
      <c r="B464">
        <v>711</v>
      </c>
      <c r="C464" t="s">
        <v>12</v>
      </c>
      <c r="D464" t="s">
        <v>15</v>
      </c>
      <c r="E464">
        <v>52</v>
      </c>
      <c r="F464">
        <v>5</v>
      </c>
      <c r="G464" s="2">
        <v>0</v>
      </c>
      <c r="H464">
        <v>1</v>
      </c>
      <c r="I464">
        <v>1</v>
      </c>
      <c r="J464">
        <v>1</v>
      </c>
      <c r="K464" s="1">
        <v>159808.95000000001</v>
      </c>
      <c r="L464">
        <v>0</v>
      </c>
      <c r="M464">
        <v>30</v>
      </c>
      <c r="N464">
        <v>2006</v>
      </c>
      <c r="O464">
        <v>0</v>
      </c>
      <c r="P464">
        <v>46</v>
      </c>
      <c r="Q464">
        <v>0</v>
      </c>
      <c r="R464">
        <v>60180</v>
      </c>
      <c r="S464" t="s">
        <v>55</v>
      </c>
      <c r="T464" t="s">
        <v>59</v>
      </c>
      <c r="U464" t="s">
        <v>51</v>
      </c>
      <c r="V464">
        <v>6</v>
      </c>
    </row>
    <row r="465" spans="1:22" x14ac:dyDescent="0.2">
      <c r="A465">
        <v>15713826</v>
      </c>
      <c r="B465">
        <v>613</v>
      </c>
      <c r="C465" t="s">
        <v>16</v>
      </c>
      <c r="D465" t="s">
        <v>13</v>
      </c>
      <c r="E465">
        <v>20</v>
      </c>
      <c r="F465">
        <v>0</v>
      </c>
      <c r="G465" s="2">
        <v>117356.19</v>
      </c>
      <c r="H465">
        <v>1</v>
      </c>
      <c r="I465">
        <v>0</v>
      </c>
      <c r="J465">
        <v>0</v>
      </c>
      <c r="K465" s="1">
        <v>113557.7</v>
      </c>
      <c r="L465">
        <v>1</v>
      </c>
      <c r="M465">
        <v>26</v>
      </c>
      <c r="N465">
        <v>495</v>
      </c>
      <c r="O465">
        <v>8</v>
      </c>
      <c r="P465">
        <v>65</v>
      </c>
      <c r="Q465">
        <v>0.30769230769230771</v>
      </c>
      <c r="R465">
        <v>12870</v>
      </c>
      <c r="S465" t="s">
        <v>55</v>
      </c>
      <c r="T465" t="s">
        <v>58</v>
      </c>
      <c r="U465" t="s">
        <v>50</v>
      </c>
      <c r="V465">
        <v>6</v>
      </c>
    </row>
    <row r="466" spans="1:22" x14ac:dyDescent="0.2">
      <c r="A466">
        <v>15700854</v>
      </c>
      <c r="B466">
        <v>595</v>
      </c>
      <c r="C466" t="s">
        <v>14</v>
      </c>
      <c r="D466" t="s">
        <v>15</v>
      </c>
      <c r="E466">
        <v>35</v>
      </c>
      <c r="F466">
        <v>8</v>
      </c>
      <c r="G466" s="2">
        <v>0</v>
      </c>
      <c r="H466">
        <v>1</v>
      </c>
      <c r="I466">
        <v>1</v>
      </c>
      <c r="J466">
        <v>0</v>
      </c>
      <c r="K466" s="1">
        <v>100015.79</v>
      </c>
      <c r="L466">
        <v>1</v>
      </c>
      <c r="M466">
        <v>1</v>
      </c>
      <c r="N466">
        <v>3564</v>
      </c>
      <c r="O466">
        <v>4</v>
      </c>
      <c r="P466">
        <v>65</v>
      </c>
      <c r="Q466">
        <v>1</v>
      </c>
      <c r="R466">
        <v>3564</v>
      </c>
      <c r="S466" t="s">
        <v>54</v>
      </c>
      <c r="T466" t="s">
        <v>60</v>
      </c>
      <c r="U466" t="s">
        <v>50</v>
      </c>
      <c r="V466">
        <v>8</v>
      </c>
    </row>
    <row r="467" spans="1:22" x14ac:dyDescent="0.2">
      <c r="A467">
        <v>15704250</v>
      </c>
      <c r="B467">
        <v>506</v>
      </c>
      <c r="C467" t="s">
        <v>12</v>
      </c>
      <c r="D467" t="s">
        <v>15</v>
      </c>
      <c r="E467">
        <v>34</v>
      </c>
      <c r="F467">
        <v>7</v>
      </c>
      <c r="G467" s="2">
        <v>0</v>
      </c>
      <c r="H467">
        <v>2</v>
      </c>
      <c r="I467">
        <v>0</v>
      </c>
      <c r="J467">
        <v>0</v>
      </c>
      <c r="K467" s="1">
        <v>115842.1</v>
      </c>
      <c r="L467">
        <v>0</v>
      </c>
      <c r="M467">
        <v>14</v>
      </c>
      <c r="N467">
        <v>599</v>
      </c>
      <c r="O467">
        <v>3</v>
      </c>
      <c r="P467">
        <v>59</v>
      </c>
      <c r="Q467">
        <v>0.21428571428571427</v>
      </c>
      <c r="R467">
        <v>8386</v>
      </c>
      <c r="S467" t="s">
        <v>56</v>
      </c>
      <c r="T467" t="s">
        <v>60</v>
      </c>
      <c r="U467" t="s">
        <v>51</v>
      </c>
      <c r="V467">
        <v>6</v>
      </c>
    </row>
    <row r="468" spans="1:22" x14ac:dyDescent="0.2">
      <c r="A468">
        <v>15642833</v>
      </c>
      <c r="B468">
        <v>608</v>
      </c>
      <c r="C468" t="s">
        <v>12</v>
      </c>
      <c r="D468" t="s">
        <v>13</v>
      </c>
      <c r="E468">
        <v>30</v>
      </c>
      <c r="F468">
        <v>8</v>
      </c>
      <c r="G468" s="2">
        <v>0</v>
      </c>
      <c r="H468">
        <v>2</v>
      </c>
      <c r="I468">
        <v>1</v>
      </c>
      <c r="J468">
        <v>0</v>
      </c>
      <c r="K468" s="1">
        <v>128875.86</v>
      </c>
      <c r="L468">
        <v>0</v>
      </c>
      <c r="M468">
        <v>21</v>
      </c>
      <c r="N468">
        <v>4028</v>
      </c>
      <c r="O468">
        <v>5</v>
      </c>
      <c r="P468">
        <v>17</v>
      </c>
      <c r="Q468">
        <v>0.23809523809523808</v>
      </c>
      <c r="R468">
        <v>84588</v>
      </c>
      <c r="S468" t="s">
        <v>55</v>
      </c>
      <c r="T468" t="s">
        <v>60</v>
      </c>
      <c r="U468" t="s">
        <v>52</v>
      </c>
      <c r="V468">
        <v>6</v>
      </c>
    </row>
    <row r="469" spans="1:22" x14ac:dyDescent="0.2">
      <c r="A469">
        <v>15713644</v>
      </c>
      <c r="B469">
        <v>686</v>
      </c>
      <c r="C469" t="s">
        <v>14</v>
      </c>
      <c r="D469" t="s">
        <v>15</v>
      </c>
      <c r="E469">
        <v>22</v>
      </c>
      <c r="F469">
        <v>5</v>
      </c>
      <c r="G469" s="2">
        <v>0</v>
      </c>
      <c r="H469">
        <v>2</v>
      </c>
      <c r="I469">
        <v>1</v>
      </c>
      <c r="J469">
        <v>0</v>
      </c>
      <c r="K469" s="1">
        <v>158974.45000000001</v>
      </c>
      <c r="L469">
        <v>0</v>
      </c>
      <c r="M469">
        <v>30</v>
      </c>
      <c r="N469">
        <v>463</v>
      </c>
      <c r="O469">
        <v>1</v>
      </c>
      <c r="P469">
        <v>177</v>
      </c>
      <c r="Q469">
        <v>3.3333333333333333E-2</v>
      </c>
      <c r="R469">
        <v>13890</v>
      </c>
      <c r="S469" t="s">
        <v>55</v>
      </c>
      <c r="T469" t="s">
        <v>59</v>
      </c>
      <c r="U469" t="s">
        <v>50</v>
      </c>
      <c r="V469">
        <v>6</v>
      </c>
    </row>
    <row r="470" spans="1:22" x14ac:dyDescent="0.2">
      <c r="A470">
        <v>15750466</v>
      </c>
      <c r="B470">
        <v>790</v>
      </c>
      <c r="C470" t="s">
        <v>16</v>
      </c>
      <c r="D470" t="s">
        <v>15</v>
      </c>
      <c r="E470">
        <v>42</v>
      </c>
      <c r="F470">
        <v>1</v>
      </c>
      <c r="G470" s="2">
        <v>85839.62</v>
      </c>
      <c r="H470">
        <v>1</v>
      </c>
      <c r="I470">
        <v>1</v>
      </c>
      <c r="J470">
        <v>0</v>
      </c>
      <c r="K470" s="1">
        <v>198182.73</v>
      </c>
      <c r="L470">
        <v>0</v>
      </c>
      <c r="M470">
        <v>1</v>
      </c>
      <c r="N470">
        <v>771</v>
      </c>
      <c r="O470">
        <v>9</v>
      </c>
      <c r="P470">
        <v>11</v>
      </c>
      <c r="Q470">
        <v>1</v>
      </c>
      <c r="R470">
        <v>771</v>
      </c>
      <c r="S470" t="s">
        <v>55</v>
      </c>
      <c r="T470" t="s">
        <v>58</v>
      </c>
      <c r="U470" t="s">
        <v>52</v>
      </c>
      <c r="V470">
        <v>6</v>
      </c>
    </row>
    <row r="471" spans="1:22" x14ac:dyDescent="0.2">
      <c r="A471">
        <v>15788483</v>
      </c>
      <c r="B471">
        <v>719</v>
      </c>
      <c r="C471" t="s">
        <v>14</v>
      </c>
      <c r="D471" t="s">
        <v>15</v>
      </c>
      <c r="E471">
        <v>38</v>
      </c>
      <c r="F471">
        <v>0</v>
      </c>
      <c r="G471" s="2">
        <v>0</v>
      </c>
      <c r="H471">
        <v>1</v>
      </c>
      <c r="I471">
        <v>1</v>
      </c>
      <c r="J471">
        <v>0</v>
      </c>
      <c r="K471" s="1">
        <v>126876.47</v>
      </c>
      <c r="L471">
        <v>0</v>
      </c>
      <c r="M471">
        <v>9</v>
      </c>
      <c r="N471">
        <v>836</v>
      </c>
      <c r="O471">
        <v>6</v>
      </c>
      <c r="P471">
        <v>104</v>
      </c>
      <c r="Q471">
        <v>0.66666666666666663</v>
      </c>
      <c r="R471">
        <v>7524</v>
      </c>
      <c r="S471" t="s">
        <v>55</v>
      </c>
      <c r="T471" t="s">
        <v>58</v>
      </c>
      <c r="U471" t="s">
        <v>50</v>
      </c>
      <c r="V471">
        <v>9</v>
      </c>
    </row>
    <row r="472" spans="1:22" x14ac:dyDescent="0.2">
      <c r="A472">
        <v>15732832</v>
      </c>
      <c r="B472">
        <v>707</v>
      </c>
      <c r="C472" t="s">
        <v>12</v>
      </c>
      <c r="D472" t="s">
        <v>13</v>
      </c>
      <c r="E472">
        <v>40</v>
      </c>
      <c r="F472">
        <v>5</v>
      </c>
      <c r="G472" s="2">
        <v>0</v>
      </c>
      <c r="H472">
        <v>2</v>
      </c>
      <c r="I472">
        <v>1</v>
      </c>
      <c r="J472">
        <v>0</v>
      </c>
      <c r="K472" s="1">
        <v>41052.82</v>
      </c>
      <c r="L472">
        <v>0</v>
      </c>
      <c r="M472">
        <v>22</v>
      </c>
      <c r="N472">
        <v>4717</v>
      </c>
      <c r="O472">
        <v>10</v>
      </c>
      <c r="P472">
        <v>6</v>
      </c>
      <c r="Q472">
        <v>0.45454545454545453</v>
      </c>
      <c r="R472">
        <v>103774</v>
      </c>
      <c r="S472" t="s">
        <v>54</v>
      </c>
      <c r="T472" t="s">
        <v>59</v>
      </c>
      <c r="U472" t="s">
        <v>52</v>
      </c>
      <c r="V472">
        <v>6</v>
      </c>
    </row>
    <row r="473" spans="1:22" x14ac:dyDescent="0.2">
      <c r="A473">
        <v>15772892</v>
      </c>
      <c r="B473">
        <v>699</v>
      </c>
      <c r="C473" t="s">
        <v>12</v>
      </c>
      <c r="D473" t="s">
        <v>13</v>
      </c>
      <c r="E473">
        <v>49</v>
      </c>
      <c r="F473">
        <v>2</v>
      </c>
      <c r="G473" s="2">
        <v>0</v>
      </c>
      <c r="H473">
        <v>1</v>
      </c>
      <c r="I473">
        <v>0</v>
      </c>
      <c r="J473">
        <v>0</v>
      </c>
      <c r="K473" s="1">
        <v>105760.01</v>
      </c>
      <c r="L473">
        <v>0</v>
      </c>
      <c r="M473">
        <v>14</v>
      </c>
      <c r="N473">
        <v>2920</v>
      </c>
      <c r="O473">
        <v>5</v>
      </c>
      <c r="P473">
        <v>45</v>
      </c>
      <c r="Q473">
        <v>0.35714285714285715</v>
      </c>
      <c r="R473">
        <v>40880</v>
      </c>
      <c r="S473" t="s">
        <v>55</v>
      </c>
      <c r="T473" t="s">
        <v>58</v>
      </c>
      <c r="U473" t="s">
        <v>51</v>
      </c>
      <c r="V473">
        <v>10</v>
      </c>
    </row>
    <row r="474" spans="1:22" x14ac:dyDescent="0.2">
      <c r="A474">
        <v>15762745</v>
      </c>
      <c r="B474">
        <v>648</v>
      </c>
      <c r="C474" t="s">
        <v>14</v>
      </c>
      <c r="D474" t="s">
        <v>15</v>
      </c>
      <c r="E474">
        <v>32</v>
      </c>
      <c r="F474">
        <v>8</v>
      </c>
      <c r="G474" s="2">
        <v>0</v>
      </c>
      <c r="H474">
        <v>1</v>
      </c>
      <c r="I474">
        <v>1</v>
      </c>
      <c r="J474">
        <v>0</v>
      </c>
      <c r="K474" s="1">
        <v>133653.38</v>
      </c>
      <c r="L474">
        <v>0</v>
      </c>
      <c r="M474">
        <v>5</v>
      </c>
      <c r="N474">
        <v>3974</v>
      </c>
      <c r="O474">
        <v>2</v>
      </c>
      <c r="P474">
        <v>50</v>
      </c>
      <c r="Q474">
        <v>0.4</v>
      </c>
      <c r="R474">
        <v>19870</v>
      </c>
      <c r="S474" t="s">
        <v>55</v>
      </c>
      <c r="T474" t="s">
        <v>60</v>
      </c>
      <c r="U474" t="s">
        <v>51</v>
      </c>
      <c r="V474">
        <v>8</v>
      </c>
    </row>
    <row r="475" spans="1:22" x14ac:dyDescent="0.2">
      <c r="A475">
        <v>15592116</v>
      </c>
      <c r="B475">
        <v>585</v>
      </c>
      <c r="C475" t="s">
        <v>12</v>
      </c>
      <c r="D475" t="s">
        <v>13</v>
      </c>
      <c r="E475">
        <v>39</v>
      </c>
      <c r="F475">
        <v>7</v>
      </c>
      <c r="G475" s="2">
        <v>0</v>
      </c>
      <c r="H475">
        <v>2</v>
      </c>
      <c r="I475">
        <v>1</v>
      </c>
      <c r="J475">
        <v>0</v>
      </c>
      <c r="K475" s="1">
        <v>2401.2600000000002</v>
      </c>
      <c r="L475">
        <v>0</v>
      </c>
      <c r="M475">
        <v>13</v>
      </c>
      <c r="N475">
        <v>4557</v>
      </c>
      <c r="O475">
        <v>7</v>
      </c>
      <c r="P475">
        <v>84</v>
      </c>
      <c r="Q475">
        <v>0.53846153846153844</v>
      </c>
      <c r="R475">
        <v>59241</v>
      </c>
      <c r="S475" t="s">
        <v>54</v>
      </c>
      <c r="T475" t="s">
        <v>60</v>
      </c>
      <c r="U475" t="s">
        <v>50</v>
      </c>
      <c r="V475">
        <v>6</v>
      </c>
    </row>
    <row r="476" spans="1:22" x14ac:dyDescent="0.2">
      <c r="A476">
        <v>15567422</v>
      </c>
      <c r="B476">
        <v>630</v>
      </c>
      <c r="C476" t="s">
        <v>12</v>
      </c>
      <c r="D476" t="s">
        <v>15</v>
      </c>
      <c r="E476">
        <v>42</v>
      </c>
      <c r="F476">
        <v>6</v>
      </c>
      <c r="G476" s="2">
        <v>0</v>
      </c>
      <c r="H476">
        <v>2</v>
      </c>
      <c r="I476">
        <v>1</v>
      </c>
      <c r="J476">
        <v>0</v>
      </c>
      <c r="K476" s="1">
        <v>162697.93</v>
      </c>
      <c r="L476">
        <v>0</v>
      </c>
      <c r="M476">
        <v>6</v>
      </c>
      <c r="N476">
        <v>3195</v>
      </c>
      <c r="O476">
        <v>9</v>
      </c>
      <c r="P476">
        <v>162</v>
      </c>
      <c r="Q476">
        <v>1</v>
      </c>
      <c r="R476">
        <v>19170</v>
      </c>
      <c r="S476" t="s">
        <v>55</v>
      </c>
      <c r="T476" t="s">
        <v>60</v>
      </c>
      <c r="U476" t="s">
        <v>50</v>
      </c>
      <c r="V476">
        <v>6</v>
      </c>
    </row>
    <row r="477" spans="1:22" x14ac:dyDescent="0.2">
      <c r="A477">
        <v>15643438</v>
      </c>
      <c r="B477">
        <v>850</v>
      </c>
      <c r="C477" t="s">
        <v>12</v>
      </c>
      <c r="D477" t="s">
        <v>15</v>
      </c>
      <c r="E477">
        <v>20</v>
      </c>
      <c r="F477">
        <v>7</v>
      </c>
      <c r="G477" s="2">
        <v>0</v>
      </c>
      <c r="H477">
        <v>2</v>
      </c>
      <c r="I477">
        <v>1</v>
      </c>
      <c r="J477">
        <v>0</v>
      </c>
      <c r="K477" s="1">
        <v>31288.77</v>
      </c>
      <c r="L477">
        <v>0</v>
      </c>
      <c r="M477">
        <v>3</v>
      </c>
      <c r="N477">
        <v>1734</v>
      </c>
      <c r="O477">
        <v>7</v>
      </c>
      <c r="P477">
        <v>1</v>
      </c>
      <c r="Q477">
        <v>1</v>
      </c>
      <c r="R477">
        <v>5202</v>
      </c>
      <c r="S477" t="s">
        <v>55</v>
      </c>
      <c r="T477" t="s">
        <v>60</v>
      </c>
      <c r="U477" t="s">
        <v>52</v>
      </c>
      <c r="V477">
        <v>6</v>
      </c>
    </row>
    <row r="478" spans="1:22" x14ac:dyDescent="0.2">
      <c r="A478">
        <v>15721730</v>
      </c>
      <c r="B478">
        <v>601</v>
      </c>
      <c r="C478" t="s">
        <v>14</v>
      </c>
      <c r="D478" t="s">
        <v>13</v>
      </c>
      <c r="E478">
        <v>44</v>
      </c>
      <c r="F478">
        <v>4</v>
      </c>
      <c r="G478" s="2">
        <v>0</v>
      </c>
      <c r="H478">
        <v>2</v>
      </c>
      <c r="I478">
        <v>1</v>
      </c>
      <c r="J478">
        <v>0</v>
      </c>
      <c r="K478" s="1">
        <v>58561.31</v>
      </c>
      <c r="L478">
        <v>0</v>
      </c>
      <c r="M478">
        <v>26</v>
      </c>
      <c r="N478">
        <v>1382</v>
      </c>
      <c r="O478">
        <v>8</v>
      </c>
      <c r="P478">
        <v>108</v>
      </c>
      <c r="Q478">
        <v>0.30769230769230771</v>
      </c>
      <c r="R478">
        <v>35932</v>
      </c>
      <c r="S478" t="s">
        <v>54</v>
      </c>
      <c r="T478" t="s">
        <v>59</v>
      </c>
      <c r="U478" t="s">
        <v>50</v>
      </c>
      <c r="V478">
        <v>6</v>
      </c>
    </row>
    <row r="479" spans="1:22" x14ac:dyDescent="0.2">
      <c r="A479">
        <v>15680727</v>
      </c>
      <c r="B479">
        <v>735</v>
      </c>
      <c r="C479" t="s">
        <v>12</v>
      </c>
      <c r="D479" t="s">
        <v>15</v>
      </c>
      <c r="E479">
        <v>49</v>
      </c>
      <c r="F479">
        <v>5</v>
      </c>
      <c r="G479" s="2">
        <v>121973.28</v>
      </c>
      <c r="H479">
        <v>1</v>
      </c>
      <c r="I479">
        <v>1</v>
      </c>
      <c r="J479">
        <v>0</v>
      </c>
      <c r="K479" s="1">
        <v>148804.35999999999</v>
      </c>
      <c r="L479">
        <v>0</v>
      </c>
      <c r="M479">
        <v>25</v>
      </c>
      <c r="N479">
        <v>1483</v>
      </c>
      <c r="O479">
        <v>6</v>
      </c>
      <c r="P479">
        <v>91</v>
      </c>
      <c r="Q479">
        <v>0.24</v>
      </c>
      <c r="R479">
        <v>37075</v>
      </c>
      <c r="S479" t="s">
        <v>55</v>
      </c>
      <c r="T479" t="s">
        <v>59</v>
      </c>
      <c r="U479" t="s">
        <v>50</v>
      </c>
      <c r="V479">
        <v>6</v>
      </c>
    </row>
    <row r="480" spans="1:22" x14ac:dyDescent="0.2">
      <c r="A480">
        <v>15663489</v>
      </c>
      <c r="B480">
        <v>633</v>
      </c>
      <c r="C480" t="s">
        <v>16</v>
      </c>
      <c r="D480" t="s">
        <v>13</v>
      </c>
      <c r="E480">
        <v>29</v>
      </c>
      <c r="F480">
        <v>0</v>
      </c>
      <c r="G480" s="2">
        <v>138577.34</v>
      </c>
      <c r="H480">
        <v>1</v>
      </c>
      <c r="I480">
        <v>1</v>
      </c>
      <c r="J480">
        <v>0</v>
      </c>
      <c r="K480" s="1">
        <v>193362.99</v>
      </c>
      <c r="L480">
        <v>0</v>
      </c>
      <c r="M480">
        <v>15</v>
      </c>
      <c r="N480">
        <v>436</v>
      </c>
      <c r="O480">
        <v>10</v>
      </c>
      <c r="P480">
        <v>48</v>
      </c>
      <c r="Q480">
        <v>0.66666666666666663</v>
      </c>
      <c r="R480">
        <v>6540</v>
      </c>
      <c r="S480" t="s">
        <v>54</v>
      </c>
      <c r="T480" t="s">
        <v>58</v>
      </c>
      <c r="U480" t="s">
        <v>51</v>
      </c>
      <c r="V480">
        <v>6</v>
      </c>
    </row>
    <row r="481" spans="1:22" x14ac:dyDescent="0.2">
      <c r="A481">
        <v>15578603</v>
      </c>
      <c r="B481">
        <v>584</v>
      </c>
      <c r="C481" t="s">
        <v>16</v>
      </c>
      <c r="D481" t="s">
        <v>13</v>
      </c>
      <c r="E481">
        <v>54</v>
      </c>
      <c r="F481">
        <v>1</v>
      </c>
      <c r="G481" s="2">
        <v>77354.37</v>
      </c>
      <c r="H481">
        <v>1</v>
      </c>
      <c r="I481">
        <v>0</v>
      </c>
      <c r="J481">
        <v>0</v>
      </c>
      <c r="K481" s="1">
        <v>138192.98000000001</v>
      </c>
      <c r="L481">
        <v>1</v>
      </c>
      <c r="M481">
        <v>27</v>
      </c>
      <c r="N481">
        <v>4325</v>
      </c>
      <c r="O481">
        <v>8</v>
      </c>
      <c r="P481">
        <v>49</v>
      </c>
      <c r="Q481">
        <v>0.29629629629629628</v>
      </c>
      <c r="R481">
        <v>116775</v>
      </c>
      <c r="S481" t="s">
        <v>55</v>
      </c>
      <c r="T481" t="s">
        <v>58</v>
      </c>
      <c r="U481" t="s">
        <v>51</v>
      </c>
      <c r="V481">
        <v>7</v>
      </c>
    </row>
    <row r="482" spans="1:22" x14ac:dyDescent="0.2">
      <c r="A482">
        <v>15772995</v>
      </c>
      <c r="B482">
        <v>529</v>
      </c>
      <c r="C482" t="s">
        <v>12</v>
      </c>
      <c r="D482" t="s">
        <v>15</v>
      </c>
      <c r="E482">
        <v>30</v>
      </c>
      <c r="F482">
        <v>2</v>
      </c>
      <c r="G482" s="2">
        <v>116295.29</v>
      </c>
      <c r="H482">
        <v>1</v>
      </c>
      <c r="I482">
        <v>1</v>
      </c>
      <c r="J482">
        <v>0</v>
      </c>
      <c r="K482" s="1">
        <v>75285.47</v>
      </c>
      <c r="L482">
        <v>0</v>
      </c>
      <c r="M482">
        <v>21</v>
      </c>
      <c r="N482">
        <v>1144</v>
      </c>
      <c r="O482">
        <v>1</v>
      </c>
      <c r="P482">
        <v>53</v>
      </c>
      <c r="Q482">
        <v>4.7619047619047616E-2</v>
      </c>
      <c r="R482">
        <v>24024</v>
      </c>
      <c r="S482" t="s">
        <v>55</v>
      </c>
      <c r="T482" t="s">
        <v>58</v>
      </c>
      <c r="U482" t="s">
        <v>51</v>
      </c>
      <c r="V482">
        <v>6</v>
      </c>
    </row>
    <row r="483" spans="1:22" x14ac:dyDescent="0.2">
      <c r="A483">
        <v>15765694</v>
      </c>
      <c r="B483">
        <v>584</v>
      </c>
      <c r="C483" t="s">
        <v>14</v>
      </c>
      <c r="D483" t="s">
        <v>13</v>
      </c>
      <c r="E483">
        <v>59</v>
      </c>
      <c r="F483">
        <v>1</v>
      </c>
      <c r="G483" s="2">
        <v>0</v>
      </c>
      <c r="H483">
        <v>1</v>
      </c>
      <c r="I483">
        <v>0</v>
      </c>
      <c r="J483">
        <v>1</v>
      </c>
      <c r="K483" s="1">
        <v>130260.11</v>
      </c>
      <c r="L483">
        <v>1</v>
      </c>
      <c r="M483">
        <v>4</v>
      </c>
      <c r="N483">
        <v>188</v>
      </c>
      <c r="O483">
        <v>5</v>
      </c>
      <c r="P483">
        <v>162</v>
      </c>
      <c r="Q483">
        <v>1</v>
      </c>
      <c r="R483">
        <v>752</v>
      </c>
      <c r="S483" t="s">
        <v>55</v>
      </c>
      <c r="T483" t="s">
        <v>58</v>
      </c>
      <c r="U483" t="s">
        <v>50</v>
      </c>
      <c r="V483">
        <v>7</v>
      </c>
    </row>
    <row r="484" spans="1:22" x14ac:dyDescent="0.2">
      <c r="A484">
        <v>15568963</v>
      </c>
      <c r="B484">
        <v>674</v>
      </c>
      <c r="C484" t="s">
        <v>16</v>
      </c>
      <c r="D484" t="s">
        <v>15</v>
      </c>
      <c r="E484">
        <v>34</v>
      </c>
      <c r="F484">
        <v>2</v>
      </c>
      <c r="G484" s="2">
        <v>152797.9</v>
      </c>
      <c r="H484">
        <v>1</v>
      </c>
      <c r="I484">
        <v>1</v>
      </c>
      <c r="J484">
        <v>0</v>
      </c>
      <c r="K484" s="1">
        <v>175709.4</v>
      </c>
      <c r="L484">
        <v>1</v>
      </c>
      <c r="M484">
        <v>9</v>
      </c>
      <c r="N484">
        <v>402</v>
      </c>
      <c r="O484">
        <v>10</v>
      </c>
      <c r="P484">
        <v>1</v>
      </c>
      <c r="Q484">
        <v>1</v>
      </c>
      <c r="R484">
        <v>3618</v>
      </c>
      <c r="S484" t="s">
        <v>54</v>
      </c>
      <c r="T484" t="s">
        <v>58</v>
      </c>
      <c r="U484" t="s">
        <v>52</v>
      </c>
      <c r="V484">
        <v>6</v>
      </c>
    </row>
    <row r="485" spans="1:22" x14ac:dyDescent="0.2">
      <c r="A485">
        <v>15724466</v>
      </c>
      <c r="B485">
        <v>744</v>
      </c>
      <c r="C485" t="s">
        <v>16</v>
      </c>
      <c r="D485" t="s">
        <v>13</v>
      </c>
      <c r="E485">
        <v>41</v>
      </c>
      <c r="F485">
        <v>2</v>
      </c>
      <c r="G485" s="2">
        <v>84113.41</v>
      </c>
      <c r="H485">
        <v>1</v>
      </c>
      <c r="I485">
        <v>1</v>
      </c>
      <c r="J485">
        <v>0</v>
      </c>
      <c r="K485" s="1">
        <v>197548.63</v>
      </c>
      <c r="L485">
        <v>0</v>
      </c>
      <c r="M485">
        <v>26</v>
      </c>
      <c r="N485">
        <v>4805</v>
      </c>
      <c r="O485">
        <v>8</v>
      </c>
      <c r="P485">
        <v>5</v>
      </c>
      <c r="Q485">
        <v>0.30769230769230771</v>
      </c>
      <c r="R485">
        <v>124930</v>
      </c>
      <c r="S485" t="s">
        <v>56</v>
      </c>
      <c r="T485" t="s">
        <v>58</v>
      </c>
      <c r="U485" t="s">
        <v>52</v>
      </c>
      <c r="V485">
        <v>6</v>
      </c>
    </row>
    <row r="486" spans="1:22" x14ac:dyDescent="0.2">
      <c r="A486">
        <v>15778410</v>
      </c>
      <c r="B486">
        <v>533</v>
      </c>
      <c r="C486" t="s">
        <v>14</v>
      </c>
      <c r="D486" t="s">
        <v>13</v>
      </c>
      <c r="E486">
        <v>52</v>
      </c>
      <c r="F486">
        <v>7</v>
      </c>
      <c r="G486" s="2">
        <v>0</v>
      </c>
      <c r="H486">
        <v>1</v>
      </c>
      <c r="I486">
        <v>0</v>
      </c>
      <c r="J486">
        <v>1</v>
      </c>
      <c r="K486" s="1">
        <v>194113.99</v>
      </c>
      <c r="L486">
        <v>1</v>
      </c>
      <c r="M486">
        <v>21</v>
      </c>
      <c r="N486">
        <v>4206</v>
      </c>
      <c r="O486">
        <v>0</v>
      </c>
      <c r="P486">
        <v>152</v>
      </c>
      <c r="Q486">
        <v>0</v>
      </c>
      <c r="R486">
        <v>88326</v>
      </c>
      <c r="S486" t="s">
        <v>55</v>
      </c>
      <c r="T486" t="s">
        <v>60</v>
      </c>
      <c r="U486" t="s">
        <v>50</v>
      </c>
      <c r="V486">
        <v>6</v>
      </c>
    </row>
    <row r="487" spans="1:22" x14ac:dyDescent="0.2">
      <c r="A487">
        <v>15757646</v>
      </c>
      <c r="B487">
        <v>584</v>
      </c>
      <c r="C487" t="s">
        <v>12</v>
      </c>
      <c r="D487" t="s">
        <v>15</v>
      </c>
      <c r="E487">
        <v>35</v>
      </c>
      <c r="F487">
        <v>9</v>
      </c>
      <c r="G487" s="2">
        <v>0</v>
      </c>
      <c r="H487">
        <v>2</v>
      </c>
      <c r="I487">
        <v>1</v>
      </c>
      <c r="J487">
        <v>0</v>
      </c>
      <c r="K487" s="1">
        <v>192381.21</v>
      </c>
      <c r="L487">
        <v>0</v>
      </c>
      <c r="M487">
        <v>19</v>
      </c>
      <c r="N487">
        <v>4031</v>
      </c>
      <c r="O487">
        <v>8</v>
      </c>
      <c r="P487">
        <v>67</v>
      </c>
      <c r="Q487">
        <v>0.42105263157894735</v>
      </c>
      <c r="R487">
        <v>76589</v>
      </c>
      <c r="S487" t="s">
        <v>55</v>
      </c>
      <c r="T487" t="s">
        <v>61</v>
      </c>
      <c r="U487" t="s">
        <v>50</v>
      </c>
      <c r="V487">
        <v>6</v>
      </c>
    </row>
    <row r="488" spans="1:22" x14ac:dyDescent="0.2">
      <c r="A488">
        <v>15721303</v>
      </c>
      <c r="B488">
        <v>640</v>
      </c>
      <c r="C488" t="s">
        <v>14</v>
      </c>
      <c r="D488" t="s">
        <v>15</v>
      </c>
      <c r="E488">
        <v>34</v>
      </c>
      <c r="F488">
        <v>1</v>
      </c>
      <c r="G488" s="2">
        <v>137523.01999999999</v>
      </c>
      <c r="H488">
        <v>1</v>
      </c>
      <c r="I488">
        <v>0</v>
      </c>
      <c r="J488">
        <v>0</v>
      </c>
      <c r="K488" s="1">
        <v>24761.360000000001</v>
      </c>
      <c r="L488">
        <v>0</v>
      </c>
      <c r="M488">
        <v>30</v>
      </c>
      <c r="N488">
        <v>2120</v>
      </c>
      <c r="O488">
        <v>8</v>
      </c>
      <c r="P488">
        <v>39</v>
      </c>
      <c r="Q488">
        <v>0.26666666666666666</v>
      </c>
      <c r="R488">
        <v>63600</v>
      </c>
      <c r="S488" t="s">
        <v>55</v>
      </c>
      <c r="T488" t="s">
        <v>58</v>
      </c>
      <c r="U488" t="s">
        <v>51</v>
      </c>
      <c r="V488">
        <v>6</v>
      </c>
    </row>
    <row r="489" spans="1:22" x14ac:dyDescent="0.2">
      <c r="A489">
        <v>15674851</v>
      </c>
      <c r="B489">
        <v>622</v>
      </c>
      <c r="C489" t="s">
        <v>12</v>
      </c>
      <c r="D489" t="s">
        <v>15</v>
      </c>
      <c r="E489">
        <v>38</v>
      </c>
      <c r="F489">
        <v>5</v>
      </c>
      <c r="G489" s="2">
        <v>0</v>
      </c>
      <c r="H489">
        <v>2</v>
      </c>
      <c r="I489">
        <v>0</v>
      </c>
      <c r="J489">
        <v>0</v>
      </c>
      <c r="K489" s="1">
        <v>105295.77</v>
      </c>
      <c r="L489">
        <v>0</v>
      </c>
      <c r="M489">
        <v>17</v>
      </c>
      <c r="N489">
        <v>4328</v>
      </c>
      <c r="O489">
        <v>3</v>
      </c>
      <c r="P489">
        <v>121</v>
      </c>
      <c r="Q489">
        <v>0.17647058823529413</v>
      </c>
      <c r="R489">
        <v>73576</v>
      </c>
      <c r="S489" t="s">
        <v>55</v>
      </c>
      <c r="T489" t="s">
        <v>59</v>
      </c>
      <c r="U489" t="s">
        <v>50</v>
      </c>
      <c r="V489">
        <v>6</v>
      </c>
    </row>
    <row r="490" spans="1:22" x14ac:dyDescent="0.2">
      <c r="A490">
        <v>15673342</v>
      </c>
      <c r="B490">
        <v>703</v>
      </c>
      <c r="C490" t="s">
        <v>12</v>
      </c>
      <c r="D490" t="s">
        <v>15</v>
      </c>
      <c r="E490">
        <v>36</v>
      </c>
      <c r="F490">
        <v>2</v>
      </c>
      <c r="G490" s="2">
        <v>0</v>
      </c>
      <c r="H490">
        <v>2</v>
      </c>
      <c r="I490">
        <v>1</v>
      </c>
      <c r="J490">
        <v>0</v>
      </c>
      <c r="K490" s="1">
        <v>108790.95</v>
      </c>
      <c r="L490">
        <v>0</v>
      </c>
      <c r="M490">
        <v>23</v>
      </c>
      <c r="N490">
        <v>2894</v>
      </c>
      <c r="O490">
        <v>0</v>
      </c>
      <c r="P490">
        <v>105</v>
      </c>
      <c r="Q490">
        <v>0</v>
      </c>
      <c r="R490">
        <v>66562</v>
      </c>
      <c r="S490" t="s">
        <v>55</v>
      </c>
      <c r="T490" t="s">
        <v>58</v>
      </c>
      <c r="U490" t="s">
        <v>50</v>
      </c>
      <c r="V490">
        <v>7</v>
      </c>
    </row>
    <row r="491" spans="1:22" x14ac:dyDescent="0.2">
      <c r="A491">
        <v>15601008</v>
      </c>
      <c r="B491">
        <v>802</v>
      </c>
      <c r="C491" t="s">
        <v>12</v>
      </c>
      <c r="D491" t="s">
        <v>15</v>
      </c>
      <c r="E491">
        <v>33</v>
      </c>
      <c r="F491">
        <v>8</v>
      </c>
      <c r="G491" s="2">
        <v>0</v>
      </c>
      <c r="H491">
        <v>2</v>
      </c>
      <c r="I491">
        <v>1</v>
      </c>
      <c r="J491">
        <v>0</v>
      </c>
      <c r="K491" s="1">
        <v>143706.18</v>
      </c>
      <c r="L491">
        <v>0</v>
      </c>
      <c r="M491">
        <v>4</v>
      </c>
      <c r="N491">
        <v>3943</v>
      </c>
      <c r="O491">
        <v>2</v>
      </c>
      <c r="P491">
        <v>109</v>
      </c>
      <c r="Q491">
        <v>0.5</v>
      </c>
      <c r="R491">
        <v>15772</v>
      </c>
      <c r="S491" t="s">
        <v>55</v>
      </c>
      <c r="T491" t="s">
        <v>60</v>
      </c>
      <c r="U491" t="s">
        <v>50</v>
      </c>
      <c r="V491">
        <v>6</v>
      </c>
    </row>
    <row r="492" spans="1:22" x14ac:dyDescent="0.2">
      <c r="A492">
        <v>15771636</v>
      </c>
      <c r="B492">
        <v>793</v>
      </c>
      <c r="C492" t="s">
        <v>14</v>
      </c>
      <c r="D492" t="s">
        <v>13</v>
      </c>
      <c r="E492">
        <v>36</v>
      </c>
      <c r="F492">
        <v>0</v>
      </c>
      <c r="G492" s="2">
        <v>0</v>
      </c>
      <c r="H492">
        <v>1</v>
      </c>
      <c r="I492">
        <v>0</v>
      </c>
      <c r="J492">
        <v>0</v>
      </c>
      <c r="K492" s="1">
        <v>148993.47</v>
      </c>
      <c r="L492">
        <v>0</v>
      </c>
      <c r="M492">
        <v>28</v>
      </c>
      <c r="N492">
        <v>1433</v>
      </c>
      <c r="O492">
        <v>9</v>
      </c>
      <c r="P492">
        <v>20</v>
      </c>
      <c r="Q492">
        <v>0.32142857142857145</v>
      </c>
      <c r="R492">
        <v>40124</v>
      </c>
      <c r="S492" t="s">
        <v>55</v>
      </c>
      <c r="T492" t="s">
        <v>58</v>
      </c>
      <c r="U492" t="s">
        <v>52</v>
      </c>
      <c r="V492">
        <v>9</v>
      </c>
    </row>
    <row r="493" spans="1:22" x14ac:dyDescent="0.2">
      <c r="A493">
        <v>15603846</v>
      </c>
      <c r="B493">
        <v>711</v>
      </c>
      <c r="C493" t="s">
        <v>14</v>
      </c>
      <c r="D493" t="s">
        <v>15</v>
      </c>
      <c r="E493">
        <v>37</v>
      </c>
      <c r="F493">
        <v>2</v>
      </c>
      <c r="G493" s="2">
        <v>0</v>
      </c>
      <c r="H493">
        <v>2</v>
      </c>
      <c r="I493">
        <v>1</v>
      </c>
      <c r="J493">
        <v>0</v>
      </c>
      <c r="K493" s="1">
        <v>83978.86</v>
      </c>
      <c r="L493">
        <v>1</v>
      </c>
      <c r="M493">
        <v>27</v>
      </c>
      <c r="N493">
        <v>1458</v>
      </c>
      <c r="O493">
        <v>8</v>
      </c>
      <c r="P493">
        <v>39</v>
      </c>
      <c r="Q493">
        <v>0.29629629629629628</v>
      </c>
      <c r="R493">
        <v>39366</v>
      </c>
      <c r="S493" t="s">
        <v>55</v>
      </c>
      <c r="T493" t="s">
        <v>58</v>
      </c>
      <c r="U493" t="s">
        <v>51</v>
      </c>
      <c r="V493">
        <v>7</v>
      </c>
    </row>
    <row r="494" spans="1:22" x14ac:dyDescent="0.2">
      <c r="A494">
        <v>15753549</v>
      </c>
      <c r="B494">
        <v>669</v>
      </c>
      <c r="C494" t="s">
        <v>12</v>
      </c>
      <c r="D494" t="s">
        <v>15</v>
      </c>
      <c r="E494">
        <v>25</v>
      </c>
      <c r="F494">
        <v>1</v>
      </c>
      <c r="G494" s="2">
        <v>157848.53</v>
      </c>
      <c r="H494">
        <v>1</v>
      </c>
      <c r="I494">
        <v>0</v>
      </c>
      <c r="J494">
        <v>0</v>
      </c>
      <c r="K494" s="1">
        <v>37543.93</v>
      </c>
      <c r="L494">
        <v>1</v>
      </c>
      <c r="M494">
        <v>12</v>
      </c>
      <c r="N494">
        <v>1296</v>
      </c>
      <c r="O494">
        <v>7</v>
      </c>
      <c r="P494">
        <v>69</v>
      </c>
      <c r="Q494">
        <v>0.58333333333333337</v>
      </c>
      <c r="R494">
        <v>15552</v>
      </c>
      <c r="S494" t="s">
        <v>56</v>
      </c>
      <c r="T494" t="s">
        <v>58</v>
      </c>
      <c r="U494" t="s">
        <v>50</v>
      </c>
      <c r="V494">
        <v>6</v>
      </c>
    </row>
    <row r="495" spans="1:22" x14ac:dyDescent="0.2">
      <c r="A495">
        <v>15606841</v>
      </c>
      <c r="B495">
        <v>823</v>
      </c>
      <c r="C495" t="s">
        <v>12</v>
      </c>
      <c r="D495" t="s">
        <v>15</v>
      </c>
      <c r="E495">
        <v>38</v>
      </c>
      <c r="F495">
        <v>1</v>
      </c>
      <c r="G495" s="2">
        <v>0</v>
      </c>
      <c r="H495">
        <v>2</v>
      </c>
      <c r="I495">
        <v>1</v>
      </c>
      <c r="J495">
        <v>0</v>
      </c>
      <c r="K495" s="1">
        <v>156603.70000000001</v>
      </c>
      <c r="L495">
        <v>0</v>
      </c>
      <c r="M495">
        <v>1</v>
      </c>
      <c r="N495">
        <v>659</v>
      </c>
      <c r="O495">
        <v>5</v>
      </c>
      <c r="P495">
        <v>139</v>
      </c>
      <c r="Q495">
        <v>1</v>
      </c>
      <c r="R495">
        <v>659</v>
      </c>
      <c r="S495" t="s">
        <v>55</v>
      </c>
      <c r="T495" t="s">
        <v>58</v>
      </c>
      <c r="U495" t="s">
        <v>50</v>
      </c>
      <c r="V495">
        <v>7</v>
      </c>
    </row>
    <row r="496" spans="1:22" x14ac:dyDescent="0.2">
      <c r="A496">
        <v>15707078</v>
      </c>
      <c r="B496">
        <v>577</v>
      </c>
      <c r="C496" t="s">
        <v>12</v>
      </c>
      <c r="D496" t="s">
        <v>13</v>
      </c>
      <c r="E496">
        <v>26</v>
      </c>
      <c r="F496">
        <v>1</v>
      </c>
      <c r="G496" s="2">
        <v>180530.51</v>
      </c>
      <c r="H496">
        <v>1</v>
      </c>
      <c r="I496">
        <v>0</v>
      </c>
      <c r="J496">
        <v>0</v>
      </c>
      <c r="K496" s="1">
        <v>123454.62</v>
      </c>
      <c r="L496">
        <v>0</v>
      </c>
      <c r="M496">
        <v>25</v>
      </c>
      <c r="N496">
        <v>2701</v>
      </c>
      <c r="O496">
        <v>9</v>
      </c>
      <c r="P496">
        <v>140</v>
      </c>
      <c r="Q496">
        <v>0.36</v>
      </c>
      <c r="R496">
        <v>67525</v>
      </c>
      <c r="S496" t="s">
        <v>55</v>
      </c>
      <c r="T496" t="s">
        <v>58</v>
      </c>
      <c r="U496" t="s">
        <v>50</v>
      </c>
      <c r="V496">
        <v>6</v>
      </c>
    </row>
    <row r="497" spans="1:22" x14ac:dyDescent="0.2">
      <c r="A497">
        <v>15683471</v>
      </c>
      <c r="B497">
        <v>691</v>
      </c>
      <c r="C497" t="s">
        <v>12</v>
      </c>
      <c r="D497" t="s">
        <v>15</v>
      </c>
      <c r="E497">
        <v>38</v>
      </c>
      <c r="F497">
        <v>7</v>
      </c>
      <c r="G497" s="2">
        <v>0</v>
      </c>
      <c r="H497">
        <v>2</v>
      </c>
      <c r="I497">
        <v>0</v>
      </c>
      <c r="J497">
        <v>0</v>
      </c>
      <c r="K497" s="1">
        <v>81617.399999999994</v>
      </c>
      <c r="L497">
        <v>0</v>
      </c>
      <c r="M497">
        <v>30</v>
      </c>
      <c r="N497">
        <v>1533</v>
      </c>
      <c r="O497">
        <v>8</v>
      </c>
      <c r="P497">
        <v>85</v>
      </c>
      <c r="Q497">
        <v>0.26666666666666666</v>
      </c>
      <c r="R497">
        <v>45990</v>
      </c>
      <c r="S497" t="s">
        <v>56</v>
      </c>
      <c r="T497" t="s">
        <v>60</v>
      </c>
      <c r="U497" t="s">
        <v>50</v>
      </c>
      <c r="V497">
        <v>6</v>
      </c>
    </row>
    <row r="498" spans="1:22" x14ac:dyDescent="0.2">
      <c r="A498">
        <v>15605037</v>
      </c>
      <c r="B498">
        <v>818</v>
      </c>
      <c r="C498" t="s">
        <v>12</v>
      </c>
      <c r="D498" t="s">
        <v>13</v>
      </c>
      <c r="E498">
        <v>49</v>
      </c>
      <c r="F498">
        <v>2</v>
      </c>
      <c r="G498" s="2">
        <v>0</v>
      </c>
      <c r="H498">
        <v>1</v>
      </c>
      <c r="I498">
        <v>0</v>
      </c>
      <c r="J498">
        <v>1</v>
      </c>
      <c r="K498" s="1">
        <v>192298.84</v>
      </c>
      <c r="L498">
        <v>1</v>
      </c>
      <c r="M498">
        <v>10</v>
      </c>
      <c r="N498">
        <v>4000</v>
      </c>
      <c r="O498">
        <v>7</v>
      </c>
      <c r="P498">
        <v>77</v>
      </c>
      <c r="Q498">
        <v>0.7</v>
      </c>
      <c r="R498">
        <v>40000</v>
      </c>
      <c r="S498" t="s">
        <v>56</v>
      </c>
      <c r="T498" t="s">
        <v>58</v>
      </c>
      <c r="U498" t="s">
        <v>50</v>
      </c>
      <c r="V498">
        <v>7</v>
      </c>
    </row>
    <row r="499" spans="1:22" x14ac:dyDescent="0.2">
      <c r="A499">
        <v>15576085</v>
      </c>
      <c r="B499">
        <v>739</v>
      </c>
      <c r="C499" t="s">
        <v>12</v>
      </c>
      <c r="D499" t="s">
        <v>15</v>
      </c>
      <c r="E499">
        <v>41</v>
      </c>
      <c r="F499">
        <v>5</v>
      </c>
      <c r="G499" s="2">
        <v>0</v>
      </c>
      <c r="H499">
        <v>2</v>
      </c>
      <c r="I499">
        <v>0</v>
      </c>
      <c r="J499">
        <v>0</v>
      </c>
      <c r="K499" s="1">
        <v>143882.25</v>
      </c>
      <c r="L499">
        <v>0</v>
      </c>
      <c r="M499">
        <v>20</v>
      </c>
      <c r="N499">
        <v>2161</v>
      </c>
      <c r="O499">
        <v>1</v>
      </c>
      <c r="P499">
        <v>27</v>
      </c>
      <c r="Q499">
        <v>0.05</v>
      </c>
      <c r="R499">
        <v>43220</v>
      </c>
      <c r="S499" t="s">
        <v>54</v>
      </c>
      <c r="T499" t="s">
        <v>59</v>
      </c>
      <c r="U499" t="s">
        <v>52</v>
      </c>
      <c r="V499">
        <v>6</v>
      </c>
    </row>
    <row r="500" spans="1:22" x14ac:dyDescent="0.2">
      <c r="A500">
        <v>15637131</v>
      </c>
      <c r="B500">
        <v>829</v>
      </c>
      <c r="C500" t="s">
        <v>12</v>
      </c>
      <c r="D500" t="s">
        <v>15</v>
      </c>
      <c r="E500">
        <v>38</v>
      </c>
      <c r="F500">
        <v>9</v>
      </c>
      <c r="G500" s="2">
        <v>0</v>
      </c>
      <c r="H500">
        <v>2</v>
      </c>
      <c r="I500">
        <v>1</v>
      </c>
      <c r="J500">
        <v>0</v>
      </c>
      <c r="K500" s="1">
        <v>30529.88</v>
      </c>
      <c r="L500">
        <v>0</v>
      </c>
      <c r="M500">
        <v>17</v>
      </c>
      <c r="N500">
        <v>2873</v>
      </c>
      <c r="O500">
        <v>6</v>
      </c>
      <c r="P500">
        <v>146</v>
      </c>
      <c r="Q500">
        <v>0.35294117647058826</v>
      </c>
      <c r="R500">
        <v>48841</v>
      </c>
      <c r="S500" t="s">
        <v>54</v>
      </c>
      <c r="T500" t="s">
        <v>61</v>
      </c>
      <c r="U500" t="s">
        <v>50</v>
      </c>
      <c r="V500">
        <v>6</v>
      </c>
    </row>
    <row r="501" spans="1:22" x14ac:dyDescent="0.2">
      <c r="A501">
        <v>15621432</v>
      </c>
      <c r="B501">
        <v>630</v>
      </c>
      <c r="C501" t="s">
        <v>14</v>
      </c>
      <c r="D501" t="s">
        <v>15</v>
      </c>
      <c r="E501">
        <v>35</v>
      </c>
      <c r="F501">
        <v>1</v>
      </c>
      <c r="G501" s="2">
        <v>0</v>
      </c>
      <c r="H501">
        <v>2</v>
      </c>
      <c r="I501">
        <v>0</v>
      </c>
      <c r="J501">
        <v>0</v>
      </c>
      <c r="K501" s="1">
        <v>186826.22</v>
      </c>
      <c r="L501">
        <v>0</v>
      </c>
      <c r="M501">
        <v>5</v>
      </c>
      <c r="N501">
        <v>2522</v>
      </c>
      <c r="O501">
        <v>4</v>
      </c>
      <c r="P501">
        <v>9</v>
      </c>
      <c r="Q501">
        <v>0.8</v>
      </c>
      <c r="R501">
        <v>12610</v>
      </c>
      <c r="S501" t="s">
        <v>55</v>
      </c>
      <c r="T501" t="s">
        <v>58</v>
      </c>
      <c r="U501" t="s">
        <v>52</v>
      </c>
      <c r="V501">
        <v>7</v>
      </c>
    </row>
    <row r="502" spans="1:22" x14ac:dyDescent="0.2">
      <c r="A502">
        <v>15792649</v>
      </c>
      <c r="B502">
        <v>547</v>
      </c>
      <c r="C502" t="s">
        <v>14</v>
      </c>
      <c r="D502" t="s">
        <v>13</v>
      </c>
      <c r="E502">
        <v>31</v>
      </c>
      <c r="F502">
        <v>9</v>
      </c>
      <c r="G502" s="2">
        <v>0</v>
      </c>
      <c r="H502">
        <v>2</v>
      </c>
      <c r="I502">
        <v>0</v>
      </c>
      <c r="J502">
        <v>0</v>
      </c>
      <c r="K502" s="1">
        <v>99294.22</v>
      </c>
      <c r="L502">
        <v>0</v>
      </c>
      <c r="M502">
        <v>21</v>
      </c>
      <c r="N502">
        <v>531</v>
      </c>
      <c r="O502">
        <v>6</v>
      </c>
      <c r="P502">
        <v>12</v>
      </c>
      <c r="Q502">
        <v>0.2857142857142857</v>
      </c>
      <c r="R502">
        <v>11151</v>
      </c>
      <c r="S502" t="s">
        <v>55</v>
      </c>
      <c r="T502" t="s">
        <v>61</v>
      </c>
      <c r="U502" t="s">
        <v>52</v>
      </c>
      <c r="V502">
        <v>6</v>
      </c>
    </row>
    <row r="503" spans="1:22" x14ac:dyDescent="0.2">
      <c r="A503">
        <v>15600710</v>
      </c>
      <c r="B503">
        <v>620</v>
      </c>
      <c r="C503" t="s">
        <v>12</v>
      </c>
      <c r="D503" t="s">
        <v>15</v>
      </c>
      <c r="E503">
        <v>22</v>
      </c>
      <c r="F503">
        <v>0</v>
      </c>
      <c r="G503" s="2">
        <v>0</v>
      </c>
      <c r="H503">
        <v>1</v>
      </c>
      <c r="I503">
        <v>1</v>
      </c>
      <c r="J503">
        <v>0</v>
      </c>
      <c r="K503" s="1">
        <v>32589.45</v>
      </c>
      <c r="L503">
        <v>0</v>
      </c>
      <c r="M503">
        <v>30</v>
      </c>
      <c r="N503">
        <v>3290</v>
      </c>
      <c r="O503">
        <v>0</v>
      </c>
      <c r="P503">
        <v>88</v>
      </c>
      <c r="Q503">
        <v>0</v>
      </c>
      <c r="R503">
        <v>98700</v>
      </c>
      <c r="S503" t="s">
        <v>55</v>
      </c>
      <c r="T503" t="s">
        <v>58</v>
      </c>
      <c r="U503" t="s">
        <v>50</v>
      </c>
      <c r="V503">
        <v>9</v>
      </c>
    </row>
    <row r="504" spans="1:22" x14ac:dyDescent="0.2">
      <c r="A504">
        <v>15812338</v>
      </c>
      <c r="B504">
        <v>485</v>
      </c>
      <c r="C504" t="s">
        <v>14</v>
      </c>
      <c r="D504" t="s">
        <v>13</v>
      </c>
      <c r="E504">
        <v>30</v>
      </c>
      <c r="F504">
        <v>7</v>
      </c>
      <c r="G504" s="2">
        <v>0</v>
      </c>
      <c r="H504">
        <v>1</v>
      </c>
      <c r="I504">
        <v>1</v>
      </c>
      <c r="J504">
        <v>0</v>
      </c>
      <c r="K504" s="1">
        <v>107067.37</v>
      </c>
      <c r="L504">
        <v>0</v>
      </c>
      <c r="M504">
        <v>10</v>
      </c>
      <c r="N504">
        <v>2728</v>
      </c>
      <c r="O504">
        <v>0</v>
      </c>
      <c r="P504">
        <v>46</v>
      </c>
      <c r="Q504">
        <v>0</v>
      </c>
      <c r="R504">
        <v>27280</v>
      </c>
      <c r="S504" t="s">
        <v>54</v>
      </c>
      <c r="T504" t="s">
        <v>60</v>
      </c>
      <c r="U504" t="s">
        <v>51</v>
      </c>
      <c r="V504">
        <v>8</v>
      </c>
    </row>
    <row r="505" spans="1:22" x14ac:dyDescent="0.2">
      <c r="A505">
        <v>15583090</v>
      </c>
      <c r="B505">
        <v>581</v>
      </c>
      <c r="C505" t="s">
        <v>14</v>
      </c>
      <c r="D505" t="s">
        <v>13</v>
      </c>
      <c r="E505">
        <v>29</v>
      </c>
      <c r="F505">
        <v>8</v>
      </c>
      <c r="G505" s="2">
        <v>0</v>
      </c>
      <c r="H505">
        <v>2</v>
      </c>
      <c r="I505">
        <v>1</v>
      </c>
      <c r="J505">
        <v>0</v>
      </c>
      <c r="K505" s="1">
        <v>46735.19</v>
      </c>
      <c r="L505">
        <v>0</v>
      </c>
      <c r="M505">
        <v>14</v>
      </c>
      <c r="N505">
        <v>4850</v>
      </c>
      <c r="O505">
        <v>10</v>
      </c>
      <c r="P505">
        <v>176</v>
      </c>
      <c r="Q505">
        <v>0.7142857142857143</v>
      </c>
      <c r="R505">
        <v>67900</v>
      </c>
      <c r="S505" t="s">
        <v>55</v>
      </c>
      <c r="T505" t="s">
        <v>60</v>
      </c>
      <c r="U505" t="s">
        <v>50</v>
      </c>
      <c r="V505">
        <v>6</v>
      </c>
    </row>
    <row r="506" spans="1:22" x14ac:dyDescent="0.2">
      <c r="A506">
        <v>15690925</v>
      </c>
      <c r="B506">
        <v>527</v>
      </c>
      <c r="C506" t="s">
        <v>14</v>
      </c>
      <c r="D506" t="s">
        <v>13</v>
      </c>
      <c r="E506">
        <v>29</v>
      </c>
      <c r="F506">
        <v>2</v>
      </c>
      <c r="G506" s="2">
        <v>27755.97</v>
      </c>
      <c r="H506">
        <v>1</v>
      </c>
      <c r="I506">
        <v>1</v>
      </c>
      <c r="J506">
        <v>0</v>
      </c>
      <c r="K506" s="1">
        <v>97468.44</v>
      </c>
      <c r="L506">
        <v>1</v>
      </c>
      <c r="M506">
        <v>18</v>
      </c>
      <c r="N506">
        <v>1461</v>
      </c>
      <c r="O506">
        <v>5</v>
      </c>
      <c r="P506">
        <v>111</v>
      </c>
      <c r="Q506">
        <v>0.27777777777777779</v>
      </c>
      <c r="R506">
        <v>26298</v>
      </c>
      <c r="S506" t="s">
        <v>55</v>
      </c>
      <c r="T506" t="s">
        <v>58</v>
      </c>
      <c r="U506" t="s">
        <v>50</v>
      </c>
      <c r="V506">
        <v>6</v>
      </c>
    </row>
    <row r="507" spans="1:22" x14ac:dyDescent="0.2">
      <c r="A507">
        <v>15632575</v>
      </c>
      <c r="B507">
        <v>559</v>
      </c>
      <c r="C507" t="s">
        <v>12</v>
      </c>
      <c r="D507" t="s">
        <v>13</v>
      </c>
      <c r="E507">
        <v>70</v>
      </c>
      <c r="F507">
        <v>9</v>
      </c>
      <c r="G507" s="2">
        <v>0</v>
      </c>
      <c r="H507">
        <v>1</v>
      </c>
      <c r="I507">
        <v>1</v>
      </c>
      <c r="J507">
        <v>1</v>
      </c>
      <c r="K507" s="1">
        <v>122996.76</v>
      </c>
      <c r="L507">
        <v>0</v>
      </c>
      <c r="M507">
        <v>17</v>
      </c>
      <c r="N507">
        <v>2337</v>
      </c>
      <c r="O507">
        <v>0</v>
      </c>
      <c r="P507">
        <v>30</v>
      </c>
      <c r="Q507">
        <v>0</v>
      </c>
      <c r="R507">
        <v>39729</v>
      </c>
      <c r="S507" t="s">
        <v>55</v>
      </c>
      <c r="T507" t="s">
        <v>61</v>
      </c>
      <c r="U507" t="s">
        <v>52</v>
      </c>
      <c r="V507">
        <v>6</v>
      </c>
    </row>
    <row r="508" spans="1:22" x14ac:dyDescent="0.2">
      <c r="A508">
        <v>15782574</v>
      </c>
      <c r="B508">
        <v>624</v>
      </c>
      <c r="C508" t="s">
        <v>14</v>
      </c>
      <c r="D508" t="s">
        <v>15</v>
      </c>
      <c r="E508">
        <v>33</v>
      </c>
      <c r="F508">
        <v>6</v>
      </c>
      <c r="G508" s="2">
        <v>0</v>
      </c>
      <c r="H508">
        <v>2</v>
      </c>
      <c r="I508">
        <v>0</v>
      </c>
      <c r="J508">
        <v>0</v>
      </c>
      <c r="K508" s="1">
        <v>76551.7</v>
      </c>
      <c r="L508">
        <v>0</v>
      </c>
      <c r="M508">
        <v>23</v>
      </c>
      <c r="N508">
        <v>329</v>
      </c>
      <c r="O508">
        <v>7</v>
      </c>
      <c r="P508">
        <v>77</v>
      </c>
      <c r="Q508">
        <v>0.30434782608695654</v>
      </c>
      <c r="R508">
        <v>7567</v>
      </c>
      <c r="S508" t="s">
        <v>55</v>
      </c>
      <c r="T508" t="s">
        <v>60</v>
      </c>
      <c r="U508" t="s">
        <v>50</v>
      </c>
      <c r="V508">
        <v>6</v>
      </c>
    </row>
    <row r="509" spans="1:22" x14ac:dyDescent="0.2">
      <c r="A509">
        <v>15734999</v>
      </c>
      <c r="B509">
        <v>634</v>
      </c>
      <c r="C509" t="s">
        <v>14</v>
      </c>
      <c r="D509" t="s">
        <v>15</v>
      </c>
      <c r="E509">
        <v>36</v>
      </c>
      <c r="F509">
        <v>2</v>
      </c>
      <c r="G509" s="2">
        <v>85996.19</v>
      </c>
      <c r="H509">
        <v>1</v>
      </c>
      <c r="I509">
        <v>1</v>
      </c>
      <c r="J509">
        <v>0</v>
      </c>
      <c r="K509" s="1">
        <v>15887.68</v>
      </c>
      <c r="L509">
        <v>0</v>
      </c>
      <c r="M509">
        <v>30</v>
      </c>
      <c r="N509">
        <v>3925</v>
      </c>
      <c r="O509">
        <v>10</v>
      </c>
      <c r="P509">
        <v>149</v>
      </c>
      <c r="Q509">
        <v>0.33333333333333331</v>
      </c>
      <c r="R509">
        <v>117750</v>
      </c>
      <c r="S509" t="s">
        <v>55</v>
      </c>
      <c r="T509" t="s">
        <v>58</v>
      </c>
      <c r="U509" t="s">
        <v>50</v>
      </c>
      <c r="V509">
        <v>6</v>
      </c>
    </row>
    <row r="510" spans="1:22" x14ac:dyDescent="0.2">
      <c r="A510">
        <v>15766686</v>
      </c>
      <c r="B510">
        <v>659</v>
      </c>
      <c r="C510" t="s">
        <v>16</v>
      </c>
      <c r="D510" t="s">
        <v>13</v>
      </c>
      <c r="E510">
        <v>39</v>
      </c>
      <c r="F510">
        <v>1</v>
      </c>
      <c r="G510" s="2">
        <v>104502.11</v>
      </c>
      <c r="H510">
        <v>1</v>
      </c>
      <c r="I510">
        <v>1</v>
      </c>
      <c r="J510">
        <v>0</v>
      </c>
      <c r="K510" s="1">
        <v>20652.689999999999</v>
      </c>
      <c r="L510">
        <v>0</v>
      </c>
      <c r="M510">
        <v>17</v>
      </c>
      <c r="N510">
        <v>1800</v>
      </c>
      <c r="O510">
        <v>9</v>
      </c>
      <c r="P510">
        <v>69</v>
      </c>
      <c r="Q510">
        <v>0.52941176470588236</v>
      </c>
      <c r="R510">
        <v>30600</v>
      </c>
      <c r="S510" t="s">
        <v>55</v>
      </c>
      <c r="T510" t="s">
        <v>58</v>
      </c>
      <c r="U510" t="s">
        <v>50</v>
      </c>
      <c r="V510">
        <v>6</v>
      </c>
    </row>
    <row r="511" spans="1:22" x14ac:dyDescent="0.2">
      <c r="A511">
        <v>15713479</v>
      </c>
      <c r="B511">
        <v>656</v>
      </c>
      <c r="C511" t="s">
        <v>12</v>
      </c>
      <c r="D511" t="s">
        <v>15</v>
      </c>
      <c r="E511">
        <v>35</v>
      </c>
      <c r="F511">
        <v>6</v>
      </c>
      <c r="G511" s="2">
        <v>0</v>
      </c>
      <c r="H511">
        <v>2</v>
      </c>
      <c r="I511">
        <v>1</v>
      </c>
      <c r="J511">
        <v>0</v>
      </c>
      <c r="K511" s="1">
        <v>1485.27</v>
      </c>
      <c r="L511">
        <v>0</v>
      </c>
      <c r="M511">
        <v>6</v>
      </c>
      <c r="N511">
        <v>1459</v>
      </c>
      <c r="O511">
        <v>0</v>
      </c>
      <c r="P511">
        <v>175</v>
      </c>
      <c r="Q511">
        <v>0</v>
      </c>
      <c r="R511">
        <v>8754</v>
      </c>
      <c r="S511" t="s">
        <v>55</v>
      </c>
      <c r="T511" t="s">
        <v>60</v>
      </c>
      <c r="U511" t="s">
        <v>50</v>
      </c>
      <c r="V511">
        <v>6</v>
      </c>
    </row>
    <row r="512" spans="1:22" x14ac:dyDescent="0.2">
      <c r="A512">
        <v>15783398</v>
      </c>
      <c r="B512">
        <v>535</v>
      </c>
      <c r="C512" t="s">
        <v>14</v>
      </c>
      <c r="D512" t="s">
        <v>13</v>
      </c>
      <c r="E512">
        <v>49</v>
      </c>
      <c r="F512">
        <v>7</v>
      </c>
      <c r="G512" s="2">
        <v>115309.75</v>
      </c>
      <c r="H512">
        <v>1</v>
      </c>
      <c r="I512">
        <v>1</v>
      </c>
      <c r="J512">
        <v>0</v>
      </c>
      <c r="K512" s="1">
        <v>111421.77</v>
      </c>
      <c r="L512">
        <v>0</v>
      </c>
      <c r="M512">
        <v>1</v>
      </c>
      <c r="N512">
        <v>723</v>
      </c>
      <c r="O512">
        <v>10</v>
      </c>
      <c r="P512">
        <v>165</v>
      </c>
      <c r="Q512">
        <v>1</v>
      </c>
      <c r="R512">
        <v>723</v>
      </c>
      <c r="S512" t="s">
        <v>55</v>
      </c>
      <c r="T512" t="s">
        <v>60</v>
      </c>
      <c r="U512" t="s">
        <v>50</v>
      </c>
      <c r="V512">
        <v>6</v>
      </c>
    </row>
    <row r="513" spans="1:22" x14ac:dyDescent="0.2">
      <c r="A513">
        <v>15735428</v>
      </c>
      <c r="B513">
        <v>673</v>
      </c>
      <c r="C513" t="s">
        <v>14</v>
      </c>
      <c r="D513" t="s">
        <v>13</v>
      </c>
      <c r="E513">
        <v>37</v>
      </c>
      <c r="F513">
        <v>0</v>
      </c>
      <c r="G513" s="2">
        <v>0</v>
      </c>
      <c r="H513">
        <v>2</v>
      </c>
      <c r="I513">
        <v>0</v>
      </c>
      <c r="J513">
        <v>0</v>
      </c>
      <c r="K513" s="1">
        <v>82351.06</v>
      </c>
      <c r="L513">
        <v>0</v>
      </c>
      <c r="M513">
        <v>5</v>
      </c>
      <c r="N513">
        <v>4593</v>
      </c>
      <c r="O513">
        <v>6</v>
      </c>
      <c r="P513">
        <v>92</v>
      </c>
      <c r="Q513">
        <v>1</v>
      </c>
      <c r="R513">
        <v>22965</v>
      </c>
      <c r="S513" t="s">
        <v>55</v>
      </c>
      <c r="T513" t="s">
        <v>58</v>
      </c>
      <c r="U513" t="s">
        <v>50</v>
      </c>
      <c r="V513">
        <v>7</v>
      </c>
    </row>
    <row r="514" spans="1:22" x14ac:dyDescent="0.2">
      <c r="A514">
        <v>15608387</v>
      </c>
      <c r="B514">
        <v>786</v>
      </c>
      <c r="C514" t="s">
        <v>12</v>
      </c>
      <c r="D514" t="s">
        <v>13</v>
      </c>
      <c r="E514">
        <v>29</v>
      </c>
      <c r="F514">
        <v>4</v>
      </c>
      <c r="G514" s="2">
        <v>0</v>
      </c>
      <c r="H514">
        <v>2</v>
      </c>
      <c r="I514">
        <v>1</v>
      </c>
      <c r="J514">
        <v>0</v>
      </c>
      <c r="K514" s="1">
        <v>103372.79</v>
      </c>
      <c r="L514">
        <v>0</v>
      </c>
      <c r="M514">
        <v>9</v>
      </c>
      <c r="N514">
        <v>4735</v>
      </c>
      <c r="O514">
        <v>10</v>
      </c>
      <c r="P514">
        <v>60</v>
      </c>
      <c r="Q514">
        <v>1</v>
      </c>
      <c r="R514">
        <v>42615</v>
      </c>
      <c r="S514" t="s">
        <v>55</v>
      </c>
      <c r="T514" t="s">
        <v>59</v>
      </c>
      <c r="U514" t="s">
        <v>51</v>
      </c>
      <c r="V514">
        <v>6</v>
      </c>
    </row>
    <row r="515" spans="1:22" x14ac:dyDescent="0.2">
      <c r="A515">
        <v>15773605</v>
      </c>
      <c r="B515">
        <v>670</v>
      </c>
      <c r="C515" t="s">
        <v>14</v>
      </c>
      <c r="D515" t="s">
        <v>13</v>
      </c>
      <c r="E515">
        <v>32</v>
      </c>
      <c r="F515">
        <v>3</v>
      </c>
      <c r="G515" s="2">
        <v>0</v>
      </c>
      <c r="H515">
        <v>2</v>
      </c>
      <c r="I515">
        <v>1</v>
      </c>
      <c r="J515">
        <v>0</v>
      </c>
      <c r="K515" s="1">
        <v>46175.7</v>
      </c>
      <c r="L515">
        <v>0</v>
      </c>
      <c r="M515">
        <v>17</v>
      </c>
      <c r="N515">
        <v>3985</v>
      </c>
      <c r="O515">
        <v>5</v>
      </c>
      <c r="P515">
        <v>28</v>
      </c>
      <c r="Q515">
        <v>0.29411764705882354</v>
      </c>
      <c r="R515">
        <v>67745</v>
      </c>
      <c r="S515" t="s">
        <v>54</v>
      </c>
      <c r="T515" t="s">
        <v>59</v>
      </c>
      <c r="U515" t="s">
        <v>52</v>
      </c>
      <c r="V515">
        <v>6</v>
      </c>
    </row>
    <row r="516" spans="1:22" x14ac:dyDescent="0.2">
      <c r="A516">
        <v>15590606</v>
      </c>
      <c r="B516">
        <v>595</v>
      </c>
      <c r="C516" t="s">
        <v>12</v>
      </c>
      <c r="D516" t="s">
        <v>15</v>
      </c>
      <c r="E516">
        <v>41</v>
      </c>
      <c r="F516">
        <v>9</v>
      </c>
      <c r="G516" s="2">
        <v>0</v>
      </c>
      <c r="H516">
        <v>2</v>
      </c>
      <c r="I516">
        <v>1</v>
      </c>
      <c r="J516">
        <v>0</v>
      </c>
      <c r="K516" s="1">
        <v>5967.09</v>
      </c>
      <c r="L516">
        <v>0</v>
      </c>
      <c r="M516">
        <v>18</v>
      </c>
      <c r="N516">
        <v>4045</v>
      </c>
      <c r="O516">
        <v>2</v>
      </c>
      <c r="P516">
        <v>103</v>
      </c>
      <c r="Q516">
        <v>0.1111111111111111</v>
      </c>
      <c r="R516">
        <v>72810</v>
      </c>
      <c r="S516" t="s">
        <v>55</v>
      </c>
      <c r="T516" t="s">
        <v>61</v>
      </c>
      <c r="U516" t="s">
        <v>50</v>
      </c>
      <c r="V516">
        <v>6</v>
      </c>
    </row>
    <row r="517" spans="1:22" x14ac:dyDescent="0.2">
      <c r="A517">
        <v>15812198</v>
      </c>
      <c r="B517">
        <v>543</v>
      </c>
      <c r="C517" t="s">
        <v>16</v>
      </c>
      <c r="D517" t="s">
        <v>15</v>
      </c>
      <c r="E517">
        <v>48</v>
      </c>
      <c r="F517">
        <v>1</v>
      </c>
      <c r="G517" s="2">
        <v>100900.5</v>
      </c>
      <c r="H517">
        <v>1</v>
      </c>
      <c r="I517">
        <v>0</v>
      </c>
      <c r="J517">
        <v>0</v>
      </c>
      <c r="K517" s="1">
        <v>33310.720000000001</v>
      </c>
      <c r="L517">
        <v>1</v>
      </c>
      <c r="M517">
        <v>7</v>
      </c>
      <c r="N517">
        <v>2317</v>
      </c>
      <c r="O517">
        <v>2</v>
      </c>
      <c r="P517">
        <v>35</v>
      </c>
      <c r="Q517">
        <v>0.2857142857142857</v>
      </c>
      <c r="R517">
        <v>16219</v>
      </c>
      <c r="S517" t="s">
        <v>56</v>
      </c>
      <c r="T517" t="s">
        <v>58</v>
      </c>
      <c r="U517" t="s">
        <v>51</v>
      </c>
      <c r="V517">
        <v>7</v>
      </c>
    </row>
    <row r="518" spans="1:22" x14ac:dyDescent="0.2">
      <c r="A518">
        <v>15739858</v>
      </c>
      <c r="B518">
        <v>618</v>
      </c>
      <c r="C518" t="s">
        <v>12</v>
      </c>
      <c r="D518" t="s">
        <v>15</v>
      </c>
      <c r="E518">
        <v>56</v>
      </c>
      <c r="F518">
        <v>7</v>
      </c>
      <c r="G518" s="2">
        <v>0</v>
      </c>
      <c r="H518">
        <v>1</v>
      </c>
      <c r="I518">
        <v>1</v>
      </c>
      <c r="J518">
        <v>1</v>
      </c>
      <c r="K518" s="1">
        <v>142400.26999999999</v>
      </c>
      <c r="L518">
        <v>1</v>
      </c>
      <c r="M518">
        <v>19</v>
      </c>
      <c r="N518">
        <v>3458</v>
      </c>
      <c r="O518">
        <v>6</v>
      </c>
      <c r="P518">
        <v>12</v>
      </c>
      <c r="Q518">
        <v>0.31578947368421051</v>
      </c>
      <c r="R518">
        <v>65702</v>
      </c>
      <c r="S518" t="s">
        <v>55</v>
      </c>
      <c r="T518" t="s">
        <v>60</v>
      </c>
      <c r="U518" t="s">
        <v>52</v>
      </c>
      <c r="V518">
        <v>6</v>
      </c>
    </row>
    <row r="519" spans="1:22" x14ac:dyDescent="0.2">
      <c r="A519">
        <v>15629575</v>
      </c>
      <c r="B519">
        <v>717</v>
      </c>
      <c r="C519" t="s">
        <v>12</v>
      </c>
      <c r="D519" t="s">
        <v>15</v>
      </c>
      <c r="E519">
        <v>36</v>
      </c>
      <c r="F519">
        <v>2</v>
      </c>
      <c r="G519" s="2">
        <v>148061.89000000001</v>
      </c>
      <c r="H519">
        <v>1</v>
      </c>
      <c r="I519">
        <v>1</v>
      </c>
      <c r="J519">
        <v>0</v>
      </c>
      <c r="K519" s="1">
        <v>179128.69</v>
      </c>
      <c r="L519">
        <v>1</v>
      </c>
      <c r="M519">
        <v>10</v>
      </c>
      <c r="N519">
        <v>2391</v>
      </c>
      <c r="O519">
        <v>1</v>
      </c>
      <c r="P519">
        <v>89</v>
      </c>
      <c r="Q519">
        <v>0.1</v>
      </c>
      <c r="R519">
        <v>23910</v>
      </c>
      <c r="S519" t="s">
        <v>55</v>
      </c>
      <c r="T519" t="s">
        <v>58</v>
      </c>
      <c r="U519" t="s">
        <v>50</v>
      </c>
      <c r="V519">
        <v>6</v>
      </c>
    </row>
    <row r="520" spans="1:22" x14ac:dyDescent="0.2">
      <c r="A520">
        <v>15757931</v>
      </c>
      <c r="B520">
        <v>804</v>
      </c>
      <c r="C520" t="s">
        <v>12</v>
      </c>
      <c r="D520" t="s">
        <v>15</v>
      </c>
      <c r="E520">
        <v>24</v>
      </c>
      <c r="F520">
        <v>3</v>
      </c>
      <c r="G520" s="2">
        <v>0</v>
      </c>
      <c r="H520">
        <v>2</v>
      </c>
      <c r="I520">
        <v>1</v>
      </c>
      <c r="J520">
        <v>0</v>
      </c>
      <c r="K520" s="1">
        <v>173195.33</v>
      </c>
      <c r="L520">
        <v>0</v>
      </c>
      <c r="M520">
        <v>24</v>
      </c>
      <c r="N520">
        <v>2101</v>
      </c>
      <c r="O520">
        <v>2</v>
      </c>
      <c r="P520">
        <v>122</v>
      </c>
      <c r="Q520">
        <v>8.3333333333333329E-2</v>
      </c>
      <c r="R520">
        <v>50424</v>
      </c>
      <c r="S520" t="s">
        <v>56</v>
      </c>
      <c r="T520" t="s">
        <v>59</v>
      </c>
      <c r="U520" t="s">
        <v>50</v>
      </c>
      <c r="V520">
        <v>6</v>
      </c>
    </row>
    <row r="521" spans="1:22" x14ac:dyDescent="0.2">
      <c r="A521">
        <v>15716609</v>
      </c>
      <c r="B521">
        <v>484</v>
      </c>
      <c r="C521" t="s">
        <v>16</v>
      </c>
      <c r="D521" t="s">
        <v>15</v>
      </c>
      <c r="E521">
        <v>54</v>
      </c>
      <c r="F521">
        <v>3</v>
      </c>
      <c r="G521" s="2">
        <v>134388.10999999999</v>
      </c>
      <c r="H521">
        <v>1</v>
      </c>
      <c r="I521">
        <v>0</v>
      </c>
      <c r="J521">
        <v>0</v>
      </c>
      <c r="K521" s="1">
        <v>49954.79</v>
      </c>
      <c r="L521">
        <v>1</v>
      </c>
      <c r="M521">
        <v>14</v>
      </c>
      <c r="N521">
        <v>1200</v>
      </c>
      <c r="O521">
        <v>5</v>
      </c>
      <c r="P521">
        <v>78</v>
      </c>
      <c r="Q521">
        <v>0.35714285714285715</v>
      </c>
      <c r="R521">
        <v>16800</v>
      </c>
      <c r="S521" t="s">
        <v>54</v>
      </c>
      <c r="T521" t="s">
        <v>59</v>
      </c>
      <c r="U521" t="s">
        <v>50</v>
      </c>
      <c r="V521">
        <v>6</v>
      </c>
    </row>
    <row r="522" spans="1:22" x14ac:dyDescent="0.2">
      <c r="A522">
        <v>15799031</v>
      </c>
      <c r="B522">
        <v>523</v>
      </c>
      <c r="C522" t="s">
        <v>12</v>
      </c>
      <c r="D522" t="s">
        <v>15</v>
      </c>
      <c r="E522">
        <v>39</v>
      </c>
      <c r="F522">
        <v>3</v>
      </c>
      <c r="G522" s="2">
        <v>0</v>
      </c>
      <c r="H522">
        <v>2</v>
      </c>
      <c r="I522">
        <v>1</v>
      </c>
      <c r="J522">
        <v>0</v>
      </c>
      <c r="K522" s="1">
        <v>6726.53</v>
      </c>
      <c r="L522">
        <v>0</v>
      </c>
      <c r="M522">
        <v>2</v>
      </c>
      <c r="N522">
        <v>1875</v>
      </c>
      <c r="O522">
        <v>8</v>
      </c>
      <c r="P522">
        <v>24</v>
      </c>
      <c r="Q522">
        <v>1</v>
      </c>
      <c r="R522">
        <v>3750</v>
      </c>
      <c r="S522" t="s">
        <v>55</v>
      </c>
      <c r="T522" t="s">
        <v>59</v>
      </c>
      <c r="U522" t="s">
        <v>52</v>
      </c>
      <c r="V522">
        <v>6</v>
      </c>
    </row>
    <row r="523" spans="1:22" x14ac:dyDescent="0.2">
      <c r="A523">
        <v>15687310</v>
      </c>
      <c r="B523">
        <v>783</v>
      </c>
      <c r="C523" t="s">
        <v>14</v>
      </c>
      <c r="D523" t="s">
        <v>15</v>
      </c>
      <c r="E523">
        <v>39</v>
      </c>
      <c r="F523">
        <v>9</v>
      </c>
      <c r="G523" s="2">
        <v>0</v>
      </c>
      <c r="H523">
        <v>2</v>
      </c>
      <c r="I523">
        <v>1</v>
      </c>
      <c r="J523">
        <v>0</v>
      </c>
      <c r="K523" s="1">
        <v>143752.76999999999</v>
      </c>
      <c r="L523">
        <v>0</v>
      </c>
      <c r="M523">
        <v>9</v>
      </c>
      <c r="N523">
        <v>2345</v>
      </c>
      <c r="O523">
        <v>2</v>
      </c>
      <c r="P523">
        <v>66</v>
      </c>
      <c r="Q523">
        <v>0.22222222222222221</v>
      </c>
      <c r="R523">
        <v>21105</v>
      </c>
      <c r="S523" t="s">
        <v>56</v>
      </c>
      <c r="T523" t="s">
        <v>61</v>
      </c>
      <c r="U523" t="s">
        <v>50</v>
      </c>
      <c r="V523">
        <v>6</v>
      </c>
    </row>
    <row r="524" spans="1:22" x14ac:dyDescent="0.2">
      <c r="A524">
        <v>15569187</v>
      </c>
      <c r="B524">
        <v>680</v>
      </c>
      <c r="C524" t="s">
        <v>14</v>
      </c>
      <c r="D524" t="s">
        <v>15</v>
      </c>
      <c r="E524">
        <v>35</v>
      </c>
      <c r="F524">
        <v>9</v>
      </c>
      <c r="G524" s="2">
        <v>0</v>
      </c>
      <c r="H524">
        <v>2</v>
      </c>
      <c r="I524">
        <v>0</v>
      </c>
      <c r="J524">
        <v>0</v>
      </c>
      <c r="K524" s="1">
        <v>143774.06</v>
      </c>
      <c r="L524">
        <v>0</v>
      </c>
      <c r="M524">
        <v>8</v>
      </c>
      <c r="N524">
        <v>4286</v>
      </c>
      <c r="O524">
        <v>7</v>
      </c>
      <c r="P524">
        <v>143</v>
      </c>
      <c r="Q524">
        <v>0.875</v>
      </c>
      <c r="R524">
        <v>34288</v>
      </c>
      <c r="S524" t="s">
        <v>56</v>
      </c>
      <c r="T524" t="s">
        <v>61</v>
      </c>
      <c r="U524" t="s">
        <v>50</v>
      </c>
      <c r="V524">
        <v>6</v>
      </c>
    </row>
    <row r="525" spans="1:22" x14ac:dyDescent="0.2">
      <c r="A525">
        <v>15589793</v>
      </c>
      <c r="B525">
        <v>604</v>
      </c>
      <c r="C525" t="s">
        <v>12</v>
      </c>
      <c r="D525" t="s">
        <v>15</v>
      </c>
      <c r="E525">
        <v>53</v>
      </c>
      <c r="F525">
        <v>8</v>
      </c>
      <c r="G525" s="2">
        <v>144453.75</v>
      </c>
      <c r="H525">
        <v>1</v>
      </c>
      <c r="I525">
        <v>1</v>
      </c>
      <c r="J525">
        <v>0</v>
      </c>
      <c r="K525" s="1">
        <v>190998.96</v>
      </c>
      <c r="L525">
        <v>1</v>
      </c>
      <c r="M525">
        <v>21</v>
      </c>
      <c r="N525">
        <v>1922</v>
      </c>
      <c r="O525">
        <v>8</v>
      </c>
      <c r="P525">
        <v>81</v>
      </c>
      <c r="Q525">
        <v>0.38095238095238093</v>
      </c>
      <c r="R525">
        <v>40362</v>
      </c>
      <c r="S525" t="s">
        <v>56</v>
      </c>
      <c r="T525" t="s">
        <v>60</v>
      </c>
      <c r="U525" t="s">
        <v>50</v>
      </c>
      <c r="V525">
        <v>6</v>
      </c>
    </row>
    <row r="526" spans="1:22" x14ac:dyDescent="0.2">
      <c r="A526">
        <v>15737506</v>
      </c>
      <c r="B526">
        <v>645</v>
      </c>
      <c r="C526" t="s">
        <v>12</v>
      </c>
      <c r="D526" t="s">
        <v>15</v>
      </c>
      <c r="E526">
        <v>42</v>
      </c>
      <c r="F526">
        <v>6</v>
      </c>
      <c r="G526" s="2">
        <v>0</v>
      </c>
      <c r="H526">
        <v>1</v>
      </c>
      <c r="I526">
        <v>0</v>
      </c>
      <c r="J526">
        <v>0</v>
      </c>
      <c r="K526" s="1">
        <v>149807.01</v>
      </c>
      <c r="L526">
        <v>0</v>
      </c>
      <c r="M526">
        <v>8</v>
      </c>
      <c r="N526">
        <v>4749</v>
      </c>
      <c r="O526">
        <v>2</v>
      </c>
      <c r="P526">
        <v>96</v>
      </c>
      <c r="Q526">
        <v>0.25</v>
      </c>
      <c r="R526">
        <v>37992</v>
      </c>
      <c r="S526" t="s">
        <v>54</v>
      </c>
      <c r="T526" t="s">
        <v>60</v>
      </c>
      <c r="U526" t="s">
        <v>50</v>
      </c>
      <c r="V526">
        <v>8</v>
      </c>
    </row>
    <row r="527" spans="1:22" x14ac:dyDescent="0.2">
      <c r="A527">
        <v>15623647</v>
      </c>
      <c r="B527">
        <v>655</v>
      </c>
      <c r="C527" t="s">
        <v>14</v>
      </c>
      <c r="D527" t="s">
        <v>13</v>
      </c>
      <c r="E527">
        <v>36</v>
      </c>
      <c r="F527">
        <v>1</v>
      </c>
      <c r="G527" s="2">
        <v>135515.76</v>
      </c>
      <c r="H527">
        <v>1</v>
      </c>
      <c r="I527">
        <v>1</v>
      </c>
      <c r="J527">
        <v>0</v>
      </c>
      <c r="K527" s="1">
        <v>86013.96</v>
      </c>
      <c r="L527">
        <v>0</v>
      </c>
      <c r="M527">
        <v>23</v>
      </c>
      <c r="N527">
        <v>1140</v>
      </c>
      <c r="O527">
        <v>2</v>
      </c>
      <c r="P527">
        <v>135</v>
      </c>
      <c r="Q527">
        <v>8.6956521739130432E-2</v>
      </c>
      <c r="R527">
        <v>26220</v>
      </c>
      <c r="S527" t="s">
        <v>55</v>
      </c>
      <c r="T527" t="s">
        <v>58</v>
      </c>
      <c r="U527" t="s">
        <v>50</v>
      </c>
      <c r="V527">
        <v>6</v>
      </c>
    </row>
    <row r="528" spans="1:22" x14ac:dyDescent="0.2">
      <c r="A528">
        <v>15772243</v>
      </c>
      <c r="B528">
        <v>612</v>
      </c>
      <c r="C528" t="s">
        <v>12</v>
      </c>
      <c r="D528" t="s">
        <v>13</v>
      </c>
      <c r="E528">
        <v>33</v>
      </c>
      <c r="F528">
        <v>9</v>
      </c>
      <c r="G528" s="2">
        <v>0</v>
      </c>
      <c r="H528">
        <v>1</v>
      </c>
      <c r="I528">
        <v>0</v>
      </c>
      <c r="J528">
        <v>0</v>
      </c>
      <c r="K528" s="1">
        <v>142797.5</v>
      </c>
      <c r="L528">
        <v>1</v>
      </c>
      <c r="M528">
        <v>12</v>
      </c>
      <c r="N528">
        <v>4110</v>
      </c>
      <c r="O528">
        <v>6</v>
      </c>
      <c r="P528">
        <v>78</v>
      </c>
      <c r="Q528">
        <v>0.5</v>
      </c>
      <c r="R528">
        <v>49320</v>
      </c>
      <c r="S528" t="s">
        <v>55</v>
      </c>
      <c r="T528" t="s">
        <v>61</v>
      </c>
      <c r="U528" t="s">
        <v>50</v>
      </c>
      <c r="V528">
        <v>8</v>
      </c>
    </row>
    <row r="529" spans="1:22" x14ac:dyDescent="0.2">
      <c r="A529">
        <v>15700174</v>
      </c>
      <c r="B529">
        <v>733</v>
      </c>
      <c r="C529" t="s">
        <v>14</v>
      </c>
      <c r="D529" t="s">
        <v>13</v>
      </c>
      <c r="E529">
        <v>30</v>
      </c>
      <c r="F529">
        <v>0</v>
      </c>
      <c r="G529" s="2">
        <v>83319.28</v>
      </c>
      <c r="H529">
        <v>1</v>
      </c>
      <c r="I529">
        <v>0</v>
      </c>
      <c r="J529">
        <v>0</v>
      </c>
      <c r="K529" s="1">
        <v>57769.2</v>
      </c>
      <c r="L529">
        <v>0</v>
      </c>
      <c r="M529">
        <v>15</v>
      </c>
      <c r="N529">
        <v>1395</v>
      </c>
      <c r="O529">
        <v>2</v>
      </c>
      <c r="P529">
        <v>12</v>
      </c>
      <c r="Q529">
        <v>0.13333333333333333</v>
      </c>
      <c r="R529">
        <v>20925</v>
      </c>
      <c r="S529" t="s">
        <v>55</v>
      </c>
      <c r="T529" t="s">
        <v>58</v>
      </c>
      <c r="U529" t="s">
        <v>52</v>
      </c>
      <c r="V529">
        <v>6</v>
      </c>
    </row>
    <row r="530" spans="1:22" x14ac:dyDescent="0.2">
      <c r="A530">
        <v>15635728</v>
      </c>
      <c r="B530">
        <v>693</v>
      </c>
      <c r="C530" t="s">
        <v>12</v>
      </c>
      <c r="D530" t="s">
        <v>15</v>
      </c>
      <c r="E530">
        <v>41</v>
      </c>
      <c r="F530">
        <v>4</v>
      </c>
      <c r="G530" s="2">
        <v>0</v>
      </c>
      <c r="H530">
        <v>2</v>
      </c>
      <c r="I530">
        <v>0</v>
      </c>
      <c r="J530">
        <v>0</v>
      </c>
      <c r="K530" s="1">
        <v>156381.47</v>
      </c>
      <c r="L530">
        <v>0</v>
      </c>
      <c r="M530">
        <v>4</v>
      </c>
      <c r="N530">
        <v>228</v>
      </c>
      <c r="O530">
        <v>0</v>
      </c>
      <c r="P530">
        <v>125</v>
      </c>
      <c r="Q530">
        <v>0</v>
      </c>
      <c r="R530">
        <v>912</v>
      </c>
      <c r="S530" t="s">
        <v>55</v>
      </c>
      <c r="T530" t="s">
        <v>59</v>
      </c>
      <c r="U530" t="s">
        <v>50</v>
      </c>
      <c r="V530">
        <v>6</v>
      </c>
    </row>
    <row r="531" spans="1:22" x14ac:dyDescent="0.2">
      <c r="A531">
        <v>15591386</v>
      </c>
      <c r="B531">
        <v>622</v>
      </c>
      <c r="C531" t="s">
        <v>12</v>
      </c>
      <c r="D531" t="s">
        <v>13</v>
      </c>
      <c r="E531">
        <v>35</v>
      </c>
      <c r="F531">
        <v>5</v>
      </c>
      <c r="G531" s="2">
        <v>0</v>
      </c>
      <c r="H531">
        <v>2</v>
      </c>
      <c r="I531">
        <v>1</v>
      </c>
      <c r="J531">
        <v>0</v>
      </c>
      <c r="K531" s="1">
        <v>51112.800000000003</v>
      </c>
      <c r="L531">
        <v>0</v>
      </c>
      <c r="M531">
        <v>11</v>
      </c>
      <c r="N531">
        <v>4590</v>
      </c>
      <c r="O531">
        <v>9</v>
      </c>
      <c r="P531">
        <v>23</v>
      </c>
      <c r="Q531">
        <v>0.81818181818181823</v>
      </c>
      <c r="R531">
        <v>50490</v>
      </c>
      <c r="S531" t="s">
        <v>55</v>
      </c>
      <c r="T531" t="s">
        <v>59</v>
      </c>
      <c r="U531" t="s">
        <v>52</v>
      </c>
      <c r="V531">
        <v>6</v>
      </c>
    </row>
    <row r="532" spans="1:22" x14ac:dyDescent="0.2">
      <c r="A532">
        <v>15694192</v>
      </c>
      <c r="B532">
        <v>598</v>
      </c>
      <c r="C532" t="s">
        <v>14</v>
      </c>
      <c r="D532" t="s">
        <v>13</v>
      </c>
      <c r="E532">
        <v>38</v>
      </c>
      <c r="F532">
        <v>6</v>
      </c>
      <c r="G532" s="2">
        <v>0</v>
      </c>
      <c r="H532">
        <v>2</v>
      </c>
      <c r="I532">
        <v>0</v>
      </c>
      <c r="J532">
        <v>0</v>
      </c>
      <c r="K532" s="1">
        <v>173783.38</v>
      </c>
      <c r="L532">
        <v>0</v>
      </c>
      <c r="M532">
        <v>10</v>
      </c>
      <c r="N532">
        <v>759</v>
      </c>
      <c r="O532">
        <v>6</v>
      </c>
      <c r="P532">
        <v>174</v>
      </c>
      <c r="Q532">
        <v>0.6</v>
      </c>
      <c r="R532">
        <v>7590</v>
      </c>
      <c r="S532" t="s">
        <v>55</v>
      </c>
      <c r="T532" t="s">
        <v>60</v>
      </c>
      <c r="U532" t="s">
        <v>50</v>
      </c>
      <c r="V532">
        <v>6</v>
      </c>
    </row>
    <row r="533" spans="1:22" x14ac:dyDescent="0.2">
      <c r="A533">
        <v>15585901</v>
      </c>
      <c r="B533">
        <v>717</v>
      </c>
      <c r="C533" t="s">
        <v>14</v>
      </c>
      <c r="D533" t="s">
        <v>15</v>
      </c>
      <c r="E533">
        <v>35</v>
      </c>
      <c r="F533">
        <v>1</v>
      </c>
      <c r="G533" s="2">
        <v>0</v>
      </c>
      <c r="H533">
        <v>3</v>
      </c>
      <c r="I533">
        <v>0</v>
      </c>
      <c r="J533">
        <v>0</v>
      </c>
      <c r="K533" s="1">
        <v>174770.14</v>
      </c>
      <c r="L533">
        <v>1</v>
      </c>
      <c r="M533">
        <v>11</v>
      </c>
      <c r="N533">
        <v>4802</v>
      </c>
      <c r="O533">
        <v>4</v>
      </c>
      <c r="P533">
        <v>148</v>
      </c>
      <c r="Q533">
        <v>0.36363636363636365</v>
      </c>
      <c r="R533">
        <v>52822</v>
      </c>
      <c r="S533" t="s">
        <v>55</v>
      </c>
      <c r="T533" t="s">
        <v>58</v>
      </c>
      <c r="U533" t="s">
        <v>50</v>
      </c>
      <c r="V533">
        <v>7</v>
      </c>
    </row>
    <row r="534" spans="1:22" x14ac:dyDescent="0.2">
      <c r="A534">
        <v>15587913</v>
      </c>
      <c r="B534">
        <v>748</v>
      </c>
      <c r="C534" t="s">
        <v>14</v>
      </c>
      <c r="D534" t="s">
        <v>13</v>
      </c>
      <c r="E534">
        <v>40</v>
      </c>
      <c r="F534">
        <v>4</v>
      </c>
      <c r="G534" s="2">
        <v>0</v>
      </c>
      <c r="H534">
        <v>2</v>
      </c>
      <c r="I534">
        <v>1</v>
      </c>
      <c r="J534">
        <v>0</v>
      </c>
      <c r="K534" s="1">
        <v>132368.47</v>
      </c>
      <c r="L534">
        <v>0</v>
      </c>
      <c r="M534">
        <v>23</v>
      </c>
      <c r="N534">
        <v>2851</v>
      </c>
      <c r="O534">
        <v>2</v>
      </c>
      <c r="P534">
        <v>81</v>
      </c>
      <c r="Q534">
        <v>8.6956521739130432E-2</v>
      </c>
      <c r="R534">
        <v>65573</v>
      </c>
      <c r="S534" t="s">
        <v>55</v>
      </c>
      <c r="T534" t="s">
        <v>59</v>
      </c>
      <c r="U534" t="s">
        <v>50</v>
      </c>
      <c r="V534">
        <v>6</v>
      </c>
    </row>
    <row r="535" spans="1:22" x14ac:dyDescent="0.2">
      <c r="A535">
        <v>15627876</v>
      </c>
      <c r="B535">
        <v>719</v>
      </c>
      <c r="C535" t="s">
        <v>14</v>
      </c>
      <c r="D535" t="s">
        <v>13</v>
      </c>
      <c r="E535">
        <v>47</v>
      </c>
      <c r="F535">
        <v>9</v>
      </c>
      <c r="G535" s="2">
        <v>116393.59</v>
      </c>
      <c r="H535">
        <v>1</v>
      </c>
      <c r="I535">
        <v>1</v>
      </c>
      <c r="J535">
        <v>0</v>
      </c>
      <c r="K535" s="1">
        <v>63051.32</v>
      </c>
      <c r="L535">
        <v>1</v>
      </c>
      <c r="M535">
        <v>10</v>
      </c>
      <c r="N535">
        <v>4106</v>
      </c>
      <c r="O535">
        <v>2</v>
      </c>
      <c r="P535">
        <v>32</v>
      </c>
      <c r="Q535">
        <v>0.2</v>
      </c>
      <c r="R535">
        <v>41060</v>
      </c>
      <c r="S535" t="s">
        <v>56</v>
      </c>
      <c r="T535" t="s">
        <v>61</v>
      </c>
      <c r="U535" t="s">
        <v>51</v>
      </c>
      <c r="V535">
        <v>6</v>
      </c>
    </row>
    <row r="536" spans="1:22" x14ac:dyDescent="0.2">
      <c r="A536">
        <v>15758606</v>
      </c>
      <c r="B536">
        <v>738</v>
      </c>
      <c r="C536" t="s">
        <v>12</v>
      </c>
      <c r="D536" t="s">
        <v>15</v>
      </c>
      <c r="E536">
        <v>54</v>
      </c>
      <c r="F536">
        <v>4</v>
      </c>
      <c r="G536" s="2">
        <v>0</v>
      </c>
      <c r="H536">
        <v>1</v>
      </c>
      <c r="I536">
        <v>0</v>
      </c>
      <c r="J536">
        <v>1</v>
      </c>
      <c r="K536" s="1">
        <v>55725.04</v>
      </c>
      <c r="L536">
        <v>1</v>
      </c>
      <c r="M536">
        <v>6</v>
      </c>
      <c r="N536">
        <v>3034</v>
      </c>
      <c r="O536">
        <v>9</v>
      </c>
      <c r="P536">
        <v>151</v>
      </c>
      <c r="Q536">
        <v>1</v>
      </c>
      <c r="R536">
        <v>18204</v>
      </c>
      <c r="S536" t="s">
        <v>55</v>
      </c>
      <c r="T536" t="s">
        <v>59</v>
      </c>
      <c r="U536" t="s">
        <v>50</v>
      </c>
      <c r="V536">
        <v>6</v>
      </c>
    </row>
    <row r="537" spans="1:22" x14ac:dyDescent="0.2">
      <c r="A537">
        <v>15657107</v>
      </c>
      <c r="B537">
        <v>563</v>
      </c>
      <c r="C537" t="s">
        <v>14</v>
      </c>
      <c r="D537" t="s">
        <v>13</v>
      </c>
      <c r="E537">
        <v>46</v>
      </c>
      <c r="F537">
        <v>8</v>
      </c>
      <c r="G537" s="2">
        <v>106171.68</v>
      </c>
      <c r="H537">
        <v>1</v>
      </c>
      <c r="I537">
        <v>1</v>
      </c>
      <c r="J537">
        <v>0</v>
      </c>
      <c r="K537" s="1">
        <v>163145.5</v>
      </c>
      <c r="L537">
        <v>1</v>
      </c>
      <c r="M537">
        <v>25</v>
      </c>
      <c r="N537">
        <v>4336</v>
      </c>
      <c r="O537">
        <v>6</v>
      </c>
      <c r="P537">
        <v>96</v>
      </c>
      <c r="Q537">
        <v>0.24</v>
      </c>
      <c r="R537">
        <v>108400</v>
      </c>
      <c r="S537" t="s">
        <v>55</v>
      </c>
      <c r="T537" t="s">
        <v>60</v>
      </c>
      <c r="U537" t="s">
        <v>50</v>
      </c>
      <c r="V537">
        <v>6</v>
      </c>
    </row>
    <row r="538" spans="1:22" x14ac:dyDescent="0.2">
      <c r="A538">
        <v>15666055</v>
      </c>
      <c r="B538">
        <v>705</v>
      </c>
      <c r="C538" t="s">
        <v>12</v>
      </c>
      <c r="D538" t="s">
        <v>13</v>
      </c>
      <c r="E538">
        <v>49</v>
      </c>
      <c r="F538">
        <v>7</v>
      </c>
      <c r="G538" s="2">
        <v>0</v>
      </c>
      <c r="H538">
        <v>1</v>
      </c>
      <c r="I538">
        <v>1</v>
      </c>
      <c r="J538">
        <v>0</v>
      </c>
      <c r="K538" s="1">
        <v>63405.2</v>
      </c>
      <c r="L538">
        <v>1</v>
      </c>
      <c r="M538">
        <v>7</v>
      </c>
      <c r="N538">
        <v>1899</v>
      </c>
      <c r="O538">
        <v>6</v>
      </c>
      <c r="P538">
        <v>152</v>
      </c>
      <c r="Q538">
        <v>0.8571428571428571</v>
      </c>
      <c r="R538">
        <v>13293</v>
      </c>
      <c r="S538" t="s">
        <v>55</v>
      </c>
      <c r="T538" t="s">
        <v>60</v>
      </c>
      <c r="U538" t="s">
        <v>50</v>
      </c>
      <c r="V538">
        <v>9</v>
      </c>
    </row>
    <row r="539" spans="1:22" x14ac:dyDescent="0.2">
      <c r="A539">
        <v>15755678</v>
      </c>
      <c r="B539">
        <v>534</v>
      </c>
      <c r="C539" t="s">
        <v>12</v>
      </c>
      <c r="D539" t="s">
        <v>15</v>
      </c>
      <c r="E539">
        <v>62</v>
      </c>
      <c r="F539">
        <v>2</v>
      </c>
      <c r="G539" s="2">
        <v>0</v>
      </c>
      <c r="H539">
        <v>2</v>
      </c>
      <c r="I539">
        <v>0</v>
      </c>
      <c r="J539">
        <v>0</v>
      </c>
      <c r="K539" s="1">
        <v>42763.12</v>
      </c>
      <c r="L539">
        <v>1</v>
      </c>
      <c r="M539">
        <v>12</v>
      </c>
      <c r="N539">
        <v>1123</v>
      </c>
      <c r="O539">
        <v>8</v>
      </c>
      <c r="P539">
        <v>124</v>
      </c>
      <c r="Q539">
        <v>0.66666666666666663</v>
      </c>
      <c r="R539">
        <v>13476</v>
      </c>
      <c r="S539" t="s">
        <v>55</v>
      </c>
      <c r="T539" t="s">
        <v>58</v>
      </c>
      <c r="U539" t="s">
        <v>50</v>
      </c>
      <c r="V539">
        <v>8</v>
      </c>
    </row>
    <row r="540" spans="1:22" x14ac:dyDescent="0.2">
      <c r="A540">
        <v>15745543</v>
      </c>
      <c r="B540">
        <v>687</v>
      </c>
      <c r="C540" t="s">
        <v>12</v>
      </c>
      <c r="D540" t="s">
        <v>15</v>
      </c>
      <c r="E540">
        <v>39</v>
      </c>
      <c r="F540">
        <v>7</v>
      </c>
      <c r="G540" s="2">
        <v>0</v>
      </c>
      <c r="H540">
        <v>2</v>
      </c>
      <c r="I540">
        <v>1</v>
      </c>
      <c r="J540">
        <v>0</v>
      </c>
      <c r="K540" s="1">
        <v>26848.25</v>
      </c>
      <c r="L540">
        <v>0</v>
      </c>
      <c r="M540">
        <v>16</v>
      </c>
      <c r="N540">
        <v>2530</v>
      </c>
      <c r="O540">
        <v>3</v>
      </c>
      <c r="P540">
        <v>95</v>
      </c>
      <c r="Q540">
        <v>0.1875</v>
      </c>
      <c r="R540">
        <v>40480</v>
      </c>
      <c r="S540" t="s">
        <v>56</v>
      </c>
      <c r="T540" t="s">
        <v>60</v>
      </c>
      <c r="U540" t="s">
        <v>50</v>
      </c>
      <c r="V540">
        <v>6</v>
      </c>
    </row>
    <row r="541" spans="1:22" x14ac:dyDescent="0.2">
      <c r="A541">
        <v>15732917</v>
      </c>
      <c r="B541">
        <v>729</v>
      </c>
      <c r="C541" t="s">
        <v>16</v>
      </c>
      <c r="D541" t="s">
        <v>15</v>
      </c>
      <c r="E541">
        <v>46</v>
      </c>
      <c r="F541">
        <v>5</v>
      </c>
      <c r="G541" s="2">
        <v>117837.43</v>
      </c>
      <c r="H541">
        <v>1</v>
      </c>
      <c r="I541">
        <v>1</v>
      </c>
      <c r="J541">
        <v>0</v>
      </c>
      <c r="K541" s="1">
        <v>104016.61</v>
      </c>
      <c r="L541">
        <v>1</v>
      </c>
      <c r="M541">
        <v>22</v>
      </c>
      <c r="N541">
        <v>270</v>
      </c>
      <c r="O541">
        <v>9</v>
      </c>
      <c r="P541">
        <v>53</v>
      </c>
      <c r="Q541">
        <v>0.40909090909090912</v>
      </c>
      <c r="R541">
        <v>5940</v>
      </c>
      <c r="S541" t="s">
        <v>56</v>
      </c>
      <c r="T541" t="s">
        <v>59</v>
      </c>
      <c r="U541" t="s">
        <v>51</v>
      </c>
      <c r="V541">
        <v>6</v>
      </c>
    </row>
    <row r="542" spans="1:22" x14ac:dyDescent="0.2">
      <c r="A542">
        <v>15602929</v>
      </c>
      <c r="B542">
        <v>728</v>
      </c>
      <c r="C542" t="s">
        <v>14</v>
      </c>
      <c r="D542" t="s">
        <v>13</v>
      </c>
      <c r="E542">
        <v>37</v>
      </c>
      <c r="F542">
        <v>4</v>
      </c>
      <c r="G542" s="2">
        <v>0</v>
      </c>
      <c r="H542">
        <v>1</v>
      </c>
      <c r="I542">
        <v>0</v>
      </c>
      <c r="J542">
        <v>0</v>
      </c>
      <c r="K542" s="1">
        <v>4539.38</v>
      </c>
      <c r="L542">
        <v>0</v>
      </c>
      <c r="M542">
        <v>24</v>
      </c>
      <c r="N542">
        <v>4097</v>
      </c>
      <c r="O542">
        <v>5</v>
      </c>
      <c r="P542">
        <v>52</v>
      </c>
      <c r="Q542">
        <v>0.20833333333333334</v>
      </c>
      <c r="R542">
        <v>98328</v>
      </c>
      <c r="S542" t="s">
        <v>55</v>
      </c>
      <c r="T542" t="s">
        <v>59</v>
      </c>
      <c r="U542" t="s">
        <v>51</v>
      </c>
      <c r="V542">
        <v>8</v>
      </c>
    </row>
    <row r="543" spans="1:22" x14ac:dyDescent="0.2">
      <c r="A543">
        <v>15633043</v>
      </c>
      <c r="B543">
        <v>545</v>
      </c>
      <c r="C543" t="s">
        <v>14</v>
      </c>
      <c r="D543" t="s">
        <v>13</v>
      </c>
      <c r="E543">
        <v>39</v>
      </c>
      <c r="F543">
        <v>6</v>
      </c>
      <c r="G543" s="2">
        <v>0</v>
      </c>
      <c r="H543">
        <v>1</v>
      </c>
      <c r="I543">
        <v>0</v>
      </c>
      <c r="J543">
        <v>0</v>
      </c>
      <c r="K543" s="1">
        <v>38410.74</v>
      </c>
      <c r="L543">
        <v>1</v>
      </c>
      <c r="M543">
        <v>20</v>
      </c>
      <c r="N543">
        <v>674</v>
      </c>
      <c r="O543">
        <v>10</v>
      </c>
      <c r="P543">
        <v>12</v>
      </c>
      <c r="Q543">
        <v>0.5</v>
      </c>
      <c r="R543">
        <v>13480</v>
      </c>
      <c r="S543" t="s">
        <v>56</v>
      </c>
      <c r="T543" t="s">
        <v>60</v>
      </c>
      <c r="U543" t="s">
        <v>52</v>
      </c>
      <c r="V543">
        <v>8</v>
      </c>
    </row>
    <row r="544" spans="1:22" x14ac:dyDescent="0.2">
      <c r="A544">
        <v>15752953</v>
      </c>
      <c r="B544">
        <v>634</v>
      </c>
      <c r="C544" t="s">
        <v>12</v>
      </c>
      <c r="D544" t="s">
        <v>15</v>
      </c>
      <c r="E544">
        <v>45</v>
      </c>
      <c r="F544">
        <v>9</v>
      </c>
      <c r="G544" s="2">
        <v>0</v>
      </c>
      <c r="H544">
        <v>2</v>
      </c>
      <c r="I544">
        <v>0</v>
      </c>
      <c r="J544">
        <v>0</v>
      </c>
      <c r="K544" s="1">
        <v>17622.82</v>
      </c>
      <c r="L544">
        <v>0</v>
      </c>
      <c r="M544">
        <v>7</v>
      </c>
      <c r="N544">
        <v>135</v>
      </c>
      <c r="O544">
        <v>0</v>
      </c>
      <c r="P544">
        <v>25</v>
      </c>
      <c r="Q544">
        <v>0</v>
      </c>
      <c r="R544">
        <v>945</v>
      </c>
      <c r="S544" t="s">
        <v>55</v>
      </c>
      <c r="T544" t="s">
        <v>61</v>
      </c>
      <c r="U544" t="s">
        <v>52</v>
      </c>
      <c r="V544">
        <v>6</v>
      </c>
    </row>
    <row r="545" spans="1:22" x14ac:dyDescent="0.2">
      <c r="A545">
        <v>15606613</v>
      </c>
      <c r="B545">
        <v>655</v>
      </c>
      <c r="C545" t="s">
        <v>12</v>
      </c>
      <c r="D545" t="s">
        <v>13</v>
      </c>
      <c r="E545">
        <v>59</v>
      </c>
      <c r="F545">
        <v>7</v>
      </c>
      <c r="G545" s="2">
        <v>0</v>
      </c>
      <c r="H545">
        <v>1</v>
      </c>
      <c r="I545">
        <v>1</v>
      </c>
      <c r="J545">
        <v>0</v>
      </c>
      <c r="K545" s="1">
        <v>88958.49</v>
      </c>
      <c r="L545">
        <v>1</v>
      </c>
      <c r="M545">
        <v>22</v>
      </c>
      <c r="N545">
        <v>4370</v>
      </c>
      <c r="O545">
        <v>10</v>
      </c>
      <c r="P545">
        <v>111</v>
      </c>
      <c r="Q545">
        <v>0.45454545454545453</v>
      </c>
      <c r="R545">
        <v>96140</v>
      </c>
      <c r="S545" t="s">
        <v>54</v>
      </c>
      <c r="T545" t="s">
        <v>60</v>
      </c>
      <c r="U545" t="s">
        <v>50</v>
      </c>
      <c r="V545">
        <v>9</v>
      </c>
    </row>
    <row r="546" spans="1:22" x14ac:dyDescent="0.2">
      <c r="A546">
        <v>15635939</v>
      </c>
      <c r="B546">
        <v>458</v>
      </c>
      <c r="C546" t="s">
        <v>12</v>
      </c>
      <c r="D546" t="s">
        <v>13</v>
      </c>
      <c r="E546">
        <v>39</v>
      </c>
      <c r="F546">
        <v>9</v>
      </c>
      <c r="G546" s="2">
        <v>0</v>
      </c>
      <c r="H546">
        <v>2</v>
      </c>
      <c r="I546">
        <v>1</v>
      </c>
      <c r="J546">
        <v>0</v>
      </c>
      <c r="K546" s="1">
        <v>116343.09</v>
      </c>
      <c r="L546">
        <v>0</v>
      </c>
      <c r="M546">
        <v>3</v>
      </c>
      <c r="N546">
        <v>1942</v>
      </c>
      <c r="O546">
        <v>9</v>
      </c>
      <c r="P546">
        <v>114</v>
      </c>
      <c r="Q546">
        <v>1</v>
      </c>
      <c r="R546">
        <v>5826</v>
      </c>
      <c r="S546" t="s">
        <v>56</v>
      </c>
      <c r="T546" t="s">
        <v>61</v>
      </c>
      <c r="U546" t="s">
        <v>50</v>
      </c>
      <c r="V546">
        <v>6</v>
      </c>
    </row>
    <row r="547" spans="1:22" x14ac:dyDescent="0.2">
      <c r="A547">
        <v>15679909</v>
      </c>
      <c r="B547">
        <v>665</v>
      </c>
      <c r="C547" t="s">
        <v>14</v>
      </c>
      <c r="D547" t="s">
        <v>15</v>
      </c>
      <c r="E547">
        <v>41</v>
      </c>
      <c r="F547">
        <v>8</v>
      </c>
      <c r="G547" s="2">
        <v>0</v>
      </c>
      <c r="H547">
        <v>2</v>
      </c>
      <c r="I547">
        <v>1</v>
      </c>
      <c r="J547">
        <v>0</v>
      </c>
      <c r="K547" s="1">
        <v>132152.32000000001</v>
      </c>
      <c r="L547">
        <v>0</v>
      </c>
      <c r="M547">
        <v>16</v>
      </c>
      <c r="N547">
        <v>2218</v>
      </c>
      <c r="O547">
        <v>6</v>
      </c>
      <c r="P547">
        <v>97</v>
      </c>
      <c r="Q547">
        <v>0.375</v>
      </c>
      <c r="R547">
        <v>35488</v>
      </c>
      <c r="S547" t="s">
        <v>55</v>
      </c>
      <c r="T547" t="s">
        <v>60</v>
      </c>
      <c r="U547" t="s">
        <v>50</v>
      </c>
      <c r="V547">
        <v>6</v>
      </c>
    </row>
    <row r="548" spans="1:22" x14ac:dyDescent="0.2">
      <c r="A548">
        <v>15710743</v>
      </c>
      <c r="B548">
        <v>621</v>
      </c>
      <c r="C548" t="s">
        <v>12</v>
      </c>
      <c r="D548" t="s">
        <v>15</v>
      </c>
      <c r="E548">
        <v>47</v>
      </c>
      <c r="F548">
        <v>0</v>
      </c>
      <c r="G548" s="2">
        <v>0</v>
      </c>
      <c r="H548">
        <v>1</v>
      </c>
      <c r="I548">
        <v>1</v>
      </c>
      <c r="J548">
        <v>1</v>
      </c>
      <c r="K548" s="1">
        <v>133831.37</v>
      </c>
      <c r="L548">
        <v>1</v>
      </c>
      <c r="M548">
        <v>7</v>
      </c>
      <c r="N548">
        <v>1201</v>
      </c>
      <c r="O548">
        <v>3</v>
      </c>
      <c r="P548">
        <v>118</v>
      </c>
      <c r="Q548">
        <v>0.42857142857142855</v>
      </c>
      <c r="R548">
        <v>8407</v>
      </c>
      <c r="S548" t="s">
        <v>55</v>
      </c>
      <c r="T548" t="s">
        <v>58</v>
      </c>
      <c r="U548" t="s">
        <v>50</v>
      </c>
      <c r="V548">
        <v>7</v>
      </c>
    </row>
    <row r="549" spans="1:22" x14ac:dyDescent="0.2">
      <c r="A549">
        <v>15709846</v>
      </c>
      <c r="B549">
        <v>840</v>
      </c>
      <c r="C549" t="s">
        <v>12</v>
      </c>
      <c r="D549" t="s">
        <v>13</v>
      </c>
      <c r="E549">
        <v>39</v>
      </c>
      <c r="F549">
        <v>1</v>
      </c>
      <c r="G549" s="2">
        <v>94968.97</v>
      </c>
      <c r="H549">
        <v>1</v>
      </c>
      <c r="I549">
        <v>1</v>
      </c>
      <c r="J549">
        <v>0</v>
      </c>
      <c r="K549" s="1">
        <v>84487.62</v>
      </c>
      <c r="L549">
        <v>0</v>
      </c>
      <c r="M549">
        <v>21</v>
      </c>
      <c r="N549">
        <v>582</v>
      </c>
      <c r="O549">
        <v>3</v>
      </c>
      <c r="P549">
        <v>125</v>
      </c>
      <c r="Q549">
        <v>0.14285714285714285</v>
      </c>
      <c r="R549">
        <v>12222</v>
      </c>
      <c r="S549" t="s">
        <v>56</v>
      </c>
      <c r="T549" t="s">
        <v>58</v>
      </c>
      <c r="U549" t="s">
        <v>50</v>
      </c>
      <c r="V549">
        <v>6</v>
      </c>
    </row>
    <row r="550" spans="1:22" x14ac:dyDescent="0.2">
      <c r="A550">
        <v>15566494</v>
      </c>
      <c r="B550">
        <v>487</v>
      </c>
      <c r="C550" t="s">
        <v>12</v>
      </c>
      <c r="D550" t="s">
        <v>15</v>
      </c>
      <c r="E550">
        <v>45</v>
      </c>
      <c r="F550">
        <v>2</v>
      </c>
      <c r="G550" s="2">
        <v>0</v>
      </c>
      <c r="H550">
        <v>2</v>
      </c>
      <c r="I550">
        <v>1</v>
      </c>
      <c r="J550">
        <v>0</v>
      </c>
      <c r="K550" s="1">
        <v>77475.73</v>
      </c>
      <c r="L550">
        <v>0</v>
      </c>
      <c r="M550">
        <v>10</v>
      </c>
      <c r="N550">
        <v>963</v>
      </c>
      <c r="O550">
        <v>10</v>
      </c>
      <c r="P550">
        <v>21</v>
      </c>
      <c r="Q550">
        <v>1</v>
      </c>
      <c r="R550">
        <v>9630</v>
      </c>
      <c r="S550" t="s">
        <v>55</v>
      </c>
      <c r="T550" t="s">
        <v>58</v>
      </c>
      <c r="U550" t="s">
        <v>52</v>
      </c>
      <c r="V550">
        <v>7</v>
      </c>
    </row>
    <row r="551" spans="1:22" x14ac:dyDescent="0.2">
      <c r="A551">
        <v>15655238</v>
      </c>
      <c r="B551">
        <v>668</v>
      </c>
      <c r="C551" t="s">
        <v>12</v>
      </c>
      <c r="D551" t="s">
        <v>13</v>
      </c>
      <c r="E551">
        <v>31</v>
      </c>
      <c r="F551">
        <v>9</v>
      </c>
      <c r="G551" s="2">
        <v>0</v>
      </c>
      <c r="H551">
        <v>2</v>
      </c>
      <c r="I551">
        <v>0</v>
      </c>
      <c r="J551">
        <v>0</v>
      </c>
      <c r="K551" s="1">
        <v>41291.730000000003</v>
      </c>
      <c r="L551">
        <v>0</v>
      </c>
      <c r="M551">
        <v>10</v>
      </c>
      <c r="N551">
        <v>1774</v>
      </c>
      <c r="O551">
        <v>1</v>
      </c>
      <c r="P551">
        <v>67</v>
      </c>
      <c r="Q551">
        <v>0.1</v>
      </c>
      <c r="R551">
        <v>17740</v>
      </c>
      <c r="S551" t="s">
        <v>55</v>
      </c>
      <c r="T551" t="s">
        <v>61</v>
      </c>
      <c r="U551" t="s">
        <v>50</v>
      </c>
      <c r="V551">
        <v>6</v>
      </c>
    </row>
    <row r="552" spans="1:22" x14ac:dyDescent="0.2">
      <c r="A552">
        <v>15797160</v>
      </c>
      <c r="B552">
        <v>492</v>
      </c>
      <c r="C552" t="s">
        <v>12</v>
      </c>
      <c r="D552" t="s">
        <v>13</v>
      </c>
      <c r="E552">
        <v>49</v>
      </c>
      <c r="F552">
        <v>8</v>
      </c>
      <c r="G552" s="2">
        <v>0</v>
      </c>
      <c r="H552">
        <v>1</v>
      </c>
      <c r="I552">
        <v>1</v>
      </c>
      <c r="J552">
        <v>1</v>
      </c>
      <c r="K552" s="1">
        <v>182865.09</v>
      </c>
      <c r="L552">
        <v>1</v>
      </c>
      <c r="M552">
        <v>1</v>
      </c>
      <c r="N552">
        <v>1543</v>
      </c>
      <c r="O552">
        <v>7</v>
      </c>
      <c r="P552">
        <v>75</v>
      </c>
      <c r="Q552">
        <v>1</v>
      </c>
      <c r="R552">
        <v>1543</v>
      </c>
      <c r="S552" t="s">
        <v>56</v>
      </c>
      <c r="T552" t="s">
        <v>60</v>
      </c>
      <c r="U552" t="s">
        <v>50</v>
      </c>
      <c r="V552">
        <v>6</v>
      </c>
    </row>
    <row r="553" spans="1:22" x14ac:dyDescent="0.2">
      <c r="A553">
        <v>15610686</v>
      </c>
      <c r="B553">
        <v>850</v>
      </c>
      <c r="C553" t="s">
        <v>12</v>
      </c>
      <c r="D553" t="s">
        <v>15</v>
      </c>
      <c r="E553">
        <v>63</v>
      </c>
      <c r="F553">
        <v>8</v>
      </c>
      <c r="G553" s="2">
        <v>169832.57</v>
      </c>
      <c r="H553">
        <v>1</v>
      </c>
      <c r="I553">
        <v>0</v>
      </c>
      <c r="J553">
        <v>0</v>
      </c>
      <c r="K553" s="1">
        <v>184107.26</v>
      </c>
      <c r="L553">
        <v>1</v>
      </c>
      <c r="M553">
        <v>13</v>
      </c>
      <c r="N553">
        <v>3563</v>
      </c>
      <c r="O553">
        <v>8</v>
      </c>
      <c r="P553">
        <v>77</v>
      </c>
      <c r="Q553">
        <v>0.61538461538461542</v>
      </c>
      <c r="R553">
        <v>46319</v>
      </c>
      <c r="S553" t="s">
        <v>55</v>
      </c>
      <c r="T553" t="s">
        <v>60</v>
      </c>
      <c r="U553" t="s">
        <v>50</v>
      </c>
      <c r="V553">
        <v>6</v>
      </c>
    </row>
    <row r="554" spans="1:22" x14ac:dyDescent="0.2">
      <c r="A554">
        <v>15679550</v>
      </c>
      <c r="B554">
        <v>743</v>
      </c>
      <c r="C554" t="s">
        <v>12</v>
      </c>
      <c r="D554" t="s">
        <v>15</v>
      </c>
      <c r="E554">
        <v>32</v>
      </c>
      <c r="F554">
        <v>9</v>
      </c>
      <c r="G554" s="2">
        <v>0</v>
      </c>
      <c r="H554">
        <v>2</v>
      </c>
      <c r="I554">
        <v>1</v>
      </c>
      <c r="J554">
        <v>0</v>
      </c>
      <c r="K554" s="1">
        <v>175252.78</v>
      </c>
      <c r="L554">
        <v>0</v>
      </c>
      <c r="M554">
        <v>7</v>
      </c>
      <c r="N554">
        <v>2529</v>
      </c>
      <c r="O554">
        <v>9</v>
      </c>
      <c r="P554">
        <v>178</v>
      </c>
      <c r="Q554">
        <v>1</v>
      </c>
      <c r="R554">
        <v>17703</v>
      </c>
      <c r="S554" t="s">
        <v>55</v>
      </c>
      <c r="T554" t="s">
        <v>61</v>
      </c>
      <c r="U554" t="s">
        <v>50</v>
      </c>
      <c r="V554">
        <v>6</v>
      </c>
    </row>
    <row r="555" spans="1:22" x14ac:dyDescent="0.2">
      <c r="A555">
        <v>15787655</v>
      </c>
      <c r="B555">
        <v>707</v>
      </c>
      <c r="C555" t="s">
        <v>12</v>
      </c>
      <c r="D555" t="s">
        <v>15</v>
      </c>
      <c r="E555">
        <v>47</v>
      </c>
      <c r="F555">
        <v>3</v>
      </c>
      <c r="G555" s="2">
        <v>0</v>
      </c>
      <c r="H555">
        <v>2</v>
      </c>
      <c r="I555">
        <v>1</v>
      </c>
      <c r="J555">
        <v>0</v>
      </c>
      <c r="K555" s="1">
        <v>174303.29</v>
      </c>
      <c r="L555">
        <v>0</v>
      </c>
      <c r="M555">
        <v>15</v>
      </c>
      <c r="N555">
        <v>1438</v>
      </c>
      <c r="O555">
        <v>10</v>
      </c>
      <c r="P555">
        <v>22</v>
      </c>
      <c r="Q555">
        <v>0.66666666666666663</v>
      </c>
      <c r="R555">
        <v>21570</v>
      </c>
      <c r="S555" t="s">
        <v>55</v>
      </c>
      <c r="T555" t="s">
        <v>59</v>
      </c>
      <c r="U555" t="s">
        <v>52</v>
      </c>
      <c r="V555">
        <v>7</v>
      </c>
    </row>
    <row r="556" spans="1:22" x14ac:dyDescent="0.2">
      <c r="A556">
        <v>15571305</v>
      </c>
      <c r="B556">
        <v>588</v>
      </c>
      <c r="C556" t="s">
        <v>16</v>
      </c>
      <c r="D556" t="s">
        <v>13</v>
      </c>
      <c r="E556">
        <v>35</v>
      </c>
      <c r="F556">
        <v>1</v>
      </c>
      <c r="G556" s="2">
        <v>103060.63</v>
      </c>
      <c r="H556">
        <v>1</v>
      </c>
      <c r="I556">
        <v>1</v>
      </c>
      <c r="J556">
        <v>0</v>
      </c>
      <c r="K556" s="1">
        <v>179866.01</v>
      </c>
      <c r="L556">
        <v>1</v>
      </c>
      <c r="M556">
        <v>30</v>
      </c>
      <c r="N556">
        <v>4969</v>
      </c>
      <c r="O556">
        <v>3</v>
      </c>
      <c r="P556">
        <v>109</v>
      </c>
      <c r="Q556">
        <v>0.1</v>
      </c>
      <c r="R556">
        <v>149070</v>
      </c>
      <c r="S556" t="s">
        <v>55</v>
      </c>
      <c r="T556" t="s">
        <v>58</v>
      </c>
      <c r="U556" t="s">
        <v>50</v>
      </c>
      <c r="V556">
        <v>6</v>
      </c>
    </row>
    <row r="557" spans="1:22" x14ac:dyDescent="0.2">
      <c r="A557">
        <v>15581840</v>
      </c>
      <c r="B557">
        <v>626</v>
      </c>
      <c r="C557" t="s">
        <v>12</v>
      </c>
      <c r="D557" t="s">
        <v>15</v>
      </c>
      <c r="E557">
        <v>33</v>
      </c>
      <c r="F557">
        <v>8</v>
      </c>
      <c r="G557" s="2">
        <v>0</v>
      </c>
      <c r="H557">
        <v>2</v>
      </c>
      <c r="I557">
        <v>1</v>
      </c>
      <c r="J557">
        <v>0</v>
      </c>
      <c r="K557" s="1">
        <v>138504.28</v>
      </c>
      <c r="L557">
        <v>0</v>
      </c>
      <c r="M557">
        <v>15</v>
      </c>
      <c r="N557">
        <v>3774</v>
      </c>
      <c r="O557">
        <v>6</v>
      </c>
      <c r="P557">
        <v>103</v>
      </c>
      <c r="Q557">
        <v>0.4</v>
      </c>
      <c r="R557">
        <v>56610</v>
      </c>
      <c r="S557" t="s">
        <v>55</v>
      </c>
      <c r="T557" t="s">
        <v>60</v>
      </c>
      <c r="U557" t="s">
        <v>50</v>
      </c>
      <c r="V557">
        <v>6</v>
      </c>
    </row>
    <row r="558" spans="1:22" x14ac:dyDescent="0.2">
      <c r="A558">
        <v>15629338</v>
      </c>
      <c r="B558">
        <v>658</v>
      </c>
      <c r="C558" t="s">
        <v>14</v>
      </c>
      <c r="D558" t="s">
        <v>13</v>
      </c>
      <c r="E558">
        <v>31</v>
      </c>
      <c r="F558">
        <v>2</v>
      </c>
      <c r="G558" s="2">
        <v>36566.959999999999</v>
      </c>
      <c r="H558">
        <v>1</v>
      </c>
      <c r="I558">
        <v>1</v>
      </c>
      <c r="J558">
        <v>0</v>
      </c>
      <c r="K558" s="1">
        <v>103644.98</v>
      </c>
      <c r="L558">
        <v>1</v>
      </c>
      <c r="M558">
        <v>19</v>
      </c>
      <c r="N558">
        <v>2863</v>
      </c>
      <c r="O558">
        <v>6</v>
      </c>
      <c r="P558">
        <v>55</v>
      </c>
      <c r="Q558">
        <v>0.31578947368421051</v>
      </c>
      <c r="R558">
        <v>54397</v>
      </c>
      <c r="S558" t="s">
        <v>55</v>
      </c>
      <c r="T558" t="s">
        <v>58</v>
      </c>
      <c r="U558" t="s">
        <v>51</v>
      </c>
      <c r="V558">
        <v>6</v>
      </c>
    </row>
    <row r="559" spans="1:22" x14ac:dyDescent="0.2">
      <c r="A559">
        <v>15750684</v>
      </c>
      <c r="B559">
        <v>719</v>
      </c>
      <c r="C559" t="s">
        <v>12</v>
      </c>
      <c r="D559" t="s">
        <v>13</v>
      </c>
      <c r="E559">
        <v>42</v>
      </c>
      <c r="F559">
        <v>4</v>
      </c>
      <c r="G559" s="2">
        <v>0</v>
      </c>
      <c r="H559">
        <v>1</v>
      </c>
      <c r="I559">
        <v>1</v>
      </c>
      <c r="J559">
        <v>0</v>
      </c>
      <c r="K559" s="1">
        <v>28465.86</v>
      </c>
      <c r="L559">
        <v>1</v>
      </c>
      <c r="M559">
        <v>27</v>
      </c>
      <c r="N559">
        <v>1660</v>
      </c>
      <c r="O559">
        <v>8</v>
      </c>
      <c r="P559">
        <v>69</v>
      </c>
      <c r="Q559">
        <v>0.29629629629629628</v>
      </c>
      <c r="R559">
        <v>44820</v>
      </c>
      <c r="S559" t="s">
        <v>56</v>
      </c>
      <c r="T559" t="s">
        <v>59</v>
      </c>
      <c r="U559" t="s">
        <v>50</v>
      </c>
      <c r="V559">
        <v>8</v>
      </c>
    </row>
    <row r="560" spans="1:22" x14ac:dyDescent="0.2">
      <c r="A560">
        <v>15805303</v>
      </c>
      <c r="B560">
        <v>661</v>
      </c>
      <c r="C560" t="s">
        <v>16</v>
      </c>
      <c r="D560" t="s">
        <v>15</v>
      </c>
      <c r="E560">
        <v>44</v>
      </c>
      <c r="F560">
        <v>1</v>
      </c>
      <c r="G560" s="2">
        <v>141136.62</v>
      </c>
      <c r="H560">
        <v>1</v>
      </c>
      <c r="I560">
        <v>1</v>
      </c>
      <c r="J560">
        <v>0</v>
      </c>
      <c r="K560" s="1">
        <v>189742.78</v>
      </c>
      <c r="L560">
        <v>1</v>
      </c>
      <c r="M560">
        <v>27</v>
      </c>
      <c r="N560">
        <v>2346</v>
      </c>
      <c r="O560">
        <v>8</v>
      </c>
      <c r="P560">
        <v>50</v>
      </c>
      <c r="Q560">
        <v>0.29629629629629628</v>
      </c>
      <c r="R560">
        <v>63342</v>
      </c>
      <c r="S560" t="s">
        <v>55</v>
      </c>
      <c r="T560" t="s">
        <v>58</v>
      </c>
      <c r="U560" t="s">
        <v>51</v>
      </c>
      <c r="V560">
        <v>6</v>
      </c>
    </row>
    <row r="561" spans="1:22" x14ac:dyDescent="0.2">
      <c r="A561">
        <v>15780254</v>
      </c>
      <c r="B561">
        <v>654</v>
      </c>
      <c r="C561" t="s">
        <v>12</v>
      </c>
      <c r="D561" t="s">
        <v>15</v>
      </c>
      <c r="E561">
        <v>40</v>
      </c>
      <c r="F561">
        <v>6</v>
      </c>
      <c r="G561" s="2">
        <v>0</v>
      </c>
      <c r="H561">
        <v>1</v>
      </c>
      <c r="I561">
        <v>0</v>
      </c>
      <c r="J561">
        <v>0</v>
      </c>
      <c r="K561" s="1">
        <v>183872.88</v>
      </c>
      <c r="L561">
        <v>1</v>
      </c>
      <c r="M561">
        <v>15</v>
      </c>
      <c r="N561">
        <v>1902</v>
      </c>
      <c r="O561">
        <v>10</v>
      </c>
      <c r="P561">
        <v>57</v>
      </c>
      <c r="Q561">
        <v>0.66666666666666663</v>
      </c>
      <c r="R561">
        <v>28530</v>
      </c>
      <c r="S561" t="s">
        <v>56</v>
      </c>
      <c r="T561" t="s">
        <v>60</v>
      </c>
      <c r="U561" t="s">
        <v>51</v>
      </c>
      <c r="V561">
        <v>8</v>
      </c>
    </row>
    <row r="562" spans="1:22" x14ac:dyDescent="0.2">
      <c r="A562">
        <v>15813412</v>
      </c>
      <c r="B562">
        <v>721</v>
      </c>
      <c r="C562" t="s">
        <v>12</v>
      </c>
      <c r="D562" t="s">
        <v>13</v>
      </c>
      <c r="E562">
        <v>55</v>
      </c>
      <c r="F562">
        <v>3</v>
      </c>
      <c r="G562" s="2">
        <v>44020.89</v>
      </c>
      <c r="H562">
        <v>1</v>
      </c>
      <c r="I562">
        <v>1</v>
      </c>
      <c r="J562">
        <v>0</v>
      </c>
      <c r="K562" s="1">
        <v>65864.399999999994</v>
      </c>
      <c r="L562">
        <v>1</v>
      </c>
      <c r="M562">
        <v>8</v>
      </c>
      <c r="N562">
        <v>890</v>
      </c>
      <c r="O562">
        <v>3</v>
      </c>
      <c r="P562">
        <v>44</v>
      </c>
      <c r="Q562">
        <v>0.375</v>
      </c>
      <c r="R562">
        <v>7120</v>
      </c>
      <c r="S562" t="s">
        <v>54</v>
      </c>
      <c r="T562" t="s">
        <v>59</v>
      </c>
      <c r="U562" t="s">
        <v>51</v>
      </c>
      <c r="V562">
        <v>6</v>
      </c>
    </row>
    <row r="563" spans="1:22" x14ac:dyDescent="0.2">
      <c r="A563">
        <v>15779738</v>
      </c>
      <c r="B563">
        <v>534</v>
      </c>
      <c r="C563" t="s">
        <v>12</v>
      </c>
      <c r="D563" t="s">
        <v>15</v>
      </c>
      <c r="E563">
        <v>24</v>
      </c>
      <c r="F563">
        <v>1</v>
      </c>
      <c r="G563" s="2">
        <v>0</v>
      </c>
      <c r="H563">
        <v>1</v>
      </c>
      <c r="I563">
        <v>1</v>
      </c>
      <c r="J563">
        <v>1</v>
      </c>
      <c r="K563" s="1">
        <v>169653.32</v>
      </c>
      <c r="L563">
        <v>0</v>
      </c>
      <c r="M563">
        <v>2</v>
      </c>
      <c r="N563">
        <v>2786</v>
      </c>
      <c r="O563">
        <v>3</v>
      </c>
      <c r="P563">
        <v>29</v>
      </c>
      <c r="Q563">
        <v>1</v>
      </c>
      <c r="R563">
        <v>5572</v>
      </c>
      <c r="S563" t="s">
        <v>55</v>
      </c>
      <c r="T563" t="s">
        <v>58</v>
      </c>
      <c r="U563" t="s">
        <v>52</v>
      </c>
      <c r="V563">
        <v>6</v>
      </c>
    </row>
    <row r="564" spans="1:22" x14ac:dyDescent="0.2">
      <c r="A564">
        <v>15608886</v>
      </c>
      <c r="B564">
        <v>679</v>
      </c>
      <c r="C564" t="s">
        <v>12</v>
      </c>
      <c r="D564" t="s">
        <v>13</v>
      </c>
      <c r="E564">
        <v>33</v>
      </c>
      <c r="F564">
        <v>1</v>
      </c>
      <c r="G564" s="2">
        <v>0</v>
      </c>
      <c r="H564">
        <v>2</v>
      </c>
      <c r="I564">
        <v>0</v>
      </c>
      <c r="J564">
        <v>0</v>
      </c>
      <c r="K564" s="1">
        <v>69608.479999999996</v>
      </c>
      <c r="L564">
        <v>0</v>
      </c>
      <c r="M564">
        <v>10</v>
      </c>
      <c r="N564">
        <v>1265</v>
      </c>
      <c r="O564">
        <v>4</v>
      </c>
      <c r="P564">
        <v>98</v>
      </c>
      <c r="Q564">
        <v>0.4</v>
      </c>
      <c r="R564">
        <v>12650</v>
      </c>
      <c r="S564" t="s">
        <v>55</v>
      </c>
      <c r="T564" t="s">
        <v>58</v>
      </c>
      <c r="U564" t="s">
        <v>50</v>
      </c>
      <c r="V564">
        <v>7</v>
      </c>
    </row>
    <row r="565" spans="1:22" x14ac:dyDescent="0.2">
      <c r="A565">
        <v>15602551</v>
      </c>
      <c r="B565">
        <v>667</v>
      </c>
      <c r="C565" t="s">
        <v>14</v>
      </c>
      <c r="D565" t="s">
        <v>15</v>
      </c>
      <c r="E565">
        <v>39</v>
      </c>
      <c r="F565">
        <v>9</v>
      </c>
      <c r="G565" s="2">
        <v>0</v>
      </c>
      <c r="H565">
        <v>2</v>
      </c>
      <c r="I565">
        <v>1</v>
      </c>
      <c r="J565">
        <v>0</v>
      </c>
      <c r="K565" s="1">
        <v>68873.8</v>
      </c>
      <c r="L565">
        <v>0</v>
      </c>
      <c r="M565">
        <v>12</v>
      </c>
      <c r="N565">
        <v>1185</v>
      </c>
      <c r="O565">
        <v>5</v>
      </c>
      <c r="P565">
        <v>92</v>
      </c>
      <c r="Q565">
        <v>0.41666666666666669</v>
      </c>
      <c r="R565">
        <v>14220</v>
      </c>
      <c r="S565" t="s">
        <v>56</v>
      </c>
      <c r="T565" t="s">
        <v>61</v>
      </c>
      <c r="U565" t="s">
        <v>50</v>
      </c>
      <c r="V565">
        <v>6</v>
      </c>
    </row>
    <row r="566" spans="1:22" x14ac:dyDescent="0.2">
      <c r="A566">
        <v>15813022</v>
      </c>
      <c r="B566">
        <v>531</v>
      </c>
      <c r="C566" t="s">
        <v>14</v>
      </c>
      <c r="D566" t="s">
        <v>15</v>
      </c>
      <c r="E566">
        <v>70</v>
      </c>
      <c r="F566">
        <v>1</v>
      </c>
      <c r="G566" s="2">
        <v>0</v>
      </c>
      <c r="H566">
        <v>2</v>
      </c>
      <c r="I566">
        <v>0</v>
      </c>
      <c r="J566">
        <v>0</v>
      </c>
      <c r="K566" s="1">
        <v>99503.19</v>
      </c>
      <c r="L566">
        <v>0</v>
      </c>
      <c r="M566">
        <v>18</v>
      </c>
      <c r="N566">
        <v>4253</v>
      </c>
      <c r="O566">
        <v>6</v>
      </c>
      <c r="P566">
        <v>179</v>
      </c>
      <c r="Q566">
        <v>0.33333333333333331</v>
      </c>
      <c r="R566">
        <v>76554</v>
      </c>
      <c r="S566" t="s">
        <v>55</v>
      </c>
      <c r="T566" t="s">
        <v>58</v>
      </c>
      <c r="U566" t="s">
        <v>50</v>
      </c>
      <c r="V566">
        <v>8</v>
      </c>
    </row>
    <row r="567" spans="1:22" x14ac:dyDescent="0.2">
      <c r="A567">
        <v>15769216</v>
      </c>
      <c r="B567">
        <v>601</v>
      </c>
      <c r="C567" t="s">
        <v>12</v>
      </c>
      <c r="D567" t="s">
        <v>13</v>
      </c>
      <c r="E567">
        <v>43</v>
      </c>
      <c r="F567">
        <v>2</v>
      </c>
      <c r="G567" s="2">
        <v>0</v>
      </c>
      <c r="H567">
        <v>1</v>
      </c>
      <c r="I567">
        <v>1</v>
      </c>
      <c r="J567">
        <v>0</v>
      </c>
      <c r="K567" s="1">
        <v>49713.87</v>
      </c>
      <c r="L567">
        <v>1</v>
      </c>
      <c r="M567">
        <v>9</v>
      </c>
      <c r="N567">
        <v>498</v>
      </c>
      <c r="O567">
        <v>9</v>
      </c>
      <c r="P567">
        <v>136</v>
      </c>
      <c r="Q567">
        <v>1</v>
      </c>
      <c r="R567">
        <v>4482</v>
      </c>
      <c r="S567" t="s">
        <v>56</v>
      </c>
      <c r="T567" t="s">
        <v>58</v>
      </c>
      <c r="U567" t="s">
        <v>50</v>
      </c>
      <c r="V567">
        <v>9</v>
      </c>
    </row>
    <row r="568" spans="1:22" x14ac:dyDescent="0.2">
      <c r="A568">
        <v>15804814</v>
      </c>
      <c r="B568">
        <v>759</v>
      </c>
      <c r="C568" t="s">
        <v>12</v>
      </c>
      <c r="D568" t="s">
        <v>15</v>
      </c>
      <c r="E568">
        <v>40</v>
      </c>
      <c r="F568">
        <v>4</v>
      </c>
      <c r="G568" s="2">
        <v>0</v>
      </c>
      <c r="H568">
        <v>2</v>
      </c>
      <c r="I568">
        <v>1</v>
      </c>
      <c r="J568">
        <v>0</v>
      </c>
      <c r="K568" s="1">
        <v>124615.59</v>
      </c>
      <c r="L568">
        <v>0</v>
      </c>
      <c r="M568">
        <v>19</v>
      </c>
      <c r="N568">
        <v>4777</v>
      </c>
      <c r="O568">
        <v>10</v>
      </c>
      <c r="P568">
        <v>42</v>
      </c>
      <c r="Q568">
        <v>0.52631578947368418</v>
      </c>
      <c r="R568">
        <v>90763</v>
      </c>
      <c r="S568" t="s">
        <v>56</v>
      </c>
      <c r="T568" t="s">
        <v>59</v>
      </c>
      <c r="U568" t="s">
        <v>51</v>
      </c>
      <c r="V568">
        <v>6</v>
      </c>
    </row>
    <row r="569" spans="1:22" x14ac:dyDescent="0.2">
      <c r="A569">
        <v>15719561</v>
      </c>
      <c r="B569">
        <v>768</v>
      </c>
      <c r="C569" t="s">
        <v>12</v>
      </c>
      <c r="D569" t="s">
        <v>15</v>
      </c>
      <c r="E569">
        <v>42</v>
      </c>
      <c r="F569">
        <v>5</v>
      </c>
      <c r="G569" s="2">
        <v>0</v>
      </c>
      <c r="H569">
        <v>3</v>
      </c>
      <c r="I569">
        <v>0</v>
      </c>
      <c r="J569">
        <v>0</v>
      </c>
      <c r="K569" s="1">
        <v>60686.400000000001</v>
      </c>
      <c r="L569">
        <v>0</v>
      </c>
      <c r="M569">
        <v>21</v>
      </c>
      <c r="N569">
        <v>257</v>
      </c>
      <c r="O569">
        <v>9</v>
      </c>
      <c r="P569">
        <v>55</v>
      </c>
      <c r="Q569">
        <v>0.42857142857142855</v>
      </c>
      <c r="R569">
        <v>5397</v>
      </c>
      <c r="S569" t="s">
        <v>55</v>
      </c>
      <c r="T569" t="s">
        <v>59</v>
      </c>
      <c r="U569" t="s">
        <v>51</v>
      </c>
      <c r="V569">
        <v>6</v>
      </c>
    </row>
    <row r="570" spans="1:22" x14ac:dyDescent="0.2">
      <c r="A570">
        <v>15659931</v>
      </c>
      <c r="B570">
        <v>637</v>
      </c>
      <c r="C570" t="s">
        <v>16</v>
      </c>
      <c r="D570" t="s">
        <v>13</v>
      </c>
      <c r="E570">
        <v>55</v>
      </c>
      <c r="F570">
        <v>1</v>
      </c>
      <c r="G570" s="2">
        <v>123378.2</v>
      </c>
      <c r="H570">
        <v>1</v>
      </c>
      <c r="I570">
        <v>1</v>
      </c>
      <c r="J570">
        <v>0</v>
      </c>
      <c r="K570" s="1">
        <v>81431.990000000005</v>
      </c>
      <c r="L570">
        <v>1</v>
      </c>
      <c r="M570">
        <v>18</v>
      </c>
      <c r="N570">
        <v>2449</v>
      </c>
      <c r="O570">
        <v>7</v>
      </c>
      <c r="P570">
        <v>149</v>
      </c>
      <c r="Q570">
        <v>0.3888888888888889</v>
      </c>
      <c r="R570">
        <v>44082</v>
      </c>
      <c r="S570" t="s">
        <v>55</v>
      </c>
      <c r="T570" t="s">
        <v>58</v>
      </c>
      <c r="U570" t="s">
        <v>50</v>
      </c>
      <c r="V570">
        <v>7</v>
      </c>
    </row>
    <row r="571" spans="1:22" x14ac:dyDescent="0.2">
      <c r="A571">
        <v>15603216</v>
      </c>
      <c r="B571">
        <v>642</v>
      </c>
      <c r="C571" t="s">
        <v>12</v>
      </c>
      <c r="D571" t="s">
        <v>15</v>
      </c>
      <c r="E571">
        <v>25</v>
      </c>
      <c r="F571">
        <v>7</v>
      </c>
      <c r="G571" s="2">
        <v>0</v>
      </c>
      <c r="H571">
        <v>2</v>
      </c>
      <c r="I571">
        <v>1</v>
      </c>
      <c r="J571">
        <v>0</v>
      </c>
      <c r="K571" s="1">
        <v>102083.78</v>
      </c>
      <c r="L571">
        <v>0</v>
      </c>
      <c r="M571">
        <v>4</v>
      </c>
      <c r="N571">
        <v>452</v>
      </c>
      <c r="O571">
        <v>10</v>
      </c>
      <c r="P571">
        <v>164</v>
      </c>
      <c r="Q571">
        <v>1</v>
      </c>
      <c r="R571">
        <v>1808</v>
      </c>
      <c r="S571" t="s">
        <v>55</v>
      </c>
      <c r="T571" t="s">
        <v>60</v>
      </c>
      <c r="U571" t="s">
        <v>50</v>
      </c>
      <c r="V571">
        <v>6</v>
      </c>
    </row>
    <row r="572" spans="1:22" x14ac:dyDescent="0.2">
      <c r="A572">
        <v>15631201</v>
      </c>
      <c r="B572">
        <v>472</v>
      </c>
      <c r="C572" t="s">
        <v>14</v>
      </c>
      <c r="D572" t="s">
        <v>13</v>
      </c>
      <c r="E572">
        <v>28</v>
      </c>
      <c r="F572">
        <v>4</v>
      </c>
      <c r="G572" s="2">
        <v>0</v>
      </c>
      <c r="H572">
        <v>2</v>
      </c>
      <c r="I572">
        <v>1</v>
      </c>
      <c r="J572">
        <v>0</v>
      </c>
      <c r="K572" s="1">
        <v>1801.77</v>
      </c>
      <c r="L572">
        <v>0</v>
      </c>
      <c r="M572">
        <v>4</v>
      </c>
      <c r="N572">
        <v>577</v>
      </c>
      <c r="O572">
        <v>9</v>
      </c>
      <c r="P572">
        <v>15</v>
      </c>
      <c r="Q572">
        <v>1</v>
      </c>
      <c r="R572">
        <v>2308</v>
      </c>
      <c r="S572" t="s">
        <v>56</v>
      </c>
      <c r="T572" t="s">
        <v>59</v>
      </c>
      <c r="U572" t="s">
        <v>52</v>
      </c>
      <c r="V572">
        <v>6</v>
      </c>
    </row>
    <row r="573" spans="1:22" x14ac:dyDescent="0.2">
      <c r="A573">
        <v>15746594</v>
      </c>
      <c r="B573">
        <v>732</v>
      </c>
      <c r="C573" t="s">
        <v>14</v>
      </c>
      <c r="D573" t="s">
        <v>15</v>
      </c>
      <c r="E573">
        <v>33</v>
      </c>
      <c r="F573">
        <v>8</v>
      </c>
      <c r="G573" s="2">
        <v>0</v>
      </c>
      <c r="H573">
        <v>1</v>
      </c>
      <c r="I573">
        <v>1</v>
      </c>
      <c r="J573">
        <v>0</v>
      </c>
      <c r="K573" s="1">
        <v>119882.7</v>
      </c>
      <c r="L573">
        <v>0</v>
      </c>
      <c r="M573">
        <v>27</v>
      </c>
      <c r="N573">
        <v>1374</v>
      </c>
      <c r="O573">
        <v>9</v>
      </c>
      <c r="P573">
        <v>148</v>
      </c>
      <c r="Q573">
        <v>0.33333333333333331</v>
      </c>
      <c r="R573">
        <v>37098</v>
      </c>
      <c r="S573" t="s">
        <v>55</v>
      </c>
      <c r="T573" t="s">
        <v>60</v>
      </c>
      <c r="U573" t="s">
        <v>50</v>
      </c>
      <c r="V573">
        <v>8</v>
      </c>
    </row>
    <row r="574" spans="1:22" x14ac:dyDescent="0.2">
      <c r="A574">
        <v>15718893</v>
      </c>
      <c r="B574">
        <v>404</v>
      </c>
      <c r="C574" t="s">
        <v>16</v>
      </c>
      <c r="D574" t="s">
        <v>13</v>
      </c>
      <c r="E574">
        <v>54</v>
      </c>
      <c r="F574">
        <v>4</v>
      </c>
      <c r="G574" s="2">
        <v>125456.07</v>
      </c>
      <c r="H574">
        <v>1</v>
      </c>
      <c r="I574">
        <v>1</v>
      </c>
      <c r="J574">
        <v>0</v>
      </c>
      <c r="K574" s="1">
        <v>83715.66</v>
      </c>
      <c r="L574">
        <v>1</v>
      </c>
      <c r="M574">
        <v>18</v>
      </c>
      <c r="N574">
        <v>1543</v>
      </c>
      <c r="O574">
        <v>8</v>
      </c>
      <c r="P574">
        <v>29</v>
      </c>
      <c r="Q574">
        <v>0.44444444444444442</v>
      </c>
      <c r="R574">
        <v>27774</v>
      </c>
      <c r="S574" t="s">
        <v>54</v>
      </c>
      <c r="T574" t="s">
        <v>59</v>
      </c>
      <c r="U574" t="s">
        <v>52</v>
      </c>
      <c r="V574">
        <v>6</v>
      </c>
    </row>
    <row r="575" spans="1:22" x14ac:dyDescent="0.2">
      <c r="A575">
        <v>15671609</v>
      </c>
      <c r="B575">
        <v>701</v>
      </c>
      <c r="C575" t="s">
        <v>12</v>
      </c>
      <c r="D575" t="s">
        <v>15</v>
      </c>
      <c r="E575">
        <v>44</v>
      </c>
      <c r="F575">
        <v>7</v>
      </c>
      <c r="G575" s="2">
        <v>0</v>
      </c>
      <c r="H575">
        <v>2</v>
      </c>
      <c r="I575">
        <v>1</v>
      </c>
      <c r="J575">
        <v>0</v>
      </c>
      <c r="K575" s="1">
        <v>23425.78</v>
      </c>
      <c r="L575">
        <v>0</v>
      </c>
      <c r="M575">
        <v>12</v>
      </c>
      <c r="N575">
        <v>4352</v>
      </c>
      <c r="O575">
        <v>8</v>
      </c>
      <c r="P575">
        <v>40</v>
      </c>
      <c r="Q575">
        <v>0.66666666666666663</v>
      </c>
      <c r="R575">
        <v>52224</v>
      </c>
      <c r="S575" t="s">
        <v>54</v>
      </c>
      <c r="T575" t="s">
        <v>60</v>
      </c>
      <c r="U575" t="s">
        <v>51</v>
      </c>
      <c r="V575">
        <v>6</v>
      </c>
    </row>
    <row r="576" spans="1:22" x14ac:dyDescent="0.2">
      <c r="A576">
        <v>15774857</v>
      </c>
      <c r="B576">
        <v>460</v>
      </c>
      <c r="C576" t="s">
        <v>12</v>
      </c>
      <c r="D576" t="s">
        <v>13</v>
      </c>
      <c r="E576">
        <v>27</v>
      </c>
      <c r="F576">
        <v>7</v>
      </c>
      <c r="G576" s="2">
        <v>0</v>
      </c>
      <c r="H576">
        <v>2</v>
      </c>
      <c r="I576">
        <v>1</v>
      </c>
      <c r="J576">
        <v>0</v>
      </c>
      <c r="K576" s="1">
        <v>156150.07999999999</v>
      </c>
      <c r="L576">
        <v>1</v>
      </c>
      <c r="M576">
        <v>26</v>
      </c>
      <c r="N576">
        <v>4152</v>
      </c>
      <c r="O576">
        <v>2</v>
      </c>
      <c r="P576">
        <v>180</v>
      </c>
      <c r="Q576">
        <v>7.6923076923076927E-2</v>
      </c>
      <c r="R576">
        <v>107952</v>
      </c>
      <c r="S576" t="s">
        <v>55</v>
      </c>
      <c r="T576" t="s">
        <v>60</v>
      </c>
      <c r="U576" t="s">
        <v>50</v>
      </c>
      <c r="V576">
        <v>6</v>
      </c>
    </row>
    <row r="577" spans="1:22" x14ac:dyDescent="0.2">
      <c r="A577">
        <v>15791836</v>
      </c>
      <c r="B577">
        <v>690</v>
      </c>
      <c r="C577" t="s">
        <v>12</v>
      </c>
      <c r="D577" t="s">
        <v>15</v>
      </c>
      <c r="E577">
        <v>29</v>
      </c>
      <c r="F577">
        <v>5</v>
      </c>
      <c r="G577" s="2">
        <v>0</v>
      </c>
      <c r="H577">
        <v>2</v>
      </c>
      <c r="I577">
        <v>1</v>
      </c>
      <c r="J577">
        <v>0</v>
      </c>
      <c r="K577" s="1">
        <v>108577.97</v>
      </c>
      <c r="L577">
        <v>0</v>
      </c>
      <c r="M577">
        <v>29</v>
      </c>
      <c r="N577">
        <v>1526</v>
      </c>
      <c r="O577">
        <v>3</v>
      </c>
      <c r="P577">
        <v>180</v>
      </c>
      <c r="Q577">
        <v>0.10344827586206896</v>
      </c>
      <c r="R577">
        <v>44254</v>
      </c>
      <c r="S577" t="s">
        <v>55</v>
      </c>
      <c r="T577" t="s">
        <v>59</v>
      </c>
      <c r="U577" t="s">
        <v>50</v>
      </c>
      <c r="V577">
        <v>6</v>
      </c>
    </row>
    <row r="578" spans="1:22" x14ac:dyDescent="0.2">
      <c r="A578">
        <v>15583576</v>
      </c>
      <c r="B578">
        <v>671</v>
      </c>
      <c r="C578" t="s">
        <v>12</v>
      </c>
      <c r="D578" t="s">
        <v>15</v>
      </c>
      <c r="E578">
        <v>30</v>
      </c>
      <c r="F578">
        <v>2</v>
      </c>
      <c r="G578" s="2">
        <v>0</v>
      </c>
      <c r="H578">
        <v>1</v>
      </c>
      <c r="I578">
        <v>0</v>
      </c>
      <c r="J578">
        <v>1</v>
      </c>
      <c r="K578" s="1">
        <v>102057.86</v>
      </c>
      <c r="L578">
        <v>0</v>
      </c>
      <c r="M578">
        <v>29</v>
      </c>
      <c r="N578">
        <v>2348</v>
      </c>
      <c r="O578">
        <v>5</v>
      </c>
      <c r="P578">
        <v>176</v>
      </c>
      <c r="Q578">
        <v>0.17241379310344829</v>
      </c>
      <c r="R578">
        <v>68092</v>
      </c>
      <c r="S578" t="s">
        <v>55</v>
      </c>
      <c r="T578" t="s">
        <v>58</v>
      </c>
      <c r="U578" t="s">
        <v>50</v>
      </c>
      <c r="V578">
        <v>6</v>
      </c>
    </row>
    <row r="579" spans="1:22" x14ac:dyDescent="0.2">
      <c r="A579">
        <v>15792660</v>
      </c>
      <c r="B579">
        <v>614</v>
      </c>
      <c r="C579" t="s">
        <v>12</v>
      </c>
      <c r="D579" t="s">
        <v>15</v>
      </c>
      <c r="E579">
        <v>38</v>
      </c>
      <c r="F579">
        <v>2</v>
      </c>
      <c r="G579" s="2">
        <v>116248.88</v>
      </c>
      <c r="H579">
        <v>1</v>
      </c>
      <c r="I579">
        <v>1</v>
      </c>
      <c r="J579">
        <v>0</v>
      </c>
      <c r="K579" s="1">
        <v>105140.92</v>
      </c>
      <c r="L579">
        <v>0</v>
      </c>
      <c r="M579">
        <v>20</v>
      </c>
      <c r="N579">
        <v>2506</v>
      </c>
      <c r="O579">
        <v>9</v>
      </c>
      <c r="P579">
        <v>158</v>
      </c>
      <c r="Q579">
        <v>0.45</v>
      </c>
      <c r="R579">
        <v>50120</v>
      </c>
      <c r="S579" t="s">
        <v>55</v>
      </c>
      <c r="T579" t="s">
        <v>58</v>
      </c>
      <c r="U579" t="s">
        <v>50</v>
      </c>
      <c r="V579">
        <v>6</v>
      </c>
    </row>
    <row r="580" spans="1:22" x14ac:dyDescent="0.2">
      <c r="A580">
        <v>15610355</v>
      </c>
      <c r="B580">
        <v>713</v>
      </c>
      <c r="C580" t="s">
        <v>12</v>
      </c>
      <c r="D580" t="s">
        <v>15</v>
      </c>
      <c r="E580">
        <v>44</v>
      </c>
      <c r="F580">
        <v>1</v>
      </c>
      <c r="G580" s="2">
        <v>63438.91</v>
      </c>
      <c r="H580">
        <v>1</v>
      </c>
      <c r="I580">
        <v>1</v>
      </c>
      <c r="J580">
        <v>0</v>
      </c>
      <c r="K580" s="1">
        <v>64375.4</v>
      </c>
      <c r="L580">
        <v>0</v>
      </c>
      <c r="M580">
        <v>27</v>
      </c>
      <c r="N580">
        <v>4905</v>
      </c>
      <c r="O580">
        <v>2</v>
      </c>
      <c r="P580">
        <v>40</v>
      </c>
      <c r="Q580">
        <v>7.407407407407407E-2</v>
      </c>
      <c r="R580">
        <v>132435</v>
      </c>
      <c r="S580" t="s">
        <v>55</v>
      </c>
      <c r="T580" t="s">
        <v>58</v>
      </c>
      <c r="U580" t="s">
        <v>51</v>
      </c>
      <c r="V580">
        <v>6</v>
      </c>
    </row>
    <row r="581" spans="1:22" x14ac:dyDescent="0.2">
      <c r="A581">
        <v>15704284</v>
      </c>
      <c r="B581">
        <v>736</v>
      </c>
      <c r="C581" t="s">
        <v>16</v>
      </c>
      <c r="D581" t="s">
        <v>15</v>
      </c>
      <c r="E581">
        <v>57</v>
      </c>
      <c r="F581">
        <v>9</v>
      </c>
      <c r="G581" s="2">
        <v>95295.39</v>
      </c>
      <c r="H581">
        <v>1</v>
      </c>
      <c r="I581">
        <v>1</v>
      </c>
      <c r="J581">
        <v>0</v>
      </c>
      <c r="K581" s="1">
        <v>28434.44</v>
      </c>
      <c r="L581">
        <v>1</v>
      </c>
      <c r="M581">
        <v>20</v>
      </c>
      <c r="N581">
        <v>2753</v>
      </c>
      <c r="O581">
        <v>6</v>
      </c>
      <c r="P581">
        <v>114</v>
      </c>
      <c r="Q581">
        <v>0.3</v>
      </c>
      <c r="R581">
        <v>55060</v>
      </c>
      <c r="S581" t="s">
        <v>56</v>
      </c>
      <c r="T581" t="s">
        <v>61</v>
      </c>
      <c r="U581" t="s">
        <v>50</v>
      </c>
      <c r="V581">
        <v>6</v>
      </c>
    </row>
    <row r="582" spans="1:22" x14ac:dyDescent="0.2">
      <c r="A582">
        <v>15765518</v>
      </c>
      <c r="B582">
        <v>643</v>
      </c>
      <c r="C582" t="s">
        <v>12</v>
      </c>
      <c r="D582" t="s">
        <v>13</v>
      </c>
      <c r="E582">
        <v>51</v>
      </c>
      <c r="F582">
        <v>2</v>
      </c>
      <c r="G582" s="2">
        <v>105229.53</v>
      </c>
      <c r="H582">
        <v>1</v>
      </c>
      <c r="I582">
        <v>1</v>
      </c>
      <c r="J582">
        <v>0</v>
      </c>
      <c r="K582" s="1">
        <v>34967.75</v>
      </c>
      <c r="L582">
        <v>1</v>
      </c>
      <c r="M582">
        <v>16</v>
      </c>
      <c r="N582">
        <v>734</v>
      </c>
      <c r="O582">
        <v>7</v>
      </c>
      <c r="P582">
        <v>22</v>
      </c>
      <c r="Q582">
        <v>0.4375</v>
      </c>
      <c r="R582">
        <v>11744</v>
      </c>
      <c r="S582" t="s">
        <v>55</v>
      </c>
      <c r="T582" t="s">
        <v>58</v>
      </c>
      <c r="U582" t="s">
        <v>52</v>
      </c>
      <c r="V582">
        <v>7</v>
      </c>
    </row>
    <row r="583" spans="1:22" x14ac:dyDescent="0.2">
      <c r="A583">
        <v>15613712</v>
      </c>
      <c r="B583">
        <v>634</v>
      </c>
      <c r="C583" t="s">
        <v>14</v>
      </c>
      <c r="D583" t="s">
        <v>15</v>
      </c>
      <c r="E583">
        <v>34</v>
      </c>
      <c r="F583">
        <v>1</v>
      </c>
      <c r="G583" s="2">
        <v>0</v>
      </c>
      <c r="H583">
        <v>2</v>
      </c>
      <c r="I583">
        <v>1</v>
      </c>
      <c r="J583">
        <v>0</v>
      </c>
      <c r="K583" s="1">
        <v>61995.57</v>
      </c>
      <c r="L583">
        <v>0</v>
      </c>
      <c r="M583">
        <v>29</v>
      </c>
      <c r="N583">
        <v>2383</v>
      </c>
      <c r="O583">
        <v>6</v>
      </c>
      <c r="P583">
        <v>90</v>
      </c>
      <c r="Q583">
        <v>0.20689655172413793</v>
      </c>
      <c r="R583">
        <v>69107</v>
      </c>
      <c r="S583" t="s">
        <v>55</v>
      </c>
      <c r="T583" t="s">
        <v>58</v>
      </c>
      <c r="U583" t="s">
        <v>50</v>
      </c>
      <c r="V583">
        <v>7</v>
      </c>
    </row>
    <row r="584" spans="1:22" x14ac:dyDescent="0.2">
      <c r="A584">
        <v>15648794</v>
      </c>
      <c r="B584">
        <v>836</v>
      </c>
      <c r="C584" t="s">
        <v>14</v>
      </c>
      <c r="D584" t="s">
        <v>15</v>
      </c>
      <c r="E584">
        <v>57</v>
      </c>
      <c r="F584">
        <v>4</v>
      </c>
      <c r="G584" s="2">
        <v>101247.06</v>
      </c>
      <c r="H584">
        <v>1</v>
      </c>
      <c r="I584">
        <v>1</v>
      </c>
      <c r="J584">
        <v>0</v>
      </c>
      <c r="K584" s="1">
        <v>37141.620000000003</v>
      </c>
      <c r="L584">
        <v>1</v>
      </c>
      <c r="M584">
        <v>18</v>
      </c>
      <c r="N584">
        <v>3847</v>
      </c>
      <c r="O584">
        <v>4</v>
      </c>
      <c r="P584">
        <v>44</v>
      </c>
      <c r="Q584">
        <v>0.22222222222222221</v>
      </c>
      <c r="R584">
        <v>69246</v>
      </c>
      <c r="S584" t="s">
        <v>56</v>
      </c>
      <c r="T584" t="s">
        <v>59</v>
      </c>
      <c r="U584" t="s">
        <v>51</v>
      </c>
      <c r="V584">
        <v>6</v>
      </c>
    </row>
    <row r="585" spans="1:22" x14ac:dyDescent="0.2">
      <c r="A585">
        <v>15588614</v>
      </c>
      <c r="B585">
        <v>753</v>
      </c>
      <c r="C585" t="s">
        <v>12</v>
      </c>
      <c r="D585" t="s">
        <v>15</v>
      </c>
      <c r="E585">
        <v>57</v>
      </c>
      <c r="F585">
        <v>7</v>
      </c>
      <c r="G585" s="2">
        <v>0</v>
      </c>
      <c r="H585">
        <v>1</v>
      </c>
      <c r="I585">
        <v>1</v>
      </c>
      <c r="J585">
        <v>0</v>
      </c>
      <c r="K585" s="1">
        <v>159475.07999999999</v>
      </c>
      <c r="L585">
        <v>1</v>
      </c>
      <c r="M585">
        <v>15</v>
      </c>
      <c r="N585">
        <v>4413</v>
      </c>
      <c r="O585">
        <v>2</v>
      </c>
      <c r="P585">
        <v>148</v>
      </c>
      <c r="Q585">
        <v>0.13333333333333333</v>
      </c>
      <c r="R585">
        <v>66195</v>
      </c>
      <c r="S585" t="s">
        <v>56</v>
      </c>
      <c r="T585" t="s">
        <v>60</v>
      </c>
      <c r="U585" t="s">
        <v>50</v>
      </c>
      <c r="V585">
        <v>9</v>
      </c>
    </row>
    <row r="586" spans="1:22" x14ac:dyDescent="0.2">
      <c r="A586">
        <v>15762138</v>
      </c>
      <c r="B586">
        <v>608</v>
      </c>
      <c r="C586" t="s">
        <v>12</v>
      </c>
      <c r="D586" t="s">
        <v>15</v>
      </c>
      <c r="E586">
        <v>42</v>
      </c>
      <c r="F586">
        <v>5</v>
      </c>
      <c r="G586" s="2">
        <v>0</v>
      </c>
      <c r="H586">
        <v>2</v>
      </c>
      <c r="I586">
        <v>1</v>
      </c>
      <c r="J586">
        <v>0</v>
      </c>
      <c r="K586" s="1">
        <v>178504.29</v>
      </c>
      <c r="L586">
        <v>0</v>
      </c>
      <c r="M586">
        <v>17</v>
      </c>
      <c r="N586">
        <v>2774</v>
      </c>
      <c r="O586">
        <v>7</v>
      </c>
      <c r="P586">
        <v>15</v>
      </c>
      <c r="Q586">
        <v>0.41176470588235292</v>
      </c>
      <c r="R586">
        <v>47158</v>
      </c>
      <c r="S586" t="s">
        <v>56</v>
      </c>
      <c r="T586" t="s">
        <v>59</v>
      </c>
      <c r="U586" t="s">
        <v>52</v>
      </c>
      <c r="V586">
        <v>6</v>
      </c>
    </row>
    <row r="587" spans="1:22" x14ac:dyDescent="0.2">
      <c r="A587">
        <v>15793842</v>
      </c>
      <c r="B587">
        <v>700</v>
      </c>
      <c r="C587" t="s">
        <v>12</v>
      </c>
      <c r="D587" t="s">
        <v>13</v>
      </c>
      <c r="E587">
        <v>34</v>
      </c>
      <c r="F587">
        <v>2</v>
      </c>
      <c r="G587" s="2">
        <v>76322.69</v>
      </c>
      <c r="H587">
        <v>1</v>
      </c>
      <c r="I587">
        <v>1</v>
      </c>
      <c r="J587">
        <v>0</v>
      </c>
      <c r="K587" s="1">
        <v>128136.29</v>
      </c>
      <c r="L587">
        <v>0</v>
      </c>
      <c r="M587">
        <v>28</v>
      </c>
      <c r="N587">
        <v>3126</v>
      </c>
      <c r="O587">
        <v>6</v>
      </c>
      <c r="P587">
        <v>117</v>
      </c>
      <c r="Q587">
        <v>0.21428571428571427</v>
      </c>
      <c r="R587">
        <v>87528</v>
      </c>
      <c r="S587" t="s">
        <v>55</v>
      </c>
      <c r="T587" t="s">
        <v>58</v>
      </c>
      <c r="U587" t="s">
        <v>50</v>
      </c>
      <c r="V587">
        <v>6</v>
      </c>
    </row>
    <row r="588" spans="1:22" x14ac:dyDescent="0.2">
      <c r="A588">
        <v>15805260</v>
      </c>
      <c r="B588">
        <v>705</v>
      </c>
      <c r="C588" t="s">
        <v>16</v>
      </c>
      <c r="D588" t="s">
        <v>13</v>
      </c>
      <c r="E588">
        <v>56</v>
      </c>
      <c r="F588">
        <v>2</v>
      </c>
      <c r="G588" s="2">
        <v>143249.67000000001</v>
      </c>
      <c r="H588">
        <v>1</v>
      </c>
      <c r="I588">
        <v>1</v>
      </c>
      <c r="J588">
        <v>0</v>
      </c>
      <c r="K588" s="1">
        <v>88428.41</v>
      </c>
      <c r="L588">
        <v>1</v>
      </c>
      <c r="M588">
        <v>4</v>
      </c>
      <c r="N588">
        <v>2618</v>
      </c>
      <c r="O588">
        <v>2</v>
      </c>
      <c r="P588">
        <v>68</v>
      </c>
      <c r="Q588">
        <v>0.5</v>
      </c>
      <c r="R588">
        <v>10472</v>
      </c>
      <c r="S588" t="s">
        <v>56</v>
      </c>
      <c r="T588" t="s">
        <v>58</v>
      </c>
      <c r="U588" t="s">
        <v>50</v>
      </c>
      <c r="V588">
        <v>7</v>
      </c>
    </row>
    <row r="589" spans="1:22" x14ac:dyDescent="0.2">
      <c r="A589">
        <v>15609562</v>
      </c>
      <c r="B589">
        <v>774</v>
      </c>
      <c r="C589" t="s">
        <v>14</v>
      </c>
      <c r="D589" t="s">
        <v>13</v>
      </c>
      <c r="E589">
        <v>43</v>
      </c>
      <c r="F589">
        <v>1</v>
      </c>
      <c r="G589" s="2">
        <v>116360.07</v>
      </c>
      <c r="H589">
        <v>1</v>
      </c>
      <c r="I589">
        <v>1</v>
      </c>
      <c r="J589">
        <v>0</v>
      </c>
      <c r="K589" s="1">
        <v>17004.14</v>
      </c>
      <c r="L589">
        <v>0</v>
      </c>
      <c r="M589">
        <v>21</v>
      </c>
      <c r="N589">
        <v>598</v>
      </c>
      <c r="O589">
        <v>7</v>
      </c>
      <c r="P589">
        <v>64</v>
      </c>
      <c r="Q589">
        <v>0.33333333333333331</v>
      </c>
      <c r="R589">
        <v>12558</v>
      </c>
      <c r="S589" t="s">
        <v>56</v>
      </c>
      <c r="T589" t="s">
        <v>58</v>
      </c>
      <c r="U589" t="s">
        <v>50</v>
      </c>
      <c r="V589">
        <v>6</v>
      </c>
    </row>
    <row r="590" spans="1:22" x14ac:dyDescent="0.2">
      <c r="A590">
        <v>15689147</v>
      </c>
      <c r="B590">
        <v>652</v>
      </c>
      <c r="C590" t="s">
        <v>12</v>
      </c>
      <c r="D590" t="s">
        <v>13</v>
      </c>
      <c r="E590">
        <v>40</v>
      </c>
      <c r="F590">
        <v>1</v>
      </c>
      <c r="G590" s="2">
        <v>0</v>
      </c>
      <c r="H590">
        <v>2</v>
      </c>
      <c r="I590">
        <v>1</v>
      </c>
      <c r="J590">
        <v>0</v>
      </c>
      <c r="K590" s="1">
        <v>126554.96</v>
      </c>
      <c r="L590">
        <v>0</v>
      </c>
      <c r="M590">
        <v>14</v>
      </c>
      <c r="N590">
        <v>1519</v>
      </c>
      <c r="O590">
        <v>8</v>
      </c>
      <c r="P590">
        <v>79</v>
      </c>
      <c r="Q590">
        <v>0.5714285714285714</v>
      </c>
      <c r="R590">
        <v>21266</v>
      </c>
      <c r="S590" t="s">
        <v>55</v>
      </c>
      <c r="T590" t="s">
        <v>58</v>
      </c>
      <c r="U590" t="s">
        <v>50</v>
      </c>
      <c r="V590">
        <v>7</v>
      </c>
    </row>
    <row r="591" spans="1:22" x14ac:dyDescent="0.2">
      <c r="A591">
        <v>15609998</v>
      </c>
      <c r="B591">
        <v>700</v>
      </c>
      <c r="C591" t="s">
        <v>16</v>
      </c>
      <c r="D591" t="s">
        <v>13</v>
      </c>
      <c r="E591">
        <v>59</v>
      </c>
      <c r="F591">
        <v>5</v>
      </c>
      <c r="G591" s="2">
        <v>137648.41</v>
      </c>
      <c r="H591">
        <v>1</v>
      </c>
      <c r="I591">
        <v>1</v>
      </c>
      <c r="J591">
        <v>0</v>
      </c>
      <c r="K591" s="1">
        <v>142977.04999999999</v>
      </c>
      <c r="L591">
        <v>1</v>
      </c>
      <c r="M591">
        <v>20</v>
      </c>
      <c r="N591">
        <v>1662</v>
      </c>
      <c r="O591">
        <v>2</v>
      </c>
      <c r="P591">
        <v>87</v>
      </c>
      <c r="Q591">
        <v>0.1</v>
      </c>
      <c r="R591">
        <v>33240</v>
      </c>
      <c r="S591" t="s">
        <v>55</v>
      </c>
      <c r="T591" t="s">
        <v>59</v>
      </c>
      <c r="U591" t="s">
        <v>50</v>
      </c>
      <c r="V591">
        <v>6</v>
      </c>
    </row>
    <row r="592" spans="1:22" x14ac:dyDescent="0.2">
      <c r="A592">
        <v>15583548</v>
      </c>
      <c r="B592">
        <v>525</v>
      </c>
      <c r="C592" t="s">
        <v>14</v>
      </c>
      <c r="D592" t="s">
        <v>13</v>
      </c>
      <c r="E592">
        <v>47</v>
      </c>
      <c r="F592">
        <v>6</v>
      </c>
      <c r="G592" s="2">
        <v>118560</v>
      </c>
      <c r="H592">
        <v>1</v>
      </c>
      <c r="I592">
        <v>1</v>
      </c>
      <c r="J592">
        <v>0</v>
      </c>
      <c r="K592" s="1">
        <v>82522.61</v>
      </c>
      <c r="L592">
        <v>1</v>
      </c>
      <c r="M592">
        <v>14</v>
      </c>
      <c r="N592">
        <v>4198</v>
      </c>
      <c r="O592">
        <v>3</v>
      </c>
      <c r="P592">
        <v>171</v>
      </c>
      <c r="Q592">
        <v>0.21428571428571427</v>
      </c>
      <c r="R592">
        <v>58772</v>
      </c>
      <c r="S592" t="s">
        <v>55</v>
      </c>
      <c r="T592" t="s">
        <v>60</v>
      </c>
      <c r="U592" t="s">
        <v>50</v>
      </c>
      <c r="V592">
        <v>6</v>
      </c>
    </row>
    <row r="593" spans="1:22" x14ac:dyDescent="0.2">
      <c r="A593">
        <v>15735246</v>
      </c>
      <c r="B593">
        <v>798</v>
      </c>
      <c r="C593" t="s">
        <v>14</v>
      </c>
      <c r="D593" t="s">
        <v>13</v>
      </c>
      <c r="E593">
        <v>58</v>
      </c>
      <c r="F593">
        <v>9</v>
      </c>
      <c r="G593" s="2">
        <v>0</v>
      </c>
      <c r="H593">
        <v>2</v>
      </c>
      <c r="I593">
        <v>0</v>
      </c>
      <c r="J593">
        <v>0</v>
      </c>
      <c r="K593" s="1">
        <v>119071.56</v>
      </c>
      <c r="L593">
        <v>1</v>
      </c>
      <c r="M593">
        <v>11</v>
      </c>
      <c r="N593">
        <v>1691</v>
      </c>
      <c r="O593">
        <v>0</v>
      </c>
      <c r="P593">
        <v>109</v>
      </c>
      <c r="Q593">
        <v>0</v>
      </c>
      <c r="R593">
        <v>18601</v>
      </c>
      <c r="S593" t="s">
        <v>56</v>
      </c>
      <c r="T593" t="s">
        <v>61</v>
      </c>
      <c r="U593" t="s">
        <v>50</v>
      </c>
      <c r="V593">
        <v>7</v>
      </c>
    </row>
    <row r="594" spans="1:22" x14ac:dyDescent="0.2">
      <c r="A594">
        <v>15573876</v>
      </c>
      <c r="B594">
        <v>473</v>
      </c>
      <c r="C594" t="s">
        <v>14</v>
      </c>
      <c r="D594" t="s">
        <v>15</v>
      </c>
      <c r="E594">
        <v>48</v>
      </c>
      <c r="F594">
        <v>8</v>
      </c>
      <c r="G594" s="2">
        <v>0</v>
      </c>
      <c r="H594">
        <v>2</v>
      </c>
      <c r="I594">
        <v>1</v>
      </c>
      <c r="J594">
        <v>0</v>
      </c>
      <c r="K594" s="1">
        <v>71139.8</v>
      </c>
      <c r="L594">
        <v>0</v>
      </c>
      <c r="M594">
        <v>14</v>
      </c>
      <c r="N594">
        <v>4349</v>
      </c>
      <c r="O594">
        <v>4</v>
      </c>
      <c r="P594">
        <v>154</v>
      </c>
      <c r="Q594">
        <v>0.2857142857142857</v>
      </c>
      <c r="R594">
        <v>60886</v>
      </c>
      <c r="S594" t="s">
        <v>55</v>
      </c>
      <c r="T594" t="s">
        <v>60</v>
      </c>
      <c r="U594" t="s">
        <v>50</v>
      </c>
      <c r="V594">
        <v>7</v>
      </c>
    </row>
    <row r="595" spans="1:22" x14ac:dyDescent="0.2">
      <c r="A595">
        <v>15762803</v>
      </c>
      <c r="B595">
        <v>509</v>
      </c>
      <c r="C595" t="s">
        <v>12</v>
      </c>
      <c r="D595" t="s">
        <v>15</v>
      </c>
      <c r="E595">
        <v>31</v>
      </c>
      <c r="F595">
        <v>3</v>
      </c>
      <c r="G595" s="2">
        <v>0</v>
      </c>
      <c r="H595">
        <v>2</v>
      </c>
      <c r="I595">
        <v>1</v>
      </c>
      <c r="J595">
        <v>0</v>
      </c>
      <c r="K595" s="1">
        <v>15360.91</v>
      </c>
      <c r="L595">
        <v>0</v>
      </c>
      <c r="M595">
        <v>19</v>
      </c>
      <c r="N595">
        <v>3499</v>
      </c>
      <c r="O595">
        <v>6</v>
      </c>
      <c r="P595">
        <v>158</v>
      </c>
      <c r="Q595">
        <v>0.31578947368421051</v>
      </c>
      <c r="R595">
        <v>66481</v>
      </c>
      <c r="S595" t="s">
        <v>55</v>
      </c>
      <c r="T595" t="s">
        <v>59</v>
      </c>
      <c r="U595" t="s">
        <v>50</v>
      </c>
      <c r="V595">
        <v>6</v>
      </c>
    </row>
    <row r="596" spans="1:22" x14ac:dyDescent="0.2">
      <c r="A596">
        <v>15812982</v>
      </c>
      <c r="B596">
        <v>509</v>
      </c>
      <c r="C596" t="s">
        <v>14</v>
      </c>
      <c r="D596" t="s">
        <v>15</v>
      </c>
      <c r="E596">
        <v>38</v>
      </c>
      <c r="F596">
        <v>2</v>
      </c>
      <c r="G596" s="2">
        <v>0</v>
      </c>
      <c r="H596">
        <v>1</v>
      </c>
      <c r="I596">
        <v>0</v>
      </c>
      <c r="J596">
        <v>0</v>
      </c>
      <c r="K596" s="1">
        <v>168460.12</v>
      </c>
      <c r="L596">
        <v>0</v>
      </c>
      <c r="M596">
        <v>29</v>
      </c>
      <c r="N596">
        <v>1355</v>
      </c>
      <c r="O596">
        <v>10</v>
      </c>
      <c r="P596">
        <v>15</v>
      </c>
      <c r="Q596">
        <v>0.34482758620689657</v>
      </c>
      <c r="R596">
        <v>39295</v>
      </c>
      <c r="S596" t="s">
        <v>56</v>
      </c>
      <c r="T596" t="s">
        <v>58</v>
      </c>
      <c r="U596" t="s">
        <v>52</v>
      </c>
      <c r="V596">
        <v>9</v>
      </c>
    </row>
    <row r="597" spans="1:22" x14ac:dyDescent="0.2">
      <c r="A597">
        <v>15597901</v>
      </c>
      <c r="B597">
        <v>609</v>
      </c>
      <c r="C597" t="s">
        <v>12</v>
      </c>
      <c r="D597" t="s">
        <v>15</v>
      </c>
      <c r="E597">
        <v>34</v>
      </c>
      <c r="F597">
        <v>1</v>
      </c>
      <c r="G597" s="2">
        <v>0</v>
      </c>
      <c r="H597">
        <v>1</v>
      </c>
      <c r="I597">
        <v>1</v>
      </c>
      <c r="J597">
        <v>1</v>
      </c>
      <c r="K597" s="1">
        <v>181177.9</v>
      </c>
      <c r="L597">
        <v>0</v>
      </c>
      <c r="M597">
        <v>11</v>
      </c>
      <c r="N597">
        <v>388</v>
      </c>
      <c r="O597">
        <v>7</v>
      </c>
      <c r="P597">
        <v>73</v>
      </c>
      <c r="Q597">
        <v>0.63636363636363635</v>
      </c>
      <c r="R597">
        <v>4268</v>
      </c>
      <c r="S597" t="s">
        <v>55</v>
      </c>
      <c r="T597" t="s">
        <v>58</v>
      </c>
      <c r="U597" t="s">
        <v>50</v>
      </c>
      <c r="V597">
        <v>6</v>
      </c>
    </row>
    <row r="598" spans="1:22" x14ac:dyDescent="0.2">
      <c r="A598">
        <v>15731507</v>
      </c>
      <c r="B598">
        <v>456</v>
      </c>
      <c r="C598" t="s">
        <v>12</v>
      </c>
      <c r="D598" t="s">
        <v>13</v>
      </c>
      <c r="E598">
        <v>33</v>
      </c>
      <c r="F598">
        <v>1</v>
      </c>
      <c r="G598" s="2">
        <v>188285.68</v>
      </c>
      <c r="H598">
        <v>1</v>
      </c>
      <c r="I598">
        <v>0</v>
      </c>
      <c r="J598">
        <v>0</v>
      </c>
      <c r="K598" s="1">
        <v>58363.94</v>
      </c>
      <c r="L598">
        <v>0</v>
      </c>
      <c r="M598">
        <v>24</v>
      </c>
      <c r="N598">
        <v>843</v>
      </c>
      <c r="O598">
        <v>4</v>
      </c>
      <c r="P598">
        <v>23</v>
      </c>
      <c r="Q598">
        <v>0.16666666666666666</v>
      </c>
      <c r="R598">
        <v>20232</v>
      </c>
      <c r="S598" t="s">
        <v>55</v>
      </c>
      <c r="T598" t="s">
        <v>58</v>
      </c>
      <c r="U598" t="s">
        <v>52</v>
      </c>
      <c r="V598">
        <v>6</v>
      </c>
    </row>
    <row r="599" spans="1:22" x14ac:dyDescent="0.2">
      <c r="A599">
        <v>15809826</v>
      </c>
      <c r="B599">
        <v>728</v>
      </c>
      <c r="C599" t="s">
        <v>12</v>
      </c>
      <c r="D599" t="s">
        <v>13</v>
      </c>
      <c r="E599">
        <v>46</v>
      </c>
      <c r="F599">
        <v>2</v>
      </c>
      <c r="G599" s="2">
        <v>109705.52</v>
      </c>
      <c r="H599">
        <v>1</v>
      </c>
      <c r="I599">
        <v>1</v>
      </c>
      <c r="J599">
        <v>0</v>
      </c>
      <c r="K599" s="1">
        <v>20276.87</v>
      </c>
      <c r="L599">
        <v>1</v>
      </c>
      <c r="M599">
        <v>1</v>
      </c>
      <c r="N599">
        <v>3044</v>
      </c>
      <c r="O599">
        <v>5</v>
      </c>
      <c r="P599">
        <v>37</v>
      </c>
      <c r="Q599">
        <v>1</v>
      </c>
      <c r="R599">
        <v>3044</v>
      </c>
      <c r="S599" t="s">
        <v>55</v>
      </c>
      <c r="T599" t="s">
        <v>58</v>
      </c>
      <c r="U599" t="s">
        <v>51</v>
      </c>
      <c r="V599">
        <v>7</v>
      </c>
    </row>
    <row r="600" spans="1:22" x14ac:dyDescent="0.2">
      <c r="A600">
        <v>15764237</v>
      </c>
      <c r="B600">
        <v>663</v>
      </c>
      <c r="C600" t="s">
        <v>14</v>
      </c>
      <c r="D600" t="s">
        <v>15</v>
      </c>
      <c r="E600">
        <v>33</v>
      </c>
      <c r="F600">
        <v>9</v>
      </c>
      <c r="G600" s="2">
        <v>0</v>
      </c>
      <c r="H600">
        <v>2</v>
      </c>
      <c r="I600">
        <v>0</v>
      </c>
      <c r="J600">
        <v>0</v>
      </c>
      <c r="K600" s="1">
        <v>91514.62</v>
      </c>
      <c r="L600">
        <v>0</v>
      </c>
      <c r="M600">
        <v>15</v>
      </c>
      <c r="N600">
        <v>4269</v>
      </c>
      <c r="O600">
        <v>5</v>
      </c>
      <c r="P600">
        <v>109</v>
      </c>
      <c r="Q600">
        <v>0.33333333333333331</v>
      </c>
      <c r="R600">
        <v>64035</v>
      </c>
      <c r="S600" t="s">
        <v>55</v>
      </c>
      <c r="T600" t="s">
        <v>61</v>
      </c>
      <c r="U600" t="s">
        <v>50</v>
      </c>
      <c r="V600">
        <v>6</v>
      </c>
    </row>
    <row r="601" spans="1:22" x14ac:dyDescent="0.2">
      <c r="A601">
        <v>15641850</v>
      </c>
      <c r="B601">
        <v>717</v>
      </c>
      <c r="C601" t="s">
        <v>12</v>
      </c>
      <c r="D601" t="s">
        <v>15</v>
      </c>
      <c r="E601">
        <v>40</v>
      </c>
      <c r="F601">
        <v>0</v>
      </c>
      <c r="G601" s="2">
        <v>98241.04</v>
      </c>
      <c r="H601">
        <v>1</v>
      </c>
      <c r="I601">
        <v>1</v>
      </c>
      <c r="J601">
        <v>0</v>
      </c>
      <c r="K601" s="1">
        <v>110887.14</v>
      </c>
      <c r="L601">
        <v>0</v>
      </c>
      <c r="M601">
        <v>8</v>
      </c>
      <c r="N601">
        <v>1085</v>
      </c>
      <c r="O601">
        <v>0</v>
      </c>
      <c r="P601">
        <v>173</v>
      </c>
      <c r="Q601">
        <v>0</v>
      </c>
      <c r="R601">
        <v>8680</v>
      </c>
      <c r="S601" t="s">
        <v>54</v>
      </c>
      <c r="T601" t="s">
        <v>58</v>
      </c>
      <c r="U601" t="s">
        <v>50</v>
      </c>
      <c r="V601">
        <v>6</v>
      </c>
    </row>
    <row r="602" spans="1:22" x14ac:dyDescent="0.2">
      <c r="A602">
        <v>15627484</v>
      </c>
      <c r="B602">
        <v>686</v>
      </c>
      <c r="C602" t="s">
        <v>12</v>
      </c>
      <c r="D602" t="s">
        <v>13</v>
      </c>
      <c r="E602">
        <v>47</v>
      </c>
      <c r="F602">
        <v>5</v>
      </c>
      <c r="G602" s="2">
        <v>113328.93</v>
      </c>
      <c r="H602">
        <v>1</v>
      </c>
      <c r="I602">
        <v>1</v>
      </c>
      <c r="J602">
        <v>0</v>
      </c>
      <c r="K602" s="1">
        <v>124170.9</v>
      </c>
      <c r="L602">
        <v>0</v>
      </c>
      <c r="M602">
        <v>25</v>
      </c>
      <c r="N602">
        <v>666</v>
      </c>
      <c r="O602">
        <v>6</v>
      </c>
      <c r="P602">
        <v>104</v>
      </c>
      <c r="Q602">
        <v>0.24</v>
      </c>
      <c r="R602">
        <v>16650</v>
      </c>
      <c r="S602" t="s">
        <v>55</v>
      </c>
      <c r="T602" t="s">
        <v>59</v>
      </c>
      <c r="U602" t="s">
        <v>50</v>
      </c>
      <c r="V602">
        <v>6</v>
      </c>
    </row>
    <row r="603" spans="1:22" x14ac:dyDescent="0.2">
      <c r="A603">
        <v>15610337</v>
      </c>
      <c r="B603">
        <v>666</v>
      </c>
      <c r="C603" t="s">
        <v>14</v>
      </c>
      <c r="D603" t="s">
        <v>15</v>
      </c>
      <c r="E603">
        <v>35</v>
      </c>
      <c r="F603">
        <v>2</v>
      </c>
      <c r="G603" s="2">
        <v>104832.49</v>
      </c>
      <c r="H603">
        <v>1</v>
      </c>
      <c r="I603">
        <v>1</v>
      </c>
      <c r="J603">
        <v>0</v>
      </c>
      <c r="K603" s="1">
        <v>175015.12</v>
      </c>
      <c r="L603">
        <v>0</v>
      </c>
      <c r="M603">
        <v>15</v>
      </c>
      <c r="N603">
        <v>1485</v>
      </c>
      <c r="O603">
        <v>2</v>
      </c>
      <c r="P603">
        <v>152</v>
      </c>
      <c r="Q603">
        <v>0.13333333333333333</v>
      </c>
      <c r="R603">
        <v>22275</v>
      </c>
      <c r="S603" t="s">
        <v>56</v>
      </c>
      <c r="T603" t="s">
        <v>58</v>
      </c>
      <c r="U603" t="s">
        <v>50</v>
      </c>
      <c r="V603">
        <v>6</v>
      </c>
    </row>
    <row r="604" spans="1:22" x14ac:dyDescent="0.2">
      <c r="A604">
        <v>15806049</v>
      </c>
      <c r="B604">
        <v>714</v>
      </c>
      <c r="C604" t="s">
        <v>16</v>
      </c>
      <c r="D604" t="s">
        <v>13</v>
      </c>
      <c r="E604">
        <v>49</v>
      </c>
      <c r="F604">
        <v>5</v>
      </c>
      <c r="G604" s="2">
        <v>140510.89000000001</v>
      </c>
      <c r="H604">
        <v>1</v>
      </c>
      <c r="I604">
        <v>1</v>
      </c>
      <c r="J604">
        <v>0</v>
      </c>
      <c r="K604" s="1">
        <v>141914.94</v>
      </c>
      <c r="L604">
        <v>0</v>
      </c>
      <c r="M604">
        <v>6</v>
      </c>
      <c r="N604">
        <v>2630</v>
      </c>
      <c r="O604">
        <v>10</v>
      </c>
      <c r="P604">
        <v>68</v>
      </c>
      <c r="Q604">
        <v>1</v>
      </c>
      <c r="R604">
        <v>15780</v>
      </c>
      <c r="S604" t="s">
        <v>55</v>
      </c>
      <c r="T604" t="s">
        <v>59</v>
      </c>
      <c r="U604" t="s">
        <v>50</v>
      </c>
      <c r="V604">
        <v>6</v>
      </c>
    </row>
    <row r="605" spans="1:22" x14ac:dyDescent="0.2">
      <c r="A605">
        <v>15691723</v>
      </c>
      <c r="B605">
        <v>631</v>
      </c>
      <c r="C605" t="s">
        <v>14</v>
      </c>
      <c r="D605" t="s">
        <v>15</v>
      </c>
      <c r="E605">
        <v>55</v>
      </c>
      <c r="F605">
        <v>9</v>
      </c>
      <c r="G605" s="2">
        <v>99685.06</v>
      </c>
      <c r="H605">
        <v>1</v>
      </c>
      <c r="I605">
        <v>1</v>
      </c>
      <c r="J605">
        <v>0</v>
      </c>
      <c r="K605" s="1">
        <v>114474.98</v>
      </c>
      <c r="L605">
        <v>0</v>
      </c>
      <c r="M605">
        <v>18</v>
      </c>
      <c r="N605">
        <v>1630</v>
      </c>
      <c r="O605">
        <v>8</v>
      </c>
      <c r="P605">
        <v>106</v>
      </c>
      <c r="Q605">
        <v>0.44444444444444442</v>
      </c>
      <c r="R605">
        <v>29340</v>
      </c>
      <c r="S605" t="s">
        <v>56</v>
      </c>
      <c r="T605" t="s">
        <v>61</v>
      </c>
      <c r="U605" t="s">
        <v>50</v>
      </c>
      <c r="V605">
        <v>6</v>
      </c>
    </row>
    <row r="606" spans="1:22" x14ac:dyDescent="0.2">
      <c r="A606">
        <v>15610594</v>
      </c>
      <c r="B606">
        <v>644</v>
      </c>
      <c r="C606" t="s">
        <v>12</v>
      </c>
      <c r="D606" t="s">
        <v>13</v>
      </c>
      <c r="E606">
        <v>37</v>
      </c>
      <c r="F606">
        <v>8</v>
      </c>
      <c r="G606" s="2">
        <v>0</v>
      </c>
      <c r="H606">
        <v>2</v>
      </c>
      <c r="I606">
        <v>1</v>
      </c>
      <c r="J606">
        <v>0</v>
      </c>
      <c r="K606" s="1">
        <v>20968.88</v>
      </c>
      <c r="L606">
        <v>0</v>
      </c>
      <c r="M606">
        <v>7</v>
      </c>
      <c r="N606">
        <v>1060</v>
      </c>
      <c r="O606">
        <v>10</v>
      </c>
      <c r="P606">
        <v>149</v>
      </c>
      <c r="Q606">
        <v>1</v>
      </c>
      <c r="R606">
        <v>7420</v>
      </c>
      <c r="S606" t="s">
        <v>55</v>
      </c>
      <c r="T606" t="s">
        <v>60</v>
      </c>
      <c r="U606" t="s">
        <v>50</v>
      </c>
      <c r="V606">
        <v>6</v>
      </c>
    </row>
    <row r="607" spans="1:22" x14ac:dyDescent="0.2">
      <c r="A607">
        <v>15795954</v>
      </c>
      <c r="B607">
        <v>746</v>
      </c>
      <c r="C607" t="s">
        <v>12</v>
      </c>
      <c r="D607" t="s">
        <v>15</v>
      </c>
      <c r="E607">
        <v>35</v>
      </c>
      <c r="F607">
        <v>2</v>
      </c>
      <c r="G607" s="2">
        <v>172274.01</v>
      </c>
      <c r="H607">
        <v>1</v>
      </c>
      <c r="I607">
        <v>1</v>
      </c>
      <c r="J607">
        <v>0</v>
      </c>
      <c r="K607" s="1">
        <v>22374.97</v>
      </c>
      <c r="L607">
        <v>0</v>
      </c>
      <c r="M607">
        <v>21</v>
      </c>
      <c r="N607">
        <v>2389</v>
      </c>
      <c r="O607">
        <v>7</v>
      </c>
      <c r="P607">
        <v>68</v>
      </c>
      <c r="Q607">
        <v>0.33333333333333331</v>
      </c>
      <c r="R607">
        <v>50169</v>
      </c>
      <c r="S607" t="s">
        <v>55</v>
      </c>
      <c r="T607" t="s">
        <v>58</v>
      </c>
      <c r="U607" t="s">
        <v>50</v>
      </c>
      <c r="V607">
        <v>6</v>
      </c>
    </row>
    <row r="608" spans="1:22" x14ac:dyDescent="0.2">
      <c r="A608">
        <v>15671969</v>
      </c>
      <c r="B608">
        <v>649</v>
      </c>
      <c r="C608" t="s">
        <v>14</v>
      </c>
      <c r="D608" t="s">
        <v>15</v>
      </c>
      <c r="E608">
        <v>36</v>
      </c>
      <c r="F608">
        <v>8</v>
      </c>
      <c r="G608" s="2">
        <v>0</v>
      </c>
      <c r="H608">
        <v>2</v>
      </c>
      <c r="I608">
        <v>1</v>
      </c>
      <c r="J608">
        <v>0</v>
      </c>
      <c r="K608" s="1">
        <v>161668.15</v>
      </c>
      <c r="L608">
        <v>0</v>
      </c>
      <c r="M608">
        <v>18</v>
      </c>
      <c r="N608">
        <v>218</v>
      </c>
      <c r="O608">
        <v>1</v>
      </c>
      <c r="P608">
        <v>146</v>
      </c>
      <c r="Q608">
        <v>5.5555555555555552E-2</v>
      </c>
      <c r="R608">
        <v>3924</v>
      </c>
      <c r="S608" t="s">
        <v>56</v>
      </c>
      <c r="T608" t="s">
        <v>60</v>
      </c>
      <c r="U608" t="s">
        <v>50</v>
      </c>
      <c r="V608">
        <v>6</v>
      </c>
    </row>
    <row r="609" spans="1:22" x14ac:dyDescent="0.2">
      <c r="A609">
        <v>15791268</v>
      </c>
      <c r="B609">
        <v>565</v>
      </c>
      <c r="C609" t="s">
        <v>14</v>
      </c>
      <c r="D609" t="s">
        <v>15</v>
      </c>
      <c r="E609">
        <v>38</v>
      </c>
      <c r="F609">
        <v>0</v>
      </c>
      <c r="G609" s="2">
        <v>122447.76</v>
      </c>
      <c r="H609">
        <v>1</v>
      </c>
      <c r="I609">
        <v>0</v>
      </c>
      <c r="J609">
        <v>0</v>
      </c>
      <c r="K609" s="1">
        <v>67339.34</v>
      </c>
      <c r="L609">
        <v>0</v>
      </c>
      <c r="M609">
        <v>19</v>
      </c>
      <c r="N609">
        <v>4389</v>
      </c>
      <c r="O609">
        <v>9</v>
      </c>
      <c r="P609">
        <v>37</v>
      </c>
      <c r="Q609">
        <v>0.47368421052631576</v>
      </c>
      <c r="R609">
        <v>83391</v>
      </c>
      <c r="S609" t="s">
        <v>55</v>
      </c>
      <c r="T609" t="s">
        <v>58</v>
      </c>
      <c r="U609" t="s">
        <v>51</v>
      </c>
      <c r="V609">
        <v>6</v>
      </c>
    </row>
    <row r="610" spans="1:22" x14ac:dyDescent="0.2">
      <c r="A610">
        <v>15800326</v>
      </c>
      <c r="B610">
        <v>717</v>
      </c>
      <c r="C610" t="s">
        <v>14</v>
      </c>
      <c r="D610" t="s">
        <v>13</v>
      </c>
      <c r="E610">
        <v>39</v>
      </c>
      <c r="F610">
        <v>6</v>
      </c>
      <c r="G610" s="2">
        <v>0</v>
      </c>
      <c r="H610">
        <v>2</v>
      </c>
      <c r="I610">
        <v>1</v>
      </c>
      <c r="J610">
        <v>0</v>
      </c>
      <c r="K610" s="1">
        <v>93275.61</v>
      </c>
      <c r="L610">
        <v>0</v>
      </c>
      <c r="M610">
        <v>2</v>
      </c>
      <c r="N610">
        <v>2642</v>
      </c>
      <c r="O610">
        <v>9</v>
      </c>
      <c r="P610">
        <v>13</v>
      </c>
      <c r="Q610">
        <v>1</v>
      </c>
      <c r="R610">
        <v>5284</v>
      </c>
      <c r="S610" t="s">
        <v>55</v>
      </c>
      <c r="T610" t="s">
        <v>60</v>
      </c>
      <c r="U610" t="s">
        <v>52</v>
      </c>
      <c r="V610">
        <v>6</v>
      </c>
    </row>
    <row r="611" spans="1:22" x14ac:dyDescent="0.2">
      <c r="A611">
        <v>15586264</v>
      </c>
      <c r="B611">
        <v>572</v>
      </c>
      <c r="C611" t="s">
        <v>12</v>
      </c>
      <c r="D611" t="s">
        <v>15</v>
      </c>
      <c r="E611">
        <v>43</v>
      </c>
      <c r="F611">
        <v>2</v>
      </c>
      <c r="G611" s="2">
        <v>140431.98000000001</v>
      </c>
      <c r="H611">
        <v>1</v>
      </c>
      <c r="I611">
        <v>1</v>
      </c>
      <c r="J611">
        <v>0</v>
      </c>
      <c r="K611" s="1">
        <v>26450.57</v>
      </c>
      <c r="L611">
        <v>1</v>
      </c>
      <c r="M611">
        <v>30</v>
      </c>
      <c r="N611">
        <v>1084</v>
      </c>
      <c r="O611">
        <v>1</v>
      </c>
      <c r="P611">
        <v>148</v>
      </c>
      <c r="Q611">
        <v>3.3333333333333333E-2</v>
      </c>
      <c r="R611">
        <v>32520</v>
      </c>
      <c r="S611" t="s">
        <v>55</v>
      </c>
      <c r="T611" t="s">
        <v>58</v>
      </c>
      <c r="U611" t="s">
        <v>50</v>
      </c>
      <c r="V611">
        <v>6</v>
      </c>
    </row>
    <row r="612" spans="1:22" x14ac:dyDescent="0.2">
      <c r="A612">
        <v>15594685</v>
      </c>
      <c r="B612">
        <v>757</v>
      </c>
      <c r="C612" t="s">
        <v>12</v>
      </c>
      <c r="D612" t="s">
        <v>13</v>
      </c>
      <c r="E612">
        <v>49</v>
      </c>
      <c r="F612">
        <v>2</v>
      </c>
      <c r="G612" s="2">
        <v>0</v>
      </c>
      <c r="H612">
        <v>2</v>
      </c>
      <c r="I612">
        <v>0</v>
      </c>
      <c r="J612">
        <v>0</v>
      </c>
      <c r="K612" s="1">
        <v>164482.92000000001</v>
      </c>
      <c r="L612">
        <v>0</v>
      </c>
      <c r="M612">
        <v>30</v>
      </c>
      <c r="N612">
        <v>1126</v>
      </c>
      <c r="O612">
        <v>4</v>
      </c>
      <c r="P612">
        <v>29</v>
      </c>
      <c r="Q612">
        <v>0.13333333333333333</v>
      </c>
      <c r="R612">
        <v>33780</v>
      </c>
      <c r="S612" t="s">
        <v>55</v>
      </c>
      <c r="T612" t="s">
        <v>58</v>
      </c>
      <c r="U612" t="s">
        <v>52</v>
      </c>
      <c r="V612">
        <v>8</v>
      </c>
    </row>
    <row r="613" spans="1:22" x14ac:dyDescent="0.2">
      <c r="A613">
        <v>15812945</v>
      </c>
      <c r="B613">
        <v>582</v>
      </c>
      <c r="C613" t="s">
        <v>12</v>
      </c>
      <c r="D613" t="s">
        <v>13</v>
      </c>
      <c r="E613">
        <v>29</v>
      </c>
      <c r="F613">
        <v>0</v>
      </c>
      <c r="G613" s="2">
        <v>0</v>
      </c>
      <c r="H613">
        <v>1</v>
      </c>
      <c r="I613">
        <v>1</v>
      </c>
      <c r="J613">
        <v>1</v>
      </c>
      <c r="K613" s="1">
        <v>84012.81</v>
      </c>
      <c r="L613">
        <v>0</v>
      </c>
      <c r="M613">
        <v>9</v>
      </c>
      <c r="N613">
        <v>3967</v>
      </c>
      <c r="O613">
        <v>7</v>
      </c>
      <c r="P613">
        <v>57</v>
      </c>
      <c r="Q613">
        <v>0.77777777777777779</v>
      </c>
      <c r="R613">
        <v>35703</v>
      </c>
      <c r="S613" t="s">
        <v>55</v>
      </c>
      <c r="T613" t="s">
        <v>58</v>
      </c>
      <c r="U613" t="s">
        <v>51</v>
      </c>
      <c r="V613">
        <v>6</v>
      </c>
    </row>
    <row r="614" spans="1:22" x14ac:dyDescent="0.2">
      <c r="A614">
        <v>15734628</v>
      </c>
      <c r="B614">
        <v>623</v>
      </c>
      <c r="C614" t="s">
        <v>12</v>
      </c>
      <c r="D614" t="s">
        <v>13</v>
      </c>
      <c r="E614">
        <v>35</v>
      </c>
      <c r="F614">
        <v>5</v>
      </c>
      <c r="G614" s="2">
        <v>0</v>
      </c>
      <c r="H614">
        <v>2</v>
      </c>
      <c r="I614">
        <v>1</v>
      </c>
      <c r="J614">
        <v>0</v>
      </c>
      <c r="K614" s="1">
        <v>101192.08</v>
      </c>
      <c r="L614">
        <v>0</v>
      </c>
      <c r="M614">
        <v>4</v>
      </c>
      <c r="N614">
        <v>3277</v>
      </c>
      <c r="O614">
        <v>0</v>
      </c>
      <c r="P614">
        <v>165</v>
      </c>
      <c r="Q614">
        <v>0</v>
      </c>
      <c r="R614">
        <v>13108</v>
      </c>
      <c r="S614" t="s">
        <v>56</v>
      </c>
      <c r="T614" t="s">
        <v>59</v>
      </c>
      <c r="U614" t="s">
        <v>50</v>
      </c>
      <c r="V614">
        <v>6</v>
      </c>
    </row>
    <row r="615" spans="1:22" x14ac:dyDescent="0.2">
      <c r="A615">
        <v>15666823</v>
      </c>
      <c r="B615">
        <v>425</v>
      </c>
      <c r="C615" t="s">
        <v>12</v>
      </c>
      <c r="D615" t="s">
        <v>15</v>
      </c>
      <c r="E615">
        <v>39</v>
      </c>
      <c r="F615">
        <v>4</v>
      </c>
      <c r="G615" s="2">
        <v>0</v>
      </c>
      <c r="H615">
        <v>2</v>
      </c>
      <c r="I615">
        <v>1</v>
      </c>
      <c r="J615">
        <v>0</v>
      </c>
      <c r="K615" s="1">
        <v>197226.32</v>
      </c>
      <c r="L615">
        <v>0</v>
      </c>
      <c r="M615">
        <v>21</v>
      </c>
      <c r="N615">
        <v>203</v>
      </c>
      <c r="O615">
        <v>1</v>
      </c>
      <c r="P615">
        <v>116</v>
      </c>
      <c r="Q615">
        <v>4.7619047619047616E-2</v>
      </c>
      <c r="R615">
        <v>4263</v>
      </c>
      <c r="S615" t="s">
        <v>55</v>
      </c>
      <c r="T615" t="s">
        <v>59</v>
      </c>
      <c r="U615" t="s">
        <v>50</v>
      </c>
      <c r="V615">
        <v>6</v>
      </c>
    </row>
    <row r="616" spans="1:22" x14ac:dyDescent="0.2">
      <c r="A616">
        <v>15777553</v>
      </c>
      <c r="B616">
        <v>659</v>
      </c>
      <c r="C616" t="s">
        <v>12</v>
      </c>
      <c r="D616" t="s">
        <v>13</v>
      </c>
      <c r="E616">
        <v>56</v>
      </c>
      <c r="F616">
        <v>9</v>
      </c>
      <c r="G616" s="2">
        <v>123785.24</v>
      </c>
      <c r="H616">
        <v>1</v>
      </c>
      <c r="I616">
        <v>1</v>
      </c>
      <c r="J616">
        <v>0</v>
      </c>
      <c r="K616" s="1">
        <v>99504.03</v>
      </c>
      <c r="L616">
        <v>1</v>
      </c>
      <c r="M616">
        <v>20</v>
      </c>
      <c r="N616">
        <v>3308</v>
      </c>
      <c r="O616">
        <v>9</v>
      </c>
      <c r="P616">
        <v>176</v>
      </c>
      <c r="Q616">
        <v>0.45</v>
      </c>
      <c r="R616">
        <v>66160</v>
      </c>
      <c r="S616" t="s">
        <v>54</v>
      </c>
      <c r="T616" t="s">
        <v>61</v>
      </c>
      <c r="U616" t="s">
        <v>50</v>
      </c>
      <c r="V616">
        <v>6</v>
      </c>
    </row>
    <row r="617" spans="1:22" x14ac:dyDescent="0.2">
      <c r="A617">
        <v>15667620</v>
      </c>
      <c r="B617">
        <v>732</v>
      </c>
      <c r="C617" t="s">
        <v>12</v>
      </c>
      <c r="D617" t="s">
        <v>13</v>
      </c>
      <c r="E617">
        <v>43</v>
      </c>
      <c r="F617">
        <v>6</v>
      </c>
      <c r="G617" s="2">
        <v>0</v>
      </c>
      <c r="H617">
        <v>2</v>
      </c>
      <c r="I617">
        <v>1</v>
      </c>
      <c r="J617">
        <v>0</v>
      </c>
      <c r="K617" s="1">
        <v>65731.53</v>
      </c>
      <c r="L617">
        <v>0</v>
      </c>
      <c r="M617">
        <v>12</v>
      </c>
      <c r="N617">
        <v>815</v>
      </c>
      <c r="O617">
        <v>3</v>
      </c>
      <c r="P617">
        <v>82</v>
      </c>
      <c r="Q617">
        <v>0.25</v>
      </c>
      <c r="R617">
        <v>9780</v>
      </c>
      <c r="S617" t="s">
        <v>55</v>
      </c>
      <c r="T617" t="s">
        <v>60</v>
      </c>
      <c r="U617" t="s">
        <v>50</v>
      </c>
      <c r="V617">
        <v>6</v>
      </c>
    </row>
    <row r="618" spans="1:22" x14ac:dyDescent="0.2">
      <c r="A618">
        <v>15590730</v>
      </c>
      <c r="B618">
        <v>745</v>
      </c>
      <c r="C618" t="s">
        <v>14</v>
      </c>
      <c r="D618" t="s">
        <v>15</v>
      </c>
      <c r="E618">
        <v>34</v>
      </c>
      <c r="F618">
        <v>9</v>
      </c>
      <c r="G618" s="2">
        <v>0</v>
      </c>
      <c r="H618">
        <v>2</v>
      </c>
      <c r="I618">
        <v>1</v>
      </c>
      <c r="J618">
        <v>0</v>
      </c>
      <c r="K618" s="1">
        <v>50046.25</v>
      </c>
      <c r="L618">
        <v>0</v>
      </c>
      <c r="M618">
        <v>28</v>
      </c>
      <c r="N618">
        <v>3306</v>
      </c>
      <c r="O618">
        <v>9</v>
      </c>
      <c r="P618">
        <v>145</v>
      </c>
      <c r="Q618">
        <v>0.32142857142857145</v>
      </c>
      <c r="R618">
        <v>92568</v>
      </c>
      <c r="S618" t="s">
        <v>55</v>
      </c>
      <c r="T618" t="s">
        <v>61</v>
      </c>
      <c r="U618" t="s">
        <v>50</v>
      </c>
      <c r="V618">
        <v>6</v>
      </c>
    </row>
    <row r="619" spans="1:22" x14ac:dyDescent="0.2">
      <c r="A619">
        <v>15642787</v>
      </c>
      <c r="B619">
        <v>572</v>
      </c>
      <c r="C619" t="s">
        <v>12</v>
      </c>
      <c r="D619" t="s">
        <v>15</v>
      </c>
      <c r="E619">
        <v>37</v>
      </c>
      <c r="F619">
        <v>1</v>
      </c>
      <c r="G619" s="2">
        <v>133043.66</v>
      </c>
      <c r="H619">
        <v>1</v>
      </c>
      <c r="I619">
        <v>0</v>
      </c>
      <c r="J619">
        <v>0</v>
      </c>
      <c r="K619" s="1">
        <v>111243.09</v>
      </c>
      <c r="L619">
        <v>0</v>
      </c>
      <c r="M619">
        <v>18</v>
      </c>
      <c r="N619">
        <v>2014</v>
      </c>
      <c r="O619">
        <v>8</v>
      </c>
      <c r="P619">
        <v>161</v>
      </c>
      <c r="Q619">
        <v>0.44444444444444442</v>
      </c>
      <c r="R619">
        <v>36252</v>
      </c>
      <c r="S619" t="s">
        <v>56</v>
      </c>
      <c r="T619" t="s">
        <v>58</v>
      </c>
      <c r="U619" t="s">
        <v>50</v>
      </c>
      <c r="V619">
        <v>6</v>
      </c>
    </row>
    <row r="620" spans="1:22" x14ac:dyDescent="0.2">
      <c r="A620">
        <v>15619889</v>
      </c>
      <c r="B620">
        <v>556</v>
      </c>
      <c r="C620" t="s">
        <v>12</v>
      </c>
      <c r="D620" t="s">
        <v>15</v>
      </c>
      <c r="E620">
        <v>26</v>
      </c>
      <c r="F620">
        <v>4</v>
      </c>
      <c r="G620" s="2">
        <v>0</v>
      </c>
      <c r="H620">
        <v>1</v>
      </c>
      <c r="I620">
        <v>1</v>
      </c>
      <c r="J620">
        <v>0</v>
      </c>
      <c r="K620" s="1">
        <v>195167.38</v>
      </c>
      <c r="L620">
        <v>0</v>
      </c>
      <c r="M620">
        <v>30</v>
      </c>
      <c r="N620">
        <v>4976</v>
      </c>
      <c r="O620">
        <v>2</v>
      </c>
      <c r="P620">
        <v>114</v>
      </c>
      <c r="Q620">
        <v>6.6666666666666666E-2</v>
      </c>
      <c r="R620">
        <v>149280</v>
      </c>
      <c r="S620" t="s">
        <v>56</v>
      </c>
      <c r="T620" t="s">
        <v>59</v>
      </c>
      <c r="U620" t="s">
        <v>50</v>
      </c>
      <c r="V620">
        <v>8</v>
      </c>
    </row>
    <row r="621" spans="1:22" x14ac:dyDescent="0.2">
      <c r="A621">
        <v>15674880</v>
      </c>
      <c r="B621">
        <v>658</v>
      </c>
      <c r="C621" t="s">
        <v>14</v>
      </c>
      <c r="D621" t="s">
        <v>15</v>
      </c>
      <c r="E621">
        <v>50</v>
      </c>
      <c r="F621">
        <v>2</v>
      </c>
      <c r="G621" s="2">
        <v>0</v>
      </c>
      <c r="H621">
        <v>2</v>
      </c>
      <c r="I621">
        <v>1</v>
      </c>
      <c r="J621">
        <v>0</v>
      </c>
      <c r="K621" s="1">
        <v>52137.73</v>
      </c>
      <c r="L621">
        <v>0</v>
      </c>
      <c r="M621">
        <v>13</v>
      </c>
      <c r="N621">
        <v>1136</v>
      </c>
      <c r="O621">
        <v>2</v>
      </c>
      <c r="P621">
        <v>156</v>
      </c>
      <c r="Q621">
        <v>0.15384615384615385</v>
      </c>
      <c r="R621">
        <v>14768</v>
      </c>
      <c r="S621" t="s">
        <v>56</v>
      </c>
      <c r="T621" t="s">
        <v>58</v>
      </c>
      <c r="U621" t="s">
        <v>50</v>
      </c>
      <c r="V621">
        <v>8</v>
      </c>
    </row>
    <row r="622" spans="1:22" x14ac:dyDescent="0.2">
      <c r="A622">
        <v>15801265</v>
      </c>
      <c r="B622">
        <v>689</v>
      </c>
      <c r="C622" t="s">
        <v>14</v>
      </c>
      <c r="D622" t="s">
        <v>13</v>
      </c>
      <c r="E622">
        <v>45</v>
      </c>
      <c r="F622">
        <v>0</v>
      </c>
      <c r="G622" s="2">
        <v>57784.22</v>
      </c>
      <c r="H622">
        <v>1</v>
      </c>
      <c r="I622">
        <v>1</v>
      </c>
      <c r="J622">
        <v>0</v>
      </c>
      <c r="K622" s="1">
        <v>197804</v>
      </c>
      <c r="L622">
        <v>1</v>
      </c>
      <c r="M622">
        <v>13</v>
      </c>
      <c r="N622">
        <v>4874</v>
      </c>
      <c r="O622">
        <v>9</v>
      </c>
      <c r="P622">
        <v>122</v>
      </c>
      <c r="Q622">
        <v>0.69230769230769229</v>
      </c>
      <c r="R622">
        <v>63362</v>
      </c>
      <c r="S622" t="s">
        <v>56</v>
      </c>
      <c r="T622" t="s">
        <v>58</v>
      </c>
      <c r="U622" t="s">
        <v>50</v>
      </c>
      <c r="V622">
        <v>6</v>
      </c>
    </row>
    <row r="623" spans="1:22" x14ac:dyDescent="0.2">
      <c r="A623">
        <v>15576945</v>
      </c>
      <c r="B623">
        <v>582</v>
      </c>
      <c r="C623" t="s">
        <v>12</v>
      </c>
      <c r="D623" t="s">
        <v>15</v>
      </c>
      <c r="E623">
        <v>29</v>
      </c>
      <c r="F623">
        <v>0</v>
      </c>
      <c r="G623" s="2">
        <v>0</v>
      </c>
      <c r="H623">
        <v>1</v>
      </c>
      <c r="I623">
        <v>1</v>
      </c>
      <c r="J623">
        <v>0</v>
      </c>
      <c r="K623" s="1">
        <v>142516.35</v>
      </c>
      <c r="L623">
        <v>0</v>
      </c>
      <c r="M623">
        <v>8</v>
      </c>
      <c r="N623">
        <v>3419</v>
      </c>
      <c r="O623">
        <v>1</v>
      </c>
      <c r="P623">
        <v>126</v>
      </c>
      <c r="Q623">
        <v>0.125</v>
      </c>
      <c r="R623">
        <v>27352</v>
      </c>
      <c r="S623" t="s">
        <v>55</v>
      </c>
      <c r="T623" t="s">
        <v>58</v>
      </c>
      <c r="U623" t="s">
        <v>50</v>
      </c>
      <c r="V623">
        <v>9</v>
      </c>
    </row>
    <row r="624" spans="1:22" x14ac:dyDescent="0.2">
      <c r="A624">
        <v>15602034</v>
      </c>
      <c r="B624">
        <v>697</v>
      </c>
      <c r="C624" t="s">
        <v>12</v>
      </c>
      <c r="D624" t="s">
        <v>13</v>
      </c>
      <c r="E624">
        <v>34</v>
      </c>
      <c r="F624">
        <v>2</v>
      </c>
      <c r="G624" s="2">
        <v>126558.92</v>
      </c>
      <c r="H624">
        <v>1</v>
      </c>
      <c r="I624">
        <v>1</v>
      </c>
      <c r="J624">
        <v>0</v>
      </c>
      <c r="K624" s="1">
        <v>73334.429999999993</v>
      </c>
      <c r="L624">
        <v>0</v>
      </c>
      <c r="M624">
        <v>5</v>
      </c>
      <c r="N624">
        <v>1825</v>
      </c>
      <c r="O624">
        <v>1</v>
      </c>
      <c r="P624">
        <v>138</v>
      </c>
      <c r="Q624">
        <v>0.2</v>
      </c>
      <c r="R624">
        <v>9125</v>
      </c>
      <c r="S624" t="s">
        <v>56</v>
      </c>
      <c r="T624" t="s">
        <v>58</v>
      </c>
      <c r="U624" t="s">
        <v>50</v>
      </c>
      <c r="V624">
        <v>6</v>
      </c>
    </row>
    <row r="625" spans="1:22" x14ac:dyDescent="0.2">
      <c r="A625">
        <v>15724223</v>
      </c>
      <c r="B625">
        <v>545</v>
      </c>
      <c r="C625" t="s">
        <v>12</v>
      </c>
      <c r="D625" t="s">
        <v>13</v>
      </c>
      <c r="E625">
        <v>55</v>
      </c>
      <c r="F625">
        <v>5</v>
      </c>
      <c r="G625" s="2">
        <v>0</v>
      </c>
      <c r="H625">
        <v>1</v>
      </c>
      <c r="I625">
        <v>0</v>
      </c>
      <c r="J625">
        <v>0</v>
      </c>
      <c r="K625" s="1">
        <v>10034.77</v>
      </c>
      <c r="L625">
        <v>1</v>
      </c>
      <c r="M625">
        <v>24</v>
      </c>
      <c r="N625">
        <v>3495</v>
      </c>
      <c r="O625">
        <v>2</v>
      </c>
      <c r="P625">
        <v>30</v>
      </c>
      <c r="Q625">
        <v>8.3333333333333329E-2</v>
      </c>
      <c r="R625">
        <v>83880</v>
      </c>
      <c r="S625" t="s">
        <v>55</v>
      </c>
      <c r="T625" t="s">
        <v>59</v>
      </c>
      <c r="U625" t="s">
        <v>52</v>
      </c>
      <c r="V625">
        <v>9</v>
      </c>
    </row>
    <row r="626" spans="1:22" x14ac:dyDescent="0.2">
      <c r="A626">
        <v>15756056</v>
      </c>
      <c r="B626">
        <v>561</v>
      </c>
      <c r="C626" t="s">
        <v>14</v>
      </c>
      <c r="D626" t="s">
        <v>13</v>
      </c>
      <c r="E626">
        <v>28</v>
      </c>
      <c r="F626">
        <v>3</v>
      </c>
      <c r="G626" s="2">
        <v>0</v>
      </c>
      <c r="H626">
        <v>2</v>
      </c>
      <c r="I626">
        <v>1</v>
      </c>
      <c r="J626">
        <v>0</v>
      </c>
      <c r="K626" s="1">
        <v>191387.76</v>
      </c>
      <c r="L626">
        <v>0</v>
      </c>
      <c r="M626">
        <v>17</v>
      </c>
      <c r="N626">
        <v>817</v>
      </c>
      <c r="O626">
        <v>10</v>
      </c>
      <c r="P626">
        <v>6</v>
      </c>
      <c r="Q626">
        <v>0.58823529411764708</v>
      </c>
      <c r="R626">
        <v>13889</v>
      </c>
      <c r="S626" t="s">
        <v>55</v>
      </c>
      <c r="T626" t="s">
        <v>59</v>
      </c>
      <c r="U626" t="s">
        <v>52</v>
      </c>
      <c r="V626">
        <v>6</v>
      </c>
    </row>
    <row r="627" spans="1:22" x14ac:dyDescent="0.2">
      <c r="A627">
        <v>15700353</v>
      </c>
      <c r="B627">
        <v>662</v>
      </c>
      <c r="C627" t="s">
        <v>12</v>
      </c>
      <c r="D627" t="s">
        <v>13</v>
      </c>
      <c r="E627">
        <v>37</v>
      </c>
      <c r="F627">
        <v>6</v>
      </c>
      <c r="G627" s="2">
        <v>0</v>
      </c>
      <c r="H627">
        <v>2</v>
      </c>
      <c r="I627">
        <v>1</v>
      </c>
      <c r="J627">
        <v>0</v>
      </c>
      <c r="K627" s="1">
        <v>51229.17</v>
      </c>
      <c r="L627">
        <v>0</v>
      </c>
      <c r="M627">
        <v>24</v>
      </c>
      <c r="N627">
        <v>4823</v>
      </c>
      <c r="O627">
        <v>0</v>
      </c>
      <c r="P627">
        <v>131</v>
      </c>
      <c r="Q627">
        <v>0</v>
      </c>
      <c r="R627">
        <v>115752</v>
      </c>
      <c r="S627" t="s">
        <v>55</v>
      </c>
      <c r="T627" t="s">
        <v>60</v>
      </c>
      <c r="U627" t="s">
        <v>50</v>
      </c>
      <c r="V627">
        <v>6</v>
      </c>
    </row>
    <row r="628" spans="1:22" x14ac:dyDescent="0.2">
      <c r="A628">
        <v>15709928</v>
      </c>
      <c r="B628">
        <v>567</v>
      </c>
      <c r="C628" t="s">
        <v>14</v>
      </c>
      <c r="D628" t="s">
        <v>13</v>
      </c>
      <c r="E628">
        <v>41</v>
      </c>
      <c r="F628">
        <v>1</v>
      </c>
      <c r="G628" s="2">
        <v>0</v>
      </c>
      <c r="H628">
        <v>2</v>
      </c>
      <c r="I628">
        <v>1</v>
      </c>
      <c r="J628">
        <v>0</v>
      </c>
      <c r="K628" s="1">
        <v>3414.72</v>
      </c>
      <c r="L628">
        <v>0</v>
      </c>
      <c r="M628">
        <v>10</v>
      </c>
      <c r="N628">
        <v>3513</v>
      </c>
      <c r="O628">
        <v>0</v>
      </c>
      <c r="P628">
        <v>64</v>
      </c>
      <c r="Q628">
        <v>0</v>
      </c>
      <c r="R628">
        <v>35130</v>
      </c>
      <c r="S628" t="s">
        <v>54</v>
      </c>
      <c r="T628" t="s">
        <v>58</v>
      </c>
      <c r="U628" t="s">
        <v>50</v>
      </c>
      <c r="V628">
        <v>7</v>
      </c>
    </row>
    <row r="629" spans="1:22" x14ac:dyDescent="0.2">
      <c r="A629">
        <v>15762984</v>
      </c>
      <c r="B629">
        <v>648</v>
      </c>
      <c r="C629" t="s">
        <v>14</v>
      </c>
      <c r="D629" t="s">
        <v>15</v>
      </c>
      <c r="E629">
        <v>35</v>
      </c>
      <c r="F629">
        <v>7</v>
      </c>
      <c r="G629" s="2">
        <v>0</v>
      </c>
      <c r="H629">
        <v>2</v>
      </c>
      <c r="I629">
        <v>0</v>
      </c>
      <c r="J629">
        <v>0</v>
      </c>
      <c r="K629" s="1">
        <v>122899.01</v>
      </c>
      <c r="L629">
        <v>0</v>
      </c>
      <c r="M629">
        <v>4</v>
      </c>
      <c r="N629">
        <v>2689</v>
      </c>
      <c r="O629">
        <v>9</v>
      </c>
      <c r="P629">
        <v>25</v>
      </c>
      <c r="Q629">
        <v>1</v>
      </c>
      <c r="R629">
        <v>10756</v>
      </c>
      <c r="S629" t="s">
        <v>55</v>
      </c>
      <c r="T629" t="s">
        <v>60</v>
      </c>
      <c r="U629" t="s">
        <v>52</v>
      </c>
      <c r="V629">
        <v>6</v>
      </c>
    </row>
    <row r="630" spans="1:22" x14ac:dyDescent="0.2">
      <c r="A630">
        <v>15635972</v>
      </c>
      <c r="B630">
        <v>484</v>
      </c>
      <c r="C630" t="s">
        <v>14</v>
      </c>
      <c r="D630" t="s">
        <v>15</v>
      </c>
      <c r="E630">
        <v>36</v>
      </c>
      <c r="F630">
        <v>8</v>
      </c>
      <c r="G630" s="2">
        <v>0</v>
      </c>
      <c r="H630">
        <v>2</v>
      </c>
      <c r="I630">
        <v>1</v>
      </c>
      <c r="J630">
        <v>0</v>
      </c>
      <c r="K630" s="1">
        <v>186136.48</v>
      </c>
      <c r="L630">
        <v>0</v>
      </c>
      <c r="M630">
        <v>21</v>
      </c>
      <c r="N630">
        <v>103</v>
      </c>
      <c r="O630">
        <v>10</v>
      </c>
      <c r="P630">
        <v>55</v>
      </c>
      <c r="Q630">
        <v>0.47619047619047616</v>
      </c>
      <c r="R630">
        <v>2163</v>
      </c>
      <c r="S630" t="s">
        <v>55</v>
      </c>
      <c r="T630" t="s">
        <v>60</v>
      </c>
      <c r="U630" t="s">
        <v>51</v>
      </c>
      <c r="V630">
        <v>6</v>
      </c>
    </row>
    <row r="631" spans="1:22" x14ac:dyDescent="0.2">
      <c r="A631">
        <v>15616380</v>
      </c>
      <c r="B631">
        <v>803</v>
      </c>
      <c r="C631" t="s">
        <v>14</v>
      </c>
      <c r="D631" t="s">
        <v>13</v>
      </c>
      <c r="E631">
        <v>37</v>
      </c>
      <c r="F631">
        <v>1</v>
      </c>
      <c r="G631" s="2">
        <v>0</v>
      </c>
      <c r="H631">
        <v>2</v>
      </c>
      <c r="I631">
        <v>0</v>
      </c>
      <c r="J631">
        <v>0</v>
      </c>
      <c r="K631" s="1">
        <v>7455.2</v>
      </c>
      <c r="L631">
        <v>0</v>
      </c>
      <c r="M631">
        <v>29</v>
      </c>
      <c r="N631">
        <v>4948</v>
      </c>
      <c r="O631">
        <v>7</v>
      </c>
      <c r="P631">
        <v>146</v>
      </c>
      <c r="Q631">
        <v>0.2413793103448276</v>
      </c>
      <c r="R631">
        <v>143492</v>
      </c>
      <c r="S631" t="s">
        <v>55</v>
      </c>
      <c r="T631" t="s">
        <v>58</v>
      </c>
      <c r="U631" t="s">
        <v>50</v>
      </c>
      <c r="V631">
        <v>7</v>
      </c>
    </row>
    <row r="632" spans="1:22" x14ac:dyDescent="0.2">
      <c r="A632">
        <v>15660688</v>
      </c>
      <c r="B632">
        <v>701</v>
      </c>
      <c r="C632" t="s">
        <v>14</v>
      </c>
      <c r="D632" t="s">
        <v>13</v>
      </c>
      <c r="E632">
        <v>35</v>
      </c>
      <c r="F632">
        <v>9</v>
      </c>
      <c r="G632" s="2">
        <v>0</v>
      </c>
      <c r="H632">
        <v>2</v>
      </c>
      <c r="I632">
        <v>0</v>
      </c>
      <c r="J632">
        <v>0</v>
      </c>
      <c r="K632" s="1">
        <v>170996.86</v>
      </c>
      <c r="L632">
        <v>0</v>
      </c>
      <c r="M632">
        <v>30</v>
      </c>
      <c r="N632">
        <v>3760</v>
      </c>
      <c r="O632">
        <v>9</v>
      </c>
      <c r="P632">
        <v>29</v>
      </c>
      <c r="Q632">
        <v>0.3</v>
      </c>
      <c r="R632">
        <v>112800</v>
      </c>
      <c r="S632" t="s">
        <v>55</v>
      </c>
      <c r="T632" t="s">
        <v>61</v>
      </c>
      <c r="U632" t="s">
        <v>52</v>
      </c>
      <c r="V632">
        <v>6</v>
      </c>
    </row>
    <row r="633" spans="1:22" x14ac:dyDescent="0.2">
      <c r="A633">
        <v>15595728</v>
      </c>
      <c r="B633">
        <v>523</v>
      </c>
      <c r="C633" t="s">
        <v>16</v>
      </c>
      <c r="D633" t="s">
        <v>15</v>
      </c>
      <c r="E633">
        <v>41</v>
      </c>
      <c r="F633">
        <v>0</v>
      </c>
      <c r="G633" s="2">
        <v>119276.31</v>
      </c>
      <c r="H633">
        <v>1</v>
      </c>
      <c r="I633">
        <v>0</v>
      </c>
      <c r="J633">
        <v>0</v>
      </c>
      <c r="K633" s="1">
        <v>122284.38</v>
      </c>
      <c r="L633">
        <v>1</v>
      </c>
      <c r="M633">
        <v>12</v>
      </c>
      <c r="N633">
        <v>3014</v>
      </c>
      <c r="O633">
        <v>1</v>
      </c>
      <c r="P633">
        <v>163</v>
      </c>
      <c r="Q633">
        <v>8.3333333333333329E-2</v>
      </c>
      <c r="R633">
        <v>36168</v>
      </c>
      <c r="S633" t="s">
        <v>55</v>
      </c>
      <c r="T633" t="s">
        <v>58</v>
      </c>
      <c r="U633" t="s">
        <v>50</v>
      </c>
      <c r="V633">
        <v>6</v>
      </c>
    </row>
    <row r="634" spans="1:22" x14ac:dyDescent="0.2">
      <c r="A634">
        <v>15788535</v>
      </c>
      <c r="B634">
        <v>593</v>
      </c>
      <c r="C634" t="s">
        <v>14</v>
      </c>
      <c r="D634" t="s">
        <v>15</v>
      </c>
      <c r="E634">
        <v>44</v>
      </c>
      <c r="F634">
        <v>5</v>
      </c>
      <c r="G634" s="2">
        <v>0</v>
      </c>
      <c r="H634">
        <v>1</v>
      </c>
      <c r="I634">
        <v>1</v>
      </c>
      <c r="J634">
        <v>0</v>
      </c>
      <c r="K634" s="1">
        <v>128046.98</v>
      </c>
      <c r="L634">
        <v>0</v>
      </c>
      <c r="M634">
        <v>8</v>
      </c>
      <c r="N634">
        <v>3500</v>
      </c>
      <c r="O634">
        <v>6</v>
      </c>
      <c r="P634">
        <v>86</v>
      </c>
      <c r="Q634">
        <v>0.75</v>
      </c>
      <c r="R634">
        <v>28000</v>
      </c>
      <c r="S634" t="s">
        <v>55</v>
      </c>
      <c r="T634" t="s">
        <v>59</v>
      </c>
      <c r="U634" t="s">
        <v>50</v>
      </c>
      <c r="V634">
        <v>8</v>
      </c>
    </row>
    <row r="635" spans="1:22" x14ac:dyDescent="0.2">
      <c r="A635">
        <v>15642345</v>
      </c>
      <c r="B635">
        <v>714</v>
      </c>
      <c r="C635" t="s">
        <v>16</v>
      </c>
      <c r="D635" t="s">
        <v>13</v>
      </c>
      <c r="E635">
        <v>49</v>
      </c>
      <c r="F635">
        <v>4</v>
      </c>
      <c r="G635" s="2">
        <v>93059.34</v>
      </c>
      <c r="H635">
        <v>1</v>
      </c>
      <c r="I635">
        <v>1</v>
      </c>
      <c r="J635">
        <v>0</v>
      </c>
      <c r="K635" s="1">
        <v>7571.51</v>
      </c>
      <c r="L635">
        <v>1</v>
      </c>
      <c r="M635">
        <v>30</v>
      </c>
      <c r="N635">
        <v>368</v>
      </c>
      <c r="O635">
        <v>9</v>
      </c>
      <c r="P635">
        <v>116</v>
      </c>
      <c r="Q635">
        <v>0.3</v>
      </c>
      <c r="R635">
        <v>11040</v>
      </c>
      <c r="S635" t="s">
        <v>56</v>
      </c>
      <c r="T635" t="s">
        <v>59</v>
      </c>
      <c r="U635" t="s">
        <v>50</v>
      </c>
      <c r="V635">
        <v>6</v>
      </c>
    </row>
    <row r="636" spans="1:22" x14ac:dyDescent="0.2">
      <c r="A636">
        <v>15706163</v>
      </c>
      <c r="B636">
        <v>518</v>
      </c>
      <c r="C636" t="s">
        <v>16</v>
      </c>
      <c r="D636" t="s">
        <v>15</v>
      </c>
      <c r="E636">
        <v>46</v>
      </c>
      <c r="F636">
        <v>4</v>
      </c>
      <c r="G636" s="2">
        <v>113625.93</v>
      </c>
      <c r="H636">
        <v>1</v>
      </c>
      <c r="I636">
        <v>0</v>
      </c>
      <c r="J636">
        <v>0</v>
      </c>
      <c r="K636" s="1">
        <v>92727.42</v>
      </c>
      <c r="L636">
        <v>1</v>
      </c>
      <c r="M636">
        <v>29</v>
      </c>
      <c r="N636">
        <v>900</v>
      </c>
      <c r="O636">
        <v>10</v>
      </c>
      <c r="P636">
        <v>145</v>
      </c>
      <c r="Q636">
        <v>0.34482758620689657</v>
      </c>
      <c r="R636">
        <v>26100</v>
      </c>
      <c r="S636" t="s">
        <v>55</v>
      </c>
      <c r="T636" t="s">
        <v>59</v>
      </c>
      <c r="U636" t="s">
        <v>50</v>
      </c>
      <c r="V636">
        <v>6</v>
      </c>
    </row>
    <row r="637" spans="1:22" x14ac:dyDescent="0.2">
      <c r="A637">
        <v>15746708</v>
      </c>
      <c r="B637">
        <v>589</v>
      </c>
      <c r="C637" t="s">
        <v>16</v>
      </c>
      <c r="D637" t="s">
        <v>15</v>
      </c>
      <c r="E637">
        <v>55</v>
      </c>
      <c r="F637">
        <v>7</v>
      </c>
      <c r="G637" s="2">
        <v>119961.48</v>
      </c>
      <c r="H637">
        <v>1</v>
      </c>
      <c r="I637">
        <v>1</v>
      </c>
      <c r="J637">
        <v>0</v>
      </c>
      <c r="K637" s="1">
        <v>65156.83</v>
      </c>
      <c r="L637">
        <v>1</v>
      </c>
      <c r="M637">
        <v>28</v>
      </c>
      <c r="N637">
        <v>2001</v>
      </c>
      <c r="O637">
        <v>4</v>
      </c>
      <c r="P637">
        <v>33</v>
      </c>
      <c r="Q637">
        <v>0.14285714285714285</v>
      </c>
      <c r="R637">
        <v>56028</v>
      </c>
      <c r="S637" t="s">
        <v>56</v>
      </c>
      <c r="T637" t="s">
        <v>60</v>
      </c>
      <c r="U637" t="s">
        <v>51</v>
      </c>
      <c r="V637">
        <v>6</v>
      </c>
    </row>
    <row r="638" spans="1:22" x14ac:dyDescent="0.2">
      <c r="A638">
        <v>15710366</v>
      </c>
      <c r="B638">
        <v>569</v>
      </c>
      <c r="C638" t="s">
        <v>14</v>
      </c>
      <c r="D638" t="s">
        <v>13</v>
      </c>
      <c r="E638">
        <v>42</v>
      </c>
      <c r="F638">
        <v>1</v>
      </c>
      <c r="G638" s="2">
        <v>0</v>
      </c>
      <c r="H638">
        <v>1</v>
      </c>
      <c r="I638">
        <v>1</v>
      </c>
      <c r="J638">
        <v>1</v>
      </c>
      <c r="K638" s="1">
        <v>83629.600000000006</v>
      </c>
      <c r="L638">
        <v>1</v>
      </c>
      <c r="M638">
        <v>15</v>
      </c>
      <c r="N638">
        <v>4415</v>
      </c>
      <c r="O638">
        <v>6</v>
      </c>
      <c r="P638">
        <v>54</v>
      </c>
      <c r="Q638">
        <v>0.4</v>
      </c>
      <c r="R638">
        <v>66225</v>
      </c>
      <c r="S638" t="s">
        <v>55</v>
      </c>
      <c r="T638" t="s">
        <v>58</v>
      </c>
      <c r="U638" t="s">
        <v>51</v>
      </c>
      <c r="V638">
        <v>6</v>
      </c>
    </row>
    <row r="639" spans="1:22" x14ac:dyDescent="0.2">
      <c r="A639">
        <v>15588701</v>
      </c>
      <c r="B639">
        <v>592</v>
      </c>
      <c r="C639" t="s">
        <v>12</v>
      </c>
      <c r="D639" t="s">
        <v>13</v>
      </c>
      <c r="E639">
        <v>38</v>
      </c>
      <c r="F639">
        <v>4</v>
      </c>
      <c r="G639" s="2">
        <v>0</v>
      </c>
      <c r="H639">
        <v>2</v>
      </c>
      <c r="I639">
        <v>1</v>
      </c>
      <c r="J639">
        <v>0</v>
      </c>
      <c r="K639" s="1">
        <v>35338.959999999999</v>
      </c>
      <c r="L639">
        <v>0</v>
      </c>
      <c r="M639">
        <v>21</v>
      </c>
      <c r="N639">
        <v>1161</v>
      </c>
      <c r="O639">
        <v>9</v>
      </c>
      <c r="P639">
        <v>48</v>
      </c>
      <c r="Q639">
        <v>0.42857142857142855</v>
      </c>
      <c r="R639">
        <v>24381</v>
      </c>
      <c r="S639" t="s">
        <v>55</v>
      </c>
      <c r="T639" t="s">
        <v>59</v>
      </c>
      <c r="U639" t="s">
        <v>51</v>
      </c>
      <c r="V639">
        <v>6</v>
      </c>
    </row>
    <row r="640" spans="1:22" x14ac:dyDescent="0.2">
      <c r="A640">
        <v>15623430</v>
      </c>
      <c r="B640">
        <v>672</v>
      </c>
      <c r="C640" t="s">
        <v>12</v>
      </c>
      <c r="D640" t="s">
        <v>15</v>
      </c>
      <c r="E640">
        <v>34</v>
      </c>
      <c r="F640">
        <v>9</v>
      </c>
      <c r="G640" s="2">
        <v>0</v>
      </c>
      <c r="H640">
        <v>2</v>
      </c>
      <c r="I640">
        <v>1</v>
      </c>
      <c r="J640">
        <v>0</v>
      </c>
      <c r="K640" s="1">
        <v>161800.76999999999</v>
      </c>
      <c r="L640">
        <v>0</v>
      </c>
      <c r="M640">
        <v>10</v>
      </c>
      <c r="N640">
        <v>4176</v>
      </c>
      <c r="O640">
        <v>0</v>
      </c>
      <c r="P640">
        <v>157</v>
      </c>
      <c r="Q640">
        <v>0</v>
      </c>
      <c r="R640">
        <v>41760</v>
      </c>
      <c r="S640" t="s">
        <v>56</v>
      </c>
      <c r="T640" t="s">
        <v>61</v>
      </c>
      <c r="U640" t="s">
        <v>50</v>
      </c>
      <c r="V640">
        <v>6</v>
      </c>
    </row>
    <row r="641" spans="1:22" x14ac:dyDescent="0.2">
      <c r="A641">
        <v>15708212</v>
      </c>
      <c r="B641">
        <v>648</v>
      </c>
      <c r="C641" t="s">
        <v>14</v>
      </c>
      <c r="D641" t="s">
        <v>13</v>
      </c>
      <c r="E641">
        <v>54</v>
      </c>
      <c r="F641">
        <v>7</v>
      </c>
      <c r="G641" s="2">
        <v>118241.02</v>
      </c>
      <c r="H641">
        <v>1</v>
      </c>
      <c r="I641">
        <v>1</v>
      </c>
      <c r="J641">
        <v>0</v>
      </c>
      <c r="K641" s="1">
        <v>172586.89</v>
      </c>
      <c r="L641">
        <v>1</v>
      </c>
      <c r="M641">
        <v>3</v>
      </c>
      <c r="N641">
        <v>3464</v>
      </c>
      <c r="O641">
        <v>9</v>
      </c>
      <c r="P641">
        <v>64</v>
      </c>
      <c r="Q641">
        <v>1</v>
      </c>
      <c r="R641">
        <v>10392</v>
      </c>
      <c r="S641" t="s">
        <v>55</v>
      </c>
      <c r="T641" t="s">
        <v>60</v>
      </c>
      <c r="U641" t="s">
        <v>50</v>
      </c>
      <c r="V641">
        <v>6</v>
      </c>
    </row>
    <row r="642" spans="1:22" x14ac:dyDescent="0.2">
      <c r="A642">
        <v>15650258</v>
      </c>
      <c r="B642">
        <v>479</v>
      </c>
      <c r="C642" t="s">
        <v>12</v>
      </c>
      <c r="D642" t="s">
        <v>13</v>
      </c>
      <c r="E642">
        <v>35</v>
      </c>
      <c r="F642">
        <v>2</v>
      </c>
      <c r="G642" s="2">
        <v>113090.4</v>
      </c>
      <c r="H642">
        <v>1</v>
      </c>
      <c r="I642">
        <v>1</v>
      </c>
      <c r="J642">
        <v>0</v>
      </c>
      <c r="K642" s="1">
        <v>195649.79</v>
      </c>
      <c r="L642">
        <v>0</v>
      </c>
      <c r="M642">
        <v>16</v>
      </c>
      <c r="N642">
        <v>1927</v>
      </c>
      <c r="O642">
        <v>1</v>
      </c>
      <c r="P642">
        <v>30</v>
      </c>
      <c r="Q642">
        <v>6.25E-2</v>
      </c>
      <c r="R642">
        <v>30832</v>
      </c>
      <c r="S642" t="s">
        <v>55</v>
      </c>
      <c r="T642" t="s">
        <v>58</v>
      </c>
      <c r="U642" t="s">
        <v>52</v>
      </c>
      <c r="V642">
        <v>6</v>
      </c>
    </row>
    <row r="643" spans="1:22" x14ac:dyDescent="0.2">
      <c r="A643">
        <v>15578297</v>
      </c>
      <c r="B643">
        <v>737</v>
      </c>
      <c r="C643" t="s">
        <v>16</v>
      </c>
      <c r="D643" t="s">
        <v>13</v>
      </c>
      <c r="E643">
        <v>43</v>
      </c>
      <c r="F643">
        <v>1</v>
      </c>
      <c r="G643" s="2">
        <v>125537.38</v>
      </c>
      <c r="H643">
        <v>1</v>
      </c>
      <c r="I643">
        <v>1</v>
      </c>
      <c r="J643">
        <v>0</v>
      </c>
      <c r="K643" s="1">
        <v>138510.01</v>
      </c>
      <c r="L643">
        <v>1</v>
      </c>
      <c r="M643">
        <v>28</v>
      </c>
      <c r="N643">
        <v>763</v>
      </c>
      <c r="O643">
        <v>9</v>
      </c>
      <c r="P643">
        <v>86</v>
      </c>
      <c r="Q643">
        <v>0.32142857142857145</v>
      </c>
      <c r="R643">
        <v>21364</v>
      </c>
      <c r="S643" t="s">
        <v>55</v>
      </c>
      <c r="T643" t="s">
        <v>58</v>
      </c>
      <c r="U643" t="s">
        <v>50</v>
      </c>
      <c r="V643">
        <v>6</v>
      </c>
    </row>
    <row r="644" spans="1:22" x14ac:dyDescent="0.2">
      <c r="A644">
        <v>15654463</v>
      </c>
      <c r="B644">
        <v>841</v>
      </c>
      <c r="C644" t="s">
        <v>12</v>
      </c>
      <c r="D644" t="s">
        <v>15</v>
      </c>
      <c r="E644">
        <v>34</v>
      </c>
      <c r="F644">
        <v>4</v>
      </c>
      <c r="G644" s="2">
        <v>0</v>
      </c>
      <c r="H644">
        <v>2</v>
      </c>
      <c r="I644">
        <v>1</v>
      </c>
      <c r="J644">
        <v>0</v>
      </c>
      <c r="K644" s="1">
        <v>141582.66</v>
      </c>
      <c r="L644">
        <v>0</v>
      </c>
      <c r="M644">
        <v>4</v>
      </c>
      <c r="N644">
        <v>4075</v>
      </c>
      <c r="O644">
        <v>1</v>
      </c>
      <c r="P644">
        <v>135</v>
      </c>
      <c r="Q644">
        <v>0.25</v>
      </c>
      <c r="R644">
        <v>16300</v>
      </c>
      <c r="S644" t="s">
        <v>55</v>
      </c>
      <c r="T644" t="s">
        <v>59</v>
      </c>
      <c r="U644" t="s">
        <v>50</v>
      </c>
      <c r="V644">
        <v>6</v>
      </c>
    </row>
    <row r="645" spans="1:22" x14ac:dyDescent="0.2">
      <c r="A645">
        <v>15758531</v>
      </c>
      <c r="B645">
        <v>732</v>
      </c>
      <c r="C645" t="s">
        <v>12</v>
      </c>
      <c r="D645" t="s">
        <v>13</v>
      </c>
      <c r="E645">
        <v>40</v>
      </c>
      <c r="F645">
        <v>10</v>
      </c>
      <c r="G645" s="2">
        <v>0</v>
      </c>
      <c r="H645">
        <v>2</v>
      </c>
      <c r="I645">
        <v>1</v>
      </c>
      <c r="J645">
        <v>0</v>
      </c>
      <c r="K645" s="1">
        <v>154189.07999999999</v>
      </c>
      <c r="L645">
        <v>0</v>
      </c>
      <c r="M645">
        <v>8</v>
      </c>
      <c r="N645">
        <v>4490</v>
      </c>
      <c r="O645">
        <v>8</v>
      </c>
      <c r="P645">
        <v>3</v>
      </c>
      <c r="Q645">
        <v>1</v>
      </c>
      <c r="R645">
        <v>35920</v>
      </c>
      <c r="S645" t="s">
        <v>55</v>
      </c>
      <c r="T645" t="s">
        <v>61</v>
      </c>
      <c r="U645" t="s">
        <v>52</v>
      </c>
      <c r="V645">
        <v>6</v>
      </c>
    </row>
    <row r="646" spans="1:22" x14ac:dyDescent="0.2">
      <c r="A646">
        <v>15570004</v>
      </c>
      <c r="B646">
        <v>850</v>
      </c>
      <c r="C646" t="s">
        <v>12</v>
      </c>
      <c r="D646" t="s">
        <v>15</v>
      </c>
      <c r="E646">
        <v>31</v>
      </c>
      <c r="F646">
        <v>3</v>
      </c>
      <c r="G646" s="2">
        <v>0</v>
      </c>
      <c r="H646">
        <v>2</v>
      </c>
      <c r="I646">
        <v>1</v>
      </c>
      <c r="J646">
        <v>0</v>
      </c>
      <c r="K646" s="1">
        <v>121866.87</v>
      </c>
      <c r="L646">
        <v>0</v>
      </c>
      <c r="M646">
        <v>5</v>
      </c>
      <c r="N646">
        <v>2358</v>
      </c>
      <c r="O646">
        <v>10</v>
      </c>
      <c r="P646">
        <v>148</v>
      </c>
      <c r="Q646">
        <v>1</v>
      </c>
      <c r="R646">
        <v>11790</v>
      </c>
      <c r="S646" t="s">
        <v>55</v>
      </c>
      <c r="T646" t="s">
        <v>59</v>
      </c>
      <c r="U646" t="s">
        <v>50</v>
      </c>
      <c r="V646">
        <v>6</v>
      </c>
    </row>
    <row r="647" spans="1:22" x14ac:dyDescent="0.2">
      <c r="A647">
        <v>15656912</v>
      </c>
      <c r="B647">
        <v>649</v>
      </c>
      <c r="C647" t="s">
        <v>14</v>
      </c>
      <c r="D647" t="s">
        <v>15</v>
      </c>
      <c r="E647">
        <v>51</v>
      </c>
      <c r="F647">
        <v>4</v>
      </c>
      <c r="G647" s="2">
        <v>0</v>
      </c>
      <c r="H647">
        <v>1</v>
      </c>
      <c r="I647">
        <v>1</v>
      </c>
      <c r="J647">
        <v>1</v>
      </c>
      <c r="K647" s="1">
        <v>150390.57</v>
      </c>
      <c r="L647">
        <v>0</v>
      </c>
      <c r="M647">
        <v>15</v>
      </c>
      <c r="N647">
        <v>3098</v>
      </c>
      <c r="O647">
        <v>5</v>
      </c>
      <c r="P647">
        <v>131</v>
      </c>
      <c r="Q647">
        <v>0.33333333333333331</v>
      </c>
      <c r="R647">
        <v>46470</v>
      </c>
      <c r="S647" t="s">
        <v>56</v>
      </c>
      <c r="T647" t="s">
        <v>59</v>
      </c>
      <c r="U647" t="s">
        <v>50</v>
      </c>
      <c r="V647">
        <v>6</v>
      </c>
    </row>
    <row r="648" spans="1:22" x14ac:dyDescent="0.2">
      <c r="A648">
        <v>15672374</v>
      </c>
      <c r="B648">
        <v>672</v>
      </c>
      <c r="C648" t="s">
        <v>12</v>
      </c>
      <c r="D648" t="s">
        <v>15</v>
      </c>
      <c r="E648">
        <v>52</v>
      </c>
      <c r="F648">
        <v>8</v>
      </c>
      <c r="G648" s="2">
        <v>170008.84</v>
      </c>
      <c r="H648">
        <v>1</v>
      </c>
      <c r="I648">
        <v>0</v>
      </c>
      <c r="J648">
        <v>0</v>
      </c>
      <c r="K648" s="1">
        <v>56407.42</v>
      </c>
      <c r="L648">
        <v>1</v>
      </c>
      <c r="M648">
        <v>8</v>
      </c>
      <c r="N648">
        <v>3600</v>
      </c>
      <c r="O648">
        <v>2</v>
      </c>
      <c r="P648">
        <v>157</v>
      </c>
      <c r="Q648">
        <v>0.25</v>
      </c>
      <c r="R648">
        <v>28800</v>
      </c>
      <c r="S648" t="s">
        <v>55</v>
      </c>
      <c r="T648" t="s">
        <v>60</v>
      </c>
      <c r="U648" t="s">
        <v>50</v>
      </c>
      <c r="V648">
        <v>6</v>
      </c>
    </row>
    <row r="649" spans="1:22" x14ac:dyDescent="0.2">
      <c r="A649">
        <v>15747724</v>
      </c>
      <c r="B649">
        <v>671</v>
      </c>
      <c r="C649" t="s">
        <v>14</v>
      </c>
      <c r="D649" t="s">
        <v>13</v>
      </c>
      <c r="E649">
        <v>34</v>
      </c>
      <c r="F649">
        <v>10</v>
      </c>
      <c r="G649" s="2">
        <v>0</v>
      </c>
      <c r="H649">
        <v>1</v>
      </c>
      <c r="I649">
        <v>1</v>
      </c>
      <c r="J649">
        <v>0</v>
      </c>
      <c r="K649" s="1">
        <v>23235.38</v>
      </c>
      <c r="L649">
        <v>0</v>
      </c>
      <c r="M649">
        <v>11</v>
      </c>
      <c r="N649">
        <v>2943</v>
      </c>
      <c r="O649">
        <v>0</v>
      </c>
      <c r="P649">
        <v>87</v>
      </c>
      <c r="Q649">
        <v>0</v>
      </c>
      <c r="R649">
        <v>32373</v>
      </c>
      <c r="S649" t="s">
        <v>55</v>
      </c>
      <c r="T649" t="s">
        <v>61</v>
      </c>
      <c r="U649" t="s">
        <v>50</v>
      </c>
      <c r="V649">
        <v>8</v>
      </c>
    </row>
    <row r="650" spans="1:22" x14ac:dyDescent="0.2">
      <c r="A650">
        <v>15759021</v>
      </c>
      <c r="B650">
        <v>685</v>
      </c>
      <c r="C650" t="s">
        <v>12</v>
      </c>
      <c r="D650" t="s">
        <v>15</v>
      </c>
      <c r="E650">
        <v>35</v>
      </c>
      <c r="F650">
        <v>9</v>
      </c>
      <c r="G650" s="2">
        <v>0</v>
      </c>
      <c r="H650">
        <v>1</v>
      </c>
      <c r="I650">
        <v>1</v>
      </c>
      <c r="J650">
        <v>0</v>
      </c>
      <c r="K650" s="1">
        <v>167033.82999999999</v>
      </c>
      <c r="L650">
        <v>0</v>
      </c>
      <c r="M650">
        <v>15</v>
      </c>
      <c r="N650">
        <v>984</v>
      </c>
      <c r="O650">
        <v>3</v>
      </c>
      <c r="P650">
        <v>3</v>
      </c>
      <c r="Q650">
        <v>0.2</v>
      </c>
      <c r="R650">
        <v>14760</v>
      </c>
      <c r="S650" t="s">
        <v>56</v>
      </c>
      <c r="T650" t="s">
        <v>61</v>
      </c>
      <c r="U650" t="s">
        <v>52</v>
      </c>
      <c r="V650">
        <v>8</v>
      </c>
    </row>
    <row r="651" spans="1:22" x14ac:dyDescent="0.2">
      <c r="A651">
        <v>15579130</v>
      </c>
      <c r="B651">
        <v>708</v>
      </c>
      <c r="C651" t="s">
        <v>16</v>
      </c>
      <c r="D651" t="s">
        <v>13</v>
      </c>
      <c r="E651">
        <v>43</v>
      </c>
      <c r="F651">
        <v>0</v>
      </c>
      <c r="G651" s="2">
        <v>118994.84</v>
      </c>
      <c r="H651">
        <v>1</v>
      </c>
      <c r="I651">
        <v>1</v>
      </c>
      <c r="J651">
        <v>0</v>
      </c>
      <c r="K651" s="1">
        <v>181499.77</v>
      </c>
      <c r="L651">
        <v>1</v>
      </c>
      <c r="M651">
        <v>17</v>
      </c>
      <c r="N651">
        <v>2587</v>
      </c>
      <c r="O651">
        <v>0</v>
      </c>
      <c r="P651">
        <v>10</v>
      </c>
      <c r="Q651">
        <v>0</v>
      </c>
      <c r="R651">
        <v>43979</v>
      </c>
      <c r="S651" t="s">
        <v>55</v>
      </c>
      <c r="T651" t="s">
        <v>58</v>
      </c>
      <c r="U651" t="s">
        <v>52</v>
      </c>
      <c r="V651">
        <v>6</v>
      </c>
    </row>
    <row r="652" spans="1:22" x14ac:dyDescent="0.2">
      <c r="A652">
        <v>15613326</v>
      </c>
      <c r="B652">
        <v>596</v>
      </c>
      <c r="C652" t="s">
        <v>12</v>
      </c>
      <c r="D652" t="s">
        <v>13</v>
      </c>
      <c r="E652">
        <v>33</v>
      </c>
      <c r="F652">
        <v>1</v>
      </c>
      <c r="G652" s="2">
        <v>138162.81</v>
      </c>
      <c r="H652">
        <v>1</v>
      </c>
      <c r="I652">
        <v>1</v>
      </c>
      <c r="J652">
        <v>0</v>
      </c>
      <c r="K652" s="1">
        <v>85412.54</v>
      </c>
      <c r="L652">
        <v>0</v>
      </c>
      <c r="M652">
        <v>8</v>
      </c>
      <c r="N652">
        <v>3389</v>
      </c>
      <c r="O652">
        <v>10</v>
      </c>
      <c r="P652">
        <v>69</v>
      </c>
      <c r="Q652">
        <v>1</v>
      </c>
      <c r="R652">
        <v>27112</v>
      </c>
      <c r="S652" t="s">
        <v>54</v>
      </c>
      <c r="T652" t="s">
        <v>58</v>
      </c>
      <c r="U652" t="s">
        <v>50</v>
      </c>
      <c r="V652">
        <v>6</v>
      </c>
    </row>
    <row r="653" spans="1:22" x14ac:dyDescent="0.2">
      <c r="A653">
        <v>15670914</v>
      </c>
      <c r="B653">
        <v>754</v>
      </c>
      <c r="C653" t="s">
        <v>12</v>
      </c>
      <c r="D653" t="s">
        <v>15</v>
      </c>
      <c r="E653">
        <v>38</v>
      </c>
      <c r="F653">
        <v>2</v>
      </c>
      <c r="G653" s="2">
        <v>0</v>
      </c>
      <c r="H653">
        <v>2</v>
      </c>
      <c r="I653">
        <v>1</v>
      </c>
      <c r="J653">
        <v>0</v>
      </c>
      <c r="K653" s="1">
        <v>180698.32</v>
      </c>
      <c r="L653">
        <v>0</v>
      </c>
      <c r="M653">
        <v>16</v>
      </c>
      <c r="N653">
        <v>1630</v>
      </c>
      <c r="O653">
        <v>10</v>
      </c>
      <c r="P653">
        <v>46</v>
      </c>
      <c r="Q653">
        <v>0.625</v>
      </c>
      <c r="R653">
        <v>26080</v>
      </c>
      <c r="S653" t="s">
        <v>55</v>
      </c>
      <c r="T653" t="s">
        <v>58</v>
      </c>
      <c r="U653" t="s">
        <v>51</v>
      </c>
      <c r="V653">
        <v>7</v>
      </c>
    </row>
    <row r="654" spans="1:22" x14ac:dyDescent="0.2">
      <c r="A654">
        <v>15806027</v>
      </c>
      <c r="B654">
        <v>556</v>
      </c>
      <c r="C654" t="s">
        <v>12</v>
      </c>
      <c r="D654" t="s">
        <v>13</v>
      </c>
      <c r="E654">
        <v>52</v>
      </c>
      <c r="F654">
        <v>9</v>
      </c>
      <c r="G654" s="2">
        <v>0</v>
      </c>
      <c r="H654">
        <v>1</v>
      </c>
      <c r="I654">
        <v>1</v>
      </c>
      <c r="J654">
        <v>0</v>
      </c>
      <c r="K654" s="1">
        <v>175149.2</v>
      </c>
      <c r="L654">
        <v>1</v>
      </c>
      <c r="M654">
        <v>23</v>
      </c>
      <c r="N654">
        <v>1073</v>
      </c>
      <c r="O654">
        <v>3</v>
      </c>
      <c r="P654">
        <v>43</v>
      </c>
      <c r="Q654">
        <v>0.13043478260869565</v>
      </c>
      <c r="R654">
        <v>24679</v>
      </c>
      <c r="S654" t="s">
        <v>55</v>
      </c>
      <c r="T654" t="s">
        <v>61</v>
      </c>
      <c r="U654" t="s">
        <v>51</v>
      </c>
      <c r="V654">
        <v>9</v>
      </c>
    </row>
    <row r="655" spans="1:22" x14ac:dyDescent="0.2">
      <c r="A655">
        <v>15707120</v>
      </c>
      <c r="B655">
        <v>850</v>
      </c>
      <c r="C655" t="s">
        <v>12</v>
      </c>
      <c r="D655" t="s">
        <v>15</v>
      </c>
      <c r="E655">
        <v>46</v>
      </c>
      <c r="F655">
        <v>9</v>
      </c>
      <c r="G655" s="2">
        <v>117640.39</v>
      </c>
      <c r="H655">
        <v>1</v>
      </c>
      <c r="I655">
        <v>1</v>
      </c>
      <c r="J655">
        <v>0</v>
      </c>
      <c r="K655" s="1">
        <v>88920.68</v>
      </c>
      <c r="L655">
        <v>0</v>
      </c>
      <c r="M655">
        <v>6</v>
      </c>
      <c r="N655">
        <v>2574</v>
      </c>
      <c r="O655">
        <v>3</v>
      </c>
      <c r="P655">
        <v>94</v>
      </c>
      <c r="Q655">
        <v>0.5</v>
      </c>
      <c r="R655">
        <v>15444</v>
      </c>
      <c r="S655" t="s">
        <v>56</v>
      </c>
      <c r="T655" t="s">
        <v>61</v>
      </c>
      <c r="U655" t="s">
        <v>50</v>
      </c>
      <c r="V655">
        <v>6</v>
      </c>
    </row>
    <row r="656" spans="1:22" x14ac:dyDescent="0.2">
      <c r="A656">
        <v>15783305</v>
      </c>
      <c r="B656">
        <v>593</v>
      </c>
      <c r="C656" t="s">
        <v>12</v>
      </c>
      <c r="D656" t="s">
        <v>13</v>
      </c>
      <c r="E656">
        <v>46</v>
      </c>
      <c r="F656">
        <v>7</v>
      </c>
      <c r="G656" s="2">
        <v>98752.51</v>
      </c>
      <c r="H656">
        <v>1</v>
      </c>
      <c r="I656">
        <v>1</v>
      </c>
      <c r="J656">
        <v>0</v>
      </c>
      <c r="K656" s="1">
        <v>145560.38</v>
      </c>
      <c r="L656">
        <v>0</v>
      </c>
      <c r="M656">
        <v>29</v>
      </c>
      <c r="N656">
        <v>2579</v>
      </c>
      <c r="O656">
        <v>9</v>
      </c>
      <c r="P656">
        <v>26</v>
      </c>
      <c r="Q656">
        <v>0.31034482758620691</v>
      </c>
      <c r="R656">
        <v>74791</v>
      </c>
      <c r="S656" t="s">
        <v>54</v>
      </c>
      <c r="T656" t="s">
        <v>60</v>
      </c>
      <c r="U656" t="s">
        <v>52</v>
      </c>
      <c r="V656">
        <v>6</v>
      </c>
    </row>
    <row r="657" spans="1:22" x14ac:dyDescent="0.2">
      <c r="A657">
        <v>15714877</v>
      </c>
      <c r="B657">
        <v>662</v>
      </c>
      <c r="C657" t="s">
        <v>12</v>
      </c>
      <c r="D657" t="s">
        <v>13</v>
      </c>
      <c r="E657">
        <v>29</v>
      </c>
      <c r="F657">
        <v>10</v>
      </c>
      <c r="G657" s="2">
        <v>0</v>
      </c>
      <c r="H657">
        <v>2</v>
      </c>
      <c r="I657">
        <v>1</v>
      </c>
      <c r="J657">
        <v>0</v>
      </c>
      <c r="K657" s="1">
        <v>137508.31</v>
      </c>
      <c r="L657">
        <v>0</v>
      </c>
      <c r="M657">
        <v>8</v>
      </c>
      <c r="N657">
        <v>2773</v>
      </c>
      <c r="O657">
        <v>2</v>
      </c>
      <c r="P657">
        <v>125</v>
      </c>
      <c r="Q657">
        <v>0.25</v>
      </c>
      <c r="R657">
        <v>22184</v>
      </c>
      <c r="S657" t="s">
        <v>55</v>
      </c>
      <c r="T657" t="s">
        <v>61</v>
      </c>
      <c r="U657" t="s">
        <v>50</v>
      </c>
      <c r="V657">
        <v>6</v>
      </c>
    </row>
    <row r="658" spans="1:22" x14ac:dyDescent="0.2">
      <c r="A658">
        <v>15728006</v>
      </c>
      <c r="B658">
        <v>524</v>
      </c>
      <c r="C658" t="s">
        <v>12</v>
      </c>
      <c r="D658" t="s">
        <v>15</v>
      </c>
      <c r="E658">
        <v>40</v>
      </c>
      <c r="F658">
        <v>2</v>
      </c>
      <c r="G658" s="2">
        <v>180516.9</v>
      </c>
      <c r="H658">
        <v>1</v>
      </c>
      <c r="I658">
        <v>1</v>
      </c>
      <c r="J658">
        <v>0</v>
      </c>
      <c r="K658" s="1">
        <v>180002.42</v>
      </c>
      <c r="L658">
        <v>0</v>
      </c>
      <c r="M658">
        <v>5</v>
      </c>
      <c r="N658">
        <v>349</v>
      </c>
      <c r="O658">
        <v>9</v>
      </c>
      <c r="P658">
        <v>70</v>
      </c>
      <c r="Q658">
        <v>1</v>
      </c>
      <c r="R658">
        <v>1745</v>
      </c>
      <c r="S658" t="s">
        <v>54</v>
      </c>
      <c r="T658" t="s">
        <v>58</v>
      </c>
      <c r="U658" t="s">
        <v>50</v>
      </c>
      <c r="V658">
        <v>6</v>
      </c>
    </row>
    <row r="659" spans="1:22" x14ac:dyDescent="0.2">
      <c r="A659">
        <v>15613189</v>
      </c>
      <c r="B659">
        <v>774</v>
      </c>
      <c r="C659" t="s">
        <v>12</v>
      </c>
      <c r="D659" t="s">
        <v>13</v>
      </c>
      <c r="E659">
        <v>52</v>
      </c>
      <c r="F659">
        <v>2</v>
      </c>
      <c r="G659" s="2">
        <v>56580.93</v>
      </c>
      <c r="H659">
        <v>1</v>
      </c>
      <c r="I659">
        <v>1</v>
      </c>
      <c r="J659">
        <v>0</v>
      </c>
      <c r="K659" s="1">
        <v>113266.28</v>
      </c>
      <c r="L659">
        <v>1</v>
      </c>
      <c r="M659">
        <v>1</v>
      </c>
      <c r="N659">
        <v>2898</v>
      </c>
      <c r="O659">
        <v>7</v>
      </c>
      <c r="P659">
        <v>6</v>
      </c>
      <c r="Q659">
        <v>1</v>
      </c>
      <c r="R659">
        <v>2898</v>
      </c>
      <c r="S659" t="s">
        <v>55</v>
      </c>
      <c r="T659" t="s">
        <v>58</v>
      </c>
      <c r="U659" t="s">
        <v>52</v>
      </c>
      <c r="V659">
        <v>7</v>
      </c>
    </row>
    <row r="660" spans="1:22" x14ac:dyDescent="0.2">
      <c r="A660">
        <v>15592645</v>
      </c>
      <c r="B660">
        <v>704</v>
      </c>
      <c r="C660" t="s">
        <v>14</v>
      </c>
      <c r="D660" t="s">
        <v>15</v>
      </c>
      <c r="E660">
        <v>37</v>
      </c>
      <c r="F660">
        <v>4</v>
      </c>
      <c r="G660" s="2">
        <v>0</v>
      </c>
      <c r="H660">
        <v>2</v>
      </c>
      <c r="I660">
        <v>0</v>
      </c>
      <c r="J660">
        <v>0</v>
      </c>
      <c r="K660" s="1">
        <v>25684.93</v>
      </c>
      <c r="L660">
        <v>0</v>
      </c>
      <c r="M660">
        <v>11</v>
      </c>
      <c r="N660">
        <v>1608</v>
      </c>
      <c r="O660">
        <v>5</v>
      </c>
      <c r="P660">
        <v>109</v>
      </c>
      <c r="Q660">
        <v>0.45454545454545453</v>
      </c>
      <c r="R660">
        <v>17688</v>
      </c>
      <c r="S660" t="s">
        <v>55</v>
      </c>
      <c r="T660" t="s">
        <v>59</v>
      </c>
      <c r="U660" t="s">
        <v>50</v>
      </c>
      <c r="V660">
        <v>6</v>
      </c>
    </row>
    <row r="661" spans="1:22" x14ac:dyDescent="0.2">
      <c r="A661">
        <v>15768387</v>
      </c>
      <c r="B661">
        <v>581</v>
      </c>
      <c r="C661" t="s">
        <v>12</v>
      </c>
      <c r="D661" t="s">
        <v>15</v>
      </c>
      <c r="E661">
        <v>41</v>
      </c>
      <c r="F661">
        <v>8</v>
      </c>
      <c r="G661" s="2">
        <v>0</v>
      </c>
      <c r="H661">
        <v>2</v>
      </c>
      <c r="I661">
        <v>0</v>
      </c>
      <c r="J661">
        <v>0</v>
      </c>
      <c r="K661" s="1">
        <v>29737.14</v>
      </c>
      <c r="L661">
        <v>0</v>
      </c>
      <c r="M661">
        <v>6</v>
      </c>
      <c r="N661">
        <v>3144</v>
      </c>
      <c r="O661">
        <v>6</v>
      </c>
      <c r="P661">
        <v>177</v>
      </c>
      <c r="Q661">
        <v>1</v>
      </c>
      <c r="R661">
        <v>18864</v>
      </c>
      <c r="S661" t="s">
        <v>56</v>
      </c>
      <c r="T661" t="s">
        <v>60</v>
      </c>
      <c r="U661" t="s">
        <v>50</v>
      </c>
      <c r="V661">
        <v>6</v>
      </c>
    </row>
    <row r="662" spans="1:22" x14ac:dyDescent="0.2">
      <c r="A662">
        <v>15586976</v>
      </c>
      <c r="B662">
        <v>566</v>
      </c>
      <c r="C662" t="s">
        <v>12</v>
      </c>
      <c r="D662" t="s">
        <v>13</v>
      </c>
      <c r="E662">
        <v>42</v>
      </c>
      <c r="F662">
        <v>6</v>
      </c>
      <c r="G662" s="2">
        <v>0</v>
      </c>
      <c r="H662">
        <v>1</v>
      </c>
      <c r="I662">
        <v>1</v>
      </c>
      <c r="J662">
        <v>0</v>
      </c>
      <c r="K662" s="1">
        <v>180702.12</v>
      </c>
      <c r="L662">
        <v>1</v>
      </c>
      <c r="M662">
        <v>19</v>
      </c>
      <c r="N662">
        <v>4196</v>
      </c>
      <c r="O662">
        <v>0</v>
      </c>
      <c r="P662">
        <v>22</v>
      </c>
      <c r="Q662">
        <v>0</v>
      </c>
      <c r="R662">
        <v>79724</v>
      </c>
      <c r="S662" t="s">
        <v>55</v>
      </c>
      <c r="T662" t="s">
        <v>60</v>
      </c>
      <c r="U662" t="s">
        <v>52</v>
      </c>
      <c r="V662">
        <v>8</v>
      </c>
    </row>
    <row r="663" spans="1:22" x14ac:dyDescent="0.2">
      <c r="A663">
        <v>15772632</v>
      </c>
      <c r="B663">
        <v>680</v>
      </c>
      <c r="C663" t="s">
        <v>12</v>
      </c>
      <c r="D663" t="s">
        <v>13</v>
      </c>
      <c r="E663">
        <v>34</v>
      </c>
      <c r="F663">
        <v>1</v>
      </c>
      <c r="G663" s="2">
        <v>0</v>
      </c>
      <c r="H663">
        <v>2</v>
      </c>
      <c r="I663">
        <v>1</v>
      </c>
      <c r="J663">
        <v>0</v>
      </c>
      <c r="K663" s="1">
        <v>167035.07</v>
      </c>
      <c r="L663">
        <v>0</v>
      </c>
      <c r="M663">
        <v>7</v>
      </c>
      <c r="N663">
        <v>4388</v>
      </c>
      <c r="O663">
        <v>3</v>
      </c>
      <c r="P663">
        <v>71</v>
      </c>
      <c r="Q663">
        <v>0.42857142857142855</v>
      </c>
      <c r="R663">
        <v>30716</v>
      </c>
      <c r="S663" t="s">
        <v>55</v>
      </c>
      <c r="T663" t="s">
        <v>58</v>
      </c>
      <c r="U663" t="s">
        <v>50</v>
      </c>
      <c r="V663">
        <v>7</v>
      </c>
    </row>
    <row r="664" spans="1:22" x14ac:dyDescent="0.2">
      <c r="A664">
        <v>15606507</v>
      </c>
      <c r="B664">
        <v>555</v>
      </c>
      <c r="C664" t="s">
        <v>12</v>
      </c>
      <c r="D664" t="s">
        <v>15</v>
      </c>
      <c r="E664">
        <v>24</v>
      </c>
      <c r="F664">
        <v>5</v>
      </c>
      <c r="G664" s="2">
        <v>0</v>
      </c>
      <c r="H664">
        <v>2</v>
      </c>
      <c r="I664">
        <v>1</v>
      </c>
      <c r="J664">
        <v>0</v>
      </c>
      <c r="K664" s="1">
        <v>27513.47</v>
      </c>
      <c r="L664">
        <v>0</v>
      </c>
      <c r="M664">
        <v>5</v>
      </c>
      <c r="N664">
        <v>4732</v>
      </c>
      <c r="O664">
        <v>0</v>
      </c>
      <c r="P664">
        <v>59</v>
      </c>
      <c r="Q664">
        <v>0</v>
      </c>
      <c r="R664">
        <v>23660</v>
      </c>
      <c r="S664" t="s">
        <v>56</v>
      </c>
      <c r="T664" t="s">
        <v>59</v>
      </c>
      <c r="U664" t="s">
        <v>51</v>
      </c>
      <c r="V664">
        <v>6</v>
      </c>
    </row>
    <row r="665" spans="1:22" x14ac:dyDescent="0.2">
      <c r="A665">
        <v>15578825</v>
      </c>
      <c r="B665">
        <v>734</v>
      </c>
      <c r="C665" t="s">
        <v>12</v>
      </c>
      <c r="D665" t="s">
        <v>13</v>
      </c>
      <c r="E665">
        <v>29</v>
      </c>
      <c r="F665">
        <v>0</v>
      </c>
      <c r="G665" s="2">
        <v>139994.66</v>
      </c>
      <c r="H665">
        <v>1</v>
      </c>
      <c r="I665">
        <v>1</v>
      </c>
      <c r="J665">
        <v>0</v>
      </c>
      <c r="K665" s="1">
        <v>17744.72</v>
      </c>
      <c r="L665">
        <v>0</v>
      </c>
      <c r="M665">
        <v>20</v>
      </c>
      <c r="N665">
        <v>3432</v>
      </c>
      <c r="O665">
        <v>10</v>
      </c>
      <c r="P665">
        <v>163</v>
      </c>
      <c r="Q665">
        <v>0.5</v>
      </c>
      <c r="R665">
        <v>68640</v>
      </c>
      <c r="S665" t="s">
        <v>56</v>
      </c>
      <c r="T665" t="s">
        <v>58</v>
      </c>
      <c r="U665" t="s">
        <v>50</v>
      </c>
      <c r="V665">
        <v>6</v>
      </c>
    </row>
    <row r="666" spans="1:22" x14ac:dyDescent="0.2">
      <c r="A666">
        <v>15636089</v>
      </c>
      <c r="B666">
        <v>678</v>
      </c>
      <c r="C666" t="s">
        <v>16</v>
      </c>
      <c r="D666" t="s">
        <v>13</v>
      </c>
      <c r="E666">
        <v>51</v>
      </c>
      <c r="F666">
        <v>1</v>
      </c>
      <c r="G666" s="2">
        <v>145751.03</v>
      </c>
      <c r="H666">
        <v>1</v>
      </c>
      <c r="I666">
        <v>0</v>
      </c>
      <c r="J666">
        <v>0</v>
      </c>
      <c r="K666" s="1">
        <v>109718.44</v>
      </c>
      <c r="L666">
        <v>1</v>
      </c>
      <c r="M666">
        <v>27</v>
      </c>
      <c r="N666">
        <v>1796</v>
      </c>
      <c r="O666">
        <v>10</v>
      </c>
      <c r="P666">
        <v>1</v>
      </c>
      <c r="Q666">
        <v>0.37037037037037035</v>
      </c>
      <c r="R666">
        <v>48492</v>
      </c>
      <c r="S666" t="s">
        <v>55</v>
      </c>
      <c r="T666" t="s">
        <v>58</v>
      </c>
      <c r="U666" t="s">
        <v>52</v>
      </c>
      <c r="V666">
        <v>7</v>
      </c>
    </row>
    <row r="667" spans="1:22" x14ac:dyDescent="0.2">
      <c r="A667">
        <v>15727490</v>
      </c>
      <c r="B667">
        <v>661</v>
      </c>
      <c r="C667" t="s">
        <v>12</v>
      </c>
      <c r="D667" t="s">
        <v>15</v>
      </c>
      <c r="E667">
        <v>47</v>
      </c>
      <c r="F667">
        <v>5</v>
      </c>
      <c r="G667" s="2">
        <v>0</v>
      </c>
      <c r="H667">
        <v>1</v>
      </c>
      <c r="I667">
        <v>0</v>
      </c>
      <c r="J667">
        <v>1</v>
      </c>
      <c r="K667" s="1">
        <v>107243.31</v>
      </c>
      <c r="L667">
        <v>1</v>
      </c>
      <c r="M667">
        <v>25</v>
      </c>
      <c r="N667">
        <v>4566</v>
      </c>
      <c r="O667">
        <v>9</v>
      </c>
      <c r="P667">
        <v>105</v>
      </c>
      <c r="Q667">
        <v>0.36</v>
      </c>
      <c r="R667">
        <v>114150</v>
      </c>
      <c r="S667" t="s">
        <v>56</v>
      </c>
      <c r="T667" t="s">
        <v>59</v>
      </c>
      <c r="U667" t="s">
        <v>50</v>
      </c>
      <c r="V667">
        <v>6</v>
      </c>
    </row>
    <row r="668" spans="1:22" x14ac:dyDescent="0.2">
      <c r="A668">
        <v>15756920</v>
      </c>
      <c r="B668">
        <v>576</v>
      </c>
      <c r="C668" t="s">
        <v>12</v>
      </c>
      <c r="D668" t="s">
        <v>15</v>
      </c>
      <c r="E668">
        <v>63</v>
      </c>
      <c r="F668">
        <v>9</v>
      </c>
      <c r="G668" s="2">
        <v>70655.48</v>
      </c>
      <c r="H668">
        <v>1</v>
      </c>
      <c r="I668">
        <v>0</v>
      </c>
      <c r="J668">
        <v>0</v>
      </c>
      <c r="K668" s="1">
        <v>78955.8</v>
      </c>
      <c r="L668">
        <v>1</v>
      </c>
      <c r="M668">
        <v>15</v>
      </c>
      <c r="N668">
        <v>4254</v>
      </c>
      <c r="O668">
        <v>10</v>
      </c>
      <c r="P668">
        <v>39</v>
      </c>
      <c r="Q668">
        <v>0.66666666666666663</v>
      </c>
      <c r="R668">
        <v>63810</v>
      </c>
      <c r="S668" t="s">
        <v>56</v>
      </c>
      <c r="T668" t="s">
        <v>61</v>
      </c>
      <c r="U668" t="s">
        <v>51</v>
      </c>
      <c r="V668">
        <v>6</v>
      </c>
    </row>
    <row r="669" spans="1:22" x14ac:dyDescent="0.2">
      <c r="A669">
        <v>15726403</v>
      </c>
      <c r="B669">
        <v>660</v>
      </c>
      <c r="C669" t="s">
        <v>16</v>
      </c>
      <c r="D669" t="s">
        <v>15</v>
      </c>
      <c r="E669">
        <v>41</v>
      </c>
      <c r="F669">
        <v>1</v>
      </c>
      <c r="G669" s="2">
        <v>129901.21</v>
      </c>
      <c r="H669">
        <v>1</v>
      </c>
      <c r="I669">
        <v>1</v>
      </c>
      <c r="J669">
        <v>0</v>
      </c>
      <c r="K669" s="1">
        <v>26025.599999999999</v>
      </c>
      <c r="L669">
        <v>1</v>
      </c>
      <c r="M669">
        <v>23</v>
      </c>
      <c r="N669">
        <v>816</v>
      </c>
      <c r="O669">
        <v>0</v>
      </c>
      <c r="P669">
        <v>149</v>
      </c>
      <c r="Q669">
        <v>0</v>
      </c>
      <c r="R669">
        <v>18768</v>
      </c>
      <c r="S669" t="s">
        <v>55</v>
      </c>
      <c r="T669" t="s">
        <v>58</v>
      </c>
      <c r="U669" t="s">
        <v>50</v>
      </c>
      <c r="V669">
        <v>6</v>
      </c>
    </row>
    <row r="670" spans="1:22" x14ac:dyDescent="0.2">
      <c r="A670">
        <v>15716518</v>
      </c>
      <c r="B670">
        <v>617</v>
      </c>
      <c r="C670" t="s">
        <v>12</v>
      </c>
      <c r="D670" t="s">
        <v>13</v>
      </c>
      <c r="E670">
        <v>27</v>
      </c>
      <c r="F670">
        <v>4</v>
      </c>
      <c r="G670" s="2">
        <v>0</v>
      </c>
      <c r="H670">
        <v>2</v>
      </c>
      <c r="I670">
        <v>0</v>
      </c>
      <c r="J670">
        <v>0</v>
      </c>
      <c r="K670" s="1">
        <v>190269.21</v>
      </c>
      <c r="L670">
        <v>0</v>
      </c>
      <c r="M670">
        <v>27</v>
      </c>
      <c r="N670">
        <v>3119</v>
      </c>
      <c r="O670">
        <v>0</v>
      </c>
      <c r="P670">
        <v>142</v>
      </c>
      <c r="Q670">
        <v>0</v>
      </c>
      <c r="R670">
        <v>84213</v>
      </c>
      <c r="S670" t="s">
        <v>55</v>
      </c>
      <c r="T670" t="s">
        <v>59</v>
      </c>
      <c r="U670" t="s">
        <v>50</v>
      </c>
      <c r="V670">
        <v>6</v>
      </c>
    </row>
    <row r="671" spans="1:22" x14ac:dyDescent="0.2">
      <c r="A671">
        <v>15679249</v>
      </c>
      <c r="B671">
        <v>351</v>
      </c>
      <c r="C671" t="s">
        <v>16</v>
      </c>
      <c r="D671" t="s">
        <v>13</v>
      </c>
      <c r="E671">
        <v>57</v>
      </c>
      <c r="F671">
        <v>4</v>
      </c>
      <c r="G671" s="2">
        <v>163146.46</v>
      </c>
      <c r="H671">
        <v>1</v>
      </c>
      <c r="I671">
        <v>1</v>
      </c>
      <c r="J671">
        <v>0</v>
      </c>
      <c r="K671" s="1">
        <v>169621.69</v>
      </c>
      <c r="L671">
        <v>1</v>
      </c>
      <c r="M671">
        <v>2</v>
      </c>
      <c r="N671">
        <v>1163</v>
      </c>
      <c r="O671">
        <v>7</v>
      </c>
      <c r="P671">
        <v>165</v>
      </c>
      <c r="Q671">
        <v>1</v>
      </c>
      <c r="R671">
        <v>2326</v>
      </c>
      <c r="S671" t="s">
        <v>55</v>
      </c>
      <c r="T671" t="s">
        <v>59</v>
      </c>
      <c r="U671" t="s">
        <v>50</v>
      </c>
      <c r="V671">
        <v>6</v>
      </c>
    </row>
    <row r="672" spans="1:22" x14ac:dyDescent="0.2">
      <c r="A672">
        <v>15693199</v>
      </c>
      <c r="B672">
        <v>739</v>
      </c>
      <c r="C672" t="s">
        <v>12</v>
      </c>
      <c r="D672" t="s">
        <v>13</v>
      </c>
      <c r="E672">
        <v>37</v>
      </c>
      <c r="F672">
        <v>8</v>
      </c>
      <c r="G672" s="2">
        <v>0</v>
      </c>
      <c r="H672">
        <v>2</v>
      </c>
      <c r="I672">
        <v>1</v>
      </c>
      <c r="J672">
        <v>0</v>
      </c>
      <c r="K672" s="1">
        <v>191557.1</v>
      </c>
      <c r="L672">
        <v>1</v>
      </c>
      <c r="M672">
        <v>2</v>
      </c>
      <c r="N672">
        <v>1091</v>
      </c>
      <c r="O672">
        <v>5</v>
      </c>
      <c r="P672">
        <v>149</v>
      </c>
      <c r="Q672">
        <v>1</v>
      </c>
      <c r="R672">
        <v>2182</v>
      </c>
      <c r="S672" t="s">
        <v>55</v>
      </c>
      <c r="T672" t="s">
        <v>60</v>
      </c>
      <c r="U672" t="s">
        <v>50</v>
      </c>
      <c r="V672">
        <v>6</v>
      </c>
    </row>
    <row r="673" spans="1:22" x14ac:dyDescent="0.2">
      <c r="A673">
        <v>15661219</v>
      </c>
      <c r="B673">
        <v>627</v>
      </c>
      <c r="C673" t="s">
        <v>12</v>
      </c>
      <c r="D673" t="s">
        <v>15</v>
      </c>
      <c r="E673">
        <v>32</v>
      </c>
      <c r="F673">
        <v>10</v>
      </c>
      <c r="G673" s="2">
        <v>0</v>
      </c>
      <c r="H673">
        <v>2</v>
      </c>
      <c r="I673">
        <v>1</v>
      </c>
      <c r="J673">
        <v>0</v>
      </c>
      <c r="K673" s="1">
        <v>103287.62</v>
      </c>
      <c r="L673">
        <v>0</v>
      </c>
      <c r="M673">
        <v>5</v>
      </c>
      <c r="N673">
        <v>3543</v>
      </c>
      <c r="O673">
        <v>7</v>
      </c>
      <c r="P673">
        <v>52</v>
      </c>
      <c r="Q673">
        <v>1</v>
      </c>
      <c r="R673">
        <v>17715</v>
      </c>
      <c r="S673" t="s">
        <v>55</v>
      </c>
      <c r="T673" t="s">
        <v>61</v>
      </c>
      <c r="U673" t="s">
        <v>51</v>
      </c>
      <c r="V673">
        <v>6</v>
      </c>
    </row>
    <row r="674" spans="1:22" x14ac:dyDescent="0.2">
      <c r="A674">
        <v>15764105</v>
      </c>
      <c r="B674">
        <v>475</v>
      </c>
      <c r="C674" t="s">
        <v>12</v>
      </c>
      <c r="D674" t="s">
        <v>13</v>
      </c>
      <c r="E674">
        <v>57</v>
      </c>
      <c r="F674">
        <v>1</v>
      </c>
      <c r="G674" s="2">
        <v>0</v>
      </c>
      <c r="H674">
        <v>2</v>
      </c>
      <c r="I674">
        <v>1</v>
      </c>
      <c r="J674">
        <v>0</v>
      </c>
      <c r="K674" s="1">
        <v>89248.99</v>
      </c>
      <c r="L674">
        <v>0</v>
      </c>
      <c r="M674">
        <v>28</v>
      </c>
      <c r="N674">
        <v>4223</v>
      </c>
      <c r="O674">
        <v>2</v>
      </c>
      <c r="P674">
        <v>113</v>
      </c>
      <c r="Q674">
        <v>7.1428571428571425E-2</v>
      </c>
      <c r="R674">
        <v>118244</v>
      </c>
      <c r="S674" t="s">
        <v>55</v>
      </c>
      <c r="T674" t="s">
        <v>58</v>
      </c>
      <c r="U674" t="s">
        <v>50</v>
      </c>
      <c r="V674">
        <v>8</v>
      </c>
    </row>
    <row r="675" spans="1:22" x14ac:dyDescent="0.2">
      <c r="A675">
        <v>15766896</v>
      </c>
      <c r="B675">
        <v>750</v>
      </c>
      <c r="C675" t="s">
        <v>12</v>
      </c>
      <c r="D675" t="s">
        <v>15</v>
      </c>
      <c r="E675">
        <v>37</v>
      </c>
      <c r="F675">
        <v>3</v>
      </c>
      <c r="G675" s="2">
        <v>0</v>
      </c>
      <c r="H675">
        <v>2</v>
      </c>
      <c r="I675">
        <v>1</v>
      </c>
      <c r="J675">
        <v>0</v>
      </c>
      <c r="K675" s="1">
        <v>16870.2</v>
      </c>
      <c r="L675">
        <v>0</v>
      </c>
      <c r="M675">
        <v>5</v>
      </c>
      <c r="N675">
        <v>3379</v>
      </c>
      <c r="O675">
        <v>6</v>
      </c>
      <c r="P675">
        <v>138</v>
      </c>
      <c r="Q675">
        <v>1</v>
      </c>
      <c r="R675">
        <v>16895</v>
      </c>
      <c r="S675" t="s">
        <v>55</v>
      </c>
      <c r="T675" t="s">
        <v>59</v>
      </c>
      <c r="U675" t="s">
        <v>50</v>
      </c>
      <c r="V675">
        <v>6</v>
      </c>
    </row>
    <row r="676" spans="1:22" x14ac:dyDescent="0.2">
      <c r="A676">
        <v>15745001</v>
      </c>
      <c r="B676">
        <v>683</v>
      </c>
      <c r="C676" t="s">
        <v>14</v>
      </c>
      <c r="D676" t="s">
        <v>13</v>
      </c>
      <c r="E676">
        <v>36</v>
      </c>
      <c r="F676">
        <v>7</v>
      </c>
      <c r="G676" s="2">
        <v>0</v>
      </c>
      <c r="H676">
        <v>2</v>
      </c>
      <c r="I676">
        <v>1</v>
      </c>
      <c r="J676">
        <v>0</v>
      </c>
      <c r="K676" s="1">
        <v>104786.59</v>
      </c>
      <c r="L676">
        <v>0</v>
      </c>
      <c r="M676">
        <v>5</v>
      </c>
      <c r="N676">
        <v>1800</v>
      </c>
      <c r="O676">
        <v>0</v>
      </c>
      <c r="P676">
        <v>93</v>
      </c>
      <c r="Q676">
        <v>0</v>
      </c>
      <c r="R676">
        <v>9000</v>
      </c>
      <c r="S676" t="s">
        <v>54</v>
      </c>
      <c r="T676" t="s">
        <v>60</v>
      </c>
      <c r="U676" t="s">
        <v>50</v>
      </c>
      <c r="V676">
        <v>6</v>
      </c>
    </row>
    <row r="677" spans="1:22" x14ac:dyDescent="0.2">
      <c r="A677">
        <v>15651140</v>
      </c>
      <c r="B677">
        <v>710</v>
      </c>
      <c r="C677" t="s">
        <v>12</v>
      </c>
      <c r="D677" t="s">
        <v>13</v>
      </c>
      <c r="E677">
        <v>32</v>
      </c>
      <c r="F677">
        <v>3</v>
      </c>
      <c r="G677" s="2">
        <v>0</v>
      </c>
      <c r="H677">
        <v>1</v>
      </c>
      <c r="I677">
        <v>1</v>
      </c>
      <c r="J677">
        <v>0</v>
      </c>
      <c r="K677" s="1">
        <v>94790.34</v>
      </c>
      <c r="L677">
        <v>0</v>
      </c>
      <c r="M677">
        <v>8</v>
      </c>
      <c r="N677">
        <v>2424</v>
      </c>
      <c r="O677">
        <v>9</v>
      </c>
      <c r="P677">
        <v>92</v>
      </c>
      <c r="Q677">
        <v>1</v>
      </c>
      <c r="R677">
        <v>19392</v>
      </c>
      <c r="S677" t="s">
        <v>55</v>
      </c>
      <c r="T677" t="s">
        <v>59</v>
      </c>
      <c r="U677" t="s">
        <v>50</v>
      </c>
      <c r="V677">
        <v>8</v>
      </c>
    </row>
    <row r="678" spans="1:22" x14ac:dyDescent="0.2">
      <c r="A678">
        <v>15571148</v>
      </c>
      <c r="B678">
        <v>645</v>
      </c>
      <c r="C678" t="s">
        <v>14</v>
      </c>
      <c r="D678" t="s">
        <v>13</v>
      </c>
      <c r="E678">
        <v>21</v>
      </c>
      <c r="F678">
        <v>1</v>
      </c>
      <c r="G678" s="2">
        <v>0</v>
      </c>
      <c r="H678">
        <v>2</v>
      </c>
      <c r="I678">
        <v>0</v>
      </c>
      <c r="J678">
        <v>0</v>
      </c>
      <c r="K678" s="1">
        <v>28726.07</v>
      </c>
      <c r="L678">
        <v>0</v>
      </c>
      <c r="M678">
        <v>20</v>
      </c>
      <c r="N678">
        <v>4993</v>
      </c>
      <c r="O678">
        <v>0</v>
      </c>
      <c r="P678">
        <v>81</v>
      </c>
      <c r="Q678">
        <v>0</v>
      </c>
      <c r="R678">
        <v>99860</v>
      </c>
      <c r="S678" t="s">
        <v>54</v>
      </c>
      <c r="T678" t="s">
        <v>58</v>
      </c>
      <c r="U678" t="s">
        <v>50</v>
      </c>
      <c r="V678">
        <v>7</v>
      </c>
    </row>
    <row r="679" spans="1:22" x14ac:dyDescent="0.2">
      <c r="A679">
        <v>15713378</v>
      </c>
      <c r="B679">
        <v>711</v>
      </c>
      <c r="C679" t="s">
        <v>12</v>
      </c>
      <c r="D679" t="s">
        <v>15</v>
      </c>
      <c r="E679">
        <v>38</v>
      </c>
      <c r="F679">
        <v>10</v>
      </c>
      <c r="G679" s="2">
        <v>0</v>
      </c>
      <c r="H679">
        <v>2</v>
      </c>
      <c r="I679">
        <v>0</v>
      </c>
      <c r="J679">
        <v>0</v>
      </c>
      <c r="K679" s="1">
        <v>53311.78</v>
      </c>
      <c r="L679">
        <v>0</v>
      </c>
      <c r="M679">
        <v>2</v>
      </c>
      <c r="N679">
        <v>423</v>
      </c>
      <c r="O679">
        <v>9</v>
      </c>
      <c r="P679">
        <v>135</v>
      </c>
      <c r="Q679">
        <v>1</v>
      </c>
      <c r="R679">
        <v>846</v>
      </c>
      <c r="S679" t="s">
        <v>55</v>
      </c>
      <c r="T679" t="s">
        <v>61</v>
      </c>
      <c r="U679" t="s">
        <v>50</v>
      </c>
      <c r="V679">
        <v>6</v>
      </c>
    </row>
    <row r="680" spans="1:22" x14ac:dyDescent="0.2">
      <c r="A680">
        <v>15782659</v>
      </c>
      <c r="B680">
        <v>527</v>
      </c>
      <c r="C680" t="s">
        <v>12</v>
      </c>
      <c r="D680" t="s">
        <v>15</v>
      </c>
      <c r="E680">
        <v>32</v>
      </c>
      <c r="F680">
        <v>0</v>
      </c>
      <c r="G680" s="2">
        <v>0</v>
      </c>
      <c r="H680">
        <v>1</v>
      </c>
      <c r="I680">
        <v>1</v>
      </c>
      <c r="J680">
        <v>0</v>
      </c>
      <c r="K680" s="1">
        <v>109523.88</v>
      </c>
      <c r="L680">
        <v>0</v>
      </c>
      <c r="M680">
        <v>1</v>
      </c>
      <c r="N680">
        <v>1140</v>
      </c>
      <c r="O680">
        <v>4</v>
      </c>
      <c r="P680">
        <v>24</v>
      </c>
      <c r="Q680">
        <v>1</v>
      </c>
      <c r="R680">
        <v>1140</v>
      </c>
      <c r="S680" t="s">
        <v>55</v>
      </c>
      <c r="T680" t="s">
        <v>58</v>
      </c>
      <c r="U680" t="s">
        <v>52</v>
      </c>
      <c r="V680">
        <v>9</v>
      </c>
    </row>
    <row r="681" spans="1:22" x14ac:dyDescent="0.2">
      <c r="A681">
        <v>15625942</v>
      </c>
      <c r="B681">
        <v>619</v>
      </c>
      <c r="C681" t="s">
        <v>14</v>
      </c>
      <c r="D681" t="s">
        <v>13</v>
      </c>
      <c r="E681">
        <v>45</v>
      </c>
      <c r="F681">
        <v>0</v>
      </c>
      <c r="G681" s="2">
        <v>0</v>
      </c>
      <c r="H681">
        <v>2</v>
      </c>
      <c r="I681">
        <v>0</v>
      </c>
      <c r="J681">
        <v>0</v>
      </c>
      <c r="K681" s="1">
        <v>113645.4</v>
      </c>
      <c r="L681">
        <v>0</v>
      </c>
      <c r="M681">
        <v>2</v>
      </c>
      <c r="N681">
        <v>4997</v>
      </c>
      <c r="O681">
        <v>7</v>
      </c>
      <c r="P681">
        <v>39</v>
      </c>
      <c r="Q681">
        <v>1</v>
      </c>
      <c r="R681">
        <v>9994</v>
      </c>
      <c r="S681" t="s">
        <v>55</v>
      </c>
      <c r="T681" t="s">
        <v>58</v>
      </c>
      <c r="U681" t="s">
        <v>51</v>
      </c>
      <c r="V681">
        <v>7</v>
      </c>
    </row>
    <row r="682" spans="1:22" x14ac:dyDescent="0.2">
      <c r="A682">
        <v>15628007</v>
      </c>
      <c r="B682">
        <v>653</v>
      </c>
      <c r="C682" t="s">
        <v>12</v>
      </c>
      <c r="D682" t="s">
        <v>15</v>
      </c>
      <c r="E682">
        <v>33</v>
      </c>
      <c r="F682">
        <v>1</v>
      </c>
      <c r="G682" s="2">
        <v>0</v>
      </c>
      <c r="H682">
        <v>2</v>
      </c>
      <c r="I682">
        <v>0</v>
      </c>
      <c r="J682">
        <v>0</v>
      </c>
      <c r="K682" s="1">
        <v>53379.519999999997</v>
      </c>
      <c r="L682">
        <v>0</v>
      </c>
      <c r="M682">
        <v>11</v>
      </c>
      <c r="N682">
        <v>1632</v>
      </c>
      <c r="O682">
        <v>0</v>
      </c>
      <c r="P682">
        <v>38</v>
      </c>
      <c r="Q682">
        <v>0</v>
      </c>
      <c r="R682">
        <v>17952</v>
      </c>
      <c r="S682" t="s">
        <v>56</v>
      </c>
      <c r="T682" t="s">
        <v>58</v>
      </c>
      <c r="U682" t="s">
        <v>51</v>
      </c>
      <c r="V682">
        <v>7</v>
      </c>
    </row>
    <row r="683" spans="1:22" x14ac:dyDescent="0.2">
      <c r="A683">
        <v>15689341</v>
      </c>
      <c r="B683">
        <v>655</v>
      </c>
      <c r="C683" t="s">
        <v>12</v>
      </c>
      <c r="D683" t="s">
        <v>13</v>
      </c>
      <c r="E683">
        <v>50</v>
      </c>
      <c r="F683">
        <v>10</v>
      </c>
      <c r="G683" s="2">
        <v>0</v>
      </c>
      <c r="H683">
        <v>4</v>
      </c>
      <c r="I683">
        <v>1</v>
      </c>
      <c r="J683">
        <v>0</v>
      </c>
      <c r="K683" s="1">
        <v>179267.94</v>
      </c>
      <c r="L683">
        <v>1</v>
      </c>
      <c r="M683">
        <v>16</v>
      </c>
      <c r="N683">
        <v>2566</v>
      </c>
      <c r="O683">
        <v>1</v>
      </c>
      <c r="P683">
        <v>95</v>
      </c>
      <c r="Q683">
        <v>6.25E-2</v>
      </c>
      <c r="R683">
        <v>41056</v>
      </c>
      <c r="S683" t="s">
        <v>56</v>
      </c>
      <c r="T683" t="s">
        <v>61</v>
      </c>
      <c r="U683" t="s">
        <v>50</v>
      </c>
      <c r="V683">
        <v>7</v>
      </c>
    </row>
    <row r="684" spans="1:22" x14ac:dyDescent="0.2">
      <c r="A684">
        <v>15755825</v>
      </c>
      <c r="B684">
        <v>666</v>
      </c>
      <c r="C684" t="s">
        <v>12</v>
      </c>
      <c r="D684" t="s">
        <v>15</v>
      </c>
      <c r="E684">
        <v>39</v>
      </c>
      <c r="F684">
        <v>10</v>
      </c>
      <c r="G684" s="2">
        <v>0</v>
      </c>
      <c r="H684">
        <v>2</v>
      </c>
      <c r="I684">
        <v>1</v>
      </c>
      <c r="J684">
        <v>0</v>
      </c>
      <c r="K684" s="1">
        <v>102999.33</v>
      </c>
      <c r="L684">
        <v>0</v>
      </c>
      <c r="M684">
        <v>8</v>
      </c>
      <c r="N684">
        <v>3720</v>
      </c>
      <c r="O684">
        <v>3</v>
      </c>
      <c r="P684">
        <v>133</v>
      </c>
      <c r="Q684">
        <v>0.375</v>
      </c>
      <c r="R684">
        <v>29760</v>
      </c>
      <c r="S684" t="s">
        <v>55</v>
      </c>
      <c r="T684" t="s">
        <v>61</v>
      </c>
      <c r="U684" t="s">
        <v>50</v>
      </c>
      <c r="V684">
        <v>6</v>
      </c>
    </row>
    <row r="685" spans="1:22" x14ac:dyDescent="0.2">
      <c r="A685">
        <v>15744327</v>
      </c>
      <c r="B685">
        <v>564</v>
      </c>
      <c r="C685" t="s">
        <v>12</v>
      </c>
      <c r="D685" t="s">
        <v>15</v>
      </c>
      <c r="E685">
        <v>40</v>
      </c>
      <c r="F685">
        <v>4</v>
      </c>
      <c r="G685" s="2">
        <v>0</v>
      </c>
      <c r="H685">
        <v>1</v>
      </c>
      <c r="I685">
        <v>1</v>
      </c>
      <c r="J685">
        <v>0</v>
      </c>
      <c r="K685" s="1">
        <v>85455.62</v>
      </c>
      <c r="L685">
        <v>1</v>
      </c>
      <c r="M685">
        <v>28</v>
      </c>
      <c r="N685">
        <v>740</v>
      </c>
      <c r="O685">
        <v>4</v>
      </c>
      <c r="P685">
        <v>91</v>
      </c>
      <c r="Q685">
        <v>0.14285714285714285</v>
      </c>
      <c r="R685">
        <v>20720</v>
      </c>
      <c r="S685" t="s">
        <v>56</v>
      </c>
      <c r="T685" t="s">
        <v>59</v>
      </c>
      <c r="U685" t="s">
        <v>50</v>
      </c>
      <c r="V685">
        <v>8</v>
      </c>
    </row>
    <row r="686" spans="1:22" x14ac:dyDescent="0.2">
      <c r="A686">
        <v>15751561</v>
      </c>
      <c r="B686">
        <v>498</v>
      </c>
      <c r="C686" t="s">
        <v>16</v>
      </c>
      <c r="D686" t="s">
        <v>15</v>
      </c>
      <c r="E686">
        <v>61</v>
      </c>
      <c r="F686">
        <v>7</v>
      </c>
      <c r="G686" s="2">
        <v>102453.26</v>
      </c>
      <c r="H686">
        <v>1</v>
      </c>
      <c r="I686">
        <v>1</v>
      </c>
      <c r="J686">
        <v>0</v>
      </c>
      <c r="K686" s="1">
        <v>187247.56</v>
      </c>
      <c r="L686">
        <v>1</v>
      </c>
      <c r="M686">
        <v>12</v>
      </c>
      <c r="N686">
        <v>3749</v>
      </c>
      <c r="O686">
        <v>9</v>
      </c>
      <c r="P686">
        <v>133</v>
      </c>
      <c r="Q686">
        <v>0.75</v>
      </c>
      <c r="R686">
        <v>44988</v>
      </c>
      <c r="S686" t="s">
        <v>54</v>
      </c>
      <c r="T686" t="s">
        <v>60</v>
      </c>
      <c r="U686" t="s">
        <v>50</v>
      </c>
      <c r="V686">
        <v>6</v>
      </c>
    </row>
    <row r="687" spans="1:22" x14ac:dyDescent="0.2">
      <c r="A687">
        <v>15758056</v>
      </c>
      <c r="B687">
        <v>558</v>
      </c>
      <c r="C687" t="s">
        <v>12</v>
      </c>
      <c r="D687" t="s">
        <v>15</v>
      </c>
      <c r="E687">
        <v>35</v>
      </c>
      <c r="F687">
        <v>1</v>
      </c>
      <c r="G687" s="2">
        <v>0</v>
      </c>
      <c r="H687">
        <v>2</v>
      </c>
      <c r="I687">
        <v>0</v>
      </c>
      <c r="J687">
        <v>0</v>
      </c>
      <c r="K687" s="1">
        <v>111687.57</v>
      </c>
      <c r="L687">
        <v>0</v>
      </c>
      <c r="M687">
        <v>11</v>
      </c>
      <c r="N687">
        <v>3107</v>
      </c>
      <c r="O687">
        <v>3</v>
      </c>
      <c r="P687">
        <v>71</v>
      </c>
      <c r="Q687">
        <v>0.27272727272727271</v>
      </c>
      <c r="R687">
        <v>34177</v>
      </c>
      <c r="S687" t="s">
        <v>55</v>
      </c>
      <c r="T687" t="s">
        <v>58</v>
      </c>
      <c r="U687" t="s">
        <v>50</v>
      </c>
      <c r="V687">
        <v>7</v>
      </c>
    </row>
    <row r="688" spans="1:22" x14ac:dyDescent="0.2">
      <c r="A688">
        <v>15742269</v>
      </c>
      <c r="B688">
        <v>756</v>
      </c>
      <c r="C688" t="s">
        <v>12</v>
      </c>
      <c r="D688" t="s">
        <v>13</v>
      </c>
      <c r="E688">
        <v>24</v>
      </c>
      <c r="F688">
        <v>1</v>
      </c>
      <c r="G688" s="2">
        <v>0</v>
      </c>
      <c r="H688">
        <v>2</v>
      </c>
      <c r="I688">
        <v>1</v>
      </c>
      <c r="J688">
        <v>0</v>
      </c>
      <c r="K688" s="1">
        <v>184182.25</v>
      </c>
      <c r="L688">
        <v>0</v>
      </c>
      <c r="M688">
        <v>5</v>
      </c>
      <c r="N688">
        <v>2190</v>
      </c>
      <c r="O688">
        <v>2</v>
      </c>
      <c r="P688">
        <v>138</v>
      </c>
      <c r="Q688">
        <v>0.4</v>
      </c>
      <c r="R688">
        <v>10950</v>
      </c>
      <c r="S688" t="s">
        <v>54</v>
      </c>
      <c r="T688" t="s">
        <v>58</v>
      </c>
      <c r="U688" t="s">
        <v>50</v>
      </c>
      <c r="V688">
        <v>7</v>
      </c>
    </row>
    <row r="689" spans="1:22" x14ac:dyDescent="0.2">
      <c r="A689">
        <v>15726490</v>
      </c>
      <c r="B689">
        <v>782</v>
      </c>
      <c r="C689" t="s">
        <v>14</v>
      </c>
      <c r="D689" t="s">
        <v>15</v>
      </c>
      <c r="E689">
        <v>52</v>
      </c>
      <c r="F689">
        <v>4</v>
      </c>
      <c r="G689" s="2">
        <v>0</v>
      </c>
      <c r="H689">
        <v>1</v>
      </c>
      <c r="I689">
        <v>1</v>
      </c>
      <c r="J689">
        <v>1</v>
      </c>
      <c r="K689" s="1">
        <v>52759.82</v>
      </c>
      <c r="L689">
        <v>1</v>
      </c>
      <c r="M689">
        <v>1</v>
      </c>
      <c r="N689">
        <v>2689</v>
      </c>
      <c r="O689">
        <v>8</v>
      </c>
      <c r="P689">
        <v>75</v>
      </c>
      <c r="Q689">
        <v>1</v>
      </c>
      <c r="R689">
        <v>2689</v>
      </c>
      <c r="S689" t="s">
        <v>55</v>
      </c>
      <c r="T689" t="s">
        <v>59</v>
      </c>
      <c r="U689" t="s">
        <v>50</v>
      </c>
      <c r="V689">
        <v>6</v>
      </c>
    </row>
    <row r="690" spans="1:22" x14ac:dyDescent="0.2">
      <c r="A690">
        <v>15727919</v>
      </c>
      <c r="B690">
        <v>671</v>
      </c>
      <c r="C690" t="s">
        <v>14</v>
      </c>
      <c r="D690" t="s">
        <v>13</v>
      </c>
      <c r="E690">
        <v>29</v>
      </c>
      <c r="F690">
        <v>6</v>
      </c>
      <c r="G690" s="2">
        <v>0</v>
      </c>
      <c r="H690">
        <v>2</v>
      </c>
      <c r="I690">
        <v>0</v>
      </c>
      <c r="J690">
        <v>0</v>
      </c>
      <c r="K690" s="1">
        <v>12048.67</v>
      </c>
      <c r="L690">
        <v>0</v>
      </c>
      <c r="M690">
        <v>24</v>
      </c>
      <c r="N690">
        <v>293</v>
      </c>
      <c r="O690">
        <v>2</v>
      </c>
      <c r="P690">
        <v>3</v>
      </c>
      <c r="Q690">
        <v>8.3333333333333329E-2</v>
      </c>
      <c r="R690">
        <v>7032</v>
      </c>
      <c r="S690" t="s">
        <v>54</v>
      </c>
      <c r="T690" t="s">
        <v>60</v>
      </c>
      <c r="U690" t="s">
        <v>52</v>
      </c>
      <c r="V690">
        <v>6</v>
      </c>
    </row>
    <row r="691" spans="1:22" x14ac:dyDescent="0.2">
      <c r="A691">
        <v>15752026</v>
      </c>
      <c r="B691">
        <v>691</v>
      </c>
      <c r="C691" t="s">
        <v>12</v>
      </c>
      <c r="D691" t="s">
        <v>15</v>
      </c>
      <c r="E691">
        <v>58</v>
      </c>
      <c r="F691">
        <v>3</v>
      </c>
      <c r="G691" s="2">
        <v>0</v>
      </c>
      <c r="H691">
        <v>1</v>
      </c>
      <c r="I691">
        <v>0</v>
      </c>
      <c r="J691">
        <v>1</v>
      </c>
      <c r="K691" s="1">
        <v>194930.3</v>
      </c>
      <c r="L691">
        <v>1</v>
      </c>
      <c r="M691">
        <v>27</v>
      </c>
      <c r="N691">
        <v>1646</v>
      </c>
      <c r="O691">
        <v>4</v>
      </c>
      <c r="P691">
        <v>71</v>
      </c>
      <c r="Q691">
        <v>0.14814814814814814</v>
      </c>
      <c r="R691">
        <v>44442</v>
      </c>
      <c r="S691" t="s">
        <v>56</v>
      </c>
      <c r="T691" t="s">
        <v>59</v>
      </c>
      <c r="U691" t="s">
        <v>50</v>
      </c>
      <c r="V691">
        <v>6</v>
      </c>
    </row>
    <row r="692" spans="1:22" x14ac:dyDescent="0.2">
      <c r="A692">
        <v>15723706</v>
      </c>
      <c r="B692">
        <v>573</v>
      </c>
      <c r="C692" t="s">
        <v>12</v>
      </c>
      <c r="D692" t="s">
        <v>13</v>
      </c>
      <c r="E692">
        <v>33</v>
      </c>
      <c r="F692">
        <v>0</v>
      </c>
      <c r="G692" s="2">
        <v>90124.64</v>
      </c>
      <c r="H692">
        <v>1</v>
      </c>
      <c r="I692">
        <v>1</v>
      </c>
      <c r="J692">
        <v>0</v>
      </c>
      <c r="K692" s="1">
        <v>137476.71</v>
      </c>
      <c r="L692">
        <v>0</v>
      </c>
      <c r="M692">
        <v>7</v>
      </c>
      <c r="N692">
        <v>3882</v>
      </c>
      <c r="O692">
        <v>0</v>
      </c>
      <c r="P692">
        <v>153</v>
      </c>
      <c r="Q692">
        <v>0</v>
      </c>
      <c r="R692">
        <v>27174</v>
      </c>
      <c r="S692" t="s">
        <v>56</v>
      </c>
      <c r="T692" t="s">
        <v>58</v>
      </c>
      <c r="U692" t="s">
        <v>50</v>
      </c>
      <c r="V692">
        <v>6</v>
      </c>
    </row>
    <row r="693" spans="1:22" x14ac:dyDescent="0.2">
      <c r="A693">
        <v>15687130</v>
      </c>
      <c r="B693">
        <v>686</v>
      </c>
      <c r="C693" t="s">
        <v>12</v>
      </c>
      <c r="D693" t="s">
        <v>13</v>
      </c>
      <c r="E693">
        <v>43</v>
      </c>
      <c r="F693">
        <v>0</v>
      </c>
      <c r="G693" s="2">
        <v>0</v>
      </c>
      <c r="H693">
        <v>1</v>
      </c>
      <c r="I693">
        <v>1</v>
      </c>
      <c r="J693">
        <v>1</v>
      </c>
      <c r="K693" s="1">
        <v>170072.9</v>
      </c>
      <c r="L693">
        <v>0</v>
      </c>
      <c r="M693">
        <v>19</v>
      </c>
      <c r="N693">
        <v>1506</v>
      </c>
      <c r="O693">
        <v>8</v>
      </c>
      <c r="P693">
        <v>64</v>
      </c>
      <c r="Q693">
        <v>0.42105263157894735</v>
      </c>
      <c r="R693">
        <v>28614</v>
      </c>
      <c r="S693" t="s">
        <v>56</v>
      </c>
      <c r="T693" t="s">
        <v>58</v>
      </c>
      <c r="U693" t="s">
        <v>50</v>
      </c>
      <c r="V693">
        <v>6</v>
      </c>
    </row>
    <row r="694" spans="1:22" x14ac:dyDescent="0.2">
      <c r="A694">
        <v>15784301</v>
      </c>
      <c r="B694">
        <v>850</v>
      </c>
      <c r="C694" t="s">
        <v>12</v>
      </c>
      <c r="D694" t="s">
        <v>15</v>
      </c>
      <c r="E694">
        <v>42</v>
      </c>
      <c r="F694">
        <v>0</v>
      </c>
      <c r="G694" s="2">
        <v>0</v>
      </c>
      <c r="H694">
        <v>2</v>
      </c>
      <c r="I694">
        <v>1</v>
      </c>
      <c r="J694">
        <v>0</v>
      </c>
      <c r="K694" s="1">
        <v>44165.84</v>
      </c>
      <c r="L694">
        <v>0</v>
      </c>
      <c r="M694">
        <v>12</v>
      </c>
      <c r="N694">
        <v>1514</v>
      </c>
      <c r="O694">
        <v>3</v>
      </c>
      <c r="P694">
        <v>134</v>
      </c>
      <c r="Q694">
        <v>0.25</v>
      </c>
      <c r="R694">
        <v>18168</v>
      </c>
      <c r="S694" t="s">
        <v>56</v>
      </c>
      <c r="T694" t="s">
        <v>58</v>
      </c>
      <c r="U694" t="s">
        <v>50</v>
      </c>
      <c r="V694">
        <v>7</v>
      </c>
    </row>
    <row r="695" spans="1:22" x14ac:dyDescent="0.2">
      <c r="A695">
        <v>15631310</v>
      </c>
      <c r="B695">
        <v>537</v>
      </c>
      <c r="C695" t="s">
        <v>12</v>
      </c>
      <c r="D695" t="s">
        <v>13</v>
      </c>
      <c r="E695">
        <v>53</v>
      </c>
      <c r="F695">
        <v>3</v>
      </c>
      <c r="G695" s="2">
        <v>0</v>
      </c>
      <c r="H695">
        <v>1</v>
      </c>
      <c r="I695">
        <v>1</v>
      </c>
      <c r="J695">
        <v>1</v>
      </c>
      <c r="K695" s="1">
        <v>91406.62</v>
      </c>
      <c r="L695">
        <v>0</v>
      </c>
      <c r="M695">
        <v>22</v>
      </c>
      <c r="N695">
        <v>295</v>
      </c>
      <c r="O695">
        <v>8</v>
      </c>
      <c r="P695">
        <v>159</v>
      </c>
      <c r="Q695">
        <v>0.36363636363636365</v>
      </c>
      <c r="R695">
        <v>6490</v>
      </c>
      <c r="S695" t="s">
        <v>55</v>
      </c>
      <c r="T695" t="s">
        <v>59</v>
      </c>
      <c r="U695" t="s">
        <v>50</v>
      </c>
      <c r="V695">
        <v>6</v>
      </c>
    </row>
    <row r="696" spans="1:22" x14ac:dyDescent="0.2">
      <c r="A696">
        <v>15732270</v>
      </c>
      <c r="B696">
        <v>727</v>
      </c>
      <c r="C696" t="s">
        <v>14</v>
      </c>
      <c r="D696" t="s">
        <v>15</v>
      </c>
      <c r="E696">
        <v>71</v>
      </c>
      <c r="F696">
        <v>8</v>
      </c>
      <c r="G696" s="2">
        <v>0</v>
      </c>
      <c r="H696">
        <v>1</v>
      </c>
      <c r="I696">
        <v>1</v>
      </c>
      <c r="J696">
        <v>1</v>
      </c>
      <c r="K696" s="1">
        <v>198446.91</v>
      </c>
      <c r="L696">
        <v>1</v>
      </c>
      <c r="M696">
        <v>19</v>
      </c>
      <c r="N696">
        <v>3597</v>
      </c>
      <c r="O696">
        <v>0</v>
      </c>
      <c r="P696">
        <v>38</v>
      </c>
      <c r="Q696">
        <v>0</v>
      </c>
      <c r="R696">
        <v>68343</v>
      </c>
      <c r="S696" t="s">
        <v>55</v>
      </c>
      <c r="T696" t="s">
        <v>60</v>
      </c>
      <c r="U696" t="s">
        <v>51</v>
      </c>
      <c r="V696">
        <v>6</v>
      </c>
    </row>
    <row r="697" spans="1:22" x14ac:dyDescent="0.2">
      <c r="A697">
        <v>15739357</v>
      </c>
      <c r="B697">
        <v>756</v>
      </c>
      <c r="C697" t="s">
        <v>14</v>
      </c>
      <c r="D697" t="s">
        <v>15</v>
      </c>
      <c r="E697">
        <v>30</v>
      </c>
      <c r="F697">
        <v>2</v>
      </c>
      <c r="G697" s="2">
        <v>145127.85</v>
      </c>
      <c r="H697">
        <v>1</v>
      </c>
      <c r="I697">
        <v>0</v>
      </c>
      <c r="J697">
        <v>0</v>
      </c>
      <c r="K697" s="1">
        <v>7554.68</v>
      </c>
      <c r="L697">
        <v>0</v>
      </c>
      <c r="M697">
        <v>3</v>
      </c>
      <c r="N697">
        <v>3536</v>
      </c>
      <c r="O697">
        <v>8</v>
      </c>
      <c r="P697">
        <v>17</v>
      </c>
      <c r="Q697">
        <v>1</v>
      </c>
      <c r="R697">
        <v>10608</v>
      </c>
      <c r="S697" t="s">
        <v>54</v>
      </c>
      <c r="T697" t="s">
        <v>58</v>
      </c>
      <c r="U697" t="s">
        <v>52</v>
      </c>
      <c r="V697">
        <v>6</v>
      </c>
    </row>
    <row r="698" spans="1:22" x14ac:dyDescent="0.2">
      <c r="A698">
        <v>15711834</v>
      </c>
      <c r="B698">
        <v>650</v>
      </c>
      <c r="C698" t="s">
        <v>14</v>
      </c>
      <c r="D698" t="s">
        <v>13</v>
      </c>
      <c r="E698">
        <v>30</v>
      </c>
      <c r="F698">
        <v>6</v>
      </c>
      <c r="G698" s="2">
        <v>0</v>
      </c>
      <c r="H698">
        <v>1</v>
      </c>
      <c r="I698">
        <v>0</v>
      </c>
      <c r="J698">
        <v>0</v>
      </c>
      <c r="K698" s="1">
        <v>67997.13</v>
      </c>
      <c r="L698">
        <v>1</v>
      </c>
      <c r="M698">
        <v>22</v>
      </c>
      <c r="N698">
        <v>3559</v>
      </c>
      <c r="O698">
        <v>6</v>
      </c>
      <c r="P698">
        <v>20</v>
      </c>
      <c r="Q698">
        <v>0.27272727272727271</v>
      </c>
      <c r="R698">
        <v>78298</v>
      </c>
      <c r="S698" t="s">
        <v>54</v>
      </c>
      <c r="T698" t="s">
        <v>60</v>
      </c>
      <c r="U698" t="s">
        <v>52</v>
      </c>
      <c r="V698">
        <v>8</v>
      </c>
    </row>
    <row r="699" spans="1:22" x14ac:dyDescent="0.2">
      <c r="A699">
        <v>15635240</v>
      </c>
      <c r="B699">
        <v>553</v>
      </c>
      <c r="C699" t="s">
        <v>12</v>
      </c>
      <c r="D699" t="s">
        <v>15</v>
      </c>
      <c r="E699">
        <v>42</v>
      </c>
      <c r="F699">
        <v>1</v>
      </c>
      <c r="G699" s="2">
        <v>0</v>
      </c>
      <c r="H699">
        <v>2</v>
      </c>
      <c r="I699">
        <v>0</v>
      </c>
      <c r="J699">
        <v>0</v>
      </c>
      <c r="K699" s="1">
        <v>23822.04</v>
      </c>
      <c r="L699">
        <v>0</v>
      </c>
      <c r="M699">
        <v>22</v>
      </c>
      <c r="N699">
        <v>4756</v>
      </c>
      <c r="O699">
        <v>0</v>
      </c>
      <c r="P699">
        <v>111</v>
      </c>
      <c r="Q699">
        <v>0</v>
      </c>
      <c r="R699">
        <v>104632</v>
      </c>
      <c r="S699" t="s">
        <v>55</v>
      </c>
      <c r="T699" t="s">
        <v>58</v>
      </c>
      <c r="U699" t="s">
        <v>50</v>
      </c>
      <c r="V699">
        <v>7</v>
      </c>
    </row>
    <row r="700" spans="1:22" x14ac:dyDescent="0.2">
      <c r="A700">
        <v>15700657</v>
      </c>
      <c r="B700">
        <v>641</v>
      </c>
      <c r="C700" t="s">
        <v>16</v>
      </c>
      <c r="D700" t="s">
        <v>13</v>
      </c>
      <c r="E700">
        <v>40</v>
      </c>
      <c r="F700">
        <v>2</v>
      </c>
      <c r="G700" s="2">
        <v>110086.69</v>
      </c>
      <c r="H700">
        <v>1</v>
      </c>
      <c r="I700">
        <v>1</v>
      </c>
      <c r="J700">
        <v>0</v>
      </c>
      <c r="K700" s="1">
        <v>159773.14000000001</v>
      </c>
      <c r="L700">
        <v>0</v>
      </c>
      <c r="M700">
        <v>28</v>
      </c>
      <c r="N700">
        <v>1059</v>
      </c>
      <c r="O700">
        <v>5</v>
      </c>
      <c r="P700">
        <v>127</v>
      </c>
      <c r="Q700">
        <v>0.17857142857142858</v>
      </c>
      <c r="R700">
        <v>29652</v>
      </c>
      <c r="S700" t="s">
        <v>56</v>
      </c>
      <c r="T700" t="s">
        <v>58</v>
      </c>
      <c r="U700" t="s">
        <v>50</v>
      </c>
      <c r="V700">
        <v>6</v>
      </c>
    </row>
    <row r="701" spans="1:22" x14ac:dyDescent="0.2">
      <c r="A701">
        <v>15592736</v>
      </c>
      <c r="B701">
        <v>551</v>
      </c>
      <c r="C701" t="s">
        <v>16</v>
      </c>
      <c r="D701" t="s">
        <v>15</v>
      </c>
      <c r="E701">
        <v>54</v>
      </c>
      <c r="F701">
        <v>5</v>
      </c>
      <c r="G701" s="2">
        <v>102994.04</v>
      </c>
      <c r="H701">
        <v>1</v>
      </c>
      <c r="I701">
        <v>1</v>
      </c>
      <c r="J701">
        <v>0</v>
      </c>
      <c r="K701" s="1">
        <v>176680.16</v>
      </c>
      <c r="L701">
        <v>1</v>
      </c>
      <c r="M701">
        <v>8</v>
      </c>
      <c r="N701">
        <v>4239</v>
      </c>
      <c r="O701">
        <v>6</v>
      </c>
      <c r="P701">
        <v>22</v>
      </c>
      <c r="Q701">
        <v>0.75</v>
      </c>
      <c r="R701">
        <v>33912</v>
      </c>
      <c r="S701" t="s">
        <v>55</v>
      </c>
      <c r="T701" t="s">
        <v>59</v>
      </c>
      <c r="U701" t="s">
        <v>52</v>
      </c>
      <c r="V701">
        <v>6</v>
      </c>
    </row>
    <row r="702" spans="1:22" x14ac:dyDescent="0.2">
      <c r="A702">
        <v>15597896</v>
      </c>
      <c r="B702">
        <v>365</v>
      </c>
      <c r="C702" t="s">
        <v>16</v>
      </c>
      <c r="D702" t="s">
        <v>15</v>
      </c>
      <c r="E702">
        <v>30</v>
      </c>
      <c r="F702">
        <v>0</v>
      </c>
      <c r="G702" s="2">
        <v>127760.07</v>
      </c>
      <c r="H702">
        <v>1</v>
      </c>
      <c r="I702">
        <v>1</v>
      </c>
      <c r="J702">
        <v>0</v>
      </c>
      <c r="K702" s="1">
        <v>81537.850000000006</v>
      </c>
      <c r="L702">
        <v>1</v>
      </c>
      <c r="M702">
        <v>16</v>
      </c>
      <c r="N702">
        <v>501</v>
      </c>
      <c r="O702">
        <v>7</v>
      </c>
      <c r="P702">
        <v>10</v>
      </c>
      <c r="Q702">
        <v>0.4375</v>
      </c>
      <c r="R702">
        <v>8016</v>
      </c>
      <c r="S702" t="s">
        <v>56</v>
      </c>
      <c r="T702" t="s">
        <v>58</v>
      </c>
      <c r="U702" t="s">
        <v>52</v>
      </c>
      <c r="V702">
        <v>6</v>
      </c>
    </row>
    <row r="703" spans="1:22" x14ac:dyDescent="0.2">
      <c r="A703">
        <v>15634719</v>
      </c>
      <c r="B703">
        <v>704</v>
      </c>
      <c r="C703" t="s">
        <v>12</v>
      </c>
      <c r="D703" t="s">
        <v>15</v>
      </c>
      <c r="E703">
        <v>31</v>
      </c>
      <c r="F703">
        <v>0</v>
      </c>
      <c r="G703" s="2">
        <v>0</v>
      </c>
      <c r="H703">
        <v>2</v>
      </c>
      <c r="I703">
        <v>1</v>
      </c>
      <c r="J703">
        <v>0</v>
      </c>
      <c r="K703" s="1">
        <v>183038.33</v>
      </c>
      <c r="L703">
        <v>0</v>
      </c>
      <c r="M703">
        <v>4</v>
      </c>
      <c r="N703">
        <v>1682</v>
      </c>
      <c r="O703">
        <v>1</v>
      </c>
      <c r="P703">
        <v>18</v>
      </c>
      <c r="Q703">
        <v>0.25</v>
      </c>
      <c r="R703">
        <v>6728</v>
      </c>
      <c r="S703" t="s">
        <v>55</v>
      </c>
      <c r="T703" t="s">
        <v>58</v>
      </c>
      <c r="U703" t="s">
        <v>52</v>
      </c>
      <c r="V703">
        <v>7</v>
      </c>
    </row>
    <row r="704" spans="1:22" x14ac:dyDescent="0.2">
      <c r="A704">
        <v>15567333</v>
      </c>
      <c r="B704">
        <v>712</v>
      </c>
      <c r="C704" t="s">
        <v>12</v>
      </c>
      <c r="D704" t="s">
        <v>13</v>
      </c>
      <c r="E704">
        <v>31</v>
      </c>
      <c r="F704">
        <v>7</v>
      </c>
      <c r="G704" s="2">
        <v>0</v>
      </c>
      <c r="H704">
        <v>2</v>
      </c>
      <c r="I704">
        <v>1</v>
      </c>
      <c r="J704">
        <v>0</v>
      </c>
      <c r="K704" s="1">
        <v>170333.38</v>
      </c>
      <c r="L704">
        <v>0</v>
      </c>
      <c r="M704">
        <v>14</v>
      </c>
      <c r="N704">
        <v>4147</v>
      </c>
      <c r="O704">
        <v>6</v>
      </c>
      <c r="P704">
        <v>4</v>
      </c>
      <c r="Q704">
        <v>0.42857142857142855</v>
      </c>
      <c r="R704">
        <v>58058</v>
      </c>
      <c r="S704" t="s">
        <v>56</v>
      </c>
      <c r="T704" t="s">
        <v>60</v>
      </c>
      <c r="U704" t="s">
        <v>52</v>
      </c>
      <c r="V704">
        <v>6</v>
      </c>
    </row>
    <row r="705" spans="1:22" x14ac:dyDescent="0.2">
      <c r="A705">
        <v>15754537</v>
      </c>
      <c r="B705">
        <v>748</v>
      </c>
      <c r="C705" t="s">
        <v>12</v>
      </c>
      <c r="D705" t="s">
        <v>15</v>
      </c>
      <c r="E705">
        <v>40</v>
      </c>
      <c r="F705">
        <v>0</v>
      </c>
      <c r="G705" s="2">
        <v>0</v>
      </c>
      <c r="H705">
        <v>1</v>
      </c>
      <c r="I705">
        <v>0</v>
      </c>
      <c r="J705">
        <v>0</v>
      </c>
      <c r="K705" s="1">
        <v>60416.76</v>
      </c>
      <c r="L705">
        <v>0</v>
      </c>
      <c r="M705">
        <v>14</v>
      </c>
      <c r="N705">
        <v>2339</v>
      </c>
      <c r="O705">
        <v>3</v>
      </c>
      <c r="P705">
        <v>172</v>
      </c>
      <c r="Q705">
        <v>0.21428571428571427</v>
      </c>
      <c r="R705">
        <v>32746</v>
      </c>
      <c r="S705" t="s">
        <v>55</v>
      </c>
      <c r="T705" t="s">
        <v>58</v>
      </c>
      <c r="U705" t="s">
        <v>50</v>
      </c>
      <c r="V705">
        <v>9</v>
      </c>
    </row>
    <row r="706" spans="1:22" x14ac:dyDescent="0.2">
      <c r="A706">
        <v>15787318</v>
      </c>
      <c r="B706">
        <v>537</v>
      </c>
      <c r="C706" t="s">
        <v>16</v>
      </c>
      <c r="D706" t="s">
        <v>13</v>
      </c>
      <c r="E706">
        <v>47</v>
      </c>
      <c r="F706">
        <v>6</v>
      </c>
      <c r="G706" s="2">
        <v>103163.35</v>
      </c>
      <c r="H706">
        <v>1</v>
      </c>
      <c r="I706">
        <v>1</v>
      </c>
      <c r="J706">
        <v>0</v>
      </c>
      <c r="K706" s="1">
        <v>16259.64</v>
      </c>
      <c r="L706">
        <v>1</v>
      </c>
      <c r="M706">
        <v>10</v>
      </c>
      <c r="N706">
        <v>2757</v>
      </c>
      <c r="O706">
        <v>2</v>
      </c>
      <c r="P706">
        <v>4</v>
      </c>
      <c r="Q706">
        <v>0.2</v>
      </c>
      <c r="R706">
        <v>27570</v>
      </c>
      <c r="S706" t="s">
        <v>55</v>
      </c>
      <c r="T706" t="s">
        <v>60</v>
      </c>
      <c r="U706" t="s">
        <v>52</v>
      </c>
      <c r="V706">
        <v>6</v>
      </c>
    </row>
    <row r="707" spans="1:22" x14ac:dyDescent="0.2">
      <c r="A707">
        <v>15744582</v>
      </c>
      <c r="B707">
        <v>680</v>
      </c>
      <c r="C707" t="s">
        <v>12</v>
      </c>
      <c r="D707" t="s">
        <v>13</v>
      </c>
      <c r="E707">
        <v>24</v>
      </c>
      <c r="F707">
        <v>10</v>
      </c>
      <c r="G707" s="2">
        <v>0</v>
      </c>
      <c r="H707">
        <v>3</v>
      </c>
      <c r="I707">
        <v>1</v>
      </c>
      <c r="J707">
        <v>0</v>
      </c>
      <c r="K707" s="1">
        <v>154971.63</v>
      </c>
      <c r="L707">
        <v>1</v>
      </c>
      <c r="M707">
        <v>11</v>
      </c>
      <c r="N707">
        <v>1426</v>
      </c>
      <c r="O707">
        <v>4</v>
      </c>
      <c r="P707">
        <v>44</v>
      </c>
      <c r="Q707">
        <v>0.36363636363636365</v>
      </c>
      <c r="R707">
        <v>15686</v>
      </c>
      <c r="S707" t="s">
        <v>55</v>
      </c>
      <c r="T707" t="s">
        <v>61</v>
      </c>
      <c r="U707" t="s">
        <v>51</v>
      </c>
      <c r="V707">
        <v>6</v>
      </c>
    </row>
    <row r="708" spans="1:22" x14ac:dyDescent="0.2">
      <c r="A708">
        <v>15814209</v>
      </c>
      <c r="B708">
        <v>814</v>
      </c>
      <c r="C708" t="s">
        <v>12</v>
      </c>
      <c r="D708" t="s">
        <v>15</v>
      </c>
      <c r="E708">
        <v>31</v>
      </c>
      <c r="F708">
        <v>1</v>
      </c>
      <c r="G708" s="2">
        <v>118870.92</v>
      </c>
      <c r="H708">
        <v>1</v>
      </c>
      <c r="I708">
        <v>1</v>
      </c>
      <c r="J708">
        <v>0</v>
      </c>
      <c r="K708" s="1">
        <v>101704.19</v>
      </c>
      <c r="L708">
        <v>0</v>
      </c>
      <c r="M708">
        <v>14</v>
      </c>
      <c r="N708">
        <v>1958</v>
      </c>
      <c r="O708">
        <v>7</v>
      </c>
      <c r="P708">
        <v>32</v>
      </c>
      <c r="Q708">
        <v>0.5</v>
      </c>
      <c r="R708">
        <v>27412</v>
      </c>
      <c r="S708" t="s">
        <v>55</v>
      </c>
      <c r="T708" t="s">
        <v>58</v>
      </c>
      <c r="U708" t="s">
        <v>51</v>
      </c>
      <c r="V708">
        <v>6</v>
      </c>
    </row>
    <row r="709" spans="1:22" x14ac:dyDescent="0.2">
      <c r="A709">
        <v>15733768</v>
      </c>
      <c r="B709">
        <v>600</v>
      </c>
      <c r="C709" t="s">
        <v>12</v>
      </c>
      <c r="D709" t="s">
        <v>15</v>
      </c>
      <c r="E709">
        <v>32</v>
      </c>
      <c r="F709">
        <v>1</v>
      </c>
      <c r="G709" s="2">
        <v>0</v>
      </c>
      <c r="H709">
        <v>1</v>
      </c>
      <c r="I709">
        <v>1</v>
      </c>
      <c r="J709">
        <v>1</v>
      </c>
      <c r="K709" s="1">
        <v>101986.16</v>
      </c>
      <c r="L709">
        <v>0</v>
      </c>
      <c r="M709">
        <v>10</v>
      </c>
      <c r="N709">
        <v>3099</v>
      </c>
      <c r="O709">
        <v>10</v>
      </c>
      <c r="P709">
        <v>7</v>
      </c>
      <c r="Q709">
        <v>1</v>
      </c>
      <c r="R709">
        <v>30990</v>
      </c>
      <c r="S709" t="s">
        <v>55</v>
      </c>
      <c r="T709" t="s">
        <v>58</v>
      </c>
      <c r="U709" t="s">
        <v>52</v>
      </c>
      <c r="V709">
        <v>6</v>
      </c>
    </row>
    <row r="710" spans="1:22" x14ac:dyDescent="0.2">
      <c r="A710">
        <v>15755242</v>
      </c>
      <c r="B710">
        <v>682</v>
      </c>
      <c r="C710" t="s">
        <v>12</v>
      </c>
      <c r="D710" t="s">
        <v>13</v>
      </c>
      <c r="E710">
        <v>46</v>
      </c>
      <c r="F710">
        <v>2</v>
      </c>
      <c r="G710" s="2">
        <v>0</v>
      </c>
      <c r="H710">
        <v>1</v>
      </c>
      <c r="I710">
        <v>1</v>
      </c>
      <c r="J710">
        <v>1</v>
      </c>
      <c r="K710" s="1">
        <v>114442.66</v>
      </c>
      <c r="L710">
        <v>0</v>
      </c>
      <c r="M710">
        <v>1</v>
      </c>
      <c r="N710">
        <v>1192</v>
      </c>
      <c r="O710">
        <v>7</v>
      </c>
      <c r="P710">
        <v>141</v>
      </c>
      <c r="Q710">
        <v>1</v>
      </c>
      <c r="R710">
        <v>1192</v>
      </c>
      <c r="S710" t="s">
        <v>55</v>
      </c>
      <c r="T710" t="s">
        <v>58</v>
      </c>
      <c r="U710" t="s">
        <v>50</v>
      </c>
      <c r="V710">
        <v>7</v>
      </c>
    </row>
    <row r="711" spans="1:22" x14ac:dyDescent="0.2">
      <c r="A711">
        <v>15588446</v>
      </c>
      <c r="B711">
        <v>550</v>
      </c>
      <c r="C711" t="s">
        <v>14</v>
      </c>
      <c r="D711" t="s">
        <v>15</v>
      </c>
      <c r="E711">
        <v>34</v>
      </c>
      <c r="F711">
        <v>3</v>
      </c>
      <c r="G711" s="2">
        <v>0</v>
      </c>
      <c r="H711">
        <v>2</v>
      </c>
      <c r="I711">
        <v>0</v>
      </c>
      <c r="J711">
        <v>0</v>
      </c>
      <c r="K711" s="1">
        <v>131281.28</v>
      </c>
      <c r="L711">
        <v>0</v>
      </c>
      <c r="M711">
        <v>5</v>
      </c>
      <c r="N711">
        <v>3347</v>
      </c>
      <c r="O711">
        <v>10</v>
      </c>
      <c r="P711">
        <v>168</v>
      </c>
      <c r="Q711">
        <v>1</v>
      </c>
      <c r="R711">
        <v>16735</v>
      </c>
      <c r="S711" t="s">
        <v>56</v>
      </c>
      <c r="T711" t="s">
        <v>59</v>
      </c>
      <c r="U711" t="s">
        <v>50</v>
      </c>
      <c r="V711">
        <v>6</v>
      </c>
    </row>
    <row r="712" spans="1:22" x14ac:dyDescent="0.2">
      <c r="A712">
        <v>15724834</v>
      </c>
      <c r="B712">
        <v>498</v>
      </c>
      <c r="C712" t="s">
        <v>12</v>
      </c>
      <c r="D712" t="s">
        <v>13</v>
      </c>
      <c r="E712">
        <v>30</v>
      </c>
      <c r="F712">
        <v>1</v>
      </c>
      <c r="G712" s="2">
        <v>0</v>
      </c>
      <c r="H712">
        <v>2</v>
      </c>
      <c r="I712">
        <v>0</v>
      </c>
      <c r="J712">
        <v>0</v>
      </c>
      <c r="K712" s="1">
        <v>135795.53</v>
      </c>
      <c r="L712">
        <v>0</v>
      </c>
      <c r="M712">
        <v>6</v>
      </c>
      <c r="N712">
        <v>680</v>
      </c>
      <c r="O712">
        <v>2</v>
      </c>
      <c r="P712">
        <v>134</v>
      </c>
      <c r="Q712">
        <v>0.33333333333333331</v>
      </c>
      <c r="R712">
        <v>4080</v>
      </c>
      <c r="S712" t="s">
        <v>55</v>
      </c>
      <c r="T712" t="s">
        <v>58</v>
      </c>
      <c r="U712" t="s">
        <v>50</v>
      </c>
      <c r="V712">
        <v>7</v>
      </c>
    </row>
    <row r="713" spans="1:22" x14ac:dyDescent="0.2">
      <c r="A713">
        <v>15800062</v>
      </c>
      <c r="B713">
        <v>850</v>
      </c>
      <c r="C713" t="s">
        <v>14</v>
      </c>
      <c r="D713" t="s">
        <v>15</v>
      </c>
      <c r="E713">
        <v>49</v>
      </c>
      <c r="F713">
        <v>8</v>
      </c>
      <c r="G713" s="2">
        <v>0</v>
      </c>
      <c r="H713">
        <v>1</v>
      </c>
      <c r="I713">
        <v>0</v>
      </c>
      <c r="J713">
        <v>0</v>
      </c>
      <c r="K713" s="1">
        <v>25867.67</v>
      </c>
      <c r="L713">
        <v>1</v>
      </c>
      <c r="M713">
        <v>17</v>
      </c>
      <c r="N713">
        <v>4209</v>
      </c>
      <c r="O713">
        <v>4</v>
      </c>
      <c r="P713">
        <v>83</v>
      </c>
      <c r="Q713">
        <v>0.23529411764705882</v>
      </c>
      <c r="R713">
        <v>71553</v>
      </c>
      <c r="S713" t="s">
        <v>54</v>
      </c>
      <c r="T713" t="s">
        <v>60</v>
      </c>
      <c r="U713" t="s">
        <v>50</v>
      </c>
      <c r="V713">
        <v>9</v>
      </c>
    </row>
    <row r="714" spans="1:22" x14ac:dyDescent="0.2">
      <c r="A714">
        <v>15760102</v>
      </c>
      <c r="B714">
        <v>551</v>
      </c>
      <c r="C714" t="s">
        <v>12</v>
      </c>
      <c r="D714" t="s">
        <v>13</v>
      </c>
      <c r="E714">
        <v>36</v>
      </c>
      <c r="F714">
        <v>5</v>
      </c>
      <c r="G714" s="2">
        <v>0</v>
      </c>
      <c r="H714">
        <v>1</v>
      </c>
      <c r="I714">
        <v>1</v>
      </c>
      <c r="J714">
        <v>0</v>
      </c>
      <c r="K714" s="1">
        <v>183479.12</v>
      </c>
      <c r="L714">
        <v>0</v>
      </c>
      <c r="M714">
        <v>7</v>
      </c>
      <c r="N714">
        <v>3219</v>
      </c>
      <c r="O714">
        <v>6</v>
      </c>
      <c r="P714">
        <v>166</v>
      </c>
      <c r="Q714">
        <v>0.8571428571428571</v>
      </c>
      <c r="R714">
        <v>22533</v>
      </c>
      <c r="S714" t="s">
        <v>54</v>
      </c>
      <c r="T714" t="s">
        <v>59</v>
      </c>
      <c r="U714" t="s">
        <v>50</v>
      </c>
      <c r="V714">
        <v>8</v>
      </c>
    </row>
    <row r="715" spans="1:22" x14ac:dyDescent="0.2">
      <c r="A715">
        <v>15653696</v>
      </c>
      <c r="B715">
        <v>515</v>
      </c>
      <c r="C715" t="s">
        <v>12</v>
      </c>
      <c r="D715" t="s">
        <v>13</v>
      </c>
      <c r="E715">
        <v>28</v>
      </c>
      <c r="F715">
        <v>9</v>
      </c>
      <c r="G715" s="2">
        <v>0</v>
      </c>
      <c r="H715">
        <v>2</v>
      </c>
      <c r="I715">
        <v>0</v>
      </c>
      <c r="J715">
        <v>0</v>
      </c>
      <c r="K715" s="1">
        <v>94141.75</v>
      </c>
      <c r="L715">
        <v>0</v>
      </c>
      <c r="M715">
        <v>6</v>
      </c>
      <c r="N715">
        <v>2553</v>
      </c>
      <c r="O715">
        <v>6</v>
      </c>
      <c r="P715">
        <v>10</v>
      </c>
      <c r="Q715">
        <v>1</v>
      </c>
      <c r="R715">
        <v>15318</v>
      </c>
      <c r="S715" t="s">
        <v>54</v>
      </c>
      <c r="T715" t="s">
        <v>61</v>
      </c>
      <c r="U715" t="s">
        <v>52</v>
      </c>
      <c r="V715">
        <v>6</v>
      </c>
    </row>
    <row r="716" spans="1:22" x14ac:dyDescent="0.2">
      <c r="A716">
        <v>15711789</v>
      </c>
      <c r="B716">
        <v>768</v>
      </c>
      <c r="C716" t="s">
        <v>14</v>
      </c>
      <c r="D716" t="s">
        <v>13</v>
      </c>
      <c r="E716">
        <v>42</v>
      </c>
      <c r="F716">
        <v>3</v>
      </c>
      <c r="G716" s="2">
        <v>0</v>
      </c>
      <c r="H716">
        <v>1</v>
      </c>
      <c r="I716">
        <v>0</v>
      </c>
      <c r="J716">
        <v>0</v>
      </c>
      <c r="K716" s="1">
        <v>161242.99</v>
      </c>
      <c r="L716">
        <v>1</v>
      </c>
      <c r="M716">
        <v>20</v>
      </c>
      <c r="N716">
        <v>2076</v>
      </c>
      <c r="O716">
        <v>9</v>
      </c>
      <c r="P716">
        <v>179</v>
      </c>
      <c r="Q716">
        <v>0.45</v>
      </c>
      <c r="R716">
        <v>41520</v>
      </c>
      <c r="S716" t="s">
        <v>56</v>
      </c>
      <c r="T716" t="s">
        <v>59</v>
      </c>
      <c r="U716" t="s">
        <v>50</v>
      </c>
      <c r="V716">
        <v>8</v>
      </c>
    </row>
    <row r="717" spans="1:22" x14ac:dyDescent="0.2">
      <c r="A717">
        <v>15766776</v>
      </c>
      <c r="B717">
        <v>576</v>
      </c>
      <c r="C717" t="s">
        <v>12</v>
      </c>
      <c r="D717" t="s">
        <v>15</v>
      </c>
      <c r="E717">
        <v>41</v>
      </c>
      <c r="F717">
        <v>1</v>
      </c>
      <c r="G717" s="2">
        <v>0</v>
      </c>
      <c r="H717">
        <v>1</v>
      </c>
      <c r="I717">
        <v>1</v>
      </c>
      <c r="J717">
        <v>1</v>
      </c>
      <c r="K717" s="1">
        <v>188274.6</v>
      </c>
      <c r="L717">
        <v>0</v>
      </c>
      <c r="M717">
        <v>21</v>
      </c>
      <c r="N717">
        <v>2072</v>
      </c>
      <c r="O717">
        <v>8</v>
      </c>
      <c r="P717">
        <v>161</v>
      </c>
      <c r="Q717">
        <v>0.38095238095238093</v>
      </c>
      <c r="R717">
        <v>43512</v>
      </c>
      <c r="S717" t="s">
        <v>55</v>
      </c>
      <c r="T717" t="s">
        <v>58</v>
      </c>
      <c r="U717" t="s">
        <v>50</v>
      </c>
      <c r="V717">
        <v>6</v>
      </c>
    </row>
    <row r="718" spans="1:22" x14ac:dyDescent="0.2">
      <c r="A718">
        <v>15622117</v>
      </c>
      <c r="B718">
        <v>625</v>
      </c>
      <c r="C718" t="s">
        <v>14</v>
      </c>
      <c r="D718" t="s">
        <v>13</v>
      </c>
      <c r="E718">
        <v>31</v>
      </c>
      <c r="F718">
        <v>8</v>
      </c>
      <c r="G718" s="2">
        <v>0</v>
      </c>
      <c r="H718">
        <v>2</v>
      </c>
      <c r="I718">
        <v>1</v>
      </c>
      <c r="J718">
        <v>0</v>
      </c>
      <c r="K718" s="1">
        <v>151843.54</v>
      </c>
      <c r="L718">
        <v>0</v>
      </c>
      <c r="M718">
        <v>22</v>
      </c>
      <c r="N718">
        <v>3642</v>
      </c>
      <c r="O718">
        <v>5</v>
      </c>
      <c r="P718">
        <v>171</v>
      </c>
      <c r="Q718">
        <v>0.22727272727272727</v>
      </c>
      <c r="R718">
        <v>80124</v>
      </c>
      <c r="S718" t="s">
        <v>54</v>
      </c>
      <c r="T718" t="s">
        <v>60</v>
      </c>
      <c r="U718" t="s">
        <v>50</v>
      </c>
      <c r="V718">
        <v>6</v>
      </c>
    </row>
    <row r="719" spans="1:22" x14ac:dyDescent="0.2">
      <c r="A719">
        <v>15582944</v>
      </c>
      <c r="B719">
        <v>425</v>
      </c>
      <c r="C719" t="s">
        <v>14</v>
      </c>
      <c r="D719" t="s">
        <v>13</v>
      </c>
      <c r="E719">
        <v>39</v>
      </c>
      <c r="F719">
        <v>5</v>
      </c>
      <c r="G719" s="2">
        <v>0</v>
      </c>
      <c r="H719">
        <v>2</v>
      </c>
      <c r="I719">
        <v>1</v>
      </c>
      <c r="J719">
        <v>0</v>
      </c>
      <c r="K719" s="1">
        <v>140941.47</v>
      </c>
      <c r="L719">
        <v>0</v>
      </c>
      <c r="M719">
        <v>8</v>
      </c>
      <c r="N719">
        <v>2500</v>
      </c>
      <c r="O719">
        <v>10</v>
      </c>
      <c r="P719">
        <v>103</v>
      </c>
      <c r="Q719">
        <v>1</v>
      </c>
      <c r="R719">
        <v>20000</v>
      </c>
      <c r="S719" t="s">
        <v>55</v>
      </c>
      <c r="T719" t="s">
        <v>59</v>
      </c>
      <c r="U719" t="s">
        <v>50</v>
      </c>
      <c r="V719">
        <v>6</v>
      </c>
    </row>
    <row r="720" spans="1:22" x14ac:dyDescent="0.2">
      <c r="A720">
        <v>15687162</v>
      </c>
      <c r="B720">
        <v>461</v>
      </c>
      <c r="C720" t="s">
        <v>12</v>
      </c>
      <c r="D720" t="s">
        <v>15</v>
      </c>
      <c r="E720">
        <v>51</v>
      </c>
      <c r="F720">
        <v>9</v>
      </c>
      <c r="G720" s="2">
        <v>119889.84</v>
      </c>
      <c r="H720">
        <v>1</v>
      </c>
      <c r="I720">
        <v>0</v>
      </c>
      <c r="J720">
        <v>0</v>
      </c>
      <c r="K720" s="1">
        <v>56767.67</v>
      </c>
      <c r="L720">
        <v>1</v>
      </c>
      <c r="M720">
        <v>5</v>
      </c>
      <c r="N720">
        <v>3698</v>
      </c>
      <c r="O720">
        <v>1</v>
      </c>
      <c r="P720">
        <v>151</v>
      </c>
      <c r="Q720">
        <v>0.2</v>
      </c>
      <c r="R720">
        <v>18490</v>
      </c>
      <c r="S720" t="s">
        <v>55</v>
      </c>
      <c r="T720" t="s">
        <v>61</v>
      </c>
      <c r="U720" t="s">
        <v>50</v>
      </c>
      <c r="V720">
        <v>6</v>
      </c>
    </row>
    <row r="721" spans="1:22" x14ac:dyDescent="0.2">
      <c r="A721">
        <v>15612615</v>
      </c>
      <c r="B721">
        <v>616</v>
      </c>
      <c r="C721" t="s">
        <v>12</v>
      </c>
      <c r="D721" t="s">
        <v>13</v>
      </c>
      <c r="E721">
        <v>37</v>
      </c>
      <c r="F721">
        <v>6</v>
      </c>
      <c r="G721" s="2">
        <v>0</v>
      </c>
      <c r="H721">
        <v>2</v>
      </c>
      <c r="I721">
        <v>1</v>
      </c>
      <c r="J721">
        <v>0</v>
      </c>
      <c r="K721" s="1">
        <v>86242.18</v>
      </c>
      <c r="L721">
        <v>0</v>
      </c>
      <c r="M721">
        <v>29</v>
      </c>
      <c r="N721">
        <v>2124</v>
      </c>
      <c r="O721">
        <v>10</v>
      </c>
      <c r="P721">
        <v>140</v>
      </c>
      <c r="Q721">
        <v>0.34482758620689657</v>
      </c>
      <c r="R721">
        <v>61596</v>
      </c>
      <c r="S721" t="s">
        <v>55</v>
      </c>
      <c r="T721" t="s">
        <v>60</v>
      </c>
      <c r="U721" t="s">
        <v>50</v>
      </c>
      <c r="V721">
        <v>6</v>
      </c>
    </row>
    <row r="722" spans="1:22" x14ac:dyDescent="0.2">
      <c r="A722">
        <v>15761348</v>
      </c>
      <c r="B722">
        <v>601</v>
      </c>
      <c r="C722" t="s">
        <v>12</v>
      </c>
      <c r="D722" t="s">
        <v>13</v>
      </c>
      <c r="E722">
        <v>38</v>
      </c>
      <c r="F722">
        <v>0</v>
      </c>
      <c r="G722" s="2">
        <v>0</v>
      </c>
      <c r="H722">
        <v>2</v>
      </c>
      <c r="I722">
        <v>1</v>
      </c>
      <c r="J722">
        <v>0</v>
      </c>
      <c r="K722" s="1">
        <v>165196.65</v>
      </c>
      <c r="L722">
        <v>0</v>
      </c>
      <c r="M722">
        <v>6</v>
      </c>
      <c r="N722">
        <v>2611</v>
      </c>
      <c r="O722">
        <v>0</v>
      </c>
      <c r="P722">
        <v>138</v>
      </c>
      <c r="Q722">
        <v>0</v>
      </c>
      <c r="R722">
        <v>15666</v>
      </c>
      <c r="S722" t="s">
        <v>56</v>
      </c>
      <c r="T722" t="s">
        <v>58</v>
      </c>
      <c r="U722" t="s">
        <v>50</v>
      </c>
      <c r="V722">
        <v>7</v>
      </c>
    </row>
    <row r="723" spans="1:22" x14ac:dyDescent="0.2">
      <c r="A723">
        <v>15785078</v>
      </c>
      <c r="B723">
        <v>730</v>
      </c>
      <c r="C723" t="s">
        <v>14</v>
      </c>
      <c r="D723" t="s">
        <v>15</v>
      </c>
      <c r="E723">
        <v>26</v>
      </c>
      <c r="F723">
        <v>3</v>
      </c>
      <c r="G723" s="2">
        <v>0</v>
      </c>
      <c r="H723">
        <v>1</v>
      </c>
      <c r="I723">
        <v>1</v>
      </c>
      <c r="J723">
        <v>0</v>
      </c>
      <c r="K723" s="1">
        <v>34542.410000000003</v>
      </c>
      <c r="L723">
        <v>0</v>
      </c>
      <c r="M723">
        <v>6</v>
      </c>
      <c r="N723">
        <v>177</v>
      </c>
      <c r="O723">
        <v>6</v>
      </c>
      <c r="P723">
        <v>64</v>
      </c>
      <c r="Q723">
        <v>1</v>
      </c>
      <c r="R723">
        <v>1062</v>
      </c>
      <c r="S723" t="s">
        <v>55</v>
      </c>
      <c r="T723" t="s">
        <v>59</v>
      </c>
      <c r="U723" t="s">
        <v>50</v>
      </c>
      <c r="V723">
        <v>8</v>
      </c>
    </row>
    <row r="724" spans="1:22" x14ac:dyDescent="0.2">
      <c r="A724">
        <v>15679410</v>
      </c>
      <c r="B724">
        <v>729</v>
      </c>
      <c r="C724" t="s">
        <v>12</v>
      </c>
      <c r="D724" t="s">
        <v>13</v>
      </c>
      <c r="E724">
        <v>62</v>
      </c>
      <c r="F724">
        <v>4</v>
      </c>
      <c r="G724" s="2">
        <v>140549.4</v>
      </c>
      <c r="H724">
        <v>1</v>
      </c>
      <c r="I724">
        <v>1</v>
      </c>
      <c r="J724">
        <v>0</v>
      </c>
      <c r="K724" s="1">
        <v>30990.16</v>
      </c>
      <c r="L724">
        <v>1</v>
      </c>
      <c r="M724">
        <v>3</v>
      </c>
      <c r="N724">
        <v>828</v>
      </c>
      <c r="O724">
        <v>4</v>
      </c>
      <c r="P724">
        <v>25</v>
      </c>
      <c r="Q724">
        <v>1</v>
      </c>
      <c r="R724">
        <v>2484</v>
      </c>
      <c r="S724" t="s">
        <v>55</v>
      </c>
      <c r="T724" t="s">
        <v>59</v>
      </c>
      <c r="U724" t="s">
        <v>52</v>
      </c>
      <c r="V724">
        <v>6</v>
      </c>
    </row>
    <row r="725" spans="1:22" x14ac:dyDescent="0.2">
      <c r="A725">
        <v>15688409</v>
      </c>
      <c r="B725">
        <v>742</v>
      </c>
      <c r="C725" t="s">
        <v>12</v>
      </c>
      <c r="D725" t="s">
        <v>13</v>
      </c>
      <c r="E725">
        <v>28</v>
      </c>
      <c r="F725">
        <v>2</v>
      </c>
      <c r="G725" s="2">
        <v>191864.51</v>
      </c>
      <c r="H725">
        <v>1</v>
      </c>
      <c r="I725">
        <v>1</v>
      </c>
      <c r="J725">
        <v>0</v>
      </c>
      <c r="K725" s="1">
        <v>108457.99</v>
      </c>
      <c r="L725">
        <v>1</v>
      </c>
      <c r="M725">
        <v>12</v>
      </c>
      <c r="N725">
        <v>3671</v>
      </c>
      <c r="O725">
        <v>4</v>
      </c>
      <c r="P725">
        <v>112</v>
      </c>
      <c r="Q725">
        <v>0.33333333333333331</v>
      </c>
      <c r="R725">
        <v>44052</v>
      </c>
      <c r="S725" t="s">
        <v>54</v>
      </c>
      <c r="T725" t="s">
        <v>58</v>
      </c>
      <c r="U725" t="s">
        <v>50</v>
      </c>
      <c r="V725">
        <v>6</v>
      </c>
    </row>
    <row r="726" spans="1:22" x14ac:dyDescent="0.2">
      <c r="A726">
        <v>15582325</v>
      </c>
      <c r="B726">
        <v>524</v>
      </c>
      <c r="C726" t="s">
        <v>12</v>
      </c>
      <c r="D726" t="s">
        <v>15</v>
      </c>
      <c r="E726">
        <v>52</v>
      </c>
      <c r="F726">
        <v>2</v>
      </c>
      <c r="G726" s="2">
        <v>87894.26</v>
      </c>
      <c r="H726">
        <v>1</v>
      </c>
      <c r="I726">
        <v>1</v>
      </c>
      <c r="J726">
        <v>0</v>
      </c>
      <c r="K726" s="1">
        <v>173899.42</v>
      </c>
      <c r="L726">
        <v>1</v>
      </c>
      <c r="M726">
        <v>9</v>
      </c>
      <c r="N726">
        <v>400</v>
      </c>
      <c r="O726">
        <v>4</v>
      </c>
      <c r="P726">
        <v>177</v>
      </c>
      <c r="Q726">
        <v>0.44444444444444442</v>
      </c>
      <c r="R726">
        <v>3600</v>
      </c>
      <c r="S726" t="s">
        <v>55</v>
      </c>
      <c r="T726" t="s">
        <v>58</v>
      </c>
      <c r="U726" t="s">
        <v>50</v>
      </c>
      <c r="V726">
        <v>7</v>
      </c>
    </row>
    <row r="727" spans="1:22" x14ac:dyDescent="0.2">
      <c r="A727">
        <v>15760446</v>
      </c>
      <c r="B727">
        <v>598</v>
      </c>
      <c r="C727" t="s">
        <v>12</v>
      </c>
      <c r="D727" t="s">
        <v>13</v>
      </c>
      <c r="E727">
        <v>64</v>
      </c>
      <c r="F727">
        <v>9</v>
      </c>
      <c r="G727" s="2">
        <v>0</v>
      </c>
      <c r="H727">
        <v>1</v>
      </c>
      <c r="I727">
        <v>0</v>
      </c>
      <c r="J727">
        <v>1</v>
      </c>
      <c r="K727" s="1">
        <v>13181.37</v>
      </c>
      <c r="L727">
        <v>1</v>
      </c>
      <c r="M727">
        <v>20</v>
      </c>
      <c r="N727">
        <v>1579</v>
      </c>
      <c r="O727">
        <v>10</v>
      </c>
      <c r="P727">
        <v>149</v>
      </c>
      <c r="Q727">
        <v>0.5</v>
      </c>
      <c r="R727">
        <v>31580</v>
      </c>
      <c r="S727" t="s">
        <v>56</v>
      </c>
      <c r="T727" t="s">
        <v>61</v>
      </c>
      <c r="U727" t="s">
        <v>50</v>
      </c>
      <c r="V727">
        <v>6</v>
      </c>
    </row>
    <row r="728" spans="1:22" x14ac:dyDescent="0.2">
      <c r="A728">
        <v>15574910</v>
      </c>
      <c r="B728">
        <v>601</v>
      </c>
      <c r="C728" t="s">
        <v>12</v>
      </c>
      <c r="D728" t="s">
        <v>15</v>
      </c>
      <c r="E728">
        <v>50</v>
      </c>
      <c r="F728">
        <v>2</v>
      </c>
      <c r="G728" s="2">
        <v>115625.07</v>
      </c>
      <c r="H728">
        <v>1</v>
      </c>
      <c r="I728">
        <v>1</v>
      </c>
      <c r="J728">
        <v>0</v>
      </c>
      <c r="K728" s="1">
        <v>185855.21</v>
      </c>
      <c r="L728">
        <v>0</v>
      </c>
      <c r="M728">
        <v>21</v>
      </c>
      <c r="N728">
        <v>2446</v>
      </c>
      <c r="O728">
        <v>9</v>
      </c>
      <c r="P728">
        <v>120</v>
      </c>
      <c r="Q728">
        <v>0.42857142857142855</v>
      </c>
      <c r="R728">
        <v>51366</v>
      </c>
      <c r="S728" t="s">
        <v>55</v>
      </c>
      <c r="T728" t="s">
        <v>58</v>
      </c>
      <c r="U728" t="s">
        <v>50</v>
      </c>
      <c r="V728">
        <v>7</v>
      </c>
    </row>
    <row r="729" spans="1:22" x14ac:dyDescent="0.2">
      <c r="A729">
        <v>15641994</v>
      </c>
      <c r="B729">
        <v>667</v>
      </c>
      <c r="C729" t="s">
        <v>16</v>
      </c>
      <c r="D729" t="s">
        <v>15</v>
      </c>
      <c r="E729">
        <v>43</v>
      </c>
      <c r="F729">
        <v>1</v>
      </c>
      <c r="G729" s="2">
        <v>103018.45</v>
      </c>
      <c r="H729">
        <v>1</v>
      </c>
      <c r="I729">
        <v>1</v>
      </c>
      <c r="J729">
        <v>0</v>
      </c>
      <c r="K729" s="1">
        <v>32462.39</v>
      </c>
      <c r="L729">
        <v>1</v>
      </c>
      <c r="M729">
        <v>1</v>
      </c>
      <c r="N729">
        <v>2229</v>
      </c>
      <c r="O729">
        <v>6</v>
      </c>
      <c r="P729">
        <v>64</v>
      </c>
      <c r="Q729">
        <v>1</v>
      </c>
      <c r="R729">
        <v>2229</v>
      </c>
      <c r="S729" t="s">
        <v>55</v>
      </c>
      <c r="T729" t="s">
        <v>58</v>
      </c>
      <c r="U729" t="s">
        <v>50</v>
      </c>
      <c r="V729">
        <v>6</v>
      </c>
    </row>
    <row r="730" spans="1:22" x14ac:dyDescent="0.2">
      <c r="A730">
        <v>15767793</v>
      </c>
      <c r="B730">
        <v>819</v>
      </c>
      <c r="C730" t="s">
        <v>12</v>
      </c>
      <c r="D730" t="s">
        <v>13</v>
      </c>
      <c r="E730">
        <v>38</v>
      </c>
      <c r="F730">
        <v>10</v>
      </c>
      <c r="G730" s="2">
        <v>0</v>
      </c>
      <c r="H730">
        <v>2</v>
      </c>
      <c r="I730">
        <v>1</v>
      </c>
      <c r="J730">
        <v>0</v>
      </c>
      <c r="K730" s="1">
        <v>30498.7</v>
      </c>
      <c r="L730">
        <v>0</v>
      </c>
      <c r="M730">
        <v>13</v>
      </c>
      <c r="N730">
        <v>4107</v>
      </c>
      <c r="O730">
        <v>6</v>
      </c>
      <c r="P730">
        <v>77</v>
      </c>
      <c r="Q730">
        <v>0.46153846153846156</v>
      </c>
      <c r="R730">
        <v>53391</v>
      </c>
      <c r="S730" t="s">
        <v>55</v>
      </c>
      <c r="T730" t="s">
        <v>61</v>
      </c>
      <c r="U730" t="s">
        <v>50</v>
      </c>
      <c r="V730">
        <v>6</v>
      </c>
    </row>
    <row r="731" spans="1:22" x14ac:dyDescent="0.2">
      <c r="A731">
        <v>15813532</v>
      </c>
      <c r="B731">
        <v>625</v>
      </c>
      <c r="C731" t="s">
        <v>12</v>
      </c>
      <c r="D731" t="s">
        <v>13</v>
      </c>
      <c r="E731">
        <v>39</v>
      </c>
      <c r="F731">
        <v>5</v>
      </c>
      <c r="G731" s="2">
        <v>0</v>
      </c>
      <c r="H731">
        <v>2</v>
      </c>
      <c r="I731">
        <v>1</v>
      </c>
      <c r="J731">
        <v>0</v>
      </c>
      <c r="K731" s="1">
        <v>32615.21</v>
      </c>
      <c r="L731">
        <v>0</v>
      </c>
      <c r="M731">
        <v>9</v>
      </c>
      <c r="N731">
        <v>2311</v>
      </c>
      <c r="O731">
        <v>1</v>
      </c>
      <c r="P731">
        <v>164</v>
      </c>
      <c r="Q731">
        <v>0.1111111111111111</v>
      </c>
      <c r="R731">
        <v>20799</v>
      </c>
      <c r="S731" t="s">
        <v>54</v>
      </c>
      <c r="T731" t="s">
        <v>59</v>
      </c>
      <c r="U731" t="s">
        <v>50</v>
      </c>
      <c r="V731">
        <v>6</v>
      </c>
    </row>
    <row r="732" spans="1:22" x14ac:dyDescent="0.2">
      <c r="A732">
        <v>15631927</v>
      </c>
      <c r="B732">
        <v>574</v>
      </c>
      <c r="C732" t="s">
        <v>14</v>
      </c>
      <c r="D732" t="s">
        <v>13</v>
      </c>
      <c r="E732">
        <v>28</v>
      </c>
      <c r="F732">
        <v>7</v>
      </c>
      <c r="G732" s="2">
        <v>0</v>
      </c>
      <c r="H732">
        <v>2</v>
      </c>
      <c r="I732">
        <v>0</v>
      </c>
      <c r="J732">
        <v>0</v>
      </c>
      <c r="K732" s="1">
        <v>185660.3</v>
      </c>
      <c r="L732">
        <v>0</v>
      </c>
      <c r="M732">
        <v>28</v>
      </c>
      <c r="N732">
        <v>4466</v>
      </c>
      <c r="O732">
        <v>6</v>
      </c>
      <c r="P732">
        <v>34</v>
      </c>
      <c r="Q732">
        <v>0.21428571428571427</v>
      </c>
      <c r="R732">
        <v>125048</v>
      </c>
      <c r="S732" t="s">
        <v>55</v>
      </c>
      <c r="T732" t="s">
        <v>60</v>
      </c>
      <c r="U732" t="s">
        <v>51</v>
      </c>
      <c r="V732">
        <v>6</v>
      </c>
    </row>
    <row r="733" spans="1:22" x14ac:dyDescent="0.2">
      <c r="A733">
        <v>15629150</v>
      </c>
      <c r="B733">
        <v>721</v>
      </c>
      <c r="C733" t="s">
        <v>12</v>
      </c>
      <c r="D733" t="s">
        <v>13</v>
      </c>
      <c r="E733">
        <v>37</v>
      </c>
      <c r="F733">
        <v>1</v>
      </c>
      <c r="G733" s="2">
        <v>0</v>
      </c>
      <c r="H733">
        <v>2</v>
      </c>
      <c r="I733">
        <v>1</v>
      </c>
      <c r="J733">
        <v>0</v>
      </c>
      <c r="K733" s="1">
        <v>70810.8</v>
      </c>
      <c r="L733">
        <v>0</v>
      </c>
      <c r="M733">
        <v>6</v>
      </c>
      <c r="N733">
        <v>3620</v>
      </c>
      <c r="O733">
        <v>4</v>
      </c>
      <c r="P733">
        <v>60</v>
      </c>
      <c r="Q733">
        <v>0.66666666666666663</v>
      </c>
      <c r="R733">
        <v>21720</v>
      </c>
      <c r="S733" t="s">
        <v>54</v>
      </c>
      <c r="T733" t="s">
        <v>58</v>
      </c>
      <c r="U733" t="s">
        <v>51</v>
      </c>
      <c r="V733">
        <v>7</v>
      </c>
    </row>
    <row r="734" spans="1:22" x14ac:dyDescent="0.2">
      <c r="A734">
        <v>15736274</v>
      </c>
      <c r="B734">
        <v>751</v>
      </c>
      <c r="C734" t="s">
        <v>12</v>
      </c>
      <c r="D734" t="s">
        <v>15</v>
      </c>
      <c r="E734">
        <v>31</v>
      </c>
      <c r="F734">
        <v>8</v>
      </c>
      <c r="G734" s="2">
        <v>0</v>
      </c>
      <c r="H734">
        <v>2</v>
      </c>
      <c r="I734">
        <v>0</v>
      </c>
      <c r="J734">
        <v>0</v>
      </c>
      <c r="K734" s="1">
        <v>17550.490000000002</v>
      </c>
      <c r="L734">
        <v>0</v>
      </c>
      <c r="M734">
        <v>20</v>
      </c>
      <c r="N734">
        <v>3345</v>
      </c>
      <c r="O734">
        <v>4</v>
      </c>
      <c r="P734">
        <v>113</v>
      </c>
      <c r="Q734">
        <v>0.2</v>
      </c>
      <c r="R734">
        <v>66900</v>
      </c>
      <c r="S734" t="s">
        <v>55</v>
      </c>
      <c r="T734" t="s">
        <v>60</v>
      </c>
      <c r="U734" t="s">
        <v>50</v>
      </c>
      <c r="V734">
        <v>6</v>
      </c>
    </row>
    <row r="735" spans="1:22" x14ac:dyDescent="0.2">
      <c r="A735">
        <v>15729954</v>
      </c>
      <c r="B735">
        <v>586</v>
      </c>
      <c r="C735" t="s">
        <v>12</v>
      </c>
      <c r="D735" t="s">
        <v>13</v>
      </c>
      <c r="E735">
        <v>28</v>
      </c>
      <c r="F735">
        <v>5</v>
      </c>
      <c r="G735" s="2">
        <v>0</v>
      </c>
      <c r="H735">
        <v>3</v>
      </c>
      <c r="I735">
        <v>1</v>
      </c>
      <c r="J735">
        <v>0</v>
      </c>
      <c r="K735" s="1">
        <v>170487.4</v>
      </c>
      <c r="L735">
        <v>1</v>
      </c>
      <c r="M735">
        <v>18</v>
      </c>
      <c r="N735">
        <v>1613</v>
      </c>
      <c r="O735">
        <v>7</v>
      </c>
      <c r="P735">
        <v>52</v>
      </c>
      <c r="Q735">
        <v>0.3888888888888889</v>
      </c>
      <c r="R735">
        <v>29034</v>
      </c>
      <c r="S735" t="s">
        <v>55</v>
      </c>
      <c r="T735" t="s">
        <v>59</v>
      </c>
      <c r="U735" t="s">
        <v>51</v>
      </c>
      <c r="V735">
        <v>6</v>
      </c>
    </row>
    <row r="736" spans="1:22" x14ac:dyDescent="0.2">
      <c r="A736">
        <v>15786200</v>
      </c>
      <c r="B736">
        <v>564</v>
      </c>
      <c r="C736" t="s">
        <v>12</v>
      </c>
      <c r="D736" t="s">
        <v>15</v>
      </c>
      <c r="E736">
        <v>31</v>
      </c>
      <c r="F736">
        <v>4</v>
      </c>
      <c r="G736" s="2">
        <v>0</v>
      </c>
      <c r="H736">
        <v>2</v>
      </c>
      <c r="I736">
        <v>1</v>
      </c>
      <c r="J736">
        <v>0</v>
      </c>
      <c r="K736" s="1">
        <v>53520.03</v>
      </c>
      <c r="L736">
        <v>0</v>
      </c>
      <c r="M736">
        <v>7</v>
      </c>
      <c r="N736">
        <v>911</v>
      </c>
      <c r="O736">
        <v>8</v>
      </c>
      <c r="P736">
        <v>88</v>
      </c>
      <c r="Q736">
        <v>1</v>
      </c>
      <c r="R736">
        <v>6377</v>
      </c>
      <c r="S736" t="s">
        <v>56</v>
      </c>
      <c r="T736" t="s">
        <v>59</v>
      </c>
      <c r="U736" t="s">
        <v>50</v>
      </c>
      <c r="V736">
        <v>6</v>
      </c>
    </row>
    <row r="737" spans="1:22" x14ac:dyDescent="0.2">
      <c r="A737">
        <v>15797010</v>
      </c>
      <c r="B737">
        <v>649</v>
      </c>
      <c r="C737" t="s">
        <v>12</v>
      </c>
      <c r="D737" t="s">
        <v>13</v>
      </c>
      <c r="E737">
        <v>31</v>
      </c>
      <c r="F737">
        <v>2</v>
      </c>
      <c r="G737" s="2">
        <v>0</v>
      </c>
      <c r="H737">
        <v>2</v>
      </c>
      <c r="I737">
        <v>1</v>
      </c>
      <c r="J737">
        <v>0</v>
      </c>
      <c r="K737" s="1">
        <v>15200.61</v>
      </c>
      <c r="L737">
        <v>0</v>
      </c>
      <c r="M737">
        <v>17</v>
      </c>
      <c r="N737">
        <v>1861</v>
      </c>
      <c r="O737">
        <v>5</v>
      </c>
      <c r="P737">
        <v>159</v>
      </c>
      <c r="Q737">
        <v>0.29411764705882354</v>
      </c>
      <c r="R737">
        <v>31637</v>
      </c>
      <c r="S737" t="s">
        <v>54</v>
      </c>
      <c r="T737" t="s">
        <v>58</v>
      </c>
      <c r="U737" t="s">
        <v>50</v>
      </c>
      <c r="V737">
        <v>7</v>
      </c>
    </row>
    <row r="738" spans="1:22" x14ac:dyDescent="0.2">
      <c r="A738">
        <v>15627352</v>
      </c>
      <c r="B738">
        <v>459</v>
      </c>
      <c r="C738" t="s">
        <v>16</v>
      </c>
      <c r="D738" t="s">
        <v>15</v>
      </c>
      <c r="E738">
        <v>46</v>
      </c>
      <c r="F738">
        <v>7</v>
      </c>
      <c r="G738" s="2">
        <v>110356.42</v>
      </c>
      <c r="H738">
        <v>1</v>
      </c>
      <c r="I738">
        <v>1</v>
      </c>
      <c r="J738">
        <v>0</v>
      </c>
      <c r="K738" s="1">
        <v>4969.13</v>
      </c>
      <c r="L738">
        <v>1</v>
      </c>
      <c r="M738">
        <v>16</v>
      </c>
      <c r="N738">
        <v>4406</v>
      </c>
      <c r="O738">
        <v>10</v>
      </c>
      <c r="P738">
        <v>10</v>
      </c>
      <c r="Q738">
        <v>0.625</v>
      </c>
      <c r="R738">
        <v>70496</v>
      </c>
      <c r="S738" t="s">
        <v>54</v>
      </c>
      <c r="T738" t="s">
        <v>60</v>
      </c>
      <c r="U738" t="s">
        <v>52</v>
      </c>
      <c r="V738">
        <v>6</v>
      </c>
    </row>
    <row r="739" spans="1:22" x14ac:dyDescent="0.2">
      <c r="A739">
        <v>15622494</v>
      </c>
      <c r="B739">
        <v>718</v>
      </c>
      <c r="C739" t="s">
        <v>12</v>
      </c>
      <c r="D739" t="s">
        <v>15</v>
      </c>
      <c r="E739">
        <v>27</v>
      </c>
      <c r="F739">
        <v>2</v>
      </c>
      <c r="G739" s="2">
        <v>0</v>
      </c>
      <c r="H739">
        <v>2</v>
      </c>
      <c r="I739">
        <v>0</v>
      </c>
      <c r="J739">
        <v>0</v>
      </c>
      <c r="K739" s="1">
        <v>26229.24</v>
      </c>
      <c r="L739">
        <v>0</v>
      </c>
      <c r="M739">
        <v>29</v>
      </c>
      <c r="N739">
        <v>4949</v>
      </c>
      <c r="O739">
        <v>3</v>
      </c>
      <c r="P739">
        <v>112</v>
      </c>
      <c r="Q739">
        <v>0.10344827586206896</v>
      </c>
      <c r="R739">
        <v>143521</v>
      </c>
      <c r="S739" t="s">
        <v>55</v>
      </c>
      <c r="T739" t="s">
        <v>58</v>
      </c>
      <c r="U739" t="s">
        <v>50</v>
      </c>
      <c r="V739">
        <v>7</v>
      </c>
    </row>
    <row r="740" spans="1:22" x14ac:dyDescent="0.2">
      <c r="A740">
        <v>15608230</v>
      </c>
      <c r="B740">
        <v>667</v>
      </c>
      <c r="C740" t="s">
        <v>12</v>
      </c>
      <c r="D740" t="s">
        <v>15</v>
      </c>
      <c r="E740">
        <v>23</v>
      </c>
      <c r="F740">
        <v>1</v>
      </c>
      <c r="G740" s="2">
        <v>0</v>
      </c>
      <c r="H740">
        <v>2</v>
      </c>
      <c r="I740">
        <v>1</v>
      </c>
      <c r="J740">
        <v>0</v>
      </c>
      <c r="K740" s="1">
        <v>91573.19</v>
      </c>
      <c r="L740">
        <v>0</v>
      </c>
      <c r="M740">
        <v>28</v>
      </c>
      <c r="N740">
        <v>2311</v>
      </c>
      <c r="O740">
        <v>3</v>
      </c>
      <c r="P740">
        <v>38</v>
      </c>
      <c r="Q740">
        <v>0.10714285714285714</v>
      </c>
      <c r="R740">
        <v>64708</v>
      </c>
      <c r="S740" t="s">
        <v>56</v>
      </c>
      <c r="T740" t="s">
        <v>58</v>
      </c>
      <c r="U740" t="s">
        <v>51</v>
      </c>
      <c r="V740">
        <v>7</v>
      </c>
    </row>
    <row r="741" spans="1:22" x14ac:dyDescent="0.2">
      <c r="A741">
        <v>15592816</v>
      </c>
      <c r="B741">
        <v>623</v>
      </c>
      <c r="C741" t="s">
        <v>16</v>
      </c>
      <c r="D741" t="s">
        <v>13</v>
      </c>
      <c r="E741">
        <v>48</v>
      </c>
      <c r="F741">
        <v>1</v>
      </c>
      <c r="G741" s="2">
        <v>108076.33</v>
      </c>
      <c r="H741">
        <v>1</v>
      </c>
      <c r="I741">
        <v>1</v>
      </c>
      <c r="J741">
        <v>0</v>
      </c>
      <c r="K741" s="1">
        <v>118855.26</v>
      </c>
      <c r="L741">
        <v>1</v>
      </c>
      <c r="M741">
        <v>17</v>
      </c>
      <c r="N741">
        <v>3411</v>
      </c>
      <c r="O741">
        <v>8</v>
      </c>
      <c r="P741">
        <v>85</v>
      </c>
      <c r="Q741">
        <v>0.47058823529411764</v>
      </c>
      <c r="R741">
        <v>57987</v>
      </c>
      <c r="S741" t="s">
        <v>55</v>
      </c>
      <c r="T741" t="s">
        <v>58</v>
      </c>
      <c r="U741" t="s">
        <v>50</v>
      </c>
      <c r="V741">
        <v>7</v>
      </c>
    </row>
    <row r="742" spans="1:22" x14ac:dyDescent="0.2">
      <c r="A742">
        <v>15791131</v>
      </c>
      <c r="B742">
        <v>551</v>
      </c>
      <c r="C742" t="s">
        <v>16</v>
      </c>
      <c r="D742" t="s">
        <v>13</v>
      </c>
      <c r="E742">
        <v>30</v>
      </c>
      <c r="F742">
        <v>2</v>
      </c>
      <c r="G742" s="2">
        <v>143340.44</v>
      </c>
      <c r="H742">
        <v>1</v>
      </c>
      <c r="I742">
        <v>1</v>
      </c>
      <c r="J742">
        <v>0</v>
      </c>
      <c r="K742" s="1">
        <v>145796.49</v>
      </c>
      <c r="L742">
        <v>0</v>
      </c>
      <c r="M742">
        <v>21</v>
      </c>
      <c r="N742">
        <v>4679</v>
      </c>
      <c r="O742">
        <v>2</v>
      </c>
      <c r="P742">
        <v>56</v>
      </c>
      <c r="Q742">
        <v>9.5238095238095233E-2</v>
      </c>
      <c r="R742">
        <v>98259</v>
      </c>
      <c r="S742" t="s">
        <v>55</v>
      </c>
      <c r="T742" t="s">
        <v>58</v>
      </c>
      <c r="U742" t="s">
        <v>51</v>
      </c>
      <c r="V742">
        <v>6</v>
      </c>
    </row>
    <row r="743" spans="1:22" x14ac:dyDescent="0.2">
      <c r="A743">
        <v>15687738</v>
      </c>
      <c r="B743">
        <v>535</v>
      </c>
      <c r="C743" t="s">
        <v>12</v>
      </c>
      <c r="D743" t="s">
        <v>13</v>
      </c>
      <c r="E743">
        <v>38</v>
      </c>
      <c r="F743">
        <v>8</v>
      </c>
      <c r="G743" s="2">
        <v>0</v>
      </c>
      <c r="H743">
        <v>2</v>
      </c>
      <c r="I743">
        <v>1</v>
      </c>
      <c r="J743">
        <v>0</v>
      </c>
      <c r="K743" s="1">
        <v>136620.64000000001</v>
      </c>
      <c r="L743">
        <v>0</v>
      </c>
      <c r="M743">
        <v>12</v>
      </c>
      <c r="N743">
        <v>3154</v>
      </c>
      <c r="O743">
        <v>10</v>
      </c>
      <c r="P743">
        <v>141</v>
      </c>
      <c r="Q743">
        <v>0.83333333333333337</v>
      </c>
      <c r="R743">
        <v>37848</v>
      </c>
      <c r="S743" t="s">
        <v>55</v>
      </c>
      <c r="T743" t="s">
        <v>60</v>
      </c>
      <c r="U743" t="s">
        <v>50</v>
      </c>
      <c r="V743">
        <v>6</v>
      </c>
    </row>
    <row r="744" spans="1:22" x14ac:dyDescent="0.2">
      <c r="A744">
        <v>15753332</v>
      </c>
      <c r="B744">
        <v>401</v>
      </c>
      <c r="C744" t="s">
        <v>16</v>
      </c>
      <c r="D744" t="s">
        <v>15</v>
      </c>
      <c r="E744">
        <v>48</v>
      </c>
      <c r="F744">
        <v>8</v>
      </c>
      <c r="G744" s="2">
        <v>128140.17</v>
      </c>
      <c r="H744">
        <v>1</v>
      </c>
      <c r="I744">
        <v>1</v>
      </c>
      <c r="J744">
        <v>0</v>
      </c>
      <c r="K744" s="1">
        <v>175753.55</v>
      </c>
      <c r="L744">
        <v>1</v>
      </c>
      <c r="M744">
        <v>22</v>
      </c>
      <c r="N744">
        <v>327</v>
      </c>
      <c r="O744">
        <v>2</v>
      </c>
      <c r="P744">
        <v>68</v>
      </c>
      <c r="Q744">
        <v>9.0909090909090912E-2</v>
      </c>
      <c r="R744">
        <v>7194</v>
      </c>
      <c r="S744" t="s">
        <v>55</v>
      </c>
      <c r="T744" t="s">
        <v>60</v>
      </c>
      <c r="U744" t="s">
        <v>50</v>
      </c>
      <c r="V744">
        <v>6</v>
      </c>
    </row>
    <row r="745" spans="1:22" x14ac:dyDescent="0.2">
      <c r="A745">
        <v>15774491</v>
      </c>
      <c r="B745">
        <v>480</v>
      </c>
      <c r="C745" t="s">
        <v>12</v>
      </c>
      <c r="D745" t="s">
        <v>13</v>
      </c>
      <c r="E745">
        <v>28</v>
      </c>
      <c r="F745">
        <v>6</v>
      </c>
      <c r="G745" s="2">
        <v>0</v>
      </c>
      <c r="H745">
        <v>2</v>
      </c>
      <c r="I745">
        <v>0</v>
      </c>
      <c r="J745">
        <v>0</v>
      </c>
      <c r="K745" s="1">
        <v>48131.92</v>
      </c>
      <c r="L745">
        <v>0</v>
      </c>
      <c r="M745">
        <v>29</v>
      </c>
      <c r="N745">
        <v>4892</v>
      </c>
      <c r="O745">
        <v>10</v>
      </c>
      <c r="P745">
        <v>116</v>
      </c>
      <c r="Q745">
        <v>0.34482758620689657</v>
      </c>
      <c r="R745">
        <v>141868</v>
      </c>
      <c r="S745" t="s">
        <v>54</v>
      </c>
      <c r="T745" t="s">
        <v>60</v>
      </c>
      <c r="U745" t="s">
        <v>50</v>
      </c>
      <c r="V745">
        <v>6</v>
      </c>
    </row>
    <row r="746" spans="1:22" x14ac:dyDescent="0.2">
      <c r="A746">
        <v>15579647</v>
      </c>
      <c r="B746">
        <v>682</v>
      </c>
      <c r="C746" t="s">
        <v>12</v>
      </c>
      <c r="D746" t="s">
        <v>15</v>
      </c>
      <c r="E746">
        <v>42</v>
      </c>
      <c r="F746">
        <v>0</v>
      </c>
      <c r="G746" s="2">
        <v>0</v>
      </c>
      <c r="H746">
        <v>1</v>
      </c>
      <c r="I746">
        <v>1</v>
      </c>
      <c r="J746">
        <v>1</v>
      </c>
      <c r="K746" s="1">
        <v>160828.98000000001</v>
      </c>
      <c r="L746">
        <v>0</v>
      </c>
      <c r="M746">
        <v>9</v>
      </c>
      <c r="N746">
        <v>2389</v>
      </c>
      <c r="O746">
        <v>4</v>
      </c>
      <c r="P746">
        <v>31</v>
      </c>
      <c r="Q746">
        <v>0.44444444444444442</v>
      </c>
      <c r="R746">
        <v>21501</v>
      </c>
      <c r="S746" t="s">
        <v>56</v>
      </c>
      <c r="T746" t="s">
        <v>58</v>
      </c>
      <c r="U746" t="s">
        <v>51</v>
      </c>
      <c r="V746">
        <v>6</v>
      </c>
    </row>
    <row r="747" spans="1:22" x14ac:dyDescent="0.2">
      <c r="A747">
        <v>15566708</v>
      </c>
      <c r="B747">
        <v>444</v>
      </c>
      <c r="C747" t="s">
        <v>12</v>
      </c>
      <c r="D747" t="s">
        <v>13</v>
      </c>
      <c r="E747">
        <v>45</v>
      </c>
      <c r="F747">
        <v>4</v>
      </c>
      <c r="G747" s="2">
        <v>0</v>
      </c>
      <c r="H747">
        <v>2</v>
      </c>
      <c r="I747">
        <v>1</v>
      </c>
      <c r="J747">
        <v>0</v>
      </c>
      <c r="K747" s="1">
        <v>161653.5</v>
      </c>
      <c r="L747">
        <v>1</v>
      </c>
      <c r="M747">
        <v>29</v>
      </c>
      <c r="N747">
        <v>2887</v>
      </c>
      <c r="O747">
        <v>5</v>
      </c>
      <c r="P747">
        <v>121</v>
      </c>
      <c r="Q747">
        <v>0.17241379310344829</v>
      </c>
      <c r="R747">
        <v>83723</v>
      </c>
      <c r="S747" t="s">
        <v>56</v>
      </c>
      <c r="T747" t="s">
        <v>59</v>
      </c>
      <c r="U747" t="s">
        <v>50</v>
      </c>
      <c r="V747">
        <v>6</v>
      </c>
    </row>
    <row r="748" spans="1:22" x14ac:dyDescent="0.2">
      <c r="A748">
        <v>15668347</v>
      </c>
      <c r="B748">
        <v>624</v>
      </c>
      <c r="C748" t="s">
        <v>12</v>
      </c>
      <c r="D748" t="s">
        <v>15</v>
      </c>
      <c r="E748">
        <v>36</v>
      </c>
      <c r="F748">
        <v>6</v>
      </c>
      <c r="G748" s="2">
        <v>0</v>
      </c>
      <c r="H748">
        <v>2</v>
      </c>
      <c r="I748">
        <v>0</v>
      </c>
      <c r="J748">
        <v>0</v>
      </c>
      <c r="K748" s="1">
        <v>84635.64</v>
      </c>
      <c r="L748">
        <v>0</v>
      </c>
      <c r="M748">
        <v>20</v>
      </c>
      <c r="N748">
        <v>3531</v>
      </c>
      <c r="O748">
        <v>4</v>
      </c>
      <c r="P748">
        <v>106</v>
      </c>
      <c r="Q748">
        <v>0.2</v>
      </c>
      <c r="R748">
        <v>70620</v>
      </c>
      <c r="S748" t="s">
        <v>56</v>
      </c>
      <c r="T748" t="s">
        <v>60</v>
      </c>
      <c r="U748" t="s">
        <v>50</v>
      </c>
      <c r="V748">
        <v>6</v>
      </c>
    </row>
    <row r="749" spans="1:22" x14ac:dyDescent="0.2">
      <c r="A749">
        <v>15575214</v>
      </c>
      <c r="B749">
        <v>709</v>
      </c>
      <c r="C749" t="s">
        <v>12</v>
      </c>
      <c r="D749" t="s">
        <v>15</v>
      </c>
      <c r="E749">
        <v>37</v>
      </c>
      <c r="F749">
        <v>7</v>
      </c>
      <c r="G749" s="2">
        <v>0</v>
      </c>
      <c r="H749">
        <v>1</v>
      </c>
      <c r="I749">
        <v>1</v>
      </c>
      <c r="J749">
        <v>0</v>
      </c>
      <c r="K749" s="1">
        <v>159486.76</v>
      </c>
      <c r="L749">
        <v>0</v>
      </c>
      <c r="M749">
        <v>3</v>
      </c>
      <c r="N749">
        <v>3371</v>
      </c>
      <c r="O749">
        <v>3</v>
      </c>
      <c r="P749">
        <v>72</v>
      </c>
      <c r="Q749">
        <v>1</v>
      </c>
      <c r="R749">
        <v>10113</v>
      </c>
      <c r="S749" t="s">
        <v>54</v>
      </c>
      <c r="T749" t="s">
        <v>60</v>
      </c>
      <c r="U749" t="s">
        <v>50</v>
      </c>
      <c r="V749">
        <v>8</v>
      </c>
    </row>
    <row r="750" spans="1:22" x14ac:dyDescent="0.2">
      <c r="A750">
        <v>15677217</v>
      </c>
      <c r="B750">
        <v>705</v>
      </c>
      <c r="C750" t="s">
        <v>12</v>
      </c>
      <c r="D750" t="s">
        <v>15</v>
      </c>
      <c r="E750">
        <v>30</v>
      </c>
      <c r="F750">
        <v>1</v>
      </c>
      <c r="G750" s="2">
        <v>0</v>
      </c>
      <c r="H750">
        <v>1</v>
      </c>
      <c r="I750">
        <v>1</v>
      </c>
      <c r="J750">
        <v>1</v>
      </c>
      <c r="K750" s="1">
        <v>181300.32</v>
      </c>
      <c r="L750">
        <v>0</v>
      </c>
      <c r="M750">
        <v>7</v>
      </c>
      <c r="N750">
        <v>1428</v>
      </c>
      <c r="O750">
        <v>5</v>
      </c>
      <c r="P750">
        <v>172</v>
      </c>
      <c r="Q750">
        <v>0.7142857142857143</v>
      </c>
      <c r="R750">
        <v>9996</v>
      </c>
      <c r="S750" t="s">
        <v>55</v>
      </c>
      <c r="T750" t="s">
        <v>58</v>
      </c>
      <c r="U750" t="s">
        <v>50</v>
      </c>
      <c r="V750">
        <v>6</v>
      </c>
    </row>
    <row r="751" spans="1:22" x14ac:dyDescent="0.2">
      <c r="A751">
        <v>15730433</v>
      </c>
      <c r="B751">
        <v>580</v>
      </c>
      <c r="C751" t="s">
        <v>16</v>
      </c>
      <c r="D751" t="s">
        <v>13</v>
      </c>
      <c r="E751">
        <v>38</v>
      </c>
      <c r="F751">
        <v>1</v>
      </c>
      <c r="G751" s="2">
        <v>128218.47</v>
      </c>
      <c r="H751">
        <v>1</v>
      </c>
      <c r="I751">
        <v>1</v>
      </c>
      <c r="J751">
        <v>0</v>
      </c>
      <c r="K751" s="1">
        <v>125953.83</v>
      </c>
      <c r="L751">
        <v>1</v>
      </c>
      <c r="M751">
        <v>20</v>
      </c>
      <c r="N751">
        <v>1381</v>
      </c>
      <c r="O751">
        <v>6</v>
      </c>
      <c r="P751">
        <v>177</v>
      </c>
      <c r="Q751">
        <v>0.3</v>
      </c>
      <c r="R751">
        <v>27620</v>
      </c>
      <c r="S751" t="s">
        <v>56</v>
      </c>
      <c r="T751" t="s">
        <v>58</v>
      </c>
      <c r="U751" t="s">
        <v>50</v>
      </c>
      <c r="V751">
        <v>6</v>
      </c>
    </row>
    <row r="752" spans="1:22" x14ac:dyDescent="0.2">
      <c r="A752">
        <v>15610765</v>
      </c>
      <c r="B752">
        <v>559</v>
      </c>
      <c r="C752" t="s">
        <v>12</v>
      </c>
      <c r="D752" t="s">
        <v>15</v>
      </c>
      <c r="E752">
        <v>29</v>
      </c>
      <c r="F752">
        <v>1</v>
      </c>
      <c r="G752" s="2">
        <v>0</v>
      </c>
      <c r="H752">
        <v>2</v>
      </c>
      <c r="I752">
        <v>0</v>
      </c>
      <c r="J752">
        <v>0</v>
      </c>
      <c r="K752" s="1">
        <v>155639.76</v>
      </c>
      <c r="L752">
        <v>0</v>
      </c>
      <c r="M752">
        <v>29</v>
      </c>
      <c r="N752">
        <v>3696</v>
      </c>
      <c r="O752">
        <v>0</v>
      </c>
      <c r="P752">
        <v>47</v>
      </c>
      <c r="Q752">
        <v>0</v>
      </c>
      <c r="R752">
        <v>107184</v>
      </c>
      <c r="S752" t="s">
        <v>55</v>
      </c>
      <c r="T752" t="s">
        <v>58</v>
      </c>
      <c r="U752" t="s">
        <v>51</v>
      </c>
      <c r="V752">
        <v>7</v>
      </c>
    </row>
    <row r="753" spans="1:22" x14ac:dyDescent="0.2">
      <c r="A753">
        <v>15650034</v>
      </c>
      <c r="B753">
        <v>564</v>
      </c>
      <c r="C753" t="s">
        <v>12</v>
      </c>
      <c r="D753" t="s">
        <v>13</v>
      </c>
      <c r="E753">
        <v>28</v>
      </c>
      <c r="F753">
        <v>1</v>
      </c>
      <c r="G753" s="2">
        <v>0</v>
      </c>
      <c r="H753">
        <v>1</v>
      </c>
      <c r="I753">
        <v>1</v>
      </c>
      <c r="J753">
        <v>1</v>
      </c>
      <c r="K753" s="1">
        <v>162428.04999999999</v>
      </c>
      <c r="L753">
        <v>0</v>
      </c>
      <c r="M753">
        <v>19</v>
      </c>
      <c r="N753">
        <v>1240</v>
      </c>
      <c r="O753">
        <v>9</v>
      </c>
      <c r="P753">
        <v>140</v>
      </c>
      <c r="Q753">
        <v>0.47368421052631576</v>
      </c>
      <c r="R753">
        <v>23560</v>
      </c>
      <c r="S753" t="s">
        <v>56</v>
      </c>
      <c r="T753" t="s">
        <v>58</v>
      </c>
      <c r="U753" t="s">
        <v>50</v>
      </c>
      <c r="V753">
        <v>6</v>
      </c>
    </row>
    <row r="754" spans="1:22" x14ac:dyDescent="0.2">
      <c r="A754">
        <v>15685109</v>
      </c>
      <c r="B754">
        <v>689</v>
      </c>
      <c r="C754" t="s">
        <v>12</v>
      </c>
      <c r="D754" t="s">
        <v>15</v>
      </c>
      <c r="E754">
        <v>39</v>
      </c>
      <c r="F754">
        <v>7</v>
      </c>
      <c r="G754" s="2">
        <v>0</v>
      </c>
      <c r="H754">
        <v>2</v>
      </c>
      <c r="I754">
        <v>0</v>
      </c>
      <c r="J754">
        <v>0</v>
      </c>
      <c r="K754" s="1">
        <v>14917.09</v>
      </c>
      <c r="L754">
        <v>0</v>
      </c>
      <c r="M754">
        <v>4</v>
      </c>
      <c r="N754">
        <v>3515</v>
      </c>
      <c r="O754">
        <v>3</v>
      </c>
      <c r="P754">
        <v>171</v>
      </c>
      <c r="Q754">
        <v>0.75</v>
      </c>
      <c r="R754">
        <v>14060</v>
      </c>
      <c r="S754" t="s">
        <v>55</v>
      </c>
      <c r="T754" t="s">
        <v>60</v>
      </c>
      <c r="U754" t="s">
        <v>50</v>
      </c>
      <c r="V754">
        <v>6</v>
      </c>
    </row>
    <row r="755" spans="1:22" x14ac:dyDescent="0.2">
      <c r="A755">
        <v>15776233</v>
      </c>
      <c r="B755">
        <v>758</v>
      </c>
      <c r="C755" t="s">
        <v>16</v>
      </c>
      <c r="D755" t="s">
        <v>13</v>
      </c>
      <c r="E755">
        <v>61</v>
      </c>
      <c r="F755">
        <v>8</v>
      </c>
      <c r="G755" s="2">
        <v>125397.21</v>
      </c>
      <c r="H755">
        <v>1</v>
      </c>
      <c r="I755">
        <v>1</v>
      </c>
      <c r="J755">
        <v>0</v>
      </c>
      <c r="K755" s="1">
        <v>182184.09</v>
      </c>
      <c r="L755">
        <v>1</v>
      </c>
      <c r="M755">
        <v>3</v>
      </c>
      <c r="N755">
        <v>4371</v>
      </c>
      <c r="O755">
        <v>5</v>
      </c>
      <c r="P755">
        <v>163</v>
      </c>
      <c r="Q755">
        <v>1</v>
      </c>
      <c r="R755">
        <v>13113</v>
      </c>
      <c r="S755" t="s">
        <v>55</v>
      </c>
      <c r="T755" t="s">
        <v>60</v>
      </c>
      <c r="U755" t="s">
        <v>50</v>
      </c>
      <c r="V755">
        <v>6</v>
      </c>
    </row>
    <row r="756" spans="1:22" x14ac:dyDescent="0.2">
      <c r="A756">
        <v>15775234</v>
      </c>
      <c r="B756">
        <v>646</v>
      </c>
      <c r="C756" t="s">
        <v>12</v>
      </c>
      <c r="D756" t="s">
        <v>15</v>
      </c>
      <c r="E756">
        <v>24</v>
      </c>
      <c r="F756">
        <v>8</v>
      </c>
      <c r="G756" s="2">
        <v>0</v>
      </c>
      <c r="H756">
        <v>2</v>
      </c>
      <c r="I756">
        <v>0</v>
      </c>
      <c r="J756">
        <v>0</v>
      </c>
      <c r="K756" s="1">
        <v>92612.88</v>
      </c>
      <c r="L756">
        <v>0</v>
      </c>
      <c r="M756">
        <v>13</v>
      </c>
      <c r="N756">
        <v>3757</v>
      </c>
      <c r="O756">
        <v>8</v>
      </c>
      <c r="P756">
        <v>157</v>
      </c>
      <c r="Q756">
        <v>0.61538461538461542</v>
      </c>
      <c r="R756">
        <v>48841</v>
      </c>
      <c r="S756" t="s">
        <v>55</v>
      </c>
      <c r="T756" t="s">
        <v>60</v>
      </c>
      <c r="U756" t="s">
        <v>50</v>
      </c>
      <c r="V756">
        <v>6</v>
      </c>
    </row>
    <row r="757" spans="1:22" x14ac:dyDescent="0.2">
      <c r="A757">
        <v>15726589</v>
      </c>
      <c r="B757">
        <v>540</v>
      </c>
      <c r="C757" t="s">
        <v>16</v>
      </c>
      <c r="D757" t="s">
        <v>15</v>
      </c>
      <c r="E757">
        <v>39</v>
      </c>
      <c r="F757">
        <v>1</v>
      </c>
      <c r="G757" s="2">
        <v>82531.11</v>
      </c>
      <c r="H757">
        <v>1</v>
      </c>
      <c r="I757">
        <v>1</v>
      </c>
      <c r="J757">
        <v>0</v>
      </c>
      <c r="K757" s="1">
        <v>114092.52</v>
      </c>
      <c r="L757">
        <v>0</v>
      </c>
      <c r="M757">
        <v>10</v>
      </c>
      <c r="N757">
        <v>2395</v>
      </c>
      <c r="O757">
        <v>1</v>
      </c>
      <c r="P757">
        <v>144</v>
      </c>
      <c r="Q757">
        <v>0.1</v>
      </c>
      <c r="R757">
        <v>23950</v>
      </c>
      <c r="S757" t="s">
        <v>56</v>
      </c>
      <c r="T757" t="s">
        <v>58</v>
      </c>
      <c r="U757" t="s">
        <v>50</v>
      </c>
      <c r="V757">
        <v>6</v>
      </c>
    </row>
    <row r="758" spans="1:22" x14ac:dyDescent="0.2">
      <c r="A758">
        <v>15747503</v>
      </c>
      <c r="B758">
        <v>705</v>
      </c>
      <c r="C758" t="s">
        <v>14</v>
      </c>
      <c r="D758" t="s">
        <v>15</v>
      </c>
      <c r="E758">
        <v>44</v>
      </c>
      <c r="F758">
        <v>0</v>
      </c>
      <c r="G758" s="2">
        <v>184552.12</v>
      </c>
      <c r="H758">
        <v>1</v>
      </c>
      <c r="I758">
        <v>1</v>
      </c>
      <c r="J758">
        <v>0</v>
      </c>
      <c r="K758" s="1">
        <v>68860.3</v>
      </c>
      <c r="L758">
        <v>1</v>
      </c>
      <c r="M758">
        <v>7</v>
      </c>
      <c r="N758">
        <v>4439</v>
      </c>
      <c r="O758">
        <v>8</v>
      </c>
      <c r="P758">
        <v>54</v>
      </c>
      <c r="Q758">
        <v>1</v>
      </c>
      <c r="R758">
        <v>31073</v>
      </c>
      <c r="S758" t="s">
        <v>56</v>
      </c>
      <c r="T758" t="s">
        <v>58</v>
      </c>
      <c r="U758" t="s">
        <v>51</v>
      </c>
      <c r="V758">
        <v>6</v>
      </c>
    </row>
    <row r="759" spans="1:22" x14ac:dyDescent="0.2">
      <c r="A759">
        <v>15663826</v>
      </c>
      <c r="B759">
        <v>532</v>
      </c>
      <c r="C759" t="s">
        <v>14</v>
      </c>
      <c r="D759" t="s">
        <v>13</v>
      </c>
      <c r="E759">
        <v>66</v>
      </c>
      <c r="F759">
        <v>3</v>
      </c>
      <c r="G759" s="2">
        <v>0</v>
      </c>
      <c r="H759">
        <v>1</v>
      </c>
      <c r="I759">
        <v>1</v>
      </c>
      <c r="J759">
        <v>1</v>
      </c>
      <c r="K759" s="1">
        <v>115227.02</v>
      </c>
      <c r="L759">
        <v>0</v>
      </c>
      <c r="M759">
        <v>21</v>
      </c>
      <c r="N759">
        <v>2052</v>
      </c>
      <c r="O759">
        <v>2</v>
      </c>
      <c r="P759">
        <v>83</v>
      </c>
      <c r="Q759">
        <v>9.5238095238095233E-2</v>
      </c>
      <c r="R759">
        <v>43092</v>
      </c>
      <c r="S759" t="s">
        <v>56</v>
      </c>
      <c r="T759" t="s">
        <v>59</v>
      </c>
      <c r="U759" t="s">
        <v>50</v>
      </c>
      <c r="V759">
        <v>6</v>
      </c>
    </row>
    <row r="760" spans="1:22" x14ac:dyDescent="0.2">
      <c r="A760">
        <v>15597930</v>
      </c>
      <c r="B760">
        <v>646</v>
      </c>
      <c r="C760" t="s">
        <v>12</v>
      </c>
      <c r="D760" t="s">
        <v>15</v>
      </c>
      <c r="E760">
        <v>52</v>
      </c>
      <c r="F760">
        <v>8</v>
      </c>
      <c r="G760" s="2">
        <v>59669.43</v>
      </c>
      <c r="H760">
        <v>1</v>
      </c>
      <c r="I760">
        <v>0</v>
      </c>
      <c r="J760">
        <v>0</v>
      </c>
      <c r="K760" s="1">
        <v>172495.81</v>
      </c>
      <c r="L760">
        <v>1</v>
      </c>
      <c r="M760">
        <v>17</v>
      </c>
      <c r="N760">
        <v>1671</v>
      </c>
      <c r="O760">
        <v>6</v>
      </c>
      <c r="P760">
        <v>116</v>
      </c>
      <c r="Q760">
        <v>0.35294117647058826</v>
      </c>
      <c r="R760">
        <v>28407</v>
      </c>
      <c r="S760" t="s">
        <v>54</v>
      </c>
      <c r="T760" t="s">
        <v>60</v>
      </c>
      <c r="U760" t="s">
        <v>50</v>
      </c>
      <c r="V760">
        <v>6</v>
      </c>
    </row>
    <row r="761" spans="1:22" x14ac:dyDescent="0.2">
      <c r="A761">
        <v>15618936</v>
      </c>
      <c r="B761">
        <v>688</v>
      </c>
      <c r="C761" t="s">
        <v>12</v>
      </c>
      <c r="D761" t="s">
        <v>13</v>
      </c>
      <c r="E761">
        <v>51</v>
      </c>
      <c r="F761">
        <v>5</v>
      </c>
      <c r="G761" s="2">
        <v>0</v>
      </c>
      <c r="H761">
        <v>1</v>
      </c>
      <c r="I761">
        <v>1</v>
      </c>
      <c r="J761">
        <v>0</v>
      </c>
      <c r="K761" s="1">
        <v>91624.11</v>
      </c>
      <c r="L761">
        <v>1</v>
      </c>
      <c r="M761">
        <v>8</v>
      </c>
      <c r="N761">
        <v>1300</v>
      </c>
      <c r="O761">
        <v>5</v>
      </c>
      <c r="P761">
        <v>128</v>
      </c>
      <c r="Q761">
        <v>0.625</v>
      </c>
      <c r="R761">
        <v>10400</v>
      </c>
      <c r="S761" t="s">
        <v>55</v>
      </c>
      <c r="T761" t="s">
        <v>59</v>
      </c>
      <c r="U761" t="s">
        <v>50</v>
      </c>
      <c r="V761">
        <v>9</v>
      </c>
    </row>
    <row r="762" spans="1:22" x14ac:dyDescent="0.2">
      <c r="A762">
        <v>15787529</v>
      </c>
      <c r="B762">
        <v>592</v>
      </c>
      <c r="C762" t="s">
        <v>14</v>
      </c>
      <c r="D762" t="s">
        <v>15</v>
      </c>
      <c r="E762">
        <v>38</v>
      </c>
      <c r="F762">
        <v>0</v>
      </c>
      <c r="G762" s="2">
        <v>0</v>
      </c>
      <c r="H762">
        <v>1</v>
      </c>
      <c r="I762">
        <v>1</v>
      </c>
      <c r="J762">
        <v>0</v>
      </c>
      <c r="K762" s="1">
        <v>65986.48</v>
      </c>
      <c r="L762">
        <v>1</v>
      </c>
      <c r="M762">
        <v>25</v>
      </c>
      <c r="N762">
        <v>3409</v>
      </c>
      <c r="O762">
        <v>0</v>
      </c>
      <c r="P762">
        <v>8</v>
      </c>
      <c r="Q762">
        <v>0</v>
      </c>
      <c r="R762">
        <v>85225</v>
      </c>
      <c r="S762" t="s">
        <v>55</v>
      </c>
      <c r="T762" t="s">
        <v>58</v>
      </c>
      <c r="U762" t="s">
        <v>52</v>
      </c>
      <c r="V762">
        <v>9</v>
      </c>
    </row>
    <row r="763" spans="1:22" x14ac:dyDescent="0.2">
      <c r="A763">
        <v>15600934</v>
      </c>
      <c r="B763">
        <v>758</v>
      </c>
      <c r="C763" t="s">
        <v>12</v>
      </c>
      <c r="D763" t="s">
        <v>13</v>
      </c>
      <c r="E763">
        <v>52</v>
      </c>
      <c r="F763">
        <v>7</v>
      </c>
      <c r="G763" s="2">
        <v>125095.94</v>
      </c>
      <c r="H763">
        <v>1</v>
      </c>
      <c r="I763">
        <v>1</v>
      </c>
      <c r="J763">
        <v>0</v>
      </c>
      <c r="K763" s="1">
        <v>171189.83</v>
      </c>
      <c r="L763">
        <v>1</v>
      </c>
      <c r="M763">
        <v>9</v>
      </c>
      <c r="N763">
        <v>3962</v>
      </c>
      <c r="O763">
        <v>3</v>
      </c>
      <c r="P763">
        <v>5</v>
      </c>
      <c r="Q763">
        <v>0.33333333333333331</v>
      </c>
      <c r="R763">
        <v>35658</v>
      </c>
      <c r="S763" t="s">
        <v>54</v>
      </c>
      <c r="T763" t="s">
        <v>60</v>
      </c>
      <c r="U763" t="s">
        <v>52</v>
      </c>
      <c r="V763">
        <v>6</v>
      </c>
    </row>
    <row r="764" spans="1:22" x14ac:dyDescent="0.2">
      <c r="A764">
        <v>15619280</v>
      </c>
      <c r="B764">
        <v>683</v>
      </c>
      <c r="C764" t="s">
        <v>12</v>
      </c>
      <c r="D764" t="s">
        <v>15</v>
      </c>
      <c r="E764">
        <v>25</v>
      </c>
      <c r="F764">
        <v>4</v>
      </c>
      <c r="G764" s="2">
        <v>0</v>
      </c>
      <c r="H764">
        <v>2</v>
      </c>
      <c r="I764">
        <v>1</v>
      </c>
      <c r="J764">
        <v>0</v>
      </c>
      <c r="K764" s="1">
        <v>152698.23999999999</v>
      </c>
      <c r="L764">
        <v>0</v>
      </c>
      <c r="M764">
        <v>26</v>
      </c>
      <c r="N764">
        <v>667</v>
      </c>
      <c r="O764">
        <v>6</v>
      </c>
      <c r="P764">
        <v>68</v>
      </c>
      <c r="Q764">
        <v>0.23076923076923078</v>
      </c>
      <c r="R764">
        <v>17342</v>
      </c>
      <c r="S764" t="s">
        <v>55</v>
      </c>
      <c r="T764" t="s">
        <v>59</v>
      </c>
      <c r="U764" t="s">
        <v>50</v>
      </c>
      <c r="V764">
        <v>6</v>
      </c>
    </row>
    <row r="765" spans="1:22" x14ac:dyDescent="0.2">
      <c r="A765">
        <v>15806837</v>
      </c>
      <c r="B765">
        <v>669</v>
      </c>
      <c r="C765" t="s">
        <v>12</v>
      </c>
      <c r="D765" t="s">
        <v>15</v>
      </c>
      <c r="E765">
        <v>37</v>
      </c>
      <c r="F765">
        <v>4</v>
      </c>
      <c r="G765" s="2">
        <v>0</v>
      </c>
      <c r="H765">
        <v>1</v>
      </c>
      <c r="I765">
        <v>1</v>
      </c>
      <c r="J765">
        <v>0</v>
      </c>
      <c r="K765" s="1">
        <v>132540.32999999999</v>
      </c>
      <c r="L765">
        <v>0</v>
      </c>
      <c r="M765">
        <v>14</v>
      </c>
      <c r="N765">
        <v>3635</v>
      </c>
      <c r="O765">
        <v>0</v>
      </c>
      <c r="P765">
        <v>48</v>
      </c>
      <c r="Q765">
        <v>0</v>
      </c>
      <c r="R765">
        <v>50890</v>
      </c>
      <c r="S765" t="s">
        <v>55</v>
      </c>
      <c r="T765" t="s">
        <v>59</v>
      </c>
      <c r="U765" t="s">
        <v>51</v>
      </c>
      <c r="V765">
        <v>8</v>
      </c>
    </row>
    <row r="766" spans="1:22" x14ac:dyDescent="0.2">
      <c r="A766">
        <v>15603582</v>
      </c>
      <c r="B766">
        <v>569</v>
      </c>
      <c r="C766" t="s">
        <v>14</v>
      </c>
      <c r="D766" t="s">
        <v>13</v>
      </c>
      <c r="E766">
        <v>34</v>
      </c>
      <c r="F766">
        <v>3</v>
      </c>
      <c r="G766" s="2">
        <v>0</v>
      </c>
      <c r="H766">
        <v>1</v>
      </c>
      <c r="I766">
        <v>1</v>
      </c>
      <c r="J766">
        <v>0</v>
      </c>
      <c r="K766" s="1">
        <v>133997.53</v>
      </c>
      <c r="L766">
        <v>0</v>
      </c>
      <c r="M766">
        <v>3</v>
      </c>
      <c r="N766">
        <v>2620</v>
      </c>
      <c r="O766">
        <v>2</v>
      </c>
      <c r="P766">
        <v>47</v>
      </c>
      <c r="Q766">
        <v>0.66666666666666663</v>
      </c>
      <c r="R766">
        <v>7860</v>
      </c>
      <c r="S766" t="s">
        <v>55</v>
      </c>
      <c r="T766" t="s">
        <v>59</v>
      </c>
      <c r="U766" t="s">
        <v>51</v>
      </c>
      <c r="V766">
        <v>8</v>
      </c>
    </row>
    <row r="767" spans="1:22" x14ac:dyDescent="0.2">
      <c r="A767">
        <v>15758482</v>
      </c>
      <c r="B767">
        <v>626</v>
      </c>
      <c r="C767" t="s">
        <v>12</v>
      </c>
      <c r="D767" t="s">
        <v>13</v>
      </c>
      <c r="E767">
        <v>32</v>
      </c>
      <c r="F767">
        <v>0</v>
      </c>
      <c r="G767" s="2">
        <v>0</v>
      </c>
      <c r="H767">
        <v>2</v>
      </c>
      <c r="I767">
        <v>0</v>
      </c>
      <c r="J767">
        <v>0</v>
      </c>
      <c r="K767" s="1">
        <v>187172.54</v>
      </c>
      <c r="L767">
        <v>0</v>
      </c>
      <c r="M767">
        <v>17</v>
      </c>
      <c r="N767">
        <v>4583</v>
      </c>
      <c r="O767">
        <v>9</v>
      </c>
      <c r="P767">
        <v>123</v>
      </c>
      <c r="Q767">
        <v>0.52941176470588236</v>
      </c>
      <c r="R767">
        <v>77911</v>
      </c>
      <c r="S767" t="s">
        <v>55</v>
      </c>
      <c r="T767" t="s">
        <v>58</v>
      </c>
      <c r="U767" t="s">
        <v>50</v>
      </c>
      <c r="V767">
        <v>7</v>
      </c>
    </row>
    <row r="768" spans="1:22" x14ac:dyDescent="0.2">
      <c r="A768">
        <v>15680346</v>
      </c>
      <c r="B768">
        <v>683</v>
      </c>
      <c r="C768" t="s">
        <v>14</v>
      </c>
      <c r="D768" t="s">
        <v>15</v>
      </c>
      <c r="E768">
        <v>40</v>
      </c>
      <c r="F768">
        <v>8</v>
      </c>
      <c r="G768" s="2">
        <v>0</v>
      </c>
      <c r="H768">
        <v>1</v>
      </c>
      <c r="I768">
        <v>1</v>
      </c>
      <c r="J768">
        <v>0</v>
      </c>
      <c r="K768" s="1">
        <v>75848.22</v>
      </c>
      <c r="L768">
        <v>0</v>
      </c>
      <c r="M768">
        <v>12</v>
      </c>
      <c r="N768">
        <v>1553</v>
      </c>
      <c r="O768">
        <v>5</v>
      </c>
      <c r="P768">
        <v>85</v>
      </c>
      <c r="Q768">
        <v>0.41666666666666669</v>
      </c>
      <c r="R768">
        <v>18636</v>
      </c>
      <c r="S768" t="s">
        <v>56</v>
      </c>
      <c r="T768" t="s">
        <v>60</v>
      </c>
      <c r="U768" t="s">
        <v>50</v>
      </c>
      <c r="V768">
        <v>8</v>
      </c>
    </row>
    <row r="769" spans="1:22" x14ac:dyDescent="0.2">
      <c r="A769">
        <v>15714057</v>
      </c>
      <c r="B769">
        <v>528</v>
      </c>
      <c r="C769" t="s">
        <v>14</v>
      </c>
      <c r="D769" t="s">
        <v>15</v>
      </c>
      <c r="E769">
        <v>40</v>
      </c>
      <c r="F769">
        <v>4</v>
      </c>
      <c r="G769" s="2">
        <v>0</v>
      </c>
      <c r="H769">
        <v>2</v>
      </c>
      <c r="I769">
        <v>1</v>
      </c>
      <c r="J769">
        <v>0</v>
      </c>
      <c r="K769" s="1">
        <v>25399.7</v>
      </c>
      <c r="L769">
        <v>0</v>
      </c>
      <c r="M769">
        <v>27</v>
      </c>
      <c r="N769">
        <v>533</v>
      </c>
      <c r="O769">
        <v>0</v>
      </c>
      <c r="P769">
        <v>58</v>
      </c>
      <c r="Q769">
        <v>0</v>
      </c>
      <c r="R769">
        <v>14391</v>
      </c>
      <c r="S769" t="s">
        <v>55</v>
      </c>
      <c r="T769" t="s">
        <v>59</v>
      </c>
      <c r="U769" t="s">
        <v>51</v>
      </c>
      <c r="V769">
        <v>6</v>
      </c>
    </row>
    <row r="770" spans="1:22" x14ac:dyDescent="0.2">
      <c r="A770">
        <v>15748473</v>
      </c>
      <c r="B770">
        <v>801</v>
      </c>
      <c r="C770" t="s">
        <v>12</v>
      </c>
      <c r="D770" t="s">
        <v>15</v>
      </c>
      <c r="E770">
        <v>38</v>
      </c>
      <c r="F770">
        <v>5</v>
      </c>
      <c r="G770" s="2">
        <v>0</v>
      </c>
      <c r="H770">
        <v>2</v>
      </c>
      <c r="I770">
        <v>1</v>
      </c>
      <c r="J770">
        <v>0</v>
      </c>
      <c r="K770" s="1">
        <v>66256.27</v>
      </c>
      <c r="L770">
        <v>0</v>
      </c>
      <c r="M770">
        <v>25</v>
      </c>
      <c r="N770">
        <v>1632</v>
      </c>
      <c r="O770">
        <v>8</v>
      </c>
      <c r="P770">
        <v>55</v>
      </c>
      <c r="Q770">
        <v>0.32</v>
      </c>
      <c r="R770">
        <v>40800</v>
      </c>
      <c r="S770" t="s">
        <v>55</v>
      </c>
      <c r="T770" t="s">
        <v>59</v>
      </c>
      <c r="U770" t="s">
        <v>51</v>
      </c>
      <c r="V770">
        <v>6</v>
      </c>
    </row>
    <row r="771" spans="1:22" x14ac:dyDescent="0.2">
      <c r="A771">
        <v>15785782</v>
      </c>
      <c r="B771">
        <v>513</v>
      </c>
      <c r="C771" t="s">
        <v>14</v>
      </c>
      <c r="D771" t="s">
        <v>15</v>
      </c>
      <c r="E771">
        <v>48</v>
      </c>
      <c r="F771">
        <v>2</v>
      </c>
      <c r="G771" s="2">
        <v>0</v>
      </c>
      <c r="H771">
        <v>1</v>
      </c>
      <c r="I771">
        <v>1</v>
      </c>
      <c r="J771">
        <v>1</v>
      </c>
      <c r="K771" s="1">
        <v>114709.13</v>
      </c>
      <c r="L771">
        <v>1</v>
      </c>
      <c r="M771">
        <v>17</v>
      </c>
      <c r="N771">
        <v>4505</v>
      </c>
      <c r="O771">
        <v>9</v>
      </c>
      <c r="P771">
        <v>70</v>
      </c>
      <c r="Q771">
        <v>0.52941176470588236</v>
      </c>
      <c r="R771">
        <v>76585</v>
      </c>
      <c r="S771" t="s">
        <v>56</v>
      </c>
      <c r="T771" t="s">
        <v>58</v>
      </c>
      <c r="U771" t="s">
        <v>50</v>
      </c>
      <c r="V771">
        <v>7</v>
      </c>
    </row>
    <row r="772" spans="1:22" x14ac:dyDescent="0.2">
      <c r="A772">
        <v>15579262</v>
      </c>
      <c r="B772">
        <v>497</v>
      </c>
      <c r="C772" t="s">
        <v>12</v>
      </c>
      <c r="D772" t="s">
        <v>15</v>
      </c>
      <c r="E772">
        <v>41</v>
      </c>
      <c r="F772">
        <v>9</v>
      </c>
      <c r="G772" s="2">
        <v>0</v>
      </c>
      <c r="H772">
        <v>1</v>
      </c>
      <c r="I772">
        <v>0</v>
      </c>
      <c r="J772">
        <v>0</v>
      </c>
      <c r="K772" s="1">
        <v>22074.48</v>
      </c>
      <c r="L772">
        <v>0</v>
      </c>
      <c r="M772">
        <v>22</v>
      </c>
      <c r="N772">
        <v>1108</v>
      </c>
      <c r="O772">
        <v>9</v>
      </c>
      <c r="P772">
        <v>15</v>
      </c>
      <c r="Q772">
        <v>0.40909090909090912</v>
      </c>
      <c r="R772">
        <v>24376</v>
      </c>
      <c r="S772" t="s">
        <v>55</v>
      </c>
      <c r="T772" t="s">
        <v>61</v>
      </c>
      <c r="U772" t="s">
        <v>52</v>
      </c>
      <c r="V772">
        <v>8</v>
      </c>
    </row>
    <row r="773" spans="1:22" x14ac:dyDescent="0.2">
      <c r="A773">
        <v>15776454</v>
      </c>
      <c r="B773">
        <v>603</v>
      </c>
      <c r="C773" t="s">
        <v>12</v>
      </c>
      <c r="D773" t="s">
        <v>13</v>
      </c>
      <c r="E773">
        <v>48</v>
      </c>
      <c r="F773">
        <v>5</v>
      </c>
      <c r="G773" s="2">
        <v>0</v>
      </c>
      <c r="H773">
        <v>1</v>
      </c>
      <c r="I773">
        <v>1</v>
      </c>
      <c r="J773">
        <v>0</v>
      </c>
      <c r="K773" s="1">
        <v>100478.6</v>
      </c>
      <c r="L773">
        <v>1</v>
      </c>
      <c r="M773">
        <v>12</v>
      </c>
      <c r="N773">
        <v>1103</v>
      </c>
      <c r="O773">
        <v>0</v>
      </c>
      <c r="P773">
        <v>150</v>
      </c>
      <c r="Q773">
        <v>0</v>
      </c>
      <c r="R773">
        <v>13236</v>
      </c>
      <c r="S773" t="s">
        <v>55</v>
      </c>
      <c r="T773" t="s">
        <v>59</v>
      </c>
      <c r="U773" t="s">
        <v>50</v>
      </c>
      <c r="V773">
        <v>9</v>
      </c>
    </row>
    <row r="774" spans="1:22" x14ac:dyDescent="0.2">
      <c r="A774">
        <v>15646609</v>
      </c>
      <c r="B774">
        <v>748</v>
      </c>
      <c r="C774" t="s">
        <v>12</v>
      </c>
      <c r="D774" t="s">
        <v>15</v>
      </c>
      <c r="E774">
        <v>33</v>
      </c>
      <c r="F774">
        <v>1</v>
      </c>
      <c r="G774" s="2">
        <v>142645.43</v>
      </c>
      <c r="H774">
        <v>1</v>
      </c>
      <c r="I774">
        <v>0</v>
      </c>
      <c r="J774">
        <v>0</v>
      </c>
      <c r="K774" s="1">
        <v>69132.66</v>
      </c>
      <c r="L774">
        <v>0</v>
      </c>
      <c r="M774">
        <v>2</v>
      </c>
      <c r="N774">
        <v>1718</v>
      </c>
      <c r="O774">
        <v>9</v>
      </c>
      <c r="P774">
        <v>109</v>
      </c>
      <c r="Q774">
        <v>1</v>
      </c>
      <c r="R774">
        <v>3436</v>
      </c>
      <c r="S774" t="s">
        <v>56</v>
      </c>
      <c r="T774" t="s">
        <v>58</v>
      </c>
      <c r="U774" t="s">
        <v>50</v>
      </c>
      <c r="V774">
        <v>6</v>
      </c>
    </row>
    <row r="775" spans="1:22" x14ac:dyDescent="0.2">
      <c r="A775">
        <v>15662434</v>
      </c>
      <c r="B775">
        <v>607</v>
      </c>
      <c r="C775" t="s">
        <v>12</v>
      </c>
      <c r="D775" t="s">
        <v>15</v>
      </c>
      <c r="E775">
        <v>25</v>
      </c>
      <c r="F775">
        <v>3</v>
      </c>
      <c r="G775" s="2">
        <v>0</v>
      </c>
      <c r="H775">
        <v>2</v>
      </c>
      <c r="I775">
        <v>0</v>
      </c>
      <c r="J775">
        <v>0</v>
      </c>
      <c r="K775" s="1">
        <v>187048.72</v>
      </c>
      <c r="L775">
        <v>0</v>
      </c>
      <c r="M775">
        <v>9</v>
      </c>
      <c r="N775">
        <v>3588</v>
      </c>
      <c r="O775">
        <v>0</v>
      </c>
      <c r="P775">
        <v>68</v>
      </c>
      <c r="Q775">
        <v>0</v>
      </c>
      <c r="R775">
        <v>32292</v>
      </c>
      <c r="S775" t="s">
        <v>54</v>
      </c>
      <c r="T775" t="s">
        <v>59</v>
      </c>
      <c r="U775" t="s">
        <v>50</v>
      </c>
      <c r="V775">
        <v>6</v>
      </c>
    </row>
    <row r="776" spans="1:22" x14ac:dyDescent="0.2">
      <c r="A776">
        <v>15773503</v>
      </c>
      <c r="B776">
        <v>551</v>
      </c>
      <c r="C776" t="s">
        <v>14</v>
      </c>
      <c r="D776" t="s">
        <v>15</v>
      </c>
      <c r="E776">
        <v>32</v>
      </c>
      <c r="F776">
        <v>4</v>
      </c>
      <c r="G776" s="2">
        <v>0</v>
      </c>
      <c r="H776">
        <v>2</v>
      </c>
      <c r="I776">
        <v>1</v>
      </c>
      <c r="J776">
        <v>0</v>
      </c>
      <c r="K776" s="1">
        <v>53420.53</v>
      </c>
      <c r="L776">
        <v>0</v>
      </c>
      <c r="M776">
        <v>5</v>
      </c>
      <c r="N776">
        <v>1290</v>
      </c>
      <c r="O776">
        <v>7</v>
      </c>
      <c r="P776">
        <v>74</v>
      </c>
      <c r="Q776">
        <v>1</v>
      </c>
      <c r="R776">
        <v>6450</v>
      </c>
      <c r="S776" t="s">
        <v>55</v>
      </c>
      <c r="T776" t="s">
        <v>59</v>
      </c>
      <c r="U776" t="s">
        <v>50</v>
      </c>
      <c r="V776">
        <v>6</v>
      </c>
    </row>
    <row r="777" spans="1:22" x14ac:dyDescent="0.2">
      <c r="A777">
        <v>15711398</v>
      </c>
      <c r="B777">
        <v>525</v>
      </c>
      <c r="C777" t="s">
        <v>12</v>
      </c>
      <c r="D777" t="s">
        <v>13</v>
      </c>
      <c r="E777">
        <v>25</v>
      </c>
      <c r="F777">
        <v>6</v>
      </c>
      <c r="G777" s="2">
        <v>0</v>
      </c>
      <c r="H777">
        <v>2</v>
      </c>
      <c r="I777">
        <v>1</v>
      </c>
      <c r="J777">
        <v>0</v>
      </c>
      <c r="K777" s="1">
        <v>89566.64</v>
      </c>
      <c r="L777">
        <v>0</v>
      </c>
      <c r="M777">
        <v>5</v>
      </c>
      <c r="N777">
        <v>2410</v>
      </c>
      <c r="O777">
        <v>5</v>
      </c>
      <c r="P777">
        <v>54</v>
      </c>
      <c r="Q777">
        <v>1</v>
      </c>
      <c r="R777">
        <v>12050</v>
      </c>
      <c r="S777" t="s">
        <v>55</v>
      </c>
      <c r="T777" t="s">
        <v>60</v>
      </c>
      <c r="U777" t="s">
        <v>51</v>
      </c>
      <c r="V777">
        <v>6</v>
      </c>
    </row>
    <row r="778" spans="1:22" x14ac:dyDescent="0.2">
      <c r="A778">
        <v>15659175</v>
      </c>
      <c r="B778">
        <v>755</v>
      </c>
      <c r="C778" t="s">
        <v>12</v>
      </c>
      <c r="D778" t="s">
        <v>13</v>
      </c>
      <c r="E778">
        <v>43</v>
      </c>
      <c r="F778">
        <v>9</v>
      </c>
      <c r="G778" s="2">
        <v>0</v>
      </c>
      <c r="H778">
        <v>2</v>
      </c>
      <c r="I778">
        <v>1</v>
      </c>
      <c r="J778">
        <v>0</v>
      </c>
      <c r="K778" s="1">
        <v>18066.689999999999</v>
      </c>
      <c r="L778">
        <v>0</v>
      </c>
      <c r="M778">
        <v>27</v>
      </c>
      <c r="N778">
        <v>1118</v>
      </c>
      <c r="O778">
        <v>1</v>
      </c>
      <c r="P778">
        <v>35</v>
      </c>
      <c r="Q778">
        <v>3.7037037037037035E-2</v>
      </c>
      <c r="R778">
        <v>30186</v>
      </c>
      <c r="S778" t="s">
        <v>54</v>
      </c>
      <c r="T778" t="s">
        <v>61</v>
      </c>
      <c r="U778" t="s">
        <v>51</v>
      </c>
      <c r="V778">
        <v>6</v>
      </c>
    </row>
    <row r="779" spans="1:22" x14ac:dyDescent="0.2">
      <c r="A779">
        <v>15654211</v>
      </c>
      <c r="B779">
        <v>559</v>
      </c>
      <c r="C779" t="s">
        <v>14</v>
      </c>
      <c r="D779" t="s">
        <v>13</v>
      </c>
      <c r="E779">
        <v>27</v>
      </c>
      <c r="F779">
        <v>1</v>
      </c>
      <c r="G779" s="2">
        <v>0</v>
      </c>
      <c r="H779">
        <v>1</v>
      </c>
      <c r="I779">
        <v>0</v>
      </c>
      <c r="J779">
        <v>1</v>
      </c>
      <c r="K779" s="1">
        <v>1050.33</v>
      </c>
      <c r="L779">
        <v>0</v>
      </c>
      <c r="M779">
        <v>20</v>
      </c>
      <c r="N779">
        <v>2431</v>
      </c>
      <c r="O779">
        <v>5</v>
      </c>
      <c r="P779">
        <v>103</v>
      </c>
      <c r="Q779">
        <v>0.25</v>
      </c>
      <c r="R779">
        <v>48620</v>
      </c>
      <c r="S779" t="s">
        <v>56</v>
      </c>
      <c r="T779" t="s">
        <v>58</v>
      </c>
      <c r="U779" t="s">
        <v>50</v>
      </c>
      <c r="V779">
        <v>6</v>
      </c>
    </row>
    <row r="780" spans="1:22" x14ac:dyDescent="0.2">
      <c r="A780">
        <v>15594084</v>
      </c>
      <c r="B780">
        <v>524</v>
      </c>
      <c r="C780" t="s">
        <v>12</v>
      </c>
      <c r="D780" t="s">
        <v>15</v>
      </c>
      <c r="E780">
        <v>22</v>
      </c>
      <c r="F780">
        <v>9</v>
      </c>
      <c r="G780" s="2">
        <v>0</v>
      </c>
      <c r="H780">
        <v>2</v>
      </c>
      <c r="I780">
        <v>1</v>
      </c>
      <c r="J780">
        <v>0</v>
      </c>
      <c r="K780" s="1">
        <v>74405.34</v>
      </c>
      <c r="L780">
        <v>0</v>
      </c>
      <c r="M780">
        <v>20</v>
      </c>
      <c r="N780">
        <v>3153</v>
      </c>
      <c r="O780">
        <v>4</v>
      </c>
      <c r="P780">
        <v>98</v>
      </c>
      <c r="Q780">
        <v>0.2</v>
      </c>
      <c r="R780">
        <v>63060</v>
      </c>
      <c r="S780" t="s">
        <v>56</v>
      </c>
      <c r="T780" t="s">
        <v>61</v>
      </c>
      <c r="U780" t="s">
        <v>50</v>
      </c>
      <c r="V780">
        <v>6</v>
      </c>
    </row>
    <row r="781" spans="1:22" x14ac:dyDescent="0.2">
      <c r="A781">
        <v>15667751</v>
      </c>
      <c r="B781">
        <v>487</v>
      </c>
      <c r="C781" t="s">
        <v>14</v>
      </c>
      <c r="D781" t="s">
        <v>13</v>
      </c>
      <c r="E781">
        <v>36</v>
      </c>
      <c r="F781">
        <v>1</v>
      </c>
      <c r="G781" s="2">
        <v>140137.15</v>
      </c>
      <c r="H781">
        <v>1</v>
      </c>
      <c r="I781">
        <v>1</v>
      </c>
      <c r="J781">
        <v>0</v>
      </c>
      <c r="K781" s="1">
        <v>194073.33</v>
      </c>
      <c r="L781">
        <v>0</v>
      </c>
      <c r="M781">
        <v>28</v>
      </c>
      <c r="N781">
        <v>3453</v>
      </c>
      <c r="O781">
        <v>8</v>
      </c>
      <c r="P781">
        <v>11</v>
      </c>
      <c r="Q781">
        <v>0.2857142857142857</v>
      </c>
      <c r="R781">
        <v>96684</v>
      </c>
      <c r="S781" t="s">
        <v>55</v>
      </c>
      <c r="T781" t="s">
        <v>58</v>
      </c>
      <c r="U781" t="s">
        <v>52</v>
      </c>
      <c r="V781">
        <v>6</v>
      </c>
    </row>
    <row r="782" spans="1:22" x14ac:dyDescent="0.2">
      <c r="A782">
        <v>15669411</v>
      </c>
      <c r="B782">
        <v>750</v>
      </c>
      <c r="C782" t="s">
        <v>16</v>
      </c>
      <c r="D782" t="s">
        <v>13</v>
      </c>
      <c r="E782">
        <v>52</v>
      </c>
      <c r="F782">
        <v>6</v>
      </c>
      <c r="G782" s="2">
        <v>107467.56</v>
      </c>
      <c r="H782">
        <v>1</v>
      </c>
      <c r="I782">
        <v>1</v>
      </c>
      <c r="J782">
        <v>0</v>
      </c>
      <c r="K782" s="1">
        <v>126233.18</v>
      </c>
      <c r="L782">
        <v>1</v>
      </c>
      <c r="M782">
        <v>18</v>
      </c>
      <c r="N782">
        <v>3244</v>
      </c>
      <c r="O782">
        <v>8</v>
      </c>
      <c r="P782">
        <v>84</v>
      </c>
      <c r="Q782">
        <v>0.44444444444444442</v>
      </c>
      <c r="R782">
        <v>58392</v>
      </c>
      <c r="S782" t="s">
        <v>55</v>
      </c>
      <c r="T782" t="s">
        <v>60</v>
      </c>
      <c r="U782" t="s">
        <v>50</v>
      </c>
      <c r="V782">
        <v>6</v>
      </c>
    </row>
    <row r="783" spans="1:22" x14ac:dyDescent="0.2">
      <c r="A783">
        <v>15716024</v>
      </c>
      <c r="B783">
        <v>660</v>
      </c>
      <c r="C783" t="s">
        <v>14</v>
      </c>
      <c r="D783" t="s">
        <v>15</v>
      </c>
      <c r="E783">
        <v>42</v>
      </c>
      <c r="F783">
        <v>5</v>
      </c>
      <c r="G783" s="2">
        <v>0</v>
      </c>
      <c r="H783">
        <v>2</v>
      </c>
      <c r="I783">
        <v>1</v>
      </c>
      <c r="J783">
        <v>0</v>
      </c>
      <c r="K783" s="1">
        <v>115509.59</v>
      </c>
      <c r="L783">
        <v>0</v>
      </c>
      <c r="M783">
        <v>8</v>
      </c>
      <c r="N783">
        <v>109</v>
      </c>
      <c r="O783">
        <v>1</v>
      </c>
      <c r="P783">
        <v>175</v>
      </c>
      <c r="Q783">
        <v>0.125</v>
      </c>
      <c r="R783">
        <v>872</v>
      </c>
      <c r="S783" t="s">
        <v>55</v>
      </c>
      <c r="T783" t="s">
        <v>59</v>
      </c>
      <c r="U783" t="s">
        <v>50</v>
      </c>
      <c r="V783">
        <v>6</v>
      </c>
    </row>
    <row r="784" spans="1:22" x14ac:dyDescent="0.2">
      <c r="A784">
        <v>15675328</v>
      </c>
      <c r="B784">
        <v>449</v>
      </c>
      <c r="C784" t="s">
        <v>12</v>
      </c>
      <c r="D784" t="s">
        <v>13</v>
      </c>
      <c r="E784">
        <v>37</v>
      </c>
      <c r="F784">
        <v>6</v>
      </c>
      <c r="G784" s="2">
        <v>0</v>
      </c>
      <c r="H784">
        <v>2</v>
      </c>
      <c r="I784">
        <v>1</v>
      </c>
      <c r="J784">
        <v>0</v>
      </c>
      <c r="K784" s="1">
        <v>82176.479999999996</v>
      </c>
      <c r="L784">
        <v>0</v>
      </c>
      <c r="M784">
        <v>1</v>
      </c>
      <c r="N784">
        <v>2716</v>
      </c>
      <c r="O784">
        <v>4</v>
      </c>
      <c r="P784">
        <v>29</v>
      </c>
      <c r="Q784">
        <v>1</v>
      </c>
      <c r="R784">
        <v>2716</v>
      </c>
      <c r="S784" t="s">
        <v>55</v>
      </c>
      <c r="T784" t="s">
        <v>60</v>
      </c>
      <c r="U784" t="s">
        <v>52</v>
      </c>
      <c r="V784">
        <v>6</v>
      </c>
    </row>
    <row r="785" spans="1:22" x14ac:dyDescent="0.2">
      <c r="A785">
        <v>15604314</v>
      </c>
      <c r="B785">
        <v>703</v>
      </c>
      <c r="C785" t="s">
        <v>16</v>
      </c>
      <c r="D785" t="s">
        <v>13</v>
      </c>
      <c r="E785">
        <v>26</v>
      </c>
      <c r="F785">
        <v>1</v>
      </c>
      <c r="G785" s="2">
        <v>97331.19</v>
      </c>
      <c r="H785">
        <v>1</v>
      </c>
      <c r="I785">
        <v>1</v>
      </c>
      <c r="J785">
        <v>0</v>
      </c>
      <c r="K785" s="1">
        <v>63717.49</v>
      </c>
      <c r="L785">
        <v>0</v>
      </c>
      <c r="M785">
        <v>15</v>
      </c>
      <c r="N785">
        <v>4809</v>
      </c>
      <c r="O785">
        <v>8</v>
      </c>
      <c r="P785">
        <v>102</v>
      </c>
      <c r="Q785">
        <v>0.53333333333333333</v>
      </c>
      <c r="R785">
        <v>72135</v>
      </c>
      <c r="S785" t="s">
        <v>55</v>
      </c>
      <c r="T785" t="s">
        <v>58</v>
      </c>
      <c r="U785" t="s">
        <v>50</v>
      </c>
      <c r="V785">
        <v>6</v>
      </c>
    </row>
    <row r="786" spans="1:22" x14ac:dyDescent="0.2">
      <c r="A786">
        <v>15701291</v>
      </c>
      <c r="B786">
        <v>601</v>
      </c>
      <c r="C786" t="s">
        <v>12</v>
      </c>
      <c r="D786" t="s">
        <v>15</v>
      </c>
      <c r="E786">
        <v>44</v>
      </c>
      <c r="F786">
        <v>3</v>
      </c>
      <c r="G786" s="2">
        <v>0</v>
      </c>
      <c r="H786">
        <v>2</v>
      </c>
      <c r="I786">
        <v>1</v>
      </c>
      <c r="J786">
        <v>0</v>
      </c>
      <c r="K786" s="1">
        <v>30607.11</v>
      </c>
      <c r="L786">
        <v>0</v>
      </c>
      <c r="M786">
        <v>3</v>
      </c>
      <c r="N786">
        <v>4887</v>
      </c>
      <c r="O786">
        <v>7</v>
      </c>
      <c r="P786">
        <v>3</v>
      </c>
      <c r="Q786">
        <v>1</v>
      </c>
      <c r="R786">
        <v>14661</v>
      </c>
      <c r="S786" t="s">
        <v>56</v>
      </c>
      <c r="T786" t="s">
        <v>59</v>
      </c>
      <c r="U786" t="s">
        <v>52</v>
      </c>
      <c r="V786">
        <v>6</v>
      </c>
    </row>
    <row r="787" spans="1:22" x14ac:dyDescent="0.2">
      <c r="A787">
        <v>15719606</v>
      </c>
      <c r="B787">
        <v>657</v>
      </c>
      <c r="C787" t="s">
        <v>12</v>
      </c>
      <c r="D787" t="s">
        <v>15</v>
      </c>
      <c r="E787">
        <v>50</v>
      </c>
      <c r="F787">
        <v>9</v>
      </c>
      <c r="G787" s="2">
        <v>0</v>
      </c>
      <c r="H787">
        <v>2</v>
      </c>
      <c r="I787">
        <v>0</v>
      </c>
      <c r="J787">
        <v>0</v>
      </c>
      <c r="K787" s="1">
        <v>37171.46</v>
      </c>
      <c r="L787">
        <v>0</v>
      </c>
      <c r="M787">
        <v>12</v>
      </c>
      <c r="N787">
        <v>3938</v>
      </c>
      <c r="O787">
        <v>9</v>
      </c>
      <c r="P787">
        <v>133</v>
      </c>
      <c r="Q787">
        <v>0.75</v>
      </c>
      <c r="R787">
        <v>47256</v>
      </c>
      <c r="S787" t="s">
        <v>55</v>
      </c>
      <c r="T787" t="s">
        <v>61</v>
      </c>
      <c r="U787" t="s">
        <v>50</v>
      </c>
      <c r="V787">
        <v>7</v>
      </c>
    </row>
    <row r="788" spans="1:22" x14ac:dyDescent="0.2">
      <c r="A788">
        <v>15624510</v>
      </c>
      <c r="B788">
        <v>696</v>
      </c>
      <c r="C788" t="s">
        <v>12</v>
      </c>
      <c r="D788" t="s">
        <v>15</v>
      </c>
      <c r="E788">
        <v>52</v>
      </c>
      <c r="F788">
        <v>6</v>
      </c>
      <c r="G788" s="2">
        <v>139781.06</v>
      </c>
      <c r="H788">
        <v>1</v>
      </c>
      <c r="I788">
        <v>1</v>
      </c>
      <c r="J788">
        <v>0</v>
      </c>
      <c r="K788" s="1">
        <v>27445.4</v>
      </c>
      <c r="L788">
        <v>1</v>
      </c>
      <c r="M788">
        <v>21</v>
      </c>
      <c r="N788">
        <v>4315</v>
      </c>
      <c r="O788">
        <v>0</v>
      </c>
      <c r="P788">
        <v>126</v>
      </c>
      <c r="Q788">
        <v>0</v>
      </c>
      <c r="R788">
        <v>90615</v>
      </c>
      <c r="S788" t="s">
        <v>56</v>
      </c>
      <c r="T788" t="s">
        <v>60</v>
      </c>
      <c r="U788" t="s">
        <v>50</v>
      </c>
      <c r="V788">
        <v>6</v>
      </c>
    </row>
    <row r="789" spans="1:22" x14ac:dyDescent="0.2">
      <c r="A789">
        <v>15810944</v>
      </c>
      <c r="B789">
        <v>586</v>
      </c>
      <c r="C789" t="s">
        <v>12</v>
      </c>
      <c r="D789" t="s">
        <v>13</v>
      </c>
      <c r="E789">
        <v>35</v>
      </c>
      <c r="F789">
        <v>7</v>
      </c>
      <c r="G789" s="2">
        <v>0</v>
      </c>
      <c r="H789">
        <v>2</v>
      </c>
      <c r="I789">
        <v>1</v>
      </c>
      <c r="J789">
        <v>0</v>
      </c>
      <c r="K789" s="1">
        <v>70760.69</v>
      </c>
      <c r="L789">
        <v>0</v>
      </c>
      <c r="M789">
        <v>6</v>
      </c>
      <c r="N789">
        <v>1129</v>
      </c>
      <c r="O789">
        <v>0</v>
      </c>
      <c r="P789">
        <v>92</v>
      </c>
      <c r="Q789">
        <v>0</v>
      </c>
      <c r="R789">
        <v>6774</v>
      </c>
      <c r="S789" t="s">
        <v>55</v>
      </c>
      <c r="T789" t="s">
        <v>60</v>
      </c>
      <c r="U789" t="s">
        <v>50</v>
      </c>
      <c r="V789">
        <v>6</v>
      </c>
    </row>
    <row r="790" spans="1:22" x14ac:dyDescent="0.2">
      <c r="A790">
        <v>15600575</v>
      </c>
      <c r="B790">
        <v>802</v>
      </c>
      <c r="C790" t="s">
        <v>14</v>
      </c>
      <c r="D790" t="s">
        <v>15</v>
      </c>
      <c r="E790">
        <v>41</v>
      </c>
      <c r="F790">
        <v>6</v>
      </c>
      <c r="G790" s="2">
        <v>0</v>
      </c>
      <c r="H790">
        <v>2</v>
      </c>
      <c r="I790">
        <v>1</v>
      </c>
      <c r="J790">
        <v>0</v>
      </c>
      <c r="K790" s="1">
        <v>47322.05</v>
      </c>
      <c r="L790">
        <v>0</v>
      </c>
      <c r="M790">
        <v>13</v>
      </c>
      <c r="N790">
        <v>913</v>
      </c>
      <c r="O790">
        <v>0</v>
      </c>
      <c r="P790">
        <v>154</v>
      </c>
      <c r="Q790">
        <v>0</v>
      </c>
      <c r="R790">
        <v>11869</v>
      </c>
      <c r="S790" t="s">
        <v>55</v>
      </c>
      <c r="T790" t="s">
        <v>60</v>
      </c>
      <c r="U790" t="s">
        <v>50</v>
      </c>
      <c r="V790">
        <v>6</v>
      </c>
    </row>
    <row r="791" spans="1:22" x14ac:dyDescent="0.2">
      <c r="A791">
        <v>15746139</v>
      </c>
      <c r="B791">
        <v>596</v>
      </c>
      <c r="C791" t="s">
        <v>12</v>
      </c>
      <c r="D791" t="s">
        <v>15</v>
      </c>
      <c r="E791">
        <v>33</v>
      </c>
      <c r="F791">
        <v>2</v>
      </c>
      <c r="G791" s="2">
        <v>139451.67000000001</v>
      </c>
      <c r="H791">
        <v>1</v>
      </c>
      <c r="I791">
        <v>0</v>
      </c>
      <c r="J791">
        <v>0</v>
      </c>
      <c r="K791" s="1">
        <v>63142.12</v>
      </c>
      <c r="L791">
        <v>0</v>
      </c>
      <c r="M791">
        <v>8</v>
      </c>
      <c r="N791">
        <v>1542</v>
      </c>
      <c r="O791">
        <v>4</v>
      </c>
      <c r="P791">
        <v>125</v>
      </c>
      <c r="Q791">
        <v>0.5</v>
      </c>
      <c r="R791">
        <v>12336</v>
      </c>
      <c r="S791" t="s">
        <v>55</v>
      </c>
      <c r="T791" t="s">
        <v>58</v>
      </c>
      <c r="U791" t="s">
        <v>50</v>
      </c>
      <c r="V791">
        <v>6</v>
      </c>
    </row>
    <row r="792" spans="1:22" x14ac:dyDescent="0.2">
      <c r="A792">
        <v>15704987</v>
      </c>
      <c r="B792">
        <v>649</v>
      </c>
      <c r="C792" t="s">
        <v>12</v>
      </c>
      <c r="D792" t="s">
        <v>13</v>
      </c>
      <c r="E792">
        <v>52</v>
      </c>
      <c r="F792">
        <v>8</v>
      </c>
      <c r="G792" s="2">
        <v>49113.75</v>
      </c>
      <c r="H792">
        <v>1</v>
      </c>
      <c r="I792">
        <v>1</v>
      </c>
      <c r="J792">
        <v>0</v>
      </c>
      <c r="K792" s="1">
        <v>41858.43</v>
      </c>
      <c r="L792">
        <v>0</v>
      </c>
      <c r="M792">
        <v>26</v>
      </c>
      <c r="N792">
        <v>3140</v>
      </c>
      <c r="O792">
        <v>4</v>
      </c>
      <c r="P792">
        <v>19</v>
      </c>
      <c r="Q792">
        <v>0.15384615384615385</v>
      </c>
      <c r="R792">
        <v>81640</v>
      </c>
      <c r="S792" t="s">
        <v>54</v>
      </c>
      <c r="T792" t="s">
        <v>60</v>
      </c>
      <c r="U792" t="s">
        <v>52</v>
      </c>
      <c r="V792">
        <v>6</v>
      </c>
    </row>
    <row r="793" spans="1:22" x14ac:dyDescent="0.2">
      <c r="A793">
        <v>15733883</v>
      </c>
      <c r="B793">
        <v>604</v>
      </c>
      <c r="C793" t="s">
        <v>12</v>
      </c>
      <c r="D793" t="s">
        <v>15</v>
      </c>
      <c r="E793">
        <v>28</v>
      </c>
      <c r="F793">
        <v>7</v>
      </c>
      <c r="G793" s="2">
        <v>0</v>
      </c>
      <c r="H793">
        <v>2</v>
      </c>
      <c r="I793">
        <v>0</v>
      </c>
      <c r="J793">
        <v>0</v>
      </c>
      <c r="K793" s="1">
        <v>58595.64</v>
      </c>
      <c r="L793">
        <v>0</v>
      </c>
      <c r="M793">
        <v>8</v>
      </c>
      <c r="N793">
        <v>422</v>
      </c>
      <c r="O793">
        <v>3</v>
      </c>
      <c r="P793">
        <v>105</v>
      </c>
      <c r="Q793">
        <v>0.375</v>
      </c>
      <c r="R793">
        <v>3376</v>
      </c>
      <c r="S793" t="s">
        <v>56</v>
      </c>
      <c r="T793" t="s">
        <v>60</v>
      </c>
      <c r="U793" t="s">
        <v>50</v>
      </c>
      <c r="V793">
        <v>6</v>
      </c>
    </row>
    <row r="794" spans="1:22" x14ac:dyDescent="0.2">
      <c r="A794">
        <v>15617482</v>
      </c>
      <c r="B794">
        <v>489</v>
      </c>
      <c r="C794" t="s">
        <v>16</v>
      </c>
      <c r="D794" t="s">
        <v>13</v>
      </c>
      <c r="E794">
        <v>52</v>
      </c>
      <c r="F794">
        <v>1</v>
      </c>
      <c r="G794" s="2">
        <v>131441.51</v>
      </c>
      <c r="H794">
        <v>1</v>
      </c>
      <c r="I794">
        <v>1</v>
      </c>
      <c r="J794">
        <v>0</v>
      </c>
      <c r="K794" s="1">
        <v>37240.11</v>
      </c>
      <c r="L794">
        <v>1</v>
      </c>
      <c r="M794">
        <v>16</v>
      </c>
      <c r="N794">
        <v>3759</v>
      </c>
      <c r="O794">
        <v>0</v>
      </c>
      <c r="P794">
        <v>15</v>
      </c>
      <c r="Q794">
        <v>0</v>
      </c>
      <c r="R794">
        <v>60144</v>
      </c>
      <c r="S794" t="s">
        <v>55</v>
      </c>
      <c r="T794" t="s">
        <v>58</v>
      </c>
      <c r="U794" t="s">
        <v>52</v>
      </c>
      <c r="V794">
        <v>7</v>
      </c>
    </row>
    <row r="795" spans="1:22" x14ac:dyDescent="0.2">
      <c r="A795">
        <v>15704583</v>
      </c>
      <c r="B795">
        <v>651</v>
      </c>
      <c r="C795" t="s">
        <v>12</v>
      </c>
      <c r="D795" t="s">
        <v>15</v>
      </c>
      <c r="E795">
        <v>56</v>
      </c>
      <c r="F795">
        <v>2</v>
      </c>
      <c r="G795" s="2">
        <v>0</v>
      </c>
      <c r="H795">
        <v>1</v>
      </c>
      <c r="I795">
        <v>1</v>
      </c>
      <c r="J795">
        <v>0</v>
      </c>
      <c r="K795" s="1">
        <v>114522.68</v>
      </c>
      <c r="L795">
        <v>1</v>
      </c>
      <c r="M795">
        <v>5</v>
      </c>
      <c r="N795">
        <v>628</v>
      </c>
      <c r="O795">
        <v>8</v>
      </c>
      <c r="P795">
        <v>102</v>
      </c>
      <c r="Q795">
        <v>1</v>
      </c>
      <c r="R795">
        <v>3140</v>
      </c>
      <c r="S795" t="s">
        <v>55</v>
      </c>
      <c r="T795" t="s">
        <v>58</v>
      </c>
      <c r="U795" t="s">
        <v>50</v>
      </c>
      <c r="V795">
        <v>10</v>
      </c>
    </row>
    <row r="796" spans="1:22" x14ac:dyDescent="0.2">
      <c r="A796">
        <v>15736760</v>
      </c>
      <c r="B796">
        <v>538</v>
      </c>
      <c r="C796" t="s">
        <v>14</v>
      </c>
      <c r="D796" t="s">
        <v>13</v>
      </c>
      <c r="E796">
        <v>42</v>
      </c>
      <c r="F796">
        <v>9</v>
      </c>
      <c r="G796" s="2">
        <v>0</v>
      </c>
      <c r="H796">
        <v>1</v>
      </c>
      <c r="I796">
        <v>0</v>
      </c>
      <c r="J796">
        <v>0</v>
      </c>
      <c r="K796" s="1">
        <v>152855.96</v>
      </c>
      <c r="L796">
        <v>0</v>
      </c>
      <c r="M796">
        <v>22</v>
      </c>
      <c r="N796">
        <v>2219</v>
      </c>
      <c r="O796">
        <v>9</v>
      </c>
      <c r="P796">
        <v>88</v>
      </c>
      <c r="Q796">
        <v>0.40909090909090912</v>
      </c>
      <c r="R796">
        <v>48818</v>
      </c>
      <c r="S796" t="s">
        <v>55</v>
      </c>
      <c r="T796" t="s">
        <v>61</v>
      </c>
      <c r="U796" t="s">
        <v>50</v>
      </c>
      <c r="V796">
        <v>8</v>
      </c>
    </row>
    <row r="797" spans="1:22" x14ac:dyDescent="0.2">
      <c r="A797">
        <v>15581198</v>
      </c>
      <c r="B797">
        <v>668</v>
      </c>
      <c r="C797" t="s">
        <v>16</v>
      </c>
      <c r="D797" t="s">
        <v>13</v>
      </c>
      <c r="E797">
        <v>39</v>
      </c>
      <c r="F797">
        <v>0</v>
      </c>
      <c r="G797" s="2">
        <v>122104.79</v>
      </c>
      <c r="H797">
        <v>1</v>
      </c>
      <c r="I797">
        <v>1</v>
      </c>
      <c r="J797">
        <v>0</v>
      </c>
      <c r="K797" s="1">
        <v>112946.67</v>
      </c>
      <c r="L797">
        <v>1</v>
      </c>
      <c r="M797">
        <v>6</v>
      </c>
      <c r="N797">
        <v>4265</v>
      </c>
      <c r="O797">
        <v>3</v>
      </c>
      <c r="P797">
        <v>32</v>
      </c>
      <c r="Q797">
        <v>0.5</v>
      </c>
      <c r="R797">
        <v>25590</v>
      </c>
      <c r="S797" t="s">
        <v>55</v>
      </c>
      <c r="T797" t="s">
        <v>58</v>
      </c>
      <c r="U797" t="s">
        <v>51</v>
      </c>
      <c r="V797">
        <v>6</v>
      </c>
    </row>
    <row r="798" spans="1:22" x14ac:dyDescent="0.2">
      <c r="A798">
        <v>15724858</v>
      </c>
      <c r="B798">
        <v>688</v>
      </c>
      <c r="C798" t="s">
        <v>12</v>
      </c>
      <c r="D798" t="s">
        <v>13</v>
      </c>
      <c r="E798">
        <v>54</v>
      </c>
      <c r="F798">
        <v>9</v>
      </c>
      <c r="G798" s="2">
        <v>0</v>
      </c>
      <c r="H798">
        <v>1</v>
      </c>
      <c r="I798">
        <v>1</v>
      </c>
      <c r="J798">
        <v>0</v>
      </c>
      <c r="K798" s="1">
        <v>191212.63</v>
      </c>
      <c r="L798">
        <v>1</v>
      </c>
      <c r="M798">
        <v>12</v>
      </c>
      <c r="N798">
        <v>1933</v>
      </c>
      <c r="O798">
        <v>8</v>
      </c>
      <c r="P798">
        <v>39</v>
      </c>
      <c r="Q798">
        <v>0.66666666666666663</v>
      </c>
      <c r="R798">
        <v>23196</v>
      </c>
      <c r="S798" t="s">
        <v>55</v>
      </c>
      <c r="T798" t="s">
        <v>61</v>
      </c>
      <c r="U798" t="s">
        <v>51</v>
      </c>
      <c r="V798">
        <v>9</v>
      </c>
    </row>
    <row r="799" spans="1:22" x14ac:dyDescent="0.2">
      <c r="A799">
        <v>15713144</v>
      </c>
      <c r="B799">
        <v>588</v>
      </c>
      <c r="C799" t="s">
        <v>14</v>
      </c>
      <c r="D799" t="s">
        <v>15</v>
      </c>
      <c r="E799">
        <v>46</v>
      </c>
      <c r="F799">
        <v>8</v>
      </c>
      <c r="G799" s="2">
        <v>0</v>
      </c>
      <c r="H799">
        <v>1</v>
      </c>
      <c r="I799">
        <v>1</v>
      </c>
      <c r="J799">
        <v>0</v>
      </c>
      <c r="K799" s="1">
        <v>61931.21</v>
      </c>
      <c r="L799">
        <v>0</v>
      </c>
      <c r="M799">
        <v>5</v>
      </c>
      <c r="N799">
        <v>4587</v>
      </c>
      <c r="O799">
        <v>7</v>
      </c>
      <c r="P799">
        <v>82</v>
      </c>
      <c r="Q799">
        <v>1</v>
      </c>
      <c r="R799">
        <v>22935</v>
      </c>
      <c r="S799" t="s">
        <v>55</v>
      </c>
      <c r="T799" t="s">
        <v>60</v>
      </c>
      <c r="U799" t="s">
        <v>50</v>
      </c>
      <c r="V799">
        <v>9</v>
      </c>
    </row>
    <row r="800" spans="1:22" x14ac:dyDescent="0.2">
      <c r="A800">
        <v>15782806</v>
      </c>
      <c r="B800">
        <v>718</v>
      </c>
      <c r="C800" t="s">
        <v>14</v>
      </c>
      <c r="D800" t="s">
        <v>15</v>
      </c>
      <c r="E800">
        <v>28</v>
      </c>
      <c r="F800">
        <v>6</v>
      </c>
      <c r="G800" s="2">
        <v>0</v>
      </c>
      <c r="H800">
        <v>2</v>
      </c>
      <c r="I800">
        <v>1</v>
      </c>
      <c r="J800">
        <v>0</v>
      </c>
      <c r="K800" s="1">
        <v>146875.85999999999</v>
      </c>
      <c r="L800">
        <v>0</v>
      </c>
      <c r="M800">
        <v>20</v>
      </c>
      <c r="N800">
        <v>4154</v>
      </c>
      <c r="O800">
        <v>10</v>
      </c>
      <c r="P800">
        <v>20</v>
      </c>
      <c r="Q800">
        <v>0.5</v>
      </c>
      <c r="R800">
        <v>83080</v>
      </c>
      <c r="S800" t="s">
        <v>54</v>
      </c>
      <c r="T800" t="s">
        <v>60</v>
      </c>
      <c r="U800" t="s">
        <v>52</v>
      </c>
      <c r="V800">
        <v>6</v>
      </c>
    </row>
    <row r="801" spans="1:22" x14ac:dyDescent="0.2">
      <c r="A801">
        <v>15591915</v>
      </c>
      <c r="B801">
        <v>533</v>
      </c>
      <c r="C801" t="s">
        <v>12</v>
      </c>
      <c r="D801" t="s">
        <v>13</v>
      </c>
      <c r="E801">
        <v>39</v>
      </c>
      <c r="F801">
        <v>2</v>
      </c>
      <c r="G801" s="2">
        <v>0</v>
      </c>
      <c r="H801">
        <v>1</v>
      </c>
      <c r="I801">
        <v>0</v>
      </c>
      <c r="J801">
        <v>1</v>
      </c>
      <c r="K801" s="1">
        <v>73669.94</v>
      </c>
      <c r="L801">
        <v>1</v>
      </c>
      <c r="M801">
        <v>13</v>
      </c>
      <c r="N801">
        <v>2901</v>
      </c>
      <c r="O801">
        <v>2</v>
      </c>
      <c r="P801">
        <v>98</v>
      </c>
      <c r="Q801">
        <v>0.15384615384615385</v>
      </c>
      <c r="R801">
        <v>37713</v>
      </c>
      <c r="S801" t="s">
        <v>55</v>
      </c>
      <c r="T801" t="s">
        <v>58</v>
      </c>
      <c r="U801" t="s">
        <v>50</v>
      </c>
      <c r="V801">
        <v>6</v>
      </c>
    </row>
    <row r="802" spans="1:22" x14ac:dyDescent="0.2">
      <c r="A802">
        <v>15639277</v>
      </c>
      <c r="B802">
        <v>678</v>
      </c>
      <c r="C802" t="s">
        <v>12</v>
      </c>
      <c r="D802" t="s">
        <v>13</v>
      </c>
      <c r="E802">
        <v>41</v>
      </c>
      <c r="F802">
        <v>9</v>
      </c>
      <c r="G802" s="2">
        <v>0</v>
      </c>
      <c r="H802">
        <v>1</v>
      </c>
      <c r="I802">
        <v>0</v>
      </c>
      <c r="J802">
        <v>0</v>
      </c>
      <c r="K802" s="1">
        <v>13160.03</v>
      </c>
      <c r="L802">
        <v>0</v>
      </c>
      <c r="M802">
        <v>13</v>
      </c>
      <c r="N802">
        <v>2911</v>
      </c>
      <c r="O802">
        <v>9</v>
      </c>
      <c r="P802">
        <v>180</v>
      </c>
      <c r="Q802">
        <v>0.69230769230769229</v>
      </c>
      <c r="R802">
        <v>37843</v>
      </c>
      <c r="S802" t="s">
        <v>55</v>
      </c>
      <c r="T802" t="s">
        <v>61</v>
      </c>
      <c r="U802" t="s">
        <v>50</v>
      </c>
      <c r="V802">
        <v>8</v>
      </c>
    </row>
    <row r="803" spans="1:22" x14ac:dyDescent="0.2">
      <c r="A803">
        <v>15798850</v>
      </c>
      <c r="B803">
        <v>576</v>
      </c>
      <c r="C803" t="s">
        <v>12</v>
      </c>
      <c r="D803" t="s">
        <v>15</v>
      </c>
      <c r="E803">
        <v>32</v>
      </c>
      <c r="F803">
        <v>7</v>
      </c>
      <c r="G803" s="2">
        <v>0</v>
      </c>
      <c r="H803">
        <v>2</v>
      </c>
      <c r="I803">
        <v>1</v>
      </c>
      <c r="J803">
        <v>0</v>
      </c>
      <c r="K803" s="1">
        <v>4660.91</v>
      </c>
      <c r="L803">
        <v>0</v>
      </c>
      <c r="M803">
        <v>12</v>
      </c>
      <c r="N803">
        <v>4351</v>
      </c>
      <c r="O803">
        <v>0</v>
      </c>
      <c r="P803">
        <v>48</v>
      </c>
      <c r="Q803">
        <v>0</v>
      </c>
      <c r="R803">
        <v>52212</v>
      </c>
      <c r="S803" t="s">
        <v>55</v>
      </c>
      <c r="T803" t="s">
        <v>60</v>
      </c>
      <c r="U803" t="s">
        <v>51</v>
      </c>
      <c r="V803">
        <v>6</v>
      </c>
    </row>
    <row r="804" spans="1:22" x14ac:dyDescent="0.2">
      <c r="A804">
        <v>15654901</v>
      </c>
      <c r="B804">
        <v>733</v>
      </c>
      <c r="C804" t="s">
        <v>12</v>
      </c>
      <c r="D804" t="s">
        <v>15</v>
      </c>
      <c r="E804">
        <v>51</v>
      </c>
      <c r="F804">
        <v>10</v>
      </c>
      <c r="G804" s="2">
        <v>141556.96</v>
      </c>
      <c r="H804">
        <v>1</v>
      </c>
      <c r="I804">
        <v>1</v>
      </c>
      <c r="J804">
        <v>0</v>
      </c>
      <c r="K804" s="1">
        <v>130189.53</v>
      </c>
      <c r="L804">
        <v>0</v>
      </c>
      <c r="M804">
        <v>26</v>
      </c>
      <c r="N804">
        <v>3466</v>
      </c>
      <c r="O804">
        <v>9</v>
      </c>
      <c r="P804">
        <v>69</v>
      </c>
      <c r="Q804">
        <v>0.34615384615384615</v>
      </c>
      <c r="R804">
        <v>90116</v>
      </c>
      <c r="S804" t="s">
        <v>56</v>
      </c>
      <c r="T804" t="s">
        <v>61</v>
      </c>
      <c r="U804" t="s">
        <v>50</v>
      </c>
      <c r="V804">
        <v>6</v>
      </c>
    </row>
    <row r="805" spans="1:22" x14ac:dyDescent="0.2">
      <c r="A805">
        <v>15775562</v>
      </c>
      <c r="B805">
        <v>538</v>
      </c>
      <c r="C805" t="s">
        <v>12</v>
      </c>
      <c r="D805" t="s">
        <v>13</v>
      </c>
      <c r="E805">
        <v>33</v>
      </c>
      <c r="F805">
        <v>5</v>
      </c>
      <c r="G805" s="2">
        <v>0</v>
      </c>
      <c r="H805">
        <v>2</v>
      </c>
      <c r="I805">
        <v>1</v>
      </c>
      <c r="J805">
        <v>0</v>
      </c>
      <c r="K805" s="1">
        <v>126962.41</v>
      </c>
      <c r="L805">
        <v>0</v>
      </c>
      <c r="M805">
        <v>20</v>
      </c>
      <c r="N805">
        <v>2406</v>
      </c>
      <c r="O805">
        <v>5</v>
      </c>
      <c r="P805">
        <v>79</v>
      </c>
      <c r="Q805">
        <v>0.25</v>
      </c>
      <c r="R805">
        <v>48120</v>
      </c>
      <c r="S805" t="s">
        <v>55</v>
      </c>
      <c r="T805" t="s">
        <v>59</v>
      </c>
      <c r="U805" t="s">
        <v>50</v>
      </c>
      <c r="V805">
        <v>6</v>
      </c>
    </row>
    <row r="806" spans="1:22" x14ac:dyDescent="0.2">
      <c r="A806">
        <v>15807481</v>
      </c>
      <c r="B806">
        <v>577</v>
      </c>
      <c r="C806" t="s">
        <v>12</v>
      </c>
      <c r="D806" t="s">
        <v>13</v>
      </c>
      <c r="E806">
        <v>46</v>
      </c>
      <c r="F806">
        <v>1</v>
      </c>
      <c r="G806" s="2">
        <v>0</v>
      </c>
      <c r="H806">
        <v>1</v>
      </c>
      <c r="I806">
        <v>1</v>
      </c>
      <c r="J806">
        <v>1</v>
      </c>
      <c r="K806" s="1">
        <v>158750.53</v>
      </c>
      <c r="L806">
        <v>0</v>
      </c>
      <c r="M806">
        <v>21</v>
      </c>
      <c r="N806">
        <v>2708</v>
      </c>
      <c r="O806">
        <v>5</v>
      </c>
      <c r="P806">
        <v>38</v>
      </c>
      <c r="Q806">
        <v>0.23809523809523808</v>
      </c>
      <c r="R806">
        <v>56868</v>
      </c>
      <c r="S806" t="s">
        <v>54</v>
      </c>
      <c r="T806" t="s">
        <v>58</v>
      </c>
      <c r="U806" t="s">
        <v>51</v>
      </c>
      <c r="V806">
        <v>7</v>
      </c>
    </row>
    <row r="807" spans="1:22" x14ac:dyDescent="0.2">
      <c r="A807">
        <v>15642885</v>
      </c>
      <c r="B807">
        <v>792</v>
      </c>
      <c r="C807" t="s">
        <v>12</v>
      </c>
      <c r="D807" t="s">
        <v>15</v>
      </c>
      <c r="E807">
        <v>30</v>
      </c>
      <c r="F807">
        <v>8</v>
      </c>
      <c r="G807" s="2">
        <v>0</v>
      </c>
      <c r="H807">
        <v>2</v>
      </c>
      <c r="I807">
        <v>1</v>
      </c>
      <c r="J807">
        <v>0</v>
      </c>
      <c r="K807" s="1">
        <v>199644.2</v>
      </c>
      <c r="L807">
        <v>0</v>
      </c>
      <c r="M807">
        <v>29</v>
      </c>
      <c r="N807">
        <v>4605</v>
      </c>
      <c r="O807">
        <v>8</v>
      </c>
      <c r="P807">
        <v>43</v>
      </c>
      <c r="Q807">
        <v>0.27586206896551724</v>
      </c>
      <c r="R807">
        <v>133545</v>
      </c>
      <c r="S807" t="s">
        <v>54</v>
      </c>
      <c r="T807" t="s">
        <v>60</v>
      </c>
      <c r="U807" t="s">
        <v>51</v>
      </c>
      <c r="V807">
        <v>6</v>
      </c>
    </row>
    <row r="808" spans="1:22" x14ac:dyDescent="0.2">
      <c r="A808">
        <v>15726358</v>
      </c>
      <c r="B808">
        <v>681</v>
      </c>
      <c r="C808" t="s">
        <v>12</v>
      </c>
      <c r="D808" t="s">
        <v>15</v>
      </c>
      <c r="E808">
        <v>34</v>
      </c>
      <c r="F808">
        <v>7</v>
      </c>
      <c r="G808" s="2">
        <v>0</v>
      </c>
      <c r="H808">
        <v>2</v>
      </c>
      <c r="I808">
        <v>0</v>
      </c>
      <c r="J808">
        <v>0</v>
      </c>
      <c r="K808" s="1">
        <v>130686.59</v>
      </c>
      <c r="L808">
        <v>0</v>
      </c>
      <c r="M808">
        <v>3</v>
      </c>
      <c r="N808">
        <v>1373</v>
      </c>
      <c r="O808">
        <v>0</v>
      </c>
      <c r="P808">
        <v>78</v>
      </c>
      <c r="Q808">
        <v>0</v>
      </c>
      <c r="R808">
        <v>4119</v>
      </c>
      <c r="S808" t="s">
        <v>55</v>
      </c>
      <c r="T808" t="s">
        <v>60</v>
      </c>
      <c r="U808" t="s">
        <v>50</v>
      </c>
      <c r="V808">
        <v>6</v>
      </c>
    </row>
    <row r="809" spans="1:22" x14ac:dyDescent="0.2">
      <c r="A809">
        <v>15782530</v>
      </c>
      <c r="B809">
        <v>681</v>
      </c>
      <c r="C809" t="s">
        <v>14</v>
      </c>
      <c r="D809" t="s">
        <v>15</v>
      </c>
      <c r="E809">
        <v>30</v>
      </c>
      <c r="F809">
        <v>2</v>
      </c>
      <c r="G809" s="2">
        <v>111093.01</v>
      </c>
      <c r="H809">
        <v>1</v>
      </c>
      <c r="I809">
        <v>1</v>
      </c>
      <c r="J809">
        <v>0</v>
      </c>
      <c r="K809" s="1">
        <v>68985.990000000005</v>
      </c>
      <c r="L809">
        <v>0</v>
      </c>
      <c r="M809">
        <v>6</v>
      </c>
      <c r="N809">
        <v>2266</v>
      </c>
      <c r="O809">
        <v>6</v>
      </c>
      <c r="P809">
        <v>59</v>
      </c>
      <c r="Q809">
        <v>1</v>
      </c>
      <c r="R809">
        <v>13596</v>
      </c>
      <c r="S809" t="s">
        <v>56</v>
      </c>
      <c r="T809" t="s">
        <v>58</v>
      </c>
      <c r="U809" t="s">
        <v>51</v>
      </c>
      <c r="V809">
        <v>6</v>
      </c>
    </row>
    <row r="810" spans="1:22" x14ac:dyDescent="0.2">
      <c r="A810">
        <v>15798659</v>
      </c>
      <c r="B810">
        <v>526</v>
      </c>
      <c r="C810" t="s">
        <v>14</v>
      </c>
      <c r="D810" t="s">
        <v>13</v>
      </c>
      <c r="E810">
        <v>43</v>
      </c>
      <c r="F810">
        <v>3</v>
      </c>
      <c r="G810" s="2">
        <v>0</v>
      </c>
      <c r="H810">
        <v>2</v>
      </c>
      <c r="I810">
        <v>1</v>
      </c>
      <c r="J810">
        <v>0</v>
      </c>
      <c r="K810" s="1">
        <v>31705.19</v>
      </c>
      <c r="L810">
        <v>0</v>
      </c>
      <c r="M810">
        <v>14</v>
      </c>
      <c r="N810">
        <v>2329</v>
      </c>
      <c r="O810">
        <v>2</v>
      </c>
      <c r="P810">
        <v>10</v>
      </c>
      <c r="Q810">
        <v>0.14285714285714285</v>
      </c>
      <c r="R810">
        <v>32606</v>
      </c>
      <c r="S810" t="s">
        <v>55</v>
      </c>
      <c r="T810" t="s">
        <v>59</v>
      </c>
      <c r="U810" t="s">
        <v>52</v>
      </c>
      <c r="V810">
        <v>6</v>
      </c>
    </row>
    <row r="811" spans="1:22" x14ac:dyDescent="0.2">
      <c r="A811">
        <v>15682268</v>
      </c>
      <c r="B811">
        <v>676</v>
      </c>
      <c r="C811" t="s">
        <v>16</v>
      </c>
      <c r="D811" t="s">
        <v>13</v>
      </c>
      <c r="E811">
        <v>26</v>
      </c>
      <c r="F811">
        <v>1</v>
      </c>
      <c r="G811" s="2">
        <v>108348.66</v>
      </c>
      <c r="H811">
        <v>1</v>
      </c>
      <c r="I811">
        <v>0</v>
      </c>
      <c r="J811">
        <v>0</v>
      </c>
      <c r="K811" s="1">
        <v>60231.74</v>
      </c>
      <c r="L811">
        <v>1</v>
      </c>
      <c r="M811">
        <v>11</v>
      </c>
      <c r="N811">
        <v>773</v>
      </c>
      <c r="O811">
        <v>1</v>
      </c>
      <c r="P811">
        <v>167</v>
      </c>
      <c r="Q811">
        <v>9.0909090909090912E-2</v>
      </c>
      <c r="R811">
        <v>8503</v>
      </c>
      <c r="S811" t="s">
        <v>54</v>
      </c>
      <c r="T811" t="s">
        <v>58</v>
      </c>
      <c r="U811" t="s">
        <v>50</v>
      </c>
      <c r="V811">
        <v>6</v>
      </c>
    </row>
    <row r="812" spans="1:22" x14ac:dyDescent="0.2">
      <c r="A812">
        <v>15636428</v>
      </c>
      <c r="B812">
        <v>703</v>
      </c>
      <c r="C812" t="s">
        <v>14</v>
      </c>
      <c r="D812" t="s">
        <v>13</v>
      </c>
      <c r="E812">
        <v>45</v>
      </c>
      <c r="F812">
        <v>1</v>
      </c>
      <c r="G812" s="2">
        <v>0</v>
      </c>
      <c r="H812">
        <v>1</v>
      </c>
      <c r="I812">
        <v>1</v>
      </c>
      <c r="J812">
        <v>0</v>
      </c>
      <c r="K812" s="1">
        <v>182784.11</v>
      </c>
      <c r="L812">
        <v>1</v>
      </c>
      <c r="M812">
        <v>20</v>
      </c>
      <c r="N812">
        <v>2934</v>
      </c>
      <c r="O812">
        <v>8</v>
      </c>
      <c r="P812">
        <v>163</v>
      </c>
      <c r="Q812">
        <v>0.4</v>
      </c>
      <c r="R812">
        <v>58680</v>
      </c>
      <c r="S812" t="s">
        <v>56</v>
      </c>
      <c r="T812" t="s">
        <v>58</v>
      </c>
      <c r="U812" t="s">
        <v>50</v>
      </c>
      <c r="V812">
        <v>9</v>
      </c>
    </row>
    <row r="813" spans="1:22" x14ac:dyDescent="0.2">
      <c r="A813">
        <v>15809823</v>
      </c>
      <c r="B813">
        <v>491</v>
      </c>
      <c r="C813" t="s">
        <v>16</v>
      </c>
      <c r="D813" t="s">
        <v>15</v>
      </c>
      <c r="E813">
        <v>19</v>
      </c>
      <c r="F813">
        <v>2</v>
      </c>
      <c r="G813" s="2">
        <v>125860.2</v>
      </c>
      <c r="H813">
        <v>1</v>
      </c>
      <c r="I813">
        <v>0</v>
      </c>
      <c r="J813">
        <v>0</v>
      </c>
      <c r="K813" s="1">
        <v>129690.5</v>
      </c>
      <c r="L813">
        <v>0</v>
      </c>
      <c r="M813">
        <v>1</v>
      </c>
      <c r="N813">
        <v>4476</v>
      </c>
      <c r="O813">
        <v>2</v>
      </c>
      <c r="P813">
        <v>178</v>
      </c>
      <c r="Q813">
        <v>1</v>
      </c>
      <c r="R813">
        <v>4476</v>
      </c>
      <c r="S813" t="s">
        <v>56</v>
      </c>
      <c r="T813" t="s">
        <v>58</v>
      </c>
      <c r="U813" t="s">
        <v>50</v>
      </c>
      <c r="V813">
        <v>6</v>
      </c>
    </row>
    <row r="814" spans="1:22" x14ac:dyDescent="0.2">
      <c r="A814">
        <v>15699284</v>
      </c>
      <c r="B814">
        <v>584</v>
      </c>
      <c r="C814" t="s">
        <v>12</v>
      </c>
      <c r="D814" t="s">
        <v>15</v>
      </c>
      <c r="E814">
        <v>49</v>
      </c>
      <c r="F814">
        <v>8</v>
      </c>
      <c r="G814" s="2">
        <v>172713.44</v>
      </c>
      <c r="H814">
        <v>1</v>
      </c>
      <c r="I814">
        <v>1</v>
      </c>
      <c r="J814">
        <v>0</v>
      </c>
      <c r="K814" s="1">
        <v>113860.81</v>
      </c>
      <c r="L814">
        <v>0</v>
      </c>
      <c r="M814">
        <v>16</v>
      </c>
      <c r="N814">
        <v>1550</v>
      </c>
      <c r="O814">
        <v>0</v>
      </c>
      <c r="P814">
        <v>15</v>
      </c>
      <c r="Q814">
        <v>0</v>
      </c>
      <c r="R814">
        <v>24800</v>
      </c>
      <c r="S814" t="s">
        <v>55</v>
      </c>
      <c r="T814" t="s">
        <v>60</v>
      </c>
      <c r="U814" t="s">
        <v>52</v>
      </c>
      <c r="V814">
        <v>6</v>
      </c>
    </row>
    <row r="815" spans="1:22" x14ac:dyDescent="0.2">
      <c r="A815">
        <v>15709441</v>
      </c>
      <c r="B815">
        <v>745</v>
      </c>
      <c r="C815" t="s">
        <v>14</v>
      </c>
      <c r="D815" t="s">
        <v>13</v>
      </c>
      <c r="E815">
        <v>59</v>
      </c>
      <c r="F815">
        <v>8</v>
      </c>
      <c r="G815" s="2">
        <v>0</v>
      </c>
      <c r="H815">
        <v>1</v>
      </c>
      <c r="I815">
        <v>1</v>
      </c>
      <c r="J815">
        <v>1</v>
      </c>
      <c r="K815" s="1">
        <v>36124.980000000003</v>
      </c>
      <c r="L815">
        <v>0</v>
      </c>
      <c r="M815">
        <v>15</v>
      </c>
      <c r="N815">
        <v>4753</v>
      </c>
      <c r="O815">
        <v>9</v>
      </c>
      <c r="P815">
        <v>7</v>
      </c>
      <c r="Q815">
        <v>0.6</v>
      </c>
      <c r="R815">
        <v>71295</v>
      </c>
      <c r="S815" t="s">
        <v>56</v>
      </c>
      <c r="T815" t="s">
        <v>60</v>
      </c>
      <c r="U815" t="s">
        <v>52</v>
      </c>
      <c r="V815">
        <v>6</v>
      </c>
    </row>
    <row r="816" spans="1:22" x14ac:dyDescent="0.2">
      <c r="A816">
        <v>15582492</v>
      </c>
      <c r="B816">
        <v>535</v>
      </c>
      <c r="C816" t="s">
        <v>12</v>
      </c>
      <c r="D816" t="s">
        <v>13</v>
      </c>
      <c r="E816">
        <v>29</v>
      </c>
      <c r="F816">
        <v>2</v>
      </c>
      <c r="G816" s="2">
        <v>112367.34</v>
      </c>
      <c r="H816">
        <v>1</v>
      </c>
      <c r="I816">
        <v>1</v>
      </c>
      <c r="J816">
        <v>0</v>
      </c>
      <c r="K816" s="1">
        <v>185630.76</v>
      </c>
      <c r="L816">
        <v>0</v>
      </c>
      <c r="M816">
        <v>3</v>
      </c>
      <c r="N816">
        <v>427</v>
      </c>
      <c r="O816">
        <v>9</v>
      </c>
      <c r="P816">
        <v>59</v>
      </c>
      <c r="Q816">
        <v>1</v>
      </c>
      <c r="R816">
        <v>1281</v>
      </c>
      <c r="S816" t="s">
        <v>56</v>
      </c>
      <c r="T816" t="s">
        <v>58</v>
      </c>
      <c r="U816" t="s">
        <v>51</v>
      </c>
      <c r="V816">
        <v>6</v>
      </c>
    </row>
    <row r="817" spans="1:22" x14ac:dyDescent="0.2">
      <c r="A817">
        <v>15789863</v>
      </c>
      <c r="B817">
        <v>683</v>
      </c>
      <c r="C817" t="s">
        <v>12</v>
      </c>
      <c r="D817" t="s">
        <v>15</v>
      </c>
      <c r="E817">
        <v>39</v>
      </c>
      <c r="F817">
        <v>4</v>
      </c>
      <c r="G817" s="2">
        <v>0</v>
      </c>
      <c r="H817">
        <v>2</v>
      </c>
      <c r="I817">
        <v>1</v>
      </c>
      <c r="J817">
        <v>0</v>
      </c>
      <c r="K817" s="1">
        <v>171716.81</v>
      </c>
      <c r="L817">
        <v>0</v>
      </c>
      <c r="M817">
        <v>14</v>
      </c>
      <c r="N817">
        <v>4669</v>
      </c>
      <c r="O817">
        <v>6</v>
      </c>
      <c r="P817">
        <v>105</v>
      </c>
      <c r="Q817">
        <v>0.42857142857142855</v>
      </c>
      <c r="R817">
        <v>65366</v>
      </c>
      <c r="S817" t="s">
        <v>56</v>
      </c>
      <c r="T817" t="s">
        <v>59</v>
      </c>
      <c r="U817" t="s">
        <v>50</v>
      </c>
      <c r="V817">
        <v>6</v>
      </c>
    </row>
    <row r="818" spans="1:22" x14ac:dyDescent="0.2">
      <c r="A818">
        <v>15720943</v>
      </c>
      <c r="B818">
        <v>747</v>
      </c>
      <c r="C818" t="s">
        <v>12</v>
      </c>
      <c r="D818" t="s">
        <v>13</v>
      </c>
      <c r="E818">
        <v>45</v>
      </c>
      <c r="F818">
        <v>1</v>
      </c>
      <c r="G818" s="2">
        <v>114959.12</v>
      </c>
      <c r="H818">
        <v>1</v>
      </c>
      <c r="I818">
        <v>1</v>
      </c>
      <c r="J818">
        <v>0</v>
      </c>
      <c r="K818" s="1">
        <v>189362.39</v>
      </c>
      <c r="L818">
        <v>1</v>
      </c>
      <c r="M818">
        <v>27</v>
      </c>
      <c r="N818">
        <v>2658</v>
      </c>
      <c r="O818">
        <v>9</v>
      </c>
      <c r="P818">
        <v>158</v>
      </c>
      <c r="Q818">
        <v>0.33333333333333331</v>
      </c>
      <c r="R818">
        <v>71766</v>
      </c>
      <c r="S818" t="s">
        <v>55</v>
      </c>
      <c r="T818" t="s">
        <v>58</v>
      </c>
      <c r="U818" t="s">
        <v>50</v>
      </c>
      <c r="V818">
        <v>6</v>
      </c>
    </row>
    <row r="819" spans="1:22" x14ac:dyDescent="0.2">
      <c r="A819">
        <v>15619653</v>
      </c>
      <c r="B819">
        <v>666</v>
      </c>
      <c r="C819" t="s">
        <v>12</v>
      </c>
      <c r="D819" t="s">
        <v>15</v>
      </c>
      <c r="E819">
        <v>47</v>
      </c>
      <c r="F819">
        <v>2</v>
      </c>
      <c r="G819" s="2">
        <v>0</v>
      </c>
      <c r="H819">
        <v>1</v>
      </c>
      <c r="I819">
        <v>1</v>
      </c>
      <c r="J819">
        <v>0</v>
      </c>
      <c r="K819" s="1">
        <v>35046.97</v>
      </c>
      <c r="L819">
        <v>1</v>
      </c>
      <c r="M819">
        <v>2</v>
      </c>
      <c r="N819">
        <v>3291</v>
      </c>
      <c r="O819">
        <v>5</v>
      </c>
      <c r="P819">
        <v>142</v>
      </c>
      <c r="Q819">
        <v>1</v>
      </c>
      <c r="R819">
        <v>6582</v>
      </c>
      <c r="S819" t="s">
        <v>54</v>
      </c>
      <c r="T819" t="s">
        <v>58</v>
      </c>
      <c r="U819" t="s">
        <v>50</v>
      </c>
      <c r="V819">
        <v>10</v>
      </c>
    </row>
    <row r="820" spans="1:22" x14ac:dyDescent="0.2">
      <c r="A820">
        <v>15773447</v>
      </c>
      <c r="B820">
        <v>526</v>
      </c>
      <c r="C820" t="s">
        <v>14</v>
      </c>
      <c r="D820" t="s">
        <v>15</v>
      </c>
      <c r="E820">
        <v>30</v>
      </c>
      <c r="F820">
        <v>8</v>
      </c>
      <c r="G820" s="2">
        <v>0</v>
      </c>
      <c r="H820">
        <v>1</v>
      </c>
      <c r="I820">
        <v>1</v>
      </c>
      <c r="J820">
        <v>0</v>
      </c>
      <c r="K820" s="1">
        <v>36251</v>
      </c>
      <c r="L820">
        <v>0</v>
      </c>
      <c r="M820">
        <v>12</v>
      </c>
      <c r="N820">
        <v>4500</v>
      </c>
      <c r="O820">
        <v>10</v>
      </c>
      <c r="P820">
        <v>91</v>
      </c>
      <c r="Q820">
        <v>0.83333333333333337</v>
      </c>
      <c r="R820">
        <v>54000</v>
      </c>
      <c r="S820" t="s">
        <v>55</v>
      </c>
      <c r="T820" t="s">
        <v>60</v>
      </c>
      <c r="U820" t="s">
        <v>50</v>
      </c>
      <c r="V820">
        <v>8</v>
      </c>
    </row>
    <row r="821" spans="1:22" x14ac:dyDescent="0.2">
      <c r="A821">
        <v>15689237</v>
      </c>
      <c r="B821">
        <v>471</v>
      </c>
      <c r="C821" t="s">
        <v>12</v>
      </c>
      <c r="D821" t="s">
        <v>13</v>
      </c>
      <c r="E821">
        <v>27</v>
      </c>
      <c r="F821">
        <v>4</v>
      </c>
      <c r="G821" s="2">
        <v>0</v>
      </c>
      <c r="H821">
        <v>2</v>
      </c>
      <c r="I821">
        <v>1</v>
      </c>
      <c r="J821">
        <v>0</v>
      </c>
      <c r="K821" s="1">
        <v>122642.09</v>
      </c>
      <c r="L821">
        <v>0</v>
      </c>
      <c r="M821">
        <v>3</v>
      </c>
      <c r="N821">
        <v>3875</v>
      </c>
      <c r="O821">
        <v>9</v>
      </c>
      <c r="P821">
        <v>40</v>
      </c>
      <c r="Q821">
        <v>1</v>
      </c>
      <c r="R821">
        <v>11625</v>
      </c>
      <c r="S821" t="s">
        <v>55</v>
      </c>
      <c r="T821" t="s">
        <v>59</v>
      </c>
      <c r="U821" t="s">
        <v>51</v>
      </c>
      <c r="V821">
        <v>6</v>
      </c>
    </row>
    <row r="822" spans="1:22" x14ac:dyDescent="0.2">
      <c r="A822">
        <v>15811613</v>
      </c>
      <c r="B822">
        <v>588</v>
      </c>
      <c r="C822" t="s">
        <v>12</v>
      </c>
      <c r="D822" t="s">
        <v>13</v>
      </c>
      <c r="E822">
        <v>27</v>
      </c>
      <c r="F822">
        <v>8</v>
      </c>
      <c r="G822" s="2">
        <v>0</v>
      </c>
      <c r="H822">
        <v>1</v>
      </c>
      <c r="I822">
        <v>1</v>
      </c>
      <c r="J822">
        <v>0</v>
      </c>
      <c r="K822" s="1">
        <v>20066.38</v>
      </c>
      <c r="L822">
        <v>0</v>
      </c>
      <c r="M822">
        <v>14</v>
      </c>
      <c r="N822">
        <v>969</v>
      </c>
      <c r="O822">
        <v>10</v>
      </c>
      <c r="P822">
        <v>1</v>
      </c>
      <c r="Q822">
        <v>0.7142857142857143</v>
      </c>
      <c r="R822">
        <v>13566</v>
      </c>
      <c r="S822" t="s">
        <v>55</v>
      </c>
      <c r="T822" t="s">
        <v>60</v>
      </c>
      <c r="U822" t="s">
        <v>52</v>
      </c>
      <c r="V822">
        <v>8</v>
      </c>
    </row>
    <row r="823" spans="1:22" x14ac:dyDescent="0.2">
      <c r="A823">
        <v>15697020</v>
      </c>
      <c r="B823">
        <v>618</v>
      </c>
      <c r="C823" t="s">
        <v>12</v>
      </c>
      <c r="D823" t="s">
        <v>15</v>
      </c>
      <c r="E823">
        <v>39</v>
      </c>
      <c r="F823">
        <v>2</v>
      </c>
      <c r="G823" s="2">
        <v>91068.56</v>
      </c>
      <c r="H823">
        <v>1</v>
      </c>
      <c r="I823">
        <v>1</v>
      </c>
      <c r="J823">
        <v>0</v>
      </c>
      <c r="K823" s="1">
        <v>26578.69</v>
      </c>
      <c r="L823">
        <v>0</v>
      </c>
      <c r="M823">
        <v>5</v>
      </c>
      <c r="N823">
        <v>501</v>
      </c>
      <c r="O823">
        <v>10</v>
      </c>
      <c r="P823">
        <v>10</v>
      </c>
      <c r="Q823">
        <v>1</v>
      </c>
      <c r="R823">
        <v>2505</v>
      </c>
      <c r="S823" t="s">
        <v>55</v>
      </c>
      <c r="T823" t="s">
        <v>58</v>
      </c>
      <c r="U823" t="s">
        <v>52</v>
      </c>
      <c r="V823">
        <v>6</v>
      </c>
    </row>
    <row r="824" spans="1:22" x14ac:dyDescent="0.2">
      <c r="A824">
        <v>15722758</v>
      </c>
      <c r="B824">
        <v>585</v>
      </c>
      <c r="C824" t="s">
        <v>12</v>
      </c>
      <c r="D824" t="s">
        <v>15</v>
      </c>
      <c r="E824">
        <v>40</v>
      </c>
      <c r="F824">
        <v>7</v>
      </c>
      <c r="G824" s="2">
        <v>0</v>
      </c>
      <c r="H824">
        <v>2</v>
      </c>
      <c r="I824">
        <v>0</v>
      </c>
      <c r="J824">
        <v>0</v>
      </c>
      <c r="K824" s="1">
        <v>146156.98000000001</v>
      </c>
      <c r="L824">
        <v>0</v>
      </c>
      <c r="M824">
        <v>19</v>
      </c>
      <c r="N824">
        <v>4098</v>
      </c>
      <c r="O824">
        <v>6</v>
      </c>
      <c r="P824">
        <v>157</v>
      </c>
      <c r="Q824">
        <v>0.31578947368421051</v>
      </c>
      <c r="R824">
        <v>77862</v>
      </c>
      <c r="S824" t="s">
        <v>55</v>
      </c>
      <c r="T824" t="s">
        <v>60</v>
      </c>
      <c r="U824" t="s">
        <v>50</v>
      </c>
      <c r="V824">
        <v>6</v>
      </c>
    </row>
    <row r="825" spans="1:22" x14ac:dyDescent="0.2">
      <c r="A825">
        <v>15725660</v>
      </c>
      <c r="B825">
        <v>676</v>
      </c>
      <c r="C825" t="s">
        <v>12</v>
      </c>
      <c r="D825" t="s">
        <v>15</v>
      </c>
      <c r="E825">
        <v>20</v>
      </c>
      <c r="F825">
        <v>1</v>
      </c>
      <c r="G825" s="2">
        <v>80569.73</v>
      </c>
      <c r="H825">
        <v>1</v>
      </c>
      <c r="I825">
        <v>0</v>
      </c>
      <c r="J825">
        <v>0</v>
      </c>
      <c r="K825" s="1">
        <v>68621.98</v>
      </c>
      <c r="L825">
        <v>0</v>
      </c>
      <c r="M825">
        <v>3</v>
      </c>
      <c r="N825">
        <v>875</v>
      </c>
      <c r="O825">
        <v>9</v>
      </c>
      <c r="P825">
        <v>58</v>
      </c>
      <c r="Q825">
        <v>1</v>
      </c>
      <c r="R825">
        <v>2625</v>
      </c>
      <c r="S825" t="s">
        <v>56</v>
      </c>
      <c r="T825" t="s">
        <v>58</v>
      </c>
      <c r="U825" t="s">
        <v>51</v>
      </c>
      <c r="V825">
        <v>6</v>
      </c>
    </row>
    <row r="826" spans="1:22" x14ac:dyDescent="0.2">
      <c r="A826">
        <v>15807909</v>
      </c>
      <c r="B826">
        <v>744</v>
      </c>
      <c r="C826" t="s">
        <v>12</v>
      </c>
      <c r="D826" t="s">
        <v>15</v>
      </c>
      <c r="E826">
        <v>47</v>
      </c>
      <c r="F826">
        <v>9</v>
      </c>
      <c r="G826" s="2">
        <v>0</v>
      </c>
      <c r="H826">
        <v>2</v>
      </c>
      <c r="I826">
        <v>1</v>
      </c>
      <c r="J826">
        <v>0</v>
      </c>
      <c r="K826" s="1">
        <v>113163.17</v>
      </c>
      <c r="L826">
        <v>0</v>
      </c>
      <c r="M826">
        <v>2</v>
      </c>
      <c r="N826">
        <v>4286</v>
      </c>
      <c r="O826">
        <v>6</v>
      </c>
      <c r="P826">
        <v>117</v>
      </c>
      <c r="Q826">
        <v>1</v>
      </c>
      <c r="R826">
        <v>8572</v>
      </c>
      <c r="S826" t="s">
        <v>55</v>
      </c>
      <c r="T826" t="s">
        <v>61</v>
      </c>
      <c r="U826" t="s">
        <v>50</v>
      </c>
      <c r="V826">
        <v>7</v>
      </c>
    </row>
    <row r="827" spans="1:22" x14ac:dyDescent="0.2">
      <c r="A827">
        <v>15617134</v>
      </c>
      <c r="B827">
        <v>716</v>
      </c>
      <c r="C827" t="s">
        <v>12</v>
      </c>
      <c r="D827" t="s">
        <v>15</v>
      </c>
      <c r="E827">
        <v>38</v>
      </c>
      <c r="F827">
        <v>4</v>
      </c>
      <c r="G827" s="2">
        <v>0</v>
      </c>
      <c r="H827">
        <v>2</v>
      </c>
      <c r="I827">
        <v>1</v>
      </c>
      <c r="J827">
        <v>0</v>
      </c>
      <c r="K827" s="1">
        <v>189678.7</v>
      </c>
      <c r="L827">
        <v>0</v>
      </c>
      <c r="M827">
        <v>1</v>
      </c>
      <c r="N827">
        <v>3810</v>
      </c>
      <c r="O827">
        <v>4</v>
      </c>
      <c r="P827">
        <v>158</v>
      </c>
      <c r="Q827">
        <v>1</v>
      </c>
      <c r="R827">
        <v>3810</v>
      </c>
      <c r="S827" t="s">
        <v>55</v>
      </c>
      <c r="T827" t="s">
        <v>59</v>
      </c>
      <c r="U827" t="s">
        <v>50</v>
      </c>
      <c r="V827">
        <v>6</v>
      </c>
    </row>
    <row r="828" spans="1:22" x14ac:dyDescent="0.2">
      <c r="A828">
        <v>15746422</v>
      </c>
      <c r="B828">
        <v>636</v>
      </c>
      <c r="C828" t="s">
        <v>12</v>
      </c>
      <c r="D828" t="s">
        <v>13</v>
      </c>
      <c r="E828">
        <v>38</v>
      </c>
      <c r="F828">
        <v>1</v>
      </c>
      <c r="G828" s="2">
        <v>0</v>
      </c>
      <c r="H828">
        <v>1</v>
      </c>
      <c r="I828">
        <v>1</v>
      </c>
      <c r="J828">
        <v>0</v>
      </c>
      <c r="K828" s="1">
        <v>45015.38</v>
      </c>
      <c r="L828">
        <v>0</v>
      </c>
      <c r="M828">
        <v>5</v>
      </c>
      <c r="N828">
        <v>449</v>
      </c>
      <c r="O828">
        <v>7</v>
      </c>
      <c r="P828">
        <v>128</v>
      </c>
      <c r="Q828">
        <v>1</v>
      </c>
      <c r="R828">
        <v>2245</v>
      </c>
      <c r="S828" t="s">
        <v>55</v>
      </c>
      <c r="T828" t="s">
        <v>58</v>
      </c>
      <c r="U828" t="s">
        <v>50</v>
      </c>
      <c r="V828">
        <v>9</v>
      </c>
    </row>
    <row r="829" spans="1:22" x14ac:dyDescent="0.2">
      <c r="A829">
        <v>15679651</v>
      </c>
      <c r="B829">
        <v>783</v>
      </c>
      <c r="C829" t="s">
        <v>14</v>
      </c>
      <c r="D829" t="s">
        <v>13</v>
      </c>
      <c r="E829">
        <v>37</v>
      </c>
      <c r="F829">
        <v>1</v>
      </c>
      <c r="G829" s="2">
        <v>136689.66</v>
      </c>
      <c r="H829">
        <v>1</v>
      </c>
      <c r="I829">
        <v>1</v>
      </c>
      <c r="J829">
        <v>0</v>
      </c>
      <c r="K829" s="1">
        <v>197890.65</v>
      </c>
      <c r="L829">
        <v>0</v>
      </c>
      <c r="M829">
        <v>10</v>
      </c>
      <c r="N829">
        <v>3958</v>
      </c>
      <c r="O829">
        <v>6</v>
      </c>
      <c r="P829">
        <v>83</v>
      </c>
      <c r="Q829">
        <v>0.6</v>
      </c>
      <c r="R829">
        <v>39580</v>
      </c>
      <c r="S829" t="s">
        <v>56</v>
      </c>
      <c r="T829" t="s">
        <v>58</v>
      </c>
      <c r="U829" t="s">
        <v>50</v>
      </c>
      <c r="V829">
        <v>6</v>
      </c>
    </row>
    <row r="830" spans="1:22" x14ac:dyDescent="0.2">
      <c r="A830">
        <v>15610140</v>
      </c>
      <c r="B830">
        <v>601</v>
      </c>
      <c r="C830" t="s">
        <v>12</v>
      </c>
      <c r="D830" t="s">
        <v>13</v>
      </c>
      <c r="E830">
        <v>34</v>
      </c>
      <c r="F830">
        <v>5</v>
      </c>
      <c r="G830" s="2">
        <v>0</v>
      </c>
      <c r="H830">
        <v>2</v>
      </c>
      <c r="I830">
        <v>1</v>
      </c>
      <c r="J830">
        <v>0</v>
      </c>
      <c r="K830" s="1">
        <v>27022.57</v>
      </c>
      <c r="L830">
        <v>0</v>
      </c>
      <c r="M830">
        <v>22</v>
      </c>
      <c r="N830">
        <v>3109</v>
      </c>
      <c r="O830">
        <v>0</v>
      </c>
      <c r="P830">
        <v>3</v>
      </c>
      <c r="Q830">
        <v>0</v>
      </c>
      <c r="R830">
        <v>68398</v>
      </c>
      <c r="S830" t="s">
        <v>56</v>
      </c>
      <c r="T830" t="s">
        <v>59</v>
      </c>
      <c r="U830" t="s">
        <v>52</v>
      </c>
      <c r="V830">
        <v>6</v>
      </c>
    </row>
    <row r="831" spans="1:22" x14ac:dyDescent="0.2">
      <c r="A831">
        <v>15598840</v>
      </c>
      <c r="B831">
        <v>680</v>
      </c>
      <c r="C831" t="s">
        <v>12</v>
      </c>
      <c r="D831" t="s">
        <v>15</v>
      </c>
      <c r="E831">
        <v>33</v>
      </c>
      <c r="F831">
        <v>1</v>
      </c>
      <c r="G831" s="2">
        <v>123082.08</v>
      </c>
      <c r="H831">
        <v>1</v>
      </c>
      <c r="I831">
        <v>1</v>
      </c>
      <c r="J831">
        <v>0</v>
      </c>
      <c r="K831" s="1">
        <v>134960.98000000001</v>
      </c>
      <c r="L831">
        <v>0</v>
      </c>
      <c r="M831">
        <v>3</v>
      </c>
      <c r="N831">
        <v>3034</v>
      </c>
      <c r="O831">
        <v>4</v>
      </c>
      <c r="P831">
        <v>27</v>
      </c>
      <c r="Q831">
        <v>1</v>
      </c>
      <c r="R831">
        <v>9102</v>
      </c>
      <c r="S831" t="s">
        <v>55</v>
      </c>
      <c r="T831" t="s">
        <v>58</v>
      </c>
      <c r="U831" t="s">
        <v>52</v>
      </c>
      <c r="V831">
        <v>6</v>
      </c>
    </row>
    <row r="832" spans="1:22" x14ac:dyDescent="0.2">
      <c r="A832">
        <v>15670619</v>
      </c>
      <c r="B832">
        <v>631</v>
      </c>
      <c r="C832" t="s">
        <v>12</v>
      </c>
      <c r="D832" t="s">
        <v>13</v>
      </c>
      <c r="E832">
        <v>33</v>
      </c>
      <c r="F832">
        <v>8</v>
      </c>
      <c r="G832" s="2">
        <v>0</v>
      </c>
      <c r="H832">
        <v>2</v>
      </c>
      <c r="I832">
        <v>0</v>
      </c>
      <c r="J832">
        <v>0</v>
      </c>
      <c r="K832" s="1">
        <v>117374.22</v>
      </c>
      <c r="L832">
        <v>0</v>
      </c>
      <c r="M832">
        <v>9</v>
      </c>
      <c r="N832">
        <v>4115</v>
      </c>
      <c r="O832">
        <v>2</v>
      </c>
      <c r="P832">
        <v>136</v>
      </c>
      <c r="Q832">
        <v>0.22222222222222221</v>
      </c>
      <c r="R832">
        <v>37035</v>
      </c>
      <c r="S832" t="s">
        <v>55</v>
      </c>
      <c r="T832" t="s">
        <v>60</v>
      </c>
      <c r="U832" t="s">
        <v>50</v>
      </c>
      <c r="V832">
        <v>6</v>
      </c>
    </row>
    <row r="833" spans="1:22" x14ac:dyDescent="0.2">
      <c r="A833">
        <v>15789815</v>
      </c>
      <c r="B833">
        <v>503</v>
      </c>
      <c r="C833" t="s">
        <v>12</v>
      </c>
      <c r="D833" t="s">
        <v>13</v>
      </c>
      <c r="E833">
        <v>28</v>
      </c>
      <c r="F833">
        <v>5</v>
      </c>
      <c r="G833" s="2">
        <v>0</v>
      </c>
      <c r="H833">
        <v>2</v>
      </c>
      <c r="I833">
        <v>1</v>
      </c>
      <c r="J833">
        <v>0</v>
      </c>
      <c r="K833" s="1">
        <v>125918.17</v>
      </c>
      <c r="L833">
        <v>0</v>
      </c>
      <c r="M833">
        <v>27</v>
      </c>
      <c r="N833">
        <v>2814</v>
      </c>
      <c r="O833">
        <v>3</v>
      </c>
      <c r="P833">
        <v>173</v>
      </c>
      <c r="Q833">
        <v>0.1111111111111111</v>
      </c>
      <c r="R833">
        <v>75978</v>
      </c>
      <c r="S833" t="s">
        <v>55</v>
      </c>
      <c r="T833" t="s">
        <v>59</v>
      </c>
      <c r="U833" t="s">
        <v>50</v>
      </c>
      <c r="V833">
        <v>6</v>
      </c>
    </row>
    <row r="834" spans="1:22" x14ac:dyDescent="0.2">
      <c r="A834">
        <v>15794661</v>
      </c>
      <c r="B834">
        <v>674</v>
      </c>
      <c r="C834" t="s">
        <v>14</v>
      </c>
      <c r="D834" t="s">
        <v>15</v>
      </c>
      <c r="E834">
        <v>32</v>
      </c>
      <c r="F834">
        <v>2</v>
      </c>
      <c r="G834" s="2">
        <v>0</v>
      </c>
      <c r="H834">
        <v>2</v>
      </c>
      <c r="I834">
        <v>1</v>
      </c>
      <c r="J834">
        <v>0</v>
      </c>
      <c r="K834" s="1">
        <v>140579.17000000001</v>
      </c>
      <c r="L834">
        <v>0</v>
      </c>
      <c r="M834">
        <v>19</v>
      </c>
      <c r="N834">
        <v>4317</v>
      </c>
      <c r="O834">
        <v>10</v>
      </c>
      <c r="P834">
        <v>71</v>
      </c>
      <c r="Q834">
        <v>0.52631578947368418</v>
      </c>
      <c r="R834">
        <v>82023</v>
      </c>
      <c r="S834" t="s">
        <v>55</v>
      </c>
      <c r="T834" t="s">
        <v>58</v>
      </c>
      <c r="U834" t="s">
        <v>50</v>
      </c>
      <c r="V834">
        <v>7</v>
      </c>
    </row>
    <row r="835" spans="1:22" x14ac:dyDescent="0.2">
      <c r="A835">
        <v>15694288</v>
      </c>
      <c r="B835">
        <v>468</v>
      </c>
      <c r="C835" t="s">
        <v>14</v>
      </c>
      <c r="D835" t="s">
        <v>15</v>
      </c>
      <c r="E835">
        <v>28</v>
      </c>
      <c r="F835">
        <v>3</v>
      </c>
      <c r="G835" s="2">
        <v>0</v>
      </c>
      <c r="H835">
        <v>2</v>
      </c>
      <c r="I835">
        <v>1</v>
      </c>
      <c r="J835">
        <v>0</v>
      </c>
      <c r="K835" s="1">
        <v>170661.02</v>
      </c>
      <c r="L835">
        <v>0</v>
      </c>
      <c r="M835">
        <v>15</v>
      </c>
      <c r="N835">
        <v>1602</v>
      </c>
      <c r="O835">
        <v>0</v>
      </c>
      <c r="P835">
        <v>37</v>
      </c>
      <c r="Q835">
        <v>0</v>
      </c>
      <c r="R835">
        <v>24030</v>
      </c>
      <c r="S835" t="s">
        <v>55</v>
      </c>
      <c r="T835" t="s">
        <v>59</v>
      </c>
      <c r="U835" t="s">
        <v>51</v>
      </c>
      <c r="V835">
        <v>6</v>
      </c>
    </row>
    <row r="836" spans="1:22" x14ac:dyDescent="0.2">
      <c r="A836">
        <v>15603319</v>
      </c>
      <c r="B836">
        <v>693</v>
      </c>
      <c r="C836" t="s">
        <v>12</v>
      </c>
      <c r="D836" t="s">
        <v>15</v>
      </c>
      <c r="E836">
        <v>29</v>
      </c>
      <c r="F836">
        <v>2</v>
      </c>
      <c r="G836" s="2">
        <v>151352.74</v>
      </c>
      <c r="H836">
        <v>1</v>
      </c>
      <c r="I836">
        <v>0</v>
      </c>
      <c r="J836">
        <v>0</v>
      </c>
      <c r="K836" s="1">
        <v>197145.89</v>
      </c>
      <c r="L836">
        <v>0</v>
      </c>
      <c r="M836">
        <v>19</v>
      </c>
      <c r="N836">
        <v>4042</v>
      </c>
      <c r="O836">
        <v>5</v>
      </c>
      <c r="P836">
        <v>131</v>
      </c>
      <c r="Q836">
        <v>0.26315789473684209</v>
      </c>
      <c r="R836">
        <v>76798</v>
      </c>
      <c r="S836" t="s">
        <v>55</v>
      </c>
      <c r="T836" t="s">
        <v>58</v>
      </c>
      <c r="U836" t="s">
        <v>50</v>
      </c>
      <c r="V836">
        <v>6</v>
      </c>
    </row>
    <row r="837" spans="1:22" x14ac:dyDescent="0.2">
      <c r="A837">
        <v>15724402</v>
      </c>
      <c r="B837">
        <v>770</v>
      </c>
      <c r="C837" t="s">
        <v>12</v>
      </c>
      <c r="D837" t="s">
        <v>13</v>
      </c>
      <c r="E837">
        <v>30</v>
      </c>
      <c r="F837">
        <v>8</v>
      </c>
      <c r="G837" s="2">
        <v>0</v>
      </c>
      <c r="H837">
        <v>2</v>
      </c>
      <c r="I837">
        <v>1</v>
      </c>
      <c r="J837">
        <v>0</v>
      </c>
      <c r="K837" s="1">
        <v>100557.03</v>
      </c>
      <c r="L837">
        <v>0</v>
      </c>
      <c r="M837">
        <v>4</v>
      </c>
      <c r="N837">
        <v>4483</v>
      </c>
      <c r="O837">
        <v>10</v>
      </c>
      <c r="P837">
        <v>105</v>
      </c>
      <c r="Q837">
        <v>1</v>
      </c>
      <c r="R837">
        <v>17932</v>
      </c>
      <c r="S837" t="s">
        <v>55</v>
      </c>
      <c r="T837" t="s">
        <v>60</v>
      </c>
      <c r="U837" t="s">
        <v>50</v>
      </c>
      <c r="V837">
        <v>6</v>
      </c>
    </row>
    <row r="838" spans="1:22" x14ac:dyDescent="0.2">
      <c r="A838">
        <v>15571059</v>
      </c>
      <c r="B838">
        <v>734</v>
      </c>
      <c r="C838" t="s">
        <v>12</v>
      </c>
      <c r="D838" t="s">
        <v>13</v>
      </c>
      <c r="E838">
        <v>54</v>
      </c>
      <c r="F838">
        <v>3</v>
      </c>
      <c r="G838" s="2">
        <v>0</v>
      </c>
      <c r="H838">
        <v>1</v>
      </c>
      <c r="I838">
        <v>1</v>
      </c>
      <c r="J838">
        <v>0</v>
      </c>
      <c r="K838" s="1">
        <v>130805.54</v>
      </c>
      <c r="L838">
        <v>1</v>
      </c>
      <c r="M838">
        <v>11</v>
      </c>
      <c r="N838">
        <v>4810</v>
      </c>
      <c r="O838">
        <v>1</v>
      </c>
      <c r="P838">
        <v>171</v>
      </c>
      <c r="Q838">
        <v>9.0909090909090912E-2</v>
      </c>
      <c r="R838">
        <v>52910</v>
      </c>
      <c r="S838" t="s">
        <v>54</v>
      </c>
      <c r="T838" t="s">
        <v>59</v>
      </c>
      <c r="U838" t="s">
        <v>50</v>
      </c>
      <c r="V838">
        <v>9</v>
      </c>
    </row>
    <row r="839" spans="1:22" x14ac:dyDescent="0.2">
      <c r="A839">
        <v>15689751</v>
      </c>
      <c r="B839">
        <v>666</v>
      </c>
      <c r="C839" t="s">
        <v>12</v>
      </c>
      <c r="D839" t="s">
        <v>13</v>
      </c>
      <c r="E839">
        <v>31</v>
      </c>
      <c r="F839">
        <v>2</v>
      </c>
      <c r="G839" s="2">
        <v>79589.429999999993</v>
      </c>
      <c r="H839">
        <v>1</v>
      </c>
      <c r="I839">
        <v>0</v>
      </c>
      <c r="J839">
        <v>0</v>
      </c>
      <c r="K839" s="1">
        <v>4050.57</v>
      </c>
      <c r="L839">
        <v>0</v>
      </c>
      <c r="M839">
        <v>19</v>
      </c>
      <c r="N839">
        <v>2053</v>
      </c>
      <c r="O839">
        <v>1</v>
      </c>
      <c r="P839">
        <v>23</v>
      </c>
      <c r="Q839">
        <v>5.2631578947368418E-2</v>
      </c>
      <c r="R839">
        <v>39007</v>
      </c>
      <c r="S839" t="s">
        <v>54</v>
      </c>
      <c r="T839" t="s">
        <v>58</v>
      </c>
      <c r="U839" t="s">
        <v>52</v>
      </c>
      <c r="V839">
        <v>6</v>
      </c>
    </row>
    <row r="840" spans="1:22" x14ac:dyDescent="0.2">
      <c r="A840">
        <v>15745083</v>
      </c>
      <c r="B840">
        <v>613</v>
      </c>
      <c r="C840" t="s">
        <v>16</v>
      </c>
      <c r="D840" t="s">
        <v>15</v>
      </c>
      <c r="E840">
        <v>59</v>
      </c>
      <c r="F840">
        <v>8</v>
      </c>
      <c r="G840" s="2">
        <v>91415.76</v>
      </c>
      <c r="H840">
        <v>1</v>
      </c>
      <c r="I840">
        <v>0</v>
      </c>
      <c r="J840">
        <v>0</v>
      </c>
      <c r="K840" s="1">
        <v>27965</v>
      </c>
      <c r="L840">
        <v>1</v>
      </c>
      <c r="M840">
        <v>15</v>
      </c>
      <c r="N840">
        <v>2985</v>
      </c>
      <c r="O840">
        <v>2</v>
      </c>
      <c r="P840">
        <v>180</v>
      </c>
      <c r="Q840">
        <v>0.13333333333333333</v>
      </c>
      <c r="R840">
        <v>44775</v>
      </c>
      <c r="S840" t="s">
        <v>56</v>
      </c>
      <c r="T840" t="s">
        <v>60</v>
      </c>
      <c r="U840" t="s">
        <v>50</v>
      </c>
      <c r="V840">
        <v>6</v>
      </c>
    </row>
    <row r="841" spans="1:22" x14ac:dyDescent="0.2">
      <c r="A841">
        <v>15660866</v>
      </c>
      <c r="B841">
        <v>640</v>
      </c>
      <c r="C841" t="s">
        <v>12</v>
      </c>
      <c r="D841" t="s">
        <v>13</v>
      </c>
      <c r="E841">
        <v>29</v>
      </c>
      <c r="F841">
        <v>3</v>
      </c>
      <c r="G841" s="2">
        <v>0</v>
      </c>
      <c r="H841">
        <v>2</v>
      </c>
      <c r="I841">
        <v>1</v>
      </c>
      <c r="J841">
        <v>0</v>
      </c>
      <c r="K841" s="1">
        <v>2743.69</v>
      </c>
      <c r="L841">
        <v>0</v>
      </c>
      <c r="M841">
        <v>7</v>
      </c>
      <c r="N841">
        <v>3154</v>
      </c>
      <c r="O841">
        <v>0</v>
      </c>
      <c r="P841">
        <v>41</v>
      </c>
      <c r="Q841">
        <v>0</v>
      </c>
      <c r="R841">
        <v>22078</v>
      </c>
      <c r="S841" t="s">
        <v>54</v>
      </c>
      <c r="T841" t="s">
        <v>59</v>
      </c>
      <c r="U841" t="s">
        <v>51</v>
      </c>
      <c r="V841">
        <v>6</v>
      </c>
    </row>
    <row r="842" spans="1:22" x14ac:dyDescent="0.2">
      <c r="A842">
        <v>15766609</v>
      </c>
      <c r="B842">
        <v>655</v>
      </c>
      <c r="C842" t="s">
        <v>12</v>
      </c>
      <c r="D842" t="s">
        <v>13</v>
      </c>
      <c r="E842">
        <v>47</v>
      </c>
      <c r="F842">
        <v>10</v>
      </c>
      <c r="G842" s="2">
        <v>0</v>
      </c>
      <c r="H842">
        <v>2</v>
      </c>
      <c r="I842">
        <v>1</v>
      </c>
      <c r="J842">
        <v>0</v>
      </c>
      <c r="K842" s="1">
        <v>167778.62</v>
      </c>
      <c r="L842">
        <v>0</v>
      </c>
      <c r="M842">
        <v>23</v>
      </c>
      <c r="N842">
        <v>1553</v>
      </c>
      <c r="O842">
        <v>3</v>
      </c>
      <c r="P842">
        <v>61</v>
      </c>
      <c r="Q842">
        <v>0.13043478260869565</v>
      </c>
      <c r="R842">
        <v>35719</v>
      </c>
      <c r="S842" t="s">
        <v>56</v>
      </c>
      <c r="T842" t="s">
        <v>61</v>
      </c>
      <c r="U842" t="s">
        <v>50</v>
      </c>
      <c r="V842">
        <v>7</v>
      </c>
    </row>
    <row r="843" spans="1:22" x14ac:dyDescent="0.2">
      <c r="A843">
        <v>15735878</v>
      </c>
      <c r="B843">
        <v>850</v>
      </c>
      <c r="C843" t="s">
        <v>16</v>
      </c>
      <c r="D843" t="s">
        <v>13</v>
      </c>
      <c r="E843">
        <v>47</v>
      </c>
      <c r="F843">
        <v>10</v>
      </c>
      <c r="G843" s="2">
        <v>134381.51999999999</v>
      </c>
      <c r="H843">
        <v>1</v>
      </c>
      <c r="I843">
        <v>0</v>
      </c>
      <c r="J843">
        <v>0</v>
      </c>
      <c r="K843" s="1">
        <v>26812.89</v>
      </c>
      <c r="L843">
        <v>1</v>
      </c>
      <c r="M843">
        <v>24</v>
      </c>
      <c r="N843">
        <v>3981</v>
      </c>
      <c r="O843">
        <v>8</v>
      </c>
      <c r="P843">
        <v>152</v>
      </c>
      <c r="Q843">
        <v>0.33333333333333331</v>
      </c>
      <c r="R843">
        <v>95544</v>
      </c>
      <c r="S843" t="s">
        <v>55</v>
      </c>
      <c r="T843" t="s">
        <v>61</v>
      </c>
      <c r="U843" t="s">
        <v>50</v>
      </c>
      <c r="V843">
        <v>6</v>
      </c>
    </row>
    <row r="844" spans="1:22" x14ac:dyDescent="0.2">
      <c r="A844">
        <v>15789432</v>
      </c>
      <c r="B844">
        <v>451</v>
      </c>
      <c r="C844" t="s">
        <v>12</v>
      </c>
      <c r="D844" t="s">
        <v>15</v>
      </c>
      <c r="E844">
        <v>33</v>
      </c>
      <c r="F844">
        <v>6</v>
      </c>
      <c r="G844" s="2">
        <v>0</v>
      </c>
      <c r="H844">
        <v>2</v>
      </c>
      <c r="I844">
        <v>1</v>
      </c>
      <c r="J844">
        <v>0</v>
      </c>
      <c r="K844" s="1">
        <v>184954.11</v>
      </c>
      <c r="L844">
        <v>0</v>
      </c>
      <c r="M844">
        <v>28</v>
      </c>
      <c r="N844">
        <v>997</v>
      </c>
      <c r="O844">
        <v>5</v>
      </c>
      <c r="P844">
        <v>137</v>
      </c>
      <c r="Q844">
        <v>0.17857142857142858</v>
      </c>
      <c r="R844">
        <v>27916</v>
      </c>
      <c r="S844" t="s">
        <v>54</v>
      </c>
      <c r="T844" t="s">
        <v>60</v>
      </c>
      <c r="U844" t="s">
        <v>50</v>
      </c>
      <c r="V844">
        <v>6</v>
      </c>
    </row>
    <row r="845" spans="1:22" x14ac:dyDescent="0.2">
      <c r="A845">
        <v>15663161</v>
      </c>
      <c r="B845">
        <v>680</v>
      </c>
      <c r="C845" t="s">
        <v>16</v>
      </c>
      <c r="D845" t="s">
        <v>13</v>
      </c>
      <c r="E845">
        <v>51</v>
      </c>
      <c r="F845">
        <v>5</v>
      </c>
      <c r="G845" s="2">
        <v>143139.87</v>
      </c>
      <c r="H845">
        <v>1</v>
      </c>
      <c r="I845">
        <v>0</v>
      </c>
      <c r="J845">
        <v>0</v>
      </c>
      <c r="K845" s="1">
        <v>47795.43</v>
      </c>
      <c r="L845">
        <v>1</v>
      </c>
      <c r="M845">
        <v>21</v>
      </c>
      <c r="N845">
        <v>2620</v>
      </c>
      <c r="O845">
        <v>1</v>
      </c>
      <c r="P845">
        <v>142</v>
      </c>
      <c r="Q845">
        <v>4.7619047619047616E-2</v>
      </c>
      <c r="R845">
        <v>55020</v>
      </c>
      <c r="S845" t="s">
        <v>54</v>
      </c>
      <c r="T845" t="s">
        <v>59</v>
      </c>
      <c r="U845" t="s">
        <v>50</v>
      </c>
      <c r="V845">
        <v>6</v>
      </c>
    </row>
    <row r="846" spans="1:22" x14ac:dyDescent="0.2">
      <c r="A846">
        <v>15694879</v>
      </c>
      <c r="B846">
        <v>590</v>
      </c>
      <c r="C846" t="s">
        <v>14</v>
      </c>
      <c r="D846" t="s">
        <v>13</v>
      </c>
      <c r="E846">
        <v>23</v>
      </c>
      <c r="F846">
        <v>7</v>
      </c>
      <c r="G846" s="2">
        <v>0</v>
      </c>
      <c r="H846">
        <v>2</v>
      </c>
      <c r="I846">
        <v>1</v>
      </c>
      <c r="J846">
        <v>0</v>
      </c>
      <c r="K846" s="1">
        <v>196789.9</v>
      </c>
      <c r="L846">
        <v>0</v>
      </c>
      <c r="M846">
        <v>10</v>
      </c>
      <c r="N846">
        <v>241</v>
      </c>
      <c r="O846">
        <v>8</v>
      </c>
      <c r="P846">
        <v>153</v>
      </c>
      <c r="Q846">
        <v>0.8</v>
      </c>
      <c r="R846">
        <v>2410</v>
      </c>
      <c r="S846" t="s">
        <v>55</v>
      </c>
      <c r="T846" t="s">
        <v>60</v>
      </c>
      <c r="U846" t="s">
        <v>50</v>
      </c>
      <c r="V846">
        <v>6</v>
      </c>
    </row>
    <row r="847" spans="1:22" x14ac:dyDescent="0.2">
      <c r="A847">
        <v>15813113</v>
      </c>
      <c r="B847">
        <v>795</v>
      </c>
      <c r="C847" t="s">
        <v>14</v>
      </c>
      <c r="D847" t="s">
        <v>13</v>
      </c>
      <c r="E847">
        <v>56</v>
      </c>
      <c r="F847">
        <v>5</v>
      </c>
      <c r="G847" s="2">
        <v>0</v>
      </c>
      <c r="H847">
        <v>1</v>
      </c>
      <c r="I847">
        <v>1</v>
      </c>
      <c r="J847">
        <v>0</v>
      </c>
      <c r="K847" s="1">
        <v>35418.69</v>
      </c>
      <c r="L847">
        <v>1</v>
      </c>
      <c r="M847">
        <v>10</v>
      </c>
      <c r="N847">
        <v>507</v>
      </c>
      <c r="O847">
        <v>4</v>
      </c>
      <c r="P847">
        <v>40</v>
      </c>
      <c r="Q847">
        <v>0.4</v>
      </c>
      <c r="R847">
        <v>5070</v>
      </c>
      <c r="S847" t="s">
        <v>54</v>
      </c>
      <c r="T847" t="s">
        <v>59</v>
      </c>
      <c r="U847" t="s">
        <v>51</v>
      </c>
      <c r="V847">
        <v>9</v>
      </c>
    </row>
    <row r="848" spans="1:22" x14ac:dyDescent="0.2">
      <c r="A848">
        <v>15646227</v>
      </c>
      <c r="B848">
        <v>682</v>
      </c>
      <c r="C848" t="s">
        <v>12</v>
      </c>
      <c r="D848" t="s">
        <v>13</v>
      </c>
      <c r="E848">
        <v>27</v>
      </c>
      <c r="F848">
        <v>1</v>
      </c>
      <c r="G848" s="2">
        <v>97893.2</v>
      </c>
      <c r="H848">
        <v>1</v>
      </c>
      <c r="I848">
        <v>1</v>
      </c>
      <c r="J848">
        <v>0</v>
      </c>
      <c r="K848" s="1">
        <v>166144.98000000001</v>
      </c>
      <c r="L848">
        <v>0</v>
      </c>
      <c r="M848">
        <v>3</v>
      </c>
      <c r="N848">
        <v>241</v>
      </c>
      <c r="O848">
        <v>7</v>
      </c>
      <c r="P848">
        <v>179</v>
      </c>
      <c r="Q848">
        <v>1</v>
      </c>
      <c r="R848">
        <v>723</v>
      </c>
      <c r="S848" t="s">
        <v>55</v>
      </c>
      <c r="T848" t="s">
        <v>58</v>
      </c>
      <c r="U848" t="s">
        <v>50</v>
      </c>
      <c r="V848">
        <v>6</v>
      </c>
    </row>
    <row r="849" spans="1:22" x14ac:dyDescent="0.2">
      <c r="A849">
        <v>15772073</v>
      </c>
      <c r="B849">
        <v>664</v>
      </c>
      <c r="C849" t="s">
        <v>12</v>
      </c>
      <c r="D849" t="s">
        <v>15</v>
      </c>
      <c r="E849">
        <v>48</v>
      </c>
      <c r="F849">
        <v>10</v>
      </c>
      <c r="G849" s="2">
        <v>0</v>
      </c>
      <c r="H849">
        <v>1</v>
      </c>
      <c r="I849">
        <v>1</v>
      </c>
      <c r="J849">
        <v>0</v>
      </c>
      <c r="K849" s="1">
        <v>140173.17000000001</v>
      </c>
      <c r="L849">
        <v>1</v>
      </c>
      <c r="M849">
        <v>20</v>
      </c>
      <c r="N849">
        <v>3664</v>
      </c>
      <c r="O849">
        <v>9</v>
      </c>
      <c r="P849">
        <v>72</v>
      </c>
      <c r="Q849">
        <v>0.45</v>
      </c>
      <c r="R849">
        <v>73280</v>
      </c>
      <c r="S849" t="s">
        <v>55</v>
      </c>
      <c r="T849" t="s">
        <v>61</v>
      </c>
      <c r="U849" t="s">
        <v>50</v>
      </c>
      <c r="V849">
        <v>9</v>
      </c>
    </row>
    <row r="850" spans="1:22" x14ac:dyDescent="0.2">
      <c r="A850">
        <v>15701537</v>
      </c>
      <c r="B850">
        <v>756</v>
      </c>
      <c r="C850" t="s">
        <v>12</v>
      </c>
      <c r="D850" t="s">
        <v>15</v>
      </c>
      <c r="E850">
        <v>60</v>
      </c>
      <c r="F850">
        <v>2</v>
      </c>
      <c r="G850" s="2">
        <v>0</v>
      </c>
      <c r="H850">
        <v>1</v>
      </c>
      <c r="I850">
        <v>1</v>
      </c>
      <c r="J850">
        <v>1</v>
      </c>
      <c r="K850" s="1">
        <v>166513.49</v>
      </c>
      <c r="L850">
        <v>1</v>
      </c>
      <c r="M850">
        <v>7</v>
      </c>
      <c r="N850">
        <v>4573</v>
      </c>
      <c r="O850">
        <v>2</v>
      </c>
      <c r="P850">
        <v>160</v>
      </c>
      <c r="Q850">
        <v>0.2857142857142857</v>
      </c>
      <c r="R850">
        <v>32011</v>
      </c>
      <c r="S850" t="s">
        <v>54</v>
      </c>
      <c r="T850" t="s">
        <v>58</v>
      </c>
      <c r="U850" t="s">
        <v>50</v>
      </c>
      <c r="V850">
        <v>7</v>
      </c>
    </row>
    <row r="851" spans="1:22" x14ac:dyDescent="0.2">
      <c r="A851">
        <v>15780572</v>
      </c>
      <c r="B851">
        <v>653</v>
      </c>
      <c r="C851" t="s">
        <v>14</v>
      </c>
      <c r="D851" t="s">
        <v>15</v>
      </c>
      <c r="E851">
        <v>30</v>
      </c>
      <c r="F851">
        <v>4</v>
      </c>
      <c r="G851" s="2">
        <v>0</v>
      </c>
      <c r="H851">
        <v>2</v>
      </c>
      <c r="I851">
        <v>1</v>
      </c>
      <c r="J851">
        <v>0</v>
      </c>
      <c r="K851" s="1">
        <v>120736.04</v>
      </c>
      <c r="L851">
        <v>0</v>
      </c>
      <c r="M851">
        <v>13</v>
      </c>
      <c r="N851">
        <v>4075</v>
      </c>
      <c r="O851">
        <v>3</v>
      </c>
      <c r="P851">
        <v>46</v>
      </c>
      <c r="Q851">
        <v>0.23076923076923078</v>
      </c>
      <c r="R851">
        <v>52975</v>
      </c>
      <c r="S851" t="s">
        <v>55</v>
      </c>
      <c r="T851" t="s">
        <v>59</v>
      </c>
      <c r="U851" t="s">
        <v>51</v>
      </c>
      <c r="V851">
        <v>6</v>
      </c>
    </row>
    <row r="852" spans="1:22" x14ac:dyDescent="0.2">
      <c r="A852">
        <v>15775590</v>
      </c>
      <c r="B852">
        <v>482</v>
      </c>
      <c r="C852" t="s">
        <v>16</v>
      </c>
      <c r="D852" t="s">
        <v>13</v>
      </c>
      <c r="E852">
        <v>48</v>
      </c>
      <c r="F852">
        <v>2</v>
      </c>
      <c r="G852" s="2">
        <v>69329.47</v>
      </c>
      <c r="H852">
        <v>1</v>
      </c>
      <c r="I852">
        <v>0</v>
      </c>
      <c r="J852">
        <v>0</v>
      </c>
      <c r="K852" s="1">
        <v>102640.52</v>
      </c>
      <c r="L852">
        <v>1</v>
      </c>
      <c r="M852">
        <v>3</v>
      </c>
      <c r="N852">
        <v>191</v>
      </c>
      <c r="O852">
        <v>9</v>
      </c>
      <c r="P852">
        <v>137</v>
      </c>
      <c r="Q852">
        <v>1</v>
      </c>
      <c r="R852">
        <v>573</v>
      </c>
      <c r="S852" t="s">
        <v>55</v>
      </c>
      <c r="T852" t="s">
        <v>58</v>
      </c>
      <c r="U852" t="s">
        <v>50</v>
      </c>
      <c r="V852">
        <v>7</v>
      </c>
    </row>
    <row r="853" spans="1:22" x14ac:dyDescent="0.2">
      <c r="A853">
        <v>15815236</v>
      </c>
      <c r="B853">
        <v>574</v>
      </c>
      <c r="C853" t="s">
        <v>14</v>
      </c>
      <c r="D853" t="s">
        <v>15</v>
      </c>
      <c r="E853">
        <v>34</v>
      </c>
      <c r="F853">
        <v>5</v>
      </c>
      <c r="G853" s="2">
        <v>0</v>
      </c>
      <c r="H853">
        <v>2</v>
      </c>
      <c r="I853">
        <v>0</v>
      </c>
      <c r="J853">
        <v>0</v>
      </c>
      <c r="K853" s="1">
        <v>28269.86</v>
      </c>
      <c r="L853">
        <v>0</v>
      </c>
      <c r="M853">
        <v>6</v>
      </c>
      <c r="N853">
        <v>2145</v>
      </c>
      <c r="O853">
        <v>8</v>
      </c>
      <c r="P853">
        <v>53</v>
      </c>
      <c r="Q853">
        <v>1</v>
      </c>
      <c r="R853">
        <v>12870</v>
      </c>
      <c r="S853" t="s">
        <v>54</v>
      </c>
      <c r="T853" t="s">
        <v>59</v>
      </c>
      <c r="U853" t="s">
        <v>51</v>
      </c>
      <c r="V853">
        <v>6</v>
      </c>
    </row>
    <row r="854" spans="1:22" x14ac:dyDescent="0.2">
      <c r="A854">
        <v>15721592</v>
      </c>
      <c r="B854">
        <v>665</v>
      </c>
      <c r="C854" t="s">
        <v>12</v>
      </c>
      <c r="D854" t="s">
        <v>13</v>
      </c>
      <c r="E854">
        <v>38</v>
      </c>
      <c r="F854">
        <v>5</v>
      </c>
      <c r="G854" s="2">
        <v>0</v>
      </c>
      <c r="H854">
        <v>2</v>
      </c>
      <c r="I854">
        <v>1</v>
      </c>
      <c r="J854">
        <v>0</v>
      </c>
      <c r="K854" s="1">
        <v>156439.56</v>
      </c>
      <c r="L854">
        <v>0</v>
      </c>
      <c r="M854">
        <v>12</v>
      </c>
      <c r="N854">
        <v>2512</v>
      </c>
      <c r="O854">
        <v>9</v>
      </c>
      <c r="P854">
        <v>169</v>
      </c>
      <c r="Q854">
        <v>0.75</v>
      </c>
      <c r="R854">
        <v>30144</v>
      </c>
      <c r="S854" t="s">
        <v>56</v>
      </c>
      <c r="T854" t="s">
        <v>59</v>
      </c>
      <c r="U854" t="s">
        <v>50</v>
      </c>
      <c r="V854">
        <v>6</v>
      </c>
    </row>
    <row r="855" spans="1:22" x14ac:dyDescent="0.2">
      <c r="A855">
        <v>15581282</v>
      </c>
      <c r="B855">
        <v>651</v>
      </c>
      <c r="C855" t="s">
        <v>12</v>
      </c>
      <c r="D855" t="s">
        <v>13</v>
      </c>
      <c r="E855">
        <v>39</v>
      </c>
      <c r="F855">
        <v>6</v>
      </c>
      <c r="G855" s="2">
        <v>0</v>
      </c>
      <c r="H855">
        <v>1</v>
      </c>
      <c r="I855">
        <v>1</v>
      </c>
      <c r="J855">
        <v>0</v>
      </c>
      <c r="K855" s="1">
        <v>24176.44</v>
      </c>
      <c r="L855">
        <v>0</v>
      </c>
      <c r="M855">
        <v>28</v>
      </c>
      <c r="N855">
        <v>4878</v>
      </c>
      <c r="O855">
        <v>10</v>
      </c>
      <c r="P855">
        <v>7</v>
      </c>
      <c r="Q855">
        <v>0.35714285714285715</v>
      </c>
      <c r="R855">
        <v>136584</v>
      </c>
      <c r="S855" t="s">
        <v>56</v>
      </c>
      <c r="T855" t="s">
        <v>60</v>
      </c>
      <c r="U855" t="s">
        <v>52</v>
      </c>
      <c r="V855">
        <v>8</v>
      </c>
    </row>
    <row r="856" spans="1:22" x14ac:dyDescent="0.2">
      <c r="A856">
        <v>15680752</v>
      </c>
      <c r="B856">
        <v>675</v>
      </c>
      <c r="C856" t="s">
        <v>12</v>
      </c>
      <c r="D856" t="s">
        <v>13</v>
      </c>
      <c r="E856">
        <v>49</v>
      </c>
      <c r="F856">
        <v>0</v>
      </c>
      <c r="G856" s="2">
        <v>0</v>
      </c>
      <c r="H856">
        <v>1</v>
      </c>
      <c r="I856">
        <v>1</v>
      </c>
      <c r="J856">
        <v>1</v>
      </c>
      <c r="K856" s="1">
        <v>80496.710000000006</v>
      </c>
      <c r="L856">
        <v>1</v>
      </c>
      <c r="M856">
        <v>17</v>
      </c>
      <c r="N856">
        <v>893</v>
      </c>
      <c r="O856">
        <v>10</v>
      </c>
      <c r="P856">
        <v>37</v>
      </c>
      <c r="Q856">
        <v>0.58823529411764708</v>
      </c>
      <c r="R856">
        <v>15181</v>
      </c>
      <c r="S856" t="s">
        <v>56</v>
      </c>
      <c r="T856" t="s">
        <v>58</v>
      </c>
      <c r="U856" t="s">
        <v>51</v>
      </c>
      <c r="V856">
        <v>7</v>
      </c>
    </row>
    <row r="857" spans="1:22" x14ac:dyDescent="0.2">
      <c r="A857">
        <v>15688172</v>
      </c>
      <c r="B857">
        <v>677</v>
      </c>
      <c r="C857" t="s">
        <v>14</v>
      </c>
      <c r="D857" t="s">
        <v>15</v>
      </c>
      <c r="E857">
        <v>40</v>
      </c>
      <c r="F857">
        <v>5</v>
      </c>
      <c r="G857" s="2">
        <v>0</v>
      </c>
      <c r="H857">
        <v>2</v>
      </c>
      <c r="I857">
        <v>1</v>
      </c>
      <c r="J857">
        <v>0</v>
      </c>
      <c r="K857" s="1">
        <v>88947.56</v>
      </c>
      <c r="L857">
        <v>0</v>
      </c>
      <c r="M857">
        <v>2</v>
      </c>
      <c r="N857">
        <v>275</v>
      </c>
      <c r="O857">
        <v>2</v>
      </c>
      <c r="P857">
        <v>90</v>
      </c>
      <c r="Q857">
        <v>1</v>
      </c>
      <c r="R857">
        <v>550</v>
      </c>
      <c r="S857" t="s">
        <v>55</v>
      </c>
      <c r="T857" t="s">
        <v>59</v>
      </c>
      <c r="U857" t="s">
        <v>50</v>
      </c>
      <c r="V857">
        <v>6</v>
      </c>
    </row>
    <row r="858" spans="1:22" x14ac:dyDescent="0.2">
      <c r="A858">
        <v>15791373</v>
      </c>
      <c r="B858">
        <v>850</v>
      </c>
      <c r="C858" t="s">
        <v>16</v>
      </c>
      <c r="D858" t="s">
        <v>13</v>
      </c>
      <c r="E858">
        <v>35</v>
      </c>
      <c r="F858">
        <v>2</v>
      </c>
      <c r="G858" s="2">
        <v>80931.75</v>
      </c>
      <c r="H858">
        <v>1</v>
      </c>
      <c r="I858">
        <v>0</v>
      </c>
      <c r="J858">
        <v>0</v>
      </c>
      <c r="K858" s="1">
        <v>12639.67</v>
      </c>
      <c r="L858">
        <v>1</v>
      </c>
      <c r="M858">
        <v>15</v>
      </c>
      <c r="N858">
        <v>350</v>
      </c>
      <c r="O858">
        <v>2</v>
      </c>
      <c r="P858">
        <v>157</v>
      </c>
      <c r="Q858">
        <v>0.13333333333333333</v>
      </c>
      <c r="R858">
        <v>5250</v>
      </c>
      <c r="S858" t="s">
        <v>54</v>
      </c>
      <c r="T858" t="s">
        <v>58</v>
      </c>
      <c r="U858" t="s">
        <v>50</v>
      </c>
      <c r="V858">
        <v>6</v>
      </c>
    </row>
    <row r="859" spans="1:22" x14ac:dyDescent="0.2">
      <c r="A859">
        <v>15692819</v>
      </c>
      <c r="B859">
        <v>665</v>
      </c>
      <c r="C859" t="s">
        <v>16</v>
      </c>
      <c r="D859" t="s">
        <v>15</v>
      </c>
      <c r="E859">
        <v>32</v>
      </c>
      <c r="F859">
        <v>1</v>
      </c>
      <c r="G859" s="2">
        <v>132178.67000000001</v>
      </c>
      <c r="H859">
        <v>1</v>
      </c>
      <c r="I859">
        <v>0</v>
      </c>
      <c r="J859">
        <v>0</v>
      </c>
      <c r="K859" s="1">
        <v>11865.76</v>
      </c>
      <c r="L859">
        <v>0</v>
      </c>
      <c r="M859">
        <v>2</v>
      </c>
      <c r="N859">
        <v>3127</v>
      </c>
      <c r="O859">
        <v>2</v>
      </c>
      <c r="P859">
        <v>24</v>
      </c>
      <c r="Q859">
        <v>1</v>
      </c>
      <c r="R859">
        <v>6254</v>
      </c>
      <c r="S859" t="s">
        <v>55</v>
      </c>
      <c r="T859" t="s">
        <v>58</v>
      </c>
      <c r="U859" t="s">
        <v>52</v>
      </c>
      <c r="V859">
        <v>6</v>
      </c>
    </row>
    <row r="860" spans="1:22" x14ac:dyDescent="0.2">
      <c r="A860">
        <v>15727467</v>
      </c>
      <c r="B860">
        <v>485</v>
      </c>
      <c r="C860" t="s">
        <v>12</v>
      </c>
      <c r="D860" t="s">
        <v>13</v>
      </c>
      <c r="E860">
        <v>27</v>
      </c>
      <c r="F860">
        <v>3</v>
      </c>
      <c r="G860" s="2">
        <v>0</v>
      </c>
      <c r="H860">
        <v>2</v>
      </c>
      <c r="I860">
        <v>1</v>
      </c>
      <c r="J860">
        <v>0</v>
      </c>
      <c r="K860" s="1">
        <v>141449.85999999999</v>
      </c>
      <c r="L860">
        <v>0</v>
      </c>
      <c r="M860">
        <v>22</v>
      </c>
      <c r="N860">
        <v>511</v>
      </c>
      <c r="O860">
        <v>7</v>
      </c>
      <c r="P860">
        <v>171</v>
      </c>
      <c r="Q860">
        <v>0.31818181818181818</v>
      </c>
      <c r="R860">
        <v>11242</v>
      </c>
      <c r="S860" t="s">
        <v>54</v>
      </c>
      <c r="T860" t="s">
        <v>59</v>
      </c>
      <c r="U860" t="s">
        <v>50</v>
      </c>
      <c r="V860">
        <v>6</v>
      </c>
    </row>
    <row r="861" spans="1:22" x14ac:dyDescent="0.2">
      <c r="A861">
        <v>15750447</v>
      </c>
      <c r="B861">
        <v>678</v>
      </c>
      <c r="C861" t="s">
        <v>12</v>
      </c>
      <c r="D861" t="s">
        <v>13</v>
      </c>
      <c r="E861">
        <v>60</v>
      </c>
      <c r="F861">
        <v>10</v>
      </c>
      <c r="G861" s="2">
        <v>117738.81</v>
      </c>
      <c r="H861">
        <v>1</v>
      </c>
      <c r="I861">
        <v>1</v>
      </c>
      <c r="J861">
        <v>0</v>
      </c>
      <c r="K861" s="1">
        <v>147489.76</v>
      </c>
      <c r="L861">
        <v>1</v>
      </c>
      <c r="M861">
        <v>21</v>
      </c>
      <c r="N861">
        <v>1048</v>
      </c>
      <c r="O861">
        <v>8</v>
      </c>
      <c r="P861">
        <v>112</v>
      </c>
      <c r="Q861">
        <v>0.38095238095238093</v>
      </c>
      <c r="R861">
        <v>22008</v>
      </c>
      <c r="S861" t="s">
        <v>55</v>
      </c>
      <c r="T861" t="s">
        <v>61</v>
      </c>
      <c r="U861" t="s">
        <v>50</v>
      </c>
      <c r="V861">
        <v>6</v>
      </c>
    </row>
    <row r="862" spans="1:22" x14ac:dyDescent="0.2">
      <c r="A862">
        <v>15734161</v>
      </c>
      <c r="B862">
        <v>636</v>
      </c>
      <c r="C862" t="s">
        <v>12</v>
      </c>
      <c r="D862" t="s">
        <v>15</v>
      </c>
      <c r="E862">
        <v>43</v>
      </c>
      <c r="F862">
        <v>6</v>
      </c>
      <c r="G862" s="2">
        <v>0</v>
      </c>
      <c r="H862">
        <v>2</v>
      </c>
      <c r="I862">
        <v>1</v>
      </c>
      <c r="J862">
        <v>0</v>
      </c>
      <c r="K862" s="1">
        <v>43128.95</v>
      </c>
      <c r="L862">
        <v>0</v>
      </c>
      <c r="M862">
        <v>3</v>
      </c>
      <c r="N862">
        <v>2776</v>
      </c>
      <c r="O862">
        <v>10</v>
      </c>
      <c r="P862">
        <v>51</v>
      </c>
      <c r="Q862">
        <v>1</v>
      </c>
      <c r="R862">
        <v>8328</v>
      </c>
      <c r="S862" t="s">
        <v>55</v>
      </c>
      <c r="T862" t="s">
        <v>60</v>
      </c>
      <c r="U862" t="s">
        <v>51</v>
      </c>
      <c r="V862">
        <v>6</v>
      </c>
    </row>
    <row r="863" spans="1:22" x14ac:dyDescent="0.2">
      <c r="A863">
        <v>15596522</v>
      </c>
      <c r="B863">
        <v>692</v>
      </c>
      <c r="C863" t="s">
        <v>12</v>
      </c>
      <c r="D863" t="s">
        <v>13</v>
      </c>
      <c r="E863">
        <v>42</v>
      </c>
      <c r="F863">
        <v>2</v>
      </c>
      <c r="G863" s="2">
        <v>0</v>
      </c>
      <c r="H863">
        <v>2</v>
      </c>
      <c r="I863">
        <v>1</v>
      </c>
      <c r="J863">
        <v>0</v>
      </c>
      <c r="K863" s="1">
        <v>145222.93</v>
      </c>
      <c r="L863">
        <v>0</v>
      </c>
      <c r="M863">
        <v>27</v>
      </c>
      <c r="N863">
        <v>3896</v>
      </c>
      <c r="O863">
        <v>0</v>
      </c>
      <c r="P863">
        <v>106</v>
      </c>
      <c r="Q863">
        <v>0</v>
      </c>
      <c r="R863">
        <v>105192</v>
      </c>
      <c r="S863" t="s">
        <v>56</v>
      </c>
      <c r="T863" t="s">
        <v>58</v>
      </c>
      <c r="U863" t="s">
        <v>50</v>
      </c>
      <c r="V863">
        <v>7</v>
      </c>
    </row>
    <row r="864" spans="1:22" x14ac:dyDescent="0.2">
      <c r="A864">
        <v>15760570</v>
      </c>
      <c r="B864">
        <v>590</v>
      </c>
      <c r="C864" t="s">
        <v>12</v>
      </c>
      <c r="D864" t="s">
        <v>15</v>
      </c>
      <c r="E864">
        <v>32</v>
      </c>
      <c r="F864">
        <v>5</v>
      </c>
      <c r="G864" s="2">
        <v>0</v>
      </c>
      <c r="H864">
        <v>2</v>
      </c>
      <c r="I864">
        <v>1</v>
      </c>
      <c r="J864">
        <v>0</v>
      </c>
      <c r="K864" s="1">
        <v>59249.83</v>
      </c>
      <c r="L864">
        <v>0</v>
      </c>
      <c r="M864">
        <v>29</v>
      </c>
      <c r="N864">
        <v>2890</v>
      </c>
      <c r="O864">
        <v>7</v>
      </c>
      <c r="P864">
        <v>12</v>
      </c>
      <c r="Q864">
        <v>0.2413793103448276</v>
      </c>
      <c r="R864">
        <v>83810</v>
      </c>
      <c r="S864" t="s">
        <v>54</v>
      </c>
      <c r="T864" t="s">
        <v>59</v>
      </c>
      <c r="U864" t="s">
        <v>52</v>
      </c>
      <c r="V864">
        <v>6</v>
      </c>
    </row>
    <row r="865" spans="1:22" x14ac:dyDescent="0.2">
      <c r="A865">
        <v>15725794</v>
      </c>
      <c r="B865">
        <v>659</v>
      </c>
      <c r="C865" t="s">
        <v>12</v>
      </c>
      <c r="D865" t="s">
        <v>13</v>
      </c>
      <c r="E865">
        <v>49</v>
      </c>
      <c r="F865">
        <v>1</v>
      </c>
      <c r="G865" s="2">
        <v>0</v>
      </c>
      <c r="H865">
        <v>1</v>
      </c>
      <c r="I865">
        <v>1</v>
      </c>
      <c r="J865">
        <v>0</v>
      </c>
      <c r="K865" s="1">
        <v>116249.72</v>
      </c>
      <c r="L865">
        <v>1</v>
      </c>
      <c r="M865">
        <v>27</v>
      </c>
      <c r="N865">
        <v>4074</v>
      </c>
      <c r="O865">
        <v>6</v>
      </c>
      <c r="P865">
        <v>16</v>
      </c>
      <c r="Q865">
        <v>0.22222222222222221</v>
      </c>
      <c r="R865">
        <v>109998</v>
      </c>
      <c r="S865" t="s">
        <v>55</v>
      </c>
      <c r="T865" t="s">
        <v>58</v>
      </c>
      <c r="U865" t="s">
        <v>52</v>
      </c>
      <c r="V865">
        <v>10</v>
      </c>
    </row>
    <row r="866" spans="1:22" x14ac:dyDescent="0.2">
      <c r="A866">
        <v>15705298</v>
      </c>
      <c r="B866">
        <v>697</v>
      </c>
      <c r="C866" t="s">
        <v>16</v>
      </c>
      <c r="D866" t="s">
        <v>15</v>
      </c>
      <c r="E866">
        <v>29</v>
      </c>
      <c r="F866">
        <v>0</v>
      </c>
      <c r="G866" s="2">
        <v>172693.54</v>
      </c>
      <c r="H866">
        <v>1</v>
      </c>
      <c r="I866">
        <v>0</v>
      </c>
      <c r="J866">
        <v>0</v>
      </c>
      <c r="K866" s="1">
        <v>141798.98000000001</v>
      </c>
      <c r="L866">
        <v>0</v>
      </c>
      <c r="M866">
        <v>22</v>
      </c>
      <c r="N866">
        <v>3887</v>
      </c>
      <c r="O866">
        <v>1</v>
      </c>
      <c r="P866">
        <v>92</v>
      </c>
      <c r="Q866">
        <v>4.5454545454545456E-2</v>
      </c>
      <c r="R866">
        <v>85514</v>
      </c>
      <c r="S866" t="s">
        <v>54</v>
      </c>
      <c r="T866" t="s">
        <v>58</v>
      </c>
      <c r="U866" t="s">
        <v>50</v>
      </c>
      <c r="V866">
        <v>6</v>
      </c>
    </row>
    <row r="867" spans="1:22" x14ac:dyDescent="0.2">
      <c r="A867">
        <v>15747043</v>
      </c>
      <c r="B867">
        <v>599</v>
      </c>
      <c r="C867" t="s">
        <v>14</v>
      </c>
      <c r="D867" t="s">
        <v>15</v>
      </c>
      <c r="E867">
        <v>36</v>
      </c>
      <c r="F867">
        <v>4</v>
      </c>
      <c r="G867" s="2">
        <v>0</v>
      </c>
      <c r="H867">
        <v>2</v>
      </c>
      <c r="I867">
        <v>0</v>
      </c>
      <c r="J867">
        <v>0</v>
      </c>
      <c r="K867" s="1">
        <v>13210.56</v>
      </c>
      <c r="L867">
        <v>0</v>
      </c>
      <c r="M867">
        <v>5</v>
      </c>
      <c r="N867">
        <v>425</v>
      </c>
      <c r="O867">
        <v>3</v>
      </c>
      <c r="P867">
        <v>107</v>
      </c>
      <c r="Q867">
        <v>0.6</v>
      </c>
      <c r="R867">
        <v>2125</v>
      </c>
      <c r="S867" t="s">
        <v>54</v>
      </c>
      <c r="T867" t="s">
        <v>59</v>
      </c>
      <c r="U867" t="s">
        <v>50</v>
      </c>
      <c r="V867">
        <v>6</v>
      </c>
    </row>
    <row r="868" spans="1:22" x14ac:dyDescent="0.2">
      <c r="A868">
        <v>15736397</v>
      </c>
      <c r="B868">
        <v>544</v>
      </c>
      <c r="C868" t="s">
        <v>12</v>
      </c>
      <c r="D868" t="s">
        <v>15</v>
      </c>
      <c r="E868">
        <v>23</v>
      </c>
      <c r="F868">
        <v>1</v>
      </c>
      <c r="G868" s="2">
        <v>96471.2</v>
      </c>
      <c r="H868">
        <v>1</v>
      </c>
      <c r="I868">
        <v>1</v>
      </c>
      <c r="J868">
        <v>0</v>
      </c>
      <c r="K868" s="1">
        <v>35550.97</v>
      </c>
      <c r="L868">
        <v>0</v>
      </c>
      <c r="M868">
        <v>20</v>
      </c>
      <c r="N868">
        <v>2857</v>
      </c>
      <c r="O868">
        <v>0</v>
      </c>
      <c r="P868">
        <v>10</v>
      </c>
      <c r="Q868">
        <v>0</v>
      </c>
      <c r="R868">
        <v>57140</v>
      </c>
      <c r="S868" t="s">
        <v>54</v>
      </c>
      <c r="T868" t="s">
        <v>58</v>
      </c>
      <c r="U868" t="s">
        <v>52</v>
      </c>
      <c r="V868">
        <v>6</v>
      </c>
    </row>
    <row r="869" spans="1:22" x14ac:dyDescent="0.2">
      <c r="A869">
        <v>15678201</v>
      </c>
      <c r="B869">
        <v>548</v>
      </c>
      <c r="C869" t="s">
        <v>12</v>
      </c>
      <c r="D869" t="s">
        <v>13</v>
      </c>
      <c r="E869">
        <v>46</v>
      </c>
      <c r="F869">
        <v>1</v>
      </c>
      <c r="G869" s="2">
        <v>0</v>
      </c>
      <c r="H869">
        <v>1</v>
      </c>
      <c r="I869">
        <v>1</v>
      </c>
      <c r="J869">
        <v>1</v>
      </c>
      <c r="K869" s="1">
        <v>104469.06</v>
      </c>
      <c r="L869">
        <v>1</v>
      </c>
      <c r="M869">
        <v>15</v>
      </c>
      <c r="N869">
        <v>2805</v>
      </c>
      <c r="O869">
        <v>2</v>
      </c>
      <c r="P869">
        <v>83</v>
      </c>
      <c r="Q869">
        <v>0.13333333333333333</v>
      </c>
      <c r="R869">
        <v>42075</v>
      </c>
      <c r="S869" t="s">
        <v>55</v>
      </c>
      <c r="T869" t="s">
        <v>58</v>
      </c>
      <c r="U869" t="s">
        <v>50</v>
      </c>
      <c r="V869">
        <v>7</v>
      </c>
    </row>
    <row r="870" spans="1:22" x14ac:dyDescent="0.2">
      <c r="A870">
        <v>15637593</v>
      </c>
      <c r="B870">
        <v>722</v>
      </c>
      <c r="C870" t="s">
        <v>12</v>
      </c>
      <c r="D870" t="s">
        <v>15</v>
      </c>
      <c r="E870">
        <v>20</v>
      </c>
      <c r="F870">
        <v>6</v>
      </c>
      <c r="G870" s="2">
        <v>0</v>
      </c>
      <c r="H870">
        <v>2</v>
      </c>
      <c r="I870">
        <v>1</v>
      </c>
      <c r="J870">
        <v>0</v>
      </c>
      <c r="K870" s="1">
        <v>195486.28</v>
      </c>
      <c r="L870">
        <v>0</v>
      </c>
      <c r="M870">
        <v>3</v>
      </c>
      <c r="N870">
        <v>2206</v>
      </c>
      <c r="O870">
        <v>10</v>
      </c>
      <c r="P870">
        <v>75</v>
      </c>
      <c r="Q870">
        <v>1</v>
      </c>
      <c r="R870">
        <v>6618</v>
      </c>
      <c r="S870" t="s">
        <v>56</v>
      </c>
      <c r="T870" t="s">
        <v>60</v>
      </c>
      <c r="U870" t="s">
        <v>50</v>
      </c>
      <c r="V870">
        <v>6</v>
      </c>
    </row>
    <row r="871" spans="1:22" x14ac:dyDescent="0.2">
      <c r="A871">
        <v>15733973</v>
      </c>
      <c r="B871">
        <v>850</v>
      </c>
      <c r="C871" t="s">
        <v>12</v>
      </c>
      <c r="D871" t="s">
        <v>13</v>
      </c>
      <c r="E871">
        <v>42</v>
      </c>
      <c r="F871">
        <v>8</v>
      </c>
      <c r="G871" s="2">
        <v>0</v>
      </c>
      <c r="H871">
        <v>1</v>
      </c>
      <c r="I871">
        <v>1</v>
      </c>
      <c r="J871">
        <v>0</v>
      </c>
      <c r="K871" s="1">
        <v>19632.64</v>
      </c>
      <c r="L871">
        <v>1</v>
      </c>
      <c r="M871">
        <v>16</v>
      </c>
      <c r="N871">
        <v>3455</v>
      </c>
      <c r="O871">
        <v>3</v>
      </c>
      <c r="P871">
        <v>172</v>
      </c>
      <c r="Q871">
        <v>0.1875</v>
      </c>
      <c r="R871">
        <v>55280</v>
      </c>
      <c r="S871" t="s">
        <v>55</v>
      </c>
      <c r="T871" t="s">
        <v>60</v>
      </c>
      <c r="U871" t="s">
        <v>50</v>
      </c>
      <c r="V871">
        <v>8</v>
      </c>
    </row>
    <row r="872" spans="1:22" x14ac:dyDescent="0.2">
      <c r="A872">
        <v>15596761</v>
      </c>
      <c r="B872">
        <v>515</v>
      </c>
      <c r="C872" t="s">
        <v>16</v>
      </c>
      <c r="D872" t="s">
        <v>15</v>
      </c>
      <c r="E872">
        <v>60</v>
      </c>
      <c r="F872">
        <v>9</v>
      </c>
      <c r="G872" s="2">
        <v>113715.36</v>
      </c>
      <c r="H872">
        <v>1</v>
      </c>
      <c r="I872">
        <v>1</v>
      </c>
      <c r="J872">
        <v>0</v>
      </c>
      <c r="K872" s="1">
        <v>18424.240000000002</v>
      </c>
      <c r="L872">
        <v>1</v>
      </c>
      <c r="M872">
        <v>6</v>
      </c>
      <c r="N872">
        <v>2235</v>
      </c>
      <c r="O872">
        <v>3</v>
      </c>
      <c r="P872">
        <v>5</v>
      </c>
      <c r="Q872">
        <v>0.5</v>
      </c>
      <c r="R872">
        <v>13410</v>
      </c>
      <c r="S872" t="s">
        <v>54</v>
      </c>
      <c r="T872" t="s">
        <v>61</v>
      </c>
      <c r="U872" t="s">
        <v>52</v>
      </c>
      <c r="V872">
        <v>6</v>
      </c>
    </row>
    <row r="873" spans="1:22" x14ac:dyDescent="0.2">
      <c r="A873">
        <v>15684861</v>
      </c>
      <c r="B873">
        <v>726</v>
      </c>
      <c r="C873" t="s">
        <v>12</v>
      </c>
      <c r="D873" t="s">
        <v>13</v>
      </c>
      <c r="E873">
        <v>32</v>
      </c>
      <c r="F873">
        <v>8</v>
      </c>
      <c r="G873" s="2">
        <v>0</v>
      </c>
      <c r="H873">
        <v>2</v>
      </c>
      <c r="I873">
        <v>0</v>
      </c>
      <c r="J873">
        <v>0</v>
      </c>
      <c r="K873" s="1">
        <v>185075.63</v>
      </c>
      <c r="L873">
        <v>0</v>
      </c>
      <c r="M873">
        <v>14</v>
      </c>
      <c r="N873">
        <v>4448</v>
      </c>
      <c r="O873">
        <v>1</v>
      </c>
      <c r="P873">
        <v>100</v>
      </c>
      <c r="Q873">
        <v>7.1428571428571425E-2</v>
      </c>
      <c r="R873">
        <v>62272</v>
      </c>
      <c r="S873" t="s">
        <v>55</v>
      </c>
      <c r="T873" t="s">
        <v>60</v>
      </c>
      <c r="U873" t="s">
        <v>50</v>
      </c>
      <c r="V873">
        <v>6</v>
      </c>
    </row>
    <row r="874" spans="1:22" x14ac:dyDescent="0.2">
      <c r="A874">
        <v>15774872</v>
      </c>
      <c r="B874">
        <v>663</v>
      </c>
      <c r="C874" t="s">
        <v>12</v>
      </c>
      <c r="D874" t="s">
        <v>15</v>
      </c>
      <c r="E874">
        <v>36</v>
      </c>
      <c r="F874">
        <v>10</v>
      </c>
      <c r="G874" s="2">
        <v>0</v>
      </c>
      <c r="H874">
        <v>2</v>
      </c>
      <c r="I874">
        <v>1</v>
      </c>
      <c r="J874">
        <v>0</v>
      </c>
      <c r="K874" s="1">
        <v>136349.54999999999</v>
      </c>
      <c r="L874">
        <v>0</v>
      </c>
      <c r="M874">
        <v>20</v>
      </c>
      <c r="N874">
        <v>900</v>
      </c>
      <c r="O874">
        <v>4</v>
      </c>
      <c r="P874">
        <v>57</v>
      </c>
      <c r="Q874">
        <v>0.2</v>
      </c>
      <c r="R874">
        <v>18000</v>
      </c>
      <c r="S874" t="s">
        <v>54</v>
      </c>
      <c r="T874" t="s">
        <v>61</v>
      </c>
      <c r="U874" t="s">
        <v>51</v>
      </c>
      <c r="V874">
        <v>6</v>
      </c>
    </row>
    <row r="875" spans="1:22" x14ac:dyDescent="0.2">
      <c r="A875">
        <v>15575247</v>
      </c>
      <c r="B875">
        <v>524</v>
      </c>
      <c r="C875" t="s">
        <v>12</v>
      </c>
      <c r="D875" t="s">
        <v>15</v>
      </c>
      <c r="E875">
        <v>30</v>
      </c>
      <c r="F875">
        <v>1</v>
      </c>
      <c r="G875" s="2">
        <v>0</v>
      </c>
      <c r="H875">
        <v>2</v>
      </c>
      <c r="I875">
        <v>1</v>
      </c>
      <c r="J875">
        <v>0</v>
      </c>
      <c r="K875" s="1">
        <v>126812.85</v>
      </c>
      <c r="L875">
        <v>0</v>
      </c>
      <c r="M875">
        <v>8</v>
      </c>
      <c r="N875">
        <v>1671</v>
      </c>
      <c r="O875">
        <v>2</v>
      </c>
      <c r="P875">
        <v>124</v>
      </c>
      <c r="Q875">
        <v>0.25</v>
      </c>
      <c r="R875">
        <v>13368</v>
      </c>
      <c r="S875" t="s">
        <v>55</v>
      </c>
      <c r="T875" t="s">
        <v>58</v>
      </c>
      <c r="U875" t="s">
        <v>50</v>
      </c>
      <c r="V875">
        <v>7</v>
      </c>
    </row>
    <row r="876" spans="1:22" x14ac:dyDescent="0.2">
      <c r="A876">
        <v>15695679</v>
      </c>
      <c r="B876">
        <v>776</v>
      </c>
      <c r="C876" t="s">
        <v>14</v>
      </c>
      <c r="D876" t="s">
        <v>15</v>
      </c>
      <c r="E876">
        <v>39</v>
      </c>
      <c r="F876">
        <v>2</v>
      </c>
      <c r="G876" s="2">
        <v>104349.45</v>
      </c>
      <c r="H876">
        <v>1</v>
      </c>
      <c r="I876">
        <v>0</v>
      </c>
      <c r="J876">
        <v>0</v>
      </c>
      <c r="K876" s="1">
        <v>79503.05</v>
      </c>
      <c r="L876">
        <v>0</v>
      </c>
      <c r="M876">
        <v>2</v>
      </c>
      <c r="N876">
        <v>4286</v>
      </c>
      <c r="O876">
        <v>3</v>
      </c>
      <c r="P876">
        <v>40</v>
      </c>
      <c r="Q876">
        <v>1</v>
      </c>
      <c r="R876">
        <v>8572</v>
      </c>
      <c r="S876" t="s">
        <v>55</v>
      </c>
      <c r="T876" t="s">
        <v>58</v>
      </c>
      <c r="U876" t="s">
        <v>51</v>
      </c>
      <c r="V876">
        <v>6</v>
      </c>
    </row>
    <row r="877" spans="1:22" x14ac:dyDescent="0.2">
      <c r="A877">
        <v>15713463</v>
      </c>
      <c r="B877">
        <v>645</v>
      </c>
      <c r="C877" t="s">
        <v>16</v>
      </c>
      <c r="D877" t="s">
        <v>13</v>
      </c>
      <c r="E877">
        <v>41</v>
      </c>
      <c r="F877">
        <v>2</v>
      </c>
      <c r="G877" s="2">
        <v>138881.04</v>
      </c>
      <c r="H877">
        <v>1</v>
      </c>
      <c r="I877">
        <v>1</v>
      </c>
      <c r="J877">
        <v>0</v>
      </c>
      <c r="K877" s="1">
        <v>129936.53</v>
      </c>
      <c r="L877">
        <v>1</v>
      </c>
      <c r="M877">
        <v>24</v>
      </c>
      <c r="N877">
        <v>3208</v>
      </c>
      <c r="O877">
        <v>1</v>
      </c>
      <c r="P877">
        <v>26</v>
      </c>
      <c r="Q877">
        <v>4.1666666666666664E-2</v>
      </c>
      <c r="R877">
        <v>76992</v>
      </c>
      <c r="S877" t="s">
        <v>54</v>
      </c>
      <c r="T877" t="s">
        <v>58</v>
      </c>
      <c r="U877" t="s">
        <v>52</v>
      </c>
      <c r="V877">
        <v>6</v>
      </c>
    </row>
    <row r="878" spans="1:22" x14ac:dyDescent="0.2">
      <c r="A878">
        <v>15785170</v>
      </c>
      <c r="B878">
        <v>850</v>
      </c>
      <c r="C878" t="s">
        <v>16</v>
      </c>
      <c r="D878" t="s">
        <v>13</v>
      </c>
      <c r="E878">
        <v>32</v>
      </c>
      <c r="F878">
        <v>0</v>
      </c>
      <c r="G878" s="2">
        <v>116968.91</v>
      </c>
      <c r="H878">
        <v>1</v>
      </c>
      <c r="I878">
        <v>0</v>
      </c>
      <c r="J878">
        <v>0</v>
      </c>
      <c r="K878" s="1">
        <v>175094.62</v>
      </c>
      <c r="L878">
        <v>0</v>
      </c>
      <c r="M878">
        <v>25</v>
      </c>
      <c r="N878">
        <v>3288</v>
      </c>
      <c r="O878">
        <v>5</v>
      </c>
      <c r="P878">
        <v>176</v>
      </c>
      <c r="Q878">
        <v>0.2</v>
      </c>
      <c r="R878">
        <v>82200</v>
      </c>
      <c r="S878" t="s">
        <v>54</v>
      </c>
      <c r="T878" t="s">
        <v>58</v>
      </c>
      <c r="U878" t="s">
        <v>50</v>
      </c>
      <c r="V878">
        <v>6</v>
      </c>
    </row>
    <row r="879" spans="1:22" x14ac:dyDescent="0.2">
      <c r="A879">
        <v>15589715</v>
      </c>
      <c r="B879">
        <v>584</v>
      </c>
      <c r="C879" t="s">
        <v>12</v>
      </c>
      <c r="D879" t="s">
        <v>13</v>
      </c>
      <c r="E879">
        <v>66</v>
      </c>
      <c r="F879">
        <v>5</v>
      </c>
      <c r="G879" s="2">
        <v>0</v>
      </c>
      <c r="H879">
        <v>1</v>
      </c>
      <c r="I879">
        <v>1</v>
      </c>
      <c r="J879">
        <v>0</v>
      </c>
      <c r="K879" s="1">
        <v>49553.38</v>
      </c>
      <c r="L879">
        <v>1</v>
      </c>
      <c r="M879">
        <v>28</v>
      </c>
      <c r="N879">
        <v>3057</v>
      </c>
      <c r="O879">
        <v>9</v>
      </c>
      <c r="P879">
        <v>159</v>
      </c>
      <c r="Q879">
        <v>0.32142857142857145</v>
      </c>
      <c r="R879">
        <v>85596</v>
      </c>
      <c r="S879" t="s">
        <v>55</v>
      </c>
      <c r="T879" t="s">
        <v>59</v>
      </c>
      <c r="U879" t="s">
        <v>50</v>
      </c>
      <c r="V879">
        <v>9</v>
      </c>
    </row>
    <row r="880" spans="1:22" x14ac:dyDescent="0.2">
      <c r="A880">
        <v>15664907</v>
      </c>
      <c r="B880">
        <v>527</v>
      </c>
      <c r="C880" t="s">
        <v>12</v>
      </c>
      <c r="D880" t="s">
        <v>15</v>
      </c>
      <c r="E880">
        <v>47</v>
      </c>
      <c r="F880">
        <v>1</v>
      </c>
      <c r="G880" s="2">
        <v>0</v>
      </c>
      <c r="H880">
        <v>1</v>
      </c>
      <c r="I880">
        <v>1</v>
      </c>
      <c r="J880">
        <v>0</v>
      </c>
      <c r="K880" s="1">
        <v>21312.16</v>
      </c>
      <c r="L880">
        <v>1</v>
      </c>
      <c r="M880">
        <v>11</v>
      </c>
      <c r="N880">
        <v>1513</v>
      </c>
      <c r="O880">
        <v>10</v>
      </c>
      <c r="P880">
        <v>118</v>
      </c>
      <c r="Q880">
        <v>0.90909090909090906</v>
      </c>
      <c r="R880">
        <v>16643</v>
      </c>
      <c r="S880" t="s">
        <v>55</v>
      </c>
      <c r="T880" t="s">
        <v>58</v>
      </c>
      <c r="U880" t="s">
        <v>50</v>
      </c>
      <c r="V880">
        <v>10</v>
      </c>
    </row>
    <row r="881" spans="1:22" x14ac:dyDescent="0.2">
      <c r="A881">
        <v>15810800</v>
      </c>
      <c r="B881">
        <v>673</v>
      </c>
      <c r="C881" t="s">
        <v>14</v>
      </c>
      <c r="D881" t="s">
        <v>13</v>
      </c>
      <c r="E881">
        <v>32</v>
      </c>
      <c r="F881">
        <v>0</v>
      </c>
      <c r="G881" s="2">
        <v>0</v>
      </c>
      <c r="H881">
        <v>1</v>
      </c>
      <c r="I881">
        <v>1</v>
      </c>
      <c r="J881">
        <v>1</v>
      </c>
      <c r="K881" s="1">
        <v>72873.33</v>
      </c>
      <c r="L881">
        <v>0</v>
      </c>
      <c r="M881">
        <v>3</v>
      </c>
      <c r="N881">
        <v>4542</v>
      </c>
      <c r="O881">
        <v>1</v>
      </c>
      <c r="P881">
        <v>132</v>
      </c>
      <c r="Q881">
        <v>0.33333333333333331</v>
      </c>
      <c r="R881">
        <v>13626</v>
      </c>
      <c r="S881" t="s">
        <v>54</v>
      </c>
      <c r="T881" t="s">
        <v>58</v>
      </c>
      <c r="U881" t="s">
        <v>50</v>
      </c>
      <c r="V881">
        <v>6</v>
      </c>
    </row>
    <row r="882" spans="1:22" x14ac:dyDescent="0.2">
      <c r="A882">
        <v>15588080</v>
      </c>
      <c r="B882">
        <v>675</v>
      </c>
      <c r="C882" t="s">
        <v>12</v>
      </c>
      <c r="D882" t="s">
        <v>15</v>
      </c>
      <c r="E882">
        <v>54</v>
      </c>
      <c r="F882">
        <v>6</v>
      </c>
      <c r="G882" s="2">
        <v>0</v>
      </c>
      <c r="H882">
        <v>1</v>
      </c>
      <c r="I882">
        <v>1</v>
      </c>
      <c r="J882">
        <v>0</v>
      </c>
      <c r="K882" s="1">
        <v>110273.84</v>
      </c>
      <c r="L882">
        <v>1</v>
      </c>
      <c r="M882">
        <v>30</v>
      </c>
      <c r="N882">
        <v>3359</v>
      </c>
      <c r="O882">
        <v>6</v>
      </c>
      <c r="P882">
        <v>143</v>
      </c>
      <c r="Q882">
        <v>0.2</v>
      </c>
      <c r="R882">
        <v>100770</v>
      </c>
      <c r="S882" t="s">
        <v>55</v>
      </c>
      <c r="T882" t="s">
        <v>60</v>
      </c>
      <c r="U882" t="s">
        <v>50</v>
      </c>
      <c r="V882">
        <v>9</v>
      </c>
    </row>
    <row r="883" spans="1:22" x14ac:dyDescent="0.2">
      <c r="A883">
        <v>15776844</v>
      </c>
      <c r="B883">
        <v>762</v>
      </c>
      <c r="C883" t="s">
        <v>14</v>
      </c>
      <c r="D883" t="s">
        <v>13</v>
      </c>
      <c r="E883">
        <v>19</v>
      </c>
      <c r="F883">
        <v>6</v>
      </c>
      <c r="G883" s="2">
        <v>0</v>
      </c>
      <c r="H883">
        <v>2</v>
      </c>
      <c r="I883">
        <v>1</v>
      </c>
      <c r="J883">
        <v>0</v>
      </c>
      <c r="K883" s="1">
        <v>55500.17</v>
      </c>
      <c r="L883">
        <v>0</v>
      </c>
      <c r="M883">
        <v>24</v>
      </c>
      <c r="N883">
        <v>2669</v>
      </c>
      <c r="O883">
        <v>0</v>
      </c>
      <c r="P883">
        <v>21</v>
      </c>
      <c r="Q883">
        <v>0</v>
      </c>
      <c r="R883">
        <v>64056</v>
      </c>
      <c r="S883" t="s">
        <v>55</v>
      </c>
      <c r="T883" t="s">
        <v>60</v>
      </c>
      <c r="U883" t="s">
        <v>52</v>
      </c>
      <c r="V883">
        <v>6</v>
      </c>
    </row>
    <row r="884" spans="1:22" x14ac:dyDescent="0.2">
      <c r="A884">
        <v>15717560</v>
      </c>
      <c r="B884">
        <v>580</v>
      </c>
      <c r="C884" t="s">
        <v>12</v>
      </c>
      <c r="D884" t="s">
        <v>15</v>
      </c>
      <c r="E884">
        <v>50</v>
      </c>
      <c r="F884">
        <v>0</v>
      </c>
      <c r="G884" s="2">
        <v>125647.36</v>
      </c>
      <c r="H884">
        <v>1</v>
      </c>
      <c r="I884">
        <v>1</v>
      </c>
      <c r="J884">
        <v>0</v>
      </c>
      <c r="K884" s="1">
        <v>57541.08</v>
      </c>
      <c r="L884">
        <v>1</v>
      </c>
      <c r="M884">
        <v>5</v>
      </c>
      <c r="N884">
        <v>2550</v>
      </c>
      <c r="O884">
        <v>5</v>
      </c>
      <c r="P884">
        <v>139</v>
      </c>
      <c r="Q884">
        <v>1</v>
      </c>
      <c r="R884">
        <v>12750</v>
      </c>
      <c r="S884" t="s">
        <v>54</v>
      </c>
      <c r="T884" t="s">
        <v>58</v>
      </c>
      <c r="U884" t="s">
        <v>50</v>
      </c>
      <c r="V884">
        <v>7</v>
      </c>
    </row>
    <row r="885" spans="1:22" x14ac:dyDescent="0.2">
      <c r="A885">
        <v>15729908</v>
      </c>
      <c r="B885">
        <v>411</v>
      </c>
      <c r="C885" t="s">
        <v>12</v>
      </c>
      <c r="D885" t="s">
        <v>13</v>
      </c>
      <c r="E885">
        <v>36</v>
      </c>
      <c r="F885">
        <v>10</v>
      </c>
      <c r="G885" s="2">
        <v>0</v>
      </c>
      <c r="H885">
        <v>1</v>
      </c>
      <c r="I885">
        <v>0</v>
      </c>
      <c r="J885">
        <v>0</v>
      </c>
      <c r="K885" s="1">
        <v>120694.35</v>
      </c>
      <c r="L885">
        <v>0</v>
      </c>
      <c r="M885">
        <v>6</v>
      </c>
      <c r="N885">
        <v>4528</v>
      </c>
      <c r="O885">
        <v>8</v>
      </c>
      <c r="P885">
        <v>118</v>
      </c>
      <c r="Q885">
        <v>1</v>
      </c>
      <c r="R885">
        <v>27168</v>
      </c>
      <c r="S885" t="s">
        <v>56</v>
      </c>
      <c r="T885" t="s">
        <v>61</v>
      </c>
      <c r="U885" t="s">
        <v>50</v>
      </c>
      <c r="V885">
        <v>8</v>
      </c>
    </row>
    <row r="886" spans="1:22" x14ac:dyDescent="0.2">
      <c r="A886">
        <v>15579212</v>
      </c>
      <c r="B886">
        <v>638</v>
      </c>
      <c r="C886" t="s">
        <v>12</v>
      </c>
      <c r="D886" t="s">
        <v>15</v>
      </c>
      <c r="E886">
        <v>57</v>
      </c>
      <c r="F886">
        <v>6</v>
      </c>
      <c r="G886" s="2">
        <v>0</v>
      </c>
      <c r="H886">
        <v>1</v>
      </c>
      <c r="I886">
        <v>1</v>
      </c>
      <c r="J886">
        <v>0</v>
      </c>
      <c r="K886" s="1">
        <v>33676.480000000003</v>
      </c>
      <c r="L886">
        <v>1</v>
      </c>
      <c r="M886">
        <v>6</v>
      </c>
      <c r="N886">
        <v>2844</v>
      </c>
      <c r="O886">
        <v>10</v>
      </c>
      <c r="P886">
        <v>170</v>
      </c>
      <c r="Q886">
        <v>1</v>
      </c>
      <c r="R886">
        <v>17064</v>
      </c>
      <c r="S886" t="s">
        <v>55</v>
      </c>
      <c r="T886" t="s">
        <v>60</v>
      </c>
      <c r="U886" t="s">
        <v>50</v>
      </c>
      <c r="V886">
        <v>9</v>
      </c>
    </row>
    <row r="887" spans="1:22" x14ac:dyDescent="0.2">
      <c r="A887">
        <v>15721835</v>
      </c>
      <c r="B887">
        <v>791</v>
      </c>
      <c r="C887" t="s">
        <v>14</v>
      </c>
      <c r="D887" t="s">
        <v>15</v>
      </c>
      <c r="E887">
        <v>25</v>
      </c>
      <c r="F887">
        <v>7</v>
      </c>
      <c r="G887" s="2">
        <v>0</v>
      </c>
      <c r="H887">
        <v>1</v>
      </c>
      <c r="I887">
        <v>1</v>
      </c>
      <c r="J887">
        <v>0</v>
      </c>
      <c r="K887" s="1">
        <v>89666.28</v>
      </c>
      <c r="L887">
        <v>0</v>
      </c>
      <c r="M887">
        <v>21</v>
      </c>
      <c r="N887">
        <v>2753</v>
      </c>
      <c r="O887">
        <v>10</v>
      </c>
      <c r="P887">
        <v>83</v>
      </c>
      <c r="Q887">
        <v>0.47619047619047616</v>
      </c>
      <c r="R887">
        <v>57813</v>
      </c>
      <c r="S887" t="s">
        <v>56</v>
      </c>
      <c r="T887" t="s">
        <v>60</v>
      </c>
      <c r="U887" t="s">
        <v>50</v>
      </c>
      <c r="V887">
        <v>8</v>
      </c>
    </row>
    <row r="888" spans="1:22" x14ac:dyDescent="0.2">
      <c r="A888">
        <v>15778368</v>
      </c>
      <c r="B888">
        <v>552</v>
      </c>
      <c r="C888" t="s">
        <v>16</v>
      </c>
      <c r="D888" t="s">
        <v>15</v>
      </c>
      <c r="E888">
        <v>50</v>
      </c>
      <c r="F888">
        <v>4</v>
      </c>
      <c r="G888" s="2">
        <v>121175.56</v>
      </c>
      <c r="H888">
        <v>1</v>
      </c>
      <c r="I888">
        <v>1</v>
      </c>
      <c r="J888">
        <v>0</v>
      </c>
      <c r="K888" s="1">
        <v>117505.07</v>
      </c>
      <c r="L888">
        <v>1</v>
      </c>
      <c r="M888">
        <v>6</v>
      </c>
      <c r="N888">
        <v>4425</v>
      </c>
      <c r="O888">
        <v>10</v>
      </c>
      <c r="P888">
        <v>162</v>
      </c>
      <c r="Q888">
        <v>1</v>
      </c>
      <c r="R888">
        <v>26550</v>
      </c>
      <c r="S888" t="s">
        <v>56</v>
      </c>
      <c r="T888" t="s">
        <v>59</v>
      </c>
      <c r="U888" t="s">
        <v>50</v>
      </c>
      <c r="V888">
        <v>6</v>
      </c>
    </row>
    <row r="889" spans="1:22" x14ac:dyDescent="0.2">
      <c r="A889">
        <v>15778830</v>
      </c>
      <c r="B889">
        <v>841</v>
      </c>
      <c r="C889" t="s">
        <v>12</v>
      </c>
      <c r="D889" t="s">
        <v>15</v>
      </c>
      <c r="E889">
        <v>31</v>
      </c>
      <c r="F889">
        <v>2</v>
      </c>
      <c r="G889" s="2">
        <v>0</v>
      </c>
      <c r="H889">
        <v>2</v>
      </c>
      <c r="I889">
        <v>1</v>
      </c>
      <c r="J889">
        <v>0</v>
      </c>
      <c r="K889" s="1">
        <v>173240.52</v>
      </c>
      <c r="L889">
        <v>0</v>
      </c>
      <c r="M889">
        <v>18</v>
      </c>
      <c r="N889">
        <v>3759</v>
      </c>
      <c r="O889">
        <v>9</v>
      </c>
      <c r="P889">
        <v>108</v>
      </c>
      <c r="Q889">
        <v>0.5</v>
      </c>
      <c r="R889">
        <v>67662</v>
      </c>
      <c r="S889" t="s">
        <v>56</v>
      </c>
      <c r="T889" t="s">
        <v>58</v>
      </c>
      <c r="U889" t="s">
        <v>50</v>
      </c>
      <c r="V889">
        <v>7</v>
      </c>
    </row>
    <row r="890" spans="1:22" x14ac:dyDescent="0.2">
      <c r="A890">
        <v>15768072</v>
      </c>
      <c r="B890">
        <v>688</v>
      </c>
      <c r="C890" t="s">
        <v>14</v>
      </c>
      <c r="D890" t="s">
        <v>13</v>
      </c>
      <c r="E890">
        <v>33</v>
      </c>
      <c r="F890">
        <v>2</v>
      </c>
      <c r="G890" s="2">
        <v>0</v>
      </c>
      <c r="H890">
        <v>1</v>
      </c>
      <c r="I890">
        <v>0</v>
      </c>
      <c r="J890">
        <v>0</v>
      </c>
      <c r="K890" s="1">
        <v>27557.18</v>
      </c>
      <c r="L890">
        <v>1</v>
      </c>
      <c r="M890">
        <v>8</v>
      </c>
      <c r="N890">
        <v>280</v>
      </c>
      <c r="O890">
        <v>3</v>
      </c>
      <c r="P890">
        <v>123</v>
      </c>
      <c r="Q890">
        <v>0.375</v>
      </c>
      <c r="R890">
        <v>2240</v>
      </c>
      <c r="S890" t="s">
        <v>55</v>
      </c>
      <c r="T890" t="s">
        <v>58</v>
      </c>
      <c r="U890" t="s">
        <v>50</v>
      </c>
      <c r="V890">
        <v>9</v>
      </c>
    </row>
    <row r="891" spans="1:22" x14ac:dyDescent="0.2">
      <c r="A891">
        <v>15654456</v>
      </c>
      <c r="B891">
        <v>511</v>
      </c>
      <c r="C891" t="s">
        <v>16</v>
      </c>
      <c r="D891" t="s">
        <v>15</v>
      </c>
      <c r="E891">
        <v>48</v>
      </c>
      <c r="F891">
        <v>6</v>
      </c>
      <c r="G891" s="2">
        <v>149726.07999999999</v>
      </c>
      <c r="H891">
        <v>1</v>
      </c>
      <c r="I891">
        <v>0</v>
      </c>
      <c r="J891">
        <v>0</v>
      </c>
      <c r="K891" s="1">
        <v>88307.87</v>
      </c>
      <c r="L891">
        <v>1</v>
      </c>
      <c r="M891">
        <v>15</v>
      </c>
      <c r="N891">
        <v>625</v>
      </c>
      <c r="O891">
        <v>7</v>
      </c>
      <c r="P891">
        <v>83</v>
      </c>
      <c r="Q891">
        <v>0.46666666666666667</v>
      </c>
      <c r="R891">
        <v>9375</v>
      </c>
      <c r="S891" t="s">
        <v>55</v>
      </c>
      <c r="T891" t="s">
        <v>60</v>
      </c>
      <c r="U891" t="s">
        <v>50</v>
      </c>
      <c r="V891">
        <v>6</v>
      </c>
    </row>
    <row r="892" spans="1:22" x14ac:dyDescent="0.2">
      <c r="A892">
        <v>15807525</v>
      </c>
      <c r="B892">
        <v>447</v>
      </c>
      <c r="C892" t="s">
        <v>12</v>
      </c>
      <c r="D892" t="s">
        <v>15</v>
      </c>
      <c r="E892">
        <v>43</v>
      </c>
      <c r="F892">
        <v>2</v>
      </c>
      <c r="G892" s="2">
        <v>0</v>
      </c>
      <c r="H892">
        <v>2</v>
      </c>
      <c r="I892">
        <v>1</v>
      </c>
      <c r="J892">
        <v>0</v>
      </c>
      <c r="K892" s="1">
        <v>33879.26</v>
      </c>
      <c r="L892">
        <v>1</v>
      </c>
      <c r="M892">
        <v>27</v>
      </c>
      <c r="N892">
        <v>383</v>
      </c>
      <c r="O892">
        <v>4</v>
      </c>
      <c r="P892">
        <v>69</v>
      </c>
      <c r="Q892">
        <v>0.14814814814814814</v>
      </c>
      <c r="R892">
        <v>10341</v>
      </c>
      <c r="S892" t="s">
        <v>55</v>
      </c>
      <c r="T892" t="s">
        <v>58</v>
      </c>
      <c r="U892" t="s">
        <v>50</v>
      </c>
      <c r="V892">
        <v>7</v>
      </c>
    </row>
    <row r="893" spans="1:22" x14ac:dyDescent="0.2">
      <c r="A893">
        <v>15671249</v>
      </c>
      <c r="B893">
        <v>422</v>
      </c>
      <c r="C893" t="s">
        <v>12</v>
      </c>
      <c r="D893" t="s">
        <v>13</v>
      </c>
      <c r="E893">
        <v>33</v>
      </c>
      <c r="F893">
        <v>2</v>
      </c>
      <c r="G893" s="2">
        <v>0</v>
      </c>
      <c r="H893">
        <v>2</v>
      </c>
      <c r="I893">
        <v>1</v>
      </c>
      <c r="J893">
        <v>0</v>
      </c>
      <c r="K893" s="1">
        <v>102655.31</v>
      </c>
      <c r="L893">
        <v>0</v>
      </c>
      <c r="M893">
        <v>9</v>
      </c>
      <c r="N893">
        <v>1978</v>
      </c>
      <c r="O893">
        <v>8</v>
      </c>
      <c r="P893">
        <v>138</v>
      </c>
      <c r="Q893">
        <v>0.88888888888888884</v>
      </c>
      <c r="R893">
        <v>17802</v>
      </c>
      <c r="S893" t="s">
        <v>56</v>
      </c>
      <c r="T893" t="s">
        <v>58</v>
      </c>
      <c r="U893" t="s">
        <v>50</v>
      </c>
      <c r="V893">
        <v>7</v>
      </c>
    </row>
    <row r="894" spans="1:22" x14ac:dyDescent="0.2">
      <c r="A894">
        <v>15611430</v>
      </c>
      <c r="B894">
        <v>690</v>
      </c>
      <c r="C894" t="s">
        <v>12</v>
      </c>
      <c r="D894" t="s">
        <v>15</v>
      </c>
      <c r="E894">
        <v>54</v>
      </c>
      <c r="F894">
        <v>5</v>
      </c>
      <c r="G894" s="2">
        <v>0</v>
      </c>
      <c r="H894">
        <v>1</v>
      </c>
      <c r="I894">
        <v>1</v>
      </c>
      <c r="J894">
        <v>0</v>
      </c>
      <c r="K894" s="1">
        <v>12847.61</v>
      </c>
      <c r="L894">
        <v>1</v>
      </c>
      <c r="M894">
        <v>24</v>
      </c>
      <c r="N894">
        <v>3566</v>
      </c>
      <c r="O894">
        <v>5</v>
      </c>
      <c r="P894">
        <v>139</v>
      </c>
      <c r="Q894">
        <v>0.20833333333333334</v>
      </c>
      <c r="R894">
        <v>85584</v>
      </c>
      <c r="S894" t="s">
        <v>55</v>
      </c>
      <c r="T894" t="s">
        <v>59</v>
      </c>
      <c r="U894" t="s">
        <v>50</v>
      </c>
      <c r="V894">
        <v>9</v>
      </c>
    </row>
    <row r="895" spans="1:22" x14ac:dyDescent="0.2">
      <c r="A895">
        <v>15793890</v>
      </c>
      <c r="B895">
        <v>728</v>
      </c>
      <c r="C895" t="s">
        <v>12</v>
      </c>
      <c r="D895" t="s">
        <v>13</v>
      </c>
      <c r="E895">
        <v>59</v>
      </c>
      <c r="F895">
        <v>4</v>
      </c>
      <c r="G895" s="2">
        <v>0</v>
      </c>
      <c r="H895">
        <v>1</v>
      </c>
      <c r="I895">
        <v>1</v>
      </c>
      <c r="J895">
        <v>1</v>
      </c>
      <c r="K895" s="1">
        <v>163365.85</v>
      </c>
      <c r="L895">
        <v>1</v>
      </c>
      <c r="M895">
        <v>16</v>
      </c>
      <c r="N895">
        <v>1870</v>
      </c>
      <c r="O895">
        <v>3</v>
      </c>
      <c r="P895">
        <v>107</v>
      </c>
      <c r="Q895">
        <v>0.1875</v>
      </c>
      <c r="R895">
        <v>29920</v>
      </c>
      <c r="S895" t="s">
        <v>54</v>
      </c>
      <c r="T895" t="s">
        <v>59</v>
      </c>
      <c r="U895" t="s">
        <v>50</v>
      </c>
      <c r="V895">
        <v>6</v>
      </c>
    </row>
    <row r="896" spans="1:22" x14ac:dyDescent="0.2">
      <c r="A896">
        <v>15749381</v>
      </c>
      <c r="B896">
        <v>790</v>
      </c>
      <c r="C896" t="s">
        <v>12</v>
      </c>
      <c r="D896" t="s">
        <v>13</v>
      </c>
      <c r="E896">
        <v>41</v>
      </c>
      <c r="F896">
        <v>2</v>
      </c>
      <c r="G896" s="2">
        <v>126619.27</v>
      </c>
      <c r="H896">
        <v>1</v>
      </c>
      <c r="I896">
        <v>1</v>
      </c>
      <c r="J896">
        <v>0</v>
      </c>
      <c r="K896" s="1">
        <v>198224.38</v>
      </c>
      <c r="L896">
        <v>0</v>
      </c>
      <c r="M896">
        <v>1</v>
      </c>
      <c r="N896">
        <v>468</v>
      </c>
      <c r="O896">
        <v>3</v>
      </c>
      <c r="P896">
        <v>174</v>
      </c>
      <c r="Q896">
        <v>1</v>
      </c>
      <c r="R896">
        <v>468</v>
      </c>
      <c r="S896" t="s">
        <v>56</v>
      </c>
      <c r="T896" t="s">
        <v>58</v>
      </c>
      <c r="U896" t="s">
        <v>50</v>
      </c>
      <c r="V896">
        <v>6</v>
      </c>
    </row>
    <row r="897" spans="1:22" x14ac:dyDescent="0.2">
      <c r="A897">
        <v>15670615</v>
      </c>
      <c r="B897">
        <v>652</v>
      </c>
      <c r="C897" t="s">
        <v>14</v>
      </c>
      <c r="D897" t="s">
        <v>15</v>
      </c>
      <c r="E897">
        <v>37</v>
      </c>
      <c r="F897">
        <v>7</v>
      </c>
      <c r="G897" s="2">
        <v>0</v>
      </c>
      <c r="H897">
        <v>2</v>
      </c>
      <c r="I897">
        <v>1</v>
      </c>
      <c r="J897">
        <v>0</v>
      </c>
      <c r="K897" s="1">
        <v>68789.929999999993</v>
      </c>
      <c r="L897">
        <v>0</v>
      </c>
      <c r="M897">
        <v>21</v>
      </c>
      <c r="N897">
        <v>4288</v>
      </c>
      <c r="O897">
        <v>10</v>
      </c>
      <c r="P897">
        <v>115</v>
      </c>
      <c r="Q897">
        <v>0.47619047619047616</v>
      </c>
      <c r="R897">
        <v>90048</v>
      </c>
      <c r="S897" t="s">
        <v>55</v>
      </c>
      <c r="T897" t="s">
        <v>60</v>
      </c>
      <c r="U897" t="s">
        <v>50</v>
      </c>
      <c r="V897">
        <v>6</v>
      </c>
    </row>
    <row r="898" spans="1:22" x14ac:dyDescent="0.2">
      <c r="A898">
        <v>15592570</v>
      </c>
      <c r="B898">
        <v>773</v>
      </c>
      <c r="C898" t="s">
        <v>14</v>
      </c>
      <c r="D898" t="s">
        <v>13</v>
      </c>
      <c r="E898">
        <v>23</v>
      </c>
      <c r="F898">
        <v>8</v>
      </c>
      <c r="G898" s="2">
        <v>0</v>
      </c>
      <c r="H898">
        <v>2</v>
      </c>
      <c r="I898">
        <v>1</v>
      </c>
      <c r="J898">
        <v>0</v>
      </c>
      <c r="K898" s="1">
        <v>56759.79</v>
      </c>
      <c r="L898">
        <v>0</v>
      </c>
      <c r="M898">
        <v>28</v>
      </c>
      <c r="N898">
        <v>3943</v>
      </c>
      <c r="O898">
        <v>7</v>
      </c>
      <c r="P898">
        <v>85</v>
      </c>
      <c r="Q898">
        <v>0.25</v>
      </c>
      <c r="R898">
        <v>110404</v>
      </c>
      <c r="S898" t="s">
        <v>55</v>
      </c>
      <c r="T898" t="s">
        <v>60</v>
      </c>
      <c r="U898" t="s">
        <v>50</v>
      </c>
      <c r="V898">
        <v>6</v>
      </c>
    </row>
    <row r="899" spans="1:22" x14ac:dyDescent="0.2">
      <c r="A899">
        <v>15748589</v>
      </c>
      <c r="B899">
        <v>736</v>
      </c>
      <c r="C899" t="s">
        <v>12</v>
      </c>
      <c r="D899" t="s">
        <v>13</v>
      </c>
      <c r="E899">
        <v>30</v>
      </c>
      <c r="F899">
        <v>9</v>
      </c>
      <c r="G899" s="2">
        <v>0</v>
      </c>
      <c r="H899">
        <v>2</v>
      </c>
      <c r="I899">
        <v>1</v>
      </c>
      <c r="J899">
        <v>0</v>
      </c>
      <c r="K899" s="1">
        <v>34180.33</v>
      </c>
      <c r="L899">
        <v>0</v>
      </c>
      <c r="M899">
        <v>24</v>
      </c>
      <c r="N899">
        <v>1863</v>
      </c>
      <c r="O899">
        <v>3</v>
      </c>
      <c r="P899">
        <v>124</v>
      </c>
      <c r="Q899">
        <v>0.125</v>
      </c>
      <c r="R899">
        <v>44712</v>
      </c>
      <c r="S899" t="s">
        <v>55</v>
      </c>
      <c r="T899" t="s">
        <v>61</v>
      </c>
      <c r="U899" t="s">
        <v>50</v>
      </c>
      <c r="V899">
        <v>6</v>
      </c>
    </row>
    <row r="900" spans="1:22" x14ac:dyDescent="0.2">
      <c r="A900">
        <v>15654296</v>
      </c>
      <c r="B900">
        <v>754</v>
      </c>
      <c r="C900" t="s">
        <v>14</v>
      </c>
      <c r="D900" t="s">
        <v>13</v>
      </c>
      <c r="E900">
        <v>19</v>
      </c>
      <c r="F900">
        <v>9</v>
      </c>
      <c r="G900" s="2">
        <v>0</v>
      </c>
      <c r="H900">
        <v>1</v>
      </c>
      <c r="I900">
        <v>1</v>
      </c>
      <c r="J900">
        <v>0</v>
      </c>
      <c r="K900" s="1">
        <v>189641.11</v>
      </c>
      <c r="L900">
        <v>0</v>
      </c>
      <c r="M900">
        <v>2</v>
      </c>
      <c r="N900">
        <v>4776</v>
      </c>
      <c r="O900">
        <v>1</v>
      </c>
      <c r="P900">
        <v>131</v>
      </c>
      <c r="Q900">
        <v>0.5</v>
      </c>
      <c r="R900">
        <v>9552</v>
      </c>
      <c r="S900" t="s">
        <v>54</v>
      </c>
      <c r="T900" t="s">
        <v>61</v>
      </c>
      <c r="U900" t="s">
        <v>50</v>
      </c>
      <c r="V900">
        <v>8</v>
      </c>
    </row>
    <row r="901" spans="1:22" x14ac:dyDescent="0.2">
      <c r="A901">
        <v>15594041</v>
      </c>
      <c r="B901">
        <v>592</v>
      </c>
      <c r="C901" t="s">
        <v>14</v>
      </c>
      <c r="D901" t="s">
        <v>13</v>
      </c>
      <c r="E901">
        <v>41</v>
      </c>
      <c r="F901">
        <v>2</v>
      </c>
      <c r="G901" s="2">
        <v>138734.94</v>
      </c>
      <c r="H901">
        <v>1</v>
      </c>
      <c r="I901">
        <v>1</v>
      </c>
      <c r="J901">
        <v>0</v>
      </c>
      <c r="K901" s="1">
        <v>90020.74</v>
      </c>
      <c r="L901">
        <v>0</v>
      </c>
      <c r="M901">
        <v>12</v>
      </c>
      <c r="N901">
        <v>2418</v>
      </c>
      <c r="O901">
        <v>9</v>
      </c>
      <c r="P901">
        <v>170</v>
      </c>
      <c r="Q901">
        <v>0.75</v>
      </c>
      <c r="R901">
        <v>29016</v>
      </c>
      <c r="S901" t="s">
        <v>54</v>
      </c>
      <c r="T901" t="s">
        <v>58</v>
      </c>
      <c r="U901" t="s">
        <v>50</v>
      </c>
      <c r="V901">
        <v>6</v>
      </c>
    </row>
    <row r="902" spans="1:22" x14ac:dyDescent="0.2">
      <c r="A902">
        <v>15574072</v>
      </c>
      <c r="B902">
        <v>786</v>
      </c>
      <c r="C902" t="s">
        <v>12</v>
      </c>
      <c r="D902" t="s">
        <v>13</v>
      </c>
      <c r="E902">
        <v>62</v>
      </c>
      <c r="F902">
        <v>8</v>
      </c>
      <c r="G902" s="2">
        <v>0</v>
      </c>
      <c r="H902">
        <v>1</v>
      </c>
      <c r="I902">
        <v>1</v>
      </c>
      <c r="J902">
        <v>1</v>
      </c>
      <c r="K902" s="1">
        <v>165702.64000000001</v>
      </c>
      <c r="L902">
        <v>0</v>
      </c>
      <c r="M902">
        <v>19</v>
      </c>
      <c r="N902">
        <v>652</v>
      </c>
      <c r="O902">
        <v>9</v>
      </c>
      <c r="P902">
        <v>154</v>
      </c>
      <c r="Q902">
        <v>0.47368421052631576</v>
      </c>
      <c r="R902">
        <v>12388</v>
      </c>
      <c r="S902" t="s">
        <v>56</v>
      </c>
      <c r="T902" t="s">
        <v>60</v>
      </c>
      <c r="U902" t="s">
        <v>50</v>
      </c>
      <c r="V902">
        <v>6</v>
      </c>
    </row>
    <row r="903" spans="1:22" x14ac:dyDescent="0.2">
      <c r="A903">
        <v>15633854</v>
      </c>
      <c r="B903">
        <v>654</v>
      </c>
      <c r="C903" t="s">
        <v>12</v>
      </c>
      <c r="D903" t="s">
        <v>13</v>
      </c>
      <c r="E903">
        <v>40</v>
      </c>
      <c r="F903">
        <v>3</v>
      </c>
      <c r="G903" s="2">
        <v>0</v>
      </c>
      <c r="H903">
        <v>2</v>
      </c>
      <c r="I903">
        <v>1</v>
      </c>
      <c r="J903">
        <v>0</v>
      </c>
      <c r="K903" s="1">
        <v>167889.1</v>
      </c>
      <c r="L903">
        <v>0</v>
      </c>
      <c r="M903">
        <v>10</v>
      </c>
      <c r="N903">
        <v>4970</v>
      </c>
      <c r="O903">
        <v>0</v>
      </c>
      <c r="P903">
        <v>176</v>
      </c>
      <c r="Q903">
        <v>0</v>
      </c>
      <c r="R903">
        <v>49700</v>
      </c>
      <c r="S903" t="s">
        <v>54</v>
      </c>
      <c r="T903" t="s">
        <v>59</v>
      </c>
      <c r="U903" t="s">
        <v>50</v>
      </c>
      <c r="V903">
        <v>6</v>
      </c>
    </row>
    <row r="904" spans="1:22" x14ac:dyDescent="0.2">
      <c r="A904">
        <v>15746076</v>
      </c>
      <c r="B904">
        <v>506</v>
      </c>
      <c r="C904" t="s">
        <v>14</v>
      </c>
      <c r="D904" t="s">
        <v>15</v>
      </c>
      <c r="E904">
        <v>50</v>
      </c>
      <c r="F904">
        <v>3</v>
      </c>
      <c r="G904" s="2">
        <v>0</v>
      </c>
      <c r="H904">
        <v>2</v>
      </c>
      <c r="I904">
        <v>1</v>
      </c>
      <c r="J904">
        <v>0</v>
      </c>
      <c r="K904" s="1">
        <v>12016.79</v>
      </c>
      <c r="L904">
        <v>0</v>
      </c>
      <c r="M904">
        <v>4</v>
      </c>
      <c r="N904">
        <v>579</v>
      </c>
      <c r="O904">
        <v>4</v>
      </c>
      <c r="P904">
        <v>144</v>
      </c>
      <c r="Q904">
        <v>1</v>
      </c>
      <c r="R904">
        <v>2316</v>
      </c>
      <c r="S904" t="s">
        <v>56</v>
      </c>
      <c r="T904" t="s">
        <v>59</v>
      </c>
      <c r="U904" t="s">
        <v>50</v>
      </c>
      <c r="V904">
        <v>7</v>
      </c>
    </row>
    <row r="905" spans="1:22" x14ac:dyDescent="0.2">
      <c r="A905">
        <v>15758116</v>
      </c>
      <c r="B905">
        <v>666</v>
      </c>
      <c r="C905" t="s">
        <v>12</v>
      </c>
      <c r="D905" t="s">
        <v>15</v>
      </c>
      <c r="E905">
        <v>53</v>
      </c>
      <c r="F905">
        <v>5</v>
      </c>
      <c r="G905" s="2">
        <v>64646.7</v>
      </c>
      <c r="H905">
        <v>1</v>
      </c>
      <c r="I905">
        <v>1</v>
      </c>
      <c r="J905">
        <v>0</v>
      </c>
      <c r="K905" s="1">
        <v>128019.48</v>
      </c>
      <c r="L905">
        <v>1</v>
      </c>
      <c r="M905">
        <v>19</v>
      </c>
      <c r="N905">
        <v>2234</v>
      </c>
      <c r="O905">
        <v>4</v>
      </c>
      <c r="P905">
        <v>75</v>
      </c>
      <c r="Q905">
        <v>0.21052631578947367</v>
      </c>
      <c r="R905">
        <v>42446</v>
      </c>
      <c r="S905" t="s">
        <v>55</v>
      </c>
      <c r="T905" t="s">
        <v>59</v>
      </c>
      <c r="U905" t="s">
        <v>50</v>
      </c>
      <c r="V905">
        <v>6</v>
      </c>
    </row>
    <row r="906" spans="1:22" x14ac:dyDescent="0.2">
      <c r="A906">
        <v>15567114</v>
      </c>
      <c r="B906">
        <v>430</v>
      </c>
      <c r="C906" t="s">
        <v>12</v>
      </c>
      <c r="D906" t="s">
        <v>15</v>
      </c>
      <c r="E906">
        <v>35</v>
      </c>
      <c r="F906">
        <v>1</v>
      </c>
      <c r="G906" s="2">
        <v>118894.22</v>
      </c>
      <c r="H906">
        <v>1</v>
      </c>
      <c r="I906">
        <v>0</v>
      </c>
      <c r="J906">
        <v>0</v>
      </c>
      <c r="K906" s="1">
        <v>2923.61</v>
      </c>
      <c r="L906">
        <v>0</v>
      </c>
      <c r="M906">
        <v>1</v>
      </c>
      <c r="N906">
        <v>647</v>
      </c>
      <c r="O906">
        <v>1</v>
      </c>
      <c r="P906">
        <v>11</v>
      </c>
      <c r="Q906">
        <v>1</v>
      </c>
      <c r="R906">
        <v>647</v>
      </c>
      <c r="S906" t="s">
        <v>55</v>
      </c>
      <c r="T906" t="s">
        <v>58</v>
      </c>
      <c r="U906" t="s">
        <v>52</v>
      </c>
      <c r="V906">
        <v>6</v>
      </c>
    </row>
    <row r="907" spans="1:22" x14ac:dyDescent="0.2">
      <c r="A907">
        <v>15672242</v>
      </c>
      <c r="B907">
        <v>712</v>
      </c>
      <c r="C907" t="s">
        <v>12</v>
      </c>
      <c r="D907" t="s">
        <v>15</v>
      </c>
      <c r="E907">
        <v>24</v>
      </c>
      <c r="F907">
        <v>2</v>
      </c>
      <c r="G907" s="2">
        <v>0</v>
      </c>
      <c r="H907">
        <v>1</v>
      </c>
      <c r="I907">
        <v>0</v>
      </c>
      <c r="J907">
        <v>1</v>
      </c>
      <c r="K907" s="1">
        <v>121232.51</v>
      </c>
      <c r="L907">
        <v>0</v>
      </c>
      <c r="M907">
        <v>1</v>
      </c>
      <c r="N907">
        <v>3181</v>
      </c>
      <c r="O907">
        <v>10</v>
      </c>
      <c r="P907">
        <v>121</v>
      </c>
      <c r="Q907">
        <v>1</v>
      </c>
      <c r="R907">
        <v>3181</v>
      </c>
      <c r="S907" t="s">
        <v>55</v>
      </c>
      <c r="T907" t="s">
        <v>58</v>
      </c>
      <c r="U907" t="s">
        <v>50</v>
      </c>
      <c r="V907">
        <v>6</v>
      </c>
    </row>
    <row r="908" spans="1:22" x14ac:dyDescent="0.2">
      <c r="A908">
        <v>15740630</v>
      </c>
      <c r="B908">
        <v>487</v>
      </c>
      <c r="C908" t="s">
        <v>14</v>
      </c>
      <c r="D908" t="s">
        <v>13</v>
      </c>
      <c r="E908">
        <v>31</v>
      </c>
      <c r="F908">
        <v>1</v>
      </c>
      <c r="G908" s="2">
        <v>0</v>
      </c>
      <c r="H908">
        <v>2</v>
      </c>
      <c r="I908">
        <v>1</v>
      </c>
      <c r="J908">
        <v>0</v>
      </c>
      <c r="K908" s="1">
        <v>158750.13</v>
      </c>
      <c r="L908">
        <v>0</v>
      </c>
      <c r="M908">
        <v>27</v>
      </c>
      <c r="N908">
        <v>2105</v>
      </c>
      <c r="O908">
        <v>8</v>
      </c>
      <c r="P908">
        <v>162</v>
      </c>
      <c r="Q908">
        <v>0.29629629629629628</v>
      </c>
      <c r="R908">
        <v>56835</v>
      </c>
      <c r="S908" t="s">
        <v>56</v>
      </c>
      <c r="T908" t="s">
        <v>58</v>
      </c>
      <c r="U908" t="s">
        <v>50</v>
      </c>
      <c r="V908">
        <v>7</v>
      </c>
    </row>
    <row r="909" spans="1:22" x14ac:dyDescent="0.2">
      <c r="A909">
        <v>15651352</v>
      </c>
      <c r="B909">
        <v>529</v>
      </c>
      <c r="C909" t="s">
        <v>12</v>
      </c>
      <c r="D909" t="s">
        <v>13</v>
      </c>
      <c r="E909">
        <v>38</v>
      </c>
      <c r="F909">
        <v>2</v>
      </c>
      <c r="G909" s="2">
        <v>0</v>
      </c>
      <c r="H909">
        <v>1</v>
      </c>
      <c r="I909">
        <v>1</v>
      </c>
      <c r="J909">
        <v>0</v>
      </c>
      <c r="K909" s="1">
        <v>146388.85</v>
      </c>
      <c r="L909">
        <v>1</v>
      </c>
      <c r="M909">
        <v>25</v>
      </c>
      <c r="N909">
        <v>3240</v>
      </c>
      <c r="O909">
        <v>7</v>
      </c>
      <c r="P909">
        <v>162</v>
      </c>
      <c r="Q909">
        <v>0.28000000000000003</v>
      </c>
      <c r="R909">
        <v>81000</v>
      </c>
      <c r="S909" t="s">
        <v>55</v>
      </c>
      <c r="T909" t="s">
        <v>58</v>
      </c>
      <c r="U909" t="s">
        <v>50</v>
      </c>
      <c r="V909">
        <v>9</v>
      </c>
    </row>
    <row r="910" spans="1:22" x14ac:dyDescent="0.2">
      <c r="A910">
        <v>15684925</v>
      </c>
      <c r="B910">
        <v>850</v>
      </c>
      <c r="C910" t="s">
        <v>12</v>
      </c>
      <c r="D910" t="s">
        <v>13</v>
      </c>
      <c r="E910">
        <v>43</v>
      </c>
      <c r="F910">
        <v>3</v>
      </c>
      <c r="G910" s="2">
        <v>0</v>
      </c>
      <c r="H910">
        <v>2</v>
      </c>
      <c r="I910">
        <v>0</v>
      </c>
      <c r="J910">
        <v>0</v>
      </c>
      <c r="K910" s="1">
        <v>2465.8000000000002</v>
      </c>
      <c r="L910">
        <v>0</v>
      </c>
      <c r="M910">
        <v>18</v>
      </c>
      <c r="N910">
        <v>4247</v>
      </c>
      <c r="O910">
        <v>8</v>
      </c>
      <c r="P910">
        <v>72</v>
      </c>
      <c r="Q910">
        <v>0.44444444444444442</v>
      </c>
      <c r="R910">
        <v>76446</v>
      </c>
      <c r="S910" t="s">
        <v>55</v>
      </c>
      <c r="T910" t="s">
        <v>59</v>
      </c>
      <c r="U910" t="s">
        <v>50</v>
      </c>
      <c r="V910">
        <v>6</v>
      </c>
    </row>
    <row r="911" spans="1:22" x14ac:dyDescent="0.2">
      <c r="A911">
        <v>15702300</v>
      </c>
      <c r="B911">
        <v>671</v>
      </c>
      <c r="C911" t="s">
        <v>12</v>
      </c>
      <c r="D911" t="s">
        <v>15</v>
      </c>
      <c r="E911">
        <v>27</v>
      </c>
      <c r="F911">
        <v>5</v>
      </c>
      <c r="G911" s="2">
        <v>0</v>
      </c>
      <c r="H911">
        <v>2</v>
      </c>
      <c r="I911">
        <v>0</v>
      </c>
      <c r="J911">
        <v>0</v>
      </c>
      <c r="K911" s="1">
        <v>120893.07</v>
      </c>
      <c r="L911">
        <v>0</v>
      </c>
      <c r="M911">
        <v>8</v>
      </c>
      <c r="N911">
        <v>4938</v>
      </c>
      <c r="O911">
        <v>2</v>
      </c>
      <c r="P911">
        <v>4</v>
      </c>
      <c r="Q911">
        <v>0.25</v>
      </c>
      <c r="R911">
        <v>39504</v>
      </c>
      <c r="S911" t="s">
        <v>56</v>
      </c>
      <c r="T911" t="s">
        <v>59</v>
      </c>
      <c r="U911" t="s">
        <v>52</v>
      </c>
      <c r="V911">
        <v>6</v>
      </c>
    </row>
    <row r="912" spans="1:22" x14ac:dyDescent="0.2">
      <c r="A912">
        <v>15660735</v>
      </c>
      <c r="B912">
        <v>581</v>
      </c>
      <c r="C912" t="s">
        <v>14</v>
      </c>
      <c r="D912" t="s">
        <v>13</v>
      </c>
      <c r="E912">
        <v>31</v>
      </c>
      <c r="F912">
        <v>6</v>
      </c>
      <c r="G912" s="2">
        <v>0</v>
      </c>
      <c r="H912">
        <v>2</v>
      </c>
      <c r="I912">
        <v>1</v>
      </c>
      <c r="J912">
        <v>0</v>
      </c>
      <c r="K912" s="1">
        <v>188377.21</v>
      </c>
      <c r="L912">
        <v>0</v>
      </c>
      <c r="M912">
        <v>10</v>
      </c>
      <c r="N912">
        <v>3831</v>
      </c>
      <c r="O912">
        <v>7</v>
      </c>
      <c r="P912">
        <v>78</v>
      </c>
      <c r="Q912">
        <v>0.7</v>
      </c>
      <c r="R912">
        <v>38310</v>
      </c>
      <c r="S912" t="s">
        <v>54</v>
      </c>
      <c r="T912" t="s">
        <v>60</v>
      </c>
      <c r="U912" t="s">
        <v>50</v>
      </c>
      <c r="V912">
        <v>6</v>
      </c>
    </row>
    <row r="913" spans="1:22" x14ac:dyDescent="0.2">
      <c r="A913">
        <v>15671390</v>
      </c>
      <c r="B913">
        <v>690</v>
      </c>
      <c r="C913" t="s">
        <v>14</v>
      </c>
      <c r="D913" t="s">
        <v>15</v>
      </c>
      <c r="E913">
        <v>36</v>
      </c>
      <c r="F913">
        <v>10</v>
      </c>
      <c r="G913" s="2">
        <v>0</v>
      </c>
      <c r="H913">
        <v>2</v>
      </c>
      <c r="I913">
        <v>1</v>
      </c>
      <c r="J913">
        <v>0</v>
      </c>
      <c r="K913" s="1">
        <v>55902.93</v>
      </c>
      <c r="L913">
        <v>0</v>
      </c>
      <c r="M913">
        <v>3</v>
      </c>
      <c r="N913">
        <v>2371</v>
      </c>
      <c r="O913">
        <v>0</v>
      </c>
      <c r="P913">
        <v>105</v>
      </c>
      <c r="Q913">
        <v>0</v>
      </c>
      <c r="R913">
        <v>7113</v>
      </c>
      <c r="S913" t="s">
        <v>54</v>
      </c>
      <c r="T913" t="s">
        <v>61</v>
      </c>
      <c r="U913" t="s">
        <v>50</v>
      </c>
      <c r="V913">
        <v>6</v>
      </c>
    </row>
    <row r="914" spans="1:22" x14ac:dyDescent="0.2">
      <c r="A914">
        <v>15647385</v>
      </c>
      <c r="B914">
        <v>579</v>
      </c>
      <c r="C914" t="s">
        <v>14</v>
      </c>
      <c r="D914" t="s">
        <v>15</v>
      </c>
      <c r="E914">
        <v>56</v>
      </c>
      <c r="F914">
        <v>4</v>
      </c>
      <c r="G914" s="2">
        <v>99340.83</v>
      </c>
      <c r="H914">
        <v>1</v>
      </c>
      <c r="I914">
        <v>0</v>
      </c>
      <c r="J914">
        <v>0</v>
      </c>
      <c r="K914" s="1">
        <v>4523.74</v>
      </c>
      <c r="L914">
        <v>1</v>
      </c>
      <c r="M914">
        <v>9</v>
      </c>
      <c r="N914">
        <v>114</v>
      </c>
      <c r="O914">
        <v>2</v>
      </c>
      <c r="P914">
        <v>113</v>
      </c>
      <c r="Q914">
        <v>0.22222222222222221</v>
      </c>
      <c r="R914">
        <v>1026</v>
      </c>
      <c r="S914" t="s">
        <v>54</v>
      </c>
      <c r="T914" t="s">
        <v>59</v>
      </c>
      <c r="U914" t="s">
        <v>50</v>
      </c>
      <c r="V914">
        <v>6</v>
      </c>
    </row>
    <row r="915" spans="1:22" x14ac:dyDescent="0.2">
      <c r="A915">
        <v>15694510</v>
      </c>
      <c r="B915">
        <v>725</v>
      </c>
      <c r="C915" t="s">
        <v>12</v>
      </c>
      <c r="D915" t="s">
        <v>15</v>
      </c>
      <c r="E915">
        <v>45</v>
      </c>
      <c r="F915">
        <v>1</v>
      </c>
      <c r="G915" s="2">
        <v>129855.32</v>
      </c>
      <c r="H915">
        <v>1</v>
      </c>
      <c r="I915">
        <v>0</v>
      </c>
      <c r="J915">
        <v>0</v>
      </c>
      <c r="K915" s="1">
        <v>24218.65</v>
      </c>
      <c r="L915">
        <v>0</v>
      </c>
      <c r="M915">
        <v>29</v>
      </c>
      <c r="N915">
        <v>1762</v>
      </c>
      <c r="O915">
        <v>6</v>
      </c>
      <c r="P915">
        <v>52</v>
      </c>
      <c r="Q915">
        <v>0.20689655172413793</v>
      </c>
      <c r="R915">
        <v>51098</v>
      </c>
      <c r="S915" t="s">
        <v>55</v>
      </c>
      <c r="T915" t="s">
        <v>58</v>
      </c>
      <c r="U915" t="s">
        <v>51</v>
      </c>
      <c r="V915">
        <v>6</v>
      </c>
    </row>
    <row r="916" spans="1:22" x14ac:dyDescent="0.2">
      <c r="A916">
        <v>15747878</v>
      </c>
      <c r="B916">
        <v>739</v>
      </c>
      <c r="C916" t="s">
        <v>14</v>
      </c>
      <c r="D916" t="s">
        <v>15</v>
      </c>
      <c r="E916">
        <v>60</v>
      </c>
      <c r="F916">
        <v>4</v>
      </c>
      <c r="G916" s="2">
        <v>0</v>
      </c>
      <c r="H916">
        <v>1</v>
      </c>
      <c r="I916">
        <v>1</v>
      </c>
      <c r="J916">
        <v>1</v>
      </c>
      <c r="K916" s="1">
        <v>51637.67</v>
      </c>
      <c r="L916">
        <v>0</v>
      </c>
      <c r="M916">
        <v>5</v>
      </c>
      <c r="N916">
        <v>3672</v>
      </c>
      <c r="O916">
        <v>8</v>
      </c>
      <c r="P916">
        <v>145</v>
      </c>
      <c r="Q916">
        <v>1</v>
      </c>
      <c r="R916">
        <v>18360</v>
      </c>
      <c r="S916" t="s">
        <v>55</v>
      </c>
      <c r="T916" t="s">
        <v>59</v>
      </c>
      <c r="U916" t="s">
        <v>50</v>
      </c>
      <c r="V916">
        <v>6</v>
      </c>
    </row>
    <row r="917" spans="1:22" x14ac:dyDescent="0.2">
      <c r="A917">
        <v>15681924</v>
      </c>
      <c r="B917">
        <v>747</v>
      </c>
      <c r="C917" t="s">
        <v>16</v>
      </c>
      <c r="D917" t="s">
        <v>15</v>
      </c>
      <c r="E917">
        <v>38</v>
      </c>
      <c r="F917">
        <v>2</v>
      </c>
      <c r="G917" s="2">
        <v>129728.6</v>
      </c>
      <c r="H917">
        <v>1</v>
      </c>
      <c r="I917">
        <v>1</v>
      </c>
      <c r="J917">
        <v>0</v>
      </c>
      <c r="K917" s="1">
        <v>89289.54</v>
      </c>
      <c r="L917">
        <v>0</v>
      </c>
      <c r="M917">
        <v>26</v>
      </c>
      <c r="N917">
        <v>478</v>
      </c>
      <c r="O917">
        <v>9</v>
      </c>
      <c r="P917">
        <v>113</v>
      </c>
      <c r="Q917">
        <v>0.34615384615384615</v>
      </c>
      <c r="R917">
        <v>12428</v>
      </c>
      <c r="S917" t="s">
        <v>56</v>
      </c>
      <c r="T917" t="s">
        <v>58</v>
      </c>
      <c r="U917" t="s">
        <v>50</v>
      </c>
      <c r="V917">
        <v>6</v>
      </c>
    </row>
    <row r="918" spans="1:22" x14ac:dyDescent="0.2">
      <c r="A918">
        <v>15763544</v>
      </c>
      <c r="B918">
        <v>673</v>
      </c>
      <c r="C918" t="s">
        <v>12</v>
      </c>
      <c r="D918" t="s">
        <v>15</v>
      </c>
      <c r="E918">
        <v>47</v>
      </c>
      <c r="F918">
        <v>1</v>
      </c>
      <c r="G918" s="2">
        <v>0</v>
      </c>
      <c r="H918">
        <v>2</v>
      </c>
      <c r="I918">
        <v>0</v>
      </c>
      <c r="J918">
        <v>0</v>
      </c>
      <c r="K918" s="1">
        <v>108762.16</v>
      </c>
      <c r="L918">
        <v>0</v>
      </c>
      <c r="M918">
        <v>12</v>
      </c>
      <c r="N918">
        <v>2667</v>
      </c>
      <c r="O918">
        <v>10</v>
      </c>
      <c r="P918">
        <v>122</v>
      </c>
      <c r="Q918">
        <v>0.83333333333333337</v>
      </c>
      <c r="R918">
        <v>32004</v>
      </c>
      <c r="S918" t="s">
        <v>55</v>
      </c>
      <c r="T918" t="s">
        <v>58</v>
      </c>
      <c r="U918" t="s">
        <v>50</v>
      </c>
      <c r="V918">
        <v>8</v>
      </c>
    </row>
    <row r="919" spans="1:22" x14ac:dyDescent="0.2">
      <c r="A919">
        <v>15749905</v>
      </c>
      <c r="B919">
        <v>698</v>
      </c>
      <c r="C919" t="s">
        <v>14</v>
      </c>
      <c r="D919" t="s">
        <v>13</v>
      </c>
      <c r="E919">
        <v>47</v>
      </c>
      <c r="F919">
        <v>6</v>
      </c>
      <c r="G919" s="2">
        <v>0</v>
      </c>
      <c r="H919">
        <v>1</v>
      </c>
      <c r="I919">
        <v>1</v>
      </c>
      <c r="J919">
        <v>0</v>
      </c>
      <c r="K919" s="1">
        <v>50213.81</v>
      </c>
      <c r="L919">
        <v>1</v>
      </c>
      <c r="M919">
        <v>24</v>
      </c>
      <c r="N919">
        <v>483</v>
      </c>
      <c r="O919">
        <v>2</v>
      </c>
      <c r="P919">
        <v>45</v>
      </c>
      <c r="Q919">
        <v>8.3333333333333329E-2</v>
      </c>
      <c r="R919">
        <v>11592</v>
      </c>
      <c r="S919" t="s">
        <v>55</v>
      </c>
      <c r="T919" t="s">
        <v>60</v>
      </c>
      <c r="U919" t="s">
        <v>51</v>
      </c>
      <c r="V919">
        <v>9</v>
      </c>
    </row>
    <row r="920" spans="1:22" x14ac:dyDescent="0.2">
      <c r="A920">
        <v>15733234</v>
      </c>
      <c r="B920">
        <v>777</v>
      </c>
      <c r="C920" t="s">
        <v>12</v>
      </c>
      <c r="D920" t="s">
        <v>13</v>
      </c>
      <c r="E920">
        <v>58</v>
      </c>
      <c r="F920">
        <v>4</v>
      </c>
      <c r="G920" s="2">
        <v>0</v>
      </c>
      <c r="H920">
        <v>1</v>
      </c>
      <c r="I920">
        <v>1</v>
      </c>
      <c r="J920">
        <v>1</v>
      </c>
      <c r="K920" s="1">
        <v>62449.07</v>
      </c>
      <c r="L920">
        <v>1</v>
      </c>
      <c r="M920">
        <v>17</v>
      </c>
      <c r="N920">
        <v>1212</v>
      </c>
      <c r="O920">
        <v>10</v>
      </c>
      <c r="P920">
        <v>137</v>
      </c>
      <c r="Q920">
        <v>0.58823529411764708</v>
      </c>
      <c r="R920">
        <v>20604</v>
      </c>
      <c r="S920" t="s">
        <v>56</v>
      </c>
      <c r="T920" t="s">
        <v>59</v>
      </c>
      <c r="U920" t="s">
        <v>50</v>
      </c>
      <c r="V920">
        <v>6</v>
      </c>
    </row>
    <row r="921" spans="1:22" x14ac:dyDescent="0.2">
      <c r="A921">
        <v>15601184</v>
      </c>
      <c r="B921">
        <v>604</v>
      </c>
      <c r="C921" t="s">
        <v>14</v>
      </c>
      <c r="D921" t="s">
        <v>13</v>
      </c>
      <c r="E921">
        <v>26</v>
      </c>
      <c r="F921">
        <v>3</v>
      </c>
      <c r="G921" s="2">
        <v>0</v>
      </c>
      <c r="H921">
        <v>2</v>
      </c>
      <c r="I921">
        <v>1</v>
      </c>
      <c r="J921">
        <v>0</v>
      </c>
      <c r="K921" s="1">
        <v>155248.62</v>
      </c>
      <c r="L921">
        <v>0</v>
      </c>
      <c r="M921">
        <v>25</v>
      </c>
      <c r="N921">
        <v>3343</v>
      </c>
      <c r="O921">
        <v>4</v>
      </c>
      <c r="P921">
        <v>83</v>
      </c>
      <c r="Q921">
        <v>0.16</v>
      </c>
      <c r="R921">
        <v>83575</v>
      </c>
      <c r="S921" t="s">
        <v>55</v>
      </c>
      <c r="T921" t="s">
        <v>59</v>
      </c>
      <c r="U921" t="s">
        <v>50</v>
      </c>
      <c r="V921">
        <v>6</v>
      </c>
    </row>
    <row r="922" spans="1:22" x14ac:dyDescent="0.2">
      <c r="A922">
        <v>15629511</v>
      </c>
      <c r="B922">
        <v>738</v>
      </c>
      <c r="C922" t="s">
        <v>12</v>
      </c>
      <c r="D922" t="s">
        <v>15</v>
      </c>
      <c r="E922">
        <v>49</v>
      </c>
      <c r="F922">
        <v>6</v>
      </c>
      <c r="G922" s="2">
        <v>106770.82</v>
      </c>
      <c r="H922">
        <v>1</v>
      </c>
      <c r="I922">
        <v>1</v>
      </c>
      <c r="J922">
        <v>0</v>
      </c>
      <c r="K922" s="1">
        <v>123499.27</v>
      </c>
      <c r="L922">
        <v>0</v>
      </c>
      <c r="M922">
        <v>23</v>
      </c>
      <c r="N922">
        <v>965</v>
      </c>
      <c r="O922">
        <v>9</v>
      </c>
      <c r="P922">
        <v>141</v>
      </c>
      <c r="Q922">
        <v>0.39130434782608697</v>
      </c>
      <c r="R922">
        <v>22195</v>
      </c>
      <c r="S922" t="s">
        <v>56</v>
      </c>
      <c r="T922" t="s">
        <v>60</v>
      </c>
      <c r="U922" t="s">
        <v>50</v>
      </c>
      <c r="V922">
        <v>6</v>
      </c>
    </row>
    <row r="923" spans="1:22" x14ac:dyDescent="0.2">
      <c r="A923">
        <v>15724863</v>
      </c>
      <c r="B923">
        <v>420</v>
      </c>
      <c r="C923" t="s">
        <v>14</v>
      </c>
      <c r="D923" t="s">
        <v>13</v>
      </c>
      <c r="E923">
        <v>55</v>
      </c>
      <c r="F923">
        <v>4</v>
      </c>
      <c r="G923" s="2">
        <v>91893.32</v>
      </c>
      <c r="H923">
        <v>1</v>
      </c>
      <c r="I923">
        <v>1</v>
      </c>
      <c r="J923">
        <v>0</v>
      </c>
      <c r="K923" s="1">
        <v>144870.28</v>
      </c>
      <c r="L923">
        <v>1</v>
      </c>
      <c r="M923">
        <v>30</v>
      </c>
      <c r="N923">
        <v>1941</v>
      </c>
      <c r="O923">
        <v>7</v>
      </c>
      <c r="P923">
        <v>24</v>
      </c>
      <c r="Q923">
        <v>0.23333333333333334</v>
      </c>
      <c r="R923">
        <v>58230</v>
      </c>
      <c r="S923" t="s">
        <v>55</v>
      </c>
      <c r="T923" t="s">
        <v>59</v>
      </c>
      <c r="U923" t="s">
        <v>52</v>
      </c>
      <c r="V923">
        <v>6</v>
      </c>
    </row>
    <row r="924" spans="1:22" x14ac:dyDescent="0.2">
      <c r="A924">
        <v>15780411</v>
      </c>
      <c r="B924">
        <v>570</v>
      </c>
      <c r="C924" t="s">
        <v>12</v>
      </c>
      <c r="D924" t="s">
        <v>13</v>
      </c>
      <c r="E924">
        <v>46</v>
      </c>
      <c r="F924">
        <v>3</v>
      </c>
      <c r="G924" s="2">
        <v>0</v>
      </c>
      <c r="H924">
        <v>2</v>
      </c>
      <c r="I924">
        <v>0</v>
      </c>
      <c r="J924">
        <v>0</v>
      </c>
      <c r="K924" s="1">
        <v>820.46</v>
      </c>
      <c r="L924">
        <v>0</v>
      </c>
      <c r="M924">
        <v>25</v>
      </c>
      <c r="N924">
        <v>801</v>
      </c>
      <c r="O924">
        <v>2</v>
      </c>
      <c r="P924">
        <v>58</v>
      </c>
      <c r="Q924">
        <v>0.08</v>
      </c>
      <c r="R924">
        <v>20025</v>
      </c>
      <c r="S924" t="s">
        <v>54</v>
      </c>
      <c r="T924" t="s">
        <v>59</v>
      </c>
      <c r="U924" t="s">
        <v>51</v>
      </c>
      <c r="V924">
        <v>7</v>
      </c>
    </row>
    <row r="925" spans="1:22" x14ac:dyDescent="0.2">
      <c r="A925">
        <v>15576263</v>
      </c>
      <c r="B925">
        <v>759</v>
      </c>
      <c r="C925" t="s">
        <v>12</v>
      </c>
      <c r="D925" t="s">
        <v>13</v>
      </c>
      <c r="E925">
        <v>22</v>
      </c>
      <c r="F925">
        <v>5</v>
      </c>
      <c r="G925" s="2">
        <v>0</v>
      </c>
      <c r="H925">
        <v>1</v>
      </c>
      <c r="I925">
        <v>1</v>
      </c>
      <c r="J925">
        <v>0</v>
      </c>
      <c r="K925" s="1">
        <v>22303.17</v>
      </c>
      <c r="L925">
        <v>0</v>
      </c>
      <c r="M925">
        <v>23</v>
      </c>
      <c r="N925">
        <v>851</v>
      </c>
      <c r="O925">
        <v>7</v>
      </c>
      <c r="P925">
        <v>117</v>
      </c>
      <c r="Q925">
        <v>0.30434782608695654</v>
      </c>
      <c r="R925">
        <v>19573</v>
      </c>
      <c r="S925" t="s">
        <v>55</v>
      </c>
      <c r="T925" t="s">
        <v>59</v>
      </c>
      <c r="U925" t="s">
        <v>50</v>
      </c>
      <c r="V925">
        <v>8</v>
      </c>
    </row>
    <row r="926" spans="1:22" x14ac:dyDescent="0.2">
      <c r="A926">
        <v>15576928</v>
      </c>
      <c r="B926">
        <v>573</v>
      </c>
      <c r="C926" t="s">
        <v>12</v>
      </c>
      <c r="D926" t="s">
        <v>13</v>
      </c>
      <c r="E926">
        <v>23</v>
      </c>
      <c r="F926">
        <v>2</v>
      </c>
      <c r="G926" s="2">
        <v>0</v>
      </c>
      <c r="H926">
        <v>1</v>
      </c>
      <c r="I926">
        <v>1</v>
      </c>
      <c r="J926">
        <v>0</v>
      </c>
      <c r="K926" s="1">
        <v>122964.18</v>
      </c>
      <c r="L926">
        <v>0</v>
      </c>
      <c r="M926">
        <v>9</v>
      </c>
      <c r="N926">
        <v>1785</v>
      </c>
      <c r="O926">
        <v>0</v>
      </c>
      <c r="P926">
        <v>178</v>
      </c>
      <c r="Q926">
        <v>0</v>
      </c>
      <c r="R926">
        <v>16065</v>
      </c>
      <c r="S926" t="s">
        <v>55</v>
      </c>
      <c r="T926" t="s">
        <v>58</v>
      </c>
      <c r="U926" t="s">
        <v>50</v>
      </c>
      <c r="V926">
        <v>9</v>
      </c>
    </row>
    <row r="927" spans="1:22" x14ac:dyDescent="0.2">
      <c r="A927">
        <v>15793693</v>
      </c>
      <c r="B927">
        <v>694</v>
      </c>
      <c r="C927" t="s">
        <v>12</v>
      </c>
      <c r="D927" t="s">
        <v>15</v>
      </c>
      <c r="E927">
        <v>60</v>
      </c>
      <c r="F927">
        <v>9</v>
      </c>
      <c r="G927" s="2">
        <v>0</v>
      </c>
      <c r="H927">
        <v>1</v>
      </c>
      <c r="I927">
        <v>1</v>
      </c>
      <c r="J927">
        <v>1</v>
      </c>
      <c r="K927" s="1">
        <v>57088.97</v>
      </c>
      <c r="L927">
        <v>0</v>
      </c>
      <c r="M927">
        <v>15</v>
      </c>
      <c r="N927">
        <v>649</v>
      </c>
      <c r="O927">
        <v>10</v>
      </c>
      <c r="P927">
        <v>165</v>
      </c>
      <c r="Q927">
        <v>0.66666666666666663</v>
      </c>
      <c r="R927">
        <v>9735</v>
      </c>
      <c r="S927" t="s">
        <v>55</v>
      </c>
      <c r="T927" t="s">
        <v>61</v>
      </c>
      <c r="U927" t="s">
        <v>50</v>
      </c>
      <c r="V927">
        <v>6</v>
      </c>
    </row>
    <row r="928" spans="1:22" x14ac:dyDescent="0.2">
      <c r="A928">
        <v>15593736</v>
      </c>
      <c r="B928">
        <v>598</v>
      </c>
      <c r="C928" t="s">
        <v>16</v>
      </c>
      <c r="D928" t="s">
        <v>13</v>
      </c>
      <c r="E928">
        <v>46</v>
      </c>
      <c r="F928">
        <v>7</v>
      </c>
      <c r="G928" s="2">
        <v>131769.04</v>
      </c>
      <c r="H928">
        <v>1</v>
      </c>
      <c r="I928">
        <v>0</v>
      </c>
      <c r="J928">
        <v>0</v>
      </c>
      <c r="K928" s="1">
        <v>184980.23</v>
      </c>
      <c r="L928">
        <v>1</v>
      </c>
      <c r="M928">
        <v>11</v>
      </c>
      <c r="N928">
        <v>2254</v>
      </c>
      <c r="O928">
        <v>0</v>
      </c>
      <c r="P928">
        <v>41</v>
      </c>
      <c r="Q928">
        <v>0</v>
      </c>
      <c r="R928">
        <v>24794</v>
      </c>
      <c r="S928" t="s">
        <v>54</v>
      </c>
      <c r="T928" t="s">
        <v>60</v>
      </c>
      <c r="U928" t="s">
        <v>51</v>
      </c>
      <c r="V928">
        <v>6</v>
      </c>
    </row>
    <row r="929" spans="1:22" x14ac:dyDescent="0.2">
      <c r="A929">
        <v>15627412</v>
      </c>
      <c r="B929">
        <v>605</v>
      </c>
      <c r="C929" t="s">
        <v>12</v>
      </c>
      <c r="D929" t="s">
        <v>15</v>
      </c>
      <c r="E929">
        <v>39</v>
      </c>
      <c r="F929">
        <v>3</v>
      </c>
      <c r="G929" s="2">
        <v>0</v>
      </c>
      <c r="H929">
        <v>2</v>
      </c>
      <c r="I929">
        <v>1</v>
      </c>
      <c r="J929">
        <v>0</v>
      </c>
      <c r="K929" s="1">
        <v>199390.45</v>
      </c>
      <c r="L929">
        <v>0</v>
      </c>
      <c r="M929">
        <v>27</v>
      </c>
      <c r="N929">
        <v>1840</v>
      </c>
      <c r="O929">
        <v>1</v>
      </c>
      <c r="P929">
        <v>73</v>
      </c>
      <c r="Q929">
        <v>3.7037037037037035E-2</v>
      </c>
      <c r="R929">
        <v>49680</v>
      </c>
      <c r="S929" t="s">
        <v>55</v>
      </c>
      <c r="T929" t="s">
        <v>59</v>
      </c>
      <c r="U929" t="s">
        <v>50</v>
      </c>
      <c r="V929">
        <v>6</v>
      </c>
    </row>
    <row r="930" spans="1:22" x14ac:dyDescent="0.2">
      <c r="A930">
        <v>15565806</v>
      </c>
      <c r="B930">
        <v>532</v>
      </c>
      <c r="C930" t="s">
        <v>12</v>
      </c>
      <c r="D930" t="s">
        <v>15</v>
      </c>
      <c r="E930">
        <v>38</v>
      </c>
      <c r="F930">
        <v>9</v>
      </c>
      <c r="G930" s="2">
        <v>0</v>
      </c>
      <c r="H930">
        <v>2</v>
      </c>
      <c r="I930">
        <v>0</v>
      </c>
      <c r="J930">
        <v>0</v>
      </c>
      <c r="K930" s="1">
        <v>30583.95</v>
      </c>
      <c r="L930">
        <v>0</v>
      </c>
      <c r="M930">
        <v>5</v>
      </c>
      <c r="N930">
        <v>2662</v>
      </c>
      <c r="O930">
        <v>9</v>
      </c>
      <c r="P930">
        <v>94</v>
      </c>
      <c r="Q930">
        <v>1</v>
      </c>
      <c r="R930">
        <v>13310</v>
      </c>
      <c r="S930" t="s">
        <v>54</v>
      </c>
      <c r="T930" t="s">
        <v>61</v>
      </c>
      <c r="U930" t="s">
        <v>50</v>
      </c>
      <c r="V930">
        <v>6</v>
      </c>
    </row>
    <row r="931" spans="1:22" x14ac:dyDescent="0.2">
      <c r="A931">
        <v>15632272</v>
      </c>
      <c r="B931">
        <v>792</v>
      </c>
      <c r="C931" t="s">
        <v>12</v>
      </c>
      <c r="D931" t="s">
        <v>13</v>
      </c>
      <c r="E931">
        <v>42</v>
      </c>
      <c r="F931">
        <v>2</v>
      </c>
      <c r="G931" s="2">
        <v>0</v>
      </c>
      <c r="H931">
        <v>2</v>
      </c>
      <c r="I931">
        <v>1</v>
      </c>
      <c r="J931">
        <v>0</v>
      </c>
      <c r="K931" s="1">
        <v>92664.09</v>
      </c>
      <c r="L931">
        <v>0</v>
      </c>
      <c r="M931">
        <v>3</v>
      </c>
      <c r="N931">
        <v>1512</v>
      </c>
      <c r="O931">
        <v>5</v>
      </c>
      <c r="P931">
        <v>68</v>
      </c>
      <c r="Q931">
        <v>1</v>
      </c>
      <c r="R931">
        <v>4536</v>
      </c>
      <c r="S931" t="s">
        <v>55</v>
      </c>
      <c r="T931" t="s">
        <v>58</v>
      </c>
      <c r="U931" t="s">
        <v>50</v>
      </c>
      <c r="V931">
        <v>7</v>
      </c>
    </row>
    <row r="932" spans="1:22" x14ac:dyDescent="0.2">
      <c r="A932">
        <v>15767722</v>
      </c>
      <c r="B932">
        <v>593</v>
      </c>
      <c r="C932" t="s">
        <v>12</v>
      </c>
      <c r="D932" t="s">
        <v>13</v>
      </c>
      <c r="E932">
        <v>39</v>
      </c>
      <c r="F932">
        <v>0</v>
      </c>
      <c r="G932" s="2">
        <v>117704.73</v>
      </c>
      <c r="H932">
        <v>1</v>
      </c>
      <c r="I932">
        <v>1</v>
      </c>
      <c r="J932">
        <v>0</v>
      </c>
      <c r="K932" s="1">
        <v>197933.5</v>
      </c>
      <c r="L932">
        <v>0</v>
      </c>
      <c r="M932">
        <v>30</v>
      </c>
      <c r="N932">
        <v>1486</v>
      </c>
      <c r="O932">
        <v>5</v>
      </c>
      <c r="P932">
        <v>26</v>
      </c>
      <c r="Q932">
        <v>0.16666666666666666</v>
      </c>
      <c r="R932">
        <v>44580</v>
      </c>
      <c r="S932" t="s">
        <v>55</v>
      </c>
      <c r="T932" t="s">
        <v>58</v>
      </c>
      <c r="U932" t="s">
        <v>52</v>
      </c>
      <c r="V932">
        <v>6</v>
      </c>
    </row>
    <row r="933" spans="1:22" x14ac:dyDescent="0.2">
      <c r="A933">
        <v>15814998</v>
      </c>
      <c r="B933">
        <v>688</v>
      </c>
      <c r="C933" t="s">
        <v>14</v>
      </c>
      <c r="D933" t="s">
        <v>15</v>
      </c>
      <c r="E933">
        <v>42</v>
      </c>
      <c r="F933">
        <v>5</v>
      </c>
      <c r="G933" s="2">
        <v>0</v>
      </c>
      <c r="H933">
        <v>2</v>
      </c>
      <c r="I933">
        <v>0</v>
      </c>
      <c r="J933">
        <v>0</v>
      </c>
      <c r="K933" s="1">
        <v>197602.29</v>
      </c>
      <c r="L933">
        <v>0</v>
      </c>
      <c r="M933">
        <v>15</v>
      </c>
      <c r="N933">
        <v>625</v>
      </c>
      <c r="O933">
        <v>0</v>
      </c>
      <c r="P933">
        <v>84</v>
      </c>
      <c r="Q933">
        <v>0</v>
      </c>
      <c r="R933">
        <v>9375</v>
      </c>
      <c r="S933" t="s">
        <v>55</v>
      </c>
      <c r="T933" t="s">
        <v>59</v>
      </c>
      <c r="U933" t="s">
        <v>50</v>
      </c>
      <c r="V933">
        <v>6</v>
      </c>
    </row>
    <row r="934" spans="1:22" x14ac:dyDescent="0.2">
      <c r="A934">
        <v>15658668</v>
      </c>
      <c r="B934">
        <v>581</v>
      </c>
      <c r="C934" t="s">
        <v>14</v>
      </c>
      <c r="D934" t="s">
        <v>15</v>
      </c>
      <c r="E934">
        <v>49</v>
      </c>
      <c r="F934">
        <v>10</v>
      </c>
      <c r="G934" s="2">
        <v>0</v>
      </c>
      <c r="H934">
        <v>2</v>
      </c>
      <c r="I934">
        <v>0</v>
      </c>
      <c r="J934">
        <v>0</v>
      </c>
      <c r="K934" s="1">
        <v>41623.589999999997</v>
      </c>
      <c r="L934">
        <v>0</v>
      </c>
      <c r="M934">
        <v>8</v>
      </c>
      <c r="N934">
        <v>4731</v>
      </c>
      <c r="O934">
        <v>3</v>
      </c>
      <c r="P934">
        <v>57</v>
      </c>
      <c r="Q934">
        <v>0.375</v>
      </c>
      <c r="R934">
        <v>37848</v>
      </c>
      <c r="S934" t="s">
        <v>55</v>
      </c>
      <c r="T934" t="s">
        <v>61</v>
      </c>
      <c r="U934" t="s">
        <v>51</v>
      </c>
      <c r="V934">
        <v>7</v>
      </c>
    </row>
    <row r="935" spans="1:22" x14ac:dyDescent="0.2">
      <c r="A935">
        <v>15570360</v>
      </c>
      <c r="B935">
        <v>641</v>
      </c>
      <c r="C935" t="s">
        <v>12</v>
      </c>
      <c r="D935" t="s">
        <v>13</v>
      </c>
      <c r="E935">
        <v>35</v>
      </c>
      <c r="F935">
        <v>4</v>
      </c>
      <c r="G935" s="2">
        <v>0</v>
      </c>
      <c r="H935">
        <v>2</v>
      </c>
      <c r="I935">
        <v>0</v>
      </c>
      <c r="J935">
        <v>0</v>
      </c>
      <c r="K935" s="1">
        <v>125986.18</v>
      </c>
      <c r="L935">
        <v>0</v>
      </c>
      <c r="M935">
        <v>10</v>
      </c>
      <c r="N935">
        <v>3308</v>
      </c>
      <c r="O935">
        <v>9</v>
      </c>
      <c r="P935">
        <v>82</v>
      </c>
      <c r="Q935">
        <v>0.9</v>
      </c>
      <c r="R935">
        <v>33080</v>
      </c>
      <c r="S935" t="s">
        <v>55</v>
      </c>
      <c r="T935" t="s">
        <v>59</v>
      </c>
      <c r="U935" t="s">
        <v>50</v>
      </c>
      <c r="V935">
        <v>6</v>
      </c>
    </row>
    <row r="936" spans="1:22" x14ac:dyDescent="0.2">
      <c r="A936">
        <v>15778219</v>
      </c>
      <c r="B936">
        <v>790</v>
      </c>
      <c r="C936" t="s">
        <v>12</v>
      </c>
      <c r="D936" t="s">
        <v>15</v>
      </c>
      <c r="E936">
        <v>26</v>
      </c>
      <c r="F936">
        <v>5</v>
      </c>
      <c r="G936" s="2">
        <v>0</v>
      </c>
      <c r="H936">
        <v>1</v>
      </c>
      <c r="I936">
        <v>1</v>
      </c>
      <c r="J936">
        <v>0</v>
      </c>
      <c r="K936" s="1">
        <v>20510.79</v>
      </c>
      <c r="L936">
        <v>0</v>
      </c>
      <c r="M936">
        <v>20</v>
      </c>
      <c r="N936">
        <v>3117</v>
      </c>
      <c r="O936">
        <v>0</v>
      </c>
      <c r="P936">
        <v>25</v>
      </c>
      <c r="Q936">
        <v>0</v>
      </c>
      <c r="R936">
        <v>62340</v>
      </c>
      <c r="S936" t="s">
        <v>55</v>
      </c>
      <c r="T936" t="s">
        <v>59</v>
      </c>
      <c r="U936" t="s">
        <v>52</v>
      </c>
      <c r="V936">
        <v>8</v>
      </c>
    </row>
    <row r="937" spans="1:22" x14ac:dyDescent="0.2">
      <c r="A937">
        <v>15619436</v>
      </c>
      <c r="B937">
        <v>700</v>
      </c>
      <c r="C937" t="s">
        <v>12</v>
      </c>
      <c r="D937" t="s">
        <v>13</v>
      </c>
      <c r="E937">
        <v>32</v>
      </c>
      <c r="F937">
        <v>3</v>
      </c>
      <c r="G937" s="2">
        <v>0</v>
      </c>
      <c r="H937">
        <v>1</v>
      </c>
      <c r="I937">
        <v>0</v>
      </c>
      <c r="J937">
        <v>0</v>
      </c>
      <c r="K937" s="1">
        <v>95740.37</v>
      </c>
      <c r="L937">
        <v>0</v>
      </c>
      <c r="M937">
        <v>13</v>
      </c>
      <c r="N937">
        <v>1515</v>
      </c>
      <c r="O937">
        <v>5</v>
      </c>
      <c r="P937">
        <v>162</v>
      </c>
      <c r="Q937">
        <v>0.38461538461538464</v>
      </c>
      <c r="R937">
        <v>19695</v>
      </c>
      <c r="S937" t="s">
        <v>56</v>
      </c>
      <c r="T937" t="s">
        <v>59</v>
      </c>
      <c r="U937" t="s">
        <v>50</v>
      </c>
      <c r="V937">
        <v>8</v>
      </c>
    </row>
    <row r="938" spans="1:22" x14ac:dyDescent="0.2">
      <c r="A938">
        <v>15606755</v>
      </c>
      <c r="B938">
        <v>597</v>
      </c>
      <c r="C938" t="s">
        <v>14</v>
      </c>
      <c r="D938" t="s">
        <v>13</v>
      </c>
      <c r="E938">
        <v>46</v>
      </c>
      <c r="F938">
        <v>4</v>
      </c>
      <c r="G938" s="2">
        <v>0</v>
      </c>
      <c r="H938">
        <v>2</v>
      </c>
      <c r="I938">
        <v>1</v>
      </c>
      <c r="J938">
        <v>0</v>
      </c>
      <c r="K938" s="1">
        <v>58667.16</v>
      </c>
      <c r="L938">
        <v>1</v>
      </c>
      <c r="M938">
        <v>3</v>
      </c>
      <c r="N938">
        <v>948</v>
      </c>
      <c r="O938">
        <v>3</v>
      </c>
      <c r="P938">
        <v>116</v>
      </c>
      <c r="Q938">
        <v>1</v>
      </c>
      <c r="R938">
        <v>2844</v>
      </c>
      <c r="S938" t="s">
        <v>55</v>
      </c>
      <c r="T938" t="s">
        <v>59</v>
      </c>
      <c r="U938" t="s">
        <v>50</v>
      </c>
      <c r="V938">
        <v>7</v>
      </c>
    </row>
    <row r="939" spans="1:22" x14ac:dyDescent="0.2">
      <c r="A939">
        <v>15700864</v>
      </c>
      <c r="B939">
        <v>607</v>
      </c>
      <c r="C939" t="s">
        <v>12</v>
      </c>
      <c r="D939" t="s">
        <v>13</v>
      </c>
      <c r="E939">
        <v>21</v>
      </c>
      <c r="F939">
        <v>0</v>
      </c>
      <c r="G939" s="2">
        <v>0</v>
      </c>
      <c r="H939">
        <v>2</v>
      </c>
      <c r="I939">
        <v>1</v>
      </c>
      <c r="J939">
        <v>0</v>
      </c>
      <c r="K939" s="1">
        <v>116106.52</v>
      </c>
      <c r="L939">
        <v>0</v>
      </c>
      <c r="M939">
        <v>11</v>
      </c>
      <c r="N939">
        <v>2161</v>
      </c>
      <c r="O939">
        <v>7</v>
      </c>
      <c r="P939">
        <v>92</v>
      </c>
      <c r="Q939">
        <v>0.63636363636363635</v>
      </c>
      <c r="R939">
        <v>23771</v>
      </c>
      <c r="S939" t="s">
        <v>54</v>
      </c>
      <c r="T939" t="s">
        <v>58</v>
      </c>
      <c r="U939" t="s">
        <v>50</v>
      </c>
      <c r="V939">
        <v>7</v>
      </c>
    </row>
    <row r="940" spans="1:22" x14ac:dyDescent="0.2">
      <c r="A940">
        <v>15748673</v>
      </c>
      <c r="B940">
        <v>770</v>
      </c>
      <c r="C940" t="s">
        <v>12</v>
      </c>
      <c r="D940" t="s">
        <v>13</v>
      </c>
      <c r="E940">
        <v>37</v>
      </c>
      <c r="F940">
        <v>9</v>
      </c>
      <c r="G940" s="2">
        <v>0</v>
      </c>
      <c r="H940">
        <v>2</v>
      </c>
      <c r="I940">
        <v>0</v>
      </c>
      <c r="J940">
        <v>0</v>
      </c>
      <c r="K940" s="1">
        <v>22710.720000000001</v>
      </c>
      <c r="L940">
        <v>0</v>
      </c>
      <c r="M940">
        <v>14</v>
      </c>
      <c r="N940">
        <v>2732</v>
      </c>
      <c r="O940">
        <v>5</v>
      </c>
      <c r="P940">
        <v>9</v>
      </c>
      <c r="Q940">
        <v>0.35714285714285715</v>
      </c>
      <c r="R940">
        <v>38248</v>
      </c>
      <c r="S940" t="s">
        <v>55</v>
      </c>
      <c r="T940" t="s">
        <v>61</v>
      </c>
      <c r="U940" t="s">
        <v>52</v>
      </c>
      <c r="V940">
        <v>6</v>
      </c>
    </row>
    <row r="941" spans="1:22" x14ac:dyDescent="0.2">
      <c r="A941">
        <v>15631339</v>
      </c>
      <c r="B941">
        <v>791</v>
      </c>
      <c r="C941" t="s">
        <v>12</v>
      </c>
      <c r="D941" t="s">
        <v>15</v>
      </c>
      <c r="E941">
        <v>28</v>
      </c>
      <c r="F941">
        <v>4</v>
      </c>
      <c r="G941" s="2">
        <v>0</v>
      </c>
      <c r="H941">
        <v>1</v>
      </c>
      <c r="I941">
        <v>1</v>
      </c>
      <c r="J941">
        <v>0</v>
      </c>
      <c r="K941" s="1">
        <v>174435.48</v>
      </c>
      <c r="L941">
        <v>0</v>
      </c>
      <c r="M941">
        <v>2</v>
      </c>
      <c r="N941">
        <v>1375</v>
      </c>
      <c r="O941">
        <v>3</v>
      </c>
      <c r="P941">
        <v>4</v>
      </c>
      <c r="Q941">
        <v>1</v>
      </c>
      <c r="R941">
        <v>2750</v>
      </c>
      <c r="S941" t="s">
        <v>54</v>
      </c>
      <c r="T941" t="s">
        <v>59</v>
      </c>
      <c r="U941" t="s">
        <v>52</v>
      </c>
      <c r="V941">
        <v>8</v>
      </c>
    </row>
    <row r="942" spans="1:22" x14ac:dyDescent="0.2">
      <c r="A942">
        <v>15627840</v>
      </c>
      <c r="B942">
        <v>682</v>
      </c>
      <c r="C942" t="s">
        <v>12</v>
      </c>
      <c r="D942" t="s">
        <v>13</v>
      </c>
      <c r="E942">
        <v>42</v>
      </c>
      <c r="F942">
        <v>0</v>
      </c>
      <c r="G942" s="2">
        <v>0</v>
      </c>
      <c r="H942">
        <v>1</v>
      </c>
      <c r="I942">
        <v>0</v>
      </c>
      <c r="J942">
        <v>1</v>
      </c>
      <c r="K942" s="1">
        <v>91981.85</v>
      </c>
      <c r="L942">
        <v>1</v>
      </c>
      <c r="M942">
        <v>29</v>
      </c>
      <c r="N942">
        <v>4358</v>
      </c>
      <c r="O942">
        <v>10</v>
      </c>
      <c r="P942">
        <v>78</v>
      </c>
      <c r="Q942">
        <v>0.34482758620689657</v>
      </c>
      <c r="R942">
        <v>126382</v>
      </c>
      <c r="S942" t="s">
        <v>55</v>
      </c>
      <c r="T942" t="s">
        <v>58</v>
      </c>
      <c r="U942" t="s">
        <v>50</v>
      </c>
      <c r="V942">
        <v>6</v>
      </c>
    </row>
    <row r="943" spans="1:22" x14ac:dyDescent="0.2">
      <c r="A943">
        <v>15806956</v>
      </c>
      <c r="B943">
        <v>746</v>
      </c>
      <c r="C943" t="s">
        <v>14</v>
      </c>
      <c r="D943" t="s">
        <v>15</v>
      </c>
      <c r="E943">
        <v>30</v>
      </c>
      <c r="F943">
        <v>1</v>
      </c>
      <c r="G943" s="2">
        <v>112666.67</v>
      </c>
      <c r="H943">
        <v>1</v>
      </c>
      <c r="I943">
        <v>0</v>
      </c>
      <c r="J943">
        <v>0</v>
      </c>
      <c r="K943" s="1">
        <v>11710.4</v>
      </c>
      <c r="L943">
        <v>1</v>
      </c>
      <c r="M943">
        <v>19</v>
      </c>
      <c r="N943">
        <v>3589</v>
      </c>
      <c r="O943">
        <v>7</v>
      </c>
      <c r="P943">
        <v>63</v>
      </c>
      <c r="Q943">
        <v>0.36842105263157893</v>
      </c>
      <c r="R943">
        <v>68191</v>
      </c>
      <c r="S943" t="s">
        <v>56</v>
      </c>
      <c r="T943" t="s">
        <v>58</v>
      </c>
      <c r="U943" t="s">
        <v>50</v>
      </c>
      <c r="V943">
        <v>6</v>
      </c>
    </row>
    <row r="944" spans="1:22" x14ac:dyDescent="0.2">
      <c r="A944">
        <v>15743714</v>
      </c>
      <c r="B944">
        <v>468</v>
      </c>
      <c r="C944" t="s">
        <v>12</v>
      </c>
      <c r="D944" t="s">
        <v>15</v>
      </c>
      <c r="E944">
        <v>46</v>
      </c>
      <c r="F944">
        <v>7</v>
      </c>
      <c r="G944" s="2">
        <v>91443.75</v>
      </c>
      <c r="H944">
        <v>1</v>
      </c>
      <c r="I944">
        <v>1</v>
      </c>
      <c r="J944">
        <v>0</v>
      </c>
      <c r="K944" s="1">
        <v>10958.18</v>
      </c>
      <c r="L944">
        <v>0</v>
      </c>
      <c r="M944">
        <v>22</v>
      </c>
      <c r="N944">
        <v>2206</v>
      </c>
      <c r="O944">
        <v>0</v>
      </c>
      <c r="P944">
        <v>143</v>
      </c>
      <c r="Q944">
        <v>0</v>
      </c>
      <c r="R944">
        <v>48532</v>
      </c>
      <c r="S944" t="s">
        <v>55</v>
      </c>
      <c r="T944" t="s">
        <v>60</v>
      </c>
      <c r="U944" t="s">
        <v>50</v>
      </c>
      <c r="V944">
        <v>6</v>
      </c>
    </row>
    <row r="945" spans="1:22" x14ac:dyDescent="0.2">
      <c r="A945">
        <v>15807993</v>
      </c>
      <c r="B945">
        <v>588</v>
      </c>
      <c r="C945" t="s">
        <v>16</v>
      </c>
      <c r="D945" t="s">
        <v>13</v>
      </c>
      <c r="E945">
        <v>30</v>
      </c>
      <c r="F945">
        <v>0</v>
      </c>
      <c r="G945" s="2">
        <v>110148.49</v>
      </c>
      <c r="H945">
        <v>1</v>
      </c>
      <c r="I945">
        <v>1</v>
      </c>
      <c r="J945">
        <v>0</v>
      </c>
      <c r="K945" s="1">
        <v>5790.9</v>
      </c>
      <c r="L945">
        <v>1</v>
      </c>
      <c r="M945">
        <v>25</v>
      </c>
      <c r="N945">
        <v>4730</v>
      </c>
      <c r="O945">
        <v>3</v>
      </c>
      <c r="P945">
        <v>52</v>
      </c>
      <c r="Q945">
        <v>0.12</v>
      </c>
      <c r="R945">
        <v>118250</v>
      </c>
      <c r="S945" t="s">
        <v>55</v>
      </c>
      <c r="T945" t="s">
        <v>58</v>
      </c>
      <c r="U945" t="s">
        <v>51</v>
      </c>
      <c r="V945">
        <v>6</v>
      </c>
    </row>
    <row r="946" spans="1:22" x14ac:dyDescent="0.2">
      <c r="A946">
        <v>15728456</v>
      </c>
      <c r="B946">
        <v>604</v>
      </c>
      <c r="C946" t="s">
        <v>12</v>
      </c>
      <c r="D946" t="s">
        <v>15</v>
      </c>
      <c r="E946">
        <v>33</v>
      </c>
      <c r="F946">
        <v>3</v>
      </c>
      <c r="G946" s="2">
        <v>0</v>
      </c>
      <c r="H946">
        <v>1</v>
      </c>
      <c r="I946">
        <v>1</v>
      </c>
      <c r="J946">
        <v>0</v>
      </c>
      <c r="K946" s="1">
        <v>42171.13</v>
      </c>
      <c r="L946">
        <v>1</v>
      </c>
      <c r="M946">
        <v>12</v>
      </c>
      <c r="N946">
        <v>921</v>
      </c>
      <c r="O946">
        <v>0</v>
      </c>
      <c r="P946">
        <v>67</v>
      </c>
      <c r="Q946">
        <v>0</v>
      </c>
      <c r="R946">
        <v>11052</v>
      </c>
      <c r="S946" t="s">
        <v>55</v>
      </c>
      <c r="T946" t="s">
        <v>59</v>
      </c>
      <c r="U946" t="s">
        <v>50</v>
      </c>
      <c r="V946">
        <v>8</v>
      </c>
    </row>
    <row r="947" spans="1:22" x14ac:dyDescent="0.2">
      <c r="A947">
        <v>15809817</v>
      </c>
      <c r="B947">
        <v>593</v>
      </c>
      <c r="C947" t="s">
        <v>14</v>
      </c>
      <c r="D947" t="s">
        <v>15</v>
      </c>
      <c r="E947">
        <v>43</v>
      </c>
      <c r="F947">
        <v>10</v>
      </c>
      <c r="G947" s="2">
        <v>0</v>
      </c>
      <c r="H947">
        <v>2</v>
      </c>
      <c r="I947">
        <v>0</v>
      </c>
      <c r="J947">
        <v>0</v>
      </c>
      <c r="K947" s="1">
        <v>53478.02</v>
      </c>
      <c r="L947">
        <v>0</v>
      </c>
      <c r="M947">
        <v>29</v>
      </c>
      <c r="N947">
        <v>4245</v>
      </c>
      <c r="O947">
        <v>5</v>
      </c>
      <c r="P947">
        <v>34</v>
      </c>
      <c r="Q947">
        <v>0.17241379310344829</v>
      </c>
      <c r="R947">
        <v>123105</v>
      </c>
      <c r="S947" t="s">
        <v>56</v>
      </c>
      <c r="T947" t="s">
        <v>61</v>
      </c>
      <c r="U947" t="s">
        <v>51</v>
      </c>
      <c r="V947">
        <v>6</v>
      </c>
    </row>
    <row r="948" spans="1:22" x14ac:dyDescent="0.2">
      <c r="A948">
        <v>15809137</v>
      </c>
      <c r="B948">
        <v>453</v>
      </c>
      <c r="C948" t="s">
        <v>12</v>
      </c>
      <c r="D948" t="s">
        <v>15</v>
      </c>
      <c r="E948">
        <v>29</v>
      </c>
      <c r="F948">
        <v>6</v>
      </c>
      <c r="G948" s="2">
        <v>0</v>
      </c>
      <c r="H948">
        <v>1</v>
      </c>
      <c r="I948">
        <v>0</v>
      </c>
      <c r="J948">
        <v>0</v>
      </c>
      <c r="K948" s="1">
        <v>198376.02</v>
      </c>
      <c r="L948">
        <v>1</v>
      </c>
      <c r="M948">
        <v>13</v>
      </c>
      <c r="N948">
        <v>3547</v>
      </c>
      <c r="O948">
        <v>8</v>
      </c>
      <c r="P948">
        <v>150</v>
      </c>
      <c r="Q948">
        <v>0.61538461538461542</v>
      </c>
      <c r="R948">
        <v>46111</v>
      </c>
      <c r="S948" t="s">
        <v>56</v>
      </c>
      <c r="T948" t="s">
        <v>60</v>
      </c>
      <c r="U948" t="s">
        <v>50</v>
      </c>
      <c r="V948">
        <v>8</v>
      </c>
    </row>
    <row r="949" spans="1:22" x14ac:dyDescent="0.2">
      <c r="A949">
        <v>15765461</v>
      </c>
      <c r="B949">
        <v>632</v>
      </c>
      <c r="C949" t="s">
        <v>14</v>
      </c>
      <c r="D949" t="s">
        <v>15</v>
      </c>
      <c r="E949">
        <v>47</v>
      </c>
      <c r="F949">
        <v>3</v>
      </c>
      <c r="G949" s="2">
        <v>0</v>
      </c>
      <c r="H949">
        <v>2</v>
      </c>
      <c r="I949">
        <v>1</v>
      </c>
      <c r="J949">
        <v>0</v>
      </c>
      <c r="K949" s="1">
        <v>178822.32</v>
      </c>
      <c r="L949">
        <v>0</v>
      </c>
      <c r="M949">
        <v>20</v>
      </c>
      <c r="N949">
        <v>293</v>
      </c>
      <c r="O949">
        <v>5</v>
      </c>
      <c r="P949">
        <v>149</v>
      </c>
      <c r="Q949">
        <v>0.25</v>
      </c>
      <c r="R949">
        <v>5860</v>
      </c>
      <c r="S949" t="s">
        <v>54</v>
      </c>
      <c r="T949" t="s">
        <v>59</v>
      </c>
      <c r="U949" t="s">
        <v>50</v>
      </c>
      <c r="V949">
        <v>7</v>
      </c>
    </row>
    <row r="950" spans="1:22" x14ac:dyDescent="0.2">
      <c r="A950">
        <v>15787161</v>
      </c>
      <c r="B950">
        <v>591</v>
      </c>
      <c r="C950" t="s">
        <v>16</v>
      </c>
      <c r="D950" t="s">
        <v>15</v>
      </c>
      <c r="E950">
        <v>46</v>
      </c>
      <c r="F950">
        <v>4</v>
      </c>
      <c r="G950" s="2">
        <v>129269.27</v>
      </c>
      <c r="H950">
        <v>1</v>
      </c>
      <c r="I950">
        <v>1</v>
      </c>
      <c r="J950">
        <v>0</v>
      </c>
      <c r="K950" s="1">
        <v>163504.32999999999</v>
      </c>
      <c r="L950">
        <v>0</v>
      </c>
      <c r="M950">
        <v>29</v>
      </c>
      <c r="N950">
        <v>3581</v>
      </c>
      <c r="O950">
        <v>10</v>
      </c>
      <c r="P950">
        <v>133</v>
      </c>
      <c r="Q950">
        <v>0.34482758620689657</v>
      </c>
      <c r="R950">
        <v>103849</v>
      </c>
      <c r="S950" t="s">
        <v>55</v>
      </c>
      <c r="T950" t="s">
        <v>59</v>
      </c>
      <c r="U950" t="s">
        <v>50</v>
      </c>
      <c r="V950">
        <v>6</v>
      </c>
    </row>
    <row r="951" spans="1:22" x14ac:dyDescent="0.2">
      <c r="A951">
        <v>15660505</v>
      </c>
      <c r="B951">
        <v>735</v>
      </c>
      <c r="C951" t="s">
        <v>16</v>
      </c>
      <c r="D951" t="s">
        <v>15</v>
      </c>
      <c r="E951">
        <v>46</v>
      </c>
      <c r="F951">
        <v>2</v>
      </c>
      <c r="G951" s="2">
        <v>106344.95</v>
      </c>
      <c r="H951">
        <v>1</v>
      </c>
      <c r="I951">
        <v>1</v>
      </c>
      <c r="J951">
        <v>0</v>
      </c>
      <c r="K951" s="1">
        <v>114371.33</v>
      </c>
      <c r="L951">
        <v>1</v>
      </c>
      <c r="M951">
        <v>12</v>
      </c>
      <c r="N951">
        <v>457</v>
      </c>
      <c r="O951">
        <v>8</v>
      </c>
      <c r="P951">
        <v>84</v>
      </c>
      <c r="Q951">
        <v>0.66666666666666663</v>
      </c>
      <c r="R951">
        <v>5484</v>
      </c>
      <c r="S951" t="s">
        <v>56</v>
      </c>
      <c r="T951" t="s">
        <v>58</v>
      </c>
      <c r="U951" t="s">
        <v>50</v>
      </c>
      <c r="V951">
        <v>7</v>
      </c>
    </row>
    <row r="952" spans="1:22" x14ac:dyDescent="0.2">
      <c r="A952">
        <v>15742834</v>
      </c>
      <c r="B952">
        <v>640</v>
      </c>
      <c r="C952" t="s">
        <v>12</v>
      </c>
      <c r="D952" t="s">
        <v>15</v>
      </c>
      <c r="E952">
        <v>45</v>
      </c>
      <c r="F952">
        <v>1</v>
      </c>
      <c r="G952" s="2">
        <v>0</v>
      </c>
      <c r="H952">
        <v>1</v>
      </c>
      <c r="I952">
        <v>1</v>
      </c>
      <c r="J952">
        <v>1</v>
      </c>
      <c r="K952" s="1">
        <v>10908.33</v>
      </c>
      <c r="L952">
        <v>0</v>
      </c>
      <c r="M952">
        <v>13</v>
      </c>
      <c r="N952">
        <v>4783</v>
      </c>
      <c r="O952">
        <v>1</v>
      </c>
      <c r="P952">
        <v>14</v>
      </c>
      <c r="Q952">
        <v>7.6923076923076927E-2</v>
      </c>
      <c r="R952">
        <v>62179</v>
      </c>
      <c r="S952" t="s">
        <v>55</v>
      </c>
      <c r="T952" t="s">
        <v>58</v>
      </c>
      <c r="U952" t="s">
        <v>52</v>
      </c>
      <c r="V952">
        <v>6</v>
      </c>
    </row>
    <row r="953" spans="1:22" x14ac:dyDescent="0.2">
      <c r="A953">
        <v>15729958</v>
      </c>
      <c r="B953">
        <v>777</v>
      </c>
      <c r="C953" t="s">
        <v>12</v>
      </c>
      <c r="D953" t="s">
        <v>15</v>
      </c>
      <c r="E953">
        <v>37</v>
      </c>
      <c r="F953">
        <v>1</v>
      </c>
      <c r="G953" s="2">
        <v>0</v>
      </c>
      <c r="H953">
        <v>1</v>
      </c>
      <c r="I953">
        <v>1</v>
      </c>
      <c r="J953">
        <v>1</v>
      </c>
      <c r="K953" s="1">
        <v>126837.72</v>
      </c>
      <c r="L953">
        <v>0</v>
      </c>
      <c r="M953">
        <v>20</v>
      </c>
      <c r="N953">
        <v>1374</v>
      </c>
      <c r="O953">
        <v>0</v>
      </c>
      <c r="P953">
        <v>45</v>
      </c>
      <c r="Q953">
        <v>0</v>
      </c>
      <c r="R953">
        <v>27480</v>
      </c>
      <c r="S953" t="s">
        <v>54</v>
      </c>
      <c r="T953" t="s">
        <v>58</v>
      </c>
      <c r="U953" t="s">
        <v>51</v>
      </c>
      <c r="V953">
        <v>6</v>
      </c>
    </row>
    <row r="954" spans="1:22" x14ac:dyDescent="0.2">
      <c r="A954">
        <v>15757911</v>
      </c>
      <c r="B954">
        <v>643</v>
      </c>
      <c r="C954" t="s">
        <v>14</v>
      </c>
      <c r="D954" t="s">
        <v>13</v>
      </c>
      <c r="E954">
        <v>32</v>
      </c>
      <c r="F954">
        <v>2</v>
      </c>
      <c r="G954" s="2">
        <v>0</v>
      </c>
      <c r="H954">
        <v>1</v>
      </c>
      <c r="I954">
        <v>0</v>
      </c>
      <c r="J954">
        <v>0</v>
      </c>
      <c r="K954" s="1">
        <v>131301.74</v>
      </c>
      <c r="L954">
        <v>0</v>
      </c>
      <c r="M954">
        <v>15</v>
      </c>
      <c r="N954">
        <v>3115</v>
      </c>
      <c r="O954">
        <v>7</v>
      </c>
      <c r="P954">
        <v>24</v>
      </c>
      <c r="Q954">
        <v>0.46666666666666667</v>
      </c>
      <c r="R954">
        <v>46725</v>
      </c>
      <c r="S954" t="s">
        <v>54</v>
      </c>
      <c r="T954" t="s">
        <v>58</v>
      </c>
      <c r="U954" t="s">
        <v>52</v>
      </c>
      <c r="V954">
        <v>9</v>
      </c>
    </row>
    <row r="955" spans="1:22" x14ac:dyDescent="0.2">
      <c r="A955">
        <v>15757821</v>
      </c>
      <c r="B955">
        <v>771</v>
      </c>
      <c r="C955" t="s">
        <v>14</v>
      </c>
      <c r="D955" t="s">
        <v>15</v>
      </c>
      <c r="E955">
        <v>18</v>
      </c>
      <c r="F955">
        <v>1</v>
      </c>
      <c r="G955" s="2">
        <v>0</v>
      </c>
      <c r="H955">
        <v>2</v>
      </c>
      <c r="I955">
        <v>0</v>
      </c>
      <c r="J955">
        <v>0</v>
      </c>
      <c r="K955" s="1">
        <v>41542.949999999997</v>
      </c>
      <c r="L955">
        <v>0</v>
      </c>
      <c r="M955">
        <v>22</v>
      </c>
      <c r="N955">
        <v>3529</v>
      </c>
      <c r="O955">
        <v>1</v>
      </c>
      <c r="P955">
        <v>171</v>
      </c>
      <c r="Q955">
        <v>4.5454545454545456E-2</v>
      </c>
      <c r="R955">
        <v>77638</v>
      </c>
      <c r="S955" t="s">
        <v>55</v>
      </c>
      <c r="T955" t="s">
        <v>58</v>
      </c>
      <c r="U955" t="s">
        <v>50</v>
      </c>
      <c r="V955">
        <v>7</v>
      </c>
    </row>
    <row r="956" spans="1:22" x14ac:dyDescent="0.2">
      <c r="A956">
        <v>15600688</v>
      </c>
      <c r="B956">
        <v>600</v>
      </c>
      <c r="C956" t="s">
        <v>12</v>
      </c>
      <c r="D956" t="s">
        <v>13</v>
      </c>
      <c r="E956">
        <v>39</v>
      </c>
      <c r="F956">
        <v>5</v>
      </c>
      <c r="G956" s="2">
        <v>0</v>
      </c>
      <c r="H956">
        <v>2</v>
      </c>
      <c r="I956">
        <v>0</v>
      </c>
      <c r="J956">
        <v>0</v>
      </c>
      <c r="K956" s="1">
        <v>118272.07</v>
      </c>
      <c r="L956">
        <v>0</v>
      </c>
      <c r="M956">
        <v>20</v>
      </c>
      <c r="N956">
        <v>3221</v>
      </c>
      <c r="O956">
        <v>0</v>
      </c>
      <c r="P956">
        <v>143</v>
      </c>
      <c r="Q956">
        <v>0</v>
      </c>
      <c r="R956">
        <v>64420</v>
      </c>
      <c r="S956" t="s">
        <v>56</v>
      </c>
      <c r="T956" t="s">
        <v>59</v>
      </c>
      <c r="U956" t="s">
        <v>50</v>
      </c>
      <c r="V956">
        <v>6</v>
      </c>
    </row>
    <row r="957" spans="1:22" x14ac:dyDescent="0.2">
      <c r="A957">
        <v>15569248</v>
      </c>
      <c r="B957">
        <v>554</v>
      </c>
      <c r="C957" t="s">
        <v>12</v>
      </c>
      <c r="D957" t="s">
        <v>13</v>
      </c>
      <c r="E957">
        <v>43</v>
      </c>
      <c r="F957">
        <v>10</v>
      </c>
      <c r="G957" s="2">
        <v>0</v>
      </c>
      <c r="H957">
        <v>2</v>
      </c>
      <c r="I957">
        <v>1</v>
      </c>
      <c r="J957">
        <v>0</v>
      </c>
      <c r="K957" s="1">
        <v>149629.13</v>
      </c>
      <c r="L957">
        <v>1</v>
      </c>
      <c r="M957">
        <v>6</v>
      </c>
      <c r="N957">
        <v>1025</v>
      </c>
      <c r="O957">
        <v>1</v>
      </c>
      <c r="P957">
        <v>101</v>
      </c>
      <c r="Q957">
        <v>0.16666666666666666</v>
      </c>
      <c r="R957">
        <v>6150</v>
      </c>
      <c r="S957" t="s">
        <v>55</v>
      </c>
      <c r="T957" t="s">
        <v>61</v>
      </c>
      <c r="U957" t="s">
        <v>50</v>
      </c>
      <c r="V957">
        <v>6</v>
      </c>
    </row>
    <row r="958" spans="1:22" x14ac:dyDescent="0.2">
      <c r="A958">
        <v>15795129</v>
      </c>
      <c r="B958">
        <v>799</v>
      </c>
      <c r="C958" t="s">
        <v>12</v>
      </c>
      <c r="D958" t="s">
        <v>13</v>
      </c>
      <c r="E958">
        <v>30</v>
      </c>
      <c r="F958">
        <v>9</v>
      </c>
      <c r="G958" s="2">
        <v>0</v>
      </c>
      <c r="H958">
        <v>2</v>
      </c>
      <c r="I958">
        <v>1</v>
      </c>
      <c r="J958">
        <v>0</v>
      </c>
      <c r="K958" s="1">
        <v>136827.96</v>
      </c>
      <c r="L958">
        <v>0</v>
      </c>
      <c r="M958">
        <v>14</v>
      </c>
      <c r="N958">
        <v>970</v>
      </c>
      <c r="O958">
        <v>9</v>
      </c>
      <c r="P958">
        <v>179</v>
      </c>
      <c r="Q958">
        <v>0.6428571428571429</v>
      </c>
      <c r="R958">
        <v>13580</v>
      </c>
      <c r="S958" t="s">
        <v>54</v>
      </c>
      <c r="T958" t="s">
        <v>61</v>
      </c>
      <c r="U958" t="s">
        <v>50</v>
      </c>
      <c r="V958">
        <v>6</v>
      </c>
    </row>
    <row r="959" spans="1:22" x14ac:dyDescent="0.2">
      <c r="A959">
        <v>15710853</v>
      </c>
      <c r="B959">
        <v>623</v>
      </c>
      <c r="C959" t="s">
        <v>12</v>
      </c>
      <c r="D959" t="s">
        <v>13</v>
      </c>
      <c r="E959">
        <v>24</v>
      </c>
      <c r="F959">
        <v>5</v>
      </c>
      <c r="G959" s="2">
        <v>0</v>
      </c>
      <c r="H959">
        <v>2</v>
      </c>
      <c r="I959">
        <v>1</v>
      </c>
      <c r="J959">
        <v>0</v>
      </c>
      <c r="K959" s="1">
        <v>116160.04</v>
      </c>
      <c r="L959">
        <v>0</v>
      </c>
      <c r="M959">
        <v>29</v>
      </c>
      <c r="N959">
        <v>2592</v>
      </c>
      <c r="O959">
        <v>10</v>
      </c>
      <c r="P959">
        <v>28</v>
      </c>
      <c r="Q959">
        <v>0.34482758620689657</v>
      </c>
      <c r="R959">
        <v>75168</v>
      </c>
      <c r="S959" t="s">
        <v>55</v>
      </c>
      <c r="T959" t="s">
        <v>59</v>
      </c>
      <c r="U959" t="s">
        <v>52</v>
      </c>
      <c r="V959">
        <v>6</v>
      </c>
    </row>
    <row r="960" spans="1:22" x14ac:dyDescent="0.2">
      <c r="A960">
        <v>15623712</v>
      </c>
      <c r="B960">
        <v>453</v>
      </c>
      <c r="C960" t="s">
        <v>14</v>
      </c>
      <c r="D960" t="s">
        <v>13</v>
      </c>
      <c r="E960">
        <v>42</v>
      </c>
      <c r="F960">
        <v>5</v>
      </c>
      <c r="G960" s="2">
        <v>0</v>
      </c>
      <c r="H960">
        <v>3</v>
      </c>
      <c r="I960">
        <v>1</v>
      </c>
      <c r="J960">
        <v>0</v>
      </c>
      <c r="K960" s="1">
        <v>83008.490000000005</v>
      </c>
      <c r="L960">
        <v>1</v>
      </c>
      <c r="M960">
        <v>8</v>
      </c>
      <c r="N960">
        <v>2254</v>
      </c>
      <c r="O960">
        <v>1</v>
      </c>
      <c r="P960">
        <v>110</v>
      </c>
      <c r="Q960">
        <v>0.125</v>
      </c>
      <c r="R960">
        <v>18032</v>
      </c>
      <c r="S960" t="s">
        <v>55</v>
      </c>
      <c r="T960" t="s">
        <v>59</v>
      </c>
      <c r="U960" t="s">
        <v>50</v>
      </c>
      <c r="V960">
        <v>6</v>
      </c>
    </row>
    <row r="961" spans="1:22" x14ac:dyDescent="0.2">
      <c r="A961">
        <v>15653251</v>
      </c>
      <c r="B961">
        <v>408</v>
      </c>
      <c r="C961" t="s">
        <v>12</v>
      </c>
      <c r="D961" t="s">
        <v>13</v>
      </c>
      <c r="E961">
        <v>84</v>
      </c>
      <c r="F961">
        <v>8</v>
      </c>
      <c r="G961" s="2">
        <v>87873.39</v>
      </c>
      <c r="H961">
        <v>1</v>
      </c>
      <c r="I961">
        <v>0</v>
      </c>
      <c r="J961">
        <v>0</v>
      </c>
      <c r="K961" s="1">
        <v>188484.52</v>
      </c>
      <c r="L961">
        <v>1</v>
      </c>
      <c r="M961">
        <v>12</v>
      </c>
      <c r="N961">
        <v>1875</v>
      </c>
      <c r="O961">
        <v>3</v>
      </c>
      <c r="P961">
        <v>24</v>
      </c>
      <c r="Q961">
        <v>0.25</v>
      </c>
      <c r="R961">
        <v>22500</v>
      </c>
      <c r="S961" t="s">
        <v>55</v>
      </c>
      <c r="T961" t="s">
        <v>60</v>
      </c>
      <c r="U961" t="s">
        <v>52</v>
      </c>
      <c r="V961">
        <v>6</v>
      </c>
    </row>
    <row r="962" spans="1:22" x14ac:dyDescent="0.2">
      <c r="A962">
        <v>15761023</v>
      </c>
      <c r="B962">
        <v>554</v>
      </c>
      <c r="C962" t="s">
        <v>16</v>
      </c>
      <c r="D962" t="s">
        <v>13</v>
      </c>
      <c r="E962">
        <v>43</v>
      </c>
      <c r="F962">
        <v>2</v>
      </c>
      <c r="G962" s="2">
        <v>120847.11</v>
      </c>
      <c r="H962">
        <v>1</v>
      </c>
      <c r="I962">
        <v>1</v>
      </c>
      <c r="J962">
        <v>0</v>
      </c>
      <c r="K962" s="1">
        <v>7611.61</v>
      </c>
      <c r="L962">
        <v>1</v>
      </c>
      <c r="M962">
        <v>1</v>
      </c>
      <c r="N962">
        <v>520</v>
      </c>
      <c r="O962">
        <v>2</v>
      </c>
      <c r="P962">
        <v>103</v>
      </c>
      <c r="Q962">
        <v>1</v>
      </c>
      <c r="R962">
        <v>520</v>
      </c>
      <c r="S962" t="s">
        <v>56</v>
      </c>
      <c r="T962" t="s">
        <v>58</v>
      </c>
      <c r="U962" t="s">
        <v>50</v>
      </c>
      <c r="V962">
        <v>6</v>
      </c>
    </row>
    <row r="963" spans="1:22" x14ac:dyDescent="0.2">
      <c r="A963">
        <v>15761453</v>
      </c>
      <c r="B963">
        <v>667</v>
      </c>
      <c r="C963" t="s">
        <v>12</v>
      </c>
      <c r="D963" t="s">
        <v>15</v>
      </c>
      <c r="E963">
        <v>42</v>
      </c>
      <c r="F963">
        <v>6</v>
      </c>
      <c r="G963" s="2">
        <v>0</v>
      </c>
      <c r="H963">
        <v>1</v>
      </c>
      <c r="I963">
        <v>1</v>
      </c>
      <c r="J963">
        <v>0</v>
      </c>
      <c r="K963" s="1">
        <v>88890.05</v>
      </c>
      <c r="L963">
        <v>0</v>
      </c>
      <c r="M963">
        <v>15</v>
      </c>
      <c r="N963">
        <v>1512</v>
      </c>
      <c r="O963">
        <v>6</v>
      </c>
      <c r="P963">
        <v>3</v>
      </c>
      <c r="Q963">
        <v>0.4</v>
      </c>
      <c r="R963">
        <v>22680</v>
      </c>
      <c r="S963" t="s">
        <v>55</v>
      </c>
      <c r="T963" t="s">
        <v>60</v>
      </c>
      <c r="U963" t="s">
        <v>52</v>
      </c>
      <c r="V963">
        <v>8</v>
      </c>
    </row>
    <row r="964" spans="1:22" x14ac:dyDescent="0.2">
      <c r="A964">
        <v>15646726</v>
      </c>
      <c r="B964">
        <v>672</v>
      </c>
      <c r="C964" t="s">
        <v>12</v>
      </c>
      <c r="D964" t="s">
        <v>15</v>
      </c>
      <c r="E964">
        <v>43</v>
      </c>
      <c r="F964">
        <v>5</v>
      </c>
      <c r="G964" s="2">
        <v>0</v>
      </c>
      <c r="H964">
        <v>1</v>
      </c>
      <c r="I964">
        <v>0</v>
      </c>
      <c r="J964">
        <v>0</v>
      </c>
      <c r="K964" s="1">
        <v>63833.09</v>
      </c>
      <c r="L964">
        <v>0</v>
      </c>
      <c r="M964">
        <v>6</v>
      </c>
      <c r="N964">
        <v>3776</v>
      </c>
      <c r="O964">
        <v>8</v>
      </c>
      <c r="P964">
        <v>3</v>
      </c>
      <c r="Q964">
        <v>1</v>
      </c>
      <c r="R964">
        <v>22656</v>
      </c>
      <c r="S964" t="s">
        <v>56</v>
      </c>
      <c r="T964" t="s">
        <v>59</v>
      </c>
      <c r="U964" t="s">
        <v>52</v>
      </c>
      <c r="V964">
        <v>8</v>
      </c>
    </row>
    <row r="965" spans="1:22" x14ac:dyDescent="0.2">
      <c r="A965">
        <v>15642655</v>
      </c>
      <c r="B965">
        <v>731</v>
      </c>
      <c r="C965" t="s">
        <v>14</v>
      </c>
      <c r="D965" t="s">
        <v>15</v>
      </c>
      <c r="E965">
        <v>33</v>
      </c>
      <c r="F965">
        <v>1</v>
      </c>
      <c r="G965" s="2">
        <v>0</v>
      </c>
      <c r="H965">
        <v>1</v>
      </c>
      <c r="I965">
        <v>1</v>
      </c>
      <c r="J965">
        <v>0</v>
      </c>
      <c r="K965" s="1">
        <v>130726.96</v>
      </c>
      <c r="L965">
        <v>0</v>
      </c>
      <c r="M965">
        <v>6</v>
      </c>
      <c r="N965">
        <v>3331</v>
      </c>
      <c r="O965">
        <v>0</v>
      </c>
      <c r="P965">
        <v>147</v>
      </c>
      <c r="Q965">
        <v>0</v>
      </c>
      <c r="R965">
        <v>19986</v>
      </c>
      <c r="S965" t="s">
        <v>55</v>
      </c>
      <c r="T965" t="s">
        <v>58</v>
      </c>
      <c r="U965" t="s">
        <v>50</v>
      </c>
      <c r="V965">
        <v>9</v>
      </c>
    </row>
    <row r="966" spans="1:22" x14ac:dyDescent="0.2">
      <c r="A966">
        <v>15641359</v>
      </c>
      <c r="B966">
        <v>662</v>
      </c>
      <c r="C966" t="s">
        <v>14</v>
      </c>
      <c r="D966" t="s">
        <v>13</v>
      </c>
      <c r="E966">
        <v>35</v>
      </c>
      <c r="F966">
        <v>6</v>
      </c>
      <c r="G966" s="2">
        <v>0</v>
      </c>
      <c r="H966">
        <v>2</v>
      </c>
      <c r="I966">
        <v>0</v>
      </c>
      <c r="J966">
        <v>0</v>
      </c>
      <c r="K966" s="1">
        <v>2423.9</v>
      </c>
      <c r="L966">
        <v>1</v>
      </c>
      <c r="M966">
        <v>15</v>
      </c>
      <c r="N966">
        <v>2121</v>
      </c>
      <c r="O966">
        <v>5</v>
      </c>
      <c r="P966">
        <v>75</v>
      </c>
      <c r="Q966">
        <v>0.33333333333333331</v>
      </c>
      <c r="R966">
        <v>31815</v>
      </c>
      <c r="S966" t="s">
        <v>56</v>
      </c>
      <c r="T966" t="s">
        <v>60</v>
      </c>
      <c r="U966" t="s">
        <v>50</v>
      </c>
      <c r="V966">
        <v>6</v>
      </c>
    </row>
    <row r="967" spans="1:22" x14ac:dyDescent="0.2">
      <c r="A967">
        <v>15648455</v>
      </c>
      <c r="B967">
        <v>647</v>
      </c>
      <c r="C967" t="s">
        <v>16</v>
      </c>
      <c r="D967" t="s">
        <v>15</v>
      </c>
      <c r="E967">
        <v>51</v>
      </c>
      <c r="F967">
        <v>4</v>
      </c>
      <c r="G967" s="2">
        <v>131156.76</v>
      </c>
      <c r="H967">
        <v>1</v>
      </c>
      <c r="I967">
        <v>1</v>
      </c>
      <c r="J967">
        <v>0</v>
      </c>
      <c r="K967" s="1">
        <v>29883.63</v>
      </c>
      <c r="L967">
        <v>0</v>
      </c>
      <c r="M967">
        <v>26</v>
      </c>
      <c r="N967">
        <v>959</v>
      </c>
      <c r="O967">
        <v>7</v>
      </c>
      <c r="P967">
        <v>7</v>
      </c>
      <c r="Q967">
        <v>0.26923076923076922</v>
      </c>
      <c r="R967">
        <v>24934</v>
      </c>
      <c r="S967" t="s">
        <v>55</v>
      </c>
      <c r="T967" t="s">
        <v>59</v>
      </c>
      <c r="U967" t="s">
        <v>52</v>
      </c>
      <c r="V967">
        <v>6</v>
      </c>
    </row>
    <row r="968" spans="1:22" x14ac:dyDescent="0.2">
      <c r="A968">
        <v>15730161</v>
      </c>
      <c r="B968">
        <v>833</v>
      </c>
      <c r="C968" t="s">
        <v>12</v>
      </c>
      <c r="D968" t="s">
        <v>13</v>
      </c>
      <c r="E968">
        <v>39</v>
      </c>
      <c r="F968">
        <v>3</v>
      </c>
      <c r="G968" s="2">
        <v>0</v>
      </c>
      <c r="H968">
        <v>2</v>
      </c>
      <c r="I968">
        <v>1</v>
      </c>
      <c r="J968">
        <v>0</v>
      </c>
      <c r="K968" s="1">
        <v>1710.89</v>
      </c>
      <c r="L968">
        <v>0</v>
      </c>
      <c r="M968">
        <v>3</v>
      </c>
      <c r="N968">
        <v>4060</v>
      </c>
      <c r="O968">
        <v>6</v>
      </c>
      <c r="P968">
        <v>34</v>
      </c>
      <c r="Q968">
        <v>1</v>
      </c>
      <c r="R968">
        <v>12180</v>
      </c>
      <c r="S968" t="s">
        <v>55</v>
      </c>
      <c r="T968" t="s">
        <v>59</v>
      </c>
      <c r="U968" t="s">
        <v>51</v>
      </c>
      <c r="V968">
        <v>6</v>
      </c>
    </row>
    <row r="969" spans="1:22" x14ac:dyDescent="0.2">
      <c r="A969">
        <v>15651823</v>
      </c>
      <c r="B969">
        <v>590</v>
      </c>
      <c r="C969" t="s">
        <v>12</v>
      </c>
      <c r="D969" t="s">
        <v>13</v>
      </c>
      <c r="E969">
        <v>60</v>
      </c>
      <c r="F969">
        <v>6</v>
      </c>
      <c r="G969" s="2">
        <v>147751.75</v>
      </c>
      <c r="H969">
        <v>1</v>
      </c>
      <c r="I969">
        <v>1</v>
      </c>
      <c r="J969">
        <v>0</v>
      </c>
      <c r="K969" s="1">
        <v>88206.04</v>
      </c>
      <c r="L969">
        <v>1</v>
      </c>
      <c r="M969">
        <v>11</v>
      </c>
      <c r="N969">
        <v>3868</v>
      </c>
      <c r="O969">
        <v>6</v>
      </c>
      <c r="P969">
        <v>101</v>
      </c>
      <c r="Q969">
        <v>0.54545454545454541</v>
      </c>
      <c r="R969">
        <v>42548</v>
      </c>
      <c r="S969" t="s">
        <v>56</v>
      </c>
      <c r="T969" t="s">
        <v>60</v>
      </c>
      <c r="U969" t="s">
        <v>50</v>
      </c>
      <c r="V969">
        <v>6</v>
      </c>
    </row>
    <row r="970" spans="1:22" x14ac:dyDescent="0.2">
      <c r="A970">
        <v>15727353</v>
      </c>
      <c r="B970">
        <v>650</v>
      </c>
      <c r="C970" t="s">
        <v>12</v>
      </c>
      <c r="D970" t="s">
        <v>13</v>
      </c>
      <c r="E970">
        <v>64</v>
      </c>
      <c r="F970">
        <v>7</v>
      </c>
      <c r="G970" s="2">
        <v>142028.35999999999</v>
      </c>
      <c r="H970">
        <v>1</v>
      </c>
      <c r="I970">
        <v>1</v>
      </c>
      <c r="J970">
        <v>0</v>
      </c>
      <c r="K970" s="1">
        <v>32275.09</v>
      </c>
      <c r="L970">
        <v>1</v>
      </c>
      <c r="M970">
        <v>29</v>
      </c>
      <c r="N970">
        <v>1896</v>
      </c>
      <c r="O970">
        <v>5</v>
      </c>
      <c r="P970">
        <v>115</v>
      </c>
      <c r="Q970">
        <v>0.17241379310344829</v>
      </c>
      <c r="R970">
        <v>54984</v>
      </c>
      <c r="S970" t="s">
        <v>55</v>
      </c>
      <c r="T970" t="s">
        <v>60</v>
      </c>
      <c r="U970" t="s">
        <v>50</v>
      </c>
      <c r="V970">
        <v>6</v>
      </c>
    </row>
    <row r="971" spans="1:22" x14ac:dyDescent="0.2">
      <c r="A971">
        <v>15733777</v>
      </c>
      <c r="B971">
        <v>817</v>
      </c>
      <c r="C971" t="s">
        <v>12</v>
      </c>
      <c r="D971" t="s">
        <v>15</v>
      </c>
      <c r="E971">
        <v>44</v>
      </c>
      <c r="F971">
        <v>8</v>
      </c>
      <c r="G971" s="2">
        <v>0</v>
      </c>
      <c r="H971">
        <v>1</v>
      </c>
      <c r="I971">
        <v>0</v>
      </c>
      <c r="J971">
        <v>0</v>
      </c>
      <c r="K971" s="1">
        <v>65501.91</v>
      </c>
      <c r="L971">
        <v>1</v>
      </c>
      <c r="M971">
        <v>23</v>
      </c>
      <c r="N971">
        <v>3410</v>
      </c>
      <c r="O971">
        <v>9</v>
      </c>
      <c r="P971">
        <v>133</v>
      </c>
      <c r="Q971">
        <v>0.39130434782608697</v>
      </c>
      <c r="R971">
        <v>78430</v>
      </c>
      <c r="S971" t="s">
        <v>56</v>
      </c>
      <c r="T971" t="s">
        <v>60</v>
      </c>
      <c r="U971" t="s">
        <v>50</v>
      </c>
      <c r="V971">
        <v>8</v>
      </c>
    </row>
    <row r="972" spans="1:22" x14ac:dyDescent="0.2">
      <c r="A972">
        <v>15803121</v>
      </c>
      <c r="B972">
        <v>847</v>
      </c>
      <c r="C972" t="s">
        <v>12</v>
      </c>
      <c r="D972" t="s">
        <v>15</v>
      </c>
      <c r="E972">
        <v>51</v>
      </c>
      <c r="F972">
        <v>5</v>
      </c>
      <c r="G972" s="2">
        <v>97565.74</v>
      </c>
      <c r="H972">
        <v>1</v>
      </c>
      <c r="I972">
        <v>0</v>
      </c>
      <c r="J972">
        <v>0</v>
      </c>
      <c r="K972" s="1">
        <v>144184.06</v>
      </c>
      <c r="L972">
        <v>1</v>
      </c>
      <c r="M972">
        <v>7</v>
      </c>
      <c r="N972">
        <v>612</v>
      </c>
      <c r="O972">
        <v>5</v>
      </c>
      <c r="P972">
        <v>95</v>
      </c>
      <c r="Q972">
        <v>0.7142857142857143</v>
      </c>
      <c r="R972">
        <v>4284</v>
      </c>
      <c r="S972" t="s">
        <v>55</v>
      </c>
      <c r="T972" t="s">
        <v>59</v>
      </c>
      <c r="U972" t="s">
        <v>50</v>
      </c>
      <c r="V972">
        <v>6</v>
      </c>
    </row>
    <row r="973" spans="1:22" x14ac:dyDescent="0.2">
      <c r="A973">
        <v>15761670</v>
      </c>
      <c r="B973">
        <v>695</v>
      </c>
      <c r="C973" t="s">
        <v>12</v>
      </c>
      <c r="D973" t="s">
        <v>13</v>
      </c>
      <c r="E973">
        <v>50</v>
      </c>
      <c r="F973">
        <v>8</v>
      </c>
      <c r="G973" s="2">
        <v>0</v>
      </c>
      <c r="H973">
        <v>1</v>
      </c>
      <c r="I973">
        <v>1</v>
      </c>
      <c r="J973">
        <v>0</v>
      </c>
      <c r="K973" s="1">
        <v>126381.6</v>
      </c>
      <c r="L973">
        <v>1</v>
      </c>
      <c r="M973">
        <v>19</v>
      </c>
      <c r="N973">
        <v>3907</v>
      </c>
      <c r="O973">
        <v>10</v>
      </c>
      <c r="P973">
        <v>150</v>
      </c>
      <c r="Q973">
        <v>0.52631578947368418</v>
      </c>
      <c r="R973">
        <v>74233</v>
      </c>
      <c r="S973" t="s">
        <v>55</v>
      </c>
      <c r="T973" t="s">
        <v>60</v>
      </c>
      <c r="U973" t="s">
        <v>50</v>
      </c>
      <c r="V973">
        <v>9</v>
      </c>
    </row>
    <row r="974" spans="1:22" x14ac:dyDescent="0.2">
      <c r="A974">
        <v>15706005</v>
      </c>
      <c r="B974">
        <v>674</v>
      </c>
      <c r="C974" t="s">
        <v>12</v>
      </c>
      <c r="D974" t="s">
        <v>15</v>
      </c>
      <c r="E974">
        <v>46</v>
      </c>
      <c r="F974">
        <v>2</v>
      </c>
      <c r="G974" s="2">
        <v>174701.05</v>
      </c>
      <c r="H974">
        <v>1</v>
      </c>
      <c r="I974">
        <v>1</v>
      </c>
      <c r="J974">
        <v>0</v>
      </c>
      <c r="K974" s="1">
        <v>90189.72</v>
      </c>
      <c r="L974">
        <v>1</v>
      </c>
      <c r="M974">
        <v>29</v>
      </c>
      <c r="N974">
        <v>3386</v>
      </c>
      <c r="O974">
        <v>7</v>
      </c>
      <c r="P974">
        <v>13</v>
      </c>
      <c r="Q974">
        <v>0.2413793103448276</v>
      </c>
      <c r="R974">
        <v>98194</v>
      </c>
      <c r="S974" t="s">
        <v>56</v>
      </c>
      <c r="T974" t="s">
        <v>58</v>
      </c>
      <c r="U974" t="s">
        <v>52</v>
      </c>
      <c r="V974">
        <v>7</v>
      </c>
    </row>
    <row r="975" spans="1:22" x14ac:dyDescent="0.2">
      <c r="A975">
        <v>15711618</v>
      </c>
      <c r="B975">
        <v>704</v>
      </c>
      <c r="C975" t="s">
        <v>16</v>
      </c>
      <c r="D975" t="s">
        <v>13</v>
      </c>
      <c r="E975">
        <v>39</v>
      </c>
      <c r="F975">
        <v>1</v>
      </c>
      <c r="G975" s="2">
        <v>124640.51</v>
      </c>
      <c r="H975">
        <v>1</v>
      </c>
      <c r="I975">
        <v>1</v>
      </c>
      <c r="J975">
        <v>0</v>
      </c>
      <c r="K975" s="1">
        <v>116511.12</v>
      </c>
      <c r="L975">
        <v>1</v>
      </c>
      <c r="M975">
        <v>18</v>
      </c>
      <c r="N975">
        <v>3485</v>
      </c>
      <c r="O975">
        <v>9</v>
      </c>
      <c r="P975">
        <v>2</v>
      </c>
      <c r="Q975">
        <v>0.5</v>
      </c>
      <c r="R975">
        <v>62730</v>
      </c>
      <c r="S975" t="s">
        <v>55</v>
      </c>
      <c r="T975" t="s">
        <v>58</v>
      </c>
      <c r="U975" t="s">
        <v>52</v>
      </c>
      <c r="V975">
        <v>6</v>
      </c>
    </row>
    <row r="976" spans="1:22" x14ac:dyDescent="0.2">
      <c r="A976">
        <v>15586629</v>
      </c>
      <c r="B976">
        <v>637</v>
      </c>
      <c r="C976" t="s">
        <v>12</v>
      </c>
      <c r="D976" t="s">
        <v>15</v>
      </c>
      <c r="E976">
        <v>33</v>
      </c>
      <c r="F976">
        <v>5</v>
      </c>
      <c r="G976" s="2">
        <v>0</v>
      </c>
      <c r="H976">
        <v>2</v>
      </c>
      <c r="I976">
        <v>1</v>
      </c>
      <c r="J976">
        <v>0</v>
      </c>
      <c r="K976" s="1">
        <v>139947.17000000001</v>
      </c>
      <c r="L976">
        <v>0</v>
      </c>
      <c r="M976">
        <v>21</v>
      </c>
      <c r="N976">
        <v>3150</v>
      </c>
      <c r="O976">
        <v>9</v>
      </c>
      <c r="P976">
        <v>127</v>
      </c>
      <c r="Q976">
        <v>0.42857142857142855</v>
      </c>
      <c r="R976">
        <v>66150</v>
      </c>
      <c r="S976" t="s">
        <v>54</v>
      </c>
      <c r="T976" t="s">
        <v>59</v>
      </c>
      <c r="U976" t="s">
        <v>50</v>
      </c>
      <c r="V976">
        <v>6</v>
      </c>
    </row>
    <row r="977" spans="1:22" x14ac:dyDescent="0.2">
      <c r="A977">
        <v>15588461</v>
      </c>
      <c r="B977">
        <v>686</v>
      </c>
      <c r="C977" t="s">
        <v>12</v>
      </c>
      <c r="D977" t="s">
        <v>15</v>
      </c>
      <c r="E977">
        <v>35</v>
      </c>
      <c r="F977">
        <v>4</v>
      </c>
      <c r="G977" s="2">
        <v>0</v>
      </c>
      <c r="H977">
        <v>1</v>
      </c>
      <c r="I977">
        <v>1</v>
      </c>
      <c r="J977">
        <v>0</v>
      </c>
      <c r="K977" s="1">
        <v>8816.3700000000008</v>
      </c>
      <c r="L977">
        <v>0</v>
      </c>
      <c r="M977">
        <v>6</v>
      </c>
      <c r="N977">
        <v>4383</v>
      </c>
      <c r="O977">
        <v>7</v>
      </c>
      <c r="P977">
        <v>85</v>
      </c>
      <c r="Q977">
        <v>1</v>
      </c>
      <c r="R977">
        <v>26298</v>
      </c>
      <c r="S977" t="s">
        <v>54</v>
      </c>
      <c r="T977" t="s">
        <v>59</v>
      </c>
      <c r="U977" t="s">
        <v>50</v>
      </c>
      <c r="V977">
        <v>8</v>
      </c>
    </row>
    <row r="978" spans="1:22" x14ac:dyDescent="0.2">
      <c r="A978">
        <v>15652626</v>
      </c>
      <c r="B978">
        <v>826</v>
      </c>
      <c r="C978" t="s">
        <v>12</v>
      </c>
      <c r="D978" t="s">
        <v>15</v>
      </c>
      <c r="E978">
        <v>55</v>
      </c>
      <c r="F978">
        <v>4</v>
      </c>
      <c r="G978" s="2">
        <v>115285.85</v>
      </c>
      <c r="H978">
        <v>1</v>
      </c>
      <c r="I978">
        <v>1</v>
      </c>
      <c r="J978">
        <v>0</v>
      </c>
      <c r="K978" s="1">
        <v>140126.17000000001</v>
      </c>
      <c r="L978">
        <v>0</v>
      </c>
      <c r="M978">
        <v>14</v>
      </c>
      <c r="N978">
        <v>4040</v>
      </c>
      <c r="O978">
        <v>8</v>
      </c>
      <c r="P978">
        <v>27</v>
      </c>
      <c r="Q978">
        <v>0.5714285714285714</v>
      </c>
      <c r="R978">
        <v>56560</v>
      </c>
      <c r="S978" t="s">
        <v>56</v>
      </c>
      <c r="T978" t="s">
        <v>59</v>
      </c>
      <c r="U978" t="s">
        <v>52</v>
      </c>
      <c r="V978">
        <v>6</v>
      </c>
    </row>
    <row r="979" spans="1:22" x14ac:dyDescent="0.2">
      <c r="A979">
        <v>15599410</v>
      </c>
      <c r="B979">
        <v>721</v>
      </c>
      <c r="C979" t="s">
        <v>12</v>
      </c>
      <c r="D979" t="s">
        <v>15</v>
      </c>
      <c r="E979">
        <v>41</v>
      </c>
      <c r="F979">
        <v>2</v>
      </c>
      <c r="G979" s="2">
        <v>0</v>
      </c>
      <c r="H979">
        <v>2</v>
      </c>
      <c r="I979">
        <v>1</v>
      </c>
      <c r="J979">
        <v>0</v>
      </c>
      <c r="K979" s="1">
        <v>168219.75</v>
      </c>
      <c r="L979">
        <v>0</v>
      </c>
      <c r="M979">
        <v>15</v>
      </c>
      <c r="N979">
        <v>2854</v>
      </c>
      <c r="O979">
        <v>2</v>
      </c>
      <c r="P979">
        <v>170</v>
      </c>
      <c r="Q979">
        <v>0.13333333333333333</v>
      </c>
      <c r="R979">
        <v>42810</v>
      </c>
      <c r="S979" t="s">
        <v>55</v>
      </c>
      <c r="T979" t="s">
        <v>58</v>
      </c>
      <c r="U979" t="s">
        <v>50</v>
      </c>
      <c r="V979">
        <v>7</v>
      </c>
    </row>
    <row r="980" spans="1:22" x14ac:dyDescent="0.2">
      <c r="A980">
        <v>15785406</v>
      </c>
      <c r="B980">
        <v>446</v>
      </c>
      <c r="C980" t="s">
        <v>12</v>
      </c>
      <c r="D980" t="s">
        <v>13</v>
      </c>
      <c r="E980">
        <v>51</v>
      </c>
      <c r="F980">
        <v>4</v>
      </c>
      <c r="G980" s="2">
        <v>105056.13</v>
      </c>
      <c r="H980">
        <v>1</v>
      </c>
      <c r="I980">
        <v>0</v>
      </c>
      <c r="J980">
        <v>0</v>
      </c>
      <c r="K980" s="1">
        <v>70613.52</v>
      </c>
      <c r="L980">
        <v>0</v>
      </c>
      <c r="M980">
        <v>12</v>
      </c>
      <c r="N980">
        <v>1805</v>
      </c>
      <c r="O980">
        <v>0</v>
      </c>
      <c r="P980">
        <v>60</v>
      </c>
      <c r="Q980">
        <v>0</v>
      </c>
      <c r="R980">
        <v>21660</v>
      </c>
      <c r="S980" t="s">
        <v>56</v>
      </c>
      <c r="T980" t="s">
        <v>59</v>
      </c>
      <c r="U980" t="s">
        <v>51</v>
      </c>
      <c r="V980">
        <v>6</v>
      </c>
    </row>
    <row r="981" spans="1:22" x14ac:dyDescent="0.2">
      <c r="A981">
        <v>15707199</v>
      </c>
      <c r="B981">
        <v>643</v>
      </c>
      <c r="C981" t="s">
        <v>12</v>
      </c>
      <c r="D981" t="s">
        <v>15</v>
      </c>
      <c r="E981">
        <v>36</v>
      </c>
      <c r="F981">
        <v>0</v>
      </c>
      <c r="G981" s="2">
        <v>148159.71</v>
      </c>
      <c r="H981">
        <v>1</v>
      </c>
      <c r="I981">
        <v>0</v>
      </c>
      <c r="J981">
        <v>0</v>
      </c>
      <c r="K981" s="1">
        <v>55835.66</v>
      </c>
      <c r="L981">
        <v>0</v>
      </c>
      <c r="M981">
        <v>20</v>
      </c>
      <c r="N981">
        <v>3471</v>
      </c>
      <c r="O981">
        <v>3</v>
      </c>
      <c r="P981">
        <v>42</v>
      </c>
      <c r="Q981">
        <v>0.15</v>
      </c>
      <c r="R981">
        <v>69420</v>
      </c>
      <c r="S981" t="s">
        <v>55</v>
      </c>
      <c r="T981" t="s">
        <v>58</v>
      </c>
      <c r="U981" t="s">
        <v>51</v>
      </c>
      <c r="V981">
        <v>6</v>
      </c>
    </row>
    <row r="982" spans="1:22" x14ac:dyDescent="0.2">
      <c r="A982">
        <v>15671630</v>
      </c>
      <c r="B982">
        <v>796</v>
      </c>
      <c r="C982" t="s">
        <v>16</v>
      </c>
      <c r="D982" t="s">
        <v>13</v>
      </c>
      <c r="E982">
        <v>40</v>
      </c>
      <c r="F982">
        <v>1</v>
      </c>
      <c r="G982" s="2">
        <v>99745.95</v>
      </c>
      <c r="H982">
        <v>1</v>
      </c>
      <c r="I982">
        <v>1</v>
      </c>
      <c r="J982">
        <v>0</v>
      </c>
      <c r="K982" s="1">
        <v>177524.19</v>
      </c>
      <c r="L982">
        <v>0</v>
      </c>
      <c r="M982">
        <v>3</v>
      </c>
      <c r="N982">
        <v>1145</v>
      </c>
      <c r="O982">
        <v>1</v>
      </c>
      <c r="P982">
        <v>50</v>
      </c>
      <c r="Q982">
        <v>0.33333333333333331</v>
      </c>
      <c r="R982">
        <v>3435</v>
      </c>
      <c r="S982" t="s">
        <v>56</v>
      </c>
      <c r="T982" t="s">
        <v>58</v>
      </c>
      <c r="U982" t="s">
        <v>51</v>
      </c>
      <c r="V982">
        <v>6</v>
      </c>
    </row>
    <row r="983" spans="1:22" x14ac:dyDescent="0.2">
      <c r="A983">
        <v>15767921</v>
      </c>
      <c r="B983">
        <v>613</v>
      </c>
      <c r="C983" t="s">
        <v>12</v>
      </c>
      <c r="D983" t="s">
        <v>15</v>
      </c>
      <c r="E983">
        <v>41</v>
      </c>
      <c r="F983">
        <v>7</v>
      </c>
      <c r="G983" s="2">
        <v>0</v>
      </c>
      <c r="H983">
        <v>2</v>
      </c>
      <c r="I983">
        <v>1</v>
      </c>
      <c r="J983">
        <v>0</v>
      </c>
      <c r="K983" s="1">
        <v>60297.72</v>
      </c>
      <c r="L983">
        <v>0</v>
      </c>
      <c r="M983">
        <v>17</v>
      </c>
      <c r="N983">
        <v>631</v>
      </c>
      <c r="O983">
        <v>3</v>
      </c>
      <c r="P983">
        <v>115</v>
      </c>
      <c r="Q983">
        <v>0.17647058823529413</v>
      </c>
      <c r="R983">
        <v>10727</v>
      </c>
      <c r="S983" t="s">
        <v>56</v>
      </c>
      <c r="T983" t="s">
        <v>60</v>
      </c>
      <c r="U983" t="s">
        <v>50</v>
      </c>
      <c r="V983">
        <v>6</v>
      </c>
    </row>
    <row r="984" spans="1:22" x14ac:dyDescent="0.2">
      <c r="A984">
        <v>15747208</v>
      </c>
      <c r="B984">
        <v>608</v>
      </c>
      <c r="C984" t="s">
        <v>12</v>
      </c>
      <c r="D984" t="s">
        <v>15</v>
      </c>
      <c r="E984">
        <v>50</v>
      </c>
      <c r="F984">
        <v>6</v>
      </c>
      <c r="G984" s="2">
        <v>0</v>
      </c>
      <c r="H984">
        <v>1</v>
      </c>
      <c r="I984">
        <v>1</v>
      </c>
      <c r="J984">
        <v>0</v>
      </c>
      <c r="K984" s="1">
        <v>93568.77</v>
      </c>
      <c r="L984">
        <v>1</v>
      </c>
      <c r="M984">
        <v>26</v>
      </c>
      <c r="N984">
        <v>3104</v>
      </c>
      <c r="O984">
        <v>4</v>
      </c>
      <c r="P984">
        <v>111</v>
      </c>
      <c r="Q984">
        <v>0.15384615384615385</v>
      </c>
      <c r="R984">
        <v>80704</v>
      </c>
      <c r="S984" t="s">
        <v>55</v>
      </c>
      <c r="T984" t="s">
        <v>60</v>
      </c>
      <c r="U984" t="s">
        <v>50</v>
      </c>
      <c r="V984">
        <v>9</v>
      </c>
    </row>
    <row r="985" spans="1:22" x14ac:dyDescent="0.2">
      <c r="A985">
        <v>15582762</v>
      </c>
      <c r="B985">
        <v>667</v>
      </c>
      <c r="C985" t="s">
        <v>14</v>
      </c>
      <c r="D985" t="s">
        <v>15</v>
      </c>
      <c r="E985">
        <v>77</v>
      </c>
      <c r="F985">
        <v>2</v>
      </c>
      <c r="G985" s="2">
        <v>0</v>
      </c>
      <c r="H985">
        <v>1</v>
      </c>
      <c r="I985">
        <v>1</v>
      </c>
      <c r="J985">
        <v>1</v>
      </c>
      <c r="K985" s="1">
        <v>34702.92</v>
      </c>
      <c r="L985">
        <v>0</v>
      </c>
      <c r="M985">
        <v>13</v>
      </c>
      <c r="N985">
        <v>4147</v>
      </c>
      <c r="O985">
        <v>6</v>
      </c>
      <c r="P985">
        <v>9</v>
      </c>
      <c r="Q985">
        <v>0.46153846153846156</v>
      </c>
      <c r="R985">
        <v>53911</v>
      </c>
      <c r="S985" t="s">
        <v>55</v>
      </c>
      <c r="T985" t="s">
        <v>58</v>
      </c>
      <c r="U985" t="s">
        <v>52</v>
      </c>
      <c r="V985">
        <v>7</v>
      </c>
    </row>
    <row r="986" spans="1:22" x14ac:dyDescent="0.2">
      <c r="A986">
        <v>15601873</v>
      </c>
      <c r="B986">
        <v>677</v>
      </c>
      <c r="C986" t="s">
        <v>12</v>
      </c>
      <c r="D986" t="s">
        <v>13</v>
      </c>
      <c r="E986">
        <v>36</v>
      </c>
      <c r="F986">
        <v>7</v>
      </c>
      <c r="G986" s="2">
        <v>0</v>
      </c>
      <c r="H986">
        <v>1</v>
      </c>
      <c r="I986">
        <v>1</v>
      </c>
      <c r="J986">
        <v>0</v>
      </c>
      <c r="K986" s="1">
        <v>47318.75</v>
      </c>
      <c r="L986">
        <v>0</v>
      </c>
      <c r="M986">
        <v>15</v>
      </c>
      <c r="N986">
        <v>3975</v>
      </c>
      <c r="O986">
        <v>4</v>
      </c>
      <c r="P986">
        <v>50</v>
      </c>
      <c r="Q986">
        <v>0.26666666666666666</v>
      </c>
      <c r="R986">
        <v>59625</v>
      </c>
      <c r="S986" t="s">
        <v>54</v>
      </c>
      <c r="T986" t="s">
        <v>60</v>
      </c>
      <c r="U986" t="s">
        <v>51</v>
      </c>
      <c r="V986">
        <v>8</v>
      </c>
    </row>
    <row r="987" spans="1:22" x14ac:dyDescent="0.2">
      <c r="A987">
        <v>15711716</v>
      </c>
      <c r="B987">
        <v>580</v>
      </c>
      <c r="C987" t="s">
        <v>12</v>
      </c>
      <c r="D987" t="s">
        <v>13</v>
      </c>
      <c r="E987">
        <v>56</v>
      </c>
      <c r="F987">
        <v>1</v>
      </c>
      <c r="G987" s="2">
        <v>131368.29999999999</v>
      </c>
      <c r="H987">
        <v>1</v>
      </c>
      <c r="I987">
        <v>1</v>
      </c>
      <c r="J987">
        <v>0</v>
      </c>
      <c r="K987" s="1">
        <v>106918.67</v>
      </c>
      <c r="L987">
        <v>1</v>
      </c>
      <c r="M987">
        <v>19</v>
      </c>
      <c r="N987">
        <v>2534</v>
      </c>
      <c r="O987">
        <v>5</v>
      </c>
      <c r="P987">
        <v>36</v>
      </c>
      <c r="Q987">
        <v>0.26315789473684209</v>
      </c>
      <c r="R987">
        <v>48146</v>
      </c>
      <c r="S987" t="s">
        <v>54</v>
      </c>
      <c r="T987" t="s">
        <v>58</v>
      </c>
      <c r="U987" t="s">
        <v>51</v>
      </c>
      <c r="V987">
        <v>7</v>
      </c>
    </row>
    <row r="988" spans="1:22" x14ac:dyDescent="0.2">
      <c r="A988">
        <v>15792151</v>
      </c>
      <c r="B988">
        <v>635</v>
      </c>
      <c r="C988" t="s">
        <v>14</v>
      </c>
      <c r="D988" t="s">
        <v>13</v>
      </c>
      <c r="E988">
        <v>37</v>
      </c>
      <c r="F988">
        <v>3</v>
      </c>
      <c r="G988" s="2">
        <v>0</v>
      </c>
      <c r="H988">
        <v>2</v>
      </c>
      <c r="I988">
        <v>1</v>
      </c>
      <c r="J988">
        <v>0</v>
      </c>
      <c r="K988" s="1">
        <v>91086.73</v>
      </c>
      <c r="L988">
        <v>0</v>
      </c>
      <c r="M988">
        <v>20</v>
      </c>
      <c r="N988">
        <v>1222</v>
      </c>
      <c r="O988">
        <v>5</v>
      </c>
      <c r="P988">
        <v>38</v>
      </c>
      <c r="Q988">
        <v>0.25</v>
      </c>
      <c r="R988">
        <v>24440</v>
      </c>
      <c r="S988" t="s">
        <v>56</v>
      </c>
      <c r="T988" t="s">
        <v>59</v>
      </c>
      <c r="U988" t="s">
        <v>51</v>
      </c>
      <c r="V988">
        <v>6</v>
      </c>
    </row>
    <row r="989" spans="1:22" x14ac:dyDescent="0.2">
      <c r="A989">
        <v>15738907</v>
      </c>
      <c r="B989">
        <v>798</v>
      </c>
      <c r="C989" t="s">
        <v>12</v>
      </c>
      <c r="D989" t="s">
        <v>13</v>
      </c>
      <c r="E989">
        <v>60</v>
      </c>
      <c r="F989">
        <v>6</v>
      </c>
      <c r="G989" s="2">
        <v>96956.1</v>
      </c>
      <c r="H989">
        <v>1</v>
      </c>
      <c r="I989">
        <v>1</v>
      </c>
      <c r="J989">
        <v>0</v>
      </c>
      <c r="K989" s="1">
        <v>31907.439999999999</v>
      </c>
      <c r="L989">
        <v>1</v>
      </c>
      <c r="M989">
        <v>2</v>
      </c>
      <c r="N989">
        <v>1493</v>
      </c>
      <c r="O989">
        <v>2</v>
      </c>
      <c r="P989">
        <v>32</v>
      </c>
      <c r="Q989">
        <v>1</v>
      </c>
      <c r="R989">
        <v>2986</v>
      </c>
      <c r="S989" t="s">
        <v>55</v>
      </c>
      <c r="T989" t="s">
        <v>60</v>
      </c>
      <c r="U989" t="s">
        <v>51</v>
      </c>
      <c r="V989">
        <v>6</v>
      </c>
    </row>
    <row r="990" spans="1:22" x14ac:dyDescent="0.2">
      <c r="A990">
        <v>15750867</v>
      </c>
      <c r="B990">
        <v>489</v>
      </c>
      <c r="C990" t="s">
        <v>16</v>
      </c>
      <c r="D990" t="s">
        <v>13</v>
      </c>
      <c r="E990">
        <v>46</v>
      </c>
      <c r="F990">
        <v>8</v>
      </c>
      <c r="G990" s="2">
        <v>92060.06</v>
      </c>
      <c r="H990">
        <v>1</v>
      </c>
      <c r="I990">
        <v>1</v>
      </c>
      <c r="J990">
        <v>0</v>
      </c>
      <c r="K990" s="1">
        <v>147222.95000000001</v>
      </c>
      <c r="L990">
        <v>1</v>
      </c>
      <c r="M990">
        <v>9</v>
      </c>
      <c r="N990">
        <v>4122</v>
      </c>
      <c r="O990">
        <v>9</v>
      </c>
      <c r="P990">
        <v>165</v>
      </c>
      <c r="Q990">
        <v>1</v>
      </c>
      <c r="R990">
        <v>37098</v>
      </c>
      <c r="S990" t="s">
        <v>55</v>
      </c>
      <c r="T990" t="s">
        <v>60</v>
      </c>
      <c r="U990" t="s">
        <v>50</v>
      </c>
      <c r="V990">
        <v>6</v>
      </c>
    </row>
    <row r="991" spans="1:22" x14ac:dyDescent="0.2">
      <c r="A991">
        <v>15715939</v>
      </c>
      <c r="B991">
        <v>730</v>
      </c>
      <c r="C991" t="s">
        <v>12</v>
      </c>
      <c r="D991" t="s">
        <v>15</v>
      </c>
      <c r="E991">
        <v>33</v>
      </c>
      <c r="F991">
        <v>0</v>
      </c>
      <c r="G991" s="2">
        <v>0</v>
      </c>
      <c r="H991">
        <v>2</v>
      </c>
      <c r="I991">
        <v>1</v>
      </c>
      <c r="J991">
        <v>0</v>
      </c>
      <c r="K991" s="1">
        <v>1474.79</v>
      </c>
      <c r="L991">
        <v>0</v>
      </c>
      <c r="M991">
        <v>10</v>
      </c>
      <c r="N991">
        <v>3489</v>
      </c>
      <c r="O991">
        <v>5</v>
      </c>
      <c r="P991">
        <v>85</v>
      </c>
      <c r="Q991">
        <v>0.5</v>
      </c>
      <c r="R991">
        <v>34890</v>
      </c>
      <c r="S991" t="s">
        <v>56</v>
      </c>
      <c r="T991" t="s">
        <v>58</v>
      </c>
      <c r="U991" t="s">
        <v>50</v>
      </c>
      <c r="V991">
        <v>7</v>
      </c>
    </row>
    <row r="992" spans="1:22" x14ac:dyDescent="0.2">
      <c r="A992">
        <v>15809320</v>
      </c>
      <c r="B992">
        <v>845</v>
      </c>
      <c r="C992" t="s">
        <v>14</v>
      </c>
      <c r="D992" t="s">
        <v>13</v>
      </c>
      <c r="E992">
        <v>52</v>
      </c>
      <c r="F992">
        <v>0</v>
      </c>
      <c r="G992" s="2">
        <v>0</v>
      </c>
      <c r="H992">
        <v>1</v>
      </c>
      <c r="I992">
        <v>1</v>
      </c>
      <c r="J992">
        <v>0</v>
      </c>
      <c r="K992" s="1">
        <v>31726.76</v>
      </c>
      <c r="L992">
        <v>1</v>
      </c>
      <c r="M992">
        <v>30</v>
      </c>
      <c r="N992">
        <v>3851</v>
      </c>
      <c r="O992">
        <v>7</v>
      </c>
      <c r="P992">
        <v>178</v>
      </c>
      <c r="Q992">
        <v>0.23333333333333334</v>
      </c>
      <c r="R992">
        <v>115530</v>
      </c>
      <c r="S992" t="s">
        <v>55</v>
      </c>
      <c r="T992" t="s">
        <v>58</v>
      </c>
      <c r="U992" t="s">
        <v>50</v>
      </c>
      <c r="V992">
        <v>10</v>
      </c>
    </row>
    <row r="993" spans="1:22" x14ac:dyDescent="0.2">
      <c r="A993">
        <v>15684367</v>
      </c>
      <c r="B993">
        <v>555</v>
      </c>
      <c r="C993" t="s">
        <v>14</v>
      </c>
      <c r="D993" t="s">
        <v>15</v>
      </c>
      <c r="E993">
        <v>27</v>
      </c>
      <c r="F993">
        <v>5</v>
      </c>
      <c r="G993" s="2">
        <v>0</v>
      </c>
      <c r="H993">
        <v>2</v>
      </c>
      <c r="I993">
        <v>0</v>
      </c>
      <c r="J993">
        <v>0</v>
      </c>
      <c r="K993" s="1">
        <v>96398.51</v>
      </c>
      <c r="L993">
        <v>0</v>
      </c>
      <c r="M993">
        <v>11</v>
      </c>
      <c r="N993">
        <v>3161</v>
      </c>
      <c r="O993">
        <v>4</v>
      </c>
      <c r="P993">
        <v>91</v>
      </c>
      <c r="Q993">
        <v>0.36363636363636365</v>
      </c>
      <c r="R993">
        <v>34771</v>
      </c>
      <c r="S993" t="s">
        <v>56</v>
      </c>
      <c r="T993" t="s">
        <v>59</v>
      </c>
      <c r="U993" t="s">
        <v>50</v>
      </c>
      <c r="V993">
        <v>6</v>
      </c>
    </row>
    <row r="994" spans="1:22" x14ac:dyDescent="0.2">
      <c r="A994">
        <v>15793049</v>
      </c>
      <c r="B994">
        <v>680</v>
      </c>
      <c r="C994" t="s">
        <v>16</v>
      </c>
      <c r="D994" t="s">
        <v>13</v>
      </c>
      <c r="E994">
        <v>48</v>
      </c>
      <c r="F994">
        <v>8</v>
      </c>
      <c r="G994" s="2">
        <v>115115.38</v>
      </c>
      <c r="H994">
        <v>1</v>
      </c>
      <c r="I994">
        <v>1</v>
      </c>
      <c r="J994">
        <v>0</v>
      </c>
      <c r="K994" s="1">
        <v>139558.6</v>
      </c>
      <c r="L994">
        <v>1</v>
      </c>
      <c r="M994">
        <v>12</v>
      </c>
      <c r="N994">
        <v>3174</v>
      </c>
      <c r="O994">
        <v>5</v>
      </c>
      <c r="P994">
        <v>71</v>
      </c>
      <c r="Q994">
        <v>0.41666666666666669</v>
      </c>
      <c r="R994">
        <v>38088</v>
      </c>
      <c r="S994" t="s">
        <v>55</v>
      </c>
      <c r="T994" t="s">
        <v>60</v>
      </c>
      <c r="U994" t="s">
        <v>50</v>
      </c>
      <c r="V994">
        <v>6</v>
      </c>
    </row>
    <row r="995" spans="1:22" x14ac:dyDescent="0.2">
      <c r="A995">
        <v>15613623</v>
      </c>
      <c r="B995">
        <v>640</v>
      </c>
      <c r="C995" t="s">
        <v>14</v>
      </c>
      <c r="D995" t="s">
        <v>15</v>
      </c>
      <c r="E995">
        <v>62</v>
      </c>
      <c r="F995">
        <v>3</v>
      </c>
      <c r="G995" s="2">
        <v>0</v>
      </c>
      <c r="H995">
        <v>1</v>
      </c>
      <c r="I995">
        <v>1</v>
      </c>
      <c r="J995">
        <v>1</v>
      </c>
      <c r="K995" s="1">
        <v>101663.47</v>
      </c>
      <c r="L995">
        <v>0</v>
      </c>
      <c r="M995">
        <v>22</v>
      </c>
      <c r="N995">
        <v>3948</v>
      </c>
      <c r="O995">
        <v>2</v>
      </c>
      <c r="P995">
        <v>123</v>
      </c>
      <c r="Q995">
        <v>9.0909090909090912E-2</v>
      </c>
      <c r="R995">
        <v>86856</v>
      </c>
      <c r="S995" t="s">
        <v>55</v>
      </c>
      <c r="T995" t="s">
        <v>59</v>
      </c>
      <c r="U995" t="s">
        <v>50</v>
      </c>
      <c r="V995">
        <v>6</v>
      </c>
    </row>
    <row r="996" spans="1:22" x14ac:dyDescent="0.2">
      <c r="A996">
        <v>15607263</v>
      </c>
      <c r="B996">
        <v>788</v>
      </c>
      <c r="C996" t="s">
        <v>12</v>
      </c>
      <c r="D996" t="s">
        <v>15</v>
      </c>
      <c r="E996">
        <v>55</v>
      </c>
      <c r="F996">
        <v>3</v>
      </c>
      <c r="G996" s="2">
        <v>0</v>
      </c>
      <c r="H996">
        <v>1</v>
      </c>
      <c r="I996">
        <v>0</v>
      </c>
      <c r="J996">
        <v>1</v>
      </c>
      <c r="K996" s="1">
        <v>13288.46</v>
      </c>
      <c r="L996">
        <v>1</v>
      </c>
      <c r="M996">
        <v>13</v>
      </c>
      <c r="N996">
        <v>1155</v>
      </c>
      <c r="O996">
        <v>10</v>
      </c>
      <c r="P996">
        <v>55</v>
      </c>
      <c r="Q996">
        <v>0.76923076923076927</v>
      </c>
      <c r="R996">
        <v>15015</v>
      </c>
      <c r="S996" t="s">
        <v>56</v>
      </c>
      <c r="T996" t="s">
        <v>59</v>
      </c>
      <c r="U996" t="s">
        <v>51</v>
      </c>
      <c r="V996">
        <v>6</v>
      </c>
    </row>
    <row r="997" spans="1:22" x14ac:dyDescent="0.2">
      <c r="A997">
        <v>15610900</v>
      </c>
      <c r="B997">
        <v>770</v>
      </c>
      <c r="C997" t="s">
        <v>12</v>
      </c>
      <c r="D997" t="s">
        <v>13</v>
      </c>
      <c r="E997">
        <v>70</v>
      </c>
      <c r="F997">
        <v>9</v>
      </c>
      <c r="G997" s="2">
        <v>110738.89</v>
      </c>
      <c r="H997">
        <v>1</v>
      </c>
      <c r="I997">
        <v>1</v>
      </c>
      <c r="J997">
        <v>0</v>
      </c>
      <c r="K997" s="1">
        <v>22666.77</v>
      </c>
      <c r="L997">
        <v>1</v>
      </c>
      <c r="M997">
        <v>29</v>
      </c>
      <c r="N997">
        <v>3818</v>
      </c>
      <c r="O997">
        <v>5</v>
      </c>
      <c r="P997">
        <v>8</v>
      </c>
      <c r="Q997">
        <v>0.17241379310344829</v>
      </c>
      <c r="R997">
        <v>110722</v>
      </c>
      <c r="S997" t="s">
        <v>55</v>
      </c>
      <c r="T997" t="s">
        <v>61</v>
      </c>
      <c r="U997" t="s">
        <v>52</v>
      </c>
      <c r="V997">
        <v>6</v>
      </c>
    </row>
    <row r="998" spans="1:22" x14ac:dyDescent="0.2">
      <c r="A998">
        <v>15724955</v>
      </c>
      <c r="B998">
        <v>537</v>
      </c>
      <c r="C998" t="s">
        <v>12</v>
      </c>
      <c r="D998" t="s">
        <v>15</v>
      </c>
      <c r="E998">
        <v>38</v>
      </c>
      <c r="F998">
        <v>3</v>
      </c>
      <c r="G998" s="2">
        <v>0</v>
      </c>
      <c r="H998">
        <v>2</v>
      </c>
      <c r="I998">
        <v>0</v>
      </c>
      <c r="J998">
        <v>0</v>
      </c>
      <c r="K998" s="1">
        <v>141023.01</v>
      </c>
      <c r="L998">
        <v>0</v>
      </c>
      <c r="M998">
        <v>2</v>
      </c>
      <c r="N998">
        <v>3969</v>
      </c>
      <c r="O998">
        <v>2</v>
      </c>
      <c r="P998">
        <v>65</v>
      </c>
      <c r="Q998">
        <v>1</v>
      </c>
      <c r="R998">
        <v>7938</v>
      </c>
      <c r="S998" t="s">
        <v>56</v>
      </c>
      <c r="T998" t="s">
        <v>59</v>
      </c>
      <c r="U998" t="s">
        <v>50</v>
      </c>
      <c r="V998">
        <v>6</v>
      </c>
    </row>
    <row r="999" spans="1:22" x14ac:dyDescent="0.2">
      <c r="A999">
        <v>15736431</v>
      </c>
      <c r="B999">
        <v>494</v>
      </c>
      <c r="C999" t="s">
        <v>14</v>
      </c>
      <c r="D999" t="s">
        <v>15</v>
      </c>
      <c r="E999">
        <v>27</v>
      </c>
      <c r="F999">
        <v>2</v>
      </c>
      <c r="G999" s="2">
        <v>0</v>
      </c>
      <c r="H999">
        <v>2</v>
      </c>
      <c r="I999">
        <v>1</v>
      </c>
      <c r="J999">
        <v>0</v>
      </c>
      <c r="K999" s="1">
        <v>22404.639999999999</v>
      </c>
      <c r="L999">
        <v>0</v>
      </c>
      <c r="M999">
        <v>21</v>
      </c>
      <c r="N999">
        <v>4799</v>
      </c>
      <c r="O999">
        <v>9</v>
      </c>
      <c r="P999">
        <v>27</v>
      </c>
      <c r="Q999">
        <v>0.42857142857142855</v>
      </c>
      <c r="R999">
        <v>100779</v>
      </c>
      <c r="S999" t="s">
        <v>55</v>
      </c>
      <c r="T999" t="s">
        <v>58</v>
      </c>
      <c r="U999" t="s">
        <v>52</v>
      </c>
      <c r="V999">
        <v>7</v>
      </c>
    </row>
    <row r="1000" spans="1:22" x14ac:dyDescent="0.2">
      <c r="A1000">
        <v>15602731</v>
      </c>
      <c r="B1000">
        <v>724</v>
      </c>
      <c r="C1000" t="s">
        <v>12</v>
      </c>
      <c r="D1000" t="s">
        <v>15</v>
      </c>
      <c r="E1000">
        <v>31</v>
      </c>
      <c r="F1000">
        <v>5</v>
      </c>
      <c r="G1000" s="2">
        <v>0</v>
      </c>
      <c r="H1000">
        <v>1</v>
      </c>
      <c r="I1000">
        <v>1</v>
      </c>
      <c r="J1000">
        <v>0</v>
      </c>
      <c r="K1000" s="1">
        <v>134889.95000000001</v>
      </c>
      <c r="L1000">
        <v>1</v>
      </c>
      <c r="M1000">
        <v>17</v>
      </c>
      <c r="N1000">
        <v>2059</v>
      </c>
      <c r="O1000">
        <v>2</v>
      </c>
      <c r="P1000">
        <v>32</v>
      </c>
      <c r="Q1000">
        <v>0.11764705882352941</v>
      </c>
      <c r="R1000">
        <v>35003</v>
      </c>
      <c r="S1000" t="s">
        <v>54</v>
      </c>
      <c r="T1000" t="s">
        <v>59</v>
      </c>
      <c r="U1000" t="s">
        <v>51</v>
      </c>
      <c r="V1000">
        <v>8</v>
      </c>
    </row>
    <row r="1001" spans="1:22" x14ac:dyDescent="0.2">
      <c r="A1001">
        <v>15586133</v>
      </c>
      <c r="B1001">
        <v>666</v>
      </c>
      <c r="C1001" t="s">
        <v>16</v>
      </c>
      <c r="D1001" t="s">
        <v>13</v>
      </c>
      <c r="E1001">
        <v>44</v>
      </c>
      <c r="F1001">
        <v>2</v>
      </c>
      <c r="G1001" s="2">
        <v>122314.5</v>
      </c>
      <c r="H1001">
        <v>1</v>
      </c>
      <c r="I1001">
        <v>0</v>
      </c>
      <c r="J1001">
        <v>0</v>
      </c>
      <c r="K1001" s="1">
        <v>68574.880000000005</v>
      </c>
      <c r="L1001">
        <v>1</v>
      </c>
      <c r="M1001">
        <v>9</v>
      </c>
      <c r="N1001">
        <v>3339</v>
      </c>
      <c r="O1001">
        <v>10</v>
      </c>
      <c r="P1001">
        <v>48</v>
      </c>
      <c r="Q1001">
        <v>1</v>
      </c>
      <c r="R1001">
        <v>30051</v>
      </c>
      <c r="S1001" t="s">
        <v>56</v>
      </c>
      <c r="T1001" t="s">
        <v>58</v>
      </c>
      <c r="U1001" t="s">
        <v>51</v>
      </c>
      <c r="V1001">
        <v>6</v>
      </c>
    </row>
    <row r="1002" spans="1:22" x14ac:dyDescent="0.2">
      <c r="A1002">
        <v>15749693</v>
      </c>
      <c r="B1002">
        <v>658</v>
      </c>
      <c r="C1002" t="s">
        <v>12</v>
      </c>
      <c r="D1002" t="s">
        <v>13</v>
      </c>
      <c r="E1002">
        <v>32</v>
      </c>
      <c r="F1002">
        <v>9</v>
      </c>
      <c r="G1002" s="2">
        <v>0</v>
      </c>
      <c r="H1002">
        <v>2</v>
      </c>
      <c r="I1002">
        <v>1</v>
      </c>
      <c r="J1002">
        <v>0</v>
      </c>
      <c r="K1002" s="1">
        <v>156774.75</v>
      </c>
      <c r="L1002">
        <v>0</v>
      </c>
      <c r="M1002">
        <v>30</v>
      </c>
      <c r="N1002">
        <v>563</v>
      </c>
      <c r="O1002">
        <v>4</v>
      </c>
      <c r="P1002">
        <v>89</v>
      </c>
      <c r="Q1002">
        <v>0.13333333333333333</v>
      </c>
      <c r="R1002">
        <v>16890</v>
      </c>
      <c r="S1002" t="s">
        <v>55</v>
      </c>
      <c r="T1002" t="s">
        <v>61</v>
      </c>
      <c r="U1002" t="s">
        <v>50</v>
      </c>
      <c r="V1002">
        <v>6</v>
      </c>
    </row>
    <row r="1003" spans="1:22" x14ac:dyDescent="0.2">
      <c r="A1003">
        <v>15666270</v>
      </c>
      <c r="B1003">
        <v>676</v>
      </c>
      <c r="C1003" t="s">
        <v>12</v>
      </c>
      <c r="D1003" t="s">
        <v>13</v>
      </c>
      <c r="E1003">
        <v>40</v>
      </c>
      <c r="F1003">
        <v>2</v>
      </c>
      <c r="G1003" s="2">
        <v>147803.48000000001</v>
      </c>
      <c r="H1003">
        <v>1</v>
      </c>
      <c r="I1003">
        <v>1</v>
      </c>
      <c r="J1003">
        <v>0</v>
      </c>
      <c r="K1003" s="1">
        <v>95181.06</v>
      </c>
      <c r="L1003">
        <v>1</v>
      </c>
      <c r="M1003">
        <v>21</v>
      </c>
      <c r="N1003">
        <v>4242</v>
      </c>
      <c r="O1003">
        <v>1</v>
      </c>
      <c r="P1003">
        <v>54</v>
      </c>
      <c r="Q1003">
        <v>4.7619047619047616E-2</v>
      </c>
      <c r="R1003">
        <v>89082</v>
      </c>
      <c r="S1003" t="s">
        <v>55</v>
      </c>
      <c r="T1003" t="s">
        <v>58</v>
      </c>
      <c r="U1003" t="s">
        <v>51</v>
      </c>
      <c r="V1003">
        <v>6</v>
      </c>
    </row>
    <row r="1004" spans="1:22" x14ac:dyDescent="0.2">
      <c r="A1004">
        <v>15642137</v>
      </c>
      <c r="B1004">
        <v>695</v>
      </c>
      <c r="C1004" t="s">
        <v>14</v>
      </c>
      <c r="D1004" t="s">
        <v>13</v>
      </c>
      <c r="E1004">
        <v>39</v>
      </c>
      <c r="F1004">
        <v>5</v>
      </c>
      <c r="G1004" s="2">
        <v>0</v>
      </c>
      <c r="H1004">
        <v>2</v>
      </c>
      <c r="I1004">
        <v>0</v>
      </c>
      <c r="J1004">
        <v>0</v>
      </c>
      <c r="K1004" s="1">
        <v>102763.69</v>
      </c>
      <c r="L1004">
        <v>0</v>
      </c>
      <c r="M1004">
        <v>24</v>
      </c>
      <c r="N1004">
        <v>3803</v>
      </c>
      <c r="O1004">
        <v>10</v>
      </c>
      <c r="P1004">
        <v>126</v>
      </c>
      <c r="Q1004">
        <v>0.41666666666666669</v>
      </c>
      <c r="R1004">
        <v>91272</v>
      </c>
      <c r="S1004" t="s">
        <v>55</v>
      </c>
      <c r="T1004" t="s">
        <v>59</v>
      </c>
      <c r="U1004" t="s">
        <v>50</v>
      </c>
      <c r="V1004">
        <v>6</v>
      </c>
    </row>
    <row r="1005" spans="1:22" x14ac:dyDescent="0.2">
      <c r="A1005">
        <v>15790829</v>
      </c>
      <c r="B1005">
        <v>703</v>
      </c>
      <c r="C1005" t="s">
        <v>12</v>
      </c>
      <c r="D1005" t="s">
        <v>13</v>
      </c>
      <c r="E1005">
        <v>45</v>
      </c>
      <c r="F1005">
        <v>5</v>
      </c>
      <c r="G1005" s="2">
        <v>0</v>
      </c>
      <c r="H1005">
        <v>2</v>
      </c>
      <c r="I1005">
        <v>1</v>
      </c>
      <c r="J1005">
        <v>0</v>
      </c>
      <c r="K1005" s="1">
        <v>131906.44</v>
      </c>
      <c r="L1005">
        <v>0</v>
      </c>
      <c r="M1005">
        <v>5</v>
      </c>
      <c r="N1005">
        <v>2743</v>
      </c>
      <c r="O1005">
        <v>7</v>
      </c>
      <c r="P1005">
        <v>64</v>
      </c>
      <c r="Q1005">
        <v>1</v>
      </c>
      <c r="R1005">
        <v>13715</v>
      </c>
      <c r="S1005" t="s">
        <v>55</v>
      </c>
      <c r="T1005" t="s">
        <v>59</v>
      </c>
      <c r="U1005" t="s">
        <v>50</v>
      </c>
      <c r="V1005">
        <v>6</v>
      </c>
    </row>
    <row r="1006" spans="1:22" x14ac:dyDescent="0.2">
      <c r="A1006">
        <v>15722246</v>
      </c>
      <c r="B1006">
        <v>742</v>
      </c>
      <c r="C1006" t="s">
        <v>12</v>
      </c>
      <c r="D1006" t="s">
        <v>13</v>
      </c>
      <c r="E1006">
        <v>60</v>
      </c>
      <c r="F1006">
        <v>4</v>
      </c>
      <c r="G1006" s="2">
        <v>0</v>
      </c>
      <c r="H1006">
        <v>1</v>
      </c>
      <c r="I1006">
        <v>1</v>
      </c>
      <c r="J1006">
        <v>1</v>
      </c>
      <c r="K1006" s="1">
        <v>13161.66</v>
      </c>
      <c r="L1006">
        <v>1</v>
      </c>
      <c r="M1006">
        <v>3</v>
      </c>
      <c r="N1006">
        <v>4929</v>
      </c>
      <c r="O1006">
        <v>2</v>
      </c>
      <c r="P1006">
        <v>146</v>
      </c>
      <c r="Q1006">
        <v>0.66666666666666663</v>
      </c>
      <c r="R1006">
        <v>14787</v>
      </c>
      <c r="S1006" t="s">
        <v>55</v>
      </c>
      <c r="T1006" t="s">
        <v>59</v>
      </c>
      <c r="U1006" t="s">
        <v>50</v>
      </c>
      <c r="V1006">
        <v>6</v>
      </c>
    </row>
    <row r="1007" spans="1:22" x14ac:dyDescent="0.2">
      <c r="A1007">
        <v>15609704</v>
      </c>
      <c r="B1007">
        <v>608</v>
      </c>
      <c r="C1007" t="s">
        <v>12</v>
      </c>
      <c r="D1007" t="s">
        <v>13</v>
      </c>
      <c r="E1007">
        <v>33</v>
      </c>
      <c r="F1007">
        <v>4</v>
      </c>
      <c r="G1007" s="2">
        <v>0</v>
      </c>
      <c r="H1007">
        <v>1</v>
      </c>
      <c r="I1007">
        <v>1</v>
      </c>
      <c r="J1007">
        <v>0</v>
      </c>
      <c r="K1007" s="1">
        <v>79304.38</v>
      </c>
      <c r="L1007">
        <v>1</v>
      </c>
      <c r="M1007">
        <v>8</v>
      </c>
      <c r="N1007">
        <v>2721</v>
      </c>
      <c r="O1007">
        <v>5</v>
      </c>
      <c r="P1007">
        <v>33</v>
      </c>
      <c r="Q1007">
        <v>0.625</v>
      </c>
      <c r="R1007">
        <v>21768</v>
      </c>
      <c r="S1007" t="s">
        <v>56</v>
      </c>
      <c r="T1007" t="s">
        <v>59</v>
      </c>
      <c r="U1007" t="s">
        <v>51</v>
      </c>
      <c r="V1007">
        <v>8</v>
      </c>
    </row>
    <row r="1008" spans="1:22" x14ac:dyDescent="0.2">
      <c r="A1008">
        <v>15565796</v>
      </c>
      <c r="B1008">
        <v>745</v>
      </c>
      <c r="C1008" t="s">
        <v>16</v>
      </c>
      <c r="D1008" t="s">
        <v>15</v>
      </c>
      <c r="E1008">
        <v>48</v>
      </c>
      <c r="F1008">
        <v>10</v>
      </c>
      <c r="G1008" s="2">
        <v>96048.55</v>
      </c>
      <c r="H1008">
        <v>1</v>
      </c>
      <c r="I1008">
        <v>1</v>
      </c>
      <c r="J1008">
        <v>0</v>
      </c>
      <c r="K1008" s="1">
        <v>74510.649999999994</v>
      </c>
      <c r="L1008">
        <v>0</v>
      </c>
      <c r="M1008">
        <v>23</v>
      </c>
      <c r="N1008">
        <v>2092</v>
      </c>
      <c r="O1008">
        <v>4</v>
      </c>
      <c r="P1008">
        <v>118</v>
      </c>
      <c r="Q1008">
        <v>0.17391304347826086</v>
      </c>
      <c r="R1008">
        <v>48116</v>
      </c>
      <c r="S1008" t="s">
        <v>54</v>
      </c>
      <c r="T1008" t="s">
        <v>61</v>
      </c>
      <c r="U1008" t="s">
        <v>50</v>
      </c>
      <c r="V1008">
        <v>6</v>
      </c>
    </row>
    <row r="1009" spans="1:22" x14ac:dyDescent="0.2">
      <c r="A1009">
        <v>15698335</v>
      </c>
      <c r="B1009">
        <v>504</v>
      </c>
      <c r="C1009" t="s">
        <v>12</v>
      </c>
      <c r="D1009" t="s">
        <v>13</v>
      </c>
      <c r="E1009">
        <v>73</v>
      </c>
      <c r="F1009">
        <v>8</v>
      </c>
      <c r="G1009" s="2">
        <v>0</v>
      </c>
      <c r="H1009">
        <v>1</v>
      </c>
      <c r="I1009">
        <v>1</v>
      </c>
      <c r="J1009">
        <v>1</v>
      </c>
      <c r="K1009" s="1">
        <v>34595.58</v>
      </c>
      <c r="L1009">
        <v>0</v>
      </c>
      <c r="M1009">
        <v>16</v>
      </c>
      <c r="N1009">
        <v>2041</v>
      </c>
      <c r="O1009">
        <v>1</v>
      </c>
      <c r="P1009">
        <v>8</v>
      </c>
      <c r="Q1009">
        <v>6.25E-2</v>
      </c>
      <c r="R1009">
        <v>32656</v>
      </c>
      <c r="S1009" t="s">
        <v>55</v>
      </c>
      <c r="T1009" t="s">
        <v>60</v>
      </c>
      <c r="U1009" t="s">
        <v>52</v>
      </c>
      <c r="V1009">
        <v>6</v>
      </c>
    </row>
    <row r="1010" spans="1:22" x14ac:dyDescent="0.2">
      <c r="A1010">
        <v>15753213</v>
      </c>
      <c r="B1010">
        <v>604</v>
      </c>
      <c r="C1010" t="s">
        <v>12</v>
      </c>
      <c r="D1010" t="s">
        <v>13</v>
      </c>
      <c r="E1010">
        <v>34</v>
      </c>
      <c r="F1010">
        <v>7</v>
      </c>
      <c r="G1010" s="2">
        <v>0</v>
      </c>
      <c r="H1010">
        <v>2</v>
      </c>
      <c r="I1010">
        <v>1</v>
      </c>
      <c r="J1010">
        <v>0</v>
      </c>
      <c r="K1010" s="1">
        <v>193021.49</v>
      </c>
      <c r="L1010">
        <v>0</v>
      </c>
      <c r="M1010">
        <v>15</v>
      </c>
      <c r="N1010">
        <v>504</v>
      </c>
      <c r="O1010">
        <v>9</v>
      </c>
      <c r="P1010">
        <v>122</v>
      </c>
      <c r="Q1010">
        <v>0.6</v>
      </c>
      <c r="R1010">
        <v>7560</v>
      </c>
      <c r="S1010" t="s">
        <v>55</v>
      </c>
      <c r="T1010" t="s">
        <v>60</v>
      </c>
      <c r="U1010" t="s">
        <v>50</v>
      </c>
      <c r="V1010">
        <v>6</v>
      </c>
    </row>
    <row r="1011" spans="1:22" x14ac:dyDescent="0.2">
      <c r="A1011">
        <v>15679983</v>
      </c>
      <c r="B1011">
        <v>565</v>
      </c>
      <c r="C1011" t="s">
        <v>12</v>
      </c>
      <c r="D1011" t="s">
        <v>15</v>
      </c>
      <c r="E1011">
        <v>34</v>
      </c>
      <c r="F1011">
        <v>7</v>
      </c>
      <c r="G1011" s="2">
        <v>0</v>
      </c>
      <c r="H1011">
        <v>1</v>
      </c>
      <c r="I1011">
        <v>0</v>
      </c>
      <c r="J1011">
        <v>0</v>
      </c>
      <c r="K1011" s="1">
        <v>74593.84</v>
      </c>
      <c r="L1011">
        <v>0</v>
      </c>
      <c r="M1011">
        <v>7</v>
      </c>
      <c r="N1011">
        <v>147</v>
      </c>
      <c r="O1011">
        <v>8</v>
      </c>
      <c r="P1011">
        <v>115</v>
      </c>
      <c r="Q1011">
        <v>1</v>
      </c>
      <c r="R1011">
        <v>1029</v>
      </c>
      <c r="S1011" t="s">
        <v>55</v>
      </c>
      <c r="T1011" t="s">
        <v>60</v>
      </c>
      <c r="U1011" t="s">
        <v>50</v>
      </c>
      <c r="V1011">
        <v>8</v>
      </c>
    </row>
    <row r="1012" spans="1:22" x14ac:dyDescent="0.2">
      <c r="A1012">
        <v>15812616</v>
      </c>
      <c r="B1012">
        <v>707</v>
      </c>
      <c r="C1012" t="s">
        <v>12</v>
      </c>
      <c r="D1012" t="s">
        <v>13</v>
      </c>
      <c r="E1012">
        <v>49</v>
      </c>
      <c r="F1012">
        <v>10</v>
      </c>
      <c r="G1012" s="2">
        <v>0</v>
      </c>
      <c r="H1012">
        <v>1</v>
      </c>
      <c r="I1012">
        <v>1</v>
      </c>
      <c r="J1012">
        <v>0</v>
      </c>
      <c r="K1012" s="1">
        <v>82967.97</v>
      </c>
      <c r="L1012">
        <v>1</v>
      </c>
      <c r="M1012">
        <v>18</v>
      </c>
      <c r="N1012">
        <v>270</v>
      </c>
      <c r="O1012">
        <v>10</v>
      </c>
      <c r="P1012">
        <v>120</v>
      </c>
      <c r="Q1012">
        <v>0.55555555555555558</v>
      </c>
      <c r="R1012">
        <v>4860</v>
      </c>
      <c r="S1012" t="s">
        <v>55</v>
      </c>
      <c r="T1012" t="s">
        <v>61</v>
      </c>
      <c r="U1012" t="s">
        <v>50</v>
      </c>
      <c r="V1012">
        <v>9</v>
      </c>
    </row>
    <row r="1013" spans="1:22" x14ac:dyDescent="0.2">
      <c r="A1013">
        <v>15613216</v>
      </c>
      <c r="B1013">
        <v>639</v>
      </c>
      <c r="C1013" t="s">
        <v>14</v>
      </c>
      <c r="D1013" t="s">
        <v>13</v>
      </c>
      <c r="E1013">
        <v>39</v>
      </c>
      <c r="F1013">
        <v>1</v>
      </c>
      <c r="G1013" s="2">
        <v>141789.15</v>
      </c>
      <c r="H1013">
        <v>1</v>
      </c>
      <c r="I1013">
        <v>1</v>
      </c>
      <c r="J1013">
        <v>0</v>
      </c>
      <c r="K1013" s="1">
        <v>92455.96</v>
      </c>
      <c r="L1013">
        <v>0</v>
      </c>
      <c r="M1013">
        <v>16</v>
      </c>
      <c r="N1013">
        <v>4080</v>
      </c>
      <c r="O1013">
        <v>10</v>
      </c>
      <c r="P1013">
        <v>5</v>
      </c>
      <c r="Q1013">
        <v>0.625</v>
      </c>
      <c r="R1013">
        <v>65280</v>
      </c>
      <c r="S1013" t="s">
        <v>56</v>
      </c>
      <c r="T1013" t="s">
        <v>58</v>
      </c>
      <c r="U1013" t="s">
        <v>52</v>
      </c>
      <c r="V1013">
        <v>6</v>
      </c>
    </row>
    <row r="1014" spans="1:22" x14ac:dyDescent="0.2">
      <c r="A1014">
        <v>15657937</v>
      </c>
      <c r="B1014">
        <v>709</v>
      </c>
      <c r="C1014" t="s">
        <v>16</v>
      </c>
      <c r="D1014" t="s">
        <v>15</v>
      </c>
      <c r="E1014">
        <v>22</v>
      </c>
      <c r="F1014">
        <v>0</v>
      </c>
      <c r="G1014" s="2">
        <v>112949.71</v>
      </c>
      <c r="H1014">
        <v>1</v>
      </c>
      <c r="I1014">
        <v>0</v>
      </c>
      <c r="J1014">
        <v>0</v>
      </c>
      <c r="K1014" s="1">
        <v>155231.54999999999</v>
      </c>
      <c r="L1014">
        <v>0</v>
      </c>
      <c r="M1014">
        <v>22</v>
      </c>
      <c r="N1014">
        <v>4242</v>
      </c>
      <c r="O1014">
        <v>0</v>
      </c>
      <c r="P1014">
        <v>159</v>
      </c>
      <c r="Q1014">
        <v>0</v>
      </c>
      <c r="R1014">
        <v>93324</v>
      </c>
      <c r="S1014" t="s">
        <v>54</v>
      </c>
      <c r="T1014" t="s">
        <v>58</v>
      </c>
      <c r="U1014" t="s">
        <v>50</v>
      </c>
      <c r="V1014">
        <v>6</v>
      </c>
    </row>
    <row r="1015" spans="1:22" x14ac:dyDescent="0.2">
      <c r="A1015">
        <v>15699492</v>
      </c>
      <c r="B1015">
        <v>665</v>
      </c>
      <c r="C1015" t="s">
        <v>16</v>
      </c>
      <c r="D1015" t="s">
        <v>13</v>
      </c>
      <c r="E1015">
        <v>27</v>
      </c>
      <c r="F1015">
        <v>2</v>
      </c>
      <c r="G1015" s="2">
        <v>147435.96</v>
      </c>
      <c r="H1015">
        <v>1</v>
      </c>
      <c r="I1015">
        <v>0</v>
      </c>
      <c r="J1015">
        <v>0</v>
      </c>
      <c r="K1015" s="1">
        <v>187508.06</v>
      </c>
      <c r="L1015">
        <v>0</v>
      </c>
      <c r="M1015">
        <v>2</v>
      </c>
      <c r="N1015">
        <v>2979</v>
      </c>
      <c r="O1015">
        <v>7</v>
      </c>
      <c r="P1015">
        <v>152</v>
      </c>
      <c r="Q1015">
        <v>1</v>
      </c>
      <c r="R1015">
        <v>5958</v>
      </c>
      <c r="S1015" t="s">
        <v>56</v>
      </c>
      <c r="T1015" t="s">
        <v>58</v>
      </c>
      <c r="U1015" t="s">
        <v>50</v>
      </c>
      <c r="V1015">
        <v>6</v>
      </c>
    </row>
    <row r="1016" spans="1:22" x14ac:dyDescent="0.2">
      <c r="A1016">
        <v>15623536</v>
      </c>
      <c r="B1016">
        <v>646</v>
      </c>
      <c r="C1016" t="s">
        <v>16</v>
      </c>
      <c r="D1016" t="s">
        <v>15</v>
      </c>
      <c r="E1016">
        <v>39</v>
      </c>
      <c r="F1016">
        <v>0</v>
      </c>
      <c r="G1016" s="2">
        <v>154439.85999999999</v>
      </c>
      <c r="H1016">
        <v>1</v>
      </c>
      <c r="I1016">
        <v>1</v>
      </c>
      <c r="J1016">
        <v>0</v>
      </c>
      <c r="K1016" s="1">
        <v>171519.06</v>
      </c>
      <c r="L1016">
        <v>0</v>
      </c>
      <c r="M1016">
        <v>6</v>
      </c>
      <c r="N1016">
        <v>3159</v>
      </c>
      <c r="O1016">
        <v>3</v>
      </c>
      <c r="P1016">
        <v>154</v>
      </c>
      <c r="Q1016">
        <v>0.5</v>
      </c>
      <c r="R1016">
        <v>18954</v>
      </c>
      <c r="S1016" t="s">
        <v>55</v>
      </c>
      <c r="T1016" t="s">
        <v>58</v>
      </c>
      <c r="U1016" t="s">
        <v>50</v>
      </c>
      <c r="V1016">
        <v>6</v>
      </c>
    </row>
    <row r="1017" spans="1:22" x14ac:dyDescent="0.2">
      <c r="A1017">
        <v>15577999</v>
      </c>
      <c r="B1017">
        <v>850</v>
      </c>
      <c r="C1017" t="s">
        <v>12</v>
      </c>
      <c r="D1017" t="s">
        <v>13</v>
      </c>
      <c r="E1017">
        <v>62</v>
      </c>
      <c r="F1017">
        <v>1</v>
      </c>
      <c r="G1017" s="2">
        <v>124678.35</v>
      </c>
      <c r="H1017">
        <v>1</v>
      </c>
      <c r="I1017">
        <v>1</v>
      </c>
      <c r="J1017">
        <v>0</v>
      </c>
      <c r="K1017" s="1">
        <v>70916</v>
      </c>
      <c r="L1017">
        <v>1</v>
      </c>
      <c r="M1017">
        <v>5</v>
      </c>
      <c r="N1017">
        <v>4272</v>
      </c>
      <c r="O1017">
        <v>5</v>
      </c>
      <c r="P1017">
        <v>121</v>
      </c>
      <c r="Q1017">
        <v>1</v>
      </c>
      <c r="R1017">
        <v>21360</v>
      </c>
      <c r="S1017" t="s">
        <v>54</v>
      </c>
      <c r="T1017" t="s">
        <v>58</v>
      </c>
      <c r="U1017" t="s">
        <v>50</v>
      </c>
      <c r="V1017">
        <v>7</v>
      </c>
    </row>
    <row r="1018" spans="1:22" x14ac:dyDescent="0.2">
      <c r="A1018">
        <v>15807961</v>
      </c>
      <c r="B1018">
        <v>619</v>
      </c>
      <c r="C1018" t="s">
        <v>12</v>
      </c>
      <c r="D1018" t="s">
        <v>15</v>
      </c>
      <c r="E1018">
        <v>25</v>
      </c>
      <c r="F1018">
        <v>4</v>
      </c>
      <c r="G1018" s="2">
        <v>0</v>
      </c>
      <c r="H1018">
        <v>1</v>
      </c>
      <c r="I1018">
        <v>1</v>
      </c>
      <c r="J1018">
        <v>0</v>
      </c>
      <c r="K1018" s="1">
        <v>145524.35999999999</v>
      </c>
      <c r="L1018">
        <v>0</v>
      </c>
      <c r="M1018">
        <v>13</v>
      </c>
      <c r="N1018">
        <v>3045</v>
      </c>
      <c r="O1018">
        <v>2</v>
      </c>
      <c r="P1018">
        <v>5</v>
      </c>
      <c r="Q1018">
        <v>0.15384615384615385</v>
      </c>
      <c r="R1018">
        <v>39585</v>
      </c>
      <c r="S1018" t="s">
        <v>55</v>
      </c>
      <c r="T1018" t="s">
        <v>59</v>
      </c>
      <c r="U1018" t="s">
        <v>52</v>
      </c>
      <c r="V1018">
        <v>8</v>
      </c>
    </row>
    <row r="1019" spans="1:22" x14ac:dyDescent="0.2">
      <c r="A1019">
        <v>15626474</v>
      </c>
      <c r="B1019">
        <v>686</v>
      </c>
      <c r="C1019" t="s">
        <v>12</v>
      </c>
      <c r="D1019" t="s">
        <v>13</v>
      </c>
      <c r="E1019">
        <v>31</v>
      </c>
      <c r="F1019">
        <v>1</v>
      </c>
      <c r="G1019" s="2">
        <v>0</v>
      </c>
      <c r="H1019">
        <v>2</v>
      </c>
      <c r="I1019">
        <v>1</v>
      </c>
      <c r="J1019">
        <v>0</v>
      </c>
      <c r="K1019" s="1">
        <v>4802.25</v>
      </c>
      <c r="L1019">
        <v>0</v>
      </c>
      <c r="M1019">
        <v>15</v>
      </c>
      <c r="N1019">
        <v>4164</v>
      </c>
      <c r="O1019">
        <v>9</v>
      </c>
      <c r="P1019">
        <v>51</v>
      </c>
      <c r="Q1019">
        <v>0.6</v>
      </c>
      <c r="R1019">
        <v>62460</v>
      </c>
      <c r="S1019" t="s">
        <v>56</v>
      </c>
      <c r="T1019" t="s">
        <v>58</v>
      </c>
      <c r="U1019" t="s">
        <v>51</v>
      </c>
      <c r="V1019">
        <v>7</v>
      </c>
    </row>
    <row r="1020" spans="1:22" x14ac:dyDescent="0.2">
      <c r="A1020">
        <v>15697702</v>
      </c>
      <c r="B1020">
        <v>730</v>
      </c>
      <c r="C1020" t="s">
        <v>14</v>
      </c>
      <c r="D1020" t="s">
        <v>15</v>
      </c>
      <c r="E1020">
        <v>29</v>
      </c>
      <c r="F1020">
        <v>2</v>
      </c>
      <c r="G1020" s="2">
        <v>0</v>
      </c>
      <c r="H1020">
        <v>2</v>
      </c>
      <c r="I1020">
        <v>1</v>
      </c>
      <c r="J1020">
        <v>0</v>
      </c>
      <c r="K1020" s="1">
        <v>14174.09</v>
      </c>
      <c r="L1020">
        <v>0</v>
      </c>
      <c r="M1020">
        <v>18</v>
      </c>
      <c r="N1020">
        <v>3186</v>
      </c>
      <c r="O1020">
        <v>2</v>
      </c>
      <c r="P1020">
        <v>140</v>
      </c>
      <c r="Q1020">
        <v>0.1111111111111111</v>
      </c>
      <c r="R1020">
        <v>57348</v>
      </c>
      <c r="S1020" t="s">
        <v>56</v>
      </c>
      <c r="T1020" t="s">
        <v>58</v>
      </c>
      <c r="U1020" t="s">
        <v>50</v>
      </c>
      <c r="V1020">
        <v>7</v>
      </c>
    </row>
    <row r="1021" spans="1:22" x14ac:dyDescent="0.2">
      <c r="A1021">
        <v>15689598</v>
      </c>
      <c r="B1021">
        <v>722</v>
      </c>
      <c r="C1021" t="s">
        <v>12</v>
      </c>
      <c r="D1021" t="s">
        <v>15</v>
      </c>
      <c r="E1021">
        <v>46</v>
      </c>
      <c r="F1021">
        <v>6</v>
      </c>
      <c r="G1021" s="2">
        <v>0</v>
      </c>
      <c r="H1021">
        <v>1</v>
      </c>
      <c r="I1021">
        <v>1</v>
      </c>
      <c r="J1021">
        <v>1</v>
      </c>
      <c r="K1021" s="1">
        <v>93917.68</v>
      </c>
      <c r="L1021">
        <v>1</v>
      </c>
      <c r="M1021">
        <v>12</v>
      </c>
      <c r="N1021">
        <v>4009</v>
      </c>
      <c r="O1021">
        <v>8</v>
      </c>
      <c r="P1021">
        <v>103</v>
      </c>
      <c r="Q1021">
        <v>0.66666666666666663</v>
      </c>
      <c r="R1021">
        <v>48108</v>
      </c>
      <c r="S1021" t="s">
        <v>55</v>
      </c>
      <c r="T1021" t="s">
        <v>60</v>
      </c>
      <c r="U1021" t="s">
        <v>50</v>
      </c>
      <c r="V1021">
        <v>6</v>
      </c>
    </row>
    <row r="1022" spans="1:22" x14ac:dyDescent="0.2">
      <c r="A1022">
        <v>15801125</v>
      </c>
      <c r="B1022">
        <v>627</v>
      </c>
      <c r="C1022" t="s">
        <v>12</v>
      </c>
      <c r="D1022" t="s">
        <v>13</v>
      </c>
      <c r="E1022">
        <v>32</v>
      </c>
      <c r="F1022">
        <v>1</v>
      </c>
      <c r="G1022" s="2">
        <v>0</v>
      </c>
      <c r="H1022">
        <v>1</v>
      </c>
      <c r="I1022">
        <v>1</v>
      </c>
      <c r="J1022">
        <v>0</v>
      </c>
      <c r="K1022" s="1">
        <v>106851.7</v>
      </c>
      <c r="L1022">
        <v>0</v>
      </c>
      <c r="M1022">
        <v>9</v>
      </c>
      <c r="N1022">
        <v>3182</v>
      </c>
      <c r="O1022">
        <v>10</v>
      </c>
      <c r="P1022">
        <v>36</v>
      </c>
      <c r="Q1022">
        <v>1</v>
      </c>
      <c r="R1022">
        <v>28638</v>
      </c>
      <c r="S1022" t="s">
        <v>55</v>
      </c>
      <c r="T1022" t="s">
        <v>58</v>
      </c>
      <c r="U1022" t="s">
        <v>51</v>
      </c>
      <c r="V1022">
        <v>9</v>
      </c>
    </row>
    <row r="1023" spans="1:22" x14ac:dyDescent="0.2">
      <c r="A1023">
        <v>15630106</v>
      </c>
      <c r="B1023">
        <v>496</v>
      </c>
      <c r="C1023" t="s">
        <v>14</v>
      </c>
      <c r="D1023" t="s">
        <v>15</v>
      </c>
      <c r="E1023">
        <v>29</v>
      </c>
      <c r="F1023">
        <v>2</v>
      </c>
      <c r="G1023" s="2">
        <v>0</v>
      </c>
      <c r="H1023">
        <v>2</v>
      </c>
      <c r="I1023">
        <v>1</v>
      </c>
      <c r="J1023">
        <v>0</v>
      </c>
      <c r="K1023" s="1">
        <v>55389.59</v>
      </c>
      <c r="L1023">
        <v>0</v>
      </c>
      <c r="M1023">
        <v>7</v>
      </c>
      <c r="N1023">
        <v>2582</v>
      </c>
      <c r="O1023">
        <v>7</v>
      </c>
      <c r="P1023">
        <v>168</v>
      </c>
      <c r="Q1023">
        <v>1</v>
      </c>
      <c r="R1023">
        <v>18074</v>
      </c>
      <c r="S1023" t="s">
        <v>55</v>
      </c>
      <c r="T1023" t="s">
        <v>58</v>
      </c>
      <c r="U1023" t="s">
        <v>50</v>
      </c>
      <c r="V1023">
        <v>7</v>
      </c>
    </row>
    <row r="1024" spans="1:22" x14ac:dyDescent="0.2">
      <c r="A1024">
        <v>15620030</v>
      </c>
      <c r="B1024">
        <v>744</v>
      </c>
      <c r="C1024" t="s">
        <v>12</v>
      </c>
      <c r="D1024" t="s">
        <v>15</v>
      </c>
      <c r="E1024">
        <v>29</v>
      </c>
      <c r="F1024">
        <v>1</v>
      </c>
      <c r="G1024" s="2">
        <v>0</v>
      </c>
      <c r="H1024">
        <v>1</v>
      </c>
      <c r="I1024">
        <v>0</v>
      </c>
      <c r="J1024">
        <v>0</v>
      </c>
      <c r="K1024" s="1">
        <v>82422.97</v>
      </c>
      <c r="L1024">
        <v>0</v>
      </c>
      <c r="M1024">
        <v>3</v>
      </c>
      <c r="N1024">
        <v>2937</v>
      </c>
      <c r="O1024">
        <v>3</v>
      </c>
      <c r="P1024">
        <v>27</v>
      </c>
      <c r="Q1024">
        <v>1</v>
      </c>
      <c r="R1024">
        <v>8811</v>
      </c>
      <c r="S1024" t="s">
        <v>55</v>
      </c>
      <c r="T1024" t="s">
        <v>58</v>
      </c>
      <c r="U1024" t="s">
        <v>52</v>
      </c>
      <c r="V1024">
        <v>9</v>
      </c>
    </row>
    <row r="1025" spans="1:22" x14ac:dyDescent="0.2">
      <c r="A1025">
        <v>15730273</v>
      </c>
      <c r="B1025">
        <v>841</v>
      </c>
      <c r="C1025" t="s">
        <v>12</v>
      </c>
      <c r="D1025" t="s">
        <v>15</v>
      </c>
      <c r="E1025">
        <v>27</v>
      </c>
      <c r="F1025">
        <v>8</v>
      </c>
      <c r="G1025" s="2">
        <v>0</v>
      </c>
      <c r="H1025">
        <v>1</v>
      </c>
      <c r="I1025">
        <v>1</v>
      </c>
      <c r="J1025">
        <v>0</v>
      </c>
      <c r="K1025" s="1">
        <v>171922.72</v>
      </c>
      <c r="L1025">
        <v>0</v>
      </c>
      <c r="M1025">
        <v>20</v>
      </c>
      <c r="N1025">
        <v>1517</v>
      </c>
      <c r="O1025">
        <v>0</v>
      </c>
      <c r="P1025">
        <v>104</v>
      </c>
      <c r="Q1025">
        <v>0</v>
      </c>
      <c r="R1025">
        <v>30340</v>
      </c>
      <c r="S1025" t="s">
        <v>55</v>
      </c>
      <c r="T1025" t="s">
        <v>60</v>
      </c>
      <c r="U1025" t="s">
        <v>50</v>
      </c>
      <c r="V1025">
        <v>8</v>
      </c>
    </row>
    <row r="1026" spans="1:22" x14ac:dyDescent="0.2">
      <c r="A1026">
        <v>15685920</v>
      </c>
      <c r="B1026">
        <v>599</v>
      </c>
      <c r="C1026" t="s">
        <v>14</v>
      </c>
      <c r="D1026" t="s">
        <v>15</v>
      </c>
      <c r="E1026">
        <v>34</v>
      </c>
      <c r="F1026">
        <v>2</v>
      </c>
      <c r="G1026" s="2">
        <v>101506.66</v>
      </c>
      <c r="H1026">
        <v>1</v>
      </c>
      <c r="I1026">
        <v>0</v>
      </c>
      <c r="J1026">
        <v>0</v>
      </c>
      <c r="K1026" s="1">
        <v>198030.24</v>
      </c>
      <c r="L1026">
        <v>0</v>
      </c>
      <c r="M1026">
        <v>4</v>
      </c>
      <c r="N1026">
        <v>1612</v>
      </c>
      <c r="O1026">
        <v>8</v>
      </c>
      <c r="P1026">
        <v>174</v>
      </c>
      <c r="Q1026">
        <v>1</v>
      </c>
      <c r="R1026">
        <v>6448</v>
      </c>
      <c r="S1026" t="s">
        <v>55</v>
      </c>
      <c r="T1026" t="s">
        <v>58</v>
      </c>
      <c r="U1026" t="s">
        <v>50</v>
      </c>
      <c r="V1026">
        <v>6</v>
      </c>
    </row>
    <row r="1027" spans="1:22" x14ac:dyDescent="0.2">
      <c r="A1027">
        <v>15691785</v>
      </c>
      <c r="B1027">
        <v>850</v>
      </c>
      <c r="C1027" t="s">
        <v>12</v>
      </c>
      <c r="D1027" t="s">
        <v>15</v>
      </c>
      <c r="E1027">
        <v>61</v>
      </c>
      <c r="F1027">
        <v>1</v>
      </c>
      <c r="G1027" s="2">
        <v>0</v>
      </c>
      <c r="H1027">
        <v>1</v>
      </c>
      <c r="I1027">
        <v>1</v>
      </c>
      <c r="J1027">
        <v>0</v>
      </c>
      <c r="K1027" s="1">
        <v>53067.83</v>
      </c>
      <c r="L1027">
        <v>1</v>
      </c>
      <c r="M1027">
        <v>20</v>
      </c>
      <c r="N1027">
        <v>4891</v>
      </c>
      <c r="O1027">
        <v>10</v>
      </c>
      <c r="P1027">
        <v>52</v>
      </c>
      <c r="Q1027">
        <v>0.5</v>
      </c>
      <c r="R1027">
        <v>97820</v>
      </c>
      <c r="S1027" t="s">
        <v>55</v>
      </c>
      <c r="T1027" t="s">
        <v>58</v>
      </c>
      <c r="U1027" t="s">
        <v>51</v>
      </c>
      <c r="V1027">
        <v>10</v>
      </c>
    </row>
    <row r="1028" spans="1:22" x14ac:dyDescent="0.2">
      <c r="A1028">
        <v>15652218</v>
      </c>
      <c r="B1028">
        <v>750</v>
      </c>
      <c r="C1028" t="s">
        <v>12</v>
      </c>
      <c r="D1028" t="s">
        <v>15</v>
      </c>
      <c r="E1028">
        <v>33</v>
      </c>
      <c r="F1028">
        <v>2</v>
      </c>
      <c r="G1028" s="2">
        <v>152302.72</v>
      </c>
      <c r="H1028">
        <v>1</v>
      </c>
      <c r="I1028">
        <v>1</v>
      </c>
      <c r="J1028">
        <v>0</v>
      </c>
      <c r="K1028" s="1">
        <v>71333.440000000002</v>
      </c>
      <c r="L1028">
        <v>0</v>
      </c>
      <c r="M1028">
        <v>12</v>
      </c>
      <c r="N1028">
        <v>435</v>
      </c>
      <c r="O1028">
        <v>5</v>
      </c>
      <c r="P1028">
        <v>26</v>
      </c>
      <c r="Q1028">
        <v>0.41666666666666669</v>
      </c>
      <c r="R1028">
        <v>5220</v>
      </c>
      <c r="S1028" t="s">
        <v>55</v>
      </c>
      <c r="T1028" t="s">
        <v>58</v>
      </c>
      <c r="U1028" t="s">
        <v>52</v>
      </c>
      <c r="V1028">
        <v>6</v>
      </c>
    </row>
    <row r="1029" spans="1:22" x14ac:dyDescent="0.2">
      <c r="A1029">
        <v>15694160</v>
      </c>
      <c r="B1029">
        <v>624</v>
      </c>
      <c r="C1029" t="s">
        <v>12</v>
      </c>
      <c r="D1029" t="s">
        <v>15</v>
      </c>
      <c r="E1029">
        <v>37</v>
      </c>
      <c r="F1029">
        <v>0</v>
      </c>
      <c r="G1029" s="2">
        <v>0</v>
      </c>
      <c r="H1029">
        <v>2</v>
      </c>
      <c r="I1029">
        <v>0</v>
      </c>
      <c r="J1029">
        <v>0</v>
      </c>
      <c r="K1029" s="1">
        <v>112104.55</v>
      </c>
      <c r="L1029">
        <v>0</v>
      </c>
      <c r="M1029">
        <v>4</v>
      </c>
      <c r="N1029">
        <v>1249</v>
      </c>
      <c r="O1029">
        <v>7</v>
      </c>
      <c r="P1029">
        <v>36</v>
      </c>
      <c r="Q1029">
        <v>1</v>
      </c>
      <c r="R1029">
        <v>4996</v>
      </c>
      <c r="S1029" t="s">
        <v>55</v>
      </c>
      <c r="T1029" t="s">
        <v>58</v>
      </c>
      <c r="U1029" t="s">
        <v>51</v>
      </c>
      <c r="V1029">
        <v>7</v>
      </c>
    </row>
    <row r="1030" spans="1:22" x14ac:dyDescent="0.2">
      <c r="A1030">
        <v>15701042</v>
      </c>
      <c r="B1030">
        <v>596</v>
      </c>
      <c r="C1030" t="s">
        <v>16</v>
      </c>
      <c r="D1030" t="s">
        <v>13</v>
      </c>
      <c r="E1030">
        <v>27</v>
      </c>
      <c r="F1030">
        <v>2</v>
      </c>
      <c r="G1030" s="2">
        <v>151027.56</v>
      </c>
      <c r="H1030">
        <v>1</v>
      </c>
      <c r="I1030">
        <v>1</v>
      </c>
      <c r="J1030">
        <v>0</v>
      </c>
      <c r="K1030" s="1">
        <v>170320.58</v>
      </c>
      <c r="L1030">
        <v>0</v>
      </c>
      <c r="M1030">
        <v>14</v>
      </c>
      <c r="N1030">
        <v>770</v>
      </c>
      <c r="O1030">
        <v>10</v>
      </c>
      <c r="P1030">
        <v>8</v>
      </c>
      <c r="Q1030">
        <v>0.7142857142857143</v>
      </c>
      <c r="R1030">
        <v>10780</v>
      </c>
      <c r="S1030" t="s">
        <v>55</v>
      </c>
      <c r="T1030" t="s">
        <v>58</v>
      </c>
      <c r="U1030" t="s">
        <v>52</v>
      </c>
      <c r="V1030">
        <v>6</v>
      </c>
    </row>
    <row r="1031" spans="1:22" x14ac:dyDescent="0.2">
      <c r="A1031">
        <v>15680449</v>
      </c>
      <c r="B1031">
        <v>431</v>
      </c>
      <c r="C1031" t="s">
        <v>16</v>
      </c>
      <c r="D1031" t="s">
        <v>13</v>
      </c>
      <c r="E1031">
        <v>44</v>
      </c>
      <c r="F1031">
        <v>2</v>
      </c>
      <c r="G1031" s="2">
        <v>138843.70000000001</v>
      </c>
      <c r="H1031">
        <v>1</v>
      </c>
      <c r="I1031">
        <v>1</v>
      </c>
      <c r="J1031">
        <v>0</v>
      </c>
      <c r="K1031" s="1">
        <v>37688.31</v>
      </c>
      <c r="L1031">
        <v>1</v>
      </c>
      <c r="M1031">
        <v>6</v>
      </c>
      <c r="N1031">
        <v>3220</v>
      </c>
      <c r="O1031">
        <v>10</v>
      </c>
      <c r="P1031">
        <v>125</v>
      </c>
      <c r="Q1031">
        <v>1</v>
      </c>
      <c r="R1031">
        <v>19320</v>
      </c>
      <c r="S1031" t="s">
        <v>56</v>
      </c>
      <c r="T1031" t="s">
        <v>58</v>
      </c>
      <c r="U1031" t="s">
        <v>50</v>
      </c>
      <c r="V1031">
        <v>6</v>
      </c>
    </row>
    <row r="1032" spans="1:22" x14ac:dyDescent="0.2">
      <c r="A1032">
        <v>15584037</v>
      </c>
      <c r="B1032">
        <v>727</v>
      </c>
      <c r="C1032" t="s">
        <v>16</v>
      </c>
      <c r="D1032" t="s">
        <v>15</v>
      </c>
      <c r="E1032">
        <v>58</v>
      </c>
      <c r="F1032">
        <v>5</v>
      </c>
      <c r="G1032" s="2">
        <v>106913.43</v>
      </c>
      <c r="H1032">
        <v>1</v>
      </c>
      <c r="I1032">
        <v>1</v>
      </c>
      <c r="J1032">
        <v>0</v>
      </c>
      <c r="K1032" s="1">
        <v>25881</v>
      </c>
      <c r="L1032">
        <v>1</v>
      </c>
      <c r="M1032">
        <v>29</v>
      </c>
      <c r="N1032">
        <v>4029</v>
      </c>
      <c r="O1032">
        <v>3</v>
      </c>
      <c r="P1032">
        <v>88</v>
      </c>
      <c r="Q1032">
        <v>0.10344827586206896</v>
      </c>
      <c r="R1032">
        <v>116841</v>
      </c>
      <c r="S1032" t="s">
        <v>54</v>
      </c>
      <c r="T1032" t="s">
        <v>59</v>
      </c>
      <c r="U1032" t="s">
        <v>50</v>
      </c>
      <c r="V1032">
        <v>6</v>
      </c>
    </row>
    <row r="1033" spans="1:22" x14ac:dyDescent="0.2">
      <c r="A1033">
        <v>15669887</v>
      </c>
      <c r="B1033">
        <v>839</v>
      </c>
      <c r="C1033" t="s">
        <v>12</v>
      </c>
      <c r="D1033" t="s">
        <v>13</v>
      </c>
      <c r="E1033">
        <v>51</v>
      </c>
      <c r="F1033">
        <v>3</v>
      </c>
      <c r="G1033" s="2">
        <v>0</v>
      </c>
      <c r="H1033">
        <v>1</v>
      </c>
      <c r="I1033">
        <v>1</v>
      </c>
      <c r="J1033">
        <v>1</v>
      </c>
      <c r="K1033" s="1">
        <v>69101.23</v>
      </c>
      <c r="L1033">
        <v>1</v>
      </c>
      <c r="M1033">
        <v>10</v>
      </c>
      <c r="N1033">
        <v>2641</v>
      </c>
      <c r="O1033">
        <v>1</v>
      </c>
      <c r="P1033">
        <v>170</v>
      </c>
      <c r="Q1033">
        <v>0.1</v>
      </c>
      <c r="R1033">
        <v>26410</v>
      </c>
      <c r="S1033" t="s">
        <v>54</v>
      </c>
      <c r="T1033" t="s">
        <v>59</v>
      </c>
      <c r="U1033" t="s">
        <v>50</v>
      </c>
      <c r="V1033">
        <v>6</v>
      </c>
    </row>
    <row r="1034" spans="1:22" x14ac:dyDescent="0.2">
      <c r="A1034">
        <v>15621834</v>
      </c>
      <c r="B1034">
        <v>700</v>
      </c>
      <c r="C1034" t="s">
        <v>14</v>
      </c>
      <c r="D1034" t="s">
        <v>13</v>
      </c>
      <c r="E1034">
        <v>43</v>
      </c>
      <c r="F1034">
        <v>0</v>
      </c>
      <c r="G1034" s="2">
        <v>0</v>
      </c>
      <c r="H1034">
        <v>2</v>
      </c>
      <c r="I1034">
        <v>1</v>
      </c>
      <c r="J1034">
        <v>0</v>
      </c>
      <c r="K1034" s="1">
        <v>59475.35</v>
      </c>
      <c r="L1034">
        <v>0</v>
      </c>
      <c r="M1034">
        <v>1</v>
      </c>
      <c r="N1034">
        <v>3760</v>
      </c>
      <c r="O1034">
        <v>8</v>
      </c>
      <c r="P1034">
        <v>43</v>
      </c>
      <c r="Q1034">
        <v>1</v>
      </c>
      <c r="R1034">
        <v>3760</v>
      </c>
      <c r="S1034" t="s">
        <v>55</v>
      </c>
      <c r="T1034" t="s">
        <v>58</v>
      </c>
      <c r="U1034" t="s">
        <v>51</v>
      </c>
      <c r="V1034">
        <v>7</v>
      </c>
    </row>
    <row r="1035" spans="1:22" x14ac:dyDescent="0.2">
      <c r="A1035">
        <v>15651264</v>
      </c>
      <c r="B1035">
        <v>850</v>
      </c>
      <c r="C1035" t="s">
        <v>16</v>
      </c>
      <c r="D1035" t="s">
        <v>15</v>
      </c>
      <c r="E1035">
        <v>51</v>
      </c>
      <c r="F1035">
        <v>4</v>
      </c>
      <c r="G1035" s="2">
        <v>124425.99</v>
      </c>
      <c r="H1035">
        <v>1</v>
      </c>
      <c r="I1035">
        <v>0</v>
      </c>
      <c r="J1035">
        <v>0</v>
      </c>
      <c r="K1035" s="1">
        <v>118545.49</v>
      </c>
      <c r="L1035">
        <v>1</v>
      </c>
      <c r="M1035">
        <v>25</v>
      </c>
      <c r="N1035">
        <v>949</v>
      </c>
      <c r="O1035">
        <v>7</v>
      </c>
      <c r="P1035">
        <v>80</v>
      </c>
      <c r="Q1035">
        <v>0.28000000000000003</v>
      </c>
      <c r="R1035">
        <v>23725</v>
      </c>
      <c r="S1035" t="s">
        <v>55</v>
      </c>
      <c r="T1035" t="s">
        <v>59</v>
      </c>
      <c r="U1035" t="s">
        <v>50</v>
      </c>
      <c r="V1035">
        <v>6</v>
      </c>
    </row>
    <row r="1036" spans="1:22" x14ac:dyDescent="0.2">
      <c r="A1036">
        <v>15760825</v>
      </c>
      <c r="B1036">
        <v>604</v>
      </c>
      <c r="C1036" t="s">
        <v>12</v>
      </c>
      <c r="D1036" t="s">
        <v>13</v>
      </c>
      <c r="E1036">
        <v>40</v>
      </c>
      <c r="F1036">
        <v>1</v>
      </c>
      <c r="G1036" s="2">
        <v>0</v>
      </c>
      <c r="H1036">
        <v>2</v>
      </c>
      <c r="I1036">
        <v>1</v>
      </c>
      <c r="J1036">
        <v>0</v>
      </c>
      <c r="K1036" s="1">
        <v>123207.17</v>
      </c>
      <c r="L1036">
        <v>0</v>
      </c>
      <c r="M1036">
        <v>29</v>
      </c>
      <c r="N1036">
        <v>3708</v>
      </c>
      <c r="O1036">
        <v>2</v>
      </c>
      <c r="P1036">
        <v>178</v>
      </c>
      <c r="Q1036">
        <v>6.8965517241379309E-2</v>
      </c>
      <c r="R1036">
        <v>107532</v>
      </c>
      <c r="S1036" t="s">
        <v>55</v>
      </c>
      <c r="T1036" t="s">
        <v>58</v>
      </c>
      <c r="U1036" t="s">
        <v>50</v>
      </c>
      <c r="V1036">
        <v>7</v>
      </c>
    </row>
    <row r="1037" spans="1:22" x14ac:dyDescent="0.2">
      <c r="A1037">
        <v>15597394</v>
      </c>
      <c r="B1037">
        <v>668</v>
      </c>
      <c r="C1037" t="s">
        <v>14</v>
      </c>
      <c r="D1037" t="s">
        <v>15</v>
      </c>
      <c r="E1037">
        <v>34</v>
      </c>
      <c r="F1037">
        <v>0</v>
      </c>
      <c r="G1037" s="2">
        <v>0</v>
      </c>
      <c r="H1037">
        <v>1</v>
      </c>
      <c r="I1037">
        <v>0</v>
      </c>
      <c r="J1037">
        <v>0</v>
      </c>
      <c r="K1037" s="1">
        <v>99984.86</v>
      </c>
      <c r="L1037">
        <v>0</v>
      </c>
      <c r="M1037">
        <v>8</v>
      </c>
      <c r="N1037">
        <v>1169</v>
      </c>
      <c r="O1037">
        <v>0</v>
      </c>
      <c r="P1037">
        <v>119</v>
      </c>
      <c r="Q1037">
        <v>0</v>
      </c>
      <c r="R1037">
        <v>9352</v>
      </c>
      <c r="S1037" t="s">
        <v>55</v>
      </c>
      <c r="T1037" t="s">
        <v>58</v>
      </c>
      <c r="U1037" t="s">
        <v>50</v>
      </c>
      <c r="V1037">
        <v>9</v>
      </c>
    </row>
    <row r="1038" spans="1:22" x14ac:dyDescent="0.2">
      <c r="A1038">
        <v>15740383</v>
      </c>
      <c r="B1038">
        <v>594</v>
      </c>
      <c r="C1038" t="s">
        <v>14</v>
      </c>
      <c r="D1038" t="s">
        <v>13</v>
      </c>
      <c r="E1038">
        <v>38</v>
      </c>
      <c r="F1038">
        <v>10</v>
      </c>
      <c r="G1038" s="2">
        <v>0</v>
      </c>
      <c r="H1038">
        <v>2</v>
      </c>
      <c r="I1038">
        <v>1</v>
      </c>
      <c r="J1038">
        <v>0</v>
      </c>
      <c r="K1038" s="1">
        <v>58332.91</v>
      </c>
      <c r="L1038">
        <v>0</v>
      </c>
      <c r="M1038">
        <v>9</v>
      </c>
      <c r="N1038">
        <v>1692</v>
      </c>
      <c r="O1038">
        <v>6</v>
      </c>
      <c r="P1038">
        <v>70</v>
      </c>
      <c r="Q1038">
        <v>0.66666666666666663</v>
      </c>
      <c r="R1038">
        <v>15228</v>
      </c>
      <c r="S1038" t="s">
        <v>55</v>
      </c>
      <c r="T1038" t="s">
        <v>61</v>
      </c>
      <c r="U1038" t="s">
        <v>50</v>
      </c>
      <c r="V1038">
        <v>6</v>
      </c>
    </row>
    <row r="1039" spans="1:22" x14ac:dyDescent="0.2">
      <c r="A1039">
        <v>15589428</v>
      </c>
      <c r="B1039">
        <v>756</v>
      </c>
      <c r="C1039" t="s">
        <v>12</v>
      </c>
      <c r="D1039" t="s">
        <v>13</v>
      </c>
      <c r="E1039">
        <v>42</v>
      </c>
      <c r="F1039">
        <v>9</v>
      </c>
      <c r="G1039" s="2">
        <v>0</v>
      </c>
      <c r="H1039">
        <v>2</v>
      </c>
      <c r="I1039">
        <v>1</v>
      </c>
      <c r="J1039">
        <v>0</v>
      </c>
      <c r="K1039" s="1">
        <v>35673.42</v>
      </c>
      <c r="L1039">
        <v>0</v>
      </c>
      <c r="M1039">
        <v>25</v>
      </c>
      <c r="N1039">
        <v>2395</v>
      </c>
      <c r="O1039">
        <v>0</v>
      </c>
      <c r="P1039">
        <v>73</v>
      </c>
      <c r="Q1039">
        <v>0</v>
      </c>
      <c r="R1039">
        <v>59875</v>
      </c>
      <c r="S1039" t="s">
        <v>55</v>
      </c>
      <c r="T1039" t="s">
        <v>61</v>
      </c>
      <c r="U1039" t="s">
        <v>50</v>
      </c>
      <c r="V1039">
        <v>6</v>
      </c>
    </row>
    <row r="1040" spans="1:22" x14ac:dyDescent="0.2">
      <c r="A1040">
        <v>15642093</v>
      </c>
      <c r="B1040">
        <v>646</v>
      </c>
      <c r="C1040" t="s">
        <v>12</v>
      </c>
      <c r="D1040" t="s">
        <v>15</v>
      </c>
      <c r="E1040">
        <v>30</v>
      </c>
      <c r="F1040">
        <v>7</v>
      </c>
      <c r="G1040" s="2">
        <v>0</v>
      </c>
      <c r="H1040">
        <v>2</v>
      </c>
      <c r="I1040">
        <v>1</v>
      </c>
      <c r="J1040">
        <v>0</v>
      </c>
      <c r="K1040" s="1">
        <v>153566.97</v>
      </c>
      <c r="L1040">
        <v>0</v>
      </c>
      <c r="M1040">
        <v>15</v>
      </c>
      <c r="N1040">
        <v>2975</v>
      </c>
      <c r="O1040">
        <v>6</v>
      </c>
      <c r="P1040">
        <v>142</v>
      </c>
      <c r="Q1040">
        <v>0.4</v>
      </c>
      <c r="R1040">
        <v>44625</v>
      </c>
      <c r="S1040" t="s">
        <v>54</v>
      </c>
      <c r="T1040" t="s">
        <v>60</v>
      </c>
      <c r="U1040" t="s">
        <v>50</v>
      </c>
      <c r="V1040">
        <v>6</v>
      </c>
    </row>
    <row r="1041" spans="1:22" x14ac:dyDescent="0.2">
      <c r="A1041">
        <v>15666181</v>
      </c>
      <c r="B1041">
        <v>650</v>
      </c>
      <c r="C1041" t="s">
        <v>12</v>
      </c>
      <c r="D1041" t="s">
        <v>15</v>
      </c>
      <c r="E1041">
        <v>33</v>
      </c>
      <c r="F1041">
        <v>0</v>
      </c>
      <c r="G1041" s="2">
        <v>98064.97</v>
      </c>
      <c r="H1041">
        <v>1</v>
      </c>
      <c r="I1041">
        <v>1</v>
      </c>
      <c r="J1041">
        <v>0</v>
      </c>
      <c r="K1041" s="1">
        <v>52411.99</v>
      </c>
      <c r="L1041">
        <v>0</v>
      </c>
      <c r="M1041">
        <v>13</v>
      </c>
      <c r="N1041">
        <v>1074</v>
      </c>
      <c r="O1041">
        <v>0</v>
      </c>
      <c r="P1041">
        <v>19</v>
      </c>
      <c r="Q1041">
        <v>0</v>
      </c>
      <c r="R1041">
        <v>13962</v>
      </c>
      <c r="S1041" t="s">
        <v>55</v>
      </c>
      <c r="T1041" t="s">
        <v>58</v>
      </c>
      <c r="U1041" t="s">
        <v>52</v>
      </c>
      <c r="V1041">
        <v>6</v>
      </c>
    </row>
    <row r="1042" spans="1:22" x14ac:dyDescent="0.2">
      <c r="A1042">
        <v>15718289</v>
      </c>
      <c r="B1042">
        <v>553</v>
      </c>
      <c r="C1042" t="s">
        <v>16</v>
      </c>
      <c r="D1042" t="s">
        <v>15</v>
      </c>
      <c r="E1042">
        <v>46</v>
      </c>
      <c r="F1042">
        <v>3</v>
      </c>
      <c r="G1042" s="2">
        <v>82291.100000000006</v>
      </c>
      <c r="H1042">
        <v>1</v>
      </c>
      <c r="I1042">
        <v>1</v>
      </c>
      <c r="J1042">
        <v>0</v>
      </c>
      <c r="K1042" s="1">
        <v>112549.99</v>
      </c>
      <c r="L1042">
        <v>1</v>
      </c>
      <c r="M1042">
        <v>10</v>
      </c>
      <c r="N1042">
        <v>1519</v>
      </c>
      <c r="O1042">
        <v>3</v>
      </c>
      <c r="P1042">
        <v>66</v>
      </c>
      <c r="Q1042">
        <v>0.3</v>
      </c>
      <c r="R1042">
        <v>15190</v>
      </c>
      <c r="S1042" t="s">
        <v>55</v>
      </c>
      <c r="T1042" t="s">
        <v>59</v>
      </c>
      <c r="U1042" t="s">
        <v>50</v>
      </c>
      <c r="V1042">
        <v>6</v>
      </c>
    </row>
    <row r="1043" spans="1:22" x14ac:dyDescent="0.2">
      <c r="A1043">
        <v>15626985</v>
      </c>
      <c r="B1043">
        <v>850</v>
      </c>
      <c r="C1043" t="s">
        <v>12</v>
      </c>
      <c r="D1043" t="s">
        <v>13</v>
      </c>
      <c r="E1043">
        <v>39</v>
      </c>
      <c r="F1043">
        <v>0</v>
      </c>
      <c r="G1043" s="2">
        <v>104386.53</v>
      </c>
      <c r="H1043">
        <v>1</v>
      </c>
      <c r="I1043">
        <v>1</v>
      </c>
      <c r="J1043">
        <v>0</v>
      </c>
      <c r="K1043" s="1">
        <v>105886.77</v>
      </c>
      <c r="L1043">
        <v>0</v>
      </c>
      <c r="M1043">
        <v>23</v>
      </c>
      <c r="N1043">
        <v>1944</v>
      </c>
      <c r="O1043">
        <v>9</v>
      </c>
      <c r="P1043">
        <v>18</v>
      </c>
      <c r="Q1043">
        <v>0.39130434782608697</v>
      </c>
      <c r="R1043">
        <v>44712</v>
      </c>
      <c r="S1043" t="s">
        <v>55</v>
      </c>
      <c r="T1043" t="s">
        <v>58</v>
      </c>
      <c r="U1043" t="s">
        <v>52</v>
      </c>
      <c r="V1043">
        <v>6</v>
      </c>
    </row>
    <row r="1044" spans="1:22" x14ac:dyDescent="0.2">
      <c r="A1044">
        <v>15728167</v>
      </c>
      <c r="B1044">
        <v>667</v>
      </c>
      <c r="C1044" t="s">
        <v>12</v>
      </c>
      <c r="D1044" t="s">
        <v>15</v>
      </c>
      <c r="E1044">
        <v>44</v>
      </c>
      <c r="F1044">
        <v>2</v>
      </c>
      <c r="G1044" s="2">
        <v>122806.95</v>
      </c>
      <c r="H1044">
        <v>1</v>
      </c>
      <c r="I1044">
        <v>0</v>
      </c>
      <c r="J1044">
        <v>0</v>
      </c>
      <c r="K1044" s="1">
        <v>15120.86</v>
      </c>
      <c r="L1044">
        <v>0</v>
      </c>
      <c r="M1044">
        <v>30</v>
      </c>
      <c r="N1044">
        <v>3763</v>
      </c>
      <c r="O1044">
        <v>2</v>
      </c>
      <c r="P1044">
        <v>24</v>
      </c>
      <c r="Q1044">
        <v>6.6666666666666666E-2</v>
      </c>
      <c r="R1044">
        <v>112890</v>
      </c>
      <c r="S1044" t="s">
        <v>56</v>
      </c>
      <c r="T1044" t="s">
        <v>58</v>
      </c>
      <c r="U1044" t="s">
        <v>52</v>
      </c>
      <c r="V1044">
        <v>6</v>
      </c>
    </row>
    <row r="1045" spans="1:22" x14ac:dyDescent="0.2">
      <c r="A1045">
        <v>15762928</v>
      </c>
      <c r="B1045">
        <v>548</v>
      </c>
      <c r="C1045" t="s">
        <v>14</v>
      </c>
      <c r="D1045" t="s">
        <v>15</v>
      </c>
      <c r="E1045">
        <v>44</v>
      </c>
      <c r="F1045">
        <v>8</v>
      </c>
      <c r="G1045" s="2">
        <v>0</v>
      </c>
      <c r="H1045">
        <v>1</v>
      </c>
      <c r="I1045">
        <v>1</v>
      </c>
      <c r="J1045">
        <v>0</v>
      </c>
      <c r="K1045" s="1">
        <v>16989.77</v>
      </c>
      <c r="L1045">
        <v>0</v>
      </c>
      <c r="M1045">
        <v>27</v>
      </c>
      <c r="N1045">
        <v>1765</v>
      </c>
      <c r="O1045">
        <v>4</v>
      </c>
      <c r="P1045">
        <v>8</v>
      </c>
      <c r="Q1045">
        <v>0.14814814814814814</v>
      </c>
      <c r="R1045">
        <v>47655</v>
      </c>
      <c r="S1045" t="s">
        <v>56</v>
      </c>
      <c r="T1045" t="s">
        <v>60</v>
      </c>
      <c r="U1045" t="s">
        <v>52</v>
      </c>
      <c r="V1045">
        <v>8</v>
      </c>
    </row>
    <row r="1046" spans="1:22" x14ac:dyDescent="0.2">
      <c r="A1046">
        <v>15654733</v>
      </c>
      <c r="B1046">
        <v>794</v>
      </c>
      <c r="C1046" t="s">
        <v>16</v>
      </c>
      <c r="D1046" t="s">
        <v>15</v>
      </c>
      <c r="E1046">
        <v>57</v>
      </c>
      <c r="F1046">
        <v>3</v>
      </c>
      <c r="G1046" s="2">
        <v>117056.46</v>
      </c>
      <c r="H1046">
        <v>1</v>
      </c>
      <c r="I1046">
        <v>1</v>
      </c>
      <c r="J1046">
        <v>0</v>
      </c>
      <c r="K1046" s="1">
        <v>93336.93</v>
      </c>
      <c r="L1046">
        <v>1</v>
      </c>
      <c r="M1046">
        <v>11</v>
      </c>
      <c r="N1046">
        <v>1857</v>
      </c>
      <c r="O1046">
        <v>6</v>
      </c>
      <c r="P1046">
        <v>7</v>
      </c>
      <c r="Q1046">
        <v>0.54545454545454541</v>
      </c>
      <c r="R1046">
        <v>20427</v>
      </c>
      <c r="S1046" t="s">
        <v>54</v>
      </c>
      <c r="T1046" t="s">
        <v>59</v>
      </c>
      <c r="U1046" t="s">
        <v>52</v>
      </c>
      <c r="V1046">
        <v>6</v>
      </c>
    </row>
    <row r="1047" spans="1:22" x14ac:dyDescent="0.2">
      <c r="A1047">
        <v>15744200</v>
      </c>
      <c r="B1047">
        <v>587</v>
      </c>
      <c r="C1047" t="s">
        <v>12</v>
      </c>
      <c r="D1047" t="s">
        <v>13</v>
      </c>
      <c r="E1047">
        <v>36</v>
      </c>
      <c r="F1047">
        <v>1</v>
      </c>
      <c r="G1047" s="2">
        <v>70784.27</v>
      </c>
      <c r="H1047">
        <v>1</v>
      </c>
      <c r="I1047">
        <v>1</v>
      </c>
      <c r="J1047">
        <v>0</v>
      </c>
      <c r="K1047" s="1">
        <v>30579.82</v>
      </c>
      <c r="L1047">
        <v>0</v>
      </c>
      <c r="M1047">
        <v>26</v>
      </c>
      <c r="N1047">
        <v>3684</v>
      </c>
      <c r="O1047">
        <v>10</v>
      </c>
      <c r="P1047">
        <v>67</v>
      </c>
      <c r="Q1047">
        <v>0.38461538461538464</v>
      </c>
      <c r="R1047">
        <v>95784</v>
      </c>
      <c r="S1047" t="s">
        <v>55</v>
      </c>
      <c r="T1047" t="s">
        <v>58</v>
      </c>
      <c r="U1047" t="s">
        <v>50</v>
      </c>
      <c r="V1047">
        <v>6</v>
      </c>
    </row>
    <row r="1048" spans="1:22" x14ac:dyDescent="0.2">
      <c r="A1048">
        <v>15695356</v>
      </c>
      <c r="B1048">
        <v>722</v>
      </c>
      <c r="C1048" t="s">
        <v>12</v>
      </c>
      <c r="D1048" t="s">
        <v>15</v>
      </c>
      <c r="E1048">
        <v>46</v>
      </c>
      <c r="F1048">
        <v>5</v>
      </c>
      <c r="G1048" s="2">
        <v>0</v>
      </c>
      <c r="H1048">
        <v>2</v>
      </c>
      <c r="I1048">
        <v>1</v>
      </c>
      <c r="J1048">
        <v>0</v>
      </c>
      <c r="K1048" s="1">
        <v>179908.71</v>
      </c>
      <c r="L1048">
        <v>0</v>
      </c>
      <c r="M1048">
        <v>4</v>
      </c>
      <c r="N1048">
        <v>3075</v>
      </c>
      <c r="O1048">
        <v>9</v>
      </c>
      <c r="P1048">
        <v>155</v>
      </c>
      <c r="Q1048">
        <v>1</v>
      </c>
      <c r="R1048">
        <v>12300</v>
      </c>
      <c r="S1048" t="s">
        <v>55</v>
      </c>
      <c r="T1048" t="s">
        <v>59</v>
      </c>
      <c r="U1048" t="s">
        <v>50</v>
      </c>
      <c r="V1048">
        <v>7</v>
      </c>
    </row>
    <row r="1049" spans="1:22" x14ac:dyDescent="0.2">
      <c r="A1049">
        <v>15653315</v>
      </c>
      <c r="B1049">
        <v>555</v>
      </c>
      <c r="C1049" t="s">
        <v>14</v>
      </c>
      <c r="D1049" t="s">
        <v>13</v>
      </c>
      <c r="E1049">
        <v>35</v>
      </c>
      <c r="F1049">
        <v>1</v>
      </c>
      <c r="G1049" s="2">
        <v>0</v>
      </c>
      <c r="H1049">
        <v>2</v>
      </c>
      <c r="I1049">
        <v>1</v>
      </c>
      <c r="J1049">
        <v>0</v>
      </c>
      <c r="K1049" s="1">
        <v>101667</v>
      </c>
      <c r="L1049">
        <v>0</v>
      </c>
      <c r="M1049">
        <v>5</v>
      </c>
      <c r="N1049">
        <v>670</v>
      </c>
      <c r="O1049">
        <v>3</v>
      </c>
      <c r="P1049">
        <v>147</v>
      </c>
      <c r="Q1049">
        <v>0.6</v>
      </c>
      <c r="R1049">
        <v>3350</v>
      </c>
      <c r="S1049" t="s">
        <v>55</v>
      </c>
      <c r="T1049" t="s">
        <v>58</v>
      </c>
      <c r="U1049" t="s">
        <v>50</v>
      </c>
      <c r="V1049">
        <v>7</v>
      </c>
    </row>
    <row r="1050" spans="1:22" x14ac:dyDescent="0.2">
      <c r="A1050">
        <v>15662533</v>
      </c>
      <c r="B1050">
        <v>598</v>
      </c>
      <c r="C1050" t="s">
        <v>14</v>
      </c>
      <c r="D1050" t="s">
        <v>13</v>
      </c>
      <c r="E1050">
        <v>23</v>
      </c>
      <c r="F1050">
        <v>6</v>
      </c>
      <c r="G1050" s="2">
        <v>0</v>
      </c>
      <c r="H1050">
        <v>2</v>
      </c>
      <c r="I1050">
        <v>1</v>
      </c>
      <c r="J1050">
        <v>0</v>
      </c>
      <c r="K1050" s="1">
        <v>153229.19</v>
      </c>
      <c r="L1050">
        <v>0</v>
      </c>
      <c r="M1050">
        <v>7</v>
      </c>
      <c r="N1050">
        <v>2719</v>
      </c>
      <c r="O1050">
        <v>1</v>
      </c>
      <c r="P1050">
        <v>162</v>
      </c>
      <c r="Q1050">
        <v>0.14285714285714285</v>
      </c>
      <c r="R1050">
        <v>19033</v>
      </c>
      <c r="S1050" t="s">
        <v>56</v>
      </c>
      <c r="T1050" t="s">
        <v>60</v>
      </c>
      <c r="U1050" t="s">
        <v>50</v>
      </c>
      <c r="V1050">
        <v>6</v>
      </c>
    </row>
    <row r="1051" spans="1:22" x14ac:dyDescent="0.2">
      <c r="A1051">
        <v>15667889</v>
      </c>
      <c r="B1051">
        <v>611</v>
      </c>
      <c r="C1051" t="s">
        <v>12</v>
      </c>
      <c r="D1051" t="s">
        <v>13</v>
      </c>
      <c r="E1051">
        <v>37</v>
      </c>
      <c r="F1051">
        <v>6</v>
      </c>
      <c r="G1051" s="2">
        <v>0</v>
      </c>
      <c r="H1051">
        <v>2</v>
      </c>
      <c r="I1051">
        <v>1</v>
      </c>
      <c r="J1051">
        <v>0</v>
      </c>
      <c r="K1051" s="1">
        <v>110782.88</v>
      </c>
      <c r="L1051">
        <v>0</v>
      </c>
      <c r="M1051">
        <v>5</v>
      </c>
      <c r="N1051">
        <v>2880</v>
      </c>
      <c r="O1051">
        <v>0</v>
      </c>
      <c r="P1051">
        <v>152</v>
      </c>
      <c r="Q1051">
        <v>0</v>
      </c>
      <c r="R1051">
        <v>14400</v>
      </c>
      <c r="S1051" t="s">
        <v>55</v>
      </c>
      <c r="T1051" t="s">
        <v>60</v>
      </c>
      <c r="U1051" t="s">
        <v>50</v>
      </c>
      <c r="V1051">
        <v>6</v>
      </c>
    </row>
    <row r="1052" spans="1:22" x14ac:dyDescent="0.2">
      <c r="A1052">
        <v>15729836</v>
      </c>
      <c r="B1052">
        <v>646</v>
      </c>
      <c r="C1052" t="s">
        <v>14</v>
      </c>
      <c r="D1052" t="s">
        <v>15</v>
      </c>
      <c r="E1052">
        <v>32</v>
      </c>
      <c r="F1052">
        <v>1</v>
      </c>
      <c r="G1052" s="2">
        <v>0</v>
      </c>
      <c r="H1052">
        <v>2</v>
      </c>
      <c r="I1052">
        <v>1</v>
      </c>
      <c r="J1052">
        <v>0</v>
      </c>
      <c r="K1052" s="1">
        <v>183289.22</v>
      </c>
      <c r="L1052">
        <v>0</v>
      </c>
      <c r="M1052">
        <v>28</v>
      </c>
      <c r="N1052">
        <v>943</v>
      </c>
      <c r="O1052">
        <v>7</v>
      </c>
      <c r="P1052">
        <v>94</v>
      </c>
      <c r="Q1052">
        <v>0.25</v>
      </c>
      <c r="R1052">
        <v>26404</v>
      </c>
      <c r="S1052" t="s">
        <v>55</v>
      </c>
      <c r="T1052" t="s">
        <v>58</v>
      </c>
      <c r="U1052" t="s">
        <v>50</v>
      </c>
      <c r="V1052">
        <v>7</v>
      </c>
    </row>
    <row r="1053" spans="1:22" x14ac:dyDescent="0.2">
      <c r="A1053">
        <v>15653306</v>
      </c>
      <c r="B1053">
        <v>679</v>
      </c>
      <c r="C1053" t="s">
        <v>16</v>
      </c>
      <c r="D1053" t="s">
        <v>13</v>
      </c>
      <c r="E1053">
        <v>32</v>
      </c>
      <c r="F1053">
        <v>0</v>
      </c>
      <c r="G1053" s="2">
        <v>88335.05</v>
      </c>
      <c r="H1053">
        <v>1</v>
      </c>
      <c r="I1053">
        <v>0</v>
      </c>
      <c r="J1053">
        <v>0</v>
      </c>
      <c r="K1053" s="1">
        <v>159584.81</v>
      </c>
      <c r="L1053">
        <v>0</v>
      </c>
      <c r="M1053">
        <v>30</v>
      </c>
      <c r="N1053">
        <v>177</v>
      </c>
      <c r="O1053">
        <v>3</v>
      </c>
      <c r="P1053">
        <v>171</v>
      </c>
      <c r="Q1053">
        <v>0.1</v>
      </c>
      <c r="R1053">
        <v>5310</v>
      </c>
      <c r="S1053" t="s">
        <v>55</v>
      </c>
      <c r="T1053" t="s">
        <v>58</v>
      </c>
      <c r="U1053" t="s">
        <v>50</v>
      </c>
      <c r="V1053">
        <v>6</v>
      </c>
    </row>
    <row r="1054" spans="1:22" x14ac:dyDescent="0.2">
      <c r="A1054">
        <v>15615126</v>
      </c>
      <c r="B1054">
        <v>780</v>
      </c>
      <c r="C1054" t="s">
        <v>12</v>
      </c>
      <c r="D1054" t="s">
        <v>13</v>
      </c>
      <c r="E1054">
        <v>37</v>
      </c>
      <c r="F1054">
        <v>3</v>
      </c>
      <c r="G1054" s="2">
        <v>0</v>
      </c>
      <c r="H1054">
        <v>2</v>
      </c>
      <c r="I1054">
        <v>0</v>
      </c>
      <c r="J1054">
        <v>0</v>
      </c>
      <c r="K1054" s="1">
        <v>182156.81</v>
      </c>
      <c r="L1054">
        <v>1</v>
      </c>
      <c r="M1054">
        <v>6</v>
      </c>
      <c r="N1054">
        <v>2635</v>
      </c>
      <c r="O1054">
        <v>5</v>
      </c>
      <c r="P1054">
        <v>67</v>
      </c>
      <c r="Q1054">
        <v>0.83333333333333337</v>
      </c>
      <c r="R1054">
        <v>15810</v>
      </c>
      <c r="S1054" t="s">
        <v>55</v>
      </c>
      <c r="T1054" t="s">
        <v>59</v>
      </c>
      <c r="U1054" t="s">
        <v>50</v>
      </c>
      <c r="V1054">
        <v>6</v>
      </c>
    </row>
    <row r="1055" spans="1:22" x14ac:dyDescent="0.2">
      <c r="A1055">
        <v>15726588</v>
      </c>
      <c r="B1055">
        <v>653</v>
      </c>
      <c r="C1055" t="s">
        <v>14</v>
      </c>
      <c r="D1055" t="s">
        <v>13</v>
      </c>
      <c r="E1055">
        <v>36</v>
      </c>
      <c r="F1055">
        <v>3</v>
      </c>
      <c r="G1055" s="2">
        <v>0</v>
      </c>
      <c r="H1055">
        <v>2</v>
      </c>
      <c r="I1055">
        <v>0</v>
      </c>
      <c r="J1055">
        <v>0</v>
      </c>
      <c r="K1055" s="1">
        <v>110525.6</v>
      </c>
      <c r="L1055">
        <v>0</v>
      </c>
      <c r="M1055">
        <v>26</v>
      </c>
      <c r="N1055">
        <v>725</v>
      </c>
      <c r="O1055">
        <v>7</v>
      </c>
      <c r="P1055">
        <v>1</v>
      </c>
      <c r="Q1055">
        <v>0.26923076923076922</v>
      </c>
      <c r="R1055">
        <v>18850</v>
      </c>
      <c r="S1055" t="s">
        <v>55</v>
      </c>
      <c r="T1055" t="s">
        <v>59</v>
      </c>
      <c r="U1055" t="s">
        <v>52</v>
      </c>
      <c r="V1055">
        <v>6</v>
      </c>
    </row>
    <row r="1056" spans="1:22" x14ac:dyDescent="0.2">
      <c r="A1056">
        <v>15645095</v>
      </c>
      <c r="B1056">
        <v>674</v>
      </c>
      <c r="C1056" t="s">
        <v>12</v>
      </c>
      <c r="D1056" t="s">
        <v>13</v>
      </c>
      <c r="E1056">
        <v>28</v>
      </c>
      <c r="F1056">
        <v>3</v>
      </c>
      <c r="G1056" s="2">
        <v>0</v>
      </c>
      <c r="H1056">
        <v>1</v>
      </c>
      <c r="I1056">
        <v>1</v>
      </c>
      <c r="J1056">
        <v>0</v>
      </c>
      <c r="K1056" s="1">
        <v>51536.99</v>
      </c>
      <c r="L1056">
        <v>0</v>
      </c>
      <c r="M1056">
        <v>9</v>
      </c>
      <c r="N1056">
        <v>1055</v>
      </c>
      <c r="O1056">
        <v>5</v>
      </c>
      <c r="P1056">
        <v>21</v>
      </c>
      <c r="Q1056">
        <v>0.55555555555555558</v>
      </c>
      <c r="R1056">
        <v>9495</v>
      </c>
      <c r="S1056" t="s">
        <v>54</v>
      </c>
      <c r="T1056" t="s">
        <v>59</v>
      </c>
      <c r="U1056" t="s">
        <v>52</v>
      </c>
      <c r="V1056">
        <v>8</v>
      </c>
    </row>
    <row r="1057" spans="1:22" x14ac:dyDescent="0.2">
      <c r="A1057">
        <v>15659149</v>
      </c>
      <c r="B1057">
        <v>530</v>
      </c>
      <c r="C1057" t="s">
        <v>12</v>
      </c>
      <c r="D1057" t="s">
        <v>15</v>
      </c>
      <c r="E1057">
        <v>39</v>
      </c>
      <c r="F1057">
        <v>2</v>
      </c>
      <c r="G1057" s="2">
        <v>0</v>
      </c>
      <c r="H1057">
        <v>2</v>
      </c>
      <c r="I1057">
        <v>1</v>
      </c>
      <c r="J1057">
        <v>0</v>
      </c>
      <c r="K1057" s="1">
        <v>197923.05</v>
      </c>
      <c r="L1057">
        <v>0</v>
      </c>
      <c r="M1057">
        <v>19</v>
      </c>
      <c r="N1057">
        <v>1850</v>
      </c>
      <c r="O1057">
        <v>5</v>
      </c>
      <c r="P1057">
        <v>51</v>
      </c>
      <c r="Q1057">
        <v>0.26315789473684209</v>
      </c>
      <c r="R1057">
        <v>35150</v>
      </c>
      <c r="S1057" t="s">
        <v>55</v>
      </c>
      <c r="T1057" t="s">
        <v>58</v>
      </c>
      <c r="U1057" t="s">
        <v>51</v>
      </c>
      <c r="V1057">
        <v>7</v>
      </c>
    </row>
    <row r="1058" spans="1:22" x14ac:dyDescent="0.2">
      <c r="A1058">
        <v>15674929</v>
      </c>
      <c r="B1058">
        <v>512</v>
      </c>
      <c r="C1058" t="s">
        <v>12</v>
      </c>
      <c r="D1058" t="s">
        <v>13</v>
      </c>
      <c r="E1058">
        <v>31</v>
      </c>
      <c r="F1058">
        <v>7</v>
      </c>
      <c r="G1058" s="2">
        <v>0</v>
      </c>
      <c r="H1058">
        <v>2</v>
      </c>
      <c r="I1058">
        <v>0</v>
      </c>
      <c r="J1058">
        <v>0</v>
      </c>
      <c r="K1058" s="1">
        <v>49326.07</v>
      </c>
      <c r="L1058">
        <v>0</v>
      </c>
      <c r="M1058">
        <v>17</v>
      </c>
      <c r="N1058">
        <v>2549</v>
      </c>
      <c r="O1058">
        <v>5</v>
      </c>
      <c r="P1058">
        <v>131</v>
      </c>
      <c r="Q1058">
        <v>0.29411764705882354</v>
      </c>
      <c r="R1058">
        <v>43333</v>
      </c>
      <c r="S1058" t="s">
        <v>55</v>
      </c>
      <c r="T1058" t="s">
        <v>60</v>
      </c>
      <c r="U1058" t="s">
        <v>50</v>
      </c>
      <c r="V1058">
        <v>6</v>
      </c>
    </row>
    <row r="1059" spans="1:22" x14ac:dyDescent="0.2">
      <c r="A1059">
        <v>15794276</v>
      </c>
      <c r="B1059">
        <v>588</v>
      </c>
      <c r="C1059" t="s">
        <v>12</v>
      </c>
      <c r="D1059" t="s">
        <v>13</v>
      </c>
      <c r="E1059">
        <v>64</v>
      </c>
      <c r="F1059">
        <v>3</v>
      </c>
      <c r="G1059" s="2">
        <v>0</v>
      </c>
      <c r="H1059">
        <v>1</v>
      </c>
      <c r="I1059">
        <v>1</v>
      </c>
      <c r="J1059">
        <v>1</v>
      </c>
      <c r="K1059" s="1">
        <v>189703.65</v>
      </c>
      <c r="L1059">
        <v>0</v>
      </c>
      <c r="M1059">
        <v>19</v>
      </c>
      <c r="N1059">
        <v>4381</v>
      </c>
      <c r="O1059">
        <v>7</v>
      </c>
      <c r="P1059">
        <v>42</v>
      </c>
      <c r="Q1059">
        <v>0.36842105263157893</v>
      </c>
      <c r="R1059">
        <v>83239</v>
      </c>
      <c r="S1059" t="s">
        <v>55</v>
      </c>
      <c r="T1059" t="s">
        <v>59</v>
      </c>
      <c r="U1059" t="s">
        <v>51</v>
      </c>
      <c r="V1059">
        <v>6</v>
      </c>
    </row>
    <row r="1060" spans="1:22" x14ac:dyDescent="0.2">
      <c r="A1060">
        <v>15769110</v>
      </c>
      <c r="B1060">
        <v>653</v>
      </c>
      <c r="C1060" t="s">
        <v>12</v>
      </c>
      <c r="D1060" t="s">
        <v>13</v>
      </c>
      <c r="E1060">
        <v>46</v>
      </c>
      <c r="F1060">
        <v>5</v>
      </c>
      <c r="G1060" s="2">
        <v>0</v>
      </c>
      <c r="H1060">
        <v>2</v>
      </c>
      <c r="I1060">
        <v>1</v>
      </c>
      <c r="J1060">
        <v>0</v>
      </c>
      <c r="K1060" s="1">
        <v>49707.85</v>
      </c>
      <c r="L1060">
        <v>0</v>
      </c>
      <c r="M1060">
        <v>10</v>
      </c>
      <c r="N1060">
        <v>507</v>
      </c>
      <c r="O1060">
        <v>8</v>
      </c>
      <c r="P1060">
        <v>88</v>
      </c>
      <c r="Q1060">
        <v>0.8</v>
      </c>
      <c r="R1060">
        <v>5070</v>
      </c>
      <c r="S1060" t="s">
        <v>55</v>
      </c>
      <c r="T1060" t="s">
        <v>59</v>
      </c>
      <c r="U1060" t="s">
        <v>50</v>
      </c>
      <c r="V1060">
        <v>7</v>
      </c>
    </row>
    <row r="1061" spans="1:22" x14ac:dyDescent="0.2">
      <c r="A1061">
        <v>15756150</v>
      </c>
      <c r="B1061">
        <v>418</v>
      </c>
      <c r="C1061" t="s">
        <v>12</v>
      </c>
      <c r="D1061" t="s">
        <v>13</v>
      </c>
      <c r="E1061">
        <v>39</v>
      </c>
      <c r="F1061">
        <v>2</v>
      </c>
      <c r="G1061" s="2">
        <v>0</v>
      </c>
      <c r="H1061">
        <v>2</v>
      </c>
      <c r="I1061">
        <v>0</v>
      </c>
      <c r="J1061">
        <v>0</v>
      </c>
      <c r="K1061" s="1">
        <v>9041.7099999999991</v>
      </c>
      <c r="L1061">
        <v>0</v>
      </c>
      <c r="M1061">
        <v>20</v>
      </c>
      <c r="N1061">
        <v>4301</v>
      </c>
      <c r="O1061">
        <v>10</v>
      </c>
      <c r="P1061">
        <v>17</v>
      </c>
      <c r="Q1061">
        <v>0.5</v>
      </c>
      <c r="R1061">
        <v>86020</v>
      </c>
      <c r="S1061" t="s">
        <v>56</v>
      </c>
      <c r="T1061" t="s">
        <v>58</v>
      </c>
      <c r="U1061" t="s">
        <v>52</v>
      </c>
      <c r="V1061">
        <v>7</v>
      </c>
    </row>
    <row r="1062" spans="1:22" x14ac:dyDescent="0.2">
      <c r="A1062">
        <v>15664802</v>
      </c>
      <c r="B1062">
        <v>543</v>
      </c>
      <c r="C1062" t="s">
        <v>12</v>
      </c>
      <c r="D1062" t="s">
        <v>13</v>
      </c>
      <c r="E1062">
        <v>42</v>
      </c>
      <c r="F1062">
        <v>5</v>
      </c>
      <c r="G1062" s="2">
        <v>0</v>
      </c>
      <c r="H1062">
        <v>2</v>
      </c>
      <c r="I1062">
        <v>0</v>
      </c>
      <c r="J1062">
        <v>0</v>
      </c>
      <c r="K1062" s="1">
        <v>101905.34</v>
      </c>
      <c r="L1062">
        <v>0</v>
      </c>
      <c r="M1062">
        <v>10</v>
      </c>
      <c r="N1062">
        <v>3095</v>
      </c>
      <c r="O1062">
        <v>9</v>
      </c>
      <c r="P1062">
        <v>66</v>
      </c>
      <c r="Q1062">
        <v>0.9</v>
      </c>
      <c r="R1062">
        <v>30950</v>
      </c>
      <c r="S1062" t="s">
        <v>54</v>
      </c>
      <c r="T1062" t="s">
        <v>59</v>
      </c>
      <c r="U1062" t="s">
        <v>50</v>
      </c>
      <c r="V1062">
        <v>6</v>
      </c>
    </row>
    <row r="1063" spans="1:22" x14ac:dyDescent="0.2">
      <c r="A1063">
        <v>15735687</v>
      </c>
      <c r="B1063">
        <v>595</v>
      </c>
      <c r="C1063" t="s">
        <v>14</v>
      </c>
      <c r="D1063" t="s">
        <v>15</v>
      </c>
      <c r="E1063">
        <v>37</v>
      </c>
      <c r="F1063">
        <v>2</v>
      </c>
      <c r="G1063" s="2">
        <v>157084.99</v>
      </c>
      <c r="H1063">
        <v>1</v>
      </c>
      <c r="I1063">
        <v>1</v>
      </c>
      <c r="J1063">
        <v>0</v>
      </c>
      <c r="K1063" s="1">
        <v>134767.13</v>
      </c>
      <c r="L1063">
        <v>0</v>
      </c>
      <c r="M1063">
        <v>12</v>
      </c>
      <c r="N1063">
        <v>1736</v>
      </c>
      <c r="O1063">
        <v>3</v>
      </c>
      <c r="P1063">
        <v>31</v>
      </c>
      <c r="Q1063">
        <v>0.25</v>
      </c>
      <c r="R1063">
        <v>20832</v>
      </c>
      <c r="S1063" t="s">
        <v>55</v>
      </c>
      <c r="T1063" t="s">
        <v>58</v>
      </c>
      <c r="U1063" t="s">
        <v>51</v>
      </c>
      <c r="V1063">
        <v>6</v>
      </c>
    </row>
    <row r="1064" spans="1:22" x14ac:dyDescent="0.2">
      <c r="A1064">
        <v>15750156</v>
      </c>
      <c r="B1064">
        <v>662</v>
      </c>
      <c r="C1064" t="s">
        <v>16</v>
      </c>
      <c r="D1064" t="s">
        <v>15</v>
      </c>
      <c r="E1064">
        <v>59</v>
      </c>
      <c r="F1064">
        <v>2</v>
      </c>
      <c r="G1064" s="2">
        <v>104568.41</v>
      </c>
      <c r="H1064">
        <v>1</v>
      </c>
      <c r="I1064">
        <v>1</v>
      </c>
      <c r="J1064">
        <v>0</v>
      </c>
      <c r="K1064" s="1">
        <v>8059.44</v>
      </c>
      <c r="L1064">
        <v>1</v>
      </c>
      <c r="M1064">
        <v>12</v>
      </c>
      <c r="N1064">
        <v>2930</v>
      </c>
      <c r="O1064">
        <v>6</v>
      </c>
      <c r="P1064">
        <v>11</v>
      </c>
      <c r="Q1064">
        <v>0.5</v>
      </c>
      <c r="R1064">
        <v>35160</v>
      </c>
      <c r="S1064" t="s">
        <v>55</v>
      </c>
      <c r="T1064" t="s">
        <v>58</v>
      </c>
      <c r="U1064" t="s">
        <v>52</v>
      </c>
      <c r="V1064">
        <v>7</v>
      </c>
    </row>
    <row r="1065" spans="1:22" x14ac:dyDescent="0.2">
      <c r="A1065">
        <v>15751120</v>
      </c>
      <c r="B1065">
        <v>752</v>
      </c>
      <c r="C1065" t="s">
        <v>12</v>
      </c>
      <c r="D1065" t="s">
        <v>13</v>
      </c>
      <c r="E1065">
        <v>36</v>
      </c>
      <c r="F1065">
        <v>2</v>
      </c>
      <c r="G1065" s="2">
        <v>119912.46</v>
      </c>
      <c r="H1065">
        <v>1</v>
      </c>
      <c r="I1065">
        <v>1</v>
      </c>
      <c r="J1065">
        <v>0</v>
      </c>
      <c r="K1065" s="1">
        <v>124354.92</v>
      </c>
      <c r="L1065">
        <v>0</v>
      </c>
      <c r="M1065">
        <v>8</v>
      </c>
      <c r="N1065">
        <v>3225</v>
      </c>
      <c r="O1065">
        <v>7</v>
      </c>
      <c r="P1065">
        <v>79</v>
      </c>
      <c r="Q1065">
        <v>0.875</v>
      </c>
      <c r="R1065">
        <v>25800</v>
      </c>
      <c r="S1065" t="s">
        <v>55</v>
      </c>
      <c r="T1065" t="s">
        <v>58</v>
      </c>
      <c r="U1065" t="s">
        <v>50</v>
      </c>
      <c r="V1065">
        <v>6</v>
      </c>
    </row>
    <row r="1066" spans="1:22" x14ac:dyDescent="0.2">
      <c r="A1066">
        <v>15680436</v>
      </c>
      <c r="B1066">
        <v>496</v>
      </c>
      <c r="C1066" t="s">
        <v>12</v>
      </c>
      <c r="D1066" t="s">
        <v>13</v>
      </c>
      <c r="E1066">
        <v>29</v>
      </c>
      <c r="F1066">
        <v>4</v>
      </c>
      <c r="G1066" s="2">
        <v>0</v>
      </c>
      <c r="H1066">
        <v>2</v>
      </c>
      <c r="I1066">
        <v>1</v>
      </c>
      <c r="J1066">
        <v>0</v>
      </c>
      <c r="K1066" s="1">
        <v>164806.89000000001</v>
      </c>
      <c r="L1066">
        <v>0</v>
      </c>
      <c r="M1066">
        <v>9</v>
      </c>
      <c r="N1066">
        <v>1806</v>
      </c>
      <c r="O1066">
        <v>7</v>
      </c>
      <c r="P1066">
        <v>44</v>
      </c>
      <c r="Q1066">
        <v>0.77777777777777779</v>
      </c>
      <c r="R1066">
        <v>16254</v>
      </c>
      <c r="S1066" t="s">
        <v>55</v>
      </c>
      <c r="T1066" t="s">
        <v>59</v>
      </c>
      <c r="U1066" t="s">
        <v>51</v>
      </c>
      <c r="V1066">
        <v>6</v>
      </c>
    </row>
    <row r="1067" spans="1:22" x14ac:dyDescent="0.2">
      <c r="A1067">
        <v>15599004</v>
      </c>
      <c r="B1067">
        <v>655</v>
      </c>
      <c r="C1067" t="s">
        <v>14</v>
      </c>
      <c r="D1067" t="s">
        <v>15</v>
      </c>
      <c r="E1067">
        <v>37</v>
      </c>
      <c r="F1067">
        <v>1</v>
      </c>
      <c r="G1067" s="2">
        <v>0</v>
      </c>
      <c r="H1067">
        <v>1</v>
      </c>
      <c r="I1067">
        <v>1</v>
      </c>
      <c r="J1067">
        <v>1</v>
      </c>
      <c r="K1067" s="1">
        <v>106040.97</v>
      </c>
      <c r="L1067">
        <v>0</v>
      </c>
      <c r="M1067">
        <v>25</v>
      </c>
      <c r="N1067">
        <v>2549</v>
      </c>
      <c r="O1067">
        <v>3</v>
      </c>
      <c r="P1067">
        <v>133</v>
      </c>
      <c r="Q1067">
        <v>0.12</v>
      </c>
      <c r="R1067">
        <v>63725</v>
      </c>
      <c r="S1067" t="s">
        <v>55</v>
      </c>
      <c r="T1067" t="s">
        <v>58</v>
      </c>
      <c r="U1067" t="s">
        <v>50</v>
      </c>
      <c r="V1067">
        <v>6</v>
      </c>
    </row>
    <row r="1068" spans="1:22" x14ac:dyDescent="0.2">
      <c r="A1068">
        <v>15732266</v>
      </c>
      <c r="B1068">
        <v>553</v>
      </c>
      <c r="C1068" t="s">
        <v>16</v>
      </c>
      <c r="D1068" t="s">
        <v>15</v>
      </c>
      <c r="E1068">
        <v>53</v>
      </c>
      <c r="F1068">
        <v>5</v>
      </c>
      <c r="G1068" s="2">
        <v>127997.83</v>
      </c>
      <c r="H1068">
        <v>1</v>
      </c>
      <c r="I1068">
        <v>1</v>
      </c>
      <c r="J1068">
        <v>0</v>
      </c>
      <c r="K1068" s="1">
        <v>165378.66</v>
      </c>
      <c r="L1068">
        <v>1</v>
      </c>
      <c r="M1068">
        <v>20</v>
      </c>
      <c r="N1068">
        <v>2307</v>
      </c>
      <c r="O1068">
        <v>8</v>
      </c>
      <c r="P1068">
        <v>180</v>
      </c>
      <c r="Q1068">
        <v>0.4</v>
      </c>
      <c r="R1068">
        <v>46140</v>
      </c>
      <c r="S1068" t="s">
        <v>55</v>
      </c>
      <c r="T1068" t="s">
        <v>59</v>
      </c>
      <c r="U1068" t="s">
        <v>50</v>
      </c>
      <c r="V1068">
        <v>6</v>
      </c>
    </row>
    <row r="1069" spans="1:22" x14ac:dyDescent="0.2">
      <c r="A1069">
        <v>15740283</v>
      </c>
      <c r="B1069">
        <v>850</v>
      </c>
      <c r="C1069" t="s">
        <v>12</v>
      </c>
      <c r="D1069" t="s">
        <v>15</v>
      </c>
      <c r="E1069">
        <v>29</v>
      </c>
      <c r="F1069">
        <v>1</v>
      </c>
      <c r="G1069" s="2">
        <v>0</v>
      </c>
      <c r="H1069">
        <v>2</v>
      </c>
      <c r="I1069">
        <v>0</v>
      </c>
      <c r="J1069">
        <v>0</v>
      </c>
      <c r="K1069" s="1">
        <v>152996.89000000001</v>
      </c>
      <c r="L1069">
        <v>0</v>
      </c>
      <c r="M1069">
        <v>23</v>
      </c>
      <c r="N1069">
        <v>4987</v>
      </c>
      <c r="O1069">
        <v>2</v>
      </c>
      <c r="P1069">
        <v>28</v>
      </c>
      <c r="Q1069">
        <v>8.6956521739130432E-2</v>
      </c>
      <c r="R1069">
        <v>114701</v>
      </c>
      <c r="S1069" t="s">
        <v>56</v>
      </c>
      <c r="T1069" t="s">
        <v>58</v>
      </c>
      <c r="U1069" t="s">
        <v>52</v>
      </c>
      <c r="V1069">
        <v>7</v>
      </c>
    </row>
    <row r="1070" spans="1:22" x14ac:dyDescent="0.2">
      <c r="A1070">
        <v>15759717</v>
      </c>
      <c r="B1070">
        <v>763</v>
      </c>
      <c r="C1070" t="s">
        <v>14</v>
      </c>
      <c r="D1070" t="s">
        <v>13</v>
      </c>
      <c r="E1070">
        <v>39</v>
      </c>
      <c r="F1070">
        <v>7</v>
      </c>
      <c r="G1070" s="2">
        <v>0</v>
      </c>
      <c r="H1070">
        <v>2</v>
      </c>
      <c r="I1070">
        <v>1</v>
      </c>
      <c r="J1070">
        <v>0</v>
      </c>
      <c r="K1070" s="1">
        <v>19458.75</v>
      </c>
      <c r="L1070">
        <v>0</v>
      </c>
      <c r="M1070">
        <v>15</v>
      </c>
      <c r="N1070">
        <v>3888</v>
      </c>
      <c r="O1070">
        <v>9</v>
      </c>
      <c r="P1070">
        <v>38</v>
      </c>
      <c r="Q1070">
        <v>0.6</v>
      </c>
      <c r="R1070">
        <v>58320</v>
      </c>
      <c r="S1070" t="s">
        <v>55</v>
      </c>
      <c r="T1070" t="s">
        <v>60</v>
      </c>
      <c r="U1070" t="s">
        <v>51</v>
      </c>
      <c r="V1070">
        <v>6</v>
      </c>
    </row>
    <row r="1071" spans="1:22" x14ac:dyDescent="0.2">
      <c r="A1071">
        <v>15743871</v>
      </c>
      <c r="B1071">
        <v>567</v>
      </c>
      <c r="C1071" t="s">
        <v>12</v>
      </c>
      <c r="D1071" t="s">
        <v>15</v>
      </c>
      <c r="E1071">
        <v>59</v>
      </c>
      <c r="F1071">
        <v>3</v>
      </c>
      <c r="G1071" s="2">
        <v>0</v>
      </c>
      <c r="H1071">
        <v>2</v>
      </c>
      <c r="I1071">
        <v>1</v>
      </c>
      <c r="J1071">
        <v>0</v>
      </c>
      <c r="K1071" s="1">
        <v>25843.7</v>
      </c>
      <c r="L1071">
        <v>1</v>
      </c>
      <c r="M1071">
        <v>9</v>
      </c>
      <c r="N1071">
        <v>4110</v>
      </c>
      <c r="O1071">
        <v>1</v>
      </c>
      <c r="P1071">
        <v>159</v>
      </c>
      <c r="Q1071">
        <v>0.1111111111111111</v>
      </c>
      <c r="R1071">
        <v>36990</v>
      </c>
      <c r="S1071" t="s">
        <v>55</v>
      </c>
      <c r="T1071" t="s">
        <v>59</v>
      </c>
      <c r="U1071" t="s">
        <v>50</v>
      </c>
      <c r="V1071">
        <v>7</v>
      </c>
    </row>
    <row r="1072" spans="1:22" x14ac:dyDescent="0.2">
      <c r="A1072">
        <v>15595047</v>
      </c>
      <c r="B1072">
        <v>764</v>
      </c>
      <c r="C1072" t="s">
        <v>12</v>
      </c>
      <c r="D1072" t="s">
        <v>15</v>
      </c>
      <c r="E1072">
        <v>41</v>
      </c>
      <c r="F1072">
        <v>7</v>
      </c>
      <c r="G1072" s="2">
        <v>0</v>
      </c>
      <c r="H1072">
        <v>2</v>
      </c>
      <c r="I1072">
        <v>0</v>
      </c>
      <c r="J1072">
        <v>0</v>
      </c>
      <c r="K1072" s="1">
        <v>134878.34</v>
      </c>
      <c r="L1072">
        <v>0</v>
      </c>
      <c r="M1072">
        <v>18</v>
      </c>
      <c r="N1072">
        <v>3626</v>
      </c>
      <c r="O1072">
        <v>7</v>
      </c>
      <c r="P1072">
        <v>121</v>
      </c>
      <c r="Q1072">
        <v>0.3888888888888889</v>
      </c>
      <c r="R1072">
        <v>65268</v>
      </c>
      <c r="S1072" t="s">
        <v>54</v>
      </c>
      <c r="T1072" t="s">
        <v>60</v>
      </c>
      <c r="U1072" t="s">
        <v>50</v>
      </c>
      <c r="V1072">
        <v>6</v>
      </c>
    </row>
    <row r="1073" spans="1:22" x14ac:dyDescent="0.2">
      <c r="A1073">
        <v>15732334</v>
      </c>
      <c r="B1073">
        <v>653</v>
      </c>
      <c r="C1073" t="s">
        <v>12</v>
      </c>
      <c r="D1073" t="s">
        <v>13</v>
      </c>
      <c r="E1073">
        <v>40</v>
      </c>
      <c r="F1073">
        <v>0</v>
      </c>
      <c r="G1073" s="2">
        <v>0</v>
      </c>
      <c r="H1073">
        <v>2</v>
      </c>
      <c r="I1073">
        <v>1</v>
      </c>
      <c r="J1073">
        <v>0</v>
      </c>
      <c r="K1073" s="1">
        <v>35795.85</v>
      </c>
      <c r="L1073">
        <v>0</v>
      </c>
      <c r="M1073">
        <v>20</v>
      </c>
      <c r="N1073">
        <v>3249</v>
      </c>
      <c r="O1073">
        <v>10</v>
      </c>
      <c r="P1073">
        <v>120</v>
      </c>
      <c r="Q1073">
        <v>0.5</v>
      </c>
      <c r="R1073">
        <v>64980</v>
      </c>
      <c r="S1073" t="s">
        <v>56</v>
      </c>
      <c r="T1073" t="s">
        <v>58</v>
      </c>
      <c r="U1073" t="s">
        <v>50</v>
      </c>
      <c r="V1073">
        <v>7</v>
      </c>
    </row>
    <row r="1074" spans="1:22" x14ac:dyDescent="0.2">
      <c r="A1074">
        <v>15701206</v>
      </c>
      <c r="B1074">
        <v>566</v>
      </c>
      <c r="C1074" t="s">
        <v>14</v>
      </c>
      <c r="D1074" t="s">
        <v>15</v>
      </c>
      <c r="E1074">
        <v>44</v>
      </c>
      <c r="F1074">
        <v>5</v>
      </c>
      <c r="G1074" s="2">
        <v>0</v>
      </c>
      <c r="H1074">
        <v>2</v>
      </c>
      <c r="I1074">
        <v>1</v>
      </c>
      <c r="J1074">
        <v>0</v>
      </c>
      <c r="K1074" s="1">
        <v>66462.789999999994</v>
      </c>
      <c r="L1074">
        <v>0</v>
      </c>
      <c r="M1074">
        <v>24</v>
      </c>
      <c r="N1074">
        <v>4182</v>
      </c>
      <c r="O1074">
        <v>6</v>
      </c>
      <c r="P1074">
        <v>85</v>
      </c>
      <c r="Q1074">
        <v>0.25</v>
      </c>
      <c r="R1074">
        <v>100368</v>
      </c>
      <c r="S1074" t="s">
        <v>54</v>
      </c>
      <c r="T1074" t="s">
        <v>59</v>
      </c>
      <c r="U1074" t="s">
        <v>50</v>
      </c>
      <c r="V1074">
        <v>6</v>
      </c>
    </row>
    <row r="1075" spans="1:22" x14ac:dyDescent="0.2">
      <c r="A1075">
        <v>15705765</v>
      </c>
      <c r="B1075">
        <v>581</v>
      </c>
      <c r="C1075" t="s">
        <v>14</v>
      </c>
      <c r="D1075" t="s">
        <v>13</v>
      </c>
      <c r="E1075">
        <v>46</v>
      </c>
      <c r="F1075">
        <v>1</v>
      </c>
      <c r="G1075" s="2">
        <v>0</v>
      </c>
      <c r="H1075">
        <v>2</v>
      </c>
      <c r="I1075">
        <v>1</v>
      </c>
      <c r="J1075">
        <v>0</v>
      </c>
      <c r="K1075" s="1">
        <v>104272.04</v>
      </c>
      <c r="L1075">
        <v>0</v>
      </c>
      <c r="M1075">
        <v>12</v>
      </c>
      <c r="N1075">
        <v>1577</v>
      </c>
      <c r="O1075">
        <v>10</v>
      </c>
      <c r="P1075">
        <v>68</v>
      </c>
      <c r="Q1075">
        <v>0.83333333333333337</v>
      </c>
      <c r="R1075">
        <v>18924</v>
      </c>
      <c r="S1075" t="s">
        <v>54</v>
      </c>
      <c r="T1075" t="s">
        <v>58</v>
      </c>
      <c r="U1075" t="s">
        <v>50</v>
      </c>
      <c r="V1075">
        <v>8</v>
      </c>
    </row>
    <row r="1076" spans="1:22" x14ac:dyDescent="0.2">
      <c r="A1076">
        <v>15723717</v>
      </c>
      <c r="B1076">
        <v>483</v>
      </c>
      <c r="C1076" t="s">
        <v>16</v>
      </c>
      <c r="D1076" t="s">
        <v>15</v>
      </c>
      <c r="E1076">
        <v>41</v>
      </c>
      <c r="F1076">
        <v>1</v>
      </c>
      <c r="G1076" s="2">
        <v>118334.44</v>
      </c>
      <c r="H1076">
        <v>1</v>
      </c>
      <c r="I1076">
        <v>0</v>
      </c>
      <c r="J1076">
        <v>0</v>
      </c>
      <c r="K1076" s="1">
        <v>163147.99</v>
      </c>
      <c r="L1076">
        <v>1</v>
      </c>
      <c r="M1076">
        <v>13</v>
      </c>
      <c r="N1076">
        <v>4711</v>
      </c>
      <c r="O1076">
        <v>6</v>
      </c>
      <c r="P1076">
        <v>65</v>
      </c>
      <c r="Q1076">
        <v>0.46153846153846156</v>
      </c>
      <c r="R1076">
        <v>61243</v>
      </c>
      <c r="S1076" t="s">
        <v>55</v>
      </c>
      <c r="T1076" t="s">
        <v>58</v>
      </c>
      <c r="U1076" t="s">
        <v>50</v>
      </c>
      <c r="V1076">
        <v>6</v>
      </c>
    </row>
    <row r="1077" spans="1:22" x14ac:dyDescent="0.2">
      <c r="A1077">
        <v>15659736</v>
      </c>
      <c r="B1077">
        <v>716</v>
      </c>
      <c r="C1077" t="s">
        <v>16</v>
      </c>
      <c r="D1077" t="s">
        <v>15</v>
      </c>
      <c r="E1077">
        <v>66</v>
      </c>
      <c r="F1077">
        <v>5</v>
      </c>
      <c r="G1077" s="2">
        <v>121411.9</v>
      </c>
      <c r="H1077">
        <v>1</v>
      </c>
      <c r="I1077">
        <v>0</v>
      </c>
      <c r="J1077">
        <v>0</v>
      </c>
      <c r="K1077" s="1">
        <v>10070.4</v>
      </c>
      <c r="L1077">
        <v>1</v>
      </c>
      <c r="M1077">
        <v>17</v>
      </c>
      <c r="N1077">
        <v>4126</v>
      </c>
      <c r="O1077">
        <v>10</v>
      </c>
      <c r="P1077">
        <v>174</v>
      </c>
      <c r="Q1077">
        <v>0.58823529411764708</v>
      </c>
      <c r="R1077">
        <v>70142</v>
      </c>
      <c r="S1077" t="s">
        <v>56</v>
      </c>
      <c r="T1077" t="s">
        <v>59</v>
      </c>
      <c r="U1077" t="s">
        <v>50</v>
      </c>
      <c r="V1077">
        <v>6</v>
      </c>
    </row>
    <row r="1078" spans="1:22" x14ac:dyDescent="0.2">
      <c r="A1078">
        <v>15619972</v>
      </c>
      <c r="B1078">
        <v>807</v>
      </c>
      <c r="C1078" t="s">
        <v>12</v>
      </c>
      <c r="D1078" t="s">
        <v>13</v>
      </c>
      <c r="E1078">
        <v>47</v>
      </c>
      <c r="F1078">
        <v>9</v>
      </c>
      <c r="G1078" s="2">
        <v>167664.82999999999</v>
      </c>
      <c r="H1078">
        <v>1</v>
      </c>
      <c r="I1078">
        <v>0</v>
      </c>
      <c r="J1078">
        <v>0</v>
      </c>
      <c r="K1078" s="1">
        <v>125440.11</v>
      </c>
      <c r="L1078">
        <v>1</v>
      </c>
      <c r="M1078">
        <v>26</v>
      </c>
      <c r="N1078">
        <v>2812</v>
      </c>
      <c r="O1078">
        <v>9</v>
      </c>
      <c r="P1078">
        <v>122</v>
      </c>
      <c r="Q1078">
        <v>0.34615384615384615</v>
      </c>
      <c r="R1078">
        <v>73112</v>
      </c>
      <c r="S1078" t="s">
        <v>55</v>
      </c>
      <c r="T1078" t="s">
        <v>61</v>
      </c>
      <c r="U1078" t="s">
        <v>50</v>
      </c>
      <c r="V1078">
        <v>6</v>
      </c>
    </row>
    <row r="1079" spans="1:22" x14ac:dyDescent="0.2">
      <c r="A1079">
        <v>15695168</v>
      </c>
      <c r="B1079">
        <v>625</v>
      </c>
      <c r="C1079" t="s">
        <v>12</v>
      </c>
      <c r="D1079" t="s">
        <v>15</v>
      </c>
      <c r="E1079">
        <v>39</v>
      </c>
      <c r="F1079">
        <v>2</v>
      </c>
      <c r="G1079" s="2">
        <v>0</v>
      </c>
      <c r="H1079">
        <v>2</v>
      </c>
      <c r="I1079">
        <v>1</v>
      </c>
      <c r="J1079">
        <v>0</v>
      </c>
      <c r="K1079" s="1">
        <v>100403.05</v>
      </c>
      <c r="L1079">
        <v>0</v>
      </c>
      <c r="M1079">
        <v>27</v>
      </c>
      <c r="N1079">
        <v>2637</v>
      </c>
      <c r="O1079">
        <v>5</v>
      </c>
      <c r="P1079">
        <v>94</v>
      </c>
      <c r="Q1079">
        <v>0.18518518518518517</v>
      </c>
      <c r="R1079">
        <v>71199</v>
      </c>
      <c r="S1079" t="s">
        <v>55</v>
      </c>
      <c r="T1079" t="s">
        <v>58</v>
      </c>
      <c r="U1079" t="s">
        <v>50</v>
      </c>
      <c r="V1079">
        <v>7</v>
      </c>
    </row>
    <row r="1080" spans="1:22" x14ac:dyDescent="0.2">
      <c r="A1080">
        <v>15600911</v>
      </c>
      <c r="B1080">
        <v>712</v>
      </c>
      <c r="C1080" t="s">
        <v>12</v>
      </c>
      <c r="D1080" t="s">
        <v>15</v>
      </c>
      <c r="E1080">
        <v>33</v>
      </c>
      <c r="F1080">
        <v>2</v>
      </c>
      <c r="G1080" s="2">
        <v>182888.08</v>
      </c>
      <c r="H1080">
        <v>1</v>
      </c>
      <c r="I1080">
        <v>1</v>
      </c>
      <c r="J1080">
        <v>0</v>
      </c>
      <c r="K1080" s="1">
        <v>3061</v>
      </c>
      <c r="L1080">
        <v>0</v>
      </c>
      <c r="M1080">
        <v>15</v>
      </c>
      <c r="N1080">
        <v>375</v>
      </c>
      <c r="O1080">
        <v>2</v>
      </c>
      <c r="P1080">
        <v>153</v>
      </c>
      <c r="Q1080">
        <v>0.13333333333333333</v>
      </c>
      <c r="R1080">
        <v>5625</v>
      </c>
      <c r="S1080" t="s">
        <v>54</v>
      </c>
      <c r="T1080" t="s">
        <v>58</v>
      </c>
      <c r="U1080" t="s">
        <v>50</v>
      </c>
      <c r="V1080">
        <v>6</v>
      </c>
    </row>
    <row r="1081" spans="1:22" x14ac:dyDescent="0.2">
      <c r="A1081">
        <v>15634310</v>
      </c>
      <c r="B1081">
        <v>509</v>
      </c>
      <c r="C1081" t="s">
        <v>12</v>
      </c>
      <c r="D1081" t="s">
        <v>15</v>
      </c>
      <c r="E1081">
        <v>30</v>
      </c>
      <c r="F1081">
        <v>6</v>
      </c>
      <c r="G1081" s="2">
        <v>0</v>
      </c>
      <c r="H1081">
        <v>2</v>
      </c>
      <c r="I1081">
        <v>1</v>
      </c>
      <c r="J1081">
        <v>0</v>
      </c>
      <c r="K1081" s="1">
        <v>180598.86</v>
      </c>
      <c r="L1081">
        <v>0</v>
      </c>
      <c r="M1081">
        <v>14</v>
      </c>
      <c r="N1081">
        <v>1667</v>
      </c>
      <c r="O1081">
        <v>7</v>
      </c>
      <c r="P1081">
        <v>32</v>
      </c>
      <c r="Q1081">
        <v>0.5</v>
      </c>
      <c r="R1081">
        <v>23338</v>
      </c>
      <c r="S1081" t="s">
        <v>55</v>
      </c>
      <c r="T1081" t="s">
        <v>60</v>
      </c>
      <c r="U1081" t="s">
        <v>51</v>
      </c>
      <c r="V1081">
        <v>6</v>
      </c>
    </row>
    <row r="1082" spans="1:22" x14ac:dyDescent="0.2">
      <c r="A1082">
        <v>15621031</v>
      </c>
      <c r="B1082">
        <v>761</v>
      </c>
      <c r="C1082" t="s">
        <v>14</v>
      </c>
      <c r="D1082" t="s">
        <v>15</v>
      </c>
      <c r="E1082">
        <v>27</v>
      </c>
      <c r="F1082">
        <v>8</v>
      </c>
      <c r="G1082" s="2">
        <v>0</v>
      </c>
      <c r="H1082">
        <v>2</v>
      </c>
      <c r="I1082">
        <v>1</v>
      </c>
      <c r="J1082">
        <v>0</v>
      </c>
      <c r="K1082" s="1">
        <v>63297.7</v>
      </c>
      <c r="L1082">
        <v>0</v>
      </c>
      <c r="M1082">
        <v>17</v>
      </c>
      <c r="N1082">
        <v>4925</v>
      </c>
      <c r="O1082">
        <v>8</v>
      </c>
      <c r="P1082">
        <v>120</v>
      </c>
      <c r="Q1082">
        <v>0.47058823529411764</v>
      </c>
      <c r="R1082">
        <v>83725</v>
      </c>
      <c r="S1082" t="s">
        <v>54</v>
      </c>
      <c r="T1082" t="s">
        <v>60</v>
      </c>
      <c r="U1082" t="s">
        <v>50</v>
      </c>
      <c r="V1082">
        <v>6</v>
      </c>
    </row>
    <row r="1083" spans="1:22" x14ac:dyDescent="0.2">
      <c r="A1083">
        <v>15720071</v>
      </c>
      <c r="B1083">
        <v>535</v>
      </c>
      <c r="C1083" t="s">
        <v>12</v>
      </c>
      <c r="D1083" t="s">
        <v>13</v>
      </c>
      <c r="E1083">
        <v>49</v>
      </c>
      <c r="F1083">
        <v>3</v>
      </c>
      <c r="G1083" s="2">
        <v>0</v>
      </c>
      <c r="H1083">
        <v>1</v>
      </c>
      <c r="I1083">
        <v>0</v>
      </c>
      <c r="J1083">
        <v>0</v>
      </c>
      <c r="K1083" s="1">
        <v>61820.41</v>
      </c>
      <c r="L1083">
        <v>1</v>
      </c>
      <c r="M1083">
        <v>25</v>
      </c>
      <c r="N1083">
        <v>1378</v>
      </c>
      <c r="O1083">
        <v>5</v>
      </c>
      <c r="P1083">
        <v>7</v>
      </c>
      <c r="Q1083">
        <v>0.2</v>
      </c>
      <c r="R1083">
        <v>34450</v>
      </c>
      <c r="S1083" t="s">
        <v>55</v>
      </c>
      <c r="T1083" t="s">
        <v>59</v>
      </c>
      <c r="U1083" t="s">
        <v>52</v>
      </c>
      <c r="V1083">
        <v>9</v>
      </c>
    </row>
    <row r="1084" spans="1:22" x14ac:dyDescent="0.2">
      <c r="A1084">
        <v>15813894</v>
      </c>
      <c r="B1084">
        <v>620</v>
      </c>
      <c r="C1084" t="s">
        <v>14</v>
      </c>
      <c r="D1084" t="s">
        <v>15</v>
      </c>
      <c r="E1084">
        <v>21</v>
      </c>
      <c r="F1084">
        <v>9</v>
      </c>
      <c r="G1084" s="2">
        <v>0</v>
      </c>
      <c r="H1084">
        <v>2</v>
      </c>
      <c r="I1084">
        <v>0</v>
      </c>
      <c r="J1084">
        <v>0</v>
      </c>
      <c r="K1084" s="1">
        <v>154882.79</v>
      </c>
      <c r="L1084">
        <v>0</v>
      </c>
      <c r="M1084">
        <v>29</v>
      </c>
      <c r="N1084">
        <v>2910</v>
      </c>
      <c r="O1084">
        <v>10</v>
      </c>
      <c r="P1084">
        <v>64</v>
      </c>
      <c r="Q1084">
        <v>0.34482758620689657</v>
      </c>
      <c r="R1084">
        <v>84390</v>
      </c>
      <c r="S1084" t="s">
        <v>56</v>
      </c>
      <c r="T1084" t="s">
        <v>61</v>
      </c>
      <c r="U1084" t="s">
        <v>50</v>
      </c>
      <c r="V1084">
        <v>6</v>
      </c>
    </row>
    <row r="1085" spans="1:22" x14ac:dyDescent="0.2">
      <c r="A1085">
        <v>15783030</v>
      </c>
      <c r="B1085">
        <v>685</v>
      </c>
      <c r="C1085" t="s">
        <v>12</v>
      </c>
      <c r="D1085" t="s">
        <v>13</v>
      </c>
      <c r="E1085">
        <v>40</v>
      </c>
      <c r="F1085">
        <v>7</v>
      </c>
      <c r="G1085" s="2">
        <v>0</v>
      </c>
      <c r="H1085">
        <v>1</v>
      </c>
      <c r="I1085">
        <v>1</v>
      </c>
      <c r="J1085">
        <v>0</v>
      </c>
      <c r="K1085" s="1">
        <v>72852.740000000005</v>
      </c>
      <c r="L1085">
        <v>1</v>
      </c>
      <c r="M1085">
        <v>1</v>
      </c>
      <c r="N1085">
        <v>2282</v>
      </c>
      <c r="O1085">
        <v>1</v>
      </c>
      <c r="P1085">
        <v>137</v>
      </c>
      <c r="Q1085">
        <v>1</v>
      </c>
      <c r="R1085">
        <v>2282</v>
      </c>
      <c r="S1085" t="s">
        <v>56</v>
      </c>
      <c r="T1085" t="s">
        <v>60</v>
      </c>
      <c r="U1085" t="s">
        <v>50</v>
      </c>
      <c r="V1085">
        <v>8</v>
      </c>
    </row>
    <row r="1086" spans="1:22" x14ac:dyDescent="0.2">
      <c r="A1086">
        <v>15695792</v>
      </c>
      <c r="B1086">
        <v>673</v>
      </c>
      <c r="C1086" t="s">
        <v>12</v>
      </c>
      <c r="D1086" t="s">
        <v>15</v>
      </c>
      <c r="E1086">
        <v>65</v>
      </c>
      <c r="F1086">
        <v>0</v>
      </c>
      <c r="G1086" s="2">
        <v>0</v>
      </c>
      <c r="H1086">
        <v>1</v>
      </c>
      <c r="I1086">
        <v>1</v>
      </c>
      <c r="J1086">
        <v>1</v>
      </c>
      <c r="K1086" s="1">
        <v>85733.33</v>
      </c>
      <c r="L1086">
        <v>0</v>
      </c>
      <c r="M1086">
        <v>6</v>
      </c>
      <c r="N1086">
        <v>259</v>
      </c>
      <c r="O1086">
        <v>4</v>
      </c>
      <c r="P1086">
        <v>163</v>
      </c>
      <c r="Q1086">
        <v>0.66666666666666663</v>
      </c>
      <c r="R1086">
        <v>1554</v>
      </c>
      <c r="S1086" t="s">
        <v>55</v>
      </c>
      <c r="T1086" t="s">
        <v>58</v>
      </c>
      <c r="U1086" t="s">
        <v>50</v>
      </c>
      <c r="V1086">
        <v>7</v>
      </c>
    </row>
    <row r="1087" spans="1:22" x14ac:dyDescent="0.2">
      <c r="A1087">
        <v>15627665</v>
      </c>
      <c r="B1087">
        <v>614</v>
      </c>
      <c r="C1087" t="s">
        <v>12</v>
      </c>
      <c r="D1087" t="s">
        <v>15</v>
      </c>
      <c r="E1087">
        <v>46</v>
      </c>
      <c r="F1087">
        <v>4</v>
      </c>
      <c r="G1087" s="2">
        <v>0</v>
      </c>
      <c r="H1087">
        <v>1</v>
      </c>
      <c r="I1087">
        <v>1</v>
      </c>
      <c r="J1087">
        <v>0</v>
      </c>
      <c r="K1087" s="1">
        <v>74379.570000000007</v>
      </c>
      <c r="L1087">
        <v>1</v>
      </c>
      <c r="M1087">
        <v>16</v>
      </c>
      <c r="N1087">
        <v>4432</v>
      </c>
      <c r="O1087">
        <v>3</v>
      </c>
      <c r="P1087">
        <v>61</v>
      </c>
      <c r="Q1087">
        <v>0.1875</v>
      </c>
      <c r="R1087">
        <v>70912</v>
      </c>
      <c r="S1087" t="s">
        <v>54</v>
      </c>
      <c r="T1087" t="s">
        <v>59</v>
      </c>
      <c r="U1087" t="s">
        <v>50</v>
      </c>
      <c r="V1087">
        <v>9</v>
      </c>
    </row>
    <row r="1088" spans="1:22" x14ac:dyDescent="0.2">
      <c r="A1088">
        <v>15814092</v>
      </c>
      <c r="B1088">
        <v>626</v>
      </c>
      <c r="C1088" t="s">
        <v>12</v>
      </c>
      <c r="D1088" t="s">
        <v>13</v>
      </c>
      <c r="E1088">
        <v>44</v>
      </c>
      <c r="F1088">
        <v>2</v>
      </c>
      <c r="G1088" s="2">
        <v>0</v>
      </c>
      <c r="H1088">
        <v>1</v>
      </c>
      <c r="I1088">
        <v>0</v>
      </c>
      <c r="J1088">
        <v>1</v>
      </c>
      <c r="K1088" s="1">
        <v>173117.22</v>
      </c>
      <c r="L1088">
        <v>1</v>
      </c>
      <c r="M1088">
        <v>30</v>
      </c>
      <c r="N1088">
        <v>4043</v>
      </c>
      <c r="O1088">
        <v>5</v>
      </c>
      <c r="P1088">
        <v>35</v>
      </c>
      <c r="Q1088">
        <v>0.16666666666666666</v>
      </c>
      <c r="R1088">
        <v>121290</v>
      </c>
      <c r="S1088" t="s">
        <v>55</v>
      </c>
      <c r="T1088" t="s">
        <v>58</v>
      </c>
      <c r="U1088" t="s">
        <v>51</v>
      </c>
      <c r="V1088">
        <v>6</v>
      </c>
    </row>
    <row r="1089" spans="1:22" x14ac:dyDescent="0.2">
      <c r="A1089">
        <v>15718789</v>
      </c>
      <c r="B1089">
        <v>604</v>
      </c>
      <c r="C1089" t="s">
        <v>12</v>
      </c>
      <c r="D1089" t="s">
        <v>15</v>
      </c>
      <c r="E1089">
        <v>30</v>
      </c>
      <c r="F1089">
        <v>5</v>
      </c>
      <c r="G1089" s="2">
        <v>0</v>
      </c>
      <c r="H1089">
        <v>2</v>
      </c>
      <c r="I1089">
        <v>1</v>
      </c>
      <c r="J1089">
        <v>0</v>
      </c>
      <c r="K1089" s="1">
        <v>75786.55</v>
      </c>
      <c r="L1089">
        <v>0</v>
      </c>
      <c r="M1089">
        <v>28</v>
      </c>
      <c r="N1089">
        <v>3313</v>
      </c>
      <c r="O1089">
        <v>0</v>
      </c>
      <c r="P1089">
        <v>66</v>
      </c>
      <c r="Q1089">
        <v>0</v>
      </c>
      <c r="R1089">
        <v>92764</v>
      </c>
      <c r="S1089" t="s">
        <v>54</v>
      </c>
      <c r="T1089" t="s">
        <v>59</v>
      </c>
      <c r="U1089" t="s">
        <v>50</v>
      </c>
      <c r="V1089">
        <v>6</v>
      </c>
    </row>
    <row r="1090" spans="1:22" x14ac:dyDescent="0.2">
      <c r="A1090">
        <v>15600692</v>
      </c>
      <c r="B1090">
        <v>520</v>
      </c>
      <c r="C1090" t="s">
        <v>12</v>
      </c>
      <c r="D1090" t="s">
        <v>15</v>
      </c>
      <c r="E1090">
        <v>38</v>
      </c>
      <c r="F1090">
        <v>5</v>
      </c>
      <c r="G1090" s="2">
        <v>0</v>
      </c>
      <c r="H1090">
        <v>2</v>
      </c>
      <c r="I1090">
        <v>1</v>
      </c>
      <c r="J1090">
        <v>0</v>
      </c>
      <c r="K1090" s="1">
        <v>163185.76</v>
      </c>
      <c r="L1090">
        <v>0</v>
      </c>
      <c r="M1090">
        <v>14</v>
      </c>
      <c r="N1090">
        <v>814</v>
      </c>
      <c r="O1090">
        <v>1</v>
      </c>
      <c r="P1090">
        <v>9</v>
      </c>
      <c r="Q1090">
        <v>7.1428571428571425E-2</v>
      </c>
      <c r="R1090">
        <v>11396</v>
      </c>
      <c r="S1090" t="s">
        <v>54</v>
      </c>
      <c r="T1090" t="s">
        <v>59</v>
      </c>
      <c r="U1090" t="s">
        <v>52</v>
      </c>
      <c r="V1090">
        <v>6</v>
      </c>
    </row>
    <row r="1091" spans="1:22" x14ac:dyDescent="0.2">
      <c r="A1091">
        <v>15792064</v>
      </c>
      <c r="B1091">
        <v>545</v>
      </c>
      <c r="C1091" t="s">
        <v>16</v>
      </c>
      <c r="D1091" t="s">
        <v>15</v>
      </c>
      <c r="E1091">
        <v>53</v>
      </c>
      <c r="F1091">
        <v>5</v>
      </c>
      <c r="G1091" s="2">
        <v>114421.55</v>
      </c>
      <c r="H1091">
        <v>1</v>
      </c>
      <c r="I1091">
        <v>1</v>
      </c>
      <c r="J1091">
        <v>0</v>
      </c>
      <c r="K1091" s="1">
        <v>180598.28</v>
      </c>
      <c r="L1091">
        <v>1</v>
      </c>
      <c r="M1091">
        <v>24</v>
      </c>
      <c r="N1091">
        <v>1483</v>
      </c>
      <c r="O1091">
        <v>8</v>
      </c>
      <c r="P1091">
        <v>46</v>
      </c>
      <c r="Q1091">
        <v>0.33333333333333331</v>
      </c>
      <c r="R1091">
        <v>35592</v>
      </c>
      <c r="S1091" t="s">
        <v>55</v>
      </c>
      <c r="T1091" t="s">
        <v>59</v>
      </c>
      <c r="U1091" t="s">
        <v>51</v>
      </c>
      <c r="V1091">
        <v>6</v>
      </c>
    </row>
    <row r="1092" spans="1:22" x14ac:dyDescent="0.2">
      <c r="A1092">
        <v>15708513</v>
      </c>
      <c r="B1092">
        <v>446</v>
      </c>
      <c r="C1092" t="s">
        <v>12</v>
      </c>
      <c r="D1092" t="s">
        <v>13</v>
      </c>
      <c r="E1092">
        <v>39</v>
      </c>
      <c r="F1092">
        <v>1</v>
      </c>
      <c r="G1092" s="2">
        <v>90217.07</v>
      </c>
      <c r="H1092">
        <v>1</v>
      </c>
      <c r="I1092">
        <v>1</v>
      </c>
      <c r="J1092">
        <v>0</v>
      </c>
      <c r="K1092" s="1">
        <v>191350.48</v>
      </c>
      <c r="L1092">
        <v>0</v>
      </c>
      <c r="M1092">
        <v>14</v>
      </c>
      <c r="N1092">
        <v>667</v>
      </c>
      <c r="O1092">
        <v>3</v>
      </c>
      <c r="P1092">
        <v>7</v>
      </c>
      <c r="Q1092">
        <v>0.21428571428571427</v>
      </c>
      <c r="R1092">
        <v>9338</v>
      </c>
      <c r="S1092" t="s">
        <v>56</v>
      </c>
      <c r="T1092" t="s">
        <v>58</v>
      </c>
      <c r="U1092" t="s">
        <v>52</v>
      </c>
      <c r="V1092">
        <v>6</v>
      </c>
    </row>
    <row r="1093" spans="1:22" x14ac:dyDescent="0.2">
      <c r="A1093">
        <v>15678034</v>
      </c>
      <c r="B1093">
        <v>811</v>
      </c>
      <c r="C1093" t="s">
        <v>12</v>
      </c>
      <c r="D1093" t="s">
        <v>15</v>
      </c>
      <c r="E1093">
        <v>46</v>
      </c>
      <c r="F1093">
        <v>9</v>
      </c>
      <c r="G1093" s="2">
        <v>180226.24</v>
      </c>
      <c r="H1093">
        <v>1</v>
      </c>
      <c r="I1093">
        <v>1</v>
      </c>
      <c r="J1093">
        <v>0</v>
      </c>
      <c r="K1093" s="1">
        <v>13464.64</v>
      </c>
      <c r="L1093">
        <v>1</v>
      </c>
      <c r="M1093">
        <v>3</v>
      </c>
      <c r="N1093">
        <v>3264</v>
      </c>
      <c r="O1093">
        <v>4</v>
      </c>
      <c r="P1093">
        <v>115</v>
      </c>
      <c r="Q1093">
        <v>1</v>
      </c>
      <c r="R1093">
        <v>9792</v>
      </c>
      <c r="S1093" t="s">
        <v>55</v>
      </c>
      <c r="T1093" t="s">
        <v>61</v>
      </c>
      <c r="U1093" t="s">
        <v>50</v>
      </c>
      <c r="V1093">
        <v>6</v>
      </c>
    </row>
    <row r="1094" spans="1:22" x14ac:dyDescent="0.2">
      <c r="A1094">
        <v>15697100</v>
      </c>
      <c r="B1094">
        <v>772</v>
      </c>
      <c r="C1094" t="s">
        <v>16</v>
      </c>
      <c r="D1094" t="s">
        <v>13</v>
      </c>
      <c r="E1094">
        <v>48</v>
      </c>
      <c r="F1094">
        <v>6</v>
      </c>
      <c r="G1094" s="2">
        <v>108736.52</v>
      </c>
      <c r="H1094">
        <v>1</v>
      </c>
      <c r="I1094">
        <v>1</v>
      </c>
      <c r="J1094">
        <v>0</v>
      </c>
      <c r="K1094" s="1">
        <v>184564.67</v>
      </c>
      <c r="L1094">
        <v>1</v>
      </c>
      <c r="M1094">
        <v>6</v>
      </c>
      <c r="N1094">
        <v>4218</v>
      </c>
      <c r="O1094">
        <v>6</v>
      </c>
      <c r="P1094">
        <v>101</v>
      </c>
      <c r="Q1094">
        <v>1</v>
      </c>
      <c r="R1094">
        <v>25308</v>
      </c>
      <c r="S1094" t="s">
        <v>54</v>
      </c>
      <c r="T1094" t="s">
        <v>60</v>
      </c>
      <c r="U1094" t="s">
        <v>50</v>
      </c>
      <c r="V1094">
        <v>6</v>
      </c>
    </row>
    <row r="1095" spans="1:22" x14ac:dyDescent="0.2">
      <c r="A1095">
        <v>15569079</v>
      </c>
      <c r="B1095">
        <v>632</v>
      </c>
      <c r="C1095" t="s">
        <v>16</v>
      </c>
      <c r="D1095" t="s">
        <v>15</v>
      </c>
      <c r="E1095">
        <v>48</v>
      </c>
      <c r="F1095">
        <v>6</v>
      </c>
      <c r="G1095" s="2">
        <v>126066.26</v>
      </c>
      <c r="H1095">
        <v>1</v>
      </c>
      <c r="I1095">
        <v>1</v>
      </c>
      <c r="J1095">
        <v>0</v>
      </c>
      <c r="K1095" s="1">
        <v>64345.61</v>
      </c>
      <c r="L1095">
        <v>1</v>
      </c>
      <c r="M1095">
        <v>25</v>
      </c>
      <c r="N1095">
        <v>425</v>
      </c>
      <c r="O1095">
        <v>4</v>
      </c>
      <c r="P1095">
        <v>177</v>
      </c>
      <c r="Q1095">
        <v>0.16</v>
      </c>
      <c r="R1095">
        <v>10625</v>
      </c>
      <c r="S1095" t="s">
        <v>55</v>
      </c>
      <c r="T1095" t="s">
        <v>60</v>
      </c>
      <c r="U1095" t="s">
        <v>50</v>
      </c>
      <c r="V1095">
        <v>6</v>
      </c>
    </row>
    <row r="1096" spans="1:22" x14ac:dyDescent="0.2">
      <c r="A1096">
        <v>15792607</v>
      </c>
      <c r="B1096">
        <v>769</v>
      </c>
      <c r="C1096" t="s">
        <v>12</v>
      </c>
      <c r="D1096" t="s">
        <v>13</v>
      </c>
      <c r="E1096">
        <v>38</v>
      </c>
      <c r="F1096">
        <v>2</v>
      </c>
      <c r="G1096" s="2">
        <v>0</v>
      </c>
      <c r="H1096">
        <v>2</v>
      </c>
      <c r="I1096">
        <v>0</v>
      </c>
      <c r="J1096">
        <v>0</v>
      </c>
      <c r="K1096" s="1">
        <v>75578.67</v>
      </c>
      <c r="L1096">
        <v>0</v>
      </c>
      <c r="M1096">
        <v>1</v>
      </c>
      <c r="N1096">
        <v>1689</v>
      </c>
      <c r="O1096">
        <v>1</v>
      </c>
      <c r="P1096">
        <v>75</v>
      </c>
      <c r="Q1096">
        <v>1</v>
      </c>
      <c r="R1096">
        <v>1689</v>
      </c>
      <c r="S1096" t="s">
        <v>55</v>
      </c>
      <c r="T1096" t="s">
        <v>58</v>
      </c>
      <c r="U1096" t="s">
        <v>50</v>
      </c>
      <c r="V1096">
        <v>7</v>
      </c>
    </row>
    <row r="1097" spans="1:22" x14ac:dyDescent="0.2">
      <c r="A1097">
        <v>15640034</v>
      </c>
      <c r="B1097">
        <v>551</v>
      </c>
      <c r="C1097" t="s">
        <v>12</v>
      </c>
      <c r="D1097" t="s">
        <v>15</v>
      </c>
      <c r="E1097">
        <v>42</v>
      </c>
      <c r="F1097">
        <v>2</v>
      </c>
      <c r="G1097" s="2">
        <v>139561.46</v>
      </c>
      <c r="H1097">
        <v>1</v>
      </c>
      <c r="I1097">
        <v>1</v>
      </c>
      <c r="J1097">
        <v>0</v>
      </c>
      <c r="K1097" s="1">
        <v>43435.43</v>
      </c>
      <c r="L1097">
        <v>1</v>
      </c>
      <c r="M1097">
        <v>20</v>
      </c>
      <c r="N1097">
        <v>3611</v>
      </c>
      <c r="O1097">
        <v>5</v>
      </c>
      <c r="P1097">
        <v>150</v>
      </c>
      <c r="Q1097">
        <v>0.25</v>
      </c>
      <c r="R1097">
        <v>72220</v>
      </c>
      <c r="S1097" t="s">
        <v>54</v>
      </c>
      <c r="T1097" t="s">
        <v>58</v>
      </c>
      <c r="U1097" t="s">
        <v>50</v>
      </c>
      <c r="V1097">
        <v>6</v>
      </c>
    </row>
    <row r="1098" spans="1:22" x14ac:dyDescent="0.2">
      <c r="A1098">
        <v>15807563</v>
      </c>
      <c r="B1098">
        <v>841</v>
      </c>
      <c r="C1098" t="s">
        <v>12</v>
      </c>
      <c r="D1098" t="s">
        <v>13</v>
      </c>
      <c r="E1098">
        <v>52</v>
      </c>
      <c r="F1098">
        <v>5</v>
      </c>
      <c r="G1098" s="2">
        <v>0</v>
      </c>
      <c r="H1098">
        <v>1</v>
      </c>
      <c r="I1098">
        <v>0</v>
      </c>
      <c r="J1098">
        <v>0</v>
      </c>
      <c r="K1098" s="1">
        <v>183239.71</v>
      </c>
      <c r="L1098">
        <v>1</v>
      </c>
      <c r="M1098">
        <v>5</v>
      </c>
      <c r="N1098">
        <v>2900</v>
      </c>
      <c r="O1098">
        <v>1</v>
      </c>
      <c r="P1098">
        <v>122</v>
      </c>
      <c r="Q1098">
        <v>0.2</v>
      </c>
      <c r="R1098">
        <v>14500</v>
      </c>
      <c r="S1098" t="s">
        <v>55</v>
      </c>
      <c r="T1098" t="s">
        <v>59</v>
      </c>
      <c r="U1098" t="s">
        <v>50</v>
      </c>
      <c r="V1098">
        <v>9</v>
      </c>
    </row>
    <row r="1099" spans="1:22" x14ac:dyDescent="0.2">
      <c r="A1099">
        <v>15684461</v>
      </c>
      <c r="B1099">
        <v>469</v>
      </c>
      <c r="C1099" t="s">
        <v>14</v>
      </c>
      <c r="D1099" t="s">
        <v>13</v>
      </c>
      <c r="E1099">
        <v>31</v>
      </c>
      <c r="F1099">
        <v>6</v>
      </c>
      <c r="G1099" s="2">
        <v>0</v>
      </c>
      <c r="H1099">
        <v>1</v>
      </c>
      <c r="I1099">
        <v>1</v>
      </c>
      <c r="J1099">
        <v>0</v>
      </c>
      <c r="K1099" s="1">
        <v>146213.75</v>
      </c>
      <c r="L1099">
        <v>1</v>
      </c>
      <c r="M1099">
        <v>30</v>
      </c>
      <c r="N1099">
        <v>369</v>
      </c>
      <c r="O1099">
        <v>2</v>
      </c>
      <c r="P1099">
        <v>128</v>
      </c>
      <c r="Q1099">
        <v>6.6666666666666666E-2</v>
      </c>
      <c r="R1099">
        <v>11070</v>
      </c>
      <c r="S1099" t="s">
        <v>55</v>
      </c>
      <c r="T1099" t="s">
        <v>60</v>
      </c>
      <c r="U1099" t="s">
        <v>50</v>
      </c>
      <c r="V1099">
        <v>8</v>
      </c>
    </row>
    <row r="1100" spans="1:22" x14ac:dyDescent="0.2">
      <c r="A1100">
        <v>15698294</v>
      </c>
      <c r="B1100">
        <v>635</v>
      </c>
      <c r="C1100" t="s">
        <v>14</v>
      </c>
      <c r="D1100" t="s">
        <v>15</v>
      </c>
      <c r="E1100">
        <v>31</v>
      </c>
      <c r="F1100">
        <v>1</v>
      </c>
      <c r="G1100" s="2">
        <v>0</v>
      </c>
      <c r="H1100">
        <v>2</v>
      </c>
      <c r="I1100">
        <v>1</v>
      </c>
      <c r="J1100">
        <v>0</v>
      </c>
      <c r="K1100" s="1">
        <v>135382.23000000001</v>
      </c>
      <c r="L1100">
        <v>0</v>
      </c>
      <c r="M1100">
        <v>25</v>
      </c>
      <c r="N1100">
        <v>4800</v>
      </c>
      <c r="O1100">
        <v>8</v>
      </c>
      <c r="P1100">
        <v>130</v>
      </c>
      <c r="Q1100">
        <v>0.32</v>
      </c>
      <c r="R1100">
        <v>120000</v>
      </c>
      <c r="S1100" t="s">
        <v>55</v>
      </c>
      <c r="T1100" t="s">
        <v>58</v>
      </c>
      <c r="U1100" t="s">
        <v>50</v>
      </c>
      <c r="V1100">
        <v>7</v>
      </c>
    </row>
    <row r="1101" spans="1:22" x14ac:dyDescent="0.2">
      <c r="A1101">
        <v>15738516</v>
      </c>
      <c r="B1101">
        <v>687</v>
      </c>
      <c r="C1101" t="s">
        <v>14</v>
      </c>
      <c r="D1101" t="s">
        <v>13</v>
      </c>
      <c r="E1101">
        <v>36</v>
      </c>
      <c r="F1101">
        <v>5</v>
      </c>
      <c r="G1101" s="2">
        <v>0</v>
      </c>
      <c r="H1101">
        <v>1</v>
      </c>
      <c r="I1101">
        <v>1</v>
      </c>
      <c r="J1101">
        <v>0</v>
      </c>
      <c r="K1101" s="1">
        <v>17696.22</v>
      </c>
      <c r="L1101">
        <v>0</v>
      </c>
      <c r="M1101">
        <v>4</v>
      </c>
      <c r="N1101">
        <v>1134</v>
      </c>
      <c r="O1101">
        <v>7</v>
      </c>
      <c r="P1101">
        <v>82</v>
      </c>
      <c r="Q1101">
        <v>1</v>
      </c>
      <c r="R1101">
        <v>4536</v>
      </c>
      <c r="S1101" t="s">
        <v>56</v>
      </c>
      <c r="T1101" t="s">
        <v>59</v>
      </c>
      <c r="U1101" t="s">
        <v>50</v>
      </c>
      <c r="V1101">
        <v>8</v>
      </c>
    </row>
    <row r="1102" spans="1:22" x14ac:dyDescent="0.2">
      <c r="A1102">
        <v>15806403</v>
      </c>
      <c r="B1102">
        <v>650</v>
      </c>
      <c r="C1102" t="s">
        <v>12</v>
      </c>
      <c r="D1102" t="s">
        <v>15</v>
      </c>
      <c r="E1102">
        <v>37</v>
      </c>
      <c r="F1102">
        <v>9</v>
      </c>
      <c r="G1102" s="2">
        <v>0</v>
      </c>
      <c r="H1102">
        <v>2</v>
      </c>
      <c r="I1102">
        <v>1</v>
      </c>
      <c r="J1102">
        <v>0</v>
      </c>
      <c r="K1102" s="1">
        <v>17974.080000000002</v>
      </c>
      <c r="L1102">
        <v>0</v>
      </c>
      <c r="M1102">
        <v>26</v>
      </c>
      <c r="N1102">
        <v>266</v>
      </c>
      <c r="O1102">
        <v>4</v>
      </c>
      <c r="P1102">
        <v>178</v>
      </c>
      <c r="Q1102">
        <v>0.15384615384615385</v>
      </c>
      <c r="R1102">
        <v>6916</v>
      </c>
      <c r="S1102" t="s">
        <v>55</v>
      </c>
      <c r="T1102" t="s">
        <v>61</v>
      </c>
      <c r="U1102" t="s">
        <v>50</v>
      </c>
      <c r="V1102">
        <v>6</v>
      </c>
    </row>
    <row r="1103" spans="1:22" x14ac:dyDescent="0.2">
      <c r="A1103">
        <v>15785385</v>
      </c>
      <c r="B1103">
        <v>550</v>
      </c>
      <c r="C1103" t="s">
        <v>14</v>
      </c>
      <c r="D1103" t="s">
        <v>15</v>
      </c>
      <c r="E1103">
        <v>51</v>
      </c>
      <c r="F1103">
        <v>5</v>
      </c>
      <c r="G1103" s="2">
        <v>0</v>
      </c>
      <c r="H1103">
        <v>2</v>
      </c>
      <c r="I1103">
        <v>1</v>
      </c>
      <c r="J1103">
        <v>0</v>
      </c>
      <c r="K1103" s="1">
        <v>153917.41</v>
      </c>
      <c r="L1103">
        <v>0</v>
      </c>
      <c r="M1103">
        <v>4</v>
      </c>
      <c r="N1103">
        <v>1121</v>
      </c>
      <c r="O1103">
        <v>1</v>
      </c>
      <c r="P1103">
        <v>114</v>
      </c>
      <c r="Q1103">
        <v>0.25</v>
      </c>
      <c r="R1103">
        <v>4484</v>
      </c>
      <c r="S1103" t="s">
        <v>54</v>
      </c>
      <c r="T1103" t="s">
        <v>59</v>
      </c>
      <c r="U1103" t="s">
        <v>50</v>
      </c>
      <c r="V1103">
        <v>7</v>
      </c>
    </row>
    <row r="1104" spans="1:22" x14ac:dyDescent="0.2">
      <c r="A1104">
        <v>15593250</v>
      </c>
      <c r="B1104">
        <v>640</v>
      </c>
      <c r="C1104" t="s">
        <v>12</v>
      </c>
      <c r="D1104" t="s">
        <v>13</v>
      </c>
      <c r="E1104">
        <v>29</v>
      </c>
      <c r="F1104">
        <v>4</v>
      </c>
      <c r="G1104" s="2">
        <v>0</v>
      </c>
      <c r="H1104">
        <v>2</v>
      </c>
      <c r="I1104">
        <v>1</v>
      </c>
      <c r="J1104">
        <v>0</v>
      </c>
      <c r="K1104" s="1">
        <v>44904.26</v>
      </c>
      <c r="L1104">
        <v>0</v>
      </c>
      <c r="M1104">
        <v>1</v>
      </c>
      <c r="N1104">
        <v>2601</v>
      </c>
      <c r="O1104">
        <v>5</v>
      </c>
      <c r="P1104">
        <v>24</v>
      </c>
      <c r="Q1104">
        <v>1</v>
      </c>
      <c r="R1104">
        <v>2601</v>
      </c>
      <c r="S1104" t="s">
        <v>56</v>
      </c>
      <c r="T1104" t="s">
        <v>59</v>
      </c>
      <c r="U1104" t="s">
        <v>52</v>
      </c>
      <c r="V1104">
        <v>6</v>
      </c>
    </row>
    <row r="1105" spans="1:22" x14ac:dyDescent="0.2">
      <c r="A1105">
        <v>15605333</v>
      </c>
      <c r="B1105">
        <v>529</v>
      </c>
      <c r="C1105" t="s">
        <v>14</v>
      </c>
      <c r="D1105" t="s">
        <v>15</v>
      </c>
      <c r="E1105">
        <v>31</v>
      </c>
      <c r="F1105">
        <v>6</v>
      </c>
      <c r="G1105" s="2">
        <v>0</v>
      </c>
      <c r="H1105">
        <v>1</v>
      </c>
      <c r="I1105">
        <v>1</v>
      </c>
      <c r="J1105">
        <v>0</v>
      </c>
      <c r="K1105" s="1">
        <v>10625.91</v>
      </c>
      <c r="L1105">
        <v>0</v>
      </c>
      <c r="M1105">
        <v>26</v>
      </c>
      <c r="N1105">
        <v>1897</v>
      </c>
      <c r="O1105">
        <v>8</v>
      </c>
      <c r="P1105">
        <v>41</v>
      </c>
      <c r="Q1105">
        <v>0.30769230769230771</v>
      </c>
      <c r="R1105">
        <v>49322</v>
      </c>
      <c r="S1105" t="s">
        <v>55</v>
      </c>
      <c r="T1105" t="s">
        <v>60</v>
      </c>
      <c r="U1105" t="s">
        <v>51</v>
      </c>
      <c r="V1105">
        <v>8</v>
      </c>
    </row>
    <row r="1106" spans="1:22" x14ac:dyDescent="0.2">
      <c r="A1106">
        <v>15809838</v>
      </c>
      <c r="B1106">
        <v>697</v>
      </c>
      <c r="C1106" t="s">
        <v>14</v>
      </c>
      <c r="D1106" t="s">
        <v>15</v>
      </c>
      <c r="E1106">
        <v>30</v>
      </c>
      <c r="F1106">
        <v>1</v>
      </c>
      <c r="G1106" s="2">
        <v>0</v>
      </c>
      <c r="H1106">
        <v>2</v>
      </c>
      <c r="I1106">
        <v>0</v>
      </c>
      <c r="J1106">
        <v>0</v>
      </c>
      <c r="K1106" s="1">
        <v>735.79</v>
      </c>
      <c r="L1106">
        <v>0</v>
      </c>
      <c r="M1106">
        <v>7</v>
      </c>
      <c r="N1106">
        <v>771</v>
      </c>
      <c r="O1106">
        <v>6</v>
      </c>
      <c r="P1106">
        <v>97</v>
      </c>
      <c r="Q1106">
        <v>0.8571428571428571</v>
      </c>
      <c r="R1106">
        <v>5397</v>
      </c>
      <c r="S1106" t="s">
        <v>54</v>
      </c>
      <c r="T1106" t="s">
        <v>58</v>
      </c>
      <c r="U1106" t="s">
        <v>50</v>
      </c>
      <c r="V1106">
        <v>7</v>
      </c>
    </row>
    <row r="1107" spans="1:22" x14ac:dyDescent="0.2">
      <c r="A1107">
        <v>15704910</v>
      </c>
      <c r="B1107">
        <v>631</v>
      </c>
      <c r="C1107" t="s">
        <v>14</v>
      </c>
      <c r="D1107" t="s">
        <v>15</v>
      </c>
      <c r="E1107">
        <v>23</v>
      </c>
      <c r="F1107">
        <v>3</v>
      </c>
      <c r="G1107" s="2">
        <v>0</v>
      </c>
      <c r="H1107">
        <v>2</v>
      </c>
      <c r="I1107">
        <v>1</v>
      </c>
      <c r="J1107">
        <v>0</v>
      </c>
      <c r="K1107" s="1">
        <v>13813.24</v>
      </c>
      <c r="L1107">
        <v>0</v>
      </c>
      <c r="M1107">
        <v>30</v>
      </c>
      <c r="N1107">
        <v>3056</v>
      </c>
      <c r="O1107">
        <v>10</v>
      </c>
      <c r="P1107">
        <v>20</v>
      </c>
      <c r="Q1107">
        <v>0.33333333333333331</v>
      </c>
      <c r="R1107">
        <v>91680</v>
      </c>
      <c r="S1107" t="s">
        <v>56</v>
      </c>
      <c r="T1107" t="s">
        <v>59</v>
      </c>
      <c r="U1107" t="s">
        <v>52</v>
      </c>
      <c r="V1107">
        <v>6</v>
      </c>
    </row>
    <row r="1108" spans="1:22" x14ac:dyDescent="0.2">
      <c r="A1108">
        <v>15732430</v>
      </c>
      <c r="B1108">
        <v>850</v>
      </c>
      <c r="C1108" t="s">
        <v>14</v>
      </c>
      <c r="D1108" t="s">
        <v>13</v>
      </c>
      <c r="E1108">
        <v>54</v>
      </c>
      <c r="F1108">
        <v>4</v>
      </c>
      <c r="G1108" s="2">
        <v>120952.74</v>
      </c>
      <c r="H1108">
        <v>1</v>
      </c>
      <c r="I1108">
        <v>1</v>
      </c>
      <c r="J1108">
        <v>0</v>
      </c>
      <c r="K1108" s="1">
        <v>66963.149999999994</v>
      </c>
      <c r="L1108">
        <v>0</v>
      </c>
      <c r="M1108">
        <v>14</v>
      </c>
      <c r="N1108">
        <v>3884</v>
      </c>
      <c r="O1108">
        <v>4</v>
      </c>
      <c r="P1108">
        <v>74</v>
      </c>
      <c r="Q1108">
        <v>0.2857142857142857</v>
      </c>
      <c r="R1108">
        <v>54376</v>
      </c>
      <c r="S1108" t="s">
        <v>55</v>
      </c>
      <c r="T1108" t="s">
        <v>59</v>
      </c>
      <c r="U1108" t="s">
        <v>50</v>
      </c>
      <c r="V1108">
        <v>6</v>
      </c>
    </row>
    <row r="1109" spans="1:22" x14ac:dyDescent="0.2">
      <c r="A1109">
        <v>15634143</v>
      </c>
      <c r="B1109">
        <v>581</v>
      </c>
      <c r="C1109" t="s">
        <v>14</v>
      </c>
      <c r="D1109" t="s">
        <v>15</v>
      </c>
      <c r="E1109">
        <v>30</v>
      </c>
      <c r="F1109">
        <v>0</v>
      </c>
      <c r="G1109" s="2">
        <v>53291.86</v>
      </c>
      <c r="H1109">
        <v>1</v>
      </c>
      <c r="I1109">
        <v>0</v>
      </c>
      <c r="J1109">
        <v>0</v>
      </c>
      <c r="K1109" s="1">
        <v>196582.28</v>
      </c>
      <c r="L1109">
        <v>0</v>
      </c>
      <c r="M1109">
        <v>1</v>
      </c>
      <c r="N1109">
        <v>1134</v>
      </c>
      <c r="O1109">
        <v>10</v>
      </c>
      <c r="P1109">
        <v>177</v>
      </c>
      <c r="Q1109">
        <v>1</v>
      </c>
      <c r="R1109">
        <v>1134</v>
      </c>
      <c r="S1109" t="s">
        <v>56</v>
      </c>
      <c r="T1109" t="s">
        <v>58</v>
      </c>
      <c r="U1109" t="s">
        <v>50</v>
      </c>
      <c r="V1109">
        <v>6</v>
      </c>
    </row>
    <row r="1110" spans="1:22" x14ac:dyDescent="0.2">
      <c r="A1110">
        <v>15609676</v>
      </c>
      <c r="B1110">
        <v>718</v>
      </c>
      <c r="C1110" t="s">
        <v>12</v>
      </c>
      <c r="D1110" t="s">
        <v>13</v>
      </c>
      <c r="E1110">
        <v>35</v>
      </c>
      <c r="F1110">
        <v>2</v>
      </c>
      <c r="G1110" s="2">
        <v>167924.95</v>
      </c>
      <c r="H1110">
        <v>1</v>
      </c>
      <c r="I1110">
        <v>1</v>
      </c>
      <c r="J1110">
        <v>0</v>
      </c>
      <c r="K1110" s="1">
        <v>43024.639999999999</v>
      </c>
      <c r="L1110">
        <v>0</v>
      </c>
      <c r="M1110">
        <v>23</v>
      </c>
      <c r="N1110">
        <v>4128</v>
      </c>
      <c r="O1110">
        <v>2</v>
      </c>
      <c r="P1110">
        <v>102</v>
      </c>
      <c r="Q1110">
        <v>8.6956521739130432E-2</v>
      </c>
      <c r="R1110">
        <v>94944</v>
      </c>
      <c r="S1110" t="s">
        <v>55</v>
      </c>
      <c r="T1110" t="s">
        <v>58</v>
      </c>
      <c r="U1110" t="s">
        <v>50</v>
      </c>
      <c r="V1110">
        <v>6</v>
      </c>
    </row>
    <row r="1111" spans="1:22" x14ac:dyDescent="0.2">
      <c r="A1111">
        <v>15676404</v>
      </c>
      <c r="B1111">
        <v>672</v>
      </c>
      <c r="C1111" t="s">
        <v>12</v>
      </c>
      <c r="D1111" t="s">
        <v>13</v>
      </c>
      <c r="E1111">
        <v>50</v>
      </c>
      <c r="F1111">
        <v>1</v>
      </c>
      <c r="G1111" s="2">
        <v>0</v>
      </c>
      <c r="H1111">
        <v>1</v>
      </c>
      <c r="I1111">
        <v>1</v>
      </c>
      <c r="J1111">
        <v>0</v>
      </c>
      <c r="K1111" s="1">
        <v>12106.82</v>
      </c>
      <c r="L1111">
        <v>1</v>
      </c>
      <c r="M1111">
        <v>18</v>
      </c>
      <c r="N1111">
        <v>1936</v>
      </c>
      <c r="O1111">
        <v>10</v>
      </c>
      <c r="P1111">
        <v>82</v>
      </c>
      <c r="Q1111">
        <v>0.55555555555555558</v>
      </c>
      <c r="R1111">
        <v>34848</v>
      </c>
      <c r="S1111" t="s">
        <v>55</v>
      </c>
      <c r="T1111" t="s">
        <v>58</v>
      </c>
      <c r="U1111" t="s">
        <v>50</v>
      </c>
      <c r="V1111">
        <v>10</v>
      </c>
    </row>
    <row r="1112" spans="1:22" x14ac:dyDescent="0.2">
      <c r="A1112">
        <v>15812262</v>
      </c>
      <c r="B1112">
        <v>808</v>
      </c>
      <c r="C1112" t="s">
        <v>16</v>
      </c>
      <c r="D1112" t="s">
        <v>13</v>
      </c>
      <c r="E1112">
        <v>37</v>
      </c>
      <c r="F1112">
        <v>2</v>
      </c>
      <c r="G1112" s="2">
        <v>100431.84</v>
      </c>
      <c r="H1112">
        <v>1</v>
      </c>
      <c r="I1112">
        <v>1</v>
      </c>
      <c r="J1112">
        <v>0</v>
      </c>
      <c r="K1112" s="1">
        <v>35140.49</v>
      </c>
      <c r="L1112">
        <v>1</v>
      </c>
      <c r="M1112">
        <v>15</v>
      </c>
      <c r="N1112">
        <v>1434</v>
      </c>
      <c r="O1112">
        <v>7</v>
      </c>
      <c r="P1112">
        <v>100</v>
      </c>
      <c r="Q1112">
        <v>0.46666666666666667</v>
      </c>
      <c r="R1112">
        <v>21510</v>
      </c>
      <c r="S1112" t="s">
        <v>56</v>
      </c>
      <c r="T1112" t="s">
        <v>58</v>
      </c>
      <c r="U1112" t="s">
        <v>50</v>
      </c>
      <c r="V1112">
        <v>6</v>
      </c>
    </row>
    <row r="1113" spans="1:22" x14ac:dyDescent="0.2">
      <c r="A1113">
        <v>15780779</v>
      </c>
      <c r="B1113">
        <v>583</v>
      </c>
      <c r="C1113" t="s">
        <v>14</v>
      </c>
      <c r="D1113" t="s">
        <v>13</v>
      </c>
      <c r="E1113">
        <v>40</v>
      </c>
      <c r="F1113">
        <v>4</v>
      </c>
      <c r="G1113" s="2">
        <v>0</v>
      </c>
      <c r="H1113">
        <v>2</v>
      </c>
      <c r="I1113">
        <v>1</v>
      </c>
      <c r="J1113">
        <v>0</v>
      </c>
      <c r="K1113" s="1">
        <v>114093.73</v>
      </c>
      <c r="L1113">
        <v>0</v>
      </c>
      <c r="M1113">
        <v>17</v>
      </c>
      <c r="N1113">
        <v>3078</v>
      </c>
      <c r="O1113">
        <v>1</v>
      </c>
      <c r="P1113">
        <v>153</v>
      </c>
      <c r="Q1113">
        <v>5.8823529411764705E-2</v>
      </c>
      <c r="R1113">
        <v>52326</v>
      </c>
      <c r="S1113" t="s">
        <v>56</v>
      </c>
      <c r="T1113" t="s">
        <v>59</v>
      </c>
      <c r="U1113" t="s">
        <v>50</v>
      </c>
      <c r="V1113">
        <v>6</v>
      </c>
    </row>
    <row r="1114" spans="1:22" x14ac:dyDescent="0.2">
      <c r="A1114">
        <v>15798470</v>
      </c>
      <c r="B1114">
        <v>764</v>
      </c>
      <c r="C1114" t="s">
        <v>14</v>
      </c>
      <c r="D1114" t="s">
        <v>13</v>
      </c>
      <c r="E1114">
        <v>48</v>
      </c>
      <c r="F1114">
        <v>1</v>
      </c>
      <c r="G1114" s="2">
        <v>75990.97</v>
      </c>
      <c r="H1114">
        <v>1</v>
      </c>
      <c r="I1114">
        <v>1</v>
      </c>
      <c r="J1114">
        <v>0</v>
      </c>
      <c r="K1114" s="1">
        <v>158323.81</v>
      </c>
      <c r="L1114">
        <v>1</v>
      </c>
      <c r="M1114">
        <v>22</v>
      </c>
      <c r="N1114">
        <v>4579</v>
      </c>
      <c r="O1114">
        <v>10</v>
      </c>
      <c r="P1114">
        <v>52</v>
      </c>
      <c r="Q1114">
        <v>0.45454545454545453</v>
      </c>
      <c r="R1114">
        <v>100738</v>
      </c>
      <c r="S1114" t="s">
        <v>55</v>
      </c>
      <c r="T1114" t="s">
        <v>58</v>
      </c>
      <c r="U1114" t="s">
        <v>51</v>
      </c>
      <c r="V1114">
        <v>7</v>
      </c>
    </row>
    <row r="1115" spans="1:22" x14ac:dyDescent="0.2">
      <c r="A1115">
        <v>15663386</v>
      </c>
      <c r="B1115">
        <v>597</v>
      </c>
      <c r="C1115" t="s">
        <v>14</v>
      </c>
      <c r="D1115" t="s">
        <v>13</v>
      </c>
      <c r="E1115">
        <v>26</v>
      </c>
      <c r="F1115">
        <v>7</v>
      </c>
      <c r="G1115" s="2">
        <v>0</v>
      </c>
      <c r="H1115">
        <v>2</v>
      </c>
      <c r="I1115">
        <v>1</v>
      </c>
      <c r="J1115">
        <v>0</v>
      </c>
      <c r="K1115" s="1">
        <v>110253.2</v>
      </c>
      <c r="L1115">
        <v>0</v>
      </c>
      <c r="M1115">
        <v>6</v>
      </c>
      <c r="N1115">
        <v>477</v>
      </c>
      <c r="O1115">
        <v>9</v>
      </c>
      <c r="P1115">
        <v>35</v>
      </c>
      <c r="Q1115">
        <v>1</v>
      </c>
      <c r="R1115">
        <v>2862</v>
      </c>
      <c r="S1115" t="s">
        <v>55</v>
      </c>
      <c r="T1115" t="s">
        <v>60</v>
      </c>
      <c r="U1115" t="s">
        <v>51</v>
      </c>
      <c r="V1115">
        <v>6</v>
      </c>
    </row>
    <row r="1116" spans="1:22" x14ac:dyDescent="0.2">
      <c r="A1116">
        <v>15621267</v>
      </c>
      <c r="B1116">
        <v>637</v>
      </c>
      <c r="C1116" t="s">
        <v>12</v>
      </c>
      <c r="D1116" t="s">
        <v>15</v>
      </c>
      <c r="E1116">
        <v>32</v>
      </c>
      <c r="F1116">
        <v>5</v>
      </c>
      <c r="G1116" s="2">
        <v>0</v>
      </c>
      <c r="H1116">
        <v>1</v>
      </c>
      <c r="I1116">
        <v>0</v>
      </c>
      <c r="J1116">
        <v>0</v>
      </c>
      <c r="K1116" s="1">
        <v>148769.07999999999</v>
      </c>
      <c r="L1116">
        <v>0</v>
      </c>
      <c r="M1116">
        <v>12</v>
      </c>
      <c r="N1116">
        <v>2229</v>
      </c>
      <c r="O1116">
        <v>10</v>
      </c>
      <c r="P1116">
        <v>71</v>
      </c>
      <c r="Q1116">
        <v>0.83333333333333337</v>
      </c>
      <c r="R1116">
        <v>26748</v>
      </c>
      <c r="S1116" t="s">
        <v>56</v>
      </c>
      <c r="T1116" t="s">
        <v>59</v>
      </c>
      <c r="U1116" t="s">
        <v>50</v>
      </c>
      <c r="V1116">
        <v>8</v>
      </c>
    </row>
    <row r="1117" spans="1:22" x14ac:dyDescent="0.2">
      <c r="A1117">
        <v>15676571</v>
      </c>
      <c r="B1117">
        <v>850</v>
      </c>
      <c r="C1117" t="s">
        <v>12</v>
      </c>
      <c r="D1117" t="s">
        <v>15</v>
      </c>
      <c r="E1117">
        <v>55</v>
      </c>
      <c r="F1117">
        <v>6</v>
      </c>
      <c r="G1117" s="2">
        <v>0</v>
      </c>
      <c r="H1117">
        <v>1</v>
      </c>
      <c r="I1117">
        <v>1</v>
      </c>
      <c r="J1117">
        <v>0</v>
      </c>
      <c r="K1117" s="1">
        <v>944.41</v>
      </c>
      <c r="L1117">
        <v>1</v>
      </c>
      <c r="M1117">
        <v>8</v>
      </c>
      <c r="N1117">
        <v>4419</v>
      </c>
      <c r="O1117">
        <v>0</v>
      </c>
      <c r="P1117">
        <v>38</v>
      </c>
      <c r="Q1117">
        <v>0</v>
      </c>
      <c r="R1117">
        <v>35352</v>
      </c>
      <c r="S1117" t="s">
        <v>55</v>
      </c>
      <c r="T1117" t="s">
        <v>60</v>
      </c>
      <c r="U1117" t="s">
        <v>51</v>
      </c>
      <c r="V1117">
        <v>9</v>
      </c>
    </row>
    <row r="1118" spans="1:22" x14ac:dyDescent="0.2">
      <c r="A1118">
        <v>15801630</v>
      </c>
      <c r="B1118">
        <v>558</v>
      </c>
      <c r="C1118" t="s">
        <v>12</v>
      </c>
      <c r="D1118" t="s">
        <v>15</v>
      </c>
      <c r="E1118">
        <v>40</v>
      </c>
      <c r="F1118">
        <v>6</v>
      </c>
      <c r="G1118" s="2">
        <v>0</v>
      </c>
      <c r="H1118">
        <v>2</v>
      </c>
      <c r="I1118">
        <v>1</v>
      </c>
      <c r="J1118">
        <v>0</v>
      </c>
      <c r="K1118" s="1">
        <v>173844.89</v>
      </c>
      <c r="L1118">
        <v>0</v>
      </c>
      <c r="M1118">
        <v>1</v>
      </c>
      <c r="N1118">
        <v>4898</v>
      </c>
      <c r="O1118">
        <v>7</v>
      </c>
      <c r="P1118">
        <v>37</v>
      </c>
      <c r="Q1118">
        <v>1</v>
      </c>
      <c r="R1118">
        <v>4898</v>
      </c>
      <c r="S1118" t="s">
        <v>55</v>
      </c>
      <c r="T1118" t="s">
        <v>60</v>
      </c>
      <c r="U1118" t="s">
        <v>51</v>
      </c>
      <c r="V1118">
        <v>6</v>
      </c>
    </row>
    <row r="1119" spans="1:22" x14ac:dyDescent="0.2">
      <c r="A1119">
        <v>15647008</v>
      </c>
      <c r="B1119">
        <v>624</v>
      </c>
      <c r="C1119" t="s">
        <v>16</v>
      </c>
      <c r="D1119" t="s">
        <v>15</v>
      </c>
      <c r="E1119">
        <v>54</v>
      </c>
      <c r="F1119">
        <v>3</v>
      </c>
      <c r="G1119" s="2">
        <v>116726.22</v>
      </c>
      <c r="H1119">
        <v>1</v>
      </c>
      <c r="I1119">
        <v>1</v>
      </c>
      <c r="J1119">
        <v>0</v>
      </c>
      <c r="K1119" s="1">
        <v>110498.1</v>
      </c>
      <c r="L1119">
        <v>1</v>
      </c>
      <c r="M1119">
        <v>23</v>
      </c>
      <c r="N1119">
        <v>3489</v>
      </c>
      <c r="O1119">
        <v>3</v>
      </c>
      <c r="P1119">
        <v>16</v>
      </c>
      <c r="Q1119">
        <v>0.13043478260869565</v>
      </c>
      <c r="R1119">
        <v>80247</v>
      </c>
      <c r="S1119" t="s">
        <v>55</v>
      </c>
      <c r="T1119" t="s">
        <v>59</v>
      </c>
      <c r="U1119" t="s">
        <v>52</v>
      </c>
      <c r="V1119">
        <v>6</v>
      </c>
    </row>
    <row r="1120" spans="1:22" x14ac:dyDescent="0.2">
      <c r="A1120">
        <v>15663964</v>
      </c>
      <c r="B1120">
        <v>561</v>
      </c>
      <c r="C1120" t="s">
        <v>12</v>
      </c>
      <c r="D1120" t="s">
        <v>15</v>
      </c>
      <c r="E1120">
        <v>37</v>
      </c>
      <c r="F1120">
        <v>5</v>
      </c>
      <c r="G1120" s="2">
        <v>0</v>
      </c>
      <c r="H1120">
        <v>2</v>
      </c>
      <c r="I1120">
        <v>1</v>
      </c>
      <c r="J1120">
        <v>0</v>
      </c>
      <c r="K1120" s="1">
        <v>83093.25</v>
      </c>
      <c r="L1120">
        <v>0</v>
      </c>
      <c r="M1120">
        <v>24</v>
      </c>
      <c r="N1120">
        <v>3789</v>
      </c>
      <c r="O1120">
        <v>4</v>
      </c>
      <c r="P1120">
        <v>7</v>
      </c>
      <c r="Q1120">
        <v>0.16666666666666666</v>
      </c>
      <c r="R1120">
        <v>90936</v>
      </c>
      <c r="S1120" t="s">
        <v>54</v>
      </c>
      <c r="T1120" t="s">
        <v>59</v>
      </c>
      <c r="U1120" t="s">
        <v>52</v>
      </c>
      <c r="V1120">
        <v>6</v>
      </c>
    </row>
    <row r="1121" spans="1:22" x14ac:dyDescent="0.2">
      <c r="A1121">
        <v>15588197</v>
      </c>
      <c r="B1121">
        <v>670</v>
      </c>
      <c r="C1121" t="s">
        <v>12</v>
      </c>
      <c r="D1121" t="s">
        <v>15</v>
      </c>
      <c r="E1121">
        <v>36</v>
      </c>
      <c r="F1121">
        <v>7</v>
      </c>
      <c r="G1121" s="2">
        <v>0</v>
      </c>
      <c r="H1121">
        <v>2</v>
      </c>
      <c r="I1121">
        <v>0</v>
      </c>
      <c r="J1121">
        <v>0</v>
      </c>
      <c r="K1121" s="1">
        <v>59571.5</v>
      </c>
      <c r="L1121">
        <v>0</v>
      </c>
      <c r="M1121">
        <v>11</v>
      </c>
      <c r="N1121">
        <v>3588</v>
      </c>
      <c r="O1121">
        <v>1</v>
      </c>
      <c r="P1121">
        <v>176</v>
      </c>
      <c r="Q1121">
        <v>9.0909090909090912E-2</v>
      </c>
      <c r="R1121">
        <v>39468</v>
      </c>
      <c r="S1121" t="s">
        <v>56</v>
      </c>
      <c r="T1121" t="s">
        <v>60</v>
      </c>
      <c r="U1121" t="s">
        <v>50</v>
      </c>
      <c r="V1121">
        <v>6</v>
      </c>
    </row>
    <row r="1122" spans="1:22" x14ac:dyDescent="0.2">
      <c r="A1122">
        <v>15633378</v>
      </c>
      <c r="B1122">
        <v>692</v>
      </c>
      <c r="C1122" t="s">
        <v>14</v>
      </c>
      <c r="D1122" t="s">
        <v>13</v>
      </c>
      <c r="E1122">
        <v>49</v>
      </c>
      <c r="F1122">
        <v>9</v>
      </c>
      <c r="G1122" s="2">
        <v>0</v>
      </c>
      <c r="H1122">
        <v>2</v>
      </c>
      <c r="I1122">
        <v>1</v>
      </c>
      <c r="J1122">
        <v>0</v>
      </c>
      <c r="K1122" s="1">
        <v>178342.63</v>
      </c>
      <c r="L1122">
        <v>0</v>
      </c>
      <c r="M1122">
        <v>9</v>
      </c>
      <c r="N1122">
        <v>630</v>
      </c>
      <c r="O1122">
        <v>3</v>
      </c>
      <c r="P1122">
        <v>21</v>
      </c>
      <c r="Q1122">
        <v>0.33333333333333331</v>
      </c>
      <c r="R1122">
        <v>5670</v>
      </c>
      <c r="S1122" t="s">
        <v>55</v>
      </c>
      <c r="T1122" t="s">
        <v>61</v>
      </c>
      <c r="U1122" t="s">
        <v>52</v>
      </c>
      <c r="V1122">
        <v>7</v>
      </c>
    </row>
    <row r="1123" spans="1:22" x14ac:dyDescent="0.2">
      <c r="A1123">
        <v>15664759</v>
      </c>
      <c r="B1123">
        <v>675</v>
      </c>
      <c r="C1123" t="s">
        <v>14</v>
      </c>
      <c r="D1123" t="s">
        <v>15</v>
      </c>
      <c r="E1123">
        <v>32</v>
      </c>
      <c r="F1123">
        <v>10</v>
      </c>
      <c r="G1123" s="2">
        <v>0</v>
      </c>
      <c r="H1123">
        <v>2</v>
      </c>
      <c r="I1123">
        <v>1</v>
      </c>
      <c r="J1123">
        <v>0</v>
      </c>
      <c r="K1123" s="1">
        <v>191545.65</v>
      </c>
      <c r="L1123">
        <v>0</v>
      </c>
      <c r="M1123">
        <v>19</v>
      </c>
      <c r="N1123">
        <v>1396</v>
      </c>
      <c r="O1123">
        <v>9</v>
      </c>
      <c r="P1123">
        <v>138</v>
      </c>
      <c r="Q1123">
        <v>0.47368421052631576</v>
      </c>
      <c r="R1123">
        <v>26524</v>
      </c>
      <c r="S1123" t="s">
        <v>56</v>
      </c>
      <c r="T1123" t="s">
        <v>61</v>
      </c>
      <c r="U1123" t="s">
        <v>50</v>
      </c>
      <c r="V1123">
        <v>6</v>
      </c>
    </row>
    <row r="1124" spans="1:22" x14ac:dyDescent="0.2">
      <c r="A1124">
        <v>15625545</v>
      </c>
      <c r="B1124">
        <v>712</v>
      </c>
      <c r="C1124" t="s">
        <v>14</v>
      </c>
      <c r="D1124" t="s">
        <v>15</v>
      </c>
      <c r="E1124">
        <v>52</v>
      </c>
      <c r="F1124">
        <v>9</v>
      </c>
      <c r="G1124" s="2">
        <v>0</v>
      </c>
      <c r="H1124">
        <v>1</v>
      </c>
      <c r="I1124">
        <v>1</v>
      </c>
      <c r="J1124">
        <v>1</v>
      </c>
      <c r="K1124" s="1">
        <v>117977.45</v>
      </c>
      <c r="L1124">
        <v>1</v>
      </c>
      <c r="M1124">
        <v>3</v>
      </c>
      <c r="N1124">
        <v>1095</v>
      </c>
      <c r="O1124">
        <v>9</v>
      </c>
      <c r="P1124">
        <v>160</v>
      </c>
      <c r="Q1124">
        <v>1</v>
      </c>
      <c r="R1124">
        <v>3285</v>
      </c>
      <c r="S1124" t="s">
        <v>55</v>
      </c>
      <c r="T1124" t="s">
        <v>61</v>
      </c>
      <c r="U1124" t="s">
        <v>50</v>
      </c>
      <c r="V1124">
        <v>6</v>
      </c>
    </row>
    <row r="1125" spans="1:22" x14ac:dyDescent="0.2">
      <c r="A1125">
        <v>15810829</v>
      </c>
      <c r="B1125">
        <v>618</v>
      </c>
      <c r="C1125" t="s">
        <v>12</v>
      </c>
      <c r="D1125" t="s">
        <v>15</v>
      </c>
      <c r="E1125">
        <v>48</v>
      </c>
      <c r="F1125">
        <v>7</v>
      </c>
      <c r="G1125" s="2">
        <v>0</v>
      </c>
      <c r="H1125">
        <v>1</v>
      </c>
      <c r="I1125">
        <v>1</v>
      </c>
      <c r="J1125">
        <v>0</v>
      </c>
      <c r="K1125" s="1">
        <v>13921.82</v>
      </c>
      <c r="L1125">
        <v>1</v>
      </c>
      <c r="M1125">
        <v>12</v>
      </c>
      <c r="N1125">
        <v>3579</v>
      </c>
      <c r="O1125">
        <v>0</v>
      </c>
      <c r="P1125">
        <v>142</v>
      </c>
      <c r="Q1125">
        <v>0</v>
      </c>
      <c r="R1125">
        <v>42948</v>
      </c>
      <c r="S1125" t="s">
        <v>54</v>
      </c>
      <c r="T1125" t="s">
        <v>60</v>
      </c>
      <c r="U1125" t="s">
        <v>50</v>
      </c>
      <c r="V1125">
        <v>9</v>
      </c>
    </row>
    <row r="1126" spans="1:22" x14ac:dyDescent="0.2">
      <c r="A1126">
        <v>15731669</v>
      </c>
      <c r="B1126">
        <v>554</v>
      </c>
      <c r="C1126" t="s">
        <v>12</v>
      </c>
      <c r="D1126" t="s">
        <v>15</v>
      </c>
      <c r="E1126">
        <v>39</v>
      </c>
      <c r="F1126">
        <v>2</v>
      </c>
      <c r="G1126" s="2">
        <v>129709.62</v>
      </c>
      <c r="H1126">
        <v>1</v>
      </c>
      <c r="I1126">
        <v>1</v>
      </c>
      <c r="J1126">
        <v>0</v>
      </c>
      <c r="K1126" s="1">
        <v>173197.12</v>
      </c>
      <c r="L1126">
        <v>0</v>
      </c>
      <c r="M1126">
        <v>1</v>
      </c>
      <c r="N1126">
        <v>2231</v>
      </c>
      <c r="O1126">
        <v>10</v>
      </c>
      <c r="P1126">
        <v>36</v>
      </c>
      <c r="Q1126">
        <v>1</v>
      </c>
      <c r="R1126">
        <v>2231</v>
      </c>
      <c r="S1126" t="s">
        <v>55</v>
      </c>
      <c r="T1126" t="s">
        <v>58</v>
      </c>
      <c r="U1126" t="s">
        <v>51</v>
      </c>
      <c r="V1126">
        <v>6</v>
      </c>
    </row>
    <row r="1127" spans="1:22" x14ac:dyDescent="0.2">
      <c r="A1127">
        <v>15667602</v>
      </c>
      <c r="B1127">
        <v>704</v>
      </c>
      <c r="C1127" t="s">
        <v>14</v>
      </c>
      <c r="D1127" t="s">
        <v>15</v>
      </c>
      <c r="E1127">
        <v>33</v>
      </c>
      <c r="F1127">
        <v>3</v>
      </c>
      <c r="G1127" s="2">
        <v>0</v>
      </c>
      <c r="H1127">
        <v>2</v>
      </c>
      <c r="I1127">
        <v>1</v>
      </c>
      <c r="J1127">
        <v>0</v>
      </c>
      <c r="K1127" s="1">
        <v>73018.740000000005</v>
      </c>
      <c r="L1127">
        <v>0</v>
      </c>
      <c r="M1127">
        <v>18</v>
      </c>
      <c r="N1127">
        <v>4797</v>
      </c>
      <c r="O1127">
        <v>6</v>
      </c>
      <c r="P1127">
        <v>142</v>
      </c>
      <c r="Q1127">
        <v>0.33333333333333331</v>
      </c>
      <c r="R1127">
        <v>86346</v>
      </c>
      <c r="S1127" t="s">
        <v>55</v>
      </c>
      <c r="T1127" t="s">
        <v>59</v>
      </c>
      <c r="U1127" t="s">
        <v>50</v>
      </c>
      <c r="V1127">
        <v>6</v>
      </c>
    </row>
    <row r="1128" spans="1:22" x14ac:dyDescent="0.2">
      <c r="A1128">
        <v>15757952</v>
      </c>
      <c r="B1128">
        <v>651</v>
      </c>
      <c r="C1128" t="s">
        <v>12</v>
      </c>
      <c r="D1128" t="s">
        <v>15</v>
      </c>
      <c r="E1128">
        <v>44</v>
      </c>
      <c r="F1128">
        <v>2</v>
      </c>
      <c r="G1128" s="2">
        <v>0</v>
      </c>
      <c r="H1128">
        <v>3</v>
      </c>
      <c r="I1128">
        <v>1</v>
      </c>
      <c r="J1128">
        <v>0</v>
      </c>
      <c r="K1128" s="1">
        <v>102530.35</v>
      </c>
      <c r="L1128">
        <v>1</v>
      </c>
      <c r="M1128">
        <v>25</v>
      </c>
      <c r="N1128">
        <v>550</v>
      </c>
      <c r="O1128">
        <v>5</v>
      </c>
      <c r="P1128">
        <v>159</v>
      </c>
      <c r="Q1128">
        <v>0.2</v>
      </c>
      <c r="R1128">
        <v>13750</v>
      </c>
      <c r="S1128" t="s">
        <v>55</v>
      </c>
      <c r="T1128" t="s">
        <v>58</v>
      </c>
      <c r="U1128" t="s">
        <v>50</v>
      </c>
      <c r="V1128">
        <v>7</v>
      </c>
    </row>
    <row r="1129" spans="1:22" x14ac:dyDescent="0.2">
      <c r="A1129">
        <v>15698732</v>
      </c>
      <c r="B1129">
        <v>789</v>
      </c>
      <c r="C1129" t="s">
        <v>16</v>
      </c>
      <c r="D1129" t="s">
        <v>15</v>
      </c>
      <c r="E1129">
        <v>51</v>
      </c>
      <c r="F1129">
        <v>3</v>
      </c>
      <c r="G1129" s="2">
        <v>104677.09</v>
      </c>
      <c r="H1129">
        <v>1</v>
      </c>
      <c r="I1129">
        <v>1</v>
      </c>
      <c r="J1129">
        <v>0</v>
      </c>
      <c r="K1129" s="1">
        <v>74265.38</v>
      </c>
      <c r="L1129">
        <v>0</v>
      </c>
      <c r="M1129">
        <v>19</v>
      </c>
      <c r="N1129">
        <v>1826</v>
      </c>
      <c r="O1129">
        <v>7</v>
      </c>
      <c r="P1129">
        <v>108</v>
      </c>
      <c r="Q1129">
        <v>0.36842105263157893</v>
      </c>
      <c r="R1129">
        <v>34694</v>
      </c>
      <c r="S1129" t="s">
        <v>55</v>
      </c>
      <c r="T1129" t="s">
        <v>59</v>
      </c>
      <c r="U1129" t="s">
        <v>50</v>
      </c>
      <c r="V1129">
        <v>6</v>
      </c>
    </row>
    <row r="1130" spans="1:22" x14ac:dyDescent="0.2">
      <c r="A1130">
        <v>15609623</v>
      </c>
      <c r="B1130">
        <v>637</v>
      </c>
      <c r="C1130" t="s">
        <v>12</v>
      </c>
      <c r="D1130" t="s">
        <v>13</v>
      </c>
      <c r="E1130">
        <v>63</v>
      </c>
      <c r="F1130">
        <v>5</v>
      </c>
      <c r="G1130" s="2">
        <v>0</v>
      </c>
      <c r="H1130">
        <v>1</v>
      </c>
      <c r="I1130">
        <v>1</v>
      </c>
      <c r="J1130">
        <v>0</v>
      </c>
      <c r="K1130" s="1">
        <v>28092.77</v>
      </c>
      <c r="L1130">
        <v>1</v>
      </c>
      <c r="M1130">
        <v>4</v>
      </c>
      <c r="N1130">
        <v>2974</v>
      </c>
      <c r="O1130">
        <v>0</v>
      </c>
      <c r="P1130">
        <v>124</v>
      </c>
      <c r="Q1130">
        <v>0</v>
      </c>
      <c r="R1130">
        <v>11896</v>
      </c>
      <c r="S1130" t="s">
        <v>55</v>
      </c>
      <c r="T1130" t="s">
        <v>59</v>
      </c>
      <c r="U1130" t="s">
        <v>50</v>
      </c>
      <c r="V1130">
        <v>9</v>
      </c>
    </row>
    <row r="1131" spans="1:22" x14ac:dyDescent="0.2">
      <c r="A1131">
        <v>15621435</v>
      </c>
      <c r="B1131">
        <v>623</v>
      </c>
      <c r="C1131" t="s">
        <v>12</v>
      </c>
      <c r="D1131" t="s">
        <v>13</v>
      </c>
      <c r="E1131">
        <v>39</v>
      </c>
      <c r="F1131">
        <v>1</v>
      </c>
      <c r="G1131" s="2">
        <v>160903.20000000001</v>
      </c>
      <c r="H1131">
        <v>1</v>
      </c>
      <c r="I1131">
        <v>0</v>
      </c>
      <c r="J1131">
        <v>0</v>
      </c>
      <c r="K1131" s="1">
        <v>78774.36</v>
      </c>
      <c r="L1131">
        <v>0</v>
      </c>
      <c r="M1131">
        <v>18</v>
      </c>
      <c r="N1131">
        <v>960</v>
      </c>
      <c r="O1131">
        <v>7</v>
      </c>
      <c r="P1131">
        <v>62</v>
      </c>
      <c r="Q1131">
        <v>0.3888888888888889</v>
      </c>
      <c r="R1131">
        <v>17280</v>
      </c>
      <c r="S1131" t="s">
        <v>55</v>
      </c>
      <c r="T1131" t="s">
        <v>58</v>
      </c>
      <c r="U1131" t="s">
        <v>50</v>
      </c>
      <c r="V1131">
        <v>6</v>
      </c>
    </row>
    <row r="1132" spans="1:22" x14ac:dyDescent="0.2">
      <c r="A1132">
        <v>15664001</v>
      </c>
      <c r="B1132">
        <v>695</v>
      </c>
      <c r="C1132" t="s">
        <v>16</v>
      </c>
      <c r="D1132" t="s">
        <v>13</v>
      </c>
      <c r="E1132">
        <v>53</v>
      </c>
      <c r="F1132">
        <v>8</v>
      </c>
      <c r="G1132" s="2">
        <v>95231.91</v>
      </c>
      <c r="H1132">
        <v>1</v>
      </c>
      <c r="I1132">
        <v>0</v>
      </c>
      <c r="J1132">
        <v>0</v>
      </c>
      <c r="K1132" s="1">
        <v>70140.800000000003</v>
      </c>
      <c r="L1132">
        <v>1</v>
      </c>
      <c r="M1132">
        <v>29</v>
      </c>
      <c r="N1132">
        <v>3511</v>
      </c>
      <c r="O1132">
        <v>5</v>
      </c>
      <c r="P1132">
        <v>14</v>
      </c>
      <c r="Q1132">
        <v>0.17241379310344829</v>
      </c>
      <c r="R1132">
        <v>101819</v>
      </c>
      <c r="S1132" t="s">
        <v>55</v>
      </c>
      <c r="T1132" t="s">
        <v>60</v>
      </c>
      <c r="U1132" t="s">
        <v>52</v>
      </c>
      <c r="V1132">
        <v>6</v>
      </c>
    </row>
    <row r="1133" spans="1:22" x14ac:dyDescent="0.2">
      <c r="A1133">
        <v>15703437</v>
      </c>
      <c r="B1133">
        <v>726</v>
      </c>
      <c r="C1133" t="s">
        <v>12</v>
      </c>
      <c r="D1133" t="s">
        <v>15</v>
      </c>
      <c r="E1133">
        <v>34</v>
      </c>
      <c r="F1133">
        <v>3</v>
      </c>
      <c r="G1133" s="2">
        <v>0</v>
      </c>
      <c r="H1133">
        <v>2</v>
      </c>
      <c r="I1133">
        <v>1</v>
      </c>
      <c r="J1133">
        <v>0</v>
      </c>
      <c r="K1133" s="1">
        <v>196288.46</v>
      </c>
      <c r="L1133">
        <v>0</v>
      </c>
      <c r="M1133">
        <v>19</v>
      </c>
      <c r="N1133">
        <v>2639</v>
      </c>
      <c r="O1133">
        <v>0</v>
      </c>
      <c r="P1133">
        <v>51</v>
      </c>
      <c r="Q1133">
        <v>0</v>
      </c>
      <c r="R1133">
        <v>50141</v>
      </c>
      <c r="S1133" t="s">
        <v>56</v>
      </c>
      <c r="T1133" t="s">
        <v>59</v>
      </c>
      <c r="U1133" t="s">
        <v>51</v>
      </c>
      <c r="V1133">
        <v>6</v>
      </c>
    </row>
    <row r="1134" spans="1:22" x14ac:dyDescent="0.2">
      <c r="A1134">
        <v>15706170</v>
      </c>
      <c r="B1134">
        <v>636</v>
      </c>
      <c r="C1134" t="s">
        <v>12</v>
      </c>
      <c r="D1134" t="s">
        <v>15</v>
      </c>
      <c r="E1134">
        <v>34</v>
      </c>
      <c r="F1134">
        <v>1</v>
      </c>
      <c r="G1134" s="2">
        <v>84055.43</v>
      </c>
      <c r="H1134">
        <v>1</v>
      </c>
      <c r="I1134">
        <v>0</v>
      </c>
      <c r="J1134">
        <v>0</v>
      </c>
      <c r="K1134" s="1">
        <v>37490.839999999997</v>
      </c>
      <c r="L1134">
        <v>0</v>
      </c>
      <c r="M1134">
        <v>3</v>
      </c>
      <c r="N1134">
        <v>4047</v>
      </c>
      <c r="O1134">
        <v>1</v>
      </c>
      <c r="P1134">
        <v>107</v>
      </c>
      <c r="Q1134">
        <v>0.33333333333333331</v>
      </c>
      <c r="R1134">
        <v>12141</v>
      </c>
      <c r="S1134" t="s">
        <v>55</v>
      </c>
      <c r="T1134" t="s">
        <v>58</v>
      </c>
      <c r="U1134" t="s">
        <v>50</v>
      </c>
      <c r="V1134">
        <v>6</v>
      </c>
    </row>
    <row r="1135" spans="1:22" x14ac:dyDescent="0.2">
      <c r="A1135">
        <v>15690796</v>
      </c>
      <c r="B1135">
        <v>516</v>
      </c>
      <c r="C1135" t="s">
        <v>12</v>
      </c>
      <c r="D1135" t="s">
        <v>15</v>
      </c>
      <c r="E1135">
        <v>37</v>
      </c>
      <c r="F1135">
        <v>8</v>
      </c>
      <c r="G1135" s="2">
        <v>0</v>
      </c>
      <c r="H1135">
        <v>1</v>
      </c>
      <c r="I1135">
        <v>1</v>
      </c>
      <c r="J1135">
        <v>0</v>
      </c>
      <c r="K1135" s="1">
        <v>101834.58</v>
      </c>
      <c r="L1135">
        <v>0</v>
      </c>
      <c r="M1135">
        <v>1</v>
      </c>
      <c r="N1135">
        <v>469</v>
      </c>
      <c r="O1135">
        <v>6</v>
      </c>
      <c r="P1135">
        <v>47</v>
      </c>
      <c r="Q1135">
        <v>1</v>
      </c>
      <c r="R1135">
        <v>469</v>
      </c>
      <c r="S1135" t="s">
        <v>54</v>
      </c>
      <c r="T1135" t="s">
        <v>60</v>
      </c>
      <c r="U1135" t="s">
        <v>51</v>
      </c>
      <c r="V1135">
        <v>8</v>
      </c>
    </row>
    <row r="1136" spans="1:22" x14ac:dyDescent="0.2">
      <c r="A1136">
        <v>15748481</v>
      </c>
      <c r="B1136">
        <v>564</v>
      </c>
      <c r="C1136" t="s">
        <v>12</v>
      </c>
      <c r="D1136" t="s">
        <v>13</v>
      </c>
      <c r="E1136">
        <v>27</v>
      </c>
      <c r="F1136">
        <v>6</v>
      </c>
      <c r="G1136" s="2">
        <v>0</v>
      </c>
      <c r="H1136">
        <v>1</v>
      </c>
      <c r="I1136">
        <v>0</v>
      </c>
      <c r="J1136">
        <v>0</v>
      </c>
      <c r="K1136" s="1">
        <v>7819.76</v>
      </c>
      <c r="L1136">
        <v>0</v>
      </c>
      <c r="M1136">
        <v>28</v>
      </c>
      <c r="N1136">
        <v>1592</v>
      </c>
      <c r="O1136">
        <v>10</v>
      </c>
      <c r="P1136">
        <v>49</v>
      </c>
      <c r="Q1136">
        <v>0.35714285714285715</v>
      </c>
      <c r="R1136">
        <v>44576</v>
      </c>
      <c r="S1136" t="s">
        <v>56</v>
      </c>
      <c r="T1136" t="s">
        <v>60</v>
      </c>
      <c r="U1136" t="s">
        <v>51</v>
      </c>
      <c r="V1136">
        <v>8</v>
      </c>
    </row>
    <row r="1137" spans="1:22" x14ac:dyDescent="0.2">
      <c r="A1137">
        <v>15642570</v>
      </c>
      <c r="B1137">
        <v>675</v>
      </c>
      <c r="C1137" t="s">
        <v>14</v>
      </c>
      <c r="D1137" t="s">
        <v>15</v>
      </c>
      <c r="E1137">
        <v>35</v>
      </c>
      <c r="F1137">
        <v>8</v>
      </c>
      <c r="G1137" s="2">
        <v>0</v>
      </c>
      <c r="H1137">
        <v>2</v>
      </c>
      <c r="I1137">
        <v>1</v>
      </c>
      <c r="J1137">
        <v>0</v>
      </c>
      <c r="K1137" s="1">
        <v>29062.25</v>
      </c>
      <c r="L1137">
        <v>0</v>
      </c>
      <c r="M1137">
        <v>28</v>
      </c>
      <c r="N1137">
        <v>1143</v>
      </c>
      <c r="O1137">
        <v>2</v>
      </c>
      <c r="P1137">
        <v>61</v>
      </c>
      <c r="Q1137">
        <v>7.1428571428571425E-2</v>
      </c>
      <c r="R1137">
        <v>32004</v>
      </c>
      <c r="S1137" t="s">
        <v>56</v>
      </c>
      <c r="T1137" t="s">
        <v>60</v>
      </c>
      <c r="U1137" t="s">
        <v>50</v>
      </c>
      <c r="V1137">
        <v>6</v>
      </c>
    </row>
    <row r="1138" spans="1:22" x14ac:dyDescent="0.2">
      <c r="A1138">
        <v>15715597</v>
      </c>
      <c r="B1138">
        <v>679</v>
      </c>
      <c r="C1138" t="s">
        <v>12</v>
      </c>
      <c r="D1138" t="s">
        <v>15</v>
      </c>
      <c r="E1138">
        <v>36</v>
      </c>
      <c r="F1138">
        <v>1</v>
      </c>
      <c r="G1138" s="2">
        <v>97234.58</v>
      </c>
      <c r="H1138">
        <v>1</v>
      </c>
      <c r="I1138">
        <v>1</v>
      </c>
      <c r="J1138">
        <v>0</v>
      </c>
      <c r="K1138" s="1">
        <v>188997.08</v>
      </c>
      <c r="L1138">
        <v>0</v>
      </c>
      <c r="M1138">
        <v>10</v>
      </c>
      <c r="N1138">
        <v>895</v>
      </c>
      <c r="O1138">
        <v>9</v>
      </c>
      <c r="P1138">
        <v>35</v>
      </c>
      <c r="Q1138">
        <v>0.9</v>
      </c>
      <c r="R1138">
        <v>8950</v>
      </c>
      <c r="S1138" t="s">
        <v>56</v>
      </c>
      <c r="T1138" t="s">
        <v>58</v>
      </c>
      <c r="U1138" t="s">
        <v>51</v>
      </c>
      <c r="V1138">
        <v>6</v>
      </c>
    </row>
    <row r="1139" spans="1:22" x14ac:dyDescent="0.2">
      <c r="A1139">
        <v>15796910</v>
      </c>
      <c r="B1139">
        <v>625</v>
      </c>
      <c r="C1139" t="s">
        <v>14</v>
      </c>
      <c r="D1139" t="s">
        <v>13</v>
      </c>
      <c r="E1139">
        <v>57</v>
      </c>
      <c r="F1139">
        <v>7</v>
      </c>
      <c r="G1139" s="2">
        <v>0</v>
      </c>
      <c r="H1139">
        <v>1</v>
      </c>
      <c r="I1139">
        <v>0</v>
      </c>
      <c r="J1139">
        <v>0</v>
      </c>
      <c r="K1139" s="1">
        <v>84106.17</v>
      </c>
      <c r="L1139">
        <v>1</v>
      </c>
      <c r="M1139">
        <v>9</v>
      </c>
      <c r="N1139">
        <v>4408</v>
      </c>
      <c r="O1139">
        <v>9</v>
      </c>
      <c r="P1139">
        <v>114</v>
      </c>
      <c r="Q1139">
        <v>1</v>
      </c>
      <c r="R1139">
        <v>39672</v>
      </c>
      <c r="S1139" t="s">
        <v>55</v>
      </c>
      <c r="T1139" t="s">
        <v>60</v>
      </c>
      <c r="U1139" t="s">
        <v>50</v>
      </c>
      <c r="V1139">
        <v>9</v>
      </c>
    </row>
    <row r="1140" spans="1:22" x14ac:dyDescent="0.2">
      <c r="A1140">
        <v>15707674</v>
      </c>
      <c r="B1140">
        <v>515</v>
      </c>
      <c r="C1140" t="s">
        <v>12</v>
      </c>
      <c r="D1140" t="s">
        <v>13</v>
      </c>
      <c r="E1140">
        <v>58</v>
      </c>
      <c r="F1140">
        <v>2</v>
      </c>
      <c r="G1140" s="2">
        <v>131852.81</v>
      </c>
      <c r="H1140">
        <v>1</v>
      </c>
      <c r="I1140">
        <v>1</v>
      </c>
      <c r="J1140">
        <v>0</v>
      </c>
      <c r="K1140" s="1">
        <v>81436.679999999993</v>
      </c>
      <c r="L1140">
        <v>1</v>
      </c>
      <c r="M1140">
        <v>27</v>
      </c>
      <c r="N1140">
        <v>1609</v>
      </c>
      <c r="O1140">
        <v>3</v>
      </c>
      <c r="P1140">
        <v>140</v>
      </c>
      <c r="Q1140">
        <v>0.1111111111111111</v>
      </c>
      <c r="R1140">
        <v>43443</v>
      </c>
      <c r="S1140" t="s">
        <v>55</v>
      </c>
      <c r="T1140" t="s">
        <v>58</v>
      </c>
      <c r="U1140" t="s">
        <v>50</v>
      </c>
      <c r="V1140">
        <v>7</v>
      </c>
    </row>
    <row r="1141" spans="1:22" x14ac:dyDescent="0.2">
      <c r="A1141">
        <v>15565706</v>
      </c>
      <c r="B1141">
        <v>612</v>
      </c>
      <c r="C1141" t="s">
        <v>14</v>
      </c>
      <c r="D1141" t="s">
        <v>15</v>
      </c>
      <c r="E1141">
        <v>35</v>
      </c>
      <c r="F1141">
        <v>1</v>
      </c>
      <c r="G1141" s="2">
        <v>0</v>
      </c>
      <c r="H1141">
        <v>1</v>
      </c>
      <c r="I1141">
        <v>1</v>
      </c>
      <c r="J1141">
        <v>1</v>
      </c>
      <c r="K1141" s="1">
        <v>83256.259999999995</v>
      </c>
      <c r="L1141">
        <v>1</v>
      </c>
      <c r="M1141">
        <v>16</v>
      </c>
      <c r="N1141">
        <v>1846</v>
      </c>
      <c r="O1141">
        <v>7</v>
      </c>
      <c r="P1141">
        <v>35</v>
      </c>
      <c r="Q1141">
        <v>0.4375</v>
      </c>
      <c r="R1141">
        <v>29536</v>
      </c>
      <c r="S1141" t="s">
        <v>56</v>
      </c>
      <c r="T1141" t="s">
        <v>58</v>
      </c>
      <c r="U1141" t="s">
        <v>51</v>
      </c>
      <c r="V1141">
        <v>6</v>
      </c>
    </row>
    <row r="1142" spans="1:22" x14ac:dyDescent="0.2">
      <c r="A1142">
        <v>15751943</v>
      </c>
      <c r="B1142">
        <v>529</v>
      </c>
      <c r="C1142" t="s">
        <v>14</v>
      </c>
      <c r="D1142" t="s">
        <v>13</v>
      </c>
      <c r="E1142">
        <v>43</v>
      </c>
      <c r="F1142">
        <v>5</v>
      </c>
      <c r="G1142" s="2">
        <v>0</v>
      </c>
      <c r="H1142">
        <v>2</v>
      </c>
      <c r="I1142">
        <v>0</v>
      </c>
      <c r="J1142">
        <v>0</v>
      </c>
      <c r="K1142" s="1">
        <v>79476.63</v>
      </c>
      <c r="L1142">
        <v>0</v>
      </c>
      <c r="M1142">
        <v>16</v>
      </c>
      <c r="N1142">
        <v>170</v>
      </c>
      <c r="O1142">
        <v>2</v>
      </c>
      <c r="P1142">
        <v>40</v>
      </c>
      <c r="Q1142">
        <v>0.125</v>
      </c>
      <c r="R1142">
        <v>2720</v>
      </c>
      <c r="S1142" t="s">
        <v>56</v>
      </c>
      <c r="T1142" t="s">
        <v>59</v>
      </c>
      <c r="U1142" t="s">
        <v>51</v>
      </c>
      <c r="V1142">
        <v>6</v>
      </c>
    </row>
    <row r="1143" spans="1:22" x14ac:dyDescent="0.2">
      <c r="A1143">
        <v>15757588</v>
      </c>
      <c r="B1143">
        <v>526</v>
      </c>
      <c r="C1143" t="s">
        <v>12</v>
      </c>
      <c r="D1143" t="s">
        <v>15</v>
      </c>
      <c r="E1143">
        <v>30</v>
      </c>
      <c r="F1143">
        <v>9</v>
      </c>
      <c r="G1143" s="2">
        <v>0</v>
      </c>
      <c r="H1143">
        <v>2</v>
      </c>
      <c r="I1143">
        <v>0</v>
      </c>
      <c r="J1143">
        <v>0</v>
      </c>
      <c r="K1143" s="1">
        <v>100995.68</v>
      </c>
      <c r="L1143">
        <v>0</v>
      </c>
      <c r="M1143">
        <v>3</v>
      </c>
      <c r="N1143">
        <v>3983</v>
      </c>
      <c r="O1143">
        <v>6</v>
      </c>
      <c r="P1143">
        <v>78</v>
      </c>
      <c r="Q1143">
        <v>1</v>
      </c>
      <c r="R1143">
        <v>11949</v>
      </c>
      <c r="S1143" t="s">
        <v>55</v>
      </c>
      <c r="T1143" t="s">
        <v>61</v>
      </c>
      <c r="U1143" t="s">
        <v>50</v>
      </c>
      <c r="V1143">
        <v>6</v>
      </c>
    </row>
    <row r="1144" spans="1:22" x14ac:dyDescent="0.2">
      <c r="A1144">
        <v>15640922</v>
      </c>
      <c r="B1144">
        <v>791</v>
      </c>
      <c r="C1144" t="s">
        <v>12</v>
      </c>
      <c r="D1144" t="s">
        <v>13</v>
      </c>
      <c r="E1144">
        <v>52</v>
      </c>
      <c r="F1144">
        <v>7</v>
      </c>
      <c r="G1144" s="2">
        <v>0</v>
      </c>
      <c r="H1144">
        <v>1</v>
      </c>
      <c r="I1144">
        <v>1</v>
      </c>
      <c r="J1144">
        <v>1</v>
      </c>
      <c r="K1144" s="1">
        <v>122782.5</v>
      </c>
      <c r="L1144">
        <v>0</v>
      </c>
      <c r="M1144">
        <v>12</v>
      </c>
      <c r="N1144">
        <v>1094</v>
      </c>
      <c r="O1144">
        <v>7</v>
      </c>
      <c r="P1144">
        <v>11</v>
      </c>
      <c r="Q1144">
        <v>0.58333333333333337</v>
      </c>
      <c r="R1144">
        <v>13128</v>
      </c>
      <c r="S1144" t="s">
        <v>56</v>
      </c>
      <c r="T1144" t="s">
        <v>60</v>
      </c>
      <c r="U1144" t="s">
        <v>52</v>
      </c>
      <c r="V1144">
        <v>6</v>
      </c>
    </row>
    <row r="1145" spans="1:22" x14ac:dyDescent="0.2">
      <c r="A1145">
        <v>15729201</v>
      </c>
      <c r="B1145">
        <v>682</v>
      </c>
      <c r="C1145" t="s">
        <v>12</v>
      </c>
      <c r="D1145" t="s">
        <v>15</v>
      </c>
      <c r="E1145">
        <v>55</v>
      </c>
      <c r="F1145">
        <v>9</v>
      </c>
      <c r="G1145" s="2">
        <v>0</v>
      </c>
      <c r="H1145">
        <v>1</v>
      </c>
      <c r="I1145">
        <v>1</v>
      </c>
      <c r="J1145">
        <v>0</v>
      </c>
      <c r="K1145" s="1">
        <v>153356.79999999999</v>
      </c>
      <c r="L1145">
        <v>1</v>
      </c>
      <c r="M1145">
        <v>21</v>
      </c>
      <c r="N1145">
        <v>4399</v>
      </c>
      <c r="O1145">
        <v>10</v>
      </c>
      <c r="P1145">
        <v>101</v>
      </c>
      <c r="Q1145">
        <v>0.47619047619047616</v>
      </c>
      <c r="R1145">
        <v>92379</v>
      </c>
      <c r="S1145" t="s">
        <v>54</v>
      </c>
      <c r="T1145" t="s">
        <v>61</v>
      </c>
      <c r="U1145" t="s">
        <v>50</v>
      </c>
      <c r="V1145">
        <v>9</v>
      </c>
    </row>
    <row r="1146" spans="1:22" x14ac:dyDescent="0.2">
      <c r="A1146">
        <v>15731117</v>
      </c>
      <c r="B1146">
        <v>437</v>
      </c>
      <c r="C1146" t="s">
        <v>14</v>
      </c>
      <c r="D1146" t="s">
        <v>15</v>
      </c>
      <c r="E1146">
        <v>28</v>
      </c>
      <c r="F1146">
        <v>2</v>
      </c>
      <c r="G1146" s="2">
        <v>109161.25</v>
      </c>
      <c r="H1146">
        <v>1</v>
      </c>
      <c r="I1146">
        <v>1</v>
      </c>
      <c r="J1146">
        <v>0</v>
      </c>
      <c r="K1146" s="1">
        <v>152987.42000000001</v>
      </c>
      <c r="L1146">
        <v>0</v>
      </c>
      <c r="M1146">
        <v>3</v>
      </c>
      <c r="N1146">
        <v>4985</v>
      </c>
      <c r="O1146">
        <v>2</v>
      </c>
      <c r="P1146">
        <v>56</v>
      </c>
      <c r="Q1146">
        <v>0.66666666666666663</v>
      </c>
      <c r="R1146">
        <v>14955</v>
      </c>
      <c r="S1146" t="s">
        <v>55</v>
      </c>
      <c r="T1146" t="s">
        <v>58</v>
      </c>
      <c r="U1146" t="s">
        <v>51</v>
      </c>
      <c r="V1146">
        <v>6</v>
      </c>
    </row>
    <row r="1147" spans="1:22" x14ac:dyDescent="0.2">
      <c r="A1147">
        <v>15615207</v>
      </c>
      <c r="B1147">
        <v>792</v>
      </c>
      <c r="C1147" t="s">
        <v>14</v>
      </c>
      <c r="D1147" t="s">
        <v>15</v>
      </c>
      <c r="E1147">
        <v>47</v>
      </c>
      <c r="F1147">
        <v>0</v>
      </c>
      <c r="G1147" s="2">
        <v>0</v>
      </c>
      <c r="H1147">
        <v>1</v>
      </c>
      <c r="I1147">
        <v>1</v>
      </c>
      <c r="J1147">
        <v>1</v>
      </c>
      <c r="K1147" s="1">
        <v>5557.88</v>
      </c>
      <c r="L1147">
        <v>1</v>
      </c>
      <c r="M1147">
        <v>17</v>
      </c>
      <c r="N1147">
        <v>1394</v>
      </c>
      <c r="O1147">
        <v>4</v>
      </c>
      <c r="P1147">
        <v>145</v>
      </c>
      <c r="Q1147">
        <v>0.23529411764705882</v>
      </c>
      <c r="R1147">
        <v>23698</v>
      </c>
      <c r="S1147" t="s">
        <v>54</v>
      </c>
      <c r="T1147" t="s">
        <v>58</v>
      </c>
      <c r="U1147" t="s">
        <v>50</v>
      </c>
      <c r="V1147">
        <v>7</v>
      </c>
    </row>
    <row r="1148" spans="1:22" x14ac:dyDescent="0.2">
      <c r="A1148">
        <v>15572145</v>
      </c>
      <c r="B1148">
        <v>767</v>
      </c>
      <c r="C1148" t="s">
        <v>12</v>
      </c>
      <c r="D1148" t="s">
        <v>13</v>
      </c>
      <c r="E1148">
        <v>34</v>
      </c>
      <c r="F1148">
        <v>8</v>
      </c>
      <c r="G1148" s="2">
        <v>0</v>
      </c>
      <c r="H1148">
        <v>2</v>
      </c>
      <c r="I1148">
        <v>1</v>
      </c>
      <c r="J1148">
        <v>0</v>
      </c>
      <c r="K1148" s="1">
        <v>94767.77</v>
      </c>
      <c r="L1148">
        <v>0</v>
      </c>
      <c r="M1148">
        <v>3</v>
      </c>
      <c r="N1148">
        <v>2222</v>
      </c>
      <c r="O1148">
        <v>7</v>
      </c>
      <c r="P1148">
        <v>2</v>
      </c>
      <c r="Q1148">
        <v>1</v>
      </c>
      <c r="R1148">
        <v>6666</v>
      </c>
      <c r="S1148" t="s">
        <v>56</v>
      </c>
      <c r="T1148" t="s">
        <v>60</v>
      </c>
      <c r="U1148" t="s">
        <v>52</v>
      </c>
      <c r="V1148">
        <v>6</v>
      </c>
    </row>
    <row r="1149" spans="1:22" x14ac:dyDescent="0.2">
      <c r="A1149">
        <v>15642710</v>
      </c>
      <c r="B1149">
        <v>686</v>
      </c>
      <c r="C1149" t="s">
        <v>12</v>
      </c>
      <c r="D1149" t="s">
        <v>15</v>
      </c>
      <c r="E1149">
        <v>26</v>
      </c>
      <c r="F1149">
        <v>7</v>
      </c>
      <c r="G1149" s="2">
        <v>0</v>
      </c>
      <c r="H1149">
        <v>2</v>
      </c>
      <c r="I1149">
        <v>1</v>
      </c>
      <c r="J1149">
        <v>0</v>
      </c>
      <c r="K1149" s="1">
        <v>1540.89</v>
      </c>
      <c r="L1149">
        <v>0</v>
      </c>
      <c r="M1149">
        <v>12</v>
      </c>
      <c r="N1149">
        <v>464</v>
      </c>
      <c r="O1149">
        <v>5</v>
      </c>
      <c r="P1149">
        <v>151</v>
      </c>
      <c r="Q1149">
        <v>0.41666666666666669</v>
      </c>
      <c r="R1149">
        <v>5568</v>
      </c>
      <c r="S1149" t="s">
        <v>55</v>
      </c>
      <c r="T1149" t="s">
        <v>60</v>
      </c>
      <c r="U1149" t="s">
        <v>50</v>
      </c>
      <c r="V1149">
        <v>6</v>
      </c>
    </row>
    <row r="1150" spans="1:22" x14ac:dyDescent="0.2">
      <c r="A1150">
        <v>15711314</v>
      </c>
      <c r="B1150">
        <v>589</v>
      </c>
      <c r="C1150" t="s">
        <v>14</v>
      </c>
      <c r="D1150" t="s">
        <v>13</v>
      </c>
      <c r="E1150">
        <v>45</v>
      </c>
      <c r="F1150">
        <v>1</v>
      </c>
      <c r="G1150" s="2">
        <v>0</v>
      </c>
      <c r="H1150">
        <v>1</v>
      </c>
      <c r="I1150">
        <v>0</v>
      </c>
      <c r="J1150">
        <v>0</v>
      </c>
      <c r="K1150" s="1">
        <v>125939.22</v>
      </c>
      <c r="L1150">
        <v>1</v>
      </c>
      <c r="M1150">
        <v>25</v>
      </c>
      <c r="N1150">
        <v>3862</v>
      </c>
      <c r="O1150">
        <v>9</v>
      </c>
      <c r="P1150">
        <v>127</v>
      </c>
      <c r="Q1150">
        <v>0.36</v>
      </c>
      <c r="R1150">
        <v>96550</v>
      </c>
      <c r="S1150" t="s">
        <v>56</v>
      </c>
      <c r="T1150" t="s">
        <v>58</v>
      </c>
      <c r="U1150" t="s">
        <v>50</v>
      </c>
      <c r="V1150">
        <v>9</v>
      </c>
    </row>
    <row r="1151" spans="1:22" x14ac:dyDescent="0.2">
      <c r="A1151">
        <v>15627847</v>
      </c>
      <c r="B1151">
        <v>850</v>
      </c>
      <c r="C1151" t="s">
        <v>12</v>
      </c>
      <c r="D1151" t="s">
        <v>15</v>
      </c>
      <c r="E1151">
        <v>40</v>
      </c>
      <c r="F1151">
        <v>6</v>
      </c>
      <c r="G1151" s="2">
        <v>0</v>
      </c>
      <c r="H1151">
        <v>1</v>
      </c>
      <c r="I1151">
        <v>1</v>
      </c>
      <c r="J1151">
        <v>0</v>
      </c>
      <c r="K1151" s="1">
        <v>136985.07999999999</v>
      </c>
      <c r="L1151">
        <v>1</v>
      </c>
      <c r="M1151">
        <v>19</v>
      </c>
      <c r="N1151">
        <v>1761</v>
      </c>
      <c r="O1151">
        <v>0</v>
      </c>
      <c r="P1151">
        <v>158</v>
      </c>
      <c r="Q1151">
        <v>0</v>
      </c>
      <c r="R1151">
        <v>33459</v>
      </c>
      <c r="S1151" t="s">
        <v>55</v>
      </c>
      <c r="T1151" t="s">
        <v>60</v>
      </c>
      <c r="U1151" t="s">
        <v>50</v>
      </c>
      <c r="V1151">
        <v>8</v>
      </c>
    </row>
    <row r="1152" spans="1:22" x14ac:dyDescent="0.2">
      <c r="A1152">
        <v>15735270</v>
      </c>
      <c r="B1152">
        <v>767</v>
      </c>
      <c r="C1152" t="s">
        <v>14</v>
      </c>
      <c r="D1152" t="s">
        <v>15</v>
      </c>
      <c r="E1152">
        <v>47</v>
      </c>
      <c r="F1152">
        <v>2</v>
      </c>
      <c r="G1152" s="2">
        <v>0</v>
      </c>
      <c r="H1152">
        <v>1</v>
      </c>
      <c r="I1152">
        <v>1</v>
      </c>
      <c r="J1152">
        <v>0</v>
      </c>
      <c r="K1152" s="1">
        <v>48161.18</v>
      </c>
      <c r="L1152">
        <v>1</v>
      </c>
      <c r="M1152">
        <v>14</v>
      </c>
      <c r="N1152">
        <v>4165</v>
      </c>
      <c r="O1152">
        <v>7</v>
      </c>
      <c r="P1152">
        <v>11</v>
      </c>
      <c r="Q1152">
        <v>0.5</v>
      </c>
      <c r="R1152">
        <v>58310</v>
      </c>
      <c r="S1152" t="s">
        <v>55</v>
      </c>
      <c r="T1152" t="s">
        <v>58</v>
      </c>
      <c r="U1152" t="s">
        <v>52</v>
      </c>
      <c r="V1152">
        <v>10</v>
      </c>
    </row>
    <row r="1153" spans="1:22" x14ac:dyDescent="0.2">
      <c r="A1153">
        <v>15753215</v>
      </c>
      <c r="B1153">
        <v>651</v>
      </c>
      <c r="C1153" t="s">
        <v>14</v>
      </c>
      <c r="D1153" t="s">
        <v>13</v>
      </c>
      <c r="E1153">
        <v>36</v>
      </c>
      <c r="F1153">
        <v>8</v>
      </c>
      <c r="G1153" s="2">
        <v>0</v>
      </c>
      <c r="H1153">
        <v>2</v>
      </c>
      <c r="I1153">
        <v>1</v>
      </c>
      <c r="J1153">
        <v>0</v>
      </c>
      <c r="K1153" s="1">
        <v>91652.43</v>
      </c>
      <c r="L1153">
        <v>0</v>
      </c>
      <c r="M1153">
        <v>16</v>
      </c>
      <c r="N1153">
        <v>3183</v>
      </c>
      <c r="O1153">
        <v>1</v>
      </c>
      <c r="P1153">
        <v>93</v>
      </c>
      <c r="Q1153">
        <v>6.25E-2</v>
      </c>
      <c r="R1153">
        <v>50928</v>
      </c>
      <c r="S1153" t="s">
        <v>55</v>
      </c>
      <c r="T1153" t="s">
        <v>60</v>
      </c>
      <c r="U1153" t="s">
        <v>50</v>
      </c>
      <c r="V1153">
        <v>6</v>
      </c>
    </row>
    <row r="1154" spans="1:22" x14ac:dyDescent="0.2">
      <c r="A1154">
        <v>15566660</v>
      </c>
      <c r="B1154">
        <v>670</v>
      </c>
      <c r="C1154" t="s">
        <v>12</v>
      </c>
      <c r="D1154" t="s">
        <v>13</v>
      </c>
      <c r="E1154">
        <v>41</v>
      </c>
      <c r="F1154">
        <v>10</v>
      </c>
      <c r="G1154" s="2">
        <v>0</v>
      </c>
      <c r="H1154">
        <v>3</v>
      </c>
      <c r="I1154">
        <v>1</v>
      </c>
      <c r="J1154">
        <v>0</v>
      </c>
      <c r="K1154" s="1">
        <v>81602.02</v>
      </c>
      <c r="L1154">
        <v>0</v>
      </c>
      <c r="M1154">
        <v>27</v>
      </c>
      <c r="N1154">
        <v>473</v>
      </c>
      <c r="O1154">
        <v>0</v>
      </c>
      <c r="P1154">
        <v>6</v>
      </c>
      <c r="Q1154">
        <v>0</v>
      </c>
      <c r="R1154">
        <v>12771</v>
      </c>
      <c r="S1154" t="s">
        <v>55</v>
      </c>
      <c r="T1154" t="s">
        <v>61</v>
      </c>
      <c r="U1154" t="s">
        <v>52</v>
      </c>
      <c r="V1154">
        <v>6</v>
      </c>
    </row>
    <row r="1155" spans="1:22" x14ac:dyDescent="0.2">
      <c r="A1155">
        <v>15632977</v>
      </c>
      <c r="B1155">
        <v>745</v>
      </c>
      <c r="C1155" t="s">
        <v>12</v>
      </c>
      <c r="D1155" t="s">
        <v>15</v>
      </c>
      <c r="E1155">
        <v>47</v>
      </c>
      <c r="F1155">
        <v>5</v>
      </c>
      <c r="G1155" s="2">
        <v>0</v>
      </c>
      <c r="H1155">
        <v>2</v>
      </c>
      <c r="I1155">
        <v>0</v>
      </c>
      <c r="J1155">
        <v>0</v>
      </c>
      <c r="K1155" s="1">
        <v>145789.71</v>
      </c>
      <c r="L1155">
        <v>0</v>
      </c>
      <c r="M1155">
        <v>2</v>
      </c>
      <c r="N1155">
        <v>1092</v>
      </c>
      <c r="O1155">
        <v>2</v>
      </c>
      <c r="P1155">
        <v>62</v>
      </c>
      <c r="Q1155">
        <v>1</v>
      </c>
      <c r="R1155">
        <v>2184</v>
      </c>
      <c r="S1155" t="s">
        <v>54</v>
      </c>
      <c r="T1155" t="s">
        <v>59</v>
      </c>
      <c r="U1155" t="s">
        <v>50</v>
      </c>
      <c r="V1155">
        <v>7</v>
      </c>
    </row>
    <row r="1156" spans="1:22" x14ac:dyDescent="0.2">
      <c r="A1156">
        <v>15591747</v>
      </c>
      <c r="B1156">
        <v>705</v>
      </c>
      <c r="C1156" t="s">
        <v>12</v>
      </c>
      <c r="D1156" t="s">
        <v>15</v>
      </c>
      <c r="E1156">
        <v>32</v>
      </c>
      <c r="F1156">
        <v>3</v>
      </c>
      <c r="G1156" s="2">
        <v>0</v>
      </c>
      <c r="H1156">
        <v>2</v>
      </c>
      <c r="I1156">
        <v>0</v>
      </c>
      <c r="J1156">
        <v>0</v>
      </c>
      <c r="K1156" s="1">
        <v>129576.99</v>
      </c>
      <c r="L1156">
        <v>0</v>
      </c>
      <c r="M1156">
        <v>2</v>
      </c>
      <c r="N1156">
        <v>4184</v>
      </c>
      <c r="O1156">
        <v>9</v>
      </c>
      <c r="P1156">
        <v>21</v>
      </c>
      <c r="Q1156">
        <v>1</v>
      </c>
      <c r="R1156">
        <v>8368</v>
      </c>
      <c r="S1156" t="s">
        <v>55</v>
      </c>
      <c r="T1156" t="s">
        <v>59</v>
      </c>
      <c r="U1156" t="s">
        <v>52</v>
      </c>
      <c r="V1156">
        <v>6</v>
      </c>
    </row>
    <row r="1157" spans="1:22" x14ac:dyDescent="0.2">
      <c r="A1157">
        <v>15736271</v>
      </c>
      <c r="B1157">
        <v>498</v>
      </c>
      <c r="C1157" t="s">
        <v>12</v>
      </c>
      <c r="D1157" t="s">
        <v>13</v>
      </c>
      <c r="E1157">
        <v>29</v>
      </c>
      <c r="F1157">
        <v>9</v>
      </c>
      <c r="G1157" s="2">
        <v>0</v>
      </c>
      <c r="H1157">
        <v>1</v>
      </c>
      <c r="I1157">
        <v>1</v>
      </c>
      <c r="J1157">
        <v>0</v>
      </c>
      <c r="K1157" s="1">
        <v>190035.83</v>
      </c>
      <c r="L1157">
        <v>0</v>
      </c>
      <c r="M1157">
        <v>15</v>
      </c>
      <c r="N1157">
        <v>1199</v>
      </c>
      <c r="O1157">
        <v>5</v>
      </c>
      <c r="P1157">
        <v>26</v>
      </c>
      <c r="Q1157">
        <v>0.33333333333333331</v>
      </c>
      <c r="R1157">
        <v>17985</v>
      </c>
      <c r="S1157" t="s">
        <v>56</v>
      </c>
      <c r="T1157" t="s">
        <v>61</v>
      </c>
      <c r="U1157" t="s">
        <v>52</v>
      </c>
      <c r="V1157">
        <v>8</v>
      </c>
    </row>
    <row r="1158" spans="1:22" x14ac:dyDescent="0.2">
      <c r="A1158">
        <v>15736730</v>
      </c>
      <c r="B1158">
        <v>634</v>
      </c>
      <c r="C1158" t="s">
        <v>12</v>
      </c>
      <c r="D1158" t="s">
        <v>13</v>
      </c>
      <c r="E1158">
        <v>45</v>
      </c>
      <c r="F1158">
        <v>2</v>
      </c>
      <c r="G1158" s="2">
        <v>0</v>
      </c>
      <c r="H1158">
        <v>1</v>
      </c>
      <c r="I1158">
        <v>1</v>
      </c>
      <c r="J1158">
        <v>1</v>
      </c>
      <c r="K1158" s="1">
        <v>143458.31</v>
      </c>
      <c r="L1158">
        <v>0</v>
      </c>
      <c r="M1158">
        <v>6</v>
      </c>
      <c r="N1158">
        <v>1965</v>
      </c>
      <c r="O1158">
        <v>2</v>
      </c>
      <c r="P1158">
        <v>46</v>
      </c>
      <c r="Q1158">
        <v>0.33333333333333331</v>
      </c>
      <c r="R1158">
        <v>11790</v>
      </c>
      <c r="S1158" t="s">
        <v>54</v>
      </c>
      <c r="T1158" t="s">
        <v>58</v>
      </c>
      <c r="U1158" t="s">
        <v>51</v>
      </c>
      <c r="V1158">
        <v>6</v>
      </c>
    </row>
    <row r="1159" spans="1:22" x14ac:dyDescent="0.2">
      <c r="A1159">
        <v>15677906</v>
      </c>
      <c r="B1159">
        <v>637</v>
      </c>
      <c r="C1159" t="s">
        <v>14</v>
      </c>
      <c r="D1159" t="s">
        <v>13</v>
      </c>
      <c r="E1159">
        <v>54</v>
      </c>
      <c r="F1159">
        <v>5</v>
      </c>
      <c r="G1159" s="2">
        <v>0</v>
      </c>
      <c r="H1159">
        <v>1</v>
      </c>
      <c r="I1159">
        <v>0</v>
      </c>
      <c r="J1159">
        <v>1</v>
      </c>
      <c r="K1159" s="1">
        <v>150836.98000000001</v>
      </c>
      <c r="L1159">
        <v>0</v>
      </c>
      <c r="M1159">
        <v>17</v>
      </c>
      <c r="N1159">
        <v>2852</v>
      </c>
      <c r="O1159">
        <v>10</v>
      </c>
      <c r="P1159">
        <v>44</v>
      </c>
      <c r="Q1159">
        <v>0.58823529411764708</v>
      </c>
      <c r="R1159">
        <v>48484</v>
      </c>
      <c r="S1159" t="s">
        <v>55</v>
      </c>
      <c r="T1159" t="s">
        <v>59</v>
      </c>
      <c r="U1159" t="s">
        <v>51</v>
      </c>
      <c r="V1159">
        <v>6</v>
      </c>
    </row>
    <row r="1160" spans="1:22" x14ac:dyDescent="0.2">
      <c r="A1160">
        <v>15599869</v>
      </c>
      <c r="B1160">
        <v>728</v>
      </c>
      <c r="C1160" t="s">
        <v>14</v>
      </c>
      <c r="D1160" t="s">
        <v>13</v>
      </c>
      <c r="E1160">
        <v>29</v>
      </c>
      <c r="F1160">
        <v>1</v>
      </c>
      <c r="G1160" s="2">
        <v>0</v>
      </c>
      <c r="H1160">
        <v>1</v>
      </c>
      <c r="I1160">
        <v>1</v>
      </c>
      <c r="J1160">
        <v>1</v>
      </c>
      <c r="K1160" s="1">
        <v>83056.22</v>
      </c>
      <c r="L1160">
        <v>0</v>
      </c>
      <c r="M1160">
        <v>4</v>
      </c>
      <c r="N1160">
        <v>4498</v>
      </c>
      <c r="O1160">
        <v>9</v>
      </c>
      <c r="P1160">
        <v>137</v>
      </c>
      <c r="Q1160">
        <v>1</v>
      </c>
      <c r="R1160">
        <v>17992</v>
      </c>
      <c r="S1160" t="s">
        <v>56</v>
      </c>
      <c r="T1160" t="s">
        <v>58</v>
      </c>
      <c r="U1160" t="s">
        <v>50</v>
      </c>
      <c r="V1160">
        <v>6</v>
      </c>
    </row>
    <row r="1161" spans="1:22" x14ac:dyDescent="0.2">
      <c r="A1161">
        <v>15596228</v>
      </c>
      <c r="B1161">
        <v>490</v>
      </c>
      <c r="C1161" t="s">
        <v>12</v>
      </c>
      <c r="D1161" t="s">
        <v>15</v>
      </c>
      <c r="E1161">
        <v>29</v>
      </c>
      <c r="F1161">
        <v>4</v>
      </c>
      <c r="G1161" s="2">
        <v>0</v>
      </c>
      <c r="H1161">
        <v>2</v>
      </c>
      <c r="I1161">
        <v>1</v>
      </c>
      <c r="J1161">
        <v>0</v>
      </c>
      <c r="K1161" s="1">
        <v>32089.57</v>
      </c>
      <c r="L1161">
        <v>0</v>
      </c>
      <c r="M1161">
        <v>3</v>
      </c>
      <c r="N1161">
        <v>708</v>
      </c>
      <c r="O1161">
        <v>6</v>
      </c>
      <c r="P1161">
        <v>103</v>
      </c>
      <c r="Q1161">
        <v>1</v>
      </c>
      <c r="R1161">
        <v>2124</v>
      </c>
      <c r="S1161" t="s">
        <v>55</v>
      </c>
      <c r="T1161" t="s">
        <v>59</v>
      </c>
      <c r="U1161" t="s">
        <v>50</v>
      </c>
      <c r="V1161">
        <v>6</v>
      </c>
    </row>
    <row r="1162" spans="1:22" x14ac:dyDescent="0.2">
      <c r="A1162">
        <v>15756894</v>
      </c>
      <c r="B1162">
        <v>635</v>
      </c>
      <c r="C1162" t="s">
        <v>12</v>
      </c>
      <c r="D1162" t="s">
        <v>15</v>
      </c>
      <c r="E1162">
        <v>29</v>
      </c>
      <c r="F1162">
        <v>1</v>
      </c>
      <c r="G1162" s="2">
        <v>0</v>
      </c>
      <c r="H1162">
        <v>1</v>
      </c>
      <c r="I1162">
        <v>0</v>
      </c>
      <c r="J1162">
        <v>1</v>
      </c>
      <c r="K1162" s="1">
        <v>24865.54</v>
      </c>
      <c r="L1162">
        <v>0</v>
      </c>
      <c r="M1162">
        <v>28</v>
      </c>
      <c r="N1162">
        <v>4952</v>
      </c>
      <c r="O1162">
        <v>10</v>
      </c>
      <c r="P1162">
        <v>51</v>
      </c>
      <c r="Q1162">
        <v>0.35714285714285715</v>
      </c>
      <c r="R1162">
        <v>138656</v>
      </c>
      <c r="S1162" t="s">
        <v>55</v>
      </c>
      <c r="T1162" t="s">
        <v>58</v>
      </c>
      <c r="U1162" t="s">
        <v>51</v>
      </c>
      <c r="V1162">
        <v>6</v>
      </c>
    </row>
    <row r="1163" spans="1:22" x14ac:dyDescent="0.2">
      <c r="A1163">
        <v>15664808</v>
      </c>
      <c r="B1163">
        <v>790</v>
      </c>
      <c r="C1163" t="s">
        <v>14</v>
      </c>
      <c r="D1163" t="s">
        <v>13</v>
      </c>
      <c r="E1163">
        <v>37</v>
      </c>
      <c r="F1163">
        <v>3</v>
      </c>
      <c r="G1163" s="2">
        <v>0</v>
      </c>
      <c r="H1163">
        <v>3</v>
      </c>
      <c r="I1163">
        <v>0</v>
      </c>
      <c r="J1163">
        <v>0</v>
      </c>
      <c r="K1163" s="1">
        <v>98897.32</v>
      </c>
      <c r="L1163">
        <v>0</v>
      </c>
      <c r="M1163">
        <v>11</v>
      </c>
      <c r="N1163">
        <v>1030</v>
      </c>
      <c r="O1163">
        <v>4</v>
      </c>
      <c r="P1163">
        <v>120</v>
      </c>
      <c r="Q1163">
        <v>0.36363636363636365</v>
      </c>
      <c r="R1163">
        <v>11330</v>
      </c>
      <c r="S1163" t="s">
        <v>55</v>
      </c>
      <c r="T1163" t="s">
        <v>59</v>
      </c>
      <c r="U1163" t="s">
        <v>50</v>
      </c>
      <c r="V1163">
        <v>6</v>
      </c>
    </row>
    <row r="1164" spans="1:22" x14ac:dyDescent="0.2">
      <c r="A1164">
        <v>15761294</v>
      </c>
      <c r="B1164">
        <v>667</v>
      </c>
      <c r="C1164" t="s">
        <v>16</v>
      </c>
      <c r="D1164" t="s">
        <v>13</v>
      </c>
      <c r="E1164">
        <v>56</v>
      </c>
      <c r="F1164">
        <v>8</v>
      </c>
      <c r="G1164" s="2">
        <v>137464.04</v>
      </c>
      <c r="H1164">
        <v>1</v>
      </c>
      <c r="I1164">
        <v>1</v>
      </c>
      <c r="J1164">
        <v>0</v>
      </c>
      <c r="K1164" s="1">
        <v>130846.79</v>
      </c>
      <c r="L1164">
        <v>1</v>
      </c>
      <c r="M1164">
        <v>8</v>
      </c>
      <c r="N1164">
        <v>3085</v>
      </c>
      <c r="O1164">
        <v>8</v>
      </c>
      <c r="P1164">
        <v>124</v>
      </c>
      <c r="Q1164">
        <v>1</v>
      </c>
      <c r="R1164">
        <v>24680</v>
      </c>
      <c r="S1164" t="s">
        <v>55</v>
      </c>
      <c r="T1164" t="s">
        <v>60</v>
      </c>
      <c r="U1164" t="s">
        <v>50</v>
      </c>
      <c r="V1164">
        <v>6</v>
      </c>
    </row>
    <row r="1165" spans="1:22" x14ac:dyDescent="0.2">
      <c r="A1165">
        <v>15673984</v>
      </c>
      <c r="B1165">
        <v>536</v>
      </c>
      <c r="C1165" t="s">
        <v>12</v>
      </c>
      <c r="D1165" t="s">
        <v>13</v>
      </c>
      <c r="E1165">
        <v>35</v>
      </c>
      <c r="F1165">
        <v>8</v>
      </c>
      <c r="G1165" s="2">
        <v>0</v>
      </c>
      <c r="H1165">
        <v>1</v>
      </c>
      <c r="I1165">
        <v>1</v>
      </c>
      <c r="J1165">
        <v>0</v>
      </c>
      <c r="K1165" s="1">
        <v>171840.24</v>
      </c>
      <c r="L1165">
        <v>1</v>
      </c>
      <c r="M1165">
        <v>1</v>
      </c>
      <c r="N1165">
        <v>875</v>
      </c>
      <c r="O1165">
        <v>6</v>
      </c>
      <c r="P1165">
        <v>38</v>
      </c>
      <c r="Q1165">
        <v>1</v>
      </c>
      <c r="R1165">
        <v>875</v>
      </c>
      <c r="S1165" t="s">
        <v>55</v>
      </c>
      <c r="T1165" t="s">
        <v>60</v>
      </c>
      <c r="U1165" t="s">
        <v>51</v>
      </c>
      <c r="V1165">
        <v>8</v>
      </c>
    </row>
    <row r="1166" spans="1:22" x14ac:dyDescent="0.2">
      <c r="A1166">
        <v>15709941</v>
      </c>
      <c r="B1166">
        <v>753</v>
      </c>
      <c r="C1166" t="s">
        <v>12</v>
      </c>
      <c r="D1166" t="s">
        <v>15</v>
      </c>
      <c r="E1166">
        <v>46</v>
      </c>
      <c r="F1166">
        <v>8</v>
      </c>
      <c r="G1166" s="2">
        <v>0</v>
      </c>
      <c r="H1166">
        <v>3</v>
      </c>
      <c r="I1166">
        <v>1</v>
      </c>
      <c r="J1166">
        <v>0</v>
      </c>
      <c r="K1166" s="1">
        <v>90747.94</v>
      </c>
      <c r="L1166">
        <v>1</v>
      </c>
      <c r="M1166">
        <v>16</v>
      </c>
      <c r="N1166">
        <v>2347</v>
      </c>
      <c r="O1166">
        <v>7</v>
      </c>
      <c r="P1166">
        <v>41</v>
      </c>
      <c r="Q1166">
        <v>0.4375</v>
      </c>
      <c r="R1166">
        <v>37552</v>
      </c>
      <c r="S1166" t="s">
        <v>55</v>
      </c>
      <c r="T1166" t="s">
        <v>60</v>
      </c>
      <c r="U1166" t="s">
        <v>51</v>
      </c>
      <c r="V1166">
        <v>7</v>
      </c>
    </row>
    <row r="1167" spans="1:22" x14ac:dyDescent="0.2">
      <c r="A1167">
        <v>15778149</v>
      </c>
      <c r="B1167">
        <v>538</v>
      </c>
      <c r="C1167" t="s">
        <v>14</v>
      </c>
      <c r="D1167" t="s">
        <v>15</v>
      </c>
      <c r="E1167">
        <v>68</v>
      </c>
      <c r="F1167">
        <v>9</v>
      </c>
      <c r="G1167" s="2">
        <v>0</v>
      </c>
      <c r="H1167">
        <v>2</v>
      </c>
      <c r="I1167">
        <v>1</v>
      </c>
      <c r="J1167">
        <v>0</v>
      </c>
      <c r="K1167" s="1">
        <v>110440.5</v>
      </c>
      <c r="L1167">
        <v>1</v>
      </c>
      <c r="M1167">
        <v>9</v>
      </c>
      <c r="N1167">
        <v>1913</v>
      </c>
      <c r="O1167">
        <v>2</v>
      </c>
      <c r="P1167">
        <v>7</v>
      </c>
      <c r="Q1167">
        <v>0.22222222222222221</v>
      </c>
      <c r="R1167">
        <v>17217</v>
      </c>
      <c r="S1167" t="s">
        <v>54</v>
      </c>
      <c r="T1167" t="s">
        <v>61</v>
      </c>
      <c r="U1167" t="s">
        <v>52</v>
      </c>
      <c r="V1167">
        <v>7</v>
      </c>
    </row>
    <row r="1168" spans="1:22" x14ac:dyDescent="0.2">
      <c r="A1168">
        <v>15711991</v>
      </c>
      <c r="B1168">
        <v>615</v>
      </c>
      <c r="C1168" t="s">
        <v>12</v>
      </c>
      <c r="D1168" t="s">
        <v>15</v>
      </c>
      <c r="E1168">
        <v>30</v>
      </c>
      <c r="F1168">
        <v>8</v>
      </c>
      <c r="G1168" s="2">
        <v>0</v>
      </c>
      <c r="H1168">
        <v>2</v>
      </c>
      <c r="I1168">
        <v>0</v>
      </c>
      <c r="J1168">
        <v>0</v>
      </c>
      <c r="K1168" s="1">
        <v>3183.15</v>
      </c>
      <c r="L1168">
        <v>0</v>
      </c>
      <c r="M1168">
        <v>3</v>
      </c>
      <c r="N1168">
        <v>2657</v>
      </c>
      <c r="O1168">
        <v>2</v>
      </c>
      <c r="P1168">
        <v>175</v>
      </c>
      <c r="Q1168">
        <v>0.66666666666666663</v>
      </c>
      <c r="R1168">
        <v>7971</v>
      </c>
      <c r="S1168" t="s">
        <v>55</v>
      </c>
      <c r="T1168" t="s">
        <v>60</v>
      </c>
      <c r="U1168" t="s">
        <v>50</v>
      </c>
      <c r="V1168">
        <v>6</v>
      </c>
    </row>
    <row r="1169" spans="1:22" x14ac:dyDescent="0.2">
      <c r="A1169">
        <v>15765266</v>
      </c>
      <c r="B1169">
        <v>615</v>
      </c>
      <c r="C1169" t="s">
        <v>12</v>
      </c>
      <c r="D1169" t="s">
        <v>15</v>
      </c>
      <c r="E1169">
        <v>32</v>
      </c>
      <c r="F1169">
        <v>1</v>
      </c>
      <c r="G1169" s="2">
        <v>0</v>
      </c>
      <c r="H1169">
        <v>2</v>
      </c>
      <c r="I1169">
        <v>0</v>
      </c>
      <c r="J1169">
        <v>0</v>
      </c>
      <c r="K1169" s="1">
        <v>2139.25</v>
      </c>
      <c r="L1169">
        <v>0</v>
      </c>
      <c r="M1169">
        <v>18</v>
      </c>
      <c r="N1169">
        <v>4328</v>
      </c>
      <c r="O1169">
        <v>5</v>
      </c>
      <c r="P1169">
        <v>153</v>
      </c>
      <c r="Q1169">
        <v>0.27777777777777779</v>
      </c>
      <c r="R1169">
        <v>77904</v>
      </c>
      <c r="S1169" t="s">
        <v>56</v>
      </c>
      <c r="T1169" t="s">
        <v>58</v>
      </c>
      <c r="U1169" t="s">
        <v>50</v>
      </c>
      <c r="V1169">
        <v>7</v>
      </c>
    </row>
    <row r="1170" spans="1:22" x14ac:dyDescent="0.2">
      <c r="A1170">
        <v>15791867</v>
      </c>
      <c r="B1170">
        <v>544</v>
      </c>
      <c r="C1170" t="s">
        <v>16</v>
      </c>
      <c r="D1170" t="s">
        <v>15</v>
      </c>
      <c r="E1170">
        <v>44</v>
      </c>
      <c r="F1170">
        <v>2</v>
      </c>
      <c r="G1170" s="2">
        <v>108895.93</v>
      </c>
      <c r="H1170">
        <v>1</v>
      </c>
      <c r="I1170">
        <v>0</v>
      </c>
      <c r="J1170">
        <v>0</v>
      </c>
      <c r="K1170" s="1">
        <v>69228.2</v>
      </c>
      <c r="L1170">
        <v>1</v>
      </c>
      <c r="M1170">
        <v>30</v>
      </c>
      <c r="N1170">
        <v>2695</v>
      </c>
      <c r="O1170">
        <v>8</v>
      </c>
      <c r="P1170">
        <v>45</v>
      </c>
      <c r="Q1170">
        <v>0.26666666666666666</v>
      </c>
      <c r="R1170">
        <v>80850</v>
      </c>
      <c r="S1170" t="s">
        <v>55</v>
      </c>
      <c r="T1170" t="s">
        <v>58</v>
      </c>
      <c r="U1170" t="s">
        <v>51</v>
      </c>
      <c r="V1170">
        <v>6</v>
      </c>
    </row>
    <row r="1171" spans="1:22" x14ac:dyDescent="0.2">
      <c r="A1171">
        <v>15775294</v>
      </c>
      <c r="B1171">
        <v>692</v>
      </c>
      <c r="C1171" t="s">
        <v>12</v>
      </c>
      <c r="D1171" t="s">
        <v>13</v>
      </c>
      <c r="E1171">
        <v>31</v>
      </c>
      <c r="F1171">
        <v>2</v>
      </c>
      <c r="G1171" s="2">
        <v>0</v>
      </c>
      <c r="H1171">
        <v>2</v>
      </c>
      <c r="I1171">
        <v>1</v>
      </c>
      <c r="J1171">
        <v>0</v>
      </c>
      <c r="K1171" s="1">
        <v>91829.17</v>
      </c>
      <c r="L1171">
        <v>1</v>
      </c>
      <c r="M1171">
        <v>26</v>
      </c>
      <c r="N1171">
        <v>2814</v>
      </c>
      <c r="O1171">
        <v>5</v>
      </c>
      <c r="P1171">
        <v>120</v>
      </c>
      <c r="Q1171">
        <v>0.19230769230769232</v>
      </c>
      <c r="R1171">
        <v>73164</v>
      </c>
      <c r="S1171" t="s">
        <v>55</v>
      </c>
      <c r="T1171" t="s">
        <v>58</v>
      </c>
      <c r="U1171" t="s">
        <v>50</v>
      </c>
      <c r="V1171">
        <v>7</v>
      </c>
    </row>
    <row r="1172" spans="1:22" x14ac:dyDescent="0.2">
      <c r="A1172">
        <v>15727059</v>
      </c>
      <c r="B1172">
        <v>476</v>
      </c>
      <c r="C1172" t="s">
        <v>12</v>
      </c>
      <c r="D1172" t="s">
        <v>13</v>
      </c>
      <c r="E1172">
        <v>40</v>
      </c>
      <c r="F1172">
        <v>4</v>
      </c>
      <c r="G1172" s="2">
        <v>0</v>
      </c>
      <c r="H1172">
        <v>2</v>
      </c>
      <c r="I1172">
        <v>0</v>
      </c>
      <c r="J1172">
        <v>0</v>
      </c>
      <c r="K1172" s="1">
        <v>182547.04</v>
      </c>
      <c r="L1172">
        <v>0</v>
      </c>
      <c r="M1172">
        <v>10</v>
      </c>
      <c r="N1172">
        <v>3511</v>
      </c>
      <c r="O1172">
        <v>7</v>
      </c>
      <c r="P1172">
        <v>24</v>
      </c>
      <c r="Q1172">
        <v>0.7</v>
      </c>
      <c r="R1172">
        <v>35110</v>
      </c>
      <c r="S1172" t="s">
        <v>55</v>
      </c>
      <c r="T1172" t="s">
        <v>59</v>
      </c>
      <c r="U1172" t="s">
        <v>52</v>
      </c>
      <c r="V1172">
        <v>6</v>
      </c>
    </row>
    <row r="1173" spans="1:22" x14ac:dyDescent="0.2">
      <c r="A1173">
        <v>15611699</v>
      </c>
      <c r="B1173">
        <v>641</v>
      </c>
      <c r="C1173" t="s">
        <v>12</v>
      </c>
      <c r="D1173" t="s">
        <v>13</v>
      </c>
      <c r="E1173">
        <v>40</v>
      </c>
      <c r="F1173">
        <v>7</v>
      </c>
      <c r="G1173" s="2">
        <v>0</v>
      </c>
      <c r="H1173">
        <v>1</v>
      </c>
      <c r="I1173">
        <v>1</v>
      </c>
      <c r="J1173">
        <v>0</v>
      </c>
      <c r="K1173" s="1">
        <v>126996.67</v>
      </c>
      <c r="L1173">
        <v>0</v>
      </c>
      <c r="M1173">
        <v>15</v>
      </c>
      <c r="N1173">
        <v>2148</v>
      </c>
      <c r="O1173">
        <v>10</v>
      </c>
      <c r="P1173">
        <v>62</v>
      </c>
      <c r="Q1173">
        <v>0.66666666666666663</v>
      </c>
      <c r="R1173">
        <v>32220</v>
      </c>
      <c r="S1173" t="s">
        <v>56</v>
      </c>
      <c r="T1173" t="s">
        <v>60</v>
      </c>
      <c r="U1173" t="s">
        <v>50</v>
      </c>
      <c r="V1173">
        <v>8</v>
      </c>
    </row>
    <row r="1174" spans="1:22" x14ac:dyDescent="0.2">
      <c r="A1174">
        <v>15654000</v>
      </c>
      <c r="B1174">
        <v>705</v>
      </c>
      <c r="C1174" t="s">
        <v>12</v>
      </c>
      <c r="D1174" t="s">
        <v>13</v>
      </c>
      <c r="E1174">
        <v>35</v>
      </c>
      <c r="F1174">
        <v>5</v>
      </c>
      <c r="G1174" s="2">
        <v>0</v>
      </c>
      <c r="H1174">
        <v>1</v>
      </c>
      <c r="I1174">
        <v>1</v>
      </c>
      <c r="J1174">
        <v>0</v>
      </c>
      <c r="K1174" s="1">
        <v>133991.10999999999</v>
      </c>
      <c r="L1174">
        <v>1</v>
      </c>
      <c r="M1174">
        <v>7</v>
      </c>
      <c r="N1174">
        <v>4532</v>
      </c>
      <c r="O1174">
        <v>9</v>
      </c>
      <c r="P1174">
        <v>158</v>
      </c>
      <c r="Q1174">
        <v>1</v>
      </c>
      <c r="R1174">
        <v>31724</v>
      </c>
      <c r="S1174" t="s">
        <v>55</v>
      </c>
      <c r="T1174" t="s">
        <v>59</v>
      </c>
      <c r="U1174" t="s">
        <v>50</v>
      </c>
      <c r="V1174">
        <v>8</v>
      </c>
    </row>
    <row r="1175" spans="1:22" x14ac:dyDescent="0.2">
      <c r="A1175">
        <v>15719991</v>
      </c>
      <c r="B1175">
        <v>727</v>
      </c>
      <c r="C1175" t="s">
        <v>14</v>
      </c>
      <c r="D1175" t="s">
        <v>13</v>
      </c>
      <c r="E1175">
        <v>52</v>
      </c>
      <c r="F1175">
        <v>1</v>
      </c>
      <c r="G1175" s="2">
        <v>154733.97</v>
      </c>
      <c r="H1175">
        <v>1</v>
      </c>
      <c r="I1175">
        <v>1</v>
      </c>
      <c r="J1175">
        <v>0</v>
      </c>
      <c r="K1175" s="1">
        <v>80259.67</v>
      </c>
      <c r="L1175">
        <v>1</v>
      </c>
      <c r="M1175">
        <v>15</v>
      </c>
      <c r="N1175">
        <v>1537</v>
      </c>
      <c r="O1175">
        <v>1</v>
      </c>
      <c r="P1175">
        <v>29</v>
      </c>
      <c r="Q1175">
        <v>6.6666666666666666E-2</v>
      </c>
      <c r="R1175">
        <v>23055</v>
      </c>
      <c r="S1175" t="s">
        <v>55</v>
      </c>
      <c r="T1175" t="s">
        <v>58</v>
      </c>
      <c r="U1175" t="s">
        <v>52</v>
      </c>
      <c r="V1175">
        <v>7</v>
      </c>
    </row>
    <row r="1176" spans="1:22" x14ac:dyDescent="0.2">
      <c r="A1176">
        <v>15687079</v>
      </c>
      <c r="B1176">
        <v>646</v>
      </c>
      <c r="C1176" t="s">
        <v>14</v>
      </c>
      <c r="D1176" t="s">
        <v>15</v>
      </c>
      <c r="E1176">
        <v>69</v>
      </c>
      <c r="F1176">
        <v>10</v>
      </c>
      <c r="G1176" s="2">
        <v>115462.44</v>
      </c>
      <c r="H1176">
        <v>1</v>
      </c>
      <c r="I1176">
        <v>1</v>
      </c>
      <c r="J1176">
        <v>0</v>
      </c>
      <c r="K1176" s="1">
        <v>40421.870000000003</v>
      </c>
      <c r="L1176">
        <v>0</v>
      </c>
      <c r="M1176">
        <v>8</v>
      </c>
      <c r="N1176">
        <v>3631</v>
      </c>
      <c r="O1176">
        <v>9</v>
      </c>
      <c r="P1176">
        <v>131</v>
      </c>
      <c r="Q1176">
        <v>1</v>
      </c>
      <c r="R1176">
        <v>29048</v>
      </c>
      <c r="S1176" t="s">
        <v>55</v>
      </c>
      <c r="T1176" t="s">
        <v>61</v>
      </c>
      <c r="U1176" t="s">
        <v>50</v>
      </c>
      <c r="V1176">
        <v>6</v>
      </c>
    </row>
    <row r="1177" spans="1:22" x14ac:dyDescent="0.2">
      <c r="A1177">
        <v>15592194</v>
      </c>
      <c r="B1177">
        <v>492</v>
      </c>
      <c r="C1177" t="s">
        <v>12</v>
      </c>
      <c r="D1177" t="s">
        <v>13</v>
      </c>
      <c r="E1177">
        <v>28</v>
      </c>
      <c r="F1177">
        <v>9</v>
      </c>
      <c r="G1177" s="2">
        <v>0</v>
      </c>
      <c r="H1177">
        <v>2</v>
      </c>
      <c r="I1177">
        <v>1</v>
      </c>
      <c r="J1177">
        <v>0</v>
      </c>
      <c r="K1177" s="1">
        <v>95957.09</v>
      </c>
      <c r="L1177">
        <v>0</v>
      </c>
      <c r="M1177">
        <v>29</v>
      </c>
      <c r="N1177">
        <v>1265</v>
      </c>
      <c r="O1177">
        <v>4</v>
      </c>
      <c r="P1177">
        <v>148</v>
      </c>
      <c r="Q1177">
        <v>0.13793103448275862</v>
      </c>
      <c r="R1177">
        <v>36685</v>
      </c>
      <c r="S1177" t="s">
        <v>55</v>
      </c>
      <c r="T1177" t="s">
        <v>61</v>
      </c>
      <c r="U1177" t="s">
        <v>50</v>
      </c>
      <c r="V1177">
        <v>6</v>
      </c>
    </row>
    <row r="1178" spans="1:22" x14ac:dyDescent="0.2">
      <c r="A1178">
        <v>15577970</v>
      </c>
      <c r="B1178">
        <v>489</v>
      </c>
      <c r="C1178" t="s">
        <v>12</v>
      </c>
      <c r="D1178" t="s">
        <v>15</v>
      </c>
      <c r="E1178">
        <v>34</v>
      </c>
      <c r="F1178">
        <v>5</v>
      </c>
      <c r="G1178" s="2">
        <v>0</v>
      </c>
      <c r="H1178">
        <v>1</v>
      </c>
      <c r="I1178">
        <v>0</v>
      </c>
      <c r="J1178">
        <v>0</v>
      </c>
      <c r="K1178" s="1">
        <v>43540.59</v>
      </c>
      <c r="L1178">
        <v>0</v>
      </c>
      <c r="M1178">
        <v>18</v>
      </c>
      <c r="N1178">
        <v>1799</v>
      </c>
      <c r="O1178">
        <v>4</v>
      </c>
      <c r="P1178">
        <v>53</v>
      </c>
      <c r="Q1178">
        <v>0.22222222222222221</v>
      </c>
      <c r="R1178">
        <v>32382</v>
      </c>
      <c r="S1178" t="s">
        <v>55</v>
      </c>
      <c r="T1178" t="s">
        <v>59</v>
      </c>
      <c r="U1178" t="s">
        <v>51</v>
      </c>
      <c r="V1178">
        <v>8</v>
      </c>
    </row>
    <row r="1179" spans="1:22" x14ac:dyDescent="0.2">
      <c r="A1179">
        <v>15727489</v>
      </c>
      <c r="B1179">
        <v>567</v>
      </c>
      <c r="C1179" t="s">
        <v>14</v>
      </c>
      <c r="D1179" t="s">
        <v>13</v>
      </c>
      <c r="E1179">
        <v>45</v>
      </c>
      <c r="F1179">
        <v>1</v>
      </c>
      <c r="G1179" s="2">
        <v>157320.51</v>
      </c>
      <c r="H1179">
        <v>1</v>
      </c>
      <c r="I1179">
        <v>1</v>
      </c>
      <c r="J1179">
        <v>0</v>
      </c>
      <c r="K1179" s="1">
        <v>62193.919999999998</v>
      </c>
      <c r="L1179">
        <v>0</v>
      </c>
      <c r="M1179">
        <v>24</v>
      </c>
      <c r="N1179">
        <v>731</v>
      </c>
      <c r="O1179">
        <v>4</v>
      </c>
      <c r="P1179">
        <v>52</v>
      </c>
      <c r="Q1179">
        <v>0.16666666666666666</v>
      </c>
      <c r="R1179">
        <v>17544</v>
      </c>
      <c r="S1179" t="s">
        <v>56</v>
      </c>
      <c r="T1179" t="s">
        <v>58</v>
      </c>
      <c r="U1179" t="s">
        <v>51</v>
      </c>
      <c r="V1179">
        <v>6</v>
      </c>
    </row>
    <row r="1180" spans="1:22" x14ac:dyDescent="0.2">
      <c r="A1180">
        <v>15622527</v>
      </c>
      <c r="B1180">
        <v>581</v>
      </c>
      <c r="C1180" t="s">
        <v>12</v>
      </c>
      <c r="D1180" t="s">
        <v>13</v>
      </c>
      <c r="E1180">
        <v>55</v>
      </c>
      <c r="F1180">
        <v>6</v>
      </c>
      <c r="G1180" s="2">
        <v>0</v>
      </c>
      <c r="H1180">
        <v>1</v>
      </c>
      <c r="I1180">
        <v>1</v>
      </c>
      <c r="J1180">
        <v>1</v>
      </c>
      <c r="K1180" s="1">
        <v>22442.13</v>
      </c>
      <c r="L1180">
        <v>0</v>
      </c>
      <c r="M1180">
        <v>29</v>
      </c>
      <c r="N1180">
        <v>4691</v>
      </c>
      <c r="O1180">
        <v>3</v>
      </c>
      <c r="P1180">
        <v>60</v>
      </c>
      <c r="Q1180">
        <v>0.10344827586206896</v>
      </c>
      <c r="R1180">
        <v>136039</v>
      </c>
      <c r="S1180" t="s">
        <v>54</v>
      </c>
      <c r="T1180" t="s">
        <v>60</v>
      </c>
      <c r="U1180" t="s">
        <v>51</v>
      </c>
      <c r="V1180">
        <v>6</v>
      </c>
    </row>
    <row r="1181" spans="1:22" x14ac:dyDescent="0.2">
      <c r="A1181">
        <v>15642160</v>
      </c>
      <c r="B1181">
        <v>850</v>
      </c>
      <c r="C1181" t="s">
        <v>12</v>
      </c>
      <c r="D1181" t="s">
        <v>15</v>
      </c>
      <c r="E1181">
        <v>38</v>
      </c>
      <c r="F1181">
        <v>5</v>
      </c>
      <c r="G1181" s="2">
        <v>0</v>
      </c>
      <c r="H1181">
        <v>2</v>
      </c>
      <c r="I1181">
        <v>1</v>
      </c>
      <c r="J1181">
        <v>0</v>
      </c>
      <c r="K1181" s="1">
        <v>16491.64</v>
      </c>
      <c r="L1181">
        <v>0</v>
      </c>
      <c r="M1181">
        <v>23</v>
      </c>
      <c r="N1181">
        <v>4903</v>
      </c>
      <c r="O1181">
        <v>8</v>
      </c>
      <c r="P1181">
        <v>39</v>
      </c>
      <c r="Q1181">
        <v>0.34782608695652173</v>
      </c>
      <c r="R1181">
        <v>112769</v>
      </c>
      <c r="S1181" t="s">
        <v>55</v>
      </c>
      <c r="T1181" t="s">
        <v>59</v>
      </c>
      <c r="U1181" t="s">
        <v>51</v>
      </c>
      <c r="V1181">
        <v>6</v>
      </c>
    </row>
    <row r="1182" spans="1:22" x14ac:dyDescent="0.2">
      <c r="A1182">
        <v>15798439</v>
      </c>
      <c r="B1182">
        <v>714</v>
      </c>
      <c r="C1182" t="s">
        <v>14</v>
      </c>
      <c r="D1182" t="s">
        <v>15</v>
      </c>
      <c r="E1182">
        <v>25</v>
      </c>
      <c r="F1182">
        <v>2</v>
      </c>
      <c r="G1182" s="2">
        <v>0</v>
      </c>
      <c r="H1182">
        <v>1</v>
      </c>
      <c r="I1182">
        <v>1</v>
      </c>
      <c r="J1182">
        <v>1</v>
      </c>
      <c r="K1182" s="1">
        <v>132979.43</v>
      </c>
      <c r="L1182">
        <v>0</v>
      </c>
      <c r="M1182">
        <v>3</v>
      </c>
      <c r="N1182">
        <v>724</v>
      </c>
      <c r="O1182">
        <v>6</v>
      </c>
      <c r="P1182">
        <v>50</v>
      </c>
      <c r="Q1182">
        <v>1</v>
      </c>
      <c r="R1182">
        <v>2172</v>
      </c>
      <c r="S1182" t="s">
        <v>55</v>
      </c>
      <c r="T1182" t="s">
        <v>58</v>
      </c>
      <c r="U1182" t="s">
        <v>51</v>
      </c>
      <c r="V1182">
        <v>6</v>
      </c>
    </row>
    <row r="1183" spans="1:22" x14ac:dyDescent="0.2">
      <c r="A1183">
        <v>15654577</v>
      </c>
      <c r="B1183">
        <v>549</v>
      </c>
      <c r="C1183" t="s">
        <v>16</v>
      </c>
      <c r="D1183" t="s">
        <v>15</v>
      </c>
      <c r="E1183">
        <v>54</v>
      </c>
      <c r="F1183">
        <v>5</v>
      </c>
      <c r="G1183" s="2">
        <v>92877.33</v>
      </c>
      <c r="H1183">
        <v>1</v>
      </c>
      <c r="I1183">
        <v>1</v>
      </c>
      <c r="J1183">
        <v>0</v>
      </c>
      <c r="K1183" s="1">
        <v>2619.64</v>
      </c>
      <c r="L1183">
        <v>1</v>
      </c>
      <c r="M1183">
        <v>7</v>
      </c>
      <c r="N1183">
        <v>2813</v>
      </c>
      <c r="O1183">
        <v>3</v>
      </c>
      <c r="P1183">
        <v>74</v>
      </c>
      <c r="Q1183">
        <v>0.42857142857142855</v>
      </c>
      <c r="R1183">
        <v>19691</v>
      </c>
      <c r="S1183" t="s">
        <v>55</v>
      </c>
      <c r="T1183" t="s">
        <v>59</v>
      </c>
      <c r="U1183" t="s">
        <v>50</v>
      </c>
      <c r="V1183">
        <v>6</v>
      </c>
    </row>
    <row r="1184" spans="1:22" x14ac:dyDescent="0.2">
      <c r="A1184">
        <v>15585853</v>
      </c>
      <c r="B1184">
        <v>743</v>
      </c>
      <c r="C1184" t="s">
        <v>14</v>
      </c>
      <c r="D1184" t="s">
        <v>15</v>
      </c>
      <c r="E1184">
        <v>41</v>
      </c>
      <c r="F1184">
        <v>7</v>
      </c>
      <c r="G1184" s="2">
        <v>0</v>
      </c>
      <c r="H1184">
        <v>1</v>
      </c>
      <c r="I1184">
        <v>1</v>
      </c>
      <c r="J1184">
        <v>0</v>
      </c>
      <c r="K1184" s="1">
        <v>163736.09</v>
      </c>
      <c r="L1184">
        <v>1</v>
      </c>
      <c r="M1184">
        <v>4</v>
      </c>
      <c r="N1184">
        <v>4897</v>
      </c>
      <c r="O1184">
        <v>1</v>
      </c>
      <c r="P1184">
        <v>134</v>
      </c>
      <c r="Q1184">
        <v>0.25</v>
      </c>
      <c r="R1184">
        <v>19588</v>
      </c>
      <c r="S1184" t="s">
        <v>56</v>
      </c>
      <c r="T1184" t="s">
        <v>60</v>
      </c>
      <c r="U1184" t="s">
        <v>50</v>
      </c>
      <c r="V1184">
        <v>8</v>
      </c>
    </row>
    <row r="1185" spans="1:22" x14ac:dyDescent="0.2">
      <c r="A1185">
        <v>15754072</v>
      </c>
      <c r="B1185">
        <v>840</v>
      </c>
      <c r="C1185" t="s">
        <v>14</v>
      </c>
      <c r="D1185" t="s">
        <v>13</v>
      </c>
      <c r="E1185">
        <v>36</v>
      </c>
      <c r="F1185">
        <v>6</v>
      </c>
      <c r="G1185" s="2">
        <v>0</v>
      </c>
      <c r="H1185">
        <v>2</v>
      </c>
      <c r="I1185">
        <v>1</v>
      </c>
      <c r="J1185">
        <v>0</v>
      </c>
      <c r="K1185" s="1">
        <v>141364.26999999999</v>
      </c>
      <c r="L1185">
        <v>0</v>
      </c>
      <c r="M1185">
        <v>22</v>
      </c>
      <c r="N1185">
        <v>2371</v>
      </c>
      <c r="O1185">
        <v>2</v>
      </c>
      <c r="P1185">
        <v>9</v>
      </c>
      <c r="Q1185">
        <v>9.0909090909090912E-2</v>
      </c>
      <c r="R1185">
        <v>52162</v>
      </c>
      <c r="S1185" t="s">
        <v>55</v>
      </c>
      <c r="T1185" t="s">
        <v>60</v>
      </c>
      <c r="U1185" t="s">
        <v>52</v>
      </c>
      <c r="V1185">
        <v>6</v>
      </c>
    </row>
    <row r="1186" spans="1:22" x14ac:dyDescent="0.2">
      <c r="A1186">
        <v>15804822</v>
      </c>
      <c r="B1186">
        <v>805</v>
      </c>
      <c r="C1186" t="s">
        <v>12</v>
      </c>
      <c r="D1186" t="s">
        <v>13</v>
      </c>
      <c r="E1186">
        <v>31</v>
      </c>
      <c r="F1186">
        <v>4</v>
      </c>
      <c r="G1186" s="2">
        <v>0</v>
      </c>
      <c r="H1186">
        <v>2</v>
      </c>
      <c r="I1186">
        <v>1</v>
      </c>
      <c r="J1186">
        <v>0</v>
      </c>
      <c r="K1186" s="1">
        <v>4798.12</v>
      </c>
      <c r="L1186">
        <v>0</v>
      </c>
      <c r="M1186">
        <v>24</v>
      </c>
      <c r="N1186">
        <v>1049</v>
      </c>
      <c r="O1186">
        <v>6</v>
      </c>
      <c r="P1186">
        <v>131</v>
      </c>
      <c r="Q1186">
        <v>0.25</v>
      </c>
      <c r="R1186">
        <v>25176</v>
      </c>
      <c r="S1186" t="s">
        <v>55</v>
      </c>
      <c r="T1186" t="s">
        <v>59</v>
      </c>
      <c r="U1186" t="s">
        <v>50</v>
      </c>
      <c r="V1186">
        <v>6</v>
      </c>
    </row>
    <row r="1187" spans="1:22" x14ac:dyDescent="0.2">
      <c r="A1187">
        <v>15612893</v>
      </c>
      <c r="B1187">
        <v>558</v>
      </c>
      <c r="C1187" t="s">
        <v>14</v>
      </c>
      <c r="D1187" t="s">
        <v>15</v>
      </c>
      <c r="E1187">
        <v>45</v>
      </c>
      <c r="F1187">
        <v>4</v>
      </c>
      <c r="G1187" s="2">
        <v>0</v>
      </c>
      <c r="H1187">
        <v>1</v>
      </c>
      <c r="I1187">
        <v>1</v>
      </c>
      <c r="J1187">
        <v>0</v>
      </c>
      <c r="K1187" s="1">
        <v>131807.14000000001</v>
      </c>
      <c r="L1187">
        <v>0</v>
      </c>
      <c r="M1187">
        <v>23</v>
      </c>
      <c r="N1187">
        <v>1248</v>
      </c>
      <c r="O1187">
        <v>8</v>
      </c>
      <c r="P1187">
        <v>108</v>
      </c>
      <c r="Q1187">
        <v>0.34782608695652173</v>
      </c>
      <c r="R1187">
        <v>28704</v>
      </c>
      <c r="S1187" t="s">
        <v>55</v>
      </c>
      <c r="T1187" t="s">
        <v>59</v>
      </c>
      <c r="U1187" t="s">
        <v>50</v>
      </c>
      <c r="V1187">
        <v>8</v>
      </c>
    </row>
    <row r="1188" spans="1:22" x14ac:dyDescent="0.2">
      <c r="A1188">
        <v>15809901</v>
      </c>
      <c r="B1188">
        <v>755</v>
      </c>
      <c r="C1188" t="s">
        <v>12</v>
      </c>
      <c r="D1188" t="s">
        <v>15</v>
      </c>
      <c r="E1188">
        <v>36</v>
      </c>
      <c r="F1188">
        <v>8</v>
      </c>
      <c r="G1188" s="2">
        <v>0</v>
      </c>
      <c r="H1188">
        <v>2</v>
      </c>
      <c r="I1188">
        <v>1</v>
      </c>
      <c r="J1188">
        <v>0</v>
      </c>
      <c r="K1188" s="1">
        <v>176809.87</v>
      </c>
      <c r="L1188">
        <v>0</v>
      </c>
      <c r="M1188">
        <v>1</v>
      </c>
      <c r="N1188">
        <v>448</v>
      </c>
      <c r="O1188">
        <v>10</v>
      </c>
      <c r="P1188">
        <v>6</v>
      </c>
      <c r="Q1188">
        <v>1</v>
      </c>
      <c r="R1188">
        <v>448</v>
      </c>
      <c r="S1188" t="s">
        <v>56</v>
      </c>
      <c r="T1188" t="s">
        <v>60</v>
      </c>
      <c r="U1188" t="s">
        <v>52</v>
      </c>
      <c r="V1188">
        <v>6</v>
      </c>
    </row>
    <row r="1189" spans="1:22" x14ac:dyDescent="0.2">
      <c r="A1189">
        <v>15605425</v>
      </c>
      <c r="B1189">
        <v>545</v>
      </c>
      <c r="C1189" t="s">
        <v>16</v>
      </c>
      <c r="D1189" t="s">
        <v>13</v>
      </c>
      <c r="E1189">
        <v>44</v>
      </c>
      <c r="F1189">
        <v>2</v>
      </c>
      <c r="G1189" s="2">
        <v>127536.44</v>
      </c>
      <c r="H1189">
        <v>1</v>
      </c>
      <c r="I1189">
        <v>1</v>
      </c>
      <c r="J1189">
        <v>0</v>
      </c>
      <c r="K1189" s="1">
        <v>108398.63</v>
      </c>
      <c r="L1189">
        <v>0</v>
      </c>
      <c r="M1189">
        <v>21</v>
      </c>
      <c r="N1189">
        <v>3726</v>
      </c>
      <c r="O1189">
        <v>9</v>
      </c>
      <c r="P1189">
        <v>168</v>
      </c>
      <c r="Q1189">
        <v>0.42857142857142855</v>
      </c>
      <c r="R1189">
        <v>78246</v>
      </c>
      <c r="S1189" t="s">
        <v>54</v>
      </c>
      <c r="T1189" t="s">
        <v>58</v>
      </c>
      <c r="U1189" t="s">
        <v>50</v>
      </c>
      <c r="V1189">
        <v>6</v>
      </c>
    </row>
    <row r="1190" spans="1:22" x14ac:dyDescent="0.2">
      <c r="A1190">
        <v>15592000</v>
      </c>
      <c r="B1190">
        <v>781</v>
      </c>
      <c r="C1190" t="s">
        <v>16</v>
      </c>
      <c r="D1190" t="s">
        <v>13</v>
      </c>
      <c r="E1190">
        <v>48</v>
      </c>
      <c r="F1190">
        <v>9</v>
      </c>
      <c r="G1190" s="2">
        <v>82794.179999999993</v>
      </c>
      <c r="H1190">
        <v>1</v>
      </c>
      <c r="I1190">
        <v>1</v>
      </c>
      <c r="J1190">
        <v>0</v>
      </c>
      <c r="K1190" s="1">
        <v>124720.68</v>
      </c>
      <c r="L1190">
        <v>1</v>
      </c>
      <c r="M1190">
        <v>8</v>
      </c>
      <c r="N1190">
        <v>3562</v>
      </c>
      <c r="O1190">
        <v>4</v>
      </c>
      <c r="P1190">
        <v>98</v>
      </c>
      <c r="Q1190">
        <v>0.5</v>
      </c>
      <c r="R1190">
        <v>28496</v>
      </c>
      <c r="S1190" t="s">
        <v>54</v>
      </c>
      <c r="T1190" t="s">
        <v>61</v>
      </c>
      <c r="U1190" t="s">
        <v>50</v>
      </c>
      <c r="V1190">
        <v>6</v>
      </c>
    </row>
    <row r="1191" spans="1:22" x14ac:dyDescent="0.2">
      <c r="A1191">
        <v>15637110</v>
      </c>
      <c r="B1191">
        <v>634</v>
      </c>
      <c r="C1191" t="s">
        <v>14</v>
      </c>
      <c r="D1191" t="s">
        <v>13</v>
      </c>
      <c r="E1191">
        <v>35</v>
      </c>
      <c r="F1191">
        <v>10</v>
      </c>
      <c r="G1191" s="2">
        <v>0</v>
      </c>
      <c r="H1191">
        <v>1</v>
      </c>
      <c r="I1191">
        <v>1</v>
      </c>
      <c r="J1191">
        <v>0</v>
      </c>
      <c r="K1191" s="1">
        <v>82634.41</v>
      </c>
      <c r="L1191">
        <v>0</v>
      </c>
      <c r="M1191">
        <v>2</v>
      </c>
      <c r="N1191">
        <v>3199</v>
      </c>
      <c r="O1191">
        <v>1</v>
      </c>
      <c r="P1191">
        <v>137</v>
      </c>
      <c r="Q1191">
        <v>0.5</v>
      </c>
      <c r="R1191">
        <v>6398</v>
      </c>
      <c r="S1191" t="s">
        <v>56</v>
      </c>
      <c r="T1191" t="s">
        <v>61</v>
      </c>
      <c r="U1191" t="s">
        <v>50</v>
      </c>
      <c r="V1191">
        <v>8</v>
      </c>
    </row>
    <row r="1192" spans="1:22" x14ac:dyDescent="0.2">
      <c r="A1192">
        <v>15716328</v>
      </c>
      <c r="B1192">
        <v>501</v>
      </c>
      <c r="C1192" t="s">
        <v>12</v>
      </c>
      <c r="D1192" t="s">
        <v>13</v>
      </c>
      <c r="E1192">
        <v>40</v>
      </c>
      <c r="F1192">
        <v>2</v>
      </c>
      <c r="G1192" s="2">
        <v>0</v>
      </c>
      <c r="H1192">
        <v>2</v>
      </c>
      <c r="I1192">
        <v>0</v>
      </c>
      <c r="J1192">
        <v>0</v>
      </c>
      <c r="K1192" s="1">
        <v>141946.92000000001</v>
      </c>
      <c r="L1192">
        <v>0</v>
      </c>
      <c r="M1192">
        <v>8</v>
      </c>
      <c r="N1192">
        <v>2828</v>
      </c>
      <c r="O1192">
        <v>1</v>
      </c>
      <c r="P1192">
        <v>11</v>
      </c>
      <c r="Q1192">
        <v>0.125</v>
      </c>
      <c r="R1192">
        <v>22624</v>
      </c>
      <c r="S1192" t="s">
        <v>55</v>
      </c>
      <c r="T1192" t="s">
        <v>58</v>
      </c>
      <c r="U1192" t="s">
        <v>52</v>
      </c>
      <c r="V1192">
        <v>7</v>
      </c>
    </row>
    <row r="1193" spans="1:22" x14ac:dyDescent="0.2">
      <c r="A1193">
        <v>15669060</v>
      </c>
      <c r="B1193">
        <v>662</v>
      </c>
      <c r="C1193" t="s">
        <v>12</v>
      </c>
      <c r="D1193" t="s">
        <v>15</v>
      </c>
      <c r="E1193">
        <v>74</v>
      </c>
      <c r="F1193">
        <v>6</v>
      </c>
      <c r="G1193" s="2">
        <v>0</v>
      </c>
      <c r="H1193">
        <v>2</v>
      </c>
      <c r="I1193">
        <v>1</v>
      </c>
      <c r="J1193">
        <v>0</v>
      </c>
      <c r="K1193" s="1">
        <v>123583.85</v>
      </c>
      <c r="L1193">
        <v>0</v>
      </c>
      <c r="M1193">
        <v>26</v>
      </c>
      <c r="N1193">
        <v>1392</v>
      </c>
      <c r="O1193">
        <v>2</v>
      </c>
      <c r="P1193">
        <v>61</v>
      </c>
      <c r="Q1193">
        <v>7.6923076923076927E-2</v>
      </c>
      <c r="R1193">
        <v>36192</v>
      </c>
      <c r="S1193" t="s">
        <v>54</v>
      </c>
      <c r="T1193" t="s">
        <v>60</v>
      </c>
      <c r="U1193" t="s">
        <v>50</v>
      </c>
      <c r="V1193">
        <v>7</v>
      </c>
    </row>
    <row r="1194" spans="1:22" x14ac:dyDescent="0.2">
      <c r="A1194">
        <v>15730137</v>
      </c>
      <c r="B1194">
        <v>628</v>
      </c>
      <c r="C1194" t="s">
        <v>12</v>
      </c>
      <c r="D1194" t="s">
        <v>15</v>
      </c>
      <c r="E1194">
        <v>31</v>
      </c>
      <c r="F1194">
        <v>0</v>
      </c>
      <c r="G1194" s="2">
        <v>88421.81</v>
      </c>
      <c r="H1194">
        <v>1</v>
      </c>
      <c r="I1194">
        <v>0</v>
      </c>
      <c r="J1194">
        <v>0</v>
      </c>
      <c r="K1194" s="1">
        <v>72350.47</v>
      </c>
      <c r="L1194">
        <v>0</v>
      </c>
      <c r="M1194">
        <v>4</v>
      </c>
      <c r="N1194">
        <v>2022</v>
      </c>
      <c r="O1194">
        <v>9</v>
      </c>
      <c r="P1194">
        <v>100</v>
      </c>
      <c r="Q1194">
        <v>1</v>
      </c>
      <c r="R1194">
        <v>8088</v>
      </c>
      <c r="S1194" t="s">
        <v>55</v>
      </c>
      <c r="T1194" t="s">
        <v>58</v>
      </c>
      <c r="U1194" t="s">
        <v>50</v>
      </c>
      <c r="V1194">
        <v>6</v>
      </c>
    </row>
    <row r="1195" spans="1:22" x14ac:dyDescent="0.2">
      <c r="A1195">
        <v>15596455</v>
      </c>
      <c r="B1195">
        <v>546</v>
      </c>
      <c r="C1195" t="s">
        <v>14</v>
      </c>
      <c r="D1195" t="s">
        <v>13</v>
      </c>
      <c r="E1195">
        <v>45</v>
      </c>
      <c r="F1195">
        <v>2</v>
      </c>
      <c r="G1195" s="2">
        <v>0</v>
      </c>
      <c r="H1195">
        <v>1</v>
      </c>
      <c r="I1195">
        <v>0</v>
      </c>
      <c r="J1195">
        <v>0</v>
      </c>
      <c r="K1195" s="1">
        <v>197789.83</v>
      </c>
      <c r="L1195">
        <v>1</v>
      </c>
      <c r="M1195">
        <v>4</v>
      </c>
      <c r="N1195">
        <v>2402</v>
      </c>
      <c r="O1195">
        <v>6</v>
      </c>
      <c r="P1195">
        <v>64</v>
      </c>
      <c r="Q1195">
        <v>1</v>
      </c>
      <c r="R1195">
        <v>9608</v>
      </c>
      <c r="S1195" t="s">
        <v>55</v>
      </c>
      <c r="T1195" t="s">
        <v>58</v>
      </c>
      <c r="U1195" t="s">
        <v>50</v>
      </c>
      <c r="V1195">
        <v>9</v>
      </c>
    </row>
    <row r="1196" spans="1:22" x14ac:dyDescent="0.2">
      <c r="A1196">
        <v>15659820</v>
      </c>
      <c r="B1196">
        <v>614</v>
      </c>
      <c r="C1196" t="s">
        <v>12</v>
      </c>
      <c r="D1196" t="s">
        <v>13</v>
      </c>
      <c r="E1196">
        <v>34</v>
      </c>
      <c r="F1196">
        <v>5</v>
      </c>
      <c r="G1196" s="2">
        <v>0</v>
      </c>
      <c r="H1196">
        <v>2</v>
      </c>
      <c r="I1196">
        <v>1</v>
      </c>
      <c r="J1196">
        <v>0</v>
      </c>
      <c r="K1196" s="1">
        <v>185561.89</v>
      </c>
      <c r="L1196">
        <v>0</v>
      </c>
      <c r="M1196">
        <v>28</v>
      </c>
      <c r="N1196">
        <v>2860</v>
      </c>
      <c r="O1196">
        <v>7</v>
      </c>
      <c r="P1196">
        <v>92</v>
      </c>
      <c r="Q1196">
        <v>0.25</v>
      </c>
      <c r="R1196">
        <v>80080</v>
      </c>
      <c r="S1196" t="s">
        <v>54</v>
      </c>
      <c r="T1196" t="s">
        <v>59</v>
      </c>
      <c r="U1196" t="s">
        <v>50</v>
      </c>
      <c r="V1196">
        <v>6</v>
      </c>
    </row>
    <row r="1197" spans="1:22" x14ac:dyDescent="0.2">
      <c r="A1197">
        <v>15812241</v>
      </c>
      <c r="B1197">
        <v>438</v>
      </c>
      <c r="C1197" t="s">
        <v>16</v>
      </c>
      <c r="D1197" t="s">
        <v>15</v>
      </c>
      <c r="E1197">
        <v>59</v>
      </c>
      <c r="F1197">
        <v>7</v>
      </c>
      <c r="G1197" s="2">
        <v>127197.14</v>
      </c>
      <c r="H1197">
        <v>1</v>
      </c>
      <c r="I1197">
        <v>1</v>
      </c>
      <c r="J1197">
        <v>0</v>
      </c>
      <c r="K1197" s="1">
        <v>51565.98</v>
      </c>
      <c r="L1197">
        <v>1</v>
      </c>
      <c r="M1197">
        <v>4</v>
      </c>
      <c r="N1197">
        <v>3733</v>
      </c>
      <c r="O1197">
        <v>6</v>
      </c>
      <c r="P1197">
        <v>108</v>
      </c>
      <c r="Q1197">
        <v>1</v>
      </c>
      <c r="R1197">
        <v>14932</v>
      </c>
      <c r="S1197" t="s">
        <v>55</v>
      </c>
      <c r="T1197" t="s">
        <v>60</v>
      </c>
      <c r="U1197" t="s">
        <v>50</v>
      </c>
      <c r="V1197">
        <v>6</v>
      </c>
    </row>
    <row r="1198" spans="1:22" x14ac:dyDescent="0.2">
      <c r="A1198">
        <v>15605375</v>
      </c>
      <c r="B1198">
        <v>651</v>
      </c>
      <c r="C1198" t="s">
        <v>12</v>
      </c>
      <c r="D1198" t="s">
        <v>15</v>
      </c>
      <c r="E1198">
        <v>35</v>
      </c>
      <c r="F1198">
        <v>2</v>
      </c>
      <c r="G1198" s="2">
        <v>86911.8</v>
      </c>
      <c r="H1198">
        <v>1</v>
      </c>
      <c r="I1198">
        <v>1</v>
      </c>
      <c r="J1198">
        <v>0</v>
      </c>
      <c r="K1198" s="1">
        <v>174094.24</v>
      </c>
      <c r="L1198">
        <v>0</v>
      </c>
      <c r="M1198">
        <v>12</v>
      </c>
      <c r="N1198">
        <v>1511</v>
      </c>
      <c r="O1198">
        <v>4</v>
      </c>
      <c r="P1198">
        <v>35</v>
      </c>
      <c r="Q1198">
        <v>0.33333333333333331</v>
      </c>
      <c r="R1198">
        <v>18132</v>
      </c>
      <c r="S1198" t="s">
        <v>55</v>
      </c>
      <c r="T1198" t="s">
        <v>58</v>
      </c>
      <c r="U1198" t="s">
        <v>51</v>
      </c>
      <c r="V1198">
        <v>6</v>
      </c>
    </row>
    <row r="1199" spans="1:22" x14ac:dyDescent="0.2">
      <c r="A1199">
        <v>15621520</v>
      </c>
      <c r="B1199">
        <v>783</v>
      </c>
      <c r="C1199" t="s">
        <v>16</v>
      </c>
      <c r="D1199" t="s">
        <v>13</v>
      </c>
      <c r="E1199">
        <v>42</v>
      </c>
      <c r="F1199">
        <v>2</v>
      </c>
      <c r="G1199" s="2">
        <v>139707.28</v>
      </c>
      <c r="H1199">
        <v>1</v>
      </c>
      <c r="I1199">
        <v>1</v>
      </c>
      <c r="J1199">
        <v>0</v>
      </c>
      <c r="K1199" s="1">
        <v>2150.2199999999998</v>
      </c>
      <c r="L1199">
        <v>0</v>
      </c>
      <c r="M1199">
        <v>3</v>
      </c>
      <c r="N1199">
        <v>4761</v>
      </c>
      <c r="O1199">
        <v>8</v>
      </c>
      <c r="P1199">
        <v>157</v>
      </c>
      <c r="Q1199">
        <v>1</v>
      </c>
      <c r="R1199">
        <v>14283</v>
      </c>
      <c r="S1199" t="s">
        <v>55</v>
      </c>
      <c r="T1199" t="s">
        <v>58</v>
      </c>
      <c r="U1199" t="s">
        <v>50</v>
      </c>
      <c r="V1199">
        <v>6</v>
      </c>
    </row>
    <row r="1200" spans="1:22" x14ac:dyDescent="0.2">
      <c r="A1200">
        <v>15742404</v>
      </c>
      <c r="B1200">
        <v>718</v>
      </c>
      <c r="C1200" t="s">
        <v>12</v>
      </c>
      <c r="D1200" t="s">
        <v>15</v>
      </c>
      <c r="E1200">
        <v>38</v>
      </c>
      <c r="F1200">
        <v>7</v>
      </c>
      <c r="G1200" s="2">
        <v>0</v>
      </c>
      <c r="H1200">
        <v>2</v>
      </c>
      <c r="I1200">
        <v>1</v>
      </c>
      <c r="J1200">
        <v>0</v>
      </c>
      <c r="K1200" s="1">
        <v>38308.339999999997</v>
      </c>
      <c r="L1200">
        <v>0</v>
      </c>
      <c r="M1200">
        <v>10</v>
      </c>
      <c r="N1200">
        <v>4447</v>
      </c>
      <c r="O1200">
        <v>10</v>
      </c>
      <c r="P1200">
        <v>97</v>
      </c>
      <c r="Q1200">
        <v>1</v>
      </c>
      <c r="R1200">
        <v>44470</v>
      </c>
      <c r="S1200" t="s">
        <v>54</v>
      </c>
      <c r="T1200" t="s">
        <v>60</v>
      </c>
      <c r="U1200" t="s">
        <v>50</v>
      </c>
      <c r="V1200">
        <v>6</v>
      </c>
    </row>
    <row r="1201" spans="1:22" x14ac:dyDescent="0.2">
      <c r="A1201">
        <v>15691119</v>
      </c>
      <c r="B1201">
        <v>721</v>
      </c>
      <c r="C1201" t="s">
        <v>16</v>
      </c>
      <c r="D1201" t="s">
        <v>15</v>
      </c>
      <c r="E1201">
        <v>68</v>
      </c>
      <c r="F1201">
        <v>4</v>
      </c>
      <c r="G1201" s="2">
        <v>136525.99</v>
      </c>
      <c r="H1201">
        <v>1</v>
      </c>
      <c r="I1201">
        <v>0</v>
      </c>
      <c r="J1201">
        <v>0</v>
      </c>
      <c r="K1201" s="1">
        <v>175399.14</v>
      </c>
      <c r="L1201">
        <v>0</v>
      </c>
      <c r="M1201">
        <v>7</v>
      </c>
      <c r="N1201">
        <v>4357</v>
      </c>
      <c r="O1201">
        <v>1</v>
      </c>
      <c r="P1201">
        <v>55</v>
      </c>
      <c r="Q1201">
        <v>0.14285714285714285</v>
      </c>
      <c r="R1201">
        <v>30499</v>
      </c>
      <c r="S1201" t="s">
        <v>56</v>
      </c>
      <c r="T1201" t="s">
        <v>59</v>
      </c>
      <c r="U1201" t="s">
        <v>51</v>
      </c>
      <c r="V1201">
        <v>6</v>
      </c>
    </row>
    <row r="1202" spans="1:22" x14ac:dyDescent="0.2">
      <c r="A1202">
        <v>15707007</v>
      </c>
      <c r="B1202">
        <v>743</v>
      </c>
      <c r="C1202" t="s">
        <v>12</v>
      </c>
      <c r="D1202" t="s">
        <v>13</v>
      </c>
      <c r="E1202">
        <v>39</v>
      </c>
      <c r="F1202">
        <v>8</v>
      </c>
      <c r="G1202" s="2">
        <v>0</v>
      </c>
      <c r="H1202">
        <v>1</v>
      </c>
      <c r="I1202">
        <v>1</v>
      </c>
      <c r="J1202">
        <v>0</v>
      </c>
      <c r="K1202" s="1">
        <v>94263.44</v>
      </c>
      <c r="L1202">
        <v>0</v>
      </c>
      <c r="M1202">
        <v>25</v>
      </c>
      <c r="N1202">
        <v>4861</v>
      </c>
      <c r="O1202">
        <v>3</v>
      </c>
      <c r="P1202">
        <v>88</v>
      </c>
      <c r="Q1202">
        <v>0.12</v>
      </c>
      <c r="R1202">
        <v>121525</v>
      </c>
      <c r="S1202" t="s">
        <v>55</v>
      </c>
      <c r="T1202" t="s">
        <v>60</v>
      </c>
      <c r="U1202" t="s">
        <v>50</v>
      </c>
      <c r="V1202">
        <v>8</v>
      </c>
    </row>
    <row r="1203" spans="1:22" x14ac:dyDescent="0.2">
      <c r="A1203">
        <v>15689633</v>
      </c>
      <c r="B1203">
        <v>845</v>
      </c>
      <c r="C1203" t="s">
        <v>14</v>
      </c>
      <c r="D1203" t="s">
        <v>13</v>
      </c>
      <c r="E1203">
        <v>38</v>
      </c>
      <c r="F1203">
        <v>2</v>
      </c>
      <c r="G1203" s="2">
        <v>112803.92</v>
      </c>
      <c r="H1203">
        <v>1</v>
      </c>
      <c r="I1203">
        <v>1</v>
      </c>
      <c r="J1203">
        <v>0</v>
      </c>
      <c r="K1203" s="1">
        <v>179631.85</v>
      </c>
      <c r="L1203">
        <v>0</v>
      </c>
      <c r="M1203">
        <v>5</v>
      </c>
      <c r="N1203">
        <v>4006</v>
      </c>
      <c r="O1203">
        <v>0</v>
      </c>
      <c r="P1203">
        <v>104</v>
      </c>
      <c r="Q1203">
        <v>0</v>
      </c>
      <c r="R1203">
        <v>20030</v>
      </c>
      <c r="S1203" t="s">
        <v>55</v>
      </c>
      <c r="T1203" t="s">
        <v>58</v>
      </c>
      <c r="U1203" t="s">
        <v>50</v>
      </c>
      <c r="V1203">
        <v>6</v>
      </c>
    </row>
    <row r="1204" spans="1:22" x14ac:dyDescent="0.2">
      <c r="A1204">
        <v>15720637</v>
      </c>
      <c r="B1204">
        <v>710</v>
      </c>
      <c r="C1204" t="s">
        <v>16</v>
      </c>
      <c r="D1204" t="s">
        <v>13</v>
      </c>
      <c r="E1204">
        <v>46</v>
      </c>
      <c r="F1204">
        <v>10</v>
      </c>
      <c r="G1204" s="2">
        <v>120530.34</v>
      </c>
      <c r="H1204">
        <v>1</v>
      </c>
      <c r="I1204">
        <v>1</v>
      </c>
      <c r="J1204">
        <v>0</v>
      </c>
      <c r="K1204" s="1">
        <v>166586.99</v>
      </c>
      <c r="L1204">
        <v>1</v>
      </c>
      <c r="M1204">
        <v>17</v>
      </c>
      <c r="N1204">
        <v>3066</v>
      </c>
      <c r="O1204">
        <v>5</v>
      </c>
      <c r="P1204">
        <v>151</v>
      </c>
      <c r="Q1204">
        <v>0.29411764705882354</v>
      </c>
      <c r="R1204">
        <v>52122</v>
      </c>
      <c r="S1204" t="s">
        <v>55</v>
      </c>
      <c r="T1204" t="s">
        <v>61</v>
      </c>
      <c r="U1204" t="s">
        <v>50</v>
      </c>
      <c r="V1204">
        <v>6</v>
      </c>
    </row>
    <row r="1205" spans="1:22" x14ac:dyDescent="0.2">
      <c r="A1205">
        <v>15796612</v>
      </c>
      <c r="B1205">
        <v>527</v>
      </c>
      <c r="C1205" t="s">
        <v>12</v>
      </c>
      <c r="D1205" t="s">
        <v>13</v>
      </c>
      <c r="E1205">
        <v>31</v>
      </c>
      <c r="F1205">
        <v>1</v>
      </c>
      <c r="G1205" s="2">
        <v>112203.25</v>
      </c>
      <c r="H1205">
        <v>1</v>
      </c>
      <c r="I1205">
        <v>1</v>
      </c>
      <c r="J1205">
        <v>0</v>
      </c>
      <c r="K1205" s="1">
        <v>182266.01</v>
      </c>
      <c r="L1205">
        <v>0</v>
      </c>
      <c r="M1205">
        <v>17</v>
      </c>
      <c r="N1205">
        <v>3827</v>
      </c>
      <c r="O1205">
        <v>7</v>
      </c>
      <c r="P1205">
        <v>149</v>
      </c>
      <c r="Q1205">
        <v>0.41176470588235292</v>
      </c>
      <c r="R1205">
        <v>65059</v>
      </c>
      <c r="S1205" t="s">
        <v>55</v>
      </c>
      <c r="T1205" t="s">
        <v>58</v>
      </c>
      <c r="U1205" t="s">
        <v>50</v>
      </c>
      <c r="V1205">
        <v>6</v>
      </c>
    </row>
    <row r="1206" spans="1:22" x14ac:dyDescent="0.2">
      <c r="A1206">
        <v>15662626</v>
      </c>
      <c r="B1206">
        <v>666</v>
      </c>
      <c r="C1206" t="s">
        <v>12</v>
      </c>
      <c r="D1206" t="s">
        <v>13</v>
      </c>
      <c r="E1206">
        <v>40</v>
      </c>
      <c r="F1206">
        <v>2</v>
      </c>
      <c r="G1206" s="2">
        <v>0</v>
      </c>
      <c r="H1206">
        <v>2</v>
      </c>
      <c r="I1206">
        <v>0</v>
      </c>
      <c r="J1206">
        <v>0</v>
      </c>
      <c r="K1206" s="1">
        <v>36371.269999999997</v>
      </c>
      <c r="L1206">
        <v>0</v>
      </c>
      <c r="M1206">
        <v>1</v>
      </c>
      <c r="N1206">
        <v>4537</v>
      </c>
      <c r="O1206">
        <v>3</v>
      </c>
      <c r="P1206">
        <v>12</v>
      </c>
      <c r="Q1206">
        <v>1</v>
      </c>
      <c r="R1206">
        <v>4537</v>
      </c>
      <c r="S1206" t="s">
        <v>54</v>
      </c>
      <c r="T1206" t="s">
        <v>58</v>
      </c>
      <c r="U1206" t="s">
        <v>52</v>
      </c>
      <c r="V1206">
        <v>7</v>
      </c>
    </row>
    <row r="1207" spans="1:22" x14ac:dyDescent="0.2">
      <c r="A1207">
        <v>15575955</v>
      </c>
      <c r="B1207">
        <v>764</v>
      </c>
      <c r="C1207" t="s">
        <v>12</v>
      </c>
      <c r="D1207" t="s">
        <v>13</v>
      </c>
      <c r="E1207">
        <v>24</v>
      </c>
      <c r="F1207">
        <v>0</v>
      </c>
      <c r="G1207" s="2">
        <v>0</v>
      </c>
      <c r="H1207">
        <v>2</v>
      </c>
      <c r="I1207">
        <v>1</v>
      </c>
      <c r="J1207">
        <v>0</v>
      </c>
      <c r="K1207" s="1">
        <v>88724.49</v>
      </c>
      <c r="L1207">
        <v>0</v>
      </c>
      <c r="M1207">
        <v>19</v>
      </c>
      <c r="N1207">
        <v>1415</v>
      </c>
      <c r="O1207">
        <v>5</v>
      </c>
      <c r="P1207">
        <v>110</v>
      </c>
      <c r="Q1207">
        <v>0.26315789473684209</v>
      </c>
      <c r="R1207">
        <v>26885</v>
      </c>
      <c r="S1207" t="s">
        <v>56</v>
      </c>
      <c r="T1207" t="s">
        <v>58</v>
      </c>
      <c r="U1207" t="s">
        <v>50</v>
      </c>
      <c r="V1207">
        <v>7</v>
      </c>
    </row>
    <row r="1208" spans="1:22" x14ac:dyDescent="0.2">
      <c r="A1208">
        <v>15644356</v>
      </c>
      <c r="B1208">
        <v>682</v>
      </c>
      <c r="C1208" t="s">
        <v>14</v>
      </c>
      <c r="D1208" t="s">
        <v>13</v>
      </c>
      <c r="E1208">
        <v>47</v>
      </c>
      <c r="F1208">
        <v>10</v>
      </c>
      <c r="G1208" s="2">
        <v>134032.01</v>
      </c>
      <c r="H1208">
        <v>1</v>
      </c>
      <c r="I1208">
        <v>1</v>
      </c>
      <c r="J1208">
        <v>0</v>
      </c>
      <c r="K1208" s="1">
        <v>144290.97</v>
      </c>
      <c r="L1208">
        <v>0</v>
      </c>
      <c r="M1208">
        <v>28</v>
      </c>
      <c r="N1208">
        <v>998</v>
      </c>
      <c r="O1208">
        <v>8</v>
      </c>
      <c r="P1208">
        <v>168</v>
      </c>
      <c r="Q1208">
        <v>0.2857142857142857</v>
      </c>
      <c r="R1208">
        <v>27944</v>
      </c>
      <c r="S1208" t="s">
        <v>55</v>
      </c>
      <c r="T1208" t="s">
        <v>61</v>
      </c>
      <c r="U1208" t="s">
        <v>50</v>
      </c>
      <c r="V1208">
        <v>6</v>
      </c>
    </row>
    <row r="1209" spans="1:22" x14ac:dyDescent="0.2">
      <c r="A1209">
        <v>15742028</v>
      </c>
      <c r="B1209">
        <v>602</v>
      </c>
      <c r="C1209" t="s">
        <v>12</v>
      </c>
      <c r="D1209" t="s">
        <v>13</v>
      </c>
      <c r="E1209">
        <v>35</v>
      </c>
      <c r="F1209">
        <v>5</v>
      </c>
      <c r="G1209" s="2">
        <v>0</v>
      </c>
      <c r="H1209">
        <v>2</v>
      </c>
      <c r="I1209">
        <v>1</v>
      </c>
      <c r="J1209">
        <v>0</v>
      </c>
      <c r="K1209" s="1">
        <v>31050.02</v>
      </c>
      <c r="L1209">
        <v>0</v>
      </c>
      <c r="M1209">
        <v>26</v>
      </c>
      <c r="N1209">
        <v>3167</v>
      </c>
      <c r="O1209">
        <v>2</v>
      </c>
      <c r="P1209">
        <v>161</v>
      </c>
      <c r="Q1209">
        <v>7.6923076923076927E-2</v>
      </c>
      <c r="R1209">
        <v>82342</v>
      </c>
      <c r="S1209" t="s">
        <v>55</v>
      </c>
      <c r="T1209" t="s">
        <v>59</v>
      </c>
      <c r="U1209" t="s">
        <v>50</v>
      </c>
      <c r="V1209">
        <v>6</v>
      </c>
    </row>
    <row r="1210" spans="1:22" x14ac:dyDescent="0.2">
      <c r="A1210">
        <v>15568429</v>
      </c>
      <c r="B1210">
        <v>633</v>
      </c>
      <c r="C1210" t="s">
        <v>14</v>
      </c>
      <c r="D1210" t="s">
        <v>13</v>
      </c>
      <c r="E1210">
        <v>46</v>
      </c>
      <c r="F1210">
        <v>3</v>
      </c>
      <c r="G1210" s="2">
        <v>0</v>
      </c>
      <c r="H1210">
        <v>2</v>
      </c>
      <c r="I1210">
        <v>1</v>
      </c>
      <c r="J1210">
        <v>0</v>
      </c>
      <c r="K1210" s="1">
        <v>120250.58</v>
      </c>
      <c r="L1210">
        <v>0</v>
      </c>
      <c r="M1210">
        <v>9</v>
      </c>
      <c r="N1210">
        <v>3648</v>
      </c>
      <c r="O1210">
        <v>1</v>
      </c>
      <c r="P1210">
        <v>25</v>
      </c>
      <c r="Q1210">
        <v>0.1111111111111111</v>
      </c>
      <c r="R1210">
        <v>32832</v>
      </c>
      <c r="S1210" t="s">
        <v>54</v>
      </c>
      <c r="T1210" t="s">
        <v>59</v>
      </c>
      <c r="U1210" t="s">
        <v>52</v>
      </c>
      <c r="V1210">
        <v>7</v>
      </c>
    </row>
    <row r="1211" spans="1:22" x14ac:dyDescent="0.2">
      <c r="A1211">
        <v>15648967</v>
      </c>
      <c r="B1211">
        <v>698</v>
      </c>
      <c r="C1211" t="s">
        <v>16</v>
      </c>
      <c r="D1211" t="s">
        <v>13</v>
      </c>
      <c r="E1211">
        <v>64</v>
      </c>
      <c r="F1211">
        <v>1</v>
      </c>
      <c r="G1211" s="2">
        <v>169362.43</v>
      </c>
      <c r="H1211">
        <v>1</v>
      </c>
      <c r="I1211">
        <v>1</v>
      </c>
      <c r="J1211">
        <v>0</v>
      </c>
      <c r="K1211" s="1">
        <v>84760.320000000007</v>
      </c>
      <c r="L1211">
        <v>1</v>
      </c>
      <c r="M1211">
        <v>22</v>
      </c>
      <c r="N1211">
        <v>2887</v>
      </c>
      <c r="O1211">
        <v>1</v>
      </c>
      <c r="P1211">
        <v>33</v>
      </c>
      <c r="Q1211">
        <v>4.5454545454545456E-2</v>
      </c>
      <c r="R1211">
        <v>63514</v>
      </c>
      <c r="S1211" t="s">
        <v>56</v>
      </c>
      <c r="T1211" t="s">
        <v>58</v>
      </c>
      <c r="U1211" t="s">
        <v>51</v>
      </c>
      <c r="V1211">
        <v>7</v>
      </c>
    </row>
    <row r="1212" spans="1:22" x14ac:dyDescent="0.2">
      <c r="A1212">
        <v>15779522</v>
      </c>
      <c r="B1212">
        <v>736</v>
      </c>
      <c r="C1212" t="s">
        <v>12</v>
      </c>
      <c r="D1212" t="s">
        <v>13</v>
      </c>
      <c r="E1212">
        <v>24</v>
      </c>
      <c r="F1212">
        <v>0</v>
      </c>
      <c r="G1212" s="2">
        <v>0</v>
      </c>
      <c r="H1212">
        <v>2</v>
      </c>
      <c r="I1212">
        <v>1</v>
      </c>
      <c r="J1212">
        <v>0</v>
      </c>
      <c r="K1212" s="1">
        <v>109355.73</v>
      </c>
      <c r="L1212">
        <v>1</v>
      </c>
      <c r="M1212">
        <v>28</v>
      </c>
      <c r="N1212">
        <v>2548</v>
      </c>
      <c r="O1212">
        <v>0</v>
      </c>
      <c r="P1212">
        <v>99</v>
      </c>
      <c r="Q1212">
        <v>0</v>
      </c>
      <c r="R1212">
        <v>71344</v>
      </c>
      <c r="S1212" t="s">
        <v>55</v>
      </c>
      <c r="T1212" t="s">
        <v>58</v>
      </c>
      <c r="U1212" t="s">
        <v>50</v>
      </c>
      <c r="V1212">
        <v>7</v>
      </c>
    </row>
    <row r="1213" spans="1:22" x14ac:dyDescent="0.2">
      <c r="A1213">
        <v>15569364</v>
      </c>
      <c r="B1213">
        <v>666</v>
      </c>
      <c r="C1213" t="s">
        <v>12</v>
      </c>
      <c r="D1213" t="s">
        <v>15</v>
      </c>
      <c r="E1213">
        <v>36</v>
      </c>
      <c r="F1213">
        <v>3</v>
      </c>
      <c r="G1213" s="2">
        <v>0</v>
      </c>
      <c r="H1213">
        <v>2</v>
      </c>
      <c r="I1213">
        <v>1</v>
      </c>
      <c r="J1213">
        <v>0</v>
      </c>
      <c r="K1213" s="1">
        <v>35156.54</v>
      </c>
      <c r="L1213">
        <v>0</v>
      </c>
      <c r="M1213">
        <v>25</v>
      </c>
      <c r="N1213">
        <v>3380</v>
      </c>
      <c r="O1213">
        <v>4</v>
      </c>
      <c r="P1213">
        <v>109</v>
      </c>
      <c r="Q1213">
        <v>0.16</v>
      </c>
      <c r="R1213">
        <v>84500</v>
      </c>
      <c r="S1213" t="s">
        <v>56</v>
      </c>
      <c r="T1213" t="s">
        <v>59</v>
      </c>
      <c r="U1213" t="s">
        <v>50</v>
      </c>
      <c r="V1213">
        <v>6</v>
      </c>
    </row>
    <row r="1214" spans="1:22" x14ac:dyDescent="0.2">
      <c r="A1214">
        <v>15782531</v>
      </c>
      <c r="B1214">
        <v>684</v>
      </c>
      <c r="C1214" t="s">
        <v>14</v>
      </c>
      <c r="D1214" t="s">
        <v>13</v>
      </c>
      <c r="E1214">
        <v>31</v>
      </c>
      <c r="F1214">
        <v>8</v>
      </c>
      <c r="G1214" s="2">
        <v>0</v>
      </c>
      <c r="H1214">
        <v>2</v>
      </c>
      <c r="I1214">
        <v>1</v>
      </c>
      <c r="J1214">
        <v>0</v>
      </c>
      <c r="K1214" s="1">
        <v>188637.05</v>
      </c>
      <c r="L1214">
        <v>0</v>
      </c>
      <c r="M1214">
        <v>12</v>
      </c>
      <c r="N1214">
        <v>4178</v>
      </c>
      <c r="O1214">
        <v>4</v>
      </c>
      <c r="P1214">
        <v>25</v>
      </c>
      <c r="Q1214">
        <v>0.33333333333333331</v>
      </c>
      <c r="R1214">
        <v>50136</v>
      </c>
      <c r="S1214" t="s">
        <v>55</v>
      </c>
      <c r="T1214" t="s">
        <v>60</v>
      </c>
      <c r="U1214" t="s">
        <v>52</v>
      </c>
      <c r="V1214">
        <v>6</v>
      </c>
    </row>
    <row r="1215" spans="1:22" x14ac:dyDescent="0.2">
      <c r="A1215">
        <v>15724428</v>
      </c>
      <c r="B1215">
        <v>544</v>
      </c>
      <c r="C1215" t="s">
        <v>12</v>
      </c>
      <c r="D1215" t="s">
        <v>15</v>
      </c>
      <c r="E1215">
        <v>40</v>
      </c>
      <c r="F1215">
        <v>8</v>
      </c>
      <c r="G1215" s="2">
        <v>0</v>
      </c>
      <c r="H1215">
        <v>2</v>
      </c>
      <c r="I1215">
        <v>1</v>
      </c>
      <c r="J1215">
        <v>0</v>
      </c>
      <c r="K1215" s="1">
        <v>61581.2</v>
      </c>
      <c r="L1215">
        <v>0</v>
      </c>
      <c r="M1215">
        <v>14</v>
      </c>
      <c r="N1215">
        <v>1510</v>
      </c>
      <c r="O1215">
        <v>5</v>
      </c>
      <c r="P1215">
        <v>60</v>
      </c>
      <c r="Q1215">
        <v>0.35714285714285715</v>
      </c>
      <c r="R1215">
        <v>21140</v>
      </c>
      <c r="S1215" t="s">
        <v>54</v>
      </c>
      <c r="T1215" t="s">
        <v>60</v>
      </c>
      <c r="U1215" t="s">
        <v>51</v>
      </c>
      <c r="V1215">
        <v>6</v>
      </c>
    </row>
    <row r="1216" spans="1:22" x14ac:dyDescent="0.2">
      <c r="A1216">
        <v>15743617</v>
      </c>
      <c r="B1216">
        <v>713</v>
      </c>
      <c r="C1216" t="s">
        <v>16</v>
      </c>
      <c r="D1216" t="s">
        <v>15</v>
      </c>
      <c r="E1216">
        <v>47</v>
      </c>
      <c r="F1216">
        <v>1</v>
      </c>
      <c r="G1216" s="2">
        <v>95994.98</v>
      </c>
      <c r="H1216">
        <v>1</v>
      </c>
      <c r="I1216">
        <v>1</v>
      </c>
      <c r="J1216">
        <v>0</v>
      </c>
      <c r="K1216" s="1">
        <v>197529.23</v>
      </c>
      <c r="L1216">
        <v>0</v>
      </c>
      <c r="M1216">
        <v>25</v>
      </c>
      <c r="N1216">
        <v>374</v>
      </c>
      <c r="O1216">
        <v>3</v>
      </c>
      <c r="P1216">
        <v>174</v>
      </c>
      <c r="Q1216">
        <v>0.12</v>
      </c>
      <c r="R1216">
        <v>9350</v>
      </c>
      <c r="S1216" t="s">
        <v>55</v>
      </c>
      <c r="T1216" t="s">
        <v>58</v>
      </c>
      <c r="U1216" t="s">
        <v>50</v>
      </c>
      <c r="V1216">
        <v>7</v>
      </c>
    </row>
    <row r="1217" spans="1:22" x14ac:dyDescent="0.2">
      <c r="A1217">
        <v>15585839</v>
      </c>
      <c r="B1217">
        <v>633</v>
      </c>
      <c r="C1217" t="s">
        <v>12</v>
      </c>
      <c r="D1217" t="s">
        <v>15</v>
      </c>
      <c r="E1217">
        <v>37</v>
      </c>
      <c r="F1217">
        <v>2</v>
      </c>
      <c r="G1217" s="2">
        <v>0</v>
      </c>
      <c r="H1217">
        <v>2</v>
      </c>
      <c r="I1217">
        <v>1</v>
      </c>
      <c r="J1217">
        <v>0</v>
      </c>
      <c r="K1217" s="1">
        <v>182258.17</v>
      </c>
      <c r="L1217">
        <v>0</v>
      </c>
      <c r="M1217">
        <v>1</v>
      </c>
      <c r="N1217">
        <v>846</v>
      </c>
      <c r="O1217">
        <v>8</v>
      </c>
      <c r="P1217">
        <v>147</v>
      </c>
      <c r="Q1217">
        <v>1</v>
      </c>
      <c r="R1217">
        <v>846</v>
      </c>
      <c r="S1217" t="s">
        <v>54</v>
      </c>
      <c r="T1217" t="s">
        <v>58</v>
      </c>
      <c r="U1217" t="s">
        <v>50</v>
      </c>
      <c r="V1217">
        <v>7</v>
      </c>
    </row>
    <row r="1218" spans="1:22" x14ac:dyDescent="0.2">
      <c r="A1218">
        <v>15637678</v>
      </c>
      <c r="B1218">
        <v>661</v>
      </c>
      <c r="C1218" t="s">
        <v>12</v>
      </c>
      <c r="D1218" t="s">
        <v>15</v>
      </c>
      <c r="E1218">
        <v>35</v>
      </c>
      <c r="F1218">
        <v>5</v>
      </c>
      <c r="G1218" s="2">
        <v>0</v>
      </c>
      <c r="H1218">
        <v>1</v>
      </c>
      <c r="I1218">
        <v>1</v>
      </c>
      <c r="J1218">
        <v>0</v>
      </c>
      <c r="K1218" s="1">
        <v>155394.51999999999</v>
      </c>
      <c r="L1218">
        <v>0</v>
      </c>
      <c r="M1218">
        <v>27</v>
      </c>
      <c r="N1218">
        <v>3553</v>
      </c>
      <c r="O1218">
        <v>6</v>
      </c>
      <c r="P1218">
        <v>77</v>
      </c>
      <c r="Q1218">
        <v>0.22222222222222221</v>
      </c>
      <c r="R1218">
        <v>95931</v>
      </c>
      <c r="S1218" t="s">
        <v>56</v>
      </c>
      <c r="T1218" t="s">
        <v>59</v>
      </c>
      <c r="U1218" t="s">
        <v>50</v>
      </c>
      <c r="V1218">
        <v>8</v>
      </c>
    </row>
    <row r="1219" spans="1:22" x14ac:dyDescent="0.2">
      <c r="A1219">
        <v>15701809</v>
      </c>
      <c r="B1219">
        <v>749</v>
      </c>
      <c r="C1219" t="s">
        <v>14</v>
      </c>
      <c r="D1219" t="s">
        <v>13</v>
      </c>
      <c r="E1219">
        <v>28</v>
      </c>
      <c r="F1219">
        <v>3</v>
      </c>
      <c r="G1219" s="2">
        <v>0</v>
      </c>
      <c r="H1219">
        <v>1</v>
      </c>
      <c r="I1219">
        <v>1</v>
      </c>
      <c r="J1219">
        <v>0</v>
      </c>
      <c r="K1219" s="1">
        <v>3408.7</v>
      </c>
      <c r="L1219">
        <v>0</v>
      </c>
      <c r="M1219">
        <v>11</v>
      </c>
      <c r="N1219">
        <v>4122</v>
      </c>
      <c r="O1219">
        <v>6</v>
      </c>
      <c r="P1219">
        <v>155</v>
      </c>
      <c r="Q1219">
        <v>0.54545454545454541</v>
      </c>
      <c r="R1219">
        <v>45342</v>
      </c>
      <c r="S1219" t="s">
        <v>55</v>
      </c>
      <c r="T1219" t="s">
        <v>59</v>
      </c>
      <c r="U1219" t="s">
        <v>50</v>
      </c>
      <c r="V1219">
        <v>8</v>
      </c>
    </row>
    <row r="1220" spans="1:22" x14ac:dyDescent="0.2">
      <c r="A1220">
        <v>15710375</v>
      </c>
      <c r="B1220">
        <v>641</v>
      </c>
      <c r="C1220" t="s">
        <v>12</v>
      </c>
      <c r="D1220" t="s">
        <v>15</v>
      </c>
      <c r="E1220">
        <v>41</v>
      </c>
      <c r="F1220">
        <v>6</v>
      </c>
      <c r="G1220" s="2">
        <v>0</v>
      </c>
      <c r="H1220">
        <v>2</v>
      </c>
      <c r="I1220">
        <v>1</v>
      </c>
      <c r="J1220">
        <v>0</v>
      </c>
      <c r="K1220" s="1">
        <v>65396.79</v>
      </c>
      <c r="L1220">
        <v>0</v>
      </c>
      <c r="M1220">
        <v>24</v>
      </c>
      <c r="N1220">
        <v>1809</v>
      </c>
      <c r="O1220">
        <v>3</v>
      </c>
      <c r="P1220">
        <v>61</v>
      </c>
      <c r="Q1220">
        <v>0.125</v>
      </c>
      <c r="R1220">
        <v>43416</v>
      </c>
      <c r="S1220" t="s">
        <v>55</v>
      </c>
      <c r="T1220" t="s">
        <v>60</v>
      </c>
      <c r="U1220" t="s">
        <v>50</v>
      </c>
      <c r="V1220">
        <v>6</v>
      </c>
    </row>
    <row r="1221" spans="1:22" x14ac:dyDescent="0.2">
      <c r="A1221">
        <v>15595391</v>
      </c>
      <c r="B1221">
        <v>538</v>
      </c>
      <c r="C1221" t="s">
        <v>12</v>
      </c>
      <c r="D1221" t="s">
        <v>15</v>
      </c>
      <c r="E1221">
        <v>31</v>
      </c>
      <c r="F1221">
        <v>1</v>
      </c>
      <c r="G1221" s="2">
        <v>0</v>
      </c>
      <c r="H1221">
        <v>2</v>
      </c>
      <c r="I1221">
        <v>1</v>
      </c>
      <c r="J1221">
        <v>0</v>
      </c>
      <c r="K1221" s="1">
        <v>1375.46</v>
      </c>
      <c r="L1221">
        <v>0</v>
      </c>
      <c r="M1221">
        <v>8</v>
      </c>
      <c r="N1221">
        <v>4125</v>
      </c>
      <c r="O1221">
        <v>2</v>
      </c>
      <c r="P1221">
        <v>139</v>
      </c>
      <c r="Q1221">
        <v>0.25</v>
      </c>
      <c r="R1221">
        <v>33000</v>
      </c>
      <c r="S1221" t="s">
        <v>56</v>
      </c>
      <c r="T1221" t="s">
        <v>58</v>
      </c>
      <c r="U1221" t="s">
        <v>50</v>
      </c>
      <c r="V1221">
        <v>7</v>
      </c>
    </row>
    <row r="1222" spans="1:22" x14ac:dyDescent="0.2">
      <c r="A1222">
        <v>15630363</v>
      </c>
      <c r="B1222">
        <v>437</v>
      </c>
      <c r="C1222" t="s">
        <v>12</v>
      </c>
      <c r="D1222" t="s">
        <v>13</v>
      </c>
      <c r="E1222">
        <v>39</v>
      </c>
      <c r="F1222">
        <v>0</v>
      </c>
      <c r="G1222" s="2">
        <v>102721.49</v>
      </c>
      <c r="H1222">
        <v>1</v>
      </c>
      <c r="I1222">
        <v>0</v>
      </c>
      <c r="J1222">
        <v>0</v>
      </c>
      <c r="K1222" s="1">
        <v>22191.82</v>
      </c>
      <c r="L1222">
        <v>0</v>
      </c>
      <c r="M1222">
        <v>27</v>
      </c>
      <c r="N1222">
        <v>1968</v>
      </c>
      <c r="O1222">
        <v>7</v>
      </c>
      <c r="P1222">
        <v>1</v>
      </c>
      <c r="Q1222">
        <v>0.25925925925925924</v>
      </c>
      <c r="R1222">
        <v>53136</v>
      </c>
      <c r="S1222" t="s">
        <v>56</v>
      </c>
      <c r="T1222" t="s">
        <v>58</v>
      </c>
      <c r="U1222" t="s">
        <v>52</v>
      </c>
      <c r="V1222">
        <v>6</v>
      </c>
    </row>
    <row r="1223" spans="1:22" x14ac:dyDescent="0.2">
      <c r="A1223">
        <v>15593795</v>
      </c>
      <c r="B1223">
        <v>516</v>
      </c>
      <c r="C1223" t="s">
        <v>16</v>
      </c>
      <c r="D1223" t="s">
        <v>13</v>
      </c>
      <c r="E1223">
        <v>53</v>
      </c>
      <c r="F1223">
        <v>1</v>
      </c>
      <c r="G1223" s="2">
        <v>156674.20000000001</v>
      </c>
      <c r="H1223">
        <v>1</v>
      </c>
      <c r="I1223">
        <v>1</v>
      </c>
      <c r="J1223">
        <v>0</v>
      </c>
      <c r="K1223" s="1">
        <v>118502.34</v>
      </c>
      <c r="L1223">
        <v>1</v>
      </c>
      <c r="M1223">
        <v>23</v>
      </c>
      <c r="N1223">
        <v>2594</v>
      </c>
      <c r="O1223">
        <v>6</v>
      </c>
      <c r="P1223">
        <v>153</v>
      </c>
      <c r="Q1223">
        <v>0.2608695652173913</v>
      </c>
      <c r="R1223">
        <v>59662</v>
      </c>
      <c r="S1223" t="s">
        <v>54</v>
      </c>
      <c r="T1223" t="s">
        <v>58</v>
      </c>
      <c r="U1223" t="s">
        <v>50</v>
      </c>
      <c r="V1223">
        <v>7</v>
      </c>
    </row>
    <row r="1224" spans="1:22" x14ac:dyDescent="0.2">
      <c r="A1224">
        <v>15719827</v>
      </c>
      <c r="B1224">
        <v>767</v>
      </c>
      <c r="C1224" t="s">
        <v>12</v>
      </c>
      <c r="D1224" t="s">
        <v>15</v>
      </c>
      <c r="E1224">
        <v>36</v>
      </c>
      <c r="F1224">
        <v>3</v>
      </c>
      <c r="G1224" s="2">
        <v>0</v>
      </c>
      <c r="H1224">
        <v>1</v>
      </c>
      <c r="I1224">
        <v>0</v>
      </c>
      <c r="J1224">
        <v>0</v>
      </c>
      <c r="K1224" s="1">
        <v>65147.27</v>
      </c>
      <c r="L1224">
        <v>0</v>
      </c>
      <c r="M1224">
        <v>22</v>
      </c>
      <c r="N1224">
        <v>2328</v>
      </c>
      <c r="O1224">
        <v>5</v>
      </c>
      <c r="P1224">
        <v>59</v>
      </c>
      <c r="Q1224">
        <v>0.22727272727272727</v>
      </c>
      <c r="R1224">
        <v>51216</v>
      </c>
      <c r="S1224" t="s">
        <v>56</v>
      </c>
      <c r="T1224" t="s">
        <v>59</v>
      </c>
      <c r="U1224" t="s">
        <v>51</v>
      </c>
      <c r="V1224">
        <v>8</v>
      </c>
    </row>
    <row r="1225" spans="1:22" x14ac:dyDescent="0.2">
      <c r="A1225">
        <v>15723028</v>
      </c>
      <c r="B1225">
        <v>778</v>
      </c>
      <c r="C1225" t="s">
        <v>12</v>
      </c>
      <c r="D1225" t="s">
        <v>15</v>
      </c>
      <c r="E1225">
        <v>33</v>
      </c>
      <c r="F1225">
        <v>1</v>
      </c>
      <c r="G1225" s="2">
        <v>0</v>
      </c>
      <c r="H1225">
        <v>2</v>
      </c>
      <c r="I1225">
        <v>1</v>
      </c>
      <c r="J1225">
        <v>0</v>
      </c>
      <c r="K1225" s="1">
        <v>85439.73</v>
      </c>
      <c r="L1225">
        <v>0</v>
      </c>
      <c r="M1225">
        <v>8</v>
      </c>
      <c r="N1225">
        <v>4376</v>
      </c>
      <c r="O1225">
        <v>6</v>
      </c>
      <c r="P1225">
        <v>8</v>
      </c>
      <c r="Q1225">
        <v>0.75</v>
      </c>
      <c r="R1225">
        <v>35008</v>
      </c>
      <c r="S1225" t="s">
        <v>56</v>
      </c>
      <c r="T1225" t="s">
        <v>58</v>
      </c>
      <c r="U1225" t="s">
        <v>52</v>
      </c>
      <c r="V1225">
        <v>7</v>
      </c>
    </row>
    <row r="1226" spans="1:22" x14ac:dyDescent="0.2">
      <c r="A1226">
        <v>15648479</v>
      </c>
      <c r="B1226">
        <v>655</v>
      </c>
      <c r="C1226" t="s">
        <v>12</v>
      </c>
      <c r="D1226" t="s">
        <v>13</v>
      </c>
      <c r="E1226">
        <v>45</v>
      </c>
      <c r="F1226">
        <v>0</v>
      </c>
      <c r="G1226" s="2">
        <v>0</v>
      </c>
      <c r="H1226">
        <v>2</v>
      </c>
      <c r="I1226">
        <v>1</v>
      </c>
      <c r="J1226">
        <v>0</v>
      </c>
      <c r="K1226" s="1">
        <v>166830.71</v>
      </c>
      <c r="L1226">
        <v>0</v>
      </c>
      <c r="M1226">
        <v>11</v>
      </c>
      <c r="N1226">
        <v>341</v>
      </c>
      <c r="O1226">
        <v>5</v>
      </c>
      <c r="P1226">
        <v>124</v>
      </c>
      <c r="Q1226">
        <v>0.45454545454545453</v>
      </c>
      <c r="R1226">
        <v>3751</v>
      </c>
      <c r="S1226" t="s">
        <v>55</v>
      </c>
      <c r="T1226" t="s">
        <v>58</v>
      </c>
      <c r="U1226" t="s">
        <v>50</v>
      </c>
      <c r="V1226">
        <v>7</v>
      </c>
    </row>
    <row r="1227" spans="1:22" x14ac:dyDescent="0.2">
      <c r="A1227">
        <v>15773260</v>
      </c>
      <c r="B1227">
        <v>590</v>
      </c>
      <c r="C1227" t="s">
        <v>12</v>
      </c>
      <c r="D1227" t="s">
        <v>13</v>
      </c>
      <c r="E1227">
        <v>32</v>
      </c>
      <c r="F1227">
        <v>0</v>
      </c>
      <c r="G1227" s="2">
        <v>127763.24</v>
      </c>
      <c r="H1227">
        <v>1</v>
      </c>
      <c r="I1227">
        <v>1</v>
      </c>
      <c r="J1227">
        <v>0</v>
      </c>
      <c r="K1227" s="1">
        <v>100717.54</v>
      </c>
      <c r="L1227">
        <v>0</v>
      </c>
      <c r="M1227">
        <v>25</v>
      </c>
      <c r="N1227">
        <v>3371</v>
      </c>
      <c r="O1227">
        <v>2</v>
      </c>
      <c r="P1227">
        <v>5</v>
      </c>
      <c r="Q1227">
        <v>0.08</v>
      </c>
      <c r="R1227">
        <v>84275</v>
      </c>
      <c r="S1227" t="s">
        <v>55</v>
      </c>
      <c r="T1227" t="s">
        <v>58</v>
      </c>
      <c r="U1227" t="s">
        <v>52</v>
      </c>
      <c r="V1227">
        <v>6</v>
      </c>
    </row>
    <row r="1228" spans="1:22" x14ac:dyDescent="0.2">
      <c r="A1228">
        <v>15758901</v>
      </c>
      <c r="B1228">
        <v>713</v>
      </c>
      <c r="C1228" t="s">
        <v>14</v>
      </c>
      <c r="D1228" t="s">
        <v>13</v>
      </c>
      <c r="E1228">
        <v>47</v>
      </c>
      <c r="F1228">
        <v>1</v>
      </c>
      <c r="G1228" s="2">
        <v>0</v>
      </c>
      <c r="H1228">
        <v>1</v>
      </c>
      <c r="I1228">
        <v>1</v>
      </c>
      <c r="J1228">
        <v>0</v>
      </c>
      <c r="K1228" s="1">
        <v>107825.08</v>
      </c>
      <c r="L1228">
        <v>1</v>
      </c>
      <c r="M1228">
        <v>18</v>
      </c>
      <c r="N1228">
        <v>4397</v>
      </c>
      <c r="O1228">
        <v>3</v>
      </c>
      <c r="P1228">
        <v>27</v>
      </c>
      <c r="Q1228">
        <v>0.16666666666666666</v>
      </c>
      <c r="R1228">
        <v>79146</v>
      </c>
      <c r="S1228" t="s">
        <v>55</v>
      </c>
      <c r="T1228" t="s">
        <v>58</v>
      </c>
      <c r="U1228" t="s">
        <v>52</v>
      </c>
      <c r="V1228">
        <v>10</v>
      </c>
    </row>
    <row r="1229" spans="1:22" x14ac:dyDescent="0.2">
      <c r="A1229">
        <v>15678916</v>
      </c>
      <c r="B1229">
        <v>512</v>
      </c>
      <c r="C1229" t="s">
        <v>12</v>
      </c>
      <c r="D1229" t="s">
        <v>13</v>
      </c>
      <c r="E1229">
        <v>75</v>
      </c>
      <c r="F1229">
        <v>2</v>
      </c>
      <c r="G1229" s="2">
        <v>0</v>
      </c>
      <c r="H1229">
        <v>1</v>
      </c>
      <c r="I1229">
        <v>1</v>
      </c>
      <c r="J1229">
        <v>0</v>
      </c>
      <c r="K1229" s="1">
        <v>123304.62</v>
      </c>
      <c r="L1229">
        <v>0</v>
      </c>
      <c r="M1229">
        <v>25</v>
      </c>
      <c r="N1229">
        <v>2640</v>
      </c>
      <c r="O1229">
        <v>7</v>
      </c>
      <c r="P1229">
        <v>177</v>
      </c>
      <c r="Q1229">
        <v>0.28000000000000003</v>
      </c>
      <c r="R1229">
        <v>66000</v>
      </c>
      <c r="S1229" t="s">
        <v>55</v>
      </c>
      <c r="T1229" t="s">
        <v>58</v>
      </c>
      <c r="U1229" t="s">
        <v>50</v>
      </c>
      <c r="V1229">
        <v>10</v>
      </c>
    </row>
    <row r="1230" spans="1:22" x14ac:dyDescent="0.2">
      <c r="A1230">
        <v>15635177</v>
      </c>
      <c r="B1230">
        <v>597</v>
      </c>
      <c r="C1230" t="s">
        <v>14</v>
      </c>
      <c r="D1230" t="s">
        <v>13</v>
      </c>
      <c r="E1230">
        <v>66</v>
      </c>
      <c r="F1230">
        <v>3</v>
      </c>
      <c r="G1230" s="2">
        <v>0</v>
      </c>
      <c r="H1230">
        <v>1</v>
      </c>
      <c r="I1230">
        <v>1</v>
      </c>
      <c r="J1230">
        <v>1</v>
      </c>
      <c r="K1230" s="1">
        <v>70532.53</v>
      </c>
      <c r="L1230">
        <v>0</v>
      </c>
      <c r="M1230">
        <v>12</v>
      </c>
      <c r="N1230">
        <v>2460</v>
      </c>
      <c r="O1230">
        <v>4</v>
      </c>
      <c r="P1230">
        <v>140</v>
      </c>
      <c r="Q1230">
        <v>0.33333333333333331</v>
      </c>
      <c r="R1230">
        <v>29520</v>
      </c>
      <c r="S1230" t="s">
        <v>55</v>
      </c>
      <c r="T1230" t="s">
        <v>59</v>
      </c>
      <c r="U1230" t="s">
        <v>50</v>
      </c>
      <c r="V1230">
        <v>6</v>
      </c>
    </row>
    <row r="1231" spans="1:22" x14ac:dyDescent="0.2">
      <c r="A1231">
        <v>15587690</v>
      </c>
      <c r="B1231">
        <v>592</v>
      </c>
      <c r="C1231" t="s">
        <v>12</v>
      </c>
      <c r="D1231" t="s">
        <v>15</v>
      </c>
      <c r="E1231">
        <v>28</v>
      </c>
      <c r="F1231">
        <v>2</v>
      </c>
      <c r="G1231" s="2">
        <v>116498.22</v>
      </c>
      <c r="H1231">
        <v>1</v>
      </c>
      <c r="I1231">
        <v>1</v>
      </c>
      <c r="J1231">
        <v>0</v>
      </c>
      <c r="K1231" s="1">
        <v>144290.25</v>
      </c>
      <c r="L1231">
        <v>0</v>
      </c>
      <c r="M1231">
        <v>18</v>
      </c>
      <c r="N1231">
        <v>4654</v>
      </c>
      <c r="O1231">
        <v>2</v>
      </c>
      <c r="P1231">
        <v>161</v>
      </c>
      <c r="Q1231">
        <v>0.1111111111111111</v>
      </c>
      <c r="R1231">
        <v>83772</v>
      </c>
      <c r="S1231" t="s">
        <v>55</v>
      </c>
      <c r="T1231" t="s">
        <v>58</v>
      </c>
      <c r="U1231" t="s">
        <v>50</v>
      </c>
      <c r="V1231">
        <v>6</v>
      </c>
    </row>
    <row r="1232" spans="1:22" x14ac:dyDescent="0.2">
      <c r="A1232">
        <v>15627630</v>
      </c>
      <c r="B1232">
        <v>599</v>
      </c>
      <c r="C1232" t="s">
        <v>12</v>
      </c>
      <c r="D1232" t="s">
        <v>13</v>
      </c>
      <c r="E1232">
        <v>41</v>
      </c>
      <c r="F1232">
        <v>1</v>
      </c>
      <c r="G1232" s="2">
        <v>0</v>
      </c>
      <c r="H1232">
        <v>2</v>
      </c>
      <c r="I1232">
        <v>1</v>
      </c>
      <c r="J1232">
        <v>0</v>
      </c>
      <c r="K1232" s="1">
        <v>96069.82</v>
      </c>
      <c r="L1232">
        <v>0</v>
      </c>
      <c r="M1232">
        <v>15</v>
      </c>
      <c r="N1232">
        <v>3311</v>
      </c>
      <c r="O1232">
        <v>7</v>
      </c>
      <c r="P1232">
        <v>90</v>
      </c>
      <c r="Q1232">
        <v>0.46666666666666667</v>
      </c>
      <c r="R1232">
        <v>49665</v>
      </c>
      <c r="S1232" t="s">
        <v>56</v>
      </c>
      <c r="T1232" t="s">
        <v>58</v>
      </c>
      <c r="U1232" t="s">
        <v>50</v>
      </c>
      <c r="V1232">
        <v>7</v>
      </c>
    </row>
    <row r="1233" spans="1:22" x14ac:dyDescent="0.2">
      <c r="A1233">
        <v>15610930</v>
      </c>
      <c r="B1233">
        <v>572</v>
      </c>
      <c r="C1233" t="s">
        <v>16</v>
      </c>
      <c r="D1233" t="s">
        <v>13</v>
      </c>
      <c r="E1233">
        <v>35</v>
      </c>
      <c r="F1233">
        <v>1</v>
      </c>
      <c r="G1233" s="2">
        <v>139979.07</v>
      </c>
      <c r="H1233">
        <v>1</v>
      </c>
      <c r="I1233">
        <v>1</v>
      </c>
      <c r="J1233">
        <v>0</v>
      </c>
      <c r="K1233" s="1">
        <v>185662.84</v>
      </c>
      <c r="L1233">
        <v>0</v>
      </c>
      <c r="M1233">
        <v>25</v>
      </c>
      <c r="N1233">
        <v>4197</v>
      </c>
      <c r="O1233">
        <v>2</v>
      </c>
      <c r="P1233">
        <v>105</v>
      </c>
      <c r="Q1233">
        <v>0.08</v>
      </c>
      <c r="R1233">
        <v>104925</v>
      </c>
      <c r="S1233" t="s">
        <v>56</v>
      </c>
      <c r="T1233" t="s">
        <v>58</v>
      </c>
      <c r="U1233" t="s">
        <v>50</v>
      </c>
      <c r="V1233">
        <v>6</v>
      </c>
    </row>
    <row r="1234" spans="1:22" x14ac:dyDescent="0.2">
      <c r="A1234">
        <v>15568006</v>
      </c>
      <c r="B1234">
        <v>634</v>
      </c>
      <c r="C1234" t="s">
        <v>12</v>
      </c>
      <c r="D1234" t="s">
        <v>13</v>
      </c>
      <c r="E1234">
        <v>45</v>
      </c>
      <c r="F1234">
        <v>2</v>
      </c>
      <c r="G1234" s="2">
        <v>0</v>
      </c>
      <c r="H1234">
        <v>4</v>
      </c>
      <c r="I1234">
        <v>1</v>
      </c>
      <c r="J1234">
        <v>0</v>
      </c>
      <c r="K1234" s="1">
        <v>101039.53</v>
      </c>
      <c r="L1234">
        <v>1</v>
      </c>
      <c r="M1234">
        <v>5</v>
      </c>
      <c r="N1234">
        <v>570</v>
      </c>
      <c r="O1234">
        <v>7</v>
      </c>
      <c r="P1234">
        <v>46</v>
      </c>
      <c r="Q1234">
        <v>1</v>
      </c>
      <c r="R1234">
        <v>2850</v>
      </c>
      <c r="S1234" t="s">
        <v>55</v>
      </c>
      <c r="T1234" t="s">
        <v>58</v>
      </c>
      <c r="U1234" t="s">
        <v>51</v>
      </c>
      <c r="V1234">
        <v>7</v>
      </c>
    </row>
    <row r="1235" spans="1:22" x14ac:dyDescent="0.2">
      <c r="A1235">
        <v>15751748</v>
      </c>
      <c r="B1235">
        <v>666</v>
      </c>
      <c r="C1235" t="s">
        <v>12</v>
      </c>
      <c r="D1235" t="s">
        <v>15</v>
      </c>
      <c r="E1235">
        <v>51</v>
      </c>
      <c r="F1235">
        <v>2</v>
      </c>
      <c r="G1235" s="2">
        <v>148222.65</v>
      </c>
      <c r="H1235">
        <v>1</v>
      </c>
      <c r="I1235">
        <v>0</v>
      </c>
      <c r="J1235">
        <v>0</v>
      </c>
      <c r="K1235" s="1">
        <v>156953.54</v>
      </c>
      <c r="L1235">
        <v>1</v>
      </c>
      <c r="M1235">
        <v>1</v>
      </c>
      <c r="N1235">
        <v>3687</v>
      </c>
      <c r="O1235">
        <v>10</v>
      </c>
      <c r="P1235">
        <v>99</v>
      </c>
      <c r="Q1235">
        <v>1</v>
      </c>
      <c r="R1235">
        <v>3687</v>
      </c>
      <c r="S1235" t="s">
        <v>55</v>
      </c>
      <c r="T1235" t="s">
        <v>58</v>
      </c>
      <c r="U1235" t="s">
        <v>50</v>
      </c>
      <c r="V1235">
        <v>7</v>
      </c>
    </row>
    <row r="1236" spans="1:22" x14ac:dyDescent="0.2">
      <c r="A1236">
        <v>15722212</v>
      </c>
      <c r="B1236">
        <v>696</v>
      </c>
      <c r="C1236" t="s">
        <v>12</v>
      </c>
      <c r="D1236" t="s">
        <v>13</v>
      </c>
      <c r="E1236">
        <v>41</v>
      </c>
      <c r="F1236">
        <v>8</v>
      </c>
      <c r="G1236" s="2">
        <v>0</v>
      </c>
      <c r="H1236">
        <v>2</v>
      </c>
      <c r="I1236">
        <v>0</v>
      </c>
      <c r="J1236">
        <v>0</v>
      </c>
      <c r="K1236" s="1">
        <v>28276.83</v>
      </c>
      <c r="L1236">
        <v>0</v>
      </c>
      <c r="M1236">
        <v>16</v>
      </c>
      <c r="N1236">
        <v>4534</v>
      </c>
      <c r="O1236">
        <v>7</v>
      </c>
      <c r="P1236">
        <v>133</v>
      </c>
      <c r="Q1236">
        <v>0.4375</v>
      </c>
      <c r="R1236">
        <v>72544</v>
      </c>
      <c r="S1236" t="s">
        <v>55</v>
      </c>
      <c r="T1236" t="s">
        <v>60</v>
      </c>
      <c r="U1236" t="s">
        <v>50</v>
      </c>
      <c r="V1236">
        <v>6</v>
      </c>
    </row>
    <row r="1237" spans="1:22" x14ac:dyDescent="0.2">
      <c r="A1237">
        <v>15658670</v>
      </c>
      <c r="B1237">
        <v>669</v>
      </c>
      <c r="C1237" t="s">
        <v>12</v>
      </c>
      <c r="D1237" t="s">
        <v>13</v>
      </c>
      <c r="E1237">
        <v>38</v>
      </c>
      <c r="F1237">
        <v>8</v>
      </c>
      <c r="G1237" s="2">
        <v>0</v>
      </c>
      <c r="H1237">
        <v>2</v>
      </c>
      <c r="I1237">
        <v>1</v>
      </c>
      <c r="J1237">
        <v>0</v>
      </c>
      <c r="K1237" s="1">
        <v>84049.16</v>
      </c>
      <c r="L1237">
        <v>0</v>
      </c>
      <c r="M1237">
        <v>13</v>
      </c>
      <c r="N1237">
        <v>1350</v>
      </c>
      <c r="O1237">
        <v>1</v>
      </c>
      <c r="P1237">
        <v>171</v>
      </c>
      <c r="Q1237">
        <v>7.6923076923076927E-2</v>
      </c>
      <c r="R1237">
        <v>17550</v>
      </c>
      <c r="S1237" t="s">
        <v>55</v>
      </c>
      <c r="T1237" t="s">
        <v>60</v>
      </c>
      <c r="U1237" t="s">
        <v>50</v>
      </c>
      <c r="V1237">
        <v>6</v>
      </c>
    </row>
    <row r="1238" spans="1:22" x14ac:dyDescent="0.2">
      <c r="A1238">
        <v>15642991</v>
      </c>
      <c r="B1238">
        <v>850</v>
      </c>
      <c r="C1238" t="s">
        <v>14</v>
      </c>
      <c r="D1238" t="s">
        <v>13</v>
      </c>
      <c r="E1238">
        <v>29</v>
      </c>
      <c r="F1238">
        <v>7</v>
      </c>
      <c r="G1238" s="2">
        <v>0</v>
      </c>
      <c r="H1238">
        <v>2</v>
      </c>
      <c r="I1238">
        <v>1</v>
      </c>
      <c r="J1238">
        <v>0</v>
      </c>
      <c r="K1238" s="1">
        <v>23237.25</v>
      </c>
      <c r="L1238">
        <v>0</v>
      </c>
      <c r="M1238">
        <v>24</v>
      </c>
      <c r="N1238">
        <v>3104</v>
      </c>
      <c r="O1238">
        <v>7</v>
      </c>
      <c r="P1238">
        <v>154</v>
      </c>
      <c r="Q1238">
        <v>0.29166666666666669</v>
      </c>
      <c r="R1238">
        <v>74496</v>
      </c>
      <c r="S1238" t="s">
        <v>54</v>
      </c>
      <c r="T1238" t="s">
        <v>60</v>
      </c>
      <c r="U1238" t="s">
        <v>50</v>
      </c>
      <c r="V1238">
        <v>6</v>
      </c>
    </row>
    <row r="1239" spans="1:22" x14ac:dyDescent="0.2">
      <c r="A1239">
        <v>15705309</v>
      </c>
      <c r="B1239">
        <v>629</v>
      </c>
      <c r="C1239" t="s">
        <v>14</v>
      </c>
      <c r="D1239" t="s">
        <v>15</v>
      </c>
      <c r="E1239">
        <v>39</v>
      </c>
      <c r="F1239">
        <v>5</v>
      </c>
      <c r="G1239" s="2">
        <v>0</v>
      </c>
      <c r="H1239">
        <v>2</v>
      </c>
      <c r="I1239">
        <v>0</v>
      </c>
      <c r="J1239">
        <v>0</v>
      </c>
      <c r="K1239" s="1">
        <v>116748.14</v>
      </c>
      <c r="L1239">
        <v>0</v>
      </c>
      <c r="M1239">
        <v>1</v>
      </c>
      <c r="N1239">
        <v>1523</v>
      </c>
      <c r="O1239">
        <v>4</v>
      </c>
      <c r="P1239">
        <v>143</v>
      </c>
      <c r="Q1239">
        <v>1</v>
      </c>
      <c r="R1239">
        <v>1523</v>
      </c>
      <c r="S1239" t="s">
        <v>55</v>
      </c>
      <c r="T1239" t="s">
        <v>59</v>
      </c>
      <c r="U1239" t="s">
        <v>50</v>
      </c>
      <c r="V1239">
        <v>6</v>
      </c>
    </row>
    <row r="1240" spans="1:22" x14ac:dyDescent="0.2">
      <c r="A1240">
        <v>15734202</v>
      </c>
      <c r="B1240">
        <v>660</v>
      </c>
      <c r="C1240" t="s">
        <v>16</v>
      </c>
      <c r="D1240" t="s">
        <v>13</v>
      </c>
      <c r="E1240">
        <v>52</v>
      </c>
      <c r="F1240">
        <v>4</v>
      </c>
      <c r="G1240" s="2">
        <v>86891.839999999997</v>
      </c>
      <c r="H1240">
        <v>1</v>
      </c>
      <c r="I1240">
        <v>1</v>
      </c>
      <c r="J1240">
        <v>0</v>
      </c>
      <c r="K1240" s="1">
        <v>90877.759999999995</v>
      </c>
      <c r="L1240">
        <v>0</v>
      </c>
      <c r="M1240">
        <v>15</v>
      </c>
      <c r="N1240">
        <v>159</v>
      </c>
      <c r="O1240">
        <v>10</v>
      </c>
      <c r="P1240">
        <v>1</v>
      </c>
      <c r="Q1240">
        <v>0.66666666666666663</v>
      </c>
      <c r="R1240">
        <v>2385</v>
      </c>
      <c r="S1240" t="s">
        <v>55</v>
      </c>
      <c r="T1240" t="s">
        <v>59</v>
      </c>
      <c r="U1240" t="s">
        <v>52</v>
      </c>
      <c r="V1240">
        <v>6</v>
      </c>
    </row>
    <row r="1241" spans="1:22" x14ac:dyDescent="0.2">
      <c r="A1241">
        <v>15629475</v>
      </c>
      <c r="B1241">
        <v>656</v>
      </c>
      <c r="C1241" t="s">
        <v>12</v>
      </c>
      <c r="D1241" t="s">
        <v>15</v>
      </c>
      <c r="E1241">
        <v>41</v>
      </c>
      <c r="F1241">
        <v>2</v>
      </c>
      <c r="G1241" s="2">
        <v>0</v>
      </c>
      <c r="H1241">
        <v>2</v>
      </c>
      <c r="I1241">
        <v>1</v>
      </c>
      <c r="J1241">
        <v>0</v>
      </c>
      <c r="K1241" s="1">
        <v>158973.76999999999</v>
      </c>
      <c r="L1241">
        <v>0</v>
      </c>
      <c r="M1241">
        <v>8</v>
      </c>
      <c r="N1241">
        <v>3033</v>
      </c>
      <c r="O1241">
        <v>6</v>
      </c>
      <c r="P1241">
        <v>81</v>
      </c>
      <c r="Q1241">
        <v>0.75</v>
      </c>
      <c r="R1241">
        <v>24264</v>
      </c>
      <c r="S1241" t="s">
        <v>55</v>
      </c>
      <c r="T1241" t="s">
        <v>58</v>
      </c>
      <c r="U1241" t="s">
        <v>50</v>
      </c>
      <c r="V1241">
        <v>7</v>
      </c>
    </row>
    <row r="1242" spans="1:22" x14ac:dyDescent="0.2">
      <c r="A1242">
        <v>15777436</v>
      </c>
      <c r="B1242">
        <v>710</v>
      </c>
      <c r="C1242" t="s">
        <v>14</v>
      </c>
      <c r="D1242" t="s">
        <v>13</v>
      </c>
      <c r="E1242">
        <v>31</v>
      </c>
      <c r="F1242">
        <v>5</v>
      </c>
      <c r="G1242" s="2">
        <v>0</v>
      </c>
      <c r="H1242">
        <v>2</v>
      </c>
      <c r="I1242">
        <v>1</v>
      </c>
      <c r="J1242">
        <v>0</v>
      </c>
      <c r="K1242" s="1">
        <v>9561.73</v>
      </c>
      <c r="L1242">
        <v>0</v>
      </c>
      <c r="M1242">
        <v>13</v>
      </c>
      <c r="N1242">
        <v>2533</v>
      </c>
      <c r="O1242">
        <v>2</v>
      </c>
      <c r="P1242">
        <v>168</v>
      </c>
      <c r="Q1242">
        <v>0.15384615384615385</v>
      </c>
      <c r="R1242">
        <v>32929</v>
      </c>
      <c r="S1242" t="s">
        <v>55</v>
      </c>
      <c r="T1242" t="s">
        <v>59</v>
      </c>
      <c r="U1242" t="s">
        <v>50</v>
      </c>
      <c r="V1242">
        <v>6</v>
      </c>
    </row>
    <row r="1243" spans="1:22" x14ac:dyDescent="0.2">
      <c r="A1243">
        <v>15676835</v>
      </c>
      <c r="B1243">
        <v>710</v>
      </c>
      <c r="C1243" t="s">
        <v>14</v>
      </c>
      <c r="D1243" t="s">
        <v>15</v>
      </c>
      <c r="E1243">
        <v>33</v>
      </c>
      <c r="F1243">
        <v>1</v>
      </c>
      <c r="G1243" s="2">
        <v>0</v>
      </c>
      <c r="H1243">
        <v>2</v>
      </c>
      <c r="I1243">
        <v>1</v>
      </c>
      <c r="J1243">
        <v>0</v>
      </c>
      <c r="K1243" s="1">
        <v>168313.17</v>
      </c>
      <c r="L1243">
        <v>0</v>
      </c>
      <c r="M1243">
        <v>28</v>
      </c>
      <c r="N1243">
        <v>3015</v>
      </c>
      <c r="O1243">
        <v>6</v>
      </c>
      <c r="P1243">
        <v>70</v>
      </c>
      <c r="Q1243">
        <v>0.21428571428571427</v>
      </c>
      <c r="R1243">
        <v>84420</v>
      </c>
      <c r="S1243" t="s">
        <v>55</v>
      </c>
      <c r="T1243" t="s">
        <v>58</v>
      </c>
      <c r="U1243" t="s">
        <v>50</v>
      </c>
      <c r="V1243">
        <v>7</v>
      </c>
    </row>
    <row r="1244" spans="1:22" x14ac:dyDescent="0.2">
      <c r="A1244">
        <v>15613017</v>
      </c>
      <c r="B1244">
        <v>586</v>
      </c>
      <c r="C1244" t="s">
        <v>16</v>
      </c>
      <c r="D1244" t="s">
        <v>15</v>
      </c>
      <c r="E1244">
        <v>32</v>
      </c>
      <c r="F1244">
        <v>1</v>
      </c>
      <c r="G1244" s="2">
        <v>149814.54</v>
      </c>
      <c r="H1244">
        <v>1</v>
      </c>
      <c r="I1244">
        <v>1</v>
      </c>
      <c r="J1244">
        <v>0</v>
      </c>
      <c r="K1244" s="1">
        <v>31830.06</v>
      </c>
      <c r="L1244">
        <v>0</v>
      </c>
      <c r="M1244">
        <v>24</v>
      </c>
      <c r="N1244">
        <v>3914</v>
      </c>
      <c r="O1244">
        <v>10</v>
      </c>
      <c r="P1244">
        <v>40</v>
      </c>
      <c r="Q1244">
        <v>0.41666666666666669</v>
      </c>
      <c r="R1244">
        <v>93936</v>
      </c>
      <c r="S1244" t="s">
        <v>55</v>
      </c>
      <c r="T1244" t="s">
        <v>58</v>
      </c>
      <c r="U1244" t="s">
        <v>51</v>
      </c>
      <c r="V1244">
        <v>6</v>
      </c>
    </row>
    <row r="1245" spans="1:22" x14ac:dyDescent="0.2">
      <c r="A1245">
        <v>15585455</v>
      </c>
      <c r="B1245">
        <v>630</v>
      </c>
      <c r="C1245" t="s">
        <v>12</v>
      </c>
      <c r="D1245" t="s">
        <v>15</v>
      </c>
      <c r="E1245">
        <v>28</v>
      </c>
      <c r="F1245">
        <v>9</v>
      </c>
      <c r="G1245" s="2">
        <v>0</v>
      </c>
      <c r="H1245">
        <v>2</v>
      </c>
      <c r="I1245">
        <v>0</v>
      </c>
      <c r="J1245">
        <v>0</v>
      </c>
      <c r="K1245" s="1">
        <v>32599.35</v>
      </c>
      <c r="L1245">
        <v>0</v>
      </c>
      <c r="M1245">
        <v>1</v>
      </c>
      <c r="N1245">
        <v>2047</v>
      </c>
      <c r="O1245">
        <v>7</v>
      </c>
      <c r="P1245">
        <v>33</v>
      </c>
      <c r="Q1245">
        <v>1</v>
      </c>
      <c r="R1245">
        <v>2047</v>
      </c>
      <c r="S1245" t="s">
        <v>55</v>
      </c>
      <c r="T1245" t="s">
        <v>61</v>
      </c>
      <c r="U1245" t="s">
        <v>51</v>
      </c>
      <c r="V1245">
        <v>6</v>
      </c>
    </row>
    <row r="1246" spans="1:22" x14ac:dyDescent="0.2">
      <c r="A1246">
        <v>15738248</v>
      </c>
      <c r="B1246">
        <v>662</v>
      </c>
      <c r="C1246" t="s">
        <v>12</v>
      </c>
      <c r="D1246" t="s">
        <v>13</v>
      </c>
      <c r="E1246">
        <v>37</v>
      </c>
      <c r="F1246">
        <v>5</v>
      </c>
      <c r="G1246" s="2">
        <v>0</v>
      </c>
      <c r="H1246">
        <v>2</v>
      </c>
      <c r="I1246">
        <v>1</v>
      </c>
      <c r="J1246">
        <v>0</v>
      </c>
      <c r="K1246" s="1">
        <v>151871.84</v>
      </c>
      <c r="L1246">
        <v>0</v>
      </c>
      <c r="M1246">
        <v>7</v>
      </c>
      <c r="N1246">
        <v>1318</v>
      </c>
      <c r="O1246">
        <v>0</v>
      </c>
      <c r="P1246">
        <v>134</v>
      </c>
      <c r="Q1246">
        <v>0</v>
      </c>
      <c r="R1246">
        <v>9226</v>
      </c>
      <c r="S1246" t="s">
        <v>56</v>
      </c>
      <c r="T1246" t="s">
        <v>59</v>
      </c>
      <c r="U1246" t="s">
        <v>50</v>
      </c>
      <c r="V1246">
        <v>6</v>
      </c>
    </row>
    <row r="1247" spans="1:22" x14ac:dyDescent="0.2">
      <c r="A1247">
        <v>15673372</v>
      </c>
      <c r="B1247">
        <v>635</v>
      </c>
      <c r="C1247" t="s">
        <v>12</v>
      </c>
      <c r="D1247" t="s">
        <v>13</v>
      </c>
      <c r="E1247">
        <v>58</v>
      </c>
      <c r="F1247">
        <v>1</v>
      </c>
      <c r="G1247" s="2">
        <v>0</v>
      </c>
      <c r="H1247">
        <v>1</v>
      </c>
      <c r="I1247">
        <v>1</v>
      </c>
      <c r="J1247">
        <v>1</v>
      </c>
      <c r="K1247" s="1">
        <v>58907.08</v>
      </c>
      <c r="L1247">
        <v>1</v>
      </c>
      <c r="M1247">
        <v>24</v>
      </c>
      <c r="N1247">
        <v>4402</v>
      </c>
      <c r="O1247">
        <v>6</v>
      </c>
      <c r="P1247">
        <v>25</v>
      </c>
      <c r="Q1247">
        <v>0.25</v>
      </c>
      <c r="R1247">
        <v>105648</v>
      </c>
      <c r="S1247" t="s">
        <v>56</v>
      </c>
      <c r="T1247" t="s">
        <v>58</v>
      </c>
      <c r="U1247" t="s">
        <v>52</v>
      </c>
      <c r="V1247">
        <v>7</v>
      </c>
    </row>
    <row r="1248" spans="1:22" x14ac:dyDescent="0.2">
      <c r="A1248">
        <v>15587611</v>
      </c>
      <c r="B1248">
        <v>537</v>
      </c>
      <c r="C1248" t="s">
        <v>12</v>
      </c>
      <c r="D1248" t="s">
        <v>15</v>
      </c>
      <c r="E1248">
        <v>59</v>
      </c>
      <c r="F1248">
        <v>9</v>
      </c>
      <c r="G1248" s="2">
        <v>0</v>
      </c>
      <c r="H1248">
        <v>2</v>
      </c>
      <c r="I1248">
        <v>0</v>
      </c>
      <c r="J1248">
        <v>0</v>
      </c>
      <c r="K1248" s="1">
        <v>103799.77</v>
      </c>
      <c r="L1248">
        <v>1</v>
      </c>
      <c r="M1248">
        <v>13</v>
      </c>
      <c r="N1248">
        <v>1834</v>
      </c>
      <c r="O1248">
        <v>2</v>
      </c>
      <c r="P1248">
        <v>22</v>
      </c>
      <c r="Q1248">
        <v>0.15384615384615385</v>
      </c>
      <c r="R1248">
        <v>23842</v>
      </c>
      <c r="S1248" t="s">
        <v>54</v>
      </c>
      <c r="T1248" t="s">
        <v>61</v>
      </c>
      <c r="U1248" t="s">
        <v>52</v>
      </c>
      <c r="V1248">
        <v>7</v>
      </c>
    </row>
    <row r="1249" spans="1:22" x14ac:dyDescent="0.2">
      <c r="A1249">
        <v>15715673</v>
      </c>
      <c r="B1249">
        <v>651</v>
      </c>
      <c r="C1249" t="s">
        <v>14</v>
      </c>
      <c r="D1249" t="s">
        <v>13</v>
      </c>
      <c r="E1249">
        <v>46</v>
      </c>
      <c r="F1249">
        <v>4</v>
      </c>
      <c r="G1249" s="2">
        <v>89743.05</v>
      </c>
      <c r="H1249">
        <v>1</v>
      </c>
      <c r="I1249">
        <v>1</v>
      </c>
      <c r="J1249">
        <v>0</v>
      </c>
      <c r="K1249" s="1">
        <v>156425.57</v>
      </c>
      <c r="L1249">
        <v>1</v>
      </c>
      <c r="M1249">
        <v>4</v>
      </c>
      <c r="N1249">
        <v>1821</v>
      </c>
      <c r="O1249">
        <v>5</v>
      </c>
      <c r="P1249">
        <v>86</v>
      </c>
      <c r="Q1249">
        <v>1</v>
      </c>
      <c r="R1249">
        <v>7284</v>
      </c>
      <c r="S1249" t="s">
        <v>55</v>
      </c>
      <c r="T1249" t="s">
        <v>59</v>
      </c>
      <c r="U1249" t="s">
        <v>50</v>
      </c>
      <c r="V1249">
        <v>6</v>
      </c>
    </row>
    <row r="1250" spans="1:22" x14ac:dyDescent="0.2">
      <c r="A1250">
        <v>15655648</v>
      </c>
      <c r="B1250">
        <v>610</v>
      </c>
      <c r="C1250" t="s">
        <v>12</v>
      </c>
      <c r="D1250" t="s">
        <v>13</v>
      </c>
      <c r="E1250">
        <v>25</v>
      </c>
      <c r="F1250">
        <v>2</v>
      </c>
      <c r="G1250" s="2">
        <v>0</v>
      </c>
      <c r="H1250">
        <v>2</v>
      </c>
      <c r="I1250">
        <v>1</v>
      </c>
      <c r="J1250">
        <v>0</v>
      </c>
      <c r="K1250" s="1">
        <v>123723.83</v>
      </c>
      <c r="L1250">
        <v>0</v>
      </c>
      <c r="M1250">
        <v>29</v>
      </c>
      <c r="N1250">
        <v>207</v>
      </c>
      <c r="O1250">
        <v>2</v>
      </c>
      <c r="P1250">
        <v>108</v>
      </c>
      <c r="Q1250">
        <v>6.8965517241379309E-2</v>
      </c>
      <c r="R1250">
        <v>6003</v>
      </c>
      <c r="S1250" t="s">
        <v>55</v>
      </c>
      <c r="T1250" t="s">
        <v>58</v>
      </c>
      <c r="U1250" t="s">
        <v>50</v>
      </c>
      <c r="V1250">
        <v>7</v>
      </c>
    </row>
    <row r="1251" spans="1:22" x14ac:dyDescent="0.2">
      <c r="A1251">
        <v>15763613</v>
      </c>
      <c r="B1251">
        <v>581</v>
      </c>
      <c r="C1251" t="s">
        <v>12</v>
      </c>
      <c r="D1251" t="s">
        <v>15</v>
      </c>
      <c r="E1251">
        <v>30</v>
      </c>
      <c r="F1251">
        <v>1</v>
      </c>
      <c r="G1251" s="2">
        <v>0</v>
      </c>
      <c r="H1251">
        <v>2</v>
      </c>
      <c r="I1251">
        <v>1</v>
      </c>
      <c r="J1251">
        <v>0</v>
      </c>
      <c r="K1251" s="1">
        <v>199464.08</v>
      </c>
      <c r="L1251">
        <v>0</v>
      </c>
      <c r="M1251">
        <v>6</v>
      </c>
      <c r="N1251">
        <v>3988</v>
      </c>
      <c r="O1251">
        <v>1</v>
      </c>
      <c r="P1251">
        <v>168</v>
      </c>
      <c r="Q1251">
        <v>0.16666666666666666</v>
      </c>
      <c r="R1251">
        <v>23928</v>
      </c>
      <c r="S1251" t="s">
        <v>54</v>
      </c>
      <c r="T1251" t="s">
        <v>58</v>
      </c>
      <c r="U1251" t="s">
        <v>50</v>
      </c>
      <c r="V1251">
        <v>7</v>
      </c>
    </row>
    <row r="1252" spans="1:22" x14ac:dyDescent="0.2">
      <c r="A1252">
        <v>15660385</v>
      </c>
      <c r="B1252">
        <v>592</v>
      </c>
      <c r="C1252" t="s">
        <v>12</v>
      </c>
      <c r="D1252" t="s">
        <v>15</v>
      </c>
      <c r="E1252">
        <v>39</v>
      </c>
      <c r="F1252">
        <v>7</v>
      </c>
      <c r="G1252" s="2">
        <v>0</v>
      </c>
      <c r="H1252">
        <v>2</v>
      </c>
      <c r="I1252">
        <v>1</v>
      </c>
      <c r="J1252">
        <v>0</v>
      </c>
      <c r="K1252" s="1">
        <v>83084.33</v>
      </c>
      <c r="L1252">
        <v>0</v>
      </c>
      <c r="M1252">
        <v>11</v>
      </c>
      <c r="N1252">
        <v>4018</v>
      </c>
      <c r="O1252">
        <v>7</v>
      </c>
      <c r="P1252">
        <v>87</v>
      </c>
      <c r="Q1252">
        <v>0.63636363636363635</v>
      </c>
      <c r="R1252">
        <v>44198</v>
      </c>
      <c r="S1252" t="s">
        <v>55</v>
      </c>
      <c r="T1252" t="s">
        <v>60</v>
      </c>
      <c r="U1252" t="s">
        <v>50</v>
      </c>
      <c r="V1252">
        <v>6</v>
      </c>
    </row>
    <row r="1253" spans="1:22" x14ac:dyDescent="0.2">
      <c r="A1253">
        <v>15733261</v>
      </c>
      <c r="B1253">
        <v>688</v>
      </c>
      <c r="C1253" t="s">
        <v>14</v>
      </c>
      <c r="D1253" t="s">
        <v>13</v>
      </c>
      <c r="E1253">
        <v>35</v>
      </c>
      <c r="F1253">
        <v>6</v>
      </c>
      <c r="G1253" s="2">
        <v>0</v>
      </c>
      <c r="H1253">
        <v>1</v>
      </c>
      <c r="I1253">
        <v>1</v>
      </c>
      <c r="J1253">
        <v>0</v>
      </c>
      <c r="K1253" s="1">
        <v>25488.43</v>
      </c>
      <c r="L1253">
        <v>1</v>
      </c>
      <c r="M1253">
        <v>14</v>
      </c>
      <c r="N1253">
        <v>2418</v>
      </c>
      <c r="O1253">
        <v>6</v>
      </c>
      <c r="P1253">
        <v>90</v>
      </c>
      <c r="Q1253">
        <v>0.42857142857142855</v>
      </c>
      <c r="R1253">
        <v>33852</v>
      </c>
      <c r="S1253" t="s">
        <v>55</v>
      </c>
      <c r="T1253" t="s">
        <v>60</v>
      </c>
      <c r="U1253" t="s">
        <v>50</v>
      </c>
      <c r="V1253">
        <v>8</v>
      </c>
    </row>
    <row r="1254" spans="1:22" x14ac:dyDescent="0.2">
      <c r="A1254">
        <v>15623730</v>
      </c>
      <c r="B1254">
        <v>792</v>
      </c>
      <c r="C1254" t="s">
        <v>12</v>
      </c>
      <c r="D1254" t="s">
        <v>15</v>
      </c>
      <c r="E1254">
        <v>34</v>
      </c>
      <c r="F1254">
        <v>1</v>
      </c>
      <c r="G1254" s="2">
        <v>0</v>
      </c>
      <c r="H1254">
        <v>1</v>
      </c>
      <c r="I1254">
        <v>0</v>
      </c>
      <c r="J1254">
        <v>1</v>
      </c>
      <c r="K1254" s="1">
        <v>86330.32</v>
      </c>
      <c r="L1254">
        <v>0</v>
      </c>
      <c r="M1254">
        <v>21</v>
      </c>
      <c r="N1254">
        <v>4717</v>
      </c>
      <c r="O1254">
        <v>6</v>
      </c>
      <c r="P1254">
        <v>73</v>
      </c>
      <c r="Q1254">
        <v>0.2857142857142857</v>
      </c>
      <c r="R1254">
        <v>99057</v>
      </c>
      <c r="S1254" t="s">
        <v>55</v>
      </c>
      <c r="T1254" t="s">
        <v>58</v>
      </c>
      <c r="U1254" t="s">
        <v>50</v>
      </c>
      <c r="V1254">
        <v>6</v>
      </c>
    </row>
    <row r="1255" spans="1:22" x14ac:dyDescent="0.2">
      <c r="A1255">
        <v>15668248</v>
      </c>
      <c r="B1255">
        <v>528</v>
      </c>
      <c r="C1255" t="s">
        <v>16</v>
      </c>
      <c r="D1255" t="s">
        <v>13</v>
      </c>
      <c r="E1255">
        <v>62</v>
      </c>
      <c r="F1255">
        <v>7</v>
      </c>
      <c r="G1255" s="2">
        <v>133201.17000000001</v>
      </c>
      <c r="H1255">
        <v>1</v>
      </c>
      <c r="I1255">
        <v>0</v>
      </c>
      <c r="J1255">
        <v>0</v>
      </c>
      <c r="K1255" s="1">
        <v>168507.68</v>
      </c>
      <c r="L1255">
        <v>1</v>
      </c>
      <c r="M1255">
        <v>22</v>
      </c>
      <c r="N1255">
        <v>1983</v>
      </c>
      <c r="O1255">
        <v>8</v>
      </c>
      <c r="P1255">
        <v>138</v>
      </c>
      <c r="Q1255">
        <v>0.36363636363636365</v>
      </c>
      <c r="R1255">
        <v>43626</v>
      </c>
      <c r="S1255" t="s">
        <v>55</v>
      </c>
      <c r="T1255" t="s">
        <v>60</v>
      </c>
      <c r="U1255" t="s">
        <v>50</v>
      </c>
      <c r="V1255">
        <v>6</v>
      </c>
    </row>
    <row r="1256" spans="1:22" x14ac:dyDescent="0.2">
      <c r="A1256">
        <v>15694518</v>
      </c>
      <c r="B1256">
        <v>624</v>
      </c>
      <c r="C1256" t="s">
        <v>14</v>
      </c>
      <c r="D1256" t="s">
        <v>13</v>
      </c>
      <c r="E1256">
        <v>36</v>
      </c>
      <c r="F1256">
        <v>0</v>
      </c>
      <c r="G1256" s="2">
        <v>0</v>
      </c>
      <c r="H1256">
        <v>2</v>
      </c>
      <c r="I1256">
        <v>1</v>
      </c>
      <c r="J1256">
        <v>0</v>
      </c>
      <c r="K1256" s="1">
        <v>111605.9</v>
      </c>
      <c r="L1256">
        <v>0</v>
      </c>
      <c r="M1256">
        <v>16</v>
      </c>
      <c r="N1256">
        <v>4858</v>
      </c>
      <c r="O1256">
        <v>10</v>
      </c>
      <c r="P1256">
        <v>143</v>
      </c>
      <c r="Q1256">
        <v>0.625</v>
      </c>
      <c r="R1256">
        <v>77728</v>
      </c>
      <c r="S1256" t="s">
        <v>56</v>
      </c>
      <c r="T1256" t="s">
        <v>58</v>
      </c>
      <c r="U1256" t="s">
        <v>50</v>
      </c>
      <c r="V1256">
        <v>7</v>
      </c>
    </row>
    <row r="1257" spans="1:22" x14ac:dyDescent="0.2">
      <c r="A1257">
        <v>15801821</v>
      </c>
      <c r="B1257">
        <v>691</v>
      </c>
      <c r="C1257" t="s">
        <v>12</v>
      </c>
      <c r="D1257" t="s">
        <v>15</v>
      </c>
      <c r="E1257">
        <v>38</v>
      </c>
      <c r="F1257">
        <v>1</v>
      </c>
      <c r="G1257" s="2">
        <v>0</v>
      </c>
      <c r="H1257">
        <v>2</v>
      </c>
      <c r="I1257">
        <v>0</v>
      </c>
      <c r="J1257">
        <v>0</v>
      </c>
      <c r="K1257" s="1">
        <v>44653.5</v>
      </c>
      <c r="L1257">
        <v>0</v>
      </c>
      <c r="M1257">
        <v>13</v>
      </c>
      <c r="N1257">
        <v>2701</v>
      </c>
      <c r="O1257">
        <v>3</v>
      </c>
      <c r="P1257">
        <v>169</v>
      </c>
      <c r="Q1257">
        <v>0.23076923076923078</v>
      </c>
      <c r="R1257">
        <v>35113</v>
      </c>
      <c r="S1257" t="s">
        <v>56</v>
      </c>
      <c r="T1257" t="s">
        <v>58</v>
      </c>
      <c r="U1257" t="s">
        <v>50</v>
      </c>
      <c r="V1257">
        <v>7</v>
      </c>
    </row>
    <row r="1258" spans="1:22" x14ac:dyDescent="0.2">
      <c r="A1258">
        <v>15746127</v>
      </c>
      <c r="B1258">
        <v>572</v>
      </c>
      <c r="C1258" t="s">
        <v>12</v>
      </c>
      <c r="D1258" t="s">
        <v>13</v>
      </c>
      <c r="E1258">
        <v>47</v>
      </c>
      <c r="F1258">
        <v>2</v>
      </c>
      <c r="G1258" s="2">
        <v>0</v>
      </c>
      <c r="H1258">
        <v>2</v>
      </c>
      <c r="I1258">
        <v>1</v>
      </c>
      <c r="J1258">
        <v>0</v>
      </c>
      <c r="K1258" s="1">
        <v>36099.699999999997</v>
      </c>
      <c r="L1258">
        <v>0</v>
      </c>
      <c r="M1258">
        <v>6</v>
      </c>
      <c r="N1258">
        <v>244</v>
      </c>
      <c r="O1258">
        <v>1</v>
      </c>
      <c r="P1258">
        <v>172</v>
      </c>
      <c r="Q1258">
        <v>0.16666666666666666</v>
      </c>
      <c r="R1258">
        <v>1464</v>
      </c>
      <c r="S1258" t="s">
        <v>55</v>
      </c>
      <c r="T1258" t="s">
        <v>58</v>
      </c>
      <c r="U1258" t="s">
        <v>50</v>
      </c>
      <c r="V1258">
        <v>8</v>
      </c>
    </row>
    <row r="1259" spans="1:22" x14ac:dyDescent="0.2">
      <c r="A1259">
        <v>15663625</v>
      </c>
      <c r="B1259">
        <v>501</v>
      </c>
      <c r="C1259" t="s">
        <v>12</v>
      </c>
      <c r="D1259" t="s">
        <v>15</v>
      </c>
      <c r="E1259">
        <v>37</v>
      </c>
      <c r="F1259">
        <v>4</v>
      </c>
      <c r="G1259" s="2">
        <v>0</v>
      </c>
      <c r="H1259">
        <v>2</v>
      </c>
      <c r="I1259">
        <v>0</v>
      </c>
      <c r="J1259">
        <v>0</v>
      </c>
      <c r="K1259" s="1">
        <v>12470.3</v>
      </c>
      <c r="L1259">
        <v>0</v>
      </c>
      <c r="M1259">
        <v>27</v>
      </c>
      <c r="N1259">
        <v>414</v>
      </c>
      <c r="O1259">
        <v>3</v>
      </c>
      <c r="P1259">
        <v>14</v>
      </c>
      <c r="Q1259">
        <v>0.1111111111111111</v>
      </c>
      <c r="R1259">
        <v>11178</v>
      </c>
      <c r="S1259" t="s">
        <v>55</v>
      </c>
      <c r="T1259" t="s">
        <v>59</v>
      </c>
      <c r="U1259" t="s">
        <v>52</v>
      </c>
      <c r="V1259">
        <v>6</v>
      </c>
    </row>
    <row r="1260" spans="1:22" x14ac:dyDescent="0.2">
      <c r="A1260">
        <v>15604891</v>
      </c>
      <c r="B1260">
        <v>624</v>
      </c>
      <c r="C1260" t="s">
        <v>14</v>
      </c>
      <c r="D1260" t="s">
        <v>13</v>
      </c>
      <c r="E1260">
        <v>38</v>
      </c>
      <c r="F1260">
        <v>8</v>
      </c>
      <c r="G1260" s="2">
        <v>0</v>
      </c>
      <c r="H1260">
        <v>2</v>
      </c>
      <c r="I1260">
        <v>1</v>
      </c>
      <c r="J1260">
        <v>0</v>
      </c>
      <c r="K1260" s="1">
        <v>95403.41</v>
      </c>
      <c r="L1260">
        <v>0</v>
      </c>
      <c r="M1260">
        <v>8</v>
      </c>
      <c r="N1260">
        <v>2120</v>
      </c>
      <c r="O1260">
        <v>3</v>
      </c>
      <c r="P1260">
        <v>134</v>
      </c>
      <c r="Q1260">
        <v>0.375</v>
      </c>
      <c r="R1260">
        <v>16960</v>
      </c>
      <c r="S1260" t="s">
        <v>54</v>
      </c>
      <c r="T1260" t="s">
        <v>60</v>
      </c>
      <c r="U1260" t="s">
        <v>50</v>
      </c>
      <c r="V1260">
        <v>6</v>
      </c>
    </row>
    <row r="1261" spans="1:22" x14ac:dyDescent="0.2">
      <c r="A1261">
        <v>15611961</v>
      </c>
      <c r="B1261">
        <v>615</v>
      </c>
      <c r="C1261" t="s">
        <v>12</v>
      </c>
      <c r="D1261" t="s">
        <v>15</v>
      </c>
      <c r="E1261">
        <v>35</v>
      </c>
      <c r="F1261">
        <v>7</v>
      </c>
      <c r="G1261" s="2">
        <v>0</v>
      </c>
      <c r="H1261">
        <v>2</v>
      </c>
      <c r="I1261">
        <v>1</v>
      </c>
      <c r="J1261">
        <v>0</v>
      </c>
      <c r="K1261" s="1">
        <v>150784.29</v>
      </c>
      <c r="L1261">
        <v>0</v>
      </c>
      <c r="M1261">
        <v>8</v>
      </c>
      <c r="N1261">
        <v>3584</v>
      </c>
      <c r="O1261">
        <v>6</v>
      </c>
      <c r="P1261">
        <v>119</v>
      </c>
      <c r="Q1261">
        <v>0.75</v>
      </c>
      <c r="R1261">
        <v>28672</v>
      </c>
      <c r="S1261" t="s">
        <v>55</v>
      </c>
      <c r="T1261" t="s">
        <v>60</v>
      </c>
      <c r="U1261" t="s">
        <v>50</v>
      </c>
      <c r="V1261">
        <v>6</v>
      </c>
    </row>
    <row r="1262" spans="1:22" x14ac:dyDescent="0.2">
      <c r="A1262">
        <v>15762543</v>
      </c>
      <c r="B1262">
        <v>711</v>
      </c>
      <c r="C1262" t="s">
        <v>12</v>
      </c>
      <c r="D1262" t="s">
        <v>13</v>
      </c>
      <c r="E1262">
        <v>32</v>
      </c>
      <c r="F1262">
        <v>1</v>
      </c>
      <c r="G1262" s="2">
        <v>0</v>
      </c>
      <c r="H1262">
        <v>2</v>
      </c>
      <c r="I1262">
        <v>1</v>
      </c>
      <c r="J1262">
        <v>0</v>
      </c>
      <c r="K1262" s="1">
        <v>126188.42</v>
      </c>
      <c r="L1262">
        <v>0</v>
      </c>
      <c r="M1262">
        <v>7</v>
      </c>
      <c r="N1262">
        <v>1185</v>
      </c>
      <c r="O1262">
        <v>0</v>
      </c>
      <c r="P1262">
        <v>34</v>
      </c>
      <c r="Q1262">
        <v>0</v>
      </c>
      <c r="R1262">
        <v>8295</v>
      </c>
      <c r="S1262" t="s">
        <v>55</v>
      </c>
      <c r="T1262" t="s">
        <v>58</v>
      </c>
      <c r="U1262" t="s">
        <v>51</v>
      </c>
      <c r="V1262">
        <v>7</v>
      </c>
    </row>
    <row r="1263" spans="1:22" x14ac:dyDescent="0.2">
      <c r="A1263">
        <v>15779743</v>
      </c>
      <c r="B1263">
        <v>633</v>
      </c>
      <c r="C1263" t="s">
        <v>12</v>
      </c>
      <c r="D1263" t="s">
        <v>13</v>
      </c>
      <c r="E1263">
        <v>44</v>
      </c>
      <c r="F1263">
        <v>7</v>
      </c>
      <c r="G1263" s="2">
        <v>0</v>
      </c>
      <c r="H1263">
        <v>2</v>
      </c>
      <c r="I1263">
        <v>1</v>
      </c>
      <c r="J1263">
        <v>0</v>
      </c>
      <c r="K1263" s="1">
        <v>29761.29</v>
      </c>
      <c r="L1263">
        <v>0</v>
      </c>
      <c r="M1263">
        <v>22</v>
      </c>
      <c r="N1263">
        <v>4727</v>
      </c>
      <c r="O1263">
        <v>2</v>
      </c>
      <c r="P1263">
        <v>2</v>
      </c>
      <c r="Q1263">
        <v>9.0909090909090912E-2</v>
      </c>
      <c r="R1263">
        <v>103994</v>
      </c>
      <c r="S1263" t="s">
        <v>55</v>
      </c>
      <c r="T1263" t="s">
        <v>60</v>
      </c>
      <c r="U1263" t="s">
        <v>52</v>
      </c>
      <c r="V1263">
        <v>6</v>
      </c>
    </row>
    <row r="1264" spans="1:22" x14ac:dyDescent="0.2">
      <c r="A1264">
        <v>15677105</v>
      </c>
      <c r="B1264">
        <v>706</v>
      </c>
      <c r="C1264" t="s">
        <v>16</v>
      </c>
      <c r="D1264" t="s">
        <v>13</v>
      </c>
      <c r="E1264">
        <v>46</v>
      </c>
      <c r="F1264">
        <v>4</v>
      </c>
      <c r="G1264" s="2">
        <v>105214.58</v>
      </c>
      <c r="H1264">
        <v>1</v>
      </c>
      <c r="I1264">
        <v>1</v>
      </c>
      <c r="J1264">
        <v>0</v>
      </c>
      <c r="K1264" s="1">
        <v>108699.59</v>
      </c>
      <c r="L1264">
        <v>1</v>
      </c>
      <c r="M1264">
        <v>26</v>
      </c>
      <c r="N1264">
        <v>1523</v>
      </c>
      <c r="O1264">
        <v>5</v>
      </c>
      <c r="P1264">
        <v>164</v>
      </c>
      <c r="Q1264">
        <v>0.19230769230769232</v>
      </c>
      <c r="R1264">
        <v>39598</v>
      </c>
      <c r="S1264" t="s">
        <v>55</v>
      </c>
      <c r="T1264" t="s">
        <v>59</v>
      </c>
      <c r="U1264" t="s">
        <v>50</v>
      </c>
      <c r="V1264">
        <v>6</v>
      </c>
    </row>
    <row r="1265" spans="1:22" x14ac:dyDescent="0.2">
      <c r="A1265">
        <v>15641474</v>
      </c>
      <c r="B1265">
        <v>638</v>
      </c>
      <c r="C1265" t="s">
        <v>12</v>
      </c>
      <c r="D1265" t="s">
        <v>15</v>
      </c>
      <c r="E1265">
        <v>46</v>
      </c>
      <c r="F1265">
        <v>9</v>
      </c>
      <c r="G1265" s="2">
        <v>139859.54</v>
      </c>
      <c r="H1265">
        <v>1</v>
      </c>
      <c r="I1265">
        <v>1</v>
      </c>
      <c r="J1265">
        <v>0</v>
      </c>
      <c r="K1265" s="1">
        <v>38967.29</v>
      </c>
      <c r="L1265">
        <v>0</v>
      </c>
      <c r="M1265">
        <v>22</v>
      </c>
      <c r="N1265">
        <v>4360</v>
      </c>
      <c r="O1265">
        <v>8</v>
      </c>
      <c r="P1265">
        <v>112</v>
      </c>
      <c r="Q1265">
        <v>0.36363636363636365</v>
      </c>
      <c r="R1265">
        <v>95920</v>
      </c>
      <c r="S1265" t="s">
        <v>55</v>
      </c>
      <c r="T1265" t="s">
        <v>61</v>
      </c>
      <c r="U1265" t="s">
        <v>50</v>
      </c>
      <c r="V1265">
        <v>6</v>
      </c>
    </row>
    <row r="1266" spans="1:22" x14ac:dyDescent="0.2">
      <c r="A1266">
        <v>15624451</v>
      </c>
      <c r="B1266">
        <v>641</v>
      </c>
      <c r="C1266" t="s">
        <v>12</v>
      </c>
      <c r="D1266" t="s">
        <v>13</v>
      </c>
      <c r="E1266">
        <v>38</v>
      </c>
      <c r="F1266">
        <v>3</v>
      </c>
      <c r="G1266" s="2">
        <v>0</v>
      </c>
      <c r="H1266">
        <v>2</v>
      </c>
      <c r="I1266">
        <v>1</v>
      </c>
      <c r="J1266">
        <v>0</v>
      </c>
      <c r="K1266" s="1">
        <v>116466.19</v>
      </c>
      <c r="L1266">
        <v>0</v>
      </c>
      <c r="M1266">
        <v>10</v>
      </c>
      <c r="N1266">
        <v>4959</v>
      </c>
      <c r="O1266">
        <v>6</v>
      </c>
      <c r="P1266">
        <v>136</v>
      </c>
      <c r="Q1266">
        <v>0.6</v>
      </c>
      <c r="R1266">
        <v>49590</v>
      </c>
      <c r="S1266" t="s">
        <v>55</v>
      </c>
      <c r="T1266" t="s">
        <v>59</v>
      </c>
      <c r="U1266" t="s">
        <v>50</v>
      </c>
      <c r="V1266">
        <v>6</v>
      </c>
    </row>
    <row r="1267" spans="1:22" x14ac:dyDescent="0.2">
      <c r="A1267">
        <v>15783691</v>
      </c>
      <c r="B1267">
        <v>722</v>
      </c>
      <c r="C1267" t="s">
        <v>14</v>
      </c>
      <c r="D1267" t="s">
        <v>13</v>
      </c>
      <c r="E1267">
        <v>35</v>
      </c>
      <c r="F1267">
        <v>1</v>
      </c>
      <c r="G1267" s="2">
        <v>120171.58</v>
      </c>
      <c r="H1267">
        <v>1</v>
      </c>
      <c r="I1267">
        <v>1</v>
      </c>
      <c r="J1267">
        <v>0</v>
      </c>
      <c r="K1267" s="1">
        <v>125240.8</v>
      </c>
      <c r="L1267">
        <v>0</v>
      </c>
      <c r="M1267">
        <v>22</v>
      </c>
      <c r="N1267">
        <v>4884</v>
      </c>
      <c r="O1267">
        <v>10</v>
      </c>
      <c r="P1267">
        <v>74</v>
      </c>
      <c r="Q1267">
        <v>0.45454545454545453</v>
      </c>
      <c r="R1267">
        <v>107448</v>
      </c>
      <c r="S1267" t="s">
        <v>55</v>
      </c>
      <c r="T1267" t="s">
        <v>58</v>
      </c>
      <c r="U1267" t="s">
        <v>50</v>
      </c>
      <c r="V1267">
        <v>6</v>
      </c>
    </row>
    <row r="1268" spans="1:22" x14ac:dyDescent="0.2">
      <c r="A1268">
        <v>15734524</v>
      </c>
      <c r="B1268">
        <v>653</v>
      </c>
      <c r="C1268" t="s">
        <v>12</v>
      </c>
      <c r="D1268" t="s">
        <v>15</v>
      </c>
      <c r="E1268">
        <v>51</v>
      </c>
      <c r="F1268">
        <v>3</v>
      </c>
      <c r="G1268" s="2">
        <v>0</v>
      </c>
      <c r="H1268">
        <v>1</v>
      </c>
      <c r="I1268">
        <v>1</v>
      </c>
      <c r="J1268">
        <v>0</v>
      </c>
      <c r="K1268" s="1">
        <v>170426.65</v>
      </c>
      <c r="L1268">
        <v>1</v>
      </c>
      <c r="M1268">
        <v>30</v>
      </c>
      <c r="N1268">
        <v>2958</v>
      </c>
      <c r="O1268">
        <v>3</v>
      </c>
      <c r="P1268">
        <v>75</v>
      </c>
      <c r="Q1268">
        <v>0.1</v>
      </c>
      <c r="R1268">
        <v>88740</v>
      </c>
      <c r="S1268" t="s">
        <v>55</v>
      </c>
      <c r="T1268" t="s">
        <v>59</v>
      </c>
      <c r="U1268" t="s">
        <v>50</v>
      </c>
      <c r="V1268">
        <v>9</v>
      </c>
    </row>
    <row r="1269" spans="1:22" x14ac:dyDescent="0.2">
      <c r="A1269">
        <v>15649292</v>
      </c>
      <c r="B1269">
        <v>748</v>
      </c>
      <c r="C1269" t="s">
        <v>12</v>
      </c>
      <c r="D1269" t="s">
        <v>13</v>
      </c>
      <c r="E1269">
        <v>49</v>
      </c>
      <c r="F1269">
        <v>7</v>
      </c>
      <c r="G1269" s="2">
        <v>29602.080000000002</v>
      </c>
      <c r="H1269">
        <v>1</v>
      </c>
      <c r="I1269">
        <v>0</v>
      </c>
      <c r="J1269">
        <v>0</v>
      </c>
      <c r="K1269" s="1">
        <v>163550.57999999999</v>
      </c>
      <c r="L1269">
        <v>1</v>
      </c>
      <c r="M1269">
        <v>10</v>
      </c>
      <c r="N1269">
        <v>1466</v>
      </c>
      <c r="O1269">
        <v>3</v>
      </c>
      <c r="P1269">
        <v>135</v>
      </c>
      <c r="Q1269">
        <v>0.3</v>
      </c>
      <c r="R1269">
        <v>14660</v>
      </c>
      <c r="S1269" t="s">
        <v>55</v>
      </c>
      <c r="T1269" t="s">
        <v>60</v>
      </c>
      <c r="U1269" t="s">
        <v>50</v>
      </c>
      <c r="V1269">
        <v>6</v>
      </c>
    </row>
    <row r="1270" spans="1:22" x14ac:dyDescent="0.2">
      <c r="A1270">
        <v>15633516</v>
      </c>
      <c r="B1270">
        <v>526</v>
      </c>
      <c r="C1270" t="s">
        <v>12</v>
      </c>
      <c r="D1270" t="s">
        <v>15</v>
      </c>
      <c r="E1270">
        <v>42</v>
      </c>
      <c r="F1270">
        <v>1</v>
      </c>
      <c r="G1270" s="2">
        <v>0</v>
      </c>
      <c r="H1270">
        <v>1</v>
      </c>
      <c r="I1270">
        <v>0</v>
      </c>
      <c r="J1270">
        <v>1</v>
      </c>
      <c r="K1270" s="1">
        <v>168486.02</v>
      </c>
      <c r="L1270">
        <v>0</v>
      </c>
      <c r="M1270">
        <v>8</v>
      </c>
      <c r="N1270">
        <v>1883</v>
      </c>
      <c r="O1270">
        <v>7</v>
      </c>
      <c r="P1270">
        <v>147</v>
      </c>
      <c r="Q1270">
        <v>0.875</v>
      </c>
      <c r="R1270">
        <v>15064</v>
      </c>
      <c r="S1270" t="s">
        <v>55</v>
      </c>
      <c r="T1270" t="s">
        <v>58</v>
      </c>
      <c r="U1270" t="s">
        <v>50</v>
      </c>
      <c r="V1270">
        <v>6</v>
      </c>
    </row>
    <row r="1271" spans="1:22" x14ac:dyDescent="0.2">
      <c r="A1271">
        <v>15703614</v>
      </c>
      <c r="B1271">
        <v>564</v>
      </c>
      <c r="C1271" t="s">
        <v>14</v>
      </c>
      <c r="D1271" t="s">
        <v>15</v>
      </c>
      <c r="E1271">
        <v>48</v>
      </c>
      <c r="F1271">
        <v>5</v>
      </c>
      <c r="G1271" s="2">
        <v>132876.23000000001</v>
      </c>
      <c r="H1271">
        <v>1</v>
      </c>
      <c r="I1271">
        <v>1</v>
      </c>
      <c r="J1271">
        <v>0</v>
      </c>
      <c r="K1271" s="1">
        <v>79259.77</v>
      </c>
      <c r="L1271">
        <v>0</v>
      </c>
      <c r="M1271">
        <v>3</v>
      </c>
      <c r="N1271">
        <v>917</v>
      </c>
      <c r="O1271">
        <v>5</v>
      </c>
      <c r="P1271">
        <v>17</v>
      </c>
      <c r="Q1271">
        <v>1</v>
      </c>
      <c r="R1271">
        <v>2751</v>
      </c>
      <c r="S1271" t="s">
        <v>56</v>
      </c>
      <c r="T1271" t="s">
        <v>59</v>
      </c>
      <c r="U1271" t="s">
        <v>52</v>
      </c>
      <c r="V1271">
        <v>6</v>
      </c>
    </row>
    <row r="1272" spans="1:22" x14ac:dyDescent="0.2">
      <c r="A1272">
        <v>15687153</v>
      </c>
      <c r="B1272">
        <v>850</v>
      </c>
      <c r="C1272" t="s">
        <v>16</v>
      </c>
      <c r="D1272" t="s">
        <v>15</v>
      </c>
      <c r="E1272">
        <v>49</v>
      </c>
      <c r="F1272">
        <v>8</v>
      </c>
      <c r="G1272" s="2">
        <v>98649.55</v>
      </c>
      <c r="H1272">
        <v>1</v>
      </c>
      <c r="I1272">
        <v>1</v>
      </c>
      <c r="J1272">
        <v>0</v>
      </c>
      <c r="K1272" s="1">
        <v>119174.88</v>
      </c>
      <c r="L1272">
        <v>1</v>
      </c>
      <c r="M1272">
        <v>6</v>
      </c>
      <c r="N1272">
        <v>2249</v>
      </c>
      <c r="O1272">
        <v>1</v>
      </c>
      <c r="P1272">
        <v>28</v>
      </c>
      <c r="Q1272">
        <v>0.16666666666666666</v>
      </c>
      <c r="R1272">
        <v>13494</v>
      </c>
      <c r="S1272" t="s">
        <v>55</v>
      </c>
      <c r="T1272" t="s">
        <v>60</v>
      </c>
      <c r="U1272" t="s">
        <v>52</v>
      </c>
      <c r="V1272">
        <v>6</v>
      </c>
    </row>
    <row r="1273" spans="1:22" x14ac:dyDescent="0.2">
      <c r="A1273">
        <v>15740557</v>
      </c>
      <c r="B1273">
        <v>753</v>
      </c>
      <c r="C1273" t="s">
        <v>12</v>
      </c>
      <c r="D1273" t="s">
        <v>13</v>
      </c>
      <c r="E1273">
        <v>43</v>
      </c>
      <c r="F1273">
        <v>5</v>
      </c>
      <c r="G1273" s="2">
        <v>0</v>
      </c>
      <c r="H1273">
        <v>2</v>
      </c>
      <c r="I1273">
        <v>1</v>
      </c>
      <c r="J1273">
        <v>0</v>
      </c>
      <c r="K1273" s="1">
        <v>109881.71</v>
      </c>
      <c r="L1273">
        <v>0</v>
      </c>
      <c r="M1273">
        <v>18</v>
      </c>
      <c r="N1273">
        <v>1802</v>
      </c>
      <c r="O1273">
        <v>6</v>
      </c>
      <c r="P1273">
        <v>180</v>
      </c>
      <c r="Q1273">
        <v>0.33333333333333331</v>
      </c>
      <c r="R1273">
        <v>32436</v>
      </c>
      <c r="S1273" t="s">
        <v>55</v>
      </c>
      <c r="T1273" t="s">
        <v>59</v>
      </c>
      <c r="U1273" t="s">
        <v>50</v>
      </c>
      <c r="V1273">
        <v>6</v>
      </c>
    </row>
    <row r="1274" spans="1:22" x14ac:dyDescent="0.2">
      <c r="A1274">
        <v>15583353</v>
      </c>
      <c r="B1274">
        <v>610</v>
      </c>
      <c r="C1274" t="s">
        <v>14</v>
      </c>
      <c r="D1274" t="s">
        <v>13</v>
      </c>
      <c r="E1274">
        <v>45</v>
      </c>
      <c r="F1274">
        <v>3</v>
      </c>
      <c r="G1274" s="2">
        <v>0</v>
      </c>
      <c r="H1274">
        <v>1</v>
      </c>
      <c r="I1274">
        <v>1</v>
      </c>
      <c r="J1274">
        <v>0</v>
      </c>
      <c r="K1274" s="1">
        <v>38276.839999999997</v>
      </c>
      <c r="L1274">
        <v>1</v>
      </c>
      <c r="M1274">
        <v>20</v>
      </c>
      <c r="N1274">
        <v>2190</v>
      </c>
      <c r="O1274">
        <v>2</v>
      </c>
      <c r="P1274">
        <v>38</v>
      </c>
      <c r="Q1274">
        <v>0.1</v>
      </c>
      <c r="R1274">
        <v>43800</v>
      </c>
      <c r="S1274" t="s">
        <v>55</v>
      </c>
      <c r="T1274" t="s">
        <v>59</v>
      </c>
      <c r="U1274" t="s">
        <v>51</v>
      </c>
      <c r="V1274">
        <v>8</v>
      </c>
    </row>
    <row r="1275" spans="1:22" x14ac:dyDescent="0.2">
      <c r="A1275">
        <v>15696373</v>
      </c>
      <c r="B1275">
        <v>687</v>
      </c>
      <c r="C1275" t="s">
        <v>12</v>
      </c>
      <c r="D1275" t="s">
        <v>13</v>
      </c>
      <c r="E1275">
        <v>44</v>
      </c>
      <c r="F1275">
        <v>9</v>
      </c>
      <c r="G1275" s="2">
        <v>0</v>
      </c>
      <c r="H1275">
        <v>2</v>
      </c>
      <c r="I1275">
        <v>0</v>
      </c>
      <c r="J1275">
        <v>0</v>
      </c>
      <c r="K1275" s="1">
        <v>103042.2</v>
      </c>
      <c r="L1275">
        <v>1</v>
      </c>
      <c r="M1275">
        <v>13</v>
      </c>
      <c r="N1275">
        <v>2570</v>
      </c>
      <c r="O1275">
        <v>8</v>
      </c>
      <c r="P1275">
        <v>15</v>
      </c>
      <c r="Q1275">
        <v>0.61538461538461542</v>
      </c>
      <c r="R1275">
        <v>33410</v>
      </c>
      <c r="S1275" t="s">
        <v>56</v>
      </c>
      <c r="T1275" t="s">
        <v>61</v>
      </c>
      <c r="U1275" t="s">
        <v>52</v>
      </c>
      <c r="V1275">
        <v>6</v>
      </c>
    </row>
    <row r="1276" spans="1:22" x14ac:dyDescent="0.2">
      <c r="A1276">
        <v>15672594</v>
      </c>
      <c r="B1276">
        <v>597</v>
      </c>
      <c r="C1276" t="s">
        <v>12</v>
      </c>
      <c r="D1276" t="s">
        <v>13</v>
      </c>
      <c r="E1276">
        <v>60</v>
      </c>
      <c r="F1276">
        <v>0</v>
      </c>
      <c r="G1276" s="2">
        <v>131778.07999999999</v>
      </c>
      <c r="H1276">
        <v>1</v>
      </c>
      <c r="I1276">
        <v>0</v>
      </c>
      <c r="J1276">
        <v>0</v>
      </c>
      <c r="K1276" s="1">
        <v>10703.53</v>
      </c>
      <c r="L1276">
        <v>1</v>
      </c>
      <c r="M1276">
        <v>12</v>
      </c>
      <c r="N1276">
        <v>2681</v>
      </c>
      <c r="O1276">
        <v>2</v>
      </c>
      <c r="P1276">
        <v>36</v>
      </c>
      <c r="Q1276">
        <v>0.16666666666666666</v>
      </c>
      <c r="R1276">
        <v>32172</v>
      </c>
      <c r="S1276" t="s">
        <v>54</v>
      </c>
      <c r="T1276" t="s">
        <v>58</v>
      </c>
      <c r="U1276" t="s">
        <v>51</v>
      </c>
      <c r="V1276">
        <v>7</v>
      </c>
    </row>
    <row r="1277" spans="1:22" x14ac:dyDescent="0.2">
      <c r="A1277">
        <v>15714240</v>
      </c>
      <c r="B1277">
        <v>712</v>
      </c>
      <c r="C1277" t="s">
        <v>14</v>
      </c>
      <c r="D1277" t="s">
        <v>15</v>
      </c>
      <c r="E1277">
        <v>74</v>
      </c>
      <c r="F1277">
        <v>5</v>
      </c>
      <c r="G1277" s="2">
        <v>0</v>
      </c>
      <c r="H1277">
        <v>2</v>
      </c>
      <c r="I1277">
        <v>0</v>
      </c>
      <c r="J1277">
        <v>0</v>
      </c>
      <c r="K1277" s="1">
        <v>151425.82</v>
      </c>
      <c r="L1277">
        <v>0</v>
      </c>
      <c r="M1277">
        <v>13</v>
      </c>
      <c r="N1277">
        <v>2644</v>
      </c>
      <c r="O1277">
        <v>9</v>
      </c>
      <c r="P1277">
        <v>159</v>
      </c>
      <c r="Q1277">
        <v>0.69230769230769229</v>
      </c>
      <c r="R1277">
        <v>34372</v>
      </c>
      <c r="S1277" t="s">
        <v>54</v>
      </c>
      <c r="T1277" t="s">
        <v>59</v>
      </c>
      <c r="U1277" t="s">
        <v>50</v>
      </c>
      <c r="V1277">
        <v>7</v>
      </c>
    </row>
    <row r="1278" spans="1:22" x14ac:dyDescent="0.2">
      <c r="A1278">
        <v>15581733</v>
      </c>
      <c r="B1278">
        <v>781</v>
      </c>
      <c r="C1278" t="s">
        <v>12</v>
      </c>
      <c r="D1278" t="s">
        <v>13</v>
      </c>
      <c r="E1278">
        <v>28</v>
      </c>
      <c r="F1278">
        <v>4</v>
      </c>
      <c r="G1278" s="2">
        <v>0</v>
      </c>
      <c r="H1278">
        <v>2</v>
      </c>
      <c r="I1278">
        <v>1</v>
      </c>
      <c r="J1278">
        <v>0</v>
      </c>
      <c r="K1278" s="1">
        <v>177703.15</v>
      </c>
      <c r="L1278">
        <v>0</v>
      </c>
      <c r="M1278">
        <v>22</v>
      </c>
      <c r="N1278">
        <v>1912</v>
      </c>
      <c r="O1278">
        <v>0</v>
      </c>
      <c r="P1278">
        <v>26</v>
      </c>
      <c r="Q1278">
        <v>0</v>
      </c>
      <c r="R1278">
        <v>42064</v>
      </c>
      <c r="S1278" t="s">
        <v>55</v>
      </c>
      <c r="T1278" t="s">
        <v>59</v>
      </c>
      <c r="U1278" t="s">
        <v>52</v>
      </c>
      <c r="V1278">
        <v>6</v>
      </c>
    </row>
    <row r="1279" spans="1:22" x14ac:dyDescent="0.2">
      <c r="A1279">
        <v>15751392</v>
      </c>
      <c r="B1279">
        <v>689</v>
      </c>
      <c r="C1279" t="s">
        <v>14</v>
      </c>
      <c r="D1279" t="s">
        <v>13</v>
      </c>
      <c r="E1279">
        <v>57</v>
      </c>
      <c r="F1279">
        <v>4</v>
      </c>
      <c r="G1279" s="2">
        <v>0</v>
      </c>
      <c r="H1279">
        <v>2</v>
      </c>
      <c r="I1279">
        <v>1</v>
      </c>
      <c r="J1279">
        <v>0</v>
      </c>
      <c r="K1279" s="1">
        <v>136649.79999999999</v>
      </c>
      <c r="L1279">
        <v>1</v>
      </c>
      <c r="M1279">
        <v>25</v>
      </c>
      <c r="N1279">
        <v>3479</v>
      </c>
      <c r="O1279">
        <v>3</v>
      </c>
      <c r="P1279">
        <v>57</v>
      </c>
      <c r="Q1279">
        <v>0.12</v>
      </c>
      <c r="R1279">
        <v>86975</v>
      </c>
      <c r="S1279" t="s">
        <v>54</v>
      </c>
      <c r="T1279" t="s">
        <v>59</v>
      </c>
      <c r="U1279" t="s">
        <v>51</v>
      </c>
      <c r="V1279">
        <v>7</v>
      </c>
    </row>
    <row r="1280" spans="1:22" x14ac:dyDescent="0.2">
      <c r="A1280">
        <v>15670416</v>
      </c>
      <c r="B1280">
        <v>780</v>
      </c>
      <c r="C1280" t="s">
        <v>12</v>
      </c>
      <c r="D1280" t="s">
        <v>13</v>
      </c>
      <c r="E1280">
        <v>43</v>
      </c>
      <c r="F1280">
        <v>0</v>
      </c>
      <c r="G1280" s="2">
        <v>0</v>
      </c>
      <c r="H1280">
        <v>1</v>
      </c>
      <c r="I1280">
        <v>0</v>
      </c>
      <c r="J1280">
        <v>1</v>
      </c>
      <c r="K1280" s="1">
        <v>15705.27</v>
      </c>
      <c r="L1280">
        <v>0</v>
      </c>
      <c r="M1280">
        <v>21</v>
      </c>
      <c r="N1280">
        <v>1993</v>
      </c>
      <c r="O1280">
        <v>6</v>
      </c>
      <c r="P1280">
        <v>49</v>
      </c>
      <c r="Q1280">
        <v>0.2857142857142857</v>
      </c>
      <c r="R1280">
        <v>41853</v>
      </c>
      <c r="S1280" t="s">
        <v>54</v>
      </c>
      <c r="T1280" t="s">
        <v>58</v>
      </c>
      <c r="U1280" t="s">
        <v>51</v>
      </c>
      <c r="V1280">
        <v>6</v>
      </c>
    </row>
    <row r="1281" spans="1:22" x14ac:dyDescent="0.2">
      <c r="A1281">
        <v>15656293</v>
      </c>
      <c r="B1281">
        <v>786</v>
      </c>
      <c r="C1281" t="s">
        <v>12</v>
      </c>
      <c r="D1281" t="s">
        <v>15</v>
      </c>
      <c r="E1281">
        <v>35</v>
      </c>
      <c r="F1281">
        <v>3</v>
      </c>
      <c r="G1281" s="2">
        <v>0</v>
      </c>
      <c r="H1281">
        <v>2</v>
      </c>
      <c r="I1281">
        <v>1</v>
      </c>
      <c r="J1281">
        <v>0</v>
      </c>
      <c r="K1281" s="1">
        <v>92712.97</v>
      </c>
      <c r="L1281">
        <v>0</v>
      </c>
      <c r="M1281">
        <v>1</v>
      </c>
      <c r="N1281">
        <v>2896</v>
      </c>
      <c r="O1281">
        <v>3</v>
      </c>
      <c r="P1281">
        <v>55</v>
      </c>
      <c r="Q1281">
        <v>1</v>
      </c>
      <c r="R1281">
        <v>2896</v>
      </c>
      <c r="S1281" t="s">
        <v>55</v>
      </c>
      <c r="T1281" t="s">
        <v>59</v>
      </c>
      <c r="U1281" t="s">
        <v>51</v>
      </c>
      <c r="V1281">
        <v>6</v>
      </c>
    </row>
    <row r="1282" spans="1:22" x14ac:dyDescent="0.2">
      <c r="A1282">
        <v>15596870</v>
      </c>
      <c r="B1282">
        <v>749</v>
      </c>
      <c r="C1282" t="s">
        <v>16</v>
      </c>
      <c r="D1282" t="s">
        <v>15</v>
      </c>
      <c r="E1282">
        <v>54</v>
      </c>
      <c r="F1282">
        <v>3</v>
      </c>
      <c r="G1282" s="2">
        <v>144768.94</v>
      </c>
      <c r="H1282">
        <v>1</v>
      </c>
      <c r="I1282">
        <v>1</v>
      </c>
      <c r="J1282">
        <v>0</v>
      </c>
      <c r="K1282" s="1">
        <v>93336.3</v>
      </c>
      <c r="L1282">
        <v>1</v>
      </c>
      <c r="M1282">
        <v>4</v>
      </c>
      <c r="N1282">
        <v>3065</v>
      </c>
      <c r="O1282">
        <v>7</v>
      </c>
      <c r="P1282">
        <v>90</v>
      </c>
      <c r="Q1282">
        <v>1</v>
      </c>
      <c r="R1282">
        <v>12260</v>
      </c>
      <c r="S1282" t="s">
        <v>55</v>
      </c>
      <c r="T1282" t="s">
        <v>59</v>
      </c>
      <c r="U1282" t="s">
        <v>50</v>
      </c>
      <c r="V1282">
        <v>6</v>
      </c>
    </row>
    <row r="1283" spans="1:22" x14ac:dyDescent="0.2">
      <c r="A1283">
        <v>15751491</v>
      </c>
      <c r="B1283">
        <v>443</v>
      </c>
      <c r="C1283" t="s">
        <v>16</v>
      </c>
      <c r="D1283" t="s">
        <v>15</v>
      </c>
      <c r="E1283">
        <v>50</v>
      </c>
      <c r="F1283">
        <v>3</v>
      </c>
      <c r="G1283" s="2">
        <v>117206.3</v>
      </c>
      <c r="H1283">
        <v>1</v>
      </c>
      <c r="I1283">
        <v>1</v>
      </c>
      <c r="J1283">
        <v>0</v>
      </c>
      <c r="K1283" s="1">
        <v>42840.18</v>
      </c>
      <c r="L1283">
        <v>1</v>
      </c>
      <c r="M1283">
        <v>6</v>
      </c>
      <c r="N1283">
        <v>2251</v>
      </c>
      <c r="O1283">
        <v>7</v>
      </c>
      <c r="P1283">
        <v>95</v>
      </c>
      <c r="Q1283">
        <v>1</v>
      </c>
      <c r="R1283">
        <v>13506</v>
      </c>
      <c r="S1283" t="s">
        <v>54</v>
      </c>
      <c r="T1283" t="s">
        <v>59</v>
      </c>
      <c r="U1283" t="s">
        <v>50</v>
      </c>
      <c r="V1283">
        <v>6</v>
      </c>
    </row>
    <row r="1284" spans="1:22" x14ac:dyDescent="0.2">
      <c r="A1284">
        <v>15764661</v>
      </c>
      <c r="B1284">
        <v>644</v>
      </c>
      <c r="C1284" t="s">
        <v>12</v>
      </c>
      <c r="D1284" t="s">
        <v>15</v>
      </c>
      <c r="E1284">
        <v>33</v>
      </c>
      <c r="F1284">
        <v>2</v>
      </c>
      <c r="G1284" s="2">
        <v>0</v>
      </c>
      <c r="H1284">
        <v>1</v>
      </c>
      <c r="I1284">
        <v>1</v>
      </c>
      <c r="J1284">
        <v>0</v>
      </c>
      <c r="K1284" s="1">
        <v>96420.58</v>
      </c>
      <c r="L1284">
        <v>0</v>
      </c>
      <c r="M1284">
        <v>11</v>
      </c>
      <c r="N1284">
        <v>4816</v>
      </c>
      <c r="O1284">
        <v>6</v>
      </c>
      <c r="P1284">
        <v>113</v>
      </c>
      <c r="Q1284">
        <v>0.54545454545454541</v>
      </c>
      <c r="R1284">
        <v>52976</v>
      </c>
      <c r="S1284" t="s">
        <v>55</v>
      </c>
      <c r="T1284" t="s">
        <v>58</v>
      </c>
      <c r="U1284" t="s">
        <v>50</v>
      </c>
      <c r="V1284">
        <v>9</v>
      </c>
    </row>
    <row r="1285" spans="1:22" x14ac:dyDescent="0.2">
      <c r="A1285">
        <v>15729582</v>
      </c>
      <c r="B1285">
        <v>676</v>
      </c>
      <c r="C1285" t="s">
        <v>16</v>
      </c>
      <c r="D1285" t="s">
        <v>15</v>
      </c>
      <c r="E1285">
        <v>48</v>
      </c>
      <c r="F1285">
        <v>3</v>
      </c>
      <c r="G1285" s="2">
        <v>80697.440000000002</v>
      </c>
      <c r="H1285">
        <v>1</v>
      </c>
      <c r="I1285">
        <v>0</v>
      </c>
      <c r="J1285">
        <v>0</v>
      </c>
      <c r="K1285" s="1">
        <v>101397.86</v>
      </c>
      <c r="L1285">
        <v>0</v>
      </c>
      <c r="M1285">
        <v>2</v>
      </c>
      <c r="N1285">
        <v>4952</v>
      </c>
      <c r="O1285">
        <v>1</v>
      </c>
      <c r="P1285">
        <v>24</v>
      </c>
      <c r="Q1285">
        <v>0.5</v>
      </c>
      <c r="R1285">
        <v>9904</v>
      </c>
      <c r="S1285" t="s">
        <v>55</v>
      </c>
      <c r="T1285" t="s">
        <v>59</v>
      </c>
      <c r="U1285" t="s">
        <v>52</v>
      </c>
      <c r="V1285">
        <v>6</v>
      </c>
    </row>
    <row r="1286" spans="1:22" x14ac:dyDescent="0.2">
      <c r="A1286">
        <v>15694890</v>
      </c>
      <c r="B1286">
        <v>588</v>
      </c>
      <c r="C1286" t="s">
        <v>12</v>
      </c>
      <c r="D1286" t="s">
        <v>15</v>
      </c>
      <c r="E1286">
        <v>38</v>
      </c>
      <c r="F1286">
        <v>1</v>
      </c>
      <c r="G1286" s="2">
        <v>124271.26</v>
      </c>
      <c r="H1286">
        <v>1</v>
      </c>
      <c r="I1286">
        <v>1</v>
      </c>
      <c r="J1286">
        <v>0</v>
      </c>
      <c r="K1286" s="1">
        <v>75969.19</v>
      </c>
      <c r="L1286">
        <v>0</v>
      </c>
      <c r="M1286">
        <v>3</v>
      </c>
      <c r="N1286">
        <v>4389</v>
      </c>
      <c r="O1286">
        <v>5</v>
      </c>
      <c r="P1286">
        <v>61</v>
      </c>
      <c r="Q1286">
        <v>1</v>
      </c>
      <c r="R1286">
        <v>13167</v>
      </c>
      <c r="S1286" t="s">
        <v>56</v>
      </c>
      <c r="T1286" t="s">
        <v>58</v>
      </c>
      <c r="U1286" t="s">
        <v>50</v>
      </c>
      <c r="V1286">
        <v>6</v>
      </c>
    </row>
    <row r="1287" spans="1:22" x14ac:dyDescent="0.2">
      <c r="A1287">
        <v>15607314</v>
      </c>
      <c r="B1287">
        <v>536</v>
      </c>
      <c r="C1287" t="s">
        <v>14</v>
      </c>
      <c r="D1287" t="s">
        <v>15</v>
      </c>
      <c r="E1287">
        <v>53</v>
      </c>
      <c r="F1287">
        <v>2</v>
      </c>
      <c r="G1287" s="2">
        <v>143923.96</v>
      </c>
      <c r="H1287">
        <v>1</v>
      </c>
      <c r="I1287">
        <v>1</v>
      </c>
      <c r="J1287">
        <v>0</v>
      </c>
      <c r="K1287" s="1">
        <v>2019.78</v>
      </c>
      <c r="L1287">
        <v>1</v>
      </c>
      <c r="M1287">
        <v>9</v>
      </c>
      <c r="N1287">
        <v>2969</v>
      </c>
      <c r="O1287">
        <v>6</v>
      </c>
      <c r="P1287">
        <v>104</v>
      </c>
      <c r="Q1287">
        <v>0.66666666666666663</v>
      </c>
      <c r="R1287">
        <v>26721</v>
      </c>
      <c r="S1287" t="s">
        <v>56</v>
      </c>
      <c r="T1287" t="s">
        <v>58</v>
      </c>
      <c r="U1287" t="s">
        <v>50</v>
      </c>
      <c r="V1287">
        <v>7</v>
      </c>
    </row>
    <row r="1288" spans="1:22" x14ac:dyDescent="0.2">
      <c r="A1288">
        <v>15669606</v>
      </c>
      <c r="B1288">
        <v>690</v>
      </c>
      <c r="C1288" t="s">
        <v>12</v>
      </c>
      <c r="D1288" t="s">
        <v>15</v>
      </c>
      <c r="E1288">
        <v>33</v>
      </c>
      <c r="F1288">
        <v>5</v>
      </c>
      <c r="G1288" s="2">
        <v>0</v>
      </c>
      <c r="H1288">
        <v>2</v>
      </c>
      <c r="I1288">
        <v>1</v>
      </c>
      <c r="J1288">
        <v>0</v>
      </c>
      <c r="K1288" s="1">
        <v>138017.68</v>
      </c>
      <c r="L1288">
        <v>0</v>
      </c>
      <c r="M1288">
        <v>14</v>
      </c>
      <c r="N1288">
        <v>1443</v>
      </c>
      <c r="O1288">
        <v>7</v>
      </c>
      <c r="P1288">
        <v>50</v>
      </c>
      <c r="Q1288">
        <v>0.5</v>
      </c>
      <c r="R1288">
        <v>20202</v>
      </c>
      <c r="S1288" t="s">
        <v>55</v>
      </c>
      <c r="T1288" t="s">
        <v>59</v>
      </c>
      <c r="U1288" t="s">
        <v>51</v>
      </c>
      <c r="V1288">
        <v>6</v>
      </c>
    </row>
    <row r="1289" spans="1:22" x14ac:dyDescent="0.2">
      <c r="A1289">
        <v>15737832</v>
      </c>
      <c r="B1289">
        <v>771</v>
      </c>
      <c r="C1289" t="s">
        <v>14</v>
      </c>
      <c r="D1289" t="s">
        <v>15</v>
      </c>
      <c r="E1289">
        <v>45</v>
      </c>
      <c r="F1289">
        <v>0</v>
      </c>
      <c r="G1289" s="2">
        <v>139825.56</v>
      </c>
      <c r="H1289">
        <v>1</v>
      </c>
      <c r="I1289">
        <v>0</v>
      </c>
      <c r="J1289">
        <v>0</v>
      </c>
      <c r="K1289" s="1">
        <v>170984.97</v>
      </c>
      <c r="L1289">
        <v>1</v>
      </c>
      <c r="M1289">
        <v>17</v>
      </c>
      <c r="N1289">
        <v>4700</v>
      </c>
      <c r="O1289">
        <v>7</v>
      </c>
      <c r="P1289">
        <v>108</v>
      </c>
      <c r="Q1289">
        <v>0.41176470588235292</v>
      </c>
      <c r="R1289">
        <v>79900</v>
      </c>
      <c r="S1289" t="s">
        <v>55</v>
      </c>
      <c r="T1289" t="s">
        <v>58</v>
      </c>
      <c r="U1289" t="s">
        <v>50</v>
      </c>
      <c r="V1289">
        <v>6</v>
      </c>
    </row>
    <row r="1290" spans="1:22" x14ac:dyDescent="0.2">
      <c r="A1290">
        <v>15758050</v>
      </c>
      <c r="B1290">
        <v>622</v>
      </c>
      <c r="C1290" t="s">
        <v>14</v>
      </c>
      <c r="D1290" t="s">
        <v>15</v>
      </c>
      <c r="E1290">
        <v>37</v>
      </c>
      <c r="F1290">
        <v>4</v>
      </c>
      <c r="G1290" s="2">
        <v>0</v>
      </c>
      <c r="H1290">
        <v>2</v>
      </c>
      <c r="I1290">
        <v>1</v>
      </c>
      <c r="J1290">
        <v>0</v>
      </c>
      <c r="K1290" s="1">
        <v>4459.5</v>
      </c>
      <c r="L1290">
        <v>0</v>
      </c>
      <c r="M1290">
        <v>19</v>
      </c>
      <c r="N1290">
        <v>1608</v>
      </c>
      <c r="O1290">
        <v>8</v>
      </c>
      <c r="P1290">
        <v>42</v>
      </c>
      <c r="Q1290">
        <v>0.42105263157894735</v>
      </c>
      <c r="R1290">
        <v>30552</v>
      </c>
      <c r="S1290" t="s">
        <v>56</v>
      </c>
      <c r="T1290" t="s">
        <v>59</v>
      </c>
      <c r="U1290" t="s">
        <v>51</v>
      </c>
      <c r="V1290">
        <v>6</v>
      </c>
    </row>
    <row r="1291" spans="1:22" x14ac:dyDescent="0.2">
      <c r="A1291">
        <v>15699467</v>
      </c>
      <c r="B1291">
        <v>631</v>
      </c>
      <c r="C1291" t="s">
        <v>14</v>
      </c>
      <c r="D1291" t="s">
        <v>13</v>
      </c>
      <c r="E1291">
        <v>41</v>
      </c>
      <c r="F1291">
        <v>0</v>
      </c>
      <c r="G1291" s="2">
        <v>0</v>
      </c>
      <c r="H1291">
        <v>1</v>
      </c>
      <c r="I1291">
        <v>0</v>
      </c>
      <c r="J1291">
        <v>0</v>
      </c>
      <c r="K1291" s="1">
        <v>87959.83</v>
      </c>
      <c r="L1291">
        <v>0</v>
      </c>
      <c r="M1291">
        <v>28</v>
      </c>
      <c r="N1291">
        <v>1877</v>
      </c>
      <c r="O1291">
        <v>6</v>
      </c>
      <c r="P1291">
        <v>65</v>
      </c>
      <c r="Q1291">
        <v>0.21428571428571427</v>
      </c>
      <c r="R1291">
        <v>52556</v>
      </c>
      <c r="S1291" t="s">
        <v>56</v>
      </c>
      <c r="T1291" t="s">
        <v>58</v>
      </c>
      <c r="U1291" t="s">
        <v>50</v>
      </c>
      <c r="V1291">
        <v>9</v>
      </c>
    </row>
    <row r="1292" spans="1:22" x14ac:dyDescent="0.2">
      <c r="A1292">
        <v>15680706</v>
      </c>
      <c r="B1292">
        <v>537</v>
      </c>
      <c r="C1292" t="s">
        <v>16</v>
      </c>
      <c r="D1292" t="s">
        <v>15</v>
      </c>
      <c r="E1292">
        <v>48</v>
      </c>
      <c r="F1292">
        <v>4</v>
      </c>
      <c r="G1292" s="2">
        <v>131834.79999999999</v>
      </c>
      <c r="H1292">
        <v>1</v>
      </c>
      <c r="I1292">
        <v>1</v>
      </c>
      <c r="J1292">
        <v>0</v>
      </c>
      <c r="K1292" s="1">
        <v>166476.95000000001</v>
      </c>
      <c r="L1292">
        <v>1</v>
      </c>
      <c r="M1292">
        <v>1</v>
      </c>
      <c r="N1292">
        <v>308</v>
      </c>
      <c r="O1292">
        <v>10</v>
      </c>
      <c r="P1292">
        <v>91</v>
      </c>
      <c r="Q1292">
        <v>1</v>
      </c>
      <c r="R1292">
        <v>308</v>
      </c>
      <c r="S1292" t="s">
        <v>55</v>
      </c>
      <c r="T1292" t="s">
        <v>59</v>
      </c>
      <c r="U1292" t="s">
        <v>50</v>
      </c>
      <c r="V1292">
        <v>6</v>
      </c>
    </row>
    <row r="1293" spans="1:22" x14ac:dyDescent="0.2">
      <c r="A1293">
        <v>15661007</v>
      </c>
      <c r="B1293">
        <v>660</v>
      </c>
      <c r="C1293" t="s">
        <v>12</v>
      </c>
      <c r="D1293" t="s">
        <v>15</v>
      </c>
      <c r="E1293">
        <v>33</v>
      </c>
      <c r="F1293">
        <v>0</v>
      </c>
      <c r="G1293" s="2">
        <v>72783.42</v>
      </c>
      <c r="H1293">
        <v>1</v>
      </c>
      <c r="I1293">
        <v>0</v>
      </c>
      <c r="J1293">
        <v>0</v>
      </c>
      <c r="K1293" s="1">
        <v>181051.99</v>
      </c>
      <c r="L1293">
        <v>0</v>
      </c>
      <c r="M1293">
        <v>16</v>
      </c>
      <c r="N1293">
        <v>892</v>
      </c>
      <c r="O1293">
        <v>9</v>
      </c>
      <c r="P1293">
        <v>92</v>
      </c>
      <c r="Q1293">
        <v>0.5625</v>
      </c>
      <c r="R1293">
        <v>14272</v>
      </c>
      <c r="S1293" t="s">
        <v>54</v>
      </c>
      <c r="T1293" t="s">
        <v>58</v>
      </c>
      <c r="U1293" t="s">
        <v>50</v>
      </c>
      <c r="V1293">
        <v>6</v>
      </c>
    </row>
    <row r="1294" spans="1:22" x14ac:dyDescent="0.2">
      <c r="A1294">
        <v>15811985</v>
      </c>
      <c r="B1294">
        <v>530</v>
      </c>
      <c r="C1294" t="s">
        <v>14</v>
      </c>
      <c r="D1294" t="s">
        <v>15</v>
      </c>
      <c r="E1294">
        <v>44</v>
      </c>
      <c r="F1294">
        <v>6</v>
      </c>
      <c r="G1294" s="2">
        <v>0</v>
      </c>
      <c r="H1294">
        <v>2</v>
      </c>
      <c r="I1294">
        <v>0</v>
      </c>
      <c r="J1294">
        <v>0</v>
      </c>
      <c r="K1294" s="1">
        <v>55893.37</v>
      </c>
      <c r="L1294">
        <v>0</v>
      </c>
      <c r="M1294">
        <v>22</v>
      </c>
      <c r="N1294">
        <v>3109</v>
      </c>
      <c r="O1294">
        <v>0</v>
      </c>
      <c r="P1294">
        <v>97</v>
      </c>
      <c r="Q1294">
        <v>0</v>
      </c>
      <c r="R1294">
        <v>68398</v>
      </c>
      <c r="S1294" t="s">
        <v>55</v>
      </c>
      <c r="T1294" t="s">
        <v>60</v>
      </c>
      <c r="U1294" t="s">
        <v>50</v>
      </c>
      <c r="V1294">
        <v>6</v>
      </c>
    </row>
    <row r="1295" spans="1:22" x14ac:dyDescent="0.2">
      <c r="A1295">
        <v>15618774</v>
      </c>
      <c r="B1295">
        <v>474</v>
      </c>
      <c r="C1295" t="s">
        <v>12</v>
      </c>
      <c r="D1295" t="s">
        <v>15</v>
      </c>
      <c r="E1295">
        <v>54</v>
      </c>
      <c r="F1295">
        <v>3</v>
      </c>
      <c r="G1295" s="2">
        <v>0</v>
      </c>
      <c r="H1295">
        <v>1</v>
      </c>
      <c r="I1295">
        <v>1</v>
      </c>
      <c r="J1295">
        <v>0</v>
      </c>
      <c r="K1295" s="1">
        <v>108409.17</v>
      </c>
      <c r="L1295">
        <v>1</v>
      </c>
      <c r="M1295">
        <v>6</v>
      </c>
      <c r="N1295">
        <v>4491</v>
      </c>
      <c r="O1295">
        <v>2</v>
      </c>
      <c r="P1295">
        <v>162</v>
      </c>
      <c r="Q1295">
        <v>0.33333333333333331</v>
      </c>
      <c r="R1295">
        <v>26946</v>
      </c>
      <c r="S1295" t="s">
        <v>55</v>
      </c>
      <c r="T1295" t="s">
        <v>59</v>
      </c>
      <c r="U1295" t="s">
        <v>50</v>
      </c>
      <c r="V1295">
        <v>9</v>
      </c>
    </row>
    <row r="1296" spans="1:22" x14ac:dyDescent="0.2">
      <c r="A1296">
        <v>15764448</v>
      </c>
      <c r="B1296">
        <v>837</v>
      </c>
      <c r="C1296" t="s">
        <v>16</v>
      </c>
      <c r="D1296" t="s">
        <v>15</v>
      </c>
      <c r="E1296">
        <v>35</v>
      </c>
      <c r="F1296">
        <v>0</v>
      </c>
      <c r="G1296" s="2">
        <v>144037.6</v>
      </c>
      <c r="H1296">
        <v>1</v>
      </c>
      <c r="I1296">
        <v>1</v>
      </c>
      <c r="J1296">
        <v>0</v>
      </c>
      <c r="K1296" s="1">
        <v>145325.32</v>
      </c>
      <c r="L1296">
        <v>0</v>
      </c>
      <c r="M1296">
        <v>16</v>
      </c>
      <c r="N1296">
        <v>1443</v>
      </c>
      <c r="O1296">
        <v>10</v>
      </c>
      <c r="P1296">
        <v>111</v>
      </c>
      <c r="Q1296">
        <v>0.625</v>
      </c>
      <c r="R1296">
        <v>23088</v>
      </c>
      <c r="S1296" t="s">
        <v>54</v>
      </c>
      <c r="T1296" t="s">
        <v>58</v>
      </c>
      <c r="U1296" t="s">
        <v>50</v>
      </c>
      <c r="V1296">
        <v>6</v>
      </c>
    </row>
    <row r="1297" spans="1:22" x14ac:dyDescent="0.2">
      <c r="A1297">
        <v>15738220</v>
      </c>
      <c r="B1297">
        <v>800</v>
      </c>
      <c r="C1297" t="s">
        <v>14</v>
      </c>
      <c r="D1297" t="s">
        <v>15</v>
      </c>
      <c r="E1297">
        <v>38</v>
      </c>
      <c r="F1297">
        <v>1</v>
      </c>
      <c r="G1297" s="2">
        <v>0</v>
      </c>
      <c r="H1297">
        <v>2</v>
      </c>
      <c r="I1297">
        <v>1</v>
      </c>
      <c r="J1297">
        <v>0</v>
      </c>
      <c r="K1297" s="1">
        <v>51553.43</v>
      </c>
      <c r="L1297">
        <v>0</v>
      </c>
      <c r="M1297">
        <v>17</v>
      </c>
      <c r="N1297">
        <v>4062</v>
      </c>
      <c r="O1297">
        <v>8</v>
      </c>
      <c r="P1297">
        <v>172</v>
      </c>
      <c r="Q1297">
        <v>0.47058823529411764</v>
      </c>
      <c r="R1297">
        <v>69054</v>
      </c>
      <c r="S1297" t="s">
        <v>54</v>
      </c>
      <c r="T1297" t="s">
        <v>58</v>
      </c>
      <c r="U1297" t="s">
        <v>50</v>
      </c>
      <c r="V1297">
        <v>7</v>
      </c>
    </row>
    <row r="1298" spans="1:22" x14ac:dyDescent="0.2">
      <c r="A1298">
        <v>15583580</v>
      </c>
      <c r="B1298">
        <v>566</v>
      </c>
      <c r="C1298" t="s">
        <v>16</v>
      </c>
      <c r="D1298" t="s">
        <v>13</v>
      </c>
      <c r="E1298">
        <v>35</v>
      </c>
      <c r="F1298">
        <v>1</v>
      </c>
      <c r="G1298" s="2">
        <v>123042</v>
      </c>
      <c r="H1298">
        <v>1</v>
      </c>
      <c r="I1298">
        <v>1</v>
      </c>
      <c r="J1298">
        <v>0</v>
      </c>
      <c r="K1298" s="1">
        <v>66245.440000000002</v>
      </c>
      <c r="L1298">
        <v>1</v>
      </c>
      <c r="M1298">
        <v>10</v>
      </c>
      <c r="N1298">
        <v>3301</v>
      </c>
      <c r="O1298">
        <v>3</v>
      </c>
      <c r="P1298">
        <v>46</v>
      </c>
      <c r="Q1298">
        <v>0.3</v>
      </c>
      <c r="R1298">
        <v>33010</v>
      </c>
      <c r="S1298" t="s">
        <v>55</v>
      </c>
      <c r="T1298" t="s">
        <v>58</v>
      </c>
      <c r="U1298" t="s">
        <v>51</v>
      </c>
      <c r="V1298">
        <v>6</v>
      </c>
    </row>
    <row r="1299" spans="1:22" x14ac:dyDescent="0.2">
      <c r="A1299">
        <v>15805671</v>
      </c>
      <c r="B1299">
        <v>648</v>
      </c>
      <c r="C1299" t="s">
        <v>12</v>
      </c>
      <c r="D1299" t="s">
        <v>15</v>
      </c>
      <c r="E1299">
        <v>32</v>
      </c>
      <c r="F1299">
        <v>0</v>
      </c>
      <c r="G1299" s="2">
        <v>0</v>
      </c>
      <c r="H1299">
        <v>1</v>
      </c>
      <c r="I1299">
        <v>0</v>
      </c>
      <c r="J1299">
        <v>1</v>
      </c>
      <c r="K1299" s="1">
        <v>117323.31</v>
      </c>
      <c r="L1299">
        <v>0</v>
      </c>
      <c r="M1299">
        <v>17</v>
      </c>
      <c r="N1299">
        <v>618</v>
      </c>
      <c r="O1299">
        <v>9</v>
      </c>
      <c r="P1299">
        <v>79</v>
      </c>
      <c r="Q1299">
        <v>0.52941176470588236</v>
      </c>
      <c r="R1299">
        <v>10506</v>
      </c>
      <c r="S1299" t="s">
        <v>55</v>
      </c>
      <c r="T1299" t="s">
        <v>58</v>
      </c>
      <c r="U1299" t="s">
        <v>50</v>
      </c>
      <c r="V1299">
        <v>6</v>
      </c>
    </row>
    <row r="1300" spans="1:22" x14ac:dyDescent="0.2">
      <c r="A1300">
        <v>15578648</v>
      </c>
      <c r="B1300">
        <v>543</v>
      </c>
      <c r="C1300" t="s">
        <v>16</v>
      </c>
      <c r="D1300" t="s">
        <v>15</v>
      </c>
      <c r="E1300">
        <v>49</v>
      </c>
      <c r="F1300">
        <v>6</v>
      </c>
      <c r="G1300" s="2">
        <v>59532.18</v>
      </c>
      <c r="H1300">
        <v>1</v>
      </c>
      <c r="I1300">
        <v>1</v>
      </c>
      <c r="J1300">
        <v>0</v>
      </c>
      <c r="K1300" s="1">
        <v>104253.56</v>
      </c>
      <c r="L1300">
        <v>0</v>
      </c>
      <c r="M1300">
        <v>2</v>
      </c>
      <c r="N1300">
        <v>1231</v>
      </c>
      <c r="O1300">
        <v>3</v>
      </c>
      <c r="P1300">
        <v>62</v>
      </c>
      <c r="Q1300">
        <v>1</v>
      </c>
      <c r="R1300">
        <v>2462</v>
      </c>
      <c r="S1300" t="s">
        <v>54</v>
      </c>
      <c r="T1300" t="s">
        <v>60</v>
      </c>
      <c r="U1300" t="s">
        <v>50</v>
      </c>
      <c r="V1300">
        <v>6</v>
      </c>
    </row>
    <row r="1301" spans="1:22" x14ac:dyDescent="0.2">
      <c r="A1301">
        <v>15576550</v>
      </c>
      <c r="B1301">
        <v>619</v>
      </c>
      <c r="C1301" t="s">
        <v>14</v>
      </c>
      <c r="D1301" t="s">
        <v>13</v>
      </c>
      <c r="E1301">
        <v>38</v>
      </c>
      <c r="F1301">
        <v>1</v>
      </c>
      <c r="G1301" s="2">
        <v>0</v>
      </c>
      <c r="H1301">
        <v>1</v>
      </c>
      <c r="I1301">
        <v>1</v>
      </c>
      <c r="J1301">
        <v>0</v>
      </c>
      <c r="K1301" s="1">
        <v>112442.63</v>
      </c>
      <c r="L1301">
        <v>1</v>
      </c>
      <c r="M1301">
        <v>24</v>
      </c>
      <c r="N1301">
        <v>3661</v>
      </c>
      <c r="O1301">
        <v>3</v>
      </c>
      <c r="P1301">
        <v>26</v>
      </c>
      <c r="Q1301">
        <v>0.125</v>
      </c>
      <c r="R1301">
        <v>87864</v>
      </c>
      <c r="S1301" t="s">
        <v>55</v>
      </c>
      <c r="T1301" t="s">
        <v>58</v>
      </c>
      <c r="U1301" t="s">
        <v>52</v>
      </c>
      <c r="V1301">
        <v>9</v>
      </c>
    </row>
    <row r="1302" spans="1:22" x14ac:dyDescent="0.2">
      <c r="A1302">
        <v>15653937</v>
      </c>
      <c r="B1302">
        <v>638</v>
      </c>
      <c r="C1302" t="s">
        <v>16</v>
      </c>
      <c r="D1302" t="s">
        <v>13</v>
      </c>
      <c r="E1302">
        <v>53</v>
      </c>
      <c r="F1302">
        <v>1</v>
      </c>
      <c r="G1302" s="2">
        <v>123916.67</v>
      </c>
      <c r="H1302">
        <v>1</v>
      </c>
      <c r="I1302">
        <v>1</v>
      </c>
      <c r="J1302">
        <v>0</v>
      </c>
      <c r="K1302" s="1">
        <v>16657.68</v>
      </c>
      <c r="L1302">
        <v>1</v>
      </c>
      <c r="M1302">
        <v>13</v>
      </c>
      <c r="N1302">
        <v>1081</v>
      </c>
      <c r="O1302">
        <v>0</v>
      </c>
      <c r="P1302">
        <v>27</v>
      </c>
      <c r="Q1302">
        <v>0</v>
      </c>
      <c r="R1302">
        <v>14053</v>
      </c>
      <c r="S1302" t="s">
        <v>55</v>
      </c>
      <c r="T1302" t="s">
        <v>58</v>
      </c>
      <c r="U1302" t="s">
        <v>52</v>
      </c>
      <c r="V1302">
        <v>7</v>
      </c>
    </row>
    <row r="1303" spans="1:22" x14ac:dyDescent="0.2">
      <c r="A1303">
        <v>15743538</v>
      </c>
      <c r="B1303">
        <v>710</v>
      </c>
      <c r="C1303" t="s">
        <v>12</v>
      </c>
      <c r="D1303" t="s">
        <v>13</v>
      </c>
      <c r="E1303">
        <v>31</v>
      </c>
      <c r="F1303">
        <v>1</v>
      </c>
      <c r="G1303" s="2">
        <v>0</v>
      </c>
      <c r="H1303">
        <v>2</v>
      </c>
      <c r="I1303">
        <v>1</v>
      </c>
      <c r="J1303">
        <v>0</v>
      </c>
      <c r="K1303" s="1">
        <v>20081.3</v>
      </c>
      <c r="L1303">
        <v>0</v>
      </c>
      <c r="M1303">
        <v>9</v>
      </c>
      <c r="N1303">
        <v>1137</v>
      </c>
      <c r="O1303">
        <v>9</v>
      </c>
      <c r="P1303">
        <v>23</v>
      </c>
      <c r="Q1303">
        <v>1</v>
      </c>
      <c r="R1303">
        <v>10233</v>
      </c>
      <c r="S1303" t="s">
        <v>55</v>
      </c>
      <c r="T1303" t="s">
        <v>58</v>
      </c>
      <c r="U1303" t="s">
        <v>52</v>
      </c>
      <c r="V1303">
        <v>7</v>
      </c>
    </row>
    <row r="1304" spans="1:22" x14ac:dyDescent="0.2">
      <c r="A1304">
        <v>15718773</v>
      </c>
      <c r="B1304">
        <v>638</v>
      </c>
      <c r="C1304" t="s">
        <v>12</v>
      </c>
      <c r="D1304" t="s">
        <v>13</v>
      </c>
      <c r="E1304">
        <v>32</v>
      </c>
      <c r="F1304">
        <v>0</v>
      </c>
      <c r="G1304" s="2">
        <v>0</v>
      </c>
      <c r="H1304">
        <v>2</v>
      </c>
      <c r="I1304">
        <v>1</v>
      </c>
      <c r="J1304">
        <v>0</v>
      </c>
      <c r="K1304" s="1">
        <v>160129.99</v>
      </c>
      <c r="L1304">
        <v>0</v>
      </c>
      <c r="M1304">
        <v>10</v>
      </c>
      <c r="N1304">
        <v>682</v>
      </c>
      <c r="O1304">
        <v>3</v>
      </c>
      <c r="P1304">
        <v>157</v>
      </c>
      <c r="Q1304">
        <v>0.3</v>
      </c>
      <c r="R1304">
        <v>6820</v>
      </c>
      <c r="S1304" t="s">
        <v>55</v>
      </c>
      <c r="T1304" t="s">
        <v>58</v>
      </c>
      <c r="U1304" t="s">
        <v>50</v>
      </c>
      <c r="V1304">
        <v>7</v>
      </c>
    </row>
    <row r="1305" spans="1:22" x14ac:dyDescent="0.2">
      <c r="A1305">
        <v>15644361</v>
      </c>
      <c r="B1305">
        <v>702</v>
      </c>
      <c r="C1305" t="s">
        <v>12</v>
      </c>
      <c r="D1305" t="s">
        <v>13</v>
      </c>
      <c r="E1305">
        <v>40</v>
      </c>
      <c r="F1305">
        <v>1</v>
      </c>
      <c r="G1305" s="2">
        <v>103549.24</v>
      </c>
      <c r="H1305">
        <v>1</v>
      </c>
      <c r="I1305">
        <v>0</v>
      </c>
      <c r="J1305">
        <v>0</v>
      </c>
      <c r="K1305" s="1">
        <v>9712.52</v>
      </c>
      <c r="L1305">
        <v>1</v>
      </c>
      <c r="M1305">
        <v>3</v>
      </c>
      <c r="N1305">
        <v>2989</v>
      </c>
      <c r="O1305">
        <v>10</v>
      </c>
      <c r="P1305">
        <v>132</v>
      </c>
      <c r="Q1305">
        <v>1</v>
      </c>
      <c r="R1305">
        <v>8967</v>
      </c>
      <c r="S1305" t="s">
        <v>56</v>
      </c>
      <c r="T1305" t="s">
        <v>58</v>
      </c>
      <c r="U1305" t="s">
        <v>50</v>
      </c>
      <c r="V1305">
        <v>6</v>
      </c>
    </row>
    <row r="1306" spans="1:22" x14ac:dyDescent="0.2">
      <c r="A1306">
        <v>15774536</v>
      </c>
      <c r="B1306">
        <v>607</v>
      </c>
      <c r="C1306" t="s">
        <v>12</v>
      </c>
      <c r="D1306" t="s">
        <v>13</v>
      </c>
      <c r="E1306">
        <v>32</v>
      </c>
      <c r="F1306">
        <v>6</v>
      </c>
      <c r="G1306" s="2">
        <v>0</v>
      </c>
      <c r="H1306">
        <v>2</v>
      </c>
      <c r="I1306">
        <v>0</v>
      </c>
      <c r="J1306">
        <v>0</v>
      </c>
      <c r="K1306" s="1">
        <v>196062.01</v>
      </c>
      <c r="L1306">
        <v>0</v>
      </c>
      <c r="M1306">
        <v>10</v>
      </c>
      <c r="N1306">
        <v>586</v>
      </c>
      <c r="O1306">
        <v>7</v>
      </c>
      <c r="P1306">
        <v>89</v>
      </c>
      <c r="Q1306">
        <v>0.7</v>
      </c>
      <c r="R1306">
        <v>5860</v>
      </c>
      <c r="S1306" t="s">
        <v>56</v>
      </c>
      <c r="T1306" t="s">
        <v>60</v>
      </c>
      <c r="U1306" t="s">
        <v>50</v>
      </c>
      <c r="V1306">
        <v>6</v>
      </c>
    </row>
    <row r="1307" spans="1:22" x14ac:dyDescent="0.2">
      <c r="A1307">
        <v>15582849</v>
      </c>
      <c r="B1307">
        <v>757</v>
      </c>
      <c r="C1307" t="s">
        <v>12</v>
      </c>
      <c r="D1307" t="s">
        <v>13</v>
      </c>
      <c r="E1307">
        <v>51</v>
      </c>
      <c r="F1307">
        <v>1</v>
      </c>
      <c r="G1307" s="2">
        <v>0</v>
      </c>
      <c r="H1307">
        <v>1</v>
      </c>
      <c r="I1307">
        <v>1</v>
      </c>
      <c r="J1307">
        <v>1</v>
      </c>
      <c r="K1307" s="1">
        <v>22835.13</v>
      </c>
      <c r="L1307">
        <v>1</v>
      </c>
      <c r="M1307">
        <v>18</v>
      </c>
      <c r="N1307">
        <v>3532</v>
      </c>
      <c r="O1307">
        <v>1</v>
      </c>
      <c r="P1307">
        <v>145</v>
      </c>
      <c r="Q1307">
        <v>5.5555555555555552E-2</v>
      </c>
      <c r="R1307">
        <v>63576</v>
      </c>
      <c r="S1307" t="s">
        <v>56</v>
      </c>
      <c r="T1307" t="s">
        <v>58</v>
      </c>
      <c r="U1307" t="s">
        <v>50</v>
      </c>
      <c r="V1307">
        <v>7</v>
      </c>
    </row>
    <row r="1308" spans="1:22" x14ac:dyDescent="0.2">
      <c r="A1308">
        <v>15655410</v>
      </c>
      <c r="B1308">
        <v>768</v>
      </c>
      <c r="C1308" t="s">
        <v>16</v>
      </c>
      <c r="D1308" t="s">
        <v>15</v>
      </c>
      <c r="E1308">
        <v>49</v>
      </c>
      <c r="F1308">
        <v>1</v>
      </c>
      <c r="G1308" s="2">
        <v>133384.66</v>
      </c>
      <c r="H1308">
        <v>1</v>
      </c>
      <c r="I1308">
        <v>1</v>
      </c>
      <c r="J1308">
        <v>0</v>
      </c>
      <c r="K1308" s="1">
        <v>102397.22</v>
      </c>
      <c r="L1308">
        <v>1</v>
      </c>
      <c r="M1308">
        <v>10</v>
      </c>
      <c r="N1308">
        <v>1103</v>
      </c>
      <c r="O1308">
        <v>2</v>
      </c>
      <c r="P1308">
        <v>91</v>
      </c>
      <c r="Q1308">
        <v>0.2</v>
      </c>
      <c r="R1308">
        <v>11030</v>
      </c>
      <c r="S1308" t="s">
        <v>55</v>
      </c>
      <c r="T1308" t="s">
        <v>58</v>
      </c>
      <c r="U1308" t="s">
        <v>50</v>
      </c>
      <c r="V1308">
        <v>7</v>
      </c>
    </row>
    <row r="1309" spans="1:22" x14ac:dyDescent="0.2">
      <c r="A1309">
        <v>15649129</v>
      </c>
      <c r="B1309">
        <v>757</v>
      </c>
      <c r="C1309" t="s">
        <v>12</v>
      </c>
      <c r="D1309" t="s">
        <v>15</v>
      </c>
      <c r="E1309">
        <v>32</v>
      </c>
      <c r="F1309">
        <v>9</v>
      </c>
      <c r="G1309" s="2">
        <v>0</v>
      </c>
      <c r="H1309">
        <v>2</v>
      </c>
      <c r="I1309">
        <v>1</v>
      </c>
      <c r="J1309">
        <v>0</v>
      </c>
      <c r="K1309" s="1">
        <v>115950.96</v>
      </c>
      <c r="L1309">
        <v>0</v>
      </c>
      <c r="M1309">
        <v>20</v>
      </c>
      <c r="N1309">
        <v>2659</v>
      </c>
      <c r="O1309">
        <v>4</v>
      </c>
      <c r="P1309">
        <v>180</v>
      </c>
      <c r="Q1309">
        <v>0.2</v>
      </c>
      <c r="R1309">
        <v>53180</v>
      </c>
      <c r="S1309" t="s">
        <v>54</v>
      </c>
      <c r="T1309" t="s">
        <v>61</v>
      </c>
      <c r="U1309" t="s">
        <v>50</v>
      </c>
      <c r="V1309">
        <v>6</v>
      </c>
    </row>
    <row r="1310" spans="1:22" x14ac:dyDescent="0.2">
      <c r="A1310">
        <v>15620111</v>
      </c>
      <c r="B1310">
        <v>659</v>
      </c>
      <c r="C1310" t="s">
        <v>12</v>
      </c>
      <c r="D1310" t="s">
        <v>15</v>
      </c>
      <c r="E1310">
        <v>54</v>
      </c>
      <c r="F1310">
        <v>8</v>
      </c>
      <c r="G1310" s="2">
        <v>133436.51999999999</v>
      </c>
      <c r="H1310">
        <v>1</v>
      </c>
      <c r="I1310">
        <v>1</v>
      </c>
      <c r="J1310">
        <v>0</v>
      </c>
      <c r="K1310" s="1">
        <v>56787.8</v>
      </c>
      <c r="L1310">
        <v>0</v>
      </c>
      <c r="M1310">
        <v>10</v>
      </c>
      <c r="N1310">
        <v>2841</v>
      </c>
      <c r="O1310">
        <v>7</v>
      </c>
      <c r="P1310">
        <v>128</v>
      </c>
      <c r="Q1310">
        <v>0.7</v>
      </c>
      <c r="R1310">
        <v>28410</v>
      </c>
      <c r="S1310" t="s">
        <v>55</v>
      </c>
      <c r="T1310" t="s">
        <v>60</v>
      </c>
      <c r="U1310" t="s">
        <v>50</v>
      </c>
      <c r="V1310">
        <v>6</v>
      </c>
    </row>
    <row r="1311" spans="1:22" x14ac:dyDescent="0.2">
      <c r="A1311">
        <v>15623053</v>
      </c>
      <c r="B1311">
        <v>454</v>
      </c>
      <c r="C1311" t="s">
        <v>14</v>
      </c>
      <c r="D1311" t="s">
        <v>15</v>
      </c>
      <c r="E1311">
        <v>40</v>
      </c>
      <c r="F1311">
        <v>2</v>
      </c>
      <c r="G1311" s="2">
        <v>123177.01</v>
      </c>
      <c r="H1311">
        <v>1</v>
      </c>
      <c r="I1311">
        <v>1</v>
      </c>
      <c r="J1311">
        <v>0</v>
      </c>
      <c r="K1311" s="1">
        <v>148309.98000000001</v>
      </c>
      <c r="L1311">
        <v>0</v>
      </c>
      <c r="M1311">
        <v>23</v>
      </c>
      <c r="N1311">
        <v>2833</v>
      </c>
      <c r="O1311">
        <v>4</v>
      </c>
      <c r="P1311">
        <v>170</v>
      </c>
      <c r="Q1311">
        <v>0.17391304347826086</v>
      </c>
      <c r="R1311">
        <v>65159</v>
      </c>
      <c r="S1311" t="s">
        <v>55</v>
      </c>
      <c r="T1311" t="s">
        <v>58</v>
      </c>
      <c r="U1311" t="s">
        <v>50</v>
      </c>
      <c r="V1311">
        <v>6</v>
      </c>
    </row>
    <row r="1312" spans="1:22" x14ac:dyDescent="0.2">
      <c r="A1312">
        <v>15595592</v>
      </c>
      <c r="B1312">
        <v>708</v>
      </c>
      <c r="C1312" t="s">
        <v>12</v>
      </c>
      <c r="D1312" t="s">
        <v>13</v>
      </c>
      <c r="E1312">
        <v>59</v>
      </c>
      <c r="F1312">
        <v>2</v>
      </c>
      <c r="G1312" s="2">
        <v>0</v>
      </c>
      <c r="H1312">
        <v>1</v>
      </c>
      <c r="I1312">
        <v>1</v>
      </c>
      <c r="J1312">
        <v>0</v>
      </c>
      <c r="K1312" s="1">
        <v>179673.11</v>
      </c>
      <c r="L1312">
        <v>1</v>
      </c>
      <c r="M1312">
        <v>18</v>
      </c>
      <c r="N1312">
        <v>3033</v>
      </c>
      <c r="O1312">
        <v>6</v>
      </c>
      <c r="P1312">
        <v>10</v>
      </c>
      <c r="Q1312">
        <v>0.33333333333333331</v>
      </c>
      <c r="R1312">
        <v>54594</v>
      </c>
      <c r="S1312" t="s">
        <v>55</v>
      </c>
      <c r="T1312" t="s">
        <v>58</v>
      </c>
      <c r="U1312" t="s">
        <v>52</v>
      </c>
      <c r="V1312">
        <v>10</v>
      </c>
    </row>
    <row r="1313" spans="1:22" x14ac:dyDescent="0.2">
      <c r="A1313">
        <v>15778005</v>
      </c>
      <c r="B1313">
        <v>785</v>
      </c>
      <c r="C1313" t="s">
        <v>12</v>
      </c>
      <c r="D1313" t="s">
        <v>13</v>
      </c>
      <c r="E1313">
        <v>39</v>
      </c>
      <c r="F1313">
        <v>1</v>
      </c>
      <c r="G1313" s="2">
        <v>130147.98</v>
      </c>
      <c r="H1313">
        <v>1</v>
      </c>
      <c r="I1313">
        <v>1</v>
      </c>
      <c r="J1313">
        <v>0</v>
      </c>
      <c r="K1313" s="1">
        <v>163798.41</v>
      </c>
      <c r="L1313">
        <v>1</v>
      </c>
      <c r="M1313">
        <v>19</v>
      </c>
      <c r="N1313">
        <v>1211</v>
      </c>
      <c r="O1313">
        <v>8</v>
      </c>
      <c r="P1313">
        <v>18</v>
      </c>
      <c r="Q1313">
        <v>0.42105263157894735</v>
      </c>
      <c r="R1313">
        <v>23009</v>
      </c>
      <c r="S1313" t="s">
        <v>55</v>
      </c>
      <c r="T1313" t="s">
        <v>58</v>
      </c>
      <c r="U1313" t="s">
        <v>52</v>
      </c>
      <c r="V1313">
        <v>6</v>
      </c>
    </row>
    <row r="1314" spans="1:22" x14ac:dyDescent="0.2">
      <c r="A1314">
        <v>15601263</v>
      </c>
      <c r="B1314">
        <v>493</v>
      </c>
      <c r="C1314" t="s">
        <v>14</v>
      </c>
      <c r="D1314" t="s">
        <v>13</v>
      </c>
      <c r="E1314">
        <v>48</v>
      </c>
      <c r="F1314">
        <v>7</v>
      </c>
      <c r="G1314" s="2">
        <v>0</v>
      </c>
      <c r="H1314">
        <v>2</v>
      </c>
      <c r="I1314">
        <v>1</v>
      </c>
      <c r="J1314">
        <v>0</v>
      </c>
      <c r="K1314" s="1">
        <v>48545.1</v>
      </c>
      <c r="L1314">
        <v>0</v>
      </c>
      <c r="M1314">
        <v>13</v>
      </c>
      <c r="N1314">
        <v>1358</v>
      </c>
      <c r="O1314">
        <v>7</v>
      </c>
      <c r="P1314">
        <v>158</v>
      </c>
      <c r="Q1314">
        <v>0.53846153846153844</v>
      </c>
      <c r="R1314">
        <v>17654</v>
      </c>
      <c r="S1314" t="s">
        <v>55</v>
      </c>
      <c r="T1314" t="s">
        <v>60</v>
      </c>
      <c r="U1314" t="s">
        <v>50</v>
      </c>
      <c r="V1314">
        <v>7</v>
      </c>
    </row>
    <row r="1315" spans="1:22" x14ac:dyDescent="0.2">
      <c r="A1315">
        <v>15713949</v>
      </c>
      <c r="B1315">
        <v>850</v>
      </c>
      <c r="C1315" t="s">
        <v>12</v>
      </c>
      <c r="D1315" t="s">
        <v>15</v>
      </c>
      <c r="E1315">
        <v>40</v>
      </c>
      <c r="F1315">
        <v>1</v>
      </c>
      <c r="G1315" s="2">
        <v>76914.210000000006</v>
      </c>
      <c r="H1315">
        <v>1</v>
      </c>
      <c r="I1315">
        <v>1</v>
      </c>
      <c r="J1315">
        <v>0</v>
      </c>
      <c r="K1315" s="1">
        <v>174183.44</v>
      </c>
      <c r="L1315">
        <v>0</v>
      </c>
      <c r="M1315">
        <v>2</v>
      </c>
      <c r="N1315">
        <v>3973</v>
      </c>
      <c r="O1315">
        <v>10</v>
      </c>
      <c r="P1315">
        <v>82</v>
      </c>
      <c r="Q1315">
        <v>1</v>
      </c>
      <c r="R1315">
        <v>7946</v>
      </c>
      <c r="S1315" t="s">
        <v>55</v>
      </c>
      <c r="T1315" t="s">
        <v>58</v>
      </c>
      <c r="U1315" t="s">
        <v>50</v>
      </c>
      <c r="V1315">
        <v>6</v>
      </c>
    </row>
    <row r="1316" spans="1:22" x14ac:dyDescent="0.2">
      <c r="A1316">
        <v>15657637</v>
      </c>
      <c r="B1316">
        <v>696</v>
      </c>
      <c r="C1316" t="s">
        <v>14</v>
      </c>
      <c r="D1316" t="s">
        <v>13</v>
      </c>
      <c r="E1316">
        <v>36</v>
      </c>
      <c r="F1316">
        <v>3</v>
      </c>
      <c r="G1316" s="2">
        <v>0</v>
      </c>
      <c r="H1316">
        <v>3</v>
      </c>
      <c r="I1316">
        <v>1</v>
      </c>
      <c r="J1316">
        <v>0</v>
      </c>
      <c r="K1316" s="1">
        <v>65039.9</v>
      </c>
      <c r="L1316">
        <v>0</v>
      </c>
      <c r="M1316">
        <v>13</v>
      </c>
      <c r="N1316">
        <v>1696</v>
      </c>
      <c r="O1316">
        <v>0</v>
      </c>
      <c r="P1316">
        <v>106</v>
      </c>
      <c r="Q1316">
        <v>0</v>
      </c>
      <c r="R1316">
        <v>22048</v>
      </c>
      <c r="S1316" t="s">
        <v>55</v>
      </c>
      <c r="T1316" t="s">
        <v>59</v>
      </c>
      <c r="U1316" t="s">
        <v>50</v>
      </c>
      <c r="V1316">
        <v>6</v>
      </c>
    </row>
    <row r="1317" spans="1:22" x14ac:dyDescent="0.2">
      <c r="A1317">
        <v>15761506</v>
      </c>
      <c r="B1317">
        <v>615</v>
      </c>
      <c r="C1317" t="s">
        <v>14</v>
      </c>
      <c r="D1317" t="s">
        <v>15</v>
      </c>
      <c r="E1317">
        <v>19</v>
      </c>
      <c r="F1317">
        <v>5</v>
      </c>
      <c r="G1317" s="2">
        <v>0</v>
      </c>
      <c r="H1317">
        <v>2</v>
      </c>
      <c r="I1317">
        <v>1</v>
      </c>
      <c r="J1317">
        <v>0</v>
      </c>
      <c r="K1317" s="1">
        <v>159920.92000000001</v>
      </c>
      <c r="L1317">
        <v>0</v>
      </c>
      <c r="M1317">
        <v>30</v>
      </c>
      <c r="N1317">
        <v>383</v>
      </c>
      <c r="O1317">
        <v>7</v>
      </c>
      <c r="P1317">
        <v>143</v>
      </c>
      <c r="Q1317">
        <v>0.23333333333333334</v>
      </c>
      <c r="R1317">
        <v>11490</v>
      </c>
      <c r="S1317" t="s">
        <v>55</v>
      </c>
      <c r="T1317" t="s">
        <v>59</v>
      </c>
      <c r="U1317" t="s">
        <v>50</v>
      </c>
      <c r="V1317">
        <v>6</v>
      </c>
    </row>
    <row r="1318" spans="1:22" x14ac:dyDescent="0.2">
      <c r="A1318">
        <v>15680046</v>
      </c>
      <c r="B1318">
        <v>711</v>
      </c>
      <c r="C1318" t="s">
        <v>14</v>
      </c>
      <c r="D1318" t="s">
        <v>15</v>
      </c>
      <c r="E1318">
        <v>36</v>
      </c>
      <c r="F1318">
        <v>8</v>
      </c>
      <c r="G1318" s="2">
        <v>0</v>
      </c>
      <c r="H1318">
        <v>2</v>
      </c>
      <c r="I1318">
        <v>1</v>
      </c>
      <c r="J1318">
        <v>0</v>
      </c>
      <c r="K1318" s="1">
        <v>55207.41</v>
      </c>
      <c r="L1318">
        <v>0</v>
      </c>
      <c r="M1318">
        <v>29</v>
      </c>
      <c r="N1318">
        <v>3403</v>
      </c>
      <c r="O1318">
        <v>8</v>
      </c>
      <c r="P1318">
        <v>168</v>
      </c>
      <c r="Q1318">
        <v>0.27586206896551724</v>
      </c>
      <c r="R1318">
        <v>98687</v>
      </c>
      <c r="S1318" t="s">
        <v>55</v>
      </c>
      <c r="T1318" t="s">
        <v>60</v>
      </c>
      <c r="U1318" t="s">
        <v>50</v>
      </c>
      <c r="V1318">
        <v>6</v>
      </c>
    </row>
    <row r="1319" spans="1:22" x14ac:dyDescent="0.2">
      <c r="A1319">
        <v>15729224</v>
      </c>
      <c r="B1319">
        <v>710</v>
      </c>
      <c r="C1319" t="s">
        <v>12</v>
      </c>
      <c r="D1319" t="s">
        <v>13</v>
      </c>
      <c r="E1319">
        <v>37</v>
      </c>
      <c r="F1319">
        <v>5</v>
      </c>
      <c r="G1319" s="2">
        <v>0</v>
      </c>
      <c r="H1319">
        <v>2</v>
      </c>
      <c r="I1319">
        <v>1</v>
      </c>
      <c r="J1319">
        <v>0</v>
      </c>
      <c r="K1319" s="1">
        <v>115403.31</v>
      </c>
      <c r="L1319">
        <v>0</v>
      </c>
      <c r="M1319">
        <v>12</v>
      </c>
      <c r="N1319">
        <v>779</v>
      </c>
      <c r="O1319">
        <v>7</v>
      </c>
      <c r="P1319">
        <v>155</v>
      </c>
      <c r="Q1319">
        <v>0.58333333333333337</v>
      </c>
      <c r="R1319">
        <v>9348</v>
      </c>
      <c r="S1319" t="s">
        <v>55</v>
      </c>
      <c r="T1319" t="s">
        <v>59</v>
      </c>
      <c r="U1319" t="s">
        <v>50</v>
      </c>
      <c r="V1319">
        <v>6</v>
      </c>
    </row>
    <row r="1320" spans="1:22" x14ac:dyDescent="0.2">
      <c r="A1320">
        <v>15811588</v>
      </c>
      <c r="B1320">
        <v>664</v>
      </c>
      <c r="C1320" t="s">
        <v>14</v>
      </c>
      <c r="D1320" t="s">
        <v>13</v>
      </c>
      <c r="E1320">
        <v>53</v>
      </c>
      <c r="F1320">
        <v>7</v>
      </c>
      <c r="G1320" s="2">
        <v>187602.18</v>
      </c>
      <c r="H1320">
        <v>1</v>
      </c>
      <c r="I1320">
        <v>1</v>
      </c>
      <c r="J1320">
        <v>0</v>
      </c>
      <c r="K1320" s="1">
        <v>186392.99</v>
      </c>
      <c r="L1320">
        <v>1</v>
      </c>
      <c r="M1320">
        <v>25</v>
      </c>
      <c r="N1320">
        <v>4828</v>
      </c>
      <c r="O1320">
        <v>2</v>
      </c>
      <c r="P1320">
        <v>175</v>
      </c>
      <c r="Q1320">
        <v>0.08</v>
      </c>
      <c r="R1320">
        <v>120700</v>
      </c>
      <c r="S1320" t="s">
        <v>55</v>
      </c>
      <c r="T1320" t="s">
        <v>60</v>
      </c>
      <c r="U1320" t="s">
        <v>50</v>
      </c>
      <c r="V1320">
        <v>6</v>
      </c>
    </row>
    <row r="1321" spans="1:22" x14ac:dyDescent="0.2">
      <c r="A1321">
        <v>15674932</v>
      </c>
      <c r="B1321">
        <v>757</v>
      </c>
      <c r="C1321" t="s">
        <v>14</v>
      </c>
      <c r="D1321" t="s">
        <v>13</v>
      </c>
      <c r="E1321">
        <v>44</v>
      </c>
      <c r="F1321">
        <v>9</v>
      </c>
      <c r="G1321" s="2">
        <v>0</v>
      </c>
      <c r="H1321">
        <v>2</v>
      </c>
      <c r="I1321">
        <v>1</v>
      </c>
      <c r="J1321">
        <v>0</v>
      </c>
      <c r="K1321" s="1">
        <v>177528.92</v>
      </c>
      <c r="L1321">
        <v>0</v>
      </c>
      <c r="M1321">
        <v>16</v>
      </c>
      <c r="N1321">
        <v>2142</v>
      </c>
      <c r="O1321">
        <v>10</v>
      </c>
      <c r="P1321">
        <v>176</v>
      </c>
      <c r="Q1321">
        <v>0.625</v>
      </c>
      <c r="R1321">
        <v>34272</v>
      </c>
      <c r="S1321" t="s">
        <v>55</v>
      </c>
      <c r="T1321" t="s">
        <v>61</v>
      </c>
      <c r="U1321" t="s">
        <v>50</v>
      </c>
      <c r="V1321">
        <v>6</v>
      </c>
    </row>
    <row r="1322" spans="1:22" x14ac:dyDescent="0.2">
      <c r="A1322">
        <v>15743828</v>
      </c>
      <c r="B1322">
        <v>691</v>
      </c>
      <c r="C1322" t="s">
        <v>12</v>
      </c>
      <c r="D1322" t="s">
        <v>15</v>
      </c>
      <c r="E1322">
        <v>41</v>
      </c>
      <c r="F1322">
        <v>2</v>
      </c>
      <c r="G1322" s="2">
        <v>0</v>
      </c>
      <c r="H1322">
        <v>1</v>
      </c>
      <c r="I1322">
        <v>1</v>
      </c>
      <c r="J1322">
        <v>1</v>
      </c>
      <c r="K1322" s="1">
        <v>56850.92</v>
      </c>
      <c r="L1322">
        <v>1</v>
      </c>
      <c r="M1322">
        <v>25</v>
      </c>
      <c r="N1322">
        <v>1734</v>
      </c>
      <c r="O1322">
        <v>1</v>
      </c>
      <c r="P1322">
        <v>148</v>
      </c>
      <c r="Q1322">
        <v>0.04</v>
      </c>
      <c r="R1322">
        <v>43350</v>
      </c>
      <c r="S1322" t="s">
        <v>54</v>
      </c>
      <c r="T1322" t="s">
        <v>58</v>
      </c>
      <c r="U1322" t="s">
        <v>50</v>
      </c>
      <c r="V1322">
        <v>6</v>
      </c>
    </row>
    <row r="1323" spans="1:22" x14ac:dyDescent="0.2">
      <c r="A1323">
        <v>15642022</v>
      </c>
      <c r="B1323">
        <v>621</v>
      </c>
      <c r="C1323" t="s">
        <v>14</v>
      </c>
      <c r="D1323" t="s">
        <v>15</v>
      </c>
      <c r="E1323">
        <v>34</v>
      </c>
      <c r="F1323">
        <v>8</v>
      </c>
      <c r="G1323" s="2">
        <v>0</v>
      </c>
      <c r="H1323">
        <v>1</v>
      </c>
      <c r="I1323">
        <v>0</v>
      </c>
      <c r="J1323">
        <v>0</v>
      </c>
      <c r="K1323" s="1">
        <v>47972.65</v>
      </c>
      <c r="L1323">
        <v>0</v>
      </c>
      <c r="M1323">
        <v>3</v>
      </c>
      <c r="N1323">
        <v>1042</v>
      </c>
      <c r="O1323">
        <v>0</v>
      </c>
      <c r="P1323">
        <v>53</v>
      </c>
      <c r="Q1323">
        <v>0</v>
      </c>
      <c r="R1323">
        <v>3126</v>
      </c>
      <c r="S1323" t="s">
        <v>55</v>
      </c>
      <c r="T1323" t="s">
        <v>60</v>
      </c>
      <c r="U1323" t="s">
        <v>51</v>
      </c>
      <c r="V1323">
        <v>8</v>
      </c>
    </row>
    <row r="1324" spans="1:22" x14ac:dyDescent="0.2">
      <c r="A1324">
        <v>15746461</v>
      </c>
      <c r="B1324">
        <v>709</v>
      </c>
      <c r="C1324" t="s">
        <v>14</v>
      </c>
      <c r="D1324" t="s">
        <v>15</v>
      </c>
      <c r="E1324">
        <v>35</v>
      </c>
      <c r="F1324">
        <v>2</v>
      </c>
      <c r="G1324" s="2">
        <v>0</v>
      </c>
      <c r="H1324">
        <v>2</v>
      </c>
      <c r="I1324">
        <v>1</v>
      </c>
      <c r="J1324">
        <v>0</v>
      </c>
      <c r="K1324" s="1">
        <v>104982.39</v>
      </c>
      <c r="L1324">
        <v>0</v>
      </c>
      <c r="M1324">
        <v>16</v>
      </c>
      <c r="N1324">
        <v>1242</v>
      </c>
      <c r="O1324">
        <v>9</v>
      </c>
      <c r="P1324">
        <v>168</v>
      </c>
      <c r="Q1324">
        <v>0.5625</v>
      </c>
      <c r="R1324">
        <v>19872</v>
      </c>
      <c r="S1324" t="s">
        <v>55</v>
      </c>
      <c r="T1324" t="s">
        <v>58</v>
      </c>
      <c r="U1324" t="s">
        <v>50</v>
      </c>
      <c r="V1324">
        <v>7</v>
      </c>
    </row>
    <row r="1325" spans="1:22" x14ac:dyDescent="0.2">
      <c r="A1325">
        <v>15656683</v>
      </c>
      <c r="B1325">
        <v>551</v>
      </c>
      <c r="C1325" t="s">
        <v>12</v>
      </c>
      <c r="D1325" t="s">
        <v>15</v>
      </c>
      <c r="E1325">
        <v>52</v>
      </c>
      <c r="F1325">
        <v>1</v>
      </c>
      <c r="G1325" s="2">
        <v>0</v>
      </c>
      <c r="H1325">
        <v>1</v>
      </c>
      <c r="I1325">
        <v>0</v>
      </c>
      <c r="J1325">
        <v>0</v>
      </c>
      <c r="K1325" s="1">
        <v>63584.55</v>
      </c>
      <c r="L1325">
        <v>1</v>
      </c>
      <c r="M1325">
        <v>6</v>
      </c>
      <c r="N1325">
        <v>4379</v>
      </c>
      <c r="O1325">
        <v>10</v>
      </c>
      <c r="P1325">
        <v>116</v>
      </c>
      <c r="Q1325">
        <v>1</v>
      </c>
      <c r="R1325">
        <v>26274</v>
      </c>
      <c r="S1325" t="s">
        <v>55</v>
      </c>
      <c r="T1325" t="s">
        <v>58</v>
      </c>
      <c r="U1325" t="s">
        <v>50</v>
      </c>
      <c r="V1325">
        <v>10</v>
      </c>
    </row>
    <row r="1326" spans="1:22" x14ac:dyDescent="0.2">
      <c r="A1326">
        <v>15679810</v>
      </c>
      <c r="B1326">
        <v>690</v>
      </c>
      <c r="C1326" t="s">
        <v>12</v>
      </c>
      <c r="D1326" t="s">
        <v>15</v>
      </c>
      <c r="E1326">
        <v>39</v>
      </c>
      <c r="F1326">
        <v>6</v>
      </c>
      <c r="G1326" s="2">
        <v>0</v>
      </c>
      <c r="H1326">
        <v>2</v>
      </c>
      <c r="I1326">
        <v>1</v>
      </c>
      <c r="J1326">
        <v>0</v>
      </c>
      <c r="K1326" s="1">
        <v>160532.88</v>
      </c>
      <c r="L1326">
        <v>0</v>
      </c>
      <c r="M1326">
        <v>13</v>
      </c>
      <c r="N1326">
        <v>1143</v>
      </c>
      <c r="O1326">
        <v>9</v>
      </c>
      <c r="P1326">
        <v>21</v>
      </c>
      <c r="Q1326">
        <v>0.69230769230769229</v>
      </c>
      <c r="R1326">
        <v>14859</v>
      </c>
      <c r="S1326" t="s">
        <v>55</v>
      </c>
      <c r="T1326" t="s">
        <v>60</v>
      </c>
      <c r="U1326" t="s">
        <v>52</v>
      </c>
      <c r="V1326">
        <v>6</v>
      </c>
    </row>
    <row r="1327" spans="1:22" x14ac:dyDescent="0.2">
      <c r="A1327">
        <v>15756871</v>
      </c>
      <c r="B1327">
        <v>512</v>
      </c>
      <c r="C1327" t="s">
        <v>14</v>
      </c>
      <c r="D1327" t="s">
        <v>15</v>
      </c>
      <c r="E1327">
        <v>39</v>
      </c>
      <c r="F1327">
        <v>3</v>
      </c>
      <c r="G1327" s="2">
        <v>0</v>
      </c>
      <c r="H1327">
        <v>1</v>
      </c>
      <c r="I1327">
        <v>1</v>
      </c>
      <c r="J1327">
        <v>0</v>
      </c>
      <c r="K1327" s="1">
        <v>134878.19</v>
      </c>
      <c r="L1327">
        <v>0</v>
      </c>
      <c r="M1327">
        <v>8</v>
      </c>
      <c r="N1327">
        <v>3072</v>
      </c>
      <c r="O1327">
        <v>6</v>
      </c>
      <c r="P1327">
        <v>157</v>
      </c>
      <c r="Q1327">
        <v>0.75</v>
      </c>
      <c r="R1327">
        <v>24576</v>
      </c>
      <c r="S1327" t="s">
        <v>55</v>
      </c>
      <c r="T1327" t="s">
        <v>59</v>
      </c>
      <c r="U1327" t="s">
        <v>50</v>
      </c>
      <c r="V1327">
        <v>8</v>
      </c>
    </row>
    <row r="1328" spans="1:22" x14ac:dyDescent="0.2">
      <c r="A1328">
        <v>15567802</v>
      </c>
      <c r="B1328">
        <v>450</v>
      </c>
      <c r="C1328" t="s">
        <v>14</v>
      </c>
      <c r="D1328" t="s">
        <v>13</v>
      </c>
      <c r="E1328">
        <v>34</v>
      </c>
      <c r="F1328">
        <v>2</v>
      </c>
      <c r="G1328" s="2">
        <v>0</v>
      </c>
      <c r="H1328">
        <v>2</v>
      </c>
      <c r="I1328">
        <v>1</v>
      </c>
      <c r="J1328">
        <v>0</v>
      </c>
      <c r="K1328" s="1">
        <v>175480.93</v>
      </c>
      <c r="L1328">
        <v>0</v>
      </c>
      <c r="M1328">
        <v>10</v>
      </c>
      <c r="N1328">
        <v>450</v>
      </c>
      <c r="O1328">
        <v>4</v>
      </c>
      <c r="P1328">
        <v>165</v>
      </c>
      <c r="Q1328">
        <v>0.4</v>
      </c>
      <c r="R1328">
        <v>4500</v>
      </c>
      <c r="S1328" t="s">
        <v>54</v>
      </c>
      <c r="T1328" t="s">
        <v>58</v>
      </c>
      <c r="U1328" t="s">
        <v>50</v>
      </c>
      <c r="V1328">
        <v>7</v>
      </c>
    </row>
    <row r="1329" spans="1:22" x14ac:dyDescent="0.2">
      <c r="A1329">
        <v>15745452</v>
      </c>
      <c r="B1329">
        <v>651</v>
      </c>
      <c r="C1329" t="s">
        <v>16</v>
      </c>
      <c r="D1329" t="s">
        <v>15</v>
      </c>
      <c r="E1329">
        <v>41</v>
      </c>
      <c r="F1329">
        <v>1</v>
      </c>
      <c r="G1329" s="2">
        <v>90218.11</v>
      </c>
      <c r="H1329">
        <v>1</v>
      </c>
      <c r="I1329">
        <v>1</v>
      </c>
      <c r="J1329">
        <v>0</v>
      </c>
      <c r="K1329" s="1">
        <v>174337.68</v>
      </c>
      <c r="L1329">
        <v>0</v>
      </c>
      <c r="M1329">
        <v>25</v>
      </c>
      <c r="N1329">
        <v>869</v>
      </c>
      <c r="O1329">
        <v>2</v>
      </c>
      <c r="P1329">
        <v>8</v>
      </c>
      <c r="Q1329">
        <v>0.08</v>
      </c>
      <c r="R1329">
        <v>21725</v>
      </c>
      <c r="S1329" t="s">
        <v>55</v>
      </c>
      <c r="T1329" t="s">
        <v>58</v>
      </c>
      <c r="U1329" t="s">
        <v>52</v>
      </c>
      <c r="V1329">
        <v>6</v>
      </c>
    </row>
    <row r="1330" spans="1:22" x14ac:dyDescent="0.2">
      <c r="A1330">
        <v>15617252</v>
      </c>
      <c r="B1330">
        <v>697</v>
      </c>
      <c r="C1330" t="s">
        <v>12</v>
      </c>
      <c r="D1330" t="s">
        <v>13</v>
      </c>
      <c r="E1330">
        <v>33</v>
      </c>
      <c r="F1330">
        <v>1</v>
      </c>
      <c r="G1330" s="2">
        <v>87347.7</v>
      </c>
      <c r="H1330">
        <v>1</v>
      </c>
      <c r="I1330">
        <v>1</v>
      </c>
      <c r="J1330">
        <v>0</v>
      </c>
      <c r="K1330" s="1">
        <v>172524.51</v>
      </c>
      <c r="L1330">
        <v>0</v>
      </c>
      <c r="M1330">
        <v>18</v>
      </c>
      <c r="N1330">
        <v>1440</v>
      </c>
      <c r="O1330">
        <v>0</v>
      </c>
      <c r="P1330">
        <v>152</v>
      </c>
      <c r="Q1330">
        <v>0</v>
      </c>
      <c r="R1330">
        <v>25920</v>
      </c>
      <c r="S1330" t="s">
        <v>55</v>
      </c>
      <c r="T1330" t="s">
        <v>58</v>
      </c>
      <c r="U1330" t="s">
        <v>50</v>
      </c>
      <c r="V1330">
        <v>6</v>
      </c>
    </row>
    <row r="1331" spans="1:22" x14ac:dyDescent="0.2">
      <c r="A1331">
        <v>15753248</v>
      </c>
      <c r="B1331">
        <v>611</v>
      </c>
      <c r="C1331" t="s">
        <v>12</v>
      </c>
      <c r="D1331" t="s">
        <v>15</v>
      </c>
      <c r="E1331">
        <v>28</v>
      </c>
      <c r="F1331">
        <v>2</v>
      </c>
      <c r="G1331" s="2">
        <v>0</v>
      </c>
      <c r="H1331">
        <v>2</v>
      </c>
      <c r="I1331">
        <v>0</v>
      </c>
      <c r="J1331">
        <v>0</v>
      </c>
      <c r="K1331" s="1">
        <v>25395.83</v>
      </c>
      <c r="L1331">
        <v>0</v>
      </c>
      <c r="M1331">
        <v>22</v>
      </c>
      <c r="N1331">
        <v>1780</v>
      </c>
      <c r="O1331">
        <v>10</v>
      </c>
      <c r="P1331">
        <v>173</v>
      </c>
      <c r="Q1331">
        <v>0.45454545454545453</v>
      </c>
      <c r="R1331">
        <v>39160</v>
      </c>
      <c r="S1331" t="s">
        <v>55</v>
      </c>
      <c r="T1331" t="s">
        <v>58</v>
      </c>
      <c r="U1331" t="s">
        <v>50</v>
      </c>
      <c r="V1331">
        <v>7</v>
      </c>
    </row>
    <row r="1332" spans="1:22" x14ac:dyDescent="0.2">
      <c r="A1332">
        <v>15799186</v>
      </c>
      <c r="B1332">
        <v>632</v>
      </c>
      <c r="C1332" t="s">
        <v>12</v>
      </c>
      <c r="D1332" t="s">
        <v>15</v>
      </c>
      <c r="E1332">
        <v>38</v>
      </c>
      <c r="F1332">
        <v>4</v>
      </c>
      <c r="G1332" s="2">
        <v>0</v>
      </c>
      <c r="H1332">
        <v>2</v>
      </c>
      <c r="I1332">
        <v>0</v>
      </c>
      <c r="J1332">
        <v>0</v>
      </c>
      <c r="K1332" s="1">
        <v>192505.62</v>
      </c>
      <c r="L1332">
        <v>0</v>
      </c>
      <c r="M1332">
        <v>11</v>
      </c>
      <c r="N1332">
        <v>2559</v>
      </c>
      <c r="O1332">
        <v>4</v>
      </c>
      <c r="P1332">
        <v>110</v>
      </c>
      <c r="Q1332">
        <v>0.36363636363636365</v>
      </c>
      <c r="R1332">
        <v>28149</v>
      </c>
      <c r="S1332" t="s">
        <v>55</v>
      </c>
      <c r="T1332" t="s">
        <v>59</v>
      </c>
      <c r="U1332" t="s">
        <v>50</v>
      </c>
      <c r="V1332">
        <v>6</v>
      </c>
    </row>
    <row r="1333" spans="1:22" x14ac:dyDescent="0.2">
      <c r="A1333">
        <v>15686941</v>
      </c>
      <c r="B1333">
        <v>575</v>
      </c>
      <c r="C1333" t="s">
        <v>14</v>
      </c>
      <c r="D1333" t="s">
        <v>13</v>
      </c>
      <c r="E1333">
        <v>26</v>
      </c>
      <c r="F1333">
        <v>7</v>
      </c>
      <c r="G1333" s="2">
        <v>0</v>
      </c>
      <c r="H1333">
        <v>2</v>
      </c>
      <c r="I1333">
        <v>1</v>
      </c>
      <c r="J1333">
        <v>0</v>
      </c>
      <c r="K1333" s="1">
        <v>112507.63</v>
      </c>
      <c r="L1333">
        <v>0</v>
      </c>
      <c r="M1333">
        <v>23</v>
      </c>
      <c r="N1333">
        <v>3063</v>
      </c>
      <c r="O1333">
        <v>2</v>
      </c>
      <c r="P1333">
        <v>27</v>
      </c>
      <c r="Q1333">
        <v>8.6956521739130432E-2</v>
      </c>
      <c r="R1333">
        <v>70449</v>
      </c>
      <c r="S1333" t="s">
        <v>55</v>
      </c>
      <c r="T1333" t="s">
        <v>60</v>
      </c>
      <c r="U1333" t="s">
        <v>52</v>
      </c>
      <c r="V1333">
        <v>6</v>
      </c>
    </row>
    <row r="1334" spans="1:22" x14ac:dyDescent="0.2">
      <c r="A1334">
        <v>15615896</v>
      </c>
      <c r="B1334">
        <v>621</v>
      </c>
      <c r="C1334" t="s">
        <v>14</v>
      </c>
      <c r="D1334" t="s">
        <v>15</v>
      </c>
      <c r="E1334">
        <v>39</v>
      </c>
      <c r="F1334">
        <v>8</v>
      </c>
      <c r="G1334" s="2">
        <v>0</v>
      </c>
      <c r="H1334">
        <v>2</v>
      </c>
      <c r="I1334">
        <v>1</v>
      </c>
      <c r="J1334">
        <v>0</v>
      </c>
      <c r="K1334" s="1">
        <v>36122.959999999999</v>
      </c>
      <c r="L1334">
        <v>0</v>
      </c>
      <c r="M1334">
        <v>23</v>
      </c>
      <c r="N1334">
        <v>835</v>
      </c>
      <c r="O1334">
        <v>10</v>
      </c>
      <c r="P1334">
        <v>97</v>
      </c>
      <c r="Q1334">
        <v>0.43478260869565216</v>
      </c>
      <c r="R1334">
        <v>19205</v>
      </c>
      <c r="S1334" t="s">
        <v>54</v>
      </c>
      <c r="T1334" t="s">
        <v>60</v>
      </c>
      <c r="U1334" t="s">
        <v>50</v>
      </c>
      <c r="V1334">
        <v>6</v>
      </c>
    </row>
    <row r="1335" spans="1:22" x14ac:dyDescent="0.2">
      <c r="A1335">
        <v>15737647</v>
      </c>
      <c r="B1335">
        <v>775</v>
      </c>
      <c r="C1335" t="s">
        <v>16</v>
      </c>
      <c r="D1335" t="s">
        <v>13</v>
      </c>
      <c r="E1335">
        <v>77</v>
      </c>
      <c r="F1335">
        <v>6</v>
      </c>
      <c r="G1335" s="2">
        <v>135120.56</v>
      </c>
      <c r="H1335">
        <v>1</v>
      </c>
      <c r="I1335">
        <v>1</v>
      </c>
      <c r="J1335">
        <v>0</v>
      </c>
      <c r="K1335" s="1">
        <v>37836.639999999999</v>
      </c>
      <c r="L1335">
        <v>0</v>
      </c>
      <c r="M1335">
        <v>21</v>
      </c>
      <c r="N1335">
        <v>3601</v>
      </c>
      <c r="O1335">
        <v>5</v>
      </c>
      <c r="P1335">
        <v>33</v>
      </c>
      <c r="Q1335">
        <v>0.23809523809523808</v>
      </c>
      <c r="R1335">
        <v>75621</v>
      </c>
      <c r="S1335" t="s">
        <v>55</v>
      </c>
      <c r="T1335" t="s">
        <v>60</v>
      </c>
      <c r="U1335" t="s">
        <v>51</v>
      </c>
      <c r="V1335">
        <v>6</v>
      </c>
    </row>
    <row r="1336" spans="1:22" x14ac:dyDescent="0.2">
      <c r="A1336">
        <v>15655875</v>
      </c>
      <c r="B1336">
        <v>511</v>
      </c>
      <c r="C1336" t="s">
        <v>12</v>
      </c>
      <c r="D1336" t="s">
        <v>13</v>
      </c>
      <c r="E1336">
        <v>33</v>
      </c>
      <c r="F1336">
        <v>3</v>
      </c>
      <c r="G1336" s="2">
        <v>0</v>
      </c>
      <c r="H1336">
        <v>2</v>
      </c>
      <c r="I1336">
        <v>1</v>
      </c>
      <c r="J1336">
        <v>0</v>
      </c>
      <c r="K1336" s="1">
        <v>132436.71</v>
      </c>
      <c r="L1336">
        <v>0</v>
      </c>
      <c r="M1336">
        <v>17</v>
      </c>
      <c r="N1336">
        <v>4279</v>
      </c>
      <c r="O1336">
        <v>2</v>
      </c>
      <c r="P1336">
        <v>60</v>
      </c>
      <c r="Q1336">
        <v>0.11764705882352941</v>
      </c>
      <c r="R1336">
        <v>72743</v>
      </c>
      <c r="S1336" t="s">
        <v>55</v>
      </c>
      <c r="T1336" t="s">
        <v>59</v>
      </c>
      <c r="U1336" t="s">
        <v>51</v>
      </c>
      <c r="V1336">
        <v>6</v>
      </c>
    </row>
    <row r="1337" spans="1:22" x14ac:dyDescent="0.2">
      <c r="A1337">
        <v>15620758</v>
      </c>
      <c r="B1337">
        <v>660</v>
      </c>
      <c r="C1337" t="s">
        <v>14</v>
      </c>
      <c r="D1337" t="s">
        <v>15</v>
      </c>
      <c r="E1337">
        <v>30</v>
      </c>
      <c r="F1337">
        <v>4</v>
      </c>
      <c r="G1337" s="2">
        <v>0</v>
      </c>
      <c r="H1337">
        <v>2</v>
      </c>
      <c r="I1337">
        <v>1</v>
      </c>
      <c r="J1337">
        <v>0</v>
      </c>
      <c r="K1337" s="1">
        <v>129149.06</v>
      </c>
      <c r="L1337">
        <v>0</v>
      </c>
      <c r="M1337">
        <v>4</v>
      </c>
      <c r="N1337">
        <v>4149</v>
      </c>
      <c r="O1337">
        <v>2</v>
      </c>
      <c r="P1337">
        <v>3</v>
      </c>
      <c r="Q1337">
        <v>0.5</v>
      </c>
      <c r="R1337">
        <v>16596</v>
      </c>
      <c r="S1337" t="s">
        <v>55</v>
      </c>
      <c r="T1337" t="s">
        <v>59</v>
      </c>
      <c r="U1337" t="s">
        <v>52</v>
      </c>
      <c r="V1337">
        <v>6</v>
      </c>
    </row>
    <row r="1338" spans="1:22" x14ac:dyDescent="0.2">
      <c r="A1338">
        <v>15637428</v>
      </c>
      <c r="B1338">
        <v>660</v>
      </c>
      <c r="C1338" t="s">
        <v>12</v>
      </c>
      <c r="D1338" t="s">
        <v>15</v>
      </c>
      <c r="E1338">
        <v>35</v>
      </c>
      <c r="F1338">
        <v>7</v>
      </c>
      <c r="G1338" s="2">
        <v>0</v>
      </c>
      <c r="H1338">
        <v>2</v>
      </c>
      <c r="I1338">
        <v>1</v>
      </c>
      <c r="J1338">
        <v>0</v>
      </c>
      <c r="K1338" s="1">
        <v>13218.6</v>
      </c>
      <c r="L1338">
        <v>0</v>
      </c>
      <c r="M1338">
        <v>7</v>
      </c>
      <c r="N1338">
        <v>2345</v>
      </c>
      <c r="O1338">
        <v>9</v>
      </c>
      <c r="P1338">
        <v>38</v>
      </c>
      <c r="Q1338">
        <v>1</v>
      </c>
      <c r="R1338">
        <v>16415</v>
      </c>
      <c r="S1338" t="s">
        <v>55</v>
      </c>
      <c r="T1338" t="s">
        <v>60</v>
      </c>
      <c r="U1338" t="s">
        <v>51</v>
      </c>
      <c r="V1338">
        <v>6</v>
      </c>
    </row>
    <row r="1339" spans="1:22" x14ac:dyDescent="0.2">
      <c r="A1339">
        <v>15808389</v>
      </c>
      <c r="B1339">
        <v>617</v>
      </c>
      <c r="C1339" t="s">
        <v>12</v>
      </c>
      <c r="D1339" t="s">
        <v>13</v>
      </c>
      <c r="E1339">
        <v>79</v>
      </c>
      <c r="F1339">
        <v>7</v>
      </c>
      <c r="G1339" s="2">
        <v>0</v>
      </c>
      <c r="H1339">
        <v>1</v>
      </c>
      <c r="I1339">
        <v>1</v>
      </c>
      <c r="J1339">
        <v>1</v>
      </c>
      <c r="K1339" s="1">
        <v>160589.18</v>
      </c>
      <c r="L1339">
        <v>0</v>
      </c>
      <c r="M1339">
        <v>25</v>
      </c>
      <c r="N1339">
        <v>2537</v>
      </c>
      <c r="O1339">
        <v>2</v>
      </c>
      <c r="P1339">
        <v>112</v>
      </c>
      <c r="Q1339">
        <v>0.08</v>
      </c>
      <c r="R1339">
        <v>63425</v>
      </c>
      <c r="S1339" t="s">
        <v>55</v>
      </c>
      <c r="T1339" t="s">
        <v>60</v>
      </c>
      <c r="U1339" t="s">
        <v>50</v>
      </c>
      <c r="V1339">
        <v>6</v>
      </c>
    </row>
    <row r="1340" spans="1:22" x14ac:dyDescent="0.2">
      <c r="A1340">
        <v>15702912</v>
      </c>
      <c r="B1340">
        <v>752</v>
      </c>
      <c r="C1340" t="s">
        <v>14</v>
      </c>
      <c r="D1340" t="s">
        <v>13</v>
      </c>
      <c r="E1340">
        <v>35</v>
      </c>
      <c r="F1340">
        <v>2</v>
      </c>
      <c r="G1340" s="2">
        <v>0</v>
      </c>
      <c r="H1340">
        <v>1</v>
      </c>
      <c r="I1340">
        <v>1</v>
      </c>
      <c r="J1340">
        <v>0</v>
      </c>
      <c r="K1340" s="1">
        <v>44335.54</v>
      </c>
      <c r="L1340">
        <v>1</v>
      </c>
      <c r="M1340">
        <v>30</v>
      </c>
      <c r="N1340">
        <v>1959</v>
      </c>
      <c r="O1340">
        <v>1</v>
      </c>
      <c r="P1340">
        <v>172</v>
      </c>
      <c r="Q1340">
        <v>3.3333333333333333E-2</v>
      </c>
      <c r="R1340">
        <v>58770</v>
      </c>
      <c r="S1340" t="s">
        <v>54</v>
      </c>
      <c r="T1340" t="s">
        <v>58</v>
      </c>
      <c r="U1340" t="s">
        <v>50</v>
      </c>
      <c r="V1340">
        <v>9</v>
      </c>
    </row>
    <row r="1341" spans="1:22" x14ac:dyDescent="0.2">
      <c r="A1341">
        <v>15708256</v>
      </c>
      <c r="B1341">
        <v>803</v>
      </c>
      <c r="C1341" t="s">
        <v>12</v>
      </c>
      <c r="D1341" t="s">
        <v>15</v>
      </c>
      <c r="E1341">
        <v>28</v>
      </c>
      <c r="F1341">
        <v>3</v>
      </c>
      <c r="G1341" s="2">
        <v>0</v>
      </c>
      <c r="H1341">
        <v>2</v>
      </c>
      <c r="I1341">
        <v>1</v>
      </c>
      <c r="J1341">
        <v>0</v>
      </c>
      <c r="K1341" s="1">
        <v>159654</v>
      </c>
      <c r="L1341">
        <v>0</v>
      </c>
      <c r="M1341">
        <v>26</v>
      </c>
      <c r="N1341">
        <v>1720</v>
      </c>
      <c r="O1341">
        <v>8</v>
      </c>
      <c r="P1341">
        <v>30</v>
      </c>
      <c r="Q1341">
        <v>0.30769230769230771</v>
      </c>
      <c r="R1341">
        <v>44720</v>
      </c>
      <c r="S1341" t="s">
        <v>55</v>
      </c>
      <c r="T1341" t="s">
        <v>59</v>
      </c>
      <c r="U1341" t="s">
        <v>52</v>
      </c>
      <c r="V1341">
        <v>6</v>
      </c>
    </row>
    <row r="1342" spans="1:22" x14ac:dyDescent="0.2">
      <c r="A1342">
        <v>15649150</v>
      </c>
      <c r="B1342">
        <v>531</v>
      </c>
      <c r="C1342" t="s">
        <v>12</v>
      </c>
      <c r="D1342" t="s">
        <v>13</v>
      </c>
      <c r="E1342">
        <v>53</v>
      </c>
      <c r="F1342">
        <v>5</v>
      </c>
      <c r="G1342" s="2">
        <v>127642.44</v>
      </c>
      <c r="H1342">
        <v>1</v>
      </c>
      <c r="I1342">
        <v>1</v>
      </c>
      <c r="J1342">
        <v>0</v>
      </c>
      <c r="K1342" s="1">
        <v>141501.45000000001</v>
      </c>
      <c r="L1342">
        <v>1</v>
      </c>
      <c r="M1342">
        <v>11</v>
      </c>
      <c r="N1342">
        <v>3233</v>
      </c>
      <c r="O1342">
        <v>2</v>
      </c>
      <c r="P1342">
        <v>101</v>
      </c>
      <c r="Q1342">
        <v>0.18181818181818182</v>
      </c>
      <c r="R1342">
        <v>35563</v>
      </c>
      <c r="S1342" t="s">
        <v>56</v>
      </c>
      <c r="T1342" t="s">
        <v>59</v>
      </c>
      <c r="U1342" t="s">
        <v>50</v>
      </c>
      <c r="V1342">
        <v>6</v>
      </c>
    </row>
    <row r="1343" spans="1:22" x14ac:dyDescent="0.2">
      <c r="A1343">
        <v>15736254</v>
      </c>
      <c r="B1343">
        <v>654</v>
      </c>
      <c r="C1343" t="s">
        <v>12</v>
      </c>
      <c r="D1343" t="s">
        <v>15</v>
      </c>
      <c r="E1343">
        <v>29</v>
      </c>
      <c r="F1343">
        <v>2</v>
      </c>
      <c r="G1343" s="2">
        <v>91955.61</v>
      </c>
      <c r="H1343">
        <v>1</v>
      </c>
      <c r="I1343">
        <v>1</v>
      </c>
      <c r="J1343">
        <v>0</v>
      </c>
      <c r="K1343" s="1">
        <v>37065.660000000003</v>
      </c>
      <c r="L1343">
        <v>0</v>
      </c>
      <c r="M1343">
        <v>5</v>
      </c>
      <c r="N1343">
        <v>1845</v>
      </c>
      <c r="O1343">
        <v>8</v>
      </c>
      <c r="P1343">
        <v>98</v>
      </c>
      <c r="Q1343">
        <v>1</v>
      </c>
      <c r="R1343">
        <v>9225</v>
      </c>
      <c r="S1343" t="s">
        <v>55</v>
      </c>
      <c r="T1343" t="s">
        <v>58</v>
      </c>
      <c r="U1343" t="s">
        <v>50</v>
      </c>
      <c r="V1343">
        <v>6</v>
      </c>
    </row>
    <row r="1344" spans="1:22" x14ac:dyDescent="0.2">
      <c r="A1344">
        <v>15693200</v>
      </c>
      <c r="B1344">
        <v>752</v>
      </c>
      <c r="C1344" t="s">
        <v>12</v>
      </c>
      <c r="D1344" t="s">
        <v>13</v>
      </c>
      <c r="E1344">
        <v>36</v>
      </c>
      <c r="F1344">
        <v>7</v>
      </c>
      <c r="G1344" s="2">
        <v>0</v>
      </c>
      <c r="H1344">
        <v>2</v>
      </c>
      <c r="I1344">
        <v>1</v>
      </c>
      <c r="J1344">
        <v>0</v>
      </c>
      <c r="K1344" s="1">
        <v>184866.86</v>
      </c>
      <c r="L1344">
        <v>0</v>
      </c>
      <c r="M1344">
        <v>5</v>
      </c>
      <c r="N1344">
        <v>2732</v>
      </c>
      <c r="O1344">
        <v>10</v>
      </c>
      <c r="P1344">
        <v>27</v>
      </c>
      <c r="Q1344">
        <v>1</v>
      </c>
      <c r="R1344">
        <v>13660</v>
      </c>
      <c r="S1344" t="s">
        <v>56</v>
      </c>
      <c r="T1344" t="s">
        <v>60</v>
      </c>
      <c r="U1344" t="s">
        <v>52</v>
      </c>
      <c r="V1344">
        <v>6</v>
      </c>
    </row>
    <row r="1345" spans="1:22" x14ac:dyDescent="0.2">
      <c r="A1345">
        <v>15593094</v>
      </c>
      <c r="B1345">
        <v>516</v>
      </c>
      <c r="C1345" t="s">
        <v>12</v>
      </c>
      <c r="D1345" t="s">
        <v>15</v>
      </c>
      <c r="E1345">
        <v>27</v>
      </c>
      <c r="F1345">
        <v>9</v>
      </c>
      <c r="G1345" s="2">
        <v>0</v>
      </c>
      <c r="H1345">
        <v>1</v>
      </c>
      <c r="I1345">
        <v>1</v>
      </c>
      <c r="J1345">
        <v>0</v>
      </c>
      <c r="K1345" s="1">
        <v>142680.64000000001</v>
      </c>
      <c r="L1345">
        <v>1</v>
      </c>
      <c r="M1345">
        <v>21</v>
      </c>
      <c r="N1345">
        <v>1638</v>
      </c>
      <c r="O1345">
        <v>8</v>
      </c>
      <c r="P1345">
        <v>178</v>
      </c>
      <c r="Q1345">
        <v>0.38095238095238093</v>
      </c>
      <c r="R1345">
        <v>34398</v>
      </c>
      <c r="S1345" t="s">
        <v>55</v>
      </c>
      <c r="T1345" t="s">
        <v>61</v>
      </c>
      <c r="U1345" t="s">
        <v>50</v>
      </c>
      <c r="V1345">
        <v>8</v>
      </c>
    </row>
    <row r="1346" spans="1:22" x14ac:dyDescent="0.2">
      <c r="A1346">
        <v>15618239</v>
      </c>
      <c r="B1346">
        <v>530</v>
      </c>
      <c r="C1346" t="s">
        <v>12</v>
      </c>
      <c r="D1346" t="s">
        <v>13</v>
      </c>
      <c r="E1346">
        <v>48</v>
      </c>
      <c r="F1346">
        <v>0</v>
      </c>
      <c r="G1346" s="2">
        <v>0</v>
      </c>
      <c r="H1346">
        <v>1</v>
      </c>
      <c r="I1346">
        <v>1</v>
      </c>
      <c r="J1346">
        <v>0</v>
      </c>
      <c r="K1346" s="1">
        <v>85081.09</v>
      </c>
      <c r="L1346">
        <v>0</v>
      </c>
      <c r="M1346">
        <v>8</v>
      </c>
      <c r="N1346">
        <v>3033</v>
      </c>
      <c r="O1346">
        <v>0</v>
      </c>
      <c r="P1346">
        <v>106</v>
      </c>
      <c r="Q1346">
        <v>0</v>
      </c>
      <c r="R1346">
        <v>24264</v>
      </c>
      <c r="S1346" t="s">
        <v>54</v>
      </c>
      <c r="T1346" t="s">
        <v>58</v>
      </c>
      <c r="U1346" t="s">
        <v>50</v>
      </c>
      <c r="V1346">
        <v>10</v>
      </c>
    </row>
    <row r="1347" spans="1:22" x14ac:dyDescent="0.2">
      <c r="A1347">
        <v>15790204</v>
      </c>
      <c r="B1347">
        <v>663</v>
      </c>
      <c r="C1347" t="s">
        <v>14</v>
      </c>
      <c r="D1347" t="s">
        <v>13</v>
      </c>
      <c r="E1347">
        <v>22</v>
      </c>
      <c r="F1347">
        <v>9</v>
      </c>
      <c r="G1347" s="2">
        <v>0</v>
      </c>
      <c r="H1347">
        <v>1</v>
      </c>
      <c r="I1347">
        <v>1</v>
      </c>
      <c r="J1347">
        <v>0</v>
      </c>
      <c r="K1347" s="1">
        <v>29135.89</v>
      </c>
      <c r="L1347">
        <v>1</v>
      </c>
      <c r="M1347">
        <v>2</v>
      </c>
      <c r="N1347">
        <v>3297</v>
      </c>
      <c r="O1347">
        <v>6</v>
      </c>
      <c r="P1347">
        <v>81</v>
      </c>
      <c r="Q1347">
        <v>1</v>
      </c>
      <c r="R1347">
        <v>6594</v>
      </c>
      <c r="S1347" t="s">
        <v>56</v>
      </c>
      <c r="T1347" t="s">
        <v>61</v>
      </c>
      <c r="U1347" t="s">
        <v>50</v>
      </c>
      <c r="V1347">
        <v>8</v>
      </c>
    </row>
    <row r="1348" spans="1:22" x14ac:dyDescent="0.2">
      <c r="A1348">
        <v>15783225</v>
      </c>
      <c r="B1348">
        <v>737</v>
      </c>
      <c r="C1348" t="s">
        <v>12</v>
      </c>
      <c r="D1348" t="s">
        <v>15</v>
      </c>
      <c r="E1348">
        <v>54</v>
      </c>
      <c r="F1348">
        <v>9</v>
      </c>
      <c r="G1348" s="2">
        <v>0</v>
      </c>
      <c r="H1348">
        <v>1</v>
      </c>
      <c r="I1348">
        <v>1</v>
      </c>
      <c r="J1348">
        <v>0</v>
      </c>
      <c r="K1348" s="1">
        <v>83470.399999999994</v>
      </c>
      <c r="L1348">
        <v>1</v>
      </c>
      <c r="M1348">
        <v>24</v>
      </c>
      <c r="N1348">
        <v>4380</v>
      </c>
      <c r="O1348">
        <v>6</v>
      </c>
      <c r="P1348">
        <v>13</v>
      </c>
      <c r="Q1348">
        <v>0.25</v>
      </c>
      <c r="R1348">
        <v>105120</v>
      </c>
      <c r="S1348" t="s">
        <v>55</v>
      </c>
      <c r="T1348" t="s">
        <v>61</v>
      </c>
      <c r="U1348" t="s">
        <v>52</v>
      </c>
      <c r="V1348">
        <v>9</v>
      </c>
    </row>
    <row r="1349" spans="1:22" x14ac:dyDescent="0.2">
      <c r="A1349">
        <v>15734438</v>
      </c>
      <c r="B1349">
        <v>590</v>
      </c>
      <c r="C1349" t="s">
        <v>12</v>
      </c>
      <c r="D1349" t="s">
        <v>13</v>
      </c>
      <c r="E1349">
        <v>29</v>
      </c>
      <c r="F1349">
        <v>4</v>
      </c>
      <c r="G1349" s="2">
        <v>0</v>
      </c>
      <c r="H1349">
        <v>2</v>
      </c>
      <c r="I1349">
        <v>1</v>
      </c>
      <c r="J1349">
        <v>0</v>
      </c>
      <c r="K1349" s="1">
        <v>121846.81</v>
      </c>
      <c r="L1349">
        <v>0</v>
      </c>
      <c r="M1349">
        <v>21</v>
      </c>
      <c r="N1349">
        <v>214</v>
      </c>
      <c r="O1349">
        <v>8</v>
      </c>
      <c r="P1349">
        <v>24</v>
      </c>
      <c r="Q1349">
        <v>0.38095238095238093</v>
      </c>
      <c r="R1349">
        <v>4494</v>
      </c>
      <c r="S1349" t="s">
        <v>55</v>
      </c>
      <c r="T1349" t="s">
        <v>59</v>
      </c>
      <c r="U1349" t="s">
        <v>52</v>
      </c>
      <c r="V1349">
        <v>6</v>
      </c>
    </row>
    <row r="1350" spans="1:22" x14ac:dyDescent="0.2">
      <c r="A1350">
        <v>15768124</v>
      </c>
      <c r="B1350">
        <v>648</v>
      </c>
      <c r="C1350" t="s">
        <v>12</v>
      </c>
      <c r="D1350" t="s">
        <v>13</v>
      </c>
      <c r="E1350">
        <v>34</v>
      </c>
      <c r="F1350">
        <v>3</v>
      </c>
      <c r="G1350" s="2">
        <v>0</v>
      </c>
      <c r="H1350">
        <v>1</v>
      </c>
      <c r="I1350">
        <v>1</v>
      </c>
      <c r="J1350">
        <v>0</v>
      </c>
      <c r="K1350" s="1">
        <v>54726.43</v>
      </c>
      <c r="L1350">
        <v>0</v>
      </c>
      <c r="M1350">
        <v>30</v>
      </c>
      <c r="N1350">
        <v>2179</v>
      </c>
      <c r="O1350">
        <v>3</v>
      </c>
      <c r="P1350">
        <v>37</v>
      </c>
      <c r="Q1350">
        <v>0.1</v>
      </c>
      <c r="R1350">
        <v>65370</v>
      </c>
      <c r="S1350" t="s">
        <v>55</v>
      </c>
      <c r="T1350" t="s">
        <v>59</v>
      </c>
      <c r="U1350" t="s">
        <v>51</v>
      </c>
      <c r="V1350">
        <v>8</v>
      </c>
    </row>
    <row r="1351" spans="1:22" x14ac:dyDescent="0.2">
      <c r="A1351">
        <v>15573888</v>
      </c>
      <c r="B1351">
        <v>648</v>
      </c>
      <c r="C1351" t="s">
        <v>16</v>
      </c>
      <c r="D1351" t="s">
        <v>13</v>
      </c>
      <c r="E1351">
        <v>43</v>
      </c>
      <c r="F1351">
        <v>1</v>
      </c>
      <c r="G1351" s="2">
        <v>107963.38</v>
      </c>
      <c r="H1351">
        <v>1</v>
      </c>
      <c r="I1351">
        <v>0</v>
      </c>
      <c r="J1351">
        <v>0</v>
      </c>
      <c r="K1351" s="1">
        <v>186438.86</v>
      </c>
      <c r="L1351">
        <v>1</v>
      </c>
      <c r="M1351">
        <v>7</v>
      </c>
      <c r="N1351">
        <v>4432</v>
      </c>
      <c r="O1351">
        <v>9</v>
      </c>
      <c r="P1351">
        <v>142</v>
      </c>
      <c r="Q1351">
        <v>1</v>
      </c>
      <c r="R1351">
        <v>31024</v>
      </c>
      <c r="S1351" t="s">
        <v>55</v>
      </c>
      <c r="T1351" t="s">
        <v>58</v>
      </c>
      <c r="U1351" t="s">
        <v>50</v>
      </c>
      <c r="V1351">
        <v>6</v>
      </c>
    </row>
    <row r="1352" spans="1:22" x14ac:dyDescent="0.2">
      <c r="A1352">
        <v>15575858</v>
      </c>
      <c r="B1352">
        <v>763</v>
      </c>
      <c r="C1352" t="s">
        <v>12</v>
      </c>
      <c r="D1352" t="s">
        <v>15</v>
      </c>
      <c r="E1352">
        <v>40</v>
      </c>
      <c r="F1352">
        <v>3</v>
      </c>
      <c r="G1352" s="2">
        <v>0</v>
      </c>
      <c r="H1352">
        <v>2</v>
      </c>
      <c r="I1352">
        <v>1</v>
      </c>
      <c r="J1352">
        <v>0</v>
      </c>
      <c r="K1352" s="1">
        <v>134281.10999999999</v>
      </c>
      <c r="L1352">
        <v>0</v>
      </c>
      <c r="M1352">
        <v>20</v>
      </c>
      <c r="N1352">
        <v>1563</v>
      </c>
      <c r="O1352">
        <v>8</v>
      </c>
      <c r="P1352">
        <v>50</v>
      </c>
      <c r="Q1352">
        <v>0.4</v>
      </c>
      <c r="R1352">
        <v>31260</v>
      </c>
      <c r="S1352" t="s">
        <v>55</v>
      </c>
      <c r="T1352" t="s">
        <v>59</v>
      </c>
      <c r="U1352" t="s">
        <v>51</v>
      </c>
      <c r="V1352">
        <v>6</v>
      </c>
    </row>
    <row r="1353" spans="1:22" x14ac:dyDescent="0.2">
      <c r="A1353">
        <v>15645937</v>
      </c>
      <c r="B1353">
        <v>790</v>
      </c>
      <c r="C1353" t="s">
        <v>14</v>
      </c>
      <c r="D1353" t="s">
        <v>15</v>
      </c>
      <c r="E1353">
        <v>32</v>
      </c>
      <c r="F1353">
        <v>3</v>
      </c>
      <c r="G1353" s="2">
        <v>0</v>
      </c>
      <c r="H1353">
        <v>1</v>
      </c>
      <c r="I1353">
        <v>1</v>
      </c>
      <c r="J1353">
        <v>0</v>
      </c>
      <c r="K1353" s="1">
        <v>91044.47</v>
      </c>
      <c r="L1353">
        <v>0</v>
      </c>
      <c r="M1353">
        <v>20</v>
      </c>
      <c r="N1353">
        <v>1781</v>
      </c>
      <c r="O1353">
        <v>4</v>
      </c>
      <c r="P1353">
        <v>73</v>
      </c>
      <c r="Q1353">
        <v>0.2</v>
      </c>
      <c r="R1353">
        <v>35620</v>
      </c>
      <c r="S1353" t="s">
        <v>55</v>
      </c>
      <c r="T1353" t="s">
        <v>59</v>
      </c>
      <c r="U1353" t="s">
        <v>50</v>
      </c>
      <c r="V1353">
        <v>8</v>
      </c>
    </row>
    <row r="1354" spans="1:22" x14ac:dyDescent="0.2">
      <c r="A1354">
        <v>15764537</v>
      </c>
      <c r="B1354">
        <v>703</v>
      </c>
      <c r="C1354" t="s">
        <v>12</v>
      </c>
      <c r="D1354" t="s">
        <v>15</v>
      </c>
      <c r="E1354">
        <v>43</v>
      </c>
      <c r="F1354">
        <v>8</v>
      </c>
      <c r="G1354" s="2">
        <v>0</v>
      </c>
      <c r="H1354">
        <v>2</v>
      </c>
      <c r="I1354">
        <v>1</v>
      </c>
      <c r="J1354">
        <v>0</v>
      </c>
      <c r="K1354" s="1">
        <v>9704.66</v>
      </c>
      <c r="L1354">
        <v>0</v>
      </c>
      <c r="M1354">
        <v>7</v>
      </c>
      <c r="N1354">
        <v>2380</v>
      </c>
      <c r="O1354">
        <v>10</v>
      </c>
      <c r="P1354">
        <v>111</v>
      </c>
      <c r="Q1354">
        <v>1</v>
      </c>
      <c r="R1354">
        <v>16660</v>
      </c>
      <c r="S1354" t="s">
        <v>55</v>
      </c>
      <c r="T1354" t="s">
        <v>60</v>
      </c>
      <c r="U1354" t="s">
        <v>50</v>
      </c>
      <c r="V1354">
        <v>6</v>
      </c>
    </row>
    <row r="1355" spans="1:22" x14ac:dyDescent="0.2">
      <c r="A1355">
        <v>15585133</v>
      </c>
      <c r="B1355">
        <v>657</v>
      </c>
      <c r="C1355" t="s">
        <v>14</v>
      </c>
      <c r="D1355" t="s">
        <v>13</v>
      </c>
      <c r="E1355">
        <v>27</v>
      </c>
      <c r="F1355">
        <v>8</v>
      </c>
      <c r="G1355" s="2">
        <v>0</v>
      </c>
      <c r="H1355">
        <v>2</v>
      </c>
      <c r="I1355">
        <v>0</v>
      </c>
      <c r="J1355">
        <v>0</v>
      </c>
      <c r="K1355" s="1">
        <v>6468.24</v>
      </c>
      <c r="L1355">
        <v>0</v>
      </c>
      <c r="M1355">
        <v>19</v>
      </c>
      <c r="N1355">
        <v>1693</v>
      </c>
      <c r="O1355">
        <v>5</v>
      </c>
      <c r="P1355">
        <v>96</v>
      </c>
      <c r="Q1355">
        <v>0.26315789473684209</v>
      </c>
      <c r="R1355">
        <v>32167</v>
      </c>
      <c r="S1355" t="s">
        <v>55</v>
      </c>
      <c r="T1355" t="s">
        <v>60</v>
      </c>
      <c r="U1355" t="s">
        <v>50</v>
      </c>
      <c r="V1355">
        <v>6</v>
      </c>
    </row>
    <row r="1356" spans="1:22" x14ac:dyDescent="0.2">
      <c r="A1356">
        <v>15573971</v>
      </c>
      <c r="B1356">
        <v>737</v>
      </c>
      <c r="C1356" t="s">
        <v>12</v>
      </c>
      <c r="D1356" t="s">
        <v>15</v>
      </c>
      <c r="E1356">
        <v>44</v>
      </c>
      <c r="F1356">
        <v>7</v>
      </c>
      <c r="G1356" s="2">
        <v>0</v>
      </c>
      <c r="H1356">
        <v>2</v>
      </c>
      <c r="I1356">
        <v>0</v>
      </c>
      <c r="J1356">
        <v>0</v>
      </c>
      <c r="K1356" s="1">
        <v>57898.58</v>
      </c>
      <c r="L1356">
        <v>0</v>
      </c>
      <c r="M1356">
        <v>9</v>
      </c>
      <c r="N1356">
        <v>2690</v>
      </c>
      <c r="O1356">
        <v>9</v>
      </c>
      <c r="P1356">
        <v>72</v>
      </c>
      <c r="Q1356">
        <v>1</v>
      </c>
      <c r="R1356">
        <v>24210</v>
      </c>
      <c r="S1356" t="s">
        <v>55</v>
      </c>
      <c r="T1356" t="s">
        <v>60</v>
      </c>
      <c r="U1356" t="s">
        <v>50</v>
      </c>
      <c r="V1356">
        <v>6</v>
      </c>
    </row>
    <row r="1357" spans="1:22" x14ac:dyDescent="0.2">
      <c r="A1357">
        <v>15614778</v>
      </c>
      <c r="B1357">
        <v>579</v>
      </c>
      <c r="C1357" t="s">
        <v>12</v>
      </c>
      <c r="D1357" t="s">
        <v>15</v>
      </c>
      <c r="E1357">
        <v>31</v>
      </c>
      <c r="F1357">
        <v>6</v>
      </c>
      <c r="G1357" s="2">
        <v>0</v>
      </c>
      <c r="H1357">
        <v>2</v>
      </c>
      <c r="I1357">
        <v>1</v>
      </c>
      <c r="J1357">
        <v>0</v>
      </c>
      <c r="K1357" s="1">
        <v>26149.25</v>
      </c>
      <c r="L1357">
        <v>0</v>
      </c>
      <c r="M1357">
        <v>12</v>
      </c>
      <c r="N1357">
        <v>3991</v>
      </c>
      <c r="O1357">
        <v>4</v>
      </c>
      <c r="P1357">
        <v>57</v>
      </c>
      <c r="Q1357">
        <v>0.33333333333333331</v>
      </c>
      <c r="R1357">
        <v>47892</v>
      </c>
      <c r="S1357" t="s">
        <v>56</v>
      </c>
      <c r="T1357" t="s">
        <v>60</v>
      </c>
      <c r="U1357" t="s">
        <v>51</v>
      </c>
      <c r="V1357">
        <v>6</v>
      </c>
    </row>
    <row r="1358" spans="1:22" x14ac:dyDescent="0.2">
      <c r="A1358">
        <v>15569274</v>
      </c>
      <c r="B1358">
        <v>678</v>
      </c>
      <c r="C1358" t="s">
        <v>16</v>
      </c>
      <c r="D1358" t="s">
        <v>15</v>
      </c>
      <c r="E1358">
        <v>49</v>
      </c>
      <c r="F1358">
        <v>2</v>
      </c>
      <c r="G1358" s="2">
        <v>116933.11</v>
      </c>
      <c r="H1358">
        <v>1</v>
      </c>
      <c r="I1358">
        <v>1</v>
      </c>
      <c r="J1358">
        <v>0</v>
      </c>
      <c r="K1358" s="1">
        <v>195053.58</v>
      </c>
      <c r="L1358">
        <v>1</v>
      </c>
      <c r="M1358">
        <v>4</v>
      </c>
      <c r="N1358">
        <v>1555</v>
      </c>
      <c r="O1358">
        <v>9</v>
      </c>
      <c r="P1358">
        <v>34</v>
      </c>
      <c r="Q1358">
        <v>1</v>
      </c>
      <c r="R1358">
        <v>6220</v>
      </c>
      <c r="S1358" t="s">
        <v>55</v>
      </c>
      <c r="T1358" t="s">
        <v>58</v>
      </c>
      <c r="U1358" t="s">
        <v>51</v>
      </c>
      <c r="V1358">
        <v>7</v>
      </c>
    </row>
    <row r="1359" spans="1:22" x14ac:dyDescent="0.2">
      <c r="A1359">
        <v>15657468</v>
      </c>
      <c r="B1359">
        <v>711</v>
      </c>
      <c r="C1359" t="s">
        <v>16</v>
      </c>
      <c r="D1359" t="s">
        <v>13</v>
      </c>
      <c r="E1359">
        <v>53</v>
      </c>
      <c r="F1359">
        <v>5</v>
      </c>
      <c r="G1359" s="2">
        <v>123805.03</v>
      </c>
      <c r="H1359">
        <v>1</v>
      </c>
      <c r="I1359">
        <v>1</v>
      </c>
      <c r="J1359">
        <v>0</v>
      </c>
      <c r="K1359" s="1">
        <v>102428.51</v>
      </c>
      <c r="L1359">
        <v>0</v>
      </c>
      <c r="M1359">
        <v>18</v>
      </c>
      <c r="N1359">
        <v>4576</v>
      </c>
      <c r="O1359">
        <v>7</v>
      </c>
      <c r="P1359">
        <v>103</v>
      </c>
      <c r="Q1359">
        <v>0.3888888888888889</v>
      </c>
      <c r="R1359">
        <v>82368</v>
      </c>
      <c r="S1359" t="s">
        <v>55</v>
      </c>
      <c r="T1359" t="s">
        <v>59</v>
      </c>
      <c r="U1359" t="s">
        <v>50</v>
      </c>
      <c r="V1359">
        <v>6</v>
      </c>
    </row>
    <row r="1360" spans="1:22" x14ac:dyDescent="0.2">
      <c r="A1360">
        <v>15614213</v>
      </c>
      <c r="B1360">
        <v>620</v>
      </c>
      <c r="C1360" t="s">
        <v>12</v>
      </c>
      <c r="D1360" t="s">
        <v>15</v>
      </c>
      <c r="E1360">
        <v>37</v>
      </c>
      <c r="F1360">
        <v>0</v>
      </c>
      <c r="G1360" s="2">
        <v>107548.94</v>
      </c>
      <c r="H1360">
        <v>1</v>
      </c>
      <c r="I1360">
        <v>1</v>
      </c>
      <c r="J1360">
        <v>0</v>
      </c>
      <c r="K1360" s="1">
        <v>71175.94</v>
      </c>
      <c r="L1360">
        <v>0</v>
      </c>
      <c r="M1360">
        <v>8</v>
      </c>
      <c r="N1360">
        <v>2967</v>
      </c>
      <c r="O1360">
        <v>4</v>
      </c>
      <c r="P1360">
        <v>179</v>
      </c>
      <c r="Q1360">
        <v>0.5</v>
      </c>
      <c r="R1360">
        <v>23736</v>
      </c>
      <c r="S1360" t="s">
        <v>55</v>
      </c>
      <c r="T1360" t="s">
        <v>58</v>
      </c>
      <c r="U1360" t="s">
        <v>50</v>
      </c>
      <c r="V1360">
        <v>6</v>
      </c>
    </row>
    <row r="1361" spans="1:22" x14ac:dyDescent="0.2">
      <c r="A1361">
        <v>15797113</v>
      </c>
      <c r="B1361">
        <v>552</v>
      </c>
      <c r="C1361" t="s">
        <v>14</v>
      </c>
      <c r="D1361" t="s">
        <v>13</v>
      </c>
      <c r="E1361">
        <v>34</v>
      </c>
      <c r="F1361">
        <v>4</v>
      </c>
      <c r="G1361" s="2">
        <v>0</v>
      </c>
      <c r="H1361">
        <v>2</v>
      </c>
      <c r="I1361">
        <v>1</v>
      </c>
      <c r="J1361">
        <v>0</v>
      </c>
      <c r="K1361" s="1">
        <v>140286.69</v>
      </c>
      <c r="L1361">
        <v>0</v>
      </c>
      <c r="M1361">
        <v>4</v>
      </c>
      <c r="N1361">
        <v>3832</v>
      </c>
      <c r="O1361">
        <v>1</v>
      </c>
      <c r="P1361">
        <v>82</v>
      </c>
      <c r="Q1361">
        <v>0.25</v>
      </c>
      <c r="R1361">
        <v>15328</v>
      </c>
      <c r="S1361" t="s">
        <v>54</v>
      </c>
      <c r="T1361" t="s">
        <v>59</v>
      </c>
      <c r="U1361" t="s">
        <v>50</v>
      </c>
      <c r="V1361">
        <v>6</v>
      </c>
    </row>
    <row r="1362" spans="1:22" x14ac:dyDescent="0.2">
      <c r="A1362">
        <v>15739592</v>
      </c>
      <c r="B1362">
        <v>707</v>
      </c>
      <c r="C1362" t="s">
        <v>16</v>
      </c>
      <c r="D1362" t="s">
        <v>13</v>
      </c>
      <c r="E1362">
        <v>51</v>
      </c>
      <c r="F1362">
        <v>10</v>
      </c>
      <c r="G1362" s="2">
        <v>98438.23</v>
      </c>
      <c r="H1362">
        <v>1</v>
      </c>
      <c r="I1362">
        <v>0</v>
      </c>
      <c r="J1362">
        <v>0</v>
      </c>
      <c r="K1362" s="1">
        <v>70778.63</v>
      </c>
      <c r="L1362">
        <v>1</v>
      </c>
      <c r="M1362">
        <v>11</v>
      </c>
      <c r="N1362">
        <v>4923</v>
      </c>
      <c r="O1362">
        <v>8</v>
      </c>
      <c r="P1362">
        <v>179</v>
      </c>
      <c r="Q1362">
        <v>0.72727272727272729</v>
      </c>
      <c r="R1362">
        <v>54153</v>
      </c>
      <c r="S1362" t="s">
        <v>55</v>
      </c>
      <c r="T1362" t="s">
        <v>61</v>
      </c>
      <c r="U1362" t="s">
        <v>50</v>
      </c>
      <c r="V1362">
        <v>6</v>
      </c>
    </row>
    <row r="1363" spans="1:22" x14ac:dyDescent="0.2">
      <c r="A1363">
        <v>15656263</v>
      </c>
      <c r="B1363">
        <v>764</v>
      </c>
      <c r="C1363" t="s">
        <v>14</v>
      </c>
      <c r="D1363" t="s">
        <v>15</v>
      </c>
      <c r="E1363">
        <v>29</v>
      </c>
      <c r="F1363">
        <v>5</v>
      </c>
      <c r="G1363" s="2">
        <v>0</v>
      </c>
      <c r="H1363">
        <v>2</v>
      </c>
      <c r="I1363">
        <v>1</v>
      </c>
      <c r="J1363">
        <v>0</v>
      </c>
      <c r="K1363" s="1">
        <v>65868.28</v>
      </c>
      <c r="L1363">
        <v>0</v>
      </c>
      <c r="M1363">
        <v>4</v>
      </c>
      <c r="N1363">
        <v>4086</v>
      </c>
      <c r="O1363">
        <v>0</v>
      </c>
      <c r="P1363">
        <v>59</v>
      </c>
      <c r="Q1363">
        <v>0</v>
      </c>
      <c r="R1363">
        <v>16344</v>
      </c>
      <c r="S1363" t="s">
        <v>55</v>
      </c>
      <c r="T1363" t="s">
        <v>59</v>
      </c>
      <c r="U1363" t="s">
        <v>51</v>
      </c>
      <c r="V1363">
        <v>6</v>
      </c>
    </row>
    <row r="1364" spans="1:22" x14ac:dyDescent="0.2">
      <c r="A1364">
        <v>15723851</v>
      </c>
      <c r="B1364">
        <v>699</v>
      </c>
      <c r="C1364" t="s">
        <v>14</v>
      </c>
      <c r="D1364" t="s">
        <v>15</v>
      </c>
      <c r="E1364">
        <v>40</v>
      </c>
      <c r="F1364">
        <v>2</v>
      </c>
      <c r="G1364" s="2">
        <v>0</v>
      </c>
      <c r="H1364">
        <v>1</v>
      </c>
      <c r="I1364">
        <v>1</v>
      </c>
      <c r="J1364">
        <v>0</v>
      </c>
      <c r="K1364" s="1">
        <v>78387.320000000007</v>
      </c>
      <c r="L1364">
        <v>0</v>
      </c>
      <c r="M1364">
        <v>21</v>
      </c>
      <c r="N1364">
        <v>4750</v>
      </c>
      <c r="O1364">
        <v>3</v>
      </c>
      <c r="P1364">
        <v>12</v>
      </c>
      <c r="Q1364">
        <v>0.14285714285714285</v>
      </c>
      <c r="R1364">
        <v>99750</v>
      </c>
      <c r="S1364" t="s">
        <v>55</v>
      </c>
      <c r="T1364" t="s">
        <v>58</v>
      </c>
      <c r="U1364" t="s">
        <v>52</v>
      </c>
      <c r="V1364">
        <v>9</v>
      </c>
    </row>
    <row r="1365" spans="1:22" x14ac:dyDescent="0.2">
      <c r="A1365">
        <v>15627999</v>
      </c>
      <c r="B1365">
        <v>590</v>
      </c>
      <c r="C1365" t="s">
        <v>14</v>
      </c>
      <c r="D1365" t="s">
        <v>15</v>
      </c>
      <c r="E1365">
        <v>30</v>
      </c>
      <c r="F1365">
        <v>3</v>
      </c>
      <c r="G1365" s="2">
        <v>0</v>
      </c>
      <c r="H1365">
        <v>2</v>
      </c>
      <c r="I1365">
        <v>1</v>
      </c>
      <c r="J1365">
        <v>0</v>
      </c>
      <c r="K1365" s="1">
        <v>83090.350000000006</v>
      </c>
      <c r="L1365">
        <v>0</v>
      </c>
      <c r="M1365">
        <v>24</v>
      </c>
      <c r="N1365">
        <v>2732</v>
      </c>
      <c r="O1365">
        <v>6</v>
      </c>
      <c r="P1365">
        <v>123</v>
      </c>
      <c r="Q1365">
        <v>0.25</v>
      </c>
      <c r="R1365">
        <v>65568</v>
      </c>
      <c r="S1365" t="s">
        <v>56</v>
      </c>
      <c r="T1365" t="s">
        <v>59</v>
      </c>
      <c r="U1365" t="s">
        <v>50</v>
      </c>
      <c r="V1365">
        <v>6</v>
      </c>
    </row>
    <row r="1366" spans="1:22" x14ac:dyDescent="0.2">
      <c r="A1366">
        <v>15806256</v>
      </c>
      <c r="B1366">
        <v>540</v>
      </c>
      <c r="C1366" t="s">
        <v>12</v>
      </c>
      <c r="D1366" t="s">
        <v>15</v>
      </c>
      <c r="E1366">
        <v>48</v>
      </c>
      <c r="F1366">
        <v>2</v>
      </c>
      <c r="G1366" s="2">
        <v>109349.29</v>
      </c>
      <c r="H1366">
        <v>1</v>
      </c>
      <c r="I1366">
        <v>1</v>
      </c>
      <c r="J1366">
        <v>0</v>
      </c>
      <c r="K1366" s="1">
        <v>88703.039999999994</v>
      </c>
      <c r="L1366">
        <v>1</v>
      </c>
      <c r="M1366">
        <v>28</v>
      </c>
      <c r="N1366">
        <v>3905</v>
      </c>
      <c r="O1366">
        <v>2</v>
      </c>
      <c r="P1366">
        <v>41</v>
      </c>
      <c r="Q1366">
        <v>7.1428571428571425E-2</v>
      </c>
      <c r="R1366">
        <v>109340</v>
      </c>
      <c r="S1366" t="s">
        <v>55</v>
      </c>
      <c r="T1366" t="s">
        <v>58</v>
      </c>
      <c r="U1366" t="s">
        <v>51</v>
      </c>
      <c r="V1366">
        <v>7</v>
      </c>
    </row>
    <row r="1367" spans="1:22" x14ac:dyDescent="0.2">
      <c r="A1367">
        <v>15787258</v>
      </c>
      <c r="B1367">
        <v>596</v>
      </c>
      <c r="C1367" t="s">
        <v>14</v>
      </c>
      <c r="D1367" t="s">
        <v>13</v>
      </c>
      <c r="E1367">
        <v>29</v>
      </c>
      <c r="F1367">
        <v>6</v>
      </c>
      <c r="G1367" s="2">
        <v>0</v>
      </c>
      <c r="H1367">
        <v>2</v>
      </c>
      <c r="I1367">
        <v>1</v>
      </c>
      <c r="J1367">
        <v>0</v>
      </c>
      <c r="K1367" s="1">
        <v>116696.77</v>
      </c>
      <c r="L1367">
        <v>0</v>
      </c>
      <c r="M1367">
        <v>16</v>
      </c>
      <c r="N1367">
        <v>4949</v>
      </c>
      <c r="O1367">
        <v>3</v>
      </c>
      <c r="P1367">
        <v>80</v>
      </c>
      <c r="Q1367">
        <v>0.1875</v>
      </c>
      <c r="R1367">
        <v>79184</v>
      </c>
      <c r="S1367" t="s">
        <v>56</v>
      </c>
      <c r="T1367" t="s">
        <v>60</v>
      </c>
      <c r="U1367" t="s">
        <v>50</v>
      </c>
      <c r="V1367">
        <v>6</v>
      </c>
    </row>
    <row r="1368" spans="1:22" x14ac:dyDescent="0.2">
      <c r="A1368">
        <v>15691004</v>
      </c>
      <c r="B1368">
        <v>407</v>
      </c>
      <c r="C1368" t="s">
        <v>14</v>
      </c>
      <c r="D1368" t="s">
        <v>15</v>
      </c>
      <c r="E1368">
        <v>37</v>
      </c>
      <c r="F1368">
        <v>1</v>
      </c>
      <c r="G1368" s="2">
        <v>0</v>
      </c>
      <c r="H1368">
        <v>1</v>
      </c>
      <c r="I1368">
        <v>1</v>
      </c>
      <c r="J1368">
        <v>1</v>
      </c>
      <c r="K1368" s="1">
        <v>49161.120000000003</v>
      </c>
      <c r="L1368">
        <v>1</v>
      </c>
      <c r="M1368">
        <v>30</v>
      </c>
      <c r="N1368">
        <v>2346</v>
      </c>
      <c r="O1368">
        <v>9</v>
      </c>
      <c r="P1368">
        <v>57</v>
      </c>
      <c r="Q1368">
        <v>0.3</v>
      </c>
      <c r="R1368">
        <v>70380</v>
      </c>
      <c r="S1368" t="s">
        <v>56</v>
      </c>
      <c r="T1368" t="s">
        <v>58</v>
      </c>
      <c r="U1368" t="s">
        <v>51</v>
      </c>
      <c r="V1368">
        <v>6</v>
      </c>
    </row>
    <row r="1369" spans="1:22" x14ac:dyDescent="0.2">
      <c r="A1369">
        <v>15792228</v>
      </c>
      <c r="B1369">
        <v>748</v>
      </c>
      <c r="C1369" t="s">
        <v>12</v>
      </c>
      <c r="D1369" t="s">
        <v>15</v>
      </c>
      <c r="E1369">
        <v>60</v>
      </c>
      <c r="F1369">
        <v>0</v>
      </c>
      <c r="G1369" s="2">
        <v>152335.70000000001</v>
      </c>
      <c r="H1369">
        <v>1</v>
      </c>
      <c r="I1369">
        <v>1</v>
      </c>
      <c r="J1369">
        <v>0</v>
      </c>
      <c r="K1369" s="1">
        <v>126743.33</v>
      </c>
      <c r="L1369">
        <v>1</v>
      </c>
      <c r="M1369">
        <v>29</v>
      </c>
      <c r="N1369">
        <v>895</v>
      </c>
      <c r="O1369">
        <v>7</v>
      </c>
      <c r="P1369">
        <v>66</v>
      </c>
      <c r="Q1369">
        <v>0.2413793103448276</v>
      </c>
      <c r="R1369">
        <v>25955</v>
      </c>
      <c r="S1369" t="s">
        <v>56</v>
      </c>
      <c r="T1369" t="s">
        <v>58</v>
      </c>
      <c r="U1369" t="s">
        <v>50</v>
      </c>
      <c r="V1369">
        <v>7</v>
      </c>
    </row>
    <row r="1370" spans="1:22" x14ac:dyDescent="0.2">
      <c r="A1370">
        <v>15803456</v>
      </c>
      <c r="B1370">
        <v>641</v>
      </c>
      <c r="C1370" t="s">
        <v>12</v>
      </c>
      <c r="D1370" t="s">
        <v>13</v>
      </c>
      <c r="E1370">
        <v>40</v>
      </c>
      <c r="F1370">
        <v>9</v>
      </c>
      <c r="G1370" s="2">
        <v>0</v>
      </c>
      <c r="H1370">
        <v>1</v>
      </c>
      <c r="I1370">
        <v>0</v>
      </c>
      <c r="J1370">
        <v>0</v>
      </c>
      <c r="K1370" s="1">
        <v>151648.66</v>
      </c>
      <c r="L1370">
        <v>1</v>
      </c>
      <c r="M1370">
        <v>25</v>
      </c>
      <c r="N1370">
        <v>3933</v>
      </c>
      <c r="O1370">
        <v>0</v>
      </c>
      <c r="P1370">
        <v>96</v>
      </c>
      <c r="Q1370">
        <v>0</v>
      </c>
      <c r="R1370">
        <v>98325</v>
      </c>
      <c r="S1370" t="s">
        <v>55</v>
      </c>
      <c r="T1370" t="s">
        <v>61</v>
      </c>
      <c r="U1370" t="s">
        <v>50</v>
      </c>
      <c r="V1370">
        <v>8</v>
      </c>
    </row>
    <row r="1371" spans="1:22" x14ac:dyDescent="0.2">
      <c r="A1371">
        <v>15661548</v>
      </c>
      <c r="B1371">
        <v>683</v>
      </c>
      <c r="C1371" t="s">
        <v>12</v>
      </c>
      <c r="D1371" t="s">
        <v>13</v>
      </c>
      <c r="E1371">
        <v>29</v>
      </c>
      <c r="F1371">
        <v>0</v>
      </c>
      <c r="G1371" s="2">
        <v>157829.12</v>
      </c>
      <c r="H1371">
        <v>1</v>
      </c>
      <c r="I1371">
        <v>0</v>
      </c>
      <c r="J1371">
        <v>0</v>
      </c>
      <c r="K1371" s="1">
        <v>129891.66</v>
      </c>
      <c r="L1371">
        <v>0</v>
      </c>
      <c r="M1371">
        <v>5</v>
      </c>
      <c r="N1371">
        <v>3643</v>
      </c>
      <c r="O1371">
        <v>6</v>
      </c>
      <c r="P1371">
        <v>84</v>
      </c>
      <c r="Q1371">
        <v>1</v>
      </c>
      <c r="R1371">
        <v>18215</v>
      </c>
      <c r="S1371" t="s">
        <v>55</v>
      </c>
      <c r="T1371" t="s">
        <v>58</v>
      </c>
      <c r="U1371" t="s">
        <v>50</v>
      </c>
      <c r="V1371">
        <v>6</v>
      </c>
    </row>
    <row r="1372" spans="1:22" x14ac:dyDescent="0.2">
      <c r="A1372">
        <v>15792986</v>
      </c>
      <c r="B1372">
        <v>580</v>
      </c>
      <c r="C1372" t="s">
        <v>16</v>
      </c>
      <c r="D1372" t="s">
        <v>15</v>
      </c>
      <c r="E1372">
        <v>24</v>
      </c>
      <c r="F1372">
        <v>1</v>
      </c>
      <c r="G1372" s="2">
        <v>133811.78</v>
      </c>
      <c r="H1372">
        <v>1</v>
      </c>
      <c r="I1372">
        <v>1</v>
      </c>
      <c r="J1372">
        <v>0</v>
      </c>
      <c r="K1372" s="1">
        <v>17185.95</v>
      </c>
      <c r="L1372">
        <v>1</v>
      </c>
      <c r="M1372">
        <v>8</v>
      </c>
      <c r="N1372">
        <v>4268</v>
      </c>
      <c r="O1372">
        <v>2</v>
      </c>
      <c r="P1372">
        <v>90</v>
      </c>
      <c r="Q1372">
        <v>0.25</v>
      </c>
      <c r="R1372">
        <v>34144</v>
      </c>
      <c r="S1372" t="s">
        <v>55</v>
      </c>
      <c r="T1372" t="s">
        <v>58</v>
      </c>
      <c r="U1372" t="s">
        <v>50</v>
      </c>
      <c r="V1372">
        <v>6</v>
      </c>
    </row>
    <row r="1373" spans="1:22" x14ac:dyDescent="0.2">
      <c r="A1373">
        <v>15784687</v>
      </c>
      <c r="B1373">
        <v>592</v>
      </c>
      <c r="C1373" t="s">
        <v>12</v>
      </c>
      <c r="D1373" t="s">
        <v>15</v>
      </c>
      <c r="E1373">
        <v>36</v>
      </c>
      <c r="F1373">
        <v>1</v>
      </c>
      <c r="G1373" s="2">
        <v>126477.42</v>
      </c>
      <c r="H1373">
        <v>1</v>
      </c>
      <c r="I1373">
        <v>0</v>
      </c>
      <c r="J1373">
        <v>0</v>
      </c>
      <c r="K1373" s="1">
        <v>179718.17</v>
      </c>
      <c r="L1373">
        <v>0</v>
      </c>
      <c r="M1373">
        <v>6</v>
      </c>
      <c r="N1373">
        <v>314</v>
      </c>
      <c r="O1373">
        <v>8</v>
      </c>
      <c r="P1373">
        <v>94</v>
      </c>
      <c r="Q1373">
        <v>1</v>
      </c>
      <c r="R1373">
        <v>1884</v>
      </c>
      <c r="S1373" t="s">
        <v>55</v>
      </c>
      <c r="T1373" t="s">
        <v>58</v>
      </c>
      <c r="U1373" t="s">
        <v>50</v>
      </c>
      <c r="V1373">
        <v>6</v>
      </c>
    </row>
    <row r="1374" spans="1:22" x14ac:dyDescent="0.2">
      <c r="A1374">
        <v>15644692</v>
      </c>
      <c r="B1374">
        <v>546</v>
      </c>
      <c r="C1374" t="s">
        <v>12</v>
      </c>
      <c r="D1374" t="s">
        <v>13</v>
      </c>
      <c r="E1374">
        <v>47</v>
      </c>
      <c r="F1374">
        <v>8</v>
      </c>
      <c r="G1374" s="2">
        <v>0</v>
      </c>
      <c r="H1374">
        <v>1</v>
      </c>
      <c r="I1374">
        <v>1</v>
      </c>
      <c r="J1374">
        <v>1</v>
      </c>
      <c r="K1374" s="1">
        <v>66408.009999999995</v>
      </c>
      <c r="L1374">
        <v>1</v>
      </c>
      <c r="M1374">
        <v>21</v>
      </c>
      <c r="N1374">
        <v>1640</v>
      </c>
      <c r="O1374">
        <v>6</v>
      </c>
      <c r="P1374">
        <v>106</v>
      </c>
      <c r="Q1374">
        <v>0.2857142857142857</v>
      </c>
      <c r="R1374">
        <v>34440</v>
      </c>
      <c r="S1374" t="s">
        <v>55</v>
      </c>
      <c r="T1374" t="s">
        <v>60</v>
      </c>
      <c r="U1374" t="s">
        <v>50</v>
      </c>
      <c r="V1374">
        <v>6</v>
      </c>
    </row>
    <row r="1375" spans="1:22" x14ac:dyDescent="0.2">
      <c r="A1375">
        <v>15786717</v>
      </c>
      <c r="B1375">
        <v>567</v>
      </c>
      <c r="C1375" t="s">
        <v>12</v>
      </c>
      <c r="D1375" t="s">
        <v>15</v>
      </c>
      <c r="E1375">
        <v>36</v>
      </c>
      <c r="F1375">
        <v>1</v>
      </c>
      <c r="G1375" s="2">
        <v>0</v>
      </c>
      <c r="H1375">
        <v>2</v>
      </c>
      <c r="I1375">
        <v>0</v>
      </c>
      <c r="J1375">
        <v>0</v>
      </c>
      <c r="K1375" s="1">
        <v>8555.73</v>
      </c>
      <c r="L1375">
        <v>0</v>
      </c>
      <c r="M1375">
        <v>19</v>
      </c>
      <c r="N1375">
        <v>3170</v>
      </c>
      <c r="O1375">
        <v>2</v>
      </c>
      <c r="P1375">
        <v>5</v>
      </c>
      <c r="Q1375">
        <v>0.10526315789473684</v>
      </c>
      <c r="R1375">
        <v>60230</v>
      </c>
      <c r="S1375" t="s">
        <v>56</v>
      </c>
      <c r="T1375" t="s">
        <v>58</v>
      </c>
      <c r="U1375" t="s">
        <v>52</v>
      </c>
      <c r="V1375">
        <v>7</v>
      </c>
    </row>
    <row r="1376" spans="1:22" x14ac:dyDescent="0.2">
      <c r="A1376">
        <v>15649793</v>
      </c>
      <c r="B1376">
        <v>658</v>
      </c>
      <c r="C1376" t="s">
        <v>12</v>
      </c>
      <c r="D1376" t="s">
        <v>15</v>
      </c>
      <c r="E1376">
        <v>20</v>
      </c>
      <c r="F1376">
        <v>7</v>
      </c>
      <c r="G1376" s="2">
        <v>0</v>
      </c>
      <c r="H1376">
        <v>2</v>
      </c>
      <c r="I1376">
        <v>0</v>
      </c>
      <c r="J1376">
        <v>0</v>
      </c>
      <c r="K1376" s="1">
        <v>187638.34</v>
      </c>
      <c r="L1376">
        <v>0</v>
      </c>
      <c r="M1376">
        <v>8</v>
      </c>
      <c r="N1376">
        <v>4224</v>
      </c>
      <c r="O1376">
        <v>6</v>
      </c>
      <c r="P1376">
        <v>6</v>
      </c>
      <c r="Q1376">
        <v>0.75</v>
      </c>
      <c r="R1376">
        <v>33792</v>
      </c>
      <c r="S1376" t="s">
        <v>55</v>
      </c>
      <c r="T1376" t="s">
        <v>60</v>
      </c>
      <c r="U1376" t="s">
        <v>52</v>
      </c>
      <c r="V1376">
        <v>6</v>
      </c>
    </row>
    <row r="1377" spans="1:22" x14ac:dyDescent="0.2">
      <c r="A1377">
        <v>15684516</v>
      </c>
      <c r="B1377">
        <v>629</v>
      </c>
      <c r="C1377" t="s">
        <v>14</v>
      </c>
      <c r="D1377" t="s">
        <v>15</v>
      </c>
      <c r="E1377">
        <v>34</v>
      </c>
      <c r="F1377">
        <v>1</v>
      </c>
      <c r="G1377" s="2">
        <v>121151.05</v>
      </c>
      <c r="H1377">
        <v>1</v>
      </c>
      <c r="I1377">
        <v>0</v>
      </c>
      <c r="J1377">
        <v>0</v>
      </c>
      <c r="K1377" s="1">
        <v>119357.93</v>
      </c>
      <c r="L1377">
        <v>0</v>
      </c>
      <c r="M1377">
        <v>22</v>
      </c>
      <c r="N1377">
        <v>4817</v>
      </c>
      <c r="O1377">
        <v>10</v>
      </c>
      <c r="P1377">
        <v>95</v>
      </c>
      <c r="Q1377">
        <v>0.45454545454545453</v>
      </c>
      <c r="R1377">
        <v>105974</v>
      </c>
      <c r="S1377" t="s">
        <v>55</v>
      </c>
      <c r="T1377" t="s">
        <v>58</v>
      </c>
      <c r="U1377" t="s">
        <v>50</v>
      </c>
      <c r="V1377">
        <v>6</v>
      </c>
    </row>
    <row r="1378" spans="1:22" x14ac:dyDescent="0.2">
      <c r="A1378">
        <v>15628420</v>
      </c>
      <c r="B1378">
        <v>660</v>
      </c>
      <c r="C1378" t="s">
        <v>14</v>
      </c>
      <c r="D1378" t="s">
        <v>15</v>
      </c>
      <c r="E1378">
        <v>33</v>
      </c>
      <c r="F1378">
        <v>2</v>
      </c>
      <c r="G1378" s="2">
        <v>80462.240000000005</v>
      </c>
      <c r="H1378">
        <v>1</v>
      </c>
      <c r="I1378">
        <v>0</v>
      </c>
      <c r="J1378">
        <v>0</v>
      </c>
      <c r="K1378" s="1">
        <v>150422.35</v>
      </c>
      <c r="L1378">
        <v>0</v>
      </c>
      <c r="M1378">
        <v>15</v>
      </c>
      <c r="N1378">
        <v>2346</v>
      </c>
      <c r="O1378">
        <v>4</v>
      </c>
      <c r="P1378">
        <v>107</v>
      </c>
      <c r="Q1378">
        <v>0.26666666666666666</v>
      </c>
      <c r="R1378">
        <v>35190</v>
      </c>
      <c r="S1378" t="s">
        <v>56</v>
      </c>
      <c r="T1378" t="s">
        <v>58</v>
      </c>
      <c r="U1378" t="s">
        <v>50</v>
      </c>
      <c r="V1378">
        <v>6</v>
      </c>
    </row>
    <row r="1379" spans="1:22" x14ac:dyDescent="0.2">
      <c r="A1379">
        <v>15600478</v>
      </c>
      <c r="B1379">
        <v>752</v>
      </c>
      <c r="C1379" t="s">
        <v>12</v>
      </c>
      <c r="D1379" t="s">
        <v>15</v>
      </c>
      <c r="E1379">
        <v>39</v>
      </c>
      <c r="F1379">
        <v>3</v>
      </c>
      <c r="G1379" s="2">
        <v>0</v>
      </c>
      <c r="H1379">
        <v>1</v>
      </c>
      <c r="I1379">
        <v>1</v>
      </c>
      <c r="J1379">
        <v>0</v>
      </c>
      <c r="K1379" s="1">
        <v>188187.05</v>
      </c>
      <c r="L1379">
        <v>0</v>
      </c>
      <c r="M1379">
        <v>12</v>
      </c>
      <c r="N1379">
        <v>4459</v>
      </c>
      <c r="O1379">
        <v>5</v>
      </c>
      <c r="P1379">
        <v>20</v>
      </c>
      <c r="Q1379">
        <v>0.41666666666666669</v>
      </c>
      <c r="R1379">
        <v>53508</v>
      </c>
      <c r="S1379" t="s">
        <v>55</v>
      </c>
      <c r="T1379" t="s">
        <v>59</v>
      </c>
      <c r="U1379" t="s">
        <v>52</v>
      </c>
      <c r="V1379">
        <v>8</v>
      </c>
    </row>
    <row r="1380" spans="1:22" x14ac:dyDescent="0.2">
      <c r="A1380">
        <v>15572158</v>
      </c>
      <c r="B1380">
        <v>604</v>
      </c>
      <c r="C1380" t="s">
        <v>14</v>
      </c>
      <c r="D1380" t="s">
        <v>15</v>
      </c>
      <c r="E1380">
        <v>41</v>
      </c>
      <c r="F1380">
        <v>3</v>
      </c>
      <c r="G1380" s="2">
        <v>0</v>
      </c>
      <c r="H1380">
        <v>1</v>
      </c>
      <c r="I1380">
        <v>0</v>
      </c>
      <c r="J1380">
        <v>0</v>
      </c>
      <c r="K1380" s="1">
        <v>11819.84</v>
      </c>
      <c r="L1380">
        <v>0</v>
      </c>
      <c r="M1380">
        <v>21</v>
      </c>
      <c r="N1380">
        <v>4003</v>
      </c>
      <c r="O1380">
        <v>6</v>
      </c>
      <c r="P1380">
        <v>81</v>
      </c>
      <c r="Q1380">
        <v>0.2857142857142857</v>
      </c>
      <c r="R1380">
        <v>84063</v>
      </c>
      <c r="S1380" t="s">
        <v>55</v>
      </c>
      <c r="T1380" t="s">
        <v>59</v>
      </c>
      <c r="U1380" t="s">
        <v>50</v>
      </c>
      <c r="V1380">
        <v>8</v>
      </c>
    </row>
    <row r="1381" spans="1:22" x14ac:dyDescent="0.2">
      <c r="A1381">
        <v>15614893</v>
      </c>
      <c r="B1381">
        <v>689</v>
      </c>
      <c r="C1381" t="s">
        <v>14</v>
      </c>
      <c r="D1381" t="s">
        <v>15</v>
      </c>
      <c r="E1381">
        <v>38</v>
      </c>
      <c r="F1381">
        <v>2</v>
      </c>
      <c r="G1381" s="2">
        <v>0</v>
      </c>
      <c r="H1381">
        <v>1</v>
      </c>
      <c r="I1381">
        <v>1</v>
      </c>
      <c r="J1381">
        <v>1</v>
      </c>
      <c r="K1381" s="1">
        <v>82709.8</v>
      </c>
      <c r="L1381">
        <v>0</v>
      </c>
      <c r="M1381">
        <v>30</v>
      </c>
      <c r="N1381">
        <v>3535</v>
      </c>
      <c r="O1381">
        <v>1</v>
      </c>
      <c r="P1381">
        <v>22</v>
      </c>
      <c r="Q1381">
        <v>3.3333333333333333E-2</v>
      </c>
      <c r="R1381">
        <v>106050</v>
      </c>
      <c r="S1381" t="s">
        <v>54</v>
      </c>
      <c r="T1381" t="s">
        <v>58</v>
      </c>
      <c r="U1381" t="s">
        <v>52</v>
      </c>
      <c r="V1381">
        <v>6</v>
      </c>
    </row>
    <row r="1382" spans="1:22" x14ac:dyDescent="0.2">
      <c r="A1382">
        <v>15612524</v>
      </c>
      <c r="B1382">
        <v>643</v>
      </c>
      <c r="C1382" t="s">
        <v>16</v>
      </c>
      <c r="D1382" t="s">
        <v>15</v>
      </c>
      <c r="E1382">
        <v>41</v>
      </c>
      <c r="F1382">
        <v>2</v>
      </c>
      <c r="G1382" s="2">
        <v>127841.52</v>
      </c>
      <c r="H1382">
        <v>1</v>
      </c>
      <c r="I1382">
        <v>1</v>
      </c>
      <c r="J1382">
        <v>0</v>
      </c>
      <c r="K1382" s="1">
        <v>172363.41</v>
      </c>
      <c r="L1382">
        <v>0</v>
      </c>
      <c r="M1382">
        <v>20</v>
      </c>
      <c r="N1382">
        <v>509</v>
      </c>
      <c r="O1382">
        <v>5</v>
      </c>
      <c r="P1382">
        <v>78</v>
      </c>
      <c r="Q1382">
        <v>0.25</v>
      </c>
      <c r="R1382">
        <v>10180</v>
      </c>
      <c r="S1382" t="s">
        <v>55</v>
      </c>
      <c r="T1382" t="s">
        <v>58</v>
      </c>
      <c r="U1382" t="s">
        <v>50</v>
      </c>
      <c r="V1382">
        <v>6</v>
      </c>
    </row>
    <row r="1383" spans="1:22" x14ac:dyDescent="0.2">
      <c r="A1383">
        <v>15573278</v>
      </c>
      <c r="B1383">
        <v>743</v>
      </c>
      <c r="C1383" t="s">
        <v>12</v>
      </c>
      <c r="D1383" t="s">
        <v>15</v>
      </c>
      <c r="E1383">
        <v>39</v>
      </c>
      <c r="F1383">
        <v>6</v>
      </c>
      <c r="G1383" s="2">
        <v>0</v>
      </c>
      <c r="H1383">
        <v>2</v>
      </c>
      <c r="I1383">
        <v>1</v>
      </c>
      <c r="J1383">
        <v>0</v>
      </c>
      <c r="K1383" s="1">
        <v>44265.279999999999</v>
      </c>
      <c r="L1383">
        <v>0</v>
      </c>
      <c r="M1383">
        <v>3</v>
      </c>
      <c r="N1383">
        <v>786</v>
      </c>
      <c r="O1383">
        <v>0</v>
      </c>
      <c r="P1383">
        <v>50</v>
      </c>
      <c r="Q1383">
        <v>0</v>
      </c>
      <c r="R1383">
        <v>2358</v>
      </c>
      <c r="S1383" t="s">
        <v>55</v>
      </c>
      <c r="T1383" t="s">
        <v>60</v>
      </c>
      <c r="U1383" t="s">
        <v>51</v>
      </c>
      <c r="V1383">
        <v>6</v>
      </c>
    </row>
    <row r="1384" spans="1:22" x14ac:dyDescent="0.2">
      <c r="A1384">
        <v>15582090</v>
      </c>
      <c r="B1384">
        <v>684</v>
      </c>
      <c r="C1384" t="s">
        <v>14</v>
      </c>
      <c r="D1384" t="s">
        <v>13</v>
      </c>
      <c r="E1384">
        <v>36</v>
      </c>
      <c r="F1384">
        <v>4</v>
      </c>
      <c r="G1384" s="2">
        <v>0</v>
      </c>
      <c r="H1384">
        <v>1</v>
      </c>
      <c r="I1384">
        <v>1</v>
      </c>
      <c r="J1384">
        <v>0</v>
      </c>
      <c r="K1384" s="1">
        <v>117038.96</v>
      </c>
      <c r="L1384">
        <v>0</v>
      </c>
      <c r="M1384">
        <v>7</v>
      </c>
      <c r="N1384">
        <v>1695</v>
      </c>
      <c r="O1384">
        <v>4</v>
      </c>
      <c r="P1384">
        <v>50</v>
      </c>
      <c r="Q1384">
        <v>0.5714285714285714</v>
      </c>
      <c r="R1384">
        <v>11865</v>
      </c>
      <c r="S1384" t="s">
        <v>55</v>
      </c>
      <c r="T1384" t="s">
        <v>59</v>
      </c>
      <c r="U1384" t="s">
        <v>51</v>
      </c>
      <c r="V1384">
        <v>8</v>
      </c>
    </row>
    <row r="1385" spans="1:22" x14ac:dyDescent="0.2">
      <c r="A1385">
        <v>15711254</v>
      </c>
      <c r="B1385">
        <v>452</v>
      </c>
      <c r="C1385" t="s">
        <v>12</v>
      </c>
      <c r="D1385" t="s">
        <v>13</v>
      </c>
      <c r="E1385">
        <v>35</v>
      </c>
      <c r="F1385">
        <v>7</v>
      </c>
      <c r="G1385" s="2">
        <v>0</v>
      </c>
      <c r="H1385">
        <v>2</v>
      </c>
      <c r="I1385">
        <v>1</v>
      </c>
      <c r="J1385">
        <v>0</v>
      </c>
      <c r="K1385" s="1">
        <v>164241.67000000001</v>
      </c>
      <c r="L1385">
        <v>0</v>
      </c>
      <c r="M1385">
        <v>24</v>
      </c>
      <c r="N1385">
        <v>2834</v>
      </c>
      <c r="O1385">
        <v>9</v>
      </c>
      <c r="P1385">
        <v>137</v>
      </c>
      <c r="Q1385">
        <v>0.375</v>
      </c>
      <c r="R1385">
        <v>68016</v>
      </c>
      <c r="S1385" t="s">
        <v>55</v>
      </c>
      <c r="T1385" t="s">
        <v>60</v>
      </c>
      <c r="U1385" t="s">
        <v>50</v>
      </c>
      <c r="V1385">
        <v>6</v>
      </c>
    </row>
    <row r="1386" spans="1:22" x14ac:dyDescent="0.2">
      <c r="A1386">
        <v>15602851</v>
      </c>
      <c r="B1386">
        <v>629</v>
      </c>
      <c r="C1386" t="s">
        <v>12</v>
      </c>
      <c r="D1386" t="s">
        <v>15</v>
      </c>
      <c r="E1386">
        <v>40</v>
      </c>
      <c r="F1386">
        <v>9</v>
      </c>
      <c r="G1386" s="2">
        <v>0</v>
      </c>
      <c r="H1386">
        <v>1</v>
      </c>
      <c r="I1386">
        <v>1</v>
      </c>
      <c r="J1386">
        <v>0</v>
      </c>
      <c r="K1386" s="1">
        <v>106.67</v>
      </c>
      <c r="L1386">
        <v>0</v>
      </c>
      <c r="M1386">
        <v>3</v>
      </c>
      <c r="N1386">
        <v>2253</v>
      </c>
      <c r="O1386">
        <v>9</v>
      </c>
      <c r="P1386">
        <v>146</v>
      </c>
      <c r="Q1386">
        <v>1</v>
      </c>
      <c r="R1386">
        <v>6759</v>
      </c>
      <c r="S1386" t="s">
        <v>56</v>
      </c>
      <c r="T1386" t="s">
        <v>61</v>
      </c>
      <c r="U1386" t="s">
        <v>50</v>
      </c>
      <c r="V1386">
        <v>8</v>
      </c>
    </row>
    <row r="1387" spans="1:22" x14ac:dyDescent="0.2">
      <c r="A1387">
        <v>15613886</v>
      </c>
      <c r="B1387">
        <v>722</v>
      </c>
      <c r="C1387" t="s">
        <v>14</v>
      </c>
      <c r="D1387" t="s">
        <v>15</v>
      </c>
      <c r="E1387">
        <v>43</v>
      </c>
      <c r="F1387">
        <v>1</v>
      </c>
      <c r="G1387" s="2">
        <v>0</v>
      </c>
      <c r="H1387">
        <v>1</v>
      </c>
      <c r="I1387">
        <v>1</v>
      </c>
      <c r="J1387">
        <v>0</v>
      </c>
      <c r="K1387" s="1">
        <v>44560.17</v>
      </c>
      <c r="L1387">
        <v>1</v>
      </c>
      <c r="M1387">
        <v>26</v>
      </c>
      <c r="N1387">
        <v>3410</v>
      </c>
      <c r="O1387">
        <v>5</v>
      </c>
      <c r="P1387">
        <v>126</v>
      </c>
      <c r="Q1387">
        <v>0.19230769230769232</v>
      </c>
      <c r="R1387">
        <v>88660</v>
      </c>
      <c r="S1387" t="s">
        <v>56</v>
      </c>
      <c r="T1387" t="s">
        <v>58</v>
      </c>
      <c r="U1387" t="s">
        <v>50</v>
      </c>
      <c r="V1387">
        <v>9</v>
      </c>
    </row>
    <row r="1388" spans="1:22" x14ac:dyDescent="0.2">
      <c r="A1388">
        <v>15625092</v>
      </c>
      <c r="B1388">
        <v>502</v>
      </c>
      <c r="C1388" t="s">
        <v>16</v>
      </c>
      <c r="D1388" t="s">
        <v>13</v>
      </c>
      <c r="E1388">
        <v>57</v>
      </c>
      <c r="F1388">
        <v>3</v>
      </c>
      <c r="G1388" s="2">
        <v>101465.31</v>
      </c>
      <c r="H1388">
        <v>1</v>
      </c>
      <c r="I1388">
        <v>1</v>
      </c>
      <c r="J1388">
        <v>0</v>
      </c>
      <c r="K1388" s="1">
        <v>43568.31</v>
      </c>
      <c r="L1388">
        <v>1</v>
      </c>
      <c r="M1388">
        <v>29</v>
      </c>
      <c r="N1388">
        <v>3937</v>
      </c>
      <c r="O1388">
        <v>2</v>
      </c>
      <c r="P1388">
        <v>7</v>
      </c>
      <c r="Q1388">
        <v>6.8965517241379309E-2</v>
      </c>
      <c r="R1388">
        <v>114173</v>
      </c>
      <c r="S1388" t="s">
        <v>56</v>
      </c>
      <c r="T1388" t="s">
        <v>59</v>
      </c>
      <c r="U1388" t="s">
        <v>52</v>
      </c>
      <c r="V1388">
        <v>6</v>
      </c>
    </row>
    <row r="1389" spans="1:22" x14ac:dyDescent="0.2">
      <c r="A1389">
        <v>15741032</v>
      </c>
      <c r="B1389">
        <v>733</v>
      </c>
      <c r="C1389" t="s">
        <v>12</v>
      </c>
      <c r="D1389" t="s">
        <v>15</v>
      </c>
      <c r="E1389">
        <v>48</v>
      </c>
      <c r="F1389">
        <v>5</v>
      </c>
      <c r="G1389" s="2">
        <v>0</v>
      </c>
      <c r="H1389">
        <v>1</v>
      </c>
      <c r="I1389">
        <v>0</v>
      </c>
      <c r="J1389">
        <v>1</v>
      </c>
      <c r="K1389" s="1">
        <v>117830.57</v>
      </c>
      <c r="L1389">
        <v>0</v>
      </c>
      <c r="M1389">
        <v>8</v>
      </c>
      <c r="N1389">
        <v>3489</v>
      </c>
      <c r="O1389">
        <v>5</v>
      </c>
      <c r="P1389">
        <v>13</v>
      </c>
      <c r="Q1389">
        <v>0.625</v>
      </c>
      <c r="R1389">
        <v>27912</v>
      </c>
      <c r="S1389" t="s">
        <v>55</v>
      </c>
      <c r="T1389" t="s">
        <v>59</v>
      </c>
      <c r="U1389" t="s">
        <v>52</v>
      </c>
      <c r="V1389">
        <v>6</v>
      </c>
    </row>
    <row r="1390" spans="1:22" x14ac:dyDescent="0.2">
      <c r="A1390">
        <v>15805769</v>
      </c>
      <c r="B1390">
        <v>656</v>
      </c>
      <c r="C1390" t="s">
        <v>14</v>
      </c>
      <c r="D1390" t="s">
        <v>15</v>
      </c>
      <c r="E1390">
        <v>33</v>
      </c>
      <c r="F1390">
        <v>4</v>
      </c>
      <c r="G1390" s="2">
        <v>0</v>
      </c>
      <c r="H1390">
        <v>2</v>
      </c>
      <c r="I1390">
        <v>1</v>
      </c>
      <c r="J1390">
        <v>0</v>
      </c>
      <c r="K1390" s="1">
        <v>116706</v>
      </c>
      <c r="L1390">
        <v>0</v>
      </c>
      <c r="M1390">
        <v>21</v>
      </c>
      <c r="N1390">
        <v>4786</v>
      </c>
      <c r="O1390">
        <v>2</v>
      </c>
      <c r="P1390">
        <v>17</v>
      </c>
      <c r="Q1390">
        <v>9.5238095238095233E-2</v>
      </c>
      <c r="R1390">
        <v>100506</v>
      </c>
      <c r="S1390" t="s">
        <v>55</v>
      </c>
      <c r="T1390" t="s">
        <v>59</v>
      </c>
      <c r="U1390" t="s">
        <v>52</v>
      </c>
      <c r="V1390">
        <v>6</v>
      </c>
    </row>
    <row r="1391" spans="1:22" x14ac:dyDescent="0.2">
      <c r="A1391">
        <v>15609011</v>
      </c>
      <c r="B1391">
        <v>480</v>
      </c>
      <c r="C1391" t="s">
        <v>14</v>
      </c>
      <c r="D1391" t="s">
        <v>15</v>
      </c>
      <c r="E1391">
        <v>47</v>
      </c>
      <c r="F1391">
        <v>8</v>
      </c>
      <c r="G1391" s="2">
        <v>75408.33</v>
      </c>
      <c r="H1391">
        <v>1</v>
      </c>
      <c r="I1391">
        <v>1</v>
      </c>
      <c r="J1391">
        <v>0</v>
      </c>
      <c r="K1391" s="1">
        <v>25887.89</v>
      </c>
      <c r="L1391">
        <v>1</v>
      </c>
      <c r="M1391">
        <v>6</v>
      </c>
      <c r="N1391">
        <v>1316</v>
      </c>
      <c r="O1391">
        <v>3</v>
      </c>
      <c r="P1391">
        <v>46</v>
      </c>
      <c r="Q1391">
        <v>0.5</v>
      </c>
      <c r="R1391">
        <v>7896</v>
      </c>
      <c r="S1391" t="s">
        <v>55</v>
      </c>
      <c r="T1391" t="s">
        <v>60</v>
      </c>
      <c r="U1391" t="s">
        <v>51</v>
      </c>
      <c r="V1391">
        <v>6</v>
      </c>
    </row>
    <row r="1392" spans="1:22" x14ac:dyDescent="0.2">
      <c r="A1392">
        <v>15626795</v>
      </c>
      <c r="B1392">
        <v>672</v>
      </c>
      <c r="C1392" t="s">
        <v>12</v>
      </c>
      <c r="D1392" t="s">
        <v>13</v>
      </c>
      <c r="E1392">
        <v>40</v>
      </c>
      <c r="F1392">
        <v>3</v>
      </c>
      <c r="G1392" s="2">
        <v>0</v>
      </c>
      <c r="H1392">
        <v>1</v>
      </c>
      <c r="I1392">
        <v>1</v>
      </c>
      <c r="J1392">
        <v>0</v>
      </c>
      <c r="K1392" s="1">
        <v>113171.61</v>
      </c>
      <c r="L1392">
        <v>1</v>
      </c>
      <c r="M1392">
        <v>9</v>
      </c>
      <c r="N1392">
        <v>1427</v>
      </c>
      <c r="O1392">
        <v>0</v>
      </c>
      <c r="P1392">
        <v>15</v>
      </c>
      <c r="Q1392">
        <v>0</v>
      </c>
      <c r="R1392">
        <v>12843</v>
      </c>
      <c r="S1392" t="s">
        <v>54</v>
      </c>
      <c r="T1392" t="s">
        <v>59</v>
      </c>
      <c r="U1392" t="s">
        <v>52</v>
      </c>
      <c r="V1392">
        <v>8</v>
      </c>
    </row>
    <row r="1393" spans="1:22" x14ac:dyDescent="0.2">
      <c r="A1393">
        <v>15773731</v>
      </c>
      <c r="B1393">
        <v>758</v>
      </c>
      <c r="C1393" t="s">
        <v>14</v>
      </c>
      <c r="D1393" t="s">
        <v>13</v>
      </c>
      <c r="E1393">
        <v>35</v>
      </c>
      <c r="F1393">
        <v>5</v>
      </c>
      <c r="G1393" s="2">
        <v>0</v>
      </c>
      <c r="H1393">
        <v>2</v>
      </c>
      <c r="I1393">
        <v>0</v>
      </c>
      <c r="J1393">
        <v>0</v>
      </c>
      <c r="K1393" s="1">
        <v>100365.51</v>
      </c>
      <c r="L1393">
        <v>0</v>
      </c>
      <c r="M1393">
        <v>20</v>
      </c>
      <c r="N1393">
        <v>4718</v>
      </c>
      <c r="O1393">
        <v>6</v>
      </c>
      <c r="P1393">
        <v>168</v>
      </c>
      <c r="Q1393">
        <v>0.3</v>
      </c>
      <c r="R1393">
        <v>94360</v>
      </c>
      <c r="S1393" t="s">
        <v>55</v>
      </c>
      <c r="T1393" t="s">
        <v>59</v>
      </c>
      <c r="U1393" t="s">
        <v>50</v>
      </c>
      <c r="V1393">
        <v>6</v>
      </c>
    </row>
    <row r="1394" spans="1:22" x14ac:dyDescent="0.2">
      <c r="A1394">
        <v>15687903</v>
      </c>
      <c r="B1394">
        <v>501</v>
      </c>
      <c r="C1394" t="s">
        <v>12</v>
      </c>
      <c r="D1394" t="s">
        <v>13</v>
      </c>
      <c r="E1394">
        <v>29</v>
      </c>
      <c r="F1394">
        <v>8</v>
      </c>
      <c r="G1394" s="2">
        <v>0</v>
      </c>
      <c r="H1394">
        <v>2</v>
      </c>
      <c r="I1394">
        <v>1</v>
      </c>
      <c r="J1394">
        <v>0</v>
      </c>
      <c r="K1394" s="1">
        <v>112664.24</v>
      </c>
      <c r="L1394">
        <v>0</v>
      </c>
      <c r="M1394">
        <v>12</v>
      </c>
      <c r="N1394">
        <v>3576</v>
      </c>
      <c r="O1394">
        <v>3</v>
      </c>
      <c r="P1394">
        <v>65</v>
      </c>
      <c r="Q1394">
        <v>0.25</v>
      </c>
      <c r="R1394">
        <v>42912</v>
      </c>
      <c r="S1394" t="s">
        <v>56</v>
      </c>
      <c r="T1394" t="s">
        <v>60</v>
      </c>
      <c r="U1394" t="s">
        <v>50</v>
      </c>
      <c r="V1394">
        <v>6</v>
      </c>
    </row>
    <row r="1395" spans="1:22" x14ac:dyDescent="0.2">
      <c r="A1395">
        <v>15754577</v>
      </c>
      <c r="B1395">
        <v>556</v>
      </c>
      <c r="C1395" t="s">
        <v>12</v>
      </c>
      <c r="D1395" t="s">
        <v>13</v>
      </c>
      <c r="E1395">
        <v>51</v>
      </c>
      <c r="F1395">
        <v>8</v>
      </c>
      <c r="G1395" s="2">
        <v>61354.14</v>
      </c>
      <c r="H1395">
        <v>1</v>
      </c>
      <c r="I1395">
        <v>1</v>
      </c>
      <c r="J1395">
        <v>0</v>
      </c>
      <c r="K1395" s="1">
        <v>198810.65</v>
      </c>
      <c r="L1395">
        <v>1</v>
      </c>
      <c r="M1395">
        <v>16</v>
      </c>
      <c r="N1395">
        <v>3410</v>
      </c>
      <c r="O1395">
        <v>0</v>
      </c>
      <c r="P1395">
        <v>85</v>
      </c>
      <c r="Q1395">
        <v>0</v>
      </c>
      <c r="R1395">
        <v>54560</v>
      </c>
      <c r="S1395" t="s">
        <v>54</v>
      </c>
      <c r="T1395" t="s">
        <v>60</v>
      </c>
      <c r="U1395" t="s">
        <v>50</v>
      </c>
      <c r="V1395">
        <v>6</v>
      </c>
    </row>
    <row r="1396" spans="1:22" x14ac:dyDescent="0.2">
      <c r="A1396">
        <v>15711130</v>
      </c>
      <c r="B1396">
        <v>734</v>
      </c>
      <c r="C1396" t="s">
        <v>12</v>
      </c>
      <c r="D1396" t="s">
        <v>15</v>
      </c>
      <c r="E1396">
        <v>45</v>
      </c>
      <c r="F1396">
        <v>2</v>
      </c>
      <c r="G1396" s="2">
        <v>0</v>
      </c>
      <c r="H1396">
        <v>2</v>
      </c>
      <c r="I1396">
        <v>1</v>
      </c>
      <c r="J1396">
        <v>0</v>
      </c>
      <c r="K1396" s="1">
        <v>99593.279999999999</v>
      </c>
      <c r="L1396">
        <v>0</v>
      </c>
      <c r="M1396">
        <v>23</v>
      </c>
      <c r="N1396">
        <v>2767</v>
      </c>
      <c r="O1396">
        <v>2</v>
      </c>
      <c r="P1396">
        <v>117</v>
      </c>
      <c r="Q1396">
        <v>8.6956521739130432E-2</v>
      </c>
      <c r="R1396">
        <v>63641</v>
      </c>
      <c r="S1396" t="s">
        <v>55</v>
      </c>
      <c r="T1396" t="s">
        <v>58</v>
      </c>
      <c r="U1396" t="s">
        <v>50</v>
      </c>
      <c r="V1396">
        <v>7</v>
      </c>
    </row>
    <row r="1397" spans="1:22" x14ac:dyDescent="0.2">
      <c r="A1397">
        <v>15673223</v>
      </c>
      <c r="B1397">
        <v>626</v>
      </c>
      <c r="C1397" t="s">
        <v>12</v>
      </c>
      <c r="D1397" t="s">
        <v>15</v>
      </c>
      <c r="E1397">
        <v>44</v>
      </c>
      <c r="F1397">
        <v>10</v>
      </c>
      <c r="G1397" s="2">
        <v>0</v>
      </c>
      <c r="H1397">
        <v>2</v>
      </c>
      <c r="I1397">
        <v>0</v>
      </c>
      <c r="J1397">
        <v>0</v>
      </c>
      <c r="K1397" s="1">
        <v>164287.85999999999</v>
      </c>
      <c r="L1397">
        <v>0</v>
      </c>
      <c r="M1397">
        <v>17</v>
      </c>
      <c r="N1397">
        <v>2896</v>
      </c>
      <c r="O1397">
        <v>5</v>
      </c>
      <c r="P1397">
        <v>38</v>
      </c>
      <c r="Q1397">
        <v>0.29411764705882354</v>
      </c>
      <c r="R1397">
        <v>49232</v>
      </c>
      <c r="S1397" t="s">
        <v>55</v>
      </c>
      <c r="T1397" t="s">
        <v>61</v>
      </c>
      <c r="U1397" t="s">
        <v>51</v>
      </c>
      <c r="V1397">
        <v>6</v>
      </c>
    </row>
    <row r="1398" spans="1:22" x14ac:dyDescent="0.2">
      <c r="A1398">
        <v>15619238</v>
      </c>
      <c r="B1398">
        <v>567</v>
      </c>
      <c r="C1398" t="s">
        <v>14</v>
      </c>
      <c r="D1398" t="s">
        <v>15</v>
      </c>
      <c r="E1398">
        <v>29</v>
      </c>
      <c r="F1398">
        <v>8</v>
      </c>
      <c r="G1398" s="2">
        <v>0</v>
      </c>
      <c r="H1398">
        <v>2</v>
      </c>
      <c r="I1398">
        <v>1</v>
      </c>
      <c r="J1398">
        <v>0</v>
      </c>
      <c r="K1398" s="1">
        <v>156125.72</v>
      </c>
      <c r="L1398">
        <v>0</v>
      </c>
      <c r="M1398">
        <v>23</v>
      </c>
      <c r="N1398">
        <v>363</v>
      </c>
      <c r="O1398">
        <v>10</v>
      </c>
      <c r="P1398">
        <v>139</v>
      </c>
      <c r="Q1398">
        <v>0.43478260869565216</v>
      </c>
      <c r="R1398">
        <v>8349</v>
      </c>
      <c r="S1398" t="s">
        <v>55</v>
      </c>
      <c r="T1398" t="s">
        <v>60</v>
      </c>
      <c r="U1398" t="s">
        <v>50</v>
      </c>
      <c r="V1398">
        <v>6</v>
      </c>
    </row>
    <row r="1399" spans="1:22" x14ac:dyDescent="0.2">
      <c r="A1399">
        <v>15718454</v>
      </c>
      <c r="B1399">
        <v>712</v>
      </c>
      <c r="C1399" t="s">
        <v>14</v>
      </c>
      <c r="D1399" t="s">
        <v>13</v>
      </c>
      <c r="E1399">
        <v>44</v>
      </c>
      <c r="F1399">
        <v>2</v>
      </c>
      <c r="G1399" s="2">
        <v>0</v>
      </c>
      <c r="H1399">
        <v>2</v>
      </c>
      <c r="I1399">
        <v>0</v>
      </c>
      <c r="J1399">
        <v>0</v>
      </c>
      <c r="K1399" s="1">
        <v>45738.94</v>
      </c>
      <c r="L1399">
        <v>0</v>
      </c>
      <c r="M1399">
        <v>11</v>
      </c>
      <c r="N1399">
        <v>2477</v>
      </c>
      <c r="O1399">
        <v>8</v>
      </c>
      <c r="P1399">
        <v>51</v>
      </c>
      <c r="Q1399">
        <v>0.72727272727272729</v>
      </c>
      <c r="R1399">
        <v>27247</v>
      </c>
      <c r="S1399" t="s">
        <v>54</v>
      </c>
      <c r="T1399" t="s">
        <v>58</v>
      </c>
      <c r="U1399" t="s">
        <v>51</v>
      </c>
      <c r="V1399">
        <v>7</v>
      </c>
    </row>
    <row r="1400" spans="1:22" x14ac:dyDescent="0.2">
      <c r="A1400">
        <v>15744691</v>
      </c>
      <c r="B1400">
        <v>755</v>
      </c>
      <c r="C1400" t="s">
        <v>12</v>
      </c>
      <c r="D1400" t="s">
        <v>13</v>
      </c>
      <c r="E1400">
        <v>29</v>
      </c>
      <c r="F1400">
        <v>3</v>
      </c>
      <c r="G1400" s="2">
        <v>0</v>
      </c>
      <c r="H1400">
        <v>3</v>
      </c>
      <c r="I1400">
        <v>1</v>
      </c>
      <c r="J1400">
        <v>0</v>
      </c>
      <c r="K1400" s="1">
        <v>4733.9399999999996</v>
      </c>
      <c r="L1400">
        <v>0</v>
      </c>
      <c r="M1400">
        <v>15</v>
      </c>
      <c r="N1400">
        <v>1954</v>
      </c>
      <c r="O1400">
        <v>9</v>
      </c>
      <c r="P1400">
        <v>163</v>
      </c>
      <c r="Q1400">
        <v>0.6</v>
      </c>
      <c r="R1400">
        <v>29310</v>
      </c>
      <c r="S1400" t="s">
        <v>55</v>
      </c>
      <c r="T1400" t="s">
        <v>59</v>
      </c>
      <c r="U1400" t="s">
        <v>50</v>
      </c>
      <c r="V1400">
        <v>6</v>
      </c>
    </row>
    <row r="1401" spans="1:22" x14ac:dyDescent="0.2">
      <c r="A1401">
        <v>15674433</v>
      </c>
      <c r="B1401">
        <v>636</v>
      </c>
      <c r="C1401" t="s">
        <v>16</v>
      </c>
      <c r="D1401" t="s">
        <v>13</v>
      </c>
      <c r="E1401">
        <v>28</v>
      </c>
      <c r="F1401">
        <v>2</v>
      </c>
      <c r="G1401" s="2">
        <v>115265.14</v>
      </c>
      <c r="H1401">
        <v>1</v>
      </c>
      <c r="I1401">
        <v>0</v>
      </c>
      <c r="J1401">
        <v>0</v>
      </c>
      <c r="K1401" s="1">
        <v>191627.85</v>
      </c>
      <c r="L1401">
        <v>0</v>
      </c>
      <c r="M1401">
        <v>29</v>
      </c>
      <c r="N1401">
        <v>2460</v>
      </c>
      <c r="O1401">
        <v>6</v>
      </c>
      <c r="P1401">
        <v>53</v>
      </c>
      <c r="Q1401">
        <v>0.20689655172413793</v>
      </c>
      <c r="R1401">
        <v>71340</v>
      </c>
      <c r="S1401" t="s">
        <v>54</v>
      </c>
      <c r="T1401" t="s">
        <v>58</v>
      </c>
      <c r="U1401" t="s">
        <v>51</v>
      </c>
      <c r="V1401">
        <v>6</v>
      </c>
    </row>
    <row r="1402" spans="1:22" x14ac:dyDescent="0.2">
      <c r="A1402">
        <v>15641170</v>
      </c>
      <c r="B1402">
        <v>640</v>
      </c>
      <c r="C1402" t="s">
        <v>14</v>
      </c>
      <c r="D1402" t="s">
        <v>15</v>
      </c>
      <c r="E1402">
        <v>36</v>
      </c>
      <c r="F1402">
        <v>4</v>
      </c>
      <c r="G1402" s="2">
        <v>0</v>
      </c>
      <c r="H1402">
        <v>1</v>
      </c>
      <c r="I1402">
        <v>0</v>
      </c>
      <c r="J1402">
        <v>0</v>
      </c>
      <c r="K1402" s="1">
        <v>173016.46</v>
      </c>
      <c r="L1402">
        <v>0</v>
      </c>
      <c r="M1402">
        <v>19</v>
      </c>
      <c r="N1402">
        <v>3616</v>
      </c>
      <c r="O1402">
        <v>5</v>
      </c>
      <c r="P1402">
        <v>162</v>
      </c>
      <c r="Q1402">
        <v>0.26315789473684209</v>
      </c>
      <c r="R1402">
        <v>68704</v>
      </c>
      <c r="S1402" t="s">
        <v>56</v>
      </c>
      <c r="T1402" t="s">
        <v>59</v>
      </c>
      <c r="U1402" t="s">
        <v>50</v>
      </c>
      <c r="V1402">
        <v>8</v>
      </c>
    </row>
    <row r="1403" spans="1:22" x14ac:dyDescent="0.2">
      <c r="A1403">
        <v>15579915</v>
      </c>
      <c r="B1403">
        <v>707</v>
      </c>
      <c r="C1403" t="s">
        <v>12</v>
      </c>
      <c r="D1403" t="s">
        <v>15</v>
      </c>
      <c r="E1403">
        <v>29</v>
      </c>
      <c r="F1403">
        <v>4</v>
      </c>
      <c r="G1403" s="2">
        <v>0</v>
      </c>
      <c r="H1403">
        <v>2</v>
      </c>
      <c r="I1403">
        <v>1</v>
      </c>
      <c r="J1403">
        <v>0</v>
      </c>
      <c r="K1403" s="1">
        <v>139953.94</v>
      </c>
      <c r="L1403">
        <v>0</v>
      </c>
      <c r="M1403">
        <v>10</v>
      </c>
      <c r="N1403">
        <v>1947</v>
      </c>
      <c r="O1403">
        <v>10</v>
      </c>
      <c r="P1403">
        <v>121</v>
      </c>
      <c r="Q1403">
        <v>1</v>
      </c>
      <c r="R1403">
        <v>19470</v>
      </c>
      <c r="S1403" t="s">
        <v>55</v>
      </c>
      <c r="T1403" t="s">
        <v>59</v>
      </c>
      <c r="U1403" t="s">
        <v>50</v>
      </c>
      <c r="V1403">
        <v>6</v>
      </c>
    </row>
    <row r="1404" spans="1:22" x14ac:dyDescent="0.2">
      <c r="A1404">
        <v>15734005</v>
      </c>
      <c r="B1404">
        <v>633</v>
      </c>
      <c r="C1404" t="s">
        <v>12</v>
      </c>
      <c r="D1404" t="s">
        <v>13</v>
      </c>
      <c r="E1404">
        <v>42</v>
      </c>
      <c r="F1404">
        <v>1</v>
      </c>
      <c r="G1404" s="2">
        <v>0</v>
      </c>
      <c r="H1404">
        <v>2</v>
      </c>
      <c r="I1404">
        <v>1</v>
      </c>
      <c r="J1404">
        <v>0</v>
      </c>
      <c r="K1404" s="1">
        <v>56865.62</v>
      </c>
      <c r="L1404">
        <v>0</v>
      </c>
      <c r="M1404">
        <v>27</v>
      </c>
      <c r="N1404">
        <v>4078</v>
      </c>
      <c r="O1404">
        <v>5</v>
      </c>
      <c r="P1404">
        <v>24</v>
      </c>
      <c r="Q1404">
        <v>0.18518518518518517</v>
      </c>
      <c r="R1404">
        <v>110106</v>
      </c>
      <c r="S1404" t="s">
        <v>56</v>
      </c>
      <c r="T1404" t="s">
        <v>58</v>
      </c>
      <c r="U1404" t="s">
        <v>52</v>
      </c>
      <c r="V1404">
        <v>7</v>
      </c>
    </row>
    <row r="1405" spans="1:22" x14ac:dyDescent="0.2">
      <c r="A1405">
        <v>15671243</v>
      </c>
      <c r="B1405">
        <v>558</v>
      </c>
      <c r="C1405" t="s">
        <v>12</v>
      </c>
      <c r="D1405" t="s">
        <v>13</v>
      </c>
      <c r="E1405">
        <v>47</v>
      </c>
      <c r="F1405">
        <v>9</v>
      </c>
      <c r="G1405" s="2">
        <v>0</v>
      </c>
      <c r="H1405">
        <v>2</v>
      </c>
      <c r="I1405">
        <v>1</v>
      </c>
      <c r="J1405">
        <v>0</v>
      </c>
      <c r="K1405" s="1">
        <v>103787.28</v>
      </c>
      <c r="L1405">
        <v>0</v>
      </c>
      <c r="M1405">
        <v>22</v>
      </c>
      <c r="N1405">
        <v>3488</v>
      </c>
      <c r="O1405">
        <v>3</v>
      </c>
      <c r="P1405">
        <v>79</v>
      </c>
      <c r="Q1405">
        <v>0.13636363636363635</v>
      </c>
      <c r="R1405">
        <v>76736</v>
      </c>
      <c r="S1405" t="s">
        <v>56</v>
      </c>
      <c r="T1405" t="s">
        <v>61</v>
      </c>
      <c r="U1405" t="s">
        <v>50</v>
      </c>
      <c r="V1405">
        <v>7</v>
      </c>
    </row>
    <row r="1406" spans="1:22" x14ac:dyDescent="0.2">
      <c r="A1406">
        <v>15794468</v>
      </c>
      <c r="B1406">
        <v>641</v>
      </c>
      <c r="C1406" t="s">
        <v>12</v>
      </c>
      <c r="D1406" t="s">
        <v>13</v>
      </c>
      <c r="E1406">
        <v>42</v>
      </c>
      <c r="F1406">
        <v>6</v>
      </c>
      <c r="G1406" s="2">
        <v>0</v>
      </c>
      <c r="H1406">
        <v>2</v>
      </c>
      <c r="I1406">
        <v>0</v>
      </c>
      <c r="J1406">
        <v>0</v>
      </c>
      <c r="K1406" s="1">
        <v>121138.77</v>
      </c>
      <c r="L1406">
        <v>0</v>
      </c>
      <c r="M1406">
        <v>26</v>
      </c>
      <c r="N1406">
        <v>1878</v>
      </c>
      <c r="O1406">
        <v>9</v>
      </c>
      <c r="P1406">
        <v>31</v>
      </c>
      <c r="Q1406">
        <v>0.34615384615384615</v>
      </c>
      <c r="R1406">
        <v>48828</v>
      </c>
      <c r="S1406" t="s">
        <v>55</v>
      </c>
      <c r="T1406" t="s">
        <v>60</v>
      </c>
      <c r="U1406" t="s">
        <v>51</v>
      </c>
      <c r="V1406">
        <v>6</v>
      </c>
    </row>
    <row r="1407" spans="1:22" x14ac:dyDescent="0.2">
      <c r="A1407">
        <v>15672397</v>
      </c>
      <c r="B1407">
        <v>598</v>
      </c>
      <c r="C1407" t="s">
        <v>12</v>
      </c>
      <c r="D1407" t="s">
        <v>15</v>
      </c>
      <c r="E1407">
        <v>38</v>
      </c>
      <c r="F1407">
        <v>0</v>
      </c>
      <c r="G1407" s="2">
        <v>125487.89</v>
      </c>
      <c r="H1407">
        <v>1</v>
      </c>
      <c r="I1407">
        <v>0</v>
      </c>
      <c r="J1407">
        <v>0</v>
      </c>
      <c r="K1407" s="1">
        <v>158111.71</v>
      </c>
      <c r="L1407">
        <v>0</v>
      </c>
      <c r="M1407">
        <v>24</v>
      </c>
      <c r="N1407">
        <v>2967</v>
      </c>
      <c r="O1407">
        <v>0</v>
      </c>
      <c r="P1407">
        <v>78</v>
      </c>
      <c r="Q1407">
        <v>0</v>
      </c>
      <c r="R1407">
        <v>71208</v>
      </c>
      <c r="S1407" t="s">
        <v>55</v>
      </c>
      <c r="T1407" t="s">
        <v>58</v>
      </c>
      <c r="U1407" t="s">
        <v>50</v>
      </c>
      <c r="V1407">
        <v>6</v>
      </c>
    </row>
    <row r="1408" spans="1:22" x14ac:dyDescent="0.2">
      <c r="A1408">
        <v>15720676</v>
      </c>
      <c r="B1408">
        <v>700</v>
      </c>
      <c r="C1408" t="s">
        <v>12</v>
      </c>
      <c r="D1408" t="s">
        <v>13</v>
      </c>
      <c r="E1408">
        <v>37</v>
      </c>
      <c r="F1408">
        <v>7</v>
      </c>
      <c r="G1408" s="2">
        <v>0</v>
      </c>
      <c r="H1408">
        <v>2</v>
      </c>
      <c r="I1408">
        <v>1</v>
      </c>
      <c r="J1408">
        <v>0</v>
      </c>
      <c r="K1408" s="1">
        <v>17040.82</v>
      </c>
      <c r="L1408">
        <v>0</v>
      </c>
      <c r="M1408">
        <v>1</v>
      </c>
      <c r="N1408">
        <v>505</v>
      </c>
      <c r="O1408">
        <v>4</v>
      </c>
      <c r="P1408">
        <v>13</v>
      </c>
      <c r="Q1408">
        <v>1</v>
      </c>
      <c r="R1408">
        <v>505</v>
      </c>
      <c r="S1408" t="s">
        <v>55</v>
      </c>
      <c r="T1408" t="s">
        <v>60</v>
      </c>
      <c r="U1408" t="s">
        <v>52</v>
      </c>
      <c r="V1408">
        <v>6</v>
      </c>
    </row>
    <row r="1409" spans="1:22" x14ac:dyDescent="0.2">
      <c r="A1409">
        <v>15731829</v>
      </c>
      <c r="B1409">
        <v>616</v>
      </c>
      <c r="C1409" t="s">
        <v>12</v>
      </c>
      <c r="D1409" t="s">
        <v>15</v>
      </c>
      <c r="E1409">
        <v>34</v>
      </c>
      <c r="F1409">
        <v>10</v>
      </c>
      <c r="G1409" s="2">
        <v>0</v>
      </c>
      <c r="H1409">
        <v>2</v>
      </c>
      <c r="I1409">
        <v>1</v>
      </c>
      <c r="J1409">
        <v>0</v>
      </c>
      <c r="K1409" s="1">
        <v>25662.27</v>
      </c>
      <c r="L1409">
        <v>0</v>
      </c>
      <c r="M1409">
        <v>9</v>
      </c>
      <c r="N1409">
        <v>1650</v>
      </c>
      <c r="O1409">
        <v>3</v>
      </c>
      <c r="P1409">
        <v>35</v>
      </c>
      <c r="Q1409">
        <v>0.33333333333333331</v>
      </c>
      <c r="R1409">
        <v>14850</v>
      </c>
      <c r="S1409" t="s">
        <v>54</v>
      </c>
      <c r="T1409" t="s">
        <v>61</v>
      </c>
      <c r="U1409" t="s">
        <v>51</v>
      </c>
      <c r="V1409">
        <v>6</v>
      </c>
    </row>
    <row r="1410" spans="1:22" x14ac:dyDescent="0.2">
      <c r="A1410">
        <v>15667289</v>
      </c>
      <c r="B1410">
        <v>719</v>
      </c>
      <c r="C1410" t="s">
        <v>14</v>
      </c>
      <c r="D1410" t="s">
        <v>15</v>
      </c>
      <c r="E1410">
        <v>50</v>
      </c>
      <c r="F1410">
        <v>2</v>
      </c>
      <c r="G1410" s="2">
        <v>0</v>
      </c>
      <c r="H1410">
        <v>2</v>
      </c>
      <c r="I1410">
        <v>0</v>
      </c>
      <c r="J1410">
        <v>0</v>
      </c>
      <c r="K1410" s="1">
        <v>10772.13</v>
      </c>
      <c r="L1410">
        <v>0</v>
      </c>
      <c r="M1410">
        <v>22</v>
      </c>
      <c r="N1410">
        <v>2594</v>
      </c>
      <c r="O1410">
        <v>6</v>
      </c>
      <c r="P1410">
        <v>20</v>
      </c>
      <c r="Q1410">
        <v>0.27272727272727271</v>
      </c>
      <c r="R1410">
        <v>57068</v>
      </c>
      <c r="S1410" t="s">
        <v>56</v>
      </c>
      <c r="T1410" t="s">
        <v>58</v>
      </c>
      <c r="U1410" t="s">
        <v>52</v>
      </c>
      <c r="V1410">
        <v>8</v>
      </c>
    </row>
    <row r="1411" spans="1:22" x14ac:dyDescent="0.2">
      <c r="A1411">
        <v>15624641</v>
      </c>
      <c r="B1411">
        <v>740</v>
      </c>
      <c r="C1411" t="s">
        <v>14</v>
      </c>
      <c r="D1411" t="s">
        <v>15</v>
      </c>
      <c r="E1411">
        <v>43</v>
      </c>
      <c r="F1411">
        <v>9</v>
      </c>
      <c r="G1411" s="2">
        <v>0</v>
      </c>
      <c r="H1411">
        <v>1</v>
      </c>
      <c r="I1411">
        <v>1</v>
      </c>
      <c r="J1411">
        <v>0</v>
      </c>
      <c r="K1411" s="1">
        <v>199290.68</v>
      </c>
      <c r="L1411">
        <v>1</v>
      </c>
      <c r="M1411">
        <v>29</v>
      </c>
      <c r="N1411">
        <v>1502</v>
      </c>
      <c r="O1411">
        <v>2</v>
      </c>
      <c r="P1411">
        <v>88</v>
      </c>
      <c r="Q1411">
        <v>6.8965517241379309E-2</v>
      </c>
      <c r="R1411">
        <v>43558</v>
      </c>
      <c r="S1411" t="s">
        <v>55</v>
      </c>
      <c r="T1411" t="s">
        <v>61</v>
      </c>
      <c r="U1411" t="s">
        <v>50</v>
      </c>
      <c r="V1411">
        <v>8</v>
      </c>
    </row>
    <row r="1412" spans="1:22" x14ac:dyDescent="0.2">
      <c r="A1412">
        <v>15642709</v>
      </c>
      <c r="B1412">
        <v>474</v>
      </c>
      <c r="C1412" t="s">
        <v>12</v>
      </c>
      <c r="D1412" t="s">
        <v>13</v>
      </c>
      <c r="E1412">
        <v>30</v>
      </c>
      <c r="F1412">
        <v>9</v>
      </c>
      <c r="G1412" s="2">
        <v>0</v>
      </c>
      <c r="H1412">
        <v>2</v>
      </c>
      <c r="I1412">
        <v>0</v>
      </c>
      <c r="J1412">
        <v>0</v>
      </c>
      <c r="K1412" s="1">
        <v>63158.22</v>
      </c>
      <c r="L1412">
        <v>0</v>
      </c>
      <c r="M1412">
        <v>17</v>
      </c>
      <c r="N1412">
        <v>4217</v>
      </c>
      <c r="O1412">
        <v>3</v>
      </c>
      <c r="P1412">
        <v>92</v>
      </c>
      <c r="Q1412">
        <v>0.17647058823529413</v>
      </c>
      <c r="R1412">
        <v>71689</v>
      </c>
      <c r="S1412" t="s">
        <v>56</v>
      </c>
      <c r="T1412" t="s">
        <v>61</v>
      </c>
      <c r="U1412" t="s">
        <v>50</v>
      </c>
      <c r="V1412">
        <v>6</v>
      </c>
    </row>
    <row r="1413" spans="1:22" x14ac:dyDescent="0.2">
      <c r="A1413">
        <v>15596303</v>
      </c>
      <c r="B1413">
        <v>688</v>
      </c>
      <c r="C1413" t="s">
        <v>12</v>
      </c>
      <c r="D1413" t="s">
        <v>13</v>
      </c>
      <c r="E1413">
        <v>39</v>
      </c>
      <c r="F1413">
        <v>0</v>
      </c>
      <c r="G1413" s="2">
        <v>0</v>
      </c>
      <c r="H1413">
        <v>2</v>
      </c>
      <c r="I1413">
        <v>1</v>
      </c>
      <c r="J1413">
        <v>0</v>
      </c>
      <c r="K1413" s="1">
        <v>53222.15</v>
      </c>
      <c r="L1413">
        <v>1</v>
      </c>
      <c r="M1413">
        <v>2</v>
      </c>
      <c r="N1413">
        <v>182</v>
      </c>
      <c r="O1413">
        <v>0</v>
      </c>
      <c r="P1413">
        <v>133</v>
      </c>
      <c r="Q1413">
        <v>0</v>
      </c>
      <c r="R1413">
        <v>364</v>
      </c>
      <c r="S1413" t="s">
        <v>56</v>
      </c>
      <c r="T1413" t="s">
        <v>58</v>
      </c>
      <c r="U1413" t="s">
        <v>50</v>
      </c>
      <c r="V1413">
        <v>7</v>
      </c>
    </row>
    <row r="1414" spans="1:22" x14ac:dyDescent="0.2">
      <c r="A1414">
        <v>15617166</v>
      </c>
      <c r="B1414">
        <v>610</v>
      </c>
      <c r="C1414" t="s">
        <v>12</v>
      </c>
      <c r="D1414" t="s">
        <v>15</v>
      </c>
      <c r="E1414">
        <v>37</v>
      </c>
      <c r="F1414">
        <v>0</v>
      </c>
      <c r="G1414" s="2">
        <v>0</v>
      </c>
      <c r="H1414">
        <v>1</v>
      </c>
      <c r="I1414">
        <v>1</v>
      </c>
      <c r="J1414">
        <v>0</v>
      </c>
      <c r="K1414" s="1">
        <v>114514.64</v>
      </c>
      <c r="L1414">
        <v>0</v>
      </c>
      <c r="M1414">
        <v>17</v>
      </c>
      <c r="N1414">
        <v>4140</v>
      </c>
      <c r="O1414">
        <v>7</v>
      </c>
      <c r="P1414">
        <v>143</v>
      </c>
      <c r="Q1414">
        <v>0.41176470588235292</v>
      </c>
      <c r="R1414">
        <v>70380</v>
      </c>
      <c r="S1414" t="s">
        <v>54</v>
      </c>
      <c r="T1414" t="s">
        <v>58</v>
      </c>
      <c r="U1414" t="s">
        <v>50</v>
      </c>
      <c r="V1414">
        <v>9</v>
      </c>
    </row>
    <row r="1415" spans="1:22" x14ac:dyDescent="0.2">
      <c r="A1415">
        <v>15582404</v>
      </c>
      <c r="B1415">
        <v>572</v>
      </c>
      <c r="C1415" t="s">
        <v>14</v>
      </c>
      <c r="D1415" t="s">
        <v>13</v>
      </c>
      <c r="E1415">
        <v>26</v>
      </c>
      <c r="F1415">
        <v>5</v>
      </c>
      <c r="G1415" s="2">
        <v>0</v>
      </c>
      <c r="H1415">
        <v>2</v>
      </c>
      <c r="I1415">
        <v>1</v>
      </c>
      <c r="J1415">
        <v>0</v>
      </c>
      <c r="K1415" s="1">
        <v>119381.41</v>
      </c>
      <c r="L1415">
        <v>0</v>
      </c>
      <c r="M1415">
        <v>28</v>
      </c>
      <c r="N1415">
        <v>410</v>
      </c>
      <c r="O1415">
        <v>1</v>
      </c>
      <c r="P1415">
        <v>3</v>
      </c>
      <c r="Q1415">
        <v>3.5714285714285712E-2</v>
      </c>
      <c r="R1415">
        <v>11480</v>
      </c>
      <c r="S1415" t="s">
        <v>56</v>
      </c>
      <c r="T1415" t="s">
        <v>59</v>
      </c>
      <c r="U1415" t="s">
        <v>52</v>
      </c>
      <c r="V1415">
        <v>6</v>
      </c>
    </row>
    <row r="1416" spans="1:22" x14ac:dyDescent="0.2">
      <c r="A1416">
        <v>15718465</v>
      </c>
      <c r="B1416">
        <v>671</v>
      </c>
      <c r="C1416" t="s">
        <v>16</v>
      </c>
      <c r="D1416" t="s">
        <v>15</v>
      </c>
      <c r="E1416">
        <v>51</v>
      </c>
      <c r="F1416">
        <v>3</v>
      </c>
      <c r="G1416" s="2">
        <v>96891.46</v>
      </c>
      <c r="H1416">
        <v>1</v>
      </c>
      <c r="I1416">
        <v>1</v>
      </c>
      <c r="J1416">
        <v>0</v>
      </c>
      <c r="K1416" s="1">
        <v>176403.33</v>
      </c>
      <c r="L1416">
        <v>1</v>
      </c>
      <c r="M1416">
        <v>6</v>
      </c>
      <c r="N1416">
        <v>4223</v>
      </c>
      <c r="O1416">
        <v>0</v>
      </c>
      <c r="P1416">
        <v>175</v>
      </c>
      <c r="Q1416">
        <v>0</v>
      </c>
      <c r="R1416">
        <v>25338</v>
      </c>
      <c r="S1416" t="s">
        <v>56</v>
      </c>
      <c r="T1416" t="s">
        <v>59</v>
      </c>
      <c r="U1416" t="s">
        <v>50</v>
      </c>
      <c r="V1416">
        <v>6</v>
      </c>
    </row>
    <row r="1417" spans="1:22" x14ac:dyDescent="0.2">
      <c r="A1417">
        <v>15682995</v>
      </c>
      <c r="B1417">
        <v>600</v>
      </c>
      <c r="C1417" t="s">
        <v>12</v>
      </c>
      <c r="D1417" t="s">
        <v>13</v>
      </c>
      <c r="E1417">
        <v>32</v>
      </c>
      <c r="F1417">
        <v>1</v>
      </c>
      <c r="G1417" s="2">
        <v>78535.25</v>
      </c>
      <c r="H1417">
        <v>1</v>
      </c>
      <c r="I1417">
        <v>1</v>
      </c>
      <c r="J1417">
        <v>0</v>
      </c>
      <c r="K1417" s="1">
        <v>64349.599999999999</v>
      </c>
      <c r="L1417">
        <v>0</v>
      </c>
      <c r="M1417">
        <v>7</v>
      </c>
      <c r="N1417">
        <v>3216</v>
      </c>
      <c r="O1417">
        <v>7</v>
      </c>
      <c r="P1417">
        <v>80</v>
      </c>
      <c r="Q1417">
        <v>1</v>
      </c>
      <c r="R1417">
        <v>22512</v>
      </c>
      <c r="S1417" t="s">
        <v>54</v>
      </c>
      <c r="T1417" t="s">
        <v>58</v>
      </c>
      <c r="U1417" t="s">
        <v>50</v>
      </c>
      <c r="V1417">
        <v>6</v>
      </c>
    </row>
    <row r="1418" spans="1:22" x14ac:dyDescent="0.2">
      <c r="A1418">
        <v>15576156</v>
      </c>
      <c r="B1418">
        <v>710</v>
      </c>
      <c r="C1418" t="s">
        <v>14</v>
      </c>
      <c r="D1418" t="s">
        <v>13</v>
      </c>
      <c r="E1418">
        <v>28</v>
      </c>
      <c r="F1418">
        <v>6</v>
      </c>
      <c r="G1418" s="2">
        <v>0</v>
      </c>
      <c r="H1418">
        <v>1</v>
      </c>
      <c r="I1418">
        <v>1</v>
      </c>
      <c r="J1418">
        <v>0</v>
      </c>
      <c r="K1418" s="1">
        <v>48426.98</v>
      </c>
      <c r="L1418">
        <v>0</v>
      </c>
      <c r="M1418">
        <v>27</v>
      </c>
      <c r="N1418">
        <v>932</v>
      </c>
      <c r="O1418">
        <v>9</v>
      </c>
      <c r="P1418">
        <v>154</v>
      </c>
      <c r="Q1418">
        <v>0.33333333333333331</v>
      </c>
      <c r="R1418">
        <v>25164</v>
      </c>
      <c r="S1418" t="s">
        <v>54</v>
      </c>
      <c r="T1418" t="s">
        <v>60</v>
      </c>
      <c r="U1418" t="s">
        <v>50</v>
      </c>
      <c r="V1418">
        <v>8</v>
      </c>
    </row>
    <row r="1419" spans="1:22" x14ac:dyDescent="0.2">
      <c r="A1419">
        <v>15616152</v>
      </c>
      <c r="B1419">
        <v>754</v>
      </c>
      <c r="C1419" t="s">
        <v>12</v>
      </c>
      <c r="D1419" t="s">
        <v>13</v>
      </c>
      <c r="E1419">
        <v>47</v>
      </c>
      <c r="F1419">
        <v>1</v>
      </c>
      <c r="G1419" s="2">
        <v>185513.67</v>
      </c>
      <c r="H1419">
        <v>1</v>
      </c>
      <c r="I1419">
        <v>1</v>
      </c>
      <c r="J1419">
        <v>0</v>
      </c>
      <c r="K1419" s="1">
        <v>27438.83</v>
      </c>
      <c r="L1419">
        <v>0</v>
      </c>
      <c r="M1419">
        <v>23</v>
      </c>
      <c r="N1419">
        <v>2685</v>
      </c>
      <c r="O1419">
        <v>2</v>
      </c>
      <c r="P1419">
        <v>102</v>
      </c>
      <c r="Q1419">
        <v>8.6956521739130432E-2</v>
      </c>
      <c r="R1419">
        <v>61755</v>
      </c>
      <c r="S1419" t="s">
        <v>55</v>
      </c>
      <c r="T1419" t="s">
        <v>58</v>
      </c>
      <c r="U1419" t="s">
        <v>50</v>
      </c>
      <c r="V1419">
        <v>7</v>
      </c>
    </row>
    <row r="1420" spans="1:22" x14ac:dyDescent="0.2">
      <c r="A1420">
        <v>15721460</v>
      </c>
      <c r="B1420">
        <v>678</v>
      </c>
      <c r="C1420" t="s">
        <v>12</v>
      </c>
      <c r="D1420" t="s">
        <v>15</v>
      </c>
      <c r="E1420">
        <v>60</v>
      </c>
      <c r="F1420">
        <v>8</v>
      </c>
      <c r="G1420" s="2">
        <v>185648.56</v>
      </c>
      <c r="H1420">
        <v>1</v>
      </c>
      <c r="I1420">
        <v>0</v>
      </c>
      <c r="J1420">
        <v>0</v>
      </c>
      <c r="K1420" s="1">
        <v>192156.54</v>
      </c>
      <c r="L1420">
        <v>1</v>
      </c>
      <c r="M1420">
        <v>3</v>
      </c>
      <c r="N1420">
        <v>1908</v>
      </c>
      <c r="O1420">
        <v>2</v>
      </c>
      <c r="P1420">
        <v>35</v>
      </c>
      <c r="Q1420">
        <v>0.66666666666666663</v>
      </c>
      <c r="R1420">
        <v>5724</v>
      </c>
      <c r="S1420" t="s">
        <v>55</v>
      </c>
      <c r="T1420" t="s">
        <v>60</v>
      </c>
      <c r="U1420" t="s">
        <v>51</v>
      </c>
      <c r="V1420">
        <v>6</v>
      </c>
    </row>
    <row r="1421" spans="1:22" x14ac:dyDescent="0.2">
      <c r="A1421">
        <v>15708422</v>
      </c>
      <c r="B1421">
        <v>677</v>
      </c>
      <c r="C1421" t="s">
        <v>14</v>
      </c>
      <c r="D1421" t="s">
        <v>13</v>
      </c>
      <c r="E1421">
        <v>35</v>
      </c>
      <c r="F1421">
        <v>0</v>
      </c>
      <c r="G1421" s="2">
        <v>0</v>
      </c>
      <c r="H1421">
        <v>2</v>
      </c>
      <c r="I1421">
        <v>0</v>
      </c>
      <c r="J1421">
        <v>0</v>
      </c>
      <c r="K1421" s="1">
        <v>76637.38</v>
      </c>
      <c r="L1421">
        <v>0</v>
      </c>
      <c r="M1421">
        <v>21</v>
      </c>
      <c r="N1421">
        <v>3482</v>
      </c>
      <c r="O1421">
        <v>9</v>
      </c>
      <c r="P1421">
        <v>116</v>
      </c>
      <c r="Q1421">
        <v>0.42857142857142855</v>
      </c>
      <c r="R1421">
        <v>73122</v>
      </c>
      <c r="S1421" t="s">
        <v>56</v>
      </c>
      <c r="T1421" t="s">
        <v>58</v>
      </c>
      <c r="U1421" t="s">
        <v>50</v>
      </c>
      <c r="V1421">
        <v>7</v>
      </c>
    </row>
    <row r="1422" spans="1:22" x14ac:dyDescent="0.2">
      <c r="A1422">
        <v>15655632</v>
      </c>
      <c r="B1422">
        <v>655</v>
      </c>
      <c r="C1422" t="s">
        <v>12</v>
      </c>
      <c r="D1422" t="s">
        <v>15</v>
      </c>
      <c r="E1422">
        <v>27</v>
      </c>
      <c r="F1422">
        <v>2</v>
      </c>
      <c r="G1422" s="2">
        <v>131691.32999999999</v>
      </c>
      <c r="H1422">
        <v>1</v>
      </c>
      <c r="I1422">
        <v>1</v>
      </c>
      <c r="J1422">
        <v>0</v>
      </c>
      <c r="K1422" s="1">
        <v>49480.66</v>
      </c>
      <c r="L1422">
        <v>0</v>
      </c>
      <c r="M1422">
        <v>8</v>
      </c>
      <c r="N1422">
        <v>1636</v>
      </c>
      <c r="O1422">
        <v>9</v>
      </c>
      <c r="P1422">
        <v>143</v>
      </c>
      <c r="Q1422">
        <v>1</v>
      </c>
      <c r="R1422">
        <v>13088</v>
      </c>
      <c r="S1422" t="s">
        <v>56</v>
      </c>
      <c r="T1422" t="s">
        <v>58</v>
      </c>
      <c r="U1422" t="s">
        <v>50</v>
      </c>
      <c r="V1422">
        <v>6</v>
      </c>
    </row>
    <row r="1423" spans="1:22" x14ac:dyDescent="0.2">
      <c r="A1423">
        <v>15764432</v>
      </c>
      <c r="B1423">
        <v>588</v>
      </c>
      <c r="C1423" t="s">
        <v>16</v>
      </c>
      <c r="D1423" t="s">
        <v>13</v>
      </c>
      <c r="E1423">
        <v>42</v>
      </c>
      <c r="F1423">
        <v>2</v>
      </c>
      <c r="G1423" s="2">
        <v>164307.76999999999</v>
      </c>
      <c r="H1423">
        <v>1</v>
      </c>
      <c r="I1423">
        <v>1</v>
      </c>
      <c r="J1423">
        <v>0</v>
      </c>
      <c r="K1423" s="1">
        <v>48498.19</v>
      </c>
      <c r="L1423">
        <v>0</v>
      </c>
      <c r="M1423">
        <v>3</v>
      </c>
      <c r="N1423">
        <v>1870</v>
      </c>
      <c r="O1423">
        <v>1</v>
      </c>
      <c r="P1423">
        <v>134</v>
      </c>
      <c r="Q1423">
        <v>0.33333333333333331</v>
      </c>
      <c r="R1423">
        <v>5610</v>
      </c>
      <c r="S1423" t="s">
        <v>56</v>
      </c>
      <c r="T1423" t="s">
        <v>58</v>
      </c>
      <c r="U1423" t="s">
        <v>50</v>
      </c>
      <c r="V1423">
        <v>6</v>
      </c>
    </row>
    <row r="1424" spans="1:22" x14ac:dyDescent="0.2">
      <c r="A1424">
        <v>15579826</v>
      </c>
      <c r="B1424">
        <v>439</v>
      </c>
      <c r="C1424" t="s">
        <v>12</v>
      </c>
      <c r="D1424" t="s">
        <v>13</v>
      </c>
      <c r="E1424">
        <v>66</v>
      </c>
      <c r="F1424">
        <v>9</v>
      </c>
      <c r="G1424" s="2">
        <v>0</v>
      </c>
      <c r="H1424">
        <v>1</v>
      </c>
      <c r="I1424">
        <v>1</v>
      </c>
      <c r="J1424">
        <v>0</v>
      </c>
      <c r="K1424" s="1">
        <v>65535.56</v>
      </c>
      <c r="L1424">
        <v>0</v>
      </c>
      <c r="M1424">
        <v>25</v>
      </c>
      <c r="N1424">
        <v>1077</v>
      </c>
      <c r="O1424">
        <v>9</v>
      </c>
      <c r="P1424">
        <v>16</v>
      </c>
      <c r="Q1424">
        <v>0.36</v>
      </c>
      <c r="R1424">
        <v>26925</v>
      </c>
      <c r="S1424" t="s">
        <v>55</v>
      </c>
      <c r="T1424" t="s">
        <v>61</v>
      </c>
      <c r="U1424" t="s">
        <v>52</v>
      </c>
      <c r="V1424">
        <v>9</v>
      </c>
    </row>
    <row r="1425" spans="1:22" x14ac:dyDescent="0.2">
      <c r="A1425">
        <v>15641604</v>
      </c>
      <c r="B1425">
        <v>850</v>
      </c>
      <c r="C1425" t="s">
        <v>12</v>
      </c>
      <c r="D1425" t="s">
        <v>13</v>
      </c>
      <c r="E1425">
        <v>55</v>
      </c>
      <c r="F1425">
        <v>10</v>
      </c>
      <c r="G1425" s="2">
        <v>98488.08</v>
      </c>
      <c r="H1425">
        <v>1</v>
      </c>
      <c r="I1425">
        <v>1</v>
      </c>
      <c r="J1425">
        <v>0</v>
      </c>
      <c r="K1425" s="1">
        <v>155879.57</v>
      </c>
      <c r="L1425">
        <v>1</v>
      </c>
      <c r="M1425">
        <v>28</v>
      </c>
      <c r="N1425">
        <v>2179</v>
      </c>
      <c r="O1425">
        <v>8</v>
      </c>
      <c r="P1425">
        <v>66</v>
      </c>
      <c r="Q1425">
        <v>0.2857142857142857</v>
      </c>
      <c r="R1425">
        <v>61012</v>
      </c>
      <c r="S1425" t="s">
        <v>56</v>
      </c>
      <c r="T1425" t="s">
        <v>61</v>
      </c>
      <c r="U1425" t="s">
        <v>50</v>
      </c>
      <c r="V1425">
        <v>6</v>
      </c>
    </row>
    <row r="1426" spans="1:22" x14ac:dyDescent="0.2">
      <c r="A1426">
        <v>15703728</v>
      </c>
      <c r="B1426">
        <v>700</v>
      </c>
      <c r="C1426" t="s">
        <v>14</v>
      </c>
      <c r="D1426" t="s">
        <v>15</v>
      </c>
      <c r="E1426">
        <v>47</v>
      </c>
      <c r="F1426">
        <v>4</v>
      </c>
      <c r="G1426" s="2">
        <v>0</v>
      </c>
      <c r="H1426">
        <v>1</v>
      </c>
      <c r="I1426">
        <v>1</v>
      </c>
      <c r="J1426">
        <v>0</v>
      </c>
      <c r="K1426" s="1">
        <v>121798.52</v>
      </c>
      <c r="L1426">
        <v>1</v>
      </c>
      <c r="M1426">
        <v>17</v>
      </c>
      <c r="N1426">
        <v>4224</v>
      </c>
      <c r="O1426">
        <v>6</v>
      </c>
      <c r="P1426">
        <v>145</v>
      </c>
      <c r="Q1426">
        <v>0.35294117647058826</v>
      </c>
      <c r="R1426">
        <v>71808</v>
      </c>
      <c r="S1426" t="s">
        <v>56</v>
      </c>
      <c r="T1426" t="s">
        <v>59</v>
      </c>
      <c r="U1426" t="s">
        <v>50</v>
      </c>
      <c r="V1426">
        <v>9</v>
      </c>
    </row>
    <row r="1427" spans="1:22" x14ac:dyDescent="0.2">
      <c r="A1427">
        <v>15662500</v>
      </c>
      <c r="B1427">
        <v>774</v>
      </c>
      <c r="C1427" t="s">
        <v>14</v>
      </c>
      <c r="D1427" t="s">
        <v>15</v>
      </c>
      <c r="E1427">
        <v>32</v>
      </c>
      <c r="F1427">
        <v>9</v>
      </c>
      <c r="G1427" s="2">
        <v>0</v>
      </c>
      <c r="H1427">
        <v>2</v>
      </c>
      <c r="I1427">
        <v>1</v>
      </c>
      <c r="J1427">
        <v>0</v>
      </c>
      <c r="K1427" s="1">
        <v>10604.48</v>
      </c>
      <c r="L1427">
        <v>0</v>
      </c>
      <c r="M1427">
        <v>27</v>
      </c>
      <c r="N1427">
        <v>400</v>
      </c>
      <c r="O1427">
        <v>8</v>
      </c>
      <c r="P1427">
        <v>74</v>
      </c>
      <c r="Q1427">
        <v>0.29629629629629628</v>
      </c>
      <c r="R1427">
        <v>10800</v>
      </c>
      <c r="S1427" t="s">
        <v>54</v>
      </c>
      <c r="T1427" t="s">
        <v>61</v>
      </c>
      <c r="U1427" t="s">
        <v>50</v>
      </c>
      <c r="V1427">
        <v>6</v>
      </c>
    </row>
    <row r="1428" spans="1:22" x14ac:dyDescent="0.2">
      <c r="A1428">
        <v>15778526</v>
      </c>
      <c r="B1428">
        <v>719</v>
      </c>
      <c r="C1428" t="s">
        <v>14</v>
      </c>
      <c r="D1428" t="s">
        <v>13</v>
      </c>
      <c r="E1428">
        <v>48</v>
      </c>
      <c r="F1428">
        <v>5</v>
      </c>
      <c r="G1428" s="2">
        <v>0</v>
      </c>
      <c r="H1428">
        <v>2</v>
      </c>
      <c r="I1428">
        <v>0</v>
      </c>
      <c r="J1428">
        <v>0</v>
      </c>
      <c r="K1428" s="1">
        <v>78563.66</v>
      </c>
      <c r="L1428">
        <v>0</v>
      </c>
      <c r="M1428">
        <v>14</v>
      </c>
      <c r="N1428">
        <v>2999</v>
      </c>
      <c r="O1428">
        <v>3</v>
      </c>
      <c r="P1428">
        <v>74</v>
      </c>
      <c r="Q1428">
        <v>0.21428571428571427</v>
      </c>
      <c r="R1428">
        <v>41986</v>
      </c>
      <c r="S1428" t="s">
        <v>55</v>
      </c>
      <c r="T1428" t="s">
        <v>59</v>
      </c>
      <c r="U1428" t="s">
        <v>50</v>
      </c>
      <c r="V1428">
        <v>7</v>
      </c>
    </row>
    <row r="1429" spans="1:22" x14ac:dyDescent="0.2">
      <c r="A1429">
        <v>15670584</v>
      </c>
      <c r="B1429">
        <v>646</v>
      </c>
      <c r="C1429" t="s">
        <v>14</v>
      </c>
      <c r="D1429" t="s">
        <v>15</v>
      </c>
      <c r="E1429">
        <v>31</v>
      </c>
      <c r="F1429">
        <v>2</v>
      </c>
      <c r="G1429" s="2">
        <v>0</v>
      </c>
      <c r="H1429">
        <v>1</v>
      </c>
      <c r="I1429">
        <v>1</v>
      </c>
      <c r="J1429">
        <v>1</v>
      </c>
      <c r="K1429" s="1">
        <v>170821.43</v>
      </c>
      <c r="L1429">
        <v>1</v>
      </c>
      <c r="M1429">
        <v>30</v>
      </c>
      <c r="N1429">
        <v>1178</v>
      </c>
      <c r="O1429">
        <v>7</v>
      </c>
      <c r="P1429">
        <v>32</v>
      </c>
      <c r="Q1429">
        <v>0.23333333333333334</v>
      </c>
      <c r="R1429">
        <v>35340</v>
      </c>
      <c r="S1429" t="s">
        <v>55</v>
      </c>
      <c r="T1429" t="s">
        <v>58</v>
      </c>
      <c r="U1429" t="s">
        <v>51</v>
      </c>
      <c r="V1429">
        <v>6</v>
      </c>
    </row>
    <row r="1430" spans="1:22" x14ac:dyDescent="0.2">
      <c r="A1430">
        <v>15692259</v>
      </c>
      <c r="B1430">
        <v>695</v>
      </c>
      <c r="C1430" t="s">
        <v>12</v>
      </c>
      <c r="D1430" t="s">
        <v>13</v>
      </c>
      <c r="E1430">
        <v>29</v>
      </c>
      <c r="F1430">
        <v>9</v>
      </c>
      <c r="G1430" s="2">
        <v>0</v>
      </c>
      <c r="H1430">
        <v>2</v>
      </c>
      <c r="I1430">
        <v>1</v>
      </c>
      <c r="J1430">
        <v>0</v>
      </c>
      <c r="K1430" s="1">
        <v>111565.45</v>
      </c>
      <c r="L1430">
        <v>0</v>
      </c>
      <c r="M1430">
        <v>3</v>
      </c>
      <c r="N1430">
        <v>4929</v>
      </c>
      <c r="O1430">
        <v>10</v>
      </c>
      <c r="P1430">
        <v>98</v>
      </c>
      <c r="Q1430">
        <v>1</v>
      </c>
      <c r="R1430">
        <v>14787</v>
      </c>
      <c r="S1430" t="s">
        <v>55</v>
      </c>
      <c r="T1430" t="s">
        <v>61</v>
      </c>
      <c r="U1430" t="s">
        <v>50</v>
      </c>
      <c r="V1430">
        <v>6</v>
      </c>
    </row>
    <row r="1431" spans="1:22" x14ac:dyDescent="0.2">
      <c r="A1431">
        <v>15656426</v>
      </c>
      <c r="B1431">
        <v>713</v>
      </c>
      <c r="C1431" t="s">
        <v>12</v>
      </c>
      <c r="D1431" t="s">
        <v>13</v>
      </c>
      <c r="E1431">
        <v>42</v>
      </c>
      <c r="F1431">
        <v>3</v>
      </c>
      <c r="G1431" s="2">
        <v>0</v>
      </c>
      <c r="H1431">
        <v>2</v>
      </c>
      <c r="I1431">
        <v>0</v>
      </c>
      <c r="J1431">
        <v>0</v>
      </c>
      <c r="K1431" s="1">
        <v>82565.009999999995</v>
      </c>
      <c r="L1431">
        <v>0</v>
      </c>
      <c r="M1431">
        <v>15</v>
      </c>
      <c r="N1431">
        <v>1068</v>
      </c>
      <c r="O1431">
        <v>4</v>
      </c>
      <c r="P1431">
        <v>108</v>
      </c>
      <c r="Q1431">
        <v>0.26666666666666666</v>
      </c>
      <c r="R1431">
        <v>16020</v>
      </c>
      <c r="S1431" t="s">
        <v>56</v>
      </c>
      <c r="T1431" t="s">
        <v>59</v>
      </c>
      <c r="U1431" t="s">
        <v>50</v>
      </c>
      <c r="V1431">
        <v>6</v>
      </c>
    </row>
    <row r="1432" spans="1:22" x14ac:dyDescent="0.2">
      <c r="A1432">
        <v>15751185</v>
      </c>
      <c r="B1432">
        <v>699</v>
      </c>
      <c r="C1432" t="s">
        <v>14</v>
      </c>
      <c r="D1432" t="s">
        <v>13</v>
      </c>
      <c r="E1432">
        <v>50</v>
      </c>
      <c r="F1432">
        <v>0</v>
      </c>
      <c r="G1432" s="2">
        <v>158633.60999999999</v>
      </c>
      <c r="H1432">
        <v>1</v>
      </c>
      <c r="I1432">
        <v>1</v>
      </c>
      <c r="J1432">
        <v>0</v>
      </c>
      <c r="K1432" s="1">
        <v>193785.87</v>
      </c>
      <c r="L1432">
        <v>0</v>
      </c>
      <c r="M1432">
        <v>5</v>
      </c>
      <c r="N1432">
        <v>436</v>
      </c>
      <c r="O1432">
        <v>7</v>
      </c>
      <c r="P1432">
        <v>99</v>
      </c>
      <c r="Q1432">
        <v>1</v>
      </c>
      <c r="R1432">
        <v>2180</v>
      </c>
      <c r="S1432" t="s">
        <v>55</v>
      </c>
      <c r="T1432" t="s">
        <v>58</v>
      </c>
      <c r="U1432" t="s">
        <v>50</v>
      </c>
      <c r="V1432">
        <v>7</v>
      </c>
    </row>
    <row r="1433" spans="1:22" x14ac:dyDescent="0.2">
      <c r="A1433">
        <v>15789582</v>
      </c>
      <c r="B1433">
        <v>587</v>
      </c>
      <c r="C1433" t="s">
        <v>12</v>
      </c>
      <c r="D1433" t="s">
        <v>15</v>
      </c>
      <c r="E1433">
        <v>55</v>
      </c>
      <c r="F1433">
        <v>9</v>
      </c>
      <c r="G1433" s="2">
        <v>0</v>
      </c>
      <c r="H1433">
        <v>1</v>
      </c>
      <c r="I1433">
        <v>1</v>
      </c>
      <c r="J1433">
        <v>0</v>
      </c>
      <c r="K1433" s="1">
        <v>64593.07</v>
      </c>
      <c r="L1433">
        <v>0</v>
      </c>
      <c r="M1433">
        <v>13</v>
      </c>
      <c r="N1433">
        <v>945</v>
      </c>
      <c r="O1433">
        <v>0</v>
      </c>
      <c r="P1433">
        <v>82</v>
      </c>
      <c r="Q1433">
        <v>0</v>
      </c>
      <c r="R1433">
        <v>12285</v>
      </c>
      <c r="S1433" t="s">
        <v>56</v>
      </c>
      <c r="T1433" t="s">
        <v>61</v>
      </c>
      <c r="U1433" t="s">
        <v>50</v>
      </c>
      <c r="V1433">
        <v>9</v>
      </c>
    </row>
    <row r="1434" spans="1:22" x14ac:dyDescent="0.2">
      <c r="A1434">
        <v>15772250</v>
      </c>
      <c r="B1434">
        <v>842</v>
      </c>
      <c r="C1434" t="s">
        <v>14</v>
      </c>
      <c r="D1434" t="s">
        <v>15</v>
      </c>
      <c r="E1434">
        <v>46</v>
      </c>
      <c r="F1434">
        <v>9</v>
      </c>
      <c r="G1434" s="2">
        <v>0</v>
      </c>
      <c r="H1434">
        <v>1</v>
      </c>
      <c r="I1434">
        <v>0</v>
      </c>
      <c r="J1434">
        <v>0</v>
      </c>
      <c r="K1434" s="1">
        <v>17268.02</v>
      </c>
      <c r="L1434">
        <v>0</v>
      </c>
      <c r="M1434">
        <v>1</v>
      </c>
      <c r="N1434">
        <v>3044</v>
      </c>
      <c r="O1434">
        <v>8</v>
      </c>
      <c r="P1434">
        <v>46</v>
      </c>
      <c r="Q1434">
        <v>1</v>
      </c>
      <c r="R1434">
        <v>3044</v>
      </c>
      <c r="S1434" t="s">
        <v>55</v>
      </c>
      <c r="T1434" t="s">
        <v>61</v>
      </c>
      <c r="U1434" t="s">
        <v>51</v>
      </c>
      <c r="V1434">
        <v>9</v>
      </c>
    </row>
    <row r="1435" spans="1:22" x14ac:dyDescent="0.2">
      <c r="A1435">
        <v>15813095</v>
      </c>
      <c r="B1435">
        <v>553</v>
      </c>
      <c r="C1435" t="s">
        <v>12</v>
      </c>
      <c r="D1435" t="s">
        <v>15</v>
      </c>
      <c r="E1435">
        <v>37</v>
      </c>
      <c r="F1435">
        <v>2</v>
      </c>
      <c r="G1435" s="2">
        <v>0</v>
      </c>
      <c r="H1435">
        <v>2</v>
      </c>
      <c r="I1435">
        <v>1</v>
      </c>
      <c r="J1435">
        <v>0</v>
      </c>
      <c r="K1435" s="1">
        <v>33877.29</v>
      </c>
      <c r="L1435">
        <v>0</v>
      </c>
      <c r="M1435">
        <v>23</v>
      </c>
      <c r="N1435">
        <v>1139</v>
      </c>
      <c r="O1435">
        <v>6</v>
      </c>
      <c r="P1435">
        <v>133</v>
      </c>
      <c r="Q1435">
        <v>0.2608695652173913</v>
      </c>
      <c r="R1435">
        <v>26197</v>
      </c>
      <c r="S1435" t="s">
        <v>54</v>
      </c>
      <c r="T1435" t="s">
        <v>58</v>
      </c>
      <c r="U1435" t="s">
        <v>50</v>
      </c>
      <c r="V1435">
        <v>7</v>
      </c>
    </row>
    <row r="1436" spans="1:22" x14ac:dyDescent="0.2">
      <c r="A1436">
        <v>15705281</v>
      </c>
      <c r="B1436">
        <v>800</v>
      </c>
      <c r="C1436" t="s">
        <v>14</v>
      </c>
      <c r="D1436" t="s">
        <v>15</v>
      </c>
      <c r="E1436">
        <v>38</v>
      </c>
      <c r="F1436">
        <v>9</v>
      </c>
      <c r="G1436" s="2">
        <v>0</v>
      </c>
      <c r="H1436">
        <v>1</v>
      </c>
      <c r="I1436">
        <v>1</v>
      </c>
      <c r="J1436">
        <v>0</v>
      </c>
      <c r="K1436" s="1">
        <v>78744.39</v>
      </c>
      <c r="L1436">
        <v>0</v>
      </c>
      <c r="M1436">
        <v>17</v>
      </c>
      <c r="N1436">
        <v>2535</v>
      </c>
      <c r="O1436">
        <v>1</v>
      </c>
      <c r="P1436">
        <v>103</v>
      </c>
      <c r="Q1436">
        <v>5.8823529411764705E-2</v>
      </c>
      <c r="R1436">
        <v>43095</v>
      </c>
      <c r="S1436" t="s">
        <v>54</v>
      </c>
      <c r="T1436" t="s">
        <v>61</v>
      </c>
      <c r="U1436" t="s">
        <v>50</v>
      </c>
      <c r="V1436">
        <v>8</v>
      </c>
    </row>
    <row r="1437" spans="1:22" x14ac:dyDescent="0.2">
      <c r="A1437">
        <v>15812594</v>
      </c>
      <c r="B1437">
        <v>791</v>
      </c>
      <c r="C1437" t="s">
        <v>12</v>
      </c>
      <c r="D1437" t="s">
        <v>15</v>
      </c>
      <c r="E1437">
        <v>34</v>
      </c>
      <c r="F1437">
        <v>7</v>
      </c>
      <c r="G1437" s="2">
        <v>0</v>
      </c>
      <c r="H1437">
        <v>2</v>
      </c>
      <c r="I1437">
        <v>1</v>
      </c>
      <c r="J1437">
        <v>0</v>
      </c>
      <c r="K1437" s="1">
        <v>96734.46</v>
      </c>
      <c r="L1437">
        <v>0</v>
      </c>
      <c r="M1437">
        <v>16</v>
      </c>
      <c r="N1437">
        <v>4286</v>
      </c>
      <c r="O1437">
        <v>3</v>
      </c>
      <c r="P1437">
        <v>99</v>
      </c>
      <c r="Q1437">
        <v>0.1875</v>
      </c>
      <c r="R1437">
        <v>68576</v>
      </c>
      <c r="S1437" t="s">
        <v>54</v>
      </c>
      <c r="T1437" t="s">
        <v>60</v>
      </c>
      <c r="U1437" t="s">
        <v>50</v>
      </c>
      <c r="V1437">
        <v>6</v>
      </c>
    </row>
    <row r="1438" spans="1:22" x14ac:dyDescent="0.2">
      <c r="A1438">
        <v>15722425</v>
      </c>
      <c r="B1438">
        <v>639</v>
      </c>
      <c r="C1438" t="s">
        <v>12</v>
      </c>
      <c r="D1438" t="s">
        <v>15</v>
      </c>
      <c r="E1438">
        <v>32</v>
      </c>
      <c r="F1438">
        <v>9</v>
      </c>
      <c r="G1438" s="2">
        <v>0</v>
      </c>
      <c r="H1438">
        <v>2</v>
      </c>
      <c r="I1438">
        <v>1</v>
      </c>
      <c r="J1438">
        <v>0</v>
      </c>
      <c r="K1438" s="1">
        <v>111340.36</v>
      </c>
      <c r="L1438">
        <v>0</v>
      </c>
      <c r="M1438">
        <v>29</v>
      </c>
      <c r="N1438">
        <v>1648</v>
      </c>
      <c r="O1438">
        <v>1</v>
      </c>
      <c r="P1438">
        <v>2</v>
      </c>
      <c r="Q1438">
        <v>3.4482758620689655E-2</v>
      </c>
      <c r="R1438">
        <v>47792</v>
      </c>
      <c r="S1438" t="s">
        <v>55</v>
      </c>
      <c r="T1438" t="s">
        <v>61</v>
      </c>
      <c r="U1438" t="s">
        <v>52</v>
      </c>
      <c r="V1438">
        <v>6</v>
      </c>
    </row>
    <row r="1439" spans="1:22" x14ac:dyDescent="0.2">
      <c r="A1439">
        <v>15691910</v>
      </c>
      <c r="B1439">
        <v>663</v>
      </c>
      <c r="C1439" t="s">
        <v>14</v>
      </c>
      <c r="D1439" t="s">
        <v>15</v>
      </c>
      <c r="E1439">
        <v>30</v>
      </c>
      <c r="F1439">
        <v>4</v>
      </c>
      <c r="G1439" s="2">
        <v>0</v>
      </c>
      <c r="H1439">
        <v>3</v>
      </c>
      <c r="I1439">
        <v>1</v>
      </c>
      <c r="J1439">
        <v>0</v>
      </c>
      <c r="K1439" s="1">
        <v>101371.05</v>
      </c>
      <c r="L1439">
        <v>0</v>
      </c>
      <c r="M1439">
        <v>24</v>
      </c>
      <c r="N1439">
        <v>4087</v>
      </c>
      <c r="O1439">
        <v>8</v>
      </c>
      <c r="P1439">
        <v>110</v>
      </c>
      <c r="Q1439">
        <v>0.33333333333333331</v>
      </c>
      <c r="R1439">
        <v>98088</v>
      </c>
      <c r="S1439" t="s">
        <v>56</v>
      </c>
      <c r="T1439" t="s">
        <v>59</v>
      </c>
      <c r="U1439" t="s">
        <v>50</v>
      </c>
      <c r="V1439">
        <v>6</v>
      </c>
    </row>
    <row r="1440" spans="1:22" x14ac:dyDescent="0.2">
      <c r="A1440">
        <v>15579548</v>
      </c>
      <c r="B1440">
        <v>735</v>
      </c>
      <c r="C1440" t="s">
        <v>14</v>
      </c>
      <c r="D1440" t="s">
        <v>15</v>
      </c>
      <c r="E1440">
        <v>36</v>
      </c>
      <c r="F1440">
        <v>5</v>
      </c>
      <c r="G1440" s="2">
        <v>0</v>
      </c>
      <c r="H1440">
        <v>2</v>
      </c>
      <c r="I1440">
        <v>1</v>
      </c>
      <c r="J1440">
        <v>0</v>
      </c>
      <c r="K1440" s="1">
        <v>105152.17</v>
      </c>
      <c r="L1440">
        <v>0</v>
      </c>
      <c r="M1440">
        <v>4</v>
      </c>
      <c r="N1440">
        <v>4937</v>
      </c>
      <c r="O1440">
        <v>9</v>
      </c>
      <c r="P1440">
        <v>46</v>
      </c>
      <c r="Q1440">
        <v>1</v>
      </c>
      <c r="R1440">
        <v>19748</v>
      </c>
      <c r="S1440" t="s">
        <v>54</v>
      </c>
      <c r="T1440" t="s">
        <v>59</v>
      </c>
      <c r="U1440" t="s">
        <v>51</v>
      </c>
      <c r="V1440">
        <v>6</v>
      </c>
    </row>
    <row r="1441" spans="1:22" x14ac:dyDescent="0.2">
      <c r="A1441">
        <v>15681075</v>
      </c>
      <c r="B1441">
        <v>682</v>
      </c>
      <c r="C1441" t="s">
        <v>12</v>
      </c>
      <c r="D1441" t="s">
        <v>13</v>
      </c>
      <c r="E1441">
        <v>58</v>
      </c>
      <c r="F1441">
        <v>1</v>
      </c>
      <c r="G1441" s="2">
        <v>0</v>
      </c>
      <c r="H1441">
        <v>1</v>
      </c>
      <c r="I1441">
        <v>1</v>
      </c>
      <c r="J1441">
        <v>1</v>
      </c>
      <c r="K1441" s="1">
        <v>706.5</v>
      </c>
      <c r="L1441">
        <v>0</v>
      </c>
      <c r="M1441">
        <v>29</v>
      </c>
      <c r="N1441">
        <v>4956</v>
      </c>
      <c r="O1441">
        <v>6</v>
      </c>
      <c r="P1441">
        <v>136</v>
      </c>
      <c r="Q1441">
        <v>0.20689655172413793</v>
      </c>
      <c r="R1441">
        <v>143724</v>
      </c>
      <c r="S1441" t="s">
        <v>54</v>
      </c>
      <c r="T1441" t="s">
        <v>58</v>
      </c>
      <c r="U1441" t="s">
        <v>50</v>
      </c>
      <c r="V1441">
        <v>7</v>
      </c>
    </row>
    <row r="1442" spans="1:22" x14ac:dyDescent="0.2">
      <c r="A1442">
        <v>15660768</v>
      </c>
      <c r="B1442">
        <v>604</v>
      </c>
      <c r="C1442" t="s">
        <v>12</v>
      </c>
      <c r="D1442" t="s">
        <v>15</v>
      </c>
      <c r="E1442">
        <v>40</v>
      </c>
      <c r="F1442">
        <v>1</v>
      </c>
      <c r="G1442" s="2">
        <v>84315.02</v>
      </c>
      <c r="H1442">
        <v>1</v>
      </c>
      <c r="I1442">
        <v>0</v>
      </c>
      <c r="J1442">
        <v>0</v>
      </c>
      <c r="K1442" s="1">
        <v>36209.1</v>
      </c>
      <c r="L1442">
        <v>0</v>
      </c>
      <c r="M1442">
        <v>23</v>
      </c>
      <c r="N1442">
        <v>4735</v>
      </c>
      <c r="O1442">
        <v>9</v>
      </c>
      <c r="P1442">
        <v>80</v>
      </c>
      <c r="Q1442">
        <v>0.39130434782608697</v>
      </c>
      <c r="R1442">
        <v>108905</v>
      </c>
      <c r="S1442" t="s">
        <v>55</v>
      </c>
      <c r="T1442" t="s">
        <v>58</v>
      </c>
      <c r="U1442" t="s">
        <v>50</v>
      </c>
      <c r="V1442">
        <v>6</v>
      </c>
    </row>
    <row r="1443" spans="1:22" x14ac:dyDescent="0.2">
      <c r="A1443">
        <v>15726310</v>
      </c>
      <c r="B1443">
        <v>782</v>
      </c>
      <c r="C1443" t="s">
        <v>14</v>
      </c>
      <c r="D1443" t="s">
        <v>13</v>
      </c>
      <c r="E1443">
        <v>27</v>
      </c>
      <c r="F1443">
        <v>3</v>
      </c>
      <c r="G1443" s="2">
        <v>0</v>
      </c>
      <c r="H1443">
        <v>2</v>
      </c>
      <c r="I1443">
        <v>1</v>
      </c>
      <c r="J1443">
        <v>0</v>
      </c>
      <c r="K1443" s="1">
        <v>143614.01</v>
      </c>
      <c r="L1443">
        <v>0</v>
      </c>
      <c r="M1443">
        <v>17</v>
      </c>
      <c r="N1443">
        <v>3794</v>
      </c>
      <c r="O1443">
        <v>1</v>
      </c>
      <c r="P1443">
        <v>180</v>
      </c>
      <c r="Q1443">
        <v>5.8823529411764705E-2</v>
      </c>
      <c r="R1443">
        <v>64498</v>
      </c>
      <c r="S1443" t="s">
        <v>54</v>
      </c>
      <c r="T1443" t="s">
        <v>59</v>
      </c>
      <c r="U1443" t="s">
        <v>50</v>
      </c>
      <c r="V1443">
        <v>6</v>
      </c>
    </row>
    <row r="1444" spans="1:22" x14ac:dyDescent="0.2">
      <c r="A1444">
        <v>15625675</v>
      </c>
      <c r="B1444">
        <v>569</v>
      </c>
      <c r="C1444" t="s">
        <v>12</v>
      </c>
      <c r="D1444" t="s">
        <v>15</v>
      </c>
      <c r="E1444">
        <v>36</v>
      </c>
      <c r="F1444">
        <v>1</v>
      </c>
      <c r="G1444" s="2">
        <v>67087.69</v>
      </c>
      <c r="H1444">
        <v>1</v>
      </c>
      <c r="I1444">
        <v>1</v>
      </c>
      <c r="J1444">
        <v>0</v>
      </c>
      <c r="K1444" s="1">
        <v>154775.70000000001</v>
      </c>
      <c r="L1444">
        <v>0</v>
      </c>
      <c r="M1444">
        <v>18</v>
      </c>
      <c r="N1444">
        <v>1240</v>
      </c>
      <c r="O1444">
        <v>6</v>
      </c>
      <c r="P1444">
        <v>113</v>
      </c>
      <c r="Q1444">
        <v>0.33333333333333331</v>
      </c>
      <c r="R1444">
        <v>22320</v>
      </c>
      <c r="S1444" t="s">
        <v>55</v>
      </c>
      <c r="T1444" t="s">
        <v>58</v>
      </c>
      <c r="U1444" t="s">
        <v>50</v>
      </c>
      <c r="V1444">
        <v>6</v>
      </c>
    </row>
    <row r="1445" spans="1:22" x14ac:dyDescent="0.2">
      <c r="A1445">
        <v>15681126</v>
      </c>
      <c r="B1445">
        <v>702</v>
      </c>
      <c r="C1445" t="s">
        <v>14</v>
      </c>
      <c r="D1445" t="s">
        <v>13</v>
      </c>
      <c r="E1445">
        <v>38</v>
      </c>
      <c r="F1445">
        <v>2</v>
      </c>
      <c r="G1445" s="2">
        <v>0</v>
      </c>
      <c r="H1445">
        <v>1</v>
      </c>
      <c r="I1445">
        <v>1</v>
      </c>
      <c r="J1445">
        <v>1</v>
      </c>
      <c r="K1445" s="1">
        <v>161888.63</v>
      </c>
      <c r="L1445">
        <v>0</v>
      </c>
      <c r="M1445">
        <v>11</v>
      </c>
      <c r="N1445">
        <v>3642</v>
      </c>
      <c r="O1445">
        <v>7</v>
      </c>
      <c r="P1445">
        <v>171</v>
      </c>
      <c r="Q1445">
        <v>0.63636363636363635</v>
      </c>
      <c r="R1445">
        <v>40062</v>
      </c>
      <c r="S1445" t="s">
        <v>56</v>
      </c>
      <c r="T1445" t="s">
        <v>58</v>
      </c>
      <c r="U1445" t="s">
        <v>50</v>
      </c>
      <c r="V1445">
        <v>6</v>
      </c>
    </row>
    <row r="1446" spans="1:22" x14ac:dyDescent="0.2">
      <c r="A1446">
        <v>15625819</v>
      </c>
      <c r="B1446">
        <v>625</v>
      </c>
      <c r="C1446" t="s">
        <v>12</v>
      </c>
      <c r="D1446" t="s">
        <v>13</v>
      </c>
      <c r="E1446">
        <v>38</v>
      </c>
      <c r="F1446">
        <v>7</v>
      </c>
      <c r="G1446" s="2">
        <v>0</v>
      </c>
      <c r="H1446">
        <v>1</v>
      </c>
      <c r="I1446">
        <v>1</v>
      </c>
      <c r="J1446">
        <v>0</v>
      </c>
      <c r="K1446" s="1">
        <v>164804.01999999999</v>
      </c>
      <c r="L1446">
        <v>0</v>
      </c>
      <c r="M1446">
        <v>3</v>
      </c>
      <c r="N1446">
        <v>606</v>
      </c>
      <c r="O1446">
        <v>3</v>
      </c>
      <c r="P1446">
        <v>127</v>
      </c>
      <c r="Q1446">
        <v>1</v>
      </c>
      <c r="R1446">
        <v>1818</v>
      </c>
      <c r="S1446" t="s">
        <v>54</v>
      </c>
      <c r="T1446" t="s">
        <v>60</v>
      </c>
      <c r="U1446" t="s">
        <v>50</v>
      </c>
      <c r="V1446">
        <v>8</v>
      </c>
    </row>
    <row r="1447" spans="1:22" x14ac:dyDescent="0.2">
      <c r="A1447">
        <v>15654067</v>
      </c>
      <c r="B1447">
        <v>584</v>
      </c>
      <c r="C1447" t="s">
        <v>14</v>
      </c>
      <c r="D1447" t="s">
        <v>13</v>
      </c>
      <c r="E1447">
        <v>29</v>
      </c>
      <c r="F1447">
        <v>4</v>
      </c>
      <c r="G1447" s="2">
        <v>0</v>
      </c>
      <c r="H1447">
        <v>2</v>
      </c>
      <c r="I1447">
        <v>1</v>
      </c>
      <c r="J1447">
        <v>0</v>
      </c>
      <c r="K1447" s="1">
        <v>88866.92</v>
      </c>
      <c r="L1447">
        <v>0</v>
      </c>
      <c r="M1447">
        <v>21</v>
      </c>
      <c r="N1447">
        <v>1410</v>
      </c>
      <c r="O1447">
        <v>0</v>
      </c>
      <c r="P1447">
        <v>18</v>
      </c>
      <c r="Q1447">
        <v>0</v>
      </c>
      <c r="R1447">
        <v>29610</v>
      </c>
      <c r="S1447" t="s">
        <v>55</v>
      </c>
      <c r="T1447" t="s">
        <v>59</v>
      </c>
      <c r="U1447" t="s">
        <v>52</v>
      </c>
      <c r="V1447">
        <v>6</v>
      </c>
    </row>
    <row r="1448" spans="1:22" x14ac:dyDescent="0.2">
      <c r="A1448">
        <v>15718216</v>
      </c>
      <c r="B1448">
        <v>803</v>
      </c>
      <c r="C1448" t="s">
        <v>14</v>
      </c>
      <c r="D1448" t="s">
        <v>15</v>
      </c>
      <c r="E1448">
        <v>43</v>
      </c>
      <c r="F1448">
        <v>3</v>
      </c>
      <c r="G1448" s="2">
        <v>0</v>
      </c>
      <c r="H1448">
        <v>1</v>
      </c>
      <c r="I1448">
        <v>1</v>
      </c>
      <c r="J1448">
        <v>0</v>
      </c>
      <c r="K1448" s="1">
        <v>72051.44</v>
      </c>
      <c r="L1448">
        <v>0</v>
      </c>
      <c r="M1448">
        <v>14</v>
      </c>
      <c r="N1448">
        <v>2000</v>
      </c>
      <c r="O1448">
        <v>5</v>
      </c>
      <c r="P1448">
        <v>92</v>
      </c>
      <c r="Q1448">
        <v>0.35714285714285715</v>
      </c>
      <c r="R1448">
        <v>28000</v>
      </c>
      <c r="S1448" t="s">
        <v>54</v>
      </c>
      <c r="T1448" t="s">
        <v>59</v>
      </c>
      <c r="U1448" t="s">
        <v>50</v>
      </c>
      <c r="V1448">
        <v>8</v>
      </c>
    </row>
    <row r="1449" spans="1:22" x14ac:dyDescent="0.2">
      <c r="A1449">
        <v>15725767</v>
      </c>
      <c r="B1449">
        <v>701</v>
      </c>
      <c r="C1449" t="s">
        <v>12</v>
      </c>
      <c r="D1449" t="s">
        <v>15</v>
      </c>
      <c r="E1449">
        <v>23</v>
      </c>
      <c r="F1449">
        <v>3</v>
      </c>
      <c r="G1449" s="2">
        <v>0</v>
      </c>
      <c r="H1449">
        <v>2</v>
      </c>
      <c r="I1449">
        <v>1</v>
      </c>
      <c r="J1449">
        <v>0</v>
      </c>
      <c r="K1449" s="1">
        <v>38960.589999999997</v>
      </c>
      <c r="L1449">
        <v>0</v>
      </c>
      <c r="M1449">
        <v>12</v>
      </c>
      <c r="N1449">
        <v>4737</v>
      </c>
      <c r="O1449">
        <v>0</v>
      </c>
      <c r="P1449">
        <v>172</v>
      </c>
      <c r="Q1449">
        <v>0</v>
      </c>
      <c r="R1449">
        <v>56844</v>
      </c>
      <c r="S1449" t="s">
        <v>55</v>
      </c>
      <c r="T1449" t="s">
        <v>59</v>
      </c>
      <c r="U1449" t="s">
        <v>50</v>
      </c>
      <c r="V1449">
        <v>6</v>
      </c>
    </row>
    <row r="1450" spans="1:22" x14ac:dyDescent="0.2">
      <c r="A1450">
        <v>15684960</v>
      </c>
      <c r="B1450">
        <v>559</v>
      </c>
      <c r="C1450" t="s">
        <v>12</v>
      </c>
      <c r="D1450" t="s">
        <v>13</v>
      </c>
      <c r="E1450">
        <v>46</v>
      </c>
      <c r="F1450">
        <v>5</v>
      </c>
      <c r="G1450" s="2">
        <v>0</v>
      </c>
      <c r="H1450">
        <v>1</v>
      </c>
      <c r="I1450">
        <v>1</v>
      </c>
      <c r="J1450">
        <v>0</v>
      </c>
      <c r="K1450" s="1">
        <v>21006.1</v>
      </c>
      <c r="L1450">
        <v>1</v>
      </c>
      <c r="M1450">
        <v>11</v>
      </c>
      <c r="N1450">
        <v>4689</v>
      </c>
      <c r="O1450">
        <v>2</v>
      </c>
      <c r="P1450">
        <v>171</v>
      </c>
      <c r="Q1450">
        <v>0.18181818181818182</v>
      </c>
      <c r="R1450">
        <v>51579</v>
      </c>
      <c r="S1450" t="s">
        <v>56</v>
      </c>
      <c r="T1450" t="s">
        <v>59</v>
      </c>
      <c r="U1450" t="s">
        <v>50</v>
      </c>
      <c r="V1450">
        <v>9</v>
      </c>
    </row>
    <row r="1451" spans="1:22" x14ac:dyDescent="0.2">
      <c r="A1451">
        <v>15668323</v>
      </c>
      <c r="B1451">
        <v>678</v>
      </c>
      <c r="C1451" t="s">
        <v>12</v>
      </c>
      <c r="D1451" t="s">
        <v>13</v>
      </c>
      <c r="E1451">
        <v>41</v>
      </c>
      <c r="F1451">
        <v>1</v>
      </c>
      <c r="G1451" s="2">
        <v>143443.60999999999</v>
      </c>
      <c r="H1451">
        <v>1</v>
      </c>
      <c r="I1451">
        <v>1</v>
      </c>
      <c r="J1451">
        <v>0</v>
      </c>
      <c r="K1451" s="1">
        <v>196622.28</v>
      </c>
      <c r="L1451">
        <v>1</v>
      </c>
      <c r="M1451">
        <v>2</v>
      </c>
      <c r="N1451">
        <v>4550</v>
      </c>
      <c r="O1451">
        <v>3</v>
      </c>
      <c r="P1451">
        <v>114</v>
      </c>
      <c r="Q1451">
        <v>1</v>
      </c>
      <c r="R1451">
        <v>9100</v>
      </c>
      <c r="S1451" t="s">
        <v>54</v>
      </c>
      <c r="T1451" t="s">
        <v>58</v>
      </c>
      <c r="U1451" t="s">
        <v>50</v>
      </c>
      <c r="V1451">
        <v>6</v>
      </c>
    </row>
    <row r="1452" spans="1:22" x14ac:dyDescent="0.2">
      <c r="A1452">
        <v>15645184</v>
      </c>
      <c r="B1452">
        <v>701</v>
      </c>
      <c r="C1452" t="s">
        <v>12</v>
      </c>
      <c r="D1452" t="s">
        <v>15</v>
      </c>
      <c r="E1452">
        <v>29</v>
      </c>
      <c r="F1452">
        <v>2</v>
      </c>
      <c r="G1452" s="2">
        <v>0</v>
      </c>
      <c r="H1452">
        <v>2</v>
      </c>
      <c r="I1452">
        <v>1</v>
      </c>
      <c r="J1452">
        <v>0</v>
      </c>
      <c r="K1452" s="1">
        <v>176943.59</v>
      </c>
      <c r="L1452">
        <v>0</v>
      </c>
      <c r="M1452">
        <v>9</v>
      </c>
      <c r="N1452">
        <v>3254</v>
      </c>
      <c r="O1452">
        <v>0</v>
      </c>
      <c r="P1452">
        <v>107</v>
      </c>
      <c r="Q1452">
        <v>0</v>
      </c>
      <c r="R1452">
        <v>29286</v>
      </c>
      <c r="S1452" t="s">
        <v>55</v>
      </c>
      <c r="T1452" t="s">
        <v>58</v>
      </c>
      <c r="U1452" t="s">
        <v>50</v>
      </c>
      <c r="V1452">
        <v>7</v>
      </c>
    </row>
    <row r="1453" spans="1:22" x14ac:dyDescent="0.2">
      <c r="A1453">
        <v>15733842</v>
      </c>
      <c r="B1453">
        <v>597</v>
      </c>
      <c r="C1453" t="s">
        <v>12</v>
      </c>
      <c r="D1453" t="s">
        <v>13</v>
      </c>
      <c r="E1453">
        <v>24</v>
      </c>
      <c r="F1453">
        <v>1</v>
      </c>
      <c r="G1453" s="2">
        <v>103219.47</v>
      </c>
      <c r="H1453">
        <v>1</v>
      </c>
      <c r="I1453">
        <v>1</v>
      </c>
      <c r="J1453">
        <v>0</v>
      </c>
      <c r="K1453" s="1">
        <v>60420.07</v>
      </c>
      <c r="L1453">
        <v>0</v>
      </c>
      <c r="M1453">
        <v>1</v>
      </c>
      <c r="N1453">
        <v>679</v>
      </c>
      <c r="O1453">
        <v>1</v>
      </c>
      <c r="P1453">
        <v>87</v>
      </c>
      <c r="Q1453">
        <v>1</v>
      </c>
      <c r="R1453">
        <v>679</v>
      </c>
      <c r="S1453" t="s">
        <v>55</v>
      </c>
      <c r="T1453" t="s">
        <v>58</v>
      </c>
      <c r="U1453" t="s">
        <v>50</v>
      </c>
      <c r="V1453">
        <v>6</v>
      </c>
    </row>
    <row r="1454" spans="1:22" x14ac:dyDescent="0.2">
      <c r="A1454">
        <v>15581526</v>
      </c>
      <c r="B1454">
        <v>574</v>
      </c>
      <c r="C1454" t="s">
        <v>12</v>
      </c>
      <c r="D1454" t="s">
        <v>15</v>
      </c>
      <c r="E1454">
        <v>41</v>
      </c>
      <c r="F1454">
        <v>1</v>
      </c>
      <c r="G1454" s="2">
        <v>0</v>
      </c>
      <c r="H1454">
        <v>2</v>
      </c>
      <c r="I1454">
        <v>0</v>
      </c>
      <c r="J1454">
        <v>0</v>
      </c>
      <c r="K1454" s="1">
        <v>70550</v>
      </c>
      <c r="L1454">
        <v>0</v>
      </c>
      <c r="M1454">
        <v>24</v>
      </c>
      <c r="N1454">
        <v>2248</v>
      </c>
      <c r="O1454">
        <v>2</v>
      </c>
      <c r="P1454">
        <v>142</v>
      </c>
      <c r="Q1454">
        <v>8.3333333333333329E-2</v>
      </c>
      <c r="R1454">
        <v>53952</v>
      </c>
      <c r="S1454" t="s">
        <v>55</v>
      </c>
      <c r="T1454" t="s">
        <v>58</v>
      </c>
      <c r="U1454" t="s">
        <v>50</v>
      </c>
      <c r="V1454">
        <v>7</v>
      </c>
    </row>
    <row r="1455" spans="1:22" x14ac:dyDescent="0.2">
      <c r="A1455">
        <v>15584271</v>
      </c>
      <c r="B1455">
        <v>633</v>
      </c>
      <c r="C1455" t="s">
        <v>12</v>
      </c>
      <c r="D1455" t="s">
        <v>15</v>
      </c>
      <c r="E1455">
        <v>59</v>
      </c>
      <c r="F1455">
        <v>5</v>
      </c>
      <c r="G1455" s="2">
        <v>0</v>
      </c>
      <c r="H1455">
        <v>1</v>
      </c>
      <c r="I1455">
        <v>1</v>
      </c>
      <c r="J1455">
        <v>1</v>
      </c>
      <c r="K1455" s="1">
        <v>137273.97</v>
      </c>
      <c r="L1455">
        <v>0</v>
      </c>
      <c r="M1455">
        <v>11</v>
      </c>
      <c r="N1455">
        <v>1415</v>
      </c>
      <c r="O1455">
        <v>6</v>
      </c>
      <c r="P1455">
        <v>74</v>
      </c>
      <c r="Q1455">
        <v>0.54545454545454541</v>
      </c>
      <c r="R1455">
        <v>15565</v>
      </c>
      <c r="S1455" t="s">
        <v>54</v>
      </c>
      <c r="T1455" t="s">
        <v>59</v>
      </c>
      <c r="U1455" t="s">
        <v>50</v>
      </c>
      <c r="V1455">
        <v>6</v>
      </c>
    </row>
    <row r="1456" spans="1:22" x14ac:dyDescent="0.2">
      <c r="A1456">
        <v>15670496</v>
      </c>
      <c r="B1456">
        <v>655</v>
      </c>
      <c r="C1456" t="s">
        <v>14</v>
      </c>
      <c r="D1456" t="s">
        <v>13</v>
      </c>
      <c r="E1456">
        <v>27</v>
      </c>
      <c r="F1456">
        <v>9</v>
      </c>
      <c r="G1456" s="2">
        <v>0</v>
      </c>
      <c r="H1456">
        <v>2</v>
      </c>
      <c r="I1456">
        <v>0</v>
      </c>
      <c r="J1456">
        <v>0</v>
      </c>
      <c r="K1456" s="1">
        <v>108008.05</v>
      </c>
      <c r="L1456">
        <v>0</v>
      </c>
      <c r="M1456">
        <v>7</v>
      </c>
      <c r="N1456">
        <v>4096</v>
      </c>
      <c r="O1456">
        <v>1</v>
      </c>
      <c r="P1456">
        <v>158</v>
      </c>
      <c r="Q1456">
        <v>0.14285714285714285</v>
      </c>
      <c r="R1456">
        <v>28672</v>
      </c>
      <c r="S1456" t="s">
        <v>56</v>
      </c>
      <c r="T1456" t="s">
        <v>61</v>
      </c>
      <c r="U1456" t="s">
        <v>50</v>
      </c>
      <c r="V1456">
        <v>6</v>
      </c>
    </row>
    <row r="1457" spans="1:22" x14ac:dyDescent="0.2">
      <c r="A1457">
        <v>15761497</v>
      </c>
      <c r="B1457">
        <v>713</v>
      </c>
      <c r="C1457" t="s">
        <v>14</v>
      </c>
      <c r="D1457" t="s">
        <v>13</v>
      </c>
      <c r="E1457">
        <v>48</v>
      </c>
      <c r="F1457">
        <v>1</v>
      </c>
      <c r="G1457" s="2">
        <v>163760.82</v>
      </c>
      <c r="H1457">
        <v>1</v>
      </c>
      <c r="I1457">
        <v>0</v>
      </c>
      <c r="J1457">
        <v>0</v>
      </c>
      <c r="K1457" s="1">
        <v>157381.14000000001</v>
      </c>
      <c r="L1457">
        <v>1</v>
      </c>
      <c r="M1457">
        <v>26</v>
      </c>
      <c r="N1457">
        <v>1439</v>
      </c>
      <c r="O1457">
        <v>7</v>
      </c>
      <c r="P1457">
        <v>92</v>
      </c>
      <c r="Q1457">
        <v>0.26923076923076922</v>
      </c>
      <c r="R1457">
        <v>37414</v>
      </c>
      <c r="S1457" t="s">
        <v>56</v>
      </c>
      <c r="T1457" t="s">
        <v>58</v>
      </c>
      <c r="U1457" t="s">
        <v>50</v>
      </c>
      <c r="V1457">
        <v>7</v>
      </c>
    </row>
    <row r="1458" spans="1:22" x14ac:dyDescent="0.2">
      <c r="A1458">
        <v>15691817</v>
      </c>
      <c r="B1458">
        <v>547</v>
      </c>
      <c r="C1458" t="s">
        <v>14</v>
      </c>
      <c r="D1458" t="s">
        <v>13</v>
      </c>
      <c r="E1458">
        <v>44</v>
      </c>
      <c r="F1458">
        <v>5</v>
      </c>
      <c r="G1458" s="2">
        <v>0</v>
      </c>
      <c r="H1458">
        <v>3</v>
      </c>
      <c r="I1458">
        <v>0</v>
      </c>
      <c r="J1458">
        <v>0</v>
      </c>
      <c r="K1458" s="1">
        <v>5459.07</v>
      </c>
      <c r="L1458">
        <v>1</v>
      </c>
      <c r="M1458">
        <v>26</v>
      </c>
      <c r="N1458">
        <v>720</v>
      </c>
      <c r="O1458">
        <v>8</v>
      </c>
      <c r="P1458">
        <v>135</v>
      </c>
      <c r="Q1458">
        <v>0.30769230769230771</v>
      </c>
      <c r="R1458">
        <v>18720</v>
      </c>
      <c r="S1458" t="s">
        <v>54</v>
      </c>
      <c r="T1458" t="s">
        <v>59</v>
      </c>
      <c r="U1458" t="s">
        <v>50</v>
      </c>
      <c r="V1458">
        <v>6</v>
      </c>
    </row>
    <row r="1459" spans="1:22" x14ac:dyDescent="0.2">
      <c r="A1459">
        <v>15707488</v>
      </c>
      <c r="B1459">
        <v>560</v>
      </c>
      <c r="C1459" t="s">
        <v>12</v>
      </c>
      <c r="D1459" t="s">
        <v>13</v>
      </c>
      <c r="E1459">
        <v>27</v>
      </c>
      <c r="F1459">
        <v>5</v>
      </c>
      <c r="G1459" s="2">
        <v>0</v>
      </c>
      <c r="H1459">
        <v>2</v>
      </c>
      <c r="I1459">
        <v>1</v>
      </c>
      <c r="J1459">
        <v>0</v>
      </c>
      <c r="K1459" s="1">
        <v>131919.48000000001</v>
      </c>
      <c r="L1459">
        <v>0</v>
      </c>
      <c r="M1459">
        <v>29</v>
      </c>
      <c r="N1459">
        <v>2254</v>
      </c>
      <c r="O1459">
        <v>1</v>
      </c>
      <c r="P1459">
        <v>16</v>
      </c>
      <c r="Q1459">
        <v>3.4482758620689655E-2</v>
      </c>
      <c r="R1459">
        <v>65366</v>
      </c>
      <c r="S1459" t="s">
        <v>54</v>
      </c>
      <c r="T1459" t="s">
        <v>59</v>
      </c>
      <c r="U1459" t="s">
        <v>52</v>
      </c>
      <c r="V1459">
        <v>6</v>
      </c>
    </row>
    <row r="1460" spans="1:22" x14ac:dyDescent="0.2">
      <c r="A1460">
        <v>15710397</v>
      </c>
      <c r="B1460">
        <v>584</v>
      </c>
      <c r="C1460" t="s">
        <v>12</v>
      </c>
      <c r="D1460" t="s">
        <v>15</v>
      </c>
      <c r="E1460">
        <v>26</v>
      </c>
      <c r="F1460">
        <v>4</v>
      </c>
      <c r="G1460" s="2">
        <v>0</v>
      </c>
      <c r="H1460">
        <v>2</v>
      </c>
      <c r="I1460">
        <v>1</v>
      </c>
      <c r="J1460">
        <v>0</v>
      </c>
      <c r="K1460" s="1">
        <v>147600.54</v>
      </c>
      <c r="L1460">
        <v>0</v>
      </c>
      <c r="M1460">
        <v>23</v>
      </c>
      <c r="N1460">
        <v>2238</v>
      </c>
      <c r="O1460">
        <v>4</v>
      </c>
      <c r="P1460">
        <v>170</v>
      </c>
      <c r="Q1460">
        <v>0.17391304347826086</v>
      </c>
      <c r="R1460">
        <v>51474</v>
      </c>
      <c r="S1460" t="s">
        <v>55</v>
      </c>
      <c r="T1460" t="s">
        <v>59</v>
      </c>
      <c r="U1460" t="s">
        <v>50</v>
      </c>
      <c r="V1460">
        <v>6</v>
      </c>
    </row>
    <row r="1461" spans="1:22" x14ac:dyDescent="0.2">
      <c r="A1461">
        <v>15687648</v>
      </c>
      <c r="B1461">
        <v>691</v>
      </c>
      <c r="C1461" t="s">
        <v>12</v>
      </c>
      <c r="D1461" t="s">
        <v>15</v>
      </c>
      <c r="E1461">
        <v>28</v>
      </c>
      <c r="F1461">
        <v>1</v>
      </c>
      <c r="G1461" s="2">
        <v>0</v>
      </c>
      <c r="H1461">
        <v>2</v>
      </c>
      <c r="I1461">
        <v>0</v>
      </c>
      <c r="J1461">
        <v>0</v>
      </c>
      <c r="K1461" s="1">
        <v>92865.41</v>
      </c>
      <c r="L1461">
        <v>0</v>
      </c>
      <c r="M1461">
        <v>21</v>
      </c>
      <c r="N1461">
        <v>570</v>
      </c>
      <c r="O1461">
        <v>7</v>
      </c>
      <c r="P1461">
        <v>141</v>
      </c>
      <c r="Q1461">
        <v>0.33333333333333331</v>
      </c>
      <c r="R1461">
        <v>11970</v>
      </c>
      <c r="S1461" t="s">
        <v>55</v>
      </c>
      <c r="T1461" t="s">
        <v>58</v>
      </c>
      <c r="U1461" t="s">
        <v>50</v>
      </c>
      <c r="V1461">
        <v>7</v>
      </c>
    </row>
    <row r="1462" spans="1:22" x14ac:dyDescent="0.2">
      <c r="A1462">
        <v>15587507</v>
      </c>
      <c r="B1462">
        <v>850</v>
      </c>
      <c r="C1462" t="s">
        <v>12</v>
      </c>
      <c r="D1462" t="s">
        <v>15</v>
      </c>
      <c r="E1462">
        <v>47</v>
      </c>
      <c r="F1462">
        <v>6</v>
      </c>
      <c r="G1462" s="2">
        <v>0</v>
      </c>
      <c r="H1462">
        <v>1</v>
      </c>
      <c r="I1462">
        <v>1</v>
      </c>
      <c r="J1462">
        <v>0</v>
      </c>
      <c r="K1462" s="1">
        <v>187391.02</v>
      </c>
      <c r="L1462">
        <v>1</v>
      </c>
      <c r="M1462">
        <v>18</v>
      </c>
      <c r="N1462">
        <v>4600</v>
      </c>
      <c r="O1462">
        <v>8</v>
      </c>
      <c r="P1462">
        <v>131</v>
      </c>
      <c r="Q1462">
        <v>0.44444444444444442</v>
      </c>
      <c r="R1462">
        <v>82800</v>
      </c>
      <c r="S1462" t="s">
        <v>55</v>
      </c>
      <c r="T1462" t="s">
        <v>60</v>
      </c>
      <c r="U1462" t="s">
        <v>50</v>
      </c>
      <c r="V1462">
        <v>9</v>
      </c>
    </row>
    <row r="1463" spans="1:22" x14ac:dyDescent="0.2">
      <c r="A1463">
        <v>15709511</v>
      </c>
      <c r="B1463">
        <v>622</v>
      </c>
      <c r="C1463" t="s">
        <v>12</v>
      </c>
      <c r="D1463" t="s">
        <v>15</v>
      </c>
      <c r="E1463">
        <v>43</v>
      </c>
      <c r="F1463">
        <v>8</v>
      </c>
      <c r="G1463" s="2">
        <v>0</v>
      </c>
      <c r="H1463">
        <v>2</v>
      </c>
      <c r="I1463">
        <v>1</v>
      </c>
      <c r="J1463">
        <v>0</v>
      </c>
      <c r="K1463" s="1">
        <v>100618.17</v>
      </c>
      <c r="L1463">
        <v>0</v>
      </c>
      <c r="M1463">
        <v>10</v>
      </c>
      <c r="N1463">
        <v>1533</v>
      </c>
      <c r="O1463">
        <v>10</v>
      </c>
      <c r="P1463">
        <v>44</v>
      </c>
      <c r="Q1463">
        <v>1</v>
      </c>
      <c r="R1463">
        <v>15330</v>
      </c>
      <c r="S1463" t="s">
        <v>55</v>
      </c>
      <c r="T1463" t="s">
        <v>60</v>
      </c>
      <c r="U1463" t="s">
        <v>51</v>
      </c>
      <c r="V1463">
        <v>6</v>
      </c>
    </row>
    <row r="1464" spans="1:22" x14ac:dyDescent="0.2">
      <c r="A1464">
        <v>15799300</v>
      </c>
      <c r="B1464">
        <v>510</v>
      </c>
      <c r="C1464" t="s">
        <v>16</v>
      </c>
      <c r="D1464" t="s">
        <v>15</v>
      </c>
      <c r="E1464">
        <v>31</v>
      </c>
      <c r="F1464">
        <v>0</v>
      </c>
      <c r="G1464" s="2">
        <v>113688.63</v>
      </c>
      <c r="H1464">
        <v>1</v>
      </c>
      <c r="I1464">
        <v>1</v>
      </c>
      <c r="J1464">
        <v>0</v>
      </c>
      <c r="K1464" s="1">
        <v>33099.410000000003</v>
      </c>
      <c r="L1464">
        <v>1</v>
      </c>
      <c r="M1464">
        <v>10</v>
      </c>
      <c r="N1464">
        <v>1800</v>
      </c>
      <c r="O1464">
        <v>8</v>
      </c>
      <c r="P1464">
        <v>100</v>
      </c>
      <c r="Q1464">
        <v>0.8</v>
      </c>
      <c r="R1464">
        <v>18000</v>
      </c>
      <c r="S1464" t="s">
        <v>55</v>
      </c>
      <c r="T1464" t="s">
        <v>58</v>
      </c>
      <c r="U1464" t="s">
        <v>50</v>
      </c>
      <c r="V1464">
        <v>6</v>
      </c>
    </row>
    <row r="1465" spans="1:22" x14ac:dyDescent="0.2">
      <c r="A1465">
        <v>15620372</v>
      </c>
      <c r="B1465">
        <v>687</v>
      </c>
      <c r="C1465" t="s">
        <v>14</v>
      </c>
      <c r="D1465" t="s">
        <v>15</v>
      </c>
      <c r="E1465">
        <v>31</v>
      </c>
      <c r="F1465">
        <v>3</v>
      </c>
      <c r="G1465" s="2">
        <v>0</v>
      </c>
      <c r="H1465">
        <v>2</v>
      </c>
      <c r="I1465">
        <v>0</v>
      </c>
      <c r="J1465">
        <v>0</v>
      </c>
      <c r="K1465" s="1">
        <v>48228.1</v>
      </c>
      <c r="L1465">
        <v>0</v>
      </c>
      <c r="M1465">
        <v>5</v>
      </c>
      <c r="N1465">
        <v>4682</v>
      </c>
      <c r="O1465">
        <v>10</v>
      </c>
      <c r="P1465">
        <v>76</v>
      </c>
      <c r="Q1465">
        <v>1</v>
      </c>
      <c r="R1465">
        <v>23410</v>
      </c>
      <c r="S1465" t="s">
        <v>56</v>
      </c>
      <c r="T1465" t="s">
        <v>59</v>
      </c>
      <c r="U1465" t="s">
        <v>50</v>
      </c>
      <c r="V1465">
        <v>6</v>
      </c>
    </row>
    <row r="1466" spans="1:22" x14ac:dyDescent="0.2">
      <c r="A1466">
        <v>15690540</v>
      </c>
      <c r="B1466">
        <v>684</v>
      </c>
      <c r="C1466" t="s">
        <v>14</v>
      </c>
      <c r="D1466" t="s">
        <v>13</v>
      </c>
      <c r="E1466">
        <v>41</v>
      </c>
      <c r="F1466">
        <v>1</v>
      </c>
      <c r="G1466" s="2">
        <v>134177.06</v>
      </c>
      <c r="H1466">
        <v>1</v>
      </c>
      <c r="I1466">
        <v>0</v>
      </c>
      <c r="J1466">
        <v>0</v>
      </c>
      <c r="K1466" s="1">
        <v>177506.66</v>
      </c>
      <c r="L1466">
        <v>0</v>
      </c>
      <c r="M1466">
        <v>29</v>
      </c>
      <c r="N1466">
        <v>4186</v>
      </c>
      <c r="O1466">
        <v>2</v>
      </c>
      <c r="P1466">
        <v>132</v>
      </c>
      <c r="Q1466">
        <v>6.8965517241379309E-2</v>
      </c>
      <c r="R1466">
        <v>121394</v>
      </c>
      <c r="S1466" t="s">
        <v>54</v>
      </c>
      <c r="T1466" t="s">
        <v>58</v>
      </c>
      <c r="U1466" t="s">
        <v>50</v>
      </c>
      <c r="V1466">
        <v>6</v>
      </c>
    </row>
    <row r="1467" spans="1:22" x14ac:dyDescent="0.2">
      <c r="A1467">
        <v>15803078</v>
      </c>
      <c r="B1467">
        <v>635</v>
      </c>
      <c r="C1467" t="s">
        <v>14</v>
      </c>
      <c r="D1467" t="s">
        <v>13</v>
      </c>
      <c r="E1467">
        <v>38</v>
      </c>
      <c r="F1467">
        <v>1</v>
      </c>
      <c r="G1467" s="2">
        <v>0</v>
      </c>
      <c r="H1467">
        <v>2</v>
      </c>
      <c r="I1467">
        <v>1</v>
      </c>
      <c r="J1467">
        <v>0</v>
      </c>
      <c r="K1467" s="1">
        <v>90605.05</v>
      </c>
      <c r="L1467">
        <v>0</v>
      </c>
      <c r="M1467">
        <v>22</v>
      </c>
      <c r="N1467">
        <v>3476</v>
      </c>
      <c r="O1467">
        <v>6</v>
      </c>
      <c r="P1467">
        <v>31</v>
      </c>
      <c r="Q1467">
        <v>0.27272727272727271</v>
      </c>
      <c r="R1467">
        <v>76472</v>
      </c>
      <c r="S1467" t="s">
        <v>56</v>
      </c>
      <c r="T1467" t="s">
        <v>58</v>
      </c>
      <c r="U1467" t="s">
        <v>51</v>
      </c>
      <c r="V1467">
        <v>7</v>
      </c>
    </row>
    <row r="1468" spans="1:22" x14ac:dyDescent="0.2">
      <c r="A1468">
        <v>15743490</v>
      </c>
      <c r="B1468">
        <v>795</v>
      </c>
      <c r="C1468" t="s">
        <v>16</v>
      </c>
      <c r="D1468" t="s">
        <v>13</v>
      </c>
      <c r="E1468">
        <v>56</v>
      </c>
      <c r="F1468">
        <v>9</v>
      </c>
      <c r="G1468" s="2">
        <v>94348.94</v>
      </c>
      <c r="H1468">
        <v>1</v>
      </c>
      <c r="I1468">
        <v>1</v>
      </c>
      <c r="J1468">
        <v>0</v>
      </c>
      <c r="K1468" s="1">
        <v>29239.29</v>
      </c>
      <c r="L1468">
        <v>1</v>
      </c>
      <c r="M1468">
        <v>3</v>
      </c>
      <c r="N1468">
        <v>718</v>
      </c>
      <c r="O1468">
        <v>0</v>
      </c>
      <c r="P1468">
        <v>50</v>
      </c>
      <c r="Q1468">
        <v>0</v>
      </c>
      <c r="R1468">
        <v>2154</v>
      </c>
      <c r="S1468" t="s">
        <v>55</v>
      </c>
      <c r="T1468" t="s">
        <v>61</v>
      </c>
      <c r="U1468" t="s">
        <v>51</v>
      </c>
      <c r="V1468">
        <v>6</v>
      </c>
    </row>
    <row r="1469" spans="1:22" x14ac:dyDescent="0.2">
      <c r="A1469">
        <v>15732610</v>
      </c>
      <c r="B1469">
        <v>745</v>
      </c>
      <c r="C1469" t="s">
        <v>12</v>
      </c>
      <c r="D1469" t="s">
        <v>13</v>
      </c>
      <c r="E1469">
        <v>28</v>
      </c>
      <c r="F1469">
        <v>6</v>
      </c>
      <c r="G1469" s="2">
        <v>0</v>
      </c>
      <c r="H1469">
        <v>2</v>
      </c>
      <c r="I1469">
        <v>1</v>
      </c>
      <c r="J1469">
        <v>0</v>
      </c>
      <c r="K1469" s="1">
        <v>154389.18</v>
      </c>
      <c r="L1469">
        <v>0</v>
      </c>
      <c r="M1469">
        <v>7</v>
      </c>
      <c r="N1469">
        <v>2508</v>
      </c>
      <c r="O1469">
        <v>5</v>
      </c>
      <c r="P1469">
        <v>64</v>
      </c>
      <c r="Q1469">
        <v>0.7142857142857143</v>
      </c>
      <c r="R1469">
        <v>17556</v>
      </c>
      <c r="S1469" t="s">
        <v>54</v>
      </c>
      <c r="T1469" t="s">
        <v>60</v>
      </c>
      <c r="U1469" t="s">
        <v>50</v>
      </c>
      <c r="V1469">
        <v>6</v>
      </c>
    </row>
    <row r="1470" spans="1:22" x14ac:dyDescent="0.2">
      <c r="A1470">
        <v>15606177</v>
      </c>
      <c r="B1470">
        <v>672</v>
      </c>
      <c r="C1470" t="s">
        <v>12</v>
      </c>
      <c r="D1470" t="s">
        <v>15</v>
      </c>
      <c r="E1470">
        <v>39</v>
      </c>
      <c r="F1470">
        <v>2</v>
      </c>
      <c r="G1470" s="2">
        <v>0</v>
      </c>
      <c r="H1470">
        <v>2</v>
      </c>
      <c r="I1470">
        <v>1</v>
      </c>
      <c r="J1470">
        <v>0</v>
      </c>
      <c r="K1470" s="1">
        <v>87372.49</v>
      </c>
      <c r="L1470">
        <v>0</v>
      </c>
      <c r="M1470">
        <v>25</v>
      </c>
      <c r="N1470">
        <v>2489</v>
      </c>
      <c r="O1470">
        <v>1</v>
      </c>
      <c r="P1470">
        <v>169</v>
      </c>
      <c r="Q1470">
        <v>0.04</v>
      </c>
      <c r="R1470">
        <v>62225</v>
      </c>
      <c r="S1470" t="s">
        <v>55</v>
      </c>
      <c r="T1470" t="s">
        <v>58</v>
      </c>
      <c r="U1470" t="s">
        <v>50</v>
      </c>
      <c r="V1470">
        <v>7</v>
      </c>
    </row>
    <row r="1471" spans="1:22" x14ac:dyDescent="0.2">
      <c r="A1471">
        <v>15652469</v>
      </c>
      <c r="B1471">
        <v>699</v>
      </c>
      <c r="C1471" t="s">
        <v>12</v>
      </c>
      <c r="D1471" t="s">
        <v>15</v>
      </c>
      <c r="E1471">
        <v>27</v>
      </c>
      <c r="F1471">
        <v>1</v>
      </c>
      <c r="G1471" s="2">
        <v>0</v>
      </c>
      <c r="H1471">
        <v>2</v>
      </c>
      <c r="I1471">
        <v>1</v>
      </c>
      <c r="J1471">
        <v>0</v>
      </c>
      <c r="K1471" s="1">
        <v>93003.21</v>
      </c>
      <c r="L1471">
        <v>0</v>
      </c>
      <c r="M1471">
        <v>9</v>
      </c>
      <c r="N1471">
        <v>3358</v>
      </c>
      <c r="O1471">
        <v>8</v>
      </c>
      <c r="P1471">
        <v>50</v>
      </c>
      <c r="Q1471">
        <v>0.88888888888888884</v>
      </c>
      <c r="R1471">
        <v>30222</v>
      </c>
      <c r="S1471" t="s">
        <v>55</v>
      </c>
      <c r="T1471" t="s">
        <v>58</v>
      </c>
      <c r="U1471" t="s">
        <v>51</v>
      </c>
      <c r="V1471">
        <v>7</v>
      </c>
    </row>
    <row r="1472" spans="1:22" x14ac:dyDescent="0.2">
      <c r="A1472">
        <v>15728706</v>
      </c>
      <c r="B1472">
        <v>534</v>
      </c>
      <c r="C1472" t="s">
        <v>12</v>
      </c>
      <c r="D1472" t="s">
        <v>13</v>
      </c>
      <c r="E1472">
        <v>49</v>
      </c>
      <c r="F1472">
        <v>7</v>
      </c>
      <c r="G1472" s="2">
        <v>0</v>
      </c>
      <c r="H1472">
        <v>1</v>
      </c>
      <c r="I1472">
        <v>1</v>
      </c>
      <c r="J1472">
        <v>0</v>
      </c>
      <c r="K1472" s="1">
        <v>13566.48</v>
      </c>
      <c r="L1472">
        <v>1</v>
      </c>
      <c r="M1472">
        <v>4</v>
      </c>
      <c r="N1472">
        <v>2332</v>
      </c>
      <c r="O1472">
        <v>4</v>
      </c>
      <c r="P1472">
        <v>168</v>
      </c>
      <c r="Q1472">
        <v>1</v>
      </c>
      <c r="R1472">
        <v>9328</v>
      </c>
      <c r="S1472" t="s">
        <v>55</v>
      </c>
      <c r="T1472" t="s">
        <v>60</v>
      </c>
      <c r="U1472" t="s">
        <v>50</v>
      </c>
      <c r="V1472">
        <v>9</v>
      </c>
    </row>
    <row r="1473" spans="1:22" x14ac:dyDescent="0.2">
      <c r="A1473">
        <v>15735439</v>
      </c>
      <c r="B1473">
        <v>449</v>
      </c>
      <c r="C1473" t="s">
        <v>14</v>
      </c>
      <c r="D1473" t="s">
        <v>13</v>
      </c>
      <c r="E1473">
        <v>31</v>
      </c>
      <c r="F1473">
        <v>1</v>
      </c>
      <c r="G1473" s="2">
        <v>113693</v>
      </c>
      <c r="H1473">
        <v>1</v>
      </c>
      <c r="I1473">
        <v>0</v>
      </c>
      <c r="J1473">
        <v>0</v>
      </c>
      <c r="K1473" s="1">
        <v>82796.289999999994</v>
      </c>
      <c r="L1473">
        <v>0</v>
      </c>
      <c r="M1473">
        <v>5</v>
      </c>
      <c r="N1473">
        <v>425</v>
      </c>
      <c r="O1473">
        <v>4</v>
      </c>
      <c r="P1473">
        <v>100</v>
      </c>
      <c r="Q1473">
        <v>0.8</v>
      </c>
      <c r="R1473">
        <v>2125</v>
      </c>
      <c r="S1473" t="s">
        <v>55</v>
      </c>
      <c r="T1473" t="s">
        <v>58</v>
      </c>
      <c r="U1473" t="s">
        <v>50</v>
      </c>
      <c r="V1473">
        <v>6</v>
      </c>
    </row>
    <row r="1474" spans="1:22" x14ac:dyDescent="0.2">
      <c r="A1474">
        <v>15584338</v>
      </c>
      <c r="B1474">
        <v>714</v>
      </c>
      <c r="C1474" t="s">
        <v>12</v>
      </c>
      <c r="D1474" t="s">
        <v>13</v>
      </c>
      <c r="E1474">
        <v>40</v>
      </c>
      <c r="F1474">
        <v>0</v>
      </c>
      <c r="G1474" s="2">
        <v>0</v>
      </c>
      <c r="H1474">
        <v>2</v>
      </c>
      <c r="I1474">
        <v>1</v>
      </c>
      <c r="J1474">
        <v>0</v>
      </c>
      <c r="K1474" s="1">
        <v>62762.12</v>
      </c>
      <c r="L1474">
        <v>0</v>
      </c>
      <c r="M1474">
        <v>8</v>
      </c>
      <c r="N1474">
        <v>3026</v>
      </c>
      <c r="O1474">
        <v>6</v>
      </c>
      <c r="P1474">
        <v>50</v>
      </c>
      <c r="Q1474">
        <v>0.75</v>
      </c>
      <c r="R1474">
        <v>24208</v>
      </c>
      <c r="S1474" t="s">
        <v>56</v>
      </c>
      <c r="T1474" t="s">
        <v>58</v>
      </c>
      <c r="U1474" t="s">
        <v>51</v>
      </c>
      <c r="V1474">
        <v>7</v>
      </c>
    </row>
    <row r="1475" spans="1:22" x14ac:dyDescent="0.2">
      <c r="A1475">
        <v>15726178</v>
      </c>
      <c r="B1475">
        <v>712</v>
      </c>
      <c r="C1475" t="s">
        <v>14</v>
      </c>
      <c r="D1475" t="s">
        <v>13</v>
      </c>
      <c r="E1475">
        <v>48</v>
      </c>
      <c r="F1475">
        <v>8</v>
      </c>
      <c r="G1475" s="2">
        <v>0</v>
      </c>
      <c r="H1475">
        <v>2</v>
      </c>
      <c r="I1475">
        <v>1</v>
      </c>
      <c r="J1475">
        <v>0</v>
      </c>
      <c r="K1475" s="1">
        <v>183235.33</v>
      </c>
      <c r="L1475">
        <v>0</v>
      </c>
      <c r="M1475">
        <v>14</v>
      </c>
      <c r="N1475">
        <v>2528</v>
      </c>
      <c r="O1475">
        <v>8</v>
      </c>
      <c r="P1475">
        <v>60</v>
      </c>
      <c r="Q1475">
        <v>0.5714285714285714</v>
      </c>
      <c r="R1475">
        <v>35392</v>
      </c>
      <c r="S1475" t="s">
        <v>55</v>
      </c>
      <c r="T1475" t="s">
        <v>60</v>
      </c>
      <c r="U1475" t="s">
        <v>51</v>
      </c>
      <c r="V1475">
        <v>7</v>
      </c>
    </row>
    <row r="1476" spans="1:22" x14ac:dyDescent="0.2">
      <c r="A1476">
        <v>15791114</v>
      </c>
      <c r="B1476">
        <v>700</v>
      </c>
      <c r="C1476" t="s">
        <v>12</v>
      </c>
      <c r="D1476" t="s">
        <v>15</v>
      </c>
      <c r="E1476">
        <v>37</v>
      </c>
      <c r="F1476">
        <v>1</v>
      </c>
      <c r="G1476" s="2">
        <v>135179.49</v>
      </c>
      <c r="H1476">
        <v>1</v>
      </c>
      <c r="I1476">
        <v>1</v>
      </c>
      <c r="J1476">
        <v>0</v>
      </c>
      <c r="K1476" s="1">
        <v>160670.37</v>
      </c>
      <c r="L1476">
        <v>0</v>
      </c>
      <c r="M1476">
        <v>16</v>
      </c>
      <c r="N1476">
        <v>3950</v>
      </c>
      <c r="O1476">
        <v>9</v>
      </c>
      <c r="P1476">
        <v>112</v>
      </c>
      <c r="Q1476">
        <v>0.5625</v>
      </c>
      <c r="R1476">
        <v>63200</v>
      </c>
      <c r="S1476" t="s">
        <v>55</v>
      </c>
      <c r="T1476" t="s">
        <v>58</v>
      </c>
      <c r="U1476" t="s">
        <v>50</v>
      </c>
      <c r="V1476">
        <v>6</v>
      </c>
    </row>
    <row r="1477" spans="1:22" x14ac:dyDescent="0.2">
      <c r="A1477">
        <v>15708046</v>
      </c>
      <c r="B1477">
        <v>744</v>
      </c>
      <c r="C1477" t="s">
        <v>14</v>
      </c>
      <c r="D1477" t="s">
        <v>15</v>
      </c>
      <c r="E1477">
        <v>31</v>
      </c>
      <c r="F1477">
        <v>0</v>
      </c>
      <c r="G1477" s="2">
        <v>117551.23</v>
      </c>
      <c r="H1477">
        <v>1</v>
      </c>
      <c r="I1477">
        <v>1</v>
      </c>
      <c r="J1477">
        <v>0</v>
      </c>
      <c r="K1477" s="1">
        <v>158958.9</v>
      </c>
      <c r="L1477">
        <v>0</v>
      </c>
      <c r="M1477">
        <v>20</v>
      </c>
      <c r="N1477">
        <v>2241</v>
      </c>
      <c r="O1477">
        <v>4</v>
      </c>
      <c r="P1477">
        <v>131</v>
      </c>
      <c r="Q1477">
        <v>0.2</v>
      </c>
      <c r="R1477">
        <v>44820</v>
      </c>
      <c r="S1477" t="s">
        <v>54</v>
      </c>
      <c r="T1477" t="s">
        <v>58</v>
      </c>
      <c r="U1477" t="s">
        <v>50</v>
      </c>
      <c r="V1477">
        <v>6</v>
      </c>
    </row>
    <row r="1478" spans="1:22" x14ac:dyDescent="0.2">
      <c r="A1478">
        <v>15639368</v>
      </c>
      <c r="B1478">
        <v>732</v>
      </c>
      <c r="C1478" t="s">
        <v>12</v>
      </c>
      <c r="D1478" t="s">
        <v>15</v>
      </c>
      <c r="E1478">
        <v>25</v>
      </c>
      <c r="F1478">
        <v>0</v>
      </c>
      <c r="G1478" s="2">
        <v>110942.9</v>
      </c>
      <c r="H1478">
        <v>1</v>
      </c>
      <c r="I1478">
        <v>0</v>
      </c>
      <c r="J1478">
        <v>0</v>
      </c>
      <c r="K1478" s="1">
        <v>172576.56</v>
      </c>
      <c r="L1478">
        <v>0</v>
      </c>
      <c r="M1478">
        <v>1</v>
      </c>
      <c r="N1478">
        <v>795</v>
      </c>
      <c r="O1478">
        <v>7</v>
      </c>
      <c r="P1478">
        <v>43</v>
      </c>
      <c r="Q1478">
        <v>1</v>
      </c>
      <c r="R1478">
        <v>795</v>
      </c>
      <c r="S1478" t="s">
        <v>55</v>
      </c>
      <c r="T1478" t="s">
        <v>58</v>
      </c>
      <c r="U1478" t="s">
        <v>51</v>
      </c>
      <c r="V1478">
        <v>6</v>
      </c>
    </row>
    <row r="1479" spans="1:22" x14ac:dyDescent="0.2">
      <c r="A1479">
        <v>15680234</v>
      </c>
      <c r="B1479">
        <v>667</v>
      </c>
      <c r="C1479" t="s">
        <v>16</v>
      </c>
      <c r="D1479" t="s">
        <v>15</v>
      </c>
      <c r="E1479">
        <v>27</v>
      </c>
      <c r="F1479">
        <v>2</v>
      </c>
      <c r="G1479" s="2">
        <v>138032.15</v>
      </c>
      <c r="H1479">
        <v>1</v>
      </c>
      <c r="I1479">
        <v>1</v>
      </c>
      <c r="J1479">
        <v>0</v>
      </c>
      <c r="K1479" s="1">
        <v>166317.71</v>
      </c>
      <c r="L1479">
        <v>0</v>
      </c>
      <c r="M1479">
        <v>26</v>
      </c>
      <c r="N1479">
        <v>2205</v>
      </c>
      <c r="O1479">
        <v>3</v>
      </c>
      <c r="P1479">
        <v>15</v>
      </c>
      <c r="Q1479">
        <v>0.11538461538461539</v>
      </c>
      <c r="R1479">
        <v>57330</v>
      </c>
      <c r="S1479" t="s">
        <v>56</v>
      </c>
      <c r="T1479" t="s">
        <v>58</v>
      </c>
      <c r="U1479" t="s">
        <v>52</v>
      </c>
      <c r="V1479">
        <v>6</v>
      </c>
    </row>
    <row r="1480" spans="1:22" x14ac:dyDescent="0.2">
      <c r="A1480">
        <v>15700627</v>
      </c>
      <c r="B1480">
        <v>637</v>
      </c>
      <c r="C1480" t="s">
        <v>16</v>
      </c>
      <c r="D1480" t="s">
        <v>13</v>
      </c>
      <c r="E1480">
        <v>46</v>
      </c>
      <c r="F1480">
        <v>2</v>
      </c>
      <c r="G1480" s="2">
        <v>143500.82</v>
      </c>
      <c r="H1480">
        <v>1</v>
      </c>
      <c r="I1480">
        <v>1</v>
      </c>
      <c r="J1480">
        <v>0</v>
      </c>
      <c r="K1480" s="1">
        <v>166996.46</v>
      </c>
      <c r="L1480">
        <v>1</v>
      </c>
      <c r="M1480">
        <v>17</v>
      </c>
      <c r="N1480">
        <v>4047</v>
      </c>
      <c r="O1480">
        <v>8</v>
      </c>
      <c r="P1480">
        <v>24</v>
      </c>
      <c r="Q1480">
        <v>0.47058823529411764</v>
      </c>
      <c r="R1480">
        <v>68799</v>
      </c>
      <c r="S1480" t="s">
        <v>54</v>
      </c>
      <c r="T1480" t="s">
        <v>58</v>
      </c>
      <c r="U1480" t="s">
        <v>52</v>
      </c>
      <c r="V1480">
        <v>7</v>
      </c>
    </row>
    <row r="1481" spans="1:22" x14ac:dyDescent="0.2">
      <c r="A1481">
        <v>15784445</v>
      </c>
      <c r="B1481">
        <v>717</v>
      </c>
      <c r="C1481" t="s">
        <v>14</v>
      </c>
      <c r="D1481" t="s">
        <v>15</v>
      </c>
      <c r="E1481">
        <v>33</v>
      </c>
      <c r="F1481">
        <v>1</v>
      </c>
      <c r="G1481" s="2">
        <v>99106.73</v>
      </c>
      <c r="H1481">
        <v>1</v>
      </c>
      <c r="I1481">
        <v>0</v>
      </c>
      <c r="J1481">
        <v>0</v>
      </c>
      <c r="K1481" s="1">
        <v>194467.23</v>
      </c>
      <c r="L1481">
        <v>0</v>
      </c>
      <c r="M1481">
        <v>3</v>
      </c>
      <c r="N1481">
        <v>3853</v>
      </c>
      <c r="O1481">
        <v>9</v>
      </c>
      <c r="P1481">
        <v>87</v>
      </c>
      <c r="Q1481">
        <v>1</v>
      </c>
      <c r="R1481">
        <v>11559</v>
      </c>
      <c r="S1481" t="s">
        <v>56</v>
      </c>
      <c r="T1481" t="s">
        <v>58</v>
      </c>
      <c r="U1481" t="s">
        <v>50</v>
      </c>
      <c r="V1481">
        <v>6</v>
      </c>
    </row>
    <row r="1482" spans="1:22" x14ac:dyDescent="0.2">
      <c r="A1482">
        <v>15596649</v>
      </c>
      <c r="B1482">
        <v>651</v>
      </c>
      <c r="C1482" t="s">
        <v>12</v>
      </c>
      <c r="D1482" t="s">
        <v>13</v>
      </c>
      <c r="E1482">
        <v>39</v>
      </c>
      <c r="F1482">
        <v>8</v>
      </c>
      <c r="G1482" s="2">
        <v>0</v>
      </c>
      <c r="H1482">
        <v>1</v>
      </c>
      <c r="I1482">
        <v>1</v>
      </c>
      <c r="J1482">
        <v>0</v>
      </c>
      <c r="K1482" s="1">
        <v>137452.57</v>
      </c>
      <c r="L1482">
        <v>0</v>
      </c>
      <c r="M1482">
        <v>5</v>
      </c>
      <c r="N1482">
        <v>2844</v>
      </c>
      <c r="O1482">
        <v>4</v>
      </c>
      <c r="P1482">
        <v>15</v>
      </c>
      <c r="Q1482">
        <v>0.8</v>
      </c>
      <c r="R1482">
        <v>14220</v>
      </c>
      <c r="S1482" t="s">
        <v>55</v>
      </c>
      <c r="T1482" t="s">
        <v>60</v>
      </c>
      <c r="U1482" t="s">
        <v>52</v>
      </c>
      <c r="V1482">
        <v>8</v>
      </c>
    </row>
    <row r="1483" spans="1:22" x14ac:dyDescent="0.2">
      <c r="A1483">
        <v>15724076</v>
      </c>
      <c r="B1483">
        <v>815</v>
      </c>
      <c r="C1483" t="s">
        <v>14</v>
      </c>
      <c r="D1483" t="s">
        <v>13</v>
      </c>
      <c r="E1483">
        <v>57</v>
      </c>
      <c r="F1483">
        <v>5</v>
      </c>
      <c r="G1483" s="2">
        <v>0</v>
      </c>
      <c r="H1483">
        <v>3</v>
      </c>
      <c r="I1483">
        <v>0</v>
      </c>
      <c r="J1483">
        <v>0</v>
      </c>
      <c r="K1483" s="1">
        <v>38941.440000000002</v>
      </c>
      <c r="L1483">
        <v>1</v>
      </c>
      <c r="M1483">
        <v>7</v>
      </c>
      <c r="N1483">
        <v>239</v>
      </c>
      <c r="O1483">
        <v>3</v>
      </c>
      <c r="P1483">
        <v>169</v>
      </c>
      <c r="Q1483">
        <v>0.42857142857142855</v>
      </c>
      <c r="R1483">
        <v>1673</v>
      </c>
      <c r="S1483" t="s">
        <v>55</v>
      </c>
      <c r="T1483" t="s">
        <v>59</v>
      </c>
      <c r="U1483" t="s">
        <v>50</v>
      </c>
      <c r="V1483">
        <v>7</v>
      </c>
    </row>
    <row r="1484" spans="1:22" x14ac:dyDescent="0.2">
      <c r="A1484">
        <v>15612667</v>
      </c>
      <c r="B1484">
        <v>680</v>
      </c>
      <c r="C1484" t="s">
        <v>14</v>
      </c>
      <c r="D1484" t="s">
        <v>15</v>
      </c>
      <c r="E1484">
        <v>42</v>
      </c>
      <c r="F1484">
        <v>0</v>
      </c>
      <c r="G1484" s="2">
        <v>0</v>
      </c>
      <c r="H1484">
        <v>1</v>
      </c>
      <c r="I1484">
        <v>1</v>
      </c>
      <c r="J1484">
        <v>0</v>
      </c>
      <c r="K1484" s="1">
        <v>136377.21</v>
      </c>
      <c r="L1484">
        <v>0</v>
      </c>
      <c r="M1484">
        <v>14</v>
      </c>
      <c r="N1484">
        <v>4010</v>
      </c>
      <c r="O1484">
        <v>6</v>
      </c>
      <c r="P1484">
        <v>3</v>
      </c>
      <c r="Q1484">
        <v>0.42857142857142855</v>
      </c>
      <c r="R1484">
        <v>56140</v>
      </c>
      <c r="S1484" t="s">
        <v>56</v>
      </c>
      <c r="T1484" t="s">
        <v>58</v>
      </c>
      <c r="U1484" t="s">
        <v>52</v>
      </c>
      <c r="V1484">
        <v>9</v>
      </c>
    </row>
    <row r="1485" spans="1:22" x14ac:dyDescent="0.2">
      <c r="A1485">
        <v>15654025</v>
      </c>
      <c r="B1485">
        <v>646</v>
      </c>
      <c r="C1485" t="s">
        <v>12</v>
      </c>
      <c r="D1485" t="s">
        <v>13</v>
      </c>
      <c r="E1485">
        <v>51</v>
      </c>
      <c r="F1485">
        <v>4</v>
      </c>
      <c r="G1485" s="2">
        <v>101629.3</v>
      </c>
      <c r="H1485">
        <v>1</v>
      </c>
      <c r="I1485">
        <v>0</v>
      </c>
      <c r="J1485">
        <v>0</v>
      </c>
      <c r="K1485" s="1">
        <v>130541.1</v>
      </c>
      <c r="L1485">
        <v>0</v>
      </c>
      <c r="M1485">
        <v>21</v>
      </c>
      <c r="N1485">
        <v>4439</v>
      </c>
      <c r="O1485">
        <v>10</v>
      </c>
      <c r="P1485">
        <v>33</v>
      </c>
      <c r="Q1485">
        <v>0.47619047619047616</v>
      </c>
      <c r="R1485">
        <v>93219</v>
      </c>
      <c r="S1485" t="s">
        <v>54</v>
      </c>
      <c r="T1485" t="s">
        <v>59</v>
      </c>
      <c r="U1485" t="s">
        <v>51</v>
      </c>
      <c r="V1485">
        <v>6</v>
      </c>
    </row>
    <row r="1486" spans="1:22" x14ac:dyDescent="0.2">
      <c r="A1486">
        <v>15578238</v>
      </c>
      <c r="B1486">
        <v>727</v>
      </c>
      <c r="C1486" t="s">
        <v>12</v>
      </c>
      <c r="D1486" t="s">
        <v>15</v>
      </c>
      <c r="E1486">
        <v>47</v>
      </c>
      <c r="F1486">
        <v>7</v>
      </c>
      <c r="G1486" s="2">
        <v>0</v>
      </c>
      <c r="H1486">
        <v>2</v>
      </c>
      <c r="I1486">
        <v>1</v>
      </c>
      <c r="J1486">
        <v>0</v>
      </c>
      <c r="K1486" s="1">
        <v>193305.35</v>
      </c>
      <c r="L1486">
        <v>0</v>
      </c>
      <c r="M1486">
        <v>10</v>
      </c>
      <c r="N1486">
        <v>2138</v>
      </c>
      <c r="O1486">
        <v>7</v>
      </c>
      <c r="P1486">
        <v>108</v>
      </c>
      <c r="Q1486">
        <v>0.7</v>
      </c>
      <c r="R1486">
        <v>21380</v>
      </c>
      <c r="S1486" t="s">
        <v>55</v>
      </c>
      <c r="T1486" t="s">
        <v>60</v>
      </c>
      <c r="U1486" t="s">
        <v>50</v>
      </c>
      <c r="V1486">
        <v>7</v>
      </c>
    </row>
    <row r="1487" spans="1:22" x14ac:dyDescent="0.2">
      <c r="A1487">
        <v>15566269</v>
      </c>
      <c r="B1487">
        <v>787</v>
      </c>
      <c r="C1487" t="s">
        <v>12</v>
      </c>
      <c r="D1487" t="s">
        <v>15</v>
      </c>
      <c r="E1487">
        <v>25</v>
      </c>
      <c r="F1487">
        <v>5</v>
      </c>
      <c r="G1487" s="2">
        <v>0</v>
      </c>
      <c r="H1487">
        <v>2</v>
      </c>
      <c r="I1487">
        <v>1</v>
      </c>
      <c r="J1487">
        <v>0</v>
      </c>
      <c r="K1487" s="1">
        <v>47307.9</v>
      </c>
      <c r="L1487">
        <v>0</v>
      </c>
      <c r="M1487">
        <v>27</v>
      </c>
      <c r="N1487">
        <v>287</v>
      </c>
      <c r="O1487">
        <v>6</v>
      </c>
      <c r="P1487">
        <v>55</v>
      </c>
      <c r="Q1487">
        <v>0.22222222222222221</v>
      </c>
      <c r="R1487">
        <v>7749</v>
      </c>
      <c r="S1487" t="s">
        <v>55</v>
      </c>
      <c r="T1487" t="s">
        <v>59</v>
      </c>
      <c r="U1487" t="s">
        <v>51</v>
      </c>
      <c r="V1487">
        <v>6</v>
      </c>
    </row>
    <row r="1488" spans="1:22" x14ac:dyDescent="0.2">
      <c r="A1488">
        <v>15639217</v>
      </c>
      <c r="B1488">
        <v>806</v>
      </c>
      <c r="C1488" t="s">
        <v>12</v>
      </c>
      <c r="D1488" t="s">
        <v>15</v>
      </c>
      <c r="E1488">
        <v>34</v>
      </c>
      <c r="F1488">
        <v>6</v>
      </c>
      <c r="G1488" s="2">
        <v>0</v>
      </c>
      <c r="H1488">
        <v>2</v>
      </c>
      <c r="I1488">
        <v>0</v>
      </c>
      <c r="J1488">
        <v>0</v>
      </c>
      <c r="K1488" s="1">
        <v>100809.99</v>
      </c>
      <c r="L1488">
        <v>0</v>
      </c>
      <c r="M1488">
        <v>11</v>
      </c>
      <c r="N1488">
        <v>3763</v>
      </c>
      <c r="O1488">
        <v>8</v>
      </c>
      <c r="P1488">
        <v>64</v>
      </c>
      <c r="Q1488">
        <v>0.72727272727272729</v>
      </c>
      <c r="R1488">
        <v>41393</v>
      </c>
      <c r="S1488" t="s">
        <v>55</v>
      </c>
      <c r="T1488" t="s">
        <v>60</v>
      </c>
      <c r="U1488" t="s">
        <v>50</v>
      </c>
      <c r="V1488">
        <v>6</v>
      </c>
    </row>
    <row r="1489" spans="1:22" x14ac:dyDescent="0.2">
      <c r="A1489">
        <v>15688644</v>
      </c>
      <c r="B1489">
        <v>603</v>
      </c>
      <c r="C1489" t="s">
        <v>12</v>
      </c>
      <c r="D1489" t="s">
        <v>15</v>
      </c>
      <c r="E1489">
        <v>31</v>
      </c>
      <c r="F1489">
        <v>1</v>
      </c>
      <c r="G1489" s="2">
        <v>129743.75</v>
      </c>
      <c r="H1489">
        <v>1</v>
      </c>
      <c r="I1489">
        <v>1</v>
      </c>
      <c r="J1489">
        <v>0</v>
      </c>
      <c r="K1489" s="1">
        <v>109145.2</v>
      </c>
      <c r="L1489">
        <v>0</v>
      </c>
      <c r="M1489">
        <v>5</v>
      </c>
      <c r="N1489">
        <v>1684</v>
      </c>
      <c r="O1489">
        <v>5</v>
      </c>
      <c r="P1489">
        <v>36</v>
      </c>
      <c r="Q1489">
        <v>1</v>
      </c>
      <c r="R1489">
        <v>8420</v>
      </c>
      <c r="S1489" t="s">
        <v>55</v>
      </c>
      <c r="T1489" t="s">
        <v>58</v>
      </c>
      <c r="U1489" t="s">
        <v>51</v>
      </c>
      <c r="V1489">
        <v>6</v>
      </c>
    </row>
    <row r="1490" spans="1:22" x14ac:dyDescent="0.2">
      <c r="A1490">
        <v>15662426</v>
      </c>
      <c r="B1490">
        <v>649</v>
      </c>
      <c r="C1490" t="s">
        <v>14</v>
      </c>
      <c r="D1490" t="s">
        <v>15</v>
      </c>
      <c r="E1490">
        <v>32</v>
      </c>
      <c r="F1490">
        <v>1</v>
      </c>
      <c r="G1490" s="2">
        <v>0</v>
      </c>
      <c r="H1490">
        <v>1</v>
      </c>
      <c r="I1490">
        <v>0</v>
      </c>
      <c r="J1490">
        <v>1</v>
      </c>
      <c r="K1490" s="1">
        <v>91167.19</v>
      </c>
      <c r="L1490">
        <v>1</v>
      </c>
      <c r="M1490">
        <v>2</v>
      </c>
      <c r="N1490">
        <v>915</v>
      </c>
      <c r="O1490">
        <v>2</v>
      </c>
      <c r="P1490">
        <v>101</v>
      </c>
      <c r="Q1490">
        <v>1</v>
      </c>
      <c r="R1490">
        <v>1830</v>
      </c>
      <c r="S1490" t="s">
        <v>56</v>
      </c>
      <c r="T1490" t="s">
        <v>58</v>
      </c>
      <c r="U1490" t="s">
        <v>50</v>
      </c>
      <c r="V1490">
        <v>6</v>
      </c>
    </row>
    <row r="1491" spans="1:22" x14ac:dyDescent="0.2">
      <c r="A1491">
        <v>15773751</v>
      </c>
      <c r="B1491">
        <v>597</v>
      </c>
      <c r="C1491" t="s">
        <v>12</v>
      </c>
      <c r="D1491" t="s">
        <v>13</v>
      </c>
      <c r="E1491">
        <v>29</v>
      </c>
      <c r="F1491">
        <v>1</v>
      </c>
      <c r="G1491" s="2">
        <v>132144.35</v>
      </c>
      <c r="H1491">
        <v>1</v>
      </c>
      <c r="I1491">
        <v>1</v>
      </c>
      <c r="J1491">
        <v>0</v>
      </c>
      <c r="K1491" s="1">
        <v>158086.32999999999</v>
      </c>
      <c r="L1491">
        <v>0</v>
      </c>
      <c r="M1491">
        <v>19</v>
      </c>
      <c r="N1491">
        <v>1240</v>
      </c>
      <c r="O1491">
        <v>0</v>
      </c>
      <c r="P1491">
        <v>153</v>
      </c>
      <c r="Q1491">
        <v>0</v>
      </c>
      <c r="R1491">
        <v>23560</v>
      </c>
      <c r="S1491" t="s">
        <v>55</v>
      </c>
      <c r="T1491" t="s">
        <v>58</v>
      </c>
      <c r="U1491" t="s">
        <v>50</v>
      </c>
      <c r="V1491">
        <v>6</v>
      </c>
    </row>
    <row r="1492" spans="1:22" x14ac:dyDescent="0.2">
      <c r="A1492">
        <v>15796958</v>
      </c>
      <c r="B1492">
        <v>658</v>
      </c>
      <c r="C1492" t="s">
        <v>12</v>
      </c>
      <c r="D1492" t="s">
        <v>15</v>
      </c>
      <c r="E1492">
        <v>39</v>
      </c>
      <c r="F1492">
        <v>7</v>
      </c>
      <c r="G1492" s="2">
        <v>0</v>
      </c>
      <c r="H1492">
        <v>2</v>
      </c>
      <c r="I1492">
        <v>1</v>
      </c>
      <c r="J1492">
        <v>0</v>
      </c>
      <c r="K1492" s="1">
        <v>48378.400000000001</v>
      </c>
      <c r="L1492">
        <v>0</v>
      </c>
      <c r="M1492">
        <v>2</v>
      </c>
      <c r="N1492">
        <v>4830</v>
      </c>
      <c r="O1492">
        <v>3</v>
      </c>
      <c r="P1492">
        <v>114</v>
      </c>
      <c r="Q1492">
        <v>1</v>
      </c>
      <c r="R1492">
        <v>9660</v>
      </c>
      <c r="S1492" t="s">
        <v>56</v>
      </c>
      <c r="T1492" t="s">
        <v>60</v>
      </c>
      <c r="U1492" t="s">
        <v>50</v>
      </c>
      <c r="V1492">
        <v>6</v>
      </c>
    </row>
    <row r="1493" spans="1:22" x14ac:dyDescent="0.2">
      <c r="A1493">
        <v>15661349</v>
      </c>
      <c r="B1493">
        <v>633</v>
      </c>
      <c r="C1493" t="s">
        <v>12</v>
      </c>
      <c r="D1493" t="s">
        <v>15</v>
      </c>
      <c r="E1493">
        <v>35</v>
      </c>
      <c r="F1493">
        <v>10</v>
      </c>
      <c r="G1493" s="2">
        <v>0</v>
      </c>
      <c r="H1493">
        <v>2</v>
      </c>
      <c r="I1493">
        <v>1</v>
      </c>
      <c r="J1493">
        <v>0</v>
      </c>
      <c r="K1493" s="1">
        <v>65675.47</v>
      </c>
      <c r="L1493">
        <v>0</v>
      </c>
      <c r="M1493">
        <v>24</v>
      </c>
      <c r="N1493">
        <v>4094</v>
      </c>
      <c r="O1493">
        <v>8</v>
      </c>
      <c r="P1493">
        <v>36</v>
      </c>
      <c r="Q1493">
        <v>0.33333333333333331</v>
      </c>
      <c r="R1493">
        <v>98256</v>
      </c>
      <c r="S1493" t="s">
        <v>56</v>
      </c>
      <c r="T1493" t="s">
        <v>61</v>
      </c>
      <c r="U1493" t="s">
        <v>51</v>
      </c>
      <c r="V1493">
        <v>6</v>
      </c>
    </row>
    <row r="1494" spans="1:22" x14ac:dyDescent="0.2">
      <c r="A1494">
        <v>15719265</v>
      </c>
      <c r="B1494">
        <v>589</v>
      </c>
      <c r="C1494" t="s">
        <v>12</v>
      </c>
      <c r="D1494" t="s">
        <v>15</v>
      </c>
      <c r="E1494">
        <v>46</v>
      </c>
      <c r="F1494">
        <v>9</v>
      </c>
      <c r="G1494" s="2">
        <v>0</v>
      </c>
      <c r="H1494">
        <v>2</v>
      </c>
      <c r="I1494">
        <v>1</v>
      </c>
      <c r="J1494">
        <v>0</v>
      </c>
      <c r="K1494" s="1">
        <v>170676.67</v>
      </c>
      <c r="L1494">
        <v>0</v>
      </c>
      <c r="M1494">
        <v>12</v>
      </c>
      <c r="N1494">
        <v>1360</v>
      </c>
      <c r="O1494">
        <v>5</v>
      </c>
      <c r="P1494">
        <v>60</v>
      </c>
      <c r="Q1494">
        <v>0.41666666666666669</v>
      </c>
      <c r="R1494">
        <v>16320</v>
      </c>
      <c r="S1494" t="s">
        <v>55</v>
      </c>
      <c r="T1494" t="s">
        <v>61</v>
      </c>
      <c r="U1494" t="s">
        <v>51</v>
      </c>
      <c r="V1494">
        <v>7</v>
      </c>
    </row>
    <row r="1495" spans="1:22" x14ac:dyDescent="0.2">
      <c r="A1495">
        <v>15745326</v>
      </c>
      <c r="B1495">
        <v>538</v>
      </c>
      <c r="C1495" t="s">
        <v>12</v>
      </c>
      <c r="D1495" t="s">
        <v>13</v>
      </c>
      <c r="E1495">
        <v>62</v>
      </c>
      <c r="F1495">
        <v>3</v>
      </c>
      <c r="G1495" s="2">
        <v>75051.490000000005</v>
      </c>
      <c r="H1495">
        <v>1</v>
      </c>
      <c r="I1495">
        <v>0</v>
      </c>
      <c r="J1495">
        <v>0</v>
      </c>
      <c r="K1495" s="1">
        <v>17682.02</v>
      </c>
      <c r="L1495">
        <v>1</v>
      </c>
      <c r="M1495">
        <v>29</v>
      </c>
      <c r="N1495">
        <v>171</v>
      </c>
      <c r="O1495">
        <v>10</v>
      </c>
      <c r="P1495">
        <v>160</v>
      </c>
      <c r="Q1495">
        <v>0.34482758620689657</v>
      </c>
      <c r="R1495">
        <v>4959</v>
      </c>
      <c r="S1495" t="s">
        <v>55</v>
      </c>
      <c r="T1495" t="s">
        <v>59</v>
      </c>
      <c r="U1495" t="s">
        <v>50</v>
      </c>
      <c r="V1495">
        <v>6</v>
      </c>
    </row>
    <row r="1496" spans="1:22" x14ac:dyDescent="0.2">
      <c r="A1496">
        <v>15674541</v>
      </c>
      <c r="B1496">
        <v>575</v>
      </c>
      <c r="C1496" t="s">
        <v>14</v>
      </c>
      <c r="D1496" t="s">
        <v>15</v>
      </c>
      <c r="E1496">
        <v>52</v>
      </c>
      <c r="F1496">
        <v>8</v>
      </c>
      <c r="G1496" s="2">
        <v>123925.23</v>
      </c>
      <c r="H1496">
        <v>1</v>
      </c>
      <c r="I1496">
        <v>0</v>
      </c>
      <c r="J1496">
        <v>0</v>
      </c>
      <c r="K1496" s="1">
        <v>111342.66</v>
      </c>
      <c r="L1496">
        <v>1</v>
      </c>
      <c r="M1496">
        <v>10</v>
      </c>
      <c r="N1496">
        <v>1226</v>
      </c>
      <c r="O1496">
        <v>1</v>
      </c>
      <c r="P1496">
        <v>66</v>
      </c>
      <c r="Q1496">
        <v>0.1</v>
      </c>
      <c r="R1496">
        <v>12260</v>
      </c>
      <c r="S1496" t="s">
        <v>55</v>
      </c>
      <c r="T1496" t="s">
        <v>60</v>
      </c>
      <c r="U1496" t="s">
        <v>50</v>
      </c>
      <c r="V1496">
        <v>6</v>
      </c>
    </row>
    <row r="1497" spans="1:22" x14ac:dyDescent="0.2">
      <c r="A1497">
        <v>15768219</v>
      </c>
      <c r="B1497">
        <v>850</v>
      </c>
      <c r="C1497" t="s">
        <v>14</v>
      </c>
      <c r="D1497" t="s">
        <v>15</v>
      </c>
      <c r="E1497">
        <v>36</v>
      </c>
      <c r="F1497">
        <v>0</v>
      </c>
      <c r="G1497" s="2">
        <v>0</v>
      </c>
      <c r="H1497">
        <v>2</v>
      </c>
      <c r="I1497">
        <v>1</v>
      </c>
      <c r="J1497">
        <v>0</v>
      </c>
      <c r="K1497" s="1">
        <v>141242.57</v>
      </c>
      <c r="L1497">
        <v>0</v>
      </c>
      <c r="M1497">
        <v>2</v>
      </c>
      <c r="N1497">
        <v>2009</v>
      </c>
      <c r="O1497">
        <v>8</v>
      </c>
      <c r="P1497">
        <v>115</v>
      </c>
      <c r="Q1497">
        <v>1</v>
      </c>
      <c r="R1497">
        <v>4018</v>
      </c>
      <c r="S1497" t="s">
        <v>54</v>
      </c>
      <c r="T1497" t="s">
        <v>58</v>
      </c>
      <c r="U1497" t="s">
        <v>50</v>
      </c>
      <c r="V1497">
        <v>7</v>
      </c>
    </row>
    <row r="1498" spans="1:22" x14ac:dyDescent="0.2">
      <c r="A1498">
        <v>15679813</v>
      </c>
      <c r="B1498">
        <v>727</v>
      </c>
      <c r="C1498" t="s">
        <v>14</v>
      </c>
      <c r="D1498" t="s">
        <v>15</v>
      </c>
      <c r="E1498">
        <v>28</v>
      </c>
      <c r="F1498">
        <v>1</v>
      </c>
      <c r="G1498" s="2">
        <v>0</v>
      </c>
      <c r="H1498">
        <v>1</v>
      </c>
      <c r="I1498">
        <v>1</v>
      </c>
      <c r="J1498">
        <v>0</v>
      </c>
      <c r="K1498" s="1">
        <v>40357.39</v>
      </c>
      <c r="L1498">
        <v>0</v>
      </c>
      <c r="M1498">
        <v>29</v>
      </c>
      <c r="N1498">
        <v>503</v>
      </c>
      <c r="O1498">
        <v>6</v>
      </c>
      <c r="P1498">
        <v>66</v>
      </c>
      <c r="Q1498">
        <v>0.20689655172413793</v>
      </c>
      <c r="R1498">
        <v>14587</v>
      </c>
      <c r="S1498" t="s">
        <v>54</v>
      </c>
      <c r="T1498" t="s">
        <v>58</v>
      </c>
      <c r="U1498" t="s">
        <v>50</v>
      </c>
      <c r="V1498">
        <v>9</v>
      </c>
    </row>
    <row r="1499" spans="1:22" x14ac:dyDescent="0.2">
      <c r="A1499">
        <v>15624072</v>
      </c>
      <c r="B1499">
        <v>669</v>
      </c>
      <c r="C1499" t="s">
        <v>14</v>
      </c>
      <c r="D1499" t="s">
        <v>15</v>
      </c>
      <c r="E1499">
        <v>22</v>
      </c>
      <c r="F1499">
        <v>10</v>
      </c>
      <c r="G1499" s="2">
        <v>0</v>
      </c>
      <c r="H1499">
        <v>2</v>
      </c>
      <c r="I1499">
        <v>1</v>
      </c>
      <c r="J1499">
        <v>0</v>
      </c>
      <c r="K1499" s="1">
        <v>176163.74</v>
      </c>
      <c r="L1499">
        <v>0</v>
      </c>
      <c r="M1499">
        <v>25</v>
      </c>
      <c r="N1499">
        <v>116</v>
      </c>
      <c r="O1499">
        <v>2</v>
      </c>
      <c r="P1499">
        <v>9</v>
      </c>
      <c r="Q1499">
        <v>0.08</v>
      </c>
      <c r="R1499">
        <v>2900</v>
      </c>
      <c r="S1499" t="s">
        <v>55</v>
      </c>
      <c r="T1499" t="s">
        <v>61</v>
      </c>
      <c r="U1499" t="s">
        <v>52</v>
      </c>
      <c r="V1499">
        <v>6</v>
      </c>
    </row>
    <row r="1500" spans="1:22" x14ac:dyDescent="0.2">
      <c r="A1500">
        <v>15669664</v>
      </c>
      <c r="B1500">
        <v>574</v>
      </c>
      <c r="C1500" t="s">
        <v>16</v>
      </c>
      <c r="D1500" t="s">
        <v>15</v>
      </c>
      <c r="E1500">
        <v>54</v>
      </c>
      <c r="F1500">
        <v>1</v>
      </c>
      <c r="G1500" s="2">
        <v>99774.5</v>
      </c>
      <c r="H1500">
        <v>1</v>
      </c>
      <c r="I1500">
        <v>0</v>
      </c>
      <c r="J1500">
        <v>0</v>
      </c>
      <c r="K1500" s="1">
        <v>4896.1099999999997</v>
      </c>
      <c r="L1500">
        <v>1</v>
      </c>
      <c r="M1500">
        <v>26</v>
      </c>
      <c r="N1500">
        <v>4503</v>
      </c>
      <c r="O1500">
        <v>5</v>
      </c>
      <c r="P1500">
        <v>113</v>
      </c>
      <c r="Q1500">
        <v>0.19230769230769232</v>
      </c>
      <c r="R1500">
        <v>117078</v>
      </c>
      <c r="S1500" t="s">
        <v>54</v>
      </c>
      <c r="T1500" t="s">
        <v>58</v>
      </c>
      <c r="U1500" t="s">
        <v>50</v>
      </c>
      <c r="V1500">
        <v>7</v>
      </c>
    </row>
    <row r="1501" spans="1:22" x14ac:dyDescent="0.2">
      <c r="A1501">
        <v>15682728</v>
      </c>
      <c r="B1501">
        <v>774</v>
      </c>
      <c r="C1501" t="s">
        <v>12</v>
      </c>
      <c r="D1501" t="s">
        <v>13</v>
      </c>
      <c r="E1501">
        <v>32</v>
      </c>
      <c r="F1501">
        <v>4</v>
      </c>
      <c r="G1501" s="2">
        <v>0</v>
      </c>
      <c r="H1501">
        <v>2</v>
      </c>
      <c r="I1501">
        <v>0</v>
      </c>
      <c r="J1501">
        <v>0</v>
      </c>
      <c r="K1501" s="1">
        <v>114899.13</v>
      </c>
      <c r="L1501">
        <v>0</v>
      </c>
      <c r="M1501">
        <v>3</v>
      </c>
      <c r="N1501">
        <v>2480</v>
      </c>
      <c r="O1501">
        <v>10</v>
      </c>
      <c r="P1501">
        <v>163</v>
      </c>
      <c r="Q1501">
        <v>1</v>
      </c>
      <c r="R1501">
        <v>7440</v>
      </c>
      <c r="S1501" t="s">
        <v>55</v>
      </c>
      <c r="T1501" t="s">
        <v>59</v>
      </c>
      <c r="U1501" t="s">
        <v>50</v>
      </c>
      <c r="V1501">
        <v>6</v>
      </c>
    </row>
    <row r="1502" spans="1:22" x14ac:dyDescent="0.2">
      <c r="A1502">
        <v>15573851</v>
      </c>
      <c r="B1502">
        <v>735</v>
      </c>
      <c r="C1502" t="s">
        <v>12</v>
      </c>
      <c r="D1502" t="s">
        <v>13</v>
      </c>
      <c r="E1502">
        <v>38</v>
      </c>
      <c r="F1502">
        <v>1</v>
      </c>
      <c r="G1502" s="2">
        <v>0</v>
      </c>
      <c r="H1502">
        <v>3</v>
      </c>
      <c r="I1502">
        <v>0</v>
      </c>
      <c r="J1502">
        <v>0</v>
      </c>
      <c r="K1502" s="1">
        <v>92220.12</v>
      </c>
      <c r="L1502">
        <v>1</v>
      </c>
      <c r="M1502">
        <v>21</v>
      </c>
      <c r="N1502">
        <v>1456</v>
      </c>
      <c r="O1502">
        <v>0</v>
      </c>
      <c r="P1502">
        <v>101</v>
      </c>
      <c r="Q1502">
        <v>0</v>
      </c>
      <c r="R1502">
        <v>30576</v>
      </c>
      <c r="S1502" t="s">
        <v>55</v>
      </c>
      <c r="T1502" t="s">
        <v>58</v>
      </c>
      <c r="U1502" t="s">
        <v>50</v>
      </c>
      <c r="V1502">
        <v>7</v>
      </c>
    </row>
    <row r="1503" spans="1:22" x14ac:dyDescent="0.2">
      <c r="A1503">
        <v>15710012</v>
      </c>
      <c r="B1503">
        <v>738</v>
      </c>
      <c r="C1503" t="s">
        <v>14</v>
      </c>
      <c r="D1503" t="s">
        <v>15</v>
      </c>
      <c r="E1503">
        <v>44</v>
      </c>
      <c r="F1503">
        <v>2</v>
      </c>
      <c r="G1503" s="2">
        <v>0</v>
      </c>
      <c r="H1503">
        <v>2</v>
      </c>
      <c r="I1503">
        <v>1</v>
      </c>
      <c r="J1503">
        <v>0</v>
      </c>
      <c r="K1503" s="1">
        <v>43018.82</v>
      </c>
      <c r="L1503">
        <v>1</v>
      </c>
      <c r="M1503">
        <v>14</v>
      </c>
      <c r="N1503">
        <v>1016</v>
      </c>
      <c r="O1503">
        <v>9</v>
      </c>
      <c r="P1503">
        <v>102</v>
      </c>
      <c r="Q1503">
        <v>0.6428571428571429</v>
      </c>
      <c r="R1503">
        <v>14224</v>
      </c>
      <c r="S1503" t="s">
        <v>56</v>
      </c>
      <c r="T1503" t="s">
        <v>58</v>
      </c>
      <c r="U1503" t="s">
        <v>50</v>
      </c>
      <c r="V1503">
        <v>7</v>
      </c>
    </row>
    <row r="1504" spans="1:22" x14ac:dyDescent="0.2">
      <c r="A1504">
        <v>15644788</v>
      </c>
      <c r="B1504">
        <v>731</v>
      </c>
      <c r="C1504" t="s">
        <v>12</v>
      </c>
      <c r="D1504" t="s">
        <v>13</v>
      </c>
      <c r="E1504">
        <v>30</v>
      </c>
      <c r="F1504">
        <v>5</v>
      </c>
      <c r="G1504" s="2">
        <v>0</v>
      </c>
      <c r="H1504">
        <v>2</v>
      </c>
      <c r="I1504">
        <v>1</v>
      </c>
      <c r="J1504">
        <v>0</v>
      </c>
      <c r="K1504" s="1">
        <v>189528.72</v>
      </c>
      <c r="L1504">
        <v>0</v>
      </c>
      <c r="M1504">
        <v>1</v>
      </c>
      <c r="N1504">
        <v>275</v>
      </c>
      <c r="O1504">
        <v>3</v>
      </c>
      <c r="P1504">
        <v>3</v>
      </c>
      <c r="Q1504">
        <v>1</v>
      </c>
      <c r="R1504">
        <v>275</v>
      </c>
      <c r="S1504" t="s">
        <v>54</v>
      </c>
      <c r="T1504" t="s">
        <v>59</v>
      </c>
      <c r="U1504" t="s">
        <v>52</v>
      </c>
      <c r="V1504">
        <v>6</v>
      </c>
    </row>
    <row r="1505" spans="1:22" x14ac:dyDescent="0.2">
      <c r="A1505">
        <v>15598161</v>
      </c>
      <c r="B1505">
        <v>654</v>
      </c>
      <c r="C1505" t="s">
        <v>12</v>
      </c>
      <c r="D1505" t="s">
        <v>15</v>
      </c>
      <c r="E1505">
        <v>47</v>
      </c>
      <c r="F1505">
        <v>10</v>
      </c>
      <c r="G1505" s="2">
        <v>0</v>
      </c>
      <c r="H1505">
        <v>2</v>
      </c>
      <c r="I1505">
        <v>1</v>
      </c>
      <c r="J1505">
        <v>0</v>
      </c>
      <c r="K1505" s="1">
        <v>170481.98</v>
      </c>
      <c r="L1505">
        <v>0</v>
      </c>
      <c r="M1505">
        <v>7</v>
      </c>
      <c r="N1505">
        <v>4634</v>
      </c>
      <c r="O1505">
        <v>0</v>
      </c>
      <c r="P1505">
        <v>86</v>
      </c>
      <c r="Q1505">
        <v>0</v>
      </c>
      <c r="R1505">
        <v>32438</v>
      </c>
      <c r="S1505" t="s">
        <v>55</v>
      </c>
      <c r="T1505" t="s">
        <v>61</v>
      </c>
      <c r="U1505" t="s">
        <v>50</v>
      </c>
      <c r="V1505">
        <v>7</v>
      </c>
    </row>
    <row r="1506" spans="1:22" x14ac:dyDescent="0.2">
      <c r="A1506">
        <v>15745624</v>
      </c>
      <c r="B1506">
        <v>828</v>
      </c>
      <c r="C1506" t="s">
        <v>12</v>
      </c>
      <c r="D1506" t="s">
        <v>15</v>
      </c>
      <c r="E1506">
        <v>37</v>
      </c>
      <c r="F1506">
        <v>4</v>
      </c>
      <c r="G1506" s="2">
        <v>0</v>
      </c>
      <c r="H1506">
        <v>2</v>
      </c>
      <c r="I1506">
        <v>1</v>
      </c>
      <c r="J1506">
        <v>0</v>
      </c>
      <c r="K1506" s="1">
        <v>94845.45</v>
      </c>
      <c r="L1506">
        <v>0</v>
      </c>
      <c r="M1506">
        <v>19</v>
      </c>
      <c r="N1506">
        <v>3853</v>
      </c>
      <c r="O1506">
        <v>9</v>
      </c>
      <c r="P1506">
        <v>98</v>
      </c>
      <c r="Q1506">
        <v>0.47368421052631576</v>
      </c>
      <c r="R1506">
        <v>73207</v>
      </c>
      <c r="S1506" t="s">
        <v>56</v>
      </c>
      <c r="T1506" t="s">
        <v>59</v>
      </c>
      <c r="U1506" t="s">
        <v>50</v>
      </c>
      <c r="V1506">
        <v>6</v>
      </c>
    </row>
    <row r="1507" spans="1:22" x14ac:dyDescent="0.2">
      <c r="A1507">
        <v>15593954</v>
      </c>
      <c r="B1507">
        <v>516</v>
      </c>
      <c r="C1507" t="s">
        <v>12</v>
      </c>
      <c r="D1507" t="s">
        <v>13</v>
      </c>
      <c r="E1507">
        <v>47</v>
      </c>
      <c r="F1507">
        <v>6</v>
      </c>
      <c r="G1507" s="2">
        <v>109387.33</v>
      </c>
      <c r="H1507">
        <v>1</v>
      </c>
      <c r="I1507">
        <v>0</v>
      </c>
      <c r="J1507">
        <v>0</v>
      </c>
      <c r="K1507" s="1">
        <v>121365.45</v>
      </c>
      <c r="L1507">
        <v>0</v>
      </c>
      <c r="M1507">
        <v>8</v>
      </c>
      <c r="N1507">
        <v>2904</v>
      </c>
      <c r="O1507">
        <v>4</v>
      </c>
      <c r="P1507">
        <v>117</v>
      </c>
      <c r="Q1507">
        <v>0.5</v>
      </c>
      <c r="R1507">
        <v>23232</v>
      </c>
      <c r="S1507" t="s">
        <v>54</v>
      </c>
      <c r="T1507" t="s">
        <v>60</v>
      </c>
      <c r="U1507" t="s">
        <v>50</v>
      </c>
      <c r="V1507">
        <v>6</v>
      </c>
    </row>
    <row r="1508" spans="1:22" x14ac:dyDescent="0.2">
      <c r="A1508">
        <v>15723613</v>
      </c>
      <c r="B1508">
        <v>623</v>
      </c>
      <c r="C1508" t="s">
        <v>12</v>
      </c>
      <c r="D1508" t="s">
        <v>13</v>
      </c>
      <c r="E1508">
        <v>28</v>
      </c>
      <c r="F1508">
        <v>4</v>
      </c>
      <c r="G1508" s="2">
        <v>0</v>
      </c>
      <c r="H1508">
        <v>2</v>
      </c>
      <c r="I1508">
        <v>1</v>
      </c>
      <c r="J1508">
        <v>0</v>
      </c>
      <c r="K1508" s="1">
        <v>41227.67</v>
      </c>
      <c r="L1508">
        <v>0</v>
      </c>
      <c r="M1508">
        <v>2</v>
      </c>
      <c r="N1508">
        <v>1298</v>
      </c>
      <c r="O1508">
        <v>10</v>
      </c>
      <c r="P1508">
        <v>25</v>
      </c>
      <c r="Q1508">
        <v>1</v>
      </c>
      <c r="R1508">
        <v>2596</v>
      </c>
      <c r="S1508" t="s">
        <v>55</v>
      </c>
      <c r="T1508" t="s">
        <v>59</v>
      </c>
      <c r="U1508" t="s">
        <v>52</v>
      </c>
      <c r="V1508">
        <v>6</v>
      </c>
    </row>
    <row r="1509" spans="1:22" x14ac:dyDescent="0.2">
      <c r="A1509">
        <v>15813640</v>
      </c>
      <c r="B1509">
        <v>642</v>
      </c>
      <c r="C1509" t="s">
        <v>12</v>
      </c>
      <c r="D1509" t="s">
        <v>13</v>
      </c>
      <c r="E1509">
        <v>40</v>
      </c>
      <c r="F1509">
        <v>7</v>
      </c>
      <c r="G1509" s="2">
        <v>0</v>
      </c>
      <c r="H1509">
        <v>2</v>
      </c>
      <c r="I1509">
        <v>1</v>
      </c>
      <c r="J1509">
        <v>0</v>
      </c>
      <c r="K1509" s="1">
        <v>10712.82</v>
      </c>
      <c r="L1509">
        <v>0</v>
      </c>
      <c r="M1509">
        <v>24</v>
      </c>
      <c r="N1509">
        <v>4797</v>
      </c>
      <c r="O1509">
        <v>5</v>
      </c>
      <c r="P1509">
        <v>60</v>
      </c>
      <c r="Q1509">
        <v>0.20833333333333334</v>
      </c>
      <c r="R1509">
        <v>115128</v>
      </c>
      <c r="S1509" t="s">
        <v>55</v>
      </c>
      <c r="T1509" t="s">
        <v>60</v>
      </c>
      <c r="U1509" t="s">
        <v>51</v>
      </c>
      <c r="V1509">
        <v>6</v>
      </c>
    </row>
    <row r="1510" spans="1:22" x14ac:dyDescent="0.2">
      <c r="A1510">
        <v>15707322</v>
      </c>
      <c r="B1510">
        <v>779</v>
      </c>
      <c r="C1510" t="s">
        <v>12</v>
      </c>
      <c r="D1510" t="s">
        <v>13</v>
      </c>
      <c r="E1510">
        <v>48</v>
      </c>
      <c r="F1510">
        <v>2</v>
      </c>
      <c r="G1510" s="2">
        <v>115290.27</v>
      </c>
      <c r="H1510">
        <v>1</v>
      </c>
      <c r="I1510">
        <v>0</v>
      </c>
      <c r="J1510">
        <v>0</v>
      </c>
      <c r="K1510" s="1">
        <v>98912.69</v>
      </c>
      <c r="L1510">
        <v>1</v>
      </c>
      <c r="M1510">
        <v>20</v>
      </c>
      <c r="N1510">
        <v>4354</v>
      </c>
      <c r="O1510">
        <v>0</v>
      </c>
      <c r="P1510">
        <v>158</v>
      </c>
      <c r="Q1510">
        <v>0</v>
      </c>
      <c r="R1510">
        <v>87080</v>
      </c>
      <c r="S1510" t="s">
        <v>54</v>
      </c>
      <c r="T1510" t="s">
        <v>58</v>
      </c>
      <c r="U1510" t="s">
        <v>50</v>
      </c>
      <c r="V1510">
        <v>7</v>
      </c>
    </row>
    <row r="1511" spans="1:22" x14ac:dyDescent="0.2">
      <c r="A1511">
        <v>15588918</v>
      </c>
      <c r="B1511">
        <v>671</v>
      </c>
      <c r="C1511" t="s">
        <v>12</v>
      </c>
      <c r="D1511" t="s">
        <v>13</v>
      </c>
      <c r="E1511">
        <v>42</v>
      </c>
      <c r="F1511">
        <v>6</v>
      </c>
      <c r="G1511" s="2">
        <v>0</v>
      </c>
      <c r="H1511">
        <v>2</v>
      </c>
      <c r="I1511">
        <v>1</v>
      </c>
      <c r="J1511">
        <v>0</v>
      </c>
      <c r="K1511" s="1">
        <v>197202.48</v>
      </c>
      <c r="L1511">
        <v>0</v>
      </c>
      <c r="M1511">
        <v>4</v>
      </c>
      <c r="N1511">
        <v>1021</v>
      </c>
      <c r="O1511">
        <v>6</v>
      </c>
      <c r="P1511">
        <v>66</v>
      </c>
      <c r="Q1511">
        <v>1</v>
      </c>
      <c r="R1511">
        <v>4084</v>
      </c>
      <c r="S1511" t="s">
        <v>56</v>
      </c>
      <c r="T1511" t="s">
        <v>60</v>
      </c>
      <c r="U1511" t="s">
        <v>50</v>
      </c>
      <c r="V1511">
        <v>6</v>
      </c>
    </row>
    <row r="1512" spans="1:22" x14ac:dyDescent="0.2">
      <c r="A1512">
        <v>15757661</v>
      </c>
      <c r="B1512">
        <v>589</v>
      </c>
      <c r="C1512" t="s">
        <v>12</v>
      </c>
      <c r="D1512" t="s">
        <v>13</v>
      </c>
      <c r="E1512">
        <v>39</v>
      </c>
      <c r="F1512">
        <v>7</v>
      </c>
      <c r="G1512" s="2">
        <v>0</v>
      </c>
      <c r="H1512">
        <v>2</v>
      </c>
      <c r="I1512">
        <v>0</v>
      </c>
      <c r="J1512">
        <v>0</v>
      </c>
      <c r="K1512" s="1">
        <v>95985.64</v>
      </c>
      <c r="L1512">
        <v>0</v>
      </c>
      <c r="M1512">
        <v>15</v>
      </c>
      <c r="N1512">
        <v>2540</v>
      </c>
      <c r="O1512">
        <v>3</v>
      </c>
      <c r="P1512">
        <v>20</v>
      </c>
      <c r="Q1512">
        <v>0.2</v>
      </c>
      <c r="R1512">
        <v>38100</v>
      </c>
      <c r="S1512" t="s">
        <v>55</v>
      </c>
      <c r="T1512" t="s">
        <v>60</v>
      </c>
      <c r="U1512" t="s">
        <v>52</v>
      </c>
      <c r="V1512">
        <v>6</v>
      </c>
    </row>
    <row r="1513" spans="1:22" x14ac:dyDescent="0.2">
      <c r="A1513">
        <v>15698572</v>
      </c>
      <c r="B1513">
        <v>636</v>
      </c>
      <c r="C1513" t="s">
        <v>14</v>
      </c>
      <c r="D1513" t="s">
        <v>13</v>
      </c>
      <c r="E1513">
        <v>36</v>
      </c>
      <c r="F1513">
        <v>1</v>
      </c>
      <c r="G1513" s="2">
        <v>0</v>
      </c>
      <c r="H1513">
        <v>1</v>
      </c>
      <c r="I1513">
        <v>1</v>
      </c>
      <c r="J1513">
        <v>0</v>
      </c>
      <c r="K1513" s="1">
        <v>43134.58</v>
      </c>
      <c r="L1513">
        <v>0</v>
      </c>
      <c r="M1513">
        <v>10</v>
      </c>
      <c r="N1513">
        <v>3086</v>
      </c>
      <c r="O1513">
        <v>10</v>
      </c>
      <c r="P1513">
        <v>170</v>
      </c>
      <c r="Q1513">
        <v>1</v>
      </c>
      <c r="R1513">
        <v>30860</v>
      </c>
      <c r="S1513" t="s">
        <v>56</v>
      </c>
      <c r="T1513" t="s">
        <v>58</v>
      </c>
      <c r="U1513" t="s">
        <v>50</v>
      </c>
      <c r="V1513">
        <v>9</v>
      </c>
    </row>
    <row r="1514" spans="1:22" x14ac:dyDescent="0.2">
      <c r="A1514">
        <v>15623082</v>
      </c>
      <c r="B1514">
        <v>507</v>
      </c>
      <c r="C1514" t="s">
        <v>12</v>
      </c>
      <c r="D1514" t="s">
        <v>13</v>
      </c>
      <c r="E1514">
        <v>35</v>
      </c>
      <c r="F1514">
        <v>2</v>
      </c>
      <c r="G1514" s="2">
        <v>0</v>
      </c>
      <c r="H1514">
        <v>2</v>
      </c>
      <c r="I1514">
        <v>1</v>
      </c>
      <c r="J1514">
        <v>0</v>
      </c>
      <c r="K1514" s="1">
        <v>97633.93</v>
      </c>
      <c r="L1514">
        <v>0</v>
      </c>
      <c r="M1514">
        <v>7</v>
      </c>
      <c r="N1514">
        <v>3577</v>
      </c>
      <c r="O1514">
        <v>10</v>
      </c>
      <c r="P1514">
        <v>6</v>
      </c>
      <c r="Q1514">
        <v>1</v>
      </c>
      <c r="R1514">
        <v>25039</v>
      </c>
      <c r="S1514" t="s">
        <v>54</v>
      </c>
      <c r="T1514" t="s">
        <v>58</v>
      </c>
      <c r="U1514" t="s">
        <v>52</v>
      </c>
      <c r="V1514">
        <v>7</v>
      </c>
    </row>
    <row r="1515" spans="1:22" x14ac:dyDescent="0.2">
      <c r="A1515">
        <v>15797905</v>
      </c>
      <c r="B1515">
        <v>682</v>
      </c>
      <c r="C1515" t="s">
        <v>12</v>
      </c>
      <c r="D1515" t="s">
        <v>13</v>
      </c>
      <c r="E1515">
        <v>48</v>
      </c>
      <c r="F1515">
        <v>7</v>
      </c>
      <c r="G1515" s="2">
        <v>0</v>
      </c>
      <c r="H1515">
        <v>2</v>
      </c>
      <c r="I1515">
        <v>1</v>
      </c>
      <c r="J1515">
        <v>0</v>
      </c>
      <c r="K1515" s="1">
        <v>65069.03</v>
      </c>
      <c r="L1515">
        <v>0</v>
      </c>
      <c r="M1515">
        <v>19</v>
      </c>
      <c r="N1515">
        <v>2932</v>
      </c>
      <c r="O1515">
        <v>3</v>
      </c>
      <c r="P1515">
        <v>71</v>
      </c>
      <c r="Q1515">
        <v>0.15789473684210525</v>
      </c>
      <c r="R1515">
        <v>55708</v>
      </c>
      <c r="S1515" t="s">
        <v>56</v>
      </c>
      <c r="T1515" t="s">
        <v>60</v>
      </c>
      <c r="U1515" t="s">
        <v>50</v>
      </c>
      <c r="V1515">
        <v>7</v>
      </c>
    </row>
    <row r="1516" spans="1:22" x14ac:dyDescent="0.2">
      <c r="A1516">
        <v>15746028</v>
      </c>
      <c r="B1516">
        <v>714</v>
      </c>
      <c r="C1516" t="s">
        <v>12</v>
      </c>
      <c r="D1516" t="s">
        <v>13</v>
      </c>
      <c r="E1516">
        <v>24</v>
      </c>
      <c r="F1516">
        <v>7</v>
      </c>
      <c r="G1516" s="2">
        <v>0</v>
      </c>
      <c r="H1516">
        <v>2</v>
      </c>
      <c r="I1516">
        <v>1</v>
      </c>
      <c r="J1516">
        <v>0</v>
      </c>
      <c r="K1516" s="1">
        <v>166335</v>
      </c>
      <c r="L1516">
        <v>0</v>
      </c>
      <c r="M1516">
        <v>13</v>
      </c>
      <c r="N1516">
        <v>3130</v>
      </c>
      <c r="O1516">
        <v>7</v>
      </c>
      <c r="P1516">
        <v>48</v>
      </c>
      <c r="Q1516">
        <v>0.53846153846153844</v>
      </c>
      <c r="R1516">
        <v>40690</v>
      </c>
      <c r="S1516" t="s">
        <v>55</v>
      </c>
      <c r="T1516" t="s">
        <v>60</v>
      </c>
      <c r="U1516" t="s">
        <v>51</v>
      </c>
      <c r="V1516">
        <v>6</v>
      </c>
    </row>
    <row r="1517" spans="1:22" x14ac:dyDescent="0.2">
      <c r="A1517">
        <v>15616471</v>
      </c>
      <c r="B1517">
        <v>599</v>
      </c>
      <c r="C1517" t="s">
        <v>14</v>
      </c>
      <c r="D1517" t="s">
        <v>15</v>
      </c>
      <c r="E1517">
        <v>51</v>
      </c>
      <c r="F1517">
        <v>0</v>
      </c>
      <c r="G1517" s="2">
        <v>0</v>
      </c>
      <c r="H1517">
        <v>1</v>
      </c>
      <c r="I1517">
        <v>1</v>
      </c>
      <c r="J1517">
        <v>1</v>
      </c>
      <c r="K1517" s="1">
        <v>175235.99</v>
      </c>
      <c r="L1517">
        <v>0</v>
      </c>
      <c r="M1517">
        <v>6</v>
      </c>
      <c r="N1517">
        <v>4031</v>
      </c>
      <c r="O1517">
        <v>3</v>
      </c>
      <c r="P1517">
        <v>50</v>
      </c>
      <c r="Q1517">
        <v>0.5</v>
      </c>
      <c r="R1517">
        <v>24186</v>
      </c>
      <c r="S1517" t="s">
        <v>55</v>
      </c>
      <c r="T1517" t="s">
        <v>58</v>
      </c>
      <c r="U1517" t="s">
        <v>51</v>
      </c>
      <c r="V1517">
        <v>7</v>
      </c>
    </row>
    <row r="1518" spans="1:22" x14ac:dyDescent="0.2">
      <c r="A1518">
        <v>15641575</v>
      </c>
      <c r="B1518">
        <v>577</v>
      </c>
      <c r="C1518" t="s">
        <v>12</v>
      </c>
      <c r="D1518" t="s">
        <v>15</v>
      </c>
      <c r="E1518">
        <v>37</v>
      </c>
      <c r="F1518">
        <v>2</v>
      </c>
      <c r="G1518" s="2">
        <v>127261.35</v>
      </c>
      <c r="H1518">
        <v>1</v>
      </c>
      <c r="I1518">
        <v>1</v>
      </c>
      <c r="J1518">
        <v>0</v>
      </c>
      <c r="K1518" s="1">
        <v>56185.05</v>
      </c>
      <c r="L1518">
        <v>0</v>
      </c>
      <c r="M1518">
        <v>20</v>
      </c>
      <c r="N1518">
        <v>2081</v>
      </c>
      <c r="O1518">
        <v>4</v>
      </c>
      <c r="P1518">
        <v>124</v>
      </c>
      <c r="Q1518">
        <v>0.2</v>
      </c>
      <c r="R1518">
        <v>41620</v>
      </c>
      <c r="S1518" t="s">
        <v>55</v>
      </c>
      <c r="T1518" t="s">
        <v>58</v>
      </c>
      <c r="U1518" t="s">
        <v>50</v>
      </c>
      <c r="V1518">
        <v>6</v>
      </c>
    </row>
    <row r="1519" spans="1:22" x14ac:dyDescent="0.2">
      <c r="A1519">
        <v>15638803</v>
      </c>
      <c r="B1519">
        <v>733</v>
      </c>
      <c r="C1519" t="s">
        <v>14</v>
      </c>
      <c r="D1519" t="s">
        <v>13</v>
      </c>
      <c r="E1519">
        <v>32</v>
      </c>
      <c r="F1519">
        <v>5</v>
      </c>
      <c r="G1519" s="2">
        <v>0</v>
      </c>
      <c r="H1519">
        <v>2</v>
      </c>
      <c r="I1519">
        <v>1</v>
      </c>
      <c r="J1519">
        <v>0</v>
      </c>
      <c r="K1519" s="1">
        <v>131625.14000000001</v>
      </c>
      <c r="L1519">
        <v>0</v>
      </c>
      <c r="M1519">
        <v>1</v>
      </c>
      <c r="N1519">
        <v>1277</v>
      </c>
      <c r="O1519">
        <v>10</v>
      </c>
      <c r="P1519">
        <v>45</v>
      </c>
      <c r="Q1519">
        <v>1</v>
      </c>
      <c r="R1519">
        <v>1277</v>
      </c>
      <c r="S1519" t="s">
        <v>55</v>
      </c>
      <c r="T1519" t="s">
        <v>59</v>
      </c>
      <c r="U1519" t="s">
        <v>51</v>
      </c>
      <c r="V1519">
        <v>6</v>
      </c>
    </row>
    <row r="1520" spans="1:22" x14ac:dyDescent="0.2">
      <c r="A1520">
        <v>15808283</v>
      </c>
      <c r="B1520">
        <v>647</v>
      </c>
      <c r="C1520" t="s">
        <v>12</v>
      </c>
      <c r="D1520" t="s">
        <v>13</v>
      </c>
      <c r="E1520">
        <v>33</v>
      </c>
      <c r="F1520">
        <v>4</v>
      </c>
      <c r="G1520" s="2">
        <v>0</v>
      </c>
      <c r="H1520">
        <v>1</v>
      </c>
      <c r="I1520">
        <v>1</v>
      </c>
      <c r="J1520">
        <v>0</v>
      </c>
      <c r="K1520" s="1">
        <v>152323.04</v>
      </c>
      <c r="L1520">
        <v>0</v>
      </c>
      <c r="M1520">
        <v>21</v>
      </c>
      <c r="N1520">
        <v>1026</v>
      </c>
      <c r="O1520">
        <v>2</v>
      </c>
      <c r="P1520">
        <v>16</v>
      </c>
      <c r="Q1520">
        <v>9.5238095238095233E-2</v>
      </c>
      <c r="R1520">
        <v>21546</v>
      </c>
      <c r="S1520" t="s">
        <v>55</v>
      </c>
      <c r="T1520" t="s">
        <v>59</v>
      </c>
      <c r="U1520" t="s">
        <v>52</v>
      </c>
      <c r="V1520">
        <v>8</v>
      </c>
    </row>
    <row r="1521" spans="1:22" x14ac:dyDescent="0.2">
      <c r="A1521">
        <v>15811200</v>
      </c>
      <c r="B1521">
        <v>831</v>
      </c>
      <c r="C1521" t="s">
        <v>12</v>
      </c>
      <c r="D1521" t="s">
        <v>13</v>
      </c>
      <c r="E1521">
        <v>34</v>
      </c>
      <c r="F1521">
        <v>2</v>
      </c>
      <c r="G1521" s="2">
        <v>0</v>
      </c>
      <c r="H1521">
        <v>2</v>
      </c>
      <c r="I1521">
        <v>0</v>
      </c>
      <c r="J1521">
        <v>0</v>
      </c>
      <c r="K1521" s="1">
        <v>165840.94</v>
      </c>
      <c r="L1521">
        <v>0</v>
      </c>
      <c r="M1521">
        <v>20</v>
      </c>
      <c r="N1521">
        <v>3002</v>
      </c>
      <c r="O1521">
        <v>10</v>
      </c>
      <c r="P1521">
        <v>126</v>
      </c>
      <c r="Q1521">
        <v>0.5</v>
      </c>
      <c r="R1521">
        <v>60040</v>
      </c>
      <c r="S1521" t="s">
        <v>56</v>
      </c>
      <c r="T1521" t="s">
        <v>58</v>
      </c>
      <c r="U1521" t="s">
        <v>50</v>
      </c>
      <c r="V1521">
        <v>7</v>
      </c>
    </row>
    <row r="1522" spans="1:22" x14ac:dyDescent="0.2">
      <c r="A1522">
        <v>15807269</v>
      </c>
      <c r="B1522">
        <v>690</v>
      </c>
      <c r="C1522" t="s">
        <v>16</v>
      </c>
      <c r="D1522" t="s">
        <v>15</v>
      </c>
      <c r="E1522">
        <v>43</v>
      </c>
      <c r="F1522">
        <v>2</v>
      </c>
      <c r="G1522" s="2">
        <v>166522.78</v>
      </c>
      <c r="H1522">
        <v>1</v>
      </c>
      <c r="I1522">
        <v>0</v>
      </c>
      <c r="J1522">
        <v>0</v>
      </c>
      <c r="K1522" s="1">
        <v>119644.59</v>
      </c>
      <c r="L1522">
        <v>1</v>
      </c>
      <c r="M1522">
        <v>6</v>
      </c>
      <c r="N1522">
        <v>769</v>
      </c>
      <c r="O1522">
        <v>0</v>
      </c>
      <c r="P1522">
        <v>12</v>
      </c>
      <c r="Q1522">
        <v>0</v>
      </c>
      <c r="R1522">
        <v>4614</v>
      </c>
      <c r="S1522" t="s">
        <v>54</v>
      </c>
      <c r="T1522" t="s">
        <v>58</v>
      </c>
      <c r="U1522" t="s">
        <v>52</v>
      </c>
      <c r="V1522">
        <v>6</v>
      </c>
    </row>
    <row r="1523" spans="1:22" x14ac:dyDescent="0.2">
      <c r="A1523">
        <v>15602979</v>
      </c>
      <c r="B1523">
        <v>751</v>
      </c>
      <c r="C1523" t="s">
        <v>12</v>
      </c>
      <c r="D1523" t="s">
        <v>15</v>
      </c>
      <c r="E1523">
        <v>29</v>
      </c>
      <c r="F1523">
        <v>1</v>
      </c>
      <c r="G1523" s="2">
        <v>135536.5</v>
      </c>
      <c r="H1523">
        <v>1</v>
      </c>
      <c r="I1523">
        <v>1</v>
      </c>
      <c r="J1523">
        <v>0</v>
      </c>
      <c r="K1523" s="1">
        <v>66825.33</v>
      </c>
      <c r="L1523">
        <v>0</v>
      </c>
      <c r="M1523">
        <v>5</v>
      </c>
      <c r="N1523">
        <v>2065</v>
      </c>
      <c r="O1523">
        <v>4</v>
      </c>
      <c r="P1523">
        <v>167</v>
      </c>
      <c r="Q1523">
        <v>0.8</v>
      </c>
      <c r="R1523">
        <v>10325</v>
      </c>
      <c r="S1523" t="s">
        <v>55</v>
      </c>
      <c r="T1523" t="s">
        <v>58</v>
      </c>
      <c r="U1523" t="s">
        <v>50</v>
      </c>
      <c r="V1523">
        <v>6</v>
      </c>
    </row>
    <row r="1524" spans="1:22" x14ac:dyDescent="0.2">
      <c r="A1524">
        <v>15592028</v>
      </c>
      <c r="B1524">
        <v>549</v>
      </c>
      <c r="C1524" t="s">
        <v>12</v>
      </c>
      <c r="D1524" t="s">
        <v>13</v>
      </c>
      <c r="E1524">
        <v>46</v>
      </c>
      <c r="F1524">
        <v>7</v>
      </c>
      <c r="G1524" s="2">
        <v>0</v>
      </c>
      <c r="H1524">
        <v>1</v>
      </c>
      <c r="I1524">
        <v>1</v>
      </c>
      <c r="J1524">
        <v>1</v>
      </c>
      <c r="K1524" s="1">
        <v>109057.56</v>
      </c>
      <c r="L1524">
        <v>0</v>
      </c>
      <c r="M1524">
        <v>8</v>
      </c>
      <c r="N1524">
        <v>3799</v>
      </c>
      <c r="O1524">
        <v>10</v>
      </c>
      <c r="P1524">
        <v>62</v>
      </c>
      <c r="Q1524">
        <v>1</v>
      </c>
      <c r="R1524">
        <v>30392</v>
      </c>
      <c r="S1524" t="s">
        <v>56</v>
      </c>
      <c r="T1524" t="s">
        <v>60</v>
      </c>
      <c r="U1524" t="s">
        <v>50</v>
      </c>
      <c r="V1524">
        <v>6</v>
      </c>
    </row>
    <row r="1525" spans="1:22" x14ac:dyDescent="0.2">
      <c r="A1525">
        <v>15580227</v>
      </c>
      <c r="B1525">
        <v>803</v>
      </c>
      <c r="C1525" t="s">
        <v>12</v>
      </c>
      <c r="D1525" t="s">
        <v>15</v>
      </c>
      <c r="E1525">
        <v>33</v>
      </c>
      <c r="F1525">
        <v>6</v>
      </c>
      <c r="G1525" s="2">
        <v>0</v>
      </c>
      <c r="H1525">
        <v>2</v>
      </c>
      <c r="I1525">
        <v>1</v>
      </c>
      <c r="J1525">
        <v>0</v>
      </c>
      <c r="K1525" s="1">
        <v>115676.61</v>
      </c>
      <c r="L1525">
        <v>0</v>
      </c>
      <c r="M1525">
        <v>27</v>
      </c>
      <c r="N1525">
        <v>4287</v>
      </c>
      <c r="O1525">
        <v>0</v>
      </c>
      <c r="P1525">
        <v>175</v>
      </c>
      <c r="Q1525">
        <v>0</v>
      </c>
      <c r="R1525">
        <v>115749</v>
      </c>
      <c r="S1525" t="s">
        <v>54</v>
      </c>
      <c r="T1525" t="s">
        <v>60</v>
      </c>
      <c r="U1525" t="s">
        <v>50</v>
      </c>
      <c r="V1525">
        <v>6</v>
      </c>
    </row>
    <row r="1526" spans="1:22" x14ac:dyDescent="0.2">
      <c r="A1526">
        <v>15643819</v>
      </c>
      <c r="B1526">
        <v>714</v>
      </c>
      <c r="C1526" t="s">
        <v>12</v>
      </c>
      <c r="D1526" t="s">
        <v>13</v>
      </c>
      <c r="E1526">
        <v>25</v>
      </c>
      <c r="F1526">
        <v>4</v>
      </c>
      <c r="G1526" s="2">
        <v>0</v>
      </c>
      <c r="H1526">
        <v>2</v>
      </c>
      <c r="I1526">
        <v>0</v>
      </c>
      <c r="J1526">
        <v>0</v>
      </c>
      <c r="K1526" s="1">
        <v>82500.84</v>
      </c>
      <c r="L1526">
        <v>0</v>
      </c>
      <c r="M1526">
        <v>3</v>
      </c>
      <c r="N1526">
        <v>4516</v>
      </c>
      <c r="O1526">
        <v>8</v>
      </c>
      <c r="P1526">
        <v>121</v>
      </c>
      <c r="Q1526">
        <v>1</v>
      </c>
      <c r="R1526">
        <v>13548</v>
      </c>
      <c r="S1526" t="s">
        <v>55</v>
      </c>
      <c r="T1526" t="s">
        <v>59</v>
      </c>
      <c r="U1526" t="s">
        <v>50</v>
      </c>
      <c r="V1526">
        <v>6</v>
      </c>
    </row>
    <row r="1527" spans="1:22" x14ac:dyDescent="0.2">
      <c r="A1527">
        <v>15754301</v>
      </c>
      <c r="B1527">
        <v>704</v>
      </c>
      <c r="C1527" t="s">
        <v>12</v>
      </c>
      <c r="D1527" t="s">
        <v>15</v>
      </c>
      <c r="E1527">
        <v>39</v>
      </c>
      <c r="F1527">
        <v>5</v>
      </c>
      <c r="G1527" s="2">
        <v>0</v>
      </c>
      <c r="H1527">
        <v>1</v>
      </c>
      <c r="I1527">
        <v>1</v>
      </c>
      <c r="J1527">
        <v>0</v>
      </c>
      <c r="K1527" s="1">
        <v>6416.92</v>
      </c>
      <c r="L1527">
        <v>0</v>
      </c>
      <c r="M1527">
        <v>11</v>
      </c>
      <c r="N1527">
        <v>1110</v>
      </c>
      <c r="O1527">
        <v>0</v>
      </c>
      <c r="P1527">
        <v>31</v>
      </c>
      <c r="Q1527">
        <v>0</v>
      </c>
      <c r="R1527">
        <v>12210</v>
      </c>
      <c r="S1527" t="s">
        <v>56</v>
      </c>
      <c r="T1527" t="s">
        <v>59</v>
      </c>
      <c r="U1527" t="s">
        <v>51</v>
      </c>
      <c r="V1527">
        <v>8</v>
      </c>
    </row>
    <row r="1528" spans="1:22" x14ac:dyDescent="0.2">
      <c r="A1528">
        <v>15789055</v>
      </c>
      <c r="B1528">
        <v>635</v>
      </c>
      <c r="C1528" t="s">
        <v>14</v>
      </c>
      <c r="D1528" t="s">
        <v>15</v>
      </c>
      <c r="E1528">
        <v>35</v>
      </c>
      <c r="F1528">
        <v>2</v>
      </c>
      <c r="G1528" s="2">
        <v>113635.16</v>
      </c>
      <c r="H1528">
        <v>1</v>
      </c>
      <c r="I1528">
        <v>1</v>
      </c>
      <c r="J1528">
        <v>0</v>
      </c>
      <c r="K1528" s="1">
        <v>90883.12</v>
      </c>
      <c r="L1528">
        <v>0</v>
      </c>
      <c r="M1528">
        <v>4</v>
      </c>
      <c r="N1528">
        <v>2724</v>
      </c>
      <c r="O1528">
        <v>3</v>
      </c>
      <c r="P1528">
        <v>88</v>
      </c>
      <c r="Q1528">
        <v>0.75</v>
      </c>
      <c r="R1528">
        <v>10896</v>
      </c>
      <c r="S1528" t="s">
        <v>55</v>
      </c>
      <c r="T1528" t="s">
        <v>58</v>
      </c>
      <c r="U1528" t="s">
        <v>50</v>
      </c>
      <c r="V1528">
        <v>6</v>
      </c>
    </row>
    <row r="1529" spans="1:22" x14ac:dyDescent="0.2">
      <c r="A1529">
        <v>15617507</v>
      </c>
      <c r="B1529">
        <v>530</v>
      </c>
      <c r="C1529" t="s">
        <v>14</v>
      </c>
      <c r="D1529" t="s">
        <v>13</v>
      </c>
      <c r="E1529">
        <v>36</v>
      </c>
      <c r="F1529">
        <v>7</v>
      </c>
      <c r="G1529" s="2">
        <v>0</v>
      </c>
      <c r="H1529">
        <v>2</v>
      </c>
      <c r="I1529">
        <v>1</v>
      </c>
      <c r="J1529">
        <v>0</v>
      </c>
      <c r="K1529" s="1">
        <v>80619.09</v>
      </c>
      <c r="L1529">
        <v>0</v>
      </c>
      <c r="M1529">
        <v>5</v>
      </c>
      <c r="N1529">
        <v>4341</v>
      </c>
      <c r="O1529">
        <v>8</v>
      </c>
      <c r="P1529">
        <v>105</v>
      </c>
      <c r="Q1529">
        <v>1</v>
      </c>
      <c r="R1529">
        <v>21705</v>
      </c>
      <c r="S1529" t="s">
        <v>54</v>
      </c>
      <c r="T1529" t="s">
        <v>60</v>
      </c>
      <c r="U1529" t="s">
        <v>50</v>
      </c>
      <c r="V1529">
        <v>6</v>
      </c>
    </row>
    <row r="1530" spans="1:22" x14ac:dyDescent="0.2">
      <c r="A1530">
        <v>15750099</v>
      </c>
      <c r="B1530">
        <v>731</v>
      </c>
      <c r="C1530" t="s">
        <v>12</v>
      </c>
      <c r="D1530" t="s">
        <v>13</v>
      </c>
      <c r="E1530">
        <v>36</v>
      </c>
      <c r="F1530">
        <v>6</v>
      </c>
      <c r="G1530" s="2">
        <v>0</v>
      </c>
      <c r="H1530">
        <v>1</v>
      </c>
      <c r="I1530">
        <v>0</v>
      </c>
      <c r="J1530">
        <v>0</v>
      </c>
      <c r="K1530" s="1">
        <v>152128.35999999999</v>
      </c>
      <c r="L1530">
        <v>0</v>
      </c>
      <c r="M1530">
        <v>15</v>
      </c>
      <c r="N1530">
        <v>3417</v>
      </c>
      <c r="O1530">
        <v>6</v>
      </c>
      <c r="P1530">
        <v>128</v>
      </c>
      <c r="Q1530">
        <v>0.4</v>
      </c>
      <c r="R1530">
        <v>51255</v>
      </c>
      <c r="S1530" t="s">
        <v>55</v>
      </c>
      <c r="T1530" t="s">
        <v>60</v>
      </c>
      <c r="U1530" t="s">
        <v>50</v>
      </c>
      <c r="V1530">
        <v>8</v>
      </c>
    </row>
    <row r="1531" spans="1:22" x14ac:dyDescent="0.2">
      <c r="A1531">
        <v>15678571</v>
      </c>
      <c r="B1531">
        <v>723</v>
      </c>
      <c r="C1531" t="s">
        <v>12</v>
      </c>
      <c r="D1531" t="s">
        <v>15</v>
      </c>
      <c r="E1531">
        <v>21</v>
      </c>
      <c r="F1531">
        <v>4</v>
      </c>
      <c r="G1531" s="2">
        <v>0</v>
      </c>
      <c r="H1531">
        <v>2</v>
      </c>
      <c r="I1531">
        <v>0</v>
      </c>
      <c r="J1531">
        <v>0</v>
      </c>
      <c r="K1531" s="1">
        <v>24847.02</v>
      </c>
      <c r="L1531">
        <v>0</v>
      </c>
      <c r="M1531">
        <v>3</v>
      </c>
      <c r="N1531">
        <v>3245</v>
      </c>
      <c r="O1531">
        <v>2</v>
      </c>
      <c r="P1531">
        <v>170</v>
      </c>
      <c r="Q1531">
        <v>0.66666666666666663</v>
      </c>
      <c r="R1531">
        <v>9735</v>
      </c>
      <c r="S1531" t="s">
        <v>55</v>
      </c>
      <c r="T1531" t="s">
        <v>59</v>
      </c>
      <c r="U1531" t="s">
        <v>50</v>
      </c>
      <c r="V1531">
        <v>6</v>
      </c>
    </row>
    <row r="1532" spans="1:22" x14ac:dyDescent="0.2">
      <c r="A1532">
        <v>15696277</v>
      </c>
      <c r="B1532">
        <v>651</v>
      </c>
      <c r="C1532" t="s">
        <v>12</v>
      </c>
      <c r="D1532" t="s">
        <v>13</v>
      </c>
      <c r="E1532">
        <v>34</v>
      </c>
      <c r="F1532">
        <v>9</v>
      </c>
      <c r="G1532" s="2">
        <v>0</v>
      </c>
      <c r="H1532">
        <v>2</v>
      </c>
      <c r="I1532">
        <v>1</v>
      </c>
      <c r="J1532">
        <v>0</v>
      </c>
      <c r="K1532" s="1">
        <v>138113.71</v>
      </c>
      <c r="L1532">
        <v>0</v>
      </c>
      <c r="M1532">
        <v>26</v>
      </c>
      <c r="N1532">
        <v>1605</v>
      </c>
      <c r="O1532">
        <v>1</v>
      </c>
      <c r="P1532">
        <v>42</v>
      </c>
      <c r="Q1532">
        <v>3.8461538461538464E-2</v>
      </c>
      <c r="R1532">
        <v>41730</v>
      </c>
      <c r="S1532" t="s">
        <v>55</v>
      </c>
      <c r="T1532" t="s">
        <v>61</v>
      </c>
      <c r="U1532" t="s">
        <v>51</v>
      </c>
      <c r="V1532">
        <v>6</v>
      </c>
    </row>
    <row r="1533" spans="1:22" x14ac:dyDescent="0.2">
      <c r="A1533">
        <v>15642619</v>
      </c>
      <c r="B1533">
        <v>603</v>
      </c>
      <c r="C1533" t="s">
        <v>14</v>
      </c>
      <c r="D1533" t="s">
        <v>15</v>
      </c>
      <c r="E1533">
        <v>46</v>
      </c>
      <c r="F1533">
        <v>2</v>
      </c>
      <c r="G1533" s="2">
        <v>0</v>
      </c>
      <c r="H1533">
        <v>2</v>
      </c>
      <c r="I1533">
        <v>1</v>
      </c>
      <c r="J1533">
        <v>0</v>
      </c>
      <c r="K1533" s="1">
        <v>174478.54</v>
      </c>
      <c r="L1533">
        <v>0</v>
      </c>
      <c r="M1533">
        <v>21</v>
      </c>
      <c r="N1533">
        <v>3646</v>
      </c>
      <c r="O1533">
        <v>7</v>
      </c>
      <c r="P1533">
        <v>32</v>
      </c>
      <c r="Q1533">
        <v>0.33333333333333331</v>
      </c>
      <c r="R1533">
        <v>76566</v>
      </c>
      <c r="S1533" t="s">
        <v>55</v>
      </c>
      <c r="T1533" t="s">
        <v>58</v>
      </c>
      <c r="U1533" t="s">
        <v>51</v>
      </c>
      <c r="V1533">
        <v>8</v>
      </c>
    </row>
    <row r="1534" spans="1:22" x14ac:dyDescent="0.2">
      <c r="A1534">
        <v>15666032</v>
      </c>
      <c r="B1534">
        <v>568</v>
      </c>
      <c r="C1534" t="s">
        <v>14</v>
      </c>
      <c r="D1534" t="s">
        <v>15</v>
      </c>
      <c r="E1534">
        <v>28</v>
      </c>
      <c r="F1534">
        <v>1</v>
      </c>
      <c r="G1534" s="2">
        <v>127289.28</v>
      </c>
      <c r="H1534">
        <v>1</v>
      </c>
      <c r="I1534">
        <v>0</v>
      </c>
      <c r="J1534">
        <v>0</v>
      </c>
      <c r="K1534" s="1">
        <v>45611.51</v>
      </c>
      <c r="L1534">
        <v>0</v>
      </c>
      <c r="M1534">
        <v>18</v>
      </c>
      <c r="N1534">
        <v>4708</v>
      </c>
      <c r="O1534">
        <v>0</v>
      </c>
      <c r="P1534">
        <v>108</v>
      </c>
      <c r="Q1534">
        <v>0</v>
      </c>
      <c r="R1534">
        <v>84744</v>
      </c>
      <c r="S1534" t="s">
        <v>55</v>
      </c>
      <c r="T1534" t="s">
        <v>58</v>
      </c>
      <c r="U1534" t="s">
        <v>50</v>
      </c>
      <c r="V1534">
        <v>6</v>
      </c>
    </row>
    <row r="1535" spans="1:22" x14ac:dyDescent="0.2">
      <c r="A1535">
        <v>15595842</v>
      </c>
      <c r="B1535">
        <v>748</v>
      </c>
      <c r="C1535" t="s">
        <v>16</v>
      </c>
      <c r="D1535" t="s">
        <v>15</v>
      </c>
      <c r="E1535">
        <v>45</v>
      </c>
      <c r="F1535">
        <v>2</v>
      </c>
      <c r="G1535" s="2">
        <v>119852.01</v>
      </c>
      <c r="H1535">
        <v>1</v>
      </c>
      <c r="I1535">
        <v>0</v>
      </c>
      <c r="J1535">
        <v>0</v>
      </c>
      <c r="K1535" s="1">
        <v>73853.94</v>
      </c>
      <c r="L1535">
        <v>1</v>
      </c>
      <c r="M1535">
        <v>1</v>
      </c>
      <c r="N1535">
        <v>3044</v>
      </c>
      <c r="O1535">
        <v>8</v>
      </c>
      <c r="P1535">
        <v>169</v>
      </c>
      <c r="Q1535">
        <v>1</v>
      </c>
      <c r="R1535">
        <v>3044</v>
      </c>
      <c r="S1535" t="s">
        <v>55</v>
      </c>
      <c r="T1535" t="s">
        <v>58</v>
      </c>
      <c r="U1535" t="s">
        <v>50</v>
      </c>
      <c r="V1535">
        <v>6</v>
      </c>
    </row>
    <row r="1536" spans="1:22" x14ac:dyDescent="0.2">
      <c r="A1536">
        <v>15682084</v>
      </c>
      <c r="B1536">
        <v>680</v>
      </c>
      <c r="C1536" t="s">
        <v>12</v>
      </c>
      <c r="D1536" t="s">
        <v>15</v>
      </c>
      <c r="E1536">
        <v>31</v>
      </c>
      <c r="F1536">
        <v>9</v>
      </c>
      <c r="G1536" s="2">
        <v>0</v>
      </c>
      <c r="H1536">
        <v>2</v>
      </c>
      <c r="I1536">
        <v>1</v>
      </c>
      <c r="J1536">
        <v>0</v>
      </c>
      <c r="K1536" s="1">
        <v>36145.53</v>
      </c>
      <c r="L1536">
        <v>0</v>
      </c>
      <c r="M1536">
        <v>8</v>
      </c>
      <c r="N1536">
        <v>2978</v>
      </c>
      <c r="O1536">
        <v>8</v>
      </c>
      <c r="P1536">
        <v>48</v>
      </c>
      <c r="Q1536">
        <v>1</v>
      </c>
      <c r="R1536">
        <v>23824</v>
      </c>
      <c r="S1536" t="s">
        <v>55</v>
      </c>
      <c r="T1536" t="s">
        <v>61</v>
      </c>
      <c r="U1536" t="s">
        <v>51</v>
      </c>
      <c r="V1536">
        <v>6</v>
      </c>
    </row>
    <row r="1537" spans="1:22" x14ac:dyDescent="0.2">
      <c r="A1537">
        <v>15642821</v>
      </c>
      <c r="B1537">
        <v>383</v>
      </c>
      <c r="C1537" t="s">
        <v>14</v>
      </c>
      <c r="D1537" t="s">
        <v>13</v>
      </c>
      <c r="E1537">
        <v>48</v>
      </c>
      <c r="F1537">
        <v>8</v>
      </c>
      <c r="G1537" s="2">
        <v>95808.19</v>
      </c>
      <c r="H1537">
        <v>1</v>
      </c>
      <c r="I1537">
        <v>0</v>
      </c>
      <c r="J1537">
        <v>0</v>
      </c>
      <c r="K1537" s="1">
        <v>137702.01</v>
      </c>
      <c r="L1537">
        <v>1</v>
      </c>
      <c r="M1537">
        <v>13</v>
      </c>
      <c r="N1537">
        <v>4811</v>
      </c>
      <c r="O1537">
        <v>10</v>
      </c>
      <c r="P1537">
        <v>168</v>
      </c>
      <c r="Q1537">
        <v>0.76923076923076927</v>
      </c>
      <c r="R1537">
        <v>62543</v>
      </c>
      <c r="S1537" t="s">
        <v>55</v>
      </c>
      <c r="T1537" t="s">
        <v>60</v>
      </c>
      <c r="U1537" t="s">
        <v>50</v>
      </c>
      <c r="V1537">
        <v>6</v>
      </c>
    </row>
    <row r="1538" spans="1:22" x14ac:dyDescent="0.2">
      <c r="A1538">
        <v>15601387</v>
      </c>
      <c r="B1538">
        <v>721</v>
      </c>
      <c r="C1538" t="s">
        <v>12</v>
      </c>
      <c r="D1538" t="s">
        <v>15</v>
      </c>
      <c r="E1538">
        <v>35</v>
      </c>
      <c r="F1538">
        <v>10</v>
      </c>
      <c r="G1538" s="2">
        <v>0</v>
      </c>
      <c r="H1538">
        <v>2</v>
      </c>
      <c r="I1538">
        <v>1</v>
      </c>
      <c r="J1538">
        <v>0</v>
      </c>
      <c r="K1538" s="1">
        <v>71594.259999999995</v>
      </c>
      <c r="L1538">
        <v>0</v>
      </c>
      <c r="M1538">
        <v>28</v>
      </c>
      <c r="N1538">
        <v>632</v>
      </c>
      <c r="O1538">
        <v>7</v>
      </c>
      <c r="P1538">
        <v>47</v>
      </c>
      <c r="Q1538">
        <v>0.25</v>
      </c>
      <c r="R1538">
        <v>17696</v>
      </c>
      <c r="S1538" t="s">
        <v>55</v>
      </c>
      <c r="T1538" t="s">
        <v>61</v>
      </c>
      <c r="U1538" t="s">
        <v>51</v>
      </c>
      <c r="V1538">
        <v>6</v>
      </c>
    </row>
    <row r="1539" spans="1:22" x14ac:dyDescent="0.2">
      <c r="A1539">
        <v>15746805</v>
      </c>
      <c r="B1539">
        <v>597</v>
      </c>
      <c r="C1539" t="s">
        <v>12</v>
      </c>
      <c r="D1539" t="s">
        <v>15</v>
      </c>
      <c r="E1539">
        <v>33</v>
      </c>
      <c r="F1539">
        <v>9</v>
      </c>
      <c r="G1539" s="2">
        <v>0</v>
      </c>
      <c r="H1539">
        <v>2</v>
      </c>
      <c r="I1539">
        <v>1</v>
      </c>
      <c r="J1539">
        <v>0</v>
      </c>
      <c r="K1539" s="1">
        <v>49374.82</v>
      </c>
      <c r="L1539">
        <v>0</v>
      </c>
      <c r="M1539">
        <v>12</v>
      </c>
      <c r="N1539">
        <v>784</v>
      </c>
      <c r="O1539">
        <v>1</v>
      </c>
      <c r="P1539">
        <v>114</v>
      </c>
      <c r="Q1539">
        <v>8.3333333333333329E-2</v>
      </c>
      <c r="R1539">
        <v>9408</v>
      </c>
      <c r="S1539" t="s">
        <v>55</v>
      </c>
      <c r="T1539" t="s">
        <v>61</v>
      </c>
      <c r="U1539" t="s">
        <v>50</v>
      </c>
      <c r="V1539">
        <v>6</v>
      </c>
    </row>
    <row r="1540" spans="1:22" x14ac:dyDescent="0.2">
      <c r="A1540">
        <v>15714970</v>
      </c>
      <c r="B1540">
        <v>667</v>
      </c>
      <c r="C1540" t="s">
        <v>16</v>
      </c>
      <c r="D1540" t="s">
        <v>15</v>
      </c>
      <c r="E1540">
        <v>32</v>
      </c>
      <c r="F1540">
        <v>0</v>
      </c>
      <c r="G1540" s="2">
        <v>103846.65</v>
      </c>
      <c r="H1540">
        <v>1</v>
      </c>
      <c r="I1540">
        <v>1</v>
      </c>
      <c r="J1540">
        <v>0</v>
      </c>
      <c r="K1540" s="1">
        <v>20560.689999999999</v>
      </c>
      <c r="L1540">
        <v>0</v>
      </c>
      <c r="M1540">
        <v>20</v>
      </c>
      <c r="N1540">
        <v>4160</v>
      </c>
      <c r="O1540">
        <v>9</v>
      </c>
      <c r="P1540">
        <v>2</v>
      </c>
      <c r="Q1540">
        <v>0.45</v>
      </c>
      <c r="R1540">
        <v>83200</v>
      </c>
      <c r="S1540" t="s">
        <v>56</v>
      </c>
      <c r="T1540" t="s">
        <v>58</v>
      </c>
      <c r="U1540" t="s">
        <v>52</v>
      </c>
      <c r="V1540">
        <v>6</v>
      </c>
    </row>
    <row r="1541" spans="1:22" x14ac:dyDescent="0.2">
      <c r="A1541">
        <v>15773283</v>
      </c>
      <c r="B1541">
        <v>641</v>
      </c>
      <c r="C1541" t="s">
        <v>12</v>
      </c>
      <c r="D1541" t="s">
        <v>15</v>
      </c>
      <c r="E1541">
        <v>65</v>
      </c>
      <c r="F1541">
        <v>6</v>
      </c>
      <c r="G1541" s="2">
        <v>38340.019999999997</v>
      </c>
      <c r="H1541">
        <v>1</v>
      </c>
      <c r="I1541">
        <v>1</v>
      </c>
      <c r="J1541">
        <v>0</v>
      </c>
      <c r="K1541" s="1">
        <v>32607.77</v>
      </c>
      <c r="L1541">
        <v>1</v>
      </c>
      <c r="M1541">
        <v>16</v>
      </c>
      <c r="N1541">
        <v>3356</v>
      </c>
      <c r="O1541">
        <v>1</v>
      </c>
      <c r="P1541">
        <v>64</v>
      </c>
      <c r="Q1541">
        <v>6.25E-2</v>
      </c>
      <c r="R1541">
        <v>53696</v>
      </c>
      <c r="S1541" t="s">
        <v>55</v>
      </c>
      <c r="T1541" t="s">
        <v>60</v>
      </c>
      <c r="U1541" t="s">
        <v>50</v>
      </c>
      <c r="V1541">
        <v>6</v>
      </c>
    </row>
    <row r="1542" spans="1:22" x14ac:dyDescent="0.2">
      <c r="A1542">
        <v>15729454</v>
      </c>
      <c r="B1542">
        <v>465</v>
      </c>
      <c r="C1542" t="s">
        <v>12</v>
      </c>
      <c r="D1542" t="s">
        <v>15</v>
      </c>
      <c r="E1542">
        <v>33</v>
      </c>
      <c r="F1542">
        <v>8</v>
      </c>
      <c r="G1542" s="2">
        <v>0</v>
      </c>
      <c r="H1542">
        <v>2</v>
      </c>
      <c r="I1542">
        <v>1</v>
      </c>
      <c r="J1542">
        <v>0</v>
      </c>
      <c r="K1542" s="1">
        <v>177668.55</v>
      </c>
      <c r="L1542">
        <v>0</v>
      </c>
      <c r="M1542">
        <v>5</v>
      </c>
      <c r="N1542">
        <v>190</v>
      </c>
      <c r="O1542">
        <v>3</v>
      </c>
      <c r="P1542">
        <v>144</v>
      </c>
      <c r="Q1542">
        <v>0.6</v>
      </c>
      <c r="R1542">
        <v>950</v>
      </c>
      <c r="S1542" t="s">
        <v>56</v>
      </c>
      <c r="T1542" t="s">
        <v>60</v>
      </c>
      <c r="U1542" t="s">
        <v>50</v>
      </c>
      <c r="V1542">
        <v>6</v>
      </c>
    </row>
    <row r="1543" spans="1:22" x14ac:dyDescent="0.2">
      <c r="A1543">
        <v>15578375</v>
      </c>
      <c r="B1543">
        <v>628</v>
      </c>
      <c r="C1543" t="s">
        <v>12</v>
      </c>
      <c r="D1543" t="s">
        <v>15</v>
      </c>
      <c r="E1543">
        <v>39</v>
      </c>
      <c r="F1543">
        <v>6</v>
      </c>
      <c r="G1543" s="2">
        <v>0</v>
      </c>
      <c r="H1543">
        <v>2</v>
      </c>
      <c r="I1543">
        <v>0</v>
      </c>
      <c r="J1543">
        <v>0</v>
      </c>
      <c r="K1543" s="1">
        <v>134441.60000000001</v>
      </c>
      <c r="L1543">
        <v>0</v>
      </c>
      <c r="M1543">
        <v>21</v>
      </c>
      <c r="N1543">
        <v>4093</v>
      </c>
      <c r="O1543">
        <v>4</v>
      </c>
      <c r="P1543">
        <v>141</v>
      </c>
      <c r="Q1543">
        <v>0.19047619047619047</v>
      </c>
      <c r="R1543">
        <v>85953</v>
      </c>
      <c r="S1543" t="s">
        <v>55</v>
      </c>
      <c r="T1543" t="s">
        <v>60</v>
      </c>
      <c r="U1543" t="s">
        <v>50</v>
      </c>
      <c r="V1543">
        <v>6</v>
      </c>
    </row>
    <row r="1544" spans="1:22" x14ac:dyDescent="0.2">
      <c r="A1544">
        <v>15785559</v>
      </c>
      <c r="B1544">
        <v>678</v>
      </c>
      <c r="C1544" t="s">
        <v>12</v>
      </c>
      <c r="D1544" t="s">
        <v>15</v>
      </c>
      <c r="E1544">
        <v>43</v>
      </c>
      <c r="F1544">
        <v>1</v>
      </c>
      <c r="G1544" s="2">
        <v>133237.21</v>
      </c>
      <c r="H1544">
        <v>1</v>
      </c>
      <c r="I1544">
        <v>1</v>
      </c>
      <c r="J1544">
        <v>0</v>
      </c>
      <c r="K1544" s="1">
        <v>111032.79</v>
      </c>
      <c r="L1544">
        <v>1</v>
      </c>
      <c r="M1544">
        <v>11</v>
      </c>
      <c r="N1544">
        <v>2338</v>
      </c>
      <c r="O1544">
        <v>4</v>
      </c>
      <c r="P1544">
        <v>1</v>
      </c>
      <c r="Q1544">
        <v>0.36363636363636365</v>
      </c>
      <c r="R1544">
        <v>25718</v>
      </c>
      <c r="S1544" t="s">
        <v>55</v>
      </c>
      <c r="T1544" t="s">
        <v>58</v>
      </c>
      <c r="U1544" t="s">
        <v>52</v>
      </c>
      <c r="V1544">
        <v>6</v>
      </c>
    </row>
    <row r="1545" spans="1:22" x14ac:dyDescent="0.2">
      <c r="A1545">
        <v>15701605</v>
      </c>
      <c r="B1545">
        <v>815</v>
      </c>
      <c r="C1545" t="s">
        <v>12</v>
      </c>
      <c r="D1545" t="s">
        <v>15</v>
      </c>
      <c r="E1545">
        <v>37</v>
      </c>
      <c r="F1545">
        <v>1</v>
      </c>
      <c r="G1545" s="2">
        <v>166115.42000000001</v>
      </c>
      <c r="H1545">
        <v>1</v>
      </c>
      <c r="I1545">
        <v>1</v>
      </c>
      <c r="J1545">
        <v>0</v>
      </c>
      <c r="K1545" s="1">
        <v>67208.3</v>
      </c>
      <c r="L1545">
        <v>0</v>
      </c>
      <c r="M1545">
        <v>24</v>
      </c>
      <c r="N1545">
        <v>1241</v>
      </c>
      <c r="O1545">
        <v>5</v>
      </c>
      <c r="P1545">
        <v>112</v>
      </c>
      <c r="Q1545">
        <v>0.20833333333333334</v>
      </c>
      <c r="R1545">
        <v>29784</v>
      </c>
      <c r="S1545" t="s">
        <v>56</v>
      </c>
      <c r="T1545" t="s">
        <v>58</v>
      </c>
      <c r="U1545" t="s">
        <v>50</v>
      </c>
      <c r="V1545">
        <v>6</v>
      </c>
    </row>
    <row r="1546" spans="1:22" x14ac:dyDescent="0.2">
      <c r="A1546">
        <v>15674765</v>
      </c>
      <c r="B1546">
        <v>553</v>
      </c>
      <c r="C1546" t="s">
        <v>14</v>
      </c>
      <c r="D1546" t="s">
        <v>15</v>
      </c>
      <c r="E1546">
        <v>44</v>
      </c>
      <c r="F1546">
        <v>4</v>
      </c>
      <c r="G1546" s="2">
        <v>0</v>
      </c>
      <c r="H1546">
        <v>1</v>
      </c>
      <c r="I1546">
        <v>1</v>
      </c>
      <c r="J1546">
        <v>0</v>
      </c>
      <c r="K1546" s="1">
        <v>10789.3</v>
      </c>
      <c r="L1546">
        <v>0</v>
      </c>
      <c r="M1546">
        <v>3</v>
      </c>
      <c r="N1546">
        <v>1711</v>
      </c>
      <c r="O1546">
        <v>6</v>
      </c>
      <c r="P1546">
        <v>78</v>
      </c>
      <c r="Q1546">
        <v>1</v>
      </c>
      <c r="R1546">
        <v>5133</v>
      </c>
      <c r="S1546" t="s">
        <v>56</v>
      </c>
      <c r="T1546" t="s">
        <v>59</v>
      </c>
      <c r="U1546" t="s">
        <v>50</v>
      </c>
      <c r="V1546">
        <v>8</v>
      </c>
    </row>
    <row r="1547" spans="1:22" x14ac:dyDescent="0.2">
      <c r="A1547">
        <v>15605742</v>
      </c>
      <c r="B1547">
        <v>737</v>
      </c>
      <c r="C1547" t="s">
        <v>12</v>
      </c>
      <c r="D1547" t="s">
        <v>15</v>
      </c>
      <c r="E1547">
        <v>43</v>
      </c>
      <c r="F1547">
        <v>0</v>
      </c>
      <c r="G1547" s="2">
        <v>80090.929999999993</v>
      </c>
      <c r="H1547">
        <v>1</v>
      </c>
      <c r="I1547">
        <v>1</v>
      </c>
      <c r="J1547">
        <v>0</v>
      </c>
      <c r="K1547" s="1">
        <v>39920</v>
      </c>
      <c r="L1547">
        <v>1</v>
      </c>
      <c r="M1547">
        <v>3</v>
      </c>
      <c r="N1547">
        <v>200</v>
      </c>
      <c r="O1547">
        <v>7</v>
      </c>
      <c r="P1547">
        <v>104</v>
      </c>
      <c r="Q1547">
        <v>1</v>
      </c>
      <c r="R1547">
        <v>600</v>
      </c>
      <c r="S1547" t="s">
        <v>55</v>
      </c>
      <c r="T1547" t="s">
        <v>58</v>
      </c>
      <c r="U1547" t="s">
        <v>50</v>
      </c>
      <c r="V1547">
        <v>6</v>
      </c>
    </row>
    <row r="1548" spans="1:22" x14ac:dyDescent="0.2">
      <c r="A1548">
        <v>15650864</v>
      </c>
      <c r="B1548">
        <v>507</v>
      </c>
      <c r="C1548" t="s">
        <v>12</v>
      </c>
      <c r="D1548" t="s">
        <v>15</v>
      </c>
      <c r="E1548">
        <v>42</v>
      </c>
      <c r="F1548">
        <v>6</v>
      </c>
      <c r="G1548" s="2">
        <v>0</v>
      </c>
      <c r="H1548">
        <v>2</v>
      </c>
      <c r="I1548">
        <v>1</v>
      </c>
      <c r="J1548">
        <v>0</v>
      </c>
      <c r="K1548" s="1">
        <v>34777.230000000003</v>
      </c>
      <c r="L1548">
        <v>0</v>
      </c>
      <c r="M1548">
        <v>13</v>
      </c>
      <c r="N1548">
        <v>4799</v>
      </c>
      <c r="O1548">
        <v>10</v>
      </c>
      <c r="P1548">
        <v>166</v>
      </c>
      <c r="Q1548">
        <v>0.76923076923076927</v>
      </c>
      <c r="R1548">
        <v>62387</v>
      </c>
      <c r="S1548" t="s">
        <v>55</v>
      </c>
      <c r="T1548" t="s">
        <v>60</v>
      </c>
      <c r="U1548" t="s">
        <v>50</v>
      </c>
      <c r="V1548">
        <v>6</v>
      </c>
    </row>
    <row r="1549" spans="1:22" x14ac:dyDescent="0.2">
      <c r="A1549">
        <v>15633818</v>
      </c>
      <c r="B1549">
        <v>786</v>
      </c>
      <c r="C1549" t="s">
        <v>12</v>
      </c>
      <c r="D1549" t="s">
        <v>15</v>
      </c>
      <c r="E1549">
        <v>32</v>
      </c>
      <c r="F1549">
        <v>9</v>
      </c>
      <c r="G1549" s="2">
        <v>0</v>
      </c>
      <c r="H1549">
        <v>2</v>
      </c>
      <c r="I1549">
        <v>1</v>
      </c>
      <c r="J1549">
        <v>0</v>
      </c>
      <c r="K1549" s="1">
        <v>133112.41</v>
      </c>
      <c r="L1549">
        <v>0</v>
      </c>
      <c r="M1549">
        <v>5</v>
      </c>
      <c r="N1549">
        <v>665</v>
      </c>
      <c r="O1549">
        <v>7</v>
      </c>
      <c r="P1549">
        <v>27</v>
      </c>
      <c r="Q1549">
        <v>1</v>
      </c>
      <c r="R1549">
        <v>3325</v>
      </c>
      <c r="S1549" t="s">
        <v>55</v>
      </c>
      <c r="T1549" t="s">
        <v>61</v>
      </c>
      <c r="U1549" t="s">
        <v>52</v>
      </c>
      <c r="V1549">
        <v>6</v>
      </c>
    </row>
    <row r="1550" spans="1:22" x14ac:dyDescent="0.2">
      <c r="A1550">
        <v>15639662</v>
      </c>
      <c r="B1550">
        <v>710</v>
      </c>
      <c r="C1550" t="s">
        <v>12</v>
      </c>
      <c r="D1550" t="s">
        <v>15</v>
      </c>
      <c r="E1550">
        <v>38</v>
      </c>
      <c r="F1550">
        <v>2</v>
      </c>
      <c r="G1550" s="2">
        <v>0</v>
      </c>
      <c r="H1550">
        <v>2</v>
      </c>
      <c r="I1550">
        <v>1</v>
      </c>
      <c r="J1550">
        <v>0</v>
      </c>
      <c r="K1550" s="1">
        <v>96.27</v>
      </c>
      <c r="L1550">
        <v>0</v>
      </c>
      <c r="M1550">
        <v>8</v>
      </c>
      <c r="N1550">
        <v>4282</v>
      </c>
      <c r="O1550">
        <v>4</v>
      </c>
      <c r="P1550">
        <v>105</v>
      </c>
      <c r="Q1550">
        <v>0.5</v>
      </c>
      <c r="R1550">
        <v>34256</v>
      </c>
      <c r="S1550" t="s">
        <v>54</v>
      </c>
      <c r="T1550" t="s">
        <v>58</v>
      </c>
      <c r="U1550" t="s">
        <v>50</v>
      </c>
      <c r="V1550">
        <v>7</v>
      </c>
    </row>
    <row r="1551" spans="1:22" x14ac:dyDescent="0.2">
      <c r="A1551">
        <v>15567013</v>
      </c>
      <c r="B1551">
        <v>779</v>
      </c>
      <c r="C1551" t="s">
        <v>14</v>
      </c>
      <c r="D1551" t="s">
        <v>15</v>
      </c>
      <c r="E1551">
        <v>33</v>
      </c>
      <c r="F1551">
        <v>3</v>
      </c>
      <c r="G1551" s="2">
        <v>0</v>
      </c>
      <c r="H1551">
        <v>2</v>
      </c>
      <c r="I1551">
        <v>1</v>
      </c>
      <c r="J1551">
        <v>0</v>
      </c>
      <c r="K1551" s="1">
        <v>30804.68</v>
      </c>
      <c r="L1551">
        <v>0</v>
      </c>
      <c r="M1551">
        <v>12</v>
      </c>
      <c r="N1551">
        <v>2600</v>
      </c>
      <c r="O1551">
        <v>9</v>
      </c>
      <c r="P1551">
        <v>175</v>
      </c>
      <c r="Q1551">
        <v>0.75</v>
      </c>
      <c r="R1551">
        <v>31200</v>
      </c>
      <c r="S1551" t="s">
        <v>55</v>
      </c>
      <c r="T1551" t="s">
        <v>59</v>
      </c>
      <c r="U1551" t="s">
        <v>50</v>
      </c>
      <c r="V1551">
        <v>6</v>
      </c>
    </row>
    <row r="1552" spans="1:22" x14ac:dyDescent="0.2">
      <c r="A1552">
        <v>15651315</v>
      </c>
      <c r="B1552">
        <v>627</v>
      </c>
      <c r="C1552" t="s">
        <v>12</v>
      </c>
      <c r="D1552" t="s">
        <v>15</v>
      </c>
      <c r="E1552">
        <v>41</v>
      </c>
      <c r="F1552">
        <v>3</v>
      </c>
      <c r="G1552" s="2">
        <v>0</v>
      </c>
      <c r="H1552">
        <v>2</v>
      </c>
      <c r="I1552">
        <v>1</v>
      </c>
      <c r="J1552">
        <v>0</v>
      </c>
      <c r="K1552" s="1">
        <v>132719.79999999999</v>
      </c>
      <c r="L1552">
        <v>0</v>
      </c>
      <c r="M1552">
        <v>8</v>
      </c>
      <c r="N1552">
        <v>981</v>
      </c>
      <c r="O1552">
        <v>6</v>
      </c>
      <c r="P1552">
        <v>152</v>
      </c>
      <c r="Q1552">
        <v>0.75</v>
      </c>
      <c r="R1552">
        <v>7848</v>
      </c>
      <c r="S1552" t="s">
        <v>55</v>
      </c>
      <c r="T1552" t="s">
        <v>59</v>
      </c>
      <c r="U1552" t="s">
        <v>50</v>
      </c>
      <c r="V1552">
        <v>6</v>
      </c>
    </row>
    <row r="1553" spans="1:22" x14ac:dyDescent="0.2">
      <c r="A1553">
        <v>15631436</v>
      </c>
      <c r="B1553">
        <v>564</v>
      </c>
      <c r="C1553" t="s">
        <v>12</v>
      </c>
      <c r="D1553" t="s">
        <v>15</v>
      </c>
      <c r="E1553">
        <v>35</v>
      </c>
      <c r="F1553">
        <v>4</v>
      </c>
      <c r="G1553" s="2">
        <v>0</v>
      </c>
      <c r="H1553">
        <v>1</v>
      </c>
      <c r="I1553">
        <v>1</v>
      </c>
      <c r="J1553">
        <v>0</v>
      </c>
      <c r="K1553" s="1">
        <v>158937.54999999999</v>
      </c>
      <c r="L1553">
        <v>0</v>
      </c>
      <c r="M1553">
        <v>27</v>
      </c>
      <c r="N1553">
        <v>3580</v>
      </c>
      <c r="O1553">
        <v>0</v>
      </c>
      <c r="P1553">
        <v>133</v>
      </c>
      <c r="Q1553">
        <v>0</v>
      </c>
      <c r="R1553">
        <v>96660</v>
      </c>
      <c r="S1553" t="s">
        <v>56</v>
      </c>
      <c r="T1553" t="s">
        <v>59</v>
      </c>
      <c r="U1553" t="s">
        <v>50</v>
      </c>
      <c r="V1553">
        <v>8</v>
      </c>
    </row>
    <row r="1554" spans="1:22" x14ac:dyDescent="0.2">
      <c r="A1554">
        <v>15583073</v>
      </c>
      <c r="B1554">
        <v>771</v>
      </c>
      <c r="C1554" t="s">
        <v>14</v>
      </c>
      <c r="D1554" t="s">
        <v>13</v>
      </c>
      <c r="E1554">
        <v>56</v>
      </c>
      <c r="F1554">
        <v>2</v>
      </c>
      <c r="G1554" s="2">
        <v>0</v>
      </c>
      <c r="H1554">
        <v>1</v>
      </c>
      <c r="I1554">
        <v>1</v>
      </c>
      <c r="J1554">
        <v>1</v>
      </c>
      <c r="K1554" s="1">
        <v>25222.6</v>
      </c>
      <c r="L1554">
        <v>1</v>
      </c>
      <c r="M1554">
        <v>7</v>
      </c>
      <c r="N1554">
        <v>2817</v>
      </c>
      <c r="O1554">
        <v>6</v>
      </c>
      <c r="P1554">
        <v>38</v>
      </c>
      <c r="Q1554">
        <v>0.8571428571428571</v>
      </c>
      <c r="R1554">
        <v>19719</v>
      </c>
      <c r="S1554" t="s">
        <v>55</v>
      </c>
      <c r="T1554" t="s">
        <v>58</v>
      </c>
      <c r="U1554" t="s">
        <v>51</v>
      </c>
      <c r="V1554">
        <v>7</v>
      </c>
    </row>
    <row r="1555" spans="1:22" x14ac:dyDescent="0.2">
      <c r="A1555">
        <v>15724684</v>
      </c>
      <c r="B1555">
        <v>610</v>
      </c>
      <c r="C1555" t="s">
        <v>14</v>
      </c>
      <c r="D1555" t="s">
        <v>15</v>
      </c>
      <c r="E1555">
        <v>46</v>
      </c>
      <c r="F1555">
        <v>5</v>
      </c>
      <c r="G1555" s="2">
        <v>91897.8</v>
      </c>
      <c r="H1555">
        <v>1</v>
      </c>
      <c r="I1555">
        <v>1</v>
      </c>
      <c r="J1555">
        <v>0</v>
      </c>
      <c r="K1555" s="1">
        <v>54394.28</v>
      </c>
      <c r="L1555">
        <v>0</v>
      </c>
      <c r="M1555">
        <v>25</v>
      </c>
      <c r="N1555">
        <v>3335</v>
      </c>
      <c r="O1555">
        <v>0</v>
      </c>
      <c r="P1555">
        <v>52</v>
      </c>
      <c r="Q1555">
        <v>0</v>
      </c>
      <c r="R1555">
        <v>83375</v>
      </c>
      <c r="S1555" t="s">
        <v>55</v>
      </c>
      <c r="T1555" t="s">
        <v>59</v>
      </c>
      <c r="U1555" t="s">
        <v>51</v>
      </c>
      <c r="V1555">
        <v>6</v>
      </c>
    </row>
    <row r="1556" spans="1:22" x14ac:dyDescent="0.2">
      <c r="A1556">
        <v>15701524</v>
      </c>
      <c r="B1556">
        <v>709</v>
      </c>
      <c r="C1556" t="s">
        <v>12</v>
      </c>
      <c r="D1556" t="s">
        <v>15</v>
      </c>
      <c r="E1556">
        <v>36</v>
      </c>
      <c r="F1556">
        <v>0</v>
      </c>
      <c r="G1556" s="2">
        <v>0</v>
      </c>
      <c r="H1556">
        <v>2</v>
      </c>
      <c r="I1556">
        <v>1</v>
      </c>
      <c r="J1556">
        <v>0</v>
      </c>
      <c r="K1556" s="1">
        <v>46811.77</v>
      </c>
      <c r="L1556">
        <v>0</v>
      </c>
      <c r="M1556">
        <v>19</v>
      </c>
      <c r="N1556">
        <v>2743</v>
      </c>
      <c r="O1556">
        <v>1</v>
      </c>
      <c r="P1556">
        <v>33</v>
      </c>
      <c r="Q1556">
        <v>5.2631578947368418E-2</v>
      </c>
      <c r="R1556">
        <v>52117</v>
      </c>
      <c r="S1556" t="s">
        <v>55</v>
      </c>
      <c r="T1556" t="s">
        <v>58</v>
      </c>
      <c r="U1556" t="s">
        <v>51</v>
      </c>
      <c r="V1556">
        <v>7</v>
      </c>
    </row>
    <row r="1557" spans="1:22" x14ac:dyDescent="0.2">
      <c r="A1557">
        <v>15628893</v>
      </c>
      <c r="B1557">
        <v>681</v>
      </c>
      <c r="C1557" t="s">
        <v>12</v>
      </c>
      <c r="D1557" t="s">
        <v>15</v>
      </c>
      <c r="E1557">
        <v>29</v>
      </c>
      <c r="F1557">
        <v>8</v>
      </c>
      <c r="G1557" s="2">
        <v>0</v>
      </c>
      <c r="H1557">
        <v>1</v>
      </c>
      <c r="I1557">
        <v>1</v>
      </c>
      <c r="J1557">
        <v>0</v>
      </c>
      <c r="K1557" s="1">
        <v>66367.33</v>
      </c>
      <c r="L1557">
        <v>0</v>
      </c>
      <c r="M1557">
        <v>6</v>
      </c>
      <c r="N1557">
        <v>2354</v>
      </c>
      <c r="O1557">
        <v>9</v>
      </c>
      <c r="P1557">
        <v>30</v>
      </c>
      <c r="Q1557">
        <v>1</v>
      </c>
      <c r="R1557">
        <v>14124</v>
      </c>
      <c r="S1557" t="s">
        <v>56</v>
      </c>
      <c r="T1557" t="s">
        <v>60</v>
      </c>
      <c r="U1557" t="s">
        <v>52</v>
      </c>
      <c r="V1557">
        <v>8</v>
      </c>
    </row>
    <row r="1558" spans="1:22" x14ac:dyDescent="0.2">
      <c r="A1558">
        <v>15635964</v>
      </c>
      <c r="B1558">
        <v>566</v>
      </c>
      <c r="C1558" t="s">
        <v>16</v>
      </c>
      <c r="D1558" t="s">
        <v>15</v>
      </c>
      <c r="E1558">
        <v>65</v>
      </c>
      <c r="F1558">
        <v>4</v>
      </c>
      <c r="G1558" s="2">
        <v>120100.41</v>
      </c>
      <c r="H1558">
        <v>1</v>
      </c>
      <c r="I1558">
        <v>1</v>
      </c>
      <c r="J1558">
        <v>0</v>
      </c>
      <c r="K1558" s="1">
        <v>107563.16</v>
      </c>
      <c r="L1558">
        <v>1</v>
      </c>
      <c r="M1558">
        <v>10</v>
      </c>
      <c r="N1558">
        <v>4559</v>
      </c>
      <c r="O1558">
        <v>1</v>
      </c>
      <c r="P1558">
        <v>92</v>
      </c>
      <c r="Q1558">
        <v>0.1</v>
      </c>
      <c r="R1558">
        <v>45590</v>
      </c>
      <c r="S1558" t="s">
        <v>54</v>
      </c>
      <c r="T1558" t="s">
        <v>59</v>
      </c>
      <c r="U1558" t="s">
        <v>50</v>
      </c>
      <c r="V1558">
        <v>6</v>
      </c>
    </row>
    <row r="1559" spans="1:22" x14ac:dyDescent="0.2">
      <c r="A1559">
        <v>15726087</v>
      </c>
      <c r="B1559">
        <v>592</v>
      </c>
      <c r="C1559" t="s">
        <v>12</v>
      </c>
      <c r="D1559" t="s">
        <v>13</v>
      </c>
      <c r="E1559">
        <v>62</v>
      </c>
      <c r="F1559">
        <v>5</v>
      </c>
      <c r="G1559" s="2">
        <v>0</v>
      </c>
      <c r="H1559">
        <v>1</v>
      </c>
      <c r="I1559">
        <v>1</v>
      </c>
      <c r="J1559">
        <v>1</v>
      </c>
      <c r="K1559" s="1">
        <v>100941.57</v>
      </c>
      <c r="L1559">
        <v>0</v>
      </c>
      <c r="M1559">
        <v>15</v>
      </c>
      <c r="N1559">
        <v>732</v>
      </c>
      <c r="O1559">
        <v>5</v>
      </c>
      <c r="P1559">
        <v>46</v>
      </c>
      <c r="Q1559">
        <v>0.33333333333333331</v>
      </c>
      <c r="R1559">
        <v>10980</v>
      </c>
      <c r="S1559" t="s">
        <v>55</v>
      </c>
      <c r="T1559" t="s">
        <v>59</v>
      </c>
      <c r="U1559" t="s">
        <v>51</v>
      </c>
      <c r="V1559">
        <v>6</v>
      </c>
    </row>
    <row r="1560" spans="1:22" x14ac:dyDescent="0.2">
      <c r="A1560">
        <v>15726313</v>
      </c>
      <c r="B1560">
        <v>687</v>
      </c>
      <c r="C1560" t="s">
        <v>14</v>
      </c>
      <c r="D1560" t="s">
        <v>13</v>
      </c>
      <c r="E1560">
        <v>50</v>
      </c>
      <c r="F1560">
        <v>5</v>
      </c>
      <c r="G1560" s="2">
        <v>0</v>
      </c>
      <c r="H1560">
        <v>2</v>
      </c>
      <c r="I1560">
        <v>1</v>
      </c>
      <c r="J1560">
        <v>0</v>
      </c>
      <c r="K1560" s="1">
        <v>110230.39999999999</v>
      </c>
      <c r="L1560">
        <v>0</v>
      </c>
      <c r="M1560">
        <v>9</v>
      </c>
      <c r="N1560">
        <v>1571</v>
      </c>
      <c r="O1560">
        <v>4</v>
      </c>
      <c r="P1560">
        <v>143</v>
      </c>
      <c r="Q1560">
        <v>0.44444444444444442</v>
      </c>
      <c r="R1560">
        <v>14139</v>
      </c>
      <c r="S1560" t="s">
        <v>56</v>
      </c>
      <c r="T1560" t="s">
        <v>59</v>
      </c>
      <c r="U1560" t="s">
        <v>50</v>
      </c>
      <c r="V1560">
        <v>7</v>
      </c>
    </row>
    <row r="1561" spans="1:22" x14ac:dyDescent="0.2">
      <c r="A1561">
        <v>15578073</v>
      </c>
      <c r="B1561">
        <v>686</v>
      </c>
      <c r="C1561" t="s">
        <v>14</v>
      </c>
      <c r="D1561" t="s">
        <v>15</v>
      </c>
      <c r="E1561">
        <v>22</v>
      </c>
      <c r="F1561">
        <v>8</v>
      </c>
      <c r="G1561" s="2">
        <v>0</v>
      </c>
      <c r="H1561">
        <v>2</v>
      </c>
      <c r="I1561">
        <v>0</v>
      </c>
      <c r="J1561">
        <v>0</v>
      </c>
      <c r="K1561" s="1">
        <v>142331.85</v>
      </c>
      <c r="L1561">
        <v>0</v>
      </c>
      <c r="M1561">
        <v>22</v>
      </c>
      <c r="N1561">
        <v>2866</v>
      </c>
      <c r="O1561">
        <v>6</v>
      </c>
      <c r="P1561">
        <v>17</v>
      </c>
      <c r="Q1561">
        <v>0.27272727272727271</v>
      </c>
      <c r="R1561">
        <v>63052</v>
      </c>
      <c r="S1561" t="s">
        <v>55</v>
      </c>
      <c r="T1561" t="s">
        <v>60</v>
      </c>
      <c r="U1561" t="s">
        <v>52</v>
      </c>
      <c r="V1561">
        <v>6</v>
      </c>
    </row>
    <row r="1562" spans="1:22" x14ac:dyDescent="0.2">
      <c r="A1562">
        <v>15786249</v>
      </c>
      <c r="B1562">
        <v>616</v>
      </c>
      <c r="C1562" t="s">
        <v>14</v>
      </c>
      <c r="D1562" t="s">
        <v>15</v>
      </c>
      <c r="E1562">
        <v>30</v>
      </c>
      <c r="F1562">
        <v>2</v>
      </c>
      <c r="G1562" s="2">
        <v>0</v>
      </c>
      <c r="H1562">
        <v>2</v>
      </c>
      <c r="I1562">
        <v>1</v>
      </c>
      <c r="J1562">
        <v>0</v>
      </c>
      <c r="K1562" s="1">
        <v>199099.51</v>
      </c>
      <c r="L1562">
        <v>0</v>
      </c>
      <c r="M1562">
        <v>27</v>
      </c>
      <c r="N1562">
        <v>1779</v>
      </c>
      <c r="O1562">
        <v>4</v>
      </c>
      <c r="P1562">
        <v>81</v>
      </c>
      <c r="Q1562">
        <v>0.14814814814814814</v>
      </c>
      <c r="R1562">
        <v>48033</v>
      </c>
      <c r="S1562" t="s">
        <v>55</v>
      </c>
      <c r="T1562" t="s">
        <v>58</v>
      </c>
      <c r="U1562" t="s">
        <v>50</v>
      </c>
      <c r="V1562">
        <v>7</v>
      </c>
    </row>
    <row r="1563" spans="1:22" x14ac:dyDescent="0.2">
      <c r="A1563">
        <v>15596972</v>
      </c>
      <c r="B1563">
        <v>534</v>
      </c>
      <c r="C1563" t="s">
        <v>12</v>
      </c>
      <c r="D1563" t="s">
        <v>15</v>
      </c>
      <c r="E1563">
        <v>38</v>
      </c>
      <c r="F1563">
        <v>3</v>
      </c>
      <c r="G1563" s="2">
        <v>0</v>
      </c>
      <c r="H1563">
        <v>1</v>
      </c>
      <c r="I1563">
        <v>0</v>
      </c>
      <c r="J1563">
        <v>0</v>
      </c>
      <c r="K1563" s="1">
        <v>143938.26999999999</v>
      </c>
      <c r="L1563">
        <v>0</v>
      </c>
      <c r="M1563">
        <v>13</v>
      </c>
      <c r="N1563">
        <v>4276</v>
      </c>
      <c r="O1563">
        <v>9</v>
      </c>
      <c r="P1563">
        <v>162</v>
      </c>
      <c r="Q1563">
        <v>0.69230769230769229</v>
      </c>
      <c r="R1563">
        <v>55588</v>
      </c>
      <c r="S1563" t="s">
        <v>55</v>
      </c>
      <c r="T1563" t="s">
        <v>59</v>
      </c>
      <c r="U1563" t="s">
        <v>50</v>
      </c>
      <c r="V1563">
        <v>8</v>
      </c>
    </row>
    <row r="1564" spans="1:22" x14ac:dyDescent="0.2">
      <c r="A1564">
        <v>15768270</v>
      </c>
      <c r="B1564">
        <v>579</v>
      </c>
      <c r="C1564" t="s">
        <v>14</v>
      </c>
      <c r="D1564" t="s">
        <v>13</v>
      </c>
      <c r="E1564">
        <v>31</v>
      </c>
      <c r="F1564">
        <v>9</v>
      </c>
      <c r="G1564" s="2">
        <v>0</v>
      </c>
      <c r="H1564">
        <v>2</v>
      </c>
      <c r="I1564">
        <v>1</v>
      </c>
      <c r="J1564">
        <v>0</v>
      </c>
      <c r="K1564" s="1">
        <v>112395.98</v>
      </c>
      <c r="L1564">
        <v>0</v>
      </c>
      <c r="M1564">
        <v>4</v>
      </c>
      <c r="N1564">
        <v>809</v>
      </c>
      <c r="O1564">
        <v>6</v>
      </c>
      <c r="P1564">
        <v>31</v>
      </c>
      <c r="Q1564">
        <v>1</v>
      </c>
      <c r="R1564">
        <v>3236</v>
      </c>
      <c r="S1564" t="s">
        <v>55</v>
      </c>
      <c r="T1564" t="s">
        <v>61</v>
      </c>
      <c r="U1564" t="s">
        <v>51</v>
      </c>
      <c r="V1564">
        <v>6</v>
      </c>
    </row>
    <row r="1565" spans="1:22" x14ac:dyDescent="0.2">
      <c r="A1565">
        <v>15607509</v>
      </c>
      <c r="B1565">
        <v>539</v>
      </c>
      <c r="C1565" t="s">
        <v>12</v>
      </c>
      <c r="D1565" t="s">
        <v>15</v>
      </c>
      <c r="E1565">
        <v>38</v>
      </c>
      <c r="F1565">
        <v>5</v>
      </c>
      <c r="G1565" s="2">
        <v>0</v>
      </c>
      <c r="H1565">
        <v>2</v>
      </c>
      <c r="I1565">
        <v>1</v>
      </c>
      <c r="J1565">
        <v>0</v>
      </c>
      <c r="K1565" s="1">
        <v>47388.41</v>
      </c>
      <c r="L1565">
        <v>0</v>
      </c>
      <c r="M1565">
        <v>18</v>
      </c>
      <c r="N1565">
        <v>2865</v>
      </c>
      <c r="O1565">
        <v>4</v>
      </c>
      <c r="P1565">
        <v>86</v>
      </c>
      <c r="Q1565">
        <v>0.22222222222222221</v>
      </c>
      <c r="R1565">
        <v>51570</v>
      </c>
      <c r="S1565" t="s">
        <v>55</v>
      </c>
      <c r="T1565" t="s">
        <v>59</v>
      </c>
      <c r="U1565" t="s">
        <v>50</v>
      </c>
      <c r="V1565">
        <v>6</v>
      </c>
    </row>
    <row r="1566" spans="1:22" x14ac:dyDescent="0.2">
      <c r="A1566">
        <v>15670343</v>
      </c>
      <c r="B1566">
        <v>576</v>
      </c>
      <c r="C1566" t="s">
        <v>14</v>
      </c>
      <c r="D1566" t="s">
        <v>15</v>
      </c>
      <c r="E1566">
        <v>19</v>
      </c>
      <c r="F1566">
        <v>6</v>
      </c>
      <c r="G1566" s="2">
        <v>0</v>
      </c>
      <c r="H1566">
        <v>2</v>
      </c>
      <c r="I1566">
        <v>0</v>
      </c>
      <c r="J1566">
        <v>0</v>
      </c>
      <c r="K1566" s="1">
        <v>72306.070000000007</v>
      </c>
      <c r="L1566">
        <v>0</v>
      </c>
      <c r="M1566">
        <v>30</v>
      </c>
      <c r="N1566">
        <v>262</v>
      </c>
      <c r="O1566">
        <v>2</v>
      </c>
      <c r="P1566">
        <v>99</v>
      </c>
      <c r="Q1566">
        <v>6.6666666666666666E-2</v>
      </c>
      <c r="R1566">
        <v>7860</v>
      </c>
      <c r="S1566" t="s">
        <v>55</v>
      </c>
      <c r="T1566" t="s">
        <v>60</v>
      </c>
      <c r="U1566" t="s">
        <v>50</v>
      </c>
      <c r="V1566">
        <v>6</v>
      </c>
    </row>
    <row r="1567" spans="1:22" x14ac:dyDescent="0.2">
      <c r="A1567">
        <v>15597968</v>
      </c>
      <c r="B1567">
        <v>617</v>
      </c>
      <c r="C1567" t="s">
        <v>14</v>
      </c>
      <c r="D1567" t="s">
        <v>15</v>
      </c>
      <c r="E1567">
        <v>50</v>
      </c>
      <c r="F1567">
        <v>7</v>
      </c>
      <c r="G1567" s="2">
        <v>0</v>
      </c>
      <c r="H1567">
        <v>1</v>
      </c>
      <c r="I1567">
        <v>1</v>
      </c>
      <c r="J1567">
        <v>0</v>
      </c>
      <c r="K1567" s="1">
        <v>184839.7</v>
      </c>
      <c r="L1567">
        <v>1</v>
      </c>
      <c r="M1567">
        <v>23</v>
      </c>
      <c r="N1567">
        <v>2644</v>
      </c>
      <c r="O1567">
        <v>6</v>
      </c>
      <c r="P1567">
        <v>48</v>
      </c>
      <c r="Q1567">
        <v>0.2608695652173913</v>
      </c>
      <c r="R1567">
        <v>60812</v>
      </c>
      <c r="S1567" t="s">
        <v>55</v>
      </c>
      <c r="T1567" t="s">
        <v>60</v>
      </c>
      <c r="U1567" t="s">
        <v>51</v>
      </c>
      <c r="V1567">
        <v>9</v>
      </c>
    </row>
    <row r="1568" spans="1:22" x14ac:dyDescent="0.2">
      <c r="A1568">
        <v>15608408</v>
      </c>
      <c r="B1568">
        <v>598</v>
      </c>
      <c r="C1568" t="s">
        <v>14</v>
      </c>
      <c r="D1568" t="s">
        <v>15</v>
      </c>
      <c r="E1568">
        <v>39</v>
      </c>
      <c r="F1568">
        <v>1</v>
      </c>
      <c r="G1568" s="2">
        <v>0</v>
      </c>
      <c r="H1568">
        <v>2</v>
      </c>
      <c r="I1568">
        <v>1</v>
      </c>
      <c r="J1568">
        <v>0</v>
      </c>
      <c r="K1568" s="1">
        <v>159130.32</v>
      </c>
      <c r="L1568">
        <v>0</v>
      </c>
      <c r="M1568">
        <v>29</v>
      </c>
      <c r="N1568">
        <v>1236</v>
      </c>
      <c r="O1568">
        <v>2</v>
      </c>
      <c r="P1568">
        <v>164</v>
      </c>
      <c r="Q1568">
        <v>6.8965517241379309E-2</v>
      </c>
      <c r="R1568">
        <v>35844</v>
      </c>
      <c r="S1568" t="s">
        <v>56</v>
      </c>
      <c r="T1568" t="s">
        <v>58</v>
      </c>
      <c r="U1568" t="s">
        <v>50</v>
      </c>
      <c r="V1568">
        <v>7</v>
      </c>
    </row>
    <row r="1569" spans="1:22" x14ac:dyDescent="0.2">
      <c r="A1569">
        <v>15804721</v>
      </c>
      <c r="B1569">
        <v>602</v>
      </c>
      <c r="C1569" t="s">
        <v>12</v>
      </c>
      <c r="D1569" t="s">
        <v>15</v>
      </c>
      <c r="E1569">
        <v>49</v>
      </c>
      <c r="F1569">
        <v>0</v>
      </c>
      <c r="G1569" s="2">
        <v>191808.73</v>
      </c>
      <c r="H1569">
        <v>1</v>
      </c>
      <c r="I1569">
        <v>0</v>
      </c>
      <c r="J1569">
        <v>0</v>
      </c>
      <c r="K1569" s="1">
        <v>97640.2</v>
      </c>
      <c r="L1569">
        <v>0</v>
      </c>
      <c r="M1569">
        <v>14</v>
      </c>
      <c r="N1569">
        <v>603</v>
      </c>
      <c r="O1569">
        <v>0</v>
      </c>
      <c r="P1569">
        <v>117</v>
      </c>
      <c r="Q1569">
        <v>0</v>
      </c>
      <c r="R1569">
        <v>8442</v>
      </c>
      <c r="S1569" t="s">
        <v>55</v>
      </c>
      <c r="T1569" t="s">
        <v>58</v>
      </c>
      <c r="U1569" t="s">
        <v>50</v>
      </c>
      <c r="V1569">
        <v>7</v>
      </c>
    </row>
    <row r="1570" spans="1:22" x14ac:dyDescent="0.2">
      <c r="A1570">
        <v>15741988</v>
      </c>
      <c r="B1570">
        <v>492</v>
      </c>
      <c r="C1570" t="s">
        <v>16</v>
      </c>
      <c r="D1570" t="s">
        <v>13</v>
      </c>
      <c r="E1570">
        <v>52</v>
      </c>
      <c r="F1570">
        <v>8</v>
      </c>
      <c r="G1570" s="2">
        <v>125396.24</v>
      </c>
      <c r="H1570">
        <v>1</v>
      </c>
      <c r="I1570">
        <v>1</v>
      </c>
      <c r="J1570">
        <v>0</v>
      </c>
      <c r="K1570" s="1">
        <v>10014.719999999999</v>
      </c>
      <c r="L1570">
        <v>1</v>
      </c>
      <c r="M1570">
        <v>4</v>
      </c>
      <c r="N1570">
        <v>4083</v>
      </c>
      <c r="O1570">
        <v>6</v>
      </c>
      <c r="P1570">
        <v>98</v>
      </c>
      <c r="Q1570">
        <v>1</v>
      </c>
      <c r="R1570">
        <v>16332</v>
      </c>
      <c r="S1570" t="s">
        <v>55</v>
      </c>
      <c r="T1570" t="s">
        <v>60</v>
      </c>
      <c r="U1570" t="s">
        <v>50</v>
      </c>
      <c r="V1570">
        <v>6</v>
      </c>
    </row>
    <row r="1571" spans="1:22" x14ac:dyDescent="0.2">
      <c r="A1571">
        <v>15661945</v>
      </c>
      <c r="B1571">
        <v>623</v>
      </c>
      <c r="C1571" t="s">
        <v>14</v>
      </c>
      <c r="D1571" t="s">
        <v>13</v>
      </c>
      <c r="E1571">
        <v>40</v>
      </c>
      <c r="F1571">
        <v>4</v>
      </c>
      <c r="G1571" s="2">
        <v>0</v>
      </c>
      <c r="H1571">
        <v>3</v>
      </c>
      <c r="I1571">
        <v>1</v>
      </c>
      <c r="J1571">
        <v>0</v>
      </c>
      <c r="K1571" s="1">
        <v>31669.18</v>
      </c>
      <c r="L1571">
        <v>0</v>
      </c>
      <c r="M1571">
        <v>17</v>
      </c>
      <c r="N1571">
        <v>2679</v>
      </c>
      <c r="O1571">
        <v>2</v>
      </c>
      <c r="P1571">
        <v>108</v>
      </c>
      <c r="Q1571">
        <v>0.11764705882352941</v>
      </c>
      <c r="R1571">
        <v>45543</v>
      </c>
      <c r="S1571" t="s">
        <v>55</v>
      </c>
      <c r="T1571" t="s">
        <v>59</v>
      </c>
      <c r="U1571" t="s">
        <v>50</v>
      </c>
      <c r="V1571">
        <v>6</v>
      </c>
    </row>
    <row r="1572" spans="1:22" x14ac:dyDescent="0.2">
      <c r="A1572">
        <v>15783816</v>
      </c>
      <c r="B1572">
        <v>733</v>
      </c>
      <c r="C1572" t="s">
        <v>12</v>
      </c>
      <c r="D1572" t="s">
        <v>13</v>
      </c>
      <c r="E1572">
        <v>28</v>
      </c>
      <c r="F1572">
        <v>5</v>
      </c>
      <c r="G1572" s="2">
        <v>0</v>
      </c>
      <c r="H1572">
        <v>2</v>
      </c>
      <c r="I1572">
        <v>0</v>
      </c>
      <c r="J1572">
        <v>0</v>
      </c>
      <c r="K1572" s="1">
        <v>12761.16</v>
      </c>
      <c r="L1572">
        <v>0</v>
      </c>
      <c r="M1572">
        <v>27</v>
      </c>
      <c r="N1572">
        <v>3656</v>
      </c>
      <c r="O1572">
        <v>6</v>
      </c>
      <c r="P1572">
        <v>120</v>
      </c>
      <c r="Q1572">
        <v>0.22222222222222221</v>
      </c>
      <c r="R1572">
        <v>98712</v>
      </c>
      <c r="S1572" t="s">
        <v>55</v>
      </c>
      <c r="T1572" t="s">
        <v>59</v>
      </c>
      <c r="U1572" t="s">
        <v>50</v>
      </c>
      <c r="V1572">
        <v>6</v>
      </c>
    </row>
    <row r="1573" spans="1:22" x14ac:dyDescent="0.2">
      <c r="A1573">
        <v>15752409</v>
      </c>
      <c r="B1573">
        <v>553</v>
      </c>
      <c r="C1573" t="s">
        <v>12</v>
      </c>
      <c r="D1573" t="s">
        <v>15</v>
      </c>
      <c r="E1573">
        <v>31</v>
      </c>
      <c r="F1573">
        <v>6</v>
      </c>
      <c r="G1573" s="2">
        <v>0</v>
      </c>
      <c r="H1573">
        <v>2</v>
      </c>
      <c r="I1573">
        <v>0</v>
      </c>
      <c r="J1573">
        <v>0</v>
      </c>
      <c r="K1573" s="1">
        <v>124596.63</v>
      </c>
      <c r="L1573">
        <v>0</v>
      </c>
      <c r="M1573">
        <v>3</v>
      </c>
      <c r="N1573">
        <v>1563</v>
      </c>
      <c r="O1573">
        <v>2</v>
      </c>
      <c r="P1573">
        <v>113</v>
      </c>
      <c r="Q1573">
        <v>0.66666666666666663</v>
      </c>
      <c r="R1573">
        <v>4689</v>
      </c>
      <c r="S1573" t="s">
        <v>55</v>
      </c>
      <c r="T1573" t="s">
        <v>60</v>
      </c>
      <c r="U1573" t="s">
        <v>50</v>
      </c>
      <c r="V1573">
        <v>6</v>
      </c>
    </row>
    <row r="1574" spans="1:22" x14ac:dyDescent="0.2">
      <c r="A1574">
        <v>15807524</v>
      </c>
      <c r="B1574">
        <v>569</v>
      </c>
      <c r="C1574" t="s">
        <v>12</v>
      </c>
      <c r="D1574" t="s">
        <v>13</v>
      </c>
      <c r="E1574">
        <v>44</v>
      </c>
      <c r="F1574">
        <v>4</v>
      </c>
      <c r="G1574" s="2">
        <v>0</v>
      </c>
      <c r="H1574">
        <v>2</v>
      </c>
      <c r="I1574">
        <v>0</v>
      </c>
      <c r="J1574">
        <v>0</v>
      </c>
      <c r="K1574" s="1">
        <v>134394.78</v>
      </c>
      <c r="L1574">
        <v>0</v>
      </c>
      <c r="M1574">
        <v>25</v>
      </c>
      <c r="N1574">
        <v>856</v>
      </c>
      <c r="O1574">
        <v>9</v>
      </c>
      <c r="P1574">
        <v>128</v>
      </c>
      <c r="Q1574">
        <v>0.36</v>
      </c>
      <c r="R1574">
        <v>21400</v>
      </c>
      <c r="S1574" t="s">
        <v>56</v>
      </c>
      <c r="T1574" t="s">
        <v>59</v>
      </c>
      <c r="U1574" t="s">
        <v>50</v>
      </c>
      <c r="V1574">
        <v>6</v>
      </c>
    </row>
    <row r="1575" spans="1:22" x14ac:dyDescent="0.2">
      <c r="A1575">
        <v>15581295</v>
      </c>
      <c r="B1575">
        <v>617</v>
      </c>
      <c r="C1575" t="s">
        <v>14</v>
      </c>
      <c r="D1575" t="s">
        <v>13</v>
      </c>
      <c r="E1575">
        <v>45</v>
      </c>
      <c r="F1575">
        <v>1</v>
      </c>
      <c r="G1575" s="2">
        <v>0</v>
      </c>
      <c r="H1575">
        <v>1</v>
      </c>
      <c r="I1575">
        <v>1</v>
      </c>
      <c r="J1575">
        <v>0</v>
      </c>
      <c r="K1575" s="1">
        <v>143298.06</v>
      </c>
      <c r="L1575">
        <v>0</v>
      </c>
      <c r="M1575">
        <v>29</v>
      </c>
      <c r="N1575">
        <v>241</v>
      </c>
      <c r="O1575">
        <v>4</v>
      </c>
      <c r="P1575">
        <v>148</v>
      </c>
      <c r="Q1575">
        <v>0.13793103448275862</v>
      </c>
      <c r="R1575">
        <v>6989</v>
      </c>
      <c r="S1575" t="s">
        <v>54</v>
      </c>
      <c r="T1575" t="s">
        <v>58</v>
      </c>
      <c r="U1575" t="s">
        <v>50</v>
      </c>
      <c r="V1575">
        <v>9</v>
      </c>
    </row>
    <row r="1576" spans="1:22" x14ac:dyDescent="0.2">
      <c r="A1576">
        <v>15601503</v>
      </c>
      <c r="B1576">
        <v>578</v>
      </c>
      <c r="C1576" t="s">
        <v>14</v>
      </c>
      <c r="D1576" t="s">
        <v>15</v>
      </c>
      <c r="E1576">
        <v>28</v>
      </c>
      <c r="F1576">
        <v>4</v>
      </c>
      <c r="G1576" s="2">
        <v>0</v>
      </c>
      <c r="H1576">
        <v>2</v>
      </c>
      <c r="I1576">
        <v>0</v>
      </c>
      <c r="J1576">
        <v>0</v>
      </c>
      <c r="K1576" s="1">
        <v>6947.09</v>
      </c>
      <c r="L1576">
        <v>0</v>
      </c>
      <c r="M1576">
        <v>18</v>
      </c>
      <c r="N1576">
        <v>3000</v>
      </c>
      <c r="O1576">
        <v>9</v>
      </c>
      <c r="P1576">
        <v>176</v>
      </c>
      <c r="Q1576">
        <v>0.5</v>
      </c>
      <c r="R1576">
        <v>54000</v>
      </c>
      <c r="S1576" t="s">
        <v>55</v>
      </c>
      <c r="T1576" t="s">
        <v>59</v>
      </c>
      <c r="U1576" t="s">
        <v>50</v>
      </c>
      <c r="V1576">
        <v>6</v>
      </c>
    </row>
    <row r="1577" spans="1:22" x14ac:dyDescent="0.2">
      <c r="A1577">
        <v>15715877</v>
      </c>
      <c r="B1577">
        <v>821</v>
      </c>
      <c r="C1577" t="s">
        <v>12</v>
      </c>
      <c r="D1577" t="s">
        <v>15</v>
      </c>
      <c r="E1577">
        <v>28</v>
      </c>
      <c r="F1577">
        <v>2</v>
      </c>
      <c r="G1577" s="2">
        <v>0</v>
      </c>
      <c r="H1577">
        <v>2</v>
      </c>
      <c r="I1577">
        <v>1</v>
      </c>
      <c r="J1577">
        <v>0</v>
      </c>
      <c r="K1577" s="1">
        <v>46072.52</v>
      </c>
      <c r="L1577">
        <v>0</v>
      </c>
      <c r="M1577">
        <v>3</v>
      </c>
      <c r="N1577">
        <v>3406</v>
      </c>
      <c r="O1577">
        <v>6</v>
      </c>
      <c r="P1577">
        <v>137</v>
      </c>
      <c r="Q1577">
        <v>1</v>
      </c>
      <c r="R1577">
        <v>10218</v>
      </c>
      <c r="S1577" t="s">
        <v>55</v>
      </c>
      <c r="T1577" t="s">
        <v>58</v>
      </c>
      <c r="U1577" t="s">
        <v>50</v>
      </c>
      <c r="V1577">
        <v>7</v>
      </c>
    </row>
    <row r="1578" spans="1:22" x14ac:dyDescent="0.2">
      <c r="A1578">
        <v>15756918</v>
      </c>
      <c r="B1578">
        <v>754</v>
      </c>
      <c r="C1578" t="s">
        <v>12</v>
      </c>
      <c r="D1578" t="s">
        <v>13</v>
      </c>
      <c r="E1578">
        <v>38</v>
      </c>
      <c r="F1578">
        <v>2</v>
      </c>
      <c r="G1578" s="2">
        <v>0</v>
      </c>
      <c r="H1578">
        <v>2</v>
      </c>
      <c r="I1578">
        <v>0</v>
      </c>
      <c r="J1578">
        <v>0</v>
      </c>
      <c r="K1578" s="1">
        <v>3524.69</v>
      </c>
      <c r="L1578">
        <v>0</v>
      </c>
      <c r="M1578">
        <v>1</v>
      </c>
      <c r="N1578">
        <v>2235</v>
      </c>
      <c r="O1578">
        <v>10</v>
      </c>
      <c r="P1578">
        <v>48</v>
      </c>
      <c r="Q1578">
        <v>1</v>
      </c>
      <c r="R1578">
        <v>2235</v>
      </c>
      <c r="S1578" t="s">
        <v>54</v>
      </c>
      <c r="T1578" t="s">
        <v>58</v>
      </c>
      <c r="U1578" t="s">
        <v>51</v>
      </c>
      <c r="V1578">
        <v>7</v>
      </c>
    </row>
    <row r="1579" spans="1:22" x14ac:dyDescent="0.2">
      <c r="A1579">
        <v>15576774</v>
      </c>
      <c r="B1579">
        <v>729</v>
      </c>
      <c r="C1579" t="s">
        <v>12</v>
      </c>
      <c r="D1579" t="s">
        <v>13</v>
      </c>
      <c r="E1579">
        <v>38</v>
      </c>
      <c r="F1579">
        <v>7</v>
      </c>
      <c r="G1579" s="2">
        <v>0</v>
      </c>
      <c r="H1579">
        <v>2</v>
      </c>
      <c r="I1579">
        <v>0</v>
      </c>
      <c r="J1579">
        <v>0</v>
      </c>
      <c r="K1579" s="1">
        <v>45779.9</v>
      </c>
      <c r="L1579">
        <v>0</v>
      </c>
      <c r="M1579">
        <v>19</v>
      </c>
      <c r="N1579">
        <v>1655</v>
      </c>
      <c r="O1579">
        <v>10</v>
      </c>
      <c r="P1579">
        <v>6</v>
      </c>
      <c r="Q1579">
        <v>0.52631578947368418</v>
      </c>
      <c r="R1579">
        <v>31445</v>
      </c>
      <c r="S1579" t="s">
        <v>55</v>
      </c>
      <c r="T1579" t="s">
        <v>60</v>
      </c>
      <c r="U1579" t="s">
        <v>52</v>
      </c>
      <c r="V1579">
        <v>6</v>
      </c>
    </row>
    <row r="1580" spans="1:22" x14ac:dyDescent="0.2">
      <c r="A1580">
        <v>15737778</v>
      </c>
      <c r="B1580">
        <v>782</v>
      </c>
      <c r="C1580" t="s">
        <v>14</v>
      </c>
      <c r="D1580" t="s">
        <v>13</v>
      </c>
      <c r="E1580">
        <v>41</v>
      </c>
      <c r="F1580">
        <v>4</v>
      </c>
      <c r="G1580" s="2">
        <v>0</v>
      </c>
      <c r="H1580">
        <v>1</v>
      </c>
      <c r="I1580">
        <v>1</v>
      </c>
      <c r="J1580">
        <v>0</v>
      </c>
      <c r="K1580" s="1">
        <v>132943.88</v>
      </c>
      <c r="L1580">
        <v>0</v>
      </c>
      <c r="M1580">
        <v>3</v>
      </c>
      <c r="N1580">
        <v>1692</v>
      </c>
      <c r="O1580">
        <v>3</v>
      </c>
      <c r="P1580">
        <v>119</v>
      </c>
      <c r="Q1580">
        <v>1</v>
      </c>
      <c r="R1580">
        <v>5076</v>
      </c>
      <c r="S1580" t="s">
        <v>55</v>
      </c>
      <c r="T1580" t="s">
        <v>59</v>
      </c>
      <c r="U1580" t="s">
        <v>50</v>
      </c>
      <c r="V1580">
        <v>8</v>
      </c>
    </row>
    <row r="1581" spans="1:22" x14ac:dyDescent="0.2">
      <c r="A1581">
        <v>15800620</v>
      </c>
      <c r="B1581">
        <v>691</v>
      </c>
      <c r="C1581" t="s">
        <v>12</v>
      </c>
      <c r="D1581" t="s">
        <v>13</v>
      </c>
      <c r="E1581">
        <v>29</v>
      </c>
      <c r="F1581">
        <v>9</v>
      </c>
      <c r="G1581" s="2">
        <v>0</v>
      </c>
      <c r="H1581">
        <v>2</v>
      </c>
      <c r="I1581">
        <v>0</v>
      </c>
      <c r="J1581">
        <v>0</v>
      </c>
      <c r="K1581" s="1">
        <v>199635.93</v>
      </c>
      <c r="L1581">
        <v>0</v>
      </c>
      <c r="M1581">
        <v>20</v>
      </c>
      <c r="N1581">
        <v>4685</v>
      </c>
      <c r="O1581">
        <v>4</v>
      </c>
      <c r="P1581">
        <v>89</v>
      </c>
      <c r="Q1581">
        <v>0.2</v>
      </c>
      <c r="R1581">
        <v>93700</v>
      </c>
      <c r="S1581" t="s">
        <v>56</v>
      </c>
      <c r="T1581" t="s">
        <v>61</v>
      </c>
      <c r="U1581" t="s">
        <v>50</v>
      </c>
      <c r="V1581">
        <v>6</v>
      </c>
    </row>
    <row r="1582" spans="1:22" x14ac:dyDescent="0.2">
      <c r="A1582">
        <v>15569764</v>
      </c>
      <c r="B1582">
        <v>687</v>
      </c>
      <c r="C1582" t="s">
        <v>16</v>
      </c>
      <c r="D1582" t="s">
        <v>13</v>
      </c>
      <c r="E1582">
        <v>41</v>
      </c>
      <c r="F1582">
        <v>2</v>
      </c>
      <c r="G1582" s="2">
        <v>154007.21</v>
      </c>
      <c r="H1582">
        <v>1</v>
      </c>
      <c r="I1582">
        <v>1</v>
      </c>
      <c r="J1582">
        <v>0</v>
      </c>
      <c r="K1582" s="1">
        <v>158408.23000000001</v>
      </c>
      <c r="L1582">
        <v>0</v>
      </c>
      <c r="M1582">
        <v>5</v>
      </c>
      <c r="N1582">
        <v>538</v>
      </c>
      <c r="O1582">
        <v>5</v>
      </c>
      <c r="P1582">
        <v>81</v>
      </c>
      <c r="Q1582">
        <v>1</v>
      </c>
      <c r="R1582">
        <v>2690</v>
      </c>
      <c r="S1582" t="s">
        <v>54</v>
      </c>
      <c r="T1582" t="s">
        <v>58</v>
      </c>
      <c r="U1582" t="s">
        <v>50</v>
      </c>
      <c r="V1582">
        <v>6</v>
      </c>
    </row>
    <row r="1583" spans="1:22" x14ac:dyDescent="0.2">
      <c r="A1583">
        <v>15736769</v>
      </c>
      <c r="B1583">
        <v>663</v>
      </c>
      <c r="C1583" t="s">
        <v>12</v>
      </c>
      <c r="D1583" t="s">
        <v>13</v>
      </c>
      <c r="E1583">
        <v>27</v>
      </c>
      <c r="F1583">
        <v>9</v>
      </c>
      <c r="G1583" s="2">
        <v>0</v>
      </c>
      <c r="H1583">
        <v>2</v>
      </c>
      <c r="I1583">
        <v>1</v>
      </c>
      <c r="J1583">
        <v>0</v>
      </c>
      <c r="K1583" s="1">
        <v>150850.29</v>
      </c>
      <c r="L1583">
        <v>0</v>
      </c>
      <c r="M1583">
        <v>8</v>
      </c>
      <c r="N1583">
        <v>1172</v>
      </c>
      <c r="O1583">
        <v>9</v>
      </c>
      <c r="P1583">
        <v>138</v>
      </c>
      <c r="Q1583">
        <v>1</v>
      </c>
      <c r="R1583">
        <v>9376</v>
      </c>
      <c r="S1583" t="s">
        <v>56</v>
      </c>
      <c r="T1583" t="s">
        <v>61</v>
      </c>
      <c r="U1583" t="s">
        <v>50</v>
      </c>
      <c r="V1583">
        <v>6</v>
      </c>
    </row>
    <row r="1584" spans="1:22" x14ac:dyDescent="0.2">
      <c r="A1584">
        <v>15814430</v>
      </c>
      <c r="B1584">
        <v>747</v>
      </c>
      <c r="C1584" t="s">
        <v>14</v>
      </c>
      <c r="D1584" t="s">
        <v>15</v>
      </c>
      <c r="E1584">
        <v>41</v>
      </c>
      <c r="F1584">
        <v>9</v>
      </c>
      <c r="G1584" s="2">
        <v>0</v>
      </c>
      <c r="H1584">
        <v>1</v>
      </c>
      <c r="I1584">
        <v>1</v>
      </c>
      <c r="J1584">
        <v>0</v>
      </c>
      <c r="K1584" s="1">
        <v>32430.94</v>
      </c>
      <c r="L1584">
        <v>1</v>
      </c>
      <c r="M1584">
        <v>27</v>
      </c>
      <c r="N1584">
        <v>143</v>
      </c>
      <c r="O1584">
        <v>7</v>
      </c>
      <c r="P1584">
        <v>133</v>
      </c>
      <c r="Q1584">
        <v>0.25925925925925924</v>
      </c>
      <c r="R1584">
        <v>3861</v>
      </c>
      <c r="S1584" t="s">
        <v>54</v>
      </c>
      <c r="T1584" t="s">
        <v>61</v>
      </c>
      <c r="U1584" t="s">
        <v>50</v>
      </c>
      <c r="V1584">
        <v>8</v>
      </c>
    </row>
    <row r="1585" spans="1:22" x14ac:dyDescent="0.2">
      <c r="A1585">
        <v>15638607</v>
      </c>
      <c r="B1585">
        <v>546</v>
      </c>
      <c r="C1585" t="s">
        <v>12</v>
      </c>
      <c r="D1585" t="s">
        <v>13</v>
      </c>
      <c r="E1585">
        <v>52</v>
      </c>
      <c r="F1585">
        <v>2</v>
      </c>
      <c r="G1585" s="2">
        <v>0</v>
      </c>
      <c r="H1585">
        <v>1</v>
      </c>
      <c r="I1585">
        <v>1</v>
      </c>
      <c r="J1585">
        <v>0</v>
      </c>
      <c r="K1585" s="1">
        <v>137332.37</v>
      </c>
      <c r="L1585">
        <v>1</v>
      </c>
      <c r="M1585">
        <v>17</v>
      </c>
      <c r="N1585">
        <v>1750</v>
      </c>
      <c r="O1585">
        <v>8</v>
      </c>
      <c r="P1585">
        <v>102</v>
      </c>
      <c r="Q1585">
        <v>0.47058823529411764</v>
      </c>
      <c r="R1585">
        <v>29750</v>
      </c>
      <c r="S1585" t="s">
        <v>55</v>
      </c>
      <c r="T1585" t="s">
        <v>58</v>
      </c>
      <c r="U1585" t="s">
        <v>50</v>
      </c>
      <c r="V1585">
        <v>10</v>
      </c>
    </row>
    <row r="1586" spans="1:22" x14ac:dyDescent="0.2">
      <c r="A1586">
        <v>15613945</v>
      </c>
      <c r="B1586">
        <v>472</v>
      </c>
      <c r="C1586" t="s">
        <v>12</v>
      </c>
      <c r="D1586" t="s">
        <v>13</v>
      </c>
      <c r="E1586">
        <v>26</v>
      </c>
      <c r="F1586">
        <v>5</v>
      </c>
      <c r="G1586" s="2">
        <v>0</v>
      </c>
      <c r="H1586">
        <v>2</v>
      </c>
      <c r="I1586">
        <v>1</v>
      </c>
      <c r="J1586">
        <v>0</v>
      </c>
      <c r="K1586" s="1">
        <v>108411.66</v>
      </c>
      <c r="L1586">
        <v>0</v>
      </c>
      <c r="M1586">
        <v>21</v>
      </c>
      <c r="N1586">
        <v>3640</v>
      </c>
      <c r="O1586">
        <v>10</v>
      </c>
      <c r="P1586">
        <v>83</v>
      </c>
      <c r="Q1586">
        <v>0.47619047619047616</v>
      </c>
      <c r="R1586">
        <v>76440</v>
      </c>
      <c r="S1586" t="s">
        <v>56</v>
      </c>
      <c r="T1586" t="s">
        <v>59</v>
      </c>
      <c r="U1586" t="s">
        <v>50</v>
      </c>
      <c r="V1586">
        <v>6</v>
      </c>
    </row>
    <row r="1587" spans="1:22" x14ac:dyDescent="0.2">
      <c r="A1587">
        <v>15765287</v>
      </c>
      <c r="B1587">
        <v>850</v>
      </c>
      <c r="C1587" t="s">
        <v>12</v>
      </c>
      <c r="D1587" t="s">
        <v>13</v>
      </c>
      <c r="E1587">
        <v>38</v>
      </c>
      <c r="F1587">
        <v>2</v>
      </c>
      <c r="G1587" s="2">
        <v>0</v>
      </c>
      <c r="H1587">
        <v>2</v>
      </c>
      <c r="I1587">
        <v>1</v>
      </c>
      <c r="J1587">
        <v>0</v>
      </c>
      <c r="K1587" s="1">
        <v>9015.07</v>
      </c>
      <c r="L1587">
        <v>0</v>
      </c>
      <c r="M1587">
        <v>30</v>
      </c>
      <c r="N1587">
        <v>2699</v>
      </c>
      <c r="O1587">
        <v>10</v>
      </c>
      <c r="P1587">
        <v>180</v>
      </c>
      <c r="Q1587">
        <v>0.33333333333333331</v>
      </c>
      <c r="R1587">
        <v>80970</v>
      </c>
      <c r="S1587" t="s">
        <v>56</v>
      </c>
      <c r="T1587" t="s">
        <v>58</v>
      </c>
      <c r="U1587" t="s">
        <v>50</v>
      </c>
      <c r="V1587">
        <v>7</v>
      </c>
    </row>
    <row r="1588" spans="1:22" x14ac:dyDescent="0.2">
      <c r="A1588">
        <v>15709653</v>
      </c>
      <c r="B1588">
        <v>497</v>
      </c>
      <c r="C1588" t="s">
        <v>12</v>
      </c>
      <c r="D1588" t="s">
        <v>15</v>
      </c>
      <c r="E1588">
        <v>32</v>
      </c>
      <c r="F1588">
        <v>8</v>
      </c>
      <c r="G1588" s="2">
        <v>0</v>
      </c>
      <c r="H1588">
        <v>2</v>
      </c>
      <c r="I1588">
        <v>1</v>
      </c>
      <c r="J1588">
        <v>0</v>
      </c>
      <c r="K1588" s="1">
        <v>67364.42</v>
      </c>
      <c r="L1588">
        <v>0</v>
      </c>
      <c r="M1588">
        <v>2</v>
      </c>
      <c r="N1588">
        <v>452</v>
      </c>
      <c r="O1588">
        <v>8</v>
      </c>
      <c r="P1588">
        <v>30</v>
      </c>
      <c r="Q1588">
        <v>1</v>
      </c>
      <c r="R1588">
        <v>904</v>
      </c>
      <c r="S1588" t="s">
        <v>55</v>
      </c>
      <c r="T1588" t="s">
        <v>60</v>
      </c>
      <c r="U1588" t="s">
        <v>52</v>
      </c>
      <c r="V1588">
        <v>6</v>
      </c>
    </row>
    <row r="1589" spans="1:22" x14ac:dyDescent="0.2">
      <c r="A1589">
        <v>15622442</v>
      </c>
      <c r="B1589">
        <v>619</v>
      </c>
      <c r="C1589" t="s">
        <v>12</v>
      </c>
      <c r="D1589" t="s">
        <v>15</v>
      </c>
      <c r="E1589">
        <v>29</v>
      </c>
      <c r="F1589">
        <v>5</v>
      </c>
      <c r="G1589" s="2">
        <v>0</v>
      </c>
      <c r="H1589">
        <v>2</v>
      </c>
      <c r="I1589">
        <v>1</v>
      </c>
      <c r="J1589">
        <v>0</v>
      </c>
      <c r="K1589" s="1">
        <v>194310.1</v>
      </c>
      <c r="L1589">
        <v>0</v>
      </c>
      <c r="M1589">
        <v>6</v>
      </c>
      <c r="N1589">
        <v>3833</v>
      </c>
      <c r="O1589">
        <v>9</v>
      </c>
      <c r="P1589">
        <v>99</v>
      </c>
      <c r="Q1589">
        <v>1</v>
      </c>
      <c r="R1589">
        <v>22998</v>
      </c>
      <c r="S1589" t="s">
        <v>54</v>
      </c>
      <c r="T1589" t="s">
        <v>59</v>
      </c>
      <c r="U1589" t="s">
        <v>50</v>
      </c>
      <c r="V1589">
        <v>6</v>
      </c>
    </row>
    <row r="1590" spans="1:22" x14ac:dyDescent="0.2">
      <c r="A1590">
        <v>15767598</v>
      </c>
      <c r="B1590">
        <v>540</v>
      </c>
      <c r="C1590" t="s">
        <v>14</v>
      </c>
      <c r="D1590" t="s">
        <v>15</v>
      </c>
      <c r="E1590">
        <v>28</v>
      </c>
      <c r="F1590">
        <v>8</v>
      </c>
      <c r="G1590" s="2">
        <v>0</v>
      </c>
      <c r="H1590">
        <v>2</v>
      </c>
      <c r="I1590">
        <v>0</v>
      </c>
      <c r="J1590">
        <v>0</v>
      </c>
      <c r="K1590" s="1">
        <v>197588.32</v>
      </c>
      <c r="L1590">
        <v>0</v>
      </c>
      <c r="M1590">
        <v>28</v>
      </c>
      <c r="N1590">
        <v>1996</v>
      </c>
      <c r="O1590">
        <v>0</v>
      </c>
      <c r="P1590">
        <v>125</v>
      </c>
      <c r="Q1590">
        <v>0</v>
      </c>
      <c r="R1590">
        <v>55888</v>
      </c>
      <c r="S1590" t="s">
        <v>55</v>
      </c>
      <c r="T1590" t="s">
        <v>60</v>
      </c>
      <c r="U1590" t="s">
        <v>50</v>
      </c>
      <c r="V1590">
        <v>6</v>
      </c>
    </row>
    <row r="1591" spans="1:22" x14ac:dyDescent="0.2">
      <c r="A1591">
        <v>15732265</v>
      </c>
      <c r="B1591">
        <v>630</v>
      </c>
      <c r="C1591" t="s">
        <v>12</v>
      </c>
      <c r="D1591" t="s">
        <v>15</v>
      </c>
      <c r="E1591">
        <v>33</v>
      </c>
      <c r="F1591">
        <v>9</v>
      </c>
      <c r="G1591" s="2">
        <v>0</v>
      </c>
      <c r="H1591">
        <v>2</v>
      </c>
      <c r="I1591">
        <v>1</v>
      </c>
      <c r="J1591">
        <v>0</v>
      </c>
      <c r="K1591" s="1">
        <v>64804.59</v>
      </c>
      <c r="L1591">
        <v>0</v>
      </c>
      <c r="M1591">
        <v>23</v>
      </c>
      <c r="N1591">
        <v>151</v>
      </c>
      <c r="O1591">
        <v>6</v>
      </c>
      <c r="P1591">
        <v>56</v>
      </c>
      <c r="Q1591">
        <v>0.2608695652173913</v>
      </c>
      <c r="R1591">
        <v>3473</v>
      </c>
      <c r="S1591" t="s">
        <v>55</v>
      </c>
      <c r="T1591" t="s">
        <v>61</v>
      </c>
      <c r="U1591" t="s">
        <v>51</v>
      </c>
      <c r="V1591">
        <v>6</v>
      </c>
    </row>
    <row r="1592" spans="1:22" x14ac:dyDescent="0.2">
      <c r="A1592">
        <v>15759290</v>
      </c>
      <c r="B1592">
        <v>620</v>
      </c>
      <c r="C1592" t="s">
        <v>14</v>
      </c>
      <c r="D1592" t="s">
        <v>15</v>
      </c>
      <c r="E1592">
        <v>29</v>
      </c>
      <c r="F1592">
        <v>9</v>
      </c>
      <c r="G1592" s="2">
        <v>0</v>
      </c>
      <c r="H1592">
        <v>2</v>
      </c>
      <c r="I1592">
        <v>1</v>
      </c>
      <c r="J1592">
        <v>0</v>
      </c>
      <c r="K1592" s="1">
        <v>13133.88</v>
      </c>
      <c r="L1592">
        <v>0</v>
      </c>
      <c r="M1592">
        <v>18</v>
      </c>
      <c r="N1592">
        <v>2409</v>
      </c>
      <c r="O1592">
        <v>5</v>
      </c>
      <c r="P1592">
        <v>109</v>
      </c>
      <c r="Q1592">
        <v>0.27777777777777779</v>
      </c>
      <c r="R1592">
        <v>43362</v>
      </c>
      <c r="S1592" t="s">
        <v>56</v>
      </c>
      <c r="T1592" t="s">
        <v>61</v>
      </c>
      <c r="U1592" t="s">
        <v>50</v>
      </c>
      <c r="V1592">
        <v>6</v>
      </c>
    </row>
    <row r="1593" spans="1:22" x14ac:dyDescent="0.2">
      <c r="A1593">
        <v>15651664</v>
      </c>
      <c r="B1593">
        <v>615</v>
      </c>
      <c r="C1593" t="s">
        <v>12</v>
      </c>
      <c r="D1593" t="s">
        <v>13</v>
      </c>
      <c r="E1593">
        <v>61</v>
      </c>
      <c r="F1593">
        <v>1</v>
      </c>
      <c r="G1593" s="2">
        <v>104267.7</v>
      </c>
      <c r="H1593">
        <v>1</v>
      </c>
      <c r="I1593">
        <v>1</v>
      </c>
      <c r="J1593">
        <v>0</v>
      </c>
      <c r="K1593" s="1">
        <v>62845.64</v>
      </c>
      <c r="L1593">
        <v>1</v>
      </c>
      <c r="M1593">
        <v>27</v>
      </c>
      <c r="N1593">
        <v>172</v>
      </c>
      <c r="O1593">
        <v>9</v>
      </c>
      <c r="P1593">
        <v>170</v>
      </c>
      <c r="Q1593">
        <v>0.33333333333333331</v>
      </c>
      <c r="R1593">
        <v>4644</v>
      </c>
      <c r="S1593" t="s">
        <v>56</v>
      </c>
      <c r="T1593" t="s">
        <v>58</v>
      </c>
      <c r="U1593" t="s">
        <v>50</v>
      </c>
      <c r="V1593">
        <v>7</v>
      </c>
    </row>
    <row r="1594" spans="1:22" x14ac:dyDescent="0.2">
      <c r="A1594">
        <v>15713774</v>
      </c>
      <c r="B1594">
        <v>644</v>
      </c>
      <c r="C1594" t="s">
        <v>14</v>
      </c>
      <c r="D1594" t="s">
        <v>13</v>
      </c>
      <c r="E1594">
        <v>46</v>
      </c>
      <c r="F1594">
        <v>6</v>
      </c>
      <c r="G1594" s="2">
        <v>12459.19</v>
      </c>
      <c r="H1594">
        <v>1</v>
      </c>
      <c r="I1594">
        <v>0</v>
      </c>
      <c r="J1594">
        <v>0</v>
      </c>
      <c r="K1594" s="1">
        <v>156787.34</v>
      </c>
      <c r="L1594">
        <v>1</v>
      </c>
      <c r="M1594">
        <v>27</v>
      </c>
      <c r="N1594">
        <v>1249</v>
      </c>
      <c r="O1594">
        <v>5</v>
      </c>
      <c r="P1594">
        <v>70</v>
      </c>
      <c r="Q1594">
        <v>0.18518518518518517</v>
      </c>
      <c r="R1594">
        <v>33723</v>
      </c>
      <c r="S1594" t="s">
        <v>56</v>
      </c>
      <c r="T1594" t="s">
        <v>60</v>
      </c>
      <c r="U1594" t="s">
        <v>50</v>
      </c>
      <c r="V1594">
        <v>6</v>
      </c>
    </row>
    <row r="1595" spans="1:22" x14ac:dyDescent="0.2">
      <c r="A1595">
        <v>15676707</v>
      </c>
      <c r="B1595">
        <v>577</v>
      </c>
      <c r="C1595" t="s">
        <v>14</v>
      </c>
      <c r="D1595" t="s">
        <v>13</v>
      </c>
      <c r="E1595">
        <v>39</v>
      </c>
      <c r="F1595">
        <v>4</v>
      </c>
      <c r="G1595" s="2">
        <v>0</v>
      </c>
      <c r="H1595">
        <v>2</v>
      </c>
      <c r="I1595">
        <v>1</v>
      </c>
      <c r="J1595">
        <v>0</v>
      </c>
      <c r="K1595" s="1">
        <v>91366.42</v>
      </c>
      <c r="L1595">
        <v>0</v>
      </c>
      <c r="M1595">
        <v>18</v>
      </c>
      <c r="N1595">
        <v>3029</v>
      </c>
      <c r="O1595">
        <v>1</v>
      </c>
      <c r="P1595">
        <v>76</v>
      </c>
      <c r="Q1595">
        <v>5.5555555555555552E-2</v>
      </c>
      <c r="R1595">
        <v>54522</v>
      </c>
      <c r="S1595" t="s">
        <v>55</v>
      </c>
      <c r="T1595" t="s">
        <v>59</v>
      </c>
      <c r="U1595" t="s">
        <v>50</v>
      </c>
      <c r="V1595">
        <v>6</v>
      </c>
    </row>
    <row r="1596" spans="1:22" x14ac:dyDescent="0.2">
      <c r="A1596">
        <v>15662662</v>
      </c>
      <c r="B1596">
        <v>573</v>
      </c>
      <c r="C1596" t="s">
        <v>12</v>
      </c>
      <c r="D1596" t="s">
        <v>13</v>
      </c>
      <c r="E1596">
        <v>30</v>
      </c>
      <c r="F1596">
        <v>6</v>
      </c>
      <c r="G1596" s="2">
        <v>0</v>
      </c>
      <c r="H1596">
        <v>2</v>
      </c>
      <c r="I1596">
        <v>1</v>
      </c>
      <c r="J1596">
        <v>0</v>
      </c>
      <c r="K1596" s="1">
        <v>66190.210000000006</v>
      </c>
      <c r="L1596">
        <v>0</v>
      </c>
      <c r="M1596">
        <v>12</v>
      </c>
      <c r="N1596">
        <v>1293</v>
      </c>
      <c r="O1596">
        <v>3</v>
      </c>
      <c r="P1596">
        <v>166</v>
      </c>
      <c r="Q1596">
        <v>0.25</v>
      </c>
      <c r="R1596">
        <v>15516</v>
      </c>
      <c r="S1596" t="s">
        <v>56</v>
      </c>
      <c r="T1596" t="s">
        <v>60</v>
      </c>
      <c r="U1596" t="s">
        <v>50</v>
      </c>
      <c r="V1596">
        <v>6</v>
      </c>
    </row>
    <row r="1597" spans="1:22" x14ac:dyDescent="0.2">
      <c r="A1597">
        <v>15671779</v>
      </c>
      <c r="B1597">
        <v>567</v>
      </c>
      <c r="C1597" t="s">
        <v>12</v>
      </c>
      <c r="D1597" t="s">
        <v>15</v>
      </c>
      <c r="E1597">
        <v>39</v>
      </c>
      <c r="F1597">
        <v>5</v>
      </c>
      <c r="G1597" s="2">
        <v>0</v>
      </c>
      <c r="H1597">
        <v>2</v>
      </c>
      <c r="I1597">
        <v>0</v>
      </c>
      <c r="J1597">
        <v>0</v>
      </c>
      <c r="K1597" s="1">
        <v>168521.72</v>
      </c>
      <c r="L1597">
        <v>0</v>
      </c>
      <c r="M1597">
        <v>5</v>
      </c>
      <c r="N1597">
        <v>616</v>
      </c>
      <c r="O1597">
        <v>10</v>
      </c>
      <c r="P1597">
        <v>111</v>
      </c>
      <c r="Q1597">
        <v>1</v>
      </c>
      <c r="R1597">
        <v>3080</v>
      </c>
      <c r="S1597" t="s">
        <v>55</v>
      </c>
      <c r="T1597" t="s">
        <v>59</v>
      </c>
      <c r="U1597" t="s">
        <v>50</v>
      </c>
      <c r="V1597">
        <v>6</v>
      </c>
    </row>
    <row r="1598" spans="1:22" x14ac:dyDescent="0.2">
      <c r="A1598">
        <v>15724154</v>
      </c>
      <c r="B1598">
        <v>625</v>
      </c>
      <c r="C1598" t="s">
        <v>16</v>
      </c>
      <c r="D1598" t="s">
        <v>13</v>
      </c>
      <c r="E1598">
        <v>49</v>
      </c>
      <c r="F1598">
        <v>4</v>
      </c>
      <c r="G1598" s="2">
        <v>128504.76</v>
      </c>
      <c r="H1598">
        <v>1</v>
      </c>
      <c r="I1598">
        <v>1</v>
      </c>
      <c r="J1598">
        <v>0</v>
      </c>
      <c r="K1598" s="1">
        <v>126812.63</v>
      </c>
      <c r="L1598">
        <v>1</v>
      </c>
      <c r="M1598">
        <v>26</v>
      </c>
      <c r="N1598">
        <v>2904</v>
      </c>
      <c r="O1598">
        <v>4</v>
      </c>
      <c r="P1598">
        <v>65</v>
      </c>
      <c r="Q1598">
        <v>0.15384615384615385</v>
      </c>
      <c r="R1598">
        <v>75504</v>
      </c>
      <c r="S1598" t="s">
        <v>56</v>
      </c>
      <c r="T1598" t="s">
        <v>59</v>
      </c>
      <c r="U1598" t="s">
        <v>50</v>
      </c>
      <c r="V1598">
        <v>6</v>
      </c>
    </row>
    <row r="1599" spans="1:22" x14ac:dyDescent="0.2">
      <c r="A1599">
        <v>15749540</v>
      </c>
      <c r="B1599">
        <v>585</v>
      </c>
      <c r="C1599" t="s">
        <v>12</v>
      </c>
      <c r="D1599" t="s">
        <v>15</v>
      </c>
      <c r="E1599">
        <v>36</v>
      </c>
      <c r="F1599">
        <v>7</v>
      </c>
      <c r="G1599" s="2">
        <v>0</v>
      </c>
      <c r="H1599">
        <v>2</v>
      </c>
      <c r="I1599">
        <v>1</v>
      </c>
      <c r="J1599">
        <v>0</v>
      </c>
      <c r="K1599" s="1">
        <v>94283.09</v>
      </c>
      <c r="L1599">
        <v>0</v>
      </c>
      <c r="M1599">
        <v>18</v>
      </c>
      <c r="N1599">
        <v>1651</v>
      </c>
      <c r="O1599">
        <v>2</v>
      </c>
      <c r="P1599">
        <v>33</v>
      </c>
      <c r="Q1599">
        <v>0.1111111111111111</v>
      </c>
      <c r="R1599">
        <v>29718</v>
      </c>
      <c r="S1599" t="s">
        <v>55</v>
      </c>
      <c r="T1599" t="s">
        <v>60</v>
      </c>
      <c r="U1599" t="s">
        <v>51</v>
      </c>
      <c r="V1599">
        <v>6</v>
      </c>
    </row>
    <row r="1600" spans="1:22" x14ac:dyDescent="0.2">
      <c r="A1600">
        <v>15606158</v>
      </c>
      <c r="B1600">
        <v>644</v>
      </c>
      <c r="C1600" t="s">
        <v>12</v>
      </c>
      <c r="D1600" t="s">
        <v>13</v>
      </c>
      <c r="E1600">
        <v>39</v>
      </c>
      <c r="F1600">
        <v>9</v>
      </c>
      <c r="G1600" s="2">
        <v>0</v>
      </c>
      <c r="H1600">
        <v>1</v>
      </c>
      <c r="I1600">
        <v>1</v>
      </c>
      <c r="J1600">
        <v>0</v>
      </c>
      <c r="K1600" s="1">
        <v>3740.93</v>
      </c>
      <c r="L1600">
        <v>0</v>
      </c>
      <c r="M1600">
        <v>6</v>
      </c>
      <c r="N1600">
        <v>109</v>
      </c>
      <c r="O1600">
        <v>9</v>
      </c>
      <c r="P1600">
        <v>4</v>
      </c>
      <c r="Q1600">
        <v>1</v>
      </c>
      <c r="R1600">
        <v>654</v>
      </c>
      <c r="S1600" t="s">
        <v>55</v>
      </c>
      <c r="T1600" t="s">
        <v>61</v>
      </c>
      <c r="U1600" t="s">
        <v>52</v>
      </c>
      <c r="V1600">
        <v>8</v>
      </c>
    </row>
    <row r="1601" spans="1:22" x14ac:dyDescent="0.2">
      <c r="A1601">
        <v>15814519</v>
      </c>
      <c r="B1601">
        <v>648</v>
      </c>
      <c r="C1601" t="s">
        <v>12</v>
      </c>
      <c r="D1601" t="s">
        <v>13</v>
      </c>
      <c r="E1601">
        <v>37</v>
      </c>
      <c r="F1601">
        <v>7</v>
      </c>
      <c r="G1601" s="2">
        <v>0</v>
      </c>
      <c r="H1601">
        <v>2</v>
      </c>
      <c r="I1601">
        <v>1</v>
      </c>
      <c r="J1601">
        <v>0</v>
      </c>
      <c r="K1601" s="1">
        <v>194238.92</v>
      </c>
      <c r="L1601">
        <v>0</v>
      </c>
      <c r="M1601">
        <v>6</v>
      </c>
      <c r="N1601">
        <v>2769</v>
      </c>
      <c r="O1601">
        <v>3</v>
      </c>
      <c r="P1601">
        <v>64</v>
      </c>
      <c r="Q1601">
        <v>0.5</v>
      </c>
      <c r="R1601">
        <v>16614</v>
      </c>
      <c r="S1601" t="s">
        <v>56</v>
      </c>
      <c r="T1601" t="s">
        <v>60</v>
      </c>
      <c r="U1601" t="s">
        <v>50</v>
      </c>
      <c r="V1601">
        <v>6</v>
      </c>
    </row>
    <row r="1602" spans="1:22" x14ac:dyDescent="0.2">
      <c r="A1602">
        <v>15636520</v>
      </c>
      <c r="B1602">
        <v>692</v>
      </c>
      <c r="C1602" t="s">
        <v>12</v>
      </c>
      <c r="D1602" t="s">
        <v>15</v>
      </c>
      <c r="E1602">
        <v>27</v>
      </c>
      <c r="F1602">
        <v>1</v>
      </c>
      <c r="G1602" s="2">
        <v>125547.53</v>
      </c>
      <c r="H1602">
        <v>1</v>
      </c>
      <c r="I1602">
        <v>0</v>
      </c>
      <c r="J1602">
        <v>0</v>
      </c>
      <c r="K1602" s="1">
        <v>7900.46</v>
      </c>
      <c r="L1602">
        <v>0</v>
      </c>
      <c r="M1602">
        <v>25</v>
      </c>
      <c r="N1602">
        <v>1440</v>
      </c>
      <c r="O1602">
        <v>10</v>
      </c>
      <c r="P1602">
        <v>140</v>
      </c>
      <c r="Q1602">
        <v>0.4</v>
      </c>
      <c r="R1602">
        <v>36000</v>
      </c>
      <c r="S1602" t="s">
        <v>55</v>
      </c>
      <c r="T1602" t="s">
        <v>58</v>
      </c>
      <c r="U1602" t="s">
        <v>50</v>
      </c>
      <c r="V1602">
        <v>6</v>
      </c>
    </row>
    <row r="1603" spans="1:22" x14ac:dyDescent="0.2">
      <c r="A1603">
        <v>15700650</v>
      </c>
      <c r="B1603">
        <v>681</v>
      </c>
      <c r="C1603" t="s">
        <v>12</v>
      </c>
      <c r="D1603" t="s">
        <v>15</v>
      </c>
      <c r="E1603">
        <v>34</v>
      </c>
      <c r="F1603">
        <v>3</v>
      </c>
      <c r="G1603" s="2">
        <v>0</v>
      </c>
      <c r="H1603">
        <v>2</v>
      </c>
      <c r="I1603">
        <v>0</v>
      </c>
      <c r="J1603">
        <v>0</v>
      </c>
      <c r="K1603" s="1">
        <v>55816.2</v>
      </c>
      <c r="L1603">
        <v>0</v>
      </c>
      <c r="M1603">
        <v>12</v>
      </c>
      <c r="N1603">
        <v>645</v>
      </c>
      <c r="O1603">
        <v>4</v>
      </c>
      <c r="P1603">
        <v>168</v>
      </c>
      <c r="Q1603">
        <v>0.33333333333333331</v>
      </c>
      <c r="R1603">
        <v>7740</v>
      </c>
      <c r="S1603" t="s">
        <v>55</v>
      </c>
      <c r="T1603" t="s">
        <v>59</v>
      </c>
      <c r="U1603" t="s">
        <v>50</v>
      </c>
      <c r="V1603">
        <v>6</v>
      </c>
    </row>
    <row r="1604" spans="1:22" x14ac:dyDescent="0.2">
      <c r="A1604">
        <v>15693996</v>
      </c>
      <c r="B1604">
        <v>507</v>
      </c>
      <c r="C1604" t="s">
        <v>12</v>
      </c>
      <c r="D1604" t="s">
        <v>13</v>
      </c>
      <c r="E1604">
        <v>33</v>
      </c>
      <c r="F1604">
        <v>1</v>
      </c>
      <c r="G1604" s="2">
        <v>113452.66</v>
      </c>
      <c r="H1604">
        <v>1</v>
      </c>
      <c r="I1604">
        <v>0</v>
      </c>
      <c r="J1604">
        <v>0</v>
      </c>
      <c r="K1604" s="1">
        <v>142911.99</v>
      </c>
      <c r="L1604">
        <v>0</v>
      </c>
      <c r="M1604">
        <v>29</v>
      </c>
      <c r="N1604">
        <v>3654</v>
      </c>
      <c r="O1604">
        <v>6</v>
      </c>
      <c r="P1604">
        <v>131</v>
      </c>
      <c r="Q1604">
        <v>0.20689655172413793</v>
      </c>
      <c r="R1604">
        <v>105966</v>
      </c>
      <c r="S1604" t="s">
        <v>55</v>
      </c>
      <c r="T1604" t="s">
        <v>58</v>
      </c>
      <c r="U1604" t="s">
        <v>50</v>
      </c>
      <c r="V1604">
        <v>6</v>
      </c>
    </row>
    <row r="1605" spans="1:22" x14ac:dyDescent="0.2">
      <c r="A1605">
        <v>15764343</v>
      </c>
      <c r="B1605">
        <v>688</v>
      </c>
      <c r="C1605" t="s">
        <v>14</v>
      </c>
      <c r="D1605" t="s">
        <v>13</v>
      </c>
      <c r="E1605">
        <v>46</v>
      </c>
      <c r="F1605">
        <v>8</v>
      </c>
      <c r="G1605" s="2">
        <v>155681.72</v>
      </c>
      <c r="H1605">
        <v>1</v>
      </c>
      <c r="I1605">
        <v>1</v>
      </c>
      <c r="J1605">
        <v>0</v>
      </c>
      <c r="K1605" s="1">
        <v>26287.21</v>
      </c>
      <c r="L1605">
        <v>0</v>
      </c>
      <c r="M1605">
        <v>6</v>
      </c>
      <c r="N1605">
        <v>4996</v>
      </c>
      <c r="O1605">
        <v>9</v>
      </c>
      <c r="P1605">
        <v>32</v>
      </c>
      <c r="Q1605">
        <v>1</v>
      </c>
      <c r="R1605">
        <v>29976</v>
      </c>
      <c r="S1605" t="s">
        <v>55</v>
      </c>
      <c r="T1605" t="s">
        <v>60</v>
      </c>
      <c r="U1605" t="s">
        <v>51</v>
      </c>
      <c r="V1605">
        <v>6</v>
      </c>
    </row>
    <row r="1606" spans="1:22" x14ac:dyDescent="0.2">
      <c r="A1606">
        <v>15775116</v>
      </c>
      <c r="B1606">
        <v>581</v>
      </c>
      <c r="C1606" t="s">
        <v>12</v>
      </c>
      <c r="D1606" t="s">
        <v>15</v>
      </c>
      <c r="E1606">
        <v>31</v>
      </c>
      <c r="F1606">
        <v>3</v>
      </c>
      <c r="G1606" s="2">
        <v>0</v>
      </c>
      <c r="H1606">
        <v>2</v>
      </c>
      <c r="I1606">
        <v>0</v>
      </c>
      <c r="J1606">
        <v>0</v>
      </c>
      <c r="K1606" s="1">
        <v>89040.61</v>
      </c>
      <c r="L1606">
        <v>0</v>
      </c>
      <c r="M1606">
        <v>30</v>
      </c>
      <c r="N1606">
        <v>3778</v>
      </c>
      <c r="O1606">
        <v>2</v>
      </c>
      <c r="P1606">
        <v>65</v>
      </c>
      <c r="Q1606">
        <v>6.6666666666666666E-2</v>
      </c>
      <c r="R1606">
        <v>113340</v>
      </c>
      <c r="S1606" t="s">
        <v>55</v>
      </c>
      <c r="T1606" t="s">
        <v>59</v>
      </c>
      <c r="U1606" t="s">
        <v>50</v>
      </c>
      <c r="V1606">
        <v>6</v>
      </c>
    </row>
    <row r="1607" spans="1:22" x14ac:dyDescent="0.2">
      <c r="A1607">
        <v>15632665</v>
      </c>
      <c r="B1607">
        <v>832</v>
      </c>
      <c r="C1607" t="s">
        <v>12</v>
      </c>
      <c r="D1607" t="s">
        <v>15</v>
      </c>
      <c r="E1607">
        <v>61</v>
      </c>
      <c r="F1607">
        <v>2</v>
      </c>
      <c r="G1607" s="2">
        <v>0</v>
      </c>
      <c r="H1607">
        <v>1</v>
      </c>
      <c r="I1607">
        <v>0</v>
      </c>
      <c r="J1607">
        <v>1</v>
      </c>
      <c r="K1607" s="1">
        <v>127804.66</v>
      </c>
      <c r="L1607">
        <v>1</v>
      </c>
      <c r="M1607">
        <v>18</v>
      </c>
      <c r="N1607">
        <v>1501</v>
      </c>
      <c r="O1607">
        <v>7</v>
      </c>
      <c r="P1607">
        <v>148</v>
      </c>
      <c r="Q1607">
        <v>0.3888888888888889</v>
      </c>
      <c r="R1607">
        <v>27018</v>
      </c>
      <c r="S1607" t="s">
        <v>55</v>
      </c>
      <c r="T1607" t="s">
        <v>58</v>
      </c>
      <c r="U1607" t="s">
        <v>50</v>
      </c>
      <c r="V1607">
        <v>7</v>
      </c>
    </row>
    <row r="1608" spans="1:22" x14ac:dyDescent="0.2">
      <c r="A1608">
        <v>15571476</v>
      </c>
      <c r="B1608">
        <v>635</v>
      </c>
      <c r="C1608" t="s">
        <v>14</v>
      </c>
      <c r="D1608" t="s">
        <v>15</v>
      </c>
      <c r="E1608">
        <v>38</v>
      </c>
      <c r="F1608">
        <v>0</v>
      </c>
      <c r="G1608" s="2">
        <v>103257.14</v>
      </c>
      <c r="H1608">
        <v>1</v>
      </c>
      <c r="I1608">
        <v>0</v>
      </c>
      <c r="J1608">
        <v>0</v>
      </c>
      <c r="K1608" s="1">
        <v>158344.63</v>
      </c>
      <c r="L1608">
        <v>0</v>
      </c>
      <c r="M1608">
        <v>14</v>
      </c>
      <c r="N1608">
        <v>2392</v>
      </c>
      <c r="O1608">
        <v>10</v>
      </c>
      <c r="P1608">
        <v>29</v>
      </c>
      <c r="Q1608">
        <v>0.7142857142857143</v>
      </c>
      <c r="R1608">
        <v>33488</v>
      </c>
      <c r="S1608" t="s">
        <v>55</v>
      </c>
      <c r="T1608" t="s">
        <v>58</v>
      </c>
      <c r="U1608" t="s">
        <v>52</v>
      </c>
      <c r="V1608">
        <v>6</v>
      </c>
    </row>
    <row r="1609" spans="1:22" x14ac:dyDescent="0.2">
      <c r="A1609">
        <v>15770291</v>
      </c>
      <c r="B1609">
        <v>844</v>
      </c>
      <c r="C1609" t="s">
        <v>12</v>
      </c>
      <c r="D1609" t="s">
        <v>13</v>
      </c>
      <c r="E1609">
        <v>29</v>
      </c>
      <c r="F1609">
        <v>8</v>
      </c>
      <c r="G1609" s="2">
        <v>0</v>
      </c>
      <c r="H1609">
        <v>2</v>
      </c>
      <c r="I1609">
        <v>0</v>
      </c>
      <c r="J1609">
        <v>0</v>
      </c>
      <c r="K1609" s="1">
        <v>147342.03</v>
      </c>
      <c r="L1609">
        <v>0</v>
      </c>
      <c r="M1609">
        <v>21</v>
      </c>
      <c r="N1609">
        <v>1146</v>
      </c>
      <c r="O1609">
        <v>10</v>
      </c>
      <c r="P1609">
        <v>66</v>
      </c>
      <c r="Q1609">
        <v>0.47619047619047616</v>
      </c>
      <c r="R1609">
        <v>24066</v>
      </c>
      <c r="S1609" t="s">
        <v>55</v>
      </c>
      <c r="T1609" t="s">
        <v>60</v>
      </c>
      <c r="U1609" t="s">
        <v>50</v>
      </c>
      <c r="V1609">
        <v>6</v>
      </c>
    </row>
    <row r="1610" spans="1:22" x14ac:dyDescent="0.2">
      <c r="A1610">
        <v>15608328</v>
      </c>
      <c r="B1610">
        <v>760</v>
      </c>
      <c r="C1610" t="s">
        <v>14</v>
      </c>
      <c r="D1610" t="s">
        <v>13</v>
      </c>
      <c r="E1610">
        <v>41</v>
      </c>
      <c r="F1610">
        <v>6</v>
      </c>
      <c r="G1610" s="2">
        <v>0</v>
      </c>
      <c r="H1610">
        <v>2</v>
      </c>
      <c r="I1610">
        <v>0</v>
      </c>
      <c r="J1610">
        <v>0</v>
      </c>
      <c r="K1610" s="1">
        <v>101491.23</v>
      </c>
      <c r="L1610">
        <v>0</v>
      </c>
      <c r="M1610">
        <v>2</v>
      </c>
      <c r="N1610">
        <v>3633</v>
      </c>
      <c r="O1610">
        <v>9</v>
      </c>
      <c r="P1610">
        <v>89</v>
      </c>
      <c r="Q1610">
        <v>1</v>
      </c>
      <c r="R1610">
        <v>7266</v>
      </c>
      <c r="S1610" t="s">
        <v>54</v>
      </c>
      <c r="T1610" t="s">
        <v>60</v>
      </c>
      <c r="U1610" t="s">
        <v>50</v>
      </c>
      <c r="V1610">
        <v>6</v>
      </c>
    </row>
    <row r="1611" spans="1:22" x14ac:dyDescent="0.2">
      <c r="A1611">
        <v>15573284</v>
      </c>
      <c r="B1611">
        <v>579</v>
      </c>
      <c r="C1611" t="s">
        <v>12</v>
      </c>
      <c r="D1611" t="s">
        <v>13</v>
      </c>
      <c r="E1611">
        <v>45</v>
      </c>
      <c r="F1611">
        <v>2</v>
      </c>
      <c r="G1611" s="2">
        <v>0</v>
      </c>
      <c r="H1611">
        <v>2</v>
      </c>
      <c r="I1611">
        <v>0</v>
      </c>
      <c r="J1611">
        <v>0</v>
      </c>
      <c r="K1611" s="1">
        <v>11514.39</v>
      </c>
      <c r="L1611">
        <v>0</v>
      </c>
      <c r="M1611">
        <v>16</v>
      </c>
      <c r="N1611">
        <v>1318</v>
      </c>
      <c r="O1611">
        <v>1</v>
      </c>
      <c r="P1611">
        <v>121</v>
      </c>
      <c r="Q1611">
        <v>6.25E-2</v>
      </c>
      <c r="R1611">
        <v>21088</v>
      </c>
      <c r="S1611" t="s">
        <v>56</v>
      </c>
      <c r="T1611" t="s">
        <v>58</v>
      </c>
      <c r="U1611" t="s">
        <v>50</v>
      </c>
      <c r="V1611">
        <v>7</v>
      </c>
    </row>
    <row r="1612" spans="1:22" x14ac:dyDescent="0.2">
      <c r="A1612">
        <v>15611612</v>
      </c>
      <c r="B1612">
        <v>570</v>
      </c>
      <c r="C1612" t="s">
        <v>12</v>
      </c>
      <c r="D1612" t="s">
        <v>13</v>
      </c>
      <c r="E1612">
        <v>29</v>
      </c>
      <c r="F1612">
        <v>0</v>
      </c>
      <c r="G1612" s="2">
        <v>0</v>
      </c>
      <c r="H1612">
        <v>1</v>
      </c>
      <c r="I1612">
        <v>1</v>
      </c>
      <c r="J1612">
        <v>0</v>
      </c>
      <c r="K1612" s="1">
        <v>37092.43</v>
      </c>
      <c r="L1612">
        <v>0</v>
      </c>
      <c r="M1612">
        <v>2</v>
      </c>
      <c r="N1612">
        <v>3937</v>
      </c>
      <c r="O1612">
        <v>2</v>
      </c>
      <c r="P1612">
        <v>126</v>
      </c>
      <c r="Q1612">
        <v>1</v>
      </c>
      <c r="R1612">
        <v>7874</v>
      </c>
      <c r="S1612" t="s">
        <v>55</v>
      </c>
      <c r="T1612" t="s">
        <v>58</v>
      </c>
      <c r="U1612" t="s">
        <v>50</v>
      </c>
      <c r="V1612">
        <v>9</v>
      </c>
    </row>
    <row r="1613" spans="1:22" x14ac:dyDescent="0.2">
      <c r="A1613">
        <v>15694381</v>
      </c>
      <c r="B1613">
        <v>631</v>
      </c>
      <c r="C1613" t="s">
        <v>12</v>
      </c>
      <c r="D1613" t="s">
        <v>15</v>
      </c>
      <c r="E1613">
        <v>51</v>
      </c>
      <c r="F1613">
        <v>8</v>
      </c>
      <c r="G1613" s="2">
        <v>100654.8</v>
      </c>
      <c r="H1613">
        <v>1</v>
      </c>
      <c r="I1613">
        <v>1</v>
      </c>
      <c r="J1613">
        <v>0</v>
      </c>
      <c r="K1613" s="1">
        <v>171587.9</v>
      </c>
      <c r="L1613">
        <v>0</v>
      </c>
      <c r="M1613">
        <v>9</v>
      </c>
      <c r="N1613">
        <v>1792</v>
      </c>
      <c r="O1613">
        <v>4</v>
      </c>
      <c r="P1613">
        <v>165</v>
      </c>
      <c r="Q1613">
        <v>0.44444444444444442</v>
      </c>
      <c r="R1613">
        <v>16128</v>
      </c>
      <c r="S1613" t="s">
        <v>55</v>
      </c>
      <c r="T1613" t="s">
        <v>60</v>
      </c>
      <c r="U1613" t="s">
        <v>50</v>
      </c>
      <c r="V1613">
        <v>6</v>
      </c>
    </row>
    <row r="1614" spans="1:22" x14ac:dyDescent="0.2">
      <c r="A1614">
        <v>15717527</v>
      </c>
      <c r="B1614">
        <v>619</v>
      </c>
      <c r="C1614" t="s">
        <v>12</v>
      </c>
      <c r="D1614" t="s">
        <v>13</v>
      </c>
      <c r="E1614">
        <v>49</v>
      </c>
      <c r="F1614">
        <v>9</v>
      </c>
      <c r="G1614" s="2">
        <v>145359.99</v>
      </c>
      <c r="H1614">
        <v>1</v>
      </c>
      <c r="I1614">
        <v>1</v>
      </c>
      <c r="J1614">
        <v>0</v>
      </c>
      <c r="K1614" s="1">
        <v>38186.85</v>
      </c>
      <c r="L1614">
        <v>0</v>
      </c>
      <c r="M1614">
        <v>2</v>
      </c>
      <c r="N1614">
        <v>4104</v>
      </c>
      <c r="O1614">
        <v>10</v>
      </c>
      <c r="P1614">
        <v>88</v>
      </c>
      <c r="Q1614">
        <v>1</v>
      </c>
      <c r="R1614">
        <v>8208</v>
      </c>
      <c r="S1614" t="s">
        <v>55</v>
      </c>
      <c r="T1614" t="s">
        <v>61</v>
      </c>
      <c r="U1614" t="s">
        <v>50</v>
      </c>
      <c r="V1614">
        <v>6</v>
      </c>
    </row>
    <row r="1615" spans="1:22" x14ac:dyDescent="0.2">
      <c r="A1615">
        <v>15640377</v>
      </c>
      <c r="B1615">
        <v>526</v>
      </c>
      <c r="C1615" t="s">
        <v>12</v>
      </c>
      <c r="D1615" t="s">
        <v>13</v>
      </c>
      <c r="E1615">
        <v>36</v>
      </c>
      <c r="F1615">
        <v>0</v>
      </c>
      <c r="G1615" s="2">
        <v>0</v>
      </c>
      <c r="H1615">
        <v>2</v>
      </c>
      <c r="I1615">
        <v>1</v>
      </c>
      <c r="J1615">
        <v>0</v>
      </c>
      <c r="K1615" s="1">
        <v>97767.63</v>
      </c>
      <c r="L1615">
        <v>0</v>
      </c>
      <c r="M1615">
        <v>8</v>
      </c>
      <c r="N1615">
        <v>3298</v>
      </c>
      <c r="O1615">
        <v>9</v>
      </c>
      <c r="P1615">
        <v>14</v>
      </c>
      <c r="Q1615">
        <v>1</v>
      </c>
      <c r="R1615">
        <v>26384</v>
      </c>
      <c r="S1615" t="s">
        <v>55</v>
      </c>
      <c r="T1615" t="s">
        <v>58</v>
      </c>
      <c r="U1615" t="s">
        <v>52</v>
      </c>
      <c r="V1615">
        <v>7</v>
      </c>
    </row>
    <row r="1616" spans="1:22" x14ac:dyDescent="0.2">
      <c r="A1616">
        <v>15652320</v>
      </c>
      <c r="B1616">
        <v>588</v>
      </c>
      <c r="C1616" t="s">
        <v>12</v>
      </c>
      <c r="D1616" t="s">
        <v>15</v>
      </c>
      <c r="E1616">
        <v>40</v>
      </c>
      <c r="F1616">
        <v>5</v>
      </c>
      <c r="G1616" s="2">
        <v>0</v>
      </c>
      <c r="H1616">
        <v>2</v>
      </c>
      <c r="I1616">
        <v>0</v>
      </c>
      <c r="J1616">
        <v>0</v>
      </c>
      <c r="K1616" s="1">
        <v>100727.67999999999</v>
      </c>
      <c r="L1616">
        <v>0</v>
      </c>
      <c r="M1616">
        <v>25</v>
      </c>
      <c r="N1616">
        <v>1266</v>
      </c>
      <c r="O1616">
        <v>0</v>
      </c>
      <c r="P1616">
        <v>117</v>
      </c>
      <c r="Q1616">
        <v>0</v>
      </c>
      <c r="R1616">
        <v>31650</v>
      </c>
      <c r="S1616" t="s">
        <v>56</v>
      </c>
      <c r="T1616" t="s">
        <v>59</v>
      </c>
      <c r="U1616" t="s">
        <v>50</v>
      </c>
      <c r="V1616">
        <v>6</v>
      </c>
    </row>
    <row r="1617" spans="1:22" x14ac:dyDescent="0.2">
      <c r="A1617">
        <v>15694566</v>
      </c>
      <c r="B1617">
        <v>602</v>
      </c>
      <c r="C1617" t="s">
        <v>12</v>
      </c>
      <c r="D1617" t="s">
        <v>13</v>
      </c>
      <c r="E1617">
        <v>42</v>
      </c>
      <c r="F1617">
        <v>10</v>
      </c>
      <c r="G1617" s="2">
        <v>0</v>
      </c>
      <c r="H1617">
        <v>2</v>
      </c>
      <c r="I1617">
        <v>0</v>
      </c>
      <c r="J1617">
        <v>0</v>
      </c>
      <c r="K1617" s="1">
        <v>169921.11</v>
      </c>
      <c r="L1617">
        <v>1</v>
      </c>
      <c r="M1617">
        <v>21</v>
      </c>
      <c r="N1617">
        <v>3405</v>
      </c>
      <c r="O1617">
        <v>5</v>
      </c>
      <c r="P1617">
        <v>88</v>
      </c>
      <c r="Q1617">
        <v>0.23809523809523808</v>
      </c>
      <c r="R1617">
        <v>71505</v>
      </c>
      <c r="S1617" t="s">
        <v>55</v>
      </c>
      <c r="T1617" t="s">
        <v>61</v>
      </c>
      <c r="U1617" t="s">
        <v>50</v>
      </c>
      <c r="V1617">
        <v>6</v>
      </c>
    </row>
    <row r="1618" spans="1:22" x14ac:dyDescent="0.2">
      <c r="A1618">
        <v>15726103</v>
      </c>
      <c r="B1618">
        <v>689</v>
      </c>
      <c r="C1618" t="s">
        <v>16</v>
      </c>
      <c r="D1618" t="s">
        <v>13</v>
      </c>
      <c r="E1618">
        <v>55</v>
      </c>
      <c r="F1618">
        <v>1</v>
      </c>
      <c r="G1618" s="2">
        <v>76296.81</v>
      </c>
      <c r="H1618">
        <v>1</v>
      </c>
      <c r="I1618">
        <v>1</v>
      </c>
      <c r="J1618">
        <v>0</v>
      </c>
      <c r="K1618" s="1">
        <v>42364.75</v>
      </c>
      <c r="L1618">
        <v>1</v>
      </c>
      <c r="M1618">
        <v>22</v>
      </c>
      <c r="N1618">
        <v>1933</v>
      </c>
      <c r="O1618">
        <v>2</v>
      </c>
      <c r="P1618">
        <v>29</v>
      </c>
      <c r="Q1618">
        <v>9.0909090909090912E-2</v>
      </c>
      <c r="R1618">
        <v>42526</v>
      </c>
      <c r="S1618" t="s">
        <v>55</v>
      </c>
      <c r="T1618" t="s">
        <v>58</v>
      </c>
      <c r="U1618" t="s">
        <v>52</v>
      </c>
      <c r="V1618">
        <v>7</v>
      </c>
    </row>
    <row r="1619" spans="1:22" x14ac:dyDescent="0.2">
      <c r="A1619">
        <v>15646351</v>
      </c>
      <c r="B1619">
        <v>486</v>
      </c>
      <c r="C1619" t="s">
        <v>14</v>
      </c>
      <c r="D1619" t="s">
        <v>15</v>
      </c>
      <c r="E1619">
        <v>27</v>
      </c>
      <c r="F1619">
        <v>7</v>
      </c>
      <c r="G1619" s="2">
        <v>0</v>
      </c>
      <c r="H1619">
        <v>2</v>
      </c>
      <c r="I1619">
        <v>1</v>
      </c>
      <c r="J1619">
        <v>0</v>
      </c>
      <c r="K1619" s="1">
        <v>28823.040000000001</v>
      </c>
      <c r="L1619">
        <v>0</v>
      </c>
      <c r="M1619">
        <v>6</v>
      </c>
      <c r="N1619">
        <v>1497</v>
      </c>
      <c r="O1619">
        <v>6</v>
      </c>
      <c r="P1619">
        <v>60</v>
      </c>
      <c r="Q1619">
        <v>1</v>
      </c>
      <c r="R1619">
        <v>8982</v>
      </c>
      <c r="S1619" t="s">
        <v>55</v>
      </c>
      <c r="T1619" t="s">
        <v>60</v>
      </c>
      <c r="U1619" t="s">
        <v>51</v>
      </c>
      <c r="V1619">
        <v>6</v>
      </c>
    </row>
    <row r="1620" spans="1:22" x14ac:dyDescent="0.2">
      <c r="A1620">
        <v>15795186</v>
      </c>
      <c r="B1620">
        <v>562</v>
      </c>
      <c r="C1620" t="s">
        <v>12</v>
      </c>
      <c r="D1620" t="s">
        <v>15</v>
      </c>
      <c r="E1620">
        <v>38</v>
      </c>
      <c r="F1620">
        <v>5</v>
      </c>
      <c r="G1620" s="2">
        <v>0</v>
      </c>
      <c r="H1620">
        <v>1</v>
      </c>
      <c r="I1620">
        <v>1</v>
      </c>
      <c r="J1620">
        <v>0</v>
      </c>
      <c r="K1620" s="1">
        <v>115700.2</v>
      </c>
      <c r="L1620">
        <v>0</v>
      </c>
      <c r="M1620">
        <v>9</v>
      </c>
      <c r="N1620">
        <v>1991</v>
      </c>
      <c r="O1620">
        <v>9</v>
      </c>
      <c r="P1620">
        <v>145</v>
      </c>
      <c r="Q1620">
        <v>1</v>
      </c>
      <c r="R1620">
        <v>17919</v>
      </c>
      <c r="S1620" t="s">
        <v>55</v>
      </c>
      <c r="T1620" t="s">
        <v>59</v>
      </c>
      <c r="U1620" t="s">
        <v>50</v>
      </c>
      <c r="V1620">
        <v>8</v>
      </c>
    </row>
    <row r="1621" spans="1:22" x14ac:dyDescent="0.2">
      <c r="A1621">
        <v>15784890</v>
      </c>
      <c r="B1621">
        <v>763</v>
      </c>
      <c r="C1621" t="s">
        <v>14</v>
      </c>
      <c r="D1621" t="s">
        <v>13</v>
      </c>
      <c r="E1621">
        <v>32</v>
      </c>
      <c r="F1621">
        <v>8</v>
      </c>
      <c r="G1621" s="2">
        <v>0</v>
      </c>
      <c r="H1621">
        <v>2</v>
      </c>
      <c r="I1621">
        <v>1</v>
      </c>
      <c r="J1621">
        <v>0</v>
      </c>
      <c r="K1621" s="1">
        <v>16725.53</v>
      </c>
      <c r="L1621">
        <v>0</v>
      </c>
      <c r="M1621">
        <v>4</v>
      </c>
      <c r="N1621">
        <v>1377</v>
      </c>
      <c r="O1621">
        <v>4</v>
      </c>
      <c r="P1621">
        <v>93</v>
      </c>
      <c r="Q1621">
        <v>1</v>
      </c>
      <c r="R1621">
        <v>5508</v>
      </c>
      <c r="S1621" t="s">
        <v>56</v>
      </c>
      <c r="T1621" t="s">
        <v>60</v>
      </c>
      <c r="U1621" t="s">
        <v>50</v>
      </c>
      <c r="V1621">
        <v>6</v>
      </c>
    </row>
    <row r="1622" spans="1:22" x14ac:dyDescent="0.2">
      <c r="A1622">
        <v>15565891</v>
      </c>
      <c r="B1622">
        <v>709</v>
      </c>
      <c r="C1622" t="s">
        <v>12</v>
      </c>
      <c r="D1622" t="s">
        <v>15</v>
      </c>
      <c r="E1622">
        <v>39</v>
      </c>
      <c r="F1622">
        <v>8</v>
      </c>
      <c r="G1622" s="2">
        <v>0</v>
      </c>
      <c r="H1622">
        <v>2</v>
      </c>
      <c r="I1622">
        <v>1</v>
      </c>
      <c r="J1622">
        <v>0</v>
      </c>
      <c r="K1622" s="1">
        <v>56214.09</v>
      </c>
      <c r="L1622">
        <v>0</v>
      </c>
      <c r="M1622">
        <v>19</v>
      </c>
      <c r="N1622">
        <v>4369</v>
      </c>
      <c r="O1622">
        <v>1</v>
      </c>
      <c r="P1622">
        <v>68</v>
      </c>
      <c r="Q1622">
        <v>5.2631578947368418E-2</v>
      </c>
      <c r="R1622">
        <v>83011</v>
      </c>
      <c r="S1622" t="s">
        <v>56</v>
      </c>
      <c r="T1622" t="s">
        <v>60</v>
      </c>
      <c r="U1622" t="s">
        <v>50</v>
      </c>
      <c r="V1622">
        <v>6</v>
      </c>
    </row>
    <row r="1623" spans="1:22" x14ac:dyDescent="0.2">
      <c r="A1623">
        <v>15775206</v>
      </c>
      <c r="B1623">
        <v>699</v>
      </c>
      <c r="C1623" t="s">
        <v>12</v>
      </c>
      <c r="D1623" t="s">
        <v>15</v>
      </c>
      <c r="E1623">
        <v>37</v>
      </c>
      <c r="F1623">
        <v>10</v>
      </c>
      <c r="G1623" s="2">
        <v>0</v>
      </c>
      <c r="H1623">
        <v>2</v>
      </c>
      <c r="I1623">
        <v>0</v>
      </c>
      <c r="J1623">
        <v>0</v>
      </c>
      <c r="K1623" s="1">
        <v>83263.039999999994</v>
      </c>
      <c r="L1623">
        <v>0</v>
      </c>
      <c r="M1623">
        <v>10</v>
      </c>
      <c r="N1623">
        <v>1803</v>
      </c>
      <c r="O1623">
        <v>5</v>
      </c>
      <c r="P1623">
        <v>37</v>
      </c>
      <c r="Q1623">
        <v>0.5</v>
      </c>
      <c r="R1623">
        <v>18030</v>
      </c>
      <c r="S1623" t="s">
        <v>55</v>
      </c>
      <c r="T1623" t="s">
        <v>61</v>
      </c>
      <c r="U1623" t="s">
        <v>51</v>
      </c>
      <c r="V1623">
        <v>6</v>
      </c>
    </row>
    <row r="1624" spans="1:22" x14ac:dyDescent="0.2">
      <c r="A1624">
        <v>15659800</v>
      </c>
      <c r="B1624">
        <v>584</v>
      </c>
      <c r="C1624" t="s">
        <v>14</v>
      </c>
      <c r="D1624" t="s">
        <v>13</v>
      </c>
      <c r="E1624">
        <v>50</v>
      </c>
      <c r="F1624">
        <v>1</v>
      </c>
      <c r="G1624" s="2">
        <v>0</v>
      </c>
      <c r="H1624">
        <v>1</v>
      </c>
      <c r="I1624">
        <v>0</v>
      </c>
      <c r="J1624">
        <v>1</v>
      </c>
      <c r="K1624" s="1">
        <v>152567.75</v>
      </c>
      <c r="L1624">
        <v>1</v>
      </c>
      <c r="M1624">
        <v>9</v>
      </c>
      <c r="N1624">
        <v>2691</v>
      </c>
      <c r="O1624">
        <v>3</v>
      </c>
      <c r="P1624">
        <v>97</v>
      </c>
      <c r="Q1624">
        <v>0.33333333333333331</v>
      </c>
      <c r="R1624">
        <v>24219</v>
      </c>
      <c r="S1624" t="s">
        <v>55</v>
      </c>
      <c r="T1624" t="s">
        <v>58</v>
      </c>
      <c r="U1624" t="s">
        <v>50</v>
      </c>
      <c r="V1624">
        <v>7</v>
      </c>
    </row>
    <row r="1625" spans="1:22" x14ac:dyDescent="0.2">
      <c r="A1625">
        <v>15716236</v>
      </c>
      <c r="B1625">
        <v>499</v>
      </c>
      <c r="C1625" t="s">
        <v>12</v>
      </c>
      <c r="D1625" t="s">
        <v>15</v>
      </c>
      <c r="E1625">
        <v>35</v>
      </c>
      <c r="F1625">
        <v>10</v>
      </c>
      <c r="G1625" s="2">
        <v>0</v>
      </c>
      <c r="H1625">
        <v>2</v>
      </c>
      <c r="I1625">
        <v>1</v>
      </c>
      <c r="J1625">
        <v>0</v>
      </c>
      <c r="K1625" s="1">
        <v>10722.54</v>
      </c>
      <c r="L1625">
        <v>0</v>
      </c>
      <c r="M1625">
        <v>1</v>
      </c>
      <c r="N1625">
        <v>4806</v>
      </c>
      <c r="O1625">
        <v>5</v>
      </c>
      <c r="P1625">
        <v>9</v>
      </c>
      <c r="Q1625">
        <v>1</v>
      </c>
      <c r="R1625">
        <v>4806</v>
      </c>
      <c r="S1625" t="s">
        <v>55</v>
      </c>
      <c r="T1625" t="s">
        <v>61</v>
      </c>
      <c r="U1625" t="s">
        <v>52</v>
      </c>
      <c r="V1625">
        <v>6</v>
      </c>
    </row>
    <row r="1626" spans="1:22" x14ac:dyDescent="0.2">
      <c r="A1626">
        <v>15672053</v>
      </c>
      <c r="B1626">
        <v>526</v>
      </c>
      <c r="C1626" t="s">
        <v>14</v>
      </c>
      <c r="D1626" t="s">
        <v>15</v>
      </c>
      <c r="E1626">
        <v>38</v>
      </c>
      <c r="F1626">
        <v>2</v>
      </c>
      <c r="G1626" s="2">
        <v>0</v>
      </c>
      <c r="H1626">
        <v>2</v>
      </c>
      <c r="I1626">
        <v>0</v>
      </c>
      <c r="J1626">
        <v>0</v>
      </c>
      <c r="K1626" s="1">
        <v>58010.98</v>
      </c>
      <c r="L1626">
        <v>0</v>
      </c>
      <c r="M1626">
        <v>3</v>
      </c>
      <c r="N1626">
        <v>1024</v>
      </c>
      <c r="O1626">
        <v>2</v>
      </c>
      <c r="P1626">
        <v>104</v>
      </c>
      <c r="Q1626">
        <v>0.66666666666666663</v>
      </c>
      <c r="R1626">
        <v>3072</v>
      </c>
      <c r="S1626" t="s">
        <v>56</v>
      </c>
      <c r="T1626" t="s">
        <v>58</v>
      </c>
      <c r="U1626" t="s">
        <v>50</v>
      </c>
      <c r="V1626">
        <v>7</v>
      </c>
    </row>
    <row r="1627" spans="1:22" x14ac:dyDescent="0.2">
      <c r="A1627">
        <v>15694556</v>
      </c>
      <c r="B1627">
        <v>684</v>
      </c>
      <c r="C1627" t="s">
        <v>12</v>
      </c>
      <c r="D1627" t="s">
        <v>15</v>
      </c>
      <c r="E1627">
        <v>60</v>
      </c>
      <c r="F1627">
        <v>2</v>
      </c>
      <c r="G1627" s="2">
        <v>116563.58</v>
      </c>
      <c r="H1627">
        <v>1</v>
      </c>
      <c r="I1627">
        <v>1</v>
      </c>
      <c r="J1627">
        <v>0</v>
      </c>
      <c r="K1627" s="1">
        <v>120257.7</v>
      </c>
      <c r="L1627">
        <v>1</v>
      </c>
      <c r="M1627">
        <v>14</v>
      </c>
      <c r="N1627">
        <v>4490</v>
      </c>
      <c r="O1627">
        <v>5</v>
      </c>
      <c r="P1627">
        <v>26</v>
      </c>
      <c r="Q1627">
        <v>0.35714285714285715</v>
      </c>
      <c r="R1627">
        <v>62860</v>
      </c>
      <c r="S1627" t="s">
        <v>55</v>
      </c>
      <c r="T1627" t="s">
        <v>58</v>
      </c>
      <c r="U1627" t="s">
        <v>52</v>
      </c>
      <c r="V1627">
        <v>7</v>
      </c>
    </row>
    <row r="1628" spans="1:22" x14ac:dyDescent="0.2">
      <c r="A1628">
        <v>15800688</v>
      </c>
      <c r="B1628">
        <v>495</v>
      </c>
      <c r="C1628" t="s">
        <v>14</v>
      </c>
      <c r="D1628" t="s">
        <v>13</v>
      </c>
      <c r="E1628">
        <v>42</v>
      </c>
      <c r="F1628">
        <v>7</v>
      </c>
      <c r="G1628" s="2">
        <v>0</v>
      </c>
      <c r="H1628">
        <v>2</v>
      </c>
      <c r="I1628">
        <v>0</v>
      </c>
      <c r="J1628">
        <v>0</v>
      </c>
      <c r="K1628" s="1">
        <v>130404.53</v>
      </c>
      <c r="L1628">
        <v>0</v>
      </c>
      <c r="M1628">
        <v>7</v>
      </c>
      <c r="N1628">
        <v>3915</v>
      </c>
      <c r="O1628">
        <v>5</v>
      </c>
      <c r="P1628">
        <v>139</v>
      </c>
      <c r="Q1628">
        <v>0.7142857142857143</v>
      </c>
      <c r="R1628">
        <v>27405</v>
      </c>
      <c r="S1628" t="s">
        <v>55</v>
      </c>
      <c r="T1628" t="s">
        <v>60</v>
      </c>
      <c r="U1628" t="s">
        <v>50</v>
      </c>
      <c r="V1628">
        <v>6</v>
      </c>
    </row>
    <row r="1629" spans="1:22" x14ac:dyDescent="0.2">
      <c r="A1629">
        <v>15763515</v>
      </c>
      <c r="B1629">
        <v>513</v>
      </c>
      <c r="C1629" t="s">
        <v>12</v>
      </c>
      <c r="D1629" t="s">
        <v>15</v>
      </c>
      <c r="E1629">
        <v>30</v>
      </c>
      <c r="F1629">
        <v>5</v>
      </c>
      <c r="G1629" s="2">
        <v>0</v>
      </c>
      <c r="H1629">
        <v>2</v>
      </c>
      <c r="I1629">
        <v>1</v>
      </c>
      <c r="J1629">
        <v>0</v>
      </c>
      <c r="K1629" s="1">
        <v>162523.66</v>
      </c>
      <c r="L1629">
        <v>0</v>
      </c>
      <c r="M1629">
        <v>23</v>
      </c>
      <c r="N1629">
        <v>2151</v>
      </c>
      <c r="O1629">
        <v>8</v>
      </c>
      <c r="P1629">
        <v>13</v>
      </c>
      <c r="Q1629">
        <v>0.34782608695652173</v>
      </c>
      <c r="R1629">
        <v>49473</v>
      </c>
      <c r="S1629" t="s">
        <v>55</v>
      </c>
      <c r="T1629" t="s">
        <v>59</v>
      </c>
      <c r="U1629" t="s">
        <v>52</v>
      </c>
      <c r="V1629">
        <v>6</v>
      </c>
    </row>
    <row r="1630" spans="1:22" x14ac:dyDescent="0.2">
      <c r="A1630">
        <v>15671351</v>
      </c>
      <c r="B1630">
        <v>624</v>
      </c>
      <c r="C1630" t="s">
        <v>14</v>
      </c>
      <c r="D1630" t="s">
        <v>15</v>
      </c>
      <c r="E1630">
        <v>35</v>
      </c>
      <c r="F1630">
        <v>2</v>
      </c>
      <c r="G1630" s="2">
        <v>0</v>
      </c>
      <c r="H1630">
        <v>2</v>
      </c>
      <c r="I1630">
        <v>1</v>
      </c>
      <c r="J1630">
        <v>0</v>
      </c>
      <c r="K1630" s="1">
        <v>87310.59</v>
      </c>
      <c r="L1630">
        <v>0</v>
      </c>
      <c r="M1630">
        <v>30</v>
      </c>
      <c r="N1630">
        <v>1852</v>
      </c>
      <c r="O1630">
        <v>7</v>
      </c>
      <c r="P1630">
        <v>119</v>
      </c>
      <c r="Q1630">
        <v>0.23333333333333334</v>
      </c>
      <c r="R1630">
        <v>55560</v>
      </c>
      <c r="S1630" t="s">
        <v>56</v>
      </c>
      <c r="T1630" t="s">
        <v>58</v>
      </c>
      <c r="U1630" t="s">
        <v>50</v>
      </c>
      <c r="V1630">
        <v>7</v>
      </c>
    </row>
    <row r="1631" spans="1:22" x14ac:dyDescent="0.2">
      <c r="A1631">
        <v>15573628</v>
      </c>
      <c r="B1631">
        <v>751</v>
      </c>
      <c r="C1631" t="s">
        <v>16</v>
      </c>
      <c r="D1631" t="s">
        <v>13</v>
      </c>
      <c r="E1631">
        <v>51</v>
      </c>
      <c r="F1631">
        <v>7</v>
      </c>
      <c r="G1631" s="2">
        <v>148074.79</v>
      </c>
      <c r="H1631">
        <v>1</v>
      </c>
      <c r="I1631">
        <v>1</v>
      </c>
      <c r="J1631">
        <v>0</v>
      </c>
      <c r="K1631" s="1">
        <v>146411.41</v>
      </c>
      <c r="L1631">
        <v>1</v>
      </c>
      <c r="M1631">
        <v>11</v>
      </c>
      <c r="N1631">
        <v>3896</v>
      </c>
      <c r="O1631">
        <v>8</v>
      </c>
      <c r="P1631">
        <v>65</v>
      </c>
      <c r="Q1631">
        <v>0.72727272727272729</v>
      </c>
      <c r="R1631">
        <v>42856</v>
      </c>
      <c r="S1631" t="s">
        <v>54</v>
      </c>
      <c r="T1631" t="s">
        <v>60</v>
      </c>
      <c r="U1631" t="s">
        <v>50</v>
      </c>
      <c r="V1631">
        <v>6</v>
      </c>
    </row>
    <row r="1632" spans="1:22" x14ac:dyDescent="0.2">
      <c r="A1632">
        <v>15684419</v>
      </c>
      <c r="B1632">
        <v>709</v>
      </c>
      <c r="C1632" t="s">
        <v>14</v>
      </c>
      <c r="D1632" t="s">
        <v>13</v>
      </c>
      <c r="E1632">
        <v>37</v>
      </c>
      <c r="F1632">
        <v>8</v>
      </c>
      <c r="G1632" s="2">
        <v>0</v>
      </c>
      <c r="H1632">
        <v>3</v>
      </c>
      <c r="I1632">
        <v>1</v>
      </c>
      <c r="J1632">
        <v>0</v>
      </c>
      <c r="K1632" s="1">
        <v>71738.559999999998</v>
      </c>
      <c r="L1632">
        <v>0</v>
      </c>
      <c r="M1632">
        <v>10</v>
      </c>
      <c r="N1632">
        <v>3148</v>
      </c>
      <c r="O1632">
        <v>7</v>
      </c>
      <c r="P1632">
        <v>5</v>
      </c>
      <c r="Q1632">
        <v>0.7</v>
      </c>
      <c r="R1632">
        <v>31480</v>
      </c>
      <c r="S1632" t="s">
        <v>54</v>
      </c>
      <c r="T1632" t="s">
        <v>60</v>
      </c>
      <c r="U1632" t="s">
        <v>52</v>
      </c>
      <c r="V1632">
        <v>6</v>
      </c>
    </row>
    <row r="1633" spans="1:22" x14ac:dyDescent="0.2">
      <c r="A1633">
        <v>15624519</v>
      </c>
      <c r="B1633">
        <v>656</v>
      </c>
      <c r="C1633" t="s">
        <v>16</v>
      </c>
      <c r="D1633" t="s">
        <v>13</v>
      </c>
      <c r="E1633">
        <v>49</v>
      </c>
      <c r="F1633">
        <v>9</v>
      </c>
      <c r="G1633" s="2">
        <v>97092.87</v>
      </c>
      <c r="H1633">
        <v>1</v>
      </c>
      <c r="I1633">
        <v>1</v>
      </c>
      <c r="J1633">
        <v>0</v>
      </c>
      <c r="K1633" s="1">
        <v>74771.22</v>
      </c>
      <c r="L1633">
        <v>1</v>
      </c>
      <c r="M1633">
        <v>12</v>
      </c>
      <c r="N1633">
        <v>134</v>
      </c>
      <c r="O1633">
        <v>7</v>
      </c>
      <c r="P1633">
        <v>69</v>
      </c>
      <c r="Q1633">
        <v>0.58333333333333337</v>
      </c>
      <c r="R1633">
        <v>1608</v>
      </c>
      <c r="S1633" t="s">
        <v>54</v>
      </c>
      <c r="T1633" t="s">
        <v>61</v>
      </c>
      <c r="U1633" t="s">
        <v>50</v>
      </c>
      <c r="V1633">
        <v>6</v>
      </c>
    </row>
    <row r="1634" spans="1:22" x14ac:dyDescent="0.2">
      <c r="A1634">
        <v>15799910</v>
      </c>
      <c r="B1634">
        <v>793</v>
      </c>
      <c r="C1634" t="s">
        <v>12</v>
      </c>
      <c r="D1634" t="s">
        <v>15</v>
      </c>
      <c r="E1634">
        <v>32</v>
      </c>
      <c r="F1634">
        <v>2</v>
      </c>
      <c r="G1634" s="2">
        <v>0</v>
      </c>
      <c r="H1634">
        <v>2</v>
      </c>
      <c r="I1634">
        <v>1</v>
      </c>
      <c r="J1634">
        <v>0</v>
      </c>
      <c r="K1634" s="1">
        <v>193817.63</v>
      </c>
      <c r="L1634">
        <v>1</v>
      </c>
      <c r="M1634">
        <v>30</v>
      </c>
      <c r="N1634">
        <v>3233</v>
      </c>
      <c r="O1634">
        <v>9</v>
      </c>
      <c r="P1634">
        <v>96</v>
      </c>
      <c r="Q1634">
        <v>0.3</v>
      </c>
      <c r="R1634">
        <v>96990</v>
      </c>
      <c r="S1634" t="s">
        <v>55</v>
      </c>
      <c r="T1634" t="s">
        <v>58</v>
      </c>
      <c r="U1634" t="s">
        <v>50</v>
      </c>
      <c r="V1634">
        <v>7</v>
      </c>
    </row>
    <row r="1635" spans="1:22" x14ac:dyDescent="0.2">
      <c r="A1635">
        <v>15570379</v>
      </c>
      <c r="B1635">
        <v>669</v>
      </c>
      <c r="C1635" t="s">
        <v>14</v>
      </c>
      <c r="D1635" t="s">
        <v>15</v>
      </c>
      <c r="E1635">
        <v>51</v>
      </c>
      <c r="F1635">
        <v>3</v>
      </c>
      <c r="G1635" s="2">
        <v>88827.53</v>
      </c>
      <c r="H1635">
        <v>1</v>
      </c>
      <c r="I1635">
        <v>0</v>
      </c>
      <c r="J1635">
        <v>0</v>
      </c>
      <c r="K1635" s="1">
        <v>85250.77</v>
      </c>
      <c r="L1635">
        <v>1</v>
      </c>
      <c r="M1635">
        <v>2</v>
      </c>
      <c r="N1635">
        <v>2331</v>
      </c>
      <c r="O1635">
        <v>8</v>
      </c>
      <c r="P1635">
        <v>9</v>
      </c>
      <c r="Q1635">
        <v>1</v>
      </c>
      <c r="R1635">
        <v>4662</v>
      </c>
      <c r="S1635" t="s">
        <v>56</v>
      </c>
      <c r="T1635" t="s">
        <v>59</v>
      </c>
      <c r="U1635" t="s">
        <v>52</v>
      </c>
      <c r="V1635">
        <v>6</v>
      </c>
    </row>
    <row r="1636" spans="1:22" x14ac:dyDescent="0.2">
      <c r="A1636">
        <v>15737267</v>
      </c>
      <c r="B1636">
        <v>676</v>
      </c>
      <c r="C1636" t="s">
        <v>12</v>
      </c>
      <c r="D1636" t="s">
        <v>13</v>
      </c>
      <c r="E1636">
        <v>49</v>
      </c>
      <c r="F1636">
        <v>1</v>
      </c>
      <c r="G1636" s="2">
        <v>0</v>
      </c>
      <c r="H1636">
        <v>1</v>
      </c>
      <c r="I1636">
        <v>1</v>
      </c>
      <c r="J1636">
        <v>0</v>
      </c>
      <c r="K1636" s="1">
        <v>79342.31</v>
      </c>
      <c r="L1636">
        <v>1</v>
      </c>
      <c r="M1636">
        <v>7</v>
      </c>
      <c r="N1636">
        <v>3587</v>
      </c>
      <c r="O1636">
        <v>7</v>
      </c>
      <c r="P1636">
        <v>147</v>
      </c>
      <c r="Q1636">
        <v>1</v>
      </c>
      <c r="R1636">
        <v>25109</v>
      </c>
      <c r="S1636" t="s">
        <v>54</v>
      </c>
      <c r="T1636" t="s">
        <v>58</v>
      </c>
      <c r="U1636" t="s">
        <v>50</v>
      </c>
      <c r="V1636">
        <v>10</v>
      </c>
    </row>
    <row r="1637" spans="1:22" x14ac:dyDescent="0.2">
      <c r="A1637">
        <v>15569945</v>
      </c>
      <c r="B1637">
        <v>509</v>
      </c>
      <c r="C1637" t="s">
        <v>14</v>
      </c>
      <c r="D1637" t="s">
        <v>15</v>
      </c>
      <c r="E1637">
        <v>29</v>
      </c>
      <c r="F1637">
        <v>1</v>
      </c>
      <c r="G1637" s="2">
        <v>0</v>
      </c>
      <c r="H1637">
        <v>2</v>
      </c>
      <c r="I1637">
        <v>1</v>
      </c>
      <c r="J1637">
        <v>0</v>
      </c>
      <c r="K1637" s="1">
        <v>69113.14</v>
      </c>
      <c r="L1637">
        <v>0</v>
      </c>
      <c r="M1637">
        <v>15</v>
      </c>
      <c r="N1637">
        <v>786</v>
      </c>
      <c r="O1637">
        <v>10</v>
      </c>
      <c r="P1637">
        <v>160</v>
      </c>
      <c r="Q1637">
        <v>0.66666666666666663</v>
      </c>
      <c r="R1637">
        <v>11790</v>
      </c>
      <c r="S1637" t="s">
        <v>56</v>
      </c>
      <c r="T1637" t="s">
        <v>58</v>
      </c>
      <c r="U1637" t="s">
        <v>50</v>
      </c>
      <c r="V1637">
        <v>7</v>
      </c>
    </row>
    <row r="1638" spans="1:22" x14ac:dyDescent="0.2">
      <c r="A1638">
        <v>15569666</v>
      </c>
      <c r="B1638">
        <v>517</v>
      </c>
      <c r="C1638" t="s">
        <v>12</v>
      </c>
      <c r="D1638" t="s">
        <v>13</v>
      </c>
      <c r="E1638">
        <v>45</v>
      </c>
      <c r="F1638">
        <v>4</v>
      </c>
      <c r="G1638" s="2">
        <v>0</v>
      </c>
      <c r="H1638">
        <v>1</v>
      </c>
      <c r="I1638">
        <v>0</v>
      </c>
      <c r="J1638">
        <v>0</v>
      </c>
      <c r="K1638" s="1">
        <v>172674.36</v>
      </c>
      <c r="L1638">
        <v>1</v>
      </c>
      <c r="M1638">
        <v>17</v>
      </c>
      <c r="N1638">
        <v>1768</v>
      </c>
      <c r="O1638">
        <v>6</v>
      </c>
      <c r="P1638">
        <v>172</v>
      </c>
      <c r="Q1638">
        <v>0.35294117647058826</v>
      </c>
      <c r="R1638">
        <v>30056</v>
      </c>
      <c r="S1638" t="s">
        <v>54</v>
      </c>
      <c r="T1638" t="s">
        <v>59</v>
      </c>
      <c r="U1638" t="s">
        <v>50</v>
      </c>
      <c r="V1638">
        <v>8</v>
      </c>
    </row>
    <row r="1639" spans="1:22" x14ac:dyDescent="0.2">
      <c r="A1639">
        <v>15608873</v>
      </c>
      <c r="B1639">
        <v>665</v>
      </c>
      <c r="C1639" t="s">
        <v>12</v>
      </c>
      <c r="D1639" t="s">
        <v>15</v>
      </c>
      <c r="E1639">
        <v>51</v>
      </c>
      <c r="F1639">
        <v>2</v>
      </c>
      <c r="G1639" s="2">
        <v>0</v>
      </c>
      <c r="H1639">
        <v>1</v>
      </c>
      <c r="I1639">
        <v>0</v>
      </c>
      <c r="J1639">
        <v>0</v>
      </c>
      <c r="K1639" s="1">
        <v>53353.36</v>
      </c>
      <c r="L1639">
        <v>0</v>
      </c>
      <c r="M1639">
        <v>28</v>
      </c>
      <c r="N1639">
        <v>1364</v>
      </c>
      <c r="O1639">
        <v>2</v>
      </c>
      <c r="P1639">
        <v>18</v>
      </c>
      <c r="Q1639">
        <v>7.1428571428571425E-2</v>
      </c>
      <c r="R1639">
        <v>38192</v>
      </c>
      <c r="S1639" t="s">
        <v>54</v>
      </c>
      <c r="T1639" t="s">
        <v>58</v>
      </c>
      <c r="U1639" t="s">
        <v>52</v>
      </c>
      <c r="V1639">
        <v>10</v>
      </c>
    </row>
    <row r="1640" spans="1:22" x14ac:dyDescent="0.2">
      <c r="A1640">
        <v>15608541</v>
      </c>
      <c r="B1640">
        <v>498</v>
      </c>
      <c r="C1640" t="s">
        <v>12</v>
      </c>
      <c r="D1640" t="s">
        <v>15</v>
      </c>
      <c r="E1640">
        <v>46</v>
      </c>
      <c r="F1640">
        <v>1</v>
      </c>
      <c r="G1640" s="2">
        <v>91857.66</v>
      </c>
      <c r="H1640">
        <v>1</v>
      </c>
      <c r="I1640">
        <v>1</v>
      </c>
      <c r="J1640">
        <v>0</v>
      </c>
      <c r="K1640" s="1">
        <v>101954.78</v>
      </c>
      <c r="L1640">
        <v>1</v>
      </c>
      <c r="M1640">
        <v>3</v>
      </c>
      <c r="N1640">
        <v>1093</v>
      </c>
      <c r="O1640">
        <v>8</v>
      </c>
      <c r="P1640">
        <v>80</v>
      </c>
      <c r="Q1640">
        <v>1</v>
      </c>
      <c r="R1640">
        <v>3279</v>
      </c>
      <c r="S1640" t="s">
        <v>55</v>
      </c>
      <c r="T1640" t="s">
        <v>58</v>
      </c>
      <c r="U1640" t="s">
        <v>50</v>
      </c>
      <c r="V1640">
        <v>7</v>
      </c>
    </row>
    <row r="1641" spans="1:22" x14ac:dyDescent="0.2">
      <c r="A1641">
        <v>15750671</v>
      </c>
      <c r="B1641">
        <v>512</v>
      </c>
      <c r="C1641" t="s">
        <v>14</v>
      </c>
      <c r="D1641" t="s">
        <v>15</v>
      </c>
      <c r="E1641">
        <v>31</v>
      </c>
      <c r="F1641">
        <v>6</v>
      </c>
      <c r="G1641" s="2">
        <v>0</v>
      </c>
      <c r="H1641">
        <v>2</v>
      </c>
      <c r="I1641">
        <v>1</v>
      </c>
      <c r="J1641">
        <v>0</v>
      </c>
      <c r="K1641" s="1">
        <v>168462.26</v>
      </c>
      <c r="L1641">
        <v>0</v>
      </c>
      <c r="M1641">
        <v>5</v>
      </c>
      <c r="N1641">
        <v>2927</v>
      </c>
      <c r="O1641">
        <v>10</v>
      </c>
      <c r="P1641">
        <v>128</v>
      </c>
      <c r="Q1641">
        <v>1</v>
      </c>
      <c r="R1641">
        <v>14635</v>
      </c>
      <c r="S1641" t="s">
        <v>55</v>
      </c>
      <c r="T1641" t="s">
        <v>60</v>
      </c>
      <c r="U1641" t="s">
        <v>50</v>
      </c>
      <c r="V1641">
        <v>6</v>
      </c>
    </row>
    <row r="1642" spans="1:22" x14ac:dyDescent="0.2">
      <c r="A1642">
        <v>15813659</v>
      </c>
      <c r="B1642">
        <v>594</v>
      </c>
      <c r="C1642" t="s">
        <v>12</v>
      </c>
      <c r="D1642" t="s">
        <v>13</v>
      </c>
      <c r="E1642">
        <v>56</v>
      </c>
      <c r="F1642">
        <v>7</v>
      </c>
      <c r="G1642" s="2">
        <v>0</v>
      </c>
      <c r="H1642">
        <v>1</v>
      </c>
      <c r="I1642">
        <v>1</v>
      </c>
      <c r="J1642">
        <v>0</v>
      </c>
      <c r="K1642" s="1">
        <v>26215.85</v>
      </c>
      <c r="L1642">
        <v>1</v>
      </c>
      <c r="M1642">
        <v>1</v>
      </c>
      <c r="N1642">
        <v>4988</v>
      </c>
      <c r="O1642">
        <v>3</v>
      </c>
      <c r="P1642">
        <v>116</v>
      </c>
      <c r="Q1642">
        <v>1</v>
      </c>
      <c r="R1642">
        <v>4988</v>
      </c>
      <c r="S1642" t="s">
        <v>55</v>
      </c>
      <c r="T1642" t="s">
        <v>60</v>
      </c>
      <c r="U1642" t="s">
        <v>50</v>
      </c>
      <c r="V1642">
        <v>9</v>
      </c>
    </row>
    <row r="1643" spans="1:22" x14ac:dyDescent="0.2">
      <c r="A1643">
        <v>15803840</v>
      </c>
      <c r="B1643">
        <v>729</v>
      </c>
      <c r="C1643" t="s">
        <v>12</v>
      </c>
      <c r="D1643" t="s">
        <v>13</v>
      </c>
      <c r="E1643">
        <v>32</v>
      </c>
      <c r="F1643">
        <v>9</v>
      </c>
      <c r="G1643" s="2">
        <v>0</v>
      </c>
      <c r="H1643">
        <v>2</v>
      </c>
      <c r="I1643">
        <v>0</v>
      </c>
      <c r="J1643">
        <v>0</v>
      </c>
      <c r="K1643" s="1">
        <v>150803.44</v>
      </c>
      <c r="L1643">
        <v>0</v>
      </c>
      <c r="M1643">
        <v>11</v>
      </c>
      <c r="N1643">
        <v>4952</v>
      </c>
      <c r="O1643">
        <v>5</v>
      </c>
      <c r="P1643">
        <v>135</v>
      </c>
      <c r="Q1643">
        <v>0.45454545454545453</v>
      </c>
      <c r="R1643">
        <v>54472</v>
      </c>
      <c r="S1643" t="s">
        <v>56</v>
      </c>
      <c r="T1643" t="s">
        <v>61</v>
      </c>
      <c r="U1643" t="s">
        <v>50</v>
      </c>
      <c r="V1643">
        <v>6</v>
      </c>
    </row>
    <row r="1644" spans="1:22" x14ac:dyDescent="0.2">
      <c r="A1644">
        <v>15735339</v>
      </c>
      <c r="B1644">
        <v>663</v>
      </c>
      <c r="C1644" t="s">
        <v>12</v>
      </c>
      <c r="D1644" t="s">
        <v>15</v>
      </c>
      <c r="E1644">
        <v>39</v>
      </c>
      <c r="F1644">
        <v>4</v>
      </c>
      <c r="G1644" s="2">
        <v>0</v>
      </c>
      <c r="H1644">
        <v>1</v>
      </c>
      <c r="I1644">
        <v>1</v>
      </c>
      <c r="J1644">
        <v>0</v>
      </c>
      <c r="K1644" s="1">
        <v>76884.05</v>
      </c>
      <c r="L1644">
        <v>0</v>
      </c>
      <c r="M1644">
        <v>15</v>
      </c>
      <c r="N1644">
        <v>1283</v>
      </c>
      <c r="O1644">
        <v>4</v>
      </c>
      <c r="P1644">
        <v>26</v>
      </c>
      <c r="Q1644">
        <v>0.26666666666666666</v>
      </c>
      <c r="R1644">
        <v>19245</v>
      </c>
      <c r="S1644" t="s">
        <v>56</v>
      </c>
      <c r="T1644" t="s">
        <v>59</v>
      </c>
      <c r="U1644" t="s">
        <v>52</v>
      </c>
      <c r="V1644">
        <v>8</v>
      </c>
    </row>
    <row r="1645" spans="1:22" x14ac:dyDescent="0.2">
      <c r="A1645">
        <v>15663817</v>
      </c>
      <c r="B1645">
        <v>713</v>
      </c>
      <c r="C1645" t="s">
        <v>12</v>
      </c>
      <c r="D1645" t="s">
        <v>15</v>
      </c>
      <c r="E1645">
        <v>46</v>
      </c>
      <c r="F1645">
        <v>5</v>
      </c>
      <c r="G1645" s="2">
        <v>0</v>
      </c>
      <c r="H1645">
        <v>1</v>
      </c>
      <c r="I1645">
        <v>1</v>
      </c>
      <c r="J1645">
        <v>1</v>
      </c>
      <c r="K1645" s="1">
        <v>55701.62</v>
      </c>
      <c r="L1645">
        <v>0</v>
      </c>
      <c r="M1645">
        <v>3</v>
      </c>
      <c r="N1645">
        <v>1982</v>
      </c>
      <c r="O1645">
        <v>0</v>
      </c>
      <c r="P1645">
        <v>29</v>
      </c>
      <c r="Q1645">
        <v>0</v>
      </c>
      <c r="R1645">
        <v>5946</v>
      </c>
      <c r="S1645" t="s">
        <v>55</v>
      </c>
      <c r="T1645" t="s">
        <v>59</v>
      </c>
      <c r="U1645" t="s">
        <v>52</v>
      </c>
      <c r="V1645">
        <v>6</v>
      </c>
    </row>
    <row r="1646" spans="1:22" x14ac:dyDescent="0.2">
      <c r="A1646">
        <v>15780142</v>
      </c>
      <c r="B1646">
        <v>632</v>
      </c>
      <c r="C1646" t="s">
        <v>12</v>
      </c>
      <c r="D1646" t="s">
        <v>15</v>
      </c>
      <c r="E1646">
        <v>43</v>
      </c>
      <c r="F1646">
        <v>2</v>
      </c>
      <c r="G1646" s="2">
        <v>100013.51</v>
      </c>
      <c r="H1646">
        <v>1</v>
      </c>
      <c r="I1646">
        <v>1</v>
      </c>
      <c r="J1646">
        <v>0</v>
      </c>
      <c r="K1646" s="1">
        <v>24275.32</v>
      </c>
      <c r="L1646">
        <v>0</v>
      </c>
      <c r="M1646">
        <v>19</v>
      </c>
      <c r="N1646">
        <v>1496</v>
      </c>
      <c r="O1646">
        <v>0</v>
      </c>
      <c r="P1646">
        <v>48</v>
      </c>
      <c r="Q1646">
        <v>0</v>
      </c>
      <c r="R1646">
        <v>28424</v>
      </c>
      <c r="S1646" t="s">
        <v>55</v>
      </c>
      <c r="T1646" t="s">
        <v>58</v>
      </c>
      <c r="U1646" t="s">
        <v>51</v>
      </c>
      <c r="V1646">
        <v>6</v>
      </c>
    </row>
    <row r="1647" spans="1:22" x14ac:dyDescent="0.2">
      <c r="A1647">
        <v>15709920</v>
      </c>
      <c r="B1647">
        <v>479</v>
      </c>
      <c r="C1647" t="s">
        <v>12</v>
      </c>
      <c r="D1647" t="s">
        <v>13</v>
      </c>
      <c r="E1647">
        <v>33</v>
      </c>
      <c r="F1647">
        <v>2</v>
      </c>
      <c r="G1647" s="2">
        <v>208165.53</v>
      </c>
      <c r="H1647">
        <v>1</v>
      </c>
      <c r="I1647">
        <v>0</v>
      </c>
      <c r="J1647">
        <v>0</v>
      </c>
      <c r="K1647" s="1">
        <v>50774.81</v>
      </c>
      <c r="L1647">
        <v>1</v>
      </c>
      <c r="M1647">
        <v>13</v>
      </c>
      <c r="N1647">
        <v>4518</v>
      </c>
      <c r="O1647">
        <v>3</v>
      </c>
      <c r="P1647">
        <v>139</v>
      </c>
      <c r="Q1647">
        <v>0.23076923076923078</v>
      </c>
      <c r="R1647">
        <v>58734</v>
      </c>
      <c r="S1647" t="s">
        <v>54</v>
      </c>
      <c r="T1647" t="s">
        <v>58</v>
      </c>
      <c r="U1647" t="s">
        <v>50</v>
      </c>
      <c r="V1647">
        <v>6</v>
      </c>
    </row>
    <row r="1648" spans="1:22" x14ac:dyDescent="0.2">
      <c r="A1648">
        <v>15643158</v>
      </c>
      <c r="B1648">
        <v>598</v>
      </c>
      <c r="C1648" t="s">
        <v>12</v>
      </c>
      <c r="D1648" t="s">
        <v>13</v>
      </c>
      <c r="E1648">
        <v>40</v>
      </c>
      <c r="F1648">
        <v>9</v>
      </c>
      <c r="G1648" s="2">
        <v>0</v>
      </c>
      <c r="H1648">
        <v>1</v>
      </c>
      <c r="I1648">
        <v>1</v>
      </c>
      <c r="J1648">
        <v>0</v>
      </c>
      <c r="K1648" s="1">
        <v>68462.59</v>
      </c>
      <c r="L1648">
        <v>1</v>
      </c>
      <c r="M1648">
        <v>11</v>
      </c>
      <c r="N1648">
        <v>189</v>
      </c>
      <c r="O1648">
        <v>7</v>
      </c>
      <c r="P1648">
        <v>165</v>
      </c>
      <c r="Q1648">
        <v>0.63636363636363635</v>
      </c>
      <c r="R1648">
        <v>2079</v>
      </c>
      <c r="S1648" t="s">
        <v>55</v>
      </c>
      <c r="T1648" t="s">
        <v>61</v>
      </c>
      <c r="U1648" t="s">
        <v>50</v>
      </c>
      <c r="V1648">
        <v>8</v>
      </c>
    </row>
    <row r="1649" spans="1:22" x14ac:dyDescent="0.2">
      <c r="A1649">
        <v>15585379</v>
      </c>
      <c r="B1649">
        <v>704</v>
      </c>
      <c r="C1649" t="s">
        <v>12</v>
      </c>
      <c r="D1649" t="s">
        <v>15</v>
      </c>
      <c r="E1649">
        <v>39</v>
      </c>
      <c r="F1649">
        <v>2</v>
      </c>
      <c r="G1649" s="2">
        <v>111525.02</v>
      </c>
      <c r="H1649">
        <v>1</v>
      </c>
      <c r="I1649">
        <v>1</v>
      </c>
      <c r="J1649">
        <v>0</v>
      </c>
      <c r="K1649" s="1">
        <v>199484.96</v>
      </c>
      <c r="L1649">
        <v>0</v>
      </c>
      <c r="M1649">
        <v>16</v>
      </c>
      <c r="N1649">
        <v>788</v>
      </c>
      <c r="O1649">
        <v>1</v>
      </c>
      <c r="P1649">
        <v>157</v>
      </c>
      <c r="Q1649">
        <v>6.25E-2</v>
      </c>
      <c r="R1649">
        <v>12608</v>
      </c>
      <c r="S1649" t="s">
        <v>55</v>
      </c>
      <c r="T1649" t="s">
        <v>58</v>
      </c>
      <c r="U1649" t="s">
        <v>50</v>
      </c>
      <c r="V1649">
        <v>6</v>
      </c>
    </row>
    <row r="1650" spans="1:22" x14ac:dyDescent="0.2">
      <c r="A1650">
        <v>15758510</v>
      </c>
      <c r="B1650">
        <v>474</v>
      </c>
      <c r="C1650" t="s">
        <v>12</v>
      </c>
      <c r="D1650" t="s">
        <v>15</v>
      </c>
      <c r="E1650">
        <v>26</v>
      </c>
      <c r="F1650">
        <v>6</v>
      </c>
      <c r="G1650" s="2">
        <v>0</v>
      </c>
      <c r="H1650">
        <v>2</v>
      </c>
      <c r="I1650">
        <v>0</v>
      </c>
      <c r="J1650">
        <v>0</v>
      </c>
      <c r="K1650" s="1">
        <v>152491.22</v>
      </c>
      <c r="L1650">
        <v>0</v>
      </c>
      <c r="M1650">
        <v>17</v>
      </c>
      <c r="N1650">
        <v>3654</v>
      </c>
      <c r="O1650">
        <v>0</v>
      </c>
      <c r="P1650">
        <v>100</v>
      </c>
      <c r="Q1650">
        <v>0</v>
      </c>
      <c r="R1650">
        <v>62118</v>
      </c>
      <c r="S1650" t="s">
        <v>54</v>
      </c>
      <c r="T1650" t="s">
        <v>60</v>
      </c>
      <c r="U1650" t="s">
        <v>50</v>
      </c>
      <c r="V1650">
        <v>6</v>
      </c>
    </row>
    <row r="1651" spans="1:22" x14ac:dyDescent="0.2">
      <c r="A1651">
        <v>15691287</v>
      </c>
      <c r="B1651">
        <v>675</v>
      </c>
      <c r="C1651" t="s">
        <v>16</v>
      </c>
      <c r="D1651" t="s">
        <v>13</v>
      </c>
      <c r="E1651">
        <v>33</v>
      </c>
      <c r="F1651">
        <v>0</v>
      </c>
      <c r="G1651" s="2">
        <v>141816.25</v>
      </c>
      <c r="H1651">
        <v>1</v>
      </c>
      <c r="I1651">
        <v>1</v>
      </c>
      <c r="J1651">
        <v>0</v>
      </c>
      <c r="K1651" s="1">
        <v>64815.05</v>
      </c>
      <c r="L1651">
        <v>1</v>
      </c>
      <c r="M1651">
        <v>9</v>
      </c>
      <c r="N1651">
        <v>4373</v>
      </c>
      <c r="O1651">
        <v>2</v>
      </c>
      <c r="P1651">
        <v>34</v>
      </c>
      <c r="Q1651">
        <v>0.22222222222222221</v>
      </c>
      <c r="R1651">
        <v>39357</v>
      </c>
      <c r="S1651" t="s">
        <v>55</v>
      </c>
      <c r="T1651" t="s">
        <v>58</v>
      </c>
      <c r="U1651" t="s">
        <v>51</v>
      </c>
      <c r="V1651">
        <v>6</v>
      </c>
    </row>
    <row r="1652" spans="1:22" x14ac:dyDescent="0.2">
      <c r="A1652">
        <v>15786469</v>
      </c>
      <c r="B1652">
        <v>686</v>
      </c>
      <c r="C1652" t="s">
        <v>12</v>
      </c>
      <c r="D1652" t="s">
        <v>13</v>
      </c>
      <c r="E1652">
        <v>34</v>
      </c>
      <c r="F1652">
        <v>1</v>
      </c>
      <c r="G1652" s="2">
        <v>0</v>
      </c>
      <c r="H1652">
        <v>2</v>
      </c>
      <c r="I1652">
        <v>1</v>
      </c>
      <c r="J1652">
        <v>0</v>
      </c>
      <c r="K1652" s="1">
        <v>87278.48</v>
      </c>
      <c r="L1652">
        <v>0</v>
      </c>
      <c r="M1652">
        <v>1</v>
      </c>
      <c r="N1652">
        <v>837</v>
      </c>
      <c r="O1652">
        <v>3</v>
      </c>
      <c r="P1652">
        <v>152</v>
      </c>
      <c r="Q1652">
        <v>1</v>
      </c>
      <c r="R1652">
        <v>837</v>
      </c>
      <c r="S1652" t="s">
        <v>55</v>
      </c>
      <c r="T1652" t="s">
        <v>58</v>
      </c>
      <c r="U1652" t="s">
        <v>50</v>
      </c>
      <c r="V1652">
        <v>7</v>
      </c>
    </row>
    <row r="1653" spans="1:22" x14ac:dyDescent="0.2">
      <c r="A1653">
        <v>15645136</v>
      </c>
      <c r="B1653">
        <v>744</v>
      </c>
      <c r="C1653" t="s">
        <v>14</v>
      </c>
      <c r="D1653" t="s">
        <v>15</v>
      </c>
      <c r="E1653">
        <v>30</v>
      </c>
      <c r="F1653">
        <v>1</v>
      </c>
      <c r="G1653" s="2">
        <v>128065.12</v>
      </c>
      <c r="H1653">
        <v>1</v>
      </c>
      <c r="I1653">
        <v>1</v>
      </c>
      <c r="J1653">
        <v>0</v>
      </c>
      <c r="K1653" s="1">
        <v>121525.48</v>
      </c>
      <c r="L1653">
        <v>0</v>
      </c>
      <c r="M1653">
        <v>9</v>
      </c>
      <c r="N1653">
        <v>2658</v>
      </c>
      <c r="O1653">
        <v>0</v>
      </c>
      <c r="P1653">
        <v>38</v>
      </c>
      <c r="Q1653">
        <v>0</v>
      </c>
      <c r="R1653">
        <v>23922</v>
      </c>
      <c r="S1653" t="s">
        <v>54</v>
      </c>
      <c r="T1653" t="s">
        <v>58</v>
      </c>
      <c r="U1653" t="s">
        <v>51</v>
      </c>
      <c r="V1653">
        <v>6</v>
      </c>
    </row>
    <row r="1654" spans="1:22" x14ac:dyDescent="0.2">
      <c r="A1654">
        <v>15709604</v>
      </c>
      <c r="B1654">
        <v>781</v>
      </c>
      <c r="C1654" t="s">
        <v>12</v>
      </c>
      <c r="D1654" t="s">
        <v>15</v>
      </c>
      <c r="E1654">
        <v>23</v>
      </c>
      <c r="F1654">
        <v>2</v>
      </c>
      <c r="G1654" s="2">
        <v>107433.48</v>
      </c>
      <c r="H1654">
        <v>1</v>
      </c>
      <c r="I1654">
        <v>1</v>
      </c>
      <c r="J1654">
        <v>0</v>
      </c>
      <c r="K1654" s="1">
        <v>173843.21</v>
      </c>
      <c r="L1654">
        <v>0</v>
      </c>
      <c r="M1654">
        <v>1</v>
      </c>
      <c r="N1654">
        <v>2280</v>
      </c>
      <c r="O1654">
        <v>9</v>
      </c>
      <c r="P1654">
        <v>143</v>
      </c>
      <c r="Q1654">
        <v>1</v>
      </c>
      <c r="R1654">
        <v>2280</v>
      </c>
      <c r="S1654" t="s">
        <v>54</v>
      </c>
      <c r="T1654" t="s">
        <v>58</v>
      </c>
      <c r="U1654" t="s">
        <v>50</v>
      </c>
      <c r="V1654">
        <v>6</v>
      </c>
    </row>
    <row r="1655" spans="1:22" x14ac:dyDescent="0.2">
      <c r="A1655">
        <v>15713637</v>
      </c>
      <c r="B1655">
        <v>699</v>
      </c>
      <c r="C1655" t="s">
        <v>12</v>
      </c>
      <c r="D1655" t="s">
        <v>15</v>
      </c>
      <c r="E1655">
        <v>34</v>
      </c>
      <c r="F1655">
        <v>2</v>
      </c>
      <c r="G1655" s="2">
        <v>117468.67</v>
      </c>
      <c r="H1655">
        <v>1</v>
      </c>
      <c r="I1655">
        <v>1</v>
      </c>
      <c r="J1655">
        <v>0</v>
      </c>
      <c r="K1655" s="1">
        <v>185227.42</v>
      </c>
      <c r="L1655">
        <v>0</v>
      </c>
      <c r="M1655">
        <v>11</v>
      </c>
      <c r="N1655">
        <v>1259</v>
      </c>
      <c r="O1655">
        <v>4</v>
      </c>
      <c r="P1655">
        <v>131</v>
      </c>
      <c r="Q1655">
        <v>0.36363636363636365</v>
      </c>
      <c r="R1655">
        <v>13849</v>
      </c>
      <c r="S1655" t="s">
        <v>55</v>
      </c>
      <c r="T1655" t="s">
        <v>58</v>
      </c>
      <c r="U1655" t="s">
        <v>50</v>
      </c>
      <c r="V1655">
        <v>6</v>
      </c>
    </row>
    <row r="1656" spans="1:22" x14ac:dyDescent="0.2">
      <c r="A1656">
        <v>15793901</v>
      </c>
      <c r="B1656">
        <v>639</v>
      </c>
      <c r="C1656" t="s">
        <v>12</v>
      </c>
      <c r="D1656" t="s">
        <v>13</v>
      </c>
      <c r="E1656">
        <v>27</v>
      </c>
      <c r="F1656">
        <v>2</v>
      </c>
      <c r="G1656" s="2">
        <v>0</v>
      </c>
      <c r="H1656">
        <v>2</v>
      </c>
      <c r="I1656">
        <v>0</v>
      </c>
      <c r="J1656">
        <v>0</v>
      </c>
      <c r="K1656" s="1">
        <v>125244.18</v>
      </c>
      <c r="L1656">
        <v>0</v>
      </c>
      <c r="M1656">
        <v>28</v>
      </c>
      <c r="N1656">
        <v>2622</v>
      </c>
      <c r="O1656">
        <v>3</v>
      </c>
      <c r="P1656">
        <v>37</v>
      </c>
      <c r="Q1656">
        <v>0.10714285714285714</v>
      </c>
      <c r="R1656">
        <v>73416</v>
      </c>
      <c r="S1656" t="s">
        <v>55</v>
      </c>
      <c r="T1656" t="s">
        <v>58</v>
      </c>
      <c r="U1656" t="s">
        <v>51</v>
      </c>
      <c r="V1656">
        <v>7</v>
      </c>
    </row>
    <row r="1657" spans="1:22" x14ac:dyDescent="0.2">
      <c r="A1657">
        <v>15569759</v>
      </c>
      <c r="B1657">
        <v>583</v>
      </c>
      <c r="C1657" t="s">
        <v>12</v>
      </c>
      <c r="D1657" t="s">
        <v>13</v>
      </c>
      <c r="E1657">
        <v>27</v>
      </c>
      <c r="F1657">
        <v>4</v>
      </c>
      <c r="G1657" s="2">
        <v>0</v>
      </c>
      <c r="H1657">
        <v>3</v>
      </c>
      <c r="I1657">
        <v>1</v>
      </c>
      <c r="J1657">
        <v>0</v>
      </c>
      <c r="K1657" s="1">
        <v>163113.41</v>
      </c>
      <c r="L1657">
        <v>0</v>
      </c>
      <c r="M1657">
        <v>7</v>
      </c>
      <c r="N1657">
        <v>2549</v>
      </c>
      <c r="O1657">
        <v>0</v>
      </c>
      <c r="P1657">
        <v>116</v>
      </c>
      <c r="Q1657">
        <v>0</v>
      </c>
      <c r="R1657">
        <v>17843</v>
      </c>
      <c r="S1657" t="s">
        <v>54</v>
      </c>
      <c r="T1657" t="s">
        <v>59</v>
      </c>
      <c r="U1657" t="s">
        <v>50</v>
      </c>
      <c r="V1657">
        <v>6</v>
      </c>
    </row>
    <row r="1658" spans="1:22" x14ac:dyDescent="0.2">
      <c r="A1658">
        <v>15712930</v>
      </c>
      <c r="B1658">
        <v>587</v>
      </c>
      <c r="C1658" t="s">
        <v>12</v>
      </c>
      <c r="D1658" t="s">
        <v>15</v>
      </c>
      <c r="E1658">
        <v>42</v>
      </c>
      <c r="F1658">
        <v>1</v>
      </c>
      <c r="G1658" s="2">
        <v>0</v>
      </c>
      <c r="H1658">
        <v>1</v>
      </c>
      <c r="I1658">
        <v>0</v>
      </c>
      <c r="J1658">
        <v>0</v>
      </c>
      <c r="K1658" s="1">
        <v>123006.91</v>
      </c>
      <c r="L1658">
        <v>0</v>
      </c>
      <c r="M1658">
        <v>22</v>
      </c>
      <c r="N1658">
        <v>2046</v>
      </c>
      <c r="O1658">
        <v>3</v>
      </c>
      <c r="P1658">
        <v>77</v>
      </c>
      <c r="Q1658">
        <v>0.13636363636363635</v>
      </c>
      <c r="R1658">
        <v>45012</v>
      </c>
      <c r="S1658" t="s">
        <v>56</v>
      </c>
      <c r="T1658" t="s">
        <v>58</v>
      </c>
      <c r="U1658" t="s">
        <v>50</v>
      </c>
      <c r="V1658">
        <v>9</v>
      </c>
    </row>
    <row r="1659" spans="1:22" x14ac:dyDescent="0.2">
      <c r="A1659">
        <v>15586504</v>
      </c>
      <c r="B1659">
        <v>694</v>
      </c>
      <c r="C1659" t="s">
        <v>12</v>
      </c>
      <c r="D1659" t="s">
        <v>15</v>
      </c>
      <c r="E1659">
        <v>40</v>
      </c>
      <c r="F1659">
        <v>9</v>
      </c>
      <c r="G1659" s="2">
        <v>0</v>
      </c>
      <c r="H1659">
        <v>2</v>
      </c>
      <c r="I1659">
        <v>1</v>
      </c>
      <c r="J1659">
        <v>0</v>
      </c>
      <c r="K1659" s="1">
        <v>40463.03</v>
      </c>
      <c r="L1659">
        <v>0</v>
      </c>
      <c r="M1659">
        <v>13</v>
      </c>
      <c r="N1659">
        <v>3196</v>
      </c>
      <c r="O1659">
        <v>9</v>
      </c>
      <c r="P1659">
        <v>71</v>
      </c>
      <c r="Q1659">
        <v>0.69230769230769229</v>
      </c>
      <c r="R1659">
        <v>41548</v>
      </c>
      <c r="S1659" t="s">
        <v>55</v>
      </c>
      <c r="T1659" t="s">
        <v>61</v>
      </c>
      <c r="U1659" t="s">
        <v>50</v>
      </c>
      <c r="V1659">
        <v>6</v>
      </c>
    </row>
    <row r="1660" spans="1:22" x14ac:dyDescent="0.2">
      <c r="A1660">
        <v>15731519</v>
      </c>
      <c r="B1660">
        <v>511</v>
      </c>
      <c r="C1660" t="s">
        <v>12</v>
      </c>
      <c r="D1660" t="s">
        <v>13</v>
      </c>
      <c r="E1660">
        <v>30</v>
      </c>
      <c r="F1660">
        <v>5</v>
      </c>
      <c r="G1660" s="2">
        <v>0</v>
      </c>
      <c r="H1660">
        <v>2</v>
      </c>
      <c r="I1660">
        <v>1</v>
      </c>
      <c r="J1660">
        <v>0</v>
      </c>
      <c r="K1660" s="1">
        <v>143994.85999999999</v>
      </c>
      <c r="L1660">
        <v>0</v>
      </c>
      <c r="M1660">
        <v>25</v>
      </c>
      <c r="N1660">
        <v>4835</v>
      </c>
      <c r="O1660">
        <v>4</v>
      </c>
      <c r="P1660">
        <v>26</v>
      </c>
      <c r="Q1660">
        <v>0.16</v>
      </c>
      <c r="R1660">
        <v>120875</v>
      </c>
      <c r="S1660" t="s">
        <v>56</v>
      </c>
      <c r="T1660" t="s">
        <v>59</v>
      </c>
      <c r="U1660" t="s">
        <v>52</v>
      </c>
      <c r="V1660">
        <v>6</v>
      </c>
    </row>
    <row r="1661" spans="1:22" x14ac:dyDescent="0.2">
      <c r="A1661">
        <v>15641934</v>
      </c>
      <c r="B1661">
        <v>749</v>
      </c>
      <c r="C1661" t="s">
        <v>14</v>
      </c>
      <c r="D1661" t="s">
        <v>13</v>
      </c>
      <c r="E1661">
        <v>46</v>
      </c>
      <c r="F1661">
        <v>9</v>
      </c>
      <c r="G1661" s="2">
        <v>66582.81</v>
      </c>
      <c r="H1661">
        <v>1</v>
      </c>
      <c r="I1661">
        <v>1</v>
      </c>
      <c r="J1661">
        <v>0</v>
      </c>
      <c r="K1661" s="1">
        <v>78753.119999999995</v>
      </c>
      <c r="L1661">
        <v>1</v>
      </c>
      <c r="M1661">
        <v>28</v>
      </c>
      <c r="N1661">
        <v>2824</v>
      </c>
      <c r="O1661">
        <v>0</v>
      </c>
      <c r="P1661">
        <v>44</v>
      </c>
      <c r="Q1661">
        <v>0</v>
      </c>
      <c r="R1661">
        <v>79072</v>
      </c>
      <c r="S1661" t="s">
        <v>55</v>
      </c>
      <c r="T1661" t="s">
        <v>61</v>
      </c>
      <c r="U1661" t="s">
        <v>51</v>
      </c>
      <c r="V1661">
        <v>6</v>
      </c>
    </row>
    <row r="1662" spans="1:22" x14ac:dyDescent="0.2">
      <c r="A1662">
        <v>15639530</v>
      </c>
      <c r="B1662">
        <v>679</v>
      </c>
      <c r="C1662" t="s">
        <v>14</v>
      </c>
      <c r="D1662" t="s">
        <v>15</v>
      </c>
      <c r="E1662">
        <v>42</v>
      </c>
      <c r="F1662">
        <v>2</v>
      </c>
      <c r="G1662" s="2">
        <v>0</v>
      </c>
      <c r="H1662">
        <v>1</v>
      </c>
      <c r="I1662">
        <v>1</v>
      </c>
      <c r="J1662">
        <v>1</v>
      </c>
      <c r="K1662" s="1">
        <v>168294.27</v>
      </c>
      <c r="L1662">
        <v>0</v>
      </c>
      <c r="M1662">
        <v>24</v>
      </c>
      <c r="N1662">
        <v>252</v>
      </c>
      <c r="O1662">
        <v>8</v>
      </c>
      <c r="P1662">
        <v>162</v>
      </c>
      <c r="Q1662">
        <v>0.33333333333333331</v>
      </c>
      <c r="R1662">
        <v>6048</v>
      </c>
      <c r="S1662" t="s">
        <v>55</v>
      </c>
      <c r="T1662" t="s">
        <v>58</v>
      </c>
      <c r="U1662" t="s">
        <v>50</v>
      </c>
      <c r="V1662">
        <v>6</v>
      </c>
    </row>
    <row r="1663" spans="1:22" x14ac:dyDescent="0.2">
      <c r="A1663">
        <v>15698872</v>
      </c>
      <c r="B1663">
        <v>633</v>
      </c>
      <c r="C1663" t="s">
        <v>14</v>
      </c>
      <c r="D1663" t="s">
        <v>13</v>
      </c>
      <c r="E1663">
        <v>39</v>
      </c>
      <c r="F1663">
        <v>2</v>
      </c>
      <c r="G1663" s="2">
        <v>0</v>
      </c>
      <c r="H1663">
        <v>2</v>
      </c>
      <c r="I1663">
        <v>0</v>
      </c>
      <c r="J1663">
        <v>0</v>
      </c>
      <c r="K1663" s="1">
        <v>191207.03</v>
      </c>
      <c r="L1663">
        <v>0</v>
      </c>
      <c r="M1663">
        <v>12</v>
      </c>
      <c r="N1663">
        <v>1804</v>
      </c>
      <c r="O1663">
        <v>7</v>
      </c>
      <c r="P1663">
        <v>1</v>
      </c>
      <c r="Q1663">
        <v>0.58333333333333337</v>
      </c>
      <c r="R1663">
        <v>21648</v>
      </c>
      <c r="S1663" t="s">
        <v>56</v>
      </c>
      <c r="T1663" t="s">
        <v>58</v>
      </c>
      <c r="U1663" t="s">
        <v>52</v>
      </c>
      <c r="V1663">
        <v>7</v>
      </c>
    </row>
    <row r="1664" spans="1:22" x14ac:dyDescent="0.2">
      <c r="A1664">
        <v>15812184</v>
      </c>
      <c r="B1664">
        <v>674</v>
      </c>
      <c r="C1664" t="s">
        <v>12</v>
      </c>
      <c r="D1664" t="s">
        <v>13</v>
      </c>
      <c r="E1664">
        <v>31</v>
      </c>
      <c r="F1664">
        <v>1</v>
      </c>
      <c r="G1664" s="2">
        <v>0</v>
      </c>
      <c r="H1664">
        <v>1</v>
      </c>
      <c r="I1664">
        <v>1</v>
      </c>
      <c r="J1664">
        <v>0</v>
      </c>
      <c r="K1664" s="1">
        <v>128954.05</v>
      </c>
      <c r="L1664">
        <v>0</v>
      </c>
      <c r="M1664">
        <v>13</v>
      </c>
      <c r="N1664">
        <v>4082</v>
      </c>
      <c r="O1664">
        <v>9</v>
      </c>
      <c r="P1664">
        <v>93</v>
      </c>
      <c r="Q1664">
        <v>0.69230769230769229</v>
      </c>
      <c r="R1664">
        <v>53066</v>
      </c>
      <c r="S1664" t="s">
        <v>55</v>
      </c>
      <c r="T1664" t="s">
        <v>58</v>
      </c>
      <c r="U1664" t="s">
        <v>50</v>
      </c>
      <c r="V1664">
        <v>9</v>
      </c>
    </row>
    <row r="1665" spans="1:22" x14ac:dyDescent="0.2">
      <c r="A1665">
        <v>15815043</v>
      </c>
      <c r="B1665">
        <v>645</v>
      </c>
      <c r="C1665" t="s">
        <v>14</v>
      </c>
      <c r="D1665" t="s">
        <v>15</v>
      </c>
      <c r="E1665">
        <v>49</v>
      </c>
      <c r="F1665">
        <v>8</v>
      </c>
      <c r="G1665" s="2">
        <v>0</v>
      </c>
      <c r="H1665">
        <v>2</v>
      </c>
      <c r="I1665">
        <v>1</v>
      </c>
      <c r="J1665">
        <v>0</v>
      </c>
      <c r="K1665" s="1">
        <v>162012.6</v>
      </c>
      <c r="L1665">
        <v>0</v>
      </c>
      <c r="M1665">
        <v>12</v>
      </c>
      <c r="N1665">
        <v>4682</v>
      </c>
      <c r="O1665">
        <v>1</v>
      </c>
      <c r="P1665">
        <v>78</v>
      </c>
      <c r="Q1665">
        <v>8.3333333333333329E-2</v>
      </c>
      <c r="R1665">
        <v>56184</v>
      </c>
      <c r="S1665" t="s">
        <v>55</v>
      </c>
      <c r="T1665" t="s">
        <v>60</v>
      </c>
      <c r="U1665" t="s">
        <v>50</v>
      </c>
      <c r="V1665">
        <v>7</v>
      </c>
    </row>
    <row r="1666" spans="1:22" x14ac:dyDescent="0.2">
      <c r="A1666">
        <v>15627203</v>
      </c>
      <c r="B1666">
        <v>508</v>
      </c>
      <c r="C1666" t="s">
        <v>14</v>
      </c>
      <c r="D1666" t="s">
        <v>15</v>
      </c>
      <c r="E1666">
        <v>54</v>
      </c>
      <c r="F1666">
        <v>10</v>
      </c>
      <c r="G1666" s="2">
        <v>0</v>
      </c>
      <c r="H1666">
        <v>1</v>
      </c>
      <c r="I1666">
        <v>1</v>
      </c>
      <c r="J1666">
        <v>1</v>
      </c>
      <c r="K1666" s="1">
        <v>175749.36</v>
      </c>
      <c r="L1666">
        <v>0</v>
      </c>
      <c r="M1666">
        <v>11</v>
      </c>
      <c r="N1666">
        <v>2756</v>
      </c>
      <c r="O1666">
        <v>6</v>
      </c>
      <c r="P1666">
        <v>9</v>
      </c>
      <c r="Q1666">
        <v>0.54545454545454541</v>
      </c>
      <c r="R1666">
        <v>30316</v>
      </c>
      <c r="S1666" t="s">
        <v>55</v>
      </c>
      <c r="T1666" t="s">
        <v>61</v>
      </c>
      <c r="U1666" t="s">
        <v>52</v>
      </c>
      <c r="V1666">
        <v>6</v>
      </c>
    </row>
    <row r="1667" spans="1:22" x14ac:dyDescent="0.2">
      <c r="A1667">
        <v>15612095</v>
      </c>
      <c r="B1667">
        <v>751</v>
      </c>
      <c r="C1667" t="s">
        <v>12</v>
      </c>
      <c r="D1667" t="s">
        <v>13</v>
      </c>
      <c r="E1667">
        <v>48</v>
      </c>
      <c r="F1667">
        <v>9</v>
      </c>
      <c r="G1667" s="2">
        <v>0</v>
      </c>
      <c r="H1667">
        <v>1</v>
      </c>
      <c r="I1667">
        <v>1</v>
      </c>
      <c r="J1667">
        <v>0</v>
      </c>
      <c r="K1667" s="1">
        <v>137508.42000000001</v>
      </c>
      <c r="L1667">
        <v>1</v>
      </c>
      <c r="M1667">
        <v>18</v>
      </c>
      <c r="N1667">
        <v>1798</v>
      </c>
      <c r="O1667">
        <v>6</v>
      </c>
      <c r="P1667">
        <v>28</v>
      </c>
      <c r="Q1667">
        <v>0.33333333333333331</v>
      </c>
      <c r="R1667">
        <v>32364</v>
      </c>
      <c r="S1667" t="s">
        <v>56</v>
      </c>
      <c r="T1667" t="s">
        <v>61</v>
      </c>
      <c r="U1667" t="s">
        <v>52</v>
      </c>
      <c r="V1667">
        <v>9</v>
      </c>
    </row>
    <row r="1668" spans="1:22" x14ac:dyDescent="0.2">
      <c r="A1668">
        <v>15757559</v>
      </c>
      <c r="B1668">
        <v>595</v>
      </c>
      <c r="C1668" t="s">
        <v>12</v>
      </c>
      <c r="D1668" t="s">
        <v>13</v>
      </c>
      <c r="E1668">
        <v>53</v>
      </c>
      <c r="F1668">
        <v>7</v>
      </c>
      <c r="G1668" s="2">
        <v>0</v>
      </c>
      <c r="H1668">
        <v>2</v>
      </c>
      <c r="I1668">
        <v>1</v>
      </c>
      <c r="J1668">
        <v>0</v>
      </c>
      <c r="K1668" s="1">
        <v>41371.68</v>
      </c>
      <c r="L1668">
        <v>1</v>
      </c>
      <c r="M1668">
        <v>26</v>
      </c>
      <c r="N1668">
        <v>4506</v>
      </c>
      <c r="O1668">
        <v>4</v>
      </c>
      <c r="P1668">
        <v>172</v>
      </c>
      <c r="Q1668">
        <v>0.15384615384615385</v>
      </c>
      <c r="R1668">
        <v>117156</v>
      </c>
      <c r="S1668" t="s">
        <v>55</v>
      </c>
      <c r="T1668" t="s">
        <v>60</v>
      </c>
      <c r="U1668" t="s">
        <v>50</v>
      </c>
      <c r="V1668">
        <v>7</v>
      </c>
    </row>
    <row r="1669" spans="1:22" x14ac:dyDescent="0.2">
      <c r="A1669">
        <v>15566988</v>
      </c>
      <c r="B1669">
        <v>656</v>
      </c>
      <c r="C1669" t="s">
        <v>16</v>
      </c>
      <c r="D1669" t="s">
        <v>13</v>
      </c>
      <c r="E1669">
        <v>46</v>
      </c>
      <c r="F1669">
        <v>7</v>
      </c>
      <c r="G1669" s="2">
        <v>141535.51999999999</v>
      </c>
      <c r="H1669">
        <v>1</v>
      </c>
      <c r="I1669">
        <v>1</v>
      </c>
      <c r="J1669">
        <v>0</v>
      </c>
      <c r="K1669" s="1">
        <v>50595.15</v>
      </c>
      <c r="L1669">
        <v>1</v>
      </c>
      <c r="M1669">
        <v>9</v>
      </c>
      <c r="N1669">
        <v>2198</v>
      </c>
      <c r="O1669">
        <v>7</v>
      </c>
      <c r="P1669">
        <v>54</v>
      </c>
      <c r="Q1669">
        <v>0.77777777777777779</v>
      </c>
      <c r="R1669">
        <v>19782</v>
      </c>
      <c r="S1669" t="s">
        <v>55</v>
      </c>
      <c r="T1669" t="s">
        <v>60</v>
      </c>
      <c r="U1669" t="s">
        <v>51</v>
      </c>
      <c r="V1669">
        <v>6</v>
      </c>
    </row>
    <row r="1670" spans="1:22" x14ac:dyDescent="0.2">
      <c r="A1670">
        <v>15778089</v>
      </c>
      <c r="B1670">
        <v>544</v>
      </c>
      <c r="C1670" t="s">
        <v>14</v>
      </c>
      <c r="D1670" t="s">
        <v>15</v>
      </c>
      <c r="E1670">
        <v>37</v>
      </c>
      <c r="F1670">
        <v>2</v>
      </c>
      <c r="G1670" s="2">
        <v>0</v>
      </c>
      <c r="H1670">
        <v>2</v>
      </c>
      <c r="I1670">
        <v>0</v>
      </c>
      <c r="J1670">
        <v>0</v>
      </c>
      <c r="K1670" s="1">
        <v>135067.01999999999</v>
      </c>
      <c r="L1670">
        <v>0</v>
      </c>
      <c r="M1670">
        <v>13</v>
      </c>
      <c r="N1670">
        <v>1117</v>
      </c>
      <c r="O1670">
        <v>7</v>
      </c>
      <c r="P1670">
        <v>76</v>
      </c>
      <c r="Q1670">
        <v>0.53846153846153844</v>
      </c>
      <c r="R1670">
        <v>14521</v>
      </c>
      <c r="S1670" t="s">
        <v>55</v>
      </c>
      <c r="T1670" t="s">
        <v>58</v>
      </c>
      <c r="U1670" t="s">
        <v>50</v>
      </c>
      <c r="V1670">
        <v>7</v>
      </c>
    </row>
    <row r="1671" spans="1:22" x14ac:dyDescent="0.2">
      <c r="A1671">
        <v>15697035</v>
      </c>
      <c r="B1671">
        <v>740</v>
      </c>
      <c r="C1671" t="s">
        <v>14</v>
      </c>
      <c r="D1671" t="s">
        <v>13</v>
      </c>
      <c r="E1671">
        <v>31</v>
      </c>
      <c r="F1671">
        <v>8</v>
      </c>
      <c r="G1671" s="2">
        <v>0</v>
      </c>
      <c r="H1671">
        <v>2</v>
      </c>
      <c r="I1671">
        <v>0</v>
      </c>
      <c r="J1671">
        <v>0</v>
      </c>
      <c r="K1671" s="1">
        <v>86657.48</v>
      </c>
      <c r="L1671">
        <v>0</v>
      </c>
      <c r="M1671">
        <v>28</v>
      </c>
      <c r="N1671">
        <v>534</v>
      </c>
      <c r="O1671">
        <v>3</v>
      </c>
      <c r="P1671">
        <v>125</v>
      </c>
      <c r="Q1671">
        <v>0.10714285714285714</v>
      </c>
      <c r="R1671">
        <v>14952</v>
      </c>
      <c r="S1671" t="s">
        <v>55</v>
      </c>
      <c r="T1671" t="s">
        <v>60</v>
      </c>
      <c r="U1671" t="s">
        <v>50</v>
      </c>
      <c r="V1671">
        <v>6</v>
      </c>
    </row>
    <row r="1672" spans="1:22" x14ac:dyDescent="0.2">
      <c r="A1672">
        <v>15695339</v>
      </c>
      <c r="B1672">
        <v>517</v>
      </c>
      <c r="C1672" t="s">
        <v>16</v>
      </c>
      <c r="D1672" t="s">
        <v>15</v>
      </c>
      <c r="E1672">
        <v>53</v>
      </c>
      <c r="F1672">
        <v>0</v>
      </c>
      <c r="G1672" s="2">
        <v>109172.88</v>
      </c>
      <c r="H1672">
        <v>1</v>
      </c>
      <c r="I1672">
        <v>1</v>
      </c>
      <c r="J1672">
        <v>0</v>
      </c>
      <c r="K1672" s="1">
        <v>54676.1</v>
      </c>
      <c r="L1672">
        <v>1</v>
      </c>
      <c r="M1672">
        <v>6</v>
      </c>
      <c r="N1672">
        <v>1126</v>
      </c>
      <c r="O1672">
        <v>0</v>
      </c>
      <c r="P1672">
        <v>154</v>
      </c>
      <c r="Q1672">
        <v>0</v>
      </c>
      <c r="R1672">
        <v>6756</v>
      </c>
      <c r="S1672" t="s">
        <v>55</v>
      </c>
      <c r="T1672" t="s">
        <v>58</v>
      </c>
      <c r="U1672" t="s">
        <v>50</v>
      </c>
      <c r="V1672">
        <v>7</v>
      </c>
    </row>
    <row r="1673" spans="1:22" x14ac:dyDescent="0.2">
      <c r="A1673">
        <v>15683118</v>
      </c>
      <c r="B1673">
        <v>590</v>
      </c>
      <c r="C1673" t="s">
        <v>12</v>
      </c>
      <c r="D1673" t="s">
        <v>15</v>
      </c>
      <c r="E1673">
        <v>32</v>
      </c>
      <c r="F1673">
        <v>9</v>
      </c>
      <c r="G1673" s="2">
        <v>0</v>
      </c>
      <c r="H1673">
        <v>2</v>
      </c>
      <c r="I1673">
        <v>1</v>
      </c>
      <c r="J1673">
        <v>0</v>
      </c>
      <c r="K1673" s="1">
        <v>138889.15</v>
      </c>
      <c r="L1673">
        <v>0</v>
      </c>
      <c r="M1673">
        <v>16</v>
      </c>
      <c r="N1673">
        <v>4421</v>
      </c>
      <c r="O1673">
        <v>1</v>
      </c>
      <c r="P1673">
        <v>56</v>
      </c>
      <c r="Q1673">
        <v>6.25E-2</v>
      </c>
      <c r="R1673">
        <v>70736</v>
      </c>
      <c r="S1673" t="s">
        <v>55</v>
      </c>
      <c r="T1673" t="s">
        <v>61</v>
      </c>
      <c r="U1673" t="s">
        <v>51</v>
      </c>
      <c r="V1673">
        <v>6</v>
      </c>
    </row>
    <row r="1674" spans="1:22" x14ac:dyDescent="0.2">
      <c r="A1674">
        <v>15696141</v>
      </c>
      <c r="B1674">
        <v>516</v>
      </c>
      <c r="C1674" t="s">
        <v>14</v>
      </c>
      <c r="D1674" t="s">
        <v>13</v>
      </c>
      <c r="E1674">
        <v>31</v>
      </c>
      <c r="F1674">
        <v>7</v>
      </c>
      <c r="G1674" s="2">
        <v>0</v>
      </c>
      <c r="H1674">
        <v>1</v>
      </c>
      <c r="I1674">
        <v>1</v>
      </c>
      <c r="J1674">
        <v>0</v>
      </c>
      <c r="K1674" s="1">
        <v>47018.75</v>
      </c>
      <c r="L1674">
        <v>0</v>
      </c>
      <c r="M1674">
        <v>25</v>
      </c>
      <c r="N1674">
        <v>4907</v>
      </c>
      <c r="O1674">
        <v>3</v>
      </c>
      <c r="P1674">
        <v>149</v>
      </c>
      <c r="Q1674">
        <v>0.12</v>
      </c>
      <c r="R1674">
        <v>122675</v>
      </c>
      <c r="S1674" t="s">
        <v>55</v>
      </c>
      <c r="T1674" t="s">
        <v>60</v>
      </c>
      <c r="U1674" t="s">
        <v>50</v>
      </c>
      <c r="V1674">
        <v>8</v>
      </c>
    </row>
    <row r="1675" spans="1:22" x14ac:dyDescent="0.2">
      <c r="A1675">
        <v>15665629</v>
      </c>
      <c r="B1675">
        <v>719</v>
      </c>
      <c r="C1675" t="s">
        <v>14</v>
      </c>
      <c r="D1675" t="s">
        <v>13</v>
      </c>
      <c r="E1675">
        <v>33</v>
      </c>
      <c r="F1675">
        <v>7</v>
      </c>
      <c r="G1675" s="2">
        <v>0</v>
      </c>
      <c r="H1675">
        <v>2</v>
      </c>
      <c r="I1675">
        <v>1</v>
      </c>
      <c r="J1675">
        <v>0</v>
      </c>
      <c r="K1675" s="1">
        <v>20016.59</v>
      </c>
      <c r="L1675">
        <v>0</v>
      </c>
      <c r="M1675">
        <v>3</v>
      </c>
      <c r="N1675">
        <v>3486</v>
      </c>
      <c r="O1675">
        <v>3</v>
      </c>
      <c r="P1675">
        <v>7</v>
      </c>
      <c r="Q1675">
        <v>1</v>
      </c>
      <c r="R1675">
        <v>10458</v>
      </c>
      <c r="S1675" t="s">
        <v>55</v>
      </c>
      <c r="T1675" t="s">
        <v>60</v>
      </c>
      <c r="U1675" t="s">
        <v>52</v>
      </c>
      <c r="V1675">
        <v>6</v>
      </c>
    </row>
    <row r="1676" spans="1:22" x14ac:dyDescent="0.2">
      <c r="A1676">
        <v>15728917</v>
      </c>
      <c r="B1676">
        <v>598</v>
      </c>
      <c r="C1676" t="s">
        <v>12</v>
      </c>
      <c r="D1676" t="s">
        <v>15</v>
      </c>
      <c r="E1676">
        <v>48</v>
      </c>
      <c r="F1676">
        <v>6</v>
      </c>
      <c r="G1676" s="2">
        <v>120682.53</v>
      </c>
      <c r="H1676">
        <v>1</v>
      </c>
      <c r="I1676">
        <v>1</v>
      </c>
      <c r="J1676">
        <v>0</v>
      </c>
      <c r="K1676" s="1">
        <v>30635.52</v>
      </c>
      <c r="L1676">
        <v>1</v>
      </c>
      <c r="M1676">
        <v>7</v>
      </c>
      <c r="N1676">
        <v>3213</v>
      </c>
      <c r="O1676">
        <v>4</v>
      </c>
      <c r="P1676">
        <v>180</v>
      </c>
      <c r="Q1676">
        <v>0.5714285714285714</v>
      </c>
      <c r="R1676">
        <v>22491</v>
      </c>
      <c r="S1676" t="s">
        <v>55</v>
      </c>
      <c r="T1676" t="s">
        <v>60</v>
      </c>
      <c r="U1676" t="s">
        <v>50</v>
      </c>
      <c r="V1676">
        <v>6</v>
      </c>
    </row>
    <row r="1677" spans="1:22" x14ac:dyDescent="0.2">
      <c r="A1677">
        <v>15600832</v>
      </c>
      <c r="B1677">
        <v>508</v>
      </c>
      <c r="C1677" t="s">
        <v>12</v>
      </c>
      <c r="D1677" t="s">
        <v>13</v>
      </c>
      <c r="E1677">
        <v>43</v>
      </c>
      <c r="F1677">
        <v>9</v>
      </c>
      <c r="G1677" s="2">
        <v>0</v>
      </c>
      <c r="H1677">
        <v>1</v>
      </c>
      <c r="I1677">
        <v>1</v>
      </c>
      <c r="J1677">
        <v>0</v>
      </c>
      <c r="K1677" s="1">
        <v>103726.71</v>
      </c>
      <c r="L1677">
        <v>0</v>
      </c>
      <c r="M1677">
        <v>22</v>
      </c>
      <c r="N1677">
        <v>4469</v>
      </c>
      <c r="O1677">
        <v>9</v>
      </c>
      <c r="P1677">
        <v>10</v>
      </c>
      <c r="Q1677">
        <v>0.40909090909090912</v>
      </c>
      <c r="R1677">
        <v>98318</v>
      </c>
      <c r="S1677" t="s">
        <v>54</v>
      </c>
      <c r="T1677" t="s">
        <v>61</v>
      </c>
      <c r="U1677" t="s">
        <v>52</v>
      </c>
      <c r="V1677">
        <v>8</v>
      </c>
    </row>
    <row r="1678" spans="1:22" x14ac:dyDescent="0.2">
      <c r="A1678">
        <v>15634295</v>
      </c>
      <c r="B1678">
        <v>470</v>
      </c>
      <c r="C1678" t="s">
        <v>12</v>
      </c>
      <c r="D1678" t="s">
        <v>15</v>
      </c>
      <c r="E1678">
        <v>35</v>
      </c>
      <c r="F1678">
        <v>1</v>
      </c>
      <c r="G1678" s="2">
        <v>96473.59</v>
      </c>
      <c r="H1678">
        <v>1</v>
      </c>
      <c r="I1678">
        <v>0</v>
      </c>
      <c r="J1678">
        <v>0</v>
      </c>
      <c r="K1678" s="1">
        <v>5962.3</v>
      </c>
      <c r="L1678">
        <v>0</v>
      </c>
      <c r="M1678">
        <v>18</v>
      </c>
      <c r="N1678">
        <v>4864</v>
      </c>
      <c r="O1678">
        <v>7</v>
      </c>
      <c r="P1678">
        <v>180</v>
      </c>
      <c r="Q1678">
        <v>0.3888888888888889</v>
      </c>
      <c r="R1678">
        <v>87552</v>
      </c>
      <c r="S1678" t="s">
        <v>55</v>
      </c>
      <c r="T1678" t="s">
        <v>58</v>
      </c>
      <c r="U1678" t="s">
        <v>50</v>
      </c>
      <c r="V1678">
        <v>6</v>
      </c>
    </row>
    <row r="1679" spans="1:22" x14ac:dyDescent="0.2">
      <c r="A1679">
        <v>15786680</v>
      </c>
      <c r="B1679">
        <v>805</v>
      </c>
      <c r="C1679" t="s">
        <v>14</v>
      </c>
      <c r="D1679" t="s">
        <v>15</v>
      </c>
      <c r="E1679">
        <v>37</v>
      </c>
      <c r="F1679">
        <v>5</v>
      </c>
      <c r="G1679" s="2">
        <v>0</v>
      </c>
      <c r="H1679">
        <v>2</v>
      </c>
      <c r="I1679">
        <v>1</v>
      </c>
      <c r="J1679">
        <v>0</v>
      </c>
      <c r="K1679" s="1">
        <v>21928.81</v>
      </c>
      <c r="L1679">
        <v>0</v>
      </c>
      <c r="M1679">
        <v>2</v>
      </c>
      <c r="N1679">
        <v>2825</v>
      </c>
      <c r="O1679">
        <v>2</v>
      </c>
      <c r="P1679">
        <v>76</v>
      </c>
      <c r="Q1679">
        <v>1</v>
      </c>
      <c r="R1679">
        <v>5650</v>
      </c>
      <c r="S1679" t="s">
        <v>56</v>
      </c>
      <c r="T1679" t="s">
        <v>59</v>
      </c>
      <c r="U1679" t="s">
        <v>50</v>
      </c>
      <c r="V1679">
        <v>6</v>
      </c>
    </row>
    <row r="1680" spans="1:22" x14ac:dyDescent="0.2">
      <c r="A1680">
        <v>15623499</v>
      </c>
      <c r="B1680">
        <v>548</v>
      </c>
      <c r="C1680" t="s">
        <v>16</v>
      </c>
      <c r="D1680" t="s">
        <v>15</v>
      </c>
      <c r="E1680">
        <v>49</v>
      </c>
      <c r="F1680">
        <v>9</v>
      </c>
      <c r="G1680" s="2">
        <v>108437.89</v>
      </c>
      <c r="H1680">
        <v>1</v>
      </c>
      <c r="I1680">
        <v>0</v>
      </c>
      <c r="J1680">
        <v>0</v>
      </c>
      <c r="K1680" s="1">
        <v>127022.87</v>
      </c>
      <c r="L1680">
        <v>1</v>
      </c>
      <c r="M1680">
        <v>3</v>
      </c>
      <c r="N1680">
        <v>3690</v>
      </c>
      <c r="O1680">
        <v>9</v>
      </c>
      <c r="P1680">
        <v>151</v>
      </c>
      <c r="Q1680">
        <v>1</v>
      </c>
      <c r="R1680">
        <v>11070</v>
      </c>
      <c r="S1680" t="s">
        <v>55</v>
      </c>
      <c r="T1680" t="s">
        <v>61</v>
      </c>
      <c r="U1680" t="s">
        <v>50</v>
      </c>
      <c r="V1680">
        <v>6</v>
      </c>
    </row>
    <row r="1681" spans="1:22" x14ac:dyDescent="0.2">
      <c r="A1681">
        <v>15807163</v>
      </c>
      <c r="B1681">
        <v>537</v>
      </c>
      <c r="C1681" t="s">
        <v>12</v>
      </c>
      <c r="D1681" t="s">
        <v>13</v>
      </c>
      <c r="E1681">
        <v>38</v>
      </c>
      <c r="F1681">
        <v>10</v>
      </c>
      <c r="G1681" s="2">
        <v>0</v>
      </c>
      <c r="H1681">
        <v>1</v>
      </c>
      <c r="I1681">
        <v>0</v>
      </c>
      <c r="J1681">
        <v>0</v>
      </c>
      <c r="K1681" s="1">
        <v>52337.97</v>
      </c>
      <c r="L1681">
        <v>1</v>
      </c>
      <c r="M1681">
        <v>12</v>
      </c>
      <c r="N1681">
        <v>1253</v>
      </c>
      <c r="O1681">
        <v>6</v>
      </c>
      <c r="P1681">
        <v>179</v>
      </c>
      <c r="Q1681">
        <v>0.5</v>
      </c>
      <c r="R1681">
        <v>15036</v>
      </c>
      <c r="S1681" t="s">
        <v>54</v>
      </c>
      <c r="T1681" t="s">
        <v>61</v>
      </c>
      <c r="U1681" t="s">
        <v>50</v>
      </c>
      <c r="V1681">
        <v>8</v>
      </c>
    </row>
    <row r="1682" spans="1:22" x14ac:dyDescent="0.2">
      <c r="A1682">
        <v>15781710</v>
      </c>
      <c r="B1682">
        <v>558</v>
      </c>
      <c r="C1682" t="s">
        <v>14</v>
      </c>
      <c r="D1682" t="s">
        <v>13</v>
      </c>
      <c r="E1682">
        <v>31</v>
      </c>
      <c r="F1682">
        <v>7</v>
      </c>
      <c r="G1682" s="2">
        <v>0</v>
      </c>
      <c r="H1682">
        <v>2</v>
      </c>
      <c r="I1682">
        <v>1</v>
      </c>
      <c r="J1682">
        <v>0</v>
      </c>
      <c r="K1682" s="1">
        <v>166720.28</v>
      </c>
      <c r="L1682">
        <v>0</v>
      </c>
      <c r="M1682">
        <v>12</v>
      </c>
      <c r="N1682">
        <v>2944</v>
      </c>
      <c r="O1682">
        <v>6</v>
      </c>
      <c r="P1682">
        <v>33</v>
      </c>
      <c r="Q1682">
        <v>0.5</v>
      </c>
      <c r="R1682">
        <v>35328</v>
      </c>
      <c r="S1682" t="s">
        <v>54</v>
      </c>
      <c r="T1682" t="s">
        <v>60</v>
      </c>
      <c r="U1682" t="s">
        <v>51</v>
      </c>
      <c r="V1682">
        <v>6</v>
      </c>
    </row>
    <row r="1683" spans="1:22" x14ac:dyDescent="0.2">
      <c r="A1683">
        <v>15640667</v>
      </c>
      <c r="B1683">
        <v>662</v>
      </c>
      <c r="C1683" t="s">
        <v>12</v>
      </c>
      <c r="D1683" t="s">
        <v>13</v>
      </c>
      <c r="E1683">
        <v>41</v>
      </c>
      <c r="F1683">
        <v>4</v>
      </c>
      <c r="G1683" s="2">
        <v>0</v>
      </c>
      <c r="H1683">
        <v>2</v>
      </c>
      <c r="I1683">
        <v>1</v>
      </c>
      <c r="J1683">
        <v>0</v>
      </c>
      <c r="K1683" s="1">
        <v>126551.48</v>
      </c>
      <c r="L1683">
        <v>0</v>
      </c>
      <c r="M1683">
        <v>22</v>
      </c>
      <c r="N1683">
        <v>516</v>
      </c>
      <c r="O1683">
        <v>8</v>
      </c>
      <c r="P1683">
        <v>99</v>
      </c>
      <c r="Q1683">
        <v>0.36363636363636365</v>
      </c>
      <c r="R1683">
        <v>11352</v>
      </c>
      <c r="S1683" t="s">
        <v>54</v>
      </c>
      <c r="T1683" t="s">
        <v>59</v>
      </c>
      <c r="U1683" t="s">
        <v>50</v>
      </c>
      <c r="V1683">
        <v>6</v>
      </c>
    </row>
    <row r="1684" spans="1:22" x14ac:dyDescent="0.2">
      <c r="A1684">
        <v>15679738</v>
      </c>
      <c r="B1684">
        <v>527</v>
      </c>
      <c r="C1684" t="s">
        <v>14</v>
      </c>
      <c r="D1684" t="s">
        <v>13</v>
      </c>
      <c r="E1684">
        <v>35</v>
      </c>
      <c r="F1684">
        <v>8</v>
      </c>
      <c r="G1684" s="2">
        <v>0</v>
      </c>
      <c r="H1684">
        <v>1</v>
      </c>
      <c r="I1684">
        <v>1</v>
      </c>
      <c r="J1684">
        <v>0</v>
      </c>
      <c r="K1684" s="1">
        <v>98031.53</v>
      </c>
      <c r="L1684">
        <v>1</v>
      </c>
      <c r="M1684">
        <v>16</v>
      </c>
      <c r="N1684">
        <v>1057</v>
      </c>
      <c r="O1684">
        <v>6</v>
      </c>
      <c r="P1684">
        <v>9</v>
      </c>
      <c r="Q1684">
        <v>0.375</v>
      </c>
      <c r="R1684">
        <v>16912</v>
      </c>
      <c r="S1684" t="s">
        <v>56</v>
      </c>
      <c r="T1684" t="s">
        <v>60</v>
      </c>
      <c r="U1684" t="s">
        <v>52</v>
      </c>
      <c r="V1684">
        <v>8</v>
      </c>
    </row>
    <row r="1685" spans="1:22" x14ac:dyDescent="0.2">
      <c r="A1685">
        <v>15601811</v>
      </c>
      <c r="B1685">
        <v>668</v>
      </c>
      <c r="C1685" t="s">
        <v>12</v>
      </c>
      <c r="D1685" t="s">
        <v>13</v>
      </c>
      <c r="E1685">
        <v>53</v>
      </c>
      <c r="F1685">
        <v>10</v>
      </c>
      <c r="G1685" s="2">
        <v>110240.04</v>
      </c>
      <c r="H1685">
        <v>1</v>
      </c>
      <c r="I1685">
        <v>0</v>
      </c>
      <c r="J1685">
        <v>0</v>
      </c>
      <c r="K1685" s="1">
        <v>183980.56</v>
      </c>
      <c r="L1685">
        <v>1</v>
      </c>
      <c r="M1685">
        <v>9</v>
      </c>
      <c r="N1685">
        <v>3322</v>
      </c>
      <c r="O1685">
        <v>4</v>
      </c>
      <c r="P1685">
        <v>124</v>
      </c>
      <c r="Q1685">
        <v>0.44444444444444442</v>
      </c>
      <c r="R1685">
        <v>29898</v>
      </c>
      <c r="S1685" t="s">
        <v>55</v>
      </c>
      <c r="T1685" t="s">
        <v>61</v>
      </c>
      <c r="U1685" t="s">
        <v>50</v>
      </c>
      <c r="V1685">
        <v>6</v>
      </c>
    </row>
    <row r="1686" spans="1:22" x14ac:dyDescent="0.2">
      <c r="A1686">
        <v>15723737</v>
      </c>
      <c r="B1686">
        <v>680</v>
      </c>
      <c r="C1686" t="s">
        <v>12</v>
      </c>
      <c r="D1686" t="s">
        <v>15</v>
      </c>
      <c r="E1686">
        <v>27</v>
      </c>
      <c r="F1686">
        <v>3</v>
      </c>
      <c r="G1686" s="2">
        <v>0</v>
      </c>
      <c r="H1686">
        <v>1</v>
      </c>
      <c r="I1686">
        <v>1</v>
      </c>
      <c r="J1686">
        <v>0</v>
      </c>
      <c r="K1686" s="1">
        <v>32454.26</v>
      </c>
      <c r="L1686">
        <v>0</v>
      </c>
      <c r="M1686">
        <v>21</v>
      </c>
      <c r="N1686">
        <v>3865</v>
      </c>
      <c r="O1686">
        <v>5</v>
      </c>
      <c r="P1686">
        <v>74</v>
      </c>
      <c r="Q1686">
        <v>0.23809523809523808</v>
      </c>
      <c r="R1686">
        <v>81165</v>
      </c>
      <c r="S1686" t="s">
        <v>55</v>
      </c>
      <c r="T1686" t="s">
        <v>59</v>
      </c>
      <c r="U1686" t="s">
        <v>50</v>
      </c>
      <c r="V1686">
        <v>8</v>
      </c>
    </row>
    <row r="1687" spans="1:22" x14ac:dyDescent="0.2">
      <c r="A1687">
        <v>15758856</v>
      </c>
      <c r="B1687">
        <v>597</v>
      </c>
      <c r="C1687" t="s">
        <v>12</v>
      </c>
      <c r="D1687" t="s">
        <v>15</v>
      </c>
      <c r="E1687">
        <v>45</v>
      </c>
      <c r="F1687">
        <v>7</v>
      </c>
      <c r="G1687" s="2">
        <v>0</v>
      </c>
      <c r="H1687">
        <v>2</v>
      </c>
      <c r="I1687">
        <v>0</v>
      </c>
      <c r="J1687">
        <v>0</v>
      </c>
      <c r="K1687" s="1">
        <v>167756.45000000001</v>
      </c>
      <c r="L1687">
        <v>0</v>
      </c>
      <c r="M1687">
        <v>28</v>
      </c>
      <c r="N1687">
        <v>3047</v>
      </c>
      <c r="O1687">
        <v>7</v>
      </c>
      <c r="P1687">
        <v>143</v>
      </c>
      <c r="Q1687">
        <v>0.25</v>
      </c>
      <c r="R1687">
        <v>85316</v>
      </c>
      <c r="S1687" t="s">
        <v>56</v>
      </c>
      <c r="T1687" t="s">
        <v>60</v>
      </c>
      <c r="U1687" t="s">
        <v>50</v>
      </c>
      <c r="V1687">
        <v>6</v>
      </c>
    </row>
    <row r="1688" spans="1:22" x14ac:dyDescent="0.2">
      <c r="A1688">
        <v>15644212</v>
      </c>
      <c r="B1688">
        <v>644</v>
      </c>
      <c r="C1688" t="s">
        <v>14</v>
      </c>
      <c r="D1688" t="s">
        <v>15</v>
      </c>
      <c r="E1688">
        <v>28</v>
      </c>
      <c r="F1688">
        <v>0</v>
      </c>
      <c r="G1688" s="2">
        <v>0</v>
      </c>
      <c r="H1688">
        <v>2</v>
      </c>
      <c r="I1688">
        <v>1</v>
      </c>
      <c r="J1688">
        <v>0</v>
      </c>
      <c r="K1688" s="1">
        <v>119419.37</v>
      </c>
      <c r="L1688">
        <v>0</v>
      </c>
      <c r="M1688">
        <v>23</v>
      </c>
      <c r="N1688">
        <v>354</v>
      </c>
      <c r="O1688">
        <v>5</v>
      </c>
      <c r="P1688">
        <v>137</v>
      </c>
      <c r="Q1688">
        <v>0.21739130434782608</v>
      </c>
      <c r="R1688">
        <v>8142</v>
      </c>
      <c r="S1688" t="s">
        <v>55</v>
      </c>
      <c r="T1688" t="s">
        <v>58</v>
      </c>
      <c r="U1688" t="s">
        <v>50</v>
      </c>
      <c r="V1688">
        <v>7</v>
      </c>
    </row>
    <row r="1689" spans="1:22" x14ac:dyDescent="0.2">
      <c r="A1689">
        <v>15606887</v>
      </c>
      <c r="B1689">
        <v>775</v>
      </c>
      <c r="C1689" t="s">
        <v>12</v>
      </c>
      <c r="D1689" t="s">
        <v>13</v>
      </c>
      <c r="E1689">
        <v>30</v>
      </c>
      <c r="F1689">
        <v>5</v>
      </c>
      <c r="G1689" s="2">
        <v>0</v>
      </c>
      <c r="H1689">
        <v>1</v>
      </c>
      <c r="I1689">
        <v>1</v>
      </c>
      <c r="J1689">
        <v>0</v>
      </c>
      <c r="K1689" s="1">
        <v>193880.6</v>
      </c>
      <c r="L1689">
        <v>1</v>
      </c>
      <c r="M1689">
        <v>9</v>
      </c>
      <c r="N1689">
        <v>656</v>
      </c>
      <c r="O1689">
        <v>1</v>
      </c>
      <c r="P1689">
        <v>88</v>
      </c>
      <c r="Q1689">
        <v>0.1111111111111111</v>
      </c>
      <c r="R1689">
        <v>5904</v>
      </c>
      <c r="S1689" t="s">
        <v>54</v>
      </c>
      <c r="T1689" t="s">
        <v>59</v>
      </c>
      <c r="U1689" t="s">
        <v>50</v>
      </c>
      <c r="V1689">
        <v>8</v>
      </c>
    </row>
    <row r="1690" spans="1:22" x14ac:dyDescent="0.2">
      <c r="A1690">
        <v>15783026</v>
      </c>
      <c r="B1690">
        <v>701</v>
      </c>
      <c r="C1690" t="s">
        <v>12</v>
      </c>
      <c r="D1690" t="s">
        <v>13</v>
      </c>
      <c r="E1690">
        <v>41</v>
      </c>
      <c r="F1690">
        <v>2</v>
      </c>
      <c r="G1690" s="2">
        <v>0</v>
      </c>
      <c r="H1690">
        <v>1</v>
      </c>
      <c r="I1690">
        <v>1</v>
      </c>
      <c r="J1690">
        <v>0</v>
      </c>
      <c r="K1690" s="1">
        <v>47856.78</v>
      </c>
      <c r="L1690">
        <v>0</v>
      </c>
      <c r="M1690">
        <v>10</v>
      </c>
      <c r="N1690">
        <v>3810</v>
      </c>
      <c r="O1690">
        <v>2</v>
      </c>
      <c r="P1690">
        <v>98</v>
      </c>
      <c r="Q1690">
        <v>0.2</v>
      </c>
      <c r="R1690">
        <v>38100</v>
      </c>
      <c r="S1690" t="s">
        <v>54</v>
      </c>
      <c r="T1690" t="s">
        <v>58</v>
      </c>
      <c r="U1690" t="s">
        <v>50</v>
      </c>
      <c r="V1690">
        <v>9</v>
      </c>
    </row>
    <row r="1691" spans="1:22" x14ac:dyDescent="0.2">
      <c r="A1691">
        <v>15636395</v>
      </c>
      <c r="B1691">
        <v>529</v>
      </c>
      <c r="C1691" t="s">
        <v>12</v>
      </c>
      <c r="D1691" t="s">
        <v>13</v>
      </c>
      <c r="E1691">
        <v>31</v>
      </c>
      <c r="F1691">
        <v>5</v>
      </c>
      <c r="G1691" s="2">
        <v>0</v>
      </c>
      <c r="H1691">
        <v>2</v>
      </c>
      <c r="I1691">
        <v>1</v>
      </c>
      <c r="J1691">
        <v>0</v>
      </c>
      <c r="K1691" s="1">
        <v>26817.23</v>
      </c>
      <c r="L1691">
        <v>0</v>
      </c>
      <c r="M1691">
        <v>9</v>
      </c>
      <c r="N1691">
        <v>3100</v>
      </c>
      <c r="O1691">
        <v>7</v>
      </c>
      <c r="P1691">
        <v>136</v>
      </c>
      <c r="Q1691">
        <v>0.77777777777777779</v>
      </c>
      <c r="R1691">
        <v>27900</v>
      </c>
      <c r="S1691" t="s">
        <v>55</v>
      </c>
      <c r="T1691" t="s">
        <v>59</v>
      </c>
      <c r="U1691" t="s">
        <v>50</v>
      </c>
      <c r="V1691">
        <v>6</v>
      </c>
    </row>
    <row r="1692" spans="1:22" x14ac:dyDescent="0.2">
      <c r="A1692">
        <v>15766659</v>
      </c>
      <c r="B1692">
        <v>525</v>
      </c>
      <c r="C1692" t="s">
        <v>14</v>
      </c>
      <c r="D1692" t="s">
        <v>15</v>
      </c>
      <c r="E1692">
        <v>33</v>
      </c>
      <c r="F1692">
        <v>5</v>
      </c>
      <c r="G1692" s="2">
        <v>0</v>
      </c>
      <c r="H1692">
        <v>2</v>
      </c>
      <c r="I1692">
        <v>1</v>
      </c>
      <c r="J1692">
        <v>0</v>
      </c>
      <c r="K1692" s="1">
        <v>161002.29</v>
      </c>
      <c r="L1692">
        <v>0</v>
      </c>
      <c r="M1692">
        <v>15</v>
      </c>
      <c r="N1692">
        <v>4866</v>
      </c>
      <c r="O1692">
        <v>4</v>
      </c>
      <c r="P1692">
        <v>16</v>
      </c>
      <c r="Q1692">
        <v>0.26666666666666666</v>
      </c>
      <c r="R1692">
        <v>72990</v>
      </c>
      <c r="S1692" t="s">
        <v>54</v>
      </c>
      <c r="T1692" t="s">
        <v>59</v>
      </c>
      <c r="U1692" t="s">
        <v>52</v>
      </c>
      <c r="V1692">
        <v>6</v>
      </c>
    </row>
    <row r="1693" spans="1:22" x14ac:dyDescent="0.2">
      <c r="A1693">
        <v>15814033</v>
      </c>
      <c r="B1693">
        <v>759</v>
      </c>
      <c r="C1693" t="s">
        <v>14</v>
      </c>
      <c r="D1693" t="s">
        <v>15</v>
      </c>
      <c r="E1693">
        <v>38</v>
      </c>
      <c r="F1693">
        <v>1</v>
      </c>
      <c r="G1693" s="2">
        <v>0</v>
      </c>
      <c r="H1693">
        <v>2</v>
      </c>
      <c r="I1693">
        <v>1</v>
      </c>
      <c r="J1693">
        <v>0</v>
      </c>
      <c r="K1693" s="1">
        <v>20778.39</v>
      </c>
      <c r="L1693">
        <v>0</v>
      </c>
      <c r="M1693">
        <v>14</v>
      </c>
      <c r="N1693">
        <v>2494</v>
      </c>
      <c r="O1693">
        <v>6</v>
      </c>
      <c r="P1693">
        <v>172</v>
      </c>
      <c r="Q1693">
        <v>0.42857142857142855</v>
      </c>
      <c r="R1693">
        <v>34916</v>
      </c>
      <c r="S1693" t="s">
        <v>55</v>
      </c>
      <c r="T1693" t="s">
        <v>58</v>
      </c>
      <c r="U1693" t="s">
        <v>50</v>
      </c>
      <c r="V1693">
        <v>7</v>
      </c>
    </row>
    <row r="1694" spans="1:22" x14ac:dyDescent="0.2">
      <c r="A1694">
        <v>15654183</v>
      </c>
      <c r="B1694">
        <v>738</v>
      </c>
      <c r="C1694" t="s">
        <v>12</v>
      </c>
      <c r="D1694" t="s">
        <v>13</v>
      </c>
      <c r="E1694">
        <v>26</v>
      </c>
      <c r="F1694">
        <v>3</v>
      </c>
      <c r="G1694" s="2">
        <v>0</v>
      </c>
      <c r="H1694">
        <v>2</v>
      </c>
      <c r="I1694">
        <v>1</v>
      </c>
      <c r="J1694">
        <v>0</v>
      </c>
      <c r="K1694" s="1">
        <v>67484.160000000003</v>
      </c>
      <c r="L1694">
        <v>0</v>
      </c>
      <c r="M1694">
        <v>18</v>
      </c>
      <c r="N1694">
        <v>3726</v>
      </c>
      <c r="O1694">
        <v>8</v>
      </c>
      <c r="P1694">
        <v>44</v>
      </c>
      <c r="Q1694">
        <v>0.44444444444444442</v>
      </c>
      <c r="R1694">
        <v>67068</v>
      </c>
      <c r="S1694" t="s">
        <v>56</v>
      </c>
      <c r="T1694" t="s">
        <v>59</v>
      </c>
      <c r="U1694" t="s">
        <v>51</v>
      </c>
      <c r="V1694">
        <v>6</v>
      </c>
    </row>
    <row r="1695" spans="1:22" x14ac:dyDescent="0.2">
      <c r="A1695">
        <v>15609899</v>
      </c>
      <c r="B1695">
        <v>548</v>
      </c>
      <c r="C1695" t="s">
        <v>14</v>
      </c>
      <c r="D1695" t="s">
        <v>15</v>
      </c>
      <c r="E1695">
        <v>37</v>
      </c>
      <c r="F1695">
        <v>4</v>
      </c>
      <c r="G1695" s="2">
        <v>0</v>
      </c>
      <c r="H1695">
        <v>1</v>
      </c>
      <c r="I1695">
        <v>1</v>
      </c>
      <c r="J1695">
        <v>0</v>
      </c>
      <c r="K1695" s="1">
        <v>121763.68</v>
      </c>
      <c r="L1695">
        <v>0</v>
      </c>
      <c r="M1695">
        <v>14</v>
      </c>
      <c r="N1695">
        <v>4497</v>
      </c>
      <c r="O1695">
        <v>1</v>
      </c>
      <c r="P1695">
        <v>1</v>
      </c>
      <c r="Q1695">
        <v>7.1428571428571425E-2</v>
      </c>
      <c r="R1695">
        <v>62958</v>
      </c>
      <c r="S1695" t="s">
        <v>55</v>
      </c>
      <c r="T1695" t="s">
        <v>59</v>
      </c>
      <c r="U1695" t="s">
        <v>52</v>
      </c>
      <c r="V1695">
        <v>8</v>
      </c>
    </row>
    <row r="1696" spans="1:22" x14ac:dyDescent="0.2">
      <c r="A1696">
        <v>15747323</v>
      </c>
      <c r="B1696">
        <v>535</v>
      </c>
      <c r="C1696" t="s">
        <v>14</v>
      </c>
      <c r="D1696" t="s">
        <v>15</v>
      </c>
      <c r="E1696">
        <v>48</v>
      </c>
      <c r="F1696">
        <v>9</v>
      </c>
      <c r="G1696" s="2">
        <v>109472.47</v>
      </c>
      <c r="H1696">
        <v>1</v>
      </c>
      <c r="I1696">
        <v>1</v>
      </c>
      <c r="J1696">
        <v>0</v>
      </c>
      <c r="K1696" s="1">
        <v>157358.43</v>
      </c>
      <c r="L1696">
        <v>1</v>
      </c>
      <c r="M1696">
        <v>5</v>
      </c>
      <c r="N1696">
        <v>2663</v>
      </c>
      <c r="O1696">
        <v>9</v>
      </c>
      <c r="P1696">
        <v>137</v>
      </c>
      <c r="Q1696">
        <v>1</v>
      </c>
      <c r="R1696">
        <v>13315</v>
      </c>
      <c r="S1696" t="s">
        <v>55</v>
      </c>
      <c r="T1696" t="s">
        <v>61</v>
      </c>
      <c r="U1696" t="s">
        <v>50</v>
      </c>
      <c r="V1696">
        <v>6</v>
      </c>
    </row>
    <row r="1697" spans="1:22" x14ac:dyDescent="0.2">
      <c r="A1697">
        <v>15782404</v>
      </c>
      <c r="B1697">
        <v>487</v>
      </c>
      <c r="C1697" t="s">
        <v>12</v>
      </c>
      <c r="D1697" t="s">
        <v>13</v>
      </c>
      <c r="E1697">
        <v>34</v>
      </c>
      <c r="F1697">
        <v>2</v>
      </c>
      <c r="G1697" s="2">
        <v>96019.5</v>
      </c>
      <c r="H1697">
        <v>1</v>
      </c>
      <c r="I1697">
        <v>0</v>
      </c>
      <c r="J1697">
        <v>0</v>
      </c>
      <c r="K1697" s="1">
        <v>9085</v>
      </c>
      <c r="L1697">
        <v>0</v>
      </c>
      <c r="M1697">
        <v>15</v>
      </c>
      <c r="N1697">
        <v>875</v>
      </c>
      <c r="O1697">
        <v>10</v>
      </c>
      <c r="P1697">
        <v>96</v>
      </c>
      <c r="Q1697">
        <v>0.66666666666666663</v>
      </c>
      <c r="R1697">
        <v>13125</v>
      </c>
      <c r="S1697" t="s">
        <v>55</v>
      </c>
      <c r="T1697" t="s">
        <v>58</v>
      </c>
      <c r="U1697" t="s">
        <v>50</v>
      </c>
      <c r="V1697">
        <v>6</v>
      </c>
    </row>
    <row r="1698" spans="1:22" x14ac:dyDescent="0.2">
      <c r="A1698">
        <v>15781234</v>
      </c>
      <c r="B1698">
        <v>609</v>
      </c>
      <c r="C1698" t="s">
        <v>12</v>
      </c>
      <c r="D1698" t="s">
        <v>13</v>
      </c>
      <c r="E1698">
        <v>35</v>
      </c>
      <c r="F1698">
        <v>2</v>
      </c>
      <c r="G1698" s="2">
        <v>147900.43</v>
      </c>
      <c r="H1698">
        <v>1</v>
      </c>
      <c r="I1698">
        <v>1</v>
      </c>
      <c r="J1698">
        <v>0</v>
      </c>
      <c r="K1698" s="1">
        <v>140000.29</v>
      </c>
      <c r="L1698">
        <v>0</v>
      </c>
      <c r="M1698">
        <v>7</v>
      </c>
      <c r="N1698">
        <v>4367</v>
      </c>
      <c r="O1698">
        <v>2</v>
      </c>
      <c r="P1698">
        <v>169</v>
      </c>
      <c r="Q1698">
        <v>0.2857142857142857</v>
      </c>
      <c r="R1698">
        <v>30569</v>
      </c>
      <c r="S1698" t="s">
        <v>55</v>
      </c>
      <c r="T1698" t="s">
        <v>58</v>
      </c>
      <c r="U1698" t="s">
        <v>50</v>
      </c>
      <c r="V1698">
        <v>6</v>
      </c>
    </row>
    <row r="1699" spans="1:22" x14ac:dyDescent="0.2">
      <c r="A1699">
        <v>15805690</v>
      </c>
      <c r="B1699">
        <v>694</v>
      </c>
      <c r="C1699" t="s">
        <v>14</v>
      </c>
      <c r="D1699" t="s">
        <v>13</v>
      </c>
      <c r="E1699">
        <v>35</v>
      </c>
      <c r="F1699">
        <v>7</v>
      </c>
      <c r="G1699" s="2">
        <v>0</v>
      </c>
      <c r="H1699">
        <v>1</v>
      </c>
      <c r="I1699">
        <v>1</v>
      </c>
      <c r="J1699">
        <v>0</v>
      </c>
      <c r="K1699" s="1">
        <v>133570.43</v>
      </c>
      <c r="L1699">
        <v>1</v>
      </c>
      <c r="M1699">
        <v>23</v>
      </c>
      <c r="N1699">
        <v>4694</v>
      </c>
      <c r="O1699">
        <v>3</v>
      </c>
      <c r="P1699">
        <v>132</v>
      </c>
      <c r="Q1699">
        <v>0.13043478260869565</v>
      </c>
      <c r="R1699">
        <v>107962</v>
      </c>
      <c r="S1699" t="s">
        <v>56</v>
      </c>
      <c r="T1699" t="s">
        <v>60</v>
      </c>
      <c r="U1699" t="s">
        <v>50</v>
      </c>
      <c r="V1699">
        <v>8</v>
      </c>
    </row>
    <row r="1700" spans="1:22" x14ac:dyDescent="0.2">
      <c r="A1700">
        <v>15709917</v>
      </c>
      <c r="B1700">
        <v>601</v>
      </c>
      <c r="C1700" t="s">
        <v>12</v>
      </c>
      <c r="D1700" t="s">
        <v>13</v>
      </c>
      <c r="E1700">
        <v>46</v>
      </c>
      <c r="F1700">
        <v>3</v>
      </c>
      <c r="G1700" s="2">
        <v>98202.76</v>
      </c>
      <c r="H1700">
        <v>1</v>
      </c>
      <c r="I1700">
        <v>0</v>
      </c>
      <c r="J1700">
        <v>0</v>
      </c>
      <c r="K1700" s="1">
        <v>137763.93</v>
      </c>
      <c r="L1700">
        <v>0</v>
      </c>
      <c r="M1700">
        <v>11</v>
      </c>
      <c r="N1700">
        <v>1425</v>
      </c>
      <c r="O1700">
        <v>6</v>
      </c>
      <c r="P1700">
        <v>141</v>
      </c>
      <c r="Q1700">
        <v>0.54545454545454541</v>
      </c>
      <c r="R1700">
        <v>15675</v>
      </c>
      <c r="S1700" t="s">
        <v>56</v>
      </c>
      <c r="T1700" t="s">
        <v>59</v>
      </c>
      <c r="U1700" t="s">
        <v>50</v>
      </c>
      <c r="V1700">
        <v>6</v>
      </c>
    </row>
    <row r="1701" spans="1:22" x14ac:dyDescent="0.2">
      <c r="A1701">
        <v>15718843</v>
      </c>
      <c r="B1701">
        <v>769</v>
      </c>
      <c r="C1701" t="s">
        <v>14</v>
      </c>
      <c r="D1701" t="s">
        <v>15</v>
      </c>
      <c r="E1701">
        <v>41</v>
      </c>
      <c r="F1701">
        <v>1</v>
      </c>
      <c r="G1701" s="2">
        <v>72509.91</v>
      </c>
      <c r="H1701">
        <v>1</v>
      </c>
      <c r="I1701">
        <v>1</v>
      </c>
      <c r="J1701">
        <v>0</v>
      </c>
      <c r="K1701" s="1">
        <v>25723.73</v>
      </c>
      <c r="L1701">
        <v>0</v>
      </c>
      <c r="M1701">
        <v>20</v>
      </c>
      <c r="N1701">
        <v>4166</v>
      </c>
      <c r="O1701">
        <v>1</v>
      </c>
      <c r="P1701">
        <v>47</v>
      </c>
      <c r="Q1701">
        <v>0.05</v>
      </c>
      <c r="R1701">
        <v>83320</v>
      </c>
      <c r="S1701" t="s">
        <v>55</v>
      </c>
      <c r="T1701" t="s">
        <v>58</v>
      </c>
      <c r="U1701" t="s">
        <v>51</v>
      </c>
      <c r="V1701">
        <v>6</v>
      </c>
    </row>
    <row r="1702" spans="1:22" x14ac:dyDescent="0.2">
      <c r="A1702">
        <v>15579787</v>
      </c>
      <c r="B1702">
        <v>686</v>
      </c>
      <c r="C1702" t="s">
        <v>12</v>
      </c>
      <c r="D1702" t="s">
        <v>15</v>
      </c>
      <c r="E1702">
        <v>39</v>
      </c>
      <c r="F1702">
        <v>4</v>
      </c>
      <c r="G1702" s="2">
        <v>0</v>
      </c>
      <c r="H1702">
        <v>2</v>
      </c>
      <c r="I1702">
        <v>1</v>
      </c>
      <c r="J1702">
        <v>0</v>
      </c>
      <c r="K1702" s="1">
        <v>155023.93</v>
      </c>
      <c r="L1702">
        <v>0</v>
      </c>
      <c r="M1702">
        <v>26</v>
      </c>
      <c r="N1702">
        <v>1348</v>
      </c>
      <c r="O1702">
        <v>1</v>
      </c>
      <c r="P1702">
        <v>116</v>
      </c>
      <c r="Q1702">
        <v>3.8461538461538464E-2</v>
      </c>
      <c r="R1702">
        <v>35048</v>
      </c>
      <c r="S1702" t="s">
        <v>55</v>
      </c>
      <c r="T1702" t="s">
        <v>59</v>
      </c>
      <c r="U1702" t="s">
        <v>50</v>
      </c>
      <c r="V1702">
        <v>6</v>
      </c>
    </row>
    <row r="1703" spans="1:22" x14ac:dyDescent="0.2">
      <c r="A1703">
        <v>15735358</v>
      </c>
      <c r="B1703">
        <v>682</v>
      </c>
      <c r="C1703" t="s">
        <v>14</v>
      </c>
      <c r="D1703" t="s">
        <v>15</v>
      </c>
      <c r="E1703">
        <v>46</v>
      </c>
      <c r="F1703">
        <v>4</v>
      </c>
      <c r="G1703" s="2">
        <v>0</v>
      </c>
      <c r="H1703">
        <v>1</v>
      </c>
      <c r="I1703">
        <v>1</v>
      </c>
      <c r="J1703">
        <v>1</v>
      </c>
      <c r="K1703" s="1">
        <v>4654.28</v>
      </c>
      <c r="L1703">
        <v>0</v>
      </c>
      <c r="M1703">
        <v>25</v>
      </c>
      <c r="N1703">
        <v>4780</v>
      </c>
      <c r="O1703">
        <v>8</v>
      </c>
      <c r="P1703">
        <v>143</v>
      </c>
      <c r="Q1703">
        <v>0.32</v>
      </c>
      <c r="R1703">
        <v>119500</v>
      </c>
      <c r="S1703" t="s">
        <v>55</v>
      </c>
      <c r="T1703" t="s">
        <v>59</v>
      </c>
      <c r="U1703" t="s">
        <v>50</v>
      </c>
      <c r="V1703">
        <v>6</v>
      </c>
    </row>
    <row r="1704" spans="1:22" x14ac:dyDescent="0.2">
      <c r="A1704">
        <v>15749472</v>
      </c>
      <c r="B1704">
        <v>775</v>
      </c>
      <c r="C1704" t="s">
        <v>12</v>
      </c>
      <c r="D1704" t="s">
        <v>15</v>
      </c>
      <c r="E1704">
        <v>45</v>
      </c>
      <c r="F1704">
        <v>8</v>
      </c>
      <c r="G1704" s="2">
        <v>0</v>
      </c>
      <c r="H1704">
        <v>1</v>
      </c>
      <c r="I1704">
        <v>1</v>
      </c>
      <c r="J1704">
        <v>0</v>
      </c>
      <c r="K1704" s="1">
        <v>130376.68</v>
      </c>
      <c r="L1704">
        <v>0</v>
      </c>
      <c r="M1704">
        <v>27</v>
      </c>
      <c r="N1704">
        <v>4270</v>
      </c>
      <c r="O1704">
        <v>4</v>
      </c>
      <c r="P1704">
        <v>109</v>
      </c>
      <c r="Q1704">
        <v>0.14814814814814814</v>
      </c>
      <c r="R1704">
        <v>115290</v>
      </c>
      <c r="S1704" t="s">
        <v>56</v>
      </c>
      <c r="T1704" t="s">
        <v>60</v>
      </c>
      <c r="U1704" t="s">
        <v>50</v>
      </c>
      <c r="V1704">
        <v>8</v>
      </c>
    </row>
    <row r="1705" spans="1:22" x14ac:dyDescent="0.2">
      <c r="A1705">
        <v>15760851</v>
      </c>
      <c r="B1705">
        <v>629</v>
      </c>
      <c r="C1705" t="s">
        <v>12</v>
      </c>
      <c r="D1705" t="s">
        <v>15</v>
      </c>
      <c r="E1705">
        <v>31</v>
      </c>
      <c r="F1705">
        <v>6</v>
      </c>
      <c r="G1705" s="2">
        <v>0</v>
      </c>
      <c r="H1705">
        <v>2</v>
      </c>
      <c r="I1705">
        <v>1</v>
      </c>
      <c r="J1705">
        <v>0</v>
      </c>
      <c r="K1705" s="1">
        <v>93881.75</v>
      </c>
      <c r="L1705">
        <v>0</v>
      </c>
      <c r="M1705">
        <v>28</v>
      </c>
      <c r="N1705">
        <v>4560</v>
      </c>
      <c r="O1705">
        <v>7</v>
      </c>
      <c r="P1705">
        <v>11</v>
      </c>
      <c r="Q1705">
        <v>0.25</v>
      </c>
      <c r="R1705">
        <v>127680</v>
      </c>
      <c r="S1705" t="s">
        <v>56</v>
      </c>
      <c r="T1705" t="s">
        <v>60</v>
      </c>
      <c r="U1705" t="s">
        <v>52</v>
      </c>
      <c r="V1705">
        <v>6</v>
      </c>
    </row>
    <row r="1706" spans="1:22" x14ac:dyDescent="0.2">
      <c r="A1706">
        <v>15676433</v>
      </c>
      <c r="B1706">
        <v>707</v>
      </c>
      <c r="C1706" t="s">
        <v>12</v>
      </c>
      <c r="D1706" t="s">
        <v>13</v>
      </c>
      <c r="E1706">
        <v>36</v>
      </c>
      <c r="F1706">
        <v>6</v>
      </c>
      <c r="G1706" s="2">
        <v>0</v>
      </c>
      <c r="H1706">
        <v>1</v>
      </c>
      <c r="I1706">
        <v>0</v>
      </c>
      <c r="J1706">
        <v>0</v>
      </c>
      <c r="K1706" s="1">
        <v>98810.78</v>
      </c>
      <c r="L1706">
        <v>0</v>
      </c>
      <c r="M1706">
        <v>8</v>
      </c>
      <c r="N1706">
        <v>2451</v>
      </c>
      <c r="O1706">
        <v>7</v>
      </c>
      <c r="P1706">
        <v>148</v>
      </c>
      <c r="Q1706">
        <v>0.875</v>
      </c>
      <c r="R1706">
        <v>19608</v>
      </c>
      <c r="S1706" t="s">
        <v>56</v>
      </c>
      <c r="T1706" t="s">
        <v>60</v>
      </c>
      <c r="U1706" t="s">
        <v>50</v>
      </c>
      <c r="V1706">
        <v>8</v>
      </c>
    </row>
    <row r="1707" spans="1:22" x14ac:dyDescent="0.2">
      <c r="A1707">
        <v>15625905</v>
      </c>
      <c r="B1707">
        <v>592</v>
      </c>
      <c r="C1707" t="s">
        <v>14</v>
      </c>
      <c r="D1707" t="s">
        <v>15</v>
      </c>
      <c r="E1707">
        <v>41</v>
      </c>
      <c r="F1707">
        <v>0</v>
      </c>
      <c r="G1707" s="2">
        <v>0</v>
      </c>
      <c r="H1707">
        <v>2</v>
      </c>
      <c r="I1707">
        <v>1</v>
      </c>
      <c r="J1707">
        <v>0</v>
      </c>
      <c r="K1707" s="1">
        <v>65906.070000000007</v>
      </c>
      <c r="L1707">
        <v>0</v>
      </c>
      <c r="M1707">
        <v>1</v>
      </c>
      <c r="N1707">
        <v>371</v>
      </c>
      <c r="O1707">
        <v>7</v>
      </c>
      <c r="P1707">
        <v>36</v>
      </c>
      <c r="Q1707">
        <v>1</v>
      </c>
      <c r="R1707">
        <v>371</v>
      </c>
      <c r="S1707" t="s">
        <v>56</v>
      </c>
      <c r="T1707" t="s">
        <v>58</v>
      </c>
      <c r="U1707" t="s">
        <v>51</v>
      </c>
      <c r="V1707">
        <v>7</v>
      </c>
    </row>
    <row r="1708" spans="1:22" x14ac:dyDescent="0.2">
      <c r="A1708">
        <v>15623220</v>
      </c>
      <c r="B1708">
        <v>723</v>
      </c>
      <c r="C1708" t="s">
        <v>14</v>
      </c>
      <c r="D1708" t="s">
        <v>13</v>
      </c>
      <c r="E1708">
        <v>45</v>
      </c>
      <c r="F1708">
        <v>4</v>
      </c>
      <c r="G1708" s="2">
        <v>0</v>
      </c>
      <c r="H1708">
        <v>2</v>
      </c>
      <c r="I1708">
        <v>1</v>
      </c>
      <c r="J1708">
        <v>0</v>
      </c>
      <c r="K1708" s="1">
        <v>37214.39</v>
      </c>
      <c r="L1708">
        <v>0</v>
      </c>
      <c r="M1708">
        <v>19</v>
      </c>
      <c r="N1708">
        <v>1541</v>
      </c>
      <c r="O1708">
        <v>8</v>
      </c>
      <c r="P1708">
        <v>96</v>
      </c>
      <c r="Q1708">
        <v>0.42105263157894735</v>
      </c>
      <c r="R1708">
        <v>29279</v>
      </c>
      <c r="S1708" t="s">
        <v>56</v>
      </c>
      <c r="T1708" t="s">
        <v>59</v>
      </c>
      <c r="U1708" t="s">
        <v>50</v>
      </c>
      <c r="V1708">
        <v>6</v>
      </c>
    </row>
    <row r="1709" spans="1:22" x14ac:dyDescent="0.2">
      <c r="A1709">
        <v>15677908</v>
      </c>
      <c r="B1709">
        <v>552</v>
      </c>
      <c r="C1709" t="s">
        <v>14</v>
      </c>
      <c r="D1709" t="s">
        <v>15</v>
      </c>
      <c r="E1709">
        <v>42</v>
      </c>
      <c r="F1709">
        <v>4</v>
      </c>
      <c r="G1709" s="2">
        <v>0</v>
      </c>
      <c r="H1709">
        <v>2</v>
      </c>
      <c r="I1709">
        <v>0</v>
      </c>
      <c r="J1709">
        <v>0</v>
      </c>
      <c r="K1709" s="1">
        <v>195692.3</v>
      </c>
      <c r="L1709">
        <v>0</v>
      </c>
      <c r="M1709">
        <v>10</v>
      </c>
      <c r="N1709">
        <v>3197</v>
      </c>
      <c r="O1709">
        <v>3</v>
      </c>
      <c r="P1709">
        <v>106</v>
      </c>
      <c r="Q1709">
        <v>0.3</v>
      </c>
      <c r="R1709">
        <v>31970</v>
      </c>
      <c r="S1709" t="s">
        <v>54</v>
      </c>
      <c r="T1709" t="s">
        <v>59</v>
      </c>
      <c r="U1709" t="s">
        <v>50</v>
      </c>
      <c r="V1709">
        <v>6</v>
      </c>
    </row>
    <row r="1710" spans="1:22" x14ac:dyDescent="0.2">
      <c r="A1710">
        <v>15773013</v>
      </c>
      <c r="B1710">
        <v>633</v>
      </c>
      <c r="C1710" t="s">
        <v>12</v>
      </c>
      <c r="D1710" t="s">
        <v>13</v>
      </c>
      <c r="E1710">
        <v>47</v>
      </c>
      <c r="F1710">
        <v>0</v>
      </c>
      <c r="G1710" s="2">
        <v>0</v>
      </c>
      <c r="H1710">
        <v>1</v>
      </c>
      <c r="I1710">
        <v>1</v>
      </c>
      <c r="J1710">
        <v>1</v>
      </c>
      <c r="K1710" s="1">
        <v>6342.84</v>
      </c>
      <c r="L1710">
        <v>1</v>
      </c>
      <c r="M1710">
        <v>7</v>
      </c>
      <c r="N1710">
        <v>2688</v>
      </c>
      <c r="O1710">
        <v>4</v>
      </c>
      <c r="P1710">
        <v>30</v>
      </c>
      <c r="Q1710">
        <v>0.5714285714285714</v>
      </c>
      <c r="R1710">
        <v>18816</v>
      </c>
      <c r="S1710" t="s">
        <v>55</v>
      </c>
      <c r="T1710" t="s">
        <v>58</v>
      </c>
      <c r="U1710" t="s">
        <v>52</v>
      </c>
      <c r="V1710">
        <v>7</v>
      </c>
    </row>
    <row r="1711" spans="1:22" x14ac:dyDescent="0.2">
      <c r="A1711">
        <v>15684868</v>
      </c>
      <c r="B1711">
        <v>668</v>
      </c>
      <c r="C1711" t="s">
        <v>16</v>
      </c>
      <c r="D1711" t="s">
        <v>15</v>
      </c>
      <c r="E1711">
        <v>56</v>
      </c>
      <c r="F1711">
        <v>9</v>
      </c>
      <c r="G1711" s="2">
        <v>110993.79</v>
      </c>
      <c r="H1711">
        <v>1</v>
      </c>
      <c r="I1711">
        <v>1</v>
      </c>
      <c r="J1711">
        <v>0</v>
      </c>
      <c r="K1711" s="1">
        <v>134396.64000000001</v>
      </c>
      <c r="L1711">
        <v>1</v>
      </c>
      <c r="M1711">
        <v>9</v>
      </c>
      <c r="N1711">
        <v>4251</v>
      </c>
      <c r="O1711">
        <v>2</v>
      </c>
      <c r="P1711">
        <v>18</v>
      </c>
      <c r="Q1711">
        <v>0.22222222222222221</v>
      </c>
      <c r="R1711">
        <v>38259</v>
      </c>
      <c r="S1711" t="s">
        <v>56</v>
      </c>
      <c r="T1711" t="s">
        <v>61</v>
      </c>
      <c r="U1711" t="s">
        <v>52</v>
      </c>
      <c r="V1711">
        <v>6</v>
      </c>
    </row>
    <row r="1712" spans="1:22" x14ac:dyDescent="0.2">
      <c r="A1712">
        <v>15758023</v>
      </c>
      <c r="B1712">
        <v>544</v>
      </c>
      <c r="C1712" t="s">
        <v>16</v>
      </c>
      <c r="D1712" t="s">
        <v>15</v>
      </c>
      <c r="E1712">
        <v>47</v>
      </c>
      <c r="F1712">
        <v>5</v>
      </c>
      <c r="G1712" s="2">
        <v>105245.21</v>
      </c>
      <c r="H1712">
        <v>1</v>
      </c>
      <c r="I1712">
        <v>0</v>
      </c>
      <c r="J1712">
        <v>0</v>
      </c>
      <c r="K1712" s="1">
        <v>99922.08</v>
      </c>
      <c r="L1712">
        <v>1</v>
      </c>
      <c r="M1712">
        <v>2</v>
      </c>
      <c r="N1712">
        <v>963</v>
      </c>
      <c r="O1712">
        <v>0</v>
      </c>
      <c r="P1712">
        <v>51</v>
      </c>
      <c r="Q1712">
        <v>0</v>
      </c>
      <c r="R1712">
        <v>1926</v>
      </c>
      <c r="S1712" t="s">
        <v>54</v>
      </c>
      <c r="T1712" t="s">
        <v>59</v>
      </c>
      <c r="U1712" t="s">
        <v>51</v>
      </c>
      <c r="V1712">
        <v>6</v>
      </c>
    </row>
    <row r="1713" spans="1:22" x14ac:dyDescent="0.2">
      <c r="A1713">
        <v>15680399</v>
      </c>
      <c r="B1713">
        <v>772</v>
      </c>
      <c r="C1713" t="s">
        <v>12</v>
      </c>
      <c r="D1713" t="s">
        <v>15</v>
      </c>
      <c r="E1713">
        <v>23</v>
      </c>
      <c r="F1713">
        <v>2</v>
      </c>
      <c r="G1713" s="2">
        <v>0</v>
      </c>
      <c r="H1713">
        <v>2</v>
      </c>
      <c r="I1713">
        <v>1</v>
      </c>
      <c r="J1713">
        <v>0</v>
      </c>
      <c r="K1713" s="1">
        <v>18364.189999999999</v>
      </c>
      <c r="L1713">
        <v>0</v>
      </c>
      <c r="M1713">
        <v>11</v>
      </c>
      <c r="N1713">
        <v>1173</v>
      </c>
      <c r="O1713">
        <v>9</v>
      </c>
      <c r="P1713">
        <v>45</v>
      </c>
      <c r="Q1713">
        <v>0.81818181818181823</v>
      </c>
      <c r="R1713">
        <v>12903</v>
      </c>
      <c r="S1713" t="s">
        <v>55</v>
      </c>
      <c r="T1713" t="s">
        <v>58</v>
      </c>
      <c r="U1713" t="s">
        <v>51</v>
      </c>
      <c r="V1713">
        <v>7</v>
      </c>
    </row>
    <row r="1714" spans="1:22" x14ac:dyDescent="0.2">
      <c r="A1714">
        <v>15580249</v>
      </c>
      <c r="B1714">
        <v>502</v>
      </c>
      <c r="C1714" t="s">
        <v>12</v>
      </c>
      <c r="D1714" t="s">
        <v>15</v>
      </c>
      <c r="E1714">
        <v>45</v>
      </c>
      <c r="F1714">
        <v>0</v>
      </c>
      <c r="G1714" s="2">
        <v>0</v>
      </c>
      <c r="H1714">
        <v>1</v>
      </c>
      <c r="I1714">
        <v>0</v>
      </c>
      <c r="J1714">
        <v>0</v>
      </c>
      <c r="K1714" s="1">
        <v>84663.21</v>
      </c>
      <c r="L1714">
        <v>0</v>
      </c>
      <c r="M1714">
        <v>13</v>
      </c>
      <c r="N1714">
        <v>1935</v>
      </c>
      <c r="O1714">
        <v>6</v>
      </c>
      <c r="P1714">
        <v>43</v>
      </c>
      <c r="Q1714">
        <v>0.46153846153846156</v>
      </c>
      <c r="R1714">
        <v>25155</v>
      </c>
      <c r="S1714" t="s">
        <v>56</v>
      </c>
      <c r="T1714" t="s">
        <v>58</v>
      </c>
      <c r="U1714" t="s">
        <v>51</v>
      </c>
      <c r="V1714">
        <v>9</v>
      </c>
    </row>
    <row r="1715" spans="1:22" x14ac:dyDescent="0.2">
      <c r="A1715">
        <v>15675431</v>
      </c>
      <c r="B1715">
        <v>563</v>
      </c>
      <c r="C1715" t="s">
        <v>12</v>
      </c>
      <c r="D1715" t="s">
        <v>13</v>
      </c>
      <c r="E1715">
        <v>34</v>
      </c>
      <c r="F1715">
        <v>6</v>
      </c>
      <c r="G1715" s="2">
        <v>0</v>
      </c>
      <c r="H1715">
        <v>2</v>
      </c>
      <c r="I1715">
        <v>0</v>
      </c>
      <c r="J1715">
        <v>0</v>
      </c>
      <c r="K1715" s="1">
        <v>36536.93</v>
      </c>
      <c r="L1715">
        <v>0</v>
      </c>
      <c r="M1715">
        <v>12</v>
      </c>
      <c r="N1715">
        <v>1124</v>
      </c>
      <c r="O1715">
        <v>6</v>
      </c>
      <c r="P1715">
        <v>33</v>
      </c>
      <c r="Q1715">
        <v>0.5</v>
      </c>
      <c r="R1715">
        <v>13488</v>
      </c>
      <c r="S1715" t="s">
        <v>55</v>
      </c>
      <c r="T1715" t="s">
        <v>60</v>
      </c>
      <c r="U1715" t="s">
        <v>51</v>
      </c>
      <c r="V1715">
        <v>6</v>
      </c>
    </row>
    <row r="1716" spans="1:22" x14ac:dyDescent="0.2">
      <c r="A1716">
        <v>15665222</v>
      </c>
      <c r="B1716">
        <v>625</v>
      </c>
      <c r="C1716" t="s">
        <v>14</v>
      </c>
      <c r="D1716" t="s">
        <v>15</v>
      </c>
      <c r="E1716">
        <v>52</v>
      </c>
      <c r="F1716">
        <v>8</v>
      </c>
      <c r="G1716" s="2">
        <v>121161.57</v>
      </c>
      <c r="H1716">
        <v>1</v>
      </c>
      <c r="I1716">
        <v>1</v>
      </c>
      <c r="J1716">
        <v>0</v>
      </c>
      <c r="K1716" s="1">
        <v>48988.28</v>
      </c>
      <c r="L1716">
        <v>0</v>
      </c>
      <c r="M1716">
        <v>1</v>
      </c>
      <c r="N1716">
        <v>3049</v>
      </c>
      <c r="O1716">
        <v>5</v>
      </c>
      <c r="P1716">
        <v>97</v>
      </c>
      <c r="Q1716">
        <v>1</v>
      </c>
      <c r="R1716">
        <v>3049</v>
      </c>
      <c r="S1716" t="s">
        <v>56</v>
      </c>
      <c r="T1716" t="s">
        <v>60</v>
      </c>
      <c r="U1716" t="s">
        <v>50</v>
      </c>
      <c r="V1716">
        <v>6</v>
      </c>
    </row>
    <row r="1717" spans="1:22" x14ac:dyDescent="0.2">
      <c r="A1717">
        <v>15738588</v>
      </c>
      <c r="B1717">
        <v>660</v>
      </c>
      <c r="C1717" t="s">
        <v>16</v>
      </c>
      <c r="D1717" t="s">
        <v>13</v>
      </c>
      <c r="E1717">
        <v>37</v>
      </c>
      <c r="F1717">
        <v>2</v>
      </c>
      <c r="G1717" s="2">
        <v>133200.09</v>
      </c>
      <c r="H1717">
        <v>1</v>
      </c>
      <c r="I1717">
        <v>0</v>
      </c>
      <c r="J1717">
        <v>0</v>
      </c>
      <c r="K1717" s="1">
        <v>71433.88</v>
      </c>
      <c r="L1717">
        <v>0</v>
      </c>
      <c r="M1717">
        <v>4</v>
      </c>
      <c r="N1717">
        <v>4157</v>
      </c>
      <c r="O1717">
        <v>9</v>
      </c>
      <c r="P1717">
        <v>52</v>
      </c>
      <c r="Q1717">
        <v>1</v>
      </c>
      <c r="R1717">
        <v>16628</v>
      </c>
      <c r="S1717" t="s">
        <v>55</v>
      </c>
      <c r="T1717" t="s">
        <v>58</v>
      </c>
      <c r="U1717" t="s">
        <v>51</v>
      </c>
      <c r="V1717">
        <v>6</v>
      </c>
    </row>
    <row r="1718" spans="1:22" x14ac:dyDescent="0.2">
      <c r="A1718">
        <v>15725945</v>
      </c>
      <c r="B1718">
        <v>659</v>
      </c>
      <c r="C1718" t="s">
        <v>14</v>
      </c>
      <c r="D1718" t="s">
        <v>13</v>
      </c>
      <c r="E1718">
        <v>42</v>
      </c>
      <c r="F1718">
        <v>2</v>
      </c>
      <c r="G1718" s="2">
        <v>0</v>
      </c>
      <c r="H1718">
        <v>1</v>
      </c>
      <c r="I1718">
        <v>0</v>
      </c>
      <c r="J1718">
        <v>0</v>
      </c>
      <c r="K1718" s="1">
        <v>162734.31</v>
      </c>
      <c r="L1718">
        <v>1</v>
      </c>
      <c r="M1718">
        <v>10</v>
      </c>
      <c r="N1718">
        <v>2024</v>
      </c>
      <c r="O1718">
        <v>8</v>
      </c>
      <c r="P1718">
        <v>57</v>
      </c>
      <c r="Q1718">
        <v>0.8</v>
      </c>
      <c r="R1718">
        <v>20240</v>
      </c>
      <c r="S1718" t="s">
        <v>55</v>
      </c>
      <c r="T1718" t="s">
        <v>58</v>
      </c>
      <c r="U1718" t="s">
        <v>51</v>
      </c>
      <c r="V1718">
        <v>9</v>
      </c>
    </row>
    <row r="1719" spans="1:22" x14ac:dyDescent="0.2">
      <c r="A1719">
        <v>15752912</v>
      </c>
      <c r="B1719">
        <v>661</v>
      </c>
      <c r="C1719" t="s">
        <v>12</v>
      </c>
      <c r="D1719" t="s">
        <v>13</v>
      </c>
      <c r="E1719">
        <v>30</v>
      </c>
      <c r="F1719">
        <v>7</v>
      </c>
      <c r="G1719" s="2">
        <v>0</v>
      </c>
      <c r="H1719">
        <v>2</v>
      </c>
      <c r="I1719">
        <v>1</v>
      </c>
      <c r="J1719">
        <v>0</v>
      </c>
      <c r="K1719" s="1">
        <v>72196.570000000007</v>
      </c>
      <c r="L1719">
        <v>0</v>
      </c>
      <c r="M1719">
        <v>9</v>
      </c>
      <c r="N1719">
        <v>4638</v>
      </c>
      <c r="O1719">
        <v>2</v>
      </c>
      <c r="P1719">
        <v>115</v>
      </c>
      <c r="Q1719">
        <v>0.22222222222222221</v>
      </c>
      <c r="R1719">
        <v>41742</v>
      </c>
      <c r="S1719" t="s">
        <v>55</v>
      </c>
      <c r="T1719" t="s">
        <v>60</v>
      </c>
      <c r="U1719" t="s">
        <v>50</v>
      </c>
      <c r="V1719">
        <v>6</v>
      </c>
    </row>
    <row r="1720" spans="1:22" x14ac:dyDescent="0.2">
      <c r="A1720">
        <v>15743498</v>
      </c>
      <c r="B1720">
        <v>532</v>
      </c>
      <c r="C1720" t="s">
        <v>16</v>
      </c>
      <c r="D1720" t="s">
        <v>15</v>
      </c>
      <c r="E1720">
        <v>52</v>
      </c>
      <c r="F1720">
        <v>9</v>
      </c>
      <c r="G1720" s="2">
        <v>137755.76</v>
      </c>
      <c r="H1720">
        <v>1</v>
      </c>
      <c r="I1720">
        <v>1</v>
      </c>
      <c r="J1720">
        <v>0</v>
      </c>
      <c r="K1720" s="1">
        <v>163191.99</v>
      </c>
      <c r="L1720">
        <v>1</v>
      </c>
      <c r="M1720">
        <v>14</v>
      </c>
      <c r="N1720">
        <v>1167</v>
      </c>
      <c r="O1720">
        <v>8</v>
      </c>
      <c r="P1720">
        <v>164</v>
      </c>
      <c r="Q1720">
        <v>0.5714285714285714</v>
      </c>
      <c r="R1720">
        <v>16338</v>
      </c>
      <c r="S1720" t="s">
        <v>55</v>
      </c>
      <c r="T1720" t="s">
        <v>61</v>
      </c>
      <c r="U1720" t="s">
        <v>50</v>
      </c>
      <c r="V1720">
        <v>6</v>
      </c>
    </row>
    <row r="1721" spans="1:22" x14ac:dyDescent="0.2">
      <c r="A1721">
        <v>15750731</v>
      </c>
      <c r="B1721">
        <v>736</v>
      </c>
      <c r="C1721" t="s">
        <v>16</v>
      </c>
      <c r="D1721" t="s">
        <v>15</v>
      </c>
      <c r="E1721">
        <v>50</v>
      </c>
      <c r="F1721">
        <v>9</v>
      </c>
      <c r="G1721" s="2">
        <v>116309.01</v>
      </c>
      <c r="H1721">
        <v>1</v>
      </c>
      <c r="I1721">
        <v>1</v>
      </c>
      <c r="J1721">
        <v>0</v>
      </c>
      <c r="K1721" s="1">
        <v>185360.4</v>
      </c>
      <c r="L1721">
        <v>1</v>
      </c>
      <c r="M1721">
        <v>21</v>
      </c>
      <c r="N1721">
        <v>1040</v>
      </c>
      <c r="O1721">
        <v>5</v>
      </c>
      <c r="P1721">
        <v>138</v>
      </c>
      <c r="Q1721">
        <v>0.23809523809523808</v>
      </c>
      <c r="R1721">
        <v>21840</v>
      </c>
      <c r="S1721" t="s">
        <v>55</v>
      </c>
      <c r="T1721" t="s">
        <v>61</v>
      </c>
      <c r="U1721" t="s">
        <v>50</v>
      </c>
      <c r="V1721">
        <v>6</v>
      </c>
    </row>
    <row r="1722" spans="1:22" x14ac:dyDescent="0.2">
      <c r="A1722">
        <v>15662488</v>
      </c>
      <c r="B1722">
        <v>627</v>
      </c>
      <c r="C1722" t="s">
        <v>12</v>
      </c>
      <c r="D1722" t="s">
        <v>13</v>
      </c>
      <c r="E1722">
        <v>44</v>
      </c>
      <c r="F1722">
        <v>5</v>
      </c>
      <c r="G1722" s="2">
        <v>0</v>
      </c>
      <c r="H1722">
        <v>2</v>
      </c>
      <c r="I1722">
        <v>1</v>
      </c>
      <c r="J1722">
        <v>0</v>
      </c>
      <c r="K1722" s="1">
        <v>82969.61</v>
      </c>
      <c r="L1722">
        <v>1</v>
      </c>
      <c r="M1722">
        <v>16</v>
      </c>
      <c r="N1722">
        <v>4978</v>
      </c>
      <c r="O1722">
        <v>6</v>
      </c>
      <c r="P1722">
        <v>58</v>
      </c>
      <c r="Q1722">
        <v>0.375</v>
      </c>
      <c r="R1722">
        <v>79648</v>
      </c>
      <c r="S1722" t="s">
        <v>55</v>
      </c>
      <c r="T1722" t="s">
        <v>59</v>
      </c>
      <c r="U1722" t="s">
        <v>51</v>
      </c>
      <c r="V1722">
        <v>6</v>
      </c>
    </row>
    <row r="1723" spans="1:22" x14ac:dyDescent="0.2">
      <c r="A1723">
        <v>15674928</v>
      </c>
      <c r="B1723">
        <v>850</v>
      </c>
      <c r="C1723" t="s">
        <v>14</v>
      </c>
      <c r="D1723" t="s">
        <v>15</v>
      </c>
      <c r="E1723">
        <v>37</v>
      </c>
      <c r="F1723">
        <v>2</v>
      </c>
      <c r="G1723" s="2">
        <v>0</v>
      </c>
      <c r="H1723">
        <v>2</v>
      </c>
      <c r="I1723">
        <v>1</v>
      </c>
      <c r="J1723">
        <v>0</v>
      </c>
      <c r="K1723" s="1">
        <v>119969.99</v>
      </c>
      <c r="L1723">
        <v>0</v>
      </c>
      <c r="M1723">
        <v>26</v>
      </c>
      <c r="N1723">
        <v>2164</v>
      </c>
      <c r="O1723">
        <v>4</v>
      </c>
      <c r="P1723">
        <v>59</v>
      </c>
      <c r="Q1723">
        <v>0.15384615384615385</v>
      </c>
      <c r="R1723">
        <v>56264</v>
      </c>
      <c r="S1723" t="s">
        <v>55</v>
      </c>
      <c r="T1723" t="s">
        <v>58</v>
      </c>
      <c r="U1723" t="s">
        <v>51</v>
      </c>
      <c r="V1723">
        <v>7</v>
      </c>
    </row>
    <row r="1724" spans="1:22" x14ac:dyDescent="0.2">
      <c r="A1724">
        <v>15656100</v>
      </c>
      <c r="B1724">
        <v>632</v>
      </c>
      <c r="C1724" t="s">
        <v>12</v>
      </c>
      <c r="D1724" t="s">
        <v>13</v>
      </c>
      <c r="E1724">
        <v>49</v>
      </c>
      <c r="F1724">
        <v>5</v>
      </c>
      <c r="G1724" s="2">
        <v>167962.7</v>
      </c>
      <c r="H1724">
        <v>1</v>
      </c>
      <c r="I1724">
        <v>0</v>
      </c>
      <c r="J1724">
        <v>0</v>
      </c>
      <c r="K1724" s="1">
        <v>140201.21</v>
      </c>
      <c r="L1724">
        <v>0</v>
      </c>
      <c r="M1724">
        <v>6</v>
      </c>
      <c r="N1724">
        <v>566</v>
      </c>
      <c r="O1724">
        <v>10</v>
      </c>
      <c r="P1724">
        <v>163</v>
      </c>
      <c r="Q1724">
        <v>1</v>
      </c>
      <c r="R1724">
        <v>3396</v>
      </c>
      <c r="S1724" t="s">
        <v>56</v>
      </c>
      <c r="T1724" t="s">
        <v>59</v>
      </c>
      <c r="U1724" t="s">
        <v>50</v>
      </c>
      <c r="V1724">
        <v>6</v>
      </c>
    </row>
    <row r="1725" spans="1:22" x14ac:dyDescent="0.2">
      <c r="A1725">
        <v>15607629</v>
      </c>
      <c r="B1725">
        <v>679</v>
      </c>
      <c r="C1725" t="s">
        <v>12</v>
      </c>
      <c r="D1725" t="s">
        <v>15</v>
      </c>
      <c r="E1725">
        <v>48</v>
      </c>
      <c r="F1725">
        <v>8</v>
      </c>
      <c r="G1725" s="2">
        <v>0</v>
      </c>
      <c r="H1725">
        <v>2</v>
      </c>
      <c r="I1725">
        <v>1</v>
      </c>
      <c r="J1725">
        <v>0</v>
      </c>
      <c r="K1725" s="1">
        <v>23344.94</v>
      </c>
      <c r="L1725">
        <v>0</v>
      </c>
      <c r="M1725">
        <v>7</v>
      </c>
      <c r="N1725">
        <v>3778</v>
      </c>
      <c r="O1725">
        <v>7</v>
      </c>
      <c r="P1725">
        <v>106</v>
      </c>
      <c r="Q1725">
        <v>1</v>
      </c>
      <c r="R1725">
        <v>26446</v>
      </c>
      <c r="S1725" t="s">
        <v>55</v>
      </c>
      <c r="T1725" t="s">
        <v>60</v>
      </c>
      <c r="U1725" t="s">
        <v>50</v>
      </c>
      <c r="V1725">
        <v>7</v>
      </c>
    </row>
    <row r="1726" spans="1:22" x14ac:dyDescent="0.2">
      <c r="A1726">
        <v>15708693</v>
      </c>
      <c r="B1726">
        <v>759</v>
      </c>
      <c r="C1726" t="s">
        <v>12</v>
      </c>
      <c r="D1726" t="s">
        <v>13</v>
      </c>
      <c r="E1726">
        <v>33</v>
      </c>
      <c r="F1726">
        <v>2</v>
      </c>
      <c r="G1726" s="2">
        <v>0</v>
      </c>
      <c r="H1726">
        <v>2</v>
      </c>
      <c r="I1726">
        <v>1</v>
      </c>
      <c r="J1726">
        <v>0</v>
      </c>
      <c r="K1726" s="1">
        <v>56583.88</v>
      </c>
      <c r="L1726">
        <v>0</v>
      </c>
      <c r="M1726">
        <v>12</v>
      </c>
      <c r="N1726">
        <v>1137</v>
      </c>
      <c r="O1726">
        <v>4</v>
      </c>
      <c r="P1726">
        <v>74</v>
      </c>
      <c r="Q1726">
        <v>0.33333333333333331</v>
      </c>
      <c r="R1726">
        <v>13644</v>
      </c>
      <c r="S1726" t="s">
        <v>55</v>
      </c>
      <c r="T1726" t="s">
        <v>58</v>
      </c>
      <c r="U1726" t="s">
        <v>50</v>
      </c>
      <c r="V1726">
        <v>7</v>
      </c>
    </row>
    <row r="1727" spans="1:22" x14ac:dyDescent="0.2">
      <c r="A1727">
        <v>15720371</v>
      </c>
      <c r="B1727">
        <v>652</v>
      </c>
      <c r="C1727" t="s">
        <v>12</v>
      </c>
      <c r="D1727" t="s">
        <v>13</v>
      </c>
      <c r="E1727">
        <v>51</v>
      </c>
      <c r="F1727">
        <v>3</v>
      </c>
      <c r="G1727" s="2">
        <v>0</v>
      </c>
      <c r="H1727">
        <v>1</v>
      </c>
      <c r="I1727">
        <v>1</v>
      </c>
      <c r="J1727">
        <v>0</v>
      </c>
      <c r="K1727" s="1">
        <v>173989.47</v>
      </c>
      <c r="L1727">
        <v>1</v>
      </c>
      <c r="M1727">
        <v>10</v>
      </c>
      <c r="N1727">
        <v>3757</v>
      </c>
      <c r="O1727">
        <v>9</v>
      </c>
      <c r="P1727">
        <v>127</v>
      </c>
      <c r="Q1727">
        <v>0.9</v>
      </c>
      <c r="R1727">
        <v>37570</v>
      </c>
      <c r="S1727" t="s">
        <v>55</v>
      </c>
      <c r="T1727" t="s">
        <v>59</v>
      </c>
      <c r="U1727" t="s">
        <v>50</v>
      </c>
      <c r="V1727">
        <v>9</v>
      </c>
    </row>
    <row r="1728" spans="1:22" x14ac:dyDescent="0.2">
      <c r="A1728">
        <v>15717984</v>
      </c>
      <c r="B1728">
        <v>477</v>
      </c>
      <c r="C1728" t="s">
        <v>12</v>
      </c>
      <c r="D1728" t="s">
        <v>15</v>
      </c>
      <c r="E1728">
        <v>47</v>
      </c>
      <c r="F1728">
        <v>9</v>
      </c>
      <c r="G1728" s="2">
        <v>144900.57999999999</v>
      </c>
      <c r="H1728">
        <v>1</v>
      </c>
      <c r="I1728">
        <v>1</v>
      </c>
      <c r="J1728">
        <v>0</v>
      </c>
      <c r="K1728" s="1">
        <v>61315.37</v>
      </c>
      <c r="L1728">
        <v>1</v>
      </c>
      <c r="M1728">
        <v>29</v>
      </c>
      <c r="N1728">
        <v>3748</v>
      </c>
      <c r="O1728">
        <v>0</v>
      </c>
      <c r="P1728">
        <v>108</v>
      </c>
      <c r="Q1728">
        <v>0</v>
      </c>
      <c r="R1728">
        <v>108692</v>
      </c>
      <c r="S1728" t="s">
        <v>54</v>
      </c>
      <c r="T1728" t="s">
        <v>61</v>
      </c>
      <c r="U1728" t="s">
        <v>50</v>
      </c>
      <c r="V1728">
        <v>6</v>
      </c>
    </row>
    <row r="1729" spans="1:22" x14ac:dyDescent="0.2">
      <c r="A1729">
        <v>15806407</v>
      </c>
      <c r="B1729">
        <v>652</v>
      </c>
      <c r="C1729" t="s">
        <v>12</v>
      </c>
      <c r="D1729" t="s">
        <v>13</v>
      </c>
      <c r="E1729">
        <v>37</v>
      </c>
      <c r="F1729">
        <v>4</v>
      </c>
      <c r="G1729" s="2">
        <v>0</v>
      </c>
      <c r="H1729">
        <v>2</v>
      </c>
      <c r="I1729">
        <v>1</v>
      </c>
      <c r="J1729">
        <v>0</v>
      </c>
      <c r="K1729" s="1">
        <v>143393.24</v>
      </c>
      <c r="L1729">
        <v>0</v>
      </c>
      <c r="M1729">
        <v>24</v>
      </c>
      <c r="N1729">
        <v>3103</v>
      </c>
      <c r="O1729">
        <v>1</v>
      </c>
      <c r="P1729">
        <v>87</v>
      </c>
      <c r="Q1729">
        <v>4.1666666666666664E-2</v>
      </c>
      <c r="R1729">
        <v>74472</v>
      </c>
      <c r="S1729" t="s">
        <v>55</v>
      </c>
      <c r="T1729" t="s">
        <v>59</v>
      </c>
      <c r="U1729" t="s">
        <v>50</v>
      </c>
      <c r="V1729">
        <v>6</v>
      </c>
    </row>
    <row r="1730" spans="1:22" x14ac:dyDescent="0.2">
      <c r="A1730">
        <v>15677550</v>
      </c>
      <c r="B1730">
        <v>755</v>
      </c>
      <c r="C1730" t="s">
        <v>12</v>
      </c>
      <c r="D1730" t="s">
        <v>13</v>
      </c>
      <c r="E1730">
        <v>38</v>
      </c>
      <c r="F1730">
        <v>1</v>
      </c>
      <c r="G1730" s="2">
        <v>0</v>
      </c>
      <c r="H1730">
        <v>2</v>
      </c>
      <c r="I1730">
        <v>1</v>
      </c>
      <c r="J1730">
        <v>0</v>
      </c>
      <c r="K1730" s="1">
        <v>20734.810000000001</v>
      </c>
      <c r="L1730">
        <v>0</v>
      </c>
      <c r="M1730">
        <v>25</v>
      </c>
      <c r="N1730">
        <v>2020</v>
      </c>
      <c r="O1730">
        <v>0</v>
      </c>
      <c r="P1730">
        <v>83</v>
      </c>
      <c r="Q1730">
        <v>0</v>
      </c>
      <c r="R1730">
        <v>50500</v>
      </c>
      <c r="S1730" t="s">
        <v>54</v>
      </c>
      <c r="T1730" t="s">
        <v>58</v>
      </c>
      <c r="U1730" t="s">
        <v>50</v>
      </c>
      <c r="V1730">
        <v>7</v>
      </c>
    </row>
    <row r="1731" spans="1:22" x14ac:dyDescent="0.2">
      <c r="A1731">
        <v>15617320</v>
      </c>
      <c r="B1731">
        <v>693</v>
      </c>
      <c r="C1731" t="s">
        <v>14</v>
      </c>
      <c r="D1731" t="s">
        <v>13</v>
      </c>
      <c r="E1731">
        <v>46</v>
      </c>
      <c r="F1731">
        <v>3</v>
      </c>
      <c r="G1731" s="2">
        <v>151709.32999999999</v>
      </c>
      <c r="H1731">
        <v>1</v>
      </c>
      <c r="I1731">
        <v>1</v>
      </c>
      <c r="J1731">
        <v>0</v>
      </c>
      <c r="K1731" s="1">
        <v>180736.24</v>
      </c>
      <c r="L1731">
        <v>0</v>
      </c>
      <c r="M1731">
        <v>22</v>
      </c>
      <c r="N1731">
        <v>3401</v>
      </c>
      <c r="O1731">
        <v>0</v>
      </c>
      <c r="P1731">
        <v>7</v>
      </c>
      <c r="Q1731">
        <v>0</v>
      </c>
      <c r="R1731">
        <v>74822</v>
      </c>
      <c r="S1731" t="s">
        <v>55</v>
      </c>
      <c r="T1731" t="s">
        <v>59</v>
      </c>
      <c r="U1731" t="s">
        <v>52</v>
      </c>
      <c r="V1731">
        <v>6</v>
      </c>
    </row>
    <row r="1732" spans="1:22" x14ac:dyDescent="0.2">
      <c r="A1732">
        <v>15653065</v>
      </c>
      <c r="B1732">
        <v>530</v>
      </c>
      <c r="C1732" t="s">
        <v>14</v>
      </c>
      <c r="D1732" t="s">
        <v>13</v>
      </c>
      <c r="E1732">
        <v>22</v>
      </c>
      <c r="F1732">
        <v>7</v>
      </c>
      <c r="G1732" s="2">
        <v>0</v>
      </c>
      <c r="H1732">
        <v>2</v>
      </c>
      <c r="I1732">
        <v>1</v>
      </c>
      <c r="J1732">
        <v>0</v>
      </c>
      <c r="K1732" s="1">
        <v>104170.48</v>
      </c>
      <c r="L1732">
        <v>0</v>
      </c>
      <c r="M1732">
        <v>29</v>
      </c>
      <c r="N1732">
        <v>2007</v>
      </c>
      <c r="O1732">
        <v>10</v>
      </c>
      <c r="P1732">
        <v>29</v>
      </c>
      <c r="Q1732">
        <v>0.34482758620689657</v>
      </c>
      <c r="R1732">
        <v>58203</v>
      </c>
      <c r="S1732" t="s">
        <v>55</v>
      </c>
      <c r="T1732" t="s">
        <v>60</v>
      </c>
      <c r="U1732" t="s">
        <v>52</v>
      </c>
      <c r="V1732">
        <v>6</v>
      </c>
    </row>
    <row r="1733" spans="1:22" x14ac:dyDescent="0.2">
      <c r="A1733">
        <v>15735080</v>
      </c>
      <c r="B1733">
        <v>508</v>
      </c>
      <c r="C1733" t="s">
        <v>12</v>
      </c>
      <c r="D1733" t="s">
        <v>13</v>
      </c>
      <c r="E1733">
        <v>64</v>
      </c>
      <c r="F1733">
        <v>2</v>
      </c>
      <c r="G1733" s="2">
        <v>0</v>
      </c>
      <c r="H1733">
        <v>1</v>
      </c>
      <c r="I1733">
        <v>1</v>
      </c>
      <c r="J1733">
        <v>1</v>
      </c>
      <c r="K1733" s="1">
        <v>6076.62</v>
      </c>
      <c r="L1733">
        <v>0</v>
      </c>
      <c r="M1733">
        <v>3</v>
      </c>
      <c r="N1733">
        <v>4611</v>
      </c>
      <c r="O1733">
        <v>10</v>
      </c>
      <c r="P1733">
        <v>11</v>
      </c>
      <c r="Q1733">
        <v>1</v>
      </c>
      <c r="R1733">
        <v>13833</v>
      </c>
      <c r="S1733" t="s">
        <v>54</v>
      </c>
      <c r="T1733" t="s">
        <v>58</v>
      </c>
      <c r="U1733" t="s">
        <v>52</v>
      </c>
      <c r="V1733">
        <v>7</v>
      </c>
    </row>
    <row r="1734" spans="1:22" x14ac:dyDescent="0.2">
      <c r="A1734">
        <v>15694300</v>
      </c>
      <c r="B1734">
        <v>759</v>
      </c>
      <c r="C1734" t="s">
        <v>12</v>
      </c>
      <c r="D1734" t="s">
        <v>15</v>
      </c>
      <c r="E1734">
        <v>26</v>
      </c>
      <c r="F1734">
        <v>4</v>
      </c>
      <c r="G1734" s="2">
        <v>0</v>
      </c>
      <c r="H1734">
        <v>2</v>
      </c>
      <c r="I1734">
        <v>1</v>
      </c>
      <c r="J1734">
        <v>0</v>
      </c>
      <c r="K1734" s="1">
        <v>135394.62</v>
      </c>
      <c r="L1734">
        <v>0</v>
      </c>
      <c r="M1734">
        <v>10</v>
      </c>
      <c r="N1734">
        <v>4362</v>
      </c>
      <c r="O1734">
        <v>1</v>
      </c>
      <c r="P1734">
        <v>20</v>
      </c>
      <c r="Q1734">
        <v>0.1</v>
      </c>
      <c r="R1734">
        <v>43620</v>
      </c>
      <c r="S1734" t="s">
        <v>55</v>
      </c>
      <c r="T1734" t="s">
        <v>59</v>
      </c>
      <c r="U1734" t="s">
        <v>52</v>
      </c>
      <c r="V1734">
        <v>6</v>
      </c>
    </row>
    <row r="1735" spans="1:22" x14ac:dyDescent="0.2">
      <c r="A1735">
        <v>15637235</v>
      </c>
      <c r="B1735">
        <v>794</v>
      </c>
      <c r="C1735" t="s">
        <v>14</v>
      </c>
      <c r="D1735" t="s">
        <v>15</v>
      </c>
      <c r="E1735">
        <v>33</v>
      </c>
      <c r="F1735">
        <v>8</v>
      </c>
      <c r="G1735" s="2">
        <v>0</v>
      </c>
      <c r="H1735">
        <v>2</v>
      </c>
      <c r="I1735">
        <v>0</v>
      </c>
      <c r="J1735">
        <v>0</v>
      </c>
      <c r="K1735" s="1">
        <v>91340.02</v>
      </c>
      <c r="L1735">
        <v>0</v>
      </c>
      <c r="M1735">
        <v>25</v>
      </c>
      <c r="N1735">
        <v>4432</v>
      </c>
      <c r="O1735">
        <v>3</v>
      </c>
      <c r="P1735">
        <v>40</v>
      </c>
      <c r="Q1735">
        <v>0.12</v>
      </c>
      <c r="R1735">
        <v>110800</v>
      </c>
      <c r="S1735" t="s">
        <v>54</v>
      </c>
      <c r="T1735" t="s">
        <v>60</v>
      </c>
      <c r="U1735" t="s">
        <v>51</v>
      </c>
      <c r="V1735">
        <v>6</v>
      </c>
    </row>
    <row r="1736" spans="1:22" x14ac:dyDescent="0.2">
      <c r="A1736">
        <v>15612444</v>
      </c>
      <c r="B1736">
        <v>549</v>
      </c>
      <c r="C1736" t="s">
        <v>12</v>
      </c>
      <c r="D1736" t="s">
        <v>15</v>
      </c>
      <c r="E1736">
        <v>29</v>
      </c>
      <c r="F1736">
        <v>3</v>
      </c>
      <c r="G1736" s="2">
        <v>0</v>
      </c>
      <c r="H1736">
        <v>2</v>
      </c>
      <c r="I1736">
        <v>1</v>
      </c>
      <c r="J1736">
        <v>0</v>
      </c>
      <c r="K1736" s="1">
        <v>146090.38</v>
      </c>
      <c r="L1736">
        <v>0</v>
      </c>
      <c r="M1736">
        <v>1</v>
      </c>
      <c r="N1736">
        <v>210</v>
      </c>
      <c r="O1736">
        <v>2</v>
      </c>
      <c r="P1736">
        <v>53</v>
      </c>
      <c r="Q1736">
        <v>1</v>
      </c>
      <c r="R1736">
        <v>210</v>
      </c>
      <c r="S1736" t="s">
        <v>54</v>
      </c>
      <c r="T1736" t="s">
        <v>59</v>
      </c>
      <c r="U1736" t="s">
        <v>51</v>
      </c>
      <c r="V1736">
        <v>6</v>
      </c>
    </row>
    <row r="1737" spans="1:22" x14ac:dyDescent="0.2">
      <c r="A1737">
        <v>15626457</v>
      </c>
      <c r="B1737">
        <v>671</v>
      </c>
      <c r="C1737" t="s">
        <v>12</v>
      </c>
      <c r="D1737" t="s">
        <v>15</v>
      </c>
      <c r="E1737">
        <v>31</v>
      </c>
      <c r="F1737">
        <v>0</v>
      </c>
      <c r="G1737" s="2">
        <v>116234.61</v>
      </c>
      <c r="H1737">
        <v>1</v>
      </c>
      <c r="I1737">
        <v>1</v>
      </c>
      <c r="J1737">
        <v>0</v>
      </c>
      <c r="K1737" s="1">
        <v>172096.08</v>
      </c>
      <c r="L1737">
        <v>0</v>
      </c>
      <c r="M1737">
        <v>30</v>
      </c>
      <c r="N1737">
        <v>880</v>
      </c>
      <c r="O1737">
        <v>0</v>
      </c>
      <c r="P1737">
        <v>103</v>
      </c>
      <c r="Q1737">
        <v>0</v>
      </c>
      <c r="R1737">
        <v>26400</v>
      </c>
      <c r="S1737" t="s">
        <v>55</v>
      </c>
      <c r="T1737" t="s">
        <v>58</v>
      </c>
      <c r="U1737" t="s">
        <v>50</v>
      </c>
      <c r="V1737">
        <v>6</v>
      </c>
    </row>
    <row r="1738" spans="1:22" x14ac:dyDescent="0.2">
      <c r="A1738">
        <v>15706128</v>
      </c>
      <c r="B1738">
        <v>632</v>
      </c>
      <c r="C1738" t="s">
        <v>12</v>
      </c>
      <c r="D1738" t="s">
        <v>13</v>
      </c>
      <c r="E1738">
        <v>21</v>
      </c>
      <c r="F1738">
        <v>1</v>
      </c>
      <c r="G1738" s="2">
        <v>0</v>
      </c>
      <c r="H1738">
        <v>2</v>
      </c>
      <c r="I1738">
        <v>1</v>
      </c>
      <c r="J1738">
        <v>0</v>
      </c>
      <c r="K1738" s="1">
        <v>84008.66</v>
      </c>
      <c r="L1738">
        <v>0</v>
      </c>
      <c r="M1738">
        <v>14</v>
      </c>
      <c r="N1738">
        <v>4598</v>
      </c>
      <c r="O1738">
        <v>2</v>
      </c>
      <c r="P1738">
        <v>104</v>
      </c>
      <c r="Q1738">
        <v>0.14285714285714285</v>
      </c>
      <c r="R1738">
        <v>64372</v>
      </c>
      <c r="S1738" t="s">
        <v>54</v>
      </c>
      <c r="T1738" t="s">
        <v>58</v>
      </c>
      <c r="U1738" t="s">
        <v>50</v>
      </c>
      <c r="V1738">
        <v>7</v>
      </c>
    </row>
    <row r="1739" spans="1:22" x14ac:dyDescent="0.2">
      <c r="A1739">
        <v>15666430</v>
      </c>
      <c r="B1739">
        <v>579</v>
      </c>
      <c r="C1739" t="s">
        <v>12</v>
      </c>
      <c r="D1739" t="s">
        <v>15</v>
      </c>
      <c r="E1739">
        <v>38</v>
      </c>
      <c r="F1739">
        <v>8</v>
      </c>
      <c r="G1739" s="2">
        <v>0</v>
      </c>
      <c r="H1739">
        <v>2</v>
      </c>
      <c r="I1739">
        <v>0</v>
      </c>
      <c r="J1739">
        <v>0</v>
      </c>
      <c r="K1739" s="1">
        <v>91763.67</v>
      </c>
      <c r="L1739">
        <v>0</v>
      </c>
      <c r="M1739">
        <v>12</v>
      </c>
      <c r="N1739">
        <v>1352</v>
      </c>
      <c r="O1739">
        <v>2</v>
      </c>
      <c r="P1739">
        <v>120</v>
      </c>
      <c r="Q1739">
        <v>0.16666666666666666</v>
      </c>
      <c r="R1739">
        <v>16224</v>
      </c>
      <c r="S1739" t="s">
        <v>56</v>
      </c>
      <c r="T1739" t="s">
        <v>60</v>
      </c>
      <c r="U1739" t="s">
        <v>50</v>
      </c>
      <c r="V1739">
        <v>6</v>
      </c>
    </row>
    <row r="1740" spans="1:22" x14ac:dyDescent="0.2">
      <c r="A1740">
        <v>15785290</v>
      </c>
      <c r="B1740">
        <v>542</v>
      </c>
      <c r="C1740" t="s">
        <v>12</v>
      </c>
      <c r="D1740" t="s">
        <v>15</v>
      </c>
      <c r="E1740">
        <v>29</v>
      </c>
      <c r="F1740">
        <v>9</v>
      </c>
      <c r="G1740" s="2">
        <v>0</v>
      </c>
      <c r="H1740">
        <v>1</v>
      </c>
      <c r="I1740">
        <v>1</v>
      </c>
      <c r="J1740">
        <v>0</v>
      </c>
      <c r="K1740" s="1">
        <v>8342.35</v>
      </c>
      <c r="L1740">
        <v>0</v>
      </c>
      <c r="M1740">
        <v>10</v>
      </c>
      <c r="N1740">
        <v>2542</v>
      </c>
      <c r="O1740">
        <v>10</v>
      </c>
      <c r="P1740">
        <v>176</v>
      </c>
      <c r="Q1740">
        <v>1</v>
      </c>
      <c r="R1740">
        <v>25420</v>
      </c>
      <c r="S1740" t="s">
        <v>55</v>
      </c>
      <c r="T1740" t="s">
        <v>61</v>
      </c>
      <c r="U1740" t="s">
        <v>50</v>
      </c>
      <c r="V1740">
        <v>8</v>
      </c>
    </row>
    <row r="1741" spans="1:22" x14ac:dyDescent="0.2">
      <c r="A1741">
        <v>15611157</v>
      </c>
      <c r="B1741">
        <v>709</v>
      </c>
      <c r="C1741" t="s">
        <v>12</v>
      </c>
      <c r="D1741" t="s">
        <v>13</v>
      </c>
      <c r="E1741">
        <v>32</v>
      </c>
      <c r="F1741">
        <v>2</v>
      </c>
      <c r="G1741" s="2">
        <v>87814.89</v>
      </c>
      <c r="H1741">
        <v>1</v>
      </c>
      <c r="I1741">
        <v>1</v>
      </c>
      <c r="J1741">
        <v>0</v>
      </c>
      <c r="K1741" s="1">
        <v>138578.37</v>
      </c>
      <c r="L1741">
        <v>0</v>
      </c>
      <c r="M1741">
        <v>24</v>
      </c>
      <c r="N1741">
        <v>3045</v>
      </c>
      <c r="O1741">
        <v>3</v>
      </c>
      <c r="P1741">
        <v>113</v>
      </c>
      <c r="Q1741">
        <v>0.125</v>
      </c>
      <c r="R1741">
        <v>73080</v>
      </c>
      <c r="S1741" t="s">
        <v>56</v>
      </c>
      <c r="T1741" t="s">
        <v>58</v>
      </c>
      <c r="U1741" t="s">
        <v>50</v>
      </c>
      <c r="V1741">
        <v>6</v>
      </c>
    </row>
    <row r="1742" spans="1:22" x14ac:dyDescent="0.2">
      <c r="A1742">
        <v>15580560</v>
      </c>
      <c r="B1742">
        <v>769</v>
      </c>
      <c r="C1742" t="s">
        <v>12</v>
      </c>
      <c r="D1742" t="s">
        <v>13</v>
      </c>
      <c r="E1742">
        <v>73</v>
      </c>
      <c r="F1742">
        <v>1</v>
      </c>
      <c r="G1742" s="2">
        <v>0</v>
      </c>
      <c r="H1742">
        <v>1</v>
      </c>
      <c r="I1742">
        <v>1</v>
      </c>
      <c r="J1742">
        <v>1</v>
      </c>
      <c r="K1742" s="1">
        <v>29792.11</v>
      </c>
      <c r="L1742">
        <v>0</v>
      </c>
      <c r="M1742">
        <v>9</v>
      </c>
      <c r="N1742">
        <v>4817</v>
      </c>
      <c r="O1742">
        <v>1</v>
      </c>
      <c r="P1742">
        <v>32</v>
      </c>
      <c r="Q1742">
        <v>0.1111111111111111</v>
      </c>
      <c r="R1742">
        <v>43353</v>
      </c>
      <c r="S1742" t="s">
        <v>55</v>
      </c>
      <c r="T1742" t="s">
        <v>58</v>
      </c>
      <c r="U1742" t="s">
        <v>51</v>
      </c>
      <c r="V1742">
        <v>7</v>
      </c>
    </row>
    <row r="1743" spans="1:22" x14ac:dyDescent="0.2">
      <c r="A1743">
        <v>15723786</v>
      </c>
      <c r="B1743">
        <v>709</v>
      </c>
      <c r="C1743" t="s">
        <v>12</v>
      </c>
      <c r="D1743" t="s">
        <v>13</v>
      </c>
      <c r="E1743">
        <v>37</v>
      </c>
      <c r="F1743">
        <v>9</v>
      </c>
      <c r="G1743" s="2">
        <v>0</v>
      </c>
      <c r="H1743">
        <v>2</v>
      </c>
      <c r="I1743">
        <v>1</v>
      </c>
      <c r="J1743">
        <v>0</v>
      </c>
      <c r="K1743" s="1">
        <v>16733.59</v>
      </c>
      <c r="L1743">
        <v>0</v>
      </c>
      <c r="M1743">
        <v>21</v>
      </c>
      <c r="N1743">
        <v>1333</v>
      </c>
      <c r="O1743">
        <v>2</v>
      </c>
      <c r="P1743">
        <v>125</v>
      </c>
      <c r="Q1743">
        <v>9.5238095238095233E-2</v>
      </c>
      <c r="R1743">
        <v>27993</v>
      </c>
      <c r="S1743" t="s">
        <v>55</v>
      </c>
      <c r="T1743" t="s">
        <v>61</v>
      </c>
      <c r="U1743" t="s">
        <v>50</v>
      </c>
      <c r="V1743">
        <v>6</v>
      </c>
    </row>
    <row r="1744" spans="1:22" x14ac:dyDescent="0.2">
      <c r="A1744">
        <v>15642726</v>
      </c>
      <c r="B1744">
        <v>611</v>
      </c>
      <c r="C1744" t="s">
        <v>12</v>
      </c>
      <c r="D1744" t="s">
        <v>15</v>
      </c>
      <c r="E1744">
        <v>53</v>
      </c>
      <c r="F1744">
        <v>3</v>
      </c>
      <c r="G1744" s="2">
        <v>83568.259999999995</v>
      </c>
      <c r="H1744">
        <v>1</v>
      </c>
      <c r="I1744">
        <v>0</v>
      </c>
      <c r="J1744">
        <v>0</v>
      </c>
      <c r="K1744" s="1">
        <v>1235.49</v>
      </c>
      <c r="L1744">
        <v>0</v>
      </c>
      <c r="M1744">
        <v>25</v>
      </c>
      <c r="N1744">
        <v>1285</v>
      </c>
      <c r="O1744">
        <v>4</v>
      </c>
      <c r="P1744">
        <v>155</v>
      </c>
      <c r="Q1744">
        <v>0.16</v>
      </c>
      <c r="R1744">
        <v>32125</v>
      </c>
      <c r="S1744" t="s">
        <v>55</v>
      </c>
      <c r="T1744" t="s">
        <v>59</v>
      </c>
      <c r="U1744" t="s">
        <v>50</v>
      </c>
      <c r="V1744">
        <v>6</v>
      </c>
    </row>
    <row r="1745" spans="1:22" x14ac:dyDescent="0.2">
      <c r="A1745">
        <v>15731781</v>
      </c>
      <c r="B1745">
        <v>551</v>
      </c>
      <c r="C1745" t="s">
        <v>12</v>
      </c>
      <c r="D1745" t="s">
        <v>15</v>
      </c>
      <c r="E1745">
        <v>43</v>
      </c>
      <c r="F1745">
        <v>7</v>
      </c>
      <c r="G1745" s="2">
        <v>0</v>
      </c>
      <c r="H1745">
        <v>2</v>
      </c>
      <c r="I1745">
        <v>1</v>
      </c>
      <c r="J1745">
        <v>0</v>
      </c>
      <c r="K1745" s="1">
        <v>178393.68</v>
      </c>
      <c r="L1745">
        <v>0</v>
      </c>
      <c r="M1745">
        <v>24</v>
      </c>
      <c r="N1745">
        <v>953</v>
      </c>
      <c r="O1745">
        <v>0</v>
      </c>
      <c r="P1745">
        <v>108</v>
      </c>
      <c r="Q1745">
        <v>0</v>
      </c>
      <c r="R1745">
        <v>22872</v>
      </c>
      <c r="S1745" t="s">
        <v>55</v>
      </c>
      <c r="T1745" t="s">
        <v>60</v>
      </c>
      <c r="U1745" t="s">
        <v>50</v>
      </c>
      <c r="V1745">
        <v>6</v>
      </c>
    </row>
    <row r="1746" spans="1:22" x14ac:dyDescent="0.2">
      <c r="A1746">
        <v>15645200</v>
      </c>
      <c r="B1746">
        <v>581</v>
      </c>
      <c r="C1746" t="s">
        <v>16</v>
      </c>
      <c r="D1746" t="s">
        <v>13</v>
      </c>
      <c r="E1746">
        <v>54</v>
      </c>
      <c r="F1746">
        <v>2</v>
      </c>
      <c r="G1746" s="2">
        <v>152508.99</v>
      </c>
      <c r="H1746">
        <v>1</v>
      </c>
      <c r="I1746">
        <v>1</v>
      </c>
      <c r="J1746">
        <v>0</v>
      </c>
      <c r="K1746" s="1">
        <v>187597.98</v>
      </c>
      <c r="L1746">
        <v>1</v>
      </c>
      <c r="M1746">
        <v>23</v>
      </c>
      <c r="N1746">
        <v>4102</v>
      </c>
      <c r="O1746">
        <v>3</v>
      </c>
      <c r="P1746">
        <v>81</v>
      </c>
      <c r="Q1746">
        <v>0.13043478260869565</v>
      </c>
      <c r="R1746">
        <v>94346</v>
      </c>
      <c r="S1746" t="s">
        <v>55</v>
      </c>
      <c r="T1746" t="s">
        <v>58</v>
      </c>
      <c r="U1746" t="s">
        <v>50</v>
      </c>
      <c r="V1746">
        <v>7</v>
      </c>
    </row>
    <row r="1747" spans="1:22" x14ac:dyDescent="0.2">
      <c r="A1747">
        <v>15750755</v>
      </c>
      <c r="B1747">
        <v>449</v>
      </c>
      <c r="C1747" t="s">
        <v>14</v>
      </c>
      <c r="D1747" t="s">
        <v>13</v>
      </c>
      <c r="E1747">
        <v>33</v>
      </c>
      <c r="F1747">
        <v>8</v>
      </c>
      <c r="G1747" s="2">
        <v>0</v>
      </c>
      <c r="H1747">
        <v>2</v>
      </c>
      <c r="I1747">
        <v>0</v>
      </c>
      <c r="J1747">
        <v>0</v>
      </c>
      <c r="K1747" s="1">
        <v>156792.89000000001</v>
      </c>
      <c r="L1747">
        <v>0</v>
      </c>
      <c r="M1747">
        <v>28</v>
      </c>
      <c r="N1747">
        <v>1398</v>
      </c>
      <c r="O1747">
        <v>6</v>
      </c>
      <c r="P1747">
        <v>165</v>
      </c>
      <c r="Q1747">
        <v>0.21428571428571427</v>
      </c>
      <c r="R1747">
        <v>39144</v>
      </c>
      <c r="S1747" t="s">
        <v>56</v>
      </c>
      <c r="T1747" t="s">
        <v>60</v>
      </c>
      <c r="U1747" t="s">
        <v>50</v>
      </c>
      <c r="V1747">
        <v>6</v>
      </c>
    </row>
    <row r="1748" spans="1:22" x14ac:dyDescent="0.2">
      <c r="A1748">
        <v>15753079</v>
      </c>
      <c r="B1748">
        <v>612</v>
      </c>
      <c r="C1748" t="s">
        <v>12</v>
      </c>
      <c r="D1748" t="s">
        <v>15</v>
      </c>
      <c r="E1748">
        <v>41</v>
      </c>
      <c r="F1748">
        <v>5</v>
      </c>
      <c r="G1748" s="2">
        <v>0</v>
      </c>
      <c r="H1748">
        <v>3</v>
      </c>
      <c r="I1748">
        <v>0</v>
      </c>
      <c r="J1748">
        <v>0</v>
      </c>
      <c r="K1748" s="1">
        <v>151256.22</v>
      </c>
      <c r="L1748">
        <v>0</v>
      </c>
      <c r="M1748">
        <v>17</v>
      </c>
      <c r="N1748">
        <v>1828</v>
      </c>
      <c r="O1748">
        <v>0</v>
      </c>
      <c r="P1748">
        <v>84</v>
      </c>
      <c r="Q1748">
        <v>0</v>
      </c>
      <c r="R1748">
        <v>31076</v>
      </c>
      <c r="S1748" t="s">
        <v>55</v>
      </c>
      <c r="T1748" t="s">
        <v>59</v>
      </c>
      <c r="U1748" t="s">
        <v>50</v>
      </c>
      <c r="V1748">
        <v>6</v>
      </c>
    </row>
    <row r="1749" spans="1:22" x14ac:dyDescent="0.2">
      <c r="A1749">
        <v>15790763</v>
      </c>
      <c r="B1749">
        <v>599</v>
      </c>
      <c r="C1749" t="s">
        <v>14</v>
      </c>
      <c r="D1749" t="s">
        <v>13</v>
      </c>
      <c r="E1749">
        <v>49</v>
      </c>
      <c r="F1749">
        <v>2</v>
      </c>
      <c r="G1749" s="2">
        <v>0</v>
      </c>
      <c r="H1749">
        <v>2</v>
      </c>
      <c r="I1749">
        <v>1</v>
      </c>
      <c r="J1749">
        <v>0</v>
      </c>
      <c r="K1749" s="1">
        <v>111190.53</v>
      </c>
      <c r="L1749">
        <v>0</v>
      </c>
      <c r="M1749">
        <v>12</v>
      </c>
      <c r="N1749">
        <v>2804</v>
      </c>
      <c r="O1749">
        <v>2</v>
      </c>
      <c r="P1749">
        <v>18</v>
      </c>
      <c r="Q1749">
        <v>0.16666666666666666</v>
      </c>
      <c r="R1749">
        <v>33648</v>
      </c>
      <c r="S1749" t="s">
        <v>56</v>
      </c>
      <c r="T1749" t="s">
        <v>58</v>
      </c>
      <c r="U1749" t="s">
        <v>52</v>
      </c>
      <c r="V1749">
        <v>8</v>
      </c>
    </row>
    <row r="1750" spans="1:22" x14ac:dyDescent="0.2">
      <c r="A1750">
        <v>15766458</v>
      </c>
      <c r="B1750">
        <v>498</v>
      </c>
      <c r="C1750" t="s">
        <v>12</v>
      </c>
      <c r="D1750" t="s">
        <v>15</v>
      </c>
      <c r="E1750">
        <v>33</v>
      </c>
      <c r="F1750">
        <v>1</v>
      </c>
      <c r="G1750" s="2">
        <v>198113.86</v>
      </c>
      <c r="H1750">
        <v>1</v>
      </c>
      <c r="I1750">
        <v>1</v>
      </c>
      <c r="J1750">
        <v>0</v>
      </c>
      <c r="K1750" s="1">
        <v>69664.350000000006</v>
      </c>
      <c r="L1750">
        <v>0</v>
      </c>
      <c r="M1750">
        <v>22</v>
      </c>
      <c r="N1750">
        <v>1365</v>
      </c>
      <c r="O1750">
        <v>7</v>
      </c>
      <c r="P1750">
        <v>29</v>
      </c>
      <c r="Q1750">
        <v>0.31818181818181818</v>
      </c>
      <c r="R1750">
        <v>30030</v>
      </c>
      <c r="S1750" t="s">
        <v>55</v>
      </c>
      <c r="T1750" t="s">
        <v>58</v>
      </c>
      <c r="U1750" t="s">
        <v>52</v>
      </c>
      <c r="V1750">
        <v>6</v>
      </c>
    </row>
    <row r="1751" spans="1:22" x14ac:dyDescent="0.2">
      <c r="A1751">
        <v>15776124</v>
      </c>
      <c r="B1751">
        <v>802</v>
      </c>
      <c r="C1751" t="s">
        <v>14</v>
      </c>
      <c r="D1751" t="s">
        <v>15</v>
      </c>
      <c r="E1751">
        <v>51</v>
      </c>
      <c r="F1751">
        <v>7</v>
      </c>
      <c r="G1751" s="2">
        <v>0</v>
      </c>
      <c r="H1751">
        <v>1</v>
      </c>
      <c r="I1751">
        <v>0</v>
      </c>
      <c r="J1751">
        <v>1</v>
      </c>
      <c r="K1751" s="1">
        <v>40855.79</v>
      </c>
      <c r="L1751">
        <v>0</v>
      </c>
      <c r="M1751">
        <v>18</v>
      </c>
      <c r="N1751">
        <v>4723</v>
      </c>
      <c r="O1751">
        <v>10</v>
      </c>
      <c r="P1751">
        <v>50</v>
      </c>
      <c r="Q1751">
        <v>0.55555555555555558</v>
      </c>
      <c r="R1751">
        <v>85014</v>
      </c>
      <c r="S1751" t="s">
        <v>55</v>
      </c>
      <c r="T1751" t="s">
        <v>60</v>
      </c>
      <c r="U1751" t="s">
        <v>51</v>
      </c>
      <c r="V1751">
        <v>6</v>
      </c>
    </row>
    <row r="1752" spans="1:22" x14ac:dyDescent="0.2">
      <c r="A1752">
        <v>15592197</v>
      </c>
      <c r="B1752">
        <v>522</v>
      </c>
      <c r="C1752" t="s">
        <v>14</v>
      </c>
      <c r="D1752" t="s">
        <v>15</v>
      </c>
      <c r="E1752">
        <v>30</v>
      </c>
      <c r="F1752">
        <v>3</v>
      </c>
      <c r="G1752" s="2">
        <v>0</v>
      </c>
      <c r="H1752">
        <v>2</v>
      </c>
      <c r="I1752">
        <v>1</v>
      </c>
      <c r="J1752">
        <v>0</v>
      </c>
      <c r="K1752" s="1">
        <v>145490.85</v>
      </c>
      <c r="L1752">
        <v>0</v>
      </c>
      <c r="M1752">
        <v>1</v>
      </c>
      <c r="N1752">
        <v>535</v>
      </c>
      <c r="O1752">
        <v>10</v>
      </c>
      <c r="P1752">
        <v>131</v>
      </c>
      <c r="Q1752">
        <v>1</v>
      </c>
      <c r="R1752">
        <v>535</v>
      </c>
      <c r="S1752" t="s">
        <v>55</v>
      </c>
      <c r="T1752" t="s">
        <v>59</v>
      </c>
      <c r="U1752" t="s">
        <v>50</v>
      </c>
      <c r="V1752">
        <v>6</v>
      </c>
    </row>
    <row r="1753" spans="1:22" x14ac:dyDescent="0.2">
      <c r="A1753">
        <v>15726634</v>
      </c>
      <c r="B1753">
        <v>479</v>
      </c>
      <c r="C1753" t="s">
        <v>12</v>
      </c>
      <c r="D1753" t="s">
        <v>15</v>
      </c>
      <c r="E1753">
        <v>47</v>
      </c>
      <c r="F1753">
        <v>1</v>
      </c>
      <c r="G1753" s="2">
        <v>0</v>
      </c>
      <c r="H1753">
        <v>1</v>
      </c>
      <c r="I1753">
        <v>1</v>
      </c>
      <c r="J1753">
        <v>0</v>
      </c>
      <c r="K1753" s="1">
        <v>95270.83</v>
      </c>
      <c r="L1753">
        <v>0</v>
      </c>
      <c r="M1753">
        <v>14</v>
      </c>
      <c r="N1753">
        <v>1332</v>
      </c>
      <c r="O1753">
        <v>10</v>
      </c>
      <c r="P1753">
        <v>159</v>
      </c>
      <c r="Q1753">
        <v>0.7142857142857143</v>
      </c>
      <c r="R1753">
        <v>18648</v>
      </c>
      <c r="S1753" t="s">
        <v>55</v>
      </c>
      <c r="T1753" t="s">
        <v>58</v>
      </c>
      <c r="U1753" t="s">
        <v>50</v>
      </c>
      <c r="V1753">
        <v>10</v>
      </c>
    </row>
    <row r="1754" spans="1:22" x14ac:dyDescent="0.2">
      <c r="A1754">
        <v>15667462</v>
      </c>
      <c r="B1754">
        <v>707</v>
      </c>
      <c r="C1754" t="s">
        <v>14</v>
      </c>
      <c r="D1754" t="s">
        <v>15</v>
      </c>
      <c r="E1754">
        <v>43</v>
      </c>
      <c r="F1754">
        <v>10</v>
      </c>
      <c r="G1754" s="2">
        <v>0</v>
      </c>
      <c r="H1754">
        <v>2</v>
      </c>
      <c r="I1754">
        <v>1</v>
      </c>
      <c r="J1754">
        <v>0</v>
      </c>
      <c r="K1754" s="1">
        <v>118368.2</v>
      </c>
      <c r="L1754">
        <v>0</v>
      </c>
      <c r="M1754">
        <v>13</v>
      </c>
      <c r="N1754">
        <v>3867</v>
      </c>
      <c r="O1754">
        <v>1</v>
      </c>
      <c r="P1754">
        <v>47</v>
      </c>
      <c r="Q1754">
        <v>7.6923076923076927E-2</v>
      </c>
      <c r="R1754">
        <v>50271</v>
      </c>
      <c r="S1754" t="s">
        <v>56</v>
      </c>
      <c r="T1754" t="s">
        <v>61</v>
      </c>
      <c r="U1754" t="s">
        <v>51</v>
      </c>
      <c r="V1754">
        <v>6</v>
      </c>
    </row>
    <row r="1755" spans="1:22" x14ac:dyDescent="0.2">
      <c r="A1755">
        <v>15662574</v>
      </c>
      <c r="B1755">
        <v>636</v>
      </c>
      <c r="C1755" t="s">
        <v>14</v>
      </c>
      <c r="D1755" t="s">
        <v>15</v>
      </c>
      <c r="E1755">
        <v>37</v>
      </c>
      <c r="F1755">
        <v>1</v>
      </c>
      <c r="G1755" s="2">
        <v>115137.26</v>
      </c>
      <c r="H1755">
        <v>1</v>
      </c>
      <c r="I1755">
        <v>1</v>
      </c>
      <c r="J1755">
        <v>0</v>
      </c>
      <c r="K1755" s="1">
        <v>52484.01</v>
      </c>
      <c r="L1755">
        <v>0</v>
      </c>
      <c r="M1755">
        <v>17</v>
      </c>
      <c r="N1755">
        <v>3948</v>
      </c>
      <c r="O1755">
        <v>9</v>
      </c>
      <c r="P1755">
        <v>96</v>
      </c>
      <c r="Q1755">
        <v>0.52941176470588236</v>
      </c>
      <c r="R1755">
        <v>67116</v>
      </c>
      <c r="S1755" t="s">
        <v>55</v>
      </c>
      <c r="T1755" t="s">
        <v>58</v>
      </c>
      <c r="U1755" t="s">
        <v>50</v>
      </c>
      <c r="V1755">
        <v>6</v>
      </c>
    </row>
    <row r="1756" spans="1:22" x14ac:dyDescent="0.2">
      <c r="A1756">
        <v>15669741</v>
      </c>
      <c r="B1756">
        <v>777</v>
      </c>
      <c r="C1756" t="s">
        <v>12</v>
      </c>
      <c r="D1756" t="s">
        <v>15</v>
      </c>
      <c r="E1756">
        <v>36</v>
      </c>
      <c r="F1756">
        <v>7</v>
      </c>
      <c r="G1756" s="2">
        <v>0</v>
      </c>
      <c r="H1756">
        <v>1</v>
      </c>
      <c r="I1756">
        <v>1</v>
      </c>
      <c r="J1756">
        <v>0</v>
      </c>
      <c r="K1756" s="1">
        <v>106472.34</v>
      </c>
      <c r="L1756">
        <v>0</v>
      </c>
      <c r="M1756">
        <v>21</v>
      </c>
      <c r="N1756">
        <v>4001</v>
      </c>
      <c r="O1756">
        <v>5</v>
      </c>
      <c r="P1756">
        <v>80</v>
      </c>
      <c r="Q1756">
        <v>0.23809523809523808</v>
      </c>
      <c r="R1756">
        <v>84021</v>
      </c>
      <c r="S1756" t="s">
        <v>56</v>
      </c>
      <c r="T1756" t="s">
        <v>60</v>
      </c>
      <c r="U1756" t="s">
        <v>50</v>
      </c>
      <c r="V1756">
        <v>8</v>
      </c>
    </row>
    <row r="1757" spans="1:22" x14ac:dyDescent="0.2">
      <c r="A1757">
        <v>15718242</v>
      </c>
      <c r="B1757">
        <v>725</v>
      </c>
      <c r="C1757" t="s">
        <v>16</v>
      </c>
      <c r="D1757" t="s">
        <v>13</v>
      </c>
      <c r="E1757">
        <v>47</v>
      </c>
      <c r="F1757">
        <v>1</v>
      </c>
      <c r="G1757" s="2">
        <v>104887.43</v>
      </c>
      <c r="H1757">
        <v>1</v>
      </c>
      <c r="I1757">
        <v>0</v>
      </c>
      <c r="J1757">
        <v>0</v>
      </c>
      <c r="K1757" s="1">
        <v>86622.56</v>
      </c>
      <c r="L1757">
        <v>1</v>
      </c>
      <c r="M1757">
        <v>19</v>
      </c>
      <c r="N1757">
        <v>2162</v>
      </c>
      <c r="O1757">
        <v>10</v>
      </c>
      <c r="P1757">
        <v>87</v>
      </c>
      <c r="Q1757">
        <v>0.52631578947368418</v>
      </c>
      <c r="R1757">
        <v>41078</v>
      </c>
      <c r="S1757" t="s">
        <v>55</v>
      </c>
      <c r="T1757" t="s">
        <v>58</v>
      </c>
      <c r="U1757" t="s">
        <v>50</v>
      </c>
      <c r="V1757">
        <v>7</v>
      </c>
    </row>
    <row r="1758" spans="1:22" x14ac:dyDescent="0.2">
      <c r="A1758">
        <v>15654274</v>
      </c>
      <c r="B1758">
        <v>540</v>
      </c>
      <c r="C1758" t="s">
        <v>12</v>
      </c>
      <c r="D1758" t="s">
        <v>15</v>
      </c>
      <c r="E1758">
        <v>37</v>
      </c>
      <c r="F1758">
        <v>6</v>
      </c>
      <c r="G1758" s="2">
        <v>0</v>
      </c>
      <c r="H1758">
        <v>2</v>
      </c>
      <c r="I1758">
        <v>1</v>
      </c>
      <c r="J1758">
        <v>0</v>
      </c>
      <c r="K1758" s="1">
        <v>141998.89000000001</v>
      </c>
      <c r="L1758">
        <v>0</v>
      </c>
      <c r="M1758">
        <v>15</v>
      </c>
      <c r="N1758">
        <v>1602</v>
      </c>
      <c r="O1758">
        <v>0</v>
      </c>
      <c r="P1758">
        <v>168</v>
      </c>
      <c r="Q1758">
        <v>0</v>
      </c>
      <c r="R1758">
        <v>24030</v>
      </c>
      <c r="S1758" t="s">
        <v>54</v>
      </c>
      <c r="T1758" t="s">
        <v>60</v>
      </c>
      <c r="U1758" t="s">
        <v>50</v>
      </c>
      <c r="V1758">
        <v>6</v>
      </c>
    </row>
    <row r="1759" spans="1:22" x14ac:dyDescent="0.2">
      <c r="A1759">
        <v>15626507</v>
      </c>
      <c r="B1759">
        <v>558</v>
      </c>
      <c r="C1759" t="s">
        <v>12</v>
      </c>
      <c r="D1759" t="s">
        <v>15</v>
      </c>
      <c r="E1759">
        <v>27</v>
      </c>
      <c r="F1759">
        <v>1</v>
      </c>
      <c r="G1759" s="2">
        <v>152283.39000000001</v>
      </c>
      <c r="H1759">
        <v>1</v>
      </c>
      <c r="I1759">
        <v>1</v>
      </c>
      <c r="J1759">
        <v>0</v>
      </c>
      <c r="K1759" s="1">
        <v>183271.15</v>
      </c>
      <c r="L1759">
        <v>0</v>
      </c>
      <c r="M1759">
        <v>30</v>
      </c>
      <c r="N1759">
        <v>258</v>
      </c>
      <c r="O1759">
        <v>5</v>
      </c>
      <c r="P1759">
        <v>87</v>
      </c>
      <c r="Q1759">
        <v>0.16666666666666666</v>
      </c>
      <c r="R1759">
        <v>7740</v>
      </c>
      <c r="S1759" t="s">
        <v>55</v>
      </c>
      <c r="T1759" t="s">
        <v>58</v>
      </c>
      <c r="U1759" t="s">
        <v>50</v>
      </c>
      <c r="V1759">
        <v>6</v>
      </c>
    </row>
    <row r="1760" spans="1:22" x14ac:dyDescent="0.2">
      <c r="A1760">
        <v>15725302</v>
      </c>
      <c r="B1760">
        <v>670</v>
      </c>
      <c r="C1760" t="s">
        <v>14</v>
      </c>
      <c r="D1760" t="s">
        <v>13</v>
      </c>
      <c r="E1760">
        <v>20</v>
      </c>
      <c r="F1760">
        <v>4</v>
      </c>
      <c r="G1760" s="2">
        <v>0</v>
      </c>
      <c r="H1760">
        <v>2</v>
      </c>
      <c r="I1760">
        <v>1</v>
      </c>
      <c r="J1760">
        <v>0</v>
      </c>
      <c r="K1760" s="1">
        <v>119759.24</v>
      </c>
      <c r="L1760">
        <v>0</v>
      </c>
      <c r="M1760">
        <v>19</v>
      </c>
      <c r="N1760">
        <v>485</v>
      </c>
      <c r="O1760">
        <v>6</v>
      </c>
      <c r="P1760">
        <v>124</v>
      </c>
      <c r="Q1760">
        <v>0.31578947368421051</v>
      </c>
      <c r="R1760">
        <v>9215</v>
      </c>
      <c r="S1760" t="s">
        <v>56</v>
      </c>
      <c r="T1760" t="s">
        <v>59</v>
      </c>
      <c r="U1760" t="s">
        <v>50</v>
      </c>
      <c r="V1760">
        <v>6</v>
      </c>
    </row>
    <row r="1761" spans="1:22" x14ac:dyDescent="0.2">
      <c r="A1761">
        <v>15722083</v>
      </c>
      <c r="B1761">
        <v>591</v>
      </c>
      <c r="C1761" t="s">
        <v>14</v>
      </c>
      <c r="D1761" t="s">
        <v>15</v>
      </c>
      <c r="E1761">
        <v>39</v>
      </c>
      <c r="F1761">
        <v>8</v>
      </c>
      <c r="G1761" s="2">
        <v>0</v>
      </c>
      <c r="H1761">
        <v>2</v>
      </c>
      <c r="I1761">
        <v>0</v>
      </c>
      <c r="J1761">
        <v>0</v>
      </c>
      <c r="K1761" s="1">
        <v>42392.24</v>
      </c>
      <c r="L1761">
        <v>0</v>
      </c>
      <c r="M1761">
        <v>21</v>
      </c>
      <c r="N1761">
        <v>1559</v>
      </c>
      <c r="O1761">
        <v>0</v>
      </c>
      <c r="P1761">
        <v>163</v>
      </c>
      <c r="Q1761">
        <v>0</v>
      </c>
      <c r="R1761">
        <v>32739</v>
      </c>
      <c r="S1761" t="s">
        <v>56</v>
      </c>
      <c r="T1761" t="s">
        <v>60</v>
      </c>
      <c r="U1761" t="s">
        <v>50</v>
      </c>
      <c r="V1761">
        <v>6</v>
      </c>
    </row>
    <row r="1762" spans="1:22" x14ac:dyDescent="0.2">
      <c r="A1762">
        <v>15803633</v>
      </c>
      <c r="B1762">
        <v>678</v>
      </c>
      <c r="C1762" t="s">
        <v>12</v>
      </c>
      <c r="D1762" t="s">
        <v>13</v>
      </c>
      <c r="E1762">
        <v>46</v>
      </c>
      <c r="F1762">
        <v>1</v>
      </c>
      <c r="G1762" s="2">
        <v>0</v>
      </c>
      <c r="H1762">
        <v>2</v>
      </c>
      <c r="I1762">
        <v>0</v>
      </c>
      <c r="J1762">
        <v>0</v>
      </c>
      <c r="K1762" s="1">
        <v>82106.19</v>
      </c>
      <c r="L1762">
        <v>0</v>
      </c>
      <c r="M1762">
        <v>20</v>
      </c>
      <c r="N1762">
        <v>2715</v>
      </c>
      <c r="O1762">
        <v>7</v>
      </c>
      <c r="P1762">
        <v>20</v>
      </c>
      <c r="Q1762">
        <v>0.35</v>
      </c>
      <c r="R1762">
        <v>54300</v>
      </c>
      <c r="S1762" t="s">
        <v>55</v>
      </c>
      <c r="T1762" t="s">
        <v>58</v>
      </c>
      <c r="U1762" t="s">
        <v>52</v>
      </c>
      <c r="V1762">
        <v>8</v>
      </c>
    </row>
    <row r="1763" spans="1:22" x14ac:dyDescent="0.2">
      <c r="A1763">
        <v>15672185</v>
      </c>
      <c r="B1763">
        <v>590</v>
      </c>
      <c r="C1763" t="s">
        <v>12</v>
      </c>
      <c r="D1763" t="s">
        <v>15</v>
      </c>
      <c r="E1763">
        <v>47</v>
      </c>
      <c r="F1763">
        <v>3</v>
      </c>
      <c r="G1763" s="2">
        <v>0</v>
      </c>
      <c r="H1763">
        <v>2</v>
      </c>
      <c r="I1763">
        <v>1</v>
      </c>
      <c r="J1763">
        <v>0</v>
      </c>
      <c r="K1763" s="1">
        <v>171774.5</v>
      </c>
      <c r="L1763">
        <v>0</v>
      </c>
      <c r="M1763">
        <v>13</v>
      </c>
      <c r="N1763">
        <v>1385</v>
      </c>
      <c r="O1763">
        <v>10</v>
      </c>
      <c r="P1763">
        <v>115</v>
      </c>
      <c r="Q1763">
        <v>0.76923076923076927</v>
      </c>
      <c r="R1763">
        <v>18005</v>
      </c>
      <c r="S1763" t="s">
        <v>55</v>
      </c>
      <c r="T1763" t="s">
        <v>59</v>
      </c>
      <c r="U1763" t="s">
        <v>50</v>
      </c>
      <c r="V1763">
        <v>7</v>
      </c>
    </row>
    <row r="1764" spans="1:22" x14ac:dyDescent="0.2">
      <c r="A1764">
        <v>15806486</v>
      </c>
      <c r="B1764">
        <v>705</v>
      </c>
      <c r="C1764" t="s">
        <v>12</v>
      </c>
      <c r="D1764" t="s">
        <v>13</v>
      </c>
      <c r="E1764">
        <v>48</v>
      </c>
      <c r="F1764">
        <v>0</v>
      </c>
      <c r="G1764" s="2">
        <v>0</v>
      </c>
      <c r="H1764">
        <v>2</v>
      </c>
      <c r="I1764">
        <v>0</v>
      </c>
      <c r="J1764">
        <v>0</v>
      </c>
      <c r="K1764" s="1">
        <v>149772.60999999999</v>
      </c>
      <c r="L1764">
        <v>0</v>
      </c>
      <c r="M1764">
        <v>2</v>
      </c>
      <c r="N1764">
        <v>2890</v>
      </c>
      <c r="O1764">
        <v>2</v>
      </c>
      <c r="P1764">
        <v>36</v>
      </c>
      <c r="Q1764">
        <v>1</v>
      </c>
      <c r="R1764">
        <v>5780</v>
      </c>
      <c r="S1764" t="s">
        <v>55</v>
      </c>
      <c r="T1764" t="s">
        <v>58</v>
      </c>
      <c r="U1764" t="s">
        <v>51</v>
      </c>
      <c r="V1764">
        <v>8</v>
      </c>
    </row>
    <row r="1765" spans="1:22" x14ac:dyDescent="0.2">
      <c r="A1765">
        <v>15721047</v>
      </c>
      <c r="B1765">
        <v>578</v>
      </c>
      <c r="C1765" t="s">
        <v>16</v>
      </c>
      <c r="D1765" t="s">
        <v>15</v>
      </c>
      <c r="E1765">
        <v>37</v>
      </c>
      <c r="F1765">
        <v>1</v>
      </c>
      <c r="G1765" s="2">
        <v>135650.88</v>
      </c>
      <c r="H1765">
        <v>1</v>
      </c>
      <c r="I1765">
        <v>1</v>
      </c>
      <c r="J1765">
        <v>0</v>
      </c>
      <c r="K1765" s="1">
        <v>199428.19</v>
      </c>
      <c r="L1765">
        <v>0</v>
      </c>
      <c r="M1765">
        <v>6</v>
      </c>
      <c r="N1765">
        <v>2864</v>
      </c>
      <c r="O1765">
        <v>8</v>
      </c>
      <c r="P1765">
        <v>21</v>
      </c>
      <c r="Q1765">
        <v>1</v>
      </c>
      <c r="R1765">
        <v>17184</v>
      </c>
      <c r="S1765" t="s">
        <v>55</v>
      </c>
      <c r="T1765" t="s">
        <v>58</v>
      </c>
      <c r="U1765" t="s">
        <v>52</v>
      </c>
      <c r="V1765">
        <v>6</v>
      </c>
    </row>
    <row r="1766" spans="1:22" x14ac:dyDescent="0.2">
      <c r="A1766">
        <v>15726046</v>
      </c>
      <c r="B1766">
        <v>712</v>
      </c>
      <c r="C1766" t="s">
        <v>12</v>
      </c>
      <c r="D1766" t="s">
        <v>13</v>
      </c>
      <c r="E1766">
        <v>27</v>
      </c>
      <c r="F1766">
        <v>2</v>
      </c>
      <c r="G1766" s="2">
        <v>133009.51</v>
      </c>
      <c r="H1766">
        <v>1</v>
      </c>
      <c r="I1766">
        <v>1</v>
      </c>
      <c r="J1766">
        <v>0</v>
      </c>
      <c r="K1766" s="1">
        <v>126809.15</v>
      </c>
      <c r="L1766">
        <v>0</v>
      </c>
      <c r="M1766">
        <v>15</v>
      </c>
      <c r="N1766">
        <v>3831</v>
      </c>
      <c r="O1766">
        <v>6</v>
      </c>
      <c r="P1766">
        <v>169</v>
      </c>
      <c r="Q1766">
        <v>0.4</v>
      </c>
      <c r="R1766">
        <v>57465</v>
      </c>
      <c r="S1766" t="s">
        <v>55</v>
      </c>
      <c r="T1766" t="s">
        <v>58</v>
      </c>
      <c r="U1766" t="s">
        <v>50</v>
      </c>
      <c r="V1766">
        <v>6</v>
      </c>
    </row>
    <row r="1767" spans="1:22" x14ac:dyDescent="0.2">
      <c r="A1767">
        <v>15624471</v>
      </c>
      <c r="B1767">
        <v>850</v>
      </c>
      <c r="C1767" t="s">
        <v>12</v>
      </c>
      <c r="D1767" t="s">
        <v>15</v>
      </c>
      <c r="E1767">
        <v>37</v>
      </c>
      <c r="F1767">
        <v>6</v>
      </c>
      <c r="G1767" s="2">
        <v>0</v>
      </c>
      <c r="H1767">
        <v>2</v>
      </c>
      <c r="I1767">
        <v>1</v>
      </c>
      <c r="J1767">
        <v>0</v>
      </c>
      <c r="K1767" s="1">
        <v>109291.22</v>
      </c>
      <c r="L1767">
        <v>0</v>
      </c>
      <c r="M1767">
        <v>13</v>
      </c>
      <c r="N1767">
        <v>4458</v>
      </c>
      <c r="O1767">
        <v>3</v>
      </c>
      <c r="P1767">
        <v>58</v>
      </c>
      <c r="Q1767">
        <v>0.23076923076923078</v>
      </c>
      <c r="R1767">
        <v>57954</v>
      </c>
      <c r="S1767" t="s">
        <v>56</v>
      </c>
      <c r="T1767" t="s">
        <v>60</v>
      </c>
      <c r="U1767" t="s">
        <v>51</v>
      </c>
      <c r="V1767">
        <v>6</v>
      </c>
    </row>
    <row r="1768" spans="1:22" x14ac:dyDescent="0.2">
      <c r="A1768">
        <v>15689328</v>
      </c>
      <c r="B1768">
        <v>705</v>
      </c>
      <c r="C1768" t="s">
        <v>16</v>
      </c>
      <c r="D1768" t="s">
        <v>15</v>
      </c>
      <c r="E1768">
        <v>48</v>
      </c>
      <c r="F1768">
        <v>9</v>
      </c>
      <c r="G1768" s="2">
        <v>114169.16</v>
      </c>
      <c r="H1768">
        <v>1</v>
      </c>
      <c r="I1768">
        <v>0</v>
      </c>
      <c r="J1768">
        <v>0</v>
      </c>
      <c r="K1768" s="1">
        <v>173273.2</v>
      </c>
      <c r="L1768">
        <v>1</v>
      </c>
      <c r="M1768">
        <v>3</v>
      </c>
      <c r="N1768">
        <v>2984</v>
      </c>
      <c r="O1768">
        <v>8</v>
      </c>
      <c r="P1768">
        <v>19</v>
      </c>
      <c r="Q1768">
        <v>1</v>
      </c>
      <c r="R1768">
        <v>8952</v>
      </c>
      <c r="S1768" t="s">
        <v>54</v>
      </c>
      <c r="T1768" t="s">
        <v>61</v>
      </c>
      <c r="U1768" t="s">
        <v>52</v>
      </c>
      <c r="V1768">
        <v>6</v>
      </c>
    </row>
    <row r="1769" spans="1:22" x14ac:dyDescent="0.2">
      <c r="A1769">
        <v>15702806</v>
      </c>
      <c r="B1769">
        <v>696</v>
      </c>
      <c r="C1769" t="s">
        <v>14</v>
      </c>
      <c r="D1769" t="s">
        <v>15</v>
      </c>
      <c r="E1769">
        <v>24</v>
      </c>
      <c r="F1769">
        <v>9</v>
      </c>
      <c r="G1769" s="2">
        <v>0</v>
      </c>
      <c r="H1769">
        <v>1</v>
      </c>
      <c r="I1769">
        <v>0</v>
      </c>
      <c r="J1769">
        <v>0</v>
      </c>
      <c r="K1769" s="1">
        <v>10883.52</v>
      </c>
      <c r="L1769">
        <v>0</v>
      </c>
      <c r="M1769">
        <v>13</v>
      </c>
      <c r="N1769">
        <v>872</v>
      </c>
      <c r="O1769">
        <v>3</v>
      </c>
      <c r="P1769">
        <v>64</v>
      </c>
      <c r="Q1769">
        <v>0.23076923076923078</v>
      </c>
      <c r="R1769">
        <v>11336</v>
      </c>
      <c r="S1769" t="s">
        <v>55</v>
      </c>
      <c r="T1769" t="s">
        <v>61</v>
      </c>
      <c r="U1769" t="s">
        <v>50</v>
      </c>
      <c r="V1769">
        <v>8</v>
      </c>
    </row>
    <row r="1770" spans="1:22" x14ac:dyDescent="0.2">
      <c r="A1770">
        <v>15611331</v>
      </c>
      <c r="B1770">
        <v>511</v>
      </c>
      <c r="C1770" t="s">
        <v>12</v>
      </c>
      <c r="D1770" t="s">
        <v>13</v>
      </c>
      <c r="E1770">
        <v>46</v>
      </c>
      <c r="F1770">
        <v>1</v>
      </c>
      <c r="G1770" s="2">
        <v>0</v>
      </c>
      <c r="H1770">
        <v>1</v>
      </c>
      <c r="I1770">
        <v>1</v>
      </c>
      <c r="J1770">
        <v>1</v>
      </c>
      <c r="K1770" s="1">
        <v>115779.48</v>
      </c>
      <c r="L1770">
        <v>1</v>
      </c>
      <c r="M1770">
        <v>23</v>
      </c>
      <c r="N1770">
        <v>2936</v>
      </c>
      <c r="O1770">
        <v>6</v>
      </c>
      <c r="P1770">
        <v>139</v>
      </c>
      <c r="Q1770">
        <v>0.2608695652173913</v>
      </c>
      <c r="R1770">
        <v>67528</v>
      </c>
      <c r="S1770" t="s">
        <v>55</v>
      </c>
      <c r="T1770" t="s">
        <v>58</v>
      </c>
      <c r="U1770" t="s">
        <v>50</v>
      </c>
      <c r="V1770">
        <v>7</v>
      </c>
    </row>
    <row r="1771" spans="1:22" x14ac:dyDescent="0.2">
      <c r="A1771">
        <v>15661275</v>
      </c>
      <c r="B1771">
        <v>532</v>
      </c>
      <c r="C1771" t="s">
        <v>16</v>
      </c>
      <c r="D1771" t="s">
        <v>15</v>
      </c>
      <c r="E1771">
        <v>52</v>
      </c>
      <c r="F1771">
        <v>3</v>
      </c>
      <c r="G1771" s="2">
        <v>110791.97</v>
      </c>
      <c r="H1771">
        <v>1</v>
      </c>
      <c r="I1771">
        <v>1</v>
      </c>
      <c r="J1771">
        <v>0</v>
      </c>
      <c r="K1771" s="1">
        <v>148704.76999999999</v>
      </c>
      <c r="L1771">
        <v>1</v>
      </c>
      <c r="M1771">
        <v>26</v>
      </c>
      <c r="N1771">
        <v>549</v>
      </c>
      <c r="O1771">
        <v>4</v>
      </c>
      <c r="P1771">
        <v>100</v>
      </c>
      <c r="Q1771">
        <v>0.15384615384615385</v>
      </c>
      <c r="R1771">
        <v>14274</v>
      </c>
      <c r="S1771" t="s">
        <v>55</v>
      </c>
      <c r="T1771" t="s">
        <v>59</v>
      </c>
      <c r="U1771" t="s">
        <v>50</v>
      </c>
      <c r="V1771">
        <v>6</v>
      </c>
    </row>
    <row r="1772" spans="1:22" x14ac:dyDescent="0.2">
      <c r="A1772">
        <v>15768471</v>
      </c>
      <c r="B1772">
        <v>554</v>
      </c>
      <c r="C1772" t="s">
        <v>16</v>
      </c>
      <c r="D1772" t="s">
        <v>13</v>
      </c>
      <c r="E1772">
        <v>54</v>
      </c>
      <c r="F1772">
        <v>6</v>
      </c>
      <c r="G1772" s="2">
        <v>108755</v>
      </c>
      <c r="H1772">
        <v>1</v>
      </c>
      <c r="I1772">
        <v>1</v>
      </c>
      <c r="J1772">
        <v>0</v>
      </c>
      <c r="K1772" s="1">
        <v>40914.32</v>
      </c>
      <c r="L1772">
        <v>1</v>
      </c>
      <c r="M1772">
        <v>6</v>
      </c>
      <c r="N1772">
        <v>1080</v>
      </c>
      <c r="O1772">
        <v>10</v>
      </c>
      <c r="P1772">
        <v>151</v>
      </c>
      <c r="Q1772">
        <v>1</v>
      </c>
      <c r="R1772">
        <v>6480</v>
      </c>
      <c r="S1772" t="s">
        <v>56</v>
      </c>
      <c r="T1772" t="s">
        <v>60</v>
      </c>
      <c r="U1772" t="s">
        <v>50</v>
      </c>
      <c r="V1772">
        <v>6</v>
      </c>
    </row>
    <row r="1773" spans="1:22" x14ac:dyDescent="0.2">
      <c r="A1773">
        <v>15697391</v>
      </c>
      <c r="B1773">
        <v>604</v>
      </c>
      <c r="C1773" t="s">
        <v>14</v>
      </c>
      <c r="D1773" t="s">
        <v>13</v>
      </c>
      <c r="E1773">
        <v>34</v>
      </c>
      <c r="F1773">
        <v>3</v>
      </c>
      <c r="G1773" s="2">
        <v>0</v>
      </c>
      <c r="H1773">
        <v>2</v>
      </c>
      <c r="I1773">
        <v>1</v>
      </c>
      <c r="J1773">
        <v>0</v>
      </c>
      <c r="K1773" s="1">
        <v>38587.699999999997</v>
      </c>
      <c r="L1773">
        <v>0</v>
      </c>
      <c r="M1773">
        <v>14</v>
      </c>
      <c r="N1773">
        <v>3841</v>
      </c>
      <c r="O1773">
        <v>0</v>
      </c>
      <c r="P1773">
        <v>68</v>
      </c>
      <c r="Q1773">
        <v>0</v>
      </c>
      <c r="R1773">
        <v>53774</v>
      </c>
      <c r="S1773" t="s">
        <v>54</v>
      </c>
      <c r="T1773" t="s">
        <v>59</v>
      </c>
      <c r="U1773" t="s">
        <v>50</v>
      </c>
      <c r="V1773">
        <v>6</v>
      </c>
    </row>
    <row r="1774" spans="1:22" x14ac:dyDescent="0.2">
      <c r="A1774">
        <v>15656921</v>
      </c>
      <c r="B1774">
        <v>850</v>
      </c>
      <c r="C1774" t="s">
        <v>12</v>
      </c>
      <c r="D1774" t="s">
        <v>15</v>
      </c>
      <c r="E1774">
        <v>31</v>
      </c>
      <c r="F1774">
        <v>4</v>
      </c>
      <c r="G1774" s="2">
        <v>0</v>
      </c>
      <c r="H1774">
        <v>2</v>
      </c>
      <c r="I1774">
        <v>0</v>
      </c>
      <c r="J1774">
        <v>0</v>
      </c>
      <c r="K1774" s="1">
        <v>152298.28</v>
      </c>
      <c r="L1774">
        <v>0</v>
      </c>
      <c r="M1774">
        <v>19</v>
      </c>
      <c r="N1774">
        <v>1736</v>
      </c>
      <c r="O1774">
        <v>6</v>
      </c>
      <c r="P1774">
        <v>32</v>
      </c>
      <c r="Q1774">
        <v>0.31578947368421051</v>
      </c>
      <c r="R1774">
        <v>32984</v>
      </c>
      <c r="S1774" t="s">
        <v>55</v>
      </c>
      <c r="T1774" t="s">
        <v>59</v>
      </c>
      <c r="U1774" t="s">
        <v>51</v>
      </c>
      <c r="V1774">
        <v>6</v>
      </c>
    </row>
    <row r="1775" spans="1:22" x14ac:dyDescent="0.2">
      <c r="A1775">
        <v>15623219</v>
      </c>
      <c r="B1775">
        <v>596</v>
      </c>
      <c r="C1775" t="s">
        <v>12</v>
      </c>
      <c r="D1775" t="s">
        <v>15</v>
      </c>
      <c r="E1775">
        <v>33</v>
      </c>
      <c r="F1775">
        <v>8</v>
      </c>
      <c r="G1775" s="2">
        <v>0</v>
      </c>
      <c r="H1775">
        <v>1</v>
      </c>
      <c r="I1775">
        <v>1</v>
      </c>
      <c r="J1775">
        <v>0</v>
      </c>
      <c r="K1775" s="1">
        <v>121189.3</v>
      </c>
      <c r="L1775">
        <v>1</v>
      </c>
      <c r="M1775">
        <v>4</v>
      </c>
      <c r="N1775">
        <v>3822</v>
      </c>
      <c r="O1775">
        <v>6</v>
      </c>
      <c r="P1775">
        <v>141</v>
      </c>
      <c r="Q1775">
        <v>1</v>
      </c>
      <c r="R1775">
        <v>15288</v>
      </c>
      <c r="S1775" t="s">
        <v>55</v>
      </c>
      <c r="T1775" t="s">
        <v>60</v>
      </c>
      <c r="U1775" t="s">
        <v>50</v>
      </c>
      <c r="V1775">
        <v>8</v>
      </c>
    </row>
    <row r="1776" spans="1:22" x14ac:dyDescent="0.2">
      <c r="A1776">
        <v>15805884</v>
      </c>
      <c r="B1776">
        <v>637</v>
      </c>
      <c r="C1776" t="s">
        <v>12</v>
      </c>
      <c r="D1776" t="s">
        <v>13</v>
      </c>
      <c r="E1776">
        <v>41</v>
      </c>
      <c r="F1776">
        <v>9</v>
      </c>
      <c r="G1776" s="2">
        <v>0</v>
      </c>
      <c r="H1776">
        <v>2</v>
      </c>
      <c r="I1776">
        <v>1</v>
      </c>
      <c r="J1776">
        <v>0</v>
      </c>
      <c r="K1776" s="1">
        <v>145477.35999999999</v>
      </c>
      <c r="L1776">
        <v>0</v>
      </c>
      <c r="M1776">
        <v>24</v>
      </c>
      <c r="N1776">
        <v>300</v>
      </c>
      <c r="O1776">
        <v>3</v>
      </c>
      <c r="P1776">
        <v>7</v>
      </c>
      <c r="Q1776">
        <v>0.125</v>
      </c>
      <c r="R1776">
        <v>7200</v>
      </c>
      <c r="S1776" t="s">
        <v>56</v>
      </c>
      <c r="T1776" t="s">
        <v>61</v>
      </c>
      <c r="U1776" t="s">
        <v>52</v>
      </c>
      <c r="V1776">
        <v>6</v>
      </c>
    </row>
    <row r="1777" spans="1:22" x14ac:dyDescent="0.2">
      <c r="A1777">
        <v>15773276</v>
      </c>
      <c r="B1777">
        <v>633</v>
      </c>
      <c r="C1777" t="s">
        <v>14</v>
      </c>
      <c r="D1777" t="s">
        <v>15</v>
      </c>
      <c r="E1777">
        <v>63</v>
      </c>
      <c r="F1777">
        <v>4</v>
      </c>
      <c r="G1777" s="2">
        <v>114552.6</v>
      </c>
      <c r="H1777">
        <v>1</v>
      </c>
      <c r="I1777">
        <v>1</v>
      </c>
      <c r="J1777">
        <v>0</v>
      </c>
      <c r="K1777" s="1">
        <v>73856.28</v>
      </c>
      <c r="L1777">
        <v>1</v>
      </c>
      <c r="M1777">
        <v>3</v>
      </c>
      <c r="N1777">
        <v>346</v>
      </c>
      <c r="O1777">
        <v>1</v>
      </c>
      <c r="P1777">
        <v>9</v>
      </c>
      <c r="Q1777">
        <v>0.33333333333333331</v>
      </c>
      <c r="R1777">
        <v>1038</v>
      </c>
      <c r="S1777" t="s">
        <v>55</v>
      </c>
      <c r="T1777" t="s">
        <v>59</v>
      </c>
      <c r="U1777" t="s">
        <v>52</v>
      </c>
      <c r="V1777">
        <v>6</v>
      </c>
    </row>
    <row r="1778" spans="1:22" x14ac:dyDescent="0.2">
      <c r="A1778">
        <v>15779886</v>
      </c>
      <c r="B1778">
        <v>563</v>
      </c>
      <c r="C1778" t="s">
        <v>14</v>
      </c>
      <c r="D1778" t="s">
        <v>15</v>
      </c>
      <c r="E1778">
        <v>24</v>
      </c>
      <c r="F1778">
        <v>7</v>
      </c>
      <c r="G1778" s="2">
        <v>0</v>
      </c>
      <c r="H1778">
        <v>2</v>
      </c>
      <c r="I1778">
        <v>0</v>
      </c>
      <c r="J1778">
        <v>0</v>
      </c>
      <c r="K1778" s="1">
        <v>16319.56</v>
      </c>
      <c r="L1778">
        <v>0</v>
      </c>
      <c r="M1778">
        <v>24</v>
      </c>
      <c r="N1778">
        <v>1505</v>
      </c>
      <c r="O1778">
        <v>10</v>
      </c>
      <c r="P1778">
        <v>60</v>
      </c>
      <c r="Q1778">
        <v>0.41666666666666669</v>
      </c>
      <c r="R1778">
        <v>36120</v>
      </c>
      <c r="S1778" t="s">
        <v>55</v>
      </c>
      <c r="T1778" t="s">
        <v>60</v>
      </c>
      <c r="U1778" t="s">
        <v>51</v>
      </c>
      <c r="V1778">
        <v>6</v>
      </c>
    </row>
    <row r="1779" spans="1:22" x14ac:dyDescent="0.2">
      <c r="A1779">
        <v>15783083</v>
      </c>
      <c r="B1779">
        <v>534</v>
      </c>
      <c r="C1779" t="s">
        <v>12</v>
      </c>
      <c r="D1779" t="s">
        <v>15</v>
      </c>
      <c r="E1779">
        <v>27</v>
      </c>
      <c r="F1779">
        <v>9</v>
      </c>
      <c r="G1779" s="2">
        <v>0</v>
      </c>
      <c r="H1779">
        <v>2</v>
      </c>
      <c r="I1779">
        <v>1</v>
      </c>
      <c r="J1779">
        <v>0</v>
      </c>
      <c r="K1779" s="1">
        <v>161344.13</v>
      </c>
      <c r="L1779">
        <v>0</v>
      </c>
      <c r="M1779">
        <v>22</v>
      </c>
      <c r="N1779">
        <v>1046</v>
      </c>
      <c r="O1779">
        <v>3</v>
      </c>
      <c r="P1779">
        <v>31</v>
      </c>
      <c r="Q1779">
        <v>0.13636363636363635</v>
      </c>
      <c r="R1779">
        <v>23012</v>
      </c>
      <c r="S1779" t="s">
        <v>55</v>
      </c>
      <c r="T1779" t="s">
        <v>61</v>
      </c>
      <c r="U1779" t="s">
        <v>51</v>
      </c>
      <c r="V1779">
        <v>6</v>
      </c>
    </row>
    <row r="1780" spans="1:22" x14ac:dyDescent="0.2">
      <c r="A1780">
        <v>15625247</v>
      </c>
      <c r="B1780">
        <v>807</v>
      </c>
      <c r="C1780" t="s">
        <v>12</v>
      </c>
      <c r="D1780" t="s">
        <v>13</v>
      </c>
      <c r="E1780">
        <v>34</v>
      </c>
      <c r="F1780">
        <v>1</v>
      </c>
      <c r="G1780" s="2">
        <v>0</v>
      </c>
      <c r="H1780">
        <v>1</v>
      </c>
      <c r="I1780">
        <v>0</v>
      </c>
      <c r="J1780">
        <v>0</v>
      </c>
      <c r="K1780" s="1">
        <v>114448.13</v>
      </c>
      <c r="L1780">
        <v>0</v>
      </c>
      <c r="M1780">
        <v>17</v>
      </c>
      <c r="N1780">
        <v>519</v>
      </c>
      <c r="O1780">
        <v>8</v>
      </c>
      <c r="P1780">
        <v>123</v>
      </c>
      <c r="Q1780">
        <v>0.47058823529411764</v>
      </c>
      <c r="R1780">
        <v>8823</v>
      </c>
      <c r="S1780" t="s">
        <v>55</v>
      </c>
      <c r="T1780" t="s">
        <v>58</v>
      </c>
      <c r="U1780" t="s">
        <v>50</v>
      </c>
      <c r="V1780">
        <v>9</v>
      </c>
    </row>
    <row r="1781" spans="1:22" x14ac:dyDescent="0.2">
      <c r="A1781">
        <v>15755241</v>
      </c>
      <c r="B1781">
        <v>714</v>
      </c>
      <c r="C1781" t="s">
        <v>12</v>
      </c>
      <c r="D1781" t="s">
        <v>13</v>
      </c>
      <c r="E1781">
        <v>52</v>
      </c>
      <c r="F1781">
        <v>2</v>
      </c>
      <c r="G1781" s="2">
        <v>0</v>
      </c>
      <c r="H1781">
        <v>1</v>
      </c>
      <c r="I1781">
        <v>0</v>
      </c>
      <c r="J1781">
        <v>1</v>
      </c>
      <c r="K1781" s="1">
        <v>144045.07999999999</v>
      </c>
      <c r="L1781">
        <v>1</v>
      </c>
      <c r="M1781">
        <v>7</v>
      </c>
      <c r="N1781">
        <v>2005</v>
      </c>
      <c r="O1781">
        <v>1</v>
      </c>
      <c r="P1781">
        <v>167</v>
      </c>
      <c r="Q1781">
        <v>0.14285714285714285</v>
      </c>
      <c r="R1781">
        <v>14035</v>
      </c>
      <c r="S1781" t="s">
        <v>56</v>
      </c>
      <c r="T1781" t="s">
        <v>58</v>
      </c>
      <c r="U1781" t="s">
        <v>50</v>
      </c>
      <c r="V1781">
        <v>7</v>
      </c>
    </row>
    <row r="1782" spans="1:22" x14ac:dyDescent="0.2">
      <c r="A1782">
        <v>15591169</v>
      </c>
      <c r="B1782">
        <v>788</v>
      </c>
      <c r="C1782" t="s">
        <v>16</v>
      </c>
      <c r="D1782" t="s">
        <v>13</v>
      </c>
      <c r="E1782">
        <v>49</v>
      </c>
      <c r="F1782">
        <v>4</v>
      </c>
      <c r="G1782" s="2">
        <v>137455.99</v>
      </c>
      <c r="H1782">
        <v>1</v>
      </c>
      <c r="I1782">
        <v>1</v>
      </c>
      <c r="J1782">
        <v>0</v>
      </c>
      <c r="K1782" s="1">
        <v>184178.29</v>
      </c>
      <c r="L1782">
        <v>1</v>
      </c>
      <c r="M1782">
        <v>22</v>
      </c>
      <c r="N1782">
        <v>1213</v>
      </c>
      <c r="O1782">
        <v>6</v>
      </c>
      <c r="P1782">
        <v>86</v>
      </c>
      <c r="Q1782">
        <v>0.27272727272727271</v>
      </c>
      <c r="R1782">
        <v>26686</v>
      </c>
      <c r="S1782" t="s">
        <v>55</v>
      </c>
      <c r="T1782" t="s">
        <v>59</v>
      </c>
      <c r="U1782" t="s">
        <v>50</v>
      </c>
      <c r="V1782">
        <v>6</v>
      </c>
    </row>
    <row r="1783" spans="1:22" x14ac:dyDescent="0.2">
      <c r="A1783">
        <v>15687421</v>
      </c>
      <c r="B1783">
        <v>559</v>
      </c>
      <c r="C1783" t="s">
        <v>14</v>
      </c>
      <c r="D1783" t="s">
        <v>15</v>
      </c>
      <c r="E1783">
        <v>67</v>
      </c>
      <c r="F1783">
        <v>9</v>
      </c>
      <c r="G1783" s="2">
        <v>125919.35</v>
      </c>
      <c r="H1783">
        <v>1</v>
      </c>
      <c r="I1783">
        <v>1</v>
      </c>
      <c r="J1783">
        <v>0</v>
      </c>
      <c r="K1783" s="1">
        <v>175910.95</v>
      </c>
      <c r="L1783">
        <v>1</v>
      </c>
      <c r="M1783">
        <v>19</v>
      </c>
      <c r="N1783">
        <v>1421</v>
      </c>
      <c r="O1783">
        <v>2</v>
      </c>
      <c r="P1783">
        <v>127</v>
      </c>
      <c r="Q1783">
        <v>0.10526315789473684</v>
      </c>
      <c r="R1783">
        <v>26999</v>
      </c>
      <c r="S1783" t="s">
        <v>56</v>
      </c>
      <c r="T1783" t="s">
        <v>61</v>
      </c>
      <c r="U1783" t="s">
        <v>50</v>
      </c>
      <c r="V1783">
        <v>6</v>
      </c>
    </row>
    <row r="1784" spans="1:22" x14ac:dyDescent="0.2">
      <c r="A1784">
        <v>15686835</v>
      </c>
      <c r="B1784">
        <v>738</v>
      </c>
      <c r="C1784" t="s">
        <v>16</v>
      </c>
      <c r="D1784" t="s">
        <v>13</v>
      </c>
      <c r="E1784">
        <v>57</v>
      </c>
      <c r="F1784">
        <v>9</v>
      </c>
      <c r="G1784" s="2">
        <v>148384.64000000001</v>
      </c>
      <c r="H1784">
        <v>1</v>
      </c>
      <c r="I1784">
        <v>0</v>
      </c>
      <c r="J1784">
        <v>0</v>
      </c>
      <c r="K1784" s="1">
        <v>155047.10999999999</v>
      </c>
      <c r="L1784">
        <v>1</v>
      </c>
      <c r="M1784">
        <v>12</v>
      </c>
      <c r="N1784">
        <v>2476</v>
      </c>
      <c r="O1784">
        <v>2</v>
      </c>
      <c r="P1784">
        <v>154</v>
      </c>
      <c r="Q1784">
        <v>0.16666666666666666</v>
      </c>
      <c r="R1784">
        <v>29712</v>
      </c>
      <c r="S1784" t="s">
        <v>56</v>
      </c>
      <c r="T1784" t="s">
        <v>61</v>
      </c>
      <c r="U1784" t="s">
        <v>50</v>
      </c>
      <c r="V1784">
        <v>6</v>
      </c>
    </row>
    <row r="1785" spans="1:22" x14ac:dyDescent="0.2">
      <c r="A1785">
        <v>15715117</v>
      </c>
      <c r="B1785">
        <v>744</v>
      </c>
      <c r="C1785" t="s">
        <v>12</v>
      </c>
      <c r="D1785" t="s">
        <v>13</v>
      </c>
      <c r="E1785">
        <v>39</v>
      </c>
      <c r="F1785">
        <v>6</v>
      </c>
      <c r="G1785" s="2">
        <v>0</v>
      </c>
      <c r="H1785">
        <v>1</v>
      </c>
      <c r="I1785">
        <v>0</v>
      </c>
      <c r="J1785">
        <v>0</v>
      </c>
      <c r="K1785" s="1">
        <v>10662.58</v>
      </c>
      <c r="L1785">
        <v>0</v>
      </c>
      <c r="M1785">
        <v>24</v>
      </c>
      <c r="N1785">
        <v>4004</v>
      </c>
      <c r="O1785">
        <v>10</v>
      </c>
      <c r="P1785">
        <v>143</v>
      </c>
      <c r="Q1785">
        <v>0.41666666666666669</v>
      </c>
      <c r="R1785">
        <v>96096</v>
      </c>
      <c r="S1785" t="s">
        <v>55</v>
      </c>
      <c r="T1785" t="s">
        <v>60</v>
      </c>
      <c r="U1785" t="s">
        <v>50</v>
      </c>
      <c r="V1785">
        <v>8</v>
      </c>
    </row>
    <row r="1786" spans="1:22" x14ac:dyDescent="0.2">
      <c r="A1786">
        <v>15740428</v>
      </c>
      <c r="B1786">
        <v>507</v>
      </c>
      <c r="C1786" t="s">
        <v>12</v>
      </c>
      <c r="D1786" t="s">
        <v>13</v>
      </c>
      <c r="E1786">
        <v>35</v>
      </c>
      <c r="F1786">
        <v>1</v>
      </c>
      <c r="G1786" s="2">
        <v>0</v>
      </c>
      <c r="H1786">
        <v>2</v>
      </c>
      <c r="I1786">
        <v>0</v>
      </c>
      <c r="J1786">
        <v>0</v>
      </c>
      <c r="K1786" s="1">
        <v>92131.54</v>
      </c>
      <c r="L1786">
        <v>0</v>
      </c>
      <c r="M1786">
        <v>2</v>
      </c>
      <c r="N1786">
        <v>1366</v>
      </c>
      <c r="O1786">
        <v>3</v>
      </c>
      <c r="P1786">
        <v>158</v>
      </c>
      <c r="Q1786">
        <v>1</v>
      </c>
      <c r="R1786">
        <v>2732</v>
      </c>
      <c r="S1786" t="s">
        <v>55</v>
      </c>
      <c r="T1786" t="s">
        <v>58</v>
      </c>
      <c r="U1786" t="s">
        <v>50</v>
      </c>
      <c r="V1786">
        <v>7</v>
      </c>
    </row>
    <row r="1787" spans="1:22" x14ac:dyDescent="0.2">
      <c r="A1787">
        <v>15793455</v>
      </c>
      <c r="B1787">
        <v>627</v>
      </c>
      <c r="C1787" t="s">
        <v>14</v>
      </c>
      <c r="D1787" t="s">
        <v>13</v>
      </c>
      <c r="E1787">
        <v>55</v>
      </c>
      <c r="F1787">
        <v>6</v>
      </c>
      <c r="G1787" s="2">
        <v>0</v>
      </c>
      <c r="H1787">
        <v>1</v>
      </c>
      <c r="I1787">
        <v>0</v>
      </c>
      <c r="J1787">
        <v>0</v>
      </c>
      <c r="K1787" s="1">
        <v>91943.94</v>
      </c>
      <c r="L1787">
        <v>1</v>
      </c>
      <c r="M1787">
        <v>17</v>
      </c>
      <c r="N1787">
        <v>3115</v>
      </c>
      <c r="O1787">
        <v>7</v>
      </c>
      <c r="P1787">
        <v>68</v>
      </c>
      <c r="Q1787">
        <v>0.41176470588235292</v>
      </c>
      <c r="R1787">
        <v>52955</v>
      </c>
      <c r="S1787" t="s">
        <v>56</v>
      </c>
      <c r="T1787" t="s">
        <v>60</v>
      </c>
      <c r="U1787" t="s">
        <v>50</v>
      </c>
      <c r="V1787">
        <v>9</v>
      </c>
    </row>
    <row r="1788" spans="1:22" x14ac:dyDescent="0.2">
      <c r="A1788">
        <v>15579777</v>
      </c>
      <c r="B1788">
        <v>850</v>
      </c>
      <c r="C1788" t="s">
        <v>12</v>
      </c>
      <c r="D1788" t="s">
        <v>15</v>
      </c>
      <c r="E1788">
        <v>41</v>
      </c>
      <c r="F1788">
        <v>3</v>
      </c>
      <c r="G1788" s="2">
        <v>0</v>
      </c>
      <c r="H1788">
        <v>2</v>
      </c>
      <c r="I1788">
        <v>1</v>
      </c>
      <c r="J1788">
        <v>0</v>
      </c>
      <c r="K1788" s="1">
        <v>128892.36</v>
      </c>
      <c r="L1788">
        <v>0</v>
      </c>
      <c r="M1788">
        <v>29</v>
      </c>
      <c r="N1788">
        <v>1193</v>
      </c>
      <c r="O1788">
        <v>0</v>
      </c>
      <c r="P1788">
        <v>136</v>
      </c>
      <c r="Q1788">
        <v>0</v>
      </c>
      <c r="R1788">
        <v>34597</v>
      </c>
      <c r="S1788" t="s">
        <v>55</v>
      </c>
      <c r="T1788" t="s">
        <v>59</v>
      </c>
      <c r="U1788" t="s">
        <v>50</v>
      </c>
      <c r="V1788">
        <v>6</v>
      </c>
    </row>
    <row r="1789" spans="1:22" x14ac:dyDescent="0.2">
      <c r="A1789">
        <v>15632345</v>
      </c>
      <c r="B1789">
        <v>754</v>
      </c>
      <c r="C1789" t="s">
        <v>12</v>
      </c>
      <c r="D1789" t="s">
        <v>13</v>
      </c>
      <c r="E1789">
        <v>35</v>
      </c>
      <c r="F1789">
        <v>4</v>
      </c>
      <c r="G1789" s="2">
        <v>0</v>
      </c>
      <c r="H1789">
        <v>2</v>
      </c>
      <c r="I1789">
        <v>1</v>
      </c>
      <c r="J1789">
        <v>0</v>
      </c>
      <c r="K1789" s="1">
        <v>44830.71</v>
      </c>
      <c r="L1789">
        <v>0</v>
      </c>
      <c r="M1789">
        <v>16</v>
      </c>
      <c r="N1789">
        <v>3749</v>
      </c>
      <c r="O1789">
        <v>7</v>
      </c>
      <c r="P1789">
        <v>159</v>
      </c>
      <c r="Q1789">
        <v>0.4375</v>
      </c>
      <c r="R1789">
        <v>59984</v>
      </c>
      <c r="S1789" t="s">
        <v>55</v>
      </c>
      <c r="T1789" t="s">
        <v>59</v>
      </c>
      <c r="U1789" t="s">
        <v>50</v>
      </c>
      <c r="V1789">
        <v>6</v>
      </c>
    </row>
    <row r="1790" spans="1:22" x14ac:dyDescent="0.2">
      <c r="A1790">
        <v>15794472</v>
      </c>
      <c r="B1790">
        <v>553</v>
      </c>
      <c r="C1790" t="s">
        <v>12</v>
      </c>
      <c r="D1790" t="s">
        <v>13</v>
      </c>
      <c r="E1790">
        <v>27</v>
      </c>
      <c r="F1790">
        <v>3</v>
      </c>
      <c r="G1790" s="2">
        <v>0</v>
      </c>
      <c r="H1790">
        <v>2</v>
      </c>
      <c r="I1790">
        <v>0</v>
      </c>
      <c r="J1790">
        <v>0</v>
      </c>
      <c r="K1790" s="1">
        <v>159800.16</v>
      </c>
      <c r="L1790">
        <v>0</v>
      </c>
      <c r="M1790">
        <v>24</v>
      </c>
      <c r="N1790">
        <v>2847</v>
      </c>
      <c r="O1790">
        <v>0</v>
      </c>
      <c r="P1790">
        <v>109</v>
      </c>
      <c r="Q1790">
        <v>0</v>
      </c>
      <c r="R1790">
        <v>68328</v>
      </c>
      <c r="S1790" t="s">
        <v>55</v>
      </c>
      <c r="T1790" t="s">
        <v>59</v>
      </c>
      <c r="U1790" t="s">
        <v>50</v>
      </c>
      <c r="V1790">
        <v>6</v>
      </c>
    </row>
    <row r="1791" spans="1:22" x14ac:dyDescent="0.2">
      <c r="A1791">
        <v>15646632</v>
      </c>
      <c r="B1791">
        <v>741</v>
      </c>
      <c r="C1791" t="s">
        <v>12</v>
      </c>
      <c r="D1791" t="s">
        <v>15</v>
      </c>
      <c r="E1791">
        <v>38</v>
      </c>
      <c r="F1791">
        <v>9</v>
      </c>
      <c r="G1791" s="2">
        <v>0</v>
      </c>
      <c r="H1791">
        <v>2</v>
      </c>
      <c r="I1791">
        <v>1</v>
      </c>
      <c r="J1791">
        <v>0</v>
      </c>
      <c r="K1791" s="1">
        <v>14379.01</v>
      </c>
      <c r="L1791">
        <v>0</v>
      </c>
      <c r="M1791">
        <v>23</v>
      </c>
      <c r="N1791">
        <v>3931</v>
      </c>
      <c r="O1791">
        <v>8</v>
      </c>
      <c r="P1791">
        <v>48</v>
      </c>
      <c r="Q1791">
        <v>0.34782608695652173</v>
      </c>
      <c r="R1791">
        <v>90413</v>
      </c>
      <c r="S1791" t="s">
        <v>55</v>
      </c>
      <c r="T1791" t="s">
        <v>61</v>
      </c>
      <c r="U1791" t="s">
        <v>51</v>
      </c>
      <c r="V1791">
        <v>6</v>
      </c>
    </row>
    <row r="1792" spans="1:22" x14ac:dyDescent="0.2">
      <c r="A1792">
        <v>15730418</v>
      </c>
      <c r="B1792">
        <v>652</v>
      </c>
      <c r="C1792" t="s">
        <v>12</v>
      </c>
      <c r="D1792" t="s">
        <v>13</v>
      </c>
      <c r="E1792">
        <v>32</v>
      </c>
      <c r="F1792">
        <v>2</v>
      </c>
      <c r="G1792" s="2">
        <v>0</v>
      </c>
      <c r="H1792">
        <v>2</v>
      </c>
      <c r="I1792">
        <v>1</v>
      </c>
      <c r="J1792">
        <v>0</v>
      </c>
      <c r="K1792" s="1">
        <v>54628.11</v>
      </c>
      <c r="L1792">
        <v>0</v>
      </c>
      <c r="M1792">
        <v>23</v>
      </c>
      <c r="N1792">
        <v>3680</v>
      </c>
      <c r="O1792">
        <v>7</v>
      </c>
      <c r="P1792">
        <v>62</v>
      </c>
      <c r="Q1792">
        <v>0.30434782608695654</v>
      </c>
      <c r="R1792">
        <v>84640</v>
      </c>
      <c r="S1792" t="s">
        <v>54</v>
      </c>
      <c r="T1792" t="s">
        <v>58</v>
      </c>
      <c r="U1792" t="s">
        <v>50</v>
      </c>
      <c r="V1792">
        <v>7</v>
      </c>
    </row>
    <row r="1793" spans="1:22" x14ac:dyDescent="0.2">
      <c r="A1793">
        <v>15568742</v>
      </c>
      <c r="B1793">
        <v>536</v>
      </c>
      <c r="C1793" t="s">
        <v>12</v>
      </c>
      <c r="D1793" t="s">
        <v>13</v>
      </c>
      <c r="E1793">
        <v>41</v>
      </c>
      <c r="F1793">
        <v>9</v>
      </c>
      <c r="G1793" s="2">
        <v>0</v>
      </c>
      <c r="H1793">
        <v>1</v>
      </c>
      <c r="I1793">
        <v>1</v>
      </c>
      <c r="J1793">
        <v>0</v>
      </c>
      <c r="K1793" s="1">
        <v>121299.14</v>
      </c>
      <c r="L1793">
        <v>0</v>
      </c>
      <c r="M1793">
        <v>17</v>
      </c>
      <c r="N1793">
        <v>739</v>
      </c>
      <c r="O1793">
        <v>1</v>
      </c>
      <c r="P1793">
        <v>126</v>
      </c>
      <c r="Q1793">
        <v>5.8823529411764705E-2</v>
      </c>
      <c r="R1793">
        <v>12563</v>
      </c>
      <c r="S1793" t="s">
        <v>55</v>
      </c>
      <c r="T1793" t="s">
        <v>61</v>
      </c>
      <c r="U1793" t="s">
        <v>50</v>
      </c>
      <c r="V1793">
        <v>8</v>
      </c>
    </row>
    <row r="1794" spans="1:22" x14ac:dyDescent="0.2">
      <c r="A1794">
        <v>15693764</v>
      </c>
      <c r="B1794">
        <v>663</v>
      </c>
      <c r="C1794" t="s">
        <v>14</v>
      </c>
      <c r="D1794" t="s">
        <v>15</v>
      </c>
      <c r="E1794">
        <v>52</v>
      </c>
      <c r="F1794">
        <v>0</v>
      </c>
      <c r="G1794" s="2">
        <v>136298.65</v>
      </c>
      <c r="H1794">
        <v>1</v>
      </c>
      <c r="I1794">
        <v>1</v>
      </c>
      <c r="J1794">
        <v>0</v>
      </c>
      <c r="K1794" s="1">
        <v>144593.29999999999</v>
      </c>
      <c r="L1794">
        <v>1</v>
      </c>
      <c r="M1794">
        <v>13</v>
      </c>
      <c r="N1794">
        <v>2074</v>
      </c>
      <c r="O1794">
        <v>2</v>
      </c>
      <c r="P1794">
        <v>51</v>
      </c>
      <c r="Q1794">
        <v>0.15384615384615385</v>
      </c>
      <c r="R1794">
        <v>26962</v>
      </c>
      <c r="S1794" t="s">
        <v>55</v>
      </c>
      <c r="T1794" t="s">
        <v>58</v>
      </c>
      <c r="U1794" t="s">
        <v>51</v>
      </c>
      <c r="V1794">
        <v>7</v>
      </c>
    </row>
    <row r="1795" spans="1:22" x14ac:dyDescent="0.2">
      <c r="A1795">
        <v>15714260</v>
      </c>
      <c r="B1795">
        <v>646</v>
      </c>
      <c r="C1795" t="s">
        <v>12</v>
      </c>
      <c r="D1795" t="s">
        <v>13</v>
      </c>
      <c r="E1795">
        <v>38</v>
      </c>
      <c r="F1795">
        <v>2</v>
      </c>
      <c r="G1795" s="2">
        <v>0</v>
      </c>
      <c r="H1795">
        <v>2</v>
      </c>
      <c r="I1795">
        <v>0</v>
      </c>
      <c r="J1795">
        <v>0</v>
      </c>
      <c r="K1795" s="1">
        <v>178752.73</v>
      </c>
      <c r="L1795">
        <v>0</v>
      </c>
      <c r="M1795">
        <v>12</v>
      </c>
      <c r="N1795">
        <v>663</v>
      </c>
      <c r="O1795">
        <v>7</v>
      </c>
      <c r="P1795">
        <v>129</v>
      </c>
      <c r="Q1795">
        <v>0.58333333333333337</v>
      </c>
      <c r="R1795">
        <v>7956</v>
      </c>
      <c r="S1795" t="s">
        <v>56</v>
      </c>
      <c r="T1795" t="s">
        <v>58</v>
      </c>
      <c r="U1795" t="s">
        <v>50</v>
      </c>
      <c r="V1795">
        <v>7</v>
      </c>
    </row>
    <row r="1796" spans="1:22" x14ac:dyDescent="0.2">
      <c r="A1796">
        <v>15708534</v>
      </c>
      <c r="B1796">
        <v>524</v>
      </c>
      <c r="C1796" t="s">
        <v>14</v>
      </c>
      <c r="D1796" t="s">
        <v>13</v>
      </c>
      <c r="E1796">
        <v>64</v>
      </c>
      <c r="F1796">
        <v>5</v>
      </c>
      <c r="G1796" s="2">
        <v>0</v>
      </c>
      <c r="H1796">
        <v>1</v>
      </c>
      <c r="I1796">
        <v>1</v>
      </c>
      <c r="J1796">
        <v>0</v>
      </c>
      <c r="K1796" s="1">
        <v>136079.64000000001</v>
      </c>
      <c r="L1796">
        <v>1</v>
      </c>
      <c r="M1796">
        <v>25</v>
      </c>
      <c r="N1796">
        <v>1738</v>
      </c>
      <c r="O1796">
        <v>10</v>
      </c>
      <c r="P1796">
        <v>73</v>
      </c>
      <c r="Q1796">
        <v>0.4</v>
      </c>
      <c r="R1796">
        <v>43450</v>
      </c>
      <c r="S1796" t="s">
        <v>55</v>
      </c>
      <c r="T1796" t="s">
        <v>59</v>
      </c>
      <c r="U1796" t="s">
        <v>50</v>
      </c>
      <c r="V1796">
        <v>9</v>
      </c>
    </row>
    <row r="1797" spans="1:22" x14ac:dyDescent="0.2">
      <c r="A1797">
        <v>15640686</v>
      </c>
      <c r="B1797">
        <v>700</v>
      </c>
      <c r="C1797" t="s">
        <v>12</v>
      </c>
      <c r="D1797" t="s">
        <v>15</v>
      </c>
      <c r="E1797">
        <v>46</v>
      </c>
      <c r="F1797">
        <v>5</v>
      </c>
      <c r="G1797" s="2">
        <v>95872.86</v>
      </c>
      <c r="H1797">
        <v>1</v>
      </c>
      <c r="I1797">
        <v>1</v>
      </c>
      <c r="J1797">
        <v>0</v>
      </c>
      <c r="K1797" s="1">
        <v>98273.01</v>
      </c>
      <c r="L1797">
        <v>1</v>
      </c>
      <c r="M1797">
        <v>10</v>
      </c>
      <c r="N1797">
        <v>226</v>
      </c>
      <c r="O1797">
        <v>0</v>
      </c>
      <c r="P1797">
        <v>8</v>
      </c>
      <c r="Q1797">
        <v>0</v>
      </c>
      <c r="R1797">
        <v>2260</v>
      </c>
      <c r="S1797" t="s">
        <v>55</v>
      </c>
      <c r="T1797" t="s">
        <v>59</v>
      </c>
      <c r="U1797" t="s">
        <v>52</v>
      </c>
      <c r="V1797">
        <v>6</v>
      </c>
    </row>
    <row r="1798" spans="1:22" x14ac:dyDescent="0.2">
      <c r="A1798">
        <v>15588904</v>
      </c>
      <c r="B1798">
        <v>692</v>
      </c>
      <c r="C1798" t="s">
        <v>12</v>
      </c>
      <c r="D1798" t="s">
        <v>15</v>
      </c>
      <c r="E1798">
        <v>33</v>
      </c>
      <c r="F1798">
        <v>9</v>
      </c>
      <c r="G1798" s="2">
        <v>0</v>
      </c>
      <c r="H1798">
        <v>1</v>
      </c>
      <c r="I1798">
        <v>1</v>
      </c>
      <c r="J1798">
        <v>0</v>
      </c>
      <c r="K1798" s="1">
        <v>113505.93</v>
      </c>
      <c r="L1798">
        <v>1</v>
      </c>
      <c r="M1798">
        <v>16</v>
      </c>
      <c r="N1798">
        <v>1711</v>
      </c>
      <c r="O1798">
        <v>0</v>
      </c>
      <c r="P1798">
        <v>170</v>
      </c>
      <c r="Q1798">
        <v>0</v>
      </c>
      <c r="R1798">
        <v>27376</v>
      </c>
      <c r="S1798" t="s">
        <v>55</v>
      </c>
      <c r="T1798" t="s">
        <v>61</v>
      </c>
      <c r="U1798" t="s">
        <v>50</v>
      </c>
      <c r="V1798">
        <v>8</v>
      </c>
    </row>
    <row r="1799" spans="1:22" x14ac:dyDescent="0.2">
      <c r="A1799">
        <v>15768763</v>
      </c>
      <c r="B1799">
        <v>562</v>
      </c>
      <c r="C1799" t="s">
        <v>12</v>
      </c>
      <c r="D1799" t="s">
        <v>15</v>
      </c>
      <c r="E1799">
        <v>37</v>
      </c>
      <c r="F1799">
        <v>2</v>
      </c>
      <c r="G1799" s="2">
        <v>0</v>
      </c>
      <c r="H1799">
        <v>1</v>
      </c>
      <c r="I1799">
        <v>0</v>
      </c>
      <c r="J1799">
        <v>1</v>
      </c>
      <c r="K1799" s="1">
        <v>52525.15</v>
      </c>
      <c r="L1799">
        <v>1</v>
      </c>
      <c r="M1799">
        <v>9</v>
      </c>
      <c r="N1799">
        <v>2540</v>
      </c>
      <c r="O1799">
        <v>0</v>
      </c>
      <c r="P1799">
        <v>136</v>
      </c>
      <c r="Q1799">
        <v>0</v>
      </c>
      <c r="R1799">
        <v>22860</v>
      </c>
      <c r="S1799" t="s">
        <v>55</v>
      </c>
      <c r="T1799" t="s">
        <v>58</v>
      </c>
      <c r="U1799" t="s">
        <v>50</v>
      </c>
      <c r="V1799">
        <v>6</v>
      </c>
    </row>
    <row r="1800" spans="1:22" x14ac:dyDescent="0.2">
      <c r="A1800">
        <v>15642162</v>
      </c>
      <c r="B1800">
        <v>603</v>
      </c>
      <c r="C1800" t="s">
        <v>16</v>
      </c>
      <c r="D1800" t="s">
        <v>15</v>
      </c>
      <c r="E1800">
        <v>35</v>
      </c>
      <c r="F1800">
        <v>1</v>
      </c>
      <c r="G1800" s="2">
        <v>123407.69</v>
      </c>
      <c r="H1800">
        <v>1</v>
      </c>
      <c r="I1800">
        <v>1</v>
      </c>
      <c r="J1800">
        <v>0</v>
      </c>
      <c r="K1800" s="1">
        <v>152541.89000000001</v>
      </c>
      <c r="L1800">
        <v>1</v>
      </c>
      <c r="M1800">
        <v>10</v>
      </c>
      <c r="N1800">
        <v>3145</v>
      </c>
      <c r="O1800">
        <v>10</v>
      </c>
      <c r="P1800">
        <v>65</v>
      </c>
      <c r="Q1800">
        <v>1</v>
      </c>
      <c r="R1800">
        <v>31450</v>
      </c>
      <c r="S1800" t="s">
        <v>55</v>
      </c>
      <c r="T1800" t="s">
        <v>58</v>
      </c>
      <c r="U1800" t="s">
        <v>50</v>
      </c>
      <c r="V1800">
        <v>6</v>
      </c>
    </row>
    <row r="1801" spans="1:22" x14ac:dyDescent="0.2">
      <c r="A1801">
        <v>15575060</v>
      </c>
      <c r="B1801">
        <v>797</v>
      </c>
      <c r="C1801" t="s">
        <v>12</v>
      </c>
      <c r="D1801" t="s">
        <v>15</v>
      </c>
      <c r="E1801">
        <v>24</v>
      </c>
      <c r="F1801">
        <v>5</v>
      </c>
      <c r="G1801" s="2">
        <v>0</v>
      </c>
      <c r="H1801">
        <v>2</v>
      </c>
      <c r="I1801">
        <v>1</v>
      </c>
      <c r="J1801">
        <v>0</v>
      </c>
      <c r="K1801" s="1">
        <v>182257.61</v>
      </c>
      <c r="L1801">
        <v>0</v>
      </c>
      <c r="M1801">
        <v>17</v>
      </c>
      <c r="N1801">
        <v>4762</v>
      </c>
      <c r="O1801">
        <v>8</v>
      </c>
      <c r="P1801">
        <v>77</v>
      </c>
      <c r="Q1801">
        <v>0.47058823529411764</v>
      </c>
      <c r="R1801">
        <v>80954</v>
      </c>
      <c r="S1801" t="s">
        <v>55</v>
      </c>
      <c r="T1801" t="s">
        <v>59</v>
      </c>
      <c r="U1801" t="s">
        <v>50</v>
      </c>
      <c r="V1801">
        <v>6</v>
      </c>
    </row>
    <row r="1802" spans="1:22" x14ac:dyDescent="0.2">
      <c r="A1802">
        <v>15810807</v>
      </c>
      <c r="B1802">
        <v>513</v>
      </c>
      <c r="C1802" t="s">
        <v>12</v>
      </c>
      <c r="D1802" t="s">
        <v>13</v>
      </c>
      <c r="E1802">
        <v>43</v>
      </c>
      <c r="F1802">
        <v>9</v>
      </c>
      <c r="G1802" s="2">
        <v>0</v>
      </c>
      <c r="H1802">
        <v>2</v>
      </c>
      <c r="I1802">
        <v>1</v>
      </c>
      <c r="J1802">
        <v>0</v>
      </c>
      <c r="K1802" s="1">
        <v>152499.79999999999</v>
      </c>
      <c r="L1802">
        <v>0</v>
      </c>
      <c r="M1802">
        <v>23</v>
      </c>
      <c r="N1802">
        <v>1060</v>
      </c>
      <c r="O1802">
        <v>4</v>
      </c>
      <c r="P1802">
        <v>127</v>
      </c>
      <c r="Q1802">
        <v>0.17391304347826086</v>
      </c>
      <c r="R1802">
        <v>24380</v>
      </c>
      <c r="S1802" t="s">
        <v>55</v>
      </c>
      <c r="T1802" t="s">
        <v>61</v>
      </c>
      <c r="U1802" t="s">
        <v>50</v>
      </c>
      <c r="V1802">
        <v>6</v>
      </c>
    </row>
    <row r="1803" spans="1:22" x14ac:dyDescent="0.2">
      <c r="A1803">
        <v>15588406</v>
      </c>
      <c r="B1803">
        <v>574</v>
      </c>
      <c r="C1803" t="s">
        <v>14</v>
      </c>
      <c r="D1803" t="s">
        <v>13</v>
      </c>
      <c r="E1803">
        <v>37</v>
      </c>
      <c r="F1803">
        <v>7</v>
      </c>
      <c r="G1803" s="2">
        <v>0</v>
      </c>
      <c r="H1803">
        <v>2</v>
      </c>
      <c r="I1803">
        <v>1</v>
      </c>
      <c r="J1803">
        <v>0</v>
      </c>
      <c r="K1803" s="1">
        <v>32262.28</v>
      </c>
      <c r="L1803">
        <v>0</v>
      </c>
      <c r="M1803">
        <v>28</v>
      </c>
      <c r="N1803">
        <v>2106</v>
      </c>
      <c r="O1803">
        <v>2</v>
      </c>
      <c r="P1803">
        <v>109</v>
      </c>
      <c r="Q1803">
        <v>7.1428571428571425E-2</v>
      </c>
      <c r="R1803">
        <v>58968</v>
      </c>
      <c r="S1803" t="s">
        <v>55</v>
      </c>
      <c r="T1803" t="s">
        <v>60</v>
      </c>
      <c r="U1803" t="s">
        <v>50</v>
      </c>
      <c r="V1803">
        <v>6</v>
      </c>
    </row>
    <row r="1804" spans="1:22" x14ac:dyDescent="0.2">
      <c r="A1804">
        <v>15585907</v>
      </c>
      <c r="B1804">
        <v>676</v>
      </c>
      <c r="C1804" t="s">
        <v>14</v>
      </c>
      <c r="D1804" t="s">
        <v>13</v>
      </c>
      <c r="E1804">
        <v>30</v>
      </c>
      <c r="F1804">
        <v>5</v>
      </c>
      <c r="G1804" s="2">
        <v>0</v>
      </c>
      <c r="H1804">
        <v>2</v>
      </c>
      <c r="I1804">
        <v>0</v>
      </c>
      <c r="J1804">
        <v>0</v>
      </c>
      <c r="K1804" s="1">
        <v>179066.58</v>
      </c>
      <c r="L1804">
        <v>0</v>
      </c>
      <c r="M1804">
        <v>13</v>
      </c>
      <c r="N1804">
        <v>1832</v>
      </c>
      <c r="O1804">
        <v>2</v>
      </c>
      <c r="P1804">
        <v>72</v>
      </c>
      <c r="Q1804">
        <v>0.15384615384615385</v>
      </c>
      <c r="R1804">
        <v>23816</v>
      </c>
      <c r="S1804" t="s">
        <v>56</v>
      </c>
      <c r="T1804" t="s">
        <v>59</v>
      </c>
      <c r="U1804" t="s">
        <v>50</v>
      </c>
      <c r="V1804">
        <v>6</v>
      </c>
    </row>
    <row r="1805" spans="1:22" x14ac:dyDescent="0.2">
      <c r="A1805">
        <v>15579040</v>
      </c>
      <c r="B1805">
        <v>556</v>
      </c>
      <c r="C1805" t="s">
        <v>12</v>
      </c>
      <c r="D1805" t="s">
        <v>13</v>
      </c>
      <c r="E1805">
        <v>46</v>
      </c>
      <c r="F1805">
        <v>10</v>
      </c>
      <c r="G1805" s="2">
        <v>0</v>
      </c>
      <c r="H1805">
        <v>2</v>
      </c>
      <c r="I1805">
        <v>0</v>
      </c>
      <c r="J1805">
        <v>0</v>
      </c>
      <c r="K1805" s="1">
        <v>109184.24</v>
      </c>
      <c r="L1805">
        <v>0</v>
      </c>
      <c r="M1805">
        <v>22</v>
      </c>
      <c r="N1805">
        <v>4885</v>
      </c>
      <c r="O1805">
        <v>3</v>
      </c>
      <c r="P1805">
        <v>163</v>
      </c>
      <c r="Q1805">
        <v>0.13636363636363635</v>
      </c>
      <c r="R1805">
        <v>107470</v>
      </c>
      <c r="S1805" t="s">
        <v>56</v>
      </c>
      <c r="T1805" t="s">
        <v>61</v>
      </c>
      <c r="U1805" t="s">
        <v>50</v>
      </c>
      <c r="V1805">
        <v>7</v>
      </c>
    </row>
    <row r="1806" spans="1:22" x14ac:dyDescent="0.2">
      <c r="A1806">
        <v>15745399</v>
      </c>
      <c r="B1806">
        <v>649</v>
      </c>
      <c r="C1806" t="s">
        <v>14</v>
      </c>
      <c r="D1806" t="s">
        <v>13</v>
      </c>
      <c r="E1806">
        <v>49</v>
      </c>
      <c r="F1806">
        <v>2</v>
      </c>
      <c r="G1806" s="2">
        <v>0</v>
      </c>
      <c r="H1806">
        <v>1</v>
      </c>
      <c r="I1806">
        <v>1</v>
      </c>
      <c r="J1806">
        <v>0</v>
      </c>
      <c r="K1806" s="1">
        <v>84863.85</v>
      </c>
      <c r="L1806">
        <v>1</v>
      </c>
      <c r="M1806">
        <v>5</v>
      </c>
      <c r="N1806">
        <v>3013</v>
      </c>
      <c r="O1806">
        <v>7</v>
      </c>
      <c r="P1806">
        <v>104</v>
      </c>
      <c r="Q1806">
        <v>1</v>
      </c>
      <c r="R1806">
        <v>15065</v>
      </c>
      <c r="S1806" t="s">
        <v>55</v>
      </c>
      <c r="T1806" t="s">
        <v>58</v>
      </c>
      <c r="U1806" t="s">
        <v>50</v>
      </c>
      <c r="V1806">
        <v>10</v>
      </c>
    </row>
    <row r="1807" spans="1:22" x14ac:dyDescent="0.2">
      <c r="A1807">
        <v>15791172</v>
      </c>
      <c r="B1807">
        <v>672</v>
      </c>
      <c r="C1807" t="s">
        <v>16</v>
      </c>
      <c r="D1807" t="s">
        <v>13</v>
      </c>
      <c r="E1807">
        <v>21</v>
      </c>
      <c r="F1807">
        <v>1</v>
      </c>
      <c r="G1807" s="2">
        <v>35741.69</v>
      </c>
      <c r="H1807">
        <v>1</v>
      </c>
      <c r="I1807">
        <v>1</v>
      </c>
      <c r="J1807">
        <v>0</v>
      </c>
      <c r="K1807" s="1">
        <v>28789.94</v>
      </c>
      <c r="L1807">
        <v>0</v>
      </c>
      <c r="M1807">
        <v>27</v>
      </c>
      <c r="N1807">
        <v>489</v>
      </c>
      <c r="O1807">
        <v>2</v>
      </c>
      <c r="P1807">
        <v>96</v>
      </c>
      <c r="Q1807">
        <v>7.407407407407407E-2</v>
      </c>
      <c r="R1807">
        <v>13203</v>
      </c>
      <c r="S1807" t="s">
        <v>54</v>
      </c>
      <c r="T1807" t="s">
        <v>58</v>
      </c>
      <c r="U1807" t="s">
        <v>50</v>
      </c>
      <c r="V1807">
        <v>6</v>
      </c>
    </row>
    <row r="1808" spans="1:22" x14ac:dyDescent="0.2">
      <c r="A1808">
        <v>15642912</v>
      </c>
      <c r="B1808">
        <v>618</v>
      </c>
      <c r="C1808" t="s">
        <v>12</v>
      </c>
      <c r="D1808" t="s">
        <v>13</v>
      </c>
      <c r="E1808">
        <v>21</v>
      </c>
      <c r="F1808">
        <v>2</v>
      </c>
      <c r="G1808" s="2">
        <v>125682.79</v>
      </c>
      <c r="H1808">
        <v>1</v>
      </c>
      <c r="I1808">
        <v>0</v>
      </c>
      <c r="J1808">
        <v>0</v>
      </c>
      <c r="K1808" s="1">
        <v>57762</v>
      </c>
      <c r="L1808">
        <v>0</v>
      </c>
      <c r="M1808">
        <v>22</v>
      </c>
      <c r="N1808">
        <v>1315</v>
      </c>
      <c r="O1808">
        <v>1</v>
      </c>
      <c r="P1808">
        <v>85</v>
      </c>
      <c r="Q1808">
        <v>4.5454545454545456E-2</v>
      </c>
      <c r="R1808">
        <v>28930</v>
      </c>
      <c r="S1808" t="s">
        <v>55</v>
      </c>
      <c r="T1808" t="s">
        <v>58</v>
      </c>
      <c r="U1808" t="s">
        <v>50</v>
      </c>
      <c r="V1808">
        <v>6</v>
      </c>
    </row>
    <row r="1809" spans="1:22" x14ac:dyDescent="0.2">
      <c r="A1809">
        <v>15769516</v>
      </c>
      <c r="B1809">
        <v>674</v>
      </c>
      <c r="C1809" t="s">
        <v>12</v>
      </c>
      <c r="D1809" t="s">
        <v>13</v>
      </c>
      <c r="E1809">
        <v>42</v>
      </c>
      <c r="F1809">
        <v>9</v>
      </c>
      <c r="G1809" s="2">
        <v>0</v>
      </c>
      <c r="H1809">
        <v>2</v>
      </c>
      <c r="I1809">
        <v>1</v>
      </c>
      <c r="J1809">
        <v>0</v>
      </c>
      <c r="K1809" s="1">
        <v>4292.72</v>
      </c>
      <c r="L1809">
        <v>0</v>
      </c>
      <c r="M1809">
        <v>7</v>
      </c>
      <c r="N1809">
        <v>2118</v>
      </c>
      <c r="O1809">
        <v>1</v>
      </c>
      <c r="P1809">
        <v>138</v>
      </c>
      <c r="Q1809">
        <v>0.14285714285714285</v>
      </c>
      <c r="R1809">
        <v>14826</v>
      </c>
      <c r="S1809" t="s">
        <v>54</v>
      </c>
      <c r="T1809" t="s">
        <v>61</v>
      </c>
      <c r="U1809" t="s">
        <v>50</v>
      </c>
      <c r="V1809">
        <v>6</v>
      </c>
    </row>
    <row r="1810" spans="1:22" x14ac:dyDescent="0.2">
      <c r="A1810">
        <v>15801924</v>
      </c>
      <c r="B1810">
        <v>754</v>
      </c>
      <c r="C1810" t="s">
        <v>14</v>
      </c>
      <c r="D1810" t="s">
        <v>13</v>
      </c>
      <c r="E1810">
        <v>27</v>
      </c>
      <c r="F1810">
        <v>8</v>
      </c>
      <c r="G1810" s="2">
        <v>0</v>
      </c>
      <c r="H1810">
        <v>2</v>
      </c>
      <c r="I1810">
        <v>0</v>
      </c>
      <c r="J1810">
        <v>0</v>
      </c>
      <c r="K1810" s="1">
        <v>121821.16</v>
      </c>
      <c r="L1810">
        <v>0</v>
      </c>
      <c r="M1810">
        <v>6</v>
      </c>
      <c r="N1810">
        <v>3235</v>
      </c>
      <c r="O1810">
        <v>2</v>
      </c>
      <c r="P1810">
        <v>164</v>
      </c>
      <c r="Q1810">
        <v>0.33333333333333331</v>
      </c>
      <c r="R1810">
        <v>19410</v>
      </c>
      <c r="S1810" t="s">
        <v>54</v>
      </c>
      <c r="T1810" t="s">
        <v>60</v>
      </c>
      <c r="U1810" t="s">
        <v>50</v>
      </c>
      <c r="V1810">
        <v>6</v>
      </c>
    </row>
    <row r="1811" spans="1:22" x14ac:dyDescent="0.2">
      <c r="A1811">
        <v>15767804</v>
      </c>
      <c r="B1811">
        <v>729</v>
      </c>
      <c r="C1811" t="s">
        <v>12</v>
      </c>
      <c r="D1811" t="s">
        <v>15</v>
      </c>
      <c r="E1811">
        <v>44</v>
      </c>
      <c r="F1811">
        <v>6</v>
      </c>
      <c r="G1811" s="2">
        <v>0</v>
      </c>
      <c r="H1811">
        <v>2</v>
      </c>
      <c r="I1811">
        <v>1</v>
      </c>
      <c r="J1811">
        <v>0</v>
      </c>
      <c r="K1811" s="1">
        <v>151733.43</v>
      </c>
      <c r="L1811">
        <v>0</v>
      </c>
      <c r="M1811">
        <v>26</v>
      </c>
      <c r="N1811">
        <v>2645</v>
      </c>
      <c r="O1811">
        <v>7</v>
      </c>
      <c r="P1811">
        <v>151</v>
      </c>
      <c r="Q1811">
        <v>0.26923076923076922</v>
      </c>
      <c r="R1811">
        <v>68770</v>
      </c>
      <c r="S1811" t="s">
        <v>56</v>
      </c>
      <c r="T1811" t="s">
        <v>60</v>
      </c>
      <c r="U1811" t="s">
        <v>50</v>
      </c>
      <c r="V1811">
        <v>6</v>
      </c>
    </row>
    <row r="1812" spans="1:22" x14ac:dyDescent="0.2">
      <c r="A1812">
        <v>15782608</v>
      </c>
      <c r="B1812">
        <v>743</v>
      </c>
      <c r="C1812" t="s">
        <v>12</v>
      </c>
      <c r="D1812" t="s">
        <v>15</v>
      </c>
      <c r="E1812">
        <v>43</v>
      </c>
      <c r="F1812">
        <v>5</v>
      </c>
      <c r="G1812" s="2">
        <v>0</v>
      </c>
      <c r="H1812">
        <v>2</v>
      </c>
      <c r="I1812">
        <v>0</v>
      </c>
      <c r="J1812">
        <v>0</v>
      </c>
      <c r="K1812" s="1">
        <v>113079.19</v>
      </c>
      <c r="L1812">
        <v>1</v>
      </c>
      <c r="M1812">
        <v>15</v>
      </c>
      <c r="N1812">
        <v>1531</v>
      </c>
      <c r="O1812">
        <v>0</v>
      </c>
      <c r="P1812">
        <v>65</v>
      </c>
      <c r="Q1812">
        <v>0</v>
      </c>
      <c r="R1812">
        <v>22965</v>
      </c>
      <c r="S1812" t="s">
        <v>55</v>
      </c>
      <c r="T1812" t="s">
        <v>59</v>
      </c>
      <c r="U1812" t="s">
        <v>50</v>
      </c>
      <c r="V1812">
        <v>6</v>
      </c>
    </row>
    <row r="1813" spans="1:22" x14ac:dyDescent="0.2">
      <c r="A1813">
        <v>15668943</v>
      </c>
      <c r="B1813">
        <v>746</v>
      </c>
      <c r="C1813" t="s">
        <v>12</v>
      </c>
      <c r="D1813" t="s">
        <v>15</v>
      </c>
      <c r="E1813">
        <v>37</v>
      </c>
      <c r="F1813">
        <v>2</v>
      </c>
      <c r="G1813" s="2">
        <v>0</v>
      </c>
      <c r="H1813">
        <v>2</v>
      </c>
      <c r="I1813">
        <v>1</v>
      </c>
      <c r="J1813">
        <v>0</v>
      </c>
      <c r="K1813" s="1">
        <v>143194.04999999999</v>
      </c>
      <c r="L1813">
        <v>0</v>
      </c>
      <c r="M1813">
        <v>2</v>
      </c>
      <c r="N1813">
        <v>4506</v>
      </c>
      <c r="O1813">
        <v>2</v>
      </c>
      <c r="P1813">
        <v>11</v>
      </c>
      <c r="Q1813">
        <v>1</v>
      </c>
      <c r="R1813">
        <v>9012</v>
      </c>
      <c r="S1813" t="s">
        <v>55</v>
      </c>
      <c r="T1813" t="s">
        <v>58</v>
      </c>
      <c r="U1813" t="s">
        <v>52</v>
      </c>
      <c r="V1813">
        <v>7</v>
      </c>
    </row>
    <row r="1814" spans="1:22" x14ac:dyDescent="0.2">
      <c r="A1814">
        <v>15683363</v>
      </c>
      <c r="B1814">
        <v>540</v>
      </c>
      <c r="C1814" t="s">
        <v>14</v>
      </c>
      <c r="D1814" t="s">
        <v>15</v>
      </c>
      <c r="E1814">
        <v>39</v>
      </c>
      <c r="F1814">
        <v>1</v>
      </c>
      <c r="G1814" s="2">
        <v>0</v>
      </c>
      <c r="H1814">
        <v>1</v>
      </c>
      <c r="I1814">
        <v>0</v>
      </c>
      <c r="J1814">
        <v>1</v>
      </c>
      <c r="K1814" s="1">
        <v>108419.41</v>
      </c>
      <c r="L1814">
        <v>0</v>
      </c>
      <c r="M1814">
        <v>16</v>
      </c>
      <c r="N1814">
        <v>1422</v>
      </c>
      <c r="O1814">
        <v>6</v>
      </c>
      <c r="P1814">
        <v>7</v>
      </c>
      <c r="Q1814">
        <v>0.375</v>
      </c>
      <c r="R1814">
        <v>22752</v>
      </c>
      <c r="S1814" t="s">
        <v>56</v>
      </c>
      <c r="T1814" t="s">
        <v>58</v>
      </c>
      <c r="U1814" t="s">
        <v>52</v>
      </c>
      <c r="V1814">
        <v>6</v>
      </c>
    </row>
    <row r="1815" spans="1:22" x14ac:dyDescent="0.2">
      <c r="A1815">
        <v>15703167</v>
      </c>
      <c r="B1815">
        <v>628</v>
      </c>
      <c r="C1815" t="s">
        <v>12</v>
      </c>
      <c r="D1815" t="s">
        <v>13</v>
      </c>
      <c r="E1815">
        <v>45</v>
      </c>
      <c r="F1815">
        <v>8</v>
      </c>
      <c r="G1815" s="2">
        <v>0</v>
      </c>
      <c r="H1815">
        <v>2</v>
      </c>
      <c r="I1815">
        <v>1</v>
      </c>
      <c r="J1815">
        <v>0</v>
      </c>
      <c r="K1815" s="1">
        <v>193903.06</v>
      </c>
      <c r="L1815">
        <v>0</v>
      </c>
      <c r="M1815">
        <v>24</v>
      </c>
      <c r="N1815">
        <v>4054</v>
      </c>
      <c r="O1815">
        <v>0</v>
      </c>
      <c r="P1815">
        <v>142</v>
      </c>
      <c r="Q1815">
        <v>0</v>
      </c>
      <c r="R1815">
        <v>97296</v>
      </c>
      <c r="S1815" t="s">
        <v>55</v>
      </c>
      <c r="T1815" t="s">
        <v>60</v>
      </c>
      <c r="U1815" t="s">
        <v>50</v>
      </c>
      <c r="V1815">
        <v>6</v>
      </c>
    </row>
    <row r="1816" spans="1:22" x14ac:dyDescent="0.2">
      <c r="A1816">
        <v>15583371</v>
      </c>
      <c r="B1816">
        <v>632</v>
      </c>
      <c r="C1816" t="s">
        <v>14</v>
      </c>
      <c r="D1816" t="s">
        <v>15</v>
      </c>
      <c r="E1816">
        <v>37</v>
      </c>
      <c r="F1816">
        <v>1</v>
      </c>
      <c r="G1816" s="2">
        <v>138207.07999999999</v>
      </c>
      <c r="H1816">
        <v>1</v>
      </c>
      <c r="I1816">
        <v>1</v>
      </c>
      <c r="J1816">
        <v>0</v>
      </c>
      <c r="K1816" s="1">
        <v>60778.11</v>
      </c>
      <c r="L1816">
        <v>1</v>
      </c>
      <c r="M1816">
        <v>16</v>
      </c>
      <c r="N1816">
        <v>970</v>
      </c>
      <c r="O1816">
        <v>9</v>
      </c>
      <c r="P1816">
        <v>71</v>
      </c>
      <c r="Q1816">
        <v>0.5625</v>
      </c>
      <c r="R1816">
        <v>15520</v>
      </c>
      <c r="S1816" t="s">
        <v>55</v>
      </c>
      <c r="T1816" t="s">
        <v>58</v>
      </c>
      <c r="U1816" t="s">
        <v>50</v>
      </c>
      <c r="V1816">
        <v>6</v>
      </c>
    </row>
    <row r="1817" spans="1:22" x14ac:dyDescent="0.2">
      <c r="A1817">
        <v>15711251</v>
      </c>
      <c r="B1817">
        <v>514</v>
      </c>
      <c r="C1817" t="s">
        <v>12</v>
      </c>
      <c r="D1817" t="s">
        <v>15</v>
      </c>
      <c r="E1817">
        <v>45</v>
      </c>
      <c r="F1817">
        <v>1</v>
      </c>
      <c r="G1817" s="2">
        <v>178827.79</v>
      </c>
      <c r="H1817">
        <v>1</v>
      </c>
      <c r="I1817">
        <v>1</v>
      </c>
      <c r="J1817">
        <v>0</v>
      </c>
      <c r="K1817" s="1">
        <v>60375.18</v>
      </c>
      <c r="L1817">
        <v>0</v>
      </c>
      <c r="M1817">
        <v>13</v>
      </c>
      <c r="N1817">
        <v>3267</v>
      </c>
      <c r="O1817">
        <v>0</v>
      </c>
      <c r="P1817">
        <v>41</v>
      </c>
      <c r="Q1817">
        <v>0</v>
      </c>
      <c r="R1817">
        <v>42471</v>
      </c>
      <c r="S1817" t="s">
        <v>55</v>
      </c>
      <c r="T1817" t="s">
        <v>58</v>
      </c>
      <c r="U1817" t="s">
        <v>51</v>
      </c>
      <c r="V1817">
        <v>6</v>
      </c>
    </row>
    <row r="1818" spans="1:22" x14ac:dyDescent="0.2">
      <c r="A1818">
        <v>15781409</v>
      </c>
      <c r="B1818">
        <v>834</v>
      </c>
      <c r="C1818" t="s">
        <v>12</v>
      </c>
      <c r="D1818" t="s">
        <v>13</v>
      </c>
      <c r="E1818">
        <v>28</v>
      </c>
      <c r="F1818">
        <v>6</v>
      </c>
      <c r="G1818" s="2">
        <v>0</v>
      </c>
      <c r="H1818">
        <v>1</v>
      </c>
      <c r="I1818">
        <v>1</v>
      </c>
      <c r="J1818">
        <v>0</v>
      </c>
      <c r="K1818" s="1">
        <v>74287.53</v>
      </c>
      <c r="L1818">
        <v>0</v>
      </c>
      <c r="M1818">
        <v>30</v>
      </c>
      <c r="N1818">
        <v>4087</v>
      </c>
      <c r="O1818">
        <v>3</v>
      </c>
      <c r="P1818">
        <v>17</v>
      </c>
      <c r="Q1818">
        <v>0.1</v>
      </c>
      <c r="R1818">
        <v>122610</v>
      </c>
      <c r="S1818" t="s">
        <v>55</v>
      </c>
      <c r="T1818" t="s">
        <v>60</v>
      </c>
      <c r="U1818" t="s">
        <v>52</v>
      </c>
      <c r="V1818">
        <v>8</v>
      </c>
    </row>
    <row r="1819" spans="1:22" x14ac:dyDescent="0.2">
      <c r="A1819">
        <v>15677243</v>
      </c>
      <c r="B1819">
        <v>538</v>
      </c>
      <c r="C1819" t="s">
        <v>14</v>
      </c>
      <c r="D1819" t="s">
        <v>15</v>
      </c>
      <c r="E1819">
        <v>43</v>
      </c>
      <c r="F1819">
        <v>5</v>
      </c>
      <c r="G1819" s="2">
        <v>0</v>
      </c>
      <c r="H1819">
        <v>2</v>
      </c>
      <c r="I1819">
        <v>1</v>
      </c>
      <c r="J1819">
        <v>0</v>
      </c>
      <c r="K1819" s="1">
        <v>126933.73</v>
      </c>
      <c r="L1819">
        <v>0</v>
      </c>
      <c r="M1819">
        <v>4</v>
      </c>
      <c r="N1819">
        <v>3535</v>
      </c>
      <c r="O1819">
        <v>10</v>
      </c>
      <c r="P1819">
        <v>162</v>
      </c>
      <c r="Q1819">
        <v>1</v>
      </c>
      <c r="R1819">
        <v>14140</v>
      </c>
      <c r="S1819" t="s">
        <v>54</v>
      </c>
      <c r="T1819" t="s">
        <v>59</v>
      </c>
      <c r="U1819" t="s">
        <v>50</v>
      </c>
      <c r="V1819">
        <v>6</v>
      </c>
    </row>
    <row r="1820" spans="1:22" x14ac:dyDescent="0.2">
      <c r="A1820">
        <v>15755978</v>
      </c>
      <c r="B1820">
        <v>606</v>
      </c>
      <c r="C1820" t="s">
        <v>12</v>
      </c>
      <c r="D1820" t="s">
        <v>15</v>
      </c>
      <c r="E1820">
        <v>31</v>
      </c>
      <c r="F1820">
        <v>10</v>
      </c>
      <c r="G1820" s="2">
        <v>0</v>
      </c>
      <c r="H1820">
        <v>2</v>
      </c>
      <c r="I1820">
        <v>1</v>
      </c>
      <c r="J1820">
        <v>0</v>
      </c>
      <c r="K1820" s="1">
        <v>195209.4</v>
      </c>
      <c r="L1820">
        <v>0</v>
      </c>
      <c r="M1820">
        <v>26</v>
      </c>
      <c r="N1820">
        <v>1680</v>
      </c>
      <c r="O1820">
        <v>4</v>
      </c>
      <c r="P1820">
        <v>22</v>
      </c>
      <c r="Q1820">
        <v>0.15384615384615385</v>
      </c>
      <c r="R1820">
        <v>43680</v>
      </c>
      <c r="S1820" t="s">
        <v>56</v>
      </c>
      <c r="T1820" t="s">
        <v>61</v>
      </c>
      <c r="U1820" t="s">
        <v>52</v>
      </c>
      <c r="V1820">
        <v>6</v>
      </c>
    </row>
    <row r="1821" spans="1:22" x14ac:dyDescent="0.2">
      <c r="A1821">
        <v>15688395</v>
      </c>
      <c r="B1821">
        <v>582</v>
      </c>
      <c r="C1821" t="s">
        <v>12</v>
      </c>
      <c r="D1821" t="s">
        <v>15</v>
      </c>
      <c r="E1821">
        <v>29</v>
      </c>
      <c r="F1821">
        <v>4</v>
      </c>
      <c r="G1821" s="2">
        <v>0</v>
      </c>
      <c r="H1821">
        <v>2</v>
      </c>
      <c r="I1821">
        <v>0</v>
      </c>
      <c r="J1821">
        <v>0</v>
      </c>
      <c r="K1821" s="1">
        <v>156153.26999999999</v>
      </c>
      <c r="L1821">
        <v>0</v>
      </c>
      <c r="M1821">
        <v>8</v>
      </c>
      <c r="N1821">
        <v>2895</v>
      </c>
      <c r="O1821">
        <v>3</v>
      </c>
      <c r="P1821">
        <v>55</v>
      </c>
      <c r="Q1821">
        <v>0.375</v>
      </c>
      <c r="R1821">
        <v>23160</v>
      </c>
      <c r="S1821" t="s">
        <v>55</v>
      </c>
      <c r="T1821" t="s">
        <v>59</v>
      </c>
      <c r="U1821" t="s">
        <v>51</v>
      </c>
      <c r="V1821">
        <v>6</v>
      </c>
    </row>
    <row r="1822" spans="1:22" x14ac:dyDescent="0.2">
      <c r="A1822">
        <v>15775042</v>
      </c>
      <c r="B1822">
        <v>615</v>
      </c>
      <c r="C1822" t="s">
        <v>12</v>
      </c>
      <c r="D1822" t="s">
        <v>13</v>
      </c>
      <c r="E1822">
        <v>23</v>
      </c>
      <c r="F1822">
        <v>4</v>
      </c>
      <c r="G1822" s="2">
        <v>0</v>
      </c>
      <c r="H1822">
        <v>2</v>
      </c>
      <c r="I1822">
        <v>1</v>
      </c>
      <c r="J1822">
        <v>0</v>
      </c>
      <c r="K1822" s="1">
        <v>196476.19</v>
      </c>
      <c r="L1822">
        <v>0</v>
      </c>
      <c r="M1822">
        <v>13</v>
      </c>
      <c r="N1822">
        <v>4048</v>
      </c>
      <c r="O1822">
        <v>5</v>
      </c>
      <c r="P1822">
        <v>35</v>
      </c>
      <c r="Q1822">
        <v>0.38461538461538464</v>
      </c>
      <c r="R1822">
        <v>52624</v>
      </c>
      <c r="S1822" t="s">
        <v>55</v>
      </c>
      <c r="T1822" t="s">
        <v>59</v>
      </c>
      <c r="U1822" t="s">
        <v>51</v>
      </c>
      <c r="V1822">
        <v>6</v>
      </c>
    </row>
    <row r="1823" spans="1:22" x14ac:dyDescent="0.2">
      <c r="A1823">
        <v>15800233</v>
      </c>
      <c r="B1823">
        <v>850</v>
      </c>
      <c r="C1823" t="s">
        <v>12</v>
      </c>
      <c r="D1823" t="s">
        <v>13</v>
      </c>
      <c r="E1823">
        <v>40</v>
      </c>
      <c r="F1823">
        <v>5</v>
      </c>
      <c r="G1823" s="2">
        <v>0</v>
      </c>
      <c r="H1823">
        <v>2</v>
      </c>
      <c r="I1823">
        <v>1</v>
      </c>
      <c r="J1823">
        <v>0</v>
      </c>
      <c r="K1823" s="1">
        <v>35034.15</v>
      </c>
      <c r="L1823">
        <v>0</v>
      </c>
      <c r="M1823">
        <v>15</v>
      </c>
      <c r="N1823">
        <v>1332</v>
      </c>
      <c r="O1823">
        <v>4</v>
      </c>
      <c r="P1823">
        <v>104</v>
      </c>
      <c r="Q1823">
        <v>0.26666666666666666</v>
      </c>
      <c r="R1823">
        <v>19980</v>
      </c>
      <c r="S1823" t="s">
        <v>55</v>
      </c>
      <c r="T1823" t="s">
        <v>59</v>
      </c>
      <c r="U1823" t="s">
        <v>50</v>
      </c>
      <c r="V1823">
        <v>6</v>
      </c>
    </row>
    <row r="1824" spans="1:22" x14ac:dyDescent="0.2">
      <c r="A1824">
        <v>15595557</v>
      </c>
      <c r="B1824">
        <v>798</v>
      </c>
      <c r="C1824" t="s">
        <v>12</v>
      </c>
      <c r="D1824" t="s">
        <v>15</v>
      </c>
      <c r="E1824">
        <v>22</v>
      </c>
      <c r="F1824">
        <v>8</v>
      </c>
      <c r="G1824" s="2">
        <v>0</v>
      </c>
      <c r="H1824">
        <v>2</v>
      </c>
      <c r="I1824">
        <v>1</v>
      </c>
      <c r="J1824">
        <v>0</v>
      </c>
      <c r="K1824" s="1">
        <v>107615.43</v>
      </c>
      <c r="L1824">
        <v>0</v>
      </c>
      <c r="M1824">
        <v>22</v>
      </c>
      <c r="N1824">
        <v>1693</v>
      </c>
      <c r="O1824">
        <v>2</v>
      </c>
      <c r="P1824">
        <v>161</v>
      </c>
      <c r="Q1824">
        <v>9.0909090909090912E-2</v>
      </c>
      <c r="R1824">
        <v>37246</v>
      </c>
      <c r="S1824" t="s">
        <v>55</v>
      </c>
      <c r="T1824" t="s">
        <v>60</v>
      </c>
      <c r="U1824" t="s">
        <v>50</v>
      </c>
      <c r="V1824">
        <v>6</v>
      </c>
    </row>
    <row r="1825" spans="1:22" x14ac:dyDescent="0.2">
      <c r="A1825">
        <v>15701412</v>
      </c>
      <c r="B1825">
        <v>739</v>
      </c>
      <c r="C1825" t="s">
        <v>12</v>
      </c>
      <c r="D1825" t="s">
        <v>15</v>
      </c>
      <c r="E1825">
        <v>40</v>
      </c>
      <c r="F1825">
        <v>4</v>
      </c>
      <c r="G1825" s="2">
        <v>0</v>
      </c>
      <c r="H1825">
        <v>2</v>
      </c>
      <c r="I1825">
        <v>0</v>
      </c>
      <c r="J1825">
        <v>0</v>
      </c>
      <c r="K1825" s="1">
        <v>173321.65</v>
      </c>
      <c r="L1825">
        <v>0</v>
      </c>
      <c r="M1825">
        <v>12</v>
      </c>
      <c r="N1825">
        <v>1558</v>
      </c>
      <c r="O1825">
        <v>3</v>
      </c>
      <c r="P1825">
        <v>132</v>
      </c>
      <c r="Q1825">
        <v>0.25</v>
      </c>
      <c r="R1825">
        <v>18696</v>
      </c>
      <c r="S1825" t="s">
        <v>56</v>
      </c>
      <c r="T1825" t="s">
        <v>59</v>
      </c>
      <c r="U1825" t="s">
        <v>50</v>
      </c>
      <c r="V1825">
        <v>6</v>
      </c>
    </row>
    <row r="1826" spans="1:22" x14ac:dyDescent="0.2">
      <c r="A1826">
        <v>15702464</v>
      </c>
      <c r="B1826">
        <v>549</v>
      </c>
      <c r="C1826" t="s">
        <v>12</v>
      </c>
      <c r="D1826" t="s">
        <v>13</v>
      </c>
      <c r="E1826">
        <v>34</v>
      </c>
      <c r="F1826">
        <v>4</v>
      </c>
      <c r="G1826" s="2">
        <v>0</v>
      </c>
      <c r="H1826">
        <v>2</v>
      </c>
      <c r="I1826">
        <v>0</v>
      </c>
      <c r="J1826">
        <v>0</v>
      </c>
      <c r="K1826" s="1">
        <v>139463.57</v>
      </c>
      <c r="L1826">
        <v>0</v>
      </c>
      <c r="M1826">
        <v>12</v>
      </c>
      <c r="N1826">
        <v>4518</v>
      </c>
      <c r="O1826">
        <v>10</v>
      </c>
      <c r="P1826">
        <v>10</v>
      </c>
      <c r="Q1826">
        <v>0.83333333333333337</v>
      </c>
      <c r="R1826">
        <v>54216</v>
      </c>
      <c r="S1826" t="s">
        <v>54</v>
      </c>
      <c r="T1826" t="s">
        <v>59</v>
      </c>
      <c r="U1826" t="s">
        <v>52</v>
      </c>
      <c r="V1826">
        <v>6</v>
      </c>
    </row>
    <row r="1827" spans="1:22" x14ac:dyDescent="0.2">
      <c r="A1827">
        <v>15704160</v>
      </c>
      <c r="B1827">
        <v>648</v>
      </c>
      <c r="C1827" t="s">
        <v>14</v>
      </c>
      <c r="D1827" t="s">
        <v>15</v>
      </c>
      <c r="E1827">
        <v>49</v>
      </c>
      <c r="F1827">
        <v>5</v>
      </c>
      <c r="G1827" s="2">
        <v>0</v>
      </c>
      <c r="H1827">
        <v>1</v>
      </c>
      <c r="I1827">
        <v>1</v>
      </c>
      <c r="J1827">
        <v>0</v>
      </c>
      <c r="K1827" s="1">
        <v>149946.43</v>
      </c>
      <c r="L1827">
        <v>1</v>
      </c>
      <c r="M1827">
        <v>5</v>
      </c>
      <c r="N1827">
        <v>3689</v>
      </c>
      <c r="O1827">
        <v>10</v>
      </c>
      <c r="P1827">
        <v>104</v>
      </c>
      <c r="Q1827">
        <v>1</v>
      </c>
      <c r="R1827">
        <v>18445</v>
      </c>
      <c r="S1827" t="s">
        <v>55</v>
      </c>
      <c r="T1827" t="s">
        <v>59</v>
      </c>
      <c r="U1827" t="s">
        <v>50</v>
      </c>
      <c r="V1827">
        <v>9</v>
      </c>
    </row>
    <row r="1828" spans="1:22" x14ac:dyDescent="0.2">
      <c r="A1828">
        <v>15668629</v>
      </c>
      <c r="B1828">
        <v>719</v>
      </c>
      <c r="C1828" t="s">
        <v>14</v>
      </c>
      <c r="D1828" t="s">
        <v>15</v>
      </c>
      <c r="E1828">
        <v>44</v>
      </c>
      <c r="F1828">
        <v>2</v>
      </c>
      <c r="G1828" s="2">
        <v>0</v>
      </c>
      <c r="H1828">
        <v>2</v>
      </c>
      <c r="I1828">
        <v>1</v>
      </c>
      <c r="J1828">
        <v>0</v>
      </c>
      <c r="K1828" s="1">
        <v>196582.19</v>
      </c>
      <c r="L1828">
        <v>0</v>
      </c>
      <c r="M1828">
        <v>8</v>
      </c>
      <c r="N1828">
        <v>3540</v>
      </c>
      <c r="O1828">
        <v>0</v>
      </c>
      <c r="P1828">
        <v>75</v>
      </c>
      <c r="Q1828">
        <v>0</v>
      </c>
      <c r="R1828">
        <v>28320</v>
      </c>
      <c r="S1828" t="s">
        <v>55</v>
      </c>
      <c r="T1828" t="s">
        <v>58</v>
      </c>
      <c r="U1828" t="s">
        <v>50</v>
      </c>
      <c r="V1828">
        <v>7</v>
      </c>
    </row>
    <row r="1829" spans="1:22" x14ac:dyDescent="0.2">
      <c r="A1829">
        <v>15592761</v>
      </c>
      <c r="B1829">
        <v>710</v>
      </c>
      <c r="C1829" t="s">
        <v>12</v>
      </c>
      <c r="D1829" t="s">
        <v>15</v>
      </c>
      <c r="E1829">
        <v>40</v>
      </c>
      <c r="F1829">
        <v>5</v>
      </c>
      <c r="G1829" s="2">
        <v>0</v>
      </c>
      <c r="H1829">
        <v>2</v>
      </c>
      <c r="I1829">
        <v>0</v>
      </c>
      <c r="J1829">
        <v>0</v>
      </c>
      <c r="K1829" s="1">
        <v>162878.96</v>
      </c>
      <c r="L1829">
        <v>0</v>
      </c>
      <c r="M1829">
        <v>9</v>
      </c>
      <c r="N1829">
        <v>3380</v>
      </c>
      <c r="O1829">
        <v>6</v>
      </c>
      <c r="P1829">
        <v>96</v>
      </c>
      <c r="Q1829">
        <v>0.66666666666666663</v>
      </c>
      <c r="R1829">
        <v>30420</v>
      </c>
      <c r="S1829" t="s">
        <v>55</v>
      </c>
      <c r="T1829" t="s">
        <v>59</v>
      </c>
      <c r="U1829" t="s">
        <v>50</v>
      </c>
      <c r="V1829">
        <v>6</v>
      </c>
    </row>
    <row r="1830" spans="1:22" x14ac:dyDescent="0.2">
      <c r="A1830">
        <v>15598097</v>
      </c>
      <c r="B1830">
        <v>550</v>
      </c>
      <c r="C1830" t="s">
        <v>12</v>
      </c>
      <c r="D1830" t="s">
        <v>15</v>
      </c>
      <c r="E1830">
        <v>44</v>
      </c>
      <c r="F1830">
        <v>9</v>
      </c>
      <c r="G1830" s="2">
        <v>0</v>
      </c>
      <c r="H1830">
        <v>2</v>
      </c>
      <c r="I1830">
        <v>1</v>
      </c>
      <c r="J1830">
        <v>0</v>
      </c>
      <c r="K1830" s="1">
        <v>26257.01</v>
      </c>
      <c r="L1830">
        <v>0</v>
      </c>
      <c r="M1830">
        <v>23</v>
      </c>
      <c r="N1830">
        <v>966</v>
      </c>
      <c r="O1830">
        <v>5</v>
      </c>
      <c r="P1830">
        <v>114</v>
      </c>
      <c r="Q1830">
        <v>0.21739130434782608</v>
      </c>
      <c r="R1830">
        <v>22218</v>
      </c>
      <c r="S1830" t="s">
        <v>55</v>
      </c>
      <c r="T1830" t="s">
        <v>61</v>
      </c>
      <c r="U1830" t="s">
        <v>50</v>
      </c>
      <c r="V1830">
        <v>6</v>
      </c>
    </row>
    <row r="1831" spans="1:22" x14ac:dyDescent="0.2">
      <c r="A1831">
        <v>15620751</v>
      </c>
      <c r="B1831">
        <v>760</v>
      </c>
      <c r="C1831" t="s">
        <v>12</v>
      </c>
      <c r="D1831" t="s">
        <v>15</v>
      </c>
      <c r="E1831">
        <v>34</v>
      </c>
      <c r="F1831">
        <v>2</v>
      </c>
      <c r="G1831" s="2">
        <v>0</v>
      </c>
      <c r="H1831">
        <v>2</v>
      </c>
      <c r="I1831">
        <v>1</v>
      </c>
      <c r="J1831">
        <v>0</v>
      </c>
      <c r="K1831" s="1">
        <v>164162.44</v>
      </c>
      <c r="L1831">
        <v>0</v>
      </c>
      <c r="M1831">
        <v>4</v>
      </c>
      <c r="N1831">
        <v>4544</v>
      </c>
      <c r="O1831">
        <v>7</v>
      </c>
      <c r="P1831">
        <v>172</v>
      </c>
      <c r="Q1831">
        <v>1</v>
      </c>
      <c r="R1831">
        <v>18176</v>
      </c>
      <c r="S1831" t="s">
        <v>55</v>
      </c>
      <c r="T1831" t="s">
        <v>58</v>
      </c>
      <c r="U1831" t="s">
        <v>50</v>
      </c>
      <c r="V1831">
        <v>7</v>
      </c>
    </row>
    <row r="1832" spans="1:22" x14ac:dyDescent="0.2">
      <c r="A1832">
        <v>15656717</v>
      </c>
      <c r="B1832">
        <v>687</v>
      </c>
      <c r="C1832" t="s">
        <v>12</v>
      </c>
      <c r="D1832" t="s">
        <v>13</v>
      </c>
      <c r="E1832">
        <v>30</v>
      </c>
      <c r="F1832">
        <v>6</v>
      </c>
      <c r="G1832" s="2">
        <v>0</v>
      </c>
      <c r="H1832">
        <v>2</v>
      </c>
      <c r="I1832">
        <v>0</v>
      </c>
      <c r="J1832">
        <v>0</v>
      </c>
      <c r="K1832" s="1">
        <v>179206.92</v>
      </c>
      <c r="L1832">
        <v>0</v>
      </c>
      <c r="M1832">
        <v>17</v>
      </c>
      <c r="N1832">
        <v>3430</v>
      </c>
      <c r="O1832">
        <v>3</v>
      </c>
      <c r="P1832">
        <v>91</v>
      </c>
      <c r="Q1832">
        <v>0.17647058823529413</v>
      </c>
      <c r="R1832">
        <v>58310</v>
      </c>
      <c r="S1832" t="s">
        <v>54</v>
      </c>
      <c r="T1832" t="s">
        <v>60</v>
      </c>
      <c r="U1832" t="s">
        <v>50</v>
      </c>
      <c r="V1832">
        <v>6</v>
      </c>
    </row>
    <row r="1833" spans="1:22" x14ac:dyDescent="0.2">
      <c r="A1833">
        <v>15793688</v>
      </c>
      <c r="B1833">
        <v>669</v>
      </c>
      <c r="C1833" t="s">
        <v>12</v>
      </c>
      <c r="D1833" t="s">
        <v>15</v>
      </c>
      <c r="E1833">
        <v>50</v>
      </c>
      <c r="F1833">
        <v>9</v>
      </c>
      <c r="G1833" s="2">
        <v>201009.64</v>
      </c>
      <c r="H1833">
        <v>1</v>
      </c>
      <c r="I1833">
        <v>1</v>
      </c>
      <c r="J1833">
        <v>0</v>
      </c>
      <c r="K1833" s="1">
        <v>158032.5</v>
      </c>
      <c r="L1833">
        <v>1</v>
      </c>
      <c r="M1833">
        <v>19</v>
      </c>
      <c r="N1833">
        <v>942</v>
      </c>
      <c r="O1833">
        <v>2</v>
      </c>
      <c r="P1833">
        <v>136</v>
      </c>
      <c r="Q1833">
        <v>0.10526315789473684</v>
      </c>
      <c r="R1833">
        <v>17898</v>
      </c>
      <c r="S1833" t="s">
        <v>55</v>
      </c>
      <c r="T1833" t="s">
        <v>61</v>
      </c>
      <c r="U1833" t="s">
        <v>50</v>
      </c>
      <c r="V1833">
        <v>6</v>
      </c>
    </row>
    <row r="1834" spans="1:22" x14ac:dyDescent="0.2">
      <c r="A1834">
        <v>15761364</v>
      </c>
      <c r="B1834">
        <v>679</v>
      </c>
      <c r="C1834" t="s">
        <v>12</v>
      </c>
      <c r="D1834" t="s">
        <v>15</v>
      </c>
      <c r="E1834">
        <v>30</v>
      </c>
      <c r="F1834">
        <v>9</v>
      </c>
      <c r="G1834" s="2">
        <v>0</v>
      </c>
      <c r="H1834">
        <v>2</v>
      </c>
      <c r="I1834">
        <v>1</v>
      </c>
      <c r="J1834">
        <v>0</v>
      </c>
      <c r="K1834" s="1">
        <v>157871.54999999999</v>
      </c>
      <c r="L1834">
        <v>0</v>
      </c>
      <c r="M1834">
        <v>22</v>
      </c>
      <c r="N1834">
        <v>2279</v>
      </c>
      <c r="O1834">
        <v>9</v>
      </c>
      <c r="P1834">
        <v>32</v>
      </c>
      <c r="Q1834">
        <v>0.40909090909090912</v>
      </c>
      <c r="R1834">
        <v>50138</v>
      </c>
      <c r="S1834" t="s">
        <v>55</v>
      </c>
      <c r="T1834" t="s">
        <v>61</v>
      </c>
      <c r="U1834" t="s">
        <v>51</v>
      </c>
      <c r="V1834">
        <v>6</v>
      </c>
    </row>
    <row r="1835" spans="1:22" x14ac:dyDescent="0.2">
      <c r="A1835">
        <v>15590286</v>
      </c>
      <c r="B1835">
        <v>611</v>
      </c>
      <c r="C1835" t="s">
        <v>12</v>
      </c>
      <c r="D1835" t="s">
        <v>13</v>
      </c>
      <c r="E1835">
        <v>40</v>
      </c>
      <c r="F1835">
        <v>2</v>
      </c>
      <c r="G1835" s="2">
        <v>125879.29</v>
      </c>
      <c r="H1835">
        <v>1</v>
      </c>
      <c r="I1835">
        <v>1</v>
      </c>
      <c r="J1835">
        <v>0</v>
      </c>
      <c r="K1835" s="1">
        <v>93203.43</v>
      </c>
      <c r="L1835">
        <v>0</v>
      </c>
      <c r="M1835">
        <v>30</v>
      </c>
      <c r="N1835">
        <v>1933</v>
      </c>
      <c r="O1835">
        <v>2</v>
      </c>
      <c r="P1835">
        <v>128</v>
      </c>
      <c r="Q1835">
        <v>6.6666666666666666E-2</v>
      </c>
      <c r="R1835">
        <v>57990</v>
      </c>
      <c r="S1835" t="s">
        <v>56</v>
      </c>
      <c r="T1835" t="s">
        <v>58</v>
      </c>
      <c r="U1835" t="s">
        <v>50</v>
      </c>
      <c r="V1835">
        <v>6</v>
      </c>
    </row>
    <row r="1836" spans="1:22" x14ac:dyDescent="0.2">
      <c r="A1836">
        <v>15761053</v>
      </c>
      <c r="B1836">
        <v>596</v>
      </c>
      <c r="C1836" t="s">
        <v>16</v>
      </c>
      <c r="D1836" t="s">
        <v>15</v>
      </c>
      <c r="E1836">
        <v>48</v>
      </c>
      <c r="F1836">
        <v>2</v>
      </c>
      <c r="G1836" s="2">
        <v>131326.47</v>
      </c>
      <c r="H1836">
        <v>1</v>
      </c>
      <c r="I1836">
        <v>0</v>
      </c>
      <c r="J1836">
        <v>0</v>
      </c>
      <c r="K1836" s="1">
        <v>1140.02</v>
      </c>
      <c r="L1836">
        <v>1</v>
      </c>
      <c r="M1836">
        <v>30</v>
      </c>
      <c r="N1836">
        <v>2810</v>
      </c>
      <c r="O1836">
        <v>10</v>
      </c>
      <c r="P1836">
        <v>110</v>
      </c>
      <c r="Q1836">
        <v>0.33333333333333331</v>
      </c>
      <c r="R1836">
        <v>84300</v>
      </c>
      <c r="S1836" t="s">
        <v>55</v>
      </c>
      <c r="T1836" t="s">
        <v>58</v>
      </c>
      <c r="U1836" t="s">
        <v>50</v>
      </c>
      <c r="V1836">
        <v>7</v>
      </c>
    </row>
    <row r="1837" spans="1:22" x14ac:dyDescent="0.2">
      <c r="A1837">
        <v>15702095</v>
      </c>
      <c r="B1837">
        <v>585</v>
      </c>
      <c r="C1837" t="s">
        <v>14</v>
      </c>
      <c r="D1837" t="s">
        <v>13</v>
      </c>
      <c r="E1837">
        <v>56</v>
      </c>
      <c r="F1837">
        <v>1</v>
      </c>
      <c r="G1837" s="2">
        <v>128472.8</v>
      </c>
      <c r="H1837">
        <v>1</v>
      </c>
      <c r="I1837">
        <v>1</v>
      </c>
      <c r="J1837">
        <v>0</v>
      </c>
      <c r="K1837" s="1">
        <v>186476.91</v>
      </c>
      <c r="L1837">
        <v>1</v>
      </c>
      <c r="M1837">
        <v>26</v>
      </c>
      <c r="N1837">
        <v>1315</v>
      </c>
      <c r="O1837">
        <v>6</v>
      </c>
      <c r="P1837">
        <v>137</v>
      </c>
      <c r="Q1837">
        <v>0.23076923076923078</v>
      </c>
      <c r="R1837">
        <v>34190</v>
      </c>
      <c r="S1837" t="s">
        <v>55</v>
      </c>
      <c r="T1837" t="s">
        <v>58</v>
      </c>
      <c r="U1837" t="s">
        <v>50</v>
      </c>
      <c r="V1837">
        <v>7</v>
      </c>
    </row>
    <row r="1838" spans="1:22" x14ac:dyDescent="0.2">
      <c r="A1838">
        <v>15625141</v>
      </c>
      <c r="B1838">
        <v>563</v>
      </c>
      <c r="C1838" t="s">
        <v>14</v>
      </c>
      <c r="D1838" t="s">
        <v>15</v>
      </c>
      <c r="E1838">
        <v>26</v>
      </c>
      <c r="F1838">
        <v>7</v>
      </c>
      <c r="G1838" s="2">
        <v>0</v>
      </c>
      <c r="H1838">
        <v>2</v>
      </c>
      <c r="I1838">
        <v>0</v>
      </c>
      <c r="J1838">
        <v>0</v>
      </c>
      <c r="K1838" s="1">
        <v>6139.74</v>
      </c>
      <c r="L1838">
        <v>0</v>
      </c>
      <c r="M1838">
        <v>23</v>
      </c>
      <c r="N1838">
        <v>2011</v>
      </c>
      <c r="O1838">
        <v>7</v>
      </c>
      <c r="P1838">
        <v>114</v>
      </c>
      <c r="Q1838">
        <v>0.30434782608695654</v>
      </c>
      <c r="R1838">
        <v>46253</v>
      </c>
      <c r="S1838" t="s">
        <v>56</v>
      </c>
      <c r="T1838" t="s">
        <v>60</v>
      </c>
      <c r="U1838" t="s">
        <v>50</v>
      </c>
      <c r="V1838">
        <v>6</v>
      </c>
    </row>
    <row r="1839" spans="1:22" x14ac:dyDescent="0.2">
      <c r="A1839">
        <v>15571869</v>
      </c>
      <c r="B1839">
        <v>669</v>
      </c>
      <c r="C1839" t="s">
        <v>16</v>
      </c>
      <c r="D1839" t="s">
        <v>13</v>
      </c>
      <c r="E1839">
        <v>50</v>
      </c>
      <c r="F1839">
        <v>4</v>
      </c>
      <c r="G1839" s="2">
        <v>112650.89</v>
      </c>
      <c r="H1839">
        <v>1</v>
      </c>
      <c r="I1839">
        <v>0</v>
      </c>
      <c r="J1839">
        <v>0</v>
      </c>
      <c r="K1839" s="1">
        <v>166386.22</v>
      </c>
      <c r="L1839">
        <v>1</v>
      </c>
      <c r="M1839">
        <v>25</v>
      </c>
      <c r="N1839">
        <v>1076</v>
      </c>
      <c r="O1839">
        <v>9</v>
      </c>
      <c r="P1839">
        <v>9</v>
      </c>
      <c r="Q1839">
        <v>0.36</v>
      </c>
      <c r="R1839">
        <v>26900</v>
      </c>
      <c r="S1839" t="s">
        <v>55</v>
      </c>
      <c r="T1839" t="s">
        <v>59</v>
      </c>
      <c r="U1839" t="s">
        <v>52</v>
      </c>
      <c r="V1839">
        <v>6</v>
      </c>
    </row>
    <row r="1840" spans="1:22" x14ac:dyDescent="0.2">
      <c r="A1840">
        <v>15694143</v>
      </c>
      <c r="B1840">
        <v>686</v>
      </c>
      <c r="C1840" t="s">
        <v>12</v>
      </c>
      <c r="D1840" t="s">
        <v>13</v>
      </c>
      <c r="E1840">
        <v>41</v>
      </c>
      <c r="F1840">
        <v>10</v>
      </c>
      <c r="G1840" s="2">
        <v>0</v>
      </c>
      <c r="H1840">
        <v>1</v>
      </c>
      <c r="I1840">
        <v>1</v>
      </c>
      <c r="J1840">
        <v>0</v>
      </c>
      <c r="K1840" s="1">
        <v>133086.45000000001</v>
      </c>
      <c r="L1840">
        <v>0</v>
      </c>
      <c r="M1840">
        <v>19</v>
      </c>
      <c r="N1840">
        <v>206</v>
      </c>
      <c r="O1840">
        <v>4</v>
      </c>
      <c r="P1840">
        <v>167</v>
      </c>
      <c r="Q1840">
        <v>0.21052631578947367</v>
      </c>
      <c r="R1840">
        <v>3914</v>
      </c>
      <c r="S1840" t="s">
        <v>55</v>
      </c>
      <c r="T1840" t="s">
        <v>61</v>
      </c>
      <c r="U1840" t="s">
        <v>50</v>
      </c>
      <c r="V1840">
        <v>8</v>
      </c>
    </row>
    <row r="1841" spans="1:22" x14ac:dyDescent="0.2">
      <c r="A1841">
        <v>15728823</v>
      </c>
      <c r="B1841">
        <v>836</v>
      </c>
      <c r="C1841" t="s">
        <v>14</v>
      </c>
      <c r="D1841" t="s">
        <v>13</v>
      </c>
      <c r="E1841">
        <v>37</v>
      </c>
      <c r="F1841">
        <v>10</v>
      </c>
      <c r="G1841" s="2">
        <v>0</v>
      </c>
      <c r="H1841">
        <v>2</v>
      </c>
      <c r="I1841">
        <v>1</v>
      </c>
      <c r="J1841">
        <v>0</v>
      </c>
      <c r="K1841" s="1">
        <v>111324.41</v>
      </c>
      <c r="L1841">
        <v>0</v>
      </c>
      <c r="M1841">
        <v>25</v>
      </c>
      <c r="N1841">
        <v>2201</v>
      </c>
      <c r="O1841">
        <v>3</v>
      </c>
      <c r="P1841">
        <v>140</v>
      </c>
      <c r="Q1841">
        <v>0.12</v>
      </c>
      <c r="R1841">
        <v>55025</v>
      </c>
      <c r="S1841" t="s">
        <v>56</v>
      </c>
      <c r="T1841" t="s">
        <v>61</v>
      </c>
      <c r="U1841" t="s">
        <v>50</v>
      </c>
      <c r="V1841">
        <v>6</v>
      </c>
    </row>
    <row r="1842" spans="1:22" x14ac:dyDescent="0.2">
      <c r="A1842">
        <v>15749328</v>
      </c>
      <c r="B1842">
        <v>697</v>
      </c>
      <c r="C1842" t="s">
        <v>12</v>
      </c>
      <c r="D1842" t="s">
        <v>13</v>
      </c>
      <c r="E1842">
        <v>45</v>
      </c>
      <c r="F1842">
        <v>1</v>
      </c>
      <c r="G1842" s="2">
        <v>0</v>
      </c>
      <c r="H1842">
        <v>2</v>
      </c>
      <c r="I1842">
        <v>1</v>
      </c>
      <c r="J1842">
        <v>0</v>
      </c>
      <c r="K1842" s="1">
        <v>46807.62</v>
      </c>
      <c r="L1842">
        <v>1</v>
      </c>
      <c r="M1842">
        <v>11</v>
      </c>
      <c r="N1842">
        <v>2923</v>
      </c>
      <c r="O1842">
        <v>3</v>
      </c>
      <c r="P1842">
        <v>67</v>
      </c>
      <c r="Q1842">
        <v>0.27272727272727271</v>
      </c>
      <c r="R1842">
        <v>32153</v>
      </c>
      <c r="S1842" t="s">
        <v>55</v>
      </c>
      <c r="T1842" t="s">
        <v>58</v>
      </c>
      <c r="U1842" t="s">
        <v>50</v>
      </c>
      <c r="V1842">
        <v>7</v>
      </c>
    </row>
    <row r="1843" spans="1:22" x14ac:dyDescent="0.2">
      <c r="A1843">
        <v>15792029</v>
      </c>
      <c r="B1843">
        <v>620</v>
      </c>
      <c r="C1843" t="s">
        <v>12</v>
      </c>
      <c r="D1843" t="s">
        <v>15</v>
      </c>
      <c r="E1843">
        <v>32</v>
      </c>
      <c r="F1843">
        <v>6</v>
      </c>
      <c r="G1843" s="2">
        <v>0</v>
      </c>
      <c r="H1843">
        <v>2</v>
      </c>
      <c r="I1843">
        <v>1</v>
      </c>
      <c r="J1843">
        <v>0</v>
      </c>
      <c r="K1843" s="1">
        <v>56139.09</v>
      </c>
      <c r="L1843">
        <v>0</v>
      </c>
      <c r="M1843">
        <v>25</v>
      </c>
      <c r="N1843">
        <v>2484</v>
      </c>
      <c r="O1843">
        <v>4</v>
      </c>
      <c r="P1843">
        <v>97</v>
      </c>
      <c r="Q1843">
        <v>0.16</v>
      </c>
      <c r="R1843">
        <v>62100</v>
      </c>
      <c r="S1843" t="s">
        <v>55</v>
      </c>
      <c r="T1843" t="s">
        <v>60</v>
      </c>
      <c r="U1843" t="s">
        <v>50</v>
      </c>
      <c r="V1843">
        <v>6</v>
      </c>
    </row>
    <row r="1844" spans="1:22" x14ac:dyDescent="0.2">
      <c r="A1844">
        <v>15607526</v>
      </c>
      <c r="B1844">
        <v>638</v>
      </c>
      <c r="C1844" t="s">
        <v>16</v>
      </c>
      <c r="D1844" t="s">
        <v>15</v>
      </c>
      <c r="E1844">
        <v>50</v>
      </c>
      <c r="F1844">
        <v>1</v>
      </c>
      <c r="G1844" s="2">
        <v>102645.48</v>
      </c>
      <c r="H1844">
        <v>1</v>
      </c>
      <c r="I1844">
        <v>1</v>
      </c>
      <c r="J1844">
        <v>0</v>
      </c>
      <c r="K1844" s="1">
        <v>168359.98</v>
      </c>
      <c r="L1844">
        <v>1</v>
      </c>
      <c r="M1844">
        <v>24</v>
      </c>
      <c r="N1844">
        <v>3382</v>
      </c>
      <c r="O1844">
        <v>0</v>
      </c>
      <c r="P1844">
        <v>79</v>
      </c>
      <c r="Q1844">
        <v>0</v>
      </c>
      <c r="R1844">
        <v>81168</v>
      </c>
      <c r="S1844" t="s">
        <v>56</v>
      </c>
      <c r="T1844" t="s">
        <v>58</v>
      </c>
      <c r="U1844" t="s">
        <v>50</v>
      </c>
      <c r="V1844">
        <v>7</v>
      </c>
    </row>
    <row r="1845" spans="1:22" x14ac:dyDescent="0.2">
      <c r="A1845">
        <v>15581505</v>
      </c>
      <c r="B1845">
        <v>641</v>
      </c>
      <c r="C1845" t="s">
        <v>12</v>
      </c>
      <c r="D1845" t="s">
        <v>15</v>
      </c>
      <c r="E1845">
        <v>35</v>
      </c>
      <c r="F1845">
        <v>5</v>
      </c>
      <c r="G1845" s="2">
        <v>0</v>
      </c>
      <c r="H1845">
        <v>2</v>
      </c>
      <c r="I1845">
        <v>1</v>
      </c>
      <c r="J1845">
        <v>0</v>
      </c>
      <c r="K1845" s="1">
        <v>93148.93</v>
      </c>
      <c r="L1845">
        <v>0</v>
      </c>
      <c r="M1845">
        <v>19</v>
      </c>
      <c r="N1845">
        <v>3080</v>
      </c>
      <c r="O1845">
        <v>10</v>
      </c>
      <c r="P1845">
        <v>98</v>
      </c>
      <c r="Q1845">
        <v>0.52631578947368418</v>
      </c>
      <c r="R1845">
        <v>58520</v>
      </c>
      <c r="S1845" t="s">
        <v>55</v>
      </c>
      <c r="T1845" t="s">
        <v>59</v>
      </c>
      <c r="U1845" t="s">
        <v>50</v>
      </c>
      <c r="V1845">
        <v>6</v>
      </c>
    </row>
    <row r="1846" spans="1:22" x14ac:dyDescent="0.2">
      <c r="A1846">
        <v>15707242</v>
      </c>
      <c r="B1846">
        <v>504</v>
      </c>
      <c r="C1846" t="s">
        <v>14</v>
      </c>
      <c r="D1846" t="s">
        <v>15</v>
      </c>
      <c r="E1846">
        <v>40</v>
      </c>
      <c r="F1846">
        <v>5</v>
      </c>
      <c r="G1846" s="2">
        <v>0</v>
      </c>
      <c r="H1846">
        <v>2</v>
      </c>
      <c r="I1846">
        <v>0</v>
      </c>
      <c r="J1846">
        <v>0</v>
      </c>
      <c r="K1846" s="1">
        <v>146703.35999999999</v>
      </c>
      <c r="L1846">
        <v>0</v>
      </c>
      <c r="M1846">
        <v>4</v>
      </c>
      <c r="N1846">
        <v>589</v>
      </c>
      <c r="O1846">
        <v>8</v>
      </c>
      <c r="P1846">
        <v>142</v>
      </c>
      <c r="Q1846">
        <v>1</v>
      </c>
      <c r="R1846">
        <v>2356</v>
      </c>
      <c r="S1846" t="s">
        <v>55</v>
      </c>
      <c r="T1846" t="s">
        <v>59</v>
      </c>
      <c r="U1846" t="s">
        <v>50</v>
      </c>
      <c r="V1846">
        <v>6</v>
      </c>
    </row>
    <row r="1847" spans="1:22" x14ac:dyDescent="0.2">
      <c r="A1847">
        <v>15719778</v>
      </c>
      <c r="B1847">
        <v>577</v>
      </c>
      <c r="C1847" t="s">
        <v>12</v>
      </c>
      <c r="D1847" t="s">
        <v>13</v>
      </c>
      <c r="E1847">
        <v>32</v>
      </c>
      <c r="F1847">
        <v>1</v>
      </c>
      <c r="G1847" s="2">
        <v>0</v>
      </c>
      <c r="H1847">
        <v>2</v>
      </c>
      <c r="I1847">
        <v>1</v>
      </c>
      <c r="J1847">
        <v>0</v>
      </c>
      <c r="K1847" s="1">
        <v>9902.39</v>
      </c>
      <c r="L1847">
        <v>0</v>
      </c>
      <c r="M1847">
        <v>10</v>
      </c>
      <c r="N1847">
        <v>4274</v>
      </c>
      <c r="O1847">
        <v>6</v>
      </c>
      <c r="P1847">
        <v>61</v>
      </c>
      <c r="Q1847">
        <v>0.6</v>
      </c>
      <c r="R1847">
        <v>42740</v>
      </c>
      <c r="S1847" t="s">
        <v>54</v>
      </c>
      <c r="T1847" t="s">
        <v>58</v>
      </c>
      <c r="U1847" t="s">
        <v>50</v>
      </c>
      <c r="V1847">
        <v>7</v>
      </c>
    </row>
    <row r="1848" spans="1:22" x14ac:dyDescent="0.2">
      <c r="A1848">
        <v>15650538</v>
      </c>
      <c r="B1848">
        <v>445</v>
      </c>
      <c r="C1848" t="s">
        <v>16</v>
      </c>
      <c r="D1848" t="s">
        <v>13</v>
      </c>
      <c r="E1848">
        <v>48</v>
      </c>
      <c r="F1848">
        <v>7</v>
      </c>
      <c r="G1848" s="2">
        <v>168286.58</v>
      </c>
      <c r="H1848">
        <v>1</v>
      </c>
      <c r="I1848">
        <v>1</v>
      </c>
      <c r="J1848">
        <v>0</v>
      </c>
      <c r="K1848" s="1">
        <v>16645.77</v>
      </c>
      <c r="L1848">
        <v>1</v>
      </c>
      <c r="M1848">
        <v>29</v>
      </c>
      <c r="N1848">
        <v>633</v>
      </c>
      <c r="O1848">
        <v>10</v>
      </c>
      <c r="P1848">
        <v>164</v>
      </c>
      <c r="Q1848">
        <v>0.34482758620689657</v>
      </c>
      <c r="R1848">
        <v>18357</v>
      </c>
      <c r="S1848" t="s">
        <v>56</v>
      </c>
      <c r="T1848" t="s">
        <v>60</v>
      </c>
      <c r="U1848" t="s">
        <v>50</v>
      </c>
      <c r="V1848">
        <v>6</v>
      </c>
    </row>
    <row r="1849" spans="1:22" x14ac:dyDescent="0.2">
      <c r="A1849">
        <v>15789936</v>
      </c>
      <c r="B1849">
        <v>663</v>
      </c>
      <c r="C1849" t="s">
        <v>12</v>
      </c>
      <c r="D1849" t="s">
        <v>13</v>
      </c>
      <c r="E1849">
        <v>33</v>
      </c>
      <c r="F1849">
        <v>2</v>
      </c>
      <c r="G1849" s="2">
        <v>0</v>
      </c>
      <c r="H1849">
        <v>2</v>
      </c>
      <c r="I1849">
        <v>1</v>
      </c>
      <c r="J1849">
        <v>0</v>
      </c>
      <c r="K1849" s="1">
        <v>153295</v>
      </c>
      <c r="L1849">
        <v>0</v>
      </c>
      <c r="M1849">
        <v>2</v>
      </c>
      <c r="N1849">
        <v>3518</v>
      </c>
      <c r="O1849">
        <v>9</v>
      </c>
      <c r="P1849">
        <v>17</v>
      </c>
      <c r="Q1849">
        <v>1</v>
      </c>
      <c r="R1849">
        <v>7036</v>
      </c>
      <c r="S1849" t="s">
        <v>56</v>
      </c>
      <c r="T1849" t="s">
        <v>58</v>
      </c>
      <c r="U1849" t="s">
        <v>52</v>
      </c>
      <c r="V1849">
        <v>7</v>
      </c>
    </row>
    <row r="1850" spans="1:22" x14ac:dyDescent="0.2">
      <c r="A1850">
        <v>15593425</v>
      </c>
      <c r="B1850">
        <v>662</v>
      </c>
      <c r="C1850" t="s">
        <v>14</v>
      </c>
      <c r="D1850" t="s">
        <v>13</v>
      </c>
      <c r="E1850">
        <v>54</v>
      </c>
      <c r="F1850">
        <v>1</v>
      </c>
      <c r="G1850" s="2">
        <v>187997.15</v>
      </c>
      <c r="H1850">
        <v>1</v>
      </c>
      <c r="I1850">
        <v>0</v>
      </c>
      <c r="J1850">
        <v>0</v>
      </c>
      <c r="K1850" s="1">
        <v>111442.71</v>
      </c>
      <c r="L1850">
        <v>1</v>
      </c>
      <c r="M1850">
        <v>15</v>
      </c>
      <c r="N1850">
        <v>2310</v>
      </c>
      <c r="O1850">
        <v>2</v>
      </c>
      <c r="P1850">
        <v>31</v>
      </c>
      <c r="Q1850">
        <v>0.13333333333333333</v>
      </c>
      <c r="R1850">
        <v>34650</v>
      </c>
      <c r="S1850" t="s">
        <v>55</v>
      </c>
      <c r="T1850" t="s">
        <v>58</v>
      </c>
      <c r="U1850" t="s">
        <v>51</v>
      </c>
      <c r="V1850">
        <v>7</v>
      </c>
    </row>
    <row r="1851" spans="1:22" x14ac:dyDescent="0.2">
      <c r="A1851">
        <v>15604706</v>
      </c>
      <c r="B1851">
        <v>581</v>
      </c>
      <c r="C1851" t="s">
        <v>16</v>
      </c>
      <c r="D1851" t="s">
        <v>15</v>
      </c>
      <c r="E1851">
        <v>38</v>
      </c>
      <c r="F1851">
        <v>1</v>
      </c>
      <c r="G1851" s="2">
        <v>133105.47</v>
      </c>
      <c r="H1851">
        <v>1</v>
      </c>
      <c r="I1851">
        <v>1</v>
      </c>
      <c r="J1851">
        <v>0</v>
      </c>
      <c r="K1851" s="1">
        <v>105732.9</v>
      </c>
      <c r="L1851">
        <v>1</v>
      </c>
      <c r="M1851">
        <v>25</v>
      </c>
      <c r="N1851">
        <v>2132</v>
      </c>
      <c r="O1851">
        <v>8</v>
      </c>
      <c r="P1851">
        <v>158</v>
      </c>
      <c r="Q1851">
        <v>0.32</v>
      </c>
      <c r="R1851">
        <v>53300</v>
      </c>
      <c r="S1851" t="s">
        <v>54</v>
      </c>
      <c r="T1851" t="s">
        <v>58</v>
      </c>
      <c r="U1851" t="s">
        <v>50</v>
      </c>
      <c r="V1851">
        <v>6</v>
      </c>
    </row>
    <row r="1852" spans="1:22" x14ac:dyDescent="0.2">
      <c r="A1852">
        <v>15747534</v>
      </c>
      <c r="B1852">
        <v>595</v>
      </c>
      <c r="C1852" t="s">
        <v>12</v>
      </c>
      <c r="D1852" t="s">
        <v>15</v>
      </c>
      <c r="E1852">
        <v>46</v>
      </c>
      <c r="F1852">
        <v>10</v>
      </c>
      <c r="G1852" s="2">
        <v>0</v>
      </c>
      <c r="H1852">
        <v>1</v>
      </c>
      <c r="I1852">
        <v>1</v>
      </c>
      <c r="J1852">
        <v>0</v>
      </c>
      <c r="K1852" s="1">
        <v>73489.149999999994</v>
      </c>
      <c r="L1852">
        <v>1</v>
      </c>
      <c r="M1852">
        <v>8</v>
      </c>
      <c r="N1852">
        <v>3734</v>
      </c>
      <c r="O1852">
        <v>3</v>
      </c>
      <c r="P1852">
        <v>169</v>
      </c>
      <c r="Q1852">
        <v>0.375</v>
      </c>
      <c r="R1852">
        <v>29872</v>
      </c>
      <c r="S1852" t="s">
        <v>55</v>
      </c>
      <c r="T1852" t="s">
        <v>61</v>
      </c>
      <c r="U1852" t="s">
        <v>50</v>
      </c>
      <c r="V1852">
        <v>9</v>
      </c>
    </row>
    <row r="1853" spans="1:22" x14ac:dyDescent="0.2">
      <c r="A1853">
        <v>15651883</v>
      </c>
      <c r="B1853">
        <v>794</v>
      </c>
      <c r="C1853" t="s">
        <v>16</v>
      </c>
      <c r="D1853" t="s">
        <v>13</v>
      </c>
      <c r="E1853">
        <v>55</v>
      </c>
      <c r="F1853">
        <v>6</v>
      </c>
      <c r="G1853" s="2">
        <v>115796.7</v>
      </c>
      <c r="H1853">
        <v>1</v>
      </c>
      <c r="I1853">
        <v>1</v>
      </c>
      <c r="J1853">
        <v>0</v>
      </c>
      <c r="K1853" s="1">
        <v>160526.35999999999</v>
      </c>
      <c r="L1853">
        <v>1</v>
      </c>
      <c r="M1853">
        <v>19</v>
      </c>
      <c r="N1853">
        <v>3864</v>
      </c>
      <c r="O1853">
        <v>0</v>
      </c>
      <c r="P1853">
        <v>61</v>
      </c>
      <c r="Q1853">
        <v>0</v>
      </c>
      <c r="R1853">
        <v>73416</v>
      </c>
      <c r="S1853" t="s">
        <v>54</v>
      </c>
      <c r="T1853" t="s">
        <v>60</v>
      </c>
      <c r="U1853" t="s">
        <v>50</v>
      </c>
      <c r="V1853">
        <v>6</v>
      </c>
    </row>
    <row r="1854" spans="1:22" x14ac:dyDescent="0.2">
      <c r="A1854">
        <v>15786078</v>
      </c>
      <c r="B1854">
        <v>850</v>
      </c>
      <c r="C1854" t="s">
        <v>12</v>
      </c>
      <c r="D1854" t="s">
        <v>13</v>
      </c>
      <c r="E1854">
        <v>28</v>
      </c>
      <c r="F1854">
        <v>9</v>
      </c>
      <c r="G1854" s="2">
        <v>0</v>
      </c>
      <c r="H1854">
        <v>2</v>
      </c>
      <c r="I1854">
        <v>1</v>
      </c>
      <c r="J1854">
        <v>0</v>
      </c>
      <c r="K1854" s="1">
        <v>185821.41</v>
      </c>
      <c r="L1854">
        <v>0</v>
      </c>
      <c r="M1854">
        <v>6</v>
      </c>
      <c r="N1854">
        <v>3985</v>
      </c>
      <c r="O1854">
        <v>5</v>
      </c>
      <c r="P1854">
        <v>88</v>
      </c>
      <c r="Q1854">
        <v>0.83333333333333337</v>
      </c>
      <c r="R1854">
        <v>23910</v>
      </c>
      <c r="S1854" t="s">
        <v>56</v>
      </c>
      <c r="T1854" t="s">
        <v>61</v>
      </c>
      <c r="U1854" t="s">
        <v>50</v>
      </c>
      <c r="V1854">
        <v>6</v>
      </c>
    </row>
    <row r="1855" spans="1:22" x14ac:dyDescent="0.2">
      <c r="A1855">
        <v>15652401</v>
      </c>
      <c r="B1855">
        <v>496</v>
      </c>
      <c r="C1855" t="s">
        <v>12</v>
      </c>
      <c r="D1855" t="s">
        <v>13</v>
      </c>
      <c r="E1855">
        <v>36</v>
      </c>
      <c r="F1855">
        <v>7</v>
      </c>
      <c r="G1855" s="2">
        <v>0</v>
      </c>
      <c r="H1855">
        <v>2</v>
      </c>
      <c r="I1855">
        <v>0</v>
      </c>
      <c r="J1855">
        <v>0</v>
      </c>
      <c r="K1855" s="1">
        <v>108098.28</v>
      </c>
      <c r="L1855">
        <v>0</v>
      </c>
      <c r="M1855">
        <v>27</v>
      </c>
      <c r="N1855">
        <v>4530</v>
      </c>
      <c r="O1855">
        <v>8</v>
      </c>
      <c r="P1855">
        <v>82</v>
      </c>
      <c r="Q1855">
        <v>0.29629629629629628</v>
      </c>
      <c r="R1855">
        <v>122310</v>
      </c>
      <c r="S1855" t="s">
        <v>56</v>
      </c>
      <c r="T1855" t="s">
        <v>60</v>
      </c>
      <c r="U1855" t="s">
        <v>50</v>
      </c>
      <c r="V1855">
        <v>6</v>
      </c>
    </row>
    <row r="1856" spans="1:22" x14ac:dyDescent="0.2">
      <c r="A1856">
        <v>15773804</v>
      </c>
      <c r="B1856">
        <v>625</v>
      </c>
      <c r="C1856" t="s">
        <v>12</v>
      </c>
      <c r="D1856" t="s">
        <v>15</v>
      </c>
      <c r="E1856">
        <v>39</v>
      </c>
      <c r="F1856">
        <v>5</v>
      </c>
      <c r="G1856" s="2">
        <v>0</v>
      </c>
      <c r="H1856">
        <v>1</v>
      </c>
      <c r="I1856">
        <v>1</v>
      </c>
      <c r="J1856">
        <v>0</v>
      </c>
      <c r="K1856" s="1">
        <v>99800.87</v>
      </c>
      <c r="L1856">
        <v>0</v>
      </c>
      <c r="M1856">
        <v>10</v>
      </c>
      <c r="N1856">
        <v>1425</v>
      </c>
      <c r="O1856">
        <v>6</v>
      </c>
      <c r="P1856">
        <v>123</v>
      </c>
      <c r="Q1856">
        <v>0.6</v>
      </c>
      <c r="R1856">
        <v>14250</v>
      </c>
      <c r="S1856" t="s">
        <v>54</v>
      </c>
      <c r="T1856" t="s">
        <v>59</v>
      </c>
      <c r="U1856" t="s">
        <v>50</v>
      </c>
      <c r="V1856">
        <v>8</v>
      </c>
    </row>
    <row r="1857" spans="1:22" x14ac:dyDescent="0.2">
      <c r="A1857">
        <v>15693817</v>
      </c>
      <c r="B1857">
        <v>539</v>
      </c>
      <c r="C1857" t="s">
        <v>14</v>
      </c>
      <c r="D1857" t="s">
        <v>15</v>
      </c>
      <c r="E1857">
        <v>28</v>
      </c>
      <c r="F1857">
        <v>5</v>
      </c>
      <c r="G1857" s="2">
        <v>0</v>
      </c>
      <c r="H1857">
        <v>2</v>
      </c>
      <c r="I1857">
        <v>1</v>
      </c>
      <c r="J1857">
        <v>0</v>
      </c>
      <c r="K1857" s="1">
        <v>48382.400000000001</v>
      </c>
      <c r="L1857">
        <v>0</v>
      </c>
      <c r="M1857">
        <v>5</v>
      </c>
      <c r="N1857">
        <v>752</v>
      </c>
      <c r="O1857">
        <v>9</v>
      </c>
      <c r="P1857">
        <v>49</v>
      </c>
      <c r="Q1857">
        <v>1</v>
      </c>
      <c r="R1857">
        <v>3760</v>
      </c>
      <c r="S1857" t="s">
        <v>55</v>
      </c>
      <c r="T1857" t="s">
        <v>59</v>
      </c>
      <c r="U1857" t="s">
        <v>51</v>
      </c>
      <c r="V1857">
        <v>6</v>
      </c>
    </row>
    <row r="1858" spans="1:22" x14ac:dyDescent="0.2">
      <c r="A1858">
        <v>15692110</v>
      </c>
      <c r="B1858">
        <v>758</v>
      </c>
      <c r="C1858" t="s">
        <v>12</v>
      </c>
      <c r="D1858" t="s">
        <v>13</v>
      </c>
      <c r="E1858">
        <v>33</v>
      </c>
      <c r="F1858">
        <v>7</v>
      </c>
      <c r="G1858" s="2">
        <v>0</v>
      </c>
      <c r="H1858">
        <v>1</v>
      </c>
      <c r="I1858">
        <v>1</v>
      </c>
      <c r="J1858">
        <v>0</v>
      </c>
      <c r="K1858" s="1">
        <v>188156.34</v>
      </c>
      <c r="L1858">
        <v>0</v>
      </c>
      <c r="M1858">
        <v>11</v>
      </c>
      <c r="N1858">
        <v>1741</v>
      </c>
      <c r="O1858">
        <v>8</v>
      </c>
      <c r="P1858">
        <v>87</v>
      </c>
      <c r="Q1858">
        <v>0.72727272727272729</v>
      </c>
      <c r="R1858">
        <v>19151</v>
      </c>
      <c r="S1858" t="s">
        <v>55</v>
      </c>
      <c r="T1858" t="s">
        <v>60</v>
      </c>
      <c r="U1858" t="s">
        <v>50</v>
      </c>
      <c r="V1858">
        <v>8</v>
      </c>
    </row>
    <row r="1859" spans="1:22" x14ac:dyDescent="0.2">
      <c r="A1859">
        <v>15808544</v>
      </c>
      <c r="B1859">
        <v>747</v>
      </c>
      <c r="C1859" t="s">
        <v>12</v>
      </c>
      <c r="D1859" t="s">
        <v>13</v>
      </c>
      <c r="E1859">
        <v>40</v>
      </c>
      <c r="F1859">
        <v>3</v>
      </c>
      <c r="G1859" s="2">
        <v>0</v>
      </c>
      <c r="H1859">
        <v>1</v>
      </c>
      <c r="I1859">
        <v>0</v>
      </c>
      <c r="J1859">
        <v>0</v>
      </c>
      <c r="K1859" s="1">
        <v>57817.84</v>
      </c>
      <c r="L1859">
        <v>1</v>
      </c>
      <c r="M1859">
        <v>12</v>
      </c>
      <c r="N1859">
        <v>2526</v>
      </c>
      <c r="O1859">
        <v>8</v>
      </c>
      <c r="P1859">
        <v>169</v>
      </c>
      <c r="Q1859">
        <v>0.66666666666666663</v>
      </c>
      <c r="R1859">
        <v>30312</v>
      </c>
      <c r="S1859" t="s">
        <v>55</v>
      </c>
      <c r="T1859" t="s">
        <v>59</v>
      </c>
      <c r="U1859" t="s">
        <v>50</v>
      </c>
      <c r="V1859">
        <v>8</v>
      </c>
    </row>
    <row r="1860" spans="1:22" x14ac:dyDescent="0.2">
      <c r="A1860">
        <v>15734948</v>
      </c>
      <c r="B1860">
        <v>601</v>
      </c>
      <c r="C1860" t="s">
        <v>14</v>
      </c>
      <c r="D1860" t="s">
        <v>15</v>
      </c>
      <c r="E1860">
        <v>24</v>
      </c>
      <c r="F1860">
        <v>7</v>
      </c>
      <c r="G1860" s="2">
        <v>0</v>
      </c>
      <c r="H1860">
        <v>2</v>
      </c>
      <c r="I1860">
        <v>0</v>
      </c>
      <c r="J1860">
        <v>0</v>
      </c>
      <c r="K1860" s="1">
        <v>144660.42000000001</v>
      </c>
      <c r="L1860">
        <v>0</v>
      </c>
      <c r="M1860">
        <v>21</v>
      </c>
      <c r="N1860">
        <v>2909</v>
      </c>
      <c r="O1860">
        <v>5</v>
      </c>
      <c r="P1860">
        <v>178</v>
      </c>
      <c r="Q1860">
        <v>0.23809523809523808</v>
      </c>
      <c r="R1860">
        <v>61089</v>
      </c>
      <c r="S1860" t="s">
        <v>54</v>
      </c>
      <c r="T1860" t="s">
        <v>60</v>
      </c>
      <c r="U1860" t="s">
        <v>50</v>
      </c>
      <c r="V1860">
        <v>6</v>
      </c>
    </row>
    <row r="1861" spans="1:22" x14ac:dyDescent="0.2">
      <c r="A1861">
        <v>15739578</v>
      </c>
      <c r="B1861">
        <v>850</v>
      </c>
      <c r="C1861" t="s">
        <v>12</v>
      </c>
      <c r="D1861" t="s">
        <v>15</v>
      </c>
      <c r="E1861">
        <v>49</v>
      </c>
      <c r="F1861">
        <v>6</v>
      </c>
      <c r="G1861" s="2">
        <v>128663.9</v>
      </c>
      <c r="H1861">
        <v>1</v>
      </c>
      <c r="I1861">
        <v>1</v>
      </c>
      <c r="J1861">
        <v>0</v>
      </c>
      <c r="K1861" s="1">
        <v>65769.3</v>
      </c>
      <c r="L1861">
        <v>1</v>
      </c>
      <c r="M1861">
        <v>28</v>
      </c>
      <c r="N1861">
        <v>1853</v>
      </c>
      <c r="O1861">
        <v>5</v>
      </c>
      <c r="P1861">
        <v>39</v>
      </c>
      <c r="Q1861">
        <v>0.17857142857142858</v>
      </c>
      <c r="R1861">
        <v>51884</v>
      </c>
      <c r="S1861" t="s">
        <v>55</v>
      </c>
      <c r="T1861" t="s">
        <v>60</v>
      </c>
      <c r="U1861" t="s">
        <v>51</v>
      </c>
      <c r="V1861">
        <v>6</v>
      </c>
    </row>
    <row r="1862" spans="1:22" x14ac:dyDescent="0.2">
      <c r="A1862">
        <v>15645029</v>
      </c>
      <c r="B1862">
        <v>771</v>
      </c>
      <c r="C1862" t="s">
        <v>14</v>
      </c>
      <c r="D1862" t="s">
        <v>13</v>
      </c>
      <c r="E1862">
        <v>33</v>
      </c>
      <c r="F1862">
        <v>5</v>
      </c>
      <c r="G1862" s="2">
        <v>0</v>
      </c>
      <c r="H1862">
        <v>2</v>
      </c>
      <c r="I1862">
        <v>1</v>
      </c>
      <c r="J1862">
        <v>0</v>
      </c>
      <c r="K1862" s="1">
        <v>8673.43</v>
      </c>
      <c r="L1862">
        <v>0</v>
      </c>
      <c r="M1862">
        <v>27</v>
      </c>
      <c r="N1862">
        <v>3433</v>
      </c>
      <c r="O1862">
        <v>5</v>
      </c>
      <c r="P1862">
        <v>107</v>
      </c>
      <c r="Q1862">
        <v>0.18518518518518517</v>
      </c>
      <c r="R1862">
        <v>92691</v>
      </c>
      <c r="S1862" t="s">
        <v>55</v>
      </c>
      <c r="T1862" t="s">
        <v>59</v>
      </c>
      <c r="U1862" t="s">
        <v>50</v>
      </c>
      <c r="V1862">
        <v>6</v>
      </c>
    </row>
    <row r="1863" spans="1:22" x14ac:dyDescent="0.2">
      <c r="A1863">
        <v>15626135</v>
      </c>
      <c r="B1863">
        <v>689</v>
      </c>
      <c r="C1863" t="s">
        <v>12</v>
      </c>
      <c r="D1863" t="s">
        <v>15</v>
      </c>
      <c r="E1863">
        <v>34</v>
      </c>
      <c r="F1863">
        <v>1</v>
      </c>
      <c r="G1863" s="2">
        <v>165312.26999999999</v>
      </c>
      <c r="H1863">
        <v>1</v>
      </c>
      <c r="I1863">
        <v>1</v>
      </c>
      <c r="J1863">
        <v>0</v>
      </c>
      <c r="K1863" s="1">
        <v>155495.63</v>
      </c>
      <c r="L1863">
        <v>0</v>
      </c>
      <c r="M1863">
        <v>3</v>
      </c>
      <c r="N1863">
        <v>170</v>
      </c>
      <c r="O1863">
        <v>8</v>
      </c>
      <c r="P1863">
        <v>163</v>
      </c>
      <c r="Q1863">
        <v>1</v>
      </c>
      <c r="R1863">
        <v>510</v>
      </c>
      <c r="S1863" t="s">
        <v>56</v>
      </c>
      <c r="T1863" t="s">
        <v>58</v>
      </c>
      <c r="U1863" t="s">
        <v>50</v>
      </c>
      <c r="V1863">
        <v>6</v>
      </c>
    </row>
    <row r="1864" spans="1:22" x14ac:dyDescent="0.2">
      <c r="A1864">
        <v>15792934</v>
      </c>
      <c r="B1864">
        <v>661</v>
      </c>
      <c r="C1864" t="s">
        <v>12</v>
      </c>
      <c r="D1864" t="s">
        <v>15</v>
      </c>
      <c r="E1864">
        <v>26</v>
      </c>
      <c r="F1864">
        <v>8</v>
      </c>
      <c r="G1864" s="2">
        <v>0</v>
      </c>
      <c r="H1864">
        <v>2</v>
      </c>
      <c r="I1864">
        <v>0</v>
      </c>
      <c r="J1864">
        <v>0</v>
      </c>
      <c r="K1864" s="1">
        <v>196875.87</v>
      </c>
      <c r="L1864">
        <v>0</v>
      </c>
      <c r="M1864">
        <v>29</v>
      </c>
      <c r="N1864">
        <v>4439</v>
      </c>
      <c r="O1864">
        <v>10</v>
      </c>
      <c r="P1864">
        <v>140</v>
      </c>
      <c r="Q1864">
        <v>0.34482758620689657</v>
      </c>
      <c r="R1864">
        <v>128731</v>
      </c>
      <c r="S1864" t="s">
        <v>54</v>
      </c>
      <c r="T1864" t="s">
        <v>60</v>
      </c>
      <c r="U1864" t="s">
        <v>50</v>
      </c>
      <c r="V1864">
        <v>6</v>
      </c>
    </row>
    <row r="1865" spans="1:22" x14ac:dyDescent="0.2">
      <c r="A1865">
        <v>15751297</v>
      </c>
      <c r="B1865">
        <v>732</v>
      </c>
      <c r="C1865" t="s">
        <v>12</v>
      </c>
      <c r="D1865" t="s">
        <v>15</v>
      </c>
      <c r="E1865">
        <v>36</v>
      </c>
      <c r="F1865">
        <v>5</v>
      </c>
      <c r="G1865" s="2">
        <v>0</v>
      </c>
      <c r="H1865">
        <v>2</v>
      </c>
      <c r="I1865">
        <v>1</v>
      </c>
      <c r="J1865">
        <v>0</v>
      </c>
      <c r="K1865" s="1">
        <v>161428.25</v>
      </c>
      <c r="L1865">
        <v>0</v>
      </c>
      <c r="M1865">
        <v>7</v>
      </c>
      <c r="N1865">
        <v>2485</v>
      </c>
      <c r="O1865">
        <v>3</v>
      </c>
      <c r="P1865">
        <v>29</v>
      </c>
      <c r="Q1865">
        <v>0.42857142857142855</v>
      </c>
      <c r="R1865">
        <v>17395</v>
      </c>
      <c r="S1865" t="s">
        <v>54</v>
      </c>
      <c r="T1865" t="s">
        <v>59</v>
      </c>
      <c r="U1865" t="s">
        <v>52</v>
      </c>
      <c r="V1865">
        <v>6</v>
      </c>
    </row>
    <row r="1866" spans="1:22" x14ac:dyDescent="0.2">
      <c r="A1866">
        <v>15679307</v>
      </c>
      <c r="B1866">
        <v>559</v>
      </c>
      <c r="C1866" t="s">
        <v>12</v>
      </c>
      <c r="D1866" t="s">
        <v>13</v>
      </c>
      <c r="E1866">
        <v>43</v>
      </c>
      <c r="F1866">
        <v>1</v>
      </c>
      <c r="G1866" s="2">
        <v>0</v>
      </c>
      <c r="H1866">
        <v>1</v>
      </c>
      <c r="I1866">
        <v>0</v>
      </c>
      <c r="J1866">
        <v>1</v>
      </c>
      <c r="K1866" s="1">
        <v>86634.3</v>
      </c>
      <c r="L1866">
        <v>0</v>
      </c>
      <c r="M1866">
        <v>14</v>
      </c>
      <c r="N1866">
        <v>1019</v>
      </c>
      <c r="O1866">
        <v>8</v>
      </c>
      <c r="P1866">
        <v>173</v>
      </c>
      <c r="Q1866">
        <v>0.5714285714285714</v>
      </c>
      <c r="R1866">
        <v>14266</v>
      </c>
      <c r="S1866" t="s">
        <v>55</v>
      </c>
      <c r="T1866" t="s">
        <v>58</v>
      </c>
      <c r="U1866" t="s">
        <v>50</v>
      </c>
      <c r="V1866">
        <v>6</v>
      </c>
    </row>
    <row r="1867" spans="1:22" x14ac:dyDescent="0.2">
      <c r="A1867">
        <v>15779915</v>
      </c>
      <c r="B1867">
        <v>694</v>
      </c>
      <c r="C1867" t="s">
        <v>14</v>
      </c>
      <c r="D1867" t="s">
        <v>15</v>
      </c>
      <c r="E1867">
        <v>31</v>
      </c>
      <c r="F1867">
        <v>5</v>
      </c>
      <c r="G1867" s="2">
        <v>0</v>
      </c>
      <c r="H1867">
        <v>1</v>
      </c>
      <c r="I1867">
        <v>1</v>
      </c>
      <c r="J1867">
        <v>0</v>
      </c>
      <c r="K1867" s="1">
        <v>35593.18</v>
      </c>
      <c r="L1867">
        <v>0</v>
      </c>
      <c r="M1867">
        <v>3</v>
      </c>
      <c r="N1867">
        <v>2403</v>
      </c>
      <c r="O1867">
        <v>7</v>
      </c>
      <c r="P1867">
        <v>128</v>
      </c>
      <c r="Q1867">
        <v>1</v>
      </c>
      <c r="R1867">
        <v>7209</v>
      </c>
      <c r="S1867" t="s">
        <v>56</v>
      </c>
      <c r="T1867" t="s">
        <v>59</v>
      </c>
      <c r="U1867" t="s">
        <v>50</v>
      </c>
      <c r="V1867">
        <v>8</v>
      </c>
    </row>
    <row r="1868" spans="1:22" x14ac:dyDescent="0.2">
      <c r="A1868">
        <v>15729110</v>
      </c>
      <c r="B1868">
        <v>729</v>
      </c>
      <c r="C1868" t="s">
        <v>14</v>
      </c>
      <c r="D1868" t="s">
        <v>13</v>
      </c>
      <c r="E1868">
        <v>42</v>
      </c>
      <c r="F1868">
        <v>7</v>
      </c>
      <c r="G1868" s="2">
        <v>0</v>
      </c>
      <c r="H1868">
        <v>2</v>
      </c>
      <c r="I1868">
        <v>1</v>
      </c>
      <c r="J1868">
        <v>0</v>
      </c>
      <c r="K1868" s="1">
        <v>58268.2</v>
      </c>
      <c r="L1868">
        <v>1</v>
      </c>
      <c r="M1868">
        <v>17</v>
      </c>
      <c r="N1868">
        <v>2228</v>
      </c>
      <c r="O1868">
        <v>8</v>
      </c>
      <c r="P1868">
        <v>166</v>
      </c>
      <c r="Q1868">
        <v>0.47058823529411764</v>
      </c>
      <c r="R1868">
        <v>37876</v>
      </c>
      <c r="S1868" t="s">
        <v>54</v>
      </c>
      <c r="T1868" t="s">
        <v>60</v>
      </c>
      <c r="U1868" t="s">
        <v>50</v>
      </c>
      <c r="V1868">
        <v>6</v>
      </c>
    </row>
    <row r="1869" spans="1:22" x14ac:dyDescent="0.2">
      <c r="A1869">
        <v>15668767</v>
      </c>
      <c r="B1869">
        <v>850</v>
      </c>
      <c r="C1869" t="s">
        <v>12</v>
      </c>
      <c r="D1869" t="s">
        <v>15</v>
      </c>
      <c r="E1869">
        <v>36</v>
      </c>
      <c r="F1869">
        <v>3</v>
      </c>
      <c r="G1869" s="2">
        <v>0</v>
      </c>
      <c r="H1869">
        <v>2</v>
      </c>
      <c r="I1869">
        <v>1</v>
      </c>
      <c r="J1869">
        <v>0</v>
      </c>
      <c r="K1869" s="1">
        <v>195033.07</v>
      </c>
      <c r="L1869">
        <v>0</v>
      </c>
      <c r="M1869">
        <v>23</v>
      </c>
      <c r="N1869">
        <v>1091</v>
      </c>
      <c r="O1869">
        <v>2</v>
      </c>
      <c r="P1869">
        <v>72</v>
      </c>
      <c r="Q1869">
        <v>8.6956521739130432E-2</v>
      </c>
      <c r="R1869">
        <v>25093</v>
      </c>
      <c r="S1869" t="s">
        <v>55</v>
      </c>
      <c r="T1869" t="s">
        <v>59</v>
      </c>
      <c r="U1869" t="s">
        <v>50</v>
      </c>
      <c r="V1869">
        <v>6</v>
      </c>
    </row>
    <row r="1870" spans="1:22" x14ac:dyDescent="0.2">
      <c r="A1870">
        <v>15762123</v>
      </c>
      <c r="B1870">
        <v>717</v>
      </c>
      <c r="C1870" t="s">
        <v>14</v>
      </c>
      <c r="D1870" t="s">
        <v>13</v>
      </c>
      <c r="E1870">
        <v>34</v>
      </c>
      <c r="F1870">
        <v>1</v>
      </c>
      <c r="G1870" s="2">
        <v>0</v>
      </c>
      <c r="H1870">
        <v>2</v>
      </c>
      <c r="I1870">
        <v>1</v>
      </c>
      <c r="J1870">
        <v>0</v>
      </c>
      <c r="K1870" s="1">
        <v>119313.74</v>
      </c>
      <c r="L1870">
        <v>0</v>
      </c>
      <c r="M1870">
        <v>7</v>
      </c>
      <c r="N1870">
        <v>2670</v>
      </c>
      <c r="O1870">
        <v>9</v>
      </c>
      <c r="P1870">
        <v>119</v>
      </c>
      <c r="Q1870">
        <v>1</v>
      </c>
      <c r="R1870">
        <v>18690</v>
      </c>
      <c r="S1870" t="s">
        <v>55</v>
      </c>
      <c r="T1870" t="s">
        <v>58</v>
      </c>
      <c r="U1870" t="s">
        <v>50</v>
      </c>
      <c r="V1870">
        <v>7</v>
      </c>
    </row>
    <row r="1871" spans="1:22" x14ac:dyDescent="0.2">
      <c r="A1871">
        <v>15662021</v>
      </c>
      <c r="B1871">
        <v>685</v>
      </c>
      <c r="C1871" t="s">
        <v>14</v>
      </c>
      <c r="D1871" t="s">
        <v>13</v>
      </c>
      <c r="E1871">
        <v>42</v>
      </c>
      <c r="F1871">
        <v>2</v>
      </c>
      <c r="G1871" s="2">
        <v>0</v>
      </c>
      <c r="H1871">
        <v>2</v>
      </c>
      <c r="I1871">
        <v>0</v>
      </c>
      <c r="J1871">
        <v>0</v>
      </c>
      <c r="K1871" s="1">
        <v>199992.48</v>
      </c>
      <c r="L1871">
        <v>0</v>
      </c>
      <c r="M1871">
        <v>12</v>
      </c>
      <c r="N1871">
        <v>2666</v>
      </c>
      <c r="O1871">
        <v>3</v>
      </c>
      <c r="P1871">
        <v>131</v>
      </c>
      <c r="Q1871">
        <v>0.25</v>
      </c>
      <c r="R1871">
        <v>31992</v>
      </c>
      <c r="S1871" t="s">
        <v>56</v>
      </c>
      <c r="T1871" t="s">
        <v>58</v>
      </c>
      <c r="U1871" t="s">
        <v>50</v>
      </c>
      <c r="V1871">
        <v>7</v>
      </c>
    </row>
    <row r="1872" spans="1:22" x14ac:dyDescent="0.2">
      <c r="A1872">
        <v>15635277</v>
      </c>
      <c r="B1872">
        <v>605</v>
      </c>
      <c r="C1872" t="s">
        <v>14</v>
      </c>
      <c r="D1872" t="s">
        <v>15</v>
      </c>
      <c r="E1872">
        <v>47</v>
      </c>
      <c r="F1872">
        <v>7</v>
      </c>
      <c r="G1872" s="2">
        <v>142643.54</v>
      </c>
      <c r="H1872">
        <v>1</v>
      </c>
      <c r="I1872">
        <v>1</v>
      </c>
      <c r="J1872">
        <v>0</v>
      </c>
      <c r="K1872" s="1">
        <v>189310.27</v>
      </c>
      <c r="L1872">
        <v>0</v>
      </c>
      <c r="M1872">
        <v>26</v>
      </c>
      <c r="N1872">
        <v>918</v>
      </c>
      <c r="O1872">
        <v>2</v>
      </c>
      <c r="P1872">
        <v>170</v>
      </c>
      <c r="Q1872">
        <v>7.6923076923076927E-2</v>
      </c>
      <c r="R1872">
        <v>23868</v>
      </c>
      <c r="S1872" t="s">
        <v>55</v>
      </c>
      <c r="T1872" t="s">
        <v>60</v>
      </c>
      <c r="U1872" t="s">
        <v>50</v>
      </c>
      <c r="V1872">
        <v>6</v>
      </c>
    </row>
    <row r="1873" spans="1:22" x14ac:dyDescent="0.2">
      <c r="A1873">
        <v>15803941</v>
      </c>
      <c r="B1873">
        <v>600</v>
      </c>
      <c r="C1873" t="s">
        <v>12</v>
      </c>
      <c r="D1873" t="s">
        <v>15</v>
      </c>
      <c r="E1873">
        <v>46</v>
      </c>
      <c r="F1873">
        <v>10</v>
      </c>
      <c r="G1873" s="2">
        <v>95502.21</v>
      </c>
      <c r="H1873">
        <v>1</v>
      </c>
      <c r="I1873">
        <v>0</v>
      </c>
      <c r="J1873">
        <v>0</v>
      </c>
      <c r="K1873" s="1">
        <v>19842.18</v>
      </c>
      <c r="L1873">
        <v>0</v>
      </c>
      <c r="M1873">
        <v>14</v>
      </c>
      <c r="N1873">
        <v>786</v>
      </c>
      <c r="O1873">
        <v>10</v>
      </c>
      <c r="P1873">
        <v>108</v>
      </c>
      <c r="Q1873">
        <v>0.7142857142857143</v>
      </c>
      <c r="R1873">
        <v>11004</v>
      </c>
      <c r="S1873" t="s">
        <v>55</v>
      </c>
      <c r="T1873" t="s">
        <v>61</v>
      </c>
      <c r="U1873" t="s">
        <v>50</v>
      </c>
      <c r="V1873">
        <v>6</v>
      </c>
    </row>
    <row r="1874" spans="1:22" x14ac:dyDescent="0.2">
      <c r="A1874">
        <v>15714380</v>
      </c>
      <c r="B1874">
        <v>827</v>
      </c>
      <c r="C1874" t="s">
        <v>12</v>
      </c>
      <c r="D1874" t="s">
        <v>15</v>
      </c>
      <c r="E1874">
        <v>38</v>
      </c>
      <c r="F1874">
        <v>5</v>
      </c>
      <c r="G1874" s="2">
        <v>0</v>
      </c>
      <c r="H1874">
        <v>2</v>
      </c>
      <c r="I1874">
        <v>0</v>
      </c>
      <c r="J1874">
        <v>0</v>
      </c>
      <c r="K1874" s="1">
        <v>103305.01</v>
      </c>
      <c r="L1874">
        <v>0</v>
      </c>
      <c r="M1874">
        <v>13</v>
      </c>
      <c r="N1874">
        <v>4419</v>
      </c>
      <c r="O1874">
        <v>2</v>
      </c>
      <c r="P1874">
        <v>109</v>
      </c>
      <c r="Q1874">
        <v>0.15384615384615385</v>
      </c>
      <c r="R1874">
        <v>57447</v>
      </c>
      <c r="S1874" t="s">
        <v>55</v>
      </c>
      <c r="T1874" t="s">
        <v>59</v>
      </c>
      <c r="U1874" t="s">
        <v>50</v>
      </c>
      <c r="V1874">
        <v>6</v>
      </c>
    </row>
    <row r="1875" spans="1:22" x14ac:dyDescent="0.2">
      <c r="A1875">
        <v>15780056</v>
      </c>
      <c r="B1875">
        <v>660</v>
      </c>
      <c r="C1875" t="s">
        <v>14</v>
      </c>
      <c r="D1875" t="s">
        <v>15</v>
      </c>
      <c r="E1875">
        <v>33</v>
      </c>
      <c r="F1875">
        <v>4</v>
      </c>
      <c r="G1875" s="2">
        <v>0</v>
      </c>
      <c r="H1875">
        <v>1</v>
      </c>
      <c r="I1875">
        <v>1</v>
      </c>
      <c r="J1875">
        <v>0</v>
      </c>
      <c r="K1875" s="1">
        <v>29664.45</v>
      </c>
      <c r="L1875">
        <v>0</v>
      </c>
      <c r="M1875">
        <v>14</v>
      </c>
      <c r="N1875">
        <v>1783</v>
      </c>
      <c r="O1875">
        <v>0</v>
      </c>
      <c r="P1875">
        <v>57</v>
      </c>
      <c r="Q1875">
        <v>0</v>
      </c>
      <c r="R1875">
        <v>24962</v>
      </c>
      <c r="S1875" t="s">
        <v>54</v>
      </c>
      <c r="T1875" t="s">
        <v>59</v>
      </c>
      <c r="U1875" t="s">
        <v>51</v>
      </c>
      <c r="V1875">
        <v>8</v>
      </c>
    </row>
    <row r="1876" spans="1:22" x14ac:dyDescent="0.2">
      <c r="A1876">
        <v>15777873</v>
      </c>
      <c r="B1876">
        <v>628</v>
      </c>
      <c r="C1876" t="s">
        <v>12</v>
      </c>
      <c r="D1876" t="s">
        <v>13</v>
      </c>
      <c r="E1876">
        <v>31</v>
      </c>
      <c r="F1876">
        <v>5</v>
      </c>
      <c r="G1876" s="2">
        <v>0</v>
      </c>
      <c r="H1876">
        <v>1</v>
      </c>
      <c r="I1876">
        <v>0</v>
      </c>
      <c r="J1876">
        <v>0</v>
      </c>
      <c r="K1876" s="1">
        <v>147963.07</v>
      </c>
      <c r="L1876">
        <v>1</v>
      </c>
      <c r="M1876">
        <v>10</v>
      </c>
      <c r="N1876">
        <v>2744</v>
      </c>
      <c r="O1876">
        <v>5</v>
      </c>
      <c r="P1876">
        <v>165</v>
      </c>
      <c r="Q1876">
        <v>0.5</v>
      </c>
      <c r="R1876">
        <v>27440</v>
      </c>
      <c r="S1876" t="s">
        <v>55</v>
      </c>
      <c r="T1876" t="s">
        <v>59</v>
      </c>
      <c r="U1876" t="s">
        <v>50</v>
      </c>
      <c r="V1876">
        <v>8</v>
      </c>
    </row>
    <row r="1877" spans="1:22" x14ac:dyDescent="0.2">
      <c r="A1877">
        <v>15623346</v>
      </c>
      <c r="B1877">
        <v>820</v>
      </c>
      <c r="C1877" t="s">
        <v>12</v>
      </c>
      <c r="D1877" t="s">
        <v>15</v>
      </c>
      <c r="E1877">
        <v>36</v>
      </c>
      <c r="F1877">
        <v>4</v>
      </c>
      <c r="G1877" s="2">
        <v>0</v>
      </c>
      <c r="H1877">
        <v>2</v>
      </c>
      <c r="I1877">
        <v>1</v>
      </c>
      <c r="J1877">
        <v>0</v>
      </c>
      <c r="K1877" s="1">
        <v>31422.69</v>
      </c>
      <c r="L1877">
        <v>0</v>
      </c>
      <c r="M1877">
        <v>22</v>
      </c>
      <c r="N1877">
        <v>174</v>
      </c>
      <c r="O1877">
        <v>7</v>
      </c>
      <c r="P1877">
        <v>161</v>
      </c>
      <c r="Q1877">
        <v>0.31818181818181818</v>
      </c>
      <c r="R1877">
        <v>3828</v>
      </c>
      <c r="S1877" t="s">
        <v>55</v>
      </c>
      <c r="T1877" t="s">
        <v>59</v>
      </c>
      <c r="U1877" t="s">
        <v>50</v>
      </c>
      <c r="V1877">
        <v>6</v>
      </c>
    </row>
    <row r="1878" spans="1:22" x14ac:dyDescent="0.2">
      <c r="A1878">
        <v>15793671</v>
      </c>
      <c r="B1878">
        <v>606</v>
      </c>
      <c r="C1878" t="s">
        <v>12</v>
      </c>
      <c r="D1878" t="s">
        <v>15</v>
      </c>
      <c r="E1878">
        <v>34</v>
      </c>
      <c r="F1878">
        <v>5</v>
      </c>
      <c r="G1878" s="2">
        <v>0</v>
      </c>
      <c r="H1878">
        <v>1</v>
      </c>
      <c r="I1878">
        <v>1</v>
      </c>
      <c r="J1878">
        <v>0</v>
      </c>
      <c r="K1878" s="1">
        <v>161971.42000000001</v>
      </c>
      <c r="L1878">
        <v>0</v>
      </c>
      <c r="M1878">
        <v>7</v>
      </c>
      <c r="N1878">
        <v>4499</v>
      </c>
      <c r="O1878">
        <v>4</v>
      </c>
      <c r="P1878">
        <v>86</v>
      </c>
      <c r="Q1878">
        <v>0.5714285714285714</v>
      </c>
      <c r="R1878">
        <v>31493</v>
      </c>
      <c r="S1878" t="s">
        <v>56</v>
      </c>
      <c r="T1878" t="s">
        <v>59</v>
      </c>
      <c r="U1878" t="s">
        <v>50</v>
      </c>
      <c r="V1878">
        <v>8</v>
      </c>
    </row>
    <row r="1879" spans="1:22" x14ac:dyDescent="0.2">
      <c r="A1879">
        <v>15797900</v>
      </c>
      <c r="B1879">
        <v>517</v>
      </c>
      <c r="C1879" t="s">
        <v>12</v>
      </c>
      <c r="D1879" t="s">
        <v>15</v>
      </c>
      <c r="E1879">
        <v>56</v>
      </c>
      <c r="F1879">
        <v>9</v>
      </c>
      <c r="G1879" s="2">
        <v>142147.32</v>
      </c>
      <c r="H1879">
        <v>1</v>
      </c>
      <c r="I1879">
        <v>0</v>
      </c>
      <c r="J1879">
        <v>0</v>
      </c>
      <c r="K1879" s="1">
        <v>39488.04</v>
      </c>
      <c r="L1879">
        <v>1</v>
      </c>
      <c r="M1879">
        <v>14</v>
      </c>
      <c r="N1879">
        <v>234</v>
      </c>
      <c r="O1879">
        <v>9</v>
      </c>
      <c r="P1879">
        <v>36</v>
      </c>
      <c r="Q1879">
        <v>0.6428571428571429</v>
      </c>
      <c r="R1879">
        <v>3276</v>
      </c>
      <c r="S1879" t="s">
        <v>55</v>
      </c>
      <c r="T1879" t="s">
        <v>61</v>
      </c>
      <c r="U1879" t="s">
        <v>51</v>
      </c>
      <c r="V1879">
        <v>6</v>
      </c>
    </row>
    <row r="1880" spans="1:22" x14ac:dyDescent="0.2">
      <c r="A1880">
        <v>15759034</v>
      </c>
      <c r="B1880">
        <v>654</v>
      </c>
      <c r="C1880" t="s">
        <v>12</v>
      </c>
      <c r="D1880" t="s">
        <v>15</v>
      </c>
      <c r="E1880">
        <v>36</v>
      </c>
      <c r="F1880">
        <v>2</v>
      </c>
      <c r="G1880" s="2">
        <v>112262.84</v>
      </c>
      <c r="H1880">
        <v>1</v>
      </c>
      <c r="I1880">
        <v>1</v>
      </c>
      <c r="J1880">
        <v>0</v>
      </c>
      <c r="K1880" s="1">
        <v>12873.39</v>
      </c>
      <c r="L1880">
        <v>0</v>
      </c>
      <c r="M1880">
        <v>9</v>
      </c>
      <c r="N1880">
        <v>918</v>
      </c>
      <c r="O1880">
        <v>0</v>
      </c>
      <c r="P1880">
        <v>93</v>
      </c>
      <c r="Q1880">
        <v>0</v>
      </c>
      <c r="R1880">
        <v>8262</v>
      </c>
      <c r="S1880" t="s">
        <v>54</v>
      </c>
      <c r="T1880" t="s">
        <v>58</v>
      </c>
      <c r="U1880" t="s">
        <v>50</v>
      </c>
      <c r="V1880">
        <v>6</v>
      </c>
    </row>
    <row r="1881" spans="1:22" x14ac:dyDescent="0.2">
      <c r="A1881">
        <v>15724663</v>
      </c>
      <c r="B1881">
        <v>654</v>
      </c>
      <c r="C1881" t="s">
        <v>14</v>
      </c>
      <c r="D1881" t="s">
        <v>13</v>
      </c>
      <c r="E1881">
        <v>36</v>
      </c>
      <c r="F1881">
        <v>5</v>
      </c>
      <c r="G1881" s="2">
        <v>0</v>
      </c>
      <c r="H1881">
        <v>2</v>
      </c>
      <c r="I1881">
        <v>0</v>
      </c>
      <c r="J1881">
        <v>0</v>
      </c>
      <c r="K1881" s="1">
        <v>157238.04999999999</v>
      </c>
      <c r="L1881">
        <v>0</v>
      </c>
      <c r="M1881">
        <v>20</v>
      </c>
      <c r="N1881">
        <v>2265</v>
      </c>
      <c r="O1881">
        <v>1</v>
      </c>
      <c r="P1881">
        <v>69</v>
      </c>
      <c r="Q1881">
        <v>0.05</v>
      </c>
      <c r="R1881">
        <v>45300</v>
      </c>
      <c r="S1881" t="s">
        <v>55</v>
      </c>
      <c r="T1881" t="s">
        <v>59</v>
      </c>
      <c r="U1881" t="s">
        <v>50</v>
      </c>
      <c r="V1881">
        <v>6</v>
      </c>
    </row>
    <row r="1882" spans="1:22" x14ac:dyDescent="0.2">
      <c r="A1882">
        <v>15746333</v>
      </c>
      <c r="B1882">
        <v>562</v>
      </c>
      <c r="C1882" t="s">
        <v>12</v>
      </c>
      <c r="D1882" t="s">
        <v>13</v>
      </c>
      <c r="E1882">
        <v>57</v>
      </c>
      <c r="F1882">
        <v>3</v>
      </c>
      <c r="G1882" s="2">
        <v>0</v>
      </c>
      <c r="H1882">
        <v>3</v>
      </c>
      <c r="I1882">
        <v>1</v>
      </c>
      <c r="J1882">
        <v>0</v>
      </c>
      <c r="K1882" s="1">
        <v>6554.97</v>
      </c>
      <c r="L1882">
        <v>1</v>
      </c>
      <c r="M1882">
        <v>26</v>
      </c>
      <c r="N1882">
        <v>1846</v>
      </c>
      <c r="O1882">
        <v>9</v>
      </c>
      <c r="P1882">
        <v>119</v>
      </c>
      <c r="Q1882">
        <v>0.34615384615384615</v>
      </c>
      <c r="R1882">
        <v>47996</v>
      </c>
      <c r="S1882" t="s">
        <v>55</v>
      </c>
      <c r="T1882" t="s">
        <v>59</v>
      </c>
      <c r="U1882" t="s">
        <v>50</v>
      </c>
      <c r="V1882">
        <v>7</v>
      </c>
    </row>
    <row r="1883" spans="1:22" x14ac:dyDescent="0.2">
      <c r="A1883">
        <v>15606861</v>
      </c>
      <c r="B1883">
        <v>636</v>
      </c>
      <c r="C1883" t="s">
        <v>12</v>
      </c>
      <c r="D1883" t="s">
        <v>15</v>
      </c>
      <c r="E1883">
        <v>34</v>
      </c>
      <c r="F1883">
        <v>8</v>
      </c>
      <c r="G1883" s="2">
        <v>0</v>
      </c>
      <c r="H1883">
        <v>2</v>
      </c>
      <c r="I1883">
        <v>1</v>
      </c>
      <c r="J1883">
        <v>0</v>
      </c>
      <c r="K1883" s="1">
        <v>38570.129999999997</v>
      </c>
      <c r="L1883">
        <v>0</v>
      </c>
      <c r="M1883">
        <v>26</v>
      </c>
      <c r="N1883">
        <v>2791</v>
      </c>
      <c r="O1883">
        <v>9</v>
      </c>
      <c r="P1883">
        <v>91</v>
      </c>
      <c r="Q1883">
        <v>0.34615384615384615</v>
      </c>
      <c r="R1883">
        <v>72566</v>
      </c>
      <c r="S1883" t="s">
        <v>54</v>
      </c>
      <c r="T1883" t="s">
        <v>60</v>
      </c>
      <c r="U1883" t="s">
        <v>50</v>
      </c>
      <c r="V1883">
        <v>6</v>
      </c>
    </row>
    <row r="1884" spans="1:22" x14ac:dyDescent="0.2">
      <c r="A1884">
        <v>15615473</v>
      </c>
      <c r="B1884">
        <v>646</v>
      </c>
      <c r="C1884" t="s">
        <v>12</v>
      </c>
      <c r="D1884" t="s">
        <v>13</v>
      </c>
      <c r="E1884">
        <v>33</v>
      </c>
      <c r="F1884">
        <v>2</v>
      </c>
      <c r="G1884" s="2">
        <v>0</v>
      </c>
      <c r="H1884">
        <v>2</v>
      </c>
      <c r="I1884">
        <v>0</v>
      </c>
      <c r="J1884">
        <v>0</v>
      </c>
      <c r="K1884" s="1">
        <v>198208</v>
      </c>
      <c r="L1884">
        <v>0</v>
      </c>
      <c r="M1884">
        <v>3</v>
      </c>
      <c r="N1884">
        <v>3633</v>
      </c>
      <c r="O1884">
        <v>2</v>
      </c>
      <c r="P1884">
        <v>126</v>
      </c>
      <c r="Q1884">
        <v>0.66666666666666663</v>
      </c>
      <c r="R1884">
        <v>10899</v>
      </c>
      <c r="S1884" t="s">
        <v>55</v>
      </c>
      <c r="T1884" t="s">
        <v>58</v>
      </c>
      <c r="U1884" t="s">
        <v>50</v>
      </c>
      <c r="V1884">
        <v>7</v>
      </c>
    </row>
    <row r="1885" spans="1:22" x14ac:dyDescent="0.2">
      <c r="A1885">
        <v>15587299</v>
      </c>
      <c r="B1885">
        <v>567</v>
      </c>
      <c r="C1885" t="s">
        <v>12</v>
      </c>
      <c r="D1885" t="s">
        <v>13</v>
      </c>
      <c r="E1885">
        <v>48</v>
      </c>
      <c r="F1885">
        <v>3</v>
      </c>
      <c r="G1885" s="2">
        <v>0</v>
      </c>
      <c r="H1885">
        <v>1</v>
      </c>
      <c r="I1885">
        <v>1</v>
      </c>
      <c r="J1885">
        <v>0</v>
      </c>
      <c r="K1885" s="1">
        <v>55362.45</v>
      </c>
      <c r="L1885">
        <v>0</v>
      </c>
      <c r="M1885">
        <v>29</v>
      </c>
      <c r="N1885">
        <v>1778</v>
      </c>
      <c r="O1885">
        <v>2</v>
      </c>
      <c r="P1885">
        <v>94</v>
      </c>
      <c r="Q1885">
        <v>6.8965517241379309E-2</v>
      </c>
      <c r="R1885">
        <v>51562</v>
      </c>
      <c r="S1885" t="s">
        <v>55</v>
      </c>
      <c r="T1885" t="s">
        <v>59</v>
      </c>
      <c r="U1885" t="s">
        <v>50</v>
      </c>
      <c r="V1885">
        <v>9</v>
      </c>
    </row>
    <row r="1886" spans="1:22" x14ac:dyDescent="0.2">
      <c r="A1886">
        <v>15784491</v>
      </c>
      <c r="B1886">
        <v>725</v>
      </c>
      <c r="C1886" t="s">
        <v>12</v>
      </c>
      <c r="D1886" t="s">
        <v>13</v>
      </c>
      <c r="E1886">
        <v>31</v>
      </c>
      <c r="F1886">
        <v>6</v>
      </c>
      <c r="G1886" s="2">
        <v>0</v>
      </c>
      <c r="H1886">
        <v>1</v>
      </c>
      <c r="I1886">
        <v>0</v>
      </c>
      <c r="J1886">
        <v>0</v>
      </c>
      <c r="K1886" s="1">
        <v>61326.43</v>
      </c>
      <c r="L1886">
        <v>0</v>
      </c>
      <c r="M1886">
        <v>16</v>
      </c>
      <c r="N1886">
        <v>3715</v>
      </c>
      <c r="O1886">
        <v>0</v>
      </c>
      <c r="P1886">
        <v>3</v>
      </c>
      <c r="Q1886">
        <v>0</v>
      </c>
      <c r="R1886">
        <v>59440</v>
      </c>
      <c r="S1886" t="s">
        <v>55</v>
      </c>
      <c r="T1886" t="s">
        <v>60</v>
      </c>
      <c r="U1886" t="s">
        <v>52</v>
      </c>
      <c r="V1886">
        <v>8</v>
      </c>
    </row>
    <row r="1887" spans="1:22" x14ac:dyDescent="0.2">
      <c r="A1887">
        <v>15583863</v>
      </c>
      <c r="B1887">
        <v>681</v>
      </c>
      <c r="C1887" t="s">
        <v>16</v>
      </c>
      <c r="D1887" t="s">
        <v>15</v>
      </c>
      <c r="E1887">
        <v>49</v>
      </c>
      <c r="F1887">
        <v>8</v>
      </c>
      <c r="G1887" s="2">
        <v>142946.18</v>
      </c>
      <c r="H1887">
        <v>1</v>
      </c>
      <c r="I1887">
        <v>0</v>
      </c>
      <c r="J1887">
        <v>0</v>
      </c>
      <c r="K1887" s="1">
        <v>187280.51</v>
      </c>
      <c r="L1887">
        <v>1</v>
      </c>
      <c r="M1887">
        <v>1</v>
      </c>
      <c r="N1887">
        <v>2595</v>
      </c>
      <c r="O1887">
        <v>6</v>
      </c>
      <c r="P1887">
        <v>49</v>
      </c>
      <c r="Q1887">
        <v>1</v>
      </c>
      <c r="R1887">
        <v>2595</v>
      </c>
      <c r="S1887" t="s">
        <v>56</v>
      </c>
      <c r="T1887" t="s">
        <v>60</v>
      </c>
      <c r="U1887" t="s">
        <v>51</v>
      </c>
      <c r="V1887">
        <v>6</v>
      </c>
    </row>
    <row r="1888" spans="1:22" x14ac:dyDescent="0.2">
      <c r="A1888">
        <v>15701037</v>
      </c>
      <c r="B1888">
        <v>578</v>
      </c>
      <c r="C1888" t="s">
        <v>12</v>
      </c>
      <c r="D1888" t="s">
        <v>15</v>
      </c>
      <c r="E1888">
        <v>39</v>
      </c>
      <c r="F1888">
        <v>2</v>
      </c>
      <c r="G1888" s="2">
        <v>0</v>
      </c>
      <c r="H1888">
        <v>2</v>
      </c>
      <c r="I1888">
        <v>1</v>
      </c>
      <c r="J1888">
        <v>0</v>
      </c>
      <c r="K1888" s="1">
        <v>70563.899999999994</v>
      </c>
      <c r="L1888">
        <v>0</v>
      </c>
      <c r="M1888">
        <v>3</v>
      </c>
      <c r="N1888">
        <v>947</v>
      </c>
      <c r="O1888">
        <v>1</v>
      </c>
      <c r="P1888">
        <v>172</v>
      </c>
      <c r="Q1888">
        <v>0.33333333333333331</v>
      </c>
      <c r="R1888">
        <v>2841</v>
      </c>
      <c r="S1888" t="s">
        <v>56</v>
      </c>
      <c r="T1888" t="s">
        <v>58</v>
      </c>
      <c r="U1888" t="s">
        <v>50</v>
      </c>
      <c r="V1888">
        <v>7</v>
      </c>
    </row>
    <row r="1889" spans="1:22" x14ac:dyDescent="0.2">
      <c r="A1889">
        <v>15724838</v>
      </c>
      <c r="B1889">
        <v>599</v>
      </c>
      <c r="C1889" t="s">
        <v>12</v>
      </c>
      <c r="D1889" t="s">
        <v>13</v>
      </c>
      <c r="E1889">
        <v>43</v>
      </c>
      <c r="F1889">
        <v>4</v>
      </c>
      <c r="G1889" s="2">
        <v>0</v>
      </c>
      <c r="H1889">
        <v>1</v>
      </c>
      <c r="I1889">
        <v>1</v>
      </c>
      <c r="J1889">
        <v>0</v>
      </c>
      <c r="K1889" s="1">
        <v>170347.1</v>
      </c>
      <c r="L1889">
        <v>0</v>
      </c>
      <c r="M1889">
        <v>28</v>
      </c>
      <c r="N1889">
        <v>2159</v>
      </c>
      <c r="O1889">
        <v>3</v>
      </c>
      <c r="P1889">
        <v>135</v>
      </c>
      <c r="Q1889">
        <v>0.10714285714285714</v>
      </c>
      <c r="R1889">
        <v>60452</v>
      </c>
      <c r="S1889" t="s">
        <v>56</v>
      </c>
      <c r="T1889" t="s">
        <v>59</v>
      </c>
      <c r="U1889" t="s">
        <v>50</v>
      </c>
      <c r="V1889">
        <v>8</v>
      </c>
    </row>
    <row r="1890" spans="1:22" x14ac:dyDescent="0.2">
      <c r="A1890">
        <v>15744553</v>
      </c>
      <c r="B1890">
        <v>444</v>
      </c>
      <c r="C1890" t="s">
        <v>12</v>
      </c>
      <c r="D1890" t="s">
        <v>15</v>
      </c>
      <c r="E1890">
        <v>34</v>
      </c>
      <c r="F1890">
        <v>2</v>
      </c>
      <c r="G1890" s="2">
        <v>144318.97</v>
      </c>
      <c r="H1890">
        <v>1</v>
      </c>
      <c r="I1890">
        <v>1</v>
      </c>
      <c r="J1890">
        <v>0</v>
      </c>
      <c r="K1890" s="1">
        <v>112668.06</v>
      </c>
      <c r="L1890">
        <v>0</v>
      </c>
      <c r="M1890">
        <v>26</v>
      </c>
      <c r="N1890">
        <v>4901</v>
      </c>
      <c r="O1890">
        <v>0</v>
      </c>
      <c r="P1890">
        <v>76</v>
      </c>
      <c r="Q1890">
        <v>0</v>
      </c>
      <c r="R1890">
        <v>127426</v>
      </c>
      <c r="S1890" t="s">
        <v>56</v>
      </c>
      <c r="T1890" t="s">
        <v>58</v>
      </c>
      <c r="U1890" t="s">
        <v>50</v>
      </c>
      <c r="V1890">
        <v>6</v>
      </c>
    </row>
    <row r="1891" spans="1:22" x14ac:dyDescent="0.2">
      <c r="A1891">
        <v>15776629</v>
      </c>
      <c r="B1891">
        <v>650</v>
      </c>
      <c r="C1891" t="s">
        <v>12</v>
      </c>
      <c r="D1891" t="s">
        <v>13</v>
      </c>
      <c r="E1891">
        <v>39</v>
      </c>
      <c r="F1891">
        <v>4</v>
      </c>
      <c r="G1891" s="2">
        <v>0</v>
      </c>
      <c r="H1891">
        <v>2</v>
      </c>
      <c r="I1891">
        <v>0</v>
      </c>
      <c r="J1891">
        <v>0</v>
      </c>
      <c r="K1891" s="1">
        <v>186275.7</v>
      </c>
      <c r="L1891">
        <v>0</v>
      </c>
      <c r="M1891">
        <v>30</v>
      </c>
      <c r="N1891">
        <v>1651</v>
      </c>
      <c r="O1891">
        <v>8</v>
      </c>
      <c r="P1891">
        <v>31</v>
      </c>
      <c r="Q1891">
        <v>0.26666666666666666</v>
      </c>
      <c r="R1891">
        <v>49530</v>
      </c>
      <c r="S1891" t="s">
        <v>54</v>
      </c>
      <c r="T1891" t="s">
        <v>59</v>
      </c>
      <c r="U1891" t="s">
        <v>51</v>
      </c>
      <c r="V1891">
        <v>6</v>
      </c>
    </row>
    <row r="1892" spans="1:22" x14ac:dyDescent="0.2">
      <c r="A1892">
        <v>15647207</v>
      </c>
      <c r="B1892">
        <v>609</v>
      </c>
      <c r="C1892" t="s">
        <v>12</v>
      </c>
      <c r="D1892" t="s">
        <v>15</v>
      </c>
      <c r="E1892">
        <v>26</v>
      </c>
      <c r="F1892">
        <v>7</v>
      </c>
      <c r="G1892" s="2">
        <v>0</v>
      </c>
      <c r="H1892">
        <v>2</v>
      </c>
      <c r="I1892">
        <v>1</v>
      </c>
      <c r="J1892">
        <v>0</v>
      </c>
      <c r="K1892" s="1">
        <v>98463.99</v>
      </c>
      <c r="L1892">
        <v>0</v>
      </c>
      <c r="M1892">
        <v>24</v>
      </c>
      <c r="N1892">
        <v>4951</v>
      </c>
      <c r="O1892">
        <v>2</v>
      </c>
      <c r="P1892">
        <v>141</v>
      </c>
      <c r="Q1892">
        <v>8.3333333333333329E-2</v>
      </c>
      <c r="R1892">
        <v>118824</v>
      </c>
      <c r="S1892" t="s">
        <v>56</v>
      </c>
      <c r="T1892" t="s">
        <v>60</v>
      </c>
      <c r="U1892" t="s">
        <v>50</v>
      </c>
      <c r="V1892">
        <v>6</v>
      </c>
    </row>
    <row r="1893" spans="1:22" x14ac:dyDescent="0.2">
      <c r="A1893">
        <v>15756625</v>
      </c>
      <c r="B1893">
        <v>752</v>
      </c>
      <c r="C1893" t="s">
        <v>12</v>
      </c>
      <c r="D1893" t="s">
        <v>13</v>
      </c>
      <c r="E1893">
        <v>41</v>
      </c>
      <c r="F1893">
        <v>8</v>
      </c>
      <c r="G1893" s="2">
        <v>0</v>
      </c>
      <c r="H1893">
        <v>2</v>
      </c>
      <c r="I1893">
        <v>1</v>
      </c>
      <c r="J1893">
        <v>0</v>
      </c>
      <c r="K1893" s="1">
        <v>139844.04</v>
      </c>
      <c r="L1893">
        <v>1</v>
      </c>
      <c r="M1893">
        <v>8</v>
      </c>
      <c r="N1893">
        <v>3628</v>
      </c>
      <c r="O1893">
        <v>6</v>
      </c>
      <c r="P1893">
        <v>87</v>
      </c>
      <c r="Q1893">
        <v>0.75</v>
      </c>
      <c r="R1893">
        <v>29024</v>
      </c>
      <c r="S1893" t="s">
        <v>55</v>
      </c>
      <c r="T1893" t="s">
        <v>60</v>
      </c>
      <c r="U1893" t="s">
        <v>50</v>
      </c>
      <c r="V1893">
        <v>6</v>
      </c>
    </row>
    <row r="1894" spans="1:22" x14ac:dyDescent="0.2">
      <c r="A1894">
        <v>15633213</v>
      </c>
      <c r="B1894">
        <v>628</v>
      </c>
      <c r="C1894" t="s">
        <v>14</v>
      </c>
      <c r="D1894" t="s">
        <v>15</v>
      </c>
      <c r="E1894">
        <v>50</v>
      </c>
      <c r="F1894">
        <v>8</v>
      </c>
      <c r="G1894" s="2">
        <v>0</v>
      </c>
      <c r="H1894">
        <v>1</v>
      </c>
      <c r="I1894">
        <v>0</v>
      </c>
      <c r="J1894">
        <v>0</v>
      </c>
      <c r="K1894" s="1">
        <v>144366.82999999999</v>
      </c>
      <c r="L1894">
        <v>1</v>
      </c>
      <c r="M1894">
        <v>27</v>
      </c>
      <c r="N1894">
        <v>4200</v>
      </c>
      <c r="O1894">
        <v>1</v>
      </c>
      <c r="P1894">
        <v>52</v>
      </c>
      <c r="Q1894">
        <v>3.7037037037037035E-2</v>
      </c>
      <c r="R1894">
        <v>113400</v>
      </c>
      <c r="S1894" t="s">
        <v>56</v>
      </c>
      <c r="T1894" t="s">
        <v>60</v>
      </c>
      <c r="U1894" t="s">
        <v>51</v>
      </c>
      <c r="V1894">
        <v>9</v>
      </c>
    </row>
    <row r="1895" spans="1:22" x14ac:dyDescent="0.2">
      <c r="A1895">
        <v>15610416</v>
      </c>
      <c r="B1895">
        <v>745</v>
      </c>
      <c r="C1895" t="s">
        <v>12</v>
      </c>
      <c r="D1895" t="s">
        <v>13</v>
      </c>
      <c r="E1895">
        <v>36</v>
      </c>
      <c r="F1895">
        <v>9</v>
      </c>
      <c r="G1895" s="2">
        <v>0</v>
      </c>
      <c r="H1895">
        <v>1</v>
      </c>
      <c r="I1895">
        <v>1</v>
      </c>
      <c r="J1895">
        <v>0</v>
      </c>
      <c r="K1895" s="1">
        <v>19605.18</v>
      </c>
      <c r="L1895">
        <v>1</v>
      </c>
      <c r="M1895">
        <v>16</v>
      </c>
      <c r="N1895">
        <v>3765</v>
      </c>
      <c r="O1895">
        <v>5</v>
      </c>
      <c r="P1895">
        <v>138</v>
      </c>
      <c r="Q1895">
        <v>0.3125</v>
      </c>
      <c r="R1895">
        <v>60240</v>
      </c>
      <c r="S1895" t="s">
        <v>56</v>
      </c>
      <c r="T1895" t="s">
        <v>61</v>
      </c>
      <c r="U1895" t="s">
        <v>50</v>
      </c>
      <c r="V1895">
        <v>8</v>
      </c>
    </row>
    <row r="1896" spans="1:22" x14ac:dyDescent="0.2">
      <c r="A1896">
        <v>15619608</v>
      </c>
      <c r="B1896">
        <v>454</v>
      </c>
      <c r="C1896" t="s">
        <v>16</v>
      </c>
      <c r="D1896" t="s">
        <v>13</v>
      </c>
      <c r="E1896">
        <v>50</v>
      </c>
      <c r="F1896">
        <v>10</v>
      </c>
      <c r="G1896" s="2">
        <v>92895.56</v>
      </c>
      <c r="H1896">
        <v>1</v>
      </c>
      <c r="I1896">
        <v>1</v>
      </c>
      <c r="J1896">
        <v>0</v>
      </c>
      <c r="K1896" s="1">
        <v>154344</v>
      </c>
      <c r="L1896">
        <v>1</v>
      </c>
      <c r="M1896">
        <v>20</v>
      </c>
      <c r="N1896">
        <v>1821</v>
      </c>
      <c r="O1896">
        <v>0</v>
      </c>
      <c r="P1896">
        <v>7</v>
      </c>
      <c r="Q1896">
        <v>0</v>
      </c>
      <c r="R1896">
        <v>36420</v>
      </c>
      <c r="S1896" t="s">
        <v>55</v>
      </c>
      <c r="T1896" t="s">
        <v>61</v>
      </c>
      <c r="U1896" t="s">
        <v>52</v>
      </c>
      <c r="V1896">
        <v>6</v>
      </c>
    </row>
    <row r="1897" spans="1:22" x14ac:dyDescent="0.2">
      <c r="A1897">
        <v>15718588</v>
      </c>
      <c r="B1897">
        <v>548</v>
      </c>
      <c r="C1897" t="s">
        <v>12</v>
      </c>
      <c r="D1897" t="s">
        <v>13</v>
      </c>
      <c r="E1897">
        <v>37</v>
      </c>
      <c r="F1897">
        <v>9</v>
      </c>
      <c r="G1897" s="2">
        <v>0</v>
      </c>
      <c r="H1897">
        <v>2</v>
      </c>
      <c r="I1897">
        <v>0</v>
      </c>
      <c r="J1897">
        <v>0</v>
      </c>
      <c r="K1897" s="1">
        <v>98029.58</v>
      </c>
      <c r="L1897">
        <v>0</v>
      </c>
      <c r="M1897">
        <v>28</v>
      </c>
      <c r="N1897">
        <v>391</v>
      </c>
      <c r="O1897">
        <v>9</v>
      </c>
      <c r="P1897">
        <v>61</v>
      </c>
      <c r="Q1897">
        <v>0.32142857142857145</v>
      </c>
      <c r="R1897">
        <v>10948</v>
      </c>
      <c r="S1897" t="s">
        <v>55</v>
      </c>
      <c r="T1897" t="s">
        <v>61</v>
      </c>
      <c r="U1897" t="s">
        <v>50</v>
      </c>
      <c r="V1897">
        <v>6</v>
      </c>
    </row>
    <row r="1898" spans="1:22" x14ac:dyDescent="0.2">
      <c r="A1898">
        <v>15723318</v>
      </c>
      <c r="B1898">
        <v>619</v>
      </c>
      <c r="C1898" t="s">
        <v>12</v>
      </c>
      <c r="D1898" t="s">
        <v>13</v>
      </c>
      <c r="E1898">
        <v>55</v>
      </c>
      <c r="F1898">
        <v>0</v>
      </c>
      <c r="G1898" s="2">
        <v>0</v>
      </c>
      <c r="H1898">
        <v>3</v>
      </c>
      <c r="I1898">
        <v>0</v>
      </c>
      <c r="J1898">
        <v>0</v>
      </c>
      <c r="K1898" s="1">
        <v>60810.64</v>
      </c>
      <c r="L1898">
        <v>1</v>
      </c>
      <c r="M1898">
        <v>2</v>
      </c>
      <c r="N1898">
        <v>579</v>
      </c>
      <c r="O1898">
        <v>0</v>
      </c>
      <c r="P1898">
        <v>144</v>
      </c>
      <c r="Q1898">
        <v>0</v>
      </c>
      <c r="R1898">
        <v>1158</v>
      </c>
      <c r="S1898" t="s">
        <v>55</v>
      </c>
      <c r="T1898" t="s">
        <v>58</v>
      </c>
      <c r="U1898" t="s">
        <v>50</v>
      </c>
      <c r="V1898">
        <v>8</v>
      </c>
    </row>
    <row r="1899" spans="1:22" x14ac:dyDescent="0.2">
      <c r="A1899">
        <v>15783463</v>
      </c>
      <c r="B1899">
        <v>678</v>
      </c>
      <c r="C1899" t="s">
        <v>12</v>
      </c>
      <c r="D1899" t="s">
        <v>13</v>
      </c>
      <c r="E1899">
        <v>26</v>
      </c>
      <c r="F1899">
        <v>1</v>
      </c>
      <c r="G1899" s="2">
        <v>0</v>
      </c>
      <c r="H1899">
        <v>2</v>
      </c>
      <c r="I1899">
        <v>1</v>
      </c>
      <c r="J1899">
        <v>0</v>
      </c>
      <c r="K1899" s="1">
        <v>45443.68</v>
      </c>
      <c r="L1899">
        <v>0</v>
      </c>
      <c r="M1899">
        <v>10</v>
      </c>
      <c r="N1899">
        <v>3282</v>
      </c>
      <c r="O1899">
        <v>1</v>
      </c>
      <c r="P1899">
        <v>16</v>
      </c>
      <c r="Q1899">
        <v>0.1</v>
      </c>
      <c r="R1899">
        <v>32820</v>
      </c>
      <c r="S1899" t="s">
        <v>56</v>
      </c>
      <c r="T1899" t="s">
        <v>58</v>
      </c>
      <c r="U1899" t="s">
        <v>52</v>
      </c>
      <c r="V1899">
        <v>7</v>
      </c>
    </row>
    <row r="1900" spans="1:22" x14ac:dyDescent="0.2">
      <c r="A1900">
        <v>15616213</v>
      </c>
      <c r="B1900">
        <v>555</v>
      </c>
      <c r="C1900" t="s">
        <v>16</v>
      </c>
      <c r="D1900" t="s">
        <v>13</v>
      </c>
      <c r="E1900">
        <v>51</v>
      </c>
      <c r="F1900">
        <v>9</v>
      </c>
      <c r="G1900" s="2">
        <v>138214.5</v>
      </c>
      <c r="H1900">
        <v>1</v>
      </c>
      <c r="I1900">
        <v>1</v>
      </c>
      <c r="J1900">
        <v>0</v>
      </c>
      <c r="K1900" s="1">
        <v>198715.27</v>
      </c>
      <c r="L1900">
        <v>1</v>
      </c>
      <c r="M1900">
        <v>12</v>
      </c>
      <c r="N1900">
        <v>3551</v>
      </c>
      <c r="O1900">
        <v>6</v>
      </c>
      <c r="P1900">
        <v>33</v>
      </c>
      <c r="Q1900">
        <v>0.5</v>
      </c>
      <c r="R1900">
        <v>42612</v>
      </c>
      <c r="S1900" t="s">
        <v>55</v>
      </c>
      <c r="T1900" t="s">
        <v>61</v>
      </c>
      <c r="U1900" t="s">
        <v>51</v>
      </c>
      <c r="V1900">
        <v>6</v>
      </c>
    </row>
    <row r="1901" spans="1:22" x14ac:dyDescent="0.2">
      <c r="A1901">
        <v>15786454</v>
      </c>
      <c r="B1901">
        <v>552</v>
      </c>
      <c r="C1901" t="s">
        <v>14</v>
      </c>
      <c r="D1901" t="s">
        <v>15</v>
      </c>
      <c r="E1901">
        <v>55</v>
      </c>
      <c r="F1901">
        <v>3</v>
      </c>
      <c r="G1901" s="2">
        <v>0</v>
      </c>
      <c r="H1901">
        <v>1</v>
      </c>
      <c r="I1901">
        <v>1</v>
      </c>
      <c r="J1901">
        <v>1</v>
      </c>
      <c r="K1901" s="1">
        <v>40333.94</v>
      </c>
      <c r="L1901">
        <v>0</v>
      </c>
      <c r="M1901">
        <v>12</v>
      </c>
      <c r="N1901">
        <v>2914</v>
      </c>
      <c r="O1901">
        <v>9</v>
      </c>
      <c r="P1901">
        <v>102</v>
      </c>
      <c r="Q1901">
        <v>0.75</v>
      </c>
      <c r="R1901">
        <v>34968</v>
      </c>
      <c r="S1901" t="s">
        <v>55</v>
      </c>
      <c r="T1901" t="s">
        <v>59</v>
      </c>
      <c r="U1901" t="s">
        <v>50</v>
      </c>
      <c r="V1901">
        <v>6</v>
      </c>
    </row>
    <row r="1902" spans="1:22" x14ac:dyDescent="0.2">
      <c r="A1902">
        <v>15690546</v>
      </c>
      <c r="B1902">
        <v>618</v>
      </c>
      <c r="C1902" t="s">
        <v>12</v>
      </c>
      <c r="D1902" t="s">
        <v>13</v>
      </c>
      <c r="E1902">
        <v>42</v>
      </c>
      <c r="F1902">
        <v>2</v>
      </c>
      <c r="G1902" s="2">
        <v>0</v>
      </c>
      <c r="H1902">
        <v>4</v>
      </c>
      <c r="I1902">
        <v>0</v>
      </c>
      <c r="J1902">
        <v>0</v>
      </c>
      <c r="K1902" s="1">
        <v>111097.39</v>
      </c>
      <c r="L1902">
        <v>1</v>
      </c>
      <c r="M1902">
        <v>6</v>
      </c>
      <c r="N1902">
        <v>549</v>
      </c>
      <c r="O1902">
        <v>5</v>
      </c>
      <c r="P1902">
        <v>146</v>
      </c>
      <c r="Q1902">
        <v>0.83333333333333337</v>
      </c>
      <c r="R1902">
        <v>3294</v>
      </c>
      <c r="S1902" t="s">
        <v>55</v>
      </c>
      <c r="T1902" t="s">
        <v>58</v>
      </c>
      <c r="U1902" t="s">
        <v>50</v>
      </c>
      <c r="V1902">
        <v>7</v>
      </c>
    </row>
    <row r="1903" spans="1:22" x14ac:dyDescent="0.2">
      <c r="A1903">
        <v>15689955</v>
      </c>
      <c r="B1903">
        <v>461</v>
      </c>
      <c r="C1903" t="s">
        <v>12</v>
      </c>
      <c r="D1903" t="s">
        <v>13</v>
      </c>
      <c r="E1903">
        <v>40</v>
      </c>
      <c r="F1903">
        <v>7</v>
      </c>
      <c r="G1903" s="2">
        <v>0</v>
      </c>
      <c r="H1903">
        <v>2</v>
      </c>
      <c r="I1903">
        <v>1</v>
      </c>
      <c r="J1903">
        <v>0</v>
      </c>
      <c r="K1903" s="1">
        <v>176547.8</v>
      </c>
      <c r="L1903">
        <v>0</v>
      </c>
      <c r="M1903">
        <v>27</v>
      </c>
      <c r="N1903">
        <v>480</v>
      </c>
      <c r="O1903">
        <v>3</v>
      </c>
      <c r="P1903">
        <v>74</v>
      </c>
      <c r="Q1903">
        <v>0.1111111111111111</v>
      </c>
      <c r="R1903">
        <v>12960</v>
      </c>
      <c r="S1903" t="s">
        <v>55</v>
      </c>
      <c r="T1903" t="s">
        <v>60</v>
      </c>
      <c r="U1903" t="s">
        <v>50</v>
      </c>
      <c r="V1903">
        <v>6</v>
      </c>
    </row>
    <row r="1904" spans="1:22" x14ac:dyDescent="0.2">
      <c r="A1904">
        <v>15654964</v>
      </c>
      <c r="B1904">
        <v>608</v>
      </c>
      <c r="C1904" t="s">
        <v>14</v>
      </c>
      <c r="D1904" t="s">
        <v>15</v>
      </c>
      <c r="E1904">
        <v>48</v>
      </c>
      <c r="F1904">
        <v>7</v>
      </c>
      <c r="G1904" s="2">
        <v>75801.740000000005</v>
      </c>
      <c r="H1904">
        <v>1</v>
      </c>
      <c r="I1904">
        <v>1</v>
      </c>
      <c r="J1904">
        <v>0</v>
      </c>
      <c r="K1904" s="1">
        <v>125762.95</v>
      </c>
      <c r="L1904">
        <v>0</v>
      </c>
      <c r="M1904">
        <v>9</v>
      </c>
      <c r="N1904">
        <v>1998</v>
      </c>
      <c r="O1904">
        <v>6</v>
      </c>
      <c r="P1904">
        <v>52</v>
      </c>
      <c r="Q1904">
        <v>0.66666666666666663</v>
      </c>
      <c r="R1904">
        <v>17982</v>
      </c>
      <c r="S1904" t="s">
        <v>55</v>
      </c>
      <c r="T1904" t="s">
        <v>60</v>
      </c>
      <c r="U1904" t="s">
        <v>51</v>
      </c>
      <c r="V1904">
        <v>6</v>
      </c>
    </row>
    <row r="1905" spans="1:22" x14ac:dyDescent="0.2">
      <c r="A1905">
        <v>15594039</v>
      </c>
      <c r="B1905">
        <v>599</v>
      </c>
      <c r="C1905" t="s">
        <v>14</v>
      </c>
      <c r="D1905" t="s">
        <v>15</v>
      </c>
      <c r="E1905">
        <v>42</v>
      </c>
      <c r="F1905">
        <v>6</v>
      </c>
      <c r="G1905" s="2">
        <v>0</v>
      </c>
      <c r="H1905">
        <v>2</v>
      </c>
      <c r="I1905">
        <v>1</v>
      </c>
      <c r="J1905">
        <v>0</v>
      </c>
      <c r="K1905" s="1">
        <v>113868.4</v>
      </c>
      <c r="L1905">
        <v>0</v>
      </c>
      <c r="M1905">
        <v>6</v>
      </c>
      <c r="N1905">
        <v>3699</v>
      </c>
      <c r="O1905">
        <v>2</v>
      </c>
      <c r="P1905">
        <v>69</v>
      </c>
      <c r="Q1905">
        <v>0.33333333333333331</v>
      </c>
      <c r="R1905">
        <v>22194</v>
      </c>
      <c r="S1905" t="s">
        <v>54</v>
      </c>
      <c r="T1905" t="s">
        <v>60</v>
      </c>
      <c r="U1905" t="s">
        <v>50</v>
      </c>
      <c r="V1905">
        <v>6</v>
      </c>
    </row>
    <row r="1906" spans="1:22" x14ac:dyDescent="0.2">
      <c r="A1906">
        <v>15815295</v>
      </c>
      <c r="B1906">
        <v>662</v>
      </c>
      <c r="C1906" t="s">
        <v>12</v>
      </c>
      <c r="D1906" t="s">
        <v>13</v>
      </c>
      <c r="E1906">
        <v>38</v>
      </c>
      <c r="F1906">
        <v>2</v>
      </c>
      <c r="G1906" s="2">
        <v>96479.81</v>
      </c>
      <c r="H1906">
        <v>1</v>
      </c>
      <c r="I1906">
        <v>1</v>
      </c>
      <c r="J1906">
        <v>0</v>
      </c>
      <c r="K1906" s="1">
        <v>120259.41</v>
      </c>
      <c r="L1906">
        <v>0</v>
      </c>
      <c r="M1906">
        <v>27</v>
      </c>
      <c r="N1906">
        <v>4193</v>
      </c>
      <c r="O1906">
        <v>4</v>
      </c>
      <c r="P1906">
        <v>132</v>
      </c>
      <c r="Q1906">
        <v>0.14814814814814814</v>
      </c>
      <c r="R1906">
        <v>113211</v>
      </c>
      <c r="S1906" t="s">
        <v>55</v>
      </c>
      <c r="T1906" t="s">
        <v>58</v>
      </c>
      <c r="U1906" t="s">
        <v>50</v>
      </c>
      <c r="V1906">
        <v>6</v>
      </c>
    </row>
    <row r="1907" spans="1:22" x14ac:dyDescent="0.2">
      <c r="A1907">
        <v>15751455</v>
      </c>
      <c r="B1907">
        <v>469</v>
      </c>
      <c r="C1907" t="s">
        <v>12</v>
      </c>
      <c r="D1907" t="s">
        <v>13</v>
      </c>
      <c r="E1907">
        <v>48</v>
      </c>
      <c r="F1907">
        <v>5</v>
      </c>
      <c r="G1907" s="2">
        <v>0</v>
      </c>
      <c r="H1907">
        <v>1</v>
      </c>
      <c r="I1907">
        <v>1</v>
      </c>
      <c r="J1907">
        <v>0</v>
      </c>
      <c r="K1907" s="1">
        <v>160529.71</v>
      </c>
      <c r="L1907">
        <v>1</v>
      </c>
      <c r="M1907">
        <v>1</v>
      </c>
      <c r="N1907">
        <v>574</v>
      </c>
      <c r="O1907">
        <v>10</v>
      </c>
      <c r="P1907">
        <v>155</v>
      </c>
      <c r="Q1907">
        <v>1</v>
      </c>
      <c r="R1907">
        <v>574</v>
      </c>
      <c r="S1907" t="s">
        <v>56</v>
      </c>
      <c r="T1907" t="s">
        <v>59</v>
      </c>
      <c r="U1907" t="s">
        <v>50</v>
      </c>
      <c r="V1907">
        <v>9</v>
      </c>
    </row>
    <row r="1908" spans="1:22" x14ac:dyDescent="0.2">
      <c r="A1908">
        <v>15800583</v>
      </c>
      <c r="B1908">
        <v>621</v>
      </c>
      <c r="C1908" t="s">
        <v>14</v>
      </c>
      <c r="D1908" t="s">
        <v>13</v>
      </c>
      <c r="E1908">
        <v>43</v>
      </c>
      <c r="F1908">
        <v>8</v>
      </c>
      <c r="G1908" s="2">
        <v>0</v>
      </c>
      <c r="H1908">
        <v>1</v>
      </c>
      <c r="I1908">
        <v>0</v>
      </c>
      <c r="J1908">
        <v>0</v>
      </c>
      <c r="K1908" s="1">
        <v>102806.6</v>
      </c>
      <c r="L1908">
        <v>0</v>
      </c>
      <c r="M1908">
        <v>8</v>
      </c>
      <c r="N1908">
        <v>3656</v>
      </c>
      <c r="O1908">
        <v>8</v>
      </c>
      <c r="P1908">
        <v>12</v>
      </c>
      <c r="Q1908">
        <v>1</v>
      </c>
      <c r="R1908">
        <v>29248</v>
      </c>
      <c r="S1908" t="s">
        <v>55</v>
      </c>
      <c r="T1908" t="s">
        <v>60</v>
      </c>
      <c r="U1908" t="s">
        <v>52</v>
      </c>
      <c r="V1908">
        <v>8</v>
      </c>
    </row>
    <row r="1909" spans="1:22" x14ac:dyDescent="0.2">
      <c r="A1909">
        <v>15770214</v>
      </c>
      <c r="B1909">
        <v>754</v>
      </c>
      <c r="C1909" t="s">
        <v>12</v>
      </c>
      <c r="D1909" t="s">
        <v>13</v>
      </c>
      <c r="E1909">
        <v>27</v>
      </c>
      <c r="F1909">
        <v>7</v>
      </c>
      <c r="G1909" s="2">
        <v>0</v>
      </c>
      <c r="H1909">
        <v>2</v>
      </c>
      <c r="I1909">
        <v>1</v>
      </c>
      <c r="J1909">
        <v>0</v>
      </c>
      <c r="K1909" s="1">
        <v>144134.64000000001</v>
      </c>
      <c r="L1909">
        <v>0</v>
      </c>
      <c r="M1909">
        <v>23</v>
      </c>
      <c r="N1909">
        <v>452</v>
      </c>
      <c r="O1909">
        <v>3</v>
      </c>
      <c r="P1909">
        <v>144</v>
      </c>
      <c r="Q1909">
        <v>0.13043478260869565</v>
      </c>
      <c r="R1909">
        <v>10396</v>
      </c>
      <c r="S1909" t="s">
        <v>55</v>
      </c>
      <c r="T1909" t="s">
        <v>60</v>
      </c>
      <c r="U1909" t="s">
        <v>50</v>
      </c>
      <c r="V1909">
        <v>6</v>
      </c>
    </row>
    <row r="1910" spans="1:22" x14ac:dyDescent="0.2">
      <c r="A1910">
        <v>15587066</v>
      </c>
      <c r="B1910">
        <v>535</v>
      </c>
      <c r="C1910" t="s">
        <v>12</v>
      </c>
      <c r="D1910" t="s">
        <v>15</v>
      </c>
      <c r="E1910">
        <v>38</v>
      </c>
      <c r="F1910">
        <v>2</v>
      </c>
      <c r="G1910" s="2">
        <v>119272.29</v>
      </c>
      <c r="H1910">
        <v>1</v>
      </c>
      <c r="I1910">
        <v>0</v>
      </c>
      <c r="J1910">
        <v>0</v>
      </c>
      <c r="K1910" s="1">
        <v>195896.59</v>
      </c>
      <c r="L1910">
        <v>1</v>
      </c>
      <c r="M1910">
        <v>27</v>
      </c>
      <c r="N1910">
        <v>1150</v>
      </c>
      <c r="O1910">
        <v>1</v>
      </c>
      <c r="P1910">
        <v>125</v>
      </c>
      <c r="Q1910">
        <v>3.7037037037037035E-2</v>
      </c>
      <c r="R1910">
        <v>31050</v>
      </c>
      <c r="S1910" t="s">
        <v>56</v>
      </c>
      <c r="T1910" t="s">
        <v>58</v>
      </c>
      <c r="U1910" t="s">
        <v>50</v>
      </c>
      <c r="V1910">
        <v>6</v>
      </c>
    </row>
    <row r="1911" spans="1:22" x14ac:dyDescent="0.2">
      <c r="A1911">
        <v>15652069</v>
      </c>
      <c r="B1911">
        <v>833</v>
      </c>
      <c r="C1911" t="s">
        <v>12</v>
      </c>
      <c r="D1911" t="s">
        <v>15</v>
      </c>
      <c r="E1911">
        <v>30</v>
      </c>
      <c r="F1911">
        <v>1</v>
      </c>
      <c r="G1911" s="2">
        <v>0</v>
      </c>
      <c r="H1911">
        <v>2</v>
      </c>
      <c r="I1911">
        <v>1</v>
      </c>
      <c r="J1911">
        <v>0</v>
      </c>
      <c r="K1911" s="1">
        <v>141860.62</v>
      </c>
      <c r="L1911">
        <v>0</v>
      </c>
      <c r="M1911">
        <v>12</v>
      </c>
      <c r="N1911">
        <v>1209</v>
      </c>
      <c r="O1911">
        <v>8</v>
      </c>
      <c r="P1911">
        <v>142</v>
      </c>
      <c r="Q1911">
        <v>0.66666666666666663</v>
      </c>
      <c r="R1911">
        <v>14508</v>
      </c>
      <c r="S1911" t="s">
        <v>56</v>
      </c>
      <c r="T1911" t="s">
        <v>58</v>
      </c>
      <c r="U1911" t="s">
        <v>50</v>
      </c>
      <c r="V1911">
        <v>7</v>
      </c>
    </row>
    <row r="1912" spans="1:22" x14ac:dyDescent="0.2">
      <c r="A1912">
        <v>15809847</v>
      </c>
      <c r="B1912">
        <v>668</v>
      </c>
      <c r="C1912" t="s">
        <v>12</v>
      </c>
      <c r="D1912" t="s">
        <v>15</v>
      </c>
      <c r="E1912">
        <v>46</v>
      </c>
      <c r="F1912">
        <v>0</v>
      </c>
      <c r="G1912" s="2">
        <v>0</v>
      </c>
      <c r="H1912">
        <v>2</v>
      </c>
      <c r="I1912">
        <v>0</v>
      </c>
      <c r="J1912">
        <v>0</v>
      </c>
      <c r="K1912" s="1">
        <v>29388.02</v>
      </c>
      <c r="L1912">
        <v>0</v>
      </c>
      <c r="M1912">
        <v>16</v>
      </c>
      <c r="N1912">
        <v>787</v>
      </c>
      <c r="O1912">
        <v>9</v>
      </c>
      <c r="P1912">
        <v>172</v>
      </c>
      <c r="Q1912">
        <v>0.5625</v>
      </c>
      <c r="R1912">
        <v>12592</v>
      </c>
      <c r="S1912" t="s">
        <v>55</v>
      </c>
      <c r="T1912" t="s">
        <v>58</v>
      </c>
      <c r="U1912" t="s">
        <v>50</v>
      </c>
      <c r="V1912">
        <v>8</v>
      </c>
    </row>
    <row r="1913" spans="1:22" x14ac:dyDescent="0.2">
      <c r="A1913">
        <v>15713347</v>
      </c>
      <c r="B1913">
        <v>577</v>
      </c>
      <c r="C1913" t="s">
        <v>14</v>
      </c>
      <c r="D1913" t="s">
        <v>15</v>
      </c>
      <c r="E1913">
        <v>48</v>
      </c>
      <c r="F1913">
        <v>6</v>
      </c>
      <c r="G1913" s="2">
        <v>179852.26</v>
      </c>
      <c r="H1913">
        <v>1</v>
      </c>
      <c r="I1913">
        <v>1</v>
      </c>
      <c r="J1913">
        <v>0</v>
      </c>
      <c r="K1913" s="1">
        <v>193580.32</v>
      </c>
      <c r="L1913">
        <v>0</v>
      </c>
      <c r="M1913">
        <v>30</v>
      </c>
      <c r="N1913">
        <v>2497</v>
      </c>
      <c r="O1913">
        <v>4</v>
      </c>
      <c r="P1913">
        <v>144</v>
      </c>
      <c r="Q1913">
        <v>0.13333333333333333</v>
      </c>
      <c r="R1913">
        <v>74910</v>
      </c>
      <c r="S1913" t="s">
        <v>56</v>
      </c>
      <c r="T1913" t="s">
        <v>60</v>
      </c>
      <c r="U1913" t="s">
        <v>50</v>
      </c>
      <c r="V1913">
        <v>6</v>
      </c>
    </row>
    <row r="1914" spans="1:22" x14ac:dyDescent="0.2">
      <c r="A1914">
        <v>15776947</v>
      </c>
      <c r="B1914">
        <v>637</v>
      </c>
      <c r="C1914" t="s">
        <v>14</v>
      </c>
      <c r="D1914" t="s">
        <v>15</v>
      </c>
      <c r="E1914">
        <v>43</v>
      </c>
      <c r="F1914">
        <v>8</v>
      </c>
      <c r="G1914" s="2">
        <v>0</v>
      </c>
      <c r="H1914">
        <v>1</v>
      </c>
      <c r="I1914">
        <v>1</v>
      </c>
      <c r="J1914">
        <v>0</v>
      </c>
      <c r="K1914" s="1">
        <v>12156.93</v>
      </c>
      <c r="L1914">
        <v>1</v>
      </c>
      <c r="M1914">
        <v>19</v>
      </c>
      <c r="N1914">
        <v>3463</v>
      </c>
      <c r="O1914">
        <v>9</v>
      </c>
      <c r="P1914">
        <v>98</v>
      </c>
      <c r="Q1914">
        <v>0.47368421052631576</v>
      </c>
      <c r="R1914">
        <v>65797</v>
      </c>
      <c r="S1914" t="s">
        <v>55</v>
      </c>
      <c r="T1914" t="s">
        <v>60</v>
      </c>
      <c r="U1914" t="s">
        <v>50</v>
      </c>
      <c r="V1914">
        <v>8</v>
      </c>
    </row>
    <row r="1915" spans="1:22" x14ac:dyDescent="0.2">
      <c r="A1915">
        <v>15700656</v>
      </c>
      <c r="B1915">
        <v>662</v>
      </c>
      <c r="C1915" t="s">
        <v>12</v>
      </c>
      <c r="D1915" t="s">
        <v>15</v>
      </c>
      <c r="E1915">
        <v>32</v>
      </c>
      <c r="F1915">
        <v>9</v>
      </c>
      <c r="G1915" s="2">
        <v>0</v>
      </c>
      <c r="H1915">
        <v>2</v>
      </c>
      <c r="I1915">
        <v>0</v>
      </c>
      <c r="J1915">
        <v>0</v>
      </c>
      <c r="K1915" s="1">
        <v>65089.38</v>
      </c>
      <c r="L1915">
        <v>0</v>
      </c>
      <c r="M1915">
        <v>8</v>
      </c>
      <c r="N1915">
        <v>3521</v>
      </c>
      <c r="O1915">
        <v>8</v>
      </c>
      <c r="P1915">
        <v>72</v>
      </c>
      <c r="Q1915">
        <v>1</v>
      </c>
      <c r="R1915">
        <v>28168</v>
      </c>
      <c r="S1915" t="s">
        <v>55</v>
      </c>
      <c r="T1915" t="s">
        <v>61</v>
      </c>
      <c r="U1915" t="s">
        <v>50</v>
      </c>
      <c r="V1915">
        <v>6</v>
      </c>
    </row>
    <row r="1916" spans="1:22" x14ac:dyDescent="0.2">
      <c r="A1916">
        <v>15594515</v>
      </c>
      <c r="B1916">
        <v>568</v>
      </c>
      <c r="C1916" t="s">
        <v>12</v>
      </c>
      <c r="D1916" t="s">
        <v>13</v>
      </c>
      <c r="E1916">
        <v>44</v>
      </c>
      <c r="F1916">
        <v>7</v>
      </c>
      <c r="G1916" s="2">
        <v>0</v>
      </c>
      <c r="H1916">
        <v>2</v>
      </c>
      <c r="I1916">
        <v>0</v>
      </c>
      <c r="J1916">
        <v>0</v>
      </c>
      <c r="K1916" s="1">
        <v>62370.67</v>
      </c>
      <c r="L1916">
        <v>1</v>
      </c>
      <c r="M1916">
        <v>26</v>
      </c>
      <c r="N1916">
        <v>2192</v>
      </c>
      <c r="O1916">
        <v>7</v>
      </c>
      <c r="P1916">
        <v>109</v>
      </c>
      <c r="Q1916">
        <v>0.26923076923076922</v>
      </c>
      <c r="R1916">
        <v>56992</v>
      </c>
      <c r="S1916" t="s">
        <v>55</v>
      </c>
      <c r="T1916" t="s">
        <v>60</v>
      </c>
      <c r="U1916" t="s">
        <v>50</v>
      </c>
      <c r="V1916">
        <v>6</v>
      </c>
    </row>
    <row r="1917" spans="1:22" x14ac:dyDescent="0.2">
      <c r="A1917">
        <v>15795586</v>
      </c>
      <c r="B1917">
        <v>478</v>
      </c>
      <c r="C1917" t="s">
        <v>12</v>
      </c>
      <c r="D1917" t="s">
        <v>15</v>
      </c>
      <c r="E1917">
        <v>35</v>
      </c>
      <c r="F1917">
        <v>1</v>
      </c>
      <c r="G1917" s="2">
        <v>92474.05</v>
      </c>
      <c r="H1917">
        <v>1</v>
      </c>
      <c r="I1917">
        <v>1</v>
      </c>
      <c r="J1917">
        <v>0</v>
      </c>
      <c r="K1917" s="1">
        <v>178626.07</v>
      </c>
      <c r="L1917">
        <v>0</v>
      </c>
      <c r="M1917">
        <v>2</v>
      </c>
      <c r="N1917">
        <v>3258</v>
      </c>
      <c r="O1917">
        <v>2</v>
      </c>
      <c r="P1917">
        <v>165</v>
      </c>
      <c r="Q1917">
        <v>1</v>
      </c>
      <c r="R1917">
        <v>6516</v>
      </c>
      <c r="S1917" t="s">
        <v>54</v>
      </c>
      <c r="T1917" t="s">
        <v>58</v>
      </c>
      <c r="U1917" t="s">
        <v>50</v>
      </c>
      <c r="V1917">
        <v>6</v>
      </c>
    </row>
    <row r="1918" spans="1:22" x14ac:dyDescent="0.2">
      <c r="A1918">
        <v>15677739</v>
      </c>
      <c r="B1918">
        <v>562</v>
      </c>
      <c r="C1918" t="s">
        <v>12</v>
      </c>
      <c r="D1918" t="s">
        <v>15</v>
      </c>
      <c r="E1918">
        <v>36</v>
      </c>
      <c r="F1918">
        <v>6</v>
      </c>
      <c r="G1918" s="2">
        <v>0</v>
      </c>
      <c r="H1918">
        <v>2</v>
      </c>
      <c r="I1918">
        <v>1</v>
      </c>
      <c r="J1918">
        <v>0</v>
      </c>
      <c r="K1918" s="1">
        <v>32845.32</v>
      </c>
      <c r="L1918">
        <v>0</v>
      </c>
      <c r="M1918">
        <v>20</v>
      </c>
      <c r="N1918">
        <v>298</v>
      </c>
      <c r="O1918">
        <v>3</v>
      </c>
      <c r="P1918">
        <v>136</v>
      </c>
      <c r="Q1918">
        <v>0.15</v>
      </c>
      <c r="R1918">
        <v>5960</v>
      </c>
      <c r="S1918" t="s">
        <v>55</v>
      </c>
      <c r="T1918" t="s">
        <v>60</v>
      </c>
      <c r="U1918" t="s">
        <v>50</v>
      </c>
      <c r="V1918">
        <v>6</v>
      </c>
    </row>
    <row r="1919" spans="1:22" x14ac:dyDescent="0.2">
      <c r="A1919">
        <v>15771222</v>
      </c>
      <c r="B1919">
        <v>779</v>
      </c>
      <c r="C1919" t="s">
        <v>12</v>
      </c>
      <c r="D1919" t="s">
        <v>13</v>
      </c>
      <c r="E1919">
        <v>42</v>
      </c>
      <c r="F1919">
        <v>5</v>
      </c>
      <c r="G1919" s="2">
        <v>0</v>
      </c>
      <c r="H1919">
        <v>2</v>
      </c>
      <c r="I1919">
        <v>0</v>
      </c>
      <c r="J1919">
        <v>0</v>
      </c>
      <c r="K1919" s="1">
        <v>25951.91</v>
      </c>
      <c r="L1919">
        <v>0</v>
      </c>
      <c r="M1919">
        <v>27</v>
      </c>
      <c r="N1919">
        <v>339</v>
      </c>
      <c r="O1919">
        <v>3</v>
      </c>
      <c r="P1919">
        <v>150</v>
      </c>
      <c r="Q1919">
        <v>0.1111111111111111</v>
      </c>
      <c r="R1919">
        <v>9153</v>
      </c>
      <c r="S1919" t="s">
        <v>54</v>
      </c>
      <c r="T1919" t="s">
        <v>59</v>
      </c>
      <c r="U1919" t="s">
        <v>50</v>
      </c>
      <c r="V1919">
        <v>6</v>
      </c>
    </row>
    <row r="1920" spans="1:22" x14ac:dyDescent="0.2">
      <c r="A1920">
        <v>15605059</v>
      </c>
      <c r="B1920">
        <v>576</v>
      </c>
      <c r="C1920" t="s">
        <v>16</v>
      </c>
      <c r="D1920" t="s">
        <v>15</v>
      </c>
      <c r="E1920">
        <v>63</v>
      </c>
      <c r="F1920">
        <v>3</v>
      </c>
      <c r="G1920" s="2">
        <v>148843.56</v>
      </c>
      <c r="H1920">
        <v>1</v>
      </c>
      <c r="I1920">
        <v>1</v>
      </c>
      <c r="J1920">
        <v>0</v>
      </c>
      <c r="K1920" s="1">
        <v>69414.13</v>
      </c>
      <c r="L1920">
        <v>1</v>
      </c>
      <c r="M1920">
        <v>9</v>
      </c>
      <c r="N1920">
        <v>144</v>
      </c>
      <c r="O1920">
        <v>0</v>
      </c>
      <c r="P1920">
        <v>93</v>
      </c>
      <c r="Q1920">
        <v>0</v>
      </c>
      <c r="R1920">
        <v>1296</v>
      </c>
      <c r="S1920" t="s">
        <v>55</v>
      </c>
      <c r="T1920" t="s">
        <v>59</v>
      </c>
      <c r="U1920" t="s">
        <v>50</v>
      </c>
      <c r="V1920">
        <v>6</v>
      </c>
    </row>
    <row r="1921" spans="1:22" x14ac:dyDescent="0.2">
      <c r="A1921">
        <v>15665943</v>
      </c>
      <c r="B1921">
        <v>445</v>
      </c>
      <c r="C1921" t="s">
        <v>12</v>
      </c>
      <c r="D1921" t="s">
        <v>15</v>
      </c>
      <c r="E1921">
        <v>25</v>
      </c>
      <c r="F1921">
        <v>6</v>
      </c>
      <c r="G1921" s="2">
        <v>0</v>
      </c>
      <c r="H1921">
        <v>2</v>
      </c>
      <c r="I1921">
        <v>1</v>
      </c>
      <c r="J1921">
        <v>0</v>
      </c>
      <c r="K1921" s="1">
        <v>119425.94</v>
      </c>
      <c r="L1921">
        <v>0</v>
      </c>
      <c r="M1921">
        <v>25</v>
      </c>
      <c r="N1921">
        <v>3541</v>
      </c>
      <c r="O1921">
        <v>0</v>
      </c>
      <c r="P1921">
        <v>157</v>
      </c>
      <c r="Q1921">
        <v>0</v>
      </c>
      <c r="R1921">
        <v>88525</v>
      </c>
      <c r="S1921" t="s">
        <v>56</v>
      </c>
      <c r="T1921" t="s">
        <v>60</v>
      </c>
      <c r="U1921" t="s">
        <v>50</v>
      </c>
      <c r="V1921">
        <v>6</v>
      </c>
    </row>
    <row r="1922" spans="1:22" x14ac:dyDescent="0.2">
      <c r="A1922">
        <v>15662243</v>
      </c>
      <c r="B1922">
        <v>559</v>
      </c>
      <c r="C1922" t="s">
        <v>12</v>
      </c>
      <c r="D1922" t="s">
        <v>15</v>
      </c>
      <c r="E1922">
        <v>50</v>
      </c>
      <c r="F1922">
        <v>5</v>
      </c>
      <c r="G1922" s="2">
        <v>162702.35</v>
      </c>
      <c r="H1922">
        <v>1</v>
      </c>
      <c r="I1922">
        <v>0</v>
      </c>
      <c r="J1922">
        <v>0</v>
      </c>
      <c r="K1922" s="1">
        <v>150548.5</v>
      </c>
      <c r="L1922">
        <v>1</v>
      </c>
      <c r="M1922">
        <v>10</v>
      </c>
      <c r="N1922">
        <v>3896</v>
      </c>
      <c r="O1922">
        <v>8</v>
      </c>
      <c r="P1922">
        <v>33</v>
      </c>
      <c r="Q1922">
        <v>0.8</v>
      </c>
      <c r="R1922">
        <v>38960</v>
      </c>
      <c r="S1922" t="s">
        <v>55</v>
      </c>
      <c r="T1922" t="s">
        <v>59</v>
      </c>
      <c r="U1922" t="s">
        <v>51</v>
      </c>
      <c r="V1922">
        <v>6</v>
      </c>
    </row>
    <row r="1923" spans="1:22" x14ac:dyDescent="0.2">
      <c r="A1923">
        <v>15740264</v>
      </c>
      <c r="B1923">
        <v>640</v>
      </c>
      <c r="C1923" t="s">
        <v>12</v>
      </c>
      <c r="D1923" t="s">
        <v>15</v>
      </c>
      <c r="E1923">
        <v>38</v>
      </c>
      <c r="F1923">
        <v>9</v>
      </c>
      <c r="G1923" s="2">
        <v>0</v>
      </c>
      <c r="H1923">
        <v>2</v>
      </c>
      <c r="I1923">
        <v>1</v>
      </c>
      <c r="J1923">
        <v>0</v>
      </c>
      <c r="K1923" s="1">
        <v>88827.67</v>
      </c>
      <c r="L1923">
        <v>0</v>
      </c>
      <c r="M1923">
        <v>16</v>
      </c>
      <c r="N1923">
        <v>3799</v>
      </c>
      <c r="O1923">
        <v>4</v>
      </c>
      <c r="P1923">
        <v>114</v>
      </c>
      <c r="Q1923">
        <v>0.25</v>
      </c>
      <c r="R1923">
        <v>60784</v>
      </c>
      <c r="S1923" t="s">
        <v>56</v>
      </c>
      <c r="T1923" t="s">
        <v>61</v>
      </c>
      <c r="U1923" t="s">
        <v>50</v>
      </c>
      <c r="V1923">
        <v>6</v>
      </c>
    </row>
    <row r="1924" spans="1:22" x14ac:dyDescent="0.2">
      <c r="A1924">
        <v>15615477</v>
      </c>
      <c r="B1924">
        <v>529</v>
      </c>
      <c r="C1924" t="s">
        <v>14</v>
      </c>
      <c r="D1924" t="s">
        <v>13</v>
      </c>
      <c r="E1924">
        <v>44</v>
      </c>
      <c r="F1924">
        <v>1</v>
      </c>
      <c r="G1924" s="2">
        <v>0</v>
      </c>
      <c r="H1924">
        <v>2</v>
      </c>
      <c r="I1924">
        <v>0</v>
      </c>
      <c r="J1924">
        <v>0</v>
      </c>
      <c r="K1924" s="1">
        <v>14161.3</v>
      </c>
      <c r="L1924">
        <v>0</v>
      </c>
      <c r="M1924">
        <v>22</v>
      </c>
      <c r="N1924">
        <v>4153</v>
      </c>
      <c r="O1924">
        <v>2</v>
      </c>
      <c r="P1924">
        <v>31</v>
      </c>
      <c r="Q1924">
        <v>9.0909090909090912E-2</v>
      </c>
      <c r="R1924">
        <v>91366</v>
      </c>
      <c r="S1924" t="s">
        <v>55</v>
      </c>
      <c r="T1924" t="s">
        <v>58</v>
      </c>
      <c r="U1924" t="s">
        <v>51</v>
      </c>
      <c r="V1924">
        <v>7</v>
      </c>
    </row>
    <row r="1925" spans="1:22" x14ac:dyDescent="0.2">
      <c r="A1925">
        <v>15760216</v>
      </c>
      <c r="B1925">
        <v>718</v>
      </c>
      <c r="C1925" t="s">
        <v>12</v>
      </c>
      <c r="D1925" t="s">
        <v>13</v>
      </c>
      <c r="E1925">
        <v>49</v>
      </c>
      <c r="F1925">
        <v>10</v>
      </c>
      <c r="G1925" s="2">
        <v>0</v>
      </c>
      <c r="H1925">
        <v>1</v>
      </c>
      <c r="I1925">
        <v>1</v>
      </c>
      <c r="J1925">
        <v>0</v>
      </c>
      <c r="K1925" s="1">
        <v>184474.72</v>
      </c>
      <c r="L1925">
        <v>1</v>
      </c>
      <c r="M1925">
        <v>21</v>
      </c>
      <c r="N1925">
        <v>4458</v>
      </c>
      <c r="O1925">
        <v>6</v>
      </c>
      <c r="P1925">
        <v>178</v>
      </c>
      <c r="Q1925">
        <v>0.2857142857142857</v>
      </c>
      <c r="R1925">
        <v>93618</v>
      </c>
      <c r="S1925" t="s">
        <v>55</v>
      </c>
      <c r="T1925" t="s">
        <v>61</v>
      </c>
      <c r="U1925" t="s">
        <v>50</v>
      </c>
      <c r="V1925">
        <v>9</v>
      </c>
    </row>
    <row r="1926" spans="1:22" x14ac:dyDescent="0.2">
      <c r="A1926">
        <v>15605455</v>
      </c>
      <c r="B1926">
        <v>664</v>
      </c>
      <c r="C1926" t="s">
        <v>12</v>
      </c>
      <c r="D1926" t="s">
        <v>15</v>
      </c>
      <c r="E1926">
        <v>40</v>
      </c>
      <c r="F1926">
        <v>9</v>
      </c>
      <c r="G1926" s="2">
        <v>0</v>
      </c>
      <c r="H1926">
        <v>2</v>
      </c>
      <c r="I1926">
        <v>1</v>
      </c>
      <c r="J1926">
        <v>0</v>
      </c>
      <c r="K1926" s="1">
        <v>194767.3</v>
      </c>
      <c r="L1926">
        <v>0</v>
      </c>
      <c r="M1926">
        <v>26</v>
      </c>
      <c r="N1926">
        <v>2892</v>
      </c>
      <c r="O1926">
        <v>1</v>
      </c>
      <c r="P1926">
        <v>139</v>
      </c>
      <c r="Q1926">
        <v>3.8461538461538464E-2</v>
      </c>
      <c r="R1926">
        <v>75192</v>
      </c>
      <c r="S1926" t="s">
        <v>55</v>
      </c>
      <c r="T1926" t="s">
        <v>61</v>
      </c>
      <c r="U1926" t="s">
        <v>50</v>
      </c>
      <c r="V1926">
        <v>6</v>
      </c>
    </row>
    <row r="1927" spans="1:22" x14ac:dyDescent="0.2">
      <c r="A1927">
        <v>15797787</v>
      </c>
      <c r="B1927">
        <v>614</v>
      </c>
      <c r="C1927" t="s">
        <v>12</v>
      </c>
      <c r="D1927" t="s">
        <v>15</v>
      </c>
      <c r="E1927">
        <v>36</v>
      </c>
      <c r="F1927">
        <v>1</v>
      </c>
      <c r="G1927" s="2">
        <v>118311.76</v>
      </c>
      <c r="H1927">
        <v>1</v>
      </c>
      <c r="I1927">
        <v>1</v>
      </c>
      <c r="J1927">
        <v>0</v>
      </c>
      <c r="K1927" s="1">
        <v>146134.68</v>
      </c>
      <c r="L1927">
        <v>0</v>
      </c>
      <c r="M1927">
        <v>9</v>
      </c>
      <c r="N1927">
        <v>1724</v>
      </c>
      <c r="O1927">
        <v>7</v>
      </c>
      <c r="P1927">
        <v>75</v>
      </c>
      <c r="Q1927">
        <v>0.77777777777777779</v>
      </c>
      <c r="R1927">
        <v>15516</v>
      </c>
      <c r="S1927" t="s">
        <v>54</v>
      </c>
      <c r="T1927" t="s">
        <v>58</v>
      </c>
      <c r="U1927" t="s">
        <v>50</v>
      </c>
      <c r="V1927">
        <v>6</v>
      </c>
    </row>
    <row r="1928" spans="1:22" x14ac:dyDescent="0.2">
      <c r="A1928">
        <v>15775678</v>
      </c>
      <c r="B1928">
        <v>716</v>
      </c>
      <c r="C1928" t="s">
        <v>12</v>
      </c>
      <c r="D1928" t="s">
        <v>13</v>
      </c>
      <c r="E1928">
        <v>44</v>
      </c>
      <c r="F1928">
        <v>1</v>
      </c>
      <c r="G1928" s="2">
        <v>0</v>
      </c>
      <c r="H1928">
        <v>1</v>
      </c>
      <c r="I1928">
        <v>1</v>
      </c>
      <c r="J1928">
        <v>1</v>
      </c>
      <c r="K1928" s="1">
        <v>152108.47</v>
      </c>
      <c r="L1928">
        <v>0</v>
      </c>
      <c r="M1928">
        <v>22</v>
      </c>
      <c r="N1928">
        <v>258</v>
      </c>
      <c r="O1928">
        <v>7</v>
      </c>
      <c r="P1928">
        <v>139</v>
      </c>
      <c r="Q1928">
        <v>0.31818181818181818</v>
      </c>
      <c r="R1928">
        <v>5676</v>
      </c>
      <c r="S1928" t="s">
        <v>55</v>
      </c>
      <c r="T1928" t="s">
        <v>58</v>
      </c>
      <c r="U1928" t="s">
        <v>50</v>
      </c>
      <c r="V1928">
        <v>6</v>
      </c>
    </row>
    <row r="1929" spans="1:22" x14ac:dyDescent="0.2">
      <c r="A1929">
        <v>15738715</v>
      </c>
      <c r="B1929">
        <v>600</v>
      </c>
      <c r="C1929" t="s">
        <v>12</v>
      </c>
      <c r="D1929" t="s">
        <v>13</v>
      </c>
      <c r="E1929">
        <v>37</v>
      </c>
      <c r="F1929">
        <v>4</v>
      </c>
      <c r="G1929" s="2">
        <v>0</v>
      </c>
      <c r="H1929">
        <v>3</v>
      </c>
      <c r="I1929">
        <v>1</v>
      </c>
      <c r="J1929">
        <v>0</v>
      </c>
      <c r="K1929" s="1">
        <v>7312.25</v>
      </c>
      <c r="L1929">
        <v>1</v>
      </c>
      <c r="M1929">
        <v>1</v>
      </c>
      <c r="N1929">
        <v>4060</v>
      </c>
      <c r="O1929">
        <v>1</v>
      </c>
      <c r="P1929">
        <v>77</v>
      </c>
      <c r="Q1929">
        <v>1</v>
      </c>
      <c r="R1929">
        <v>4060</v>
      </c>
      <c r="S1929" t="s">
        <v>55</v>
      </c>
      <c r="T1929" t="s">
        <v>59</v>
      </c>
      <c r="U1929" t="s">
        <v>50</v>
      </c>
      <c r="V1929">
        <v>6</v>
      </c>
    </row>
    <row r="1930" spans="1:22" x14ac:dyDescent="0.2">
      <c r="A1930">
        <v>15737814</v>
      </c>
      <c r="B1930">
        <v>622</v>
      </c>
      <c r="C1930" t="s">
        <v>12</v>
      </c>
      <c r="D1930" t="s">
        <v>15</v>
      </c>
      <c r="E1930">
        <v>41</v>
      </c>
      <c r="F1930">
        <v>2</v>
      </c>
      <c r="G1930" s="2">
        <v>127087.06</v>
      </c>
      <c r="H1930">
        <v>1</v>
      </c>
      <c r="I1930">
        <v>1</v>
      </c>
      <c r="J1930">
        <v>0</v>
      </c>
      <c r="K1930" s="1">
        <v>102402.91</v>
      </c>
      <c r="L1930">
        <v>1</v>
      </c>
      <c r="M1930">
        <v>20</v>
      </c>
      <c r="N1930">
        <v>4073</v>
      </c>
      <c r="O1930">
        <v>7</v>
      </c>
      <c r="P1930">
        <v>85</v>
      </c>
      <c r="Q1930">
        <v>0.35</v>
      </c>
      <c r="R1930">
        <v>81460</v>
      </c>
      <c r="S1930" t="s">
        <v>56</v>
      </c>
      <c r="T1930" t="s">
        <v>58</v>
      </c>
      <c r="U1930" t="s">
        <v>50</v>
      </c>
      <c r="V1930">
        <v>6</v>
      </c>
    </row>
    <row r="1931" spans="1:22" x14ac:dyDescent="0.2">
      <c r="A1931">
        <v>15736287</v>
      </c>
      <c r="B1931">
        <v>586</v>
      </c>
      <c r="C1931" t="s">
        <v>12</v>
      </c>
      <c r="D1931" t="s">
        <v>15</v>
      </c>
      <c r="E1931">
        <v>33</v>
      </c>
      <c r="F1931">
        <v>9</v>
      </c>
      <c r="G1931" s="2">
        <v>0</v>
      </c>
      <c r="H1931">
        <v>1</v>
      </c>
      <c r="I1931">
        <v>1</v>
      </c>
      <c r="J1931">
        <v>0</v>
      </c>
      <c r="K1931" s="1">
        <v>6975.02</v>
      </c>
      <c r="L1931">
        <v>0</v>
      </c>
      <c r="M1931">
        <v>4</v>
      </c>
      <c r="N1931">
        <v>222</v>
      </c>
      <c r="O1931">
        <v>6</v>
      </c>
      <c r="P1931">
        <v>30</v>
      </c>
      <c r="Q1931">
        <v>1</v>
      </c>
      <c r="R1931">
        <v>888</v>
      </c>
      <c r="S1931" t="s">
        <v>54</v>
      </c>
      <c r="T1931" t="s">
        <v>61</v>
      </c>
      <c r="U1931" t="s">
        <v>52</v>
      </c>
      <c r="V1931">
        <v>8</v>
      </c>
    </row>
    <row r="1932" spans="1:22" x14ac:dyDescent="0.2">
      <c r="A1932">
        <v>15658067</v>
      </c>
      <c r="B1932">
        <v>636</v>
      </c>
      <c r="C1932" t="s">
        <v>16</v>
      </c>
      <c r="D1932" t="s">
        <v>13</v>
      </c>
      <c r="E1932">
        <v>48</v>
      </c>
      <c r="F1932">
        <v>3</v>
      </c>
      <c r="G1932" s="2">
        <v>120568.41</v>
      </c>
      <c r="H1932">
        <v>1</v>
      </c>
      <c r="I1932">
        <v>1</v>
      </c>
      <c r="J1932">
        <v>0</v>
      </c>
      <c r="K1932" s="1">
        <v>190160.04</v>
      </c>
      <c r="L1932">
        <v>1</v>
      </c>
      <c r="M1932">
        <v>14</v>
      </c>
      <c r="N1932">
        <v>3103</v>
      </c>
      <c r="O1932">
        <v>7</v>
      </c>
      <c r="P1932">
        <v>95</v>
      </c>
      <c r="Q1932">
        <v>0.5</v>
      </c>
      <c r="R1932">
        <v>43442</v>
      </c>
      <c r="S1932" t="s">
        <v>54</v>
      </c>
      <c r="T1932" t="s">
        <v>59</v>
      </c>
      <c r="U1932" t="s">
        <v>50</v>
      </c>
      <c r="V1932">
        <v>6</v>
      </c>
    </row>
    <row r="1933" spans="1:22" x14ac:dyDescent="0.2">
      <c r="A1933">
        <v>15793883</v>
      </c>
      <c r="B1933">
        <v>798</v>
      </c>
      <c r="C1933" t="s">
        <v>12</v>
      </c>
      <c r="D1933" t="s">
        <v>15</v>
      </c>
      <c r="E1933">
        <v>28</v>
      </c>
      <c r="F1933">
        <v>3</v>
      </c>
      <c r="G1933" s="2">
        <v>0</v>
      </c>
      <c r="H1933">
        <v>2</v>
      </c>
      <c r="I1933">
        <v>1</v>
      </c>
      <c r="J1933">
        <v>0</v>
      </c>
      <c r="K1933" s="1">
        <v>2305.27</v>
      </c>
      <c r="L1933">
        <v>0</v>
      </c>
      <c r="M1933">
        <v>15</v>
      </c>
      <c r="N1933">
        <v>404</v>
      </c>
      <c r="O1933">
        <v>9</v>
      </c>
      <c r="P1933">
        <v>158</v>
      </c>
      <c r="Q1933">
        <v>0.6</v>
      </c>
      <c r="R1933">
        <v>6060</v>
      </c>
      <c r="S1933" t="s">
        <v>55</v>
      </c>
      <c r="T1933" t="s">
        <v>59</v>
      </c>
      <c r="U1933" t="s">
        <v>50</v>
      </c>
      <c r="V1933">
        <v>6</v>
      </c>
    </row>
    <row r="1934" spans="1:22" x14ac:dyDescent="0.2">
      <c r="A1934">
        <v>15680421</v>
      </c>
      <c r="B1934">
        <v>591</v>
      </c>
      <c r="C1934" t="s">
        <v>12</v>
      </c>
      <c r="D1934" t="s">
        <v>13</v>
      </c>
      <c r="E1934">
        <v>42</v>
      </c>
      <c r="F1934">
        <v>10</v>
      </c>
      <c r="G1934" s="2">
        <v>0</v>
      </c>
      <c r="H1934">
        <v>2</v>
      </c>
      <c r="I1934">
        <v>0</v>
      </c>
      <c r="J1934">
        <v>0</v>
      </c>
      <c r="K1934" s="1">
        <v>171099.22</v>
      </c>
      <c r="L1934">
        <v>0</v>
      </c>
      <c r="M1934">
        <v>7</v>
      </c>
      <c r="N1934">
        <v>3442</v>
      </c>
      <c r="O1934">
        <v>5</v>
      </c>
      <c r="P1934">
        <v>2</v>
      </c>
      <c r="Q1934">
        <v>0.7142857142857143</v>
      </c>
      <c r="R1934">
        <v>24094</v>
      </c>
      <c r="S1934" t="s">
        <v>54</v>
      </c>
      <c r="T1934" t="s">
        <v>61</v>
      </c>
      <c r="U1934" t="s">
        <v>52</v>
      </c>
      <c r="V1934">
        <v>6</v>
      </c>
    </row>
    <row r="1935" spans="1:22" x14ac:dyDescent="0.2">
      <c r="A1935">
        <v>15724453</v>
      </c>
      <c r="B1935">
        <v>570</v>
      </c>
      <c r="C1935" t="s">
        <v>12</v>
      </c>
      <c r="D1935" t="s">
        <v>15</v>
      </c>
      <c r="E1935">
        <v>23</v>
      </c>
      <c r="F1935">
        <v>2</v>
      </c>
      <c r="G1935" s="2">
        <v>0</v>
      </c>
      <c r="H1935">
        <v>1</v>
      </c>
      <c r="I1935">
        <v>0</v>
      </c>
      <c r="J1935">
        <v>0</v>
      </c>
      <c r="K1935" s="1">
        <v>198830.98</v>
      </c>
      <c r="L1935">
        <v>0</v>
      </c>
      <c r="M1935">
        <v>9</v>
      </c>
      <c r="N1935">
        <v>3820</v>
      </c>
      <c r="O1935">
        <v>3</v>
      </c>
      <c r="P1935">
        <v>138</v>
      </c>
      <c r="Q1935">
        <v>0.33333333333333331</v>
      </c>
      <c r="R1935">
        <v>34380</v>
      </c>
      <c r="S1935" t="s">
        <v>55</v>
      </c>
      <c r="T1935" t="s">
        <v>58</v>
      </c>
      <c r="U1935" t="s">
        <v>50</v>
      </c>
      <c r="V1935">
        <v>9</v>
      </c>
    </row>
    <row r="1936" spans="1:22" x14ac:dyDescent="0.2">
      <c r="A1936">
        <v>15609160</v>
      </c>
      <c r="B1936">
        <v>586</v>
      </c>
      <c r="C1936" t="s">
        <v>12</v>
      </c>
      <c r="D1936" t="s">
        <v>15</v>
      </c>
      <c r="E1936">
        <v>32</v>
      </c>
      <c r="F1936">
        <v>1</v>
      </c>
      <c r="G1936" s="2">
        <v>0</v>
      </c>
      <c r="H1936">
        <v>2</v>
      </c>
      <c r="I1936">
        <v>0</v>
      </c>
      <c r="J1936">
        <v>0</v>
      </c>
      <c r="K1936" s="1">
        <v>31635.99</v>
      </c>
      <c r="L1936">
        <v>0</v>
      </c>
      <c r="M1936">
        <v>23</v>
      </c>
      <c r="N1936">
        <v>715</v>
      </c>
      <c r="O1936">
        <v>10</v>
      </c>
      <c r="P1936">
        <v>1</v>
      </c>
      <c r="Q1936">
        <v>0.43478260869565216</v>
      </c>
      <c r="R1936">
        <v>16445</v>
      </c>
      <c r="S1936" t="s">
        <v>54</v>
      </c>
      <c r="T1936" t="s">
        <v>58</v>
      </c>
      <c r="U1936" t="s">
        <v>52</v>
      </c>
      <c r="V1936">
        <v>7</v>
      </c>
    </row>
    <row r="1937" spans="1:22" x14ac:dyDescent="0.2">
      <c r="A1937">
        <v>15678460</v>
      </c>
      <c r="B1937">
        <v>691</v>
      </c>
      <c r="C1937" t="s">
        <v>12</v>
      </c>
      <c r="D1937" t="s">
        <v>15</v>
      </c>
      <c r="E1937">
        <v>30</v>
      </c>
      <c r="F1937">
        <v>9</v>
      </c>
      <c r="G1937" s="2">
        <v>0</v>
      </c>
      <c r="H1937">
        <v>1</v>
      </c>
      <c r="I1937">
        <v>1</v>
      </c>
      <c r="J1937">
        <v>0</v>
      </c>
      <c r="K1937" s="1">
        <v>49594.02</v>
      </c>
      <c r="L1937">
        <v>0</v>
      </c>
      <c r="M1937">
        <v>30</v>
      </c>
      <c r="N1937">
        <v>4407</v>
      </c>
      <c r="O1937">
        <v>8</v>
      </c>
      <c r="P1937">
        <v>116</v>
      </c>
      <c r="Q1937">
        <v>0.26666666666666666</v>
      </c>
      <c r="R1937">
        <v>132210</v>
      </c>
      <c r="S1937" t="s">
        <v>56</v>
      </c>
      <c r="T1937" t="s">
        <v>61</v>
      </c>
      <c r="U1937" t="s">
        <v>50</v>
      </c>
      <c r="V1937">
        <v>8</v>
      </c>
    </row>
    <row r="1938" spans="1:22" x14ac:dyDescent="0.2">
      <c r="A1938">
        <v>15662571</v>
      </c>
      <c r="B1938">
        <v>639</v>
      </c>
      <c r="C1938" t="s">
        <v>12</v>
      </c>
      <c r="D1938" t="s">
        <v>15</v>
      </c>
      <c r="E1938">
        <v>35</v>
      </c>
      <c r="F1938">
        <v>8</v>
      </c>
      <c r="G1938" s="2">
        <v>0</v>
      </c>
      <c r="H1938">
        <v>2</v>
      </c>
      <c r="I1938">
        <v>1</v>
      </c>
      <c r="J1938">
        <v>0</v>
      </c>
      <c r="K1938" s="1">
        <v>170483.9</v>
      </c>
      <c r="L1938">
        <v>0</v>
      </c>
      <c r="M1938">
        <v>20</v>
      </c>
      <c r="N1938">
        <v>2449</v>
      </c>
      <c r="O1938">
        <v>2</v>
      </c>
      <c r="P1938">
        <v>93</v>
      </c>
      <c r="Q1938">
        <v>0.1</v>
      </c>
      <c r="R1938">
        <v>48980</v>
      </c>
      <c r="S1938" t="s">
        <v>54</v>
      </c>
      <c r="T1938" t="s">
        <v>60</v>
      </c>
      <c r="U1938" t="s">
        <v>50</v>
      </c>
      <c r="V1938">
        <v>6</v>
      </c>
    </row>
    <row r="1939" spans="1:22" x14ac:dyDescent="0.2">
      <c r="A1939">
        <v>15727539</v>
      </c>
      <c r="B1939">
        <v>618</v>
      </c>
      <c r="C1939" t="s">
        <v>12</v>
      </c>
      <c r="D1939" t="s">
        <v>13</v>
      </c>
      <c r="E1939">
        <v>31</v>
      </c>
      <c r="F1939">
        <v>4</v>
      </c>
      <c r="G1939" s="2">
        <v>0</v>
      </c>
      <c r="H1939">
        <v>2</v>
      </c>
      <c r="I1939">
        <v>1</v>
      </c>
      <c r="J1939">
        <v>0</v>
      </c>
      <c r="K1939" s="1">
        <v>29176.04</v>
      </c>
      <c r="L1939">
        <v>0</v>
      </c>
      <c r="M1939">
        <v>21</v>
      </c>
      <c r="N1939">
        <v>101</v>
      </c>
      <c r="O1939">
        <v>7</v>
      </c>
      <c r="P1939">
        <v>128</v>
      </c>
      <c r="Q1939">
        <v>0.33333333333333331</v>
      </c>
      <c r="R1939">
        <v>2121</v>
      </c>
      <c r="S1939" t="s">
        <v>56</v>
      </c>
      <c r="T1939" t="s">
        <v>59</v>
      </c>
      <c r="U1939" t="s">
        <v>50</v>
      </c>
      <c r="V1939">
        <v>6</v>
      </c>
    </row>
    <row r="1940" spans="1:22" x14ac:dyDescent="0.2">
      <c r="A1940">
        <v>15673877</v>
      </c>
      <c r="B1940">
        <v>490</v>
      </c>
      <c r="C1940" t="s">
        <v>12</v>
      </c>
      <c r="D1940" t="s">
        <v>15</v>
      </c>
      <c r="E1940">
        <v>39</v>
      </c>
      <c r="F1940">
        <v>1</v>
      </c>
      <c r="G1940" s="2">
        <v>0</v>
      </c>
      <c r="H1940">
        <v>3</v>
      </c>
      <c r="I1940">
        <v>1</v>
      </c>
      <c r="J1940">
        <v>0</v>
      </c>
      <c r="K1940" s="1">
        <v>171060.01</v>
      </c>
      <c r="L1940">
        <v>1</v>
      </c>
      <c r="M1940">
        <v>13</v>
      </c>
      <c r="N1940">
        <v>2694</v>
      </c>
      <c r="O1940">
        <v>4</v>
      </c>
      <c r="P1940">
        <v>109</v>
      </c>
      <c r="Q1940">
        <v>0.30769230769230771</v>
      </c>
      <c r="R1940">
        <v>35022</v>
      </c>
      <c r="S1940" t="s">
        <v>56</v>
      </c>
      <c r="T1940" t="s">
        <v>58</v>
      </c>
      <c r="U1940" t="s">
        <v>50</v>
      </c>
      <c r="V1940">
        <v>7</v>
      </c>
    </row>
    <row r="1941" spans="1:22" x14ac:dyDescent="0.2">
      <c r="A1941">
        <v>15760865</v>
      </c>
      <c r="B1941">
        <v>754</v>
      </c>
      <c r="C1941" t="s">
        <v>16</v>
      </c>
      <c r="D1941" t="s">
        <v>13</v>
      </c>
      <c r="E1941">
        <v>48</v>
      </c>
      <c r="F1941">
        <v>7</v>
      </c>
      <c r="G1941" s="2">
        <v>141819.01999999999</v>
      </c>
      <c r="H1941">
        <v>1</v>
      </c>
      <c r="I1941">
        <v>1</v>
      </c>
      <c r="J1941">
        <v>0</v>
      </c>
      <c r="K1941" s="1">
        <v>93550.53</v>
      </c>
      <c r="L1941">
        <v>1</v>
      </c>
      <c r="M1941">
        <v>14</v>
      </c>
      <c r="N1941">
        <v>4906</v>
      </c>
      <c r="O1941">
        <v>10</v>
      </c>
      <c r="P1941">
        <v>69</v>
      </c>
      <c r="Q1941">
        <v>0.7142857142857143</v>
      </c>
      <c r="R1941">
        <v>68684</v>
      </c>
      <c r="S1941" t="s">
        <v>54</v>
      </c>
      <c r="T1941" t="s">
        <v>60</v>
      </c>
      <c r="U1941" t="s">
        <v>50</v>
      </c>
      <c r="V1941">
        <v>6</v>
      </c>
    </row>
    <row r="1942" spans="1:22" x14ac:dyDescent="0.2">
      <c r="A1942">
        <v>15705009</v>
      </c>
      <c r="B1942">
        <v>649</v>
      </c>
      <c r="C1942" t="s">
        <v>12</v>
      </c>
      <c r="D1942" t="s">
        <v>13</v>
      </c>
      <c r="E1942">
        <v>56</v>
      </c>
      <c r="F1942">
        <v>8</v>
      </c>
      <c r="G1942" s="2">
        <v>156974.26</v>
      </c>
      <c r="H1942">
        <v>1</v>
      </c>
      <c r="I1942">
        <v>1</v>
      </c>
      <c r="J1942">
        <v>0</v>
      </c>
      <c r="K1942" s="1">
        <v>89405.26</v>
      </c>
      <c r="L1942">
        <v>1</v>
      </c>
      <c r="M1942">
        <v>4</v>
      </c>
      <c r="N1942">
        <v>3328</v>
      </c>
      <c r="O1942">
        <v>9</v>
      </c>
      <c r="P1942">
        <v>130</v>
      </c>
      <c r="Q1942">
        <v>1</v>
      </c>
      <c r="R1942">
        <v>13312</v>
      </c>
      <c r="S1942" t="s">
        <v>56</v>
      </c>
      <c r="T1942" t="s">
        <v>60</v>
      </c>
      <c r="U1942" t="s">
        <v>50</v>
      </c>
      <c r="V1942">
        <v>6</v>
      </c>
    </row>
    <row r="1943" spans="1:22" x14ac:dyDescent="0.2">
      <c r="A1943">
        <v>15694765</v>
      </c>
      <c r="B1943">
        <v>610</v>
      </c>
      <c r="C1943" t="s">
        <v>16</v>
      </c>
      <c r="D1943" t="s">
        <v>15</v>
      </c>
      <c r="E1943">
        <v>49</v>
      </c>
      <c r="F1943">
        <v>6</v>
      </c>
      <c r="G1943" s="2">
        <v>113882.33</v>
      </c>
      <c r="H1943">
        <v>1</v>
      </c>
      <c r="I1943">
        <v>1</v>
      </c>
      <c r="J1943">
        <v>0</v>
      </c>
      <c r="K1943" s="1">
        <v>195813.81</v>
      </c>
      <c r="L1943">
        <v>1</v>
      </c>
      <c r="M1943">
        <v>9</v>
      </c>
      <c r="N1943">
        <v>1139</v>
      </c>
      <c r="O1943">
        <v>7</v>
      </c>
      <c r="P1943">
        <v>29</v>
      </c>
      <c r="Q1943">
        <v>0.77777777777777779</v>
      </c>
      <c r="R1943">
        <v>10251</v>
      </c>
      <c r="S1943" t="s">
        <v>55</v>
      </c>
      <c r="T1943" t="s">
        <v>60</v>
      </c>
      <c r="U1943" t="s">
        <v>52</v>
      </c>
      <c r="V1943">
        <v>6</v>
      </c>
    </row>
    <row r="1944" spans="1:22" x14ac:dyDescent="0.2">
      <c r="A1944">
        <v>15760924</v>
      </c>
      <c r="B1944">
        <v>575</v>
      </c>
      <c r="C1944" t="s">
        <v>14</v>
      </c>
      <c r="D1944" t="s">
        <v>15</v>
      </c>
      <c r="E1944">
        <v>41</v>
      </c>
      <c r="F1944">
        <v>2</v>
      </c>
      <c r="G1944" s="2">
        <v>100062.39</v>
      </c>
      <c r="H1944">
        <v>1</v>
      </c>
      <c r="I1944">
        <v>0</v>
      </c>
      <c r="J1944">
        <v>0</v>
      </c>
      <c r="K1944" s="1">
        <v>126307.25</v>
      </c>
      <c r="L1944">
        <v>0</v>
      </c>
      <c r="M1944">
        <v>21</v>
      </c>
      <c r="N1944">
        <v>3338</v>
      </c>
      <c r="O1944">
        <v>3</v>
      </c>
      <c r="P1944">
        <v>99</v>
      </c>
      <c r="Q1944">
        <v>0.14285714285714285</v>
      </c>
      <c r="R1944">
        <v>70098</v>
      </c>
      <c r="S1944" t="s">
        <v>55</v>
      </c>
      <c r="T1944" t="s">
        <v>58</v>
      </c>
      <c r="U1944" t="s">
        <v>50</v>
      </c>
      <c r="V1944">
        <v>6</v>
      </c>
    </row>
    <row r="1945" spans="1:22" x14ac:dyDescent="0.2">
      <c r="A1945">
        <v>15700263</v>
      </c>
      <c r="B1945">
        <v>569</v>
      </c>
      <c r="C1945" t="s">
        <v>12</v>
      </c>
      <c r="D1945" t="s">
        <v>15</v>
      </c>
      <c r="E1945">
        <v>66</v>
      </c>
      <c r="F1945">
        <v>2</v>
      </c>
      <c r="G1945" s="2">
        <v>0</v>
      </c>
      <c r="H1945">
        <v>1</v>
      </c>
      <c r="I1945">
        <v>1</v>
      </c>
      <c r="J1945">
        <v>0</v>
      </c>
      <c r="K1945" s="1">
        <v>130784.2</v>
      </c>
      <c r="L1945">
        <v>1</v>
      </c>
      <c r="M1945">
        <v>25</v>
      </c>
      <c r="N1945">
        <v>2954</v>
      </c>
      <c r="O1945">
        <v>2</v>
      </c>
      <c r="P1945">
        <v>133</v>
      </c>
      <c r="Q1945">
        <v>0.08</v>
      </c>
      <c r="R1945">
        <v>73850</v>
      </c>
      <c r="S1945" t="s">
        <v>55</v>
      </c>
      <c r="T1945" t="s">
        <v>58</v>
      </c>
      <c r="U1945" t="s">
        <v>50</v>
      </c>
      <c r="V1945">
        <v>10</v>
      </c>
    </row>
    <row r="1946" spans="1:22" x14ac:dyDescent="0.2">
      <c r="A1946">
        <v>15636548</v>
      </c>
      <c r="B1946">
        <v>457</v>
      </c>
      <c r="C1946" t="s">
        <v>14</v>
      </c>
      <c r="D1946" t="s">
        <v>15</v>
      </c>
      <c r="E1946">
        <v>44</v>
      </c>
      <c r="F1946">
        <v>7</v>
      </c>
      <c r="G1946" s="2">
        <v>0</v>
      </c>
      <c r="H1946">
        <v>2</v>
      </c>
      <c r="I1946">
        <v>0</v>
      </c>
      <c r="J1946">
        <v>0</v>
      </c>
      <c r="K1946" s="1">
        <v>185992.36</v>
      </c>
      <c r="L1946">
        <v>0</v>
      </c>
      <c r="M1946">
        <v>6</v>
      </c>
      <c r="N1946">
        <v>1303</v>
      </c>
      <c r="O1946">
        <v>9</v>
      </c>
      <c r="P1946">
        <v>19</v>
      </c>
      <c r="Q1946">
        <v>1</v>
      </c>
      <c r="R1946">
        <v>7818</v>
      </c>
      <c r="S1946" t="s">
        <v>55</v>
      </c>
      <c r="T1946" t="s">
        <v>60</v>
      </c>
      <c r="U1946" t="s">
        <v>52</v>
      </c>
      <c r="V1946">
        <v>6</v>
      </c>
    </row>
    <row r="1947" spans="1:22" x14ac:dyDescent="0.2">
      <c r="A1947">
        <v>15661433</v>
      </c>
      <c r="B1947">
        <v>519</v>
      </c>
      <c r="C1947" t="s">
        <v>12</v>
      </c>
      <c r="D1947" t="s">
        <v>15</v>
      </c>
      <c r="E1947">
        <v>34</v>
      </c>
      <c r="F1947">
        <v>5</v>
      </c>
      <c r="G1947" s="2">
        <v>0</v>
      </c>
      <c r="H1947">
        <v>1</v>
      </c>
      <c r="I1947">
        <v>1</v>
      </c>
      <c r="J1947">
        <v>0</v>
      </c>
      <c r="K1947" s="1">
        <v>68479.600000000006</v>
      </c>
      <c r="L1947">
        <v>0</v>
      </c>
      <c r="M1947">
        <v>25</v>
      </c>
      <c r="N1947">
        <v>3936</v>
      </c>
      <c r="O1947">
        <v>0</v>
      </c>
      <c r="P1947">
        <v>69</v>
      </c>
      <c r="Q1947">
        <v>0</v>
      </c>
      <c r="R1947">
        <v>98400</v>
      </c>
      <c r="S1947" t="s">
        <v>55</v>
      </c>
      <c r="T1947" t="s">
        <v>59</v>
      </c>
      <c r="U1947" t="s">
        <v>50</v>
      </c>
      <c r="V1947">
        <v>8</v>
      </c>
    </row>
    <row r="1948" spans="1:22" x14ac:dyDescent="0.2">
      <c r="A1948">
        <v>15667002</v>
      </c>
      <c r="B1948">
        <v>666</v>
      </c>
      <c r="C1948" t="s">
        <v>14</v>
      </c>
      <c r="D1948" t="s">
        <v>15</v>
      </c>
      <c r="E1948">
        <v>43</v>
      </c>
      <c r="F1948">
        <v>5</v>
      </c>
      <c r="G1948" s="2">
        <v>0</v>
      </c>
      <c r="H1948">
        <v>2</v>
      </c>
      <c r="I1948">
        <v>1</v>
      </c>
      <c r="J1948">
        <v>0</v>
      </c>
      <c r="K1948" s="1">
        <v>29346.1</v>
      </c>
      <c r="L1948">
        <v>0</v>
      </c>
      <c r="M1948">
        <v>11</v>
      </c>
      <c r="N1948">
        <v>3212</v>
      </c>
      <c r="O1948">
        <v>3</v>
      </c>
      <c r="P1948">
        <v>65</v>
      </c>
      <c r="Q1948">
        <v>0.27272727272727271</v>
      </c>
      <c r="R1948">
        <v>35332</v>
      </c>
      <c r="S1948" t="s">
        <v>56</v>
      </c>
      <c r="T1948" t="s">
        <v>59</v>
      </c>
      <c r="U1948" t="s">
        <v>50</v>
      </c>
      <c r="V1948">
        <v>6</v>
      </c>
    </row>
    <row r="1949" spans="1:22" x14ac:dyDescent="0.2">
      <c r="A1949">
        <v>15709199</v>
      </c>
      <c r="B1949">
        <v>511</v>
      </c>
      <c r="C1949" t="s">
        <v>14</v>
      </c>
      <c r="D1949" t="s">
        <v>13</v>
      </c>
      <c r="E1949">
        <v>40</v>
      </c>
      <c r="F1949">
        <v>1</v>
      </c>
      <c r="G1949" s="2">
        <v>0</v>
      </c>
      <c r="H1949">
        <v>1</v>
      </c>
      <c r="I1949">
        <v>1</v>
      </c>
      <c r="J1949">
        <v>1</v>
      </c>
      <c r="K1949" s="1">
        <v>184118.73</v>
      </c>
      <c r="L1949">
        <v>0</v>
      </c>
      <c r="M1949">
        <v>21</v>
      </c>
      <c r="N1949">
        <v>4929</v>
      </c>
      <c r="O1949">
        <v>7</v>
      </c>
      <c r="P1949">
        <v>131</v>
      </c>
      <c r="Q1949">
        <v>0.33333333333333331</v>
      </c>
      <c r="R1949">
        <v>103509</v>
      </c>
      <c r="S1949" t="s">
        <v>55</v>
      </c>
      <c r="T1949" t="s">
        <v>58</v>
      </c>
      <c r="U1949" t="s">
        <v>50</v>
      </c>
      <c r="V1949">
        <v>6</v>
      </c>
    </row>
    <row r="1950" spans="1:22" x14ac:dyDescent="0.2">
      <c r="A1950">
        <v>15799924</v>
      </c>
      <c r="B1950">
        <v>668</v>
      </c>
      <c r="C1950" t="s">
        <v>14</v>
      </c>
      <c r="D1950" t="s">
        <v>15</v>
      </c>
      <c r="E1950">
        <v>43</v>
      </c>
      <c r="F1950">
        <v>1</v>
      </c>
      <c r="G1950" s="2">
        <v>147167.25</v>
      </c>
      <c r="H1950">
        <v>1</v>
      </c>
      <c r="I1950">
        <v>0</v>
      </c>
      <c r="J1950">
        <v>0</v>
      </c>
      <c r="K1950" s="1">
        <v>141679.73000000001</v>
      </c>
      <c r="L1950">
        <v>0</v>
      </c>
      <c r="M1950">
        <v>7</v>
      </c>
      <c r="N1950">
        <v>356</v>
      </c>
      <c r="O1950">
        <v>9</v>
      </c>
      <c r="P1950">
        <v>123</v>
      </c>
      <c r="Q1950">
        <v>1</v>
      </c>
      <c r="R1950">
        <v>2492</v>
      </c>
      <c r="S1950" t="s">
        <v>55</v>
      </c>
      <c r="T1950" t="s">
        <v>58</v>
      </c>
      <c r="U1950" t="s">
        <v>50</v>
      </c>
      <c r="V1950">
        <v>6</v>
      </c>
    </row>
    <row r="1951" spans="1:22" x14ac:dyDescent="0.2">
      <c r="A1951">
        <v>15637138</v>
      </c>
      <c r="B1951">
        <v>660</v>
      </c>
      <c r="C1951" t="s">
        <v>12</v>
      </c>
      <c r="D1951" t="s">
        <v>15</v>
      </c>
      <c r="E1951">
        <v>34</v>
      </c>
      <c r="F1951">
        <v>1</v>
      </c>
      <c r="G1951" s="2">
        <v>0</v>
      </c>
      <c r="H1951">
        <v>2</v>
      </c>
      <c r="I1951">
        <v>1</v>
      </c>
      <c r="J1951">
        <v>0</v>
      </c>
      <c r="K1951" s="1">
        <v>9692.58</v>
      </c>
      <c r="L1951">
        <v>0</v>
      </c>
      <c r="M1951">
        <v>4</v>
      </c>
      <c r="N1951">
        <v>3192</v>
      </c>
      <c r="O1951">
        <v>6</v>
      </c>
      <c r="P1951">
        <v>121</v>
      </c>
      <c r="Q1951">
        <v>1</v>
      </c>
      <c r="R1951">
        <v>12768</v>
      </c>
      <c r="S1951" t="s">
        <v>55</v>
      </c>
      <c r="T1951" t="s">
        <v>58</v>
      </c>
      <c r="U1951" t="s">
        <v>50</v>
      </c>
      <c r="V1951">
        <v>7</v>
      </c>
    </row>
    <row r="1952" spans="1:22" x14ac:dyDescent="0.2">
      <c r="A1952">
        <v>15781665</v>
      </c>
      <c r="B1952">
        <v>601</v>
      </c>
      <c r="C1952" t="s">
        <v>12</v>
      </c>
      <c r="D1952" t="s">
        <v>13</v>
      </c>
      <c r="E1952">
        <v>37</v>
      </c>
      <c r="F1952">
        <v>5</v>
      </c>
      <c r="G1952" s="2">
        <v>0</v>
      </c>
      <c r="H1952">
        <v>1</v>
      </c>
      <c r="I1952">
        <v>0</v>
      </c>
      <c r="J1952">
        <v>0</v>
      </c>
      <c r="K1952" s="1">
        <v>20708.599999999999</v>
      </c>
      <c r="L1952">
        <v>0</v>
      </c>
      <c r="M1952">
        <v>24</v>
      </c>
      <c r="N1952">
        <v>3051</v>
      </c>
      <c r="O1952">
        <v>6</v>
      </c>
      <c r="P1952">
        <v>107</v>
      </c>
      <c r="Q1952">
        <v>0.25</v>
      </c>
      <c r="R1952">
        <v>73224</v>
      </c>
      <c r="S1952" t="s">
        <v>55</v>
      </c>
      <c r="T1952" t="s">
        <v>59</v>
      </c>
      <c r="U1952" t="s">
        <v>50</v>
      </c>
      <c r="V1952">
        <v>8</v>
      </c>
    </row>
    <row r="1953" spans="1:22" x14ac:dyDescent="0.2">
      <c r="A1953">
        <v>15804853</v>
      </c>
      <c r="B1953">
        <v>781</v>
      </c>
      <c r="C1953" t="s">
        <v>12</v>
      </c>
      <c r="D1953" t="s">
        <v>13</v>
      </c>
      <c r="E1953">
        <v>48</v>
      </c>
      <c r="F1953">
        <v>0</v>
      </c>
      <c r="G1953" s="2">
        <v>57098.96</v>
      </c>
      <c r="H1953">
        <v>1</v>
      </c>
      <c r="I1953">
        <v>1</v>
      </c>
      <c r="J1953">
        <v>0</v>
      </c>
      <c r="K1953" s="1">
        <v>85644.06</v>
      </c>
      <c r="L1953">
        <v>1</v>
      </c>
      <c r="M1953">
        <v>14</v>
      </c>
      <c r="N1953">
        <v>3321</v>
      </c>
      <c r="O1953">
        <v>9</v>
      </c>
      <c r="P1953">
        <v>155</v>
      </c>
      <c r="Q1953">
        <v>0.6428571428571429</v>
      </c>
      <c r="R1953">
        <v>46494</v>
      </c>
      <c r="S1953" t="s">
        <v>55</v>
      </c>
      <c r="T1953" t="s">
        <v>58</v>
      </c>
      <c r="U1953" t="s">
        <v>50</v>
      </c>
      <c r="V1953">
        <v>7</v>
      </c>
    </row>
    <row r="1954" spans="1:22" x14ac:dyDescent="0.2">
      <c r="A1954">
        <v>15808930</v>
      </c>
      <c r="B1954">
        <v>531</v>
      </c>
      <c r="C1954" t="s">
        <v>12</v>
      </c>
      <c r="D1954" t="s">
        <v>13</v>
      </c>
      <c r="E1954">
        <v>37</v>
      </c>
      <c r="F1954">
        <v>1</v>
      </c>
      <c r="G1954" s="2">
        <v>0</v>
      </c>
      <c r="H1954">
        <v>1</v>
      </c>
      <c r="I1954">
        <v>1</v>
      </c>
      <c r="J1954">
        <v>0</v>
      </c>
      <c r="K1954" s="1">
        <v>4606.97</v>
      </c>
      <c r="L1954">
        <v>0</v>
      </c>
      <c r="M1954">
        <v>29</v>
      </c>
      <c r="N1954">
        <v>3465</v>
      </c>
      <c r="O1954">
        <v>6</v>
      </c>
      <c r="P1954">
        <v>147</v>
      </c>
      <c r="Q1954">
        <v>0.20689655172413793</v>
      </c>
      <c r="R1954">
        <v>100485</v>
      </c>
      <c r="S1954" t="s">
        <v>55</v>
      </c>
      <c r="T1954" t="s">
        <v>58</v>
      </c>
      <c r="U1954" t="s">
        <v>50</v>
      </c>
      <c r="V1954">
        <v>9</v>
      </c>
    </row>
    <row r="1955" spans="1:22" x14ac:dyDescent="0.2">
      <c r="A1955">
        <v>15696605</v>
      </c>
      <c r="B1955">
        <v>571</v>
      </c>
      <c r="C1955" t="s">
        <v>12</v>
      </c>
      <c r="D1955" t="s">
        <v>15</v>
      </c>
      <c r="E1955">
        <v>49</v>
      </c>
      <c r="F1955">
        <v>4</v>
      </c>
      <c r="G1955" s="2">
        <v>180614.04</v>
      </c>
      <c r="H1955">
        <v>1</v>
      </c>
      <c r="I1955">
        <v>0</v>
      </c>
      <c r="J1955">
        <v>0</v>
      </c>
      <c r="K1955" s="1">
        <v>523</v>
      </c>
      <c r="L1955">
        <v>0</v>
      </c>
      <c r="M1955">
        <v>2</v>
      </c>
      <c r="N1955">
        <v>3119</v>
      </c>
      <c r="O1955">
        <v>9</v>
      </c>
      <c r="P1955">
        <v>172</v>
      </c>
      <c r="Q1955">
        <v>1</v>
      </c>
      <c r="R1955">
        <v>6238</v>
      </c>
      <c r="S1955" t="s">
        <v>56</v>
      </c>
      <c r="T1955" t="s">
        <v>59</v>
      </c>
      <c r="U1955" t="s">
        <v>50</v>
      </c>
      <c r="V1955">
        <v>6</v>
      </c>
    </row>
    <row r="1956" spans="1:22" x14ac:dyDescent="0.2">
      <c r="A1956">
        <v>15706232</v>
      </c>
      <c r="B1956">
        <v>595</v>
      </c>
      <c r="C1956" t="s">
        <v>12</v>
      </c>
      <c r="D1956" t="s">
        <v>15</v>
      </c>
      <c r="E1956">
        <v>52</v>
      </c>
      <c r="F1956">
        <v>9</v>
      </c>
      <c r="G1956" s="2">
        <v>0</v>
      </c>
      <c r="H1956">
        <v>1</v>
      </c>
      <c r="I1956">
        <v>1</v>
      </c>
      <c r="J1956">
        <v>1</v>
      </c>
      <c r="K1956" s="1">
        <v>106340.66</v>
      </c>
      <c r="L1956">
        <v>1</v>
      </c>
      <c r="M1956">
        <v>18</v>
      </c>
      <c r="N1956">
        <v>1395</v>
      </c>
      <c r="O1956">
        <v>4</v>
      </c>
      <c r="P1956">
        <v>137</v>
      </c>
      <c r="Q1956">
        <v>0.22222222222222221</v>
      </c>
      <c r="R1956">
        <v>25110</v>
      </c>
      <c r="S1956" t="s">
        <v>55</v>
      </c>
      <c r="T1956" t="s">
        <v>61</v>
      </c>
      <c r="U1956" t="s">
        <v>50</v>
      </c>
      <c r="V1956">
        <v>6</v>
      </c>
    </row>
    <row r="1957" spans="1:22" x14ac:dyDescent="0.2">
      <c r="A1957">
        <v>15644856</v>
      </c>
      <c r="B1957">
        <v>556</v>
      </c>
      <c r="C1957" t="s">
        <v>14</v>
      </c>
      <c r="D1957" t="s">
        <v>15</v>
      </c>
      <c r="E1957">
        <v>38</v>
      </c>
      <c r="F1957">
        <v>2</v>
      </c>
      <c r="G1957" s="2">
        <v>115463.16</v>
      </c>
      <c r="H1957">
        <v>1</v>
      </c>
      <c r="I1957">
        <v>1</v>
      </c>
      <c r="J1957">
        <v>0</v>
      </c>
      <c r="K1957" s="1">
        <v>150679.65</v>
      </c>
      <c r="L1957">
        <v>0</v>
      </c>
      <c r="M1957">
        <v>19</v>
      </c>
      <c r="N1957">
        <v>2887</v>
      </c>
      <c r="O1957">
        <v>3</v>
      </c>
      <c r="P1957">
        <v>2</v>
      </c>
      <c r="Q1957">
        <v>0.15789473684210525</v>
      </c>
      <c r="R1957">
        <v>54853</v>
      </c>
      <c r="S1957" t="s">
        <v>56</v>
      </c>
      <c r="T1957" t="s">
        <v>58</v>
      </c>
      <c r="U1957" t="s">
        <v>52</v>
      </c>
      <c r="V1957">
        <v>6</v>
      </c>
    </row>
    <row r="1958" spans="1:22" x14ac:dyDescent="0.2">
      <c r="A1958">
        <v>15778604</v>
      </c>
      <c r="B1958">
        <v>571</v>
      </c>
      <c r="C1958" t="s">
        <v>12</v>
      </c>
      <c r="D1958" t="s">
        <v>13</v>
      </c>
      <c r="E1958">
        <v>47</v>
      </c>
      <c r="F1958">
        <v>7</v>
      </c>
      <c r="G1958" s="2">
        <v>0</v>
      </c>
      <c r="H1958">
        <v>2</v>
      </c>
      <c r="I1958">
        <v>0</v>
      </c>
      <c r="J1958">
        <v>0</v>
      </c>
      <c r="K1958" s="1">
        <v>112366.98</v>
      </c>
      <c r="L1958">
        <v>0</v>
      </c>
      <c r="M1958">
        <v>13</v>
      </c>
      <c r="N1958">
        <v>998</v>
      </c>
      <c r="O1958">
        <v>8</v>
      </c>
      <c r="P1958">
        <v>110</v>
      </c>
      <c r="Q1958">
        <v>0.61538461538461542</v>
      </c>
      <c r="R1958">
        <v>12974</v>
      </c>
      <c r="S1958" t="s">
        <v>55</v>
      </c>
      <c r="T1958" t="s">
        <v>60</v>
      </c>
      <c r="U1958" t="s">
        <v>50</v>
      </c>
      <c r="V1958">
        <v>7</v>
      </c>
    </row>
    <row r="1959" spans="1:22" x14ac:dyDescent="0.2">
      <c r="A1959">
        <v>15586699</v>
      </c>
      <c r="B1959">
        <v>825</v>
      </c>
      <c r="C1959" t="s">
        <v>12</v>
      </c>
      <c r="D1959" t="s">
        <v>15</v>
      </c>
      <c r="E1959">
        <v>32</v>
      </c>
      <c r="F1959">
        <v>9</v>
      </c>
      <c r="G1959" s="2">
        <v>0</v>
      </c>
      <c r="H1959">
        <v>2</v>
      </c>
      <c r="I1959">
        <v>0</v>
      </c>
      <c r="J1959">
        <v>0</v>
      </c>
      <c r="K1959" s="1">
        <v>9751.0300000000007</v>
      </c>
      <c r="L1959">
        <v>0</v>
      </c>
      <c r="M1959">
        <v>26</v>
      </c>
      <c r="N1959">
        <v>1593</v>
      </c>
      <c r="O1959">
        <v>1</v>
      </c>
      <c r="P1959">
        <v>21</v>
      </c>
      <c r="Q1959">
        <v>3.8461538461538464E-2</v>
      </c>
      <c r="R1959">
        <v>41418</v>
      </c>
      <c r="S1959" t="s">
        <v>55</v>
      </c>
      <c r="T1959" t="s">
        <v>61</v>
      </c>
      <c r="U1959" t="s">
        <v>52</v>
      </c>
      <c r="V1959">
        <v>6</v>
      </c>
    </row>
    <row r="1960" spans="1:22" x14ac:dyDescent="0.2">
      <c r="A1960">
        <v>15702377</v>
      </c>
      <c r="B1960">
        <v>627</v>
      </c>
      <c r="C1960" t="s">
        <v>14</v>
      </c>
      <c r="D1960" t="s">
        <v>15</v>
      </c>
      <c r="E1960">
        <v>48</v>
      </c>
      <c r="F1960">
        <v>1</v>
      </c>
      <c r="G1960" s="2">
        <v>132759.79999999999</v>
      </c>
      <c r="H1960">
        <v>1</v>
      </c>
      <c r="I1960">
        <v>1</v>
      </c>
      <c r="J1960">
        <v>0</v>
      </c>
      <c r="K1960" s="1">
        <v>78899.22</v>
      </c>
      <c r="L1960">
        <v>0</v>
      </c>
      <c r="M1960">
        <v>19</v>
      </c>
      <c r="N1960">
        <v>1182</v>
      </c>
      <c r="O1960">
        <v>0</v>
      </c>
      <c r="P1960">
        <v>43</v>
      </c>
      <c r="Q1960">
        <v>0</v>
      </c>
      <c r="R1960">
        <v>22458</v>
      </c>
      <c r="S1960" t="s">
        <v>55</v>
      </c>
      <c r="T1960" t="s">
        <v>58</v>
      </c>
      <c r="U1960" t="s">
        <v>51</v>
      </c>
      <c r="V1960">
        <v>7</v>
      </c>
    </row>
    <row r="1961" spans="1:22" x14ac:dyDescent="0.2">
      <c r="A1961">
        <v>15811877</v>
      </c>
      <c r="B1961">
        <v>700</v>
      </c>
      <c r="C1961" t="s">
        <v>12</v>
      </c>
      <c r="D1961" t="s">
        <v>13</v>
      </c>
      <c r="E1961">
        <v>36</v>
      </c>
      <c r="F1961">
        <v>4</v>
      </c>
      <c r="G1961" s="2">
        <v>0</v>
      </c>
      <c r="H1961">
        <v>2</v>
      </c>
      <c r="I1961">
        <v>1</v>
      </c>
      <c r="J1961">
        <v>0</v>
      </c>
      <c r="K1961" s="1">
        <v>130789.15</v>
      </c>
      <c r="L1961">
        <v>0</v>
      </c>
      <c r="M1961">
        <v>8</v>
      </c>
      <c r="N1961">
        <v>133</v>
      </c>
      <c r="O1961">
        <v>2</v>
      </c>
      <c r="P1961">
        <v>41</v>
      </c>
      <c r="Q1961">
        <v>0.25</v>
      </c>
      <c r="R1961">
        <v>1064</v>
      </c>
      <c r="S1961" t="s">
        <v>55</v>
      </c>
      <c r="T1961" t="s">
        <v>59</v>
      </c>
      <c r="U1961" t="s">
        <v>51</v>
      </c>
      <c r="V1961">
        <v>6</v>
      </c>
    </row>
    <row r="1962" spans="1:22" x14ac:dyDescent="0.2">
      <c r="A1962">
        <v>15589210</v>
      </c>
      <c r="B1962">
        <v>557</v>
      </c>
      <c r="C1962" t="s">
        <v>12</v>
      </c>
      <c r="D1962" t="s">
        <v>13</v>
      </c>
      <c r="E1962">
        <v>24</v>
      </c>
      <c r="F1962">
        <v>4</v>
      </c>
      <c r="G1962" s="2">
        <v>0</v>
      </c>
      <c r="H1962">
        <v>1</v>
      </c>
      <c r="I1962">
        <v>0</v>
      </c>
      <c r="J1962">
        <v>0</v>
      </c>
      <c r="K1962" s="1">
        <v>20515.72</v>
      </c>
      <c r="L1962">
        <v>0</v>
      </c>
      <c r="M1962">
        <v>18</v>
      </c>
      <c r="N1962">
        <v>1688</v>
      </c>
      <c r="O1962">
        <v>0</v>
      </c>
      <c r="P1962">
        <v>23</v>
      </c>
      <c r="Q1962">
        <v>0</v>
      </c>
      <c r="R1962">
        <v>30384</v>
      </c>
      <c r="S1962" t="s">
        <v>56</v>
      </c>
      <c r="T1962" t="s">
        <v>59</v>
      </c>
      <c r="U1962" t="s">
        <v>52</v>
      </c>
      <c r="V1962">
        <v>8</v>
      </c>
    </row>
    <row r="1963" spans="1:22" x14ac:dyDescent="0.2">
      <c r="A1963">
        <v>15640074</v>
      </c>
      <c r="B1963">
        <v>666</v>
      </c>
      <c r="C1963" t="s">
        <v>14</v>
      </c>
      <c r="D1963" t="s">
        <v>13</v>
      </c>
      <c r="E1963">
        <v>47</v>
      </c>
      <c r="F1963">
        <v>5</v>
      </c>
      <c r="G1963" s="2">
        <v>0</v>
      </c>
      <c r="H1963">
        <v>1</v>
      </c>
      <c r="I1963">
        <v>0</v>
      </c>
      <c r="J1963">
        <v>0</v>
      </c>
      <c r="K1963" s="1">
        <v>166650.9</v>
      </c>
      <c r="L1963">
        <v>1</v>
      </c>
      <c r="M1963">
        <v>21</v>
      </c>
      <c r="N1963">
        <v>509</v>
      </c>
      <c r="O1963">
        <v>4</v>
      </c>
      <c r="P1963">
        <v>112</v>
      </c>
      <c r="Q1963">
        <v>0.19047619047619047</v>
      </c>
      <c r="R1963">
        <v>10689</v>
      </c>
      <c r="S1963" t="s">
        <v>56</v>
      </c>
      <c r="T1963" t="s">
        <v>59</v>
      </c>
      <c r="U1963" t="s">
        <v>50</v>
      </c>
      <c r="V1963">
        <v>9</v>
      </c>
    </row>
    <row r="1964" spans="1:22" x14ac:dyDescent="0.2">
      <c r="A1964">
        <v>15715750</v>
      </c>
      <c r="B1964">
        <v>646</v>
      </c>
      <c r="C1964" t="s">
        <v>16</v>
      </c>
      <c r="D1964" t="s">
        <v>13</v>
      </c>
      <c r="E1964">
        <v>44</v>
      </c>
      <c r="F1964">
        <v>2</v>
      </c>
      <c r="G1964" s="2">
        <v>113063.83</v>
      </c>
      <c r="H1964">
        <v>1</v>
      </c>
      <c r="I1964">
        <v>0</v>
      </c>
      <c r="J1964">
        <v>0</v>
      </c>
      <c r="K1964" s="1">
        <v>53072.49</v>
      </c>
      <c r="L1964">
        <v>1</v>
      </c>
      <c r="M1964">
        <v>1</v>
      </c>
      <c r="N1964">
        <v>3306</v>
      </c>
      <c r="O1964">
        <v>8</v>
      </c>
      <c r="P1964">
        <v>36</v>
      </c>
      <c r="Q1964">
        <v>1</v>
      </c>
      <c r="R1964">
        <v>3306</v>
      </c>
      <c r="S1964" t="s">
        <v>55</v>
      </c>
      <c r="T1964" t="s">
        <v>58</v>
      </c>
      <c r="U1964" t="s">
        <v>51</v>
      </c>
      <c r="V1964">
        <v>6</v>
      </c>
    </row>
    <row r="1965" spans="1:22" x14ac:dyDescent="0.2">
      <c r="A1965">
        <v>15726466</v>
      </c>
      <c r="B1965">
        <v>751</v>
      </c>
      <c r="C1965" t="s">
        <v>12</v>
      </c>
      <c r="D1965" t="s">
        <v>15</v>
      </c>
      <c r="E1965">
        <v>43</v>
      </c>
      <c r="F1965">
        <v>1</v>
      </c>
      <c r="G1965" s="2">
        <v>114974.24</v>
      </c>
      <c r="H1965">
        <v>1</v>
      </c>
      <c r="I1965">
        <v>1</v>
      </c>
      <c r="J1965">
        <v>0</v>
      </c>
      <c r="K1965" s="1">
        <v>125920.54</v>
      </c>
      <c r="L1965">
        <v>0</v>
      </c>
      <c r="M1965">
        <v>2</v>
      </c>
      <c r="N1965">
        <v>2462</v>
      </c>
      <c r="O1965">
        <v>2</v>
      </c>
      <c r="P1965">
        <v>145</v>
      </c>
      <c r="Q1965">
        <v>1</v>
      </c>
      <c r="R1965">
        <v>4924</v>
      </c>
      <c r="S1965" t="s">
        <v>56</v>
      </c>
      <c r="T1965" t="s">
        <v>58</v>
      </c>
      <c r="U1965" t="s">
        <v>50</v>
      </c>
      <c r="V1965">
        <v>6</v>
      </c>
    </row>
    <row r="1966" spans="1:22" x14ac:dyDescent="0.2">
      <c r="A1966">
        <v>15663942</v>
      </c>
      <c r="B1966">
        <v>639</v>
      </c>
      <c r="C1966" t="s">
        <v>12</v>
      </c>
      <c r="D1966" t="s">
        <v>13</v>
      </c>
      <c r="E1966">
        <v>38</v>
      </c>
      <c r="F1966">
        <v>5</v>
      </c>
      <c r="G1966" s="2">
        <v>0</v>
      </c>
      <c r="H1966">
        <v>2</v>
      </c>
      <c r="I1966">
        <v>0</v>
      </c>
      <c r="J1966">
        <v>0</v>
      </c>
      <c r="K1966" s="1">
        <v>93716.38</v>
      </c>
      <c r="L1966">
        <v>0</v>
      </c>
      <c r="M1966">
        <v>12</v>
      </c>
      <c r="N1966">
        <v>1755</v>
      </c>
      <c r="O1966">
        <v>4</v>
      </c>
      <c r="P1966">
        <v>81</v>
      </c>
      <c r="Q1966">
        <v>0.33333333333333331</v>
      </c>
      <c r="R1966">
        <v>21060</v>
      </c>
      <c r="S1966" t="s">
        <v>55</v>
      </c>
      <c r="T1966" t="s">
        <v>59</v>
      </c>
      <c r="U1966" t="s">
        <v>50</v>
      </c>
      <c r="V1966">
        <v>6</v>
      </c>
    </row>
    <row r="1967" spans="1:22" x14ac:dyDescent="0.2">
      <c r="A1967">
        <v>15638610</v>
      </c>
      <c r="B1967">
        <v>635</v>
      </c>
      <c r="C1967" t="s">
        <v>16</v>
      </c>
      <c r="D1967" t="s">
        <v>13</v>
      </c>
      <c r="E1967">
        <v>65</v>
      </c>
      <c r="F1967">
        <v>5</v>
      </c>
      <c r="G1967" s="2">
        <v>117325.54</v>
      </c>
      <c r="H1967">
        <v>1</v>
      </c>
      <c r="I1967">
        <v>1</v>
      </c>
      <c r="J1967">
        <v>0</v>
      </c>
      <c r="K1967" s="1">
        <v>155799.85999999999</v>
      </c>
      <c r="L1967">
        <v>1</v>
      </c>
      <c r="M1967">
        <v>10</v>
      </c>
      <c r="N1967">
        <v>173</v>
      </c>
      <c r="O1967">
        <v>2</v>
      </c>
      <c r="P1967">
        <v>23</v>
      </c>
      <c r="Q1967">
        <v>0.2</v>
      </c>
      <c r="R1967">
        <v>1730</v>
      </c>
      <c r="S1967" t="s">
        <v>54</v>
      </c>
      <c r="T1967" t="s">
        <v>59</v>
      </c>
      <c r="U1967" t="s">
        <v>52</v>
      </c>
      <c r="V1967">
        <v>6</v>
      </c>
    </row>
    <row r="1968" spans="1:22" x14ac:dyDescent="0.2">
      <c r="A1968">
        <v>15585892</v>
      </c>
      <c r="B1968">
        <v>639</v>
      </c>
      <c r="C1968" t="s">
        <v>12</v>
      </c>
      <c r="D1968" t="s">
        <v>13</v>
      </c>
      <c r="E1968">
        <v>35</v>
      </c>
      <c r="F1968">
        <v>8</v>
      </c>
      <c r="G1968" s="2">
        <v>0</v>
      </c>
      <c r="H1968">
        <v>1</v>
      </c>
      <c r="I1968">
        <v>0</v>
      </c>
      <c r="J1968">
        <v>0</v>
      </c>
      <c r="K1968" s="1">
        <v>164453.98000000001</v>
      </c>
      <c r="L1968">
        <v>0</v>
      </c>
      <c r="M1968">
        <v>11</v>
      </c>
      <c r="N1968">
        <v>1614</v>
      </c>
      <c r="O1968">
        <v>6</v>
      </c>
      <c r="P1968">
        <v>117</v>
      </c>
      <c r="Q1968">
        <v>0.54545454545454541</v>
      </c>
      <c r="R1968">
        <v>17754</v>
      </c>
      <c r="S1968" t="s">
        <v>55</v>
      </c>
      <c r="T1968" t="s">
        <v>60</v>
      </c>
      <c r="U1968" t="s">
        <v>50</v>
      </c>
      <c r="V1968">
        <v>8</v>
      </c>
    </row>
    <row r="1969" spans="1:22" x14ac:dyDescent="0.2">
      <c r="A1969">
        <v>15609356</v>
      </c>
      <c r="B1969">
        <v>697</v>
      </c>
      <c r="C1969" t="s">
        <v>12</v>
      </c>
      <c r="D1969" t="s">
        <v>13</v>
      </c>
      <c r="E1969">
        <v>25</v>
      </c>
      <c r="F1969">
        <v>1</v>
      </c>
      <c r="G1969" s="2">
        <v>0</v>
      </c>
      <c r="H1969">
        <v>2</v>
      </c>
      <c r="I1969">
        <v>0</v>
      </c>
      <c r="J1969">
        <v>0</v>
      </c>
      <c r="K1969" s="1">
        <v>87803.32</v>
      </c>
      <c r="L1969">
        <v>0</v>
      </c>
      <c r="M1969">
        <v>2</v>
      </c>
      <c r="N1969">
        <v>4964</v>
      </c>
      <c r="O1969">
        <v>10</v>
      </c>
      <c r="P1969">
        <v>34</v>
      </c>
      <c r="Q1969">
        <v>1</v>
      </c>
      <c r="R1969">
        <v>9928</v>
      </c>
      <c r="S1969" t="s">
        <v>55</v>
      </c>
      <c r="T1969" t="s">
        <v>58</v>
      </c>
      <c r="U1969" t="s">
        <v>51</v>
      </c>
      <c r="V1969">
        <v>7</v>
      </c>
    </row>
    <row r="1970" spans="1:22" x14ac:dyDescent="0.2">
      <c r="A1970">
        <v>15599440</v>
      </c>
      <c r="B1970">
        <v>748</v>
      </c>
      <c r="C1970" t="s">
        <v>12</v>
      </c>
      <c r="D1970" t="s">
        <v>13</v>
      </c>
      <c r="E1970">
        <v>34</v>
      </c>
      <c r="F1970">
        <v>8</v>
      </c>
      <c r="G1970" s="2">
        <v>0</v>
      </c>
      <c r="H1970">
        <v>2</v>
      </c>
      <c r="I1970">
        <v>1</v>
      </c>
      <c r="J1970">
        <v>0</v>
      </c>
      <c r="K1970" s="1">
        <v>53584.03</v>
      </c>
      <c r="L1970">
        <v>0</v>
      </c>
      <c r="M1970">
        <v>5</v>
      </c>
      <c r="N1970">
        <v>2341</v>
      </c>
      <c r="O1970">
        <v>0</v>
      </c>
      <c r="P1970">
        <v>150</v>
      </c>
      <c r="Q1970">
        <v>0</v>
      </c>
      <c r="R1970">
        <v>11705</v>
      </c>
      <c r="S1970" t="s">
        <v>56</v>
      </c>
      <c r="T1970" t="s">
        <v>60</v>
      </c>
      <c r="U1970" t="s">
        <v>50</v>
      </c>
      <c r="V1970">
        <v>6</v>
      </c>
    </row>
    <row r="1971" spans="1:22" x14ac:dyDescent="0.2">
      <c r="A1971">
        <v>15768600</v>
      </c>
      <c r="B1971">
        <v>805</v>
      </c>
      <c r="C1971" t="s">
        <v>16</v>
      </c>
      <c r="D1971" t="s">
        <v>15</v>
      </c>
      <c r="E1971">
        <v>50</v>
      </c>
      <c r="F1971">
        <v>9</v>
      </c>
      <c r="G1971" s="2">
        <v>130023.38</v>
      </c>
      <c r="H1971">
        <v>1</v>
      </c>
      <c r="I1971">
        <v>1</v>
      </c>
      <c r="J1971">
        <v>0</v>
      </c>
      <c r="K1971" s="1">
        <v>62989.82</v>
      </c>
      <c r="L1971">
        <v>1</v>
      </c>
      <c r="M1971">
        <v>19</v>
      </c>
      <c r="N1971">
        <v>3879</v>
      </c>
      <c r="O1971">
        <v>7</v>
      </c>
      <c r="P1971">
        <v>110</v>
      </c>
      <c r="Q1971">
        <v>0.36842105263157893</v>
      </c>
      <c r="R1971">
        <v>73701</v>
      </c>
      <c r="S1971" t="s">
        <v>54</v>
      </c>
      <c r="T1971" t="s">
        <v>61</v>
      </c>
      <c r="U1971" t="s">
        <v>50</v>
      </c>
      <c r="V1971">
        <v>6</v>
      </c>
    </row>
    <row r="1972" spans="1:22" x14ac:dyDescent="0.2">
      <c r="A1972">
        <v>15786237</v>
      </c>
      <c r="B1972">
        <v>651</v>
      </c>
      <c r="C1972" t="s">
        <v>12</v>
      </c>
      <c r="D1972" t="s">
        <v>15</v>
      </c>
      <c r="E1972">
        <v>28</v>
      </c>
      <c r="F1972">
        <v>7</v>
      </c>
      <c r="G1972" s="2">
        <v>0</v>
      </c>
      <c r="H1972">
        <v>2</v>
      </c>
      <c r="I1972">
        <v>1</v>
      </c>
      <c r="J1972">
        <v>0</v>
      </c>
      <c r="K1972" s="1">
        <v>823.96</v>
      </c>
      <c r="L1972">
        <v>0</v>
      </c>
      <c r="M1972">
        <v>16</v>
      </c>
      <c r="N1972">
        <v>2314</v>
      </c>
      <c r="O1972">
        <v>0</v>
      </c>
      <c r="P1972">
        <v>121</v>
      </c>
      <c r="Q1972">
        <v>0</v>
      </c>
      <c r="R1972">
        <v>37024</v>
      </c>
      <c r="S1972" t="s">
        <v>54</v>
      </c>
      <c r="T1972" t="s">
        <v>60</v>
      </c>
      <c r="U1972" t="s">
        <v>50</v>
      </c>
      <c r="V1972">
        <v>6</v>
      </c>
    </row>
    <row r="1973" spans="1:22" x14ac:dyDescent="0.2">
      <c r="A1973">
        <v>15711446</v>
      </c>
      <c r="B1973">
        <v>569</v>
      </c>
      <c r="C1973" t="s">
        <v>14</v>
      </c>
      <c r="D1973" t="s">
        <v>13</v>
      </c>
      <c r="E1973">
        <v>51</v>
      </c>
      <c r="F1973">
        <v>3</v>
      </c>
      <c r="G1973" s="2">
        <v>0</v>
      </c>
      <c r="H1973">
        <v>3</v>
      </c>
      <c r="I1973">
        <v>1</v>
      </c>
      <c r="J1973">
        <v>0</v>
      </c>
      <c r="K1973" s="1">
        <v>75084.960000000006</v>
      </c>
      <c r="L1973">
        <v>1</v>
      </c>
      <c r="M1973">
        <v>17</v>
      </c>
      <c r="N1973">
        <v>3501</v>
      </c>
      <c r="O1973">
        <v>8</v>
      </c>
      <c r="P1973">
        <v>162</v>
      </c>
      <c r="Q1973">
        <v>0.47058823529411764</v>
      </c>
      <c r="R1973">
        <v>59517</v>
      </c>
      <c r="S1973" t="s">
        <v>54</v>
      </c>
      <c r="T1973" t="s">
        <v>59</v>
      </c>
      <c r="U1973" t="s">
        <v>50</v>
      </c>
      <c r="V1973">
        <v>7</v>
      </c>
    </row>
    <row r="1974" spans="1:22" x14ac:dyDescent="0.2">
      <c r="A1974">
        <v>15672432</v>
      </c>
      <c r="B1974">
        <v>594</v>
      </c>
      <c r="C1974" t="s">
        <v>12</v>
      </c>
      <c r="D1974" t="s">
        <v>13</v>
      </c>
      <c r="E1974">
        <v>53</v>
      </c>
      <c r="F1974">
        <v>4</v>
      </c>
      <c r="G1974" s="2">
        <v>0</v>
      </c>
      <c r="H1974">
        <v>1</v>
      </c>
      <c r="I1974">
        <v>1</v>
      </c>
      <c r="J1974">
        <v>0</v>
      </c>
      <c r="K1974" s="1">
        <v>5408.74</v>
      </c>
      <c r="L1974">
        <v>1</v>
      </c>
      <c r="M1974">
        <v>21</v>
      </c>
      <c r="N1974">
        <v>4437</v>
      </c>
      <c r="O1974">
        <v>0</v>
      </c>
      <c r="P1974">
        <v>32</v>
      </c>
      <c r="Q1974">
        <v>0</v>
      </c>
      <c r="R1974">
        <v>93177</v>
      </c>
      <c r="S1974" t="s">
        <v>55</v>
      </c>
      <c r="T1974" t="s">
        <v>59</v>
      </c>
      <c r="U1974" t="s">
        <v>51</v>
      </c>
      <c r="V1974">
        <v>9</v>
      </c>
    </row>
    <row r="1975" spans="1:22" x14ac:dyDescent="0.2">
      <c r="A1975">
        <v>15813718</v>
      </c>
      <c r="B1975">
        <v>651</v>
      </c>
      <c r="C1975" t="s">
        <v>14</v>
      </c>
      <c r="D1975" t="s">
        <v>15</v>
      </c>
      <c r="E1975">
        <v>45</v>
      </c>
      <c r="F1975">
        <v>4</v>
      </c>
      <c r="G1975" s="2">
        <v>0</v>
      </c>
      <c r="H1975">
        <v>2</v>
      </c>
      <c r="I1975">
        <v>0</v>
      </c>
      <c r="J1975">
        <v>0</v>
      </c>
      <c r="K1975" s="1">
        <v>193009.21</v>
      </c>
      <c r="L1975">
        <v>0</v>
      </c>
      <c r="M1975">
        <v>30</v>
      </c>
      <c r="N1975">
        <v>2170</v>
      </c>
      <c r="O1975">
        <v>0</v>
      </c>
      <c r="P1975">
        <v>18</v>
      </c>
      <c r="Q1975">
        <v>0</v>
      </c>
      <c r="R1975">
        <v>65100</v>
      </c>
      <c r="S1975" t="s">
        <v>55</v>
      </c>
      <c r="T1975" t="s">
        <v>59</v>
      </c>
      <c r="U1975" t="s">
        <v>52</v>
      </c>
      <c r="V1975">
        <v>6</v>
      </c>
    </row>
    <row r="1976" spans="1:22" x14ac:dyDescent="0.2">
      <c r="A1976">
        <v>15767264</v>
      </c>
      <c r="B1976">
        <v>465</v>
      </c>
      <c r="C1976" t="s">
        <v>16</v>
      </c>
      <c r="D1976" t="s">
        <v>15</v>
      </c>
      <c r="E1976">
        <v>53</v>
      </c>
      <c r="F1976">
        <v>1</v>
      </c>
      <c r="G1976" s="2">
        <v>117438.17</v>
      </c>
      <c r="H1976">
        <v>1</v>
      </c>
      <c r="I1976">
        <v>0</v>
      </c>
      <c r="J1976">
        <v>0</v>
      </c>
      <c r="K1976" s="1">
        <v>74898.8</v>
      </c>
      <c r="L1976">
        <v>1</v>
      </c>
      <c r="M1976">
        <v>15</v>
      </c>
      <c r="N1976">
        <v>4334</v>
      </c>
      <c r="O1976">
        <v>10</v>
      </c>
      <c r="P1976">
        <v>146</v>
      </c>
      <c r="Q1976">
        <v>0.66666666666666663</v>
      </c>
      <c r="R1976">
        <v>65010</v>
      </c>
      <c r="S1976" t="s">
        <v>56</v>
      </c>
      <c r="T1976" t="s">
        <v>58</v>
      </c>
      <c r="U1976" t="s">
        <v>50</v>
      </c>
      <c r="V1976">
        <v>7</v>
      </c>
    </row>
    <row r="1977" spans="1:22" x14ac:dyDescent="0.2">
      <c r="A1977">
        <v>15789611</v>
      </c>
      <c r="B1977">
        <v>568</v>
      </c>
      <c r="C1977" t="s">
        <v>16</v>
      </c>
      <c r="D1977" t="s">
        <v>15</v>
      </c>
      <c r="E1977">
        <v>46</v>
      </c>
      <c r="F1977">
        <v>8</v>
      </c>
      <c r="G1977" s="2">
        <v>150836.92000000001</v>
      </c>
      <c r="H1977">
        <v>1</v>
      </c>
      <c r="I1977">
        <v>0</v>
      </c>
      <c r="J1977">
        <v>0</v>
      </c>
      <c r="K1977" s="1">
        <v>64516.800000000003</v>
      </c>
      <c r="L1977">
        <v>1</v>
      </c>
      <c r="M1977">
        <v>9</v>
      </c>
      <c r="N1977">
        <v>3691</v>
      </c>
      <c r="O1977">
        <v>5</v>
      </c>
      <c r="P1977">
        <v>81</v>
      </c>
      <c r="Q1977">
        <v>0.55555555555555558</v>
      </c>
      <c r="R1977">
        <v>33219</v>
      </c>
      <c r="S1977" t="s">
        <v>56</v>
      </c>
      <c r="T1977" t="s">
        <v>60</v>
      </c>
      <c r="U1977" t="s">
        <v>50</v>
      </c>
      <c r="V1977">
        <v>6</v>
      </c>
    </row>
    <row r="1978" spans="1:22" x14ac:dyDescent="0.2">
      <c r="A1978">
        <v>15753591</v>
      </c>
      <c r="B1978">
        <v>438</v>
      </c>
      <c r="C1978" t="s">
        <v>12</v>
      </c>
      <c r="D1978" t="s">
        <v>15</v>
      </c>
      <c r="E1978">
        <v>38</v>
      </c>
      <c r="F1978">
        <v>2</v>
      </c>
      <c r="G1978" s="2">
        <v>0</v>
      </c>
      <c r="H1978">
        <v>2</v>
      </c>
      <c r="I1978">
        <v>1</v>
      </c>
      <c r="J1978">
        <v>0</v>
      </c>
      <c r="K1978" s="1">
        <v>136859.54999999999</v>
      </c>
      <c r="L1978">
        <v>0</v>
      </c>
      <c r="M1978">
        <v>3</v>
      </c>
      <c r="N1978">
        <v>1233</v>
      </c>
      <c r="O1978">
        <v>6</v>
      </c>
      <c r="P1978">
        <v>14</v>
      </c>
      <c r="Q1978">
        <v>1</v>
      </c>
      <c r="R1978">
        <v>3699</v>
      </c>
      <c r="S1978" t="s">
        <v>54</v>
      </c>
      <c r="T1978" t="s">
        <v>58</v>
      </c>
      <c r="U1978" t="s">
        <v>52</v>
      </c>
      <c r="V1978">
        <v>7</v>
      </c>
    </row>
    <row r="1979" spans="1:22" x14ac:dyDescent="0.2">
      <c r="A1979">
        <v>15617348</v>
      </c>
      <c r="B1979">
        <v>544</v>
      </c>
      <c r="C1979" t="s">
        <v>12</v>
      </c>
      <c r="D1979" t="s">
        <v>15</v>
      </c>
      <c r="E1979">
        <v>44</v>
      </c>
      <c r="F1979">
        <v>1</v>
      </c>
      <c r="G1979" s="2">
        <v>0</v>
      </c>
      <c r="H1979">
        <v>2</v>
      </c>
      <c r="I1979">
        <v>0</v>
      </c>
      <c r="J1979">
        <v>0</v>
      </c>
      <c r="K1979" s="1">
        <v>69244.240000000005</v>
      </c>
      <c r="L1979">
        <v>0</v>
      </c>
      <c r="M1979">
        <v>25</v>
      </c>
      <c r="N1979">
        <v>4256</v>
      </c>
      <c r="O1979">
        <v>3</v>
      </c>
      <c r="P1979">
        <v>85</v>
      </c>
      <c r="Q1979">
        <v>0.12</v>
      </c>
      <c r="R1979">
        <v>106400</v>
      </c>
      <c r="S1979" t="s">
        <v>55</v>
      </c>
      <c r="T1979" t="s">
        <v>58</v>
      </c>
      <c r="U1979" t="s">
        <v>50</v>
      </c>
      <c r="V1979">
        <v>7</v>
      </c>
    </row>
    <row r="1980" spans="1:22" x14ac:dyDescent="0.2">
      <c r="A1980">
        <v>15738487</v>
      </c>
      <c r="B1980">
        <v>678</v>
      </c>
      <c r="C1980" t="s">
        <v>12</v>
      </c>
      <c r="D1980" t="s">
        <v>15</v>
      </c>
      <c r="E1980">
        <v>26</v>
      </c>
      <c r="F1980">
        <v>3</v>
      </c>
      <c r="G1980" s="2">
        <v>0</v>
      </c>
      <c r="H1980">
        <v>2</v>
      </c>
      <c r="I1980">
        <v>1</v>
      </c>
      <c r="J1980">
        <v>0</v>
      </c>
      <c r="K1980" s="1">
        <v>4989.33</v>
      </c>
      <c r="L1980">
        <v>0</v>
      </c>
      <c r="M1980">
        <v>13</v>
      </c>
      <c r="N1980">
        <v>3022</v>
      </c>
      <c r="O1980">
        <v>10</v>
      </c>
      <c r="P1980">
        <v>180</v>
      </c>
      <c r="Q1980">
        <v>0.76923076923076927</v>
      </c>
      <c r="R1980">
        <v>39286</v>
      </c>
      <c r="S1980" t="s">
        <v>55</v>
      </c>
      <c r="T1980" t="s">
        <v>59</v>
      </c>
      <c r="U1980" t="s">
        <v>50</v>
      </c>
      <c r="V1980">
        <v>6</v>
      </c>
    </row>
    <row r="1981" spans="1:22" x14ac:dyDescent="0.2">
      <c r="A1981">
        <v>15682860</v>
      </c>
      <c r="B1981">
        <v>769</v>
      </c>
      <c r="C1981" t="s">
        <v>14</v>
      </c>
      <c r="D1981" t="s">
        <v>15</v>
      </c>
      <c r="E1981">
        <v>38</v>
      </c>
      <c r="F1981">
        <v>6</v>
      </c>
      <c r="G1981" s="2">
        <v>0</v>
      </c>
      <c r="H1981">
        <v>2</v>
      </c>
      <c r="I1981">
        <v>0</v>
      </c>
      <c r="J1981">
        <v>0</v>
      </c>
      <c r="K1981" s="1">
        <v>104393.78</v>
      </c>
      <c r="L1981">
        <v>0</v>
      </c>
      <c r="M1981">
        <v>20</v>
      </c>
      <c r="N1981">
        <v>3104</v>
      </c>
      <c r="O1981">
        <v>4</v>
      </c>
      <c r="P1981">
        <v>105</v>
      </c>
      <c r="Q1981">
        <v>0.2</v>
      </c>
      <c r="R1981">
        <v>62080</v>
      </c>
      <c r="S1981" t="s">
        <v>56</v>
      </c>
      <c r="T1981" t="s">
        <v>60</v>
      </c>
      <c r="U1981" t="s">
        <v>50</v>
      </c>
      <c r="V1981">
        <v>6</v>
      </c>
    </row>
    <row r="1982" spans="1:22" x14ac:dyDescent="0.2">
      <c r="A1982">
        <v>15594305</v>
      </c>
      <c r="B1982">
        <v>712</v>
      </c>
      <c r="C1982" t="s">
        <v>12</v>
      </c>
      <c r="D1982" t="s">
        <v>13</v>
      </c>
      <c r="E1982">
        <v>32</v>
      </c>
      <c r="F1982">
        <v>1</v>
      </c>
      <c r="G1982" s="2">
        <v>0</v>
      </c>
      <c r="H1982">
        <v>2</v>
      </c>
      <c r="I1982">
        <v>1</v>
      </c>
      <c r="J1982">
        <v>0</v>
      </c>
      <c r="K1982" s="1">
        <v>1703.58</v>
      </c>
      <c r="L1982">
        <v>0</v>
      </c>
      <c r="M1982">
        <v>26</v>
      </c>
      <c r="N1982">
        <v>1331</v>
      </c>
      <c r="O1982">
        <v>1</v>
      </c>
      <c r="P1982">
        <v>15</v>
      </c>
      <c r="Q1982">
        <v>3.8461538461538464E-2</v>
      </c>
      <c r="R1982">
        <v>34606</v>
      </c>
      <c r="S1982" t="s">
        <v>56</v>
      </c>
      <c r="T1982" t="s">
        <v>58</v>
      </c>
      <c r="U1982" t="s">
        <v>52</v>
      </c>
      <c r="V1982">
        <v>7</v>
      </c>
    </row>
    <row r="1983" spans="1:22" x14ac:dyDescent="0.2">
      <c r="A1983">
        <v>15568162</v>
      </c>
      <c r="B1983">
        <v>527</v>
      </c>
      <c r="C1983" t="s">
        <v>14</v>
      </c>
      <c r="D1983" t="s">
        <v>15</v>
      </c>
      <c r="E1983">
        <v>53</v>
      </c>
      <c r="F1983">
        <v>8</v>
      </c>
      <c r="G1983" s="2">
        <v>0</v>
      </c>
      <c r="H1983">
        <v>1</v>
      </c>
      <c r="I1983">
        <v>1</v>
      </c>
      <c r="J1983">
        <v>1</v>
      </c>
      <c r="K1983" s="1">
        <v>51711.57</v>
      </c>
      <c r="L1983">
        <v>0</v>
      </c>
      <c r="M1983">
        <v>13</v>
      </c>
      <c r="N1983">
        <v>2425</v>
      </c>
      <c r="O1983">
        <v>1</v>
      </c>
      <c r="P1983">
        <v>141</v>
      </c>
      <c r="Q1983">
        <v>7.6923076923076927E-2</v>
      </c>
      <c r="R1983">
        <v>31525</v>
      </c>
      <c r="S1983" t="s">
        <v>56</v>
      </c>
      <c r="T1983" t="s">
        <v>60</v>
      </c>
      <c r="U1983" t="s">
        <v>50</v>
      </c>
      <c r="V1983">
        <v>6</v>
      </c>
    </row>
    <row r="1984" spans="1:22" x14ac:dyDescent="0.2">
      <c r="A1984">
        <v>15692137</v>
      </c>
      <c r="B1984">
        <v>759</v>
      </c>
      <c r="C1984" t="s">
        <v>12</v>
      </c>
      <c r="D1984" t="s">
        <v>13</v>
      </c>
      <c r="E1984">
        <v>46</v>
      </c>
      <c r="F1984">
        <v>2</v>
      </c>
      <c r="G1984" s="2">
        <v>0</v>
      </c>
      <c r="H1984">
        <v>1</v>
      </c>
      <c r="I1984">
        <v>1</v>
      </c>
      <c r="J1984">
        <v>1</v>
      </c>
      <c r="K1984" s="1">
        <v>138380.10999999999</v>
      </c>
      <c r="L1984">
        <v>0</v>
      </c>
      <c r="M1984">
        <v>18</v>
      </c>
      <c r="N1984">
        <v>2209</v>
      </c>
      <c r="O1984">
        <v>6</v>
      </c>
      <c r="P1984">
        <v>99</v>
      </c>
      <c r="Q1984">
        <v>0.33333333333333331</v>
      </c>
      <c r="R1984">
        <v>39762</v>
      </c>
      <c r="S1984" t="s">
        <v>55</v>
      </c>
      <c r="T1984" t="s">
        <v>58</v>
      </c>
      <c r="U1984" t="s">
        <v>50</v>
      </c>
      <c r="V1984">
        <v>7</v>
      </c>
    </row>
    <row r="1985" spans="1:22" x14ac:dyDescent="0.2">
      <c r="A1985">
        <v>15709459</v>
      </c>
      <c r="B1985">
        <v>698</v>
      </c>
      <c r="C1985" t="s">
        <v>14</v>
      </c>
      <c r="D1985" t="s">
        <v>13</v>
      </c>
      <c r="E1985">
        <v>63</v>
      </c>
      <c r="F1985">
        <v>5</v>
      </c>
      <c r="G1985" s="2">
        <v>0</v>
      </c>
      <c r="H1985">
        <v>1</v>
      </c>
      <c r="I1985">
        <v>1</v>
      </c>
      <c r="J1985">
        <v>1</v>
      </c>
      <c r="K1985" s="1">
        <v>173576.71</v>
      </c>
      <c r="L1985">
        <v>0</v>
      </c>
      <c r="M1985">
        <v>14</v>
      </c>
      <c r="N1985">
        <v>3208</v>
      </c>
      <c r="O1985">
        <v>7</v>
      </c>
      <c r="P1985">
        <v>65</v>
      </c>
      <c r="Q1985">
        <v>0.5</v>
      </c>
      <c r="R1985">
        <v>44912</v>
      </c>
      <c r="S1985" t="s">
        <v>55</v>
      </c>
      <c r="T1985" t="s">
        <v>59</v>
      </c>
      <c r="U1985" t="s">
        <v>50</v>
      </c>
      <c r="V1985">
        <v>6</v>
      </c>
    </row>
    <row r="1986" spans="1:22" x14ac:dyDescent="0.2">
      <c r="A1986">
        <v>15585855</v>
      </c>
      <c r="B1986">
        <v>679</v>
      </c>
      <c r="C1986" t="s">
        <v>12</v>
      </c>
      <c r="D1986" t="s">
        <v>15</v>
      </c>
      <c r="E1986">
        <v>40</v>
      </c>
      <c r="F1986">
        <v>1</v>
      </c>
      <c r="G1986" s="2">
        <v>0</v>
      </c>
      <c r="H1986">
        <v>1</v>
      </c>
      <c r="I1986">
        <v>1</v>
      </c>
      <c r="J1986">
        <v>1</v>
      </c>
      <c r="K1986" s="1">
        <v>16897.189999999999</v>
      </c>
      <c r="L1986">
        <v>0</v>
      </c>
      <c r="M1986">
        <v>14</v>
      </c>
      <c r="N1986">
        <v>4489</v>
      </c>
      <c r="O1986">
        <v>6</v>
      </c>
      <c r="P1986">
        <v>89</v>
      </c>
      <c r="Q1986">
        <v>0.42857142857142855</v>
      </c>
      <c r="R1986">
        <v>62846</v>
      </c>
      <c r="S1986" t="s">
        <v>54</v>
      </c>
      <c r="T1986" t="s">
        <v>58</v>
      </c>
      <c r="U1986" t="s">
        <v>50</v>
      </c>
      <c r="V1986">
        <v>6</v>
      </c>
    </row>
    <row r="1987" spans="1:22" x14ac:dyDescent="0.2">
      <c r="A1987">
        <v>15571415</v>
      </c>
      <c r="B1987">
        <v>805</v>
      </c>
      <c r="C1987" t="s">
        <v>16</v>
      </c>
      <c r="D1987" t="s">
        <v>15</v>
      </c>
      <c r="E1987">
        <v>56</v>
      </c>
      <c r="F1987">
        <v>6</v>
      </c>
      <c r="G1987" s="2">
        <v>151802.29</v>
      </c>
      <c r="H1987">
        <v>1</v>
      </c>
      <c r="I1987">
        <v>1</v>
      </c>
      <c r="J1987">
        <v>0</v>
      </c>
      <c r="K1987" s="1">
        <v>46791.09</v>
      </c>
      <c r="L1987">
        <v>1</v>
      </c>
      <c r="M1987">
        <v>9</v>
      </c>
      <c r="N1987">
        <v>4898</v>
      </c>
      <c r="O1987">
        <v>6</v>
      </c>
      <c r="P1987">
        <v>96</v>
      </c>
      <c r="Q1987">
        <v>0.66666666666666663</v>
      </c>
      <c r="R1987">
        <v>44082</v>
      </c>
      <c r="S1987" t="s">
        <v>55</v>
      </c>
      <c r="T1987" t="s">
        <v>60</v>
      </c>
      <c r="U1987" t="s">
        <v>50</v>
      </c>
      <c r="V1987">
        <v>6</v>
      </c>
    </row>
    <row r="1988" spans="1:22" x14ac:dyDescent="0.2">
      <c r="A1988">
        <v>15600975</v>
      </c>
      <c r="B1988">
        <v>556</v>
      </c>
      <c r="C1988" t="s">
        <v>12</v>
      </c>
      <c r="D1988" t="s">
        <v>13</v>
      </c>
      <c r="E1988">
        <v>54</v>
      </c>
      <c r="F1988">
        <v>4</v>
      </c>
      <c r="G1988" s="2">
        <v>150005.38</v>
      </c>
      <c r="H1988">
        <v>1</v>
      </c>
      <c r="I1988">
        <v>1</v>
      </c>
      <c r="J1988">
        <v>0</v>
      </c>
      <c r="K1988" s="1">
        <v>157015.5</v>
      </c>
      <c r="L1988">
        <v>1</v>
      </c>
      <c r="M1988">
        <v>13</v>
      </c>
      <c r="N1988">
        <v>1526</v>
      </c>
      <c r="O1988">
        <v>4</v>
      </c>
      <c r="P1988">
        <v>90</v>
      </c>
      <c r="Q1988">
        <v>0.30769230769230771</v>
      </c>
      <c r="R1988">
        <v>19838</v>
      </c>
      <c r="S1988" t="s">
        <v>56</v>
      </c>
      <c r="T1988" t="s">
        <v>59</v>
      </c>
      <c r="U1988" t="s">
        <v>50</v>
      </c>
      <c r="V1988">
        <v>6</v>
      </c>
    </row>
    <row r="1989" spans="1:22" x14ac:dyDescent="0.2">
      <c r="A1989">
        <v>15763108</v>
      </c>
      <c r="B1989">
        <v>600</v>
      </c>
      <c r="C1989" t="s">
        <v>16</v>
      </c>
      <c r="D1989" t="s">
        <v>15</v>
      </c>
      <c r="E1989">
        <v>53</v>
      </c>
      <c r="F1989">
        <v>7</v>
      </c>
      <c r="G1989" s="2">
        <v>106261.63</v>
      </c>
      <c r="H1989">
        <v>1</v>
      </c>
      <c r="I1989">
        <v>1</v>
      </c>
      <c r="J1989">
        <v>0</v>
      </c>
      <c r="K1989" s="1">
        <v>93629.66</v>
      </c>
      <c r="L1989">
        <v>1</v>
      </c>
      <c r="M1989">
        <v>5</v>
      </c>
      <c r="N1989">
        <v>4872</v>
      </c>
      <c r="O1989">
        <v>8</v>
      </c>
      <c r="P1989">
        <v>54</v>
      </c>
      <c r="Q1989">
        <v>1</v>
      </c>
      <c r="R1989">
        <v>24360</v>
      </c>
      <c r="S1989" t="s">
        <v>56</v>
      </c>
      <c r="T1989" t="s">
        <v>60</v>
      </c>
      <c r="U1989" t="s">
        <v>51</v>
      </c>
      <c r="V1989">
        <v>6</v>
      </c>
    </row>
    <row r="1990" spans="1:22" x14ac:dyDescent="0.2">
      <c r="A1990">
        <v>15723884</v>
      </c>
      <c r="B1990">
        <v>758</v>
      </c>
      <c r="C1990" t="s">
        <v>14</v>
      </c>
      <c r="D1990" t="s">
        <v>15</v>
      </c>
      <c r="E1990">
        <v>40</v>
      </c>
      <c r="F1990">
        <v>3</v>
      </c>
      <c r="G1990" s="2">
        <v>0</v>
      </c>
      <c r="H1990">
        <v>2</v>
      </c>
      <c r="I1990">
        <v>0</v>
      </c>
      <c r="J1990">
        <v>0</v>
      </c>
      <c r="K1990" s="1">
        <v>96097.65</v>
      </c>
      <c r="L1990">
        <v>0</v>
      </c>
      <c r="M1990">
        <v>12</v>
      </c>
      <c r="N1990">
        <v>1787</v>
      </c>
      <c r="O1990">
        <v>1</v>
      </c>
      <c r="P1990">
        <v>65</v>
      </c>
      <c r="Q1990">
        <v>8.3333333333333329E-2</v>
      </c>
      <c r="R1990">
        <v>21444</v>
      </c>
      <c r="S1990" t="s">
        <v>55</v>
      </c>
      <c r="T1990" t="s">
        <v>59</v>
      </c>
      <c r="U1990" t="s">
        <v>50</v>
      </c>
      <c r="V1990">
        <v>6</v>
      </c>
    </row>
    <row r="1991" spans="1:22" x14ac:dyDescent="0.2">
      <c r="A1991">
        <v>15655464</v>
      </c>
      <c r="B1991">
        <v>640</v>
      </c>
      <c r="C1991" t="s">
        <v>12</v>
      </c>
      <c r="D1991" t="s">
        <v>13</v>
      </c>
      <c r="E1991">
        <v>67</v>
      </c>
      <c r="F1991">
        <v>3</v>
      </c>
      <c r="G1991" s="2">
        <v>0</v>
      </c>
      <c r="H1991">
        <v>1</v>
      </c>
      <c r="I1991">
        <v>0</v>
      </c>
      <c r="J1991">
        <v>1</v>
      </c>
      <c r="K1991" s="1">
        <v>42964.63</v>
      </c>
      <c r="L1991">
        <v>0</v>
      </c>
      <c r="M1991">
        <v>19</v>
      </c>
      <c r="N1991">
        <v>1763</v>
      </c>
      <c r="O1991">
        <v>2</v>
      </c>
      <c r="P1991">
        <v>147</v>
      </c>
      <c r="Q1991">
        <v>0.10526315789473684</v>
      </c>
      <c r="R1991">
        <v>33497</v>
      </c>
      <c r="S1991" t="s">
        <v>56</v>
      </c>
      <c r="T1991" t="s">
        <v>59</v>
      </c>
      <c r="U1991" t="s">
        <v>50</v>
      </c>
      <c r="V1991">
        <v>6</v>
      </c>
    </row>
    <row r="1992" spans="1:22" x14ac:dyDescent="0.2">
      <c r="A1992">
        <v>15783883</v>
      </c>
      <c r="B1992">
        <v>753</v>
      </c>
      <c r="C1992" t="s">
        <v>16</v>
      </c>
      <c r="D1992" t="s">
        <v>13</v>
      </c>
      <c r="E1992">
        <v>38</v>
      </c>
      <c r="F1992">
        <v>1</v>
      </c>
      <c r="G1992" s="2">
        <v>117314.92</v>
      </c>
      <c r="H1992">
        <v>1</v>
      </c>
      <c r="I1992">
        <v>1</v>
      </c>
      <c r="J1992">
        <v>0</v>
      </c>
      <c r="K1992" s="1">
        <v>122021.33</v>
      </c>
      <c r="L1992">
        <v>1</v>
      </c>
      <c r="M1992">
        <v>1</v>
      </c>
      <c r="N1992">
        <v>2703</v>
      </c>
      <c r="O1992">
        <v>8</v>
      </c>
      <c r="P1992">
        <v>69</v>
      </c>
      <c r="Q1992">
        <v>1</v>
      </c>
      <c r="R1992">
        <v>2703</v>
      </c>
      <c r="S1992" t="s">
        <v>56</v>
      </c>
      <c r="T1992" t="s">
        <v>58</v>
      </c>
      <c r="U1992" t="s">
        <v>50</v>
      </c>
      <c r="V1992">
        <v>6</v>
      </c>
    </row>
    <row r="1993" spans="1:22" x14ac:dyDescent="0.2">
      <c r="A1993">
        <v>15642391</v>
      </c>
      <c r="B1993">
        <v>621</v>
      </c>
      <c r="C1993" t="s">
        <v>16</v>
      </c>
      <c r="D1993" t="s">
        <v>15</v>
      </c>
      <c r="E1993">
        <v>51</v>
      </c>
      <c r="F1993">
        <v>4</v>
      </c>
      <c r="G1993" s="2">
        <v>109978.83</v>
      </c>
      <c r="H1993">
        <v>1</v>
      </c>
      <c r="I1993">
        <v>0</v>
      </c>
      <c r="J1993">
        <v>0</v>
      </c>
      <c r="K1993" s="1">
        <v>177740.58</v>
      </c>
      <c r="L1993">
        <v>1</v>
      </c>
      <c r="M1993">
        <v>22</v>
      </c>
      <c r="N1993">
        <v>1090</v>
      </c>
      <c r="O1993">
        <v>3</v>
      </c>
      <c r="P1993">
        <v>165</v>
      </c>
      <c r="Q1993">
        <v>0.13636363636363635</v>
      </c>
      <c r="R1993">
        <v>23980</v>
      </c>
      <c r="S1993" t="s">
        <v>55</v>
      </c>
      <c r="T1993" t="s">
        <v>59</v>
      </c>
      <c r="U1993" t="s">
        <v>50</v>
      </c>
      <c r="V1993">
        <v>6</v>
      </c>
    </row>
    <row r="1994" spans="1:22" x14ac:dyDescent="0.2">
      <c r="A1994">
        <v>15572390</v>
      </c>
      <c r="B1994">
        <v>850</v>
      </c>
      <c r="C1994" t="s">
        <v>14</v>
      </c>
      <c r="D1994" t="s">
        <v>13</v>
      </c>
      <c r="E1994">
        <v>39</v>
      </c>
      <c r="F1994">
        <v>6</v>
      </c>
      <c r="G1994" s="2">
        <v>0</v>
      </c>
      <c r="H1994">
        <v>2</v>
      </c>
      <c r="I1994">
        <v>1</v>
      </c>
      <c r="J1994">
        <v>0</v>
      </c>
      <c r="K1994" s="1">
        <v>103921.43</v>
      </c>
      <c r="L1994">
        <v>0</v>
      </c>
      <c r="M1994">
        <v>29</v>
      </c>
      <c r="N1994">
        <v>4435</v>
      </c>
      <c r="O1994">
        <v>1</v>
      </c>
      <c r="P1994">
        <v>97</v>
      </c>
      <c r="Q1994">
        <v>3.4482758620689655E-2</v>
      </c>
      <c r="R1994">
        <v>128615</v>
      </c>
      <c r="S1994" t="s">
        <v>55</v>
      </c>
      <c r="T1994" t="s">
        <v>60</v>
      </c>
      <c r="U1994" t="s">
        <v>50</v>
      </c>
      <c r="V1994">
        <v>6</v>
      </c>
    </row>
    <row r="1995" spans="1:22" x14ac:dyDescent="0.2">
      <c r="A1995">
        <v>15773421</v>
      </c>
      <c r="B1995">
        <v>673</v>
      </c>
      <c r="C1995" t="s">
        <v>12</v>
      </c>
      <c r="D1995" t="s">
        <v>13</v>
      </c>
      <c r="E1995">
        <v>42</v>
      </c>
      <c r="F1995">
        <v>4</v>
      </c>
      <c r="G1995" s="2">
        <v>0</v>
      </c>
      <c r="H1995">
        <v>2</v>
      </c>
      <c r="I1995">
        <v>1</v>
      </c>
      <c r="J1995">
        <v>0</v>
      </c>
      <c r="K1995" s="1">
        <v>121440.8</v>
      </c>
      <c r="L1995">
        <v>0</v>
      </c>
      <c r="M1995">
        <v>20</v>
      </c>
      <c r="N1995">
        <v>2026</v>
      </c>
      <c r="O1995">
        <v>0</v>
      </c>
      <c r="P1995">
        <v>114</v>
      </c>
      <c r="Q1995">
        <v>0</v>
      </c>
      <c r="R1995">
        <v>40520</v>
      </c>
      <c r="S1995" t="s">
        <v>55</v>
      </c>
      <c r="T1995" t="s">
        <v>59</v>
      </c>
      <c r="U1995" t="s">
        <v>50</v>
      </c>
      <c r="V1995">
        <v>6</v>
      </c>
    </row>
    <row r="1996" spans="1:22" x14ac:dyDescent="0.2">
      <c r="A1996">
        <v>15651868</v>
      </c>
      <c r="B1996">
        <v>672</v>
      </c>
      <c r="C1996" t="s">
        <v>12</v>
      </c>
      <c r="D1996" t="s">
        <v>15</v>
      </c>
      <c r="E1996">
        <v>34</v>
      </c>
      <c r="F1996">
        <v>6</v>
      </c>
      <c r="G1996" s="2">
        <v>0</v>
      </c>
      <c r="H1996">
        <v>1</v>
      </c>
      <c r="I1996">
        <v>0</v>
      </c>
      <c r="J1996">
        <v>0</v>
      </c>
      <c r="K1996" s="1">
        <v>22736.06</v>
      </c>
      <c r="L1996">
        <v>0</v>
      </c>
      <c r="M1996">
        <v>11</v>
      </c>
      <c r="N1996">
        <v>4857</v>
      </c>
      <c r="O1996">
        <v>5</v>
      </c>
      <c r="P1996">
        <v>130</v>
      </c>
      <c r="Q1996">
        <v>0.45454545454545453</v>
      </c>
      <c r="R1996">
        <v>53427</v>
      </c>
      <c r="S1996" t="s">
        <v>55</v>
      </c>
      <c r="T1996" t="s">
        <v>60</v>
      </c>
      <c r="U1996" t="s">
        <v>50</v>
      </c>
      <c r="V1996">
        <v>8</v>
      </c>
    </row>
    <row r="1997" spans="1:22" x14ac:dyDescent="0.2">
      <c r="A1997">
        <v>15815443</v>
      </c>
      <c r="B1997">
        <v>527</v>
      </c>
      <c r="C1997" t="s">
        <v>14</v>
      </c>
      <c r="D1997" t="s">
        <v>13</v>
      </c>
      <c r="E1997">
        <v>46</v>
      </c>
      <c r="F1997">
        <v>10</v>
      </c>
      <c r="G1997" s="2">
        <v>131414.76</v>
      </c>
      <c r="H1997">
        <v>1</v>
      </c>
      <c r="I1997">
        <v>1</v>
      </c>
      <c r="J1997">
        <v>0</v>
      </c>
      <c r="K1997" s="1">
        <v>54947.51</v>
      </c>
      <c r="L1997">
        <v>0</v>
      </c>
      <c r="M1997">
        <v>1</v>
      </c>
      <c r="N1997">
        <v>3335</v>
      </c>
      <c r="O1997">
        <v>0</v>
      </c>
      <c r="P1997">
        <v>121</v>
      </c>
      <c r="Q1997">
        <v>0</v>
      </c>
      <c r="R1997">
        <v>3335</v>
      </c>
      <c r="S1997" t="s">
        <v>55</v>
      </c>
      <c r="T1997" t="s">
        <v>61</v>
      </c>
      <c r="U1997" t="s">
        <v>50</v>
      </c>
      <c r="V1997">
        <v>6</v>
      </c>
    </row>
    <row r="1998" spans="1:22" x14ac:dyDescent="0.2">
      <c r="A1998">
        <v>15698271</v>
      </c>
      <c r="B1998">
        <v>523</v>
      </c>
      <c r="C1998" t="s">
        <v>12</v>
      </c>
      <c r="D1998" t="s">
        <v>13</v>
      </c>
      <c r="E1998">
        <v>26</v>
      </c>
      <c r="F1998">
        <v>4</v>
      </c>
      <c r="G1998" s="2">
        <v>0</v>
      </c>
      <c r="H1998">
        <v>2</v>
      </c>
      <c r="I1998">
        <v>1</v>
      </c>
      <c r="J1998">
        <v>0</v>
      </c>
      <c r="K1998" s="1">
        <v>185488.81</v>
      </c>
      <c r="L1998">
        <v>0</v>
      </c>
      <c r="M1998">
        <v>11</v>
      </c>
      <c r="N1998">
        <v>2125</v>
      </c>
      <c r="O1998">
        <v>1</v>
      </c>
      <c r="P1998">
        <v>38</v>
      </c>
      <c r="Q1998">
        <v>9.0909090909090912E-2</v>
      </c>
      <c r="R1998">
        <v>23375</v>
      </c>
      <c r="S1998" t="s">
        <v>55</v>
      </c>
      <c r="T1998" t="s">
        <v>59</v>
      </c>
      <c r="U1998" t="s">
        <v>51</v>
      </c>
      <c r="V1998">
        <v>6</v>
      </c>
    </row>
    <row r="1999" spans="1:22" x14ac:dyDescent="0.2">
      <c r="A1999">
        <v>15808662</v>
      </c>
      <c r="B1999">
        <v>624</v>
      </c>
      <c r="C1999" t="s">
        <v>12</v>
      </c>
      <c r="D1999" t="s">
        <v>15</v>
      </c>
      <c r="E1999">
        <v>44</v>
      </c>
      <c r="F1999">
        <v>3</v>
      </c>
      <c r="G1999" s="2">
        <v>0</v>
      </c>
      <c r="H1999">
        <v>2</v>
      </c>
      <c r="I1999">
        <v>1</v>
      </c>
      <c r="J1999">
        <v>0</v>
      </c>
      <c r="K1999" s="1">
        <v>88407.51</v>
      </c>
      <c r="L1999">
        <v>0</v>
      </c>
      <c r="M1999">
        <v>26</v>
      </c>
      <c r="N1999">
        <v>4377</v>
      </c>
      <c r="O1999">
        <v>0</v>
      </c>
      <c r="P1999">
        <v>131</v>
      </c>
      <c r="Q1999">
        <v>0</v>
      </c>
      <c r="R1999">
        <v>113802</v>
      </c>
      <c r="S1999" t="s">
        <v>55</v>
      </c>
      <c r="T1999" t="s">
        <v>59</v>
      </c>
      <c r="U1999" t="s">
        <v>50</v>
      </c>
      <c r="V1999">
        <v>6</v>
      </c>
    </row>
    <row r="2000" spans="1:22" x14ac:dyDescent="0.2">
      <c r="A2000">
        <v>15689781</v>
      </c>
      <c r="B2000">
        <v>826</v>
      </c>
      <c r="C2000" t="s">
        <v>12</v>
      </c>
      <c r="D2000" t="s">
        <v>13</v>
      </c>
      <c r="E2000">
        <v>49</v>
      </c>
      <c r="F2000">
        <v>0</v>
      </c>
      <c r="G2000" s="2">
        <v>0</v>
      </c>
      <c r="H2000">
        <v>1</v>
      </c>
      <c r="I2000">
        <v>0</v>
      </c>
      <c r="J2000">
        <v>0</v>
      </c>
      <c r="K2000" s="1">
        <v>178709.98</v>
      </c>
      <c r="L2000">
        <v>1</v>
      </c>
      <c r="M2000">
        <v>26</v>
      </c>
      <c r="N2000">
        <v>348</v>
      </c>
      <c r="O2000">
        <v>6</v>
      </c>
      <c r="P2000">
        <v>75</v>
      </c>
      <c r="Q2000">
        <v>0.23076923076923078</v>
      </c>
      <c r="R2000">
        <v>9048</v>
      </c>
      <c r="S2000" t="s">
        <v>56</v>
      </c>
      <c r="T2000" t="s">
        <v>58</v>
      </c>
      <c r="U2000" t="s">
        <v>50</v>
      </c>
      <c r="V2000">
        <v>10</v>
      </c>
    </row>
    <row r="2001" spans="1:22" x14ac:dyDescent="0.2">
      <c r="A2001">
        <v>15712877</v>
      </c>
      <c r="B2001">
        <v>724</v>
      </c>
      <c r="C2001" t="s">
        <v>14</v>
      </c>
      <c r="D2001" t="s">
        <v>15</v>
      </c>
      <c r="E2001">
        <v>36</v>
      </c>
      <c r="F2001">
        <v>1</v>
      </c>
      <c r="G2001" s="2">
        <v>0</v>
      </c>
      <c r="H2001">
        <v>2</v>
      </c>
      <c r="I2001">
        <v>1</v>
      </c>
      <c r="J2001">
        <v>0</v>
      </c>
      <c r="K2001" s="1">
        <v>52462.25</v>
      </c>
      <c r="L2001">
        <v>0</v>
      </c>
      <c r="M2001">
        <v>8</v>
      </c>
      <c r="N2001">
        <v>2135</v>
      </c>
      <c r="O2001">
        <v>10</v>
      </c>
      <c r="P2001">
        <v>109</v>
      </c>
      <c r="Q2001">
        <v>1</v>
      </c>
      <c r="R2001">
        <v>17080</v>
      </c>
      <c r="S2001" t="s">
        <v>55</v>
      </c>
      <c r="T2001" t="s">
        <v>58</v>
      </c>
      <c r="U2001" t="s">
        <v>50</v>
      </c>
      <c r="V2001">
        <v>7</v>
      </c>
    </row>
    <row r="2002" spans="1:22" x14ac:dyDescent="0.2">
      <c r="A2002">
        <v>15699340</v>
      </c>
      <c r="B2002">
        <v>680</v>
      </c>
      <c r="C2002" t="s">
        <v>12</v>
      </c>
      <c r="D2002" t="s">
        <v>15</v>
      </c>
      <c r="E2002">
        <v>37</v>
      </c>
      <c r="F2002">
        <v>4</v>
      </c>
      <c r="G2002" s="2">
        <v>0</v>
      </c>
      <c r="H2002">
        <v>2</v>
      </c>
      <c r="I2002">
        <v>1</v>
      </c>
      <c r="J2002">
        <v>0</v>
      </c>
      <c r="K2002" s="1">
        <v>61240.87</v>
      </c>
      <c r="L2002">
        <v>0</v>
      </c>
      <c r="M2002">
        <v>6</v>
      </c>
      <c r="N2002">
        <v>4569</v>
      </c>
      <c r="O2002">
        <v>6</v>
      </c>
      <c r="P2002">
        <v>134</v>
      </c>
      <c r="Q2002">
        <v>1</v>
      </c>
      <c r="R2002">
        <v>27414</v>
      </c>
      <c r="S2002" t="s">
        <v>56</v>
      </c>
      <c r="T2002" t="s">
        <v>59</v>
      </c>
      <c r="U2002" t="s">
        <v>50</v>
      </c>
      <c r="V2002">
        <v>6</v>
      </c>
    </row>
    <row r="2003" spans="1:22" x14ac:dyDescent="0.2">
      <c r="A2003">
        <v>15608688</v>
      </c>
      <c r="B2003">
        <v>442</v>
      </c>
      <c r="C2003" t="s">
        <v>12</v>
      </c>
      <c r="D2003" t="s">
        <v>15</v>
      </c>
      <c r="E2003">
        <v>34</v>
      </c>
      <c r="F2003">
        <v>4</v>
      </c>
      <c r="G2003" s="2">
        <v>0</v>
      </c>
      <c r="H2003">
        <v>2</v>
      </c>
      <c r="I2003">
        <v>1</v>
      </c>
      <c r="J2003">
        <v>0</v>
      </c>
      <c r="K2003" s="1">
        <v>68343.08</v>
      </c>
      <c r="L2003">
        <v>0</v>
      </c>
      <c r="M2003">
        <v>25</v>
      </c>
      <c r="N2003">
        <v>4975</v>
      </c>
      <c r="O2003">
        <v>7</v>
      </c>
      <c r="P2003">
        <v>121</v>
      </c>
      <c r="Q2003">
        <v>0.28000000000000003</v>
      </c>
      <c r="R2003">
        <v>124375</v>
      </c>
      <c r="S2003" t="s">
        <v>55</v>
      </c>
      <c r="T2003" t="s">
        <v>59</v>
      </c>
      <c r="U2003" t="s">
        <v>50</v>
      </c>
      <c r="V2003">
        <v>6</v>
      </c>
    </row>
    <row r="2004" spans="1:22" x14ac:dyDescent="0.2">
      <c r="A2004">
        <v>15737998</v>
      </c>
      <c r="B2004">
        <v>529</v>
      </c>
      <c r="C2004" t="s">
        <v>12</v>
      </c>
      <c r="D2004" t="s">
        <v>15</v>
      </c>
      <c r="E2004">
        <v>46</v>
      </c>
      <c r="F2004">
        <v>8</v>
      </c>
      <c r="G2004" s="2">
        <v>0</v>
      </c>
      <c r="H2004">
        <v>1</v>
      </c>
      <c r="I2004">
        <v>0</v>
      </c>
      <c r="J2004">
        <v>0</v>
      </c>
      <c r="K2004" s="1">
        <v>126511.94</v>
      </c>
      <c r="L2004">
        <v>1</v>
      </c>
      <c r="M2004">
        <v>22</v>
      </c>
      <c r="N2004">
        <v>611</v>
      </c>
      <c r="O2004">
        <v>7</v>
      </c>
      <c r="P2004">
        <v>129</v>
      </c>
      <c r="Q2004">
        <v>0.31818181818181818</v>
      </c>
      <c r="R2004">
        <v>13442</v>
      </c>
      <c r="S2004" t="s">
        <v>56</v>
      </c>
      <c r="T2004" t="s">
        <v>60</v>
      </c>
      <c r="U2004" t="s">
        <v>50</v>
      </c>
      <c r="V2004">
        <v>9</v>
      </c>
    </row>
    <row r="2005" spans="1:22" x14ac:dyDescent="0.2">
      <c r="A2005">
        <v>15798895</v>
      </c>
      <c r="B2005">
        <v>525</v>
      </c>
      <c r="C2005" t="s">
        <v>12</v>
      </c>
      <c r="D2005" t="s">
        <v>13</v>
      </c>
      <c r="E2005">
        <v>59</v>
      </c>
      <c r="F2005">
        <v>6</v>
      </c>
      <c r="G2005" s="2">
        <v>55328.4</v>
      </c>
      <c r="H2005">
        <v>1</v>
      </c>
      <c r="I2005">
        <v>1</v>
      </c>
      <c r="J2005">
        <v>0</v>
      </c>
      <c r="K2005" s="1">
        <v>83342.73</v>
      </c>
      <c r="L2005">
        <v>1</v>
      </c>
      <c r="M2005">
        <v>24</v>
      </c>
      <c r="N2005">
        <v>2953</v>
      </c>
      <c r="O2005">
        <v>0</v>
      </c>
      <c r="P2005">
        <v>180</v>
      </c>
      <c r="Q2005">
        <v>0</v>
      </c>
      <c r="R2005">
        <v>70872</v>
      </c>
      <c r="S2005" t="s">
        <v>55</v>
      </c>
      <c r="T2005" t="s">
        <v>60</v>
      </c>
      <c r="U2005" t="s">
        <v>50</v>
      </c>
      <c r="V2005">
        <v>6</v>
      </c>
    </row>
    <row r="2006" spans="1:22" x14ac:dyDescent="0.2">
      <c r="A2006">
        <v>15699238</v>
      </c>
      <c r="B2006">
        <v>618</v>
      </c>
      <c r="C2006" t="s">
        <v>14</v>
      </c>
      <c r="D2006" t="s">
        <v>13</v>
      </c>
      <c r="E2006">
        <v>40</v>
      </c>
      <c r="F2006">
        <v>8</v>
      </c>
      <c r="G2006" s="2">
        <v>0</v>
      </c>
      <c r="H2006">
        <v>2</v>
      </c>
      <c r="I2006">
        <v>1</v>
      </c>
      <c r="J2006">
        <v>0</v>
      </c>
      <c r="K2006" s="1">
        <v>80204.38</v>
      </c>
      <c r="L2006">
        <v>0</v>
      </c>
      <c r="M2006">
        <v>18</v>
      </c>
      <c r="N2006">
        <v>1591</v>
      </c>
      <c r="O2006">
        <v>7</v>
      </c>
      <c r="P2006">
        <v>141</v>
      </c>
      <c r="Q2006">
        <v>0.3888888888888889</v>
      </c>
      <c r="R2006">
        <v>28638</v>
      </c>
      <c r="S2006" t="s">
        <v>55</v>
      </c>
      <c r="T2006" t="s">
        <v>60</v>
      </c>
      <c r="U2006" t="s">
        <v>50</v>
      </c>
      <c r="V2006">
        <v>6</v>
      </c>
    </row>
    <row r="2007" spans="1:22" x14ac:dyDescent="0.2">
      <c r="A2007">
        <v>15708714</v>
      </c>
      <c r="B2007">
        <v>675</v>
      </c>
      <c r="C2007" t="s">
        <v>12</v>
      </c>
      <c r="D2007" t="s">
        <v>13</v>
      </c>
      <c r="E2007">
        <v>33</v>
      </c>
      <c r="F2007">
        <v>6</v>
      </c>
      <c r="G2007" s="2">
        <v>0</v>
      </c>
      <c r="H2007">
        <v>2</v>
      </c>
      <c r="I2007">
        <v>1</v>
      </c>
      <c r="J2007">
        <v>0</v>
      </c>
      <c r="K2007" s="1">
        <v>34045.61</v>
      </c>
      <c r="L2007">
        <v>0</v>
      </c>
      <c r="M2007">
        <v>7</v>
      </c>
      <c r="N2007">
        <v>1180</v>
      </c>
      <c r="O2007">
        <v>8</v>
      </c>
      <c r="P2007">
        <v>66</v>
      </c>
      <c r="Q2007">
        <v>1</v>
      </c>
      <c r="R2007">
        <v>8260</v>
      </c>
      <c r="S2007" t="s">
        <v>55</v>
      </c>
      <c r="T2007" t="s">
        <v>60</v>
      </c>
      <c r="U2007" t="s">
        <v>50</v>
      </c>
      <c r="V2007">
        <v>6</v>
      </c>
    </row>
    <row r="2008" spans="1:22" x14ac:dyDescent="0.2">
      <c r="A2008">
        <v>15586183</v>
      </c>
      <c r="B2008">
        <v>561</v>
      </c>
      <c r="C2008" t="s">
        <v>12</v>
      </c>
      <c r="D2008" t="s">
        <v>13</v>
      </c>
      <c r="E2008">
        <v>35</v>
      </c>
      <c r="F2008">
        <v>5</v>
      </c>
      <c r="G2008" s="2">
        <v>0</v>
      </c>
      <c r="H2008">
        <v>2</v>
      </c>
      <c r="I2008">
        <v>1</v>
      </c>
      <c r="J2008">
        <v>0</v>
      </c>
      <c r="K2008" s="1">
        <v>59981.62</v>
      </c>
      <c r="L2008">
        <v>0</v>
      </c>
      <c r="M2008">
        <v>26</v>
      </c>
      <c r="N2008">
        <v>4760</v>
      </c>
      <c r="O2008">
        <v>4</v>
      </c>
      <c r="P2008">
        <v>61</v>
      </c>
      <c r="Q2008">
        <v>0.15384615384615385</v>
      </c>
      <c r="R2008">
        <v>123760</v>
      </c>
      <c r="S2008" t="s">
        <v>55</v>
      </c>
      <c r="T2008" t="s">
        <v>59</v>
      </c>
      <c r="U2008" t="s">
        <v>50</v>
      </c>
      <c r="V2008">
        <v>6</v>
      </c>
    </row>
    <row r="2009" spans="1:22" x14ac:dyDescent="0.2">
      <c r="A2009">
        <v>15705343</v>
      </c>
      <c r="B2009">
        <v>649</v>
      </c>
      <c r="C2009" t="s">
        <v>14</v>
      </c>
      <c r="D2009" t="s">
        <v>13</v>
      </c>
      <c r="E2009">
        <v>32</v>
      </c>
      <c r="F2009">
        <v>7</v>
      </c>
      <c r="G2009" s="2">
        <v>0</v>
      </c>
      <c r="H2009">
        <v>1</v>
      </c>
      <c r="I2009">
        <v>1</v>
      </c>
      <c r="J2009">
        <v>0</v>
      </c>
      <c r="K2009" s="1">
        <v>28797.32</v>
      </c>
      <c r="L2009">
        <v>0</v>
      </c>
      <c r="M2009">
        <v>5</v>
      </c>
      <c r="N2009">
        <v>2250</v>
      </c>
      <c r="O2009">
        <v>8</v>
      </c>
      <c r="P2009">
        <v>162</v>
      </c>
      <c r="Q2009">
        <v>1</v>
      </c>
      <c r="R2009">
        <v>11250</v>
      </c>
      <c r="S2009" t="s">
        <v>56</v>
      </c>
      <c r="T2009" t="s">
        <v>60</v>
      </c>
      <c r="U2009" t="s">
        <v>50</v>
      </c>
      <c r="V2009">
        <v>8</v>
      </c>
    </row>
    <row r="2010" spans="1:22" x14ac:dyDescent="0.2">
      <c r="A2010">
        <v>15770995</v>
      </c>
      <c r="B2010">
        <v>753</v>
      </c>
      <c r="C2010" t="s">
        <v>16</v>
      </c>
      <c r="D2010" t="s">
        <v>13</v>
      </c>
      <c r="E2010">
        <v>47</v>
      </c>
      <c r="F2010">
        <v>1</v>
      </c>
      <c r="G2010" s="2">
        <v>131160.85</v>
      </c>
      <c r="H2010">
        <v>1</v>
      </c>
      <c r="I2010">
        <v>1</v>
      </c>
      <c r="J2010">
        <v>0</v>
      </c>
      <c r="K2010" s="1">
        <v>197444.69</v>
      </c>
      <c r="L2010">
        <v>0</v>
      </c>
      <c r="M2010">
        <v>29</v>
      </c>
      <c r="N2010">
        <v>1784</v>
      </c>
      <c r="O2010">
        <v>2</v>
      </c>
      <c r="P2010">
        <v>54</v>
      </c>
      <c r="Q2010">
        <v>6.8965517241379309E-2</v>
      </c>
      <c r="R2010">
        <v>51736</v>
      </c>
      <c r="S2010" t="s">
        <v>56</v>
      </c>
      <c r="T2010" t="s">
        <v>58</v>
      </c>
      <c r="U2010" t="s">
        <v>51</v>
      </c>
      <c r="V2010">
        <v>7</v>
      </c>
    </row>
    <row r="2011" spans="1:22" x14ac:dyDescent="0.2">
      <c r="A2011">
        <v>15788131</v>
      </c>
      <c r="B2011">
        <v>653</v>
      </c>
      <c r="C2011" t="s">
        <v>12</v>
      </c>
      <c r="D2011" t="s">
        <v>15</v>
      </c>
      <c r="E2011">
        <v>47</v>
      </c>
      <c r="F2011">
        <v>6</v>
      </c>
      <c r="G2011" s="2">
        <v>0</v>
      </c>
      <c r="H2011">
        <v>1</v>
      </c>
      <c r="I2011">
        <v>1</v>
      </c>
      <c r="J2011">
        <v>0</v>
      </c>
      <c r="K2011" s="1">
        <v>50695.93</v>
      </c>
      <c r="L2011">
        <v>1</v>
      </c>
      <c r="M2011">
        <v>14</v>
      </c>
      <c r="N2011">
        <v>1504</v>
      </c>
      <c r="O2011">
        <v>8</v>
      </c>
      <c r="P2011">
        <v>30</v>
      </c>
      <c r="Q2011">
        <v>0.5714285714285714</v>
      </c>
      <c r="R2011">
        <v>21056</v>
      </c>
      <c r="S2011" t="s">
        <v>54</v>
      </c>
      <c r="T2011" t="s">
        <v>60</v>
      </c>
      <c r="U2011" t="s">
        <v>52</v>
      </c>
      <c r="V2011">
        <v>9</v>
      </c>
    </row>
    <row r="2012" spans="1:22" x14ac:dyDescent="0.2">
      <c r="A2012">
        <v>15720353</v>
      </c>
      <c r="B2012">
        <v>553</v>
      </c>
      <c r="C2012" t="s">
        <v>12</v>
      </c>
      <c r="D2012" t="s">
        <v>15</v>
      </c>
      <c r="E2012">
        <v>41</v>
      </c>
      <c r="F2012">
        <v>1</v>
      </c>
      <c r="G2012" s="2">
        <v>0</v>
      </c>
      <c r="H2012">
        <v>2</v>
      </c>
      <c r="I2012">
        <v>1</v>
      </c>
      <c r="J2012">
        <v>0</v>
      </c>
      <c r="K2012" s="1">
        <v>90607.31</v>
      </c>
      <c r="L2012">
        <v>0</v>
      </c>
      <c r="M2012">
        <v>11</v>
      </c>
      <c r="N2012">
        <v>4748</v>
      </c>
      <c r="O2012">
        <v>2</v>
      </c>
      <c r="P2012">
        <v>159</v>
      </c>
      <c r="Q2012">
        <v>0.18181818181818182</v>
      </c>
      <c r="R2012">
        <v>52228</v>
      </c>
      <c r="S2012" t="s">
        <v>55</v>
      </c>
      <c r="T2012" t="s">
        <v>58</v>
      </c>
      <c r="U2012" t="s">
        <v>50</v>
      </c>
      <c r="V2012">
        <v>7</v>
      </c>
    </row>
    <row r="2013" spans="1:22" x14ac:dyDescent="0.2">
      <c r="A2013">
        <v>15761554</v>
      </c>
      <c r="B2013">
        <v>581</v>
      </c>
      <c r="C2013" t="s">
        <v>12</v>
      </c>
      <c r="D2013" t="s">
        <v>15</v>
      </c>
      <c r="E2013">
        <v>54</v>
      </c>
      <c r="F2013">
        <v>4</v>
      </c>
      <c r="G2013" s="2">
        <v>89299.81</v>
      </c>
      <c r="H2013">
        <v>1</v>
      </c>
      <c r="I2013">
        <v>0</v>
      </c>
      <c r="J2013">
        <v>0</v>
      </c>
      <c r="K2013" s="1">
        <v>5558.47</v>
      </c>
      <c r="L2013">
        <v>1</v>
      </c>
      <c r="M2013">
        <v>19</v>
      </c>
      <c r="N2013">
        <v>4920</v>
      </c>
      <c r="O2013">
        <v>1</v>
      </c>
      <c r="P2013">
        <v>75</v>
      </c>
      <c r="Q2013">
        <v>5.2631578947368418E-2</v>
      </c>
      <c r="R2013">
        <v>93480</v>
      </c>
      <c r="S2013" t="s">
        <v>55</v>
      </c>
      <c r="T2013" t="s">
        <v>59</v>
      </c>
      <c r="U2013" t="s">
        <v>50</v>
      </c>
      <c r="V2013">
        <v>6</v>
      </c>
    </row>
    <row r="2014" spans="1:22" x14ac:dyDescent="0.2">
      <c r="A2014">
        <v>15706637</v>
      </c>
      <c r="B2014">
        <v>718</v>
      </c>
      <c r="C2014" t="s">
        <v>14</v>
      </c>
      <c r="D2014" t="s">
        <v>15</v>
      </c>
      <c r="E2014">
        <v>40</v>
      </c>
      <c r="F2014">
        <v>9</v>
      </c>
      <c r="G2014" s="2">
        <v>0</v>
      </c>
      <c r="H2014">
        <v>2</v>
      </c>
      <c r="I2014">
        <v>0</v>
      </c>
      <c r="J2014">
        <v>0</v>
      </c>
      <c r="K2014" s="1">
        <v>121537.91</v>
      </c>
      <c r="L2014">
        <v>0</v>
      </c>
      <c r="M2014">
        <v>30</v>
      </c>
      <c r="N2014">
        <v>4618</v>
      </c>
      <c r="O2014">
        <v>7</v>
      </c>
      <c r="P2014">
        <v>148</v>
      </c>
      <c r="Q2014">
        <v>0.23333333333333334</v>
      </c>
      <c r="R2014">
        <v>138540</v>
      </c>
      <c r="S2014" t="s">
        <v>55</v>
      </c>
      <c r="T2014" t="s">
        <v>61</v>
      </c>
      <c r="U2014" t="s">
        <v>50</v>
      </c>
      <c r="V2014">
        <v>6</v>
      </c>
    </row>
    <row r="2015" spans="1:22" x14ac:dyDescent="0.2">
      <c r="A2015">
        <v>15614813</v>
      </c>
      <c r="B2015">
        <v>777</v>
      </c>
      <c r="C2015" t="s">
        <v>16</v>
      </c>
      <c r="D2015" t="s">
        <v>13</v>
      </c>
      <c r="E2015">
        <v>46</v>
      </c>
      <c r="F2015">
        <v>0</v>
      </c>
      <c r="G2015" s="2">
        <v>107362.8</v>
      </c>
      <c r="H2015">
        <v>1</v>
      </c>
      <c r="I2015">
        <v>1</v>
      </c>
      <c r="J2015">
        <v>0</v>
      </c>
      <c r="K2015" s="1">
        <v>487.3</v>
      </c>
      <c r="L2015">
        <v>0</v>
      </c>
      <c r="M2015">
        <v>29</v>
      </c>
      <c r="N2015">
        <v>4275</v>
      </c>
      <c r="O2015">
        <v>5</v>
      </c>
      <c r="P2015">
        <v>107</v>
      </c>
      <c r="Q2015">
        <v>0.17241379310344829</v>
      </c>
      <c r="R2015">
        <v>123975</v>
      </c>
      <c r="S2015" t="s">
        <v>54</v>
      </c>
      <c r="T2015" t="s">
        <v>58</v>
      </c>
      <c r="U2015" t="s">
        <v>50</v>
      </c>
      <c r="V2015">
        <v>7</v>
      </c>
    </row>
    <row r="2016" spans="1:22" x14ac:dyDescent="0.2">
      <c r="A2016">
        <v>15566495</v>
      </c>
      <c r="B2016">
        <v>704</v>
      </c>
      <c r="C2016" t="s">
        <v>14</v>
      </c>
      <c r="D2016" t="s">
        <v>13</v>
      </c>
      <c r="E2016">
        <v>24</v>
      </c>
      <c r="F2016">
        <v>2</v>
      </c>
      <c r="G2016" s="2">
        <v>0</v>
      </c>
      <c r="H2016">
        <v>1</v>
      </c>
      <c r="I2016">
        <v>1</v>
      </c>
      <c r="J2016">
        <v>0</v>
      </c>
      <c r="K2016" s="1">
        <v>35600.25</v>
      </c>
      <c r="L2016">
        <v>1</v>
      </c>
      <c r="M2016">
        <v>24</v>
      </c>
      <c r="N2016">
        <v>2606</v>
      </c>
      <c r="O2016">
        <v>5</v>
      </c>
      <c r="P2016">
        <v>15</v>
      </c>
      <c r="Q2016">
        <v>0.20833333333333334</v>
      </c>
      <c r="R2016">
        <v>62544</v>
      </c>
      <c r="S2016" t="s">
        <v>55</v>
      </c>
      <c r="T2016" t="s">
        <v>58</v>
      </c>
      <c r="U2016" t="s">
        <v>52</v>
      </c>
      <c r="V2016">
        <v>9</v>
      </c>
    </row>
    <row r="2017" spans="1:22" x14ac:dyDescent="0.2">
      <c r="A2017">
        <v>15753550</v>
      </c>
      <c r="B2017">
        <v>684</v>
      </c>
      <c r="C2017" t="s">
        <v>12</v>
      </c>
      <c r="D2017" t="s">
        <v>13</v>
      </c>
      <c r="E2017">
        <v>43</v>
      </c>
      <c r="F2017">
        <v>7</v>
      </c>
      <c r="G2017" s="2">
        <v>0</v>
      </c>
      <c r="H2017">
        <v>2</v>
      </c>
      <c r="I2017">
        <v>1</v>
      </c>
      <c r="J2017">
        <v>0</v>
      </c>
      <c r="K2017" s="1">
        <v>131093.99</v>
      </c>
      <c r="L2017">
        <v>0</v>
      </c>
      <c r="M2017">
        <v>30</v>
      </c>
      <c r="N2017">
        <v>3820</v>
      </c>
      <c r="O2017">
        <v>4</v>
      </c>
      <c r="P2017">
        <v>137</v>
      </c>
      <c r="Q2017">
        <v>0.13333333333333333</v>
      </c>
      <c r="R2017">
        <v>114600</v>
      </c>
      <c r="S2017" t="s">
        <v>55</v>
      </c>
      <c r="T2017" t="s">
        <v>60</v>
      </c>
      <c r="U2017" t="s">
        <v>50</v>
      </c>
      <c r="V2017">
        <v>6</v>
      </c>
    </row>
    <row r="2018" spans="1:22" x14ac:dyDescent="0.2">
      <c r="A2018">
        <v>15594133</v>
      </c>
      <c r="B2018">
        <v>697</v>
      </c>
      <c r="C2018" t="s">
        <v>14</v>
      </c>
      <c r="D2018" t="s">
        <v>15</v>
      </c>
      <c r="E2018">
        <v>62</v>
      </c>
      <c r="F2018">
        <v>7</v>
      </c>
      <c r="G2018" s="2">
        <v>0</v>
      </c>
      <c r="H2018">
        <v>1</v>
      </c>
      <c r="I2018">
        <v>1</v>
      </c>
      <c r="J2018">
        <v>0</v>
      </c>
      <c r="K2018" s="1">
        <v>129188.18</v>
      </c>
      <c r="L2018">
        <v>1</v>
      </c>
      <c r="M2018">
        <v>30</v>
      </c>
      <c r="N2018">
        <v>4124</v>
      </c>
      <c r="O2018">
        <v>5</v>
      </c>
      <c r="P2018">
        <v>66</v>
      </c>
      <c r="Q2018">
        <v>0.16666666666666666</v>
      </c>
      <c r="R2018">
        <v>123720</v>
      </c>
      <c r="S2018" t="s">
        <v>55</v>
      </c>
      <c r="T2018" t="s">
        <v>60</v>
      </c>
      <c r="U2018" t="s">
        <v>50</v>
      </c>
      <c r="V2018">
        <v>9</v>
      </c>
    </row>
    <row r="2019" spans="1:22" x14ac:dyDescent="0.2">
      <c r="A2019">
        <v>15670029</v>
      </c>
      <c r="B2019">
        <v>445</v>
      </c>
      <c r="C2019" t="s">
        <v>12</v>
      </c>
      <c r="D2019" t="s">
        <v>13</v>
      </c>
      <c r="E2019">
        <v>33</v>
      </c>
      <c r="F2019">
        <v>7</v>
      </c>
      <c r="G2019" s="2">
        <v>0</v>
      </c>
      <c r="H2019">
        <v>2</v>
      </c>
      <c r="I2019">
        <v>1</v>
      </c>
      <c r="J2019">
        <v>0</v>
      </c>
      <c r="K2019" s="1">
        <v>122625.68</v>
      </c>
      <c r="L2019">
        <v>0</v>
      </c>
      <c r="M2019">
        <v>13</v>
      </c>
      <c r="N2019">
        <v>3354</v>
      </c>
      <c r="O2019">
        <v>6</v>
      </c>
      <c r="P2019">
        <v>15</v>
      </c>
      <c r="Q2019">
        <v>0.46153846153846156</v>
      </c>
      <c r="R2019">
        <v>43602</v>
      </c>
      <c r="S2019" t="s">
        <v>55</v>
      </c>
      <c r="T2019" t="s">
        <v>60</v>
      </c>
      <c r="U2019" t="s">
        <v>52</v>
      </c>
      <c r="V2019">
        <v>6</v>
      </c>
    </row>
    <row r="2020" spans="1:22" x14ac:dyDescent="0.2">
      <c r="A2020">
        <v>15736510</v>
      </c>
      <c r="B2020">
        <v>605</v>
      </c>
      <c r="C2020" t="s">
        <v>14</v>
      </c>
      <c r="D2020" t="s">
        <v>13</v>
      </c>
      <c r="E2020">
        <v>57</v>
      </c>
      <c r="F2020">
        <v>2</v>
      </c>
      <c r="G2020" s="2">
        <v>0</v>
      </c>
      <c r="H2020">
        <v>3</v>
      </c>
      <c r="I2020">
        <v>1</v>
      </c>
      <c r="J2020">
        <v>0</v>
      </c>
      <c r="K2020" s="1">
        <v>66652.75</v>
      </c>
      <c r="L2020">
        <v>1</v>
      </c>
      <c r="M2020">
        <v>20</v>
      </c>
      <c r="N2020">
        <v>1298</v>
      </c>
      <c r="O2020">
        <v>1</v>
      </c>
      <c r="P2020">
        <v>26</v>
      </c>
      <c r="Q2020">
        <v>0.05</v>
      </c>
      <c r="R2020">
        <v>25960</v>
      </c>
      <c r="S2020" t="s">
        <v>55</v>
      </c>
      <c r="T2020" t="s">
        <v>58</v>
      </c>
      <c r="U2020" t="s">
        <v>52</v>
      </c>
      <c r="V2020">
        <v>8</v>
      </c>
    </row>
    <row r="2021" spans="1:22" x14ac:dyDescent="0.2">
      <c r="A2021">
        <v>15734649</v>
      </c>
      <c r="B2021">
        <v>779</v>
      </c>
      <c r="C2021" t="s">
        <v>14</v>
      </c>
      <c r="D2021" t="s">
        <v>13</v>
      </c>
      <c r="E2021">
        <v>55</v>
      </c>
      <c r="F2021">
        <v>0</v>
      </c>
      <c r="G2021" s="2">
        <v>133295.98000000001</v>
      </c>
      <c r="H2021">
        <v>1</v>
      </c>
      <c r="I2021">
        <v>1</v>
      </c>
      <c r="J2021">
        <v>0</v>
      </c>
      <c r="K2021" s="1">
        <v>22832.71</v>
      </c>
      <c r="L2021">
        <v>1</v>
      </c>
      <c r="M2021">
        <v>18</v>
      </c>
      <c r="N2021">
        <v>201</v>
      </c>
      <c r="O2021">
        <v>7</v>
      </c>
      <c r="P2021">
        <v>90</v>
      </c>
      <c r="Q2021">
        <v>0.3888888888888889</v>
      </c>
      <c r="R2021">
        <v>3618</v>
      </c>
      <c r="S2021" t="s">
        <v>55</v>
      </c>
      <c r="T2021" t="s">
        <v>58</v>
      </c>
      <c r="U2021" t="s">
        <v>50</v>
      </c>
      <c r="V2021">
        <v>7</v>
      </c>
    </row>
    <row r="2022" spans="1:22" x14ac:dyDescent="0.2">
      <c r="A2022">
        <v>15701081</v>
      </c>
      <c r="B2022">
        <v>785</v>
      </c>
      <c r="C2022" t="s">
        <v>12</v>
      </c>
      <c r="D2022" t="s">
        <v>15</v>
      </c>
      <c r="E2022">
        <v>36</v>
      </c>
      <c r="F2022">
        <v>2</v>
      </c>
      <c r="G2022" s="2">
        <v>0</v>
      </c>
      <c r="H2022">
        <v>1</v>
      </c>
      <c r="I2022">
        <v>0</v>
      </c>
      <c r="J2022">
        <v>1</v>
      </c>
      <c r="K2022" s="1">
        <v>61811.1</v>
      </c>
      <c r="L2022">
        <v>0</v>
      </c>
      <c r="M2022">
        <v>2</v>
      </c>
      <c r="N2022">
        <v>538</v>
      </c>
      <c r="O2022">
        <v>3</v>
      </c>
      <c r="P2022">
        <v>33</v>
      </c>
      <c r="Q2022">
        <v>1</v>
      </c>
      <c r="R2022">
        <v>1076</v>
      </c>
      <c r="S2022" t="s">
        <v>56</v>
      </c>
      <c r="T2022" t="s">
        <v>58</v>
      </c>
      <c r="U2022" t="s">
        <v>51</v>
      </c>
      <c r="V2022">
        <v>6</v>
      </c>
    </row>
    <row r="2023" spans="1:22" x14ac:dyDescent="0.2">
      <c r="A2023">
        <v>15632503</v>
      </c>
      <c r="B2023">
        <v>563</v>
      </c>
      <c r="C2023" t="s">
        <v>12</v>
      </c>
      <c r="D2023" t="s">
        <v>13</v>
      </c>
      <c r="E2023">
        <v>32</v>
      </c>
      <c r="F2023">
        <v>0</v>
      </c>
      <c r="G2023" s="2">
        <v>148326.09</v>
      </c>
      <c r="H2023">
        <v>1</v>
      </c>
      <c r="I2023">
        <v>1</v>
      </c>
      <c r="J2023">
        <v>0</v>
      </c>
      <c r="K2023" s="1">
        <v>191604.27</v>
      </c>
      <c r="L2023">
        <v>1</v>
      </c>
      <c r="M2023">
        <v>15</v>
      </c>
      <c r="N2023">
        <v>1038</v>
      </c>
      <c r="O2023">
        <v>4</v>
      </c>
      <c r="P2023">
        <v>39</v>
      </c>
      <c r="Q2023">
        <v>0.26666666666666666</v>
      </c>
      <c r="R2023">
        <v>15570</v>
      </c>
      <c r="S2023" t="s">
        <v>56</v>
      </c>
      <c r="T2023" t="s">
        <v>58</v>
      </c>
      <c r="U2023" t="s">
        <v>51</v>
      </c>
      <c r="V2023">
        <v>6</v>
      </c>
    </row>
    <row r="2024" spans="1:22" x14ac:dyDescent="0.2">
      <c r="A2024">
        <v>15747757</v>
      </c>
      <c r="B2024">
        <v>600</v>
      </c>
      <c r="C2024" t="s">
        <v>16</v>
      </c>
      <c r="D2024" t="s">
        <v>13</v>
      </c>
      <c r="E2024">
        <v>58</v>
      </c>
      <c r="F2024">
        <v>8</v>
      </c>
      <c r="G2024" s="2">
        <v>118723.11</v>
      </c>
      <c r="H2024">
        <v>1</v>
      </c>
      <c r="I2024">
        <v>0</v>
      </c>
      <c r="J2024">
        <v>0</v>
      </c>
      <c r="K2024" s="1">
        <v>6209.51</v>
      </c>
      <c r="L2024">
        <v>1</v>
      </c>
      <c r="M2024">
        <v>2</v>
      </c>
      <c r="N2024">
        <v>4867</v>
      </c>
      <c r="O2024">
        <v>6</v>
      </c>
      <c r="P2024">
        <v>134</v>
      </c>
      <c r="Q2024">
        <v>1</v>
      </c>
      <c r="R2024">
        <v>9734</v>
      </c>
      <c r="S2024" t="s">
        <v>56</v>
      </c>
      <c r="T2024" t="s">
        <v>60</v>
      </c>
      <c r="U2024" t="s">
        <v>50</v>
      </c>
      <c r="V2024">
        <v>6</v>
      </c>
    </row>
    <row r="2025" spans="1:22" x14ac:dyDescent="0.2">
      <c r="A2025">
        <v>15692718</v>
      </c>
      <c r="B2025">
        <v>738</v>
      </c>
      <c r="C2025" t="s">
        <v>12</v>
      </c>
      <c r="D2025" t="s">
        <v>13</v>
      </c>
      <c r="E2025">
        <v>38</v>
      </c>
      <c r="F2025">
        <v>7</v>
      </c>
      <c r="G2025" s="2">
        <v>0</v>
      </c>
      <c r="H2025">
        <v>2</v>
      </c>
      <c r="I2025">
        <v>0</v>
      </c>
      <c r="J2025">
        <v>0</v>
      </c>
      <c r="K2025" s="1">
        <v>69227.42</v>
      </c>
      <c r="L2025">
        <v>0</v>
      </c>
      <c r="M2025">
        <v>9</v>
      </c>
      <c r="N2025">
        <v>727</v>
      </c>
      <c r="O2025">
        <v>6</v>
      </c>
      <c r="P2025">
        <v>6</v>
      </c>
      <c r="Q2025">
        <v>0.66666666666666663</v>
      </c>
      <c r="R2025">
        <v>6543</v>
      </c>
      <c r="S2025" t="s">
        <v>54</v>
      </c>
      <c r="T2025" t="s">
        <v>60</v>
      </c>
      <c r="U2025" t="s">
        <v>52</v>
      </c>
      <c r="V2025">
        <v>6</v>
      </c>
    </row>
    <row r="2026" spans="1:22" x14ac:dyDescent="0.2">
      <c r="A2026">
        <v>15762716</v>
      </c>
      <c r="B2026">
        <v>762</v>
      </c>
      <c r="C2026" t="s">
        <v>14</v>
      </c>
      <c r="D2026" t="s">
        <v>13</v>
      </c>
      <c r="E2026">
        <v>60</v>
      </c>
      <c r="F2026">
        <v>10</v>
      </c>
      <c r="G2026" s="2">
        <v>168920.75</v>
      </c>
      <c r="H2026">
        <v>1</v>
      </c>
      <c r="I2026">
        <v>1</v>
      </c>
      <c r="J2026">
        <v>0</v>
      </c>
      <c r="K2026" s="1">
        <v>31445.03</v>
      </c>
      <c r="L2026">
        <v>1</v>
      </c>
      <c r="M2026">
        <v>29</v>
      </c>
      <c r="N2026">
        <v>4415</v>
      </c>
      <c r="O2026">
        <v>9</v>
      </c>
      <c r="P2026">
        <v>4</v>
      </c>
      <c r="Q2026">
        <v>0.31034482758620691</v>
      </c>
      <c r="R2026">
        <v>128035</v>
      </c>
      <c r="S2026" t="s">
        <v>55</v>
      </c>
      <c r="T2026" t="s">
        <v>61</v>
      </c>
      <c r="U2026" t="s">
        <v>52</v>
      </c>
      <c r="V2026">
        <v>6</v>
      </c>
    </row>
    <row r="2027" spans="1:22" x14ac:dyDescent="0.2">
      <c r="A2027">
        <v>15642336</v>
      </c>
      <c r="B2027">
        <v>669</v>
      </c>
      <c r="C2027" t="s">
        <v>12</v>
      </c>
      <c r="D2027" t="s">
        <v>13</v>
      </c>
      <c r="E2027">
        <v>42</v>
      </c>
      <c r="F2027">
        <v>9</v>
      </c>
      <c r="G2027" s="2">
        <v>0</v>
      </c>
      <c r="H2027">
        <v>2</v>
      </c>
      <c r="I2027">
        <v>0</v>
      </c>
      <c r="J2027">
        <v>0</v>
      </c>
      <c r="K2027" s="1">
        <v>135630.32</v>
      </c>
      <c r="L2027">
        <v>0</v>
      </c>
      <c r="M2027">
        <v>15</v>
      </c>
      <c r="N2027">
        <v>2253</v>
      </c>
      <c r="O2027">
        <v>6</v>
      </c>
      <c r="P2027">
        <v>151</v>
      </c>
      <c r="Q2027">
        <v>0.4</v>
      </c>
      <c r="R2027">
        <v>33795</v>
      </c>
      <c r="S2027" t="s">
        <v>55</v>
      </c>
      <c r="T2027" t="s">
        <v>61</v>
      </c>
      <c r="U2027" t="s">
        <v>50</v>
      </c>
      <c r="V2027">
        <v>6</v>
      </c>
    </row>
    <row r="2028" spans="1:22" x14ac:dyDescent="0.2">
      <c r="A2028">
        <v>15810485</v>
      </c>
      <c r="B2028">
        <v>486</v>
      </c>
      <c r="C2028" t="s">
        <v>16</v>
      </c>
      <c r="D2028" t="s">
        <v>15</v>
      </c>
      <c r="E2028">
        <v>37</v>
      </c>
      <c r="F2028">
        <v>1</v>
      </c>
      <c r="G2028" s="2">
        <v>101438</v>
      </c>
      <c r="H2028">
        <v>1</v>
      </c>
      <c r="I2028">
        <v>0</v>
      </c>
      <c r="J2028">
        <v>0</v>
      </c>
      <c r="K2028" s="1">
        <v>51364.56</v>
      </c>
      <c r="L2028">
        <v>0</v>
      </c>
      <c r="M2028">
        <v>4</v>
      </c>
      <c r="N2028">
        <v>1949</v>
      </c>
      <c r="O2028">
        <v>4</v>
      </c>
      <c r="P2028">
        <v>78</v>
      </c>
      <c r="Q2028">
        <v>1</v>
      </c>
      <c r="R2028">
        <v>7796</v>
      </c>
      <c r="S2028" t="s">
        <v>55</v>
      </c>
      <c r="T2028" t="s">
        <v>58</v>
      </c>
      <c r="U2028" t="s">
        <v>50</v>
      </c>
      <c r="V2028">
        <v>6</v>
      </c>
    </row>
    <row r="2029" spans="1:22" x14ac:dyDescent="0.2">
      <c r="A2029">
        <v>15680895</v>
      </c>
      <c r="B2029">
        <v>627</v>
      </c>
      <c r="C2029" t="s">
        <v>14</v>
      </c>
      <c r="D2029" t="s">
        <v>13</v>
      </c>
      <c r="E2029">
        <v>35</v>
      </c>
      <c r="F2029">
        <v>7</v>
      </c>
      <c r="G2029" s="2">
        <v>0</v>
      </c>
      <c r="H2029">
        <v>1</v>
      </c>
      <c r="I2029">
        <v>1</v>
      </c>
      <c r="J2029">
        <v>0</v>
      </c>
      <c r="K2029" s="1">
        <v>187718.26</v>
      </c>
      <c r="L2029">
        <v>0</v>
      </c>
      <c r="M2029">
        <v>19</v>
      </c>
      <c r="N2029">
        <v>1406</v>
      </c>
      <c r="O2029">
        <v>2</v>
      </c>
      <c r="P2029">
        <v>136</v>
      </c>
      <c r="Q2029">
        <v>0.10526315789473684</v>
      </c>
      <c r="R2029">
        <v>26714</v>
      </c>
      <c r="S2029" t="s">
        <v>55</v>
      </c>
      <c r="T2029" t="s">
        <v>60</v>
      </c>
      <c r="U2029" t="s">
        <v>50</v>
      </c>
      <c r="V2029">
        <v>8</v>
      </c>
    </row>
    <row r="2030" spans="1:22" x14ac:dyDescent="0.2">
      <c r="A2030">
        <v>15793825</v>
      </c>
      <c r="B2030">
        <v>536</v>
      </c>
      <c r="C2030" t="s">
        <v>12</v>
      </c>
      <c r="D2030" t="s">
        <v>15</v>
      </c>
      <c r="E2030">
        <v>39</v>
      </c>
      <c r="F2030">
        <v>4</v>
      </c>
      <c r="G2030" s="2">
        <v>0</v>
      </c>
      <c r="H2030">
        <v>2</v>
      </c>
      <c r="I2030">
        <v>1</v>
      </c>
      <c r="J2030">
        <v>0</v>
      </c>
      <c r="K2030" s="1">
        <v>27150.35</v>
      </c>
      <c r="L2030">
        <v>0</v>
      </c>
      <c r="M2030">
        <v>25</v>
      </c>
      <c r="N2030">
        <v>4386</v>
      </c>
      <c r="O2030">
        <v>0</v>
      </c>
      <c r="P2030">
        <v>118</v>
      </c>
      <c r="Q2030">
        <v>0</v>
      </c>
      <c r="R2030">
        <v>109650</v>
      </c>
      <c r="S2030" t="s">
        <v>55</v>
      </c>
      <c r="T2030" t="s">
        <v>59</v>
      </c>
      <c r="U2030" t="s">
        <v>50</v>
      </c>
      <c r="V2030">
        <v>6</v>
      </c>
    </row>
    <row r="2031" spans="1:22" x14ac:dyDescent="0.2">
      <c r="A2031">
        <v>15768474</v>
      </c>
      <c r="B2031">
        <v>744</v>
      </c>
      <c r="C2031" t="s">
        <v>14</v>
      </c>
      <c r="D2031" t="s">
        <v>15</v>
      </c>
      <c r="E2031">
        <v>34</v>
      </c>
      <c r="F2031">
        <v>3</v>
      </c>
      <c r="G2031" s="2">
        <v>0</v>
      </c>
      <c r="H2031">
        <v>2</v>
      </c>
      <c r="I2031">
        <v>1</v>
      </c>
      <c r="J2031">
        <v>0</v>
      </c>
      <c r="K2031" s="1">
        <v>27244.35</v>
      </c>
      <c r="L2031">
        <v>0</v>
      </c>
      <c r="M2031">
        <v>25</v>
      </c>
      <c r="N2031">
        <v>2623</v>
      </c>
      <c r="O2031">
        <v>2</v>
      </c>
      <c r="P2031">
        <v>31</v>
      </c>
      <c r="Q2031">
        <v>0.08</v>
      </c>
      <c r="R2031">
        <v>65575</v>
      </c>
      <c r="S2031" t="s">
        <v>55</v>
      </c>
      <c r="T2031" t="s">
        <v>59</v>
      </c>
      <c r="U2031" t="s">
        <v>51</v>
      </c>
      <c r="V2031">
        <v>6</v>
      </c>
    </row>
    <row r="2032" spans="1:22" x14ac:dyDescent="0.2">
      <c r="A2032">
        <v>15716276</v>
      </c>
      <c r="B2032">
        <v>709</v>
      </c>
      <c r="C2032" t="s">
        <v>12</v>
      </c>
      <c r="D2032" t="s">
        <v>13</v>
      </c>
      <c r="E2032">
        <v>34</v>
      </c>
      <c r="F2032">
        <v>2</v>
      </c>
      <c r="G2032" s="2">
        <v>111669.68</v>
      </c>
      <c r="H2032">
        <v>1</v>
      </c>
      <c r="I2032">
        <v>1</v>
      </c>
      <c r="J2032">
        <v>0</v>
      </c>
      <c r="K2032" s="1">
        <v>57029.66</v>
      </c>
      <c r="L2032">
        <v>0</v>
      </c>
      <c r="M2032">
        <v>25</v>
      </c>
      <c r="N2032">
        <v>1733</v>
      </c>
      <c r="O2032">
        <v>0</v>
      </c>
      <c r="P2032">
        <v>76</v>
      </c>
      <c r="Q2032">
        <v>0</v>
      </c>
      <c r="R2032">
        <v>43325</v>
      </c>
      <c r="S2032" t="s">
        <v>55</v>
      </c>
      <c r="T2032" t="s">
        <v>58</v>
      </c>
      <c r="U2032" t="s">
        <v>50</v>
      </c>
      <c r="V2032">
        <v>6</v>
      </c>
    </row>
    <row r="2033" spans="1:22" x14ac:dyDescent="0.2">
      <c r="A2033">
        <v>15788224</v>
      </c>
      <c r="B2033">
        <v>669</v>
      </c>
      <c r="C2033" t="s">
        <v>16</v>
      </c>
      <c r="D2033" t="s">
        <v>15</v>
      </c>
      <c r="E2033">
        <v>45</v>
      </c>
      <c r="F2033">
        <v>1</v>
      </c>
      <c r="G2033" s="2">
        <v>123949.75</v>
      </c>
      <c r="H2033">
        <v>1</v>
      </c>
      <c r="I2033">
        <v>0</v>
      </c>
      <c r="J2033">
        <v>0</v>
      </c>
      <c r="K2033" s="1">
        <v>110881.56</v>
      </c>
      <c r="L2033">
        <v>0</v>
      </c>
      <c r="M2033">
        <v>11</v>
      </c>
      <c r="N2033">
        <v>177</v>
      </c>
      <c r="O2033">
        <v>0</v>
      </c>
      <c r="P2033">
        <v>46</v>
      </c>
      <c r="Q2033">
        <v>0</v>
      </c>
      <c r="R2033">
        <v>1947</v>
      </c>
      <c r="S2033" t="s">
        <v>55</v>
      </c>
      <c r="T2033" t="s">
        <v>58</v>
      </c>
      <c r="U2033" t="s">
        <v>51</v>
      </c>
      <c r="V2033">
        <v>6</v>
      </c>
    </row>
    <row r="2034" spans="1:22" x14ac:dyDescent="0.2">
      <c r="A2034">
        <v>15568469</v>
      </c>
      <c r="B2034">
        <v>653</v>
      </c>
      <c r="C2034" t="s">
        <v>12</v>
      </c>
      <c r="D2034" t="s">
        <v>15</v>
      </c>
      <c r="E2034">
        <v>43</v>
      </c>
      <c r="F2034">
        <v>0</v>
      </c>
      <c r="G2034" s="2">
        <v>0</v>
      </c>
      <c r="H2034">
        <v>2</v>
      </c>
      <c r="I2034">
        <v>1</v>
      </c>
      <c r="J2034">
        <v>0</v>
      </c>
      <c r="K2034" s="1">
        <v>27862.58</v>
      </c>
      <c r="L2034">
        <v>0</v>
      </c>
      <c r="M2034">
        <v>21</v>
      </c>
      <c r="N2034">
        <v>4597</v>
      </c>
      <c r="O2034">
        <v>8</v>
      </c>
      <c r="P2034">
        <v>154</v>
      </c>
      <c r="Q2034">
        <v>0.38095238095238093</v>
      </c>
      <c r="R2034">
        <v>96537</v>
      </c>
      <c r="S2034" t="s">
        <v>55</v>
      </c>
      <c r="T2034" t="s">
        <v>58</v>
      </c>
      <c r="U2034" t="s">
        <v>50</v>
      </c>
      <c r="V2034">
        <v>7</v>
      </c>
    </row>
    <row r="2035" spans="1:22" x14ac:dyDescent="0.2">
      <c r="A2035">
        <v>15686670</v>
      </c>
      <c r="B2035">
        <v>588</v>
      </c>
      <c r="C2035" t="s">
        <v>12</v>
      </c>
      <c r="D2035" t="s">
        <v>13</v>
      </c>
      <c r="E2035">
        <v>36</v>
      </c>
      <c r="F2035">
        <v>2</v>
      </c>
      <c r="G2035" s="2">
        <v>0</v>
      </c>
      <c r="H2035">
        <v>2</v>
      </c>
      <c r="I2035">
        <v>1</v>
      </c>
      <c r="J2035">
        <v>0</v>
      </c>
      <c r="K2035" s="1">
        <v>92536</v>
      </c>
      <c r="L2035">
        <v>1</v>
      </c>
      <c r="M2035">
        <v>21</v>
      </c>
      <c r="N2035">
        <v>3152</v>
      </c>
      <c r="O2035">
        <v>8</v>
      </c>
      <c r="P2035">
        <v>31</v>
      </c>
      <c r="Q2035">
        <v>0.38095238095238093</v>
      </c>
      <c r="R2035">
        <v>66192</v>
      </c>
      <c r="S2035" t="s">
        <v>56</v>
      </c>
      <c r="T2035" t="s">
        <v>58</v>
      </c>
      <c r="U2035" t="s">
        <v>51</v>
      </c>
      <c r="V2035">
        <v>7</v>
      </c>
    </row>
    <row r="2036" spans="1:22" x14ac:dyDescent="0.2">
      <c r="A2036">
        <v>15811690</v>
      </c>
      <c r="B2036">
        <v>793</v>
      </c>
      <c r="C2036" t="s">
        <v>16</v>
      </c>
      <c r="D2036" t="s">
        <v>15</v>
      </c>
      <c r="E2036">
        <v>54</v>
      </c>
      <c r="F2036">
        <v>2</v>
      </c>
      <c r="G2036" s="2">
        <v>128966.13</v>
      </c>
      <c r="H2036">
        <v>1</v>
      </c>
      <c r="I2036">
        <v>0</v>
      </c>
      <c r="J2036">
        <v>0</v>
      </c>
      <c r="K2036" s="1">
        <v>18633.400000000001</v>
      </c>
      <c r="L2036">
        <v>1</v>
      </c>
      <c r="M2036">
        <v>5</v>
      </c>
      <c r="N2036">
        <v>4669</v>
      </c>
      <c r="O2036">
        <v>2</v>
      </c>
      <c r="P2036">
        <v>171</v>
      </c>
      <c r="Q2036">
        <v>0.4</v>
      </c>
      <c r="R2036">
        <v>23345</v>
      </c>
      <c r="S2036" t="s">
        <v>55</v>
      </c>
      <c r="T2036" t="s">
        <v>58</v>
      </c>
      <c r="U2036" t="s">
        <v>50</v>
      </c>
      <c r="V2036">
        <v>7</v>
      </c>
    </row>
    <row r="2037" spans="1:22" x14ac:dyDescent="0.2">
      <c r="A2037">
        <v>15734008</v>
      </c>
      <c r="B2037">
        <v>727</v>
      </c>
      <c r="C2037" t="s">
        <v>16</v>
      </c>
      <c r="D2037" t="s">
        <v>15</v>
      </c>
      <c r="E2037">
        <v>59</v>
      </c>
      <c r="F2037">
        <v>5</v>
      </c>
      <c r="G2037" s="2">
        <v>152581.06</v>
      </c>
      <c r="H2037">
        <v>1</v>
      </c>
      <c r="I2037">
        <v>1</v>
      </c>
      <c r="J2037">
        <v>0</v>
      </c>
      <c r="K2037" s="1">
        <v>71830.100000000006</v>
      </c>
      <c r="L2037">
        <v>1</v>
      </c>
      <c r="M2037">
        <v>3</v>
      </c>
      <c r="N2037">
        <v>4252</v>
      </c>
      <c r="O2037">
        <v>10</v>
      </c>
      <c r="P2037">
        <v>11</v>
      </c>
      <c r="Q2037">
        <v>1</v>
      </c>
      <c r="R2037">
        <v>12756</v>
      </c>
      <c r="S2037" t="s">
        <v>55</v>
      </c>
      <c r="T2037" t="s">
        <v>59</v>
      </c>
      <c r="U2037" t="s">
        <v>52</v>
      </c>
      <c r="V2037">
        <v>6</v>
      </c>
    </row>
    <row r="2038" spans="1:22" x14ac:dyDescent="0.2">
      <c r="A2038">
        <v>15771856</v>
      </c>
      <c r="B2038">
        <v>632</v>
      </c>
      <c r="C2038" t="s">
        <v>14</v>
      </c>
      <c r="D2038" t="s">
        <v>13</v>
      </c>
      <c r="E2038">
        <v>32</v>
      </c>
      <c r="F2038">
        <v>1</v>
      </c>
      <c r="G2038" s="2">
        <v>0</v>
      </c>
      <c r="H2038">
        <v>2</v>
      </c>
      <c r="I2038">
        <v>1</v>
      </c>
      <c r="J2038">
        <v>0</v>
      </c>
      <c r="K2038" s="1">
        <v>19525.650000000001</v>
      </c>
      <c r="L2038">
        <v>0</v>
      </c>
      <c r="M2038">
        <v>7</v>
      </c>
      <c r="N2038">
        <v>3200</v>
      </c>
      <c r="O2038">
        <v>6</v>
      </c>
      <c r="P2038">
        <v>38</v>
      </c>
      <c r="Q2038">
        <v>0.8571428571428571</v>
      </c>
      <c r="R2038">
        <v>22400</v>
      </c>
      <c r="S2038" t="s">
        <v>55</v>
      </c>
      <c r="T2038" t="s">
        <v>58</v>
      </c>
      <c r="U2038" t="s">
        <v>51</v>
      </c>
      <c r="V2038">
        <v>7</v>
      </c>
    </row>
    <row r="2039" spans="1:22" x14ac:dyDescent="0.2">
      <c r="A2039">
        <v>15721507</v>
      </c>
      <c r="B2039">
        <v>713</v>
      </c>
      <c r="C2039" t="s">
        <v>12</v>
      </c>
      <c r="D2039" t="s">
        <v>13</v>
      </c>
      <c r="E2039">
        <v>32</v>
      </c>
      <c r="F2039">
        <v>1</v>
      </c>
      <c r="G2039" s="2">
        <v>117094.02</v>
      </c>
      <c r="H2039">
        <v>1</v>
      </c>
      <c r="I2039">
        <v>0</v>
      </c>
      <c r="J2039">
        <v>0</v>
      </c>
      <c r="K2039" s="1">
        <v>149558.82999999999</v>
      </c>
      <c r="L2039">
        <v>1</v>
      </c>
      <c r="M2039">
        <v>7</v>
      </c>
      <c r="N2039">
        <v>2233</v>
      </c>
      <c r="O2039">
        <v>5</v>
      </c>
      <c r="P2039">
        <v>124</v>
      </c>
      <c r="Q2039">
        <v>0.7142857142857143</v>
      </c>
      <c r="R2039">
        <v>15631</v>
      </c>
      <c r="S2039" t="s">
        <v>55</v>
      </c>
      <c r="T2039" t="s">
        <v>58</v>
      </c>
      <c r="U2039" t="s">
        <v>50</v>
      </c>
      <c r="V2039">
        <v>6</v>
      </c>
    </row>
    <row r="2040" spans="1:22" x14ac:dyDescent="0.2">
      <c r="A2040">
        <v>15750476</v>
      </c>
      <c r="B2040">
        <v>742</v>
      </c>
      <c r="C2040" t="s">
        <v>14</v>
      </c>
      <c r="D2040" t="s">
        <v>15</v>
      </c>
      <c r="E2040">
        <v>24</v>
      </c>
      <c r="F2040">
        <v>8</v>
      </c>
      <c r="G2040" s="2">
        <v>0</v>
      </c>
      <c r="H2040">
        <v>2</v>
      </c>
      <c r="I2040">
        <v>1</v>
      </c>
      <c r="J2040">
        <v>0</v>
      </c>
      <c r="K2040" s="1">
        <v>4070.28</v>
      </c>
      <c r="L2040">
        <v>0</v>
      </c>
      <c r="M2040">
        <v>13</v>
      </c>
      <c r="N2040">
        <v>202</v>
      </c>
      <c r="O2040">
        <v>9</v>
      </c>
      <c r="P2040">
        <v>24</v>
      </c>
      <c r="Q2040">
        <v>0.69230769230769229</v>
      </c>
      <c r="R2040">
        <v>2626</v>
      </c>
      <c r="S2040" t="s">
        <v>56</v>
      </c>
      <c r="T2040" t="s">
        <v>60</v>
      </c>
      <c r="U2040" t="s">
        <v>52</v>
      </c>
      <c r="V2040">
        <v>6</v>
      </c>
    </row>
    <row r="2041" spans="1:22" x14ac:dyDescent="0.2">
      <c r="A2041">
        <v>15810723</v>
      </c>
      <c r="B2041">
        <v>607</v>
      </c>
      <c r="C2041" t="s">
        <v>12</v>
      </c>
      <c r="D2041" t="s">
        <v>13</v>
      </c>
      <c r="E2041">
        <v>39</v>
      </c>
      <c r="F2041">
        <v>10</v>
      </c>
      <c r="G2041" s="2">
        <v>0</v>
      </c>
      <c r="H2041">
        <v>3</v>
      </c>
      <c r="I2041">
        <v>1</v>
      </c>
      <c r="J2041">
        <v>0</v>
      </c>
      <c r="K2041" s="1">
        <v>132741.13</v>
      </c>
      <c r="L2041">
        <v>1</v>
      </c>
      <c r="M2041">
        <v>25</v>
      </c>
      <c r="N2041">
        <v>357</v>
      </c>
      <c r="O2041">
        <v>0</v>
      </c>
      <c r="P2041">
        <v>23</v>
      </c>
      <c r="Q2041">
        <v>0</v>
      </c>
      <c r="R2041">
        <v>8925</v>
      </c>
      <c r="S2041" t="s">
        <v>55</v>
      </c>
      <c r="T2041" t="s">
        <v>61</v>
      </c>
      <c r="U2041" t="s">
        <v>52</v>
      </c>
      <c r="V2041">
        <v>6</v>
      </c>
    </row>
    <row r="2042" spans="1:22" x14ac:dyDescent="0.2">
      <c r="A2042">
        <v>15787229</v>
      </c>
      <c r="B2042">
        <v>761</v>
      </c>
      <c r="C2042" t="s">
        <v>14</v>
      </c>
      <c r="D2042" t="s">
        <v>13</v>
      </c>
      <c r="E2042">
        <v>34</v>
      </c>
      <c r="F2042">
        <v>2</v>
      </c>
      <c r="G2042" s="2">
        <v>0</v>
      </c>
      <c r="H2042">
        <v>2</v>
      </c>
      <c r="I2042">
        <v>1</v>
      </c>
      <c r="J2042">
        <v>0</v>
      </c>
      <c r="K2042" s="1">
        <v>61251.25</v>
      </c>
      <c r="L2042">
        <v>0</v>
      </c>
      <c r="M2042">
        <v>5</v>
      </c>
      <c r="N2042">
        <v>3525</v>
      </c>
      <c r="O2042">
        <v>6</v>
      </c>
      <c r="P2042">
        <v>128</v>
      </c>
      <c r="Q2042">
        <v>1</v>
      </c>
      <c r="R2042">
        <v>17625</v>
      </c>
      <c r="S2042" t="s">
        <v>56</v>
      </c>
      <c r="T2042" t="s">
        <v>58</v>
      </c>
      <c r="U2042" t="s">
        <v>50</v>
      </c>
      <c r="V2042">
        <v>7</v>
      </c>
    </row>
    <row r="2043" spans="1:22" x14ac:dyDescent="0.2">
      <c r="A2043">
        <v>15570508</v>
      </c>
      <c r="B2043">
        <v>600</v>
      </c>
      <c r="C2043" t="s">
        <v>12</v>
      </c>
      <c r="D2043" t="s">
        <v>15</v>
      </c>
      <c r="E2043">
        <v>49</v>
      </c>
      <c r="F2043">
        <v>7</v>
      </c>
      <c r="G2043" s="2">
        <v>90218.9</v>
      </c>
      <c r="H2043">
        <v>1</v>
      </c>
      <c r="I2043">
        <v>1</v>
      </c>
      <c r="J2043">
        <v>0</v>
      </c>
      <c r="K2043" s="1">
        <v>91347.76</v>
      </c>
      <c r="L2043">
        <v>0</v>
      </c>
      <c r="M2043">
        <v>16</v>
      </c>
      <c r="N2043">
        <v>742</v>
      </c>
      <c r="O2043">
        <v>5</v>
      </c>
      <c r="P2043">
        <v>63</v>
      </c>
      <c r="Q2043">
        <v>0.3125</v>
      </c>
      <c r="R2043">
        <v>11872</v>
      </c>
      <c r="S2043" t="s">
        <v>55</v>
      </c>
      <c r="T2043" t="s">
        <v>60</v>
      </c>
      <c r="U2043" t="s">
        <v>50</v>
      </c>
      <c r="V2043">
        <v>6</v>
      </c>
    </row>
    <row r="2044" spans="1:22" x14ac:dyDescent="0.2">
      <c r="A2044">
        <v>15689786</v>
      </c>
      <c r="B2044">
        <v>850</v>
      </c>
      <c r="C2044" t="s">
        <v>16</v>
      </c>
      <c r="D2044" t="s">
        <v>15</v>
      </c>
      <c r="E2044">
        <v>56</v>
      </c>
      <c r="F2044">
        <v>1</v>
      </c>
      <c r="G2044" s="2">
        <v>169743.83</v>
      </c>
      <c r="H2044">
        <v>1</v>
      </c>
      <c r="I2044">
        <v>0</v>
      </c>
      <c r="J2044">
        <v>0</v>
      </c>
      <c r="K2044" s="1">
        <v>155850.4</v>
      </c>
      <c r="L2044">
        <v>1</v>
      </c>
      <c r="M2044">
        <v>20</v>
      </c>
      <c r="N2044">
        <v>3609</v>
      </c>
      <c r="O2044">
        <v>10</v>
      </c>
      <c r="P2044">
        <v>138</v>
      </c>
      <c r="Q2044">
        <v>0.5</v>
      </c>
      <c r="R2044">
        <v>72180</v>
      </c>
      <c r="S2044" t="s">
        <v>56</v>
      </c>
      <c r="T2044" t="s">
        <v>58</v>
      </c>
      <c r="U2044" t="s">
        <v>50</v>
      </c>
      <c r="V2044">
        <v>7</v>
      </c>
    </row>
    <row r="2045" spans="1:22" x14ac:dyDescent="0.2">
      <c r="A2045">
        <v>15648876</v>
      </c>
      <c r="B2045">
        <v>501</v>
      </c>
      <c r="C2045" t="s">
        <v>12</v>
      </c>
      <c r="D2045" t="s">
        <v>13</v>
      </c>
      <c r="E2045">
        <v>34</v>
      </c>
      <c r="F2045">
        <v>5</v>
      </c>
      <c r="G2045" s="2">
        <v>0</v>
      </c>
      <c r="H2045">
        <v>1</v>
      </c>
      <c r="I2045">
        <v>1</v>
      </c>
      <c r="J2045">
        <v>0</v>
      </c>
      <c r="K2045" s="1">
        <v>27380.99</v>
      </c>
      <c r="L2045">
        <v>0</v>
      </c>
      <c r="M2045">
        <v>7</v>
      </c>
      <c r="N2045">
        <v>3747</v>
      </c>
      <c r="O2045">
        <v>10</v>
      </c>
      <c r="P2045">
        <v>172</v>
      </c>
      <c r="Q2045">
        <v>1</v>
      </c>
      <c r="R2045">
        <v>26229</v>
      </c>
      <c r="S2045" t="s">
        <v>55</v>
      </c>
      <c r="T2045" t="s">
        <v>59</v>
      </c>
      <c r="U2045" t="s">
        <v>50</v>
      </c>
      <c r="V2045">
        <v>8</v>
      </c>
    </row>
    <row r="2046" spans="1:22" x14ac:dyDescent="0.2">
      <c r="A2046">
        <v>15801072</v>
      </c>
      <c r="B2046">
        <v>654</v>
      </c>
      <c r="C2046" t="s">
        <v>12</v>
      </c>
      <c r="D2046" t="s">
        <v>13</v>
      </c>
      <c r="E2046">
        <v>28</v>
      </c>
      <c r="F2046">
        <v>7</v>
      </c>
      <c r="G2046" s="2">
        <v>0</v>
      </c>
      <c r="H2046">
        <v>2</v>
      </c>
      <c r="I2046">
        <v>1</v>
      </c>
      <c r="J2046">
        <v>0</v>
      </c>
      <c r="K2046" s="1">
        <v>151316.37</v>
      </c>
      <c r="L2046">
        <v>0</v>
      </c>
      <c r="M2046">
        <v>2</v>
      </c>
      <c r="N2046">
        <v>1149</v>
      </c>
      <c r="O2046">
        <v>0</v>
      </c>
      <c r="P2046">
        <v>138</v>
      </c>
      <c r="Q2046">
        <v>0</v>
      </c>
      <c r="R2046">
        <v>2298</v>
      </c>
      <c r="S2046" t="s">
        <v>55</v>
      </c>
      <c r="T2046" t="s">
        <v>60</v>
      </c>
      <c r="U2046" t="s">
        <v>50</v>
      </c>
      <c r="V2046">
        <v>6</v>
      </c>
    </row>
    <row r="2047" spans="1:22" x14ac:dyDescent="0.2">
      <c r="A2047">
        <v>15578722</v>
      </c>
      <c r="B2047">
        <v>689</v>
      </c>
      <c r="C2047" t="s">
        <v>12</v>
      </c>
      <c r="D2047" t="s">
        <v>15</v>
      </c>
      <c r="E2047">
        <v>39</v>
      </c>
      <c r="F2047">
        <v>4</v>
      </c>
      <c r="G2047" s="2">
        <v>0</v>
      </c>
      <c r="H2047">
        <v>2</v>
      </c>
      <c r="I2047">
        <v>1</v>
      </c>
      <c r="J2047">
        <v>0</v>
      </c>
      <c r="K2047" s="1">
        <v>196112.45</v>
      </c>
      <c r="L2047">
        <v>0</v>
      </c>
      <c r="M2047">
        <v>3</v>
      </c>
      <c r="N2047">
        <v>732</v>
      </c>
      <c r="O2047">
        <v>2</v>
      </c>
      <c r="P2047">
        <v>145</v>
      </c>
      <c r="Q2047">
        <v>0.66666666666666663</v>
      </c>
      <c r="R2047">
        <v>2196</v>
      </c>
      <c r="S2047" t="s">
        <v>55</v>
      </c>
      <c r="T2047" t="s">
        <v>59</v>
      </c>
      <c r="U2047" t="s">
        <v>50</v>
      </c>
      <c r="V2047">
        <v>6</v>
      </c>
    </row>
    <row r="2048" spans="1:22" x14ac:dyDescent="0.2">
      <c r="A2048">
        <v>15720725</v>
      </c>
      <c r="B2048">
        <v>762</v>
      </c>
      <c r="C2048" t="s">
        <v>12</v>
      </c>
      <c r="D2048" t="s">
        <v>15</v>
      </c>
      <c r="E2048">
        <v>28</v>
      </c>
      <c r="F2048">
        <v>2</v>
      </c>
      <c r="G2048" s="2">
        <v>0</v>
      </c>
      <c r="H2048">
        <v>2</v>
      </c>
      <c r="I2048">
        <v>1</v>
      </c>
      <c r="J2048">
        <v>0</v>
      </c>
      <c r="K2048" s="1">
        <v>167909.52</v>
      </c>
      <c r="L2048">
        <v>0</v>
      </c>
      <c r="M2048">
        <v>19</v>
      </c>
      <c r="N2048">
        <v>3954</v>
      </c>
      <c r="O2048">
        <v>0</v>
      </c>
      <c r="P2048">
        <v>27</v>
      </c>
      <c r="Q2048">
        <v>0</v>
      </c>
      <c r="R2048">
        <v>75126</v>
      </c>
      <c r="S2048" t="s">
        <v>55</v>
      </c>
      <c r="T2048" t="s">
        <v>58</v>
      </c>
      <c r="U2048" t="s">
        <v>52</v>
      </c>
      <c r="V2048">
        <v>7</v>
      </c>
    </row>
    <row r="2049" spans="1:22" x14ac:dyDescent="0.2">
      <c r="A2049">
        <v>15720644</v>
      </c>
      <c r="B2049">
        <v>789</v>
      </c>
      <c r="C2049" t="s">
        <v>12</v>
      </c>
      <c r="D2049" t="s">
        <v>15</v>
      </c>
      <c r="E2049">
        <v>27</v>
      </c>
      <c r="F2049">
        <v>6</v>
      </c>
      <c r="G2049" s="2">
        <v>0</v>
      </c>
      <c r="H2049">
        <v>2</v>
      </c>
      <c r="I2049">
        <v>1</v>
      </c>
      <c r="J2049">
        <v>0</v>
      </c>
      <c r="K2049" s="1">
        <v>103603.65</v>
      </c>
      <c r="L2049">
        <v>0</v>
      </c>
      <c r="M2049">
        <v>26</v>
      </c>
      <c r="N2049">
        <v>922</v>
      </c>
      <c r="O2049">
        <v>8</v>
      </c>
      <c r="P2049">
        <v>108</v>
      </c>
      <c r="Q2049">
        <v>0.30769230769230771</v>
      </c>
      <c r="R2049">
        <v>23972</v>
      </c>
      <c r="S2049" t="s">
        <v>55</v>
      </c>
      <c r="T2049" t="s">
        <v>60</v>
      </c>
      <c r="U2049" t="s">
        <v>50</v>
      </c>
      <c r="V2049">
        <v>6</v>
      </c>
    </row>
    <row r="2050" spans="1:22" x14ac:dyDescent="0.2">
      <c r="A2050">
        <v>15811742</v>
      </c>
      <c r="B2050">
        <v>553</v>
      </c>
      <c r="C2050" t="s">
        <v>14</v>
      </c>
      <c r="D2050" t="s">
        <v>15</v>
      </c>
      <c r="E2050">
        <v>42</v>
      </c>
      <c r="F2050">
        <v>7</v>
      </c>
      <c r="G2050" s="2">
        <v>0</v>
      </c>
      <c r="H2050">
        <v>2</v>
      </c>
      <c r="I2050">
        <v>1</v>
      </c>
      <c r="J2050">
        <v>0</v>
      </c>
      <c r="K2050" s="1">
        <v>7680.23</v>
      </c>
      <c r="L2050">
        <v>0</v>
      </c>
      <c r="M2050">
        <v>8</v>
      </c>
      <c r="N2050">
        <v>3831</v>
      </c>
      <c r="O2050">
        <v>10</v>
      </c>
      <c r="P2050">
        <v>180</v>
      </c>
      <c r="Q2050">
        <v>1</v>
      </c>
      <c r="R2050">
        <v>30648</v>
      </c>
      <c r="S2050" t="s">
        <v>54</v>
      </c>
      <c r="T2050" t="s">
        <v>60</v>
      </c>
      <c r="U2050" t="s">
        <v>50</v>
      </c>
      <c r="V2050">
        <v>6</v>
      </c>
    </row>
    <row r="2051" spans="1:22" x14ac:dyDescent="0.2">
      <c r="A2051">
        <v>15813363</v>
      </c>
      <c r="B2051">
        <v>448</v>
      </c>
      <c r="C2051" t="s">
        <v>14</v>
      </c>
      <c r="D2051" t="s">
        <v>15</v>
      </c>
      <c r="E2051">
        <v>25</v>
      </c>
      <c r="F2051">
        <v>2</v>
      </c>
      <c r="G2051" s="2">
        <v>0</v>
      </c>
      <c r="H2051">
        <v>2</v>
      </c>
      <c r="I2051">
        <v>0</v>
      </c>
      <c r="J2051">
        <v>0</v>
      </c>
      <c r="K2051" s="1">
        <v>95215.73</v>
      </c>
      <c r="L2051">
        <v>0</v>
      </c>
      <c r="M2051">
        <v>12</v>
      </c>
      <c r="N2051">
        <v>705</v>
      </c>
      <c r="O2051">
        <v>0</v>
      </c>
      <c r="P2051">
        <v>50</v>
      </c>
      <c r="Q2051">
        <v>0</v>
      </c>
      <c r="R2051">
        <v>8460</v>
      </c>
      <c r="S2051" t="s">
        <v>55</v>
      </c>
      <c r="T2051" t="s">
        <v>58</v>
      </c>
      <c r="U2051" t="s">
        <v>51</v>
      </c>
      <c r="V2051">
        <v>7</v>
      </c>
    </row>
    <row r="2052" spans="1:22" x14ac:dyDescent="0.2">
      <c r="A2052">
        <v>15568878</v>
      </c>
      <c r="B2052">
        <v>654</v>
      </c>
      <c r="C2052" t="s">
        <v>14</v>
      </c>
      <c r="D2052" t="s">
        <v>15</v>
      </c>
      <c r="E2052">
        <v>34</v>
      </c>
      <c r="F2052">
        <v>5</v>
      </c>
      <c r="G2052" s="2">
        <v>0</v>
      </c>
      <c r="H2052">
        <v>2</v>
      </c>
      <c r="I2052">
        <v>1</v>
      </c>
      <c r="J2052">
        <v>0</v>
      </c>
      <c r="K2052" s="1">
        <v>159311.46</v>
      </c>
      <c r="L2052">
        <v>0</v>
      </c>
      <c r="M2052">
        <v>26</v>
      </c>
      <c r="N2052">
        <v>1243</v>
      </c>
      <c r="O2052">
        <v>6</v>
      </c>
      <c r="P2052">
        <v>147</v>
      </c>
      <c r="Q2052">
        <v>0.23076923076923078</v>
      </c>
      <c r="R2052">
        <v>32318</v>
      </c>
      <c r="S2052" t="s">
        <v>55</v>
      </c>
      <c r="T2052" t="s">
        <v>59</v>
      </c>
      <c r="U2052" t="s">
        <v>50</v>
      </c>
      <c r="V2052">
        <v>6</v>
      </c>
    </row>
    <row r="2053" spans="1:22" x14ac:dyDescent="0.2">
      <c r="A2053">
        <v>15809800</v>
      </c>
      <c r="B2053">
        <v>726</v>
      </c>
      <c r="C2053" t="s">
        <v>12</v>
      </c>
      <c r="D2053" t="s">
        <v>13</v>
      </c>
      <c r="E2053">
        <v>38</v>
      </c>
      <c r="F2053">
        <v>4</v>
      </c>
      <c r="G2053" s="2">
        <v>0</v>
      </c>
      <c r="H2053">
        <v>2</v>
      </c>
      <c r="I2053">
        <v>0</v>
      </c>
      <c r="J2053">
        <v>0</v>
      </c>
      <c r="K2053" s="1">
        <v>6787.48</v>
      </c>
      <c r="L2053">
        <v>0</v>
      </c>
      <c r="M2053">
        <v>8</v>
      </c>
      <c r="N2053">
        <v>1965</v>
      </c>
      <c r="O2053">
        <v>1</v>
      </c>
      <c r="P2053">
        <v>58</v>
      </c>
      <c r="Q2053">
        <v>0.125</v>
      </c>
      <c r="R2053">
        <v>15720</v>
      </c>
      <c r="S2053" t="s">
        <v>55</v>
      </c>
      <c r="T2053" t="s">
        <v>59</v>
      </c>
      <c r="U2053" t="s">
        <v>51</v>
      </c>
      <c r="V2053">
        <v>6</v>
      </c>
    </row>
    <row r="2054" spans="1:22" x14ac:dyDescent="0.2">
      <c r="A2054">
        <v>15757933</v>
      </c>
      <c r="B2054">
        <v>733</v>
      </c>
      <c r="C2054" t="s">
        <v>16</v>
      </c>
      <c r="D2054" t="s">
        <v>13</v>
      </c>
      <c r="E2054">
        <v>30</v>
      </c>
      <c r="F2054">
        <v>1</v>
      </c>
      <c r="G2054" s="2">
        <v>102452.71</v>
      </c>
      <c r="H2054">
        <v>1</v>
      </c>
      <c r="I2054">
        <v>1</v>
      </c>
      <c r="J2054">
        <v>0</v>
      </c>
      <c r="K2054" s="1">
        <v>21556.95</v>
      </c>
      <c r="L2054">
        <v>0</v>
      </c>
      <c r="M2054">
        <v>3</v>
      </c>
      <c r="N2054">
        <v>3690</v>
      </c>
      <c r="O2054">
        <v>1</v>
      </c>
      <c r="P2054">
        <v>166</v>
      </c>
      <c r="Q2054">
        <v>0.33333333333333331</v>
      </c>
      <c r="R2054">
        <v>11070</v>
      </c>
      <c r="S2054" t="s">
        <v>54</v>
      </c>
      <c r="T2054" t="s">
        <v>58</v>
      </c>
      <c r="U2054" t="s">
        <v>50</v>
      </c>
      <c r="V2054">
        <v>6</v>
      </c>
    </row>
    <row r="2055" spans="1:22" x14ac:dyDescent="0.2">
      <c r="A2055">
        <v>15623072</v>
      </c>
      <c r="B2055">
        <v>529</v>
      </c>
      <c r="C2055" t="s">
        <v>14</v>
      </c>
      <c r="D2055" t="s">
        <v>13</v>
      </c>
      <c r="E2055">
        <v>35</v>
      </c>
      <c r="F2055">
        <v>5</v>
      </c>
      <c r="G2055" s="2">
        <v>0</v>
      </c>
      <c r="H2055">
        <v>2</v>
      </c>
      <c r="I2055">
        <v>1</v>
      </c>
      <c r="J2055">
        <v>0</v>
      </c>
      <c r="K2055" s="1">
        <v>56518</v>
      </c>
      <c r="L2055">
        <v>0</v>
      </c>
      <c r="M2055">
        <v>13</v>
      </c>
      <c r="N2055">
        <v>544</v>
      </c>
      <c r="O2055">
        <v>0</v>
      </c>
      <c r="P2055">
        <v>93</v>
      </c>
      <c r="Q2055">
        <v>0</v>
      </c>
      <c r="R2055">
        <v>7072</v>
      </c>
      <c r="S2055" t="s">
        <v>56</v>
      </c>
      <c r="T2055" t="s">
        <v>59</v>
      </c>
      <c r="U2055" t="s">
        <v>50</v>
      </c>
      <c r="V2055">
        <v>6</v>
      </c>
    </row>
    <row r="2056" spans="1:22" x14ac:dyDescent="0.2">
      <c r="A2056">
        <v>15797767</v>
      </c>
      <c r="B2056">
        <v>600</v>
      </c>
      <c r="C2056" t="s">
        <v>12</v>
      </c>
      <c r="D2056" t="s">
        <v>13</v>
      </c>
      <c r="E2056">
        <v>49</v>
      </c>
      <c r="F2056">
        <v>6</v>
      </c>
      <c r="G2056" s="2">
        <v>0</v>
      </c>
      <c r="H2056">
        <v>1</v>
      </c>
      <c r="I2056">
        <v>0</v>
      </c>
      <c r="J2056">
        <v>1</v>
      </c>
      <c r="K2056" s="1">
        <v>148087.88</v>
      </c>
      <c r="L2056">
        <v>1</v>
      </c>
      <c r="M2056">
        <v>14</v>
      </c>
      <c r="N2056">
        <v>3703</v>
      </c>
      <c r="O2056">
        <v>8</v>
      </c>
      <c r="P2056">
        <v>134</v>
      </c>
      <c r="Q2056">
        <v>0.5714285714285714</v>
      </c>
      <c r="R2056">
        <v>51842</v>
      </c>
      <c r="S2056" t="s">
        <v>55</v>
      </c>
      <c r="T2056" t="s">
        <v>60</v>
      </c>
      <c r="U2056" t="s">
        <v>50</v>
      </c>
      <c r="V2056">
        <v>6</v>
      </c>
    </row>
    <row r="2057" spans="1:22" x14ac:dyDescent="0.2">
      <c r="A2057">
        <v>15591035</v>
      </c>
      <c r="B2057">
        <v>644</v>
      </c>
      <c r="C2057" t="s">
        <v>14</v>
      </c>
      <c r="D2057" t="s">
        <v>15</v>
      </c>
      <c r="E2057">
        <v>54</v>
      </c>
      <c r="F2057">
        <v>6</v>
      </c>
      <c r="G2057" s="2">
        <v>0</v>
      </c>
      <c r="H2057">
        <v>1</v>
      </c>
      <c r="I2057">
        <v>0</v>
      </c>
      <c r="J2057">
        <v>1</v>
      </c>
      <c r="K2057" s="1">
        <v>84622.37</v>
      </c>
      <c r="L2057">
        <v>0</v>
      </c>
      <c r="M2057">
        <v>5</v>
      </c>
      <c r="N2057">
        <v>2661</v>
      </c>
      <c r="O2057">
        <v>10</v>
      </c>
      <c r="P2057">
        <v>129</v>
      </c>
      <c r="Q2057">
        <v>1</v>
      </c>
      <c r="R2057">
        <v>13305</v>
      </c>
      <c r="S2057" t="s">
        <v>55</v>
      </c>
      <c r="T2057" t="s">
        <v>60</v>
      </c>
      <c r="U2057" t="s">
        <v>50</v>
      </c>
      <c r="V2057">
        <v>6</v>
      </c>
    </row>
    <row r="2058" spans="1:22" x14ac:dyDescent="0.2">
      <c r="A2058">
        <v>15586479</v>
      </c>
      <c r="B2058">
        <v>692</v>
      </c>
      <c r="C2058" t="s">
        <v>12</v>
      </c>
      <c r="D2058" t="s">
        <v>13</v>
      </c>
      <c r="E2058">
        <v>36</v>
      </c>
      <c r="F2058">
        <v>4</v>
      </c>
      <c r="G2058" s="2">
        <v>0</v>
      </c>
      <c r="H2058">
        <v>1</v>
      </c>
      <c r="I2058">
        <v>1</v>
      </c>
      <c r="J2058">
        <v>0</v>
      </c>
      <c r="K2058" s="1">
        <v>185580.89</v>
      </c>
      <c r="L2058">
        <v>1</v>
      </c>
      <c r="M2058">
        <v>9</v>
      </c>
      <c r="N2058">
        <v>3394</v>
      </c>
      <c r="O2058">
        <v>9</v>
      </c>
      <c r="P2058">
        <v>43</v>
      </c>
      <c r="Q2058">
        <v>1</v>
      </c>
      <c r="R2058">
        <v>30546</v>
      </c>
      <c r="S2058" t="s">
        <v>55</v>
      </c>
      <c r="T2058" t="s">
        <v>59</v>
      </c>
      <c r="U2058" t="s">
        <v>51</v>
      </c>
      <c r="V2058">
        <v>8</v>
      </c>
    </row>
    <row r="2059" spans="1:22" x14ac:dyDescent="0.2">
      <c r="A2059">
        <v>15736399</v>
      </c>
      <c r="B2059">
        <v>606</v>
      </c>
      <c r="C2059" t="s">
        <v>14</v>
      </c>
      <c r="D2059" t="s">
        <v>15</v>
      </c>
      <c r="E2059">
        <v>42</v>
      </c>
      <c r="F2059">
        <v>10</v>
      </c>
      <c r="G2059" s="2">
        <v>0</v>
      </c>
      <c r="H2059">
        <v>2</v>
      </c>
      <c r="I2059">
        <v>1</v>
      </c>
      <c r="J2059">
        <v>0</v>
      </c>
      <c r="K2059" s="1">
        <v>177938.52</v>
      </c>
      <c r="L2059">
        <v>0</v>
      </c>
      <c r="M2059">
        <v>10</v>
      </c>
      <c r="N2059">
        <v>1562</v>
      </c>
      <c r="O2059">
        <v>8</v>
      </c>
      <c r="P2059">
        <v>64</v>
      </c>
      <c r="Q2059">
        <v>0.8</v>
      </c>
      <c r="R2059">
        <v>15620</v>
      </c>
      <c r="S2059" t="s">
        <v>55</v>
      </c>
      <c r="T2059" t="s">
        <v>61</v>
      </c>
      <c r="U2059" t="s">
        <v>50</v>
      </c>
      <c r="V2059">
        <v>6</v>
      </c>
    </row>
    <row r="2060" spans="1:22" x14ac:dyDescent="0.2">
      <c r="A2060">
        <v>15607746</v>
      </c>
      <c r="B2060">
        <v>573</v>
      </c>
      <c r="C2060" t="s">
        <v>12</v>
      </c>
      <c r="D2060" t="s">
        <v>13</v>
      </c>
      <c r="E2060">
        <v>36</v>
      </c>
      <c r="F2060">
        <v>1</v>
      </c>
      <c r="G2060" s="2">
        <v>0</v>
      </c>
      <c r="H2060">
        <v>1</v>
      </c>
      <c r="I2060">
        <v>1</v>
      </c>
      <c r="J2060">
        <v>1</v>
      </c>
      <c r="K2060" s="1">
        <v>56905.38</v>
      </c>
      <c r="L2060">
        <v>0</v>
      </c>
      <c r="M2060">
        <v>14</v>
      </c>
      <c r="N2060">
        <v>3302</v>
      </c>
      <c r="O2060">
        <v>7</v>
      </c>
      <c r="P2060">
        <v>146</v>
      </c>
      <c r="Q2060">
        <v>0.5</v>
      </c>
      <c r="R2060">
        <v>46228</v>
      </c>
      <c r="S2060" t="s">
        <v>54</v>
      </c>
      <c r="T2060" t="s">
        <v>58</v>
      </c>
      <c r="U2060" t="s">
        <v>50</v>
      </c>
      <c r="V2060">
        <v>6</v>
      </c>
    </row>
    <row r="2061" spans="1:22" x14ac:dyDescent="0.2">
      <c r="A2061">
        <v>15660144</v>
      </c>
      <c r="B2061">
        <v>660</v>
      </c>
      <c r="C2061" t="s">
        <v>12</v>
      </c>
      <c r="D2061" t="s">
        <v>15</v>
      </c>
      <c r="E2061">
        <v>38</v>
      </c>
      <c r="F2061">
        <v>4</v>
      </c>
      <c r="G2061" s="2">
        <v>0</v>
      </c>
      <c r="H2061">
        <v>2</v>
      </c>
      <c r="I2061">
        <v>0</v>
      </c>
      <c r="J2061">
        <v>0</v>
      </c>
      <c r="K2061" s="1">
        <v>88080.43</v>
      </c>
      <c r="L2061">
        <v>0</v>
      </c>
      <c r="M2061">
        <v>16</v>
      </c>
      <c r="N2061">
        <v>2247</v>
      </c>
      <c r="O2061">
        <v>6</v>
      </c>
      <c r="P2061">
        <v>121</v>
      </c>
      <c r="Q2061">
        <v>0.375</v>
      </c>
      <c r="R2061">
        <v>35952</v>
      </c>
      <c r="S2061" t="s">
        <v>54</v>
      </c>
      <c r="T2061" t="s">
        <v>59</v>
      </c>
      <c r="U2061" t="s">
        <v>50</v>
      </c>
      <c r="V2061">
        <v>6</v>
      </c>
    </row>
    <row r="2062" spans="1:22" x14ac:dyDescent="0.2">
      <c r="A2062">
        <v>15676909</v>
      </c>
      <c r="B2062">
        <v>667</v>
      </c>
      <c r="C2062" t="s">
        <v>14</v>
      </c>
      <c r="D2062" t="s">
        <v>13</v>
      </c>
      <c r="E2062">
        <v>34</v>
      </c>
      <c r="F2062">
        <v>5</v>
      </c>
      <c r="G2062" s="2">
        <v>0</v>
      </c>
      <c r="H2062">
        <v>2</v>
      </c>
      <c r="I2062">
        <v>1</v>
      </c>
      <c r="J2062">
        <v>0</v>
      </c>
      <c r="K2062" s="1">
        <v>163830.64000000001</v>
      </c>
      <c r="L2062">
        <v>0</v>
      </c>
      <c r="M2062">
        <v>22</v>
      </c>
      <c r="N2062">
        <v>1896</v>
      </c>
      <c r="O2062">
        <v>10</v>
      </c>
      <c r="P2062">
        <v>179</v>
      </c>
      <c r="Q2062">
        <v>0.45454545454545453</v>
      </c>
      <c r="R2062">
        <v>41712</v>
      </c>
      <c r="S2062" t="s">
        <v>56</v>
      </c>
      <c r="T2062" t="s">
        <v>59</v>
      </c>
      <c r="U2062" t="s">
        <v>50</v>
      </c>
      <c r="V2062">
        <v>6</v>
      </c>
    </row>
    <row r="2063" spans="1:22" x14ac:dyDescent="0.2">
      <c r="A2063">
        <v>15766734</v>
      </c>
      <c r="B2063">
        <v>430</v>
      </c>
      <c r="C2063" t="s">
        <v>12</v>
      </c>
      <c r="D2063" t="s">
        <v>15</v>
      </c>
      <c r="E2063">
        <v>31</v>
      </c>
      <c r="F2063">
        <v>5</v>
      </c>
      <c r="G2063" s="2">
        <v>0</v>
      </c>
      <c r="H2063">
        <v>1</v>
      </c>
      <c r="I2063">
        <v>1</v>
      </c>
      <c r="J2063">
        <v>0</v>
      </c>
      <c r="K2063" s="1">
        <v>95655.16</v>
      </c>
      <c r="L2063">
        <v>0</v>
      </c>
      <c r="M2063">
        <v>6</v>
      </c>
      <c r="N2063">
        <v>925</v>
      </c>
      <c r="O2063">
        <v>8</v>
      </c>
      <c r="P2063">
        <v>177</v>
      </c>
      <c r="Q2063">
        <v>1</v>
      </c>
      <c r="R2063">
        <v>5550</v>
      </c>
      <c r="S2063" t="s">
        <v>54</v>
      </c>
      <c r="T2063" t="s">
        <v>59</v>
      </c>
      <c r="U2063" t="s">
        <v>50</v>
      </c>
      <c r="V2063">
        <v>8</v>
      </c>
    </row>
    <row r="2064" spans="1:22" x14ac:dyDescent="0.2">
      <c r="A2064">
        <v>15744044</v>
      </c>
      <c r="B2064">
        <v>572</v>
      </c>
      <c r="C2064" t="s">
        <v>16</v>
      </c>
      <c r="D2064" t="s">
        <v>15</v>
      </c>
      <c r="E2064">
        <v>47</v>
      </c>
      <c r="F2064">
        <v>4</v>
      </c>
      <c r="G2064" s="2">
        <v>99353.42</v>
      </c>
      <c r="H2064">
        <v>1</v>
      </c>
      <c r="I2064">
        <v>1</v>
      </c>
      <c r="J2064">
        <v>0</v>
      </c>
      <c r="K2064" s="1">
        <v>196549.85</v>
      </c>
      <c r="L2064">
        <v>1</v>
      </c>
      <c r="M2064">
        <v>10</v>
      </c>
      <c r="N2064">
        <v>857</v>
      </c>
      <c r="O2064">
        <v>5</v>
      </c>
      <c r="P2064">
        <v>151</v>
      </c>
      <c r="Q2064">
        <v>0.5</v>
      </c>
      <c r="R2064">
        <v>8570</v>
      </c>
      <c r="S2064" t="s">
        <v>55</v>
      </c>
      <c r="T2064" t="s">
        <v>59</v>
      </c>
      <c r="U2064" t="s">
        <v>50</v>
      </c>
      <c r="V2064">
        <v>6</v>
      </c>
    </row>
    <row r="2065" spans="1:22" x14ac:dyDescent="0.2">
      <c r="A2065">
        <v>15779492</v>
      </c>
      <c r="B2065">
        <v>796</v>
      </c>
      <c r="C2065" t="s">
        <v>14</v>
      </c>
      <c r="D2065" t="s">
        <v>15</v>
      </c>
      <c r="E2065">
        <v>56</v>
      </c>
      <c r="F2065">
        <v>6</v>
      </c>
      <c r="G2065" s="2">
        <v>94231.13</v>
      </c>
      <c r="H2065">
        <v>1</v>
      </c>
      <c r="I2065">
        <v>0</v>
      </c>
      <c r="J2065">
        <v>0</v>
      </c>
      <c r="K2065" s="1">
        <v>121164.6</v>
      </c>
      <c r="L2065">
        <v>1</v>
      </c>
      <c r="M2065">
        <v>13</v>
      </c>
      <c r="N2065">
        <v>3491</v>
      </c>
      <c r="O2065">
        <v>5</v>
      </c>
      <c r="P2065">
        <v>78</v>
      </c>
      <c r="Q2065">
        <v>0.38461538461538464</v>
      </c>
      <c r="R2065">
        <v>45383</v>
      </c>
      <c r="S2065" t="s">
        <v>56</v>
      </c>
      <c r="T2065" t="s">
        <v>60</v>
      </c>
      <c r="U2065" t="s">
        <v>50</v>
      </c>
      <c r="V2065">
        <v>6</v>
      </c>
    </row>
    <row r="2066" spans="1:22" x14ac:dyDescent="0.2">
      <c r="A2066">
        <v>15766663</v>
      </c>
      <c r="B2066">
        <v>639</v>
      </c>
      <c r="C2066" t="s">
        <v>12</v>
      </c>
      <c r="D2066" t="s">
        <v>15</v>
      </c>
      <c r="E2066">
        <v>22</v>
      </c>
      <c r="F2066">
        <v>4</v>
      </c>
      <c r="G2066" s="2">
        <v>0</v>
      </c>
      <c r="H2066">
        <v>2</v>
      </c>
      <c r="I2066">
        <v>1</v>
      </c>
      <c r="J2066">
        <v>0</v>
      </c>
      <c r="K2066" s="1">
        <v>28188.959999999999</v>
      </c>
      <c r="L2066">
        <v>0</v>
      </c>
      <c r="M2066">
        <v>7</v>
      </c>
      <c r="N2066">
        <v>4232</v>
      </c>
      <c r="O2066">
        <v>3</v>
      </c>
      <c r="P2066">
        <v>76</v>
      </c>
      <c r="Q2066">
        <v>0.42857142857142855</v>
      </c>
      <c r="R2066">
        <v>29624</v>
      </c>
      <c r="S2066" t="s">
        <v>55</v>
      </c>
      <c r="T2066" t="s">
        <v>59</v>
      </c>
      <c r="U2066" t="s">
        <v>50</v>
      </c>
      <c r="V2066">
        <v>6</v>
      </c>
    </row>
    <row r="2067" spans="1:22" x14ac:dyDescent="0.2">
      <c r="A2067">
        <v>15752344</v>
      </c>
      <c r="B2067">
        <v>714</v>
      </c>
      <c r="C2067" t="s">
        <v>14</v>
      </c>
      <c r="D2067" t="s">
        <v>15</v>
      </c>
      <c r="E2067">
        <v>34</v>
      </c>
      <c r="F2067">
        <v>5</v>
      </c>
      <c r="G2067" s="2">
        <v>0</v>
      </c>
      <c r="H2067">
        <v>2</v>
      </c>
      <c r="I2067">
        <v>1</v>
      </c>
      <c r="J2067">
        <v>0</v>
      </c>
      <c r="K2067" s="1">
        <v>193040.32</v>
      </c>
      <c r="L2067">
        <v>0</v>
      </c>
      <c r="M2067">
        <v>9</v>
      </c>
      <c r="N2067">
        <v>3404</v>
      </c>
      <c r="O2067">
        <v>7</v>
      </c>
      <c r="P2067">
        <v>70</v>
      </c>
      <c r="Q2067">
        <v>0.77777777777777779</v>
      </c>
      <c r="R2067">
        <v>30636</v>
      </c>
      <c r="S2067" t="s">
        <v>55</v>
      </c>
      <c r="T2067" t="s">
        <v>59</v>
      </c>
      <c r="U2067" t="s">
        <v>50</v>
      </c>
      <c r="V2067">
        <v>6</v>
      </c>
    </row>
    <row r="2068" spans="1:22" x14ac:dyDescent="0.2">
      <c r="A2068">
        <v>15635598</v>
      </c>
      <c r="B2068">
        <v>812</v>
      </c>
      <c r="C2068" t="s">
        <v>12</v>
      </c>
      <c r="D2068" t="s">
        <v>15</v>
      </c>
      <c r="E2068">
        <v>29</v>
      </c>
      <c r="F2068">
        <v>6</v>
      </c>
      <c r="G2068" s="2">
        <v>0</v>
      </c>
      <c r="H2068">
        <v>2</v>
      </c>
      <c r="I2068">
        <v>0</v>
      </c>
      <c r="J2068">
        <v>0</v>
      </c>
      <c r="K2068" s="1">
        <v>168023.6</v>
      </c>
      <c r="L2068">
        <v>0</v>
      </c>
      <c r="M2068">
        <v>23</v>
      </c>
      <c r="N2068">
        <v>1593</v>
      </c>
      <c r="O2068">
        <v>10</v>
      </c>
      <c r="P2068">
        <v>119</v>
      </c>
      <c r="Q2068">
        <v>0.43478260869565216</v>
      </c>
      <c r="R2068">
        <v>36639</v>
      </c>
      <c r="S2068" t="s">
        <v>55</v>
      </c>
      <c r="T2068" t="s">
        <v>60</v>
      </c>
      <c r="U2068" t="s">
        <v>50</v>
      </c>
      <c r="V2068">
        <v>6</v>
      </c>
    </row>
    <row r="2069" spans="1:22" x14ac:dyDescent="0.2">
      <c r="A2069">
        <v>15647191</v>
      </c>
      <c r="B2069">
        <v>677</v>
      </c>
      <c r="C2069" t="s">
        <v>12</v>
      </c>
      <c r="D2069" t="s">
        <v>15</v>
      </c>
      <c r="E2069">
        <v>36</v>
      </c>
      <c r="F2069">
        <v>4</v>
      </c>
      <c r="G2069" s="2">
        <v>0</v>
      </c>
      <c r="H2069">
        <v>2</v>
      </c>
      <c r="I2069">
        <v>1</v>
      </c>
      <c r="J2069">
        <v>0</v>
      </c>
      <c r="K2069" s="1">
        <v>7824.31</v>
      </c>
      <c r="L2069">
        <v>0</v>
      </c>
      <c r="M2069">
        <v>13</v>
      </c>
      <c r="N2069">
        <v>4105</v>
      </c>
      <c r="O2069">
        <v>2</v>
      </c>
      <c r="P2069">
        <v>79</v>
      </c>
      <c r="Q2069">
        <v>0.15384615384615385</v>
      </c>
      <c r="R2069">
        <v>53365</v>
      </c>
      <c r="S2069" t="s">
        <v>55</v>
      </c>
      <c r="T2069" t="s">
        <v>59</v>
      </c>
      <c r="U2069" t="s">
        <v>50</v>
      </c>
      <c r="V2069">
        <v>6</v>
      </c>
    </row>
    <row r="2070" spans="1:22" x14ac:dyDescent="0.2">
      <c r="A2070">
        <v>15646521</v>
      </c>
      <c r="B2070">
        <v>634</v>
      </c>
      <c r="C2070" t="s">
        <v>14</v>
      </c>
      <c r="D2070" t="s">
        <v>13</v>
      </c>
      <c r="E2070">
        <v>36</v>
      </c>
      <c r="F2070">
        <v>1</v>
      </c>
      <c r="G2070" s="2">
        <v>0</v>
      </c>
      <c r="H2070">
        <v>1</v>
      </c>
      <c r="I2070">
        <v>1</v>
      </c>
      <c r="J2070">
        <v>1</v>
      </c>
      <c r="K2070" s="1">
        <v>143960.72</v>
      </c>
      <c r="L2070">
        <v>0</v>
      </c>
      <c r="M2070">
        <v>29</v>
      </c>
      <c r="N2070">
        <v>2961</v>
      </c>
      <c r="O2070">
        <v>9</v>
      </c>
      <c r="P2070">
        <v>58</v>
      </c>
      <c r="Q2070">
        <v>0.31034482758620691</v>
      </c>
      <c r="R2070">
        <v>85869</v>
      </c>
      <c r="S2070" t="s">
        <v>55</v>
      </c>
      <c r="T2070" t="s">
        <v>58</v>
      </c>
      <c r="U2070" t="s">
        <v>51</v>
      </c>
      <c r="V2070">
        <v>6</v>
      </c>
    </row>
    <row r="2071" spans="1:22" x14ac:dyDescent="0.2">
      <c r="A2071">
        <v>15625501</v>
      </c>
      <c r="B2071">
        <v>570</v>
      </c>
      <c r="C2071" t="s">
        <v>16</v>
      </c>
      <c r="D2071" t="s">
        <v>15</v>
      </c>
      <c r="E2071">
        <v>38</v>
      </c>
      <c r="F2071">
        <v>1</v>
      </c>
      <c r="G2071" s="2">
        <v>127201.58</v>
      </c>
      <c r="H2071">
        <v>1</v>
      </c>
      <c r="I2071">
        <v>1</v>
      </c>
      <c r="J2071">
        <v>0</v>
      </c>
      <c r="K2071" s="1">
        <v>147168.28</v>
      </c>
      <c r="L2071">
        <v>1</v>
      </c>
      <c r="M2071">
        <v>24</v>
      </c>
      <c r="N2071">
        <v>1233</v>
      </c>
      <c r="O2071">
        <v>6</v>
      </c>
      <c r="P2071">
        <v>7</v>
      </c>
      <c r="Q2071">
        <v>0.25</v>
      </c>
      <c r="R2071">
        <v>29592</v>
      </c>
      <c r="S2071" t="s">
        <v>55</v>
      </c>
      <c r="T2071" t="s">
        <v>58</v>
      </c>
      <c r="U2071" t="s">
        <v>52</v>
      </c>
      <c r="V2071">
        <v>6</v>
      </c>
    </row>
    <row r="2072" spans="1:22" x14ac:dyDescent="0.2">
      <c r="A2072">
        <v>15790630</v>
      </c>
      <c r="B2072">
        <v>619</v>
      </c>
      <c r="C2072" t="s">
        <v>12</v>
      </c>
      <c r="D2072" t="s">
        <v>13</v>
      </c>
      <c r="E2072">
        <v>48</v>
      </c>
      <c r="F2072">
        <v>4</v>
      </c>
      <c r="G2072" s="2">
        <v>0</v>
      </c>
      <c r="H2072">
        <v>1</v>
      </c>
      <c r="I2072">
        <v>0</v>
      </c>
      <c r="J2072">
        <v>0</v>
      </c>
      <c r="K2072" s="1">
        <v>18094.96</v>
      </c>
      <c r="L2072">
        <v>1</v>
      </c>
      <c r="M2072">
        <v>16</v>
      </c>
      <c r="N2072">
        <v>2209</v>
      </c>
      <c r="O2072">
        <v>9</v>
      </c>
      <c r="P2072">
        <v>180</v>
      </c>
      <c r="Q2072">
        <v>0.5625</v>
      </c>
      <c r="R2072">
        <v>35344</v>
      </c>
      <c r="S2072" t="s">
        <v>55</v>
      </c>
      <c r="T2072" t="s">
        <v>59</v>
      </c>
      <c r="U2072" t="s">
        <v>50</v>
      </c>
      <c r="V2072">
        <v>9</v>
      </c>
    </row>
    <row r="2073" spans="1:22" x14ac:dyDescent="0.2">
      <c r="A2073">
        <v>15705379</v>
      </c>
      <c r="B2073">
        <v>678</v>
      </c>
      <c r="C2073" t="s">
        <v>12</v>
      </c>
      <c r="D2073" t="s">
        <v>15</v>
      </c>
      <c r="E2073">
        <v>38</v>
      </c>
      <c r="F2073">
        <v>3</v>
      </c>
      <c r="G2073" s="2">
        <v>0</v>
      </c>
      <c r="H2073">
        <v>2</v>
      </c>
      <c r="I2073">
        <v>1</v>
      </c>
      <c r="J2073">
        <v>0</v>
      </c>
      <c r="K2073" s="1">
        <v>66561.600000000006</v>
      </c>
      <c r="L2073">
        <v>0</v>
      </c>
      <c r="M2073">
        <v>9</v>
      </c>
      <c r="N2073">
        <v>975</v>
      </c>
      <c r="O2073">
        <v>5</v>
      </c>
      <c r="P2073">
        <v>74</v>
      </c>
      <c r="Q2073">
        <v>0.55555555555555558</v>
      </c>
      <c r="R2073">
        <v>8775</v>
      </c>
      <c r="S2073" t="s">
        <v>55</v>
      </c>
      <c r="T2073" t="s">
        <v>59</v>
      </c>
      <c r="U2073" t="s">
        <v>50</v>
      </c>
      <c r="V2073">
        <v>6</v>
      </c>
    </row>
    <row r="2074" spans="1:22" x14ac:dyDescent="0.2">
      <c r="A2074">
        <v>15687527</v>
      </c>
      <c r="B2074">
        <v>638</v>
      </c>
      <c r="C2074" t="s">
        <v>14</v>
      </c>
      <c r="D2074" t="s">
        <v>15</v>
      </c>
      <c r="E2074">
        <v>35</v>
      </c>
      <c r="F2074">
        <v>1</v>
      </c>
      <c r="G2074" s="2">
        <v>0</v>
      </c>
      <c r="H2074">
        <v>2</v>
      </c>
      <c r="I2074">
        <v>1</v>
      </c>
      <c r="J2074">
        <v>0</v>
      </c>
      <c r="K2074" s="1">
        <v>165370.66</v>
      </c>
      <c r="L2074">
        <v>0</v>
      </c>
      <c r="M2074">
        <v>18</v>
      </c>
      <c r="N2074">
        <v>862</v>
      </c>
      <c r="O2074">
        <v>1</v>
      </c>
      <c r="P2074">
        <v>62</v>
      </c>
      <c r="Q2074">
        <v>5.5555555555555552E-2</v>
      </c>
      <c r="R2074">
        <v>15516</v>
      </c>
      <c r="S2074" t="s">
        <v>54</v>
      </c>
      <c r="T2074" t="s">
        <v>58</v>
      </c>
      <c r="U2074" t="s">
        <v>50</v>
      </c>
      <c r="V2074">
        <v>7</v>
      </c>
    </row>
    <row r="2075" spans="1:22" x14ac:dyDescent="0.2">
      <c r="A2075">
        <v>15671534</v>
      </c>
      <c r="B2075">
        <v>646</v>
      </c>
      <c r="C2075" t="s">
        <v>16</v>
      </c>
      <c r="D2075" t="s">
        <v>13</v>
      </c>
      <c r="E2075">
        <v>57</v>
      </c>
      <c r="F2075">
        <v>6</v>
      </c>
      <c r="G2075" s="2">
        <v>90212</v>
      </c>
      <c r="H2075">
        <v>1</v>
      </c>
      <c r="I2075">
        <v>1</v>
      </c>
      <c r="J2075">
        <v>0</v>
      </c>
      <c r="K2075" s="1">
        <v>13911.27</v>
      </c>
      <c r="L2075">
        <v>1</v>
      </c>
      <c r="M2075">
        <v>17</v>
      </c>
      <c r="N2075">
        <v>586</v>
      </c>
      <c r="O2075">
        <v>9</v>
      </c>
      <c r="P2075">
        <v>41</v>
      </c>
      <c r="Q2075">
        <v>0.52941176470588236</v>
      </c>
      <c r="R2075">
        <v>9962</v>
      </c>
      <c r="S2075" t="s">
        <v>54</v>
      </c>
      <c r="T2075" t="s">
        <v>60</v>
      </c>
      <c r="U2075" t="s">
        <v>51</v>
      </c>
      <c r="V2075">
        <v>6</v>
      </c>
    </row>
    <row r="2076" spans="1:22" x14ac:dyDescent="0.2">
      <c r="A2076">
        <v>15604130</v>
      </c>
      <c r="B2076">
        <v>622</v>
      </c>
      <c r="C2076" t="s">
        <v>14</v>
      </c>
      <c r="D2076" t="s">
        <v>13</v>
      </c>
      <c r="E2076">
        <v>47</v>
      </c>
      <c r="F2076">
        <v>6</v>
      </c>
      <c r="G2076" s="2">
        <v>142319.03</v>
      </c>
      <c r="H2076">
        <v>1</v>
      </c>
      <c r="I2076">
        <v>0</v>
      </c>
      <c r="J2076">
        <v>0</v>
      </c>
      <c r="K2076" s="1">
        <v>100183.05</v>
      </c>
      <c r="L2076">
        <v>0</v>
      </c>
      <c r="M2076">
        <v>25</v>
      </c>
      <c r="N2076">
        <v>4450</v>
      </c>
      <c r="O2076">
        <v>8</v>
      </c>
      <c r="P2076">
        <v>61</v>
      </c>
      <c r="Q2076">
        <v>0.32</v>
      </c>
      <c r="R2076">
        <v>111250</v>
      </c>
      <c r="S2076" t="s">
        <v>54</v>
      </c>
      <c r="T2076" t="s">
        <v>60</v>
      </c>
      <c r="U2076" t="s">
        <v>50</v>
      </c>
      <c r="V2076">
        <v>6</v>
      </c>
    </row>
    <row r="2077" spans="1:22" x14ac:dyDescent="0.2">
      <c r="A2077">
        <v>15715519</v>
      </c>
      <c r="B2077">
        <v>614</v>
      </c>
      <c r="C2077" t="s">
        <v>14</v>
      </c>
      <c r="D2077" t="s">
        <v>15</v>
      </c>
      <c r="E2077">
        <v>36</v>
      </c>
      <c r="F2077">
        <v>5</v>
      </c>
      <c r="G2077" s="2">
        <v>0</v>
      </c>
      <c r="H2077">
        <v>2</v>
      </c>
      <c r="I2077">
        <v>1</v>
      </c>
      <c r="J2077">
        <v>0</v>
      </c>
      <c r="K2077" s="1">
        <v>130610.78</v>
      </c>
      <c r="L2077">
        <v>0</v>
      </c>
      <c r="M2077">
        <v>2</v>
      </c>
      <c r="N2077">
        <v>2530</v>
      </c>
      <c r="O2077">
        <v>0</v>
      </c>
      <c r="P2077">
        <v>108</v>
      </c>
      <c r="Q2077">
        <v>0</v>
      </c>
      <c r="R2077">
        <v>5060</v>
      </c>
      <c r="S2077" t="s">
        <v>56</v>
      </c>
      <c r="T2077" t="s">
        <v>59</v>
      </c>
      <c r="U2077" t="s">
        <v>50</v>
      </c>
      <c r="V2077">
        <v>6</v>
      </c>
    </row>
    <row r="2078" spans="1:22" x14ac:dyDescent="0.2">
      <c r="A2078">
        <v>15707042</v>
      </c>
      <c r="B2078">
        <v>634</v>
      </c>
      <c r="C2078" t="s">
        <v>12</v>
      </c>
      <c r="D2078" t="s">
        <v>13</v>
      </c>
      <c r="E2078">
        <v>24</v>
      </c>
      <c r="F2078">
        <v>2</v>
      </c>
      <c r="G2078" s="2">
        <v>87413.19</v>
      </c>
      <c r="H2078">
        <v>1</v>
      </c>
      <c r="I2078">
        <v>1</v>
      </c>
      <c r="J2078">
        <v>0</v>
      </c>
      <c r="K2078" s="1">
        <v>63340.65</v>
      </c>
      <c r="L2078">
        <v>0</v>
      </c>
      <c r="M2078">
        <v>29</v>
      </c>
      <c r="N2078">
        <v>2592</v>
      </c>
      <c r="O2078">
        <v>4</v>
      </c>
      <c r="P2078">
        <v>60</v>
      </c>
      <c r="Q2078">
        <v>0.13793103448275862</v>
      </c>
      <c r="R2078">
        <v>75168</v>
      </c>
      <c r="S2078" t="s">
        <v>55</v>
      </c>
      <c r="T2078" t="s">
        <v>58</v>
      </c>
      <c r="U2078" t="s">
        <v>51</v>
      </c>
      <c r="V2078">
        <v>6</v>
      </c>
    </row>
    <row r="2079" spans="1:22" x14ac:dyDescent="0.2">
      <c r="A2079">
        <v>15630592</v>
      </c>
      <c r="B2079">
        <v>516</v>
      </c>
      <c r="C2079" t="s">
        <v>12</v>
      </c>
      <c r="D2079" t="s">
        <v>13</v>
      </c>
      <c r="E2079">
        <v>45</v>
      </c>
      <c r="F2079">
        <v>4</v>
      </c>
      <c r="G2079" s="2">
        <v>0</v>
      </c>
      <c r="H2079">
        <v>1</v>
      </c>
      <c r="I2079">
        <v>1</v>
      </c>
      <c r="J2079">
        <v>0</v>
      </c>
      <c r="K2079" s="1">
        <v>95273.73</v>
      </c>
      <c r="L2079">
        <v>1</v>
      </c>
      <c r="M2079">
        <v>6</v>
      </c>
      <c r="N2079">
        <v>3888</v>
      </c>
      <c r="O2079">
        <v>7</v>
      </c>
      <c r="P2079">
        <v>180</v>
      </c>
      <c r="Q2079">
        <v>1</v>
      </c>
      <c r="R2079">
        <v>23328</v>
      </c>
      <c r="S2079" t="s">
        <v>55</v>
      </c>
      <c r="T2079" t="s">
        <v>59</v>
      </c>
      <c r="U2079" t="s">
        <v>50</v>
      </c>
      <c r="V2079">
        <v>8</v>
      </c>
    </row>
    <row r="2080" spans="1:22" x14ac:dyDescent="0.2">
      <c r="A2080">
        <v>15673907</v>
      </c>
      <c r="B2080">
        <v>659</v>
      </c>
      <c r="C2080" t="s">
        <v>12</v>
      </c>
      <c r="D2080" t="s">
        <v>15</v>
      </c>
      <c r="E2080">
        <v>20</v>
      </c>
      <c r="F2080">
        <v>8</v>
      </c>
      <c r="G2080" s="2">
        <v>0</v>
      </c>
      <c r="H2080">
        <v>2</v>
      </c>
      <c r="I2080">
        <v>0</v>
      </c>
      <c r="J2080">
        <v>0</v>
      </c>
      <c r="K2080" s="1">
        <v>112572.02</v>
      </c>
      <c r="L2080">
        <v>0</v>
      </c>
      <c r="M2080">
        <v>15</v>
      </c>
      <c r="N2080">
        <v>177</v>
      </c>
      <c r="O2080">
        <v>3</v>
      </c>
      <c r="P2080">
        <v>30</v>
      </c>
      <c r="Q2080">
        <v>0.2</v>
      </c>
      <c r="R2080">
        <v>2655</v>
      </c>
      <c r="S2080" t="s">
        <v>56</v>
      </c>
      <c r="T2080" t="s">
        <v>60</v>
      </c>
      <c r="U2080" t="s">
        <v>52</v>
      </c>
      <c r="V2080">
        <v>6</v>
      </c>
    </row>
    <row r="2081" spans="1:22" x14ac:dyDescent="0.2">
      <c r="A2081">
        <v>15636562</v>
      </c>
      <c r="B2081">
        <v>573</v>
      </c>
      <c r="C2081" t="s">
        <v>14</v>
      </c>
      <c r="D2081" t="s">
        <v>15</v>
      </c>
      <c r="E2081">
        <v>44</v>
      </c>
      <c r="F2081">
        <v>8</v>
      </c>
      <c r="G2081" s="2">
        <v>0</v>
      </c>
      <c r="H2081">
        <v>2</v>
      </c>
      <c r="I2081">
        <v>0</v>
      </c>
      <c r="J2081">
        <v>0</v>
      </c>
      <c r="K2081" s="1">
        <v>62424.46</v>
      </c>
      <c r="L2081">
        <v>0</v>
      </c>
      <c r="M2081">
        <v>4</v>
      </c>
      <c r="N2081">
        <v>1949</v>
      </c>
      <c r="O2081">
        <v>3</v>
      </c>
      <c r="P2081">
        <v>48</v>
      </c>
      <c r="Q2081">
        <v>0.75</v>
      </c>
      <c r="R2081">
        <v>7796</v>
      </c>
      <c r="S2081" t="s">
        <v>55</v>
      </c>
      <c r="T2081" t="s">
        <v>60</v>
      </c>
      <c r="U2081" t="s">
        <v>51</v>
      </c>
      <c r="V2081">
        <v>6</v>
      </c>
    </row>
    <row r="2082" spans="1:22" x14ac:dyDescent="0.2">
      <c r="A2082">
        <v>15598614</v>
      </c>
      <c r="B2082">
        <v>790</v>
      </c>
      <c r="C2082" t="s">
        <v>14</v>
      </c>
      <c r="D2082" t="s">
        <v>15</v>
      </c>
      <c r="E2082">
        <v>20</v>
      </c>
      <c r="F2082">
        <v>8</v>
      </c>
      <c r="G2082" s="2">
        <v>0</v>
      </c>
      <c r="H2082">
        <v>2</v>
      </c>
      <c r="I2082">
        <v>1</v>
      </c>
      <c r="J2082">
        <v>0</v>
      </c>
      <c r="K2082" s="1">
        <v>168152.76</v>
      </c>
      <c r="L2082">
        <v>0</v>
      </c>
      <c r="M2082">
        <v>29</v>
      </c>
      <c r="N2082">
        <v>2152</v>
      </c>
      <c r="O2082">
        <v>5</v>
      </c>
      <c r="P2082">
        <v>31</v>
      </c>
      <c r="Q2082">
        <v>0.17241379310344829</v>
      </c>
      <c r="R2082">
        <v>62408</v>
      </c>
      <c r="S2082" t="s">
        <v>54</v>
      </c>
      <c r="T2082" t="s">
        <v>60</v>
      </c>
      <c r="U2082" t="s">
        <v>51</v>
      </c>
      <c r="V2082">
        <v>6</v>
      </c>
    </row>
    <row r="2083" spans="1:22" x14ac:dyDescent="0.2">
      <c r="A2083">
        <v>15667934</v>
      </c>
      <c r="B2083">
        <v>512</v>
      </c>
      <c r="C2083" t="s">
        <v>12</v>
      </c>
      <c r="D2083" t="s">
        <v>15</v>
      </c>
      <c r="E2083">
        <v>36</v>
      </c>
      <c r="F2083">
        <v>0</v>
      </c>
      <c r="G2083" s="2">
        <v>129804.17</v>
      </c>
      <c r="H2083">
        <v>1</v>
      </c>
      <c r="I2083">
        <v>1</v>
      </c>
      <c r="J2083">
        <v>0</v>
      </c>
      <c r="K2083" s="1">
        <v>53020.9</v>
      </c>
      <c r="L2083">
        <v>0</v>
      </c>
      <c r="M2083">
        <v>28</v>
      </c>
      <c r="N2083">
        <v>3940</v>
      </c>
      <c r="O2083">
        <v>7</v>
      </c>
      <c r="P2083">
        <v>81</v>
      </c>
      <c r="Q2083">
        <v>0.25</v>
      </c>
      <c r="R2083">
        <v>110320</v>
      </c>
      <c r="S2083" t="s">
        <v>55</v>
      </c>
      <c r="T2083" t="s">
        <v>58</v>
      </c>
      <c r="U2083" t="s">
        <v>50</v>
      </c>
      <c r="V2083">
        <v>6</v>
      </c>
    </row>
    <row r="2084" spans="1:22" x14ac:dyDescent="0.2">
      <c r="A2084">
        <v>15799859</v>
      </c>
      <c r="B2084">
        <v>704</v>
      </c>
      <c r="C2084" t="s">
        <v>12</v>
      </c>
      <c r="D2084" t="s">
        <v>15</v>
      </c>
      <c r="E2084">
        <v>50</v>
      </c>
      <c r="F2084">
        <v>4</v>
      </c>
      <c r="G2084" s="2">
        <v>165438.26</v>
      </c>
      <c r="H2084">
        <v>1</v>
      </c>
      <c r="I2084">
        <v>1</v>
      </c>
      <c r="J2084">
        <v>0</v>
      </c>
      <c r="K2084" s="1">
        <v>120770.75</v>
      </c>
      <c r="L2084">
        <v>1</v>
      </c>
      <c r="M2084">
        <v>14</v>
      </c>
      <c r="N2084">
        <v>1555</v>
      </c>
      <c r="O2084">
        <v>0</v>
      </c>
      <c r="P2084">
        <v>64</v>
      </c>
      <c r="Q2084">
        <v>0</v>
      </c>
      <c r="R2084">
        <v>21770</v>
      </c>
      <c r="S2084" t="s">
        <v>56</v>
      </c>
      <c r="T2084" t="s">
        <v>59</v>
      </c>
      <c r="U2084" t="s">
        <v>50</v>
      </c>
      <c r="V2084">
        <v>6</v>
      </c>
    </row>
    <row r="2085" spans="1:22" x14ac:dyDescent="0.2">
      <c r="A2085">
        <v>15599152</v>
      </c>
      <c r="B2085">
        <v>698</v>
      </c>
      <c r="C2085" t="s">
        <v>12</v>
      </c>
      <c r="D2085" t="s">
        <v>15</v>
      </c>
      <c r="E2085">
        <v>31</v>
      </c>
      <c r="F2085">
        <v>1</v>
      </c>
      <c r="G2085" s="2">
        <v>156111.24</v>
      </c>
      <c r="H2085">
        <v>1</v>
      </c>
      <c r="I2085">
        <v>0</v>
      </c>
      <c r="J2085">
        <v>0</v>
      </c>
      <c r="K2085" s="1">
        <v>134790.74</v>
      </c>
      <c r="L2085">
        <v>0</v>
      </c>
      <c r="M2085">
        <v>25</v>
      </c>
      <c r="N2085">
        <v>3246</v>
      </c>
      <c r="O2085">
        <v>4</v>
      </c>
      <c r="P2085">
        <v>109</v>
      </c>
      <c r="Q2085">
        <v>0.16</v>
      </c>
      <c r="R2085">
        <v>81150</v>
      </c>
      <c r="S2085" t="s">
        <v>54</v>
      </c>
      <c r="T2085" t="s">
        <v>58</v>
      </c>
      <c r="U2085" t="s">
        <v>50</v>
      </c>
      <c r="V2085">
        <v>6</v>
      </c>
    </row>
    <row r="2086" spans="1:22" x14ac:dyDescent="0.2">
      <c r="A2086">
        <v>15646190</v>
      </c>
      <c r="B2086">
        <v>677</v>
      </c>
      <c r="C2086" t="s">
        <v>12</v>
      </c>
      <c r="D2086" t="s">
        <v>13</v>
      </c>
      <c r="E2086">
        <v>56</v>
      </c>
      <c r="F2086">
        <v>0</v>
      </c>
      <c r="G2086" s="2">
        <v>119963.45</v>
      </c>
      <c r="H2086">
        <v>1</v>
      </c>
      <c r="I2086">
        <v>0</v>
      </c>
      <c r="J2086">
        <v>0</v>
      </c>
      <c r="K2086" s="1">
        <v>158325.87</v>
      </c>
      <c r="L2086">
        <v>1</v>
      </c>
      <c r="M2086">
        <v>8</v>
      </c>
      <c r="N2086">
        <v>4464</v>
      </c>
      <c r="O2086">
        <v>3</v>
      </c>
      <c r="P2086">
        <v>148</v>
      </c>
      <c r="Q2086">
        <v>0.375</v>
      </c>
      <c r="R2086">
        <v>35712</v>
      </c>
      <c r="S2086" t="s">
        <v>55</v>
      </c>
      <c r="T2086" t="s">
        <v>58</v>
      </c>
      <c r="U2086" t="s">
        <v>50</v>
      </c>
      <c r="V2086">
        <v>7</v>
      </c>
    </row>
    <row r="2087" spans="1:22" x14ac:dyDescent="0.2">
      <c r="A2087">
        <v>15711249</v>
      </c>
      <c r="B2087">
        <v>544</v>
      </c>
      <c r="C2087" t="s">
        <v>14</v>
      </c>
      <c r="D2087" t="s">
        <v>15</v>
      </c>
      <c r="E2087">
        <v>22</v>
      </c>
      <c r="F2087">
        <v>4</v>
      </c>
      <c r="G2087" s="2">
        <v>0</v>
      </c>
      <c r="H2087">
        <v>2</v>
      </c>
      <c r="I2087">
        <v>1</v>
      </c>
      <c r="J2087">
        <v>0</v>
      </c>
      <c r="K2087" s="1">
        <v>70007.67</v>
      </c>
      <c r="L2087">
        <v>0</v>
      </c>
      <c r="M2087">
        <v>11</v>
      </c>
      <c r="N2087">
        <v>2618</v>
      </c>
      <c r="O2087">
        <v>6</v>
      </c>
      <c r="P2087">
        <v>142</v>
      </c>
      <c r="Q2087">
        <v>0.54545454545454541</v>
      </c>
      <c r="R2087">
        <v>28798</v>
      </c>
      <c r="S2087" t="s">
        <v>55</v>
      </c>
      <c r="T2087" t="s">
        <v>59</v>
      </c>
      <c r="U2087" t="s">
        <v>50</v>
      </c>
      <c r="V2087">
        <v>6</v>
      </c>
    </row>
    <row r="2088" spans="1:22" x14ac:dyDescent="0.2">
      <c r="A2088">
        <v>15744423</v>
      </c>
      <c r="B2088">
        <v>561</v>
      </c>
      <c r="C2088" t="s">
        <v>12</v>
      </c>
      <c r="D2088" t="s">
        <v>15</v>
      </c>
      <c r="E2088">
        <v>32</v>
      </c>
      <c r="F2088">
        <v>5</v>
      </c>
      <c r="G2088" s="2">
        <v>0</v>
      </c>
      <c r="H2088">
        <v>2</v>
      </c>
      <c r="I2088">
        <v>1</v>
      </c>
      <c r="J2088">
        <v>0</v>
      </c>
      <c r="K2088" s="1">
        <v>84871.99</v>
      </c>
      <c r="L2088">
        <v>0</v>
      </c>
      <c r="M2088">
        <v>4</v>
      </c>
      <c r="N2088">
        <v>4381</v>
      </c>
      <c r="O2088">
        <v>2</v>
      </c>
      <c r="P2088">
        <v>36</v>
      </c>
      <c r="Q2088">
        <v>0.5</v>
      </c>
      <c r="R2088">
        <v>17524</v>
      </c>
      <c r="S2088" t="s">
        <v>55</v>
      </c>
      <c r="T2088" t="s">
        <v>59</v>
      </c>
      <c r="U2088" t="s">
        <v>51</v>
      </c>
      <c r="V2088">
        <v>6</v>
      </c>
    </row>
    <row r="2089" spans="1:22" x14ac:dyDescent="0.2">
      <c r="A2089">
        <v>15593694</v>
      </c>
      <c r="B2089">
        <v>814</v>
      </c>
      <c r="C2089" t="s">
        <v>12</v>
      </c>
      <c r="D2089" t="s">
        <v>15</v>
      </c>
      <c r="E2089">
        <v>49</v>
      </c>
      <c r="F2089">
        <v>8</v>
      </c>
      <c r="G2089" s="2">
        <v>0</v>
      </c>
      <c r="H2089">
        <v>2</v>
      </c>
      <c r="I2089">
        <v>0</v>
      </c>
      <c r="J2089">
        <v>0</v>
      </c>
      <c r="K2089" s="1">
        <v>157822.54</v>
      </c>
      <c r="L2089">
        <v>0</v>
      </c>
      <c r="M2089">
        <v>18</v>
      </c>
      <c r="N2089">
        <v>4882</v>
      </c>
      <c r="O2089">
        <v>2</v>
      </c>
      <c r="P2089">
        <v>61</v>
      </c>
      <c r="Q2089">
        <v>0.1111111111111111</v>
      </c>
      <c r="R2089">
        <v>87876</v>
      </c>
      <c r="S2089" t="s">
        <v>54</v>
      </c>
      <c r="T2089" t="s">
        <v>60</v>
      </c>
      <c r="U2089" t="s">
        <v>50</v>
      </c>
      <c r="V2089">
        <v>7</v>
      </c>
    </row>
    <row r="2090" spans="1:22" x14ac:dyDescent="0.2">
      <c r="A2090">
        <v>15785367</v>
      </c>
      <c r="B2090">
        <v>651</v>
      </c>
      <c r="C2090" t="s">
        <v>12</v>
      </c>
      <c r="D2090" t="s">
        <v>13</v>
      </c>
      <c r="E2090">
        <v>56</v>
      </c>
      <c r="F2090">
        <v>4</v>
      </c>
      <c r="G2090" s="2">
        <v>0</v>
      </c>
      <c r="H2090">
        <v>1</v>
      </c>
      <c r="I2090">
        <v>0</v>
      </c>
      <c r="J2090">
        <v>0</v>
      </c>
      <c r="K2090" s="1">
        <v>84383.22</v>
      </c>
      <c r="L2090">
        <v>1</v>
      </c>
      <c r="M2090">
        <v>28</v>
      </c>
      <c r="N2090">
        <v>3867</v>
      </c>
      <c r="O2090">
        <v>0</v>
      </c>
      <c r="P2090">
        <v>134</v>
      </c>
      <c r="Q2090">
        <v>0</v>
      </c>
      <c r="R2090">
        <v>108276</v>
      </c>
      <c r="S2090" t="s">
        <v>55</v>
      </c>
      <c r="T2090" t="s">
        <v>59</v>
      </c>
      <c r="U2090" t="s">
        <v>50</v>
      </c>
      <c r="V2090">
        <v>9</v>
      </c>
    </row>
    <row r="2091" spans="1:22" x14ac:dyDescent="0.2">
      <c r="A2091">
        <v>15645820</v>
      </c>
      <c r="B2091">
        <v>698</v>
      </c>
      <c r="C2091" t="s">
        <v>12</v>
      </c>
      <c r="D2091" t="s">
        <v>15</v>
      </c>
      <c r="E2091">
        <v>27</v>
      </c>
      <c r="F2091">
        <v>7</v>
      </c>
      <c r="G2091" s="2">
        <v>0</v>
      </c>
      <c r="H2091">
        <v>2</v>
      </c>
      <c r="I2091">
        <v>1</v>
      </c>
      <c r="J2091">
        <v>0</v>
      </c>
      <c r="K2091" s="1">
        <v>111471.55</v>
      </c>
      <c r="L2091">
        <v>0</v>
      </c>
      <c r="M2091">
        <v>17</v>
      </c>
      <c r="N2091">
        <v>3416</v>
      </c>
      <c r="O2091">
        <v>0</v>
      </c>
      <c r="P2091">
        <v>37</v>
      </c>
      <c r="Q2091">
        <v>0</v>
      </c>
      <c r="R2091">
        <v>58072</v>
      </c>
      <c r="S2091" t="s">
        <v>56</v>
      </c>
      <c r="T2091" t="s">
        <v>60</v>
      </c>
      <c r="U2091" t="s">
        <v>51</v>
      </c>
      <c r="V2091">
        <v>6</v>
      </c>
    </row>
    <row r="2092" spans="1:22" x14ac:dyDescent="0.2">
      <c r="A2092">
        <v>15790113</v>
      </c>
      <c r="B2092">
        <v>609</v>
      </c>
      <c r="C2092" t="s">
        <v>16</v>
      </c>
      <c r="D2092" t="s">
        <v>13</v>
      </c>
      <c r="E2092">
        <v>71</v>
      </c>
      <c r="F2092">
        <v>6</v>
      </c>
      <c r="G2092" s="2">
        <v>113317.1</v>
      </c>
      <c r="H2092">
        <v>1</v>
      </c>
      <c r="I2092">
        <v>1</v>
      </c>
      <c r="J2092">
        <v>0</v>
      </c>
      <c r="K2092" s="1">
        <v>108258.22</v>
      </c>
      <c r="L2092">
        <v>1</v>
      </c>
      <c r="M2092">
        <v>27</v>
      </c>
      <c r="N2092">
        <v>887</v>
      </c>
      <c r="O2092">
        <v>7</v>
      </c>
      <c r="P2092">
        <v>47</v>
      </c>
      <c r="Q2092">
        <v>0.25925925925925924</v>
      </c>
      <c r="R2092">
        <v>23949</v>
      </c>
      <c r="S2092" t="s">
        <v>55</v>
      </c>
      <c r="T2092" t="s">
        <v>60</v>
      </c>
      <c r="U2092" t="s">
        <v>51</v>
      </c>
      <c r="V2092">
        <v>6</v>
      </c>
    </row>
    <row r="2093" spans="1:22" x14ac:dyDescent="0.2">
      <c r="A2093">
        <v>15652289</v>
      </c>
      <c r="B2093">
        <v>694</v>
      </c>
      <c r="C2093" t="s">
        <v>12</v>
      </c>
      <c r="D2093" t="s">
        <v>15</v>
      </c>
      <c r="E2093">
        <v>47</v>
      </c>
      <c r="F2093">
        <v>4</v>
      </c>
      <c r="G2093" s="2">
        <v>0</v>
      </c>
      <c r="H2093">
        <v>2</v>
      </c>
      <c r="I2093">
        <v>1</v>
      </c>
      <c r="J2093">
        <v>0</v>
      </c>
      <c r="K2093" s="1">
        <v>197528.62</v>
      </c>
      <c r="L2093">
        <v>0</v>
      </c>
      <c r="M2093">
        <v>5</v>
      </c>
      <c r="N2093">
        <v>4551</v>
      </c>
      <c r="O2093">
        <v>1</v>
      </c>
      <c r="P2093">
        <v>10</v>
      </c>
      <c r="Q2093">
        <v>0.2</v>
      </c>
      <c r="R2093">
        <v>22755</v>
      </c>
      <c r="S2093" t="s">
        <v>55</v>
      </c>
      <c r="T2093" t="s">
        <v>59</v>
      </c>
      <c r="U2093" t="s">
        <v>52</v>
      </c>
      <c r="V2093">
        <v>7</v>
      </c>
    </row>
    <row r="2094" spans="1:22" x14ac:dyDescent="0.2">
      <c r="A2094">
        <v>15697844</v>
      </c>
      <c r="B2094">
        <v>721</v>
      </c>
      <c r="C2094" t="s">
        <v>14</v>
      </c>
      <c r="D2094" t="s">
        <v>13</v>
      </c>
      <c r="E2094">
        <v>32</v>
      </c>
      <c r="F2094">
        <v>10</v>
      </c>
      <c r="G2094" s="2">
        <v>0</v>
      </c>
      <c r="H2094">
        <v>1</v>
      </c>
      <c r="I2094">
        <v>1</v>
      </c>
      <c r="J2094">
        <v>0</v>
      </c>
      <c r="K2094" s="1">
        <v>136119.96</v>
      </c>
      <c r="L2094">
        <v>1</v>
      </c>
      <c r="M2094">
        <v>23</v>
      </c>
      <c r="N2094">
        <v>3226</v>
      </c>
      <c r="O2094">
        <v>6</v>
      </c>
      <c r="P2094">
        <v>23</v>
      </c>
      <c r="Q2094">
        <v>0.2608695652173913</v>
      </c>
      <c r="R2094">
        <v>74198</v>
      </c>
      <c r="S2094" t="s">
        <v>54</v>
      </c>
      <c r="T2094" t="s">
        <v>61</v>
      </c>
      <c r="U2094" t="s">
        <v>52</v>
      </c>
      <c r="V2094">
        <v>8</v>
      </c>
    </row>
    <row r="2095" spans="1:22" x14ac:dyDescent="0.2">
      <c r="A2095">
        <v>15587038</v>
      </c>
      <c r="B2095">
        <v>654</v>
      </c>
      <c r="C2095" t="s">
        <v>14</v>
      </c>
      <c r="D2095" t="s">
        <v>13</v>
      </c>
      <c r="E2095">
        <v>32</v>
      </c>
      <c r="F2095">
        <v>2</v>
      </c>
      <c r="G2095" s="2">
        <v>0</v>
      </c>
      <c r="H2095">
        <v>1</v>
      </c>
      <c r="I2095">
        <v>1</v>
      </c>
      <c r="J2095">
        <v>1</v>
      </c>
      <c r="K2095" s="1">
        <v>51972.92</v>
      </c>
      <c r="L2095">
        <v>1</v>
      </c>
      <c r="M2095">
        <v>17</v>
      </c>
      <c r="N2095">
        <v>274</v>
      </c>
      <c r="O2095">
        <v>5</v>
      </c>
      <c r="P2095">
        <v>68</v>
      </c>
      <c r="Q2095">
        <v>0.29411764705882354</v>
      </c>
      <c r="R2095">
        <v>4658</v>
      </c>
      <c r="S2095" t="s">
        <v>55</v>
      </c>
      <c r="T2095" t="s">
        <v>58</v>
      </c>
      <c r="U2095" t="s">
        <v>50</v>
      </c>
      <c r="V2095">
        <v>6</v>
      </c>
    </row>
    <row r="2096" spans="1:22" x14ac:dyDescent="0.2">
      <c r="A2096">
        <v>15660528</v>
      </c>
      <c r="B2096">
        <v>659</v>
      </c>
      <c r="C2096" t="s">
        <v>14</v>
      </c>
      <c r="D2096" t="s">
        <v>15</v>
      </c>
      <c r="E2096">
        <v>27</v>
      </c>
      <c r="F2096">
        <v>4</v>
      </c>
      <c r="G2096" s="2">
        <v>0</v>
      </c>
      <c r="H2096">
        <v>2</v>
      </c>
      <c r="I2096">
        <v>1</v>
      </c>
      <c r="J2096">
        <v>0</v>
      </c>
      <c r="K2096" s="1">
        <v>99341.87</v>
      </c>
      <c r="L2096">
        <v>0</v>
      </c>
      <c r="M2096">
        <v>8</v>
      </c>
      <c r="N2096">
        <v>4735</v>
      </c>
      <c r="O2096">
        <v>6</v>
      </c>
      <c r="P2096">
        <v>146</v>
      </c>
      <c r="Q2096">
        <v>0.75</v>
      </c>
      <c r="R2096">
        <v>37880</v>
      </c>
      <c r="S2096" t="s">
        <v>56</v>
      </c>
      <c r="T2096" t="s">
        <v>59</v>
      </c>
      <c r="U2096" t="s">
        <v>50</v>
      </c>
      <c r="V2096">
        <v>6</v>
      </c>
    </row>
    <row r="2097" spans="1:22" x14ac:dyDescent="0.2">
      <c r="A2097">
        <v>15686913</v>
      </c>
      <c r="B2097">
        <v>757</v>
      </c>
      <c r="C2097" t="s">
        <v>12</v>
      </c>
      <c r="D2097" t="s">
        <v>15</v>
      </c>
      <c r="E2097">
        <v>38</v>
      </c>
      <c r="F2097">
        <v>0</v>
      </c>
      <c r="G2097" s="2">
        <v>0</v>
      </c>
      <c r="H2097">
        <v>1</v>
      </c>
      <c r="I2097">
        <v>1</v>
      </c>
      <c r="J2097">
        <v>0</v>
      </c>
      <c r="K2097" s="1">
        <v>83263.06</v>
      </c>
      <c r="L2097">
        <v>0</v>
      </c>
      <c r="M2097">
        <v>9</v>
      </c>
      <c r="N2097">
        <v>4727</v>
      </c>
      <c r="O2097">
        <v>8</v>
      </c>
      <c r="P2097">
        <v>36</v>
      </c>
      <c r="Q2097">
        <v>0.88888888888888884</v>
      </c>
      <c r="R2097">
        <v>42543</v>
      </c>
      <c r="S2097" t="s">
        <v>56</v>
      </c>
      <c r="T2097" t="s">
        <v>58</v>
      </c>
      <c r="U2097" t="s">
        <v>51</v>
      </c>
      <c r="V2097">
        <v>9</v>
      </c>
    </row>
    <row r="2098" spans="1:22" x14ac:dyDescent="0.2">
      <c r="A2098">
        <v>15632275</v>
      </c>
      <c r="B2098">
        <v>718</v>
      </c>
      <c r="C2098" t="s">
        <v>12</v>
      </c>
      <c r="D2098" t="s">
        <v>15</v>
      </c>
      <c r="E2098">
        <v>29</v>
      </c>
      <c r="F2098">
        <v>2</v>
      </c>
      <c r="G2098" s="2">
        <v>0</v>
      </c>
      <c r="H2098">
        <v>1</v>
      </c>
      <c r="I2098">
        <v>1</v>
      </c>
      <c r="J2098">
        <v>0</v>
      </c>
      <c r="K2098" s="1">
        <v>126336.72</v>
      </c>
      <c r="L2098">
        <v>0</v>
      </c>
      <c r="M2098">
        <v>9</v>
      </c>
      <c r="N2098">
        <v>4402</v>
      </c>
      <c r="O2098">
        <v>2</v>
      </c>
      <c r="P2098">
        <v>179</v>
      </c>
      <c r="Q2098">
        <v>0.22222222222222221</v>
      </c>
      <c r="R2098">
        <v>39618</v>
      </c>
      <c r="S2098" t="s">
        <v>55</v>
      </c>
      <c r="T2098" t="s">
        <v>58</v>
      </c>
      <c r="U2098" t="s">
        <v>50</v>
      </c>
      <c r="V2098">
        <v>9</v>
      </c>
    </row>
    <row r="2099" spans="1:22" x14ac:dyDescent="0.2">
      <c r="A2099">
        <v>15715907</v>
      </c>
      <c r="B2099">
        <v>699</v>
      </c>
      <c r="C2099" t="s">
        <v>12</v>
      </c>
      <c r="D2099" t="s">
        <v>15</v>
      </c>
      <c r="E2099">
        <v>64</v>
      </c>
      <c r="F2099">
        <v>9</v>
      </c>
      <c r="G2099" s="2">
        <v>113109.52</v>
      </c>
      <c r="H2099">
        <v>1</v>
      </c>
      <c r="I2099">
        <v>1</v>
      </c>
      <c r="J2099">
        <v>0</v>
      </c>
      <c r="K2099" s="1">
        <v>27980.799999999999</v>
      </c>
      <c r="L2099">
        <v>1</v>
      </c>
      <c r="M2099">
        <v>26</v>
      </c>
      <c r="N2099">
        <v>4588</v>
      </c>
      <c r="O2099">
        <v>0</v>
      </c>
      <c r="P2099">
        <v>88</v>
      </c>
      <c r="Q2099">
        <v>0</v>
      </c>
      <c r="R2099">
        <v>119288</v>
      </c>
      <c r="S2099" t="s">
        <v>56</v>
      </c>
      <c r="T2099" t="s">
        <v>61</v>
      </c>
      <c r="U2099" t="s">
        <v>50</v>
      </c>
      <c r="V2099">
        <v>6</v>
      </c>
    </row>
    <row r="2100" spans="1:22" x14ac:dyDescent="0.2">
      <c r="A2100">
        <v>15771409</v>
      </c>
      <c r="B2100">
        <v>586</v>
      </c>
      <c r="C2100" t="s">
        <v>12</v>
      </c>
      <c r="D2100" t="s">
        <v>15</v>
      </c>
      <c r="E2100">
        <v>58</v>
      </c>
      <c r="F2100">
        <v>7</v>
      </c>
      <c r="G2100" s="2">
        <v>151933.63</v>
      </c>
      <c r="H2100">
        <v>1</v>
      </c>
      <c r="I2100">
        <v>1</v>
      </c>
      <c r="J2100">
        <v>0</v>
      </c>
      <c r="K2100" s="1">
        <v>162960.04999999999</v>
      </c>
      <c r="L2100">
        <v>1</v>
      </c>
      <c r="M2100">
        <v>7</v>
      </c>
      <c r="N2100">
        <v>530</v>
      </c>
      <c r="O2100">
        <v>7</v>
      </c>
      <c r="P2100">
        <v>19</v>
      </c>
      <c r="Q2100">
        <v>1</v>
      </c>
      <c r="R2100">
        <v>3710</v>
      </c>
      <c r="S2100" t="s">
        <v>54</v>
      </c>
      <c r="T2100" t="s">
        <v>60</v>
      </c>
      <c r="U2100" t="s">
        <v>52</v>
      </c>
      <c r="V2100">
        <v>6</v>
      </c>
    </row>
    <row r="2101" spans="1:22" x14ac:dyDescent="0.2">
      <c r="A2101">
        <v>15814116</v>
      </c>
      <c r="B2101">
        <v>583</v>
      </c>
      <c r="C2101" t="s">
        <v>12</v>
      </c>
      <c r="D2101" t="s">
        <v>13</v>
      </c>
      <c r="E2101">
        <v>42</v>
      </c>
      <c r="F2101">
        <v>7</v>
      </c>
      <c r="G2101" s="2">
        <v>0</v>
      </c>
      <c r="H2101">
        <v>2</v>
      </c>
      <c r="I2101">
        <v>1</v>
      </c>
      <c r="J2101">
        <v>0</v>
      </c>
      <c r="K2101" s="1">
        <v>144039.04999999999</v>
      </c>
      <c r="L2101">
        <v>0</v>
      </c>
      <c r="M2101">
        <v>29</v>
      </c>
      <c r="N2101">
        <v>2491</v>
      </c>
      <c r="O2101">
        <v>4</v>
      </c>
      <c r="P2101">
        <v>81</v>
      </c>
      <c r="Q2101">
        <v>0.13793103448275862</v>
      </c>
      <c r="R2101">
        <v>72239</v>
      </c>
      <c r="S2101" t="s">
        <v>55</v>
      </c>
      <c r="T2101" t="s">
        <v>60</v>
      </c>
      <c r="U2101" t="s">
        <v>50</v>
      </c>
      <c r="V2101">
        <v>6</v>
      </c>
    </row>
    <row r="2102" spans="1:22" x14ac:dyDescent="0.2">
      <c r="A2102">
        <v>15611189</v>
      </c>
      <c r="B2102">
        <v>670</v>
      </c>
      <c r="C2102" t="s">
        <v>14</v>
      </c>
      <c r="D2102" t="s">
        <v>15</v>
      </c>
      <c r="E2102">
        <v>43</v>
      </c>
      <c r="F2102">
        <v>1</v>
      </c>
      <c r="G2102" s="2">
        <v>97792.21</v>
      </c>
      <c r="H2102">
        <v>1</v>
      </c>
      <c r="I2102">
        <v>0</v>
      </c>
      <c r="J2102">
        <v>0</v>
      </c>
      <c r="K2102" s="1">
        <v>120225.62</v>
      </c>
      <c r="L2102">
        <v>0</v>
      </c>
      <c r="M2102">
        <v>13</v>
      </c>
      <c r="N2102">
        <v>1794</v>
      </c>
      <c r="O2102">
        <v>7</v>
      </c>
      <c r="P2102">
        <v>3</v>
      </c>
      <c r="Q2102">
        <v>0.53846153846153844</v>
      </c>
      <c r="R2102">
        <v>23322</v>
      </c>
      <c r="S2102" t="s">
        <v>55</v>
      </c>
      <c r="T2102" t="s">
        <v>58</v>
      </c>
      <c r="U2102" t="s">
        <v>52</v>
      </c>
      <c r="V2102">
        <v>6</v>
      </c>
    </row>
    <row r="2103" spans="1:22" x14ac:dyDescent="0.2">
      <c r="A2103">
        <v>15729718</v>
      </c>
      <c r="B2103">
        <v>610</v>
      </c>
      <c r="C2103" t="s">
        <v>12</v>
      </c>
      <c r="D2103" t="s">
        <v>15</v>
      </c>
      <c r="E2103">
        <v>41</v>
      </c>
      <c r="F2103">
        <v>6</v>
      </c>
      <c r="G2103" s="2">
        <v>0</v>
      </c>
      <c r="H2103">
        <v>3</v>
      </c>
      <c r="I2103">
        <v>0</v>
      </c>
      <c r="J2103">
        <v>0</v>
      </c>
      <c r="K2103" s="1">
        <v>56118.81</v>
      </c>
      <c r="L2103">
        <v>1</v>
      </c>
      <c r="M2103">
        <v>3</v>
      </c>
      <c r="N2103">
        <v>1740</v>
      </c>
      <c r="O2103">
        <v>3</v>
      </c>
      <c r="P2103">
        <v>33</v>
      </c>
      <c r="Q2103">
        <v>1</v>
      </c>
      <c r="R2103">
        <v>5220</v>
      </c>
      <c r="S2103" t="s">
        <v>55</v>
      </c>
      <c r="T2103" t="s">
        <v>60</v>
      </c>
      <c r="U2103" t="s">
        <v>51</v>
      </c>
      <c r="V2103">
        <v>6</v>
      </c>
    </row>
    <row r="2104" spans="1:22" x14ac:dyDescent="0.2">
      <c r="A2104">
        <v>15611409</v>
      </c>
      <c r="B2104">
        <v>676</v>
      </c>
      <c r="C2104" t="s">
        <v>14</v>
      </c>
      <c r="D2104" t="s">
        <v>15</v>
      </c>
      <c r="E2104">
        <v>35</v>
      </c>
      <c r="F2104">
        <v>0</v>
      </c>
      <c r="G2104" s="2">
        <v>0</v>
      </c>
      <c r="H2104">
        <v>2</v>
      </c>
      <c r="I2104">
        <v>0</v>
      </c>
      <c r="J2104">
        <v>0</v>
      </c>
      <c r="K2104" s="1">
        <v>139911.57999999999</v>
      </c>
      <c r="L2104">
        <v>0</v>
      </c>
      <c r="M2104">
        <v>9</v>
      </c>
      <c r="N2104">
        <v>4974</v>
      </c>
      <c r="O2104">
        <v>3</v>
      </c>
      <c r="P2104">
        <v>85</v>
      </c>
      <c r="Q2104">
        <v>0.33333333333333331</v>
      </c>
      <c r="R2104">
        <v>44766</v>
      </c>
      <c r="S2104" t="s">
        <v>56</v>
      </c>
      <c r="T2104" t="s">
        <v>58</v>
      </c>
      <c r="U2104" t="s">
        <v>50</v>
      </c>
      <c r="V2104">
        <v>7</v>
      </c>
    </row>
    <row r="2105" spans="1:22" x14ac:dyDescent="0.2">
      <c r="A2105">
        <v>15646535</v>
      </c>
      <c r="B2105">
        <v>578</v>
      </c>
      <c r="C2105" t="s">
        <v>12</v>
      </c>
      <c r="D2105" t="s">
        <v>15</v>
      </c>
      <c r="E2105">
        <v>46</v>
      </c>
      <c r="F2105">
        <v>5</v>
      </c>
      <c r="G2105" s="2">
        <v>113226.47</v>
      </c>
      <c r="H2105">
        <v>1</v>
      </c>
      <c r="I2105">
        <v>1</v>
      </c>
      <c r="J2105">
        <v>0</v>
      </c>
      <c r="K2105" s="1">
        <v>56770.76</v>
      </c>
      <c r="L2105">
        <v>0</v>
      </c>
      <c r="M2105">
        <v>20</v>
      </c>
      <c r="N2105">
        <v>399</v>
      </c>
      <c r="O2105">
        <v>8</v>
      </c>
      <c r="P2105">
        <v>168</v>
      </c>
      <c r="Q2105">
        <v>0.4</v>
      </c>
      <c r="R2105">
        <v>7980</v>
      </c>
      <c r="S2105" t="s">
        <v>55</v>
      </c>
      <c r="T2105" t="s">
        <v>59</v>
      </c>
      <c r="U2105" t="s">
        <v>50</v>
      </c>
      <c r="V2105">
        <v>6</v>
      </c>
    </row>
    <row r="2106" spans="1:22" x14ac:dyDescent="0.2">
      <c r="A2106">
        <v>15590234</v>
      </c>
      <c r="B2106">
        <v>697</v>
      </c>
      <c r="C2106" t="s">
        <v>12</v>
      </c>
      <c r="D2106" t="s">
        <v>13</v>
      </c>
      <c r="E2106">
        <v>42</v>
      </c>
      <c r="F2106">
        <v>1</v>
      </c>
      <c r="G2106" s="2">
        <v>0</v>
      </c>
      <c r="H2106">
        <v>1</v>
      </c>
      <c r="I2106">
        <v>1</v>
      </c>
      <c r="J2106">
        <v>0</v>
      </c>
      <c r="K2106" s="1">
        <v>1262.83</v>
      </c>
      <c r="L2106">
        <v>1</v>
      </c>
      <c r="M2106">
        <v>5</v>
      </c>
      <c r="N2106">
        <v>4758</v>
      </c>
      <c r="O2106">
        <v>0</v>
      </c>
      <c r="P2106">
        <v>10</v>
      </c>
      <c r="Q2106">
        <v>0</v>
      </c>
      <c r="R2106">
        <v>23790</v>
      </c>
      <c r="S2106" t="s">
        <v>55</v>
      </c>
      <c r="T2106" t="s">
        <v>58</v>
      </c>
      <c r="U2106" t="s">
        <v>52</v>
      </c>
      <c r="V2106">
        <v>9</v>
      </c>
    </row>
    <row r="2107" spans="1:22" x14ac:dyDescent="0.2">
      <c r="A2107">
        <v>15728082</v>
      </c>
      <c r="B2107">
        <v>601</v>
      </c>
      <c r="C2107" t="s">
        <v>14</v>
      </c>
      <c r="D2107" t="s">
        <v>15</v>
      </c>
      <c r="E2107">
        <v>28</v>
      </c>
      <c r="F2107">
        <v>6</v>
      </c>
      <c r="G2107" s="2">
        <v>0</v>
      </c>
      <c r="H2107">
        <v>2</v>
      </c>
      <c r="I2107">
        <v>1</v>
      </c>
      <c r="J2107">
        <v>0</v>
      </c>
      <c r="K2107" s="1">
        <v>14665.28</v>
      </c>
      <c r="L2107">
        <v>0</v>
      </c>
      <c r="M2107">
        <v>12</v>
      </c>
      <c r="N2107">
        <v>1435</v>
      </c>
      <c r="O2107">
        <v>4</v>
      </c>
      <c r="P2107">
        <v>96</v>
      </c>
      <c r="Q2107">
        <v>0.33333333333333331</v>
      </c>
      <c r="R2107">
        <v>17220</v>
      </c>
      <c r="S2107" t="s">
        <v>54</v>
      </c>
      <c r="T2107" t="s">
        <v>60</v>
      </c>
      <c r="U2107" t="s">
        <v>50</v>
      </c>
      <c r="V2107">
        <v>6</v>
      </c>
    </row>
    <row r="2108" spans="1:22" x14ac:dyDescent="0.2">
      <c r="A2108">
        <v>15609987</v>
      </c>
      <c r="B2108">
        <v>755</v>
      </c>
      <c r="C2108" t="s">
        <v>12</v>
      </c>
      <c r="D2108" t="s">
        <v>15</v>
      </c>
      <c r="E2108">
        <v>42</v>
      </c>
      <c r="F2108">
        <v>2</v>
      </c>
      <c r="G2108" s="2">
        <v>119919.12</v>
      </c>
      <c r="H2108">
        <v>1</v>
      </c>
      <c r="I2108">
        <v>1</v>
      </c>
      <c r="J2108">
        <v>0</v>
      </c>
      <c r="K2108" s="1">
        <v>156868.21</v>
      </c>
      <c r="L2108">
        <v>0</v>
      </c>
      <c r="M2108">
        <v>18</v>
      </c>
      <c r="N2108">
        <v>3901</v>
      </c>
      <c r="O2108">
        <v>3</v>
      </c>
      <c r="P2108">
        <v>15</v>
      </c>
      <c r="Q2108">
        <v>0.16666666666666666</v>
      </c>
      <c r="R2108">
        <v>70218</v>
      </c>
      <c r="S2108" t="s">
        <v>55</v>
      </c>
      <c r="T2108" t="s">
        <v>58</v>
      </c>
      <c r="U2108" t="s">
        <v>52</v>
      </c>
      <c r="V2108">
        <v>6</v>
      </c>
    </row>
    <row r="2109" spans="1:22" x14ac:dyDescent="0.2">
      <c r="A2109">
        <v>15735330</v>
      </c>
      <c r="B2109">
        <v>553</v>
      </c>
      <c r="C2109" t="s">
        <v>12</v>
      </c>
      <c r="D2109" t="s">
        <v>15</v>
      </c>
      <c r="E2109">
        <v>37</v>
      </c>
      <c r="F2109">
        <v>1</v>
      </c>
      <c r="G2109" s="2">
        <v>0</v>
      </c>
      <c r="H2109">
        <v>1</v>
      </c>
      <c r="I2109">
        <v>1</v>
      </c>
      <c r="J2109">
        <v>0</v>
      </c>
      <c r="K2109" s="1">
        <v>30461.55</v>
      </c>
      <c r="L2109">
        <v>0</v>
      </c>
      <c r="M2109">
        <v>25</v>
      </c>
      <c r="N2109">
        <v>3037</v>
      </c>
      <c r="O2109">
        <v>10</v>
      </c>
      <c r="P2109">
        <v>40</v>
      </c>
      <c r="Q2109">
        <v>0.4</v>
      </c>
      <c r="R2109">
        <v>75925</v>
      </c>
      <c r="S2109" t="s">
        <v>55</v>
      </c>
      <c r="T2109" t="s">
        <v>58</v>
      </c>
      <c r="U2109" t="s">
        <v>51</v>
      </c>
      <c r="V2109">
        <v>9</v>
      </c>
    </row>
    <row r="2110" spans="1:22" x14ac:dyDescent="0.2">
      <c r="A2110">
        <v>15777893</v>
      </c>
      <c r="B2110">
        <v>777</v>
      </c>
      <c r="C2110" t="s">
        <v>12</v>
      </c>
      <c r="D2110" t="s">
        <v>15</v>
      </c>
      <c r="E2110">
        <v>43</v>
      </c>
      <c r="F2110">
        <v>1</v>
      </c>
      <c r="G2110" s="2">
        <v>0</v>
      </c>
      <c r="H2110">
        <v>2</v>
      </c>
      <c r="I2110">
        <v>1</v>
      </c>
      <c r="J2110">
        <v>0</v>
      </c>
      <c r="K2110" s="1">
        <v>21785.91</v>
      </c>
      <c r="L2110">
        <v>0</v>
      </c>
      <c r="M2110">
        <v>11</v>
      </c>
      <c r="N2110">
        <v>1596</v>
      </c>
      <c r="O2110">
        <v>10</v>
      </c>
      <c r="P2110">
        <v>166</v>
      </c>
      <c r="Q2110">
        <v>0.90909090909090906</v>
      </c>
      <c r="R2110">
        <v>17556</v>
      </c>
      <c r="S2110" t="s">
        <v>55</v>
      </c>
      <c r="T2110" t="s">
        <v>58</v>
      </c>
      <c r="U2110" t="s">
        <v>50</v>
      </c>
      <c r="V2110">
        <v>7</v>
      </c>
    </row>
    <row r="2111" spans="1:22" x14ac:dyDescent="0.2">
      <c r="A2111">
        <v>15791326</v>
      </c>
      <c r="B2111">
        <v>566</v>
      </c>
      <c r="C2111" t="s">
        <v>12</v>
      </c>
      <c r="D2111" t="s">
        <v>15</v>
      </c>
      <c r="E2111">
        <v>34</v>
      </c>
      <c r="F2111">
        <v>3</v>
      </c>
      <c r="G2111" s="2">
        <v>0</v>
      </c>
      <c r="H2111">
        <v>1</v>
      </c>
      <c r="I2111">
        <v>0</v>
      </c>
      <c r="J2111">
        <v>0</v>
      </c>
      <c r="K2111" s="1">
        <v>188135.69</v>
      </c>
      <c r="L2111">
        <v>0</v>
      </c>
      <c r="M2111">
        <v>2</v>
      </c>
      <c r="N2111">
        <v>3413</v>
      </c>
      <c r="O2111">
        <v>0</v>
      </c>
      <c r="P2111">
        <v>174</v>
      </c>
      <c r="Q2111">
        <v>0</v>
      </c>
      <c r="R2111">
        <v>6826</v>
      </c>
      <c r="S2111" t="s">
        <v>54</v>
      </c>
      <c r="T2111" t="s">
        <v>59</v>
      </c>
      <c r="U2111" t="s">
        <v>50</v>
      </c>
      <c r="V2111">
        <v>8</v>
      </c>
    </row>
    <row r="2112" spans="1:22" x14ac:dyDescent="0.2">
      <c r="A2112">
        <v>15615176</v>
      </c>
      <c r="B2112">
        <v>732</v>
      </c>
      <c r="C2112" t="s">
        <v>12</v>
      </c>
      <c r="D2112" t="s">
        <v>15</v>
      </c>
      <c r="E2112">
        <v>26</v>
      </c>
      <c r="F2112">
        <v>7</v>
      </c>
      <c r="G2112" s="2">
        <v>0</v>
      </c>
      <c r="H2112">
        <v>2</v>
      </c>
      <c r="I2112">
        <v>1</v>
      </c>
      <c r="J2112">
        <v>0</v>
      </c>
      <c r="K2112" s="1">
        <v>154364.66</v>
      </c>
      <c r="L2112">
        <v>0</v>
      </c>
      <c r="M2112">
        <v>10</v>
      </c>
      <c r="N2112">
        <v>4108</v>
      </c>
      <c r="O2112">
        <v>0</v>
      </c>
      <c r="P2112">
        <v>154</v>
      </c>
      <c r="Q2112">
        <v>0</v>
      </c>
      <c r="R2112">
        <v>41080</v>
      </c>
      <c r="S2112" t="s">
        <v>56</v>
      </c>
      <c r="T2112" t="s">
        <v>60</v>
      </c>
      <c r="U2112" t="s">
        <v>50</v>
      </c>
      <c r="V2112">
        <v>6</v>
      </c>
    </row>
    <row r="2113" spans="1:22" x14ac:dyDescent="0.2">
      <c r="A2113">
        <v>15735221</v>
      </c>
      <c r="B2113">
        <v>697</v>
      </c>
      <c r="C2113" t="s">
        <v>12</v>
      </c>
      <c r="D2113" t="s">
        <v>13</v>
      </c>
      <c r="E2113">
        <v>42</v>
      </c>
      <c r="F2113">
        <v>10</v>
      </c>
      <c r="G2113" s="2">
        <v>0</v>
      </c>
      <c r="H2113">
        <v>2</v>
      </c>
      <c r="I2113">
        <v>1</v>
      </c>
      <c r="J2113">
        <v>0</v>
      </c>
      <c r="K2113" s="1">
        <v>61312.15</v>
      </c>
      <c r="L2113">
        <v>0</v>
      </c>
      <c r="M2113">
        <v>13</v>
      </c>
      <c r="N2113">
        <v>3061</v>
      </c>
      <c r="O2113">
        <v>7</v>
      </c>
      <c r="P2113">
        <v>178</v>
      </c>
      <c r="Q2113">
        <v>0.53846153846153844</v>
      </c>
      <c r="R2113">
        <v>39793</v>
      </c>
      <c r="S2113" t="s">
        <v>55</v>
      </c>
      <c r="T2113" t="s">
        <v>61</v>
      </c>
      <c r="U2113" t="s">
        <v>50</v>
      </c>
      <c r="V2113">
        <v>6</v>
      </c>
    </row>
    <row r="2114" spans="1:22" x14ac:dyDescent="0.2">
      <c r="A2114">
        <v>15721504</v>
      </c>
      <c r="B2114">
        <v>731</v>
      </c>
      <c r="C2114" t="s">
        <v>14</v>
      </c>
      <c r="D2114" t="s">
        <v>15</v>
      </c>
      <c r="E2114">
        <v>41</v>
      </c>
      <c r="F2114">
        <v>3</v>
      </c>
      <c r="G2114" s="2">
        <v>0</v>
      </c>
      <c r="H2114">
        <v>2</v>
      </c>
      <c r="I2114">
        <v>1</v>
      </c>
      <c r="J2114">
        <v>0</v>
      </c>
      <c r="K2114" s="1">
        <v>101371.72</v>
      </c>
      <c r="L2114">
        <v>0</v>
      </c>
      <c r="M2114">
        <v>22</v>
      </c>
      <c r="N2114">
        <v>3416</v>
      </c>
      <c r="O2114">
        <v>9</v>
      </c>
      <c r="P2114">
        <v>155</v>
      </c>
      <c r="Q2114">
        <v>0.40909090909090912</v>
      </c>
      <c r="R2114">
        <v>75152</v>
      </c>
      <c r="S2114" t="s">
        <v>55</v>
      </c>
      <c r="T2114" t="s">
        <v>59</v>
      </c>
      <c r="U2114" t="s">
        <v>50</v>
      </c>
      <c r="V2114">
        <v>6</v>
      </c>
    </row>
    <row r="2115" spans="1:22" x14ac:dyDescent="0.2">
      <c r="A2115">
        <v>15647295</v>
      </c>
      <c r="B2115">
        <v>426</v>
      </c>
      <c r="C2115" t="s">
        <v>12</v>
      </c>
      <c r="D2115" t="s">
        <v>15</v>
      </c>
      <c r="E2115">
        <v>34</v>
      </c>
      <c r="F2115">
        <v>9</v>
      </c>
      <c r="G2115" s="2">
        <v>0</v>
      </c>
      <c r="H2115">
        <v>2</v>
      </c>
      <c r="I2115">
        <v>1</v>
      </c>
      <c r="J2115">
        <v>0</v>
      </c>
      <c r="K2115" s="1">
        <v>107876.91</v>
      </c>
      <c r="L2115">
        <v>0</v>
      </c>
      <c r="M2115">
        <v>20</v>
      </c>
      <c r="N2115">
        <v>2680</v>
      </c>
      <c r="O2115">
        <v>3</v>
      </c>
      <c r="P2115">
        <v>76</v>
      </c>
      <c r="Q2115">
        <v>0.15</v>
      </c>
      <c r="R2115">
        <v>53600</v>
      </c>
      <c r="S2115" t="s">
        <v>56</v>
      </c>
      <c r="T2115" t="s">
        <v>61</v>
      </c>
      <c r="U2115" t="s">
        <v>50</v>
      </c>
      <c r="V2115">
        <v>6</v>
      </c>
    </row>
    <row r="2116" spans="1:22" x14ac:dyDescent="0.2">
      <c r="A2116">
        <v>15696120</v>
      </c>
      <c r="B2116">
        <v>701</v>
      </c>
      <c r="C2116" t="s">
        <v>14</v>
      </c>
      <c r="D2116" t="s">
        <v>13</v>
      </c>
      <c r="E2116">
        <v>30</v>
      </c>
      <c r="F2116">
        <v>2</v>
      </c>
      <c r="G2116" s="2">
        <v>0</v>
      </c>
      <c r="H2116">
        <v>2</v>
      </c>
      <c r="I2116">
        <v>1</v>
      </c>
      <c r="J2116">
        <v>0</v>
      </c>
      <c r="K2116" s="1">
        <v>115650.63</v>
      </c>
      <c r="L2116">
        <v>0</v>
      </c>
      <c r="M2116">
        <v>25</v>
      </c>
      <c r="N2116">
        <v>3014</v>
      </c>
      <c r="O2116">
        <v>7</v>
      </c>
      <c r="P2116">
        <v>5</v>
      </c>
      <c r="Q2116">
        <v>0.28000000000000003</v>
      </c>
      <c r="R2116">
        <v>75350</v>
      </c>
      <c r="S2116" t="s">
        <v>55</v>
      </c>
      <c r="T2116" t="s">
        <v>58</v>
      </c>
      <c r="U2116" t="s">
        <v>52</v>
      </c>
      <c r="V2116">
        <v>7</v>
      </c>
    </row>
    <row r="2117" spans="1:22" x14ac:dyDescent="0.2">
      <c r="A2117">
        <v>15782089</v>
      </c>
      <c r="B2117">
        <v>685</v>
      </c>
      <c r="C2117" t="s">
        <v>12</v>
      </c>
      <c r="D2117" t="s">
        <v>15</v>
      </c>
      <c r="E2117">
        <v>33</v>
      </c>
      <c r="F2117">
        <v>6</v>
      </c>
      <c r="G2117" s="2">
        <v>0</v>
      </c>
      <c r="H2117">
        <v>1</v>
      </c>
      <c r="I2117">
        <v>1</v>
      </c>
      <c r="J2117">
        <v>0</v>
      </c>
      <c r="K2117" s="1">
        <v>58458.26</v>
      </c>
      <c r="L2117">
        <v>0</v>
      </c>
      <c r="M2117">
        <v>4</v>
      </c>
      <c r="N2117">
        <v>1784</v>
      </c>
      <c r="O2117">
        <v>4</v>
      </c>
      <c r="P2117">
        <v>73</v>
      </c>
      <c r="Q2117">
        <v>1</v>
      </c>
      <c r="R2117">
        <v>7136</v>
      </c>
      <c r="S2117" t="s">
        <v>56</v>
      </c>
      <c r="T2117" t="s">
        <v>60</v>
      </c>
      <c r="U2117" t="s">
        <v>50</v>
      </c>
      <c r="V2117">
        <v>8</v>
      </c>
    </row>
    <row r="2118" spans="1:22" x14ac:dyDescent="0.2">
      <c r="A2118">
        <v>15623369</v>
      </c>
      <c r="B2118">
        <v>708</v>
      </c>
      <c r="C2118" t="s">
        <v>12</v>
      </c>
      <c r="D2118" t="s">
        <v>15</v>
      </c>
      <c r="E2118">
        <v>52</v>
      </c>
      <c r="F2118">
        <v>10</v>
      </c>
      <c r="G2118" s="2">
        <v>105355.81</v>
      </c>
      <c r="H2118">
        <v>1</v>
      </c>
      <c r="I2118">
        <v>1</v>
      </c>
      <c r="J2118">
        <v>0</v>
      </c>
      <c r="K2118" s="1">
        <v>123.07</v>
      </c>
      <c r="L2118">
        <v>1</v>
      </c>
      <c r="M2118">
        <v>13</v>
      </c>
      <c r="N2118">
        <v>4440</v>
      </c>
      <c r="O2118">
        <v>8</v>
      </c>
      <c r="P2118">
        <v>130</v>
      </c>
      <c r="Q2118">
        <v>0.61538461538461542</v>
      </c>
      <c r="R2118">
        <v>57720</v>
      </c>
      <c r="S2118" t="s">
        <v>56</v>
      </c>
      <c r="T2118" t="s">
        <v>61</v>
      </c>
      <c r="U2118" t="s">
        <v>50</v>
      </c>
      <c r="V2118">
        <v>6</v>
      </c>
    </row>
    <row r="2119" spans="1:22" x14ac:dyDescent="0.2">
      <c r="A2119">
        <v>15750545</v>
      </c>
      <c r="B2119">
        <v>629</v>
      </c>
      <c r="C2119" t="s">
        <v>12</v>
      </c>
      <c r="D2119" t="s">
        <v>15</v>
      </c>
      <c r="E2119">
        <v>44</v>
      </c>
      <c r="F2119">
        <v>5</v>
      </c>
      <c r="G2119" s="2">
        <v>0</v>
      </c>
      <c r="H2119">
        <v>4</v>
      </c>
      <c r="I2119">
        <v>0</v>
      </c>
      <c r="J2119">
        <v>0</v>
      </c>
      <c r="K2119" s="1">
        <v>117572.59</v>
      </c>
      <c r="L2119">
        <v>1</v>
      </c>
      <c r="M2119">
        <v>2</v>
      </c>
      <c r="N2119">
        <v>3831</v>
      </c>
      <c r="O2119">
        <v>1</v>
      </c>
      <c r="P2119">
        <v>34</v>
      </c>
      <c r="Q2119">
        <v>0.5</v>
      </c>
      <c r="R2119">
        <v>7662</v>
      </c>
      <c r="S2119" t="s">
        <v>55</v>
      </c>
      <c r="T2119" t="s">
        <v>59</v>
      </c>
      <c r="U2119" t="s">
        <v>51</v>
      </c>
      <c r="V2119">
        <v>6</v>
      </c>
    </row>
    <row r="2120" spans="1:22" x14ac:dyDescent="0.2">
      <c r="A2120">
        <v>15674750</v>
      </c>
      <c r="B2120">
        <v>481</v>
      </c>
      <c r="C2120" t="s">
        <v>14</v>
      </c>
      <c r="D2120" t="s">
        <v>13</v>
      </c>
      <c r="E2120">
        <v>37</v>
      </c>
      <c r="F2120">
        <v>8</v>
      </c>
      <c r="G2120" s="2">
        <v>0</v>
      </c>
      <c r="H2120">
        <v>2</v>
      </c>
      <c r="I2120">
        <v>1</v>
      </c>
      <c r="J2120">
        <v>0</v>
      </c>
      <c r="K2120" s="1">
        <v>44215.86</v>
      </c>
      <c r="L2120">
        <v>0</v>
      </c>
      <c r="M2120">
        <v>29</v>
      </c>
      <c r="N2120">
        <v>2547</v>
      </c>
      <c r="O2120">
        <v>9</v>
      </c>
      <c r="P2120">
        <v>47</v>
      </c>
      <c r="Q2120">
        <v>0.31034482758620691</v>
      </c>
      <c r="R2120">
        <v>73863</v>
      </c>
      <c r="S2120" t="s">
        <v>54</v>
      </c>
      <c r="T2120" t="s">
        <v>60</v>
      </c>
      <c r="U2120" t="s">
        <v>51</v>
      </c>
      <c r="V2120">
        <v>6</v>
      </c>
    </row>
    <row r="2121" spans="1:22" x14ac:dyDescent="0.2">
      <c r="A2121">
        <v>15778345</v>
      </c>
      <c r="B2121">
        <v>749</v>
      </c>
      <c r="C2121" t="s">
        <v>12</v>
      </c>
      <c r="D2121" t="s">
        <v>13</v>
      </c>
      <c r="E2121">
        <v>33</v>
      </c>
      <c r="F2121">
        <v>1</v>
      </c>
      <c r="G2121" s="2">
        <v>74385.98</v>
      </c>
      <c r="H2121">
        <v>1</v>
      </c>
      <c r="I2121">
        <v>1</v>
      </c>
      <c r="J2121">
        <v>0</v>
      </c>
      <c r="K2121" s="1">
        <v>20164.47</v>
      </c>
      <c r="L2121">
        <v>0</v>
      </c>
      <c r="M2121">
        <v>27</v>
      </c>
      <c r="N2121">
        <v>606</v>
      </c>
      <c r="O2121">
        <v>9</v>
      </c>
      <c r="P2121">
        <v>113</v>
      </c>
      <c r="Q2121">
        <v>0.33333333333333331</v>
      </c>
      <c r="R2121">
        <v>16362</v>
      </c>
      <c r="S2121" t="s">
        <v>55</v>
      </c>
      <c r="T2121" t="s">
        <v>58</v>
      </c>
      <c r="U2121" t="s">
        <v>50</v>
      </c>
      <c r="V2121">
        <v>6</v>
      </c>
    </row>
    <row r="2122" spans="1:22" x14ac:dyDescent="0.2">
      <c r="A2122">
        <v>15643574</v>
      </c>
      <c r="B2122">
        <v>682</v>
      </c>
      <c r="C2122" t="s">
        <v>12</v>
      </c>
      <c r="D2122" t="s">
        <v>15</v>
      </c>
      <c r="E2122">
        <v>26</v>
      </c>
      <c r="F2122">
        <v>8</v>
      </c>
      <c r="G2122" s="2">
        <v>0</v>
      </c>
      <c r="H2122">
        <v>2</v>
      </c>
      <c r="I2122">
        <v>1</v>
      </c>
      <c r="J2122">
        <v>0</v>
      </c>
      <c r="K2122" s="1">
        <v>178373.43</v>
      </c>
      <c r="L2122">
        <v>0</v>
      </c>
      <c r="M2122">
        <v>17</v>
      </c>
      <c r="N2122">
        <v>896</v>
      </c>
      <c r="O2122">
        <v>5</v>
      </c>
      <c r="P2122">
        <v>84</v>
      </c>
      <c r="Q2122">
        <v>0.29411764705882354</v>
      </c>
      <c r="R2122">
        <v>15232</v>
      </c>
      <c r="S2122" t="s">
        <v>55</v>
      </c>
      <c r="T2122" t="s">
        <v>60</v>
      </c>
      <c r="U2122" t="s">
        <v>50</v>
      </c>
      <c r="V2122">
        <v>6</v>
      </c>
    </row>
    <row r="2123" spans="1:22" x14ac:dyDescent="0.2">
      <c r="A2123">
        <v>15595010</v>
      </c>
      <c r="B2123">
        <v>694</v>
      </c>
      <c r="C2123" t="s">
        <v>14</v>
      </c>
      <c r="D2123" t="s">
        <v>13</v>
      </c>
      <c r="E2123">
        <v>39</v>
      </c>
      <c r="F2123">
        <v>9</v>
      </c>
      <c r="G2123" s="2">
        <v>0</v>
      </c>
      <c r="H2123">
        <v>2</v>
      </c>
      <c r="I2123">
        <v>0</v>
      </c>
      <c r="J2123">
        <v>0</v>
      </c>
      <c r="K2123" s="1">
        <v>99924.04</v>
      </c>
      <c r="L2123">
        <v>0</v>
      </c>
      <c r="M2123">
        <v>13</v>
      </c>
      <c r="N2123">
        <v>2697</v>
      </c>
      <c r="O2123">
        <v>1</v>
      </c>
      <c r="P2123">
        <v>107</v>
      </c>
      <c r="Q2123">
        <v>7.6923076923076927E-2</v>
      </c>
      <c r="R2123">
        <v>35061</v>
      </c>
      <c r="S2123" t="s">
        <v>55</v>
      </c>
      <c r="T2123" t="s">
        <v>61</v>
      </c>
      <c r="U2123" t="s">
        <v>50</v>
      </c>
      <c r="V2123">
        <v>6</v>
      </c>
    </row>
    <row r="2124" spans="1:22" x14ac:dyDescent="0.2">
      <c r="A2124">
        <v>15580579</v>
      </c>
      <c r="B2124">
        <v>490</v>
      </c>
      <c r="C2124" t="s">
        <v>12</v>
      </c>
      <c r="D2124" t="s">
        <v>13</v>
      </c>
      <c r="E2124">
        <v>40</v>
      </c>
      <c r="F2124">
        <v>1</v>
      </c>
      <c r="G2124" s="2">
        <v>0</v>
      </c>
      <c r="H2124">
        <v>1</v>
      </c>
      <c r="I2124">
        <v>1</v>
      </c>
      <c r="J2124">
        <v>1</v>
      </c>
      <c r="K2124" s="1">
        <v>49594.19</v>
      </c>
      <c r="L2124">
        <v>1</v>
      </c>
      <c r="M2124">
        <v>25</v>
      </c>
      <c r="N2124">
        <v>4167</v>
      </c>
      <c r="O2124">
        <v>4</v>
      </c>
      <c r="P2124">
        <v>35</v>
      </c>
      <c r="Q2124">
        <v>0.16</v>
      </c>
      <c r="R2124">
        <v>104175</v>
      </c>
      <c r="S2124" t="s">
        <v>55</v>
      </c>
      <c r="T2124" t="s">
        <v>58</v>
      </c>
      <c r="U2124" t="s">
        <v>51</v>
      </c>
      <c r="V2124">
        <v>6</v>
      </c>
    </row>
    <row r="2125" spans="1:22" x14ac:dyDescent="0.2">
      <c r="A2125">
        <v>15569595</v>
      </c>
      <c r="B2125">
        <v>678</v>
      </c>
      <c r="C2125" t="s">
        <v>12</v>
      </c>
      <c r="D2125" t="s">
        <v>13</v>
      </c>
      <c r="E2125">
        <v>50</v>
      </c>
      <c r="F2125">
        <v>6</v>
      </c>
      <c r="G2125" s="2">
        <v>0</v>
      </c>
      <c r="H2125">
        <v>1</v>
      </c>
      <c r="I2125">
        <v>1</v>
      </c>
      <c r="J2125">
        <v>0</v>
      </c>
      <c r="K2125" s="1">
        <v>8199.5</v>
      </c>
      <c r="L2125">
        <v>0</v>
      </c>
      <c r="M2125">
        <v>12</v>
      </c>
      <c r="N2125">
        <v>4521</v>
      </c>
      <c r="O2125">
        <v>1</v>
      </c>
      <c r="P2125">
        <v>108</v>
      </c>
      <c r="Q2125">
        <v>8.3333333333333329E-2</v>
      </c>
      <c r="R2125">
        <v>54252</v>
      </c>
      <c r="S2125" t="s">
        <v>56</v>
      </c>
      <c r="T2125" t="s">
        <v>60</v>
      </c>
      <c r="U2125" t="s">
        <v>50</v>
      </c>
      <c r="V2125">
        <v>9</v>
      </c>
    </row>
    <row r="2126" spans="1:22" x14ac:dyDescent="0.2">
      <c r="A2126">
        <v>15576680</v>
      </c>
      <c r="B2126">
        <v>736</v>
      </c>
      <c r="C2126" t="s">
        <v>12</v>
      </c>
      <c r="D2126" t="s">
        <v>15</v>
      </c>
      <c r="E2126">
        <v>29</v>
      </c>
      <c r="F2126">
        <v>4</v>
      </c>
      <c r="G2126" s="2">
        <v>0</v>
      </c>
      <c r="H2126">
        <v>2</v>
      </c>
      <c r="I2126">
        <v>0</v>
      </c>
      <c r="J2126">
        <v>0</v>
      </c>
      <c r="K2126" s="1">
        <v>51705.01</v>
      </c>
      <c r="L2126">
        <v>0</v>
      </c>
      <c r="M2126">
        <v>30</v>
      </c>
      <c r="N2126">
        <v>3557</v>
      </c>
      <c r="O2126">
        <v>5</v>
      </c>
      <c r="P2126">
        <v>1</v>
      </c>
      <c r="Q2126">
        <v>0.16666666666666666</v>
      </c>
      <c r="R2126">
        <v>106710</v>
      </c>
      <c r="S2126" t="s">
        <v>55</v>
      </c>
      <c r="T2126" t="s">
        <v>59</v>
      </c>
      <c r="U2126" t="s">
        <v>52</v>
      </c>
      <c r="V2126">
        <v>6</v>
      </c>
    </row>
    <row r="2127" spans="1:22" x14ac:dyDescent="0.2">
      <c r="A2127">
        <v>15613699</v>
      </c>
      <c r="B2127">
        <v>430</v>
      </c>
      <c r="C2127" t="s">
        <v>12</v>
      </c>
      <c r="D2127" t="s">
        <v>13</v>
      </c>
      <c r="E2127">
        <v>60</v>
      </c>
      <c r="F2127">
        <v>7</v>
      </c>
      <c r="G2127" s="2">
        <v>73937.02</v>
      </c>
      <c r="H2127">
        <v>1</v>
      </c>
      <c r="I2127">
        <v>1</v>
      </c>
      <c r="J2127">
        <v>0</v>
      </c>
      <c r="K2127" s="1">
        <v>161937.62</v>
      </c>
      <c r="L2127">
        <v>1</v>
      </c>
      <c r="M2127">
        <v>25</v>
      </c>
      <c r="N2127">
        <v>2715</v>
      </c>
      <c r="O2127">
        <v>0</v>
      </c>
      <c r="P2127">
        <v>172</v>
      </c>
      <c r="Q2127">
        <v>0</v>
      </c>
      <c r="R2127">
        <v>67875</v>
      </c>
      <c r="S2127" t="s">
        <v>55</v>
      </c>
      <c r="T2127" t="s">
        <v>60</v>
      </c>
      <c r="U2127" t="s">
        <v>50</v>
      </c>
      <c r="V2127">
        <v>6</v>
      </c>
    </row>
    <row r="2128" spans="1:22" x14ac:dyDescent="0.2">
      <c r="A2128">
        <v>15712483</v>
      </c>
      <c r="B2128">
        <v>608</v>
      </c>
      <c r="C2128" t="s">
        <v>14</v>
      </c>
      <c r="D2128" t="s">
        <v>13</v>
      </c>
      <c r="E2128">
        <v>28</v>
      </c>
      <c r="F2128">
        <v>4</v>
      </c>
      <c r="G2128" s="2">
        <v>0</v>
      </c>
      <c r="H2128">
        <v>2</v>
      </c>
      <c r="I2128">
        <v>1</v>
      </c>
      <c r="J2128">
        <v>0</v>
      </c>
      <c r="K2128" s="1">
        <v>10899.63</v>
      </c>
      <c r="L2128">
        <v>1</v>
      </c>
      <c r="M2128">
        <v>21</v>
      </c>
      <c r="N2128">
        <v>4175</v>
      </c>
      <c r="O2128">
        <v>0</v>
      </c>
      <c r="P2128">
        <v>135</v>
      </c>
      <c r="Q2128">
        <v>0</v>
      </c>
      <c r="R2128">
        <v>87675</v>
      </c>
      <c r="S2128" t="s">
        <v>55</v>
      </c>
      <c r="T2128" t="s">
        <v>59</v>
      </c>
      <c r="U2128" t="s">
        <v>50</v>
      </c>
      <c r="V2128">
        <v>6</v>
      </c>
    </row>
    <row r="2129" spans="1:22" x14ac:dyDescent="0.2">
      <c r="A2129">
        <v>15636454</v>
      </c>
      <c r="B2129">
        <v>691</v>
      </c>
      <c r="C2129" t="s">
        <v>12</v>
      </c>
      <c r="D2129" t="s">
        <v>13</v>
      </c>
      <c r="E2129">
        <v>60</v>
      </c>
      <c r="F2129">
        <v>6</v>
      </c>
      <c r="G2129" s="2">
        <v>101070.69</v>
      </c>
      <c r="H2129">
        <v>1</v>
      </c>
      <c r="I2129">
        <v>1</v>
      </c>
      <c r="J2129">
        <v>0</v>
      </c>
      <c r="K2129" s="1">
        <v>177355.8</v>
      </c>
      <c r="L2129">
        <v>1</v>
      </c>
      <c r="M2129">
        <v>19</v>
      </c>
      <c r="N2129">
        <v>4123</v>
      </c>
      <c r="O2129">
        <v>4</v>
      </c>
      <c r="P2129">
        <v>108</v>
      </c>
      <c r="Q2129">
        <v>0.21052631578947367</v>
      </c>
      <c r="R2129">
        <v>78337</v>
      </c>
      <c r="S2129" t="s">
        <v>55</v>
      </c>
      <c r="T2129" t="s">
        <v>60</v>
      </c>
      <c r="U2129" t="s">
        <v>50</v>
      </c>
      <c r="V2129">
        <v>6</v>
      </c>
    </row>
    <row r="2130" spans="1:22" x14ac:dyDescent="0.2">
      <c r="A2130">
        <v>15638751</v>
      </c>
      <c r="B2130">
        <v>838</v>
      </c>
      <c r="C2130" t="s">
        <v>14</v>
      </c>
      <c r="D2130" t="s">
        <v>13</v>
      </c>
      <c r="E2130">
        <v>41</v>
      </c>
      <c r="F2130">
        <v>5</v>
      </c>
      <c r="G2130" s="2">
        <v>0</v>
      </c>
      <c r="H2130">
        <v>2</v>
      </c>
      <c r="I2130">
        <v>1</v>
      </c>
      <c r="J2130">
        <v>0</v>
      </c>
      <c r="K2130" s="1">
        <v>81313.509999999995</v>
      </c>
      <c r="L2130">
        <v>0</v>
      </c>
      <c r="M2130">
        <v>2</v>
      </c>
      <c r="N2130">
        <v>2018</v>
      </c>
      <c r="O2130">
        <v>7</v>
      </c>
      <c r="P2130">
        <v>158</v>
      </c>
      <c r="Q2130">
        <v>1</v>
      </c>
      <c r="R2130">
        <v>4036</v>
      </c>
      <c r="S2130" t="s">
        <v>55</v>
      </c>
      <c r="T2130" t="s">
        <v>59</v>
      </c>
      <c r="U2130" t="s">
        <v>50</v>
      </c>
      <c r="V2130">
        <v>6</v>
      </c>
    </row>
    <row r="2131" spans="1:22" x14ac:dyDescent="0.2">
      <c r="A2131">
        <v>15796787</v>
      </c>
      <c r="B2131">
        <v>681</v>
      </c>
      <c r="C2131" t="s">
        <v>12</v>
      </c>
      <c r="D2131" t="s">
        <v>15</v>
      </c>
      <c r="E2131">
        <v>46</v>
      </c>
      <c r="F2131">
        <v>0</v>
      </c>
      <c r="G2131" s="2">
        <v>105969.42</v>
      </c>
      <c r="H2131">
        <v>1</v>
      </c>
      <c r="I2131">
        <v>1</v>
      </c>
      <c r="J2131">
        <v>0</v>
      </c>
      <c r="K2131" s="1">
        <v>5771.56</v>
      </c>
      <c r="L2131">
        <v>0</v>
      </c>
      <c r="M2131">
        <v>9</v>
      </c>
      <c r="N2131">
        <v>723</v>
      </c>
      <c r="O2131">
        <v>9</v>
      </c>
      <c r="P2131">
        <v>92</v>
      </c>
      <c r="Q2131">
        <v>1</v>
      </c>
      <c r="R2131">
        <v>6507</v>
      </c>
      <c r="S2131" t="s">
        <v>54</v>
      </c>
      <c r="T2131" t="s">
        <v>58</v>
      </c>
      <c r="U2131" t="s">
        <v>50</v>
      </c>
      <c r="V2131">
        <v>7</v>
      </c>
    </row>
    <row r="2132" spans="1:22" x14ac:dyDescent="0.2">
      <c r="A2132">
        <v>15705506</v>
      </c>
      <c r="B2132">
        <v>751</v>
      </c>
      <c r="C2132" t="s">
        <v>14</v>
      </c>
      <c r="D2132" t="s">
        <v>15</v>
      </c>
      <c r="E2132">
        <v>38</v>
      </c>
      <c r="F2132">
        <v>7</v>
      </c>
      <c r="G2132" s="2">
        <v>0</v>
      </c>
      <c r="H2132">
        <v>2</v>
      </c>
      <c r="I2132">
        <v>0</v>
      </c>
      <c r="J2132">
        <v>0</v>
      </c>
      <c r="K2132" s="1">
        <v>90839.61</v>
      </c>
      <c r="L2132">
        <v>0</v>
      </c>
      <c r="M2132">
        <v>26</v>
      </c>
      <c r="N2132">
        <v>2454</v>
      </c>
      <c r="O2132">
        <v>8</v>
      </c>
      <c r="P2132">
        <v>142</v>
      </c>
      <c r="Q2132">
        <v>0.30769230769230771</v>
      </c>
      <c r="R2132">
        <v>63804</v>
      </c>
      <c r="S2132" t="s">
        <v>55</v>
      </c>
      <c r="T2132" t="s">
        <v>60</v>
      </c>
      <c r="U2132" t="s">
        <v>50</v>
      </c>
      <c r="V2132">
        <v>6</v>
      </c>
    </row>
    <row r="2133" spans="1:22" x14ac:dyDescent="0.2">
      <c r="A2133">
        <v>15725002</v>
      </c>
      <c r="B2133">
        <v>749</v>
      </c>
      <c r="C2133" t="s">
        <v>12</v>
      </c>
      <c r="D2133" t="s">
        <v>15</v>
      </c>
      <c r="E2133">
        <v>37</v>
      </c>
      <c r="F2133">
        <v>7</v>
      </c>
      <c r="G2133" s="2">
        <v>0</v>
      </c>
      <c r="H2133">
        <v>2</v>
      </c>
      <c r="I2133">
        <v>1</v>
      </c>
      <c r="J2133">
        <v>0</v>
      </c>
      <c r="K2133" s="1">
        <v>20306.79</v>
      </c>
      <c r="L2133">
        <v>0</v>
      </c>
      <c r="M2133">
        <v>12</v>
      </c>
      <c r="N2133">
        <v>4855</v>
      </c>
      <c r="O2133">
        <v>2</v>
      </c>
      <c r="P2133">
        <v>125</v>
      </c>
      <c r="Q2133">
        <v>0.16666666666666666</v>
      </c>
      <c r="R2133">
        <v>58260</v>
      </c>
      <c r="S2133" t="s">
        <v>55</v>
      </c>
      <c r="T2133" t="s">
        <v>60</v>
      </c>
      <c r="U2133" t="s">
        <v>50</v>
      </c>
      <c r="V2133">
        <v>6</v>
      </c>
    </row>
    <row r="2134" spans="1:22" x14ac:dyDescent="0.2">
      <c r="A2134">
        <v>15752601</v>
      </c>
      <c r="B2134">
        <v>578</v>
      </c>
      <c r="C2134" t="s">
        <v>12</v>
      </c>
      <c r="D2134" t="s">
        <v>13</v>
      </c>
      <c r="E2134">
        <v>40</v>
      </c>
      <c r="F2134">
        <v>7</v>
      </c>
      <c r="G2134" s="2">
        <v>0</v>
      </c>
      <c r="H2134">
        <v>2</v>
      </c>
      <c r="I2134">
        <v>0</v>
      </c>
      <c r="J2134">
        <v>0</v>
      </c>
      <c r="K2134" s="1">
        <v>102233.73</v>
      </c>
      <c r="L2134">
        <v>0</v>
      </c>
      <c r="M2134">
        <v>17</v>
      </c>
      <c r="N2134">
        <v>3715</v>
      </c>
      <c r="O2134">
        <v>0</v>
      </c>
      <c r="P2134">
        <v>65</v>
      </c>
      <c r="Q2134">
        <v>0</v>
      </c>
      <c r="R2134">
        <v>63155</v>
      </c>
      <c r="S2134" t="s">
        <v>55</v>
      </c>
      <c r="T2134" t="s">
        <v>60</v>
      </c>
      <c r="U2134" t="s">
        <v>50</v>
      </c>
      <c r="V2134">
        <v>6</v>
      </c>
    </row>
    <row r="2135" spans="1:22" x14ac:dyDescent="0.2">
      <c r="A2135">
        <v>15758477</v>
      </c>
      <c r="B2135">
        <v>547</v>
      </c>
      <c r="C2135" t="s">
        <v>12</v>
      </c>
      <c r="D2135" t="s">
        <v>13</v>
      </c>
      <c r="E2135">
        <v>32</v>
      </c>
      <c r="F2135">
        <v>2</v>
      </c>
      <c r="G2135" s="2">
        <v>0</v>
      </c>
      <c r="H2135">
        <v>2</v>
      </c>
      <c r="I2135">
        <v>1</v>
      </c>
      <c r="J2135">
        <v>0</v>
      </c>
      <c r="K2135" s="1">
        <v>132002.82999999999</v>
      </c>
      <c r="L2135">
        <v>0</v>
      </c>
      <c r="M2135">
        <v>27</v>
      </c>
      <c r="N2135">
        <v>2170</v>
      </c>
      <c r="O2135">
        <v>6</v>
      </c>
      <c r="P2135">
        <v>11</v>
      </c>
      <c r="Q2135">
        <v>0.22222222222222221</v>
      </c>
      <c r="R2135">
        <v>58590</v>
      </c>
      <c r="S2135" t="s">
        <v>56</v>
      </c>
      <c r="T2135" t="s">
        <v>58</v>
      </c>
      <c r="U2135" t="s">
        <v>52</v>
      </c>
      <c r="V2135">
        <v>7</v>
      </c>
    </row>
    <row r="2136" spans="1:22" x14ac:dyDescent="0.2">
      <c r="A2136">
        <v>15629133</v>
      </c>
      <c r="B2136">
        <v>579</v>
      </c>
      <c r="C2136" t="s">
        <v>12</v>
      </c>
      <c r="D2136" t="s">
        <v>13</v>
      </c>
      <c r="E2136">
        <v>27</v>
      </c>
      <c r="F2136">
        <v>9</v>
      </c>
      <c r="G2136" s="2">
        <v>0</v>
      </c>
      <c r="H2136">
        <v>2</v>
      </c>
      <c r="I2136">
        <v>1</v>
      </c>
      <c r="J2136">
        <v>0</v>
      </c>
      <c r="K2136" s="1">
        <v>126838.7</v>
      </c>
      <c r="L2136">
        <v>0</v>
      </c>
      <c r="M2136">
        <v>3</v>
      </c>
      <c r="N2136">
        <v>1524</v>
      </c>
      <c r="O2136">
        <v>4</v>
      </c>
      <c r="P2136">
        <v>129</v>
      </c>
      <c r="Q2136">
        <v>1</v>
      </c>
      <c r="R2136">
        <v>4572</v>
      </c>
      <c r="S2136" t="s">
        <v>56</v>
      </c>
      <c r="T2136" t="s">
        <v>61</v>
      </c>
      <c r="U2136" t="s">
        <v>50</v>
      </c>
      <c r="V2136">
        <v>6</v>
      </c>
    </row>
    <row r="2137" spans="1:22" x14ac:dyDescent="0.2">
      <c r="A2137">
        <v>15604963</v>
      </c>
      <c r="B2137">
        <v>661</v>
      </c>
      <c r="C2137" t="s">
        <v>12</v>
      </c>
      <c r="D2137" t="s">
        <v>15</v>
      </c>
      <c r="E2137">
        <v>39</v>
      </c>
      <c r="F2137">
        <v>5</v>
      </c>
      <c r="G2137" s="2">
        <v>0</v>
      </c>
      <c r="H2137">
        <v>2</v>
      </c>
      <c r="I2137">
        <v>0</v>
      </c>
      <c r="J2137">
        <v>0</v>
      </c>
      <c r="K2137" s="1">
        <v>181461.46</v>
      </c>
      <c r="L2137">
        <v>0</v>
      </c>
      <c r="M2137">
        <v>19</v>
      </c>
      <c r="N2137">
        <v>1773</v>
      </c>
      <c r="O2137">
        <v>5</v>
      </c>
      <c r="P2137">
        <v>23</v>
      </c>
      <c r="Q2137">
        <v>0.26315789473684209</v>
      </c>
      <c r="R2137">
        <v>33687</v>
      </c>
      <c r="S2137" t="s">
        <v>56</v>
      </c>
      <c r="T2137" t="s">
        <v>59</v>
      </c>
      <c r="U2137" t="s">
        <v>52</v>
      </c>
      <c r="V2137">
        <v>6</v>
      </c>
    </row>
    <row r="2138" spans="1:22" x14ac:dyDescent="0.2">
      <c r="A2138">
        <v>15796413</v>
      </c>
      <c r="B2138">
        <v>794</v>
      </c>
      <c r="C2138" t="s">
        <v>12</v>
      </c>
      <c r="D2138" t="s">
        <v>15</v>
      </c>
      <c r="E2138">
        <v>46</v>
      </c>
      <c r="F2138">
        <v>6</v>
      </c>
      <c r="G2138" s="2">
        <v>0</v>
      </c>
      <c r="H2138">
        <v>2</v>
      </c>
      <c r="I2138">
        <v>1</v>
      </c>
      <c r="J2138">
        <v>0</v>
      </c>
      <c r="K2138" s="1">
        <v>195325.74</v>
      </c>
      <c r="L2138">
        <v>0</v>
      </c>
      <c r="M2138">
        <v>18</v>
      </c>
      <c r="N2138">
        <v>1078</v>
      </c>
      <c r="O2138">
        <v>0</v>
      </c>
      <c r="P2138">
        <v>56</v>
      </c>
      <c r="Q2138">
        <v>0</v>
      </c>
      <c r="R2138">
        <v>19404</v>
      </c>
      <c r="S2138" t="s">
        <v>54</v>
      </c>
      <c r="T2138" t="s">
        <v>60</v>
      </c>
      <c r="U2138" t="s">
        <v>51</v>
      </c>
      <c r="V2138">
        <v>7</v>
      </c>
    </row>
    <row r="2139" spans="1:22" x14ac:dyDescent="0.2">
      <c r="A2139">
        <v>15591107</v>
      </c>
      <c r="B2139">
        <v>723</v>
      </c>
      <c r="C2139" t="s">
        <v>16</v>
      </c>
      <c r="D2139" t="s">
        <v>13</v>
      </c>
      <c r="E2139">
        <v>68</v>
      </c>
      <c r="F2139">
        <v>3</v>
      </c>
      <c r="G2139" s="2">
        <v>110357</v>
      </c>
      <c r="H2139">
        <v>1</v>
      </c>
      <c r="I2139">
        <v>0</v>
      </c>
      <c r="J2139">
        <v>0</v>
      </c>
      <c r="K2139" s="1">
        <v>141977.54</v>
      </c>
      <c r="L2139">
        <v>1</v>
      </c>
      <c r="M2139">
        <v>17</v>
      </c>
      <c r="N2139">
        <v>2752</v>
      </c>
      <c r="O2139">
        <v>3</v>
      </c>
      <c r="P2139">
        <v>155</v>
      </c>
      <c r="Q2139">
        <v>0.17647058823529413</v>
      </c>
      <c r="R2139">
        <v>46784</v>
      </c>
      <c r="S2139" t="s">
        <v>55</v>
      </c>
      <c r="T2139" t="s">
        <v>59</v>
      </c>
      <c r="U2139" t="s">
        <v>50</v>
      </c>
      <c r="V2139">
        <v>6</v>
      </c>
    </row>
    <row r="2140" spans="1:22" x14ac:dyDescent="0.2">
      <c r="A2140">
        <v>15727811</v>
      </c>
      <c r="B2140">
        <v>661</v>
      </c>
      <c r="C2140" t="s">
        <v>16</v>
      </c>
      <c r="D2140" t="s">
        <v>13</v>
      </c>
      <c r="E2140">
        <v>47</v>
      </c>
      <c r="F2140">
        <v>0</v>
      </c>
      <c r="G2140" s="2">
        <v>109493.62</v>
      </c>
      <c r="H2140">
        <v>1</v>
      </c>
      <c r="I2140">
        <v>0</v>
      </c>
      <c r="J2140">
        <v>0</v>
      </c>
      <c r="K2140" s="1">
        <v>188324.01</v>
      </c>
      <c r="L2140">
        <v>1</v>
      </c>
      <c r="M2140">
        <v>7</v>
      </c>
      <c r="N2140">
        <v>1800</v>
      </c>
      <c r="O2140">
        <v>10</v>
      </c>
      <c r="P2140">
        <v>152</v>
      </c>
      <c r="Q2140">
        <v>1</v>
      </c>
      <c r="R2140">
        <v>12600</v>
      </c>
      <c r="S2140" t="s">
        <v>56</v>
      </c>
      <c r="T2140" t="s">
        <v>58</v>
      </c>
      <c r="U2140" t="s">
        <v>50</v>
      </c>
      <c r="V2140">
        <v>7</v>
      </c>
    </row>
    <row r="2141" spans="1:22" x14ac:dyDescent="0.2">
      <c r="A2141">
        <v>15702030</v>
      </c>
      <c r="B2141">
        <v>516</v>
      </c>
      <c r="C2141" t="s">
        <v>12</v>
      </c>
      <c r="D2141" t="s">
        <v>13</v>
      </c>
      <c r="E2141">
        <v>29</v>
      </c>
      <c r="F2141">
        <v>2</v>
      </c>
      <c r="G2141" s="2">
        <v>104982.57</v>
      </c>
      <c r="H2141">
        <v>1</v>
      </c>
      <c r="I2141">
        <v>1</v>
      </c>
      <c r="J2141">
        <v>0</v>
      </c>
      <c r="K2141" s="1">
        <v>157378.5</v>
      </c>
      <c r="L2141">
        <v>0</v>
      </c>
      <c r="M2141">
        <v>2</v>
      </c>
      <c r="N2141">
        <v>1058</v>
      </c>
      <c r="O2141">
        <v>1</v>
      </c>
      <c r="P2141">
        <v>116</v>
      </c>
      <c r="Q2141">
        <v>0.5</v>
      </c>
      <c r="R2141">
        <v>2116</v>
      </c>
      <c r="S2141" t="s">
        <v>54</v>
      </c>
      <c r="T2141" t="s">
        <v>58</v>
      </c>
      <c r="U2141" t="s">
        <v>50</v>
      </c>
      <c r="V2141">
        <v>6</v>
      </c>
    </row>
    <row r="2142" spans="1:22" x14ac:dyDescent="0.2">
      <c r="A2142">
        <v>15572361</v>
      </c>
      <c r="B2142">
        <v>790</v>
      </c>
      <c r="C2142" t="s">
        <v>16</v>
      </c>
      <c r="D2142" t="s">
        <v>13</v>
      </c>
      <c r="E2142">
        <v>34</v>
      </c>
      <c r="F2142">
        <v>2</v>
      </c>
      <c r="G2142" s="2">
        <v>164011.48000000001</v>
      </c>
      <c r="H2142">
        <v>1</v>
      </c>
      <c r="I2142">
        <v>1</v>
      </c>
      <c r="J2142">
        <v>0</v>
      </c>
      <c r="K2142" s="1">
        <v>199420.41</v>
      </c>
      <c r="L2142">
        <v>0</v>
      </c>
      <c r="M2142">
        <v>28</v>
      </c>
      <c r="N2142">
        <v>3804</v>
      </c>
      <c r="O2142">
        <v>6</v>
      </c>
      <c r="P2142">
        <v>53</v>
      </c>
      <c r="Q2142">
        <v>0.21428571428571427</v>
      </c>
      <c r="R2142">
        <v>106512</v>
      </c>
      <c r="S2142" t="s">
        <v>55</v>
      </c>
      <c r="T2142" t="s">
        <v>58</v>
      </c>
      <c r="U2142" t="s">
        <v>51</v>
      </c>
      <c r="V2142">
        <v>6</v>
      </c>
    </row>
    <row r="2143" spans="1:22" x14ac:dyDescent="0.2">
      <c r="A2143">
        <v>15613673</v>
      </c>
      <c r="B2143">
        <v>675</v>
      </c>
      <c r="C2143" t="s">
        <v>12</v>
      </c>
      <c r="D2143" t="s">
        <v>15</v>
      </c>
      <c r="E2143">
        <v>28</v>
      </c>
      <c r="F2143">
        <v>9</v>
      </c>
      <c r="G2143" s="2">
        <v>0</v>
      </c>
      <c r="H2143">
        <v>1</v>
      </c>
      <c r="I2143">
        <v>1</v>
      </c>
      <c r="J2143">
        <v>0</v>
      </c>
      <c r="K2143" s="1">
        <v>134110.93</v>
      </c>
      <c r="L2143">
        <v>0</v>
      </c>
      <c r="M2143">
        <v>2</v>
      </c>
      <c r="N2143">
        <v>1495</v>
      </c>
      <c r="O2143">
        <v>5</v>
      </c>
      <c r="P2143">
        <v>177</v>
      </c>
      <c r="Q2143">
        <v>1</v>
      </c>
      <c r="R2143">
        <v>2990</v>
      </c>
      <c r="S2143" t="s">
        <v>54</v>
      </c>
      <c r="T2143" t="s">
        <v>61</v>
      </c>
      <c r="U2143" t="s">
        <v>50</v>
      </c>
      <c r="V2143">
        <v>8</v>
      </c>
    </row>
    <row r="2144" spans="1:22" x14ac:dyDescent="0.2">
      <c r="A2144">
        <v>15665374</v>
      </c>
      <c r="B2144">
        <v>610</v>
      </c>
      <c r="C2144" t="s">
        <v>14</v>
      </c>
      <c r="D2144" t="s">
        <v>13</v>
      </c>
      <c r="E2144">
        <v>31</v>
      </c>
      <c r="F2144">
        <v>5</v>
      </c>
      <c r="G2144" s="2">
        <v>0</v>
      </c>
      <c r="H2144">
        <v>2</v>
      </c>
      <c r="I2144">
        <v>0</v>
      </c>
      <c r="J2144">
        <v>0</v>
      </c>
      <c r="K2144" s="1">
        <v>63736.36</v>
      </c>
      <c r="L2144">
        <v>0</v>
      </c>
      <c r="M2144">
        <v>3</v>
      </c>
      <c r="N2144">
        <v>2348</v>
      </c>
      <c r="O2144">
        <v>4</v>
      </c>
      <c r="P2144">
        <v>40</v>
      </c>
      <c r="Q2144">
        <v>1</v>
      </c>
      <c r="R2144">
        <v>7044</v>
      </c>
      <c r="S2144" t="s">
        <v>56</v>
      </c>
      <c r="T2144" t="s">
        <v>59</v>
      </c>
      <c r="U2144" t="s">
        <v>51</v>
      </c>
      <c r="V2144">
        <v>6</v>
      </c>
    </row>
    <row r="2145" spans="1:22" x14ac:dyDescent="0.2">
      <c r="A2145">
        <v>15666297</v>
      </c>
      <c r="B2145">
        <v>706</v>
      </c>
      <c r="C2145" t="s">
        <v>14</v>
      </c>
      <c r="D2145" t="s">
        <v>13</v>
      </c>
      <c r="E2145">
        <v>53</v>
      </c>
      <c r="F2145">
        <v>3</v>
      </c>
      <c r="G2145" s="2">
        <v>0</v>
      </c>
      <c r="H2145">
        <v>3</v>
      </c>
      <c r="I2145">
        <v>0</v>
      </c>
      <c r="J2145">
        <v>0</v>
      </c>
      <c r="K2145" s="1">
        <v>88479.02</v>
      </c>
      <c r="L2145">
        <v>1</v>
      </c>
      <c r="M2145">
        <v>25</v>
      </c>
      <c r="N2145">
        <v>1711</v>
      </c>
      <c r="O2145">
        <v>1</v>
      </c>
      <c r="P2145">
        <v>101</v>
      </c>
      <c r="Q2145">
        <v>0.04</v>
      </c>
      <c r="R2145">
        <v>42775</v>
      </c>
      <c r="S2145" t="s">
        <v>55</v>
      </c>
      <c r="T2145" t="s">
        <v>59</v>
      </c>
      <c r="U2145" t="s">
        <v>50</v>
      </c>
      <c r="V2145">
        <v>7</v>
      </c>
    </row>
    <row r="2146" spans="1:22" x14ac:dyDescent="0.2">
      <c r="A2146">
        <v>15665014</v>
      </c>
      <c r="B2146">
        <v>458</v>
      </c>
      <c r="C2146" t="s">
        <v>14</v>
      </c>
      <c r="D2146" t="s">
        <v>15</v>
      </c>
      <c r="E2146">
        <v>36</v>
      </c>
      <c r="F2146">
        <v>5</v>
      </c>
      <c r="G2146" s="2">
        <v>0</v>
      </c>
      <c r="H2146">
        <v>2</v>
      </c>
      <c r="I2146">
        <v>1</v>
      </c>
      <c r="J2146">
        <v>0</v>
      </c>
      <c r="K2146" s="1">
        <v>79723.78</v>
      </c>
      <c r="L2146">
        <v>0</v>
      </c>
      <c r="M2146">
        <v>11</v>
      </c>
      <c r="N2146">
        <v>1076</v>
      </c>
      <c r="O2146">
        <v>7</v>
      </c>
      <c r="P2146">
        <v>171</v>
      </c>
      <c r="Q2146">
        <v>0.63636363636363635</v>
      </c>
      <c r="R2146">
        <v>11836</v>
      </c>
      <c r="S2146" t="s">
        <v>55</v>
      </c>
      <c r="T2146" t="s">
        <v>59</v>
      </c>
      <c r="U2146" t="s">
        <v>50</v>
      </c>
      <c r="V2146">
        <v>6</v>
      </c>
    </row>
    <row r="2147" spans="1:22" x14ac:dyDescent="0.2">
      <c r="A2147">
        <v>15730150</v>
      </c>
      <c r="B2147">
        <v>540</v>
      </c>
      <c r="C2147" t="s">
        <v>14</v>
      </c>
      <c r="D2147" t="s">
        <v>15</v>
      </c>
      <c r="E2147">
        <v>37</v>
      </c>
      <c r="F2147">
        <v>0</v>
      </c>
      <c r="G2147" s="2">
        <v>120825.7</v>
      </c>
      <c r="H2147">
        <v>1</v>
      </c>
      <c r="I2147">
        <v>1</v>
      </c>
      <c r="J2147">
        <v>0</v>
      </c>
      <c r="K2147" s="1">
        <v>28257.89</v>
      </c>
      <c r="L2147">
        <v>0</v>
      </c>
      <c r="M2147">
        <v>25</v>
      </c>
      <c r="N2147">
        <v>3990</v>
      </c>
      <c r="O2147">
        <v>3</v>
      </c>
      <c r="P2147">
        <v>78</v>
      </c>
      <c r="Q2147">
        <v>0.12</v>
      </c>
      <c r="R2147">
        <v>99750</v>
      </c>
      <c r="S2147" t="s">
        <v>56</v>
      </c>
      <c r="T2147" t="s">
        <v>58</v>
      </c>
      <c r="U2147" t="s">
        <v>50</v>
      </c>
      <c r="V2147">
        <v>6</v>
      </c>
    </row>
    <row r="2148" spans="1:22" x14ac:dyDescent="0.2">
      <c r="A2148">
        <v>15606554</v>
      </c>
      <c r="B2148">
        <v>797</v>
      </c>
      <c r="C2148" t="s">
        <v>12</v>
      </c>
      <c r="D2148" t="s">
        <v>15</v>
      </c>
      <c r="E2148">
        <v>29</v>
      </c>
      <c r="F2148">
        <v>1</v>
      </c>
      <c r="G2148" s="2">
        <v>0</v>
      </c>
      <c r="H2148">
        <v>1</v>
      </c>
      <c r="I2148">
        <v>0</v>
      </c>
      <c r="J2148">
        <v>1</v>
      </c>
      <c r="K2148" s="1">
        <v>149991.32</v>
      </c>
      <c r="L2148">
        <v>0</v>
      </c>
      <c r="M2148">
        <v>4</v>
      </c>
      <c r="N2148">
        <v>248</v>
      </c>
      <c r="O2148">
        <v>7</v>
      </c>
      <c r="P2148">
        <v>12</v>
      </c>
      <c r="Q2148">
        <v>1</v>
      </c>
      <c r="R2148">
        <v>992</v>
      </c>
      <c r="S2148" t="s">
        <v>54</v>
      </c>
      <c r="T2148" t="s">
        <v>58</v>
      </c>
      <c r="U2148" t="s">
        <v>52</v>
      </c>
      <c r="V2148">
        <v>6</v>
      </c>
    </row>
    <row r="2149" spans="1:22" x14ac:dyDescent="0.2">
      <c r="A2149">
        <v>15672357</v>
      </c>
      <c r="B2149">
        <v>631</v>
      </c>
      <c r="C2149" t="s">
        <v>14</v>
      </c>
      <c r="D2149" t="s">
        <v>15</v>
      </c>
      <c r="E2149">
        <v>38</v>
      </c>
      <c r="F2149">
        <v>7</v>
      </c>
      <c r="G2149" s="2">
        <v>0</v>
      </c>
      <c r="H2149">
        <v>2</v>
      </c>
      <c r="I2149">
        <v>1</v>
      </c>
      <c r="J2149">
        <v>0</v>
      </c>
      <c r="K2149" s="1">
        <v>181605.85</v>
      </c>
      <c r="L2149">
        <v>0</v>
      </c>
      <c r="M2149">
        <v>28</v>
      </c>
      <c r="N2149">
        <v>4635</v>
      </c>
      <c r="O2149">
        <v>9</v>
      </c>
      <c r="P2149">
        <v>52</v>
      </c>
      <c r="Q2149">
        <v>0.32142857142857145</v>
      </c>
      <c r="R2149">
        <v>129780</v>
      </c>
      <c r="S2149" t="s">
        <v>55</v>
      </c>
      <c r="T2149" t="s">
        <v>60</v>
      </c>
      <c r="U2149" t="s">
        <v>51</v>
      </c>
      <c r="V2149">
        <v>6</v>
      </c>
    </row>
    <row r="2150" spans="1:22" x14ac:dyDescent="0.2">
      <c r="A2150">
        <v>15615296</v>
      </c>
      <c r="B2150">
        <v>405</v>
      </c>
      <c r="C2150" t="s">
        <v>12</v>
      </c>
      <c r="D2150" t="s">
        <v>15</v>
      </c>
      <c r="E2150">
        <v>39</v>
      </c>
      <c r="F2150">
        <v>10</v>
      </c>
      <c r="G2150" s="2">
        <v>0</v>
      </c>
      <c r="H2150">
        <v>1</v>
      </c>
      <c r="I2150">
        <v>1</v>
      </c>
      <c r="J2150">
        <v>0</v>
      </c>
      <c r="K2150" s="1">
        <v>160810.85</v>
      </c>
      <c r="L2150">
        <v>1</v>
      </c>
      <c r="M2150">
        <v>1</v>
      </c>
      <c r="N2150">
        <v>4982</v>
      </c>
      <c r="O2150">
        <v>6</v>
      </c>
      <c r="P2150">
        <v>142</v>
      </c>
      <c r="Q2150">
        <v>1</v>
      </c>
      <c r="R2150">
        <v>4982</v>
      </c>
      <c r="S2150" t="s">
        <v>54</v>
      </c>
      <c r="T2150" t="s">
        <v>61</v>
      </c>
      <c r="U2150" t="s">
        <v>50</v>
      </c>
      <c r="V2150">
        <v>8</v>
      </c>
    </row>
    <row r="2151" spans="1:22" x14ac:dyDescent="0.2">
      <c r="A2151">
        <v>15699294</v>
      </c>
      <c r="B2151">
        <v>555</v>
      </c>
      <c r="C2151" t="s">
        <v>12</v>
      </c>
      <c r="D2151" t="s">
        <v>15</v>
      </c>
      <c r="E2151">
        <v>30</v>
      </c>
      <c r="F2151">
        <v>1</v>
      </c>
      <c r="G2151" s="2">
        <v>0</v>
      </c>
      <c r="H2151">
        <v>2</v>
      </c>
      <c r="I2151">
        <v>0</v>
      </c>
      <c r="J2151">
        <v>0</v>
      </c>
      <c r="K2151" s="1">
        <v>88146.86</v>
      </c>
      <c r="L2151">
        <v>0</v>
      </c>
      <c r="M2151">
        <v>13</v>
      </c>
      <c r="N2151">
        <v>4195</v>
      </c>
      <c r="O2151">
        <v>6</v>
      </c>
      <c r="P2151">
        <v>163</v>
      </c>
      <c r="Q2151">
        <v>0.46153846153846156</v>
      </c>
      <c r="R2151">
        <v>54535</v>
      </c>
      <c r="S2151" t="s">
        <v>55</v>
      </c>
      <c r="T2151" t="s">
        <v>58</v>
      </c>
      <c r="U2151" t="s">
        <v>50</v>
      </c>
      <c r="V2151">
        <v>7</v>
      </c>
    </row>
    <row r="2152" spans="1:22" x14ac:dyDescent="0.2">
      <c r="A2152">
        <v>15788634</v>
      </c>
      <c r="B2152">
        <v>750</v>
      </c>
      <c r="C2152" t="s">
        <v>14</v>
      </c>
      <c r="D2152" t="s">
        <v>13</v>
      </c>
      <c r="E2152">
        <v>37</v>
      </c>
      <c r="F2152">
        <v>2</v>
      </c>
      <c r="G2152" s="2">
        <v>113817.06</v>
      </c>
      <c r="H2152">
        <v>1</v>
      </c>
      <c r="I2152">
        <v>0</v>
      </c>
      <c r="J2152">
        <v>0</v>
      </c>
      <c r="K2152" s="1">
        <v>88333.74</v>
      </c>
      <c r="L2152">
        <v>0</v>
      </c>
      <c r="M2152">
        <v>19</v>
      </c>
      <c r="N2152">
        <v>4145</v>
      </c>
      <c r="O2152">
        <v>6</v>
      </c>
      <c r="P2152">
        <v>143</v>
      </c>
      <c r="Q2152">
        <v>0.31578947368421051</v>
      </c>
      <c r="R2152">
        <v>78755</v>
      </c>
      <c r="S2152" t="s">
        <v>55</v>
      </c>
      <c r="T2152" t="s">
        <v>58</v>
      </c>
      <c r="U2152" t="s">
        <v>50</v>
      </c>
      <c r="V2152">
        <v>6</v>
      </c>
    </row>
    <row r="2153" spans="1:22" x14ac:dyDescent="0.2">
      <c r="A2153">
        <v>15777452</v>
      </c>
      <c r="B2153">
        <v>587</v>
      </c>
      <c r="C2153" t="s">
        <v>12</v>
      </c>
      <c r="D2153" t="s">
        <v>13</v>
      </c>
      <c r="E2153">
        <v>46</v>
      </c>
      <c r="F2153">
        <v>6</v>
      </c>
      <c r="G2153" s="2">
        <v>88820.29</v>
      </c>
      <c r="H2153">
        <v>1</v>
      </c>
      <c r="I2153">
        <v>0</v>
      </c>
      <c r="J2153">
        <v>0</v>
      </c>
      <c r="K2153" s="1">
        <v>70224.34</v>
      </c>
      <c r="L2153">
        <v>0</v>
      </c>
      <c r="M2153">
        <v>7</v>
      </c>
      <c r="N2153">
        <v>277</v>
      </c>
      <c r="O2153">
        <v>0</v>
      </c>
      <c r="P2153">
        <v>72</v>
      </c>
      <c r="Q2153">
        <v>0</v>
      </c>
      <c r="R2153">
        <v>1939</v>
      </c>
      <c r="S2153" t="s">
        <v>56</v>
      </c>
      <c r="T2153" t="s">
        <v>60</v>
      </c>
      <c r="U2153" t="s">
        <v>50</v>
      </c>
      <c r="V2153">
        <v>6</v>
      </c>
    </row>
    <row r="2154" spans="1:22" x14ac:dyDescent="0.2">
      <c r="A2154">
        <v>15692258</v>
      </c>
      <c r="B2154">
        <v>569</v>
      </c>
      <c r="C2154" t="s">
        <v>14</v>
      </c>
      <c r="D2154" t="s">
        <v>15</v>
      </c>
      <c r="E2154">
        <v>31</v>
      </c>
      <c r="F2154">
        <v>1</v>
      </c>
      <c r="G2154" s="2">
        <v>115406.97</v>
      </c>
      <c r="H2154">
        <v>1</v>
      </c>
      <c r="I2154">
        <v>0</v>
      </c>
      <c r="J2154">
        <v>0</v>
      </c>
      <c r="K2154" s="1">
        <v>145528.22</v>
      </c>
      <c r="L2154">
        <v>0</v>
      </c>
      <c r="M2154">
        <v>20</v>
      </c>
      <c r="N2154">
        <v>3528</v>
      </c>
      <c r="O2154">
        <v>5</v>
      </c>
      <c r="P2154">
        <v>66</v>
      </c>
      <c r="Q2154">
        <v>0.25</v>
      </c>
      <c r="R2154">
        <v>70560</v>
      </c>
      <c r="S2154" t="s">
        <v>56</v>
      </c>
      <c r="T2154" t="s">
        <v>58</v>
      </c>
      <c r="U2154" t="s">
        <v>50</v>
      </c>
      <c r="V2154">
        <v>6</v>
      </c>
    </row>
    <row r="2155" spans="1:22" x14ac:dyDescent="0.2">
      <c r="A2155">
        <v>15807889</v>
      </c>
      <c r="B2155">
        <v>634</v>
      </c>
      <c r="C2155" t="s">
        <v>16</v>
      </c>
      <c r="D2155" t="s">
        <v>15</v>
      </c>
      <c r="E2155">
        <v>74</v>
      </c>
      <c r="F2155">
        <v>5</v>
      </c>
      <c r="G2155" s="2">
        <v>108891.7</v>
      </c>
      <c r="H2155">
        <v>1</v>
      </c>
      <c r="I2155">
        <v>1</v>
      </c>
      <c r="J2155">
        <v>0</v>
      </c>
      <c r="K2155" s="1">
        <v>10078.02</v>
      </c>
      <c r="L2155">
        <v>0</v>
      </c>
      <c r="M2155">
        <v>2</v>
      </c>
      <c r="N2155">
        <v>1986</v>
      </c>
      <c r="O2155">
        <v>10</v>
      </c>
      <c r="P2155">
        <v>147</v>
      </c>
      <c r="Q2155">
        <v>1</v>
      </c>
      <c r="R2155">
        <v>3972</v>
      </c>
      <c r="S2155" t="s">
        <v>56</v>
      </c>
      <c r="T2155" t="s">
        <v>59</v>
      </c>
      <c r="U2155" t="s">
        <v>50</v>
      </c>
      <c r="V2155">
        <v>6</v>
      </c>
    </row>
    <row r="2156" spans="1:22" x14ac:dyDescent="0.2">
      <c r="A2156">
        <v>15637315</v>
      </c>
      <c r="B2156">
        <v>601</v>
      </c>
      <c r="C2156" t="s">
        <v>14</v>
      </c>
      <c r="D2156" t="s">
        <v>13</v>
      </c>
      <c r="E2156">
        <v>41</v>
      </c>
      <c r="F2156">
        <v>3</v>
      </c>
      <c r="G2156" s="2">
        <v>0</v>
      </c>
      <c r="H2156">
        <v>2</v>
      </c>
      <c r="I2156">
        <v>1</v>
      </c>
      <c r="J2156">
        <v>0</v>
      </c>
      <c r="K2156" s="1">
        <v>54342.83</v>
      </c>
      <c r="L2156">
        <v>0</v>
      </c>
      <c r="M2156">
        <v>26</v>
      </c>
      <c r="N2156">
        <v>4269</v>
      </c>
      <c r="O2156">
        <v>7</v>
      </c>
      <c r="P2156">
        <v>154</v>
      </c>
      <c r="Q2156">
        <v>0.26923076923076922</v>
      </c>
      <c r="R2156">
        <v>110994</v>
      </c>
      <c r="S2156" t="s">
        <v>55</v>
      </c>
      <c r="T2156" t="s">
        <v>59</v>
      </c>
      <c r="U2156" t="s">
        <v>50</v>
      </c>
      <c r="V2156">
        <v>6</v>
      </c>
    </row>
    <row r="2157" spans="1:22" x14ac:dyDescent="0.2">
      <c r="A2157">
        <v>15719931</v>
      </c>
      <c r="B2157">
        <v>850</v>
      </c>
      <c r="C2157" t="s">
        <v>12</v>
      </c>
      <c r="D2157" t="s">
        <v>15</v>
      </c>
      <c r="E2157">
        <v>31</v>
      </c>
      <c r="F2157">
        <v>8</v>
      </c>
      <c r="G2157" s="2">
        <v>0</v>
      </c>
      <c r="H2157">
        <v>2</v>
      </c>
      <c r="I2157">
        <v>1</v>
      </c>
      <c r="J2157">
        <v>0</v>
      </c>
      <c r="K2157" s="1">
        <v>178667.7</v>
      </c>
      <c r="L2157">
        <v>0</v>
      </c>
      <c r="M2157">
        <v>2</v>
      </c>
      <c r="N2157">
        <v>1228</v>
      </c>
      <c r="O2157">
        <v>2</v>
      </c>
      <c r="P2157">
        <v>149</v>
      </c>
      <c r="Q2157">
        <v>1</v>
      </c>
      <c r="R2157">
        <v>2456</v>
      </c>
      <c r="S2157" t="s">
        <v>54</v>
      </c>
      <c r="T2157" t="s">
        <v>60</v>
      </c>
      <c r="U2157" t="s">
        <v>50</v>
      </c>
      <c r="V2157">
        <v>6</v>
      </c>
    </row>
    <row r="2158" spans="1:22" x14ac:dyDescent="0.2">
      <c r="A2158">
        <v>15796336</v>
      </c>
      <c r="B2158">
        <v>786</v>
      </c>
      <c r="C2158" t="s">
        <v>14</v>
      </c>
      <c r="D2158" t="s">
        <v>13</v>
      </c>
      <c r="E2158">
        <v>34</v>
      </c>
      <c r="F2158">
        <v>9</v>
      </c>
      <c r="G2158" s="2">
        <v>0</v>
      </c>
      <c r="H2158">
        <v>2</v>
      </c>
      <c r="I2158">
        <v>1</v>
      </c>
      <c r="J2158">
        <v>0</v>
      </c>
      <c r="K2158" s="1">
        <v>117034.32</v>
      </c>
      <c r="L2158">
        <v>0</v>
      </c>
      <c r="M2158">
        <v>8</v>
      </c>
      <c r="N2158">
        <v>4958</v>
      </c>
      <c r="O2158">
        <v>1</v>
      </c>
      <c r="P2158">
        <v>83</v>
      </c>
      <c r="Q2158">
        <v>0.125</v>
      </c>
      <c r="R2158">
        <v>39664</v>
      </c>
      <c r="S2158" t="s">
        <v>55</v>
      </c>
      <c r="T2158" t="s">
        <v>61</v>
      </c>
      <c r="U2158" t="s">
        <v>50</v>
      </c>
      <c r="V2158">
        <v>6</v>
      </c>
    </row>
    <row r="2159" spans="1:22" x14ac:dyDescent="0.2">
      <c r="A2159">
        <v>15765048</v>
      </c>
      <c r="B2159">
        <v>545</v>
      </c>
      <c r="C2159" t="s">
        <v>12</v>
      </c>
      <c r="D2159" t="s">
        <v>15</v>
      </c>
      <c r="E2159">
        <v>30</v>
      </c>
      <c r="F2159">
        <v>3</v>
      </c>
      <c r="G2159" s="2">
        <v>0</v>
      </c>
      <c r="H2159">
        <v>2</v>
      </c>
      <c r="I2159">
        <v>1</v>
      </c>
      <c r="J2159">
        <v>0</v>
      </c>
      <c r="K2159" s="1">
        <v>170307.43</v>
      </c>
      <c r="L2159">
        <v>0</v>
      </c>
      <c r="M2159">
        <v>13</v>
      </c>
      <c r="N2159">
        <v>3485</v>
      </c>
      <c r="O2159">
        <v>8</v>
      </c>
      <c r="P2159">
        <v>140</v>
      </c>
      <c r="Q2159">
        <v>0.61538461538461542</v>
      </c>
      <c r="R2159">
        <v>45305</v>
      </c>
      <c r="S2159" t="s">
        <v>56</v>
      </c>
      <c r="T2159" t="s">
        <v>59</v>
      </c>
      <c r="U2159" t="s">
        <v>50</v>
      </c>
      <c r="V2159">
        <v>6</v>
      </c>
    </row>
    <row r="2160" spans="1:22" x14ac:dyDescent="0.2">
      <c r="A2160">
        <v>15677955</v>
      </c>
      <c r="B2160">
        <v>757</v>
      </c>
      <c r="C2160" t="s">
        <v>16</v>
      </c>
      <c r="D2160" t="s">
        <v>15</v>
      </c>
      <c r="E2160">
        <v>33</v>
      </c>
      <c r="F2160">
        <v>1</v>
      </c>
      <c r="G2160" s="2">
        <v>122088.67</v>
      </c>
      <c r="H2160">
        <v>1</v>
      </c>
      <c r="I2160">
        <v>1</v>
      </c>
      <c r="J2160">
        <v>0</v>
      </c>
      <c r="K2160" s="1">
        <v>42581.09</v>
      </c>
      <c r="L2160">
        <v>0</v>
      </c>
      <c r="M2160">
        <v>3</v>
      </c>
      <c r="N2160">
        <v>726</v>
      </c>
      <c r="O2160">
        <v>1</v>
      </c>
      <c r="P2160">
        <v>3</v>
      </c>
      <c r="Q2160">
        <v>0.33333333333333331</v>
      </c>
      <c r="R2160">
        <v>2178</v>
      </c>
      <c r="S2160" t="s">
        <v>55</v>
      </c>
      <c r="T2160" t="s">
        <v>58</v>
      </c>
      <c r="U2160" t="s">
        <v>52</v>
      </c>
      <c r="V2160">
        <v>6</v>
      </c>
    </row>
    <row r="2161" spans="1:22" x14ac:dyDescent="0.2">
      <c r="A2161">
        <v>15757617</v>
      </c>
      <c r="B2161">
        <v>735</v>
      </c>
      <c r="C2161" t="s">
        <v>12</v>
      </c>
      <c r="D2161" t="s">
        <v>15</v>
      </c>
      <c r="E2161">
        <v>55</v>
      </c>
      <c r="F2161">
        <v>6</v>
      </c>
      <c r="G2161" s="2">
        <v>134140.68</v>
      </c>
      <c r="H2161">
        <v>1</v>
      </c>
      <c r="I2161">
        <v>1</v>
      </c>
      <c r="J2161">
        <v>0</v>
      </c>
      <c r="K2161" s="1">
        <v>2267.88</v>
      </c>
      <c r="L2161">
        <v>0</v>
      </c>
      <c r="M2161">
        <v>14</v>
      </c>
      <c r="N2161">
        <v>3646</v>
      </c>
      <c r="O2161">
        <v>10</v>
      </c>
      <c r="P2161">
        <v>81</v>
      </c>
      <c r="Q2161">
        <v>0.7142857142857143</v>
      </c>
      <c r="R2161">
        <v>51044</v>
      </c>
      <c r="S2161" t="s">
        <v>55</v>
      </c>
      <c r="T2161" t="s">
        <v>60</v>
      </c>
      <c r="U2161" t="s">
        <v>50</v>
      </c>
      <c r="V2161">
        <v>6</v>
      </c>
    </row>
    <row r="2162" spans="1:22" x14ac:dyDescent="0.2">
      <c r="A2162">
        <v>15765846</v>
      </c>
      <c r="B2162">
        <v>820</v>
      </c>
      <c r="C2162" t="s">
        <v>14</v>
      </c>
      <c r="D2162" t="s">
        <v>13</v>
      </c>
      <c r="E2162">
        <v>31</v>
      </c>
      <c r="F2162">
        <v>2</v>
      </c>
      <c r="G2162" s="2">
        <v>94222.53</v>
      </c>
      <c r="H2162">
        <v>1</v>
      </c>
      <c r="I2162">
        <v>1</v>
      </c>
      <c r="J2162">
        <v>0</v>
      </c>
      <c r="K2162" s="1">
        <v>103570.8</v>
      </c>
      <c r="L2162">
        <v>0</v>
      </c>
      <c r="M2162">
        <v>9</v>
      </c>
      <c r="N2162">
        <v>395</v>
      </c>
      <c r="O2162">
        <v>6</v>
      </c>
      <c r="P2162">
        <v>22</v>
      </c>
      <c r="Q2162">
        <v>0.66666666666666663</v>
      </c>
      <c r="R2162">
        <v>3555</v>
      </c>
      <c r="S2162" t="s">
        <v>55</v>
      </c>
      <c r="T2162" t="s">
        <v>58</v>
      </c>
      <c r="U2162" t="s">
        <v>52</v>
      </c>
      <c r="V2162">
        <v>6</v>
      </c>
    </row>
    <row r="2163" spans="1:22" x14ac:dyDescent="0.2">
      <c r="A2163">
        <v>15596013</v>
      </c>
      <c r="B2163">
        <v>694</v>
      </c>
      <c r="C2163" t="s">
        <v>16</v>
      </c>
      <c r="D2163" t="s">
        <v>13</v>
      </c>
      <c r="E2163">
        <v>58</v>
      </c>
      <c r="F2163">
        <v>1</v>
      </c>
      <c r="G2163" s="2">
        <v>143212.22</v>
      </c>
      <c r="H2163">
        <v>1</v>
      </c>
      <c r="I2163">
        <v>0</v>
      </c>
      <c r="J2163">
        <v>0</v>
      </c>
      <c r="K2163" s="1">
        <v>102628.56</v>
      </c>
      <c r="L2163">
        <v>1</v>
      </c>
      <c r="M2163">
        <v>18</v>
      </c>
      <c r="N2163">
        <v>4770</v>
      </c>
      <c r="O2163">
        <v>6</v>
      </c>
      <c r="P2163">
        <v>100</v>
      </c>
      <c r="Q2163">
        <v>0.33333333333333331</v>
      </c>
      <c r="R2163">
        <v>85860</v>
      </c>
      <c r="S2163" t="s">
        <v>55</v>
      </c>
      <c r="T2163" t="s">
        <v>58</v>
      </c>
      <c r="U2163" t="s">
        <v>50</v>
      </c>
      <c r="V2163">
        <v>7</v>
      </c>
    </row>
    <row r="2164" spans="1:22" x14ac:dyDescent="0.2">
      <c r="A2164">
        <v>15722473</v>
      </c>
      <c r="B2164">
        <v>713</v>
      </c>
      <c r="C2164" t="s">
        <v>12</v>
      </c>
      <c r="D2164" t="s">
        <v>15</v>
      </c>
      <c r="E2164">
        <v>41</v>
      </c>
      <c r="F2164">
        <v>3</v>
      </c>
      <c r="G2164" s="2">
        <v>0</v>
      </c>
      <c r="H2164">
        <v>2</v>
      </c>
      <c r="I2164">
        <v>1</v>
      </c>
      <c r="J2164">
        <v>0</v>
      </c>
      <c r="K2164" s="1">
        <v>55772.04</v>
      </c>
      <c r="L2164">
        <v>0</v>
      </c>
      <c r="M2164">
        <v>17</v>
      </c>
      <c r="N2164">
        <v>880</v>
      </c>
      <c r="O2164">
        <v>3</v>
      </c>
      <c r="P2164">
        <v>94</v>
      </c>
      <c r="Q2164">
        <v>0.17647058823529413</v>
      </c>
      <c r="R2164">
        <v>14960</v>
      </c>
      <c r="S2164" t="s">
        <v>55</v>
      </c>
      <c r="T2164" t="s">
        <v>59</v>
      </c>
      <c r="U2164" t="s">
        <v>50</v>
      </c>
      <c r="V2164">
        <v>6</v>
      </c>
    </row>
    <row r="2165" spans="1:22" x14ac:dyDescent="0.2">
      <c r="A2165">
        <v>15768746</v>
      </c>
      <c r="B2165">
        <v>561</v>
      </c>
      <c r="C2165" t="s">
        <v>12</v>
      </c>
      <c r="D2165" t="s">
        <v>15</v>
      </c>
      <c r="E2165">
        <v>33</v>
      </c>
      <c r="F2165">
        <v>6</v>
      </c>
      <c r="G2165" s="2">
        <v>0</v>
      </c>
      <c r="H2165">
        <v>2</v>
      </c>
      <c r="I2165">
        <v>0</v>
      </c>
      <c r="J2165">
        <v>0</v>
      </c>
      <c r="K2165" s="1">
        <v>173680.39</v>
      </c>
      <c r="L2165">
        <v>0</v>
      </c>
      <c r="M2165">
        <v>2</v>
      </c>
      <c r="N2165">
        <v>4615</v>
      </c>
      <c r="O2165">
        <v>7</v>
      </c>
      <c r="P2165">
        <v>45</v>
      </c>
      <c r="Q2165">
        <v>1</v>
      </c>
      <c r="R2165">
        <v>9230</v>
      </c>
      <c r="S2165" t="s">
        <v>56</v>
      </c>
      <c r="T2165" t="s">
        <v>60</v>
      </c>
      <c r="U2165" t="s">
        <v>51</v>
      </c>
      <c r="V2165">
        <v>6</v>
      </c>
    </row>
    <row r="2166" spans="1:22" x14ac:dyDescent="0.2">
      <c r="A2166">
        <v>15725906</v>
      </c>
      <c r="B2166">
        <v>665</v>
      </c>
      <c r="C2166" t="s">
        <v>14</v>
      </c>
      <c r="D2166" t="s">
        <v>13</v>
      </c>
      <c r="E2166">
        <v>51</v>
      </c>
      <c r="F2166">
        <v>8</v>
      </c>
      <c r="G2166" s="2">
        <v>0</v>
      </c>
      <c r="H2166">
        <v>1</v>
      </c>
      <c r="I2166">
        <v>1</v>
      </c>
      <c r="J2166">
        <v>1</v>
      </c>
      <c r="K2166" s="1">
        <v>38928.480000000003</v>
      </c>
      <c r="L2166">
        <v>1</v>
      </c>
      <c r="M2166">
        <v>17</v>
      </c>
      <c r="N2166">
        <v>3382</v>
      </c>
      <c r="O2166">
        <v>10</v>
      </c>
      <c r="P2166">
        <v>153</v>
      </c>
      <c r="Q2166">
        <v>0.58823529411764708</v>
      </c>
      <c r="R2166">
        <v>57494</v>
      </c>
      <c r="S2166" t="s">
        <v>55</v>
      </c>
      <c r="T2166" t="s">
        <v>60</v>
      </c>
      <c r="U2166" t="s">
        <v>50</v>
      </c>
      <c r="V2166">
        <v>6</v>
      </c>
    </row>
    <row r="2167" spans="1:22" x14ac:dyDescent="0.2">
      <c r="A2167">
        <v>15806822</v>
      </c>
      <c r="B2167">
        <v>739</v>
      </c>
      <c r="C2167" t="s">
        <v>12</v>
      </c>
      <c r="D2167" t="s">
        <v>13</v>
      </c>
      <c r="E2167">
        <v>36</v>
      </c>
      <c r="F2167">
        <v>0</v>
      </c>
      <c r="G2167" s="2">
        <v>0</v>
      </c>
      <c r="H2167">
        <v>2</v>
      </c>
      <c r="I2167">
        <v>0</v>
      </c>
      <c r="J2167">
        <v>0</v>
      </c>
      <c r="K2167" s="1">
        <v>133465.57</v>
      </c>
      <c r="L2167">
        <v>0</v>
      </c>
      <c r="M2167">
        <v>6</v>
      </c>
      <c r="N2167">
        <v>4138</v>
      </c>
      <c r="O2167">
        <v>2</v>
      </c>
      <c r="P2167">
        <v>99</v>
      </c>
      <c r="Q2167">
        <v>0.33333333333333331</v>
      </c>
      <c r="R2167">
        <v>24828</v>
      </c>
      <c r="S2167" t="s">
        <v>54</v>
      </c>
      <c r="T2167" t="s">
        <v>58</v>
      </c>
      <c r="U2167" t="s">
        <v>50</v>
      </c>
      <c r="V2167">
        <v>7</v>
      </c>
    </row>
    <row r="2168" spans="1:22" x14ac:dyDescent="0.2">
      <c r="A2168">
        <v>15781619</v>
      </c>
      <c r="B2168">
        <v>785</v>
      </c>
      <c r="C2168" t="s">
        <v>12</v>
      </c>
      <c r="D2168" t="s">
        <v>13</v>
      </c>
      <c r="E2168">
        <v>38</v>
      </c>
      <c r="F2168">
        <v>1</v>
      </c>
      <c r="G2168" s="2">
        <v>0</v>
      </c>
      <c r="H2168">
        <v>1</v>
      </c>
      <c r="I2168">
        <v>1</v>
      </c>
      <c r="J2168">
        <v>0</v>
      </c>
      <c r="K2168" s="1">
        <v>134964.85</v>
      </c>
      <c r="L2168">
        <v>1</v>
      </c>
      <c r="M2168">
        <v>17</v>
      </c>
      <c r="N2168">
        <v>1273</v>
      </c>
      <c r="O2168">
        <v>8</v>
      </c>
      <c r="P2168">
        <v>129</v>
      </c>
      <c r="Q2168">
        <v>0.47058823529411764</v>
      </c>
      <c r="R2168">
        <v>21641</v>
      </c>
      <c r="S2168" t="s">
        <v>55</v>
      </c>
      <c r="T2168" t="s">
        <v>58</v>
      </c>
      <c r="U2168" t="s">
        <v>50</v>
      </c>
      <c r="V2168">
        <v>9</v>
      </c>
    </row>
    <row r="2169" spans="1:22" x14ac:dyDescent="0.2">
      <c r="A2169">
        <v>15588535</v>
      </c>
      <c r="B2169">
        <v>750</v>
      </c>
      <c r="C2169" t="s">
        <v>14</v>
      </c>
      <c r="D2169" t="s">
        <v>13</v>
      </c>
      <c r="E2169">
        <v>39</v>
      </c>
      <c r="F2169">
        <v>6</v>
      </c>
      <c r="G2169" s="2">
        <v>0</v>
      </c>
      <c r="H2169">
        <v>2</v>
      </c>
      <c r="I2169">
        <v>0</v>
      </c>
      <c r="J2169">
        <v>0</v>
      </c>
      <c r="K2169" s="1">
        <v>19264.330000000002</v>
      </c>
      <c r="L2169">
        <v>0</v>
      </c>
      <c r="M2169">
        <v>7</v>
      </c>
      <c r="N2169">
        <v>1998</v>
      </c>
      <c r="O2169">
        <v>1</v>
      </c>
      <c r="P2169">
        <v>159</v>
      </c>
      <c r="Q2169">
        <v>0.14285714285714285</v>
      </c>
      <c r="R2169">
        <v>13986</v>
      </c>
      <c r="S2169" t="s">
        <v>55</v>
      </c>
      <c r="T2169" t="s">
        <v>60</v>
      </c>
      <c r="U2169" t="s">
        <v>50</v>
      </c>
      <c r="V2169">
        <v>6</v>
      </c>
    </row>
    <row r="2170" spans="1:22" x14ac:dyDescent="0.2">
      <c r="A2170">
        <v>15808780</v>
      </c>
      <c r="B2170">
        <v>850</v>
      </c>
      <c r="C2170" t="s">
        <v>12</v>
      </c>
      <c r="D2170" t="s">
        <v>13</v>
      </c>
      <c r="E2170">
        <v>34</v>
      </c>
      <c r="F2170">
        <v>2</v>
      </c>
      <c r="G2170" s="2">
        <v>0</v>
      </c>
      <c r="H2170">
        <v>2</v>
      </c>
      <c r="I2170">
        <v>0</v>
      </c>
      <c r="J2170">
        <v>0</v>
      </c>
      <c r="K2170" s="1">
        <v>51919.040000000001</v>
      </c>
      <c r="L2170">
        <v>0</v>
      </c>
      <c r="M2170">
        <v>7</v>
      </c>
      <c r="N2170">
        <v>1917</v>
      </c>
      <c r="O2170">
        <v>4</v>
      </c>
      <c r="P2170">
        <v>56</v>
      </c>
      <c r="Q2170">
        <v>0.5714285714285714</v>
      </c>
      <c r="R2170">
        <v>13419</v>
      </c>
      <c r="S2170" t="s">
        <v>56</v>
      </c>
      <c r="T2170" t="s">
        <v>58</v>
      </c>
      <c r="U2170" t="s">
        <v>51</v>
      </c>
      <c r="V2170">
        <v>7</v>
      </c>
    </row>
    <row r="2171" spans="1:22" x14ac:dyDescent="0.2">
      <c r="A2171">
        <v>15751177</v>
      </c>
      <c r="B2171">
        <v>685</v>
      </c>
      <c r="C2171" t="s">
        <v>16</v>
      </c>
      <c r="D2171" t="s">
        <v>13</v>
      </c>
      <c r="E2171">
        <v>44</v>
      </c>
      <c r="F2171">
        <v>2</v>
      </c>
      <c r="G2171" s="2">
        <v>119657.53</v>
      </c>
      <c r="H2171">
        <v>1</v>
      </c>
      <c r="I2171">
        <v>1</v>
      </c>
      <c r="J2171">
        <v>0</v>
      </c>
      <c r="K2171" s="1">
        <v>145387.04999999999</v>
      </c>
      <c r="L2171">
        <v>1</v>
      </c>
      <c r="M2171">
        <v>10</v>
      </c>
      <c r="N2171">
        <v>1954</v>
      </c>
      <c r="O2171">
        <v>7</v>
      </c>
      <c r="P2171">
        <v>147</v>
      </c>
      <c r="Q2171">
        <v>0.7</v>
      </c>
      <c r="R2171">
        <v>19540</v>
      </c>
      <c r="S2171" t="s">
        <v>56</v>
      </c>
      <c r="T2171" t="s">
        <v>58</v>
      </c>
      <c r="U2171" t="s">
        <v>50</v>
      </c>
      <c r="V2171">
        <v>6</v>
      </c>
    </row>
    <row r="2172" spans="1:22" x14ac:dyDescent="0.2">
      <c r="A2172">
        <v>15647259</v>
      </c>
      <c r="B2172">
        <v>643</v>
      </c>
      <c r="C2172" t="s">
        <v>14</v>
      </c>
      <c r="D2172" t="s">
        <v>15</v>
      </c>
      <c r="E2172">
        <v>35</v>
      </c>
      <c r="F2172">
        <v>2</v>
      </c>
      <c r="G2172" s="2">
        <v>0</v>
      </c>
      <c r="H2172">
        <v>2</v>
      </c>
      <c r="I2172">
        <v>0</v>
      </c>
      <c r="J2172">
        <v>0</v>
      </c>
      <c r="K2172" s="1">
        <v>67979.350000000006</v>
      </c>
      <c r="L2172">
        <v>0</v>
      </c>
      <c r="M2172">
        <v>13</v>
      </c>
      <c r="N2172">
        <v>3671</v>
      </c>
      <c r="O2172">
        <v>3</v>
      </c>
      <c r="P2172">
        <v>139</v>
      </c>
      <c r="Q2172">
        <v>0.23076923076923078</v>
      </c>
      <c r="R2172">
        <v>47723</v>
      </c>
      <c r="S2172" t="s">
        <v>54</v>
      </c>
      <c r="T2172" t="s">
        <v>58</v>
      </c>
      <c r="U2172" t="s">
        <v>50</v>
      </c>
      <c r="V2172">
        <v>7</v>
      </c>
    </row>
    <row r="2173" spans="1:22" x14ac:dyDescent="0.2">
      <c r="A2173">
        <v>15748660</v>
      </c>
      <c r="B2173">
        <v>561</v>
      </c>
      <c r="C2173" t="s">
        <v>16</v>
      </c>
      <c r="D2173" t="s">
        <v>13</v>
      </c>
      <c r="E2173">
        <v>49</v>
      </c>
      <c r="F2173">
        <v>1</v>
      </c>
      <c r="G2173" s="2">
        <v>102025.32</v>
      </c>
      <c r="H2173">
        <v>1</v>
      </c>
      <c r="I2173">
        <v>1</v>
      </c>
      <c r="J2173">
        <v>0</v>
      </c>
      <c r="K2173" s="1">
        <v>133051.64000000001</v>
      </c>
      <c r="L2173">
        <v>1</v>
      </c>
      <c r="M2173">
        <v>19</v>
      </c>
      <c r="N2173">
        <v>1171</v>
      </c>
      <c r="O2173">
        <v>5</v>
      </c>
      <c r="P2173">
        <v>32</v>
      </c>
      <c r="Q2173">
        <v>0.26315789473684209</v>
      </c>
      <c r="R2173">
        <v>22249</v>
      </c>
      <c r="S2173" t="s">
        <v>54</v>
      </c>
      <c r="T2173" t="s">
        <v>58</v>
      </c>
      <c r="U2173" t="s">
        <v>51</v>
      </c>
      <c r="V2173">
        <v>7</v>
      </c>
    </row>
    <row r="2174" spans="1:22" x14ac:dyDescent="0.2">
      <c r="A2174">
        <v>15614168</v>
      </c>
      <c r="B2174">
        <v>792</v>
      </c>
      <c r="C2174" t="s">
        <v>16</v>
      </c>
      <c r="D2174" t="s">
        <v>13</v>
      </c>
      <c r="E2174">
        <v>50</v>
      </c>
      <c r="F2174">
        <v>4</v>
      </c>
      <c r="G2174" s="2">
        <v>146710.76</v>
      </c>
      <c r="H2174">
        <v>1</v>
      </c>
      <c r="I2174">
        <v>1</v>
      </c>
      <c r="J2174">
        <v>0</v>
      </c>
      <c r="K2174" s="1">
        <v>16528.400000000001</v>
      </c>
      <c r="L2174">
        <v>1</v>
      </c>
      <c r="M2174">
        <v>3</v>
      </c>
      <c r="N2174">
        <v>501</v>
      </c>
      <c r="O2174">
        <v>4</v>
      </c>
      <c r="P2174">
        <v>79</v>
      </c>
      <c r="Q2174">
        <v>1</v>
      </c>
      <c r="R2174">
        <v>1503</v>
      </c>
      <c r="S2174" t="s">
        <v>55</v>
      </c>
      <c r="T2174" t="s">
        <v>59</v>
      </c>
      <c r="U2174" t="s">
        <v>50</v>
      </c>
      <c r="V2174">
        <v>6</v>
      </c>
    </row>
    <row r="2175" spans="1:22" x14ac:dyDescent="0.2">
      <c r="A2175">
        <v>15731246</v>
      </c>
      <c r="B2175">
        <v>628</v>
      </c>
      <c r="C2175" t="s">
        <v>14</v>
      </c>
      <c r="D2175" t="s">
        <v>15</v>
      </c>
      <c r="E2175">
        <v>40</v>
      </c>
      <c r="F2175">
        <v>10</v>
      </c>
      <c r="G2175" s="2">
        <v>0</v>
      </c>
      <c r="H2175">
        <v>2</v>
      </c>
      <c r="I2175">
        <v>1</v>
      </c>
      <c r="J2175">
        <v>0</v>
      </c>
      <c r="K2175" s="1">
        <v>103832.58</v>
      </c>
      <c r="L2175">
        <v>0</v>
      </c>
      <c r="M2175">
        <v>18</v>
      </c>
      <c r="N2175">
        <v>3184</v>
      </c>
      <c r="O2175">
        <v>1</v>
      </c>
      <c r="P2175">
        <v>77</v>
      </c>
      <c r="Q2175">
        <v>5.5555555555555552E-2</v>
      </c>
      <c r="R2175">
        <v>57312</v>
      </c>
      <c r="S2175" t="s">
        <v>54</v>
      </c>
      <c r="T2175" t="s">
        <v>61</v>
      </c>
      <c r="U2175" t="s">
        <v>50</v>
      </c>
      <c r="V2175">
        <v>6</v>
      </c>
    </row>
    <row r="2176" spans="1:22" x14ac:dyDescent="0.2">
      <c r="A2176">
        <v>15699225</v>
      </c>
      <c r="B2176">
        <v>757</v>
      </c>
      <c r="C2176" t="s">
        <v>12</v>
      </c>
      <c r="D2176" t="s">
        <v>15</v>
      </c>
      <c r="E2176">
        <v>46</v>
      </c>
      <c r="F2176">
        <v>0</v>
      </c>
      <c r="G2176" s="2">
        <v>0</v>
      </c>
      <c r="H2176">
        <v>2</v>
      </c>
      <c r="I2176">
        <v>1</v>
      </c>
      <c r="J2176">
        <v>0</v>
      </c>
      <c r="K2176" s="1">
        <v>37460.050000000003</v>
      </c>
      <c r="L2176">
        <v>0</v>
      </c>
      <c r="M2176">
        <v>1</v>
      </c>
      <c r="N2176">
        <v>1410</v>
      </c>
      <c r="O2176">
        <v>10</v>
      </c>
      <c r="P2176">
        <v>1</v>
      </c>
      <c r="Q2176">
        <v>1</v>
      </c>
      <c r="R2176">
        <v>1410</v>
      </c>
      <c r="S2176" t="s">
        <v>56</v>
      </c>
      <c r="T2176" t="s">
        <v>58</v>
      </c>
      <c r="U2176" t="s">
        <v>52</v>
      </c>
      <c r="V2176">
        <v>8</v>
      </c>
    </row>
    <row r="2177" spans="1:22" x14ac:dyDescent="0.2">
      <c r="A2177">
        <v>15681332</v>
      </c>
      <c r="B2177">
        <v>437</v>
      </c>
      <c r="C2177" t="s">
        <v>12</v>
      </c>
      <c r="D2177" t="s">
        <v>13</v>
      </c>
      <c r="E2177">
        <v>43</v>
      </c>
      <c r="F2177">
        <v>6</v>
      </c>
      <c r="G2177" s="2">
        <v>0</v>
      </c>
      <c r="H2177">
        <v>1</v>
      </c>
      <c r="I2177">
        <v>1</v>
      </c>
      <c r="J2177">
        <v>0</v>
      </c>
      <c r="K2177" s="1">
        <v>148330.97</v>
      </c>
      <c r="L2177">
        <v>1</v>
      </c>
      <c r="M2177">
        <v>23</v>
      </c>
      <c r="N2177">
        <v>2368</v>
      </c>
      <c r="O2177">
        <v>0</v>
      </c>
      <c r="P2177">
        <v>158</v>
      </c>
      <c r="Q2177">
        <v>0</v>
      </c>
      <c r="R2177">
        <v>54464</v>
      </c>
      <c r="S2177" t="s">
        <v>55</v>
      </c>
      <c r="T2177" t="s">
        <v>60</v>
      </c>
      <c r="U2177" t="s">
        <v>50</v>
      </c>
      <c r="V2177">
        <v>8</v>
      </c>
    </row>
    <row r="2178" spans="1:22" x14ac:dyDescent="0.2">
      <c r="A2178">
        <v>15613197</v>
      </c>
      <c r="B2178">
        <v>590</v>
      </c>
      <c r="C2178" t="s">
        <v>12</v>
      </c>
      <c r="D2178" t="s">
        <v>15</v>
      </c>
      <c r="E2178">
        <v>40</v>
      </c>
      <c r="F2178">
        <v>8</v>
      </c>
      <c r="G2178" s="2">
        <v>0</v>
      </c>
      <c r="H2178">
        <v>2</v>
      </c>
      <c r="I2178">
        <v>1</v>
      </c>
      <c r="J2178">
        <v>0</v>
      </c>
      <c r="K2178" s="1">
        <v>62933.03</v>
      </c>
      <c r="L2178">
        <v>0</v>
      </c>
      <c r="M2178">
        <v>29</v>
      </c>
      <c r="N2178">
        <v>2363</v>
      </c>
      <c r="O2178">
        <v>4</v>
      </c>
      <c r="P2178">
        <v>29</v>
      </c>
      <c r="Q2178">
        <v>0.13793103448275862</v>
      </c>
      <c r="R2178">
        <v>68527</v>
      </c>
      <c r="S2178" t="s">
        <v>55</v>
      </c>
      <c r="T2178" t="s">
        <v>60</v>
      </c>
      <c r="U2178" t="s">
        <v>52</v>
      </c>
      <c r="V2178">
        <v>6</v>
      </c>
    </row>
    <row r="2179" spans="1:22" x14ac:dyDescent="0.2">
      <c r="A2179">
        <v>15774127</v>
      </c>
      <c r="B2179">
        <v>518</v>
      </c>
      <c r="C2179" t="s">
        <v>12</v>
      </c>
      <c r="D2179" t="s">
        <v>15</v>
      </c>
      <c r="E2179">
        <v>46</v>
      </c>
      <c r="F2179">
        <v>3</v>
      </c>
      <c r="G2179" s="2">
        <v>0</v>
      </c>
      <c r="H2179">
        <v>2</v>
      </c>
      <c r="I2179">
        <v>1</v>
      </c>
      <c r="J2179">
        <v>0</v>
      </c>
      <c r="K2179" s="1">
        <v>76515.789999999994</v>
      </c>
      <c r="L2179">
        <v>0</v>
      </c>
      <c r="M2179">
        <v>22</v>
      </c>
      <c r="N2179">
        <v>3190</v>
      </c>
      <c r="O2179">
        <v>8</v>
      </c>
      <c r="P2179">
        <v>144</v>
      </c>
      <c r="Q2179">
        <v>0.36363636363636365</v>
      </c>
      <c r="R2179">
        <v>70180</v>
      </c>
      <c r="S2179" t="s">
        <v>56</v>
      </c>
      <c r="T2179" t="s">
        <v>59</v>
      </c>
      <c r="U2179" t="s">
        <v>50</v>
      </c>
      <c r="V2179">
        <v>7</v>
      </c>
    </row>
    <row r="2180" spans="1:22" x14ac:dyDescent="0.2">
      <c r="A2180">
        <v>15795759</v>
      </c>
      <c r="B2180">
        <v>698</v>
      </c>
      <c r="C2180" t="s">
        <v>16</v>
      </c>
      <c r="D2180" t="s">
        <v>13</v>
      </c>
      <c r="E2180">
        <v>52</v>
      </c>
      <c r="F2180">
        <v>1</v>
      </c>
      <c r="G2180" s="2">
        <v>107906.75</v>
      </c>
      <c r="H2180">
        <v>1</v>
      </c>
      <c r="I2180">
        <v>1</v>
      </c>
      <c r="J2180">
        <v>0</v>
      </c>
      <c r="K2180" s="1">
        <v>168886.39</v>
      </c>
      <c r="L2180">
        <v>1</v>
      </c>
      <c r="M2180">
        <v>16</v>
      </c>
      <c r="N2180">
        <v>4886</v>
      </c>
      <c r="O2180">
        <v>8</v>
      </c>
      <c r="P2180">
        <v>71</v>
      </c>
      <c r="Q2180">
        <v>0.5</v>
      </c>
      <c r="R2180">
        <v>78176</v>
      </c>
      <c r="S2180" t="s">
        <v>56</v>
      </c>
      <c r="T2180" t="s">
        <v>58</v>
      </c>
      <c r="U2180" t="s">
        <v>50</v>
      </c>
      <c r="V2180">
        <v>7</v>
      </c>
    </row>
    <row r="2181" spans="1:22" x14ac:dyDescent="0.2">
      <c r="A2181">
        <v>15798844</v>
      </c>
      <c r="B2181">
        <v>678</v>
      </c>
      <c r="C2181" t="s">
        <v>12</v>
      </c>
      <c r="D2181" t="s">
        <v>15</v>
      </c>
      <c r="E2181">
        <v>54</v>
      </c>
      <c r="F2181">
        <v>7</v>
      </c>
      <c r="G2181" s="2">
        <v>128914.97</v>
      </c>
      <c r="H2181">
        <v>1</v>
      </c>
      <c r="I2181">
        <v>0</v>
      </c>
      <c r="J2181">
        <v>0</v>
      </c>
      <c r="K2181" s="1">
        <v>191746.23</v>
      </c>
      <c r="L2181">
        <v>1</v>
      </c>
      <c r="M2181">
        <v>10</v>
      </c>
      <c r="N2181">
        <v>4744</v>
      </c>
      <c r="O2181">
        <v>7</v>
      </c>
      <c r="P2181">
        <v>180</v>
      </c>
      <c r="Q2181">
        <v>0.7</v>
      </c>
      <c r="R2181">
        <v>47440</v>
      </c>
      <c r="S2181" t="s">
        <v>56</v>
      </c>
      <c r="T2181" t="s">
        <v>60</v>
      </c>
      <c r="U2181" t="s">
        <v>50</v>
      </c>
      <c r="V2181">
        <v>6</v>
      </c>
    </row>
    <row r="2182" spans="1:22" x14ac:dyDescent="0.2">
      <c r="A2182">
        <v>15691504</v>
      </c>
      <c r="B2182">
        <v>619</v>
      </c>
      <c r="C2182" t="s">
        <v>16</v>
      </c>
      <c r="D2182" t="s">
        <v>13</v>
      </c>
      <c r="E2182">
        <v>52</v>
      </c>
      <c r="F2182">
        <v>8</v>
      </c>
      <c r="G2182" s="2">
        <v>124099.13</v>
      </c>
      <c r="H2182">
        <v>1</v>
      </c>
      <c r="I2182">
        <v>0</v>
      </c>
      <c r="J2182">
        <v>0</v>
      </c>
      <c r="K2182" s="1">
        <v>23904.52</v>
      </c>
      <c r="L2182">
        <v>0</v>
      </c>
      <c r="M2182">
        <v>29</v>
      </c>
      <c r="N2182">
        <v>395</v>
      </c>
      <c r="O2182">
        <v>6</v>
      </c>
      <c r="P2182">
        <v>138</v>
      </c>
      <c r="Q2182">
        <v>0.20689655172413793</v>
      </c>
      <c r="R2182">
        <v>11455</v>
      </c>
      <c r="S2182" t="s">
        <v>54</v>
      </c>
      <c r="T2182" t="s">
        <v>60</v>
      </c>
      <c r="U2182" t="s">
        <v>50</v>
      </c>
      <c r="V2182">
        <v>6</v>
      </c>
    </row>
    <row r="2183" spans="1:22" x14ac:dyDescent="0.2">
      <c r="A2183">
        <v>15771059</v>
      </c>
      <c r="B2183">
        <v>756</v>
      </c>
      <c r="C2183" t="s">
        <v>16</v>
      </c>
      <c r="D2183" t="s">
        <v>13</v>
      </c>
      <c r="E2183">
        <v>34</v>
      </c>
      <c r="F2183">
        <v>2</v>
      </c>
      <c r="G2183" s="2">
        <v>148200.72</v>
      </c>
      <c r="H2183">
        <v>1</v>
      </c>
      <c r="I2183">
        <v>0</v>
      </c>
      <c r="J2183">
        <v>0</v>
      </c>
      <c r="K2183" s="1">
        <v>194584.48</v>
      </c>
      <c r="L2183">
        <v>0</v>
      </c>
      <c r="M2183">
        <v>28</v>
      </c>
      <c r="N2183">
        <v>1086</v>
      </c>
      <c r="O2183">
        <v>1</v>
      </c>
      <c r="P2183">
        <v>125</v>
      </c>
      <c r="Q2183">
        <v>3.5714285714285712E-2</v>
      </c>
      <c r="R2183">
        <v>30408</v>
      </c>
      <c r="S2183" t="s">
        <v>56</v>
      </c>
      <c r="T2183" t="s">
        <v>58</v>
      </c>
      <c r="U2183" t="s">
        <v>50</v>
      </c>
      <c r="V2183">
        <v>6</v>
      </c>
    </row>
    <row r="2184" spans="1:22" x14ac:dyDescent="0.2">
      <c r="A2184">
        <v>15687852</v>
      </c>
      <c r="B2184">
        <v>611</v>
      </c>
      <c r="C2184" t="s">
        <v>12</v>
      </c>
      <c r="D2184" t="s">
        <v>15</v>
      </c>
      <c r="E2184">
        <v>30</v>
      </c>
      <c r="F2184">
        <v>2</v>
      </c>
      <c r="G2184" s="2">
        <v>104145.65</v>
      </c>
      <c r="H2184">
        <v>1</v>
      </c>
      <c r="I2184">
        <v>0</v>
      </c>
      <c r="J2184">
        <v>0</v>
      </c>
      <c r="K2184" s="1">
        <v>159629.64000000001</v>
      </c>
      <c r="L2184">
        <v>0</v>
      </c>
      <c r="M2184">
        <v>6</v>
      </c>
      <c r="N2184">
        <v>3376</v>
      </c>
      <c r="O2184">
        <v>8</v>
      </c>
      <c r="P2184">
        <v>169</v>
      </c>
      <c r="Q2184">
        <v>1</v>
      </c>
      <c r="R2184">
        <v>20256</v>
      </c>
      <c r="S2184" t="s">
        <v>55</v>
      </c>
      <c r="T2184" t="s">
        <v>58</v>
      </c>
      <c r="U2184" t="s">
        <v>50</v>
      </c>
      <c r="V2184">
        <v>6</v>
      </c>
    </row>
    <row r="2185" spans="1:22" x14ac:dyDescent="0.2">
      <c r="A2185">
        <v>15592751</v>
      </c>
      <c r="B2185">
        <v>684</v>
      </c>
      <c r="C2185" t="s">
        <v>16</v>
      </c>
      <c r="D2185" t="s">
        <v>13</v>
      </c>
      <c r="E2185">
        <v>63</v>
      </c>
      <c r="F2185">
        <v>3</v>
      </c>
      <c r="G2185" s="2">
        <v>81245.789999999994</v>
      </c>
      <c r="H2185">
        <v>1</v>
      </c>
      <c r="I2185">
        <v>1</v>
      </c>
      <c r="J2185">
        <v>0</v>
      </c>
      <c r="K2185" s="1">
        <v>69643.31</v>
      </c>
      <c r="L2185">
        <v>1</v>
      </c>
      <c r="M2185">
        <v>19</v>
      </c>
      <c r="N2185">
        <v>826</v>
      </c>
      <c r="O2185">
        <v>7</v>
      </c>
      <c r="P2185">
        <v>28</v>
      </c>
      <c r="Q2185">
        <v>0.36842105263157893</v>
      </c>
      <c r="R2185">
        <v>15694</v>
      </c>
      <c r="S2185" t="s">
        <v>55</v>
      </c>
      <c r="T2185" t="s">
        <v>59</v>
      </c>
      <c r="U2185" t="s">
        <v>52</v>
      </c>
      <c r="V2185">
        <v>6</v>
      </c>
    </row>
    <row r="2186" spans="1:22" x14ac:dyDescent="0.2">
      <c r="A2186">
        <v>15735784</v>
      </c>
      <c r="B2186">
        <v>583</v>
      </c>
      <c r="C2186" t="s">
        <v>12</v>
      </c>
      <c r="D2186" t="s">
        <v>15</v>
      </c>
      <c r="E2186">
        <v>38</v>
      </c>
      <c r="F2186">
        <v>8</v>
      </c>
      <c r="G2186" s="2">
        <v>0</v>
      </c>
      <c r="H2186">
        <v>1</v>
      </c>
      <c r="I2186">
        <v>1</v>
      </c>
      <c r="J2186">
        <v>0</v>
      </c>
      <c r="K2186" s="1">
        <v>47848.56</v>
      </c>
      <c r="L2186">
        <v>0</v>
      </c>
      <c r="M2186">
        <v>17</v>
      </c>
      <c r="N2186">
        <v>934</v>
      </c>
      <c r="O2186">
        <v>9</v>
      </c>
      <c r="P2186">
        <v>145</v>
      </c>
      <c r="Q2186">
        <v>0.52941176470588236</v>
      </c>
      <c r="R2186">
        <v>15878</v>
      </c>
      <c r="S2186" t="s">
        <v>54</v>
      </c>
      <c r="T2186" t="s">
        <v>60</v>
      </c>
      <c r="U2186" t="s">
        <v>50</v>
      </c>
      <c r="V2186">
        <v>8</v>
      </c>
    </row>
    <row r="2187" spans="1:22" x14ac:dyDescent="0.2">
      <c r="A2187">
        <v>15642870</v>
      </c>
      <c r="B2187">
        <v>677</v>
      </c>
      <c r="C2187" t="s">
        <v>12</v>
      </c>
      <c r="D2187" t="s">
        <v>15</v>
      </c>
      <c r="E2187">
        <v>58</v>
      </c>
      <c r="F2187">
        <v>9</v>
      </c>
      <c r="G2187" s="2">
        <v>0</v>
      </c>
      <c r="H2187">
        <v>1</v>
      </c>
      <c r="I2187">
        <v>0</v>
      </c>
      <c r="J2187">
        <v>1</v>
      </c>
      <c r="K2187" s="1">
        <v>168650.4</v>
      </c>
      <c r="L2187">
        <v>0</v>
      </c>
      <c r="M2187">
        <v>11</v>
      </c>
      <c r="N2187">
        <v>3957</v>
      </c>
      <c r="O2187">
        <v>0</v>
      </c>
      <c r="P2187">
        <v>115</v>
      </c>
      <c r="Q2187">
        <v>0</v>
      </c>
      <c r="R2187">
        <v>43527</v>
      </c>
      <c r="S2187" t="s">
        <v>55</v>
      </c>
      <c r="T2187" t="s">
        <v>61</v>
      </c>
      <c r="U2187" t="s">
        <v>50</v>
      </c>
      <c r="V2187">
        <v>6</v>
      </c>
    </row>
    <row r="2188" spans="1:22" x14ac:dyDescent="0.2">
      <c r="A2188">
        <v>15576131</v>
      </c>
      <c r="B2188">
        <v>666</v>
      </c>
      <c r="C2188" t="s">
        <v>12</v>
      </c>
      <c r="D2188" t="s">
        <v>15</v>
      </c>
      <c r="E2188">
        <v>40</v>
      </c>
      <c r="F2188">
        <v>5</v>
      </c>
      <c r="G2188" s="2">
        <v>0</v>
      </c>
      <c r="H2188">
        <v>2</v>
      </c>
      <c r="I2188">
        <v>1</v>
      </c>
      <c r="J2188">
        <v>0</v>
      </c>
      <c r="K2188" s="1">
        <v>147878.04999999999</v>
      </c>
      <c r="L2188">
        <v>0</v>
      </c>
      <c r="M2188">
        <v>17</v>
      </c>
      <c r="N2188">
        <v>4044</v>
      </c>
      <c r="O2188">
        <v>0</v>
      </c>
      <c r="P2188">
        <v>124</v>
      </c>
      <c r="Q2188">
        <v>0</v>
      </c>
      <c r="R2188">
        <v>68748</v>
      </c>
      <c r="S2188" t="s">
        <v>55</v>
      </c>
      <c r="T2188" t="s">
        <v>59</v>
      </c>
      <c r="U2188" t="s">
        <v>50</v>
      </c>
      <c r="V2188">
        <v>6</v>
      </c>
    </row>
    <row r="2189" spans="1:22" x14ac:dyDescent="0.2">
      <c r="A2189">
        <v>15616029</v>
      </c>
      <c r="B2189">
        <v>705</v>
      </c>
      <c r="C2189" t="s">
        <v>12</v>
      </c>
      <c r="D2189" t="s">
        <v>15</v>
      </c>
      <c r="E2189">
        <v>32</v>
      </c>
      <c r="F2189">
        <v>7</v>
      </c>
      <c r="G2189" s="2">
        <v>0</v>
      </c>
      <c r="H2189">
        <v>2</v>
      </c>
      <c r="I2189">
        <v>1</v>
      </c>
      <c r="J2189">
        <v>0</v>
      </c>
      <c r="K2189" s="1">
        <v>7921.57</v>
      </c>
      <c r="L2189">
        <v>0</v>
      </c>
      <c r="M2189">
        <v>15</v>
      </c>
      <c r="N2189">
        <v>1693</v>
      </c>
      <c r="O2189">
        <v>1</v>
      </c>
      <c r="P2189">
        <v>14</v>
      </c>
      <c r="Q2189">
        <v>6.6666666666666666E-2</v>
      </c>
      <c r="R2189">
        <v>25395</v>
      </c>
      <c r="S2189" t="s">
        <v>56</v>
      </c>
      <c r="T2189" t="s">
        <v>60</v>
      </c>
      <c r="U2189" t="s">
        <v>52</v>
      </c>
      <c r="V2189">
        <v>6</v>
      </c>
    </row>
    <row r="2190" spans="1:22" x14ac:dyDescent="0.2">
      <c r="A2190">
        <v>15647838</v>
      </c>
      <c r="B2190">
        <v>648</v>
      </c>
      <c r="C2190" t="s">
        <v>16</v>
      </c>
      <c r="D2190" t="s">
        <v>13</v>
      </c>
      <c r="E2190">
        <v>51</v>
      </c>
      <c r="F2190">
        <v>2</v>
      </c>
      <c r="G2190" s="2">
        <v>116574.84</v>
      </c>
      <c r="H2190">
        <v>1</v>
      </c>
      <c r="I2190">
        <v>1</v>
      </c>
      <c r="J2190">
        <v>0</v>
      </c>
      <c r="K2190" s="1">
        <v>4121.04</v>
      </c>
      <c r="L2190">
        <v>1</v>
      </c>
      <c r="M2190">
        <v>18</v>
      </c>
      <c r="N2190">
        <v>4319</v>
      </c>
      <c r="O2190">
        <v>8</v>
      </c>
      <c r="P2190">
        <v>10</v>
      </c>
      <c r="Q2190">
        <v>0.44444444444444442</v>
      </c>
      <c r="R2190">
        <v>77742</v>
      </c>
      <c r="S2190" t="s">
        <v>55</v>
      </c>
      <c r="T2190" t="s">
        <v>58</v>
      </c>
      <c r="U2190" t="s">
        <v>52</v>
      </c>
      <c r="V2190">
        <v>7</v>
      </c>
    </row>
    <row r="2191" spans="1:22" x14ac:dyDescent="0.2">
      <c r="A2191">
        <v>15797165</v>
      </c>
      <c r="B2191">
        <v>703</v>
      </c>
      <c r="C2191" t="s">
        <v>12</v>
      </c>
      <c r="D2191" t="s">
        <v>15</v>
      </c>
      <c r="E2191">
        <v>56</v>
      </c>
      <c r="F2191">
        <v>9</v>
      </c>
      <c r="G2191" s="2">
        <v>0</v>
      </c>
      <c r="H2191">
        <v>1</v>
      </c>
      <c r="I2191">
        <v>0</v>
      </c>
      <c r="J2191">
        <v>0</v>
      </c>
      <c r="K2191" s="1">
        <v>85547.33</v>
      </c>
      <c r="L2191">
        <v>1</v>
      </c>
      <c r="M2191">
        <v>25</v>
      </c>
      <c r="N2191">
        <v>3759</v>
      </c>
      <c r="O2191">
        <v>6</v>
      </c>
      <c r="P2191">
        <v>133</v>
      </c>
      <c r="Q2191">
        <v>0.24</v>
      </c>
      <c r="R2191">
        <v>93975</v>
      </c>
      <c r="S2191" t="s">
        <v>56</v>
      </c>
      <c r="T2191" t="s">
        <v>61</v>
      </c>
      <c r="U2191" t="s">
        <v>50</v>
      </c>
      <c r="V2191">
        <v>9</v>
      </c>
    </row>
    <row r="2192" spans="1:22" x14ac:dyDescent="0.2">
      <c r="A2192">
        <v>15780492</v>
      </c>
      <c r="B2192">
        <v>648</v>
      </c>
      <c r="C2192" t="s">
        <v>12</v>
      </c>
      <c r="D2192" t="s">
        <v>15</v>
      </c>
      <c r="E2192">
        <v>42</v>
      </c>
      <c r="F2192">
        <v>4</v>
      </c>
      <c r="G2192" s="2">
        <v>0</v>
      </c>
      <c r="H2192">
        <v>2</v>
      </c>
      <c r="I2192">
        <v>1</v>
      </c>
      <c r="J2192">
        <v>0</v>
      </c>
      <c r="K2192" s="1">
        <v>19283.14</v>
      </c>
      <c r="L2192">
        <v>0</v>
      </c>
      <c r="M2192">
        <v>27</v>
      </c>
      <c r="N2192">
        <v>4350</v>
      </c>
      <c r="O2192">
        <v>9</v>
      </c>
      <c r="P2192">
        <v>78</v>
      </c>
      <c r="Q2192">
        <v>0.33333333333333331</v>
      </c>
      <c r="R2192">
        <v>117450</v>
      </c>
      <c r="S2192" t="s">
        <v>54</v>
      </c>
      <c r="T2192" t="s">
        <v>59</v>
      </c>
      <c r="U2192" t="s">
        <v>50</v>
      </c>
      <c r="V2192">
        <v>6</v>
      </c>
    </row>
    <row r="2193" spans="1:22" x14ac:dyDescent="0.2">
      <c r="A2193">
        <v>15678497</v>
      </c>
      <c r="B2193">
        <v>850</v>
      </c>
      <c r="C2193" t="s">
        <v>14</v>
      </c>
      <c r="D2193" t="s">
        <v>15</v>
      </c>
      <c r="E2193">
        <v>48</v>
      </c>
      <c r="F2193">
        <v>2</v>
      </c>
      <c r="G2193" s="2">
        <v>0</v>
      </c>
      <c r="H2193">
        <v>1</v>
      </c>
      <c r="I2193">
        <v>1</v>
      </c>
      <c r="J2193">
        <v>0</v>
      </c>
      <c r="K2193" s="1">
        <v>169425.3</v>
      </c>
      <c r="L2193">
        <v>1</v>
      </c>
      <c r="M2193">
        <v>14</v>
      </c>
      <c r="N2193">
        <v>2007</v>
      </c>
      <c r="O2193">
        <v>10</v>
      </c>
      <c r="P2193">
        <v>12</v>
      </c>
      <c r="Q2193">
        <v>0.7142857142857143</v>
      </c>
      <c r="R2193">
        <v>28098</v>
      </c>
      <c r="S2193" t="s">
        <v>56</v>
      </c>
      <c r="T2193" t="s">
        <v>58</v>
      </c>
      <c r="U2193" t="s">
        <v>52</v>
      </c>
      <c r="V2193">
        <v>10</v>
      </c>
    </row>
    <row r="2194" spans="1:22" x14ac:dyDescent="0.2">
      <c r="A2194">
        <v>15622774</v>
      </c>
      <c r="B2194">
        <v>648</v>
      </c>
      <c r="C2194" t="s">
        <v>12</v>
      </c>
      <c r="D2194" t="s">
        <v>15</v>
      </c>
      <c r="E2194">
        <v>34</v>
      </c>
      <c r="F2194">
        <v>0</v>
      </c>
      <c r="G2194" s="2">
        <v>0</v>
      </c>
      <c r="H2194">
        <v>1</v>
      </c>
      <c r="I2194">
        <v>1</v>
      </c>
      <c r="J2194">
        <v>1</v>
      </c>
      <c r="K2194" s="1">
        <v>167931.81</v>
      </c>
      <c r="L2194">
        <v>0</v>
      </c>
      <c r="M2194">
        <v>12</v>
      </c>
      <c r="N2194">
        <v>2369</v>
      </c>
      <c r="O2194">
        <v>4</v>
      </c>
      <c r="P2194">
        <v>44</v>
      </c>
      <c r="Q2194">
        <v>0.33333333333333331</v>
      </c>
      <c r="R2194">
        <v>28428</v>
      </c>
      <c r="S2194" t="s">
        <v>56</v>
      </c>
      <c r="T2194" t="s">
        <v>58</v>
      </c>
      <c r="U2194" t="s">
        <v>51</v>
      </c>
      <c r="V2194">
        <v>6</v>
      </c>
    </row>
    <row r="2195" spans="1:22" x14ac:dyDescent="0.2">
      <c r="A2195">
        <v>15643908</v>
      </c>
      <c r="B2195">
        <v>433</v>
      </c>
      <c r="C2195" t="s">
        <v>12</v>
      </c>
      <c r="D2195" t="s">
        <v>13</v>
      </c>
      <c r="E2195">
        <v>49</v>
      </c>
      <c r="F2195">
        <v>10</v>
      </c>
      <c r="G2195" s="2">
        <v>0</v>
      </c>
      <c r="H2195">
        <v>1</v>
      </c>
      <c r="I2195">
        <v>1</v>
      </c>
      <c r="J2195">
        <v>1</v>
      </c>
      <c r="K2195" s="1">
        <v>87711.61</v>
      </c>
      <c r="L2195">
        <v>0</v>
      </c>
      <c r="M2195">
        <v>10</v>
      </c>
      <c r="N2195">
        <v>256</v>
      </c>
      <c r="O2195">
        <v>4</v>
      </c>
      <c r="P2195">
        <v>113</v>
      </c>
      <c r="Q2195">
        <v>0.4</v>
      </c>
      <c r="R2195">
        <v>2560</v>
      </c>
      <c r="S2195" t="s">
        <v>56</v>
      </c>
      <c r="T2195" t="s">
        <v>61</v>
      </c>
      <c r="U2195" t="s">
        <v>50</v>
      </c>
      <c r="V2195">
        <v>6</v>
      </c>
    </row>
    <row r="2196" spans="1:22" x14ac:dyDescent="0.2">
      <c r="A2196">
        <v>15679663</v>
      </c>
      <c r="B2196">
        <v>488</v>
      </c>
      <c r="C2196" t="s">
        <v>12</v>
      </c>
      <c r="D2196" t="s">
        <v>13</v>
      </c>
      <c r="E2196">
        <v>36</v>
      </c>
      <c r="F2196">
        <v>0</v>
      </c>
      <c r="G2196" s="2">
        <v>0</v>
      </c>
      <c r="H2196">
        <v>2</v>
      </c>
      <c r="I2196">
        <v>1</v>
      </c>
      <c r="J2196">
        <v>0</v>
      </c>
      <c r="K2196" s="1">
        <v>136675.22</v>
      </c>
      <c r="L2196">
        <v>0</v>
      </c>
      <c r="M2196">
        <v>15</v>
      </c>
      <c r="N2196">
        <v>4447</v>
      </c>
      <c r="O2196">
        <v>5</v>
      </c>
      <c r="P2196">
        <v>157</v>
      </c>
      <c r="Q2196">
        <v>0.33333333333333331</v>
      </c>
      <c r="R2196">
        <v>66705</v>
      </c>
      <c r="S2196" t="s">
        <v>56</v>
      </c>
      <c r="T2196" t="s">
        <v>58</v>
      </c>
      <c r="U2196" t="s">
        <v>50</v>
      </c>
      <c r="V2196">
        <v>7</v>
      </c>
    </row>
    <row r="2197" spans="1:22" x14ac:dyDescent="0.2">
      <c r="A2197">
        <v>15651581</v>
      </c>
      <c r="B2197">
        <v>758</v>
      </c>
      <c r="C2197" t="s">
        <v>16</v>
      </c>
      <c r="D2197" t="s">
        <v>15</v>
      </c>
      <c r="E2197">
        <v>68</v>
      </c>
      <c r="F2197">
        <v>6</v>
      </c>
      <c r="G2197" s="2">
        <v>112595.85</v>
      </c>
      <c r="H2197">
        <v>1</v>
      </c>
      <c r="I2197">
        <v>1</v>
      </c>
      <c r="J2197">
        <v>0</v>
      </c>
      <c r="K2197" s="1">
        <v>35865.440000000002</v>
      </c>
      <c r="L2197">
        <v>1</v>
      </c>
      <c r="M2197">
        <v>30</v>
      </c>
      <c r="N2197">
        <v>2879</v>
      </c>
      <c r="O2197">
        <v>7</v>
      </c>
      <c r="P2197">
        <v>23</v>
      </c>
      <c r="Q2197">
        <v>0.23333333333333334</v>
      </c>
      <c r="R2197">
        <v>86370</v>
      </c>
      <c r="S2197" t="s">
        <v>56</v>
      </c>
      <c r="T2197" t="s">
        <v>60</v>
      </c>
      <c r="U2197" t="s">
        <v>52</v>
      </c>
      <c r="V2197">
        <v>6</v>
      </c>
    </row>
    <row r="2198" spans="1:22" x14ac:dyDescent="0.2">
      <c r="A2198">
        <v>15746674</v>
      </c>
      <c r="B2198">
        <v>730</v>
      </c>
      <c r="C2198" t="s">
        <v>12</v>
      </c>
      <c r="D2198" t="s">
        <v>13</v>
      </c>
      <c r="E2198">
        <v>47</v>
      </c>
      <c r="F2198">
        <v>7</v>
      </c>
      <c r="G2198" s="2">
        <v>0</v>
      </c>
      <c r="H2198">
        <v>1</v>
      </c>
      <c r="I2198">
        <v>1</v>
      </c>
      <c r="J2198">
        <v>0</v>
      </c>
      <c r="K2198" s="1">
        <v>33373.26</v>
      </c>
      <c r="L2198">
        <v>1</v>
      </c>
      <c r="M2198">
        <v>30</v>
      </c>
      <c r="N2198">
        <v>784</v>
      </c>
      <c r="O2198">
        <v>6</v>
      </c>
      <c r="P2198">
        <v>76</v>
      </c>
      <c r="Q2198">
        <v>0.2</v>
      </c>
      <c r="R2198">
        <v>23520</v>
      </c>
      <c r="S2198" t="s">
        <v>55</v>
      </c>
      <c r="T2198" t="s">
        <v>60</v>
      </c>
      <c r="U2198" t="s">
        <v>50</v>
      </c>
      <c r="V2198">
        <v>9</v>
      </c>
    </row>
    <row r="2199" spans="1:22" x14ac:dyDescent="0.2">
      <c r="A2199">
        <v>15697201</v>
      </c>
      <c r="B2199">
        <v>640</v>
      </c>
      <c r="C2199" t="s">
        <v>14</v>
      </c>
      <c r="D2199" t="s">
        <v>13</v>
      </c>
      <c r="E2199">
        <v>46</v>
      </c>
      <c r="F2199">
        <v>3</v>
      </c>
      <c r="G2199" s="2">
        <v>0</v>
      </c>
      <c r="H2199">
        <v>1</v>
      </c>
      <c r="I2199">
        <v>1</v>
      </c>
      <c r="J2199">
        <v>1</v>
      </c>
      <c r="K2199" s="1">
        <v>156260.07999999999</v>
      </c>
      <c r="L2199">
        <v>0</v>
      </c>
      <c r="M2199">
        <v>24</v>
      </c>
      <c r="N2199">
        <v>3196</v>
      </c>
      <c r="O2199">
        <v>0</v>
      </c>
      <c r="P2199">
        <v>121</v>
      </c>
      <c r="Q2199">
        <v>0</v>
      </c>
      <c r="R2199">
        <v>76704</v>
      </c>
      <c r="S2199" t="s">
        <v>54</v>
      </c>
      <c r="T2199" t="s">
        <v>59</v>
      </c>
      <c r="U2199" t="s">
        <v>50</v>
      </c>
      <c r="V2199">
        <v>6</v>
      </c>
    </row>
    <row r="2200" spans="1:22" x14ac:dyDescent="0.2">
      <c r="A2200">
        <v>15569867</v>
      </c>
      <c r="B2200">
        <v>529</v>
      </c>
      <c r="C2200" t="s">
        <v>12</v>
      </c>
      <c r="D2200" t="s">
        <v>13</v>
      </c>
      <c r="E2200">
        <v>29</v>
      </c>
      <c r="F2200">
        <v>8</v>
      </c>
      <c r="G2200" s="2">
        <v>0</v>
      </c>
      <c r="H2200">
        <v>2</v>
      </c>
      <c r="I2200">
        <v>1</v>
      </c>
      <c r="J2200">
        <v>0</v>
      </c>
      <c r="K2200" s="1">
        <v>19842.11</v>
      </c>
      <c r="L2200">
        <v>0</v>
      </c>
      <c r="M2200">
        <v>3</v>
      </c>
      <c r="N2200">
        <v>952</v>
      </c>
      <c r="O2200">
        <v>6</v>
      </c>
      <c r="P2200">
        <v>171</v>
      </c>
      <c r="Q2200">
        <v>1</v>
      </c>
      <c r="R2200">
        <v>2856</v>
      </c>
      <c r="S2200" t="s">
        <v>55</v>
      </c>
      <c r="T2200" t="s">
        <v>60</v>
      </c>
      <c r="U2200" t="s">
        <v>50</v>
      </c>
      <c r="V2200">
        <v>6</v>
      </c>
    </row>
    <row r="2201" spans="1:22" x14ac:dyDescent="0.2">
      <c r="A2201">
        <v>15775104</v>
      </c>
      <c r="B2201">
        <v>697</v>
      </c>
      <c r="C2201" t="s">
        <v>12</v>
      </c>
      <c r="D2201" t="s">
        <v>13</v>
      </c>
      <c r="E2201">
        <v>38</v>
      </c>
      <c r="F2201">
        <v>1</v>
      </c>
      <c r="G2201" s="2">
        <v>182065.85</v>
      </c>
      <c r="H2201">
        <v>1</v>
      </c>
      <c r="I2201">
        <v>1</v>
      </c>
      <c r="J2201">
        <v>0</v>
      </c>
      <c r="K2201" s="1">
        <v>49503.5</v>
      </c>
      <c r="L2201">
        <v>0</v>
      </c>
      <c r="M2201">
        <v>8</v>
      </c>
      <c r="N2201">
        <v>818</v>
      </c>
      <c r="O2201">
        <v>7</v>
      </c>
      <c r="P2201">
        <v>64</v>
      </c>
      <c r="Q2201">
        <v>0.875</v>
      </c>
      <c r="R2201">
        <v>6544</v>
      </c>
      <c r="S2201" t="s">
        <v>55</v>
      </c>
      <c r="T2201" t="s">
        <v>58</v>
      </c>
      <c r="U2201" t="s">
        <v>50</v>
      </c>
      <c r="V2201">
        <v>6</v>
      </c>
    </row>
    <row r="2202" spans="1:22" x14ac:dyDescent="0.2">
      <c r="A2202">
        <v>15757607</v>
      </c>
      <c r="B2202">
        <v>623</v>
      </c>
      <c r="C2202" t="s">
        <v>12</v>
      </c>
      <c r="D2202" t="s">
        <v>15</v>
      </c>
      <c r="E2202">
        <v>45</v>
      </c>
      <c r="F2202">
        <v>0</v>
      </c>
      <c r="G2202" s="2">
        <v>0</v>
      </c>
      <c r="H2202">
        <v>1</v>
      </c>
      <c r="I2202">
        <v>1</v>
      </c>
      <c r="J2202">
        <v>0</v>
      </c>
      <c r="K2202" s="1">
        <v>196533.72</v>
      </c>
      <c r="L2202">
        <v>1</v>
      </c>
      <c r="M2202">
        <v>26</v>
      </c>
      <c r="N2202">
        <v>2152</v>
      </c>
      <c r="O2202">
        <v>6</v>
      </c>
      <c r="P2202">
        <v>89</v>
      </c>
      <c r="Q2202">
        <v>0.23076923076923078</v>
      </c>
      <c r="R2202">
        <v>55952</v>
      </c>
      <c r="S2202" t="s">
        <v>55</v>
      </c>
      <c r="T2202" t="s">
        <v>58</v>
      </c>
      <c r="U2202" t="s">
        <v>50</v>
      </c>
      <c r="V2202">
        <v>9</v>
      </c>
    </row>
    <row r="2203" spans="1:22" x14ac:dyDescent="0.2">
      <c r="A2203">
        <v>15612418</v>
      </c>
      <c r="B2203">
        <v>744</v>
      </c>
      <c r="C2203" t="s">
        <v>12</v>
      </c>
      <c r="D2203" t="s">
        <v>13</v>
      </c>
      <c r="E2203">
        <v>38</v>
      </c>
      <c r="F2203">
        <v>9</v>
      </c>
      <c r="G2203" s="2">
        <v>0</v>
      </c>
      <c r="H2203">
        <v>2</v>
      </c>
      <c r="I2203">
        <v>0</v>
      </c>
      <c r="J2203">
        <v>0</v>
      </c>
      <c r="K2203" s="1">
        <v>20940.759999999998</v>
      </c>
      <c r="L2203">
        <v>0</v>
      </c>
      <c r="M2203">
        <v>28</v>
      </c>
      <c r="N2203">
        <v>3748</v>
      </c>
      <c r="O2203">
        <v>7</v>
      </c>
      <c r="P2203">
        <v>95</v>
      </c>
      <c r="Q2203">
        <v>0.25</v>
      </c>
      <c r="R2203">
        <v>104944</v>
      </c>
      <c r="S2203" t="s">
        <v>56</v>
      </c>
      <c r="T2203" t="s">
        <v>61</v>
      </c>
      <c r="U2203" t="s">
        <v>50</v>
      </c>
      <c r="V2203">
        <v>6</v>
      </c>
    </row>
    <row r="2204" spans="1:22" x14ac:dyDescent="0.2">
      <c r="A2204">
        <v>15732061</v>
      </c>
      <c r="B2204">
        <v>850</v>
      </c>
      <c r="C2204" t="s">
        <v>16</v>
      </c>
      <c r="D2204" t="s">
        <v>13</v>
      </c>
      <c r="E2204">
        <v>45</v>
      </c>
      <c r="F2204">
        <v>1</v>
      </c>
      <c r="G2204" s="2">
        <v>121874.89</v>
      </c>
      <c r="H2204">
        <v>1</v>
      </c>
      <c r="I2204">
        <v>0</v>
      </c>
      <c r="J2204">
        <v>0</v>
      </c>
      <c r="K2204" s="1">
        <v>6865.41</v>
      </c>
      <c r="L2204">
        <v>1</v>
      </c>
      <c r="M2204">
        <v>21</v>
      </c>
      <c r="N2204">
        <v>452</v>
      </c>
      <c r="O2204">
        <v>2</v>
      </c>
      <c r="P2204">
        <v>130</v>
      </c>
      <c r="Q2204">
        <v>9.5238095238095233E-2</v>
      </c>
      <c r="R2204">
        <v>9492</v>
      </c>
      <c r="S2204" t="s">
        <v>55</v>
      </c>
      <c r="T2204" t="s">
        <v>58</v>
      </c>
      <c r="U2204" t="s">
        <v>50</v>
      </c>
      <c r="V2204">
        <v>6</v>
      </c>
    </row>
    <row r="2205" spans="1:22" x14ac:dyDescent="0.2">
      <c r="A2205">
        <v>15683657</v>
      </c>
      <c r="B2205">
        <v>594</v>
      </c>
      <c r="C2205" t="s">
        <v>12</v>
      </c>
      <c r="D2205" t="s">
        <v>13</v>
      </c>
      <c r="E2205">
        <v>31</v>
      </c>
      <c r="F2205">
        <v>0</v>
      </c>
      <c r="G2205" s="2">
        <v>79340.95</v>
      </c>
      <c r="H2205">
        <v>1</v>
      </c>
      <c r="I2205">
        <v>1</v>
      </c>
      <c r="J2205">
        <v>0</v>
      </c>
      <c r="K2205" s="1">
        <v>78255.86</v>
      </c>
      <c r="L2205">
        <v>0</v>
      </c>
      <c r="M2205">
        <v>3</v>
      </c>
      <c r="N2205">
        <v>3674</v>
      </c>
      <c r="O2205">
        <v>2</v>
      </c>
      <c r="P2205">
        <v>37</v>
      </c>
      <c r="Q2205">
        <v>0.66666666666666663</v>
      </c>
      <c r="R2205">
        <v>11022</v>
      </c>
      <c r="S2205" t="s">
        <v>56</v>
      </c>
      <c r="T2205" t="s">
        <v>58</v>
      </c>
      <c r="U2205" t="s">
        <v>51</v>
      </c>
      <c r="V2205">
        <v>6</v>
      </c>
    </row>
    <row r="2206" spans="1:22" x14ac:dyDescent="0.2">
      <c r="A2206">
        <v>15727857</v>
      </c>
      <c r="B2206">
        <v>635</v>
      </c>
      <c r="C2206" t="s">
        <v>14</v>
      </c>
      <c r="D2206" t="s">
        <v>15</v>
      </c>
      <c r="E2206">
        <v>41</v>
      </c>
      <c r="F2206">
        <v>1</v>
      </c>
      <c r="G2206" s="2">
        <v>0</v>
      </c>
      <c r="H2206">
        <v>2</v>
      </c>
      <c r="I2206">
        <v>1</v>
      </c>
      <c r="J2206">
        <v>0</v>
      </c>
      <c r="K2206" s="1">
        <v>175611.5</v>
      </c>
      <c r="L2206">
        <v>0</v>
      </c>
      <c r="M2206">
        <v>6</v>
      </c>
      <c r="N2206">
        <v>853</v>
      </c>
      <c r="O2206">
        <v>8</v>
      </c>
      <c r="P2206">
        <v>108</v>
      </c>
      <c r="Q2206">
        <v>1</v>
      </c>
      <c r="R2206">
        <v>5118</v>
      </c>
      <c r="S2206" t="s">
        <v>55</v>
      </c>
      <c r="T2206" t="s">
        <v>58</v>
      </c>
      <c r="U2206" t="s">
        <v>50</v>
      </c>
      <c r="V2206">
        <v>7</v>
      </c>
    </row>
    <row r="2207" spans="1:22" x14ac:dyDescent="0.2">
      <c r="A2207">
        <v>15683560</v>
      </c>
      <c r="B2207">
        <v>642</v>
      </c>
      <c r="C2207" t="s">
        <v>12</v>
      </c>
      <c r="D2207" t="s">
        <v>13</v>
      </c>
      <c r="E2207">
        <v>40</v>
      </c>
      <c r="F2207">
        <v>7</v>
      </c>
      <c r="G2207" s="2">
        <v>0</v>
      </c>
      <c r="H2207">
        <v>2</v>
      </c>
      <c r="I2207">
        <v>1</v>
      </c>
      <c r="J2207">
        <v>0</v>
      </c>
      <c r="K2207" s="1">
        <v>183963.34</v>
      </c>
      <c r="L2207">
        <v>0</v>
      </c>
      <c r="M2207">
        <v>8</v>
      </c>
      <c r="N2207">
        <v>4228</v>
      </c>
      <c r="O2207">
        <v>3</v>
      </c>
      <c r="P2207">
        <v>73</v>
      </c>
      <c r="Q2207">
        <v>0.375</v>
      </c>
      <c r="R2207">
        <v>33824</v>
      </c>
      <c r="S2207" t="s">
        <v>55</v>
      </c>
      <c r="T2207" t="s">
        <v>60</v>
      </c>
      <c r="U2207" t="s">
        <v>50</v>
      </c>
      <c r="V2207">
        <v>6</v>
      </c>
    </row>
    <row r="2208" spans="1:22" x14ac:dyDescent="0.2">
      <c r="A2208">
        <v>15653275</v>
      </c>
      <c r="B2208">
        <v>785</v>
      </c>
      <c r="C2208" t="s">
        <v>14</v>
      </c>
      <c r="D2208" t="s">
        <v>13</v>
      </c>
      <c r="E2208">
        <v>54</v>
      </c>
      <c r="F2208">
        <v>1</v>
      </c>
      <c r="G2208" s="2">
        <v>0</v>
      </c>
      <c r="H2208">
        <v>2</v>
      </c>
      <c r="I2208">
        <v>1</v>
      </c>
      <c r="J2208">
        <v>0</v>
      </c>
      <c r="K2208" s="1">
        <v>45113.919999999998</v>
      </c>
      <c r="L2208">
        <v>1</v>
      </c>
      <c r="M2208">
        <v>25</v>
      </c>
      <c r="N2208">
        <v>4700</v>
      </c>
      <c r="O2208">
        <v>8</v>
      </c>
      <c r="P2208">
        <v>32</v>
      </c>
      <c r="Q2208">
        <v>0.32</v>
      </c>
      <c r="R2208">
        <v>117500</v>
      </c>
      <c r="S2208" t="s">
        <v>55</v>
      </c>
      <c r="T2208" t="s">
        <v>58</v>
      </c>
      <c r="U2208" t="s">
        <v>51</v>
      </c>
      <c r="V2208">
        <v>8</v>
      </c>
    </row>
    <row r="2209" spans="1:22" x14ac:dyDescent="0.2">
      <c r="A2209">
        <v>15570931</v>
      </c>
      <c r="B2209">
        <v>620</v>
      </c>
      <c r="C2209" t="s">
        <v>12</v>
      </c>
      <c r="D2209" t="s">
        <v>15</v>
      </c>
      <c r="E2209">
        <v>61</v>
      </c>
      <c r="F2209">
        <v>5</v>
      </c>
      <c r="G2209" s="2">
        <v>0</v>
      </c>
      <c r="H2209">
        <v>1</v>
      </c>
      <c r="I2209">
        <v>0</v>
      </c>
      <c r="J2209">
        <v>0</v>
      </c>
      <c r="K2209" s="1">
        <v>31641.52</v>
      </c>
      <c r="L2209">
        <v>1</v>
      </c>
      <c r="M2209">
        <v>20</v>
      </c>
      <c r="N2209">
        <v>4364</v>
      </c>
      <c r="O2209">
        <v>1</v>
      </c>
      <c r="P2209">
        <v>169</v>
      </c>
      <c r="Q2209">
        <v>0.05</v>
      </c>
      <c r="R2209">
        <v>87280</v>
      </c>
      <c r="S2209" t="s">
        <v>55</v>
      </c>
      <c r="T2209" t="s">
        <v>59</v>
      </c>
      <c r="U2209" t="s">
        <v>50</v>
      </c>
      <c r="V2209">
        <v>9</v>
      </c>
    </row>
    <row r="2210" spans="1:22" x14ac:dyDescent="0.2">
      <c r="A2210">
        <v>15803538</v>
      </c>
      <c r="B2210">
        <v>695</v>
      </c>
      <c r="C2210" t="s">
        <v>14</v>
      </c>
      <c r="D2210" t="s">
        <v>15</v>
      </c>
      <c r="E2210">
        <v>56</v>
      </c>
      <c r="F2210">
        <v>1</v>
      </c>
      <c r="G2210" s="2">
        <v>0</v>
      </c>
      <c r="H2210">
        <v>3</v>
      </c>
      <c r="I2210">
        <v>1</v>
      </c>
      <c r="J2210">
        <v>0</v>
      </c>
      <c r="K2210" s="1">
        <v>187734.49</v>
      </c>
      <c r="L2210">
        <v>1</v>
      </c>
      <c r="M2210">
        <v>6</v>
      </c>
      <c r="N2210">
        <v>4597</v>
      </c>
      <c r="O2210">
        <v>4</v>
      </c>
      <c r="P2210">
        <v>142</v>
      </c>
      <c r="Q2210">
        <v>0.66666666666666663</v>
      </c>
      <c r="R2210">
        <v>27582</v>
      </c>
      <c r="S2210" t="s">
        <v>55</v>
      </c>
      <c r="T2210" t="s">
        <v>58</v>
      </c>
      <c r="U2210" t="s">
        <v>50</v>
      </c>
      <c r="V2210">
        <v>8</v>
      </c>
    </row>
    <row r="2211" spans="1:22" x14ac:dyDescent="0.2">
      <c r="A2211">
        <v>15610936</v>
      </c>
      <c r="B2211">
        <v>562</v>
      </c>
      <c r="C2211" t="s">
        <v>12</v>
      </c>
      <c r="D2211" t="s">
        <v>15</v>
      </c>
      <c r="E2211">
        <v>33</v>
      </c>
      <c r="F2211">
        <v>6</v>
      </c>
      <c r="G2211" s="2">
        <v>0</v>
      </c>
      <c r="H2211">
        <v>2</v>
      </c>
      <c r="I2211">
        <v>1</v>
      </c>
      <c r="J2211">
        <v>0</v>
      </c>
      <c r="K2211" s="1">
        <v>111590.35</v>
      </c>
      <c r="L2211">
        <v>0</v>
      </c>
      <c r="M2211">
        <v>25</v>
      </c>
      <c r="N2211">
        <v>724</v>
      </c>
      <c r="O2211">
        <v>5</v>
      </c>
      <c r="P2211">
        <v>55</v>
      </c>
      <c r="Q2211">
        <v>0.2</v>
      </c>
      <c r="R2211">
        <v>18100</v>
      </c>
      <c r="S2211" t="s">
        <v>55</v>
      </c>
      <c r="T2211" t="s">
        <v>60</v>
      </c>
      <c r="U2211" t="s">
        <v>51</v>
      </c>
      <c r="V2211">
        <v>6</v>
      </c>
    </row>
    <row r="2212" spans="1:22" x14ac:dyDescent="0.2">
      <c r="A2212">
        <v>15572706</v>
      </c>
      <c r="B2212">
        <v>589</v>
      </c>
      <c r="C2212" t="s">
        <v>12</v>
      </c>
      <c r="D2212" t="s">
        <v>15</v>
      </c>
      <c r="E2212">
        <v>37</v>
      </c>
      <c r="F2212">
        <v>5</v>
      </c>
      <c r="G2212" s="2">
        <v>0</v>
      </c>
      <c r="H2212">
        <v>1</v>
      </c>
      <c r="I2212">
        <v>1</v>
      </c>
      <c r="J2212">
        <v>0</v>
      </c>
      <c r="K2212" s="1">
        <v>61324.87</v>
      </c>
      <c r="L2212">
        <v>0</v>
      </c>
      <c r="M2212">
        <v>27</v>
      </c>
      <c r="N2212">
        <v>2538</v>
      </c>
      <c r="O2212">
        <v>2</v>
      </c>
      <c r="P2212">
        <v>109</v>
      </c>
      <c r="Q2212">
        <v>7.407407407407407E-2</v>
      </c>
      <c r="R2212">
        <v>68526</v>
      </c>
      <c r="S2212" t="s">
        <v>55</v>
      </c>
      <c r="T2212" t="s">
        <v>59</v>
      </c>
      <c r="U2212" t="s">
        <v>50</v>
      </c>
      <c r="V2212">
        <v>8</v>
      </c>
    </row>
    <row r="2213" spans="1:22" x14ac:dyDescent="0.2">
      <c r="A2213">
        <v>15642099</v>
      </c>
      <c r="B2213">
        <v>679</v>
      </c>
      <c r="C2213" t="s">
        <v>14</v>
      </c>
      <c r="D2213" t="s">
        <v>15</v>
      </c>
      <c r="E2213">
        <v>39</v>
      </c>
      <c r="F2213">
        <v>6</v>
      </c>
      <c r="G2213" s="2">
        <v>0</v>
      </c>
      <c r="H2213">
        <v>2</v>
      </c>
      <c r="I2213">
        <v>1</v>
      </c>
      <c r="J2213">
        <v>0</v>
      </c>
      <c r="K2213" s="1">
        <v>12266.06</v>
      </c>
      <c r="L2213">
        <v>0</v>
      </c>
      <c r="M2213">
        <v>30</v>
      </c>
      <c r="N2213">
        <v>454</v>
      </c>
      <c r="O2213">
        <v>8</v>
      </c>
      <c r="P2213">
        <v>107</v>
      </c>
      <c r="Q2213">
        <v>0.26666666666666666</v>
      </c>
      <c r="R2213">
        <v>13620</v>
      </c>
      <c r="S2213" t="s">
        <v>55</v>
      </c>
      <c r="T2213" t="s">
        <v>60</v>
      </c>
      <c r="U2213" t="s">
        <v>50</v>
      </c>
      <c r="V2213">
        <v>6</v>
      </c>
    </row>
    <row r="2214" spans="1:22" x14ac:dyDescent="0.2">
      <c r="A2214">
        <v>15713426</v>
      </c>
      <c r="B2214">
        <v>637</v>
      </c>
      <c r="C2214" t="s">
        <v>16</v>
      </c>
      <c r="D2214" t="s">
        <v>15</v>
      </c>
      <c r="E2214">
        <v>30</v>
      </c>
      <c r="F2214">
        <v>1</v>
      </c>
      <c r="G2214" s="2">
        <v>122185.53</v>
      </c>
      <c r="H2214">
        <v>1</v>
      </c>
      <c r="I2214">
        <v>1</v>
      </c>
      <c r="J2214">
        <v>0</v>
      </c>
      <c r="K2214" s="1">
        <v>102566.46</v>
      </c>
      <c r="L2214">
        <v>1</v>
      </c>
      <c r="M2214">
        <v>8</v>
      </c>
      <c r="N2214">
        <v>1014</v>
      </c>
      <c r="O2214">
        <v>9</v>
      </c>
      <c r="P2214">
        <v>17</v>
      </c>
      <c r="Q2214">
        <v>1</v>
      </c>
      <c r="R2214">
        <v>8112</v>
      </c>
      <c r="S2214" t="s">
        <v>55</v>
      </c>
      <c r="T2214" t="s">
        <v>58</v>
      </c>
      <c r="U2214" t="s">
        <v>52</v>
      </c>
      <c r="V2214">
        <v>6</v>
      </c>
    </row>
    <row r="2215" spans="1:22" x14ac:dyDescent="0.2">
      <c r="A2215">
        <v>15606436</v>
      </c>
      <c r="B2215">
        <v>500</v>
      </c>
      <c r="C2215" t="s">
        <v>14</v>
      </c>
      <c r="D2215" t="s">
        <v>15</v>
      </c>
      <c r="E2215">
        <v>38</v>
      </c>
      <c r="F2215">
        <v>7</v>
      </c>
      <c r="G2215" s="2">
        <v>0</v>
      </c>
      <c r="H2215">
        <v>2</v>
      </c>
      <c r="I2215">
        <v>0</v>
      </c>
      <c r="J2215">
        <v>0</v>
      </c>
      <c r="K2215" s="1">
        <v>192013.23</v>
      </c>
      <c r="L2215">
        <v>0</v>
      </c>
      <c r="M2215">
        <v>17</v>
      </c>
      <c r="N2215">
        <v>793</v>
      </c>
      <c r="O2215">
        <v>6</v>
      </c>
      <c r="P2215">
        <v>45</v>
      </c>
      <c r="Q2215">
        <v>0.35294117647058826</v>
      </c>
      <c r="R2215">
        <v>13481</v>
      </c>
      <c r="S2215" t="s">
        <v>56</v>
      </c>
      <c r="T2215" t="s">
        <v>60</v>
      </c>
      <c r="U2215" t="s">
        <v>51</v>
      </c>
      <c r="V2215">
        <v>6</v>
      </c>
    </row>
    <row r="2216" spans="1:22" x14ac:dyDescent="0.2">
      <c r="A2216">
        <v>15751227</v>
      </c>
      <c r="B2216">
        <v>807</v>
      </c>
      <c r="C2216" t="s">
        <v>12</v>
      </c>
      <c r="D2216" t="s">
        <v>15</v>
      </c>
      <c r="E2216">
        <v>47</v>
      </c>
      <c r="F2216">
        <v>1</v>
      </c>
      <c r="G2216" s="2">
        <v>95120.59</v>
      </c>
      <c r="H2216">
        <v>1</v>
      </c>
      <c r="I2216">
        <v>0</v>
      </c>
      <c r="J2216">
        <v>0</v>
      </c>
      <c r="K2216" s="1">
        <v>127875.1</v>
      </c>
      <c r="L2216">
        <v>0</v>
      </c>
      <c r="M2216">
        <v>19</v>
      </c>
      <c r="N2216">
        <v>3024</v>
      </c>
      <c r="O2216">
        <v>0</v>
      </c>
      <c r="P2216">
        <v>118</v>
      </c>
      <c r="Q2216">
        <v>0</v>
      </c>
      <c r="R2216">
        <v>57456</v>
      </c>
      <c r="S2216" t="s">
        <v>55</v>
      </c>
      <c r="T2216" t="s">
        <v>58</v>
      </c>
      <c r="U2216" t="s">
        <v>50</v>
      </c>
      <c r="V2216">
        <v>7</v>
      </c>
    </row>
    <row r="2217" spans="1:22" x14ac:dyDescent="0.2">
      <c r="A2217">
        <v>15617401</v>
      </c>
      <c r="B2217">
        <v>468</v>
      </c>
      <c r="C2217" t="s">
        <v>12</v>
      </c>
      <c r="D2217" t="s">
        <v>15</v>
      </c>
      <c r="E2217">
        <v>22</v>
      </c>
      <c r="F2217">
        <v>2</v>
      </c>
      <c r="G2217" s="2">
        <v>0</v>
      </c>
      <c r="H2217">
        <v>2</v>
      </c>
      <c r="I2217">
        <v>1</v>
      </c>
      <c r="J2217">
        <v>0</v>
      </c>
      <c r="K2217" s="1">
        <v>28123.99</v>
      </c>
      <c r="L2217">
        <v>0</v>
      </c>
      <c r="M2217">
        <v>3</v>
      </c>
      <c r="N2217">
        <v>3878</v>
      </c>
      <c r="O2217">
        <v>2</v>
      </c>
      <c r="P2217">
        <v>75</v>
      </c>
      <c r="Q2217">
        <v>0.66666666666666663</v>
      </c>
      <c r="R2217">
        <v>11634</v>
      </c>
      <c r="S2217" t="s">
        <v>54</v>
      </c>
      <c r="T2217" t="s">
        <v>58</v>
      </c>
      <c r="U2217" t="s">
        <v>50</v>
      </c>
      <c r="V2217">
        <v>7</v>
      </c>
    </row>
    <row r="2218" spans="1:22" x14ac:dyDescent="0.2">
      <c r="A2218">
        <v>15775886</v>
      </c>
      <c r="B2218">
        <v>670</v>
      </c>
      <c r="C2218" t="s">
        <v>12</v>
      </c>
      <c r="D2218" t="s">
        <v>15</v>
      </c>
      <c r="E2218">
        <v>36</v>
      </c>
      <c r="F2218">
        <v>3</v>
      </c>
      <c r="G2218" s="2">
        <v>0</v>
      </c>
      <c r="H2218">
        <v>1</v>
      </c>
      <c r="I2218">
        <v>1</v>
      </c>
      <c r="J2218">
        <v>0</v>
      </c>
      <c r="K2218" s="1">
        <v>140754.19</v>
      </c>
      <c r="L2218">
        <v>1</v>
      </c>
      <c r="M2218">
        <v>23</v>
      </c>
      <c r="N2218">
        <v>3502</v>
      </c>
      <c r="O2218">
        <v>4</v>
      </c>
      <c r="P2218">
        <v>24</v>
      </c>
      <c r="Q2218">
        <v>0.17391304347826086</v>
      </c>
      <c r="R2218">
        <v>80546</v>
      </c>
      <c r="S2218" t="s">
        <v>54</v>
      </c>
      <c r="T2218" t="s">
        <v>59</v>
      </c>
      <c r="U2218" t="s">
        <v>52</v>
      </c>
      <c r="V2218">
        <v>8</v>
      </c>
    </row>
    <row r="2219" spans="1:22" x14ac:dyDescent="0.2">
      <c r="A2219">
        <v>15807305</v>
      </c>
      <c r="B2219">
        <v>805</v>
      </c>
      <c r="C2219" t="s">
        <v>12</v>
      </c>
      <c r="D2219" t="s">
        <v>15</v>
      </c>
      <c r="E2219">
        <v>39</v>
      </c>
      <c r="F2219">
        <v>2</v>
      </c>
      <c r="G2219" s="2">
        <v>0</v>
      </c>
      <c r="H2219">
        <v>1</v>
      </c>
      <c r="I2219">
        <v>0</v>
      </c>
      <c r="J2219">
        <v>0</v>
      </c>
      <c r="K2219" s="1">
        <v>166650.32</v>
      </c>
      <c r="L2219">
        <v>0</v>
      </c>
      <c r="M2219">
        <v>8</v>
      </c>
      <c r="N2219">
        <v>2088</v>
      </c>
      <c r="O2219">
        <v>10</v>
      </c>
      <c r="P2219">
        <v>76</v>
      </c>
      <c r="Q2219">
        <v>1</v>
      </c>
      <c r="R2219">
        <v>16704</v>
      </c>
      <c r="S2219" t="s">
        <v>55</v>
      </c>
      <c r="T2219" t="s">
        <v>58</v>
      </c>
      <c r="U2219" t="s">
        <v>50</v>
      </c>
      <c r="V2219">
        <v>9</v>
      </c>
    </row>
    <row r="2220" spans="1:22" x14ac:dyDescent="0.2">
      <c r="A2220">
        <v>15661409</v>
      </c>
      <c r="B2220">
        <v>542</v>
      </c>
      <c r="C2220" t="s">
        <v>12</v>
      </c>
      <c r="D2220" t="s">
        <v>13</v>
      </c>
      <c r="E2220">
        <v>42</v>
      </c>
      <c r="F2220">
        <v>1</v>
      </c>
      <c r="G2220" s="2">
        <v>0</v>
      </c>
      <c r="H2220">
        <v>1</v>
      </c>
      <c r="I2220">
        <v>1</v>
      </c>
      <c r="J2220">
        <v>1</v>
      </c>
      <c r="K2220" s="1">
        <v>178256.58</v>
      </c>
      <c r="L2220">
        <v>1</v>
      </c>
      <c r="M2220">
        <v>9</v>
      </c>
      <c r="N2220">
        <v>2871</v>
      </c>
      <c r="O2220">
        <v>4</v>
      </c>
      <c r="P2220">
        <v>18</v>
      </c>
      <c r="Q2220">
        <v>0.44444444444444442</v>
      </c>
      <c r="R2220">
        <v>25839</v>
      </c>
      <c r="S2220" t="s">
        <v>56</v>
      </c>
      <c r="T2220" t="s">
        <v>58</v>
      </c>
      <c r="U2220" t="s">
        <v>52</v>
      </c>
      <c r="V2220">
        <v>6</v>
      </c>
    </row>
    <row r="2221" spans="1:22" x14ac:dyDescent="0.2">
      <c r="A2221">
        <v>15774250</v>
      </c>
      <c r="B2221">
        <v>532</v>
      </c>
      <c r="C2221" t="s">
        <v>12</v>
      </c>
      <c r="D2221" t="s">
        <v>15</v>
      </c>
      <c r="E2221">
        <v>42</v>
      </c>
      <c r="F2221">
        <v>1</v>
      </c>
      <c r="G2221" s="2">
        <v>159024.71</v>
      </c>
      <c r="H2221">
        <v>1</v>
      </c>
      <c r="I2221">
        <v>1</v>
      </c>
      <c r="J2221">
        <v>0</v>
      </c>
      <c r="K2221" s="1">
        <v>100982.93</v>
      </c>
      <c r="L2221">
        <v>1</v>
      </c>
      <c r="M2221">
        <v>3</v>
      </c>
      <c r="N2221">
        <v>880</v>
      </c>
      <c r="O2221">
        <v>9</v>
      </c>
      <c r="P2221">
        <v>157</v>
      </c>
      <c r="Q2221">
        <v>1</v>
      </c>
      <c r="R2221">
        <v>2640</v>
      </c>
      <c r="S2221" t="s">
        <v>55</v>
      </c>
      <c r="T2221" t="s">
        <v>58</v>
      </c>
      <c r="U2221" t="s">
        <v>50</v>
      </c>
      <c r="V2221">
        <v>6</v>
      </c>
    </row>
    <row r="2222" spans="1:22" x14ac:dyDescent="0.2">
      <c r="A2222">
        <v>15617486</v>
      </c>
      <c r="B2222">
        <v>530</v>
      </c>
      <c r="C2222" t="s">
        <v>12</v>
      </c>
      <c r="D2222" t="s">
        <v>15</v>
      </c>
      <c r="E2222">
        <v>52</v>
      </c>
      <c r="F2222">
        <v>1</v>
      </c>
      <c r="G2222" s="2">
        <v>106723.28</v>
      </c>
      <c r="H2222">
        <v>1</v>
      </c>
      <c r="I2222">
        <v>0</v>
      </c>
      <c r="J2222">
        <v>0</v>
      </c>
      <c r="K2222" s="1">
        <v>109960.4</v>
      </c>
      <c r="L2222">
        <v>1</v>
      </c>
      <c r="M2222">
        <v>6</v>
      </c>
      <c r="N2222">
        <v>1340</v>
      </c>
      <c r="O2222">
        <v>10</v>
      </c>
      <c r="P2222">
        <v>97</v>
      </c>
      <c r="Q2222">
        <v>1</v>
      </c>
      <c r="R2222">
        <v>8040</v>
      </c>
      <c r="S2222" t="s">
        <v>55</v>
      </c>
      <c r="T2222" t="s">
        <v>58</v>
      </c>
      <c r="U2222" t="s">
        <v>50</v>
      </c>
      <c r="V2222">
        <v>7</v>
      </c>
    </row>
    <row r="2223" spans="1:22" x14ac:dyDescent="0.2">
      <c r="A2223">
        <v>15644699</v>
      </c>
      <c r="B2223">
        <v>850</v>
      </c>
      <c r="C2223" t="s">
        <v>12</v>
      </c>
      <c r="D2223" t="s">
        <v>13</v>
      </c>
      <c r="E2223">
        <v>40</v>
      </c>
      <c r="F2223">
        <v>0</v>
      </c>
      <c r="G2223" s="2">
        <v>0</v>
      </c>
      <c r="H2223">
        <v>2</v>
      </c>
      <c r="I2223">
        <v>1</v>
      </c>
      <c r="J2223">
        <v>0</v>
      </c>
      <c r="K2223" s="1">
        <v>1099.95</v>
      </c>
      <c r="L2223">
        <v>0</v>
      </c>
      <c r="M2223">
        <v>3</v>
      </c>
      <c r="N2223">
        <v>3961</v>
      </c>
      <c r="O2223">
        <v>1</v>
      </c>
      <c r="P2223">
        <v>17</v>
      </c>
      <c r="Q2223">
        <v>0.33333333333333331</v>
      </c>
      <c r="R2223">
        <v>11883</v>
      </c>
      <c r="S2223" t="s">
        <v>55</v>
      </c>
      <c r="T2223" t="s">
        <v>58</v>
      </c>
      <c r="U2223" t="s">
        <v>52</v>
      </c>
      <c r="V2223">
        <v>7</v>
      </c>
    </row>
    <row r="2224" spans="1:22" x14ac:dyDescent="0.2">
      <c r="A2224">
        <v>15686999</v>
      </c>
      <c r="B2224">
        <v>556</v>
      </c>
      <c r="C2224" t="s">
        <v>12</v>
      </c>
      <c r="D2224" t="s">
        <v>13</v>
      </c>
      <c r="E2224">
        <v>40</v>
      </c>
      <c r="F2224">
        <v>8</v>
      </c>
      <c r="G2224" s="2">
        <v>0</v>
      </c>
      <c r="H2224">
        <v>2</v>
      </c>
      <c r="I2224">
        <v>1</v>
      </c>
      <c r="J2224">
        <v>0</v>
      </c>
      <c r="K2224" s="1">
        <v>62112.7</v>
      </c>
      <c r="L2224">
        <v>0</v>
      </c>
      <c r="M2224">
        <v>3</v>
      </c>
      <c r="N2224">
        <v>2079</v>
      </c>
      <c r="O2224">
        <v>6</v>
      </c>
      <c r="P2224">
        <v>92</v>
      </c>
      <c r="Q2224">
        <v>1</v>
      </c>
      <c r="R2224">
        <v>6237</v>
      </c>
      <c r="S2224" t="s">
        <v>56</v>
      </c>
      <c r="T2224" t="s">
        <v>60</v>
      </c>
      <c r="U2224" t="s">
        <v>50</v>
      </c>
      <c r="V2224">
        <v>6</v>
      </c>
    </row>
    <row r="2225" spans="1:22" x14ac:dyDescent="0.2">
      <c r="A2225">
        <v>15772479</v>
      </c>
      <c r="B2225">
        <v>673</v>
      </c>
      <c r="C2225" t="s">
        <v>12</v>
      </c>
      <c r="D2225" t="s">
        <v>15</v>
      </c>
      <c r="E2225">
        <v>37</v>
      </c>
      <c r="F2225">
        <v>4</v>
      </c>
      <c r="G2225" s="2">
        <v>0</v>
      </c>
      <c r="H2225">
        <v>2</v>
      </c>
      <c r="I2225">
        <v>0</v>
      </c>
      <c r="J2225">
        <v>0</v>
      </c>
      <c r="K2225" s="1">
        <v>163563.07</v>
      </c>
      <c r="L2225">
        <v>0</v>
      </c>
      <c r="M2225">
        <v>1</v>
      </c>
      <c r="N2225">
        <v>4323</v>
      </c>
      <c r="O2225">
        <v>10</v>
      </c>
      <c r="P2225">
        <v>90</v>
      </c>
      <c r="Q2225">
        <v>1</v>
      </c>
      <c r="R2225">
        <v>4323</v>
      </c>
      <c r="S2225" t="s">
        <v>55</v>
      </c>
      <c r="T2225" t="s">
        <v>59</v>
      </c>
      <c r="U2225" t="s">
        <v>50</v>
      </c>
      <c r="V2225">
        <v>6</v>
      </c>
    </row>
    <row r="2226" spans="1:22" x14ac:dyDescent="0.2">
      <c r="A2226">
        <v>15652030</v>
      </c>
      <c r="B2226">
        <v>637</v>
      </c>
      <c r="C2226" t="s">
        <v>16</v>
      </c>
      <c r="D2226" t="s">
        <v>15</v>
      </c>
      <c r="E2226">
        <v>49</v>
      </c>
      <c r="F2226">
        <v>2</v>
      </c>
      <c r="G2226" s="2">
        <v>108204.52</v>
      </c>
      <c r="H2226">
        <v>1</v>
      </c>
      <c r="I2226">
        <v>1</v>
      </c>
      <c r="J2226">
        <v>0</v>
      </c>
      <c r="K2226" s="1">
        <v>169037.84</v>
      </c>
      <c r="L2226">
        <v>1</v>
      </c>
      <c r="M2226">
        <v>7</v>
      </c>
      <c r="N2226">
        <v>3104</v>
      </c>
      <c r="O2226">
        <v>4</v>
      </c>
      <c r="P2226">
        <v>50</v>
      </c>
      <c r="Q2226">
        <v>0.5714285714285714</v>
      </c>
      <c r="R2226">
        <v>21728</v>
      </c>
      <c r="S2226" t="s">
        <v>55</v>
      </c>
      <c r="T2226" t="s">
        <v>58</v>
      </c>
      <c r="U2226" t="s">
        <v>51</v>
      </c>
      <c r="V2226">
        <v>7</v>
      </c>
    </row>
    <row r="2227" spans="1:22" x14ac:dyDescent="0.2">
      <c r="A2227">
        <v>15627042</v>
      </c>
      <c r="B2227">
        <v>555</v>
      </c>
      <c r="C2227" t="s">
        <v>12</v>
      </c>
      <c r="D2227" t="s">
        <v>13</v>
      </c>
      <c r="E2227">
        <v>26</v>
      </c>
      <c r="F2227">
        <v>7</v>
      </c>
      <c r="G2227" s="2">
        <v>0</v>
      </c>
      <c r="H2227">
        <v>2</v>
      </c>
      <c r="I2227">
        <v>1</v>
      </c>
      <c r="J2227">
        <v>0</v>
      </c>
      <c r="K2227" s="1">
        <v>93122.41</v>
      </c>
      <c r="L2227">
        <v>0</v>
      </c>
      <c r="M2227">
        <v>16</v>
      </c>
      <c r="N2227">
        <v>4648</v>
      </c>
      <c r="O2227">
        <v>8</v>
      </c>
      <c r="P2227">
        <v>8</v>
      </c>
      <c r="Q2227">
        <v>0.5</v>
      </c>
      <c r="R2227">
        <v>74368</v>
      </c>
      <c r="S2227" t="s">
        <v>55</v>
      </c>
      <c r="T2227" t="s">
        <v>60</v>
      </c>
      <c r="U2227" t="s">
        <v>52</v>
      </c>
      <c r="V2227">
        <v>6</v>
      </c>
    </row>
    <row r="2228" spans="1:22" x14ac:dyDescent="0.2">
      <c r="A2228">
        <v>15678206</v>
      </c>
      <c r="B2228">
        <v>464</v>
      </c>
      <c r="C2228" t="s">
        <v>12</v>
      </c>
      <c r="D2228" t="s">
        <v>15</v>
      </c>
      <c r="E2228">
        <v>46</v>
      </c>
      <c r="F2228">
        <v>6</v>
      </c>
      <c r="G2228" s="2">
        <v>161798.53</v>
      </c>
      <c r="H2228">
        <v>1</v>
      </c>
      <c r="I2228">
        <v>1</v>
      </c>
      <c r="J2228">
        <v>0</v>
      </c>
      <c r="K2228" s="1">
        <v>182944.47</v>
      </c>
      <c r="L2228">
        <v>0</v>
      </c>
      <c r="M2228">
        <v>20</v>
      </c>
      <c r="N2228">
        <v>612</v>
      </c>
      <c r="O2228">
        <v>0</v>
      </c>
      <c r="P2228">
        <v>155</v>
      </c>
      <c r="Q2228">
        <v>0</v>
      </c>
      <c r="R2228">
        <v>12240</v>
      </c>
      <c r="S2228" t="s">
        <v>55</v>
      </c>
      <c r="T2228" t="s">
        <v>60</v>
      </c>
      <c r="U2228" t="s">
        <v>50</v>
      </c>
      <c r="V2228">
        <v>6</v>
      </c>
    </row>
    <row r="2229" spans="1:22" x14ac:dyDescent="0.2">
      <c r="A2229">
        <v>15678067</v>
      </c>
      <c r="B2229">
        <v>667</v>
      </c>
      <c r="C2229" t="s">
        <v>14</v>
      </c>
      <c r="D2229" t="s">
        <v>15</v>
      </c>
      <c r="E2229">
        <v>45</v>
      </c>
      <c r="F2229">
        <v>3</v>
      </c>
      <c r="G2229" s="2">
        <v>0</v>
      </c>
      <c r="H2229">
        <v>2</v>
      </c>
      <c r="I2229">
        <v>0</v>
      </c>
      <c r="J2229">
        <v>0</v>
      </c>
      <c r="K2229" s="1">
        <v>163655.01</v>
      </c>
      <c r="L2229">
        <v>0</v>
      </c>
      <c r="M2229">
        <v>17</v>
      </c>
      <c r="N2229">
        <v>2083</v>
      </c>
      <c r="O2229">
        <v>0</v>
      </c>
      <c r="P2229">
        <v>72</v>
      </c>
      <c r="Q2229">
        <v>0</v>
      </c>
      <c r="R2229">
        <v>35411</v>
      </c>
      <c r="S2229" t="s">
        <v>55</v>
      </c>
      <c r="T2229" t="s">
        <v>59</v>
      </c>
      <c r="U2229" t="s">
        <v>50</v>
      </c>
      <c r="V2229">
        <v>6</v>
      </c>
    </row>
    <row r="2230" spans="1:22" x14ac:dyDescent="0.2">
      <c r="A2230">
        <v>15605827</v>
      </c>
      <c r="B2230">
        <v>645</v>
      </c>
      <c r="C2230" t="s">
        <v>12</v>
      </c>
      <c r="D2230" t="s">
        <v>15</v>
      </c>
      <c r="E2230">
        <v>39</v>
      </c>
      <c r="F2230">
        <v>8</v>
      </c>
      <c r="G2230" s="2">
        <v>0</v>
      </c>
      <c r="H2230">
        <v>2</v>
      </c>
      <c r="I2230">
        <v>0</v>
      </c>
      <c r="J2230">
        <v>0</v>
      </c>
      <c r="K2230" s="1">
        <v>96864.36</v>
      </c>
      <c r="L2230">
        <v>0</v>
      </c>
      <c r="M2230">
        <v>5</v>
      </c>
      <c r="N2230">
        <v>926</v>
      </c>
      <c r="O2230">
        <v>1</v>
      </c>
      <c r="P2230">
        <v>38</v>
      </c>
      <c r="Q2230">
        <v>0.2</v>
      </c>
      <c r="R2230">
        <v>4630</v>
      </c>
      <c r="S2230" t="s">
        <v>55</v>
      </c>
      <c r="T2230" t="s">
        <v>60</v>
      </c>
      <c r="U2230" t="s">
        <v>51</v>
      </c>
      <c r="V2230">
        <v>6</v>
      </c>
    </row>
    <row r="2231" spans="1:22" x14ac:dyDescent="0.2">
      <c r="A2231">
        <v>15787710</v>
      </c>
      <c r="B2231">
        <v>427</v>
      </c>
      <c r="C2231" t="s">
        <v>14</v>
      </c>
      <c r="D2231" t="s">
        <v>13</v>
      </c>
      <c r="E2231">
        <v>39</v>
      </c>
      <c r="F2231">
        <v>9</v>
      </c>
      <c r="G2231" s="2">
        <v>0</v>
      </c>
      <c r="H2231">
        <v>2</v>
      </c>
      <c r="I2231">
        <v>1</v>
      </c>
      <c r="J2231">
        <v>0</v>
      </c>
      <c r="K2231" s="1">
        <v>28368.37</v>
      </c>
      <c r="L2231">
        <v>0</v>
      </c>
      <c r="M2231">
        <v>1</v>
      </c>
      <c r="N2231">
        <v>2625</v>
      </c>
      <c r="O2231">
        <v>2</v>
      </c>
      <c r="P2231">
        <v>76</v>
      </c>
      <c r="Q2231">
        <v>1</v>
      </c>
      <c r="R2231">
        <v>2625</v>
      </c>
      <c r="S2231" t="s">
        <v>54</v>
      </c>
      <c r="T2231" t="s">
        <v>61</v>
      </c>
      <c r="U2231" t="s">
        <v>50</v>
      </c>
      <c r="V2231">
        <v>6</v>
      </c>
    </row>
    <row r="2232" spans="1:22" x14ac:dyDescent="0.2">
      <c r="A2232">
        <v>15614137</v>
      </c>
      <c r="B2232">
        <v>685</v>
      </c>
      <c r="C2232" t="s">
        <v>12</v>
      </c>
      <c r="D2232" t="s">
        <v>13</v>
      </c>
      <c r="E2232">
        <v>40</v>
      </c>
      <c r="F2232">
        <v>7</v>
      </c>
      <c r="G2232" s="2">
        <v>0</v>
      </c>
      <c r="H2232">
        <v>2</v>
      </c>
      <c r="I2232">
        <v>1</v>
      </c>
      <c r="J2232">
        <v>0</v>
      </c>
      <c r="K2232" s="1">
        <v>103898.59</v>
      </c>
      <c r="L2232">
        <v>0</v>
      </c>
      <c r="M2232">
        <v>11</v>
      </c>
      <c r="N2232">
        <v>370</v>
      </c>
      <c r="O2232">
        <v>2</v>
      </c>
      <c r="P2232">
        <v>2</v>
      </c>
      <c r="Q2232">
        <v>0.18181818181818182</v>
      </c>
      <c r="R2232">
        <v>4070</v>
      </c>
      <c r="S2232" t="s">
        <v>56</v>
      </c>
      <c r="T2232" t="s">
        <v>60</v>
      </c>
      <c r="U2232" t="s">
        <v>52</v>
      </c>
      <c r="V2232">
        <v>6</v>
      </c>
    </row>
    <row r="2233" spans="1:22" x14ac:dyDescent="0.2">
      <c r="A2233">
        <v>15798053</v>
      </c>
      <c r="B2233">
        <v>707</v>
      </c>
      <c r="C2233" t="s">
        <v>14</v>
      </c>
      <c r="D2233" t="s">
        <v>15</v>
      </c>
      <c r="E2233">
        <v>32</v>
      </c>
      <c r="F2233">
        <v>9</v>
      </c>
      <c r="G2233" s="2">
        <v>0</v>
      </c>
      <c r="H2233">
        <v>2</v>
      </c>
      <c r="I2233">
        <v>1</v>
      </c>
      <c r="J2233">
        <v>0</v>
      </c>
      <c r="K2233" s="1">
        <v>126475.79</v>
      </c>
      <c r="L2233">
        <v>0</v>
      </c>
      <c r="M2233">
        <v>4</v>
      </c>
      <c r="N2233">
        <v>2099</v>
      </c>
      <c r="O2233">
        <v>1</v>
      </c>
      <c r="P2233">
        <v>62</v>
      </c>
      <c r="Q2233">
        <v>0.25</v>
      </c>
      <c r="R2233">
        <v>8396</v>
      </c>
      <c r="S2233" t="s">
        <v>56</v>
      </c>
      <c r="T2233" t="s">
        <v>61</v>
      </c>
      <c r="U2233" t="s">
        <v>50</v>
      </c>
      <c r="V2233">
        <v>6</v>
      </c>
    </row>
    <row r="2234" spans="1:22" x14ac:dyDescent="0.2">
      <c r="A2234">
        <v>15753895</v>
      </c>
      <c r="B2234">
        <v>590</v>
      </c>
      <c r="C2234" t="s">
        <v>14</v>
      </c>
      <c r="D2234" t="s">
        <v>15</v>
      </c>
      <c r="E2234">
        <v>37</v>
      </c>
      <c r="F2234">
        <v>1</v>
      </c>
      <c r="G2234" s="2">
        <v>0</v>
      </c>
      <c r="H2234">
        <v>2</v>
      </c>
      <c r="I2234">
        <v>0</v>
      </c>
      <c r="J2234">
        <v>0</v>
      </c>
      <c r="K2234" s="1">
        <v>133535.99</v>
      </c>
      <c r="L2234">
        <v>0</v>
      </c>
      <c r="M2234">
        <v>21</v>
      </c>
      <c r="N2234">
        <v>898</v>
      </c>
      <c r="O2234">
        <v>8</v>
      </c>
      <c r="P2234">
        <v>90</v>
      </c>
      <c r="Q2234">
        <v>0.38095238095238093</v>
      </c>
      <c r="R2234">
        <v>18858</v>
      </c>
      <c r="S2234" t="s">
        <v>55</v>
      </c>
      <c r="T2234" t="s">
        <v>58</v>
      </c>
      <c r="U2234" t="s">
        <v>50</v>
      </c>
      <c r="V2234">
        <v>7</v>
      </c>
    </row>
    <row r="2235" spans="1:22" x14ac:dyDescent="0.2">
      <c r="A2235">
        <v>15632848</v>
      </c>
      <c r="B2235">
        <v>634</v>
      </c>
      <c r="C2235" t="s">
        <v>12</v>
      </c>
      <c r="D2235" t="s">
        <v>13</v>
      </c>
      <c r="E2235">
        <v>36</v>
      </c>
      <c r="F2235">
        <v>1</v>
      </c>
      <c r="G2235" s="2">
        <v>69518.95</v>
      </c>
      <c r="H2235">
        <v>1</v>
      </c>
      <c r="I2235">
        <v>1</v>
      </c>
      <c r="J2235">
        <v>0</v>
      </c>
      <c r="K2235" s="1">
        <v>116238.39</v>
      </c>
      <c r="L2235">
        <v>0</v>
      </c>
      <c r="M2235">
        <v>15</v>
      </c>
      <c r="N2235">
        <v>4646</v>
      </c>
      <c r="O2235">
        <v>4</v>
      </c>
      <c r="P2235">
        <v>38</v>
      </c>
      <c r="Q2235">
        <v>0.26666666666666666</v>
      </c>
      <c r="R2235">
        <v>69690</v>
      </c>
      <c r="S2235" t="s">
        <v>55</v>
      </c>
      <c r="T2235" t="s">
        <v>58</v>
      </c>
      <c r="U2235" t="s">
        <v>51</v>
      </c>
      <c r="V2235">
        <v>6</v>
      </c>
    </row>
    <row r="2236" spans="1:22" x14ac:dyDescent="0.2">
      <c r="A2236">
        <v>15793803</v>
      </c>
      <c r="B2236">
        <v>574</v>
      </c>
      <c r="C2236" t="s">
        <v>12</v>
      </c>
      <c r="D2236" t="s">
        <v>15</v>
      </c>
      <c r="E2236">
        <v>34</v>
      </c>
      <c r="F2236">
        <v>1</v>
      </c>
      <c r="G2236" s="2">
        <v>112572.39</v>
      </c>
      <c r="H2236">
        <v>1</v>
      </c>
      <c r="I2236">
        <v>0</v>
      </c>
      <c r="J2236">
        <v>0</v>
      </c>
      <c r="K2236" s="1">
        <v>165626.6</v>
      </c>
      <c r="L2236">
        <v>0</v>
      </c>
      <c r="M2236">
        <v>12</v>
      </c>
      <c r="N2236">
        <v>848</v>
      </c>
      <c r="O2236">
        <v>9</v>
      </c>
      <c r="P2236">
        <v>83</v>
      </c>
      <c r="Q2236">
        <v>0.75</v>
      </c>
      <c r="R2236">
        <v>10176</v>
      </c>
      <c r="S2236" t="s">
        <v>55</v>
      </c>
      <c r="T2236" t="s">
        <v>58</v>
      </c>
      <c r="U2236" t="s">
        <v>50</v>
      </c>
      <c r="V2236">
        <v>6</v>
      </c>
    </row>
    <row r="2237" spans="1:22" x14ac:dyDescent="0.2">
      <c r="A2237">
        <v>15809872</v>
      </c>
      <c r="B2237">
        <v>650</v>
      </c>
      <c r="C2237" t="s">
        <v>12</v>
      </c>
      <c r="D2237" t="s">
        <v>15</v>
      </c>
      <c r="E2237">
        <v>32</v>
      </c>
      <c r="F2237">
        <v>2</v>
      </c>
      <c r="G2237" s="2">
        <v>84906.45</v>
      </c>
      <c r="H2237">
        <v>1</v>
      </c>
      <c r="I2237">
        <v>1</v>
      </c>
      <c r="J2237">
        <v>0</v>
      </c>
      <c r="K2237" s="1">
        <v>163216.48000000001</v>
      </c>
      <c r="L2237">
        <v>0</v>
      </c>
      <c r="M2237">
        <v>18</v>
      </c>
      <c r="N2237">
        <v>3594</v>
      </c>
      <c r="O2237">
        <v>5</v>
      </c>
      <c r="P2237">
        <v>14</v>
      </c>
      <c r="Q2237">
        <v>0.27777777777777779</v>
      </c>
      <c r="R2237">
        <v>64692</v>
      </c>
      <c r="S2237" t="s">
        <v>55</v>
      </c>
      <c r="T2237" t="s">
        <v>58</v>
      </c>
      <c r="U2237" t="s">
        <v>52</v>
      </c>
      <c r="V2237">
        <v>6</v>
      </c>
    </row>
    <row r="2238" spans="1:22" x14ac:dyDescent="0.2">
      <c r="A2238">
        <v>15759555</v>
      </c>
      <c r="B2238">
        <v>569</v>
      </c>
      <c r="C2238" t="s">
        <v>14</v>
      </c>
      <c r="D2238" t="s">
        <v>15</v>
      </c>
      <c r="E2238">
        <v>41</v>
      </c>
      <c r="F2238">
        <v>2</v>
      </c>
      <c r="G2238" s="2">
        <v>0</v>
      </c>
      <c r="H2238">
        <v>2</v>
      </c>
      <c r="I2238">
        <v>1</v>
      </c>
      <c r="J2238">
        <v>0</v>
      </c>
      <c r="K2238" s="1">
        <v>134272.57</v>
      </c>
      <c r="L2238">
        <v>0</v>
      </c>
      <c r="M2238">
        <v>14</v>
      </c>
      <c r="N2238">
        <v>1197</v>
      </c>
      <c r="O2238">
        <v>6</v>
      </c>
      <c r="P2238">
        <v>1</v>
      </c>
      <c r="Q2238">
        <v>0.42857142857142855</v>
      </c>
      <c r="R2238">
        <v>16758</v>
      </c>
      <c r="S2238" t="s">
        <v>56</v>
      </c>
      <c r="T2238" t="s">
        <v>58</v>
      </c>
      <c r="U2238" t="s">
        <v>52</v>
      </c>
      <c r="V2238">
        <v>7</v>
      </c>
    </row>
    <row r="2239" spans="1:22" x14ac:dyDescent="0.2">
      <c r="A2239">
        <v>15631406</v>
      </c>
      <c r="B2239">
        <v>459</v>
      </c>
      <c r="C2239" t="s">
        <v>16</v>
      </c>
      <c r="D2239" t="s">
        <v>15</v>
      </c>
      <c r="E2239">
        <v>50</v>
      </c>
      <c r="F2239">
        <v>5</v>
      </c>
      <c r="G2239" s="2">
        <v>109387.9</v>
      </c>
      <c r="H2239">
        <v>1</v>
      </c>
      <c r="I2239">
        <v>1</v>
      </c>
      <c r="J2239">
        <v>0</v>
      </c>
      <c r="K2239" s="1">
        <v>155721.15</v>
      </c>
      <c r="L2239">
        <v>0</v>
      </c>
      <c r="M2239">
        <v>19</v>
      </c>
      <c r="N2239">
        <v>3634</v>
      </c>
      <c r="O2239">
        <v>9</v>
      </c>
      <c r="P2239">
        <v>58</v>
      </c>
      <c r="Q2239">
        <v>0.47368421052631576</v>
      </c>
      <c r="R2239">
        <v>69046</v>
      </c>
      <c r="S2239" t="s">
        <v>56</v>
      </c>
      <c r="T2239" t="s">
        <v>59</v>
      </c>
      <c r="U2239" t="s">
        <v>51</v>
      </c>
      <c r="V2239">
        <v>6</v>
      </c>
    </row>
    <row r="2240" spans="1:22" x14ac:dyDescent="0.2">
      <c r="A2240">
        <v>15732113</v>
      </c>
      <c r="B2240">
        <v>671</v>
      </c>
      <c r="C2240" t="s">
        <v>14</v>
      </c>
      <c r="D2240" t="s">
        <v>15</v>
      </c>
      <c r="E2240">
        <v>50</v>
      </c>
      <c r="F2240">
        <v>8</v>
      </c>
      <c r="G2240" s="2">
        <v>0</v>
      </c>
      <c r="H2240">
        <v>1</v>
      </c>
      <c r="I2240">
        <v>0</v>
      </c>
      <c r="J2240">
        <v>1</v>
      </c>
      <c r="K2240" s="1">
        <v>2560.11</v>
      </c>
      <c r="L2240">
        <v>0</v>
      </c>
      <c r="M2240">
        <v>17</v>
      </c>
      <c r="N2240">
        <v>1363</v>
      </c>
      <c r="O2240">
        <v>4</v>
      </c>
      <c r="P2240">
        <v>47</v>
      </c>
      <c r="Q2240">
        <v>0.23529411764705882</v>
      </c>
      <c r="R2240">
        <v>23171</v>
      </c>
      <c r="S2240" t="s">
        <v>55</v>
      </c>
      <c r="T2240" t="s">
        <v>60</v>
      </c>
      <c r="U2240" t="s">
        <v>51</v>
      </c>
      <c r="V2240">
        <v>6</v>
      </c>
    </row>
    <row r="2241" spans="1:22" x14ac:dyDescent="0.2">
      <c r="A2241">
        <v>15595874</v>
      </c>
      <c r="B2241">
        <v>666</v>
      </c>
      <c r="C2241" t="s">
        <v>14</v>
      </c>
      <c r="D2241" t="s">
        <v>13</v>
      </c>
      <c r="E2241">
        <v>36</v>
      </c>
      <c r="F2241">
        <v>6</v>
      </c>
      <c r="G2241" s="2">
        <v>0</v>
      </c>
      <c r="H2241">
        <v>2</v>
      </c>
      <c r="I2241">
        <v>1</v>
      </c>
      <c r="J2241">
        <v>0</v>
      </c>
      <c r="K2241" s="1">
        <v>176692.87</v>
      </c>
      <c r="L2241">
        <v>0</v>
      </c>
      <c r="M2241">
        <v>23</v>
      </c>
      <c r="N2241">
        <v>2768</v>
      </c>
      <c r="O2241">
        <v>7</v>
      </c>
      <c r="P2241">
        <v>132</v>
      </c>
      <c r="Q2241">
        <v>0.30434782608695654</v>
      </c>
      <c r="R2241">
        <v>63664</v>
      </c>
      <c r="S2241" t="s">
        <v>55</v>
      </c>
      <c r="T2241" t="s">
        <v>60</v>
      </c>
      <c r="U2241" t="s">
        <v>50</v>
      </c>
      <c r="V2241">
        <v>6</v>
      </c>
    </row>
    <row r="2242" spans="1:22" x14ac:dyDescent="0.2">
      <c r="A2242">
        <v>15792489</v>
      </c>
      <c r="B2242">
        <v>622</v>
      </c>
      <c r="C2242" t="s">
        <v>14</v>
      </c>
      <c r="D2242" t="s">
        <v>15</v>
      </c>
      <c r="E2242">
        <v>42</v>
      </c>
      <c r="F2242">
        <v>9</v>
      </c>
      <c r="G2242" s="2">
        <v>0</v>
      </c>
      <c r="H2242">
        <v>2</v>
      </c>
      <c r="I2242">
        <v>1</v>
      </c>
      <c r="J2242">
        <v>0</v>
      </c>
      <c r="K2242" s="1">
        <v>119127.06</v>
      </c>
      <c r="L2242">
        <v>0</v>
      </c>
      <c r="M2242">
        <v>22</v>
      </c>
      <c r="N2242">
        <v>1390</v>
      </c>
      <c r="O2242">
        <v>9</v>
      </c>
      <c r="P2242">
        <v>159</v>
      </c>
      <c r="Q2242">
        <v>0.40909090909090912</v>
      </c>
      <c r="R2242">
        <v>30580</v>
      </c>
      <c r="S2242" t="s">
        <v>56</v>
      </c>
      <c r="T2242" t="s">
        <v>61</v>
      </c>
      <c r="U2242" t="s">
        <v>50</v>
      </c>
      <c r="V2242">
        <v>6</v>
      </c>
    </row>
    <row r="2243" spans="1:22" x14ac:dyDescent="0.2">
      <c r="A2243">
        <v>15807221</v>
      </c>
      <c r="B2243">
        <v>555</v>
      </c>
      <c r="C2243" t="s">
        <v>14</v>
      </c>
      <c r="D2243" t="s">
        <v>15</v>
      </c>
      <c r="E2243">
        <v>21</v>
      </c>
      <c r="F2243">
        <v>1</v>
      </c>
      <c r="G2243" s="2">
        <v>0</v>
      </c>
      <c r="H2243">
        <v>2</v>
      </c>
      <c r="I2243">
        <v>0</v>
      </c>
      <c r="J2243">
        <v>0</v>
      </c>
      <c r="K2243" s="1">
        <v>103901.35</v>
      </c>
      <c r="L2243">
        <v>0</v>
      </c>
      <c r="M2243">
        <v>22</v>
      </c>
      <c r="N2243">
        <v>2768</v>
      </c>
      <c r="O2243">
        <v>2</v>
      </c>
      <c r="P2243">
        <v>123</v>
      </c>
      <c r="Q2243">
        <v>9.0909090909090912E-2</v>
      </c>
      <c r="R2243">
        <v>60896</v>
      </c>
      <c r="S2243" t="s">
        <v>55</v>
      </c>
      <c r="T2243" t="s">
        <v>58</v>
      </c>
      <c r="U2243" t="s">
        <v>50</v>
      </c>
      <c r="V2243">
        <v>7</v>
      </c>
    </row>
    <row r="2244" spans="1:22" x14ac:dyDescent="0.2">
      <c r="A2244">
        <v>15701439</v>
      </c>
      <c r="B2244">
        <v>698</v>
      </c>
      <c r="C2244" t="s">
        <v>14</v>
      </c>
      <c r="D2244" t="s">
        <v>13</v>
      </c>
      <c r="E2244">
        <v>50</v>
      </c>
      <c r="F2244">
        <v>1</v>
      </c>
      <c r="G2244" s="2">
        <v>0</v>
      </c>
      <c r="H2244">
        <v>4</v>
      </c>
      <c r="I2244">
        <v>1</v>
      </c>
      <c r="J2244">
        <v>0</v>
      </c>
      <c r="K2244" s="1">
        <v>88566.9</v>
      </c>
      <c r="L2244">
        <v>1</v>
      </c>
      <c r="M2244">
        <v>5</v>
      </c>
      <c r="N2244">
        <v>950</v>
      </c>
      <c r="O2244">
        <v>9</v>
      </c>
      <c r="P2244">
        <v>56</v>
      </c>
      <c r="Q2244">
        <v>1</v>
      </c>
      <c r="R2244">
        <v>4750</v>
      </c>
      <c r="S2244" t="s">
        <v>54</v>
      </c>
      <c r="T2244" t="s">
        <v>58</v>
      </c>
      <c r="U2244" t="s">
        <v>51</v>
      </c>
      <c r="V2244">
        <v>8</v>
      </c>
    </row>
    <row r="2245" spans="1:22" x14ac:dyDescent="0.2">
      <c r="A2245">
        <v>15717489</v>
      </c>
      <c r="B2245">
        <v>835</v>
      </c>
      <c r="C2245" t="s">
        <v>12</v>
      </c>
      <c r="D2245" t="s">
        <v>15</v>
      </c>
      <c r="E2245">
        <v>23</v>
      </c>
      <c r="F2245">
        <v>9</v>
      </c>
      <c r="G2245" s="2">
        <v>0</v>
      </c>
      <c r="H2245">
        <v>1</v>
      </c>
      <c r="I2245">
        <v>1</v>
      </c>
      <c r="J2245">
        <v>0</v>
      </c>
      <c r="K2245" s="1">
        <v>19793.73</v>
      </c>
      <c r="L2245">
        <v>1</v>
      </c>
      <c r="M2245">
        <v>30</v>
      </c>
      <c r="N2245">
        <v>2533</v>
      </c>
      <c r="O2245">
        <v>10</v>
      </c>
      <c r="P2245">
        <v>93</v>
      </c>
      <c r="Q2245">
        <v>0.33333333333333331</v>
      </c>
      <c r="R2245">
        <v>75990</v>
      </c>
      <c r="S2245" t="s">
        <v>55</v>
      </c>
      <c r="T2245" t="s">
        <v>61</v>
      </c>
      <c r="U2245" t="s">
        <v>50</v>
      </c>
      <c r="V2245">
        <v>8</v>
      </c>
    </row>
    <row r="2246" spans="1:22" x14ac:dyDescent="0.2">
      <c r="A2246">
        <v>15708193</v>
      </c>
      <c r="B2246">
        <v>707</v>
      </c>
      <c r="C2246" t="s">
        <v>12</v>
      </c>
      <c r="D2246" t="s">
        <v>15</v>
      </c>
      <c r="E2246">
        <v>33</v>
      </c>
      <c r="F2246">
        <v>2</v>
      </c>
      <c r="G2246" s="2">
        <v>0</v>
      </c>
      <c r="H2246">
        <v>2</v>
      </c>
      <c r="I2246">
        <v>0</v>
      </c>
      <c r="J2246">
        <v>0</v>
      </c>
      <c r="K2246" s="1">
        <v>130866.95</v>
      </c>
      <c r="L2246">
        <v>0</v>
      </c>
      <c r="M2246">
        <v>2</v>
      </c>
      <c r="N2246">
        <v>3513</v>
      </c>
      <c r="O2246">
        <v>6</v>
      </c>
      <c r="P2246">
        <v>125</v>
      </c>
      <c r="Q2246">
        <v>1</v>
      </c>
      <c r="R2246">
        <v>7026</v>
      </c>
      <c r="S2246" t="s">
        <v>54</v>
      </c>
      <c r="T2246" t="s">
        <v>58</v>
      </c>
      <c r="U2246" t="s">
        <v>50</v>
      </c>
      <c r="V2246">
        <v>7</v>
      </c>
    </row>
    <row r="2247" spans="1:22" x14ac:dyDescent="0.2">
      <c r="A2247">
        <v>15770121</v>
      </c>
      <c r="B2247">
        <v>623</v>
      </c>
      <c r="C2247" t="s">
        <v>12</v>
      </c>
      <c r="D2247" t="s">
        <v>13</v>
      </c>
      <c r="E2247">
        <v>34</v>
      </c>
      <c r="F2247">
        <v>9</v>
      </c>
      <c r="G2247" s="2">
        <v>0</v>
      </c>
      <c r="H2247">
        <v>1</v>
      </c>
      <c r="I2247">
        <v>1</v>
      </c>
      <c r="J2247">
        <v>0</v>
      </c>
      <c r="K2247" s="1">
        <v>24255.21</v>
      </c>
      <c r="L2247">
        <v>0</v>
      </c>
      <c r="M2247">
        <v>20</v>
      </c>
      <c r="N2247">
        <v>3176</v>
      </c>
      <c r="O2247">
        <v>2</v>
      </c>
      <c r="P2247">
        <v>129</v>
      </c>
      <c r="Q2247">
        <v>0.1</v>
      </c>
      <c r="R2247">
        <v>63520</v>
      </c>
      <c r="S2247" t="s">
        <v>55</v>
      </c>
      <c r="T2247" t="s">
        <v>61</v>
      </c>
      <c r="U2247" t="s">
        <v>50</v>
      </c>
      <c r="V2247">
        <v>8</v>
      </c>
    </row>
    <row r="2248" spans="1:22" x14ac:dyDescent="0.2">
      <c r="A2248">
        <v>15686236</v>
      </c>
      <c r="B2248">
        <v>525</v>
      </c>
      <c r="C2248" t="s">
        <v>16</v>
      </c>
      <c r="D2248" t="s">
        <v>13</v>
      </c>
      <c r="E2248">
        <v>47</v>
      </c>
      <c r="F2248">
        <v>1</v>
      </c>
      <c r="G2248" s="2">
        <v>118087.67999999999</v>
      </c>
      <c r="H2248">
        <v>1</v>
      </c>
      <c r="I2248">
        <v>1</v>
      </c>
      <c r="J2248">
        <v>0</v>
      </c>
      <c r="K2248" s="1">
        <v>88120.78</v>
      </c>
      <c r="L2248">
        <v>1</v>
      </c>
      <c r="M2248">
        <v>20</v>
      </c>
      <c r="N2248">
        <v>1144</v>
      </c>
      <c r="O2248">
        <v>6</v>
      </c>
      <c r="P2248">
        <v>95</v>
      </c>
      <c r="Q2248">
        <v>0.3</v>
      </c>
      <c r="R2248">
        <v>22880</v>
      </c>
      <c r="S2248" t="s">
        <v>55</v>
      </c>
      <c r="T2248" t="s">
        <v>58</v>
      </c>
      <c r="U2248" t="s">
        <v>50</v>
      </c>
      <c r="V2248">
        <v>7</v>
      </c>
    </row>
    <row r="2249" spans="1:22" x14ac:dyDescent="0.2">
      <c r="A2249">
        <v>15748882</v>
      </c>
      <c r="B2249">
        <v>714</v>
      </c>
      <c r="C2249" t="s">
        <v>14</v>
      </c>
      <c r="D2249" t="s">
        <v>15</v>
      </c>
      <c r="E2249">
        <v>29</v>
      </c>
      <c r="F2249">
        <v>9</v>
      </c>
      <c r="G2249" s="2">
        <v>0</v>
      </c>
      <c r="H2249">
        <v>2</v>
      </c>
      <c r="I2249">
        <v>1</v>
      </c>
      <c r="J2249">
        <v>0</v>
      </c>
      <c r="K2249" s="1">
        <v>129192.55</v>
      </c>
      <c r="L2249">
        <v>0</v>
      </c>
      <c r="M2249">
        <v>18</v>
      </c>
      <c r="N2249">
        <v>3859</v>
      </c>
      <c r="O2249">
        <v>3</v>
      </c>
      <c r="P2249">
        <v>39</v>
      </c>
      <c r="Q2249">
        <v>0.16666666666666666</v>
      </c>
      <c r="R2249">
        <v>69462</v>
      </c>
      <c r="S2249" t="s">
        <v>54</v>
      </c>
      <c r="T2249" t="s">
        <v>61</v>
      </c>
      <c r="U2249" t="s">
        <v>51</v>
      </c>
      <c r="V2249">
        <v>6</v>
      </c>
    </row>
    <row r="2250" spans="1:22" x14ac:dyDescent="0.2">
      <c r="A2250">
        <v>15690829</v>
      </c>
      <c r="B2250">
        <v>430</v>
      </c>
      <c r="C2250" t="s">
        <v>16</v>
      </c>
      <c r="D2250" t="s">
        <v>15</v>
      </c>
      <c r="E2250">
        <v>49</v>
      </c>
      <c r="F2250">
        <v>3</v>
      </c>
      <c r="G2250" s="2">
        <v>137115.16</v>
      </c>
      <c r="H2250">
        <v>1</v>
      </c>
      <c r="I2250">
        <v>1</v>
      </c>
      <c r="J2250">
        <v>0</v>
      </c>
      <c r="K2250" s="1">
        <v>146516.85999999999</v>
      </c>
      <c r="L2250">
        <v>1</v>
      </c>
      <c r="M2250">
        <v>14</v>
      </c>
      <c r="N2250">
        <v>776</v>
      </c>
      <c r="O2250">
        <v>6</v>
      </c>
      <c r="P2250">
        <v>129</v>
      </c>
      <c r="Q2250">
        <v>0.42857142857142855</v>
      </c>
      <c r="R2250">
        <v>10864</v>
      </c>
      <c r="S2250" t="s">
        <v>54</v>
      </c>
      <c r="T2250" t="s">
        <v>59</v>
      </c>
      <c r="U2250" t="s">
        <v>50</v>
      </c>
      <c r="V2250">
        <v>6</v>
      </c>
    </row>
    <row r="2251" spans="1:22" x14ac:dyDescent="0.2">
      <c r="A2251">
        <v>15696834</v>
      </c>
      <c r="B2251">
        <v>530</v>
      </c>
      <c r="C2251" t="s">
        <v>12</v>
      </c>
      <c r="D2251" t="s">
        <v>13</v>
      </c>
      <c r="E2251">
        <v>29</v>
      </c>
      <c r="F2251">
        <v>5</v>
      </c>
      <c r="G2251" s="2">
        <v>0</v>
      </c>
      <c r="H2251">
        <v>2</v>
      </c>
      <c r="I2251">
        <v>0</v>
      </c>
      <c r="J2251">
        <v>0</v>
      </c>
      <c r="K2251" s="1">
        <v>121451.21</v>
      </c>
      <c r="L2251">
        <v>0</v>
      </c>
      <c r="M2251">
        <v>27</v>
      </c>
      <c r="N2251">
        <v>1607</v>
      </c>
      <c r="O2251">
        <v>0</v>
      </c>
      <c r="P2251">
        <v>166</v>
      </c>
      <c r="Q2251">
        <v>0</v>
      </c>
      <c r="R2251">
        <v>43389</v>
      </c>
      <c r="S2251" t="s">
        <v>55</v>
      </c>
      <c r="T2251" t="s">
        <v>59</v>
      </c>
      <c r="U2251" t="s">
        <v>50</v>
      </c>
      <c r="V2251">
        <v>6</v>
      </c>
    </row>
    <row r="2252" spans="1:22" x14ac:dyDescent="0.2">
      <c r="A2252">
        <v>15583764</v>
      </c>
      <c r="B2252">
        <v>791</v>
      </c>
      <c r="C2252" t="s">
        <v>16</v>
      </c>
      <c r="D2252" t="s">
        <v>15</v>
      </c>
      <c r="E2252">
        <v>31</v>
      </c>
      <c r="F2252">
        <v>1</v>
      </c>
      <c r="G2252" s="2">
        <v>130240.33</v>
      </c>
      <c r="H2252">
        <v>1</v>
      </c>
      <c r="I2252">
        <v>0</v>
      </c>
      <c r="J2252">
        <v>0</v>
      </c>
      <c r="K2252" s="1">
        <v>96546.55</v>
      </c>
      <c r="L2252">
        <v>0</v>
      </c>
      <c r="M2252">
        <v>9</v>
      </c>
      <c r="N2252">
        <v>3050</v>
      </c>
      <c r="O2252">
        <v>6</v>
      </c>
      <c r="P2252">
        <v>44</v>
      </c>
      <c r="Q2252">
        <v>0.66666666666666663</v>
      </c>
      <c r="R2252">
        <v>27450</v>
      </c>
      <c r="S2252" t="s">
        <v>55</v>
      </c>
      <c r="T2252" t="s">
        <v>58</v>
      </c>
      <c r="U2252" t="s">
        <v>51</v>
      </c>
      <c r="V2252">
        <v>6</v>
      </c>
    </row>
    <row r="2253" spans="1:22" x14ac:dyDescent="0.2">
      <c r="A2253">
        <v>15661473</v>
      </c>
      <c r="B2253">
        <v>780</v>
      </c>
      <c r="C2253" t="s">
        <v>16</v>
      </c>
      <c r="D2253" t="s">
        <v>15</v>
      </c>
      <c r="E2253">
        <v>51</v>
      </c>
      <c r="F2253">
        <v>4</v>
      </c>
      <c r="G2253" s="2">
        <v>126725.25</v>
      </c>
      <c r="H2253">
        <v>1</v>
      </c>
      <c r="I2253">
        <v>1</v>
      </c>
      <c r="J2253">
        <v>0</v>
      </c>
      <c r="K2253" s="1">
        <v>195259.31</v>
      </c>
      <c r="L2253">
        <v>1</v>
      </c>
      <c r="M2253">
        <v>20</v>
      </c>
      <c r="N2253">
        <v>4649</v>
      </c>
      <c r="O2253">
        <v>8</v>
      </c>
      <c r="P2253">
        <v>125</v>
      </c>
      <c r="Q2253">
        <v>0.4</v>
      </c>
      <c r="R2253">
        <v>92980</v>
      </c>
      <c r="S2253" t="s">
        <v>56</v>
      </c>
      <c r="T2253" t="s">
        <v>59</v>
      </c>
      <c r="U2253" t="s">
        <v>50</v>
      </c>
      <c r="V2253">
        <v>6</v>
      </c>
    </row>
    <row r="2254" spans="1:22" x14ac:dyDescent="0.2">
      <c r="A2254">
        <v>15745250</v>
      </c>
      <c r="B2254">
        <v>850</v>
      </c>
      <c r="C2254" t="s">
        <v>12</v>
      </c>
      <c r="D2254" t="s">
        <v>15</v>
      </c>
      <c r="E2254">
        <v>58</v>
      </c>
      <c r="F2254">
        <v>8</v>
      </c>
      <c r="G2254" s="2">
        <v>156652.13</v>
      </c>
      <c r="H2254">
        <v>1</v>
      </c>
      <c r="I2254">
        <v>0</v>
      </c>
      <c r="J2254">
        <v>0</v>
      </c>
      <c r="K2254" s="1">
        <v>25899.21</v>
      </c>
      <c r="L2254">
        <v>1</v>
      </c>
      <c r="M2254">
        <v>16</v>
      </c>
      <c r="N2254">
        <v>1759</v>
      </c>
      <c r="O2254">
        <v>2</v>
      </c>
      <c r="P2254">
        <v>140</v>
      </c>
      <c r="Q2254">
        <v>0.125</v>
      </c>
      <c r="R2254">
        <v>28144</v>
      </c>
      <c r="S2254" t="s">
        <v>56</v>
      </c>
      <c r="T2254" t="s">
        <v>60</v>
      </c>
      <c r="U2254" t="s">
        <v>50</v>
      </c>
      <c r="V2254">
        <v>6</v>
      </c>
    </row>
    <row r="2255" spans="1:22" x14ac:dyDescent="0.2">
      <c r="A2255">
        <v>15590349</v>
      </c>
      <c r="B2255">
        <v>732</v>
      </c>
      <c r="C2255" t="s">
        <v>12</v>
      </c>
      <c r="D2255" t="s">
        <v>13</v>
      </c>
      <c r="E2255">
        <v>36</v>
      </c>
      <c r="F2255">
        <v>9</v>
      </c>
      <c r="G2255" s="2">
        <v>0</v>
      </c>
      <c r="H2255">
        <v>1</v>
      </c>
      <c r="I2255">
        <v>0</v>
      </c>
      <c r="J2255">
        <v>0</v>
      </c>
      <c r="K2255" s="1">
        <v>3749</v>
      </c>
      <c r="L2255">
        <v>1</v>
      </c>
      <c r="M2255">
        <v>15</v>
      </c>
      <c r="N2255">
        <v>1508</v>
      </c>
      <c r="O2255">
        <v>8</v>
      </c>
      <c r="P2255">
        <v>145</v>
      </c>
      <c r="Q2255">
        <v>0.53333333333333333</v>
      </c>
      <c r="R2255">
        <v>22620</v>
      </c>
      <c r="S2255" t="s">
        <v>55</v>
      </c>
      <c r="T2255" t="s">
        <v>61</v>
      </c>
      <c r="U2255" t="s">
        <v>50</v>
      </c>
      <c r="V2255">
        <v>8</v>
      </c>
    </row>
    <row r="2256" spans="1:22" x14ac:dyDescent="0.2">
      <c r="A2256">
        <v>15766552</v>
      </c>
      <c r="B2256">
        <v>643</v>
      </c>
      <c r="C2256" t="s">
        <v>12</v>
      </c>
      <c r="D2256" t="s">
        <v>15</v>
      </c>
      <c r="E2256">
        <v>37</v>
      </c>
      <c r="F2256">
        <v>6</v>
      </c>
      <c r="G2256" s="2">
        <v>0</v>
      </c>
      <c r="H2256">
        <v>2</v>
      </c>
      <c r="I2256">
        <v>0</v>
      </c>
      <c r="J2256">
        <v>0</v>
      </c>
      <c r="K2256" s="1">
        <v>142454.76999999999</v>
      </c>
      <c r="L2256">
        <v>0</v>
      </c>
      <c r="M2256">
        <v>4</v>
      </c>
      <c r="N2256">
        <v>1277</v>
      </c>
      <c r="O2256">
        <v>6</v>
      </c>
      <c r="P2256">
        <v>129</v>
      </c>
      <c r="Q2256">
        <v>1</v>
      </c>
      <c r="R2256">
        <v>5108</v>
      </c>
      <c r="S2256" t="s">
        <v>55</v>
      </c>
      <c r="T2256" t="s">
        <v>60</v>
      </c>
      <c r="U2256" t="s">
        <v>50</v>
      </c>
      <c r="V2256">
        <v>6</v>
      </c>
    </row>
    <row r="2257" spans="1:22" x14ac:dyDescent="0.2">
      <c r="A2257">
        <v>15668775</v>
      </c>
      <c r="B2257">
        <v>757</v>
      </c>
      <c r="C2257" t="s">
        <v>12</v>
      </c>
      <c r="D2257" t="s">
        <v>15</v>
      </c>
      <c r="E2257">
        <v>47</v>
      </c>
      <c r="F2257">
        <v>3</v>
      </c>
      <c r="G2257" s="2">
        <v>130747.1</v>
      </c>
      <c r="H2257">
        <v>1</v>
      </c>
      <c r="I2257">
        <v>1</v>
      </c>
      <c r="J2257">
        <v>0</v>
      </c>
      <c r="K2257" s="1">
        <v>143829.54</v>
      </c>
      <c r="L2257">
        <v>0</v>
      </c>
      <c r="M2257">
        <v>28</v>
      </c>
      <c r="N2257">
        <v>4811</v>
      </c>
      <c r="O2257">
        <v>8</v>
      </c>
      <c r="P2257">
        <v>83</v>
      </c>
      <c r="Q2257">
        <v>0.2857142857142857</v>
      </c>
      <c r="R2257">
        <v>134708</v>
      </c>
      <c r="S2257" t="s">
        <v>54</v>
      </c>
      <c r="T2257" t="s">
        <v>59</v>
      </c>
      <c r="U2257" t="s">
        <v>50</v>
      </c>
      <c r="V2257">
        <v>6</v>
      </c>
    </row>
    <row r="2258" spans="1:22" x14ac:dyDescent="0.2">
      <c r="A2258">
        <v>15656286</v>
      </c>
      <c r="B2258">
        <v>794</v>
      </c>
      <c r="C2258" t="s">
        <v>12</v>
      </c>
      <c r="D2258" t="s">
        <v>15</v>
      </c>
      <c r="E2258">
        <v>33</v>
      </c>
      <c r="F2258">
        <v>0</v>
      </c>
      <c r="G2258" s="2">
        <v>0</v>
      </c>
      <c r="H2258">
        <v>2</v>
      </c>
      <c r="I2258">
        <v>0</v>
      </c>
      <c r="J2258">
        <v>0</v>
      </c>
      <c r="K2258" s="1">
        <v>178122.71</v>
      </c>
      <c r="L2258">
        <v>0</v>
      </c>
      <c r="M2258">
        <v>4</v>
      </c>
      <c r="N2258">
        <v>2377</v>
      </c>
      <c r="O2258">
        <v>10</v>
      </c>
      <c r="P2258">
        <v>137</v>
      </c>
      <c r="Q2258">
        <v>1</v>
      </c>
      <c r="R2258">
        <v>9508</v>
      </c>
      <c r="S2258" t="s">
        <v>55</v>
      </c>
      <c r="T2258" t="s">
        <v>58</v>
      </c>
      <c r="U2258" t="s">
        <v>50</v>
      </c>
      <c r="V2258">
        <v>7</v>
      </c>
    </row>
    <row r="2259" spans="1:22" x14ac:dyDescent="0.2">
      <c r="A2259">
        <v>15774847</v>
      </c>
      <c r="B2259">
        <v>593</v>
      </c>
      <c r="C2259" t="s">
        <v>12</v>
      </c>
      <c r="D2259" t="s">
        <v>15</v>
      </c>
      <c r="E2259">
        <v>50</v>
      </c>
      <c r="F2259">
        <v>6</v>
      </c>
      <c r="G2259" s="2">
        <v>171740.69</v>
      </c>
      <c r="H2259">
        <v>1</v>
      </c>
      <c r="I2259">
        <v>0</v>
      </c>
      <c r="J2259">
        <v>0</v>
      </c>
      <c r="K2259" s="1">
        <v>20893.61</v>
      </c>
      <c r="L2259">
        <v>0</v>
      </c>
      <c r="M2259">
        <v>16</v>
      </c>
      <c r="N2259">
        <v>518</v>
      </c>
      <c r="O2259">
        <v>2</v>
      </c>
      <c r="P2259">
        <v>135</v>
      </c>
      <c r="Q2259">
        <v>0.125</v>
      </c>
      <c r="R2259">
        <v>8288</v>
      </c>
      <c r="S2259" t="s">
        <v>54</v>
      </c>
      <c r="T2259" t="s">
        <v>60</v>
      </c>
      <c r="U2259" t="s">
        <v>50</v>
      </c>
      <c r="V2259">
        <v>6</v>
      </c>
    </row>
    <row r="2260" spans="1:22" x14ac:dyDescent="0.2">
      <c r="A2260">
        <v>15619340</v>
      </c>
      <c r="B2260">
        <v>597</v>
      </c>
      <c r="C2260" t="s">
        <v>14</v>
      </c>
      <c r="D2260" t="s">
        <v>15</v>
      </c>
      <c r="E2260">
        <v>38</v>
      </c>
      <c r="F2260">
        <v>1</v>
      </c>
      <c r="G2260" s="2">
        <v>0</v>
      </c>
      <c r="H2260">
        <v>2</v>
      </c>
      <c r="I2260">
        <v>1</v>
      </c>
      <c r="J2260">
        <v>0</v>
      </c>
      <c r="K2260" s="1">
        <v>41303.29</v>
      </c>
      <c r="L2260">
        <v>0</v>
      </c>
      <c r="M2260">
        <v>21</v>
      </c>
      <c r="N2260">
        <v>4303</v>
      </c>
      <c r="O2260">
        <v>4</v>
      </c>
      <c r="P2260">
        <v>164</v>
      </c>
      <c r="Q2260">
        <v>0.19047619047619047</v>
      </c>
      <c r="R2260">
        <v>90363</v>
      </c>
      <c r="S2260" t="s">
        <v>56</v>
      </c>
      <c r="T2260" t="s">
        <v>58</v>
      </c>
      <c r="U2260" t="s">
        <v>50</v>
      </c>
      <c r="V2260">
        <v>7</v>
      </c>
    </row>
    <row r="2261" spans="1:22" x14ac:dyDescent="0.2">
      <c r="A2261">
        <v>15779267</v>
      </c>
      <c r="B2261">
        <v>584</v>
      </c>
      <c r="C2261" t="s">
        <v>12</v>
      </c>
      <c r="D2261" t="s">
        <v>15</v>
      </c>
      <c r="E2261">
        <v>47</v>
      </c>
      <c r="F2261">
        <v>5</v>
      </c>
      <c r="G2261" s="2">
        <v>0</v>
      </c>
      <c r="H2261">
        <v>2</v>
      </c>
      <c r="I2261">
        <v>1</v>
      </c>
      <c r="J2261">
        <v>0</v>
      </c>
      <c r="K2261" s="1">
        <v>89286.29</v>
      </c>
      <c r="L2261">
        <v>0</v>
      </c>
      <c r="M2261">
        <v>12</v>
      </c>
      <c r="N2261">
        <v>2791</v>
      </c>
      <c r="O2261">
        <v>8</v>
      </c>
      <c r="P2261">
        <v>35</v>
      </c>
      <c r="Q2261">
        <v>0.66666666666666663</v>
      </c>
      <c r="R2261">
        <v>33492</v>
      </c>
      <c r="S2261" t="s">
        <v>55</v>
      </c>
      <c r="T2261" t="s">
        <v>59</v>
      </c>
      <c r="U2261" t="s">
        <v>51</v>
      </c>
      <c r="V2261">
        <v>7</v>
      </c>
    </row>
    <row r="2262" spans="1:22" x14ac:dyDescent="0.2">
      <c r="A2262">
        <v>15706557</v>
      </c>
      <c r="B2262">
        <v>626</v>
      </c>
      <c r="C2262" t="s">
        <v>12</v>
      </c>
      <c r="D2262" t="s">
        <v>13</v>
      </c>
      <c r="E2262">
        <v>52</v>
      </c>
      <c r="F2262">
        <v>0</v>
      </c>
      <c r="G2262" s="2">
        <v>0</v>
      </c>
      <c r="H2262">
        <v>2</v>
      </c>
      <c r="I2262">
        <v>1</v>
      </c>
      <c r="J2262">
        <v>0</v>
      </c>
      <c r="K2262" s="1">
        <v>32159.46</v>
      </c>
      <c r="L2262">
        <v>1</v>
      </c>
      <c r="M2262">
        <v>15</v>
      </c>
      <c r="N2262">
        <v>2652</v>
      </c>
      <c r="O2262">
        <v>10</v>
      </c>
      <c r="P2262">
        <v>105</v>
      </c>
      <c r="Q2262">
        <v>0.66666666666666663</v>
      </c>
      <c r="R2262">
        <v>39780</v>
      </c>
      <c r="S2262" t="s">
        <v>55</v>
      </c>
      <c r="T2262" t="s">
        <v>58</v>
      </c>
      <c r="U2262" t="s">
        <v>50</v>
      </c>
      <c r="V2262">
        <v>8</v>
      </c>
    </row>
    <row r="2263" spans="1:22" x14ac:dyDescent="0.2">
      <c r="A2263">
        <v>15594391</v>
      </c>
      <c r="B2263">
        <v>770</v>
      </c>
      <c r="C2263" t="s">
        <v>12</v>
      </c>
      <c r="D2263" t="s">
        <v>13</v>
      </c>
      <c r="E2263">
        <v>68</v>
      </c>
      <c r="F2263">
        <v>2</v>
      </c>
      <c r="G2263" s="2">
        <v>183555.24</v>
      </c>
      <c r="H2263">
        <v>1</v>
      </c>
      <c r="I2263">
        <v>0</v>
      </c>
      <c r="J2263">
        <v>0</v>
      </c>
      <c r="K2263" s="1">
        <v>159557.28</v>
      </c>
      <c r="L2263">
        <v>1</v>
      </c>
      <c r="M2263">
        <v>15</v>
      </c>
      <c r="N2263">
        <v>1818</v>
      </c>
      <c r="O2263">
        <v>2</v>
      </c>
      <c r="P2263">
        <v>23</v>
      </c>
      <c r="Q2263">
        <v>0.13333333333333333</v>
      </c>
      <c r="R2263">
        <v>27270</v>
      </c>
      <c r="S2263" t="s">
        <v>55</v>
      </c>
      <c r="T2263" t="s">
        <v>58</v>
      </c>
      <c r="U2263" t="s">
        <v>52</v>
      </c>
      <c r="V2263">
        <v>7</v>
      </c>
    </row>
    <row r="2264" spans="1:22" x14ac:dyDescent="0.2">
      <c r="A2264">
        <v>15635116</v>
      </c>
      <c r="B2264">
        <v>659</v>
      </c>
      <c r="C2264" t="s">
        <v>14</v>
      </c>
      <c r="D2264" t="s">
        <v>15</v>
      </c>
      <c r="E2264">
        <v>60</v>
      </c>
      <c r="F2264">
        <v>2</v>
      </c>
      <c r="G2264" s="2">
        <v>0</v>
      </c>
      <c r="H2264">
        <v>1</v>
      </c>
      <c r="I2264">
        <v>1</v>
      </c>
      <c r="J2264">
        <v>0</v>
      </c>
      <c r="K2264" s="1">
        <v>177480.45</v>
      </c>
      <c r="L2264">
        <v>1</v>
      </c>
      <c r="M2264">
        <v>14</v>
      </c>
      <c r="N2264">
        <v>2670</v>
      </c>
      <c r="O2264">
        <v>7</v>
      </c>
      <c r="P2264">
        <v>32</v>
      </c>
      <c r="Q2264">
        <v>0.5</v>
      </c>
      <c r="R2264">
        <v>37380</v>
      </c>
      <c r="S2264" t="s">
        <v>55</v>
      </c>
      <c r="T2264" t="s">
        <v>58</v>
      </c>
      <c r="U2264" t="s">
        <v>51</v>
      </c>
      <c r="V2264">
        <v>10</v>
      </c>
    </row>
    <row r="2265" spans="1:22" x14ac:dyDescent="0.2">
      <c r="A2265">
        <v>15795936</v>
      </c>
      <c r="B2265">
        <v>560</v>
      </c>
      <c r="C2265" t="s">
        <v>12</v>
      </c>
      <c r="D2265" t="s">
        <v>15</v>
      </c>
      <c r="E2265">
        <v>50</v>
      </c>
      <c r="F2265">
        <v>3</v>
      </c>
      <c r="G2265" s="2">
        <v>0</v>
      </c>
      <c r="H2265">
        <v>2</v>
      </c>
      <c r="I2265">
        <v>1</v>
      </c>
      <c r="J2265">
        <v>0</v>
      </c>
      <c r="K2265" s="1">
        <v>84531.79</v>
      </c>
      <c r="L2265">
        <v>0</v>
      </c>
      <c r="M2265">
        <v>20</v>
      </c>
      <c r="N2265">
        <v>721</v>
      </c>
      <c r="O2265">
        <v>10</v>
      </c>
      <c r="P2265">
        <v>30</v>
      </c>
      <c r="Q2265">
        <v>0.5</v>
      </c>
      <c r="R2265">
        <v>14420</v>
      </c>
      <c r="S2265" t="s">
        <v>55</v>
      </c>
      <c r="T2265" t="s">
        <v>59</v>
      </c>
      <c r="U2265" t="s">
        <v>52</v>
      </c>
      <c r="V2265">
        <v>7</v>
      </c>
    </row>
    <row r="2266" spans="1:22" x14ac:dyDescent="0.2">
      <c r="A2266">
        <v>15640133</v>
      </c>
      <c r="B2266">
        <v>661</v>
      </c>
      <c r="C2266" t="s">
        <v>12</v>
      </c>
      <c r="D2266" t="s">
        <v>13</v>
      </c>
      <c r="E2266">
        <v>34</v>
      </c>
      <c r="F2266">
        <v>0</v>
      </c>
      <c r="G2266" s="2">
        <v>0</v>
      </c>
      <c r="H2266">
        <v>2</v>
      </c>
      <c r="I2266">
        <v>1</v>
      </c>
      <c r="J2266">
        <v>0</v>
      </c>
      <c r="K2266" s="1">
        <v>185555.63</v>
      </c>
      <c r="L2266">
        <v>0</v>
      </c>
      <c r="M2266">
        <v>18</v>
      </c>
      <c r="N2266">
        <v>3242</v>
      </c>
      <c r="O2266">
        <v>8</v>
      </c>
      <c r="P2266">
        <v>177</v>
      </c>
      <c r="Q2266">
        <v>0.44444444444444442</v>
      </c>
      <c r="R2266">
        <v>58356</v>
      </c>
      <c r="S2266" t="s">
        <v>55</v>
      </c>
      <c r="T2266" t="s">
        <v>58</v>
      </c>
      <c r="U2266" t="s">
        <v>50</v>
      </c>
      <c r="V2266">
        <v>7</v>
      </c>
    </row>
    <row r="2267" spans="1:22" x14ac:dyDescent="0.2">
      <c r="A2267">
        <v>15639117</v>
      </c>
      <c r="B2267">
        <v>624</v>
      </c>
      <c r="C2267" t="s">
        <v>14</v>
      </c>
      <c r="D2267" t="s">
        <v>13</v>
      </c>
      <c r="E2267">
        <v>34</v>
      </c>
      <c r="F2267">
        <v>6</v>
      </c>
      <c r="G2267" s="2">
        <v>0</v>
      </c>
      <c r="H2267">
        <v>1</v>
      </c>
      <c r="I2267">
        <v>1</v>
      </c>
      <c r="J2267">
        <v>0</v>
      </c>
      <c r="K2267" s="1">
        <v>582.59</v>
      </c>
      <c r="L2267">
        <v>1</v>
      </c>
      <c r="M2267">
        <v>3</v>
      </c>
      <c r="N2267">
        <v>2189</v>
      </c>
      <c r="O2267">
        <v>3</v>
      </c>
      <c r="P2267">
        <v>143</v>
      </c>
      <c r="Q2267">
        <v>1</v>
      </c>
      <c r="R2267">
        <v>6567</v>
      </c>
      <c r="S2267" t="s">
        <v>56</v>
      </c>
      <c r="T2267" t="s">
        <v>60</v>
      </c>
      <c r="U2267" t="s">
        <v>50</v>
      </c>
      <c r="V2267">
        <v>8</v>
      </c>
    </row>
    <row r="2268" spans="1:22" x14ac:dyDescent="0.2">
      <c r="A2268">
        <v>15720203</v>
      </c>
      <c r="B2268">
        <v>577</v>
      </c>
      <c r="C2268" t="s">
        <v>14</v>
      </c>
      <c r="D2268" t="s">
        <v>15</v>
      </c>
      <c r="E2268">
        <v>28</v>
      </c>
      <c r="F2268">
        <v>7</v>
      </c>
      <c r="G2268" s="2">
        <v>0</v>
      </c>
      <c r="H2268">
        <v>1</v>
      </c>
      <c r="I2268">
        <v>1</v>
      </c>
      <c r="J2268">
        <v>0</v>
      </c>
      <c r="K2268" s="1">
        <v>143274.41</v>
      </c>
      <c r="L2268">
        <v>0</v>
      </c>
      <c r="M2268">
        <v>28</v>
      </c>
      <c r="N2268">
        <v>4937</v>
      </c>
      <c r="O2268">
        <v>0</v>
      </c>
      <c r="P2268">
        <v>16</v>
      </c>
      <c r="Q2268">
        <v>0</v>
      </c>
      <c r="R2268">
        <v>138236</v>
      </c>
      <c r="S2268" t="s">
        <v>55</v>
      </c>
      <c r="T2268" t="s">
        <v>60</v>
      </c>
      <c r="U2268" t="s">
        <v>52</v>
      </c>
      <c r="V2268">
        <v>8</v>
      </c>
    </row>
    <row r="2269" spans="1:22" x14ac:dyDescent="0.2">
      <c r="A2269">
        <v>15608956</v>
      </c>
      <c r="B2269">
        <v>711</v>
      </c>
      <c r="C2269" t="s">
        <v>12</v>
      </c>
      <c r="D2269" t="s">
        <v>15</v>
      </c>
      <c r="E2269">
        <v>33</v>
      </c>
      <c r="F2269">
        <v>1</v>
      </c>
      <c r="G2269" s="2">
        <v>0</v>
      </c>
      <c r="H2269">
        <v>1</v>
      </c>
      <c r="I2269">
        <v>0</v>
      </c>
      <c r="J2269">
        <v>0</v>
      </c>
      <c r="K2269" s="1">
        <v>41590.400000000001</v>
      </c>
      <c r="L2269">
        <v>0</v>
      </c>
      <c r="M2269">
        <v>28</v>
      </c>
      <c r="N2269">
        <v>4646</v>
      </c>
      <c r="O2269">
        <v>10</v>
      </c>
      <c r="P2269">
        <v>95</v>
      </c>
      <c r="Q2269">
        <v>0.35714285714285715</v>
      </c>
      <c r="R2269">
        <v>130088</v>
      </c>
      <c r="S2269" t="s">
        <v>55</v>
      </c>
      <c r="T2269" t="s">
        <v>58</v>
      </c>
      <c r="U2269" t="s">
        <v>50</v>
      </c>
      <c r="V2269">
        <v>9</v>
      </c>
    </row>
    <row r="2270" spans="1:22" x14ac:dyDescent="0.2">
      <c r="A2270">
        <v>15607485</v>
      </c>
      <c r="B2270">
        <v>692</v>
      </c>
      <c r="C2270" t="s">
        <v>14</v>
      </c>
      <c r="D2270" t="s">
        <v>13</v>
      </c>
      <c r="E2270">
        <v>29</v>
      </c>
      <c r="F2270">
        <v>4</v>
      </c>
      <c r="G2270" s="2">
        <v>0</v>
      </c>
      <c r="H2270">
        <v>2</v>
      </c>
      <c r="I2270">
        <v>0</v>
      </c>
      <c r="J2270">
        <v>0</v>
      </c>
      <c r="K2270" s="1">
        <v>138880.24</v>
      </c>
      <c r="L2270">
        <v>0</v>
      </c>
      <c r="M2270">
        <v>22</v>
      </c>
      <c r="N2270">
        <v>3329</v>
      </c>
      <c r="O2270">
        <v>7</v>
      </c>
      <c r="P2270">
        <v>111</v>
      </c>
      <c r="Q2270">
        <v>0.31818181818181818</v>
      </c>
      <c r="R2270">
        <v>73238</v>
      </c>
      <c r="S2270" t="s">
        <v>54</v>
      </c>
      <c r="T2270" t="s">
        <v>59</v>
      </c>
      <c r="U2270" t="s">
        <v>50</v>
      </c>
      <c r="V2270">
        <v>6</v>
      </c>
    </row>
    <row r="2271" spans="1:22" x14ac:dyDescent="0.2">
      <c r="A2271">
        <v>15571843</v>
      </c>
      <c r="B2271">
        <v>486</v>
      </c>
      <c r="C2271" t="s">
        <v>14</v>
      </c>
      <c r="D2271" t="s">
        <v>15</v>
      </c>
      <c r="E2271">
        <v>24</v>
      </c>
      <c r="F2271">
        <v>1</v>
      </c>
      <c r="G2271" s="2">
        <v>0</v>
      </c>
      <c r="H2271">
        <v>1</v>
      </c>
      <c r="I2271">
        <v>1</v>
      </c>
      <c r="J2271">
        <v>0</v>
      </c>
      <c r="K2271" s="1">
        <v>98802.76</v>
      </c>
      <c r="L2271">
        <v>0</v>
      </c>
      <c r="M2271">
        <v>26</v>
      </c>
      <c r="N2271">
        <v>559</v>
      </c>
      <c r="O2271">
        <v>6</v>
      </c>
      <c r="P2271">
        <v>63</v>
      </c>
      <c r="Q2271">
        <v>0.23076923076923078</v>
      </c>
      <c r="R2271">
        <v>14534</v>
      </c>
      <c r="S2271" t="s">
        <v>55</v>
      </c>
      <c r="T2271" t="s">
        <v>58</v>
      </c>
      <c r="U2271" t="s">
        <v>50</v>
      </c>
      <c r="V2271">
        <v>9</v>
      </c>
    </row>
    <row r="2272" spans="1:22" x14ac:dyDescent="0.2">
      <c r="A2272">
        <v>15708904</v>
      </c>
      <c r="B2272">
        <v>850</v>
      </c>
      <c r="C2272" t="s">
        <v>12</v>
      </c>
      <c r="D2272" t="s">
        <v>13</v>
      </c>
      <c r="E2272">
        <v>37</v>
      </c>
      <c r="F2272">
        <v>9</v>
      </c>
      <c r="G2272" s="2">
        <v>0</v>
      </c>
      <c r="H2272">
        <v>1</v>
      </c>
      <c r="I2272">
        <v>0</v>
      </c>
      <c r="J2272">
        <v>0</v>
      </c>
      <c r="K2272" s="1">
        <v>100101.06</v>
      </c>
      <c r="L2272">
        <v>0</v>
      </c>
      <c r="M2272">
        <v>5</v>
      </c>
      <c r="N2272">
        <v>1210</v>
      </c>
      <c r="O2272">
        <v>1</v>
      </c>
      <c r="P2272">
        <v>102</v>
      </c>
      <c r="Q2272">
        <v>0.2</v>
      </c>
      <c r="R2272">
        <v>6050</v>
      </c>
      <c r="S2272" t="s">
        <v>56</v>
      </c>
      <c r="T2272" t="s">
        <v>61</v>
      </c>
      <c r="U2272" t="s">
        <v>50</v>
      </c>
      <c r="V2272">
        <v>8</v>
      </c>
    </row>
    <row r="2273" spans="1:22" x14ac:dyDescent="0.2">
      <c r="A2273">
        <v>15785576</v>
      </c>
      <c r="B2273">
        <v>434</v>
      </c>
      <c r="C2273" t="s">
        <v>16</v>
      </c>
      <c r="D2273" t="s">
        <v>15</v>
      </c>
      <c r="E2273">
        <v>71</v>
      </c>
      <c r="F2273">
        <v>9</v>
      </c>
      <c r="G2273" s="2">
        <v>119496.87</v>
      </c>
      <c r="H2273">
        <v>1</v>
      </c>
      <c r="I2273">
        <v>1</v>
      </c>
      <c r="J2273">
        <v>0</v>
      </c>
      <c r="K2273" s="1">
        <v>125848.88</v>
      </c>
      <c r="L2273">
        <v>0</v>
      </c>
      <c r="M2273">
        <v>26</v>
      </c>
      <c r="N2273">
        <v>634</v>
      </c>
      <c r="O2273">
        <v>2</v>
      </c>
      <c r="P2273">
        <v>27</v>
      </c>
      <c r="Q2273">
        <v>7.6923076923076927E-2</v>
      </c>
      <c r="R2273">
        <v>16484</v>
      </c>
      <c r="S2273" t="s">
        <v>54</v>
      </c>
      <c r="T2273" t="s">
        <v>61</v>
      </c>
      <c r="U2273" t="s">
        <v>52</v>
      </c>
      <c r="V2273">
        <v>6</v>
      </c>
    </row>
    <row r="2274" spans="1:22" x14ac:dyDescent="0.2">
      <c r="A2274">
        <v>15798834</v>
      </c>
      <c r="B2274">
        <v>719</v>
      </c>
      <c r="C2274" t="s">
        <v>14</v>
      </c>
      <c r="D2274" t="s">
        <v>13</v>
      </c>
      <c r="E2274">
        <v>32</v>
      </c>
      <c r="F2274">
        <v>7</v>
      </c>
      <c r="G2274" s="2">
        <v>0</v>
      </c>
      <c r="H2274">
        <v>1</v>
      </c>
      <c r="I2274">
        <v>0</v>
      </c>
      <c r="J2274">
        <v>0</v>
      </c>
      <c r="K2274" s="1">
        <v>76264.27</v>
      </c>
      <c r="L2274">
        <v>0</v>
      </c>
      <c r="M2274">
        <v>4</v>
      </c>
      <c r="N2274">
        <v>1947</v>
      </c>
      <c r="O2274">
        <v>5</v>
      </c>
      <c r="P2274">
        <v>85</v>
      </c>
      <c r="Q2274">
        <v>1</v>
      </c>
      <c r="R2274">
        <v>7788</v>
      </c>
      <c r="S2274" t="s">
        <v>54</v>
      </c>
      <c r="T2274" t="s">
        <v>60</v>
      </c>
      <c r="U2274" t="s">
        <v>50</v>
      </c>
      <c r="V2274">
        <v>8</v>
      </c>
    </row>
    <row r="2275" spans="1:22" x14ac:dyDescent="0.2">
      <c r="A2275">
        <v>15744127</v>
      </c>
      <c r="B2275">
        <v>641</v>
      </c>
      <c r="C2275" t="s">
        <v>12</v>
      </c>
      <c r="D2275" t="s">
        <v>13</v>
      </c>
      <c r="E2275">
        <v>37</v>
      </c>
      <c r="F2275">
        <v>2</v>
      </c>
      <c r="G2275" s="2">
        <v>0</v>
      </c>
      <c r="H2275">
        <v>2</v>
      </c>
      <c r="I2275">
        <v>1</v>
      </c>
      <c r="J2275">
        <v>0</v>
      </c>
      <c r="K2275" s="1">
        <v>3939.87</v>
      </c>
      <c r="L2275">
        <v>0</v>
      </c>
      <c r="M2275">
        <v>10</v>
      </c>
      <c r="N2275">
        <v>4002</v>
      </c>
      <c r="O2275">
        <v>1</v>
      </c>
      <c r="P2275">
        <v>138</v>
      </c>
      <c r="Q2275">
        <v>0.1</v>
      </c>
      <c r="R2275">
        <v>40020</v>
      </c>
      <c r="S2275" t="s">
        <v>55</v>
      </c>
      <c r="T2275" t="s">
        <v>58</v>
      </c>
      <c r="U2275" t="s">
        <v>50</v>
      </c>
      <c r="V2275">
        <v>7</v>
      </c>
    </row>
    <row r="2276" spans="1:22" x14ac:dyDescent="0.2">
      <c r="A2276">
        <v>15605916</v>
      </c>
      <c r="B2276">
        <v>659</v>
      </c>
      <c r="C2276" t="s">
        <v>12</v>
      </c>
      <c r="D2276" t="s">
        <v>13</v>
      </c>
      <c r="E2276">
        <v>50</v>
      </c>
      <c r="F2276">
        <v>3</v>
      </c>
      <c r="G2276" s="2">
        <v>0</v>
      </c>
      <c r="H2276">
        <v>1</v>
      </c>
      <c r="I2276">
        <v>1</v>
      </c>
      <c r="J2276">
        <v>0</v>
      </c>
      <c r="K2276" s="1">
        <v>183399.12</v>
      </c>
      <c r="L2276">
        <v>1</v>
      </c>
      <c r="M2276">
        <v>21</v>
      </c>
      <c r="N2276">
        <v>791</v>
      </c>
      <c r="O2276">
        <v>0</v>
      </c>
      <c r="P2276">
        <v>4</v>
      </c>
      <c r="Q2276">
        <v>0</v>
      </c>
      <c r="R2276">
        <v>16611</v>
      </c>
      <c r="S2276" t="s">
        <v>55</v>
      </c>
      <c r="T2276" t="s">
        <v>59</v>
      </c>
      <c r="U2276" t="s">
        <v>52</v>
      </c>
      <c r="V2276">
        <v>9</v>
      </c>
    </row>
    <row r="2277" spans="1:22" x14ac:dyDescent="0.2">
      <c r="A2277">
        <v>15644179</v>
      </c>
      <c r="B2277">
        <v>606</v>
      </c>
      <c r="C2277" t="s">
        <v>12</v>
      </c>
      <c r="D2277" t="s">
        <v>13</v>
      </c>
      <c r="E2277">
        <v>39</v>
      </c>
      <c r="F2277">
        <v>3</v>
      </c>
      <c r="G2277" s="2">
        <v>0</v>
      </c>
      <c r="H2277">
        <v>2</v>
      </c>
      <c r="I2277">
        <v>1</v>
      </c>
      <c r="J2277">
        <v>0</v>
      </c>
      <c r="K2277" s="1">
        <v>50560.45</v>
      </c>
      <c r="L2277">
        <v>1</v>
      </c>
      <c r="M2277">
        <v>20</v>
      </c>
      <c r="N2277">
        <v>1785</v>
      </c>
      <c r="O2277">
        <v>5</v>
      </c>
      <c r="P2277">
        <v>150</v>
      </c>
      <c r="Q2277">
        <v>0.25</v>
      </c>
      <c r="R2277">
        <v>35700</v>
      </c>
      <c r="S2277" t="s">
        <v>54</v>
      </c>
      <c r="T2277" t="s">
        <v>59</v>
      </c>
      <c r="U2277" t="s">
        <v>50</v>
      </c>
      <c r="V2277">
        <v>6</v>
      </c>
    </row>
    <row r="2278" spans="1:22" x14ac:dyDescent="0.2">
      <c r="A2278">
        <v>15623314</v>
      </c>
      <c r="B2278">
        <v>506</v>
      </c>
      <c r="C2278" t="s">
        <v>16</v>
      </c>
      <c r="D2278" t="s">
        <v>13</v>
      </c>
      <c r="E2278">
        <v>59</v>
      </c>
      <c r="F2278">
        <v>3</v>
      </c>
      <c r="G2278" s="2">
        <v>190353.08</v>
      </c>
      <c r="H2278">
        <v>1</v>
      </c>
      <c r="I2278">
        <v>1</v>
      </c>
      <c r="J2278">
        <v>0</v>
      </c>
      <c r="K2278" s="1">
        <v>78365.75</v>
      </c>
      <c r="L2278">
        <v>0</v>
      </c>
      <c r="M2278">
        <v>11</v>
      </c>
      <c r="N2278">
        <v>837</v>
      </c>
      <c r="O2278">
        <v>4</v>
      </c>
      <c r="P2278">
        <v>31</v>
      </c>
      <c r="Q2278">
        <v>0.36363636363636365</v>
      </c>
      <c r="R2278">
        <v>9207</v>
      </c>
      <c r="S2278" t="s">
        <v>55</v>
      </c>
      <c r="T2278" t="s">
        <v>59</v>
      </c>
      <c r="U2278" t="s">
        <v>51</v>
      </c>
      <c r="V2278">
        <v>6</v>
      </c>
    </row>
    <row r="2279" spans="1:22" x14ac:dyDescent="0.2">
      <c r="A2279">
        <v>15613292</v>
      </c>
      <c r="B2279">
        <v>715</v>
      </c>
      <c r="C2279" t="s">
        <v>12</v>
      </c>
      <c r="D2279" t="s">
        <v>15</v>
      </c>
      <c r="E2279">
        <v>21</v>
      </c>
      <c r="F2279">
        <v>8</v>
      </c>
      <c r="G2279" s="2">
        <v>0</v>
      </c>
      <c r="H2279">
        <v>2</v>
      </c>
      <c r="I2279">
        <v>1</v>
      </c>
      <c r="J2279">
        <v>0</v>
      </c>
      <c r="K2279" s="1">
        <v>68666.63</v>
      </c>
      <c r="L2279">
        <v>0</v>
      </c>
      <c r="M2279">
        <v>28</v>
      </c>
      <c r="N2279">
        <v>791</v>
      </c>
      <c r="O2279">
        <v>4</v>
      </c>
      <c r="P2279">
        <v>110</v>
      </c>
      <c r="Q2279">
        <v>0.14285714285714285</v>
      </c>
      <c r="R2279">
        <v>22148</v>
      </c>
      <c r="S2279" t="s">
        <v>55</v>
      </c>
      <c r="T2279" t="s">
        <v>60</v>
      </c>
      <c r="U2279" t="s">
        <v>50</v>
      </c>
      <c r="V2279">
        <v>6</v>
      </c>
    </row>
    <row r="2280" spans="1:22" x14ac:dyDescent="0.2">
      <c r="A2280">
        <v>15813871</v>
      </c>
      <c r="B2280">
        <v>690</v>
      </c>
      <c r="C2280" t="s">
        <v>12</v>
      </c>
      <c r="D2280" t="s">
        <v>15</v>
      </c>
      <c r="E2280">
        <v>47</v>
      </c>
      <c r="F2280">
        <v>2</v>
      </c>
      <c r="G2280" s="2">
        <v>0</v>
      </c>
      <c r="H2280">
        <v>2</v>
      </c>
      <c r="I2280">
        <v>1</v>
      </c>
      <c r="J2280">
        <v>0</v>
      </c>
      <c r="K2280" s="1">
        <v>151375.73000000001</v>
      </c>
      <c r="L2280">
        <v>0</v>
      </c>
      <c r="M2280">
        <v>23</v>
      </c>
      <c r="N2280">
        <v>1468</v>
      </c>
      <c r="O2280">
        <v>10</v>
      </c>
      <c r="P2280">
        <v>156</v>
      </c>
      <c r="Q2280">
        <v>0.43478260869565216</v>
      </c>
      <c r="R2280">
        <v>33764</v>
      </c>
      <c r="S2280" t="s">
        <v>56</v>
      </c>
      <c r="T2280" t="s">
        <v>58</v>
      </c>
      <c r="U2280" t="s">
        <v>50</v>
      </c>
      <c r="V2280">
        <v>8</v>
      </c>
    </row>
    <row r="2281" spans="1:22" x14ac:dyDescent="0.2">
      <c r="A2281">
        <v>15577359</v>
      </c>
      <c r="B2281">
        <v>767</v>
      </c>
      <c r="C2281" t="s">
        <v>14</v>
      </c>
      <c r="D2281" t="s">
        <v>15</v>
      </c>
      <c r="E2281">
        <v>47</v>
      </c>
      <c r="F2281">
        <v>5</v>
      </c>
      <c r="G2281" s="2">
        <v>0</v>
      </c>
      <c r="H2281">
        <v>1</v>
      </c>
      <c r="I2281">
        <v>1</v>
      </c>
      <c r="J2281">
        <v>0</v>
      </c>
      <c r="K2281" s="1">
        <v>121964.46</v>
      </c>
      <c r="L2281">
        <v>1</v>
      </c>
      <c r="M2281">
        <v>11</v>
      </c>
      <c r="N2281">
        <v>1658</v>
      </c>
      <c r="O2281">
        <v>7</v>
      </c>
      <c r="P2281">
        <v>174</v>
      </c>
      <c r="Q2281">
        <v>0.63636363636363635</v>
      </c>
      <c r="R2281">
        <v>18238</v>
      </c>
      <c r="S2281" t="s">
        <v>55</v>
      </c>
      <c r="T2281" t="s">
        <v>59</v>
      </c>
      <c r="U2281" t="s">
        <v>50</v>
      </c>
      <c r="V2281">
        <v>9</v>
      </c>
    </row>
    <row r="2282" spans="1:22" x14ac:dyDescent="0.2">
      <c r="A2282">
        <v>15747647</v>
      </c>
      <c r="B2282">
        <v>589</v>
      </c>
      <c r="C2282" t="s">
        <v>14</v>
      </c>
      <c r="D2282" t="s">
        <v>13</v>
      </c>
      <c r="E2282">
        <v>27</v>
      </c>
      <c r="F2282">
        <v>4</v>
      </c>
      <c r="G2282" s="2">
        <v>0</v>
      </c>
      <c r="H2282">
        <v>2</v>
      </c>
      <c r="I2282">
        <v>1</v>
      </c>
      <c r="J2282">
        <v>0</v>
      </c>
      <c r="K2282" s="1">
        <v>144181.48000000001</v>
      </c>
      <c r="L2282">
        <v>0</v>
      </c>
      <c r="M2282">
        <v>30</v>
      </c>
      <c r="N2282">
        <v>3762</v>
      </c>
      <c r="O2282">
        <v>0</v>
      </c>
      <c r="P2282">
        <v>90</v>
      </c>
      <c r="Q2282">
        <v>0</v>
      </c>
      <c r="R2282">
        <v>112860</v>
      </c>
      <c r="S2282" t="s">
        <v>55</v>
      </c>
      <c r="T2282" t="s">
        <v>59</v>
      </c>
      <c r="U2282" t="s">
        <v>50</v>
      </c>
      <c r="V2282">
        <v>6</v>
      </c>
    </row>
    <row r="2283" spans="1:22" x14ac:dyDescent="0.2">
      <c r="A2283">
        <v>15621004</v>
      </c>
      <c r="B2283">
        <v>603</v>
      </c>
      <c r="C2283" t="s">
        <v>12</v>
      </c>
      <c r="D2283" t="s">
        <v>15</v>
      </c>
      <c r="E2283">
        <v>32</v>
      </c>
      <c r="F2283">
        <v>7</v>
      </c>
      <c r="G2283" s="2">
        <v>0</v>
      </c>
      <c r="H2283">
        <v>1</v>
      </c>
      <c r="I2283">
        <v>1</v>
      </c>
      <c r="J2283">
        <v>0</v>
      </c>
      <c r="K2283" s="1">
        <v>198055.94</v>
      </c>
      <c r="L2283">
        <v>1</v>
      </c>
      <c r="M2283">
        <v>26</v>
      </c>
      <c r="N2283">
        <v>4847</v>
      </c>
      <c r="O2283">
        <v>5</v>
      </c>
      <c r="P2283">
        <v>115</v>
      </c>
      <c r="Q2283">
        <v>0.19230769230769232</v>
      </c>
      <c r="R2283">
        <v>126022</v>
      </c>
      <c r="S2283" t="s">
        <v>56</v>
      </c>
      <c r="T2283" t="s">
        <v>60</v>
      </c>
      <c r="U2283" t="s">
        <v>50</v>
      </c>
      <c r="V2283">
        <v>8</v>
      </c>
    </row>
    <row r="2284" spans="1:22" x14ac:dyDescent="0.2">
      <c r="A2284">
        <v>15743236</v>
      </c>
      <c r="B2284">
        <v>687</v>
      </c>
      <c r="C2284" t="s">
        <v>12</v>
      </c>
      <c r="D2284" t="s">
        <v>13</v>
      </c>
      <c r="E2284">
        <v>61</v>
      </c>
      <c r="F2284">
        <v>7</v>
      </c>
      <c r="G2284" s="2">
        <v>80538.559999999998</v>
      </c>
      <c r="H2284">
        <v>1</v>
      </c>
      <c r="I2284">
        <v>1</v>
      </c>
      <c r="J2284">
        <v>0</v>
      </c>
      <c r="K2284" s="1">
        <v>131305.37</v>
      </c>
      <c r="L2284">
        <v>1</v>
      </c>
      <c r="M2284">
        <v>28</v>
      </c>
      <c r="N2284">
        <v>2470</v>
      </c>
      <c r="O2284">
        <v>8</v>
      </c>
      <c r="P2284">
        <v>32</v>
      </c>
      <c r="Q2284">
        <v>0.2857142857142857</v>
      </c>
      <c r="R2284">
        <v>69160</v>
      </c>
      <c r="S2284" t="s">
        <v>55</v>
      </c>
      <c r="T2284" t="s">
        <v>60</v>
      </c>
      <c r="U2284" t="s">
        <v>51</v>
      </c>
      <c r="V2284">
        <v>6</v>
      </c>
    </row>
    <row r="2285" spans="1:22" x14ac:dyDescent="0.2">
      <c r="A2285">
        <v>15774358</v>
      </c>
      <c r="B2285">
        <v>443</v>
      </c>
      <c r="C2285" t="s">
        <v>16</v>
      </c>
      <c r="D2285" t="s">
        <v>15</v>
      </c>
      <c r="E2285">
        <v>59</v>
      </c>
      <c r="F2285">
        <v>4</v>
      </c>
      <c r="G2285" s="2">
        <v>110939.3</v>
      </c>
      <c r="H2285">
        <v>1</v>
      </c>
      <c r="I2285">
        <v>1</v>
      </c>
      <c r="J2285">
        <v>0</v>
      </c>
      <c r="K2285" s="1">
        <v>72846.58</v>
      </c>
      <c r="L2285">
        <v>1</v>
      </c>
      <c r="M2285">
        <v>11</v>
      </c>
      <c r="N2285">
        <v>2873</v>
      </c>
      <c r="O2285">
        <v>2</v>
      </c>
      <c r="P2285">
        <v>54</v>
      </c>
      <c r="Q2285">
        <v>0.18181818181818182</v>
      </c>
      <c r="R2285">
        <v>31603</v>
      </c>
      <c r="S2285" t="s">
        <v>56</v>
      </c>
      <c r="T2285" t="s">
        <v>59</v>
      </c>
      <c r="U2285" t="s">
        <v>51</v>
      </c>
      <c r="V2285">
        <v>6</v>
      </c>
    </row>
    <row r="2286" spans="1:22" x14ac:dyDescent="0.2">
      <c r="A2286">
        <v>15804937</v>
      </c>
      <c r="B2286">
        <v>702</v>
      </c>
      <c r="C2286" t="s">
        <v>12</v>
      </c>
      <c r="D2286" t="s">
        <v>15</v>
      </c>
      <c r="E2286">
        <v>50</v>
      </c>
      <c r="F2286">
        <v>3</v>
      </c>
      <c r="G2286" s="2">
        <v>0</v>
      </c>
      <c r="H2286">
        <v>2</v>
      </c>
      <c r="I2286">
        <v>0</v>
      </c>
      <c r="J2286">
        <v>0</v>
      </c>
      <c r="K2286" s="1">
        <v>94949.84</v>
      </c>
      <c r="L2286">
        <v>0</v>
      </c>
      <c r="M2286">
        <v>27</v>
      </c>
      <c r="N2286">
        <v>251</v>
      </c>
      <c r="O2286">
        <v>3</v>
      </c>
      <c r="P2286">
        <v>34</v>
      </c>
      <c r="Q2286">
        <v>0.1111111111111111</v>
      </c>
      <c r="R2286">
        <v>6777</v>
      </c>
      <c r="S2286" t="s">
        <v>55</v>
      </c>
      <c r="T2286" t="s">
        <v>59</v>
      </c>
      <c r="U2286" t="s">
        <v>51</v>
      </c>
      <c r="V2286">
        <v>7</v>
      </c>
    </row>
    <row r="2287" spans="1:22" x14ac:dyDescent="0.2">
      <c r="A2287">
        <v>15702434</v>
      </c>
      <c r="B2287">
        <v>850</v>
      </c>
      <c r="C2287" t="s">
        <v>12</v>
      </c>
      <c r="D2287" t="s">
        <v>13</v>
      </c>
      <c r="E2287">
        <v>30</v>
      </c>
      <c r="F2287">
        <v>3</v>
      </c>
      <c r="G2287" s="2">
        <v>0</v>
      </c>
      <c r="H2287">
        <v>2</v>
      </c>
      <c r="I2287">
        <v>1</v>
      </c>
      <c r="J2287">
        <v>0</v>
      </c>
      <c r="K2287" s="1">
        <v>116692.8</v>
      </c>
      <c r="L2287">
        <v>0</v>
      </c>
      <c r="M2287">
        <v>19</v>
      </c>
      <c r="N2287">
        <v>2652</v>
      </c>
      <c r="O2287">
        <v>2</v>
      </c>
      <c r="P2287">
        <v>101</v>
      </c>
      <c r="Q2287">
        <v>0.10526315789473684</v>
      </c>
      <c r="R2287">
        <v>50388</v>
      </c>
      <c r="S2287" t="s">
        <v>55</v>
      </c>
      <c r="T2287" t="s">
        <v>59</v>
      </c>
      <c r="U2287" t="s">
        <v>50</v>
      </c>
      <c r="V2287">
        <v>6</v>
      </c>
    </row>
    <row r="2288" spans="1:22" x14ac:dyDescent="0.2">
      <c r="A2288">
        <v>15670528</v>
      </c>
      <c r="B2288">
        <v>787</v>
      </c>
      <c r="C2288" t="s">
        <v>16</v>
      </c>
      <c r="D2288" t="s">
        <v>15</v>
      </c>
      <c r="E2288">
        <v>43</v>
      </c>
      <c r="F2288">
        <v>0</v>
      </c>
      <c r="G2288" s="2">
        <v>132217.45000000001</v>
      </c>
      <c r="H2288">
        <v>1</v>
      </c>
      <c r="I2288">
        <v>1</v>
      </c>
      <c r="J2288">
        <v>0</v>
      </c>
      <c r="K2288" s="1">
        <v>20955.03</v>
      </c>
      <c r="L2288">
        <v>1</v>
      </c>
      <c r="M2288">
        <v>25</v>
      </c>
      <c r="N2288">
        <v>2011</v>
      </c>
      <c r="O2288">
        <v>7</v>
      </c>
      <c r="P2288">
        <v>117</v>
      </c>
      <c r="Q2288">
        <v>0.28000000000000003</v>
      </c>
      <c r="R2288">
        <v>50275</v>
      </c>
      <c r="S2288" t="s">
        <v>56</v>
      </c>
      <c r="T2288" t="s">
        <v>58</v>
      </c>
      <c r="U2288" t="s">
        <v>50</v>
      </c>
      <c r="V2288">
        <v>6</v>
      </c>
    </row>
    <row r="2289" spans="1:22" x14ac:dyDescent="0.2">
      <c r="A2289">
        <v>15677796</v>
      </c>
      <c r="B2289">
        <v>766</v>
      </c>
      <c r="C2289" t="s">
        <v>16</v>
      </c>
      <c r="D2289" t="s">
        <v>15</v>
      </c>
      <c r="E2289">
        <v>47</v>
      </c>
      <c r="F2289">
        <v>9</v>
      </c>
      <c r="G2289" s="2">
        <v>129289.98</v>
      </c>
      <c r="H2289">
        <v>1</v>
      </c>
      <c r="I2289">
        <v>1</v>
      </c>
      <c r="J2289">
        <v>0</v>
      </c>
      <c r="K2289" s="1">
        <v>169935.46</v>
      </c>
      <c r="L2289">
        <v>1</v>
      </c>
      <c r="M2289">
        <v>12</v>
      </c>
      <c r="N2289">
        <v>1202</v>
      </c>
      <c r="O2289">
        <v>10</v>
      </c>
      <c r="P2289">
        <v>5</v>
      </c>
      <c r="Q2289">
        <v>0.83333333333333337</v>
      </c>
      <c r="R2289">
        <v>14424</v>
      </c>
      <c r="S2289" t="s">
        <v>55</v>
      </c>
      <c r="T2289" t="s">
        <v>61</v>
      </c>
      <c r="U2289" t="s">
        <v>52</v>
      </c>
      <c r="V2289">
        <v>6</v>
      </c>
    </row>
    <row r="2290" spans="1:22" x14ac:dyDescent="0.2">
      <c r="A2290">
        <v>15592451</v>
      </c>
      <c r="B2290">
        <v>565</v>
      </c>
      <c r="C2290" t="s">
        <v>12</v>
      </c>
      <c r="D2290" t="s">
        <v>15</v>
      </c>
      <c r="E2290">
        <v>32</v>
      </c>
      <c r="F2290">
        <v>9</v>
      </c>
      <c r="G2290" s="2">
        <v>0</v>
      </c>
      <c r="H2290">
        <v>2</v>
      </c>
      <c r="I2290">
        <v>1</v>
      </c>
      <c r="J2290">
        <v>0</v>
      </c>
      <c r="K2290" s="1">
        <v>5388.3</v>
      </c>
      <c r="L2290">
        <v>0</v>
      </c>
      <c r="M2290">
        <v>12</v>
      </c>
      <c r="N2290">
        <v>2684</v>
      </c>
      <c r="O2290">
        <v>2</v>
      </c>
      <c r="P2290">
        <v>177</v>
      </c>
      <c r="Q2290">
        <v>0.16666666666666666</v>
      </c>
      <c r="R2290">
        <v>32208</v>
      </c>
      <c r="S2290" t="s">
        <v>55</v>
      </c>
      <c r="T2290" t="s">
        <v>61</v>
      </c>
      <c r="U2290" t="s">
        <v>50</v>
      </c>
      <c r="V2290">
        <v>6</v>
      </c>
    </row>
    <row r="2291" spans="1:22" x14ac:dyDescent="0.2">
      <c r="A2291">
        <v>15790455</v>
      </c>
      <c r="B2291">
        <v>478</v>
      </c>
      <c r="C2291" t="s">
        <v>12</v>
      </c>
      <c r="D2291" t="s">
        <v>13</v>
      </c>
      <c r="E2291">
        <v>50</v>
      </c>
      <c r="F2291">
        <v>2</v>
      </c>
      <c r="G2291" s="2">
        <v>0</v>
      </c>
      <c r="H2291">
        <v>1</v>
      </c>
      <c r="I2291">
        <v>0</v>
      </c>
      <c r="J2291">
        <v>1</v>
      </c>
      <c r="K2291" s="1">
        <v>93332.64</v>
      </c>
      <c r="L2291">
        <v>1</v>
      </c>
      <c r="M2291">
        <v>26</v>
      </c>
      <c r="N2291">
        <v>4158</v>
      </c>
      <c r="O2291">
        <v>5</v>
      </c>
      <c r="P2291">
        <v>167</v>
      </c>
      <c r="Q2291">
        <v>0.19230769230769232</v>
      </c>
      <c r="R2291">
        <v>108108</v>
      </c>
      <c r="S2291" t="s">
        <v>55</v>
      </c>
      <c r="T2291" t="s">
        <v>58</v>
      </c>
      <c r="U2291" t="s">
        <v>50</v>
      </c>
      <c r="V2291">
        <v>7</v>
      </c>
    </row>
    <row r="2292" spans="1:22" x14ac:dyDescent="0.2">
      <c r="A2292">
        <v>15688865</v>
      </c>
      <c r="B2292">
        <v>850</v>
      </c>
      <c r="C2292" t="s">
        <v>12</v>
      </c>
      <c r="D2292" t="s">
        <v>13</v>
      </c>
      <c r="E2292">
        <v>35</v>
      </c>
      <c r="F2292">
        <v>9</v>
      </c>
      <c r="G2292" s="2">
        <v>0</v>
      </c>
      <c r="H2292">
        <v>2</v>
      </c>
      <c r="I2292">
        <v>0</v>
      </c>
      <c r="J2292">
        <v>0</v>
      </c>
      <c r="K2292" s="1">
        <v>25329.48</v>
      </c>
      <c r="L2292">
        <v>0</v>
      </c>
      <c r="M2292">
        <v>6</v>
      </c>
      <c r="N2292">
        <v>3340</v>
      </c>
      <c r="O2292">
        <v>7</v>
      </c>
      <c r="P2292">
        <v>87</v>
      </c>
      <c r="Q2292">
        <v>1</v>
      </c>
      <c r="R2292">
        <v>20040</v>
      </c>
      <c r="S2292" t="s">
        <v>55</v>
      </c>
      <c r="T2292" t="s">
        <v>61</v>
      </c>
      <c r="U2292" t="s">
        <v>50</v>
      </c>
      <c r="V2292">
        <v>6</v>
      </c>
    </row>
    <row r="2293" spans="1:22" x14ac:dyDescent="0.2">
      <c r="A2293">
        <v>15708139</v>
      </c>
      <c r="B2293">
        <v>575</v>
      </c>
      <c r="C2293" t="s">
        <v>12</v>
      </c>
      <c r="D2293" t="s">
        <v>13</v>
      </c>
      <c r="E2293">
        <v>40</v>
      </c>
      <c r="F2293">
        <v>1</v>
      </c>
      <c r="G2293" s="2">
        <v>139532.34</v>
      </c>
      <c r="H2293">
        <v>1</v>
      </c>
      <c r="I2293">
        <v>1</v>
      </c>
      <c r="J2293">
        <v>0</v>
      </c>
      <c r="K2293" s="1">
        <v>181294.39</v>
      </c>
      <c r="L2293">
        <v>0</v>
      </c>
      <c r="M2293">
        <v>14</v>
      </c>
      <c r="N2293">
        <v>2886</v>
      </c>
      <c r="O2293">
        <v>4</v>
      </c>
      <c r="P2293">
        <v>179</v>
      </c>
      <c r="Q2293">
        <v>0.2857142857142857</v>
      </c>
      <c r="R2293">
        <v>40404</v>
      </c>
      <c r="S2293" t="s">
        <v>55</v>
      </c>
      <c r="T2293" t="s">
        <v>58</v>
      </c>
      <c r="U2293" t="s">
        <v>50</v>
      </c>
      <c r="V2293">
        <v>6</v>
      </c>
    </row>
    <row r="2294" spans="1:22" x14ac:dyDescent="0.2">
      <c r="A2294">
        <v>15738018</v>
      </c>
      <c r="B2294">
        <v>571</v>
      </c>
      <c r="C2294" t="s">
        <v>12</v>
      </c>
      <c r="D2294" t="s">
        <v>15</v>
      </c>
      <c r="E2294">
        <v>40</v>
      </c>
      <c r="F2294">
        <v>5</v>
      </c>
      <c r="G2294" s="2">
        <v>0</v>
      </c>
      <c r="H2294">
        <v>2</v>
      </c>
      <c r="I2294">
        <v>0</v>
      </c>
      <c r="J2294">
        <v>0</v>
      </c>
      <c r="K2294" s="1">
        <v>72849.289999999994</v>
      </c>
      <c r="L2294">
        <v>0</v>
      </c>
      <c r="M2294">
        <v>10</v>
      </c>
      <c r="N2294">
        <v>4835</v>
      </c>
      <c r="O2294">
        <v>10</v>
      </c>
      <c r="P2294">
        <v>102</v>
      </c>
      <c r="Q2294">
        <v>1</v>
      </c>
      <c r="R2294">
        <v>48350</v>
      </c>
      <c r="S2294" t="s">
        <v>55</v>
      </c>
      <c r="T2294" t="s">
        <v>59</v>
      </c>
      <c r="U2294" t="s">
        <v>50</v>
      </c>
      <c r="V2294">
        <v>6</v>
      </c>
    </row>
    <row r="2295" spans="1:22" x14ac:dyDescent="0.2">
      <c r="A2295">
        <v>15699753</v>
      </c>
      <c r="B2295">
        <v>590</v>
      </c>
      <c r="C2295" t="s">
        <v>12</v>
      </c>
      <c r="D2295" t="s">
        <v>15</v>
      </c>
      <c r="E2295">
        <v>41</v>
      </c>
      <c r="F2295">
        <v>1</v>
      </c>
      <c r="G2295" s="2">
        <v>89086.31</v>
      </c>
      <c r="H2295">
        <v>1</v>
      </c>
      <c r="I2295">
        <v>1</v>
      </c>
      <c r="J2295">
        <v>0</v>
      </c>
      <c r="K2295" s="1">
        <v>24499.97</v>
      </c>
      <c r="L2295">
        <v>0</v>
      </c>
      <c r="M2295">
        <v>22</v>
      </c>
      <c r="N2295">
        <v>4878</v>
      </c>
      <c r="O2295">
        <v>0</v>
      </c>
      <c r="P2295">
        <v>11</v>
      </c>
      <c r="Q2295">
        <v>0</v>
      </c>
      <c r="R2295">
        <v>107316</v>
      </c>
      <c r="S2295" t="s">
        <v>55</v>
      </c>
      <c r="T2295" t="s">
        <v>58</v>
      </c>
      <c r="U2295" t="s">
        <v>52</v>
      </c>
      <c r="V2295">
        <v>6</v>
      </c>
    </row>
    <row r="2296" spans="1:22" x14ac:dyDescent="0.2">
      <c r="A2296">
        <v>15772503</v>
      </c>
      <c r="B2296">
        <v>737</v>
      </c>
      <c r="C2296" t="s">
        <v>12</v>
      </c>
      <c r="D2296" t="s">
        <v>13</v>
      </c>
      <c r="E2296">
        <v>33</v>
      </c>
      <c r="F2296">
        <v>4</v>
      </c>
      <c r="G2296" s="2">
        <v>0</v>
      </c>
      <c r="H2296">
        <v>2</v>
      </c>
      <c r="I2296">
        <v>1</v>
      </c>
      <c r="J2296">
        <v>0</v>
      </c>
      <c r="K2296" s="1">
        <v>115115.32</v>
      </c>
      <c r="L2296">
        <v>0</v>
      </c>
      <c r="M2296">
        <v>17</v>
      </c>
      <c r="N2296">
        <v>612</v>
      </c>
      <c r="O2296">
        <v>9</v>
      </c>
      <c r="P2296">
        <v>75</v>
      </c>
      <c r="Q2296">
        <v>0.52941176470588236</v>
      </c>
      <c r="R2296">
        <v>10404</v>
      </c>
      <c r="S2296" t="s">
        <v>55</v>
      </c>
      <c r="T2296" t="s">
        <v>59</v>
      </c>
      <c r="U2296" t="s">
        <v>50</v>
      </c>
      <c r="V2296">
        <v>6</v>
      </c>
    </row>
    <row r="2297" spans="1:22" x14ac:dyDescent="0.2">
      <c r="A2297">
        <v>15710111</v>
      </c>
      <c r="B2297">
        <v>742</v>
      </c>
      <c r="C2297" t="s">
        <v>12</v>
      </c>
      <c r="D2297" t="s">
        <v>15</v>
      </c>
      <c r="E2297">
        <v>33</v>
      </c>
      <c r="F2297">
        <v>6</v>
      </c>
      <c r="G2297" s="2">
        <v>0</v>
      </c>
      <c r="H2297">
        <v>2</v>
      </c>
      <c r="I2297">
        <v>0</v>
      </c>
      <c r="J2297">
        <v>0</v>
      </c>
      <c r="K2297" s="1">
        <v>38550.400000000001</v>
      </c>
      <c r="L2297">
        <v>0</v>
      </c>
      <c r="M2297">
        <v>22</v>
      </c>
      <c r="N2297">
        <v>4306</v>
      </c>
      <c r="O2297">
        <v>10</v>
      </c>
      <c r="P2297">
        <v>72</v>
      </c>
      <c r="Q2297">
        <v>0.45454545454545453</v>
      </c>
      <c r="R2297">
        <v>94732</v>
      </c>
      <c r="S2297" t="s">
        <v>55</v>
      </c>
      <c r="T2297" t="s">
        <v>60</v>
      </c>
      <c r="U2297" t="s">
        <v>50</v>
      </c>
      <c r="V2297">
        <v>6</v>
      </c>
    </row>
    <row r="2298" spans="1:22" x14ac:dyDescent="0.2">
      <c r="A2298">
        <v>15618562</v>
      </c>
      <c r="B2298">
        <v>618</v>
      </c>
      <c r="C2298" t="s">
        <v>16</v>
      </c>
      <c r="D2298" t="s">
        <v>13</v>
      </c>
      <c r="E2298">
        <v>40</v>
      </c>
      <c r="F2298">
        <v>0</v>
      </c>
      <c r="G2298" s="2">
        <v>140306.38</v>
      </c>
      <c r="H2298">
        <v>1</v>
      </c>
      <c r="I2298">
        <v>1</v>
      </c>
      <c r="J2298">
        <v>0</v>
      </c>
      <c r="K2298" s="1">
        <v>160618.60999999999</v>
      </c>
      <c r="L2298">
        <v>1</v>
      </c>
      <c r="M2298">
        <v>29</v>
      </c>
      <c r="N2298">
        <v>3071</v>
      </c>
      <c r="O2298">
        <v>0</v>
      </c>
      <c r="P2298">
        <v>148</v>
      </c>
      <c r="Q2298">
        <v>0</v>
      </c>
      <c r="R2298">
        <v>89059</v>
      </c>
      <c r="S2298" t="s">
        <v>55</v>
      </c>
      <c r="T2298" t="s">
        <v>58</v>
      </c>
      <c r="U2298" t="s">
        <v>50</v>
      </c>
      <c r="V2298">
        <v>6</v>
      </c>
    </row>
    <row r="2299" spans="1:22" x14ac:dyDescent="0.2">
      <c r="A2299">
        <v>15706764</v>
      </c>
      <c r="B2299">
        <v>560</v>
      </c>
      <c r="C2299" t="s">
        <v>12</v>
      </c>
      <c r="D2299" t="s">
        <v>13</v>
      </c>
      <c r="E2299">
        <v>35</v>
      </c>
      <c r="F2299">
        <v>1</v>
      </c>
      <c r="G2299" s="2">
        <v>0</v>
      </c>
      <c r="H2299">
        <v>2</v>
      </c>
      <c r="I2299">
        <v>1</v>
      </c>
      <c r="J2299">
        <v>0</v>
      </c>
      <c r="K2299" s="1">
        <v>3701.63</v>
      </c>
      <c r="L2299">
        <v>0</v>
      </c>
      <c r="M2299">
        <v>6</v>
      </c>
      <c r="N2299">
        <v>2698</v>
      </c>
      <c r="O2299">
        <v>0</v>
      </c>
      <c r="P2299">
        <v>103</v>
      </c>
      <c r="Q2299">
        <v>0</v>
      </c>
      <c r="R2299">
        <v>16188</v>
      </c>
      <c r="S2299" t="s">
        <v>56</v>
      </c>
      <c r="T2299" t="s">
        <v>58</v>
      </c>
      <c r="U2299" t="s">
        <v>50</v>
      </c>
      <c r="V2299">
        <v>7</v>
      </c>
    </row>
    <row r="2300" spans="1:22" x14ac:dyDescent="0.2">
      <c r="A2300">
        <v>15798737</v>
      </c>
      <c r="B2300">
        <v>654</v>
      </c>
      <c r="C2300" t="s">
        <v>12</v>
      </c>
      <c r="D2300" t="s">
        <v>15</v>
      </c>
      <c r="E2300">
        <v>38</v>
      </c>
      <c r="F2300">
        <v>8</v>
      </c>
      <c r="G2300" s="2">
        <v>0</v>
      </c>
      <c r="H2300">
        <v>2</v>
      </c>
      <c r="I2300">
        <v>1</v>
      </c>
      <c r="J2300">
        <v>0</v>
      </c>
      <c r="K2300" s="1">
        <v>88659.44</v>
      </c>
      <c r="L2300">
        <v>0</v>
      </c>
      <c r="M2300">
        <v>14</v>
      </c>
      <c r="N2300">
        <v>4524</v>
      </c>
      <c r="O2300">
        <v>4</v>
      </c>
      <c r="P2300">
        <v>103</v>
      </c>
      <c r="Q2300">
        <v>0.2857142857142857</v>
      </c>
      <c r="R2300">
        <v>63336</v>
      </c>
      <c r="S2300" t="s">
        <v>55</v>
      </c>
      <c r="T2300" t="s">
        <v>60</v>
      </c>
      <c r="U2300" t="s">
        <v>50</v>
      </c>
      <c r="V2300">
        <v>6</v>
      </c>
    </row>
    <row r="2301" spans="1:22" x14ac:dyDescent="0.2">
      <c r="A2301">
        <v>15703544</v>
      </c>
      <c r="B2301">
        <v>559</v>
      </c>
      <c r="C2301" t="s">
        <v>14</v>
      </c>
      <c r="D2301" t="s">
        <v>15</v>
      </c>
      <c r="E2301">
        <v>34</v>
      </c>
      <c r="F2301">
        <v>0</v>
      </c>
      <c r="G2301" s="2">
        <v>0</v>
      </c>
      <c r="H2301">
        <v>1</v>
      </c>
      <c r="I2301">
        <v>1</v>
      </c>
      <c r="J2301">
        <v>0</v>
      </c>
      <c r="K2301" s="1">
        <v>182988.94</v>
      </c>
      <c r="L2301">
        <v>0</v>
      </c>
      <c r="M2301">
        <v>30</v>
      </c>
      <c r="N2301">
        <v>2812</v>
      </c>
      <c r="O2301">
        <v>9</v>
      </c>
      <c r="P2301">
        <v>119</v>
      </c>
      <c r="Q2301">
        <v>0.3</v>
      </c>
      <c r="R2301">
        <v>84360</v>
      </c>
      <c r="S2301" t="s">
        <v>55</v>
      </c>
      <c r="T2301" t="s">
        <v>58</v>
      </c>
      <c r="U2301" t="s">
        <v>50</v>
      </c>
      <c r="V2301">
        <v>9</v>
      </c>
    </row>
    <row r="2302" spans="1:22" x14ac:dyDescent="0.2">
      <c r="A2302">
        <v>15709643</v>
      </c>
      <c r="B2302">
        <v>675</v>
      </c>
      <c r="C2302" t="s">
        <v>12</v>
      </c>
      <c r="D2302" t="s">
        <v>15</v>
      </c>
      <c r="E2302">
        <v>32</v>
      </c>
      <c r="F2302">
        <v>1</v>
      </c>
      <c r="G2302" s="2">
        <v>0</v>
      </c>
      <c r="H2302">
        <v>3</v>
      </c>
      <c r="I2302">
        <v>1</v>
      </c>
      <c r="J2302">
        <v>0</v>
      </c>
      <c r="K2302" s="1">
        <v>85901.09</v>
      </c>
      <c r="L2302">
        <v>0</v>
      </c>
      <c r="M2302">
        <v>10</v>
      </c>
      <c r="N2302">
        <v>3175</v>
      </c>
      <c r="O2302">
        <v>10</v>
      </c>
      <c r="P2302">
        <v>64</v>
      </c>
      <c r="Q2302">
        <v>1</v>
      </c>
      <c r="R2302">
        <v>31750</v>
      </c>
      <c r="S2302" t="s">
        <v>55</v>
      </c>
      <c r="T2302" t="s">
        <v>58</v>
      </c>
      <c r="U2302" t="s">
        <v>50</v>
      </c>
      <c r="V2302">
        <v>7</v>
      </c>
    </row>
    <row r="2303" spans="1:22" x14ac:dyDescent="0.2">
      <c r="A2303">
        <v>15669805</v>
      </c>
      <c r="B2303">
        <v>748</v>
      </c>
      <c r="C2303" t="s">
        <v>16</v>
      </c>
      <c r="D2303" t="s">
        <v>13</v>
      </c>
      <c r="E2303">
        <v>31</v>
      </c>
      <c r="F2303">
        <v>1</v>
      </c>
      <c r="G2303" s="2">
        <v>99557.94</v>
      </c>
      <c r="H2303">
        <v>1</v>
      </c>
      <c r="I2303">
        <v>1</v>
      </c>
      <c r="J2303">
        <v>0</v>
      </c>
      <c r="K2303" s="1">
        <v>199255.32</v>
      </c>
      <c r="L2303">
        <v>0</v>
      </c>
      <c r="M2303">
        <v>28</v>
      </c>
      <c r="N2303">
        <v>2198</v>
      </c>
      <c r="O2303">
        <v>5</v>
      </c>
      <c r="P2303">
        <v>112</v>
      </c>
      <c r="Q2303">
        <v>0.17857142857142858</v>
      </c>
      <c r="R2303">
        <v>61544</v>
      </c>
      <c r="S2303" t="s">
        <v>55</v>
      </c>
      <c r="T2303" t="s">
        <v>58</v>
      </c>
      <c r="U2303" t="s">
        <v>50</v>
      </c>
      <c r="V2303">
        <v>6</v>
      </c>
    </row>
    <row r="2304" spans="1:22" x14ac:dyDescent="0.2">
      <c r="A2304">
        <v>15737489</v>
      </c>
      <c r="B2304">
        <v>610</v>
      </c>
      <c r="C2304" t="s">
        <v>14</v>
      </c>
      <c r="D2304" t="s">
        <v>13</v>
      </c>
      <c r="E2304">
        <v>46</v>
      </c>
      <c r="F2304">
        <v>5</v>
      </c>
      <c r="G2304" s="2">
        <v>116886.59</v>
      </c>
      <c r="H2304">
        <v>1</v>
      </c>
      <c r="I2304">
        <v>0</v>
      </c>
      <c r="J2304">
        <v>0</v>
      </c>
      <c r="K2304" s="1">
        <v>107973.44</v>
      </c>
      <c r="L2304">
        <v>0</v>
      </c>
      <c r="M2304">
        <v>25</v>
      </c>
      <c r="N2304">
        <v>4190</v>
      </c>
      <c r="O2304">
        <v>9</v>
      </c>
      <c r="P2304">
        <v>51</v>
      </c>
      <c r="Q2304">
        <v>0.36</v>
      </c>
      <c r="R2304">
        <v>104750</v>
      </c>
      <c r="S2304" t="s">
        <v>55</v>
      </c>
      <c r="T2304" t="s">
        <v>59</v>
      </c>
      <c r="U2304" t="s">
        <v>51</v>
      </c>
      <c r="V2304">
        <v>6</v>
      </c>
    </row>
    <row r="2305" spans="1:22" x14ac:dyDescent="0.2">
      <c r="A2305">
        <v>15813283</v>
      </c>
      <c r="B2305">
        <v>605</v>
      </c>
      <c r="C2305" t="s">
        <v>12</v>
      </c>
      <c r="D2305" t="s">
        <v>13</v>
      </c>
      <c r="E2305">
        <v>34</v>
      </c>
      <c r="F2305">
        <v>2</v>
      </c>
      <c r="G2305" s="2">
        <v>0</v>
      </c>
      <c r="H2305">
        <v>1</v>
      </c>
      <c r="I2305">
        <v>0</v>
      </c>
      <c r="J2305">
        <v>0</v>
      </c>
      <c r="K2305" s="1">
        <v>35982.42</v>
      </c>
      <c r="L2305">
        <v>0</v>
      </c>
      <c r="M2305">
        <v>14</v>
      </c>
      <c r="N2305">
        <v>1510</v>
      </c>
      <c r="O2305">
        <v>10</v>
      </c>
      <c r="P2305">
        <v>48</v>
      </c>
      <c r="Q2305">
        <v>0.7142857142857143</v>
      </c>
      <c r="R2305">
        <v>21140</v>
      </c>
      <c r="S2305" t="s">
        <v>54</v>
      </c>
      <c r="T2305" t="s">
        <v>58</v>
      </c>
      <c r="U2305" t="s">
        <v>51</v>
      </c>
      <c r="V2305">
        <v>9</v>
      </c>
    </row>
    <row r="2306" spans="1:22" x14ac:dyDescent="0.2">
      <c r="A2306">
        <v>15704466</v>
      </c>
      <c r="B2306">
        <v>692</v>
      </c>
      <c r="C2306" t="s">
        <v>12</v>
      </c>
      <c r="D2306" t="s">
        <v>13</v>
      </c>
      <c r="E2306">
        <v>34</v>
      </c>
      <c r="F2306">
        <v>7</v>
      </c>
      <c r="G2306" s="2">
        <v>0</v>
      </c>
      <c r="H2306">
        <v>2</v>
      </c>
      <c r="I2306">
        <v>1</v>
      </c>
      <c r="J2306">
        <v>0</v>
      </c>
      <c r="K2306" s="1">
        <v>195074.62</v>
      </c>
      <c r="L2306">
        <v>0</v>
      </c>
      <c r="M2306">
        <v>11</v>
      </c>
      <c r="N2306">
        <v>2106</v>
      </c>
      <c r="O2306">
        <v>4</v>
      </c>
      <c r="P2306">
        <v>103</v>
      </c>
      <c r="Q2306">
        <v>0.36363636363636365</v>
      </c>
      <c r="R2306">
        <v>23166</v>
      </c>
      <c r="S2306" t="s">
        <v>56</v>
      </c>
      <c r="T2306" t="s">
        <v>60</v>
      </c>
      <c r="U2306" t="s">
        <v>50</v>
      </c>
      <c r="V2306">
        <v>6</v>
      </c>
    </row>
    <row r="2307" spans="1:22" x14ac:dyDescent="0.2">
      <c r="A2307">
        <v>15605534</v>
      </c>
      <c r="B2307">
        <v>644</v>
      </c>
      <c r="C2307" t="s">
        <v>16</v>
      </c>
      <c r="D2307" t="s">
        <v>13</v>
      </c>
      <c r="E2307">
        <v>51</v>
      </c>
      <c r="F2307">
        <v>4</v>
      </c>
      <c r="G2307" s="2">
        <v>95560.04</v>
      </c>
      <c r="H2307">
        <v>1</v>
      </c>
      <c r="I2307">
        <v>0</v>
      </c>
      <c r="J2307">
        <v>0</v>
      </c>
      <c r="K2307" s="1">
        <v>72628.84</v>
      </c>
      <c r="L2307">
        <v>1</v>
      </c>
      <c r="M2307">
        <v>23</v>
      </c>
      <c r="N2307">
        <v>3860</v>
      </c>
      <c r="O2307">
        <v>6</v>
      </c>
      <c r="P2307">
        <v>158</v>
      </c>
      <c r="Q2307">
        <v>0.2608695652173913</v>
      </c>
      <c r="R2307">
        <v>88780</v>
      </c>
      <c r="S2307" t="s">
        <v>56</v>
      </c>
      <c r="T2307" t="s">
        <v>59</v>
      </c>
      <c r="U2307" t="s">
        <v>50</v>
      </c>
      <c r="V2307">
        <v>6</v>
      </c>
    </row>
    <row r="2308" spans="1:22" x14ac:dyDescent="0.2">
      <c r="A2308">
        <v>15762172</v>
      </c>
      <c r="B2308">
        <v>850</v>
      </c>
      <c r="C2308" t="s">
        <v>12</v>
      </c>
      <c r="D2308" t="s">
        <v>13</v>
      </c>
      <c r="E2308">
        <v>39</v>
      </c>
      <c r="F2308">
        <v>2</v>
      </c>
      <c r="G2308" s="2">
        <v>0</v>
      </c>
      <c r="H2308">
        <v>2</v>
      </c>
      <c r="I2308">
        <v>1</v>
      </c>
      <c r="J2308">
        <v>0</v>
      </c>
      <c r="K2308" s="1">
        <v>179451.42</v>
      </c>
      <c r="L2308">
        <v>0</v>
      </c>
      <c r="M2308">
        <v>4</v>
      </c>
      <c r="N2308">
        <v>3112</v>
      </c>
      <c r="O2308">
        <v>0</v>
      </c>
      <c r="P2308">
        <v>64</v>
      </c>
      <c r="Q2308">
        <v>0</v>
      </c>
      <c r="R2308">
        <v>12448</v>
      </c>
      <c r="S2308" t="s">
        <v>56</v>
      </c>
      <c r="T2308" t="s">
        <v>58</v>
      </c>
      <c r="U2308" t="s">
        <v>50</v>
      </c>
      <c r="V2308">
        <v>7</v>
      </c>
    </row>
    <row r="2309" spans="1:22" x14ac:dyDescent="0.2">
      <c r="A2309">
        <v>15792868</v>
      </c>
      <c r="B2309">
        <v>675</v>
      </c>
      <c r="C2309" t="s">
        <v>12</v>
      </c>
      <c r="D2309" t="s">
        <v>15</v>
      </c>
      <c r="E2309">
        <v>69</v>
      </c>
      <c r="F2309">
        <v>1</v>
      </c>
      <c r="G2309" s="2">
        <v>0</v>
      </c>
      <c r="H2309">
        <v>2</v>
      </c>
      <c r="I2309">
        <v>1</v>
      </c>
      <c r="J2309">
        <v>0</v>
      </c>
      <c r="K2309" s="1">
        <v>157097.09</v>
      </c>
      <c r="L2309">
        <v>0</v>
      </c>
      <c r="M2309">
        <v>3</v>
      </c>
      <c r="N2309">
        <v>1620</v>
      </c>
      <c r="O2309">
        <v>0</v>
      </c>
      <c r="P2309">
        <v>109</v>
      </c>
      <c r="Q2309">
        <v>0</v>
      </c>
      <c r="R2309">
        <v>4860</v>
      </c>
      <c r="S2309" t="s">
        <v>55</v>
      </c>
      <c r="T2309" t="s">
        <v>58</v>
      </c>
      <c r="U2309" t="s">
        <v>50</v>
      </c>
      <c r="V2309">
        <v>8</v>
      </c>
    </row>
    <row r="2310" spans="1:22" x14ac:dyDescent="0.2">
      <c r="A2310">
        <v>15777060</v>
      </c>
      <c r="B2310">
        <v>770</v>
      </c>
      <c r="C2310" t="s">
        <v>12</v>
      </c>
      <c r="D2310" t="s">
        <v>13</v>
      </c>
      <c r="E2310">
        <v>33</v>
      </c>
      <c r="F2310">
        <v>4</v>
      </c>
      <c r="G2310" s="2">
        <v>0</v>
      </c>
      <c r="H2310">
        <v>1</v>
      </c>
      <c r="I2310">
        <v>1</v>
      </c>
      <c r="J2310">
        <v>0</v>
      </c>
      <c r="K2310" s="1">
        <v>26080.54</v>
      </c>
      <c r="L2310">
        <v>1</v>
      </c>
      <c r="M2310">
        <v>9</v>
      </c>
      <c r="N2310">
        <v>3202</v>
      </c>
      <c r="O2310">
        <v>10</v>
      </c>
      <c r="P2310">
        <v>74</v>
      </c>
      <c r="Q2310">
        <v>1</v>
      </c>
      <c r="R2310">
        <v>28818</v>
      </c>
      <c r="S2310" t="s">
        <v>54</v>
      </c>
      <c r="T2310" t="s">
        <v>59</v>
      </c>
      <c r="U2310" t="s">
        <v>50</v>
      </c>
      <c r="V2310">
        <v>8</v>
      </c>
    </row>
    <row r="2311" spans="1:22" x14ac:dyDescent="0.2">
      <c r="A2311">
        <v>15599976</v>
      </c>
      <c r="B2311">
        <v>749</v>
      </c>
      <c r="C2311" t="s">
        <v>12</v>
      </c>
      <c r="D2311" t="s">
        <v>13</v>
      </c>
      <c r="E2311">
        <v>27</v>
      </c>
      <c r="F2311">
        <v>9</v>
      </c>
      <c r="G2311" s="2">
        <v>0</v>
      </c>
      <c r="H2311">
        <v>2</v>
      </c>
      <c r="I2311">
        <v>1</v>
      </c>
      <c r="J2311">
        <v>0</v>
      </c>
      <c r="K2311" s="1">
        <v>132734.87</v>
      </c>
      <c r="L2311">
        <v>0</v>
      </c>
      <c r="M2311">
        <v>26</v>
      </c>
      <c r="N2311">
        <v>3493</v>
      </c>
      <c r="O2311">
        <v>6</v>
      </c>
      <c r="P2311">
        <v>76</v>
      </c>
      <c r="Q2311">
        <v>0.23076923076923078</v>
      </c>
      <c r="R2311">
        <v>90818</v>
      </c>
      <c r="S2311" t="s">
        <v>56</v>
      </c>
      <c r="T2311" t="s">
        <v>61</v>
      </c>
      <c r="U2311" t="s">
        <v>50</v>
      </c>
      <c r="V2311">
        <v>6</v>
      </c>
    </row>
    <row r="2312" spans="1:22" x14ac:dyDescent="0.2">
      <c r="A2312">
        <v>15609977</v>
      </c>
      <c r="B2312">
        <v>587</v>
      </c>
      <c r="C2312" t="s">
        <v>12</v>
      </c>
      <c r="D2312" t="s">
        <v>15</v>
      </c>
      <c r="E2312">
        <v>47</v>
      </c>
      <c r="F2312">
        <v>6</v>
      </c>
      <c r="G2312" s="2">
        <v>71026.77</v>
      </c>
      <c r="H2312">
        <v>1</v>
      </c>
      <c r="I2312">
        <v>1</v>
      </c>
      <c r="J2312">
        <v>0</v>
      </c>
      <c r="K2312" s="1">
        <v>57962.41</v>
      </c>
      <c r="L2312">
        <v>0</v>
      </c>
      <c r="M2312">
        <v>13</v>
      </c>
      <c r="N2312">
        <v>1206</v>
      </c>
      <c r="O2312">
        <v>10</v>
      </c>
      <c r="P2312">
        <v>160</v>
      </c>
      <c r="Q2312">
        <v>0.76923076923076927</v>
      </c>
      <c r="R2312">
        <v>15678</v>
      </c>
      <c r="S2312" t="s">
        <v>55</v>
      </c>
      <c r="T2312" t="s">
        <v>60</v>
      </c>
      <c r="U2312" t="s">
        <v>50</v>
      </c>
      <c r="V2312">
        <v>6</v>
      </c>
    </row>
    <row r="2313" spans="1:22" x14ac:dyDescent="0.2">
      <c r="A2313">
        <v>15750121</v>
      </c>
      <c r="B2313">
        <v>639</v>
      </c>
      <c r="C2313" t="s">
        <v>12</v>
      </c>
      <c r="D2313" t="s">
        <v>15</v>
      </c>
      <c r="E2313">
        <v>38</v>
      </c>
      <c r="F2313">
        <v>3</v>
      </c>
      <c r="G2313" s="2">
        <v>0</v>
      </c>
      <c r="H2313">
        <v>1</v>
      </c>
      <c r="I2313">
        <v>1</v>
      </c>
      <c r="J2313">
        <v>0</v>
      </c>
      <c r="K2313" s="1">
        <v>42862.82</v>
      </c>
      <c r="L2313">
        <v>0</v>
      </c>
      <c r="M2313">
        <v>15</v>
      </c>
      <c r="N2313">
        <v>3644</v>
      </c>
      <c r="O2313">
        <v>10</v>
      </c>
      <c r="P2313">
        <v>46</v>
      </c>
      <c r="Q2313">
        <v>0.66666666666666663</v>
      </c>
      <c r="R2313">
        <v>54660</v>
      </c>
      <c r="S2313" t="s">
        <v>56</v>
      </c>
      <c r="T2313" t="s">
        <v>59</v>
      </c>
      <c r="U2313" t="s">
        <v>51</v>
      </c>
      <c r="V2313">
        <v>8</v>
      </c>
    </row>
    <row r="2314" spans="1:22" x14ac:dyDescent="0.2">
      <c r="A2314">
        <v>15670163</v>
      </c>
      <c r="B2314">
        <v>666</v>
      </c>
      <c r="C2314" t="s">
        <v>12</v>
      </c>
      <c r="D2314" t="s">
        <v>13</v>
      </c>
      <c r="E2314">
        <v>27</v>
      </c>
      <c r="F2314">
        <v>4</v>
      </c>
      <c r="G2314" s="2">
        <v>0</v>
      </c>
      <c r="H2314">
        <v>2</v>
      </c>
      <c r="I2314">
        <v>0</v>
      </c>
      <c r="J2314">
        <v>0</v>
      </c>
      <c r="K2314" s="1">
        <v>88751.45</v>
      </c>
      <c r="L2314">
        <v>0</v>
      </c>
      <c r="M2314">
        <v>16</v>
      </c>
      <c r="N2314">
        <v>1155</v>
      </c>
      <c r="O2314">
        <v>2</v>
      </c>
      <c r="P2314">
        <v>89</v>
      </c>
      <c r="Q2314">
        <v>0.125</v>
      </c>
      <c r="R2314">
        <v>18480</v>
      </c>
      <c r="S2314" t="s">
        <v>55</v>
      </c>
      <c r="T2314" t="s">
        <v>59</v>
      </c>
      <c r="U2314" t="s">
        <v>50</v>
      </c>
      <c r="V2314">
        <v>6</v>
      </c>
    </row>
    <row r="2315" spans="1:22" x14ac:dyDescent="0.2">
      <c r="A2315">
        <v>15624343</v>
      </c>
      <c r="B2315">
        <v>650</v>
      </c>
      <c r="C2315" t="s">
        <v>14</v>
      </c>
      <c r="D2315" t="s">
        <v>13</v>
      </c>
      <c r="E2315">
        <v>50</v>
      </c>
      <c r="F2315">
        <v>7</v>
      </c>
      <c r="G2315" s="2">
        <v>129667.77</v>
      </c>
      <c r="H2315">
        <v>1</v>
      </c>
      <c r="I2315">
        <v>0</v>
      </c>
      <c r="J2315">
        <v>0</v>
      </c>
      <c r="K2315" s="1">
        <v>42028.160000000003</v>
      </c>
      <c r="L2315">
        <v>0</v>
      </c>
      <c r="M2315">
        <v>14</v>
      </c>
      <c r="N2315">
        <v>1164</v>
      </c>
      <c r="O2315">
        <v>3</v>
      </c>
      <c r="P2315">
        <v>16</v>
      </c>
      <c r="Q2315">
        <v>0.21428571428571427</v>
      </c>
      <c r="R2315">
        <v>16296</v>
      </c>
      <c r="S2315" t="s">
        <v>55</v>
      </c>
      <c r="T2315" t="s">
        <v>60</v>
      </c>
      <c r="U2315" t="s">
        <v>52</v>
      </c>
      <c r="V2315">
        <v>6</v>
      </c>
    </row>
    <row r="2316" spans="1:22" x14ac:dyDescent="0.2">
      <c r="A2316">
        <v>15723658</v>
      </c>
      <c r="B2316">
        <v>712</v>
      </c>
      <c r="C2316" t="s">
        <v>14</v>
      </c>
      <c r="D2316" t="s">
        <v>13</v>
      </c>
      <c r="E2316">
        <v>30</v>
      </c>
      <c r="F2316">
        <v>6</v>
      </c>
      <c r="G2316" s="2">
        <v>0</v>
      </c>
      <c r="H2316">
        <v>2</v>
      </c>
      <c r="I2316">
        <v>1</v>
      </c>
      <c r="J2316">
        <v>0</v>
      </c>
      <c r="K2316" s="1">
        <v>152417.97</v>
      </c>
      <c r="L2316">
        <v>0</v>
      </c>
      <c r="M2316">
        <v>29</v>
      </c>
      <c r="N2316">
        <v>2305</v>
      </c>
      <c r="O2316">
        <v>8</v>
      </c>
      <c r="P2316">
        <v>129</v>
      </c>
      <c r="Q2316">
        <v>0.27586206896551724</v>
      </c>
      <c r="R2316">
        <v>66845</v>
      </c>
      <c r="S2316" t="s">
        <v>55</v>
      </c>
      <c r="T2316" t="s">
        <v>60</v>
      </c>
      <c r="U2316" t="s">
        <v>50</v>
      </c>
      <c r="V2316">
        <v>6</v>
      </c>
    </row>
    <row r="2317" spans="1:22" x14ac:dyDescent="0.2">
      <c r="A2317">
        <v>15682489</v>
      </c>
      <c r="B2317">
        <v>605</v>
      </c>
      <c r="C2317" t="s">
        <v>12</v>
      </c>
      <c r="D2317" t="s">
        <v>15</v>
      </c>
      <c r="E2317">
        <v>27</v>
      </c>
      <c r="F2317">
        <v>9</v>
      </c>
      <c r="G2317" s="2">
        <v>0</v>
      </c>
      <c r="H2317">
        <v>2</v>
      </c>
      <c r="I2317">
        <v>1</v>
      </c>
      <c r="J2317">
        <v>0</v>
      </c>
      <c r="K2317" s="1">
        <v>198091.81</v>
      </c>
      <c r="L2317">
        <v>0</v>
      </c>
      <c r="M2317">
        <v>28</v>
      </c>
      <c r="N2317">
        <v>1240</v>
      </c>
      <c r="O2317">
        <v>10</v>
      </c>
      <c r="P2317">
        <v>76</v>
      </c>
      <c r="Q2317">
        <v>0.35714285714285715</v>
      </c>
      <c r="R2317">
        <v>34720</v>
      </c>
      <c r="S2317" t="s">
        <v>55</v>
      </c>
      <c r="T2317" t="s">
        <v>61</v>
      </c>
      <c r="U2317" t="s">
        <v>50</v>
      </c>
      <c r="V2317">
        <v>6</v>
      </c>
    </row>
    <row r="2318" spans="1:22" x14ac:dyDescent="0.2">
      <c r="A2318">
        <v>15707974</v>
      </c>
      <c r="B2318">
        <v>815</v>
      </c>
      <c r="C2318" t="s">
        <v>14</v>
      </c>
      <c r="D2318" t="s">
        <v>13</v>
      </c>
      <c r="E2318">
        <v>38</v>
      </c>
      <c r="F2318">
        <v>2</v>
      </c>
      <c r="G2318" s="2">
        <v>48387</v>
      </c>
      <c r="H2318">
        <v>1</v>
      </c>
      <c r="I2318">
        <v>1</v>
      </c>
      <c r="J2318">
        <v>0</v>
      </c>
      <c r="K2318" s="1">
        <v>184796.84</v>
      </c>
      <c r="L2318">
        <v>0</v>
      </c>
      <c r="M2318">
        <v>15</v>
      </c>
      <c r="N2318">
        <v>2311</v>
      </c>
      <c r="O2318">
        <v>2</v>
      </c>
      <c r="P2318">
        <v>81</v>
      </c>
      <c r="Q2318">
        <v>0.13333333333333333</v>
      </c>
      <c r="R2318">
        <v>34665</v>
      </c>
      <c r="S2318" t="s">
        <v>55</v>
      </c>
      <c r="T2318" t="s">
        <v>58</v>
      </c>
      <c r="U2318" t="s">
        <v>50</v>
      </c>
      <c r="V2318">
        <v>6</v>
      </c>
    </row>
    <row r="2319" spans="1:22" x14ac:dyDescent="0.2">
      <c r="A2319">
        <v>15788480</v>
      </c>
      <c r="B2319">
        <v>786</v>
      </c>
      <c r="C2319" t="s">
        <v>16</v>
      </c>
      <c r="D2319" t="s">
        <v>13</v>
      </c>
      <c r="E2319">
        <v>33</v>
      </c>
      <c r="F2319">
        <v>0</v>
      </c>
      <c r="G2319" s="2">
        <v>122325.58</v>
      </c>
      <c r="H2319">
        <v>1</v>
      </c>
      <c r="I2319">
        <v>0</v>
      </c>
      <c r="J2319">
        <v>0</v>
      </c>
      <c r="K2319" s="1">
        <v>34712.339999999997</v>
      </c>
      <c r="L2319">
        <v>1</v>
      </c>
      <c r="M2319">
        <v>11</v>
      </c>
      <c r="N2319">
        <v>1638</v>
      </c>
      <c r="O2319">
        <v>2</v>
      </c>
      <c r="P2319">
        <v>116</v>
      </c>
      <c r="Q2319">
        <v>0.18181818181818182</v>
      </c>
      <c r="R2319">
        <v>18018</v>
      </c>
      <c r="S2319" t="s">
        <v>55</v>
      </c>
      <c r="T2319" t="s">
        <v>58</v>
      </c>
      <c r="U2319" t="s">
        <v>50</v>
      </c>
      <c r="V2319">
        <v>6</v>
      </c>
    </row>
    <row r="2320" spans="1:22" x14ac:dyDescent="0.2">
      <c r="A2320">
        <v>15568519</v>
      </c>
      <c r="B2320">
        <v>534</v>
      </c>
      <c r="C2320" t="s">
        <v>12</v>
      </c>
      <c r="D2320" t="s">
        <v>15</v>
      </c>
      <c r="E2320">
        <v>41</v>
      </c>
      <c r="F2320">
        <v>9</v>
      </c>
      <c r="G2320" s="2">
        <v>0</v>
      </c>
      <c r="H2320">
        <v>2</v>
      </c>
      <c r="I2320">
        <v>1</v>
      </c>
      <c r="J2320">
        <v>0</v>
      </c>
      <c r="K2320" s="1">
        <v>13871.34</v>
      </c>
      <c r="L2320">
        <v>0</v>
      </c>
      <c r="M2320">
        <v>21</v>
      </c>
      <c r="N2320">
        <v>1013</v>
      </c>
      <c r="O2320">
        <v>0</v>
      </c>
      <c r="P2320">
        <v>131</v>
      </c>
      <c r="Q2320">
        <v>0</v>
      </c>
      <c r="R2320">
        <v>21273</v>
      </c>
      <c r="S2320" t="s">
        <v>54</v>
      </c>
      <c r="T2320" t="s">
        <v>61</v>
      </c>
      <c r="U2320" t="s">
        <v>50</v>
      </c>
      <c r="V2320">
        <v>6</v>
      </c>
    </row>
    <row r="2321" spans="1:22" x14ac:dyDescent="0.2">
      <c r="A2321">
        <v>15749807</v>
      </c>
      <c r="B2321">
        <v>516</v>
      </c>
      <c r="C2321" t="s">
        <v>14</v>
      </c>
      <c r="D2321" t="s">
        <v>13</v>
      </c>
      <c r="E2321">
        <v>31</v>
      </c>
      <c r="F2321">
        <v>3</v>
      </c>
      <c r="G2321" s="2">
        <v>0</v>
      </c>
      <c r="H2321">
        <v>2</v>
      </c>
      <c r="I2321">
        <v>1</v>
      </c>
      <c r="J2321">
        <v>0</v>
      </c>
      <c r="K2321" s="1">
        <v>124202.26</v>
      </c>
      <c r="L2321">
        <v>0</v>
      </c>
      <c r="M2321">
        <v>27</v>
      </c>
      <c r="N2321">
        <v>2158</v>
      </c>
      <c r="O2321">
        <v>9</v>
      </c>
      <c r="P2321">
        <v>67</v>
      </c>
      <c r="Q2321">
        <v>0.33333333333333331</v>
      </c>
      <c r="R2321">
        <v>58266</v>
      </c>
      <c r="S2321" t="s">
        <v>55</v>
      </c>
      <c r="T2321" t="s">
        <v>59</v>
      </c>
      <c r="U2321" t="s">
        <v>50</v>
      </c>
      <c r="V2321">
        <v>6</v>
      </c>
    </row>
    <row r="2322" spans="1:22" x14ac:dyDescent="0.2">
      <c r="A2322">
        <v>15773876</v>
      </c>
      <c r="B2322">
        <v>655</v>
      </c>
      <c r="C2322" t="s">
        <v>12</v>
      </c>
      <c r="D2322" t="s">
        <v>13</v>
      </c>
      <c r="E2322">
        <v>34</v>
      </c>
      <c r="F2322">
        <v>3</v>
      </c>
      <c r="G2322" s="2">
        <v>0</v>
      </c>
      <c r="H2322">
        <v>2</v>
      </c>
      <c r="I2322">
        <v>1</v>
      </c>
      <c r="J2322">
        <v>0</v>
      </c>
      <c r="K2322" s="1">
        <v>159638.76999999999</v>
      </c>
      <c r="L2322">
        <v>0</v>
      </c>
      <c r="M2322">
        <v>3</v>
      </c>
      <c r="N2322">
        <v>2000</v>
      </c>
      <c r="O2322">
        <v>10</v>
      </c>
      <c r="P2322">
        <v>58</v>
      </c>
      <c r="Q2322">
        <v>1</v>
      </c>
      <c r="R2322">
        <v>6000</v>
      </c>
      <c r="S2322" t="s">
        <v>56</v>
      </c>
      <c r="T2322" t="s">
        <v>59</v>
      </c>
      <c r="U2322" t="s">
        <v>51</v>
      </c>
      <c r="V2322">
        <v>6</v>
      </c>
    </row>
    <row r="2323" spans="1:22" x14ac:dyDescent="0.2">
      <c r="A2323">
        <v>15591698</v>
      </c>
      <c r="B2323">
        <v>849</v>
      </c>
      <c r="C2323" t="s">
        <v>16</v>
      </c>
      <c r="D2323" t="s">
        <v>13</v>
      </c>
      <c r="E2323">
        <v>49</v>
      </c>
      <c r="F2323">
        <v>9</v>
      </c>
      <c r="G2323" s="2">
        <v>132934.89000000001</v>
      </c>
      <c r="H2323">
        <v>1</v>
      </c>
      <c r="I2323">
        <v>1</v>
      </c>
      <c r="J2323">
        <v>0</v>
      </c>
      <c r="K2323" s="1">
        <v>171056.65</v>
      </c>
      <c r="L2323">
        <v>1</v>
      </c>
      <c r="M2323">
        <v>22</v>
      </c>
      <c r="N2323">
        <v>936</v>
      </c>
      <c r="O2323">
        <v>0</v>
      </c>
      <c r="P2323">
        <v>7</v>
      </c>
      <c r="Q2323">
        <v>0</v>
      </c>
      <c r="R2323">
        <v>20592</v>
      </c>
      <c r="S2323" t="s">
        <v>55</v>
      </c>
      <c r="T2323" t="s">
        <v>61</v>
      </c>
      <c r="U2323" t="s">
        <v>52</v>
      </c>
      <c r="V2323">
        <v>6</v>
      </c>
    </row>
    <row r="2324" spans="1:22" x14ac:dyDescent="0.2">
      <c r="A2324">
        <v>15709531</v>
      </c>
      <c r="B2324">
        <v>556</v>
      </c>
      <c r="C2324" t="s">
        <v>12</v>
      </c>
      <c r="D2324" t="s">
        <v>15</v>
      </c>
      <c r="E2324">
        <v>38</v>
      </c>
      <c r="F2324">
        <v>2</v>
      </c>
      <c r="G2324" s="2">
        <v>114756.14</v>
      </c>
      <c r="H2324">
        <v>1</v>
      </c>
      <c r="I2324">
        <v>1</v>
      </c>
      <c r="J2324">
        <v>0</v>
      </c>
      <c r="K2324" s="1">
        <v>193214.05</v>
      </c>
      <c r="L2324">
        <v>0</v>
      </c>
      <c r="M2324">
        <v>3</v>
      </c>
      <c r="N2324">
        <v>3228</v>
      </c>
      <c r="O2324">
        <v>7</v>
      </c>
      <c r="P2324">
        <v>55</v>
      </c>
      <c r="Q2324">
        <v>1</v>
      </c>
      <c r="R2324">
        <v>9684</v>
      </c>
      <c r="S2324" t="s">
        <v>55</v>
      </c>
      <c r="T2324" t="s">
        <v>58</v>
      </c>
      <c r="U2324" t="s">
        <v>51</v>
      </c>
      <c r="V2324">
        <v>6</v>
      </c>
    </row>
    <row r="2325" spans="1:22" x14ac:dyDescent="0.2">
      <c r="A2325">
        <v>15792004</v>
      </c>
      <c r="B2325">
        <v>731</v>
      </c>
      <c r="C2325" t="s">
        <v>14</v>
      </c>
      <c r="D2325" t="s">
        <v>13</v>
      </c>
      <c r="E2325">
        <v>26</v>
      </c>
      <c r="F2325">
        <v>3</v>
      </c>
      <c r="G2325" s="2">
        <v>0</v>
      </c>
      <c r="H2325">
        <v>2</v>
      </c>
      <c r="I2325">
        <v>1</v>
      </c>
      <c r="J2325">
        <v>0</v>
      </c>
      <c r="K2325" s="1">
        <v>37697.29</v>
      </c>
      <c r="L2325">
        <v>0</v>
      </c>
      <c r="M2325">
        <v>19</v>
      </c>
      <c r="N2325">
        <v>2493</v>
      </c>
      <c r="O2325">
        <v>9</v>
      </c>
      <c r="P2325">
        <v>111</v>
      </c>
      <c r="Q2325">
        <v>0.47368421052631576</v>
      </c>
      <c r="R2325">
        <v>47367</v>
      </c>
      <c r="S2325" t="s">
        <v>54</v>
      </c>
      <c r="T2325" t="s">
        <v>59</v>
      </c>
      <c r="U2325" t="s">
        <v>50</v>
      </c>
      <c r="V2325">
        <v>6</v>
      </c>
    </row>
    <row r="2326" spans="1:22" x14ac:dyDescent="0.2">
      <c r="A2326">
        <v>15677336</v>
      </c>
      <c r="B2326">
        <v>557</v>
      </c>
      <c r="C2326" t="s">
        <v>16</v>
      </c>
      <c r="D2326" t="s">
        <v>15</v>
      </c>
      <c r="E2326">
        <v>57</v>
      </c>
      <c r="F2326">
        <v>1</v>
      </c>
      <c r="G2326" s="2">
        <v>120043.13</v>
      </c>
      <c r="H2326">
        <v>1</v>
      </c>
      <c r="I2326">
        <v>1</v>
      </c>
      <c r="J2326">
        <v>0</v>
      </c>
      <c r="K2326" s="1">
        <v>132370.75</v>
      </c>
      <c r="L2326">
        <v>1</v>
      </c>
      <c r="M2326">
        <v>17</v>
      </c>
      <c r="N2326">
        <v>4907</v>
      </c>
      <c r="O2326">
        <v>9</v>
      </c>
      <c r="P2326">
        <v>36</v>
      </c>
      <c r="Q2326">
        <v>0.52941176470588236</v>
      </c>
      <c r="R2326">
        <v>83419</v>
      </c>
      <c r="S2326" t="s">
        <v>55</v>
      </c>
      <c r="T2326" t="s">
        <v>58</v>
      </c>
      <c r="U2326" t="s">
        <v>51</v>
      </c>
      <c r="V2326">
        <v>7</v>
      </c>
    </row>
    <row r="2327" spans="1:22" x14ac:dyDescent="0.2">
      <c r="A2327">
        <v>15785167</v>
      </c>
      <c r="B2327">
        <v>795</v>
      </c>
      <c r="C2327" t="s">
        <v>14</v>
      </c>
      <c r="D2327" t="s">
        <v>15</v>
      </c>
      <c r="E2327">
        <v>29</v>
      </c>
      <c r="F2327">
        <v>4</v>
      </c>
      <c r="G2327" s="2">
        <v>0</v>
      </c>
      <c r="H2327">
        <v>2</v>
      </c>
      <c r="I2327">
        <v>0</v>
      </c>
      <c r="J2327">
        <v>0</v>
      </c>
      <c r="K2327" s="1">
        <v>155711.64000000001</v>
      </c>
      <c r="L2327">
        <v>0</v>
      </c>
      <c r="M2327">
        <v>7</v>
      </c>
      <c r="N2327">
        <v>195</v>
      </c>
      <c r="O2327">
        <v>5</v>
      </c>
      <c r="P2327">
        <v>158</v>
      </c>
      <c r="Q2327">
        <v>0.7142857142857143</v>
      </c>
      <c r="R2327">
        <v>1365</v>
      </c>
      <c r="S2327" t="s">
        <v>55</v>
      </c>
      <c r="T2327" t="s">
        <v>59</v>
      </c>
      <c r="U2327" t="s">
        <v>50</v>
      </c>
      <c r="V2327">
        <v>6</v>
      </c>
    </row>
    <row r="2328" spans="1:22" x14ac:dyDescent="0.2">
      <c r="A2328">
        <v>15646720</v>
      </c>
      <c r="B2328">
        <v>628</v>
      </c>
      <c r="C2328" t="s">
        <v>14</v>
      </c>
      <c r="D2328" t="s">
        <v>13</v>
      </c>
      <c r="E2328">
        <v>55</v>
      </c>
      <c r="F2328">
        <v>7</v>
      </c>
      <c r="G2328" s="2">
        <v>0</v>
      </c>
      <c r="H2328">
        <v>3</v>
      </c>
      <c r="I2328">
        <v>1</v>
      </c>
      <c r="J2328">
        <v>0</v>
      </c>
      <c r="K2328" s="1">
        <v>85890.75</v>
      </c>
      <c r="L2328">
        <v>1</v>
      </c>
      <c r="M2328">
        <v>23</v>
      </c>
      <c r="N2328">
        <v>3998</v>
      </c>
      <c r="O2328">
        <v>4</v>
      </c>
      <c r="P2328">
        <v>54</v>
      </c>
      <c r="Q2328">
        <v>0.17391304347826086</v>
      </c>
      <c r="R2328">
        <v>91954</v>
      </c>
      <c r="S2328" t="s">
        <v>55</v>
      </c>
      <c r="T2328" t="s">
        <v>60</v>
      </c>
      <c r="U2328" t="s">
        <v>51</v>
      </c>
      <c r="V2328">
        <v>7</v>
      </c>
    </row>
    <row r="2329" spans="1:22" x14ac:dyDescent="0.2">
      <c r="A2329">
        <v>15745266</v>
      </c>
      <c r="B2329">
        <v>434</v>
      </c>
      <c r="C2329" t="s">
        <v>14</v>
      </c>
      <c r="D2329" t="s">
        <v>15</v>
      </c>
      <c r="E2329">
        <v>55</v>
      </c>
      <c r="F2329">
        <v>6</v>
      </c>
      <c r="G2329" s="2">
        <v>0</v>
      </c>
      <c r="H2329">
        <v>1</v>
      </c>
      <c r="I2329">
        <v>0</v>
      </c>
      <c r="J2329">
        <v>1</v>
      </c>
      <c r="K2329" s="1">
        <v>73562.05</v>
      </c>
      <c r="L2329">
        <v>1</v>
      </c>
      <c r="M2329">
        <v>26</v>
      </c>
      <c r="N2329">
        <v>1846</v>
      </c>
      <c r="O2329">
        <v>9</v>
      </c>
      <c r="P2329">
        <v>13</v>
      </c>
      <c r="Q2329">
        <v>0.34615384615384615</v>
      </c>
      <c r="R2329">
        <v>47996</v>
      </c>
      <c r="S2329" t="s">
        <v>54</v>
      </c>
      <c r="T2329" t="s">
        <v>60</v>
      </c>
      <c r="U2329" t="s">
        <v>52</v>
      </c>
      <c r="V2329">
        <v>6</v>
      </c>
    </row>
    <row r="2330" spans="1:22" x14ac:dyDescent="0.2">
      <c r="A2330">
        <v>15641110</v>
      </c>
      <c r="B2330">
        <v>708</v>
      </c>
      <c r="C2330" t="s">
        <v>12</v>
      </c>
      <c r="D2330" t="s">
        <v>15</v>
      </c>
      <c r="E2330">
        <v>41</v>
      </c>
      <c r="F2330">
        <v>0</v>
      </c>
      <c r="G2330" s="2">
        <v>0</v>
      </c>
      <c r="H2330">
        <v>1</v>
      </c>
      <c r="I2330">
        <v>1</v>
      </c>
      <c r="J2330">
        <v>0</v>
      </c>
      <c r="K2330" s="1">
        <v>128400.62</v>
      </c>
      <c r="L2330">
        <v>0</v>
      </c>
      <c r="M2330">
        <v>17</v>
      </c>
      <c r="N2330">
        <v>3234</v>
      </c>
      <c r="O2330">
        <v>2</v>
      </c>
      <c r="P2330">
        <v>163</v>
      </c>
      <c r="Q2330">
        <v>0.11764705882352941</v>
      </c>
      <c r="R2330">
        <v>54978</v>
      </c>
      <c r="S2330" t="s">
        <v>54</v>
      </c>
      <c r="T2330" t="s">
        <v>58</v>
      </c>
      <c r="U2330" t="s">
        <v>50</v>
      </c>
      <c r="V2330">
        <v>9</v>
      </c>
    </row>
    <row r="2331" spans="1:22" x14ac:dyDescent="0.2">
      <c r="A2331">
        <v>15806570</v>
      </c>
      <c r="B2331">
        <v>763</v>
      </c>
      <c r="C2331" t="s">
        <v>12</v>
      </c>
      <c r="D2331" t="s">
        <v>13</v>
      </c>
      <c r="E2331">
        <v>53</v>
      </c>
      <c r="F2331">
        <v>4</v>
      </c>
      <c r="G2331" s="2">
        <v>0</v>
      </c>
      <c r="H2331">
        <v>1</v>
      </c>
      <c r="I2331">
        <v>1</v>
      </c>
      <c r="J2331">
        <v>0</v>
      </c>
      <c r="K2331" s="1">
        <v>77203.72</v>
      </c>
      <c r="L2331">
        <v>1</v>
      </c>
      <c r="M2331">
        <v>25</v>
      </c>
      <c r="N2331">
        <v>1547</v>
      </c>
      <c r="O2331">
        <v>6</v>
      </c>
      <c r="P2331">
        <v>169</v>
      </c>
      <c r="Q2331">
        <v>0.24</v>
      </c>
      <c r="R2331">
        <v>38675</v>
      </c>
      <c r="S2331" t="s">
        <v>55</v>
      </c>
      <c r="T2331" t="s">
        <v>59</v>
      </c>
      <c r="U2331" t="s">
        <v>50</v>
      </c>
      <c r="V2331">
        <v>9</v>
      </c>
    </row>
    <row r="2332" spans="1:22" x14ac:dyDescent="0.2">
      <c r="A2332">
        <v>15715345</v>
      </c>
      <c r="B2332">
        <v>743</v>
      </c>
      <c r="C2332" t="s">
        <v>14</v>
      </c>
      <c r="D2332" t="s">
        <v>15</v>
      </c>
      <c r="E2332">
        <v>25</v>
      </c>
      <c r="F2332">
        <v>6</v>
      </c>
      <c r="G2332" s="2">
        <v>0</v>
      </c>
      <c r="H2332">
        <v>2</v>
      </c>
      <c r="I2332">
        <v>1</v>
      </c>
      <c r="J2332">
        <v>0</v>
      </c>
      <c r="K2332" s="1">
        <v>129740.11</v>
      </c>
      <c r="L2332">
        <v>0</v>
      </c>
      <c r="M2332">
        <v>9</v>
      </c>
      <c r="N2332">
        <v>1869</v>
      </c>
      <c r="O2332">
        <v>8</v>
      </c>
      <c r="P2332">
        <v>138</v>
      </c>
      <c r="Q2332">
        <v>0.88888888888888884</v>
      </c>
      <c r="R2332">
        <v>16821</v>
      </c>
      <c r="S2332" t="s">
        <v>55</v>
      </c>
      <c r="T2332" t="s">
        <v>60</v>
      </c>
      <c r="U2332" t="s">
        <v>50</v>
      </c>
      <c r="V2332">
        <v>6</v>
      </c>
    </row>
    <row r="2333" spans="1:22" x14ac:dyDescent="0.2">
      <c r="A2333">
        <v>15752507</v>
      </c>
      <c r="B2333">
        <v>769</v>
      </c>
      <c r="C2333" t="s">
        <v>16</v>
      </c>
      <c r="D2333" t="s">
        <v>15</v>
      </c>
      <c r="E2333">
        <v>60</v>
      </c>
      <c r="F2333">
        <v>9</v>
      </c>
      <c r="G2333" s="2">
        <v>148846.39000000001</v>
      </c>
      <c r="H2333">
        <v>1</v>
      </c>
      <c r="I2333">
        <v>1</v>
      </c>
      <c r="J2333">
        <v>0</v>
      </c>
      <c r="K2333" s="1">
        <v>192831.67</v>
      </c>
      <c r="L2333">
        <v>1</v>
      </c>
      <c r="M2333">
        <v>10</v>
      </c>
      <c r="N2333">
        <v>1702</v>
      </c>
      <c r="O2333">
        <v>2</v>
      </c>
      <c r="P2333">
        <v>99</v>
      </c>
      <c r="Q2333">
        <v>0.2</v>
      </c>
      <c r="R2333">
        <v>17020</v>
      </c>
      <c r="S2333" t="s">
        <v>56</v>
      </c>
      <c r="T2333" t="s">
        <v>61</v>
      </c>
      <c r="U2333" t="s">
        <v>50</v>
      </c>
      <c r="V2333">
        <v>6</v>
      </c>
    </row>
    <row r="2334" spans="1:22" x14ac:dyDescent="0.2">
      <c r="A2334">
        <v>15586069</v>
      </c>
      <c r="B2334">
        <v>560</v>
      </c>
      <c r="C2334" t="s">
        <v>12</v>
      </c>
      <c r="D2334" t="s">
        <v>13</v>
      </c>
      <c r="E2334">
        <v>30</v>
      </c>
      <c r="F2334">
        <v>0</v>
      </c>
      <c r="G2334" s="2">
        <v>108883.29</v>
      </c>
      <c r="H2334">
        <v>1</v>
      </c>
      <c r="I2334">
        <v>1</v>
      </c>
      <c r="J2334">
        <v>0</v>
      </c>
      <c r="K2334" s="1">
        <v>27914.95</v>
      </c>
      <c r="L2334">
        <v>0</v>
      </c>
      <c r="M2334">
        <v>16</v>
      </c>
      <c r="N2334">
        <v>3737</v>
      </c>
      <c r="O2334">
        <v>5</v>
      </c>
      <c r="P2334">
        <v>17</v>
      </c>
      <c r="Q2334">
        <v>0.3125</v>
      </c>
      <c r="R2334">
        <v>59792</v>
      </c>
      <c r="S2334" t="s">
        <v>56</v>
      </c>
      <c r="T2334" t="s">
        <v>58</v>
      </c>
      <c r="U2334" t="s">
        <v>52</v>
      </c>
      <c r="V2334">
        <v>6</v>
      </c>
    </row>
    <row r="2335" spans="1:22" x14ac:dyDescent="0.2">
      <c r="A2335">
        <v>15801351</v>
      </c>
      <c r="B2335">
        <v>583</v>
      </c>
      <c r="C2335" t="s">
        <v>12</v>
      </c>
      <c r="D2335" t="s">
        <v>15</v>
      </c>
      <c r="E2335">
        <v>40</v>
      </c>
      <c r="F2335">
        <v>3</v>
      </c>
      <c r="G2335" s="2">
        <v>0</v>
      </c>
      <c r="H2335">
        <v>2</v>
      </c>
      <c r="I2335">
        <v>1</v>
      </c>
      <c r="J2335">
        <v>0</v>
      </c>
      <c r="K2335" s="1">
        <v>47728</v>
      </c>
      <c r="L2335">
        <v>0</v>
      </c>
      <c r="M2335">
        <v>21</v>
      </c>
      <c r="N2335">
        <v>2350</v>
      </c>
      <c r="O2335">
        <v>7</v>
      </c>
      <c r="P2335">
        <v>74</v>
      </c>
      <c r="Q2335">
        <v>0.33333333333333331</v>
      </c>
      <c r="R2335">
        <v>49350</v>
      </c>
      <c r="S2335" t="s">
        <v>55</v>
      </c>
      <c r="T2335" t="s">
        <v>59</v>
      </c>
      <c r="U2335" t="s">
        <v>50</v>
      </c>
      <c r="V2335">
        <v>6</v>
      </c>
    </row>
    <row r="2336" spans="1:22" x14ac:dyDescent="0.2">
      <c r="A2336">
        <v>15675626</v>
      </c>
      <c r="B2336">
        <v>726</v>
      </c>
      <c r="C2336" t="s">
        <v>12</v>
      </c>
      <c r="D2336" t="s">
        <v>15</v>
      </c>
      <c r="E2336">
        <v>28</v>
      </c>
      <c r="F2336">
        <v>2</v>
      </c>
      <c r="G2336" s="2">
        <v>0</v>
      </c>
      <c r="H2336">
        <v>1</v>
      </c>
      <c r="I2336">
        <v>0</v>
      </c>
      <c r="J2336">
        <v>0</v>
      </c>
      <c r="K2336" s="1">
        <v>98060.51</v>
      </c>
      <c r="L2336">
        <v>0</v>
      </c>
      <c r="M2336">
        <v>24</v>
      </c>
      <c r="N2336">
        <v>1831</v>
      </c>
      <c r="O2336">
        <v>3</v>
      </c>
      <c r="P2336">
        <v>121</v>
      </c>
      <c r="Q2336">
        <v>0.125</v>
      </c>
      <c r="R2336">
        <v>43944</v>
      </c>
      <c r="S2336" t="s">
        <v>56</v>
      </c>
      <c r="T2336" t="s">
        <v>58</v>
      </c>
      <c r="U2336" t="s">
        <v>50</v>
      </c>
      <c r="V2336">
        <v>9</v>
      </c>
    </row>
    <row r="2337" spans="1:22" x14ac:dyDescent="0.2">
      <c r="A2337">
        <v>15609913</v>
      </c>
      <c r="B2337">
        <v>743</v>
      </c>
      <c r="C2337" t="s">
        <v>12</v>
      </c>
      <c r="D2337" t="s">
        <v>13</v>
      </c>
      <c r="E2337">
        <v>46</v>
      </c>
      <c r="F2337">
        <v>9</v>
      </c>
      <c r="G2337" s="2">
        <v>0</v>
      </c>
      <c r="H2337">
        <v>1</v>
      </c>
      <c r="I2337">
        <v>1</v>
      </c>
      <c r="J2337">
        <v>0</v>
      </c>
      <c r="K2337" s="1">
        <v>113436.08</v>
      </c>
      <c r="L2337">
        <v>0</v>
      </c>
      <c r="M2337">
        <v>26</v>
      </c>
      <c r="N2337">
        <v>2952</v>
      </c>
      <c r="O2337">
        <v>0</v>
      </c>
      <c r="P2337">
        <v>77</v>
      </c>
      <c r="Q2337">
        <v>0</v>
      </c>
      <c r="R2337">
        <v>76752</v>
      </c>
      <c r="S2337" t="s">
        <v>55</v>
      </c>
      <c r="T2337" t="s">
        <v>61</v>
      </c>
      <c r="U2337" t="s">
        <v>50</v>
      </c>
      <c r="V2337">
        <v>9</v>
      </c>
    </row>
    <row r="2338" spans="1:22" x14ac:dyDescent="0.2">
      <c r="A2338">
        <v>15597309</v>
      </c>
      <c r="B2338">
        <v>749</v>
      </c>
      <c r="C2338" t="s">
        <v>14</v>
      </c>
      <c r="D2338" t="s">
        <v>15</v>
      </c>
      <c r="E2338">
        <v>36</v>
      </c>
      <c r="F2338">
        <v>7</v>
      </c>
      <c r="G2338" s="2">
        <v>0</v>
      </c>
      <c r="H2338">
        <v>2</v>
      </c>
      <c r="I2338">
        <v>0</v>
      </c>
      <c r="J2338">
        <v>0</v>
      </c>
      <c r="K2338" s="1">
        <v>80134.649999999994</v>
      </c>
      <c r="L2338">
        <v>0</v>
      </c>
      <c r="M2338">
        <v>25</v>
      </c>
      <c r="N2338">
        <v>1350</v>
      </c>
      <c r="O2338">
        <v>6</v>
      </c>
      <c r="P2338">
        <v>180</v>
      </c>
      <c r="Q2338">
        <v>0.24</v>
      </c>
      <c r="R2338">
        <v>33750</v>
      </c>
      <c r="S2338" t="s">
        <v>55</v>
      </c>
      <c r="T2338" t="s">
        <v>60</v>
      </c>
      <c r="U2338" t="s">
        <v>50</v>
      </c>
      <c r="V2338">
        <v>6</v>
      </c>
    </row>
    <row r="2339" spans="1:22" x14ac:dyDescent="0.2">
      <c r="A2339">
        <v>15689288</v>
      </c>
      <c r="B2339">
        <v>630</v>
      </c>
      <c r="C2339" t="s">
        <v>12</v>
      </c>
      <c r="D2339" t="s">
        <v>13</v>
      </c>
      <c r="E2339">
        <v>26</v>
      </c>
      <c r="F2339">
        <v>5</v>
      </c>
      <c r="G2339" s="2">
        <v>0</v>
      </c>
      <c r="H2339">
        <v>2</v>
      </c>
      <c r="I2339">
        <v>1</v>
      </c>
      <c r="J2339">
        <v>0</v>
      </c>
      <c r="K2339" s="1">
        <v>182612.38</v>
      </c>
      <c r="L2339">
        <v>0</v>
      </c>
      <c r="M2339">
        <v>28</v>
      </c>
      <c r="N2339">
        <v>1927</v>
      </c>
      <c r="O2339">
        <v>10</v>
      </c>
      <c r="P2339">
        <v>99</v>
      </c>
      <c r="Q2339">
        <v>0.35714285714285715</v>
      </c>
      <c r="R2339">
        <v>53956</v>
      </c>
      <c r="S2339" t="s">
        <v>54</v>
      </c>
      <c r="T2339" t="s">
        <v>59</v>
      </c>
      <c r="U2339" t="s">
        <v>50</v>
      </c>
      <c r="V2339">
        <v>6</v>
      </c>
    </row>
    <row r="2340" spans="1:22" x14ac:dyDescent="0.2">
      <c r="A2340">
        <v>15756321</v>
      </c>
      <c r="B2340">
        <v>612</v>
      </c>
      <c r="C2340" t="s">
        <v>14</v>
      </c>
      <c r="D2340" t="s">
        <v>13</v>
      </c>
      <c r="E2340">
        <v>52</v>
      </c>
      <c r="F2340">
        <v>5</v>
      </c>
      <c r="G2340" s="2">
        <v>144772.69</v>
      </c>
      <c r="H2340">
        <v>1</v>
      </c>
      <c r="I2340">
        <v>0</v>
      </c>
      <c r="J2340">
        <v>0</v>
      </c>
      <c r="K2340" s="1">
        <v>98302.57</v>
      </c>
      <c r="L2340">
        <v>1</v>
      </c>
      <c r="M2340">
        <v>3</v>
      </c>
      <c r="N2340">
        <v>4027</v>
      </c>
      <c r="O2340">
        <v>5</v>
      </c>
      <c r="P2340">
        <v>114</v>
      </c>
      <c r="Q2340">
        <v>1</v>
      </c>
      <c r="R2340">
        <v>12081</v>
      </c>
      <c r="S2340" t="s">
        <v>54</v>
      </c>
      <c r="T2340" t="s">
        <v>59</v>
      </c>
      <c r="U2340" t="s">
        <v>50</v>
      </c>
      <c r="V2340">
        <v>6</v>
      </c>
    </row>
    <row r="2341" spans="1:22" x14ac:dyDescent="0.2">
      <c r="A2341">
        <v>15706799</v>
      </c>
      <c r="B2341">
        <v>719</v>
      </c>
      <c r="C2341" t="s">
        <v>14</v>
      </c>
      <c r="D2341" t="s">
        <v>15</v>
      </c>
      <c r="E2341">
        <v>44</v>
      </c>
      <c r="F2341">
        <v>4</v>
      </c>
      <c r="G2341" s="2">
        <v>0</v>
      </c>
      <c r="H2341">
        <v>1</v>
      </c>
      <c r="I2341">
        <v>0</v>
      </c>
      <c r="J2341">
        <v>0</v>
      </c>
      <c r="K2341" s="1">
        <v>84972.9</v>
      </c>
      <c r="L2341">
        <v>1</v>
      </c>
      <c r="M2341">
        <v>20</v>
      </c>
      <c r="N2341">
        <v>1023</v>
      </c>
      <c r="O2341">
        <v>3</v>
      </c>
      <c r="P2341">
        <v>61</v>
      </c>
      <c r="Q2341">
        <v>0.15</v>
      </c>
      <c r="R2341">
        <v>20460</v>
      </c>
      <c r="S2341" t="s">
        <v>54</v>
      </c>
      <c r="T2341" t="s">
        <v>59</v>
      </c>
      <c r="U2341" t="s">
        <v>50</v>
      </c>
      <c r="V2341">
        <v>8</v>
      </c>
    </row>
    <row r="2342" spans="1:22" x14ac:dyDescent="0.2">
      <c r="A2342">
        <v>15704651</v>
      </c>
      <c r="B2342">
        <v>514</v>
      </c>
      <c r="C2342" t="s">
        <v>12</v>
      </c>
      <c r="D2342" t="s">
        <v>15</v>
      </c>
      <c r="E2342">
        <v>26</v>
      </c>
      <c r="F2342">
        <v>1</v>
      </c>
      <c r="G2342" s="2">
        <v>0</v>
      </c>
      <c r="H2342">
        <v>2</v>
      </c>
      <c r="I2342">
        <v>0</v>
      </c>
      <c r="J2342">
        <v>0</v>
      </c>
      <c r="K2342" s="1">
        <v>121551.93</v>
      </c>
      <c r="L2342">
        <v>0</v>
      </c>
      <c r="M2342">
        <v>30</v>
      </c>
      <c r="N2342">
        <v>3558</v>
      </c>
      <c r="O2342">
        <v>10</v>
      </c>
      <c r="P2342">
        <v>19</v>
      </c>
      <c r="Q2342">
        <v>0.33333333333333331</v>
      </c>
      <c r="R2342">
        <v>106740</v>
      </c>
      <c r="S2342" t="s">
        <v>54</v>
      </c>
      <c r="T2342" t="s">
        <v>58</v>
      </c>
      <c r="U2342" t="s">
        <v>52</v>
      </c>
      <c r="V2342">
        <v>7</v>
      </c>
    </row>
    <row r="2343" spans="1:22" x14ac:dyDescent="0.2">
      <c r="A2343">
        <v>15617538</v>
      </c>
      <c r="B2343">
        <v>834</v>
      </c>
      <c r="C2343" t="s">
        <v>14</v>
      </c>
      <c r="D2343" t="s">
        <v>15</v>
      </c>
      <c r="E2343">
        <v>40</v>
      </c>
      <c r="F2343">
        <v>7</v>
      </c>
      <c r="G2343" s="2">
        <v>0</v>
      </c>
      <c r="H2343">
        <v>2</v>
      </c>
      <c r="I2343">
        <v>0</v>
      </c>
      <c r="J2343">
        <v>0</v>
      </c>
      <c r="K2343" s="1">
        <v>45038.74</v>
      </c>
      <c r="L2343">
        <v>0</v>
      </c>
      <c r="M2343">
        <v>11</v>
      </c>
      <c r="N2343">
        <v>1885</v>
      </c>
      <c r="O2343">
        <v>10</v>
      </c>
      <c r="P2343">
        <v>113</v>
      </c>
      <c r="Q2343">
        <v>0.90909090909090906</v>
      </c>
      <c r="R2343">
        <v>20735</v>
      </c>
      <c r="S2343" t="s">
        <v>54</v>
      </c>
      <c r="T2343" t="s">
        <v>60</v>
      </c>
      <c r="U2343" t="s">
        <v>50</v>
      </c>
      <c r="V2343">
        <v>6</v>
      </c>
    </row>
    <row r="2344" spans="1:22" x14ac:dyDescent="0.2">
      <c r="A2344">
        <v>15591428</v>
      </c>
      <c r="B2344">
        <v>781</v>
      </c>
      <c r="C2344" t="s">
        <v>12</v>
      </c>
      <c r="D2344" t="s">
        <v>15</v>
      </c>
      <c r="E2344">
        <v>29</v>
      </c>
      <c r="F2344">
        <v>9</v>
      </c>
      <c r="G2344" s="2">
        <v>0</v>
      </c>
      <c r="H2344">
        <v>2</v>
      </c>
      <c r="I2344">
        <v>0</v>
      </c>
      <c r="J2344">
        <v>0</v>
      </c>
      <c r="K2344" s="1">
        <v>172097.4</v>
      </c>
      <c r="L2344">
        <v>0</v>
      </c>
      <c r="M2344">
        <v>15</v>
      </c>
      <c r="N2344">
        <v>556</v>
      </c>
      <c r="O2344">
        <v>6</v>
      </c>
      <c r="P2344">
        <v>69</v>
      </c>
      <c r="Q2344">
        <v>0.4</v>
      </c>
      <c r="R2344">
        <v>8340</v>
      </c>
      <c r="S2344" t="s">
        <v>55</v>
      </c>
      <c r="T2344" t="s">
        <v>61</v>
      </c>
      <c r="U2344" t="s">
        <v>50</v>
      </c>
      <c r="V2344">
        <v>6</v>
      </c>
    </row>
    <row r="2345" spans="1:22" x14ac:dyDescent="0.2">
      <c r="A2345">
        <v>15677136</v>
      </c>
      <c r="B2345">
        <v>624</v>
      </c>
      <c r="C2345" t="s">
        <v>12</v>
      </c>
      <c r="D2345" t="s">
        <v>13</v>
      </c>
      <c r="E2345">
        <v>23</v>
      </c>
      <c r="F2345">
        <v>5</v>
      </c>
      <c r="G2345" s="2">
        <v>0</v>
      </c>
      <c r="H2345">
        <v>2</v>
      </c>
      <c r="I2345">
        <v>0</v>
      </c>
      <c r="J2345">
        <v>0</v>
      </c>
      <c r="K2345" s="1">
        <v>132418.59</v>
      </c>
      <c r="L2345">
        <v>0</v>
      </c>
      <c r="M2345">
        <v>15</v>
      </c>
      <c r="N2345">
        <v>2990</v>
      </c>
      <c r="O2345">
        <v>10</v>
      </c>
      <c r="P2345">
        <v>94</v>
      </c>
      <c r="Q2345">
        <v>0.66666666666666663</v>
      </c>
      <c r="R2345">
        <v>44850</v>
      </c>
      <c r="S2345" t="s">
        <v>56</v>
      </c>
      <c r="T2345" t="s">
        <v>59</v>
      </c>
      <c r="U2345" t="s">
        <v>50</v>
      </c>
      <c r="V2345">
        <v>6</v>
      </c>
    </row>
    <row r="2346" spans="1:22" x14ac:dyDescent="0.2">
      <c r="A2346">
        <v>15677828</v>
      </c>
      <c r="B2346">
        <v>598</v>
      </c>
      <c r="C2346" t="s">
        <v>12</v>
      </c>
      <c r="D2346" t="s">
        <v>13</v>
      </c>
      <c r="E2346">
        <v>34</v>
      </c>
      <c r="F2346">
        <v>4</v>
      </c>
      <c r="G2346" s="2">
        <v>0</v>
      </c>
      <c r="H2346">
        <v>2</v>
      </c>
      <c r="I2346">
        <v>0</v>
      </c>
      <c r="J2346">
        <v>0</v>
      </c>
      <c r="K2346" s="1">
        <v>60894.26</v>
      </c>
      <c r="L2346">
        <v>0</v>
      </c>
      <c r="M2346">
        <v>8</v>
      </c>
      <c r="N2346">
        <v>269</v>
      </c>
      <c r="O2346">
        <v>0</v>
      </c>
      <c r="P2346">
        <v>158</v>
      </c>
      <c r="Q2346">
        <v>0</v>
      </c>
      <c r="R2346">
        <v>2152</v>
      </c>
      <c r="S2346" t="s">
        <v>54</v>
      </c>
      <c r="T2346" t="s">
        <v>59</v>
      </c>
      <c r="U2346" t="s">
        <v>50</v>
      </c>
      <c r="V2346">
        <v>6</v>
      </c>
    </row>
    <row r="2347" spans="1:22" x14ac:dyDescent="0.2">
      <c r="A2347">
        <v>15678333</v>
      </c>
      <c r="B2347">
        <v>683</v>
      </c>
      <c r="C2347" t="s">
        <v>12</v>
      </c>
      <c r="D2347" t="s">
        <v>13</v>
      </c>
      <c r="E2347">
        <v>26</v>
      </c>
      <c r="F2347">
        <v>7</v>
      </c>
      <c r="G2347" s="2">
        <v>0</v>
      </c>
      <c r="H2347">
        <v>2</v>
      </c>
      <c r="I2347">
        <v>1</v>
      </c>
      <c r="J2347">
        <v>0</v>
      </c>
      <c r="K2347" s="1">
        <v>86619.77</v>
      </c>
      <c r="L2347">
        <v>0</v>
      </c>
      <c r="M2347">
        <v>2</v>
      </c>
      <c r="N2347">
        <v>1070</v>
      </c>
      <c r="O2347">
        <v>9</v>
      </c>
      <c r="P2347">
        <v>54</v>
      </c>
      <c r="Q2347">
        <v>1</v>
      </c>
      <c r="R2347">
        <v>2140</v>
      </c>
      <c r="S2347" t="s">
        <v>56</v>
      </c>
      <c r="T2347" t="s">
        <v>60</v>
      </c>
      <c r="U2347" t="s">
        <v>51</v>
      </c>
      <c r="V2347">
        <v>6</v>
      </c>
    </row>
    <row r="2348" spans="1:22" x14ac:dyDescent="0.2">
      <c r="A2348">
        <v>15630511</v>
      </c>
      <c r="B2348">
        <v>691</v>
      </c>
      <c r="C2348" t="s">
        <v>12</v>
      </c>
      <c r="D2348" t="s">
        <v>13</v>
      </c>
      <c r="E2348">
        <v>33</v>
      </c>
      <c r="F2348">
        <v>6</v>
      </c>
      <c r="G2348" s="2">
        <v>0</v>
      </c>
      <c r="H2348">
        <v>2</v>
      </c>
      <c r="I2348">
        <v>1</v>
      </c>
      <c r="J2348">
        <v>0</v>
      </c>
      <c r="K2348" s="1">
        <v>164074.89000000001</v>
      </c>
      <c r="L2348">
        <v>0</v>
      </c>
      <c r="M2348">
        <v>22</v>
      </c>
      <c r="N2348">
        <v>3274</v>
      </c>
      <c r="O2348">
        <v>7</v>
      </c>
      <c r="P2348">
        <v>27</v>
      </c>
      <c r="Q2348">
        <v>0.31818181818181818</v>
      </c>
      <c r="R2348">
        <v>72028</v>
      </c>
      <c r="S2348" t="s">
        <v>55</v>
      </c>
      <c r="T2348" t="s">
        <v>60</v>
      </c>
      <c r="U2348" t="s">
        <v>52</v>
      </c>
      <c r="V2348">
        <v>6</v>
      </c>
    </row>
    <row r="2349" spans="1:22" x14ac:dyDescent="0.2">
      <c r="A2349">
        <v>15749688</v>
      </c>
      <c r="B2349">
        <v>541</v>
      </c>
      <c r="C2349" t="s">
        <v>12</v>
      </c>
      <c r="D2349" t="s">
        <v>15</v>
      </c>
      <c r="E2349">
        <v>32</v>
      </c>
      <c r="F2349">
        <v>8</v>
      </c>
      <c r="G2349" s="2">
        <v>0</v>
      </c>
      <c r="H2349">
        <v>2</v>
      </c>
      <c r="I2349">
        <v>0</v>
      </c>
      <c r="J2349">
        <v>0</v>
      </c>
      <c r="K2349" s="1">
        <v>40889.14</v>
      </c>
      <c r="L2349">
        <v>0</v>
      </c>
      <c r="M2349">
        <v>29</v>
      </c>
      <c r="N2349">
        <v>4961</v>
      </c>
      <c r="O2349">
        <v>7</v>
      </c>
      <c r="P2349">
        <v>67</v>
      </c>
      <c r="Q2349">
        <v>0.2413793103448276</v>
      </c>
      <c r="R2349">
        <v>143869</v>
      </c>
      <c r="S2349" t="s">
        <v>54</v>
      </c>
      <c r="T2349" t="s">
        <v>60</v>
      </c>
      <c r="U2349" t="s">
        <v>50</v>
      </c>
      <c r="V2349">
        <v>6</v>
      </c>
    </row>
    <row r="2350" spans="1:22" x14ac:dyDescent="0.2">
      <c r="A2350">
        <v>15758769</v>
      </c>
      <c r="B2350">
        <v>625</v>
      </c>
      <c r="C2350" t="s">
        <v>12</v>
      </c>
      <c r="D2350" t="s">
        <v>13</v>
      </c>
      <c r="E2350">
        <v>44</v>
      </c>
      <c r="F2350">
        <v>7</v>
      </c>
      <c r="G2350" s="2">
        <v>0</v>
      </c>
      <c r="H2350">
        <v>1</v>
      </c>
      <c r="I2350">
        <v>1</v>
      </c>
      <c r="J2350">
        <v>0</v>
      </c>
      <c r="K2350" s="1">
        <v>4791.8</v>
      </c>
      <c r="L2350">
        <v>0</v>
      </c>
      <c r="M2350">
        <v>12</v>
      </c>
      <c r="N2350">
        <v>3904</v>
      </c>
      <c r="O2350">
        <v>4</v>
      </c>
      <c r="P2350">
        <v>23</v>
      </c>
      <c r="Q2350">
        <v>0.33333333333333331</v>
      </c>
      <c r="R2350">
        <v>46848</v>
      </c>
      <c r="S2350" t="s">
        <v>55</v>
      </c>
      <c r="T2350" t="s">
        <v>60</v>
      </c>
      <c r="U2350" t="s">
        <v>52</v>
      </c>
      <c r="V2350">
        <v>8</v>
      </c>
    </row>
    <row r="2351" spans="1:22" x14ac:dyDescent="0.2">
      <c r="A2351">
        <v>15661162</v>
      </c>
      <c r="B2351">
        <v>526</v>
      </c>
      <c r="C2351" t="s">
        <v>14</v>
      </c>
      <c r="D2351" t="s">
        <v>15</v>
      </c>
      <c r="E2351">
        <v>49</v>
      </c>
      <c r="F2351">
        <v>2</v>
      </c>
      <c r="G2351" s="2">
        <v>0</v>
      </c>
      <c r="H2351">
        <v>1</v>
      </c>
      <c r="I2351">
        <v>1</v>
      </c>
      <c r="J2351">
        <v>0</v>
      </c>
      <c r="K2351" s="1">
        <v>114539.67</v>
      </c>
      <c r="L2351">
        <v>1</v>
      </c>
      <c r="M2351">
        <v>5</v>
      </c>
      <c r="N2351">
        <v>3396</v>
      </c>
      <c r="O2351">
        <v>9</v>
      </c>
      <c r="P2351">
        <v>65</v>
      </c>
      <c r="Q2351">
        <v>1</v>
      </c>
      <c r="R2351">
        <v>16980</v>
      </c>
      <c r="S2351" t="s">
        <v>55</v>
      </c>
      <c r="T2351" t="s">
        <v>58</v>
      </c>
      <c r="U2351" t="s">
        <v>50</v>
      </c>
      <c r="V2351">
        <v>10</v>
      </c>
    </row>
    <row r="2352" spans="1:22" x14ac:dyDescent="0.2">
      <c r="A2352">
        <v>15601569</v>
      </c>
      <c r="B2352">
        <v>598</v>
      </c>
      <c r="C2352" t="s">
        <v>12</v>
      </c>
      <c r="D2352" t="s">
        <v>13</v>
      </c>
      <c r="E2352">
        <v>40</v>
      </c>
      <c r="F2352">
        <v>2</v>
      </c>
      <c r="G2352" s="2">
        <v>171178.25</v>
      </c>
      <c r="H2352">
        <v>1</v>
      </c>
      <c r="I2352">
        <v>1</v>
      </c>
      <c r="J2352">
        <v>0</v>
      </c>
      <c r="K2352" s="1">
        <v>137980.57999999999</v>
      </c>
      <c r="L2352">
        <v>1</v>
      </c>
      <c r="M2352">
        <v>4</v>
      </c>
      <c r="N2352">
        <v>4262</v>
      </c>
      <c r="O2352">
        <v>6</v>
      </c>
      <c r="P2352">
        <v>114</v>
      </c>
      <c r="Q2352">
        <v>1</v>
      </c>
      <c r="R2352">
        <v>17048</v>
      </c>
      <c r="S2352" t="s">
        <v>54</v>
      </c>
      <c r="T2352" t="s">
        <v>58</v>
      </c>
      <c r="U2352" t="s">
        <v>50</v>
      </c>
      <c r="V2352">
        <v>6</v>
      </c>
    </row>
    <row r="2353" spans="1:22" x14ac:dyDescent="0.2">
      <c r="A2353">
        <v>15612478</v>
      </c>
      <c r="B2353">
        <v>525</v>
      </c>
      <c r="C2353" t="s">
        <v>12</v>
      </c>
      <c r="D2353" t="s">
        <v>15</v>
      </c>
      <c r="E2353">
        <v>51</v>
      </c>
      <c r="F2353">
        <v>10</v>
      </c>
      <c r="G2353" s="2">
        <v>0</v>
      </c>
      <c r="H2353">
        <v>3</v>
      </c>
      <c r="I2353">
        <v>1</v>
      </c>
      <c r="J2353">
        <v>0</v>
      </c>
      <c r="K2353" s="1">
        <v>171045.35</v>
      </c>
      <c r="L2353">
        <v>1</v>
      </c>
      <c r="M2353">
        <v>3</v>
      </c>
      <c r="N2353">
        <v>826</v>
      </c>
      <c r="O2353">
        <v>4</v>
      </c>
      <c r="P2353">
        <v>126</v>
      </c>
      <c r="Q2353">
        <v>1</v>
      </c>
      <c r="R2353">
        <v>2478</v>
      </c>
      <c r="S2353" t="s">
        <v>55</v>
      </c>
      <c r="T2353" t="s">
        <v>61</v>
      </c>
      <c r="U2353" t="s">
        <v>50</v>
      </c>
      <c r="V2353">
        <v>7</v>
      </c>
    </row>
    <row r="2354" spans="1:22" x14ac:dyDescent="0.2">
      <c r="A2354">
        <v>15603082</v>
      </c>
      <c r="B2354">
        <v>701</v>
      </c>
      <c r="C2354" t="s">
        <v>12</v>
      </c>
      <c r="D2354" t="s">
        <v>15</v>
      </c>
      <c r="E2354">
        <v>51</v>
      </c>
      <c r="F2354">
        <v>9</v>
      </c>
      <c r="G2354" s="2">
        <v>0</v>
      </c>
      <c r="H2354">
        <v>2</v>
      </c>
      <c r="I2354">
        <v>0</v>
      </c>
      <c r="J2354">
        <v>0</v>
      </c>
      <c r="K2354" s="1">
        <v>61961.57</v>
      </c>
      <c r="L2354">
        <v>0</v>
      </c>
      <c r="M2354">
        <v>5</v>
      </c>
      <c r="N2354">
        <v>2978</v>
      </c>
      <c r="O2354">
        <v>4</v>
      </c>
      <c r="P2354">
        <v>54</v>
      </c>
      <c r="Q2354">
        <v>0.8</v>
      </c>
      <c r="R2354">
        <v>14890</v>
      </c>
      <c r="S2354" t="s">
        <v>56</v>
      </c>
      <c r="T2354" t="s">
        <v>61</v>
      </c>
      <c r="U2354" t="s">
        <v>51</v>
      </c>
      <c r="V2354">
        <v>7</v>
      </c>
    </row>
    <row r="2355" spans="1:22" x14ac:dyDescent="0.2">
      <c r="A2355">
        <v>15807568</v>
      </c>
      <c r="B2355">
        <v>632</v>
      </c>
      <c r="C2355" t="s">
        <v>12</v>
      </c>
      <c r="D2355" t="s">
        <v>15</v>
      </c>
      <c r="E2355">
        <v>50</v>
      </c>
      <c r="F2355">
        <v>2</v>
      </c>
      <c r="G2355" s="2">
        <v>0</v>
      </c>
      <c r="H2355">
        <v>2</v>
      </c>
      <c r="I2355">
        <v>0</v>
      </c>
      <c r="J2355">
        <v>0</v>
      </c>
      <c r="K2355" s="1">
        <v>57942.879999999997</v>
      </c>
      <c r="L2355">
        <v>0</v>
      </c>
      <c r="M2355">
        <v>25</v>
      </c>
      <c r="N2355">
        <v>1190</v>
      </c>
      <c r="O2355">
        <v>8</v>
      </c>
      <c r="P2355">
        <v>137</v>
      </c>
      <c r="Q2355">
        <v>0.32</v>
      </c>
      <c r="R2355">
        <v>29750</v>
      </c>
      <c r="S2355" t="s">
        <v>55</v>
      </c>
      <c r="T2355" t="s">
        <v>58</v>
      </c>
      <c r="U2355" t="s">
        <v>50</v>
      </c>
      <c r="V2355">
        <v>8</v>
      </c>
    </row>
    <row r="2356" spans="1:22" x14ac:dyDescent="0.2">
      <c r="A2356">
        <v>15747558</v>
      </c>
      <c r="B2356">
        <v>729</v>
      </c>
      <c r="C2356" t="s">
        <v>14</v>
      </c>
      <c r="D2356" t="s">
        <v>13</v>
      </c>
      <c r="E2356">
        <v>38</v>
      </c>
      <c r="F2356">
        <v>10</v>
      </c>
      <c r="G2356" s="2">
        <v>0</v>
      </c>
      <c r="H2356">
        <v>2</v>
      </c>
      <c r="I2356">
        <v>1</v>
      </c>
      <c r="J2356">
        <v>0</v>
      </c>
      <c r="K2356" s="1">
        <v>189727.12</v>
      </c>
      <c r="L2356">
        <v>0</v>
      </c>
      <c r="M2356">
        <v>11</v>
      </c>
      <c r="N2356">
        <v>1683</v>
      </c>
      <c r="O2356">
        <v>10</v>
      </c>
      <c r="P2356">
        <v>96</v>
      </c>
      <c r="Q2356">
        <v>0.90909090909090906</v>
      </c>
      <c r="R2356">
        <v>18513</v>
      </c>
      <c r="S2356" t="s">
        <v>56</v>
      </c>
      <c r="T2356" t="s">
        <v>61</v>
      </c>
      <c r="U2356" t="s">
        <v>50</v>
      </c>
      <c r="V2356">
        <v>6</v>
      </c>
    </row>
    <row r="2357" spans="1:22" x14ac:dyDescent="0.2">
      <c r="A2357">
        <v>15756655</v>
      </c>
      <c r="B2357">
        <v>632</v>
      </c>
      <c r="C2357" t="s">
        <v>12</v>
      </c>
      <c r="D2357" t="s">
        <v>13</v>
      </c>
      <c r="E2357">
        <v>34</v>
      </c>
      <c r="F2357">
        <v>2</v>
      </c>
      <c r="G2357" s="2">
        <v>0</v>
      </c>
      <c r="H2357">
        <v>2</v>
      </c>
      <c r="I2357">
        <v>0</v>
      </c>
      <c r="J2357">
        <v>0</v>
      </c>
      <c r="K2357" s="1">
        <v>165385.54999999999</v>
      </c>
      <c r="L2357">
        <v>0</v>
      </c>
      <c r="M2357">
        <v>17</v>
      </c>
      <c r="N2357">
        <v>1696</v>
      </c>
      <c r="O2357">
        <v>8</v>
      </c>
      <c r="P2357">
        <v>16</v>
      </c>
      <c r="Q2357">
        <v>0.47058823529411764</v>
      </c>
      <c r="R2357">
        <v>28832</v>
      </c>
      <c r="S2357" t="s">
        <v>54</v>
      </c>
      <c r="T2357" t="s">
        <v>58</v>
      </c>
      <c r="U2357" t="s">
        <v>52</v>
      </c>
      <c r="V2357">
        <v>7</v>
      </c>
    </row>
    <row r="2358" spans="1:22" x14ac:dyDescent="0.2">
      <c r="A2358">
        <v>15601012</v>
      </c>
      <c r="B2358">
        <v>802</v>
      </c>
      <c r="C2358" t="s">
        <v>12</v>
      </c>
      <c r="D2358" t="s">
        <v>13</v>
      </c>
      <c r="E2358">
        <v>60</v>
      </c>
      <c r="F2358">
        <v>3</v>
      </c>
      <c r="G2358" s="2">
        <v>92887.06</v>
      </c>
      <c r="H2358">
        <v>1</v>
      </c>
      <c r="I2358">
        <v>1</v>
      </c>
      <c r="J2358">
        <v>0</v>
      </c>
      <c r="K2358" s="1">
        <v>39473.629999999997</v>
      </c>
      <c r="L2358">
        <v>1</v>
      </c>
      <c r="M2358">
        <v>23</v>
      </c>
      <c r="N2358">
        <v>290</v>
      </c>
      <c r="O2358">
        <v>7</v>
      </c>
      <c r="P2358">
        <v>16</v>
      </c>
      <c r="Q2358">
        <v>0.30434782608695654</v>
      </c>
      <c r="R2358">
        <v>6670</v>
      </c>
      <c r="S2358" t="s">
        <v>55</v>
      </c>
      <c r="T2358" t="s">
        <v>59</v>
      </c>
      <c r="U2358" t="s">
        <v>52</v>
      </c>
      <c r="V2358">
        <v>6</v>
      </c>
    </row>
    <row r="2359" spans="1:22" x14ac:dyDescent="0.2">
      <c r="A2359">
        <v>15585985</v>
      </c>
      <c r="B2359">
        <v>746</v>
      </c>
      <c r="C2359" t="s">
        <v>12</v>
      </c>
      <c r="D2359" t="s">
        <v>15</v>
      </c>
      <c r="E2359">
        <v>48</v>
      </c>
      <c r="F2359">
        <v>5</v>
      </c>
      <c r="G2359" s="2">
        <v>165282.42000000001</v>
      </c>
      <c r="H2359">
        <v>1</v>
      </c>
      <c r="I2359">
        <v>1</v>
      </c>
      <c r="J2359">
        <v>0</v>
      </c>
      <c r="K2359" s="1">
        <v>153786.46</v>
      </c>
      <c r="L2359">
        <v>1</v>
      </c>
      <c r="M2359">
        <v>3</v>
      </c>
      <c r="N2359">
        <v>2804</v>
      </c>
      <c r="O2359">
        <v>7</v>
      </c>
      <c r="P2359">
        <v>158</v>
      </c>
      <c r="Q2359">
        <v>1</v>
      </c>
      <c r="R2359">
        <v>8412</v>
      </c>
      <c r="S2359" t="s">
        <v>56</v>
      </c>
      <c r="T2359" t="s">
        <v>59</v>
      </c>
      <c r="U2359" t="s">
        <v>50</v>
      </c>
      <c r="V2359">
        <v>6</v>
      </c>
    </row>
    <row r="2360" spans="1:22" x14ac:dyDescent="0.2">
      <c r="A2360">
        <v>15740237</v>
      </c>
      <c r="B2360">
        <v>671</v>
      </c>
      <c r="C2360" t="s">
        <v>16</v>
      </c>
      <c r="D2360" t="s">
        <v>15</v>
      </c>
      <c r="E2360">
        <v>36</v>
      </c>
      <c r="F2360">
        <v>2</v>
      </c>
      <c r="G2360" s="2">
        <v>116695.27</v>
      </c>
      <c r="H2360">
        <v>1</v>
      </c>
      <c r="I2360">
        <v>0</v>
      </c>
      <c r="J2360">
        <v>0</v>
      </c>
      <c r="K2360" s="1">
        <v>193201.86</v>
      </c>
      <c r="L2360">
        <v>0</v>
      </c>
      <c r="M2360">
        <v>25</v>
      </c>
      <c r="N2360">
        <v>4458</v>
      </c>
      <c r="O2360">
        <v>7</v>
      </c>
      <c r="P2360">
        <v>110</v>
      </c>
      <c r="Q2360">
        <v>0.28000000000000003</v>
      </c>
      <c r="R2360">
        <v>111450</v>
      </c>
      <c r="S2360" t="s">
        <v>55</v>
      </c>
      <c r="T2360" t="s">
        <v>58</v>
      </c>
      <c r="U2360" t="s">
        <v>50</v>
      </c>
      <c r="V2360">
        <v>6</v>
      </c>
    </row>
    <row r="2361" spans="1:22" x14ac:dyDescent="0.2">
      <c r="A2361">
        <v>15801436</v>
      </c>
      <c r="B2361">
        <v>696</v>
      </c>
      <c r="C2361" t="s">
        <v>12</v>
      </c>
      <c r="D2361" t="s">
        <v>15</v>
      </c>
      <c r="E2361">
        <v>42</v>
      </c>
      <c r="F2361">
        <v>4</v>
      </c>
      <c r="G2361" s="2">
        <v>0</v>
      </c>
      <c r="H2361">
        <v>1</v>
      </c>
      <c r="I2361">
        <v>0</v>
      </c>
      <c r="J2361">
        <v>0</v>
      </c>
      <c r="K2361" s="1">
        <v>126353.13</v>
      </c>
      <c r="L2361">
        <v>1</v>
      </c>
      <c r="M2361">
        <v>2</v>
      </c>
      <c r="N2361">
        <v>1732</v>
      </c>
      <c r="O2361">
        <v>5</v>
      </c>
      <c r="P2361">
        <v>38</v>
      </c>
      <c r="Q2361">
        <v>1</v>
      </c>
      <c r="R2361">
        <v>3464</v>
      </c>
      <c r="S2361" t="s">
        <v>55</v>
      </c>
      <c r="T2361" t="s">
        <v>59</v>
      </c>
      <c r="U2361" t="s">
        <v>51</v>
      </c>
      <c r="V2361">
        <v>8</v>
      </c>
    </row>
    <row r="2362" spans="1:22" x14ac:dyDescent="0.2">
      <c r="A2362">
        <v>15584785</v>
      </c>
      <c r="B2362">
        <v>660</v>
      </c>
      <c r="C2362" t="s">
        <v>12</v>
      </c>
      <c r="D2362" t="s">
        <v>15</v>
      </c>
      <c r="E2362">
        <v>37</v>
      </c>
      <c r="F2362">
        <v>2</v>
      </c>
      <c r="G2362" s="2">
        <v>97324.91</v>
      </c>
      <c r="H2362">
        <v>1</v>
      </c>
      <c r="I2362">
        <v>1</v>
      </c>
      <c r="J2362">
        <v>0</v>
      </c>
      <c r="K2362" s="1">
        <v>23291.83</v>
      </c>
      <c r="L2362">
        <v>0</v>
      </c>
      <c r="M2362">
        <v>29</v>
      </c>
      <c r="N2362">
        <v>3999</v>
      </c>
      <c r="O2362">
        <v>1</v>
      </c>
      <c r="P2362">
        <v>85</v>
      </c>
      <c r="Q2362">
        <v>3.4482758620689655E-2</v>
      </c>
      <c r="R2362">
        <v>115971</v>
      </c>
      <c r="S2362" t="s">
        <v>56</v>
      </c>
      <c r="T2362" t="s">
        <v>58</v>
      </c>
      <c r="U2362" t="s">
        <v>50</v>
      </c>
      <c r="V2362">
        <v>6</v>
      </c>
    </row>
    <row r="2363" spans="1:22" x14ac:dyDescent="0.2">
      <c r="A2363">
        <v>15797197</v>
      </c>
      <c r="B2363">
        <v>678</v>
      </c>
      <c r="C2363" t="s">
        <v>14</v>
      </c>
      <c r="D2363" t="s">
        <v>15</v>
      </c>
      <c r="E2363">
        <v>29</v>
      </c>
      <c r="F2363">
        <v>6</v>
      </c>
      <c r="G2363" s="2">
        <v>0</v>
      </c>
      <c r="H2363">
        <v>2</v>
      </c>
      <c r="I2363">
        <v>1</v>
      </c>
      <c r="J2363">
        <v>0</v>
      </c>
      <c r="K2363" s="1">
        <v>64443.75</v>
      </c>
      <c r="L2363">
        <v>0</v>
      </c>
      <c r="M2363">
        <v>28</v>
      </c>
      <c r="N2363">
        <v>4849</v>
      </c>
      <c r="O2363">
        <v>3</v>
      </c>
      <c r="P2363">
        <v>169</v>
      </c>
      <c r="Q2363">
        <v>0.10714285714285714</v>
      </c>
      <c r="R2363">
        <v>135772</v>
      </c>
      <c r="S2363" t="s">
        <v>55</v>
      </c>
      <c r="T2363" t="s">
        <v>60</v>
      </c>
      <c r="U2363" t="s">
        <v>50</v>
      </c>
      <c r="V2363">
        <v>6</v>
      </c>
    </row>
    <row r="2364" spans="1:22" x14ac:dyDescent="0.2">
      <c r="A2364">
        <v>15750728</v>
      </c>
      <c r="B2364">
        <v>586</v>
      </c>
      <c r="C2364" t="s">
        <v>14</v>
      </c>
      <c r="D2364" t="s">
        <v>13</v>
      </c>
      <c r="E2364">
        <v>42</v>
      </c>
      <c r="F2364">
        <v>2</v>
      </c>
      <c r="G2364" s="2">
        <v>0</v>
      </c>
      <c r="H2364">
        <v>1</v>
      </c>
      <c r="I2364">
        <v>1</v>
      </c>
      <c r="J2364">
        <v>0</v>
      </c>
      <c r="K2364" s="1">
        <v>102889.34</v>
      </c>
      <c r="L2364">
        <v>0</v>
      </c>
      <c r="M2364">
        <v>3</v>
      </c>
      <c r="N2364">
        <v>2713</v>
      </c>
      <c r="O2364">
        <v>10</v>
      </c>
      <c r="P2364">
        <v>123</v>
      </c>
      <c r="Q2364">
        <v>1</v>
      </c>
      <c r="R2364">
        <v>8139</v>
      </c>
      <c r="S2364" t="s">
        <v>55</v>
      </c>
      <c r="T2364" t="s">
        <v>58</v>
      </c>
      <c r="U2364" t="s">
        <v>50</v>
      </c>
      <c r="V2364">
        <v>9</v>
      </c>
    </row>
    <row r="2365" spans="1:22" x14ac:dyDescent="0.2">
      <c r="A2365">
        <v>15783875</v>
      </c>
      <c r="B2365">
        <v>500</v>
      </c>
      <c r="C2365" t="s">
        <v>12</v>
      </c>
      <c r="D2365" t="s">
        <v>13</v>
      </c>
      <c r="E2365">
        <v>34</v>
      </c>
      <c r="F2365">
        <v>4</v>
      </c>
      <c r="G2365" s="2">
        <v>0</v>
      </c>
      <c r="H2365">
        <v>2</v>
      </c>
      <c r="I2365">
        <v>1</v>
      </c>
      <c r="J2365">
        <v>0</v>
      </c>
      <c r="K2365" s="1">
        <v>12833.96</v>
      </c>
      <c r="L2365">
        <v>0</v>
      </c>
      <c r="M2365">
        <v>7</v>
      </c>
      <c r="N2365">
        <v>4975</v>
      </c>
      <c r="O2365">
        <v>1</v>
      </c>
      <c r="P2365">
        <v>130</v>
      </c>
      <c r="Q2365">
        <v>0.14285714285714285</v>
      </c>
      <c r="R2365">
        <v>34825</v>
      </c>
      <c r="S2365" t="s">
        <v>54</v>
      </c>
      <c r="T2365" t="s">
        <v>59</v>
      </c>
      <c r="U2365" t="s">
        <v>50</v>
      </c>
      <c r="V2365">
        <v>6</v>
      </c>
    </row>
    <row r="2366" spans="1:22" x14ac:dyDescent="0.2">
      <c r="A2366">
        <v>15677288</v>
      </c>
      <c r="B2366">
        <v>599</v>
      </c>
      <c r="C2366" t="s">
        <v>12</v>
      </c>
      <c r="D2366" t="s">
        <v>15</v>
      </c>
      <c r="E2366">
        <v>50</v>
      </c>
      <c r="F2366">
        <v>3</v>
      </c>
      <c r="G2366" s="2">
        <v>121159.65</v>
      </c>
      <c r="H2366">
        <v>1</v>
      </c>
      <c r="I2366">
        <v>0</v>
      </c>
      <c r="J2366">
        <v>0</v>
      </c>
      <c r="K2366" s="1">
        <v>4033.39</v>
      </c>
      <c r="L2366">
        <v>1</v>
      </c>
      <c r="M2366">
        <v>28</v>
      </c>
      <c r="N2366">
        <v>3952</v>
      </c>
      <c r="O2366">
        <v>10</v>
      </c>
      <c r="P2366">
        <v>79</v>
      </c>
      <c r="Q2366">
        <v>0.35714285714285715</v>
      </c>
      <c r="R2366">
        <v>110656</v>
      </c>
      <c r="S2366" t="s">
        <v>55</v>
      </c>
      <c r="T2366" t="s">
        <v>59</v>
      </c>
      <c r="U2366" t="s">
        <v>50</v>
      </c>
      <c r="V2366">
        <v>6</v>
      </c>
    </row>
    <row r="2367" spans="1:22" x14ac:dyDescent="0.2">
      <c r="A2367">
        <v>15619892</v>
      </c>
      <c r="B2367">
        <v>644</v>
      </c>
      <c r="C2367" t="s">
        <v>14</v>
      </c>
      <c r="D2367" t="s">
        <v>15</v>
      </c>
      <c r="E2367">
        <v>18</v>
      </c>
      <c r="F2367">
        <v>8</v>
      </c>
      <c r="G2367" s="2">
        <v>0</v>
      </c>
      <c r="H2367">
        <v>2</v>
      </c>
      <c r="I2367">
        <v>1</v>
      </c>
      <c r="J2367">
        <v>0</v>
      </c>
      <c r="K2367" s="1">
        <v>59172.42</v>
      </c>
      <c r="L2367">
        <v>0</v>
      </c>
      <c r="M2367">
        <v>28</v>
      </c>
      <c r="N2367">
        <v>3627</v>
      </c>
      <c r="O2367">
        <v>7</v>
      </c>
      <c r="P2367">
        <v>28</v>
      </c>
      <c r="Q2367">
        <v>0.25</v>
      </c>
      <c r="R2367">
        <v>101556</v>
      </c>
      <c r="S2367" t="s">
        <v>54</v>
      </c>
      <c r="T2367" t="s">
        <v>60</v>
      </c>
      <c r="U2367" t="s">
        <v>52</v>
      </c>
      <c r="V2367">
        <v>6</v>
      </c>
    </row>
    <row r="2368" spans="1:22" x14ac:dyDescent="0.2">
      <c r="A2368">
        <v>15636353</v>
      </c>
      <c r="B2368">
        <v>534</v>
      </c>
      <c r="C2368" t="s">
        <v>14</v>
      </c>
      <c r="D2368" t="s">
        <v>15</v>
      </c>
      <c r="E2368">
        <v>35</v>
      </c>
      <c r="F2368">
        <v>4</v>
      </c>
      <c r="G2368" s="2">
        <v>0</v>
      </c>
      <c r="H2368">
        <v>2</v>
      </c>
      <c r="I2368">
        <v>0</v>
      </c>
      <c r="J2368">
        <v>0</v>
      </c>
      <c r="K2368" s="1">
        <v>9541.15</v>
      </c>
      <c r="L2368">
        <v>0</v>
      </c>
      <c r="M2368">
        <v>16</v>
      </c>
      <c r="N2368">
        <v>1083</v>
      </c>
      <c r="O2368">
        <v>10</v>
      </c>
      <c r="P2368">
        <v>95</v>
      </c>
      <c r="Q2368">
        <v>0.625</v>
      </c>
      <c r="R2368">
        <v>17328</v>
      </c>
      <c r="S2368" t="s">
        <v>55</v>
      </c>
      <c r="T2368" t="s">
        <v>59</v>
      </c>
      <c r="U2368" t="s">
        <v>50</v>
      </c>
      <c r="V2368">
        <v>6</v>
      </c>
    </row>
    <row r="2369" spans="1:22" x14ac:dyDescent="0.2">
      <c r="A2369">
        <v>15623858</v>
      </c>
      <c r="B2369">
        <v>603</v>
      </c>
      <c r="C2369" t="s">
        <v>12</v>
      </c>
      <c r="D2369" t="s">
        <v>15</v>
      </c>
      <c r="E2369">
        <v>45</v>
      </c>
      <c r="F2369">
        <v>9</v>
      </c>
      <c r="G2369" s="2">
        <v>0</v>
      </c>
      <c r="H2369">
        <v>1</v>
      </c>
      <c r="I2369">
        <v>0</v>
      </c>
      <c r="J2369">
        <v>0</v>
      </c>
      <c r="K2369" s="1">
        <v>148516.79</v>
      </c>
      <c r="L2369">
        <v>0</v>
      </c>
      <c r="M2369">
        <v>4</v>
      </c>
      <c r="N2369">
        <v>3088</v>
      </c>
      <c r="O2369">
        <v>4</v>
      </c>
      <c r="P2369">
        <v>168</v>
      </c>
      <c r="Q2369">
        <v>1</v>
      </c>
      <c r="R2369">
        <v>12352</v>
      </c>
      <c r="S2369" t="s">
        <v>55</v>
      </c>
      <c r="T2369" t="s">
        <v>61</v>
      </c>
      <c r="U2369" t="s">
        <v>50</v>
      </c>
      <c r="V2369">
        <v>8</v>
      </c>
    </row>
    <row r="2370" spans="1:22" x14ac:dyDescent="0.2">
      <c r="A2370">
        <v>15703354</v>
      </c>
      <c r="B2370">
        <v>808</v>
      </c>
      <c r="C2370" t="s">
        <v>12</v>
      </c>
      <c r="D2370" t="s">
        <v>13</v>
      </c>
      <c r="E2370">
        <v>33</v>
      </c>
      <c r="F2370">
        <v>2</v>
      </c>
      <c r="G2370" s="2">
        <v>103516.87</v>
      </c>
      <c r="H2370">
        <v>1</v>
      </c>
      <c r="I2370">
        <v>1</v>
      </c>
      <c r="J2370">
        <v>0</v>
      </c>
      <c r="K2370" s="1">
        <v>113907.8</v>
      </c>
      <c r="L2370">
        <v>0</v>
      </c>
      <c r="M2370">
        <v>12</v>
      </c>
      <c r="N2370">
        <v>915</v>
      </c>
      <c r="O2370">
        <v>0</v>
      </c>
      <c r="P2370">
        <v>155</v>
      </c>
      <c r="Q2370">
        <v>0</v>
      </c>
      <c r="R2370">
        <v>10980</v>
      </c>
      <c r="S2370" t="s">
        <v>55</v>
      </c>
      <c r="T2370" t="s">
        <v>58</v>
      </c>
      <c r="U2370" t="s">
        <v>50</v>
      </c>
      <c r="V2370">
        <v>6</v>
      </c>
    </row>
    <row r="2371" spans="1:22" x14ac:dyDescent="0.2">
      <c r="A2371">
        <v>15663987</v>
      </c>
      <c r="B2371">
        <v>723</v>
      </c>
      <c r="C2371" t="s">
        <v>14</v>
      </c>
      <c r="D2371" t="s">
        <v>15</v>
      </c>
      <c r="E2371">
        <v>30</v>
      </c>
      <c r="F2371">
        <v>1</v>
      </c>
      <c r="G2371" s="2">
        <v>0</v>
      </c>
      <c r="H2371">
        <v>3</v>
      </c>
      <c r="I2371">
        <v>1</v>
      </c>
      <c r="J2371">
        <v>0</v>
      </c>
      <c r="K2371" s="1">
        <v>164647.72</v>
      </c>
      <c r="L2371">
        <v>1</v>
      </c>
      <c r="M2371">
        <v>3</v>
      </c>
      <c r="N2371">
        <v>209</v>
      </c>
      <c r="O2371">
        <v>1</v>
      </c>
      <c r="P2371">
        <v>37</v>
      </c>
      <c r="Q2371">
        <v>0.33333333333333331</v>
      </c>
      <c r="R2371">
        <v>627</v>
      </c>
      <c r="S2371" t="s">
        <v>55</v>
      </c>
      <c r="T2371" t="s">
        <v>58</v>
      </c>
      <c r="U2371" t="s">
        <v>51</v>
      </c>
      <c r="V2371">
        <v>7</v>
      </c>
    </row>
    <row r="2372" spans="1:22" x14ac:dyDescent="0.2">
      <c r="A2372">
        <v>15780805</v>
      </c>
      <c r="B2372">
        <v>585</v>
      </c>
      <c r="C2372" t="s">
        <v>12</v>
      </c>
      <c r="D2372" t="s">
        <v>13</v>
      </c>
      <c r="E2372">
        <v>35</v>
      </c>
      <c r="F2372">
        <v>2</v>
      </c>
      <c r="G2372" s="2">
        <v>0</v>
      </c>
      <c r="H2372">
        <v>2</v>
      </c>
      <c r="I2372">
        <v>1</v>
      </c>
      <c r="J2372">
        <v>0</v>
      </c>
      <c r="K2372" s="1">
        <v>98621.04</v>
      </c>
      <c r="L2372">
        <v>1</v>
      </c>
      <c r="M2372">
        <v>17</v>
      </c>
      <c r="N2372">
        <v>3314</v>
      </c>
      <c r="O2372">
        <v>10</v>
      </c>
      <c r="P2372">
        <v>46</v>
      </c>
      <c r="Q2372">
        <v>0.58823529411764708</v>
      </c>
      <c r="R2372">
        <v>56338</v>
      </c>
      <c r="S2372" t="s">
        <v>55</v>
      </c>
      <c r="T2372" t="s">
        <v>58</v>
      </c>
      <c r="U2372" t="s">
        <v>51</v>
      </c>
      <c r="V2372">
        <v>7</v>
      </c>
    </row>
    <row r="2373" spans="1:22" x14ac:dyDescent="0.2">
      <c r="A2373">
        <v>15806546</v>
      </c>
      <c r="B2373">
        <v>517</v>
      </c>
      <c r="C2373" t="s">
        <v>14</v>
      </c>
      <c r="D2373" t="s">
        <v>15</v>
      </c>
      <c r="E2373">
        <v>46</v>
      </c>
      <c r="F2373">
        <v>4</v>
      </c>
      <c r="G2373" s="2">
        <v>0</v>
      </c>
      <c r="H2373">
        <v>1</v>
      </c>
      <c r="I2373">
        <v>1</v>
      </c>
      <c r="J2373">
        <v>0</v>
      </c>
      <c r="K2373" s="1">
        <v>22372.78</v>
      </c>
      <c r="L2373">
        <v>0</v>
      </c>
      <c r="M2373">
        <v>9</v>
      </c>
      <c r="N2373">
        <v>855</v>
      </c>
      <c r="O2373">
        <v>7</v>
      </c>
      <c r="P2373">
        <v>102</v>
      </c>
      <c r="Q2373">
        <v>0.77777777777777779</v>
      </c>
      <c r="R2373">
        <v>7695</v>
      </c>
      <c r="S2373" t="s">
        <v>55</v>
      </c>
      <c r="T2373" t="s">
        <v>59</v>
      </c>
      <c r="U2373" t="s">
        <v>50</v>
      </c>
      <c r="V2373">
        <v>9</v>
      </c>
    </row>
    <row r="2374" spans="1:22" x14ac:dyDescent="0.2">
      <c r="A2374">
        <v>15709016</v>
      </c>
      <c r="B2374">
        <v>687</v>
      </c>
      <c r="C2374" t="s">
        <v>16</v>
      </c>
      <c r="D2374" t="s">
        <v>13</v>
      </c>
      <c r="E2374">
        <v>47</v>
      </c>
      <c r="F2374">
        <v>1</v>
      </c>
      <c r="G2374" s="2">
        <v>91219.29</v>
      </c>
      <c r="H2374">
        <v>1</v>
      </c>
      <c r="I2374">
        <v>0</v>
      </c>
      <c r="J2374">
        <v>0</v>
      </c>
      <c r="K2374" s="1">
        <v>158845.49</v>
      </c>
      <c r="L2374">
        <v>1</v>
      </c>
      <c r="M2374">
        <v>1</v>
      </c>
      <c r="N2374">
        <v>677</v>
      </c>
      <c r="O2374">
        <v>4</v>
      </c>
      <c r="P2374">
        <v>172</v>
      </c>
      <c r="Q2374">
        <v>1</v>
      </c>
      <c r="R2374">
        <v>677</v>
      </c>
      <c r="S2374" t="s">
        <v>56</v>
      </c>
      <c r="T2374" t="s">
        <v>58</v>
      </c>
      <c r="U2374" t="s">
        <v>50</v>
      </c>
      <c r="V2374">
        <v>7</v>
      </c>
    </row>
    <row r="2375" spans="1:22" x14ac:dyDescent="0.2">
      <c r="A2375">
        <v>15638068</v>
      </c>
      <c r="B2375">
        <v>507</v>
      </c>
      <c r="C2375" t="s">
        <v>14</v>
      </c>
      <c r="D2375" t="s">
        <v>15</v>
      </c>
      <c r="E2375">
        <v>32</v>
      </c>
      <c r="F2375">
        <v>7</v>
      </c>
      <c r="G2375" s="2">
        <v>0</v>
      </c>
      <c r="H2375">
        <v>2</v>
      </c>
      <c r="I2375">
        <v>1</v>
      </c>
      <c r="J2375">
        <v>0</v>
      </c>
      <c r="K2375" s="1">
        <v>67926.179999999993</v>
      </c>
      <c r="L2375">
        <v>0</v>
      </c>
      <c r="M2375">
        <v>7</v>
      </c>
      <c r="N2375">
        <v>1330</v>
      </c>
      <c r="O2375">
        <v>2</v>
      </c>
      <c r="P2375">
        <v>91</v>
      </c>
      <c r="Q2375">
        <v>0.2857142857142857</v>
      </c>
      <c r="R2375">
        <v>9310</v>
      </c>
      <c r="S2375" t="s">
        <v>54</v>
      </c>
      <c r="T2375" t="s">
        <v>60</v>
      </c>
      <c r="U2375" t="s">
        <v>50</v>
      </c>
      <c r="V2375">
        <v>6</v>
      </c>
    </row>
    <row r="2376" spans="1:22" x14ac:dyDescent="0.2">
      <c r="A2376">
        <v>15791321</v>
      </c>
      <c r="B2376">
        <v>682</v>
      </c>
      <c r="C2376" t="s">
        <v>14</v>
      </c>
      <c r="D2376" t="s">
        <v>13</v>
      </c>
      <c r="E2376">
        <v>58</v>
      </c>
      <c r="F2376">
        <v>4</v>
      </c>
      <c r="G2376" s="2">
        <v>0</v>
      </c>
      <c r="H2376">
        <v>1</v>
      </c>
      <c r="I2376">
        <v>1</v>
      </c>
      <c r="J2376">
        <v>0</v>
      </c>
      <c r="K2376" s="1">
        <v>176036.01</v>
      </c>
      <c r="L2376">
        <v>0</v>
      </c>
      <c r="M2376">
        <v>18</v>
      </c>
      <c r="N2376">
        <v>1915</v>
      </c>
      <c r="O2376">
        <v>6</v>
      </c>
      <c r="P2376">
        <v>43</v>
      </c>
      <c r="Q2376">
        <v>0.33333333333333331</v>
      </c>
      <c r="R2376">
        <v>34470</v>
      </c>
      <c r="S2376" t="s">
        <v>55</v>
      </c>
      <c r="T2376" t="s">
        <v>59</v>
      </c>
      <c r="U2376" t="s">
        <v>51</v>
      </c>
      <c r="V2376">
        <v>9</v>
      </c>
    </row>
    <row r="2377" spans="1:22" x14ac:dyDescent="0.2">
      <c r="A2377">
        <v>15647292</v>
      </c>
      <c r="B2377">
        <v>697</v>
      </c>
      <c r="C2377" t="s">
        <v>12</v>
      </c>
      <c r="D2377" t="s">
        <v>15</v>
      </c>
      <c r="E2377">
        <v>63</v>
      </c>
      <c r="F2377">
        <v>7</v>
      </c>
      <c r="G2377" s="2">
        <v>148368.01999999999</v>
      </c>
      <c r="H2377">
        <v>1</v>
      </c>
      <c r="I2377">
        <v>0</v>
      </c>
      <c r="J2377">
        <v>0</v>
      </c>
      <c r="K2377" s="1">
        <v>118862.08</v>
      </c>
      <c r="L2377">
        <v>1</v>
      </c>
      <c r="M2377">
        <v>1</v>
      </c>
      <c r="N2377">
        <v>2416</v>
      </c>
      <c r="O2377">
        <v>6</v>
      </c>
      <c r="P2377">
        <v>171</v>
      </c>
      <c r="Q2377">
        <v>1</v>
      </c>
      <c r="R2377">
        <v>2416</v>
      </c>
      <c r="S2377" t="s">
        <v>55</v>
      </c>
      <c r="T2377" t="s">
        <v>60</v>
      </c>
      <c r="U2377" t="s">
        <v>50</v>
      </c>
      <c r="V2377">
        <v>6</v>
      </c>
    </row>
    <row r="2378" spans="1:22" x14ac:dyDescent="0.2">
      <c r="A2378">
        <v>15728838</v>
      </c>
      <c r="B2378">
        <v>578</v>
      </c>
      <c r="C2378" t="s">
        <v>12</v>
      </c>
      <c r="D2378" t="s">
        <v>15</v>
      </c>
      <c r="E2378">
        <v>45</v>
      </c>
      <c r="F2378">
        <v>1</v>
      </c>
      <c r="G2378" s="2">
        <v>148600.91</v>
      </c>
      <c r="H2378">
        <v>1</v>
      </c>
      <c r="I2378">
        <v>1</v>
      </c>
      <c r="J2378">
        <v>0</v>
      </c>
      <c r="K2378" s="1">
        <v>143397.14000000001</v>
      </c>
      <c r="L2378">
        <v>1</v>
      </c>
      <c r="M2378">
        <v>23</v>
      </c>
      <c r="N2378">
        <v>413</v>
      </c>
      <c r="O2378">
        <v>9</v>
      </c>
      <c r="P2378">
        <v>140</v>
      </c>
      <c r="Q2378">
        <v>0.39130434782608697</v>
      </c>
      <c r="R2378">
        <v>9499</v>
      </c>
      <c r="S2378" t="s">
        <v>55</v>
      </c>
      <c r="T2378" t="s">
        <v>58</v>
      </c>
      <c r="U2378" t="s">
        <v>50</v>
      </c>
      <c r="V2378">
        <v>6</v>
      </c>
    </row>
    <row r="2379" spans="1:22" x14ac:dyDescent="0.2">
      <c r="A2379">
        <v>15584704</v>
      </c>
      <c r="B2379">
        <v>519</v>
      </c>
      <c r="C2379" t="s">
        <v>12</v>
      </c>
      <c r="D2379" t="s">
        <v>15</v>
      </c>
      <c r="E2379">
        <v>48</v>
      </c>
      <c r="F2379">
        <v>10</v>
      </c>
      <c r="G2379" s="2">
        <v>71083.98</v>
      </c>
      <c r="H2379">
        <v>1</v>
      </c>
      <c r="I2379">
        <v>1</v>
      </c>
      <c r="J2379">
        <v>0</v>
      </c>
      <c r="K2379" s="1">
        <v>137959</v>
      </c>
      <c r="L2379">
        <v>0</v>
      </c>
      <c r="M2379">
        <v>17</v>
      </c>
      <c r="N2379">
        <v>2414</v>
      </c>
      <c r="O2379">
        <v>10</v>
      </c>
      <c r="P2379">
        <v>155</v>
      </c>
      <c r="Q2379">
        <v>0.58823529411764708</v>
      </c>
      <c r="R2379">
        <v>41038</v>
      </c>
      <c r="S2379" t="s">
        <v>55</v>
      </c>
      <c r="T2379" t="s">
        <v>61</v>
      </c>
      <c r="U2379" t="s">
        <v>50</v>
      </c>
      <c r="V2379">
        <v>6</v>
      </c>
    </row>
    <row r="2380" spans="1:22" x14ac:dyDescent="0.2">
      <c r="A2380">
        <v>15622985</v>
      </c>
      <c r="B2380">
        <v>679</v>
      </c>
      <c r="C2380" t="s">
        <v>12</v>
      </c>
      <c r="D2380" t="s">
        <v>13</v>
      </c>
      <c r="E2380">
        <v>39</v>
      </c>
      <c r="F2380">
        <v>4</v>
      </c>
      <c r="G2380" s="2">
        <v>0</v>
      </c>
      <c r="H2380">
        <v>1</v>
      </c>
      <c r="I2380">
        <v>0</v>
      </c>
      <c r="J2380">
        <v>0</v>
      </c>
      <c r="K2380" s="1">
        <v>172939.3</v>
      </c>
      <c r="L2380">
        <v>1</v>
      </c>
      <c r="M2380">
        <v>8</v>
      </c>
      <c r="N2380">
        <v>2261</v>
      </c>
      <c r="O2380">
        <v>8</v>
      </c>
      <c r="P2380">
        <v>163</v>
      </c>
      <c r="Q2380">
        <v>1</v>
      </c>
      <c r="R2380">
        <v>18088</v>
      </c>
      <c r="S2380" t="s">
        <v>55</v>
      </c>
      <c r="T2380" t="s">
        <v>59</v>
      </c>
      <c r="U2380" t="s">
        <v>50</v>
      </c>
      <c r="V2380">
        <v>8</v>
      </c>
    </row>
    <row r="2381" spans="1:22" x14ac:dyDescent="0.2">
      <c r="A2381">
        <v>15795290</v>
      </c>
      <c r="B2381">
        <v>767</v>
      </c>
      <c r="C2381" t="s">
        <v>12</v>
      </c>
      <c r="D2381" t="s">
        <v>13</v>
      </c>
      <c r="E2381">
        <v>42</v>
      </c>
      <c r="F2381">
        <v>2</v>
      </c>
      <c r="G2381" s="2">
        <v>133616.39000000001</v>
      </c>
      <c r="H2381">
        <v>1</v>
      </c>
      <c r="I2381">
        <v>1</v>
      </c>
      <c r="J2381">
        <v>0</v>
      </c>
      <c r="K2381" s="1">
        <v>28615.8</v>
      </c>
      <c r="L2381">
        <v>0</v>
      </c>
      <c r="M2381">
        <v>7</v>
      </c>
      <c r="N2381">
        <v>4504</v>
      </c>
      <c r="O2381">
        <v>4</v>
      </c>
      <c r="P2381">
        <v>37</v>
      </c>
      <c r="Q2381">
        <v>0.5714285714285714</v>
      </c>
      <c r="R2381">
        <v>31528</v>
      </c>
      <c r="S2381" t="s">
        <v>56</v>
      </c>
      <c r="T2381" t="s">
        <v>58</v>
      </c>
      <c r="U2381" t="s">
        <v>51</v>
      </c>
      <c r="V2381">
        <v>6</v>
      </c>
    </row>
    <row r="2382" spans="1:22" x14ac:dyDescent="0.2">
      <c r="A2382">
        <v>15690175</v>
      </c>
      <c r="B2382">
        <v>585</v>
      </c>
      <c r="C2382" t="s">
        <v>14</v>
      </c>
      <c r="D2382" t="s">
        <v>15</v>
      </c>
      <c r="E2382">
        <v>45</v>
      </c>
      <c r="F2382">
        <v>0</v>
      </c>
      <c r="G2382" s="2">
        <v>0</v>
      </c>
      <c r="H2382">
        <v>2</v>
      </c>
      <c r="I2382">
        <v>0</v>
      </c>
      <c r="J2382">
        <v>0</v>
      </c>
      <c r="K2382" s="1">
        <v>189683.7</v>
      </c>
      <c r="L2382">
        <v>0</v>
      </c>
      <c r="M2382">
        <v>25</v>
      </c>
      <c r="N2382">
        <v>1775</v>
      </c>
      <c r="O2382">
        <v>0</v>
      </c>
      <c r="P2382">
        <v>133</v>
      </c>
      <c r="Q2382">
        <v>0</v>
      </c>
      <c r="R2382">
        <v>44375</v>
      </c>
      <c r="S2382" t="s">
        <v>56</v>
      </c>
      <c r="T2382" t="s">
        <v>58</v>
      </c>
      <c r="U2382" t="s">
        <v>50</v>
      </c>
      <c r="V2382">
        <v>7</v>
      </c>
    </row>
    <row r="2383" spans="1:22" x14ac:dyDescent="0.2">
      <c r="A2383">
        <v>15707011</v>
      </c>
      <c r="B2383">
        <v>495</v>
      </c>
      <c r="C2383" t="s">
        <v>12</v>
      </c>
      <c r="D2383" t="s">
        <v>15</v>
      </c>
      <c r="E2383">
        <v>47</v>
      </c>
      <c r="F2383">
        <v>10</v>
      </c>
      <c r="G2383" s="2">
        <v>137682.68</v>
      </c>
      <c r="H2383">
        <v>1</v>
      </c>
      <c r="I2383">
        <v>1</v>
      </c>
      <c r="J2383">
        <v>0</v>
      </c>
      <c r="K2383" s="1">
        <v>71071.47</v>
      </c>
      <c r="L2383">
        <v>0</v>
      </c>
      <c r="M2383">
        <v>24</v>
      </c>
      <c r="N2383">
        <v>237</v>
      </c>
      <c r="O2383">
        <v>6</v>
      </c>
      <c r="P2383">
        <v>42</v>
      </c>
      <c r="Q2383">
        <v>0.25</v>
      </c>
      <c r="R2383">
        <v>5688</v>
      </c>
      <c r="S2383" t="s">
        <v>55</v>
      </c>
      <c r="T2383" t="s">
        <v>61</v>
      </c>
      <c r="U2383" t="s">
        <v>51</v>
      </c>
      <c r="V2383">
        <v>6</v>
      </c>
    </row>
    <row r="2384" spans="1:22" x14ac:dyDescent="0.2">
      <c r="A2384">
        <v>15580213</v>
      </c>
      <c r="B2384">
        <v>585</v>
      </c>
      <c r="C2384" t="s">
        <v>12</v>
      </c>
      <c r="D2384" t="s">
        <v>13</v>
      </c>
      <c r="E2384">
        <v>43</v>
      </c>
      <c r="F2384">
        <v>2</v>
      </c>
      <c r="G2384" s="2">
        <v>0</v>
      </c>
      <c r="H2384">
        <v>2</v>
      </c>
      <c r="I2384">
        <v>1</v>
      </c>
      <c r="J2384">
        <v>0</v>
      </c>
      <c r="K2384" s="1">
        <v>89402.54</v>
      </c>
      <c r="L2384">
        <v>0</v>
      </c>
      <c r="M2384">
        <v>5</v>
      </c>
      <c r="N2384">
        <v>2333</v>
      </c>
      <c r="O2384">
        <v>9</v>
      </c>
      <c r="P2384">
        <v>54</v>
      </c>
      <c r="Q2384">
        <v>1</v>
      </c>
      <c r="R2384">
        <v>11665</v>
      </c>
      <c r="S2384" t="s">
        <v>54</v>
      </c>
      <c r="T2384" t="s">
        <v>58</v>
      </c>
      <c r="U2384" t="s">
        <v>51</v>
      </c>
      <c r="V2384">
        <v>7</v>
      </c>
    </row>
    <row r="2385" spans="1:22" x14ac:dyDescent="0.2">
      <c r="A2385">
        <v>15737047</v>
      </c>
      <c r="B2385">
        <v>754</v>
      </c>
      <c r="C2385" t="s">
        <v>12</v>
      </c>
      <c r="D2385" t="s">
        <v>13</v>
      </c>
      <c r="E2385">
        <v>45</v>
      </c>
      <c r="F2385">
        <v>6</v>
      </c>
      <c r="G2385" s="2">
        <v>0</v>
      </c>
      <c r="H2385">
        <v>1</v>
      </c>
      <c r="I2385">
        <v>1</v>
      </c>
      <c r="J2385">
        <v>0</v>
      </c>
      <c r="K2385" s="1">
        <v>73881.679999999993</v>
      </c>
      <c r="L2385">
        <v>1</v>
      </c>
      <c r="M2385">
        <v>15</v>
      </c>
      <c r="N2385">
        <v>1731</v>
      </c>
      <c r="O2385">
        <v>3</v>
      </c>
      <c r="P2385">
        <v>135</v>
      </c>
      <c r="Q2385">
        <v>0.2</v>
      </c>
      <c r="R2385">
        <v>25965</v>
      </c>
      <c r="S2385" t="s">
        <v>54</v>
      </c>
      <c r="T2385" t="s">
        <v>60</v>
      </c>
      <c r="U2385" t="s">
        <v>50</v>
      </c>
      <c r="V2385">
        <v>8</v>
      </c>
    </row>
    <row r="2386" spans="1:22" x14ac:dyDescent="0.2">
      <c r="A2386">
        <v>15638774</v>
      </c>
      <c r="B2386">
        <v>719</v>
      </c>
      <c r="C2386" t="s">
        <v>14</v>
      </c>
      <c r="D2386" t="s">
        <v>13</v>
      </c>
      <c r="E2386">
        <v>40</v>
      </c>
      <c r="F2386">
        <v>9</v>
      </c>
      <c r="G2386" s="2">
        <v>0</v>
      </c>
      <c r="H2386">
        <v>2</v>
      </c>
      <c r="I2386">
        <v>1</v>
      </c>
      <c r="J2386">
        <v>0</v>
      </c>
      <c r="K2386" s="1">
        <v>182224.14</v>
      </c>
      <c r="L2386">
        <v>0</v>
      </c>
      <c r="M2386">
        <v>29</v>
      </c>
      <c r="N2386">
        <v>4136</v>
      </c>
      <c r="O2386">
        <v>4</v>
      </c>
      <c r="P2386">
        <v>126</v>
      </c>
      <c r="Q2386">
        <v>0.13793103448275862</v>
      </c>
      <c r="R2386">
        <v>119944</v>
      </c>
      <c r="S2386" t="s">
        <v>54</v>
      </c>
      <c r="T2386" t="s">
        <v>61</v>
      </c>
      <c r="U2386" t="s">
        <v>50</v>
      </c>
      <c r="V2386">
        <v>6</v>
      </c>
    </row>
    <row r="2387" spans="1:22" x14ac:dyDescent="0.2">
      <c r="A2387">
        <v>15672930</v>
      </c>
      <c r="B2387">
        <v>722</v>
      </c>
      <c r="C2387" t="s">
        <v>14</v>
      </c>
      <c r="D2387" t="s">
        <v>15</v>
      </c>
      <c r="E2387">
        <v>37</v>
      </c>
      <c r="F2387">
        <v>9</v>
      </c>
      <c r="G2387" s="2">
        <v>0</v>
      </c>
      <c r="H2387">
        <v>2</v>
      </c>
      <c r="I2387">
        <v>1</v>
      </c>
      <c r="J2387">
        <v>0</v>
      </c>
      <c r="K2387" s="1">
        <v>31921.95</v>
      </c>
      <c r="L2387">
        <v>0</v>
      </c>
      <c r="M2387">
        <v>27</v>
      </c>
      <c r="N2387">
        <v>4680</v>
      </c>
      <c r="O2387">
        <v>7</v>
      </c>
      <c r="P2387">
        <v>20</v>
      </c>
      <c r="Q2387">
        <v>0.25925925925925924</v>
      </c>
      <c r="R2387">
        <v>126360</v>
      </c>
      <c r="S2387" t="s">
        <v>56</v>
      </c>
      <c r="T2387" t="s">
        <v>61</v>
      </c>
      <c r="U2387" t="s">
        <v>52</v>
      </c>
      <c r="V2387">
        <v>6</v>
      </c>
    </row>
    <row r="2388" spans="1:22" x14ac:dyDescent="0.2">
      <c r="A2388">
        <v>15780966</v>
      </c>
      <c r="B2388">
        <v>709</v>
      </c>
      <c r="C2388" t="s">
        <v>12</v>
      </c>
      <c r="D2388" t="s">
        <v>13</v>
      </c>
      <c r="E2388">
        <v>32</v>
      </c>
      <c r="F2388">
        <v>2</v>
      </c>
      <c r="G2388" s="2">
        <v>0</v>
      </c>
      <c r="H2388">
        <v>2</v>
      </c>
      <c r="I2388">
        <v>0</v>
      </c>
      <c r="J2388">
        <v>0</v>
      </c>
      <c r="K2388" s="1">
        <v>109681.29</v>
      </c>
      <c r="L2388">
        <v>0</v>
      </c>
      <c r="M2388">
        <v>20</v>
      </c>
      <c r="N2388">
        <v>4730</v>
      </c>
      <c r="O2388">
        <v>10</v>
      </c>
      <c r="P2388">
        <v>156</v>
      </c>
      <c r="Q2388">
        <v>0.5</v>
      </c>
      <c r="R2388">
        <v>94600</v>
      </c>
      <c r="S2388" t="s">
        <v>55</v>
      </c>
      <c r="T2388" t="s">
        <v>58</v>
      </c>
      <c r="U2388" t="s">
        <v>50</v>
      </c>
      <c r="V2388">
        <v>7</v>
      </c>
    </row>
    <row r="2389" spans="1:22" x14ac:dyDescent="0.2">
      <c r="A2389">
        <v>15702541</v>
      </c>
      <c r="B2389">
        <v>551</v>
      </c>
      <c r="C2389" t="s">
        <v>12</v>
      </c>
      <c r="D2389" t="s">
        <v>13</v>
      </c>
      <c r="E2389">
        <v>59</v>
      </c>
      <c r="F2389">
        <v>2</v>
      </c>
      <c r="G2389" s="2">
        <v>166968.28</v>
      </c>
      <c r="H2389">
        <v>1</v>
      </c>
      <c r="I2389">
        <v>1</v>
      </c>
      <c r="J2389">
        <v>0</v>
      </c>
      <c r="K2389" s="1">
        <v>159483.76</v>
      </c>
      <c r="L2389">
        <v>1</v>
      </c>
      <c r="M2389">
        <v>5</v>
      </c>
      <c r="N2389">
        <v>1008</v>
      </c>
      <c r="O2389">
        <v>5</v>
      </c>
      <c r="P2389">
        <v>46</v>
      </c>
      <c r="Q2389">
        <v>1</v>
      </c>
      <c r="R2389">
        <v>5040</v>
      </c>
      <c r="S2389" t="s">
        <v>55</v>
      </c>
      <c r="T2389" t="s">
        <v>58</v>
      </c>
      <c r="U2389" t="s">
        <v>51</v>
      </c>
      <c r="V2389">
        <v>7</v>
      </c>
    </row>
    <row r="2390" spans="1:22" x14ac:dyDescent="0.2">
      <c r="A2390">
        <v>15646942</v>
      </c>
      <c r="B2390">
        <v>786</v>
      </c>
      <c r="C2390" t="s">
        <v>14</v>
      </c>
      <c r="D2390" t="s">
        <v>13</v>
      </c>
      <c r="E2390">
        <v>39</v>
      </c>
      <c r="F2390">
        <v>7</v>
      </c>
      <c r="G2390" s="2">
        <v>0</v>
      </c>
      <c r="H2390">
        <v>2</v>
      </c>
      <c r="I2390">
        <v>0</v>
      </c>
      <c r="J2390">
        <v>0</v>
      </c>
      <c r="K2390" s="1">
        <v>100929.59</v>
      </c>
      <c r="L2390">
        <v>0</v>
      </c>
      <c r="M2390">
        <v>23</v>
      </c>
      <c r="N2390">
        <v>3508</v>
      </c>
      <c r="O2390">
        <v>4</v>
      </c>
      <c r="P2390">
        <v>50</v>
      </c>
      <c r="Q2390">
        <v>0.17391304347826086</v>
      </c>
      <c r="R2390">
        <v>80684</v>
      </c>
      <c r="S2390" t="s">
        <v>55</v>
      </c>
      <c r="T2390" t="s">
        <v>60</v>
      </c>
      <c r="U2390" t="s">
        <v>51</v>
      </c>
      <c r="V2390">
        <v>6</v>
      </c>
    </row>
    <row r="2391" spans="1:22" x14ac:dyDescent="0.2">
      <c r="A2391">
        <v>15731553</v>
      </c>
      <c r="B2391">
        <v>730</v>
      </c>
      <c r="C2391" t="s">
        <v>12</v>
      </c>
      <c r="D2391" t="s">
        <v>15</v>
      </c>
      <c r="E2391">
        <v>23</v>
      </c>
      <c r="F2391">
        <v>8</v>
      </c>
      <c r="G2391" s="2">
        <v>0</v>
      </c>
      <c r="H2391">
        <v>2</v>
      </c>
      <c r="I2391">
        <v>1</v>
      </c>
      <c r="J2391">
        <v>0</v>
      </c>
      <c r="K2391" s="1">
        <v>183284.53</v>
      </c>
      <c r="L2391">
        <v>0</v>
      </c>
      <c r="M2391">
        <v>6</v>
      </c>
      <c r="N2391">
        <v>623</v>
      </c>
      <c r="O2391">
        <v>3</v>
      </c>
      <c r="P2391">
        <v>124</v>
      </c>
      <c r="Q2391">
        <v>0.5</v>
      </c>
      <c r="R2391">
        <v>3738</v>
      </c>
      <c r="S2391" t="s">
        <v>54</v>
      </c>
      <c r="T2391" t="s">
        <v>60</v>
      </c>
      <c r="U2391" t="s">
        <v>50</v>
      </c>
      <c r="V2391">
        <v>6</v>
      </c>
    </row>
    <row r="2392" spans="1:22" x14ac:dyDescent="0.2">
      <c r="A2392">
        <v>15617029</v>
      </c>
      <c r="B2392">
        <v>596</v>
      </c>
      <c r="C2392" t="s">
        <v>14</v>
      </c>
      <c r="D2392" t="s">
        <v>13</v>
      </c>
      <c r="E2392">
        <v>30</v>
      </c>
      <c r="F2392">
        <v>1</v>
      </c>
      <c r="G2392" s="2">
        <v>0</v>
      </c>
      <c r="H2392">
        <v>2</v>
      </c>
      <c r="I2392">
        <v>1</v>
      </c>
      <c r="J2392">
        <v>0</v>
      </c>
      <c r="K2392" s="1">
        <v>8125.39</v>
      </c>
      <c r="L2392">
        <v>0</v>
      </c>
      <c r="M2392">
        <v>3</v>
      </c>
      <c r="N2392">
        <v>3109</v>
      </c>
      <c r="O2392">
        <v>3</v>
      </c>
      <c r="P2392">
        <v>48</v>
      </c>
      <c r="Q2392">
        <v>1</v>
      </c>
      <c r="R2392">
        <v>9327</v>
      </c>
      <c r="S2392" t="s">
        <v>55</v>
      </c>
      <c r="T2392" t="s">
        <v>58</v>
      </c>
      <c r="U2392" t="s">
        <v>51</v>
      </c>
      <c r="V2392">
        <v>7</v>
      </c>
    </row>
    <row r="2393" spans="1:22" x14ac:dyDescent="0.2">
      <c r="A2393">
        <v>15577018</v>
      </c>
      <c r="B2393">
        <v>684</v>
      </c>
      <c r="C2393" t="s">
        <v>16</v>
      </c>
      <c r="D2393" t="s">
        <v>13</v>
      </c>
      <c r="E2393">
        <v>26</v>
      </c>
      <c r="F2393">
        <v>2</v>
      </c>
      <c r="G2393" s="2">
        <v>114035.39</v>
      </c>
      <c r="H2393">
        <v>1</v>
      </c>
      <c r="I2393">
        <v>0</v>
      </c>
      <c r="J2393">
        <v>0</v>
      </c>
      <c r="K2393" s="1">
        <v>96885.19</v>
      </c>
      <c r="L2393">
        <v>0</v>
      </c>
      <c r="M2393">
        <v>13</v>
      </c>
      <c r="N2393">
        <v>1569</v>
      </c>
      <c r="O2393">
        <v>0</v>
      </c>
      <c r="P2393">
        <v>165</v>
      </c>
      <c r="Q2393">
        <v>0</v>
      </c>
      <c r="R2393">
        <v>20397</v>
      </c>
      <c r="S2393" t="s">
        <v>54</v>
      </c>
      <c r="T2393" t="s">
        <v>58</v>
      </c>
      <c r="U2393" t="s">
        <v>50</v>
      </c>
      <c r="V2393">
        <v>6</v>
      </c>
    </row>
    <row r="2394" spans="1:22" x14ac:dyDescent="0.2">
      <c r="A2394">
        <v>15809515</v>
      </c>
      <c r="B2394">
        <v>797</v>
      </c>
      <c r="C2394" t="s">
        <v>16</v>
      </c>
      <c r="D2394" t="s">
        <v>15</v>
      </c>
      <c r="E2394">
        <v>32</v>
      </c>
      <c r="F2394">
        <v>1</v>
      </c>
      <c r="G2394" s="2">
        <v>151922.94</v>
      </c>
      <c r="H2394">
        <v>1</v>
      </c>
      <c r="I2394">
        <v>1</v>
      </c>
      <c r="J2394">
        <v>0</v>
      </c>
      <c r="K2394" s="1">
        <v>8877.06</v>
      </c>
      <c r="L2394">
        <v>0</v>
      </c>
      <c r="M2394">
        <v>8</v>
      </c>
      <c r="N2394">
        <v>3751</v>
      </c>
      <c r="O2394">
        <v>7</v>
      </c>
      <c r="P2394">
        <v>139</v>
      </c>
      <c r="Q2394">
        <v>0.875</v>
      </c>
      <c r="R2394">
        <v>30008</v>
      </c>
      <c r="S2394" t="s">
        <v>55</v>
      </c>
      <c r="T2394" t="s">
        <v>58</v>
      </c>
      <c r="U2394" t="s">
        <v>50</v>
      </c>
      <c r="V2394">
        <v>6</v>
      </c>
    </row>
    <row r="2395" spans="1:22" x14ac:dyDescent="0.2">
      <c r="A2395">
        <v>15672481</v>
      </c>
      <c r="B2395">
        <v>641</v>
      </c>
      <c r="C2395" t="s">
        <v>12</v>
      </c>
      <c r="D2395" t="s">
        <v>15</v>
      </c>
      <c r="E2395">
        <v>37</v>
      </c>
      <c r="F2395">
        <v>6</v>
      </c>
      <c r="G2395" s="2">
        <v>0</v>
      </c>
      <c r="H2395">
        <v>2</v>
      </c>
      <c r="I2395">
        <v>1</v>
      </c>
      <c r="J2395">
        <v>0</v>
      </c>
      <c r="K2395" s="1">
        <v>45309.24</v>
      </c>
      <c r="L2395">
        <v>0</v>
      </c>
      <c r="M2395">
        <v>10</v>
      </c>
      <c r="N2395">
        <v>2289</v>
      </c>
      <c r="O2395">
        <v>0</v>
      </c>
      <c r="P2395">
        <v>4</v>
      </c>
      <c r="Q2395">
        <v>0</v>
      </c>
      <c r="R2395">
        <v>22890</v>
      </c>
      <c r="S2395" t="s">
        <v>55</v>
      </c>
      <c r="T2395" t="s">
        <v>60</v>
      </c>
      <c r="U2395" t="s">
        <v>52</v>
      </c>
      <c r="V2395">
        <v>6</v>
      </c>
    </row>
    <row r="2396" spans="1:22" x14ac:dyDescent="0.2">
      <c r="A2396">
        <v>15673820</v>
      </c>
      <c r="B2396">
        <v>568</v>
      </c>
      <c r="C2396" t="s">
        <v>12</v>
      </c>
      <c r="D2396" t="s">
        <v>15</v>
      </c>
      <c r="E2396">
        <v>33</v>
      </c>
      <c r="F2396">
        <v>7</v>
      </c>
      <c r="G2396" s="2">
        <v>0</v>
      </c>
      <c r="H2396">
        <v>2</v>
      </c>
      <c r="I2396">
        <v>1</v>
      </c>
      <c r="J2396">
        <v>0</v>
      </c>
      <c r="K2396" s="1">
        <v>143450.60999999999</v>
      </c>
      <c r="L2396">
        <v>0</v>
      </c>
      <c r="M2396">
        <v>29</v>
      </c>
      <c r="N2396">
        <v>1519</v>
      </c>
      <c r="O2396">
        <v>7</v>
      </c>
      <c r="P2396">
        <v>120</v>
      </c>
      <c r="Q2396">
        <v>0.2413793103448276</v>
      </c>
      <c r="R2396">
        <v>44051</v>
      </c>
      <c r="S2396" t="s">
        <v>55</v>
      </c>
      <c r="T2396" t="s">
        <v>60</v>
      </c>
      <c r="U2396" t="s">
        <v>50</v>
      </c>
      <c r="V2396">
        <v>6</v>
      </c>
    </row>
    <row r="2397" spans="1:22" x14ac:dyDescent="0.2">
      <c r="A2397">
        <v>15777830</v>
      </c>
      <c r="B2397">
        <v>639</v>
      </c>
      <c r="C2397" t="s">
        <v>12</v>
      </c>
      <c r="D2397" t="s">
        <v>13</v>
      </c>
      <c r="E2397">
        <v>42</v>
      </c>
      <c r="F2397">
        <v>4</v>
      </c>
      <c r="G2397" s="2">
        <v>0</v>
      </c>
      <c r="H2397">
        <v>2</v>
      </c>
      <c r="I2397">
        <v>0</v>
      </c>
      <c r="J2397">
        <v>0</v>
      </c>
      <c r="K2397" s="1">
        <v>167682.37</v>
      </c>
      <c r="L2397">
        <v>0</v>
      </c>
      <c r="M2397">
        <v>28</v>
      </c>
      <c r="N2397">
        <v>383</v>
      </c>
      <c r="O2397">
        <v>3</v>
      </c>
      <c r="P2397">
        <v>65</v>
      </c>
      <c r="Q2397">
        <v>0.10714285714285714</v>
      </c>
      <c r="R2397">
        <v>10724</v>
      </c>
      <c r="S2397" t="s">
        <v>55</v>
      </c>
      <c r="T2397" t="s">
        <v>59</v>
      </c>
      <c r="U2397" t="s">
        <v>50</v>
      </c>
      <c r="V2397">
        <v>6</v>
      </c>
    </row>
    <row r="2398" spans="1:22" x14ac:dyDescent="0.2">
      <c r="A2398">
        <v>15801414</v>
      </c>
      <c r="B2398">
        <v>767</v>
      </c>
      <c r="C2398" t="s">
        <v>12</v>
      </c>
      <c r="D2398" t="s">
        <v>13</v>
      </c>
      <c r="E2398">
        <v>35</v>
      </c>
      <c r="F2398">
        <v>2</v>
      </c>
      <c r="G2398" s="2">
        <v>0</v>
      </c>
      <c r="H2398">
        <v>2</v>
      </c>
      <c r="I2398">
        <v>0</v>
      </c>
      <c r="J2398">
        <v>0</v>
      </c>
      <c r="K2398" s="1">
        <v>144251.38</v>
      </c>
      <c r="L2398">
        <v>0</v>
      </c>
      <c r="M2398">
        <v>24</v>
      </c>
      <c r="N2398">
        <v>1432</v>
      </c>
      <c r="O2398">
        <v>7</v>
      </c>
      <c r="P2398">
        <v>93</v>
      </c>
      <c r="Q2398">
        <v>0.29166666666666669</v>
      </c>
      <c r="R2398">
        <v>34368</v>
      </c>
      <c r="S2398" t="s">
        <v>56</v>
      </c>
      <c r="T2398" t="s">
        <v>58</v>
      </c>
      <c r="U2398" t="s">
        <v>50</v>
      </c>
      <c r="V2398">
        <v>7</v>
      </c>
    </row>
    <row r="2399" spans="1:22" x14ac:dyDescent="0.2">
      <c r="A2399">
        <v>15605673</v>
      </c>
      <c r="B2399">
        <v>716</v>
      </c>
      <c r="C2399" t="s">
        <v>14</v>
      </c>
      <c r="D2399" t="s">
        <v>13</v>
      </c>
      <c r="E2399">
        <v>29</v>
      </c>
      <c r="F2399">
        <v>8</v>
      </c>
      <c r="G2399" s="2">
        <v>0</v>
      </c>
      <c r="H2399">
        <v>2</v>
      </c>
      <c r="I2399">
        <v>0</v>
      </c>
      <c r="J2399">
        <v>0</v>
      </c>
      <c r="K2399" s="1">
        <v>78616.92</v>
      </c>
      <c r="L2399">
        <v>0</v>
      </c>
      <c r="M2399">
        <v>6</v>
      </c>
      <c r="N2399">
        <v>3277</v>
      </c>
      <c r="O2399">
        <v>4</v>
      </c>
      <c r="P2399">
        <v>31</v>
      </c>
      <c r="Q2399">
        <v>0.66666666666666663</v>
      </c>
      <c r="R2399">
        <v>19662</v>
      </c>
      <c r="S2399" t="s">
        <v>55</v>
      </c>
      <c r="T2399" t="s">
        <v>60</v>
      </c>
      <c r="U2399" t="s">
        <v>51</v>
      </c>
      <c r="V2399">
        <v>6</v>
      </c>
    </row>
    <row r="2400" spans="1:22" x14ac:dyDescent="0.2">
      <c r="A2400">
        <v>15683053</v>
      </c>
      <c r="B2400">
        <v>809</v>
      </c>
      <c r="C2400" t="s">
        <v>14</v>
      </c>
      <c r="D2400" t="s">
        <v>13</v>
      </c>
      <c r="E2400">
        <v>48</v>
      </c>
      <c r="F2400">
        <v>2</v>
      </c>
      <c r="G2400" s="2">
        <v>0</v>
      </c>
      <c r="H2400">
        <v>1</v>
      </c>
      <c r="I2400">
        <v>1</v>
      </c>
      <c r="J2400">
        <v>0</v>
      </c>
      <c r="K2400" s="1">
        <v>160976.85</v>
      </c>
      <c r="L2400">
        <v>1</v>
      </c>
      <c r="M2400">
        <v>1</v>
      </c>
      <c r="N2400">
        <v>3229</v>
      </c>
      <c r="O2400">
        <v>3</v>
      </c>
      <c r="P2400">
        <v>62</v>
      </c>
      <c r="Q2400">
        <v>1</v>
      </c>
      <c r="R2400">
        <v>3229</v>
      </c>
      <c r="S2400" t="s">
        <v>55</v>
      </c>
      <c r="T2400" t="s">
        <v>58</v>
      </c>
      <c r="U2400" t="s">
        <v>50</v>
      </c>
      <c r="V2400">
        <v>10</v>
      </c>
    </row>
    <row r="2401" spans="1:22" x14ac:dyDescent="0.2">
      <c r="A2401">
        <v>15731865</v>
      </c>
      <c r="B2401">
        <v>637</v>
      </c>
      <c r="C2401" t="s">
        <v>12</v>
      </c>
      <c r="D2401" t="s">
        <v>15</v>
      </c>
      <c r="E2401">
        <v>27</v>
      </c>
      <c r="F2401">
        <v>1</v>
      </c>
      <c r="G2401" s="2">
        <v>0</v>
      </c>
      <c r="H2401">
        <v>2</v>
      </c>
      <c r="I2401">
        <v>1</v>
      </c>
      <c r="J2401">
        <v>0</v>
      </c>
      <c r="K2401" s="1">
        <v>91291.199999999997</v>
      </c>
      <c r="L2401">
        <v>0</v>
      </c>
      <c r="M2401">
        <v>15</v>
      </c>
      <c r="N2401">
        <v>266</v>
      </c>
      <c r="O2401">
        <v>2</v>
      </c>
      <c r="P2401">
        <v>5</v>
      </c>
      <c r="Q2401">
        <v>0.13333333333333333</v>
      </c>
      <c r="R2401">
        <v>3990</v>
      </c>
      <c r="S2401" t="s">
        <v>56</v>
      </c>
      <c r="T2401" t="s">
        <v>58</v>
      </c>
      <c r="U2401" t="s">
        <v>52</v>
      </c>
      <c r="V2401">
        <v>7</v>
      </c>
    </row>
    <row r="2402" spans="1:22" x14ac:dyDescent="0.2">
      <c r="A2402">
        <v>15787204</v>
      </c>
      <c r="B2402">
        <v>774</v>
      </c>
      <c r="C2402" t="s">
        <v>14</v>
      </c>
      <c r="D2402" t="s">
        <v>13</v>
      </c>
      <c r="E2402">
        <v>43</v>
      </c>
      <c r="F2402">
        <v>1</v>
      </c>
      <c r="G2402" s="2">
        <v>110646.54</v>
      </c>
      <c r="H2402">
        <v>1</v>
      </c>
      <c r="I2402">
        <v>0</v>
      </c>
      <c r="J2402">
        <v>0</v>
      </c>
      <c r="K2402" s="1">
        <v>108804.28</v>
      </c>
      <c r="L2402">
        <v>0</v>
      </c>
      <c r="M2402">
        <v>7</v>
      </c>
      <c r="N2402">
        <v>3014</v>
      </c>
      <c r="O2402">
        <v>6</v>
      </c>
      <c r="P2402">
        <v>134</v>
      </c>
      <c r="Q2402">
        <v>0.8571428571428571</v>
      </c>
      <c r="R2402">
        <v>21098</v>
      </c>
      <c r="S2402" t="s">
        <v>55</v>
      </c>
      <c r="T2402" t="s">
        <v>58</v>
      </c>
      <c r="U2402" t="s">
        <v>50</v>
      </c>
      <c r="V2402">
        <v>6</v>
      </c>
    </row>
    <row r="2403" spans="1:22" x14ac:dyDescent="0.2">
      <c r="A2403">
        <v>15684316</v>
      </c>
      <c r="B2403">
        <v>532</v>
      </c>
      <c r="C2403" t="s">
        <v>12</v>
      </c>
      <c r="D2403" t="s">
        <v>15</v>
      </c>
      <c r="E2403">
        <v>43</v>
      </c>
      <c r="F2403">
        <v>9</v>
      </c>
      <c r="G2403" s="2">
        <v>0</v>
      </c>
      <c r="H2403">
        <v>2</v>
      </c>
      <c r="I2403">
        <v>0</v>
      </c>
      <c r="J2403">
        <v>0</v>
      </c>
      <c r="K2403" s="1">
        <v>190573.91</v>
      </c>
      <c r="L2403">
        <v>1</v>
      </c>
      <c r="M2403">
        <v>18</v>
      </c>
      <c r="N2403">
        <v>1307</v>
      </c>
      <c r="O2403">
        <v>3</v>
      </c>
      <c r="P2403">
        <v>14</v>
      </c>
      <c r="Q2403">
        <v>0.16666666666666666</v>
      </c>
      <c r="R2403">
        <v>23526</v>
      </c>
      <c r="S2403" t="s">
        <v>54</v>
      </c>
      <c r="T2403" t="s">
        <v>61</v>
      </c>
      <c r="U2403" t="s">
        <v>52</v>
      </c>
      <c r="V2403">
        <v>6</v>
      </c>
    </row>
    <row r="2404" spans="1:22" x14ac:dyDescent="0.2">
      <c r="A2404">
        <v>15700540</v>
      </c>
      <c r="B2404">
        <v>557</v>
      </c>
      <c r="C2404" t="s">
        <v>16</v>
      </c>
      <c r="D2404" t="s">
        <v>13</v>
      </c>
      <c r="E2404">
        <v>38</v>
      </c>
      <c r="F2404">
        <v>2</v>
      </c>
      <c r="G2404" s="2">
        <v>129893.56</v>
      </c>
      <c r="H2404">
        <v>1</v>
      </c>
      <c r="I2404">
        <v>0</v>
      </c>
      <c r="J2404">
        <v>0</v>
      </c>
      <c r="K2404" s="1">
        <v>102076.03</v>
      </c>
      <c r="L2404">
        <v>0</v>
      </c>
      <c r="M2404">
        <v>8</v>
      </c>
      <c r="N2404">
        <v>494</v>
      </c>
      <c r="O2404">
        <v>5</v>
      </c>
      <c r="P2404">
        <v>101</v>
      </c>
      <c r="Q2404">
        <v>0.625</v>
      </c>
      <c r="R2404">
        <v>3952</v>
      </c>
      <c r="S2404" t="s">
        <v>55</v>
      </c>
      <c r="T2404" t="s">
        <v>58</v>
      </c>
      <c r="U2404" t="s">
        <v>50</v>
      </c>
      <c r="V2404">
        <v>6</v>
      </c>
    </row>
    <row r="2405" spans="1:22" x14ac:dyDescent="0.2">
      <c r="A2405">
        <v>15736578</v>
      </c>
      <c r="B2405">
        <v>539</v>
      </c>
      <c r="C2405" t="s">
        <v>12</v>
      </c>
      <c r="D2405" t="s">
        <v>15</v>
      </c>
      <c r="E2405">
        <v>39</v>
      </c>
      <c r="F2405">
        <v>1</v>
      </c>
      <c r="G2405" s="2">
        <v>0</v>
      </c>
      <c r="H2405">
        <v>1</v>
      </c>
      <c r="I2405">
        <v>1</v>
      </c>
      <c r="J2405">
        <v>1</v>
      </c>
      <c r="K2405" s="1">
        <v>28184.7</v>
      </c>
      <c r="L2405">
        <v>0</v>
      </c>
      <c r="M2405">
        <v>25</v>
      </c>
      <c r="N2405">
        <v>1018</v>
      </c>
      <c r="O2405">
        <v>7</v>
      </c>
      <c r="P2405">
        <v>158</v>
      </c>
      <c r="Q2405">
        <v>0.28000000000000003</v>
      </c>
      <c r="R2405">
        <v>25450</v>
      </c>
      <c r="S2405" t="s">
        <v>55</v>
      </c>
      <c r="T2405" t="s">
        <v>58</v>
      </c>
      <c r="U2405" t="s">
        <v>50</v>
      </c>
      <c r="V2405">
        <v>6</v>
      </c>
    </row>
    <row r="2406" spans="1:22" x14ac:dyDescent="0.2">
      <c r="A2406">
        <v>15727291</v>
      </c>
      <c r="B2406">
        <v>821</v>
      </c>
      <c r="C2406" t="s">
        <v>12</v>
      </c>
      <c r="D2406" t="s">
        <v>13</v>
      </c>
      <c r="E2406">
        <v>40</v>
      </c>
      <c r="F2406">
        <v>1</v>
      </c>
      <c r="G2406" s="2">
        <v>0</v>
      </c>
      <c r="H2406">
        <v>2</v>
      </c>
      <c r="I2406">
        <v>1</v>
      </c>
      <c r="J2406">
        <v>0</v>
      </c>
      <c r="K2406" s="1">
        <v>194273.12</v>
      </c>
      <c r="L2406">
        <v>0</v>
      </c>
      <c r="M2406">
        <v>7</v>
      </c>
      <c r="N2406">
        <v>3731</v>
      </c>
      <c r="O2406">
        <v>0</v>
      </c>
      <c r="P2406">
        <v>54</v>
      </c>
      <c r="Q2406">
        <v>0</v>
      </c>
      <c r="R2406">
        <v>26117</v>
      </c>
      <c r="S2406" t="s">
        <v>55</v>
      </c>
      <c r="T2406" t="s">
        <v>58</v>
      </c>
      <c r="U2406" t="s">
        <v>51</v>
      </c>
      <c r="V2406">
        <v>7</v>
      </c>
    </row>
    <row r="2407" spans="1:22" x14ac:dyDescent="0.2">
      <c r="A2407">
        <v>15799641</v>
      </c>
      <c r="B2407">
        <v>540</v>
      </c>
      <c r="C2407" t="s">
        <v>14</v>
      </c>
      <c r="D2407" t="s">
        <v>15</v>
      </c>
      <c r="E2407">
        <v>39</v>
      </c>
      <c r="F2407">
        <v>2</v>
      </c>
      <c r="G2407" s="2">
        <v>0</v>
      </c>
      <c r="H2407">
        <v>2</v>
      </c>
      <c r="I2407">
        <v>1</v>
      </c>
      <c r="J2407">
        <v>0</v>
      </c>
      <c r="K2407" s="1">
        <v>81995.92</v>
      </c>
      <c r="L2407">
        <v>0</v>
      </c>
      <c r="M2407">
        <v>28</v>
      </c>
      <c r="N2407">
        <v>403</v>
      </c>
      <c r="O2407">
        <v>2</v>
      </c>
      <c r="P2407">
        <v>128</v>
      </c>
      <c r="Q2407">
        <v>7.1428571428571425E-2</v>
      </c>
      <c r="R2407">
        <v>11284</v>
      </c>
      <c r="S2407" t="s">
        <v>55</v>
      </c>
      <c r="T2407" t="s">
        <v>58</v>
      </c>
      <c r="U2407" t="s">
        <v>50</v>
      </c>
      <c r="V2407">
        <v>7</v>
      </c>
    </row>
    <row r="2408" spans="1:22" x14ac:dyDescent="0.2">
      <c r="A2408">
        <v>15586848</v>
      </c>
      <c r="B2408">
        <v>706</v>
      </c>
      <c r="C2408" t="s">
        <v>12</v>
      </c>
      <c r="D2408" t="s">
        <v>15</v>
      </c>
      <c r="E2408">
        <v>38</v>
      </c>
      <c r="F2408">
        <v>1</v>
      </c>
      <c r="G2408" s="2">
        <v>0</v>
      </c>
      <c r="H2408">
        <v>2</v>
      </c>
      <c r="I2408">
        <v>1</v>
      </c>
      <c r="J2408">
        <v>0</v>
      </c>
      <c r="K2408" s="1">
        <v>122379.54</v>
      </c>
      <c r="L2408">
        <v>0</v>
      </c>
      <c r="M2408">
        <v>8</v>
      </c>
      <c r="N2408">
        <v>521</v>
      </c>
      <c r="O2408">
        <v>9</v>
      </c>
      <c r="P2408">
        <v>157</v>
      </c>
      <c r="Q2408">
        <v>1</v>
      </c>
      <c r="R2408">
        <v>4168</v>
      </c>
      <c r="S2408" t="s">
        <v>56</v>
      </c>
      <c r="T2408" t="s">
        <v>58</v>
      </c>
      <c r="U2408" t="s">
        <v>50</v>
      </c>
      <c r="V2408">
        <v>7</v>
      </c>
    </row>
    <row r="2409" spans="1:22" x14ac:dyDescent="0.2">
      <c r="A2409">
        <v>15707637</v>
      </c>
      <c r="B2409">
        <v>765</v>
      </c>
      <c r="C2409" t="s">
        <v>12</v>
      </c>
      <c r="D2409" t="s">
        <v>13</v>
      </c>
      <c r="E2409">
        <v>56</v>
      </c>
      <c r="F2409">
        <v>1</v>
      </c>
      <c r="G2409" s="2">
        <v>0</v>
      </c>
      <c r="H2409">
        <v>1</v>
      </c>
      <c r="I2409">
        <v>1</v>
      </c>
      <c r="J2409">
        <v>0</v>
      </c>
      <c r="K2409" s="1">
        <v>13228.93</v>
      </c>
      <c r="L2409">
        <v>1</v>
      </c>
      <c r="M2409">
        <v>9</v>
      </c>
      <c r="N2409">
        <v>2135</v>
      </c>
      <c r="O2409">
        <v>4</v>
      </c>
      <c r="P2409">
        <v>88</v>
      </c>
      <c r="Q2409">
        <v>0.44444444444444442</v>
      </c>
      <c r="R2409">
        <v>19215</v>
      </c>
      <c r="S2409" t="s">
        <v>55</v>
      </c>
      <c r="T2409" t="s">
        <v>58</v>
      </c>
      <c r="U2409" t="s">
        <v>50</v>
      </c>
      <c r="V2409">
        <v>10</v>
      </c>
    </row>
    <row r="2410" spans="1:22" x14ac:dyDescent="0.2">
      <c r="A2410">
        <v>15639265</v>
      </c>
      <c r="B2410">
        <v>714</v>
      </c>
      <c r="C2410" t="s">
        <v>12</v>
      </c>
      <c r="D2410" t="s">
        <v>15</v>
      </c>
      <c r="E2410">
        <v>54</v>
      </c>
      <c r="F2410">
        <v>7</v>
      </c>
      <c r="G2410" s="2">
        <v>126113.28</v>
      </c>
      <c r="H2410">
        <v>1</v>
      </c>
      <c r="I2410">
        <v>1</v>
      </c>
      <c r="J2410">
        <v>0</v>
      </c>
      <c r="K2410" s="1">
        <v>112777.38</v>
      </c>
      <c r="L2410">
        <v>0</v>
      </c>
      <c r="M2410">
        <v>17</v>
      </c>
      <c r="N2410">
        <v>4314</v>
      </c>
      <c r="O2410">
        <v>10</v>
      </c>
      <c r="P2410">
        <v>148</v>
      </c>
      <c r="Q2410">
        <v>0.58823529411764708</v>
      </c>
      <c r="R2410">
        <v>73338</v>
      </c>
      <c r="S2410" t="s">
        <v>54</v>
      </c>
      <c r="T2410" t="s">
        <v>60</v>
      </c>
      <c r="U2410" t="s">
        <v>50</v>
      </c>
      <c r="V2410">
        <v>6</v>
      </c>
    </row>
    <row r="2411" spans="1:22" x14ac:dyDescent="0.2">
      <c r="A2411">
        <v>15576124</v>
      </c>
      <c r="B2411">
        <v>582</v>
      </c>
      <c r="C2411" t="s">
        <v>12</v>
      </c>
      <c r="D2411" t="s">
        <v>15</v>
      </c>
      <c r="E2411">
        <v>41</v>
      </c>
      <c r="F2411">
        <v>1</v>
      </c>
      <c r="G2411" s="2">
        <v>40488.76</v>
      </c>
      <c r="H2411">
        <v>1</v>
      </c>
      <c r="I2411">
        <v>1</v>
      </c>
      <c r="J2411">
        <v>0</v>
      </c>
      <c r="K2411" s="1">
        <v>128528.83</v>
      </c>
      <c r="L2411">
        <v>0</v>
      </c>
      <c r="M2411">
        <v>12</v>
      </c>
      <c r="N2411">
        <v>2423</v>
      </c>
      <c r="O2411">
        <v>0</v>
      </c>
      <c r="P2411">
        <v>152</v>
      </c>
      <c r="Q2411">
        <v>0</v>
      </c>
      <c r="R2411">
        <v>29076</v>
      </c>
      <c r="S2411" t="s">
        <v>55</v>
      </c>
      <c r="T2411" t="s">
        <v>58</v>
      </c>
      <c r="U2411" t="s">
        <v>50</v>
      </c>
      <c r="V2411">
        <v>6</v>
      </c>
    </row>
    <row r="2412" spans="1:22" x14ac:dyDescent="0.2">
      <c r="A2412">
        <v>15590676</v>
      </c>
      <c r="B2412">
        <v>735</v>
      </c>
      <c r="C2412" t="s">
        <v>12</v>
      </c>
      <c r="D2412" t="s">
        <v>15</v>
      </c>
      <c r="E2412">
        <v>34</v>
      </c>
      <c r="F2412">
        <v>1</v>
      </c>
      <c r="G2412" s="2">
        <v>141796.43</v>
      </c>
      <c r="H2412">
        <v>1</v>
      </c>
      <c r="I2412">
        <v>1</v>
      </c>
      <c r="J2412">
        <v>0</v>
      </c>
      <c r="K2412" s="1">
        <v>45858.49</v>
      </c>
      <c r="L2412">
        <v>0</v>
      </c>
      <c r="M2412">
        <v>8</v>
      </c>
      <c r="N2412">
        <v>1428</v>
      </c>
      <c r="O2412">
        <v>4</v>
      </c>
      <c r="P2412">
        <v>36</v>
      </c>
      <c r="Q2412">
        <v>0.5</v>
      </c>
      <c r="R2412">
        <v>11424</v>
      </c>
      <c r="S2412" t="s">
        <v>55</v>
      </c>
      <c r="T2412" t="s">
        <v>58</v>
      </c>
      <c r="U2412" t="s">
        <v>51</v>
      </c>
      <c r="V2412">
        <v>6</v>
      </c>
    </row>
    <row r="2413" spans="1:22" x14ac:dyDescent="0.2">
      <c r="A2413">
        <v>15659092</v>
      </c>
      <c r="B2413">
        <v>621</v>
      </c>
      <c r="C2413" t="s">
        <v>12</v>
      </c>
      <c r="D2413" t="s">
        <v>13</v>
      </c>
      <c r="E2413">
        <v>50</v>
      </c>
      <c r="F2413">
        <v>5</v>
      </c>
      <c r="G2413" s="2">
        <v>0</v>
      </c>
      <c r="H2413">
        <v>2</v>
      </c>
      <c r="I2413">
        <v>1</v>
      </c>
      <c r="J2413">
        <v>0</v>
      </c>
      <c r="K2413" s="1">
        <v>191756.54</v>
      </c>
      <c r="L2413">
        <v>1</v>
      </c>
      <c r="M2413">
        <v>29</v>
      </c>
      <c r="N2413">
        <v>508</v>
      </c>
      <c r="O2413">
        <v>5</v>
      </c>
      <c r="P2413">
        <v>38</v>
      </c>
      <c r="Q2413">
        <v>0.17241379310344829</v>
      </c>
      <c r="R2413">
        <v>14732</v>
      </c>
      <c r="S2413" t="s">
        <v>55</v>
      </c>
      <c r="T2413" t="s">
        <v>59</v>
      </c>
      <c r="U2413" t="s">
        <v>51</v>
      </c>
      <c r="V2413">
        <v>7</v>
      </c>
    </row>
    <row r="2414" spans="1:22" x14ac:dyDescent="0.2">
      <c r="A2414">
        <v>15801994</v>
      </c>
      <c r="B2414">
        <v>775</v>
      </c>
      <c r="C2414" t="s">
        <v>12</v>
      </c>
      <c r="D2414" t="s">
        <v>15</v>
      </c>
      <c r="E2414">
        <v>31</v>
      </c>
      <c r="F2414">
        <v>9</v>
      </c>
      <c r="G2414" s="2">
        <v>0</v>
      </c>
      <c r="H2414">
        <v>2</v>
      </c>
      <c r="I2414">
        <v>1</v>
      </c>
      <c r="J2414">
        <v>0</v>
      </c>
      <c r="K2414" s="1">
        <v>169278.51</v>
      </c>
      <c r="L2414">
        <v>0</v>
      </c>
      <c r="M2414">
        <v>29</v>
      </c>
      <c r="N2414">
        <v>2941</v>
      </c>
      <c r="O2414">
        <v>3</v>
      </c>
      <c r="P2414">
        <v>171</v>
      </c>
      <c r="Q2414">
        <v>0.10344827586206896</v>
      </c>
      <c r="R2414">
        <v>85289</v>
      </c>
      <c r="S2414" t="s">
        <v>55</v>
      </c>
      <c r="T2414" t="s">
        <v>61</v>
      </c>
      <c r="U2414" t="s">
        <v>50</v>
      </c>
      <c r="V2414">
        <v>6</v>
      </c>
    </row>
    <row r="2415" spans="1:22" x14ac:dyDescent="0.2">
      <c r="A2415">
        <v>15684469</v>
      </c>
      <c r="B2415">
        <v>841</v>
      </c>
      <c r="C2415" t="s">
        <v>16</v>
      </c>
      <c r="D2415" t="s">
        <v>15</v>
      </c>
      <c r="E2415">
        <v>32</v>
      </c>
      <c r="F2415">
        <v>2</v>
      </c>
      <c r="G2415" s="2">
        <v>117070.21</v>
      </c>
      <c r="H2415">
        <v>1</v>
      </c>
      <c r="I2415">
        <v>1</v>
      </c>
      <c r="J2415">
        <v>0</v>
      </c>
      <c r="K2415" s="1">
        <v>113482.2</v>
      </c>
      <c r="L2415">
        <v>0</v>
      </c>
      <c r="M2415">
        <v>30</v>
      </c>
      <c r="N2415">
        <v>2726</v>
      </c>
      <c r="O2415">
        <v>7</v>
      </c>
      <c r="P2415">
        <v>47</v>
      </c>
      <c r="Q2415">
        <v>0.23333333333333334</v>
      </c>
      <c r="R2415">
        <v>81780</v>
      </c>
      <c r="S2415" t="s">
        <v>55</v>
      </c>
      <c r="T2415" t="s">
        <v>58</v>
      </c>
      <c r="U2415" t="s">
        <v>51</v>
      </c>
      <c r="V2415">
        <v>6</v>
      </c>
    </row>
    <row r="2416" spans="1:22" x14ac:dyDescent="0.2">
      <c r="A2416">
        <v>15667093</v>
      </c>
      <c r="B2416">
        <v>673</v>
      </c>
      <c r="C2416" t="s">
        <v>12</v>
      </c>
      <c r="D2416" t="s">
        <v>15</v>
      </c>
      <c r="E2416">
        <v>37</v>
      </c>
      <c r="F2416">
        <v>2</v>
      </c>
      <c r="G2416" s="2">
        <v>0</v>
      </c>
      <c r="H2416">
        <v>1</v>
      </c>
      <c r="I2416">
        <v>1</v>
      </c>
      <c r="J2416">
        <v>1</v>
      </c>
      <c r="K2416" s="1">
        <v>13624.02</v>
      </c>
      <c r="L2416">
        <v>0</v>
      </c>
      <c r="M2416">
        <v>10</v>
      </c>
      <c r="N2416">
        <v>3872</v>
      </c>
      <c r="O2416">
        <v>1</v>
      </c>
      <c r="P2416">
        <v>149</v>
      </c>
      <c r="Q2416">
        <v>0.1</v>
      </c>
      <c r="R2416">
        <v>38720</v>
      </c>
      <c r="S2416" t="s">
        <v>55</v>
      </c>
      <c r="T2416" t="s">
        <v>58</v>
      </c>
      <c r="U2416" t="s">
        <v>50</v>
      </c>
      <c r="V2416">
        <v>6</v>
      </c>
    </row>
    <row r="2417" spans="1:22" x14ac:dyDescent="0.2">
      <c r="A2417">
        <v>15717770</v>
      </c>
      <c r="B2417">
        <v>850</v>
      </c>
      <c r="C2417" t="s">
        <v>14</v>
      </c>
      <c r="D2417" t="s">
        <v>13</v>
      </c>
      <c r="E2417">
        <v>55</v>
      </c>
      <c r="F2417">
        <v>7</v>
      </c>
      <c r="G2417" s="2">
        <v>0</v>
      </c>
      <c r="H2417">
        <v>1</v>
      </c>
      <c r="I2417">
        <v>0</v>
      </c>
      <c r="J2417">
        <v>0</v>
      </c>
      <c r="K2417" s="1">
        <v>171762.87</v>
      </c>
      <c r="L2417">
        <v>1</v>
      </c>
      <c r="M2417">
        <v>2</v>
      </c>
      <c r="N2417">
        <v>826</v>
      </c>
      <c r="O2417">
        <v>9</v>
      </c>
      <c r="P2417">
        <v>173</v>
      </c>
      <c r="Q2417">
        <v>1</v>
      </c>
      <c r="R2417">
        <v>1652</v>
      </c>
      <c r="S2417" t="s">
        <v>55</v>
      </c>
      <c r="T2417" t="s">
        <v>60</v>
      </c>
      <c r="U2417" t="s">
        <v>50</v>
      </c>
      <c r="V2417">
        <v>9</v>
      </c>
    </row>
    <row r="2418" spans="1:22" x14ac:dyDescent="0.2">
      <c r="A2418">
        <v>15673995</v>
      </c>
      <c r="B2418">
        <v>516</v>
      </c>
      <c r="C2418" t="s">
        <v>14</v>
      </c>
      <c r="D2418" t="s">
        <v>13</v>
      </c>
      <c r="E2418">
        <v>65</v>
      </c>
      <c r="F2418">
        <v>9</v>
      </c>
      <c r="G2418" s="2">
        <v>102541.1</v>
      </c>
      <c r="H2418">
        <v>1</v>
      </c>
      <c r="I2418">
        <v>1</v>
      </c>
      <c r="J2418">
        <v>0</v>
      </c>
      <c r="K2418" s="1">
        <v>181490.42</v>
      </c>
      <c r="L2418">
        <v>0</v>
      </c>
      <c r="M2418">
        <v>7</v>
      </c>
      <c r="N2418">
        <v>4931</v>
      </c>
      <c r="O2418">
        <v>4</v>
      </c>
      <c r="P2418">
        <v>107</v>
      </c>
      <c r="Q2418">
        <v>0.5714285714285714</v>
      </c>
      <c r="R2418">
        <v>34517</v>
      </c>
      <c r="S2418" t="s">
        <v>55</v>
      </c>
      <c r="T2418" t="s">
        <v>61</v>
      </c>
      <c r="U2418" t="s">
        <v>50</v>
      </c>
      <c r="V2418">
        <v>6</v>
      </c>
    </row>
    <row r="2419" spans="1:22" x14ac:dyDescent="0.2">
      <c r="A2419">
        <v>15771054</v>
      </c>
      <c r="B2419">
        <v>469</v>
      </c>
      <c r="C2419" t="s">
        <v>14</v>
      </c>
      <c r="D2419" t="s">
        <v>15</v>
      </c>
      <c r="E2419">
        <v>35</v>
      </c>
      <c r="F2419">
        <v>5</v>
      </c>
      <c r="G2419" s="2">
        <v>0</v>
      </c>
      <c r="H2419">
        <v>2</v>
      </c>
      <c r="I2419">
        <v>1</v>
      </c>
      <c r="J2419">
        <v>0</v>
      </c>
      <c r="K2419" s="1">
        <v>186490.37</v>
      </c>
      <c r="L2419">
        <v>0</v>
      </c>
      <c r="M2419">
        <v>6</v>
      </c>
      <c r="N2419">
        <v>2465</v>
      </c>
      <c r="O2419">
        <v>8</v>
      </c>
      <c r="P2419">
        <v>155</v>
      </c>
      <c r="Q2419">
        <v>1</v>
      </c>
      <c r="R2419">
        <v>14790</v>
      </c>
      <c r="S2419" t="s">
        <v>55</v>
      </c>
      <c r="T2419" t="s">
        <v>59</v>
      </c>
      <c r="U2419" t="s">
        <v>50</v>
      </c>
      <c r="V2419">
        <v>6</v>
      </c>
    </row>
    <row r="2420" spans="1:22" x14ac:dyDescent="0.2">
      <c r="A2420">
        <v>15578788</v>
      </c>
      <c r="B2420">
        <v>786</v>
      </c>
      <c r="C2420" t="s">
        <v>14</v>
      </c>
      <c r="D2420" t="s">
        <v>15</v>
      </c>
      <c r="E2420">
        <v>40</v>
      </c>
      <c r="F2420">
        <v>6</v>
      </c>
      <c r="G2420" s="2">
        <v>0</v>
      </c>
      <c r="H2420">
        <v>2</v>
      </c>
      <c r="I2420">
        <v>0</v>
      </c>
      <c r="J2420">
        <v>0</v>
      </c>
      <c r="K2420" s="1">
        <v>41248.800000000003</v>
      </c>
      <c r="L2420">
        <v>0</v>
      </c>
      <c r="M2420">
        <v>1</v>
      </c>
      <c r="N2420">
        <v>2242</v>
      </c>
      <c r="O2420">
        <v>7</v>
      </c>
      <c r="P2420">
        <v>24</v>
      </c>
      <c r="Q2420">
        <v>1</v>
      </c>
      <c r="R2420">
        <v>2242</v>
      </c>
      <c r="S2420" t="s">
        <v>55</v>
      </c>
      <c r="T2420" t="s">
        <v>60</v>
      </c>
      <c r="U2420" t="s">
        <v>52</v>
      </c>
      <c r="V2420">
        <v>6</v>
      </c>
    </row>
    <row r="2421" spans="1:22" x14ac:dyDescent="0.2">
      <c r="A2421">
        <v>15635502</v>
      </c>
      <c r="B2421">
        <v>443</v>
      </c>
      <c r="C2421" t="s">
        <v>12</v>
      </c>
      <c r="D2421" t="s">
        <v>15</v>
      </c>
      <c r="E2421">
        <v>44</v>
      </c>
      <c r="F2421">
        <v>2</v>
      </c>
      <c r="G2421" s="2">
        <v>0</v>
      </c>
      <c r="H2421">
        <v>1</v>
      </c>
      <c r="I2421">
        <v>1</v>
      </c>
      <c r="J2421">
        <v>0</v>
      </c>
      <c r="K2421" s="1">
        <v>159165.70000000001</v>
      </c>
      <c r="L2421">
        <v>0</v>
      </c>
      <c r="M2421">
        <v>30</v>
      </c>
      <c r="N2421">
        <v>2209</v>
      </c>
      <c r="O2421">
        <v>1</v>
      </c>
      <c r="P2421">
        <v>26</v>
      </c>
      <c r="Q2421">
        <v>3.3333333333333333E-2</v>
      </c>
      <c r="R2421">
        <v>66270</v>
      </c>
      <c r="S2421" t="s">
        <v>54</v>
      </c>
      <c r="T2421" t="s">
        <v>58</v>
      </c>
      <c r="U2421" t="s">
        <v>52</v>
      </c>
      <c r="V2421">
        <v>9</v>
      </c>
    </row>
    <row r="2422" spans="1:22" x14ac:dyDescent="0.2">
      <c r="A2422">
        <v>15645059</v>
      </c>
      <c r="B2422">
        <v>711</v>
      </c>
      <c r="C2422" t="s">
        <v>12</v>
      </c>
      <c r="D2422" t="s">
        <v>13</v>
      </c>
      <c r="E2422">
        <v>28</v>
      </c>
      <c r="F2422">
        <v>8</v>
      </c>
      <c r="G2422" s="2">
        <v>0</v>
      </c>
      <c r="H2422">
        <v>2</v>
      </c>
      <c r="I2422">
        <v>0</v>
      </c>
      <c r="J2422">
        <v>0</v>
      </c>
      <c r="K2422" s="1">
        <v>105159.89</v>
      </c>
      <c r="L2422">
        <v>0</v>
      </c>
      <c r="M2422">
        <v>24</v>
      </c>
      <c r="N2422">
        <v>2087</v>
      </c>
      <c r="O2422">
        <v>8</v>
      </c>
      <c r="P2422">
        <v>54</v>
      </c>
      <c r="Q2422">
        <v>0.33333333333333331</v>
      </c>
      <c r="R2422">
        <v>50088</v>
      </c>
      <c r="S2422" t="s">
        <v>56</v>
      </c>
      <c r="T2422" t="s">
        <v>60</v>
      </c>
      <c r="U2422" t="s">
        <v>51</v>
      </c>
      <c r="V2422">
        <v>6</v>
      </c>
    </row>
    <row r="2423" spans="1:22" x14ac:dyDescent="0.2">
      <c r="A2423">
        <v>15803202</v>
      </c>
      <c r="B2423">
        <v>350</v>
      </c>
      <c r="C2423" t="s">
        <v>12</v>
      </c>
      <c r="D2423" t="s">
        <v>15</v>
      </c>
      <c r="E2423">
        <v>51</v>
      </c>
      <c r="F2423">
        <v>10</v>
      </c>
      <c r="G2423" s="2">
        <v>0</v>
      </c>
      <c r="H2423">
        <v>1</v>
      </c>
      <c r="I2423">
        <v>1</v>
      </c>
      <c r="J2423">
        <v>1</v>
      </c>
      <c r="K2423" s="1">
        <v>125823.79</v>
      </c>
      <c r="L2423">
        <v>1</v>
      </c>
      <c r="M2423">
        <v>4</v>
      </c>
      <c r="N2423">
        <v>647</v>
      </c>
      <c r="O2423">
        <v>5</v>
      </c>
      <c r="P2423">
        <v>118</v>
      </c>
      <c r="Q2423">
        <v>1</v>
      </c>
      <c r="R2423">
        <v>2588</v>
      </c>
      <c r="S2423" t="s">
        <v>55</v>
      </c>
      <c r="T2423" t="s">
        <v>61</v>
      </c>
      <c r="U2423" t="s">
        <v>50</v>
      </c>
      <c r="V2423">
        <v>6</v>
      </c>
    </row>
    <row r="2424" spans="1:22" x14ac:dyDescent="0.2">
      <c r="A2424">
        <v>15593683</v>
      </c>
      <c r="B2424">
        <v>668</v>
      </c>
      <c r="C2424" t="s">
        <v>14</v>
      </c>
      <c r="D2424" t="s">
        <v>13</v>
      </c>
      <c r="E2424">
        <v>30</v>
      </c>
      <c r="F2424">
        <v>8</v>
      </c>
      <c r="G2424" s="2">
        <v>0</v>
      </c>
      <c r="H2424">
        <v>2</v>
      </c>
      <c r="I2424">
        <v>1</v>
      </c>
      <c r="J2424">
        <v>0</v>
      </c>
      <c r="K2424" s="1">
        <v>138465.70000000001</v>
      </c>
      <c r="L2424">
        <v>0</v>
      </c>
      <c r="M2424">
        <v>22</v>
      </c>
      <c r="N2424">
        <v>4550</v>
      </c>
      <c r="O2424">
        <v>5</v>
      </c>
      <c r="P2424">
        <v>2</v>
      </c>
      <c r="Q2424">
        <v>0.22727272727272727</v>
      </c>
      <c r="R2424">
        <v>100100</v>
      </c>
      <c r="S2424" t="s">
        <v>55</v>
      </c>
      <c r="T2424" t="s">
        <v>60</v>
      </c>
      <c r="U2424" t="s">
        <v>52</v>
      </c>
      <c r="V2424">
        <v>6</v>
      </c>
    </row>
    <row r="2425" spans="1:22" x14ac:dyDescent="0.2">
      <c r="A2425">
        <v>15703394</v>
      </c>
      <c r="B2425">
        <v>633</v>
      </c>
      <c r="C2425" t="s">
        <v>14</v>
      </c>
      <c r="D2425" t="s">
        <v>15</v>
      </c>
      <c r="E2425">
        <v>27</v>
      </c>
      <c r="F2425">
        <v>3</v>
      </c>
      <c r="G2425" s="2">
        <v>0</v>
      </c>
      <c r="H2425">
        <v>2</v>
      </c>
      <c r="I2425">
        <v>1</v>
      </c>
      <c r="J2425">
        <v>0</v>
      </c>
      <c r="K2425" s="1">
        <v>44008.91</v>
      </c>
      <c r="L2425">
        <v>0</v>
      </c>
      <c r="M2425">
        <v>28</v>
      </c>
      <c r="N2425">
        <v>4852</v>
      </c>
      <c r="O2425">
        <v>10</v>
      </c>
      <c r="P2425">
        <v>145</v>
      </c>
      <c r="Q2425">
        <v>0.35714285714285715</v>
      </c>
      <c r="R2425">
        <v>135856</v>
      </c>
      <c r="S2425" t="s">
        <v>55</v>
      </c>
      <c r="T2425" t="s">
        <v>59</v>
      </c>
      <c r="U2425" t="s">
        <v>50</v>
      </c>
      <c r="V2425">
        <v>6</v>
      </c>
    </row>
    <row r="2426" spans="1:22" x14ac:dyDescent="0.2">
      <c r="A2426">
        <v>15642530</v>
      </c>
      <c r="B2426">
        <v>706</v>
      </c>
      <c r="C2426" t="s">
        <v>16</v>
      </c>
      <c r="D2426" t="s">
        <v>13</v>
      </c>
      <c r="E2426">
        <v>47</v>
      </c>
      <c r="F2426">
        <v>10</v>
      </c>
      <c r="G2426" s="2">
        <v>144090.42000000001</v>
      </c>
      <c r="H2426">
        <v>1</v>
      </c>
      <c r="I2426">
        <v>1</v>
      </c>
      <c r="J2426">
        <v>0</v>
      </c>
      <c r="K2426" s="1">
        <v>140938.95000000001</v>
      </c>
      <c r="L2426">
        <v>1</v>
      </c>
      <c r="M2426">
        <v>25</v>
      </c>
      <c r="N2426">
        <v>512</v>
      </c>
      <c r="O2426">
        <v>2</v>
      </c>
      <c r="P2426">
        <v>166</v>
      </c>
      <c r="Q2426">
        <v>0.08</v>
      </c>
      <c r="R2426">
        <v>12800</v>
      </c>
      <c r="S2426" t="s">
        <v>55</v>
      </c>
      <c r="T2426" t="s">
        <v>61</v>
      </c>
      <c r="U2426" t="s">
        <v>50</v>
      </c>
      <c r="V2426">
        <v>6</v>
      </c>
    </row>
    <row r="2427" spans="1:22" x14ac:dyDescent="0.2">
      <c r="A2427">
        <v>15744770</v>
      </c>
      <c r="B2427">
        <v>636</v>
      </c>
      <c r="C2427" t="s">
        <v>12</v>
      </c>
      <c r="D2427" t="s">
        <v>15</v>
      </c>
      <c r="E2427">
        <v>44</v>
      </c>
      <c r="F2427">
        <v>2</v>
      </c>
      <c r="G2427" s="2">
        <v>0</v>
      </c>
      <c r="H2427">
        <v>2</v>
      </c>
      <c r="I2427">
        <v>0</v>
      </c>
      <c r="J2427">
        <v>0</v>
      </c>
      <c r="K2427" s="1">
        <v>86414.41</v>
      </c>
      <c r="L2427">
        <v>0</v>
      </c>
      <c r="M2427">
        <v>2</v>
      </c>
      <c r="N2427">
        <v>1338</v>
      </c>
      <c r="O2427">
        <v>5</v>
      </c>
      <c r="P2427">
        <v>175</v>
      </c>
      <c r="Q2427">
        <v>1</v>
      </c>
      <c r="R2427">
        <v>2676</v>
      </c>
      <c r="S2427" t="s">
        <v>56</v>
      </c>
      <c r="T2427" t="s">
        <v>58</v>
      </c>
      <c r="U2427" t="s">
        <v>50</v>
      </c>
      <c r="V2427">
        <v>7</v>
      </c>
    </row>
    <row r="2428" spans="1:22" x14ac:dyDescent="0.2">
      <c r="A2428">
        <v>15701238</v>
      </c>
      <c r="B2428">
        <v>683</v>
      </c>
      <c r="C2428" t="s">
        <v>12</v>
      </c>
      <c r="D2428" t="s">
        <v>15</v>
      </c>
      <c r="E2428">
        <v>47</v>
      </c>
      <c r="F2428">
        <v>1</v>
      </c>
      <c r="G2428" s="2">
        <v>0</v>
      </c>
      <c r="H2428">
        <v>2</v>
      </c>
      <c r="I2428">
        <v>1</v>
      </c>
      <c r="J2428">
        <v>0</v>
      </c>
      <c r="K2428" s="1">
        <v>148989.15</v>
      </c>
      <c r="L2428">
        <v>0</v>
      </c>
      <c r="M2428">
        <v>16</v>
      </c>
      <c r="N2428">
        <v>4782</v>
      </c>
      <c r="O2428">
        <v>1</v>
      </c>
      <c r="P2428">
        <v>173</v>
      </c>
      <c r="Q2428">
        <v>6.25E-2</v>
      </c>
      <c r="R2428">
        <v>76512</v>
      </c>
      <c r="S2428" t="s">
        <v>55</v>
      </c>
      <c r="T2428" t="s">
        <v>58</v>
      </c>
      <c r="U2428" t="s">
        <v>50</v>
      </c>
      <c r="V2428">
        <v>8</v>
      </c>
    </row>
    <row r="2429" spans="1:22" x14ac:dyDescent="0.2">
      <c r="A2429">
        <v>15644849</v>
      </c>
      <c r="B2429">
        <v>655</v>
      </c>
      <c r="C2429" t="s">
        <v>12</v>
      </c>
      <c r="D2429" t="s">
        <v>13</v>
      </c>
      <c r="E2429">
        <v>32</v>
      </c>
      <c r="F2429">
        <v>2</v>
      </c>
      <c r="G2429" s="2">
        <v>0</v>
      </c>
      <c r="H2429">
        <v>1</v>
      </c>
      <c r="I2429">
        <v>1</v>
      </c>
      <c r="J2429">
        <v>1</v>
      </c>
      <c r="K2429" s="1">
        <v>71047.509999999995</v>
      </c>
      <c r="L2429">
        <v>0</v>
      </c>
      <c r="M2429">
        <v>24</v>
      </c>
      <c r="N2429">
        <v>2054</v>
      </c>
      <c r="O2429">
        <v>7</v>
      </c>
      <c r="P2429">
        <v>129</v>
      </c>
      <c r="Q2429">
        <v>0.29166666666666669</v>
      </c>
      <c r="R2429">
        <v>49296</v>
      </c>
      <c r="S2429" t="s">
        <v>55</v>
      </c>
      <c r="T2429" t="s">
        <v>58</v>
      </c>
      <c r="U2429" t="s">
        <v>50</v>
      </c>
      <c r="V2429">
        <v>6</v>
      </c>
    </row>
    <row r="2430" spans="1:22" x14ac:dyDescent="0.2">
      <c r="A2430">
        <v>15635531</v>
      </c>
      <c r="B2430">
        <v>575</v>
      </c>
      <c r="C2430" t="s">
        <v>14</v>
      </c>
      <c r="D2430" t="s">
        <v>13</v>
      </c>
      <c r="E2430">
        <v>30</v>
      </c>
      <c r="F2430">
        <v>8</v>
      </c>
      <c r="G2430" s="2">
        <v>0</v>
      </c>
      <c r="H2430">
        <v>2</v>
      </c>
      <c r="I2430">
        <v>1</v>
      </c>
      <c r="J2430">
        <v>0</v>
      </c>
      <c r="K2430" s="1">
        <v>185341.63</v>
      </c>
      <c r="L2430">
        <v>0</v>
      </c>
      <c r="M2430">
        <v>28</v>
      </c>
      <c r="N2430">
        <v>348</v>
      </c>
      <c r="O2430">
        <v>5</v>
      </c>
      <c r="P2430">
        <v>107</v>
      </c>
      <c r="Q2430">
        <v>0.17857142857142858</v>
      </c>
      <c r="R2430">
        <v>9744</v>
      </c>
      <c r="S2430" t="s">
        <v>55</v>
      </c>
      <c r="T2430" t="s">
        <v>60</v>
      </c>
      <c r="U2430" t="s">
        <v>50</v>
      </c>
      <c r="V2430">
        <v>6</v>
      </c>
    </row>
    <row r="2431" spans="1:22" x14ac:dyDescent="0.2">
      <c r="A2431">
        <v>15697510</v>
      </c>
      <c r="B2431">
        <v>707</v>
      </c>
      <c r="C2431" t="s">
        <v>14</v>
      </c>
      <c r="D2431" t="s">
        <v>13</v>
      </c>
      <c r="E2431">
        <v>52</v>
      </c>
      <c r="F2431">
        <v>7</v>
      </c>
      <c r="G2431" s="2">
        <v>0</v>
      </c>
      <c r="H2431">
        <v>1</v>
      </c>
      <c r="I2431">
        <v>1</v>
      </c>
      <c r="J2431">
        <v>0</v>
      </c>
      <c r="K2431" s="1">
        <v>109688.82</v>
      </c>
      <c r="L2431">
        <v>1</v>
      </c>
      <c r="M2431">
        <v>9</v>
      </c>
      <c r="N2431">
        <v>250</v>
      </c>
      <c r="O2431">
        <v>1</v>
      </c>
      <c r="P2431">
        <v>55</v>
      </c>
      <c r="Q2431">
        <v>0.1111111111111111</v>
      </c>
      <c r="R2431">
        <v>2250</v>
      </c>
      <c r="S2431" t="s">
        <v>55</v>
      </c>
      <c r="T2431" t="s">
        <v>60</v>
      </c>
      <c r="U2431" t="s">
        <v>51</v>
      </c>
      <c r="V2431">
        <v>9</v>
      </c>
    </row>
    <row r="2432" spans="1:22" x14ac:dyDescent="0.2">
      <c r="A2432">
        <v>15757981</v>
      </c>
      <c r="B2432">
        <v>748</v>
      </c>
      <c r="C2432" t="s">
        <v>12</v>
      </c>
      <c r="D2432" t="s">
        <v>15</v>
      </c>
      <c r="E2432">
        <v>66</v>
      </c>
      <c r="F2432">
        <v>8</v>
      </c>
      <c r="G2432" s="2">
        <v>0</v>
      </c>
      <c r="H2432">
        <v>1</v>
      </c>
      <c r="I2432">
        <v>1</v>
      </c>
      <c r="J2432">
        <v>1</v>
      </c>
      <c r="K2432" s="1">
        <v>163331.65</v>
      </c>
      <c r="L2432">
        <v>0</v>
      </c>
      <c r="M2432">
        <v>25</v>
      </c>
      <c r="N2432">
        <v>2126</v>
      </c>
      <c r="O2432">
        <v>7</v>
      </c>
      <c r="P2432">
        <v>148</v>
      </c>
      <c r="Q2432">
        <v>0.28000000000000003</v>
      </c>
      <c r="R2432">
        <v>53150</v>
      </c>
      <c r="S2432" t="s">
        <v>56</v>
      </c>
      <c r="T2432" t="s">
        <v>60</v>
      </c>
      <c r="U2432" t="s">
        <v>50</v>
      </c>
      <c r="V2432">
        <v>6</v>
      </c>
    </row>
    <row r="2433" spans="1:22" x14ac:dyDescent="0.2">
      <c r="A2433">
        <v>15738088</v>
      </c>
      <c r="B2433">
        <v>634</v>
      </c>
      <c r="C2433" t="s">
        <v>14</v>
      </c>
      <c r="D2433" t="s">
        <v>15</v>
      </c>
      <c r="E2433">
        <v>63</v>
      </c>
      <c r="F2433">
        <v>10</v>
      </c>
      <c r="G2433" s="2">
        <v>0</v>
      </c>
      <c r="H2433">
        <v>2</v>
      </c>
      <c r="I2433">
        <v>1</v>
      </c>
      <c r="J2433">
        <v>0</v>
      </c>
      <c r="K2433" s="1">
        <v>30772.86</v>
      </c>
      <c r="L2433">
        <v>1</v>
      </c>
      <c r="M2433">
        <v>7</v>
      </c>
      <c r="N2433">
        <v>1407</v>
      </c>
      <c r="O2433">
        <v>5</v>
      </c>
      <c r="P2433">
        <v>90</v>
      </c>
      <c r="Q2433">
        <v>0.7142857142857143</v>
      </c>
      <c r="R2433">
        <v>9849</v>
      </c>
      <c r="S2433" t="s">
        <v>56</v>
      </c>
      <c r="T2433" t="s">
        <v>61</v>
      </c>
      <c r="U2433" t="s">
        <v>50</v>
      </c>
      <c r="V2433">
        <v>7</v>
      </c>
    </row>
    <row r="2434" spans="1:22" x14ac:dyDescent="0.2">
      <c r="A2434">
        <v>15765173</v>
      </c>
      <c r="B2434">
        <v>350</v>
      </c>
      <c r="C2434" t="s">
        <v>12</v>
      </c>
      <c r="D2434" t="s">
        <v>13</v>
      </c>
      <c r="E2434">
        <v>60</v>
      </c>
      <c r="F2434">
        <v>3</v>
      </c>
      <c r="G2434" s="2">
        <v>0</v>
      </c>
      <c r="H2434">
        <v>1</v>
      </c>
      <c r="I2434">
        <v>0</v>
      </c>
      <c r="J2434">
        <v>0</v>
      </c>
      <c r="K2434" s="1">
        <v>113796.15</v>
      </c>
      <c r="L2434">
        <v>1</v>
      </c>
      <c r="M2434">
        <v>12</v>
      </c>
      <c r="N2434">
        <v>2006</v>
      </c>
      <c r="O2434">
        <v>5</v>
      </c>
      <c r="P2434">
        <v>130</v>
      </c>
      <c r="Q2434">
        <v>0.41666666666666669</v>
      </c>
      <c r="R2434">
        <v>24072</v>
      </c>
      <c r="S2434" t="s">
        <v>55</v>
      </c>
      <c r="T2434" t="s">
        <v>59</v>
      </c>
      <c r="U2434" t="s">
        <v>50</v>
      </c>
      <c r="V2434">
        <v>9</v>
      </c>
    </row>
    <row r="2435" spans="1:22" x14ac:dyDescent="0.2">
      <c r="A2435">
        <v>15791452</v>
      </c>
      <c r="B2435">
        <v>675</v>
      </c>
      <c r="C2435" t="s">
        <v>12</v>
      </c>
      <c r="D2435" t="s">
        <v>15</v>
      </c>
      <c r="E2435">
        <v>39</v>
      </c>
      <c r="F2435">
        <v>1</v>
      </c>
      <c r="G2435" s="2">
        <v>0</v>
      </c>
      <c r="H2435">
        <v>2</v>
      </c>
      <c r="I2435">
        <v>1</v>
      </c>
      <c r="J2435">
        <v>0</v>
      </c>
      <c r="K2435" s="1">
        <v>153129.22</v>
      </c>
      <c r="L2435">
        <v>0</v>
      </c>
      <c r="M2435">
        <v>12</v>
      </c>
      <c r="N2435">
        <v>1530</v>
      </c>
      <c r="O2435">
        <v>7</v>
      </c>
      <c r="P2435">
        <v>36</v>
      </c>
      <c r="Q2435">
        <v>0.58333333333333337</v>
      </c>
      <c r="R2435">
        <v>18360</v>
      </c>
      <c r="S2435" t="s">
        <v>56</v>
      </c>
      <c r="T2435" t="s">
        <v>58</v>
      </c>
      <c r="U2435" t="s">
        <v>51</v>
      </c>
      <c r="V2435">
        <v>7</v>
      </c>
    </row>
    <row r="2436" spans="1:22" x14ac:dyDescent="0.2">
      <c r="A2436">
        <v>15585466</v>
      </c>
      <c r="B2436">
        <v>552</v>
      </c>
      <c r="C2436" t="s">
        <v>12</v>
      </c>
      <c r="D2436" t="s">
        <v>15</v>
      </c>
      <c r="E2436">
        <v>29</v>
      </c>
      <c r="F2436">
        <v>10</v>
      </c>
      <c r="G2436" s="2">
        <v>0</v>
      </c>
      <c r="H2436">
        <v>2</v>
      </c>
      <c r="I2436">
        <v>1</v>
      </c>
      <c r="J2436">
        <v>0</v>
      </c>
      <c r="K2436" s="1">
        <v>12186.83</v>
      </c>
      <c r="L2436">
        <v>0</v>
      </c>
      <c r="M2436">
        <v>29</v>
      </c>
      <c r="N2436">
        <v>571</v>
      </c>
      <c r="O2436">
        <v>7</v>
      </c>
      <c r="P2436">
        <v>9</v>
      </c>
      <c r="Q2436">
        <v>0.2413793103448276</v>
      </c>
      <c r="R2436">
        <v>16559</v>
      </c>
      <c r="S2436" t="s">
        <v>56</v>
      </c>
      <c r="T2436" t="s">
        <v>61</v>
      </c>
      <c r="U2436" t="s">
        <v>52</v>
      </c>
      <c r="V2436">
        <v>6</v>
      </c>
    </row>
    <row r="2437" spans="1:22" x14ac:dyDescent="0.2">
      <c r="A2437">
        <v>15677310</v>
      </c>
      <c r="B2437">
        <v>761</v>
      </c>
      <c r="C2437" t="s">
        <v>16</v>
      </c>
      <c r="D2437" t="s">
        <v>15</v>
      </c>
      <c r="E2437">
        <v>62</v>
      </c>
      <c r="F2437">
        <v>5</v>
      </c>
      <c r="G2437" s="2">
        <v>98854.34</v>
      </c>
      <c r="H2437">
        <v>1</v>
      </c>
      <c r="I2437">
        <v>0</v>
      </c>
      <c r="J2437">
        <v>0</v>
      </c>
      <c r="K2437" s="1">
        <v>86920.97</v>
      </c>
      <c r="L2437">
        <v>1</v>
      </c>
      <c r="M2437">
        <v>2</v>
      </c>
      <c r="N2437">
        <v>518</v>
      </c>
      <c r="O2437">
        <v>1</v>
      </c>
      <c r="P2437">
        <v>148</v>
      </c>
      <c r="Q2437">
        <v>0.5</v>
      </c>
      <c r="R2437">
        <v>1036</v>
      </c>
      <c r="S2437" t="s">
        <v>55</v>
      </c>
      <c r="T2437" t="s">
        <v>59</v>
      </c>
      <c r="U2437" t="s">
        <v>50</v>
      </c>
      <c r="V2437">
        <v>6</v>
      </c>
    </row>
    <row r="2438" spans="1:22" x14ac:dyDescent="0.2">
      <c r="A2438">
        <v>15646262</v>
      </c>
      <c r="B2438">
        <v>622</v>
      </c>
      <c r="C2438" t="s">
        <v>12</v>
      </c>
      <c r="D2438" t="s">
        <v>15</v>
      </c>
      <c r="E2438">
        <v>31</v>
      </c>
      <c r="F2438">
        <v>7</v>
      </c>
      <c r="G2438" s="2">
        <v>0</v>
      </c>
      <c r="H2438">
        <v>1</v>
      </c>
      <c r="I2438">
        <v>1</v>
      </c>
      <c r="J2438">
        <v>0</v>
      </c>
      <c r="K2438" s="1">
        <v>35408.769999999997</v>
      </c>
      <c r="L2438">
        <v>0</v>
      </c>
      <c r="M2438">
        <v>9</v>
      </c>
      <c r="N2438">
        <v>2531</v>
      </c>
      <c r="O2438">
        <v>4</v>
      </c>
      <c r="P2438">
        <v>67</v>
      </c>
      <c r="Q2438">
        <v>0.44444444444444442</v>
      </c>
      <c r="R2438">
        <v>22779</v>
      </c>
      <c r="S2438" t="s">
        <v>55</v>
      </c>
      <c r="T2438" t="s">
        <v>60</v>
      </c>
      <c r="U2438" t="s">
        <v>50</v>
      </c>
      <c r="V2438">
        <v>8</v>
      </c>
    </row>
    <row r="2439" spans="1:22" x14ac:dyDescent="0.2">
      <c r="A2439">
        <v>15589200</v>
      </c>
      <c r="B2439">
        <v>617</v>
      </c>
      <c r="C2439" t="s">
        <v>14</v>
      </c>
      <c r="D2439" t="s">
        <v>15</v>
      </c>
      <c r="E2439">
        <v>34</v>
      </c>
      <c r="F2439">
        <v>9</v>
      </c>
      <c r="G2439" s="2">
        <v>0</v>
      </c>
      <c r="H2439">
        <v>2</v>
      </c>
      <c r="I2439">
        <v>1</v>
      </c>
      <c r="J2439">
        <v>0</v>
      </c>
      <c r="K2439" s="1">
        <v>118749.58</v>
      </c>
      <c r="L2439">
        <v>0</v>
      </c>
      <c r="M2439">
        <v>28</v>
      </c>
      <c r="N2439">
        <v>3453</v>
      </c>
      <c r="O2439">
        <v>5</v>
      </c>
      <c r="P2439">
        <v>112</v>
      </c>
      <c r="Q2439">
        <v>0.17857142857142858</v>
      </c>
      <c r="R2439">
        <v>96684</v>
      </c>
      <c r="S2439" t="s">
        <v>55</v>
      </c>
      <c r="T2439" t="s">
        <v>61</v>
      </c>
      <c r="U2439" t="s">
        <v>50</v>
      </c>
      <c r="V2439">
        <v>6</v>
      </c>
    </row>
    <row r="2440" spans="1:22" x14ac:dyDescent="0.2">
      <c r="A2440">
        <v>15695383</v>
      </c>
      <c r="B2440">
        <v>567</v>
      </c>
      <c r="C2440" t="s">
        <v>14</v>
      </c>
      <c r="D2440" t="s">
        <v>15</v>
      </c>
      <c r="E2440">
        <v>44</v>
      </c>
      <c r="F2440">
        <v>9</v>
      </c>
      <c r="G2440" s="2">
        <v>0</v>
      </c>
      <c r="H2440">
        <v>2</v>
      </c>
      <c r="I2440">
        <v>1</v>
      </c>
      <c r="J2440">
        <v>0</v>
      </c>
      <c r="K2440" s="1">
        <v>87677.15</v>
      </c>
      <c r="L2440">
        <v>0</v>
      </c>
      <c r="M2440">
        <v>13</v>
      </c>
      <c r="N2440">
        <v>2113</v>
      </c>
      <c r="O2440">
        <v>0</v>
      </c>
      <c r="P2440">
        <v>117</v>
      </c>
      <c r="Q2440">
        <v>0</v>
      </c>
      <c r="R2440">
        <v>27469</v>
      </c>
      <c r="S2440" t="s">
        <v>55</v>
      </c>
      <c r="T2440" t="s">
        <v>61</v>
      </c>
      <c r="U2440" t="s">
        <v>50</v>
      </c>
      <c r="V2440">
        <v>6</v>
      </c>
    </row>
    <row r="2441" spans="1:22" x14ac:dyDescent="0.2">
      <c r="A2441">
        <v>15617052</v>
      </c>
      <c r="B2441">
        <v>782</v>
      </c>
      <c r="C2441" t="s">
        <v>12</v>
      </c>
      <c r="D2441" t="s">
        <v>15</v>
      </c>
      <c r="E2441">
        <v>34</v>
      </c>
      <c r="F2441">
        <v>9</v>
      </c>
      <c r="G2441" s="2">
        <v>0</v>
      </c>
      <c r="H2441">
        <v>1</v>
      </c>
      <c r="I2441">
        <v>1</v>
      </c>
      <c r="J2441">
        <v>0</v>
      </c>
      <c r="K2441" s="1">
        <v>183021.06</v>
      </c>
      <c r="L2441">
        <v>1</v>
      </c>
      <c r="M2441">
        <v>22</v>
      </c>
      <c r="N2441">
        <v>1030</v>
      </c>
      <c r="O2441">
        <v>5</v>
      </c>
      <c r="P2441">
        <v>3</v>
      </c>
      <c r="Q2441">
        <v>0.22727272727272727</v>
      </c>
      <c r="R2441">
        <v>22660</v>
      </c>
      <c r="S2441" t="s">
        <v>54</v>
      </c>
      <c r="T2441" t="s">
        <v>61</v>
      </c>
      <c r="U2441" t="s">
        <v>52</v>
      </c>
      <c r="V2441">
        <v>8</v>
      </c>
    </row>
    <row r="2442" spans="1:22" x14ac:dyDescent="0.2">
      <c r="A2442">
        <v>15603247</v>
      </c>
      <c r="B2442">
        <v>743</v>
      </c>
      <c r="C2442" t="s">
        <v>16</v>
      </c>
      <c r="D2442" t="s">
        <v>13</v>
      </c>
      <c r="E2442">
        <v>35</v>
      </c>
      <c r="F2442">
        <v>1</v>
      </c>
      <c r="G2442" s="2">
        <v>146781.24</v>
      </c>
      <c r="H2442">
        <v>1</v>
      </c>
      <c r="I2442">
        <v>1</v>
      </c>
      <c r="J2442">
        <v>0</v>
      </c>
      <c r="K2442" s="1">
        <v>189307.7</v>
      </c>
      <c r="L2442">
        <v>0</v>
      </c>
      <c r="M2442">
        <v>22</v>
      </c>
      <c r="N2442">
        <v>4573</v>
      </c>
      <c r="O2442">
        <v>0</v>
      </c>
      <c r="P2442">
        <v>69</v>
      </c>
      <c r="Q2442">
        <v>0</v>
      </c>
      <c r="R2442">
        <v>100606</v>
      </c>
      <c r="S2442" t="s">
        <v>54</v>
      </c>
      <c r="T2442" t="s">
        <v>58</v>
      </c>
      <c r="U2442" t="s">
        <v>50</v>
      </c>
      <c r="V2442">
        <v>6</v>
      </c>
    </row>
    <row r="2443" spans="1:22" x14ac:dyDescent="0.2">
      <c r="A2443">
        <v>15691792</v>
      </c>
      <c r="B2443">
        <v>416</v>
      </c>
      <c r="C2443" t="s">
        <v>14</v>
      </c>
      <c r="D2443" t="s">
        <v>15</v>
      </c>
      <c r="E2443">
        <v>35</v>
      </c>
      <c r="F2443">
        <v>8</v>
      </c>
      <c r="G2443" s="2">
        <v>0</v>
      </c>
      <c r="H2443">
        <v>1</v>
      </c>
      <c r="I2443">
        <v>0</v>
      </c>
      <c r="J2443">
        <v>0</v>
      </c>
      <c r="K2443" s="1">
        <v>119712.78</v>
      </c>
      <c r="L2443">
        <v>0</v>
      </c>
      <c r="M2443">
        <v>1</v>
      </c>
      <c r="N2443">
        <v>3980</v>
      </c>
      <c r="O2443">
        <v>6</v>
      </c>
      <c r="P2443">
        <v>55</v>
      </c>
      <c r="Q2443">
        <v>1</v>
      </c>
      <c r="R2443">
        <v>3980</v>
      </c>
      <c r="S2443" t="s">
        <v>56</v>
      </c>
      <c r="T2443" t="s">
        <v>60</v>
      </c>
      <c r="U2443" t="s">
        <v>51</v>
      </c>
      <c r="V2443">
        <v>8</v>
      </c>
    </row>
    <row r="2444" spans="1:22" x14ac:dyDescent="0.2">
      <c r="A2444">
        <v>15716608</v>
      </c>
      <c r="B2444">
        <v>651</v>
      </c>
      <c r="C2444" t="s">
        <v>14</v>
      </c>
      <c r="D2444" t="s">
        <v>15</v>
      </c>
      <c r="E2444">
        <v>38</v>
      </c>
      <c r="F2444">
        <v>2</v>
      </c>
      <c r="G2444" s="2">
        <v>0</v>
      </c>
      <c r="H2444">
        <v>3</v>
      </c>
      <c r="I2444">
        <v>1</v>
      </c>
      <c r="J2444">
        <v>0</v>
      </c>
      <c r="K2444" s="1">
        <v>67029.820000000007</v>
      </c>
      <c r="L2444">
        <v>1</v>
      </c>
      <c r="M2444">
        <v>5</v>
      </c>
      <c r="N2444">
        <v>4301</v>
      </c>
      <c r="O2444">
        <v>9</v>
      </c>
      <c r="P2444">
        <v>117</v>
      </c>
      <c r="Q2444">
        <v>1</v>
      </c>
      <c r="R2444">
        <v>21505</v>
      </c>
      <c r="S2444" t="s">
        <v>54</v>
      </c>
      <c r="T2444" t="s">
        <v>58</v>
      </c>
      <c r="U2444" t="s">
        <v>50</v>
      </c>
      <c r="V2444">
        <v>7</v>
      </c>
    </row>
    <row r="2445" spans="1:22" x14ac:dyDescent="0.2">
      <c r="A2445">
        <v>15630466</v>
      </c>
      <c r="B2445">
        <v>797</v>
      </c>
      <c r="C2445" t="s">
        <v>12</v>
      </c>
      <c r="D2445" t="s">
        <v>15</v>
      </c>
      <c r="E2445">
        <v>45</v>
      </c>
      <c r="F2445">
        <v>8</v>
      </c>
      <c r="G2445" s="2">
        <v>0</v>
      </c>
      <c r="H2445">
        <v>1</v>
      </c>
      <c r="I2445">
        <v>0</v>
      </c>
      <c r="J2445">
        <v>0</v>
      </c>
      <c r="K2445" s="1">
        <v>125110.02</v>
      </c>
      <c r="L2445">
        <v>0</v>
      </c>
      <c r="M2445">
        <v>21</v>
      </c>
      <c r="N2445">
        <v>1242</v>
      </c>
      <c r="O2445">
        <v>8</v>
      </c>
      <c r="P2445">
        <v>10</v>
      </c>
      <c r="Q2445">
        <v>0.38095238095238093</v>
      </c>
      <c r="R2445">
        <v>26082</v>
      </c>
      <c r="S2445" t="s">
        <v>55</v>
      </c>
      <c r="T2445" t="s">
        <v>60</v>
      </c>
      <c r="U2445" t="s">
        <v>52</v>
      </c>
      <c r="V2445">
        <v>8</v>
      </c>
    </row>
    <row r="2446" spans="1:22" x14ac:dyDescent="0.2">
      <c r="A2446">
        <v>15630349</v>
      </c>
      <c r="B2446">
        <v>543</v>
      </c>
      <c r="C2446" t="s">
        <v>14</v>
      </c>
      <c r="D2446" t="s">
        <v>15</v>
      </c>
      <c r="E2446">
        <v>23</v>
      </c>
      <c r="F2446">
        <v>5</v>
      </c>
      <c r="G2446" s="2">
        <v>0</v>
      </c>
      <c r="H2446">
        <v>2</v>
      </c>
      <c r="I2446">
        <v>1</v>
      </c>
      <c r="J2446">
        <v>0</v>
      </c>
      <c r="K2446" s="1">
        <v>117832.39</v>
      </c>
      <c r="L2446">
        <v>0</v>
      </c>
      <c r="M2446">
        <v>18</v>
      </c>
      <c r="N2446">
        <v>672</v>
      </c>
      <c r="O2446">
        <v>3</v>
      </c>
      <c r="P2446">
        <v>40</v>
      </c>
      <c r="Q2446">
        <v>0.16666666666666666</v>
      </c>
      <c r="R2446">
        <v>12096</v>
      </c>
      <c r="S2446" t="s">
        <v>56</v>
      </c>
      <c r="T2446" t="s">
        <v>59</v>
      </c>
      <c r="U2446" t="s">
        <v>51</v>
      </c>
      <c r="V2446">
        <v>6</v>
      </c>
    </row>
    <row r="2447" spans="1:22" x14ac:dyDescent="0.2">
      <c r="A2447">
        <v>15803801</v>
      </c>
      <c r="B2447">
        <v>454</v>
      </c>
      <c r="C2447" t="s">
        <v>12</v>
      </c>
      <c r="D2447" t="s">
        <v>15</v>
      </c>
      <c r="E2447">
        <v>34</v>
      </c>
      <c r="F2447">
        <v>4</v>
      </c>
      <c r="G2447" s="2">
        <v>0</v>
      </c>
      <c r="H2447">
        <v>2</v>
      </c>
      <c r="I2447">
        <v>1</v>
      </c>
      <c r="J2447">
        <v>0</v>
      </c>
      <c r="K2447" s="1">
        <v>198817.72</v>
      </c>
      <c r="L2447">
        <v>0</v>
      </c>
      <c r="M2447">
        <v>17</v>
      </c>
      <c r="N2447">
        <v>1824</v>
      </c>
      <c r="O2447">
        <v>3</v>
      </c>
      <c r="P2447">
        <v>96</v>
      </c>
      <c r="Q2447">
        <v>0.17647058823529413</v>
      </c>
      <c r="R2447">
        <v>31008</v>
      </c>
      <c r="S2447" t="s">
        <v>55</v>
      </c>
      <c r="T2447" t="s">
        <v>59</v>
      </c>
      <c r="U2447" t="s">
        <v>50</v>
      </c>
      <c r="V2447">
        <v>6</v>
      </c>
    </row>
    <row r="2448" spans="1:22" x14ac:dyDescent="0.2">
      <c r="A2448">
        <v>15714642</v>
      </c>
      <c r="B2448">
        <v>792</v>
      </c>
      <c r="C2448" t="s">
        <v>14</v>
      </c>
      <c r="D2448" t="s">
        <v>13</v>
      </c>
      <c r="E2448">
        <v>40</v>
      </c>
      <c r="F2448">
        <v>7</v>
      </c>
      <c r="G2448" s="2">
        <v>0</v>
      </c>
      <c r="H2448">
        <v>1</v>
      </c>
      <c r="I2448">
        <v>1</v>
      </c>
      <c r="J2448">
        <v>0</v>
      </c>
      <c r="K2448" s="1">
        <v>141652.20000000001</v>
      </c>
      <c r="L2448">
        <v>0</v>
      </c>
      <c r="M2448">
        <v>24</v>
      </c>
      <c r="N2448">
        <v>1518</v>
      </c>
      <c r="O2448">
        <v>1</v>
      </c>
      <c r="P2448">
        <v>179</v>
      </c>
      <c r="Q2448">
        <v>4.1666666666666664E-2</v>
      </c>
      <c r="R2448">
        <v>36432</v>
      </c>
      <c r="S2448" t="s">
        <v>55</v>
      </c>
      <c r="T2448" t="s">
        <v>60</v>
      </c>
      <c r="U2448" t="s">
        <v>50</v>
      </c>
      <c r="V2448">
        <v>8</v>
      </c>
    </row>
    <row r="2449" spans="1:22" x14ac:dyDescent="0.2">
      <c r="A2449">
        <v>15570194</v>
      </c>
      <c r="B2449">
        <v>412</v>
      </c>
      <c r="C2449" t="s">
        <v>12</v>
      </c>
      <c r="D2449" t="s">
        <v>15</v>
      </c>
      <c r="E2449">
        <v>29</v>
      </c>
      <c r="F2449">
        <v>5</v>
      </c>
      <c r="G2449" s="2">
        <v>0</v>
      </c>
      <c r="H2449">
        <v>2</v>
      </c>
      <c r="I2449">
        <v>0</v>
      </c>
      <c r="J2449">
        <v>0</v>
      </c>
      <c r="K2449" s="1">
        <v>12510.53</v>
      </c>
      <c r="L2449">
        <v>0</v>
      </c>
      <c r="M2449">
        <v>30</v>
      </c>
      <c r="N2449">
        <v>1090</v>
      </c>
      <c r="O2449">
        <v>3</v>
      </c>
      <c r="P2449">
        <v>40</v>
      </c>
      <c r="Q2449">
        <v>0.1</v>
      </c>
      <c r="R2449">
        <v>32700</v>
      </c>
      <c r="S2449" t="s">
        <v>55</v>
      </c>
      <c r="T2449" t="s">
        <v>59</v>
      </c>
      <c r="U2449" t="s">
        <v>51</v>
      </c>
      <c r="V2449">
        <v>6</v>
      </c>
    </row>
    <row r="2450" spans="1:22" x14ac:dyDescent="0.2">
      <c r="A2450">
        <v>15580149</v>
      </c>
      <c r="B2450">
        <v>638</v>
      </c>
      <c r="C2450" t="s">
        <v>14</v>
      </c>
      <c r="D2450" t="s">
        <v>15</v>
      </c>
      <c r="E2450">
        <v>41</v>
      </c>
      <c r="F2450">
        <v>7</v>
      </c>
      <c r="G2450" s="2">
        <v>0</v>
      </c>
      <c r="H2450">
        <v>2</v>
      </c>
      <c r="I2450">
        <v>1</v>
      </c>
      <c r="J2450">
        <v>0</v>
      </c>
      <c r="K2450" s="1">
        <v>43889.41</v>
      </c>
      <c r="L2450">
        <v>0</v>
      </c>
      <c r="M2450">
        <v>6</v>
      </c>
      <c r="N2450">
        <v>4141</v>
      </c>
      <c r="O2450">
        <v>6</v>
      </c>
      <c r="P2450">
        <v>88</v>
      </c>
      <c r="Q2450">
        <v>1</v>
      </c>
      <c r="R2450">
        <v>24846</v>
      </c>
      <c r="S2450" t="s">
        <v>55</v>
      </c>
      <c r="T2450" t="s">
        <v>60</v>
      </c>
      <c r="U2450" t="s">
        <v>50</v>
      </c>
      <c r="V2450">
        <v>6</v>
      </c>
    </row>
    <row r="2451" spans="1:22" x14ac:dyDescent="0.2">
      <c r="A2451">
        <v>15777708</v>
      </c>
      <c r="B2451">
        <v>824</v>
      </c>
      <c r="C2451" t="s">
        <v>14</v>
      </c>
      <c r="D2451" t="s">
        <v>13</v>
      </c>
      <c r="E2451">
        <v>38</v>
      </c>
      <c r="F2451">
        <v>3</v>
      </c>
      <c r="G2451" s="2">
        <v>0</v>
      </c>
      <c r="H2451">
        <v>2</v>
      </c>
      <c r="I2451">
        <v>1</v>
      </c>
      <c r="J2451">
        <v>0</v>
      </c>
      <c r="K2451" s="1">
        <v>192800.25</v>
      </c>
      <c r="L2451">
        <v>0</v>
      </c>
      <c r="M2451">
        <v>7</v>
      </c>
      <c r="N2451">
        <v>2871</v>
      </c>
      <c r="O2451">
        <v>10</v>
      </c>
      <c r="P2451">
        <v>81</v>
      </c>
      <c r="Q2451">
        <v>1</v>
      </c>
      <c r="R2451">
        <v>20097</v>
      </c>
      <c r="S2451" t="s">
        <v>55</v>
      </c>
      <c r="T2451" t="s">
        <v>59</v>
      </c>
      <c r="U2451" t="s">
        <v>50</v>
      </c>
      <c r="V2451">
        <v>6</v>
      </c>
    </row>
    <row r="2452" spans="1:22" x14ac:dyDescent="0.2">
      <c r="A2452">
        <v>15769955</v>
      </c>
      <c r="B2452">
        <v>683</v>
      </c>
      <c r="C2452" t="s">
        <v>12</v>
      </c>
      <c r="D2452" t="s">
        <v>13</v>
      </c>
      <c r="E2452">
        <v>40</v>
      </c>
      <c r="F2452">
        <v>1</v>
      </c>
      <c r="G2452" s="2">
        <v>0</v>
      </c>
      <c r="H2452">
        <v>2</v>
      </c>
      <c r="I2452">
        <v>0</v>
      </c>
      <c r="J2452">
        <v>0</v>
      </c>
      <c r="K2452" s="1">
        <v>75762</v>
      </c>
      <c r="L2452">
        <v>0</v>
      </c>
      <c r="M2452">
        <v>16</v>
      </c>
      <c r="N2452">
        <v>515</v>
      </c>
      <c r="O2452">
        <v>2</v>
      </c>
      <c r="P2452">
        <v>95</v>
      </c>
      <c r="Q2452">
        <v>0.125</v>
      </c>
      <c r="R2452">
        <v>8240</v>
      </c>
      <c r="S2452" t="s">
        <v>55</v>
      </c>
      <c r="T2452" t="s">
        <v>58</v>
      </c>
      <c r="U2452" t="s">
        <v>50</v>
      </c>
      <c r="V2452">
        <v>7</v>
      </c>
    </row>
    <row r="2453" spans="1:22" x14ac:dyDescent="0.2">
      <c r="A2453">
        <v>15645593</v>
      </c>
      <c r="B2453">
        <v>599</v>
      </c>
      <c r="C2453" t="s">
        <v>12</v>
      </c>
      <c r="D2453" t="s">
        <v>13</v>
      </c>
      <c r="E2453">
        <v>41</v>
      </c>
      <c r="F2453">
        <v>2</v>
      </c>
      <c r="G2453" s="2">
        <v>91328.71</v>
      </c>
      <c r="H2453">
        <v>1</v>
      </c>
      <c r="I2453">
        <v>1</v>
      </c>
      <c r="J2453">
        <v>0</v>
      </c>
      <c r="K2453" s="1">
        <v>115724.78</v>
      </c>
      <c r="L2453">
        <v>0</v>
      </c>
      <c r="M2453">
        <v>2</v>
      </c>
      <c r="N2453">
        <v>3076</v>
      </c>
      <c r="O2453">
        <v>7</v>
      </c>
      <c r="P2453">
        <v>77</v>
      </c>
      <c r="Q2453">
        <v>1</v>
      </c>
      <c r="R2453">
        <v>6152</v>
      </c>
      <c r="S2453" t="s">
        <v>55</v>
      </c>
      <c r="T2453" t="s">
        <v>58</v>
      </c>
      <c r="U2453" t="s">
        <v>50</v>
      </c>
      <c r="V2453">
        <v>6</v>
      </c>
    </row>
    <row r="2454" spans="1:22" x14ac:dyDescent="0.2">
      <c r="A2454">
        <v>15809736</v>
      </c>
      <c r="B2454">
        <v>664</v>
      </c>
      <c r="C2454" t="s">
        <v>12</v>
      </c>
      <c r="D2454" t="s">
        <v>15</v>
      </c>
      <c r="E2454">
        <v>46</v>
      </c>
      <c r="F2454">
        <v>2</v>
      </c>
      <c r="G2454" s="2">
        <v>0</v>
      </c>
      <c r="H2454">
        <v>1</v>
      </c>
      <c r="I2454">
        <v>1</v>
      </c>
      <c r="J2454">
        <v>1</v>
      </c>
      <c r="K2454" s="1">
        <v>177423.02</v>
      </c>
      <c r="L2454">
        <v>1</v>
      </c>
      <c r="M2454">
        <v>11</v>
      </c>
      <c r="N2454">
        <v>2255</v>
      </c>
      <c r="O2454">
        <v>8</v>
      </c>
      <c r="P2454">
        <v>10</v>
      </c>
      <c r="Q2454">
        <v>0.72727272727272729</v>
      </c>
      <c r="R2454">
        <v>24805</v>
      </c>
      <c r="S2454" t="s">
        <v>55</v>
      </c>
      <c r="T2454" t="s">
        <v>58</v>
      </c>
      <c r="U2454" t="s">
        <v>52</v>
      </c>
      <c r="V2454">
        <v>7</v>
      </c>
    </row>
    <row r="2455" spans="1:22" x14ac:dyDescent="0.2">
      <c r="A2455">
        <v>15718769</v>
      </c>
      <c r="B2455">
        <v>557</v>
      </c>
      <c r="C2455" t="s">
        <v>14</v>
      </c>
      <c r="D2455" t="s">
        <v>15</v>
      </c>
      <c r="E2455">
        <v>36</v>
      </c>
      <c r="F2455">
        <v>1</v>
      </c>
      <c r="G2455" s="2">
        <v>113110.26</v>
      </c>
      <c r="H2455">
        <v>1</v>
      </c>
      <c r="I2455">
        <v>1</v>
      </c>
      <c r="J2455">
        <v>0</v>
      </c>
      <c r="K2455" s="1">
        <v>98413.1</v>
      </c>
      <c r="L2455">
        <v>0</v>
      </c>
      <c r="M2455">
        <v>21</v>
      </c>
      <c r="N2455">
        <v>4854</v>
      </c>
      <c r="O2455">
        <v>5</v>
      </c>
      <c r="P2455">
        <v>63</v>
      </c>
      <c r="Q2455">
        <v>0.23809523809523808</v>
      </c>
      <c r="R2455">
        <v>101934</v>
      </c>
      <c r="S2455" t="s">
        <v>55</v>
      </c>
      <c r="T2455" t="s">
        <v>58</v>
      </c>
      <c r="U2455" t="s">
        <v>50</v>
      </c>
      <c r="V2455">
        <v>6</v>
      </c>
    </row>
    <row r="2456" spans="1:22" x14ac:dyDescent="0.2">
      <c r="A2456">
        <v>15790717</v>
      </c>
      <c r="B2456">
        <v>695</v>
      </c>
      <c r="C2456" t="s">
        <v>14</v>
      </c>
      <c r="D2456" t="s">
        <v>15</v>
      </c>
      <c r="E2456">
        <v>35</v>
      </c>
      <c r="F2456">
        <v>7</v>
      </c>
      <c r="G2456" s="2">
        <v>0</v>
      </c>
      <c r="H2456">
        <v>2</v>
      </c>
      <c r="I2456">
        <v>1</v>
      </c>
      <c r="J2456">
        <v>0</v>
      </c>
      <c r="K2456" s="1">
        <v>160387.98000000001</v>
      </c>
      <c r="L2456">
        <v>0</v>
      </c>
      <c r="M2456">
        <v>29</v>
      </c>
      <c r="N2456">
        <v>3013</v>
      </c>
      <c r="O2456">
        <v>8</v>
      </c>
      <c r="P2456">
        <v>173</v>
      </c>
      <c r="Q2456">
        <v>0.27586206896551724</v>
      </c>
      <c r="R2456">
        <v>87377</v>
      </c>
      <c r="S2456" t="s">
        <v>55</v>
      </c>
      <c r="T2456" t="s">
        <v>60</v>
      </c>
      <c r="U2456" t="s">
        <v>50</v>
      </c>
      <c r="V2456">
        <v>6</v>
      </c>
    </row>
    <row r="2457" spans="1:22" x14ac:dyDescent="0.2">
      <c r="A2457">
        <v>15616365</v>
      </c>
      <c r="B2457">
        <v>571</v>
      </c>
      <c r="C2457" t="s">
        <v>12</v>
      </c>
      <c r="D2457" t="s">
        <v>13</v>
      </c>
      <c r="E2457">
        <v>53</v>
      </c>
      <c r="F2457">
        <v>2</v>
      </c>
      <c r="G2457" s="2">
        <v>0</v>
      </c>
      <c r="H2457">
        <v>2</v>
      </c>
      <c r="I2457">
        <v>1</v>
      </c>
      <c r="J2457">
        <v>0</v>
      </c>
      <c r="K2457" s="1">
        <v>28045.77</v>
      </c>
      <c r="L2457">
        <v>0</v>
      </c>
      <c r="M2457">
        <v>9</v>
      </c>
      <c r="N2457">
        <v>2475</v>
      </c>
      <c r="O2457">
        <v>4</v>
      </c>
      <c r="P2457">
        <v>127</v>
      </c>
      <c r="Q2457">
        <v>0.44444444444444442</v>
      </c>
      <c r="R2457">
        <v>22275</v>
      </c>
      <c r="S2457" t="s">
        <v>55</v>
      </c>
      <c r="T2457" t="s">
        <v>58</v>
      </c>
      <c r="U2457" t="s">
        <v>50</v>
      </c>
      <c r="V2457">
        <v>8</v>
      </c>
    </row>
    <row r="2458" spans="1:22" x14ac:dyDescent="0.2">
      <c r="A2458">
        <v>15810826</v>
      </c>
      <c r="B2458">
        <v>624</v>
      </c>
      <c r="C2458" t="s">
        <v>12</v>
      </c>
      <c r="D2458" t="s">
        <v>15</v>
      </c>
      <c r="E2458">
        <v>36</v>
      </c>
      <c r="F2458">
        <v>6</v>
      </c>
      <c r="G2458" s="2">
        <v>0</v>
      </c>
      <c r="H2458">
        <v>2</v>
      </c>
      <c r="I2458">
        <v>0</v>
      </c>
      <c r="J2458">
        <v>0</v>
      </c>
      <c r="K2458" s="1">
        <v>84749.96</v>
      </c>
      <c r="L2458">
        <v>0</v>
      </c>
      <c r="M2458">
        <v>25</v>
      </c>
      <c r="N2458">
        <v>4378</v>
      </c>
      <c r="O2458">
        <v>3</v>
      </c>
      <c r="P2458">
        <v>86</v>
      </c>
      <c r="Q2458">
        <v>0.12</v>
      </c>
      <c r="R2458">
        <v>109450</v>
      </c>
      <c r="S2458" t="s">
        <v>54</v>
      </c>
      <c r="T2458" t="s">
        <v>60</v>
      </c>
      <c r="U2458" t="s">
        <v>50</v>
      </c>
      <c r="V2458">
        <v>6</v>
      </c>
    </row>
    <row r="2459" spans="1:22" x14ac:dyDescent="0.2">
      <c r="A2459">
        <v>15743456</v>
      </c>
      <c r="B2459">
        <v>715</v>
      </c>
      <c r="C2459" t="s">
        <v>12</v>
      </c>
      <c r="D2459" t="s">
        <v>13</v>
      </c>
      <c r="E2459">
        <v>32</v>
      </c>
      <c r="F2459">
        <v>10</v>
      </c>
      <c r="G2459" s="2">
        <v>0</v>
      </c>
      <c r="H2459">
        <v>2</v>
      </c>
      <c r="I2459">
        <v>1</v>
      </c>
      <c r="J2459">
        <v>0</v>
      </c>
      <c r="K2459" s="1">
        <v>60907.49</v>
      </c>
      <c r="L2459">
        <v>0</v>
      </c>
      <c r="M2459">
        <v>1</v>
      </c>
      <c r="N2459">
        <v>2319</v>
      </c>
      <c r="O2459">
        <v>3</v>
      </c>
      <c r="P2459">
        <v>171</v>
      </c>
      <c r="Q2459">
        <v>1</v>
      </c>
      <c r="R2459">
        <v>2319</v>
      </c>
      <c r="S2459" t="s">
        <v>56</v>
      </c>
      <c r="T2459" t="s">
        <v>61</v>
      </c>
      <c r="U2459" t="s">
        <v>50</v>
      </c>
      <c r="V2459">
        <v>6</v>
      </c>
    </row>
    <row r="2460" spans="1:22" x14ac:dyDescent="0.2">
      <c r="A2460">
        <v>15769246</v>
      </c>
      <c r="B2460">
        <v>813</v>
      </c>
      <c r="C2460" t="s">
        <v>16</v>
      </c>
      <c r="D2460" t="s">
        <v>15</v>
      </c>
      <c r="E2460">
        <v>59</v>
      </c>
      <c r="F2460">
        <v>2</v>
      </c>
      <c r="G2460" s="2">
        <v>135078.41</v>
      </c>
      <c r="H2460">
        <v>1</v>
      </c>
      <c r="I2460">
        <v>1</v>
      </c>
      <c r="J2460">
        <v>0</v>
      </c>
      <c r="K2460" s="1">
        <v>187636.06</v>
      </c>
      <c r="L2460">
        <v>1</v>
      </c>
      <c r="M2460">
        <v>27</v>
      </c>
      <c r="N2460">
        <v>2158</v>
      </c>
      <c r="O2460">
        <v>9</v>
      </c>
      <c r="P2460">
        <v>33</v>
      </c>
      <c r="Q2460">
        <v>0.33333333333333331</v>
      </c>
      <c r="R2460">
        <v>58266</v>
      </c>
      <c r="S2460" t="s">
        <v>56</v>
      </c>
      <c r="T2460" t="s">
        <v>58</v>
      </c>
      <c r="U2460" t="s">
        <v>51</v>
      </c>
      <c r="V2460">
        <v>7</v>
      </c>
    </row>
    <row r="2461" spans="1:22" x14ac:dyDescent="0.2">
      <c r="A2461">
        <v>15599124</v>
      </c>
      <c r="B2461">
        <v>832</v>
      </c>
      <c r="C2461" t="s">
        <v>12</v>
      </c>
      <c r="D2461" t="s">
        <v>13</v>
      </c>
      <c r="E2461">
        <v>29</v>
      </c>
      <c r="F2461">
        <v>5</v>
      </c>
      <c r="G2461" s="2">
        <v>0</v>
      </c>
      <c r="H2461">
        <v>2</v>
      </c>
      <c r="I2461">
        <v>1</v>
      </c>
      <c r="J2461">
        <v>0</v>
      </c>
      <c r="K2461" s="1">
        <v>178779.51999999999</v>
      </c>
      <c r="L2461">
        <v>0</v>
      </c>
      <c r="M2461">
        <v>19</v>
      </c>
      <c r="N2461">
        <v>912</v>
      </c>
      <c r="O2461">
        <v>8</v>
      </c>
      <c r="P2461">
        <v>12</v>
      </c>
      <c r="Q2461">
        <v>0.42105263157894735</v>
      </c>
      <c r="R2461">
        <v>17328</v>
      </c>
      <c r="S2461" t="s">
        <v>55</v>
      </c>
      <c r="T2461" t="s">
        <v>59</v>
      </c>
      <c r="U2461" t="s">
        <v>52</v>
      </c>
      <c r="V2461">
        <v>6</v>
      </c>
    </row>
    <row r="2462" spans="1:22" x14ac:dyDescent="0.2">
      <c r="A2462">
        <v>15708357</v>
      </c>
      <c r="B2462">
        <v>649</v>
      </c>
      <c r="C2462" t="s">
        <v>14</v>
      </c>
      <c r="D2462" t="s">
        <v>13</v>
      </c>
      <c r="E2462">
        <v>38</v>
      </c>
      <c r="F2462">
        <v>8</v>
      </c>
      <c r="G2462" s="2">
        <v>0</v>
      </c>
      <c r="H2462">
        <v>1</v>
      </c>
      <c r="I2462">
        <v>1</v>
      </c>
      <c r="J2462">
        <v>0</v>
      </c>
      <c r="K2462" s="1">
        <v>103760.53</v>
      </c>
      <c r="L2462">
        <v>0</v>
      </c>
      <c r="M2462">
        <v>19</v>
      </c>
      <c r="N2462">
        <v>326</v>
      </c>
      <c r="O2462">
        <v>9</v>
      </c>
      <c r="P2462">
        <v>133</v>
      </c>
      <c r="Q2462">
        <v>0.47368421052631576</v>
      </c>
      <c r="R2462">
        <v>6194</v>
      </c>
      <c r="S2462" t="s">
        <v>55</v>
      </c>
      <c r="T2462" t="s">
        <v>60</v>
      </c>
      <c r="U2462" t="s">
        <v>50</v>
      </c>
      <c r="V2462">
        <v>8</v>
      </c>
    </row>
    <row r="2463" spans="1:22" x14ac:dyDescent="0.2">
      <c r="A2463">
        <v>15699524</v>
      </c>
      <c r="B2463">
        <v>466</v>
      </c>
      <c r="C2463" t="s">
        <v>12</v>
      </c>
      <c r="D2463" t="s">
        <v>13</v>
      </c>
      <c r="E2463">
        <v>30</v>
      </c>
      <c r="F2463">
        <v>3</v>
      </c>
      <c r="G2463" s="2">
        <v>0</v>
      </c>
      <c r="H2463">
        <v>1</v>
      </c>
      <c r="I2463">
        <v>1</v>
      </c>
      <c r="J2463">
        <v>0</v>
      </c>
      <c r="K2463" s="1">
        <v>193984.6</v>
      </c>
      <c r="L2463">
        <v>0</v>
      </c>
      <c r="M2463">
        <v>5</v>
      </c>
      <c r="N2463">
        <v>3865</v>
      </c>
      <c r="O2463">
        <v>10</v>
      </c>
      <c r="P2463">
        <v>95</v>
      </c>
      <c r="Q2463">
        <v>1</v>
      </c>
      <c r="R2463">
        <v>19325</v>
      </c>
      <c r="S2463" t="s">
        <v>56</v>
      </c>
      <c r="T2463" t="s">
        <v>59</v>
      </c>
      <c r="U2463" t="s">
        <v>50</v>
      </c>
      <c r="V2463">
        <v>8</v>
      </c>
    </row>
    <row r="2464" spans="1:22" x14ac:dyDescent="0.2">
      <c r="A2464">
        <v>15810839</v>
      </c>
      <c r="B2464">
        <v>610</v>
      </c>
      <c r="C2464" t="s">
        <v>12</v>
      </c>
      <c r="D2464" t="s">
        <v>15</v>
      </c>
      <c r="E2464">
        <v>34</v>
      </c>
      <c r="F2464">
        <v>0</v>
      </c>
      <c r="G2464" s="2">
        <v>103108.17</v>
      </c>
      <c r="H2464">
        <v>1</v>
      </c>
      <c r="I2464">
        <v>0</v>
      </c>
      <c r="J2464">
        <v>0</v>
      </c>
      <c r="K2464" s="1">
        <v>125646.82</v>
      </c>
      <c r="L2464">
        <v>0</v>
      </c>
      <c r="M2464">
        <v>13</v>
      </c>
      <c r="N2464">
        <v>4424</v>
      </c>
      <c r="O2464">
        <v>4</v>
      </c>
      <c r="P2464">
        <v>10</v>
      </c>
      <c r="Q2464">
        <v>0.30769230769230771</v>
      </c>
      <c r="R2464">
        <v>57512</v>
      </c>
      <c r="S2464" t="s">
        <v>56</v>
      </c>
      <c r="T2464" t="s">
        <v>58</v>
      </c>
      <c r="U2464" t="s">
        <v>52</v>
      </c>
      <c r="V2464">
        <v>6</v>
      </c>
    </row>
    <row r="2465" spans="1:22" x14ac:dyDescent="0.2">
      <c r="A2465">
        <v>15696371</v>
      </c>
      <c r="B2465">
        <v>812</v>
      </c>
      <c r="C2465" t="s">
        <v>14</v>
      </c>
      <c r="D2465" t="s">
        <v>13</v>
      </c>
      <c r="E2465">
        <v>24</v>
      </c>
      <c r="F2465">
        <v>1</v>
      </c>
      <c r="G2465" s="2">
        <v>92476.88</v>
      </c>
      <c r="H2465">
        <v>1</v>
      </c>
      <c r="I2465">
        <v>0</v>
      </c>
      <c r="J2465">
        <v>0</v>
      </c>
      <c r="K2465" s="1">
        <v>83247.14</v>
      </c>
      <c r="L2465">
        <v>0</v>
      </c>
      <c r="M2465">
        <v>19</v>
      </c>
      <c r="N2465">
        <v>3716</v>
      </c>
      <c r="O2465">
        <v>8</v>
      </c>
      <c r="P2465">
        <v>88</v>
      </c>
      <c r="Q2465">
        <v>0.42105263157894735</v>
      </c>
      <c r="R2465">
        <v>70604</v>
      </c>
      <c r="S2465" t="s">
        <v>56</v>
      </c>
      <c r="T2465" t="s">
        <v>58</v>
      </c>
      <c r="U2465" t="s">
        <v>50</v>
      </c>
      <c r="V2465">
        <v>6</v>
      </c>
    </row>
    <row r="2466" spans="1:22" x14ac:dyDescent="0.2">
      <c r="A2466">
        <v>15675794</v>
      </c>
      <c r="B2466">
        <v>645</v>
      </c>
      <c r="C2466" t="s">
        <v>16</v>
      </c>
      <c r="D2466" t="s">
        <v>15</v>
      </c>
      <c r="E2466">
        <v>47</v>
      </c>
      <c r="F2466">
        <v>9</v>
      </c>
      <c r="G2466" s="2">
        <v>152076.93</v>
      </c>
      <c r="H2466">
        <v>1</v>
      </c>
      <c r="I2466">
        <v>1</v>
      </c>
      <c r="J2466">
        <v>0</v>
      </c>
      <c r="K2466" s="1">
        <v>121840.2</v>
      </c>
      <c r="L2466">
        <v>1</v>
      </c>
      <c r="M2466">
        <v>16</v>
      </c>
      <c r="N2466">
        <v>3058</v>
      </c>
      <c r="O2466">
        <v>4</v>
      </c>
      <c r="P2466">
        <v>99</v>
      </c>
      <c r="Q2466">
        <v>0.25</v>
      </c>
      <c r="R2466">
        <v>48928</v>
      </c>
      <c r="S2466" t="s">
        <v>54</v>
      </c>
      <c r="T2466" t="s">
        <v>61</v>
      </c>
      <c r="U2466" t="s">
        <v>50</v>
      </c>
      <c r="V2466">
        <v>6</v>
      </c>
    </row>
    <row r="2467" spans="1:22" x14ac:dyDescent="0.2">
      <c r="A2467">
        <v>15603764</v>
      </c>
      <c r="B2467">
        <v>560</v>
      </c>
      <c r="C2467" t="s">
        <v>12</v>
      </c>
      <c r="D2467" t="s">
        <v>15</v>
      </c>
      <c r="E2467">
        <v>49</v>
      </c>
      <c r="F2467">
        <v>4</v>
      </c>
      <c r="G2467" s="2">
        <v>0</v>
      </c>
      <c r="H2467">
        <v>1</v>
      </c>
      <c r="I2467">
        <v>1</v>
      </c>
      <c r="J2467">
        <v>1</v>
      </c>
      <c r="K2467" s="1">
        <v>100075.1</v>
      </c>
      <c r="L2467">
        <v>1</v>
      </c>
      <c r="M2467">
        <v>20</v>
      </c>
      <c r="N2467">
        <v>3442</v>
      </c>
      <c r="O2467">
        <v>1</v>
      </c>
      <c r="P2467">
        <v>63</v>
      </c>
      <c r="Q2467">
        <v>0.05</v>
      </c>
      <c r="R2467">
        <v>68840</v>
      </c>
      <c r="S2467" t="s">
        <v>54</v>
      </c>
      <c r="T2467" t="s">
        <v>59</v>
      </c>
      <c r="U2467" t="s">
        <v>50</v>
      </c>
      <c r="V2467">
        <v>6</v>
      </c>
    </row>
    <row r="2468" spans="1:22" x14ac:dyDescent="0.2">
      <c r="A2468">
        <v>15614643</v>
      </c>
      <c r="B2468">
        <v>731</v>
      </c>
      <c r="C2468" t="s">
        <v>14</v>
      </c>
      <c r="D2468" t="s">
        <v>13</v>
      </c>
      <c r="E2468">
        <v>39</v>
      </c>
      <c r="F2468">
        <v>2</v>
      </c>
      <c r="G2468" s="2">
        <v>0</v>
      </c>
      <c r="H2468">
        <v>2</v>
      </c>
      <c r="I2468">
        <v>1</v>
      </c>
      <c r="J2468">
        <v>0</v>
      </c>
      <c r="K2468" s="1">
        <v>136737.13</v>
      </c>
      <c r="L2468">
        <v>0</v>
      </c>
      <c r="M2468">
        <v>11</v>
      </c>
      <c r="N2468">
        <v>2712</v>
      </c>
      <c r="O2468">
        <v>2</v>
      </c>
      <c r="P2468">
        <v>45</v>
      </c>
      <c r="Q2468">
        <v>0.18181818181818182</v>
      </c>
      <c r="R2468">
        <v>29832</v>
      </c>
      <c r="S2468" t="s">
        <v>56</v>
      </c>
      <c r="T2468" t="s">
        <v>58</v>
      </c>
      <c r="U2468" t="s">
        <v>51</v>
      </c>
      <c r="V2468">
        <v>7</v>
      </c>
    </row>
    <row r="2469" spans="1:22" x14ac:dyDescent="0.2">
      <c r="A2469">
        <v>15779620</v>
      </c>
      <c r="B2469">
        <v>575</v>
      </c>
      <c r="C2469" t="s">
        <v>12</v>
      </c>
      <c r="D2469" t="s">
        <v>15</v>
      </c>
      <c r="E2469">
        <v>36</v>
      </c>
      <c r="F2469">
        <v>1</v>
      </c>
      <c r="G2469" s="2">
        <v>0</v>
      </c>
      <c r="H2469">
        <v>1</v>
      </c>
      <c r="I2469">
        <v>0</v>
      </c>
      <c r="J2469">
        <v>1</v>
      </c>
      <c r="K2469" s="1">
        <v>94570.559999999998</v>
      </c>
      <c r="L2469">
        <v>0</v>
      </c>
      <c r="M2469">
        <v>17</v>
      </c>
      <c r="N2469">
        <v>3726</v>
      </c>
      <c r="O2469">
        <v>2</v>
      </c>
      <c r="P2469">
        <v>138</v>
      </c>
      <c r="Q2469">
        <v>0.11764705882352941</v>
      </c>
      <c r="R2469">
        <v>63342</v>
      </c>
      <c r="S2469" t="s">
        <v>55</v>
      </c>
      <c r="T2469" t="s">
        <v>58</v>
      </c>
      <c r="U2469" t="s">
        <v>50</v>
      </c>
      <c r="V2469">
        <v>6</v>
      </c>
    </row>
    <row r="2470" spans="1:22" x14ac:dyDescent="0.2">
      <c r="A2470">
        <v>15740442</v>
      </c>
      <c r="B2470">
        <v>603</v>
      </c>
      <c r="C2470" t="s">
        <v>12</v>
      </c>
      <c r="D2470" t="s">
        <v>15</v>
      </c>
      <c r="E2470">
        <v>51</v>
      </c>
      <c r="F2470">
        <v>8</v>
      </c>
      <c r="G2470" s="2">
        <v>186825.57</v>
      </c>
      <c r="H2470">
        <v>1</v>
      </c>
      <c r="I2470">
        <v>1</v>
      </c>
      <c r="J2470">
        <v>0</v>
      </c>
      <c r="K2470" s="1">
        <v>93739.71</v>
      </c>
      <c r="L2470">
        <v>1</v>
      </c>
      <c r="M2470">
        <v>2</v>
      </c>
      <c r="N2470">
        <v>1579</v>
      </c>
      <c r="O2470">
        <v>6</v>
      </c>
      <c r="P2470">
        <v>141</v>
      </c>
      <c r="Q2470">
        <v>1</v>
      </c>
      <c r="R2470">
        <v>3158</v>
      </c>
      <c r="S2470" t="s">
        <v>56</v>
      </c>
      <c r="T2470" t="s">
        <v>60</v>
      </c>
      <c r="U2470" t="s">
        <v>50</v>
      </c>
      <c r="V2470">
        <v>6</v>
      </c>
    </row>
    <row r="2471" spans="1:22" x14ac:dyDescent="0.2">
      <c r="A2471">
        <v>15705085</v>
      </c>
      <c r="B2471">
        <v>670</v>
      </c>
      <c r="C2471" t="s">
        <v>14</v>
      </c>
      <c r="D2471" t="s">
        <v>13</v>
      </c>
      <c r="E2471">
        <v>29</v>
      </c>
      <c r="F2471">
        <v>9</v>
      </c>
      <c r="G2471" s="2">
        <v>0</v>
      </c>
      <c r="H2471">
        <v>2</v>
      </c>
      <c r="I2471">
        <v>1</v>
      </c>
      <c r="J2471">
        <v>0</v>
      </c>
      <c r="K2471" s="1">
        <v>27359.19</v>
      </c>
      <c r="L2471">
        <v>0</v>
      </c>
      <c r="M2471">
        <v>3</v>
      </c>
      <c r="N2471">
        <v>3078</v>
      </c>
      <c r="O2471">
        <v>3</v>
      </c>
      <c r="P2471">
        <v>139</v>
      </c>
      <c r="Q2471">
        <v>1</v>
      </c>
      <c r="R2471">
        <v>9234</v>
      </c>
      <c r="S2471" t="s">
        <v>54</v>
      </c>
      <c r="T2471" t="s">
        <v>61</v>
      </c>
      <c r="U2471" t="s">
        <v>50</v>
      </c>
      <c r="V2471">
        <v>6</v>
      </c>
    </row>
    <row r="2472" spans="1:22" x14ac:dyDescent="0.2">
      <c r="A2472">
        <v>15744873</v>
      </c>
      <c r="B2472">
        <v>657</v>
      </c>
      <c r="C2472" t="s">
        <v>16</v>
      </c>
      <c r="D2472" t="s">
        <v>13</v>
      </c>
      <c r="E2472">
        <v>48</v>
      </c>
      <c r="F2472">
        <v>5</v>
      </c>
      <c r="G2472" s="2">
        <v>143595.87</v>
      </c>
      <c r="H2472">
        <v>1</v>
      </c>
      <c r="I2472">
        <v>0</v>
      </c>
      <c r="J2472">
        <v>0</v>
      </c>
      <c r="K2472" s="1">
        <v>101314.65</v>
      </c>
      <c r="L2472">
        <v>1</v>
      </c>
      <c r="M2472">
        <v>21</v>
      </c>
      <c r="N2472">
        <v>662</v>
      </c>
      <c r="O2472">
        <v>7</v>
      </c>
      <c r="P2472">
        <v>5</v>
      </c>
      <c r="Q2472">
        <v>0.33333333333333331</v>
      </c>
      <c r="R2472">
        <v>13902</v>
      </c>
      <c r="S2472" t="s">
        <v>55</v>
      </c>
      <c r="T2472" t="s">
        <v>59</v>
      </c>
      <c r="U2472" t="s">
        <v>52</v>
      </c>
      <c r="V2472">
        <v>6</v>
      </c>
    </row>
    <row r="2473" spans="1:22" x14ac:dyDescent="0.2">
      <c r="A2473">
        <v>15717307</v>
      </c>
      <c r="B2473">
        <v>496</v>
      </c>
      <c r="C2473" t="s">
        <v>12</v>
      </c>
      <c r="D2473" t="s">
        <v>15</v>
      </c>
      <c r="E2473">
        <v>31</v>
      </c>
      <c r="F2473">
        <v>5</v>
      </c>
      <c r="G2473" s="2">
        <v>0</v>
      </c>
      <c r="H2473">
        <v>2</v>
      </c>
      <c r="I2473">
        <v>1</v>
      </c>
      <c r="J2473">
        <v>0</v>
      </c>
      <c r="K2473" s="1">
        <v>93713.13</v>
      </c>
      <c r="L2473">
        <v>0</v>
      </c>
      <c r="M2473">
        <v>11</v>
      </c>
      <c r="N2473">
        <v>783</v>
      </c>
      <c r="O2473">
        <v>9</v>
      </c>
      <c r="P2473">
        <v>170</v>
      </c>
      <c r="Q2473">
        <v>0.81818181818181823</v>
      </c>
      <c r="R2473">
        <v>8613</v>
      </c>
      <c r="S2473" t="s">
        <v>56</v>
      </c>
      <c r="T2473" t="s">
        <v>59</v>
      </c>
      <c r="U2473" t="s">
        <v>50</v>
      </c>
      <c r="V2473">
        <v>6</v>
      </c>
    </row>
    <row r="2474" spans="1:22" x14ac:dyDescent="0.2">
      <c r="A2474">
        <v>15665378</v>
      </c>
      <c r="B2474">
        <v>499</v>
      </c>
      <c r="C2474" t="s">
        <v>12</v>
      </c>
      <c r="D2474" t="s">
        <v>13</v>
      </c>
      <c r="E2474">
        <v>46</v>
      </c>
      <c r="F2474">
        <v>6</v>
      </c>
      <c r="G2474" s="2">
        <v>0</v>
      </c>
      <c r="H2474">
        <v>2</v>
      </c>
      <c r="I2474">
        <v>1</v>
      </c>
      <c r="J2474">
        <v>0</v>
      </c>
      <c r="K2474" s="1">
        <v>73457.55</v>
      </c>
      <c r="L2474">
        <v>0</v>
      </c>
      <c r="M2474">
        <v>14</v>
      </c>
      <c r="N2474">
        <v>1476</v>
      </c>
      <c r="O2474">
        <v>3</v>
      </c>
      <c r="P2474">
        <v>55</v>
      </c>
      <c r="Q2474">
        <v>0.21428571428571427</v>
      </c>
      <c r="R2474">
        <v>20664</v>
      </c>
      <c r="S2474" t="s">
        <v>55</v>
      </c>
      <c r="T2474" t="s">
        <v>60</v>
      </c>
      <c r="U2474" t="s">
        <v>51</v>
      </c>
      <c r="V2474">
        <v>7</v>
      </c>
    </row>
    <row r="2475" spans="1:22" x14ac:dyDescent="0.2">
      <c r="A2475">
        <v>15578787</v>
      </c>
      <c r="B2475">
        <v>641</v>
      </c>
      <c r="C2475" t="s">
        <v>12</v>
      </c>
      <c r="D2475" t="s">
        <v>13</v>
      </c>
      <c r="E2475">
        <v>52</v>
      </c>
      <c r="F2475">
        <v>4</v>
      </c>
      <c r="G2475" s="2">
        <v>0</v>
      </c>
      <c r="H2475">
        <v>1</v>
      </c>
      <c r="I2475">
        <v>1</v>
      </c>
      <c r="J2475">
        <v>0</v>
      </c>
      <c r="K2475" s="1">
        <v>90964.54</v>
      </c>
      <c r="L2475">
        <v>1</v>
      </c>
      <c r="M2475">
        <v>7</v>
      </c>
      <c r="N2475">
        <v>132</v>
      </c>
      <c r="O2475">
        <v>7</v>
      </c>
      <c r="P2475">
        <v>106</v>
      </c>
      <c r="Q2475">
        <v>1</v>
      </c>
      <c r="R2475">
        <v>924</v>
      </c>
      <c r="S2475" t="s">
        <v>55</v>
      </c>
      <c r="T2475" t="s">
        <v>59</v>
      </c>
      <c r="U2475" t="s">
        <v>50</v>
      </c>
      <c r="V2475">
        <v>9</v>
      </c>
    </row>
    <row r="2476" spans="1:22" x14ac:dyDescent="0.2">
      <c r="A2476">
        <v>15697546</v>
      </c>
      <c r="B2476">
        <v>570</v>
      </c>
      <c r="C2476" t="s">
        <v>12</v>
      </c>
      <c r="D2476" t="s">
        <v>13</v>
      </c>
      <c r="E2476">
        <v>36</v>
      </c>
      <c r="F2476">
        <v>3</v>
      </c>
      <c r="G2476" s="2">
        <v>0</v>
      </c>
      <c r="H2476">
        <v>2</v>
      </c>
      <c r="I2476">
        <v>1</v>
      </c>
      <c r="J2476">
        <v>0</v>
      </c>
      <c r="K2476" s="1">
        <v>92118.75</v>
      </c>
      <c r="L2476">
        <v>0</v>
      </c>
      <c r="M2476">
        <v>4</v>
      </c>
      <c r="N2476">
        <v>3072</v>
      </c>
      <c r="O2476">
        <v>5</v>
      </c>
      <c r="P2476">
        <v>151</v>
      </c>
      <c r="Q2476">
        <v>1</v>
      </c>
      <c r="R2476">
        <v>12288</v>
      </c>
      <c r="S2476" t="s">
        <v>56</v>
      </c>
      <c r="T2476" t="s">
        <v>59</v>
      </c>
      <c r="U2476" t="s">
        <v>50</v>
      </c>
      <c r="V2476">
        <v>6</v>
      </c>
    </row>
    <row r="2477" spans="1:22" x14ac:dyDescent="0.2">
      <c r="A2477">
        <v>15567855</v>
      </c>
      <c r="B2477">
        <v>623</v>
      </c>
      <c r="C2477" t="s">
        <v>12</v>
      </c>
      <c r="D2477" t="s">
        <v>13</v>
      </c>
      <c r="E2477">
        <v>29</v>
      </c>
      <c r="F2477">
        <v>1</v>
      </c>
      <c r="G2477" s="2">
        <v>0</v>
      </c>
      <c r="H2477">
        <v>2</v>
      </c>
      <c r="I2477">
        <v>0</v>
      </c>
      <c r="J2477">
        <v>0</v>
      </c>
      <c r="K2477" s="1">
        <v>39382.06</v>
      </c>
      <c r="L2477">
        <v>0</v>
      </c>
      <c r="M2477">
        <v>27</v>
      </c>
      <c r="N2477">
        <v>389</v>
      </c>
      <c r="O2477">
        <v>2</v>
      </c>
      <c r="P2477">
        <v>75</v>
      </c>
      <c r="Q2477">
        <v>7.407407407407407E-2</v>
      </c>
      <c r="R2477">
        <v>10503</v>
      </c>
      <c r="S2477" t="s">
        <v>56</v>
      </c>
      <c r="T2477" t="s">
        <v>58</v>
      </c>
      <c r="U2477" t="s">
        <v>50</v>
      </c>
      <c r="V2477">
        <v>7</v>
      </c>
    </row>
    <row r="2478" spans="1:22" x14ac:dyDescent="0.2">
      <c r="A2478">
        <v>15761487</v>
      </c>
      <c r="B2478">
        <v>678</v>
      </c>
      <c r="C2478" t="s">
        <v>12</v>
      </c>
      <c r="D2478" t="s">
        <v>13</v>
      </c>
      <c r="E2478">
        <v>55</v>
      </c>
      <c r="F2478">
        <v>5</v>
      </c>
      <c r="G2478" s="2">
        <v>0</v>
      </c>
      <c r="H2478">
        <v>1</v>
      </c>
      <c r="I2478">
        <v>0</v>
      </c>
      <c r="J2478">
        <v>1</v>
      </c>
      <c r="K2478" s="1">
        <v>196794.11</v>
      </c>
      <c r="L2478">
        <v>1</v>
      </c>
      <c r="M2478">
        <v>20</v>
      </c>
      <c r="N2478">
        <v>3806</v>
      </c>
      <c r="O2478">
        <v>1</v>
      </c>
      <c r="P2478">
        <v>122</v>
      </c>
      <c r="Q2478">
        <v>0.05</v>
      </c>
      <c r="R2478">
        <v>76120</v>
      </c>
      <c r="S2478" t="s">
        <v>55</v>
      </c>
      <c r="T2478" t="s">
        <v>59</v>
      </c>
      <c r="U2478" t="s">
        <v>50</v>
      </c>
      <c r="V2478">
        <v>6</v>
      </c>
    </row>
    <row r="2479" spans="1:22" x14ac:dyDescent="0.2">
      <c r="A2479">
        <v>15585066</v>
      </c>
      <c r="B2479">
        <v>660</v>
      </c>
      <c r="C2479" t="s">
        <v>12</v>
      </c>
      <c r="D2479" t="s">
        <v>13</v>
      </c>
      <c r="E2479">
        <v>43</v>
      </c>
      <c r="F2479">
        <v>1</v>
      </c>
      <c r="G2479" s="2">
        <v>0</v>
      </c>
      <c r="H2479">
        <v>1</v>
      </c>
      <c r="I2479">
        <v>0</v>
      </c>
      <c r="J2479">
        <v>1</v>
      </c>
      <c r="K2479" s="1">
        <v>112026.1</v>
      </c>
      <c r="L2479">
        <v>1</v>
      </c>
      <c r="M2479">
        <v>1</v>
      </c>
      <c r="N2479">
        <v>2710</v>
      </c>
      <c r="O2479">
        <v>1</v>
      </c>
      <c r="P2479">
        <v>157</v>
      </c>
      <c r="Q2479">
        <v>1</v>
      </c>
      <c r="R2479">
        <v>2710</v>
      </c>
      <c r="S2479" t="s">
        <v>56</v>
      </c>
      <c r="T2479" t="s">
        <v>58</v>
      </c>
      <c r="U2479" t="s">
        <v>50</v>
      </c>
      <c r="V2479">
        <v>6</v>
      </c>
    </row>
    <row r="2480" spans="1:22" x14ac:dyDescent="0.2">
      <c r="A2480">
        <v>15722991</v>
      </c>
      <c r="B2480">
        <v>567</v>
      </c>
      <c r="C2480" t="s">
        <v>12</v>
      </c>
      <c r="D2480" t="s">
        <v>15</v>
      </c>
      <c r="E2480">
        <v>54</v>
      </c>
      <c r="F2480">
        <v>9</v>
      </c>
      <c r="G2480" s="2">
        <v>96402.96</v>
      </c>
      <c r="H2480">
        <v>1</v>
      </c>
      <c r="I2480">
        <v>0</v>
      </c>
      <c r="J2480">
        <v>0</v>
      </c>
      <c r="K2480" s="1">
        <v>52035.29</v>
      </c>
      <c r="L2480">
        <v>1</v>
      </c>
      <c r="M2480">
        <v>7</v>
      </c>
      <c r="N2480">
        <v>3732</v>
      </c>
      <c r="O2480">
        <v>7</v>
      </c>
      <c r="P2480">
        <v>8</v>
      </c>
      <c r="Q2480">
        <v>1</v>
      </c>
      <c r="R2480">
        <v>26124</v>
      </c>
      <c r="S2480" t="s">
        <v>55</v>
      </c>
      <c r="T2480" t="s">
        <v>61</v>
      </c>
      <c r="U2480" t="s">
        <v>52</v>
      </c>
      <c r="V2480">
        <v>6</v>
      </c>
    </row>
    <row r="2481" spans="1:22" x14ac:dyDescent="0.2">
      <c r="A2481">
        <v>15806420</v>
      </c>
      <c r="B2481">
        <v>772</v>
      </c>
      <c r="C2481" t="s">
        <v>12</v>
      </c>
      <c r="D2481" t="s">
        <v>15</v>
      </c>
      <c r="E2481">
        <v>34</v>
      </c>
      <c r="F2481">
        <v>9</v>
      </c>
      <c r="G2481" s="2">
        <v>0</v>
      </c>
      <c r="H2481">
        <v>2</v>
      </c>
      <c r="I2481">
        <v>1</v>
      </c>
      <c r="J2481">
        <v>0</v>
      </c>
      <c r="K2481" s="1">
        <v>170980.86</v>
      </c>
      <c r="L2481">
        <v>0</v>
      </c>
      <c r="M2481">
        <v>8</v>
      </c>
      <c r="N2481">
        <v>2539</v>
      </c>
      <c r="O2481">
        <v>2</v>
      </c>
      <c r="P2481">
        <v>70</v>
      </c>
      <c r="Q2481">
        <v>0.25</v>
      </c>
      <c r="R2481">
        <v>20312</v>
      </c>
      <c r="S2481" t="s">
        <v>55</v>
      </c>
      <c r="T2481" t="s">
        <v>61</v>
      </c>
      <c r="U2481" t="s">
        <v>50</v>
      </c>
      <c r="V2481">
        <v>6</v>
      </c>
    </row>
    <row r="2482" spans="1:22" x14ac:dyDescent="0.2">
      <c r="A2482">
        <v>15658148</v>
      </c>
      <c r="B2482">
        <v>657</v>
      </c>
      <c r="C2482" t="s">
        <v>12</v>
      </c>
      <c r="D2482" t="s">
        <v>15</v>
      </c>
      <c r="E2482">
        <v>38</v>
      </c>
      <c r="F2482">
        <v>7</v>
      </c>
      <c r="G2482" s="2">
        <v>0</v>
      </c>
      <c r="H2482">
        <v>2</v>
      </c>
      <c r="I2482">
        <v>1</v>
      </c>
      <c r="J2482">
        <v>0</v>
      </c>
      <c r="K2482" s="1">
        <v>185827.74</v>
      </c>
      <c r="L2482">
        <v>0</v>
      </c>
      <c r="M2482">
        <v>10</v>
      </c>
      <c r="N2482">
        <v>3095</v>
      </c>
      <c r="O2482">
        <v>3</v>
      </c>
      <c r="P2482">
        <v>86</v>
      </c>
      <c r="Q2482">
        <v>0.3</v>
      </c>
      <c r="R2482">
        <v>30950</v>
      </c>
      <c r="S2482" t="s">
        <v>55</v>
      </c>
      <c r="T2482" t="s">
        <v>60</v>
      </c>
      <c r="U2482" t="s">
        <v>50</v>
      </c>
      <c r="V2482">
        <v>6</v>
      </c>
    </row>
    <row r="2483" spans="1:22" x14ac:dyDescent="0.2">
      <c r="A2483">
        <v>15572294</v>
      </c>
      <c r="B2483">
        <v>623</v>
      </c>
      <c r="C2483" t="s">
        <v>12</v>
      </c>
      <c r="D2483" t="s">
        <v>15</v>
      </c>
      <c r="E2483">
        <v>28</v>
      </c>
      <c r="F2483">
        <v>7</v>
      </c>
      <c r="G2483" s="2">
        <v>0</v>
      </c>
      <c r="H2483">
        <v>1</v>
      </c>
      <c r="I2483">
        <v>0</v>
      </c>
      <c r="J2483">
        <v>0</v>
      </c>
      <c r="K2483" s="1">
        <v>129526.57</v>
      </c>
      <c r="L2483">
        <v>0</v>
      </c>
      <c r="M2483">
        <v>6</v>
      </c>
      <c r="N2483">
        <v>875</v>
      </c>
      <c r="O2483">
        <v>7</v>
      </c>
      <c r="P2483">
        <v>112</v>
      </c>
      <c r="Q2483">
        <v>1</v>
      </c>
      <c r="R2483">
        <v>5250</v>
      </c>
      <c r="S2483" t="s">
        <v>56</v>
      </c>
      <c r="T2483" t="s">
        <v>60</v>
      </c>
      <c r="U2483" t="s">
        <v>50</v>
      </c>
      <c r="V2483">
        <v>8</v>
      </c>
    </row>
    <row r="2484" spans="1:22" x14ac:dyDescent="0.2">
      <c r="A2484">
        <v>15662501</v>
      </c>
      <c r="B2484">
        <v>583</v>
      </c>
      <c r="C2484" t="s">
        <v>12</v>
      </c>
      <c r="D2484" t="s">
        <v>15</v>
      </c>
      <c r="E2484">
        <v>48</v>
      </c>
      <c r="F2484">
        <v>3</v>
      </c>
      <c r="G2484" s="2">
        <v>91246.53</v>
      </c>
      <c r="H2484">
        <v>1</v>
      </c>
      <c r="I2484">
        <v>1</v>
      </c>
      <c r="J2484">
        <v>0</v>
      </c>
      <c r="K2484" s="1">
        <v>60017.46</v>
      </c>
      <c r="L2484">
        <v>1</v>
      </c>
      <c r="M2484">
        <v>2</v>
      </c>
      <c r="N2484">
        <v>4740</v>
      </c>
      <c r="O2484">
        <v>9</v>
      </c>
      <c r="P2484">
        <v>159</v>
      </c>
      <c r="Q2484">
        <v>1</v>
      </c>
      <c r="R2484">
        <v>9480</v>
      </c>
      <c r="S2484" t="s">
        <v>54</v>
      </c>
      <c r="T2484" t="s">
        <v>59</v>
      </c>
      <c r="U2484" t="s">
        <v>50</v>
      </c>
      <c r="V2484">
        <v>6</v>
      </c>
    </row>
    <row r="2485" spans="1:22" x14ac:dyDescent="0.2">
      <c r="A2485">
        <v>15649239</v>
      </c>
      <c r="B2485">
        <v>731</v>
      </c>
      <c r="C2485" t="s">
        <v>14</v>
      </c>
      <c r="D2485" t="s">
        <v>15</v>
      </c>
      <c r="E2485">
        <v>46</v>
      </c>
      <c r="F2485">
        <v>10</v>
      </c>
      <c r="G2485" s="2">
        <v>0</v>
      </c>
      <c r="H2485">
        <v>2</v>
      </c>
      <c r="I2485">
        <v>1</v>
      </c>
      <c r="J2485">
        <v>0</v>
      </c>
      <c r="K2485" s="1">
        <v>153015.42000000001</v>
      </c>
      <c r="L2485">
        <v>0</v>
      </c>
      <c r="M2485">
        <v>15</v>
      </c>
      <c r="N2485">
        <v>3808</v>
      </c>
      <c r="O2485">
        <v>9</v>
      </c>
      <c r="P2485">
        <v>44</v>
      </c>
      <c r="Q2485">
        <v>0.6</v>
      </c>
      <c r="R2485">
        <v>57120</v>
      </c>
      <c r="S2485" t="s">
        <v>56</v>
      </c>
      <c r="T2485" t="s">
        <v>61</v>
      </c>
      <c r="U2485" t="s">
        <v>51</v>
      </c>
      <c r="V2485">
        <v>7</v>
      </c>
    </row>
    <row r="2486" spans="1:22" x14ac:dyDescent="0.2">
      <c r="A2486">
        <v>15713975</v>
      </c>
      <c r="B2486">
        <v>565</v>
      </c>
      <c r="C2486" t="s">
        <v>16</v>
      </c>
      <c r="D2486" t="s">
        <v>13</v>
      </c>
      <c r="E2486">
        <v>47</v>
      </c>
      <c r="F2486">
        <v>10</v>
      </c>
      <c r="G2486" s="2">
        <v>139756.12</v>
      </c>
      <c r="H2486">
        <v>1</v>
      </c>
      <c r="I2486">
        <v>1</v>
      </c>
      <c r="J2486">
        <v>0</v>
      </c>
      <c r="K2486" s="1">
        <v>165849.49</v>
      </c>
      <c r="L2486">
        <v>1</v>
      </c>
      <c r="M2486">
        <v>15</v>
      </c>
      <c r="N2486">
        <v>972</v>
      </c>
      <c r="O2486">
        <v>1</v>
      </c>
      <c r="P2486">
        <v>34</v>
      </c>
      <c r="Q2486">
        <v>6.6666666666666666E-2</v>
      </c>
      <c r="R2486">
        <v>14580</v>
      </c>
      <c r="S2486" t="s">
        <v>56</v>
      </c>
      <c r="T2486" t="s">
        <v>61</v>
      </c>
      <c r="U2486" t="s">
        <v>51</v>
      </c>
      <c r="V2486">
        <v>6</v>
      </c>
    </row>
    <row r="2487" spans="1:22" x14ac:dyDescent="0.2">
      <c r="A2487">
        <v>15581626</v>
      </c>
      <c r="B2487">
        <v>664</v>
      </c>
      <c r="C2487" t="s">
        <v>12</v>
      </c>
      <c r="D2487" t="s">
        <v>15</v>
      </c>
      <c r="E2487">
        <v>54</v>
      </c>
      <c r="F2487">
        <v>8</v>
      </c>
      <c r="G2487" s="2">
        <v>0</v>
      </c>
      <c r="H2487">
        <v>1</v>
      </c>
      <c r="I2487">
        <v>1</v>
      </c>
      <c r="J2487">
        <v>1</v>
      </c>
      <c r="K2487" s="1">
        <v>162719.69</v>
      </c>
      <c r="L2487">
        <v>1</v>
      </c>
      <c r="M2487">
        <v>28</v>
      </c>
      <c r="N2487">
        <v>4630</v>
      </c>
      <c r="O2487">
        <v>5</v>
      </c>
      <c r="P2487">
        <v>176</v>
      </c>
      <c r="Q2487">
        <v>0.17857142857142858</v>
      </c>
      <c r="R2487">
        <v>129640</v>
      </c>
      <c r="S2487" t="s">
        <v>55</v>
      </c>
      <c r="T2487" t="s">
        <v>60</v>
      </c>
      <c r="U2487" t="s">
        <v>50</v>
      </c>
      <c r="V2487">
        <v>6</v>
      </c>
    </row>
    <row r="2488" spans="1:22" x14ac:dyDescent="0.2">
      <c r="A2488">
        <v>15641319</v>
      </c>
      <c r="B2488">
        <v>518</v>
      </c>
      <c r="C2488" t="s">
        <v>14</v>
      </c>
      <c r="D2488" t="s">
        <v>15</v>
      </c>
      <c r="E2488">
        <v>50</v>
      </c>
      <c r="F2488">
        <v>4</v>
      </c>
      <c r="G2488" s="2">
        <v>0</v>
      </c>
      <c r="H2488">
        <v>1</v>
      </c>
      <c r="I2488">
        <v>0</v>
      </c>
      <c r="J2488">
        <v>0</v>
      </c>
      <c r="K2488" s="1">
        <v>107112.25</v>
      </c>
      <c r="L2488">
        <v>1</v>
      </c>
      <c r="M2488">
        <v>30</v>
      </c>
      <c r="N2488">
        <v>2538</v>
      </c>
      <c r="O2488">
        <v>3</v>
      </c>
      <c r="P2488">
        <v>163</v>
      </c>
      <c r="Q2488">
        <v>0.1</v>
      </c>
      <c r="R2488">
        <v>76140</v>
      </c>
      <c r="S2488" t="s">
        <v>56</v>
      </c>
      <c r="T2488" t="s">
        <v>59</v>
      </c>
      <c r="U2488" t="s">
        <v>50</v>
      </c>
      <c r="V2488">
        <v>9</v>
      </c>
    </row>
    <row r="2489" spans="1:22" x14ac:dyDescent="0.2">
      <c r="A2489">
        <v>15676117</v>
      </c>
      <c r="B2489">
        <v>603</v>
      </c>
      <c r="C2489" t="s">
        <v>12</v>
      </c>
      <c r="D2489" t="s">
        <v>15</v>
      </c>
      <c r="E2489">
        <v>44</v>
      </c>
      <c r="F2489">
        <v>9</v>
      </c>
      <c r="G2489" s="2">
        <v>0</v>
      </c>
      <c r="H2489">
        <v>1</v>
      </c>
      <c r="I2489">
        <v>1</v>
      </c>
      <c r="J2489">
        <v>0</v>
      </c>
      <c r="K2489" s="1">
        <v>138328.24</v>
      </c>
      <c r="L2489">
        <v>0</v>
      </c>
      <c r="M2489">
        <v>26</v>
      </c>
      <c r="N2489">
        <v>4611</v>
      </c>
      <c r="O2489">
        <v>2</v>
      </c>
      <c r="P2489">
        <v>174</v>
      </c>
      <c r="Q2489">
        <v>7.6923076923076927E-2</v>
      </c>
      <c r="R2489">
        <v>119886</v>
      </c>
      <c r="S2489" t="s">
        <v>55</v>
      </c>
      <c r="T2489" t="s">
        <v>61</v>
      </c>
      <c r="U2489" t="s">
        <v>50</v>
      </c>
      <c r="V2489">
        <v>8</v>
      </c>
    </row>
    <row r="2490" spans="1:22" x14ac:dyDescent="0.2">
      <c r="A2490">
        <v>15583849</v>
      </c>
      <c r="B2490">
        <v>408</v>
      </c>
      <c r="C2490" t="s">
        <v>12</v>
      </c>
      <c r="D2490" t="s">
        <v>15</v>
      </c>
      <c r="E2490">
        <v>40</v>
      </c>
      <c r="F2490">
        <v>3</v>
      </c>
      <c r="G2490" s="2">
        <v>0</v>
      </c>
      <c r="H2490">
        <v>2</v>
      </c>
      <c r="I2490">
        <v>0</v>
      </c>
      <c r="J2490">
        <v>0</v>
      </c>
      <c r="K2490" s="1">
        <v>124874.23</v>
      </c>
      <c r="L2490">
        <v>0</v>
      </c>
      <c r="M2490">
        <v>21</v>
      </c>
      <c r="N2490">
        <v>4643</v>
      </c>
      <c r="O2490">
        <v>7</v>
      </c>
      <c r="P2490">
        <v>114</v>
      </c>
      <c r="Q2490">
        <v>0.33333333333333331</v>
      </c>
      <c r="R2490">
        <v>97503</v>
      </c>
      <c r="S2490" t="s">
        <v>55</v>
      </c>
      <c r="T2490" t="s">
        <v>59</v>
      </c>
      <c r="U2490" t="s">
        <v>50</v>
      </c>
      <c r="V2490">
        <v>6</v>
      </c>
    </row>
    <row r="2491" spans="1:22" x14ac:dyDescent="0.2">
      <c r="A2491">
        <v>15697129</v>
      </c>
      <c r="B2491">
        <v>706</v>
      </c>
      <c r="C2491" t="s">
        <v>14</v>
      </c>
      <c r="D2491" t="s">
        <v>13</v>
      </c>
      <c r="E2491">
        <v>43</v>
      </c>
      <c r="F2491">
        <v>1</v>
      </c>
      <c r="G2491" s="2">
        <v>0</v>
      </c>
      <c r="H2491">
        <v>2</v>
      </c>
      <c r="I2491">
        <v>1</v>
      </c>
      <c r="J2491">
        <v>0</v>
      </c>
      <c r="K2491" s="1">
        <v>31962.77</v>
      </c>
      <c r="L2491">
        <v>0</v>
      </c>
      <c r="M2491">
        <v>12</v>
      </c>
      <c r="N2491">
        <v>2079</v>
      </c>
      <c r="O2491">
        <v>3</v>
      </c>
      <c r="P2491">
        <v>84</v>
      </c>
      <c r="Q2491">
        <v>0.25</v>
      </c>
      <c r="R2491">
        <v>24948</v>
      </c>
      <c r="S2491" t="s">
        <v>55</v>
      </c>
      <c r="T2491" t="s">
        <v>58</v>
      </c>
      <c r="U2491" t="s">
        <v>50</v>
      </c>
      <c r="V2491">
        <v>7</v>
      </c>
    </row>
    <row r="2492" spans="1:22" x14ac:dyDescent="0.2">
      <c r="A2492">
        <v>15796617</v>
      </c>
      <c r="B2492">
        <v>720</v>
      </c>
      <c r="C2492" t="s">
        <v>12</v>
      </c>
      <c r="D2492" t="s">
        <v>15</v>
      </c>
      <c r="E2492">
        <v>29</v>
      </c>
      <c r="F2492">
        <v>2</v>
      </c>
      <c r="G2492" s="2">
        <v>0</v>
      </c>
      <c r="H2492">
        <v>2</v>
      </c>
      <c r="I2492">
        <v>1</v>
      </c>
      <c r="J2492">
        <v>0</v>
      </c>
      <c r="K2492" s="1">
        <v>39925.519999999997</v>
      </c>
      <c r="L2492">
        <v>0</v>
      </c>
      <c r="M2492">
        <v>17</v>
      </c>
      <c r="N2492">
        <v>4955</v>
      </c>
      <c r="O2492">
        <v>3</v>
      </c>
      <c r="P2492">
        <v>65</v>
      </c>
      <c r="Q2492">
        <v>0.17647058823529413</v>
      </c>
      <c r="R2492">
        <v>84235</v>
      </c>
      <c r="S2492" t="s">
        <v>55</v>
      </c>
      <c r="T2492" t="s">
        <v>58</v>
      </c>
      <c r="U2492" t="s">
        <v>50</v>
      </c>
      <c r="V2492">
        <v>7</v>
      </c>
    </row>
    <row r="2493" spans="1:22" x14ac:dyDescent="0.2">
      <c r="A2493">
        <v>15765857</v>
      </c>
      <c r="B2493">
        <v>623</v>
      </c>
      <c r="C2493" t="s">
        <v>14</v>
      </c>
      <c r="D2493" t="s">
        <v>15</v>
      </c>
      <c r="E2493">
        <v>41</v>
      </c>
      <c r="F2493">
        <v>2</v>
      </c>
      <c r="G2493" s="2">
        <v>142412.13</v>
      </c>
      <c r="H2493">
        <v>1</v>
      </c>
      <c r="I2493">
        <v>1</v>
      </c>
      <c r="J2493">
        <v>0</v>
      </c>
      <c r="K2493" s="1">
        <v>28778.98</v>
      </c>
      <c r="L2493">
        <v>0</v>
      </c>
      <c r="M2493">
        <v>2</v>
      </c>
      <c r="N2493">
        <v>3440</v>
      </c>
      <c r="O2493">
        <v>7</v>
      </c>
      <c r="P2493">
        <v>3</v>
      </c>
      <c r="Q2493">
        <v>1</v>
      </c>
      <c r="R2493">
        <v>6880</v>
      </c>
      <c r="S2493" t="s">
        <v>55</v>
      </c>
      <c r="T2493" t="s">
        <v>58</v>
      </c>
      <c r="U2493" t="s">
        <v>52</v>
      </c>
      <c r="V2493">
        <v>6</v>
      </c>
    </row>
    <row r="2494" spans="1:22" x14ac:dyDescent="0.2">
      <c r="A2494">
        <v>15685805</v>
      </c>
      <c r="B2494">
        <v>673</v>
      </c>
      <c r="C2494" t="s">
        <v>14</v>
      </c>
      <c r="D2494" t="s">
        <v>13</v>
      </c>
      <c r="E2494">
        <v>35</v>
      </c>
      <c r="F2494">
        <v>6</v>
      </c>
      <c r="G2494" s="2">
        <v>0</v>
      </c>
      <c r="H2494">
        <v>2</v>
      </c>
      <c r="I2494">
        <v>1</v>
      </c>
      <c r="J2494">
        <v>0</v>
      </c>
      <c r="K2494" s="1">
        <v>98618.79</v>
      </c>
      <c r="L2494">
        <v>0</v>
      </c>
      <c r="M2494">
        <v>9</v>
      </c>
      <c r="N2494">
        <v>2546</v>
      </c>
      <c r="O2494">
        <v>9</v>
      </c>
      <c r="P2494">
        <v>110</v>
      </c>
      <c r="Q2494">
        <v>1</v>
      </c>
      <c r="R2494">
        <v>22914</v>
      </c>
      <c r="S2494" t="s">
        <v>54</v>
      </c>
      <c r="T2494" t="s">
        <v>60</v>
      </c>
      <c r="U2494" t="s">
        <v>50</v>
      </c>
      <c r="V2494">
        <v>6</v>
      </c>
    </row>
    <row r="2495" spans="1:22" x14ac:dyDescent="0.2">
      <c r="A2495">
        <v>15726289</v>
      </c>
      <c r="B2495">
        <v>645</v>
      </c>
      <c r="C2495" t="s">
        <v>12</v>
      </c>
      <c r="D2495" t="s">
        <v>15</v>
      </c>
      <c r="E2495">
        <v>25</v>
      </c>
      <c r="F2495">
        <v>0</v>
      </c>
      <c r="G2495" s="2">
        <v>174400.36</v>
      </c>
      <c r="H2495">
        <v>1</v>
      </c>
      <c r="I2495">
        <v>1</v>
      </c>
      <c r="J2495">
        <v>0</v>
      </c>
      <c r="K2495" s="1">
        <v>42669.37</v>
      </c>
      <c r="L2495">
        <v>0</v>
      </c>
      <c r="M2495">
        <v>28</v>
      </c>
      <c r="N2495">
        <v>270</v>
      </c>
      <c r="O2495">
        <v>0</v>
      </c>
      <c r="P2495">
        <v>65</v>
      </c>
      <c r="Q2495">
        <v>0</v>
      </c>
      <c r="R2495">
        <v>7560</v>
      </c>
      <c r="S2495" t="s">
        <v>55</v>
      </c>
      <c r="T2495" t="s">
        <v>58</v>
      </c>
      <c r="U2495" t="s">
        <v>50</v>
      </c>
      <c r="V2495">
        <v>6</v>
      </c>
    </row>
    <row r="2496" spans="1:22" x14ac:dyDescent="0.2">
      <c r="A2496">
        <v>15698902</v>
      </c>
      <c r="B2496">
        <v>547</v>
      </c>
      <c r="C2496" t="s">
        <v>16</v>
      </c>
      <c r="D2496" t="s">
        <v>13</v>
      </c>
      <c r="E2496">
        <v>42</v>
      </c>
      <c r="F2496">
        <v>1</v>
      </c>
      <c r="G2496" s="2">
        <v>142703.4</v>
      </c>
      <c r="H2496">
        <v>1</v>
      </c>
      <c r="I2496">
        <v>1</v>
      </c>
      <c r="J2496">
        <v>0</v>
      </c>
      <c r="K2496" s="1">
        <v>86207.49</v>
      </c>
      <c r="L2496">
        <v>1</v>
      </c>
      <c r="M2496">
        <v>11</v>
      </c>
      <c r="N2496">
        <v>2392</v>
      </c>
      <c r="O2496">
        <v>9</v>
      </c>
      <c r="P2496">
        <v>67</v>
      </c>
      <c r="Q2496">
        <v>0.81818181818181823</v>
      </c>
      <c r="R2496">
        <v>26312</v>
      </c>
      <c r="S2496" t="s">
        <v>55</v>
      </c>
      <c r="T2496" t="s">
        <v>58</v>
      </c>
      <c r="U2496" t="s">
        <v>50</v>
      </c>
      <c r="V2496">
        <v>6</v>
      </c>
    </row>
    <row r="2497" spans="1:22" x14ac:dyDescent="0.2">
      <c r="A2497">
        <v>15580623</v>
      </c>
      <c r="B2497">
        <v>573</v>
      </c>
      <c r="C2497" t="s">
        <v>14</v>
      </c>
      <c r="D2497" t="s">
        <v>15</v>
      </c>
      <c r="E2497">
        <v>28</v>
      </c>
      <c r="F2497">
        <v>8</v>
      </c>
      <c r="G2497" s="2">
        <v>0</v>
      </c>
      <c r="H2497">
        <v>2</v>
      </c>
      <c r="I2497">
        <v>0</v>
      </c>
      <c r="J2497">
        <v>0</v>
      </c>
      <c r="K2497" s="1">
        <v>77660.03</v>
      </c>
      <c r="L2497">
        <v>0</v>
      </c>
      <c r="M2497">
        <v>14</v>
      </c>
      <c r="N2497">
        <v>1938</v>
      </c>
      <c r="O2497">
        <v>1</v>
      </c>
      <c r="P2497">
        <v>75</v>
      </c>
      <c r="Q2497">
        <v>7.1428571428571425E-2</v>
      </c>
      <c r="R2497">
        <v>27132</v>
      </c>
      <c r="S2497" t="s">
        <v>55</v>
      </c>
      <c r="T2497" t="s">
        <v>60</v>
      </c>
      <c r="U2497" t="s">
        <v>50</v>
      </c>
      <c r="V2497">
        <v>6</v>
      </c>
    </row>
    <row r="2498" spans="1:22" x14ac:dyDescent="0.2">
      <c r="A2498">
        <v>15631063</v>
      </c>
      <c r="B2498">
        <v>710</v>
      </c>
      <c r="C2498" t="s">
        <v>12</v>
      </c>
      <c r="D2498" t="s">
        <v>13</v>
      </c>
      <c r="E2498">
        <v>33</v>
      </c>
      <c r="F2498">
        <v>2</v>
      </c>
      <c r="G2498" s="2">
        <v>0</v>
      </c>
      <c r="H2498">
        <v>2</v>
      </c>
      <c r="I2498">
        <v>1</v>
      </c>
      <c r="J2498">
        <v>0</v>
      </c>
      <c r="K2498" s="1">
        <v>72945.320000000007</v>
      </c>
      <c r="L2498">
        <v>0</v>
      </c>
      <c r="M2498">
        <v>7</v>
      </c>
      <c r="N2498">
        <v>1513</v>
      </c>
      <c r="O2498">
        <v>8</v>
      </c>
      <c r="P2498">
        <v>52</v>
      </c>
      <c r="Q2498">
        <v>1</v>
      </c>
      <c r="R2498">
        <v>10591</v>
      </c>
      <c r="S2498" t="s">
        <v>55</v>
      </c>
      <c r="T2498" t="s">
        <v>58</v>
      </c>
      <c r="U2498" t="s">
        <v>51</v>
      </c>
      <c r="V2498">
        <v>7</v>
      </c>
    </row>
    <row r="2499" spans="1:22" x14ac:dyDescent="0.2">
      <c r="A2499">
        <v>15723217</v>
      </c>
      <c r="B2499">
        <v>616</v>
      </c>
      <c r="C2499" t="s">
        <v>12</v>
      </c>
      <c r="D2499" t="s">
        <v>15</v>
      </c>
      <c r="E2499">
        <v>37</v>
      </c>
      <c r="F2499">
        <v>9</v>
      </c>
      <c r="G2499" s="2">
        <v>0</v>
      </c>
      <c r="H2499">
        <v>1</v>
      </c>
      <c r="I2499">
        <v>1</v>
      </c>
      <c r="J2499">
        <v>0</v>
      </c>
      <c r="K2499" s="1">
        <v>111312.96000000001</v>
      </c>
      <c r="L2499">
        <v>0</v>
      </c>
      <c r="M2499">
        <v>25</v>
      </c>
      <c r="N2499">
        <v>1134</v>
      </c>
      <c r="O2499">
        <v>10</v>
      </c>
      <c r="P2499">
        <v>92</v>
      </c>
      <c r="Q2499">
        <v>0.4</v>
      </c>
      <c r="R2499">
        <v>28350</v>
      </c>
      <c r="S2499" t="s">
        <v>55</v>
      </c>
      <c r="T2499" t="s">
        <v>61</v>
      </c>
      <c r="U2499" t="s">
        <v>50</v>
      </c>
      <c r="V2499">
        <v>8</v>
      </c>
    </row>
    <row r="2500" spans="1:22" x14ac:dyDescent="0.2">
      <c r="A2500">
        <v>15723153</v>
      </c>
      <c r="B2500">
        <v>708</v>
      </c>
      <c r="C2500" t="s">
        <v>14</v>
      </c>
      <c r="D2500" t="s">
        <v>15</v>
      </c>
      <c r="E2500">
        <v>33</v>
      </c>
      <c r="F2500">
        <v>3</v>
      </c>
      <c r="G2500" s="2">
        <v>0</v>
      </c>
      <c r="H2500">
        <v>2</v>
      </c>
      <c r="I2500">
        <v>1</v>
      </c>
      <c r="J2500">
        <v>0</v>
      </c>
      <c r="K2500" s="1">
        <v>138613.21</v>
      </c>
      <c r="L2500">
        <v>0</v>
      </c>
      <c r="M2500">
        <v>14</v>
      </c>
      <c r="N2500">
        <v>1733</v>
      </c>
      <c r="O2500">
        <v>6</v>
      </c>
      <c r="P2500">
        <v>174</v>
      </c>
      <c r="Q2500">
        <v>0.42857142857142855</v>
      </c>
      <c r="R2500">
        <v>24262</v>
      </c>
      <c r="S2500" t="s">
        <v>55</v>
      </c>
      <c r="T2500" t="s">
        <v>59</v>
      </c>
      <c r="U2500" t="s">
        <v>50</v>
      </c>
      <c r="V2500">
        <v>6</v>
      </c>
    </row>
    <row r="2501" spans="1:22" x14ac:dyDescent="0.2">
      <c r="A2501">
        <v>15756118</v>
      </c>
      <c r="B2501">
        <v>661</v>
      </c>
      <c r="C2501" t="s">
        <v>14</v>
      </c>
      <c r="D2501" t="s">
        <v>15</v>
      </c>
      <c r="E2501">
        <v>20</v>
      </c>
      <c r="F2501">
        <v>8</v>
      </c>
      <c r="G2501" s="2">
        <v>0</v>
      </c>
      <c r="H2501">
        <v>1</v>
      </c>
      <c r="I2501">
        <v>1</v>
      </c>
      <c r="J2501">
        <v>0</v>
      </c>
      <c r="K2501" s="1">
        <v>110252.53</v>
      </c>
      <c r="L2501">
        <v>0</v>
      </c>
      <c r="M2501">
        <v>27</v>
      </c>
      <c r="N2501">
        <v>1630</v>
      </c>
      <c r="O2501">
        <v>1</v>
      </c>
      <c r="P2501">
        <v>4</v>
      </c>
      <c r="Q2501">
        <v>3.7037037037037035E-2</v>
      </c>
      <c r="R2501">
        <v>44010</v>
      </c>
      <c r="S2501" t="s">
        <v>56</v>
      </c>
      <c r="T2501" t="s">
        <v>60</v>
      </c>
      <c r="U2501" t="s">
        <v>52</v>
      </c>
      <c r="V2501">
        <v>8</v>
      </c>
    </row>
    <row r="2502" spans="1:22" x14ac:dyDescent="0.2">
      <c r="A2502">
        <v>15718406</v>
      </c>
      <c r="B2502">
        <v>540</v>
      </c>
      <c r="C2502" t="s">
        <v>12</v>
      </c>
      <c r="D2502" t="s">
        <v>15</v>
      </c>
      <c r="E2502">
        <v>41</v>
      </c>
      <c r="F2502">
        <v>3</v>
      </c>
      <c r="G2502" s="2">
        <v>0</v>
      </c>
      <c r="H2502">
        <v>2</v>
      </c>
      <c r="I2502">
        <v>1</v>
      </c>
      <c r="J2502">
        <v>0</v>
      </c>
      <c r="K2502" s="1">
        <v>121098.65</v>
      </c>
      <c r="L2502">
        <v>0</v>
      </c>
      <c r="M2502">
        <v>17</v>
      </c>
      <c r="N2502">
        <v>2929</v>
      </c>
      <c r="O2502">
        <v>3</v>
      </c>
      <c r="P2502">
        <v>178</v>
      </c>
      <c r="Q2502">
        <v>0.17647058823529413</v>
      </c>
      <c r="R2502">
        <v>49793</v>
      </c>
      <c r="S2502" t="s">
        <v>55</v>
      </c>
      <c r="T2502" t="s">
        <v>59</v>
      </c>
      <c r="U2502" t="s">
        <v>50</v>
      </c>
      <c r="V2502">
        <v>6</v>
      </c>
    </row>
    <row r="2503" spans="1:22" x14ac:dyDescent="0.2">
      <c r="A2503">
        <v>15574743</v>
      </c>
      <c r="B2503">
        <v>577</v>
      </c>
      <c r="C2503" t="s">
        <v>14</v>
      </c>
      <c r="D2503" t="s">
        <v>15</v>
      </c>
      <c r="E2503">
        <v>29</v>
      </c>
      <c r="F2503">
        <v>2</v>
      </c>
      <c r="G2503" s="2">
        <v>0</v>
      </c>
      <c r="H2503">
        <v>1</v>
      </c>
      <c r="I2503">
        <v>1</v>
      </c>
      <c r="J2503">
        <v>1</v>
      </c>
      <c r="K2503" s="1">
        <v>168924.41</v>
      </c>
      <c r="L2503">
        <v>0</v>
      </c>
      <c r="M2503">
        <v>6</v>
      </c>
      <c r="N2503">
        <v>1205</v>
      </c>
      <c r="O2503">
        <v>9</v>
      </c>
      <c r="P2503">
        <v>141</v>
      </c>
      <c r="Q2503">
        <v>1</v>
      </c>
      <c r="R2503">
        <v>7230</v>
      </c>
      <c r="S2503" t="s">
        <v>56</v>
      </c>
      <c r="T2503" t="s">
        <v>58</v>
      </c>
      <c r="U2503" t="s">
        <v>50</v>
      </c>
      <c r="V2503">
        <v>6</v>
      </c>
    </row>
    <row r="2504" spans="1:22" x14ac:dyDescent="0.2">
      <c r="A2504">
        <v>15695299</v>
      </c>
      <c r="B2504">
        <v>590</v>
      </c>
      <c r="C2504" t="s">
        <v>12</v>
      </c>
      <c r="D2504" t="s">
        <v>13</v>
      </c>
      <c r="E2504">
        <v>45</v>
      </c>
      <c r="F2504">
        <v>2</v>
      </c>
      <c r="G2504" s="2">
        <v>81828.22</v>
      </c>
      <c r="H2504">
        <v>1</v>
      </c>
      <c r="I2504">
        <v>1</v>
      </c>
      <c r="J2504">
        <v>0</v>
      </c>
      <c r="K2504" s="1">
        <v>52167.97</v>
      </c>
      <c r="L2504">
        <v>0</v>
      </c>
      <c r="M2504">
        <v>15</v>
      </c>
      <c r="N2504">
        <v>979</v>
      </c>
      <c r="O2504">
        <v>10</v>
      </c>
      <c r="P2504">
        <v>41</v>
      </c>
      <c r="Q2504">
        <v>0.66666666666666663</v>
      </c>
      <c r="R2504">
        <v>14685</v>
      </c>
      <c r="S2504" t="s">
        <v>55</v>
      </c>
      <c r="T2504" t="s">
        <v>58</v>
      </c>
      <c r="U2504" t="s">
        <v>51</v>
      </c>
      <c r="V2504">
        <v>6</v>
      </c>
    </row>
    <row r="2505" spans="1:22" x14ac:dyDescent="0.2">
      <c r="A2505">
        <v>15722701</v>
      </c>
      <c r="B2505">
        <v>594</v>
      </c>
      <c r="C2505" t="s">
        <v>16</v>
      </c>
      <c r="D2505" t="s">
        <v>15</v>
      </c>
      <c r="E2505">
        <v>18</v>
      </c>
      <c r="F2505">
        <v>1</v>
      </c>
      <c r="G2505" s="2">
        <v>132694.73000000001</v>
      </c>
      <c r="H2505">
        <v>1</v>
      </c>
      <c r="I2505">
        <v>1</v>
      </c>
      <c r="J2505">
        <v>0</v>
      </c>
      <c r="K2505" s="1">
        <v>167689.56</v>
      </c>
      <c r="L2505">
        <v>0</v>
      </c>
      <c r="M2505">
        <v>24</v>
      </c>
      <c r="N2505">
        <v>2817</v>
      </c>
      <c r="O2505">
        <v>1</v>
      </c>
      <c r="P2505">
        <v>23</v>
      </c>
      <c r="Q2505">
        <v>4.1666666666666664E-2</v>
      </c>
      <c r="R2505">
        <v>67608</v>
      </c>
      <c r="S2505" t="s">
        <v>54</v>
      </c>
      <c r="T2505" t="s">
        <v>58</v>
      </c>
      <c r="U2505" t="s">
        <v>52</v>
      </c>
      <c r="V2505">
        <v>6</v>
      </c>
    </row>
    <row r="2506" spans="1:22" x14ac:dyDescent="0.2">
      <c r="A2506">
        <v>15799635</v>
      </c>
      <c r="B2506">
        <v>577</v>
      </c>
      <c r="C2506" t="s">
        <v>14</v>
      </c>
      <c r="D2506" t="s">
        <v>15</v>
      </c>
      <c r="E2506">
        <v>51</v>
      </c>
      <c r="F2506">
        <v>2</v>
      </c>
      <c r="G2506" s="2">
        <v>108867</v>
      </c>
      <c r="H2506">
        <v>1</v>
      </c>
      <c r="I2506">
        <v>0</v>
      </c>
      <c r="J2506">
        <v>0</v>
      </c>
      <c r="K2506" s="1">
        <v>140800.66</v>
      </c>
      <c r="L2506">
        <v>1</v>
      </c>
      <c r="M2506">
        <v>16</v>
      </c>
      <c r="N2506">
        <v>2703</v>
      </c>
      <c r="O2506">
        <v>2</v>
      </c>
      <c r="P2506">
        <v>103</v>
      </c>
      <c r="Q2506">
        <v>0.125</v>
      </c>
      <c r="R2506">
        <v>43248</v>
      </c>
      <c r="S2506" t="s">
        <v>55</v>
      </c>
      <c r="T2506" t="s">
        <v>58</v>
      </c>
      <c r="U2506" t="s">
        <v>50</v>
      </c>
      <c r="V2506">
        <v>7</v>
      </c>
    </row>
    <row r="2507" spans="1:22" x14ac:dyDescent="0.2">
      <c r="A2507">
        <v>15742323</v>
      </c>
      <c r="B2507">
        <v>541</v>
      </c>
      <c r="C2507" t="s">
        <v>12</v>
      </c>
      <c r="D2507" t="s">
        <v>15</v>
      </c>
      <c r="E2507">
        <v>39</v>
      </c>
      <c r="F2507">
        <v>7</v>
      </c>
      <c r="G2507" s="2">
        <v>0</v>
      </c>
      <c r="H2507">
        <v>2</v>
      </c>
      <c r="I2507">
        <v>1</v>
      </c>
      <c r="J2507">
        <v>0</v>
      </c>
      <c r="K2507" s="1">
        <v>19823.02</v>
      </c>
      <c r="L2507">
        <v>0</v>
      </c>
      <c r="M2507">
        <v>17</v>
      </c>
      <c r="N2507">
        <v>384</v>
      </c>
      <c r="O2507">
        <v>8</v>
      </c>
      <c r="P2507">
        <v>25</v>
      </c>
      <c r="Q2507">
        <v>0.47058823529411764</v>
      </c>
      <c r="R2507">
        <v>6528</v>
      </c>
      <c r="S2507" t="s">
        <v>56</v>
      </c>
      <c r="T2507" t="s">
        <v>60</v>
      </c>
      <c r="U2507" t="s">
        <v>52</v>
      </c>
      <c r="V2507">
        <v>6</v>
      </c>
    </row>
    <row r="2508" spans="1:22" x14ac:dyDescent="0.2">
      <c r="A2508">
        <v>15658435</v>
      </c>
      <c r="B2508">
        <v>781</v>
      </c>
      <c r="C2508" t="s">
        <v>12</v>
      </c>
      <c r="D2508" t="s">
        <v>13</v>
      </c>
      <c r="E2508">
        <v>27</v>
      </c>
      <c r="F2508">
        <v>5</v>
      </c>
      <c r="G2508" s="2">
        <v>0</v>
      </c>
      <c r="H2508">
        <v>2</v>
      </c>
      <c r="I2508">
        <v>0</v>
      </c>
      <c r="J2508">
        <v>0</v>
      </c>
      <c r="K2508" s="1">
        <v>72969.899999999994</v>
      </c>
      <c r="L2508">
        <v>0</v>
      </c>
      <c r="M2508">
        <v>24</v>
      </c>
      <c r="N2508">
        <v>3836</v>
      </c>
      <c r="O2508">
        <v>10</v>
      </c>
      <c r="P2508">
        <v>7</v>
      </c>
      <c r="Q2508">
        <v>0.41666666666666669</v>
      </c>
      <c r="R2508">
        <v>92064</v>
      </c>
      <c r="S2508" t="s">
        <v>56</v>
      </c>
      <c r="T2508" t="s">
        <v>59</v>
      </c>
      <c r="U2508" t="s">
        <v>52</v>
      </c>
      <c r="V2508">
        <v>6</v>
      </c>
    </row>
    <row r="2509" spans="1:22" x14ac:dyDescent="0.2">
      <c r="A2509">
        <v>15807555</v>
      </c>
      <c r="B2509">
        <v>535</v>
      </c>
      <c r="C2509" t="s">
        <v>12</v>
      </c>
      <c r="D2509" t="s">
        <v>15</v>
      </c>
      <c r="E2509">
        <v>45</v>
      </c>
      <c r="F2509">
        <v>2</v>
      </c>
      <c r="G2509" s="2">
        <v>0</v>
      </c>
      <c r="H2509">
        <v>2</v>
      </c>
      <c r="I2509">
        <v>1</v>
      </c>
      <c r="J2509">
        <v>0</v>
      </c>
      <c r="K2509" s="1">
        <v>125658.28</v>
      </c>
      <c r="L2509">
        <v>0</v>
      </c>
      <c r="M2509">
        <v>8</v>
      </c>
      <c r="N2509">
        <v>3844</v>
      </c>
      <c r="O2509">
        <v>1</v>
      </c>
      <c r="P2509">
        <v>32</v>
      </c>
      <c r="Q2509">
        <v>0.125</v>
      </c>
      <c r="R2509">
        <v>30752</v>
      </c>
      <c r="S2509" t="s">
        <v>56</v>
      </c>
      <c r="T2509" t="s">
        <v>58</v>
      </c>
      <c r="U2509" t="s">
        <v>51</v>
      </c>
      <c r="V2509">
        <v>7</v>
      </c>
    </row>
    <row r="2510" spans="1:22" x14ac:dyDescent="0.2">
      <c r="A2510">
        <v>15792862</v>
      </c>
      <c r="B2510">
        <v>653</v>
      </c>
      <c r="C2510" t="s">
        <v>16</v>
      </c>
      <c r="D2510" t="s">
        <v>15</v>
      </c>
      <c r="E2510">
        <v>41</v>
      </c>
      <c r="F2510">
        <v>1</v>
      </c>
      <c r="G2510" s="2">
        <v>104584.11</v>
      </c>
      <c r="H2510">
        <v>1</v>
      </c>
      <c r="I2510">
        <v>1</v>
      </c>
      <c r="J2510">
        <v>0</v>
      </c>
      <c r="K2510" s="1">
        <v>15126.32</v>
      </c>
      <c r="L2510">
        <v>1</v>
      </c>
      <c r="M2510">
        <v>19</v>
      </c>
      <c r="N2510">
        <v>2265</v>
      </c>
      <c r="O2510">
        <v>6</v>
      </c>
      <c r="P2510">
        <v>107</v>
      </c>
      <c r="Q2510">
        <v>0.31578947368421051</v>
      </c>
      <c r="R2510">
        <v>43035</v>
      </c>
      <c r="S2510" t="s">
        <v>55</v>
      </c>
      <c r="T2510" t="s">
        <v>58</v>
      </c>
      <c r="U2510" t="s">
        <v>50</v>
      </c>
      <c r="V2510">
        <v>6</v>
      </c>
    </row>
    <row r="2511" spans="1:22" x14ac:dyDescent="0.2">
      <c r="A2511">
        <v>15657349</v>
      </c>
      <c r="B2511">
        <v>803</v>
      </c>
      <c r="C2511" t="s">
        <v>16</v>
      </c>
      <c r="D2511" t="s">
        <v>13</v>
      </c>
      <c r="E2511">
        <v>50</v>
      </c>
      <c r="F2511">
        <v>8</v>
      </c>
      <c r="G2511" s="2">
        <v>98173.02</v>
      </c>
      <c r="H2511">
        <v>1</v>
      </c>
      <c r="I2511">
        <v>0</v>
      </c>
      <c r="J2511">
        <v>0</v>
      </c>
      <c r="K2511" s="1">
        <v>22457.25</v>
      </c>
      <c r="L2511">
        <v>1</v>
      </c>
      <c r="M2511">
        <v>9</v>
      </c>
      <c r="N2511">
        <v>1677</v>
      </c>
      <c r="O2511">
        <v>10</v>
      </c>
      <c r="P2511">
        <v>9</v>
      </c>
      <c r="Q2511">
        <v>1</v>
      </c>
      <c r="R2511">
        <v>15093</v>
      </c>
      <c r="S2511" t="s">
        <v>56</v>
      </c>
      <c r="T2511" t="s">
        <v>60</v>
      </c>
      <c r="U2511" t="s">
        <v>52</v>
      </c>
      <c r="V2511">
        <v>6</v>
      </c>
    </row>
    <row r="2512" spans="1:22" x14ac:dyDescent="0.2">
      <c r="A2512">
        <v>15724336</v>
      </c>
      <c r="B2512">
        <v>513</v>
      </c>
      <c r="C2512" t="s">
        <v>16</v>
      </c>
      <c r="D2512" t="s">
        <v>13</v>
      </c>
      <c r="E2512">
        <v>49</v>
      </c>
      <c r="F2512">
        <v>5</v>
      </c>
      <c r="G2512" s="2">
        <v>171601.27</v>
      </c>
      <c r="H2512">
        <v>1</v>
      </c>
      <c r="I2512">
        <v>1</v>
      </c>
      <c r="J2512">
        <v>0</v>
      </c>
      <c r="K2512" s="1">
        <v>126223.84</v>
      </c>
      <c r="L2512">
        <v>0</v>
      </c>
      <c r="M2512">
        <v>7</v>
      </c>
      <c r="N2512">
        <v>2495</v>
      </c>
      <c r="O2512">
        <v>6</v>
      </c>
      <c r="P2512">
        <v>32</v>
      </c>
      <c r="Q2512">
        <v>0.8571428571428571</v>
      </c>
      <c r="R2512">
        <v>17465</v>
      </c>
      <c r="S2512" t="s">
        <v>56</v>
      </c>
      <c r="T2512" t="s">
        <v>59</v>
      </c>
      <c r="U2512" t="s">
        <v>51</v>
      </c>
      <c r="V2512">
        <v>6</v>
      </c>
    </row>
    <row r="2513" spans="1:22" x14ac:dyDescent="0.2">
      <c r="A2513">
        <v>15653347</v>
      </c>
      <c r="B2513">
        <v>560</v>
      </c>
      <c r="C2513" t="s">
        <v>14</v>
      </c>
      <c r="D2513" t="s">
        <v>15</v>
      </c>
      <c r="E2513">
        <v>47</v>
      </c>
      <c r="F2513">
        <v>1</v>
      </c>
      <c r="G2513" s="2">
        <v>0</v>
      </c>
      <c r="H2513">
        <v>1</v>
      </c>
      <c r="I2513">
        <v>0</v>
      </c>
      <c r="J2513">
        <v>0</v>
      </c>
      <c r="K2513" s="1">
        <v>128882.66</v>
      </c>
      <c r="L2513">
        <v>1</v>
      </c>
      <c r="M2513">
        <v>29</v>
      </c>
      <c r="N2513">
        <v>2708</v>
      </c>
      <c r="O2513">
        <v>4</v>
      </c>
      <c r="P2513">
        <v>62</v>
      </c>
      <c r="Q2513">
        <v>0.13793103448275862</v>
      </c>
      <c r="R2513">
        <v>78532</v>
      </c>
      <c r="S2513" t="s">
        <v>55</v>
      </c>
      <c r="T2513" t="s">
        <v>58</v>
      </c>
      <c r="U2513" t="s">
        <v>50</v>
      </c>
      <c r="V2513">
        <v>10</v>
      </c>
    </row>
    <row r="2514" spans="1:22" x14ac:dyDescent="0.2">
      <c r="A2514">
        <v>15597949</v>
      </c>
      <c r="B2514">
        <v>768</v>
      </c>
      <c r="C2514" t="s">
        <v>16</v>
      </c>
      <c r="D2514" t="s">
        <v>13</v>
      </c>
      <c r="E2514">
        <v>47</v>
      </c>
      <c r="F2514">
        <v>5</v>
      </c>
      <c r="G2514" s="2">
        <v>104552.61</v>
      </c>
      <c r="H2514">
        <v>1</v>
      </c>
      <c r="I2514">
        <v>1</v>
      </c>
      <c r="J2514">
        <v>0</v>
      </c>
      <c r="K2514" s="1">
        <v>48137.08</v>
      </c>
      <c r="L2514">
        <v>1</v>
      </c>
      <c r="M2514">
        <v>16</v>
      </c>
      <c r="N2514">
        <v>1590</v>
      </c>
      <c r="O2514">
        <v>3</v>
      </c>
      <c r="P2514">
        <v>43</v>
      </c>
      <c r="Q2514">
        <v>0.1875</v>
      </c>
      <c r="R2514">
        <v>25440</v>
      </c>
      <c r="S2514" t="s">
        <v>56</v>
      </c>
      <c r="T2514" t="s">
        <v>59</v>
      </c>
      <c r="U2514" t="s">
        <v>51</v>
      </c>
      <c r="V2514">
        <v>6</v>
      </c>
    </row>
    <row r="2515" spans="1:22" x14ac:dyDescent="0.2">
      <c r="A2515">
        <v>15604551</v>
      </c>
      <c r="B2515">
        <v>732</v>
      </c>
      <c r="C2515" t="s">
        <v>12</v>
      </c>
      <c r="D2515" t="s">
        <v>13</v>
      </c>
      <c r="E2515">
        <v>35</v>
      </c>
      <c r="F2515">
        <v>3</v>
      </c>
      <c r="G2515" s="2">
        <v>0</v>
      </c>
      <c r="H2515">
        <v>2</v>
      </c>
      <c r="I2515">
        <v>1</v>
      </c>
      <c r="J2515">
        <v>0</v>
      </c>
      <c r="K2515" s="1">
        <v>90876.95</v>
      </c>
      <c r="L2515">
        <v>0</v>
      </c>
      <c r="M2515">
        <v>19</v>
      </c>
      <c r="N2515">
        <v>3403</v>
      </c>
      <c r="O2515">
        <v>2</v>
      </c>
      <c r="P2515">
        <v>33</v>
      </c>
      <c r="Q2515">
        <v>0.10526315789473684</v>
      </c>
      <c r="R2515">
        <v>64657</v>
      </c>
      <c r="S2515" t="s">
        <v>56</v>
      </c>
      <c r="T2515" t="s">
        <v>59</v>
      </c>
      <c r="U2515" t="s">
        <v>51</v>
      </c>
      <c r="V2515">
        <v>6</v>
      </c>
    </row>
    <row r="2516" spans="1:22" x14ac:dyDescent="0.2">
      <c r="A2516">
        <v>15645323</v>
      </c>
      <c r="B2516">
        <v>630</v>
      </c>
      <c r="C2516" t="s">
        <v>12</v>
      </c>
      <c r="D2516" t="s">
        <v>15</v>
      </c>
      <c r="E2516">
        <v>55</v>
      </c>
      <c r="F2516">
        <v>2</v>
      </c>
      <c r="G2516" s="2">
        <v>0</v>
      </c>
      <c r="H2516">
        <v>1</v>
      </c>
      <c r="I2516">
        <v>1</v>
      </c>
      <c r="J2516">
        <v>1</v>
      </c>
      <c r="K2516" s="1">
        <v>106202.07</v>
      </c>
      <c r="L2516">
        <v>1</v>
      </c>
      <c r="M2516">
        <v>16</v>
      </c>
      <c r="N2516">
        <v>3940</v>
      </c>
      <c r="O2516">
        <v>4</v>
      </c>
      <c r="P2516">
        <v>55</v>
      </c>
      <c r="Q2516">
        <v>0.25</v>
      </c>
      <c r="R2516">
        <v>63040</v>
      </c>
      <c r="S2516" t="s">
        <v>56</v>
      </c>
      <c r="T2516" t="s">
        <v>58</v>
      </c>
      <c r="U2516" t="s">
        <v>51</v>
      </c>
      <c r="V2516">
        <v>7</v>
      </c>
    </row>
    <row r="2517" spans="1:22" x14ac:dyDescent="0.2">
      <c r="A2517">
        <v>15692235</v>
      </c>
      <c r="B2517">
        <v>750</v>
      </c>
      <c r="C2517" t="s">
        <v>12</v>
      </c>
      <c r="D2517" t="s">
        <v>13</v>
      </c>
      <c r="E2517">
        <v>38</v>
      </c>
      <c r="F2517">
        <v>1</v>
      </c>
      <c r="G2517" s="2">
        <v>0</v>
      </c>
      <c r="H2517">
        <v>2</v>
      </c>
      <c r="I2517">
        <v>1</v>
      </c>
      <c r="J2517">
        <v>0</v>
      </c>
      <c r="K2517" s="1">
        <v>47764.99</v>
      </c>
      <c r="L2517">
        <v>0</v>
      </c>
      <c r="M2517">
        <v>5</v>
      </c>
      <c r="N2517">
        <v>3688</v>
      </c>
      <c r="O2517">
        <v>2</v>
      </c>
      <c r="P2517">
        <v>155</v>
      </c>
      <c r="Q2517">
        <v>0.4</v>
      </c>
      <c r="R2517">
        <v>18440</v>
      </c>
      <c r="S2517" t="s">
        <v>55</v>
      </c>
      <c r="T2517" t="s">
        <v>58</v>
      </c>
      <c r="U2517" t="s">
        <v>50</v>
      </c>
      <c r="V2517">
        <v>7</v>
      </c>
    </row>
    <row r="2518" spans="1:22" x14ac:dyDescent="0.2">
      <c r="A2518">
        <v>15656937</v>
      </c>
      <c r="B2518">
        <v>468</v>
      </c>
      <c r="C2518" t="s">
        <v>14</v>
      </c>
      <c r="D2518" t="s">
        <v>15</v>
      </c>
      <c r="E2518">
        <v>26</v>
      </c>
      <c r="F2518">
        <v>1</v>
      </c>
      <c r="G2518" s="2">
        <v>131643.25</v>
      </c>
      <c r="H2518">
        <v>1</v>
      </c>
      <c r="I2518">
        <v>1</v>
      </c>
      <c r="J2518">
        <v>0</v>
      </c>
      <c r="K2518" s="1">
        <v>64436.160000000003</v>
      </c>
      <c r="L2518">
        <v>0</v>
      </c>
      <c r="M2518">
        <v>6</v>
      </c>
      <c r="N2518">
        <v>419</v>
      </c>
      <c r="O2518">
        <v>4</v>
      </c>
      <c r="P2518">
        <v>51</v>
      </c>
      <c r="Q2518">
        <v>0.66666666666666663</v>
      </c>
      <c r="R2518">
        <v>2514</v>
      </c>
      <c r="S2518" t="s">
        <v>56</v>
      </c>
      <c r="T2518" t="s">
        <v>58</v>
      </c>
      <c r="U2518" t="s">
        <v>51</v>
      </c>
      <c r="V2518">
        <v>6</v>
      </c>
    </row>
    <row r="2519" spans="1:22" x14ac:dyDescent="0.2">
      <c r="A2519">
        <v>15635942</v>
      </c>
      <c r="B2519">
        <v>576</v>
      </c>
      <c r="C2519" t="s">
        <v>12</v>
      </c>
      <c r="D2519" t="s">
        <v>15</v>
      </c>
      <c r="E2519">
        <v>40</v>
      </c>
      <c r="F2519">
        <v>9</v>
      </c>
      <c r="G2519" s="2">
        <v>0</v>
      </c>
      <c r="H2519">
        <v>2</v>
      </c>
      <c r="I2519">
        <v>1</v>
      </c>
      <c r="J2519">
        <v>0</v>
      </c>
      <c r="K2519" s="1">
        <v>112465.19</v>
      </c>
      <c r="L2519">
        <v>1</v>
      </c>
      <c r="M2519">
        <v>14</v>
      </c>
      <c r="N2519">
        <v>4498</v>
      </c>
      <c r="O2519">
        <v>10</v>
      </c>
      <c r="P2519">
        <v>14</v>
      </c>
      <c r="Q2519">
        <v>0.7142857142857143</v>
      </c>
      <c r="R2519">
        <v>62972</v>
      </c>
      <c r="S2519" t="s">
        <v>56</v>
      </c>
      <c r="T2519" t="s">
        <v>61</v>
      </c>
      <c r="U2519" t="s">
        <v>52</v>
      </c>
      <c r="V2519">
        <v>6</v>
      </c>
    </row>
    <row r="2520" spans="1:22" x14ac:dyDescent="0.2">
      <c r="A2520">
        <v>15730488</v>
      </c>
      <c r="B2520">
        <v>516</v>
      </c>
      <c r="C2520" t="s">
        <v>14</v>
      </c>
      <c r="D2520" t="s">
        <v>13</v>
      </c>
      <c r="E2520">
        <v>27</v>
      </c>
      <c r="F2520">
        <v>1</v>
      </c>
      <c r="G2520" s="2">
        <v>0</v>
      </c>
      <c r="H2520">
        <v>1</v>
      </c>
      <c r="I2520">
        <v>0</v>
      </c>
      <c r="J2520">
        <v>1</v>
      </c>
      <c r="K2520" s="1">
        <v>112311.15</v>
      </c>
      <c r="L2520">
        <v>0</v>
      </c>
      <c r="M2520">
        <v>14</v>
      </c>
      <c r="N2520">
        <v>922</v>
      </c>
      <c r="O2520">
        <v>2</v>
      </c>
      <c r="P2520">
        <v>66</v>
      </c>
      <c r="Q2520">
        <v>0.14285714285714285</v>
      </c>
      <c r="R2520">
        <v>12908</v>
      </c>
      <c r="S2520" t="s">
        <v>55</v>
      </c>
      <c r="T2520" t="s">
        <v>58</v>
      </c>
      <c r="U2520" t="s">
        <v>50</v>
      </c>
      <c r="V2520">
        <v>6</v>
      </c>
    </row>
    <row r="2521" spans="1:22" x14ac:dyDescent="0.2">
      <c r="A2521">
        <v>15593499</v>
      </c>
      <c r="B2521">
        <v>686</v>
      </c>
      <c r="C2521" t="s">
        <v>14</v>
      </c>
      <c r="D2521" t="s">
        <v>13</v>
      </c>
      <c r="E2521">
        <v>47</v>
      </c>
      <c r="F2521">
        <v>6</v>
      </c>
      <c r="G2521" s="2">
        <v>0</v>
      </c>
      <c r="H2521">
        <v>1</v>
      </c>
      <c r="I2521">
        <v>1</v>
      </c>
      <c r="J2521">
        <v>0</v>
      </c>
      <c r="K2521" s="1">
        <v>32080.69</v>
      </c>
      <c r="L2521">
        <v>1</v>
      </c>
      <c r="M2521">
        <v>13</v>
      </c>
      <c r="N2521">
        <v>3436</v>
      </c>
      <c r="O2521">
        <v>5</v>
      </c>
      <c r="P2521">
        <v>113</v>
      </c>
      <c r="Q2521">
        <v>0.38461538461538464</v>
      </c>
      <c r="R2521">
        <v>44668</v>
      </c>
      <c r="S2521" t="s">
        <v>55</v>
      </c>
      <c r="T2521" t="s">
        <v>60</v>
      </c>
      <c r="U2521" t="s">
        <v>50</v>
      </c>
      <c r="V2521">
        <v>9</v>
      </c>
    </row>
    <row r="2522" spans="1:22" x14ac:dyDescent="0.2">
      <c r="A2522">
        <v>15743545</v>
      </c>
      <c r="B2522">
        <v>647</v>
      </c>
      <c r="C2522" t="s">
        <v>14</v>
      </c>
      <c r="D2522" t="s">
        <v>13</v>
      </c>
      <c r="E2522">
        <v>29</v>
      </c>
      <c r="F2522">
        <v>2</v>
      </c>
      <c r="G2522" s="2">
        <v>0</v>
      </c>
      <c r="H2522">
        <v>2</v>
      </c>
      <c r="I2522">
        <v>1</v>
      </c>
      <c r="J2522">
        <v>0</v>
      </c>
      <c r="K2522" s="1">
        <v>179032.68</v>
      </c>
      <c r="L2522">
        <v>0</v>
      </c>
      <c r="M2522">
        <v>15</v>
      </c>
      <c r="N2522">
        <v>1240</v>
      </c>
      <c r="O2522">
        <v>8</v>
      </c>
      <c r="P2522">
        <v>131</v>
      </c>
      <c r="Q2522">
        <v>0.53333333333333333</v>
      </c>
      <c r="R2522">
        <v>18600</v>
      </c>
      <c r="S2522" t="s">
        <v>55</v>
      </c>
      <c r="T2522" t="s">
        <v>58</v>
      </c>
      <c r="U2522" t="s">
        <v>50</v>
      </c>
      <c r="V2522">
        <v>7</v>
      </c>
    </row>
    <row r="2523" spans="1:22" x14ac:dyDescent="0.2">
      <c r="A2523">
        <v>15813911</v>
      </c>
      <c r="B2523">
        <v>809</v>
      </c>
      <c r="C2523" t="s">
        <v>12</v>
      </c>
      <c r="D2523" t="s">
        <v>13</v>
      </c>
      <c r="E2523">
        <v>39</v>
      </c>
      <c r="F2523">
        <v>5</v>
      </c>
      <c r="G2523" s="2">
        <v>0</v>
      </c>
      <c r="H2523">
        <v>1</v>
      </c>
      <c r="I2523">
        <v>1</v>
      </c>
      <c r="J2523">
        <v>0</v>
      </c>
      <c r="K2523" s="1">
        <v>77705.75</v>
      </c>
      <c r="L2523">
        <v>0</v>
      </c>
      <c r="M2523">
        <v>13</v>
      </c>
      <c r="N2523">
        <v>3708</v>
      </c>
      <c r="O2523">
        <v>4</v>
      </c>
      <c r="P2523">
        <v>51</v>
      </c>
      <c r="Q2523">
        <v>0.30769230769230771</v>
      </c>
      <c r="R2523">
        <v>48204</v>
      </c>
      <c r="S2523" t="s">
        <v>55</v>
      </c>
      <c r="T2523" t="s">
        <v>59</v>
      </c>
      <c r="U2523" t="s">
        <v>51</v>
      </c>
      <c r="V2523">
        <v>8</v>
      </c>
    </row>
    <row r="2524" spans="1:22" x14ac:dyDescent="0.2">
      <c r="A2524">
        <v>15671334</v>
      </c>
      <c r="B2524">
        <v>527</v>
      </c>
      <c r="C2524" t="s">
        <v>12</v>
      </c>
      <c r="D2524" t="s">
        <v>15</v>
      </c>
      <c r="E2524">
        <v>31</v>
      </c>
      <c r="F2524">
        <v>4</v>
      </c>
      <c r="G2524" s="2">
        <v>0</v>
      </c>
      <c r="H2524">
        <v>1</v>
      </c>
      <c r="I2524">
        <v>1</v>
      </c>
      <c r="J2524">
        <v>0</v>
      </c>
      <c r="K2524" s="1">
        <v>169361.89</v>
      </c>
      <c r="L2524">
        <v>0</v>
      </c>
      <c r="M2524">
        <v>30</v>
      </c>
      <c r="N2524">
        <v>3265</v>
      </c>
      <c r="O2524">
        <v>1</v>
      </c>
      <c r="P2524">
        <v>170</v>
      </c>
      <c r="Q2524">
        <v>3.3333333333333333E-2</v>
      </c>
      <c r="R2524">
        <v>97950</v>
      </c>
      <c r="S2524" t="s">
        <v>55</v>
      </c>
      <c r="T2524" t="s">
        <v>59</v>
      </c>
      <c r="U2524" t="s">
        <v>50</v>
      </c>
      <c r="V2524">
        <v>8</v>
      </c>
    </row>
    <row r="2525" spans="1:22" x14ac:dyDescent="0.2">
      <c r="A2525">
        <v>15574169</v>
      </c>
      <c r="B2525">
        <v>595</v>
      </c>
      <c r="C2525" t="s">
        <v>16</v>
      </c>
      <c r="D2525" t="s">
        <v>13</v>
      </c>
      <c r="E2525">
        <v>32</v>
      </c>
      <c r="F2525">
        <v>0</v>
      </c>
      <c r="G2525" s="2">
        <v>92466.21</v>
      </c>
      <c r="H2525">
        <v>1</v>
      </c>
      <c r="I2525">
        <v>1</v>
      </c>
      <c r="J2525">
        <v>0</v>
      </c>
      <c r="K2525" s="1">
        <v>4721.3</v>
      </c>
      <c r="L2525">
        <v>0</v>
      </c>
      <c r="M2525">
        <v>22</v>
      </c>
      <c r="N2525">
        <v>4054</v>
      </c>
      <c r="O2525">
        <v>6</v>
      </c>
      <c r="P2525">
        <v>27</v>
      </c>
      <c r="Q2525">
        <v>0.27272727272727271</v>
      </c>
      <c r="R2525">
        <v>89188</v>
      </c>
      <c r="S2525" t="s">
        <v>55</v>
      </c>
      <c r="T2525" t="s">
        <v>58</v>
      </c>
      <c r="U2525" t="s">
        <v>52</v>
      </c>
      <c r="V2525">
        <v>6</v>
      </c>
    </row>
    <row r="2526" spans="1:22" x14ac:dyDescent="0.2">
      <c r="A2526">
        <v>15606901</v>
      </c>
      <c r="B2526">
        <v>728</v>
      </c>
      <c r="C2526" t="s">
        <v>12</v>
      </c>
      <c r="D2526" t="s">
        <v>15</v>
      </c>
      <c r="E2526">
        <v>43</v>
      </c>
      <c r="F2526">
        <v>7</v>
      </c>
      <c r="G2526" s="2">
        <v>0</v>
      </c>
      <c r="H2526">
        <v>2</v>
      </c>
      <c r="I2526">
        <v>1</v>
      </c>
      <c r="J2526">
        <v>0</v>
      </c>
      <c r="K2526" s="1">
        <v>40023.699999999997</v>
      </c>
      <c r="L2526">
        <v>0</v>
      </c>
      <c r="M2526">
        <v>20</v>
      </c>
      <c r="N2526">
        <v>3546</v>
      </c>
      <c r="O2526">
        <v>9</v>
      </c>
      <c r="P2526">
        <v>43</v>
      </c>
      <c r="Q2526">
        <v>0.45</v>
      </c>
      <c r="R2526">
        <v>70920</v>
      </c>
      <c r="S2526" t="s">
        <v>55</v>
      </c>
      <c r="T2526" t="s">
        <v>60</v>
      </c>
      <c r="U2526" t="s">
        <v>51</v>
      </c>
      <c r="V2526">
        <v>6</v>
      </c>
    </row>
    <row r="2527" spans="1:22" x14ac:dyDescent="0.2">
      <c r="A2527">
        <v>15728362</v>
      </c>
      <c r="B2527">
        <v>671</v>
      </c>
      <c r="C2527" t="s">
        <v>12</v>
      </c>
      <c r="D2527" t="s">
        <v>13</v>
      </c>
      <c r="E2527">
        <v>29</v>
      </c>
      <c r="F2527">
        <v>3</v>
      </c>
      <c r="G2527" s="2">
        <v>0</v>
      </c>
      <c r="H2527">
        <v>2</v>
      </c>
      <c r="I2527">
        <v>1</v>
      </c>
      <c r="J2527">
        <v>0</v>
      </c>
      <c r="K2527" s="1">
        <v>158043.10999999999</v>
      </c>
      <c r="L2527">
        <v>0</v>
      </c>
      <c r="M2527">
        <v>11</v>
      </c>
      <c r="N2527">
        <v>1498</v>
      </c>
      <c r="O2527">
        <v>4</v>
      </c>
      <c r="P2527">
        <v>34</v>
      </c>
      <c r="Q2527">
        <v>0.36363636363636365</v>
      </c>
      <c r="R2527">
        <v>16478</v>
      </c>
      <c r="S2527" t="s">
        <v>56</v>
      </c>
      <c r="T2527" t="s">
        <v>59</v>
      </c>
      <c r="U2527" t="s">
        <v>51</v>
      </c>
      <c r="V2527">
        <v>6</v>
      </c>
    </row>
    <row r="2528" spans="1:22" x14ac:dyDescent="0.2">
      <c r="A2528">
        <v>15703682</v>
      </c>
      <c r="B2528">
        <v>681</v>
      </c>
      <c r="C2528" t="s">
        <v>14</v>
      </c>
      <c r="D2528" t="s">
        <v>15</v>
      </c>
      <c r="E2528">
        <v>33</v>
      </c>
      <c r="F2528">
        <v>10</v>
      </c>
      <c r="G2528" s="2">
        <v>0</v>
      </c>
      <c r="H2528">
        <v>1</v>
      </c>
      <c r="I2528">
        <v>0</v>
      </c>
      <c r="J2528">
        <v>0</v>
      </c>
      <c r="K2528" s="1">
        <v>158336.35999999999</v>
      </c>
      <c r="L2528">
        <v>0</v>
      </c>
      <c r="M2528">
        <v>6</v>
      </c>
      <c r="N2528">
        <v>1568</v>
      </c>
      <c r="O2528">
        <v>0</v>
      </c>
      <c r="P2528">
        <v>57</v>
      </c>
      <c r="Q2528">
        <v>0</v>
      </c>
      <c r="R2528">
        <v>9408</v>
      </c>
      <c r="S2528" t="s">
        <v>56</v>
      </c>
      <c r="T2528" t="s">
        <v>61</v>
      </c>
      <c r="U2528" t="s">
        <v>51</v>
      </c>
      <c r="V2528">
        <v>8</v>
      </c>
    </row>
    <row r="2529" spans="1:22" x14ac:dyDescent="0.2">
      <c r="A2529">
        <v>15567339</v>
      </c>
      <c r="B2529">
        <v>735</v>
      </c>
      <c r="C2529" t="s">
        <v>12</v>
      </c>
      <c r="D2529" t="s">
        <v>15</v>
      </c>
      <c r="E2529">
        <v>73</v>
      </c>
      <c r="F2529">
        <v>9</v>
      </c>
      <c r="G2529" s="2">
        <v>0</v>
      </c>
      <c r="H2529">
        <v>1</v>
      </c>
      <c r="I2529">
        <v>1</v>
      </c>
      <c r="J2529">
        <v>1</v>
      </c>
      <c r="K2529" s="1">
        <v>114283.33</v>
      </c>
      <c r="L2529">
        <v>0</v>
      </c>
      <c r="M2529">
        <v>26</v>
      </c>
      <c r="N2529">
        <v>2859</v>
      </c>
      <c r="O2529">
        <v>0</v>
      </c>
      <c r="P2529">
        <v>19</v>
      </c>
      <c r="Q2529">
        <v>0</v>
      </c>
      <c r="R2529">
        <v>74334</v>
      </c>
      <c r="S2529" t="s">
        <v>55</v>
      </c>
      <c r="T2529" t="s">
        <v>61</v>
      </c>
      <c r="U2529" t="s">
        <v>52</v>
      </c>
      <c r="V2529">
        <v>6</v>
      </c>
    </row>
    <row r="2530" spans="1:22" x14ac:dyDescent="0.2">
      <c r="A2530">
        <v>15605737</v>
      </c>
      <c r="B2530">
        <v>541</v>
      </c>
      <c r="C2530" t="s">
        <v>12</v>
      </c>
      <c r="D2530" t="s">
        <v>15</v>
      </c>
      <c r="E2530">
        <v>36</v>
      </c>
      <c r="F2530">
        <v>5</v>
      </c>
      <c r="G2530" s="2">
        <v>0</v>
      </c>
      <c r="H2530">
        <v>2</v>
      </c>
      <c r="I2530">
        <v>1</v>
      </c>
      <c r="J2530">
        <v>0</v>
      </c>
      <c r="K2530" s="1">
        <v>124795.84</v>
      </c>
      <c r="L2530">
        <v>0</v>
      </c>
      <c r="M2530">
        <v>2</v>
      </c>
      <c r="N2530">
        <v>828</v>
      </c>
      <c r="O2530">
        <v>8</v>
      </c>
      <c r="P2530">
        <v>95</v>
      </c>
      <c r="Q2530">
        <v>1</v>
      </c>
      <c r="R2530">
        <v>1656</v>
      </c>
      <c r="S2530" t="s">
        <v>55</v>
      </c>
      <c r="T2530" t="s">
        <v>59</v>
      </c>
      <c r="U2530" t="s">
        <v>50</v>
      </c>
      <c r="V2530">
        <v>6</v>
      </c>
    </row>
    <row r="2531" spans="1:22" x14ac:dyDescent="0.2">
      <c r="A2531">
        <v>15672082</v>
      </c>
      <c r="B2531">
        <v>562</v>
      </c>
      <c r="C2531" t="s">
        <v>12</v>
      </c>
      <c r="D2531" t="s">
        <v>15</v>
      </c>
      <c r="E2531">
        <v>62</v>
      </c>
      <c r="F2531">
        <v>3</v>
      </c>
      <c r="G2531" s="2">
        <v>0</v>
      </c>
      <c r="H2531">
        <v>2</v>
      </c>
      <c r="I2531">
        <v>1</v>
      </c>
      <c r="J2531">
        <v>0</v>
      </c>
      <c r="K2531" s="1">
        <v>105986.01</v>
      </c>
      <c r="L2531">
        <v>0</v>
      </c>
      <c r="M2531">
        <v>1</v>
      </c>
      <c r="N2531">
        <v>1648</v>
      </c>
      <c r="O2531">
        <v>0</v>
      </c>
      <c r="P2531">
        <v>163</v>
      </c>
      <c r="Q2531">
        <v>0</v>
      </c>
      <c r="R2531">
        <v>1648</v>
      </c>
      <c r="S2531" t="s">
        <v>55</v>
      </c>
      <c r="T2531" t="s">
        <v>59</v>
      </c>
      <c r="U2531" t="s">
        <v>50</v>
      </c>
      <c r="V2531">
        <v>7</v>
      </c>
    </row>
    <row r="2532" spans="1:22" x14ac:dyDescent="0.2">
      <c r="A2532">
        <v>15600280</v>
      </c>
      <c r="B2532">
        <v>703</v>
      </c>
      <c r="C2532" t="s">
        <v>12</v>
      </c>
      <c r="D2532" t="s">
        <v>13</v>
      </c>
      <c r="E2532">
        <v>32</v>
      </c>
      <c r="F2532">
        <v>6</v>
      </c>
      <c r="G2532" s="2">
        <v>0</v>
      </c>
      <c r="H2532">
        <v>2</v>
      </c>
      <c r="I2532">
        <v>0</v>
      </c>
      <c r="J2532">
        <v>0</v>
      </c>
      <c r="K2532" s="1">
        <v>33606.519999999997</v>
      </c>
      <c r="L2532">
        <v>0</v>
      </c>
      <c r="M2532">
        <v>8</v>
      </c>
      <c r="N2532">
        <v>2366</v>
      </c>
      <c r="O2532">
        <v>0</v>
      </c>
      <c r="P2532">
        <v>73</v>
      </c>
      <c r="Q2532">
        <v>0</v>
      </c>
      <c r="R2532">
        <v>18928</v>
      </c>
      <c r="S2532" t="s">
        <v>56</v>
      </c>
      <c r="T2532" t="s">
        <v>60</v>
      </c>
      <c r="U2532" t="s">
        <v>50</v>
      </c>
      <c r="V2532">
        <v>6</v>
      </c>
    </row>
    <row r="2533" spans="1:22" x14ac:dyDescent="0.2">
      <c r="A2533">
        <v>15693526</v>
      </c>
      <c r="B2533">
        <v>618</v>
      </c>
      <c r="C2533" t="s">
        <v>12</v>
      </c>
      <c r="D2533" t="s">
        <v>13</v>
      </c>
      <c r="E2533">
        <v>40</v>
      </c>
      <c r="F2533">
        <v>0</v>
      </c>
      <c r="G2533" s="2">
        <v>0</v>
      </c>
      <c r="H2533">
        <v>1</v>
      </c>
      <c r="I2533">
        <v>1</v>
      </c>
      <c r="J2533">
        <v>0</v>
      </c>
      <c r="K2533" s="1">
        <v>119059.13</v>
      </c>
      <c r="L2533">
        <v>0</v>
      </c>
      <c r="M2533">
        <v>9</v>
      </c>
      <c r="N2533">
        <v>3911</v>
      </c>
      <c r="O2533">
        <v>7</v>
      </c>
      <c r="P2533">
        <v>9</v>
      </c>
      <c r="Q2533">
        <v>0.77777777777777779</v>
      </c>
      <c r="R2533">
        <v>35199</v>
      </c>
      <c r="S2533" t="s">
        <v>55</v>
      </c>
      <c r="T2533" t="s">
        <v>58</v>
      </c>
      <c r="U2533" t="s">
        <v>52</v>
      </c>
      <c r="V2533">
        <v>9</v>
      </c>
    </row>
    <row r="2534" spans="1:22" x14ac:dyDescent="0.2">
      <c r="A2534">
        <v>15604138</v>
      </c>
      <c r="B2534">
        <v>749</v>
      </c>
      <c r="C2534" t="s">
        <v>14</v>
      </c>
      <c r="D2534" t="s">
        <v>15</v>
      </c>
      <c r="E2534">
        <v>34</v>
      </c>
      <c r="F2534">
        <v>2</v>
      </c>
      <c r="G2534" s="2">
        <v>0</v>
      </c>
      <c r="H2534">
        <v>1</v>
      </c>
      <c r="I2534">
        <v>0</v>
      </c>
      <c r="J2534">
        <v>0</v>
      </c>
      <c r="K2534" s="1">
        <v>174189.04</v>
      </c>
      <c r="L2534">
        <v>1</v>
      </c>
      <c r="M2534">
        <v>13</v>
      </c>
      <c r="N2534">
        <v>4814</v>
      </c>
      <c r="O2534">
        <v>7</v>
      </c>
      <c r="P2534">
        <v>167</v>
      </c>
      <c r="Q2534">
        <v>0.53846153846153844</v>
      </c>
      <c r="R2534">
        <v>62582</v>
      </c>
      <c r="S2534" t="s">
        <v>55</v>
      </c>
      <c r="T2534" t="s">
        <v>58</v>
      </c>
      <c r="U2534" t="s">
        <v>50</v>
      </c>
      <c r="V2534">
        <v>9</v>
      </c>
    </row>
    <row r="2535" spans="1:22" x14ac:dyDescent="0.2">
      <c r="A2535">
        <v>15764033</v>
      </c>
      <c r="B2535">
        <v>693</v>
      </c>
      <c r="C2535" t="s">
        <v>16</v>
      </c>
      <c r="D2535" t="s">
        <v>13</v>
      </c>
      <c r="E2535">
        <v>43</v>
      </c>
      <c r="F2535">
        <v>1</v>
      </c>
      <c r="G2535" s="2">
        <v>121927.92</v>
      </c>
      <c r="H2535">
        <v>1</v>
      </c>
      <c r="I2535">
        <v>1</v>
      </c>
      <c r="J2535">
        <v>0</v>
      </c>
      <c r="K2535" s="1">
        <v>87994.95</v>
      </c>
      <c r="L2535">
        <v>1</v>
      </c>
      <c r="M2535">
        <v>6</v>
      </c>
      <c r="N2535">
        <v>2909</v>
      </c>
      <c r="O2535">
        <v>1</v>
      </c>
      <c r="P2535">
        <v>98</v>
      </c>
      <c r="Q2535">
        <v>0.16666666666666666</v>
      </c>
      <c r="R2535">
        <v>17454</v>
      </c>
      <c r="S2535" t="s">
        <v>54</v>
      </c>
      <c r="T2535" t="s">
        <v>58</v>
      </c>
      <c r="U2535" t="s">
        <v>50</v>
      </c>
      <c r="V2535">
        <v>6</v>
      </c>
    </row>
    <row r="2536" spans="1:22" x14ac:dyDescent="0.2">
      <c r="A2536">
        <v>15737194</v>
      </c>
      <c r="B2536">
        <v>635</v>
      </c>
      <c r="C2536" t="s">
        <v>12</v>
      </c>
      <c r="D2536" t="s">
        <v>13</v>
      </c>
      <c r="E2536">
        <v>33</v>
      </c>
      <c r="F2536">
        <v>5</v>
      </c>
      <c r="G2536" s="2">
        <v>0</v>
      </c>
      <c r="H2536">
        <v>2</v>
      </c>
      <c r="I2536">
        <v>1</v>
      </c>
      <c r="J2536">
        <v>0</v>
      </c>
      <c r="K2536" s="1">
        <v>122949.71</v>
      </c>
      <c r="L2536">
        <v>0</v>
      </c>
      <c r="M2536">
        <v>24</v>
      </c>
      <c r="N2536">
        <v>4430</v>
      </c>
      <c r="O2536">
        <v>1</v>
      </c>
      <c r="P2536">
        <v>174</v>
      </c>
      <c r="Q2536">
        <v>4.1666666666666664E-2</v>
      </c>
      <c r="R2536">
        <v>106320</v>
      </c>
      <c r="S2536" t="s">
        <v>56</v>
      </c>
      <c r="T2536" t="s">
        <v>59</v>
      </c>
      <c r="U2536" t="s">
        <v>50</v>
      </c>
      <c r="V2536">
        <v>6</v>
      </c>
    </row>
    <row r="2537" spans="1:22" x14ac:dyDescent="0.2">
      <c r="A2537">
        <v>15664432</v>
      </c>
      <c r="B2537">
        <v>727</v>
      </c>
      <c r="C2537" t="s">
        <v>14</v>
      </c>
      <c r="D2537" t="s">
        <v>13</v>
      </c>
      <c r="E2537">
        <v>49</v>
      </c>
      <c r="F2537">
        <v>7</v>
      </c>
      <c r="G2537" s="2">
        <v>96296.78</v>
      </c>
      <c r="H2537">
        <v>1</v>
      </c>
      <c r="I2537">
        <v>1</v>
      </c>
      <c r="J2537">
        <v>0</v>
      </c>
      <c r="K2537" s="1">
        <v>190457.87</v>
      </c>
      <c r="L2537">
        <v>1</v>
      </c>
      <c r="M2537">
        <v>3</v>
      </c>
      <c r="N2537">
        <v>1384</v>
      </c>
      <c r="O2537">
        <v>7</v>
      </c>
      <c r="P2537">
        <v>1</v>
      </c>
      <c r="Q2537">
        <v>1</v>
      </c>
      <c r="R2537">
        <v>4152</v>
      </c>
      <c r="S2537" t="s">
        <v>56</v>
      </c>
      <c r="T2537" t="s">
        <v>60</v>
      </c>
      <c r="U2537" t="s">
        <v>52</v>
      </c>
      <c r="V2537">
        <v>6</v>
      </c>
    </row>
    <row r="2538" spans="1:22" x14ac:dyDescent="0.2">
      <c r="A2538">
        <v>15583026</v>
      </c>
      <c r="B2538">
        <v>535</v>
      </c>
      <c r="C2538" t="s">
        <v>12</v>
      </c>
      <c r="D2538" t="s">
        <v>13</v>
      </c>
      <c r="E2538">
        <v>38</v>
      </c>
      <c r="F2538">
        <v>0</v>
      </c>
      <c r="G2538" s="2">
        <v>135919.32999999999</v>
      </c>
      <c r="H2538">
        <v>1</v>
      </c>
      <c r="I2538">
        <v>1</v>
      </c>
      <c r="J2538">
        <v>0</v>
      </c>
      <c r="K2538" s="1">
        <v>80425.649999999994</v>
      </c>
      <c r="L2538">
        <v>0</v>
      </c>
      <c r="M2538">
        <v>26</v>
      </c>
      <c r="N2538">
        <v>4431</v>
      </c>
      <c r="O2538">
        <v>9</v>
      </c>
      <c r="P2538">
        <v>132</v>
      </c>
      <c r="Q2538">
        <v>0.34615384615384615</v>
      </c>
      <c r="R2538">
        <v>115206</v>
      </c>
      <c r="S2538" t="s">
        <v>54</v>
      </c>
      <c r="T2538" t="s">
        <v>58</v>
      </c>
      <c r="U2538" t="s">
        <v>50</v>
      </c>
      <c r="V2538">
        <v>6</v>
      </c>
    </row>
    <row r="2539" spans="1:22" x14ac:dyDescent="0.2">
      <c r="A2539">
        <v>15771668</v>
      </c>
      <c r="B2539">
        <v>578</v>
      </c>
      <c r="C2539" t="s">
        <v>12</v>
      </c>
      <c r="D2539" t="s">
        <v>15</v>
      </c>
      <c r="E2539">
        <v>59</v>
      </c>
      <c r="F2539">
        <v>10</v>
      </c>
      <c r="G2539" s="2">
        <v>185966.64</v>
      </c>
      <c r="H2539">
        <v>1</v>
      </c>
      <c r="I2539">
        <v>0</v>
      </c>
      <c r="J2539">
        <v>0</v>
      </c>
      <c r="K2539" s="1">
        <v>9445.42</v>
      </c>
      <c r="L2539">
        <v>1</v>
      </c>
      <c r="M2539">
        <v>8</v>
      </c>
      <c r="N2539">
        <v>4744</v>
      </c>
      <c r="O2539">
        <v>3</v>
      </c>
      <c r="P2539">
        <v>79</v>
      </c>
      <c r="Q2539">
        <v>0.375</v>
      </c>
      <c r="R2539">
        <v>37952</v>
      </c>
      <c r="S2539" t="s">
        <v>55</v>
      </c>
      <c r="T2539" t="s">
        <v>61</v>
      </c>
      <c r="U2539" t="s">
        <v>50</v>
      </c>
      <c r="V2539">
        <v>6</v>
      </c>
    </row>
    <row r="2540" spans="1:22" x14ac:dyDescent="0.2">
      <c r="A2540">
        <v>15784323</v>
      </c>
      <c r="B2540">
        <v>449</v>
      </c>
      <c r="C2540" t="s">
        <v>12</v>
      </c>
      <c r="D2540" t="s">
        <v>13</v>
      </c>
      <c r="E2540">
        <v>21</v>
      </c>
      <c r="F2540">
        <v>7</v>
      </c>
      <c r="G2540" s="2">
        <v>0</v>
      </c>
      <c r="H2540">
        <v>2</v>
      </c>
      <c r="I2540">
        <v>0</v>
      </c>
      <c r="J2540">
        <v>0</v>
      </c>
      <c r="K2540" s="1">
        <v>175743.92</v>
      </c>
      <c r="L2540">
        <v>0</v>
      </c>
      <c r="M2540">
        <v>5</v>
      </c>
      <c r="N2540">
        <v>1052</v>
      </c>
      <c r="O2540">
        <v>8</v>
      </c>
      <c r="P2540">
        <v>43</v>
      </c>
      <c r="Q2540">
        <v>1</v>
      </c>
      <c r="R2540">
        <v>5260</v>
      </c>
      <c r="S2540" t="s">
        <v>55</v>
      </c>
      <c r="T2540" t="s">
        <v>60</v>
      </c>
      <c r="U2540" t="s">
        <v>51</v>
      </c>
      <c r="V2540">
        <v>6</v>
      </c>
    </row>
    <row r="2541" spans="1:22" x14ac:dyDescent="0.2">
      <c r="A2541">
        <v>15595640</v>
      </c>
      <c r="B2541">
        <v>698</v>
      </c>
      <c r="C2541" t="s">
        <v>12</v>
      </c>
      <c r="D2541" t="s">
        <v>15</v>
      </c>
      <c r="E2541">
        <v>37</v>
      </c>
      <c r="F2541">
        <v>8</v>
      </c>
      <c r="G2541" s="2">
        <v>0</v>
      </c>
      <c r="H2541">
        <v>2</v>
      </c>
      <c r="I2541">
        <v>0</v>
      </c>
      <c r="J2541">
        <v>0</v>
      </c>
      <c r="K2541" s="1">
        <v>145004.39000000001</v>
      </c>
      <c r="L2541">
        <v>0</v>
      </c>
      <c r="M2541">
        <v>16</v>
      </c>
      <c r="N2541">
        <v>464</v>
      </c>
      <c r="O2541">
        <v>5</v>
      </c>
      <c r="P2541">
        <v>157</v>
      </c>
      <c r="Q2541">
        <v>0.3125</v>
      </c>
      <c r="R2541">
        <v>7424</v>
      </c>
      <c r="S2541" t="s">
        <v>56</v>
      </c>
      <c r="T2541" t="s">
        <v>60</v>
      </c>
      <c r="U2541" t="s">
        <v>50</v>
      </c>
      <c r="V2541">
        <v>6</v>
      </c>
    </row>
    <row r="2542" spans="1:22" x14ac:dyDescent="0.2">
      <c r="A2542">
        <v>15747974</v>
      </c>
      <c r="B2542">
        <v>614</v>
      </c>
      <c r="C2542" t="s">
        <v>12</v>
      </c>
      <c r="D2542" t="s">
        <v>15</v>
      </c>
      <c r="E2542">
        <v>49</v>
      </c>
      <c r="F2542">
        <v>1</v>
      </c>
      <c r="G2542" s="2">
        <v>0</v>
      </c>
      <c r="H2542">
        <v>2</v>
      </c>
      <c r="I2542">
        <v>1</v>
      </c>
      <c r="J2542">
        <v>0</v>
      </c>
      <c r="K2542" s="1">
        <v>192440.54</v>
      </c>
      <c r="L2542">
        <v>0</v>
      </c>
      <c r="M2542">
        <v>4</v>
      </c>
      <c r="N2542">
        <v>1387</v>
      </c>
      <c r="O2542">
        <v>2</v>
      </c>
      <c r="P2542">
        <v>45</v>
      </c>
      <c r="Q2542">
        <v>0.5</v>
      </c>
      <c r="R2542">
        <v>5548</v>
      </c>
      <c r="S2542" t="s">
        <v>54</v>
      </c>
      <c r="T2542" t="s">
        <v>58</v>
      </c>
      <c r="U2542" t="s">
        <v>51</v>
      </c>
      <c r="V2542">
        <v>8</v>
      </c>
    </row>
    <row r="2543" spans="1:22" x14ac:dyDescent="0.2">
      <c r="A2543">
        <v>15802368</v>
      </c>
      <c r="B2543">
        <v>608</v>
      </c>
      <c r="C2543" t="s">
        <v>12</v>
      </c>
      <c r="D2543" t="s">
        <v>13</v>
      </c>
      <c r="E2543">
        <v>47</v>
      </c>
      <c r="F2543">
        <v>6</v>
      </c>
      <c r="G2543" s="2">
        <v>0</v>
      </c>
      <c r="H2543">
        <v>1</v>
      </c>
      <c r="I2543">
        <v>1</v>
      </c>
      <c r="J2543">
        <v>1</v>
      </c>
      <c r="K2543" s="1">
        <v>126012.57</v>
      </c>
      <c r="L2543">
        <v>0</v>
      </c>
      <c r="M2543">
        <v>16</v>
      </c>
      <c r="N2543">
        <v>3007</v>
      </c>
      <c r="O2543">
        <v>0</v>
      </c>
      <c r="P2543">
        <v>84</v>
      </c>
      <c r="Q2543">
        <v>0</v>
      </c>
      <c r="R2543">
        <v>48112</v>
      </c>
      <c r="S2543" t="s">
        <v>55</v>
      </c>
      <c r="T2543" t="s">
        <v>60</v>
      </c>
      <c r="U2543" t="s">
        <v>50</v>
      </c>
      <c r="V2543">
        <v>6</v>
      </c>
    </row>
    <row r="2544" spans="1:22" x14ac:dyDescent="0.2">
      <c r="A2544">
        <v>15767488</v>
      </c>
      <c r="B2544">
        <v>680</v>
      </c>
      <c r="C2544" t="s">
        <v>14</v>
      </c>
      <c r="D2544" t="s">
        <v>15</v>
      </c>
      <c r="E2544">
        <v>36</v>
      </c>
      <c r="F2544">
        <v>7</v>
      </c>
      <c r="G2544" s="2">
        <v>0</v>
      </c>
      <c r="H2544">
        <v>2</v>
      </c>
      <c r="I2544">
        <v>1</v>
      </c>
      <c r="J2544">
        <v>0</v>
      </c>
      <c r="K2544" s="1">
        <v>20109.21</v>
      </c>
      <c r="L2544">
        <v>0</v>
      </c>
      <c r="M2544">
        <v>19</v>
      </c>
      <c r="N2544">
        <v>1187</v>
      </c>
      <c r="O2544">
        <v>7</v>
      </c>
      <c r="P2544">
        <v>73</v>
      </c>
      <c r="Q2544">
        <v>0.36842105263157893</v>
      </c>
      <c r="R2544">
        <v>22553</v>
      </c>
      <c r="S2544" t="s">
        <v>54</v>
      </c>
      <c r="T2544" t="s">
        <v>60</v>
      </c>
      <c r="U2544" t="s">
        <v>50</v>
      </c>
      <c r="V2544">
        <v>6</v>
      </c>
    </row>
    <row r="2545" spans="1:22" x14ac:dyDescent="0.2">
      <c r="A2545">
        <v>15645353</v>
      </c>
      <c r="B2545">
        <v>607</v>
      </c>
      <c r="C2545" t="s">
        <v>12</v>
      </c>
      <c r="D2545" t="s">
        <v>15</v>
      </c>
      <c r="E2545">
        <v>26</v>
      </c>
      <c r="F2545">
        <v>1</v>
      </c>
      <c r="G2545" s="2">
        <v>0</v>
      </c>
      <c r="H2545">
        <v>1</v>
      </c>
      <c r="I2545">
        <v>1</v>
      </c>
      <c r="J2545">
        <v>0</v>
      </c>
      <c r="K2545" s="1">
        <v>29818.2</v>
      </c>
      <c r="L2545">
        <v>0</v>
      </c>
      <c r="M2545">
        <v>9</v>
      </c>
      <c r="N2545">
        <v>4462</v>
      </c>
      <c r="O2545">
        <v>5</v>
      </c>
      <c r="P2545">
        <v>179</v>
      </c>
      <c r="Q2545">
        <v>0.55555555555555558</v>
      </c>
      <c r="R2545">
        <v>40158</v>
      </c>
      <c r="S2545" t="s">
        <v>55</v>
      </c>
      <c r="T2545" t="s">
        <v>58</v>
      </c>
      <c r="U2545" t="s">
        <v>50</v>
      </c>
      <c r="V2545">
        <v>9</v>
      </c>
    </row>
    <row r="2546" spans="1:22" x14ac:dyDescent="0.2">
      <c r="A2546">
        <v>15659002</v>
      </c>
      <c r="B2546">
        <v>766</v>
      </c>
      <c r="C2546" t="s">
        <v>12</v>
      </c>
      <c r="D2546" t="s">
        <v>13</v>
      </c>
      <c r="E2546">
        <v>45</v>
      </c>
      <c r="F2546">
        <v>6</v>
      </c>
      <c r="G2546" s="2">
        <v>0</v>
      </c>
      <c r="H2546">
        <v>2</v>
      </c>
      <c r="I2546">
        <v>0</v>
      </c>
      <c r="J2546">
        <v>0</v>
      </c>
      <c r="K2546" s="1">
        <v>147184.74</v>
      </c>
      <c r="L2546">
        <v>0</v>
      </c>
      <c r="M2546">
        <v>2</v>
      </c>
      <c r="N2546">
        <v>3496</v>
      </c>
      <c r="O2546">
        <v>7</v>
      </c>
      <c r="P2546">
        <v>27</v>
      </c>
      <c r="Q2546">
        <v>1</v>
      </c>
      <c r="R2546">
        <v>6992</v>
      </c>
      <c r="S2546" t="s">
        <v>55</v>
      </c>
      <c r="T2546" t="s">
        <v>60</v>
      </c>
      <c r="U2546" t="s">
        <v>52</v>
      </c>
      <c r="V2546">
        <v>6</v>
      </c>
    </row>
    <row r="2547" spans="1:22" x14ac:dyDescent="0.2">
      <c r="A2547">
        <v>15660475</v>
      </c>
      <c r="B2547">
        <v>411</v>
      </c>
      <c r="C2547" t="s">
        <v>12</v>
      </c>
      <c r="D2547" t="s">
        <v>13</v>
      </c>
      <c r="E2547">
        <v>54</v>
      </c>
      <c r="F2547">
        <v>9</v>
      </c>
      <c r="G2547" s="2">
        <v>0</v>
      </c>
      <c r="H2547">
        <v>1</v>
      </c>
      <c r="I2547">
        <v>0</v>
      </c>
      <c r="J2547">
        <v>1</v>
      </c>
      <c r="K2547" s="1">
        <v>76621.490000000005</v>
      </c>
      <c r="L2547">
        <v>0</v>
      </c>
      <c r="M2547">
        <v>6</v>
      </c>
      <c r="N2547">
        <v>3619</v>
      </c>
      <c r="O2547">
        <v>3</v>
      </c>
      <c r="P2547">
        <v>79</v>
      </c>
      <c r="Q2547">
        <v>0.5</v>
      </c>
      <c r="R2547">
        <v>21714</v>
      </c>
      <c r="S2547" t="s">
        <v>56</v>
      </c>
      <c r="T2547" t="s">
        <v>61</v>
      </c>
      <c r="U2547" t="s">
        <v>50</v>
      </c>
      <c r="V2547">
        <v>6</v>
      </c>
    </row>
    <row r="2548" spans="1:22" x14ac:dyDescent="0.2">
      <c r="A2548">
        <v>15610433</v>
      </c>
      <c r="B2548">
        <v>573</v>
      </c>
      <c r="C2548" t="s">
        <v>12</v>
      </c>
      <c r="D2548" t="s">
        <v>15</v>
      </c>
      <c r="E2548">
        <v>35</v>
      </c>
      <c r="F2548">
        <v>9</v>
      </c>
      <c r="G2548" s="2">
        <v>0</v>
      </c>
      <c r="H2548">
        <v>2</v>
      </c>
      <c r="I2548">
        <v>1</v>
      </c>
      <c r="J2548">
        <v>0</v>
      </c>
      <c r="K2548" s="1">
        <v>11743.89</v>
      </c>
      <c r="L2548">
        <v>0</v>
      </c>
      <c r="M2548">
        <v>22</v>
      </c>
      <c r="N2548">
        <v>1697</v>
      </c>
      <c r="O2548">
        <v>5</v>
      </c>
      <c r="P2548">
        <v>169</v>
      </c>
      <c r="Q2548">
        <v>0.22727272727272727</v>
      </c>
      <c r="R2548">
        <v>37334</v>
      </c>
      <c r="S2548" t="s">
        <v>55</v>
      </c>
      <c r="T2548" t="s">
        <v>61</v>
      </c>
      <c r="U2548" t="s">
        <v>50</v>
      </c>
      <c r="V2548">
        <v>6</v>
      </c>
    </row>
    <row r="2549" spans="1:22" x14ac:dyDescent="0.2">
      <c r="A2549">
        <v>15568326</v>
      </c>
      <c r="B2549">
        <v>637</v>
      </c>
      <c r="C2549" t="s">
        <v>12</v>
      </c>
      <c r="D2549" t="s">
        <v>13</v>
      </c>
      <c r="E2549">
        <v>44</v>
      </c>
      <c r="F2549">
        <v>2</v>
      </c>
      <c r="G2549" s="2">
        <v>0</v>
      </c>
      <c r="H2549">
        <v>2</v>
      </c>
      <c r="I2549">
        <v>1</v>
      </c>
      <c r="J2549">
        <v>0</v>
      </c>
      <c r="K2549" s="1">
        <v>149665.65</v>
      </c>
      <c r="L2549">
        <v>0</v>
      </c>
      <c r="M2549">
        <v>20</v>
      </c>
      <c r="N2549">
        <v>4337</v>
      </c>
      <c r="O2549">
        <v>2</v>
      </c>
      <c r="P2549">
        <v>127</v>
      </c>
      <c r="Q2549">
        <v>0.1</v>
      </c>
      <c r="R2549">
        <v>86740</v>
      </c>
      <c r="S2549" t="s">
        <v>55</v>
      </c>
      <c r="T2549" t="s">
        <v>58</v>
      </c>
      <c r="U2549" t="s">
        <v>50</v>
      </c>
      <c r="V2549">
        <v>7</v>
      </c>
    </row>
    <row r="2550" spans="1:22" x14ac:dyDescent="0.2">
      <c r="A2550">
        <v>15655368</v>
      </c>
      <c r="B2550">
        <v>672</v>
      </c>
      <c r="C2550" t="s">
        <v>12</v>
      </c>
      <c r="D2550" t="s">
        <v>15</v>
      </c>
      <c r="E2550">
        <v>47</v>
      </c>
      <c r="F2550">
        <v>1</v>
      </c>
      <c r="G2550" s="2">
        <v>0</v>
      </c>
      <c r="H2550">
        <v>1</v>
      </c>
      <c r="I2550">
        <v>0</v>
      </c>
      <c r="J2550">
        <v>0</v>
      </c>
      <c r="K2550" s="1">
        <v>91574.92</v>
      </c>
      <c r="L2550">
        <v>0</v>
      </c>
      <c r="M2550">
        <v>12</v>
      </c>
      <c r="N2550">
        <v>3012</v>
      </c>
      <c r="O2550">
        <v>7</v>
      </c>
      <c r="P2550">
        <v>108</v>
      </c>
      <c r="Q2550">
        <v>0.58333333333333337</v>
      </c>
      <c r="R2550">
        <v>36144</v>
      </c>
      <c r="S2550" t="s">
        <v>56</v>
      </c>
      <c r="T2550" t="s">
        <v>58</v>
      </c>
      <c r="U2550" t="s">
        <v>50</v>
      </c>
      <c r="V2550">
        <v>10</v>
      </c>
    </row>
    <row r="2551" spans="1:22" x14ac:dyDescent="0.2">
      <c r="A2551">
        <v>15665579</v>
      </c>
      <c r="B2551">
        <v>597</v>
      </c>
      <c r="C2551" t="s">
        <v>12</v>
      </c>
      <c r="D2551" t="s">
        <v>13</v>
      </c>
      <c r="E2551">
        <v>28</v>
      </c>
      <c r="F2551">
        <v>0</v>
      </c>
      <c r="G2551" s="2">
        <v>142705.95000000001</v>
      </c>
      <c r="H2551">
        <v>1</v>
      </c>
      <c r="I2551">
        <v>1</v>
      </c>
      <c r="J2551">
        <v>0</v>
      </c>
      <c r="K2551" s="1">
        <v>127233.39</v>
      </c>
      <c r="L2551">
        <v>0</v>
      </c>
      <c r="M2551">
        <v>30</v>
      </c>
      <c r="N2551">
        <v>3512</v>
      </c>
      <c r="O2551">
        <v>8</v>
      </c>
      <c r="P2551">
        <v>160</v>
      </c>
      <c r="Q2551">
        <v>0.26666666666666666</v>
      </c>
      <c r="R2551">
        <v>105360</v>
      </c>
      <c r="S2551" t="s">
        <v>55</v>
      </c>
      <c r="T2551" t="s">
        <v>58</v>
      </c>
      <c r="U2551" t="s">
        <v>50</v>
      </c>
      <c r="V2551">
        <v>6</v>
      </c>
    </row>
    <row r="2552" spans="1:22" x14ac:dyDescent="0.2">
      <c r="A2552">
        <v>15716984</v>
      </c>
      <c r="B2552">
        <v>695</v>
      </c>
      <c r="C2552" t="s">
        <v>14</v>
      </c>
      <c r="D2552" t="s">
        <v>13</v>
      </c>
      <c r="E2552">
        <v>56</v>
      </c>
      <c r="F2552">
        <v>4</v>
      </c>
      <c r="G2552" s="2">
        <v>0</v>
      </c>
      <c r="H2552">
        <v>2</v>
      </c>
      <c r="I2552">
        <v>1</v>
      </c>
      <c r="J2552">
        <v>0</v>
      </c>
      <c r="K2552" s="1">
        <v>84644.76</v>
      </c>
      <c r="L2552">
        <v>0</v>
      </c>
      <c r="M2552">
        <v>28</v>
      </c>
      <c r="N2552">
        <v>1489</v>
      </c>
      <c r="O2552">
        <v>5</v>
      </c>
      <c r="P2552">
        <v>104</v>
      </c>
      <c r="Q2552">
        <v>0.17857142857142858</v>
      </c>
      <c r="R2552">
        <v>41692</v>
      </c>
      <c r="S2552" t="s">
        <v>55</v>
      </c>
      <c r="T2552" t="s">
        <v>59</v>
      </c>
      <c r="U2552" t="s">
        <v>50</v>
      </c>
      <c r="V2552">
        <v>7</v>
      </c>
    </row>
    <row r="2553" spans="1:22" x14ac:dyDescent="0.2">
      <c r="A2553">
        <v>15798943</v>
      </c>
      <c r="B2553">
        <v>646</v>
      </c>
      <c r="C2553" t="s">
        <v>12</v>
      </c>
      <c r="D2553" t="s">
        <v>13</v>
      </c>
      <c r="E2553">
        <v>46</v>
      </c>
      <c r="F2553">
        <v>8</v>
      </c>
      <c r="G2553" s="2">
        <v>0</v>
      </c>
      <c r="H2553">
        <v>2</v>
      </c>
      <c r="I2553">
        <v>1</v>
      </c>
      <c r="J2553">
        <v>0</v>
      </c>
      <c r="K2553" s="1">
        <v>133059.15</v>
      </c>
      <c r="L2553">
        <v>0</v>
      </c>
      <c r="M2553">
        <v>22</v>
      </c>
      <c r="N2553">
        <v>4919</v>
      </c>
      <c r="O2553">
        <v>3</v>
      </c>
      <c r="P2553">
        <v>81</v>
      </c>
      <c r="Q2553">
        <v>0.13636363636363635</v>
      </c>
      <c r="R2553">
        <v>108218</v>
      </c>
      <c r="S2553" t="s">
        <v>54</v>
      </c>
      <c r="T2553" t="s">
        <v>60</v>
      </c>
      <c r="U2553" t="s">
        <v>50</v>
      </c>
      <c r="V2553">
        <v>7</v>
      </c>
    </row>
    <row r="2554" spans="1:22" x14ac:dyDescent="0.2">
      <c r="A2554">
        <v>15771535</v>
      </c>
      <c r="B2554">
        <v>794</v>
      </c>
      <c r="C2554" t="s">
        <v>14</v>
      </c>
      <c r="D2554" t="s">
        <v>13</v>
      </c>
      <c r="E2554">
        <v>37</v>
      </c>
      <c r="F2554">
        <v>9</v>
      </c>
      <c r="G2554" s="2">
        <v>0</v>
      </c>
      <c r="H2554">
        <v>2</v>
      </c>
      <c r="I2554">
        <v>1</v>
      </c>
      <c r="J2554">
        <v>0</v>
      </c>
      <c r="K2554" s="1">
        <v>68008.850000000006</v>
      </c>
      <c r="L2554">
        <v>0</v>
      </c>
      <c r="M2554">
        <v>15</v>
      </c>
      <c r="N2554">
        <v>3586</v>
      </c>
      <c r="O2554">
        <v>8</v>
      </c>
      <c r="P2554">
        <v>85</v>
      </c>
      <c r="Q2554">
        <v>0.53333333333333333</v>
      </c>
      <c r="R2554">
        <v>53790</v>
      </c>
      <c r="S2554" t="s">
        <v>54</v>
      </c>
      <c r="T2554" t="s">
        <v>61</v>
      </c>
      <c r="U2554" t="s">
        <v>50</v>
      </c>
      <c r="V2554">
        <v>6</v>
      </c>
    </row>
    <row r="2555" spans="1:22" x14ac:dyDescent="0.2">
      <c r="A2555">
        <v>15609083</v>
      </c>
      <c r="B2555">
        <v>544</v>
      </c>
      <c r="C2555" t="s">
        <v>12</v>
      </c>
      <c r="D2555" t="s">
        <v>13</v>
      </c>
      <c r="E2555">
        <v>26</v>
      </c>
      <c r="F2555">
        <v>6</v>
      </c>
      <c r="G2555" s="2">
        <v>0</v>
      </c>
      <c r="H2555">
        <v>1</v>
      </c>
      <c r="I2555">
        <v>1</v>
      </c>
      <c r="J2555">
        <v>0</v>
      </c>
      <c r="K2555" s="1">
        <v>100200.4</v>
      </c>
      <c r="L2555">
        <v>1</v>
      </c>
      <c r="M2555">
        <v>25</v>
      </c>
      <c r="N2555">
        <v>101</v>
      </c>
      <c r="O2555">
        <v>10</v>
      </c>
      <c r="P2555">
        <v>11</v>
      </c>
      <c r="Q2555">
        <v>0.4</v>
      </c>
      <c r="R2555">
        <v>2525</v>
      </c>
      <c r="S2555" t="s">
        <v>55</v>
      </c>
      <c r="T2555" t="s">
        <v>60</v>
      </c>
      <c r="U2555" t="s">
        <v>52</v>
      </c>
      <c r="V2555">
        <v>8</v>
      </c>
    </row>
    <row r="2556" spans="1:22" x14ac:dyDescent="0.2">
      <c r="A2556">
        <v>15567923</v>
      </c>
      <c r="B2556">
        <v>739</v>
      </c>
      <c r="C2556" t="s">
        <v>12</v>
      </c>
      <c r="D2556" t="s">
        <v>13</v>
      </c>
      <c r="E2556">
        <v>30</v>
      </c>
      <c r="F2556">
        <v>6</v>
      </c>
      <c r="G2556" s="2">
        <v>0</v>
      </c>
      <c r="H2556">
        <v>1</v>
      </c>
      <c r="I2556">
        <v>0</v>
      </c>
      <c r="J2556">
        <v>0</v>
      </c>
      <c r="K2556" s="1">
        <v>122604.44</v>
      </c>
      <c r="L2556">
        <v>0</v>
      </c>
      <c r="M2556">
        <v>19</v>
      </c>
      <c r="N2556">
        <v>1008</v>
      </c>
      <c r="O2556">
        <v>8</v>
      </c>
      <c r="P2556">
        <v>137</v>
      </c>
      <c r="Q2556">
        <v>0.42105263157894735</v>
      </c>
      <c r="R2556">
        <v>19152</v>
      </c>
      <c r="S2556" t="s">
        <v>56</v>
      </c>
      <c r="T2556" t="s">
        <v>60</v>
      </c>
      <c r="U2556" t="s">
        <v>50</v>
      </c>
      <c r="V2556">
        <v>8</v>
      </c>
    </row>
    <row r="2557" spans="1:22" x14ac:dyDescent="0.2">
      <c r="A2557">
        <v>15774401</v>
      </c>
      <c r="B2557">
        <v>773</v>
      </c>
      <c r="C2557" t="s">
        <v>14</v>
      </c>
      <c r="D2557" t="s">
        <v>15</v>
      </c>
      <c r="E2557">
        <v>51</v>
      </c>
      <c r="F2557">
        <v>4</v>
      </c>
      <c r="G2557" s="2">
        <v>0</v>
      </c>
      <c r="H2557">
        <v>2</v>
      </c>
      <c r="I2557">
        <v>0</v>
      </c>
      <c r="J2557">
        <v>0</v>
      </c>
      <c r="K2557" s="1">
        <v>123587.83</v>
      </c>
      <c r="L2557">
        <v>1</v>
      </c>
      <c r="M2557">
        <v>8</v>
      </c>
      <c r="N2557">
        <v>2879</v>
      </c>
      <c r="O2557">
        <v>10</v>
      </c>
      <c r="P2557">
        <v>73</v>
      </c>
      <c r="Q2557">
        <v>1</v>
      </c>
      <c r="R2557">
        <v>23032</v>
      </c>
      <c r="S2557" t="s">
        <v>56</v>
      </c>
      <c r="T2557" t="s">
        <v>59</v>
      </c>
      <c r="U2557" t="s">
        <v>50</v>
      </c>
      <c r="V2557">
        <v>7</v>
      </c>
    </row>
    <row r="2558" spans="1:22" x14ac:dyDescent="0.2">
      <c r="A2558">
        <v>15737971</v>
      </c>
      <c r="B2558">
        <v>646</v>
      </c>
      <c r="C2558" t="s">
        <v>12</v>
      </c>
      <c r="D2558" t="s">
        <v>13</v>
      </c>
      <c r="E2558">
        <v>30</v>
      </c>
      <c r="F2558">
        <v>5</v>
      </c>
      <c r="G2558" s="2">
        <v>0</v>
      </c>
      <c r="H2558">
        <v>2</v>
      </c>
      <c r="I2558">
        <v>1</v>
      </c>
      <c r="J2558">
        <v>0</v>
      </c>
      <c r="K2558" s="1">
        <v>13935.32</v>
      </c>
      <c r="L2558">
        <v>0</v>
      </c>
      <c r="M2558">
        <v>15</v>
      </c>
      <c r="N2558">
        <v>1592</v>
      </c>
      <c r="O2558">
        <v>7</v>
      </c>
      <c r="P2558">
        <v>142</v>
      </c>
      <c r="Q2558">
        <v>0.46666666666666667</v>
      </c>
      <c r="R2558">
        <v>23880</v>
      </c>
      <c r="S2558" t="s">
        <v>56</v>
      </c>
      <c r="T2558" t="s">
        <v>59</v>
      </c>
      <c r="U2558" t="s">
        <v>50</v>
      </c>
      <c r="V2558">
        <v>6</v>
      </c>
    </row>
    <row r="2559" spans="1:22" x14ac:dyDescent="0.2">
      <c r="A2559">
        <v>15611767</v>
      </c>
      <c r="B2559">
        <v>624</v>
      </c>
      <c r="C2559" t="s">
        <v>16</v>
      </c>
      <c r="D2559" t="s">
        <v>13</v>
      </c>
      <c r="E2559">
        <v>52</v>
      </c>
      <c r="F2559">
        <v>0</v>
      </c>
      <c r="G2559" s="2">
        <v>133723.43</v>
      </c>
      <c r="H2559">
        <v>1</v>
      </c>
      <c r="I2559">
        <v>0</v>
      </c>
      <c r="J2559">
        <v>0</v>
      </c>
      <c r="K2559" s="1">
        <v>4859.59</v>
      </c>
      <c r="L2559">
        <v>1</v>
      </c>
      <c r="M2559">
        <v>1</v>
      </c>
      <c r="N2559">
        <v>830</v>
      </c>
      <c r="O2559">
        <v>8</v>
      </c>
      <c r="P2559">
        <v>66</v>
      </c>
      <c r="Q2559">
        <v>1</v>
      </c>
      <c r="R2559">
        <v>830</v>
      </c>
      <c r="S2559" t="s">
        <v>54</v>
      </c>
      <c r="T2559" t="s">
        <v>58</v>
      </c>
      <c r="U2559" t="s">
        <v>50</v>
      </c>
      <c r="V2559">
        <v>7</v>
      </c>
    </row>
    <row r="2560" spans="1:22" x14ac:dyDescent="0.2">
      <c r="A2560">
        <v>15643770</v>
      </c>
      <c r="B2560">
        <v>682</v>
      </c>
      <c r="C2560" t="s">
        <v>12</v>
      </c>
      <c r="D2560" t="s">
        <v>13</v>
      </c>
      <c r="E2560">
        <v>52</v>
      </c>
      <c r="F2560">
        <v>5</v>
      </c>
      <c r="G2560" s="2">
        <v>112670.48</v>
      </c>
      <c r="H2560">
        <v>1</v>
      </c>
      <c r="I2560">
        <v>1</v>
      </c>
      <c r="J2560">
        <v>0</v>
      </c>
      <c r="K2560" s="1">
        <v>21085.17</v>
      </c>
      <c r="L2560">
        <v>1</v>
      </c>
      <c r="M2560">
        <v>16</v>
      </c>
      <c r="N2560">
        <v>3735</v>
      </c>
      <c r="O2560">
        <v>4</v>
      </c>
      <c r="P2560">
        <v>165</v>
      </c>
      <c r="Q2560">
        <v>0.25</v>
      </c>
      <c r="R2560">
        <v>59760</v>
      </c>
      <c r="S2560" t="s">
        <v>55</v>
      </c>
      <c r="T2560" t="s">
        <v>59</v>
      </c>
      <c r="U2560" t="s">
        <v>50</v>
      </c>
      <c r="V2560">
        <v>6</v>
      </c>
    </row>
    <row r="2561" spans="1:22" x14ac:dyDescent="0.2">
      <c r="A2561">
        <v>15570681</v>
      </c>
      <c r="B2561">
        <v>560</v>
      </c>
      <c r="C2561" t="s">
        <v>12</v>
      </c>
      <c r="D2561" t="s">
        <v>15</v>
      </c>
      <c r="E2561">
        <v>24</v>
      </c>
      <c r="F2561">
        <v>1</v>
      </c>
      <c r="G2561" s="2">
        <v>116084.32</v>
      </c>
      <c r="H2561">
        <v>1</v>
      </c>
      <c r="I2561">
        <v>1</v>
      </c>
      <c r="J2561">
        <v>0</v>
      </c>
      <c r="K2561" s="1">
        <v>89734.7</v>
      </c>
      <c r="L2561">
        <v>0</v>
      </c>
      <c r="M2561">
        <v>9</v>
      </c>
      <c r="N2561">
        <v>3894</v>
      </c>
      <c r="O2561">
        <v>2</v>
      </c>
      <c r="P2561">
        <v>104</v>
      </c>
      <c r="Q2561">
        <v>0.22222222222222221</v>
      </c>
      <c r="R2561">
        <v>35046</v>
      </c>
      <c r="S2561" t="s">
        <v>55</v>
      </c>
      <c r="T2561" t="s">
        <v>58</v>
      </c>
      <c r="U2561" t="s">
        <v>50</v>
      </c>
      <c r="V2561">
        <v>6</v>
      </c>
    </row>
    <row r="2562" spans="1:22" x14ac:dyDescent="0.2">
      <c r="A2562">
        <v>15792650</v>
      </c>
      <c r="B2562">
        <v>382</v>
      </c>
      <c r="C2562" t="s">
        <v>14</v>
      </c>
      <c r="D2562" t="s">
        <v>15</v>
      </c>
      <c r="E2562">
        <v>36</v>
      </c>
      <c r="F2562">
        <v>0</v>
      </c>
      <c r="G2562" s="2">
        <v>0</v>
      </c>
      <c r="H2562">
        <v>1</v>
      </c>
      <c r="I2562">
        <v>1</v>
      </c>
      <c r="J2562">
        <v>1</v>
      </c>
      <c r="K2562" s="1">
        <v>179540.73</v>
      </c>
      <c r="L2562">
        <v>1</v>
      </c>
      <c r="M2562">
        <v>13</v>
      </c>
      <c r="N2562">
        <v>1936</v>
      </c>
      <c r="O2562">
        <v>3</v>
      </c>
      <c r="P2562">
        <v>114</v>
      </c>
      <c r="Q2562">
        <v>0.23076923076923078</v>
      </c>
      <c r="R2562">
        <v>25168</v>
      </c>
      <c r="S2562" t="s">
        <v>55</v>
      </c>
      <c r="T2562" t="s">
        <v>58</v>
      </c>
      <c r="U2562" t="s">
        <v>50</v>
      </c>
      <c r="V2562">
        <v>6</v>
      </c>
    </row>
    <row r="2563" spans="1:22" x14ac:dyDescent="0.2">
      <c r="A2563">
        <v>15605531</v>
      </c>
      <c r="B2563">
        <v>457</v>
      </c>
      <c r="C2563" t="s">
        <v>14</v>
      </c>
      <c r="D2563" t="s">
        <v>13</v>
      </c>
      <c r="E2563">
        <v>38</v>
      </c>
      <c r="F2563">
        <v>6</v>
      </c>
      <c r="G2563" s="2">
        <v>0</v>
      </c>
      <c r="H2563">
        <v>2</v>
      </c>
      <c r="I2563">
        <v>1</v>
      </c>
      <c r="J2563">
        <v>0</v>
      </c>
      <c r="K2563" s="1">
        <v>173219.09</v>
      </c>
      <c r="L2563">
        <v>0</v>
      </c>
      <c r="M2563">
        <v>19</v>
      </c>
      <c r="N2563">
        <v>3224</v>
      </c>
      <c r="O2563">
        <v>4</v>
      </c>
      <c r="P2563">
        <v>8</v>
      </c>
      <c r="Q2563">
        <v>0.21052631578947367</v>
      </c>
      <c r="R2563">
        <v>61256</v>
      </c>
      <c r="S2563" t="s">
        <v>55</v>
      </c>
      <c r="T2563" t="s">
        <v>60</v>
      </c>
      <c r="U2563" t="s">
        <v>52</v>
      </c>
      <c r="V2563">
        <v>6</v>
      </c>
    </row>
    <row r="2564" spans="1:22" x14ac:dyDescent="0.2">
      <c r="A2564">
        <v>15806318</v>
      </c>
      <c r="B2564">
        <v>676</v>
      </c>
      <c r="C2564" t="s">
        <v>16</v>
      </c>
      <c r="D2564" t="s">
        <v>13</v>
      </c>
      <c r="E2564">
        <v>48</v>
      </c>
      <c r="F2564">
        <v>2</v>
      </c>
      <c r="G2564" s="2">
        <v>124442.38</v>
      </c>
      <c r="H2564">
        <v>1</v>
      </c>
      <c r="I2564">
        <v>1</v>
      </c>
      <c r="J2564">
        <v>0</v>
      </c>
      <c r="K2564" s="1">
        <v>15068.53</v>
      </c>
      <c r="L2564">
        <v>1</v>
      </c>
      <c r="M2564">
        <v>27</v>
      </c>
      <c r="N2564">
        <v>3938</v>
      </c>
      <c r="O2564">
        <v>0</v>
      </c>
      <c r="P2564">
        <v>148</v>
      </c>
      <c r="Q2564">
        <v>0</v>
      </c>
      <c r="R2564">
        <v>106326</v>
      </c>
      <c r="S2564" t="s">
        <v>55</v>
      </c>
      <c r="T2564" t="s">
        <v>58</v>
      </c>
      <c r="U2564" t="s">
        <v>50</v>
      </c>
      <c r="V2564">
        <v>7</v>
      </c>
    </row>
    <row r="2565" spans="1:22" x14ac:dyDescent="0.2">
      <c r="A2565">
        <v>15712596</v>
      </c>
      <c r="B2565">
        <v>499</v>
      </c>
      <c r="C2565" t="s">
        <v>12</v>
      </c>
      <c r="D2565" t="s">
        <v>15</v>
      </c>
      <c r="E2565">
        <v>31</v>
      </c>
      <c r="F2565">
        <v>4</v>
      </c>
      <c r="G2565" s="2">
        <v>0</v>
      </c>
      <c r="H2565">
        <v>1</v>
      </c>
      <c r="I2565">
        <v>1</v>
      </c>
      <c r="J2565">
        <v>0</v>
      </c>
      <c r="K2565" s="1">
        <v>25950.49</v>
      </c>
      <c r="L2565">
        <v>0</v>
      </c>
      <c r="M2565">
        <v>13</v>
      </c>
      <c r="N2565">
        <v>2690</v>
      </c>
      <c r="O2565">
        <v>2</v>
      </c>
      <c r="P2565">
        <v>132</v>
      </c>
      <c r="Q2565">
        <v>0.15384615384615385</v>
      </c>
      <c r="R2565">
        <v>34970</v>
      </c>
      <c r="S2565" t="s">
        <v>54</v>
      </c>
      <c r="T2565" t="s">
        <v>59</v>
      </c>
      <c r="U2565" t="s">
        <v>50</v>
      </c>
      <c r="V2565">
        <v>8</v>
      </c>
    </row>
    <row r="2566" spans="1:22" x14ac:dyDescent="0.2">
      <c r="A2566">
        <v>15600399</v>
      </c>
      <c r="B2566">
        <v>598</v>
      </c>
      <c r="C2566" t="s">
        <v>12</v>
      </c>
      <c r="D2566" t="s">
        <v>15</v>
      </c>
      <c r="E2566">
        <v>60</v>
      </c>
      <c r="F2566">
        <v>4</v>
      </c>
      <c r="G2566" s="2">
        <v>0</v>
      </c>
      <c r="H2566">
        <v>1</v>
      </c>
      <c r="I2566">
        <v>1</v>
      </c>
      <c r="J2566">
        <v>0</v>
      </c>
      <c r="K2566" s="1">
        <v>197727.14</v>
      </c>
      <c r="L2566">
        <v>1</v>
      </c>
      <c r="M2566">
        <v>7</v>
      </c>
      <c r="N2566">
        <v>1056</v>
      </c>
      <c r="O2566">
        <v>0</v>
      </c>
      <c r="P2566">
        <v>75</v>
      </c>
      <c r="Q2566">
        <v>0</v>
      </c>
      <c r="R2566">
        <v>7392</v>
      </c>
      <c r="S2566" t="s">
        <v>56</v>
      </c>
      <c r="T2566" t="s">
        <v>59</v>
      </c>
      <c r="U2566" t="s">
        <v>50</v>
      </c>
      <c r="V2566">
        <v>9</v>
      </c>
    </row>
    <row r="2567" spans="1:22" x14ac:dyDescent="0.2">
      <c r="A2567">
        <v>15644977</v>
      </c>
      <c r="B2567">
        <v>776</v>
      </c>
      <c r="C2567" t="s">
        <v>12</v>
      </c>
      <c r="D2567" t="s">
        <v>13</v>
      </c>
      <c r="E2567">
        <v>31</v>
      </c>
      <c r="F2567">
        <v>5</v>
      </c>
      <c r="G2567" s="2">
        <v>0</v>
      </c>
      <c r="H2567">
        <v>2</v>
      </c>
      <c r="I2567">
        <v>1</v>
      </c>
      <c r="J2567">
        <v>0</v>
      </c>
      <c r="K2567" s="1">
        <v>92647.94</v>
      </c>
      <c r="L2567">
        <v>0</v>
      </c>
      <c r="M2567">
        <v>2</v>
      </c>
      <c r="N2567">
        <v>484</v>
      </c>
      <c r="O2567">
        <v>2</v>
      </c>
      <c r="P2567">
        <v>35</v>
      </c>
      <c r="Q2567">
        <v>1</v>
      </c>
      <c r="R2567">
        <v>968</v>
      </c>
      <c r="S2567" t="s">
        <v>55</v>
      </c>
      <c r="T2567" t="s">
        <v>59</v>
      </c>
      <c r="U2567" t="s">
        <v>51</v>
      </c>
      <c r="V2567">
        <v>6</v>
      </c>
    </row>
    <row r="2568" spans="1:22" x14ac:dyDescent="0.2">
      <c r="A2568">
        <v>15766044</v>
      </c>
      <c r="B2568">
        <v>642</v>
      </c>
      <c r="C2568" t="s">
        <v>16</v>
      </c>
      <c r="D2568" t="s">
        <v>15</v>
      </c>
      <c r="E2568">
        <v>49</v>
      </c>
      <c r="F2568">
        <v>4</v>
      </c>
      <c r="G2568" s="2">
        <v>120688.61</v>
      </c>
      <c r="H2568">
        <v>1</v>
      </c>
      <c r="I2568">
        <v>1</v>
      </c>
      <c r="J2568">
        <v>0</v>
      </c>
      <c r="K2568" s="1">
        <v>24770.22</v>
      </c>
      <c r="L2568">
        <v>1</v>
      </c>
      <c r="M2568">
        <v>17</v>
      </c>
      <c r="N2568">
        <v>2394</v>
      </c>
      <c r="O2568">
        <v>2</v>
      </c>
      <c r="P2568">
        <v>171</v>
      </c>
      <c r="Q2568">
        <v>0.11764705882352941</v>
      </c>
      <c r="R2568">
        <v>40698</v>
      </c>
      <c r="S2568" t="s">
        <v>55</v>
      </c>
      <c r="T2568" t="s">
        <v>59</v>
      </c>
      <c r="U2568" t="s">
        <v>50</v>
      </c>
      <c r="V2568">
        <v>6</v>
      </c>
    </row>
    <row r="2569" spans="1:22" x14ac:dyDescent="0.2">
      <c r="A2569">
        <v>15635388</v>
      </c>
      <c r="B2569">
        <v>640</v>
      </c>
      <c r="C2569" t="s">
        <v>14</v>
      </c>
      <c r="D2569" t="s">
        <v>15</v>
      </c>
      <c r="E2569">
        <v>47</v>
      </c>
      <c r="F2569">
        <v>6</v>
      </c>
      <c r="G2569" s="2">
        <v>89047.14</v>
      </c>
      <c r="H2569">
        <v>1</v>
      </c>
      <c r="I2569">
        <v>1</v>
      </c>
      <c r="J2569">
        <v>0</v>
      </c>
      <c r="K2569" s="1">
        <v>116286.25</v>
      </c>
      <c r="L2569">
        <v>0</v>
      </c>
      <c r="M2569">
        <v>1</v>
      </c>
      <c r="N2569">
        <v>4587</v>
      </c>
      <c r="O2569">
        <v>2</v>
      </c>
      <c r="P2569">
        <v>138</v>
      </c>
      <c r="Q2569">
        <v>1</v>
      </c>
      <c r="R2569">
        <v>4587</v>
      </c>
      <c r="S2569" t="s">
        <v>55</v>
      </c>
      <c r="T2569" t="s">
        <v>60</v>
      </c>
      <c r="U2569" t="s">
        <v>50</v>
      </c>
      <c r="V2569">
        <v>6</v>
      </c>
    </row>
    <row r="2570" spans="1:22" x14ac:dyDescent="0.2">
      <c r="A2570">
        <v>15639133</v>
      </c>
      <c r="B2570">
        <v>773</v>
      </c>
      <c r="C2570" t="s">
        <v>12</v>
      </c>
      <c r="D2570" t="s">
        <v>13</v>
      </c>
      <c r="E2570">
        <v>50</v>
      </c>
      <c r="F2570">
        <v>4</v>
      </c>
      <c r="G2570" s="2">
        <v>0</v>
      </c>
      <c r="H2570">
        <v>2</v>
      </c>
      <c r="I2570">
        <v>1</v>
      </c>
      <c r="J2570">
        <v>0</v>
      </c>
      <c r="K2570" s="1">
        <v>129372.94</v>
      </c>
      <c r="L2570">
        <v>0</v>
      </c>
      <c r="M2570">
        <v>2</v>
      </c>
      <c r="N2570">
        <v>420</v>
      </c>
      <c r="O2570">
        <v>5</v>
      </c>
      <c r="P2570">
        <v>89</v>
      </c>
      <c r="Q2570">
        <v>1</v>
      </c>
      <c r="R2570">
        <v>840</v>
      </c>
      <c r="S2570" t="s">
        <v>55</v>
      </c>
      <c r="T2570" t="s">
        <v>59</v>
      </c>
      <c r="U2570" t="s">
        <v>50</v>
      </c>
      <c r="V2570">
        <v>7</v>
      </c>
    </row>
    <row r="2571" spans="1:22" x14ac:dyDescent="0.2">
      <c r="A2571">
        <v>15648638</v>
      </c>
      <c r="B2571">
        <v>629</v>
      </c>
      <c r="C2571" t="s">
        <v>14</v>
      </c>
      <c r="D2571" t="s">
        <v>15</v>
      </c>
      <c r="E2571">
        <v>34</v>
      </c>
      <c r="F2571">
        <v>6</v>
      </c>
      <c r="G2571" s="2">
        <v>0</v>
      </c>
      <c r="H2571">
        <v>2</v>
      </c>
      <c r="I2571">
        <v>1</v>
      </c>
      <c r="J2571">
        <v>0</v>
      </c>
      <c r="K2571" s="1">
        <v>190347.72</v>
      </c>
      <c r="L2571">
        <v>0</v>
      </c>
      <c r="M2571">
        <v>4</v>
      </c>
      <c r="N2571">
        <v>1487</v>
      </c>
      <c r="O2571">
        <v>9</v>
      </c>
      <c r="P2571">
        <v>71</v>
      </c>
      <c r="Q2571">
        <v>1</v>
      </c>
      <c r="R2571">
        <v>5948</v>
      </c>
      <c r="S2571" t="s">
        <v>55</v>
      </c>
      <c r="T2571" t="s">
        <v>60</v>
      </c>
      <c r="U2571" t="s">
        <v>50</v>
      </c>
      <c r="V2571">
        <v>6</v>
      </c>
    </row>
    <row r="2572" spans="1:22" x14ac:dyDescent="0.2">
      <c r="A2572">
        <v>15667438</v>
      </c>
      <c r="B2572">
        <v>675</v>
      </c>
      <c r="C2572" t="s">
        <v>12</v>
      </c>
      <c r="D2572" t="s">
        <v>13</v>
      </c>
      <c r="E2572">
        <v>38</v>
      </c>
      <c r="F2572">
        <v>1</v>
      </c>
      <c r="G2572" s="2">
        <v>104016.88</v>
      </c>
      <c r="H2572">
        <v>1</v>
      </c>
      <c r="I2572">
        <v>0</v>
      </c>
      <c r="J2572">
        <v>0</v>
      </c>
      <c r="K2572" s="1">
        <v>22068.83</v>
      </c>
      <c r="L2572">
        <v>1</v>
      </c>
      <c r="M2572">
        <v>1</v>
      </c>
      <c r="N2572">
        <v>1694</v>
      </c>
      <c r="O2572">
        <v>1</v>
      </c>
      <c r="P2572">
        <v>141</v>
      </c>
      <c r="Q2572">
        <v>1</v>
      </c>
      <c r="R2572">
        <v>1694</v>
      </c>
      <c r="S2572" t="s">
        <v>54</v>
      </c>
      <c r="T2572" t="s">
        <v>58</v>
      </c>
      <c r="U2572" t="s">
        <v>50</v>
      </c>
      <c r="V2572">
        <v>6</v>
      </c>
    </row>
    <row r="2573" spans="1:22" x14ac:dyDescent="0.2">
      <c r="A2573">
        <v>15623989</v>
      </c>
      <c r="B2573">
        <v>435</v>
      </c>
      <c r="C2573" t="s">
        <v>12</v>
      </c>
      <c r="D2573" t="s">
        <v>15</v>
      </c>
      <c r="E2573">
        <v>54</v>
      </c>
      <c r="F2573">
        <v>3</v>
      </c>
      <c r="G2573" s="2">
        <v>0</v>
      </c>
      <c r="H2573">
        <v>1</v>
      </c>
      <c r="I2573">
        <v>1</v>
      </c>
      <c r="J2573">
        <v>0</v>
      </c>
      <c r="K2573" s="1">
        <v>156910.46</v>
      </c>
      <c r="L2573">
        <v>1</v>
      </c>
      <c r="M2573">
        <v>26</v>
      </c>
      <c r="N2573">
        <v>2822</v>
      </c>
      <c r="O2573">
        <v>7</v>
      </c>
      <c r="P2573">
        <v>80</v>
      </c>
      <c r="Q2573">
        <v>0.26923076923076922</v>
      </c>
      <c r="R2573">
        <v>73372</v>
      </c>
      <c r="S2573" t="s">
        <v>56</v>
      </c>
      <c r="T2573" t="s">
        <v>59</v>
      </c>
      <c r="U2573" t="s">
        <v>50</v>
      </c>
      <c r="V2573">
        <v>9</v>
      </c>
    </row>
    <row r="2574" spans="1:22" x14ac:dyDescent="0.2">
      <c r="A2574">
        <v>15799435</v>
      </c>
      <c r="B2574">
        <v>619</v>
      </c>
      <c r="C2574" t="s">
        <v>14</v>
      </c>
      <c r="D2574" t="s">
        <v>15</v>
      </c>
      <c r="E2574">
        <v>34</v>
      </c>
      <c r="F2574">
        <v>1</v>
      </c>
      <c r="G2574" s="2">
        <v>0</v>
      </c>
      <c r="H2574">
        <v>1</v>
      </c>
      <c r="I2574">
        <v>1</v>
      </c>
      <c r="J2574">
        <v>0</v>
      </c>
      <c r="K2574" s="1">
        <v>139919.38</v>
      </c>
      <c r="L2574">
        <v>0</v>
      </c>
      <c r="M2574">
        <v>14</v>
      </c>
      <c r="N2574">
        <v>636</v>
      </c>
      <c r="O2574">
        <v>7</v>
      </c>
      <c r="P2574">
        <v>19</v>
      </c>
      <c r="Q2574">
        <v>0.5</v>
      </c>
      <c r="R2574">
        <v>8904</v>
      </c>
      <c r="S2574" t="s">
        <v>56</v>
      </c>
      <c r="T2574" t="s">
        <v>58</v>
      </c>
      <c r="U2574" t="s">
        <v>52</v>
      </c>
      <c r="V2574">
        <v>9</v>
      </c>
    </row>
    <row r="2575" spans="1:22" x14ac:dyDescent="0.2">
      <c r="A2575">
        <v>15752186</v>
      </c>
      <c r="B2575">
        <v>562</v>
      </c>
      <c r="C2575" t="s">
        <v>12</v>
      </c>
      <c r="D2575" t="s">
        <v>13</v>
      </c>
      <c r="E2575">
        <v>27</v>
      </c>
      <c r="F2575">
        <v>3</v>
      </c>
      <c r="G2575" s="2">
        <v>0</v>
      </c>
      <c r="H2575">
        <v>2</v>
      </c>
      <c r="I2575">
        <v>1</v>
      </c>
      <c r="J2575">
        <v>0</v>
      </c>
      <c r="K2575" s="1">
        <v>28137.03</v>
      </c>
      <c r="L2575">
        <v>0</v>
      </c>
      <c r="M2575">
        <v>3</v>
      </c>
      <c r="N2575">
        <v>1192</v>
      </c>
      <c r="O2575">
        <v>3</v>
      </c>
      <c r="P2575">
        <v>160</v>
      </c>
      <c r="Q2575">
        <v>1</v>
      </c>
      <c r="R2575">
        <v>3576</v>
      </c>
      <c r="S2575" t="s">
        <v>54</v>
      </c>
      <c r="T2575" t="s">
        <v>59</v>
      </c>
      <c r="U2575" t="s">
        <v>50</v>
      </c>
      <c r="V2575">
        <v>6</v>
      </c>
    </row>
    <row r="2576" spans="1:22" x14ac:dyDescent="0.2">
      <c r="A2576">
        <v>15713632</v>
      </c>
      <c r="B2576">
        <v>551</v>
      </c>
      <c r="C2576" t="s">
        <v>14</v>
      </c>
      <c r="D2576" t="s">
        <v>13</v>
      </c>
      <c r="E2576">
        <v>48</v>
      </c>
      <c r="F2576">
        <v>5</v>
      </c>
      <c r="G2576" s="2">
        <v>95679.29</v>
      </c>
      <c r="H2576">
        <v>1</v>
      </c>
      <c r="I2576">
        <v>0</v>
      </c>
      <c r="J2576">
        <v>0</v>
      </c>
      <c r="K2576" s="1">
        <v>94978.1</v>
      </c>
      <c r="L2576">
        <v>0</v>
      </c>
      <c r="M2576">
        <v>12</v>
      </c>
      <c r="N2576">
        <v>3615</v>
      </c>
      <c r="O2576">
        <v>5</v>
      </c>
      <c r="P2576">
        <v>92</v>
      </c>
      <c r="Q2576">
        <v>0.41666666666666669</v>
      </c>
      <c r="R2576">
        <v>43380</v>
      </c>
      <c r="S2576" t="s">
        <v>55</v>
      </c>
      <c r="T2576" t="s">
        <v>59</v>
      </c>
      <c r="U2576" t="s">
        <v>50</v>
      </c>
      <c r="V2576">
        <v>6</v>
      </c>
    </row>
    <row r="2577" spans="1:22" x14ac:dyDescent="0.2">
      <c r="A2577">
        <v>15741403</v>
      </c>
      <c r="B2577">
        <v>698</v>
      </c>
      <c r="C2577" t="s">
        <v>14</v>
      </c>
      <c r="D2577" t="s">
        <v>13</v>
      </c>
      <c r="E2577">
        <v>38</v>
      </c>
      <c r="F2577">
        <v>1</v>
      </c>
      <c r="G2577" s="2">
        <v>171848.38</v>
      </c>
      <c r="H2577">
        <v>1</v>
      </c>
      <c r="I2577">
        <v>0</v>
      </c>
      <c r="J2577">
        <v>0</v>
      </c>
      <c r="K2577" s="1">
        <v>16957.45</v>
      </c>
      <c r="L2577">
        <v>0</v>
      </c>
      <c r="M2577">
        <v>15</v>
      </c>
      <c r="N2577">
        <v>1760</v>
      </c>
      <c r="O2577">
        <v>3</v>
      </c>
      <c r="P2577">
        <v>174</v>
      </c>
      <c r="Q2577">
        <v>0.2</v>
      </c>
      <c r="R2577">
        <v>26400</v>
      </c>
      <c r="S2577" t="s">
        <v>55</v>
      </c>
      <c r="T2577" t="s">
        <v>58</v>
      </c>
      <c r="U2577" t="s">
        <v>50</v>
      </c>
      <c r="V2577">
        <v>6</v>
      </c>
    </row>
    <row r="2578" spans="1:22" x14ac:dyDescent="0.2">
      <c r="A2578">
        <v>15783589</v>
      </c>
      <c r="B2578">
        <v>616</v>
      </c>
      <c r="C2578" t="s">
        <v>12</v>
      </c>
      <c r="D2578" t="s">
        <v>15</v>
      </c>
      <c r="E2578">
        <v>40</v>
      </c>
      <c r="F2578">
        <v>9</v>
      </c>
      <c r="G2578" s="2">
        <v>0</v>
      </c>
      <c r="H2578">
        <v>2</v>
      </c>
      <c r="I2578">
        <v>0</v>
      </c>
      <c r="J2578">
        <v>0</v>
      </c>
      <c r="K2578" s="1">
        <v>93717.55</v>
      </c>
      <c r="L2578">
        <v>0</v>
      </c>
      <c r="M2578">
        <v>27</v>
      </c>
      <c r="N2578">
        <v>4380</v>
      </c>
      <c r="O2578">
        <v>5</v>
      </c>
      <c r="P2578">
        <v>153</v>
      </c>
      <c r="Q2578">
        <v>0.18518518518518517</v>
      </c>
      <c r="R2578">
        <v>118260</v>
      </c>
      <c r="S2578" t="s">
        <v>55</v>
      </c>
      <c r="T2578" t="s">
        <v>61</v>
      </c>
      <c r="U2578" t="s">
        <v>50</v>
      </c>
      <c r="V2578">
        <v>6</v>
      </c>
    </row>
    <row r="2579" spans="1:22" x14ac:dyDescent="0.2">
      <c r="A2579">
        <v>15608381</v>
      </c>
      <c r="B2579">
        <v>585</v>
      </c>
      <c r="C2579" t="s">
        <v>16</v>
      </c>
      <c r="D2579" t="s">
        <v>15</v>
      </c>
      <c r="E2579">
        <v>50</v>
      </c>
      <c r="F2579">
        <v>2</v>
      </c>
      <c r="G2579" s="2">
        <v>125845.66</v>
      </c>
      <c r="H2579">
        <v>1</v>
      </c>
      <c r="I2579">
        <v>1</v>
      </c>
      <c r="J2579">
        <v>0</v>
      </c>
      <c r="K2579" s="1">
        <v>9439.31</v>
      </c>
      <c r="L2579">
        <v>1</v>
      </c>
      <c r="M2579">
        <v>13</v>
      </c>
      <c r="N2579">
        <v>2933</v>
      </c>
      <c r="O2579">
        <v>7</v>
      </c>
      <c r="P2579">
        <v>121</v>
      </c>
      <c r="Q2579">
        <v>0.53846153846153844</v>
      </c>
      <c r="R2579">
        <v>38129</v>
      </c>
      <c r="S2579" t="s">
        <v>56</v>
      </c>
      <c r="T2579" t="s">
        <v>58</v>
      </c>
      <c r="U2579" t="s">
        <v>50</v>
      </c>
      <c r="V2579">
        <v>7</v>
      </c>
    </row>
    <row r="2580" spans="1:22" x14ac:dyDescent="0.2">
      <c r="A2580">
        <v>15757912</v>
      </c>
      <c r="B2580">
        <v>722</v>
      </c>
      <c r="C2580" t="s">
        <v>16</v>
      </c>
      <c r="D2580" t="s">
        <v>13</v>
      </c>
      <c r="E2580">
        <v>37</v>
      </c>
      <c r="F2580">
        <v>0</v>
      </c>
      <c r="G2580" s="2">
        <v>125977.81</v>
      </c>
      <c r="H2580">
        <v>1</v>
      </c>
      <c r="I2580">
        <v>0</v>
      </c>
      <c r="J2580">
        <v>0</v>
      </c>
      <c r="K2580" s="1">
        <v>160162.42000000001</v>
      </c>
      <c r="L2580">
        <v>0</v>
      </c>
      <c r="M2580">
        <v>13</v>
      </c>
      <c r="N2580">
        <v>815</v>
      </c>
      <c r="O2580">
        <v>9</v>
      </c>
      <c r="P2580">
        <v>177</v>
      </c>
      <c r="Q2580">
        <v>0.69230769230769229</v>
      </c>
      <c r="R2580">
        <v>10595</v>
      </c>
      <c r="S2580" t="s">
        <v>56</v>
      </c>
      <c r="T2580" t="s">
        <v>58</v>
      </c>
      <c r="U2580" t="s">
        <v>50</v>
      </c>
      <c r="V2580">
        <v>6</v>
      </c>
    </row>
    <row r="2581" spans="1:22" x14ac:dyDescent="0.2">
      <c r="A2581">
        <v>15611786</v>
      </c>
      <c r="B2581">
        <v>668</v>
      </c>
      <c r="C2581" t="s">
        <v>14</v>
      </c>
      <c r="D2581" t="s">
        <v>13</v>
      </c>
      <c r="E2581">
        <v>69</v>
      </c>
      <c r="F2581">
        <v>9</v>
      </c>
      <c r="G2581" s="2">
        <v>0</v>
      </c>
      <c r="H2581">
        <v>1</v>
      </c>
      <c r="I2581">
        <v>0</v>
      </c>
      <c r="J2581">
        <v>1</v>
      </c>
      <c r="K2581" s="1">
        <v>134483.07</v>
      </c>
      <c r="L2581">
        <v>0</v>
      </c>
      <c r="M2581">
        <v>29</v>
      </c>
      <c r="N2581">
        <v>3182</v>
      </c>
      <c r="O2581">
        <v>9</v>
      </c>
      <c r="P2581">
        <v>19</v>
      </c>
      <c r="Q2581">
        <v>0.31034482758620691</v>
      </c>
      <c r="R2581">
        <v>92278</v>
      </c>
      <c r="S2581" t="s">
        <v>56</v>
      </c>
      <c r="T2581" t="s">
        <v>61</v>
      </c>
      <c r="U2581" t="s">
        <v>52</v>
      </c>
      <c r="V2581">
        <v>6</v>
      </c>
    </row>
    <row r="2582" spans="1:22" x14ac:dyDescent="0.2">
      <c r="A2582">
        <v>15686099</v>
      </c>
      <c r="B2582">
        <v>563</v>
      </c>
      <c r="C2582" t="s">
        <v>14</v>
      </c>
      <c r="D2582" t="s">
        <v>15</v>
      </c>
      <c r="E2582">
        <v>61</v>
      </c>
      <c r="F2582">
        <v>1</v>
      </c>
      <c r="G2582" s="2">
        <v>82182.100000000006</v>
      </c>
      <c r="H2582">
        <v>1</v>
      </c>
      <c r="I2582">
        <v>1</v>
      </c>
      <c r="J2582">
        <v>0</v>
      </c>
      <c r="K2582" s="1">
        <v>106826.92</v>
      </c>
      <c r="L2582">
        <v>1</v>
      </c>
      <c r="M2582">
        <v>23</v>
      </c>
      <c r="N2582">
        <v>2559</v>
      </c>
      <c r="O2582">
        <v>0</v>
      </c>
      <c r="P2582">
        <v>153</v>
      </c>
      <c r="Q2582">
        <v>0</v>
      </c>
      <c r="R2582">
        <v>58857</v>
      </c>
      <c r="S2582" t="s">
        <v>56</v>
      </c>
      <c r="T2582" t="s">
        <v>58</v>
      </c>
      <c r="U2582" t="s">
        <v>50</v>
      </c>
      <c r="V2582">
        <v>7</v>
      </c>
    </row>
    <row r="2583" spans="1:22" x14ac:dyDescent="0.2">
      <c r="A2583">
        <v>15739042</v>
      </c>
      <c r="B2583">
        <v>767</v>
      </c>
      <c r="C2583" t="s">
        <v>12</v>
      </c>
      <c r="D2583" t="s">
        <v>13</v>
      </c>
      <c r="E2583">
        <v>35</v>
      </c>
      <c r="F2583">
        <v>9</v>
      </c>
      <c r="G2583" s="2">
        <v>0</v>
      </c>
      <c r="H2583">
        <v>2</v>
      </c>
      <c r="I2583">
        <v>1</v>
      </c>
      <c r="J2583">
        <v>0</v>
      </c>
      <c r="K2583" s="1">
        <v>39511.61</v>
      </c>
      <c r="L2583">
        <v>0</v>
      </c>
      <c r="M2583">
        <v>18</v>
      </c>
      <c r="N2583">
        <v>4156</v>
      </c>
      <c r="O2583">
        <v>1</v>
      </c>
      <c r="P2583">
        <v>70</v>
      </c>
      <c r="Q2583">
        <v>5.5555555555555552E-2</v>
      </c>
      <c r="R2583">
        <v>74808</v>
      </c>
      <c r="S2583" t="s">
        <v>55</v>
      </c>
      <c r="T2583" t="s">
        <v>61</v>
      </c>
      <c r="U2583" t="s">
        <v>50</v>
      </c>
      <c r="V2583">
        <v>6</v>
      </c>
    </row>
    <row r="2584" spans="1:22" x14ac:dyDescent="0.2">
      <c r="A2584">
        <v>15624715</v>
      </c>
      <c r="B2584">
        <v>593</v>
      </c>
      <c r="C2584" t="s">
        <v>14</v>
      </c>
      <c r="D2584" t="s">
        <v>13</v>
      </c>
      <c r="E2584">
        <v>40</v>
      </c>
      <c r="F2584">
        <v>2</v>
      </c>
      <c r="G2584" s="2">
        <v>0</v>
      </c>
      <c r="H2584">
        <v>1</v>
      </c>
      <c r="I2584">
        <v>1</v>
      </c>
      <c r="J2584">
        <v>1</v>
      </c>
      <c r="K2584" s="1">
        <v>5194.95</v>
      </c>
      <c r="L2584">
        <v>0</v>
      </c>
      <c r="M2584">
        <v>6</v>
      </c>
      <c r="N2584">
        <v>3740</v>
      </c>
      <c r="O2584">
        <v>5</v>
      </c>
      <c r="P2584">
        <v>128</v>
      </c>
      <c r="Q2584">
        <v>0.83333333333333337</v>
      </c>
      <c r="R2584">
        <v>22440</v>
      </c>
      <c r="S2584" t="s">
        <v>55</v>
      </c>
      <c r="T2584" t="s">
        <v>58</v>
      </c>
      <c r="U2584" t="s">
        <v>50</v>
      </c>
      <c r="V2584">
        <v>6</v>
      </c>
    </row>
    <row r="2585" spans="1:22" x14ac:dyDescent="0.2">
      <c r="A2585">
        <v>15638882</v>
      </c>
      <c r="B2585">
        <v>710</v>
      </c>
      <c r="C2585" t="s">
        <v>16</v>
      </c>
      <c r="D2585" t="s">
        <v>13</v>
      </c>
      <c r="E2585">
        <v>62</v>
      </c>
      <c r="F2585">
        <v>9</v>
      </c>
      <c r="G2585" s="2">
        <v>148214.35999999999</v>
      </c>
      <c r="H2585">
        <v>1</v>
      </c>
      <c r="I2585">
        <v>1</v>
      </c>
      <c r="J2585">
        <v>0</v>
      </c>
      <c r="K2585" s="1">
        <v>48571.14</v>
      </c>
      <c r="L2585">
        <v>1</v>
      </c>
      <c r="M2585">
        <v>27</v>
      </c>
      <c r="N2585">
        <v>4351</v>
      </c>
      <c r="O2585">
        <v>6</v>
      </c>
      <c r="P2585">
        <v>135</v>
      </c>
      <c r="Q2585">
        <v>0.22222222222222221</v>
      </c>
      <c r="R2585">
        <v>117477</v>
      </c>
      <c r="S2585" t="s">
        <v>56</v>
      </c>
      <c r="T2585" t="s">
        <v>61</v>
      </c>
      <c r="U2585" t="s">
        <v>50</v>
      </c>
      <c r="V2585">
        <v>6</v>
      </c>
    </row>
    <row r="2586" spans="1:22" x14ac:dyDescent="0.2">
      <c r="A2586">
        <v>15594450</v>
      </c>
      <c r="B2586">
        <v>695</v>
      </c>
      <c r="C2586" t="s">
        <v>12</v>
      </c>
      <c r="D2586" t="s">
        <v>15</v>
      </c>
      <c r="E2586">
        <v>49</v>
      </c>
      <c r="F2586">
        <v>9</v>
      </c>
      <c r="G2586" s="2">
        <v>159458.53</v>
      </c>
      <c r="H2586">
        <v>1</v>
      </c>
      <c r="I2586">
        <v>1</v>
      </c>
      <c r="J2586">
        <v>0</v>
      </c>
      <c r="K2586" s="1">
        <v>135841.35</v>
      </c>
      <c r="L2586">
        <v>0</v>
      </c>
      <c r="M2586">
        <v>11</v>
      </c>
      <c r="N2586">
        <v>3188</v>
      </c>
      <c r="O2586">
        <v>5</v>
      </c>
      <c r="P2586">
        <v>65</v>
      </c>
      <c r="Q2586">
        <v>0.45454545454545453</v>
      </c>
      <c r="R2586">
        <v>35068</v>
      </c>
      <c r="S2586" t="s">
        <v>54</v>
      </c>
      <c r="T2586" t="s">
        <v>61</v>
      </c>
      <c r="U2586" t="s">
        <v>50</v>
      </c>
      <c r="V2586">
        <v>6</v>
      </c>
    </row>
    <row r="2587" spans="1:22" x14ac:dyDescent="0.2">
      <c r="A2587">
        <v>15605804</v>
      </c>
      <c r="B2587">
        <v>737</v>
      </c>
      <c r="C2587" t="s">
        <v>12</v>
      </c>
      <c r="D2587" t="s">
        <v>15</v>
      </c>
      <c r="E2587">
        <v>45</v>
      </c>
      <c r="F2587">
        <v>10</v>
      </c>
      <c r="G2587" s="2">
        <v>0</v>
      </c>
      <c r="H2587">
        <v>2</v>
      </c>
      <c r="I2587">
        <v>1</v>
      </c>
      <c r="J2587">
        <v>0</v>
      </c>
      <c r="K2587" s="1">
        <v>1364.54</v>
      </c>
      <c r="L2587">
        <v>0</v>
      </c>
      <c r="M2587">
        <v>25</v>
      </c>
      <c r="N2587">
        <v>2884</v>
      </c>
      <c r="O2587">
        <v>4</v>
      </c>
      <c r="P2587">
        <v>85</v>
      </c>
      <c r="Q2587">
        <v>0.16</v>
      </c>
      <c r="R2587">
        <v>72100</v>
      </c>
      <c r="S2587" t="s">
        <v>55</v>
      </c>
      <c r="T2587" t="s">
        <v>61</v>
      </c>
      <c r="U2587" t="s">
        <v>50</v>
      </c>
      <c r="V2587">
        <v>6</v>
      </c>
    </row>
    <row r="2588" spans="1:22" x14ac:dyDescent="0.2">
      <c r="A2588">
        <v>15694321</v>
      </c>
      <c r="B2588">
        <v>619</v>
      </c>
      <c r="C2588" t="s">
        <v>12</v>
      </c>
      <c r="D2588" t="s">
        <v>13</v>
      </c>
      <c r="E2588">
        <v>28</v>
      </c>
      <c r="F2588">
        <v>3</v>
      </c>
      <c r="G2588" s="2">
        <v>0</v>
      </c>
      <c r="H2588">
        <v>2</v>
      </c>
      <c r="I2588">
        <v>1</v>
      </c>
      <c r="J2588">
        <v>0</v>
      </c>
      <c r="K2588" s="1">
        <v>53394.12</v>
      </c>
      <c r="L2588">
        <v>0</v>
      </c>
      <c r="M2588">
        <v>9</v>
      </c>
      <c r="N2588">
        <v>4568</v>
      </c>
      <c r="O2588">
        <v>7</v>
      </c>
      <c r="P2588">
        <v>16</v>
      </c>
      <c r="Q2588">
        <v>0.77777777777777779</v>
      </c>
      <c r="R2588">
        <v>41112</v>
      </c>
      <c r="S2588" t="s">
        <v>56</v>
      </c>
      <c r="T2588" t="s">
        <v>59</v>
      </c>
      <c r="U2588" t="s">
        <v>52</v>
      </c>
      <c r="V2588">
        <v>6</v>
      </c>
    </row>
    <row r="2589" spans="1:22" x14ac:dyDescent="0.2">
      <c r="A2589">
        <v>15720050</v>
      </c>
      <c r="B2589">
        <v>727</v>
      </c>
      <c r="C2589" t="s">
        <v>12</v>
      </c>
      <c r="D2589" t="s">
        <v>13</v>
      </c>
      <c r="E2589">
        <v>28</v>
      </c>
      <c r="F2589">
        <v>2</v>
      </c>
      <c r="G2589" s="2">
        <v>110997.75999999999</v>
      </c>
      <c r="H2589">
        <v>1</v>
      </c>
      <c r="I2589">
        <v>1</v>
      </c>
      <c r="J2589">
        <v>0</v>
      </c>
      <c r="K2589" s="1">
        <v>101433.76</v>
      </c>
      <c r="L2589">
        <v>0</v>
      </c>
      <c r="M2589">
        <v>25</v>
      </c>
      <c r="N2589">
        <v>4392</v>
      </c>
      <c r="O2589">
        <v>5</v>
      </c>
      <c r="P2589">
        <v>164</v>
      </c>
      <c r="Q2589">
        <v>0.2</v>
      </c>
      <c r="R2589">
        <v>109800</v>
      </c>
      <c r="S2589" t="s">
        <v>55</v>
      </c>
      <c r="T2589" t="s">
        <v>58</v>
      </c>
      <c r="U2589" t="s">
        <v>50</v>
      </c>
      <c r="V2589">
        <v>6</v>
      </c>
    </row>
    <row r="2590" spans="1:22" x14ac:dyDescent="0.2">
      <c r="A2590">
        <v>15621870</v>
      </c>
      <c r="B2590">
        <v>739</v>
      </c>
      <c r="C2590" t="s">
        <v>14</v>
      </c>
      <c r="D2590" t="s">
        <v>13</v>
      </c>
      <c r="E2590">
        <v>40</v>
      </c>
      <c r="F2590">
        <v>8</v>
      </c>
      <c r="G2590" s="2">
        <v>0</v>
      </c>
      <c r="H2590">
        <v>1</v>
      </c>
      <c r="I2590">
        <v>1</v>
      </c>
      <c r="J2590">
        <v>0</v>
      </c>
      <c r="K2590" s="1">
        <v>167030.51</v>
      </c>
      <c r="L2590">
        <v>0</v>
      </c>
      <c r="M2590">
        <v>2</v>
      </c>
      <c r="N2590">
        <v>2240</v>
      </c>
      <c r="O2590">
        <v>3</v>
      </c>
      <c r="P2590">
        <v>63</v>
      </c>
      <c r="Q2590">
        <v>1</v>
      </c>
      <c r="R2590">
        <v>4480</v>
      </c>
      <c r="S2590" t="s">
        <v>54</v>
      </c>
      <c r="T2590" t="s">
        <v>60</v>
      </c>
      <c r="U2590" t="s">
        <v>50</v>
      </c>
      <c r="V2590">
        <v>8</v>
      </c>
    </row>
    <row r="2591" spans="1:22" x14ac:dyDescent="0.2">
      <c r="A2591">
        <v>15734711</v>
      </c>
      <c r="B2591">
        <v>373</v>
      </c>
      <c r="C2591" t="s">
        <v>12</v>
      </c>
      <c r="D2591" t="s">
        <v>15</v>
      </c>
      <c r="E2591">
        <v>42</v>
      </c>
      <c r="F2591">
        <v>7</v>
      </c>
      <c r="G2591" s="2">
        <v>0</v>
      </c>
      <c r="H2591">
        <v>1</v>
      </c>
      <c r="I2591">
        <v>1</v>
      </c>
      <c r="J2591">
        <v>0</v>
      </c>
      <c r="K2591" s="1">
        <v>77786.37</v>
      </c>
      <c r="L2591">
        <v>1</v>
      </c>
      <c r="M2591">
        <v>27</v>
      </c>
      <c r="N2591">
        <v>3585</v>
      </c>
      <c r="O2591">
        <v>4</v>
      </c>
      <c r="P2591">
        <v>149</v>
      </c>
      <c r="Q2591">
        <v>0.14814814814814814</v>
      </c>
      <c r="R2591">
        <v>96795</v>
      </c>
      <c r="S2591" t="s">
        <v>55</v>
      </c>
      <c r="T2591" t="s">
        <v>60</v>
      </c>
      <c r="U2591" t="s">
        <v>50</v>
      </c>
      <c r="V2591">
        <v>8</v>
      </c>
    </row>
    <row r="2592" spans="1:22" x14ac:dyDescent="0.2">
      <c r="A2592">
        <v>15814405</v>
      </c>
      <c r="B2592">
        <v>418</v>
      </c>
      <c r="C2592" t="s">
        <v>12</v>
      </c>
      <c r="D2592" t="s">
        <v>13</v>
      </c>
      <c r="E2592">
        <v>46</v>
      </c>
      <c r="F2592">
        <v>9</v>
      </c>
      <c r="G2592" s="2">
        <v>0</v>
      </c>
      <c r="H2592">
        <v>1</v>
      </c>
      <c r="I2592">
        <v>1</v>
      </c>
      <c r="J2592">
        <v>1</v>
      </c>
      <c r="K2592" s="1">
        <v>81014.5</v>
      </c>
      <c r="L2592">
        <v>1</v>
      </c>
      <c r="M2592">
        <v>5</v>
      </c>
      <c r="N2592">
        <v>3962</v>
      </c>
      <c r="O2592">
        <v>3</v>
      </c>
      <c r="P2592">
        <v>48</v>
      </c>
      <c r="Q2592">
        <v>0.6</v>
      </c>
      <c r="R2592">
        <v>19810</v>
      </c>
      <c r="S2592" t="s">
        <v>55</v>
      </c>
      <c r="T2592" t="s">
        <v>61</v>
      </c>
      <c r="U2592" t="s">
        <v>51</v>
      </c>
      <c r="V2592">
        <v>6</v>
      </c>
    </row>
    <row r="2593" spans="1:22" x14ac:dyDescent="0.2">
      <c r="A2593">
        <v>15656009</v>
      </c>
      <c r="B2593">
        <v>736</v>
      </c>
      <c r="C2593" t="s">
        <v>12</v>
      </c>
      <c r="D2593" t="s">
        <v>13</v>
      </c>
      <c r="E2593">
        <v>36</v>
      </c>
      <c r="F2593">
        <v>6</v>
      </c>
      <c r="G2593" s="2">
        <v>0</v>
      </c>
      <c r="H2593">
        <v>1</v>
      </c>
      <c r="I2593">
        <v>1</v>
      </c>
      <c r="J2593">
        <v>0</v>
      </c>
      <c r="K2593" s="1">
        <v>70496.66</v>
      </c>
      <c r="L2593">
        <v>0</v>
      </c>
      <c r="M2593">
        <v>3</v>
      </c>
      <c r="N2593">
        <v>3887</v>
      </c>
      <c r="O2593">
        <v>4</v>
      </c>
      <c r="P2593">
        <v>11</v>
      </c>
      <c r="Q2593">
        <v>1</v>
      </c>
      <c r="R2593">
        <v>11661</v>
      </c>
      <c r="S2593" t="s">
        <v>55</v>
      </c>
      <c r="T2593" t="s">
        <v>60</v>
      </c>
      <c r="U2593" t="s">
        <v>52</v>
      </c>
      <c r="V2593">
        <v>8</v>
      </c>
    </row>
    <row r="2594" spans="1:22" x14ac:dyDescent="0.2">
      <c r="A2594">
        <v>15670492</v>
      </c>
      <c r="B2594">
        <v>737</v>
      </c>
      <c r="C2594" t="s">
        <v>12</v>
      </c>
      <c r="D2594" t="s">
        <v>15</v>
      </c>
      <c r="E2594">
        <v>28</v>
      </c>
      <c r="F2594">
        <v>8</v>
      </c>
      <c r="G2594" s="2">
        <v>0</v>
      </c>
      <c r="H2594">
        <v>2</v>
      </c>
      <c r="I2594">
        <v>1</v>
      </c>
      <c r="J2594">
        <v>0</v>
      </c>
      <c r="K2594" s="1">
        <v>106390.01</v>
      </c>
      <c r="L2594">
        <v>0</v>
      </c>
      <c r="M2594">
        <v>24</v>
      </c>
      <c r="N2594">
        <v>1920</v>
      </c>
      <c r="O2594">
        <v>6</v>
      </c>
      <c r="P2594">
        <v>126</v>
      </c>
      <c r="Q2594">
        <v>0.25</v>
      </c>
      <c r="R2594">
        <v>46080</v>
      </c>
      <c r="S2594" t="s">
        <v>55</v>
      </c>
      <c r="T2594" t="s">
        <v>60</v>
      </c>
      <c r="U2594" t="s">
        <v>50</v>
      </c>
      <c r="V2594">
        <v>6</v>
      </c>
    </row>
    <row r="2595" spans="1:22" x14ac:dyDescent="0.2">
      <c r="A2595">
        <v>15795458</v>
      </c>
      <c r="B2595">
        <v>718</v>
      </c>
      <c r="C2595" t="s">
        <v>14</v>
      </c>
      <c r="D2595" t="s">
        <v>13</v>
      </c>
      <c r="E2595">
        <v>39</v>
      </c>
      <c r="F2595">
        <v>2</v>
      </c>
      <c r="G2595" s="2">
        <v>0</v>
      </c>
      <c r="H2595">
        <v>1</v>
      </c>
      <c r="I2595">
        <v>1</v>
      </c>
      <c r="J2595">
        <v>1</v>
      </c>
      <c r="K2595" s="1">
        <v>52138.49</v>
      </c>
      <c r="L2595">
        <v>0</v>
      </c>
      <c r="M2595">
        <v>28</v>
      </c>
      <c r="N2595">
        <v>4823</v>
      </c>
      <c r="O2595">
        <v>1</v>
      </c>
      <c r="P2595">
        <v>174</v>
      </c>
      <c r="Q2595">
        <v>3.5714285714285712E-2</v>
      </c>
      <c r="R2595">
        <v>135044</v>
      </c>
      <c r="S2595" t="s">
        <v>55</v>
      </c>
      <c r="T2595" t="s">
        <v>58</v>
      </c>
      <c r="U2595" t="s">
        <v>50</v>
      </c>
      <c r="V2595">
        <v>6</v>
      </c>
    </row>
    <row r="2596" spans="1:22" x14ac:dyDescent="0.2">
      <c r="A2596">
        <v>15732438</v>
      </c>
      <c r="B2596">
        <v>561</v>
      </c>
      <c r="C2596" t="s">
        <v>12</v>
      </c>
      <c r="D2596" t="s">
        <v>15</v>
      </c>
      <c r="E2596">
        <v>43</v>
      </c>
      <c r="F2596">
        <v>4</v>
      </c>
      <c r="G2596" s="2">
        <v>0</v>
      </c>
      <c r="H2596">
        <v>4</v>
      </c>
      <c r="I2596">
        <v>0</v>
      </c>
      <c r="J2596">
        <v>0</v>
      </c>
      <c r="K2596" s="1">
        <v>18522.91</v>
      </c>
      <c r="L2596">
        <v>1</v>
      </c>
      <c r="M2596">
        <v>3</v>
      </c>
      <c r="N2596">
        <v>4859</v>
      </c>
      <c r="O2596">
        <v>9</v>
      </c>
      <c r="P2596">
        <v>108</v>
      </c>
      <c r="Q2596">
        <v>1</v>
      </c>
      <c r="R2596">
        <v>14577</v>
      </c>
      <c r="S2596" t="s">
        <v>55</v>
      </c>
      <c r="T2596" t="s">
        <v>59</v>
      </c>
      <c r="U2596" t="s">
        <v>50</v>
      </c>
      <c r="V2596">
        <v>6</v>
      </c>
    </row>
    <row r="2597" spans="1:22" x14ac:dyDescent="0.2">
      <c r="A2597">
        <v>15807457</v>
      </c>
      <c r="B2597">
        <v>641</v>
      </c>
      <c r="C2597" t="s">
        <v>14</v>
      </c>
      <c r="D2597" t="s">
        <v>13</v>
      </c>
      <c r="E2597">
        <v>36</v>
      </c>
      <c r="F2597">
        <v>1</v>
      </c>
      <c r="G2597" s="2">
        <v>0</v>
      </c>
      <c r="H2597">
        <v>2</v>
      </c>
      <c r="I2597">
        <v>1</v>
      </c>
      <c r="J2597">
        <v>0</v>
      </c>
      <c r="K2597" s="1">
        <v>102021.39</v>
      </c>
      <c r="L2597">
        <v>0</v>
      </c>
      <c r="M2597">
        <v>27</v>
      </c>
      <c r="N2597">
        <v>4457</v>
      </c>
      <c r="O2597">
        <v>2</v>
      </c>
      <c r="P2597">
        <v>79</v>
      </c>
      <c r="Q2597">
        <v>7.407407407407407E-2</v>
      </c>
      <c r="R2597">
        <v>120339</v>
      </c>
      <c r="S2597" t="s">
        <v>56</v>
      </c>
      <c r="T2597" t="s">
        <v>58</v>
      </c>
      <c r="U2597" t="s">
        <v>50</v>
      </c>
      <c r="V2597">
        <v>7</v>
      </c>
    </row>
    <row r="2598" spans="1:22" x14ac:dyDescent="0.2">
      <c r="A2598">
        <v>15657306</v>
      </c>
      <c r="B2598">
        <v>567</v>
      </c>
      <c r="C2598" t="s">
        <v>12</v>
      </c>
      <c r="D2598" t="s">
        <v>13</v>
      </c>
      <c r="E2598">
        <v>47</v>
      </c>
      <c r="F2598">
        <v>2</v>
      </c>
      <c r="G2598" s="2">
        <v>0</v>
      </c>
      <c r="H2598">
        <v>1</v>
      </c>
      <c r="I2598">
        <v>0</v>
      </c>
      <c r="J2598">
        <v>0</v>
      </c>
      <c r="K2598" s="1">
        <v>110900.43</v>
      </c>
      <c r="L2598">
        <v>1</v>
      </c>
      <c r="M2598">
        <v>30</v>
      </c>
      <c r="N2598">
        <v>1098</v>
      </c>
      <c r="O2598">
        <v>2</v>
      </c>
      <c r="P2598">
        <v>68</v>
      </c>
      <c r="Q2598">
        <v>6.6666666666666666E-2</v>
      </c>
      <c r="R2598">
        <v>32940</v>
      </c>
      <c r="S2598" t="s">
        <v>54</v>
      </c>
      <c r="T2598" t="s">
        <v>58</v>
      </c>
      <c r="U2598" t="s">
        <v>50</v>
      </c>
      <c r="V2598">
        <v>10</v>
      </c>
    </row>
    <row r="2599" spans="1:22" x14ac:dyDescent="0.2">
      <c r="A2599">
        <v>15709447</v>
      </c>
      <c r="B2599">
        <v>584</v>
      </c>
      <c r="C2599" t="s">
        <v>12</v>
      </c>
      <c r="D2599" t="s">
        <v>13</v>
      </c>
      <c r="E2599">
        <v>26</v>
      </c>
      <c r="F2599">
        <v>0</v>
      </c>
      <c r="G2599" s="2">
        <v>146286.22</v>
      </c>
      <c r="H2599">
        <v>1</v>
      </c>
      <c r="I2599">
        <v>1</v>
      </c>
      <c r="J2599">
        <v>0</v>
      </c>
      <c r="K2599" s="1">
        <v>105105.35</v>
      </c>
      <c r="L2599">
        <v>0</v>
      </c>
      <c r="M2599">
        <v>25</v>
      </c>
      <c r="N2599">
        <v>3888</v>
      </c>
      <c r="O2599">
        <v>5</v>
      </c>
      <c r="P2599">
        <v>19</v>
      </c>
      <c r="Q2599">
        <v>0.2</v>
      </c>
      <c r="R2599">
        <v>97200</v>
      </c>
      <c r="S2599" t="s">
        <v>56</v>
      </c>
      <c r="T2599" t="s">
        <v>58</v>
      </c>
      <c r="U2599" t="s">
        <v>52</v>
      </c>
      <c r="V2599">
        <v>6</v>
      </c>
    </row>
    <row r="2600" spans="1:22" x14ac:dyDescent="0.2">
      <c r="A2600">
        <v>15686242</v>
      </c>
      <c r="B2600">
        <v>771</v>
      </c>
      <c r="C2600" t="s">
        <v>12</v>
      </c>
      <c r="D2600" t="s">
        <v>13</v>
      </c>
      <c r="E2600">
        <v>57</v>
      </c>
      <c r="F2600">
        <v>4</v>
      </c>
      <c r="G2600" s="2">
        <v>0</v>
      </c>
      <c r="H2600">
        <v>1</v>
      </c>
      <c r="I2600">
        <v>0</v>
      </c>
      <c r="J2600">
        <v>0</v>
      </c>
      <c r="K2600" s="1">
        <v>85876.67</v>
      </c>
      <c r="L2600">
        <v>1</v>
      </c>
      <c r="M2600">
        <v>23</v>
      </c>
      <c r="N2600">
        <v>873</v>
      </c>
      <c r="O2600">
        <v>8</v>
      </c>
      <c r="P2600">
        <v>153</v>
      </c>
      <c r="Q2600">
        <v>0.34782608695652173</v>
      </c>
      <c r="R2600">
        <v>20079</v>
      </c>
      <c r="S2600" t="s">
        <v>55</v>
      </c>
      <c r="T2600" t="s">
        <v>59</v>
      </c>
      <c r="U2600" t="s">
        <v>50</v>
      </c>
      <c r="V2600">
        <v>9</v>
      </c>
    </row>
    <row r="2601" spans="1:22" x14ac:dyDescent="0.2">
      <c r="A2601">
        <v>15594576</v>
      </c>
      <c r="B2601">
        <v>524</v>
      </c>
      <c r="C2601" t="s">
        <v>12</v>
      </c>
      <c r="D2601" t="s">
        <v>15</v>
      </c>
      <c r="E2601">
        <v>32</v>
      </c>
      <c r="F2601">
        <v>1</v>
      </c>
      <c r="G2601" s="2">
        <v>144875.71</v>
      </c>
      <c r="H2601">
        <v>1</v>
      </c>
      <c r="I2601">
        <v>0</v>
      </c>
      <c r="J2601">
        <v>0</v>
      </c>
      <c r="K2601" s="1">
        <v>187740.04</v>
      </c>
      <c r="L2601">
        <v>0</v>
      </c>
      <c r="M2601">
        <v>10</v>
      </c>
      <c r="N2601">
        <v>1574</v>
      </c>
      <c r="O2601">
        <v>3</v>
      </c>
      <c r="P2601">
        <v>103</v>
      </c>
      <c r="Q2601">
        <v>0.3</v>
      </c>
      <c r="R2601">
        <v>15740</v>
      </c>
      <c r="S2601" t="s">
        <v>55</v>
      </c>
      <c r="T2601" t="s">
        <v>58</v>
      </c>
      <c r="U2601" t="s">
        <v>50</v>
      </c>
      <c r="V2601">
        <v>6</v>
      </c>
    </row>
    <row r="2602" spans="1:22" x14ac:dyDescent="0.2">
      <c r="A2602">
        <v>15756954</v>
      </c>
      <c r="B2602">
        <v>538</v>
      </c>
      <c r="C2602" t="s">
        <v>12</v>
      </c>
      <c r="D2602" t="s">
        <v>13</v>
      </c>
      <c r="E2602">
        <v>32</v>
      </c>
      <c r="F2602">
        <v>2</v>
      </c>
      <c r="G2602" s="2">
        <v>0</v>
      </c>
      <c r="H2602">
        <v>1</v>
      </c>
      <c r="I2602">
        <v>1</v>
      </c>
      <c r="J2602">
        <v>1</v>
      </c>
      <c r="K2602" s="1">
        <v>80130.539999999994</v>
      </c>
      <c r="L2602">
        <v>0</v>
      </c>
      <c r="M2602">
        <v>9</v>
      </c>
      <c r="N2602">
        <v>1528</v>
      </c>
      <c r="O2602">
        <v>8</v>
      </c>
      <c r="P2602">
        <v>16</v>
      </c>
      <c r="Q2602">
        <v>0.88888888888888884</v>
      </c>
      <c r="R2602">
        <v>13752</v>
      </c>
      <c r="S2602" t="s">
        <v>55</v>
      </c>
      <c r="T2602" t="s">
        <v>58</v>
      </c>
      <c r="U2602" t="s">
        <v>52</v>
      </c>
      <c r="V2602">
        <v>6</v>
      </c>
    </row>
    <row r="2603" spans="1:22" x14ac:dyDescent="0.2">
      <c r="A2603">
        <v>15571065</v>
      </c>
      <c r="B2603">
        <v>532</v>
      </c>
      <c r="C2603" t="s">
        <v>14</v>
      </c>
      <c r="D2603" t="s">
        <v>13</v>
      </c>
      <c r="E2603">
        <v>39</v>
      </c>
      <c r="F2603">
        <v>0</v>
      </c>
      <c r="G2603" s="2">
        <v>0</v>
      </c>
      <c r="H2603">
        <v>2</v>
      </c>
      <c r="I2603">
        <v>1</v>
      </c>
      <c r="J2603">
        <v>0</v>
      </c>
      <c r="K2603" s="1">
        <v>94977.3</v>
      </c>
      <c r="L2603">
        <v>0</v>
      </c>
      <c r="M2603">
        <v>1</v>
      </c>
      <c r="N2603">
        <v>2093</v>
      </c>
      <c r="O2603">
        <v>3</v>
      </c>
      <c r="P2603">
        <v>79</v>
      </c>
      <c r="Q2603">
        <v>1</v>
      </c>
      <c r="R2603">
        <v>2093</v>
      </c>
      <c r="S2603" t="s">
        <v>56</v>
      </c>
      <c r="T2603" t="s">
        <v>58</v>
      </c>
      <c r="U2603" t="s">
        <v>50</v>
      </c>
      <c r="V2603">
        <v>7</v>
      </c>
    </row>
    <row r="2604" spans="1:22" x14ac:dyDescent="0.2">
      <c r="A2604">
        <v>15763065</v>
      </c>
      <c r="B2604">
        <v>700</v>
      </c>
      <c r="C2604" t="s">
        <v>14</v>
      </c>
      <c r="D2604" t="s">
        <v>13</v>
      </c>
      <c r="E2604">
        <v>40</v>
      </c>
      <c r="F2604">
        <v>2</v>
      </c>
      <c r="G2604" s="2">
        <v>0</v>
      </c>
      <c r="H2604">
        <v>2</v>
      </c>
      <c r="I2604">
        <v>1</v>
      </c>
      <c r="J2604">
        <v>0</v>
      </c>
      <c r="K2604" s="1">
        <v>199753.97</v>
      </c>
      <c r="L2604">
        <v>0</v>
      </c>
      <c r="M2604">
        <v>5</v>
      </c>
      <c r="N2604">
        <v>3886</v>
      </c>
      <c r="O2604">
        <v>7</v>
      </c>
      <c r="P2604">
        <v>1</v>
      </c>
      <c r="Q2604">
        <v>1</v>
      </c>
      <c r="R2604">
        <v>19430</v>
      </c>
      <c r="S2604" t="s">
        <v>55</v>
      </c>
      <c r="T2604" t="s">
        <v>58</v>
      </c>
      <c r="U2604" t="s">
        <v>52</v>
      </c>
      <c r="V2604">
        <v>7</v>
      </c>
    </row>
    <row r="2605" spans="1:22" x14ac:dyDescent="0.2">
      <c r="A2605">
        <v>15601857</v>
      </c>
      <c r="B2605">
        <v>705</v>
      </c>
      <c r="C2605" t="s">
        <v>16</v>
      </c>
      <c r="D2605" t="s">
        <v>13</v>
      </c>
      <c r="E2605">
        <v>46</v>
      </c>
      <c r="F2605">
        <v>4</v>
      </c>
      <c r="G2605" s="2">
        <v>115518.07</v>
      </c>
      <c r="H2605">
        <v>1</v>
      </c>
      <c r="I2605">
        <v>0</v>
      </c>
      <c r="J2605">
        <v>0</v>
      </c>
      <c r="K2605" s="1">
        <v>76544.899999999994</v>
      </c>
      <c r="L2605">
        <v>1</v>
      </c>
      <c r="M2605">
        <v>6</v>
      </c>
      <c r="N2605">
        <v>575</v>
      </c>
      <c r="O2605">
        <v>6</v>
      </c>
      <c r="P2605">
        <v>112</v>
      </c>
      <c r="Q2605">
        <v>1</v>
      </c>
      <c r="R2605">
        <v>3450</v>
      </c>
      <c r="S2605" t="s">
        <v>55</v>
      </c>
      <c r="T2605" t="s">
        <v>59</v>
      </c>
      <c r="U2605" t="s">
        <v>50</v>
      </c>
      <c r="V2605">
        <v>6</v>
      </c>
    </row>
    <row r="2606" spans="1:22" x14ac:dyDescent="0.2">
      <c r="A2606">
        <v>15695465</v>
      </c>
      <c r="B2606">
        <v>638</v>
      </c>
      <c r="C2606" t="s">
        <v>12</v>
      </c>
      <c r="D2606" t="s">
        <v>13</v>
      </c>
      <c r="E2606">
        <v>36</v>
      </c>
      <c r="F2606">
        <v>6</v>
      </c>
      <c r="G2606" s="2">
        <v>0</v>
      </c>
      <c r="H2606">
        <v>1</v>
      </c>
      <c r="I2606">
        <v>1</v>
      </c>
      <c r="J2606">
        <v>0</v>
      </c>
      <c r="K2606" s="1">
        <v>164247.51</v>
      </c>
      <c r="L2606">
        <v>0</v>
      </c>
      <c r="M2606">
        <v>4</v>
      </c>
      <c r="N2606">
        <v>4835</v>
      </c>
      <c r="O2606">
        <v>8</v>
      </c>
      <c r="P2606">
        <v>138</v>
      </c>
      <c r="Q2606">
        <v>1</v>
      </c>
      <c r="R2606">
        <v>19340</v>
      </c>
      <c r="S2606" t="s">
        <v>55</v>
      </c>
      <c r="T2606" t="s">
        <v>60</v>
      </c>
      <c r="U2606" t="s">
        <v>50</v>
      </c>
      <c r="V2606">
        <v>8</v>
      </c>
    </row>
    <row r="2607" spans="1:22" x14ac:dyDescent="0.2">
      <c r="A2607">
        <v>15792232</v>
      </c>
      <c r="B2607">
        <v>595</v>
      </c>
      <c r="C2607" t="s">
        <v>14</v>
      </c>
      <c r="D2607" t="s">
        <v>13</v>
      </c>
      <c r="E2607">
        <v>43</v>
      </c>
      <c r="F2607">
        <v>5</v>
      </c>
      <c r="G2607" s="2">
        <v>0</v>
      </c>
      <c r="H2607">
        <v>2</v>
      </c>
      <c r="I2607">
        <v>0</v>
      </c>
      <c r="J2607">
        <v>0</v>
      </c>
      <c r="K2607" s="1">
        <v>105149.8</v>
      </c>
      <c r="L2607">
        <v>0</v>
      </c>
      <c r="M2607">
        <v>1</v>
      </c>
      <c r="N2607">
        <v>4599</v>
      </c>
      <c r="O2607">
        <v>3</v>
      </c>
      <c r="P2607">
        <v>111</v>
      </c>
      <c r="Q2607">
        <v>1</v>
      </c>
      <c r="R2607">
        <v>4599</v>
      </c>
      <c r="S2607" t="s">
        <v>54</v>
      </c>
      <c r="T2607" t="s">
        <v>59</v>
      </c>
      <c r="U2607" t="s">
        <v>50</v>
      </c>
      <c r="V2607">
        <v>6</v>
      </c>
    </row>
    <row r="2608" spans="1:22" x14ac:dyDescent="0.2">
      <c r="A2608">
        <v>15767818</v>
      </c>
      <c r="B2608">
        <v>640</v>
      </c>
      <c r="C2608" t="s">
        <v>12</v>
      </c>
      <c r="D2608" t="s">
        <v>15</v>
      </c>
      <c r="E2608">
        <v>55</v>
      </c>
      <c r="F2608">
        <v>10</v>
      </c>
      <c r="G2608" s="2">
        <v>132436.34</v>
      </c>
      <c r="H2608">
        <v>1</v>
      </c>
      <c r="I2608">
        <v>1</v>
      </c>
      <c r="J2608">
        <v>0</v>
      </c>
      <c r="K2608" s="1">
        <v>978.66</v>
      </c>
      <c r="L2608">
        <v>0</v>
      </c>
      <c r="M2608">
        <v>5</v>
      </c>
      <c r="N2608">
        <v>2554</v>
      </c>
      <c r="O2608">
        <v>0</v>
      </c>
      <c r="P2608">
        <v>17</v>
      </c>
      <c r="Q2608">
        <v>0</v>
      </c>
      <c r="R2608">
        <v>12770</v>
      </c>
      <c r="S2608" t="s">
        <v>55</v>
      </c>
      <c r="T2608" t="s">
        <v>61</v>
      </c>
      <c r="U2608" t="s">
        <v>52</v>
      </c>
      <c r="V2608">
        <v>6</v>
      </c>
    </row>
    <row r="2609" spans="1:22" x14ac:dyDescent="0.2">
      <c r="A2609">
        <v>15737732</v>
      </c>
      <c r="B2609">
        <v>751</v>
      </c>
      <c r="C2609" t="s">
        <v>12</v>
      </c>
      <c r="D2609" t="s">
        <v>13</v>
      </c>
      <c r="E2609">
        <v>44</v>
      </c>
      <c r="F2609">
        <v>10</v>
      </c>
      <c r="G2609" s="2">
        <v>0</v>
      </c>
      <c r="H2609">
        <v>2</v>
      </c>
      <c r="I2609">
        <v>1</v>
      </c>
      <c r="J2609">
        <v>0</v>
      </c>
      <c r="K2609" s="1">
        <v>170634.49</v>
      </c>
      <c r="L2609">
        <v>0</v>
      </c>
      <c r="M2609">
        <v>1</v>
      </c>
      <c r="N2609">
        <v>799</v>
      </c>
      <c r="O2609">
        <v>0</v>
      </c>
      <c r="P2609">
        <v>100</v>
      </c>
      <c r="Q2609">
        <v>0</v>
      </c>
      <c r="R2609">
        <v>799</v>
      </c>
      <c r="S2609" t="s">
        <v>55</v>
      </c>
      <c r="T2609" t="s">
        <v>61</v>
      </c>
      <c r="U2609" t="s">
        <v>50</v>
      </c>
      <c r="V2609">
        <v>6</v>
      </c>
    </row>
    <row r="2610" spans="1:22" x14ac:dyDescent="0.2">
      <c r="A2610">
        <v>15632280</v>
      </c>
      <c r="B2610">
        <v>544</v>
      </c>
      <c r="C2610" t="s">
        <v>14</v>
      </c>
      <c r="D2610" t="s">
        <v>13</v>
      </c>
      <c r="E2610">
        <v>53</v>
      </c>
      <c r="F2610">
        <v>9</v>
      </c>
      <c r="G2610" s="2">
        <v>0</v>
      </c>
      <c r="H2610">
        <v>1</v>
      </c>
      <c r="I2610">
        <v>1</v>
      </c>
      <c r="J2610">
        <v>0</v>
      </c>
      <c r="K2610" s="1">
        <v>125692.07</v>
      </c>
      <c r="L2610">
        <v>1</v>
      </c>
      <c r="M2610">
        <v>28</v>
      </c>
      <c r="N2610">
        <v>1072</v>
      </c>
      <c r="O2610">
        <v>8</v>
      </c>
      <c r="P2610">
        <v>7</v>
      </c>
      <c r="Q2610">
        <v>0.2857142857142857</v>
      </c>
      <c r="R2610">
        <v>30016</v>
      </c>
      <c r="S2610" t="s">
        <v>55</v>
      </c>
      <c r="T2610" t="s">
        <v>61</v>
      </c>
      <c r="U2610" t="s">
        <v>52</v>
      </c>
      <c r="V2610">
        <v>9</v>
      </c>
    </row>
    <row r="2611" spans="1:22" x14ac:dyDescent="0.2">
      <c r="A2611">
        <v>15656829</v>
      </c>
      <c r="B2611">
        <v>577</v>
      </c>
      <c r="C2611" t="s">
        <v>14</v>
      </c>
      <c r="D2611" t="s">
        <v>13</v>
      </c>
      <c r="E2611">
        <v>33</v>
      </c>
      <c r="F2611">
        <v>6</v>
      </c>
      <c r="G2611" s="2">
        <v>0</v>
      </c>
      <c r="H2611">
        <v>2</v>
      </c>
      <c r="I2611">
        <v>1</v>
      </c>
      <c r="J2611">
        <v>0</v>
      </c>
      <c r="K2611" s="1">
        <v>57975.8</v>
      </c>
      <c r="L2611">
        <v>0</v>
      </c>
      <c r="M2611">
        <v>22</v>
      </c>
      <c r="N2611">
        <v>133</v>
      </c>
      <c r="O2611">
        <v>1</v>
      </c>
      <c r="P2611">
        <v>48</v>
      </c>
      <c r="Q2611">
        <v>4.5454545454545456E-2</v>
      </c>
      <c r="R2611">
        <v>2926</v>
      </c>
      <c r="S2611" t="s">
        <v>54</v>
      </c>
      <c r="T2611" t="s">
        <v>60</v>
      </c>
      <c r="U2611" t="s">
        <v>51</v>
      </c>
      <c r="V2611">
        <v>6</v>
      </c>
    </row>
    <row r="2612" spans="1:22" x14ac:dyDescent="0.2">
      <c r="A2612">
        <v>15643794</v>
      </c>
      <c r="B2612">
        <v>639</v>
      </c>
      <c r="C2612" t="s">
        <v>14</v>
      </c>
      <c r="D2612" t="s">
        <v>13</v>
      </c>
      <c r="E2612">
        <v>27</v>
      </c>
      <c r="F2612">
        <v>2</v>
      </c>
      <c r="G2612" s="2">
        <v>0</v>
      </c>
      <c r="H2612">
        <v>1</v>
      </c>
      <c r="I2612">
        <v>1</v>
      </c>
      <c r="J2612">
        <v>1</v>
      </c>
      <c r="K2612" s="1">
        <v>82938.990000000005</v>
      </c>
      <c r="L2612">
        <v>0</v>
      </c>
      <c r="M2612">
        <v>22</v>
      </c>
      <c r="N2612">
        <v>1848</v>
      </c>
      <c r="O2612">
        <v>9</v>
      </c>
      <c r="P2612">
        <v>129</v>
      </c>
      <c r="Q2612">
        <v>0.40909090909090912</v>
      </c>
      <c r="R2612">
        <v>40656</v>
      </c>
      <c r="S2612" t="s">
        <v>55</v>
      </c>
      <c r="T2612" t="s">
        <v>58</v>
      </c>
      <c r="U2612" t="s">
        <v>50</v>
      </c>
      <c r="V2612">
        <v>6</v>
      </c>
    </row>
    <row r="2613" spans="1:22" x14ac:dyDescent="0.2">
      <c r="A2613">
        <v>15584812</v>
      </c>
      <c r="B2613">
        <v>693</v>
      </c>
      <c r="C2613" t="s">
        <v>14</v>
      </c>
      <c r="D2613" t="s">
        <v>13</v>
      </c>
      <c r="E2613">
        <v>39</v>
      </c>
      <c r="F2613">
        <v>0</v>
      </c>
      <c r="G2613" s="2">
        <v>0</v>
      </c>
      <c r="H2613">
        <v>2</v>
      </c>
      <c r="I2613">
        <v>0</v>
      </c>
      <c r="J2613">
        <v>0</v>
      </c>
      <c r="K2613" s="1">
        <v>81901.600000000006</v>
      </c>
      <c r="L2613">
        <v>0</v>
      </c>
      <c r="M2613">
        <v>5</v>
      </c>
      <c r="N2613">
        <v>3137</v>
      </c>
      <c r="O2613">
        <v>8</v>
      </c>
      <c r="P2613">
        <v>180</v>
      </c>
      <c r="Q2613">
        <v>1</v>
      </c>
      <c r="R2613">
        <v>15685</v>
      </c>
      <c r="S2613" t="s">
        <v>55</v>
      </c>
      <c r="T2613" t="s">
        <v>58</v>
      </c>
      <c r="U2613" t="s">
        <v>50</v>
      </c>
      <c r="V2613">
        <v>7</v>
      </c>
    </row>
    <row r="2614" spans="1:22" x14ac:dyDescent="0.2">
      <c r="A2614">
        <v>15733229</v>
      </c>
      <c r="B2614">
        <v>638</v>
      </c>
      <c r="C2614" t="s">
        <v>14</v>
      </c>
      <c r="D2614" t="s">
        <v>13</v>
      </c>
      <c r="E2614">
        <v>34</v>
      </c>
      <c r="F2614">
        <v>7</v>
      </c>
      <c r="G2614" s="2">
        <v>0</v>
      </c>
      <c r="H2614">
        <v>2</v>
      </c>
      <c r="I2614">
        <v>0</v>
      </c>
      <c r="J2614">
        <v>0</v>
      </c>
      <c r="K2614" s="1">
        <v>3946.29</v>
      </c>
      <c r="L2614">
        <v>0</v>
      </c>
      <c r="M2614">
        <v>17</v>
      </c>
      <c r="N2614">
        <v>2959</v>
      </c>
      <c r="O2614">
        <v>7</v>
      </c>
      <c r="P2614">
        <v>73</v>
      </c>
      <c r="Q2614">
        <v>0.41176470588235292</v>
      </c>
      <c r="R2614">
        <v>50303</v>
      </c>
      <c r="S2614" t="s">
        <v>54</v>
      </c>
      <c r="T2614" t="s">
        <v>60</v>
      </c>
      <c r="U2614" t="s">
        <v>50</v>
      </c>
      <c r="V2614">
        <v>6</v>
      </c>
    </row>
    <row r="2615" spans="1:22" x14ac:dyDescent="0.2">
      <c r="A2615">
        <v>15771000</v>
      </c>
      <c r="B2615">
        <v>684</v>
      </c>
      <c r="C2615" t="s">
        <v>12</v>
      </c>
      <c r="D2615" t="s">
        <v>15</v>
      </c>
      <c r="E2615">
        <v>38</v>
      </c>
      <c r="F2615">
        <v>4</v>
      </c>
      <c r="G2615" s="2">
        <v>0</v>
      </c>
      <c r="H2615">
        <v>3</v>
      </c>
      <c r="I2615">
        <v>1</v>
      </c>
      <c r="J2615">
        <v>0</v>
      </c>
      <c r="K2615" s="1">
        <v>75609.84</v>
      </c>
      <c r="L2615">
        <v>0</v>
      </c>
      <c r="M2615">
        <v>16</v>
      </c>
      <c r="N2615">
        <v>3552</v>
      </c>
      <c r="O2615">
        <v>6</v>
      </c>
      <c r="P2615">
        <v>78</v>
      </c>
      <c r="Q2615">
        <v>0.375</v>
      </c>
      <c r="R2615">
        <v>56832</v>
      </c>
      <c r="S2615" t="s">
        <v>55</v>
      </c>
      <c r="T2615" t="s">
        <v>59</v>
      </c>
      <c r="U2615" t="s">
        <v>50</v>
      </c>
      <c r="V2615">
        <v>6</v>
      </c>
    </row>
    <row r="2616" spans="1:22" x14ac:dyDescent="0.2">
      <c r="A2616">
        <v>15584156</v>
      </c>
      <c r="B2616">
        <v>593</v>
      </c>
      <c r="C2616" t="s">
        <v>14</v>
      </c>
      <c r="D2616" t="s">
        <v>15</v>
      </c>
      <c r="E2616">
        <v>27</v>
      </c>
      <c r="F2616">
        <v>10</v>
      </c>
      <c r="G2616" s="2">
        <v>0</v>
      </c>
      <c r="H2616">
        <v>3</v>
      </c>
      <c r="I2616">
        <v>0</v>
      </c>
      <c r="J2616">
        <v>0</v>
      </c>
      <c r="K2616" s="1">
        <v>94620</v>
      </c>
      <c r="L2616">
        <v>1</v>
      </c>
      <c r="M2616">
        <v>27</v>
      </c>
      <c r="N2616">
        <v>2534</v>
      </c>
      <c r="O2616">
        <v>2</v>
      </c>
      <c r="P2616">
        <v>121</v>
      </c>
      <c r="Q2616">
        <v>7.407407407407407E-2</v>
      </c>
      <c r="R2616">
        <v>68418</v>
      </c>
      <c r="S2616" t="s">
        <v>56</v>
      </c>
      <c r="T2616" t="s">
        <v>61</v>
      </c>
      <c r="U2616" t="s">
        <v>50</v>
      </c>
      <c r="V2616">
        <v>6</v>
      </c>
    </row>
    <row r="2617" spans="1:22" x14ac:dyDescent="0.2">
      <c r="A2617">
        <v>15702656</v>
      </c>
      <c r="B2617">
        <v>651</v>
      </c>
      <c r="C2617" t="s">
        <v>12</v>
      </c>
      <c r="D2617" t="s">
        <v>13</v>
      </c>
      <c r="E2617">
        <v>33</v>
      </c>
      <c r="F2617">
        <v>1</v>
      </c>
      <c r="G2617" s="2">
        <v>96834.78</v>
      </c>
      <c r="H2617">
        <v>1</v>
      </c>
      <c r="I2617">
        <v>1</v>
      </c>
      <c r="J2617">
        <v>0</v>
      </c>
      <c r="K2617" s="1">
        <v>108764.69</v>
      </c>
      <c r="L2617">
        <v>0</v>
      </c>
      <c r="M2617">
        <v>10</v>
      </c>
      <c r="N2617">
        <v>1322</v>
      </c>
      <c r="O2617">
        <v>1</v>
      </c>
      <c r="P2617">
        <v>72</v>
      </c>
      <c r="Q2617">
        <v>0.1</v>
      </c>
      <c r="R2617">
        <v>13220</v>
      </c>
      <c r="S2617" t="s">
        <v>55</v>
      </c>
      <c r="T2617" t="s">
        <v>58</v>
      </c>
      <c r="U2617" t="s">
        <v>50</v>
      </c>
      <c r="V2617">
        <v>6</v>
      </c>
    </row>
    <row r="2618" spans="1:22" x14ac:dyDescent="0.2">
      <c r="A2618">
        <v>15784010</v>
      </c>
      <c r="B2618">
        <v>666</v>
      </c>
      <c r="C2618" t="s">
        <v>16</v>
      </c>
      <c r="D2618" t="s">
        <v>15</v>
      </c>
      <c r="E2618">
        <v>33</v>
      </c>
      <c r="F2618">
        <v>2</v>
      </c>
      <c r="G2618" s="2">
        <v>124125.26</v>
      </c>
      <c r="H2618">
        <v>1</v>
      </c>
      <c r="I2618">
        <v>1</v>
      </c>
      <c r="J2618">
        <v>0</v>
      </c>
      <c r="K2618" s="1">
        <v>81884.800000000003</v>
      </c>
      <c r="L2618">
        <v>0</v>
      </c>
      <c r="M2618">
        <v>7</v>
      </c>
      <c r="N2618">
        <v>335</v>
      </c>
      <c r="O2618">
        <v>2</v>
      </c>
      <c r="P2618">
        <v>158</v>
      </c>
      <c r="Q2618">
        <v>0.2857142857142857</v>
      </c>
      <c r="R2618">
        <v>2345</v>
      </c>
      <c r="S2618" t="s">
        <v>54</v>
      </c>
      <c r="T2618" t="s">
        <v>58</v>
      </c>
      <c r="U2618" t="s">
        <v>50</v>
      </c>
      <c r="V2618">
        <v>6</v>
      </c>
    </row>
    <row r="2619" spans="1:22" x14ac:dyDescent="0.2">
      <c r="A2619">
        <v>15748616</v>
      </c>
      <c r="B2619">
        <v>599</v>
      </c>
      <c r="C2619" t="s">
        <v>12</v>
      </c>
      <c r="D2619" t="s">
        <v>15</v>
      </c>
      <c r="E2619">
        <v>27</v>
      </c>
      <c r="F2619">
        <v>5</v>
      </c>
      <c r="G2619" s="2">
        <v>0</v>
      </c>
      <c r="H2619">
        <v>2</v>
      </c>
      <c r="I2619">
        <v>1</v>
      </c>
      <c r="J2619">
        <v>0</v>
      </c>
      <c r="K2619" s="1">
        <v>30546.400000000001</v>
      </c>
      <c r="L2619">
        <v>0</v>
      </c>
      <c r="M2619">
        <v>30</v>
      </c>
      <c r="N2619">
        <v>1784</v>
      </c>
      <c r="O2619">
        <v>7</v>
      </c>
      <c r="P2619">
        <v>113</v>
      </c>
      <c r="Q2619">
        <v>0.23333333333333334</v>
      </c>
      <c r="R2619">
        <v>53520</v>
      </c>
      <c r="S2619" t="s">
        <v>56</v>
      </c>
      <c r="T2619" t="s">
        <v>59</v>
      </c>
      <c r="U2619" t="s">
        <v>50</v>
      </c>
      <c r="V2619">
        <v>6</v>
      </c>
    </row>
    <row r="2620" spans="1:22" x14ac:dyDescent="0.2">
      <c r="A2620">
        <v>15640580</v>
      </c>
      <c r="B2620">
        <v>650</v>
      </c>
      <c r="C2620" t="s">
        <v>12</v>
      </c>
      <c r="D2620" t="s">
        <v>13</v>
      </c>
      <c r="E2620">
        <v>47</v>
      </c>
      <c r="F2620">
        <v>9</v>
      </c>
      <c r="G2620" s="2">
        <v>0</v>
      </c>
      <c r="H2620">
        <v>1</v>
      </c>
      <c r="I2620">
        <v>1</v>
      </c>
      <c r="J2620">
        <v>0</v>
      </c>
      <c r="K2620" s="1">
        <v>187943.6</v>
      </c>
      <c r="L2620">
        <v>0</v>
      </c>
      <c r="M2620">
        <v>5</v>
      </c>
      <c r="N2620">
        <v>2969</v>
      </c>
      <c r="O2620">
        <v>7</v>
      </c>
      <c r="P2620">
        <v>123</v>
      </c>
      <c r="Q2620">
        <v>1</v>
      </c>
      <c r="R2620">
        <v>14845</v>
      </c>
      <c r="S2620" t="s">
        <v>56</v>
      </c>
      <c r="T2620" t="s">
        <v>61</v>
      </c>
      <c r="U2620" t="s">
        <v>50</v>
      </c>
      <c r="V2620">
        <v>9</v>
      </c>
    </row>
    <row r="2621" spans="1:22" x14ac:dyDescent="0.2">
      <c r="A2621">
        <v>15737385</v>
      </c>
      <c r="B2621">
        <v>800</v>
      </c>
      <c r="C2621" t="s">
        <v>14</v>
      </c>
      <c r="D2621" t="s">
        <v>13</v>
      </c>
      <c r="E2621">
        <v>46</v>
      </c>
      <c r="F2621">
        <v>6</v>
      </c>
      <c r="G2621" s="2">
        <v>0</v>
      </c>
      <c r="H2621">
        <v>2</v>
      </c>
      <c r="I2621">
        <v>1</v>
      </c>
      <c r="J2621">
        <v>0</v>
      </c>
      <c r="K2621" s="1">
        <v>171928.04</v>
      </c>
      <c r="L2621">
        <v>0</v>
      </c>
      <c r="M2621">
        <v>29</v>
      </c>
      <c r="N2621">
        <v>3196</v>
      </c>
      <c r="O2621">
        <v>5</v>
      </c>
      <c r="P2621">
        <v>95</v>
      </c>
      <c r="Q2621">
        <v>0.17241379310344829</v>
      </c>
      <c r="R2621">
        <v>92684</v>
      </c>
      <c r="S2621" t="s">
        <v>56</v>
      </c>
      <c r="T2621" t="s">
        <v>60</v>
      </c>
      <c r="U2621" t="s">
        <v>50</v>
      </c>
      <c r="V2621">
        <v>7</v>
      </c>
    </row>
    <row r="2622" spans="1:22" x14ac:dyDescent="0.2">
      <c r="A2622">
        <v>15786035</v>
      </c>
      <c r="B2622">
        <v>740</v>
      </c>
      <c r="C2622" t="s">
        <v>12</v>
      </c>
      <c r="D2622" t="s">
        <v>15</v>
      </c>
      <c r="E2622">
        <v>39</v>
      </c>
      <c r="F2622">
        <v>9</v>
      </c>
      <c r="G2622" s="2">
        <v>0</v>
      </c>
      <c r="H2622">
        <v>2</v>
      </c>
      <c r="I2622">
        <v>1</v>
      </c>
      <c r="J2622">
        <v>0</v>
      </c>
      <c r="K2622" s="1">
        <v>19047.23</v>
      </c>
      <c r="L2622">
        <v>0</v>
      </c>
      <c r="M2622">
        <v>20</v>
      </c>
      <c r="N2622">
        <v>4949</v>
      </c>
      <c r="O2622">
        <v>7</v>
      </c>
      <c r="P2622">
        <v>4</v>
      </c>
      <c r="Q2622">
        <v>0.35</v>
      </c>
      <c r="R2622">
        <v>98980</v>
      </c>
      <c r="S2622" t="s">
        <v>55</v>
      </c>
      <c r="T2622" t="s">
        <v>61</v>
      </c>
      <c r="U2622" t="s">
        <v>52</v>
      </c>
      <c r="V2622">
        <v>6</v>
      </c>
    </row>
    <row r="2623" spans="1:22" x14ac:dyDescent="0.2">
      <c r="A2623">
        <v>15592716</v>
      </c>
      <c r="B2623">
        <v>559</v>
      </c>
      <c r="C2623" t="s">
        <v>12</v>
      </c>
      <c r="D2623" t="s">
        <v>15</v>
      </c>
      <c r="E2623">
        <v>52</v>
      </c>
      <c r="F2623">
        <v>2</v>
      </c>
      <c r="G2623" s="2">
        <v>0</v>
      </c>
      <c r="H2623">
        <v>1</v>
      </c>
      <c r="I2623">
        <v>1</v>
      </c>
      <c r="J2623">
        <v>0</v>
      </c>
      <c r="K2623" s="1">
        <v>129013.59</v>
      </c>
      <c r="L2623">
        <v>1</v>
      </c>
      <c r="M2623">
        <v>26</v>
      </c>
      <c r="N2623">
        <v>1034</v>
      </c>
      <c r="O2623">
        <v>7</v>
      </c>
      <c r="P2623">
        <v>136</v>
      </c>
      <c r="Q2623">
        <v>0.26923076923076922</v>
      </c>
      <c r="R2623">
        <v>26884</v>
      </c>
      <c r="S2623" t="s">
        <v>54</v>
      </c>
      <c r="T2623" t="s">
        <v>58</v>
      </c>
      <c r="U2623" t="s">
        <v>50</v>
      </c>
      <c r="V2623">
        <v>10</v>
      </c>
    </row>
    <row r="2624" spans="1:22" x14ac:dyDescent="0.2">
      <c r="A2624">
        <v>15734850</v>
      </c>
      <c r="B2624">
        <v>676</v>
      </c>
      <c r="C2624" t="s">
        <v>14</v>
      </c>
      <c r="D2624" t="s">
        <v>15</v>
      </c>
      <c r="E2624">
        <v>36</v>
      </c>
      <c r="F2624">
        <v>1</v>
      </c>
      <c r="G2624" s="2">
        <v>82729.490000000005</v>
      </c>
      <c r="H2624">
        <v>1</v>
      </c>
      <c r="I2624">
        <v>1</v>
      </c>
      <c r="J2624">
        <v>0</v>
      </c>
      <c r="K2624" s="1">
        <v>113810.12</v>
      </c>
      <c r="L2624">
        <v>0</v>
      </c>
      <c r="M2624">
        <v>26</v>
      </c>
      <c r="N2624">
        <v>4801</v>
      </c>
      <c r="O2624">
        <v>1</v>
      </c>
      <c r="P2624">
        <v>20</v>
      </c>
      <c r="Q2624">
        <v>3.8461538461538464E-2</v>
      </c>
      <c r="R2624">
        <v>124826</v>
      </c>
      <c r="S2624" t="s">
        <v>54</v>
      </c>
      <c r="T2624" t="s">
        <v>58</v>
      </c>
      <c r="U2624" t="s">
        <v>52</v>
      </c>
      <c r="V2624">
        <v>6</v>
      </c>
    </row>
    <row r="2625" spans="1:22" x14ac:dyDescent="0.2">
      <c r="A2625">
        <v>15690733</v>
      </c>
      <c r="B2625">
        <v>608</v>
      </c>
      <c r="C2625" t="s">
        <v>14</v>
      </c>
      <c r="D2625" t="s">
        <v>15</v>
      </c>
      <c r="E2625">
        <v>45</v>
      </c>
      <c r="F2625">
        <v>4</v>
      </c>
      <c r="G2625" s="2">
        <v>0</v>
      </c>
      <c r="H2625">
        <v>2</v>
      </c>
      <c r="I2625">
        <v>0</v>
      </c>
      <c r="J2625">
        <v>0</v>
      </c>
      <c r="K2625" s="1">
        <v>36697.480000000003</v>
      </c>
      <c r="L2625">
        <v>1</v>
      </c>
      <c r="M2625">
        <v>24</v>
      </c>
      <c r="N2625">
        <v>1669</v>
      </c>
      <c r="O2625">
        <v>3</v>
      </c>
      <c r="P2625">
        <v>40</v>
      </c>
      <c r="Q2625">
        <v>0.125</v>
      </c>
      <c r="R2625">
        <v>40056</v>
      </c>
      <c r="S2625" t="s">
        <v>56</v>
      </c>
      <c r="T2625" t="s">
        <v>59</v>
      </c>
      <c r="U2625" t="s">
        <v>51</v>
      </c>
      <c r="V2625">
        <v>6</v>
      </c>
    </row>
    <row r="2626" spans="1:22" x14ac:dyDescent="0.2">
      <c r="A2626">
        <v>15620988</v>
      </c>
      <c r="B2626">
        <v>616</v>
      </c>
      <c r="C2626" t="s">
        <v>12</v>
      </c>
      <c r="D2626" t="s">
        <v>15</v>
      </c>
      <c r="E2626">
        <v>46</v>
      </c>
      <c r="F2626">
        <v>2</v>
      </c>
      <c r="G2626" s="2">
        <v>0</v>
      </c>
      <c r="H2626">
        <v>2</v>
      </c>
      <c r="I2626">
        <v>1</v>
      </c>
      <c r="J2626">
        <v>0</v>
      </c>
      <c r="K2626" s="1">
        <v>137136.46</v>
      </c>
      <c r="L2626">
        <v>0</v>
      </c>
      <c r="M2626">
        <v>26</v>
      </c>
      <c r="N2626">
        <v>687</v>
      </c>
      <c r="O2626">
        <v>8</v>
      </c>
      <c r="P2626">
        <v>32</v>
      </c>
      <c r="Q2626">
        <v>0.30769230769230771</v>
      </c>
      <c r="R2626">
        <v>17862</v>
      </c>
      <c r="S2626" t="s">
        <v>56</v>
      </c>
      <c r="T2626" t="s">
        <v>58</v>
      </c>
      <c r="U2626" t="s">
        <v>51</v>
      </c>
      <c r="V2626">
        <v>8</v>
      </c>
    </row>
    <row r="2627" spans="1:22" x14ac:dyDescent="0.2">
      <c r="A2627">
        <v>15571529</v>
      </c>
      <c r="B2627">
        <v>650</v>
      </c>
      <c r="C2627" t="s">
        <v>16</v>
      </c>
      <c r="D2627" t="s">
        <v>13</v>
      </c>
      <c r="E2627">
        <v>48</v>
      </c>
      <c r="F2627">
        <v>7</v>
      </c>
      <c r="G2627" s="2">
        <v>138232.24</v>
      </c>
      <c r="H2627">
        <v>1</v>
      </c>
      <c r="I2627">
        <v>1</v>
      </c>
      <c r="J2627">
        <v>0</v>
      </c>
      <c r="K2627" s="1">
        <v>57594.78</v>
      </c>
      <c r="L2627">
        <v>0</v>
      </c>
      <c r="M2627">
        <v>1</v>
      </c>
      <c r="N2627">
        <v>2458</v>
      </c>
      <c r="O2627">
        <v>0</v>
      </c>
      <c r="P2627">
        <v>103</v>
      </c>
      <c r="Q2627">
        <v>0</v>
      </c>
      <c r="R2627">
        <v>2458</v>
      </c>
      <c r="S2627" t="s">
        <v>55</v>
      </c>
      <c r="T2627" t="s">
        <v>60</v>
      </c>
      <c r="U2627" t="s">
        <v>50</v>
      </c>
      <c r="V2627">
        <v>6</v>
      </c>
    </row>
    <row r="2628" spans="1:22" x14ac:dyDescent="0.2">
      <c r="A2628">
        <v>15592104</v>
      </c>
      <c r="B2628">
        <v>655</v>
      </c>
      <c r="C2628" t="s">
        <v>12</v>
      </c>
      <c r="D2628" t="s">
        <v>13</v>
      </c>
      <c r="E2628">
        <v>41</v>
      </c>
      <c r="F2628">
        <v>5</v>
      </c>
      <c r="G2628" s="2">
        <v>0</v>
      </c>
      <c r="H2628">
        <v>1</v>
      </c>
      <c r="I2628">
        <v>0</v>
      </c>
      <c r="J2628">
        <v>0</v>
      </c>
      <c r="K2628" s="1">
        <v>36548</v>
      </c>
      <c r="L2628">
        <v>1</v>
      </c>
      <c r="M2628">
        <v>19</v>
      </c>
      <c r="N2628">
        <v>1177</v>
      </c>
      <c r="O2628">
        <v>10</v>
      </c>
      <c r="P2628">
        <v>114</v>
      </c>
      <c r="Q2628">
        <v>0.52631578947368418</v>
      </c>
      <c r="R2628">
        <v>22363</v>
      </c>
      <c r="S2628" t="s">
        <v>55</v>
      </c>
      <c r="T2628" t="s">
        <v>59</v>
      </c>
      <c r="U2628" t="s">
        <v>50</v>
      </c>
      <c r="V2628">
        <v>8</v>
      </c>
    </row>
    <row r="2629" spans="1:22" x14ac:dyDescent="0.2">
      <c r="A2629">
        <v>15651900</v>
      </c>
      <c r="B2629">
        <v>782</v>
      </c>
      <c r="C2629" t="s">
        <v>16</v>
      </c>
      <c r="D2629" t="s">
        <v>13</v>
      </c>
      <c r="E2629">
        <v>53</v>
      </c>
      <c r="F2629">
        <v>1</v>
      </c>
      <c r="G2629" s="2">
        <v>81571.05</v>
      </c>
      <c r="H2629">
        <v>1</v>
      </c>
      <c r="I2629">
        <v>1</v>
      </c>
      <c r="J2629">
        <v>0</v>
      </c>
      <c r="K2629" s="1">
        <v>182960.46</v>
      </c>
      <c r="L2629">
        <v>1</v>
      </c>
      <c r="M2629">
        <v>24</v>
      </c>
      <c r="N2629">
        <v>758</v>
      </c>
      <c r="O2629">
        <v>7</v>
      </c>
      <c r="P2629">
        <v>119</v>
      </c>
      <c r="Q2629">
        <v>0.29166666666666669</v>
      </c>
      <c r="R2629">
        <v>18192</v>
      </c>
      <c r="S2629" t="s">
        <v>55</v>
      </c>
      <c r="T2629" t="s">
        <v>58</v>
      </c>
      <c r="U2629" t="s">
        <v>50</v>
      </c>
      <c r="V2629">
        <v>7</v>
      </c>
    </row>
    <row r="2630" spans="1:22" x14ac:dyDescent="0.2">
      <c r="A2630">
        <v>15596212</v>
      </c>
      <c r="B2630">
        <v>781</v>
      </c>
      <c r="C2630" t="s">
        <v>14</v>
      </c>
      <c r="D2630" t="s">
        <v>15</v>
      </c>
      <c r="E2630">
        <v>35</v>
      </c>
      <c r="F2630">
        <v>1</v>
      </c>
      <c r="G2630" s="2">
        <v>0</v>
      </c>
      <c r="H2630">
        <v>2</v>
      </c>
      <c r="I2630">
        <v>0</v>
      </c>
      <c r="J2630">
        <v>0</v>
      </c>
      <c r="K2630" s="1">
        <v>42117.9</v>
      </c>
      <c r="L2630">
        <v>0</v>
      </c>
      <c r="M2630">
        <v>24</v>
      </c>
      <c r="N2630">
        <v>1011</v>
      </c>
      <c r="O2630">
        <v>3</v>
      </c>
      <c r="P2630">
        <v>138</v>
      </c>
      <c r="Q2630">
        <v>0.125</v>
      </c>
      <c r="R2630">
        <v>24264</v>
      </c>
      <c r="S2630" t="s">
        <v>55</v>
      </c>
      <c r="T2630" t="s">
        <v>58</v>
      </c>
      <c r="U2630" t="s">
        <v>50</v>
      </c>
      <c r="V2630">
        <v>7</v>
      </c>
    </row>
    <row r="2631" spans="1:22" x14ac:dyDescent="0.2">
      <c r="A2631">
        <v>15710687</v>
      </c>
      <c r="B2631">
        <v>593</v>
      </c>
      <c r="C2631" t="s">
        <v>12</v>
      </c>
      <c r="D2631" t="s">
        <v>13</v>
      </c>
      <c r="E2631">
        <v>33</v>
      </c>
      <c r="F2631">
        <v>0</v>
      </c>
      <c r="G2631" s="2">
        <v>95927.039999999994</v>
      </c>
      <c r="H2631">
        <v>1</v>
      </c>
      <c r="I2631">
        <v>1</v>
      </c>
      <c r="J2631">
        <v>0</v>
      </c>
      <c r="K2631" s="1">
        <v>199478.05</v>
      </c>
      <c r="L2631">
        <v>0</v>
      </c>
      <c r="M2631">
        <v>19</v>
      </c>
      <c r="N2631">
        <v>238</v>
      </c>
      <c r="O2631">
        <v>3</v>
      </c>
      <c r="P2631">
        <v>142</v>
      </c>
      <c r="Q2631">
        <v>0.15789473684210525</v>
      </c>
      <c r="R2631">
        <v>4522</v>
      </c>
      <c r="S2631" t="s">
        <v>55</v>
      </c>
      <c r="T2631" t="s">
        <v>58</v>
      </c>
      <c r="U2631" t="s">
        <v>50</v>
      </c>
      <c r="V2631">
        <v>6</v>
      </c>
    </row>
    <row r="2632" spans="1:22" x14ac:dyDescent="0.2">
      <c r="A2632">
        <v>15599211</v>
      </c>
      <c r="B2632">
        <v>707</v>
      </c>
      <c r="C2632" t="s">
        <v>12</v>
      </c>
      <c r="D2632" t="s">
        <v>15</v>
      </c>
      <c r="E2632">
        <v>40</v>
      </c>
      <c r="F2632">
        <v>1</v>
      </c>
      <c r="G2632" s="2">
        <v>0</v>
      </c>
      <c r="H2632">
        <v>2</v>
      </c>
      <c r="I2632">
        <v>1</v>
      </c>
      <c r="J2632">
        <v>0</v>
      </c>
      <c r="K2632" s="1">
        <v>14090.4</v>
      </c>
      <c r="L2632">
        <v>1</v>
      </c>
      <c r="M2632">
        <v>23</v>
      </c>
      <c r="N2632">
        <v>4907</v>
      </c>
      <c r="O2632">
        <v>10</v>
      </c>
      <c r="P2632">
        <v>170</v>
      </c>
      <c r="Q2632">
        <v>0.43478260869565216</v>
      </c>
      <c r="R2632">
        <v>112861</v>
      </c>
      <c r="S2632" t="s">
        <v>55</v>
      </c>
      <c r="T2632" t="s">
        <v>58</v>
      </c>
      <c r="U2632" t="s">
        <v>50</v>
      </c>
      <c r="V2632">
        <v>7</v>
      </c>
    </row>
    <row r="2633" spans="1:22" x14ac:dyDescent="0.2">
      <c r="A2633">
        <v>15655171</v>
      </c>
      <c r="B2633">
        <v>624</v>
      </c>
      <c r="C2633" t="s">
        <v>12</v>
      </c>
      <c r="D2633" t="s">
        <v>15</v>
      </c>
      <c r="E2633">
        <v>80</v>
      </c>
      <c r="F2633">
        <v>3</v>
      </c>
      <c r="G2633" s="2">
        <v>0</v>
      </c>
      <c r="H2633">
        <v>1</v>
      </c>
      <c r="I2633">
        <v>1</v>
      </c>
      <c r="J2633">
        <v>1</v>
      </c>
      <c r="K2633" s="1">
        <v>65801.440000000002</v>
      </c>
      <c r="L2633">
        <v>0</v>
      </c>
      <c r="M2633">
        <v>17</v>
      </c>
      <c r="N2633">
        <v>4036</v>
      </c>
      <c r="O2633">
        <v>10</v>
      </c>
      <c r="P2633">
        <v>26</v>
      </c>
      <c r="Q2633">
        <v>0.58823529411764708</v>
      </c>
      <c r="R2633">
        <v>68612</v>
      </c>
      <c r="S2633" t="s">
        <v>55</v>
      </c>
      <c r="T2633" t="s">
        <v>59</v>
      </c>
      <c r="U2633" t="s">
        <v>52</v>
      </c>
      <c r="V2633">
        <v>6</v>
      </c>
    </row>
    <row r="2634" spans="1:22" x14ac:dyDescent="0.2">
      <c r="A2634">
        <v>15775192</v>
      </c>
      <c r="B2634">
        <v>732</v>
      </c>
      <c r="C2634" t="s">
        <v>16</v>
      </c>
      <c r="D2634" t="s">
        <v>13</v>
      </c>
      <c r="E2634">
        <v>48</v>
      </c>
      <c r="F2634">
        <v>4</v>
      </c>
      <c r="G2634" s="2">
        <v>102962.62</v>
      </c>
      <c r="H2634">
        <v>1</v>
      </c>
      <c r="I2634">
        <v>1</v>
      </c>
      <c r="J2634">
        <v>0</v>
      </c>
      <c r="K2634" s="1">
        <v>120852.85</v>
      </c>
      <c r="L2634">
        <v>1</v>
      </c>
      <c r="M2634">
        <v>20</v>
      </c>
      <c r="N2634">
        <v>4168</v>
      </c>
      <c r="O2634">
        <v>1</v>
      </c>
      <c r="P2634">
        <v>38</v>
      </c>
      <c r="Q2634">
        <v>0.05</v>
      </c>
      <c r="R2634">
        <v>83360</v>
      </c>
      <c r="S2634" t="s">
        <v>55</v>
      </c>
      <c r="T2634" t="s">
        <v>59</v>
      </c>
      <c r="U2634" t="s">
        <v>51</v>
      </c>
      <c r="V2634">
        <v>6</v>
      </c>
    </row>
    <row r="2635" spans="1:22" x14ac:dyDescent="0.2">
      <c r="A2635">
        <v>15756992</v>
      </c>
      <c r="B2635">
        <v>701</v>
      </c>
      <c r="C2635" t="s">
        <v>12</v>
      </c>
      <c r="D2635" t="s">
        <v>15</v>
      </c>
      <c r="E2635">
        <v>37</v>
      </c>
      <c r="F2635">
        <v>1</v>
      </c>
      <c r="G2635" s="2">
        <v>0</v>
      </c>
      <c r="H2635">
        <v>2</v>
      </c>
      <c r="I2635">
        <v>1</v>
      </c>
      <c r="J2635">
        <v>0</v>
      </c>
      <c r="K2635" s="1">
        <v>163457.54999999999</v>
      </c>
      <c r="L2635">
        <v>0</v>
      </c>
      <c r="M2635">
        <v>19</v>
      </c>
      <c r="N2635">
        <v>3533</v>
      </c>
      <c r="O2635">
        <v>7</v>
      </c>
      <c r="P2635">
        <v>39</v>
      </c>
      <c r="Q2635">
        <v>0.36842105263157893</v>
      </c>
      <c r="R2635">
        <v>67127</v>
      </c>
      <c r="S2635" t="s">
        <v>54</v>
      </c>
      <c r="T2635" t="s">
        <v>58</v>
      </c>
      <c r="U2635" t="s">
        <v>51</v>
      </c>
      <c r="V2635">
        <v>7</v>
      </c>
    </row>
    <row r="2636" spans="1:22" x14ac:dyDescent="0.2">
      <c r="A2636">
        <v>15728885</v>
      </c>
      <c r="B2636">
        <v>808</v>
      </c>
      <c r="C2636" t="s">
        <v>12</v>
      </c>
      <c r="D2636" t="s">
        <v>15</v>
      </c>
      <c r="E2636">
        <v>41</v>
      </c>
      <c r="F2636">
        <v>0</v>
      </c>
      <c r="G2636" s="2">
        <v>0</v>
      </c>
      <c r="H2636">
        <v>1</v>
      </c>
      <c r="I2636">
        <v>1</v>
      </c>
      <c r="J2636">
        <v>1</v>
      </c>
      <c r="K2636" s="1">
        <v>79888.78</v>
      </c>
      <c r="L2636">
        <v>0</v>
      </c>
      <c r="M2636">
        <v>24</v>
      </c>
      <c r="N2636">
        <v>2994</v>
      </c>
      <c r="O2636">
        <v>7</v>
      </c>
      <c r="P2636">
        <v>65</v>
      </c>
      <c r="Q2636">
        <v>0.29166666666666669</v>
      </c>
      <c r="R2636">
        <v>71856</v>
      </c>
      <c r="S2636" t="s">
        <v>54</v>
      </c>
      <c r="T2636" t="s">
        <v>58</v>
      </c>
      <c r="U2636" t="s">
        <v>50</v>
      </c>
      <c r="V2636">
        <v>6</v>
      </c>
    </row>
    <row r="2637" spans="1:22" x14ac:dyDescent="0.2">
      <c r="A2637">
        <v>15609804</v>
      </c>
      <c r="B2637">
        <v>688</v>
      </c>
      <c r="C2637" t="s">
        <v>12</v>
      </c>
      <c r="D2637" t="s">
        <v>15</v>
      </c>
      <c r="E2637">
        <v>29</v>
      </c>
      <c r="F2637">
        <v>1</v>
      </c>
      <c r="G2637" s="2">
        <v>0</v>
      </c>
      <c r="H2637">
        <v>2</v>
      </c>
      <c r="I2637">
        <v>1</v>
      </c>
      <c r="J2637">
        <v>0</v>
      </c>
      <c r="K2637" s="1">
        <v>154695.57</v>
      </c>
      <c r="L2637">
        <v>0</v>
      </c>
      <c r="M2637">
        <v>22</v>
      </c>
      <c r="N2637">
        <v>4921</v>
      </c>
      <c r="O2637">
        <v>8</v>
      </c>
      <c r="P2637">
        <v>131</v>
      </c>
      <c r="Q2637">
        <v>0.36363636363636365</v>
      </c>
      <c r="R2637">
        <v>108262</v>
      </c>
      <c r="S2637" t="s">
        <v>56</v>
      </c>
      <c r="T2637" t="s">
        <v>58</v>
      </c>
      <c r="U2637" t="s">
        <v>50</v>
      </c>
      <c r="V2637">
        <v>7</v>
      </c>
    </row>
    <row r="2638" spans="1:22" x14ac:dyDescent="0.2">
      <c r="A2638">
        <v>15782121</v>
      </c>
      <c r="B2638">
        <v>610</v>
      </c>
      <c r="C2638" t="s">
        <v>12</v>
      </c>
      <c r="D2638" t="s">
        <v>13</v>
      </c>
      <c r="E2638">
        <v>27</v>
      </c>
      <c r="F2638">
        <v>2</v>
      </c>
      <c r="G2638" s="2">
        <v>0</v>
      </c>
      <c r="H2638">
        <v>2</v>
      </c>
      <c r="I2638">
        <v>1</v>
      </c>
      <c r="J2638">
        <v>0</v>
      </c>
      <c r="K2638" s="1">
        <v>14546.76</v>
      </c>
      <c r="L2638">
        <v>0</v>
      </c>
      <c r="M2638">
        <v>28</v>
      </c>
      <c r="N2638">
        <v>1531</v>
      </c>
      <c r="O2638">
        <v>10</v>
      </c>
      <c r="P2638">
        <v>14</v>
      </c>
      <c r="Q2638">
        <v>0.35714285714285715</v>
      </c>
      <c r="R2638">
        <v>42868</v>
      </c>
      <c r="S2638" t="s">
        <v>55</v>
      </c>
      <c r="T2638" t="s">
        <v>58</v>
      </c>
      <c r="U2638" t="s">
        <v>52</v>
      </c>
      <c r="V2638">
        <v>7</v>
      </c>
    </row>
    <row r="2639" spans="1:22" x14ac:dyDescent="0.2">
      <c r="A2639">
        <v>15660636</v>
      </c>
      <c r="B2639">
        <v>540</v>
      </c>
      <c r="C2639" t="s">
        <v>14</v>
      </c>
      <c r="D2639" t="s">
        <v>13</v>
      </c>
      <c r="E2639">
        <v>40</v>
      </c>
      <c r="F2639">
        <v>8</v>
      </c>
      <c r="G2639" s="2">
        <v>0</v>
      </c>
      <c r="H2639">
        <v>2</v>
      </c>
      <c r="I2639">
        <v>1</v>
      </c>
      <c r="J2639">
        <v>0</v>
      </c>
      <c r="K2639" s="1">
        <v>3560</v>
      </c>
      <c r="L2639">
        <v>0</v>
      </c>
      <c r="M2639">
        <v>1</v>
      </c>
      <c r="N2639">
        <v>4160</v>
      </c>
      <c r="O2639">
        <v>9</v>
      </c>
      <c r="P2639">
        <v>140</v>
      </c>
      <c r="Q2639">
        <v>1</v>
      </c>
      <c r="R2639">
        <v>4160</v>
      </c>
      <c r="S2639" t="s">
        <v>55</v>
      </c>
      <c r="T2639" t="s">
        <v>60</v>
      </c>
      <c r="U2639" t="s">
        <v>50</v>
      </c>
      <c r="V2639">
        <v>6</v>
      </c>
    </row>
    <row r="2640" spans="1:22" x14ac:dyDescent="0.2">
      <c r="A2640">
        <v>15790322</v>
      </c>
      <c r="B2640">
        <v>660</v>
      </c>
      <c r="C2640" t="s">
        <v>12</v>
      </c>
      <c r="D2640" t="s">
        <v>13</v>
      </c>
      <c r="E2640">
        <v>32</v>
      </c>
      <c r="F2640">
        <v>0</v>
      </c>
      <c r="G2640" s="2">
        <v>114668.89</v>
      </c>
      <c r="H2640">
        <v>1</v>
      </c>
      <c r="I2640">
        <v>1</v>
      </c>
      <c r="J2640">
        <v>0</v>
      </c>
      <c r="K2640" s="1">
        <v>84605</v>
      </c>
      <c r="L2640">
        <v>0</v>
      </c>
      <c r="M2640">
        <v>11</v>
      </c>
      <c r="N2640">
        <v>4953</v>
      </c>
      <c r="O2640">
        <v>2</v>
      </c>
      <c r="P2640">
        <v>84</v>
      </c>
      <c r="Q2640">
        <v>0.18181818181818182</v>
      </c>
      <c r="R2640">
        <v>54483</v>
      </c>
      <c r="S2640" t="s">
        <v>54</v>
      </c>
      <c r="T2640" t="s">
        <v>58</v>
      </c>
      <c r="U2640" t="s">
        <v>50</v>
      </c>
      <c r="V2640">
        <v>6</v>
      </c>
    </row>
    <row r="2641" spans="1:22" x14ac:dyDescent="0.2">
      <c r="A2641">
        <v>15699415</v>
      </c>
      <c r="B2641">
        <v>618</v>
      </c>
      <c r="C2641" t="s">
        <v>12</v>
      </c>
      <c r="D2641" t="s">
        <v>13</v>
      </c>
      <c r="E2641">
        <v>46</v>
      </c>
      <c r="F2641">
        <v>6</v>
      </c>
      <c r="G2641" s="2">
        <v>150213.71</v>
      </c>
      <c r="H2641">
        <v>1</v>
      </c>
      <c r="I2641">
        <v>1</v>
      </c>
      <c r="J2641">
        <v>0</v>
      </c>
      <c r="K2641" s="1">
        <v>120668.46</v>
      </c>
      <c r="L2641">
        <v>1</v>
      </c>
      <c r="M2641">
        <v>30</v>
      </c>
      <c r="N2641">
        <v>2468</v>
      </c>
      <c r="O2641">
        <v>4</v>
      </c>
      <c r="P2641">
        <v>176</v>
      </c>
      <c r="Q2641">
        <v>0.13333333333333333</v>
      </c>
      <c r="R2641">
        <v>74040</v>
      </c>
      <c r="S2641" t="s">
        <v>55</v>
      </c>
      <c r="T2641" t="s">
        <v>60</v>
      </c>
      <c r="U2641" t="s">
        <v>50</v>
      </c>
      <c r="V2641">
        <v>6</v>
      </c>
    </row>
    <row r="2642" spans="1:22" x14ac:dyDescent="0.2">
      <c r="A2642">
        <v>15584462</v>
      </c>
      <c r="B2642">
        <v>739</v>
      </c>
      <c r="C2642" t="s">
        <v>12</v>
      </c>
      <c r="D2642" t="s">
        <v>15</v>
      </c>
      <c r="E2642">
        <v>34</v>
      </c>
      <c r="F2642">
        <v>9</v>
      </c>
      <c r="G2642" s="2">
        <v>0</v>
      </c>
      <c r="H2642">
        <v>1</v>
      </c>
      <c r="I2642">
        <v>1</v>
      </c>
      <c r="J2642">
        <v>0</v>
      </c>
      <c r="K2642" s="1">
        <v>60584.33</v>
      </c>
      <c r="L2642">
        <v>0</v>
      </c>
      <c r="M2642">
        <v>22</v>
      </c>
      <c r="N2642">
        <v>346</v>
      </c>
      <c r="O2642">
        <v>4</v>
      </c>
      <c r="P2642">
        <v>5</v>
      </c>
      <c r="Q2642">
        <v>0.18181818181818182</v>
      </c>
      <c r="R2642">
        <v>7612</v>
      </c>
      <c r="S2642" t="s">
        <v>56</v>
      </c>
      <c r="T2642" t="s">
        <v>61</v>
      </c>
      <c r="U2642" t="s">
        <v>52</v>
      </c>
      <c r="V2642">
        <v>8</v>
      </c>
    </row>
    <row r="2643" spans="1:22" x14ac:dyDescent="0.2">
      <c r="A2643">
        <v>15584452</v>
      </c>
      <c r="B2643">
        <v>667</v>
      </c>
      <c r="C2643" t="s">
        <v>12</v>
      </c>
      <c r="D2643" t="s">
        <v>15</v>
      </c>
      <c r="E2643">
        <v>41</v>
      </c>
      <c r="F2643">
        <v>6</v>
      </c>
      <c r="G2643" s="2">
        <v>0</v>
      </c>
      <c r="H2643">
        <v>2</v>
      </c>
      <c r="I2643">
        <v>0</v>
      </c>
      <c r="J2643">
        <v>0</v>
      </c>
      <c r="K2643" s="1">
        <v>167181.76999999999</v>
      </c>
      <c r="L2643">
        <v>0</v>
      </c>
      <c r="M2643">
        <v>9</v>
      </c>
      <c r="N2643">
        <v>3221</v>
      </c>
      <c r="O2643">
        <v>1</v>
      </c>
      <c r="P2643">
        <v>31</v>
      </c>
      <c r="Q2643">
        <v>0.1111111111111111</v>
      </c>
      <c r="R2643">
        <v>28989</v>
      </c>
      <c r="S2643" t="s">
        <v>56</v>
      </c>
      <c r="T2643" t="s">
        <v>60</v>
      </c>
      <c r="U2643" t="s">
        <v>51</v>
      </c>
      <c r="V2643">
        <v>6</v>
      </c>
    </row>
    <row r="2644" spans="1:22" x14ac:dyDescent="0.2">
      <c r="A2644">
        <v>15717010</v>
      </c>
      <c r="B2644">
        <v>741</v>
      </c>
      <c r="C2644" t="s">
        <v>12</v>
      </c>
      <c r="D2644" t="s">
        <v>13</v>
      </c>
      <c r="E2644">
        <v>60</v>
      </c>
      <c r="F2644">
        <v>5</v>
      </c>
      <c r="G2644" s="2">
        <v>0</v>
      </c>
      <c r="H2644">
        <v>1</v>
      </c>
      <c r="I2644">
        <v>1</v>
      </c>
      <c r="J2644">
        <v>1</v>
      </c>
      <c r="K2644" s="1">
        <v>38914.51</v>
      </c>
      <c r="L2644">
        <v>0</v>
      </c>
      <c r="M2644">
        <v>26</v>
      </c>
      <c r="N2644">
        <v>4678</v>
      </c>
      <c r="O2644">
        <v>8</v>
      </c>
      <c r="P2644">
        <v>52</v>
      </c>
      <c r="Q2644">
        <v>0.30769230769230771</v>
      </c>
      <c r="R2644">
        <v>121628</v>
      </c>
      <c r="S2644" t="s">
        <v>56</v>
      </c>
      <c r="T2644" t="s">
        <v>59</v>
      </c>
      <c r="U2644" t="s">
        <v>51</v>
      </c>
      <c r="V2644">
        <v>6</v>
      </c>
    </row>
    <row r="2645" spans="1:22" x14ac:dyDescent="0.2">
      <c r="A2645">
        <v>15795488</v>
      </c>
      <c r="B2645">
        <v>773</v>
      </c>
      <c r="C2645" t="s">
        <v>14</v>
      </c>
      <c r="D2645" t="s">
        <v>15</v>
      </c>
      <c r="E2645">
        <v>52</v>
      </c>
      <c r="F2645">
        <v>2</v>
      </c>
      <c r="G2645" s="2">
        <v>0</v>
      </c>
      <c r="H2645">
        <v>2</v>
      </c>
      <c r="I2645">
        <v>1</v>
      </c>
      <c r="J2645">
        <v>0</v>
      </c>
      <c r="K2645" s="1">
        <v>57337.79</v>
      </c>
      <c r="L2645">
        <v>0</v>
      </c>
      <c r="M2645">
        <v>9</v>
      </c>
      <c r="N2645">
        <v>4254</v>
      </c>
      <c r="O2645">
        <v>5</v>
      </c>
      <c r="P2645">
        <v>67</v>
      </c>
      <c r="Q2645">
        <v>0.55555555555555558</v>
      </c>
      <c r="R2645">
        <v>38286</v>
      </c>
      <c r="S2645" t="s">
        <v>55</v>
      </c>
      <c r="T2645" t="s">
        <v>58</v>
      </c>
      <c r="U2645" t="s">
        <v>50</v>
      </c>
      <c r="V2645">
        <v>8</v>
      </c>
    </row>
    <row r="2646" spans="1:22" x14ac:dyDescent="0.2">
      <c r="A2646">
        <v>15780409</v>
      </c>
      <c r="B2646">
        <v>783</v>
      </c>
      <c r="C2646" t="s">
        <v>12</v>
      </c>
      <c r="D2646" t="s">
        <v>15</v>
      </c>
      <c r="E2646">
        <v>40</v>
      </c>
      <c r="F2646">
        <v>6</v>
      </c>
      <c r="G2646" s="2">
        <v>0</v>
      </c>
      <c r="H2646">
        <v>2</v>
      </c>
      <c r="I2646">
        <v>1</v>
      </c>
      <c r="J2646">
        <v>0</v>
      </c>
      <c r="K2646" s="1">
        <v>109742.55</v>
      </c>
      <c r="L2646">
        <v>0</v>
      </c>
      <c r="M2646">
        <v>26</v>
      </c>
      <c r="N2646">
        <v>2288</v>
      </c>
      <c r="O2646">
        <v>7</v>
      </c>
      <c r="P2646">
        <v>61</v>
      </c>
      <c r="Q2646">
        <v>0.26923076923076922</v>
      </c>
      <c r="R2646">
        <v>59488</v>
      </c>
      <c r="S2646" t="s">
        <v>56</v>
      </c>
      <c r="T2646" t="s">
        <v>60</v>
      </c>
      <c r="U2646" t="s">
        <v>50</v>
      </c>
      <c r="V2646">
        <v>6</v>
      </c>
    </row>
    <row r="2647" spans="1:22" x14ac:dyDescent="0.2">
      <c r="A2647">
        <v>15572767</v>
      </c>
      <c r="B2647">
        <v>777</v>
      </c>
      <c r="C2647" t="s">
        <v>12</v>
      </c>
      <c r="D2647" t="s">
        <v>15</v>
      </c>
      <c r="E2647">
        <v>29</v>
      </c>
      <c r="F2647">
        <v>2</v>
      </c>
      <c r="G2647" s="2">
        <v>0</v>
      </c>
      <c r="H2647">
        <v>2</v>
      </c>
      <c r="I2647">
        <v>1</v>
      </c>
      <c r="J2647">
        <v>0</v>
      </c>
      <c r="K2647" s="1">
        <v>124489.88</v>
      </c>
      <c r="L2647">
        <v>0</v>
      </c>
      <c r="M2647">
        <v>23</v>
      </c>
      <c r="N2647">
        <v>4736</v>
      </c>
      <c r="O2647">
        <v>4</v>
      </c>
      <c r="P2647">
        <v>123</v>
      </c>
      <c r="Q2647">
        <v>0.17391304347826086</v>
      </c>
      <c r="R2647">
        <v>108928</v>
      </c>
      <c r="S2647" t="s">
        <v>55</v>
      </c>
      <c r="T2647" t="s">
        <v>58</v>
      </c>
      <c r="U2647" t="s">
        <v>50</v>
      </c>
      <c r="V2647">
        <v>7</v>
      </c>
    </row>
    <row r="2648" spans="1:22" x14ac:dyDescent="0.2">
      <c r="A2648">
        <v>15570073</v>
      </c>
      <c r="B2648">
        <v>721</v>
      </c>
      <c r="C2648" t="s">
        <v>14</v>
      </c>
      <c r="D2648" t="s">
        <v>15</v>
      </c>
      <c r="E2648">
        <v>57</v>
      </c>
      <c r="F2648">
        <v>1</v>
      </c>
      <c r="G2648" s="2">
        <v>0</v>
      </c>
      <c r="H2648">
        <v>1</v>
      </c>
      <c r="I2648">
        <v>1</v>
      </c>
      <c r="J2648">
        <v>1</v>
      </c>
      <c r="K2648" s="1">
        <v>195940.96</v>
      </c>
      <c r="L2648">
        <v>0</v>
      </c>
      <c r="M2648">
        <v>1</v>
      </c>
      <c r="N2648">
        <v>2741</v>
      </c>
      <c r="O2648">
        <v>2</v>
      </c>
      <c r="P2648">
        <v>180</v>
      </c>
      <c r="Q2648">
        <v>1</v>
      </c>
      <c r="R2648">
        <v>2741</v>
      </c>
      <c r="S2648" t="s">
        <v>55</v>
      </c>
      <c r="T2648" t="s">
        <v>58</v>
      </c>
      <c r="U2648" t="s">
        <v>50</v>
      </c>
      <c r="V2648">
        <v>7</v>
      </c>
    </row>
    <row r="2649" spans="1:22" x14ac:dyDescent="0.2">
      <c r="A2649">
        <v>15758513</v>
      </c>
      <c r="B2649">
        <v>569</v>
      </c>
      <c r="C2649" t="s">
        <v>12</v>
      </c>
      <c r="D2649" t="s">
        <v>15</v>
      </c>
      <c r="E2649">
        <v>43</v>
      </c>
      <c r="F2649">
        <v>7</v>
      </c>
      <c r="G2649" s="2">
        <v>0</v>
      </c>
      <c r="H2649">
        <v>2</v>
      </c>
      <c r="I2649">
        <v>1</v>
      </c>
      <c r="J2649">
        <v>0</v>
      </c>
      <c r="K2649" s="1">
        <v>52534.81</v>
      </c>
      <c r="L2649">
        <v>0</v>
      </c>
      <c r="M2649">
        <v>5</v>
      </c>
      <c r="N2649">
        <v>3542</v>
      </c>
      <c r="O2649">
        <v>0</v>
      </c>
      <c r="P2649">
        <v>94</v>
      </c>
      <c r="Q2649">
        <v>0</v>
      </c>
      <c r="R2649">
        <v>17710</v>
      </c>
      <c r="S2649" t="s">
        <v>55</v>
      </c>
      <c r="T2649" t="s">
        <v>60</v>
      </c>
      <c r="U2649" t="s">
        <v>50</v>
      </c>
      <c r="V2649">
        <v>6</v>
      </c>
    </row>
    <row r="2650" spans="1:22" x14ac:dyDescent="0.2">
      <c r="A2650">
        <v>15809585</v>
      </c>
      <c r="B2650">
        <v>646</v>
      </c>
      <c r="C2650" t="s">
        <v>12</v>
      </c>
      <c r="D2650" t="s">
        <v>15</v>
      </c>
      <c r="E2650">
        <v>38</v>
      </c>
      <c r="F2650">
        <v>7</v>
      </c>
      <c r="G2650" s="2">
        <v>0</v>
      </c>
      <c r="H2650">
        <v>2</v>
      </c>
      <c r="I2650">
        <v>1</v>
      </c>
      <c r="J2650">
        <v>0</v>
      </c>
      <c r="K2650" s="1">
        <v>1528.4</v>
      </c>
      <c r="L2650">
        <v>0</v>
      </c>
      <c r="M2650">
        <v>30</v>
      </c>
      <c r="N2650">
        <v>1376</v>
      </c>
      <c r="O2650">
        <v>3</v>
      </c>
      <c r="P2650">
        <v>64</v>
      </c>
      <c r="Q2650">
        <v>0.1</v>
      </c>
      <c r="R2650">
        <v>41280</v>
      </c>
      <c r="S2650" t="s">
        <v>55</v>
      </c>
      <c r="T2650" t="s">
        <v>60</v>
      </c>
      <c r="U2650" t="s">
        <v>50</v>
      </c>
      <c r="V2650">
        <v>6</v>
      </c>
    </row>
    <row r="2651" spans="1:22" x14ac:dyDescent="0.2">
      <c r="A2651">
        <v>15655360</v>
      </c>
      <c r="B2651">
        <v>782</v>
      </c>
      <c r="C2651" t="s">
        <v>16</v>
      </c>
      <c r="D2651" t="s">
        <v>13</v>
      </c>
      <c r="E2651">
        <v>72</v>
      </c>
      <c r="F2651">
        <v>5</v>
      </c>
      <c r="G2651" s="2">
        <v>148666.99</v>
      </c>
      <c r="H2651">
        <v>1</v>
      </c>
      <c r="I2651">
        <v>1</v>
      </c>
      <c r="J2651">
        <v>0</v>
      </c>
      <c r="K2651" s="1">
        <v>2605.65</v>
      </c>
      <c r="L2651">
        <v>1</v>
      </c>
      <c r="M2651">
        <v>21</v>
      </c>
      <c r="N2651">
        <v>2322</v>
      </c>
      <c r="O2651">
        <v>5</v>
      </c>
      <c r="P2651">
        <v>72</v>
      </c>
      <c r="Q2651">
        <v>0.23809523809523808</v>
      </c>
      <c r="R2651">
        <v>48762</v>
      </c>
      <c r="S2651" t="s">
        <v>56</v>
      </c>
      <c r="T2651" t="s">
        <v>59</v>
      </c>
      <c r="U2651" t="s">
        <v>50</v>
      </c>
      <c r="V2651">
        <v>6</v>
      </c>
    </row>
    <row r="2652" spans="1:22" x14ac:dyDescent="0.2">
      <c r="A2652">
        <v>15801411</v>
      </c>
      <c r="B2652">
        <v>623</v>
      </c>
      <c r="C2652" t="s">
        <v>14</v>
      </c>
      <c r="D2652" t="s">
        <v>15</v>
      </c>
      <c r="E2652">
        <v>46</v>
      </c>
      <c r="F2652">
        <v>4</v>
      </c>
      <c r="G2652" s="2">
        <v>0</v>
      </c>
      <c r="H2652">
        <v>1</v>
      </c>
      <c r="I2652">
        <v>1</v>
      </c>
      <c r="J2652">
        <v>0</v>
      </c>
      <c r="K2652" s="1">
        <v>5549.11</v>
      </c>
      <c r="L2652">
        <v>1</v>
      </c>
      <c r="M2652">
        <v>23</v>
      </c>
      <c r="N2652">
        <v>1592</v>
      </c>
      <c r="O2652">
        <v>6</v>
      </c>
      <c r="P2652">
        <v>63</v>
      </c>
      <c r="Q2652">
        <v>0.2608695652173913</v>
      </c>
      <c r="R2652">
        <v>36616</v>
      </c>
      <c r="S2652" t="s">
        <v>55</v>
      </c>
      <c r="T2652" t="s">
        <v>59</v>
      </c>
      <c r="U2652" t="s">
        <v>50</v>
      </c>
      <c r="V2652">
        <v>9</v>
      </c>
    </row>
    <row r="2653" spans="1:22" x14ac:dyDescent="0.2">
      <c r="A2653">
        <v>15696733</v>
      </c>
      <c r="B2653">
        <v>724</v>
      </c>
      <c r="C2653" t="s">
        <v>12</v>
      </c>
      <c r="D2653" t="s">
        <v>15</v>
      </c>
      <c r="E2653">
        <v>29</v>
      </c>
      <c r="F2653">
        <v>4</v>
      </c>
      <c r="G2653" s="2">
        <v>0</v>
      </c>
      <c r="H2653">
        <v>1</v>
      </c>
      <c r="I2653">
        <v>1</v>
      </c>
      <c r="J2653">
        <v>0</v>
      </c>
      <c r="K2653" s="1">
        <v>8982.75</v>
      </c>
      <c r="L2653">
        <v>0</v>
      </c>
      <c r="M2653">
        <v>25</v>
      </c>
      <c r="N2653">
        <v>1235</v>
      </c>
      <c r="O2653">
        <v>7</v>
      </c>
      <c r="P2653">
        <v>76</v>
      </c>
      <c r="Q2653">
        <v>0.28000000000000003</v>
      </c>
      <c r="R2653">
        <v>30875</v>
      </c>
      <c r="S2653" t="s">
        <v>55</v>
      </c>
      <c r="T2653" t="s">
        <v>59</v>
      </c>
      <c r="U2653" t="s">
        <v>50</v>
      </c>
      <c r="V2653">
        <v>8</v>
      </c>
    </row>
    <row r="2654" spans="1:22" x14ac:dyDescent="0.2">
      <c r="A2654">
        <v>15677522</v>
      </c>
      <c r="B2654">
        <v>593</v>
      </c>
      <c r="C2654" t="s">
        <v>12</v>
      </c>
      <c r="D2654" t="s">
        <v>15</v>
      </c>
      <c r="E2654">
        <v>33</v>
      </c>
      <c r="F2654">
        <v>1</v>
      </c>
      <c r="G2654" s="2">
        <v>0</v>
      </c>
      <c r="H2654">
        <v>2</v>
      </c>
      <c r="I2654">
        <v>0</v>
      </c>
      <c r="J2654">
        <v>0</v>
      </c>
      <c r="K2654" s="1">
        <v>9984.4</v>
      </c>
      <c r="L2654">
        <v>0</v>
      </c>
      <c r="M2654">
        <v>28</v>
      </c>
      <c r="N2654">
        <v>4580</v>
      </c>
      <c r="O2654">
        <v>5</v>
      </c>
      <c r="P2654">
        <v>33</v>
      </c>
      <c r="Q2654">
        <v>0.17857142857142858</v>
      </c>
      <c r="R2654">
        <v>128240</v>
      </c>
      <c r="S2654" t="s">
        <v>55</v>
      </c>
      <c r="T2654" t="s">
        <v>58</v>
      </c>
      <c r="U2654" t="s">
        <v>51</v>
      </c>
      <c r="V2654">
        <v>7</v>
      </c>
    </row>
    <row r="2655" spans="1:22" x14ac:dyDescent="0.2">
      <c r="A2655">
        <v>15643523</v>
      </c>
      <c r="B2655">
        <v>710</v>
      </c>
      <c r="C2655" t="s">
        <v>14</v>
      </c>
      <c r="D2655" t="s">
        <v>13</v>
      </c>
      <c r="E2655">
        <v>30</v>
      </c>
      <c r="F2655">
        <v>10</v>
      </c>
      <c r="G2655" s="2">
        <v>0</v>
      </c>
      <c r="H2655">
        <v>2</v>
      </c>
      <c r="I2655">
        <v>1</v>
      </c>
      <c r="J2655">
        <v>0</v>
      </c>
      <c r="K2655" s="1">
        <v>19500.099999999999</v>
      </c>
      <c r="L2655">
        <v>0</v>
      </c>
      <c r="M2655">
        <v>14</v>
      </c>
      <c r="N2655">
        <v>3703</v>
      </c>
      <c r="O2655">
        <v>10</v>
      </c>
      <c r="P2655">
        <v>130</v>
      </c>
      <c r="Q2655">
        <v>0.7142857142857143</v>
      </c>
      <c r="R2655">
        <v>51842</v>
      </c>
      <c r="S2655" t="s">
        <v>54</v>
      </c>
      <c r="T2655" t="s">
        <v>61</v>
      </c>
      <c r="U2655" t="s">
        <v>50</v>
      </c>
      <c r="V2655">
        <v>6</v>
      </c>
    </row>
    <row r="2656" spans="1:22" x14ac:dyDescent="0.2">
      <c r="A2656">
        <v>15716085</v>
      </c>
      <c r="B2656">
        <v>739</v>
      </c>
      <c r="C2656" t="s">
        <v>14</v>
      </c>
      <c r="D2656" t="s">
        <v>13</v>
      </c>
      <c r="E2656">
        <v>41</v>
      </c>
      <c r="F2656">
        <v>8</v>
      </c>
      <c r="G2656" s="2">
        <v>0</v>
      </c>
      <c r="H2656">
        <v>1</v>
      </c>
      <c r="I2656">
        <v>1</v>
      </c>
      <c r="J2656">
        <v>0</v>
      </c>
      <c r="K2656" s="1">
        <v>191694.77</v>
      </c>
      <c r="L2656">
        <v>1</v>
      </c>
      <c r="M2656">
        <v>27</v>
      </c>
      <c r="N2656">
        <v>2569</v>
      </c>
      <c r="O2656">
        <v>7</v>
      </c>
      <c r="P2656">
        <v>175</v>
      </c>
      <c r="Q2656">
        <v>0.25925925925925924</v>
      </c>
      <c r="R2656">
        <v>69363</v>
      </c>
      <c r="S2656" t="s">
        <v>55</v>
      </c>
      <c r="T2656" t="s">
        <v>60</v>
      </c>
      <c r="U2656" t="s">
        <v>50</v>
      </c>
      <c r="V2656">
        <v>8</v>
      </c>
    </row>
    <row r="2657" spans="1:22" x14ac:dyDescent="0.2">
      <c r="A2657">
        <v>15720123</v>
      </c>
      <c r="B2657">
        <v>554</v>
      </c>
      <c r="C2657" t="s">
        <v>14</v>
      </c>
      <c r="D2657" t="s">
        <v>15</v>
      </c>
      <c r="E2657">
        <v>37</v>
      </c>
      <c r="F2657">
        <v>3</v>
      </c>
      <c r="G2657" s="2">
        <v>0</v>
      </c>
      <c r="H2657">
        <v>2</v>
      </c>
      <c r="I2657">
        <v>1</v>
      </c>
      <c r="J2657">
        <v>0</v>
      </c>
      <c r="K2657" s="1">
        <v>166177.29999999999</v>
      </c>
      <c r="L2657">
        <v>0</v>
      </c>
      <c r="M2657">
        <v>1</v>
      </c>
      <c r="N2657">
        <v>2754</v>
      </c>
      <c r="O2657">
        <v>7</v>
      </c>
      <c r="P2657">
        <v>24</v>
      </c>
      <c r="Q2657">
        <v>1</v>
      </c>
      <c r="R2657">
        <v>2754</v>
      </c>
      <c r="S2657" t="s">
        <v>56</v>
      </c>
      <c r="T2657" t="s">
        <v>59</v>
      </c>
      <c r="U2657" t="s">
        <v>52</v>
      </c>
      <c r="V2657">
        <v>6</v>
      </c>
    </row>
    <row r="2658" spans="1:22" x14ac:dyDescent="0.2">
      <c r="A2658">
        <v>15604732</v>
      </c>
      <c r="B2658">
        <v>483</v>
      </c>
      <c r="C2658" t="s">
        <v>12</v>
      </c>
      <c r="D2658" t="s">
        <v>13</v>
      </c>
      <c r="E2658">
        <v>30</v>
      </c>
      <c r="F2658">
        <v>9</v>
      </c>
      <c r="G2658" s="2">
        <v>0</v>
      </c>
      <c r="H2658">
        <v>2</v>
      </c>
      <c r="I2658">
        <v>0</v>
      </c>
      <c r="J2658">
        <v>0</v>
      </c>
      <c r="K2658" s="1">
        <v>136356.97</v>
      </c>
      <c r="L2658">
        <v>0</v>
      </c>
      <c r="M2658">
        <v>2</v>
      </c>
      <c r="N2658">
        <v>1876</v>
      </c>
      <c r="O2658">
        <v>5</v>
      </c>
      <c r="P2658">
        <v>13</v>
      </c>
      <c r="Q2658">
        <v>1</v>
      </c>
      <c r="R2658">
        <v>3752</v>
      </c>
      <c r="S2658" t="s">
        <v>55</v>
      </c>
      <c r="T2658" t="s">
        <v>61</v>
      </c>
      <c r="U2658" t="s">
        <v>52</v>
      </c>
      <c r="V2658">
        <v>6</v>
      </c>
    </row>
    <row r="2659" spans="1:22" x14ac:dyDescent="0.2">
      <c r="A2659">
        <v>15723484</v>
      </c>
      <c r="B2659">
        <v>669</v>
      </c>
      <c r="C2659" t="s">
        <v>16</v>
      </c>
      <c r="D2659" t="s">
        <v>13</v>
      </c>
      <c r="E2659">
        <v>42</v>
      </c>
      <c r="F2659">
        <v>1</v>
      </c>
      <c r="G2659" s="2">
        <v>103873.39</v>
      </c>
      <c r="H2659">
        <v>1</v>
      </c>
      <c r="I2659">
        <v>1</v>
      </c>
      <c r="J2659">
        <v>0</v>
      </c>
      <c r="K2659" s="1">
        <v>148611.51999999999</v>
      </c>
      <c r="L2659">
        <v>0</v>
      </c>
      <c r="M2659">
        <v>20</v>
      </c>
      <c r="N2659">
        <v>2904</v>
      </c>
      <c r="O2659">
        <v>2</v>
      </c>
      <c r="P2659">
        <v>172</v>
      </c>
      <c r="Q2659">
        <v>0.1</v>
      </c>
      <c r="R2659">
        <v>58080</v>
      </c>
      <c r="S2659" t="s">
        <v>56</v>
      </c>
      <c r="T2659" t="s">
        <v>58</v>
      </c>
      <c r="U2659" t="s">
        <v>50</v>
      </c>
      <c r="V2659">
        <v>6</v>
      </c>
    </row>
    <row r="2660" spans="1:22" x14ac:dyDescent="0.2">
      <c r="A2660">
        <v>15807120</v>
      </c>
      <c r="B2660">
        <v>841</v>
      </c>
      <c r="C2660" t="s">
        <v>16</v>
      </c>
      <c r="D2660" t="s">
        <v>13</v>
      </c>
      <c r="E2660">
        <v>52</v>
      </c>
      <c r="F2660">
        <v>3</v>
      </c>
      <c r="G2660" s="2">
        <v>112383.03</v>
      </c>
      <c r="H2660">
        <v>1</v>
      </c>
      <c r="I2660">
        <v>1</v>
      </c>
      <c r="J2660">
        <v>0</v>
      </c>
      <c r="K2660" s="1">
        <v>85516.37</v>
      </c>
      <c r="L2660">
        <v>1</v>
      </c>
      <c r="M2660">
        <v>5</v>
      </c>
      <c r="N2660">
        <v>4084</v>
      </c>
      <c r="O2660">
        <v>1</v>
      </c>
      <c r="P2660">
        <v>60</v>
      </c>
      <c r="Q2660">
        <v>0.2</v>
      </c>
      <c r="R2660">
        <v>20420</v>
      </c>
      <c r="S2660" t="s">
        <v>55</v>
      </c>
      <c r="T2660" t="s">
        <v>59</v>
      </c>
      <c r="U2660" t="s">
        <v>51</v>
      </c>
      <c r="V2660">
        <v>6</v>
      </c>
    </row>
    <row r="2661" spans="1:22" x14ac:dyDescent="0.2">
      <c r="A2661">
        <v>15653050</v>
      </c>
      <c r="B2661">
        <v>719</v>
      </c>
      <c r="C2661" t="s">
        <v>16</v>
      </c>
      <c r="D2661" t="s">
        <v>13</v>
      </c>
      <c r="E2661">
        <v>76</v>
      </c>
      <c r="F2661">
        <v>10</v>
      </c>
      <c r="G2661" s="2">
        <v>95052.29</v>
      </c>
      <c r="H2661">
        <v>1</v>
      </c>
      <c r="I2661">
        <v>1</v>
      </c>
      <c r="J2661">
        <v>0</v>
      </c>
      <c r="K2661" s="1">
        <v>176244.87</v>
      </c>
      <c r="L2661">
        <v>0</v>
      </c>
      <c r="M2661">
        <v>21</v>
      </c>
      <c r="N2661">
        <v>4159</v>
      </c>
      <c r="O2661">
        <v>9</v>
      </c>
      <c r="P2661">
        <v>14</v>
      </c>
      <c r="Q2661">
        <v>0.42857142857142855</v>
      </c>
      <c r="R2661">
        <v>87339</v>
      </c>
      <c r="S2661" t="s">
        <v>55</v>
      </c>
      <c r="T2661" t="s">
        <v>61</v>
      </c>
      <c r="U2661" t="s">
        <v>52</v>
      </c>
      <c r="V2661">
        <v>6</v>
      </c>
    </row>
    <row r="2662" spans="1:22" x14ac:dyDescent="0.2">
      <c r="A2662">
        <v>15744914</v>
      </c>
      <c r="B2662">
        <v>539</v>
      </c>
      <c r="C2662" t="s">
        <v>16</v>
      </c>
      <c r="D2662" t="s">
        <v>15</v>
      </c>
      <c r="E2662">
        <v>42</v>
      </c>
      <c r="F2662">
        <v>1</v>
      </c>
      <c r="G2662" s="2">
        <v>177728.55</v>
      </c>
      <c r="H2662">
        <v>1</v>
      </c>
      <c r="I2662">
        <v>1</v>
      </c>
      <c r="J2662">
        <v>0</v>
      </c>
      <c r="K2662" s="1">
        <v>105013.63</v>
      </c>
      <c r="L2662">
        <v>0</v>
      </c>
      <c r="M2662">
        <v>15</v>
      </c>
      <c r="N2662">
        <v>2645</v>
      </c>
      <c r="O2662">
        <v>2</v>
      </c>
      <c r="P2662">
        <v>177</v>
      </c>
      <c r="Q2662">
        <v>0.13333333333333333</v>
      </c>
      <c r="R2662">
        <v>39675</v>
      </c>
      <c r="S2662" t="s">
        <v>55</v>
      </c>
      <c r="T2662" t="s">
        <v>58</v>
      </c>
      <c r="U2662" t="s">
        <v>50</v>
      </c>
      <c r="V2662">
        <v>6</v>
      </c>
    </row>
    <row r="2663" spans="1:22" x14ac:dyDescent="0.2">
      <c r="A2663">
        <v>15766066</v>
      </c>
      <c r="B2663">
        <v>668</v>
      </c>
      <c r="C2663" t="s">
        <v>16</v>
      </c>
      <c r="D2663" t="s">
        <v>13</v>
      </c>
      <c r="E2663">
        <v>28</v>
      </c>
      <c r="F2663">
        <v>1</v>
      </c>
      <c r="G2663" s="2">
        <v>124511.01</v>
      </c>
      <c r="H2663">
        <v>1</v>
      </c>
      <c r="I2663">
        <v>0</v>
      </c>
      <c r="J2663">
        <v>0</v>
      </c>
      <c r="K2663" s="1">
        <v>114258.18</v>
      </c>
      <c r="L2663">
        <v>0</v>
      </c>
      <c r="M2663">
        <v>13</v>
      </c>
      <c r="N2663">
        <v>4485</v>
      </c>
      <c r="O2663">
        <v>4</v>
      </c>
      <c r="P2663">
        <v>14</v>
      </c>
      <c r="Q2663">
        <v>0.30769230769230771</v>
      </c>
      <c r="R2663">
        <v>58305</v>
      </c>
      <c r="S2663" t="s">
        <v>56</v>
      </c>
      <c r="T2663" t="s">
        <v>58</v>
      </c>
      <c r="U2663" t="s">
        <v>52</v>
      </c>
      <c r="V2663">
        <v>6</v>
      </c>
    </row>
    <row r="2664" spans="1:22" x14ac:dyDescent="0.2">
      <c r="A2664">
        <v>15666767</v>
      </c>
      <c r="B2664">
        <v>508</v>
      </c>
      <c r="C2664" t="s">
        <v>12</v>
      </c>
      <c r="D2664" t="s">
        <v>15</v>
      </c>
      <c r="E2664">
        <v>35</v>
      </c>
      <c r="F2664">
        <v>1</v>
      </c>
      <c r="G2664" s="2">
        <v>86893.28</v>
      </c>
      <c r="H2664">
        <v>1</v>
      </c>
      <c r="I2664">
        <v>0</v>
      </c>
      <c r="J2664">
        <v>0</v>
      </c>
      <c r="K2664" s="1">
        <v>59374.82</v>
      </c>
      <c r="L2664">
        <v>0</v>
      </c>
      <c r="M2664">
        <v>27</v>
      </c>
      <c r="N2664">
        <v>4654</v>
      </c>
      <c r="O2664">
        <v>5</v>
      </c>
      <c r="P2664">
        <v>91</v>
      </c>
      <c r="Q2664">
        <v>0.18518518518518517</v>
      </c>
      <c r="R2664">
        <v>125658</v>
      </c>
      <c r="S2664" t="s">
        <v>55</v>
      </c>
      <c r="T2664" t="s">
        <v>58</v>
      </c>
      <c r="U2664" t="s">
        <v>50</v>
      </c>
      <c r="V2664">
        <v>6</v>
      </c>
    </row>
    <row r="2665" spans="1:22" x14ac:dyDescent="0.2">
      <c r="A2665">
        <v>15603135</v>
      </c>
      <c r="B2665">
        <v>634</v>
      </c>
      <c r="C2665" t="s">
        <v>16</v>
      </c>
      <c r="D2665" t="s">
        <v>13</v>
      </c>
      <c r="E2665">
        <v>59</v>
      </c>
      <c r="F2665">
        <v>3</v>
      </c>
      <c r="G2665" s="2">
        <v>95727.05</v>
      </c>
      <c r="H2665">
        <v>1</v>
      </c>
      <c r="I2665">
        <v>0</v>
      </c>
      <c r="J2665">
        <v>0</v>
      </c>
      <c r="K2665" s="1">
        <v>97939.4</v>
      </c>
      <c r="L2665">
        <v>1</v>
      </c>
      <c r="M2665">
        <v>11</v>
      </c>
      <c r="N2665">
        <v>1582</v>
      </c>
      <c r="O2665">
        <v>3</v>
      </c>
      <c r="P2665">
        <v>30</v>
      </c>
      <c r="Q2665">
        <v>0.27272727272727271</v>
      </c>
      <c r="R2665">
        <v>17402</v>
      </c>
      <c r="S2665" t="s">
        <v>54</v>
      </c>
      <c r="T2665" t="s">
        <v>59</v>
      </c>
      <c r="U2665" t="s">
        <v>52</v>
      </c>
      <c r="V2665">
        <v>6</v>
      </c>
    </row>
    <row r="2666" spans="1:22" x14ac:dyDescent="0.2">
      <c r="A2666">
        <v>15733444</v>
      </c>
      <c r="B2666">
        <v>736</v>
      </c>
      <c r="C2666" t="s">
        <v>12</v>
      </c>
      <c r="D2666" t="s">
        <v>13</v>
      </c>
      <c r="E2666">
        <v>29</v>
      </c>
      <c r="F2666">
        <v>9</v>
      </c>
      <c r="G2666" s="2">
        <v>0</v>
      </c>
      <c r="H2666">
        <v>2</v>
      </c>
      <c r="I2666">
        <v>0</v>
      </c>
      <c r="J2666">
        <v>0</v>
      </c>
      <c r="K2666" s="1">
        <v>176152.7</v>
      </c>
      <c r="L2666">
        <v>0</v>
      </c>
      <c r="M2666">
        <v>25</v>
      </c>
      <c r="N2666">
        <v>1969</v>
      </c>
      <c r="O2666">
        <v>5</v>
      </c>
      <c r="P2666">
        <v>137</v>
      </c>
      <c r="Q2666">
        <v>0.2</v>
      </c>
      <c r="R2666">
        <v>49225</v>
      </c>
      <c r="S2666" t="s">
        <v>55</v>
      </c>
      <c r="T2666" t="s">
        <v>61</v>
      </c>
      <c r="U2666" t="s">
        <v>50</v>
      </c>
      <c r="V2666">
        <v>6</v>
      </c>
    </row>
    <row r="2667" spans="1:22" x14ac:dyDescent="0.2">
      <c r="A2667">
        <v>15638247</v>
      </c>
      <c r="B2667">
        <v>700</v>
      </c>
      <c r="C2667" t="s">
        <v>14</v>
      </c>
      <c r="D2667" t="s">
        <v>15</v>
      </c>
      <c r="E2667">
        <v>44</v>
      </c>
      <c r="F2667">
        <v>9</v>
      </c>
      <c r="G2667" s="2">
        <v>0</v>
      </c>
      <c r="H2667">
        <v>2</v>
      </c>
      <c r="I2667">
        <v>1</v>
      </c>
      <c r="J2667">
        <v>0</v>
      </c>
      <c r="K2667" s="1">
        <v>142287.65</v>
      </c>
      <c r="L2667">
        <v>0</v>
      </c>
      <c r="M2667">
        <v>21</v>
      </c>
      <c r="N2667">
        <v>3605</v>
      </c>
      <c r="O2667">
        <v>9</v>
      </c>
      <c r="P2667">
        <v>59</v>
      </c>
      <c r="Q2667">
        <v>0.42857142857142855</v>
      </c>
      <c r="R2667">
        <v>75705</v>
      </c>
      <c r="S2667" t="s">
        <v>55</v>
      </c>
      <c r="T2667" t="s">
        <v>61</v>
      </c>
      <c r="U2667" t="s">
        <v>51</v>
      </c>
      <c r="V2667">
        <v>6</v>
      </c>
    </row>
    <row r="2668" spans="1:22" x14ac:dyDescent="0.2">
      <c r="A2668">
        <v>15674833</v>
      </c>
      <c r="B2668">
        <v>741</v>
      </c>
      <c r="C2668" t="s">
        <v>12</v>
      </c>
      <c r="D2668" t="s">
        <v>13</v>
      </c>
      <c r="E2668">
        <v>35</v>
      </c>
      <c r="F2668">
        <v>1</v>
      </c>
      <c r="G2668" s="2">
        <v>0</v>
      </c>
      <c r="H2668">
        <v>2</v>
      </c>
      <c r="I2668">
        <v>1</v>
      </c>
      <c r="J2668">
        <v>0</v>
      </c>
      <c r="K2668" s="1">
        <v>36557.550000000003</v>
      </c>
      <c r="L2668">
        <v>0</v>
      </c>
      <c r="M2668">
        <v>8</v>
      </c>
      <c r="N2668">
        <v>1812</v>
      </c>
      <c r="O2668">
        <v>6</v>
      </c>
      <c r="P2668">
        <v>127</v>
      </c>
      <c r="Q2668">
        <v>0.75</v>
      </c>
      <c r="R2668">
        <v>14496</v>
      </c>
      <c r="S2668" t="s">
        <v>55</v>
      </c>
      <c r="T2668" t="s">
        <v>58</v>
      </c>
      <c r="U2668" t="s">
        <v>50</v>
      </c>
      <c r="V2668">
        <v>7</v>
      </c>
    </row>
    <row r="2669" spans="1:22" x14ac:dyDescent="0.2">
      <c r="A2669">
        <v>15586522</v>
      </c>
      <c r="B2669">
        <v>608</v>
      </c>
      <c r="C2669" t="s">
        <v>14</v>
      </c>
      <c r="D2669" t="s">
        <v>15</v>
      </c>
      <c r="E2669">
        <v>37</v>
      </c>
      <c r="F2669">
        <v>2</v>
      </c>
      <c r="G2669" s="2">
        <v>130461.02</v>
      </c>
      <c r="H2669">
        <v>1</v>
      </c>
      <c r="I2669">
        <v>1</v>
      </c>
      <c r="J2669">
        <v>0</v>
      </c>
      <c r="K2669" s="1">
        <v>21967.15</v>
      </c>
      <c r="L2669">
        <v>0</v>
      </c>
      <c r="M2669">
        <v>19</v>
      </c>
      <c r="N2669">
        <v>4272</v>
      </c>
      <c r="O2669">
        <v>7</v>
      </c>
      <c r="P2669">
        <v>101</v>
      </c>
      <c r="Q2669">
        <v>0.36842105263157893</v>
      </c>
      <c r="R2669">
        <v>81168</v>
      </c>
      <c r="S2669" t="s">
        <v>55</v>
      </c>
      <c r="T2669" t="s">
        <v>58</v>
      </c>
      <c r="U2669" t="s">
        <v>50</v>
      </c>
      <c r="V2669">
        <v>6</v>
      </c>
    </row>
    <row r="2670" spans="1:22" x14ac:dyDescent="0.2">
      <c r="A2670">
        <v>15794297</v>
      </c>
      <c r="B2670">
        <v>776</v>
      </c>
      <c r="C2670" t="s">
        <v>12</v>
      </c>
      <c r="D2670" t="s">
        <v>15</v>
      </c>
      <c r="E2670">
        <v>36</v>
      </c>
      <c r="F2670">
        <v>1</v>
      </c>
      <c r="G2670" s="2">
        <v>0</v>
      </c>
      <c r="H2670">
        <v>2</v>
      </c>
      <c r="I2670">
        <v>1</v>
      </c>
      <c r="J2670">
        <v>0</v>
      </c>
      <c r="K2670" s="1">
        <v>53477.760000000002</v>
      </c>
      <c r="L2670">
        <v>0</v>
      </c>
      <c r="M2670">
        <v>12</v>
      </c>
      <c r="N2670">
        <v>1609</v>
      </c>
      <c r="O2670">
        <v>1</v>
      </c>
      <c r="P2670">
        <v>62</v>
      </c>
      <c r="Q2670">
        <v>8.3333333333333329E-2</v>
      </c>
      <c r="R2670">
        <v>19308</v>
      </c>
      <c r="S2670" t="s">
        <v>56</v>
      </c>
      <c r="T2670" t="s">
        <v>58</v>
      </c>
      <c r="U2670" t="s">
        <v>50</v>
      </c>
      <c r="V2670">
        <v>7</v>
      </c>
    </row>
    <row r="2671" spans="1:22" x14ac:dyDescent="0.2">
      <c r="A2671">
        <v>15737025</v>
      </c>
      <c r="B2671">
        <v>635</v>
      </c>
      <c r="C2671" t="s">
        <v>12</v>
      </c>
      <c r="D2671" t="s">
        <v>15</v>
      </c>
      <c r="E2671">
        <v>33</v>
      </c>
      <c r="F2671">
        <v>1</v>
      </c>
      <c r="G2671" s="2">
        <v>0</v>
      </c>
      <c r="H2671">
        <v>3</v>
      </c>
      <c r="I2671">
        <v>0</v>
      </c>
      <c r="J2671">
        <v>0</v>
      </c>
      <c r="K2671" s="1">
        <v>178067.33</v>
      </c>
      <c r="L2671">
        <v>1</v>
      </c>
      <c r="M2671">
        <v>12</v>
      </c>
      <c r="N2671">
        <v>808</v>
      </c>
      <c r="O2671">
        <v>3</v>
      </c>
      <c r="P2671">
        <v>105</v>
      </c>
      <c r="Q2671">
        <v>0.25</v>
      </c>
      <c r="R2671">
        <v>9696</v>
      </c>
      <c r="S2671" t="s">
        <v>55</v>
      </c>
      <c r="T2671" t="s">
        <v>58</v>
      </c>
      <c r="U2671" t="s">
        <v>50</v>
      </c>
      <c r="V2671">
        <v>7</v>
      </c>
    </row>
    <row r="2672" spans="1:22" x14ac:dyDescent="0.2">
      <c r="A2672">
        <v>15664860</v>
      </c>
      <c r="B2672">
        <v>692</v>
      </c>
      <c r="C2672" t="s">
        <v>14</v>
      </c>
      <c r="D2672" t="s">
        <v>13</v>
      </c>
      <c r="E2672">
        <v>47</v>
      </c>
      <c r="F2672">
        <v>3</v>
      </c>
      <c r="G2672" s="2">
        <v>0</v>
      </c>
      <c r="H2672">
        <v>2</v>
      </c>
      <c r="I2672">
        <v>1</v>
      </c>
      <c r="J2672">
        <v>0</v>
      </c>
      <c r="K2672" s="1">
        <v>150802.41</v>
      </c>
      <c r="L2672">
        <v>1</v>
      </c>
      <c r="M2672">
        <v>12</v>
      </c>
      <c r="N2672">
        <v>4111</v>
      </c>
      <c r="O2672">
        <v>6</v>
      </c>
      <c r="P2672">
        <v>160</v>
      </c>
      <c r="Q2672">
        <v>0.5</v>
      </c>
      <c r="R2672">
        <v>49332</v>
      </c>
      <c r="S2672" t="s">
        <v>54</v>
      </c>
      <c r="T2672" t="s">
        <v>59</v>
      </c>
      <c r="U2672" t="s">
        <v>50</v>
      </c>
      <c r="V2672">
        <v>7</v>
      </c>
    </row>
    <row r="2673" spans="1:22" x14ac:dyDescent="0.2">
      <c r="A2673">
        <v>15796790</v>
      </c>
      <c r="B2673">
        <v>573</v>
      </c>
      <c r="C2673" t="s">
        <v>12</v>
      </c>
      <c r="D2673" t="s">
        <v>13</v>
      </c>
      <c r="E2673">
        <v>47</v>
      </c>
      <c r="F2673">
        <v>8</v>
      </c>
      <c r="G2673" s="2">
        <v>154543.98000000001</v>
      </c>
      <c r="H2673">
        <v>1</v>
      </c>
      <c r="I2673">
        <v>1</v>
      </c>
      <c r="J2673">
        <v>0</v>
      </c>
      <c r="K2673" s="1">
        <v>29586.73</v>
      </c>
      <c r="L2673">
        <v>0</v>
      </c>
      <c r="M2673">
        <v>4</v>
      </c>
      <c r="N2673">
        <v>4609</v>
      </c>
      <c r="O2673">
        <v>5</v>
      </c>
      <c r="P2673">
        <v>58</v>
      </c>
      <c r="Q2673">
        <v>1</v>
      </c>
      <c r="R2673">
        <v>18436</v>
      </c>
      <c r="S2673" t="s">
        <v>54</v>
      </c>
      <c r="T2673" t="s">
        <v>60</v>
      </c>
      <c r="U2673" t="s">
        <v>51</v>
      </c>
      <c r="V2673">
        <v>6</v>
      </c>
    </row>
    <row r="2674" spans="1:22" x14ac:dyDescent="0.2">
      <c r="A2674">
        <v>15580805</v>
      </c>
      <c r="B2674">
        <v>655</v>
      </c>
      <c r="C2674" t="s">
        <v>12</v>
      </c>
      <c r="D2674" t="s">
        <v>15</v>
      </c>
      <c r="E2674">
        <v>27</v>
      </c>
      <c r="F2674">
        <v>10</v>
      </c>
      <c r="G2674" s="2">
        <v>0</v>
      </c>
      <c r="H2674">
        <v>2</v>
      </c>
      <c r="I2674">
        <v>1</v>
      </c>
      <c r="J2674">
        <v>0</v>
      </c>
      <c r="K2674" s="1">
        <v>51620.94</v>
      </c>
      <c r="L2674">
        <v>0</v>
      </c>
      <c r="M2674">
        <v>7</v>
      </c>
      <c r="N2674">
        <v>4147</v>
      </c>
      <c r="O2674">
        <v>10</v>
      </c>
      <c r="P2674">
        <v>153</v>
      </c>
      <c r="Q2674">
        <v>1</v>
      </c>
      <c r="R2674">
        <v>29029</v>
      </c>
      <c r="S2674" t="s">
        <v>55</v>
      </c>
      <c r="T2674" t="s">
        <v>61</v>
      </c>
      <c r="U2674" t="s">
        <v>50</v>
      </c>
      <c r="V2674">
        <v>6</v>
      </c>
    </row>
    <row r="2675" spans="1:22" x14ac:dyDescent="0.2">
      <c r="A2675">
        <v>15658768</v>
      </c>
      <c r="B2675">
        <v>547</v>
      </c>
      <c r="C2675" t="s">
        <v>12</v>
      </c>
      <c r="D2675" t="s">
        <v>13</v>
      </c>
      <c r="E2675">
        <v>49</v>
      </c>
      <c r="F2675">
        <v>2</v>
      </c>
      <c r="G2675" s="2">
        <v>0</v>
      </c>
      <c r="H2675">
        <v>1</v>
      </c>
      <c r="I2675">
        <v>0</v>
      </c>
      <c r="J2675">
        <v>0</v>
      </c>
      <c r="K2675" s="1">
        <v>65466.93</v>
      </c>
      <c r="L2675">
        <v>1</v>
      </c>
      <c r="M2675">
        <v>11</v>
      </c>
      <c r="N2675">
        <v>1592</v>
      </c>
      <c r="O2675">
        <v>4</v>
      </c>
      <c r="P2675">
        <v>139</v>
      </c>
      <c r="Q2675">
        <v>0.36363636363636365</v>
      </c>
      <c r="R2675">
        <v>17512</v>
      </c>
      <c r="S2675" t="s">
        <v>56</v>
      </c>
      <c r="T2675" t="s">
        <v>58</v>
      </c>
      <c r="U2675" t="s">
        <v>50</v>
      </c>
      <c r="V2675">
        <v>10</v>
      </c>
    </row>
    <row r="2676" spans="1:22" x14ac:dyDescent="0.2">
      <c r="A2676">
        <v>15647203</v>
      </c>
      <c r="B2676">
        <v>750</v>
      </c>
      <c r="C2676" t="s">
        <v>12</v>
      </c>
      <c r="D2676" t="s">
        <v>13</v>
      </c>
      <c r="E2676">
        <v>35</v>
      </c>
      <c r="F2676">
        <v>3</v>
      </c>
      <c r="G2676" s="2">
        <v>0</v>
      </c>
      <c r="H2676">
        <v>1</v>
      </c>
      <c r="I2676">
        <v>1</v>
      </c>
      <c r="J2676">
        <v>0</v>
      </c>
      <c r="K2676" s="1">
        <v>191520.5</v>
      </c>
      <c r="L2676">
        <v>0</v>
      </c>
      <c r="M2676">
        <v>30</v>
      </c>
      <c r="N2676">
        <v>4826</v>
      </c>
      <c r="O2676">
        <v>5</v>
      </c>
      <c r="P2676">
        <v>53</v>
      </c>
      <c r="Q2676">
        <v>0.16666666666666666</v>
      </c>
      <c r="R2676">
        <v>144780</v>
      </c>
      <c r="S2676" t="s">
        <v>55</v>
      </c>
      <c r="T2676" t="s">
        <v>59</v>
      </c>
      <c r="U2676" t="s">
        <v>51</v>
      </c>
      <c r="V2676">
        <v>8</v>
      </c>
    </row>
    <row r="2677" spans="1:22" x14ac:dyDescent="0.2">
      <c r="A2677">
        <v>15603111</v>
      </c>
      <c r="B2677">
        <v>850</v>
      </c>
      <c r="C2677" t="s">
        <v>14</v>
      </c>
      <c r="D2677" t="s">
        <v>15</v>
      </c>
      <c r="E2677">
        <v>71</v>
      </c>
      <c r="F2677">
        <v>10</v>
      </c>
      <c r="G2677" s="2">
        <v>69608.14</v>
      </c>
      <c r="H2677">
        <v>1</v>
      </c>
      <c r="I2677">
        <v>1</v>
      </c>
      <c r="J2677">
        <v>0</v>
      </c>
      <c r="K2677" s="1">
        <v>97893.4</v>
      </c>
      <c r="L2677">
        <v>1</v>
      </c>
      <c r="M2677">
        <v>18</v>
      </c>
      <c r="N2677">
        <v>4280</v>
      </c>
      <c r="O2677">
        <v>2</v>
      </c>
      <c r="P2677">
        <v>173</v>
      </c>
      <c r="Q2677">
        <v>0.1111111111111111</v>
      </c>
      <c r="R2677">
        <v>77040</v>
      </c>
      <c r="S2677" t="s">
        <v>55</v>
      </c>
      <c r="T2677" t="s">
        <v>61</v>
      </c>
      <c r="U2677" t="s">
        <v>50</v>
      </c>
      <c r="V2677">
        <v>6</v>
      </c>
    </row>
    <row r="2678" spans="1:22" x14ac:dyDescent="0.2">
      <c r="A2678">
        <v>15646168</v>
      </c>
      <c r="B2678">
        <v>834</v>
      </c>
      <c r="C2678" t="s">
        <v>14</v>
      </c>
      <c r="D2678" t="s">
        <v>15</v>
      </c>
      <c r="E2678">
        <v>33</v>
      </c>
      <c r="F2678">
        <v>5</v>
      </c>
      <c r="G2678" s="2">
        <v>0</v>
      </c>
      <c r="H2678">
        <v>2</v>
      </c>
      <c r="I2678">
        <v>1</v>
      </c>
      <c r="J2678">
        <v>0</v>
      </c>
      <c r="K2678" s="1">
        <v>66285.179999999993</v>
      </c>
      <c r="L2678">
        <v>0</v>
      </c>
      <c r="M2678">
        <v>25</v>
      </c>
      <c r="N2678">
        <v>869</v>
      </c>
      <c r="O2678">
        <v>5</v>
      </c>
      <c r="P2678">
        <v>152</v>
      </c>
      <c r="Q2678">
        <v>0.2</v>
      </c>
      <c r="R2678">
        <v>21725</v>
      </c>
      <c r="S2678" t="s">
        <v>56</v>
      </c>
      <c r="T2678" t="s">
        <v>59</v>
      </c>
      <c r="U2678" t="s">
        <v>50</v>
      </c>
      <c r="V2678">
        <v>6</v>
      </c>
    </row>
    <row r="2679" spans="1:22" x14ac:dyDescent="0.2">
      <c r="A2679">
        <v>15580493</v>
      </c>
      <c r="B2679">
        <v>469</v>
      </c>
      <c r="C2679" t="s">
        <v>12</v>
      </c>
      <c r="D2679" t="s">
        <v>15</v>
      </c>
      <c r="E2679">
        <v>33</v>
      </c>
      <c r="F2679">
        <v>1</v>
      </c>
      <c r="G2679" s="2">
        <v>127818.52</v>
      </c>
      <c r="H2679">
        <v>1</v>
      </c>
      <c r="I2679">
        <v>1</v>
      </c>
      <c r="J2679">
        <v>0</v>
      </c>
      <c r="K2679" s="1">
        <v>163477.22</v>
      </c>
      <c r="L2679">
        <v>0</v>
      </c>
      <c r="M2679">
        <v>6</v>
      </c>
      <c r="N2679">
        <v>1721</v>
      </c>
      <c r="O2679">
        <v>4</v>
      </c>
      <c r="P2679">
        <v>43</v>
      </c>
      <c r="Q2679">
        <v>0.66666666666666663</v>
      </c>
      <c r="R2679">
        <v>10326</v>
      </c>
      <c r="S2679" t="s">
        <v>55</v>
      </c>
      <c r="T2679" t="s">
        <v>58</v>
      </c>
      <c r="U2679" t="s">
        <v>51</v>
      </c>
      <c r="V2679">
        <v>6</v>
      </c>
    </row>
    <row r="2680" spans="1:22" x14ac:dyDescent="0.2">
      <c r="A2680">
        <v>15726720</v>
      </c>
      <c r="B2680">
        <v>480</v>
      </c>
      <c r="C2680" t="s">
        <v>12</v>
      </c>
      <c r="D2680" t="s">
        <v>13</v>
      </c>
      <c r="E2680">
        <v>40</v>
      </c>
      <c r="F2680">
        <v>7</v>
      </c>
      <c r="G2680" s="2">
        <v>0</v>
      </c>
      <c r="H2680">
        <v>1</v>
      </c>
      <c r="I2680">
        <v>1</v>
      </c>
      <c r="J2680">
        <v>0</v>
      </c>
      <c r="K2680" s="1">
        <v>170332.67</v>
      </c>
      <c r="L2680">
        <v>1</v>
      </c>
      <c r="M2680">
        <v>27</v>
      </c>
      <c r="N2680">
        <v>312</v>
      </c>
      <c r="O2680">
        <v>9</v>
      </c>
      <c r="P2680">
        <v>78</v>
      </c>
      <c r="Q2680">
        <v>0.33333333333333331</v>
      </c>
      <c r="R2680">
        <v>8424</v>
      </c>
      <c r="S2680" t="s">
        <v>55</v>
      </c>
      <c r="T2680" t="s">
        <v>60</v>
      </c>
      <c r="U2680" t="s">
        <v>50</v>
      </c>
      <c r="V2680">
        <v>8</v>
      </c>
    </row>
    <row r="2681" spans="1:22" x14ac:dyDescent="0.2">
      <c r="A2681">
        <v>15773098</v>
      </c>
      <c r="B2681">
        <v>834</v>
      </c>
      <c r="C2681" t="s">
        <v>14</v>
      </c>
      <c r="D2681" t="s">
        <v>15</v>
      </c>
      <c r="E2681">
        <v>34</v>
      </c>
      <c r="F2681">
        <v>5</v>
      </c>
      <c r="G2681" s="2">
        <v>0</v>
      </c>
      <c r="H2681">
        <v>2</v>
      </c>
      <c r="I2681">
        <v>0</v>
      </c>
      <c r="J2681">
        <v>0</v>
      </c>
      <c r="K2681" s="1">
        <v>53437.1</v>
      </c>
      <c r="L2681">
        <v>0</v>
      </c>
      <c r="M2681">
        <v>20</v>
      </c>
      <c r="N2681">
        <v>328</v>
      </c>
      <c r="O2681">
        <v>2</v>
      </c>
      <c r="P2681">
        <v>171</v>
      </c>
      <c r="Q2681">
        <v>0.1</v>
      </c>
      <c r="R2681">
        <v>6560</v>
      </c>
      <c r="S2681" t="s">
        <v>55</v>
      </c>
      <c r="T2681" t="s">
        <v>59</v>
      </c>
      <c r="U2681" t="s">
        <v>50</v>
      </c>
      <c r="V2681">
        <v>6</v>
      </c>
    </row>
    <row r="2682" spans="1:22" x14ac:dyDescent="0.2">
      <c r="A2682">
        <v>15589401</v>
      </c>
      <c r="B2682">
        <v>550</v>
      </c>
      <c r="C2682" t="s">
        <v>12</v>
      </c>
      <c r="D2682" t="s">
        <v>13</v>
      </c>
      <c r="E2682">
        <v>30</v>
      </c>
      <c r="F2682">
        <v>4</v>
      </c>
      <c r="G2682" s="2">
        <v>0</v>
      </c>
      <c r="H2682">
        <v>2</v>
      </c>
      <c r="I2682">
        <v>1</v>
      </c>
      <c r="J2682">
        <v>0</v>
      </c>
      <c r="K2682" s="1">
        <v>89216.29</v>
      </c>
      <c r="L2682">
        <v>0</v>
      </c>
      <c r="M2682">
        <v>18</v>
      </c>
      <c r="N2682">
        <v>4923</v>
      </c>
      <c r="O2682">
        <v>3</v>
      </c>
      <c r="P2682">
        <v>90</v>
      </c>
      <c r="Q2682">
        <v>0.16666666666666666</v>
      </c>
      <c r="R2682">
        <v>88614</v>
      </c>
      <c r="S2682" t="s">
        <v>55</v>
      </c>
      <c r="T2682" t="s">
        <v>59</v>
      </c>
      <c r="U2682" t="s">
        <v>50</v>
      </c>
      <c r="V2682">
        <v>6</v>
      </c>
    </row>
    <row r="2683" spans="1:22" x14ac:dyDescent="0.2">
      <c r="A2683">
        <v>15742019</v>
      </c>
      <c r="B2683">
        <v>675</v>
      </c>
      <c r="C2683" t="s">
        <v>12</v>
      </c>
      <c r="D2683" t="s">
        <v>13</v>
      </c>
      <c r="E2683">
        <v>39</v>
      </c>
      <c r="F2683">
        <v>6</v>
      </c>
      <c r="G2683" s="2">
        <v>0</v>
      </c>
      <c r="H2683">
        <v>2</v>
      </c>
      <c r="I2683">
        <v>0</v>
      </c>
      <c r="J2683">
        <v>0</v>
      </c>
      <c r="K2683" s="1">
        <v>83419.149999999994</v>
      </c>
      <c r="L2683">
        <v>0</v>
      </c>
      <c r="M2683">
        <v>2</v>
      </c>
      <c r="N2683">
        <v>4819</v>
      </c>
      <c r="O2683">
        <v>9</v>
      </c>
      <c r="P2683">
        <v>127</v>
      </c>
      <c r="Q2683">
        <v>1</v>
      </c>
      <c r="R2683">
        <v>9638</v>
      </c>
      <c r="S2683" t="s">
        <v>55</v>
      </c>
      <c r="T2683" t="s">
        <v>60</v>
      </c>
      <c r="U2683" t="s">
        <v>50</v>
      </c>
      <c r="V2683">
        <v>6</v>
      </c>
    </row>
    <row r="2684" spans="1:22" x14ac:dyDescent="0.2">
      <c r="A2684">
        <v>15781689</v>
      </c>
      <c r="B2684">
        <v>758</v>
      </c>
      <c r="C2684" t="s">
        <v>14</v>
      </c>
      <c r="D2684" t="s">
        <v>15</v>
      </c>
      <c r="E2684">
        <v>35</v>
      </c>
      <c r="F2684">
        <v>5</v>
      </c>
      <c r="G2684" s="2">
        <v>0</v>
      </c>
      <c r="H2684">
        <v>2</v>
      </c>
      <c r="I2684">
        <v>1</v>
      </c>
      <c r="J2684">
        <v>0</v>
      </c>
      <c r="K2684" s="1">
        <v>95009.600000000006</v>
      </c>
      <c r="L2684">
        <v>0</v>
      </c>
      <c r="M2684">
        <v>21</v>
      </c>
      <c r="N2684">
        <v>1304</v>
      </c>
      <c r="O2684">
        <v>3</v>
      </c>
      <c r="P2684">
        <v>32</v>
      </c>
      <c r="Q2684">
        <v>0.14285714285714285</v>
      </c>
      <c r="R2684">
        <v>27384</v>
      </c>
      <c r="S2684" t="s">
        <v>55</v>
      </c>
      <c r="T2684" t="s">
        <v>59</v>
      </c>
      <c r="U2684" t="s">
        <v>51</v>
      </c>
      <c r="V2684">
        <v>6</v>
      </c>
    </row>
    <row r="2685" spans="1:22" x14ac:dyDescent="0.2">
      <c r="A2685">
        <v>15696054</v>
      </c>
      <c r="B2685">
        <v>596</v>
      </c>
      <c r="C2685" t="s">
        <v>12</v>
      </c>
      <c r="D2685" t="s">
        <v>15</v>
      </c>
      <c r="E2685">
        <v>37</v>
      </c>
      <c r="F2685">
        <v>2</v>
      </c>
      <c r="G2685" s="2">
        <v>0</v>
      </c>
      <c r="H2685">
        <v>1</v>
      </c>
      <c r="I2685">
        <v>0</v>
      </c>
      <c r="J2685">
        <v>1</v>
      </c>
      <c r="K2685" s="1">
        <v>121175.86</v>
      </c>
      <c r="L2685">
        <v>0</v>
      </c>
      <c r="M2685">
        <v>7</v>
      </c>
      <c r="N2685">
        <v>4831</v>
      </c>
      <c r="O2685">
        <v>1</v>
      </c>
      <c r="P2685">
        <v>9</v>
      </c>
      <c r="Q2685">
        <v>0.14285714285714285</v>
      </c>
      <c r="R2685">
        <v>33817</v>
      </c>
      <c r="S2685" t="s">
        <v>55</v>
      </c>
      <c r="T2685" t="s">
        <v>58</v>
      </c>
      <c r="U2685" t="s">
        <v>52</v>
      </c>
      <c r="V2685">
        <v>6</v>
      </c>
    </row>
    <row r="2686" spans="1:22" x14ac:dyDescent="0.2">
      <c r="A2686">
        <v>15597739</v>
      </c>
      <c r="B2686">
        <v>674</v>
      </c>
      <c r="C2686" t="s">
        <v>12</v>
      </c>
      <c r="D2686" t="s">
        <v>15</v>
      </c>
      <c r="E2686">
        <v>37</v>
      </c>
      <c r="F2686">
        <v>3</v>
      </c>
      <c r="G2686" s="2">
        <v>0</v>
      </c>
      <c r="H2686">
        <v>1</v>
      </c>
      <c r="I2686">
        <v>1</v>
      </c>
      <c r="J2686">
        <v>0</v>
      </c>
      <c r="K2686" s="1">
        <v>158049.9</v>
      </c>
      <c r="L2686">
        <v>0</v>
      </c>
      <c r="M2686">
        <v>20</v>
      </c>
      <c r="N2686">
        <v>3049</v>
      </c>
      <c r="O2686">
        <v>0</v>
      </c>
      <c r="P2686">
        <v>177</v>
      </c>
      <c r="Q2686">
        <v>0</v>
      </c>
      <c r="R2686">
        <v>60980</v>
      </c>
      <c r="S2686" t="s">
        <v>54</v>
      </c>
      <c r="T2686" t="s">
        <v>59</v>
      </c>
      <c r="U2686" t="s">
        <v>50</v>
      </c>
      <c r="V2686">
        <v>8</v>
      </c>
    </row>
    <row r="2687" spans="1:22" x14ac:dyDescent="0.2">
      <c r="A2687">
        <v>15651336</v>
      </c>
      <c r="B2687">
        <v>756</v>
      </c>
      <c r="C2687" t="s">
        <v>12</v>
      </c>
      <c r="D2687" t="s">
        <v>13</v>
      </c>
      <c r="E2687">
        <v>32</v>
      </c>
      <c r="F2687">
        <v>4</v>
      </c>
      <c r="G2687" s="2">
        <v>0</v>
      </c>
      <c r="H2687">
        <v>2</v>
      </c>
      <c r="I2687">
        <v>1</v>
      </c>
      <c r="J2687">
        <v>0</v>
      </c>
      <c r="K2687" s="1">
        <v>147040.25</v>
      </c>
      <c r="L2687">
        <v>0</v>
      </c>
      <c r="M2687">
        <v>18</v>
      </c>
      <c r="N2687">
        <v>3019</v>
      </c>
      <c r="O2687">
        <v>8</v>
      </c>
      <c r="P2687">
        <v>59</v>
      </c>
      <c r="Q2687">
        <v>0.44444444444444442</v>
      </c>
      <c r="R2687">
        <v>54342</v>
      </c>
      <c r="S2687" t="s">
        <v>56</v>
      </c>
      <c r="T2687" t="s">
        <v>59</v>
      </c>
      <c r="U2687" t="s">
        <v>51</v>
      </c>
      <c r="V2687">
        <v>6</v>
      </c>
    </row>
    <row r="2688" spans="1:22" x14ac:dyDescent="0.2">
      <c r="A2688">
        <v>15784148</v>
      </c>
      <c r="B2688">
        <v>643</v>
      </c>
      <c r="C2688" t="s">
        <v>12</v>
      </c>
      <c r="D2688" t="s">
        <v>15</v>
      </c>
      <c r="E2688">
        <v>62</v>
      </c>
      <c r="F2688">
        <v>9</v>
      </c>
      <c r="G2688" s="2">
        <v>0</v>
      </c>
      <c r="H2688">
        <v>2</v>
      </c>
      <c r="I2688">
        <v>0</v>
      </c>
      <c r="J2688">
        <v>0</v>
      </c>
      <c r="K2688" s="1">
        <v>155870.82</v>
      </c>
      <c r="L2688">
        <v>0</v>
      </c>
      <c r="M2688">
        <v>10</v>
      </c>
      <c r="N2688">
        <v>1747</v>
      </c>
      <c r="O2688">
        <v>1</v>
      </c>
      <c r="P2688">
        <v>34</v>
      </c>
      <c r="Q2688">
        <v>0.1</v>
      </c>
      <c r="R2688">
        <v>17470</v>
      </c>
      <c r="S2688" t="s">
        <v>55</v>
      </c>
      <c r="T2688" t="s">
        <v>61</v>
      </c>
      <c r="U2688" t="s">
        <v>51</v>
      </c>
      <c r="V2688">
        <v>7</v>
      </c>
    </row>
    <row r="2689" spans="1:22" x14ac:dyDescent="0.2">
      <c r="A2689">
        <v>15638621</v>
      </c>
      <c r="B2689">
        <v>735</v>
      </c>
      <c r="C2689" t="s">
        <v>14</v>
      </c>
      <c r="D2689" t="s">
        <v>15</v>
      </c>
      <c r="E2689">
        <v>39</v>
      </c>
      <c r="F2689">
        <v>1</v>
      </c>
      <c r="G2689" s="2">
        <v>60374.98</v>
      </c>
      <c r="H2689">
        <v>1</v>
      </c>
      <c r="I2689">
        <v>1</v>
      </c>
      <c r="J2689">
        <v>0</v>
      </c>
      <c r="K2689" s="1">
        <v>40223.74</v>
      </c>
      <c r="L2689">
        <v>0</v>
      </c>
      <c r="M2689">
        <v>7</v>
      </c>
      <c r="N2689">
        <v>552</v>
      </c>
      <c r="O2689">
        <v>1</v>
      </c>
      <c r="P2689">
        <v>109</v>
      </c>
      <c r="Q2689">
        <v>0.14285714285714285</v>
      </c>
      <c r="R2689">
        <v>3864</v>
      </c>
      <c r="S2689" t="s">
        <v>54</v>
      </c>
      <c r="T2689" t="s">
        <v>58</v>
      </c>
      <c r="U2689" t="s">
        <v>50</v>
      </c>
      <c r="V2689">
        <v>6</v>
      </c>
    </row>
    <row r="2690" spans="1:22" x14ac:dyDescent="0.2">
      <c r="A2690">
        <v>15720924</v>
      </c>
      <c r="B2690">
        <v>585</v>
      </c>
      <c r="C2690" t="s">
        <v>12</v>
      </c>
      <c r="D2690" t="s">
        <v>13</v>
      </c>
      <c r="E2690">
        <v>34</v>
      </c>
      <c r="F2690">
        <v>1</v>
      </c>
      <c r="G2690" s="2">
        <v>0</v>
      </c>
      <c r="H2690">
        <v>1</v>
      </c>
      <c r="I2690">
        <v>1</v>
      </c>
      <c r="J2690">
        <v>1</v>
      </c>
      <c r="K2690" s="1">
        <v>75503.600000000006</v>
      </c>
      <c r="L2690">
        <v>0</v>
      </c>
      <c r="M2690">
        <v>5</v>
      </c>
      <c r="N2690">
        <v>4213</v>
      </c>
      <c r="O2690">
        <v>1</v>
      </c>
      <c r="P2690">
        <v>85</v>
      </c>
      <c r="Q2690">
        <v>0.2</v>
      </c>
      <c r="R2690">
        <v>21065</v>
      </c>
      <c r="S2690" t="s">
        <v>54</v>
      </c>
      <c r="T2690" t="s">
        <v>58</v>
      </c>
      <c r="U2690" t="s">
        <v>50</v>
      </c>
      <c r="V2690">
        <v>6</v>
      </c>
    </row>
    <row r="2691" spans="1:22" x14ac:dyDescent="0.2">
      <c r="A2691">
        <v>15718064</v>
      </c>
      <c r="B2691">
        <v>635</v>
      </c>
      <c r="C2691" t="s">
        <v>14</v>
      </c>
      <c r="D2691" t="s">
        <v>15</v>
      </c>
      <c r="E2691">
        <v>29</v>
      </c>
      <c r="F2691">
        <v>2</v>
      </c>
      <c r="G2691" s="2">
        <v>0</v>
      </c>
      <c r="H2691">
        <v>2</v>
      </c>
      <c r="I2691">
        <v>0</v>
      </c>
      <c r="J2691">
        <v>0</v>
      </c>
      <c r="K2691" s="1">
        <v>117173.8</v>
      </c>
      <c r="L2691">
        <v>0</v>
      </c>
      <c r="M2691">
        <v>16</v>
      </c>
      <c r="N2691">
        <v>4956</v>
      </c>
      <c r="O2691">
        <v>8</v>
      </c>
      <c r="P2691">
        <v>14</v>
      </c>
      <c r="Q2691">
        <v>0.5</v>
      </c>
      <c r="R2691">
        <v>79296</v>
      </c>
      <c r="S2691" t="s">
        <v>56</v>
      </c>
      <c r="T2691" t="s">
        <v>58</v>
      </c>
      <c r="U2691" t="s">
        <v>52</v>
      </c>
      <c r="V2691">
        <v>7</v>
      </c>
    </row>
    <row r="2692" spans="1:22" x14ac:dyDescent="0.2">
      <c r="A2692">
        <v>15605067</v>
      </c>
      <c r="B2692">
        <v>472</v>
      </c>
      <c r="C2692" t="s">
        <v>12</v>
      </c>
      <c r="D2692" t="s">
        <v>15</v>
      </c>
      <c r="E2692">
        <v>19</v>
      </c>
      <c r="F2692">
        <v>9</v>
      </c>
      <c r="G2692" s="2">
        <v>0</v>
      </c>
      <c r="H2692">
        <v>2</v>
      </c>
      <c r="I2692">
        <v>1</v>
      </c>
      <c r="J2692">
        <v>0</v>
      </c>
      <c r="K2692" s="1">
        <v>3453.4</v>
      </c>
      <c r="L2692">
        <v>0</v>
      </c>
      <c r="M2692">
        <v>24</v>
      </c>
      <c r="N2692">
        <v>1442</v>
      </c>
      <c r="O2692">
        <v>9</v>
      </c>
      <c r="P2692">
        <v>43</v>
      </c>
      <c r="Q2692">
        <v>0.375</v>
      </c>
      <c r="R2692">
        <v>34608</v>
      </c>
      <c r="S2692" t="s">
        <v>55</v>
      </c>
      <c r="T2692" t="s">
        <v>61</v>
      </c>
      <c r="U2692" t="s">
        <v>51</v>
      </c>
      <c r="V2692">
        <v>6</v>
      </c>
    </row>
    <row r="2693" spans="1:22" x14ac:dyDescent="0.2">
      <c r="A2693">
        <v>15655335</v>
      </c>
      <c r="B2693">
        <v>590</v>
      </c>
      <c r="C2693" t="s">
        <v>12</v>
      </c>
      <c r="D2693" t="s">
        <v>15</v>
      </c>
      <c r="E2693">
        <v>36</v>
      </c>
      <c r="F2693">
        <v>1</v>
      </c>
      <c r="G2693" s="2">
        <v>0</v>
      </c>
      <c r="H2693">
        <v>2</v>
      </c>
      <c r="I2693">
        <v>1</v>
      </c>
      <c r="J2693">
        <v>0</v>
      </c>
      <c r="K2693" s="1">
        <v>48876.84</v>
      </c>
      <c r="L2693">
        <v>0</v>
      </c>
      <c r="M2693">
        <v>16</v>
      </c>
      <c r="N2693">
        <v>2514</v>
      </c>
      <c r="O2693">
        <v>10</v>
      </c>
      <c r="P2693">
        <v>168</v>
      </c>
      <c r="Q2693">
        <v>0.625</v>
      </c>
      <c r="R2693">
        <v>40224</v>
      </c>
      <c r="S2693" t="s">
        <v>55</v>
      </c>
      <c r="T2693" t="s">
        <v>58</v>
      </c>
      <c r="U2693" t="s">
        <v>50</v>
      </c>
      <c r="V2693">
        <v>7</v>
      </c>
    </row>
    <row r="2694" spans="1:22" x14ac:dyDescent="0.2">
      <c r="A2694">
        <v>15693690</v>
      </c>
      <c r="B2694">
        <v>574</v>
      </c>
      <c r="C2694" t="s">
        <v>14</v>
      </c>
      <c r="D2694" t="s">
        <v>15</v>
      </c>
      <c r="E2694">
        <v>52</v>
      </c>
      <c r="F2694">
        <v>7</v>
      </c>
      <c r="G2694" s="2">
        <v>115532.52</v>
      </c>
      <c r="H2694">
        <v>1</v>
      </c>
      <c r="I2694">
        <v>1</v>
      </c>
      <c r="J2694">
        <v>0</v>
      </c>
      <c r="K2694" s="1">
        <v>196257.67</v>
      </c>
      <c r="L2694">
        <v>0</v>
      </c>
      <c r="M2694">
        <v>20</v>
      </c>
      <c r="N2694">
        <v>1529</v>
      </c>
      <c r="O2694">
        <v>10</v>
      </c>
      <c r="P2694">
        <v>77</v>
      </c>
      <c r="Q2694">
        <v>0.5</v>
      </c>
      <c r="R2694">
        <v>30580</v>
      </c>
      <c r="S2694" t="s">
        <v>55</v>
      </c>
      <c r="T2694" t="s">
        <v>60</v>
      </c>
      <c r="U2694" t="s">
        <v>50</v>
      </c>
      <c r="V2694">
        <v>6</v>
      </c>
    </row>
    <row r="2695" spans="1:22" x14ac:dyDescent="0.2">
      <c r="A2695">
        <v>15728963</v>
      </c>
      <c r="B2695">
        <v>617</v>
      </c>
      <c r="C2695" t="s">
        <v>16</v>
      </c>
      <c r="D2695" t="s">
        <v>13</v>
      </c>
      <c r="E2695">
        <v>51</v>
      </c>
      <c r="F2695">
        <v>10</v>
      </c>
      <c r="G2695" s="2">
        <v>167273.71</v>
      </c>
      <c r="H2695">
        <v>1</v>
      </c>
      <c r="I2695">
        <v>0</v>
      </c>
      <c r="J2695">
        <v>0</v>
      </c>
      <c r="K2695" s="1">
        <v>93439.75</v>
      </c>
      <c r="L2695">
        <v>1</v>
      </c>
      <c r="M2695">
        <v>13</v>
      </c>
      <c r="N2695">
        <v>871</v>
      </c>
      <c r="O2695">
        <v>4</v>
      </c>
      <c r="P2695">
        <v>126</v>
      </c>
      <c r="Q2695">
        <v>0.30769230769230771</v>
      </c>
      <c r="R2695">
        <v>11323</v>
      </c>
      <c r="S2695" t="s">
        <v>55</v>
      </c>
      <c r="T2695" t="s">
        <v>61</v>
      </c>
      <c r="U2695" t="s">
        <v>50</v>
      </c>
      <c r="V2695">
        <v>6</v>
      </c>
    </row>
    <row r="2696" spans="1:22" x14ac:dyDescent="0.2">
      <c r="A2696">
        <v>15771477</v>
      </c>
      <c r="B2696">
        <v>779</v>
      </c>
      <c r="C2696" t="s">
        <v>12</v>
      </c>
      <c r="D2696" t="s">
        <v>15</v>
      </c>
      <c r="E2696">
        <v>49</v>
      </c>
      <c r="F2696">
        <v>9</v>
      </c>
      <c r="G2696" s="2">
        <v>106160.37</v>
      </c>
      <c r="H2696">
        <v>1</v>
      </c>
      <c r="I2696">
        <v>0</v>
      </c>
      <c r="J2696">
        <v>0</v>
      </c>
      <c r="K2696" s="1">
        <v>116893.87</v>
      </c>
      <c r="L2696">
        <v>0</v>
      </c>
      <c r="M2696">
        <v>10</v>
      </c>
      <c r="N2696">
        <v>1146</v>
      </c>
      <c r="O2696">
        <v>7</v>
      </c>
      <c r="P2696">
        <v>55</v>
      </c>
      <c r="Q2696">
        <v>0.7</v>
      </c>
      <c r="R2696">
        <v>11460</v>
      </c>
      <c r="S2696" t="s">
        <v>55</v>
      </c>
      <c r="T2696" t="s">
        <v>61</v>
      </c>
      <c r="U2696" t="s">
        <v>51</v>
      </c>
      <c r="V2696">
        <v>6</v>
      </c>
    </row>
    <row r="2697" spans="1:22" x14ac:dyDescent="0.2">
      <c r="A2697">
        <v>15570145</v>
      </c>
      <c r="B2697">
        <v>763</v>
      </c>
      <c r="C2697" t="s">
        <v>12</v>
      </c>
      <c r="D2697" t="s">
        <v>13</v>
      </c>
      <c r="E2697">
        <v>23</v>
      </c>
      <c r="F2697">
        <v>2</v>
      </c>
      <c r="G2697" s="2">
        <v>0</v>
      </c>
      <c r="H2697">
        <v>2</v>
      </c>
      <c r="I2697">
        <v>1</v>
      </c>
      <c r="J2697">
        <v>0</v>
      </c>
      <c r="K2697" s="1">
        <v>153983.99</v>
      </c>
      <c r="L2697">
        <v>0</v>
      </c>
      <c r="M2697">
        <v>9</v>
      </c>
      <c r="N2697">
        <v>3790</v>
      </c>
      <c r="O2697">
        <v>4</v>
      </c>
      <c r="P2697">
        <v>8</v>
      </c>
      <c r="Q2697">
        <v>0.44444444444444442</v>
      </c>
      <c r="R2697">
        <v>34110</v>
      </c>
      <c r="S2697" t="s">
        <v>55</v>
      </c>
      <c r="T2697" t="s">
        <v>58</v>
      </c>
      <c r="U2697" t="s">
        <v>52</v>
      </c>
      <c r="V2697">
        <v>7</v>
      </c>
    </row>
    <row r="2698" spans="1:22" x14ac:dyDescent="0.2">
      <c r="A2698">
        <v>15759872</v>
      </c>
      <c r="B2698">
        <v>625</v>
      </c>
      <c r="C2698" t="s">
        <v>12</v>
      </c>
      <c r="D2698" t="s">
        <v>15</v>
      </c>
      <c r="E2698">
        <v>22</v>
      </c>
      <c r="F2698">
        <v>9</v>
      </c>
      <c r="G2698" s="2">
        <v>0</v>
      </c>
      <c r="H2698">
        <v>2</v>
      </c>
      <c r="I2698">
        <v>1</v>
      </c>
      <c r="J2698">
        <v>0</v>
      </c>
      <c r="K2698" s="1">
        <v>157072.91</v>
      </c>
      <c r="L2698">
        <v>0</v>
      </c>
      <c r="M2698">
        <v>28</v>
      </c>
      <c r="N2698">
        <v>3961</v>
      </c>
      <c r="O2698">
        <v>1</v>
      </c>
      <c r="P2698">
        <v>135</v>
      </c>
      <c r="Q2698">
        <v>3.5714285714285712E-2</v>
      </c>
      <c r="R2698">
        <v>110908</v>
      </c>
      <c r="S2698" t="s">
        <v>55</v>
      </c>
      <c r="T2698" t="s">
        <v>61</v>
      </c>
      <c r="U2698" t="s">
        <v>50</v>
      </c>
      <c r="V2698">
        <v>6</v>
      </c>
    </row>
    <row r="2699" spans="1:22" x14ac:dyDescent="0.2">
      <c r="A2699">
        <v>15754926</v>
      </c>
      <c r="B2699">
        <v>512</v>
      </c>
      <c r="C2699" t="s">
        <v>12</v>
      </c>
      <c r="D2699" t="s">
        <v>13</v>
      </c>
      <c r="E2699">
        <v>30</v>
      </c>
      <c r="F2699">
        <v>6</v>
      </c>
      <c r="G2699" s="2">
        <v>0</v>
      </c>
      <c r="H2699">
        <v>2</v>
      </c>
      <c r="I2699">
        <v>1</v>
      </c>
      <c r="J2699">
        <v>0</v>
      </c>
      <c r="K2699" s="1">
        <v>88827.31</v>
      </c>
      <c r="L2699">
        <v>0</v>
      </c>
      <c r="M2699">
        <v>5</v>
      </c>
      <c r="N2699">
        <v>2630</v>
      </c>
      <c r="O2699">
        <v>5</v>
      </c>
      <c r="P2699">
        <v>129</v>
      </c>
      <c r="Q2699">
        <v>1</v>
      </c>
      <c r="R2699">
        <v>13150</v>
      </c>
      <c r="S2699" t="s">
        <v>56</v>
      </c>
      <c r="T2699" t="s">
        <v>60</v>
      </c>
      <c r="U2699" t="s">
        <v>50</v>
      </c>
      <c r="V2699">
        <v>6</v>
      </c>
    </row>
    <row r="2700" spans="1:22" x14ac:dyDescent="0.2">
      <c r="A2700">
        <v>15762573</v>
      </c>
      <c r="B2700">
        <v>680</v>
      </c>
      <c r="C2700" t="s">
        <v>14</v>
      </c>
      <c r="D2700" t="s">
        <v>13</v>
      </c>
      <c r="E2700">
        <v>34</v>
      </c>
      <c r="F2700">
        <v>7</v>
      </c>
      <c r="G2700" s="2">
        <v>0</v>
      </c>
      <c r="H2700">
        <v>2</v>
      </c>
      <c r="I2700">
        <v>1</v>
      </c>
      <c r="J2700">
        <v>0</v>
      </c>
      <c r="K2700" s="1">
        <v>98949.85</v>
      </c>
      <c r="L2700">
        <v>0</v>
      </c>
      <c r="M2700">
        <v>16</v>
      </c>
      <c r="N2700">
        <v>1069</v>
      </c>
      <c r="O2700">
        <v>5</v>
      </c>
      <c r="P2700">
        <v>52</v>
      </c>
      <c r="Q2700">
        <v>0.3125</v>
      </c>
      <c r="R2700">
        <v>17104</v>
      </c>
      <c r="S2700" t="s">
        <v>56</v>
      </c>
      <c r="T2700" t="s">
        <v>60</v>
      </c>
      <c r="U2700" t="s">
        <v>51</v>
      </c>
      <c r="V2700">
        <v>6</v>
      </c>
    </row>
    <row r="2701" spans="1:22" x14ac:dyDescent="0.2">
      <c r="A2701">
        <v>15724321</v>
      </c>
      <c r="B2701">
        <v>516</v>
      </c>
      <c r="C2701" t="s">
        <v>16</v>
      </c>
      <c r="D2701" t="s">
        <v>13</v>
      </c>
      <c r="E2701">
        <v>47</v>
      </c>
      <c r="F2701">
        <v>9</v>
      </c>
      <c r="G2701" s="2">
        <v>128298.74</v>
      </c>
      <c r="H2701">
        <v>1</v>
      </c>
      <c r="I2701">
        <v>0</v>
      </c>
      <c r="J2701">
        <v>0</v>
      </c>
      <c r="K2701" s="1">
        <v>149614.17000000001</v>
      </c>
      <c r="L2701">
        <v>1</v>
      </c>
      <c r="M2701">
        <v>7</v>
      </c>
      <c r="N2701">
        <v>1339</v>
      </c>
      <c r="O2701">
        <v>5</v>
      </c>
      <c r="P2701">
        <v>106</v>
      </c>
      <c r="Q2701">
        <v>0.7142857142857143</v>
      </c>
      <c r="R2701">
        <v>9373</v>
      </c>
      <c r="S2701" t="s">
        <v>55</v>
      </c>
      <c r="T2701" t="s">
        <v>61</v>
      </c>
      <c r="U2701" t="s">
        <v>50</v>
      </c>
      <c r="V2701">
        <v>6</v>
      </c>
    </row>
    <row r="2702" spans="1:22" x14ac:dyDescent="0.2">
      <c r="A2702">
        <v>15712536</v>
      </c>
      <c r="B2702">
        <v>625</v>
      </c>
      <c r="C2702" t="s">
        <v>12</v>
      </c>
      <c r="D2702" t="s">
        <v>13</v>
      </c>
      <c r="E2702">
        <v>36</v>
      </c>
      <c r="F2702">
        <v>3</v>
      </c>
      <c r="G2702" s="2">
        <v>0</v>
      </c>
      <c r="H2702">
        <v>2</v>
      </c>
      <c r="I2702">
        <v>1</v>
      </c>
      <c r="J2702">
        <v>0</v>
      </c>
      <c r="K2702" s="1">
        <v>41295.1</v>
      </c>
      <c r="L2702">
        <v>1</v>
      </c>
      <c r="M2702">
        <v>22</v>
      </c>
      <c r="N2702">
        <v>1194</v>
      </c>
      <c r="O2702">
        <v>2</v>
      </c>
      <c r="P2702">
        <v>165</v>
      </c>
      <c r="Q2702">
        <v>9.0909090909090912E-2</v>
      </c>
      <c r="R2702">
        <v>26268</v>
      </c>
      <c r="S2702" t="s">
        <v>55</v>
      </c>
      <c r="T2702" t="s">
        <v>59</v>
      </c>
      <c r="U2702" t="s">
        <v>50</v>
      </c>
      <c r="V2702">
        <v>6</v>
      </c>
    </row>
    <row r="2703" spans="1:22" x14ac:dyDescent="0.2">
      <c r="A2703">
        <v>15807728</v>
      </c>
      <c r="B2703">
        <v>530</v>
      </c>
      <c r="C2703" t="s">
        <v>12</v>
      </c>
      <c r="D2703" t="s">
        <v>13</v>
      </c>
      <c r="E2703">
        <v>45</v>
      </c>
      <c r="F2703">
        <v>1</v>
      </c>
      <c r="G2703" s="2">
        <v>0</v>
      </c>
      <c r="H2703">
        <v>1</v>
      </c>
      <c r="I2703">
        <v>0</v>
      </c>
      <c r="J2703">
        <v>1</v>
      </c>
      <c r="K2703" s="1">
        <v>190663.89</v>
      </c>
      <c r="L2703">
        <v>1</v>
      </c>
      <c r="M2703">
        <v>16</v>
      </c>
      <c r="N2703">
        <v>1674</v>
      </c>
      <c r="O2703">
        <v>7</v>
      </c>
      <c r="P2703">
        <v>155</v>
      </c>
      <c r="Q2703">
        <v>0.4375</v>
      </c>
      <c r="R2703">
        <v>26784</v>
      </c>
      <c r="S2703" t="s">
        <v>55</v>
      </c>
      <c r="T2703" t="s">
        <v>58</v>
      </c>
      <c r="U2703" t="s">
        <v>50</v>
      </c>
      <c r="V2703">
        <v>6</v>
      </c>
    </row>
    <row r="2704" spans="1:22" x14ac:dyDescent="0.2">
      <c r="A2704">
        <v>15741197</v>
      </c>
      <c r="B2704">
        <v>710</v>
      </c>
      <c r="C2704" t="s">
        <v>14</v>
      </c>
      <c r="D2704" t="s">
        <v>15</v>
      </c>
      <c r="E2704">
        <v>22</v>
      </c>
      <c r="F2704">
        <v>8</v>
      </c>
      <c r="G2704" s="2">
        <v>0</v>
      </c>
      <c r="H2704">
        <v>3</v>
      </c>
      <c r="I2704">
        <v>1</v>
      </c>
      <c r="J2704">
        <v>0</v>
      </c>
      <c r="K2704" s="1">
        <v>107292.91</v>
      </c>
      <c r="L2704">
        <v>0</v>
      </c>
      <c r="M2704">
        <v>28</v>
      </c>
      <c r="N2704">
        <v>3444</v>
      </c>
      <c r="O2704">
        <v>6</v>
      </c>
      <c r="P2704">
        <v>170</v>
      </c>
      <c r="Q2704">
        <v>0.21428571428571427</v>
      </c>
      <c r="R2704">
        <v>96432</v>
      </c>
      <c r="S2704" t="s">
        <v>54</v>
      </c>
      <c r="T2704" t="s">
        <v>60</v>
      </c>
      <c r="U2704" t="s">
        <v>50</v>
      </c>
      <c r="V2704">
        <v>6</v>
      </c>
    </row>
    <row r="2705" spans="1:22" x14ac:dyDescent="0.2">
      <c r="A2705">
        <v>15664547</v>
      </c>
      <c r="B2705">
        <v>760</v>
      </c>
      <c r="C2705" t="s">
        <v>12</v>
      </c>
      <c r="D2705" t="s">
        <v>15</v>
      </c>
      <c r="E2705">
        <v>37</v>
      </c>
      <c r="F2705">
        <v>7</v>
      </c>
      <c r="G2705" s="2">
        <v>0</v>
      </c>
      <c r="H2705">
        <v>1</v>
      </c>
      <c r="I2705">
        <v>0</v>
      </c>
      <c r="J2705">
        <v>0</v>
      </c>
      <c r="K2705" s="1">
        <v>32863.24</v>
      </c>
      <c r="L2705">
        <v>1</v>
      </c>
      <c r="M2705">
        <v>24</v>
      </c>
      <c r="N2705">
        <v>2565</v>
      </c>
      <c r="O2705">
        <v>9</v>
      </c>
      <c r="P2705">
        <v>69</v>
      </c>
      <c r="Q2705">
        <v>0.375</v>
      </c>
      <c r="R2705">
        <v>61560</v>
      </c>
      <c r="S2705" t="s">
        <v>55</v>
      </c>
      <c r="T2705" t="s">
        <v>60</v>
      </c>
      <c r="U2705" t="s">
        <v>50</v>
      </c>
      <c r="V2705">
        <v>8</v>
      </c>
    </row>
    <row r="2706" spans="1:22" x14ac:dyDescent="0.2">
      <c r="A2706">
        <v>15797293</v>
      </c>
      <c r="B2706">
        <v>677</v>
      </c>
      <c r="C2706" t="s">
        <v>12</v>
      </c>
      <c r="D2706" t="s">
        <v>13</v>
      </c>
      <c r="E2706">
        <v>25</v>
      </c>
      <c r="F2706">
        <v>3</v>
      </c>
      <c r="G2706" s="2">
        <v>0</v>
      </c>
      <c r="H2706">
        <v>2</v>
      </c>
      <c r="I2706">
        <v>1</v>
      </c>
      <c r="J2706">
        <v>0</v>
      </c>
      <c r="K2706" s="1">
        <v>179608.95999999999</v>
      </c>
      <c r="L2706">
        <v>0</v>
      </c>
      <c r="M2706">
        <v>27</v>
      </c>
      <c r="N2706">
        <v>283</v>
      </c>
      <c r="O2706">
        <v>9</v>
      </c>
      <c r="P2706">
        <v>84</v>
      </c>
      <c r="Q2706">
        <v>0.33333333333333331</v>
      </c>
      <c r="R2706">
        <v>7641</v>
      </c>
      <c r="S2706" t="s">
        <v>56</v>
      </c>
      <c r="T2706" t="s">
        <v>59</v>
      </c>
      <c r="U2706" t="s">
        <v>50</v>
      </c>
      <c r="V2706">
        <v>6</v>
      </c>
    </row>
    <row r="2707" spans="1:22" x14ac:dyDescent="0.2">
      <c r="A2707">
        <v>15637461</v>
      </c>
      <c r="B2707">
        <v>758</v>
      </c>
      <c r="C2707" t="s">
        <v>12</v>
      </c>
      <c r="D2707" t="s">
        <v>15</v>
      </c>
      <c r="E2707">
        <v>35</v>
      </c>
      <c r="F2707">
        <v>7</v>
      </c>
      <c r="G2707" s="2">
        <v>0</v>
      </c>
      <c r="H2707">
        <v>2</v>
      </c>
      <c r="I2707">
        <v>1</v>
      </c>
      <c r="J2707">
        <v>0</v>
      </c>
      <c r="K2707" s="1">
        <v>77951.839999999997</v>
      </c>
      <c r="L2707">
        <v>0</v>
      </c>
      <c r="M2707">
        <v>26</v>
      </c>
      <c r="N2707">
        <v>2483</v>
      </c>
      <c r="O2707">
        <v>2</v>
      </c>
      <c r="P2707">
        <v>67</v>
      </c>
      <c r="Q2707">
        <v>7.6923076923076927E-2</v>
      </c>
      <c r="R2707">
        <v>64558</v>
      </c>
      <c r="S2707" t="s">
        <v>56</v>
      </c>
      <c r="T2707" t="s">
        <v>60</v>
      </c>
      <c r="U2707" t="s">
        <v>50</v>
      </c>
      <c r="V2707">
        <v>6</v>
      </c>
    </row>
    <row r="2708" spans="1:22" x14ac:dyDescent="0.2">
      <c r="A2708">
        <v>15790093</v>
      </c>
      <c r="B2708">
        <v>627</v>
      </c>
      <c r="C2708" t="s">
        <v>12</v>
      </c>
      <c r="D2708" t="s">
        <v>13</v>
      </c>
      <c r="E2708">
        <v>27</v>
      </c>
      <c r="F2708">
        <v>2</v>
      </c>
      <c r="G2708" s="2">
        <v>0</v>
      </c>
      <c r="H2708">
        <v>2</v>
      </c>
      <c r="I2708">
        <v>1</v>
      </c>
      <c r="J2708">
        <v>0</v>
      </c>
      <c r="K2708" s="1">
        <v>125451.01</v>
      </c>
      <c r="L2708">
        <v>0</v>
      </c>
      <c r="M2708">
        <v>24</v>
      </c>
      <c r="N2708">
        <v>4863</v>
      </c>
      <c r="O2708">
        <v>10</v>
      </c>
      <c r="P2708">
        <v>18</v>
      </c>
      <c r="Q2708">
        <v>0.41666666666666669</v>
      </c>
      <c r="R2708">
        <v>116712</v>
      </c>
      <c r="S2708" t="s">
        <v>54</v>
      </c>
      <c r="T2708" t="s">
        <v>58</v>
      </c>
      <c r="U2708" t="s">
        <v>52</v>
      </c>
      <c r="V2708">
        <v>7</v>
      </c>
    </row>
    <row r="2709" spans="1:22" x14ac:dyDescent="0.2">
      <c r="A2709">
        <v>15632143</v>
      </c>
      <c r="B2709">
        <v>652</v>
      </c>
      <c r="C2709" t="s">
        <v>12</v>
      </c>
      <c r="D2709" t="s">
        <v>15</v>
      </c>
      <c r="E2709">
        <v>31</v>
      </c>
      <c r="F2709">
        <v>2</v>
      </c>
      <c r="G2709" s="2">
        <v>119148.55</v>
      </c>
      <c r="H2709">
        <v>1</v>
      </c>
      <c r="I2709">
        <v>0</v>
      </c>
      <c r="J2709">
        <v>0</v>
      </c>
      <c r="K2709" s="1">
        <v>149740.22</v>
      </c>
      <c r="L2709">
        <v>0</v>
      </c>
      <c r="M2709">
        <v>24</v>
      </c>
      <c r="N2709">
        <v>931</v>
      </c>
      <c r="O2709">
        <v>9</v>
      </c>
      <c r="P2709">
        <v>64</v>
      </c>
      <c r="Q2709">
        <v>0.375</v>
      </c>
      <c r="R2709">
        <v>22344</v>
      </c>
      <c r="S2709" t="s">
        <v>54</v>
      </c>
      <c r="T2709" t="s">
        <v>58</v>
      </c>
      <c r="U2709" t="s">
        <v>50</v>
      </c>
      <c r="V2709">
        <v>6</v>
      </c>
    </row>
    <row r="2710" spans="1:22" x14ac:dyDescent="0.2">
      <c r="A2710">
        <v>15643903</v>
      </c>
      <c r="B2710">
        <v>619</v>
      </c>
      <c r="C2710" t="s">
        <v>12</v>
      </c>
      <c r="D2710" t="s">
        <v>15</v>
      </c>
      <c r="E2710">
        <v>27</v>
      </c>
      <c r="F2710">
        <v>1</v>
      </c>
      <c r="G2710" s="2">
        <v>154483.98000000001</v>
      </c>
      <c r="H2710">
        <v>1</v>
      </c>
      <c r="I2710">
        <v>1</v>
      </c>
      <c r="J2710">
        <v>0</v>
      </c>
      <c r="K2710" s="1">
        <v>156394.74</v>
      </c>
      <c r="L2710">
        <v>0</v>
      </c>
      <c r="M2710">
        <v>24</v>
      </c>
      <c r="N2710">
        <v>4963</v>
      </c>
      <c r="O2710">
        <v>3</v>
      </c>
      <c r="P2710">
        <v>55</v>
      </c>
      <c r="Q2710">
        <v>0.125</v>
      </c>
      <c r="R2710">
        <v>119112</v>
      </c>
      <c r="S2710" t="s">
        <v>55</v>
      </c>
      <c r="T2710" t="s">
        <v>58</v>
      </c>
      <c r="U2710" t="s">
        <v>51</v>
      </c>
      <c r="V2710">
        <v>6</v>
      </c>
    </row>
    <row r="2711" spans="1:22" x14ac:dyDescent="0.2">
      <c r="A2711">
        <v>15659327</v>
      </c>
      <c r="B2711">
        <v>520</v>
      </c>
      <c r="C2711" t="s">
        <v>12</v>
      </c>
      <c r="D2711" t="s">
        <v>15</v>
      </c>
      <c r="E2711">
        <v>49</v>
      </c>
      <c r="F2711">
        <v>5</v>
      </c>
      <c r="G2711" s="2">
        <v>121197.64</v>
      </c>
      <c r="H2711">
        <v>1</v>
      </c>
      <c r="I2711">
        <v>1</v>
      </c>
      <c r="J2711">
        <v>0</v>
      </c>
      <c r="K2711" s="1">
        <v>72577.33</v>
      </c>
      <c r="L2711">
        <v>1</v>
      </c>
      <c r="M2711">
        <v>12</v>
      </c>
      <c r="N2711">
        <v>4922</v>
      </c>
      <c r="O2711">
        <v>4</v>
      </c>
      <c r="P2711">
        <v>87</v>
      </c>
      <c r="Q2711">
        <v>0.33333333333333331</v>
      </c>
      <c r="R2711">
        <v>59064</v>
      </c>
      <c r="S2711" t="s">
        <v>55</v>
      </c>
      <c r="T2711" t="s">
        <v>59</v>
      </c>
      <c r="U2711" t="s">
        <v>50</v>
      </c>
      <c r="V2711">
        <v>6</v>
      </c>
    </row>
    <row r="2712" spans="1:22" x14ac:dyDescent="0.2">
      <c r="A2712">
        <v>15739692</v>
      </c>
      <c r="B2712">
        <v>679</v>
      </c>
      <c r="C2712" t="s">
        <v>12</v>
      </c>
      <c r="D2712" t="s">
        <v>15</v>
      </c>
      <c r="E2712">
        <v>42</v>
      </c>
      <c r="F2712">
        <v>1</v>
      </c>
      <c r="G2712" s="2">
        <v>0</v>
      </c>
      <c r="H2712">
        <v>2</v>
      </c>
      <c r="I2712">
        <v>0</v>
      </c>
      <c r="J2712">
        <v>0</v>
      </c>
      <c r="K2712" s="1">
        <v>71823.149999999994</v>
      </c>
      <c r="L2712">
        <v>0</v>
      </c>
      <c r="M2712">
        <v>4</v>
      </c>
      <c r="N2712">
        <v>1635</v>
      </c>
      <c r="O2712">
        <v>8</v>
      </c>
      <c r="P2712">
        <v>48</v>
      </c>
      <c r="Q2712">
        <v>1</v>
      </c>
      <c r="R2712">
        <v>6540</v>
      </c>
      <c r="S2712" t="s">
        <v>55</v>
      </c>
      <c r="T2712" t="s">
        <v>58</v>
      </c>
      <c r="U2712" t="s">
        <v>51</v>
      </c>
      <c r="V2712">
        <v>7</v>
      </c>
    </row>
    <row r="2713" spans="1:22" x14ac:dyDescent="0.2">
      <c r="A2713">
        <v>15623143</v>
      </c>
      <c r="B2713">
        <v>732</v>
      </c>
      <c r="C2713" t="s">
        <v>12</v>
      </c>
      <c r="D2713" t="s">
        <v>13</v>
      </c>
      <c r="E2713">
        <v>43</v>
      </c>
      <c r="F2713">
        <v>9</v>
      </c>
      <c r="G2713" s="2">
        <v>0</v>
      </c>
      <c r="H2713">
        <v>2</v>
      </c>
      <c r="I2713">
        <v>1</v>
      </c>
      <c r="J2713">
        <v>0</v>
      </c>
      <c r="K2713" s="1">
        <v>183147.17</v>
      </c>
      <c r="L2713">
        <v>0</v>
      </c>
      <c r="M2713">
        <v>1</v>
      </c>
      <c r="N2713">
        <v>307</v>
      </c>
      <c r="O2713">
        <v>4</v>
      </c>
      <c r="P2713">
        <v>166</v>
      </c>
      <c r="Q2713">
        <v>1</v>
      </c>
      <c r="R2713">
        <v>307</v>
      </c>
      <c r="S2713" t="s">
        <v>56</v>
      </c>
      <c r="T2713" t="s">
        <v>61</v>
      </c>
      <c r="U2713" t="s">
        <v>50</v>
      </c>
      <c r="V2713">
        <v>6</v>
      </c>
    </row>
    <row r="2714" spans="1:22" x14ac:dyDescent="0.2">
      <c r="A2714">
        <v>15687626</v>
      </c>
      <c r="B2714">
        <v>527</v>
      </c>
      <c r="C2714" t="s">
        <v>12</v>
      </c>
      <c r="D2714" t="s">
        <v>15</v>
      </c>
      <c r="E2714">
        <v>39</v>
      </c>
      <c r="F2714">
        <v>4</v>
      </c>
      <c r="G2714" s="2">
        <v>0</v>
      </c>
      <c r="H2714">
        <v>2</v>
      </c>
      <c r="I2714">
        <v>1</v>
      </c>
      <c r="J2714">
        <v>0</v>
      </c>
      <c r="K2714" s="1">
        <v>167183.07</v>
      </c>
      <c r="L2714">
        <v>1</v>
      </c>
      <c r="M2714">
        <v>25</v>
      </c>
      <c r="N2714">
        <v>3634</v>
      </c>
      <c r="O2714">
        <v>6</v>
      </c>
      <c r="P2714">
        <v>173</v>
      </c>
      <c r="Q2714">
        <v>0.24</v>
      </c>
      <c r="R2714">
        <v>90850</v>
      </c>
      <c r="S2714" t="s">
        <v>55</v>
      </c>
      <c r="T2714" t="s">
        <v>59</v>
      </c>
      <c r="U2714" t="s">
        <v>50</v>
      </c>
      <c r="V2714">
        <v>6</v>
      </c>
    </row>
    <row r="2715" spans="1:22" x14ac:dyDescent="0.2">
      <c r="A2715">
        <v>15571756</v>
      </c>
      <c r="B2715">
        <v>724</v>
      </c>
      <c r="C2715" t="s">
        <v>12</v>
      </c>
      <c r="D2715" t="s">
        <v>13</v>
      </c>
      <c r="E2715">
        <v>28</v>
      </c>
      <c r="F2715">
        <v>5</v>
      </c>
      <c r="G2715" s="2">
        <v>0</v>
      </c>
      <c r="H2715">
        <v>1</v>
      </c>
      <c r="I2715">
        <v>1</v>
      </c>
      <c r="J2715">
        <v>0</v>
      </c>
      <c r="K2715" s="1">
        <v>59351.68</v>
      </c>
      <c r="L2715">
        <v>0</v>
      </c>
      <c r="M2715">
        <v>13</v>
      </c>
      <c r="N2715">
        <v>1581</v>
      </c>
      <c r="O2715">
        <v>5</v>
      </c>
      <c r="P2715">
        <v>42</v>
      </c>
      <c r="Q2715">
        <v>0.38461538461538464</v>
      </c>
      <c r="R2715">
        <v>20553</v>
      </c>
      <c r="S2715" t="s">
        <v>55</v>
      </c>
      <c r="T2715" t="s">
        <v>59</v>
      </c>
      <c r="U2715" t="s">
        <v>51</v>
      </c>
      <c r="V2715">
        <v>8</v>
      </c>
    </row>
    <row r="2716" spans="1:22" x14ac:dyDescent="0.2">
      <c r="A2716">
        <v>15772363</v>
      </c>
      <c r="B2716">
        <v>772</v>
      </c>
      <c r="C2716" t="s">
        <v>16</v>
      </c>
      <c r="D2716" t="s">
        <v>13</v>
      </c>
      <c r="E2716">
        <v>42</v>
      </c>
      <c r="F2716">
        <v>0</v>
      </c>
      <c r="G2716" s="2">
        <v>101979.16</v>
      </c>
      <c r="H2716">
        <v>1</v>
      </c>
      <c r="I2716">
        <v>1</v>
      </c>
      <c r="J2716">
        <v>0</v>
      </c>
      <c r="K2716" s="1">
        <v>90928.48</v>
      </c>
      <c r="L2716">
        <v>0</v>
      </c>
      <c r="M2716">
        <v>5</v>
      </c>
      <c r="N2716">
        <v>3670</v>
      </c>
      <c r="O2716">
        <v>6</v>
      </c>
      <c r="P2716">
        <v>92</v>
      </c>
      <c r="Q2716">
        <v>1</v>
      </c>
      <c r="R2716">
        <v>18350</v>
      </c>
      <c r="S2716" t="s">
        <v>54</v>
      </c>
      <c r="T2716" t="s">
        <v>58</v>
      </c>
      <c r="U2716" t="s">
        <v>50</v>
      </c>
      <c r="V2716">
        <v>6</v>
      </c>
    </row>
    <row r="2717" spans="1:22" x14ac:dyDescent="0.2">
      <c r="A2717">
        <v>15738980</v>
      </c>
      <c r="B2717">
        <v>506</v>
      </c>
      <c r="C2717" t="s">
        <v>12</v>
      </c>
      <c r="D2717" t="s">
        <v>15</v>
      </c>
      <c r="E2717">
        <v>43</v>
      </c>
      <c r="F2717">
        <v>2</v>
      </c>
      <c r="G2717" s="2">
        <v>0</v>
      </c>
      <c r="H2717">
        <v>2</v>
      </c>
      <c r="I2717">
        <v>1</v>
      </c>
      <c r="J2717">
        <v>0</v>
      </c>
      <c r="K2717" s="1">
        <v>105568.6</v>
      </c>
      <c r="L2717">
        <v>0</v>
      </c>
      <c r="M2717">
        <v>29</v>
      </c>
      <c r="N2717">
        <v>2265</v>
      </c>
      <c r="O2717">
        <v>10</v>
      </c>
      <c r="P2717">
        <v>29</v>
      </c>
      <c r="Q2717">
        <v>0.34482758620689657</v>
      </c>
      <c r="R2717">
        <v>65685</v>
      </c>
      <c r="S2717" t="s">
        <v>55</v>
      </c>
      <c r="T2717" t="s">
        <v>58</v>
      </c>
      <c r="U2717" t="s">
        <v>52</v>
      </c>
      <c r="V2717">
        <v>7</v>
      </c>
    </row>
    <row r="2718" spans="1:22" x14ac:dyDescent="0.2">
      <c r="A2718">
        <v>15722731</v>
      </c>
      <c r="B2718">
        <v>653</v>
      </c>
      <c r="C2718" t="s">
        <v>12</v>
      </c>
      <c r="D2718" t="s">
        <v>15</v>
      </c>
      <c r="E2718">
        <v>46</v>
      </c>
      <c r="F2718">
        <v>0</v>
      </c>
      <c r="G2718" s="2">
        <v>119556.1</v>
      </c>
      <c r="H2718">
        <v>1</v>
      </c>
      <c r="I2718">
        <v>1</v>
      </c>
      <c r="J2718">
        <v>0</v>
      </c>
      <c r="K2718" s="1">
        <v>78250.13</v>
      </c>
      <c r="L2718">
        <v>1</v>
      </c>
      <c r="M2718">
        <v>3</v>
      </c>
      <c r="N2718">
        <v>2073</v>
      </c>
      <c r="O2718">
        <v>7</v>
      </c>
      <c r="P2718">
        <v>70</v>
      </c>
      <c r="Q2718">
        <v>1</v>
      </c>
      <c r="R2718">
        <v>6219</v>
      </c>
      <c r="S2718" t="s">
        <v>55</v>
      </c>
      <c r="T2718" t="s">
        <v>58</v>
      </c>
      <c r="U2718" t="s">
        <v>50</v>
      </c>
      <c r="V2718">
        <v>7</v>
      </c>
    </row>
    <row r="2719" spans="1:22" x14ac:dyDescent="0.2">
      <c r="A2719">
        <v>15744295</v>
      </c>
      <c r="B2719">
        <v>756</v>
      </c>
      <c r="C2719" t="s">
        <v>12</v>
      </c>
      <c r="D2719" t="s">
        <v>15</v>
      </c>
      <c r="E2719">
        <v>40</v>
      </c>
      <c r="F2719">
        <v>1</v>
      </c>
      <c r="G2719" s="2">
        <v>94773.11</v>
      </c>
      <c r="H2719">
        <v>1</v>
      </c>
      <c r="I2719">
        <v>1</v>
      </c>
      <c r="J2719">
        <v>0</v>
      </c>
      <c r="K2719" s="1">
        <v>114279.63</v>
      </c>
      <c r="L2719">
        <v>0</v>
      </c>
      <c r="M2719">
        <v>23</v>
      </c>
      <c r="N2719">
        <v>3211</v>
      </c>
      <c r="O2719">
        <v>2</v>
      </c>
      <c r="P2719">
        <v>137</v>
      </c>
      <c r="Q2719">
        <v>8.6956521739130432E-2</v>
      </c>
      <c r="R2719">
        <v>73853</v>
      </c>
      <c r="S2719" t="s">
        <v>55</v>
      </c>
      <c r="T2719" t="s">
        <v>58</v>
      </c>
      <c r="U2719" t="s">
        <v>50</v>
      </c>
      <c r="V2719">
        <v>6</v>
      </c>
    </row>
    <row r="2720" spans="1:22" x14ac:dyDescent="0.2">
      <c r="A2720">
        <v>15763907</v>
      </c>
      <c r="B2720">
        <v>820</v>
      </c>
      <c r="C2720" t="s">
        <v>12</v>
      </c>
      <c r="D2720" t="s">
        <v>13</v>
      </c>
      <c r="E2720">
        <v>39</v>
      </c>
      <c r="F2720">
        <v>1</v>
      </c>
      <c r="G2720" s="2">
        <v>104614.29</v>
      </c>
      <c r="H2720">
        <v>1</v>
      </c>
      <c r="I2720">
        <v>1</v>
      </c>
      <c r="J2720">
        <v>0</v>
      </c>
      <c r="K2720" s="1">
        <v>61538.43</v>
      </c>
      <c r="L2720">
        <v>1</v>
      </c>
      <c r="M2720">
        <v>4</v>
      </c>
      <c r="N2720">
        <v>2036</v>
      </c>
      <c r="O2720">
        <v>2</v>
      </c>
      <c r="P2720">
        <v>137</v>
      </c>
      <c r="Q2720">
        <v>0.5</v>
      </c>
      <c r="R2720">
        <v>8144</v>
      </c>
      <c r="S2720" t="s">
        <v>55</v>
      </c>
      <c r="T2720" t="s">
        <v>58</v>
      </c>
      <c r="U2720" t="s">
        <v>50</v>
      </c>
      <c r="V2720">
        <v>6</v>
      </c>
    </row>
    <row r="2721" spans="1:22" x14ac:dyDescent="0.2">
      <c r="A2721">
        <v>15705994</v>
      </c>
      <c r="B2721">
        <v>712</v>
      </c>
      <c r="C2721" t="s">
        <v>14</v>
      </c>
      <c r="D2721" t="s">
        <v>15</v>
      </c>
      <c r="E2721">
        <v>27</v>
      </c>
      <c r="F2721">
        <v>10</v>
      </c>
      <c r="G2721" s="2">
        <v>0</v>
      </c>
      <c r="H2721">
        <v>1</v>
      </c>
      <c r="I2721">
        <v>1</v>
      </c>
      <c r="J2721">
        <v>0</v>
      </c>
      <c r="K2721" s="1">
        <v>94544.88</v>
      </c>
      <c r="L2721">
        <v>0</v>
      </c>
      <c r="M2721">
        <v>4</v>
      </c>
      <c r="N2721">
        <v>4160</v>
      </c>
      <c r="O2721">
        <v>5</v>
      </c>
      <c r="P2721">
        <v>170</v>
      </c>
      <c r="Q2721">
        <v>1</v>
      </c>
      <c r="R2721">
        <v>16640</v>
      </c>
      <c r="S2721" t="s">
        <v>54</v>
      </c>
      <c r="T2721" t="s">
        <v>61</v>
      </c>
      <c r="U2721" t="s">
        <v>50</v>
      </c>
      <c r="V2721">
        <v>8</v>
      </c>
    </row>
    <row r="2722" spans="1:22" x14ac:dyDescent="0.2">
      <c r="A2722">
        <v>15600106</v>
      </c>
      <c r="B2722">
        <v>631</v>
      </c>
      <c r="C2722" t="s">
        <v>12</v>
      </c>
      <c r="D2722" t="s">
        <v>15</v>
      </c>
      <c r="E2722">
        <v>36</v>
      </c>
      <c r="F2722">
        <v>1</v>
      </c>
      <c r="G2722" s="2">
        <v>0</v>
      </c>
      <c r="H2722">
        <v>2</v>
      </c>
      <c r="I2722">
        <v>0</v>
      </c>
      <c r="J2722">
        <v>0</v>
      </c>
      <c r="K2722" s="1">
        <v>133141.34</v>
      </c>
      <c r="L2722">
        <v>0</v>
      </c>
      <c r="M2722">
        <v>6</v>
      </c>
      <c r="N2722">
        <v>1871</v>
      </c>
      <c r="O2722">
        <v>10</v>
      </c>
      <c r="P2722">
        <v>100</v>
      </c>
      <c r="Q2722">
        <v>1</v>
      </c>
      <c r="R2722">
        <v>11226</v>
      </c>
      <c r="S2722" t="s">
        <v>55</v>
      </c>
      <c r="T2722" t="s">
        <v>58</v>
      </c>
      <c r="U2722" t="s">
        <v>50</v>
      </c>
      <c r="V2722">
        <v>7</v>
      </c>
    </row>
    <row r="2723" spans="1:22" x14ac:dyDescent="0.2">
      <c r="A2723">
        <v>15649508</v>
      </c>
      <c r="B2723">
        <v>643</v>
      </c>
      <c r="C2723" t="s">
        <v>14</v>
      </c>
      <c r="D2723" t="s">
        <v>15</v>
      </c>
      <c r="E2723">
        <v>48</v>
      </c>
      <c r="F2723">
        <v>8</v>
      </c>
      <c r="G2723" s="2">
        <v>0</v>
      </c>
      <c r="H2723">
        <v>2</v>
      </c>
      <c r="I2723">
        <v>1</v>
      </c>
      <c r="J2723">
        <v>0</v>
      </c>
      <c r="K2723" s="1">
        <v>174729.3</v>
      </c>
      <c r="L2723">
        <v>0</v>
      </c>
      <c r="M2723">
        <v>25</v>
      </c>
      <c r="N2723">
        <v>1426</v>
      </c>
      <c r="O2723">
        <v>10</v>
      </c>
      <c r="P2723">
        <v>121</v>
      </c>
      <c r="Q2723">
        <v>0.4</v>
      </c>
      <c r="R2723">
        <v>35650</v>
      </c>
      <c r="S2723" t="s">
        <v>56</v>
      </c>
      <c r="T2723" t="s">
        <v>60</v>
      </c>
      <c r="U2723" t="s">
        <v>50</v>
      </c>
      <c r="V2723">
        <v>7</v>
      </c>
    </row>
    <row r="2724" spans="1:22" x14ac:dyDescent="0.2">
      <c r="A2724">
        <v>15619699</v>
      </c>
      <c r="B2724">
        <v>558</v>
      </c>
      <c r="C2724" t="s">
        <v>12</v>
      </c>
      <c r="D2724" t="s">
        <v>15</v>
      </c>
      <c r="E2724">
        <v>31</v>
      </c>
      <c r="F2724">
        <v>7</v>
      </c>
      <c r="G2724" s="2">
        <v>0</v>
      </c>
      <c r="H2724">
        <v>1</v>
      </c>
      <c r="I2724">
        <v>1</v>
      </c>
      <c r="J2724">
        <v>0</v>
      </c>
      <c r="K2724" s="1">
        <v>198269.08</v>
      </c>
      <c r="L2724">
        <v>0</v>
      </c>
      <c r="M2724">
        <v>27</v>
      </c>
      <c r="N2724">
        <v>3170</v>
      </c>
      <c r="O2724">
        <v>9</v>
      </c>
      <c r="P2724">
        <v>40</v>
      </c>
      <c r="Q2724">
        <v>0.33333333333333331</v>
      </c>
      <c r="R2724">
        <v>85590</v>
      </c>
      <c r="S2724" t="s">
        <v>54</v>
      </c>
      <c r="T2724" t="s">
        <v>60</v>
      </c>
      <c r="U2724" t="s">
        <v>51</v>
      </c>
      <c r="V2724">
        <v>8</v>
      </c>
    </row>
    <row r="2725" spans="1:22" x14ac:dyDescent="0.2">
      <c r="A2725">
        <v>15813946</v>
      </c>
      <c r="B2725">
        <v>637</v>
      </c>
      <c r="C2725" t="s">
        <v>16</v>
      </c>
      <c r="D2725" t="s">
        <v>15</v>
      </c>
      <c r="E2725">
        <v>51</v>
      </c>
      <c r="F2725">
        <v>1</v>
      </c>
      <c r="G2725" s="2">
        <v>104682.83</v>
      </c>
      <c r="H2725">
        <v>1</v>
      </c>
      <c r="I2725">
        <v>1</v>
      </c>
      <c r="J2725">
        <v>0</v>
      </c>
      <c r="K2725" s="1">
        <v>55266.96</v>
      </c>
      <c r="L2725">
        <v>1</v>
      </c>
      <c r="M2725">
        <v>8</v>
      </c>
      <c r="N2725">
        <v>508</v>
      </c>
      <c r="O2725">
        <v>7</v>
      </c>
      <c r="P2725">
        <v>137</v>
      </c>
      <c r="Q2725">
        <v>0.875</v>
      </c>
      <c r="R2725">
        <v>4064</v>
      </c>
      <c r="S2725" t="s">
        <v>55</v>
      </c>
      <c r="T2725" t="s">
        <v>58</v>
      </c>
      <c r="U2725" t="s">
        <v>50</v>
      </c>
      <c r="V2725">
        <v>7</v>
      </c>
    </row>
    <row r="2726" spans="1:22" x14ac:dyDescent="0.2">
      <c r="A2726">
        <v>15622658</v>
      </c>
      <c r="B2726">
        <v>551</v>
      </c>
      <c r="C2726" t="s">
        <v>12</v>
      </c>
      <c r="D2726" t="s">
        <v>13</v>
      </c>
      <c r="E2726">
        <v>26</v>
      </c>
      <c r="F2726">
        <v>2</v>
      </c>
      <c r="G2726" s="2">
        <v>144258.51999999999</v>
      </c>
      <c r="H2726">
        <v>1</v>
      </c>
      <c r="I2726">
        <v>1</v>
      </c>
      <c r="J2726">
        <v>0</v>
      </c>
      <c r="K2726" s="1">
        <v>49778.79</v>
      </c>
      <c r="L2726">
        <v>0</v>
      </c>
      <c r="M2726">
        <v>12</v>
      </c>
      <c r="N2726">
        <v>1893</v>
      </c>
      <c r="O2726">
        <v>0</v>
      </c>
      <c r="P2726">
        <v>97</v>
      </c>
      <c r="Q2726">
        <v>0</v>
      </c>
      <c r="R2726">
        <v>22716</v>
      </c>
      <c r="S2726" t="s">
        <v>55</v>
      </c>
      <c r="T2726" t="s">
        <v>58</v>
      </c>
      <c r="U2726" t="s">
        <v>50</v>
      </c>
      <c r="V2726">
        <v>6</v>
      </c>
    </row>
    <row r="2727" spans="1:22" x14ac:dyDescent="0.2">
      <c r="A2727">
        <v>15686917</v>
      </c>
      <c r="B2727">
        <v>789</v>
      </c>
      <c r="C2727" t="s">
        <v>14</v>
      </c>
      <c r="D2727" t="s">
        <v>13</v>
      </c>
      <c r="E2727">
        <v>40</v>
      </c>
      <c r="F2727">
        <v>4</v>
      </c>
      <c r="G2727" s="2">
        <v>0</v>
      </c>
      <c r="H2727">
        <v>2</v>
      </c>
      <c r="I2727">
        <v>1</v>
      </c>
      <c r="J2727">
        <v>0</v>
      </c>
      <c r="K2727" s="1">
        <v>137402.26999999999</v>
      </c>
      <c r="L2727">
        <v>0</v>
      </c>
      <c r="M2727">
        <v>19</v>
      </c>
      <c r="N2727">
        <v>3398</v>
      </c>
      <c r="O2727">
        <v>9</v>
      </c>
      <c r="P2727">
        <v>40</v>
      </c>
      <c r="Q2727">
        <v>0.47368421052631576</v>
      </c>
      <c r="R2727">
        <v>64562</v>
      </c>
      <c r="S2727" t="s">
        <v>55</v>
      </c>
      <c r="T2727" t="s">
        <v>59</v>
      </c>
      <c r="U2727" t="s">
        <v>51</v>
      </c>
      <c r="V2727">
        <v>6</v>
      </c>
    </row>
    <row r="2728" spans="1:22" x14ac:dyDescent="0.2">
      <c r="A2728">
        <v>15616172</v>
      </c>
      <c r="B2728">
        <v>838</v>
      </c>
      <c r="C2728" t="s">
        <v>12</v>
      </c>
      <c r="D2728" t="s">
        <v>15</v>
      </c>
      <c r="E2728">
        <v>31</v>
      </c>
      <c r="F2728">
        <v>2</v>
      </c>
      <c r="G2728" s="2">
        <v>0</v>
      </c>
      <c r="H2728">
        <v>2</v>
      </c>
      <c r="I2728">
        <v>1</v>
      </c>
      <c r="J2728">
        <v>0</v>
      </c>
      <c r="K2728" s="1">
        <v>8222.9599999999991</v>
      </c>
      <c r="L2728">
        <v>0</v>
      </c>
      <c r="M2728">
        <v>8</v>
      </c>
      <c r="N2728">
        <v>2159</v>
      </c>
      <c r="O2728">
        <v>4</v>
      </c>
      <c r="P2728">
        <v>137</v>
      </c>
      <c r="Q2728">
        <v>0.5</v>
      </c>
      <c r="R2728">
        <v>17272</v>
      </c>
      <c r="S2728" t="s">
        <v>55</v>
      </c>
      <c r="T2728" t="s">
        <v>58</v>
      </c>
      <c r="U2728" t="s">
        <v>50</v>
      </c>
      <c r="V2728">
        <v>7</v>
      </c>
    </row>
    <row r="2729" spans="1:22" x14ac:dyDescent="0.2">
      <c r="A2729">
        <v>15616367</v>
      </c>
      <c r="B2729">
        <v>581</v>
      </c>
      <c r="C2729" t="s">
        <v>16</v>
      </c>
      <c r="D2729" t="s">
        <v>15</v>
      </c>
      <c r="E2729">
        <v>39</v>
      </c>
      <c r="F2729">
        <v>1</v>
      </c>
      <c r="G2729" s="2">
        <v>121523.51</v>
      </c>
      <c r="H2729">
        <v>1</v>
      </c>
      <c r="I2729">
        <v>0</v>
      </c>
      <c r="J2729">
        <v>0</v>
      </c>
      <c r="K2729" s="1">
        <v>161655.54999999999</v>
      </c>
      <c r="L2729">
        <v>1</v>
      </c>
      <c r="M2729">
        <v>4</v>
      </c>
      <c r="N2729">
        <v>1315</v>
      </c>
      <c r="O2729">
        <v>2</v>
      </c>
      <c r="P2729">
        <v>34</v>
      </c>
      <c r="Q2729">
        <v>0.5</v>
      </c>
      <c r="R2729">
        <v>5260</v>
      </c>
      <c r="S2729" t="s">
        <v>56</v>
      </c>
      <c r="T2729" t="s">
        <v>58</v>
      </c>
      <c r="U2729" t="s">
        <v>51</v>
      </c>
      <c r="V2729">
        <v>6</v>
      </c>
    </row>
    <row r="2730" spans="1:22" x14ac:dyDescent="0.2">
      <c r="A2730">
        <v>15815097</v>
      </c>
      <c r="B2730">
        <v>603</v>
      </c>
      <c r="C2730" t="s">
        <v>12</v>
      </c>
      <c r="D2730" t="s">
        <v>13</v>
      </c>
      <c r="E2730">
        <v>34</v>
      </c>
      <c r="F2730">
        <v>9</v>
      </c>
      <c r="G2730" s="2">
        <v>0</v>
      </c>
      <c r="H2730">
        <v>2</v>
      </c>
      <c r="I2730">
        <v>1</v>
      </c>
      <c r="J2730">
        <v>0</v>
      </c>
      <c r="K2730" s="1">
        <v>167916.35</v>
      </c>
      <c r="L2730">
        <v>0</v>
      </c>
      <c r="M2730">
        <v>13</v>
      </c>
      <c r="N2730">
        <v>1154</v>
      </c>
      <c r="O2730">
        <v>4</v>
      </c>
      <c r="P2730">
        <v>159</v>
      </c>
      <c r="Q2730">
        <v>0.30769230769230771</v>
      </c>
      <c r="R2730">
        <v>15002</v>
      </c>
      <c r="S2730" t="s">
        <v>54</v>
      </c>
      <c r="T2730" t="s">
        <v>61</v>
      </c>
      <c r="U2730" t="s">
        <v>50</v>
      </c>
      <c r="V2730">
        <v>6</v>
      </c>
    </row>
    <row r="2731" spans="1:22" x14ac:dyDescent="0.2">
      <c r="A2731">
        <v>15691950</v>
      </c>
      <c r="B2731">
        <v>591</v>
      </c>
      <c r="C2731" t="s">
        <v>12</v>
      </c>
      <c r="D2731" t="s">
        <v>15</v>
      </c>
      <c r="E2731">
        <v>49</v>
      </c>
      <c r="F2731">
        <v>3</v>
      </c>
      <c r="G2731" s="2">
        <v>0</v>
      </c>
      <c r="H2731">
        <v>2</v>
      </c>
      <c r="I2731">
        <v>1</v>
      </c>
      <c r="J2731">
        <v>0</v>
      </c>
      <c r="K2731" s="1">
        <v>50123.44</v>
      </c>
      <c r="L2731">
        <v>0</v>
      </c>
      <c r="M2731">
        <v>18</v>
      </c>
      <c r="N2731">
        <v>3215</v>
      </c>
      <c r="O2731">
        <v>8</v>
      </c>
      <c r="P2731">
        <v>75</v>
      </c>
      <c r="Q2731">
        <v>0.44444444444444442</v>
      </c>
      <c r="R2731">
        <v>57870</v>
      </c>
      <c r="S2731" t="s">
        <v>55</v>
      </c>
      <c r="T2731" t="s">
        <v>59</v>
      </c>
      <c r="U2731" t="s">
        <v>50</v>
      </c>
      <c r="V2731">
        <v>7</v>
      </c>
    </row>
    <row r="2732" spans="1:22" x14ac:dyDescent="0.2">
      <c r="A2732">
        <v>15632446</v>
      </c>
      <c r="B2732">
        <v>667</v>
      </c>
      <c r="C2732" t="s">
        <v>12</v>
      </c>
      <c r="D2732" t="s">
        <v>15</v>
      </c>
      <c r="E2732">
        <v>24</v>
      </c>
      <c r="F2732">
        <v>4</v>
      </c>
      <c r="G2732" s="2">
        <v>0</v>
      </c>
      <c r="H2732">
        <v>2</v>
      </c>
      <c r="I2732">
        <v>0</v>
      </c>
      <c r="J2732">
        <v>0</v>
      </c>
      <c r="K2732" s="1">
        <v>180329.83</v>
      </c>
      <c r="L2732">
        <v>0</v>
      </c>
      <c r="M2732">
        <v>2</v>
      </c>
      <c r="N2732">
        <v>4320</v>
      </c>
      <c r="O2732">
        <v>1</v>
      </c>
      <c r="P2732">
        <v>6</v>
      </c>
      <c r="Q2732">
        <v>0.5</v>
      </c>
      <c r="R2732">
        <v>8640</v>
      </c>
      <c r="S2732" t="s">
        <v>55</v>
      </c>
      <c r="T2732" t="s">
        <v>59</v>
      </c>
      <c r="U2732" t="s">
        <v>52</v>
      </c>
      <c r="V2732">
        <v>6</v>
      </c>
    </row>
    <row r="2733" spans="1:22" x14ac:dyDescent="0.2">
      <c r="A2733">
        <v>15587640</v>
      </c>
      <c r="B2733">
        <v>718</v>
      </c>
      <c r="C2733" t="s">
        <v>12</v>
      </c>
      <c r="D2733" t="s">
        <v>13</v>
      </c>
      <c r="E2733">
        <v>43</v>
      </c>
      <c r="F2733">
        <v>0</v>
      </c>
      <c r="G2733" s="2">
        <v>93143.39</v>
      </c>
      <c r="H2733">
        <v>1</v>
      </c>
      <c r="I2733">
        <v>1</v>
      </c>
      <c r="J2733">
        <v>0</v>
      </c>
      <c r="K2733" s="1">
        <v>167554.85999999999</v>
      </c>
      <c r="L2733">
        <v>0</v>
      </c>
      <c r="M2733">
        <v>14</v>
      </c>
      <c r="N2733">
        <v>2067</v>
      </c>
      <c r="O2733">
        <v>3</v>
      </c>
      <c r="P2733">
        <v>165</v>
      </c>
      <c r="Q2733">
        <v>0.21428571428571427</v>
      </c>
      <c r="R2733">
        <v>28938</v>
      </c>
      <c r="S2733" t="s">
        <v>55</v>
      </c>
      <c r="T2733" t="s">
        <v>58</v>
      </c>
      <c r="U2733" t="s">
        <v>50</v>
      </c>
      <c r="V2733">
        <v>6</v>
      </c>
    </row>
    <row r="2734" spans="1:22" x14ac:dyDescent="0.2">
      <c r="A2734">
        <v>15782231</v>
      </c>
      <c r="B2734">
        <v>521</v>
      </c>
      <c r="C2734" t="s">
        <v>12</v>
      </c>
      <c r="D2734" t="s">
        <v>15</v>
      </c>
      <c r="E2734">
        <v>38</v>
      </c>
      <c r="F2734">
        <v>6</v>
      </c>
      <c r="G2734" s="2">
        <v>0</v>
      </c>
      <c r="H2734">
        <v>2</v>
      </c>
      <c r="I2734">
        <v>1</v>
      </c>
      <c r="J2734">
        <v>0</v>
      </c>
      <c r="K2734" s="1">
        <v>51454.06</v>
      </c>
      <c r="L2734">
        <v>0</v>
      </c>
      <c r="M2734">
        <v>2</v>
      </c>
      <c r="N2734">
        <v>3406</v>
      </c>
      <c r="O2734">
        <v>4</v>
      </c>
      <c r="P2734">
        <v>50</v>
      </c>
      <c r="Q2734">
        <v>1</v>
      </c>
      <c r="R2734">
        <v>6812</v>
      </c>
      <c r="S2734" t="s">
        <v>55</v>
      </c>
      <c r="T2734" t="s">
        <v>60</v>
      </c>
      <c r="U2734" t="s">
        <v>51</v>
      </c>
      <c r="V2734">
        <v>6</v>
      </c>
    </row>
    <row r="2735" spans="1:22" x14ac:dyDescent="0.2">
      <c r="A2735">
        <v>15671358</v>
      </c>
      <c r="B2735">
        <v>720</v>
      </c>
      <c r="C2735" t="s">
        <v>12</v>
      </c>
      <c r="D2735" t="s">
        <v>15</v>
      </c>
      <c r="E2735">
        <v>44</v>
      </c>
      <c r="F2735">
        <v>4</v>
      </c>
      <c r="G2735" s="2">
        <v>0</v>
      </c>
      <c r="H2735">
        <v>2</v>
      </c>
      <c r="I2735">
        <v>1</v>
      </c>
      <c r="J2735">
        <v>0</v>
      </c>
      <c r="K2735" s="1">
        <v>163471.01</v>
      </c>
      <c r="L2735">
        <v>0</v>
      </c>
      <c r="M2735">
        <v>15</v>
      </c>
      <c r="N2735">
        <v>4005</v>
      </c>
      <c r="O2735">
        <v>1</v>
      </c>
      <c r="P2735">
        <v>6</v>
      </c>
      <c r="Q2735">
        <v>6.6666666666666666E-2</v>
      </c>
      <c r="R2735">
        <v>60075</v>
      </c>
      <c r="S2735" t="s">
        <v>55</v>
      </c>
      <c r="T2735" t="s">
        <v>59</v>
      </c>
      <c r="U2735" t="s">
        <v>52</v>
      </c>
      <c r="V2735">
        <v>6</v>
      </c>
    </row>
    <row r="2736" spans="1:22" x14ac:dyDescent="0.2">
      <c r="A2736">
        <v>15621021</v>
      </c>
      <c r="B2736">
        <v>687</v>
      </c>
      <c r="C2736" t="s">
        <v>14</v>
      </c>
      <c r="D2736" t="s">
        <v>13</v>
      </c>
      <c r="E2736">
        <v>40</v>
      </c>
      <c r="F2736">
        <v>1</v>
      </c>
      <c r="G2736" s="2">
        <v>0</v>
      </c>
      <c r="H2736">
        <v>2</v>
      </c>
      <c r="I2736">
        <v>1</v>
      </c>
      <c r="J2736">
        <v>0</v>
      </c>
      <c r="K2736" s="1">
        <v>8207.36</v>
      </c>
      <c r="L2736">
        <v>0</v>
      </c>
      <c r="M2736">
        <v>13</v>
      </c>
      <c r="N2736">
        <v>408</v>
      </c>
      <c r="O2736">
        <v>0</v>
      </c>
      <c r="P2736">
        <v>124</v>
      </c>
      <c r="Q2736">
        <v>0</v>
      </c>
      <c r="R2736">
        <v>5304</v>
      </c>
      <c r="S2736" t="s">
        <v>56</v>
      </c>
      <c r="T2736" t="s">
        <v>58</v>
      </c>
      <c r="U2736" t="s">
        <v>50</v>
      </c>
      <c r="V2736">
        <v>7</v>
      </c>
    </row>
    <row r="2737" spans="1:22" x14ac:dyDescent="0.2">
      <c r="A2737">
        <v>15577695</v>
      </c>
      <c r="B2737">
        <v>678</v>
      </c>
      <c r="C2737" t="s">
        <v>12</v>
      </c>
      <c r="D2737" t="s">
        <v>15</v>
      </c>
      <c r="E2737">
        <v>41</v>
      </c>
      <c r="F2737">
        <v>2</v>
      </c>
      <c r="G2737" s="2">
        <v>148088.10999999999</v>
      </c>
      <c r="H2737">
        <v>1</v>
      </c>
      <c r="I2737">
        <v>1</v>
      </c>
      <c r="J2737">
        <v>0</v>
      </c>
      <c r="K2737" s="1">
        <v>14083.12</v>
      </c>
      <c r="L2737">
        <v>0</v>
      </c>
      <c r="M2737">
        <v>13</v>
      </c>
      <c r="N2737">
        <v>2451</v>
      </c>
      <c r="O2737">
        <v>2</v>
      </c>
      <c r="P2737">
        <v>52</v>
      </c>
      <c r="Q2737">
        <v>0.15384615384615385</v>
      </c>
      <c r="R2737">
        <v>31863</v>
      </c>
      <c r="S2737" t="s">
        <v>55</v>
      </c>
      <c r="T2737" t="s">
        <v>58</v>
      </c>
      <c r="U2737" t="s">
        <v>51</v>
      </c>
      <c r="V2737">
        <v>6</v>
      </c>
    </row>
    <row r="2738" spans="1:22" x14ac:dyDescent="0.2">
      <c r="A2738">
        <v>15686974</v>
      </c>
      <c r="B2738">
        <v>751</v>
      </c>
      <c r="C2738" t="s">
        <v>12</v>
      </c>
      <c r="D2738" t="s">
        <v>13</v>
      </c>
      <c r="E2738">
        <v>48</v>
      </c>
      <c r="F2738">
        <v>4</v>
      </c>
      <c r="G2738" s="2">
        <v>0</v>
      </c>
      <c r="H2738">
        <v>1</v>
      </c>
      <c r="I2738">
        <v>0</v>
      </c>
      <c r="J2738">
        <v>1</v>
      </c>
      <c r="K2738" s="1">
        <v>30165.06</v>
      </c>
      <c r="L2738">
        <v>1</v>
      </c>
      <c r="M2738">
        <v>2</v>
      </c>
      <c r="N2738">
        <v>3717</v>
      </c>
      <c r="O2738">
        <v>1</v>
      </c>
      <c r="P2738">
        <v>154</v>
      </c>
      <c r="Q2738">
        <v>0.5</v>
      </c>
      <c r="R2738">
        <v>7434</v>
      </c>
      <c r="S2738" t="s">
        <v>54</v>
      </c>
      <c r="T2738" t="s">
        <v>59</v>
      </c>
      <c r="U2738" t="s">
        <v>50</v>
      </c>
      <c r="V2738">
        <v>6</v>
      </c>
    </row>
    <row r="2739" spans="1:22" x14ac:dyDescent="0.2">
      <c r="A2739">
        <v>15711489</v>
      </c>
      <c r="B2739">
        <v>760</v>
      </c>
      <c r="C2739" t="s">
        <v>14</v>
      </c>
      <c r="D2739" t="s">
        <v>13</v>
      </c>
      <c r="E2739">
        <v>32</v>
      </c>
      <c r="F2739">
        <v>2</v>
      </c>
      <c r="G2739" s="2">
        <v>0</v>
      </c>
      <c r="H2739">
        <v>1</v>
      </c>
      <c r="I2739">
        <v>1</v>
      </c>
      <c r="J2739">
        <v>1</v>
      </c>
      <c r="K2739" s="1">
        <v>114565.35</v>
      </c>
      <c r="L2739">
        <v>0</v>
      </c>
      <c r="M2739">
        <v>8</v>
      </c>
      <c r="N2739">
        <v>4920</v>
      </c>
      <c r="O2739">
        <v>6</v>
      </c>
      <c r="P2739">
        <v>165</v>
      </c>
      <c r="Q2739">
        <v>0.75</v>
      </c>
      <c r="R2739">
        <v>39360</v>
      </c>
      <c r="S2739" t="s">
        <v>55</v>
      </c>
      <c r="T2739" t="s">
        <v>58</v>
      </c>
      <c r="U2739" t="s">
        <v>50</v>
      </c>
      <c r="V2739">
        <v>6</v>
      </c>
    </row>
    <row r="2740" spans="1:22" x14ac:dyDescent="0.2">
      <c r="A2740">
        <v>15731755</v>
      </c>
      <c r="B2740">
        <v>680</v>
      </c>
      <c r="C2740" t="s">
        <v>12</v>
      </c>
      <c r="D2740" t="s">
        <v>15</v>
      </c>
      <c r="E2740">
        <v>49</v>
      </c>
      <c r="F2740">
        <v>10</v>
      </c>
      <c r="G2740" s="2">
        <v>0</v>
      </c>
      <c r="H2740">
        <v>2</v>
      </c>
      <c r="I2740">
        <v>1</v>
      </c>
      <c r="J2740">
        <v>0</v>
      </c>
      <c r="K2740" s="1">
        <v>187008.45</v>
      </c>
      <c r="L2740">
        <v>0</v>
      </c>
      <c r="M2740">
        <v>16</v>
      </c>
      <c r="N2740">
        <v>4716</v>
      </c>
      <c r="O2740">
        <v>6</v>
      </c>
      <c r="P2740">
        <v>150</v>
      </c>
      <c r="Q2740">
        <v>0.375</v>
      </c>
      <c r="R2740">
        <v>75456</v>
      </c>
      <c r="S2740" t="s">
        <v>56</v>
      </c>
      <c r="T2740" t="s">
        <v>61</v>
      </c>
      <c r="U2740" t="s">
        <v>50</v>
      </c>
      <c r="V2740">
        <v>7</v>
      </c>
    </row>
    <row r="2741" spans="1:22" x14ac:dyDescent="0.2">
      <c r="A2741">
        <v>15746569</v>
      </c>
      <c r="B2741">
        <v>589</v>
      </c>
      <c r="C2741" t="s">
        <v>12</v>
      </c>
      <c r="D2741" t="s">
        <v>15</v>
      </c>
      <c r="E2741">
        <v>38</v>
      </c>
      <c r="F2741">
        <v>4</v>
      </c>
      <c r="G2741" s="2">
        <v>0</v>
      </c>
      <c r="H2741">
        <v>1</v>
      </c>
      <c r="I2741">
        <v>1</v>
      </c>
      <c r="J2741">
        <v>0</v>
      </c>
      <c r="K2741" s="1">
        <v>95483.48</v>
      </c>
      <c r="L2741">
        <v>1</v>
      </c>
      <c r="M2741">
        <v>8</v>
      </c>
      <c r="N2741">
        <v>4598</v>
      </c>
      <c r="O2741">
        <v>2</v>
      </c>
      <c r="P2741">
        <v>138</v>
      </c>
      <c r="Q2741">
        <v>0.25</v>
      </c>
      <c r="R2741">
        <v>36784</v>
      </c>
      <c r="S2741" t="s">
        <v>56</v>
      </c>
      <c r="T2741" t="s">
        <v>59</v>
      </c>
      <c r="U2741" t="s">
        <v>50</v>
      </c>
      <c r="V2741">
        <v>8</v>
      </c>
    </row>
    <row r="2742" spans="1:22" x14ac:dyDescent="0.2">
      <c r="A2742">
        <v>15797665</v>
      </c>
      <c r="B2742">
        <v>730</v>
      </c>
      <c r="C2742" t="s">
        <v>12</v>
      </c>
      <c r="D2742" t="s">
        <v>13</v>
      </c>
      <c r="E2742">
        <v>27</v>
      </c>
      <c r="F2742">
        <v>7</v>
      </c>
      <c r="G2742" s="2">
        <v>0</v>
      </c>
      <c r="H2742">
        <v>2</v>
      </c>
      <c r="I2742">
        <v>1</v>
      </c>
      <c r="J2742">
        <v>0</v>
      </c>
      <c r="K2742" s="1">
        <v>144099.48000000001</v>
      </c>
      <c r="L2742">
        <v>0</v>
      </c>
      <c r="M2742">
        <v>22</v>
      </c>
      <c r="N2742">
        <v>2070</v>
      </c>
      <c r="O2742">
        <v>8</v>
      </c>
      <c r="P2742">
        <v>26</v>
      </c>
      <c r="Q2742">
        <v>0.36363636363636365</v>
      </c>
      <c r="R2742">
        <v>45540</v>
      </c>
      <c r="S2742" t="s">
        <v>55</v>
      </c>
      <c r="T2742" t="s">
        <v>60</v>
      </c>
      <c r="U2742" t="s">
        <v>52</v>
      </c>
      <c r="V2742">
        <v>6</v>
      </c>
    </row>
    <row r="2743" spans="1:22" x14ac:dyDescent="0.2">
      <c r="A2743">
        <v>15784124</v>
      </c>
      <c r="B2743">
        <v>645</v>
      </c>
      <c r="C2743" t="s">
        <v>16</v>
      </c>
      <c r="D2743" t="s">
        <v>15</v>
      </c>
      <c r="E2743">
        <v>41</v>
      </c>
      <c r="F2743">
        <v>2</v>
      </c>
      <c r="G2743" s="2">
        <v>93925.3</v>
      </c>
      <c r="H2743">
        <v>1</v>
      </c>
      <c r="I2743">
        <v>1</v>
      </c>
      <c r="J2743">
        <v>0</v>
      </c>
      <c r="K2743" s="1">
        <v>123982.14</v>
      </c>
      <c r="L2743">
        <v>1</v>
      </c>
      <c r="M2743">
        <v>19</v>
      </c>
      <c r="N2743">
        <v>607</v>
      </c>
      <c r="O2743">
        <v>8</v>
      </c>
      <c r="P2743">
        <v>38</v>
      </c>
      <c r="Q2743">
        <v>0.42105263157894735</v>
      </c>
      <c r="R2743">
        <v>11533</v>
      </c>
      <c r="S2743" t="s">
        <v>56</v>
      </c>
      <c r="T2743" t="s">
        <v>58</v>
      </c>
      <c r="U2743" t="s">
        <v>51</v>
      </c>
      <c r="V2743">
        <v>6</v>
      </c>
    </row>
    <row r="2744" spans="1:22" x14ac:dyDescent="0.2">
      <c r="A2744">
        <v>15611247</v>
      </c>
      <c r="B2744">
        <v>481</v>
      </c>
      <c r="C2744" t="s">
        <v>12</v>
      </c>
      <c r="D2744" t="s">
        <v>13</v>
      </c>
      <c r="E2744">
        <v>28</v>
      </c>
      <c r="F2744">
        <v>10</v>
      </c>
      <c r="G2744" s="2">
        <v>0</v>
      </c>
      <c r="H2744">
        <v>2</v>
      </c>
      <c r="I2744">
        <v>1</v>
      </c>
      <c r="J2744">
        <v>0</v>
      </c>
      <c r="K2744" s="1">
        <v>145215.96</v>
      </c>
      <c r="L2744">
        <v>0</v>
      </c>
      <c r="M2744">
        <v>26</v>
      </c>
      <c r="N2744">
        <v>4110</v>
      </c>
      <c r="O2744">
        <v>2</v>
      </c>
      <c r="P2744">
        <v>171</v>
      </c>
      <c r="Q2744">
        <v>7.6923076923076927E-2</v>
      </c>
      <c r="R2744">
        <v>106860</v>
      </c>
      <c r="S2744" t="s">
        <v>56</v>
      </c>
      <c r="T2744" t="s">
        <v>61</v>
      </c>
      <c r="U2744" t="s">
        <v>50</v>
      </c>
      <c r="V2744">
        <v>6</v>
      </c>
    </row>
    <row r="2745" spans="1:22" x14ac:dyDescent="0.2">
      <c r="A2745">
        <v>15574480</v>
      </c>
      <c r="B2745">
        <v>652</v>
      </c>
      <c r="C2745" t="s">
        <v>14</v>
      </c>
      <c r="D2745" t="s">
        <v>15</v>
      </c>
      <c r="E2745">
        <v>31</v>
      </c>
      <c r="F2745">
        <v>1</v>
      </c>
      <c r="G2745" s="2">
        <v>132862.59</v>
      </c>
      <c r="H2745">
        <v>1</v>
      </c>
      <c r="I2745">
        <v>0</v>
      </c>
      <c r="J2745">
        <v>0</v>
      </c>
      <c r="K2745" s="1">
        <v>158054.49</v>
      </c>
      <c r="L2745">
        <v>0</v>
      </c>
      <c r="M2745">
        <v>13</v>
      </c>
      <c r="N2745">
        <v>844</v>
      </c>
      <c r="O2745">
        <v>5</v>
      </c>
      <c r="P2745">
        <v>46</v>
      </c>
      <c r="Q2745">
        <v>0.38461538461538464</v>
      </c>
      <c r="R2745">
        <v>10972</v>
      </c>
      <c r="S2745" t="s">
        <v>55</v>
      </c>
      <c r="T2745" t="s">
        <v>58</v>
      </c>
      <c r="U2745" t="s">
        <v>51</v>
      </c>
      <c r="V2745">
        <v>6</v>
      </c>
    </row>
    <row r="2746" spans="1:22" x14ac:dyDescent="0.2">
      <c r="A2746">
        <v>15798084</v>
      </c>
      <c r="B2746">
        <v>688</v>
      </c>
      <c r="C2746" t="s">
        <v>12</v>
      </c>
      <c r="D2746" t="s">
        <v>15</v>
      </c>
      <c r="E2746">
        <v>26</v>
      </c>
      <c r="F2746">
        <v>0</v>
      </c>
      <c r="G2746" s="2">
        <v>0</v>
      </c>
      <c r="H2746">
        <v>2</v>
      </c>
      <c r="I2746">
        <v>1</v>
      </c>
      <c r="J2746">
        <v>0</v>
      </c>
      <c r="K2746" s="1">
        <v>105784.85</v>
      </c>
      <c r="L2746">
        <v>0</v>
      </c>
      <c r="M2746">
        <v>17</v>
      </c>
      <c r="N2746">
        <v>500</v>
      </c>
      <c r="O2746">
        <v>0</v>
      </c>
      <c r="P2746">
        <v>130</v>
      </c>
      <c r="Q2746">
        <v>0</v>
      </c>
      <c r="R2746">
        <v>8500</v>
      </c>
      <c r="S2746" t="s">
        <v>55</v>
      </c>
      <c r="T2746" t="s">
        <v>58</v>
      </c>
      <c r="U2746" t="s">
        <v>50</v>
      </c>
      <c r="V2746">
        <v>7</v>
      </c>
    </row>
    <row r="2747" spans="1:22" x14ac:dyDescent="0.2">
      <c r="A2747">
        <v>15643575</v>
      </c>
      <c r="B2747">
        <v>757</v>
      </c>
      <c r="C2747" t="s">
        <v>16</v>
      </c>
      <c r="D2747" t="s">
        <v>15</v>
      </c>
      <c r="E2747">
        <v>36</v>
      </c>
      <c r="F2747">
        <v>1</v>
      </c>
      <c r="G2747" s="2">
        <v>65349.71</v>
      </c>
      <c r="H2747">
        <v>1</v>
      </c>
      <c r="I2747">
        <v>0</v>
      </c>
      <c r="J2747">
        <v>0</v>
      </c>
      <c r="K2747" s="1">
        <v>64539.64</v>
      </c>
      <c r="L2747">
        <v>0</v>
      </c>
      <c r="M2747">
        <v>21</v>
      </c>
      <c r="N2747">
        <v>2330</v>
      </c>
      <c r="O2747">
        <v>5</v>
      </c>
      <c r="P2747">
        <v>119</v>
      </c>
      <c r="Q2747">
        <v>0.23809523809523808</v>
      </c>
      <c r="R2747">
        <v>48930</v>
      </c>
      <c r="S2747" t="s">
        <v>56</v>
      </c>
      <c r="T2747" t="s">
        <v>58</v>
      </c>
      <c r="U2747" t="s">
        <v>50</v>
      </c>
      <c r="V2747">
        <v>6</v>
      </c>
    </row>
    <row r="2748" spans="1:22" x14ac:dyDescent="0.2">
      <c r="A2748">
        <v>15765375</v>
      </c>
      <c r="B2748">
        <v>797</v>
      </c>
      <c r="C2748" t="s">
        <v>12</v>
      </c>
      <c r="D2748" t="s">
        <v>13</v>
      </c>
      <c r="E2748">
        <v>46</v>
      </c>
      <c r="F2748">
        <v>8</v>
      </c>
      <c r="G2748" s="2">
        <v>0</v>
      </c>
      <c r="H2748">
        <v>1</v>
      </c>
      <c r="I2748">
        <v>0</v>
      </c>
      <c r="J2748">
        <v>0</v>
      </c>
      <c r="K2748" s="1">
        <v>162668.32999999999</v>
      </c>
      <c r="L2748">
        <v>0</v>
      </c>
      <c r="M2748">
        <v>5</v>
      </c>
      <c r="N2748">
        <v>4446</v>
      </c>
      <c r="O2748">
        <v>9</v>
      </c>
      <c r="P2748">
        <v>54</v>
      </c>
      <c r="Q2748">
        <v>1</v>
      </c>
      <c r="R2748">
        <v>22230</v>
      </c>
      <c r="S2748" t="s">
        <v>56</v>
      </c>
      <c r="T2748" t="s">
        <v>60</v>
      </c>
      <c r="U2748" t="s">
        <v>51</v>
      </c>
      <c r="V2748">
        <v>9</v>
      </c>
    </row>
    <row r="2749" spans="1:22" x14ac:dyDescent="0.2">
      <c r="A2749">
        <v>15653037</v>
      </c>
      <c r="B2749">
        <v>609</v>
      </c>
      <c r="C2749" t="s">
        <v>12</v>
      </c>
      <c r="D2749" t="s">
        <v>15</v>
      </c>
      <c r="E2749">
        <v>77</v>
      </c>
      <c r="F2749">
        <v>1</v>
      </c>
      <c r="G2749" s="2">
        <v>0</v>
      </c>
      <c r="H2749">
        <v>1</v>
      </c>
      <c r="I2749">
        <v>0</v>
      </c>
      <c r="J2749">
        <v>1</v>
      </c>
      <c r="K2749" s="1">
        <v>18708.759999999998</v>
      </c>
      <c r="L2749">
        <v>0</v>
      </c>
      <c r="M2749">
        <v>29</v>
      </c>
      <c r="N2749">
        <v>767</v>
      </c>
      <c r="O2749">
        <v>7</v>
      </c>
      <c r="P2749">
        <v>8</v>
      </c>
      <c r="Q2749">
        <v>0.2413793103448276</v>
      </c>
      <c r="R2749">
        <v>22243</v>
      </c>
      <c r="S2749" t="s">
        <v>56</v>
      </c>
      <c r="T2749" t="s">
        <v>58</v>
      </c>
      <c r="U2749" t="s">
        <v>52</v>
      </c>
      <c r="V2749">
        <v>7</v>
      </c>
    </row>
    <row r="2750" spans="1:22" x14ac:dyDescent="0.2">
      <c r="A2750">
        <v>15791972</v>
      </c>
      <c r="B2750">
        <v>748</v>
      </c>
      <c r="C2750" t="s">
        <v>12</v>
      </c>
      <c r="D2750" t="s">
        <v>13</v>
      </c>
      <c r="E2750">
        <v>20</v>
      </c>
      <c r="F2750">
        <v>7</v>
      </c>
      <c r="G2750" s="2">
        <v>0</v>
      </c>
      <c r="H2750">
        <v>2</v>
      </c>
      <c r="I2750">
        <v>0</v>
      </c>
      <c r="J2750">
        <v>0</v>
      </c>
      <c r="K2750" s="1">
        <v>10792.42</v>
      </c>
      <c r="L2750">
        <v>0</v>
      </c>
      <c r="M2750">
        <v>28</v>
      </c>
      <c r="N2750">
        <v>2668</v>
      </c>
      <c r="O2750">
        <v>1</v>
      </c>
      <c r="P2750">
        <v>58</v>
      </c>
      <c r="Q2750">
        <v>3.5714285714285712E-2</v>
      </c>
      <c r="R2750">
        <v>74704</v>
      </c>
      <c r="S2750" t="s">
        <v>54</v>
      </c>
      <c r="T2750" t="s">
        <v>60</v>
      </c>
      <c r="U2750" t="s">
        <v>51</v>
      </c>
      <c r="V2750">
        <v>6</v>
      </c>
    </row>
    <row r="2751" spans="1:22" x14ac:dyDescent="0.2">
      <c r="A2751">
        <v>15659495</v>
      </c>
      <c r="B2751">
        <v>784</v>
      </c>
      <c r="C2751" t="s">
        <v>14</v>
      </c>
      <c r="D2751" t="s">
        <v>15</v>
      </c>
      <c r="E2751">
        <v>23</v>
      </c>
      <c r="F2751">
        <v>2</v>
      </c>
      <c r="G2751" s="2">
        <v>0</v>
      </c>
      <c r="H2751">
        <v>1</v>
      </c>
      <c r="I2751">
        <v>1</v>
      </c>
      <c r="J2751">
        <v>1</v>
      </c>
      <c r="K2751" s="1">
        <v>6847.73</v>
      </c>
      <c r="L2751">
        <v>0</v>
      </c>
      <c r="M2751">
        <v>18</v>
      </c>
      <c r="N2751">
        <v>4412</v>
      </c>
      <c r="O2751">
        <v>8</v>
      </c>
      <c r="P2751">
        <v>160</v>
      </c>
      <c r="Q2751">
        <v>0.44444444444444442</v>
      </c>
      <c r="R2751">
        <v>79416</v>
      </c>
      <c r="S2751" t="s">
        <v>55</v>
      </c>
      <c r="T2751" t="s">
        <v>58</v>
      </c>
      <c r="U2751" t="s">
        <v>50</v>
      </c>
      <c r="V2751">
        <v>6</v>
      </c>
    </row>
    <row r="2752" spans="1:22" x14ac:dyDescent="0.2">
      <c r="A2752">
        <v>15798615</v>
      </c>
      <c r="B2752">
        <v>850</v>
      </c>
      <c r="C2752" t="s">
        <v>12</v>
      </c>
      <c r="D2752" t="s">
        <v>13</v>
      </c>
      <c r="E2752">
        <v>47</v>
      </c>
      <c r="F2752">
        <v>9</v>
      </c>
      <c r="G2752" s="2">
        <v>137301.87</v>
      </c>
      <c r="H2752">
        <v>1</v>
      </c>
      <c r="I2752">
        <v>1</v>
      </c>
      <c r="J2752">
        <v>0</v>
      </c>
      <c r="K2752" s="1">
        <v>44351.77</v>
      </c>
      <c r="L2752">
        <v>0</v>
      </c>
      <c r="M2752">
        <v>7</v>
      </c>
      <c r="N2752">
        <v>1673</v>
      </c>
      <c r="O2752">
        <v>7</v>
      </c>
      <c r="P2752">
        <v>155</v>
      </c>
      <c r="Q2752">
        <v>1</v>
      </c>
      <c r="R2752">
        <v>11711</v>
      </c>
      <c r="S2752" t="s">
        <v>55</v>
      </c>
      <c r="T2752" t="s">
        <v>61</v>
      </c>
      <c r="U2752" t="s">
        <v>50</v>
      </c>
      <c r="V2752">
        <v>6</v>
      </c>
    </row>
    <row r="2753" spans="1:22" x14ac:dyDescent="0.2">
      <c r="A2753">
        <v>15707861</v>
      </c>
      <c r="B2753">
        <v>520</v>
      </c>
      <c r="C2753" t="s">
        <v>12</v>
      </c>
      <c r="D2753" t="s">
        <v>13</v>
      </c>
      <c r="E2753">
        <v>46</v>
      </c>
      <c r="F2753">
        <v>10</v>
      </c>
      <c r="G2753" s="2">
        <v>85216.61</v>
      </c>
      <c r="H2753">
        <v>1</v>
      </c>
      <c r="I2753">
        <v>1</v>
      </c>
      <c r="J2753">
        <v>0</v>
      </c>
      <c r="K2753" s="1">
        <v>117369.52</v>
      </c>
      <c r="L2753">
        <v>1</v>
      </c>
      <c r="M2753">
        <v>21</v>
      </c>
      <c r="N2753">
        <v>1972</v>
      </c>
      <c r="O2753">
        <v>4</v>
      </c>
      <c r="P2753">
        <v>170</v>
      </c>
      <c r="Q2753">
        <v>0.19047619047619047</v>
      </c>
      <c r="R2753">
        <v>41412</v>
      </c>
      <c r="S2753" t="s">
        <v>55</v>
      </c>
      <c r="T2753" t="s">
        <v>61</v>
      </c>
      <c r="U2753" t="s">
        <v>50</v>
      </c>
      <c r="V2753">
        <v>6</v>
      </c>
    </row>
    <row r="2754" spans="1:22" x14ac:dyDescent="0.2">
      <c r="A2754">
        <v>15672237</v>
      </c>
      <c r="B2754">
        <v>633</v>
      </c>
      <c r="C2754" t="s">
        <v>12</v>
      </c>
      <c r="D2754" t="s">
        <v>15</v>
      </c>
      <c r="E2754">
        <v>25</v>
      </c>
      <c r="F2754">
        <v>1</v>
      </c>
      <c r="G2754" s="2">
        <v>0</v>
      </c>
      <c r="H2754">
        <v>1</v>
      </c>
      <c r="I2754">
        <v>1</v>
      </c>
      <c r="J2754">
        <v>0</v>
      </c>
      <c r="K2754" s="1">
        <v>100598.98</v>
      </c>
      <c r="L2754">
        <v>0</v>
      </c>
      <c r="M2754">
        <v>19</v>
      </c>
      <c r="N2754">
        <v>4158</v>
      </c>
      <c r="O2754">
        <v>6</v>
      </c>
      <c r="P2754">
        <v>41</v>
      </c>
      <c r="Q2754">
        <v>0.31578947368421051</v>
      </c>
      <c r="R2754">
        <v>79002</v>
      </c>
      <c r="S2754" t="s">
        <v>55</v>
      </c>
      <c r="T2754" t="s">
        <v>58</v>
      </c>
      <c r="U2754" t="s">
        <v>51</v>
      </c>
      <c r="V2754">
        <v>9</v>
      </c>
    </row>
    <row r="2755" spans="1:22" x14ac:dyDescent="0.2">
      <c r="A2755">
        <v>15566543</v>
      </c>
      <c r="B2755">
        <v>573</v>
      </c>
      <c r="C2755" t="s">
        <v>14</v>
      </c>
      <c r="D2755" t="s">
        <v>15</v>
      </c>
      <c r="E2755">
        <v>44</v>
      </c>
      <c r="F2755">
        <v>9</v>
      </c>
      <c r="G2755" s="2">
        <v>0</v>
      </c>
      <c r="H2755">
        <v>2</v>
      </c>
      <c r="I2755">
        <v>1</v>
      </c>
      <c r="J2755">
        <v>0</v>
      </c>
      <c r="K2755" s="1">
        <v>107124.17</v>
      </c>
      <c r="L2755">
        <v>0</v>
      </c>
      <c r="M2755">
        <v>19</v>
      </c>
      <c r="N2755">
        <v>3199</v>
      </c>
      <c r="O2755">
        <v>2</v>
      </c>
      <c r="P2755">
        <v>48</v>
      </c>
      <c r="Q2755">
        <v>0.10526315789473684</v>
      </c>
      <c r="R2755">
        <v>60781</v>
      </c>
      <c r="S2755" t="s">
        <v>55</v>
      </c>
      <c r="T2755" t="s">
        <v>61</v>
      </c>
      <c r="U2755" t="s">
        <v>51</v>
      </c>
      <c r="V2755">
        <v>6</v>
      </c>
    </row>
    <row r="2756" spans="1:22" x14ac:dyDescent="0.2">
      <c r="A2756">
        <v>15594612</v>
      </c>
      <c r="B2756">
        <v>702</v>
      </c>
      <c r="C2756" t="s">
        <v>14</v>
      </c>
      <c r="D2756" t="s">
        <v>15</v>
      </c>
      <c r="E2756">
        <v>44</v>
      </c>
      <c r="F2756">
        <v>9</v>
      </c>
      <c r="G2756" s="2">
        <v>0</v>
      </c>
      <c r="H2756">
        <v>1</v>
      </c>
      <c r="I2756">
        <v>0</v>
      </c>
      <c r="J2756">
        <v>0</v>
      </c>
      <c r="K2756" s="1">
        <v>59207.41</v>
      </c>
      <c r="L2756">
        <v>1</v>
      </c>
      <c r="M2756">
        <v>26</v>
      </c>
      <c r="N2756">
        <v>2913</v>
      </c>
      <c r="O2756">
        <v>10</v>
      </c>
      <c r="P2756">
        <v>34</v>
      </c>
      <c r="Q2756">
        <v>0.38461538461538464</v>
      </c>
      <c r="R2756">
        <v>75738</v>
      </c>
      <c r="S2756" t="s">
        <v>55</v>
      </c>
      <c r="T2756" t="s">
        <v>61</v>
      </c>
      <c r="U2756" t="s">
        <v>51</v>
      </c>
      <c r="V2756">
        <v>8</v>
      </c>
    </row>
    <row r="2757" spans="1:22" x14ac:dyDescent="0.2">
      <c r="A2757">
        <v>15814664</v>
      </c>
      <c r="B2757">
        <v>740</v>
      </c>
      <c r="C2757" t="s">
        <v>16</v>
      </c>
      <c r="D2757" t="s">
        <v>15</v>
      </c>
      <c r="E2757">
        <v>33</v>
      </c>
      <c r="F2757">
        <v>2</v>
      </c>
      <c r="G2757" s="2">
        <v>126524.11</v>
      </c>
      <c r="H2757">
        <v>1</v>
      </c>
      <c r="I2757">
        <v>1</v>
      </c>
      <c r="J2757">
        <v>0</v>
      </c>
      <c r="K2757" s="1">
        <v>136869.31</v>
      </c>
      <c r="L2757">
        <v>0</v>
      </c>
      <c r="M2757">
        <v>23</v>
      </c>
      <c r="N2757">
        <v>1772</v>
      </c>
      <c r="O2757">
        <v>2</v>
      </c>
      <c r="P2757">
        <v>164</v>
      </c>
      <c r="Q2757">
        <v>8.6956521739130432E-2</v>
      </c>
      <c r="R2757">
        <v>40756</v>
      </c>
      <c r="S2757" t="s">
        <v>55</v>
      </c>
      <c r="T2757" t="s">
        <v>58</v>
      </c>
      <c r="U2757" t="s">
        <v>50</v>
      </c>
      <c r="V2757">
        <v>6</v>
      </c>
    </row>
    <row r="2758" spans="1:22" x14ac:dyDescent="0.2">
      <c r="A2758">
        <v>15768163</v>
      </c>
      <c r="B2758">
        <v>655</v>
      </c>
      <c r="C2758" t="s">
        <v>16</v>
      </c>
      <c r="D2758" t="s">
        <v>13</v>
      </c>
      <c r="E2758">
        <v>46</v>
      </c>
      <c r="F2758">
        <v>7</v>
      </c>
      <c r="G2758" s="2">
        <v>137145.12</v>
      </c>
      <c r="H2758">
        <v>1</v>
      </c>
      <c r="I2758">
        <v>1</v>
      </c>
      <c r="J2758">
        <v>0</v>
      </c>
      <c r="K2758" s="1">
        <v>115146.4</v>
      </c>
      <c r="L2758">
        <v>1</v>
      </c>
      <c r="M2758">
        <v>2</v>
      </c>
      <c r="N2758">
        <v>272</v>
      </c>
      <c r="O2758">
        <v>9</v>
      </c>
      <c r="P2758">
        <v>44</v>
      </c>
      <c r="Q2758">
        <v>1</v>
      </c>
      <c r="R2758">
        <v>544</v>
      </c>
      <c r="S2758" t="s">
        <v>55</v>
      </c>
      <c r="T2758" t="s">
        <v>60</v>
      </c>
      <c r="U2758" t="s">
        <v>51</v>
      </c>
      <c r="V2758">
        <v>6</v>
      </c>
    </row>
    <row r="2759" spans="1:22" x14ac:dyDescent="0.2">
      <c r="A2759">
        <v>15656710</v>
      </c>
      <c r="B2759">
        <v>613</v>
      </c>
      <c r="C2759" t="s">
        <v>12</v>
      </c>
      <c r="D2759" t="s">
        <v>15</v>
      </c>
      <c r="E2759">
        <v>40</v>
      </c>
      <c r="F2759">
        <v>4</v>
      </c>
      <c r="G2759" s="2">
        <v>0</v>
      </c>
      <c r="H2759">
        <v>1</v>
      </c>
      <c r="I2759">
        <v>0</v>
      </c>
      <c r="J2759">
        <v>0</v>
      </c>
      <c r="K2759" s="1">
        <v>151325.24</v>
      </c>
      <c r="L2759">
        <v>0</v>
      </c>
      <c r="M2759">
        <v>7</v>
      </c>
      <c r="N2759">
        <v>752</v>
      </c>
      <c r="O2759">
        <v>7</v>
      </c>
      <c r="P2759">
        <v>17</v>
      </c>
      <c r="Q2759">
        <v>1</v>
      </c>
      <c r="R2759">
        <v>5264</v>
      </c>
      <c r="S2759" t="s">
        <v>56</v>
      </c>
      <c r="T2759" t="s">
        <v>59</v>
      </c>
      <c r="U2759" t="s">
        <v>52</v>
      </c>
      <c r="V2759">
        <v>8</v>
      </c>
    </row>
    <row r="2760" spans="1:22" x14ac:dyDescent="0.2">
      <c r="A2760">
        <v>15589329</v>
      </c>
      <c r="B2760">
        <v>775</v>
      </c>
      <c r="C2760" t="s">
        <v>12</v>
      </c>
      <c r="D2760" t="s">
        <v>15</v>
      </c>
      <c r="E2760">
        <v>30</v>
      </c>
      <c r="F2760">
        <v>4</v>
      </c>
      <c r="G2760" s="2">
        <v>0</v>
      </c>
      <c r="H2760">
        <v>2</v>
      </c>
      <c r="I2760">
        <v>1</v>
      </c>
      <c r="J2760">
        <v>0</v>
      </c>
      <c r="K2760" s="1">
        <v>49337.84</v>
      </c>
      <c r="L2760">
        <v>0</v>
      </c>
      <c r="M2760">
        <v>27</v>
      </c>
      <c r="N2760">
        <v>865</v>
      </c>
      <c r="O2760">
        <v>3</v>
      </c>
      <c r="P2760">
        <v>47</v>
      </c>
      <c r="Q2760">
        <v>0.1111111111111111</v>
      </c>
      <c r="R2760">
        <v>23355</v>
      </c>
      <c r="S2760" t="s">
        <v>56</v>
      </c>
      <c r="T2760" t="s">
        <v>59</v>
      </c>
      <c r="U2760" t="s">
        <v>51</v>
      </c>
      <c r="V2760">
        <v>6</v>
      </c>
    </row>
    <row r="2761" spans="1:22" x14ac:dyDescent="0.2">
      <c r="A2761">
        <v>15769959</v>
      </c>
      <c r="B2761">
        <v>597</v>
      </c>
      <c r="C2761" t="s">
        <v>12</v>
      </c>
      <c r="D2761" t="s">
        <v>13</v>
      </c>
      <c r="E2761">
        <v>53</v>
      </c>
      <c r="F2761">
        <v>4</v>
      </c>
      <c r="G2761" s="2">
        <v>88381.21</v>
      </c>
      <c r="H2761">
        <v>1</v>
      </c>
      <c r="I2761">
        <v>1</v>
      </c>
      <c r="J2761">
        <v>0</v>
      </c>
      <c r="K2761" s="1">
        <v>69384.710000000006</v>
      </c>
      <c r="L2761">
        <v>1</v>
      </c>
      <c r="M2761">
        <v>22</v>
      </c>
      <c r="N2761">
        <v>1531</v>
      </c>
      <c r="O2761">
        <v>1</v>
      </c>
      <c r="P2761">
        <v>131</v>
      </c>
      <c r="Q2761">
        <v>4.5454545454545456E-2</v>
      </c>
      <c r="R2761">
        <v>33682</v>
      </c>
      <c r="S2761" t="s">
        <v>54</v>
      </c>
      <c r="T2761" t="s">
        <v>59</v>
      </c>
      <c r="U2761" t="s">
        <v>50</v>
      </c>
      <c r="V2761">
        <v>6</v>
      </c>
    </row>
    <row r="2762" spans="1:22" x14ac:dyDescent="0.2">
      <c r="A2762">
        <v>15657105</v>
      </c>
      <c r="B2762">
        <v>726</v>
      </c>
      <c r="C2762" t="s">
        <v>14</v>
      </c>
      <c r="D2762" t="s">
        <v>15</v>
      </c>
      <c r="E2762">
        <v>36</v>
      </c>
      <c r="F2762">
        <v>2</v>
      </c>
      <c r="G2762" s="2">
        <v>0</v>
      </c>
      <c r="H2762">
        <v>1</v>
      </c>
      <c r="I2762">
        <v>1</v>
      </c>
      <c r="J2762">
        <v>0</v>
      </c>
      <c r="K2762" s="1">
        <v>195192.4</v>
      </c>
      <c r="L2762">
        <v>0</v>
      </c>
      <c r="M2762">
        <v>28</v>
      </c>
      <c r="N2762">
        <v>2363</v>
      </c>
      <c r="O2762">
        <v>8</v>
      </c>
      <c r="P2762">
        <v>125</v>
      </c>
      <c r="Q2762">
        <v>0.2857142857142857</v>
      </c>
      <c r="R2762">
        <v>66164</v>
      </c>
      <c r="S2762" t="s">
        <v>55</v>
      </c>
      <c r="T2762" t="s">
        <v>58</v>
      </c>
      <c r="U2762" t="s">
        <v>50</v>
      </c>
      <c r="V2762">
        <v>9</v>
      </c>
    </row>
    <row r="2763" spans="1:22" x14ac:dyDescent="0.2">
      <c r="A2763">
        <v>15719294</v>
      </c>
      <c r="B2763">
        <v>800</v>
      </c>
      <c r="C2763" t="s">
        <v>12</v>
      </c>
      <c r="D2763" t="s">
        <v>13</v>
      </c>
      <c r="E2763">
        <v>29</v>
      </c>
      <c r="F2763">
        <v>2</v>
      </c>
      <c r="G2763" s="2">
        <v>0</v>
      </c>
      <c r="H2763">
        <v>2</v>
      </c>
      <c r="I2763">
        <v>0</v>
      </c>
      <c r="J2763">
        <v>0</v>
      </c>
      <c r="K2763" s="1">
        <v>167773.55</v>
      </c>
      <c r="L2763">
        <v>0</v>
      </c>
      <c r="M2763">
        <v>2</v>
      </c>
      <c r="N2763">
        <v>2587</v>
      </c>
      <c r="O2763">
        <v>0</v>
      </c>
      <c r="P2763">
        <v>150</v>
      </c>
      <c r="Q2763">
        <v>0</v>
      </c>
      <c r="R2763">
        <v>5174</v>
      </c>
      <c r="S2763" t="s">
        <v>55</v>
      </c>
      <c r="T2763" t="s">
        <v>58</v>
      </c>
      <c r="U2763" t="s">
        <v>50</v>
      </c>
      <c r="V2763">
        <v>7</v>
      </c>
    </row>
    <row r="2764" spans="1:22" x14ac:dyDescent="0.2">
      <c r="A2764">
        <v>15606229</v>
      </c>
      <c r="B2764">
        <v>771</v>
      </c>
      <c r="C2764" t="s">
        <v>12</v>
      </c>
      <c r="D2764" t="s">
        <v>15</v>
      </c>
      <c r="E2764">
        <v>39</v>
      </c>
      <c r="F2764">
        <v>5</v>
      </c>
      <c r="G2764" s="2">
        <v>0</v>
      </c>
      <c r="H2764">
        <v>2</v>
      </c>
      <c r="I2764">
        <v>1</v>
      </c>
      <c r="J2764">
        <v>0</v>
      </c>
      <c r="K2764" s="1">
        <v>96270.64</v>
      </c>
      <c r="L2764">
        <v>0</v>
      </c>
      <c r="M2764">
        <v>10</v>
      </c>
      <c r="N2764">
        <v>2765</v>
      </c>
      <c r="O2764">
        <v>3</v>
      </c>
      <c r="P2764">
        <v>56</v>
      </c>
      <c r="Q2764">
        <v>0.3</v>
      </c>
      <c r="R2764">
        <v>27650</v>
      </c>
      <c r="S2764" t="s">
        <v>55</v>
      </c>
      <c r="T2764" t="s">
        <v>59</v>
      </c>
      <c r="U2764" t="s">
        <v>51</v>
      </c>
      <c r="V2764">
        <v>6</v>
      </c>
    </row>
  </sheetData>
  <conditionalFormatting sqref="L1">
    <cfRule type="cellIs" dxfId="2" priority="3" operator="equal">
      <formula>"RED FILL"</formula>
    </cfRule>
  </conditionalFormatting>
  <conditionalFormatting sqref="L1:L2764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Churn_Modelling</vt:lpstr>
      <vt:lpstr>ANALYSIS</vt:lpstr>
      <vt:lpstr>PIVOT_TABLES</vt:lpstr>
      <vt:lpstr>DASHBOARD</vt:lpstr>
      <vt:lpstr>AT_RISK_CUSTOMERS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gupta</dc:creator>
  <cp:lastModifiedBy>sumit gupta</cp:lastModifiedBy>
  <dcterms:created xsi:type="dcterms:W3CDTF">2026-06-02T17:52:28Z</dcterms:created>
  <dcterms:modified xsi:type="dcterms:W3CDTF">2026-06-10T16:16:22Z</dcterms:modified>
</cp:coreProperties>
</file>